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195" windowWidth="18705" windowHeight="11250" tabRatio="771"/>
  </bookViews>
  <sheets>
    <sheet name="BACKBONE_DISC" sheetId="1" r:id="rId1"/>
    <sheet name="EUR6M_EUX,CME" sheetId="26" r:id="rId2"/>
    <sheet name="CURVE_ANALYSIS" sheetId="27" r:id="rId3"/>
    <sheet name="EUR6M_EUX,CME SPR" sheetId="22" r:id="rId4"/>
    <sheet name="SPR_ANALYSIS" sheetId="25" r:id="rId5"/>
  </sheets>
  <externalReferences>
    <externalReference r:id="rId6"/>
  </externalReferences>
  <definedNames>
    <definedName name="Backbone">'EUR6M_EUX,CME SPR'!$C$8</definedName>
    <definedName name="CalculationTrigger">SPR_ANALYSIS!$A$1</definedName>
    <definedName name="CalculationTrigger2">CURVE_ANALYSIS!$A$1</definedName>
    <definedName name="comp" localSheetId="0">BACKBONE_DISC!$C$9</definedName>
    <definedName name="comp" localSheetId="1">'EUR6M_EUX,CME'!$C$10</definedName>
    <definedName name="comp" localSheetId="3">'EUR6M_EUX,CME SPR'!$C$11</definedName>
    <definedName name="currency" localSheetId="0">BACKBONE_DISC!$C$4</definedName>
    <definedName name="currency" localSheetId="1">'EUR6M_EUX,CME'!$C$4</definedName>
    <definedName name="currency" localSheetId="3">'EUR6M_EUX,CME SPR'!$C$4</definedName>
    <definedName name="curveName" localSheetId="1">'EUR6M_EUX,CME'!$C$5</definedName>
    <definedName name="curveName6M">BACKBONE_DISC!$C$6</definedName>
    <definedName name="curveNameCME">'EUR6M_EUX,CME SPR'!$C$6</definedName>
    <definedName name="curveNameEUX">'EUR6M_EUX,CME SPR'!$C$5</definedName>
    <definedName name="curveNameOIS">BACKBONE_DISC!$C$5</definedName>
    <definedName name="dayCount" localSheetId="0">BACKBONE_DISC!$C$10</definedName>
    <definedName name="dayCount" localSheetId="1">'EUR6M_EUX,CME'!$C$11</definedName>
    <definedName name="dayCount" localSheetId="3">'EUR6M_EUX,CME SPR'!$C$12</definedName>
    <definedName name="depoQuotes" localSheetId="1">'EUR6M_EUX,CME'!$J$3:$J$18</definedName>
    <definedName name="doCalc" localSheetId="3">'EUR6M_EUX,CME SPR'!$G$31</definedName>
    <definedName name="doCalc2">'EUR6M_EUX,CME SPR'!$W$31</definedName>
    <definedName name="doCalc3">'EUR6M_EUX,CME'!$M$2</definedName>
    <definedName name="doCalc4">'EUR6M_EUX,CME'!$AD$2</definedName>
    <definedName name="exoDiscCurve" localSheetId="1">'EUR6M_EUX,CME'!$C$7</definedName>
    <definedName name="exoDiscCurve" localSheetId="3">'EUR6M_EUX,CME SPR'!$C$7</definedName>
    <definedName name="FirstCpnFix" localSheetId="1">'EUR6M_EUX,CME'!$J$42</definedName>
    <definedName name="FirstCpnFix" localSheetId="3">'EUR6M_EUX,CME SPR'!$J$3</definedName>
    <definedName name="fraFutTenor" localSheetId="1">'EUR6M_EUX,CME'!$C$16</definedName>
    <definedName name="fraFutTenor" localSheetId="3">'EUR6M_EUX,CME SPR'!$C$17</definedName>
    <definedName name="fraQuotes" localSheetId="1">'EUR6M_EUX,CME'!$J$21:$J$39</definedName>
    <definedName name="fraQuotes" localSheetId="3">'EUR6M_EUX,CME SPR'!$J$29:$J$43</definedName>
    <definedName name="indexID" localSheetId="1">'EUR6M_EUX,CME'!$C$19</definedName>
    <definedName name="indexID" localSheetId="3">'EUR6M_EUX,CME SPR'!$C$20</definedName>
    <definedName name="interpOn" localSheetId="0">BACKBONE_DISC!$C$8</definedName>
    <definedName name="interpOn" localSheetId="1">'EUR6M_EUX,CME'!$C$9</definedName>
    <definedName name="interpOn" localSheetId="3">'EUR6M_EUX,CME SPR'!$C$10</definedName>
    <definedName name="ManualTrigger">BACKBONE_DISC!$A$1</definedName>
    <definedName name="nUsedDepo" localSheetId="1">'EUR6M_EUX,CME'!$C$62</definedName>
    <definedName name="nUsedDepo" localSheetId="3">'EUR6M_EUX,CME SPR'!$C$50</definedName>
    <definedName name="nUsedFra" localSheetId="1">'EUR6M_EUX,CME'!$C$63</definedName>
    <definedName name="nUsedFra" localSheetId="3">'EUR6M_EUX,CME SPR'!$C$51</definedName>
    <definedName name="nUsedSwap" localSheetId="1">'EUR6M_EUX,CME'!$C$64</definedName>
    <definedName name="nUsedSwap" localSheetId="3">'EUR6M_EUX,CME SPR'!$C$52</definedName>
    <definedName name="optNames" localSheetId="1">'EUR6M_EUX,CME'!$B$47:$B$59</definedName>
    <definedName name="optNames" localSheetId="3">'EUR6M_EUX,CME SPR'!$B$34:$B$46</definedName>
    <definedName name="optVals" localSheetId="1">'EUR6M_EUX,CME'!$C$47:$C$59</definedName>
    <definedName name="optVals" localSheetId="3">'EUR6M_EUX,CME SPR'!$C$34:$C$46</definedName>
    <definedName name="outDates" localSheetId="1">'EUR6M_EUX,CME'!$L$3:$L$77</definedName>
    <definedName name="outDates" localSheetId="3">'EUR6M_EUX,CME SPR'!$L$3:$L$77</definedName>
    <definedName name="outType" localSheetId="1">'EUR6M_EUX,CME'!$C$60</definedName>
    <definedName name="outType" localSheetId="3">'EUR6M_EUX,CME SPR'!$C$47</definedName>
    <definedName name="outVals" localSheetId="1">'EUR6M_EUX,CME'!$M$3:$M$77</definedName>
    <definedName name="outVals" localSheetId="3">'EUR6M_EUX,CME SPR'!$M$3:$M$77</definedName>
    <definedName name="swapFltFreq" localSheetId="1">'EUR6M_EUX,CME'!$C$20</definedName>
    <definedName name="swapFltFreq" localSheetId="3">'EUR6M_EUX,CME SPR'!$C$21</definedName>
    <definedName name="swapQuotes" localSheetId="1">'EUR6M_EUX,CME'!$J$45:$J$86</definedName>
    <definedName name="swapQuotesCME">'EUR6M_EUX,CME SPR'!$Z$10:$Z$28</definedName>
    <definedName name="swapQuotesEUX">'EUR6M_EUX,CME SPR'!$J$10:$J$28</definedName>
    <definedName name="today">BACKBONE_DISC!$C$3</definedName>
    <definedName name="Trigger">'[1]General Settings'!$D$4</definedName>
    <definedName name="typeInterp" localSheetId="0">BACKBONE_DISC!$C$7</definedName>
    <definedName name="typeInterp" localSheetId="1">'EUR6M_EUX,CME'!$C$8</definedName>
    <definedName name="typeInterp" localSheetId="3">'EUR6M_EUX,CME SPR'!$C$9</definedName>
    <definedName name="useFirstCpn" localSheetId="1">'EUR6M_EUX,CME'!$C$18</definedName>
    <definedName name="useFirstCpn" localSheetId="3">'EUR6M_EUX,CME SPR'!$C$19</definedName>
  </definedNames>
  <calcPr calcId="145621"/>
</workbook>
</file>

<file path=xl/calcChain.xml><?xml version="1.0" encoding="utf-8"?>
<calcChain xmlns="http://schemas.openxmlformats.org/spreadsheetml/2006/main">
  <c r="AF46" i="26" l="1"/>
  <c r="AF47" i="26"/>
  <c r="AF48" i="26"/>
  <c r="AF49" i="26"/>
  <c r="AF50" i="26"/>
  <c r="AF51" i="26"/>
  <c r="AF52" i="26"/>
  <c r="AF53" i="26"/>
  <c r="AF54" i="26"/>
  <c r="AF55" i="26"/>
  <c r="AF56" i="26"/>
  <c r="AF57" i="26"/>
  <c r="AF58" i="26"/>
  <c r="AF59" i="26"/>
  <c r="AF60" i="26"/>
  <c r="AF61" i="26"/>
  <c r="AF62" i="26"/>
  <c r="AF63" i="26"/>
  <c r="AF64" i="26"/>
  <c r="AF65" i="26"/>
  <c r="AF66" i="26"/>
  <c r="AF67" i="26"/>
  <c r="AF68" i="26"/>
  <c r="AF69" i="26"/>
  <c r="AF70" i="26"/>
  <c r="AF71" i="26"/>
  <c r="AF72" i="26"/>
  <c r="AF73" i="26"/>
  <c r="AF74" i="26"/>
  <c r="AF75" i="26"/>
  <c r="AF76" i="26"/>
  <c r="AF77" i="26"/>
  <c r="AF78" i="26"/>
  <c r="AF79" i="26"/>
  <c r="AF80" i="26"/>
  <c r="AF81" i="26"/>
  <c r="AF82" i="26"/>
  <c r="AF83" i="26"/>
  <c r="AF84" i="26"/>
  <c r="AF45" i="26"/>
  <c r="AF22" i="26"/>
  <c r="AF23" i="26"/>
  <c r="AF24" i="26"/>
  <c r="AF25" i="26"/>
  <c r="AF26" i="26"/>
  <c r="AF27" i="26"/>
  <c r="AF28" i="26"/>
  <c r="AF29" i="26"/>
  <c r="AF30" i="26"/>
  <c r="AF31" i="26"/>
  <c r="AF32" i="26"/>
  <c r="AF33" i="26"/>
  <c r="AF34" i="26"/>
  <c r="AF35" i="26"/>
  <c r="AF36" i="26"/>
  <c r="AF37" i="26"/>
  <c r="AF38" i="26"/>
  <c r="AF39" i="26"/>
  <c r="AF21" i="26"/>
  <c r="Z22" i="26"/>
  <c r="Z23" i="26"/>
  <c r="Z24" i="26"/>
  <c r="Z25" i="26"/>
  <c r="Z26" i="26"/>
  <c r="Z27" i="26"/>
  <c r="Z28" i="26"/>
  <c r="Z29" i="26"/>
  <c r="Z30" i="26"/>
  <c r="Z31" i="26"/>
  <c r="Z32" i="26"/>
  <c r="Z33" i="26"/>
  <c r="Z34" i="26"/>
  <c r="Z35" i="26"/>
  <c r="Z36" i="26"/>
  <c r="Z37" i="26"/>
  <c r="Z38" i="26"/>
  <c r="Z39" i="26"/>
  <c r="Z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21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45" i="26"/>
  <c r="AA86" i="26"/>
  <c r="AA85" i="26"/>
  <c r="Z45" i="26" a="1"/>
  <c r="Z74" i="26" s="1"/>
  <c r="C4" i="27"/>
  <c r="C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J17" i="26"/>
  <c r="J18" i="26"/>
  <c r="J3" i="26"/>
  <c r="J85" i="26"/>
  <c r="J86" i="26"/>
  <c r="I45" i="26" a="1"/>
  <c r="I84" i="26" s="1"/>
  <c r="E42" i="26"/>
  <c r="J42" i="26" s="1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B61" i="26"/>
  <c r="I18" i="26"/>
  <c r="H18" i="26"/>
  <c r="I17" i="26"/>
  <c r="H17" i="26"/>
  <c r="C58" i="26"/>
  <c r="I16" i="26"/>
  <c r="H16" i="26"/>
  <c r="I15" i="26"/>
  <c r="H15" i="26"/>
  <c r="I14" i="26"/>
  <c r="H14" i="26"/>
  <c r="I13" i="26"/>
  <c r="H13" i="26"/>
  <c r="H12" i="26"/>
  <c r="I12" i="26" s="1"/>
  <c r="C53" i="26"/>
  <c r="H11" i="26"/>
  <c r="I11" i="26" s="1"/>
  <c r="C52" i="26"/>
  <c r="H10" i="26"/>
  <c r="I10" i="26" s="1"/>
  <c r="C51" i="26"/>
  <c r="H9" i="26"/>
  <c r="I9" i="26" s="1"/>
  <c r="B50" i="26"/>
  <c r="H8" i="26"/>
  <c r="I8" i="26" s="1"/>
  <c r="B49" i="26"/>
  <c r="H7" i="26"/>
  <c r="I7" i="26" s="1"/>
  <c r="B48" i="26"/>
  <c r="H6" i="26"/>
  <c r="I6" i="26" s="1"/>
  <c r="B47" i="26"/>
  <c r="H5" i="26"/>
  <c r="I5" i="26" s="1"/>
  <c r="H4" i="26"/>
  <c r="I4" i="26" s="1"/>
  <c r="H3" i="26"/>
  <c r="I3" i="26" s="1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C109" i="27"/>
  <c r="C110" i="27"/>
  <c r="C111" i="27"/>
  <c r="C112" i="27"/>
  <c r="C113" i="27"/>
  <c r="C114" i="27"/>
  <c r="C115" i="27"/>
  <c r="C116" i="27"/>
  <c r="C117" i="27"/>
  <c r="C118" i="27"/>
  <c r="C119" i="27"/>
  <c r="C120" i="27"/>
  <c r="C121" i="27"/>
  <c r="C122" i="27"/>
  <c r="C123" i="27"/>
  <c r="C124" i="27"/>
  <c r="C125" i="27"/>
  <c r="C126" i="27"/>
  <c r="C127" i="27"/>
  <c r="C128" i="27"/>
  <c r="C129" i="27"/>
  <c r="C130" i="27"/>
  <c r="C131" i="27"/>
  <c r="C132" i="27"/>
  <c r="C133" i="27"/>
  <c r="C134" i="27"/>
  <c r="C135" i="27"/>
  <c r="C136" i="27"/>
  <c r="C137" i="27"/>
  <c r="C138" i="27"/>
  <c r="C139" i="27"/>
  <c r="C140" i="27"/>
  <c r="C141" i="27"/>
  <c r="C142" i="27"/>
  <c r="C143" i="27"/>
  <c r="C144" i="27"/>
  <c r="C145" i="27"/>
  <c r="C146" i="27"/>
  <c r="C147" i="27"/>
  <c r="C148" i="27"/>
  <c r="C149" i="27"/>
  <c r="C150" i="27"/>
  <c r="C151" i="27"/>
  <c r="C152" i="27"/>
  <c r="C153" i="27"/>
  <c r="C154" i="27"/>
  <c r="C155" i="27"/>
  <c r="C156" i="27"/>
  <c r="C157" i="27"/>
  <c r="C158" i="27"/>
  <c r="C159" i="27"/>
  <c r="C160" i="27"/>
  <c r="C161" i="27"/>
  <c r="C162" i="27"/>
  <c r="C163" i="27"/>
  <c r="C164" i="27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C177" i="27"/>
  <c r="C178" i="27"/>
  <c r="C179" i="27"/>
  <c r="C180" i="27"/>
  <c r="C181" i="27"/>
  <c r="C182" i="27"/>
  <c r="C183" i="27"/>
  <c r="C184" i="27"/>
  <c r="C185" i="27"/>
  <c r="C186" i="27"/>
  <c r="C187" i="27"/>
  <c r="C188" i="27"/>
  <c r="C189" i="27"/>
  <c r="C190" i="27"/>
  <c r="C191" i="27"/>
  <c r="C192" i="27" s="1"/>
  <c r="C193" i="27"/>
  <c r="C194" i="27"/>
  <c r="C195" i="27"/>
  <c r="C196" i="27"/>
  <c r="C197" i="27"/>
  <c r="C198" i="27"/>
  <c r="C199" i="27"/>
  <c r="C200" i="27"/>
  <c r="C201" i="27"/>
  <c r="C202" i="27"/>
  <c r="C203" i="27"/>
  <c r="C204" i="27"/>
  <c r="C205" i="27"/>
  <c r="C206" i="27"/>
  <c r="C207" i="27"/>
  <c r="C208" i="27"/>
  <c r="C209" i="27"/>
  <c r="C210" i="27"/>
  <c r="C211" i="27"/>
  <c r="C212" i="27"/>
  <c r="C213" i="27"/>
  <c r="C214" i="27"/>
  <c r="C215" i="27"/>
  <c r="C216" i="27"/>
  <c r="C217" i="27"/>
  <c r="C218" i="27"/>
  <c r="C219" i="27"/>
  <c r="C220" i="27"/>
  <c r="C221" i="27"/>
  <c r="C222" i="27"/>
  <c r="C223" i="27"/>
  <c r="C224" i="27" s="1"/>
  <c r="C225" i="27"/>
  <c r="C226" i="27"/>
  <c r="C227" i="27"/>
  <c r="C228" i="27"/>
  <c r="C229" i="27"/>
  <c r="C230" i="27"/>
  <c r="C231" i="27"/>
  <c r="C232" i="27"/>
  <c r="C233" i="27"/>
  <c r="C234" i="27"/>
  <c r="C235" i="27"/>
  <c r="C236" i="27"/>
  <c r="C237" i="27"/>
  <c r="C238" i="27"/>
  <c r="C239" i="27"/>
  <c r="C240" i="27"/>
  <c r="C241" i="27"/>
  <c r="C242" i="27"/>
  <c r="C243" i="27"/>
  <c r="C244" i="27"/>
  <c r="C245" i="27"/>
  <c r="C246" i="27"/>
  <c r="C247" i="27"/>
  <c r="C248" i="27"/>
  <c r="C249" i="27"/>
  <c r="C250" i="27"/>
  <c r="C251" i="27"/>
  <c r="C252" i="27"/>
  <c r="C253" i="27"/>
  <c r="C254" i="27"/>
  <c r="C255" i="27"/>
  <c r="C256" i="27" s="1"/>
  <c r="C257" i="27"/>
  <c r="C258" i="27"/>
  <c r="C259" i="27"/>
  <c r="C260" i="27"/>
  <c r="C261" i="27"/>
  <c r="C262" i="27"/>
  <c r="C263" i="27"/>
  <c r="C264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C279" i="27"/>
  <c r="C280" i="27"/>
  <c r="C281" i="27"/>
  <c r="C282" i="27"/>
  <c r="C283" i="27"/>
  <c r="C284" i="27"/>
  <c r="C285" i="27"/>
  <c r="C286" i="27"/>
  <c r="C287" i="27"/>
  <c r="C288" i="27"/>
  <c r="C289" i="27" s="1"/>
  <c r="C290" i="27"/>
  <c r="C291" i="27" s="1"/>
  <c r="C292" i="27" s="1"/>
  <c r="C293" i="27" s="1"/>
  <c r="C294" i="27"/>
  <c r="C295" i="27"/>
  <c r="C296" i="27"/>
  <c r="C297" i="27"/>
  <c r="C298" i="27"/>
  <c r="C299" i="27"/>
  <c r="C300" i="27"/>
  <c r="C301" i="27"/>
  <c r="C302" i="27"/>
  <c r="C303" i="27"/>
  <c r="C304" i="27"/>
  <c r="C305" i="27"/>
  <c r="C306" i="27" s="1"/>
  <c r="C307" i="27" s="1"/>
  <c r="C308" i="27" s="1"/>
  <c r="C309" i="27" s="1"/>
  <c r="C310" i="27"/>
  <c r="C311" i="27"/>
  <c r="C312" i="27"/>
  <c r="C313" i="27"/>
  <c r="C314" i="27"/>
  <c r="C315" i="27"/>
  <c r="C316" i="27"/>
  <c r="C317" i="27"/>
  <c r="C318" i="27"/>
  <c r="C319" i="27"/>
  <c r="C320" i="27"/>
  <c r="C321" i="27" s="1"/>
  <c r="C322" i="27"/>
  <c r="C323" i="27" s="1"/>
  <c r="C324" i="27" s="1"/>
  <c r="C325" i="27" s="1"/>
  <c r="C326" i="27"/>
  <c r="C327" i="27"/>
  <c r="C328" i="27"/>
  <c r="C329" i="27"/>
  <c r="C330" i="27"/>
  <c r="C331" i="27"/>
  <c r="C332" i="27"/>
  <c r="C333" i="27"/>
  <c r="C334" i="27"/>
  <c r="C335" i="27"/>
  <c r="C336" i="27"/>
  <c r="C337" i="27"/>
  <c r="C338" i="27" s="1"/>
  <c r="C339" i="27" s="1"/>
  <c r="C340" i="27" s="1"/>
  <c r="C341" i="27" s="1"/>
  <c r="C342" i="27"/>
  <c r="C343" i="27"/>
  <c r="C344" i="27"/>
  <c r="C345" i="27"/>
  <c r="C346" i="27"/>
  <c r="C347" i="27"/>
  <c r="C348" i="27"/>
  <c r="C349" i="27"/>
  <c r="C350" i="27"/>
  <c r="C351" i="27"/>
  <c r="C352" i="27"/>
  <c r="C353" i="27" s="1"/>
  <c r="C354" i="27"/>
  <c r="C355" i="27" s="1"/>
  <c r="C356" i="27" s="1"/>
  <c r="C357" i="27"/>
  <c r="C358" i="27"/>
  <c r="C359" i="27"/>
  <c r="C360" i="27"/>
  <c r="C361" i="27"/>
  <c r="C362" i="27"/>
  <c r="C363" i="27"/>
  <c r="C364" i="27"/>
  <c r="C365" i="27"/>
  <c r="C366" i="27"/>
  <c r="C367" i="27"/>
  <c r="C368" i="27"/>
  <c r="C369" i="27"/>
  <c r="C370" i="27" s="1"/>
  <c r="C371" i="27" s="1"/>
  <c r="C372" i="27" s="1"/>
  <c r="C373" i="27" s="1"/>
  <c r="C374" i="27"/>
  <c r="C375" i="27"/>
  <c r="C376" i="27"/>
  <c r="C377" i="27"/>
  <c r="C378" i="27"/>
  <c r="C379" i="27"/>
  <c r="C380" i="27"/>
  <c r="C381" i="27"/>
  <c r="C382" i="27"/>
  <c r="C383" i="27"/>
  <c r="C384" i="27"/>
  <c r="C385" i="27" s="1"/>
  <c r="C386" i="27" s="1"/>
  <c r="C387" i="27" s="1"/>
  <c r="C388" i="27" s="1"/>
  <c r="C389" i="27" s="1"/>
  <c r="C390" i="27"/>
  <c r="C391" i="27"/>
  <c r="C392" i="27"/>
  <c r="C393" i="27"/>
  <c r="C394" i="27"/>
  <c r="C395" i="27"/>
  <c r="C396" i="27"/>
  <c r="C397" i="27"/>
  <c r="C398" i="27"/>
  <c r="C399" i="27"/>
  <c r="C400" i="27"/>
  <c r="C401" i="27" s="1"/>
  <c r="C402" i="27" s="1"/>
  <c r="C403" i="27" s="1"/>
  <c r="C404" i="27" s="1"/>
  <c r="C405" i="27" s="1"/>
  <c r="C406" i="27"/>
  <c r="C407" i="27"/>
  <c r="C408" i="27"/>
  <c r="C409" i="27"/>
  <c r="C410" i="27"/>
  <c r="C411" i="27"/>
  <c r="C412" i="27"/>
  <c r="C413" i="27"/>
  <c r="C414" i="27"/>
  <c r="C415" i="27"/>
  <c r="C416" i="27"/>
  <c r="C417" i="27" s="1"/>
  <c r="C418" i="27" s="1"/>
  <c r="C419" i="27" s="1"/>
  <c r="C420" i="27" s="1"/>
  <c r="C421" i="27" s="1"/>
  <c r="C422" i="27"/>
  <c r="C423" i="27"/>
  <c r="C424" i="27"/>
  <c r="C425" i="27"/>
  <c r="C426" i="27"/>
  <c r="C427" i="27"/>
  <c r="C428" i="27"/>
  <c r="C429" i="27"/>
  <c r="C430" i="27"/>
  <c r="C431" i="27"/>
  <c r="C432" i="27"/>
  <c r="C433" i="27" s="1"/>
  <c r="C434" i="27" s="1"/>
  <c r="C435" i="27" s="1"/>
  <c r="C436" i="27" s="1"/>
  <c r="C437" i="27" s="1"/>
  <c r="C438" i="27"/>
  <c r="C439" i="27"/>
  <c r="C440" i="27"/>
  <c r="C441" i="27"/>
  <c r="C442" i="27"/>
  <c r="C443" i="27"/>
  <c r="C444" i="27"/>
  <c r="C445" i="27"/>
  <c r="C446" i="27"/>
  <c r="C447" i="27"/>
  <c r="C448" i="27"/>
  <c r="C449" i="27" s="1"/>
  <c r="C450" i="27" s="1"/>
  <c r="C451" i="27" s="1"/>
  <c r="C452" i="27" s="1"/>
  <c r="C453" i="27" s="1"/>
  <c r="C454" i="27"/>
  <c r="C455" i="27"/>
  <c r="C456" i="27"/>
  <c r="C457" i="27"/>
  <c r="C458" i="27"/>
  <c r="C459" i="27"/>
  <c r="C460" i="27"/>
  <c r="C461" i="27"/>
  <c r="C462" i="27"/>
  <c r="C463" i="27"/>
  <c r="C464" i="27"/>
  <c r="C465" i="27" s="1"/>
  <c r="C466" i="27" s="1"/>
  <c r="C467" i="27" s="1"/>
  <c r="C468" i="27" s="1"/>
  <c r="C469" i="27" s="1"/>
  <c r="C470" i="27"/>
  <c r="C471" i="27"/>
  <c r="C472" i="27"/>
  <c r="C473" i="27"/>
  <c r="C474" i="27"/>
  <c r="C475" i="27"/>
  <c r="C476" i="27"/>
  <c r="C477" i="27"/>
  <c r="C478" i="27"/>
  <c r="C479" i="27"/>
  <c r="C480" i="27"/>
  <c r="C481" i="27" s="1"/>
  <c r="C482" i="27" s="1"/>
  <c r="C483" i="27" s="1"/>
  <c r="C484" i="27" s="1"/>
  <c r="C485" i="27" s="1"/>
  <c r="C486" i="27"/>
  <c r="C487" i="27"/>
  <c r="C488" i="27"/>
  <c r="C489" i="27"/>
  <c r="C490" i="27"/>
  <c r="C491" i="27"/>
  <c r="C492" i="27"/>
  <c r="C493" i="27"/>
  <c r="C494" i="27"/>
  <c r="C495" i="27"/>
  <c r="C496" i="27"/>
  <c r="C497" i="27" s="1"/>
  <c r="C498" i="27" s="1"/>
  <c r="C499" i="27" s="1"/>
  <c r="C500" i="27" s="1"/>
  <c r="C501" i="27" s="1"/>
  <c r="C502" i="27"/>
  <c r="C503" i="27"/>
  <c r="C504" i="27"/>
  <c r="C505" i="27"/>
  <c r="C506" i="27"/>
  <c r="C507" i="27"/>
  <c r="C508" i="27"/>
  <c r="C509" i="27"/>
  <c r="C510" i="27"/>
  <c r="C511" i="27"/>
  <c r="C512" i="27"/>
  <c r="C513" i="27" s="1"/>
  <c r="C514" i="27" s="1"/>
  <c r="C515" i="27" s="1"/>
  <c r="C516" i="27" s="1"/>
  <c r="C517" i="27" s="1"/>
  <c r="C518" i="27"/>
  <c r="C519" i="27"/>
  <c r="C520" i="27"/>
  <c r="C521" i="27"/>
  <c r="C522" i="27"/>
  <c r="C523" i="27"/>
  <c r="C524" i="27"/>
  <c r="C525" i="27"/>
  <c r="C526" i="27"/>
  <c r="C527" i="27"/>
  <c r="C528" i="27"/>
  <c r="C529" i="27" s="1"/>
  <c r="C530" i="27" s="1"/>
  <c r="C531" i="27" s="1"/>
  <c r="C532" i="27" s="1"/>
  <c r="C533" i="27" s="1"/>
  <c r="C534" i="27"/>
  <c r="C535" i="27"/>
  <c r="C536" i="27"/>
  <c r="C537" i="27"/>
  <c r="C538" i="27"/>
  <c r="C539" i="27"/>
  <c r="C540" i="27"/>
  <c r="C541" i="27"/>
  <c r="C542" i="27"/>
  <c r="C543" i="27"/>
  <c r="C544" i="27"/>
  <c r="C545" i="27" s="1"/>
  <c r="C546" i="27" s="1"/>
  <c r="C547" i="27" s="1"/>
  <c r="C548" i="27" s="1"/>
  <c r="C549" i="27" s="1"/>
  <c r="C550" i="27"/>
  <c r="C551" i="27"/>
  <c r="C552" i="27"/>
  <c r="C553" i="27"/>
  <c r="C554" i="27"/>
  <c r="C555" i="27"/>
  <c r="C556" i="27"/>
  <c r="C557" i="27"/>
  <c r="C558" i="27"/>
  <c r="C559" i="27"/>
  <c r="C560" i="27"/>
  <c r="C561" i="27" s="1"/>
  <c r="C562" i="27" s="1"/>
  <c r="C563" i="27" s="1"/>
  <c r="C564" i="27" s="1"/>
  <c r="C565" i="27" s="1"/>
  <c r="C566" i="27"/>
  <c r="C567" i="27"/>
  <c r="C568" i="27"/>
  <c r="C569" i="27"/>
  <c r="C570" i="27"/>
  <c r="C571" i="27"/>
  <c r="C572" i="27"/>
  <c r="C573" i="27"/>
  <c r="C574" i="27"/>
  <c r="C575" i="27"/>
  <c r="C576" i="27"/>
  <c r="C577" i="27" s="1"/>
  <c r="C578" i="27" s="1"/>
  <c r="C579" i="27" s="1"/>
  <c r="C580" i="27" s="1"/>
  <c r="C581" i="27" s="1"/>
  <c r="C582" i="27"/>
  <c r="C583" i="27"/>
  <c r="C584" i="27"/>
  <c r="C585" i="27"/>
  <c r="C586" i="27"/>
  <c r="C587" i="27"/>
  <c r="C588" i="27"/>
  <c r="C589" i="27"/>
  <c r="C590" i="27"/>
  <c r="C591" i="27"/>
  <c r="C592" i="27"/>
  <c r="C593" i="27" s="1"/>
  <c r="C594" i="27" s="1"/>
  <c r="C595" i="27" s="1"/>
  <c r="C596" i="27" s="1"/>
  <c r="C597" i="27" s="1"/>
  <c r="C598" i="27"/>
  <c r="C599" i="27"/>
  <c r="C600" i="27"/>
  <c r="C601" i="27"/>
  <c r="C602" i="27"/>
  <c r="C603" i="27"/>
  <c r="C604" i="27"/>
  <c r="C605" i="27"/>
  <c r="C606" i="27"/>
  <c r="C607" i="27"/>
  <c r="C608" i="27"/>
  <c r="C609" i="27" s="1"/>
  <c r="C610" i="27" s="1"/>
  <c r="C611" i="27" s="1"/>
  <c r="C612" i="27" s="1"/>
  <c r="C613" i="27" s="1"/>
  <c r="C614" i="27"/>
  <c r="C615" i="27"/>
  <c r="C616" i="27"/>
  <c r="C617" i="27"/>
  <c r="C618" i="27"/>
  <c r="C619" i="27"/>
  <c r="C620" i="27"/>
  <c r="C621" i="27"/>
  <c r="C622" i="27"/>
  <c r="C623" i="27"/>
  <c r="C624" i="27"/>
  <c r="C625" i="27" s="1"/>
  <c r="C626" i="27"/>
  <c r="C627" i="27"/>
  <c r="C628" i="27"/>
  <c r="C629" i="27" s="1"/>
  <c r="C630" i="27" s="1"/>
  <c r="C631" i="27"/>
  <c r="C632" i="27"/>
  <c r="C633" i="27"/>
  <c r="C634" i="27" s="1"/>
  <c r="C635" i="27" s="1"/>
  <c r="C636" i="27"/>
  <c r="C637" i="27"/>
  <c r="C638" i="27"/>
  <c r="C639" i="27" s="1"/>
  <c r="C640" i="27"/>
  <c r="C641" i="27"/>
  <c r="C642" i="27"/>
  <c r="C643" i="27"/>
  <c r="C644" i="27"/>
  <c r="C645" i="27"/>
  <c r="C646" i="27"/>
  <c r="C647" i="27"/>
  <c r="C648" i="27" s="1"/>
  <c r="C649" i="27"/>
  <c r="C650" i="27"/>
  <c r="C651" i="27"/>
  <c r="C652" i="27"/>
  <c r="C653" i="27" s="1"/>
  <c r="C654" i="27"/>
  <c r="C655" i="27"/>
  <c r="C656" i="27"/>
  <c r="C657" i="27" s="1"/>
  <c r="C658" i="27"/>
  <c r="C659" i="27" s="1"/>
  <c r="C660" i="27"/>
  <c r="C661" i="27"/>
  <c r="C662" i="27"/>
  <c r="C663" i="27" s="1"/>
  <c r="C664" i="27"/>
  <c r="C665" i="27"/>
  <c r="C666" i="27"/>
  <c r="C667" i="27" s="1"/>
  <c r="C668" i="27"/>
  <c r="C669" i="27" s="1"/>
  <c r="C670" i="27"/>
  <c r="C671" i="27" s="1"/>
  <c r="C672" i="27" s="1"/>
  <c r="C673" i="27" s="1"/>
  <c r="C674" i="27" s="1"/>
  <c r="C675" i="27" s="1"/>
  <c r="C676" i="27"/>
  <c r="C677" i="27"/>
  <c r="C678" i="27"/>
  <c r="C679" i="27"/>
  <c r="C680" i="27"/>
  <c r="C681" i="27"/>
  <c r="C682" i="27"/>
  <c r="C683" i="27"/>
  <c r="C684" i="27" s="1"/>
  <c r="C685" i="27"/>
  <c r="C686" i="27" s="1"/>
  <c r="C687" i="27"/>
  <c r="C688" i="27" s="1"/>
  <c r="C689" i="27" s="1"/>
  <c r="C690" i="27" s="1"/>
  <c r="C691" i="27"/>
  <c r="C692" i="27" s="1"/>
  <c r="C693" i="27"/>
  <c r="C694" i="27"/>
  <c r="C695" i="27"/>
  <c r="C696" i="27"/>
  <c r="C697" i="27"/>
  <c r="C698" i="27"/>
  <c r="C699" i="27"/>
  <c r="C700" i="27"/>
  <c r="C701" i="27"/>
  <c r="C702" i="27"/>
  <c r="C703" i="27" s="1"/>
  <c r="C704" i="27" s="1"/>
  <c r="C705" i="27" s="1"/>
  <c r="C706" i="27" s="1"/>
  <c r="C707" i="27"/>
  <c r="C708" i="27"/>
  <c r="C709" i="27"/>
  <c r="C710" i="27"/>
  <c r="C711" i="27"/>
  <c r="C712" i="27"/>
  <c r="C713" i="27"/>
  <c r="C714" i="27"/>
  <c r="C715" i="27"/>
  <c r="C716" i="27"/>
  <c r="C717" i="27"/>
  <c r="C718" i="27"/>
  <c r="C719" i="27"/>
  <c r="C720" i="27" s="1"/>
  <c r="C721" i="27" s="1"/>
  <c r="C722" i="27" s="1"/>
  <c r="C723" i="27" s="1"/>
  <c r="C724" i="27"/>
  <c r="C725" i="27"/>
  <c r="C726" i="27"/>
  <c r="C727" i="27"/>
  <c r="C728" i="27" s="1"/>
  <c r="C729" i="27"/>
  <c r="C730" i="27"/>
  <c r="C731" i="27"/>
  <c r="C732" i="27"/>
  <c r="C733" i="27"/>
  <c r="C734" i="27" s="1"/>
  <c r="C735" i="27"/>
  <c r="C736" i="27" s="1"/>
  <c r="C737" i="27" s="1"/>
  <c r="C738" i="27" s="1"/>
  <c r="C739" i="27"/>
  <c r="C740" i="27" s="1"/>
  <c r="C741" i="27"/>
  <c r="C742" i="27" s="1"/>
  <c r="C743" i="27"/>
  <c r="C744" i="27"/>
  <c r="C745" i="27"/>
  <c r="C746" i="27"/>
  <c r="C747" i="27"/>
  <c r="C748" i="27"/>
  <c r="C749" i="27"/>
  <c r="C750" i="27"/>
  <c r="C751" i="27" s="1"/>
  <c r="C752" i="27" s="1"/>
  <c r="C753" i="27" s="1"/>
  <c r="C754" i="27" s="1"/>
  <c r="C755" i="27"/>
  <c r="C756" i="27"/>
  <c r="C757" i="27" s="1"/>
  <c r="C758" i="27"/>
  <c r="C759" i="27" s="1"/>
  <c r="C760" i="27"/>
  <c r="C761" i="27" s="1"/>
  <c r="C762" i="27"/>
  <c r="C763" i="27"/>
  <c r="C764" i="27" s="1"/>
  <c r="C765" i="27" s="1"/>
  <c r="C766" i="27"/>
  <c r="C767" i="27"/>
  <c r="C768" i="27" s="1"/>
  <c r="C769" i="27" s="1"/>
  <c r="C770" i="27" s="1"/>
  <c r="C771" i="27" s="1"/>
  <c r="C772" i="27" s="1"/>
  <c r="C773" i="27"/>
  <c r="C774" i="27" s="1"/>
  <c r="C775" i="27"/>
  <c r="C776" i="27" s="1"/>
  <c r="C777" i="27"/>
  <c r="C778" i="27" s="1"/>
  <c r="C779" i="27"/>
  <c r="C780" i="27"/>
  <c r="C781" i="27" s="1"/>
  <c r="C782" i="27" s="1"/>
  <c r="C783" i="27" s="1"/>
  <c r="C784" i="27" s="1"/>
  <c r="C785" i="27" s="1"/>
  <c r="C786" i="27" s="1"/>
  <c r="C787" i="27" s="1"/>
  <c r="C788" i="27" s="1"/>
  <c r="C789" i="27"/>
  <c r="C790" i="27"/>
  <c r="C791" i="27" s="1"/>
  <c r="C792" i="27"/>
  <c r="C793" i="27" s="1"/>
  <c r="C794" i="27"/>
  <c r="C795" i="27" s="1"/>
  <c r="C796" i="27"/>
  <c r="C797" i="27" s="1"/>
  <c r="C798" i="27" s="1"/>
  <c r="C799" i="27" s="1"/>
  <c r="C800" i="27" s="1"/>
  <c r="C801" i="27" s="1"/>
  <c r="C802" i="27" s="1"/>
  <c r="C803" i="27" s="1"/>
  <c r="C804" i="27" s="1"/>
  <c r="C805" i="27" s="1"/>
  <c r="C806" i="27"/>
  <c r="C807" i="27"/>
  <c r="C808" i="27" s="1"/>
  <c r="C809" i="27"/>
  <c r="C810" i="27" s="1"/>
  <c r="C811" i="27"/>
  <c r="C812" i="27" s="1"/>
  <c r="C813" i="27" s="1"/>
  <c r="C814" i="27" s="1"/>
  <c r="C815" i="27" s="1"/>
  <c r="C816" i="27" s="1"/>
  <c r="C817" i="27" s="1"/>
  <c r="C818" i="27"/>
  <c r="C819" i="27" s="1"/>
  <c r="C820" i="27" s="1"/>
  <c r="C821" i="27"/>
  <c r="C822" i="27" s="1"/>
  <c r="C823" i="27"/>
  <c r="C824" i="27"/>
  <c r="C825" i="27"/>
  <c r="C826" i="27"/>
  <c r="C827" i="27" s="1"/>
  <c r="C828" i="27"/>
  <c r="C829" i="27" s="1"/>
  <c r="C830" i="27" s="1"/>
  <c r="C831" i="27" s="1"/>
  <c r="C832" i="27" s="1"/>
  <c r="C833" i="27" s="1"/>
  <c r="C834" i="27" s="1"/>
  <c r="C835" i="27" s="1"/>
  <c r="C836" i="27" s="1"/>
  <c r="C837" i="27" s="1"/>
  <c r="C838" i="27"/>
  <c r="C839" i="27" s="1"/>
  <c r="C840" i="27"/>
  <c r="C841" i="27" s="1"/>
  <c r="C842" i="27"/>
  <c r="C843" i="27"/>
  <c r="C844" i="27" s="1"/>
  <c r="C845" i="27"/>
  <c r="C846" i="27" s="1"/>
  <c r="C847" i="27" s="1"/>
  <c r="C848" i="27" s="1"/>
  <c r="C849" i="27" s="1"/>
  <c r="C850" i="27" s="1"/>
  <c r="C851" i="27" s="1"/>
  <c r="C852" i="27" s="1"/>
  <c r="C853" i="27" s="1"/>
  <c r="C854" i="27"/>
  <c r="C855" i="27"/>
  <c r="C856" i="27" s="1"/>
  <c r="C857" i="27" s="1"/>
  <c r="C858" i="27" s="1"/>
  <c r="C859" i="27"/>
  <c r="C860" i="27"/>
  <c r="C861" i="27"/>
  <c r="C862" i="27" s="1"/>
  <c r="C863" i="27" s="1"/>
  <c r="C864" i="27" s="1"/>
  <c r="C865" i="27" s="1"/>
  <c r="C866" i="27" s="1"/>
  <c r="C867" i="27"/>
  <c r="C868" i="27" s="1"/>
  <c r="C869" i="27" s="1"/>
  <c r="C870" i="27" s="1"/>
  <c r="C871" i="27"/>
  <c r="C872" i="27"/>
  <c r="C873" i="27" s="1"/>
  <c r="C874" i="27"/>
  <c r="C875" i="27" s="1"/>
  <c r="C876" i="27"/>
  <c r="C877" i="27" s="1"/>
  <c r="C878" i="27"/>
  <c r="C879" i="27" s="1"/>
  <c r="C880" i="27" s="1"/>
  <c r="C881" i="27" s="1"/>
  <c r="C882" i="27" s="1"/>
  <c r="C883" i="27" s="1"/>
  <c r="C884" i="27"/>
  <c r="C885" i="27" s="1"/>
  <c r="C886" i="27"/>
  <c r="C887" i="27" s="1"/>
  <c r="C888" i="27"/>
  <c r="C889" i="27" s="1"/>
  <c r="C890" i="27"/>
  <c r="C891" i="27"/>
  <c r="C892" i="27" s="1"/>
  <c r="C893" i="27" s="1"/>
  <c r="C894" i="27" s="1"/>
  <c r="C895" i="27"/>
  <c r="C896" i="27" s="1"/>
  <c r="C897" i="27" s="1"/>
  <c r="C898" i="27" s="1"/>
  <c r="C899" i="27" s="1"/>
  <c r="C900" i="27" s="1"/>
  <c r="C901" i="27"/>
  <c r="C902" i="27" s="1"/>
  <c r="C903" i="27"/>
  <c r="C904" i="27" s="1"/>
  <c r="C905" i="27" s="1"/>
  <c r="C906" i="27" s="1"/>
  <c r="C907" i="27"/>
  <c r="C908" i="27"/>
  <c r="C909" i="27" s="1"/>
  <c r="C910" i="27"/>
  <c r="C911" i="27" s="1"/>
  <c r="C912" i="27" s="1"/>
  <c r="C913" i="27" s="1"/>
  <c r="C914" i="27" s="1"/>
  <c r="C915" i="27"/>
  <c r="C916" i="27" s="1"/>
  <c r="C917" i="27"/>
  <c r="C918" i="27"/>
  <c r="C919" i="27" s="1"/>
  <c r="C920" i="27"/>
  <c r="C921" i="27" s="1"/>
  <c r="C922" i="27"/>
  <c r="C923" i="27" s="1"/>
  <c r="C924" i="27"/>
  <c r="C925" i="27" s="1"/>
  <c r="C926" i="27" s="1"/>
  <c r="C927" i="27" s="1"/>
  <c r="C928" i="27" s="1"/>
  <c r="C929" i="27" s="1"/>
  <c r="C930" i="27" s="1"/>
  <c r="C931" i="27" s="1"/>
  <c r="C932" i="27"/>
  <c r="C933" i="27" s="1"/>
  <c r="C934" i="27"/>
  <c r="C935" i="27"/>
  <c r="C936" i="27" s="1"/>
  <c r="C937" i="27"/>
  <c r="C938" i="27" s="1"/>
  <c r="C939" i="27"/>
  <c r="C940" i="27" s="1"/>
  <c r="C941" i="27"/>
  <c r="C942" i="27" s="1"/>
  <c r="C943" i="27" s="1"/>
  <c r="C944" i="27" s="1"/>
  <c r="C945" i="27" s="1"/>
  <c r="C946" i="27" s="1"/>
  <c r="C947" i="27" s="1"/>
  <c r="C948" i="27" s="1"/>
  <c r="C949" i="27" s="1"/>
  <c r="C950" i="27" s="1"/>
  <c r="C951" i="27"/>
  <c r="C952" i="27"/>
  <c r="C953" i="27"/>
  <c r="C954" i="27"/>
  <c r="C955" i="27" s="1"/>
  <c r="C956" i="27"/>
  <c r="C957" i="27" s="1"/>
  <c r="C958" i="27" s="1"/>
  <c r="C959" i="27" s="1"/>
  <c r="C960" i="27" s="1"/>
  <c r="C961" i="27" s="1"/>
  <c r="C962" i="27" s="1"/>
  <c r="C963" i="27" s="1"/>
  <c r="C964" i="27" s="1"/>
  <c r="C965" i="27" s="1"/>
  <c r="C966" i="27"/>
  <c r="C967" i="27" s="1"/>
  <c r="C968" i="27"/>
  <c r="C969" i="27" s="1"/>
  <c r="C970" i="27"/>
  <c r="C971" i="27"/>
  <c r="C972" i="27" s="1"/>
  <c r="C973" i="27"/>
  <c r="C974" i="27" s="1"/>
  <c r="C975" i="27" s="1"/>
  <c r="C976" i="27" s="1"/>
  <c r="C977" i="27" s="1"/>
  <c r="C978" i="27" s="1"/>
  <c r="C979" i="27" s="1"/>
  <c r="C980" i="27" s="1"/>
  <c r="C981" i="27" s="1"/>
  <c r="C982" i="27" s="1"/>
  <c r="C983" i="27"/>
  <c r="C984" i="27" s="1"/>
  <c r="C985" i="27"/>
  <c r="C986" i="27" s="1"/>
  <c r="C987" i="27"/>
  <c r="C988" i="27"/>
  <c r="C989" i="27"/>
  <c r="C990" i="27" s="1"/>
  <c r="C991" i="27" s="1"/>
  <c r="C992" i="27" s="1"/>
  <c r="C993" i="27" s="1"/>
  <c r="C994" i="27" s="1"/>
  <c r="C995" i="27"/>
  <c r="C996" i="27" s="1"/>
  <c r="C997" i="27" s="1"/>
  <c r="C998" i="27" s="1"/>
  <c r="C999" i="27" s="1"/>
  <c r="C1000" i="27"/>
  <c r="C1001" i="27" s="1"/>
  <c r="C1002" i="27"/>
  <c r="C1003" i="27" s="1"/>
  <c r="C1004" i="27" s="1"/>
  <c r="C1005" i="27" s="1"/>
  <c r="C1006" i="27"/>
  <c r="C1007" i="27" s="1"/>
  <c r="C1008" i="27" s="1"/>
  <c r="C1009" i="27" s="1"/>
  <c r="C1010" i="27" s="1"/>
  <c r="C1011" i="27" s="1"/>
  <c r="C1012" i="27"/>
  <c r="C1013" i="27" s="1"/>
  <c r="C1014" i="27"/>
  <c r="C1015" i="27" s="1"/>
  <c r="C1016" i="27"/>
  <c r="C1017" i="27" s="1"/>
  <c r="C1018" i="27" s="1"/>
  <c r="C1019" i="27"/>
  <c r="C1020" i="27" s="1"/>
  <c r="C1021" i="27" s="1"/>
  <c r="C1022" i="27" s="1"/>
  <c r="C1023" i="27"/>
  <c r="C1024" i="27" s="1"/>
  <c r="C1025" i="27" s="1"/>
  <c r="C1026" i="27" s="1"/>
  <c r="C1027" i="27" s="1"/>
  <c r="C1028" i="27" s="1"/>
  <c r="C1029" i="27"/>
  <c r="C1030" i="27" s="1"/>
  <c r="C1031" i="27"/>
  <c r="C1032" i="27" s="1"/>
  <c r="C1033" i="27" s="1"/>
  <c r="C1034" i="27" s="1"/>
  <c r="C1035" i="27" s="1"/>
  <c r="C1036" i="27"/>
  <c r="C1037" i="27" s="1"/>
  <c r="C1038" i="27" s="1"/>
  <c r="C1039" i="27" s="1"/>
  <c r="C1040" i="27"/>
  <c r="C1041" i="27"/>
  <c r="C1042" i="27" s="1"/>
  <c r="C1043" i="27" s="1"/>
  <c r="C1044" i="27" s="1"/>
  <c r="C1045" i="27" s="1"/>
  <c r="C1046" i="27" s="1"/>
  <c r="C1047" i="27" s="1"/>
  <c r="C1048" i="27" s="1"/>
  <c r="C1049" i="27" s="1"/>
  <c r="C1050" i="27" s="1"/>
  <c r="C1051" i="27" s="1"/>
  <c r="C1052" i="27" s="1"/>
  <c r="C1053" i="27"/>
  <c r="C1054" i="27" s="1"/>
  <c r="C1055" i="27" s="1"/>
  <c r="C1056" i="27" s="1"/>
  <c r="C1057" i="27" s="1"/>
  <c r="C1058" i="27" s="1"/>
  <c r="C1059" i="27" s="1"/>
  <c r="C1060" i="27"/>
  <c r="C1061" i="27" s="1"/>
  <c r="C1062" i="27" s="1"/>
  <c r="C1063" i="27" s="1"/>
  <c r="C1064" i="27"/>
  <c r="C1065" i="27" s="1"/>
  <c r="C1066" i="27" s="1"/>
  <c r="C1067" i="27"/>
  <c r="C1068" i="27" s="1"/>
  <c r="C1069" i="27" s="1"/>
  <c r="C1070" i="27" s="1"/>
  <c r="C1071" i="27"/>
  <c r="C1072" i="27" s="1"/>
  <c r="C1073" i="27" s="1"/>
  <c r="C1074" i="27" s="1"/>
  <c r="C1075" i="27" s="1"/>
  <c r="C1076" i="27" s="1"/>
  <c r="C1077" i="27" s="1"/>
  <c r="C1078" i="27"/>
  <c r="C1079" i="27" s="1"/>
  <c r="C1080" i="27" s="1"/>
  <c r="C1081" i="27" s="1"/>
  <c r="C1082" i="27" s="1"/>
  <c r="C1083" i="27" s="1"/>
  <c r="C1084" i="27" s="1"/>
  <c r="C1085" i="27" s="1"/>
  <c r="C1086" i="27" s="1"/>
  <c r="C1087" i="27" s="1"/>
  <c r="C1088" i="27"/>
  <c r="C1089" i="27" s="1"/>
  <c r="C1090" i="27" s="1"/>
  <c r="C1091" i="27" s="1"/>
  <c r="C1092" i="27" s="1"/>
  <c r="C1093" i="27" s="1"/>
  <c r="C1094" i="27" s="1"/>
  <c r="C1095" i="27" s="1"/>
  <c r="C1096" i="27" s="1"/>
  <c r="C1097" i="27" s="1"/>
  <c r="C1098" i="27" s="1"/>
  <c r="C1099" i="27" s="1"/>
  <c r="C1100" i="27" s="1"/>
  <c r="C1101" i="27" s="1"/>
  <c r="C1102" i="27" s="1"/>
  <c r="C1103" i="27" s="1"/>
  <c r="C1104" i="27" s="1"/>
  <c r="C1105" i="27"/>
  <c r="C1106" i="27" s="1"/>
  <c r="C1107" i="27" s="1"/>
  <c r="C1108" i="27" s="1"/>
  <c r="C1109" i="27" s="1"/>
  <c r="C1110" i="27" s="1"/>
  <c r="C1111" i="27" s="1"/>
  <c r="C1112" i="27"/>
  <c r="C1113" i="27" s="1"/>
  <c r="C1114" i="27"/>
  <c r="C1115" i="27" s="1"/>
  <c r="C1116" i="27" s="1"/>
  <c r="C1117" i="27" s="1"/>
  <c r="C1118" i="27" s="1"/>
  <c r="C1119" i="27"/>
  <c r="C1120" i="27" s="1"/>
  <c r="C1121" i="27"/>
  <c r="C1122" i="27" s="1"/>
  <c r="C1123" i="27" s="1"/>
  <c r="C1124" i="27" s="1"/>
  <c r="C1125" i="27" s="1"/>
  <c r="C1126" i="27" s="1"/>
  <c r="C1127" i="27" s="1"/>
  <c r="C1128" i="27" s="1"/>
  <c r="C1129" i="27" s="1"/>
  <c r="C1130" i="27" s="1"/>
  <c r="C1131" i="27" s="1"/>
  <c r="C1132" i="27" s="1"/>
  <c r="C1133" i="27" s="1"/>
  <c r="C1134" i="27" s="1"/>
  <c r="C1135" i="27" s="1"/>
  <c r="C1136" i="27" s="1"/>
  <c r="C1137" i="27"/>
  <c r="C1138" i="27"/>
  <c r="C1139" i="27" s="1"/>
  <c r="C1140" i="27" s="1"/>
  <c r="C1141" i="27" s="1"/>
  <c r="C1142" i="27" s="1"/>
  <c r="C1143" i="27" s="1"/>
  <c r="C1144" i="27" s="1"/>
  <c r="C1145" i="27" s="1"/>
  <c r="C1146" i="27"/>
  <c r="C1147" i="27" s="1"/>
  <c r="C1148" i="27" s="1"/>
  <c r="C1149" i="27" s="1"/>
  <c r="C1150" i="27" s="1"/>
  <c r="C1151" i="27"/>
  <c r="C1152" i="27" s="1"/>
  <c r="C1153" i="27" s="1"/>
  <c r="C1154" i="27" s="1"/>
  <c r="C1155" i="27" s="1"/>
  <c r="C1156" i="27" s="1"/>
  <c r="C1157" i="27" s="1"/>
  <c r="C1158" i="27" s="1"/>
  <c r="C1159" i="27" s="1"/>
  <c r="C1160" i="27"/>
  <c r="C1161" i="27" s="1"/>
  <c r="C1162" i="27" s="1"/>
  <c r="C1163" i="27" s="1"/>
  <c r="C1164" i="27" s="1"/>
  <c r="C1165" i="27" s="1"/>
  <c r="C1166" i="27" s="1"/>
  <c r="C1167" i="27" s="1"/>
  <c r="C1168" i="27" s="1"/>
  <c r="C1169" i="27" s="1"/>
  <c r="C1170" i="27" s="1"/>
  <c r="C1171" i="27" s="1"/>
  <c r="C1172" i="27" s="1"/>
  <c r="C1173" i="27" s="1"/>
  <c r="C1174" i="27"/>
  <c r="C1175" i="27" s="1"/>
  <c r="C1176" i="27" s="1"/>
  <c r="C1177" i="27" s="1"/>
  <c r="C1178" i="27" s="1"/>
  <c r="C1179" i="27"/>
  <c r="C1180" i="27" s="1"/>
  <c r="C1181" i="27" s="1"/>
  <c r="C1182" i="27" s="1"/>
  <c r="C1183" i="27" s="1"/>
  <c r="C1184" i="27"/>
  <c r="C1185" i="27" s="1"/>
  <c r="C1186" i="27" s="1"/>
  <c r="C1187" i="27" s="1"/>
  <c r="C1188" i="27" s="1"/>
  <c r="C1189" i="27" s="1"/>
  <c r="C1190" i="27" s="1"/>
  <c r="C1191" i="27" s="1"/>
  <c r="C1192" i="27" s="1"/>
  <c r="C1193" i="27" s="1"/>
  <c r="C1194" i="27" s="1"/>
  <c r="C1195" i="27" s="1"/>
  <c r="C1196" i="27" s="1"/>
  <c r="C1197" i="27" s="1"/>
  <c r="C1198" i="27" s="1"/>
  <c r="C1199" i="27" s="1"/>
  <c r="C1200" i="27" s="1"/>
  <c r="C1201" i="27" s="1"/>
  <c r="C1202" i="27" s="1"/>
  <c r="C1203" i="27" s="1"/>
  <c r="C1204" i="27" s="1"/>
  <c r="C1205" i="27" s="1"/>
  <c r="C1206" i="27" s="1"/>
  <c r="C1207" i="27" s="1"/>
  <c r="C1208" i="27" s="1"/>
  <c r="C1209" i="27" s="1"/>
  <c r="C1210" i="27" s="1"/>
  <c r="C1211" i="27" s="1"/>
  <c r="C1212" i="27" s="1"/>
  <c r="C1213" i="27" s="1"/>
  <c r="C1214" i="27" s="1"/>
  <c r="C1215" i="27"/>
  <c r="C1216" i="27" s="1"/>
  <c r="C1217" i="27" s="1"/>
  <c r="C1218" i="27" s="1"/>
  <c r="C1219" i="27" s="1"/>
  <c r="C1220" i="27"/>
  <c r="C1221" i="27" s="1"/>
  <c r="C1222" i="27" s="1"/>
  <c r="C1223" i="27" s="1"/>
  <c r="C1224" i="27" s="1"/>
  <c r="C1225" i="27" s="1"/>
  <c r="C1226" i="27" s="1"/>
  <c r="C1227" i="27" s="1"/>
  <c r="C1228" i="27" s="1"/>
  <c r="C1229" i="27" s="1"/>
  <c r="C1230" i="27" s="1"/>
  <c r="C1231" i="27" s="1"/>
  <c r="C1232" i="27" s="1"/>
  <c r="C1233" i="27" s="1"/>
  <c r="C1234" i="27" s="1"/>
  <c r="C1235" i="27" s="1"/>
  <c r="C1236" i="27" s="1"/>
  <c r="C1237" i="27" s="1"/>
  <c r="C1238" i="27" s="1"/>
  <c r="C1239" i="27" s="1"/>
  <c r="C1240" i="27" s="1"/>
  <c r="C1241" i="27" s="1"/>
  <c r="C1242" i="27" s="1"/>
  <c r="C1243" i="27" s="1"/>
  <c r="C1244" i="27" s="1"/>
  <c r="C1245" i="27" s="1"/>
  <c r="C1246" i="27" s="1"/>
  <c r="C1247" i="27" s="1"/>
  <c r="C1248" i="27" s="1"/>
  <c r="C1249" i="27" s="1"/>
  <c r="C1250" i="27" s="1"/>
  <c r="C1251" i="27" s="1"/>
  <c r="C1252" i="27" s="1"/>
  <c r="C1253" i="27" s="1"/>
  <c r="C1254" i="27" s="1"/>
  <c r="C1255" i="27"/>
  <c r="C1256" i="27" s="1"/>
  <c r="C1257" i="27" s="1"/>
  <c r="C1258" i="27" s="1"/>
  <c r="C1259" i="27" s="1"/>
  <c r="C1260" i="27" s="1"/>
  <c r="C1261" i="27" s="1"/>
  <c r="C1262" i="27" s="1"/>
  <c r="C1263" i="27" s="1"/>
  <c r="C1264" i="27" s="1"/>
  <c r="C1265" i="27" s="1"/>
  <c r="C1266" i="27" s="1"/>
  <c r="C1267" i="27" s="1"/>
  <c r="C1268" i="27"/>
  <c r="C1269" i="27" s="1"/>
  <c r="C1270" i="27" s="1"/>
  <c r="C1271" i="27" s="1"/>
  <c r="C1272" i="27" s="1"/>
  <c r="C1273" i="27" s="1"/>
  <c r="C1274" i="27" s="1"/>
  <c r="C1275" i="27" s="1"/>
  <c r="C1276" i="27" s="1"/>
  <c r="C1277" i="27" s="1"/>
  <c r="C1278" i="27" s="1"/>
  <c r="C1279" i="27" s="1"/>
  <c r="C1280" i="27"/>
  <c r="C1281" i="27" s="1"/>
  <c r="C1282" i="27" s="1"/>
  <c r="C1283" i="27" s="1"/>
  <c r="C1284" i="27" s="1"/>
  <c r="C1285" i="27" s="1"/>
  <c r="C1286" i="27" s="1"/>
  <c r="C1287" i="27" s="1"/>
  <c r="C1288" i="27" s="1"/>
  <c r="C1289" i="27" s="1"/>
  <c r="C1290" i="27" s="1"/>
  <c r="C1291" i="27" s="1"/>
  <c r="C1292" i="27" s="1"/>
  <c r="C1293" i="27" s="1"/>
  <c r="C1294" i="27" s="1"/>
  <c r="C1295" i="27" s="1"/>
  <c r="C1296" i="27" s="1"/>
  <c r="C1297" i="27" s="1"/>
  <c r="C1298" i="27" s="1"/>
  <c r="C1299" i="27" s="1"/>
  <c r="C1300" i="27" s="1"/>
  <c r="C1301" i="27" s="1"/>
  <c r="C1302" i="27" s="1"/>
  <c r="C1303" i="27" s="1"/>
  <c r="C1304" i="27" s="1"/>
  <c r="C1305" i="27" s="1"/>
  <c r="C1306" i="27" s="1"/>
  <c r="C1307" i="27" s="1"/>
  <c r="C1308" i="27" s="1"/>
  <c r="C1309" i="27" s="1"/>
  <c r="C1310" i="27" s="1"/>
  <c r="C1311" i="27" s="1"/>
  <c r="C1312" i="27" s="1"/>
  <c r="C1313" i="27" s="1"/>
  <c r="C1314" i="27" s="1"/>
  <c r="C1315" i="27" s="1"/>
  <c r="C1316" i="27" s="1"/>
  <c r="C1317" i="27" s="1"/>
  <c r="C1318" i="27" s="1"/>
  <c r="C1319" i="27" s="1"/>
  <c r="C1320" i="27" s="1"/>
  <c r="C1321" i="27" s="1"/>
  <c r="C1322" i="27" s="1"/>
  <c r="C1323" i="27" s="1"/>
  <c r="C1324" i="27" s="1"/>
  <c r="C1325" i="27" s="1"/>
  <c r="C1326" i="27" s="1"/>
  <c r="C1327" i="27" s="1"/>
  <c r="C1328" i="27" s="1"/>
  <c r="C1329" i="27" s="1"/>
  <c r="C1330" i="27" s="1"/>
  <c r="C1331" i="27" s="1"/>
  <c r="C1332" i="27" s="1"/>
  <c r="C1333" i="27" s="1"/>
  <c r="C1334" i="27" s="1"/>
  <c r="C1335" i="27" s="1"/>
  <c r="C1336" i="27" s="1"/>
  <c r="C1337" i="27" s="1"/>
  <c r="C1338" i="27" s="1"/>
  <c r="C1339" i="27" s="1"/>
  <c r="C1340" i="27" s="1"/>
  <c r="C1341" i="27" s="1"/>
  <c r="C1342" i="27" s="1"/>
  <c r="C1343" i="27" s="1"/>
  <c r="C1344" i="27" s="1"/>
  <c r="C1345" i="27" s="1"/>
  <c r="C1346" i="27" s="1"/>
  <c r="C1347" i="27" s="1"/>
  <c r="C1348" i="27" s="1"/>
  <c r="C1349" i="27" s="1"/>
  <c r="C1350" i="27" s="1"/>
  <c r="C1351" i="27" s="1"/>
  <c r="C1352" i="27" s="1"/>
  <c r="C1353" i="27" s="1"/>
  <c r="C1354" i="27" s="1"/>
  <c r="C1355" i="27" s="1"/>
  <c r="C1356" i="27" s="1"/>
  <c r="C1357" i="27" s="1"/>
  <c r="C1358" i="27" s="1"/>
  <c r="C1359" i="27" s="1"/>
  <c r="C1360" i="27" s="1"/>
  <c r="C1361" i="27" s="1"/>
  <c r="C1362" i="27" s="1"/>
  <c r="C1363" i="27" s="1"/>
  <c r="C1364" i="27" s="1"/>
  <c r="C1365" i="27" s="1"/>
  <c r="C1366" i="27" s="1"/>
  <c r="C1367" i="27" s="1"/>
  <c r="C1368" i="27" s="1"/>
  <c r="C1369" i="27" s="1"/>
  <c r="C1370" i="27" s="1"/>
  <c r="C1371" i="27" s="1"/>
  <c r="C1372" i="27" s="1"/>
  <c r="C1373" i="27" s="1"/>
  <c r="C1374" i="27" s="1"/>
  <c r="C1375" i="27" s="1"/>
  <c r="C1376" i="27" s="1"/>
  <c r="C1377" i="27" s="1"/>
  <c r="C1378" i="27" s="1"/>
  <c r="C1379" i="27" s="1"/>
  <c r="C1380" i="27" s="1"/>
  <c r="C1381" i="27" s="1"/>
  <c r="C1382" i="27" s="1"/>
  <c r="C1383" i="27" s="1"/>
  <c r="C1384" i="27" s="1"/>
  <c r="C1385" i="27" s="1"/>
  <c r="C1386" i="27" s="1"/>
  <c r="C1387" i="27" s="1"/>
  <c r="C1388" i="27" s="1"/>
  <c r="C1389" i="27" s="1"/>
  <c r="C1390" i="27" s="1"/>
  <c r="C1391" i="27" s="1"/>
  <c r="C1392" i="27" s="1"/>
  <c r="C1393" i="27" s="1"/>
  <c r="C1394" i="27" s="1"/>
  <c r="C1395" i="27" s="1"/>
  <c r="C1396" i="27" s="1"/>
  <c r="C1397" i="27" s="1"/>
  <c r="C1398" i="27" s="1"/>
  <c r="C1399" i="27" s="1"/>
  <c r="C1400" i="27" s="1"/>
  <c r="C1401" i="27" s="1"/>
  <c r="C1402" i="27" s="1"/>
  <c r="C1403" i="27" s="1"/>
  <c r="C1404" i="27" s="1"/>
  <c r="C1405" i="27" s="1"/>
  <c r="C1406" i="27" s="1"/>
  <c r="C1407" i="27" s="1"/>
  <c r="C1408" i="27" s="1"/>
  <c r="C1409" i="27" s="1"/>
  <c r="C1410" i="27" s="1"/>
  <c r="C1411" i="27" s="1"/>
  <c r="C1412" i="27" s="1"/>
  <c r="C1413" i="27" s="1"/>
  <c r="C1414" i="27" s="1"/>
  <c r="C1415" i="27" s="1"/>
  <c r="C1416" i="27" s="1"/>
  <c r="C1417" i="27" s="1"/>
  <c r="C1418" i="27" s="1"/>
  <c r="C1419" i="27" s="1"/>
  <c r="C1420" i="27" s="1"/>
  <c r="C1421" i="27" s="1"/>
  <c r="C1422" i="27" s="1"/>
  <c r="C1423" i="27" s="1"/>
  <c r="C1424" i="27" s="1"/>
  <c r="C1425" i="27" s="1"/>
  <c r="C1426" i="27" s="1"/>
  <c r="C1427" i="27" s="1"/>
  <c r="C1428" i="27" s="1"/>
  <c r="C1429" i="27" s="1"/>
  <c r="C1430" i="27" s="1"/>
  <c r="C1431" i="27" s="1"/>
  <c r="C1432" i="27" s="1"/>
  <c r="C1433" i="27" s="1"/>
  <c r="C1434" i="27" s="1"/>
  <c r="C1435" i="27" s="1"/>
  <c r="C1436" i="27" s="1"/>
  <c r="C1437" i="27" s="1"/>
  <c r="C1438" i="27" s="1"/>
  <c r="C1439" i="27" s="1"/>
  <c r="C1440" i="27" s="1"/>
  <c r="C1441" i="27" s="1"/>
  <c r="C1442" i="27" s="1"/>
  <c r="C1443" i="27" s="1"/>
  <c r="C1444" i="27" s="1"/>
  <c r="C1445" i="27" s="1"/>
  <c r="C1446" i="27" s="1"/>
  <c r="C1447" i="27" s="1"/>
  <c r="C1448" i="27" s="1"/>
  <c r="C1449" i="27" s="1"/>
  <c r="C1450" i="27" s="1"/>
  <c r="C1451" i="27" s="1"/>
  <c r="C1452" i="27" s="1"/>
  <c r="C1453" i="27" s="1"/>
  <c r="C1454" i="27" s="1"/>
  <c r="C1455" i="27" s="1"/>
  <c r="C1456" i="27" s="1"/>
  <c r="C1457" i="27" s="1"/>
  <c r="C1458" i="27" s="1"/>
  <c r="C1459" i="27" s="1"/>
  <c r="C1460" i="27" s="1"/>
  <c r="C1461" i="27" s="1"/>
  <c r="C1462" i="27" s="1"/>
  <c r="C1463" i="27" s="1"/>
  <c r="C1464" i="27" s="1"/>
  <c r="C1465" i="27" s="1"/>
  <c r="C1466" i="27" s="1"/>
  <c r="C1467" i="27" s="1"/>
  <c r="C1468" i="27" s="1"/>
  <c r="C1469" i="27" s="1"/>
  <c r="C1470" i="27" s="1"/>
  <c r="C1471" i="27" s="1"/>
  <c r="C1472" i="27" s="1"/>
  <c r="C1473" i="27" s="1"/>
  <c r="C1474" i="27" s="1"/>
  <c r="C1475" i="27" s="1"/>
  <c r="C1476" i="27" s="1"/>
  <c r="C1477" i="27" s="1"/>
  <c r="C1478" i="27" s="1"/>
  <c r="C1479" i="27" s="1"/>
  <c r="C1480" i="27" s="1"/>
  <c r="C1481" i="27" s="1"/>
  <c r="C1482" i="27" s="1"/>
  <c r="C1483" i="27" s="1"/>
  <c r="C1484" i="27" s="1"/>
  <c r="C1485" i="27" s="1"/>
  <c r="C1486" i="27" s="1"/>
  <c r="C1487" i="27" s="1"/>
  <c r="C1488" i="27" s="1"/>
  <c r="C1489" i="27" s="1"/>
  <c r="C1490" i="27" s="1"/>
  <c r="C1491" i="27" s="1"/>
  <c r="C1492" i="27" s="1"/>
  <c r="C1493" i="27" s="1"/>
  <c r="C1494" i="27" s="1"/>
  <c r="C1495" i="27" s="1"/>
  <c r="C1496" i="27" s="1"/>
  <c r="C1497" i="27" s="1"/>
  <c r="C1498" i="27" s="1"/>
  <c r="C1499" i="27" s="1"/>
  <c r="C1500" i="27" s="1"/>
  <c r="C1501" i="27" s="1"/>
  <c r="C1502" i="27" s="1"/>
  <c r="C1503" i="27" s="1"/>
  <c r="C1504" i="27" s="1"/>
  <c r="C1505" i="27" s="1"/>
  <c r="C1506" i="27" s="1"/>
  <c r="C1507" i="27" s="1"/>
  <c r="C1508" i="27" s="1"/>
  <c r="C1509" i="27" s="1"/>
  <c r="C1510" i="27" s="1"/>
  <c r="C1511" i="27" s="1"/>
  <c r="C1512" i="27" s="1"/>
  <c r="C1513" i="27" s="1"/>
  <c r="C1514" i="27" s="1"/>
  <c r="C1515" i="27" s="1"/>
  <c r="C1516" i="27" s="1"/>
  <c r="C1517" i="27" s="1"/>
  <c r="C1518" i="27" s="1"/>
  <c r="C1519" i="27" s="1"/>
  <c r="C1520" i="27" s="1"/>
  <c r="C1521" i="27" s="1"/>
  <c r="C1522" i="27" s="1"/>
  <c r="C1523" i="27" s="1"/>
  <c r="C1524" i="27" s="1"/>
  <c r="C1525" i="27" s="1"/>
  <c r="C1526" i="27" s="1"/>
  <c r="C1527" i="27" s="1"/>
  <c r="C1528" i="27" s="1"/>
  <c r="C1529" i="27" s="1"/>
  <c r="C1530" i="27" s="1"/>
  <c r="C1531" i="27" s="1"/>
  <c r="C1532" i="27" s="1"/>
  <c r="C1533" i="27" s="1"/>
  <c r="C1534" i="27" s="1"/>
  <c r="C1535" i="27" s="1"/>
  <c r="C1536" i="27" s="1"/>
  <c r="C1537" i="27" s="1"/>
  <c r="C1538" i="27" s="1"/>
  <c r="C1539" i="27" s="1"/>
  <c r="C1540" i="27" s="1"/>
  <c r="C1541" i="27" s="1"/>
  <c r="C1542" i="27" s="1"/>
  <c r="C1543" i="27" s="1"/>
  <c r="C1544" i="27" s="1"/>
  <c r="C1545" i="27" s="1"/>
  <c r="C1546" i="27" s="1"/>
  <c r="C1547" i="27" s="1"/>
  <c r="C1548" i="27" s="1"/>
  <c r="C1549" i="27" s="1"/>
  <c r="C1550" i="27" s="1"/>
  <c r="C1551" i="27" s="1"/>
  <c r="C1552" i="27" s="1"/>
  <c r="C1553" i="27" s="1"/>
  <c r="C1554" i="27" s="1"/>
  <c r="C1555" i="27" s="1"/>
  <c r="C1556" i="27" s="1"/>
  <c r="C1557" i="27" s="1"/>
  <c r="C1558" i="27" s="1"/>
  <c r="C1559" i="27" s="1"/>
  <c r="C1560" i="27" s="1"/>
  <c r="C1561" i="27" s="1"/>
  <c r="C1562" i="27" s="1"/>
  <c r="C1563" i="27" s="1"/>
  <c r="C1564" i="27" s="1"/>
  <c r="C1565" i="27" s="1"/>
  <c r="C1566" i="27" s="1"/>
  <c r="C1567" i="27" s="1"/>
  <c r="C1568" i="27" s="1"/>
  <c r="C1569" i="27" s="1"/>
  <c r="C1570" i="27" s="1"/>
  <c r="C1571" i="27" s="1"/>
  <c r="C1572" i="27" s="1"/>
  <c r="C1573" i="27" s="1"/>
  <c r="C1574" i="27" s="1"/>
  <c r="C1575" i="27" s="1"/>
  <c r="C1576" i="27" s="1"/>
  <c r="C1577" i="27" s="1"/>
  <c r="C1578" i="27" s="1"/>
  <c r="C1579" i="27" s="1"/>
  <c r="C1580" i="27" s="1"/>
  <c r="C1581" i="27" s="1"/>
  <c r="C1582" i="27" s="1"/>
  <c r="C1583" i="27" s="1"/>
  <c r="C1584" i="27" s="1"/>
  <c r="C1585" i="27" s="1"/>
  <c r="C1586" i="27" s="1"/>
  <c r="C1587" i="27" s="1"/>
  <c r="C1588" i="27" s="1"/>
  <c r="C1589" i="27" s="1"/>
  <c r="C1590" i="27" s="1"/>
  <c r="C1591" i="27" s="1"/>
  <c r="C1592" i="27" s="1"/>
  <c r="C1593" i="27" s="1"/>
  <c r="C1594" i="27" s="1"/>
  <c r="C1595" i="27" s="1"/>
  <c r="C1596" i="27" s="1"/>
  <c r="C1597" i="27" s="1"/>
  <c r="C1598" i="27" s="1"/>
  <c r="C1599" i="27" s="1"/>
  <c r="C1600" i="27" s="1"/>
  <c r="C1601" i="27" s="1"/>
  <c r="C1602" i="27" s="1"/>
  <c r="C1603" i="27" s="1"/>
  <c r="C1604" i="27" s="1"/>
  <c r="C1605" i="27" s="1"/>
  <c r="C1606" i="27" s="1"/>
  <c r="C1607" i="27" s="1"/>
  <c r="C1608" i="27" s="1"/>
  <c r="C1609" i="27" s="1"/>
  <c r="C1610" i="27" s="1"/>
  <c r="C1611" i="27" s="1"/>
  <c r="C1612" i="27" s="1"/>
  <c r="C1613" i="27" s="1"/>
  <c r="C1614" i="27" s="1"/>
  <c r="C1615" i="27" s="1"/>
  <c r="C1616" i="27" s="1"/>
  <c r="C1617" i="27" s="1"/>
  <c r="C1618" i="27" s="1"/>
  <c r="C1619" i="27" s="1"/>
  <c r="C1620" i="27" s="1"/>
  <c r="C1621" i="27" s="1"/>
  <c r="C1622" i="27" s="1"/>
  <c r="C1623" i="27" s="1"/>
  <c r="C1624" i="27" s="1"/>
  <c r="C1625" i="27" s="1"/>
  <c r="C1626" i="27" s="1"/>
  <c r="C1627" i="27" s="1"/>
  <c r="C1628" i="27" s="1"/>
  <c r="C1629" i="27" s="1"/>
  <c r="C1630" i="27" s="1"/>
  <c r="C1631" i="27" s="1"/>
  <c r="C1632" i="27" s="1"/>
  <c r="C1633" i="27" s="1"/>
  <c r="C1634" i="27" s="1"/>
  <c r="C1635" i="27" s="1"/>
  <c r="C1636" i="27" s="1"/>
  <c r="C1637" i="27" s="1"/>
  <c r="C1638" i="27" s="1"/>
  <c r="C1639" i="27" s="1"/>
  <c r="C1640" i="27" s="1"/>
  <c r="C1641" i="27" s="1"/>
  <c r="C1642" i="27" s="1"/>
  <c r="C1643" i="27" s="1"/>
  <c r="C1644" i="27" s="1"/>
  <c r="C1645" i="27" s="1"/>
  <c r="C1646" i="27" s="1"/>
  <c r="C1647" i="27" s="1"/>
  <c r="C1648" i="27" s="1"/>
  <c r="C1649" i="27" s="1"/>
  <c r="C1650" i="27" s="1"/>
  <c r="C1651" i="27" s="1"/>
  <c r="C1652" i="27" s="1"/>
  <c r="C1653" i="27" s="1"/>
  <c r="C1654" i="27" s="1"/>
  <c r="C1655" i="27" s="1"/>
  <c r="C1656" i="27" s="1"/>
  <c r="C1657" i="27" s="1"/>
  <c r="C1658" i="27" s="1"/>
  <c r="C1659" i="27" s="1"/>
  <c r="C1660" i="27" s="1"/>
  <c r="C1661" i="27" s="1"/>
  <c r="C1662" i="27" s="1"/>
  <c r="C1663" i="27" s="1"/>
  <c r="C1664" i="27" s="1"/>
  <c r="C1665" i="27" s="1"/>
  <c r="C1666" i="27" s="1"/>
  <c r="C1667" i="27" s="1"/>
  <c r="C1668" i="27" s="1"/>
  <c r="C1669" i="27" s="1"/>
  <c r="C1670" i="27" s="1"/>
  <c r="C1671" i="27" s="1"/>
  <c r="C1672" i="27" s="1"/>
  <c r="C1673" i="27" s="1"/>
  <c r="C1674" i="27" s="1"/>
  <c r="C1675" i="27" s="1"/>
  <c r="C1676" i="27" s="1"/>
  <c r="C1677" i="27" s="1"/>
  <c r="C1678" i="27" s="1"/>
  <c r="C1679" i="27" s="1"/>
  <c r="C1680" i="27" s="1"/>
  <c r="C1681" i="27" s="1"/>
  <c r="C1682" i="27" s="1"/>
  <c r="C1683" i="27" s="1"/>
  <c r="C1684" i="27" s="1"/>
  <c r="C1685" i="27" s="1"/>
  <c r="C1686" i="27" s="1"/>
  <c r="C1687" i="27" s="1"/>
  <c r="C1688" i="27" s="1"/>
  <c r="C1689" i="27" s="1"/>
  <c r="C1690" i="27" s="1"/>
  <c r="C1691" i="27" s="1"/>
  <c r="C1692" i="27" s="1"/>
  <c r="C1693" i="27" s="1"/>
  <c r="C1694" i="27" s="1"/>
  <c r="C1695" i="27" s="1"/>
  <c r="C1696" i="27" s="1"/>
  <c r="C1697" i="27" s="1"/>
  <c r="C1698" i="27" s="1"/>
  <c r="C1699" i="27" s="1"/>
  <c r="C1700" i="27" s="1"/>
  <c r="C1701" i="27" s="1"/>
  <c r="C1702" i="27" s="1"/>
  <c r="C1703" i="27" s="1"/>
  <c r="C1704" i="27" s="1"/>
  <c r="C1705" i="27" s="1"/>
  <c r="C1706" i="27" s="1"/>
  <c r="C1707" i="27" s="1"/>
  <c r="C1708" i="27" s="1"/>
  <c r="C1709" i="27" s="1"/>
  <c r="C1710" i="27" s="1"/>
  <c r="C1711" i="27" s="1"/>
  <c r="C1712" i="27" s="1"/>
  <c r="C1713" i="27" s="1"/>
  <c r="C1714" i="27" s="1"/>
  <c r="C1715" i="27" s="1"/>
  <c r="C1716" i="27" s="1"/>
  <c r="C1717" i="27" s="1"/>
  <c r="C1718" i="27" s="1"/>
  <c r="C1719" i="27" s="1"/>
  <c r="C1720" i="27" s="1"/>
  <c r="C1721" i="27" s="1"/>
  <c r="C1722" i="27" s="1"/>
  <c r="C1723" i="27" s="1"/>
  <c r="C1724" i="27" s="1"/>
  <c r="C1725" i="27" s="1"/>
  <c r="C1726" i="27" s="1"/>
  <c r="C1727" i="27" s="1"/>
  <c r="C1728" i="27" s="1"/>
  <c r="C1729" i="27" s="1"/>
  <c r="C1730" i="27" s="1"/>
  <c r="C1731" i="27" s="1"/>
  <c r="C1732" i="27" s="1"/>
  <c r="C1733" i="27" s="1"/>
  <c r="C1734" i="27" s="1"/>
  <c r="C1735" i="27" s="1"/>
  <c r="C1736" i="27" s="1"/>
  <c r="C1737" i="27" s="1"/>
  <c r="C1738" i="27" s="1"/>
  <c r="C1739" i="27" s="1"/>
  <c r="C1740" i="27" s="1"/>
  <c r="C1741" i="27" s="1"/>
  <c r="C1742" i="27" s="1"/>
  <c r="C1743" i="27" s="1"/>
  <c r="C1744" i="27" s="1"/>
  <c r="C1745" i="27" s="1"/>
  <c r="C1746" i="27" s="1"/>
  <c r="C1747" i="27" s="1"/>
  <c r="C1748" i="27" s="1"/>
  <c r="C1749" i="27" s="1"/>
  <c r="C1750" i="27" s="1"/>
  <c r="C1751" i="27" s="1"/>
  <c r="C1752" i="27" s="1"/>
  <c r="C1753" i="27" s="1"/>
  <c r="C1754" i="27" s="1"/>
  <c r="C1755" i="27" s="1"/>
  <c r="C1756" i="27" s="1"/>
  <c r="C1757" i="27" s="1"/>
  <c r="C1758" i="27" s="1"/>
  <c r="C1759" i="27" s="1"/>
  <c r="C1760" i="27" s="1"/>
  <c r="C1761" i="27" s="1"/>
  <c r="C1762" i="27" s="1"/>
  <c r="C1763" i="27" s="1"/>
  <c r="C1764" i="27" s="1"/>
  <c r="C1765" i="27" s="1"/>
  <c r="C1766" i="27" s="1"/>
  <c r="C1767" i="27" s="1"/>
  <c r="C1768" i="27" s="1"/>
  <c r="C1769" i="27" s="1"/>
  <c r="C1770" i="27" s="1"/>
  <c r="C1771" i="27" s="1"/>
  <c r="C1772" i="27" s="1"/>
  <c r="C1773" i="27" s="1"/>
  <c r="C1774" i="27" s="1"/>
  <c r="C1775" i="27" s="1"/>
  <c r="C1776" i="27" s="1"/>
  <c r="C1777" i="27" s="1"/>
  <c r="C1778" i="27" s="1"/>
  <c r="C1779" i="27" s="1"/>
  <c r="C1780" i="27" s="1"/>
  <c r="C1781" i="27" s="1"/>
  <c r="C1782" i="27" s="1"/>
  <c r="C1783" i="27" s="1"/>
  <c r="C1784" i="27" s="1"/>
  <c r="C1785" i="27" s="1"/>
  <c r="C1786" i="27" s="1"/>
  <c r="C1787" i="27" s="1"/>
  <c r="C1788" i="27" s="1"/>
  <c r="C1789" i="27" s="1"/>
  <c r="C1790" i="27" s="1"/>
  <c r="C1791" i="27" s="1"/>
  <c r="C1792" i="27" s="1"/>
  <c r="C1793" i="27" s="1"/>
  <c r="C1794" i="27" s="1"/>
  <c r="C1795" i="27" s="1"/>
  <c r="C1796" i="27" s="1"/>
  <c r="C1797" i="27" s="1"/>
  <c r="C1798" i="27" s="1"/>
  <c r="C1799" i="27" s="1"/>
  <c r="C1800" i="27" s="1"/>
  <c r="C1801" i="27" s="1"/>
  <c r="C1802" i="27" s="1"/>
  <c r="C1803" i="27" s="1"/>
  <c r="C1804" i="27" s="1"/>
  <c r="C1805" i="27" s="1"/>
  <c r="C1806" i="27" s="1"/>
  <c r="C1807" i="27" s="1"/>
  <c r="C1808" i="27" s="1"/>
  <c r="C1809" i="27" s="1"/>
  <c r="C1810" i="27" s="1"/>
  <c r="C1811" i="27" s="1"/>
  <c r="C1812" i="27" s="1"/>
  <c r="C1813" i="27" s="1"/>
  <c r="C1814" i="27" s="1"/>
  <c r="C1815" i="27" s="1"/>
  <c r="C1816" i="27" s="1"/>
  <c r="C1817" i="27" s="1"/>
  <c r="C1818" i="27" s="1"/>
  <c r="C1819" i="27" s="1"/>
  <c r="C1820" i="27" s="1"/>
  <c r="C1821" i="27" s="1"/>
  <c r="C1822" i="27" s="1"/>
  <c r="C1823" i="27" s="1"/>
  <c r="C1824" i="27" s="1"/>
  <c r="C1825" i="27" s="1"/>
  <c r="C1826" i="27" s="1"/>
  <c r="C1827" i="27" s="1"/>
  <c r="C1828" i="27" s="1"/>
  <c r="C1829" i="27" s="1"/>
  <c r="C1830" i="27" s="1"/>
  <c r="C1831" i="27" s="1"/>
  <c r="C1832" i="27" s="1"/>
  <c r="C1833" i="27" s="1"/>
  <c r="C1834" i="27" s="1"/>
  <c r="C1835" i="27" s="1"/>
  <c r="C1836" i="27" s="1"/>
  <c r="C1837" i="27" s="1"/>
  <c r="C1838" i="27" s="1"/>
  <c r="C1839" i="27" s="1"/>
  <c r="C1840" i="27" s="1"/>
  <c r="C1841" i="27" s="1"/>
  <c r="C1842" i="27" s="1"/>
  <c r="C1843" i="27" s="1"/>
  <c r="C1844" i="27" s="1"/>
  <c r="C1845" i="27" s="1"/>
  <c r="C1846" i="27" s="1"/>
  <c r="C1847" i="27" s="1"/>
  <c r="C1848" i="27" s="1"/>
  <c r="C1849" i="27" s="1"/>
  <c r="C1850" i="27" s="1"/>
  <c r="C1851" i="27" s="1"/>
  <c r="C1852" i="27" s="1"/>
  <c r="C1853" i="27" s="1"/>
  <c r="C1854" i="27" s="1"/>
  <c r="C1855" i="27" s="1"/>
  <c r="C1856" i="27" s="1"/>
  <c r="C1857" i="27" s="1"/>
  <c r="C1858" i="27" s="1"/>
  <c r="C1859" i="27" s="1"/>
  <c r="C1860" i="27" s="1"/>
  <c r="C1861" i="27" s="1"/>
  <c r="C1862" i="27" s="1"/>
  <c r="C1863" i="27" s="1"/>
  <c r="C1864" i="27" s="1"/>
  <c r="C1865" i="27" s="1"/>
  <c r="C1866" i="27" s="1"/>
  <c r="C1867" i="27" s="1"/>
  <c r="C1868" i="27" s="1"/>
  <c r="C1869" i="27" s="1"/>
  <c r="C1870" i="27" s="1"/>
  <c r="C1871" i="27" s="1"/>
  <c r="C1872" i="27" s="1"/>
  <c r="C1873" i="27" s="1"/>
  <c r="C1874" i="27" s="1"/>
  <c r="C1875" i="27" s="1"/>
  <c r="C1876" i="27" s="1"/>
  <c r="C1877" i="27" s="1"/>
  <c r="C1878" i="27" s="1"/>
  <c r="C1879" i="27" s="1"/>
  <c r="C1880" i="27" s="1"/>
  <c r="C1881" i="27" s="1"/>
  <c r="C1882" i="27" s="1"/>
  <c r="C1883" i="27" s="1"/>
  <c r="C1884" i="27" s="1"/>
  <c r="C1885" i="27" s="1"/>
  <c r="C1886" i="27" s="1"/>
  <c r="C1887" i="27" s="1"/>
  <c r="C1888" i="27" s="1"/>
  <c r="C1889" i="27" s="1"/>
  <c r="C1890" i="27" s="1"/>
  <c r="C1891" i="27" s="1"/>
  <c r="C1892" i="27" s="1"/>
  <c r="C1893" i="27" s="1"/>
  <c r="C1894" i="27" s="1"/>
  <c r="C1895" i="27" s="1"/>
  <c r="C1896" i="27" s="1"/>
  <c r="C1897" i="27" s="1"/>
  <c r="C1898" i="27" s="1"/>
  <c r="C1899" i="27" s="1"/>
  <c r="C1900" i="27" s="1"/>
  <c r="C1901" i="27" s="1"/>
  <c r="C1902" i="27" s="1"/>
  <c r="C1903" i="27" s="1"/>
  <c r="C1904" i="27" s="1"/>
  <c r="C1905" i="27" s="1"/>
  <c r="C1906" i="27" s="1"/>
  <c r="C1907" i="27" s="1"/>
  <c r="C1908" i="27" s="1"/>
  <c r="C1909" i="27" s="1"/>
  <c r="C1910" i="27" s="1"/>
  <c r="C1911" i="27" s="1"/>
  <c r="C1912" i="27" s="1"/>
  <c r="C1913" i="27" s="1"/>
  <c r="C1914" i="27" s="1"/>
  <c r="C1915" i="27" s="1"/>
  <c r="C1916" i="27" s="1"/>
  <c r="C1917" i="27" s="1"/>
  <c r="C1918" i="27" s="1"/>
  <c r="C1919" i="27" s="1"/>
  <c r="C1920" i="27" s="1"/>
  <c r="C1921" i="27" s="1"/>
  <c r="C1922" i="27" s="1"/>
  <c r="C1923" i="27" s="1"/>
  <c r="C1924" i="27" s="1"/>
  <c r="C1925" i="27" s="1"/>
  <c r="C1926" i="27" s="1"/>
  <c r="C1927" i="27" s="1"/>
  <c r="C1928" i="27" s="1"/>
  <c r="C1929" i="27" s="1"/>
  <c r="C1930" i="27" s="1"/>
  <c r="C1931" i="27" s="1"/>
  <c r="C1932" i="27" s="1"/>
  <c r="C1933" i="27" s="1"/>
  <c r="C1934" i="27" s="1"/>
  <c r="C1935" i="27" s="1"/>
  <c r="C1936" i="27" s="1"/>
  <c r="C1937" i="27" s="1"/>
  <c r="C1938" i="27" s="1"/>
  <c r="C1939" i="27" s="1"/>
  <c r="C1940" i="27" s="1"/>
  <c r="C1941" i="27" s="1"/>
  <c r="C1942" i="27" s="1"/>
  <c r="C1943" i="27" s="1"/>
  <c r="C1944" i="27" s="1"/>
  <c r="C1945" i="27" s="1"/>
  <c r="C1946" i="27" s="1"/>
  <c r="C1947" i="27" s="1"/>
  <c r="C1948" i="27" s="1"/>
  <c r="C1949" i="27" s="1"/>
  <c r="C1950" i="27" s="1"/>
  <c r="C1951" i="27" s="1"/>
  <c r="C1952" i="27" s="1"/>
  <c r="C1953" i="27" s="1"/>
  <c r="C1954" i="27" s="1"/>
  <c r="C1955" i="27" s="1"/>
  <c r="C1956" i="27" s="1"/>
  <c r="C1957" i="27" s="1"/>
  <c r="C1958" i="27" s="1"/>
  <c r="C1959" i="27" s="1"/>
  <c r="C1960" i="27" s="1"/>
  <c r="C1961" i="27" s="1"/>
  <c r="C1962" i="27" s="1"/>
  <c r="C1963" i="27" s="1"/>
  <c r="C1964" i="27" s="1"/>
  <c r="C1965" i="27" s="1"/>
  <c r="C1966" i="27" s="1"/>
  <c r="C1967" i="27" s="1"/>
  <c r="C1968" i="27" s="1"/>
  <c r="C1969" i="27" s="1"/>
  <c r="C1970" i="27" s="1"/>
  <c r="C1971" i="27" s="1"/>
  <c r="C1972" i="27" s="1"/>
  <c r="C1973" i="27" s="1"/>
  <c r="C1974" i="27" s="1"/>
  <c r="C1975" i="27" s="1"/>
  <c r="C1976" i="27" s="1"/>
  <c r="C1977" i="27" s="1"/>
  <c r="C1978" i="27" s="1"/>
  <c r="C1979" i="27" s="1"/>
  <c r="C1980" i="27" s="1"/>
  <c r="C1981" i="27" s="1"/>
  <c r="C1982" i="27" s="1"/>
  <c r="C1983" i="27" s="1"/>
  <c r="C1984" i="27" s="1"/>
  <c r="C1985" i="27" s="1"/>
  <c r="C1986" i="27" s="1"/>
  <c r="C1987" i="27" s="1"/>
  <c r="C1988" i="27" s="1"/>
  <c r="C1989" i="27" s="1"/>
  <c r="C1990" i="27" s="1"/>
  <c r="C1991" i="27" s="1"/>
  <c r="C1992" i="27" s="1"/>
  <c r="C1993" i="27" s="1"/>
  <c r="C1994" i="27" s="1"/>
  <c r="C1995" i="27" s="1"/>
  <c r="C1996" i="27" s="1"/>
  <c r="C1997" i="27" s="1"/>
  <c r="C1998" i="27" s="1"/>
  <c r="C1999" i="27" s="1"/>
  <c r="C2000" i="27" s="1"/>
  <c r="C2001" i="27" s="1"/>
  <c r="C2002" i="27" s="1"/>
  <c r="C2003" i="27" s="1"/>
  <c r="C2004" i="27" s="1"/>
  <c r="C2005" i="27" s="1"/>
  <c r="C2006" i="27" s="1"/>
  <c r="C2007" i="27" s="1"/>
  <c r="C2008" i="27" s="1"/>
  <c r="C2009" i="27" s="1"/>
  <c r="C2010" i="27" s="1"/>
  <c r="C2011" i="27" s="1"/>
  <c r="C2012" i="27" s="1"/>
  <c r="C2013" i="27" s="1"/>
  <c r="C2014" i="27" s="1"/>
  <c r="C2015" i="27" s="1"/>
  <c r="C2016" i="27" s="1"/>
  <c r="C2017" i="27" s="1"/>
  <c r="C2018" i="27" s="1"/>
  <c r="C2019" i="27" s="1"/>
  <c r="C2020" i="27" s="1"/>
  <c r="C2021" i="27" s="1"/>
  <c r="C2022" i="27" s="1"/>
  <c r="C2023" i="27" s="1"/>
  <c r="C2024" i="27" s="1"/>
  <c r="C2025" i="27" s="1"/>
  <c r="C2026" i="27" s="1"/>
  <c r="C2027" i="27" s="1"/>
  <c r="C2028" i="27" s="1"/>
  <c r="C2029" i="27" s="1"/>
  <c r="C2030" i="27" s="1"/>
  <c r="C2031" i="27" s="1"/>
  <c r="C2032" i="27" s="1"/>
  <c r="C2033" i="27" s="1"/>
  <c r="C2034" i="27" s="1"/>
  <c r="C2035" i="27" s="1"/>
  <c r="C2036" i="27" s="1"/>
  <c r="C2037" i="27" s="1"/>
  <c r="C2038" i="27" s="1"/>
  <c r="C2039" i="27" s="1"/>
  <c r="C2040" i="27" s="1"/>
  <c r="C2041" i="27" s="1"/>
  <c r="C2042" i="27" s="1"/>
  <c r="C2043" i="27" s="1"/>
  <c r="C2044" i="27" s="1"/>
  <c r="C2045" i="27" s="1"/>
  <c r="C2046" i="27" s="1"/>
  <c r="C2047" i="27" s="1"/>
  <c r="C2048" i="27" s="1"/>
  <c r="C2049" i="27" s="1"/>
  <c r="C2050" i="27" s="1"/>
  <c r="C2051" i="27" s="1"/>
  <c r="C2052" i="27" s="1"/>
  <c r="C2053" i="27" s="1"/>
  <c r="C2054" i="27" s="1"/>
  <c r="C2055" i="27" s="1"/>
  <c r="C2056" i="27" s="1"/>
  <c r="C2057" i="27" s="1"/>
  <c r="C2058" i="27" s="1"/>
  <c r="C2059" i="27" s="1"/>
  <c r="C2060" i="27" s="1"/>
  <c r="C2061" i="27" s="1"/>
  <c r="C2062" i="27" s="1"/>
  <c r="C2063" i="27" s="1"/>
  <c r="C2064" i="27" s="1"/>
  <c r="C2065" i="27" s="1"/>
  <c r="C2066" i="27" s="1"/>
  <c r="C2067" i="27" s="1"/>
  <c r="C2068" i="27" s="1"/>
  <c r="C2069" i="27" s="1"/>
  <c r="C2070" i="27" s="1"/>
  <c r="C2071" i="27" s="1"/>
  <c r="C2072" i="27" s="1"/>
  <c r="C2073" i="27" s="1"/>
  <c r="C2074" i="27" s="1"/>
  <c r="C2075" i="27" s="1"/>
  <c r="C2076" i="27" s="1"/>
  <c r="C2077" i="27" s="1"/>
  <c r="C2078" i="27" s="1"/>
  <c r="C2079" i="27" s="1"/>
  <c r="C2080" i="27" s="1"/>
  <c r="C2081" i="27" s="1"/>
  <c r="C2082" i="27" s="1"/>
  <c r="C2083" i="27" s="1"/>
  <c r="C2084" i="27" s="1"/>
  <c r="C2085" i="27" s="1"/>
  <c r="C2086" i="27" s="1"/>
  <c r="C2087" i="27" s="1"/>
  <c r="C2088" i="27" s="1"/>
  <c r="C2089" i="27" s="1"/>
  <c r="C2090" i="27" s="1"/>
  <c r="C2091" i="27" s="1"/>
  <c r="C2092" i="27" s="1"/>
  <c r="C2093" i="27" s="1"/>
  <c r="C2094" i="27" s="1"/>
  <c r="C2095" i="27" s="1"/>
  <c r="C2096" i="27" s="1"/>
  <c r="C2097" i="27" s="1"/>
  <c r="C2098" i="27" s="1"/>
  <c r="C2099" i="27" s="1"/>
  <c r="C2100" i="27" s="1"/>
  <c r="C2101" i="27" s="1"/>
  <c r="C2102" i="27" s="1"/>
  <c r="C2103" i="27" s="1"/>
  <c r="C2104" i="27" s="1"/>
  <c r="C2105" i="27" s="1"/>
  <c r="C2106" i="27" s="1"/>
  <c r="C2107" i="27" s="1"/>
  <c r="C2108" i="27" s="1"/>
  <c r="C2109" i="27" s="1"/>
  <c r="C2110" i="27" s="1"/>
  <c r="C2111" i="27" s="1"/>
  <c r="C2112" i="27" s="1"/>
  <c r="C2113" i="27" s="1"/>
  <c r="C2114" i="27" s="1"/>
  <c r="C2115" i="27" s="1"/>
  <c r="C2116" i="27" s="1"/>
  <c r="C2117" i="27" s="1"/>
  <c r="C2118" i="27" s="1"/>
  <c r="C2119" i="27" s="1"/>
  <c r="C2120" i="27" s="1"/>
  <c r="C2121" i="27" s="1"/>
  <c r="C2122" i="27" s="1"/>
  <c r="C2123" i="27" s="1"/>
  <c r="C2124" i="27" s="1"/>
  <c r="C2125" i="27" s="1"/>
  <c r="C2126" i="27" s="1"/>
  <c r="C2127" i="27" s="1"/>
  <c r="C2128" i="27" s="1"/>
  <c r="C2129" i="27" s="1"/>
  <c r="C2130" i="27" s="1"/>
  <c r="C2131" i="27" s="1"/>
  <c r="C2132" i="27" s="1"/>
  <c r="C2133" i="27" s="1"/>
  <c r="C2134" i="27" s="1"/>
  <c r="C2135" i="27" s="1"/>
  <c r="C2136" i="27" s="1"/>
  <c r="C2137" i="27" s="1"/>
  <c r="C2138" i="27" s="1"/>
  <c r="C2139" i="27" s="1"/>
  <c r="C2140" i="27" s="1"/>
  <c r="C2141" i="27" s="1"/>
  <c r="C2142" i="27" s="1"/>
  <c r="C2143" i="27" s="1"/>
  <c r="C2144" i="27" s="1"/>
  <c r="C2145" i="27" s="1"/>
  <c r="C2146" i="27" s="1"/>
  <c r="C2147" i="27" s="1"/>
  <c r="C2148" i="27" s="1"/>
  <c r="C2149" i="27" s="1"/>
  <c r="C2150" i="27" s="1"/>
  <c r="C2151" i="27" s="1"/>
  <c r="C2152" i="27" s="1"/>
  <c r="C2153" i="27" s="1"/>
  <c r="C2154" i="27" s="1"/>
  <c r="C2155" i="27" s="1"/>
  <c r="C2156" i="27" s="1"/>
  <c r="C2157" i="27" s="1"/>
  <c r="C2158" i="27" s="1"/>
  <c r="C2159" i="27" s="1"/>
  <c r="C2160" i="27" s="1"/>
  <c r="C2161" i="27" s="1"/>
  <c r="C2162" i="27" s="1"/>
  <c r="C2163" i="27" s="1"/>
  <c r="C2164" i="27" s="1"/>
  <c r="C2165" i="27" s="1"/>
  <c r="C2166" i="27" s="1"/>
  <c r="C2167" i="27" s="1"/>
  <c r="C2168" i="27" s="1"/>
  <c r="C2169" i="27" s="1"/>
  <c r="C2170" i="27" s="1"/>
  <c r="C2171" i="27" s="1"/>
  <c r="C2172" i="27" s="1"/>
  <c r="C2173" i="27" s="1"/>
  <c r="C2174" i="27" s="1"/>
  <c r="C2175" i="27" s="1"/>
  <c r="C2176" i="27" s="1"/>
  <c r="C2177" i="27" s="1"/>
  <c r="C2178" i="27" s="1"/>
  <c r="C2179" i="27" s="1"/>
  <c r="C2180" i="27" s="1"/>
  <c r="C2181" i="27" s="1"/>
  <c r="C2182" i="27" s="1"/>
  <c r="C2183" i="27" s="1"/>
  <c r="C2184" i="27" s="1"/>
  <c r="C2185" i="27" s="1"/>
  <c r="C2186" i="27" s="1"/>
  <c r="C2187" i="27" s="1"/>
  <c r="C2188" i="27" s="1"/>
  <c r="C2189" i="27" s="1"/>
  <c r="C2190" i="27" s="1"/>
  <c r="C2191" i="27" s="1"/>
  <c r="C2192" i="27" s="1"/>
  <c r="C2193" i="27" s="1"/>
  <c r="C2194" i="27" s="1"/>
  <c r="C2195" i="27" s="1"/>
  <c r="C2196" i="27" s="1"/>
  <c r="C2197" i="27" s="1"/>
  <c r="C2198" i="27" s="1"/>
  <c r="C2199" i="27" s="1"/>
  <c r="C2200" i="27" s="1"/>
  <c r="C2201" i="27" s="1"/>
  <c r="C2202" i="27" s="1"/>
  <c r="C2203" i="27" s="1"/>
  <c r="C2204" i="27" s="1"/>
  <c r="C2205" i="27" s="1"/>
  <c r="C2206" i="27" s="1"/>
  <c r="C2207" i="27" s="1"/>
  <c r="C2208" i="27" s="1"/>
  <c r="C2209" i="27" s="1"/>
  <c r="C2210" i="27" s="1"/>
  <c r="C2211" i="27" s="1"/>
  <c r="C2212" i="27" s="1"/>
  <c r="C2213" i="27" s="1"/>
  <c r="C2214" i="27" s="1"/>
  <c r="C2215" i="27" s="1"/>
  <c r="C2216" i="27" s="1"/>
  <c r="C2217" i="27" s="1"/>
  <c r="C2218" i="27" s="1"/>
  <c r="C2219" i="27" s="1"/>
  <c r="C2220" i="27" s="1"/>
  <c r="C2221" i="27" s="1"/>
  <c r="C2222" i="27" s="1"/>
  <c r="C2223" i="27" s="1"/>
  <c r="C2224" i="27" s="1"/>
  <c r="C2225" i="27" s="1"/>
  <c r="C2226" i="27" s="1"/>
  <c r="C2227" i="27" s="1"/>
  <c r="C2228" i="27" s="1"/>
  <c r="C2229" i="27" s="1"/>
  <c r="C2230" i="27" s="1"/>
  <c r="C2231" i="27" s="1"/>
  <c r="C2232" i="27" s="1"/>
  <c r="C2233" i="27" s="1"/>
  <c r="C2234" i="27" s="1"/>
  <c r="C2235" i="27" s="1"/>
  <c r="C2236" i="27" s="1"/>
  <c r="C2237" i="27" s="1"/>
  <c r="C2238" i="27" s="1"/>
  <c r="C2239" i="27" s="1"/>
  <c r="C2240" i="27" s="1"/>
  <c r="C2241" i="27" s="1"/>
  <c r="C2242" i="27" s="1"/>
  <c r="C2243" i="27" s="1"/>
  <c r="C2244" i="27" s="1"/>
  <c r="C2245" i="27" s="1"/>
  <c r="C2246" i="27" s="1"/>
  <c r="C2247" i="27" s="1"/>
  <c r="C2248" i="27" s="1"/>
  <c r="C2249" i="27" s="1"/>
  <c r="C2250" i="27" s="1"/>
  <c r="C2251" i="27" s="1"/>
  <c r="C2252" i="27" s="1"/>
  <c r="C2253" i="27" s="1"/>
  <c r="C2254" i="27" s="1"/>
  <c r="C2255" i="27" s="1"/>
  <c r="C2256" i="27" s="1"/>
  <c r="C2257" i="27" s="1"/>
  <c r="C2258" i="27" s="1"/>
  <c r="C2259" i="27" s="1"/>
  <c r="C2260" i="27" s="1"/>
  <c r="C2261" i="27" s="1"/>
  <c r="C2262" i="27" s="1"/>
  <c r="C2263" i="27" s="1"/>
  <c r="C2264" i="27" s="1"/>
  <c r="C2265" i="27" s="1"/>
  <c r="C2266" i="27" s="1"/>
  <c r="C2267" i="27" s="1"/>
  <c r="C2268" i="27" s="1"/>
  <c r="C2269" i="27" s="1"/>
  <c r="C2270" i="27" s="1"/>
  <c r="C2271" i="27" s="1"/>
  <c r="C2272" i="27" s="1"/>
  <c r="C2273" i="27" s="1"/>
  <c r="C2274" i="27" s="1"/>
  <c r="C2275" i="27" s="1"/>
  <c r="C2276" i="27" s="1"/>
  <c r="C2277" i="27" s="1"/>
  <c r="C2278" i="27" s="1"/>
  <c r="C2279" i="27" s="1"/>
  <c r="C2280" i="27" s="1"/>
  <c r="C2281" i="27" s="1"/>
  <c r="C2282" i="27" s="1"/>
  <c r="C2283" i="27" s="1"/>
  <c r="C2284" i="27" s="1"/>
  <c r="C2285" i="27" s="1"/>
  <c r="C2286" i="27" s="1"/>
  <c r="C2287" i="27" s="1"/>
  <c r="C2288" i="27" s="1"/>
  <c r="C2289" i="27" s="1"/>
  <c r="C2290" i="27" s="1"/>
  <c r="C2291" i="27" s="1"/>
  <c r="C2292" i="27" s="1"/>
  <c r="C2293" i="27" s="1"/>
  <c r="C2294" i="27" s="1"/>
  <c r="C2295" i="27" s="1"/>
  <c r="C2296" i="27" s="1"/>
  <c r="C2297" i="27" s="1"/>
  <c r="C2298" i="27" s="1"/>
  <c r="C2299" i="27" s="1"/>
  <c r="C2300" i="27" s="1"/>
  <c r="C2301" i="27" s="1"/>
  <c r="C2302" i="27" s="1"/>
  <c r="C2303" i="27" s="1"/>
  <c r="C2304" i="27" s="1"/>
  <c r="C2305" i="27" s="1"/>
  <c r="C2306" i="27" s="1"/>
  <c r="C2307" i="27" s="1"/>
  <c r="C2308" i="27" s="1"/>
  <c r="C2309" i="27" s="1"/>
  <c r="C2310" i="27" s="1"/>
  <c r="C2311" i="27" s="1"/>
  <c r="C2312" i="27" s="1"/>
  <c r="C2313" i="27" s="1"/>
  <c r="C2314" i="27" s="1"/>
  <c r="C2315" i="27" s="1"/>
  <c r="C2316" i="27" s="1"/>
  <c r="C2317" i="27" s="1"/>
  <c r="C2318" i="27" s="1"/>
  <c r="C2319" i="27" s="1"/>
  <c r="C2320" i="27" s="1"/>
  <c r="C2321" i="27" s="1"/>
  <c r="C2322" i="27" s="1"/>
  <c r="C2323" i="27" s="1"/>
  <c r="C2324" i="27" s="1"/>
  <c r="C2325" i="27" s="1"/>
  <c r="C2326" i="27" s="1"/>
  <c r="C2327" i="27" s="1"/>
  <c r="C2328" i="27" s="1"/>
  <c r="C2329" i="27" s="1"/>
  <c r="C2330" i="27" s="1"/>
  <c r="C2331" i="27" s="1"/>
  <c r="C2332" i="27" s="1"/>
  <c r="C2333" i="27" s="1"/>
  <c r="C2334" i="27" s="1"/>
  <c r="C2335" i="27" s="1"/>
  <c r="C2336" i="27" s="1"/>
  <c r="C2337" i="27" s="1"/>
  <c r="C2338" i="27" s="1"/>
  <c r="C2339" i="27" s="1"/>
  <c r="C2340" i="27" s="1"/>
  <c r="C2341" i="27" s="1"/>
  <c r="C2342" i="27" s="1"/>
  <c r="C2343" i="27" s="1"/>
  <c r="C2344" i="27" s="1"/>
  <c r="C2345" i="27" s="1"/>
  <c r="C2346" i="27" s="1"/>
  <c r="C2347" i="27" s="1"/>
  <c r="C2348" i="27" s="1"/>
  <c r="C2349" i="27" s="1"/>
  <c r="C2350" i="27" s="1"/>
  <c r="C2351" i="27" s="1"/>
  <c r="C2352" i="27" s="1"/>
  <c r="C2353" i="27" s="1"/>
  <c r="C2354" i="27" s="1"/>
  <c r="C2355" i="27" s="1"/>
  <c r="C2356" i="27" s="1"/>
  <c r="C2357" i="27" s="1"/>
  <c r="C2358" i="27" s="1"/>
  <c r="C2359" i="27" s="1"/>
  <c r="C2360" i="27" s="1"/>
  <c r="C2361" i="27" s="1"/>
  <c r="C2362" i="27" s="1"/>
  <c r="C2363" i="27" s="1"/>
  <c r="C2364" i="27" s="1"/>
  <c r="C2365" i="27" s="1"/>
  <c r="C2366" i="27" s="1"/>
  <c r="C2367" i="27" s="1"/>
  <c r="C2368" i="27" s="1"/>
  <c r="C2369" i="27" s="1"/>
  <c r="C2370" i="27" s="1"/>
  <c r="C2371" i="27" s="1"/>
  <c r="C2372" i="27" s="1"/>
  <c r="C2373" i="27" s="1"/>
  <c r="C2374" i="27" s="1"/>
  <c r="C2375" i="27" s="1"/>
  <c r="C2376" i="27" s="1"/>
  <c r="C2377" i="27" s="1"/>
  <c r="C2378" i="27" s="1"/>
  <c r="C2379" i="27" s="1"/>
  <c r="C2380" i="27" s="1"/>
  <c r="C2381" i="27" s="1"/>
  <c r="C2382" i="27" s="1"/>
  <c r="C2383" i="27" s="1"/>
  <c r="C2384" i="27" s="1"/>
  <c r="C2385" i="27" s="1"/>
  <c r="C2386" i="27" s="1"/>
  <c r="C2387" i="27" s="1"/>
  <c r="C2388" i="27" s="1"/>
  <c r="C2389" i="27" s="1"/>
  <c r="C2390" i="27" s="1"/>
  <c r="C2391" i="27" s="1"/>
  <c r="C2392" i="27" s="1"/>
  <c r="C2393" i="27" s="1"/>
  <c r="C2394" i="27" s="1"/>
  <c r="C2395" i="27" s="1"/>
  <c r="C2396" i="27" s="1"/>
  <c r="C2397" i="27" s="1"/>
  <c r="C2398" i="27" s="1"/>
  <c r="C2399" i="27" s="1"/>
  <c r="C2400" i="27" s="1"/>
  <c r="C2401" i="27" s="1"/>
  <c r="C2402" i="27" s="1"/>
  <c r="C2403" i="27" s="1"/>
  <c r="C2404" i="27" s="1"/>
  <c r="C2405" i="27" s="1"/>
  <c r="C2406" i="27" s="1"/>
  <c r="C2407" i="27" s="1"/>
  <c r="C2408" i="27" s="1"/>
  <c r="C2409" i="27" s="1"/>
  <c r="C2410" i="27" s="1"/>
  <c r="C2411" i="27" s="1"/>
  <c r="C2412" i="27" s="1"/>
  <c r="C2413" i="27" s="1"/>
  <c r="C2414" i="27" s="1"/>
  <c r="C2415" i="27" s="1"/>
  <c r="C2416" i="27" s="1"/>
  <c r="C2417" i="27" s="1"/>
  <c r="C2418" i="27" s="1"/>
  <c r="C2419" i="27" s="1"/>
  <c r="C2420" i="27" s="1"/>
  <c r="C2421" i="27" s="1"/>
  <c r="C2422" i="27" s="1"/>
  <c r="C2423" i="27" s="1"/>
  <c r="C2424" i="27" s="1"/>
  <c r="C2425" i="27" s="1"/>
  <c r="C2426" i="27" s="1"/>
  <c r="C2427" i="27" s="1"/>
  <c r="C2428" i="27" s="1"/>
  <c r="C2429" i="27" s="1"/>
  <c r="C2430" i="27" s="1"/>
  <c r="C2431" i="27" s="1"/>
  <c r="C2432" i="27" s="1"/>
  <c r="C2433" i="27" s="1"/>
  <c r="C2434" i="27" s="1"/>
  <c r="C2435" i="27" s="1"/>
  <c r="C2436" i="27" s="1"/>
  <c r="C2437" i="27" s="1"/>
  <c r="C2438" i="27" s="1"/>
  <c r="C2439" i="27" s="1"/>
  <c r="C2440" i="27" s="1"/>
  <c r="C2441" i="27" s="1"/>
  <c r="C2442" i="27" s="1"/>
  <c r="C2443" i="27" s="1"/>
  <c r="C2444" i="27" s="1"/>
  <c r="C2445" i="27" s="1"/>
  <c r="C2446" i="27" s="1"/>
  <c r="C2447" i="27" s="1"/>
  <c r="C2448" i="27" s="1"/>
  <c r="C2449" i="27" s="1"/>
  <c r="C2450" i="27" s="1"/>
  <c r="C2451" i="27" s="1"/>
  <c r="C2452" i="27" s="1"/>
  <c r="C2453" i="27" s="1"/>
  <c r="C2454" i="27" s="1"/>
  <c r="C2455" i="27" s="1"/>
  <c r="C2456" i="27" s="1"/>
  <c r="C2457" i="27" s="1"/>
  <c r="C2458" i="27" s="1"/>
  <c r="C2459" i="27" s="1"/>
  <c r="C2460" i="27" s="1"/>
  <c r="C2461" i="27" s="1"/>
  <c r="C2462" i="27" s="1"/>
  <c r="C2463" i="27" s="1"/>
  <c r="C2464" i="27" s="1"/>
  <c r="C2465" i="27" s="1"/>
  <c r="C2466" i="27" s="1"/>
  <c r="C2467" i="27" s="1"/>
  <c r="C2468" i="27" s="1"/>
  <c r="C2469" i="27" s="1"/>
  <c r="C2470" i="27" s="1"/>
  <c r="C2471" i="27" s="1"/>
  <c r="C2472" i="27" s="1"/>
  <c r="C2473" i="27" s="1"/>
  <c r="C2474" i="27" s="1"/>
  <c r="C2475" i="27" s="1"/>
  <c r="C2476" i="27" s="1"/>
  <c r="C2477" i="27" s="1"/>
  <c r="C2478" i="27" s="1"/>
  <c r="C2479" i="27" s="1"/>
  <c r="C2480" i="27" s="1"/>
  <c r="C2481" i="27" s="1"/>
  <c r="C2482" i="27" s="1"/>
  <c r="C2483" i="27" s="1"/>
  <c r="C2484" i="27" s="1"/>
  <c r="C2485" i="27" s="1"/>
  <c r="C2486" i="27" s="1"/>
  <c r="C2487" i="27" s="1"/>
  <c r="C2488" i="27" s="1"/>
  <c r="C2489" i="27" s="1"/>
  <c r="C2490" i="27" s="1"/>
  <c r="C2491" i="27" s="1"/>
  <c r="C2492" i="27" s="1"/>
  <c r="C2493" i="27" s="1"/>
  <c r="C2494" i="27" s="1"/>
  <c r="C2495" i="27" s="1"/>
  <c r="C2496" i="27" s="1"/>
  <c r="C2497" i="27" s="1"/>
  <c r="C2498" i="27" s="1"/>
  <c r="C2499" i="27" s="1"/>
  <c r="C2500" i="27" s="1"/>
  <c r="C2501" i="27" s="1"/>
  <c r="C2502" i="27" s="1"/>
  <c r="C2503" i="27" s="1"/>
  <c r="C2504" i="27" s="1"/>
  <c r="C2505" i="27" s="1"/>
  <c r="C2506" i="27" s="1"/>
  <c r="C2507" i="27" s="1"/>
  <c r="C2508" i="27" s="1"/>
  <c r="C2509" i="27" s="1"/>
  <c r="C2510" i="27" s="1"/>
  <c r="C2511" i="27" s="1"/>
  <c r="C2512" i="27" s="1"/>
  <c r="C2513" i="27" s="1"/>
  <c r="C2514" i="27" s="1"/>
  <c r="C2515" i="27" s="1"/>
  <c r="C2516" i="27" s="1"/>
  <c r="C2517" i="27" s="1"/>
  <c r="C2518" i="27" s="1"/>
  <c r="C2519" i="27" s="1"/>
  <c r="C2520" i="27" s="1"/>
  <c r="C2521" i="27" s="1"/>
  <c r="C2522" i="27" s="1"/>
  <c r="C2523" i="27" s="1"/>
  <c r="C2524" i="27" s="1"/>
  <c r="C2525" i="27" s="1"/>
  <c r="C2526" i="27" s="1"/>
  <c r="C2527" i="27" s="1"/>
  <c r="C2528" i="27" s="1"/>
  <c r="C2529" i="27" s="1"/>
  <c r="C2530" i="27" s="1"/>
  <c r="C2531" i="27" s="1"/>
  <c r="C2532" i="27" s="1"/>
  <c r="C2533" i="27" s="1"/>
  <c r="C2534" i="27" s="1"/>
  <c r="C2535" i="27" s="1"/>
  <c r="C2536" i="27" s="1"/>
  <c r="C2537" i="27" s="1"/>
  <c r="C2538" i="27" s="1"/>
  <c r="C2539" i="27" s="1"/>
  <c r="C2540" i="27" s="1"/>
  <c r="C2541" i="27" s="1"/>
  <c r="C2542" i="27" s="1"/>
  <c r="C2543" i="27" s="1"/>
  <c r="C2544" i="27" s="1"/>
  <c r="C2545" i="27" s="1"/>
  <c r="C2546" i="27" s="1"/>
  <c r="C2547" i="27" s="1"/>
  <c r="C2548" i="27" s="1"/>
  <c r="C2549" i="27" s="1"/>
  <c r="C2550" i="27" s="1"/>
  <c r="C2551" i="27" s="1"/>
  <c r="C2552" i="27" s="1"/>
  <c r="C2553" i="27" s="1"/>
  <c r="C2554" i="27" s="1"/>
  <c r="C2555" i="27" s="1"/>
  <c r="C2556" i="27" s="1"/>
  <c r="C2557" i="27" s="1"/>
  <c r="C2558" i="27" s="1"/>
  <c r="C2559" i="27" s="1"/>
  <c r="C2560" i="27" s="1"/>
  <c r="C2561" i="27" s="1"/>
  <c r="C2562" i="27" s="1"/>
  <c r="C2563" i="27" s="1"/>
  <c r="C2564" i="27" s="1"/>
  <c r="C2565" i="27" s="1"/>
  <c r="C2566" i="27" s="1"/>
  <c r="C2567" i="27" s="1"/>
  <c r="C2568" i="27" s="1"/>
  <c r="C2569" i="27" s="1"/>
  <c r="C2570" i="27" s="1"/>
  <c r="C2571" i="27" s="1"/>
  <c r="C2572" i="27" s="1"/>
  <c r="C2573" i="27" s="1"/>
  <c r="C2574" i="27" s="1"/>
  <c r="C2575" i="27" s="1"/>
  <c r="C2576" i="27" s="1"/>
  <c r="C2577" i="27" s="1"/>
  <c r="C2578" i="27" s="1"/>
  <c r="C2579" i="27" s="1"/>
  <c r="C2580" i="27" s="1"/>
  <c r="C2581" i="27" s="1"/>
  <c r="C2582" i="27" s="1"/>
  <c r="C2583" i="27" s="1"/>
  <c r="C2584" i="27" s="1"/>
  <c r="C2585" i="27" s="1"/>
  <c r="C2586" i="27" s="1"/>
  <c r="C2587" i="27" s="1"/>
  <c r="C2588" i="27" s="1"/>
  <c r="C2589" i="27" s="1"/>
  <c r="C2590" i="27" s="1"/>
  <c r="C2591" i="27" s="1"/>
  <c r="C2592" i="27" s="1"/>
  <c r="C2593" i="27" s="1"/>
  <c r="C2594" i="27" s="1"/>
  <c r="C2595" i="27" s="1"/>
  <c r="C2596" i="27" s="1"/>
  <c r="C2597" i="27" s="1"/>
  <c r="C2598" i="27" s="1"/>
  <c r="C2599" i="27" s="1"/>
  <c r="C2600" i="27" s="1"/>
  <c r="C2601" i="27" s="1"/>
  <c r="C2602" i="27" s="1"/>
  <c r="C2603" i="27" s="1"/>
  <c r="C2604" i="27" s="1"/>
  <c r="C2605" i="27" s="1"/>
  <c r="C2606" i="27" s="1"/>
  <c r="C2607" i="27" s="1"/>
  <c r="C2608" i="27" s="1"/>
  <c r="C2609" i="27" s="1"/>
  <c r="C2610" i="27" s="1"/>
  <c r="C2611" i="27" s="1"/>
  <c r="C2612" i="27" s="1"/>
  <c r="C2613" i="27" s="1"/>
  <c r="C2614" i="27" s="1"/>
  <c r="C2615" i="27" s="1"/>
  <c r="C2616" i="27" s="1"/>
  <c r="C2617" i="27" s="1"/>
  <c r="C2618" i="27" s="1"/>
  <c r="C2619" i="27" s="1"/>
  <c r="C2620" i="27" s="1"/>
  <c r="C2621" i="27" s="1"/>
  <c r="C2622" i="27" s="1"/>
  <c r="C2623" i="27" s="1"/>
  <c r="C2624" i="27" s="1"/>
  <c r="C2625" i="27" s="1"/>
  <c r="C2626" i="27" s="1"/>
  <c r="C2627" i="27" s="1"/>
  <c r="C2628" i="27" s="1"/>
  <c r="C2629" i="27" s="1"/>
  <c r="C2630" i="27" s="1"/>
  <c r="C2631" i="27" s="1"/>
  <c r="C2632" i="27" s="1"/>
  <c r="C2633" i="27" s="1"/>
  <c r="C2634" i="27" s="1"/>
  <c r="C2635" i="27" s="1"/>
  <c r="C2636" i="27" s="1"/>
  <c r="C2637" i="27" s="1"/>
  <c r="C2638" i="27" s="1"/>
  <c r="C2639" i="27" s="1"/>
  <c r="C2640" i="27" s="1"/>
  <c r="C2641" i="27" s="1"/>
  <c r="C2642" i="27" s="1"/>
  <c r="C2643" i="27" s="1"/>
  <c r="C2644" i="27" s="1"/>
  <c r="C2645" i="27" s="1"/>
  <c r="C2646" i="27" s="1"/>
  <c r="C2647" i="27" s="1"/>
  <c r="C2648" i="27" s="1"/>
  <c r="C2649" i="27" s="1"/>
  <c r="C2650" i="27" s="1"/>
  <c r="C2651" i="27" s="1"/>
  <c r="C2652" i="27" s="1"/>
  <c r="C2653" i="27" s="1"/>
  <c r="C2654" i="27" s="1"/>
  <c r="C2655" i="27" s="1"/>
  <c r="C2656" i="27" s="1"/>
  <c r="C2657" i="27" s="1"/>
  <c r="C2658" i="27" s="1"/>
  <c r="C2659" i="27" s="1"/>
  <c r="C2660" i="27" s="1"/>
  <c r="C2661" i="27" s="1"/>
  <c r="C2662" i="27" s="1"/>
  <c r="C2663" i="27" s="1"/>
  <c r="C2664" i="27" s="1"/>
  <c r="C2665" i="27" s="1"/>
  <c r="C2666" i="27" s="1"/>
  <c r="C2667" i="27" s="1"/>
  <c r="C2668" i="27" s="1"/>
  <c r="C2669" i="27" s="1"/>
  <c r="C2670" i="27" s="1"/>
  <c r="C2671" i="27" s="1"/>
  <c r="C2672" i="27" s="1"/>
  <c r="C2673" i="27" s="1"/>
  <c r="C2674" i="27" s="1"/>
  <c r="C2675" i="27" s="1"/>
  <c r="C2676" i="27" s="1"/>
  <c r="C2677" i="27" s="1"/>
  <c r="C2678" i="27" s="1"/>
  <c r="C2679" i="27" s="1"/>
  <c r="C2680" i="27" s="1"/>
  <c r="C2681" i="27" s="1"/>
  <c r="C2682" i="27" s="1"/>
  <c r="C2683" i="27" s="1"/>
  <c r="C2684" i="27" s="1"/>
  <c r="C2685" i="27" s="1"/>
  <c r="C2686" i="27" s="1"/>
  <c r="C2687" i="27" s="1"/>
  <c r="C2688" i="27" s="1"/>
  <c r="C2689" i="27" s="1"/>
  <c r="C2690" i="27" s="1"/>
  <c r="C2691" i="27" s="1"/>
  <c r="C2692" i="27" s="1"/>
  <c r="C2693" i="27" s="1"/>
  <c r="C2694" i="27" s="1"/>
  <c r="C2695" i="27" s="1"/>
  <c r="C2696" i="27" s="1"/>
  <c r="C2697" i="27" s="1"/>
  <c r="C2698" i="27" s="1"/>
  <c r="C2699" i="27" s="1"/>
  <c r="C2700" i="27" s="1"/>
  <c r="C2701" i="27" s="1"/>
  <c r="C2702" i="27" s="1"/>
  <c r="C2703" i="27" s="1"/>
  <c r="C2704" i="27" s="1"/>
  <c r="C2705" i="27" s="1"/>
  <c r="C2706" i="27" s="1"/>
  <c r="C2707" i="27" s="1"/>
  <c r="C2708" i="27" s="1"/>
  <c r="C2709" i="27" s="1"/>
  <c r="C2710" i="27" s="1"/>
  <c r="C2711" i="27" s="1"/>
  <c r="C2712" i="27" s="1"/>
  <c r="C2713" i="27" s="1"/>
  <c r="C2714" i="27" s="1"/>
  <c r="C2715" i="27" s="1"/>
  <c r="C2716" i="27" s="1"/>
  <c r="C2717" i="27" s="1"/>
  <c r="C2718" i="27" s="1"/>
  <c r="C2719" i="27" s="1"/>
  <c r="C2720" i="27" s="1"/>
  <c r="C2721" i="27" s="1"/>
  <c r="C2722" i="27" s="1"/>
  <c r="C2723" i="27" s="1"/>
  <c r="C2724" i="27" s="1"/>
  <c r="C2725" i="27" s="1"/>
  <c r="C2726" i="27" s="1"/>
  <c r="C2727" i="27" s="1"/>
  <c r="C2728" i="27" s="1"/>
  <c r="C2729" i="27" s="1"/>
  <c r="C2730" i="27" s="1"/>
  <c r="C2731" i="27" s="1"/>
  <c r="C2732" i="27" s="1"/>
  <c r="C2733" i="27" s="1"/>
  <c r="C2734" i="27" s="1"/>
  <c r="C2735" i="27" s="1"/>
  <c r="C2736" i="27" s="1"/>
  <c r="C2737" i="27" s="1"/>
  <c r="C2738" i="27" s="1"/>
  <c r="C2739" i="27" s="1"/>
  <c r="C2740" i="27" s="1"/>
  <c r="C2741" i="27" s="1"/>
  <c r="C2742" i="27" s="1"/>
  <c r="C2743" i="27" s="1"/>
  <c r="C2744" i="27" s="1"/>
  <c r="C2745" i="27" s="1"/>
  <c r="C2746" i="27" s="1"/>
  <c r="C2747" i="27" s="1"/>
  <c r="C2748" i="27" s="1"/>
  <c r="C2749" i="27" s="1"/>
  <c r="C2750" i="27" s="1"/>
  <c r="C2751" i="27" s="1"/>
  <c r="C2752" i="27" s="1"/>
  <c r="C2753" i="27" s="1"/>
  <c r="C2754" i="27" s="1"/>
  <c r="C2755" i="27" s="1"/>
  <c r="C2756" i="27" s="1"/>
  <c r="C2757" i="27" s="1"/>
  <c r="C2758" i="27" s="1"/>
  <c r="C2759" i="27" s="1"/>
  <c r="C2760" i="27" s="1"/>
  <c r="C2761" i="27" s="1"/>
  <c r="C2762" i="27" s="1"/>
  <c r="C2763" i="27" s="1"/>
  <c r="C2764" i="27" s="1"/>
  <c r="C2765" i="27" s="1"/>
  <c r="C2766" i="27" s="1"/>
  <c r="C2767" i="27" s="1"/>
  <c r="C2768" i="27" s="1"/>
  <c r="C2769" i="27" s="1"/>
  <c r="C2770" i="27" s="1"/>
  <c r="C2771" i="27" s="1"/>
  <c r="C2772" i="27" s="1"/>
  <c r="C2773" i="27" s="1"/>
  <c r="C2774" i="27" s="1"/>
  <c r="C2775" i="27" s="1"/>
  <c r="C2776" i="27" s="1"/>
  <c r="C2777" i="27" s="1"/>
  <c r="C2778" i="27" s="1"/>
  <c r="C2779" i="27" s="1"/>
  <c r="C2780" i="27" s="1"/>
  <c r="C2781" i="27" s="1"/>
  <c r="C2782" i="27" s="1"/>
  <c r="C2783" i="27" s="1"/>
  <c r="C2784" i="27" s="1"/>
  <c r="C2785" i="27" s="1"/>
  <c r="C2786" i="27" s="1"/>
  <c r="C2787" i="27" s="1"/>
  <c r="C2788" i="27" s="1"/>
  <c r="C2789" i="27" s="1"/>
  <c r="C2790" i="27" s="1"/>
  <c r="C2791" i="27" s="1"/>
  <c r="C2792" i="27" s="1"/>
  <c r="C2793" i="27" s="1"/>
  <c r="C2794" i="27" s="1"/>
  <c r="C2795" i="27" s="1"/>
  <c r="C2796" i="27" s="1"/>
  <c r="C2797" i="27" s="1"/>
  <c r="C2798" i="27" s="1"/>
  <c r="C2799" i="27" s="1"/>
  <c r="C2800" i="27" s="1"/>
  <c r="C2801" i="27" s="1"/>
  <c r="C2802" i="27" s="1"/>
  <c r="C2803" i="27" s="1"/>
  <c r="C2804" i="27" s="1"/>
  <c r="C2805" i="27" s="1"/>
  <c r="C2806" i="27" s="1"/>
  <c r="C2807" i="27" s="1"/>
  <c r="C2808" i="27" s="1"/>
  <c r="C2809" i="27" s="1"/>
  <c r="C2810" i="27" s="1"/>
  <c r="C2811" i="27" s="1"/>
  <c r="C2812" i="27" s="1"/>
  <c r="C2813" i="27" s="1"/>
  <c r="C2814" i="27" s="1"/>
  <c r="C2815" i="27" s="1"/>
  <c r="C2816" i="27" s="1"/>
  <c r="C2817" i="27" s="1"/>
  <c r="C2818" i="27" s="1"/>
  <c r="C2819" i="27" s="1"/>
  <c r="C2820" i="27" s="1"/>
  <c r="C2821" i="27" s="1"/>
  <c r="C2822" i="27" s="1"/>
  <c r="C2823" i="27" s="1"/>
  <c r="C2824" i="27" s="1"/>
  <c r="C2825" i="27" s="1"/>
  <c r="C2826" i="27" s="1"/>
  <c r="C2827" i="27" s="1"/>
  <c r="C2828" i="27" s="1"/>
  <c r="C2829" i="27" s="1"/>
  <c r="C2830" i="27" s="1"/>
  <c r="C2831" i="27" s="1"/>
  <c r="C2832" i="27" s="1"/>
  <c r="C2833" i="27" s="1"/>
  <c r="C2834" i="27" s="1"/>
  <c r="C2835" i="27" s="1"/>
  <c r="C2836" i="27" s="1"/>
  <c r="C2837" i="27" s="1"/>
  <c r="C2838" i="27" s="1"/>
  <c r="C2839" i="27" s="1"/>
  <c r="C2840" i="27" s="1"/>
  <c r="C2841" i="27" s="1"/>
  <c r="C2842" i="27" s="1"/>
  <c r="C2843" i="27" s="1"/>
  <c r="C2844" i="27" s="1"/>
  <c r="C2845" i="27" s="1"/>
  <c r="C2846" i="27" s="1"/>
  <c r="C2847" i="27" s="1"/>
  <c r="C2848" i="27" s="1"/>
  <c r="C2849" i="27" s="1"/>
  <c r="C2850" i="27" s="1"/>
  <c r="C2851" i="27" s="1"/>
  <c r="C2852" i="27" s="1"/>
  <c r="C2853" i="27" s="1"/>
  <c r="C2854" i="27" s="1"/>
  <c r="C2855" i="27" s="1"/>
  <c r="C2856" i="27" s="1"/>
  <c r="C2857" i="27" s="1"/>
  <c r="C2858" i="27" s="1"/>
  <c r="C2859" i="27" s="1"/>
  <c r="C2860" i="27" s="1"/>
  <c r="C2861" i="27" s="1"/>
  <c r="C2862" i="27" s="1"/>
  <c r="C2863" i="27" s="1"/>
  <c r="C2864" i="27" s="1"/>
  <c r="C2865" i="27" s="1"/>
  <c r="C2866" i="27" s="1"/>
  <c r="C2867" i="27" s="1"/>
  <c r="C2868" i="27" s="1"/>
  <c r="C2869" i="27" s="1"/>
  <c r="C2870" i="27" s="1"/>
  <c r="C2871" i="27" s="1"/>
  <c r="C2872" i="27" s="1"/>
  <c r="C2873" i="27" s="1"/>
  <c r="C2874" i="27" s="1"/>
  <c r="C2875" i="27" s="1"/>
  <c r="C2876" i="27" s="1"/>
  <c r="C2877" i="27" s="1"/>
  <c r="C2878" i="27" s="1"/>
  <c r="C2879" i="27" s="1"/>
  <c r="C2880" i="27" s="1"/>
  <c r="C2881" i="27" s="1"/>
  <c r="C2882" i="27" s="1"/>
  <c r="C2883" i="27" s="1"/>
  <c r="C2884" i="27" s="1"/>
  <c r="C2885" i="27" s="1"/>
  <c r="C2886" i="27" s="1"/>
  <c r="C2887" i="27" s="1"/>
  <c r="C2888" i="27" s="1"/>
  <c r="C2889" i="27" s="1"/>
  <c r="C2890" i="27" s="1"/>
  <c r="C2891" i="27" s="1"/>
  <c r="C2892" i="27" s="1"/>
  <c r="C2893" i="27" s="1"/>
  <c r="C2894" i="27" s="1"/>
  <c r="C2895" i="27" s="1"/>
  <c r="C2896" i="27" s="1"/>
  <c r="C2897" i="27" s="1"/>
  <c r="C2898" i="27" s="1"/>
  <c r="C2899" i="27" s="1"/>
  <c r="C2900" i="27" s="1"/>
  <c r="C2901" i="27" s="1"/>
  <c r="C2902" i="27" s="1"/>
  <c r="C2903" i="27" s="1"/>
  <c r="C2904" i="27" s="1"/>
  <c r="C2905" i="27" s="1"/>
  <c r="C2906" i="27" s="1"/>
  <c r="C2907" i="27" s="1"/>
  <c r="C2908" i="27" s="1"/>
  <c r="C2909" i="27" s="1"/>
  <c r="C2910" i="27" s="1"/>
  <c r="C2911" i="27" s="1"/>
  <c r="C2912" i="27" s="1"/>
  <c r="C2913" i="27" s="1"/>
  <c r="C2914" i="27" s="1"/>
  <c r="C2915" i="27" s="1"/>
  <c r="C2916" i="27" s="1"/>
  <c r="C2917" i="27" s="1"/>
  <c r="C2918" i="27" s="1"/>
  <c r="C2919" i="27" s="1"/>
  <c r="C2920" i="27" s="1"/>
  <c r="C2921" i="27" s="1"/>
  <c r="C2922" i="27" s="1"/>
  <c r="C2923" i="27" s="1"/>
  <c r="C2924" i="27" s="1"/>
  <c r="C2925" i="27" s="1"/>
  <c r="C2926" i="27" s="1"/>
  <c r="C2927" i="27" s="1"/>
  <c r="C2928" i="27" s="1"/>
  <c r="C2929" i="27" s="1"/>
  <c r="C2930" i="27" s="1"/>
  <c r="C2931" i="27" s="1"/>
  <c r="C2932" i="27" s="1"/>
  <c r="C2933" i="27" s="1"/>
  <c r="C2934" i="27" s="1"/>
  <c r="C2935" i="27" s="1"/>
  <c r="C2936" i="27" s="1"/>
  <c r="C2937" i="27" s="1"/>
  <c r="C2938" i="27" s="1"/>
  <c r="C2939" i="27" s="1"/>
  <c r="C2940" i="27" s="1"/>
  <c r="C2941" i="27" s="1"/>
  <c r="C2942" i="27" s="1"/>
  <c r="C2943" i="27" s="1"/>
  <c r="C2944" i="27" s="1"/>
  <c r="C2945" i="27" s="1"/>
  <c r="C2946" i="27" s="1"/>
  <c r="C2947" i="27" s="1"/>
  <c r="C2948" i="27" s="1"/>
  <c r="C2949" i="27" s="1"/>
  <c r="C2950" i="27" s="1"/>
  <c r="C2951" i="27" s="1"/>
  <c r="C2952" i="27" s="1"/>
  <c r="C2953" i="27" s="1"/>
  <c r="C2954" i="27" s="1"/>
  <c r="C2955" i="27" s="1"/>
  <c r="C2956" i="27" s="1"/>
  <c r="C2957" i="27" s="1"/>
  <c r="C2958" i="27" s="1"/>
  <c r="C2959" i="27" s="1"/>
  <c r="C2960" i="27" s="1"/>
  <c r="C2961" i="27" s="1"/>
  <c r="C2962" i="27" s="1"/>
  <c r="C2963" i="27" s="1"/>
  <c r="C2964" i="27" s="1"/>
  <c r="C2965" i="27" s="1"/>
  <c r="C2966" i="27" s="1"/>
  <c r="C2967" i="27" s="1"/>
  <c r="C2968" i="27" s="1"/>
  <c r="C2969" i="27" s="1"/>
  <c r="C2970" i="27" s="1"/>
  <c r="C2971" i="27" s="1"/>
  <c r="C2972" i="27" s="1"/>
  <c r="C2973" i="27" s="1"/>
  <c r="C2974" i="27" s="1"/>
  <c r="C2975" i="27" s="1"/>
  <c r="C2976" i="27" s="1"/>
  <c r="C2977" i="27" s="1"/>
  <c r="C2978" i="27" s="1"/>
  <c r="C2979" i="27" s="1"/>
  <c r="C2980" i="27" s="1"/>
  <c r="C2981" i="27" s="1"/>
  <c r="C2982" i="27" s="1"/>
  <c r="C2983" i="27" s="1"/>
  <c r="C2984" i="27" s="1"/>
  <c r="C2985" i="27" s="1"/>
  <c r="C2986" i="27" s="1"/>
  <c r="C2987" i="27" s="1"/>
  <c r="C2988" i="27" s="1"/>
  <c r="C2989" i="27" s="1"/>
  <c r="C2990" i="27" s="1"/>
  <c r="C2991" i="27" s="1"/>
  <c r="C2992" i="27" s="1"/>
  <c r="C2993" i="27" s="1"/>
  <c r="C2994" i="27" s="1"/>
  <c r="C2995" i="27" s="1"/>
  <c r="C2996" i="27" s="1"/>
  <c r="C2997" i="27" s="1"/>
  <c r="C2998" i="27" s="1"/>
  <c r="C2999" i="27" s="1"/>
  <c r="C3000" i="27" s="1"/>
  <c r="C3001" i="27" s="1"/>
  <c r="C3002" i="27" s="1"/>
  <c r="C3003" i="27" s="1"/>
  <c r="C3004" i="27" s="1"/>
  <c r="C3005" i="27" s="1"/>
  <c r="C3006" i="27" s="1"/>
  <c r="C3007" i="27" s="1"/>
  <c r="C3008" i="27" s="1"/>
  <c r="C3009" i="27" s="1"/>
  <c r="C3010" i="27" s="1"/>
  <c r="C3011" i="27" s="1"/>
  <c r="C3012" i="27" s="1"/>
  <c r="C3013" i="27" s="1"/>
  <c r="C3014" i="27" s="1"/>
  <c r="C3015" i="27" s="1"/>
  <c r="C3016" i="27" s="1"/>
  <c r="C3017" i="27" s="1"/>
  <c r="C3018" i="27" s="1"/>
  <c r="C3019" i="27" s="1"/>
  <c r="C3020" i="27" s="1"/>
  <c r="C3021" i="27" s="1"/>
  <c r="C3022" i="27" s="1"/>
  <c r="C3023" i="27" s="1"/>
  <c r="C3024" i="27" s="1"/>
  <c r="C3025" i="27" s="1"/>
  <c r="C3026" i="27" s="1"/>
  <c r="C3027" i="27" s="1"/>
  <c r="C3028" i="27" s="1"/>
  <c r="C3029" i="27" s="1"/>
  <c r="C3030" i="27" s="1"/>
  <c r="C3031" i="27" s="1"/>
  <c r="C3032" i="27" s="1"/>
  <c r="C3033" i="27" s="1"/>
  <c r="C3034" i="27" s="1"/>
  <c r="C3035" i="27" s="1"/>
  <c r="C3036" i="27" s="1"/>
  <c r="C3037" i="27" s="1"/>
  <c r="C3038" i="27" s="1"/>
  <c r="C3039" i="27" s="1"/>
  <c r="C3040" i="27" s="1"/>
  <c r="C3041" i="27" s="1"/>
  <c r="C3042" i="27" s="1"/>
  <c r="C3043" i="27" s="1"/>
  <c r="C3044" i="27" s="1"/>
  <c r="C3045" i="27" s="1"/>
  <c r="C3046" i="27" s="1"/>
  <c r="C3047" i="27" s="1"/>
  <c r="C3048" i="27" s="1"/>
  <c r="C3049" i="27" s="1"/>
  <c r="C3050" i="27" s="1"/>
  <c r="C3051" i="27" s="1"/>
  <c r="C3052" i="27" s="1"/>
  <c r="C3053" i="27" s="1"/>
  <c r="C3054" i="27" s="1"/>
  <c r="C3055" i="27" s="1"/>
  <c r="C3056" i="27" s="1"/>
  <c r="C3057" i="27" s="1"/>
  <c r="C3058" i="27" s="1"/>
  <c r="C3059" i="27" s="1"/>
  <c r="C3060" i="27" s="1"/>
  <c r="C3061" i="27" s="1"/>
  <c r="C3062" i="27" s="1"/>
  <c r="C3063" i="27" s="1"/>
  <c r="C3064" i="27" s="1"/>
  <c r="C3065" i="27" s="1"/>
  <c r="C3066" i="27" s="1"/>
  <c r="C3067" i="27" s="1"/>
  <c r="C3068" i="27" s="1"/>
  <c r="C3069" i="27" s="1"/>
  <c r="C3070" i="27" s="1"/>
  <c r="C3071" i="27" s="1"/>
  <c r="C3072" i="27" s="1"/>
  <c r="C3073" i="27" s="1"/>
  <c r="C3074" i="27" s="1"/>
  <c r="C3075" i="27" s="1"/>
  <c r="C3076" i="27" s="1"/>
  <c r="C3077" i="27" s="1"/>
  <c r="C3078" i="27" s="1"/>
  <c r="C3079" i="27" s="1"/>
  <c r="C3080" i="27" s="1"/>
  <c r="C3081" i="27" s="1"/>
  <c r="C3082" i="27" s="1"/>
  <c r="C3083" i="27" s="1"/>
  <c r="C3084" i="27" s="1"/>
  <c r="C3085" i="27" s="1"/>
  <c r="C3086" i="27" s="1"/>
  <c r="C3087" i="27" s="1"/>
  <c r="C3088" i="27" s="1"/>
  <c r="C3089" i="27" s="1"/>
  <c r="C3090" i="27" s="1"/>
  <c r="C3091" i="27" s="1"/>
  <c r="C3092" i="27" s="1"/>
  <c r="C3093" i="27" s="1"/>
  <c r="C3094" i="27" s="1"/>
  <c r="C3095" i="27" s="1"/>
  <c r="C3096" i="27" s="1"/>
  <c r="C3097" i="27" s="1"/>
  <c r="C3098" i="27" s="1"/>
  <c r="C3099" i="27" s="1"/>
  <c r="C3100" i="27" s="1"/>
  <c r="C3101" i="27" s="1"/>
  <c r="C3102" i="27" s="1"/>
  <c r="C3103" i="27" s="1"/>
  <c r="C3104" i="27" s="1"/>
  <c r="C3105" i="27" s="1"/>
  <c r="C3106" i="27" s="1"/>
  <c r="C3107" i="27" s="1"/>
  <c r="C3108" i="27" s="1"/>
  <c r="C3109" i="27" s="1"/>
  <c r="C3110" i="27" s="1"/>
  <c r="C3111" i="27" s="1"/>
  <c r="C3112" i="27" s="1"/>
  <c r="C3113" i="27" s="1"/>
  <c r="C3114" i="27" s="1"/>
  <c r="C3115" i="27" s="1"/>
  <c r="C3116" i="27" s="1"/>
  <c r="C3117" i="27" s="1"/>
  <c r="C3118" i="27" s="1"/>
  <c r="C3119" i="27" s="1"/>
  <c r="C3120" i="27" s="1"/>
  <c r="C3121" i="27" s="1"/>
  <c r="C3122" i="27" s="1"/>
  <c r="C3123" i="27" s="1"/>
  <c r="C3124" i="27" s="1"/>
  <c r="C3125" i="27" s="1"/>
  <c r="C3126" i="27" s="1"/>
  <c r="C3127" i="27" s="1"/>
  <c r="C3128" i="27" s="1"/>
  <c r="C3129" i="27" s="1"/>
  <c r="C3130" i="27" s="1"/>
  <c r="C3131" i="27" s="1"/>
  <c r="C3132" i="27" s="1"/>
  <c r="C3133" i="27" s="1"/>
  <c r="C3134" i="27" s="1"/>
  <c r="C3135" i="27" s="1"/>
  <c r="C3136" i="27" s="1"/>
  <c r="C3137" i="27" s="1"/>
  <c r="C3138" i="27" s="1"/>
  <c r="C3139" i="27" s="1"/>
  <c r="C3140" i="27" s="1"/>
  <c r="C3141" i="27" s="1"/>
  <c r="C3142" i="27" s="1"/>
  <c r="C3143" i="27" s="1"/>
  <c r="C3144" i="27" s="1"/>
  <c r="C3145" i="27" s="1"/>
  <c r="C3146" i="27" s="1"/>
  <c r="C3147" i="27" s="1"/>
  <c r="C3148" i="27" s="1"/>
  <c r="C3149" i="27" s="1"/>
  <c r="C3150" i="27" s="1"/>
  <c r="C3151" i="27" s="1"/>
  <c r="C3152" i="27" s="1"/>
  <c r="C3153" i="27" s="1"/>
  <c r="C3154" i="27" s="1"/>
  <c r="C3155" i="27" s="1"/>
  <c r="C3156" i="27" s="1"/>
  <c r="C3157" i="27" s="1"/>
  <c r="C3158" i="27" s="1"/>
  <c r="C3159" i="27" s="1"/>
  <c r="C3160" i="27" s="1"/>
  <c r="C3161" i="27" s="1"/>
  <c r="C3162" i="27" s="1"/>
  <c r="C3163" i="27" s="1"/>
  <c r="C3164" i="27" s="1"/>
  <c r="C3165" i="27" s="1"/>
  <c r="C3166" i="27" s="1"/>
  <c r="C3167" i="27" s="1"/>
  <c r="C3168" i="27" s="1"/>
  <c r="C3169" i="27" s="1"/>
  <c r="C3170" i="27" s="1"/>
  <c r="C3171" i="27" s="1"/>
  <c r="C3172" i="27" s="1"/>
  <c r="C3173" i="27" s="1"/>
  <c r="C3174" i="27" s="1"/>
  <c r="C3175" i="27" s="1"/>
  <c r="C3176" i="27" s="1"/>
  <c r="C3177" i="27" s="1"/>
  <c r="C3178" i="27" s="1"/>
  <c r="C3179" i="27" s="1"/>
  <c r="C3180" i="27" s="1"/>
  <c r="C3181" i="27" s="1"/>
  <c r="C3182" i="27" s="1"/>
  <c r="C3183" i="27" s="1"/>
  <c r="C3184" i="27" s="1"/>
  <c r="C3185" i="27" s="1"/>
  <c r="C3186" i="27" s="1"/>
  <c r="C3187" i="27" s="1"/>
  <c r="C3188" i="27" s="1"/>
  <c r="C3189" i="27" s="1"/>
  <c r="C3190" i="27" s="1"/>
  <c r="C3191" i="27" s="1"/>
  <c r="C3192" i="27" s="1"/>
  <c r="C3193" i="27" s="1"/>
  <c r="C3194" i="27" s="1"/>
  <c r="C3195" i="27" s="1"/>
  <c r="C3196" i="27" s="1"/>
  <c r="C3197" i="27" s="1"/>
  <c r="C3198" i="27" s="1"/>
  <c r="C3199" i="27" s="1"/>
  <c r="C3200" i="27" s="1"/>
  <c r="C3201" i="27" s="1"/>
  <c r="C3202" i="27" s="1"/>
  <c r="C3203" i="27" s="1"/>
  <c r="C3204" i="27" s="1"/>
  <c r="C3205" i="27" s="1"/>
  <c r="C3206" i="27" s="1"/>
  <c r="C3207" i="27" s="1"/>
  <c r="C3208" i="27" s="1"/>
  <c r="C3209" i="27" s="1"/>
  <c r="C3210" i="27" s="1"/>
  <c r="C3211" i="27" s="1"/>
  <c r="C3212" i="27" s="1"/>
  <c r="C3213" i="27" s="1"/>
  <c r="C3214" i="27" s="1"/>
  <c r="C3215" i="27" s="1"/>
  <c r="C3216" i="27" s="1"/>
  <c r="C3217" i="27" s="1"/>
  <c r="C3218" i="27" s="1"/>
  <c r="C3219" i="27" s="1"/>
  <c r="C3220" i="27" s="1"/>
  <c r="C3221" i="27" s="1"/>
  <c r="C3222" i="27" s="1"/>
  <c r="C3223" i="27" s="1"/>
  <c r="C3224" i="27" s="1"/>
  <c r="C3225" i="27" s="1"/>
  <c r="C3226" i="27" s="1"/>
  <c r="C3227" i="27" s="1"/>
  <c r="C3228" i="27" s="1"/>
  <c r="C3229" i="27" s="1"/>
  <c r="C3230" i="27" s="1"/>
  <c r="C3231" i="27" s="1"/>
  <c r="C3232" i="27" s="1"/>
  <c r="C3233" i="27" s="1"/>
  <c r="C3234" i="27" s="1"/>
  <c r="C3235" i="27" s="1"/>
  <c r="C3236" i="27" s="1"/>
  <c r="C3237" i="27" s="1"/>
  <c r="C3238" i="27" s="1"/>
  <c r="C3239" i="27" s="1"/>
  <c r="C3240" i="27" s="1"/>
  <c r="C3241" i="27" s="1"/>
  <c r="C3242" i="27" s="1"/>
  <c r="C3243" i="27" s="1"/>
  <c r="C3244" i="27" s="1"/>
  <c r="C3245" i="27" s="1"/>
  <c r="C3246" i="27" s="1"/>
  <c r="C3247" i="27" s="1"/>
  <c r="C3248" i="27" s="1"/>
  <c r="C3249" i="27" s="1"/>
  <c r="C3250" i="27" s="1"/>
  <c r="C3251" i="27" s="1"/>
  <c r="C3252" i="27" s="1"/>
  <c r="C3253" i="27" s="1"/>
  <c r="C3254" i="27" s="1"/>
  <c r="C3255" i="27" s="1"/>
  <c r="C3256" i="27" s="1"/>
  <c r="C3257" i="27" s="1"/>
  <c r="C3258" i="27" s="1"/>
  <c r="C3259" i="27" s="1"/>
  <c r="C3260" i="27" s="1"/>
  <c r="C3261" i="27" s="1"/>
  <c r="C3262" i="27" s="1"/>
  <c r="C3263" i="27" s="1"/>
  <c r="C3264" i="27" s="1"/>
  <c r="C3265" i="27" s="1"/>
  <c r="C3266" i="27" s="1"/>
  <c r="C3267" i="27" s="1"/>
  <c r="C3268" i="27" s="1"/>
  <c r="C3269" i="27" s="1"/>
  <c r="C3270" i="27" s="1"/>
  <c r="C3271" i="27" s="1"/>
  <c r="C3272" i="27" s="1"/>
  <c r="C3273" i="27" s="1"/>
  <c r="C3274" i="27" s="1"/>
  <c r="C3275" i="27" s="1"/>
  <c r="C3276" i="27" s="1"/>
  <c r="C3277" i="27" s="1"/>
  <c r="C3278" i="27" s="1"/>
  <c r="C3279" i="27" s="1"/>
  <c r="C3280" i="27" s="1"/>
  <c r="C3281" i="27" s="1"/>
  <c r="C3282" i="27" s="1"/>
  <c r="C3283" i="27" s="1"/>
  <c r="C3284" i="27" s="1"/>
  <c r="C3285" i="27" s="1"/>
  <c r="C3286" i="27" s="1"/>
  <c r="C3287" i="27" s="1"/>
  <c r="C3288" i="27" s="1"/>
  <c r="C3289" i="27" s="1"/>
  <c r="C3290" i="27" s="1"/>
  <c r="C3291" i="27" s="1"/>
  <c r="C3292" i="27" s="1"/>
  <c r="C3293" i="27" s="1"/>
  <c r="C3294" i="27" s="1"/>
  <c r="C3295" i="27" s="1"/>
  <c r="C3296" i="27" s="1"/>
  <c r="C3297" i="27" s="1"/>
  <c r="C3298" i="27" s="1"/>
  <c r="C3299" i="27" s="1"/>
  <c r="C3300" i="27" s="1"/>
  <c r="C3301" i="27" s="1"/>
  <c r="C3302" i="27" s="1"/>
  <c r="C3303" i="27" s="1"/>
  <c r="C3304" i="27" s="1"/>
  <c r="C3305" i="27" s="1"/>
  <c r="C3306" i="27" s="1"/>
  <c r="C3307" i="27" s="1"/>
  <c r="C3308" i="27" s="1"/>
  <c r="C3309" i="27" s="1"/>
  <c r="C3310" i="27" s="1"/>
  <c r="C3311" i="27" s="1"/>
  <c r="C3312" i="27" s="1"/>
  <c r="C3313" i="27" s="1"/>
  <c r="C3314" i="27" s="1"/>
  <c r="C3315" i="27" s="1"/>
  <c r="C3316" i="27" s="1"/>
  <c r="C3317" i="27" s="1"/>
  <c r="C3318" i="27" s="1"/>
  <c r="C3319" i="27" s="1"/>
  <c r="C3320" i="27" s="1"/>
  <c r="C3321" i="27" s="1"/>
  <c r="C3322" i="27" s="1"/>
  <c r="C3323" i="27" s="1"/>
  <c r="C3324" i="27" s="1"/>
  <c r="C3325" i="27" s="1"/>
  <c r="C3326" i="27" s="1"/>
  <c r="C3327" i="27" s="1"/>
  <c r="C3328" i="27" s="1"/>
  <c r="C3329" i="27" s="1"/>
  <c r="C3330" i="27" s="1"/>
  <c r="C3331" i="27" s="1"/>
  <c r="C3332" i="27" s="1"/>
  <c r="C3333" i="27" s="1"/>
  <c r="C3334" i="27" s="1"/>
  <c r="C3335" i="27" s="1"/>
  <c r="C3336" i="27" s="1"/>
  <c r="C3337" i="27" s="1"/>
  <c r="C3338" i="27" s="1"/>
  <c r="C3339" i="27" s="1"/>
  <c r="C3340" i="27" s="1"/>
  <c r="C3341" i="27" s="1"/>
  <c r="C3342" i="27" s="1"/>
  <c r="C3343" i="27" s="1"/>
  <c r="C3344" i="27" s="1"/>
  <c r="C3345" i="27" s="1"/>
  <c r="C3346" i="27" s="1"/>
  <c r="C3347" i="27" s="1"/>
  <c r="C3348" i="27" s="1"/>
  <c r="C3349" i="27" s="1"/>
  <c r="C3350" i="27" s="1"/>
  <c r="C3351" i="27" s="1"/>
  <c r="C3352" i="27" s="1"/>
  <c r="C3353" i="27" s="1"/>
  <c r="C3354" i="27" s="1"/>
  <c r="C3355" i="27" s="1"/>
  <c r="C3356" i="27" s="1"/>
  <c r="C3357" i="27" s="1"/>
  <c r="C3358" i="27" s="1"/>
  <c r="C3359" i="27" s="1"/>
  <c r="C3360" i="27" s="1"/>
  <c r="C3361" i="27" s="1"/>
  <c r="C3362" i="27" s="1"/>
  <c r="C3363" i="27" s="1"/>
  <c r="C3364" i="27" s="1"/>
  <c r="C3365" i="27" s="1"/>
  <c r="C3366" i="27" s="1"/>
  <c r="C3367" i="27" s="1"/>
  <c r="C3368" i="27" s="1"/>
  <c r="C3369" i="27" s="1"/>
  <c r="C3370" i="27" s="1"/>
  <c r="C3371" i="27" s="1"/>
  <c r="C3372" i="27" s="1"/>
  <c r="C3373" i="27" s="1"/>
  <c r="C3374" i="27" s="1"/>
  <c r="C3375" i="27" s="1"/>
  <c r="C3376" i="27" s="1"/>
  <c r="C3377" i="27" s="1"/>
  <c r="C3378" i="27" s="1"/>
  <c r="C3379" i="27" s="1"/>
  <c r="C3380" i="27" s="1"/>
  <c r="C3381" i="27" s="1"/>
  <c r="C3382" i="27" s="1"/>
  <c r="C3383" i="27" s="1"/>
  <c r="C3384" i="27" s="1"/>
  <c r="C3385" i="27" s="1"/>
  <c r="C3386" i="27" s="1"/>
  <c r="C3387" i="27" s="1"/>
  <c r="C3388" i="27" s="1"/>
  <c r="C3389" i="27" s="1"/>
  <c r="C3390" i="27" s="1"/>
  <c r="C3391" i="27" s="1"/>
  <c r="C3392" i="27" s="1"/>
  <c r="C3393" i="27" s="1"/>
  <c r="C3394" i="27" s="1"/>
  <c r="C3395" i="27" s="1"/>
  <c r="C3396" i="27" s="1"/>
  <c r="C3397" i="27" s="1"/>
  <c r="C3398" i="27" s="1"/>
  <c r="C3399" i="27" s="1"/>
  <c r="C3400" i="27" s="1"/>
  <c r="C3401" i="27" s="1"/>
  <c r="C3402" i="27" s="1"/>
  <c r="C3403" i="27" s="1"/>
  <c r="C3404" i="27" s="1"/>
  <c r="C3405" i="27" s="1"/>
  <c r="C3406" i="27" s="1"/>
  <c r="C3407" i="27" s="1"/>
  <c r="C3408" i="27" s="1"/>
  <c r="C3409" i="27" s="1"/>
  <c r="C3410" i="27" s="1"/>
  <c r="C3411" i="27" s="1"/>
  <c r="C3412" i="27" s="1"/>
  <c r="C3413" i="27" s="1"/>
  <c r="C3414" i="27" s="1"/>
  <c r="C3415" i="27" s="1"/>
  <c r="C3416" i="27" s="1"/>
  <c r="C3417" i="27" s="1"/>
  <c r="C3418" i="27" s="1"/>
  <c r="C3419" i="27" s="1"/>
  <c r="C3420" i="27" s="1"/>
  <c r="C3421" i="27" s="1"/>
  <c r="C3422" i="27" s="1"/>
  <c r="C3423" i="27" s="1"/>
  <c r="C3424" i="27" s="1"/>
  <c r="C3425" i="27" s="1"/>
  <c r="C3426" i="27" s="1"/>
  <c r="C3427" i="27" s="1"/>
  <c r="C3428" i="27" s="1"/>
  <c r="C3429" i="27" s="1"/>
  <c r="C3430" i="27" s="1"/>
  <c r="C3431" i="27" s="1"/>
  <c r="C3432" i="27" s="1"/>
  <c r="C3433" i="27" s="1"/>
  <c r="C3434" i="27" s="1"/>
  <c r="C3435" i="27" s="1"/>
  <c r="C3436" i="27" s="1"/>
  <c r="C3437" i="27" s="1"/>
  <c r="C3438" i="27" s="1"/>
  <c r="C3439" i="27" s="1"/>
  <c r="C3440" i="27" s="1"/>
  <c r="C3441" i="27" s="1"/>
  <c r="C3442" i="27" s="1"/>
  <c r="C3443" i="27" s="1"/>
  <c r="C3444" i="27" s="1"/>
  <c r="C3445" i="27" s="1"/>
  <c r="C3446" i="27" s="1"/>
  <c r="C3447" i="27" s="1"/>
  <c r="C3448" i="27" s="1"/>
  <c r="C3449" i="27" s="1"/>
  <c r="C3450" i="27" s="1"/>
  <c r="C3451" i="27" s="1"/>
  <c r="C3452" i="27" s="1"/>
  <c r="C3453" i="27" s="1"/>
  <c r="C3454" i="27" s="1"/>
  <c r="C3455" i="27" s="1"/>
  <c r="C3456" i="27" s="1"/>
  <c r="C3457" i="27" s="1"/>
  <c r="C3458" i="27" s="1"/>
  <c r="C3459" i="27" s="1"/>
  <c r="C3460" i="27" s="1"/>
  <c r="C3461" i="27" s="1"/>
  <c r="C3462" i="27" s="1"/>
  <c r="C3463" i="27" s="1"/>
  <c r="C3464" i="27" s="1"/>
  <c r="C3465" i="27" s="1"/>
  <c r="C3466" i="27" s="1"/>
  <c r="C3467" i="27" s="1"/>
  <c r="C3468" i="27" s="1"/>
  <c r="C3469" i="27" s="1"/>
  <c r="C3470" i="27" s="1"/>
  <c r="C3471" i="27" s="1"/>
  <c r="C3472" i="27" s="1"/>
  <c r="C3473" i="27" s="1"/>
  <c r="C3474" i="27" s="1"/>
  <c r="C3475" i="27" s="1"/>
  <c r="C3476" i="27" s="1"/>
  <c r="C3477" i="27" s="1"/>
  <c r="C3478" i="27" s="1"/>
  <c r="C3479" i="27" s="1"/>
  <c r="C3480" i="27" s="1"/>
  <c r="C3481" i="27" s="1"/>
  <c r="C3482" i="27" s="1"/>
  <c r="C3483" i="27" s="1"/>
  <c r="C3484" i="27" s="1"/>
  <c r="C3485" i="27" s="1"/>
  <c r="C3486" i="27" s="1"/>
  <c r="C3487" i="27" s="1"/>
  <c r="C3488" i="27" s="1"/>
  <c r="C3489" i="27" s="1"/>
  <c r="C3490" i="27" s="1"/>
  <c r="C3491" i="27" s="1"/>
  <c r="C3492" i="27" s="1"/>
  <c r="C3493" i="27" s="1"/>
  <c r="C3494" i="27" s="1"/>
  <c r="C3495" i="27" s="1"/>
  <c r="C3496" i="27" s="1"/>
  <c r="C3497" i="27" s="1"/>
  <c r="C3498" i="27" s="1"/>
  <c r="C3499" i="27" s="1"/>
  <c r="C3500" i="27" s="1"/>
  <c r="C3501" i="27" s="1"/>
  <c r="C3502" i="27" s="1"/>
  <c r="C3503" i="27" s="1"/>
  <c r="C3504" i="27" s="1"/>
  <c r="C3505" i="27" s="1"/>
  <c r="C3506" i="27" s="1"/>
  <c r="C3507" i="27" s="1"/>
  <c r="C3508" i="27" s="1"/>
  <c r="C3509" i="27" s="1"/>
  <c r="C3510" i="27" s="1"/>
  <c r="C3511" i="27" s="1"/>
  <c r="C3512" i="27" s="1"/>
  <c r="C3513" i="27" s="1"/>
  <c r="C3514" i="27" s="1"/>
  <c r="C3515" i="27" s="1"/>
  <c r="C3516" i="27" s="1"/>
  <c r="C3517" i="27" s="1"/>
  <c r="C3518" i="27" s="1"/>
  <c r="C3519" i="27" s="1"/>
  <c r="C3520" i="27" s="1"/>
  <c r="C3521" i="27" s="1"/>
  <c r="C3522" i="27" s="1"/>
  <c r="C3523" i="27" s="1"/>
  <c r="C3524" i="27" s="1"/>
  <c r="C3525" i="27" s="1"/>
  <c r="C3526" i="27" s="1"/>
  <c r="C3527" i="27" s="1"/>
  <c r="C3528" i="27" s="1"/>
  <c r="C3529" i="27" s="1"/>
  <c r="C3530" i="27" s="1"/>
  <c r="C3531" i="27" s="1"/>
  <c r="C3532" i="27" s="1"/>
  <c r="C3533" i="27" s="1"/>
  <c r="C3534" i="27" s="1"/>
  <c r="C3535" i="27" s="1"/>
  <c r="C3536" i="27" s="1"/>
  <c r="C3537" i="27" s="1"/>
  <c r="C3538" i="27" s="1"/>
  <c r="C3539" i="27" s="1"/>
  <c r="C3540" i="27" s="1"/>
  <c r="C3541" i="27" s="1"/>
  <c r="C3542" i="27" s="1"/>
  <c r="C3543" i="27" s="1"/>
  <c r="C3544" i="27" s="1"/>
  <c r="C3545" i="27" s="1"/>
  <c r="C3546" i="27" s="1"/>
  <c r="C3547" i="27" s="1"/>
  <c r="C3548" i="27" s="1"/>
  <c r="C3549" i="27" s="1"/>
  <c r="C3550" i="27" s="1"/>
  <c r="C3551" i="27" s="1"/>
  <c r="C3552" i="27" s="1"/>
  <c r="C3553" i="27" s="1"/>
  <c r="C3554" i="27" s="1"/>
  <c r="C3555" i="27" s="1"/>
  <c r="C3556" i="27" s="1"/>
  <c r="C3557" i="27" s="1"/>
  <c r="C3558" i="27" s="1"/>
  <c r="C3559" i="27" s="1"/>
  <c r="C3560" i="27" s="1"/>
  <c r="C3561" i="27" s="1"/>
  <c r="C3562" i="27" s="1"/>
  <c r="C3563" i="27" s="1"/>
  <c r="C3564" i="27" s="1"/>
  <c r="C3565" i="27" s="1"/>
  <c r="C3566" i="27" s="1"/>
  <c r="C3567" i="27" s="1"/>
  <c r="C3568" i="27" s="1"/>
  <c r="C3569" i="27" s="1"/>
  <c r="C3570" i="27" s="1"/>
  <c r="C3571" i="27" s="1"/>
  <c r="C3572" i="27" s="1"/>
  <c r="C3573" i="27" s="1"/>
  <c r="C3574" i="27" s="1"/>
  <c r="C3575" i="27" s="1"/>
  <c r="C3576" i="27" s="1"/>
  <c r="C3577" i="27" s="1"/>
  <c r="C3578" i="27" s="1"/>
  <c r="C3579" i="27" s="1"/>
  <c r="C3580" i="27" s="1"/>
  <c r="C3581" i="27" s="1"/>
  <c r="C3582" i="27" s="1"/>
  <c r="C3583" i="27" s="1"/>
  <c r="C3584" i="27" s="1"/>
  <c r="C3585" i="27" s="1"/>
  <c r="C3586" i="27" s="1"/>
  <c r="C3587" i="27" s="1"/>
  <c r="C3588" i="27" s="1"/>
  <c r="C3589" i="27" s="1"/>
  <c r="C3590" i="27" s="1"/>
  <c r="C3591" i="27" s="1"/>
  <c r="C3592" i="27" s="1"/>
  <c r="C3593" i="27" s="1"/>
  <c r="C3594" i="27" s="1"/>
  <c r="C3595" i="27" s="1"/>
  <c r="C3596" i="27" s="1"/>
  <c r="C3597" i="27" s="1"/>
  <c r="C3598" i="27" s="1"/>
  <c r="C3599" i="27" s="1"/>
  <c r="C3600" i="27" s="1"/>
  <c r="C3601" i="27" s="1"/>
  <c r="C3602" i="27" s="1"/>
  <c r="C3603" i="27" s="1"/>
  <c r="C3604" i="27" s="1"/>
  <c r="C3605" i="27" s="1"/>
  <c r="C3606" i="27" s="1"/>
  <c r="C3607" i="27" s="1"/>
  <c r="C3608" i="27" s="1"/>
  <c r="C3609" i="27" s="1"/>
  <c r="C3610" i="27" s="1"/>
  <c r="C3611" i="27" s="1"/>
  <c r="C3612" i="27" s="1"/>
  <c r="C3613" i="27" s="1"/>
  <c r="C3614" i="27" s="1"/>
  <c r="C3615" i="27" s="1"/>
  <c r="C3616" i="27" s="1"/>
  <c r="C3617" i="27" s="1"/>
  <c r="C3618" i="27" s="1"/>
  <c r="C3619" i="27" s="1"/>
  <c r="C3620" i="27" s="1"/>
  <c r="C3621" i="27" s="1"/>
  <c r="C3622" i="27" s="1"/>
  <c r="C3623" i="27" s="1"/>
  <c r="C3624" i="27" s="1"/>
  <c r="C3625" i="27" s="1"/>
  <c r="C3626" i="27" s="1"/>
  <c r="C3627" i="27" s="1"/>
  <c r="C3628" i="27" s="1"/>
  <c r="C3629" i="27" s="1"/>
  <c r="C3630" i="27" s="1"/>
  <c r="C3631" i="27" s="1"/>
  <c r="C3632" i="27" s="1"/>
  <c r="C3633" i="27" s="1"/>
  <c r="C3634" i="27" s="1"/>
  <c r="C3635" i="27" s="1"/>
  <c r="C3636" i="27" s="1"/>
  <c r="C3637" i="27" s="1"/>
  <c r="C3638" i="27" s="1"/>
  <c r="C3639" i="27" s="1"/>
  <c r="C3640" i="27" s="1"/>
  <c r="C3641" i="27" s="1"/>
  <c r="C3642" i="27" s="1"/>
  <c r="C3643" i="27" s="1"/>
  <c r="C3644" i="27" s="1"/>
  <c r="C3645" i="27" s="1"/>
  <c r="C3646" i="27" s="1"/>
  <c r="C3647" i="27" s="1"/>
  <c r="C3648" i="27" s="1"/>
  <c r="C3649" i="27" s="1"/>
  <c r="C3650" i="27" s="1"/>
  <c r="C3651" i="27" s="1"/>
  <c r="C3652" i="27" s="1"/>
  <c r="C3653" i="27" s="1"/>
  <c r="C3654" i="27" s="1"/>
  <c r="C3655" i="27" s="1"/>
  <c r="C3656" i="27" s="1"/>
  <c r="C3657" i="27" s="1"/>
  <c r="C3658" i="27" s="1"/>
  <c r="C3659" i="27" s="1"/>
  <c r="C3660" i="27" s="1"/>
  <c r="C3661" i="27" s="1"/>
  <c r="C3662" i="27" s="1"/>
  <c r="C3663" i="27" s="1"/>
  <c r="C3664" i="27" s="1"/>
  <c r="C3665" i="27" s="1"/>
  <c r="C3666" i="27" s="1"/>
  <c r="C3667" i="27" s="1"/>
  <c r="C3668" i="27" s="1"/>
  <c r="C3669" i="27" s="1"/>
  <c r="C3670" i="27" s="1"/>
  <c r="C3671" i="27" s="1"/>
  <c r="C3672" i="27" s="1"/>
  <c r="C3673" i="27" s="1"/>
  <c r="C3674" i="27" s="1"/>
  <c r="C3675" i="27" s="1"/>
  <c r="C3676" i="27" s="1"/>
  <c r="C3677" i="27" s="1"/>
  <c r="C3678" i="27" s="1"/>
  <c r="C3679" i="27" s="1"/>
  <c r="C3680" i="27" s="1"/>
  <c r="C3681" i="27" s="1"/>
  <c r="C3682" i="27" s="1"/>
  <c r="C3683" i="27" s="1"/>
  <c r="C3684" i="27" s="1"/>
  <c r="C3685" i="27" s="1"/>
  <c r="C3686" i="27" s="1"/>
  <c r="C3687" i="27" s="1"/>
  <c r="C3688" i="27" s="1"/>
  <c r="C3689" i="27" s="1"/>
  <c r="C3690" i="27" s="1"/>
  <c r="C3691" i="27" s="1"/>
  <c r="C3692" i="27" s="1"/>
  <c r="C3693" i="27" s="1"/>
  <c r="C3694" i="27" s="1"/>
  <c r="C3695" i="27" s="1"/>
  <c r="C3696" i="27" s="1"/>
  <c r="C3697" i="27" s="1"/>
  <c r="C3698" i="27" s="1"/>
  <c r="C3699" i="27" s="1"/>
  <c r="C3700" i="27" s="1"/>
  <c r="C3701" i="27" s="1"/>
  <c r="C3702" i="27" s="1"/>
  <c r="C3703" i="27" s="1"/>
  <c r="C3704" i="27" s="1"/>
  <c r="C3705" i="27" s="1"/>
  <c r="C3706" i="27" s="1"/>
  <c r="C3707" i="27" s="1"/>
  <c r="C3708" i="27" s="1"/>
  <c r="C3709" i="27" s="1"/>
  <c r="C3710" i="27" s="1"/>
  <c r="C3711" i="27" s="1"/>
  <c r="C3712" i="27" s="1"/>
  <c r="C3713" i="27" s="1"/>
  <c r="C3714" i="27" s="1"/>
  <c r="C3715" i="27" s="1"/>
  <c r="C3716" i="27" s="1"/>
  <c r="C3717" i="27" s="1"/>
  <c r="C3718" i="27" s="1"/>
  <c r="C3719" i="27" s="1"/>
  <c r="C3720" i="27" s="1"/>
  <c r="C3721" i="27" s="1"/>
  <c r="C3722" i="27" s="1"/>
  <c r="C3723" i="27" s="1"/>
  <c r="C3724" i="27" s="1"/>
  <c r="C3725" i="27" s="1"/>
  <c r="C3726" i="27" s="1"/>
  <c r="C3727" i="27" s="1"/>
  <c r="C3728" i="27" s="1"/>
  <c r="C3729" i="27" s="1"/>
  <c r="C3730" i="27" s="1"/>
  <c r="C3731" i="27" s="1"/>
  <c r="C3732" i="27" s="1"/>
  <c r="C3733" i="27" s="1"/>
  <c r="C3734" i="27" s="1"/>
  <c r="C3735" i="27" s="1"/>
  <c r="C3736" i="27" s="1"/>
  <c r="C3737" i="27" s="1"/>
  <c r="C3738" i="27" s="1"/>
  <c r="C3739" i="27" s="1"/>
  <c r="C3740" i="27" s="1"/>
  <c r="C3741" i="27" s="1"/>
  <c r="C3742" i="27" s="1"/>
  <c r="C3743" i="27" s="1"/>
  <c r="C3744" i="27" s="1"/>
  <c r="C3745" i="27" s="1"/>
  <c r="C3746" i="27" s="1"/>
  <c r="C3747" i="27" s="1"/>
  <c r="C3748" i="27" s="1"/>
  <c r="C3749" i="27" s="1"/>
  <c r="C3750" i="27" s="1"/>
  <c r="C3751" i="27" s="1"/>
  <c r="C3752" i="27" s="1"/>
  <c r="C3753" i="27" s="1"/>
  <c r="C3754" i="27" s="1"/>
  <c r="C3755" i="27" s="1"/>
  <c r="C3756" i="27" s="1"/>
  <c r="C3757" i="27" s="1"/>
  <c r="C3758" i="27" s="1"/>
  <c r="C3759" i="27" s="1"/>
  <c r="C3760" i="27" s="1"/>
  <c r="C3761" i="27" s="1"/>
  <c r="C3762" i="27" s="1"/>
  <c r="C3763" i="27" s="1"/>
  <c r="C3764" i="27" s="1"/>
  <c r="C3765" i="27" s="1"/>
  <c r="C3766" i="27" s="1"/>
  <c r="C3767" i="27" s="1"/>
  <c r="C3768" i="27" s="1"/>
  <c r="C3769" i="27" s="1"/>
  <c r="C3770" i="27" s="1"/>
  <c r="C3771" i="27" s="1"/>
  <c r="C3772" i="27" s="1"/>
  <c r="C3773" i="27" s="1"/>
  <c r="C3774" i="27" s="1"/>
  <c r="C3775" i="27" s="1"/>
  <c r="C3776" i="27" s="1"/>
  <c r="C3777" i="27" s="1"/>
  <c r="C3778" i="27" s="1"/>
  <c r="C3779" i="27" s="1"/>
  <c r="C3780" i="27" s="1"/>
  <c r="C3781" i="27" s="1"/>
  <c r="C3782" i="27" s="1"/>
  <c r="C3783" i="27" s="1"/>
  <c r="C3784" i="27" s="1"/>
  <c r="C3785" i="27" s="1"/>
  <c r="C3786" i="27" s="1"/>
  <c r="C3787" i="27" s="1"/>
  <c r="C3788" i="27" s="1"/>
  <c r="C3789" i="27" s="1"/>
  <c r="C3790" i="27" s="1"/>
  <c r="C3791" i="27" s="1"/>
  <c r="C3792" i="27" s="1"/>
  <c r="C3793" i="27" s="1"/>
  <c r="C3794" i="27" s="1"/>
  <c r="C3795" i="27" s="1"/>
  <c r="C3796" i="27" s="1"/>
  <c r="C3797" i="27" s="1"/>
  <c r="C3798" i="27" s="1"/>
  <c r="C3799" i="27" s="1"/>
  <c r="C3800" i="27" s="1"/>
  <c r="C3801" i="27" s="1"/>
  <c r="C3802" i="27" s="1"/>
  <c r="C3803" i="27" s="1"/>
  <c r="C3804" i="27" s="1"/>
  <c r="C3805" i="27" s="1"/>
  <c r="C3806" i="27" s="1"/>
  <c r="C3807" i="27" s="1"/>
  <c r="C3808" i="27" s="1"/>
  <c r="C3809" i="27" s="1"/>
  <c r="C3810" i="27" s="1"/>
  <c r="C3811" i="27" s="1"/>
  <c r="C3812" i="27" s="1"/>
  <c r="C3813" i="27" s="1"/>
  <c r="C3814" i="27" s="1"/>
  <c r="C3815" i="27" s="1"/>
  <c r="C3816" i="27" s="1"/>
  <c r="C3817" i="27" s="1"/>
  <c r="C3818" i="27" s="1"/>
  <c r="C3819" i="27" s="1"/>
  <c r="C3820" i="27" s="1"/>
  <c r="C3821" i="27" s="1"/>
  <c r="C3822" i="27" s="1"/>
  <c r="C3823" i="27" s="1"/>
  <c r="C3824" i="27" s="1"/>
  <c r="C3825" i="27" s="1"/>
  <c r="C3826" i="27" s="1"/>
  <c r="C3827" i="27" s="1"/>
  <c r="C3828" i="27" s="1"/>
  <c r="C3829" i="27" s="1"/>
  <c r="C3830" i="27" s="1"/>
  <c r="C3831" i="27" s="1"/>
  <c r="C3832" i="27" s="1"/>
  <c r="C3833" i="27" s="1"/>
  <c r="C3834" i="27" s="1"/>
  <c r="C3835" i="27" s="1"/>
  <c r="C3836" i="27" s="1"/>
  <c r="C3837" i="27" s="1"/>
  <c r="C3838" i="27" s="1"/>
  <c r="C3839" i="27" s="1"/>
  <c r="C3840" i="27" s="1"/>
  <c r="C3841" i="27" s="1"/>
  <c r="C3842" i="27" s="1"/>
  <c r="C3843" i="27" s="1"/>
  <c r="C3844" i="27" s="1"/>
  <c r="C3845" i="27" s="1"/>
  <c r="C3846" i="27" s="1"/>
  <c r="C3847" i="27" s="1"/>
  <c r="C3848" i="27" s="1"/>
  <c r="C3849" i="27" s="1"/>
  <c r="C3850" i="27" s="1"/>
  <c r="C3851" i="27" s="1"/>
  <c r="C3852" i="27" s="1"/>
  <c r="C3853" i="27" s="1"/>
  <c r="C3854" i="27" s="1"/>
  <c r="C3855" i="27" s="1"/>
  <c r="C3856" i="27" s="1"/>
  <c r="C3857" i="27" s="1"/>
  <c r="C3858" i="27" s="1"/>
  <c r="C3859" i="27" s="1"/>
  <c r="C3860" i="27" s="1"/>
  <c r="C3861" i="27" s="1"/>
  <c r="C3862" i="27" s="1"/>
  <c r="C3863" i="27" s="1"/>
  <c r="C3864" i="27" s="1"/>
  <c r="C3865" i="27" s="1"/>
  <c r="C3866" i="27" s="1"/>
  <c r="C3867" i="27" s="1"/>
  <c r="C3868" i="27" s="1"/>
  <c r="C3869" i="27" s="1"/>
  <c r="C3870" i="27" s="1"/>
  <c r="C3871" i="27" s="1"/>
  <c r="C3872" i="27" s="1"/>
  <c r="C3873" i="27" s="1"/>
  <c r="C3874" i="27" s="1"/>
  <c r="C3875" i="27" s="1"/>
  <c r="C3876" i="27" s="1"/>
  <c r="C3877" i="27" s="1"/>
  <c r="C3878" i="27" s="1"/>
  <c r="C3879" i="27" s="1"/>
  <c r="C3880" i="27" s="1"/>
  <c r="C3881" i="27" s="1"/>
  <c r="C3882" i="27" s="1"/>
  <c r="C3883" i="27" s="1"/>
  <c r="C3884" i="27" s="1"/>
  <c r="C3885" i="27" s="1"/>
  <c r="C3886" i="27" s="1"/>
  <c r="C3887" i="27" s="1"/>
  <c r="C3888" i="27" s="1"/>
  <c r="C3889" i="27" s="1"/>
  <c r="C3890" i="27" s="1"/>
  <c r="C3891" i="27" s="1"/>
  <c r="C3892" i="27" s="1"/>
  <c r="C3893" i="27" s="1"/>
  <c r="C3894" i="27" s="1"/>
  <c r="C3895" i="27" s="1"/>
  <c r="C3896" i="27" s="1"/>
  <c r="C3897" i="27" s="1"/>
  <c r="C3898" i="27" s="1"/>
  <c r="C3899" i="27" s="1"/>
  <c r="C3900" i="27" s="1"/>
  <c r="C3901" i="27" s="1"/>
  <c r="C3902" i="27" s="1"/>
  <c r="C3903" i="27" s="1"/>
  <c r="C3904" i="27" s="1"/>
  <c r="C3905" i="27" s="1"/>
  <c r="C3906" i="27" s="1"/>
  <c r="C3907" i="27" s="1"/>
  <c r="C3908" i="27" s="1"/>
  <c r="C3909" i="27" s="1"/>
  <c r="C3910" i="27" s="1"/>
  <c r="C3911" i="27" s="1"/>
  <c r="C3912" i="27" s="1"/>
  <c r="C3913" i="27" s="1"/>
  <c r="C3914" i="27" s="1"/>
  <c r="C3915" i="27" s="1"/>
  <c r="C3916" i="27" s="1"/>
  <c r="C3917" i="27" s="1"/>
  <c r="C3918" i="27" s="1"/>
  <c r="C3919" i="27" s="1"/>
  <c r="C3920" i="27" s="1"/>
  <c r="C3921" i="27" s="1"/>
  <c r="C3922" i="27" s="1"/>
  <c r="C3923" i="27" s="1"/>
  <c r="C3924" i="27" s="1"/>
  <c r="C3925" i="27" s="1"/>
  <c r="C3926" i="27" s="1"/>
  <c r="C3927" i="27" s="1"/>
  <c r="C3928" i="27" s="1"/>
  <c r="C3929" i="27" s="1"/>
  <c r="C3930" i="27" s="1"/>
  <c r="C3931" i="27" s="1"/>
  <c r="C3932" i="27" s="1"/>
  <c r="C3933" i="27" s="1"/>
  <c r="C3934" i="27" s="1"/>
  <c r="C3935" i="27" s="1"/>
  <c r="C3936" i="27" s="1"/>
  <c r="C3937" i="27" s="1"/>
  <c r="C3938" i="27" s="1"/>
  <c r="C3939" i="27" s="1"/>
  <c r="C3940" i="27" s="1"/>
  <c r="C3941" i="27" s="1"/>
  <c r="C3942" i="27" s="1"/>
  <c r="C3943" i="27" s="1"/>
  <c r="C3944" i="27" s="1"/>
  <c r="C3945" i="27" s="1"/>
  <c r="C3946" i="27" s="1"/>
  <c r="C3947" i="27" s="1"/>
  <c r="C3948" i="27" s="1"/>
  <c r="C3949" i="27" s="1"/>
  <c r="C3950" i="27" s="1"/>
  <c r="C3951" i="27" s="1"/>
  <c r="C3952" i="27" s="1"/>
  <c r="C3953" i="27" s="1"/>
  <c r="C3954" i="27" s="1"/>
  <c r="C3955" i="27" s="1"/>
  <c r="C3956" i="27" s="1"/>
  <c r="C3957" i="27" s="1"/>
  <c r="C3958" i="27" s="1"/>
  <c r="C3959" i="27" s="1"/>
  <c r="C3960" i="27" s="1"/>
  <c r="C3961" i="27" s="1"/>
  <c r="C3962" i="27" s="1"/>
  <c r="C3963" i="27" s="1"/>
  <c r="C3964" i="27" s="1"/>
  <c r="C3965" i="27" s="1"/>
  <c r="C3966" i="27" s="1"/>
  <c r="C3967" i="27" s="1"/>
  <c r="C3968" i="27" s="1"/>
  <c r="C3969" i="27" s="1"/>
  <c r="C3970" i="27" s="1"/>
  <c r="C3971" i="27" s="1"/>
  <c r="C3972" i="27" s="1"/>
  <c r="C3973" i="27" s="1"/>
  <c r="C3974" i="27" s="1"/>
  <c r="C3975" i="27" s="1"/>
  <c r="C3976" i="27" s="1"/>
  <c r="C3977" i="27" s="1"/>
  <c r="C3978" i="27" s="1"/>
  <c r="F7" i="27"/>
  <c r="D29" i="27"/>
  <c r="E50" i="27"/>
  <c r="F71" i="27"/>
  <c r="D93" i="27"/>
  <c r="E114" i="27"/>
  <c r="F135" i="27"/>
  <c r="E10" i="27"/>
  <c r="F31" i="27"/>
  <c r="D53" i="27"/>
  <c r="E74" i="27"/>
  <c r="F95" i="27"/>
  <c r="D117" i="27"/>
  <c r="E138" i="27"/>
  <c r="D5" i="27"/>
  <c r="D37" i="27"/>
  <c r="F63" i="27"/>
  <c r="E90" i="27"/>
  <c r="E122" i="27"/>
  <c r="D149" i="27"/>
  <c r="E170" i="27"/>
  <c r="F191" i="27"/>
  <c r="D213" i="27"/>
  <c r="E234" i="27"/>
  <c r="F255" i="27"/>
  <c r="D277" i="27"/>
  <c r="E298" i="27"/>
  <c r="F319" i="27"/>
  <c r="D341" i="27"/>
  <c r="D24" i="27"/>
  <c r="E45" i="27"/>
  <c r="F66" i="27"/>
  <c r="D88" i="27"/>
  <c r="E109" i="27"/>
  <c r="F130" i="27"/>
  <c r="D152" i="27"/>
  <c r="E173" i="27"/>
  <c r="F194" i="27"/>
  <c r="D216" i="27"/>
  <c r="D11" i="27"/>
  <c r="E14" i="27"/>
  <c r="E44" i="27"/>
  <c r="D73" i="27"/>
  <c r="F101" i="27"/>
  <c r="F129" i="27"/>
  <c r="E158" i="27"/>
  <c r="D187" i="27"/>
  <c r="D215" i="27"/>
  <c r="F241" i="27"/>
  <c r="D266" i="27"/>
  <c r="F290" i="27"/>
  <c r="D315" i="27"/>
  <c r="E339" i="27"/>
  <c r="D361" i="27"/>
  <c r="E382" i="27"/>
  <c r="F403" i="27"/>
  <c r="D425" i="27"/>
  <c r="F14" i="27"/>
  <c r="F44" i="27"/>
  <c r="E73" i="27"/>
  <c r="D102" i="27"/>
  <c r="D130" i="27"/>
  <c r="F158" i="27"/>
  <c r="E187" i="27"/>
  <c r="E215" i="27"/>
  <c r="D242" i="27"/>
  <c r="F266" i="27"/>
  <c r="D291" i="27"/>
  <c r="E315" i="27"/>
  <c r="F339" i="27"/>
  <c r="E361" i="27"/>
  <c r="F382" i="27"/>
  <c r="D404" i="27"/>
  <c r="F19" i="27"/>
  <c r="D49" i="27"/>
  <c r="F77" i="27"/>
  <c r="F105" i="27"/>
  <c r="E134" i="27"/>
  <c r="D163" i="27"/>
  <c r="D191" i="27"/>
  <c r="F219" i="27"/>
  <c r="F24" i="27"/>
  <c r="D25" i="27"/>
  <c r="D74" i="27"/>
  <c r="F118" i="27"/>
  <c r="E164" i="27"/>
  <c r="D210" i="27"/>
  <c r="D249" i="27"/>
  <c r="D281" i="27"/>
  <c r="F313" i="27"/>
  <c r="D346" i="27"/>
  <c r="D374" i="27"/>
  <c r="F402" i="27"/>
  <c r="D429" i="27"/>
  <c r="F451" i="27"/>
  <c r="D473" i="27"/>
  <c r="E494" i="27"/>
  <c r="F515" i="27"/>
  <c r="D537" i="27"/>
  <c r="E558" i="27"/>
  <c r="F579" i="27"/>
  <c r="D601" i="27"/>
  <c r="E622" i="27"/>
  <c r="F643" i="27"/>
  <c r="D665" i="27"/>
  <c r="E686" i="27"/>
  <c r="F707" i="27"/>
  <c r="D13" i="27"/>
  <c r="F39" i="27"/>
  <c r="E66" i="27"/>
  <c r="E98" i="27"/>
  <c r="D125" i="27"/>
  <c r="F151" i="27"/>
  <c r="D173" i="27"/>
  <c r="E194" i="27"/>
  <c r="F215" i="27"/>
  <c r="D237" i="27"/>
  <c r="E258" i="27"/>
  <c r="F279" i="27"/>
  <c r="D301" i="27"/>
  <c r="E322" i="27"/>
  <c r="E5" i="27"/>
  <c r="F26" i="27"/>
  <c r="D48" i="27"/>
  <c r="E69" i="27"/>
  <c r="F90" i="27"/>
  <c r="D112" i="27"/>
  <c r="E133" i="27"/>
  <c r="F154" i="27"/>
  <c r="D176" i="27"/>
  <c r="E197" i="27"/>
  <c r="F218" i="27"/>
  <c r="F13" i="27"/>
  <c r="D18" i="27"/>
  <c r="E48" i="27"/>
  <c r="E76" i="27"/>
  <c r="D105" i="27"/>
  <c r="F133" i="27"/>
  <c r="F161" i="27"/>
  <c r="E190" i="27"/>
  <c r="D219" i="27"/>
  <c r="F244" i="27"/>
  <c r="E269" i="27"/>
  <c r="F293" i="27"/>
  <c r="D318" i="27"/>
  <c r="E342" i="27"/>
  <c r="F363" i="27"/>
  <c r="D385" i="27"/>
  <c r="E406" i="27"/>
  <c r="F427" i="27"/>
  <c r="E19" i="27"/>
  <c r="F48" i="27"/>
  <c r="F76" i="27"/>
  <c r="E105" i="27"/>
  <c r="D134" i="27"/>
  <c r="D162" i="27"/>
  <c r="F190" i="27"/>
  <c r="E219" i="27"/>
  <c r="E245" i="27"/>
  <c r="F269" i="27"/>
  <c r="D294" i="27"/>
  <c r="E318" i="27"/>
  <c r="F342" i="27"/>
  <c r="D364" i="27"/>
  <c r="E385" i="27"/>
  <c r="F406" i="27"/>
  <c r="E23" i="27"/>
  <c r="E52" i="27"/>
  <c r="D81" i="27"/>
  <c r="F109" i="27"/>
  <c r="F137" i="27"/>
  <c r="E166" i="27"/>
  <c r="D195" i="27"/>
  <c r="D223" i="27"/>
  <c r="D28" i="27"/>
  <c r="E32" i="27"/>
  <c r="D79" i="27"/>
  <c r="F124" i="27"/>
  <c r="D171" i="27"/>
  <c r="F216" i="27"/>
  <c r="F252" i="27"/>
  <c r="F285" i="27"/>
  <c r="F317" i="27"/>
  <c r="E349" i="27"/>
  <c r="D378" i="27"/>
  <c r="D406" i="27"/>
  <c r="D432" i="27"/>
  <c r="E454" i="27"/>
  <c r="F475" i="27"/>
  <c r="F15" i="27"/>
  <c r="E42" i="27"/>
  <c r="D69" i="27"/>
  <c r="F47" i="27"/>
  <c r="F87" i="27"/>
  <c r="E130" i="27"/>
  <c r="E162" i="27"/>
  <c r="D189" i="27"/>
  <c r="D221" i="27"/>
  <c r="F247" i="27"/>
  <c r="E274" i="27"/>
  <c r="E306" i="27"/>
  <c r="D333" i="27"/>
  <c r="E21" i="27"/>
  <c r="E53" i="27"/>
  <c r="D80" i="27"/>
  <c r="F106" i="27"/>
  <c r="F138" i="27"/>
  <c r="E165" i="27"/>
  <c r="D192" i="27"/>
  <c r="D224" i="27"/>
  <c r="E24" i="27"/>
  <c r="D41" i="27"/>
  <c r="F83" i="27"/>
  <c r="D119" i="27"/>
  <c r="D155" i="27"/>
  <c r="F197" i="27"/>
  <c r="F232" i="27"/>
  <c r="D263" i="27"/>
  <c r="F299" i="27"/>
  <c r="D330" i="27"/>
  <c r="E358" i="27"/>
  <c r="E390" i="27"/>
  <c r="D417" i="27"/>
  <c r="D10" i="27"/>
  <c r="E55" i="27"/>
  <c r="E91" i="27"/>
  <c r="F126" i="27"/>
  <c r="E169" i="27"/>
  <c r="F204" i="27"/>
  <c r="D239" i="27"/>
  <c r="F275" i="27"/>
  <c r="D306" i="27"/>
  <c r="F336" i="27"/>
  <c r="E369" i="27"/>
  <c r="D396" i="27"/>
  <c r="D15" i="27"/>
  <c r="F59" i="27"/>
  <c r="D95" i="27"/>
  <c r="D131" i="27"/>
  <c r="F173" i="27"/>
  <c r="D209" i="27"/>
  <c r="D20" i="27"/>
  <c r="D46" i="27"/>
  <c r="F102" i="27"/>
  <c r="E159" i="27"/>
  <c r="F227" i="27"/>
  <c r="F268" i="27"/>
  <c r="D310" i="27"/>
  <c r="F356" i="27"/>
  <c r="D392" i="27"/>
  <c r="D426" i="27"/>
  <c r="F459" i="27"/>
  <c r="E486" i="27"/>
  <c r="E510" i="27"/>
  <c r="E534" i="27"/>
  <c r="D561" i="27"/>
  <c r="D585" i="27"/>
  <c r="D609" i="27"/>
  <c r="D633" i="27"/>
  <c r="D657" i="27"/>
  <c r="D681" i="27"/>
  <c r="D705" i="27"/>
  <c r="D729" i="27"/>
  <c r="E750" i="27"/>
  <c r="F771" i="27"/>
  <c r="D793" i="27"/>
  <c r="E814" i="27"/>
  <c r="F835" i="27"/>
  <c r="F32" i="27"/>
  <c r="E79" i="27"/>
  <c r="F125" i="27"/>
  <c r="E171" i="27"/>
  <c r="D217" i="27"/>
  <c r="E253" i="27"/>
  <c r="D286" i="27"/>
  <c r="F318" i="27"/>
  <c r="F349" i="27"/>
  <c r="E378" i="27"/>
  <c r="D407" i="27"/>
  <c r="E432" i="27"/>
  <c r="F454" i="27"/>
  <c r="D476" i="27"/>
  <c r="E497" i="27"/>
  <c r="F518" i="27"/>
  <c r="D540" i="27"/>
  <c r="E561" i="27"/>
  <c r="F582" i="27"/>
  <c r="D604" i="27"/>
  <c r="E625" i="27"/>
  <c r="F646" i="27"/>
  <c r="D668" i="27"/>
  <c r="E689" i="27"/>
  <c r="F710" i="27"/>
  <c r="D732" i="27"/>
  <c r="E753" i="27"/>
  <c r="F774" i="27"/>
  <c r="D33" i="27"/>
  <c r="E81" i="27"/>
  <c r="D126" i="27"/>
  <c r="F171" i="27"/>
  <c r="E217" i="27"/>
  <c r="F253" i="27"/>
  <c r="E286" i="27"/>
  <c r="D319" i="27"/>
  <c r="D350" i="27"/>
  <c r="F378" i="27"/>
  <c r="E407" i="27"/>
  <c r="F432" i="27"/>
  <c r="D455" i="27"/>
  <c r="E476" i="27"/>
  <c r="F497" i="27"/>
  <c r="D519" i="27"/>
  <c r="F40" i="27"/>
  <c r="F86" i="27"/>
  <c r="E132" i="27"/>
  <c r="D178" i="27"/>
  <c r="E224" i="27"/>
  <c r="F258" i="27"/>
  <c r="D65" i="27"/>
  <c r="E156" i="27"/>
  <c r="D243" i="27"/>
  <c r="E300" i="27"/>
  <c r="E351" i="27"/>
  <c r="D397" i="27"/>
  <c r="F437" i="27"/>
  <c r="E472" i="27"/>
  <c r="F506" i="27"/>
  <c r="F538" i="27"/>
  <c r="E567" i="27"/>
  <c r="E595" i="27"/>
  <c r="F55" i="27"/>
  <c r="D101" i="27"/>
  <c r="D133" i="27"/>
  <c r="D165" i="27"/>
  <c r="D197" i="27"/>
  <c r="F223" i="27"/>
  <c r="E250" i="27"/>
  <c r="E282" i="27"/>
  <c r="D309" i="27"/>
  <c r="F335" i="27"/>
  <c r="E29" i="27"/>
  <c r="D56" i="27"/>
  <c r="F82" i="27"/>
  <c r="F114" i="27"/>
  <c r="E141" i="27"/>
  <c r="D168" i="27"/>
  <c r="D200" i="27"/>
  <c r="F226" i="27"/>
  <c r="D6" i="27"/>
  <c r="F51" i="27"/>
  <c r="D87" i="27"/>
  <c r="D123" i="27"/>
  <c r="F165" i="27"/>
  <c r="D201" i="27"/>
  <c r="F235" i="27"/>
  <c r="E272" i="27"/>
  <c r="F302" i="27"/>
  <c r="E333" i="27"/>
  <c r="E366" i="27"/>
  <c r="D393" i="27"/>
  <c r="F419" i="27"/>
  <c r="D23" i="27"/>
  <c r="E59" i="27"/>
  <c r="F94" i="27"/>
  <c r="E137" i="27"/>
  <c r="F172" i="27"/>
  <c r="F208" i="27"/>
  <c r="E248" i="27"/>
  <c r="F278" i="27"/>
  <c r="E309" i="27"/>
  <c r="E345" i="27"/>
  <c r="D372" i="27"/>
  <c r="F398" i="27"/>
  <c r="F27" i="27"/>
  <c r="D63" i="27"/>
  <c r="D99" i="27"/>
  <c r="F141" i="27"/>
  <c r="D177" i="27"/>
  <c r="E212" i="27"/>
  <c r="E31" i="27"/>
  <c r="D51" i="27"/>
  <c r="F107" i="27"/>
  <c r="E175" i="27"/>
  <c r="E232" i="27"/>
  <c r="E273" i="27"/>
  <c r="D322" i="27"/>
  <c r="D360" i="27"/>
  <c r="E395" i="27"/>
  <c r="D435" i="27"/>
  <c r="E462" i="27"/>
  <c r="D489" i="27"/>
  <c r="D513" i="27"/>
  <c r="F539" i="27"/>
  <c r="F563" i="27"/>
  <c r="F587" i="27"/>
  <c r="F611" i="27"/>
  <c r="F635" i="27"/>
  <c r="F659" i="27"/>
  <c r="F683" i="27"/>
  <c r="E710" i="27"/>
  <c r="F731" i="27"/>
  <c r="D753" i="27"/>
  <c r="E774" i="27"/>
  <c r="F795" i="27"/>
  <c r="D817" i="27"/>
  <c r="E838" i="27"/>
  <c r="E39" i="27"/>
  <c r="D86" i="27"/>
  <c r="F131" i="27"/>
  <c r="E177" i="27"/>
  <c r="D222" i="27"/>
  <c r="F257" i="27"/>
  <c r="F289" i="27"/>
  <c r="F322" i="27"/>
  <c r="F353" i="27"/>
  <c r="F381" i="27"/>
  <c r="E410" i="27"/>
  <c r="E435" i="27"/>
  <c r="E457" i="27"/>
  <c r="F478" i="27"/>
  <c r="D500" i="27"/>
  <c r="E521" i="27"/>
  <c r="F542" i="27"/>
  <c r="D564" i="27"/>
  <c r="E585" i="27"/>
  <c r="F606" i="27"/>
  <c r="D628" i="27"/>
  <c r="E649" i="27"/>
  <c r="F670" i="27"/>
  <c r="D692" i="27"/>
  <c r="E713" i="27"/>
  <c r="F734" i="27"/>
  <c r="D756" i="27"/>
  <c r="E777" i="27"/>
  <c r="E40" i="27"/>
  <c r="E86" i="27"/>
  <c r="D132" i="27"/>
  <c r="F177" i="27"/>
  <c r="E223" i="27"/>
  <c r="D258" i="27"/>
  <c r="D290" i="27"/>
  <c r="D323" i="27"/>
  <c r="D354" i="27"/>
  <c r="D382" i="27"/>
  <c r="E18" i="27"/>
  <c r="E58" i="27"/>
  <c r="F103" i="27"/>
  <c r="D141" i="27"/>
  <c r="F167" i="27"/>
  <c r="F199" i="27"/>
  <c r="E226" i="27"/>
  <c r="D253" i="27"/>
  <c r="D285" i="27"/>
  <c r="F311" i="27"/>
  <c r="E338" i="27"/>
  <c r="D32" i="27"/>
  <c r="F58" i="27"/>
  <c r="E85" i="27"/>
  <c r="E117" i="27"/>
  <c r="D144" i="27"/>
  <c r="F170" i="27"/>
  <c r="F202" i="27"/>
  <c r="E229" i="27"/>
  <c r="F9" i="27"/>
  <c r="D55" i="27"/>
  <c r="D91" i="27"/>
  <c r="E126" i="27"/>
  <c r="D169" i="27"/>
  <c r="E204" i="27"/>
  <c r="F238" i="27"/>
  <c r="E275" i="27"/>
  <c r="F305" i="27"/>
  <c r="E336" i="27"/>
  <c r="D369" i="27"/>
  <c r="F395" i="27"/>
  <c r="E422" i="27"/>
  <c r="E27" i="27"/>
  <c r="F62" i="27"/>
  <c r="D98" i="27"/>
  <c r="F140" i="27"/>
  <c r="F176" i="27"/>
  <c r="D212" i="27"/>
  <c r="E251" i="27"/>
  <c r="F281" i="27"/>
  <c r="E312" i="27"/>
  <c r="D348" i="27"/>
  <c r="F374" i="27"/>
  <c r="E401" i="27"/>
  <c r="D31" i="27"/>
  <c r="D67" i="27"/>
  <c r="E102" i="27"/>
  <c r="D145" i="27"/>
  <c r="E180" i="27"/>
  <c r="E216" i="27"/>
  <c r="E35" i="27"/>
  <c r="D57" i="27"/>
  <c r="F113" i="27"/>
  <c r="D182" i="27"/>
  <c r="F79" i="27"/>
  <c r="F143" i="27"/>
  <c r="F183" i="27"/>
  <c r="F231" i="27"/>
  <c r="F271" i="27"/>
  <c r="D325" i="27"/>
  <c r="F34" i="27"/>
  <c r="F74" i="27"/>
  <c r="F122" i="27"/>
  <c r="F162" i="27"/>
  <c r="F210" i="27"/>
  <c r="F22" i="27"/>
  <c r="F69" i="27"/>
  <c r="E140" i="27"/>
  <c r="F193" i="27"/>
  <c r="D254" i="27"/>
  <c r="F308" i="27"/>
  <c r="D353" i="27"/>
  <c r="D401" i="27"/>
  <c r="E6" i="27"/>
  <c r="F80" i="27"/>
  <c r="F144" i="27"/>
  <c r="D198" i="27"/>
  <c r="E257" i="27"/>
  <c r="D303" i="27"/>
  <c r="D356" i="27"/>
  <c r="E409" i="27"/>
  <c r="F45" i="27"/>
  <c r="E116" i="27"/>
  <c r="F169" i="27"/>
  <c r="D7" i="27"/>
  <c r="D62" i="27"/>
  <c r="E147" i="27"/>
  <c r="F240" i="27"/>
  <c r="F297" i="27"/>
  <c r="F352" i="27"/>
  <c r="D410" i="27"/>
  <c r="E446" i="27"/>
  <c r="F483" i="27"/>
  <c r="D521" i="27"/>
  <c r="E550" i="27"/>
  <c r="E582" i="27"/>
  <c r="D617" i="27"/>
  <c r="D649" i="27"/>
  <c r="E678" i="27"/>
  <c r="F715" i="27"/>
  <c r="E742" i="27"/>
  <c r="D769" i="27"/>
  <c r="D801" i="27"/>
  <c r="F827" i="27"/>
  <c r="E25" i="27"/>
  <c r="D97" i="27"/>
  <c r="F153" i="27"/>
  <c r="D211" i="27"/>
  <c r="E265" i="27"/>
  <c r="F306" i="27"/>
  <c r="E346" i="27"/>
  <c r="D389" i="27"/>
  <c r="E423" i="27"/>
  <c r="D452" i="27"/>
  <c r="D484" i="27"/>
  <c r="F510" i="27"/>
  <c r="E537" i="27"/>
  <c r="E569" i="27"/>
  <c r="D596" i="27"/>
  <c r="F622" i="27"/>
  <c r="F654" i="27"/>
  <c r="E681" i="27"/>
  <c r="D708" i="27"/>
  <c r="D740" i="27"/>
  <c r="F766" i="27"/>
  <c r="F25" i="27"/>
  <c r="E97" i="27"/>
  <c r="D154" i="27"/>
  <c r="E211" i="27"/>
  <c r="F265" i="27"/>
  <c r="D307" i="27"/>
  <c r="F346" i="27"/>
  <c r="E389" i="27"/>
  <c r="F420" i="27"/>
  <c r="D447" i="27"/>
  <c r="D471" i="27"/>
  <c r="D495" i="27"/>
  <c r="F521" i="27"/>
  <c r="F53" i="27"/>
  <c r="E104" i="27"/>
  <c r="D156" i="27"/>
  <c r="F206" i="27"/>
  <c r="D250" i="27"/>
  <c r="D54" i="27"/>
  <c r="E167" i="27"/>
  <c r="D259" i="27"/>
  <c r="D320" i="27"/>
  <c r="E373" i="27"/>
  <c r="D424" i="27"/>
  <c r="D464" i="27"/>
  <c r="D502" i="27"/>
  <c r="D542" i="27"/>
  <c r="D574" i="27"/>
  <c r="D606" i="27"/>
  <c r="F634" i="27"/>
  <c r="E663" i="27"/>
  <c r="E691" i="27"/>
  <c r="D720" i="27"/>
  <c r="F748" i="27"/>
  <c r="F776" i="27"/>
  <c r="F802" i="27"/>
  <c r="D827" i="27"/>
  <c r="D851" i="27"/>
  <c r="E872" i="27"/>
  <c r="F893" i="27"/>
  <c r="D915" i="27"/>
  <c r="E936" i="27"/>
  <c r="F957" i="27"/>
  <c r="D979" i="27"/>
  <c r="E1000" i="27"/>
  <c r="F1021" i="27"/>
  <c r="D1043" i="27"/>
  <c r="E1064" i="27"/>
  <c r="E12" i="27"/>
  <c r="D111" i="27"/>
  <c r="D203" i="27"/>
  <c r="D275" i="27"/>
  <c r="D328" i="27"/>
  <c r="F373" i="27"/>
  <c r="D419" i="27"/>
  <c r="D456" i="27"/>
  <c r="E490" i="27"/>
  <c r="F524" i="27"/>
  <c r="F553" i="27"/>
  <c r="F581" i="27"/>
  <c r="E610" i="27"/>
  <c r="D639" i="27"/>
  <c r="D667" i="27"/>
  <c r="F695" i="27"/>
  <c r="E724" i="27"/>
  <c r="E752" i="27"/>
  <c r="D781" i="27"/>
  <c r="D806" i="27"/>
  <c r="F830" i="27"/>
  <c r="D854" i="27"/>
  <c r="E875" i="27"/>
  <c r="F896" i="27"/>
  <c r="D918" i="27"/>
  <c r="E939" i="27"/>
  <c r="F960" i="27"/>
  <c r="D982" i="27"/>
  <c r="E1003" i="27"/>
  <c r="F1024" i="27"/>
  <c r="D1046" i="27"/>
  <c r="E1067" i="27"/>
  <c r="E100" i="27"/>
  <c r="E192" i="27"/>
  <c r="D268" i="27"/>
  <c r="F320" i="27"/>
  <c r="F369" i="27"/>
  <c r="E415" i="27"/>
  <c r="F452" i="27"/>
  <c r="D486" i="27"/>
  <c r="E520" i="27"/>
  <c r="D550" i="27"/>
  <c r="F578" i="27"/>
  <c r="E607" i="27"/>
  <c r="E635" i="27"/>
  <c r="D664" i="27"/>
  <c r="F692" i="27"/>
  <c r="F56" i="27"/>
  <c r="D147" i="27"/>
  <c r="E236" i="27"/>
  <c r="D296" i="27"/>
  <c r="E347" i="27"/>
  <c r="F393" i="27"/>
  <c r="D82" i="27"/>
  <c r="D174" i="27"/>
  <c r="D255" i="27"/>
  <c r="F309" i="27"/>
  <c r="D83" i="27"/>
  <c r="E231" i="27"/>
  <c r="D362" i="27"/>
  <c r="E440" i="27"/>
  <c r="F495" i="27"/>
  <c r="F545" i="27"/>
  <c r="E591" i="27"/>
  <c r="D637" i="27"/>
  <c r="F682" i="27"/>
  <c r="D725" i="27"/>
  <c r="E762" i="27"/>
  <c r="F798" i="27"/>
  <c r="E831" i="27"/>
  <c r="E861" i="27"/>
  <c r="D890" i="27"/>
  <c r="F918" i="27"/>
  <c r="F946" i="27"/>
  <c r="E975" i="27"/>
  <c r="D1004" i="27"/>
  <c r="D1032" i="27"/>
  <c r="F1060" i="27"/>
  <c r="D1086" i="27"/>
  <c r="E1107" i="27"/>
  <c r="F1128" i="27"/>
  <c r="D21" i="27"/>
  <c r="E82" i="27"/>
  <c r="E146" i="27"/>
  <c r="E186" i="27"/>
  <c r="F239" i="27"/>
  <c r="F287" i="27"/>
  <c r="F327" i="27"/>
  <c r="E37" i="27"/>
  <c r="E77" i="27"/>
  <c r="E125" i="27"/>
  <c r="F178" i="27"/>
  <c r="E213" i="27"/>
  <c r="D27" i="27"/>
  <c r="E80" i="27"/>
  <c r="E144" i="27"/>
  <c r="E208" i="27"/>
  <c r="D257" i="27"/>
  <c r="D312" i="27"/>
  <c r="F355" i="27"/>
  <c r="D409" i="27"/>
  <c r="F30" i="27"/>
  <c r="D84" i="27"/>
  <c r="D148" i="27"/>
  <c r="E201" i="27"/>
  <c r="E260" i="27"/>
  <c r="E321" i="27"/>
  <c r="F358" i="27"/>
  <c r="D412" i="27"/>
  <c r="E56" i="27"/>
  <c r="E120" i="27"/>
  <c r="E184" i="27"/>
  <c r="F11" i="27"/>
  <c r="D68" i="27"/>
  <c r="E153" i="27"/>
  <c r="E244" i="27"/>
  <c r="F301" i="27"/>
  <c r="E363" i="27"/>
  <c r="E413" i="27"/>
  <c r="D449" i="27"/>
  <c r="F491" i="27"/>
  <c r="F523" i="27"/>
  <c r="D553" i="27"/>
  <c r="E590" i="27"/>
  <c r="F619" i="27"/>
  <c r="F651" i="27"/>
  <c r="D689" i="27"/>
  <c r="E718" i="27"/>
  <c r="D745" i="27"/>
  <c r="D777" i="27"/>
  <c r="F803" i="27"/>
  <c r="E830" i="27"/>
  <c r="E46" i="27"/>
  <c r="D103" i="27"/>
  <c r="E160" i="27"/>
  <c r="D228" i="27"/>
  <c r="D270" i="27"/>
  <c r="E310" i="27"/>
  <c r="D357" i="27"/>
  <c r="E392" i="27"/>
  <c r="E426" i="27"/>
  <c r="D460" i="27"/>
  <c r="F486" i="27"/>
  <c r="E513" i="27"/>
  <c r="E545" i="27"/>
  <c r="D572" i="27"/>
  <c r="F598" i="27"/>
  <c r="F630" i="27"/>
  <c r="E657" i="27"/>
  <c r="D684" i="27"/>
  <c r="D716" i="27"/>
  <c r="F742" i="27"/>
  <c r="E769" i="27"/>
  <c r="F46" i="27"/>
  <c r="E103" i="27"/>
  <c r="F160" i="27"/>
  <c r="E228" i="27"/>
  <c r="E270" i="27"/>
  <c r="F310" i="27"/>
  <c r="E357" i="27"/>
  <c r="F392" i="27"/>
  <c r="F423" i="27"/>
  <c r="F449" i="27"/>
  <c r="F473" i="27"/>
  <c r="E500" i="27"/>
  <c r="E524" i="27"/>
  <c r="D58" i="27"/>
  <c r="E110" i="27"/>
  <c r="D161" i="27"/>
  <c r="F212" i="27"/>
  <c r="F254" i="27"/>
  <c r="D76" i="27"/>
  <c r="D179" i="27"/>
  <c r="E267" i="27"/>
  <c r="F325" i="27"/>
  <c r="E379" i="27"/>
  <c r="E428" i="27"/>
  <c r="F468" i="27"/>
  <c r="E511" i="27"/>
  <c r="D546" i="27"/>
  <c r="D578" i="27"/>
  <c r="D610" i="27"/>
  <c r="D638" i="27"/>
  <c r="F666" i="27"/>
  <c r="E695" i="27"/>
  <c r="E723" i="27"/>
  <c r="D752" i="27"/>
  <c r="F780" i="27"/>
  <c r="F805" i="27"/>
  <c r="D830" i="27"/>
  <c r="F853" i="27"/>
  <c r="D875" i="27"/>
  <c r="E896" i="27"/>
  <c r="F917" i="27"/>
  <c r="D939" i="27"/>
  <c r="E960" i="27"/>
  <c r="F981" i="27"/>
  <c r="D1003" i="27"/>
  <c r="E1024" i="27"/>
  <c r="F1045" i="27"/>
  <c r="D1067" i="27"/>
  <c r="F28" i="27"/>
  <c r="D122" i="27"/>
  <c r="D214" i="27"/>
  <c r="F280" i="27"/>
  <c r="F332" i="27"/>
  <c r="E380" i="27"/>
  <c r="E424" i="27"/>
  <c r="F460" i="27"/>
  <c r="D494" i="27"/>
  <c r="E528" i="27"/>
  <c r="D557" i="27"/>
  <c r="F585" i="27"/>
  <c r="F613" i="27"/>
  <c r="E642" i="27"/>
  <c r="D671" i="27"/>
  <c r="D699" i="27"/>
  <c r="F727" i="27"/>
  <c r="E756" i="27"/>
  <c r="E784" i="27"/>
  <c r="E809" i="27"/>
  <c r="F833" i="27"/>
  <c r="F856" i="27"/>
  <c r="D878" i="27"/>
  <c r="E899" i="27"/>
  <c r="F920" i="27"/>
  <c r="D942" i="27"/>
  <c r="E963" i="27"/>
  <c r="F984" i="27"/>
  <c r="D1006" i="27"/>
  <c r="E1027" i="27"/>
  <c r="F1048" i="27"/>
  <c r="F12" i="27"/>
  <c r="E111" i="27"/>
  <c r="E203" i="27"/>
  <c r="D276" i="27"/>
  <c r="E328" i="27"/>
  <c r="F375" i="27"/>
  <c r="E419" i="27"/>
  <c r="E456" i="27"/>
  <c r="F490" i="27"/>
  <c r="D525" i="27"/>
  <c r="D554" i="27"/>
  <c r="D582" i="27"/>
  <c r="F610" i="27"/>
  <c r="E639" i="27"/>
  <c r="E667" i="27"/>
  <c r="D696" i="27"/>
  <c r="F67" i="27"/>
  <c r="D158" i="27"/>
  <c r="F23" i="27"/>
  <c r="D85" i="27"/>
  <c r="E154" i="27"/>
  <c r="E202" i="27"/>
  <c r="E242" i="27"/>
  <c r="E290" i="27"/>
  <c r="E330" i="27"/>
  <c r="D40" i="27"/>
  <c r="E93" i="27"/>
  <c r="D128" i="27"/>
  <c r="E181" i="27"/>
  <c r="E221" i="27"/>
  <c r="E30" i="27"/>
  <c r="E94" i="27"/>
  <c r="F147" i="27"/>
  <c r="F211" i="27"/>
  <c r="D260" i="27"/>
  <c r="D321" i="27"/>
  <c r="F371" i="27"/>
  <c r="F411" i="27"/>
  <c r="D34" i="27"/>
  <c r="E87" i="27"/>
  <c r="E151" i="27"/>
  <c r="F222" i="27"/>
  <c r="E263" i="27"/>
  <c r="E324" i="27"/>
  <c r="F366" i="27"/>
  <c r="F414" i="27"/>
  <c r="E70" i="27"/>
  <c r="F123" i="27"/>
  <c r="F187" i="27"/>
  <c r="E15" i="27"/>
  <c r="F85" i="27"/>
  <c r="D188" i="27"/>
  <c r="F256" i="27"/>
  <c r="E305" i="27"/>
  <c r="E367" i="27"/>
  <c r="F416" i="27"/>
  <c r="D457" i="27"/>
  <c r="D497" i="27"/>
  <c r="E526" i="27"/>
  <c r="F555" i="27"/>
  <c r="D593" i="27"/>
  <c r="D625" i="27"/>
  <c r="E654" i="27"/>
  <c r="F691" i="27"/>
  <c r="D721" i="27"/>
  <c r="F747" i="27"/>
  <c r="F779" i="27"/>
  <c r="E806" i="27"/>
  <c r="D833" i="27"/>
  <c r="E51" i="27"/>
  <c r="D108" i="27"/>
  <c r="F164" i="27"/>
  <c r="E233" i="27"/>
  <c r="F273" i="27"/>
  <c r="D314" i="27"/>
  <c r="E360" i="27"/>
  <c r="E396" i="27"/>
  <c r="E429" i="27"/>
  <c r="F462" i="27"/>
  <c r="E489" i="27"/>
  <c r="D516" i="27"/>
  <c r="D548" i="27"/>
  <c r="F574" i="27"/>
  <c r="E601" i="27"/>
  <c r="E633" i="27"/>
  <c r="D660" i="27"/>
  <c r="F686" i="27"/>
  <c r="F718" i="27"/>
  <c r="E745" i="27"/>
  <c r="D772" i="27"/>
  <c r="F52" i="27"/>
  <c r="D110" i="27"/>
  <c r="F166" i="27"/>
  <c r="F233" i="27"/>
  <c r="D274" i="27"/>
  <c r="F314" i="27"/>
  <c r="F360" i="27"/>
  <c r="F396" i="27"/>
  <c r="F426" i="27"/>
  <c r="E452" i="27"/>
  <c r="D479" i="27"/>
  <c r="D503" i="27"/>
  <c r="D527" i="27"/>
  <c r="F64" i="27"/>
  <c r="E115" i="27"/>
  <c r="D167" i="27"/>
  <c r="F217" i="27"/>
  <c r="E262" i="27"/>
  <c r="F88" i="27"/>
  <c r="D190" i="27"/>
  <c r="F274" i="27"/>
  <c r="E332" i="27"/>
  <c r="E384" i="27"/>
  <c r="F433" i="27"/>
  <c r="D477" i="27"/>
  <c r="D515" i="27"/>
  <c r="E549" i="27"/>
  <c r="E581" i="27"/>
  <c r="E613" i="27"/>
  <c r="E26" i="27"/>
  <c r="F119" i="27"/>
  <c r="F207" i="27"/>
  <c r="D269" i="27"/>
  <c r="E13" i="27"/>
  <c r="D96" i="27"/>
  <c r="E157" i="27"/>
  <c r="E8" i="27"/>
  <c r="F65" i="27"/>
  <c r="E176" i="27"/>
  <c r="E278" i="27"/>
  <c r="F347" i="27"/>
  <c r="E430" i="27"/>
  <c r="D70" i="27"/>
  <c r="D180" i="27"/>
  <c r="F272" i="27"/>
  <c r="F350" i="27"/>
  <c r="E11" i="27"/>
  <c r="D113" i="27"/>
  <c r="F205" i="27"/>
  <c r="D90" i="27"/>
  <c r="F221" i="27"/>
  <c r="F329" i="27"/>
  <c r="E399" i="27"/>
  <c r="E470" i="27"/>
  <c r="D529" i="27"/>
  <c r="E574" i="27"/>
  <c r="E630" i="27"/>
  <c r="F675" i="27"/>
  <c r="E734" i="27"/>
  <c r="E782" i="27"/>
  <c r="E822" i="27"/>
  <c r="E63" i="27"/>
  <c r="F148" i="27"/>
  <c r="F245" i="27"/>
  <c r="E326" i="27"/>
  <c r="D375" i="27"/>
  <c r="E441" i="27"/>
  <c r="E481" i="27"/>
  <c r="E529" i="27"/>
  <c r="E577" i="27"/>
  <c r="E617" i="27"/>
  <c r="E665" i="27"/>
  <c r="E705" i="27"/>
  <c r="F758" i="27"/>
  <c r="F57" i="27"/>
  <c r="D143" i="27"/>
  <c r="E241" i="27"/>
  <c r="E302" i="27"/>
  <c r="E371" i="27"/>
  <c r="F429" i="27"/>
  <c r="F465" i="27"/>
  <c r="E508" i="27"/>
  <c r="D47" i="27"/>
  <c r="D139" i="27"/>
  <c r="F228" i="27"/>
  <c r="E28" i="27"/>
  <c r="F213" i="27"/>
  <c r="D313" i="27"/>
  <c r="D408" i="27"/>
  <c r="F480" i="27"/>
  <c r="E531" i="27"/>
  <c r="F588" i="27"/>
  <c r="E631" i="27"/>
  <c r="D674" i="27"/>
  <c r="E709" i="27"/>
  <c r="F744" i="27"/>
  <c r="E787" i="27"/>
  <c r="D818" i="27"/>
  <c r="E848" i="27"/>
  <c r="E880" i="27"/>
  <c r="D907" i="27"/>
  <c r="F933" i="27"/>
  <c r="F965" i="27"/>
  <c r="E992" i="27"/>
  <c r="D1019" i="27"/>
  <c r="D1051" i="27"/>
  <c r="F1077" i="27"/>
  <c r="D100" i="27"/>
  <c r="D235" i="27"/>
  <c r="F307" i="27"/>
  <c r="F368" i="27"/>
  <c r="D434" i="27"/>
  <c r="E477" i="27"/>
  <c r="D520" i="27"/>
  <c r="E564" i="27"/>
  <c r="F599" i="27"/>
  <c r="D635" i="27"/>
  <c r="F677" i="27"/>
  <c r="F713" i="27"/>
  <c r="D749" i="27"/>
  <c r="D791" i="27"/>
  <c r="E821" i="27"/>
  <c r="E851" i="27"/>
  <c r="E883" i="27"/>
  <c r="D910" i="27"/>
  <c r="F936" i="27"/>
  <c r="F968" i="27"/>
  <c r="E995" i="27"/>
  <c r="D1022" i="27"/>
  <c r="D1054" i="27"/>
  <c r="E67" i="27"/>
  <c r="F180" i="27"/>
  <c r="F288" i="27"/>
  <c r="D352" i="27"/>
  <c r="F408" i="27"/>
  <c r="F464" i="27"/>
  <c r="E507" i="27"/>
  <c r="F546" i="27"/>
  <c r="E589" i="27"/>
  <c r="F624" i="27"/>
  <c r="F660" i="27"/>
  <c r="E703" i="27"/>
  <c r="E113" i="27"/>
  <c r="E227" i="27"/>
  <c r="E303" i="27"/>
  <c r="D359" i="27"/>
  <c r="E20" i="27"/>
  <c r="E128" i="27"/>
  <c r="F230" i="27"/>
  <c r="E296" i="27"/>
  <c r="E71" i="27"/>
  <c r="E255" i="27"/>
  <c r="D384" i="27"/>
  <c r="E461" i="27"/>
  <c r="E522" i="27"/>
  <c r="F573" i="27"/>
  <c r="D626" i="27"/>
  <c r="F676" i="27"/>
  <c r="F729" i="27"/>
  <c r="E772" i="27"/>
  <c r="F810" i="27"/>
  <c r="E847" i="27"/>
  <c r="E879" i="27"/>
  <c r="E911" i="27"/>
  <c r="E943" i="27"/>
  <c r="F978" i="27"/>
  <c r="F1010" i="27"/>
  <c r="F1042" i="27"/>
  <c r="D1074" i="27"/>
  <c r="E1099" i="27"/>
  <c r="E1123" i="27"/>
  <c r="E1147" i="27"/>
  <c r="F1168" i="27"/>
  <c r="D1190" i="27"/>
  <c r="E1211" i="27"/>
  <c r="F1232" i="27"/>
  <c r="D1254" i="27"/>
  <c r="E1275" i="27"/>
  <c r="F1296" i="27"/>
  <c r="D1318" i="27"/>
  <c r="E1339" i="27"/>
  <c r="F1360" i="27"/>
  <c r="D1382" i="27"/>
  <c r="E1403" i="27"/>
  <c r="F1424" i="27"/>
  <c r="D1446" i="27"/>
  <c r="E1467" i="27"/>
  <c r="F117" i="27"/>
  <c r="E311" i="27"/>
  <c r="F409" i="27"/>
  <c r="E467" i="27"/>
  <c r="F522" i="27"/>
  <c r="F569" i="27"/>
  <c r="E615" i="27"/>
  <c r="D661" i="27"/>
  <c r="F705" i="27"/>
  <c r="D744" i="27"/>
  <c r="D782" i="27"/>
  <c r="F815" i="27"/>
  <c r="F847" i="27"/>
  <c r="E876" i="27"/>
  <c r="D905" i="27"/>
  <c r="D933" i="27"/>
  <c r="F961" i="27"/>
  <c r="E990" i="27"/>
  <c r="E1018" i="27"/>
  <c r="D1047" i="27"/>
  <c r="E1074" i="27"/>
  <c r="D1097" i="27"/>
  <c r="E1118" i="27"/>
  <c r="F1139" i="27"/>
  <c r="D1161" i="27"/>
  <c r="E1182" i="27"/>
  <c r="F1203" i="27"/>
  <c r="D1225" i="27"/>
  <c r="E1246" i="27"/>
  <c r="F1267" i="27"/>
  <c r="D1289" i="27"/>
  <c r="E1310" i="27"/>
  <c r="F150" i="27"/>
  <c r="E329" i="27"/>
  <c r="E418" i="27"/>
  <c r="E475" i="27"/>
  <c r="E530" i="27"/>
  <c r="D576" i="27"/>
  <c r="F621" i="27"/>
  <c r="E666" i="27"/>
  <c r="F711" i="27"/>
  <c r="F749" i="27"/>
  <c r="D787" i="27"/>
  <c r="D820" i="27"/>
  <c r="D852" i="27"/>
  <c r="D880" i="27"/>
  <c r="F908" i="27"/>
  <c r="E937" i="27"/>
  <c r="E965" i="27"/>
  <c r="D994" i="27"/>
  <c r="F209" i="27"/>
  <c r="D355" i="27"/>
  <c r="E436" i="27"/>
  <c r="D491" i="27"/>
  <c r="F541" i="27"/>
  <c r="E587" i="27"/>
  <c r="E95" i="27"/>
  <c r="E299" i="27"/>
  <c r="F401" i="27"/>
  <c r="F463" i="27"/>
  <c r="D518" i="27"/>
  <c r="D50" i="27"/>
  <c r="E285" i="27"/>
  <c r="D394" i="27"/>
  <c r="F286" i="27"/>
  <c r="D526" i="27"/>
  <c r="F625" i="27"/>
  <c r="D698" i="27"/>
  <c r="F760" i="27"/>
  <c r="F816" i="27"/>
  <c r="E866" i="27"/>
  <c r="D911" i="27"/>
  <c r="F956" i="27"/>
  <c r="E1002" i="27"/>
  <c r="D1041" i="27"/>
  <c r="F1076" i="27"/>
  <c r="E1106" i="27"/>
  <c r="D1135" i="27"/>
  <c r="D1163" i="27"/>
  <c r="F1191" i="27"/>
  <c r="E1220" i="27"/>
  <c r="E1248" i="27"/>
  <c r="D1277" i="27"/>
  <c r="F1305" i="27"/>
  <c r="E1332" i="27"/>
  <c r="F1356" i="27"/>
  <c r="D1381" i="27"/>
  <c r="E1405" i="27"/>
  <c r="F1429" i="27"/>
  <c r="E1454" i="27"/>
  <c r="F1478" i="27"/>
  <c r="E1500" i="27"/>
  <c r="F1521" i="27"/>
  <c r="D1543" i="27"/>
  <c r="E1564" i="27"/>
  <c r="F1585" i="27"/>
  <c r="D1607" i="27"/>
  <c r="E1628" i="27"/>
  <c r="F1649" i="27"/>
  <c r="D1671" i="27"/>
  <c r="E1692" i="27"/>
  <c r="F1713" i="27"/>
  <c r="D1735" i="27"/>
  <c r="E1756" i="27"/>
  <c r="F1777" i="27"/>
  <c r="D1799" i="27"/>
  <c r="E1820" i="27"/>
  <c r="F1841" i="27"/>
  <c r="D1863" i="27"/>
  <c r="E1884" i="27"/>
  <c r="F1905" i="27"/>
  <c r="D1927" i="27"/>
  <c r="E1948" i="27"/>
  <c r="F1969" i="27"/>
  <c r="D1991" i="27"/>
  <c r="E2012" i="27"/>
  <c r="F2033" i="27"/>
  <c r="D2055" i="27"/>
  <c r="E2076" i="27"/>
  <c r="F2097" i="27"/>
  <c r="D2119" i="27"/>
  <c r="E2140" i="27"/>
  <c r="F2161" i="27"/>
  <c r="F394" i="27"/>
  <c r="E556" i="27"/>
  <c r="D645" i="27"/>
  <c r="E717" i="27"/>
  <c r="D776" i="27"/>
  <c r="F829" i="27"/>
  <c r="E878" i="27"/>
  <c r="D924" i="27"/>
  <c r="F969" i="27"/>
  <c r="F1012" i="27"/>
  <c r="F1050" i="27"/>
  <c r="E1085" i="27"/>
  <c r="D1114" i="27"/>
  <c r="F1142" i="27"/>
  <c r="F1170" i="27"/>
  <c r="E1199" i="27"/>
  <c r="D1228" i="27"/>
  <c r="D1256" i="27"/>
  <c r="F1284" i="27"/>
  <c r="E1313" i="27"/>
  <c r="F1338" i="27"/>
  <c r="D1363" i="27"/>
  <c r="F1387" i="27"/>
  <c r="D1412" i="27"/>
  <c r="E1436" i="27"/>
  <c r="F1460" i="27"/>
  <c r="F1484" i="27"/>
  <c r="D1506" i="27"/>
  <c r="E1527" i="27"/>
  <c r="F1548" i="27"/>
  <c r="D1570" i="27"/>
  <c r="E1591" i="27"/>
  <c r="F1612" i="27"/>
  <c r="D1634" i="27"/>
  <c r="E1655" i="27"/>
  <c r="F1676" i="27"/>
  <c r="D1698" i="27"/>
  <c r="E1719" i="27"/>
  <c r="F1740" i="27"/>
  <c r="D1762" i="27"/>
  <c r="E1783" i="27"/>
  <c r="F1804" i="27"/>
  <c r="D1826" i="27"/>
  <c r="E1847" i="27"/>
  <c r="F1868" i="27"/>
  <c r="D1890" i="27"/>
  <c r="E1911" i="27"/>
  <c r="F1932" i="27"/>
  <c r="D1954" i="27"/>
  <c r="E1975" i="27"/>
  <c r="F1996" i="27"/>
  <c r="D2018" i="27"/>
  <c r="E2039" i="27"/>
  <c r="F2060" i="27"/>
  <c r="D2082" i="27"/>
  <c r="E2103" i="27"/>
  <c r="F220" i="27"/>
  <c r="F512" i="27"/>
  <c r="E618" i="27"/>
  <c r="D691" i="27"/>
  <c r="D755" i="27"/>
  <c r="F812" i="27"/>
  <c r="D861" i="27"/>
  <c r="F906" i="27"/>
  <c r="D953" i="27"/>
  <c r="F998" i="27"/>
  <c r="D1037" i="27"/>
  <c r="F1073" i="27"/>
  <c r="F1103" i="27"/>
  <c r="E1132" i="27"/>
  <c r="E1160" i="27"/>
  <c r="D1189" i="27"/>
  <c r="F1217" i="27"/>
  <c r="F1245" i="27"/>
  <c r="E1274" i="27"/>
  <c r="D1303" i="27"/>
  <c r="D1330" i="27"/>
  <c r="E1354" i="27"/>
  <c r="F1378" i="27"/>
  <c r="D1403" i="27"/>
  <c r="F1427" i="27"/>
  <c r="D1452" i="27"/>
  <c r="E1476" i="27"/>
  <c r="E1498" i="27"/>
  <c r="F1519" i="27"/>
  <c r="D1541" i="27"/>
  <c r="E1562" i="27"/>
  <c r="F1583" i="27"/>
  <c r="D305" i="27"/>
  <c r="D533" i="27"/>
  <c r="E629" i="27"/>
  <c r="F701" i="27"/>
  <c r="F764" i="27"/>
  <c r="F818" i="27"/>
  <c r="D868" i="27"/>
  <c r="F913" i="27"/>
  <c r="E959" i="27"/>
  <c r="F1004" i="27"/>
  <c r="D1042" i="27"/>
  <c r="F1078" i="27"/>
  <c r="D1108" i="27"/>
  <c r="E34" i="27"/>
  <c r="F127" i="27"/>
  <c r="E210" i="27"/>
  <c r="D293" i="27"/>
  <c r="D16" i="27"/>
  <c r="F98" i="27"/>
  <c r="D160" i="27"/>
  <c r="E16" i="27"/>
  <c r="F97" i="27"/>
  <c r="F179" i="27"/>
  <c r="E281" i="27"/>
  <c r="E350" i="27"/>
  <c r="D433" i="27"/>
  <c r="F108" i="27"/>
  <c r="E183" i="27"/>
  <c r="F284" i="27"/>
  <c r="E353" i="27"/>
  <c r="D35" i="27"/>
  <c r="D127" i="27"/>
  <c r="D227" i="27"/>
  <c r="F96" i="27"/>
  <c r="F236" i="27"/>
  <c r="E334" i="27"/>
  <c r="D420" i="27"/>
  <c r="E478" i="27"/>
  <c r="F531" i="27"/>
  <c r="D577" i="27"/>
  <c r="E638" i="27"/>
  <c r="E694" i="27"/>
  <c r="D737" i="27"/>
  <c r="D785" i="27"/>
  <c r="D825" i="27"/>
  <c r="E68" i="27"/>
  <c r="E182" i="27"/>
  <c r="E249" i="27"/>
  <c r="D331" i="27"/>
  <c r="F385" i="27"/>
  <c r="D444" i="27"/>
  <c r="D492" i="27"/>
  <c r="D532" i="27"/>
  <c r="D580" i="27"/>
  <c r="D620" i="27"/>
  <c r="E673" i="27"/>
  <c r="E721" i="27"/>
  <c r="E761" i="27"/>
  <c r="E64" i="27"/>
  <c r="F149" i="27"/>
  <c r="D246" i="27"/>
  <c r="F326" i="27"/>
  <c r="E375" i="27"/>
  <c r="D436" i="27"/>
  <c r="E468" i="27"/>
  <c r="D511" i="27"/>
  <c r="F70" i="27"/>
  <c r="E143" i="27"/>
  <c r="D234" i="27"/>
  <c r="D43" i="27"/>
  <c r="F224" i="27"/>
  <c r="D340" i="27"/>
  <c r="D413" i="27"/>
  <c r="E485" i="27"/>
  <c r="E535" i="27"/>
  <c r="D592" i="27"/>
  <c r="D642" i="27"/>
  <c r="E677" i="27"/>
  <c r="F712" i="27"/>
  <c r="E755" i="27"/>
  <c r="F790" i="27"/>
  <c r="D821" i="27"/>
  <c r="E856" i="27"/>
  <c r="D883" i="27"/>
  <c r="F909" i="27"/>
  <c r="F941" i="27"/>
  <c r="E968" i="27"/>
  <c r="D995" i="27"/>
  <c r="D1027" i="27"/>
  <c r="F1053" i="27"/>
  <c r="E1080" i="27"/>
  <c r="F134" i="27"/>
  <c r="E243" i="27"/>
  <c r="E313" i="27"/>
  <c r="E386" i="27"/>
  <c r="E439" i="27"/>
  <c r="D482" i="27"/>
  <c r="E532" i="27"/>
  <c r="F567" i="27"/>
  <c r="D603" i="27"/>
  <c r="F645" i="27"/>
  <c r="F681" i="27"/>
  <c r="D717" i="27"/>
  <c r="F759" i="27"/>
  <c r="D794" i="27"/>
  <c r="E824" i="27"/>
  <c r="E859" i="27"/>
  <c r="D886" i="27"/>
  <c r="F912" i="27"/>
  <c r="F944" i="27"/>
  <c r="E971" i="27"/>
  <c r="D998" i="27"/>
  <c r="D1030" i="27"/>
  <c r="F1056" i="27"/>
  <c r="E78" i="27"/>
  <c r="E214" i="27"/>
  <c r="E295" i="27"/>
  <c r="D358" i="27"/>
  <c r="F424" i="27"/>
  <c r="E469" i="27"/>
  <c r="D512" i="27"/>
  <c r="E557" i="27"/>
  <c r="F592" i="27"/>
  <c r="F628" i="27"/>
  <c r="E671" i="27"/>
  <c r="F706" i="27"/>
  <c r="E124" i="27"/>
  <c r="D244" i="27"/>
  <c r="E308" i="27"/>
  <c r="D365" i="27"/>
  <c r="F35" i="27"/>
  <c r="E139" i="27"/>
  <c r="E238" i="27"/>
  <c r="D304" i="27"/>
  <c r="D94" i="27"/>
  <c r="D273" i="27"/>
  <c r="D395" i="27"/>
  <c r="D467" i="27"/>
  <c r="F529" i="27"/>
  <c r="E580" i="27"/>
  <c r="D631" i="27"/>
  <c r="F687" i="27"/>
  <c r="F733" i="27"/>
  <c r="E776" i="27"/>
  <c r="F814" i="27"/>
  <c r="F850" i="27"/>
  <c r="F882" i="27"/>
  <c r="F914" i="27"/>
  <c r="F950" i="27"/>
  <c r="F982" i="27"/>
  <c r="F1014" i="27"/>
  <c r="F1046" i="27"/>
  <c r="D1077" i="27"/>
  <c r="D1102" i="27"/>
  <c r="D1126" i="27"/>
  <c r="D1150" i="27"/>
  <c r="E1171" i="27"/>
  <c r="F1192" i="27"/>
  <c r="D1214" i="27"/>
  <c r="E1235" i="27"/>
  <c r="F1256" i="27"/>
  <c r="D1278" i="27"/>
  <c r="E1299" i="27"/>
  <c r="F1320" i="27"/>
  <c r="D1342" i="27"/>
  <c r="E1363" i="27"/>
  <c r="F1384" i="27"/>
  <c r="D1406" i="27"/>
  <c r="E1427" i="27"/>
  <c r="F1448" i="27"/>
  <c r="D1470" i="27"/>
  <c r="D142" i="27"/>
  <c r="D329" i="27"/>
  <c r="D418" i="27"/>
  <c r="D475" i="27"/>
  <c r="D530" i="27"/>
  <c r="F575" i="27"/>
  <c r="E620" i="27"/>
  <c r="D666" i="27"/>
  <c r="E711" i="27"/>
  <c r="E749" i="27"/>
  <c r="F786" i="27"/>
  <c r="E819" i="27"/>
  <c r="F851" i="27"/>
  <c r="F879" i="27"/>
  <c r="E908" i="27"/>
  <c r="D937" i="27"/>
  <c r="D965" i="27"/>
  <c r="F993" i="27"/>
  <c r="E1022" i="27"/>
  <c r="E1050" i="27"/>
  <c r="E1077" i="27"/>
  <c r="F1099" i="27"/>
  <c r="D1121" i="27"/>
  <c r="E1142" i="27"/>
  <c r="F1163" i="27"/>
  <c r="D1185" i="27"/>
  <c r="E1206" i="27"/>
  <c r="F1227" i="27"/>
  <c r="D1249" i="27"/>
  <c r="E1270" i="27"/>
  <c r="F1291" i="27"/>
  <c r="D1313" i="27"/>
  <c r="D175" i="27"/>
  <c r="F343" i="27"/>
  <c r="D427" i="27"/>
  <c r="D483" i="27"/>
  <c r="E536" i="27"/>
  <c r="D581" i="27"/>
  <c r="F626" i="27"/>
  <c r="E672" i="27"/>
  <c r="E716" i="27"/>
  <c r="E754" i="27"/>
  <c r="F791" i="27"/>
  <c r="F823" i="27"/>
  <c r="E855" i="27"/>
  <c r="D884" i="27"/>
  <c r="D912" i="27"/>
  <c r="F940" i="27"/>
  <c r="E969" i="27"/>
  <c r="E997" i="27"/>
  <c r="D240" i="27"/>
  <c r="D366" i="27"/>
  <c r="E442" i="27"/>
  <c r="F496" i="27"/>
  <c r="E548" i="27"/>
  <c r="D594" i="27"/>
  <c r="F128" i="27"/>
  <c r="E317" i="27"/>
  <c r="E412" i="27"/>
  <c r="E471" i="27"/>
  <c r="F525" i="27"/>
  <c r="E96" i="27"/>
  <c r="E304" i="27"/>
  <c r="D405" i="27"/>
  <c r="F348" i="27"/>
  <c r="E540" i="27"/>
  <c r="E634" i="27"/>
  <c r="E708" i="27"/>
  <c r="F768" i="27"/>
  <c r="F822" i="27"/>
  <c r="E871" i="27"/>
  <c r="D917" i="27"/>
  <c r="F962" i="27"/>
  <c r="D1007" i="27"/>
  <c r="D1045" i="27"/>
  <c r="E1081" i="27"/>
  <c r="F1109" i="27"/>
  <c r="E1138" i="27"/>
  <c r="D1167" i="27"/>
  <c r="D1195" i="27"/>
  <c r="F1223" i="27"/>
  <c r="E1252" i="27"/>
  <c r="E1280" i="27"/>
  <c r="D1309" i="27"/>
  <c r="E1335" i="27"/>
  <c r="F1359" i="27"/>
  <c r="D1384" i="27"/>
  <c r="E1408" i="27"/>
  <c r="D1433" i="27"/>
  <c r="E1457" i="27"/>
  <c r="F1481" i="27"/>
  <c r="D1503" i="27"/>
  <c r="E1524" i="27"/>
  <c r="F1545" i="27"/>
  <c r="D1567" i="27"/>
  <c r="E1588" i="27"/>
  <c r="F1609" i="27"/>
  <c r="D1631" i="27"/>
  <c r="E1652" i="27"/>
  <c r="F1673" i="27"/>
  <c r="D1695" i="27"/>
  <c r="E1716" i="27"/>
  <c r="F1737" i="27"/>
  <c r="D1759" i="27"/>
  <c r="E1780" i="27"/>
  <c r="F1801" i="27"/>
  <c r="D1823" i="27"/>
  <c r="E1844" i="27"/>
  <c r="F1865" i="27"/>
  <c r="D1887" i="27"/>
  <c r="E1908" i="27"/>
  <c r="F1929" i="27"/>
  <c r="D1951" i="27"/>
  <c r="E1972" i="27"/>
  <c r="F1993" i="27"/>
  <c r="D2015" i="27"/>
  <c r="E2036" i="27"/>
  <c r="F2057" i="27"/>
  <c r="D2079" i="27"/>
  <c r="E2100" i="27"/>
  <c r="F2121" i="27"/>
  <c r="D2143" i="27"/>
  <c r="E2164" i="27"/>
  <c r="E431" i="27"/>
  <c r="E572" i="27"/>
  <c r="F653" i="27"/>
  <c r="D723" i="27"/>
  <c r="F784" i="27"/>
  <c r="E837" i="27"/>
  <c r="E884" i="27"/>
  <c r="D929" i="27"/>
  <c r="F974" i="27"/>
  <c r="E1017" i="27"/>
  <c r="E1055" i="27"/>
  <c r="E1089" i="27"/>
  <c r="E1117" i="27"/>
  <c r="D1146" i="27"/>
  <c r="F1174" i="27"/>
  <c r="F1202" i="27"/>
  <c r="E1231" i="27"/>
  <c r="D1260" i="27"/>
  <c r="D1288" i="27"/>
  <c r="F1316" i="27"/>
  <c r="F1341" i="27"/>
  <c r="E1366" i="27"/>
  <c r="F1390" i="27"/>
  <c r="D1415" i="27"/>
  <c r="E1439" i="27"/>
  <c r="F1463" i="27"/>
  <c r="E1487" i="27"/>
  <c r="F1508" i="27"/>
  <c r="D1530" i="27"/>
  <c r="E1551" i="27"/>
  <c r="F1572" i="27"/>
  <c r="D1594" i="27"/>
  <c r="E1615" i="27"/>
  <c r="F1636" i="27"/>
  <c r="D1658" i="27"/>
  <c r="E1679" i="27"/>
  <c r="F1700" i="27"/>
  <c r="D1722" i="27"/>
  <c r="E1743" i="27"/>
  <c r="F1764" i="27"/>
  <c r="D1786" i="27"/>
  <c r="E1807" i="27"/>
  <c r="F1828" i="27"/>
  <c r="D1850" i="27"/>
  <c r="E1871" i="27"/>
  <c r="F1892" i="27"/>
  <c r="D1914" i="27"/>
  <c r="E1935" i="27"/>
  <c r="F1956" i="27"/>
  <c r="D1978" i="27"/>
  <c r="E1999" i="27"/>
  <c r="F2020" i="27"/>
  <c r="D2042" i="27"/>
  <c r="E2063" i="27"/>
  <c r="F2084" i="27"/>
  <c r="D2106" i="27"/>
  <c r="F304" i="27"/>
  <c r="F527" i="27"/>
  <c r="D629" i="27"/>
  <c r="E701" i="27"/>
  <c r="D762" i="27"/>
  <c r="F817" i="27"/>
  <c r="F867" i="27"/>
  <c r="E913" i="27"/>
  <c r="D959" i="27"/>
  <c r="F1003" i="27"/>
  <c r="F1041" i="27"/>
  <c r="E1078" i="27"/>
  <c r="D1107" i="27"/>
  <c r="F1135" i="27"/>
  <c r="E1164" i="27"/>
  <c r="E1192" i="27"/>
  <c r="D1221" i="27"/>
  <c r="F1249" i="27"/>
  <c r="F1277" i="27"/>
  <c r="E1306" i="27"/>
  <c r="D1333" i="27"/>
  <c r="E1357" i="27"/>
  <c r="F1381" i="27"/>
  <c r="E1406" i="27"/>
  <c r="F1430" i="27"/>
  <c r="D1455" i="27"/>
  <c r="D45" i="27"/>
  <c r="D157" i="27"/>
  <c r="E218" i="27"/>
  <c r="F295" i="27"/>
  <c r="F18" i="27"/>
  <c r="E101" i="27"/>
  <c r="D184" i="27"/>
  <c r="D19" i="27"/>
  <c r="E108" i="27"/>
  <c r="D183" i="27"/>
  <c r="E284" i="27"/>
  <c r="E374" i="27"/>
  <c r="F435" i="27"/>
  <c r="F112" i="27"/>
  <c r="D194" i="27"/>
  <c r="D288" i="27"/>
  <c r="E377" i="27"/>
  <c r="E38" i="27"/>
  <c r="E148" i="27"/>
  <c r="E230" i="27"/>
  <c r="E131" i="27"/>
  <c r="E261" i="27"/>
  <c r="D338" i="27"/>
  <c r="D423" i="27"/>
  <c r="D481" i="27"/>
  <c r="E542" i="27"/>
  <c r="F595" i="27"/>
  <c r="D641" i="27"/>
  <c r="D697" i="27"/>
  <c r="F739" i="27"/>
  <c r="F787" i="27"/>
  <c r="D841" i="27"/>
  <c r="D75" i="27"/>
  <c r="E188" i="27"/>
  <c r="F261" i="27"/>
  <c r="F334" i="27"/>
  <c r="F399" i="27"/>
  <c r="F446" i="27"/>
  <c r="F494" i="27"/>
  <c r="F534" i="27"/>
  <c r="D588" i="27"/>
  <c r="D636" i="27"/>
  <c r="D676" i="27"/>
  <c r="D724" i="27"/>
  <c r="D764" i="27"/>
  <c r="F68" i="27"/>
  <c r="F182" i="27"/>
  <c r="F249" i="27"/>
  <c r="E331" i="27"/>
  <c r="D386" i="27"/>
  <c r="D439" i="27"/>
  <c r="F481" i="27"/>
  <c r="F513" i="27"/>
  <c r="F75" i="27"/>
  <c r="D150" i="27"/>
  <c r="D238" i="27"/>
  <c r="F99" i="27"/>
  <c r="F234" i="27"/>
  <c r="F344" i="27"/>
  <c r="F418" i="27"/>
  <c r="D490" i="27"/>
  <c r="F552" i="27"/>
  <c r="E599" i="27"/>
  <c r="E645" i="27"/>
  <c r="F680" i="27"/>
  <c r="F716" i="27"/>
  <c r="E759" i="27"/>
  <c r="F793" i="27"/>
  <c r="D824" i="27"/>
  <c r="D859" i="27"/>
  <c r="F885" i="27"/>
  <c r="E912" i="27"/>
  <c r="E944" i="27"/>
  <c r="D971" i="27"/>
  <c r="F997" i="27"/>
  <c r="F1029" i="27"/>
  <c r="E1056" i="27"/>
  <c r="D1083" i="27"/>
  <c r="F145" i="27"/>
  <c r="F251" i="27"/>
  <c r="E320" i="27"/>
  <c r="E391" i="27"/>
  <c r="D443" i="27"/>
  <c r="F485" i="27"/>
  <c r="F535" i="27"/>
  <c r="D571" i="27"/>
  <c r="D607" i="27"/>
  <c r="F649" i="27"/>
  <c r="D685" i="27"/>
  <c r="E720" i="27"/>
  <c r="D763" i="27"/>
  <c r="D797" i="27"/>
  <c r="E827" i="27"/>
  <c r="D862" i="27"/>
  <c r="F888" i="27"/>
  <c r="E915" i="27"/>
  <c r="E947" i="27"/>
  <c r="D974" i="27"/>
  <c r="F1000" i="27"/>
  <c r="F1032" i="27"/>
  <c r="E1059" i="27"/>
  <c r="E89" i="27"/>
  <c r="E225" i="27"/>
  <c r="E301" i="27"/>
  <c r="D363" i="27"/>
  <c r="D430" i="27"/>
  <c r="D474" i="27"/>
  <c r="F516" i="27"/>
  <c r="F560" i="27"/>
  <c r="F596" i="27"/>
  <c r="D632" i="27"/>
  <c r="F674" i="27"/>
  <c r="D14" i="27"/>
  <c r="E135" i="27"/>
  <c r="E252" i="27"/>
  <c r="D316" i="27"/>
  <c r="D370" i="27"/>
  <c r="E47" i="27"/>
  <c r="E150" i="27"/>
  <c r="F246" i="27"/>
  <c r="E316" i="27"/>
  <c r="D22" i="27"/>
  <c r="D292" i="27"/>
  <c r="F407" i="27"/>
  <c r="F474" i="27"/>
  <c r="D534" i="27"/>
  <c r="E586" i="27"/>
  <c r="D643" i="27"/>
  <c r="F693" i="27"/>
  <c r="D739" i="27"/>
  <c r="F781" i="27"/>
  <c r="D819" i="27"/>
  <c r="F854" i="27"/>
  <c r="F886" i="27"/>
  <c r="D922" i="27"/>
  <c r="D954" i="27"/>
  <c r="D986" i="27"/>
  <c r="D1018" i="27"/>
  <c r="D1050" i="27"/>
  <c r="D1080" i="27"/>
  <c r="F1104" i="27"/>
  <c r="E1131" i="27"/>
  <c r="F1152" i="27"/>
  <c r="D1174" i="27"/>
  <c r="E1195" i="27"/>
  <c r="F1216" i="27"/>
  <c r="D1238" i="27"/>
  <c r="E1259" i="27"/>
  <c r="F1280" i="27"/>
  <c r="D1302" i="27"/>
  <c r="E1323" i="27"/>
  <c r="F1344" i="27"/>
  <c r="D1366" i="27"/>
  <c r="E1387" i="27"/>
  <c r="F1408" i="27"/>
  <c r="D1430" i="27"/>
  <c r="E1451" i="27"/>
  <c r="F1472" i="27"/>
  <c r="F174" i="27"/>
  <c r="F341" i="27"/>
  <c r="F425" i="27"/>
  <c r="F482" i="27"/>
  <c r="D535" i="27"/>
  <c r="F580" i="27"/>
  <c r="E626" i="27"/>
  <c r="D672" i="27"/>
  <c r="E715" i="27"/>
  <c r="D754" i="27"/>
  <c r="E791" i="27"/>
  <c r="E823" i="27"/>
  <c r="D855" i="27"/>
  <c r="F883" i="27"/>
  <c r="F911" i="27"/>
  <c r="E940" i="27"/>
  <c r="D969" i="27"/>
  <c r="D997" i="27"/>
  <c r="F1025" i="27"/>
  <c r="E1054" i="27"/>
  <c r="F1080" i="27"/>
  <c r="E1102" i="27"/>
  <c r="F1123" i="27"/>
  <c r="D1145" i="27"/>
  <c r="E1166" i="27"/>
  <c r="F1187" i="27"/>
  <c r="D1209" i="27"/>
  <c r="E1230" i="27"/>
  <c r="F1251" i="27"/>
  <c r="D1273" i="27"/>
  <c r="E1294" i="27"/>
  <c r="F1315" i="27"/>
  <c r="E209" i="27"/>
  <c r="F354" i="27"/>
  <c r="F434" i="27"/>
  <c r="F488" i="27"/>
  <c r="E541" i="27"/>
  <c r="D587" i="27"/>
  <c r="F632" i="27"/>
  <c r="D679" i="27"/>
  <c r="F721" i="27"/>
  <c r="D759" i="27"/>
  <c r="E795" i="27"/>
  <c r="E828" i="27"/>
  <c r="F858" i="27"/>
  <c r="E887" i="27"/>
  <c r="D916" i="27"/>
  <c r="D944" i="27"/>
  <c r="F972" i="27"/>
  <c r="E1001" i="27"/>
  <c r="D264" i="27"/>
  <c r="F377" i="27"/>
  <c r="D450" i="27"/>
  <c r="E504" i="27"/>
  <c r="E554" i="27"/>
  <c r="D599" i="27"/>
  <c r="D153" i="27"/>
  <c r="D332" i="27"/>
  <c r="E421" i="27"/>
  <c r="D478" i="27"/>
  <c r="D531" i="27"/>
  <c r="D129" i="27"/>
  <c r="E319" i="27"/>
  <c r="F412" i="27"/>
  <c r="E394" i="27"/>
  <c r="E555" i="27"/>
  <c r="F644" i="27"/>
  <c r="F714" i="27"/>
  <c r="F775" i="27"/>
  <c r="E829" i="27"/>
  <c r="E877" i="27"/>
  <c r="F923" i="27"/>
  <c r="F967" i="27"/>
  <c r="E1012" i="27"/>
  <c r="F1049" i="27"/>
  <c r="D1085" i="27"/>
  <c r="F1113" i="27"/>
  <c r="F1141" i="27"/>
  <c r="E1170" i="27"/>
  <c r="D1199" i="27"/>
  <c r="D1227" i="27"/>
  <c r="F1255" i="27"/>
  <c r="E1284" i="27"/>
  <c r="E1312" i="27"/>
  <c r="E1338" i="27"/>
  <c r="F1362" i="27"/>
  <c r="D1387" i="27"/>
  <c r="F1411" i="27"/>
  <c r="D1436" i="27"/>
  <c r="D61" i="27"/>
  <c r="F159" i="27"/>
  <c r="D229" i="27"/>
  <c r="F303" i="27"/>
  <c r="F42" i="27"/>
  <c r="D104" i="27"/>
  <c r="F186" i="27"/>
  <c r="F21" i="27"/>
  <c r="E112" i="27"/>
  <c r="E222" i="27"/>
  <c r="E287" i="27"/>
  <c r="D377" i="27"/>
  <c r="E438" i="27"/>
  <c r="D116" i="27"/>
  <c r="D226" i="27"/>
  <c r="D297" i="27"/>
  <c r="D380" i="27"/>
  <c r="F41" i="27"/>
  <c r="E152" i="27"/>
  <c r="F38" i="27"/>
  <c r="E136" i="27"/>
  <c r="D265" i="27"/>
  <c r="D342" i="27"/>
  <c r="D438" i="27"/>
  <c r="F499" i="27"/>
  <c r="D545" i="27"/>
  <c r="E598" i="27"/>
  <c r="E646" i="27"/>
  <c r="F699" i="27"/>
  <c r="F755" i="27"/>
  <c r="E790" i="27"/>
  <c r="F843" i="27"/>
  <c r="D92" i="27"/>
  <c r="E193" i="27"/>
  <c r="F277" i="27"/>
  <c r="F338" i="27"/>
  <c r="D403" i="27"/>
  <c r="E449" i="27"/>
  <c r="F502" i="27"/>
  <c r="F550" i="27"/>
  <c r="F590" i="27"/>
  <c r="F638" i="27"/>
  <c r="F678" i="27"/>
  <c r="F726" i="27"/>
  <c r="D780" i="27"/>
  <c r="E75" i="27"/>
  <c r="F188" i="27"/>
  <c r="D262" i="27"/>
  <c r="D335" i="27"/>
  <c r="D400" i="27"/>
  <c r="F441" i="27"/>
  <c r="E484" i="27"/>
  <c r="E516" i="27"/>
  <c r="F81" i="27"/>
  <c r="D172" i="27"/>
  <c r="F242" i="27"/>
  <c r="F110" i="27"/>
  <c r="F250" i="27"/>
  <c r="E356" i="27"/>
  <c r="F442" i="27"/>
  <c r="F493" i="27"/>
  <c r="F556" i="27"/>
  <c r="F602" i="27"/>
  <c r="F648" i="27"/>
  <c r="F684" i="27"/>
  <c r="E727" i="27"/>
  <c r="F762" i="27"/>
  <c r="F796" i="27"/>
  <c r="E833" i="27"/>
  <c r="F861" i="27"/>
  <c r="E888" i="27"/>
  <c r="E920" i="27"/>
  <c r="D947" i="27"/>
  <c r="F973" i="27"/>
  <c r="F1005" i="27"/>
  <c r="E1032" i="27"/>
  <c r="D1059" i="27"/>
  <c r="E43" i="27"/>
  <c r="F156" i="27"/>
  <c r="E259" i="27"/>
  <c r="E340" i="27"/>
  <c r="E397" i="27"/>
  <c r="F447" i="27"/>
  <c r="F498" i="27"/>
  <c r="D539" i="27"/>
  <c r="D575" i="27"/>
  <c r="F617" i="27"/>
  <c r="D653" i="27"/>
  <c r="E688" i="27"/>
  <c r="D731" i="27"/>
  <c r="D767" i="27"/>
  <c r="D800" i="27"/>
  <c r="F836" i="27"/>
  <c r="F864" i="27"/>
  <c r="E891" i="27"/>
  <c r="E923" i="27"/>
  <c r="D950" i="27"/>
  <c r="F976" i="27"/>
  <c r="F1008" i="27"/>
  <c r="E1035" i="27"/>
  <c r="D1062" i="27"/>
  <c r="D124" i="27"/>
  <c r="E235" i="27"/>
  <c r="D308" i="27"/>
  <c r="F380" i="27"/>
  <c r="E434" i="27"/>
  <c r="F477" i="27"/>
  <c r="F528" i="27"/>
  <c r="F564" i="27"/>
  <c r="D600" i="27"/>
  <c r="F642" i="27"/>
  <c r="D678" i="27"/>
  <c r="D30" i="27"/>
  <c r="D170" i="27"/>
  <c r="F260" i="27"/>
  <c r="F321" i="27"/>
  <c r="D376" i="27"/>
  <c r="D60" i="27"/>
  <c r="E161" i="27"/>
  <c r="F262" i="27"/>
  <c r="E323" i="27"/>
  <c r="E72" i="27"/>
  <c r="D311" i="27"/>
  <c r="E416" i="27"/>
  <c r="E480" i="27"/>
  <c r="D77" i="27"/>
  <c r="F175" i="27"/>
  <c r="D245" i="27"/>
  <c r="E314" i="27"/>
  <c r="F50" i="27"/>
  <c r="D120" i="27"/>
  <c r="E189" i="27"/>
  <c r="F33" i="27"/>
  <c r="F115" i="27"/>
  <c r="F225" i="27"/>
  <c r="F296" i="27"/>
  <c r="F379" i="27"/>
  <c r="D38" i="27"/>
  <c r="E119" i="27"/>
  <c r="D230" i="27"/>
  <c r="D300" i="27"/>
  <c r="D388" i="27"/>
  <c r="F73" i="27"/>
  <c r="F155" i="27"/>
  <c r="D42" i="27"/>
  <c r="E142" i="27"/>
  <c r="E277" i="27"/>
  <c r="F370" i="27"/>
  <c r="D441" i="27"/>
  <c r="E502" i="27"/>
  <c r="F547" i="27"/>
  <c r="F603" i="27"/>
  <c r="E662" i="27"/>
  <c r="E702" i="27"/>
  <c r="E758" i="27"/>
  <c r="E798" i="27"/>
  <c r="E846" i="27"/>
  <c r="D114" i="27"/>
  <c r="E199" i="27"/>
  <c r="D282" i="27"/>
  <c r="D343" i="27"/>
  <c r="F413" i="27"/>
  <c r="E465" i="27"/>
  <c r="E505" i="27"/>
  <c r="E553" i="27"/>
  <c r="E593" i="27"/>
  <c r="E641" i="27"/>
  <c r="F694" i="27"/>
  <c r="E729" i="27"/>
  <c r="F782" i="27"/>
  <c r="E92" i="27"/>
  <c r="E195" i="27"/>
  <c r="D278" i="27"/>
  <c r="D339" i="27"/>
  <c r="E403" i="27"/>
  <c r="E444" i="27"/>
  <c r="D487" i="27"/>
  <c r="E9" i="27"/>
  <c r="F92" i="27"/>
  <c r="F184" i="27"/>
  <c r="E246" i="27"/>
  <c r="F121" i="27"/>
  <c r="E280" i="27"/>
  <c r="E362" i="27"/>
  <c r="E447" i="27"/>
  <c r="E498" i="27"/>
  <c r="D560" i="27"/>
  <c r="F616" i="27"/>
  <c r="F652" i="27"/>
  <c r="D688" i="27"/>
  <c r="F730" i="27"/>
  <c r="D766" i="27"/>
  <c r="F799" i="27"/>
  <c r="E836" i="27"/>
  <c r="E864" i="27"/>
  <c r="D891" i="27"/>
  <c r="D923" i="27"/>
  <c r="F949" i="27"/>
  <c r="E976" i="27"/>
  <c r="E1008" i="27"/>
  <c r="D1035" i="27"/>
  <c r="F1061" i="27"/>
  <c r="E54" i="27"/>
  <c r="E168" i="27"/>
  <c r="F267" i="27"/>
  <c r="F345" i="27"/>
  <c r="E402" i="27"/>
  <c r="E451" i="27"/>
  <c r="E503" i="27"/>
  <c r="D543" i="27"/>
  <c r="E578" i="27"/>
  <c r="D621" i="27"/>
  <c r="E656" i="27"/>
  <c r="E692" i="27"/>
  <c r="D735" i="27"/>
  <c r="E770" i="27"/>
  <c r="D803" i="27"/>
  <c r="F839" i="27"/>
  <c r="E867" i="27"/>
  <c r="D894" i="27"/>
  <c r="D926" i="27"/>
  <c r="F952" i="27"/>
  <c r="E979" i="27"/>
  <c r="E1011" i="27"/>
  <c r="D1038" i="27"/>
  <c r="F1064" i="27"/>
  <c r="D135" i="27"/>
  <c r="F243" i="27"/>
  <c r="F315" i="27"/>
  <c r="F386" i="27"/>
  <c r="F439" i="27"/>
  <c r="E482" i="27"/>
  <c r="F532" i="27"/>
  <c r="D568" i="27"/>
  <c r="E603" i="27"/>
  <c r="D646" i="27"/>
  <c r="D682" i="27"/>
  <c r="D44" i="27"/>
  <c r="F181" i="27"/>
  <c r="E268" i="27"/>
  <c r="F328" i="27"/>
  <c r="D381" i="27"/>
  <c r="D71" i="27"/>
  <c r="D185" i="27"/>
  <c r="D271" i="27"/>
  <c r="F20" i="27"/>
  <c r="E107" i="27"/>
  <c r="E325" i="27"/>
  <c r="E425" i="27"/>
  <c r="D488" i="27"/>
  <c r="F551" i="27"/>
  <c r="E602" i="27"/>
  <c r="D654" i="27"/>
  <c r="F704" i="27"/>
  <c r="E106" i="27"/>
  <c r="E178" i="27"/>
  <c r="D261" i="27"/>
  <c r="D317" i="27"/>
  <c r="E61" i="27"/>
  <c r="D136" i="27"/>
  <c r="E205" i="27"/>
  <c r="F37" i="27"/>
  <c r="D137" i="27"/>
  <c r="F229" i="27"/>
  <c r="D324" i="27"/>
  <c r="F387" i="27"/>
  <c r="E41" i="27"/>
  <c r="E123" i="27"/>
  <c r="D233" i="27"/>
  <c r="E327" i="27"/>
  <c r="F390" i="27"/>
  <c r="E84" i="27"/>
  <c r="D159" i="27"/>
  <c r="E7" i="27"/>
  <c r="D193" i="27"/>
  <c r="E289" i="27"/>
  <c r="E381" i="27"/>
  <c r="F443" i="27"/>
  <c r="D505" i="27"/>
  <c r="E566" i="27"/>
  <c r="E606" i="27"/>
  <c r="F667" i="27"/>
  <c r="D713" i="27"/>
  <c r="D761" i="27"/>
  <c r="D809" i="27"/>
  <c r="F8" i="27"/>
  <c r="F120" i="27"/>
  <c r="D206" i="27"/>
  <c r="E294" i="27"/>
  <c r="E364" i="27"/>
  <c r="E417" i="27"/>
  <c r="D468" i="27"/>
  <c r="D508" i="27"/>
  <c r="D556" i="27"/>
  <c r="E609" i="27"/>
  <c r="D644" i="27"/>
  <c r="E697" i="27"/>
  <c r="E737" i="27"/>
  <c r="E785" i="27"/>
  <c r="D115" i="27"/>
  <c r="E200" i="27"/>
  <c r="F282" i="27"/>
  <c r="E343" i="27"/>
  <c r="F410" i="27"/>
  <c r="F457" i="27"/>
  <c r="F489" i="27"/>
  <c r="F17" i="27"/>
  <c r="E99" i="27"/>
  <c r="F189" i="27"/>
  <c r="D267" i="27"/>
  <c r="F132" i="27"/>
  <c r="D287" i="27"/>
  <c r="E368" i="27"/>
  <c r="D451" i="27"/>
  <c r="F519" i="27"/>
  <c r="E563" i="27"/>
  <c r="F620" i="27"/>
  <c r="D656" i="27"/>
  <c r="F698" i="27"/>
  <c r="D734" i="27"/>
  <c r="D770" i="27"/>
  <c r="F808" i="27"/>
  <c r="E839" i="27"/>
  <c r="D867" i="27"/>
  <c r="D899" i="27"/>
  <c r="F925" i="27"/>
  <c r="E952" i="27"/>
  <c r="E984" i="27"/>
  <c r="D1011" i="27"/>
  <c r="F1037" i="27"/>
  <c r="F1069" i="27"/>
  <c r="E65" i="27"/>
  <c r="E179" i="27"/>
  <c r="E288" i="27"/>
  <c r="F351" i="27"/>
  <c r="E408" i="27"/>
  <c r="E464" i="27"/>
  <c r="D507" i="27"/>
  <c r="E546" i="27"/>
  <c r="D589" i="27"/>
  <c r="E624" i="27"/>
  <c r="E660" i="27"/>
  <c r="D703" i="27"/>
  <c r="E738" i="27"/>
  <c r="F773" i="27"/>
  <c r="E812" i="27"/>
  <c r="F842" i="27"/>
  <c r="D870" i="27"/>
  <c r="D902" i="27"/>
  <c r="F928" i="27"/>
  <c r="E955" i="27"/>
  <c r="E987" i="27"/>
  <c r="D1014" i="27"/>
  <c r="F1040" i="27"/>
  <c r="F29" i="27"/>
  <c r="D146" i="27"/>
  <c r="D252" i="27"/>
  <c r="D334" i="27"/>
  <c r="F391" i="27"/>
  <c r="E443" i="27"/>
  <c r="E495" i="27"/>
  <c r="D536" i="27"/>
  <c r="E571" i="27"/>
  <c r="D614" i="27"/>
  <c r="D650" i="27"/>
  <c r="E685" i="27"/>
  <c r="F78" i="27"/>
  <c r="F192" i="27"/>
  <c r="E276" i="27"/>
  <c r="E335" i="27"/>
  <c r="D387" i="27"/>
  <c r="F93" i="27"/>
  <c r="D196" i="27"/>
  <c r="F276" i="27"/>
  <c r="D36" i="27"/>
  <c r="D140" i="27"/>
  <c r="F337" i="27"/>
  <c r="F431" i="27"/>
  <c r="E501" i="27"/>
  <c r="F557" i="27"/>
  <c r="E608" i="27"/>
  <c r="D659" i="27"/>
  <c r="D711" i="27"/>
  <c r="D109" i="27"/>
  <c r="D181" i="27"/>
  <c r="F263" i="27"/>
  <c r="D8" i="27"/>
  <c r="D64" i="27"/>
  <c r="F146" i="27"/>
  <c r="D208" i="27"/>
  <c r="D59" i="27"/>
  <c r="D151" i="27"/>
  <c r="D248" i="27"/>
  <c r="D327" i="27"/>
  <c r="E398" i="27"/>
  <c r="D52" i="27"/>
  <c r="E155" i="27"/>
  <c r="D236" i="27"/>
  <c r="F330" i="27"/>
  <c r="E393" i="27"/>
  <c r="E88" i="27"/>
  <c r="E198" i="27"/>
  <c r="F16" i="27"/>
  <c r="D199" i="27"/>
  <c r="E293" i="27"/>
  <c r="F384" i="27"/>
  <c r="D465" i="27"/>
  <c r="F507" i="27"/>
  <c r="D569" i="27"/>
  <c r="E614" i="27"/>
  <c r="E670" i="27"/>
  <c r="F723" i="27"/>
  <c r="F763" i="27"/>
  <c r="F811" i="27"/>
  <c r="D17" i="27"/>
  <c r="F136" i="27"/>
  <c r="E237" i="27"/>
  <c r="D298" i="27"/>
  <c r="F367" i="27"/>
  <c r="E420" i="27"/>
  <c r="F470" i="27"/>
  <c r="D524" i="27"/>
  <c r="F558" i="27"/>
  <c r="D612" i="27"/>
  <c r="D652" i="27"/>
  <c r="D700" i="27"/>
  <c r="D748" i="27"/>
  <c r="D9" i="27"/>
  <c r="D121" i="27"/>
  <c r="E206" i="27"/>
  <c r="F294" i="27"/>
  <c r="F364" i="27"/>
  <c r="D414" i="27"/>
  <c r="E460" i="27"/>
  <c r="E492" i="27"/>
  <c r="D26" i="27"/>
  <c r="E121" i="27"/>
  <c r="F195" i="27"/>
  <c r="F270" i="27"/>
  <c r="E145" i="27"/>
  <c r="F292" i="27"/>
  <c r="D391" i="27"/>
  <c r="F455" i="27"/>
  <c r="E523" i="27"/>
  <c r="F570" i="27"/>
  <c r="D624" i="27"/>
  <c r="E659" i="27"/>
  <c r="D702" i="27"/>
  <c r="D738" i="27"/>
  <c r="E773" i="27"/>
  <c r="D812" i="27"/>
  <c r="E842" i="27"/>
  <c r="F869" i="27"/>
  <c r="F901" i="27"/>
  <c r="E928" i="27"/>
  <c r="D955" i="27"/>
  <c r="D987" i="27"/>
  <c r="F1013" i="27"/>
  <c r="E1040" i="27"/>
  <c r="E1072" i="27"/>
  <c r="F111" i="27"/>
  <c r="D205" i="27"/>
  <c r="E266" i="27"/>
  <c r="F10" i="27"/>
  <c r="D72" i="27"/>
  <c r="E149" i="27"/>
  <c r="F5" i="27"/>
  <c r="E62" i="27"/>
  <c r="E172" i="27"/>
  <c r="D251" i="27"/>
  <c r="D345" i="27"/>
  <c r="E414" i="27"/>
  <c r="D66" i="27"/>
  <c r="D166" i="27"/>
  <c r="E254" i="27"/>
  <c r="F333" i="27"/>
  <c r="F6" i="27"/>
  <c r="F91" i="27"/>
  <c r="F201" i="27"/>
  <c r="D39" i="27"/>
  <c r="D204" i="27"/>
  <c r="D326" i="27"/>
  <c r="F388" i="27"/>
  <c r="F467" i="27"/>
  <c r="E518" i="27"/>
  <c r="F571" i="27"/>
  <c r="F627" i="27"/>
  <c r="D673" i="27"/>
  <c r="E726" i="27"/>
  <c r="E766" i="27"/>
  <c r="F819" i="27"/>
  <c r="E57" i="27"/>
  <c r="F142" i="27"/>
  <c r="D241" i="27"/>
  <c r="D302" i="27"/>
  <c r="D371" i="27"/>
  <c r="F438" i="27"/>
  <c r="E473" i="27"/>
  <c r="F526" i="27"/>
  <c r="F566" i="27"/>
  <c r="F614" i="27"/>
  <c r="F662" i="27"/>
  <c r="F702" i="27"/>
  <c r="F750" i="27"/>
  <c r="E17" i="27"/>
  <c r="D138" i="27"/>
  <c r="F237" i="27"/>
  <c r="F298" i="27"/>
  <c r="D368" i="27"/>
  <c r="F417" i="27"/>
  <c r="D463" i="27"/>
  <c r="F505" i="27"/>
  <c r="E33" i="27"/>
  <c r="E127" i="27"/>
  <c r="F200" i="27"/>
  <c r="D12" i="27"/>
  <c r="D202" i="27"/>
  <c r="E307" i="27"/>
  <c r="D402" i="27"/>
  <c r="E459" i="27"/>
  <c r="D528" i="27"/>
  <c r="F584" i="27"/>
  <c r="E627" i="27"/>
  <c r="D670" i="27"/>
  <c r="D706" i="27"/>
  <c r="E741" i="27"/>
  <c r="D784" i="27"/>
  <c r="D815" i="27"/>
  <c r="E845" i="27"/>
  <c r="F877" i="27"/>
  <c r="E904" i="27"/>
  <c r="D931" i="27"/>
  <c r="D963" i="27"/>
  <c r="F989" i="27"/>
  <c r="E1016" i="27"/>
  <c r="E1048" i="27"/>
  <c r="D1075" i="27"/>
  <c r="D89" i="27"/>
  <c r="D225" i="27"/>
  <c r="F300" i="27"/>
  <c r="F362" i="27"/>
  <c r="F428" i="27"/>
  <c r="F472" i="27"/>
  <c r="E515" i="27"/>
  <c r="E560" i="27"/>
  <c r="E596" i="27"/>
  <c r="F631" i="27"/>
  <c r="E674" i="27"/>
  <c r="F709" i="27"/>
  <c r="F745" i="27"/>
  <c r="D788" i="27"/>
  <c r="D415" i="27"/>
  <c r="F741" i="27"/>
  <c r="F904" i="27"/>
  <c r="F1016" i="27"/>
  <c r="F259" i="27"/>
  <c r="D499" i="27"/>
  <c r="E653" i="27"/>
  <c r="E283" i="27"/>
  <c r="D207" i="27"/>
  <c r="D351" i="27"/>
  <c r="F568" i="27"/>
  <c r="D715" i="27"/>
  <c r="D790" i="27"/>
  <c r="E843" i="27"/>
  <c r="F900" i="27"/>
  <c r="E957" i="27"/>
  <c r="D1000" i="27"/>
  <c r="E1057" i="27"/>
  <c r="F1096" i="27"/>
  <c r="E1139" i="27"/>
  <c r="F1176" i="27"/>
  <c r="D1206" i="27"/>
  <c r="E1243" i="27"/>
  <c r="F1272" i="27"/>
  <c r="D1310" i="27"/>
  <c r="E1347" i="27"/>
  <c r="F1376" i="27"/>
  <c r="D1414" i="27"/>
  <c r="E1443" i="27"/>
  <c r="F1480" i="27"/>
  <c r="E354" i="27"/>
  <c r="D454" i="27"/>
  <c r="D547" i="27"/>
  <c r="F608" i="27"/>
  <c r="F689" i="27"/>
  <c r="D758" i="27"/>
  <c r="E807" i="27"/>
  <c r="E862" i="27"/>
  <c r="D901" i="27"/>
  <c r="D951" i="27"/>
  <c r="D1001" i="27"/>
  <c r="F1039" i="27"/>
  <c r="E1086" i="27"/>
  <c r="F1115" i="27"/>
  <c r="D1153" i="27"/>
  <c r="E1190" i="27"/>
  <c r="F1219" i="27"/>
  <c r="D1257" i="27"/>
  <c r="E1286" i="27"/>
  <c r="E36" i="27"/>
  <c r="F365" i="27"/>
  <c r="D462" i="27"/>
  <c r="E552" i="27"/>
  <c r="F615" i="27"/>
  <c r="D695" i="27"/>
  <c r="E764" i="27"/>
  <c r="E811" i="27"/>
  <c r="D866" i="27"/>
  <c r="E905" i="27"/>
  <c r="F954" i="27"/>
  <c r="F36" i="27"/>
  <c r="F331" i="27"/>
  <c r="E463" i="27"/>
  <c r="F536" i="27"/>
  <c r="D616" i="27"/>
  <c r="E344" i="27"/>
  <c r="E450" i="27"/>
  <c r="F543" i="27"/>
  <c r="F264" i="27"/>
  <c r="D437" i="27"/>
  <c r="E568" i="27"/>
  <c r="D680" i="27"/>
  <c r="F789" i="27"/>
  <c r="E860" i="27"/>
  <c r="F939" i="27"/>
  <c r="D1017" i="27"/>
  <c r="D1069" i="27"/>
  <c r="E1120" i="27"/>
  <c r="F1159" i="27"/>
  <c r="F1209" i="27"/>
  <c r="D1259" i="27"/>
  <c r="E1298" i="27"/>
  <c r="E1344" i="27"/>
  <c r="D1378" i="27"/>
  <c r="F1420" i="27"/>
  <c r="E1460" i="27"/>
  <c r="F1489" i="27"/>
  <c r="E1516" i="27"/>
  <c r="E1548" i="27"/>
  <c r="D1575" i="27"/>
  <c r="F1601" i="27"/>
  <c r="F1633" i="27"/>
  <c r="E1660" i="27"/>
  <c r="D1687" i="27"/>
  <c r="D1719" i="27"/>
  <c r="F1745" i="27"/>
  <c r="E1772" i="27"/>
  <c r="E1804" i="27"/>
  <c r="D1831" i="27"/>
  <c r="F1857" i="27"/>
  <c r="F1889" i="27"/>
  <c r="E1916" i="27"/>
  <c r="D1943" i="27"/>
  <c r="D1975" i="27"/>
  <c r="F2001" i="27"/>
  <c r="E2028" i="27"/>
  <c r="E2060" i="27"/>
  <c r="D2087" i="27"/>
  <c r="F2113" i="27"/>
  <c r="F2145" i="27"/>
  <c r="F61" i="27"/>
  <c r="E527" i="27"/>
  <c r="D663" i="27"/>
  <c r="F746" i="27"/>
  <c r="E817" i="27"/>
  <c r="E889" i="27"/>
  <c r="D946" i="27"/>
  <c r="F1002" i="27"/>
  <c r="D1060" i="27"/>
  <c r="D1100" i="27"/>
  <c r="E1135" i="27"/>
  <c r="D1178" i="27"/>
  <c r="E1213" i="27"/>
  <c r="E1249" i="27"/>
  <c r="D1292" i="27"/>
  <c r="F1326" i="27"/>
  <c r="D1357" i="27"/>
  <c r="F1393" i="27"/>
  <c r="D1424" i="27"/>
  <c r="F1454" i="27"/>
  <c r="D1490" i="27"/>
  <c r="F1516" i="27"/>
  <c r="E1543" i="27"/>
  <c r="E1575" i="27"/>
  <c r="D1602" i="27"/>
  <c r="F1628" i="27"/>
  <c r="F1660" i="27"/>
  <c r="E1687" i="27"/>
  <c r="D1714" i="27"/>
  <c r="D1746" i="27"/>
  <c r="F1772" i="27"/>
  <c r="E1799" i="27"/>
  <c r="E1831" i="27"/>
  <c r="D1858" i="27"/>
  <c r="F1884" i="27"/>
  <c r="F1916" i="27"/>
  <c r="E1943" i="27"/>
  <c r="D1970" i="27"/>
  <c r="D2002" i="27"/>
  <c r="F2028" i="27"/>
  <c r="E2055" i="27"/>
  <c r="E2087" i="27"/>
  <c r="D2114" i="27"/>
  <c r="E474" i="27"/>
  <c r="F636" i="27"/>
  <c r="F724" i="27"/>
  <c r="D798" i="27"/>
  <c r="F873" i="27"/>
  <c r="E930" i="27"/>
  <c r="F987" i="27"/>
  <c r="E1046" i="27"/>
  <c r="F1089" i="27"/>
  <c r="D1125" i="27"/>
  <c r="F1167" i="27"/>
  <c r="D1203" i="27"/>
  <c r="D1239" i="27"/>
  <c r="F1281" i="27"/>
  <c r="D1317" i="27"/>
  <c r="E1348" i="27"/>
  <c r="D1385" i="27"/>
  <c r="E1415" i="27"/>
  <c r="F1445" i="27"/>
  <c r="E1479" i="27"/>
  <c r="F1503" i="27"/>
  <c r="F1527" i="27"/>
  <c r="F1551" i="27"/>
  <c r="F1575" i="27"/>
  <c r="D107" i="27"/>
  <c r="D514" i="27"/>
  <c r="F639" i="27"/>
  <c r="D718" i="27"/>
  <c r="D786" i="27"/>
  <c r="D845" i="27"/>
  <c r="D896" i="27"/>
  <c r="E948" i="27"/>
  <c r="D999" i="27"/>
  <c r="E1047" i="27"/>
  <c r="F1086" i="27"/>
  <c r="F1118" i="27"/>
  <c r="F1146" i="27"/>
  <c r="F479" i="27"/>
  <c r="D597" i="27"/>
  <c r="E675" i="27"/>
  <c r="D742" i="27"/>
  <c r="F800" i="27"/>
  <c r="E852" i="27"/>
  <c r="D897" i="27"/>
  <c r="F942" i="27"/>
  <c r="E988" i="27"/>
  <c r="E1028" i="27"/>
  <c r="E1066" i="27"/>
  <c r="F1097" i="27"/>
  <c r="F1125" i="27"/>
  <c r="E1154" i="27"/>
  <c r="D1183" i="27"/>
  <c r="F372" i="27"/>
  <c r="D551" i="27"/>
  <c r="E640" i="27"/>
  <c r="E712" i="27"/>
  <c r="D774" i="27"/>
  <c r="E826" i="27"/>
  <c r="F874" i="27"/>
  <c r="D921" i="27"/>
  <c r="F966" i="27"/>
  <c r="D1010" i="27"/>
  <c r="E271" i="27"/>
  <c r="F520" i="27"/>
  <c r="E623" i="27"/>
  <c r="F696" i="27"/>
  <c r="D760" i="27"/>
  <c r="D814" i="27"/>
  <c r="F466" i="27"/>
  <c r="D590" i="27"/>
  <c r="E669" i="27"/>
  <c r="F736" i="27"/>
  <c r="E796" i="27"/>
  <c r="D849" i="27"/>
  <c r="D893" i="27"/>
  <c r="F938" i="27"/>
  <c r="D985" i="27"/>
  <c r="D1026" i="27"/>
  <c r="E1010" i="27"/>
  <c r="E1119" i="27"/>
  <c r="E1183" i="27"/>
  <c r="D1232" i="27"/>
  <c r="F1276" i="27"/>
  <c r="E1322" i="27"/>
  <c r="F1361" i="27"/>
  <c r="D1401" i="27"/>
  <c r="D1440" i="27"/>
  <c r="E1478" i="27"/>
  <c r="D1513" i="27"/>
  <c r="E1547" i="27"/>
  <c r="F1581" i="27"/>
  <c r="D1613" i="27"/>
  <c r="D1641" i="27"/>
  <c r="F1669" i="27"/>
  <c r="E1698" i="27"/>
  <c r="E1726" i="27"/>
  <c r="D1755" i="27"/>
  <c r="F1783" i="27"/>
  <c r="F1811" i="27"/>
  <c r="E1840" i="27"/>
  <c r="D1869" i="27"/>
  <c r="D1897" i="27"/>
  <c r="F1925" i="27"/>
  <c r="E1954" i="27"/>
  <c r="E1982" i="27"/>
  <c r="D2011" i="27"/>
  <c r="F2039" i="27"/>
  <c r="F2067" i="27"/>
  <c r="E2096" i="27"/>
  <c r="D2124" i="27"/>
  <c r="F2148" i="27"/>
  <c r="F2172" i="27"/>
  <c r="D2194" i="27"/>
  <c r="E2215" i="27"/>
  <c r="F2236" i="27"/>
  <c r="D2258" i="27"/>
  <c r="E2279" i="27"/>
  <c r="E927" i="27"/>
  <c r="E1101" i="27"/>
  <c r="F1169" i="27"/>
  <c r="E1221" i="27"/>
  <c r="D1266" i="27"/>
  <c r="F1311" i="27"/>
  <c r="E1352" i="27"/>
  <c r="F1391" i="27"/>
  <c r="D1431" i="27"/>
  <c r="D1469" i="27"/>
  <c r="D1505" i="27"/>
  <c r="E1539" i="27"/>
  <c r="F1573" i="27"/>
  <c r="D1606" i="27"/>
  <c r="F1634" i="27"/>
  <c r="F1662" i="27"/>
  <c r="E1691" i="27"/>
  <c r="D1720" i="27"/>
  <c r="D1748" i="27"/>
  <c r="F1776" i="27"/>
  <c r="E1805" i="27"/>
  <c r="E1833" i="27"/>
  <c r="D1862" i="27"/>
  <c r="F1890" i="27"/>
  <c r="F1918" i="27"/>
  <c r="E1947" i="27"/>
  <c r="D1976" i="27"/>
  <c r="D2004" i="27"/>
  <c r="F2032" i="27"/>
  <c r="E2061" i="27"/>
  <c r="E2089" i="27"/>
  <c r="D2118" i="27"/>
  <c r="F2142" i="27"/>
  <c r="E2167" i="27"/>
  <c r="D2189" i="27"/>
  <c r="E2210" i="27"/>
  <c r="F2231" i="27"/>
  <c r="D2253" i="27"/>
  <c r="E2274" i="27"/>
  <c r="D978" i="27"/>
  <c r="D1112" i="27"/>
  <c r="E1177" i="27"/>
  <c r="F1226" i="27"/>
  <c r="E1272" i="27"/>
  <c r="F1318" i="27"/>
  <c r="E1358" i="27"/>
  <c r="E1397" i="27"/>
  <c r="F1435" i="27"/>
  <c r="F1474" i="27"/>
  <c r="D1510" i="27"/>
  <c r="E1544" i="27"/>
  <c r="F1578" i="27"/>
  <c r="E1610" i="27"/>
  <c r="E1638" i="27"/>
  <c r="D1667" i="27"/>
  <c r="F1695" i="27"/>
  <c r="F1723" i="27"/>
  <c r="E1752" i="27"/>
  <c r="D1781" i="27"/>
  <c r="D1809" i="27"/>
  <c r="F1837" i="27"/>
  <c r="E1866" i="27"/>
  <c r="E1894" i="27"/>
  <c r="D1923" i="27"/>
  <c r="F1951" i="27"/>
  <c r="F892" i="27"/>
  <c r="F1094" i="27"/>
  <c r="F1164" i="27"/>
  <c r="D1216" i="27"/>
  <c r="F1261" i="27"/>
  <c r="D1308" i="27"/>
  <c r="D1349" i="27"/>
  <c r="E1388" i="27"/>
  <c r="E1426" i="27"/>
  <c r="F1465" i="27"/>
  <c r="D1502" i="27"/>
  <c r="E1536" i="27"/>
  <c r="F1570" i="27"/>
  <c r="E1603" i="27"/>
  <c r="D1632" i="27"/>
  <c r="D1660" i="27"/>
  <c r="D945" i="27"/>
  <c r="E1105" i="27"/>
  <c r="F1172" i="27"/>
  <c r="D1223" i="27"/>
  <c r="F1268" i="27"/>
  <c r="E1314" i="27"/>
  <c r="F1354" i="27"/>
  <c r="D1393" i="27"/>
  <c r="D1432" i="27"/>
  <c r="E1063" i="27"/>
  <c r="D1144" i="27"/>
  <c r="E1201" i="27"/>
  <c r="D1247" i="27"/>
  <c r="F1292" i="27"/>
  <c r="D1335" i="27"/>
  <c r="E910" i="27"/>
  <c r="D1098" i="27"/>
  <c r="F1067" i="27"/>
  <c r="E1145" i="27"/>
  <c r="E1269" i="27"/>
  <c r="D1410" i="27"/>
  <c r="E1494" i="27"/>
  <c r="D1563" i="27"/>
  <c r="E1625" i="27"/>
  <c r="E1682" i="27"/>
  <c r="D1728" i="27"/>
  <c r="D1772" i="27"/>
  <c r="E1818" i="27"/>
  <c r="D1864" i="27"/>
  <c r="F1909" i="27"/>
  <c r="E1955" i="27"/>
  <c r="F1995" i="27"/>
  <c r="E2034" i="27"/>
  <c r="E2072" i="27"/>
  <c r="F2109" i="27"/>
  <c r="D2144" i="27"/>
  <c r="D2176" i="27"/>
  <c r="D2204" i="27"/>
  <c r="F2232" i="27"/>
  <c r="E2261" i="27"/>
  <c r="D2289" i="27"/>
  <c r="D2311" i="27"/>
  <c r="E2332" i="27"/>
  <c r="F2353" i="27"/>
  <c r="D2375" i="27"/>
  <c r="E2396" i="27"/>
  <c r="F2417" i="27"/>
  <c r="D2439" i="27"/>
  <c r="E2460" i="27"/>
  <c r="F2481" i="27"/>
  <c r="D2503" i="27"/>
  <c r="E2524" i="27"/>
  <c r="F2545" i="27"/>
  <c r="D2567" i="27"/>
  <c r="E2588" i="27"/>
  <c r="F2609" i="27"/>
  <c r="D2631" i="27"/>
  <c r="E2652" i="27"/>
  <c r="F2673" i="27"/>
  <c r="D2695" i="27"/>
  <c r="E2716" i="27"/>
  <c r="F2737" i="27"/>
  <c r="D2759" i="27"/>
  <c r="E2780" i="27"/>
  <c r="F2801" i="27"/>
  <c r="D2823" i="27"/>
  <c r="E2844" i="27"/>
  <c r="F2865" i="27"/>
  <c r="D2887" i="27"/>
  <c r="E2908" i="27"/>
  <c r="F2929" i="27"/>
  <c r="D2951" i="27"/>
  <c r="E2972" i="27"/>
  <c r="F2993" i="27"/>
  <c r="D3015" i="27"/>
  <c r="E3036" i="27"/>
  <c r="F3057" i="27"/>
  <c r="E1271" i="27"/>
  <c r="E1413" i="27"/>
  <c r="F1494" i="27"/>
  <c r="E1563" i="27"/>
  <c r="E1626" i="27"/>
  <c r="F1682" i="27"/>
  <c r="E1728" i="27"/>
  <c r="D1774" i="27"/>
  <c r="F1818" i="27"/>
  <c r="E1864" i="27"/>
  <c r="D1910" i="27"/>
  <c r="F1955" i="27"/>
  <c r="D1996" i="27"/>
  <c r="F2034" i="27"/>
  <c r="F2072" i="27"/>
  <c r="D2110" i="27"/>
  <c r="E2144" i="27"/>
  <c r="E2176" i="27"/>
  <c r="E2204" i="27"/>
  <c r="D2233" i="27"/>
  <c r="F2261" i="27"/>
  <c r="E2289" i="27"/>
  <c r="E2311" i="27"/>
  <c r="F2332" i="27"/>
  <c r="D2354" i="27"/>
  <c r="E2375" i="27"/>
  <c r="F2396" i="27"/>
  <c r="D2418" i="27"/>
  <c r="E2439" i="27"/>
  <c r="F2460" i="27"/>
  <c r="D2482" i="27"/>
  <c r="E2503" i="27"/>
  <c r="F2524" i="27"/>
  <c r="D2546" i="27"/>
  <c r="E2567" i="27"/>
  <c r="F2588" i="27"/>
  <c r="D2610" i="27"/>
  <c r="E2631" i="27"/>
  <c r="F2652" i="27"/>
  <c r="D2674" i="27"/>
  <c r="E2695" i="27"/>
  <c r="F2716" i="27"/>
  <c r="D2738" i="27"/>
  <c r="E2759" i="27"/>
  <c r="F2780" i="27"/>
  <c r="D2802" i="27"/>
  <c r="E2823" i="27"/>
  <c r="F2844" i="27"/>
  <c r="D2866" i="27"/>
  <c r="E2887" i="27"/>
  <c r="F2908" i="27"/>
  <c r="D2930" i="27"/>
  <c r="E2951" i="27"/>
  <c r="F2972" i="27"/>
  <c r="D2994" i="27"/>
  <c r="E3015" i="27"/>
  <c r="E1253" i="27"/>
  <c r="E1400" i="27"/>
  <c r="F1486" i="27"/>
  <c r="E1555" i="27"/>
  <c r="E1619" i="27"/>
  <c r="D1676" i="27"/>
  <c r="F1722" i="27"/>
  <c r="E1768" i="27"/>
  <c r="D1814" i="27"/>
  <c r="F1859" i="27"/>
  <c r="E1905" i="27"/>
  <c r="D1950" i="27"/>
  <c r="E1992" i="27"/>
  <c r="E2030" i="27"/>
  <c r="D2069" i="27"/>
  <c r="E2106" i="27"/>
  <c r="D2141" i="27"/>
  <c r="E2173" i="27"/>
  <c r="E2201" i="27"/>
  <c r="D2230" i="27"/>
  <c r="F2258" i="27"/>
  <c r="F2286" i="27"/>
  <c r="D2309" i="27"/>
  <c r="E2330" i="27"/>
  <c r="F2351" i="27"/>
  <c r="D2373" i="27"/>
  <c r="E2394" i="27"/>
  <c r="F2415" i="27"/>
  <c r="D2437" i="27"/>
  <c r="E2458" i="27"/>
  <c r="F2479" i="27"/>
  <c r="D2501" i="27"/>
  <c r="E2522" i="27"/>
  <c r="F1182" i="27"/>
  <c r="E1361" i="27"/>
  <c r="F1461" i="27"/>
  <c r="D1532" i="27"/>
  <c r="E1600" i="27"/>
  <c r="D1657" i="27"/>
  <c r="D1707" i="27"/>
  <c r="F1752" i="27"/>
  <c r="E1797" i="27"/>
  <c r="D1843" i="27"/>
  <c r="F1888" i="27"/>
  <c r="E1934" i="27"/>
  <c r="F1978" i="27"/>
  <c r="F2016" i="27"/>
  <c r="D1188" i="27"/>
  <c r="D1365" i="27"/>
  <c r="E1462" i="27"/>
  <c r="E1533" i="27"/>
  <c r="F1600" i="27"/>
  <c r="E1657" i="27"/>
  <c r="E1707" i="27"/>
  <c r="D1753" i="27"/>
  <c r="F1798" i="27"/>
  <c r="E1843" i="27"/>
  <c r="D1889" i="27"/>
  <c r="F1934" i="27"/>
  <c r="F1979" i="27"/>
  <c r="D2017" i="27"/>
  <c r="F2055" i="27"/>
  <c r="F2093" i="27"/>
  <c r="F1258" i="27"/>
  <c r="F1404" i="27"/>
  <c r="D1491" i="27"/>
  <c r="F1558" i="27"/>
  <c r="E1622" i="27"/>
  <c r="F1679" i="27"/>
  <c r="E1725" i="27"/>
  <c r="D1771" i="27"/>
  <c r="F1816" i="27"/>
  <c r="E1861" i="27"/>
  <c r="D1907" i="27"/>
  <c r="F1952" i="27"/>
  <c r="F1994" i="27"/>
  <c r="D2032" i="27"/>
  <c r="D2070" i="27"/>
  <c r="D2108" i="27"/>
  <c r="D1287" i="27"/>
  <c r="F1419" i="27"/>
  <c r="F1499" i="27"/>
  <c r="E1568" i="27"/>
  <c r="D1630" i="27"/>
  <c r="D1686" i="27"/>
  <c r="F1731" i="27"/>
  <c r="E1265" i="27"/>
  <c r="F1409" i="27"/>
  <c r="D1494" i="27"/>
  <c r="F1562" i="27"/>
  <c r="D1625" i="27"/>
  <c r="E1681" i="27"/>
  <c r="D1726" i="27"/>
  <c r="F1771" i="27"/>
  <c r="E1817" i="27"/>
  <c r="F1863" i="27"/>
  <c r="E1909" i="27"/>
  <c r="E1953" i="27"/>
  <c r="E1754" i="27"/>
  <c r="F2042" i="27"/>
  <c r="E2131" i="27"/>
  <c r="D2182" i="27"/>
  <c r="F2227" i="27"/>
  <c r="E2273" i="27"/>
  <c r="D2312" i="27"/>
  <c r="E2345" i="27"/>
  <c r="F2379" i="27"/>
  <c r="D2414" i="27"/>
  <c r="E2448" i="27"/>
  <c r="F2482" i="27"/>
  <c r="D2516" i="27"/>
  <c r="D2549" i="27"/>
  <c r="D2577" i="27"/>
  <c r="F2605" i="27"/>
  <c r="E2634" i="27"/>
  <c r="E2662" i="27"/>
  <c r="D2691" i="27"/>
  <c r="F2719" i="27"/>
  <c r="F2747" i="27"/>
  <c r="E2776" i="27"/>
  <c r="D2805" i="27"/>
  <c r="D2833" i="27"/>
  <c r="F2861" i="27"/>
  <c r="E2890" i="27"/>
  <c r="D469" i="27"/>
  <c r="F777" i="27"/>
  <c r="E907" i="27"/>
  <c r="E1019" i="27"/>
  <c r="D283" i="27"/>
  <c r="F503" i="27"/>
  <c r="F656" i="27"/>
  <c r="D289" i="27"/>
  <c r="D218" i="27"/>
  <c r="D373" i="27"/>
  <c r="E597" i="27"/>
  <c r="F719" i="27"/>
  <c r="F794" i="27"/>
  <c r="D858" i="27"/>
  <c r="D904" i="27"/>
  <c r="E961" i="27"/>
  <c r="E1007" i="27"/>
  <c r="D1064" i="27"/>
  <c r="D1110" i="27"/>
  <c r="D1142" i="27"/>
  <c r="E1179" i="27"/>
  <c r="F1208" i="27"/>
  <c r="D1246" i="27"/>
  <c r="E1283" i="27"/>
  <c r="F1312" i="27"/>
  <c r="D1350" i="27"/>
  <c r="E1379" i="27"/>
  <c r="F1416" i="27"/>
  <c r="D1454" i="27"/>
  <c r="E22" i="27"/>
  <c r="E365" i="27"/>
  <c r="F461" i="27"/>
  <c r="D552" i="27"/>
  <c r="E632" i="27"/>
  <c r="D694" i="27"/>
  <c r="E763" i="27"/>
  <c r="D811" i="27"/>
  <c r="F865" i="27"/>
  <c r="F915" i="27"/>
  <c r="E954" i="27"/>
  <c r="E1004" i="27"/>
  <c r="F1043" i="27"/>
  <c r="D1089" i="27"/>
  <c r="E1126" i="27"/>
  <c r="F1155" i="27"/>
  <c r="D1193" i="27"/>
  <c r="E1222" i="27"/>
  <c r="F1259" i="27"/>
  <c r="D1297" i="27"/>
  <c r="E83" i="27"/>
  <c r="F376" i="27"/>
  <c r="F469" i="27"/>
  <c r="D559" i="27"/>
  <c r="F637" i="27"/>
  <c r="D701" i="27"/>
  <c r="E768" i="27"/>
  <c r="D816" i="27"/>
  <c r="E869" i="27"/>
  <c r="E919" i="27"/>
  <c r="F958" i="27"/>
  <c r="F84" i="27"/>
  <c r="D344" i="27"/>
  <c r="D470" i="27"/>
  <c r="E559" i="27"/>
  <c r="D622" i="27"/>
  <c r="E355" i="27"/>
  <c r="D458" i="27"/>
  <c r="F548" i="27"/>
  <c r="D336" i="27"/>
  <c r="F60" i="27"/>
  <c r="E579" i="27"/>
  <c r="E690" i="27"/>
  <c r="E797" i="27"/>
  <c r="E882" i="27"/>
  <c r="F945" i="27"/>
  <c r="D1021" i="27"/>
  <c r="D1073" i="27"/>
  <c r="E1124" i="27"/>
  <c r="F1173" i="27"/>
  <c r="D1213" i="27"/>
  <c r="D1263" i="27"/>
  <c r="F1301" i="27"/>
  <c r="F1347" i="27"/>
  <c r="E1390" i="27"/>
  <c r="F1423" i="27"/>
  <c r="E1463" i="27"/>
  <c r="E1492" i="27"/>
  <c r="D1519" i="27"/>
  <c r="D1551" i="27"/>
  <c r="F1577" i="27"/>
  <c r="E1604" i="27"/>
  <c r="E1636" i="27"/>
  <c r="D1663" i="27"/>
  <c r="F1689" i="27"/>
  <c r="F1721" i="27"/>
  <c r="E1748" i="27"/>
  <c r="D1775" i="27"/>
  <c r="D1807" i="27"/>
  <c r="F1833" i="27"/>
  <c r="E1860" i="27"/>
  <c r="E1892" i="27"/>
  <c r="D1919" i="27"/>
  <c r="F1945" i="27"/>
  <c r="F1977" i="27"/>
  <c r="E2004" i="27"/>
  <c r="D2031" i="27"/>
  <c r="D2063" i="27"/>
  <c r="F2089" i="27"/>
  <c r="E2116" i="27"/>
  <c r="E2148" i="27"/>
  <c r="F196" i="27"/>
  <c r="D544" i="27"/>
  <c r="F672" i="27"/>
  <c r="F754" i="27"/>
  <c r="F824" i="27"/>
  <c r="E895" i="27"/>
  <c r="D952" i="27"/>
  <c r="D1008" i="27"/>
  <c r="E1065" i="27"/>
  <c r="E1103" i="27"/>
  <c r="F1138" i="27"/>
  <c r="E1181" i="27"/>
  <c r="E1217" i="27"/>
  <c r="F1252" i="27"/>
  <c r="E1295" i="27"/>
  <c r="F1329" i="27"/>
  <c r="D1360" i="27"/>
  <c r="F1396" i="27"/>
  <c r="D1427" i="27"/>
  <c r="F1457" i="27"/>
  <c r="F1492" i="27"/>
  <c r="E1519" i="27"/>
  <c r="D1546" i="27"/>
  <c r="D1578" i="27"/>
  <c r="F1604" i="27"/>
  <c r="E1631" i="27"/>
  <c r="E1663" i="27"/>
  <c r="D1690" i="27"/>
  <c r="F1716" i="27"/>
  <c r="F1748" i="27"/>
  <c r="E1775" i="27"/>
  <c r="D1802" i="27"/>
  <c r="D1834" i="27"/>
  <c r="F1860" i="27"/>
  <c r="E1887" i="27"/>
  <c r="E1919" i="27"/>
  <c r="D1946" i="27"/>
  <c r="F1972" i="27"/>
  <c r="F2004" i="27"/>
  <c r="E2031" i="27"/>
  <c r="D2058" i="27"/>
  <c r="D2090" i="27"/>
  <c r="F2116" i="27"/>
  <c r="D493" i="27"/>
  <c r="D647" i="27"/>
  <c r="F732" i="27"/>
  <c r="D805" i="27"/>
  <c r="F878" i="27"/>
  <c r="E935" i="27"/>
  <c r="D992" i="27"/>
  <c r="F1051" i="27"/>
  <c r="D1093" i="27"/>
  <c r="E1128" i="27"/>
  <c r="D1171" i="27"/>
  <c r="D1207" i="27"/>
  <c r="E1242" i="27"/>
  <c r="D1285" i="27"/>
  <c r="E1320" i="27"/>
  <c r="E1351" i="27"/>
  <c r="D1388" i="27"/>
  <c r="E1418" i="27"/>
  <c r="D1449" i="27"/>
  <c r="E1482" i="27"/>
  <c r="E1506" i="27"/>
  <c r="E1530" i="27"/>
  <c r="E1554" i="27"/>
  <c r="E1578" i="27"/>
  <c r="D231" i="27"/>
  <c r="F544" i="27"/>
  <c r="E647" i="27"/>
  <c r="D726" i="27"/>
  <c r="F792" i="27"/>
  <c r="E850" i="27"/>
  <c r="F902" i="27"/>
  <c r="E953" i="27"/>
  <c r="E1009" i="27"/>
  <c r="D1052" i="27"/>
  <c r="D1090" i="27"/>
  <c r="D1122" i="27"/>
  <c r="E129" i="27"/>
  <c r="E499" i="27"/>
  <c r="D608" i="27"/>
  <c r="F685" i="27"/>
  <c r="D750" i="27"/>
  <c r="F806" i="27"/>
  <c r="E857" i="27"/>
  <c r="D903" i="27"/>
  <c r="F948" i="27"/>
  <c r="E994" i="27"/>
  <c r="F1033" i="27"/>
  <c r="F1070" i="27"/>
  <c r="D1101" i="27"/>
  <c r="F1129" i="27"/>
  <c r="F1157" i="27"/>
  <c r="E1186" i="27"/>
  <c r="D416" i="27"/>
  <c r="F565" i="27"/>
  <c r="F650" i="27"/>
  <c r="E719" i="27"/>
  <c r="E780" i="27"/>
  <c r="D834" i="27"/>
  <c r="E881" i="27"/>
  <c r="D927" i="27"/>
  <c r="F971" i="27"/>
  <c r="E1015" i="27"/>
  <c r="D337" i="27"/>
  <c r="D538" i="27"/>
  <c r="F633" i="27"/>
  <c r="E704" i="27"/>
  <c r="F765" i="27"/>
  <c r="F821" i="27"/>
  <c r="E487" i="27"/>
  <c r="F601" i="27"/>
  <c r="F679" i="27"/>
  <c r="D746" i="27"/>
  <c r="D802" i="27"/>
  <c r="E853" i="27"/>
  <c r="F899" i="27"/>
  <c r="E945" i="27"/>
  <c r="D991" i="27"/>
  <c r="F1030" i="27"/>
  <c r="E1044" i="27"/>
  <c r="E1127" i="27"/>
  <c r="F1190" i="27"/>
  <c r="D1237" i="27"/>
  <c r="F1282" i="27"/>
  <c r="F1327" i="27"/>
  <c r="D1367" i="27"/>
  <c r="D1405" i="27"/>
  <c r="E1444" i="27"/>
  <c r="E1483" i="27"/>
  <c r="F1517" i="27"/>
  <c r="D1552" i="27"/>
  <c r="E1585" i="27"/>
  <c r="E1616" i="27"/>
  <c r="D1645" i="27"/>
  <c r="D1673" i="27"/>
  <c r="F1701" i="27"/>
  <c r="E1730" i="27"/>
  <c r="E1758" i="27"/>
  <c r="D1787" i="27"/>
  <c r="F1815" i="27"/>
  <c r="F1843" i="27"/>
  <c r="E1872" i="27"/>
  <c r="D1901" i="27"/>
  <c r="D1929" i="27"/>
  <c r="F1957" i="27"/>
  <c r="E1986" i="27"/>
  <c r="E2014" i="27"/>
  <c r="D2043" i="27"/>
  <c r="F2071" i="27"/>
  <c r="F2099" i="27"/>
  <c r="E2127" i="27"/>
  <c r="F2151" i="27"/>
  <c r="E2175" i="27"/>
  <c r="F2196" i="27"/>
  <c r="D2218" i="27"/>
  <c r="E2239" i="27"/>
  <c r="F2260" i="27"/>
  <c r="D2282" i="27"/>
  <c r="D973" i="27"/>
  <c r="E1109" i="27"/>
  <c r="E1176" i="27"/>
  <c r="E1226" i="27"/>
  <c r="D1272" i="27"/>
  <c r="F1317" i="27"/>
  <c r="F1357" i="27"/>
  <c r="D1396" i="27"/>
  <c r="D1435" i="27"/>
  <c r="E1474" i="27"/>
  <c r="F1509" i="27"/>
  <c r="D1544" i="27"/>
  <c r="E1577" i="27"/>
  <c r="E1609" i="27"/>
  <c r="D1638" i="27"/>
  <c r="F1666" i="27"/>
  <c r="F1694" i="27"/>
  <c r="E1723" i="27"/>
  <c r="D1752" i="27"/>
  <c r="D1780" i="27"/>
  <c r="F1808" i="27"/>
  <c r="E1837" i="27"/>
  <c r="E1865" i="27"/>
  <c r="D1894" i="27"/>
  <c r="F1922" i="27"/>
  <c r="F1950" i="27"/>
  <c r="E1979" i="27"/>
  <c r="D2008" i="27"/>
  <c r="D2036" i="27"/>
  <c r="F2064" i="27"/>
  <c r="E2093" i="27"/>
  <c r="E2121" i="27"/>
  <c r="D2146" i="27"/>
  <c r="E2170" i="27"/>
  <c r="F2191" i="27"/>
  <c r="D2213" i="27"/>
  <c r="E2234" i="27"/>
  <c r="F2255" i="27"/>
  <c r="D2277" i="27"/>
  <c r="E1020" i="27"/>
  <c r="D1120" i="27"/>
  <c r="D1184" i="27"/>
  <c r="E1233" i="27"/>
  <c r="D1279" i="27"/>
  <c r="E1324" i="27"/>
  <c r="E1362" i="27"/>
  <c r="F1401" i="27"/>
  <c r="D1441" i="27"/>
  <c r="D1480" i="27"/>
  <c r="F1514" i="27"/>
  <c r="D1548" i="27"/>
  <c r="E1582" i="27"/>
  <c r="F1613" i="27"/>
  <c r="E1642" i="27"/>
  <c r="E1670" i="27"/>
  <c r="D1699" i="27"/>
  <c r="F1727" i="27"/>
  <c r="F1755" i="27"/>
  <c r="E1784" i="27"/>
  <c r="D1813" i="27"/>
  <c r="D1841" i="27"/>
  <c r="F1869" i="27"/>
  <c r="E1898" i="27"/>
  <c r="E1926" i="27"/>
  <c r="D1955" i="27"/>
  <c r="E938" i="27"/>
  <c r="F1102" i="27"/>
  <c r="D1172" i="27"/>
  <c r="F1222" i="27"/>
  <c r="E1268" i="27"/>
  <c r="D1314" i="27"/>
  <c r="E1353" i="27"/>
  <c r="E1392" i="27"/>
  <c r="F1431" i="27"/>
  <c r="D1471" i="27"/>
  <c r="F1506" i="27"/>
  <c r="D1540" i="27"/>
  <c r="E1574" i="27"/>
  <c r="F1606" i="27"/>
  <c r="E1635" i="27"/>
  <c r="D1664" i="27"/>
  <c r="D989" i="27"/>
  <c r="E1113" i="27"/>
  <c r="D1180" i="27"/>
  <c r="D1229" i="27"/>
  <c r="F1274" i="27"/>
  <c r="E1319" i="27"/>
  <c r="D1359" i="27"/>
  <c r="E1398" i="27"/>
  <c r="E1437" i="27"/>
  <c r="D1076" i="27"/>
  <c r="F1151" i="27"/>
  <c r="E1207" i="27"/>
  <c r="D1252" i="27"/>
  <c r="F1297" i="27"/>
  <c r="E1340" i="27"/>
  <c r="D956" i="27"/>
  <c r="D1106" i="27"/>
  <c r="E1079" i="27"/>
  <c r="D1154" i="27"/>
  <c r="D1293" i="27"/>
  <c r="E1423" i="27"/>
  <c r="F1502" i="27"/>
  <c r="E1571" i="27"/>
  <c r="F1632" i="27"/>
  <c r="F1686" i="27"/>
  <c r="D1733" i="27"/>
  <c r="F1778" i="27"/>
  <c r="E1824" i="27"/>
  <c r="D1870" i="27"/>
  <c r="F1914" i="27"/>
  <c r="E1960" i="27"/>
  <c r="D2001" i="27"/>
  <c r="E2038" i="27"/>
  <c r="D2077" i="27"/>
  <c r="D2115" i="27"/>
  <c r="F2147" i="27"/>
  <c r="E2179" i="27"/>
  <c r="D2208" i="27"/>
  <c r="D2236" i="27"/>
  <c r="F2264" i="27"/>
  <c r="D2292" i="27"/>
  <c r="F2313" i="27"/>
  <c r="D2335" i="27"/>
  <c r="E2356" i="27"/>
  <c r="F2377" i="27"/>
  <c r="D2399" i="27"/>
  <c r="E2420" i="27"/>
  <c r="F2441" i="27"/>
  <c r="D2463" i="27"/>
  <c r="E2484" i="27"/>
  <c r="F2505" i="27"/>
  <c r="D2527" i="27"/>
  <c r="E2548" i="27"/>
  <c r="F2569" i="27"/>
  <c r="D2591" i="27"/>
  <c r="E2612" i="27"/>
  <c r="F2633" i="27"/>
  <c r="D2655" i="27"/>
  <c r="E2676" i="27"/>
  <c r="F2697" i="27"/>
  <c r="D2719" i="27"/>
  <c r="E2740" i="27"/>
  <c r="F2761" i="27"/>
  <c r="D2783" i="27"/>
  <c r="E2804" i="27"/>
  <c r="F2825" i="27"/>
  <c r="D2847" i="27"/>
  <c r="E2868" i="27"/>
  <c r="F2889" i="27"/>
  <c r="D2911" i="27"/>
  <c r="E2932" i="27"/>
  <c r="F2953" i="27"/>
  <c r="D2975" i="27"/>
  <c r="E2996" i="27"/>
  <c r="F3017" i="27"/>
  <c r="D3039" i="27"/>
  <c r="E3060" i="27"/>
  <c r="E1293" i="27"/>
  <c r="D1425" i="27"/>
  <c r="D1504" i="27"/>
  <c r="F1571" i="27"/>
  <c r="D1633" i="27"/>
  <c r="F1688" i="27"/>
  <c r="E1733" i="27"/>
  <c r="D1779" i="27"/>
  <c r="F1824" i="27"/>
  <c r="E1870" i="27"/>
  <c r="D1916" i="27"/>
  <c r="F1960" i="27"/>
  <c r="E2001" i="27"/>
  <c r="F2038" i="27"/>
  <c r="E2077" i="27"/>
  <c r="E2115" i="27"/>
  <c r="D2148" i="27"/>
  <c r="F2179" i="27"/>
  <c r="E2208" i="27"/>
  <c r="E2236" i="27"/>
  <c r="D2265" i="27"/>
  <c r="E2292" i="27"/>
  <c r="D2314" i="27"/>
  <c r="E2335" i="27"/>
  <c r="F2356" i="27"/>
  <c r="D2378" i="27"/>
  <c r="E2399" i="27"/>
  <c r="F2420" i="27"/>
  <c r="D2442" i="27"/>
  <c r="E2463" i="27"/>
  <c r="F2484" i="27"/>
  <c r="D2506" i="27"/>
  <c r="E2527" i="27"/>
  <c r="F2548" i="27"/>
  <c r="D2570" i="27"/>
  <c r="E2591" i="27"/>
  <c r="F2612" i="27"/>
  <c r="D2634" i="27"/>
  <c r="E2655" i="27"/>
  <c r="F2676" i="27"/>
  <c r="D2698" i="27"/>
  <c r="E2719" i="27"/>
  <c r="F2740" i="27"/>
  <c r="D2762" i="27"/>
  <c r="E2783" i="27"/>
  <c r="F2804" i="27"/>
  <c r="D2826" i="27"/>
  <c r="E2847" i="27"/>
  <c r="F2868" i="27"/>
  <c r="D2890" i="27"/>
  <c r="E2911" i="27"/>
  <c r="F2932" i="27"/>
  <c r="D2954" i="27"/>
  <c r="E2975" i="27"/>
  <c r="F2996" i="27"/>
  <c r="D3018" i="27"/>
  <c r="D1276" i="27"/>
  <c r="F1413" i="27"/>
  <c r="D1496" i="27"/>
  <c r="F1563" i="27"/>
  <c r="F1626" i="27"/>
  <c r="D1683" i="27"/>
  <c r="F1728" i="27"/>
  <c r="E1774" i="27"/>
  <c r="D1820" i="27"/>
  <c r="F1864" i="27"/>
  <c r="E1910" i="27"/>
  <c r="D1956" i="27"/>
  <c r="F1997" i="27"/>
  <c r="D2035" i="27"/>
  <c r="D2073" i="27"/>
  <c r="F2111" i="27"/>
  <c r="F2144" i="27"/>
  <c r="F2176" i="27"/>
  <c r="E2205" i="27"/>
  <c r="E2233" i="27"/>
  <c r="D2262" i="27"/>
  <c r="F2289" i="27"/>
  <c r="F2311" i="27"/>
  <c r="D2333" i="27"/>
  <c r="E2354" i="27"/>
  <c r="F2375" i="27"/>
  <c r="D2397" i="27"/>
  <c r="E2418" i="27"/>
  <c r="F2439" i="27"/>
  <c r="D2461" i="27"/>
  <c r="E2482" i="27"/>
  <c r="F2503" i="27"/>
  <c r="D2525" i="27"/>
  <c r="D1208" i="27"/>
  <c r="D1376" i="27"/>
  <c r="E1471" i="27"/>
  <c r="E1541" i="27"/>
  <c r="F1607" i="27"/>
  <c r="E1664" i="27"/>
  <c r="D1712" i="27"/>
  <c r="F1757" i="27"/>
  <c r="E1803" i="27"/>
  <c r="D1849" i="27"/>
  <c r="F1894" i="27"/>
  <c r="E1939" i="27"/>
  <c r="D1984" i="27"/>
  <c r="E2021" i="27"/>
  <c r="F1212" i="27"/>
  <c r="F1379" i="27"/>
  <c r="F1471" i="27"/>
  <c r="F1541" i="27"/>
  <c r="D1608" i="27"/>
  <c r="F1664" i="27"/>
  <c r="E1713" i="27"/>
  <c r="D1758" i="27"/>
  <c r="F1803" i="27"/>
  <c r="E1849" i="27"/>
  <c r="F1895" i="27"/>
  <c r="E1941" i="27"/>
  <c r="E1984" i="27"/>
  <c r="E2022" i="27"/>
  <c r="F2059" i="27"/>
  <c r="E2098" i="27"/>
  <c r="E1282" i="27"/>
  <c r="D1419" i="27"/>
  <c r="E1499" i="27"/>
  <c r="D1568" i="27"/>
  <c r="F1629" i="27"/>
  <c r="F1685" i="27"/>
  <c r="E1731" i="27"/>
  <c r="D1776" i="27"/>
  <c r="F1821" i="27"/>
  <c r="E1867" i="27"/>
  <c r="D1913" i="27"/>
  <c r="F1958" i="27"/>
  <c r="F1998" i="27"/>
  <c r="E2037" i="27"/>
  <c r="F2074" i="27"/>
  <c r="F2112" i="27"/>
  <c r="F1310" i="27"/>
  <c r="D1434" i="27"/>
  <c r="D1508" i="27"/>
  <c r="F1576" i="27"/>
  <c r="E1637" i="27"/>
  <c r="D1692" i="27"/>
  <c r="F1736" i="27"/>
  <c r="E1287" i="27"/>
  <c r="D1423" i="27"/>
  <c r="E1502" i="27"/>
  <c r="D1571" i="27"/>
  <c r="E1632" i="27"/>
  <c r="E1686" i="27"/>
  <c r="D1732" i="27"/>
  <c r="E1778" i="27"/>
  <c r="D1824" i="27"/>
  <c r="D1868" i="27"/>
  <c r="F511" i="27"/>
  <c r="E815" i="27"/>
  <c r="E931" i="27"/>
  <c r="E1043" i="27"/>
  <c r="F340" i="27"/>
  <c r="E539" i="27"/>
  <c r="F688" i="27"/>
  <c r="E341" i="27"/>
  <c r="F283" i="27"/>
  <c r="D446" i="27"/>
  <c r="D615" i="27"/>
  <c r="F743" i="27"/>
  <c r="E802" i="27"/>
  <c r="E865" i="27"/>
  <c r="D908" i="27"/>
  <c r="F964" i="27"/>
  <c r="E1021" i="27"/>
  <c r="D1068" i="27"/>
  <c r="F1112" i="27"/>
  <c r="F1144" i="27"/>
  <c r="D1182" i="27"/>
  <c r="E1219" i="27"/>
  <c r="F1248" i="27"/>
  <c r="D1286" i="27"/>
  <c r="E1315" i="27"/>
  <c r="F1352" i="27"/>
  <c r="D1390" i="27"/>
  <c r="E1419" i="27"/>
  <c r="F1456" i="27"/>
  <c r="F72" i="27"/>
  <c r="E376" i="27"/>
  <c r="E488" i="27"/>
  <c r="D558" i="27"/>
  <c r="E637" i="27"/>
  <c r="F700" i="27"/>
  <c r="D768" i="27"/>
  <c r="D828" i="27"/>
  <c r="D869" i="27"/>
  <c r="D919" i="27"/>
  <c r="E958" i="27"/>
  <c r="F1007" i="27"/>
  <c r="F1057" i="27"/>
  <c r="F1091" i="27"/>
  <c r="D1129" i="27"/>
  <c r="E1158" i="27"/>
  <c r="F1195" i="27"/>
  <c r="D1233" i="27"/>
  <c r="E1262" i="27"/>
  <c r="F1299" i="27"/>
  <c r="D118" i="27"/>
  <c r="E388" i="27"/>
  <c r="E496" i="27"/>
  <c r="D565" i="27"/>
  <c r="E644" i="27"/>
  <c r="D707" i="27"/>
  <c r="D773" i="27"/>
  <c r="D832" i="27"/>
  <c r="E873" i="27"/>
  <c r="F922" i="27"/>
  <c r="D962" i="27"/>
  <c r="E118" i="27"/>
  <c r="F389" i="27"/>
  <c r="F476" i="27"/>
  <c r="E565" i="27"/>
  <c r="F49" i="27"/>
  <c r="D367" i="27"/>
  <c r="F484" i="27"/>
  <c r="F554" i="27"/>
  <c r="E348" i="27"/>
  <c r="E196" i="27"/>
  <c r="D591" i="27"/>
  <c r="F722" i="27"/>
  <c r="E804" i="27"/>
  <c r="D889" i="27"/>
  <c r="F951" i="27"/>
  <c r="E1026" i="27"/>
  <c r="E1088" i="27"/>
  <c r="F1127" i="27"/>
  <c r="F1177" i="27"/>
  <c r="E1216" i="27"/>
  <c r="E1266" i="27"/>
  <c r="E1316" i="27"/>
  <c r="F1350" i="27"/>
  <c r="E1393" i="27"/>
  <c r="F1426" i="27"/>
  <c r="E1466" i="27"/>
  <c r="D1495" i="27"/>
  <c r="D1527" i="27"/>
  <c r="F1553" i="27"/>
  <c r="E1580" i="27"/>
  <c r="E1612" i="27"/>
  <c r="D1639" i="27"/>
  <c r="F1665" i="27"/>
  <c r="F1697" i="27"/>
  <c r="E1724" i="27"/>
  <c r="D1751" i="27"/>
  <c r="D1783" i="27"/>
  <c r="F1809" i="27"/>
  <c r="E1836" i="27"/>
  <c r="E1868" i="27"/>
  <c r="D1895" i="27"/>
  <c r="F1921" i="27"/>
  <c r="F1953" i="27"/>
  <c r="E1980" i="27"/>
  <c r="D2007" i="27"/>
  <c r="D2039" i="27"/>
  <c r="F2065" i="27"/>
  <c r="E2092" i="27"/>
  <c r="E2124" i="27"/>
  <c r="D2151" i="27"/>
  <c r="F291" i="27"/>
  <c r="E583" i="27"/>
  <c r="E680" i="27"/>
  <c r="F761" i="27"/>
  <c r="D843" i="27"/>
  <c r="E900" i="27"/>
  <c r="D957" i="27"/>
  <c r="F1022" i="27"/>
  <c r="E1069" i="27"/>
  <c r="F1106" i="27"/>
  <c r="E1149" i="27"/>
  <c r="E1185" i="27"/>
  <c r="F1220" i="27"/>
  <c r="E1263" i="27"/>
  <c r="F1298" i="27"/>
  <c r="F1332" i="27"/>
  <c r="E1369" i="27"/>
  <c r="F1399" i="27"/>
  <c r="E1430" i="27"/>
  <c r="F1466" i="27"/>
  <c r="E1495" i="27"/>
  <c r="D1522" i="27"/>
  <c r="D1554" i="27"/>
  <c r="F1580" i="27"/>
  <c r="E1607" i="27"/>
  <c r="E1639" i="27"/>
  <c r="D1666" i="27"/>
  <c r="F1692" i="27"/>
  <c r="F1724" i="27"/>
  <c r="E1751" i="27"/>
  <c r="D1778" i="27"/>
  <c r="D1810" i="27"/>
  <c r="F1836" i="27"/>
  <c r="E1863" i="27"/>
  <c r="E1895" i="27"/>
  <c r="D1922" i="27"/>
  <c r="F1948" i="27"/>
  <c r="F1980" i="27"/>
  <c r="E2007" i="27"/>
  <c r="D2034" i="27"/>
  <c r="D2066" i="27"/>
  <c r="F2092" i="27"/>
  <c r="E2119" i="27"/>
  <c r="E544" i="27"/>
  <c r="F655" i="27"/>
  <c r="F740" i="27"/>
  <c r="E825" i="27"/>
  <c r="F884" i="27"/>
  <c r="E941" i="27"/>
  <c r="D1009" i="27"/>
  <c r="F1055" i="27"/>
  <c r="E1096" i="27"/>
  <c r="D1139" i="27"/>
  <c r="D1175" i="27"/>
  <c r="E1210" i="27"/>
  <c r="D1253" i="27"/>
  <c r="E1288" i="27"/>
  <c r="D1324" i="27"/>
  <c r="E1360" i="27"/>
  <c r="D1391" i="27"/>
  <c r="E1421" i="27"/>
  <c r="D1458" i="27"/>
  <c r="D1485" i="27"/>
  <c r="D1509" i="27"/>
  <c r="D1533" i="27"/>
  <c r="D1557" i="27"/>
  <c r="D1581" i="27"/>
  <c r="F361" i="27"/>
  <c r="D562" i="27"/>
  <c r="F657" i="27"/>
  <c r="D733" i="27"/>
  <c r="E800" i="27"/>
  <c r="D857" i="27"/>
  <c r="F907" i="27"/>
  <c r="E964" i="27"/>
  <c r="E1013" i="27"/>
  <c r="D1056" i="27"/>
  <c r="E1093" i="27"/>
  <c r="E1125" i="27"/>
  <c r="E247" i="27"/>
  <c r="E514" i="27"/>
  <c r="D619" i="27"/>
  <c r="E693" i="27"/>
  <c r="D757" i="27"/>
  <c r="E813" i="27"/>
  <c r="E863" i="27"/>
  <c r="D909" i="27"/>
  <c r="F953" i="27"/>
  <c r="E999" i="27"/>
  <c r="E1038" i="27"/>
  <c r="E1075" i="27"/>
  <c r="E1104" i="27"/>
  <c r="D1133" i="27"/>
  <c r="F1161" i="27"/>
  <c r="F1189" i="27"/>
  <c r="E445" i="27"/>
  <c r="F576" i="27"/>
  <c r="E658" i="27"/>
  <c r="D728" i="27"/>
  <c r="F788" i="27"/>
  <c r="F840" i="27"/>
  <c r="E886" i="27"/>
  <c r="D932" i="27"/>
  <c r="F977" i="27"/>
  <c r="D1020" i="27"/>
  <c r="E383" i="27"/>
  <c r="E551" i="27"/>
  <c r="F640" i="27"/>
  <c r="D714" i="27"/>
  <c r="D775" i="27"/>
  <c r="D164" i="27"/>
  <c r="D506" i="27"/>
  <c r="F612" i="27"/>
  <c r="E687" i="27"/>
  <c r="F751" i="27"/>
  <c r="F809" i="27"/>
  <c r="D860" i="27"/>
  <c r="F905" i="27"/>
  <c r="E950" i="27"/>
  <c r="D996" i="27"/>
  <c r="F1034" i="27"/>
  <c r="D1058" i="27"/>
  <c r="F1137" i="27"/>
  <c r="E1197" i="27"/>
  <c r="D1243" i="27"/>
  <c r="E1289" i="27"/>
  <c r="D1332" i="27"/>
  <c r="D1371" i="27"/>
  <c r="E1410" i="27"/>
  <c r="F1449" i="27"/>
  <c r="D1488" i="27"/>
  <c r="E1521" i="27"/>
  <c r="F1555" i="27"/>
  <c r="D1590" i="27"/>
  <c r="F1619" i="27"/>
  <c r="E1648" i="27"/>
  <c r="D1677" i="27"/>
  <c r="D1705" i="27"/>
  <c r="F1733" i="27"/>
  <c r="E1762" i="27"/>
  <c r="E1790" i="27"/>
  <c r="D1819" i="27"/>
  <c r="F1847" i="27"/>
  <c r="F1875" i="27"/>
  <c r="E1904" i="27"/>
  <c r="D1933" i="27"/>
  <c r="D1961" i="27"/>
  <c r="F1989" i="27"/>
  <c r="E2018" i="27"/>
  <c r="E2046" i="27"/>
  <c r="D2075" i="27"/>
  <c r="F2103" i="27"/>
  <c r="E2130" i="27"/>
  <c r="F2154" i="27"/>
  <c r="D2178" i="27"/>
  <c r="E2199" i="27"/>
  <c r="F2220" i="27"/>
  <c r="D2242" i="27"/>
  <c r="E2263" i="27"/>
  <c r="F2284" i="27"/>
  <c r="F1015" i="27"/>
  <c r="F1119" i="27"/>
  <c r="F1183" i="27"/>
  <c r="E1232" i="27"/>
  <c r="F1278" i="27"/>
  <c r="F1322" i="27"/>
  <c r="D1362" i="27"/>
  <c r="E1401" i="27"/>
  <c r="E1440" i="27"/>
  <c r="F1479" i="27"/>
  <c r="E1513" i="27"/>
  <c r="F1547" i="27"/>
  <c r="D1582" i="27"/>
  <c r="E1613" i="27"/>
  <c r="E1641" i="27"/>
  <c r="D1670" i="27"/>
  <c r="F1698" i="27"/>
  <c r="F1726" i="27"/>
  <c r="E1755" i="27"/>
  <c r="D1784" i="27"/>
  <c r="D1812" i="27"/>
  <c r="F1840" i="27"/>
  <c r="E1869" i="27"/>
  <c r="E1897" i="27"/>
  <c r="D1926" i="27"/>
  <c r="F1954" i="27"/>
  <c r="F1982" i="27"/>
  <c r="E2011" i="27"/>
  <c r="D2040" i="27"/>
  <c r="D2068" i="27"/>
  <c r="F2096" i="27"/>
  <c r="F2124" i="27"/>
  <c r="D2149" i="27"/>
  <c r="D2173" i="27"/>
  <c r="E2194" i="27"/>
  <c r="F2215" i="27"/>
  <c r="D2237" i="27"/>
  <c r="E2258" i="27"/>
  <c r="F2279" i="27"/>
  <c r="D1048" i="27"/>
  <c r="E1130" i="27"/>
  <c r="E1191" i="27"/>
  <c r="E1239" i="27"/>
  <c r="D1284" i="27"/>
  <c r="E1328" i="27"/>
  <c r="F1367" i="27"/>
  <c r="D1407" i="27"/>
  <c r="E1446" i="27"/>
  <c r="D1484" i="27"/>
  <c r="E1518" i="27"/>
  <c r="F1552" i="27"/>
  <c r="D1587" i="27"/>
  <c r="D1617" i="27"/>
  <c r="F1645" i="27"/>
  <c r="E1674" i="27"/>
  <c r="E1702" i="27"/>
  <c r="D1731" i="27"/>
  <c r="F1759" i="27"/>
  <c r="F1787" i="27"/>
  <c r="E1816" i="27"/>
  <c r="D1845" i="27"/>
  <c r="D1873" i="27"/>
  <c r="F1901" i="27"/>
  <c r="E1930" i="27"/>
  <c r="E1958" i="27"/>
  <c r="D984" i="27"/>
  <c r="E1112" i="27"/>
  <c r="F1178" i="27"/>
  <c r="F1228" i="27"/>
  <c r="E1273" i="27"/>
  <c r="D1319" i="27"/>
  <c r="F1358" i="27"/>
  <c r="F1397" i="27"/>
  <c r="D1437" i="27"/>
  <c r="D1475" i="27"/>
  <c r="E1510" i="27"/>
  <c r="F1544" i="27"/>
  <c r="D1579" i="27"/>
  <c r="F1610" i="27"/>
  <c r="F1638" i="27"/>
  <c r="E1667" i="27"/>
  <c r="E1030" i="27"/>
  <c r="D1123" i="27"/>
  <c r="F1186" i="27"/>
  <c r="D1234" i="27"/>
  <c r="F1279" i="27"/>
  <c r="D1325" i="27"/>
  <c r="E1364" i="27"/>
  <c r="F1403" i="27"/>
  <c r="F859" i="27"/>
  <c r="E1087" i="27"/>
  <c r="D1159" i="27"/>
  <c r="E1212" i="27"/>
  <c r="D1258" i="27"/>
  <c r="F1303" i="27"/>
  <c r="F1345" i="27"/>
  <c r="F1001" i="27"/>
  <c r="F870" i="27"/>
  <c r="D1088" i="27"/>
  <c r="E1161" i="27"/>
  <c r="D1315" i="27"/>
  <c r="F1437" i="27"/>
  <c r="D1512" i="27"/>
  <c r="F1579" i="27"/>
  <c r="D1640" i="27"/>
  <c r="F549" i="27"/>
  <c r="E818" i="27"/>
  <c r="D934" i="27"/>
  <c r="E1051" i="27"/>
  <c r="D347" i="27"/>
  <c r="E543" i="27"/>
  <c r="E699" i="27"/>
  <c r="E352" i="27"/>
  <c r="E291" i="27"/>
  <c r="F453" i="27"/>
  <c r="E619" i="27"/>
  <c r="E748" i="27"/>
  <c r="D807" i="27"/>
  <c r="F868" i="27"/>
  <c r="E925" i="27"/>
  <c r="D968" i="27"/>
  <c r="E1025" i="27"/>
  <c r="D1071" i="27"/>
  <c r="E1115" i="27"/>
  <c r="E1155" i="27"/>
  <c r="F1184" i="27"/>
  <c r="D1222" i="27"/>
  <c r="E1251" i="27"/>
  <c r="F1288" i="27"/>
  <c r="D1326" i="27"/>
  <c r="E1355" i="27"/>
  <c r="F1392" i="27"/>
  <c r="D1422" i="27"/>
  <c r="E1459" i="27"/>
  <c r="E207" i="27"/>
  <c r="E387" i="27"/>
  <c r="D496" i="27"/>
  <c r="D563" i="27"/>
  <c r="E643" i="27"/>
  <c r="F720" i="27"/>
  <c r="F772" i="27"/>
  <c r="F831" i="27"/>
  <c r="D873" i="27"/>
  <c r="E922" i="27"/>
  <c r="E972" i="27"/>
  <c r="F1011" i="27"/>
  <c r="D1061" i="27"/>
  <c r="E1094" i="27"/>
  <c r="F1131" i="27"/>
  <c r="D1169" i="27"/>
  <c r="E1198" i="27"/>
  <c r="F1235" i="27"/>
  <c r="D1265" i="27"/>
  <c r="E1302" i="27"/>
  <c r="E239" i="27"/>
  <c r="E400" i="27"/>
  <c r="D504" i="27"/>
  <c r="D570" i="27"/>
  <c r="E650" i="27"/>
  <c r="F725" i="27"/>
  <c r="E778" i="27"/>
  <c r="D836" i="27"/>
  <c r="F876" i="27"/>
  <c r="F926" i="27"/>
  <c r="D976" i="27"/>
  <c r="F152" i="27"/>
  <c r="F400" i="27"/>
  <c r="E483" i="27"/>
  <c r="E570" i="27"/>
  <c r="F185" i="27"/>
  <c r="D379" i="27"/>
  <c r="E491" i="27"/>
  <c r="F559" i="27"/>
  <c r="E359" i="27"/>
  <c r="D431" i="27"/>
  <c r="D602" i="27"/>
  <c r="E731" i="27"/>
  <c r="D810" i="27"/>
  <c r="D895" i="27"/>
  <c r="E974" i="27"/>
  <c r="D1031" i="27"/>
  <c r="E1092" i="27"/>
  <c r="D1131" i="27"/>
  <c r="D1181" i="27"/>
  <c r="D1231" i="27"/>
  <c r="F1269" i="27"/>
  <c r="F1319" i="27"/>
  <c r="F1353" i="27"/>
  <c r="E1396" i="27"/>
  <c r="D1439" i="27"/>
  <c r="E1469" i="27"/>
  <c r="F1497" i="27"/>
  <c r="F1529" i="27"/>
  <c r="E1556" i="27"/>
  <c r="D1583" i="27"/>
  <c r="D1615" i="27"/>
  <c r="F1641" i="27"/>
  <c r="E1668" i="27"/>
  <c r="E1700" i="27"/>
  <c r="D1727" i="27"/>
  <c r="F1753" i="27"/>
  <c r="F1785" i="27"/>
  <c r="E1812" i="27"/>
  <c r="D1839" i="27"/>
  <c r="D1871" i="27"/>
  <c r="F1897" i="27"/>
  <c r="E1924" i="27"/>
  <c r="E1956" i="27"/>
  <c r="D1983" i="27"/>
  <c r="F2009" i="27"/>
  <c r="F2041" i="27"/>
  <c r="E2068" i="27"/>
  <c r="D2095" i="27"/>
  <c r="D2127" i="27"/>
  <c r="F2153" i="27"/>
  <c r="D349" i="27"/>
  <c r="E594" i="27"/>
  <c r="F690" i="27"/>
  <c r="F769" i="27"/>
  <c r="F849" i="27"/>
  <c r="E906" i="27"/>
  <c r="F963" i="27"/>
  <c r="F1026" i="27"/>
  <c r="E1073" i="27"/>
  <c r="F1110" i="27"/>
  <c r="E1153" i="27"/>
  <c r="F1188" i="27"/>
  <c r="D1224" i="27"/>
  <c r="F1266" i="27"/>
  <c r="F1302" i="27"/>
  <c r="F1335" i="27"/>
  <c r="E1372" i="27"/>
  <c r="F1402" i="27"/>
  <c r="E1433" i="27"/>
  <c r="F1469" i="27"/>
  <c r="D1498" i="27"/>
  <c r="F1524" i="27"/>
  <c r="F1556" i="27"/>
  <c r="E1583" i="27"/>
  <c r="D1610" i="27"/>
  <c r="D1642" i="27"/>
  <c r="F1668" i="27"/>
  <c r="E1695" i="27"/>
  <c r="E1727" i="27"/>
  <c r="D1754" i="27"/>
  <c r="F1780" i="27"/>
  <c r="F1812" i="27"/>
  <c r="E1839" i="27"/>
  <c r="D1866" i="27"/>
  <c r="D1898" i="27"/>
  <c r="F1924" i="27"/>
  <c r="E1951" i="27"/>
  <c r="E1983" i="27"/>
  <c r="D2010" i="27"/>
  <c r="F2036" i="27"/>
  <c r="F2068" i="27"/>
  <c r="E2095" i="27"/>
  <c r="D106" i="27"/>
  <c r="F561" i="27"/>
  <c r="E664" i="27"/>
  <c r="D747" i="27"/>
  <c r="D831" i="27"/>
  <c r="F889" i="27"/>
  <c r="E946" i="27"/>
  <c r="D1013" i="27"/>
  <c r="E1060" i="27"/>
  <c r="E1100" i="27"/>
  <c r="D1143" i="27"/>
  <c r="E1178" i="27"/>
  <c r="F1213" i="27"/>
  <c r="E1256" i="27"/>
  <c r="E1292" i="27"/>
  <c r="D1327" i="27"/>
  <c r="F1363" i="27"/>
  <c r="D1394" i="27"/>
  <c r="E1424" i="27"/>
  <c r="D1461" i="27"/>
  <c r="F1487" i="27"/>
  <c r="F1511" i="27"/>
  <c r="F1535" i="27"/>
  <c r="F1559" i="27"/>
  <c r="E1586" i="27"/>
  <c r="F405" i="27"/>
  <c r="D78" i="27"/>
  <c r="E592" i="27"/>
  <c r="F845" i="27"/>
  <c r="D958" i="27"/>
  <c r="F43" i="27"/>
  <c r="F397" i="27"/>
  <c r="E575" i="27"/>
  <c r="F89" i="27"/>
  <c r="D398" i="27"/>
  <c r="E49" i="27"/>
  <c r="D509" i="27"/>
  <c r="D648" i="27"/>
  <c r="F753" i="27"/>
  <c r="D823" i="27"/>
  <c r="D872" i="27"/>
  <c r="E929" i="27"/>
  <c r="D972" i="27"/>
  <c r="F1028" i="27"/>
  <c r="E1083" i="27"/>
  <c r="D1118" i="27"/>
  <c r="D1158" i="27"/>
  <c r="E1187" i="27"/>
  <c r="F1224" i="27"/>
  <c r="D1262" i="27"/>
  <c r="E1291" i="27"/>
  <c r="F1328" i="27"/>
  <c r="D1358" i="27"/>
  <c r="E1395" i="27"/>
  <c r="F1432" i="27"/>
  <c r="D1462" i="27"/>
  <c r="D232" i="27"/>
  <c r="D399" i="27"/>
  <c r="F501" i="27"/>
  <c r="F586" i="27"/>
  <c r="E648" i="27"/>
  <c r="E725" i="27"/>
  <c r="D778" i="27"/>
  <c r="E835" i="27"/>
  <c r="D887" i="27"/>
  <c r="E926" i="27"/>
  <c r="F975" i="27"/>
  <c r="D1015" i="27"/>
  <c r="D1065" i="27"/>
  <c r="D1105" i="27"/>
  <c r="E1134" i="27"/>
  <c r="F1171" i="27"/>
  <c r="D1201" i="27"/>
  <c r="E1238" i="27"/>
  <c r="F1275" i="27"/>
  <c r="D1305" i="27"/>
  <c r="E256" i="27"/>
  <c r="D411" i="27"/>
  <c r="F509" i="27"/>
  <c r="F593" i="27"/>
  <c r="E655" i="27"/>
  <c r="E730" i="27"/>
  <c r="D783" i="27"/>
  <c r="E840" i="27"/>
  <c r="F890" i="27"/>
  <c r="D930" i="27"/>
  <c r="D980" i="27"/>
  <c r="E185" i="27"/>
  <c r="E411" i="27"/>
  <c r="D510" i="27"/>
  <c r="E576" i="27"/>
  <c r="D220" i="27"/>
  <c r="D390" i="27"/>
  <c r="D498" i="27"/>
  <c r="E163" i="27"/>
  <c r="E370" i="27"/>
  <c r="D453" i="27"/>
  <c r="D613" i="27"/>
  <c r="F737" i="27"/>
  <c r="D837" i="27"/>
  <c r="D900" i="27"/>
  <c r="E980" i="27"/>
  <c r="F1035" i="27"/>
  <c r="F1095" i="27"/>
  <c r="F1145" i="27"/>
  <c r="E1184" i="27"/>
  <c r="E1234" i="27"/>
  <c r="F1273" i="27"/>
  <c r="D1323" i="27"/>
  <c r="F1365" i="27"/>
  <c r="E1399" i="27"/>
  <c r="D1442" i="27"/>
  <c r="E1472" i="27"/>
  <c r="F1505" i="27"/>
  <c r="E1532" i="27"/>
  <c r="D1559" i="27"/>
  <c r="D1591" i="27"/>
  <c r="F1617" i="27"/>
  <c r="E1644" i="27"/>
  <c r="E1676" i="27"/>
  <c r="D1703" i="27"/>
  <c r="F1729" i="27"/>
  <c r="F1761" i="27"/>
  <c r="E1788" i="27"/>
  <c r="D1815" i="27"/>
  <c r="D1847" i="27"/>
  <c r="F1873" i="27"/>
  <c r="E1900" i="27"/>
  <c r="E1932" i="27"/>
  <c r="D1959" i="27"/>
  <c r="F1985" i="27"/>
  <c r="F2017" i="27"/>
  <c r="E2044" i="27"/>
  <c r="D2071" i="27"/>
  <c r="D2103" i="27"/>
  <c r="F2129" i="27"/>
  <c r="E2156" i="27"/>
  <c r="E453" i="27"/>
  <c r="E605" i="27"/>
  <c r="E698" i="27"/>
  <c r="D792" i="27"/>
  <c r="F855" i="27"/>
  <c r="D913" i="27"/>
  <c r="F980" i="27"/>
  <c r="E1031" i="27"/>
  <c r="D1078" i="27"/>
  <c r="E1121" i="27"/>
  <c r="F1156" i="27"/>
  <c r="D1192" i="27"/>
  <c r="F1234" i="27"/>
  <c r="F1270" i="27"/>
  <c r="D1306" i="27"/>
  <c r="D1345" i="27"/>
  <c r="E1375" i="27"/>
  <c r="F1405" i="27"/>
  <c r="E1442" i="27"/>
  <c r="D1473" i="27"/>
  <c r="F1500" i="27"/>
  <c r="F1532" i="27"/>
  <c r="E1559" i="27"/>
  <c r="D1586" i="27"/>
  <c r="D1618" i="27"/>
  <c r="F1644" i="27"/>
  <c r="E1671" i="27"/>
  <c r="E1703" i="27"/>
  <c r="D1730" i="27"/>
  <c r="F1756" i="27"/>
  <c r="F1788" i="27"/>
  <c r="E1815" i="27"/>
  <c r="D1842" i="27"/>
  <c r="D1874" i="27"/>
  <c r="F1900" i="27"/>
  <c r="E1927" i="27"/>
  <c r="E1959" i="27"/>
  <c r="D1986" i="27"/>
  <c r="F2012" i="27"/>
  <c r="F2044" i="27"/>
  <c r="E2071" i="27"/>
  <c r="D2098" i="27"/>
  <c r="F359" i="27"/>
  <c r="F572" i="27"/>
  <c r="F673" i="27"/>
  <c r="F770" i="27"/>
  <c r="F837" i="27"/>
  <c r="F895" i="27"/>
  <c r="D964" i="27"/>
  <c r="F1017" i="27"/>
  <c r="F1065" i="27"/>
  <c r="D1111" i="27"/>
  <c r="E1146" i="27"/>
  <c r="F1181" i="27"/>
  <c r="E1224" i="27"/>
  <c r="E1260" i="27"/>
  <c r="F1295" i="27"/>
  <c r="D1336" i="27"/>
  <c r="F1366" i="27"/>
  <c r="D1397" i="27"/>
  <c r="F1433" i="27"/>
  <c r="D1464" i="27"/>
  <c r="E1490" i="27"/>
  <c r="E1514" i="27"/>
  <c r="E1538" i="27"/>
  <c r="D1565" i="27"/>
  <c r="D1589" i="27"/>
  <c r="D440" i="27"/>
  <c r="D584" i="27"/>
  <c r="D675" i="27"/>
  <c r="E191" i="27"/>
  <c r="E628" i="27"/>
  <c r="F848" i="27"/>
  <c r="D966" i="27"/>
  <c r="F54" i="27"/>
  <c r="E404" i="27"/>
  <c r="D586" i="27"/>
  <c r="F100" i="27"/>
  <c r="F404" i="27"/>
  <c r="E60" i="27"/>
  <c r="F514" i="27"/>
  <c r="F665" i="27"/>
  <c r="F757" i="27"/>
  <c r="F826" i="27"/>
  <c r="D876" i="27"/>
  <c r="F932" i="27"/>
  <c r="E989" i="27"/>
  <c r="D1036" i="27"/>
  <c r="F1088" i="27"/>
  <c r="F1120" i="27"/>
  <c r="F1160" i="27"/>
  <c r="D1198" i="27"/>
  <c r="E1227" i="27"/>
  <c r="F1264" i="27"/>
  <c r="D1294" i="27"/>
  <c r="E1331" i="27"/>
  <c r="F1368" i="27"/>
  <c r="D1398" i="27"/>
  <c r="E1435" i="27"/>
  <c r="F1464" i="27"/>
  <c r="D256" i="27"/>
  <c r="E433" i="27"/>
  <c r="E509" i="27"/>
  <c r="F591" i="27"/>
  <c r="D655" i="27"/>
  <c r="D730" i="27"/>
  <c r="D795" i="27"/>
  <c r="D840" i="27"/>
  <c r="E890" i="27"/>
  <c r="F929" i="27"/>
  <c r="F979" i="27"/>
  <c r="D1029" i="27"/>
  <c r="E1068" i="27"/>
  <c r="F1107" i="27"/>
  <c r="D1137" i="27"/>
  <c r="E1174" i="27"/>
  <c r="F1211" i="27"/>
  <c r="D1241" i="27"/>
  <c r="E1278" i="27"/>
  <c r="F1307" i="27"/>
  <c r="E279" i="27"/>
  <c r="D442" i="27"/>
  <c r="E517" i="27"/>
  <c r="D598" i="27"/>
  <c r="E661" i="27"/>
  <c r="F735" i="27"/>
  <c r="E799" i="27"/>
  <c r="E844" i="27"/>
  <c r="F894" i="27"/>
  <c r="E933" i="27"/>
  <c r="E983" i="27"/>
  <c r="D280" i="27"/>
  <c r="D421" i="27"/>
  <c r="F517" i="27"/>
  <c r="D583" i="27"/>
  <c r="E240" i="27"/>
  <c r="D428" i="27"/>
  <c r="F504" i="27"/>
  <c r="D186" i="27"/>
  <c r="D383" i="27"/>
  <c r="F471" i="27"/>
  <c r="E652" i="27"/>
  <c r="E746" i="27"/>
  <c r="D842" i="27"/>
  <c r="D906" i="27"/>
  <c r="E985" i="27"/>
  <c r="D1055" i="27"/>
  <c r="D1099" i="27"/>
  <c r="D1149" i="27"/>
  <c r="E1188" i="27"/>
  <c r="F1237" i="27"/>
  <c r="F1287" i="27"/>
  <c r="E1326" i="27"/>
  <c r="D1369" i="27"/>
  <c r="E1402" i="27"/>
  <c r="D1445" i="27"/>
  <c r="F1475" i="27"/>
  <c r="E1508" i="27"/>
  <c r="D1535" i="27"/>
  <c r="F1561" i="27"/>
  <c r="F1593" i="27"/>
  <c r="E1620" i="27"/>
  <c r="D1647" i="27"/>
  <c r="D1679" i="27"/>
  <c r="F1705" i="27"/>
  <c r="E1732" i="27"/>
  <c r="E1764" i="27"/>
  <c r="D1791" i="27"/>
  <c r="F1817" i="27"/>
  <c r="F1849" i="27"/>
  <c r="E1876" i="27"/>
  <c r="D1903" i="27"/>
  <c r="D1935" i="27"/>
  <c r="F1961" i="27"/>
  <c r="E1988" i="27"/>
  <c r="E2020" i="27"/>
  <c r="D2047" i="27"/>
  <c r="F2073" i="27"/>
  <c r="F2105" i="27"/>
  <c r="E2132" i="27"/>
  <c r="D2159" i="27"/>
  <c r="D472" i="27"/>
  <c r="E616" i="27"/>
  <c r="F708" i="27"/>
  <c r="F797" i="27"/>
  <c r="F860" i="27"/>
  <c r="E917" i="27"/>
  <c r="F985" i="27"/>
  <c r="F1036" i="27"/>
  <c r="F1081" i="27"/>
  <c r="F1124" i="27"/>
  <c r="D1160" i="27"/>
  <c r="D1196" i="27"/>
  <c r="F1238" i="27"/>
  <c r="D1274" i="27"/>
  <c r="E1309" i="27"/>
  <c r="D1348" i="27"/>
  <c r="E1378" i="27"/>
  <c r="D1409" i="27"/>
  <c r="E1445" i="27"/>
  <c r="D1476" i="27"/>
  <c r="E1503" i="27"/>
  <c r="E1535" i="27"/>
  <c r="D1562" i="27"/>
  <c r="F1588" i="27"/>
  <c r="F1620" i="27"/>
  <c r="E1647" i="27"/>
  <c r="D1674" i="27"/>
  <c r="D1706" i="27"/>
  <c r="F1732" i="27"/>
  <c r="E1759" i="27"/>
  <c r="E1791" i="27"/>
  <c r="D1818" i="27"/>
  <c r="F1844" i="27"/>
  <c r="F1876" i="27"/>
  <c r="E1903" i="27"/>
  <c r="D1930" i="27"/>
  <c r="D1962" i="27"/>
  <c r="F1988" i="27"/>
  <c r="E2015" i="27"/>
  <c r="E2047" i="27"/>
  <c r="D2074" i="27"/>
  <c r="F2100" i="27"/>
  <c r="E405" i="27"/>
  <c r="F583" i="27"/>
  <c r="E682" i="27"/>
  <c r="F778" i="27"/>
  <c r="F844" i="27"/>
  <c r="E902" i="27"/>
  <c r="D970" i="27"/>
  <c r="D1023" i="27"/>
  <c r="D1070" i="27"/>
  <c r="E1114" i="27"/>
  <c r="F1149" i="27"/>
  <c r="F1185" i="27"/>
  <c r="E1228" i="27"/>
  <c r="F1263" i="27"/>
  <c r="D1299" i="27"/>
  <c r="D1339" i="27"/>
  <c r="F1369" i="27"/>
  <c r="D1400" i="27"/>
  <c r="F1436" i="27"/>
  <c r="D1467" i="27"/>
  <c r="D1493" i="27"/>
  <c r="D1517" i="27"/>
  <c r="F1543" i="27"/>
  <c r="F1567" i="27"/>
  <c r="F1591" i="27"/>
  <c r="F458" i="27"/>
  <c r="D595" i="27"/>
  <c r="E684" i="27"/>
  <c r="D295" i="27"/>
  <c r="F663" i="27"/>
  <c r="F872" i="27"/>
  <c r="D990" i="27"/>
  <c r="F157" i="27"/>
  <c r="D448" i="27"/>
  <c r="D618" i="27"/>
  <c r="F203" i="27"/>
  <c r="F104" i="27"/>
  <c r="E174" i="27"/>
  <c r="F540" i="27"/>
  <c r="F671" i="27"/>
  <c r="F767" i="27"/>
  <c r="D835" i="27"/>
  <c r="E893" i="27"/>
  <c r="D936" i="27"/>
  <c r="E993" i="27"/>
  <c r="E1039" i="27"/>
  <c r="E1091" i="27"/>
  <c r="D1134" i="27"/>
  <c r="E1163" i="27"/>
  <c r="F1200" i="27"/>
  <c r="D1230" i="27"/>
  <c r="E1267" i="27"/>
  <c r="F1304" i="27"/>
  <c r="D1334" i="27"/>
  <c r="E1371" i="27"/>
  <c r="F1400" i="27"/>
  <c r="D1438" i="27"/>
  <c r="E1475" i="27"/>
  <c r="D279" i="27"/>
  <c r="F440" i="27"/>
  <c r="D517" i="27"/>
  <c r="F597" i="27"/>
  <c r="D677" i="27"/>
  <c r="E735" i="27"/>
  <c r="D799" i="27"/>
  <c r="D844" i="27"/>
  <c r="E894" i="27"/>
  <c r="F943" i="27"/>
  <c r="D983" i="27"/>
  <c r="D1033" i="27"/>
  <c r="E1071" i="27"/>
  <c r="E1110" i="27"/>
  <c r="F1147" i="27"/>
  <c r="D1177" i="27"/>
  <c r="E1214" i="27"/>
  <c r="F1243" i="27"/>
  <c r="D1281" i="27"/>
  <c r="E1318" i="27"/>
  <c r="E297" i="27"/>
  <c r="F448" i="27"/>
  <c r="D523" i="27"/>
  <c r="F604" i="27"/>
  <c r="E683" i="27"/>
  <c r="E740" i="27"/>
  <c r="D804" i="27"/>
  <c r="D848" i="27"/>
  <c r="D898" i="27"/>
  <c r="D948" i="27"/>
  <c r="F986" i="27"/>
  <c r="D299" i="27"/>
  <c r="E427" i="27"/>
  <c r="E525" i="27"/>
  <c r="D605" i="27"/>
  <c r="E264" i="27"/>
  <c r="F436" i="27"/>
  <c r="E512" i="27"/>
  <c r="E220" i="27"/>
  <c r="F421" i="27"/>
  <c r="F487" i="27"/>
  <c r="D662" i="27"/>
  <c r="F752" i="27"/>
  <c r="E849" i="27"/>
  <c r="D928" i="27"/>
  <c r="E991" i="27"/>
  <c r="F1059" i="27"/>
  <c r="D1103" i="27"/>
  <c r="E1152" i="27"/>
  <c r="E1202" i="27"/>
  <c r="F1241" i="27"/>
  <c r="D1291" i="27"/>
  <c r="E1329" i="27"/>
  <c r="D1372" i="27"/>
  <c r="F1414" i="27"/>
  <c r="D1448" i="27"/>
  <c r="E1484" i="27"/>
  <c r="D1511" i="27"/>
  <c r="F1537" i="27"/>
  <c r="F1569" i="27"/>
  <c r="E1596" i="27"/>
  <c r="D1623" i="27"/>
  <c r="D1655" i="27"/>
  <c r="F1681" i="27"/>
  <c r="E1708" i="27"/>
  <c r="E1740" i="27"/>
  <c r="D1767" i="27"/>
  <c r="F1793" i="27"/>
  <c r="F1825" i="27"/>
  <c r="E1852" i="27"/>
  <c r="D1879" i="27"/>
  <c r="D1911" i="27"/>
  <c r="F1937" i="27"/>
  <c r="E1964" i="27"/>
  <c r="E1996" i="27"/>
  <c r="D2023" i="27"/>
  <c r="F2049" i="27"/>
  <c r="F2081" i="27"/>
  <c r="E2108" i="27"/>
  <c r="D2135" i="27"/>
  <c r="D2167" i="27"/>
  <c r="F492" i="27"/>
  <c r="D627" i="27"/>
  <c r="E732" i="27"/>
  <c r="F804" i="27"/>
  <c r="F866" i="27"/>
  <c r="D935" i="27"/>
  <c r="F991" i="27"/>
  <c r="E1041" i="27"/>
  <c r="F1092" i="27"/>
  <c r="D1128" i="27"/>
  <c r="D1164" i="27"/>
  <c r="F1206" i="27"/>
  <c r="D1242" i="27"/>
  <c r="E1277" i="27"/>
  <c r="D1320" i="27"/>
  <c r="D1351" i="27"/>
  <c r="F357" i="27"/>
  <c r="E706" i="27"/>
  <c r="F880" i="27"/>
  <c r="F992" i="27"/>
  <c r="F168" i="27"/>
  <c r="D461" i="27"/>
  <c r="E621" i="27"/>
  <c r="F214" i="27"/>
  <c r="F116" i="27"/>
  <c r="F198" i="27"/>
  <c r="F562" i="27"/>
  <c r="E700" i="27"/>
  <c r="E786" i="27"/>
  <c r="D839" i="27"/>
  <c r="E897" i="27"/>
  <c r="D940" i="27"/>
  <c r="F996" i="27"/>
  <c r="E1053" i="27"/>
  <c r="D1094" i="27"/>
  <c r="F1136" i="27"/>
  <c r="D1166" i="27"/>
  <c r="E1203" i="27"/>
  <c r="F1240" i="27"/>
  <c r="D1270" i="27"/>
  <c r="E1307" i="27"/>
  <c r="F1336" i="27"/>
  <c r="D1374" i="27"/>
  <c r="E1411" i="27"/>
  <c r="F1440" i="27"/>
  <c r="D1478" i="27"/>
  <c r="E292" i="27"/>
  <c r="E448" i="27"/>
  <c r="D541" i="27"/>
  <c r="E604" i="27"/>
  <c r="D683" i="27"/>
  <c r="E739" i="27"/>
  <c r="E803" i="27"/>
  <c r="E858" i="27"/>
  <c r="F897" i="27"/>
  <c r="F947" i="27"/>
  <c r="E986" i="27"/>
  <c r="E1036" i="27"/>
  <c r="F1083" i="27"/>
  <c r="D1113" i="27"/>
  <c r="E1150" i="27"/>
  <c r="F1179" i="27"/>
  <c r="D1217" i="27"/>
  <c r="E1254" i="27"/>
  <c r="F1283" i="27"/>
  <c r="D1321" i="27"/>
  <c r="F312" i="27"/>
  <c r="E455" i="27"/>
  <c r="E547" i="27"/>
  <c r="F609" i="27"/>
  <c r="D690" i="27"/>
  <c r="E744" i="27"/>
  <c r="F807" i="27"/>
  <c r="F862" i="27"/>
  <c r="E901" i="27"/>
  <c r="E951" i="27"/>
  <c r="F990" i="27"/>
  <c r="F316" i="27"/>
  <c r="F456" i="27"/>
  <c r="F530" i="27"/>
  <c r="D611" i="27"/>
  <c r="D284" i="27"/>
  <c r="F444" i="27"/>
  <c r="F537" i="27"/>
  <c r="D247" i="27"/>
  <c r="F430" i="27"/>
  <c r="E506" i="27"/>
  <c r="F669" i="27"/>
  <c r="F783" i="27"/>
  <c r="E854" i="27"/>
  <c r="F934" i="27"/>
  <c r="E996" i="27"/>
  <c r="F1063" i="27"/>
  <c r="D1117" i="27"/>
  <c r="E1156" i="27"/>
  <c r="F1205" i="27"/>
  <c r="D1245" i="27"/>
  <c r="D1295" i="27"/>
  <c r="E1341" i="27"/>
  <c r="D1375" i="27"/>
  <c r="F1417" i="27"/>
  <c r="D1451" i="27"/>
  <c r="D1487" i="27"/>
  <c r="F1513" i="27"/>
  <c r="E1540" i="27"/>
  <c r="E1572" i="27"/>
  <c r="D1599" i="27"/>
  <c r="F1625" i="27"/>
  <c r="F1657" i="27"/>
  <c r="E1684" i="27"/>
  <c r="D1711" i="27"/>
  <c r="D1743" i="27"/>
  <c r="F1769" i="27"/>
  <c r="E1796" i="27"/>
  <c r="E1828" i="27"/>
  <c r="D1855" i="27"/>
  <c r="F1881" i="27"/>
  <c r="F1913" i="27"/>
  <c r="E1940" i="27"/>
  <c r="D1967" i="27"/>
  <c r="D1999" i="27"/>
  <c r="F2025" i="27"/>
  <c r="E2052" i="27"/>
  <c r="E2084" i="27"/>
  <c r="D2111" i="27"/>
  <c r="F2137" i="27"/>
  <c r="F2169" i="27"/>
  <c r="F508" i="27"/>
  <c r="E636" i="27"/>
  <c r="F738" i="27"/>
  <c r="E810" i="27"/>
  <c r="F871" i="27"/>
  <c r="D941" i="27"/>
  <c r="E998" i="27"/>
  <c r="E1045" i="27"/>
  <c r="D1096" i="27"/>
  <c r="D1132" i="27"/>
  <c r="E1167" i="27"/>
  <c r="D1210" i="27"/>
  <c r="E1245" i="27"/>
  <c r="E1281" i="27"/>
  <c r="F1323" i="27"/>
  <c r="D1354" i="27"/>
  <c r="E1384" i="27"/>
  <c r="D1421" i="27"/>
  <c r="F1451" i="27"/>
  <c r="D1482" i="27"/>
  <c r="D1514" i="27"/>
  <c r="F1540" i="27"/>
  <c r="E1567" i="27"/>
  <c r="E1599" i="27"/>
  <c r="D1626" i="27"/>
  <c r="F1652" i="27"/>
  <c r="F1684" i="27"/>
  <c r="E1711" i="27"/>
  <c r="D1738" i="27"/>
  <c r="D1770" i="27"/>
  <c r="F1796" i="27"/>
  <c r="E1823" i="27"/>
  <c r="E1855" i="27"/>
  <c r="D1882" i="27"/>
  <c r="F1908" i="27"/>
  <c r="F1940" i="27"/>
  <c r="E1967" i="27"/>
  <c r="D1994" i="27"/>
  <c r="D2026" i="27"/>
  <c r="F2052" i="27"/>
  <c r="E2079" i="27"/>
  <c r="E2111" i="27"/>
  <c r="E458" i="27"/>
  <c r="F605" i="27"/>
  <c r="F717" i="27"/>
  <c r="E792" i="27"/>
  <c r="D856" i="27"/>
  <c r="E924" i="27"/>
  <c r="D981" i="27"/>
  <c r="F1031" i="27"/>
  <c r="F1085" i="27"/>
  <c r="F1121" i="27"/>
  <c r="D1157" i="27"/>
  <c r="F1199" i="27"/>
  <c r="D1235" i="27"/>
  <c r="D1271" i="27"/>
  <c r="F1313" i="27"/>
  <c r="E1345" i="27"/>
  <c r="F1375" i="27"/>
  <c r="E1412" i="27"/>
  <c r="F1442" i="27"/>
  <c r="E1473" i="27"/>
  <c r="D1501" i="27"/>
  <c r="D1525" i="27"/>
  <c r="D1549" i="27"/>
  <c r="D1573" i="27"/>
  <c r="D1597" i="27"/>
  <c r="E493" i="27"/>
  <c r="F618" i="27"/>
  <c r="D710" i="27"/>
  <c r="D779" i="27"/>
  <c r="D838" i="27"/>
  <c r="F891" i="27"/>
  <c r="E942" i="27"/>
  <c r="D993" i="27"/>
  <c r="E1037" i="27"/>
  <c r="E1082" i="27"/>
  <c r="F1114" i="27"/>
  <c r="E1143" i="27"/>
  <c r="D459" i="27"/>
  <c r="E584" i="27"/>
  <c r="E1381" i="27"/>
  <c r="E1623" i="27"/>
  <c r="F1852" i="27"/>
  <c r="F2076" i="27"/>
  <c r="D975" i="27"/>
  <c r="F1309" i="27"/>
  <c r="E1546" i="27"/>
  <c r="D741" i="27"/>
  <c r="D863" i="27"/>
  <c r="E970" i="27"/>
  <c r="E1061" i="27"/>
  <c r="E1129" i="27"/>
  <c r="E533" i="27"/>
  <c r="E668" i="27"/>
  <c r="E779" i="27"/>
  <c r="E868" i="27"/>
  <c r="F931" i="27"/>
  <c r="F1009" i="27"/>
  <c r="E1062" i="27"/>
  <c r="D1115" i="27"/>
  <c r="D1165" i="27"/>
  <c r="F248" i="27"/>
  <c r="E600" i="27"/>
  <c r="D704" i="27"/>
  <c r="D808" i="27"/>
  <c r="E892" i="27"/>
  <c r="F955" i="27"/>
  <c r="E1029" i="27"/>
  <c r="D501" i="27"/>
  <c r="D669" i="27"/>
  <c r="E781" i="27"/>
  <c r="F422" i="27"/>
  <c r="D634" i="27"/>
  <c r="F728" i="27"/>
  <c r="D829" i="27"/>
  <c r="F910" i="27"/>
  <c r="E973" i="27"/>
  <c r="F828" i="27"/>
  <c r="D1109" i="27"/>
  <c r="D1215" i="27"/>
  <c r="F1293" i="27"/>
  <c r="D1352" i="27"/>
  <c r="D1420" i="27"/>
  <c r="D1474" i="27"/>
  <c r="E1534" i="27"/>
  <c r="F1594" i="27"/>
  <c r="E1634" i="27"/>
  <c r="F1683" i="27"/>
  <c r="D1723" i="27"/>
  <c r="D1773" i="27"/>
  <c r="E1822" i="27"/>
  <c r="F1861" i="27"/>
  <c r="F1911" i="27"/>
  <c r="E1950" i="27"/>
  <c r="E2000" i="27"/>
  <c r="E2050" i="27"/>
  <c r="D2089" i="27"/>
  <c r="E2136" i="27"/>
  <c r="D2170" i="27"/>
  <c r="E2207" i="27"/>
  <c r="F2244" i="27"/>
  <c r="D2274" i="27"/>
  <c r="E1058" i="27"/>
  <c r="E1162" i="27"/>
  <c r="D1250" i="27"/>
  <c r="D1328" i="27"/>
  <c r="E1382" i="27"/>
  <c r="D1450" i="27"/>
  <c r="E1501" i="27"/>
  <c r="F1560" i="27"/>
  <c r="F1616" i="27"/>
  <c r="D1656" i="27"/>
  <c r="E1705" i="27"/>
  <c r="F1744" i="27"/>
  <c r="F1794" i="27"/>
  <c r="D1844" i="27"/>
  <c r="E1883" i="27"/>
  <c r="E1933" i="27"/>
  <c r="D1972" i="27"/>
  <c r="D2022" i="27"/>
  <c r="D2072" i="27"/>
  <c r="F2110" i="27"/>
  <c r="D2155" i="27"/>
  <c r="E2186" i="27"/>
  <c r="F2223" i="27"/>
  <c r="D2261" i="27"/>
  <c r="F887" i="27"/>
  <c r="F1148" i="27"/>
  <c r="F1221" i="27"/>
  <c r="D1301" i="27"/>
  <c r="D1373" i="27"/>
  <c r="D1426" i="27"/>
  <c r="E1493" i="27"/>
  <c r="F1539" i="27"/>
  <c r="F1599" i="27"/>
  <c r="D1649" i="27"/>
  <c r="E1688" i="27"/>
  <c r="E1738" i="27"/>
  <c r="D1777" i="27"/>
  <c r="D1827" i="27"/>
  <c r="D1877" i="27"/>
  <c r="F1915" i="27"/>
  <c r="F1965" i="27"/>
  <c r="E1084" i="27"/>
  <c r="D1200" i="27"/>
  <c r="E1279" i="27"/>
  <c r="F1339" i="27"/>
  <c r="E1407" i="27"/>
  <c r="E1461" i="27"/>
  <c r="E1523" i="27"/>
  <c r="F1582" i="27"/>
  <c r="F1624" i="27"/>
  <c r="F1674" i="27"/>
  <c r="D1095" i="27"/>
  <c r="E1205" i="27"/>
  <c r="F1285" i="27"/>
  <c r="D1344" i="27"/>
  <c r="D1413" i="27"/>
  <c r="F1052" i="27"/>
  <c r="E1180" i="27"/>
  <c r="D1264" i="27"/>
  <c r="E1325" i="27"/>
  <c r="D1053" i="27"/>
  <c r="F1054" i="27"/>
  <c r="F1201" i="27"/>
  <c r="E1447" i="27"/>
  <c r="E1545" i="27"/>
  <c r="D1654" i="27"/>
  <c r="E1715" i="27"/>
  <c r="F1784" i="27"/>
  <c r="E1841" i="27"/>
  <c r="F1898" i="27"/>
  <c r="E1966" i="27"/>
  <c r="F2015" i="27"/>
  <c r="E2062" i="27"/>
  <c r="F2119" i="27"/>
  <c r="D2160" i="27"/>
  <c r="E2197" i="27"/>
  <c r="D2240" i="27"/>
  <c r="E2275" i="27"/>
  <c r="F2305" i="27"/>
  <c r="F2337" i="27"/>
  <c r="E2364" i="27"/>
  <c r="D2391" i="27"/>
  <c r="D2423" i="27"/>
  <c r="F2449" i="27"/>
  <c r="E2476" i="27"/>
  <c r="E2508" i="27"/>
  <c r="D2535" i="27"/>
  <c r="F2561" i="27"/>
  <c r="F2593" i="27"/>
  <c r="E2620" i="27"/>
  <c r="D2647" i="27"/>
  <c r="D2679" i="27"/>
  <c r="F2705" i="27"/>
  <c r="E2732" i="27"/>
  <c r="E2764" i="27"/>
  <c r="D2791" i="27"/>
  <c r="F2817" i="27"/>
  <c r="F2849" i="27"/>
  <c r="E2876" i="27"/>
  <c r="D2903" i="27"/>
  <c r="D2935" i="27"/>
  <c r="F2961" i="27"/>
  <c r="E2988" i="27"/>
  <c r="E3020" i="27"/>
  <c r="D3047" i="27"/>
  <c r="F1225" i="27"/>
  <c r="E1438" i="27"/>
  <c r="D1529" i="27"/>
  <c r="F1611" i="27"/>
  <c r="F1693" i="27"/>
  <c r="E1750" i="27"/>
  <c r="F1807" i="27"/>
  <c r="E1875" i="27"/>
  <c r="D1932" i="27"/>
  <c r="E1987" i="27"/>
  <c r="D2044" i="27"/>
  <c r="E2091" i="27"/>
  <c r="D2136" i="27"/>
  <c r="D2183" i="27"/>
  <c r="D2219" i="27"/>
  <c r="E2254" i="27"/>
  <c r="E2295" i="27"/>
  <c r="D2322" i="27"/>
  <c r="F2348" i="27"/>
  <c r="F2380" i="27"/>
  <c r="E2407" i="27"/>
  <c r="D2434" i="27"/>
  <c r="D2466" i="27"/>
  <c r="F2492" i="27"/>
  <c r="E2519" i="27"/>
  <c r="E2551" i="27"/>
  <c r="D2578" i="27"/>
  <c r="F2604" i="27"/>
  <c r="F2636" i="27"/>
  <c r="E2663" i="27"/>
  <c r="D2690" i="27"/>
  <c r="D2722" i="27"/>
  <c r="F2748" i="27"/>
  <c r="E2775" i="27"/>
  <c r="E2807" i="27"/>
  <c r="D2834" i="27"/>
  <c r="F2860" i="27"/>
  <c r="F2892" i="27"/>
  <c r="E2919" i="27"/>
  <c r="D2946" i="27"/>
  <c r="D2978" i="27"/>
  <c r="F3004" i="27"/>
  <c r="F1207" i="27"/>
  <c r="E1428" i="27"/>
  <c r="D1521" i="27"/>
  <c r="E1605" i="27"/>
  <c r="D1689" i="27"/>
  <c r="E1746" i="27"/>
  <c r="D1803" i="27"/>
  <c r="F1870" i="27"/>
  <c r="D1928" i="27"/>
  <c r="F1983" i="27"/>
  <c r="E2040" i="27"/>
  <c r="F2087" i="27"/>
  <c r="F2132" i="27"/>
  <c r="D2180" i="27"/>
  <c r="D2216" i="27"/>
  <c r="E2251" i="27"/>
  <c r="D2293" i="27"/>
  <c r="F2319" i="27"/>
  <c r="E2346" i="27"/>
  <c r="E2378" i="27"/>
  <c r="D2405" i="27"/>
  <c r="F2431" i="27"/>
  <c r="F2463" i="27"/>
  <c r="E2490" i="27"/>
  <c r="D2517" i="27"/>
  <c r="F1230" i="27"/>
  <c r="E1414" i="27"/>
  <c r="E1515" i="27"/>
  <c r="E1614" i="27"/>
  <c r="E1683" i="27"/>
  <c r="D1740" i="27"/>
  <c r="E1809" i="27"/>
  <c r="F1866" i="27"/>
  <c r="E1923" i="27"/>
  <c r="D1988" i="27"/>
  <c r="E2035" i="27"/>
  <c r="F1325" i="27"/>
  <c r="E1481" i="27"/>
  <c r="F1566" i="27"/>
  <c r="E1643" i="27"/>
  <c r="E1718" i="27"/>
  <c r="F1775" i="27"/>
  <c r="E1832" i="27"/>
  <c r="D1900" i="27"/>
  <c r="E1957" i="27"/>
  <c r="E2008" i="27"/>
  <c r="D2065" i="27"/>
  <c r="E1159" i="27"/>
  <c r="D1380" i="27"/>
  <c r="F1507" i="27"/>
  <c r="D1593" i="27"/>
  <c r="D1665" i="27"/>
  <c r="E1736" i="27"/>
  <c r="D1793" i="27"/>
  <c r="E1850" i="27"/>
  <c r="D1918" i="27"/>
  <c r="F1974" i="27"/>
  <c r="F2022" i="27"/>
  <c r="D2080" i="27"/>
  <c r="F1194" i="27"/>
  <c r="F1394" i="27"/>
  <c r="E1517" i="27"/>
  <c r="E1601" i="27"/>
  <c r="F1672" i="27"/>
  <c r="F1742" i="27"/>
  <c r="F1351" i="27"/>
  <c r="F1476" i="27"/>
  <c r="E1579" i="27"/>
  <c r="F1653" i="27"/>
  <c r="D1715" i="27"/>
  <c r="F1782" i="27"/>
  <c r="D1840" i="27"/>
  <c r="F1896" i="27"/>
  <c r="D1949" i="27"/>
  <c r="D1800" i="27"/>
  <c r="E2070" i="27"/>
  <c r="F2150" i="27"/>
  <c r="F2205" i="27"/>
  <c r="E2256" i="27"/>
  <c r="F2302" i="27"/>
  <c r="F2341" i="27"/>
  <c r="E2384" i="27"/>
  <c r="E2422" i="27"/>
  <c r="E2461" i="27"/>
  <c r="E2499" i="27"/>
  <c r="E2537" i="27"/>
  <c r="E2570" i="27"/>
  <c r="E2602" i="27"/>
  <c r="F2637" i="27"/>
  <c r="F2669" i="27"/>
  <c r="F2701" i="27"/>
  <c r="F2733" i="27"/>
  <c r="F2765" i="27"/>
  <c r="F2797" i="27"/>
  <c r="F2829" i="27"/>
  <c r="D2865" i="27"/>
  <c r="D2897" i="27"/>
  <c r="F2925" i="27"/>
  <c r="E2954" i="27"/>
  <c r="E2982" i="27"/>
  <c r="D3011" i="27"/>
  <c r="E3037" i="27"/>
  <c r="F3061" i="27"/>
  <c r="E3083" i="27"/>
  <c r="F3104" i="27"/>
  <c r="D3126" i="27"/>
  <c r="E3147" i="27"/>
  <c r="F3168" i="27"/>
  <c r="D3190" i="27"/>
  <c r="E3211" i="27"/>
  <c r="F3232" i="27"/>
  <c r="D3254" i="27"/>
  <c r="E3275" i="27"/>
  <c r="F3296" i="27"/>
  <c r="D3318" i="27"/>
  <c r="E3339" i="27"/>
  <c r="F3360" i="27"/>
  <c r="D3382" i="27"/>
  <c r="E3403" i="27"/>
  <c r="F3424" i="27"/>
  <c r="D3446" i="27"/>
  <c r="E3467" i="27"/>
  <c r="F3488" i="27"/>
  <c r="D1985" i="27"/>
  <c r="E2109" i="27"/>
  <c r="F2165" i="27"/>
  <c r="D2211" i="27"/>
  <c r="F2256" i="27"/>
  <c r="E2299" i="27"/>
  <c r="F2333" i="27"/>
  <c r="D2368" i="27"/>
  <c r="E2401" i="27"/>
  <c r="F2435" i="27"/>
  <c r="D2470" i="27"/>
  <c r="E2504" i="27"/>
  <c r="F2538" i="27"/>
  <c r="F2566" i="27"/>
  <c r="E2595" i="27"/>
  <c r="D2624" i="27"/>
  <c r="D2652" i="27"/>
  <c r="F2680" i="27"/>
  <c r="E2709" i="27"/>
  <c r="E2737" i="27"/>
  <c r="D2766" i="27"/>
  <c r="F2794" i="27"/>
  <c r="F2822" i="27"/>
  <c r="E2851" i="27"/>
  <c r="D2880" i="27"/>
  <c r="D2908" i="27"/>
  <c r="F2936" i="27"/>
  <c r="E2965" i="27"/>
  <c r="E2993" i="27"/>
  <c r="D3022" i="27"/>
  <c r="F3046" i="27"/>
  <c r="E3070" i="27"/>
  <c r="F3091" i="27"/>
  <c r="D3113" i="27"/>
  <c r="E3134" i="27"/>
  <c r="F3155" i="27"/>
  <c r="D3177" i="27"/>
  <c r="E3198" i="27"/>
  <c r="F3219" i="27"/>
  <c r="D3241" i="27"/>
  <c r="E3262" i="27"/>
  <c r="F3283" i="27"/>
  <c r="D3305" i="27"/>
  <c r="E3326" i="27"/>
  <c r="F3347" i="27"/>
  <c r="D3369" i="27"/>
  <c r="E3390" i="27"/>
  <c r="F3411" i="27"/>
  <c r="F1856" i="27"/>
  <c r="E2073" i="27"/>
  <c r="F2146" i="27"/>
  <c r="E2195" i="27"/>
  <c r="D2241" i="27"/>
  <c r="F2285" i="27"/>
  <c r="D2321" i="27"/>
  <c r="E2355" i="27"/>
  <c r="F2389" i="27"/>
  <c r="D2424" i="27"/>
  <c r="E2457" i="27"/>
  <c r="F2491" i="27"/>
  <c r="D2526" i="27"/>
  <c r="D2557" i="27"/>
  <c r="D2585" i="27"/>
  <c r="F2613" i="27"/>
  <c r="E2642" i="27"/>
  <c r="E2670" i="27"/>
  <c r="D2699" i="27"/>
  <c r="F2727" i="27"/>
  <c r="F2755" i="27"/>
  <c r="E2784" i="27"/>
  <c r="D2813" i="27"/>
  <c r="D2841" i="27"/>
  <c r="F2869" i="27"/>
  <c r="E2898" i="27"/>
  <c r="E2926" i="27"/>
  <c r="F1862" i="27"/>
  <c r="F2075" i="27"/>
  <c r="D2147" i="27"/>
  <c r="F2195" i="27"/>
  <c r="E2241" i="27"/>
  <c r="D2287" i="27"/>
  <c r="E2321" i="27"/>
  <c r="F2355" i="27"/>
  <c r="D2390" i="27"/>
  <c r="E2424" i="27"/>
  <c r="F2458" i="27"/>
  <c r="D2492" i="27"/>
  <c r="E2033" i="27"/>
  <c r="D2129" i="27"/>
  <c r="D2179" i="27"/>
  <c r="F2224" i="27"/>
  <c r="E2270" i="27"/>
  <c r="F2309" i="27"/>
  <c r="D2344" i="27"/>
  <c r="E1874" i="27"/>
  <c r="D2078" i="27"/>
  <c r="F2149" i="27"/>
  <c r="E2196" i="27"/>
  <c r="F2242" i="27"/>
  <c r="D2288" i="27"/>
  <c r="D2323" i="27"/>
  <c r="E2019" i="27"/>
  <c r="D2123" i="27"/>
  <c r="F2174" i="27"/>
  <c r="E2220" i="27"/>
  <c r="F2266" i="27"/>
  <c r="F2306" i="27"/>
  <c r="D2340" i="27"/>
  <c r="F1839" i="27"/>
  <c r="E2069" i="27"/>
  <c r="F2143" i="27"/>
  <c r="F2192" i="27"/>
  <c r="E2238" i="27"/>
  <c r="D2284" i="27"/>
  <c r="D2320" i="27"/>
  <c r="E2353" i="27"/>
  <c r="F2387" i="27"/>
  <c r="D2422" i="27"/>
  <c r="E2456" i="27"/>
  <c r="F2490" i="27"/>
  <c r="D2524" i="27"/>
  <c r="E2555" i="27"/>
  <c r="D2584" i="27"/>
  <c r="D2612" i="27"/>
  <c r="F2378" i="27"/>
  <c r="D2468" i="27"/>
  <c r="F2543" i="27"/>
  <c r="E2600" i="27"/>
  <c r="E2651" i="27"/>
  <c r="D2697" i="27"/>
  <c r="F2742" i="27"/>
  <c r="D2789" i="27"/>
  <c r="F2834" i="27"/>
  <c r="F2878" i="27"/>
  <c r="D2925" i="27"/>
  <c r="E2966" i="27"/>
  <c r="D3005" i="27"/>
  <c r="F3039" i="27"/>
  <c r="E3071" i="27"/>
  <c r="D3100" i="27"/>
  <c r="D3128" i="27"/>
  <c r="F3156" i="27"/>
  <c r="E3185" i="27"/>
  <c r="E3213" i="27"/>
  <c r="D3242" i="27"/>
  <c r="F3270" i="27"/>
  <c r="F3298" i="27"/>
  <c r="E3327" i="27"/>
  <c r="D3356" i="27"/>
  <c r="D3384" i="27"/>
  <c r="F3412" i="27"/>
  <c r="D3439" i="27"/>
  <c r="E3463" i="27"/>
  <c r="F3487" i="27"/>
  <c r="D3510" i="27"/>
  <c r="E3531" i="27"/>
  <c r="F3552" i="27"/>
  <c r="D3574" i="27"/>
  <c r="E3595" i="27"/>
  <c r="F3616" i="27"/>
  <c r="D3638" i="27"/>
  <c r="E3659" i="27"/>
  <c r="F3680" i="27"/>
  <c r="D3702" i="27"/>
  <c r="E3723" i="27"/>
  <c r="F3744" i="27"/>
  <c r="D3766" i="27"/>
  <c r="E3787" i="27"/>
  <c r="F3808" i="27"/>
  <c r="D3830" i="27"/>
  <c r="E3851" i="27"/>
  <c r="F3872" i="27"/>
  <c r="D3894" i="27"/>
  <c r="D2425" i="27"/>
  <c r="E2510" i="27"/>
  <c r="D2572" i="27"/>
  <c r="E2629" i="27"/>
  <c r="E2675" i="27"/>
  <c r="D2721" i="27"/>
  <c r="F2766" i="27"/>
  <c r="E2811" i="27"/>
  <c r="D2857" i="27"/>
  <c r="F2902" i="27"/>
  <c r="D2948" i="27"/>
  <c r="E2985" i="27"/>
  <c r="D3024" i="27"/>
  <c r="F3056" i="27"/>
  <c r="F3085" i="27"/>
  <c r="E3114" i="27"/>
  <c r="D3143" i="27"/>
  <c r="D3171" i="27"/>
  <c r="F3199" i="27"/>
  <c r="E3228" i="27"/>
  <c r="E3256" i="27"/>
  <c r="D3285" i="27"/>
  <c r="F3313" i="27"/>
  <c r="F3341" i="27"/>
  <c r="E3370" i="27"/>
  <c r="D3399" i="27"/>
  <c r="D3427" i="27"/>
  <c r="F3451" i="27"/>
  <c r="D3476" i="27"/>
  <c r="F3499" i="27"/>
  <c r="D3521" i="27"/>
  <c r="E3542" i="27"/>
  <c r="F3563" i="27"/>
  <c r="D3585" i="27"/>
  <c r="E3606" i="27"/>
  <c r="F3627" i="27"/>
  <c r="D3649" i="27"/>
  <c r="E3670" i="27"/>
  <c r="F3691" i="27"/>
  <c r="D3713" i="27"/>
  <c r="E3734" i="27"/>
  <c r="F3755" i="27"/>
  <c r="D3777" i="27"/>
  <c r="E3798" i="27"/>
  <c r="F3819" i="27"/>
  <c r="D3841" i="27"/>
  <c r="E3862" i="27"/>
  <c r="F3883" i="27"/>
  <c r="D3905" i="27"/>
  <c r="E3926" i="27"/>
  <c r="F3947" i="27"/>
  <c r="D3969" i="27"/>
  <c r="D3572" i="27"/>
  <c r="F3606" i="27"/>
  <c r="D2382" i="27"/>
  <c r="E2472" i="27"/>
  <c r="E2544" i="27"/>
  <c r="D2601" i="27"/>
  <c r="F2653" i="27"/>
  <c r="E2699" i="27"/>
  <c r="D2744" i="27"/>
  <c r="F2789" i="27"/>
  <c r="E2835" i="27"/>
  <c r="D2881" i="27"/>
  <c r="F2926" i="27"/>
  <c r="F2967" i="27"/>
  <c r="F3005" i="27"/>
  <c r="D3041" i="27"/>
  <c r="D3072" i="27"/>
  <c r="F3100" i="27"/>
  <c r="E3129" i="27"/>
  <c r="E3157" i="27"/>
  <c r="D3186" i="27"/>
  <c r="F3214" i="27"/>
  <c r="F3242" i="27"/>
  <c r="E3271" i="27"/>
  <c r="D3300" i="27"/>
  <c r="D3328" i="27"/>
  <c r="F3356" i="27"/>
  <c r="E3385" i="27"/>
  <c r="E3413" i="27"/>
  <c r="F3439" i="27"/>
  <c r="D3464" i="27"/>
  <c r="E3488" i="27"/>
  <c r="F3510" i="27"/>
  <c r="D3532" i="27"/>
  <c r="D3556" i="27"/>
  <c r="D3612" i="27"/>
  <c r="F2416" i="27"/>
  <c r="D2505" i="27"/>
  <c r="D2568" i="27"/>
  <c r="F2624" i="27"/>
  <c r="F2671" i="27"/>
  <c r="E2717" i="27"/>
  <c r="E2761" i="27"/>
  <c r="F2807" i="27"/>
  <c r="E2853" i="27"/>
  <c r="D2899" i="27"/>
  <c r="F2944" i="27"/>
  <c r="D2982" i="27"/>
  <c r="D3020" i="27"/>
  <c r="F3053" i="27"/>
  <c r="D2408" i="27"/>
  <c r="D2497" i="27"/>
  <c r="D2561" i="27"/>
  <c r="E2618" i="27"/>
  <c r="E2665" i="27"/>
  <c r="F2711" i="27"/>
  <c r="E2757" i="27"/>
  <c r="D2803" i="27"/>
  <c r="F2848" i="27"/>
  <c r="E2893" i="27"/>
  <c r="D2939" i="27"/>
  <c r="E2978" i="27"/>
  <c r="E3016" i="27"/>
  <c r="E3050" i="27"/>
  <c r="D3080" i="27"/>
  <c r="F3108" i="27"/>
  <c r="D2420" i="27"/>
  <c r="F2506" i="27"/>
  <c r="F2568" i="27"/>
  <c r="E2625" i="27"/>
  <c r="E2672" i="27"/>
  <c r="D2718" i="27"/>
  <c r="F2763" i="27"/>
  <c r="E2809" i="27"/>
  <c r="D2854" i="27"/>
  <c r="F2899" i="27"/>
  <c r="E2945" i="27"/>
  <c r="D2984" i="27"/>
  <c r="E3021" i="27"/>
  <c r="E3054" i="27"/>
  <c r="E3084" i="27"/>
  <c r="E3112" i="27"/>
  <c r="D3141" i="27"/>
  <c r="F3169" i="27"/>
  <c r="F3197" i="27"/>
  <c r="E3226" i="27"/>
  <c r="D3255" i="27"/>
  <c r="E2421" i="27"/>
  <c r="D2507" i="27"/>
  <c r="D2569" i="27"/>
  <c r="E2626" i="27"/>
  <c r="F2672" i="27"/>
  <c r="E2718" i="27"/>
  <c r="D2764" i="27"/>
  <c r="E2810" i="27"/>
  <c r="D2856" i="27"/>
  <c r="D2900" i="27"/>
  <c r="E2946" i="27"/>
  <c r="E2984" i="27"/>
  <c r="E3022" i="27"/>
  <c r="D2361" i="27"/>
  <c r="F2827" i="27"/>
  <c r="F3081" i="27"/>
  <c r="D3148" i="27"/>
  <c r="F3204" i="27"/>
  <c r="E3261" i="27"/>
  <c r="D3308" i="27"/>
  <c r="F3353" i="27"/>
  <c r="F3397" i="27"/>
  <c r="E3441" i="27"/>
  <c r="E3480" i="27"/>
  <c r="F3516" i="27"/>
  <c r="D3551" i="27"/>
  <c r="E3584" i="27"/>
  <c r="F3618" i="27"/>
  <c r="E3649" i="27"/>
  <c r="E3677" i="27"/>
  <c r="D3706" i="27"/>
  <c r="F3734" i="27"/>
  <c r="F3762" i="27"/>
  <c r="E3791" i="27"/>
  <c r="D3820" i="27"/>
  <c r="D3848" i="27"/>
  <c r="F3876" i="27"/>
  <c r="D3904" i="27"/>
  <c r="E3928" i="27"/>
  <c r="F3952" i="27"/>
  <c r="E3977" i="27"/>
  <c r="E3852" i="27"/>
  <c r="E3907" i="27"/>
  <c r="E3956" i="27"/>
  <c r="F3437" i="27"/>
  <c r="E3517" i="27"/>
  <c r="E3607" i="27"/>
  <c r="D3682" i="27"/>
  <c r="E3749" i="27"/>
  <c r="D3810" i="27"/>
  <c r="D3874" i="27"/>
  <c r="E3932" i="27"/>
  <c r="D3527" i="27"/>
  <c r="D3603" i="27"/>
  <c r="F3685" i="27"/>
  <c r="E3760" i="27"/>
  <c r="D3839" i="27"/>
  <c r="E3911" i="27"/>
  <c r="E3978" i="27"/>
  <c r="D1418" i="27"/>
  <c r="D1650" i="27"/>
  <c r="E1879" i="27"/>
  <c r="F2108" i="27"/>
  <c r="F1027" i="27"/>
  <c r="E1342" i="27"/>
  <c r="E1570" i="27"/>
  <c r="E747" i="27"/>
  <c r="D874" i="27"/>
  <c r="D977" i="27"/>
  <c r="D1066" i="27"/>
  <c r="F1132" i="27"/>
  <c r="D549" i="27"/>
  <c r="F703" i="27"/>
  <c r="E788" i="27"/>
  <c r="E874" i="27"/>
  <c r="F937" i="27"/>
  <c r="E1014" i="27"/>
  <c r="D1079" i="27"/>
  <c r="D1119" i="27"/>
  <c r="E1168" i="27"/>
  <c r="F324" i="27"/>
  <c r="E611" i="27"/>
  <c r="D736" i="27"/>
  <c r="F813" i="27"/>
  <c r="E898" i="27"/>
  <c r="D960" i="27"/>
  <c r="D1034" i="27"/>
  <c r="D566" i="27"/>
  <c r="E679" i="27"/>
  <c r="D789" i="27"/>
  <c r="F450" i="27"/>
  <c r="F641" i="27"/>
  <c r="E760" i="27"/>
  <c r="F834" i="27"/>
  <c r="F916" i="27"/>
  <c r="E978" i="27"/>
  <c r="F875" i="27"/>
  <c r="D1148" i="27"/>
  <c r="D1220" i="27"/>
  <c r="E1300" i="27"/>
  <c r="E1356" i="27"/>
  <c r="E1425" i="27"/>
  <c r="F1491" i="27"/>
  <c r="D1539" i="27"/>
  <c r="E1598" i="27"/>
  <c r="F1637" i="27"/>
  <c r="F1687" i="27"/>
  <c r="D1737" i="27"/>
  <c r="E1776" i="27"/>
  <c r="E1826" i="27"/>
  <c r="D1865" i="27"/>
  <c r="D1915" i="27"/>
  <c r="D1965" i="27"/>
  <c r="F2003" i="27"/>
  <c r="F2053" i="27"/>
  <c r="D2093" i="27"/>
  <c r="E2139" i="27"/>
  <c r="F2180" i="27"/>
  <c r="D2210" i="27"/>
  <c r="E2247" i="27"/>
  <c r="F2276" i="27"/>
  <c r="F1071" i="27"/>
  <c r="D1191" i="27"/>
  <c r="D1255" i="27"/>
  <c r="E1333" i="27"/>
  <c r="E1386" i="27"/>
  <c r="E1455" i="27"/>
  <c r="D1518" i="27"/>
  <c r="E1565" i="27"/>
  <c r="D1620" i="27"/>
  <c r="E1659" i="27"/>
  <c r="E1709" i="27"/>
  <c r="F1758" i="27"/>
  <c r="D1798" i="27"/>
  <c r="D1848" i="27"/>
  <c r="F1886" i="27"/>
  <c r="F1936" i="27"/>
  <c r="F1986" i="27"/>
  <c r="E2025" i="27"/>
  <c r="E2075" i="27"/>
  <c r="F2114" i="27"/>
  <c r="D2158" i="27"/>
  <c r="D2197" i="27"/>
  <c r="E2226" i="27"/>
  <c r="F2263" i="27"/>
  <c r="E932" i="27"/>
  <c r="D1156" i="27"/>
  <c r="E1244" i="27"/>
  <c r="D1307" i="27"/>
  <c r="E1377" i="27"/>
  <c r="E1431" i="27"/>
  <c r="D1497" i="27"/>
  <c r="E1557" i="27"/>
  <c r="D1603" i="27"/>
  <c r="D1653" i="27"/>
  <c r="F1691" i="27"/>
  <c r="F1741" i="27"/>
  <c r="F1791" i="27"/>
  <c r="E1830" i="27"/>
  <c r="E1880" i="27"/>
  <c r="F1919" i="27"/>
  <c r="D1969" i="27"/>
  <c r="F1122" i="27"/>
  <c r="D1205" i="27"/>
  <c r="E1285" i="27"/>
  <c r="F1343" i="27"/>
  <c r="F1412" i="27"/>
  <c r="E1480" i="27"/>
  <c r="D1528" i="27"/>
  <c r="E1587" i="27"/>
  <c r="D1628" i="27"/>
  <c r="D1678" i="27"/>
  <c r="E1133" i="27"/>
  <c r="D1212" i="27"/>
  <c r="F1290" i="27"/>
  <c r="E1349" i="27"/>
  <c r="E1417" i="27"/>
  <c r="E1095" i="27"/>
  <c r="D1187" i="27"/>
  <c r="D1269" i="27"/>
  <c r="F1330" i="27"/>
  <c r="F1066" i="27"/>
  <c r="E1098" i="27"/>
  <c r="E1225" i="27"/>
  <c r="D1457" i="27"/>
  <c r="F1554" i="27"/>
  <c r="E1661" i="27"/>
  <c r="E1721" i="27"/>
  <c r="F1789" i="27"/>
  <c r="E1846" i="27"/>
  <c r="F1903" i="27"/>
  <c r="E1971" i="27"/>
  <c r="F2019" i="27"/>
  <c r="D2067" i="27"/>
  <c r="E2123" i="27"/>
  <c r="F2164" i="27"/>
  <c r="F2200" i="27"/>
  <c r="E2243" i="27"/>
  <c r="F2278" i="27"/>
  <c r="E2308" i="27"/>
  <c r="E2340" i="27"/>
  <c r="D2367" i="27"/>
  <c r="F2393" i="27"/>
  <c r="F2425" i="27"/>
  <c r="E2452" i="27"/>
  <c r="D2479" i="27"/>
  <c r="D2511" i="27"/>
  <c r="F2537" i="27"/>
  <c r="E2564" i="27"/>
  <c r="E2596" i="27"/>
  <c r="D2623" i="27"/>
  <c r="F2649" i="27"/>
  <c r="F2681" i="27"/>
  <c r="E2708" i="27"/>
  <c r="D2735" i="27"/>
  <c r="D2767" i="27"/>
  <c r="F2793" i="27"/>
  <c r="E2820" i="27"/>
  <c r="E2852" i="27"/>
  <c r="D2879" i="27"/>
  <c r="F2905" i="27"/>
  <c r="F2937" i="27"/>
  <c r="E2964" i="27"/>
  <c r="D2991" i="27"/>
  <c r="D3023" i="27"/>
  <c r="F3049" i="27"/>
  <c r="F1247" i="27"/>
  <c r="F1447" i="27"/>
  <c r="E1537" i="27"/>
  <c r="D1619" i="27"/>
  <c r="F1699" i="27"/>
  <c r="D1757" i="27"/>
  <c r="F1813" i="27"/>
  <c r="E1881" i="27"/>
  <c r="F1938" i="27"/>
  <c r="D1992" i="27"/>
  <c r="F2048" i="27"/>
  <c r="D2096" i="27"/>
  <c r="F2140" i="27"/>
  <c r="D2187" i="27"/>
  <c r="E2222" i="27"/>
  <c r="F2257" i="27"/>
  <c r="D2298" i="27"/>
  <c r="F2324" i="27"/>
  <c r="E2351" i="27"/>
  <c r="E2383" i="27"/>
  <c r="D2410" i="27"/>
  <c r="F2436" i="27"/>
  <c r="F2468" i="27"/>
  <c r="E2495" i="27"/>
  <c r="D2522" i="27"/>
  <c r="D2554" i="27"/>
  <c r="F2580" i="27"/>
  <c r="E2607" i="27"/>
  <c r="E2639" i="27"/>
  <c r="D2666" i="27"/>
  <c r="F2692" i="27"/>
  <c r="F2724" i="27"/>
  <c r="E2751" i="27"/>
  <c r="D2778" i="27"/>
  <c r="D2810" i="27"/>
  <c r="F2836" i="27"/>
  <c r="E2863" i="27"/>
  <c r="E2895" i="27"/>
  <c r="D2922" i="27"/>
  <c r="F2948" i="27"/>
  <c r="F2980" i="27"/>
  <c r="E3007" i="27"/>
  <c r="F1229" i="27"/>
  <c r="F1438" i="27"/>
  <c r="E1529" i="27"/>
  <c r="D1612" i="27"/>
  <c r="D1694" i="27"/>
  <c r="F1750" i="27"/>
  <c r="D1808" i="27"/>
  <c r="E1877" i="27"/>
  <c r="D1934" i="27"/>
  <c r="F1987" i="27"/>
  <c r="D2045" i="27"/>
  <c r="F2091" i="27"/>
  <c r="D2137" i="27"/>
  <c r="D2184" i="27"/>
  <c r="E2219" i="27"/>
  <c r="F2254" i="27"/>
  <c r="F2295" i="27"/>
  <c r="E2322" i="27"/>
  <c r="D2349" i="27"/>
  <c r="D2381" i="27"/>
  <c r="F2407" i="27"/>
  <c r="E2434" i="27"/>
  <c r="E2466" i="27"/>
  <c r="D2493" i="27"/>
  <c r="F2519" i="27"/>
  <c r="F1253" i="27"/>
  <c r="F1428" i="27"/>
  <c r="F1523" i="27"/>
  <c r="F1621" i="27"/>
  <c r="E1689" i="27"/>
  <c r="F1746" i="27"/>
  <c r="E1814" i="27"/>
  <c r="F1871" i="27"/>
  <c r="E1928" i="27"/>
  <c r="F1992" i="27"/>
  <c r="F2040" i="27"/>
  <c r="D1346" i="27"/>
  <c r="F1490" i="27"/>
  <c r="D1576" i="27"/>
  <c r="F1650" i="27"/>
  <c r="D1725" i="27"/>
  <c r="F1781" i="27"/>
  <c r="E1838" i="27"/>
  <c r="F1906" i="27"/>
  <c r="E1963" i="27"/>
  <c r="D2013" i="27"/>
  <c r="F2069" i="27"/>
  <c r="E1189" i="27"/>
  <c r="E1394" i="27"/>
  <c r="D1516" i="27"/>
  <c r="D1601" i="27"/>
  <c r="E1672" i="27"/>
  <c r="E1742" i="27"/>
  <c r="F1799" i="27"/>
  <c r="E1856" i="27"/>
  <c r="D1924" i="27"/>
  <c r="D1980" i="27"/>
  <c r="E2027" i="27"/>
  <c r="D2084" i="27"/>
  <c r="F1218" i="27"/>
  <c r="D1408" i="27"/>
  <c r="F1525" i="27"/>
  <c r="F1608" i="27"/>
  <c r="D1680" i="27"/>
  <c r="E1749" i="27"/>
  <c r="E1370" i="27"/>
  <c r="F1485" i="27"/>
  <c r="F1587" i="27"/>
  <c r="D1661" i="27"/>
  <c r="D1721" i="27"/>
  <c r="E1789" i="27"/>
  <c r="D1846" i="27"/>
  <c r="F1902" i="27"/>
  <c r="D1960" i="27"/>
  <c r="F1845" i="27"/>
  <c r="E2083" i="27"/>
  <c r="E2158" i="27"/>
  <c r="F2210" i="27"/>
  <c r="E2262" i="27"/>
  <c r="E2307" i="27"/>
  <c r="D2350" i="27"/>
  <c r="D2388" i="27"/>
  <c r="D2427" i="27"/>
  <c r="D2465" i="27"/>
  <c r="D2504" i="27"/>
  <c r="F2541" i="27"/>
  <c r="F2573" i="27"/>
  <c r="D2609" i="27"/>
  <c r="D2641" i="27"/>
  <c r="D2673" i="27"/>
  <c r="D2705" i="27"/>
  <c r="D2737" i="27"/>
  <c r="D2769" i="27"/>
  <c r="D2801" i="27"/>
  <c r="D2837" i="27"/>
  <c r="D2869" i="27"/>
  <c r="D2901" i="27"/>
  <c r="D2929" i="27"/>
  <c r="F2957" i="27"/>
  <c r="E2986" i="27"/>
  <c r="E3014" i="27"/>
  <c r="E3040" i="27"/>
  <c r="F3064" i="27"/>
  <c r="D3086" i="27"/>
  <c r="E3107" i="27"/>
  <c r="F3128" i="27"/>
  <c r="D3150" i="27"/>
  <c r="E3171" i="27"/>
  <c r="F3192" i="27"/>
  <c r="D3214" i="27"/>
  <c r="E3235" i="27"/>
  <c r="F3256" i="27"/>
  <c r="D3278" i="27"/>
  <c r="E3299" i="27"/>
  <c r="F3320" i="27"/>
  <c r="D3342" i="27"/>
  <c r="E3363" i="27"/>
  <c r="F3384" i="27"/>
  <c r="D3406" i="27"/>
  <c r="E3427" i="27"/>
  <c r="F3448" i="27"/>
  <c r="D3470" i="27"/>
  <c r="E3491" i="27"/>
  <c r="D2009" i="27"/>
  <c r="F2118" i="27"/>
  <c r="E2171" i="27"/>
  <c r="D2217" i="27"/>
  <c r="F2262" i="27"/>
  <c r="D2304" i="27"/>
  <c r="E2337" i="27"/>
  <c r="F2371" i="27"/>
  <c r="D2406" i="27"/>
  <c r="E2440" i="27"/>
  <c r="F2474" i="27"/>
  <c r="D2508" i="27"/>
  <c r="D2542" i="27"/>
  <c r="F2570" i="27"/>
  <c r="F2598" i="27"/>
  <c r="E2627" i="27"/>
  <c r="D2656" i="27"/>
  <c r="D2684" i="27"/>
  <c r="F2712" i="27"/>
  <c r="E2741" i="27"/>
  <c r="E2769" i="27"/>
  <c r="D2798" i="27"/>
  <c r="F2826" i="27"/>
  <c r="F2854" i="27"/>
  <c r="E2883" i="27"/>
  <c r="D2912" i="27"/>
  <c r="D2940" i="27"/>
  <c r="F2968" i="27"/>
  <c r="E2997" i="27"/>
  <c r="E3025" i="27"/>
  <c r="D3050" i="27"/>
  <c r="D3073" i="27"/>
  <c r="E3094" i="27"/>
  <c r="F3115" i="27"/>
  <c r="D3137" i="27"/>
  <c r="E3158" i="27"/>
  <c r="F3179" i="27"/>
  <c r="D3201" i="27"/>
  <c r="E3222" i="27"/>
  <c r="F3243" i="27"/>
  <c r="D3265" i="27"/>
  <c r="E3286" i="27"/>
  <c r="F3307" i="27"/>
  <c r="D3329" i="27"/>
  <c r="E3350" i="27"/>
  <c r="F3371" i="27"/>
  <c r="D3393" i="27"/>
  <c r="E3414" i="27"/>
  <c r="E1902" i="27"/>
  <c r="E2085" i="27"/>
  <c r="E2153" i="27"/>
  <c r="E2200" i="27"/>
  <c r="D2246" i="27"/>
  <c r="D2291" i="27"/>
  <c r="F2325" i="27"/>
  <c r="D2360" i="27"/>
  <c r="E2393" i="27"/>
  <c r="F2427" i="27"/>
  <c r="D2462" i="27"/>
  <c r="E2496" i="27"/>
  <c r="F2530" i="27"/>
  <c r="E2560" i="27"/>
  <c r="D2589" i="27"/>
  <c r="D2617" i="27"/>
  <c r="F2645" i="27"/>
  <c r="E2674" i="27"/>
  <c r="E2702" i="27"/>
  <c r="D2731" i="27"/>
  <c r="F2759" i="27"/>
  <c r="F2787" i="27"/>
  <c r="E2816" i="27"/>
  <c r="D2845" i="27"/>
  <c r="D2873" i="27"/>
  <c r="F2901" i="27"/>
  <c r="E2930" i="27"/>
  <c r="E1907" i="27"/>
  <c r="D2088" i="27"/>
  <c r="D2154" i="27"/>
  <c r="F2201" i="27"/>
  <c r="E2246" i="27"/>
  <c r="E2291" i="27"/>
  <c r="D2326" i="27"/>
  <c r="E2360" i="27"/>
  <c r="F2394" i="27"/>
  <c r="D2428" i="27"/>
  <c r="E2462" i="27"/>
  <c r="E1777" i="27"/>
  <c r="F2051" i="27"/>
  <c r="F2134" i="27"/>
  <c r="D2185" i="27"/>
  <c r="F2230" i="27"/>
  <c r="E2276" i="27"/>
  <c r="E2313" i="27"/>
  <c r="F2347" i="27"/>
  <c r="D1920" i="27"/>
  <c r="F2090" i="27"/>
  <c r="E2155" i="27"/>
  <c r="D2203" i="27"/>
  <c r="F2248" i="27"/>
  <c r="E2293" i="27"/>
  <c r="F2326" i="27"/>
  <c r="D2038" i="27"/>
  <c r="D2130" i="27"/>
  <c r="E2181" i="27"/>
  <c r="D2227" i="27"/>
  <c r="D2271" i="27"/>
  <c r="E2310" i="27"/>
  <c r="F2344" i="27"/>
  <c r="E1885" i="27"/>
  <c r="F2080" i="27"/>
  <c r="E2150" i="27"/>
  <c r="F2198" i="27"/>
  <c r="E2244" i="27"/>
  <c r="F2288" i="27"/>
  <c r="F2323" i="27"/>
  <c r="D2358" i="27"/>
  <c r="E2392" i="27"/>
  <c r="F2426" i="27"/>
  <c r="D2460" i="27"/>
  <c r="E2494" i="27"/>
  <c r="F2528" i="27"/>
  <c r="F2558" i="27"/>
  <c r="E2587" i="27"/>
  <c r="D2616" i="27"/>
  <c r="E2390" i="27"/>
  <c r="F2480" i="27"/>
  <c r="E2550" i="27"/>
  <c r="F2607" i="27"/>
  <c r="E2657" i="27"/>
  <c r="F2703" i="27"/>
  <c r="E2749" i="27"/>
  <c r="E2793" i="27"/>
  <c r="F2839" i="27"/>
  <c r="E2885" i="27"/>
  <c r="D2931" i="27"/>
  <c r="D2971" i="27"/>
  <c r="D3009" i="27"/>
  <c r="D3044" i="27"/>
  <c r="F3074" i="27"/>
  <c r="E3103" i="27"/>
  <c r="D3132" i="27"/>
  <c r="D3160" i="27"/>
  <c r="F3188" i="27"/>
  <c r="E3217" i="27"/>
  <c r="E3245" i="27"/>
  <c r="D3274" i="27"/>
  <c r="F3302" i="27"/>
  <c r="F3330" i="27"/>
  <c r="E3359" i="27"/>
  <c r="D3388" i="27"/>
  <c r="D3416" i="27"/>
  <c r="D3442" i="27"/>
  <c r="E3466" i="27"/>
  <c r="F3490" i="27"/>
  <c r="F3512" i="27"/>
  <c r="D3534" i="27"/>
  <c r="E3555" i="27"/>
  <c r="F3576" i="27"/>
  <c r="D3598" i="27"/>
  <c r="E3619" i="27"/>
  <c r="F3640" i="27"/>
  <c r="D3662" i="27"/>
  <c r="E3683" i="27"/>
  <c r="F3704" i="27"/>
  <c r="D3726" i="27"/>
  <c r="E3747" i="27"/>
  <c r="F3768" i="27"/>
  <c r="D3790" i="27"/>
  <c r="E3811" i="27"/>
  <c r="F3832" i="27"/>
  <c r="D3854" i="27"/>
  <c r="E3875" i="27"/>
  <c r="F3896" i="27"/>
  <c r="F2437" i="27"/>
  <c r="F2518" i="27"/>
  <c r="E2579" i="27"/>
  <c r="F2635" i="27"/>
  <c r="E2681" i="27"/>
  <c r="D2726" i="27"/>
  <c r="F2771" i="27"/>
  <c r="E2817" i="27"/>
  <c r="F2863" i="27"/>
  <c r="E2909" i="27"/>
  <c r="F2952" i="27"/>
  <c r="F2990" i="27"/>
  <c r="F3027" i="27"/>
  <c r="F3060" i="27"/>
  <c r="F3089" i="27"/>
  <c r="F3117" i="27"/>
  <c r="E3146" i="27"/>
  <c r="D3175" i="27"/>
  <c r="D3203" i="27"/>
  <c r="F3231" i="27"/>
  <c r="E3260" i="27"/>
  <c r="E3288" i="27"/>
  <c r="D3317" i="27"/>
  <c r="F3345" i="27"/>
  <c r="F3373" i="27"/>
  <c r="E3402" i="27"/>
  <c r="E3430" i="27"/>
  <c r="F3454" i="27"/>
  <c r="D3479" i="27"/>
  <c r="E3502" i="27"/>
  <c r="F3523" i="27"/>
  <c r="D3545" i="27"/>
  <c r="E3566" i="27"/>
  <c r="F3587" i="27"/>
  <c r="D3609" i="27"/>
  <c r="E3630" i="27"/>
  <c r="F3651" i="27"/>
  <c r="D3673" i="27"/>
  <c r="E3694" i="27"/>
  <c r="F3715" i="27"/>
  <c r="D3737" i="27"/>
  <c r="E3758" i="27"/>
  <c r="F3779" i="27"/>
  <c r="D3801" i="27"/>
  <c r="E3822" i="27"/>
  <c r="F3843" i="27"/>
  <c r="D3865" i="27"/>
  <c r="E3886" i="27"/>
  <c r="F3907" i="27"/>
  <c r="D3929" i="27"/>
  <c r="E3950" i="27"/>
  <c r="F3971" i="27"/>
  <c r="F3574" i="27"/>
  <c r="E3609" i="27"/>
  <c r="D2392" i="27"/>
  <c r="D2484" i="27"/>
  <c r="F2551" i="27"/>
  <c r="E2608" i="27"/>
  <c r="F2658" i="27"/>
  <c r="E2704" i="27"/>
  <c r="D2750" i="27"/>
  <c r="F2795" i="27"/>
  <c r="E2841" i="27"/>
  <c r="D2886" i="27"/>
  <c r="F2931" i="27"/>
  <c r="D2973" i="27"/>
  <c r="E3010" i="27"/>
  <c r="D3045" i="27"/>
  <c r="D3076" i="27"/>
  <c r="D3104" i="27"/>
  <c r="F3132" i="27"/>
  <c r="E3161" i="27"/>
  <c r="E3189" i="27"/>
  <c r="D3218" i="27"/>
  <c r="F3246" i="27"/>
  <c r="F3274" i="27"/>
  <c r="E3303" i="27"/>
  <c r="D3332" i="27"/>
  <c r="D3360" i="27"/>
  <c r="F3388" i="27"/>
  <c r="E3417" i="27"/>
  <c r="F3442" i="27"/>
  <c r="D3467" i="27"/>
  <c r="F3491" i="27"/>
  <c r="E3513" i="27"/>
  <c r="F3534" i="27"/>
  <c r="E3561" i="27"/>
  <c r="D3620" i="27"/>
  <c r="E2429" i="27"/>
  <c r="E2513" i="27"/>
  <c r="F2574" i="27"/>
  <c r="D2632" i="27"/>
  <c r="D2676" i="27"/>
  <c r="E2722" i="27"/>
  <c r="D2768" i="27"/>
  <c r="F2813" i="27"/>
  <c r="E2859" i="27"/>
  <c r="D2904" i="27"/>
  <c r="E2949" i="27"/>
  <c r="E2987" i="27"/>
  <c r="F3024" i="27"/>
  <c r="E3057" i="27"/>
  <c r="D2417" i="27"/>
  <c r="E2505" i="27"/>
  <c r="E2568" i="27"/>
  <c r="D2625" i="27"/>
  <c r="D2672" i="27"/>
  <c r="F2717" i="27"/>
  <c r="E2763" i="27"/>
  <c r="D2808" i="27"/>
  <c r="F2853" i="27"/>
  <c r="E2899" i="27"/>
  <c r="D2945" i="27"/>
  <c r="F2983" i="27"/>
  <c r="D3021" i="27"/>
  <c r="D3054" i="27"/>
  <c r="D3084" i="27"/>
  <c r="D3112" i="27"/>
  <c r="D2430" i="27"/>
  <c r="D2515" i="27"/>
  <c r="D2576" i="27"/>
  <c r="F2632" i="27"/>
  <c r="E2678" i="27"/>
  <c r="D2724" i="27"/>
  <c r="F2768" i="27"/>
  <c r="E2814" i="27"/>
  <c r="D2860" i="27"/>
  <c r="E2906" i="27"/>
  <c r="D2950" i="27"/>
  <c r="D2988" i="27"/>
  <c r="E3026" i="27"/>
  <c r="E3058" i="27"/>
  <c r="F3087" i="27"/>
  <c r="E3116" i="27"/>
  <c r="E3144" i="27"/>
  <c r="D3173" i="27"/>
  <c r="F3201" i="27"/>
  <c r="F3229" i="27"/>
  <c r="E3258" i="27"/>
  <c r="D2433" i="27"/>
  <c r="E2515" i="27"/>
  <c r="E2576" i="27"/>
  <c r="D2633" i="27"/>
  <c r="F2678" i="27"/>
  <c r="D2725" i="27"/>
  <c r="F2770" i="27"/>
  <c r="F2814" i="27"/>
  <c r="D2861" i="27"/>
  <c r="F2906" i="27"/>
  <c r="F2951" i="27"/>
  <c r="D2989" i="27"/>
  <c r="F3026" i="27"/>
  <c r="D2456" i="27"/>
  <c r="E2873" i="27"/>
  <c r="D3092" i="27"/>
  <c r="F3154" i="27"/>
  <c r="D3212" i="27"/>
  <c r="E3268" i="27"/>
  <c r="E3312" i="27"/>
  <c r="F3358" i="27"/>
  <c r="E3404" i="27"/>
  <c r="F3446" i="27"/>
  <c r="F3485" i="27"/>
  <c r="E3520" i="27"/>
  <c r="F3554" i="27"/>
  <c r="D3589" i="27"/>
  <c r="E3623" i="27"/>
  <c r="E1448" i="27"/>
  <c r="D1682" i="27"/>
  <c r="D1906" i="27"/>
  <c r="E437" i="27"/>
  <c r="D1082" i="27"/>
  <c r="F1372" i="27"/>
  <c r="E1594" i="27"/>
  <c r="F756" i="27"/>
  <c r="D879" i="27"/>
  <c r="E981" i="27"/>
  <c r="E1070" i="27"/>
  <c r="D1136" i="27"/>
  <c r="E562" i="27"/>
  <c r="D712" i="27"/>
  <c r="E793" i="27"/>
  <c r="D881" i="27"/>
  <c r="F959" i="27"/>
  <c r="F1019" i="27"/>
  <c r="F1082" i="27"/>
  <c r="E1122" i="27"/>
  <c r="E1172" i="27"/>
  <c r="D466" i="27"/>
  <c r="D623" i="27"/>
  <c r="D743" i="27"/>
  <c r="F820" i="27"/>
  <c r="E903" i="27"/>
  <c r="F983" i="27"/>
  <c r="F1038" i="27"/>
  <c r="F577" i="27"/>
  <c r="D687" i="27"/>
  <c r="D796" i="27"/>
  <c r="D522" i="27"/>
  <c r="E651" i="27"/>
  <c r="E767" i="27"/>
  <c r="F841" i="27"/>
  <c r="F921" i="27"/>
  <c r="D1002" i="27"/>
  <c r="E921" i="27"/>
  <c r="F1154" i="27"/>
  <c r="D1226" i="27"/>
  <c r="E1305" i="27"/>
  <c r="E1376" i="27"/>
  <c r="E1429" i="27"/>
  <c r="E1496" i="27"/>
  <c r="F1542" i="27"/>
  <c r="E1602" i="27"/>
  <c r="F1651" i="27"/>
  <c r="D1691" i="27"/>
  <c r="D1741" i="27"/>
  <c r="F1779" i="27"/>
  <c r="F1829" i="27"/>
  <c r="F1879" i="27"/>
  <c r="E1918" i="27"/>
  <c r="E1968" i="27"/>
  <c r="F2007" i="27"/>
  <c r="D2057" i="27"/>
  <c r="D2107" i="27"/>
  <c r="E2142" i="27"/>
  <c r="E2183" i="27"/>
  <c r="F2212" i="27"/>
  <c r="D2250" i="27"/>
  <c r="E2287" i="27"/>
  <c r="D1081" i="27"/>
  <c r="F1197" i="27"/>
  <c r="D1261" i="27"/>
  <c r="F1337" i="27"/>
  <c r="F1406" i="27"/>
  <c r="F1459" i="27"/>
  <c r="F1522" i="27"/>
  <c r="D1569" i="27"/>
  <c r="D1624" i="27"/>
  <c r="E1673" i="27"/>
  <c r="F1712" i="27"/>
  <c r="F1762" i="27"/>
  <c r="E1801" i="27"/>
  <c r="E1851" i="27"/>
  <c r="E1901" i="27"/>
  <c r="D1940" i="27"/>
  <c r="D1990" i="27"/>
  <c r="E2029" i="27"/>
  <c r="F2078" i="27"/>
  <c r="F2127" i="27"/>
  <c r="D2161" i="27"/>
  <c r="F2199" i="27"/>
  <c r="D2229" i="27"/>
  <c r="E2266" i="27"/>
  <c r="F1058" i="27"/>
  <c r="F1162" i="27"/>
  <c r="E1250" i="27"/>
  <c r="D1312" i="27"/>
  <c r="F1382" i="27"/>
  <c r="E1450" i="27"/>
  <c r="F1501" i="27"/>
  <c r="D1561" i="27"/>
  <c r="E1606" i="27"/>
  <c r="E1656" i="27"/>
  <c r="E1706" i="27"/>
  <c r="D1745" i="27"/>
  <c r="D1795" i="27"/>
  <c r="E1834" i="27"/>
  <c r="F1883" i="27"/>
  <c r="F1933" i="27"/>
  <c r="D1973" i="27"/>
  <c r="F1130" i="27"/>
  <c r="D1211" i="27"/>
  <c r="E1290" i="27"/>
  <c r="D1364" i="27"/>
  <c r="D1417" i="27"/>
  <c r="E1485" i="27"/>
  <c r="F1531" i="27"/>
  <c r="D1592" i="27"/>
  <c r="F1642" i="27"/>
  <c r="D853" i="27"/>
  <c r="E1141" i="27"/>
  <c r="D1218" i="27"/>
  <c r="E1297" i="27"/>
  <c r="E1368" i="27"/>
  <c r="F1422" i="27"/>
  <c r="F1105" i="27"/>
  <c r="E1194" i="27"/>
  <c r="D1275" i="27"/>
  <c r="F1349" i="27"/>
  <c r="E1076" i="27"/>
  <c r="F1108" i="27"/>
  <c r="E1247" i="27"/>
  <c r="F1467" i="27"/>
  <c r="D1588" i="27"/>
  <c r="D1668" i="27"/>
  <c r="D1739" i="27"/>
  <c r="F1795" i="27"/>
  <c r="D1853" i="27"/>
  <c r="F1920" i="27"/>
  <c r="D1977" i="27"/>
  <c r="E2024" i="27"/>
  <c r="D2081" i="27"/>
  <c r="D2128" i="27"/>
  <c r="E2168" i="27"/>
  <c r="E2211" i="27"/>
  <c r="F2246" i="27"/>
  <c r="F2282" i="27"/>
  <c r="E2316" i="27"/>
  <c r="D2343" i="27"/>
  <c r="F2369" i="27"/>
  <c r="F2401" i="27"/>
  <c r="E2428" i="27"/>
  <c r="D2455" i="27"/>
  <c r="D2487" i="27"/>
  <c r="F2513" i="27"/>
  <c r="E2540" i="27"/>
  <c r="E2572" i="27"/>
  <c r="D2599" i="27"/>
  <c r="F2625" i="27"/>
  <c r="F2657" i="27"/>
  <c r="E2684" i="27"/>
  <c r="D2711" i="27"/>
  <c r="D2743" i="27"/>
  <c r="F2769" i="27"/>
  <c r="E2796" i="27"/>
  <c r="E2828" i="27"/>
  <c r="D2855" i="27"/>
  <c r="F2881" i="27"/>
  <c r="F2913" i="27"/>
  <c r="E2940" i="27"/>
  <c r="D2967" i="27"/>
  <c r="D2999" i="27"/>
  <c r="F3025" i="27"/>
  <c r="E3052" i="27"/>
  <c r="D1316" i="27"/>
  <c r="E1458" i="27"/>
  <c r="F1546" i="27"/>
  <c r="E1640" i="27"/>
  <c r="F1704" i="27"/>
  <c r="E1761" i="27"/>
  <c r="F1830" i="27"/>
  <c r="D1888" i="27"/>
  <c r="F1944" i="27"/>
  <c r="D2006" i="27"/>
  <c r="E2053" i="27"/>
  <c r="E2101" i="27"/>
  <c r="F2152" i="27"/>
  <c r="E2190" i="27"/>
  <c r="F2225" i="27"/>
  <c r="E2268" i="27"/>
  <c r="F2300" i="27"/>
  <c r="E2327" i="27"/>
  <c r="E2359" i="27"/>
  <c r="D2386" i="27"/>
  <c r="F2412" i="27"/>
  <c r="F2444" i="27"/>
  <c r="E2471" i="27"/>
  <c r="D2498" i="27"/>
  <c r="D2530" i="27"/>
  <c r="F2556" i="27"/>
  <c r="E2583" i="27"/>
  <c r="E2615" i="27"/>
  <c r="D2642" i="27"/>
  <c r="F2668" i="27"/>
  <c r="F2700" i="27"/>
  <c r="E2727" i="27"/>
  <c r="D2754" i="27"/>
  <c r="D2786" i="27"/>
  <c r="F2812" i="27"/>
  <c r="E2839" i="27"/>
  <c r="E2871" i="27"/>
  <c r="D2898" i="27"/>
  <c r="F2924" i="27"/>
  <c r="F2956" i="27"/>
  <c r="E2983" i="27"/>
  <c r="D3010" i="27"/>
  <c r="D1298" i="27"/>
  <c r="E1449" i="27"/>
  <c r="F1538" i="27"/>
  <c r="E1633" i="27"/>
  <c r="D1700" i="27"/>
  <c r="E1757" i="27"/>
  <c r="D1825" i="27"/>
  <c r="E1882" i="27"/>
  <c r="D1939" i="27"/>
  <c r="E2002" i="27"/>
  <c r="D2049" i="27"/>
  <c r="D2097" i="27"/>
  <c r="E2149" i="27"/>
  <c r="E2187" i="27"/>
  <c r="F2222" i="27"/>
  <c r="E2265" i="27"/>
  <c r="E2298" i="27"/>
  <c r="D2325" i="27"/>
  <c r="D2357" i="27"/>
  <c r="F2383" i="27"/>
  <c r="E2410" i="27"/>
  <c r="E2442" i="27"/>
  <c r="D2469" i="27"/>
  <c r="F2495" i="27"/>
  <c r="F2527" i="27"/>
  <c r="E1276" i="27"/>
  <c r="F1441" i="27"/>
  <c r="F1549" i="27"/>
  <c r="D1629" i="27"/>
  <c r="D1696" i="27"/>
  <c r="F1763" i="27"/>
  <c r="D1821" i="27"/>
  <c r="F1877" i="27"/>
  <c r="E1945" i="27"/>
  <c r="D1998" i="27"/>
  <c r="E2045" i="27"/>
  <c r="F1389" i="27"/>
  <c r="D1499" i="27"/>
  <c r="E1584" i="27"/>
  <c r="D1672" i="27"/>
  <c r="E1729" i="27"/>
  <c r="F1786" i="27"/>
  <c r="D1856" i="27"/>
  <c r="F1912" i="27"/>
  <c r="E1969" i="27"/>
  <c r="D2027" i="27"/>
  <c r="E2074" i="27"/>
  <c r="F1214" i="27"/>
  <c r="E1432" i="27"/>
  <c r="E1525" i="27"/>
  <c r="E1608" i="27"/>
  <c r="F1690" i="27"/>
  <c r="E1747" i="27"/>
  <c r="D1804" i="27"/>
  <c r="E1873" i="27"/>
  <c r="F1930" i="27"/>
  <c r="F1984" i="27"/>
  <c r="E2041" i="27"/>
  <c r="F2088" i="27"/>
  <c r="E1241" i="27"/>
  <c r="D1444" i="27"/>
  <c r="D1534" i="27"/>
  <c r="D1616" i="27"/>
  <c r="D1697" i="27"/>
  <c r="D1168" i="27"/>
  <c r="F1383" i="27"/>
  <c r="F1510" i="27"/>
  <c r="D1596" i="27"/>
  <c r="F1667" i="27"/>
  <c r="F1738" i="27"/>
  <c r="E1795" i="27"/>
  <c r="D1852" i="27"/>
  <c r="E1914" i="27"/>
  <c r="D1966" i="27"/>
  <c r="E1891" i="27"/>
  <c r="F2094" i="27"/>
  <c r="E2163" i="27"/>
  <c r="F2216" i="27"/>
  <c r="E2267" i="27"/>
  <c r="F2315" i="27"/>
  <c r="F2354" i="27"/>
  <c r="F2392" i="27"/>
  <c r="F2430" i="27"/>
  <c r="F2469" i="27"/>
  <c r="F2507" i="27"/>
  <c r="D2545" i="27"/>
  <c r="D2581" i="27"/>
  <c r="D2613" i="27"/>
  <c r="D2645" i="27"/>
  <c r="D2677" i="27"/>
  <c r="D2709" i="27"/>
  <c r="D2741" i="27"/>
  <c r="D2773" i="27"/>
  <c r="E2808" i="27"/>
  <c r="E2840" i="27"/>
  <c r="E2872" i="27"/>
  <c r="E2904" i="27"/>
  <c r="D2933" i="27"/>
  <c r="D2961" i="27"/>
  <c r="F2989" i="27"/>
  <c r="E3018" i="27"/>
  <c r="E3043" i="27"/>
  <c r="E3067" i="27"/>
  <c r="F3088" i="27"/>
  <c r="D3110" i="27"/>
  <c r="E3131" i="27"/>
  <c r="F3152" i="27"/>
  <c r="D3174" i="27"/>
  <c r="E3195" i="27"/>
  <c r="F3216" i="27"/>
  <c r="D3238" i="27"/>
  <c r="E3259" i="27"/>
  <c r="F3280" i="27"/>
  <c r="D3302" i="27"/>
  <c r="E3323" i="27"/>
  <c r="F3344" i="27"/>
  <c r="D3366" i="27"/>
  <c r="E3387" i="27"/>
  <c r="F3408" i="27"/>
  <c r="D3430" i="27"/>
  <c r="E3451" i="27"/>
  <c r="F3472" i="27"/>
  <c r="D3494" i="27"/>
  <c r="F2027" i="27"/>
  <c r="D2126" i="27"/>
  <c r="E2177" i="27"/>
  <c r="D2223" i="27"/>
  <c r="F2267" i="27"/>
  <c r="F2307" i="27"/>
  <c r="D2342" i="27"/>
  <c r="E2376" i="27"/>
  <c r="F2410" i="27"/>
  <c r="D2444" i="27"/>
  <c r="E2478" i="27"/>
  <c r="F2512" i="27"/>
  <c r="E2545" i="27"/>
  <c r="D2574" i="27"/>
  <c r="F2602" i="27"/>
  <c r="F2630" i="27"/>
  <c r="E2659" i="27"/>
  <c r="D2688" i="27"/>
  <c r="D2716" i="27"/>
  <c r="F2744" i="27"/>
  <c r="E2773" i="27"/>
  <c r="E2801" i="27"/>
  <c r="D2830" i="27"/>
  <c r="F2858" i="27"/>
  <c r="F2886" i="27"/>
  <c r="E2915" i="27"/>
  <c r="D2944" i="27"/>
  <c r="D2972" i="27"/>
  <c r="F3000" i="27"/>
  <c r="F3028" i="27"/>
  <c r="D3053" i="27"/>
  <c r="F3075" i="27"/>
  <c r="D3097" i="27"/>
  <c r="E3118" i="27"/>
  <c r="F3139" i="27"/>
  <c r="D3161" i="27"/>
  <c r="E3182" i="27"/>
  <c r="F3203" i="27"/>
  <c r="D3225" i="27"/>
  <c r="E3246" i="27"/>
  <c r="F3267" i="27"/>
  <c r="D3289" i="27"/>
  <c r="E3310" i="27"/>
  <c r="F3331" i="27"/>
  <c r="D3353" i="27"/>
  <c r="E3374" i="27"/>
  <c r="F3395" i="27"/>
  <c r="D3417" i="27"/>
  <c r="D1948" i="27"/>
  <c r="D2099" i="27"/>
  <c r="E2159" i="27"/>
  <c r="E2206" i="27"/>
  <c r="D2252" i="27"/>
  <c r="D2296" i="27"/>
  <c r="E2329" i="27"/>
  <c r="F2363" i="27"/>
  <c r="D2398" i="27"/>
  <c r="E2432" i="27"/>
  <c r="F2466" i="27"/>
  <c r="D2500" i="27"/>
  <c r="E2534" i="27"/>
  <c r="F2563" i="27"/>
  <c r="E2592" i="27"/>
  <c r="D2621" i="27"/>
  <c r="D2649" i="27"/>
  <c r="F2677" i="27"/>
  <c r="E2706" i="27"/>
  <c r="E2734" i="27"/>
  <c r="D2763" i="27"/>
  <c r="F2791" i="27"/>
  <c r="F2819" i="27"/>
  <c r="E2848" i="27"/>
  <c r="D2877" i="27"/>
  <c r="D2905" i="27"/>
  <c r="F2933" i="27"/>
  <c r="D1953" i="27"/>
  <c r="E2099" i="27"/>
  <c r="F2159" i="27"/>
  <c r="F2206" i="27"/>
  <c r="E2252" i="27"/>
  <c r="E2296" i="27"/>
  <c r="F2330" i="27"/>
  <c r="D2364" i="27"/>
  <c r="E2398" i="27"/>
  <c r="F2432" i="27"/>
  <c r="D2467" i="27"/>
  <c r="D1822" i="27"/>
  <c r="D2064" i="27"/>
  <c r="F2141" i="27"/>
  <c r="D2191" i="27"/>
  <c r="F2235" i="27"/>
  <c r="E2281" i="27"/>
  <c r="D2318" i="27"/>
  <c r="E2352" i="27"/>
  <c r="D1964" i="27"/>
  <c r="E2104" i="27"/>
  <c r="E2162" i="27"/>
  <c r="D2209" i="27"/>
  <c r="F2253" i="27"/>
  <c r="D2297" i="27"/>
  <c r="D1789" i="27"/>
  <c r="F2054" i="27"/>
  <c r="E2137" i="27"/>
  <c r="F2185" i="27"/>
  <c r="D2232" i="27"/>
  <c r="F2277" i="27"/>
  <c r="D2315" i="27"/>
  <c r="D1479" i="27"/>
  <c r="F1708" i="27"/>
  <c r="D1938" i="27"/>
  <c r="F594" i="27"/>
  <c r="F1117" i="27"/>
  <c r="E1409" i="27"/>
  <c r="E479" i="27"/>
  <c r="D771" i="27"/>
  <c r="D885" i="27"/>
  <c r="D988" i="27"/>
  <c r="F1074" i="27"/>
  <c r="D1140" i="27"/>
  <c r="E573" i="27"/>
  <c r="D719" i="27"/>
  <c r="E820" i="27"/>
  <c r="E885" i="27"/>
  <c r="E966" i="27"/>
  <c r="F1023" i="27"/>
  <c r="D1087" i="27"/>
  <c r="E1136" i="27"/>
  <c r="F1175" i="27"/>
  <c r="D480" i="27"/>
  <c r="D630" i="27"/>
  <c r="D751" i="27"/>
  <c r="F846" i="27"/>
  <c r="E909" i="27"/>
  <c r="F988" i="27"/>
  <c r="F163" i="27"/>
  <c r="F589" i="27"/>
  <c r="D722" i="27"/>
  <c r="F801" i="27"/>
  <c r="E538" i="27"/>
  <c r="F661" i="27"/>
  <c r="E775" i="27"/>
  <c r="D865" i="27"/>
  <c r="F927" i="27"/>
  <c r="F1006" i="27"/>
  <c r="D967" i="27"/>
  <c r="D1162" i="27"/>
  <c r="D1248" i="27"/>
  <c r="E1311" i="27"/>
  <c r="F1380" i="27"/>
  <c r="F1434" i="27"/>
  <c r="D1500" i="27"/>
  <c r="E1560" i="27"/>
  <c r="F1605" i="27"/>
  <c r="F1655" i="27"/>
  <c r="E1694" i="27"/>
  <c r="E1744" i="27"/>
  <c r="E1794" i="27"/>
  <c r="D1833" i="27"/>
  <c r="D1883" i="27"/>
  <c r="E1922" i="27"/>
  <c r="F1971" i="27"/>
  <c r="F2021" i="27"/>
  <c r="D2061" i="27"/>
  <c r="E2110" i="27"/>
  <c r="E2145" i="27"/>
  <c r="D2186" i="27"/>
  <c r="E2223" i="27"/>
  <c r="F2252" i="27"/>
  <c r="D2290" i="27"/>
  <c r="D1091" i="27"/>
  <c r="E1204" i="27"/>
  <c r="D1283" i="27"/>
  <c r="D1343" i="27"/>
  <c r="F1410" i="27"/>
  <c r="D1465" i="27"/>
  <c r="E1526" i="27"/>
  <c r="F1586" i="27"/>
  <c r="E1627" i="27"/>
  <c r="E1677" i="27"/>
  <c r="D1716" i="27"/>
  <c r="D1766" i="27"/>
  <c r="D1816" i="27"/>
  <c r="F1854" i="27"/>
  <c r="F1904" i="27"/>
  <c r="D1944" i="27"/>
  <c r="E1993" i="27"/>
  <c r="E2043" i="27"/>
  <c r="F2082" i="27"/>
  <c r="F2130" i="27"/>
  <c r="D2164" i="27"/>
  <c r="E2202" i="27"/>
  <c r="F2239" i="27"/>
  <c r="D2269" i="27"/>
  <c r="D1072" i="27"/>
  <c r="D1170" i="27"/>
  <c r="E1255" i="27"/>
  <c r="F1333" i="27"/>
  <c r="F1386" i="27"/>
  <c r="F1455" i="27"/>
  <c r="E1505" i="27"/>
  <c r="F1565" i="27"/>
  <c r="D1621" i="27"/>
  <c r="F1659" i="27"/>
  <c r="F1709" i="27"/>
  <c r="D1749" i="27"/>
  <c r="E1798" i="27"/>
  <c r="E1848" i="27"/>
  <c r="F1887" i="27"/>
  <c r="D1937" i="27"/>
  <c r="D847" i="27"/>
  <c r="D1141" i="27"/>
  <c r="F1233" i="27"/>
  <c r="E1296" i="27"/>
  <c r="D1368" i="27"/>
  <c r="E1422" i="27"/>
  <c r="D1489" i="27"/>
  <c r="E1549" i="27"/>
  <c r="F1595" i="27"/>
  <c r="D1646" i="27"/>
  <c r="F898" i="27"/>
  <c r="E1151" i="27"/>
  <c r="D1240" i="27"/>
  <c r="E1303" i="27"/>
  <c r="F1373" i="27"/>
  <c r="D1428" i="27"/>
  <c r="D1116" i="27"/>
  <c r="E1218" i="27"/>
  <c r="D1280" i="27"/>
  <c r="D1355" i="27"/>
  <c r="F1087" i="27"/>
  <c r="F1116" i="27"/>
  <c r="E1336" i="27"/>
  <c r="D1477" i="27"/>
  <c r="E1597" i="27"/>
  <c r="E1675" i="27"/>
  <c r="D1744" i="27"/>
  <c r="F1800" i="27"/>
  <c r="E1857" i="27"/>
  <c r="F1926" i="27"/>
  <c r="F1981" i="27"/>
  <c r="F2029" i="27"/>
  <c r="E2086" i="27"/>
  <c r="F2131" i="27"/>
  <c r="D2172" i="27"/>
  <c r="F2214" i="27"/>
  <c r="F2250" i="27"/>
  <c r="D2286" i="27"/>
  <c r="D2319" i="27"/>
  <c r="F2345" i="27"/>
  <c r="E2372" i="27"/>
  <c r="E2404" i="27"/>
  <c r="D2431" i="27"/>
  <c r="F2457" i="27"/>
  <c r="F2489" i="27"/>
  <c r="E2516" i="27"/>
  <c r="D2543" i="27"/>
  <c r="D2575" i="27"/>
  <c r="F2601" i="27"/>
  <c r="E2628" i="27"/>
  <c r="E2660" i="27"/>
  <c r="D2687" i="27"/>
  <c r="F2713" i="27"/>
  <c r="F2745" i="27"/>
  <c r="E2772" i="27"/>
  <c r="D2799" i="27"/>
  <c r="D2831" i="27"/>
  <c r="F2857" i="27"/>
  <c r="E2884" i="27"/>
  <c r="E2916" i="27"/>
  <c r="D2943" i="27"/>
  <c r="F2969" i="27"/>
  <c r="F3001" i="27"/>
  <c r="E3028" i="27"/>
  <c r="D3055" i="27"/>
  <c r="D1337" i="27"/>
  <c r="D1468" i="27"/>
  <c r="D1555" i="27"/>
  <c r="F1647" i="27"/>
  <c r="F1710" i="27"/>
  <c r="D1768" i="27"/>
  <c r="F1835" i="27"/>
  <c r="D1893" i="27"/>
  <c r="F1949" i="27"/>
  <c r="F2010" i="27"/>
  <c r="F2058" i="27"/>
  <c r="E2105" i="27"/>
  <c r="F2156" i="27"/>
  <c r="F2193" i="27"/>
  <c r="F2229" i="27"/>
  <c r="E2272" i="27"/>
  <c r="E2303" i="27"/>
  <c r="D2330" i="27"/>
  <c r="D2362" i="27"/>
  <c r="F2388" i="27"/>
  <c r="E2415" i="27"/>
  <c r="E2447" i="27"/>
  <c r="D2474" i="27"/>
  <c r="F2500" i="27"/>
  <c r="F2532" i="27"/>
  <c r="E2559" i="27"/>
  <c r="D2586" i="27"/>
  <c r="D2618" i="27"/>
  <c r="F2644" i="27"/>
  <c r="E2671" i="27"/>
  <c r="E2703" i="27"/>
  <c r="D2730" i="27"/>
  <c r="F2756" i="27"/>
  <c r="F2788" i="27"/>
  <c r="E2815" i="27"/>
  <c r="D2842" i="27"/>
  <c r="D2874" i="27"/>
  <c r="F2900" i="27"/>
  <c r="E2927" i="27"/>
  <c r="E2959" i="27"/>
  <c r="D2986" i="27"/>
  <c r="F3012" i="27"/>
  <c r="F1321" i="27"/>
  <c r="F1458" i="27"/>
  <c r="D1547" i="27"/>
  <c r="F1640" i="27"/>
  <c r="F1706" i="27"/>
  <c r="E1763" i="27"/>
  <c r="F1831" i="27"/>
  <c r="E1888" i="27"/>
  <c r="D1945" i="27"/>
  <c r="E2006" i="27"/>
  <c r="E2054" i="27"/>
  <c r="E1511" i="27"/>
  <c r="E1735" i="27"/>
  <c r="F1964" i="27"/>
  <c r="D709" i="27"/>
  <c r="F1153" i="27"/>
  <c r="F1439" i="27"/>
  <c r="D573" i="27"/>
  <c r="E805" i="27"/>
  <c r="F919" i="27"/>
  <c r="F1018" i="27"/>
  <c r="E1097" i="27"/>
  <c r="F323" i="27"/>
  <c r="F629" i="27"/>
  <c r="D727" i="27"/>
  <c r="D826" i="27"/>
  <c r="D892" i="27"/>
  <c r="F970" i="27"/>
  <c r="E1042" i="27"/>
  <c r="E1090" i="27"/>
  <c r="E1140" i="27"/>
  <c r="D1179" i="27"/>
  <c r="F500" i="27"/>
  <c r="F668" i="27"/>
  <c r="E757" i="27"/>
  <c r="F852" i="27"/>
  <c r="E914" i="27"/>
  <c r="F994" i="27"/>
  <c r="D422" i="27"/>
  <c r="F600" i="27"/>
  <c r="E728" i="27"/>
  <c r="E808" i="27"/>
  <c r="D555" i="27"/>
  <c r="F697" i="27"/>
  <c r="E783" i="27"/>
  <c r="D871" i="27"/>
  <c r="E934" i="27"/>
  <c r="D1012" i="27"/>
  <c r="F1068" i="27"/>
  <c r="E1169" i="27"/>
  <c r="F1254" i="27"/>
  <c r="E1317" i="27"/>
  <c r="D1386" i="27"/>
  <c r="F1453" i="27"/>
  <c r="F1504" i="27"/>
  <c r="D1564" i="27"/>
  <c r="D1609" i="27"/>
  <c r="D1659" i="27"/>
  <c r="D1709" i="27"/>
  <c r="F1747" i="27"/>
  <c r="F1797" i="27"/>
  <c r="D1837" i="27"/>
  <c r="E1886" i="27"/>
  <c r="E1936" i="27"/>
  <c r="F1975" i="27"/>
  <c r="D2025" i="27"/>
  <c r="E2064" i="27"/>
  <c r="E2114" i="27"/>
  <c r="F2157" i="27"/>
  <c r="F2188" i="27"/>
  <c r="D2226" i="27"/>
  <c r="E2255" i="27"/>
  <c r="F2292" i="27"/>
  <c r="D1130" i="27"/>
  <c r="E1209" i="27"/>
  <c r="F1289" i="27"/>
  <c r="D1347" i="27"/>
  <c r="D1416" i="27"/>
  <c r="F1483" i="27"/>
  <c r="D1531" i="27"/>
  <c r="E1590" i="27"/>
  <c r="F1630" i="27"/>
  <c r="F1680" i="27"/>
  <c r="F1730" i="27"/>
  <c r="E1769" i="27"/>
  <c r="E1819" i="27"/>
  <c r="F1858" i="27"/>
  <c r="D1908" i="27"/>
  <c r="D1958" i="27"/>
  <c r="E1997" i="27"/>
  <c r="F2046" i="27"/>
  <c r="D2086" i="27"/>
  <c r="F2133" i="27"/>
  <c r="F2175" i="27"/>
  <c r="D2205" i="27"/>
  <c r="E2242" i="27"/>
  <c r="F2271" i="27"/>
  <c r="D1084" i="27"/>
  <c r="F1198" i="27"/>
  <c r="E1261" i="27"/>
  <c r="D1338" i="27"/>
  <c r="D1392" i="27"/>
  <c r="D1460" i="27"/>
  <c r="D1523" i="27"/>
  <c r="E1569" i="27"/>
  <c r="E1624" i="27"/>
  <c r="F1663" i="27"/>
  <c r="D1713" i="27"/>
  <c r="D1763" i="27"/>
  <c r="E1802" i="27"/>
  <c r="F1851" i="27"/>
  <c r="D1891" i="27"/>
  <c r="D1941" i="27"/>
  <c r="D1025" i="27"/>
  <c r="F1150" i="27"/>
  <c r="F1239" i="27"/>
  <c r="E1301" i="27"/>
  <c r="E1373" i="27"/>
  <c r="E1441" i="27"/>
  <c r="F1493" i="27"/>
  <c r="D1553" i="27"/>
  <c r="D1600" i="27"/>
  <c r="E1649" i="27"/>
  <c r="E1049" i="27"/>
  <c r="F1158" i="27"/>
  <c r="F1246" i="27"/>
  <c r="E1308" i="27"/>
  <c r="D1379" i="27"/>
  <c r="F903" i="27"/>
  <c r="D1124" i="27"/>
  <c r="E1223" i="27"/>
  <c r="F1286" i="27"/>
  <c r="E1359" i="27"/>
  <c r="E916" i="27"/>
  <c r="D1127" i="27"/>
  <c r="F1355" i="27"/>
  <c r="D1486" i="27"/>
  <c r="D1604" i="27"/>
  <c r="E1693" i="27"/>
  <c r="D1750" i="27"/>
  <c r="F1806" i="27"/>
  <c r="D1875" i="27"/>
  <c r="F1931" i="27"/>
  <c r="D1987" i="27"/>
  <c r="F2043" i="27"/>
  <c r="D2091" i="27"/>
  <c r="F2135" i="27"/>
  <c r="F2182" i="27"/>
  <c r="F2218" i="27"/>
  <c r="D2254" i="27"/>
  <c r="D2295" i="27"/>
  <c r="F2321" i="27"/>
  <c r="E2348" i="27"/>
  <c r="E2380" i="27"/>
  <c r="D2407" i="27"/>
  <c r="F2433" i="27"/>
  <c r="F2465" i="27"/>
  <c r="E2492" i="27"/>
  <c r="D2519" i="27"/>
  <c r="D2551" i="27"/>
  <c r="F2577" i="27"/>
  <c r="E2604" i="27"/>
  <c r="E2636" i="27"/>
  <c r="D2663" i="27"/>
  <c r="F2689" i="27"/>
  <c r="F2721" i="27"/>
  <c r="E2748" i="27"/>
  <c r="D2775" i="27"/>
  <c r="D2807" i="27"/>
  <c r="F2833" i="27"/>
  <c r="E2860" i="27"/>
  <c r="E2892" i="27"/>
  <c r="D2919" i="27"/>
  <c r="F2945" i="27"/>
  <c r="F2977" i="27"/>
  <c r="E3004" i="27"/>
  <c r="D3031" i="27"/>
  <c r="D3063" i="27"/>
  <c r="D1356" i="27"/>
  <c r="E1477" i="27"/>
  <c r="D1580" i="27"/>
  <c r="E1654" i="27"/>
  <c r="E1717" i="27"/>
  <c r="D1785" i="27"/>
  <c r="E1842" i="27"/>
  <c r="D1899" i="27"/>
  <c r="F1966" i="27"/>
  <c r="D2016" i="27"/>
  <c r="F2062" i="27"/>
  <c r="D2120" i="27"/>
  <c r="E2160" i="27"/>
  <c r="F2197" i="27"/>
  <c r="E2240" i="27"/>
  <c r="F2275" i="27"/>
  <c r="D2306" i="27"/>
  <c r="D2338" i="27"/>
  <c r="F2364" i="27"/>
  <c r="E2391" i="27"/>
  <c r="E2423" i="27"/>
  <c r="D2450" i="27"/>
  <c r="F2476" i="27"/>
  <c r="F2508" i="27"/>
  <c r="E2535" i="27"/>
  <c r="D2562" i="27"/>
  <c r="D2594" i="27"/>
  <c r="F2620" i="27"/>
  <c r="E2647" i="27"/>
  <c r="E2679" i="27"/>
  <c r="D2706" i="27"/>
  <c r="F2732" i="27"/>
  <c r="F2764" i="27"/>
  <c r="E2791" i="27"/>
  <c r="D2818" i="27"/>
  <c r="D2850" i="27"/>
  <c r="F2876" i="27"/>
  <c r="E2903" i="27"/>
  <c r="E2935" i="27"/>
  <c r="D2962" i="27"/>
  <c r="F2988" i="27"/>
  <c r="F3020" i="27"/>
  <c r="F1340" i="27"/>
  <c r="E1468" i="27"/>
  <c r="D1572" i="27"/>
  <c r="D1648" i="27"/>
  <c r="F1711" i="27"/>
  <c r="E1779" i="27"/>
  <c r="D1836" i="27"/>
  <c r="E1893" i="27"/>
  <c r="F1962" i="27"/>
  <c r="F2011" i="27"/>
  <c r="D2059" i="27"/>
  <c r="F2115" i="27"/>
  <c r="D2157" i="27"/>
  <c r="F2194" i="27"/>
  <c r="E2237" i="27"/>
  <c r="F2272" i="27"/>
  <c r="F2303" i="27"/>
  <c r="F2335" i="27"/>
  <c r="E2362" i="27"/>
  <c r="D1538" i="27"/>
  <c r="E1767" i="27"/>
  <c r="E1991" i="27"/>
  <c r="F785" i="27"/>
  <c r="E1196" i="27"/>
  <c r="E1470" i="27"/>
  <c r="F607" i="27"/>
  <c r="D813" i="27"/>
  <c r="F924" i="27"/>
  <c r="E1023" i="27"/>
  <c r="F1100" i="27"/>
  <c r="E372" i="27"/>
  <c r="D640" i="27"/>
  <c r="E733" i="27"/>
  <c r="F832" i="27"/>
  <c r="D914" i="27"/>
  <c r="E977" i="27"/>
  <c r="F1047" i="27"/>
  <c r="F1093" i="27"/>
  <c r="F1143" i="27"/>
  <c r="F1193" i="27"/>
  <c r="E519" i="27"/>
  <c r="E676" i="27"/>
  <c r="E765" i="27"/>
  <c r="F857" i="27"/>
  <c r="D938" i="27"/>
  <c r="F999" i="27"/>
  <c r="F445" i="27"/>
  <c r="E612" i="27"/>
  <c r="E736" i="27"/>
  <c r="D272" i="27"/>
  <c r="D567" i="27"/>
  <c r="E707" i="27"/>
  <c r="E789" i="27"/>
  <c r="D877" i="27"/>
  <c r="E956" i="27"/>
  <c r="D1016" i="27"/>
  <c r="F1079" i="27"/>
  <c r="D1176" i="27"/>
  <c r="F1260" i="27"/>
  <c r="E1337" i="27"/>
  <c r="E1391" i="27"/>
  <c r="D1459" i="27"/>
  <c r="E1509" i="27"/>
  <c r="F1568" i="27"/>
  <c r="F1623" i="27"/>
  <c r="E1662" i="27"/>
  <c r="E1712" i="27"/>
  <c r="F1751" i="27"/>
  <c r="D1801" i="27"/>
  <c r="D1851" i="27"/>
  <c r="E1890" i="27"/>
  <c r="F1939" i="27"/>
  <c r="D1979" i="27"/>
  <c r="D2029" i="27"/>
  <c r="E2078" i="27"/>
  <c r="F2117" i="27"/>
  <c r="F2160" i="27"/>
  <c r="E2191" i="27"/>
  <c r="F2228" i="27"/>
  <c r="D2266" i="27"/>
  <c r="E834" i="27"/>
  <c r="D1138" i="27"/>
  <c r="E1215" i="27"/>
  <c r="F1294" i="27"/>
  <c r="E1367" i="27"/>
  <c r="E1420" i="27"/>
  <c r="E1488" i="27"/>
  <c r="F1534" i="27"/>
  <c r="D1595" i="27"/>
  <c r="E1645" i="27"/>
  <c r="D1684" i="27"/>
  <c r="D1734" i="27"/>
  <c r="E1773" i="27"/>
  <c r="F1822" i="27"/>
  <c r="F1872" i="27"/>
  <c r="D1912" i="27"/>
  <c r="E1961" i="27"/>
  <c r="F2000" i="27"/>
  <c r="F2050" i="27"/>
  <c r="D2100" i="27"/>
  <c r="F2136" i="27"/>
  <c r="E2178" i="27"/>
  <c r="F2207" i="27"/>
  <c r="D2245" i="27"/>
  <c r="E2282" i="27"/>
  <c r="D1092" i="27"/>
  <c r="F1204" i="27"/>
  <c r="D1268" i="27"/>
  <c r="E1343" i="27"/>
  <c r="D1411" i="27"/>
  <c r="E1465" i="27"/>
  <c r="F1526" i="27"/>
  <c r="D1574" i="27"/>
  <c r="F1627" i="27"/>
  <c r="F1677" i="27"/>
  <c r="D1717" i="27"/>
  <c r="E1766" i="27"/>
  <c r="F1805" i="27"/>
  <c r="F1855" i="27"/>
  <c r="D1905" i="27"/>
  <c r="E1944" i="27"/>
  <c r="D1049" i="27"/>
  <c r="E1157" i="27"/>
  <c r="F1244" i="27"/>
  <c r="F1324" i="27"/>
  <c r="F1377" i="27"/>
  <c r="F1446" i="27"/>
  <c r="E1497" i="27"/>
  <c r="F1557" i="27"/>
  <c r="D1614" i="27"/>
  <c r="E1653" i="27"/>
  <c r="D1063" i="27"/>
  <c r="E1165" i="27"/>
  <c r="D1251" i="27"/>
  <c r="E1330" i="27"/>
  <c r="E1383" i="27"/>
  <c r="E949" i="27"/>
  <c r="F1133" i="27"/>
  <c r="E1229" i="27"/>
  <c r="F1308" i="27"/>
  <c r="F1364" i="27"/>
  <c r="D961" i="27"/>
  <c r="E1137" i="27"/>
  <c r="F1370" i="27"/>
  <c r="E1520" i="27"/>
  <c r="E1611" i="27"/>
  <c r="E1699" i="27"/>
  <c r="D1756" i="27"/>
  <c r="E1813" i="27"/>
  <c r="D1881" i="27"/>
  <c r="E1938" i="27"/>
  <c r="F1991" i="27"/>
  <c r="E2048" i="27"/>
  <c r="F2095" i="27"/>
  <c r="D2140" i="27"/>
  <c r="F2186" i="27"/>
  <c r="D2222" i="27"/>
  <c r="E2257" i="27"/>
  <c r="F2297" i="27"/>
  <c r="E2324" i="27"/>
  <c r="D2351" i="27"/>
  <c r="D2383" i="27"/>
  <c r="F2409" i="27"/>
  <c r="E2436" i="27"/>
  <c r="E2468" i="27"/>
  <c r="D2495" i="27"/>
  <c r="F2521" i="27"/>
  <c r="F2553" i="27"/>
  <c r="E2580" i="27"/>
  <c r="D2607" i="27"/>
  <c r="D2639" i="27"/>
  <c r="F2665" i="27"/>
  <c r="E2692" i="27"/>
  <c r="E2724" i="27"/>
  <c r="D2751" i="27"/>
  <c r="F2777" i="27"/>
  <c r="F2809" i="27"/>
  <c r="E2836" i="27"/>
  <c r="D2863" i="27"/>
  <c r="D2895" i="27"/>
  <c r="F2921" i="27"/>
  <c r="E2948" i="27"/>
  <c r="E2980" i="27"/>
  <c r="D3007" i="27"/>
  <c r="F3033" i="27"/>
  <c r="F1126" i="27"/>
  <c r="E1374" i="27"/>
  <c r="E1486" i="27"/>
  <c r="E1589" i="27"/>
  <c r="F1661" i="27"/>
  <c r="E1722" i="27"/>
  <c r="D1790" i="27"/>
  <c r="F1846" i="27"/>
  <c r="D1904" i="27"/>
  <c r="E1973" i="27"/>
  <c r="D2020" i="27"/>
  <c r="E2067" i="27"/>
  <c r="F2123" i="27"/>
  <c r="D2165" i="27"/>
  <c r="D2201" i="27"/>
  <c r="F2243" i="27"/>
  <c r="D2279" i="27"/>
  <c r="F2308" i="27"/>
  <c r="F2340" i="27"/>
  <c r="E2367" i="27"/>
  <c r="D2394" i="27"/>
  <c r="D2426" i="27"/>
  <c r="F2452" i="27"/>
  <c r="E2479" i="27"/>
  <c r="E2511" i="27"/>
  <c r="D2538" i="27"/>
  <c r="F2564" i="27"/>
  <c r="F2596" i="27"/>
  <c r="E2623" i="27"/>
  <c r="D2650" i="27"/>
  <c r="D2682" i="27"/>
  <c r="F2708" i="27"/>
  <c r="E2735" i="27"/>
  <c r="E2767" i="27"/>
  <c r="D2794" i="27"/>
  <c r="F2820" i="27"/>
  <c r="F2852" i="27"/>
  <c r="E2879" i="27"/>
  <c r="D2906" i="27"/>
  <c r="D2938" i="27"/>
  <c r="F2964" i="27"/>
  <c r="E2991" i="27"/>
  <c r="E3023" i="27"/>
  <c r="D1361" i="27"/>
  <c r="F1477" i="27"/>
  <c r="E1581" i="27"/>
  <c r="F1654" i="27"/>
  <c r="F1717" i="27"/>
  <c r="E1785" i="27"/>
  <c r="F1842" i="27"/>
  <c r="E1899" i="27"/>
  <c r="F1967" i="27"/>
  <c r="E2016" i="27"/>
  <c r="F2063" i="27"/>
  <c r="E2120" i="27"/>
  <c r="E2161" i="27"/>
  <c r="D2198" i="27"/>
  <c r="F2240" i="27"/>
  <c r="D2276" i="27"/>
  <c r="E2306" i="27"/>
  <c r="E2338" i="27"/>
  <c r="D2365" i="27"/>
  <c r="F1564" i="27"/>
  <c r="D1794" i="27"/>
  <c r="E2023" i="27"/>
  <c r="D850" i="27"/>
  <c r="F1231" i="27"/>
  <c r="F1495" i="27"/>
  <c r="F664" i="27"/>
  <c r="F825" i="27"/>
  <c r="F930" i="27"/>
  <c r="D1028" i="27"/>
  <c r="D1104" i="27"/>
  <c r="F415" i="27"/>
  <c r="F647" i="27"/>
  <c r="D765" i="27"/>
  <c r="F838" i="27"/>
  <c r="D920" i="27"/>
  <c r="E982" i="27"/>
  <c r="E1052" i="27"/>
  <c r="E1108" i="27"/>
  <c r="D1147" i="27"/>
  <c r="D1197" i="27"/>
  <c r="F533" i="27"/>
  <c r="D686" i="27"/>
  <c r="E794" i="27"/>
  <c r="F863" i="27"/>
  <c r="D943" i="27"/>
  <c r="E1005" i="27"/>
  <c r="E466" i="27"/>
  <c r="D651" i="27"/>
  <c r="E743" i="27"/>
  <c r="E337" i="27"/>
  <c r="D579" i="27"/>
  <c r="E714" i="27"/>
  <c r="E816" i="27"/>
  <c r="D882" i="27"/>
  <c r="E962" i="27"/>
  <c r="F1020" i="27"/>
  <c r="F1090" i="27"/>
  <c r="D1204" i="27"/>
  <c r="F1265" i="27"/>
  <c r="F1342" i="27"/>
  <c r="F1395" i="27"/>
  <c r="E1464" i="27"/>
  <c r="D1526" i="27"/>
  <c r="E1573" i="27"/>
  <c r="D1627" i="27"/>
  <c r="E1666" i="27"/>
  <c r="F1715" i="27"/>
  <c r="F1765" i="27"/>
  <c r="D1805" i="27"/>
  <c r="E1854" i="27"/>
  <c r="F1893" i="27"/>
  <c r="F1943" i="27"/>
  <c r="D1993" i="27"/>
  <c r="E2032" i="27"/>
  <c r="E2082" i="27"/>
  <c r="D2121" i="27"/>
  <c r="F2163" i="27"/>
  <c r="D2202" i="27"/>
  <c r="E2231" i="27"/>
  <c r="F2268" i="27"/>
  <c r="F881" i="27"/>
  <c r="E1148" i="27"/>
  <c r="E1237" i="27"/>
  <c r="F1300" i="27"/>
  <c r="F1371" i="27"/>
  <c r="F1425" i="27"/>
  <c r="D1492" i="27"/>
  <c r="E1552" i="27"/>
  <c r="F1598" i="27"/>
  <c r="F1648" i="27"/>
  <c r="D1688" i="27"/>
  <c r="E1737" i="27"/>
  <c r="E1787" i="27"/>
  <c r="F1826" i="27"/>
  <c r="D1876" i="27"/>
  <c r="E1915" i="27"/>
  <c r="E1965" i="27"/>
  <c r="F2014" i="27"/>
  <c r="D2054" i="27"/>
  <c r="D2104" i="27"/>
  <c r="F2139" i="27"/>
  <c r="D2181" i="27"/>
  <c r="E2218" i="27"/>
  <c r="F2247" i="27"/>
  <c r="D2285" i="27"/>
  <c r="F1101" i="27"/>
  <c r="F1210" i="27"/>
  <c r="D1290" i="27"/>
  <c r="F1348" i="27"/>
  <c r="E1416" i="27"/>
  <c r="F1470" i="27"/>
  <c r="E1531" i="27"/>
  <c r="F1590" i="27"/>
  <c r="F1631" i="27"/>
  <c r="D1681" i="27"/>
  <c r="E1720" i="27"/>
  <c r="E1770" i="27"/>
  <c r="F1819" i="27"/>
  <c r="D1859" i="27"/>
  <c r="D1909" i="27"/>
  <c r="F1947" i="27"/>
  <c r="F1062" i="27"/>
  <c r="D1186" i="27"/>
  <c r="F1250" i="27"/>
  <c r="D1329" i="27"/>
  <c r="D1383" i="27"/>
  <c r="F1450" i="27"/>
  <c r="D1515" i="27"/>
  <c r="E1561" i="27"/>
  <c r="E1617" i="27"/>
  <c r="F1656" i="27"/>
  <c r="F1075" i="27"/>
  <c r="D1194" i="27"/>
  <c r="F1257" i="27"/>
  <c r="F1334" i="27"/>
  <c r="F1388" i="27"/>
  <c r="F995" i="27"/>
  <c r="F1165" i="27"/>
  <c r="D1236" i="27"/>
  <c r="F1314" i="27"/>
  <c r="D864" i="27"/>
  <c r="E1006" i="27"/>
  <c r="E1116" i="27"/>
  <c r="E1385" i="27"/>
  <c r="F1528" i="27"/>
  <c r="F1618" i="27"/>
  <c r="E1704" i="27"/>
  <c r="D1761" i="27"/>
  <c r="E1829" i="27"/>
  <c r="D1886" i="27"/>
  <c r="F1942" i="27"/>
  <c r="F2005" i="27"/>
  <c r="D2053" i="27"/>
  <c r="D2101" i="27"/>
  <c r="E2152" i="27"/>
  <c r="D2190" i="27"/>
  <c r="E2225" i="27"/>
  <c r="D2268" i="27"/>
  <c r="E2300" i="27"/>
  <c r="D2327" i="27"/>
  <c r="D2359" i="27"/>
  <c r="F2385" i="27"/>
  <c r="E2412" i="27"/>
  <c r="E2444" i="27"/>
  <c r="D2471" i="27"/>
  <c r="F2497" i="27"/>
  <c r="F2529" i="27"/>
  <c r="E2556" i="27"/>
  <c r="D2583" i="27"/>
  <c r="D2615" i="27"/>
  <c r="F2641" i="27"/>
  <c r="E2668" i="27"/>
  <c r="E2700" i="27"/>
  <c r="D2727" i="27"/>
  <c r="F2753" i="27"/>
  <c r="F2785" i="27"/>
  <c r="E2812" i="27"/>
  <c r="D2839" i="27"/>
  <c r="D2871" i="27"/>
  <c r="F2897" i="27"/>
  <c r="E2924" i="27"/>
  <c r="E2956" i="27"/>
  <c r="D2983" i="27"/>
  <c r="F3009" i="27"/>
  <c r="F3041" i="27"/>
  <c r="E1175" i="27"/>
  <c r="F1385" i="27"/>
  <c r="F1596" i="27"/>
  <c r="F1820" i="27"/>
  <c r="D2050" i="27"/>
  <c r="E918" i="27"/>
  <c r="D1267" i="27"/>
  <c r="E1522" i="27"/>
  <c r="D693" i="27"/>
  <c r="E832" i="27"/>
  <c r="F935" i="27"/>
  <c r="E1033" i="27"/>
  <c r="E1111" i="27"/>
  <c r="D445" i="27"/>
  <c r="D658" i="27"/>
  <c r="E771" i="27"/>
  <c r="D846" i="27"/>
  <c r="D925" i="27"/>
  <c r="D1005" i="27"/>
  <c r="D1057" i="27"/>
  <c r="F1111" i="27"/>
  <c r="D1151" i="27"/>
  <c r="F139" i="27"/>
  <c r="E588" i="27"/>
  <c r="E696" i="27"/>
  <c r="E801" i="27"/>
  <c r="E870" i="27"/>
  <c r="D949" i="27"/>
  <c r="D1024" i="27"/>
  <c r="D485" i="27"/>
  <c r="F658" i="27"/>
  <c r="E751" i="27"/>
  <c r="F383" i="27"/>
  <c r="F623" i="27"/>
  <c r="E722" i="27"/>
  <c r="D822" i="27"/>
  <c r="D888" i="27"/>
  <c r="E967" i="27"/>
  <c r="D1040" i="27"/>
  <c r="F1098" i="27"/>
  <c r="E1208" i="27"/>
  <c r="F1271" i="27"/>
  <c r="F1346" i="27"/>
  <c r="F1415" i="27"/>
  <c r="F1468" i="27"/>
  <c r="F1530" i="27"/>
  <c r="D1577" i="27"/>
  <c r="E1630" i="27"/>
  <c r="E1680" i="27"/>
  <c r="F1719" i="27"/>
  <c r="D1769" i="27"/>
  <c r="E1808" i="27"/>
  <c r="E1858" i="27"/>
  <c r="F1907" i="27"/>
  <c r="D1947" i="27"/>
  <c r="D1997" i="27"/>
  <c r="F2035" i="27"/>
  <c r="F2085" i="27"/>
  <c r="E2133" i="27"/>
  <c r="F2166" i="27"/>
  <c r="F2204" i="27"/>
  <c r="D2234" i="27"/>
  <c r="E2271" i="27"/>
  <c r="F1044" i="27"/>
  <c r="D1155" i="27"/>
  <c r="D1244" i="27"/>
  <c r="F1306" i="27"/>
  <c r="D1377" i="27"/>
  <c r="F1444" i="27"/>
  <c r="F1496" i="27"/>
  <c r="D1556" i="27"/>
  <c r="F1602" i="27"/>
  <c r="D1652" i="27"/>
  <c r="D1702" i="27"/>
  <c r="E1741" i="27"/>
  <c r="F1790" i="27"/>
  <c r="D1830" i="27"/>
  <c r="D1880" i="27"/>
  <c r="E1929" i="27"/>
  <c r="F1968" i="27"/>
  <c r="F2018" i="27"/>
  <c r="E2057" i="27"/>
  <c r="E2107" i="27"/>
  <c r="D2152" i="27"/>
  <c r="F2183" i="27"/>
  <c r="D2221" i="27"/>
  <c r="E2250" i="27"/>
  <c r="E841" i="27"/>
  <c r="F1140" i="27"/>
  <c r="F1215" i="27"/>
  <c r="D1296" i="27"/>
  <c r="D1353" i="27"/>
  <c r="F1421" i="27"/>
  <c r="F1488" i="27"/>
  <c r="D1536" i="27"/>
  <c r="E1595" i="27"/>
  <c r="D1635" i="27"/>
  <c r="D1685" i="27"/>
  <c r="E1734" i="27"/>
  <c r="F1773" i="27"/>
  <c r="F1823" i="27"/>
  <c r="E1862" i="27"/>
  <c r="E1912" i="27"/>
  <c r="E1962" i="27"/>
  <c r="F1072" i="27"/>
  <c r="E1193" i="27"/>
  <c r="E1257" i="27"/>
  <c r="E1334" i="27"/>
  <c r="D1402" i="27"/>
  <c r="D1456" i="27"/>
  <c r="F1518" i="27"/>
  <c r="D1566" i="27"/>
  <c r="E1621" i="27"/>
  <c r="F1670" i="27"/>
  <c r="F1084" i="27"/>
  <c r="E1200" i="27"/>
  <c r="F1262" i="27"/>
  <c r="D1340" i="27"/>
  <c r="F1407" i="27"/>
  <c r="E1034" i="27"/>
  <c r="D1173" i="27"/>
  <c r="E1240" i="27"/>
  <c r="E1321" i="27"/>
  <c r="D1039" i="27"/>
  <c r="D1044" i="27"/>
  <c r="E1173" i="27"/>
  <c r="F1398" i="27"/>
  <c r="D1537" i="27"/>
  <c r="F1646" i="27"/>
  <c r="E1710" i="27"/>
  <c r="F1767" i="27"/>
  <c r="E1835" i="27"/>
  <c r="D1892" i="27"/>
  <c r="E1949" i="27"/>
  <c r="E2010" i="27"/>
  <c r="E2058" i="27"/>
  <c r="D2105" i="27"/>
  <c r="D2156" i="27"/>
  <c r="E2193" i="27"/>
  <c r="E2229" i="27"/>
  <c r="D2272" i="27"/>
  <c r="D2303" i="27"/>
  <c r="F2329" i="27"/>
  <c r="F2361" i="27"/>
  <c r="E2388" i="27"/>
  <c r="D2415" i="27"/>
  <c r="D2447" i="27"/>
  <c r="F2473" i="27"/>
  <c r="E2500" i="27"/>
  <c r="E2532" i="27"/>
  <c r="D2559" i="27"/>
  <c r="F2585" i="27"/>
  <c r="F2617" i="27"/>
  <c r="E2644" i="27"/>
  <c r="D2671" i="27"/>
  <c r="D2703" i="27"/>
  <c r="F2729" i="27"/>
  <c r="E2756" i="27"/>
  <c r="E2788" i="27"/>
  <c r="D2815" i="27"/>
  <c r="F2841" i="27"/>
  <c r="F2873" i="27"/>
  <c r="E2900" i="27"/>
  <c r="D2927" i="27"/>
  <c r="D2959" i="27"/>
  <c r="F2985" i="27"/>
  <c r="E3012" i="27"/>
  <c r="E3044" i="27"/>
  <c r="D1202" i="27"/>
  <c r="D1399" i="27"/>
  <c r="F1520" i="27"/>
  <c r="D1605" i="27"/>
  <c r="F1675" i="27"/>
  <c r="E1745" i="27"/>
  <c r="F1802" i="27"/>
  <c r="E1859" i="27"/>
  <c r="F1927" i="27"/>
  <c r="D1982" i="27"/>
  <c r="D2030" i="27"/>
  <c r="F2086" i="27"/>
  <c r="D2132" i="27"/>
  <c r="E2172" i="27"/>
  <c r="D2215" i="27"/>
  <c r="D2251" i="27"/>
  <c r="E2286" i="27"/>
  <c r="E2319" i="27"/>
  <c r="D2346" i="27"/>
  <c r="F2372" i="27"/>
  <c r="F2404" i="27"/>
  <c r="E2431" i="27"/>
  <c r="D2458" i="27"/>
  <c r="D2490" i="27"/>
  <c r="F2516" i="27"/>
  <c r="E2543" i="27"/>
  <c r="E2575" i="27"/>
  <c r="D2602" i="27"/>
  <c r="F2628" i="27"/>
  <c r="F2660" i="27"/>
  <c r="E2687" i="27"/>
  <c r="D2714" i="27"/>
  <c r="D2746" i="27"/>
  <c r="F2772" i="27"/>
  <c r="E2799" i="27"/>
  <c r="E2831" i="27"/>
  <c r="D2858" i="27"/>
  <c r="F2884" i="27"/>
  <c r="F2916" i="27"/>
  <c r="E2943" i="27"/>
  <c r="D2970" i="27"/>
  <c r="D3002" i="27"/>
  <c r="F1180" i="27"/>
  <c r="D1389" i="27"/>
  <c r="F1512" i="27"/>
  <c r="D1598" i="27"/>
  <c r="E1669" i="27"/>
  <c r="F1739" i="27"/>
  <c r="D1797" i="27"/>
  <c r="F1853" i="27"/>
  <c r="E1921" i="27"/>
  <c r="E1978" i="27"/>
  <c r="E2026" i="27"/>
  <c r="D2083" i="27"/>
  <c r="F2128" i="27"/>
  <c r="D2169" i="27"/>
  <c r="D2212" i="27"/>
  <c r="D2248" i="27"/>
  <c r="E2283" i="27"/>
  <c r="D2317" i="27"/>
  <c r="F2343" i="27"/>
  <c r="E2370" i="27"/>
  <c r="E2402" i="27"/>
  <c r="D2429" i="27"/>
  <c r="F2455" i="27"/>
  <c r="F2487" i="27"/>
  <c r="E2514" i="27"/>
  <c r="E1144" i="27"/>
  <c r="D1404" i="27"/>
  <c r="D1507" i="27"/>
  <c r="E1592" i="27"/>
  <c r="E1678" i="27"/>
  <c r="F1735" i="27"/>
  <c r="E1792" i="27"/>
  <c r="D1860" i="27"/>
  <c r="E1917" i="27"/>
  <c r="D1974" i="27"/>
  <c r="F2030" i="27"/>
  <c r="D1304" i="27"/>
  <c r="F1452" i="27"/>
  <c r="E1558" i="27"/>
  <c r="D1636" i="27"/>
  <c r="E1701" i="27"/>
  <c r="F1770" i="27"/>
  <c r="E1827" i="27"/>
  <c r="D1884" i="27"/>
  <c r="E1952" i="27"/>
  <c r="D2003" i="27"/>
  <c r="D2051" i="27"/>
  <c r="E1512" i="27"/>
  <c r="F2024" i="27"/>
  <c r="E2343" i="27"/>
  <c r="F2572" i="27"/>
  <c r="F2796" i="27"/>
  <c r="F1134" i="27"/>
  <c r="D1917" i="27"/>
  <c r="F2190" i="27"/>
  <c r="F2327" i="27"/>
  <c r="D2413" i="27"/>
  <c r="F2471" i="27"/>
  <c r="E2530" i="27"/>
  <c r="E1452" i="27"/>
  <c r="F1635" i="27"/>
  <c r="F1768" i="27"/>
  <c r="F1882" i="27"/>
  <c r="F2002" i="27"/>
  <c r="E1404" i="27"/>
  <c r="F1592" i="27"/>
  <c r="D1736" i="27"/>
  <c r="D1861" i="27"/>
  <c r="E1974" i="27"/>
  <c r="F2079" i="27"/>
  <c r="E1346" i="27"/>
  <c r="D1542" i="27"/>
  <c r="E1658" i="27"/>
  <c r="D1765" i="27"/>
  <c r="E1878" i="27"/>
  <c r="F1963" i="27"/>
  <c r="E2051" i="27"/>
  <c r="F1166" i="27"/>
  <c r="F1473" i="27"/>
  <c r="F1622" i="27"/>
  <c r="F1720" i="27"/>
  <c r="E1434" i="27"/>
  <c r="E1553" i="27"/>
  <c r="E1697" i="27"/>
  <c r="E1800" i="27"/>
  <c r="F1885" i="27"/>
  <c r="F1976" i="27"/>
  <c r="F2056" i="27"/>
  <c r="D2188" i="27"/>
  <c r="E2278" i="27"/>
  <c r="E2333" i="27"/>
  <c r="D2401" i="27"/>
  <c r="F2456" i="27"/>
  <c r="E2525" i="27"/>
  <c r="E2584" i="27"/>
  <c r="D2627" i="27"/>
  <c r="F2683" i="27"/>
  <c r="E2730" i="27"/>
  <c r="D2787" i="27"/>
  <c r="F2843" i="27"/>
  <c r="E2886" i="27"/>
  <c r="F2939" i="27"/>
  <c r="D2979" i="27"/>
  <c r="D3028" i="27"/>
  <c r="D3070" i="27"/>
  <c r="E3099" i="27"/>
  <c r="F3136" i="27"/>
  <c r="D3166" i="27"/>
  <c r="E3203" i="27"/>
  <c r="F3240" i="27"/>
  <c r="D3270" i="27"/>
  <c r="E3307" i="27"/>
  <c r="F3336" i="27"/>
  <c r="D3374" i="27"/>
  <c r="E3411" i="27"/>
  <c r="F3440" i="27"/>
  <c r="D3478" i="27"/>
  <c r="D1942" i="27"/>
  <c r="E2146" i="27"/>
  <c r="D2228" i="27"/>
  <c r="F2290" i="27"/>
  <c r="E2350" i="27"/>
  <c r="F2397" i="27"/>
  <c r="D2457" i="27"/>
  <c r="E2517" i="27"/>
  <c r="D2560" i="27"/>
  <c r="E2609" i="27"/>
  <c r="F2648" i="27"/>
  <c r="F2698" i="27"/>
  <c r="D2748" i="27"/>
  <c r="E2787" i="27"/>
  <c r="E2837" i="27"/>
  <c r="D2876" i="27"/>
  <c r="D2926" i="27"/>
  <c r="D2976" i="27"/>
  <c r="F3014" i="27"/>
  <c r="D3059" i="27"/>
  <c r="D3089" i="27"/>
  <c r="E3126" i="27"/>
  <c r="F3163" i="27"/>
  <c r="D3193" i="27"/>
  <c r="E3230" i="27"/>
  <c r="F3259" i="27"/>
  <c r="D3297" i="27"/>
  <c r="E3334" i="27"/>
  <c r="F3363" i="27"/>
  <c r="D3401" i="27"/>
  <c r="D1811" i="27"/>
  <c r="E2126" i="27"/>
  <c r="E2212" i="27"/>
  <c r="F2274" i="27"/>
  <c r="F2338" i="27"/>
  <c r="D2385" i="27"/>
  <c r="E2445" i="27"/>
  <c r="F2504" i="27"/>
  <c r="F2549" i="27"/>
  <c r="F2599" i="27"/>
  <c r="E2638" i="27"/>
  <c r="E2688" i="27"/>
  <c r="E2738" i="27"/>
  <c r="D2777" i="27"/>
  <c r="D2827" i="27"/>
  <c r="E2866" i="27"/>
  <c r="F2915" i="27"/>
  <c r="D1995" i="27"/>
  <c r="E2134" i="27"/>
  <c r="F2217" i="27"/>
  <c r="D2281" i="27"/>
  <c r="F2342" i="27"/>
  <c r="D2403" i="27"/>
  <c r="E2449" i="27"/>
  <c r="E1913" i="27"/>
  <c r="E2122" i="27"/>
  <c r="D2207" i="27"/>
  <c r="F2287" i="27"/>
  <c r="F2334" i="27"/>
  <c r="D2019" i="27"/>
  <c r="D2142" i="27"/>
  <c r="D2225" i="27"/>
  <c r="F2301" i="27"/>
  <c r="F1970" i="27"/>
  <c r="D2150" i="27"/>
  <c r="E2214" i="27"/>
  <c r="F2293" i="27"/>
  <c r="E2349" i="27"/>
  <c r="D2005" i="27"/>
  <c r="D2131" i="27"/>
  <c r="F2203" i="27"/>
  <c r="E2260" i="27"/>
  <c r="F2310" i="27"/>
  <c r="F2362" i="27"/>
  <c r="E2405" i="27"/>
  <c r="D2448" i="27"/>
  <c r="D2499" i="27"/>
  <c r="E2541" i="27"/>
  <c r="F2576" i="27"/>
  <c r="E2619" i="27"/>
  <c r="F2424" i="27"/>
  <c r="F2526" i="27"/>
  <c r="E2614" i="27"/>
  <c r="D2675" i="27"/>
  <c r="F2731" i="27"/>
  <c r="D2800" i="27"/>
  <c r="F2856" i="27"/>
  <c r="E2913" i="27"/>
  <c r="E2976" i="27"/>
  <c r="F3023" i="27"/>
  <c r="D3064" i="27"/>
  <c r="F3106" i="27"/>
  <c r="F3142" i="27"/>
  <c r="D3178" i="27"/>
  <c r="F3220" i="27"/>
  <c r="D3256" i="27"/>
  <c r="D3292" i="27"/>
  <c r="F3334" i="27"/>
  <c r="D3370" i="27"/>
  <c r="E3405" i="27"/>
  <c r="D3445" i="27"/>
  <c r="F3475" i="27"/>
  <c r="F3504" i="27"/>
  <c r="F3536" i="27"/>
  <c r="E3563" i="27"/>
  <c r="D3590" i="27"/>
  <c r="D3622" i="27"/>
  <c r="F3648" i="27"/>
  <c r="E3675" i="27"/>
  <c r="E3707" i="27"/>
  <c r="D3734" i="27"/>
  <c r="F3760" i="27"/>
  <c r="F3792" i="27"/>
  <c r="E3819" i="27"/>
  <c r="D3846" i="27"/>
  <c r="D3878" i="27"/>
  <c r="D2379" i="27"/>
  <c r="F2493" i="27"/>
  <c r="F2586" i="27"/>
  <c r="E2653" i="27"/>
  <c r="D2710" i="27"/>
  <c r="E2778" i="27"/>
  <c r="D2835" i="27"/>
  <c r="F2891" i="27"/>
  <c r="E2957" i="27"/>
  <c r="E3005" i="27"/>
  <c r="E3048" i="27"/>
  <c r="D3093" i="27"/>
  <c r="E3128" i="27"/>
  <c r="E3164" i="27"/>
  <c r="D3207" i="27"/>
  <c r="E3242" i="27"/>
  <c r="F3277" i="27"/>
  <c r="E3320" i="27"/>
  <c r="E3356" i="27"/>
  <c r="F3391" i="27"/>
  <c r="E3433" i="27"/>
  <c r="F3463" i="27"/>
  <c r="E3494" i="27"/>
  <c r="E3526" i="27"/>
  <c r="D3553" i="27"/>
  <c r="F3579" i="27"/>
  <c r="F3611" i="27"/>
  <c r="E3638" i="27"/>
  <c r="D3665" i="27"/>
  <c r="D3697" i="27"/>
  <c r="F3723" i="27"/>
  <c r="E3750" i="27"/>
  <c r="E3782" i="27"/>
  <c r="D3809" i="27"/>
  <c r="F3835" i="27"/>
  <c r="F3867" i="27"/>
  <c r="E3894" i="27"/>
  <c r="D3921" i="27"/>
  <c r="D3953" i="27"/>
  <c r="E3545" i="27"/>
  <c r="D3596" i="27"/>
  <c r="F2403" i="27"/>
  <c r="F2510" i="27"/>
  <c r="D2587" i="27"/>
  <c r="F2664" i="27"/>
  <c r="E2721" i="27"/>
  <c r="F2778" i="27"/>
  <c r="E2846" i="27"/>
  <c r="F2903" i="27"/>
  <c r="E2958" i="27"/>
  <c r="F3015" i="27"/>
  <c r="D3057" i="27"/>
  <c r="E3093" i="27"/>
  <c r="D3136" i="27"/>
  <c r="D3172" i="27"/>
  <c r="E3207" i="27"/>
  <c r="D3250" i="27"/>
  <c r="E3285" i="27"/>
  <c r="E3321" i="27"/>
  <c r="D3364" i="27"/>
  <c r="E3399" i="27"/>
  <c r="F3433" i="27"/>
  <c r="E3470" i="27"/>
  <c r="D3500" i="27"/>
  <c r="F3526" i="27"/>
  <c r="E3569" i="27"/>
  <c r="F2370" i="27"/>
  <c r="E2485" i="27"/>
  <c r="D2582" i="27"/>
  <c r="D2648" i="27"/>
  <c r="F2704" i="27"/>
  <c r="D2774" i="27"/>
  <c r="F2830" i="27"/>
  <c r="D2888" i="27"/>
  <c r="E2953" i="27"/>
  <c r="E3001" i="27"/>
  <c r="E3045" i="27"/>
  <c r="F2429" i="27"/>
  <c r="E2531" i="27"/>
  <c r="F2603" i="27"/>
  <c r="D2678" i="27"/>
  <c r="F2734" i="27"/>
  <c r="D2792" i="27"/>
  <c r="F2859" i="27"/>
  <c r="D2917" i="27"/>
  <c r="D2969" i="27"/>
  <c r="D3026" i="27"/>
  <c r="D3066" i="27"/>
  <c r="E3101" i="27"/>
  <c r="F2442" i="27"/>
  <c r="D2540" i="27"/>
  <c r="E2611" i="27"/>
  <c r="E2683" i="27"/>
  <c r="D2740" i="27"/>
  <c r="E2797" i="27"/>
  <c r="F2866" i="27"/>
  <c r="E2923" i="27"/>
  <c r="D2974" i="27"/>
  <c r="D3030" i="27"/>
  <c r="F3069" i="27"/>
  <c r="F3105" i="27"/>
  <c r="E3148" i="27"/>
  <c r="F3183" i="27"/>
  <c r="D3219" i="27"/>
  <c r="F3261" i="27"/>
  <c r="E2467" i="27"/>
  <c r="D2555" i="27"/>
  <c r="F2639" i="27"/>
  <c r="E2696" i="27"/>
  <c r="D2753" i="27"/>
  <c r="E2821" i="27"/>
  <c r="D2878" i="27"/>
  <c r="F2934" i="27"/>
  <c r="E2994" i="27"/>
  <c r="F3038" i="27"/>
  <c r="E2736" i="27"/>
  <c r="D3101" i="27"/>
  <c r="D3176" i="27"/>
  <c r="E3247" i="27"/>
  <c r="D3319" i="27"/>
  <c r="F3375" i="27"/>
  <c r="F3431" i="27"/>
  <c r="D3490" i="27"/>
  <c r="E3533" i="27"/>
  <c r="D3576" i="27"/>
  <c r="D3627" i="27"/>
  <c r="D3660" i="27"/>
  <c r="D3692" i="27"/>
  <c r="D3724" i="27"/>
  <c r="D3756" i="27"/>
  <c r="D3788" i="27"/>
  <c r="E3823" i="27"/>
  <c r="E3855" i="27"/>
  <c r="E3887" i="27"/>
  <c r="E3916" i="27"/>
  <c r="F3943" i="27"/>
  <c r="D3971" i="27"/>
  <c r="D3845" i="27"/>
  <c r="F3913" i="27"/>
  <c r="E3968" i="27"/>
  <c r="F3467" i="27"/>
  <c r="E3568" i="27"/>
  <c r="E3653" i="27"/>
  <c r="E3735" i="27"/>
  <c r="F3802" i="27"/>
  <c r="F3884" i="27"/>
  <c r="E3947" i="27"/>
  <c r="E3560" i="27"/>
  <c r="D3643" i="27"/>
  <c r="E3728" i="27"/>
  <c r="F3813" i="27"/>
  <c r="D3902" i="27"/>
  <c r="F3612" i="27"/>
  <c r="E3743" i="27"/>
  <c r="E3839" i="27"/>
  <c r="F3917" i="27"/>
  <c r="E3596" i="27"/>
  <c r="F3711" i="27"/>
  <c r="F3821" i="27"/>
  <c r="F3945" i="27"/>
  <c r="F2696" i="27"/>
  <c r="E3039" i="27"/>
  <c r="E3127" i="27"/>
  <c r="D3184" i="27"/>
  <c r="E3241" i="27"/>
  <c r="F3290" i="27"/>
  <c r="E3336" i="27"/>
  <c r="F3382" i="27"/>
  <c r="D3428" i="27"/>
  <c r="D3466" i="27"/>
  <c r="D3504" i="27"/>
  <c r="E3538" i="27"/>
  <c r="F3572" i="27"/>
  <c r="D3607" i="27"/>
  <c r="D3639" i="27"/>
  <c r="D3667" i="27"/>
  <c r="F3695" i="27"/>
  <c r="E3724" i="27"/>
  <c r="E3752" i="27"/>
  <c r="D3781" i="27"/>
  <c r="F3823" i="27"/>
  <c r="E3880" i="27"/>
  <c r="F3928" i="27"/>
  <c r="F3977" i="27"/>
  <c r="F3471" i="27"/>
  <c r="E3543" i="27"/>
  <c r="F3615" i="27"/>
  <c r="F3678" i="27"/>
  <c r="F3738" i="27"/>
  <c r="F3806" i="27"/>
  <c r="F3870" i="27"/>
  <c r="E3935" i="27"/>
  <c r="F3530" i="27"/>
  <c r="E3612" i="27"/>
  <c r="E3682" i="27"/>
  <c r="D3757" i="27"/>
  <c r="D3835" i="27"/>
  <c r="E3905" i="27"/>
  <c r="E3972" i="27"/>
  <c r="D3736" i="27"/>
  <c r="F3846" i="27"/>
  <c r="E3930" i="27"/>
  <c r="F2606" i="27"/>
  <c r="F2970" i="27"/>
  <c r="E3113" i="27"/>
  <c r="E3170" i="27"/>
  <c r="D3227" i="27"/>
  <c r="D3280" i="27"/>
  <c r="F3325" i="27"/>
  <c r="D3383" i="27"/>
  <c r="D3632" i="27"/>
  <c r="E3877" i="27"/>
  <c r="F3689" i="27"/>
  <c r="E3908" i="27"/>
  <c r="E3711" i="27"/>
  <c r="F3892" i="27"/>
  <c r="E3544" i="27"/>
  <c r="D3687" i="27"/>
  <c r="D3811" i="27"/>
  <c r="D2400" i="27"/>
  <c r="E2845" i="27"/>
  <c r="D3085" i="27"/>
  <c r="D3151" i="27"/>
  <c r="F3207" i="27"/>
  <c r="E3264" i="27"/>
  <c r="D3309" i="27"/>
  <c r="F3354" i="27"/>
  <c r="E3400" i="27"/>
  <c r="F3443" i="27"/>
  <c r="E3492" i="27"/>
  <c r="D3565" i="27"/>
  <c r="F3831" i="27"/>
  <c r="E3693" i="27"/>
  <c r="E3899" i="27"/>
  <c r="F3565" i="27"/>
  <c r="D3719" i="27"/>
  <c r="F3885" i="27"/>
  <c r="D2668" i="27"/>
  <c r="E3017" i="27"/>
  <c r="F3122" i="27"/>
  <c r="D3180" i="27"/>
  <c r="F3236" i="27"/>
  <c r="E3287" i="27"/>
  <c r="D3333" i="27"/>
  <c r="F3378" i="27"/>
  <c r="E3424" i="27"/>
  <c r="D3463" i="27"/>
  <c r="E3501" i="27"/>
  <c r="F3535" i="27"/>
  <c r="D3570" i="27"/>
  <c r="E3604" i="27"/>
  <c r="D3658" i="27"/>
  <c r="F3842" i="27"/>
  <c r="E3960" i="27"/>
  <c r="E3640" i="27"/>
  <c r="D3797" i="27"/>
  <c r="F3951" i="27"/>
  <c r="F2810" i="27"/>
  <c r="F3077" i="27"/>
  <c r="E3145" i="27"/>
  <c r="D3202" i="27"/>
  <c r="F3258" i="27"/>
  <c r="E3305" i="27"/>
  <c r="D3351" i="27"/>
  <c r="F3396" i="27"/>
  <c r="D3440" i="27"/>
  <c r="E3478" i="27"/>
  <c r="E3532" i="27"/>
  <c r="D3683" i="27"/>
  <c r="D3900" i="27"/>
  <c r="F2679" i="27"/>
  <c r="D3027" i="27"/>
  <c r="E3124" i="27"/>
  <c r="D3181" i="27"/>
  <c r="F3237" i="27"/>
  <c r="F3289" i="27"/>
  <c r="F3333" i="27"/>
  <c r="D3380" i="27"/>
  <c r="F3425" i="27"/>
  <c r="D3465" i="27"/>
  <c r="D3503" i="27"/>
  <c r="E3536" i="27"/>
  <c r="F3570" i="27"/>
  <c r="D3605" i="27"/>
  <c r="E3637" i="27"/>
  <c r="D3666" i="27"/>
  <c r="E3266" i="27"/>
  <c r="F3588" i="27"/>
  <c r="E3748" i="27"/>
  <c r="F3861" i="27"/>
  <c r="F3964" i="27"/>
  <c r="D3794" i="27"/>
  <c r="E3967" i="27"/>
  <c r="D3631" i="27"/>
  <c r="F3893" i="27"/>
  <c r="D3460" i="27"/>
  <c r="E3897" i="27"/>
  <c r="E3666" i="27"/>
  <c r="D3133" i="27"/>
  <c r="F3786" i="27"/>
  <c r="F3511" i="27"/>
  <c r="F3961" i="27"/>
  <c r="F3804" i="27"/>
  <c r="F3161" i="27"/>
  <c r="D3559" i="27"/>
  <c r="F3850" i="27"/>
  <c r="F3455" i="27"/>
  <c r="E3808" i="27"/>
  <c r="F3329" i="27"/>
  <c r="D3840" i="27"/>
  <c r="F3637" i="27"/>
  <c r="F3958" i="27"/>
  <c r="F3772" i="27"/>
  <c r="F3346" i="27"/>
  <c r="F3900" i="27"/>
  <c r="E3705" i="27"/>
  <c r="D3823" i="27"/>
  <c r="E3909" i="27"/>
  <c r="D3741" i="27"/>
  <c r="E3431" i="27"/>
  <c r="F3924" i="27"/>
  <c r="E3744" i="27"/>
  <c r="F3351" i="27"/>
  <c r="D3952" i="27"/>
  <c r="F3933" i="27"/>
  <c r="E3218" i="27"/>
  <c r="E3879" i="27"/>
  <c r="D3851" i="27"/>
  <c r="F3882" i="27"/>
  <c r="E3059" i="27"/>
  <c r="E3815" i="27"/>
  <c r="E3937" i="27"/>
  <c r="D3119" i="27"/>
  <c r="D3946" i="27"/>
  <c r="E3541" i="27"/>
  <c r="D3949" i="27"/>
  <c r="D3480" i="27"/>
  <c r="D3676" i="27"/>
  <c r="E3437" i="27"/>
  <c r="E3512" i="27"/>
  <c r="D3581" i="27"/>
  <c r="F3645" i="27"/>
  <c r="D3703" i="27"/>
  <c r="F3759" i="27"/>
  <c r="D3895" i="27"/>
  <c r="D3405" i="27"/>
  <c r="D3636" i="27"/>
  <c r="D3824" i="27"/>
  <c r="E3548" i="27"/>
  <c r="E3700" i="27"/>
  <c r="E3856" i="27"/>
  <c r="E3761" i="27"/>
  <c r="F3954" i="27"/>
  <c r="F3127" i="27"/>
  <c r="F3241" i="27"/>
  <c r="D3400" i="27"/>
  <c r="D3923" i="27"/>
  <c r="F3764" i="27"/>
  <c r="D3575" i="27"/>
  <c r="E2557" i="27"/>
  <c r="E3104" i="27"/>
  <c r="D3276" i="27"/>
  <c r="F3365" i="27"/>
  <c r="F3505" i="27"/>
  <c r="E3888" i="27"/>
  <c r="D3927" i="27"/>
  <c r="E3754" i="27"/>
  <c r="D3067" i="27"/>
  <c r="D3194" i="27"/>
  <c r="D3344" i="27"/>
  <c r="F3473" i="27"/>
  <c r="E3578" i="27"/>
  <c r="E3629" i="27"/>
  <c r="E3672" i="27"/>
  <c r="D2902" i="27"/>
  <c r="E3159" i="27"/>
  <c r="E3316" i="27"/>
  <c r="F3407" i="27"/>
  <c r="D3489" i="27"/>
  <c r="E3939" i="27"/>
  <c r="F3070" i="27"/>
  <c r="E3252" i="27"/>
  <c r="E3346" i="27"/>
  <c r="E3474" i="27"/>
  <c r="F3545" i="27"/>
  <c r="F3644" i="27"/>
  <c r="F3357" i="27"/>
  <c r="E3776" i="27"/>
  <c r="E3109" i="27"/>
  <c r="E3943" i="27"/>
  <c r="E3970" i="27"/>
  <c r="F3340" i="27"/>
  <c r="E3684" i="27"/>
  <c r="E3272" i="27"/>
  <c r="D3597" i="27"/>
  <c r="F3921" i="27"/>
  <c r="D3295" i="27"/>
  <c r="E3580" i="27"/>
  <c r="F3601" i="27"/>
  <c r="E3826" i="27"/>
  <c r="F3829" i="27"/>
  <c r="F3549" i="27"/>
  <c r="D3139" i="27"/>
  <c r="E3902" i="27"/>
  <c r="E3617" i="27"/>
  <c r="E2622" i="27"/>
  <c r="D2864" i="27"/>
  <c r="D3029" i="27"/>
  <c r="E3111" i="27"/>
  <c r="E3225" i="27"/>
  <c r="F3338" i="27"/>
  <c r="D3410" i="27"/>
  <c r="D3508" i="27"/>
  <c r="D2404" i="27"/>
  <c r="E2733" i="27"/>
  <c r="F2846" i="27"/>
  <c r="D3016" i="27"/>
  <c r="E2554" i="27"/>
  <c r="D2694" i="27"/>
  <c r="E2877" i="27"/>
  <c r="D3038" i="27"/>
  <c r="F2352" i="27"/>
  <c r="F2643" i="27"/>
  <c r="E2825" i="27"/>
  <c r="D2998" i="27"/>
  <c r="E3080" i="27"/>
  <c r="E3194" i="27"/>
  <c r="D2387" i="27"/>
  <c r="F2656" i="27"/>
  <c r="E2838" i="27"/>
  <c r="E2960" i="27"/>
  <c r="F2960" i="27"/>
  <c r="E3197" i="27"/>
  <c r="E3393" i="27"/>
  <c r="E3546" i="27"/>
  <c r="F3638" i="27"/>
  <c r="D3738" i="27"/>
  <c r="D3866" i="27"/>
  <c r="D3956" i="27"/>
  <c r="F3869" i="27"/>
  <c r="F3500" i="27"/>
  <c r="E3767" i="27"/>
  <c r="F3968" i="27"/>
  <c r="F3767" i="27"/>
  <c r="F3932" i="27"/>
  <c r="E3871" i="27"/>
  <c r="D3747" i="27"/>
  <c r="E2377" i="27"/>
  <c r="F3148" i="27"/>
  <c r="E3308" i="27"/>
  <c r="F3441" i="27"/>
  <c r="D3517" i="27"/>
  <c r="D3619" i="27"/>
  <c r="E3706" i="27"/>
  <c r="D3763" i="27"/>
  <c r="E3898" i="27"/>
  <c r="E3504" i="27"/>
  <c r="F3642" i="27"/>
  <c r="E3831" i="27"/>
  <c r="F3556" i="27"/>
  <c r="E3714" i="27"/>
  <c r="F3929" i="27"/>
  <c r="D3772" i="27"/>
  <c r="E2747" i="27"/>
  <c r="F1597" i="27"/>
  <c r="E2081" i="27"/>
  <c r="D2370" i="27"/>
  <c r="E2599" i="27"/>
  <c r="F2828" i="27"/>
  <c r="F1374" i="27"/>
  <c r="F1973" i="27"/>
  <c r="F2208" i="27"/>
  <c r="D2341" i="27"/>
  <c r="D2421" i="27"/>
  <c r="E2474" i="27"/>
  <c r="D2533" i="27"/>
  <c r="D1481" i="27"/>
  <c r="D1643" i="27"/>
  <c r="F1774" i="27"/>
  <c r="F1899" i="27"/>
  <c r="F2006" i="27"/>
  <c r="F1418" i="27"/>
  <c r="F1614" i="27"/>
  <c r="D1742" i="27"/>
  <c r="D1867" i="27"/>
  <c r="D1989" i="27"/>
  <c r="F2083" i="27"/>
  <c r="E1365" i="27"/>
  <c r="E1550" i="27"/>
  <c r="F1696" i="27"/>
  <c r="D1782" i="27"/>
  <c r="D1885" i="27"/>
  <c r="E1970" i="27"/>
  <c r="D2056" i="27"/>
  <c r="E1264" i="27"/>
  <c r="D1483" i="27"/>
  <c r="D1644" i="27"/>
  <c r="F1725" i="27"/>
  <c r="D1447" i="27"/>
  <c r="F1603" i="27"/>
  <c r="D1704" i="27"/>
  <c r="E1806" i="27"/>
  <c r="F1891" i="27"/>
  <c r="E1981" i="27"/>
  <c r="D2109" i="27"/>
  <c r="D2193" i="27"/>
  <c r="E2284" i="27"/>
  <c r="D2337" i="27"/>
  <c r="F2405" i="27"/>
  <c r="E2473" i="27"/>
  <c r="D2529" i="27"/>
  <c r="F2587" i="27"/>
  <c r="E2630" i="27"/>
  <c r="F2687" i="27"/>
  <c r="E2744" i="27"/>
  <c r="E2790" i="27"/>
  <c r="F2847" i="27"/>
  <c r="F2893" i="27"/>
  <c r="F2943" i="27"/>
  <c r="D2993" i="27"/>
  <c r="E3031" i="27"/>
  <c r="F3072" i="27"/>
  <c r="D3102" i="27"/>
  <c r="E3139" i="27"/>
  <c r="F3176" i="27"/>
  <c r="D3206" i="27"/>
  <c r="E3243" i="27"/>
  <c r="F3272" i="27"/>
  <c r="D3310" i="27"/>
  <c r="E3347" i="27"/>
  <c r="F3376" i="27"/>
  <c r="D3414" i="27"/>
  <c r="E3443" i="27"/>
  <c r="F3480" i="27"/>
  <c r="F2047" i="27"/>
  <c r="E2151" i="27"/>
  <c r="F2234" i="27"/>
  <c r="F2294" i="27"/>
  <c r="D2355" i="27"/>
  <c r="E2414" i="27"/>
  <c r="F2461" i="27"/>
  <c r="D2521" i="27"/>
  <c r="E2563" i="27"/>
  <c r="E2613" i="27"/>
  <c r="F2662" i="27"/>
  <c r="D2702" i="27"/>
  <c r="D2752" i="27"/>
  <c r="F2790" i="27"/>
  <c r="F2840" i="27"/>
  <c r="F2890" i="27"/>
  <c r="E2929" i="27"/>
  <c r="E2979" i="27"/>
  <c r="F3018" i="27"/>
  <c r="D3062" i="27"/>
  <c r="F3099" i="27"/>
  <c r="D3129" i="27"/>
  <c r="E3166" i="27"/>
  <c r="F3195" i="27"/>
  <c r="D3233" i="27"/>
  <c r="E3270" i="27"/>
  <c r="F3299" i="27"/>
  <c r="D3337" i="27"/>
  <c r="E3366" i="27"/>
  <c r="F3403" i="27"/>
  <c r="E1990" i="27"/>
  <c r="D2134" i="27"/>
  <c r="E2217" i="27"/>
  <c r="F2280" i="27"/>
  <c r="E2342" i="27"/>
  <c r="F2402" i="27"/>
  <c r="D2449" i="27"/>
  <c r="E2509" i="27"/>
  <c r="D2553" i="27"/>
  <c r="D2603" i="27"/>
  <c r="D2653" i="27"/>
  <c r="F2691" i="27"/>
  <c r="F2741" i="27"/>
  <c r="D2781" i="27"/>
  <c r="E2830" i="27"/>
  <c r="E2880" i="27"/>
  <c r="F2919" i="27"/>
  <c r="F2013" i="27"/>
  <c r="E2141" i="27"/>
  <c r="E2224" i="27"/>
  <c r="D2300" i="27"/>
  <c r="E2347" i="27"/>
  <c r="F2406" i="27"/>
  <c r="D2454" i="27"/>
  <c r="F1959" i="27"/>
  <c r="E2147" i="27"/>
  <c r="F2213" i="27"/>
  <c r="F2291" i="27"/>
  <c r="E2339" i="27"/>
  <c r="F2037" i="27"/>
  <c r="D2168" i="27"/>
  <c r="D2231" i="27"/>
  <c r="E2305" i="27"/>
  <c r="D2000" i="27"/>
  <c r="F2155" i="27"/>
  <c r="D2238" i="27"/>
  <c r="E2297" i="27"/>
  <c r="D2353" i="27"/>
  <c r="F2023" i="27"/>
  <c r="D2138" i="27"/>
  <c r="F2209" i="27"/>
  <c r="D2267" i="27"/>
  <c r="E2315" i="27"/>
  <c r="E2366" i="27"/>
  <c r="D2409" i="27"/>
  <c r="F2451" i="27"/>
  <c r="F2502" i="27"/>
  <c r="F2544" i="27"/>
  <c r="D2580" i="27"/>
  <c r="F2622" i="27"/>
  <c r="F2434" i="27"/>
  <c r="D2536" i="27"/>
  <c r="F2621" i="27"/>
  <c r="D2680" i="27"/>
  <c r="F2736" i="27"/>
  <c r="D2806" i="27"/>
  <c r="F2862" i="27"/>
  <c r="D2920" i="27"/>
  <c r="D2981" i="27"/>
  <c r="E3027" i="27"/>
  <c r="D3068" i="27"/>
  <c r="F3110" i="27"/>
  <c r="D3146" i="27"/>
  <c r="E3181" i="27"/>
  <c r="D3224" i="27"/>
  <c r="D3260" i="27"/>
  <c r="E3295" i="27"/>
  <c r="D3338" i="27"/>
  <c r="E3373" i="27"/>
  <c r="E3409" i="27"/>
  <c r="D3448" i="27"/>
  <c r="F3478" i="27"/>
  <c r="E3507" i="27"/>
  <c r="E3539" i="27"/>
  <c r="D3566" i="27"/>
  <c r="F3592" i="27"/>
  <c r="F3624" i="27"/>
  <c r="E3651" i="27"/>
  <c r="D3678" i="27"/>
  <c r="D3710" i="27"/>
  <c r="F3736" i="27"/>
  <c r="E3763" i="27"/>
  <c r="E3795" i="27"/>
  <c r="D3822" i="27"/>
  <c r="F3848" i="27"/>
  <c r="F3880" i="27"/>
  <c r="F2390" i="27"/>
  <c r="D2502" i="27"/>
  <c r="E2593" i="27"/>
  <c r="E2658" i="27"/>
  <c r="D2715" i="27"/>
  <c r="F2782" i="27"/>
  <c r="D2840" i="27"/>
  <c r="F2896" i="27"/>
  <c r="F2962" i="27"/>
  <c r="E3009" i="27"/>
  <c r="D3052" i="27"/>
  <c r="E3096" i="27"/>
  <c r="E3132" i="27"/>
  <c r="F3167" i="27"/>
  <c r="E3210" i="27"/>
  <c r="F3245" i="27"/>
  <c r="F3281" i="27"/>
  <c r="E3324" i="27"/>
  <c r="F3359" i="27"/>
  <c r="D3395" i="27"/>
  <c r="E3436" i="27"/>
  <c r="F3466" i="27"/>
  <c r="D3497" i="27"/>
  <c r="D3529" i="27"/>
  <c r="F3555" i="27"/>
  <c r="E3582" i="27"/>
  <c r="E3614" i="27"/>
  <c r="D3641" i="27"/>
  <c r="F3667" i="27"/>
  <c r="F3699" i="27"/>
  <c r="E3726" i="27"/>
  <c r="D3753" i="27"/>
  <c r="D3785" i="27"/>
  <c r="F3811" i="27"/>
  <c r="E3838" i="27"/>
  <c r="E3870" i="27"/>
  <c r="D3897" i="27"/>
  <c r="F3923" i="27"/>
  <c r="F3955" i="27"/>
  <c r="F3558" i="27"/>
  <c r="E3601" i="27"/>
  <c r="E2416" i="27"/>
  <c r="D2520" i="27"/>
  <c r="E2594" i="27"/>
  <c r="F2670" i="27"/>
  <c r="D2728" i="27"/>
  <c r="F2784" i="27"/>
  <c r="D2853" i="27"/>
  <c r="F2909" i="27"/>
  <c r="D2963" i="27"/>
  <c r="F3019" i="27"/>
  <c r="D3061" i="27"/>
  <c r="E3097" i="27"/>
  <c r="D3140" i="27"/>
  <c r="E3175" i="27"/>
  <c r="F3210" i="27"/>
  <c r="E3253" i="27"/>
  <c r="E3289" i="27"/>
  <c r="F3324" i="27"/>
  <c r="E3367" i="27"/>
  <c r="F3402" i="27"/>
  <c r="F3436" i="27"/>
  <c r="E3473" i="27"/>
  <c r="F3502" i="27"/>
  <c r="E3529" i="27"/>
  <c r="E3577" i="27"/>
  <c r="E2382" i="27"/>
  <c r="F2496" i="27"/>
  <c r="E2589" i="27"/>
  <c r="D2654" i="27"/>
  <c r="F2710" i="27"/>
  <c r="D2779" i="27"/>
  <c r="F2835" i="27"/>
  <c r="D2893" i="27"/>
  <c r="F2958" i="27"/>
  <c r="D3006" i="27"/>
  <c r="D3049" i="27"/>
  <c r="E2441" i="27"/>
  <c r="F2539" i="27"/>
  <c r="D2611" i="27"/>
  <c r="D2683" i="27"/>
  <c r="F2739" i="27"/>
  <c r="D2797" i="27"/>
  <c r="F2864" i="27"/>
  <c r="E2921" i="27"/>
  <c r="F2973" i="27"/>
  <c r="F3029" i="27"/>
  <c r="E3069" i="27"/>
  <c r="E3105" i="27"/>
  <c r="E2454" i="27"/>
  <c r="E2547" i="27"/>
  <c r="F2618" i="27"/>
  <c r="E2689" i="27"/>
  <c r="F2746" i="27"/>
  <c r="E2803" i="27"/>
  <c r="F2871" i="27"/>
  <c r="E2928" i="27"/>
  <c r="F2978" i="27"/>
  <c r="D3034" i="27"/>
  <c r="F3073" i="27"/>
  <c r="D3109" i="27"/>
  <c r="F3151" i="27"/>
  <c r="D3187" i="27"/>
  <c r="D3223" i="27"/>
  <c r="E2357" i="27"/>
  <c r="E2477" i="27"/>
  <c r="E2562" i="27"/>
  <c r="D2644" i="27"/>
  <c r="E2701" i="27"/>
  <c r="D2758" i="27"/>
  <c r="E2827" i="27"/>
  <c r="D2884" i="27"/>
  <c r="E2941" i="27"/>
  <c r="E2998" i="27"/>
  <c r="F3042" i="27"/>
  <c r="D2782" i="27"/>
  <c r="F3109" i="27"/>
  <c r="E3183" i="27"/>
  <c r="F3254" i="27"/>
  <c r="D3325" i="27"/>
  <c r="F3381" i="27"/>
  <c r="D3437" i="27"/>
  <c r="E3495" i="27"/>
  <c r="D3538" i="27"/>
  <c r="F3580" i="27"/>
  <c r="E3631" i="27"/>
  <c r="E3663" i="27"/>
  <c r="E3695" i="27"/>
  <c r="E3727" i="27"/>
  <c r="E3759" i="27"/>
  <c r="F3794" i="27"/>
  <c r="F3826" i="27"/>
  <c r="F3858" i="27"/>
  <c r="F3890" i="27"/>
  <c r="E3919" i="27"/>
  <c r="F3946" i="27"/>
  <c r="D3974" i="27"/>
  <c r="D3859" i="27"/>
  <c r="F3919" i="27"/>
  <c r="F3974" i="27"/>
  <c r="D3477" i="27"/>
  <c r="F3577" i="27"/>
  <c r="D3664" i="27"/>
  <c r="F3742" i="27"/>
  <c r="E3817" i="27"/>
  <c r="D3892" i="27"/>
  <c r="F3953" i="27"/>
  <c r="F3569" i="27"/>
  <c r="F3653" i="27"/>
  <c r="E3746" i="27"/>
  <c r="D3821" i="27"/>
  <c r="E3917" i="27"/>
  <c r="F3654" i="27"/>
  <c r="E3757" i="27"/>
  <c r="D3850" i="27"/>
  <c r="D3930" i="27"/>
  <c r="D3626" i="27"/>
  <c r="F3725" i="27"/>
  <c r="E3836" i="27"/>
  <c r="F3957" i="27"/>
  <c r="E2742" i="27"/>
  <c r="E3063" i="27"/>
  <c r="F3134" i="27"/>
  <c r="E3191" i="27"/>
  <c r="D3248" i="27"/>
  <c r="E3297" i="27"/>
  <c r="D3343" i="27"/>
  <c r="D3387" i="27"/>
  <c r="D3432" i="27"/>
  <c r="E3471" i="27"/>
  <c r="F3508" i="27"/>
  <c r="D3543" i="27"/>
  <c r="E3576" i="27"/>
  <c r="F3610" i="27"/>
  <c r="E3642" i="27"/>
  <c r="D3671" i="27"/>
  <c r="D3699" i="27"/>
  <c r="F3727" i="27"/>
  <c r="E3756" i="27"/>
  <c r="E3784" i="27"/>
  <c r="D3827" i="27"/>
  <c r="F3887" i="27"/>
  <c r="D3935" i="27"/>
  <c r="E3354" i="27"/>
  <c r="F3486" i="27"/>
  <c r="F3551" i="27"/>
  <c r="D3624" i="27"/>
  <c r="E3689" i="27"/>
  <c r="D3746" i="27"/>
  <c r="E3813" i="27"/>
  <c r="E3881" i="27"/>
  <c r="E3941" i="27"/>
  <c r="D3539" i="27"/>
  <c r="F3620" i="27"/>
  <c r="D3693" i="27"/>
  <c r="E3764" i="27"/>
  <c r="F3845" i="27"/>
  <c r="E3914" i="27"/>
  <c r="D3608" i="27"/>
  <c r="D3754" i="27"/>
  <c r="D3864" i="27"/>
  <c r="F3948" i="27"/>
  <c r="D2657" i="27"/>
  <c r="F3008" i="27"/>
  <c r="E3120" i="27"/>
  <c r="F3177" i="27"/>
  <c r="E3234" i="27"/>
  <c r="F3286" i="27"/>
  <c r="E3332" i="27"/>
  <c r="D3389" i="27"/>
  <c r="F3660" i="27"/>
  <c r="F3901" i="27"/>
  <c r="F3717" i="27"/>
  <c r="F3935" i="27"/>
  <c r="D3740" i="27"/>
  <c r="F3908" i="27"/>
  <c r="D3562" i="27"/>
  <c r="E3704" i="27"/>
  <c r="E3832" i="27"/>
  <c r="E2489" i="27"/>
  <c r="E2889" i="27"/>
  <c r="E3095" i="27"/>
  <c r="F3157" i="27"/>
  <c r="D3215" i="27"/>
  <c r="E3269" i="27"/>
  <c r="D3315" i="27"/>
  <c r="E3361" i="27"/>
  <c r="D3407" i="27"/>
  <c r="E3458" i="27"/>
  <c r="D3501" i="27"/>
  <c r="F3607" i="27"/>
  <c r="F3863" i="27"/>
  <c r="E3725" i="27"/>
  <c r="F3914" i="27"/>
  <c r="E3583" i="27"/>
  <c r="E3736" i="27"/>
  <c r="D3918" i="27"/>
  <c r="E2714" i="27"/>
  <c r="E3051" i="27"/>
  <c r="D3130" i="27"/>
  <c r="F3186" i="27"/>
  <c r="D3244" i="27"/>
  <c r="E3293" i="27"/>
  <c r="D3339" i="27"/>
  <c r="F3383" i="27"/>
  <c r="D3429" i="27"/>
  <c r="E3468" i="27"/>
  <c r="D3506" i="27"/>
  <c r="E3540" i="27"/>
  <c r="F3573" i="27"/>
  <c r="E3616" i="27"/>
  <c r="D3672" i="27"/>
  <c r="D3868" i="27"/>
  <c r="F3978" i="27"/>
  <c r="D3651" i="27"/>
  <c r="D3815" i="27"/>
  <c r="F2421" i="27"/>
  <c r="E2856" i="27"/>
  <c r="D3088" i="27"/>
  <c r="D3152" i="27"/>
  <c r="E3209" i="27"/>
  <c r="F3265" i="27"/>
  <c r="E3311" i="27"/>
  <c r="D3357" i="27"/>
  <c r="F3401" i="27"/>
  <c r="E3444" i="27"/>
  <c r="F3483" i="27"/>
  <c r="D3536" i="27"/>
  <c r="D3715" i="27"/>
  <c r="E3921" i="27"/>
  <c r="E2725" i="27"/>
  <c r="E3055" i="27"/>
  <c r="D3131" i="27"/>
  <c r="E3188" i="27"/>
  <c r="D3245" i="27"/>
  <c r="F3294" i="27"/>
  <c r="E3340" i="27"/>
  <c r="D3386" i="27"/>
  <c r="D3431" i="27"/>
  <c r="D3469" i="27"/>
  <c r="F3506" i="27"/>
  <c r="D3541" i="27"/>
  <c r="E3575" i="27"/>
  <c r="F3609" i="27"/>
  <c r="E3641" i="27"/>
  <c r="E3687" i="27"/>
  <c r="D3312" i="27"/>
  <c r="D3623" i="27"/>
  <c r="E3762" i="27"/>
  <c r="E3876" i="27"/>
  <c r="F3976" i="27"/>
  <c r="D3808" i="27"/>
  <c r="E2585" i="27"/>
  <c r="D3677" i="27"/>
  <c r="D3919" i="27"/>
  <c r="D3533" i="27"/>
  <c r="E3712" i="27"/>
  <c r="D3247" i="27"/>
  <c r="E3829" i="27"/>
  <c r="F3613" i="27"/>
  <c r="E3081" i="27"/>
  <c r="E3833" i="27"/>
  <c r="E3592" i="27"/>
  <c r="E3528" i="27"/>
  <c r="D3421" i="27"/>
  <c r="E3698" i="27"/>
  <c r="F3474" i="27"/>
  <c r="D3748" i="27"/>
  <c r="F3783" i="27"/>
  <c r="D3787" i="27"/>
  <c r="F3815" i="27"/>
  <c r="E3740" i="27"/>
  <c r="E3615" i="27"/>
  <c r="D3731" i="27"/>
  <c r="F3791" i="27"/>
  <c r="D3941" i="27"/>
  <c r="D3496" i="27"/>
  <c r="D3696" i="27"/>
  <c r="F3756" i="27"/>
  <c r="F3950" i="27"/>
  <c r="E3632" i="27"/>
  <c r="E3778" i="27"/>
  <c r="E3661" i="27"/>
  <c r="F3807" i="27"/>
  <c r="D3043" i="27"/>
  <c r="E3184" i="27"/>
  <c r="E3337" i="27"/>
  <c r="E3685" i="27"/>
  <c r="D3960" i="27"/>
  <c r="F3920" i="27"/>
  <c r="E3850" i="27"/>
  <c r="F2935" i="27"/>
  <c r="F3221" i="27"/>
  <c r="F3321" i="27"/>
  <c r="F3462" i="27"/>
  <c r="D3647" i="27"/>
  <c r="D3600" i="27"/>
  <c r="E3936" i="27"/>
  <c r="E3137" i="27"/>
  <c r="F3250" i="27"/>
  <c r="F3389" i="27"/>
  <c r="E3434" i="27"/>
  <c r="D3544" i="27"/>
  <c r="F3700" i="27"/>
  <c r="D3523" i="27"/>
  <c r="D3829" i="27"/>
  <c r="F3097" i="27"/>
  <c r="D3216" i="27"/>
  <c r="D3362" i="27"/>
  <c r="F3449" i="27"/>
  <c r="F3743" i="27"/>
  <c r="D2771" i="27"/>
  <c r="D3195" i="27"/>
  <c r="F3300" i="27"/>
  <c r="D3391" i="27"/>
  <c r="E3511" i="27"/>
  <c r="D3579" i="27"/>
  <c r="F3690" i="27"/>
  <c r="E3652" i="27"/>
  <c r="E3890" i="27"/>
  <c r="F3836" i="27"/>
  <c r="D3709" i="27"/>
  <c r="F3769" i="27"/>
  <c r="D3872" i="27"/>
  <c r="D3876" i="27"/>
  <c r="F3626" i="27"/>
  <c r="F3918" i="27"/>
  <c r="F3498" i="27"/>
  <c r="D3727" i="27"/>
  <c r="D3858" i="27"/>
  <c r="F3790" i="27"/>
  <c r="F2685" i="27"/>
  <c r="D2776" i="27"/>
  <c r="E3618" i="27"/>
  <c r="F3181" i="27"/>
  <c r="F3875" i="27"/>
  <c r="F3566" i="27"/>
  <c r="F2536" i="27"/>
  <c r="F2806" i="27"/>
  <c r="F2920" i="27"/>
  <c r="F3068" i="27"/>
  <c r="F3182" i="27"/>
  <c r="D3296" i="27"/>
  <c r="F3374" i="27"/>
  <c r="E3479" i="27"/>
  <c r="D3540" i="27"/>
  <c r="D2531" i="27"/>
  <c r="D2790" i="27"/>
  <c r="D2916" i="27"/>
  <c r="F3065" i="27"/>
  <c r="E2637" i="27"/>
  <c r="D2820" i="27"/>
  <c r="E2992" i="27"/>
  <c r="F3076" i="27"/>
  <c r="E2561" i="27"/>
  <c r="F2757" i="27"/>
  <c r="E2939" i="27"/>
  <c r="E3042" i="27"/>
  <c r="D3159" i="27"/>
  <c r="D3237" i="27"/>
  <c r="E2590" i="27"/>
  <c r="F2781" i="27"/>
  <c r="F2895" i="27"/>
  <c r="D3051" i="27"/>
  <c r="F3126" i="27"/>
  <c r="E3279" i="27"/>
  <c r="D3456" i="27"/>
  <c r="E3597" i="27"/>
  <c r="F3702" i="27"/>
  <c r="D3802" i="27"/>
  <c r="D3898" i="27"/>
  <c r="F3805" i="27"/>
  <c r="D3394" i="27"/>
  <c r="D3599" i="27"/>
  <c r="F3834" i="27"/>
  <c r="E3586" i="27"/>
  <c r="F3849" i="27"/>
  <c r="F3682" i="27"/>
  <c r="E3948" i="27"/>
  <c r="D3875" i="27"/>
  <c r="F2832" i="27"/>
  <c r="E3205" i="27"/>
  <c r="D3354" i="27"/>
  <c r="D3481" i="27"/>
  <c r="F3585" i="27"/>
  <c r="F3649" i="27"/>
  <c r="D3735" i="27"/>
  <c r="F3841" i="27"/>
  <c r="D3947" i="27"/>
  <c r="D3573" i="27"/>
  <c r="D3764" i="27"/>
  <c r="E3895" i="27"/>
  <c r="F3639" i="27"/>
  <c r="D3867" i="27"/>
  <c r="F3857" i="27"/>
  <c r="F3063" i="27"/>
  <c r="D1669" i="27"/>
  <c r="E2128" i="27"/>
  <c r="D2402" i="27"/>
  <c r="D2626" i="27"/>
  <c r="E2855" i="27"/>
  <c r="E1504" i="27"/>
  <c r="D2021" i="27"/>
  <c r="F2226" i="27"/>
  <c r="F2359" i="27"/>
  <c r="F2423" i="27"/>
  <c r="D2477" i="27"/>
  <c r="F2535" i="27"/>
  <c r="E1489" i="27"/>
  <c r="E1650" i="27"/>
  <c r="E1781" i="27"/>
  <c r="E1906" i="27"/>
  <c r="D2012" i="27"/>
  <c r="D1429" i="27"/>
  <c r="D1622" i="27"/>
  <c r="D1747" i="27"/>
  <c r="D1872" i="27"/>
  <c r="E1994" i="27"/>
  <c r="E2088" i="27"/>
  <c r="F1443" i="27"/>
  <c r="E1576" i="27"/>
  <c r="F1702" i="27"/>
  <c r="D1788" i="27"/>
  <c r="E1889" i="27"/>
  <c r="E1989" i="27"/>
  <c r="D2060" i="27"/>
  <c r="D1331" i="27"/>
  <c r="E1491" i="27"/>
  <c r="E1651" i="27"/>
  <c r="F1196" i="27"/>
  <c r="E1456" i="27"/>
  <c r="D1611" i="27"/>
  <c r="D1710" i="27"/>
  <c r="E1811" i="27"/>
  <c r="E1920" i="27"/>
  <c r="E1985" i="27"/>
  <c r="E2118" i="27"/>
  <c r="D2199" i="27"/>
  <c r="E2290" i="27"/>
  <c r="E2358" i="27"/>
  <c r="E2409" i="27"/>
  <c r="D2478" i="27"/>
  <c r="F2533" i="27"/>
  <c r="F2591" i="27"/>
  <c r="E2648" i="27"/>
  <c r="E2694" i="27"/>
  <c r="F2751" i="27"/>
  <c r="E2794" i="27"/>
  <c r="D2851" i="27"/>
  <c r="F2907" i="27"/>
  <c r="D2947" i="27"/>
  <c r="D2997" i="27"/>
  <c r="E3034" i="27"/>
  <c r="E3075" i="27"/>
  <c r="F3112" i="27"/>
  <c r="D3142" i="27"/>
  <c r="E3179" i="27"/>
  <c r="F3208" i="27"/>
  <c r="D3246" i="27"/>
  <c r="E3283" i="27"/>
  <c r="F3312" i="27"/>
  <c r="D3350" i="27"/>
  <c r="E3379" i="27"/>
  <c r="F3416" i="27"/>
  <c r="D3454" i="27"/>
  <c r="E3483" i="27"/>
  <c r="E2059" i="27"/>
  <c r="F2158" i="27"/>
  <c r="D2239" i="27"/>
  <c r="E2312" i="27"/>
  <c r="F2358" i="27"/>
  <c r="D2419" i="27"/>
  <c r="E2465" i="27"/>
  <c r="F2525" i="27"/>
  <c r="E2577" i="27"/>
  <c r="F2616" i="27"/>
  <c r="F2666" i="27"/>
  <c r="E2705" i="27"/>
  <c r="E2755" i="27"/>
  <c r="E2805" i="27"/>
  <c r="D2844" i="27"/>
  <c r="D2894" i="27"/>
  <c r="E2933" i="27"/>
  <c r="F2982" i="27"/>
  <c r="F3031" i="27"/>
  <c r="D3065" i="27"/>
  <c r="E3102" i="27"/>
  <c r="F3131" i="27"/>
  <c r="D3169" i="27"/>
  <c r="E3206" i="27"/>
  <c r="F3235" i="27"/>
  <c r="D3273" i="27"/>
  <c r="E3302" i="27"/>
  <c r="F3339" i="27"/>
  <c r="D3377" i="27"/>
  <c r="E3406" i="27"/>
  <c r="E2009" i="27"/>
  <c r="D2139" i="27"/>
  <c r="D2224" i="27"/>
  <c r="F2299" i="27"/>
  <c r="D2347" i="27"/>
  <c r="E2406" i="27"/>
  <c r="F2453" i="27"/>
  <c r="D2513" i="27"/>
  <c r="F2567" i="27"/>
  <c r="E2606" i="27"/>
  <c r="E2656" i="27"/>
  <c r="F2695" i="27"/>
  <c r="D2745" i="27"/>
  <c r="D2795" i="27"/>
  <c r="E2834" i="27"/>
  <c r="F2883" i="27"/>
  <c r="D2923" i="27"/>
  <c r="D2033" i="27"/>
  <c r="E2166" i="27"/>
  <c r="E2230" i="27"/>
  <c r="F2304" i="27"/>
  <c r="D2352" i="27"/>
  <c r="E2411" i="27"/>
  <c r="F2470" i="27"/>
  <c r="E1995" i="27"/>
  <c r="E2154" i="27"/>
  <c r="F2219" i="27"/>
  <c r="F2296" i="27"/>
  <c r="D2356" i="27"/>
  <c r="D2052" i="27"/>
  <c r="E2174" i="27"/>
  <c r="F2237" i="27"/>
  <c r="D2310" i="27"/>
  <c r="F2066" i="27"/>
  <c r="F2162" i="27"/>
  <c r="D2243" i="27"/>
  <c r="D2302" i="27"/>
  <c r="F2357" i="27"/>
  <c r="E2042" i="27"/>
  <c r="E2157" i="27"/>
  <c r="E2216" i="27"/>
  <c r="D2273" i="27"/>
  <c r="E2328" i="27"/>
  <c r="D2371" i="27"/>
  <c r="F2413" i="27"/>
  <c r="F2464" i="27"/>
  <c r="E2507" i="27"/>
  <c r="D2548" i="27"/>
  <c r="F2590" i="27"/>
  <c r="F2626" i="27"/>
  <c r="E2446" i="27"/>
  <c r="F2557" i="27"/>
  <c r="D2629" i="27"/>
  <c r="D2686" i="27"/>
  <c r="E2754" i="27"/>
  <c r="D2811" i="27"/>
  <c r="F2867" i="27"/>
  <c r="D2936" i="27"/>
  <c r="D2985" i="27"/>
  <c r="D3032" i="27"/>
  <c r="F3078" i="27"/>
  <c r="D3114" i="27"/>
  <c r="E3149" i="27"/>
  <c r="D3192" i="27"/>
  <c r="D3228" i="27"/>
  <c r="E3263" i="27"/>
  <c r="D3306" i="27"/>
  <c r="E3341" i="27"/>
  <c r="E3377" i="27"/>
  <c r="D3420" i="27"/>
  <c r="D3451" i="27"/>
  <c r="F3481" i="27"/>
  <c r="E3515" i="27"/>
  <c r="D3542" i="27"/>
  <c r="F3568" i="27"/>
  <c r="F3600" i="27"/>
  <c r="E3627" i="27"/>
  <c r="D3654" i="27"/>
  <c r="D3686" i="27"/>
  <c r="F3712" i="27"/>
  <c r="E3739" i="27"/>
  <c r="E3771" i="27"/>
  <c r="D3798" i="27"/>
  <c r="F3824" i="27"/>
  <c r="F3856" i="27"/>
  <c r="E3883" i="27"/>
  <c r="E2403" i="27"/>
  <c r="D2528" i="27"/>
  <c r="F2600" i="27"/>
  <c r="E2664" i="27"/>
  <c r="D2732" i="27"/>
  <c r="E2789" i="27"/>
  <c r="D2846" i="27"/>
  <c r="E2914" i="27"/>
  <c r="F2966" i="27"/>
  <c r="D3014" i="27"/>
  <c r="E3064" i="27"/>
  <c r="E3100" i="27"/>
  <c r="F3135" i="27"/>
  <c r="E3178" i="27"/>
  <c r="F3213" i="27"/>
  <c r="F3249" i="27"/>
  <c r="E3292" i="27"/>
  <c r="F3327" i="27"/>
  <c r="D3363" i="27"/>
  <c r="F3405" i="27"/>
  <c r="E3439" i="27"/>
  <c r="F3469" i="27"/>
  <c r="D3505" i="27"/>
  <c r="F3531" i="27"/>
  <c r="E3558" i="27"/>
  <c r="E3590" i="27"/>
  <c r="D3617" i="27"/>
  <c r="F3643" i="27"/>
  <c r="F3675" i="27"/>
  <c r="E3702" i="27"/>
  <c r="D3729" i="27"/>
  <c r="D3761" i="27"/>
  <c r="F3787" i="27"/>
  <c r="E3814" i="27"/>
  <c r="E3846" i="27"/>
  <c r="D3873" i="27"/>
  <c r="F3899" i="27"/>
  <c r="F3931" i="27"/>
  <c r="E3958" i="27"/>
  <c r="D3564" i="27"/>
  <c r="F3614" i="27"/>
  <c r="E2425" i="27"/>
  <c r="E2528" i="27"/>
  <c r="F2615" i="27"/>
  <c r="F2675" i="27"/>
  <c r="D2733" i="27"/>
  <c r="F2800" i="27"/>
  <c r="E2857" i="27"/>
  <c r="F2914" i="27"/>
  <c r="D2977" i="27"/>
  <c r="E3024" i="27"/>
  <c r="E3065" i="27"/>
  <c r="D3108" i="27"/>
  <c r="E3143" i="27"/>
  <c r="F3178" i="27"/>
  <c r="E3221" i="27"/>
  <c r="E3257" i="27"/>
  <c r="F3292" i="27"/>
  <c r="E3335" i="27"/>
  <c r="F3370" i="27"/>
  <c r="F3406" i="27"/>
  <c r="F3445" i="27"/>
  <c r="E3476" i="27"/>
  <c r="E3505" i="27"/>
  <c r="E3537" i="27"/>
  <c r="E3585" i="27"/>
  <c r="D2395" i="27"/>
  <c r="F2522" i="27"/>
  <c r="D2596" i="27"/>
  <c r="D2660" i="27"/>
  <c r="E2728" i="27"/>
  <c r="D2785" i="27"/>
  <c r="E2842" i="27"/>
  <c r="D2910" i="27"/>
  <c r="E2963" i="27"/>
  <c r="F3010" i="27"/>
  <c r="E3061" i="27"/>
  <c r="E2451" i="27"/>
  <c r="D2547" i="27"/>
  <c r="E2632" i="27"/>
  <c r="D2689" i="27"/>
  <c r="E2746" i="27"/>
  <c r="D2814" i="27"/>
  <c r="F2870" i="27"/>
  <c r="D2928" i="27"/>
  <c r="F2987" i="27"/>
  <c r="E3033" i="27"/>
  <c r="E3073" i="27"/>
  <c r="D3116" i="27"/>
  <c r="E2464" i="27"/>
  <c r="F2554" i="27"/>
  <c r="F2638" i="27"/>
  <c r="D2696" i="27"/>
  <c r="F2752" i="27"/>
  <c r="D2821" i="27"/>
  <c r="F2877" i="27"/>
  <c r="E2934" i="27"/>
  <c r="F2992" i="27"/>
  <c r="E3038" i="27"/>
  <c r="D3077" i="27"/>
  <c r="F3119" i="27"/>
  <c r="D3155" i="27"/>
  <c r="D3191" i="27"/>
  <c r="F3233" i="27"/>
  <c r="E2374" i="27"/>
  <c r="D2489" i="27"/>
  <c r="F2583" i="27"/>
  <c r="F2650" i="27"/>
  <c r="E2707" i="27"/>
  <c r="F2775" i="27"/>
  <c r="E2832" i="27"/>
  <c r="D2889" i="27"/>
  <c r="F2955" i="27"/>
  <c r="D3003" i="27"/>
  <c r="E3047" i="27"/>
  <c r="D2918" i="27"/>
  <c r="E3119" i="27"/>
  <c r="F3190" i="27"/>
  <c r="E3273" i="27"/>
  <c r="D3330" i="27"/>
  <c r="F3386" i="27"/>
  <c r="F3450" i="27"/>
  <c r="D3499" i="27"/>
  <c r="F3541" i="27"/>
  <c r="F3593" i="27"/>
  <c r="F3634" i="27"/>
  <c r="F3666" i="27"/>
  <c r="F3698" i="27"/>
  <c r="F3730" i="27"/>
  <c r="F3766" i="27"/>
  <c r="F3798" i="27"/>
  <c r="F3830" i="27"/>
  <c r="F3862" i="27"/>
  <c r="F3894" i="27"/>
  <c r="E3922" i="27"/>
  <c r="F3949" i="27"/>
  <c r="E3788" i="27"/>
  <c r="E3866" i="27"/>
  <c r="F3925" i="27"/>
  <c r="E3343" i="27"/>
  <c r="D3492" i="27"/>
  <c r="D3586" i="27"/>
  <c r="E3671" i="27"/>
  <c r="D3760" i="27"/>
  <c r="D3828" i="27"/>
  <c r="F3898" i="27"/>
  <c r="F3959" i="27"/>
  <c r="D3578" i="27"/>
  <c r="E3664" i="27"/>
  <c r="F3753" i="27"/>
  <c r="E3842" i="27"/>
  <c r="F3926" i="27"/>
  <c r="D3768" i="27"/>
  <c r="F3860" i="27"/>
  <c r="D3942" i="27"/>
  <c r="E3644" i="27"/>
  <c r="F3853" i="27"/>
  <c r="D3973" i="27"/>
  <c r="D2788" i="27"/>
  <c r="D3074" i="27"/>
  <c r="E3141" i="27"/>
  <c r="F3198" i="27"/>
  <c r="E3255" i="27"/>
  <c r="F3301" i="27"/>
  <c r="D3348" i="27"/>
  <c r="F3393" i="27"/>
  <c r="F3476" i="27"/>
  <c r="F3546" i="27"/>
  <c r="E3674" i="27"/>
  <c r="E3834" i="27"/>
  <c r="F3564" i="27"/>
  <c r="D3888" i="27"/>
  <c r="E3923" i="27"/>
  <c r="F2702" i="27"/>
  <c r="D3291" i="27"/>
  <c r="D3739" i="27"/>
  <c r="E3722" i="27"/>
  <c r="D3165" i="27"/>
  <c r="D3412" i="27"/>
  <c r="F3750" i="27"/>
  <c r="D2760" i="27"/>
  <c r="E3298" i="27"/>
  <c r="F3509" i="27"/>
  <c r="E3885" i="27"/>
  <c r="F2509" i="27"/>
  <c r="F3271" i="27"/>
  <c r="F3540" i="27"/>
  <c r="E3138" i="27"/>
  <c r="D3435" i="27"/>
  <c r="E3613" i="27"/>
  <c r="F3489" i="27"/>
  <c r="E3634" i="27"/>
  <c r="D3307" i="27"/>
  <c r="F3879" i="27"/>
  <c r="F3973" i="27"/>
  <c r="F3641" i="27"/>
  <c r="F3295" i="27"/>
  <c r="D3817" i="27"/>
  <c r="D3961" i="27"/>
  <c r="D2438" i="27"/>
  <c r="D2739" i="27"/>
  <c r="F2981" i="27"/>
  <c r="F3146" i="27"/>
  <c r="F3260" i="27"/>
  <c r="D3449" i="27"/>
  <c r="F3590" i="27"/>
  <c r="D2665" i="27"/>
  <c r="D2968" i="27"/>
  <c r="D2464" i="27"/>
  <c r="F2750" i="27"/>
  <c r="D2934" i="27"/>
  <c r="D2476" i="27"/>
  <c r="D2701" i="27"/>
  <c r="F2882" i="27"/>
  <c r="D3123" i="27"/>
  <c r="F2498" i="27"/>
  <c r="E2713" i="27"/>
  <c r="E3008" i="27"/>
  <c r="D3336" i="27"/>
  <c r="F3503" i="27"/>
  <c r="F3670" i="27"/>
  <c r="D3834" i="27"/>
  <c r="E3925" i="27"/>
  <c r="D3932" i="27"/>
  <c r="F3692" i="27"/>
  <c r="D3908" i="27"/>
  <c r="F3671" i="27"/>
  <c r="F3782" i="27"/>
  <c r="E3658" i="27"/>
  <c r="D3083" i="27"/>
  <c r="F3262" i="27"/>
  <c r="F3399" i="27"/>
  <c r="E3551" i="27"/>
  <c r="F3677" i="27"/>
  <c r="D3795" i="27"/>
  <c r="F3417" i="27"/>
  <c r="E3703" i="27"/>
  <c r="F3956" i="27"/>
  <c r="F3785" i="27"/>
  <c r="E3679" i="27"/>
  <c r="D3967" i="27"/>
  <c r="E1739" i="27"/>
  <c r="F2168" i="27"/>
  <c r="F2428" i="27"/>
  <c r="D2658" i="27"/>
  <c r="D2882" i="27"/>
  <c r="F1589" i="27"/>
  <c r="F2077" i="27"/>
  <c r="D2244" i="27"/>
  <c r="F2367" i="27"/>
  <c r="E2426" i="27"/>
  <c r="D2485" i="27"/>
  <c r="E2538" i="27"/>
  <c r="F1498" i="27"/>
  <c r="F1671" i="27"/>
  <c r="E1786" i="27"/>
  <c r="F1910" i="27"/>
  <c r="F2026" i="27"/>
  <c r="D1443" i="27"/>
  <c r="E1629" i="27"/>
  <c r="D1764" i="27"/>
  <c r="D1878" i="27"/>
  <c r="E1998" i="27"/>
  <c r="E2102" i="27"/>
  <c r="D1453" i="27"/>
  <c r="F1584" i="27"/>
  <c r="F1707" i="27"/>
  <c r="F1810" i="27"/>
  <c r="D1896" i="27"/>
  <c r="E2003" i="27"/>
  <c r="E2065" i="27"/>
  <c r="E1350" i="27"/>
  <c r="E1542" i="27"/>
  <c r="F1658" i="27"/>
  <c r="D1219" i="27"/>
  <c r="D1466" i="27"/>
  <c r="E1618" i="27"/>
  <c r="F1743" i="27"/>
  <c r="D1829" i="27"/>
  <c r="E1925" i="27"/>
  <c r="F1990" i="27"/>
  <c r="F2125" i="27"/>
  <c r="F2221" i="27"/>
  <c r="E2294" i="27"/>
  <c r="D2363" i="27"/>
  <c r="F2418" i="27"/>
  <c r="E2486" i="27"/>
  <c r="E2552" i="27"/>
  <c r="D2595" i="27"/>
  <c r="F2651" i="27"/>
  <c r="E2698" i="27"/>
  <c r="D2755" i="27"/>
  <c r="F2811" i="27"/>
  <c r="E2854" i="27"/>
  <c r="F2911" i="27"/>
  <c r="E2950" i="27"/>
  <c r="E3000" i="27"/>
  <c r="E3046" i="27"/>
  <c r="D3078" i="27"/>
  <c r="E3115" i="27"/>
  <c r="F3144" i="27"/>
  <c r="D3182" i="27"/>
  <c r="E3219" i="27"/>
  <c r="F3248" i="27"/>
  <c r="D3286" i="27"/>
  <c r="E3315" i="27"/>
  <c r="F3352" i="27"/>
  <c r="D3390" i="27"/>
  <c r="E3419" i="27"/>
  <c r="F3456" i="27"/>
  <c r="D3486" i="27"/>
  <c r="F2070" i="27"/>
  <c r="E2182" i="27"/>
  <c r="F2245" i="27"/>
  <c r="D2316" i="27"/>
  <c r="E2363" i="27"/>
  <c r="F2422" i="27"/>
  <c r="D2483" i="27"/>
  <c r="E2529" i="27"/>
  <c r="E2581" i="27"/>
  <c r="D2620" i="27"/>
  <c r="D2670" i="27"/>
  <c r="D2720" i="27"/>
  <c r="F2758" i="27"/>
  <c r="F2808" i="27"/>
  <c r="D2848" i="27"/>
  <c r="E2897" i="27"/>
  <c r="E2947" i="27"/>
  <c r="F2986" i="27"/>
  <c r="F3034" i="27"/>
  <c r="F3067" i="27"/>
  <c r="D3105" i="27"/>
  <c r="E3142" i="27"/>
  <c r="F3171" i="27"/>
  <c r="D3209" i="27"/>
  <c r="E3238" i="27"/>
  <c r="F3275" i="27"/>
  <c r="D3313" i="27"/>
  <c r="E3342" i="27"/>
  <c r="F3379" i="27"/>
  <c r="D3409" i="27"/>
  <c r="D2028" i="27"/>
  <c r="D2166" i="27"/>
  <c r="E2228" i="27"/>
  <c r="E2304" i="27"/>
  <c r="F2350" i="27"/>
  <c r="D2411" i="27"/>
  <c r="E2470" i="27"/>
  <c r="F2517" i="27"/>
  <c r="D2571" i="27"/>
  <c r="E2610" i="27"/>
  <c r="F2659" i="27"/>
  <c r="F2709" i="27"/>
  <c r="D2749" i="27"/>
  <c r="E2798" i="27"/>
  <c r="F2837" i="27"/>
  <c r="F2887" i="27"/>
  <c r="D2937" i="27"/>
  <c r="E2049" i="27"/>
  <c r="F2173" i="27"/>
  <c r="E2235" i="27"/>
  <c r="E2309" i="27"/>
  <c r="F2368" i="27"/>
  <c r="D2416" i="27"/>
  <c r="E2475" i="27"/>
  <c r="D2014" i="27"/>
  <c r="D2162" i="27"/>
  <c r="F2241" i="27"/>
  <c r="E2301" i="27"/>
  <c r="F2360" i="27"/>
  <c r="E2066" i="27"/>
  <c r="E2180" i="27"/>
  <c r="F2259" i="27"/>
  <c r="F2314" i="27"/>
  <c r="E2080" i="27"/>
  <c r="E2169" i="27"/>
  <c r="D2249" i="27"/>
  <c r="F2318" i="27"/>
  <c r="E2361" i="27"/>
  <c r="E2056" i="27"/>
  <c r="D2163" i="27"/>
  <c r="E2221" i="27"/>
  <c r="D2278" i="27"/>
  <c r="D2332" i="27"/>
  <c r="F2374" i="27"/>
  <c r="E2417" i="27"/>
  <c r="E2469" i="27"/>
  <c r="D2512" i="27"/>
  <c r="D2552" i="27"/>
  <c r="F2594" i="27"/>
  <c r="D2630" i="27"/>
  <c r="D2459" i="27"/>
  <c r="D2565" i="27"/>
  <c r="E2635" i="27"/>
  <c r="D2692" i="27"/>
  <c r="E2760" i="27"/>
  <c r="D2817" i="27"/>
  <c r="E2874" i="27"/>
  <c r="D2942" i="27"/>
  <c r="E2990" i="27"/>
  <c r="F3035" i="27"/>
  <c r="D3082" i="27"/>
  <c r="E3117" i="27"/>
  <c r="E3153" i="27"/>
  <c r="D3196" i="27"/>
  <c r="E3231" i="27"/>
  <c r="F3266" i="27"/>
  <c r="E3309" i="27"/>
  <c r="E3345" i="27"/>
  <c r="F3380" i="27"/>
  <c r="E3423" i="27"/>
  <c r="E3454" i="27"/>
  <c r="F3484" i="27"/>
  <c r="D3518" i="27"/>
  <c r="F3544" i="27"/>
  <c r="E3571" i="27"/>
  <c r="E3603" i="27"/>
  <c r="D3630" i="27"/>
  <c r="F3656" i="27"/>
  <c r="F3688" i="27"/>
  <c r="E3715" i="27"/>
  <c r="D3742" i="27"/>
  <c r="D3774" i="27"/>
  <c r="F3800" i="27"/>
  <c r="E3827" i="27"/>
  <c r="E3859" i="27"/>
  <c r="D3886" i="27"/>
  <c r="E2413" i="27"/>
  <c r="E2536" i="27"/>
  <c r="D2608" i="27"/>
  <c r="E2669" i="27"/>
  <c r="F2738" i="27"/>
  <c r="E2795" i="27"/>
  <c r="D2852" i="27"/>
  <c r="E2920" i="27"/>
  <c r="E2971" i="27"/>
  <c r="E3019" i="27"/>
  <c r="E3068" i="27"/>
  <c r="F3103" i="27"/>
  <c r="F3217" i="27"/>
  <c r="D3253" i="27"/>
  <c r="D3331" i="27"/>
  <c r="D3367" i="27"/>
  <c r="F3409" i="27"/>
  <c r="E3442" i="27"/>
  <c r="D3473" i="27"/>
  <c r="F3507" i="27"/>
  <c r="E3534" i="27"/>
  <c r="D3561" i="27"/>
  <c r="D3593" i="27"/>
  <c r="F3619" i="27"/>
  <c r="E3646" i="27"/>
  <c r="E3678" i="27"/>
  <c r="D3705" i="27"/>
  <c r="F3731" i="27"/>
  <c r="F3763" i="27"/>
  <c r="E3790" i="27"/>
  <c r="D3849" i="27"/>
  <c r="E3934" i="27"/>
  <c r="E2682" i="27"/>
  <c r="E2603" i="27"/>
  <c r="D1796" i="27"/>
  <c r="F2211" i="27"/>
  <c r="E2455" i="27"/>
  <c r="F2684" i="27"/>
  <c r="D2914" i="27"/>
  <c r="D1662" i="27"/>
  <c r="F2101" i="27"/>
  <c r="E2269" i="27"/>
  <c r="E2386" i="27"/>
  <c r="D2445" i="27"/>
  <c r="E2498" i="27"/>
  <c r="D1300" i="27"/>
  <c r="D1558" i="27"/>
  <c r="D1701" i="27"/>
  <c r="E1825" i="27"/>
  <c r="D1952" i="27"/>
  <c r="D1152" i="27"/>
  <c r="E1507" i="27"/>
  <c r="F1678" i="27"/>
  <c r="F1792" i="27"/>
  <c r="F1917" i="27"/>
  <c r="F2031" i="27"/>
  <c r="F2107" i="27"/>
  <c r="F1462" i="27"/>
  <c r="F1615" i="27"/>
  <c r="E1714" i="27"/>
  <c r="F1827" i="27"/>
  <c r="D1902" i="27"/>
  <c r="F2008" i="27"/>
  <c r="D2094" i="27"/>
  <c r="D1370" i="27"/>
  <c r="F1550" i="27"/>
  <c r="E1665" i="27"/>
  <c r="F1242" i="27"/>
  <c r="D1520" i="27"/>
  <c r="F1639" i="27"/>
  <c r="F1749" i="27"/>
  <c r="D1835" i="27"/>
  <c r="E1931" i="27"/>
  <c r="D1936" i="27"/>
  <c r="E2138" i="27"/>
  <c r="F2233" i="27"/>
  <c r="D2299" i="27"/>
  <c r="F2366" i="27"/>
  <c r="E2435" i="27"/>
  <c r="D2491" i="27"/>
  <c r="F2555" i="27"/>
  <c r="E2598" i="27"/>
  <c r="F2655" i="27"/>
  <c r="E2712" i="27"/>
  <c r="E2758" i="27"/>
  <c r="F2815" i="27"/>
  <c r="E2858" i="27"/>
  <c r="D2915" i="27"/>
  <c r="D2965" i="27"/>
  <c r="F3003" i="27"/>
  <c r="E3049" i="27"/>
  <c r="F3080" i="27"/>
  <c r="D3118" i="27"/>
  <c r="E3155" i="27"/>
  <c r="F3184" i="27"/>
  <c r="D3222" i="27"/>
  <c r="E3251" i="27"/>
  <c r="F3288" i="27"/>
  <c r="D3326" i="27"/>
  <c r="E3355" i="27"/>
  <c r="F3392" i="27"/>
  <c r="D3422" i="27"/>
  <c r="E3459" i="27"/>
  <c r="E1760" i="27"/>
  <c r="D2085" i="27"/>
  <c r="E2188" i="27"/>
  <c r="F2251" i="27"/>
  <c r="F2320" i="27"/>
  <c r="D2380" i="27"/>
  <c r="E2427" i="27"/>
  <c r="F2486" i="27"/>
  <c r="D2534" i="27"/>
  <c r="F2584" i="27"/>
  <c r="F2634" i="27"/>
  <c r="E2673" i="27"/>
  <c r="E2723" i="27"/>
  <c r="F2762" i="27"/>
  <c r="D2812" i="27"/>
  <c r="D2862" i="27"/>
  <c r="E2901" i="27"/>
  <c r="F2950" i="27"/>
  <c r="D2990" i="27"/>
  <c r="F3037" i="27"/>
  <c r="E3078" i="27"/>
  <c r="F3107" i="27"/>
  <c r="D3145" i="27"/>
  <c r="E3174" i="27"/>
  <c r="F3211" i="27"/>
  <c r="D3249" i="27"/>
  <c r="E3278" i="27"/>
  <c r="F3315" i="27"/>
  <c r="D3345" i="27"/>
  <c r="E3382" i="27"/>
  <c r="F3419" i="27"/>
  <c r="D2048" i="27"/>
  <c r="F2171" i="27"/>
  <c r="D2235" i="27"/>
  <c r="D2308" i="27"/>
  <c r="E2368" i="27"/>
  <c r="F2414" i="27"/>
  <c r="D2475" i="27"/>
  <c r="E2521" i="27"/>
  <c r="E2574" i="27"/>
  <c r="E2624" i="27"/>
  <c r="F2663" i="27"/>
  <c r="D2713" i="27"/>
  <c r="E2752" i="27"/>
  <c r="E2802" i="27"/>
  <c r="F2851" i="27"/>
  <c r="D2891" i="27"/>
  <c r="D2941" i="27"/>
  <c r="D2062" i="27"/>
  <c r="F2178" i="27"/>
  <c r="D2259" i="27"/>
  <c r="D2313" i="27"/>
  <c r="E2373" i="27"/>
  <c r="F2419" i="27"/>
  <c r="D2480" i="27"/>
  <c r="D2076" i="27"/>
  <c r="F2167" i="27"/>
  <c r="E2248" i="27"/>
  <c r="D2305" i="27"/>
  <c r="E2365" i="27"/>
  <c r="E2113" i="27"/>
  <c r="E2185" i="27"/>
  <c r="F2265" i="27"/>
  <c r="E2318" i="27"/>
  <c r="D2092" i="27"/>
  <c r="E2192" i="27"/>
  <c r="D2255" i="27"/>
  <c r="E2323" i="27"/>
  <c r="D2366" i="27"/>
  <c r="E2094" i="27"/>
  <c r="F2170" i="27"/>
  <c r="E2227" i="27"/>
  <c r="D2294" i="27"/>
  <c r="F2336" i="27"/>
  <c r="E2379" i="27"/>
  <c r="E2430" i="27"/>
  <c r="D2473" i="27"/>
  <c r="F2515" i="27"/>
  <c r="F2562" i="27"/>
  <c r="D2598" i="27"/>
  <c r="E2331" i="27"/>
  <c r="E2493" i="27"/>
  <c r="F2571" i="27"/>
  <c r="E2640" i="27"/>
  <c r="D2708" i="27"/>
  <c r="E2765" i="27"/>
  <c r="D2822" i="27"/>
  <c r="E2891" i="27"/>
  <c r="F2947" i="27"/>
  <c r="D2995" i="27"/>
  <c r="D3048" i="27"/>
  <c r="E3085" i="27"/>
  <c r="E3121" i="27"/>
  <c r="D3164" i="27"/>
  <c r="E3199" i="27"/>
  <c r="F3234" i="27"/>
  <c r="E3277" i="27"/>
  <c r="E3313" i="27"/>
  <c r="F3348" i="27"/>
  <c r="E3391" i="27"/>
  <c r="F3426" i="27"/>
  <c r="E3457" i="27"/>
  <c r="F3493" i="27"/>
  <c r="F3520" i="27"/>
  <c r="E3547" i="27"/>
  <c r="E3579" i="27"/>
  <c r="D3606" i="27"/>
  <c r="F3632" i="27"/>
  <c r="F3664" i="27"/>
  <c r="E3691" i="27"/>
  <c r="D3718" i="27"/>
  <c r="D3750" i="27"/>
  <c r="F3776" i="27"/>
  <c r="E3803" i="27"/>
  <c r="E3835" i="27"/>
  <c r="D3862" i="27"/>
  <c r="F3888" i="27"/>
  <c r="F2446" i="27"/>
  <c r="D2544" i="27"/>
  <c r="F2614" i="27"/>
  <c r="E2686" i="27"/>
  <c r="F2743" i="27"/>
  <c r="E2800" i="27"/>
  <c r="D2868" i="27"/>
  <c r="E2925" i="27"/>
  <c r="F2976" i="27"/>
  <c r="E3032" i="27"/>
  <c r="F3071" i="27"/>
  <c r="D3107" i="27"/>
  <c r="F3149" i="27"/>
  <c r="F3185" i="27"/>
  <c r="D3221" i="27"/>
  <c r="F3263" i="27"/>
  <c r="D3299" i="27"/>
  <c r="D3335" i="27"/>
  <c r="F3377" i="27"/>
  <c r="D3413" i="27"/>
  <c r="E3445" i="27"/>
  <c r="D3482" i="27"/>
  <c r="E3510" i="27"/>
  <c r="D3537" i="27"/>
  <c r="D3569" i="27"/>
  <c r="F3595" i="27"/>
  <c r="E3622" i="27"/>
  <c r="E3654" i="27"/>
  <c r="D3681" i="27"/>
  <c r="F3707" i="27"/>
  <c r="F3739" i="27"/>
  <c r="E3766" i="27"/>
  <c r="D3793" i="27"/>
  <c r="D3825" i="27"/>
  <c r="F3851" i="27"/>
  <c r="E3878" i="27"/>
  <c r="E3910" i="27"/>
  <c r="D3937" i="27"/>
  <c r="F3963" i="27"/>
  <c r="D3580" i="27"/>
  <c r="F3622" i="27"/>
  <c r="F2450" i="27"/>
  <c r="E2558" i="27"/>
  <c r="F2629" i="27"/>
  <c r="F2686" i="27"/>
  <c r="D2756" i="27"/>
  <c r="E2813" i="27"/>
  <c r="D2870" i="27"/>
  <c r="E2938" i="27"/>
  <c r="D2987" i="27"/>
  <c r="F3032" i="27"/>
  <c r="E3079" i="27"/>
  <c r="F3114" i="27"/>
  <c r="F3150" i="27"/>
  <c r="E3193" i="27"/>
  <c r="F3228" i="27"/>
  <c r="D3264" i="27"/>
  <c r="F3306" i="27"/>
  <c r="F3342" i="27"/>
  <c r="D3378" i="27"/>
  <c r="F3420" i="27"/>
  <c r="D3452" i="27"/>
  <c r="E3482" i="27"/>
  <c r="D3516" i="27"/>
  <c r="F3542" i="27"/>
  <c r="F3598" i="27"/>
  <c r="E2438" i="27"/>
  <c r="E2539" i="27"/>
  <c r="F2610" i="27"/>
  <c r="E1853" i="27"/>
  <c r="D2247" i="27"/>
  <c r="E2487" i="27"/>
  <c r="E2711" i="27"/>
  <c r="F2940" i="27"/>
  <c r="F1734" i="27"/>
  <c r="D2125" i="27"/>
  <c r="D2280" i="27"/>
  <c r="D2389" i="27"/>
  <c r="F2447" i="27"/>
  <c r="E2506" i="27"/>
  <c r="D1322" i="27"/>
  <c r="E1566" i="27"/>
  <c r="D1718" i="27"/>
  <c r="D1832" i="27"/>
  <c r="D1957" i="27"/>
  <c r="E1236" i="27"/>
  <c r="F1515" i="27"/>
  <c r="E1685" i="27"/>
  <c r="E1810" i="27"/>
  <c r="F1923" i="27"/>
  <c r="D2037" i="27"/>
  <c r="F1236" i="27"/>
  <c r="D1472" i="27"/>
  <c r="D1637" i="27"/>
  <c r="F1718" i="27"/>
  <c r="F1832" i="27"/>
  <c r="F1935" i="27"/>
  <c r="E2013" i="27"/>
  <c r="F2098" i="27"/>
  <c r="E1380" i="27"/>
  <c r="D1560" i="27"/>
  <c r="F1703" i="27"/>
  <c r="D1311" i="27"/>
  <c r="E1528" i="27"/>
  <c r="E1646" i="27"/>
  <c r="F1754" i="27"/>
  <c r="D1857" i="27"/>
  <c r="E1937" i="27"/>
  <c r="D1981" i="27"/>
  <c r="D2145" i="27"/>
  <c r="F2238" i="27"/>
  <c r="E2320" i="27"/>
  <c r="E2371" i="27"/>
  <c r="D2440" i="27"/>
  <c r="F2494" i="27"/>
  <c r="F2559" i="27"/>
  <c r="E2616" i="27"/>
  <c r="D2659" i="27"/>
  <c r="F2715" i="27"/>
  <c r="E2762" i="27"/>
  <c r="D2819" i="27"/>
  <c r="F2875" i="27"/>
  <c r="E2918" i="27"/>
  <c r="E2968" i="27"/>
  <c r="F3007" i="27"/>
  <c r="F3052" i="27"/>
  <c r="E3091" i="27"/>
  <c r="F3120" i="27"/>
  <c r="D3158" i="27"/>
  <c r="E3187" i="27"/>
  <c r="F3224" i="27"/>
  <c r="D3262" i="27"/>
  <c r="E3291" i="27"/>
  <c r="F3328" i="27"/>
  <c r="D3358" i="27"/>
  <c r="E3395" i="27"/>
  <c r="F3432" i="27"/>
  <c r="D3462" i="27"/>
  <c r="D1806" i="27"/>
  <c r="E2097" i="27"/>
  <c r="D2195" i="27"/>
  <c r="F2273" i="27"/>
  <c r="E2325" i="27"/>
  <c r="F2384" i="27"/>
  <c r="D2432" i="27"/>
  <c r="E2491" i="27"/>
  <c r="E2549" i="27"/>
  <c r="D2588" i="27"/>
  <c r="D2638" i="27"/>
  <c r="E2677" i="27"/>
  <c r="F2726" i="27"/>
  <c r="F2776" i="27"/>
  <c r="D2816" i="27"/>
  <c r="E2865" i="27"/>
  <c r="F2904" i="27"/>
  <c r="F2954" i="27"/>
  <c r="D3004" i="27"/>
  <c r="F3040" i="27"/>
  <c r="D3081" i="27"/>
  <c r="E3110" i="27"/>
  <c r="F3147" i="27"/>
  <c r="D3185" i="27"/>
  <c r="E3214" i="27"/>
  <c r="F3251" i="27"/>
  <c r="D3281" i="27"/>
  <c r="E3318" i="27"/>
  <c r="F3355" i="27"/>
  <c r="D3385" i="27"/>
  <c r="E3422" i="27"/>
  <c r="F2061" i="27"/>
  <c r="F2177" i="27"/>
  <c r="D2257" i="27"/>
  <c r="F2312" i="27"/>
  <c r="D2372" i="27"/>
  <c r="E2419" i="27"/>
  <c r="F2478" i="27"/>
  <c r="D2539" i="27"/>
  <c r="E2578" i="27"/>
  <c r="F2627" i="27"/>
  <c r="D2667" i="27"/>
  <c r="D2717" i="27"/>
  <c r="E2766" i="27"/>
  <c r="F2805" i="27"/>
  <c r="F2855" i="27"/>
  <c r="E2894" i="27"/>
  <c r="E2944" i="27"/>
  <c r="E2112" i="27"/>
  <c r="F2184" i="27"/>
  <c r="D2264" i="27"/>
  <c r="F2317" i="27"/>
  <c r="D2377" i="27"/>
  <c r="E2437" i="27"/>
  <c r="F2483" i="27"/>
  <c r="E2090" i="27"/>
  <c r="D2174" i="27"/>
  <c r="E2253" i="27"/>
  <c r="F2322" i="27"/>
  <c r="E1782" i="27"/>
  <c r="F2122" i="27"/>
  <c r="D2192" i="27"/>
  <c r="F2270" i="27"/>
  <c r="F1834" i="27"/>
  <c r="F2104" i="27"/>
  <c r="E2198" i="27"/>
  <c r="D2260" i="27"/>
  <c r="D2328" i="27"/>
  <c r="E1793" i="27"/>
  <c r="F2106" i="27"/>
  <c r="D2175" i="27"/>
  <c r="E2232" i="27"/>
  <c r="F2298" i="27"/>
  <c r="E2341" i="27"/>
  <c r="D2384" i="27"/>
  <c r="D2435" i="27"/>
  <c r="F2477" i="27"/>
  <c r="E2520" i="27"/>
  <c r="D2566" i="27"/>
  <c r="E2601" i="27"/>
  <c r="F2365" i="27"/>
  <c r="F2501" i="27"/>
  <c r="D2579" i="27"/>
  <c r="E2646" i="27"/>
  <c r="F2714" i="27"/>
  <c r="E2771" i="27"/>
  <c r="D2828" i="27"/>
  <c r="E2896" i="27"/>
  <c r="E2952" i="27"/>
  <c r="F2999" i="27"/>
  <c r="F3051" i="27"/>
  <c r="E3089" i="27"/>
  <c r="F3124" i="27"/>
  <c r="E3167" i="27"/>
  <c r="F3202" i="27"/>
  <c r="F3238" i="27"/>
  <c r="E3281" i="27"/>
  <c r="F3316" i="27"/>
  <c r="D3352" i="27"/>
  <c r="F3394" i="27"/>
  <c r="F3429" i="27"/>
  <c r="E3460" i="27"/>
  <c r="F3496" i="27"/>
  <c r="E3523" i="27"/>
  <c r="D3550" i="27"/>
  <c r="D3582" i="27"/>
  <c r="F3608" i="27"/>
  <c r="E3635" i="27"/>
  <c r="E3667" i="27"/>
  <c r="D3694" i="27"/>
  <c r="F3720" i="27"/>
  <c r="F3752" i="27"/>
  <c r="E3779" i="27"/>
  <c r="D3806" i="27"/>
  <c r="D3838" i="27"/>
  <c r="F3864" i="27"/>
  <c r="E3891" i="27"/>
  <c r="E2459" i="27"/>
  <c r="F2550" i="27"/>
  <c r="D2622" i="27"/>
  <c r="D2693" i="27"/>
  <c r="F2749" i="27"/>
  <c r="E2806" i="27"/>
  <c r="F2874" i="27"/>
  <c r="E2931" i="27"/>
  <c r="E2981" i="27"/>
  <c r="D3036" i="27"/>
  <c r="D3075" i="27"/>
  <c r="D3111" i="27"/>
  <c r="F3153" i="27"/>
  <c r="D3189" i="27"/>
  <c r="E3224" i="27"/>
  <c r="D3267" i="27"/>
  <c r="D3303" i="27"/>
  <c r="E3338" i="27"/>
  <c r="D3381" i="27"/>
  <c r="E3416" i="27"/>
  <c r="E3448" i="27"/>
  <c r="D3485" i="27"/>
  <c r="D3513" i="27"/>
  <c r="F3539" i="27"/>
  <c r="F3571" i="27"/>
  <c r="E3598" i="27"/>
  <c r="D3625" i="27"/>
  <c r="D3657" i="27"/>
  <c r="F3683" i="27"/>
  <c r="E3710" i="27"/>
  <c r="E3742" i="27"/>
  <c r="D3769" i="27"/>
  <c r="F3795" i="27"/>
  <c r="F3827" i="27"/>
  <c r="E3854" i="27"/>
  <c r="D3881" i="27"/>
  <c r="D3913" i="27"/>
  <c r="F3939" i="27"/>
  <c r="E3966" i="27"/>
  <c r="F3582" i="27"/>
  <c r="D3628" i="27"/>
  <c r="F2459" i="27"/>
  <c r="F2565" i="27"/>
  <c r="D2636" i="27"/>
  <c r="E2693" i="27"/>
  <c r="D2761" i="27"/>
  <c r="E2818" i="27"/>
  <c r="D2875" i="27"/>
  <c r="F2942" i="27"/>
  <c r="F2991" i="27"/>
  <c r="F3036" i="27"/>
  <c r="F3082" i="27"/>
  <c r="F3118" i="27"/>
  <c r="D3154" i="27"/>
  <c r="F3196" i="27"/>
  <c r="D3232" i="27"/>
  <c r="D3268" i="27"/>
  <c r="F3310" i="27"/>
  <c r="D3346" i="27"/>
  <c r="E3381" i="27"/>
  <c r="D3424" i="27"/>
  <c r="D3455" i="27"/>
  <c r="E3485" i="27"/>
  <c r="F3518" i="27"/>
  <c r="D3548" i="27"/>
  <c r="D3604" i="27"/>
  <c r="D1921" i="27"/>
  <c r="D2283" i="27"/>
  <c r="D2514" i="27"/>
  <c r="E2743" i="27"/>
  <c r="E2967" i="27"/>
  <c r="D1792" i="27"/>
  <c r="D2153" i="27"/>
  <c r="D2301" i="27"/>
  <c r="F2391" i="27"/>
  <c r="E2450" i="27"/>
  <c r="D2509" i="27"/>
  <c r="D1341" i="27"/>
  <c r="F1574" i="27"/>
  <c r="D1724" i="27"/>
  <c r="D1838" i="27"/>
  <c r="D1963" i="27"/>
  <c r="E1258" i="27"/>
  <c r="D1524" i="27"/>
  <c r="E1690" i="27"/>
  <c r="F1814" i="27"/>
  <c r="F1928" i="27"/>
  <c r="D2041" i="27"/>
  <c r="E1304" i="27"/>
  <c r="F1482" i="27"/>
  <c r="F1643" i="27"/>
  <c r="E1753" i="27"/>
  <c r="F1838" i="27"/>
  <c r="F1941" i="27"/>
  <c r="E2017" i="27"/>
  <c r="F2102" i="27"/>
  <c r="E1453" i="27"/>
  <c r="D1585" i="27"/>
  <c r="D1708" i="27"/>
  <c r="F1331" i="27"/>
  <c r="F1536" i="27"/>
  <c r="D1675" i="27"/>
  <c r="F1760" i="27"/>
  <c r="F1874" i="27"/>
  <c r="E1942" i="27"/>
  <c r="E2005" i="27"/>
  <c r="D2171" i="27"/>
  <c r="E2245" i="27"/>
  <c r="D2324" i="27"/>
  <c r="D2376" i="27"/>
  <c r="F2443" i="27"/>
  <c r="E2512" i="27"/>
  <c r="D2563" i="27"/>
  <c r="F2619" i="27"/>
  <c r="E2666" i="27"/>
  <c r="D2723" i="27"/>
  <c r="F2779" i="27"/>
  <c r="E2822" i="27"/>
  <c r="F2879" i="27"/>
  <c r="E2922" i="27"/>
  <c r="F2971" i="27"/>
  <c r="F3021" i="27"/>
  <c r="F3055" i="27"/>
  <c r="D3094" i="27"/>
  <c r="E3123" i="27"/>
  <c r="F3160" i="27"/>
  <c r="D3198" i="27"/>
  <c r="E3227" i="27"/>
  <c r="F3264" i="27"/>
  <c r="D3294" i="27"/>
  <c r="E3331" i="27"/>
  <c r="F3368" i="27"/>
  <c r="D3398" i="27"/>
  <c r="E3435" i="27"/>
  <c r="F3464" i="27"/>
  <c r="F1850" i="27"/>
  <c r="D2133" i="27"/>
  <c r="D2200" i="27"/>
  <c r="E2280" i="27"/>
  <c r="D2329" i="27"/>
  <c r="E2389" i="27"/>
  <c r="F2448" i="27"/>
  <c r="D2496" i="27"/>
  <c r="F2552" i="27"/>
  <c r="D2592" i="27"/>
  <c r="E2641" i="27"/>
  <c r="E2691" i="27"/>
  <c r="F2730" i="27"/>
  <c r="D2780" i="27"/>
  <c r="E2819" i="27"/>
  <c r="E2869" i="27"/>
  <c r="F2918" i="27"/>
  <c r="D2958" i="27"/>
  <c r="D3008" i="27"/>
  <c r="F3043" i="27"/>
  <c r="F3083" i="27"/>
  <c r="D3121" i="27"/>
  <c r="E3150" i="27"/>
  <c r="F3187" i="27"/>
  <c r="D3217" i="27"/>
  <c r="E3254" i="27"/>
  <c r="F3291" i="27"/>
  <c r="D3321" i="27"/>
  <c r="E3358" i="27"/>
  <c r="F3387" i="27"/>
  <c r="D3425" i="27"/>
  <c r="D2112" i="27"/>
  <c r="E2184" i="27"/>
  <c r="D2263" i="27"/>
  <c r="E2317" i="27"/>
  <c r="F2376" i="27"/>
  <c r="D2436" i="27"/>
  <c r="E2483" i="27"/>
  <c r="E2542" i="27"/>
  <c r="F2581" i="27"/>
  <c r="F2631" i="27"/>
  <c r="D2681" i="27"/>
  <c r="E2720" i="27"/>
  <c r="E2770" i="27"/>
  <c r="D2809" i="27"/>
  <c r="D2859" i="27"/>
  <c r="D2909" i="27"/>
  <c r="E1771" i="27"/>
  <c r="D2122" i="27"/>
  <c r="F2189" i="27"/>
  <c r="D2270" i="27"/>
  <c r="E2334" i="27"/>
  <c r="F2381" i="27"/>
  <c r="D2441" i="27"/>
  <c r="E2488" i="27"/>
  <c r="D2102" i="27"/>
  <c r="D2196" i="27"/>
  <c r="E2259" i="27"/>
  <c r="E2326" i="27"/>
  <c r="D1828" i="27"/>
  <c r="E2129" i="27"/>
  <c r="D2214" i="27"/>
  <c r="E2277" i="27"/>
  <c r="F1878" i="27"/>
  <c r="D2116" i="27"/>
  <c r="E2203" i="27"/>
  <c r="F2283" i="27"/>
  <c r="F2331" i="27"/>
  <c r="D1931" i="27"/>
  <c r="D2117" i="27"/>
  <c r="F2181" i="27"/>
  <c r="E2249" i="27"/>
  <c r="E2302" i="27"/>
  <c r="D2345" i="27"/>
  <c r="D2396" i="27"/>
  <c r="F2438" i="27"/>
  <c r="E2481" i="27"/>
  <c r="E2533" i="27"/>
  <c r="E2569" i="27"/>
  <c r="E2605" i="27"/>
  <c r="E2400" i="27"/>
  <c r="D2510" i="27"/>
  <c r="E2586" i="27"/>
  <c r="D2664" i="27"/>
  <c r="F2720" i="27"/>
  <c r="E2777" i="27"/>
  <c r="F2845" i="27"/>
  <c r="E2902" i="27"/>
  <c r="D2957" i="27"/>
  <c r="F3013" i="27"/>
  <c r="E3056" i="27"/>
  <c r="F3092" i="27"/>
  <c r="E3135" i="27"/>
  <c r="F3170" i="27"/>
  <c r="F3206" i="27"/>
  <c r="E3249" i="27"/>
  <c r="F3284" i="27"/>
  <c r="D3320" i="27"/>
  <c r="F3362" i="27"/>
  <c r="F3398" i="27"/>
  <c r="D3433" i="27"/>
  <c r="E3469" i="27"/>
  <c r="E3499" i="27"/>
  <c r="D3526" i="27"/>
  <c r="D3558" i="27"/>
  <c r="F3584" i="27"/>
  <c r="E3611" i="27"/>
  <c r="E3643" i="27"/>
  <c r="D3670" i="27"/>
  <c r="F3696" i="27"/>
  <c r="F3728" i="27"/>
  <c r="E3755" i="27"/>
  <c r="D3782" i="27"/>
  <c r="D3814" i="27"/>
  <c r="F3840" i="27"/>
  <c r="E1977" i="27"/>
  <c r="F2316" i="27"/>
  <c r="F2540" i="27"/>
  <c r="D2770" i="27"/>
  <c r="E2999" i="27"/>
  <c r="F1848" i="27"/>
  <c r="E2165" i="27"/>
  <c r="E2314" i="27"/>
  <c r="F2399" i="27"/>
  <c r="D2453" i="27"/>
  <c r="F2511" i="27"/>
  <c r="E1389" i="27"/>
  <c r="D1584" i="27"/>
  <c r="D1729" i="27"/>
  <c r="D1854" i="27"/>
  <c r="D1968" i="27"/>
  <c r="D1282" i="27"/>
  <c r="D1550" i="27"/>
  <c r="E1696" i="27"/>
  <c r="E1821" i="27"/>
  <c r="E1946" i="27"/>
  <c r="F2045" i="27"/>
  <c r="E1327" i="27"/>
  <c r="F1533" i="27"/>
  <c r="D1651" i="27"/>
  <c r="D1760" i="27"/>
  <c r="E1845" i="27"/>
  <c r="F1946" i="27"/>
  <c r="D2046" i="27"/>
  <c r="E2117" i="27"/>
  <c r="D1463" i="27"/>
  <c r="E1593" i="27"/>
  <c r="F1714" i="27"/>
  <c r="D1395" i="27"/>
  <c r="D1545" i="27"/>
  <c r="D1693" i="27"/>
  <c r="F1766" i="27"/>
  <c r="F1880" i="27"/>
  <c r="D1971" i="27"/>
  <c r="D2024" i="27"/>
  <c r="D2177" i="27"/>
  <c r="F2249" i="27"/>
  <c r="F2328" i="27"/>
  <c r="E2397" i="27"/>
  <c r="D2452" i="27"/>
  <c r="F2520" i="27"/>
  <c r="E2566" i="27"/>
  <c r="F2623" i="27"/>
  <c r="E2680" i="27"/>
  <c r="E2726" i="27"/>
  <c r="F2783" i="27"/>
  <c r="E2826" i="27"/>
  <c r="D2883" i="27"/>
  <c r="E2936" i="27"/>
  <c r="F2975" i="27"/>
  <c r="D3025" i="27"/>
  <c r="F3058" i="27"/>
  <c r="F3096" i="27"/>
  <c r="D3134" i="27"/>
  <c r="E3163" i="27"/>
  <c r="F3200" i="27"/>
  <c r="D3230" i="27"/>
  <c r="E3267" i="27"/>
  <c r="F3304" i="27"/>
  <c r="D3334" i="27"/>
  <c r="E3371" i="27"/>
  <c r="F3400" i="27"/>
  <c r="D3438" i="27"/>
  <c r="E3475" i="27"/>
  <c r="E1896" i="27"/>
  <c r="F2138" i="27"/>
  <c r="D2206" i="27"/>
  <c r="E2285" i="27"/>
  <c r="F2346" i="27"/>
  <c r="D2393" i="27"/>
  <c r="E2453" i="27"/>
  <c r="F2499" i="27"/>
  <c r="D2556" i="27"/>
  <c r="D2606" i="27"/>
  <c r="E2645" i="27"/>
  <c r="F2694" i="27"/>
  <c r="D2734" i="27"/>
  <c r="D2784" i="27"/>
  <c r="E2833" i="27"/>
  <c r="F2872" i="27"/>
  <c r="F2922" i="27"/>
  <c r="E2961" i="27"/>
  <c r="E3011" i="27"/>
  <c r="D3056" i="27"/>
  <c r="E3086" i="27"/>
  <c r="F3123" i="27"/>
  <c r="D3153" i="27"/>
  <c r="E3190" i="27"/>
  <c r="F3227" i="27"/>
  <c r="D3257" i="27"/>
  <c r="E3294" i="27"/>
  <c r="F3323" i="27"/>
  <c r="D3361" i="27"/>
  <c r="E3398" i="27"/>
  <c r="E1765" i="27"/>
  <c r="F2120" i="27"/>
  <c r="E2189" i="27"/>
  <c r="F2269" i="27"/>
  <c r="D2334" i="27"/>
  <c r="E2381" i="27"/>
  <c r="F2440" i="27"/>
  <c r="D2488" i="27"/>
  <c r="E2546" i="27"/>
  <c r="F2595" i="27"/>
  <c r="D2635" i="27"/>
  <c r="D2685" i="27"/>
  <c r="F2723" i="27"/>
  <c r="F2773" i="27"/>
  <c r="F2823" i="27"/>
  <c r="E2862" i="27"/>
  <c r="E2912" i="27"/>
  <c r="D1817" i="27"/>
  <c r="F2126" i="27"/>
  <c r="E2213" i="27"/>
  <c r="D2275" i="27"/>
  <c r="D2339" i="27"/>
  <c r="E2385" i="27"/>
  <c r="F2445" i="27"/>
  <c r="F1867" i="27"/>
  <c r="D2113" i="27"/>
  <c r="F2202" i="27"/>
  <c r="E2264" i="27"/>
  <c r="D2331" i="27"/>
  <c r="F1999" i="27"/>
  <c r="E2135" i="27"/>
  <c r="D2220" i="27"/>
  <c r="F2281" i="27"/>
  <c r="D1925" i="27"/>
  <c r="E2143" i="27"/>
  <c r="E2209" i="27"/>
  <c r="E2288" i="27"/>
  <c r="E2336" i="27"/>
  <c r="E1976" i="27"/>
  <c r="E2125" i="27"/>
  <c r="F2187" i="27"/>
  <c r="D2256" i="27"/>
  <c r="D2307" i="27"/>
  <c r="F2349" i="27"/>
  <c r="F2400" i="27"/>
  <c r="E2443" i="27"/>
  <c r="D2486" i="27"/>
  <c r="D2537" i="27"/>
  <c r="E2573" i="27"/>
  <c r="F2608" i="27"/>
  <c r="D2412" i="27"/>
  <c r="E2518" i="27"/>
  <c r="D2593" i="27"/>
  <c r="D2669" i="27"/>
  <c r="F2725" i="27"/>
  <c r="E2782" i="27"/>
  <c r="F2850" i="27"/>
  <c r="E2907" i="27"/>
  <c r="E2962" i="27"/>
  <c r="D3019" i="27"/>
  <c r="D3060" i="27"/>
  <c r="D3096" i="27"/>
  <c r="F3138" i="27"/>
  <c r="F3174" i="27"/>
  <c r="D3210" i="27"/>
  <c r="F3252" i="27"/>
  <c r="D3288" i="27"/>
  <c r="D3324" i="27"/>
  <c r="F3366" i="27"/>
  <c r="D3402" i="27"/>
  <c r="D3436" i="27"/>
  <c r="E3472" i="27"/>
  <c r="D3502" i="27"/>
  <c r="F3528" i="27"/>
  <c r="F3560" i="27"/>
  <c r="E3587" i="27"/>
  <c r="D3614" i="27"/>
  <c r="D3646" i="27"/>
  <c r="F3672" i="27"/>
  <c r="E3699" i="27"/>
  <c r="E3731" i="27"/>
  <c r="D3758" i="27"/>
  <c r="F3784" i="27"/>
  <c r="F3816" i="27"/>
  <c r="E3843" i="27"/>
  <c r="D3870" i="27"/>
  <c r="D2369" i="27"/>
  <c r="D2481" i="27"/>
  <c r="E2565" i="27"/>
  <c r="F2646" i="27"/>
  <c r="D2704" i="27"/>
  <c r="F2760" i="27"/>
  <c r="D2829" i="27"/>
  <c r="F2885" i="27"/>
  <c r="E2942" i="27"/>
  <c r="D3000" i="27"/>
  <c r="F3044" i="27"/>
  <c r="E3082" i="27"/>
  <c r="D3125" i="27"/>
  <c r="E3160" i="27"/>
  <c r="E3196" i="27"/>
  <c r="D3239" i="27"/>
  <c r="E3274" i="27"/>
  <c r="F3309" i="27"/>
  <c r="E3352" i="27"/>
  <c r="E3388" i="27"/>
  <c r="F3423" i="27"/>
  <c r="F3460" i="27"/>
  <c r="D3491" i="27"/>
  <c r="E3518" i="27"/>
  <c r="E3550" i="27"/>
  <c r="D3577" i="27"/>
  <c r="F3603" i="27"/>
  <c r="F3635" i="27"/>
  <c r="E3662" i="27"/>
  <c r="D3689" i="27"/>
  <c r="D3721" i="27"/>
  <c r="F3747" i="27"/>
  <c r="E3774" i="27"/>
  <c r="E3806" i="27"/>
  <c r="D3833" i="27"/>
  <c r="F3859" i="27"/>
  <c r="F3891" i="27"/>
  <c r="E3918" i="27"/>
  <c r="D3945" i="27"/>
  <c r="D3977" i="27"/>
  <c r="E3593" i="27"/>
  <c r="E2369" i="27"/>
  <c r="E2502" i="27"/>
  <c r="F2579" i="27"/>
  <c r="F2647" i="27"/>
  <c r="E2715" i="27"/>
  <c r="D2772" i="27"/>
  <c r="E2829" i="27"/>
  <c r="F2898" i="27"/>
  <c r="D2953" i="27"/>
  <c r="D3001" i="27"/>
  <c r="E3053" i="27"/>
  <c r="D3090" i="27"/>
  <c r="E3125" i="27"/>
  <c r="D3168" i="27"/>
  <c r="D3204" i="27"/>
  <c r="E3239" i="27"/>
  <c r="D3282" i="27"/>
  <c r="E3317" i="27"/>
  <c r="E3353" i="27"/>
  <c r="D3396" i="27"/>
  <c r="F3430" i="27"/>
  <c r="D3461" i="27"/>
  <c r="E3497" i="27"/>
  <c r="D3524" i="27"/>
  <c r="E3553" i="27"/>
  <c r="E2344" i="27"/>
  <c r="F2472" i="27"/>
  <c r="F2560" i="27"/>
  <c r="D2643" i="27"/>
  <c r="F2699" i="27"/>
  <c r="D2757" i="27"/>
  <c r="F2824" i="27"/>
  <c r="E2881" i="27"/>
  <c r="F2938" i="27"/>
  <c r="D2996" i="27"/>
  <c r="E3041" i="27"/>
  <c r="E2395" i="27"/>
  <c r="D2523" i="27"/>
  <c r="E3867" i="27"/>
  <c r="F2880" i="27"/>
  <c r="D3235" i="27"/>
  <c r="F3515" i="27"/>
  <c r="D3745" i="27"/>
  <c r="E3974" i="27"/>
  <c r="E2824" i="27"/>
  <c r="D3200" i="27"/>
  <c r="F3494" i="27"/>
  <c r="E2617" i="27"/>
  <c r="D2796" i="27"/>
  <c r="D2932" i="27"/>
  <c r="F2373" i="27"/>
  <c r="D2597" i="27"/>
  <c r="F2728" i="27"/>
  <c r="F2842" i="27"/>
  <c r="F2963" i="27"/>
  <c r="E3062" i="27"/>
  <c r="E2408" i="27"/>
  <c r="D2604" i="27"/>
  <c r="F2735" i="27"/>
  <c r="D2849" i="27"/>
  <c r="E2969" i="27"/>
  <c r="E3066" i="27"/>
  <c r="F3137" i="27"/>
  <c r="F3215" i="27"/>
  <c r="F2454" i="27"/>
  <c r="D2619" i="27"/>
  <c r="D2747" i="27"/>
  <c r="D2872" i="27"/>
  <c r="F2979" i="27"/>
  <c r="F2690" i="27"/>
  <c r="E3169" i="27"/>
  <c r="E3301" i="27"/>
  <c r="E3426" i="27"/>
  <c r="F3529" i="27"/>
  <c r="D3615" i="27"/>
  <c r="D3688" i="27"/>
  <c r="D3752" i="27"/>
  <c r="F3812" i="27"/>
  <c r="D3880" i="27"/>
  <c r="F3937" i="27"/>
  <c r="D3831" i="27"/>
  <c r="D3950" i="27"/>
  <c r="D3547" i="27"/>
  <c r="E3717" i="27"/>
  <c r="D3860" i="27"/>
  <c r="E3535" i="27"/>
  <c r="D3711" i="27"/>
  <c r="F3881" i="27"/>
  <c r="F3718" i="27"/>
  <c r="D3896" i="27"/>
  <c r="E3690" i="27"/>
  <c r="D3912" i="27"/>
  <c r="D2966" i="27"/>
  <c r="D3170" i="27"/>
  <c r="F3279" i="27"/>
  <c r="D3371" i="27"/>
  <c r="E3456" i="27"/>
  <c r="D3530" i="27"/>
  <c r="F3597" i="27"/>
  <c r="E3660" i="27"/>
  <c r="D3717" i="27"/>
  <c r="F3773" i="27"/>
  <c r="D3863" i="27"/>
  <c r="E3965" i="27"/>
  <c r="E3530" i="27"/>
  <c r="D3668" i="27"/>
  <c r="D3792" i="27"/>
  <c r="D3920" i="27"/>
  <c r="D3591" i="27"/>
  <c r="D3743" i="27"/>
  <c r="E3892" i="27"/>
  <c r="F3714" i="27"/>
  <c r="D3906" i="27"/>
  <c r="D2885" i="27"/>
  <c r="D3149" i="27"/>
  <c r="E3248" i="27"/>
  <c r="F3314" i="27"/>
  <c r="E3481" i="27"/>
  <c r="F3852" i="27"/>
  <c r="E3828" i="27"/>
  <c r="D3786" i="27"/>
  <c r="F3972" i="27"/>
  <c r="D3751" i="27"/>
  <c r="D3970" i="27"/>
  <c r="F3047" i="27"/>
  <c r="E3172" i="27"/>
  <c r="E3250" i="27"/>
  <c r="F3332" i="27"/>
  <c r="E3394" i="27"/>
  <c r="E3477" i="27"/>
  <c r="D3679" i="27"/>
  <c r="D3621" i="27"/>
  <c r="E3951" i="27"/>
  <c r="F3697" i="27"/>
  <c r="E2501" i="27"/>
  <c r="E3077" i="27"/>
  <c r="E3165" i="27"/>
  <c r="E3265" i="27"/>
  <c r="D3327" i="27"/>
  <c r="E3407" i="27"/>
  <c r="F3477" i="27"/>
  <c r="E3527" i="27"/>
  <c r="F3586" i="27"/>
  <c r="E3647" i="27"/>
  <c r="D3924" i="27"/>
  <c r="F3693" i="27"/>
  <c r="D3909" i="27"/>
  <c r="F2984" i="27"/>
  <c r="D3138" i="27"/>
  <c r="E3237" i="27"/>
  <c r="E3322" i="27"/>
  <c r="F3385" i="27"/>
  <c r="D3459" i="27"/>
  <c r="F3527" i="27"/>
  <c r="F3825" i="27"/>
  <c r="F2816" i="27"/>
  <c r="E3108" i="27"/>
  <c r="F3209" i="27"/>
  <c r="D3283" i="27"/>
  <c r="E3362" i="27"/>
  <c r="E3440" i="27"/>
  <c r="E3493" i="27"/>
  <c r="D3554" i="27"/>
  <c r="E3600" i="27"/>
  <c r="E3655" i="27"/>
  <c r="D3404" i="27"/>
  <c r="F3719" i="27"/>
  <c r="D3916" i="27"/>
  <c r="E3765" i="27"/>
  <c r="D3415" i="27"/>
  <c r="F3967" i="27"/>
  <c r="D3812" i="27"/>
  <c r="D3855" i="27"/>
  <c r="F3758" i="27"/>
  <c r="E3844" i="27"/>
  <c r="F3927" i="27"/>
  <c r="E3450" i="27"/>
  <c r="D2956" i="27"/>
  <c r="E3780" i="27"/>
  <c r="D3712" i="27"/>
  <c r="D3755" i="27"/>
  <c r="D3684" i="27"/>
  <c r="E3716" i="27"/>
  <c r="E3648" i="27"/>
  <c r="E3783" i="27"/>
  <c r="D3869" i="27"/>
  <c r="D3844" i="27"/>
  <c r="F3912" i="27"/>
  <c r="E3915" i="27"/>
  <c r="E3464" i="27"/>
  <c r="F3733" i="27"/>
  <c r="D3495" i="27"/>
  <c r="F3854" i="27"/>
  <c r="E3912" i="27"/>
  <c r="D3887" i="27"/>
  <c r="F3524" i="27"/>
  <c r="E3168" i="27"/>
  <c r="F3754" i="27"/>
  <c r="D3730" i="27"/>
  <c r="F3818" i="27"/>
  <c r="F3909" i="27"/>
  <c r="F3886" i="27"/>
  <c r="E3903" i="27"/>
  <c r="D3423" i="27"/>
  <c r="F3548" i="27"/>
  <c r="E3945" i="27"/>
  <c r="F3054" i="27"/>
  <c r="D3252" i="27"/>
  <c r="F3468" i="27"/>
  <c r="F3871" i="27"/>
  <c r="F3223" i="27"/>
  <c r="D3375" i="27"/>
  <c r="E3562" i="27"/>
  <c r="F3662" i="27"/>
  <c r="D3791" i="27"/>
  <c r="F3562" i="27"/>
  <c r="D3934" i="27"/>
  <c r="E2526" i="27"/>
  <c r="D3279" i="27"/>
  <c r="E3840" i="27"/>
  <c r="F3801" i="27"/>
  <c r="E3946" i="27"/>
  <c r="F2821" i="27"/>
  <c r="F3652" i="27"/>
  <c r="D3616" i="27"/>
  <c r="D3804" i="27"/>
  <c r="F3775" i="27"/>
  <c r="F3102" i="27"/>
  <c r="E3319" i="27"/>
  <c r="F3559" i="27"/>
  <c r="D3685" i="27"/>
  <c r="E3594" i="27"/>
  <c r="D3972" i="27"/>
  <c r="E3810" i="27"/>
  <c r="E2387" i="27"/>
  <c r="D3269" i="27"/>
  <c r="E3496" i="27"/>
  <c r="D3613" i="27"/>
  <c r="F2707" i="27"/>
  <c r="D3287" i="27"/>
  <c r="E3509" i="27"/>
  <c r="F3796" i="27"/>
  <c r="D2804" i="27"/>
  <c r="E3282" i="27"/>
  <c r="F3492" i="27"/>
  <c r="E3552" i="27"/>
  <c r="F3757" i="27"/>
  <c r="F3180" i="27"/>
  <c r="D3474" i="27"/>
  <c r="F3960" i="27"/>
  <c r="D3231" i="27"/>
  <c r="E3455" i="27"/>
  <c r="E3626" i="27"/>
  <c r="D3520" i="27"/>
  <c r="E3906" i="27"/>
  <c r="F3239" i="27"/>
  <c r="D2913" i="27"/>
  <c r="E3369" i="27"/>
  <c r="D3883" i="27"/>
  <c r="D3890" i="27"/>
  <c r="E2731" i="27"/>
  <c r="E4" i="27"/>
  <c r="E3688" i="27"/>
  <c r="D3714" i="27"/>
  <c r="F3633" i="27"/>
  <c r="E3200" i="27"/>
  <c r="D3434" i="27"/>
  <c r="F3617" i="27"/>
  <c r="D3115" i="27"/>
  <c r="D3444" i="27"/>
  <c r="E3633" i="27"/>
  <c r="F2674" i="27"/>
  <c r="F3282" i="27"/>
  <c r="F3629" i="27"/>
  <c r="D3259" i="27"/>
  <c r="E3524" i="27"/>
  <c r="E3554" i="27"/>
  <c r="F3765" i="27"/>
  <c r="F3253" i="27"/>
  <c r="D3659" i="27"/>
  <c r="E3973" i="27"/>
  <c r="D3426" i="27"/>
  <c r="D4" i="27"/>
  <c r="D2651" i="27"/>
  <c r="E3692" i="27"/>
  <c r="F3922" i="27"/>
  <c r="E3863" i="27"/>
  <c r="D3675" i="27"/>
  <c r="D3963" i="27"/>
  <c r="D2550" i="27"/>
  <c r="F3297" i="27"/>
  <c r="E3753" i="27"/>
  <c r="F3650" i="27"/>
  <c r="F3647" i="27"/>
  <c r="F2799" i="27"/>
  <c r="D3298" i="27"/>
  <c r="E3438" i="27"/>
  <c r="E3920" i="27"/>
  <c r="D3637" i="27"/>
  <c r="D2896" i="27"/>
  <c r="D3311" i="27"/>
  <c r="E3514" i="27"/>
  <c r="F3636" i="27"/>
  <c r="D3587" i="27"/>
  <c r="D3843" i="27"/>
  <c r="F3194" i="27"/>
  <c r="D3368" i="27"/>
  <c r="F3661" i="27"/>
  <c r="F3079" i="27"/>
  <c r="D3266" i="27"/>
  <c r="F3479" i="27"/>
  <c r="E3588" i="27"/>
  <c r="F3833" i="27"/>
  <c r="D3943" i="27"/>
  <c r="E3465" i="27"/>
  <c r="E3392" i="27"/>
  <c r="F3318" i="27"/>
  <c r="D3695" i="27"/>
  <c r="D3183" i="27"/>
  <c r="D3261" i="27"/>
  <c r="F3537" i="27"/>
  <c r="E3733" i="27"/>
  <c r="F3501" i="27"/>
  <c r="D3484" i="27"/>
  <c r="E3154" i="27"/>
  <c r="D3691" i="27"/>
  <c r="D3837" i="27"/>
  <c r="D3571" i="27"/>
  <c r="E3730" i="27"/>
  <c r="F3822" i="27"/>
  <c r="F3335" i="27"/>
  <c r="E3397" i="27"/>
  <c r="F3701" i="27"/>
  <c r="F3751" i="27"/>
  <c r="E3872" i="27"/>
  <c r="D2336" i="27"/>
  <c r="E2937" i="27"/>
  <c r="D3271" i="27"/>
  <c r="F3547" i="27"/>
  <c r="F3771" i="27"/>
  <c r="D3588" i="27"/>
  <c r="D2892" i="27"/>
  <c r="D3236" i="27"/>
  <c r="E3521" i="27"/>
  <c r="D2637" i="27"/>
  <c r="F2802" i="27"/>
  <c r="E2973" i="27"/>
  <c r="F2382" i="27"/>
  <c r="E2643" i="27"/>
  <c r="E2768" i="27"/>
  <c r="E2882" i="27"/>
  <c r="F2997" i="27"/>
  <c r="E3087" i="27"/>
  <c r="F2488" i="27"/>
  <c r="E2650" i="27"/>
  <c r="F2774" i="27"/>
  <c r="F2888" i="27"/>
  <c r="F3002" i="27"/>
  <c r="D3091" i="27"/>
  <c r="E3162" i="27"/>
  <c r="E3240" i="27"/>
  <c r="F2523" i="27"/>
  <c r="F2661" i="27"/>
  <c r="F2786" i="27"/>
  <c r="F2912" i="27"/>
  <c r="D3013" i="27"/>
  <c r="F2998" i="27"/>
  <c r="F3218" i="27"/>
  <c r="D3341" i="27"/>
  <c r="E3461" i="27"/>
  <c r="E3559" i="27"/>
  <c r="D3642" i="27"/>
  <c r="E3709" i="27"/>
  <c r="D3770" i="27"/>
  <c r="D3816" i="27"/>
  <c r="D3884" i="27"/>
  <c r="F3940" i="27"/>
  <c r="F3837" i="27"/>
  <c r="E3962" i="27"/>
  <c r="E3556" i="27"/>
  <c r="D3728" i="27"/>
  <c r="F3866" i="27"/>
  <c r="D3552" i="27"/>
  <c r="F3721" i="27"/>
  <c r="F3895" i="27"/>
  <c r="F3732" i="27"/>
  <c r="F3905" i="27"/>
  <c r="D3701" i="27"/>
  <c r="E3927" i="27"/>
  <c r="E3003" i="27"/>
  <c r="E3177" i="27"/>
  <c r="F3285" i="27"/>
  <c r="D3376" i="27"/>
  <c r="F3461" i="27"/>
  <c r="F3533" i="27"/>
  <c r="E3602" i="27"/>
  <c r="F3663" i="27"/>
  <c r="E3720" i="27"/>
  <c r="F3777" i="27"/>
  <c r="F3873" i="27"/>
  <c r="E3971" i="27"/>
  <c r="F3538" i="27"/>
  <c r="F3674" i="27"/>
  <c r="E3799" i="27"/>
  <c r="E3929" i="27"/>
  <c r="E3599" i="27"/>
  <c r="F3749" i="27"/>
  <c r="D3899" i="27"/>
  <c r="E3729" i="27"/>
  <c r="D3915" i="27"/>
  <c r="F2930" i="27"/>
  <c r="E3156" i="27"/>
  <c r="F3255" i="27"/>
  <c r="F3319" i="27"/>
  <c r="F3525" i="27"/>
  <c r="E3944" i="27"/>
  <c r="D3853" i="27"/>
  <c r="E3807" i="27"/>
  <c r="F3514" i="27"/>
  <c r="E3768" i="27"/>
  <c r="D2614" i="27"/>
  <c r="F3066" i="27"/>
  <c r="D3179" i="27"/>
  <c r="F3257" i="27"/>
  <c r="F3337" i="27"/>
  <c r="D3418" i="27"/>
  <c r="F3482" i="27"/>
  <c r="D3707" i="27"/>
  <c r="E3665" i="27"/>
  <c r="F3966" i="27"/>
  <c r="E3772" i="27"/>
  <c r="D2564" i="27"/>
  <c r="D3087" i="27"/>
  <c r="F3172" i="27"/>
  <c r="F3269" i="27"/>
  <c r="F3350" i="27"/>
  <c r="E3412" i="27"/>
  <c r="D3483" i="27"/>
  <c r="D3531" i="27"/>
  <c r="E3591" i="27"/>
  <c r="D3722" i="27"/>
  <c r="D3936" i="27"/>
  <c r="E3708" i="27"/>
  <c r="E3933" i="27"/>
  <c r="F3022" i="27"/>
  <c r="F3166" i="27"/>
  <c r="F3244" i="27"/>
  <c r="E3328" i="27"/>
  <c r="F3390" i="27"/>
  <c r="F3553" i="27"/>
  <c r="D3847" i="27"/>
  <c r="E2861" i="27"/>
  <c r="D3117" i="27"/>
  <c r="E3216" i="27"/>
  <c r="F3305" i="27"/>
  <c r="E3368" i="27"/>
  <c r="F3444" i="27"/>
  <c r="E3498" i="27"/>
  <c r="F3557" i="27"/>
  <c r="D3618" i="27"/>
  <c r="F3658" i="27"/>
  <c r="E3446" i="27"/>
  <c r="D3928" i="27"/>
  <c r="E3865" i="27"/>
  <c r="F2994" i="27"/>
  <c r="F3897" i="27"/>
  <c r="E3964" i="27"/>
  <c r="F3906" i="27"/>
  <c r="F3797" i="27"/>
  <c r="D3759" i="27"/>
  <c r="D3826" i="27"/>
  <c r="E3949" i="27"/>
  <c r="F3735" i="27"/>
  <c r="F3746" i="27"/>
  <c r="E2571" i="27"/>
  <c r="E3173" i="27"/>
  <c r="F3413" i="27"/>
  <c r="F3578" i="27"/>
  <c r="F3145" i="27"/>
  <c r="F3311" i="27"/>
  <c r="D3450" i="27"/>
  <c r="F3621" i="27"/>
  <c r="E3484" i="27"/>
  <c r="E3893" i="27"/>
  <c r="F3175" i="27"/>
  <c r="F3125" i="27"/>
  <c r="D3925" i="27"/>
  <c r="F3676" i="27"/>
  <c r="E3797" i="27"/>
  <c r="E3900" i="27"/>
  <c r="E3861" i="27"/>
  <c r="D3301" i="27"/>
  <c r="F4" i="27"/>
  <c r="F3716" i="27"/>
  <c r="D3917" i="27"/>
  <c r="D3951" i="27"/>
  <c r="F2542" i="27"/>
  <c r="D3220" i="27"/>
  <c r="F3410" i="27"/>
  <c r="E3628" i="27"/>
  <c r="F3741" i="27"/>
  <c r="D3443" i="27"/>
  <c r="E3845" i="27"/>
  <c r="F3657" i="27"/>
  <c r="F3810" i="27"/>
  <c r="F3191" i="27"/>
  <c r="E3360" i="27"/>
  <c r="E3975" i="27"/>
  <c r="E3800" i="27"/>
  <c r="F3193" i="27"/>
  <c r="F3428" i="27"/>
  <c r="D3771" i="27"/>
  <c r="E3818" i="27"/>
  <c r="D3208" i="27"/>
  <c r="F3438" i="27"/>
  <c r="F3599" i="27"/>
  <c r="E3557" i="27"/>
  <c r="D3069" i="27"/>
  <c r="D3340" i="27"/>
  <c r="E3608" i="27"/>
  <c r="E3152" i="27"/>
  <c r="D3397" i="27"/>
  <c r="F3519" i="27"/>
  <c r="D2446" i="27"/>
  <c r="D3805" i="27"/>
  <c r="F3737" i="27"/>
  <c r="F3970" i="27"/>
  <c r="D3441" i="27"/>
  <c r="F3708" i="27"/>
  <c r="D3958" i="27"/>
  <c r="F3936" i="27"/>
  <c r="D3290" i="27"/>
  <c r="E3204" i="27"/>
  <c r="F3631" i="27"/>
  <c r="E3624" i="27"/>
  <c r="E3868" i="27"/>
  <c r="D3293" i="27"/>
  <c r="D3514" i="27"/>
  <c r="F3839" i="27"/>
  <c r="E3215" i="27"/>
  <c r="F3497" i="27"/>
  <c r="D3800" i="27"/>
  <c r="E3106" i="27"/>
  <c r="E3425" i="27"/>
  <c r="E2989" i="27"/>
  <c r="D3403" i="27"/>
  <c r="F3630" i="27"/>
  <c r="D3819" i="27"/>
  <c r="E3375" i="27"/>
  <c r="D3584" i="27"/>
  <c r="D2640" i="27"/>
  <c r="D3147" i="27"/>
  <c r="D3546" i="27"/>
  <c r="E3804" i="27"/>
  <c r="E3816" i="27"/>
  <c r="E3462" i="27"/>
  <c r="D3732" i="27"/>
  <c r="F3447" i="27"/>
  <c r="E3824" i="27"/>
  <c r="D3836" i="27"/>
  <c r="F3205" i="27"/>
  <c r="D3372" i="27"/>
  <c r="D3661" i="27"/>
  <c r="D3933" i="27"/>
  <c r="D3893" i="27"/>
  <c r="D3229" i="27"/>
  <c r="E3378" i="27"/>
  <c r="F3517" i="27"/>
  <c r="E3857" i="27"/>
  <c r="D3861" i="27"/>
  <c r="D3144" i="27"/>
  <c r="F3372" i="27"/>
  <c r="E3449" i="27"/>
  <c r="F3561" i="27"/>
  <c r="D3818" i="27"/>
  <c r="F2718" i="27"/>
  <c r="F3287" i="27"/>
  <c r="E3429" i="27"/>
  <c r="D3498" i="27"/>
  <c r="D2518" i="27"/>
  <c r="D3167" i="27"/>
  <c r="D3408" i="27"/>
  <c r="D3528" i="27"/>
  <c r="F3673" i="27"/>
  <c r="F3694" i="27"/>
  <c r="E3794" i="27"/>
  <c r="F3575" i="27"/>
  <c r="E3673" i="27"/>
  <c r="D3780" i="27"/>
  <c r="E3232" i="27"/>
  <c r="E3140" i="27"/>
  <c r="E3976" i="27"/>
  <c r="E3701" i="27"/>
  <c r="D3765" i="27"/>
  <c r="F3414" i="27"/>
  <c r="D3648" i="27"/>
  <c r="F3847" i="27"/>
  <c r="F3225" i="27"/>
  <c r="F3726" i="27"/>
  <c r="E3669" i="27"/>
  <c r="E3364" i="27"/>
  <c r="E3567" i="27"/>
  <c r="D3197" i="27"/>
  <c r="D3744" i="27"/>
  <c r="D3776" i="27"/>
  <c r="E3503" i="27"/>
  <c r="E3680" i="27"/>
  <c r="D2472" i="27"/>
  <c r="E2995" i="27"/>
  <c r="E3306" i="27"/>
  <c r="E3574" i="27"/>
  <c r="F3803" i="27"/>
  <c r="F2339" i="27"/>
  <c r="D2949" i="27"/>
  <c r="F3278" i="27"/>
  <c r="F3550" i="27"/>
  <c r="F2682" i="27"/>
  <c r="F2818" i="27"/>
  <c r="E2977" i="27"/>
  <c r="F2475" i="27"/>
  <c r="E2649" i="27"/>
  <c r="E2774" i="27"/>
  <c r="E2888" i="27"/>
  <c r="E3002" i="27"/>
  <c r="F3090" i="27"/>
  <c r="E2497" i="27"/>
  <c r="F2654" i="27"/>
  <c r="E2781" i="27"/>
  <c r="F2894" i="27"/>
  <c r="F3006" i="27"/>
  <c r="D3095" i="27"/>
  <c r="F3165" i="27"/>
  <c r="E3244" i="27"/>
  <c r="D2532" i="27"/>
  <c r="F2667" i="27"/>
  <c r="F2792" i="27"/>
  <c r="F2917" i="27"/>
  <c r="D3017" i="27"/>
  <c r="E3035" i="27"/>
  <c r="D3226" i="27"/>
  <c r="D3347" i="27"/>
  <c r="F3465" i="27"/>
  <c r="D3563" i="27"/>
  <c r="E3645" i="27"/>
  <c r="E3713" i="27"/>
  <c r="E3773" i="27"/>
  <c r="E3837" i="27"/>
  <c r="D3901" i="27"/>
  <c r="D3959" i="27"/>
  <c r="D3877" i="27"/>
  <c r="D3411" i="27"/>
  <c r="E3620" i="27"/>
  <c r="F3774" i="27"/>
  <c r="D3911" i="27"/>
  <c r="F3594" i="27"/>
  <c r="F3781" i="27"/>
  <c r="F3941" i="27"/>
  <c r="E3793" i="27"/>
  <c r="E3957" i="27"/>
  <c r="F3761" i="27"/>
  <c r="F2467" i="27"/>
  <c r="E3092" i="27"/>
  <c r="F3212" i="27"/>
  <c r="E3314" i="27"/>
  <c r="F3404" i="27"/>
  <c r="E3486" i="27"/>
  <c r="D3555" i="27"/>
  <c r="F3623" i="27"/>
  <c r="F3681" i="27"/>
  <c r="E3738" i="27"/>
  <c r="D3799" i="27"/>
  <c r="E3904" i="27"/>
  <c r="E3428" i="27"/>
  <c r="E3581" i="27"/>
  <c r="F3710" i="27"/>
  <c r="F3838" i="27"/>
  <c r="F3965" i="27"/>
  <c r="E3650" i="27"/>
  <c r="E3792" i="27"/>
  <c r="F3938" i="27"/>
  <c r="E3789" i="27"/>
  <c r="D3976" i="27"/>
  <c r="E3074" i="27"/>
  <c r="D3163" i="27"/>
  <c r="D3263" i="27"/>
  <c r="E3348" i="27"/>
  <c r="D3560" i="27"/>
  <c r="F3962" i="27"/>
  <c r="F3877" i="27"/>
  <c r="F3828" i="27"/>
  <c r="F3591" i="27"/>
  <c r="D3783" i="27"/>
  <c r="D2662" i="27"/>
  <c r="E3076" i="27"/>
  <c r="E3186" i="27"/>
  <c r="E3280" i="27"/>
  <c r="F3343" i="27"/>
  <c r="D3487" i="27"/>
  <c r="E3775" i="27"/>
  <c r="D3511" i="27"/>
  <c r="F3793" i="27"/>
  <c r="E2621" i="27"/>
  <c r="F3095" i="27"/>
  <c r="E3201" i="27"/>
  <c r="E3276" i="27"/>
  <c r="D3355" i="27"/>
  <c r="E3418" i="27"/>
  <c r="E3487" i="27"/>
  <c r="D3595" i="27"/>
  <c r="F3729" i="27"/>
  <c r="E3333" i="27"/>
  <c r="D2907" i="27"/>
  <c r="D3515" i="27"/>
  <c r="E3940" i="27"/>
  <c r="E3961" i="27"/>
  <c r="D3931" i="27"/>
  <c r="F3868" i="27"/>
  <c r="D3907" i="27"/>
  <c r="F3969" i="27"/>
  <c r="E3490" i="27"/>
  <c r="E3802" i="27"/>
  <c r="E3721" i="27"/>
  <c r="D3948" i="27"/>
  <c r="F3084" i="27"/>
  <c r="F3589" i="27"/>
  <c r="E3853" i="27"/>
  <c r="F3113" i="27"/>
  <c r="F3349" i="27"/>
  <c r="D3549" i="27"/>
  <c r="D3106" i="27"/>
  <c r="F3361" i="27"/>
  <c r="F3778" i="27"/>
  <c r="D2628" i="27"/>
  <c r="F3418" i="27"/>
  <c r="D2952" i="27"/>
  <c r="F3317" i="27"/>
  <c r="D3567" i="27"/>
  <c r="E3952" i="27"/>
  <c r="D3284" i="27"/>
  <c r="D3071" i="27"/>
  <c r="E3955" i="27"/>
  <c r="E3858" i="27"/>
  <c r="F3435" i="27"/>
  <c r="E3564" i="27"/>
  <c r="F3874" i="27"/>
  <c r="E3122" i="27"/>
  <c r="E3372" i="27"/>
  <c r="D3803" i="27"/>
  <c r="E2850" i="27"/>
  <c r="E3304" i="27"/>
  <c r="D3557" i="27"/>
  <c r="D3779" i="27"/>
  <c r="D3188" i="27"/>
  <c r="D3493" i="27"/>
  <c r="F3159" i="27"/>
  <c r="F3459" i="27"/>
  <c r="E2867" i="27"/>
  <c r="F3930" i="27"/>
  <c r="F3470" i="27"/>
  <c r="D3099" i="27"/>
  <c r="F3030" i="27"/>
  <c r="D3940" i="27"/>
  <c r="F3687" i="27"/>
  <c r="D3645" i="27"/>
  <c r="F3532" i="27"/>
  <c r="E3719" i="27"/>
  <c r="D3507" i="27"/>
  <c r="D3698" i="27"/>
  <c r="D3663" i="27"/>
  <c r="E3801" i="27"/>
  <c r="D2558" i="27"/>
  <c r="D3040" i="27"/>
  <c r="D3349" i="27"/>
  <c r="D3601" i="27"/>
  <c r="E3830" i="27"/>
  <c r="D2494" i="27"/>
  <c r="F2995" i="27"/>
  <c r="D3314" i="27"/>
  <c r="E3625" i="27"/>
  <c r="F2688" i="27"/>
  <c r="E2864" i="27"/>
  <c r="D2992" i="27"/>
  <c r="F2485" i="27"/>
  <c r="E2654" i="27"/>
  <c r="E2779" i="27"/>
  <c r="E2905" i="27"/>
  <c r="E3006" i="27"/>
  <c r="F3094" i="27"/>
  <c r="E2523" i="27"/>
  <c r="E2661" i="27"/>
  <c r="E2786" i="27"/>
  <c r="F2910" i="27"/>
  <c r="D3012" i="27"/>
  <c r="E3098" i="27"/>
  <c r="E3176" i="27"/>
  <c r="F3247" i="27"/>
  <c r="D2541" i="27"/>
  <c r="E2685" i="27"/>
  <c r="F2798" i="27"/>
  <c r="F2923" i="27"/>
  <c r="E3030" i="27"/>
  <c r="F3059" i="27"/>
  <c r="E3233" i="27"/>
  <c r="F3364" i="27"/>
  <c r="D3471" i="27"/>
  <c r="F3567" i="27"/>
  <c r="E3777" i="27"/>
  <c r="E3841" i="27"/>
  <c r="D3962" i="27"/>
  <c r="E3884" i="27"/>
  <c r="F3422" i="27"/>
  <c r="F3628" i="27"/>
  <c r="E3781" i="27"/>
  <c r="D3789" i="27"/>
  <c r="F3910" i="27"/>
  <c r="F3276" i="27"/>
  <c r="E3090" i="27"/>
  <c r="F3173" i="27"/>
  <c r="F2640" i="27"/>
  <c r="D3079" i="27"/>
  <c r="E3384" i="27"/>
  <c r="D3633" i="27"/>
  <c r="D3857" i="27"/>
  <c r="D2573" i="27"/>
  <c r="F3048" i="27"/>
  <c r="E3349" i="27"/>
  <c r="D2451" i="27"/>
  <c r="F2693" i="27"/>
  <c r="E2870" i="27"/>
  <c r="E3029" i="27"/>
  <c r="F2514" i="27"/>
  <c r="D2661" i="27"/>
  <c r="E2785" i="27"/>
  <c r="E2910" i="27"/>
  <c r="F3011" i="27"/>
  <c r="D3098" i="27"/>
  <c r="F2531" i="27"/>
  <c r="E2667" i="27"/>
  <c r="E2792" i="27"/>
  <c r="E2917" i="27"/>
  <c r="F3016" i="27"/>
  <c r="F3101" i="27"/>
  <c r="E3180" i="27"/>
  <c r="D3251" i="27"/>
  <c r="F2547" i="27"/>
  <c r="E2690" i="27"/>
  <c r="F2803" i="27"/>
  <c r="F2928" i="27"/>
  <c r="D3035" i="27"/>
  <c r="E3072" i="27"/>
  <c r="D3240" i="27"/>
  <c r="F3369" i="27"/>
  <c r="D3475" i="27"/>
  <c r="E3572" i="27"/>
  <c r="D3656" i="27"/>
  <c r="D3720" i="27"/>
  <c r="F3780" i="27"/>
  <c r="F3844" i="27"/>
  <c r="D3910" i="27"/>
  <c r="D3965" i="27"/>
  <c r="D3891" i="27"/>
  <c r="E3447" i="27"/>
  <c r="E3639" i="27"/>
  <c r="E3785" i="27"/>
  <c r="D3926" i="27"/>
  <c r="D3629" i="27"/>
  <c r="E3796" i="27"/>
  <c r="D3957" i="27"/>
  <c r="F3814" i="27"/>
  <c r="F3975" i="27"/>
  <c r="E3786" i="27"/>
  <c r="D2600" i="27"/>
  <c r="F3111" i="27"/>
  <c r="F3226" i="27"/>
  <c r="E3325" i="27"/>
  <c r="F3415" i="27"/>
  <c r="F3495" i="27"/>
  <c r="F3745" i="27"/>
  <c r="F3809" i="27"/>
  <c r="F3916" i="27"/>
  <c r="F3452" i="27"/>
  <c r="F3602" i="27"/>
  <c r="F3724" i="27"/>
  <c r="D3856" i="27"/>
  <c r="D3975" i="27"/>
  <c r="E3668" i="27"/>
  <c r="F3817" i="27"/>
  <c r="D3954" i="27"/>
  <c r="E3821" i="27"/>
  <c r="E2480" i="27"/>
  <c r="F3093" i="27"/>
  <c r="D3199" i="27"/>
  <c r="D3275" i="27"/>
  <c r="E3365" i="27"/>
  <c r="F3625" i="27"/>
  <c r="E2753" i="27"/>
  <c r="D3832" i="27"/>
  <c r="F3367" i="27"/>
  <c r="E3570" i="27"/>
  <c r="E3344" i="27"/>
  <c r="E2433" i="27"/>
  <c r="F3322" i="27"/>
  <c r="F3583" i="27"/>
  <c r="F3655" i="27"/>
  <c r="E3380" i="27"/>
  <c r="E3751" i="27"/>
  <c r="D3922" i="27"/>
  <c r="F3189" i="27"/>
  <c r="D3634" i="27"/>
  <c r="D3272" i="27"/>
  <c r="E2697" i="27"/>
  <c r="F3121" i="27"/>
  <c r="E3420" i="27"/>
  <c r="F3659" i="27"/>
  <c r="D3889" i="27"/>
  <c r="F2642" i="27"/>
  <c r="F3086" i="27"/>
  <c r="D3392" i="27"/>
  <c r="F2462" i="27"/>
  <c r="E2739" i="27"/>
  <c r="E2875" i="27"/>
  <c r="D3033" i="27"/>
  <c r="F2575" i="27"/>
  <c r="D2700" i="27"/>
  <c r="D2825" i="27"/>
  <c r="F2949" i="27"/>
  <c r="D3042" i="27"/>
  <c r="D2374" i="27"/>
  <c r="F2582" i="27"/>
  <c r="D2707" i="27"/>
  <c r="D2832" i="27"/>
  <c r="E2955" i="27"/>
  <c r="D3046" i="27"/>
  <c r="D3127" i="27"/>
  <c r="D3205" i="27"/>
  <c r="F2398" i="27"/>
  <c r="F2597" i="27"/>
  <c r="E2729" i="27"/>
  <c r="E2843" i="27"/>
  <c r="F2965" i="27"/>
  <c r="F2534" i="27"/>
  <c r="E3133" i="27"/>
  <c r="E3284" i="27"/>
  <c r="E3410" i="27"/>
  <c r="E3508" i="27"/>
  <c r="D3602" i="27"/>
  <c r="D3674" i="27"/>
  <c r="E3741" i="27"/>
  <c r="D3784" i="27"/>
  <c r="D3852" i="27"/>
  <c r="E3913" i="27"/>
  <c r="D3968" i="27"/>
  <c r="E3901" i="27"/>
  <c r="D3457" i="27"/>
  <c r="F3646" i="27"/>
  <c r="D3796" i="27"/>
  <c r="E3938" i="27"/>
  <c r="E3636" i="27"/>
  <c r="D3807" i="27"/>
  <c r="D3966" i="27"/>
  <c r="E3825" i="27"/>
  <c r="E3506" i="27"/>
  <c r="D3120" i="27"/>
  <c r="D3234" i="27"/>
  <c r="E3330" i="27"/>
  <c r="F3421" i="27"/>
  <c r="E3500" i="27"/>
  <c r="D3568" i="27"/>
  <c r="D3635" i="27"/>
  <c r="D3749" i="27"/>
  <c r="D3611" i="27"/>
  <c r="D3103" i="27"/>
  <c r="F3129" i="27"/>
  <c r="F3222" i="27"/>
  <c r="F3116" i="27"/>
  <c r="E3329" i="27"/>
  <c r="D3680" i="27"/>
  <c r="E3386" i="27"/>
  <c r="F2578" i="27"/>
  <c r="E3605" i="27"/>
  <c r="F2754" i="27"/>
  <c r="D3157" i="27"/>
  <c r="F3457" i="27"/>
  <c r="E3686" i="27"/>
  <c r="F3915" i="27"/>
  <c r="E2710" i="27"/>
  <c r="D3122" i="27"/>
  <c r="F3427" i="27"/>
  <c r="F2546" i="27"/>
  <c r="E2745" i="27"/>
  <c r="D2921" i="27"/>
  <c r="D3037" i="27"/>
  <c r="E2582" i="27"/>
  <c r="F2706" i="27"/>
  <c r="F2831" i="27"/>
  <c r="D2955" i="27"/>
  <c r="F3045" i="27"/>
  <c r="F2386" i="27"/>
  <c r="D2590" i="27"/>
  <c r="D2712" i="27"/>
  <c r="D2838" i="27"/>
  <c r="D2960" i="27"/>
  <c r="F3050" i="27"/>
  <c r="E3130" i="27"/>
  <c r="E3208" i="27"/>
  <c r="F2408" i="27"/>
  <c r="D2605" i="27"/>
  <c r="D2736" i="27"/>
  <c r="E2849" i="27"/>
  <c r="E2970" i="27"/>
  <c r="F2592" i="27"/>
  <c r="F3140" i="27"/>
  <c r="E3290" i="27"/>
  <c r="E3415" i="27"/>
  <c r="D3512" i="27"/>
  <c r="F3605" i="27"/>
  <c r="E3681" i="27"/>
  <c r="E3745" i="27"/>
  <c r="E3805" i="27"/>
  <c r="E3869" i="27"/>
  <c r="E3931" i="27"/>
  <c r="D3813" i="27"/>
  <c r="D3938" i="27"/>
  <c r="D3509" i="27"/>
  <c r="D3700" i="27"/>
  <c r="D3842" i="27"/>
  <c r="D3978" i="27"/>
  <c r="E3696" i="27"/>
  <c r="E3860" i="27"/>
  <c r="E3697" i="27"/>
  <c r="F3878" i="27"/>
  <c r="F3665" i="27"/>
  <c r="F3889" i="27"/>
  <c r="E2878" i="27"/>
  <c r="D3156" i="27"/>
  <c r="F3268" i="27"/>
  <c r="D3359" i="27"/>
  <c r="D3447" i="27"/>
  <c r="F3521" i="27"/>
  <c r="E3589" i="27"/>
  <c r="D3653" i="27"/>
  <c r="F3709" i="27"/>
  <c r="D3767" i="27"/>
  <c r="E3848" i="27"/>
  <c r="E3953" i="27"/>
  <c r="F3513" i="27"/>
  <c r="D3650" i="27"/>
  <c r="F3770" i="27"/>
  <c r="F3904" i="27"/>
  <c r="E3573" i="27"/>
  <c r="D3725" i="27"/>
  <c r="E3874" i="27"/>
  <c r="D3690" i="27"/>
  <c r="D3879" i="27"/>
  <c r="D2793" i="27"/>
  <c r="D3135" i="27"/>
  <c r="D3213" i="27"/>
  <c r="F3303" i="27"/>
  <c r="E3376" i="27"/>
  <c r="F3788" i="27"/>
  <c r="D3775" i="27"/>
  <c r="F3668" i="27"/>
  <c r="E3954" i="27"/>
  <c r="D3669" i="27"/>
  <c r="E3924" i="27"/>
  <c r="F2974" i="27"/>
  <c r="E3136" i="27"/>
  <c r="E3236" i="27"/>
  <c r="D3304" i="27"/>
  <c r="E3383" i="27"/>
  <c r="D3468" i="27"/>
  <c r="E3522" i="27"/>
  <c r="F3944" i="27"/>
  <c r="D3882" i="27"/>
  <c r="D3655" i="27"/>
  <c r="D3964" i="27"/>
  <c r="F2941" i="27"/>
  <c r="E3151" i="27"/>
  <c r="E3229" i="27"/>
  <c r="D3316" i="27"/>
  <c r="E3396" i="27"/>
  <c r="E3453" i="27"/>
  <c r="D3519" i="27"/>
  <c r="E3565" i="27"/>
  <c r="D3640" i="27"/>
  <c r="F3902" i="27"/>
  <c r="F3604" i="27"/>
  <c r="E3864" i="27"/>
  <c r="D2765" i="27"/>
  <c r="D3124" i="27"/>
  <c r="E3223" i="27"/>
  <c r="F3293" i="27"/>
  <c r="D3373" i="27"/>
  <c r="F3434" i="27"/>
  <c r="E3088" i="27"/>
  <c r="E3351" i="27"/>
  <c r="D3592" i="27"/>
  <c r="F3722" i="27"/>
  <c r="D3723" i="27"/>
  <c r="D2824" i="27"/>
  <c r="E3192" i="27"/>
  <c r="D3488" i="27"/>
  <c r="E3718" i="27"/>
  <c r="E3942" i="27"/>
  <c r="F2767" i="27"/>
  <c r="F3164" i="27"/>
  <c r="D3458" i="27"/>
  <c r="E2553" i="27"/>
  <c r="E2750" i="27"/>
  <c r="F2927" i="27"/>
  <c r="D2348" i="27"/>
  <c r="F2589" i="27"/>
  <c r="F2722" i="27"/>
  <c r="D2836" i="27"/>
  <c r="F2959" i="27"/>
  <c r="D3058" i="27"/>
  <c r="F2395" i="27"/>
  <c r="E2597" i="27"/>
  <c r="D2729" i="27"/>
  <c r="D2843" i="27"/>
  <c r="D2964" i="27"/>
  <c r="F3062" i="27"/>
  <c r="F3133" i="27"/>
  <c r="E3212" i="27"/>
  <c r="D2443" i="27"/>
  <c r="F2611" i="27"/>
  <c r="D2742" i="27"/>
  <c r="D2867" i="27"/>
  <c r="E2974" i="27"/>
  <c r="D2646" i="27"/>
  <c r="D3162" i="27"/>
  <c r="E3296" i="27"/>
  <c r="E3421" i="27"/>
  <c r="D3525" i="27"/>
  <c r="E3610" i="27"/>
  <c r="F3684" i="27"/>
  <c r="F3748" i="27"/>
  <c r="E3809" i="27"/>
  <c r="E3873" i="27"/>
  <c r="F3934" i="27"/>
  <c r="E3820" i="27"/>
  <c r="D3944" i="27"/>
  <c r="D3535" i="27"/>
  <c r="F3706" i="27"/>
  <c r="E3849" i="27"/>
  <c r="D3453" i="27"/>
  <c r="F3703" i="27"/>
  <c r="D3871" i="27"/>
  <c r="D3708" i="27"/>
  <c r="E3889" i="27"/>
  <c r="F3679" i="27"/>
  <c r="D3903" i="27"/>
  <c r="D2924" i="27"/>
  <c r="F3162" i="27"/>
  <c r="F3273" i="27"/>
  <c r="D3365" i="27"/>
  <c r="E3452" i="27"/>
  <c r="E3525" i="27"/>
  <c r="D3594" i="27"/>
  <c r="E3656" i="27"/>
  <c r="F3713" i="27"/>
  <c r="E3770" i="27"/>
  <c r="F3855" i="27"/>
  <c r="E3959" i="27"/>
  <c r="D3522" i="27"/>
  <c r="E3657" i="27"/>
  <c r="D3778" i="27"/>
  <c r="D3914" i="27"/>
  <c r="F3581" i="27"/>
  <c r="E3732" i="27"/>
  <c r="D3885" i="27"/>
  <c r="D3704" i="27"/>
  <c r="E3896" i="27"/>
  <c r="F2838" i="27"/>
  <c r="F3141" i="27"/>
  <c r="E3220" i="27"/>
  <c r="F3308" i="27"/>
  <c r="E3432" i="27"/>
  <c r="F3820" i="27"/>
  <c r="F3799" i="27"/>
  <c r="F3686" i="27"/>
  <c r="E3963" i="27"/>
  <c r="D3733" i="27"/>
  <c r="F3942" i="27"/>
  <c r="E3013" i="27"/>
  <c r="F3143" i="27"/>
  <c r="D3243" i="27"/>
  <c r="F3326" i="27"/>
  <c r="E3389" i="27"/>
  <c r="D3472" i="27"/>
  <c r="F3543" i="27"/>
  <c r="E3969" i="27"/>
  <c r="D3939" i="27"/>
  <c r="E3676" i="27"/>
  <c r="F2411" i="27"/>
  <c r="D2980" i="27"/>
  <c r="F3158" i="27"/>
  <c r="D3258" i="27"/>
  <c r="D3322" i="27"/>
  <c r="E3401" i="27"/>
  <c r="F3458" i="27"/>
  <c r="F3522" i="27"/>
  <c r="D3583" i="27"/>
  <c r="D3644" i="27"/>
  <c r="F3911" i="27"/>
  <c r="E3621" i="27"/>
  <c r="E3882" i="27"/>
  <c r="F2946" i="27"/>
  <c r="F3130" i="27"/>
  <c r="F3230" i="27"/>
  <c r="E3300" i="27"/>
  <c r="D3379" i="27"/>
  <c r="F3453" i="27"/>
  <c r="E3519" i="27"/>
  <c r="F3789" i="27"/>
  <c r="E2633" i="27"/>
  <c r="F3098" i="27"/>
  <c r="E3202" i="27"/>
  <c r="D3277" i="27"/>
  <c r="E3357" i="27"/>
  <c r="D3419" i="27"/>
  <c r="E3489" i="27"/>
  <c r="E3549" i="27"/>
  <c r="F3596" i="27"/>
  <c r="D3652" i="27"/>
  <c r="D3211" i="27"/>
  <c r="F3705" i="27"/>
  <c r="F3903" i="27"/>
  <c r="E3737" i="27"/>
  <c r="D3323" i="27"/>
  <c r="F3865" i="27"/>
  <c r="E3769" i="27"/>
  <c r="E3812" i="27"/>
  <c r="D3716" i="27"/>
  <c r="D3773" i="27"/>
  <c r="D3762" i="27"/>
  <c r="E3408" i="27"/>
  <c r="D3955" i="27"/>
  <c r="D3610" i="27"/>
  <c r="F3669" i="27"/>
  <c r="E3516" i="27"/>
  <c r="F3740" i="27"/>
  <c r="E3847" i="27"/>
  <c r="AI40" i="26"/>
  <c r="AG30" i="26"/>
  <c r="AG26" i="26"/>
  <c r="AG54" i="26"/>
  <c r="AG79" i="26"/>
  <c r="AG65" i="26"/>
  <c r="AG51" i="26"/>
  <c r="AG76" i="26"/>
  <c r="R40" i="26"/>
  <c r="AG38" i="26"/>
  <c r="AG34" i="26"/>
  <c r="AG62" i="26"/>
  <c r="AG48" i="26"/>
  <c r="AG73" i="26"/>
  <c r="AG59" i="26"/>
  <c r="AG84" i="26"/>
  <c r="P29" i="26"/>
  <c r="P32" i="26"/>
  <c r="P36" i="26"/>
  <c r="P45" i="26"/>
  <c r="P60" i="26"/>
  <c r="P74" i="26"/>
  <c r="P49" i="26"/>
  <c r="P63" i="26"/>
  <c r="P82" i="26"/>
  <c r="AG23" i="26"/>
  <c r="AG27" i="26"/>
  <c r="AG70" i="26"/>
  <c r="AG56" i="26"/>
  <c r="AG81" i="26"/>
  <c r="AG67" i="26"/>
  <c r="AG53" i="26"/>
  <c r="P37" i="26"/>
  <c r="P25" i="26"/>
  <c r="P39" i="26"/>
  <c r="P77" i="26"/>
  <c r="P52" i="26"/>
  <c r="P66" i="26"/>
  <c r="P80" i="26"/>
  <c r="P55" i="26"/>
  <c r="P57" i="26"/>
  <c r="P46" i="26"/>
  <c r="AG31" i="26"/>
  <c r="AG35" i="26"/>
  <c r="AG78" i="26"/>
  <c r="AG64" i="26"/>
  <c r="AG50" i="26"/>
  <c r="AG75" i="26"/>
  <c r="AG61" i="26"/>
  <c r="P22" i="26"/>
  <c r="P33" i="26"/>
  <c r="P69" i="26"/>
  <c r="P83" i="26"/>
  <c r="P58" i="26"/>
  <c r="P72" i="26"/>
  <c r="P47" i="26"/>
  <c r="P51" i="26"/>
  <c r="P71" i="26"/>
  <c r="AG68" i="26"/>
  <c r="AG82" i="26"/>
  <c r="AG57" i="26"/>
  <c r="AG71" i="26"/>
  <c r="AG46" i="26"/>
  <c r="AG33" i="26"/>
  <c r="AG22" i="26"/>
  <c r="AG45" i="26"/>
  <c r="AG60" i="26"/>
  <c r="AG74" i="26"/>
  <c r="AG49" i="26"/>
  <c r="AG63" i="26"/>
  <c r="AG39" i="26"/>
  <c r="AG25" i="26"/>
  <c r="AG37" i="26"/>
  <c r="AG77" i="26"/>
  <c r="AG52" i="26"/>
  <c r="AG66" i="26"/>
  <c r="AG80" i="26"/>
  <c r="AG55" i="26"/>
  <c r="AG36" i="26"/>
  <c r="AG32" i="26"/>
  <c r="AG29" i="26"/>
  <c r="AG69" i="26"/>
  <c r="AG83" i="26"/>
  <c r="AG58" i="26"/>
  <c r="AG72" i="26"/>
  <c r="AG47" i="26"/>
  <c r="AG28" i="26"/>
  <c r="AG24" i="26"/>
  <c r="AG21" i="26"/>
  <c r="P28" i="26"/>
  <c r="P24" i="26"/>
  <c r="P21" i="26"/>
  <c r="P68" i="26"/>
  <c r="P54" i="26"/>
  <c r="P79" i="26"/>
  <c r="P65" i="26"/>
  <c r="P76" i="26"/>
  <c r="P35" i="26"/>
  <c r="P31" i="26"/>
  <c r="P62" i="26"/>
  <c r="P48" i="26"/>
  <c r="P73" i="26"/>
  <c r="P59" i="26"/>
  <c r="P84" i="26"/>
  <c r="P27" i="26"/>
  <c r="P23" i="26"/>
  <c r="P70" i="26"/>
  <c r="P56" i="26"/>
  <c r="P81" i="26"/>
  <c r="P67" i="26"/>
  <c r="P53" i="26"/>
  <c r="P34" i="26"/>
  <c r="P38" i="26"/>
  <c r="P78" i="26"/>
  <c r="P64" i="26"/>
  <c r="P50" i="26"/>
  <c r="P75" i="26"/>
  <c r="P61" i="26"/>
  <c r="P26" i="26"/>
  <c r="P30" i="26"/>
  <c r="H3847" i="27" l="1"/>
  <c r="H3516" i="27"/>
  <c r="G3610" i="27"/>
  <c r="G3955" i="27"/>
  <c r="H3408" i="27"/>
  <c r="G3762" i="27"/>
  <c r="G3773" i="27"/>
  <c r="G3716" i="27"/>
  <c r="H3812" i="27"/>
  <c r="H3769" i="27"/>
  <c r="G3323" i="27"/>
  <c r="H3737" i="27"/>
  <c r="G3211" i="27"/>
  <c r="G3652" i="27"/>
  <c r="H3549" i="27"/>
  <c r="H3489" i="27"/>
  <c r="G3419" i="27"/>
  <c r="H3357" i="27"/>
  <c r="G3277" i="27"/>
  <c r="H3202" i="27"/>
  <c r="H2633" i="27"/>
  <c r="H3519" i="27"/>
  <c r="G3379" i="27"/>
  <c r="H3300" i="27"/>
  <c r="H3882" i="27"/>
  <c r="H3621" i="27"/>
  <c r="G3644" i="27"/>
  <c r="G3583" i="27"/>
  <c r="H3401" i="27"/>
  <c r="G3322" i="27"/>
  <c r="G3258" i="27"/>
  <c r="G2980" i="27"/>
  <c r="H3676" i="27"/>
  <c r="G3939" i="27"/>
  <c r="H3969" i="27"/>
  <c r="G3472" i="27"/>
  <c r="H3389" i="27"/>
  <c r="G3243" i="27"/>
  <c r="H3013" i="27"/>
  <c r="G3733" i="27"/>
  <c r="H3963" i="27"/>
  <c r="H3432" i="27"/>
  <c r="H3220" i="27"/>
  <c r="H3896" i="27"/>
  <c r="G3704" i="27"/>
  <c r="G3885" i="27"/>
  <c r="H3732" i="27"/>
  <c r="G3914" i="27"/>
  <c r="G3778" i="27"/>
  <c r="H3657" i="27"/>
  <c r="G3522" i="27"/>
  <c r="H3959" i="27"/>
  <c r="H3770" i="27"/>
  <c r="H3656" i="27"/>
  <c r="G3594" i="27"/>
  <c r="H3525" i="27"/>
  <c r="H3452" i="27"/>
  <c r="G3365" i="27"/>
  <c r="G2924" i="27"/>
  <c r="G3903" i="27"/>
  <c r="H3889" i="27"/>
  <c r="G3708" i="27"/>
  <c r="G3871" i="27"/>
  <c r="G3453" i="27"/>
  <c r="H3849" i="27"/>
  <c r="G3535" i="27"/>
  <c r="G3944" i="27"/>
  <c r="H3820" i="27"/>
  <c r="H3873" i="27"/>
  <c r="H3809" i="27"/>
  <c r="H3610" i="27"/>
  <c r="G3525" i="27"/>
  <c r="H3421" i="27"/>
  <c r="H3296" i="27"/>
  <c r="G3162" i="27"/>
  <c r="G2646" i="27"/>
  <c r="H2974" i="27"/>
  <c r="G2867" i="27"/>
  <c r="G2742" i="27"/>
  <c r="G2443" i="27"/>
  <c r="H3212" i="27"/>
  <c r="G2964" i="27"/>
  <c r="G2843" i="27"/>
  <c r="G2729" i="27"/>
  <c r="H2597" i="27"/>
  <c r="G3058" i="27"/>
  <c r="G2836" i="27"/>
  <c r="G2348" i="27"/>
  <c r="H2750" i="27"/>
  <c r="H2553" i="27"/>
  <c r="G3458" i="27"/>
  <c r="H3942" i="27"/>
  <c r="H3718" i="27"/>
  <c r="G3488" i="27"/>
  <c r="H3192" i="27"/>
  <c r="G2824" i="27"/>
  <c r="G3723" i="27"/>
  <c r="G3592" i="27"/>
  <c r="H3351" i="27"/>
  <c r="H3088" i="27"/>
  <c r="G3373" i="27"/>
  <c r="H3223" i="27"/>
  <c r="G3124" i="27"/>
  <c r="G2765" i="27"/>
  <c r="H3864" i="27"/>
  <c r="G3640" i="27"/>
  <c r="H3565" i="27"/>
  <c r="G3519" i="27"/>
  <c r="H3453" i="27"/>
  <c r="H3396" i="27"/>
  <c r="G3316" i="27"/>
  <c r="H3229" i="27"/>
  <c r="H3151" i="27"/>
  <c r="G3964" i="27"/>
  <c r="G3655" i="27"/>
  <c r="G3882" i="27"/>
  <c r="H3522" i="27"/>
  <c r="G3468" i="27"/>
  <c r="H3383" i="27"/>
  <c r="G3304" i="27"/>
  <c r="H3236" i="27"/>
  <c r="H3136" i="27"/>
  <c r="H3924" i="27"/>
  <c r="G3669" i="27"/>
  <c r="H3954" i="27"/>
  <c r="G3775" i="27"/>
  <c r="H3376" i="27"/>
  <c r="G3213" i="27"/>
  <c r="G3135" i="27"/>
  <c r="G2793" i="27"/>
  <c r="G3879" i="27"/>
  <c r="G3690" i="27"/>
  <c r="H3874" i="27"/>
  <c r="G3725" i="27"/>
  <c r="H3573" i="27"/>
  <c r="G3650" i="27"/>
  <c r="H3953" i="27"/>
  <c r="H3848" i="27"/>
  <c r="G3767" i="27"/>
  <c r="G3653" i="27"/>
  <c r="H3589" i="27"/>
  <c r="G3447" i="27"/>
  <c r="G3359" i="27"/>
  <c r="G3156" i="27"/>
  <c r="H2878" i="27"/>
  <c r="H3697" i="27"/>
  <c r="H3860" i="27"/>
  <c r="H3696" i="27"/>
  <c r="G3978" i="27"/>
  <c r="G3842" i="27"/>
  <c r="G3700" i="27"/>
  <c r="G3509" i="27"/>
  <c r="G3938" i="27"/>
  <c r="G3813" i="27"/>
  <c r="H3931" i="27"/>
  <c r="H3869" i="27"/>
  <c r="H3805" i="27"/>
  <c r="H3745" i="27"/>
  <c r="H3681" i="27"/>
  <c r="G3512" i="27"/>
  <c r="H3415" i="27"/>
  <c r="H3290" i="27"/>
  <c r="H2970" i="27"/>
  <c r="H2849" i="27"/>
  <c r="G2736" i="27"/>
  <c r="G2605" i="27"/>
  <c r="H3208" i="27"/>
  <c r="H3130" i="27"/>
  <c r="G2960" i="27"/>
  <c r="G2838" i="27"/>
  <c r="G2712" i="27"/>
  <c r="G2590" i="27"/>
  <c r="G2955" i="27"/>
  <c r="H2582" i="27"/>
  <c r="G3037" i="27"/>
  <c r="G2921" i="27"/>
  <c r="H2745" i="27"/>
  <c r="G3122" i="27"/>
  <c r="H2710" i="27"/>
  <c r="H3686" i="27"/>
  <c r="G3157" i="27"/>
  <c r="H3605" i="27"/>
  <c r="H3386" i="27"/>
  <c r="G3680" i="27"/>
  <c r="H3329" i="27"/>
  <c r="G3103" i="27"/>
  <c r="G3611" i="27"/>
  <c r="G3749" i="27"/>
  <c r="G3635" i="27"/>
  <c r="G3568" i="27"/>
  <c r="H3500" i="27"/>
  <c r="H3330" i="27"/>
  <c r="G3234" i="27"/>
  <c r="G3120" i="27"/>
  <c r="H3506" i="27"/>
  <c r="H3825" i="27"/>
  <c r="G3966" i="27"/>
  <c r="G3807" i="27"/>
  <c r="H3636" i="27"/>
  <c r="H3938" i="27"/>
  <c r="G3796" i="27"/>
  <c r="G3457" i="27"/>
  <c r="H3901" i="27"/>
  <c r="G3968" i="27"/>
  <c r="H3913" i="27"/>
  <c r="G3852" i="27"/>
  <c r="G3784" i="27"/>
  <c r="H3741" i="27"/>
  <c r="G3674" i="27"/>
  <c r="G3602" i="27"/>
  <c r="H3508" i="27"/>
  <c r="H3410" i="27"/>
  <c r="H3284" i="27"/>
  <c r="H3133" i="27"/>
  <c r="H2843" i="27"/>
  <c r="H2729" i="27"/>
  <c r="G3205" i="27"/>
  <c r="G3127" i="27"/>
  <c r="G3046" i="27"/>
  <c r="H2955" i="27"/>
  <c r="G2832" i="27"/>
  <c r="G2707" i="27"/>
  <c r="G2374" i="27"/>
  <c r="G3042" i="27"/>
  <c r="G2825" i="27"/>
  <c r="G2700" i="27"/>
  <c r="G3033" i="27"/>
  <c r="H2875" i="27"/>
  <c r="H2739" i="27"/>
  <c r="G3392" i="27"/>
  <c r="G3889" i="27"/>
  <c r="H3420" i="27"/>
  <c r="H2697" i="27"/>
  <c r="G3272" i="27"/>
  <c r="G3634" i="27"/>
  <c r="G3922" i="27"/>
  <c r="H3751" i="27"/>
  <c r="H3380" i="27"/>
  <c r="H2433" i="27"/>
  <c r="H3344" i="27"/>
  <c r="H3570" i="27"/>
  <c r="G3832" i="27"/>
  <c r="H2753" i="27"/>
  <c r="H3365" i="27"/>
  <c r="G3275" i="27"/>
  <c r="G3199" i="27"/>
  <c r="H2480" i="27"/>
  <c r="H3821" i="27"/>
  <c r="G3954" i="27"/>
  <c r="H3668" i="27"/>
  <c r="G3975" i="27"/>
  <c r="G3856" i="27"/>
  <c r="H3325" i="27"/>
  <c r="G2600" i="27"/>
  <c r="H3786" i="27"/>
  <c r="G3957" i="27"/>
  <c r="H3796" i="27"/>
  <c r="G3629" i="27"/>
  <c r="G3926" i="27"/>
  <c r="H3785" i="27"/>
  <c r="H3639" i="27"/>
  <c r="H3447" i="27"/>
  <c r="G3891" i="27"/>
  <c r="G3965" i="27"/>
  <c r="G3910" i="27"/>
  <c r="G3720" i="27"/>
  <c r="G3656" i="27"/>
  <c r="H3572" i="27"/>
  <c r="G3475" i="27"/>
  <c r="G3240" i="27"/>
  <c r="H3072" i="27"/>
  <c r="G3035" i="27"/>
  <c r="H2690" i="27"/>
  <c r="G3251" i="27"/>
  <c r="H3180" i="27"/>
  <c r="H2917" i="27"/>
  <c r="H2792" i="27"/>
  <c r="H2667" i="27"/>
  <c r="G3098" i="27"/>
  <c r="H2910" i="27"/>
  <c r="H2785" i="27"/>
  <c r="G2661" i="27"/>
  <c r="H3029" i="27"/>
  <c r="H2870" i="27"/>
  <c r="G2451" i="27"/>
  <c r="H3349" i="27"/>
  <c r="G2573" i="27"/>
  <c r="G3857" i="27"/>
  <c r="G3633" i="27"/>
  <c r="H3384" i="27"/>
  <c r="G3079" i="27"/>
  <c r="H3090" i="27"/>
  <c r="G3789" i="27"/>
  <c r="H3781" i="27"/>
  <c r="H3884" i="27"/>
  <c r="G3962" i="27"/>
  <c r="H3841" i="27"/>
  <c r="H3777" i="27"/>
  <c r="G3471" i="27"/>
  <c r="H3233" i="27"/>
  <c r="H3030" i="27"/>
  <c r="H2685" i="27"/>
  <c r="G2541" i="27"/>
  <c r="H3176" i="27"/>
  <c r="H3098" i="27"/>
  <c r="G3012" i="27"/>
  <c r="H2786" i="27"/>
  <c r="H2661" i="27"/>
  <c r="H2523" i="27"/>
  <c r="H3006" i="27"/>
  <c r="H2905" i="27"/>
  <c r="H2779" i="27"/>
  <c r="H2654" i="27"/>
  <c r="G2992" i="27"/>
  <c r="H2864" i="27"/>
  <c r="H3625" i="27"/>
  <c r="G3314" i="27"/>
  <c r="G2494" i="27"/>
  <c r="H3830" i="27"/>
  <c r="G3601" i="27"/>
  <c r="G3349" i="27"/>
  <c r="G3040" i="27"/>
  <c r="G2558" i="27"/>
  <c r="H3801" i="27"/>
  <c r="G3663" i="27"/>
  <c r="G3698" i="27"/>
  <c r="G3507" i="27"/>
  <c r="H3719" i="27"/>
  <c r="G3645" i="27"/>
  <c r="G3940" i="27"/>
  <c r="G3099" i="27"/>
  <c r="H2867" i="27"/>
  <c r="G3493" i="27"/>
  <c r="G3188" i="27"/>
  <c r="G3779" i="27"/>
  <c r="G3557" i="27"/>
  <c r="H3304" i="27"/>
  <c r="H2850" i="27"/>
  <c r="G3803" i="27"/>
  <c r="H3372" i="27"/>
  <c r="H3122" i="27"/>
  <c r="H3564" i="27"/>
  <c r="H3858" i="27"/>
  <c r="H3955" i="27"/>
  <c r="G3071" i="27"/>
  <c r="G3284" i="27"/>
  <c r="H3952" i="27"/>
  <c r="G3567" i="27"/>
  <c r="G2952" i="27"/>
  <c r="G2628" i="27"/>
  <c r="G3106" i="27"/>
  <c r="G3549" i="27"/>
  <c r="H3853" i="27"/>
  <c r="G3948" i="27"/>
  <c r="H3721" i="27"/>
  <c r="H3802" i="27"/>
  <c r="H3490" i="27"/>
  <c r="G3907" i="27"/>
  <c r="G3931" i="27"/>
  <c r="H3961" i="27"/>
  <c r="H3940" i="27"/>
  <c r="G3515" i="27"/>
  <c r="G2907" i="27"/>
  <c r="H3333" i="27"/>
  <c r="G3595" i="27"/>
  <c r="H3487" i="27"/>
  <c r="H3418" i="27"/>
  <c r="G3355" i="27"/>
  <c r="H3276" i="27"/>
  <c r="H3201" i="27"/>
  <c r="H2621" i="27"/>
  <c r="G3511" i="27"/>
  <c r="H3775" i="27"/>
  <c r="G3487" i="27"/>
  <c r="H3280" i="27"/>
  <c r="H3186" i="27"/>
  <c r="H3076" i="27"/>
  <c r="G2662" i="27"/>
  <c r="G3783" i="27"/>
  <c r="G3560" i="27"/>
  <c r="H3348" i="27"/>
  <c r="G3263" i="27"/>
  <c r="G3163" i="27"/>
  <c r="H3074" i="27"/>
  <c r="G3976" i="27"/>
  <c r="H3789" i="27"/>
  <c r="H3792" i="27"/>
  <c r="H3650" i="27"/>
  <c r="H3581" i="27"/>
  <c r="H3428" i="27"/>
  <c r="H3904" i="27"/>
  <c r="G3799" i="27"/>
  <c r="H3738" i="27"/>
  <c r="G3555" i="27"/>
  <c r="H3486" i="27"/>
  <c r="H3314" i="27"/>
  <c r="H3092" i="27"/>
  <c r="H3957" i="27"/>
  <c r="H3793" i="27"/>
  <c r="G3911" i="27"/>
  <c r="H3620" i="27"/>
  <c r="G3411" i="27"/>
  <c r="G3877" i="27"/>
  <c r="G3959" i="27"/>
  <c r="G3901" i="27"/>
  <c r="H3837" i="27"/>
  <c r="H3773" i="27"/>
  <c r="H3713" i="27"/>
  <c r="H3645" i="27"/>
  <c r="G3563" i="27"/>
  <c r="G3347" i="27"/>
  <c r="G3226" i="27"/>
  <c r="H3035" i="27"/>
  <c r="G3017" i="27"/>
  <c r="G2532" i="27"/>
  <c r="H3244" i="27"/>
  <c r="G3095" i="27"/>
  <c r="H2781" i="27"/>
  <c r="H2497" i="27"/>
  <c r="H3002" i="27"/>
  <c r="H2888" i="27"/>
  <c r="H2774" i="27"/>
  <c r="H2649" i="27"/>
  <c r="H2977" i="27"/>
  <c r="G2949" i="27"/>
  <c r="H3574" i="27"/>
  <c r="H3306" i="27"/>
  <c r="H2995" i="27"/>
  <c r="G2472" i="27"/>
  <c r="H3680" i="27"/>
  <c r="H3503" i="27"/>
  <c r="G3776" i="27"/>
  <c r="G3744" i="27"/>
  <c r="G3197" i="27"/>
  <c r="H3567" i="27"/>
  <c r="H3364" i="27"/>
  <c r="H3669" i="27"/>
  <c r="G3648" i="27"/>
  <c r="G3765" i="27"/>
  <c r="H3701" i="27"/>
  <c r="H3976" i="27"/>
  <c r="H3140" i="27"/>
  <c r="H3232" i="27"/>
  <c r="G3780" i="27"/>
  <c r="H3673" i="27"/>
  <c r="H3794" i="27"/>
  <c r="G3528" i="27"/>
  <c r="G3408" i="27"/>
  <c r="G3167" i="27"/>
  <c r="G2518" i="27"/>
  <c r="G3498" i="27"/>
  <c r="H3429" i="27"/>
  <c r="G3818" i="27"/>
  <c r="H3449" i="27"/>
  <c r="G3144" i="27"/>
  <c r="G3861" i="27"/>
  <c r="H3857" i="27"/>
  <c r="H3378" i="27"/>
  <c r="G3229" i="27"/>
  <c r="G3893" i="27"/>
  <c r="G3933" i="27"/>
  <c r="G3661" i="27"/>
  <c r="G3372" i="27"/>
  <c r="G3836" i="27"/>
  <c r="H3824" i="27"/>
  <c r="G3732" i="27"/>
  <c r="H3462" i="27"/>
  <c r="H3816" i="27"/>
  <c r="H3804" i="27"/>
  <c r="G3546" i="27"/>
  <c r="G3147" i="27"/>
  <c r="G2640" i="27"/>
  <c r="G3584" i="27"/>
  <c r="H3375" i="27"/>
  <c r="G3819" i="27"/>
  <c r="G3403" i="27"/>
  <c r="H2989" i="27"/>
  <c r="H3425" i="27"/>
  <c r="H3106" i="27"/>
  <c r="G3800" i="27"/>
  <c r="H3215" i="27"/>
  <c r="G3514" i="27"/>
  <c r="G3293" i="27"/>
  <c r="H3868" i="27"/>
  <c r="H3624" i="27"/>
  <c r="H3204" i="27"/>
  <c r="G3290" i="27"/>
  <c r="G3958" i="27"/>
  <c r="G3441" i="27"/>
  <c r="G3805" i="27"/>
  <c r="G2446" i="27"/>
  <c r="G3397" i="27"/>
  <c r="H3152" i="27"/>
  <c r="H3608" i="27"/>
  <c r="G3340" i="27"/>
  <c r="G3069" i="27"/>
  <c r="H3557" i="27"/>
  <c r="G3208" i="27"/>
  <c r="H3818" i="27"/>
  <c r="G3771" i="27"/>
  <c r="H3800" i="27"/>
  <c r="H3975" i="27"/>
  <c r="H3360" i="27"/>
  <c r="H3845" i="27"/>
  <c r="G3443" i="27"/>
  <c r="H3628" i="27"/>
  <c r="G3220" i="27"/>
  <c r="G3951" i="27"/>
  <c r="G3917" i="27"/>
  <c r="G3301" i="27"/>
  <c r="H3861" i="27"/>
  <c r="H3900" i="27"/>
  <c r="H3797" i="27"/>
  <c r="G3925" i="27"/>
  <c r="H3893" i="27"/>
  <c r="H3484" i="27"/>
  <c r="G3450" i="27"/>
  <c r="H3173" i="27"/>
  <c r="H2571" i="27"/>
  <c r="H3949" i="27"/>
  <c r="G3826" i="27"/>
  <c r="G3759" i="27"/>
  <c r="H3964" i="27"/>
  <c r="H3865" i="27"/>
  <c r="G3928" i="27"/>
  <c r="H3446" i="27"/>
  <c r="G3618" i="27"/>
  <c r="H3498" i="27"/>
  <c r="H3368" i="27"/>
  <c r="H3216" i="27"/>
  <c r="G3117" i="27"/>
  <c r="H2861" i="27"/>
  <c r="G3847" i="27"/>
  <c r="H3328" i="27"/>
  <c r="H3933" i="27"/>
  <c r="H3708" i="27"/>
  <c r="G3936" i="27"/>
  <c r="G3722" i="27"/>
  <c r="H3591" i="27"/>
  <c r="G3531" i="27"/>
  <c r="G3483" i="27"/>
  <c r="H3412" i="27"/>
  <c r="G3087" i="27"/>
  <c r="G2564" i="27"/>
  <c r="H3772" i="27"/>
  <c r="H3665" i="27"/>
  <c r="G3707" i="27"/>
  <c r="G3418" i="27"/>
  <c r="G3179" i="27"/>
  <c r="G2614" i="27"/>
  <c r="H3768" i="27"/>
  <c r="H3807" i="27"/>
  <c r="G3853" i="27"/>
  <c r="H3944" i="27"/>
  <c r="H3156" i="27"/>
  <c r="G3915" i="27"/>
  <c r="H3729" i="27"/>
  <c r="G3899" i="27"/>
  <c r="H3599" i="27"/>
  <c r="H3929" i="27"/>
  <c r="H3799" i="27"/>
  <c r="H3971" i="27"/>
  <c r="H3720" i="27"/>
  <c r="H3602" i="27"/>
  <c r="G3376" i="27"/>
  <c r="H3177" i="27"/>
  <c r="H3003" i="27"/>
  <c r="H3927" i="27"/>
  <c r="G3701" i="27"/>
  <c r="G3552" i="27"/>
  <c r="G3728" i="27"/>
  <c r="H3556" i="27"/>
  <c r="H3962" i="27"/>
  <c r="G3884" i="27"/>
  <c r="G3816" i="27"/>
  <c r="G3770" i="27"/>
  <c r="H3709" i="27"/>
  <c r="G3642" i="27"/>
  <c r="H3559" i="27"/>
  <c r="H3461" i="27"/>
  <c r="G3341" i="27"/>
  <c r="G3013" i="27"/>
  <c r="H3240" i="27"/>
  <c r="H3162" i="27"/>
  <c r="G3091" i="27"/>
  <c r="H2650" i="27"/>
  <c r="H3087" i="27"/>
  <c r="H2882" i="27"/>
  <c r="H2768" i="27"/>
  <c r="H2643" i="27"/>
  <c r="H2973" i="27"/>
  <c r="G2637" i="27"/>
  <c r="H3521" i="27"/>
  <c r="G3236" i="27"/>
  <c r="G2892" i="27"/>
  <c r="G3588" i="27"/>
  <c r="G3271" i="27"/>
  <c r="H2937" i="27"/>
  <c r="G2336" i="27"/>
  <c r="H3872" i="27"/>
  <c r="H3397" i="27"/>
  <c r="H3730" i="27"/>
  <c r="G3571" i="27"/>
  <c r="G3837" i="27"/>
  <c r="G3691" i="27"/>
  <c r="H3154" i="27"/>
  <c r="G3484" i="27"/>
  <c r="H3733" i="27"/>
  <c r="G3261" i="27"/>
  <c r="G3183" i="27"/>
  <c r="G3695" i="27"/>
  <c r="H3392" i="27"/>
  <c r="H3465" i="27"/>
  <c r="G3943" i="27"/>
  <c r="H3588" i="27"/>
  <c r="G3266" i="27"/>
  <c r="G3368" i="27"/>
  <c r="G3843" i="27"/>
  <c r="G3587" i="27"/>
  <c r="H3514" i="27"/>
  <c r="G3311" i="27"/>
  <c r="G2896" i="27"/>
  <c r="G3637" i="27"/>
  <c r="H3920" i="27"/>
  <c r="H3438" i="27"/>
  <c r="G3298" i="27"/>
  <c r="H3753" i="27"/>
  <c r="G2550" i="27"/>
  <c r="G3963" i="27"/>
  <c r="G3675" i="27"/>
  <c r="H3863" i="27"/>
  <c r="H3692" i="27"/>
  <c r="G2651" i="27"/>
  <c r="G4" i="27"/>
  <c r="G3426" i="27"/>
  <c r="H3973" i="27"/>
  <c r="G3659" i="27"/>
  <c r="H3554" i="27"/>
  <c r="H3524" i="27"/>
  <c r="G3259" i="27"/>
  <c r="H3633" i="27"/>
  <c r="G3444" i="27"/>
  <c r="G3115" i="27"/>
  <c r="G3434" i="27"/>
  <c r="H3200" i="27"/>
  <c r="G3714" i="27"/>
  <c r="H3688" i="27"/>
  <c r="H4" i="27"/>
  <c r="H2731" i="27"/>
  <c r="G3890" i="27"/>
  <c r="G3883" i="27"/>
  <c r="H3369" i="27"/>
  <c r="G2913" i="27"/>
  <c r="H3906" i="27"/>
  <c r="G3520" i="27"/>
  <c r="H3626" i="27"/>
  <c r="H3455" i="27"/>
  <c r="G3231" i="27"/>
  <c r="G3474" i="27"/>
  <c r="H3552" i="27"/>
  <c r="H3282" i="27"/>
  <c r="G2804" i="27"/>
  <c r="H3509" i="27"/>
  <c r="G3287" i="27"/>
  <c r="G3613" i="27"/>
  <c r="H3496" i="27"/>
  <c r="G3269" i="27"/>
  <c r="H2387" i="27"/>
  <c r="H3810" i="27"/>
  <c r="G3972" i="27"/>
  <c r="H3594" i="27"/>
  <c r="G3685" i="27"/>
  <c r="H3319" i="27"/>
  <c r="G3804" i="27"/>
  <c r="G3616" i="27"/>
  <c r="H3946" i="27"/>
  <c r="H3840" i="27"/>
  <c r="G3279" i="27"/>
  <c r="H2526" i="27"/>
  <c r="G3934" i="27"/>
  <c r="G3791" i="27"/>
  <c r="H3562" i="27"/>
  <c r="G3375" i="27"/>
  <c r="G3252" i="27"/>
  <c r="H3945" i="27"/>
  <c r="G3423" i="27"/>
  <c r="H3903" i="27"/>
  <c r="G3730" i="27"/>
  <c r="H3168" i="27"/>
  <c r="G3887" i="27"/>
  <c r="H3912" i="27"/>
  <c r="G3495" i="27"/>
  <c r="H3464" i="27"/>
  <c r="H3915" i="27"/>
  <c r="G3844" i="27"/>
  <c r="G3869" i="27"/>
  <c r="H3783" i="27"/>
  <c r="H3648" i="27"/>
  <c r="H3716" i="27"/>
  <c r="G3684" i="27"/>
  <c r="G3755" i="27"/>
  <c r="G3712" i="27"/>
  <c r="H3780" i="27"/>
  <c r="G2956" i="27"/>
  <c r="H3450" i="27"/>
  <c r="H3844" i="27"/>
  <c r="G3855" i="27"/>
  <c r="G3812" i="27"/>
  <c r="G3415" i="27"/>
  <c r="H3765" i="27"/>
  <c r="G3916" i="27"/>
  <c r="G3404" i="27"/>
  <c r="H3655" i="27"/>
  <c r="H3600" i="27"/>
  <c r="G3554" i="27"/>
  <c r="H3493" i="27"/>
  <c r="H3440" i="27"/>
  <c r="H3362" i="27"/>
  <c r="G3283" i="27"/>
  <c r="H3108" i="27"/>
  <c r="G3459" i="27"/>
  <c r="H3322" i="27"/>
  <c r="H3237" i="27"/>
  <c r="G3138" i="27"/>
  <c r="G3909" i="27"/>
  <c r="G3924" i="27"/>
  <c r="H3647" i="27"/>
  <c r="H3527" i="27"/>
  <c r="H3407" i="27"/>
  <c r="G3327" i="27"/>
  <c r="H3265" i="27"/>
  <c r="H3165" i="27"/>
  <c r="H3077" i="27"/>
  <c r="H2501" i="27"/>
  <c r="H3951" i="27"/>
  <c r="G3621" i="27"/>
  <c r="G3679" i="27"/>
  <c r="H3477" i="27"/>
  <c r="H3394" i="27"/>
  <c r="H3250" i="27"/>
  <c r="H3172" i="27"/>
  <c r="G3970" i="27"/>
  <c r="G3751" i="27"/>
  <c r="G3786" i="27"/>
  <c r="H3828" i="27"/>
  <c r="H3481" i="27"/>
  <c r="H3248" i="27"/>
  <c r="G3149" i="27"/>
  <c r="G2885" i="27"/>
  <c r="G3906" i="27"/>
  <c r="H3892" i="27"/>
  <c r="G3743" i="27"/>
  <c r="G3591" i="27"/>
  <c r="G3920" i="27"/>
  <c r="G3792" i="27"/>
  <c r="G3668" i="27"/>
  <c r="H3530" i="27"/>
  <c r="H3965" i="27"/>
  <c r="G3863" i="27"/>
  <c r="G3717" i="27"/>
  <c r="H3660" i="27"/>
  <c r="G3530" i="27"/>
  <c r="H3456" i="27"/>
  <c r="G3371" i="27"/>
  <c r="G3170" i="27"/>
  <c r="G2966" i="27"/>
  <c r="G3912" i="27"/>
  <c r="H3690" i="27"/>
  <c r="G3896" i="27"/>
  <c r="G3711" i="27"/>
  <c r="H3535" i="27"/>
  <c r="G3860" i="27"/>
  <c r="H3717" i="27"/>
  <c r="G3547" i="27"/>
  <c r="G3950" i="27"/>
  <c r="G3831" i="27"/>
  <c r="G3880" i="27"/>
  <c r="G3752" i="27"/>
  <c r="G3688" i="27"/>
  <c r="G3615" i="27"/>
  <c r="H3426" i="27"/>
  <c r="H3301" i="27"/>
  <c r="H3169" i="27"/>
  <c r="G2872" i="27"/>
  <c r="G2747" i="27"/>
  <c r="G2619" i="27"/>
  <c r="H3066" i="27"/>
  <c r="H2969" i="27"/>
  <c r="G2849" i="27"/>
  <c r="G2604" i="27"/>
  <c r="H2408" i="27"/>
  <c r="H3062" i="27"/>
  <c r="G2597" i="27"/>
  <c r="G2932" i="27"/>
  <c r="G2796" i="27"/>
  <c r="H2617" i="27"/>
  <c r="G3200" i="27"/>
  <c r="H2824" i="27"/>
  <c r="H3974" i="27"/>
  <c r="G3745" i="27"/>
  <c r="G3235" i="27"/>
  <c r="H3867" i="27"/>
  <c r="G2523" i="27"/>
  <c r="H2395" i="27"/>
  <c r="H3041" i="27"/>
  <c r="G2996" i="27"/>
  <c r="H2881" i="27"/>
  <c r="G2757" i="27"/>
  <c r="G2643" i="27"/>
  <c r="H2344" i="27"/>
  <c r="H3553" i="27"/>
  <c r="G3524" i="27"/>
  <c r="H3497" i="27"/>
  <c r="G3461" i="27"/>
  <c r="G3396" i="27"/>
  <c r="H3353" i="27"/>
  <c r="H3317" i="27"/>
  <c r="G3282" i="27"/>
  <c r="H3239" i="27"/>
  <c r="G3204" i="27"/>
  <c r="G3168" i="27"/>
  <c r="H3125" i="27"/>
  <c r="G3090" i="27"/>
  <c r="H3053" i="27"/>
  <c r="G3001" i="27"/>
  <c r="G2953" i="27"/>
  <c r="H2829" i="27"/>
  <c r="G2772" i="27"/>
  <c r="H2715" i="27"/>
  <c r="H2502" i="27"/>
  <c r="H2369" i="27"/>
  <c r="H3593" i="27"/>
  <c r="G3977" i="27"/>
  <c r="G3945" i="27"/>
  <c r="H3918" i="27"/>
  <c r="G3833" i="27"/>
  <c r="H3806" i="27"/>
  <c r="H3774" i="27"/>
  <c r="G3721" i="27"/>
  <c r="G3689" i="27"/>
  <c r="H3662" i="27"/>
  <c r="G3577" i="27"/>
  <c r="H3550" i="27"/>
  <c r="H3518" i="27"/>
  <c r="G3491" i="27"/>
  <c r="H3388" i="27"/>
  <c r="H3352" i="27"/>
  <c r="H3274" i="27"/>
  <c r="G3239" i="27"/>
  <c r="H3196" i="27"/>
  <c r="H3160" i="27"/>
  <c r="G3125" i="27"/>
  <c r="H3082" i="27"/>
  <c r="G3000" i="27"/>
  <c r="H2942" i="27"/>
  <c r="G2829" i="27"/>
  <c r="G2704" i="27"/>
  <c r="H2565" i="27"/>
  <c r="G2481" i="27"/>
  <c r="G2369" i="27"/>
  <c r="G3870" i="27"/>
  <c r="H3843" i="27"/>
  <c r="G3758" i="27"/>
  <c r="H3731" i="27"/>
  <c r="H3699" i="27"/>
  <c r="G3646" i="27"/>
  <c r="G3614" i="27"/>
  <c r="H3587" i="27"/>
  <c r="G3502" i="27"/>
  <c r="H3472" i="27"/>
  <c r="G3436" i="27"/>
  <c r="G3402" i="27"/>
  <c r="G3324" i="27"/>
  <c r="G3288" i="27"/>
  <c r="G3210" i="27"/>
  <c r="G3096" i="27"/>
  <c r="G3060" i="27"/>
  <c r="G3019" i="27"/>
  <c r="H2962" i="27"/>
  <c r="H2907" i="27"/>
  <c r="H2782" i="27"/>
  <c r="G2669" i="27"/>
  <c r="G2593" i="27"/>
  <c r="H2518" i="27"/>
  <c r="G2412" i="27"/>
  <c r="H2573" i="27"/>
  <c r="G2537" i="27"/>
  <c r="G2486" i="27"/>
  <c r="H2443" i="27"/>
  <c r="G2307" i="27"/>
  <c r="G2256" i="27"/>
  <c r="H2125" i="27"/>
  <c r="H1976" i="27"/>
  <c r="H2336" i="27"/>
  <c r="H2288" i="27"/>
  <c r="H2209" i="27"/>
  <c r="H2143" i="27"/>
  <c r="G1925" i="27"/>
  <c r="G2220" i="27"/>
  <c r="H2135" i="27"/>
  <c r="G2331" i="27"/>
  <c r="H2264" i="27"/>
  <c r="G2113" i="27"/>
  <c r="H2385" i="27"/>
  <c r="G2339" i="27"/>
  <c r="G2275" i="27"/>
  <c r="H2213" i="27"/>
  <c r="G1817" i="27"/>
  <c r="H2912" i="27"/>
  <c r="H2862" i="27"/>
  <c r="G2685" i="27"/>
  <c r="G2635" i="27"/>
  <c r="H2546" i="27"/>
  <c r="G2488" i="27"/>
  <c r="H2381" i="27"/>
  <c r="G2334" i="27"/>
  <c r="H2189" i="27"/>
  <c r="H1765" i="27"/>
  <c r="H3398" i="27"/>
  <c r="G3361" i="27"/>
  <c r="H3294" i="27"/>
  <c r="G3257" i="27"/>
  <c r="H3190" i="27"/>
  <c r="G3153" i="27"/>
  <c r="H3086" i="27"/>
  <c r="G3056" i="27"/>
  <c r="H3011" i="27"/>
  <c r="H2961" i="27"/>
  <c r="H2833" i="27"/>
  <c r="G2784" i="27"/>
  <c r="G2734" i="27"/>
  <c r="H2645" i="27"/>
  <c r="G2606" i="27"/>
  <c r="G2556" i="27"/>
  <c r="H2453" i="27"/>
  <c r="G2393" i="27"/>
  <c r="H2285" i="27"/>
  <c r="G2206" i="27"/>
  <c r="H1896" i="27"/>
  <c r="H3475" i="27"/>
  <c r="G3438" i="27"/>
  <c r="H3371" i="27"/>
  <c r="G3334" i="27"/>
  <c r="H3267" i="27"/>
  <c r="G3230" i="27"/>
  <c r="H3163" i="27"/>
  <c r="G3134" i="27"/>
  <c r="G3025" i="27"/>
  <c r="H2936" i="27"/>
  <c r="G2883" i="27"/>
  <c r="H2826" i="27"/>
  <c r="H2726" i="27"/>
  <c r="H2680" i="27"/>
  <c r="H2566" i="27"/>
  <c r="G2452" i="27"/>
  <c r="H2397" i="27"/>
  <c r="G2177" i="27"/>
  <c r="G2024" i="27"/>
  <c r="G1971" i="27"/>
  <c r="G1693" i="27"/>
  <c r="G1545" i="27"/>
  <c r="G1395" i="27"/>
  <c r="H1593" i="27"/>
  <c r="G1463" i="27"/>
  <c r="H2117" i="27"/>
  <c r="G2046" i="27"/>
  <c r="H1845" i="27"/>
  <c r="G1760" i="27"/>
  <c r="G1651" i="27"/>
  <c r="H1327" i="27"/>
  <c r="H1946" i="27"/>
  <c r="H1821" i="27"/>
  <c r="H1696" i="27"/>
  <c r="G1550" i="27"/>
  <c r="G1282" i="27"/>
  <c r="G1968" i="27"/>
  <c r="G1854" i="27"/>
  <c r="G1729" i="27"/>
  <c r="G1584" i="27"/>
  <c r="H1389" i="27"/>
  <c r="G2453" i="27"/>
  <c r="H2314" i="27"/>
  <c r="H2165" i="27"/>
  <c r="H2999" i="27"/>
  <c r="G2770" i="27"/>
  <c r="H1977" i="27"/>
  <c r="G3814" i="27"/>
  <c r="G3782" i="27"/>
  <c r="H3755" i="27"/>
  <c r="G3670" i="27"/>
  <c r="H3643" i="27"/>
  <c r="H3611" i="27"/>
  <c r="G3558" i="27"/>
  <c r="G3526" i="27"/>
  <c r="H3499" i="27"/>
  <c r="H3469" i="27"/>
  <c r="G3433" i="27"/>
  <c r="G3320" i="27"/>
  <c r="H3249" i="27"/>
  <c r="H3135" i="27"/>
  <c r="H3056" i="27"/>
  <c r="G2957" i="27"/>
  <c r="H2902" i="27"/>
  <c r="H2777" i="27"/>
  <c r="G2664" i="27"/>
  <c r="H2586" i="27"/>
  <c r="G2510" i="27"/>
  <c r="H2400" i="27"/>
  <c r="H2605" i="27"/>
  <c r="H2569" i="27"/>
  <c r="H2533" i="27"/>
  <c r="H2481" i="27"/>
  <c r="G2396" i="27"/>
  <c r="G2345" i="27"/>
  <c r="H2302" i="27"/>
  <c r="H2249" i="27"/>
  <c r="G2117" i="27"/>
  <c r="G1931" i="27"/>
  <c r="H2203" i="27"/>
  <c r="G2116" i="27"/>
  <c r="H2277" i="27"/>
  <c r="G2214" i="27"/>
  <c r="H2129" i="27"/>
  <c r="G1828" i="27"/>
  <c r="H2326" i="27"/>
  <c r="H2259" i="27"/>
  <c r="G2196" i="27"/>
  <c r="G2102" i="27"/>
  <c r="H2488" i="27"/>
  <c r="G2441" i="27"/>
  <c r="H2334" i="27"/>
  <c r="G2270" i="27"/>
  <c r="G2122" i="27"/>
  <c r="H1771" i="27"/>
  <c r="G2909" i="27"/>
  <c r="G2859" i="27"/>
  <c r="G2809" i="27"/>
  <c r="H2770" i="27"/>
  <c r="H2720" i="27"/>
  <c r="G2681" i="27"/>
  <c r="H2542" i="27"/>
  <c r="H2483" i="27"/>
  <c r="G2436" i="27"/>
  <c r="H2317" i="27"/>
  <c r="G2263" i="27"/>
  <c r="H2184" i="27"/>
  <c r="G2112" i="27"/>
  <c r="G3425" i="27"/>
  <c r="H3358" i="27"/>
  <c r="G3321" i="27"/>
  <c r="H3254" i="27"/>
  <c r="G3217" i="27"/>
  <c r="H3150" i="27"/>
  <c r="G3121" i="27"/>
  <c r="G3008" i="27"/>
  <c r="G2958" i="27"/>
  <c r="H2869" i="27"/>
  <c r="H2819" i="27"/>
  <c r="G2780" i="27"/>
  <c r="H2691" i="27"/>
  <c r="H2641" i="27"/>
  <c r="G2592" i="27"/>
  <c r="G2496" i="27"/>
  <c r="H2389" i="27"/>
  <c r="G2329" i="27"/>
  <c r="H2280" i="27"/>
  <c r="G2200" i="27"/>
  <c r="G2133" i="27"/>
  <c r="H3435" i="27"/>
  <c r="G3398" i="27"/>
  <c r="H3331" i="27"/>
  <c r="G3294" i="27"/>
  <c r="H3227" i="27"/>
  <c r="G3198" i="27"/>
  <c r="H3123" i="27"/>
  <c r="G3094" i="27"/>
  <c r="H2922" i="27"/>
  <c r="H2822" i="27"/>
  <c r="G2723" i="27"/>
  <c r="H2666" i="27"/>
  <c r="G2563" i="27"/>
  <c r="H2512" i="27"/>
  <c r="G2376" i="27"/>
  <c r="G2324" i="27"/>
  <c r="H2245" i="27"/>
  <c r="G2171" i="27"/>
  <c r="H2005" i="27"/>
  <c r="H1942" i="27"/>
  <c r="G1675" i="27"/>
  <c r="G1708" i="27"/>
  <c r="G1585" i="27"/>
  <c r="H1453" i="27"/>
  <c r="H2017" i="27"/>
  <c r="H1753" i="27"/>
  <c r="H1304" i="27"/>
  <c r="G2041" i="27"/>
  <c r="H1690" i="27"/>
  <c r="G1524" i="27"/>
  <c r="H1258" i="27"/>
  <c r="G1963" i="27"/>
  <c r="G1838" i="27"/>
  <c r="G1724" i="27"/>
  <c r="G1341" i="27"/>
  <c r="G2509" i="27"/>
  <c r="H2450" i="27"/>
  <c r="G2301" i="27"/>
  <c r="G2153" i="27"/>
  <c r="G1792" i="27"/>
  <c r="H2967" i="27"/>
  <c r="H2743" i="27"/>
  <c r="G2514" i="27"/>
  <c r="G2283" i="27"/>
  <c r="G1921" i="27"/>
  <c r="G3604" i="27"/>
  <c r="G3548" i="27"/>
  <c r="H3485" i="27"/>
  <c r="G3455" i="27"/>
  <c r="G3424" i="27"/>
  <c r="H3381" i="27"/>
  <c r="G3346" i="27"/>
  <c r="G3268" i="27"/>
  <c r="G3232" i="27"/>
  <c r="G3154" i="27"/>
  <c r="G2875" i="27"/>
  <c r="H2818" i="27"/>
  <c r="G2761" i="27"/>
  <c r="H2693" i="27"/>
  <c r="G2636" i="27"/>
  <c r="G3628" i="27"/>
  <c r="H3966" i="27"/>
  <c r="G3913" i="27"/>
  <c r="G3881" i="27"/>
  <c r="H3854" i="27"/>
  <c r="G3769" i="27"/>
  <c r="H3742" i="27"/>
  <c r="H3710" i="27"/>
  <c r="G3657" i="27"/>
  <c r="G3625" i="27"/>
  <c r="H3598" i="27"/>
  <c r="G3513" i="27"/>
  <c r="G3485" i="27"/>
  <c r="H3448" i="27"/>
  <c r="H3416" i="27"/>
  <c r="G3381" i="27"/>
  <c r="H3338" i="27"/>
  <c r="G3303" i="27"/>
  <c r="G3267" i="27"/>
  <c r="H3224" i="27"/>
  <c r="G3189" i="27"/>
  <c r="G3111" i="27"/>
  <c r="G3075" i="27"/>
  <c r="G3036" i="27"/>
  <c r="H2981" i="27"/>
  <c r="H2931" i="27"/>
  <c r="H2806" i="27"/>
  <c r="G2693" i="27"/>
  <c r="G2622" i="27"/>
  <c r="H2459" i="27"/>
  <c r="H3891" i="27"/>
  <c r="G3838" i="27"/>
  <c r="G3806" i="27"/>
  <c r="H3779" i="27"/>
  <c r="G3694" i="27"/>
  <c r="H3667" i="27"/>
  <c r="H3635" i="27"/>
  <c r="G3582" i="27"/>
  <c r="G3550" i="27"/>
  <c r="H3523" i="27"/>
  <c r="H3460" i="27"/>
  <c r="G3352" i="27"/>
  <c r="H3281" i="27"/>
  <c r="H3167" i="27"/>
  <c r="H3089" i="27"/>
  <c r="H2952" i="27"/>
  <c r="H2896" i="27"/>
  <c r="G2828" i="27"/>
  <c r="H2771" i="27"/>
  <c r="H2646" i="27"/>
  <c r="G2579" i="27"/>
  <c r="H2601" i="27"/>
  <c r="G2566" i="27"/>
  <c r="H2520" i="27"/>
  <c r="G2435" i="27"/>
  <c r="G2384" i="27"/>
  <c r="H2341" i="27"/>
  <c r="H2232" i="27"/>
  <c r="G2175" i="27"/>
  <c r="H1793" i="27"/>
  <c r="G2328" i="27"/>
  <c r="G2260" i="27"/>
  <c r="H2198" i="27"/>
  <c r="G2192" i="27"/>
  <c r="H1782" i="27"/>
  <c r="H2253" i="27"/>
  <c r="G2174" i="27"/>
  <c r="H2090" i="27"/>
  <c r="H2437" i="27"/>
  <c r="G2377" i="27"/>
  <c r="G2264" i="27"/>
  <c r="H2112" i="27"/>
  <c r="H2944" i="27"/>
  <c r="H2894" i="27"/>
  <c r="H2766" i="27"/>
  <c r="G2717" i="27"/>
  <c r="G2667" i="27"/>
  <c r="H2578" i="27"/>
  <c r="G2539" i="27"/>
  <c r="H2419" i="27"/>
  <c r="G2372" i="27"/>
  <c r="G2257" i="27"/>
  <c r="H3422" i="27"/>
  <c r="G3385" i="27"/>
  <c r="H3318" i="27"/>
  <c r="G3281" i="27"/>
  <c r="H3214" i="27"/>
  <c r="G3185" i="27"/>
  <c r="H3110" i="27"/>
  <c r="G3081" i="27"/>
  <c r="G3004" i="27"/>
  <c r="H2865" i="27"/>
  <c r="G2816" i="27"/>
  <c r="H2677" i="27"/>
  <c r="G2638" i="27"/>
  <c r="G2588" i="27"/>
  <c r="H2549" i="27"/>
  <c r="H2491" i="27"/>
  <c r="G2432" i="27"/>
  <c r="H2325" i="27"/>
  <c r="G2195" i="27"/>
  <c r="H2097" i="27"/>
  <c r="G1806" i="27"/>
  <c r="G3462" i="27"/>
  <c r="H3395" i="27"/>
  <c r="G3358" i="27"/>
  <c r="H3291" i="27"/>
  <c r="G3262" i="27"/>
  <c r="H3187" i="27"/>
  <c r="G3158" i="27"/>
  <c r="H3091" i="27"/>
  <c r="H2968" i="27"/>
  <c r="H2918" i="27"/>
  <c r="G2819" i="27"/>
  <c r="H2762" i="27"/>
  <c r="G2659" i="27"/>
  <c r="H2616" i="27"/>
  <c r="G2440" i="27"/>
  <c r="H2371" i="27"/>
  <c r="H2320" i="27"/>
  <c r="G2145" i="27"/>
  <c r="G1981" i="27"/>
  <c r="H1937" i="27"/>
  <c r="G1857" i="27"/>
  <c r="H1646" i="27"/>
  <c r="H1528" i="27"/>
  <c r="G1311" i="27"/>
  <c r="G1560" i="27"/>
  <c r="H1380" i="27"/>
  <c r="H2013" i="27"/>
  <c r="G1637" i="27"/>
  <c r="G1472" i="27"/>
  <c r="G2037" i="27"/>
  <c r="H1810" i="27"/>
  <c r="H1685" i="27"/>
  <c r="H1236" i="27"/>
  <c r="G1957" i="27"/>
  <c r="G1832" i="27"/>
  <c r="G1718" i="27"/>
  <c r="H1566" i="27"/>
  <c r="G1322" i="27"/>
  <c r="H2506" i="27"/>
  <c r="G2389" i="27"/>
  <c r="G2280" i="27"/>
  <c r="G2125" i="27"/>
  <c r="H2711" i="27"/>
  <c r="H2487" i="27"/>
  <c r="G2247" i="27"/>
  <c r="H1853" i="27"/>
  <c r="H2539" i="27"/>
  <c r="H2438" i="27"/>
  <c r="G3516" i="27"/>
  <c r="H3482" i="27"/>
  <c r="G3452" i="27"/>
  <c r="G3378" i="27"/>
  <c r="G3264" i="27"/>
  <c r="H3193" i="27"/>
  <c r="H3079" i="27"/>
  <c r="G2987" i="27"/>
  <c r="H2938" i="27"/>
  <c r="G2870" i="27"/>
  <c r="H2813" i="27"/>
  <c r="G2756" i="27"/>
  <c r="H2558" i="27"/>
  <c r="G3580" i="27"/>
  <c r="G3937" i="27"/>
  <c r="H3910" i="27"/>
  <c r="H3878" i="27"/>
  <c r="G3825" i="27"/>
  <c r="G3793" i="27"/>
  <c r="H3766" i="27"/>
  <c r="G3681" i="27"/>
  <c r="H3654" i="27"/>
  <c r="H3622" i="27"/>
  <c r="G3569" i="27"/>
  <c r="G3537" i="27"/>
  <c r="H3510" i="27"/>
  <c r="G3482" i="27"/>
  <c r="H3445" i="27"/>
  <c r="G3413" i="27"/>
  <c r="G3335" i="27"/>
  <c r="G3299" i="27"/>
  <c r="G3221" i="27"/>
  <c r="G3107" i="27"/>
  <c r="H3032" i="27"/>
  <c r="H2925" i="27"/>
  <c r="G2868" i="27"/>
  <c r="H2800" i="27"/>
  <c r="H2686" i="27"/>
  <c r="G2544" i="27"/>
  <c r="G3862" i="27"/>
  <c r="H3835" i="27"/>
  <c r="H3803" i="27"/>
  <c r="G3750" i="27"/>
  <c r="G3718" i="27"/>
  <c r="H3691" i="27"/>
  <c r="G3606" i="27"/>
  <c r="H3579" i="27"/>
  <c r="H3547" i="27"/>
  <c r="H3457" i="27"/>
  <c r="H3391" i="27"/>
  <c r="H3313" i="27"/>
  <c r="H3277" i="27"/>
  <c r="H3199" i="27"/>
  <c r="G3164" i="27"/>
  <c r="H3121" i="27"/>
  <c r="H3085" i="27"/>
  <c r="G3048" i="27"/>
  <c r="G2995" i="27"/>
  <c r="H2891" i="27"/>
  <c r="G2822" i="27"/>
  <c r="H2765" i="27"/>
  <c r="G2708" i="27"/>
  <c r="H2640" i="27"/>
  <c r="H2493" i="27"/>
  <c r="H2331" i="27"/>
  <c r="G2598" i="27"/>
  <c r="G2473" i="27"/>
  <c r="H2430" i="27"/>
  <c r="H2379" i="27"/>
  <c r="G2294" i="27"/>
  <c r="H2227" i="27"/>
  <c r="H2094" i="27"/>
  <c r="G2366" i="27"/>
  <c r="H2323" i="27"/>
  <c r="G2255" i="27"/>
  <c r="H2192" i="27"/>
  <c r="G2092" i="27"/>
  <c r="H2318" i="27"/>
  <c r="H2185" i="27"/>
  <c r="H2113" i="27"/>
  <c r="H2365" i="27"/>
  <c r="G2305" i="27"/>
  <c r="H2248" i="27"/>
  <c r="G2076" i="27"/>
  <c r="G2480" i="27"/>
  <c r="H2373" i="27"/>
  <c r="G2313" i="27"/>
  <c r="G2259" i="27"/>
  <c r="G2062" i="27"/>
  <c r="G2941" i="27"/>
  <c r="G2891" i="27"/>
  <c r="H2802" i="27"/>
  <c r="H2752" i="27"/>
  <c r="G2713" i="27"/>
  <c r="H2624" i="27"/>
  <c r="H2574" i="27"/>
  <c r="H2521" i="27"/>
  <c r="G2475" i="27"/>
  <c r="H2368" i="27"/>
  <c r="G2308" i="27"/>
  <c r="G2235" i="27"/>
  <c r="G2048" i="27"/>
  <c r="H3382" i="27"/>
  <c r="G3345" i="27"/>
  <c r="H3278" i="27"/>
  <c r="G3249" i="27"/>
  <c r="H3174" i="27"/>
  <c r="G3145" i="27"/>
  <c r="H3078" i="27"/>
  <c r="G2990" i="27"/>
  <c r="H2901" i="27"/>
  <c r="G2862" i="27"/>
  <c r="G2812" i="27"/>
  <c r="H2723" i="27"/>
  <c r="H2673" i="27"/>
  <c r="G2534" i="27"/>
  <c r="H2427" i="27"/>
  <c r="G2380" i="27"/>
  <c r="H2188" i="27"/>
  <c r="G2085" i="27"/>
  <c r="H1760" i="27"/>
  <c r="H3459" i="27"/>
  <c r="G3422" i="27"/>
  <c r="H3355" i="27"/>
  <c r="G3326" i="27"/>
  <c r="H3251" i="27"/>
  <c r="G3222" i="27"/>
  <c r="H3155" i="27"/>
  <c r="G3118" i="27"/>
  <c r="H3049" i="27"/>
  <c r="G2965" i="27"/>
  <c r="G2915" i="27"/>
  <c r="H2858" i="27"/>
  <c r="H2758" i="27"/>
  <c r="H2712" i="27"/>
  <c r="H2598" i="27"/>
  <c r="G2491" i="27"/>
  <c r="H2435" i="27"/>
  <c r="G2299" i="27"/>
  <c r="H2138" i="27"/>
  <c r="G1936" i="27"/>
  <c r="H1931" i="27"/>
  <c r="G1835" i="27"/>
  <c r="G1520" i="27"/>
  <c r="H1665" i="27"/>
  <c r="G1370" i="27"/>
  <c r="G2094" i="27"/>
  <c r="G1902" i="27"/>
  <c r="H1714" i="27"/>
  <c r="H1507" i="27"/>
  <c r="G1152" i="27"/>
  <c r="G1952" i="27"/>
  <c r="H1825" i="27"/>
  <c r="G1701" i="27"/>
  <c r="G1558" i="27"/>
  <c r="G1300" i="27"/>
  <c r="H2498" i="27"/>
  <c r="G2445" i="27"/>
  <c r="H2386" i="27"/>
  <c r="H2269" i="27"/>
  <c r="G1662" i="27"/>
  <c r="G2914" i="27"/>
  <c r="H2455" i="27"/>
  <c r="G1796" i="27"/>
  <c r="H2603" i="27"/>
  <c r="H2682" i="27"/>
  <c r="H3934" i="27"/>
  <c r="G3849" i="27"/>
  <c r="H3790" i="27"/>
  <c r="G3705" i="27"/>
  <c r="H3678" i="27"/>
  <c r="H3646" i="27"/>
  <c r="G3593" i="27"/>
  <c r="G3561" i="27"/>
  <c r="H3534" i="27"/>
  <c r="G3473" i="27"/>
  <c r="H3442" i="27"/>
  <c r="G3367" i="27"/>
  <c r="G3331" i="27"/>
  <c r="G3253" i="27"/>
  <c r="H3068" i="27"/>
  <c r="H3019" i="27"/>
  <c r="H2971" i="27"/>
  <c r="H2920" i="27"/>
  <c r="G2852" i="27"/>
  <c r="H2795" i="27"/>
  <c r="H2669" i="27"/>
  <c r="G2608" i="27"/>
  <c r="H2536" i="27"/>
  <c r="H2413" i="27"/>
  <c r="G3886" i="27"/>
  <c r="H3859" i="27"/>
  <c r="H3827" i="27"/>
  <c r="G3774" i="27"/>
  <c r="G3742" i="27"/>
  <c r="H3715" i="27"/>
  <c r="G3630" i="27"/>
  <c r="H3603" i="27"/>
  <c r="H3571" i="27"/>
  <c r="G3518" i="27"/>
  <c r="H3454" i="27"/>
  <c r="H3423" i="27"/>
  <c r="H3345" i="27"/>
  <c r="H3309" i="27"/>
  <c r="H3231" i="27"/>
  <c r="G3196" i="27"/>
  <c r="H3153" i="27"/>
  <c r="H3117" i="27"/>
  <c r="G3082" i="27"/>
  <c r="H2990" i="27"/>
  <c r="G2942" i="27"/>
  <c r="H2874" i="27"/>
  <c r="G2817" i="27"/>
  <c r="H2760" i="27"/>
  <c r="G2692" i="27"/>
  <c r="H2635" i="27"/>
  <c r="G2565" i="27"/>
  <c r="G2459" i="27"/>
  <c r="G2630" i="27"/>
  <c r="G2552" i="27"/>
  <c r="G2512" i="27"/>
  <c r="H2469" i="27"/>
  <c r="H2417" i="27"/>
  <c r="G2332" i="27"/>
  <c r="G2278" i="27"/>
  <c r="H2221" i="27"/>
  <c r="G2163" i="27"/>
  <c r="H2056" i="27"/>
  <c r="H2361" i="27"/>
  <c r="G2249" i="27"/>
  <c r="H2169" i="27"/>
  <c r="H2080" i="27"/>
  <c r="H2180" i="27"/>
  <c r="H2066" i="27"/>
  <c r="H2301" i="27"/>
  <c r="G2162" i="27"/>
  <c r="G2014" i="27"/>
  <c r="H2475" i="27"/>
  <c r="G2416" i="27"/>
  <c r="H2309" i="27"/>
  <c r="H2235" i="27"/>
  <c r="H2049" i="27"/>
  <c r="G2937" i="27"/>
  <c r="H2798" i="27"/>
  <c r="G2749" i="27"/>
  <c r="H2610" i="27"/>
  <c r="G2571" i="27"/>
  <c r="H2470" i="27"/>
  <c r="G2411" i="27"/>
  <c r="H2304" i="27"/>
  <c r="H2228" i="27"/>
  <c r="G2166" i="27"/>
  <c r="G2028" i="27"/>
  <c r="G3409" i="27"/>
  <c r="H3342" i="27"/>
  <c r="G3313" i="27"/>
  <c r="H3238" i="27"/>
  <c r="G3209" i="27"/>
  <c r="H3142" i="27"/>
  <c r="G3105" i="27"/>
  <c r="H2947" i="27"/>
  <c r="H2897" i="27"/>
  <c r="G2848" i="27"/>
  <c r="G2720" i="27"/>
  <c r="G2670" i="27"/>
  <c r="G2620" i="27"/>
  <c r="H2581" i="27"/>
  <c r="H2529" i="27"/>
  <c r="G2483" i="27"/>
  <c r="H2363" i="27"/>
  <c r="G2316" i="27"/>
  <c r="H2182" i="27"/>
  <c r="G3486" i="27"/>
  <c r="H3419" i="27"/>
  <c r="G3390" i="27"/>
  <c r="H3315" i="27"/>
  <c r="G3286" i="27"/>
  <c r="H3219" i="27"/>
  <c r="G3182" i="27"/>
  <c r="H3115" i="27"/>
  <c r="G3078" i="27"/>
  <c r="H3046" i="27"/>
  <c r="H3000" i="27"/>
  <c r="H2950" i="27"/>
  <c r="H2854" i="27"/>
  <c r="G2755" i="27"/>
  <c r="H2698" i="27"/>
  <c r="G2595" i="27"/>
  <c r="H2552" i="27"/>
  <c r="H2486" i="27"/>
  <c r="G2363" i="27"/>
  <c r="H2294" i="27"/>
  <c r="H1925" i="27"/>
  <c r="G1829" i="27"/>
  <c r="H1618" i="27"/>
  <c r="G1466" i="27"/>
  <c r="G1219" i="27"/>
  <c r="H1542" i="27"/>
  <c r="H1350" i="27"/>
  <c r="H2065" i="27"/>
  <c r="H2003" i="27"/>
  <c r="G1896" i="27"/>
  <c r="G1453" i="27"/>
  <c r="H2102" i="27"/>
  <c r="H1998" i="27"/>
  <c r="G1878" i="27"/>
  <c r="G1764" i="27"/>
  <c r="H1629" i="27"/>
  <c r="G1443" i="27"/>
  <c r="H1786" i="27"/>
  <c r="H2538" i="27"/>
  <c r="G2485" i="27"/>
  <c r="H2426" i="27"/>
  <c r="G2244" i="27"/>
  <c r="G2882" i="27"/>
  <c r="G2658" i="27"/>
  <c r="H1739" i="27"/>
  <c r="G3967" i="27"/>
  <c r="H3679" i="27"/>
  <c r="H3703" i="27"/>
  <c r="G3795" i="27"/>
  <c r="H3551" i="27"/>
  <c r="G3083" i="27"/>
  <c r="H3658" i="27"/>
  <c r="G3908" i="27"/>
  <c r="G3932" i="27"/>
  <c r="H3925" i="27"/>
  <c r="G3834" i="27"/>
  <c r="G3336" i="27"/>
  <c r="H3008" i="27"/>
  <c r="H2713" i="27"/>
  <c r="G3123" i="27"/>
  <c r="G2701" i="27"/>
  <c r="G2476" i="27"/>
  <c r="G2934" i="27"/>
  <c r="G2464" i="27"/>
  <c r="G2968" i="27"/>
  <c r="G2665" i="27"/>
  <c r="G3449" i="27"/>
  <c r="G2739" i="27"/>
  <c r="G2438" i="27"/>
  <c r="G3961" i="27"/>
  <c r="G3817" i="27"/>
  <c r="G3307" i="27"/>
  <c r="H3634" i="27"/>
  <c r="H3613" i="27"/>
  <c r="G3435" i="27"/>
  <c r="H3138" i="27"/>
  <c r="H3885" i="27"/>
  <c r="H3298" i="27"/>
  <c r="G2760" i="27"/>
  <c r="G3412" i="27"/>
  <c r="G3165" i="27"/>
  <c r="H3722" i="27"/>
  <c r="G3739" i="27"/>
  <c r="G3291" i="27"/>
  <c r="H3923" i="27"/>
  <c r="G3888" i="27"/>
  <c r="H3834" i="27"/>
  <c r="H3674" i="27"/>
  <c r="G3348" i="27"/>
  <c r="H3255" i="27"/>
  <c r="H3141" i="27"/>
  <c r="G3074" i="27"/>
  <c r="G2788" i="27"/>
  <c r="G3973" i="27"/>
  <c r="H3644" i="27"/>
  <c r="G3942" i="27"/>
  <c r="G3768" i="27"/>
  <c r="H3842" i="27"/>
  <c r="H3664" i="27"/>
  <c r="G3578" i="27"/>
  <c r="G3828" i="27"/>
  <c r="G3760" i="27"/>
  <c r="H3671" i="27"/>
  <c r="G3586" i="27"/>
  <c r="G3492" i="27"/>
  <c r="H3343" i="27"/>
  <c r="H3866" i="27"/>
  <c r="H3788" i="27"/>
  <c r="H3922" i="27"/>
  <c r="G3499" i="27"/>
  <c r="G3330" i="27"/>
  <c r="H3273" i="27"/>
  <c r="H3119" i="27"/>
  <c r="G2918" i="27"/>
  <c r="H3047" i="27"/>
  <c r="G3003" i="27"/>
  <c r="G2889" i="27"/>
  <c r="H2832" i="27"/>
  <c r="H2707" i="27"/>
  <c r="G2489" i="27"/>
  <c r="H2374" i="27"/>
  <c r="G3191" i="27"/>
  <c r="G3155" i="27"/>
  <c r="G3077" i="27"/>
  <c r="H3038" i="27"/>
  <c r="H2934" i="27"/>
  <c r="G2821" i="27"/>
  <c r="G2696" i="27"/>
  <c r="H2464" i="27"/>
  <c r="G3116" i="27"/>
  <c r="H3073" i="27"/>
  <c r="H3033" i="27"/>
  <c r="G2928" i="27"/>
  <c r="G2814" i="27"/>
  <c r="H2746" i="27"/>
  <c r="G2689" i="27"/>
  <c r="H2632" i="27"/>
  <c r="G2547" i="27"/>
  <c r="H2451" i="27"/>
  <c r="H3061" i="27"/>
  <c r="H2963" i="27"/>
  <c r="G2910" i="27"/>
  <c r="H2842" i="27"/>
  <c r="G2785" i="27"/>
  <c r="H2728" i="27"/>
  <c r="G2660" i="27"/>
  <c r="G2596" i="27"/>
  <c r="G2395" i="27"/>
  <c r="H3585" i="27"/>
  <c r="H3537" i="27"/>
  <c r="H3505" i="27"/>
  <c r="H3476" i="27"/>
  <c r="H3335" i="27"/>
  <c r="H3257" i="27"/>
  <c r="H3221" i="27"/>
  <c r="H3143" i="27"/>
  <c r="G3108" i="27"/>
  <c r="H3065" i="27"/>
  <c r="H3024" i="27"/>
  <c r="G2977" i="27"/>
  <c r="H2857" i="27"/>
  <c r="G2733" i="27"/>
  <c r="H2528" i="27"/>
  <c r="H2425" i="27"/>
  <c r="G3564" i="27"/>
  <c r="H3958" i="27"/>
  <c r="G3873" i="27"/>
  <c r="H3846" i="27"/>
  <c r="H3814" i="27"/>
  <c r="G3761" i="27"/>
  <c r="G3729" i="27"/>
  <c r="H3702" i="27"/>
  <c r="G3617" i="27"/>
  <c r="H3590" i="27"/>
  <c r="H3558" i="27"/>
  <c r="G3505" i="27"/>
  <c r="H3439" i="27"/>
  <c r="G3363" i="27"/>
  <c r="H3292" i="27"/>
  <c r="H3178" i="27"/>
  <c r="H3100" i="27"/>
  <c r="H3064" i="27"/>
  <c r="G3014" i="27"/>
  <c r="H2914" i="27"/>
  <c r="G2846" i="27"/>
  <c r="H2789" i="27"/>
  <c r="G2732" i="27"/>
  <c r="H2664" i="27"/>
  <c r="G2528" i="27"/>
  <c r="H2403" i="27"/>
  <c r="H3883" i="27"/>
  <c r="G3798" i="27"/>
  <c r="H3771" i="27"/>
  <c r="H3739" i="27"/>
  <c r="G3686" i="27"/>
  <c r="G3654" i="27"/>
  <c r="H3627" i="27"/>
  <c r="G3542" i="27"/>
  <c r="H3515" i="27"/>
  <c r="G3451" i="27"/>
  <c r="G3420" i="27"/>
  <c r="H3377" i="27"/>
  <c r="H3341" i="27"/>
  <c r="G3306" i="27"/>
  <c r="H3263" i="27"/>
  <c r="G3228" i="27"/>
  <c r="G3192" i="27"/>
  <c r="H3149" i="27"/>
  <c r="G3114" i="27"/>
  <c r="G3032" i="27"/>
  <c r="G2985" i="27"/>
  <c r="G2936" i="27"/>
  <c r="G2811" i="27"/>
  <c r="H2754" i="27"/>
  <c r="G2686" i="27"/>
  <c r="G2629" i="27"/>
  <c r="H2446" i="27"/>
  <c r="G2548" i="27"/>
  <c r="H2507" i="27"/>
  <c r="G2371" i="27"/>
  <c r="H2328" i="27"/>
  <c r="G2273" i="27"/>
  <c r="H2216" i="27"/>
  <c r="H2157" i="27"/>
  <c r="H2042" i="27"/>
  <c r="G2302" i="27"/>
  <c r="G2243" i="27"/>
  <c r="G2310" i="27"/>
  <c r="H2174" i="27"/>
  <c r="G2052" i="27"/>
  <c r="G2356" i="27"/>
  <c r="H2154" i="27"/>
  <c r="H1995" i="27"/>
  <c r="H2411" i="27"/>
  <c r="G2352" i="27"/>
  <c r="H2230" i="27"/>
  <c r="H2166" i="27"/>
  <c r="G2033" i="27"/>
  <c r="G2923" i="27"/>
  <c r="H2834" i="27"/>
  <c r="G2795" i="27"/>
  <c r="G2745" i="27"/>
  <c r="H2656" i="27"/>
  <c r="H2606" i="27"/>
  <c r="G2513" i="27"/>
  <c r="H2406" i="27"/>
  <c r="G2347" i="27"/>
  <c r="G2224" i="27"/>
  <c r="G2139" i="27"/>
  <c r="H2009" i="27"/>
  <c r="H3406" i="27"/>
  <c r="G3377" i="27"/>
  <c r="H3302" i="27"/>
  <c r="G3273" i="27"/>
  <c r="H3206" i="27"/>
  <c r="G3169" i="27"/>
  <c r="H3102" i="27"/>
  <c r="G3065" i="27"/>
  <c r="H2933" i="27"/>
  <c r="G2894" i="27"/>
  <c r="G2844" i="27"/>
  <c r="H2805" i="27"/>
  <c r="H2755" i="27"/>
  <c r="H2705" i="27"/>
  <c r="H2577" i="27"/>
  <c r="H2465" i="27"/>
  <c r="G2419" i="27"/>
  <c r="H2312" i="27"/>
  <c r="G2239" i="27"/>
  <c r="H2059" i="27"/>
  <c r="H3483" i="27"/>
  <c r="G3454" i="27"/>
  <c r="H3379" i="27"/>
  <c r="G3350" i="27"/>
  <c r="H3283" i="27"/>
  <c r="G3246" i="27"/>
  <c r="H3179" i="27"/>
  <c r="G3142" i="27"/>
  <c r="H3075" i="27"/>
  <c r="H3034" i="27"/>
  <c r="G2997" i="27"/>
  <c r="G2947" i="27"/>
  <c r="G2851" i="27"/>
  <c r="H2794" i="27"/>
  <c r="H2694" i="27"/>
  <c r="H2648" i="27"/>
  <c r="G2478" i="27"/>
  <c r="H2409" i="27"/>
  <c r="H2358" i="27"/>
  <c r="H2290" i="27"/>
  <c r="G2199" i="27"/>
  <c r="H2118" i="27"/>
  <c r="H1985" i="27"/>
  <c r="H1920" i="27"/>
  <c r="H1811" i="27"/>
  <c r="G1710" i="27"/>
  <c r="G1611" i="27"/>
  <c r="H1456" i="27"/>
  <c r="H1651" i="27"/>
  <c r="H1491" i="27"/>
  <c r="G1331" i="27"/>
  <c r="G2060" i="27"/>
  <c r="H1989" i="27"/>
  <c r="H1889" i="27"/>
  <c r="G1788" i="27"/>
  <c r="H1576" i="27"/>
  <c r="H2088" i="27"/>
  <c r="H1994" i="27"/>
  <c r="G1872" i="27"/>
  <c r="G1747" i="27"/>
  <c r="G1622" i="27"/>
  <c r="G1429" i="27"/>
  <c r="G2012" i="27"/>
  <c r="H1906" i="27"/>
  <c r="H1781" i="27"/>
  <c r="H1650" i="27"/>
  <c r="H1489" i="27"/>
  <c r="G2477" i="27"/>
  <c r="G2021" i="27"/>
  <c r="H1504" i="27"/>
  <c r="H2855" i="27"/>
  <c r="G2626" i="27"/>
  <c r="G2402" i="27"/>
  <c r="H2128" i="27"/>
  <c r="G1669" i="27"/>
  <c r="G3867" i="27"/>
  <c r="H3895" i="27"/>
  <c r="G3764" i="27"/>
  <c r="G3573" i="27"/>
  <c r="G3947" i="27"/>
  <c r="G3735" i="27"/>
  <c r="G3481" i="27"/>
  <c r="G3354" i="27"/>
  <c r="H3205" i="27"/>
  <c r="G3875" i="27"/>
  <c r="H3948" i="27"/>
  <c r="H3586" i="27"/>
  <c r="G3599" i="27"/>
  <c r="G3394" i="27"/>
  <c r="G3898" i="27"/>
  <c r="G3802" i="27"/>
  <c r="H3597" i="27"/>
  <c r="G3456" i="27"/>
  <c r="H3279" i="27"/>
  <c r="G3051" i="27"/>
  <c r="H2590" i="27"/>
  <c r="G3237" i="27"/>
  <c r="G3159" i="27"/>
  <c r="H3042" i="27"/>
  <c r="H2939" i="27"/>
  <c r="H2561" i="27"/>
  <c r="H2992" i="27"/>
  <c r="G2820" i="27"/>
  <c r="H2637" i="27"/>
  <c r="G2916" i="27"/>
  <c r="G2790" i="27"/>
  <c r="G2531" i="27"/>
  <c r="G3540" i="27"/>
  <c r="H3479" i="27"/>
  <c r="G3296" i="27"/>
  <c r="H3618" i="27"/>
  <c r="G2776" i="27"/>
  <c r="G3858" i="27"/>
  <c r="G3727" i="27"/>
  <c r="G3876" i="27"/>
  <c r="G3872" i="27"/>
  <c r="G3709" i="27"/>
  <c r="H3890" i="27"/>
  <c r="H3652" i="27"/>
  <c r="G3579" i="27"/>
  <c r="H3511" i="27"/>
  <c r="G3391" i="27"/>
  <c r="G3195" i="27"/>
  <c r="G2771" i="27"/>
  <c r="G3362" i="27"/>
  <c r="G3216" i="27"/>
  <c r="G3829" i="27"/>
  <c r="G3523" i="27"/>
  <c r="G3544" i="27"/>
  <c r="H3434" i="27"/>
  <c r="H3137" i="27"/>
  <c r="H3936" i="27"/>
  <c r="G3600" i="27"/>
  <c r="G3647" i="27"/>
  <c r="H3850" i="27"/>
  <c r="G3960" i="27"/>
  <c r="H3685" i="27"/>
  <c r="H3337" i="27"/>
  <c r="H3184" i="27"/>
  <c r="G3043" i="27"/>
  <c r="H3661" i="27"/>
  <c r="H3778" i="27"/>
  <c r="H3632" i="27"/>
  <c r="G3696" i="27"/>
  <c r="G3496" i="27"/>
  <c r="G3941" i="27"/>
  <c r="G3731" i="27"/>
  <c r="H3615" i="27"/>
  <c r="H3740" i="27"/>
  <c r="G3787" i="27"/>
  <c r="G3748" i="27"/>
  <c r="H3698" i="27"/>
  <c r="G3421" i="27"/>
  <c r="H3528" i="27"/>
  <c r="H3592" i="27"/>
  <c r="H3833" i="27"/>
  <c r="H3081" i="27"/>
  <c r="H3829" i="27"/>
  <c r="G3247" i="27"/>
  <c r="H3712" i="27"/>
  <c r="G3533" i="27"/>
  <c r="G3919" i="27"/>
  <c r="G3677" i="27"/>
  <c r="H2585" i="27"/>
  <c r="G3808" i="27"/>
  <c r="H3876" i="27"/>
  <c r="H3762" i="27"/>
  <c r="G3623" i="27"/>
  <c r="G3312" i="27"/>
  <c r="H3687" i="27"/>
  <c r="H3641" i="27"/>
  <c r="H3575" i="27"/>
  <c r="G3541" i="27"/>
  <c r="G3469" i="27"/>
  <c r="G3431" i="27"/>
  <c r="G3386" i="27"/>
  <c r="H3340" i="27"/>
  <c r="G3245" i="27"/>
  <c r="H3188" i="27"/>
  <c r="G3131" i="27"/>
  <c r="H3055" i="27"/>
  <c r="H2725" i="27"/>
  <c r="H3921" i="27"/>
  <c r="G3715" i="27"/>
  <c r="G3536" i="27"/>
  <c r="H3444" i="27"/>
  <c r="G3357" i="27"/>
  <c r="H3311" i="27"/>
  <c r="H3209" i="27"/>
  <c r="G3152" i="27"/>
  <c r="G3088" i="27"/>
  <c r="H2856" i="27"/>
  <c r="G3815" i="27"/>
  <c r="G3651" i="27"/>
  <c r="G3868" i="27"/>
  <c r="G3672" i="27"/>
  <c r="H3616" i="27"/>
  <c r="H3540" i="27"/>
  <c r="G3506" i="27"/>
  <c r="H3468" i="27"/>
  <c r="G3429" i="27"/>
  <c r="G3339" i="27"/>
  <c r="H3293" i="27"/>
  <c r="G3244" i="27"/>
  <c r="G3130" i="27"/>
  <c r="H3051" i="27"/>
  <c r="H2714" i="27"/>
  <c r="G3918" i="27"/>
  <c r="H3736" i="27"/>
  <c r="H3583" i="27"/>
  <c r="H3725" i="27"/>
  <c r="G3501" i="27"/>
  <c r="H3458" i="27"/>
  <c r="G3407" i="27"/>
  <c r="H3361" i="27"/>
  <c r="G3315" i="27"/>
  <c r="H3269" i="27"/>
  <c r="G3215" i="27"/>
  <c r="H3095" i="27"/>
  <c r="H2889" i="27"/>
  <c r="H2489" i="27"/>
  <c r="H3832" i="27"/>
  <c r="H3704" i="27"/>
  <c r="G3562" i="27"/>
  <c r="G3740" i="27"/>
  <c r="G3389" i="27"/>
  <c r="H3332" i="27"/>
  <c r="H3234" i="27"/>
  <c r="H3120" i="27"/>
  <c r="G2657" i="27"/>
  <c r="G3864" i="27"/>
  <c r="G3754" i="27"/>
  <c r="G3608" i="27"/>
  <c r="H3914" i="27"/>
  <c r="H3764" i="27"/>
  <c r="G3693" i="27"/>
  <c r="G3539" i="27"/>
  <c r="H3941" i="27"/>
  <c r="H3881" i="27"/>
  <c r="H3813" i="27"/>
  <c r="G3746" i="27"/>
  <c r="H3689" i="27"/>
  <c r="G3624" i="27"/>
  <c r="H3354" i="27"/>
  <c r="G3935" i="27"/>
  <c r="G3827" i="27"/>
  <c r="H3784" i="27"/>
  <c r="H3756" i="27"/>
  <c r="G3699" i="27"/>
  <c r="G3671" i="27"/>
  <c r="H3642" i="27"/>
  <c r="H3576" i="27"/>
  <c r="G3543" i="27"/>
  <c r="H3471" i="27"/>
  <c r="G3432" i="27"/>
  <c r="G3387" i="27"/>
  <c r="G3343" i="27"/>
  <c r="H3297" i="27"/>
  <c r="G3248" i="27"/>
  <c r="H3191" i="27"/>
  <c r="H3063" i="27"/>
  <c r="H2742" i="27"/>
  <c r="H3836" i="27"/>
  <c r="G3626" i="27"/>
  <c r="G3930" i="27"/>
  <c r="G3850" i="27"/>
  <c r="H3757" i="27"/>
  <c r="H3917" i="27"/>
  <c r="G3821" i="27"/>
  <c r="H3746" i="27"/>
  <c r="G3892" i="27"/>
  <c r="H3817" i="27"/>
  <c r="G3664" i="27"/>
  <c r="G3477" i="27"/>
  <c r="G3859" i="27"/>
  <c r="G3974" i="27"/>
  <c r="H3919" i="27"/>
  <c r="H3759" i="27"/>
  <c r="H3727" i="27"/>
  <c r="H3695" i="27"/>
  <c r="H3663" i="27"/>
  <c r="H3631" i="27"/>
  <c r="G3538" i="27"/>
  <c r="H3495" i="27"/>
  <c r="G3437" i="27"/>
  <c r="G3325" i="27"/>
  <c r="H3183" i="27"/>
  <c r="G2782" i="27"/>
  <c r="H2998" i="27"/>
  <c r="H2941" i="27"/>
  <c r="G2884" i="27"/>
  <c r="H2827" i="27"/>
  <c r="G2758" i="27"/>
  <c r="H2701" i="27"/>
  <c r="G2644" i="27"/>
  <c r="H2562" i="27"/>
  <c r="H2477" i="27"/>
  <c r="H2357" i="27"/>
  <c r="G3223" i="27"/>
  <c r="G3187" i="27"/>
  <c r="G3109" i="27"/>
  <c r="G3034" i="27"/>
  <c r="H2928" i="27"/>
  <c r="H2803" i="27"/>
  <c r="H2689" i="27"/>
  <c r="H2547" i="27"/>
  <c r="H2454" i="27"/>
  <c r="H3105" i="27"/>
  <c r="H3069" i="27"/>
  <c r="H2921" i="27"/>
  <c r="G2797" i="27"/>
  <c r="G2683" i="27"/>
  <c r="G2611" i="27"/>
  <c r="H2441" i="27"/>
  <c r="G3049" i="27"/>
  <c r="G3006" i="27"/>
  <c r="G2893" i="27"/>
  <c r="G2779" i="27"/>
  <c r="G2654" i="27"/>
  <c r="H2589" i="27"/>
  <c r="H2382" i="27"/>
  <c r="H3577" i="27"/>
  <c r="H3529" i="27"/>
  <c r="H3473" i="27"/>
  <c r="H3367" i="27"/>
  <c r="H3289" i="27"/>
  <c r="H3253" i="27"/>
  <c r="H3175" i="27"/>
  <c r="G3140" i="27"/>
  <c r="H3097" i="27"/>
  <c r="G3061" i="27"/>
  <c r="G2963" i="27"/>
  <c r="G2853" i="27"/>
  <c r="G2728" i="27"/>
  <c r="H2594" i="27"/>
  <c r="G2520" i="27"/>
  <c r="H2416" i="27"/>
  <c r="H3601" i="27"/>
  <c r="G3897" i="27"/>
  <c r="H3870" i="27"/>
  <c r="H3838" i="27"/>
  <c r="G3785" i="27"/>
  <c r="G3753" i="27"/>
  <c r="H3726" i="27"/>
  <c r="G3641" i="27"/>
  <c r="H3614" i="27"/>
  <c r="H3582" i="27"/>
  <c r="G3529" i="27"/>
  <c r="G3497" i="27"/>
  <c r="H3436" i="27"/>
  <c r="G3395" i="27"/>
  <c r="H3324" i="27"/>
  <c r="H3210" i="27"/>
  <c r="H3132" i="27"/>
  <c r="H3096" i="27"/>
  <c r="G3052" i="27"/>
  <c r="H3009" i="27"/>
  <c r="G2840" i="27"/>
  <c r="G2715" i="27"/>
  <c r="H2658" i="27"/>
  <c r="H2593" i="27"/>
  <c r="G2502" i="27"/>
  <c r="G3822" i="27"/>
  <c r="H3795" i="27"/>
  <c r="H3763" i="27"/>
  <c r="G3710" i="27"/>
  <c r="G3678" i="27"/>
  <c r="H3651" i="27"/>
  <c r="G3566" i="27"/>
  <c r="H3539" i="27"/>
  <c r="H3507" i="27"/>
  <c r="G3448" i="27"/>
  <c r="H3409" i="27"/>
  <c r="H3373" i="27"/>
  <c r="G3338" i="27"/>
  <c r="H3295" i="27"/>
  <c r="G3260" i="27"/>
  <c r="G3224" i="27"/>
  <c r="H3181" i="27"/>
  <c r="G3146" i="27"/>
  <c r="G3068" i="27"/>
  <c r="H3027" i="27"/>
  <c r="G2981" i="27"/>
  <c r="G2920" i="27"/>
  <c r="G2806" i="27"/>
  <c r="G2680" i="27"/>
  <c r="G2536" i="27"/>
  <c r="G2580" i="27"/>
  <c r="G2409" i="27"/>
  <c r="H2366" i="27"/>
  <c r="H2315" i="27"/>
  <c r="G2267" i="27"/>
  <c r="G2138" i="27"/>
  <c r="G2353" i="27"/>
  <c r="H2297" i="27"/>
  <c r="G2238" i="27"/>
  <c r="G2000" i="27"/>
  <c r="H2305" i="27"/>
  <c r="G2231" i="27"/>
  <c r="G2168" i="27"/>
  <c r="H2339" i="27"/>
  <c r="H2147" i="27"/>
  <c r="G2454" i="27"/>
  <c r="H2347" i="27"/>
  <c r="G2300" i="27"/>
  <c r="H2224" i="27"/>
  <c r="H2141" i="27"/>
  <c r="H2880" i="27"/>
  <c r="H2830" i="27"/>
  <c r="G2781" i="27"/>
  <c r="G2653" i="27"/>
  <c r="G2603" i="27"/>
  <c r="G2553" i="27"/>
  <c r="H2509" i="27"/>
  <c r="G2449" i="27"/>
  <c r="H2342" i="27"/>
  <c r="H2217" i="27"/>
  <c r="G2134" i="27"/>
  <c r="H1990" i="27"/>
  <c r="H3366" i="27"/>
  <c r="G3337" i="27"/>
  <c r="H3270" i="27"/>
  <c r="G3233" i="27"/>
  <c r="H3166" i="27"/>
  <c r="G3129" i="27"/>
  <c r="G3062" i="27"/>
  <c r="H2979" i="27"/>
  <c r="H2929" i="27"/>
  <c r="G2752" i="27"/>
  <c r="G2702" i="27"/>
  <c r="H2613" i="27"/>
  <c r="H2563" i="27"/>
  <c r="G2521" i="27"/>
  <c r="H2414" i="27"/>
  <c r="G2355" i="27"/>
  <c r="H2151" i="27"/>
  <c r="H3443" i="27"/>
  <c r="G3414" i="27"/>
  <c r="H3347" i="27"/>
  <c r="G3310" i="27"/>
  <c r="H3243" i="27"/>
  <c r="G3206" i="27"/>
  <c r="H3139" i="27"/>
  <c r="G3102" i="27"/>
  <c r="H3031" i="27"/>
  <c r="G2993" i="27"/>
  <c r="H2790" i="27"/>
  <c r="H2744" i="27"/>
  <c r="H2630" i="27"/>
  <c r="G2529" i="27"/>
  <c r="H2473" i="27"/>
  <c r="G2337" i="27"/>
  <c r="H2284" i="27"/>
  <c r="G2193" i="27"/>
  <c r="G2109" i="27"/>
  <c r="H1981" i="27"/>
  <c r="H1806" i="27"/>
  <c r="G1704" i="27"/>
  <c r="G1447" i="27"/>
  <c r="G1644" i="27"/>
  <c r="G1483" i="27"/>
  <c r="H1264" i="27"/>
  <c r="G2056" i="27"/>
  <c r="H1970" i="27"/>
  <c r="G1885" i="27"/>
  <c r="G1782" i="27"/>
  <c r="H1550" i="27"/>
  <c r="H1365" i="27"/>
  <c r="G1989" i="27"/>
  <c r="G1867" i="27"/>
  <c r="G1742" i="27"/>
  <c r="G1643" i="27"/>
  <c r="G1481" i="27"/>
  <c r="G2533" i="27"/>
  <c r="H2474" i="27"/>
  <c r="G2421" i="27"/>
  <c r="G2341" i="27"/>
  <c r="H2599" i="27"/>
  <c r="G2370" i="27"/>
  <c r="H2081" i="27"/>
  <c r="H2747" i="27"/>
  <c r="G3772" i="27"/>
  <c r="H3714" i="27"/>
  <c r="H3831" i="27"/>
  <c r="H3504" i="27"/>
  <c r="H3898" i="27"/>
  <c r="G3763" i="27"/>
  <c r="H3706" i="27"/>
  <c r="G3619" i="27"/>
  <c r="G3517" i="27"/>
  <c r="H3308" i="27"/>
  <c r="H2377" i="27"/>
  <c r="G3747" i="27"/>
  <c r="H3871" i="27"/>
  <c r="H3767" i="27"/>
  <c r="G3956" i="27"/>
  <c r="G3866" i="27"/>
  <c r="G3738" i="27"/>
  <c r="H3546" i="27"/>
  <c r="H3393" i="27"/>
  <c r="H3197" i="27"/>
  <c r="H2960" i="27"/>
  <c r="H2838" i="27"/>
  <c r="G2387" i="27"/>
  <c r="H3194" i="27"/>
  <c r="H3080" i="27"/>
  <c r="G2998" i="27"/>
  <c r="H2825" i="27"/>
  <c r="G3038" i="27"/>
  <c r="H2877" i="27"/>
  <c r="G2694" i="27"/>
  <c r="H2554" i="27"/>
  <c r="G3016" i="27"/>
  <c r="H2733" i="27"/>
  <c r="G2404" i="27"/>
  <c r="G3508" i="27"/>
  <c r="G3410" i="27"/>
  <c r="H3225" i="27"/>
  <c r="H3111" i="27"/>
  <c r="G3029" i="27"/>
  <c r="G2864" i="27"/>
  <c r="H2622" i="27"/>
  <c r="H3617" i="27"/>
  <c r="H3902" i="27"/>
  <c r="G3139" i="27"/>
  <c r="H3826" i="27"/>
  <c r="H3580" i="27"/>
  <c r="G3295" i="27"/>
  <c r="G3597" i="27"/>
  <c r="H3272" i="27"/>
  <c r="H3684" i="27"/>
  <c r="H3970" i="27"/>
  <c r="H3943" i="27"/>
  <c r="H3109" i="27"/>
  <c r="H3776" i="27"/>
  <c r="H3474" i="27"/>
  <c r="H3346" i="27"/>
  <c r="H3252" i="27"/>
  <c r="H3939" i="27"/>
  <c r="G3489" i="27"/>
  <c r="H3316" i="27"/>
  <c r="H3159" i="27"/>
  <c r="G2902" i="27"/>
  <c r="H3672" i="27"/>
  <c r="H3629" i="27"/>
  <c r="H3578" i="27"/>
  <c r="G3344" i="27"/>
  <c r="G3194" i="27"/>
  <c r="G3067" i="27"/>
  <c r="H3754" i="27"/>
  <c r="G3927" i="27"/>
  <c r="H3888" i="27"/>
  <c r="G3276" i="27"/>
  <c r="H3104" i="27"/>
  <c r="H2557" i="27"/>
  <c r="G3575" i="27"/>
  <c r="G3923" i="27"/>
  <c r="G3400" i="27"/>
  <c r="H3761" i="27"/>
  <c r="H3856" i="27"/>
  <c r="H3700" i="27"/>
  <c r="H3548" i="27"/>
  <c r="G3824" i="27"/>
  <c r="G3636" i="27"/>
  <c r="G3405" i="27"/>
  <c r="G3895" i="27"/>
  <c r="G3703" i="27"/>
  <c r="G3581" i="27"/>
  <c r="H3512" i="27"/>
  <c r="H3437" i="27"/>
  <c r="G3676" i="27"/>
  <c r="G3480" i="27"/>
  <c r="G3949" i="27"/>
  <c r="H3541" i="27"/>
  <c r="G3946" i="27"/>
  <c r="G3119" i="27"/>
  <c r="H3937" i="27"/>
  <c r="H3815" i="27"/>
  <c r="H3059" i="27"/>
  <c r="G3851" i="27"/>
  <c r="H3879" i="27"/>
  <c r="H3218" i="27"/>
  <c r="G3952" i="27"/>
  <c r="H3744" i="27"/>
  <c r="H3431" i="27"/>
  <c r="G3741" i="27"/>
  <c r="H3909" i="27"/>
  <c r="G3823" i="27"/>
  <c r="H3705" i="27"/>
  <c r="G3840" i="27"/>
  <c r="H3808" i="27"/>
  <c r="G3559" i="27"/>
  <c r="G3133" i="27"/>
  <c r="H3666" i="27"/>
  <c r="H3897" i="27"/>
  <c r="G3460" i="27"/>
  <c r="G3631" i="27"/>
  <c r="H3967" i="27"/>
  <c r="G3794" i="27"/>
  <c r="H3748" i="27"/>
  <c r="H3266" i="27"/>
  <c r="G3666" i="27"/>
  <c r="H3637" i="27"/>
  <c r="G3605" i="27"/>
  <c r="H3536" i="27"/>
  <c r="G3503" i="27"/>
  <c r="G3465" i="27"/>
  <c r="G3380" i="27"/>
  <c r="G3181" i="27"/>
  <c r="H3124" i="27"/>
  <c r="G3027" i="27"/>
  <c r="G3900" i="27"/>
  <c r="G3683" i="27"/>
  <c r="H3532" i="27"/>
  <c r="H3478" i="27"/>
  <c r="G3440" i="27"/>
  <c r="G3351" i="27"/>
  <c r="H3305" i="27"/>
  <c r="G3202" i="27"/>
  <c r="H3145" i="27"/>
  <c r="G3797" i="27"/>
  <c r="H3640" i="27"/>
  <c r="H3960" i="27"/>
  <c r="G3658" i="27"/>
  <c r="H3604" i="27"/>
  <c r="G3570" i="27"/>
  <c r="H3501" i="27"/>
  <c r="G3463" i="27"/>
  <c r="H3424" i="27"/>
  <c r="G3333" i="27"/>
  <c r="H3287" i="27"/>
  <c r="G3180" i="27"/>
  <c r="H3017" i="27"/>
  <c r="G2668" i="27"/>
  <c r="G3719" i="27"/>
  <c r="H3899" i="27"/>
  <c r="H3693" i="27"/>
  <c r="G3565" i="27"/>
  <c r="H3492" i="27"/>
  <c r="H3400" i="27"/>
  <c r="G3309" i="27"/>
  <c r="H3264" i="27"/>
  <c r="G3151" i="27"/>
  <c r="G3085" i="27"/>
  <c r="H2845" i="27"/>
  <c r="G2400" i="27"/>
  <c r="G3811" i="27"/>
  <c r="G3687" i="27"/>
  <c r="H3544" i="27"/>
  <c r="H3711" i="27"/>
  <c r="H3908" i="27"/>
  <c r="H3877" i="27"/>
  <c r="G3632" i="27"/>
  <c r="G3383" i="27"/>
  <c r="G3280" i="27"/>
  <c r="G3227" i="27"/>
  <c r="H3170" i="27"/>
  <c r="H3113" i="27"/>
  <c r="H3930" i="27"/>
  <c r="G3736" i="27"/>
  <c r="H3972" i="27"/>
  <c r="H3905" i="27"/>
  <c r="G3835" i="27"/>
  <c r="G3757" i="27"/>
  <c r="H3682" i="27"/>
  <c r="H3612" i="27"/>
  <c r="H3935" i="27"/>
  <c r="H3543" i="27"/>
  <c r="H3880" i="27"/>
  <c r="G3781" i="27"/>
  <c r="H3752" i="27"/>
  <c r="H3724" i="27"/>
  <c r="G3667" i="27"/>
  <c r="G3639" i="27"/>
  <c r="G3607" i="27"/>
  <c r="H3538" i="27"/>
  <c r="G3504" i="27"/>
  <c r="G3466" i="27"/>
  <c r="G3428" i="27"/>
  <c r="H3336" i="27"/>
  <c r="H3241" i="27"/>
  <c r="G3184" i="27"/>
  <c r="H3127" i="27"/>
  <c r="H3039" i="27"/>
  <c r="H3596" i="27"/>
  <c r="H3839" i="27"/>
  <c r="H3743" i="27"/>
  <c r="G3902" i="27"/>
  <c r="H3728" i="27"/>
  <c r="G3643" i="27"/>
  <c r="H3560" i="27"/>
  <c r="H3947" i="27"/>
  <c r="H3735" i="27"/>
  <c r="H3653" i="27"/>
  <c r="H3568" i="27"/>
  <c r="H3968" i="27"/>
  <c r="G3845" i="27"/>
  <c r="G3971" i="27"/>
  <c r="H3916" i="27"/>
  <c r="H3887" i="27"/>
  <c r="H3855" i="27"/>
  <c r="H3823" i="27"/>
  <c r="G3788" i="27"/>
  <c r="G3756" i="27"/>
  <c r="G3724" i="27"/>
  <c r="G3692" i="27"/>
  <c r="G3660" i="27"/>
  <c r="G3627" i="27"/>
  <c r="G3576" i="27"/>
  <c r="H3533" i="27"/>
  <c r="G3490" i="27"/>
  <c r="G3319" i="27"/>
  <c r="H3247" i="27"/>
  <c r="G3176" i="27"/>
  <c r="G3101" i="27"/>
  <c r="H2736" i="27"/>
  <c r="H2994" i="27"/>
  <c r="G2878" i="27"/>
  <c r="H2821" i="27"/>
  <c r="G2753" i="27"/>
  <c r="H2696" i="27"/>
  <c r="G2555" i="27"/>
  <c r="H2467" i="27"/>
  <c r="G3219" i="27"/>
  <c r="H3148" i="27"/>
  <c r="G3030" i="27"/>
  <c r="G2974" i="27"/>
  <c r="H2923" i="27"/>
  <c r="H2797" i="27"/>
  <c r="G2740" i="27"/>
  <c r="H2683" i="27"/>
  <c r="H2611" i="27"/>
  <c r="G2540" i="27"/>
  <c r="H3101" i="27"/>
  <c r="G3066" i="27"/>
  <c r="G3026" i="27"/>
  <c r="G2969" i="27"/>
  <c r="G2917" i="27"/>
  <c r="G2792" i="27"/>
  <c r="G2678" i="27"/>
  <c r="H2531" i="27"/>
  <c r="H3045" i="27"/>
  <c r="H3001" i="27"/>
  <c r="H2953" i="27"/>
  <c r="G2888" i="27"/>
  <c r="G2774" i="27"/>
  <c r="G2648" i="27"/>
  <c r="G2582" i="27"/>
  <c r="H2485" i="27"/>
  <c r="H3569" i="27"/>
  <c r="G3500" i="27"/>
  <c r="H3470" i="27"/>
  <c r="H3399" i="27"/>
  <c r="G3364" i="27"/>
  <c r="H3321" i="27"/>
  <c r="H3285" i="27"/>
  <c r="G3250" i="27"/>
  <c r="H3207" i="27"/>
  <c r="G3172" i="27"/>
  <c r="G3136" i="27"/>
  <c r="H3093" i="27"/>
  <c r="G3057" i="27"/>
  <c r="H2958" i="27"/>
  <c r="H2846" i="27"/>
  <c r="H2721" i="27"/>
  <c r="G2587" i="27"/>
  <c r="G3596" i="27"/>
  <c r="H3545" i="27"/>
  <c r="G3953" i="27"/>
  <c r="G3921" i="27"/>
  <c r="H3894" i="27"/>
  <c r="G3809" i="27"/>
  <c r="H3782" i="27"/>
  <c r="H3750" i="27"/>
  <c r="G3697" i="27"/>
  <c r="G3665" i="27"/>
  <c r="H3638" i="27"/>
  <c r="G3553" i="27"/>
  <c r="H3526" i="27"/>
  <c r="H3494" i="27"/>
  <c r="H3433" i="27"/>
  <c r="H3356" i="27"/>
  <c r="H3320" i="27"/>
  <c r="H3242" i="27"/>
  <c r="G3207" i="27"/>
  <c r="H3164" i="27"/>
  <c r="H3128" i="27"/>
  <c r="G3093" i="27"/>
  <c r="H3048" i="27"/>
  <c r="H3005" i="27"/>
  <c r="H2957" i="27"/>
  <c r="G2835" i="27"/>
  <c r="H2778" i="27"/>
  <c r="G2710" i="27"/>
  <c r="H2653" i="27"/>
  <c r="G2379" i="27"/>
  <c r="G3878" i="27"/>
  <c r="G3846" i="27"/>
  <c r="H3819" i="27"/>
  <c r="G3734" i="27"/>
  <c r="H3707" i="27"/>
  <c r="H3675" i="27"/>
  <c r="G3622" i="27"/>
  <c r="G3590" i="27"/>
  <c r="H3563" i="27"/>
  <c r="G3445" i="27"/>
  <c r="H3405" i="27"/>
  <c r="G3370" i="27"/>
  <c r="G3292" i="27"/>
  <c r="G3256" i="27"/>
  <c r="G3178" i="27"/>
  <c r="G3064" i="27"/>
  <c r="H2976" i="27"/>
  <c r="H2913" i="27"/>
  <c r="G2800" i="27"/>
  <c r="G2675" i="27"/>
  <c r="H2614" i="27"/>
  <c r="H2619" i="27"/>
  <c r="H2541" i="27"/>
  <c r="G2499" i="27"/>
  <c r="G2448" i="27"/>
  <c r="H2405" i="27"/>
  <c r="H2260" i="27"/>
  <c r="G2131" i="27"/>
  <c r="G2005" i="27"/>
  <c r="H2349" i="27"/>
  <c r="H2214" i="27"/>
  <c r="G2150" i="27"/>
  <c r="G2225" i="27"/>
  <c r="G2142" i="27"/>
  <c r="G2019" i="27"/>
  <c r="G2207" i="27"/>
  <c r="H2122" i="27"/>
  <c r="H1913" i="27"/>
  <c r="H2449" i="27"/>
  <c r="G2403" i="27"/>
  <c r="G2281" i="27"/>
  <c r="H2134" i="27"/>
  <c r="G1995" i="27"/>
  <c r="H2866" i="27"/>
  <c r="G2827" i="27"/>
  <c r="G2777" i="27"/>
  <c r="H2738" i="27"/>
  <c r="H2688" i="27"/>
  <c r="H2638" i="27"/>
  <c r="H2445" i="27"/>
  <c r="G2385" i="27"/>
  <c r="H2212" i="27"/>
  <c r="H2126" i="27"/>
  <c r="G1811" i="27"/>
  <c r="G3401" i="27"/>
  <c r="H3334" i="27"/>
  <c r="G3297" i="27"/>
  <c r="H3230" i="27"/>
  <c r="G3193" i="27"/>
  <c r="H3126" i="27"/>
  <c r="G3089" i="27"/>
  <c r="G3059" i="27"/>
  <c r="G2976" i="27"/>
  <c r="G2926" i="27"/>
  <c r="G2876" i="27"/>
  <c r="H2837" i="27"/>
  <c r="H2787" i="27"/>
  <c r="G2748" i="27"/>
  <c r="H2609" i="27"/>
  <c r="G2560" i="27"/>
  <c r="H2517" i="27"/>
  <c r="G2457" i="27"/>
  <c r="H2350" i="27"/>
  <c r="G2228" i="27"/>
  <c r="H2146" i="27"/>
  <c r="G1942" i="27"/>
  <c r="G3478" i="27"/>
  <c r="H3411" i="27"/>
  <c r="G3374" i="27"/>
  <c r="H3307" i="27"/>
  <c r="G3270" i="27"/>
  <c r="H3203" i="27"/>
  <c r="G3166" i="27"/>
  <c r="H3099" i="27"/>
  <c r="G3070" i="27"/>
  <c r="G3028" i="27"/>
  <c r="G2979" i="27"/>
  <c r="H2886" i="27"/>
  <c r="G2787" i="27"/>
  <c r="H2730" i="27"/>
  <c r="G2627" i="27"/>
  <c r="H2584" i="27"/>
  <c r="H2525" i="27"/>
  <c r="G2401" i="27"/>
  <c r="H2333" i="27"/>
  <c r="H2278" i="27"/>
  <c r="G2188" i="27"/>
  <c r="H1800" i="27"/>
  <c r="H1697" i="27"/>
  <c r="H1553" i="27"/>
  <c r="H1434" i="27"/>
  <c r="H2051" i="27"/>
  <c r="H1878" i="27"/>
  <c r="G1765" i="27"/>
  <c r="H1658" i="27"/>
  <c r="G1542" i="27"/>
  <c r="H1346" i="27"/>
  <c r="H1974" i="27"/>
  <c r="G1861" i="27"/>
  <c r="G1736" i="27"/>
  <c r="H1404" i="27"/>
  <c r="H1452" i="27"/>
  <c r="H2530" i="27"/>
  <c r="G2413" i="27"/>
  <c r="G1917" i="27"/>
  <c r="H2343" i="27"/>
  <c r="H1512" i="27"/>
  <c r="G2051" i="27"/>
  <c r="G2003" i="27"/>
  <c r="H1952" i="27"/>
  <c r="G1884" i="27"/>
  <c r="H1827" i="27"/>
  <c r="H1701" i="27"/>
  <c r="G1636" i="27"/>
  <c r="H1558" i="27"/>
  <c r="G1304" i="27"/>
  <c r="G1974" i="27"/>
  <c r="H1917" i="27"/>
  <c r="G1860" i="27"/>
  <c r="H1792" i="27"/>
  <c r="H1678" i="27"/>
  <c r="H1592" i="27"/>
  <c r="G1507" i="27"/>
  <c r="G1404" i="27"/>
  <c r="H1144" i="27"/>
  <c r="H2514" i="27"/>
  <c r="G2429" i="27"/>
  <c r="H2402" i="27"/>
  <c r="H2370" i="27"/>
  <c r="G2317" i="27"/>
  <c r="H2283" i="27"/>
  <c r="G2248" i="27"/>
  <c r="G2212" i="27"/>
  <c r="G2169" i="27"/>
  <c r="G2083" i="27"/>
  <c r="H2026" i="27"/>
  <c r="H1978" i="27"/>
  <c r="H1921" i="27"/>
  <c r="G1797" i="27"/>
  <c r="H1669" i="27"/>
  <c r="G1598" i="27"/>
  <c r="G1389" i="27"/>
  <c r="G3002" i="27"/>
  <c r="G2970" i="27"/>
  <c r="H2943" i="27"/>
  <c r="G2858" i="27"/>
  <c r="H2831" i="27"/>
  <c r="H2799" i="27"/>
  <c r="G2746" i="27"/>
  <c r="G2714" i="27"/>
  <c r="H2687" i="27"/>
  <c r="G2602" i="27"/>
  <c r="H2575" i="27"/>
  <c r="H2543" i="27"/>
  <c r="G2490" i="27"/>
  <c r="G2458" i="27"/>
  <c r="H2431" i="27"/>
  <c r="G2346" i="27"/>
  <c r="H2319" i="27"/>
  <c r="H2286" i="27"/>
  <c r="G2251" i="27"/>
  <c r="G2215" i="27"/>
  <c r="H2172" i="27"/>
  <c r="G2132" i="27"/>
  <c r="G2030" i="27"/>
  <c r="G1982" i="27"/>
  <c r="H1859" i="27"/>
  <c r="H1745" i="27"/>
  <c r="G1605" i="27"/>
  <c r="G1399" i="27"/>
  <c r="G1202" i="27"/>
  <c r="H3044" i="27"/>
  <c r="H3012" i="27"/>
  <c r="G2959" i="27"/>
  <c r="G2927" i="27"/>
  <c r="H2900" i="27"/>
  <c r="G2815" i="27"/>
  <c r="H2788" i="27"/>
  <c r="H2756" i="27"/>
  <c r="G2703" i="27"/>
  <c r="G2671" i="27"/>
  <c r="H2644" i="27"/>
  <c r="G2559" i="27"/>
  <c r="H2532" i="27"/>
  <c r="H2500" i="27"/>
  <c r="G2447" i="27"/>
  <c r="G2415" i="27"/>
  <c r="H2388" i="27"/>
  <c r="G2303" i="27"/>
  <c r="G2272" i="27"/>
  <c r="H2229" i="27"/>
  <c r="H2193" i="27"/>
  <c r="G2156" i="27"/>
  <c r="G2105" i="27"/>
  <c r="H2058" i="27"/>
  <c r="H2010" i="27"/>
  <c r="H1949" i="27"/>
  <c r="G1892" i="27"/>
  <c r="H1835" i="27"/>
  <c r="H1710" i="27"/>
  <c r="G1537" i="27"/>
  <c r="H1173" i="27"/>
  <c r="G1044" i="27"/>
  <c r="G1039" i="27"/>
  <c r="H1321" i="27"/>
  <c r="H1240" i="27"/>
  <c r="G1173" i="27"/>
  <c r="H1034" i="27"/>
  <c r="G1340" i="27"/>
  <c r="H1200" i="27"/>
  <c r="H1621" i="27"/>
  <c r="G1566" i="27"/>
  <c r="G1456" i="27"/>
  <c r="G1402" i="27"/>
  <c r="H1334" i="27"/>
  <c r="H1257" i="27"/>
  <c r="H1193" i="27"/>
  <c r="H1962" i="27"/>
  <c r="H1912" i="27"/>
  <c r="H1862" i="27"/>
  <c r="H1734" i="27"/>
  <c r="G1685" i="27"/>
  <c r="G1635" i="27"/>
  <c r="H1595" i="27"/>
  <c r="G1536" i="27"/>
  <c r="G1353" i="27"/>
  <c r="G1296" i="27"/>
  <c r="H841" i="27"/>
  <c r="H2250" i="27"/>
  <c r="G2221" i="27"/>
  <c r="G2152" i="27"/>
  <c r="H2107" i="27"/>
  <c r="H2057" i="27"/>
  <c r="H1929" i="27"/>
  <c r="G1880" i="27"/>
  <c r="G1830" i="27"/>
  <c r="H1741" i="27"/>
  <c r="G1702" i="27"/>
  <c r="G1652" i="27"/>
  <c r="G1556" i="27"/>
  <c r="G1377" i="27"/>
  <c r="G1244" i="27"/>
  <c r="G1155" i="27"/>
  <c r="H2271" i="27"/>
  <c r="G2234" i="27"/>
  <c r="H2133" i="27"/>
  <c r="G1997" i="27"/>
  <c r="G1947" i="27"/>
  <c r="H1858" i="27"/>
  <c r="H1808" i="27"/>
  <c r="G1769" i="27"/>
  <c r="H1680" i="27"/>
  <c r="H1630" i="27"/>
  <c r="G1577" i="27"/>
  <c r="H1208" i="27"/>
  <c r="G1040" i="27"/>
  <c r="H967" i="27"/>
  <c r="G888" i="27"/>
  <c r="G822" i="27"/>
  <c r="H722" i="27"/>
  <c r="H751" i="27"/>
  <c r="G485" i="27"/>
  <c r="G1024" i="27"/>
  <c r="G949" i="27"/>
  <c r="H870" i="27"/>
  <c r="H801" i="27"/>
  <c r="H696" i="27"/>
  <c r="H588" i="27"/>
  <c r="G1151" i="27"/>
  <c r="G1057" i="27"/>
  <c r="G1005" i="27"/>
  <c r="G925" i="27"/>
  <c r="G846" i="27"/>
  <c r="H771" i="27"/>
  <c r="G658" i="27"/>
  <c r="G445" i="27"/>
  <c r="H1111" i="27"/>
  <c r="H1033" i="27"/>
  <c r="H832" i="27"/>
  <c r="G693" i="27"/>
  <c r="H1522" i="27"/>
  <c r="G1267" i="27"/>
  <c r="H918" i="27"/>
  <c r="G2050" i="27"/>
  <c r="H1175" i="27"/>
  <c r="G2983" i="27"/>
  <c r="H2956" i="27"/>
  <c r="H2924" i="27"/>
  <c r="G2871" i="27"/>
  <c r="G2839" i="27"/>
  <c r="H2812" i="27"/>
  <c r="G2727" i="27"/>
  <c r="H2700" i="27"/>
  <c r="H2668" i="27"/>
  <c r="G2615" i="27"/>
  <c r="G2583" i="27"/>
  <c r="H2556" i="27"/>
  <c r="G2471" i="27"/>
  <c r="H2444" i="27"/>
  <c r="H2412" i="27"/>
  <c r="G2359" i="27"/>
  <c r="G2327" i="27"/>
  <c r="H2300" i="27"/>
  <c r="G2268" i="27"/>
  <c r="H2225" i="27"/>
  <c r="G2190" i="27"/>
  <c r="H2152" i="27"/>
  <c r="G2101" i="27"/>
  <c r="G2053" i="27"/>
  <c r="G1886" i="27"/>
  <c r="H1829" i="27"/>
  <c r="G1761" i="27"/>
  <c r="H1704" i="27"/>
  <c r="H1385" i="27"/>
  <c r="H1116" i="27"/>
  <c r="H1006" i="27"/>
  <c r="G864" i="27"/>
  <c r="G1236" i="27"/>
  <c r="G1194" i="27"/>
  <c r="H1617" i="27"/>
  <c r="H1561" i="27"/>
  <c r="G1515" i="27"/>
  <c r="G1383" i="27"/>
  <c r="G1329" i="27"/>
  <c r="G1186" i="27"/>
  <c r="G1909" i="27"/>
  <c r="G1859" i="27"/>
  <c r="H1770" i="27"/>
  <c r="H1720" i="27"/>
  <c r="G1681" i="27"/>
  <c r="H1531" i="27"/>
  <c r="H1416" i="27"/>
  <c r="G1290" i="27"/>
  <c r="G2285" i="27"/>
  <c r="H2218" i="27"/>
  <c r="G2181" i="27"/>
  <c r="G2104" i="27"/>
  <c r="G2054" i="27"/>
  <c r="H1965" i="27"/>
  <c r="H1915" i="27"/>
  <c r="G1876" i="27"/>
  <c r="H1787" i="27"/>
  <c r="H1737" i="27"/>
  <c r="G1688" i="27"/>
  <c r="H1552" i="27"/>
  <c r="G1492" i="27"/>
  <c r="H1237" i="27"/>
  <c r="H1148" i="27"/>
  <c r="H2231" i="27"/>
  <c r="G2202" i="27"/>
  <c r="G2121" i="27"/>
  <c r="H2082" i="27"/>
  <c r="H2032" i="27"/>
  <c r="G1993" i="27"/>
  <c r="H1854" i="27"/>
  <c r="G1805" i="27"/>
  <c r="H1666" i="27"/>
  <c r="G1627" i="27"/>
  <c r="H1573" i="27"/>
  <c r="G1526" i="27"/>
  <c r="H1464" i="27"/>
  <c r="G1204" i="27"/>
  <c r="H962" i="27"/>
  <c r="G882" i="27"/>
  <c r="H816" i="27"/>
  <c r="H714" i="27"/>
  <c r="G579" i="27"/>
  <c r="H337" i="27"/>
  <c r="H743" i="27"/>
  <c r="G651" i="27"/>
  <c r="H466" i="27"/>
  <c r="H1005" i="27"/>
  <c r="G943" i="27"/>
  <c r="H794" i="27"/>
  <c r="G686" i="27"/>
  <c r="G1197" i="27"/>
  <c r="G1147" i="27"/>
  <c r="H1108" i="27"/>
  <c r="H1052" i="27"/>
  <c r="H982" i="27"/>
  <c r="G920" i="27"/>
  <c r="G765" i="27"/>
  <c r="G1104" i="27"/>
  <c r="G1028" i="27"/>
  <c r="G850" i="27"/>
  <c r="H2023" i="27"/>
  <c r="G1794" i="27"/>
  <c r="G2365" i="27"/>
  <c r="H2338" i="27"/>
  <c r="H2306" i="27"/>
  <c r="G2276" i="27"/>
  <c r="G2198" i="27"/>
  <c r="H2161" i="27"/>
  <c r="H2120" i="27"/>
  <c r="H2016" i="27"/>
  <c r="H1899" i="27"/>
  <c r="H1785" i="27"/>
  <c r="H1581" i="27"/>
  <c r="G1361" i="27"/>
  <c r="H3023" i="27"/>
  <c r="H2991" i="27"/>
  <c r="G2938" i="27"/>
  <c r="G2906" i="27"/>
  <c r="H2879" i="27"/>
  <c r="G2794" i="27"/>
  <c r="H2767" i="27"/>
  <c r="H2735" i="27"/>
  <c r="G2682" i="27"/>
  <c r="G2650" i="27"/>
  <c r="H2623" i="27"/>
  <c r="G2538" i="27"/>
  <c r="H2511" i="27"/>
  <c r="H2479" i="27"/>
  <c r="G2426" i="27"/>
  <c r="G2394" i="27"/>
  <c r="H2367" i="27"/>
  <c r="G2279" i="27"/>
  <c r="G2201" i="27"/>
  <c r="G2165" i="27"/>
  <c r="H2067" i="27"/>
  <c r="G2020" i="27"/>
  <c r="H1973" i="27"/>
  <c r="G1904" i="27"/>
  <c r="G1790" i="27"/>
  <c r="H1722" i="27"/>
  <c r="H1589" i="27"/>
  <c r="H1486" i="27"/>
  <c r="H1374" i="27"/>
  <c r="G3007" i="27"/>
  <c r="H2980" i="27"/>
  <c r="H2948" i="27"/>
  <c r="G2895" i="27"/>
  <c r="G2863" i="27"/>
  <c r="H2836" i="27"/>
  <c r="G2751" i="27"/>
  <c r="H2724" i="27"/>
  <c r="H2692" i="27"/>
  <c r="G2639" i="27"/>
  <c r="G2607" i="27"/>
  <c r="H2580" i="27"/>
  <c r="G2495" i="27"/>
  <c r="H2468" i="27"/>
  <c r="H2436" i="27"/>
  <c r="G2383" i="27"/>
  <c r="G2351" i="27"/>
  <c r="H2324" i="27"/>
  <c r="H2257" i="27"/>
  <c r="G2222" i="27"/>
  <c r="G2140" i="27"/>
  <c r="H2048" i="27"/>
  <c r="H1938" i="27"/>
  <c r="G1881" i="27"/>
  <c r="H1813" i="27"/>
  <c r="G1756" i="27"/>
  <c r="H1699" i="27"/>
  <c r="H1611" i="27"/>
  <c r="H1520" i="27"/>
  <c r="H1137" i="27"/>
  <c r="G961" i="27"/>
  <c r="H1229" i="27"/>
  <c r="H949" i="27"/>
  <c r="H1383" i="27"/>
  <c r="H1330" i="27"/>
  <c r="G1251" i="27"/>
  <c r="H1165" i="27"/>
  <c r="G1063" i="27"/>
  <c r="H1653" i="27"/>
  <c r="G1614" i="27"/>
  <c r="H1497" i="27"/>
  <c r="H1157" i="27"/>
  <c r="G1049" i="27"/>
  <c r="H1944" i="27"/>
  <c r="G1905" i="27"/>
  <c r="H1766" i="27"/>
  <c r="G1717" i="27"/>
  <c r="G1574" i="27"/>
  <c r="H1465" i="27"/>
  <c r="G1411" i="27"/>
  <c r="H1343" i="27"/>
  <c r="G1268" i="27"/>
  <c r="G1092" i="27"/>
  <c r="H2282" i="27"/>
  <c r="G2245" i="27"/>
  <c r="H2178" i="27"/>
  <c r="G2100" i="27"/>
  <c r="H1961" i="27"/>
  <c r="G1912" i="27"/>
  <c r="H1773" i="27"/>
  <c r="G1734" i="27"/>
  <c r="G1684" i="27"/>
  <c r="H1645" i="27"/>
  <c r="G1595" i="27"/>
  <c r="H1488" i="27"/>
  <c r="H1420" i="27"/>
  <c r="H1367" i="27"/>
  <c r="H1215" i="27"/>
  <c r="G1138" i="27"/>
  <c r="H834" i="27"/>
  <c r="G2266" i="27"/>
  <c r="H2191" i="27"/>
  <c r="H2078" i="27"/>
  <c r="G2029" i="27"/>
  <c r="G1979" i="27"/>
  <c r="H1890" i="27"/>
  <c r="G1851" i="27"/>
  <c r="G1801" i="27"/>
  <c r="H1712" i="27"/>
  <c r="H1662" i="27"/>
  <c r="H1509" i="27"/>
  <c r="G1459" i="27"/>
  <c r="H1391" i="27"/>
  <c r="H1337" i="27"/>
  <c r="G1176" i="27"/>
  <c r="G1016" i="27"/>
  <c r="H956" i="27"/>
  <c r="G877" i="27"/>
  <c r="H789" i="27"/>
  <c r="H707" i="27"/>
  <c r="G567" i="27"/>
  <c r="G272" i="27"/>
  <c r="H736" i="27"/>
  <c r="H612" i="27"/>
  <c r="G938" i="27"/>
  <c r="H765" i="27"/>
  <c r="H676" i="27"/>
  <c r="H519" i="27"/>
  <c r="H977" i="27"/>
  <c r="G914" i="27"/>
  <c r="H733" i="27"/>
  <c r="G640" i="27"/>
  <c r="H372" i="27"/>
  <c r="H1023" i="27"/>
  <c r="G813" i="27"/>
  <c r="H1470" i="27"/>
  <c r="H1196" i="27"/>
  <c r="H1991" i="27"/>
  <c r="H1767" i="27"/>
  <c r="G1538" i="27"/>
  <c r="H2362" i="27"/>
  <c r="H2237" i="27"/>
  <c r="G2157" i="27"/>
  <c r="G2059" i="27"/>
  <c r="H1893" i="27"/>
  <c r="G1836" i="27"/>
  <c r="H1779" i="27"/>
  <c r="G1648" i="27"/>
  <c r="G1572" i="27"/>
  <c r="H1468" i="27"/>
  <c r="G2962" i="27"/>
  <c r="H2935" i="27"/>
  <c r="H2903" i="27"/>
  <c r="G2850" i="27"/>
  <c r="G2818" i="27"/>
  <c r="H2791" i="27"/>
  <c r="G2706" i="27"/>
  <c r="H2679" i="27"/>
  <c r="H2647" i="27"/>
  <c r="G2594" i="27"/>
  <c r="G2562" i="27"/>
  <c r="H2535" i="27"/>
  <c r="G2450" i="27"/>
  <c r="H2423" i="27"/>
  <c r="H2391" i="27"/>
  <c r="G2338" i="27"/>
  <c r="G2306" i="27"/>
  <c r="H2240" i="27"/>
  <c r="H2160" i="27"/>
  <c r="G2120" i="27"/>
  <c r="G2016" i="27"/>
  <c r="G1899" i="27"/>
  <c r="H1842" i="27"/>
  <c r="G1785" i="27"/>
  <c r="H1717" i="27"/>
  <c r="H1654" i="27"/>
  <c r="G1580" i="27"/>
  <c r="H1477" i="27"/>
  <c r="G1356" i="27"/>
  <c r="G3063" i="27"/>
  <c r="G3031" i="27"/>
  <c r="H3004" i="27"/>
  <c r="G2919" i="27"/>
  <c r="H2892" i="27"/>
  <c r="H2860" i="27"/>
  <c r="G2807" i="27"/>
  <c r="G2775" i="27"/>
  <c r="H2748" i="27"/>
  <c r="G2663" i="27"/>
  <c r="H2636" i="27"/>
  <c r="H2604" i="27"/>
  <c r="G2551" i="27"/>
  <c r="G2519" i="27"/>
  <c r="H2492" i="27"/>
  <c r="G2407" i="27"/>
  <c r="H2380" i="27"/>
  <c r="H2348" i="27"/>
  <c r="G2295" i="27"/>
  <c r="G2254" i="27"/>
  <c r="G2091" i="27"/>
  <c r="G1987" i="27"/>
  <c r="G1875" i="27"/>
  <c r="G1750" i="27"/>
  <c r="H1693" i="27"/>
  <c r="G1604" i="27"/>
  <c r="G1486" i="27"/>
  <c r="G1127" i="27"/>
  <c r="H916" i="27"/>
  <c r="H1359" i="27"/>
  <c r="H1223" i="27"/>
  <c r="G1124" i="27"/>
  <c r="G1379" i="27"/>
  <c r="H1308" i="27"/>
  <c r="H1049" i="27"/>
  <c r="H1649" i="27"/>
  <c r="G1600" i="27"/>
  <c r="G1553" i="27"/>
  <c r="H1441" i="27"/>
  <c r="H1373" i="27"/>
  <c r="H1301" i="27"/>
  <c r="G1025" i="27"/>
  <c r="G1941" i="27"/>
  <c r="G1891" i="27"/>
  <c r="H1802" i="27"/>
  <c r="G1763" i="27"/>
  <c r="G1713" i="27"/>
  <c r="H1624" i="27"/>
  <c r="H1569" i="27"/>
  <c r="G1523" i="27"/>
  <c r="G1460" i="27"/>
  <c r="G1392" i="27"/>
  <c r="G1338" i="27"/>
  <c r="H1261" i="27"/>
  <c r="G1084" i="27"/>
  <c r="H2242" i="27"/>
  <c r="G2205" i="27"/>
  <c r="G2086" i="27"/>
  <c r="H1997" i="27"/>
  <c r="G1958" i="27"/>
  <c r="G1908" i="27"/>
  <c r="H1819" i="27"/>
  <c r="H1769" i="27"/>
  <c r="H1590" i="27"/>
  <c r="G1531" i="27"/>
  <c r="G1416" i="27"/>
  <c r="G1347" i="27"/>
  <c r="H1209" i="27"/>
  <c r="G1130" i="27"/>
  <c r="H2255" i="27"/>
  <c r="G2226" i="27"/>
  <c r="H2114" i="27"/>
  <c r="H2064" i="27"/>
  <c r="G2025" i="27"/>
  <c r="H1936" i="27"/>
  <c r="H1886" i="27"/>
  <c r="G1837" i="27"/>
  <c r="G1709" i="27"/>
  <c r="G1659" i="27"/>
  <c r="G1609" i="27"/>
  <c r="G1564" i="27"/>
  <c r="G1386" i="27"/>
  <c r="H1317" i="27"/>
  <c r="H1169" i="27"/>
  <c r="G1012" i="27"/>
  <c r="H934" i="27"/>
  <c r="G871" i="27"/>
  <c r="H783" i="27"/>
  <c r="G555" i="27"/>
  <c r="H808" i="27"/>
  <c r="H728" i="27"/>
  <c r="G422" i="27"/>
  <c r="H914" i="27"/>
  <c r="H757" i="27"/>
  <c r="G1179" i="27"/>
  <c r="H1140" i="27"/>
  <c r="H1090" i="27"/>
  <c r="H1042" i="27"/>
  <c r="G892" i="27"/>
  <c r="G826" i="27"/>
  <c r="G727" i="27"/>
  <c r="H1097" i="27"/>
  <c r="H805" i="27"/>
  <c r="G573" i="27"/>
  <c r="G709" i="27"/>
  <c r="H1735" i="27"/>
  <c r="H1511" i="27"/>
  <c r="H2054" i="27"/>
  <c r="H2006" i="27"/>
  <c r="G1945" i="27"/>
  <c r="H1888" i="27"/>
  <c r="H1763" i="27"/>
  <c r="G1547" i="27"/>
  <c r="G2986" i="27"/>
  <c r="H2959" i="27"/>
  <c r="H2927" i="27"/>
  <c r="G2874" i="27"/>
  <c r="G2842" i="27"/>
  <c r="H2815" i="27"/>
  <c r="G2730" i="27"/>
  <c r="H2703" i="27"/>
  <c r="H2671" i="27"/>
  <c r="G2618" i="27"/>
  <c r="G2586" i="27"/>
  <c r="H2559" i="27"/>
  <c r="G2474" i="27"/>
  <c r="H2447" i="27"/>
  <c r="H2415" i="27"/>
  <c r="G2362" i="27"/>
  <c r="G2330" i="27"/>
  <c r="H2303" i="27"/>
  <c r="H2272" i="27"/>
  <c r="H2105" i="27"/>
  <c r="G1893" i="27"/>
  <c r="G1768" i="27"/>
  <c r="G1555" i="27"/>
  <c r="G1468" i="27"/>
  <c r="G1337" i="27"/>
  <c r="G3055" i="27"/>
  <c r="H3028" i="27"/>
  <c r="G2943" i="27"/>
  <c r="H2916" i="27"/>
  <c r="H2884" i="27"/>
  <c r="G2831" i="27"/>
  <c r="G2799" i="27"/>
  <c r="H2772" i="27"/>
  <c r="G2687" i="27"/>
  <c r="H2660" i="27"/>
  <c r="H2628" i="27"/>
  <c r="G2575" i="27"/>
  <c r="G2543" i="27"/>
  <c r="H2516" i="27"/>
  <c r="G2431" i="27"/>
  <c r="H2404" i="27"/>
  <c r="H2372" i="27"/>
  <c r="G2319" i="27"/>
  <c r="G2286" i="27"/>
  <c r="G2172" i="27"/>
  <c r="H2086" i="27"/>
  <c r="H1857" i="27"/>
  <c r="G1744" i="27"/>
  <c r="H1675" i="27"/>
  <c r="H1597" i="27"/>
  <c r="G1477" i="27"/>
  <c r="H1336" i="27"/>
  <c r="G1355" i="27"/>
  <c r="G1280" i="27"/>
  <c r="H1218" i="27"/>
  <c r="G1116" i="27"/>
  <c r="G1428" i="27"/>
  <c r="H1303" i="27"/>
  <c r="G1240" i="27"/>
  <c r="H1151" i="27"/>
  <c r="G1646" i="27"/>
  <c r="H1549" i="27"/>
  <c r="G1489" i="27"/>
  <c r="H1422" i="27"/>
  <c r="G1368" i="27"/>
  <c r="H1296" i="27"/>
  <c r="G1141" i="27"/>
  <c r="G847" i="27"/>
  <c r="G1937" i="27"/>
  <c r="H1848" i="27"/>
  <c r="H1798" i="27"/>
  <c r="G1749" i="27"/>
  <c r="G1621" i="27"/>
  <c r="H1505" i="27"/>
  <c r="H1255" i="27"/>
  <c r="G1170" i="27"/>
  <c r="G1072" i="27"/>
  <c r="G2269" i="27"/>
  <c r="H2202" i="27"/>
  <c r="G2164" i="27"/>
  <c r="H2043" i="27"/>
  <c r="H1993" i="27"/>
  <c r="G1944" i="27"/>
  <c r="G1816" i="27"/>
  <c r="G1766" i="27"/>
  <c r="G1716" i="27"/>
  <c r="H1677" i="27"/>
  <c r="H1627" i="27"/>
  <c r="H1526" i="27"/>
  <c r="G1465" i="27"/>
  <c r="G1343" i="27"/>
  <c r="G1283" i="27"/>
  <c r="H1204" i="27"/>
  <c r="G1091" i="27"/>
  <c r="G2290" i="27"/>
  <c r="H2223" i="27"/>
  <c r="G2186" i="27"/>
  <c r="H2145" i="27"/>
  <c r="H2110" i="27"/>
  <c r="G2061" i="27"/>
  <c r="H1922" i="27"/>
  <c r="G1883" i="27"/>
  <c r="G1833" i="27"/>
  <c r="H1794" i="27"/>
  <c r="H1744" i="27"/>
  <c r="H1694" i="27"/>
  <c r="H1560" i="27"/>
  <c r="G1500" i="27"/>
  <c r="H1311" i="27"/>
  <c r="G1248" i="27"/>
  <c r="G1162" i="27"/>
  <c r="G967" i="27"/>
  <c r="G865" i="27"/>
  <c r="H775" i="27"/>
  <c r="H538" i="27"/>
  <c r="G722" i="27"/>
  <c r="H909" i="27"/>
  <c r="G751" i="27"/>
  <c r="G630" i="27"/>
  <c r="G480" i="27"/>
  <c r="H1136" i="27"/>
  <c r="G1087" i="27"/>
  <c r="H966" i="27"/>
  <c r="H885" i="27"/>
  <c r="H820" i="27"/>
  <c r="G719" i="27"/>
  <c r="H573" i="27"/>
  <c r="G1140" i="27"/>
  <c r="G988" i="27"/>
  <c r="G885" i="27"/>
  <c r="G771" i="27"/>
  <c r="H479" i="27"/>
  <c r="H1409" i="27"/>
  <c r="G1938" i="27"/>
  <c r="G1479" i="27"/>
  <c r="G2315" i="27"/>
  <c r="G2232" i="27"/>
  <c r="H2137" i="27"/>
  <c r="G1789" i="27"/>
  <c r="G2297" i="27"/>
  <c r="G2209" i="27"/>
  <c r="H2162" i="27"/>
  <c r="H2104" i="27"/>
  <c r="G1964" i="27"/>
  <c r="H2352" i="27"/>
  <c r="G2318" i="27"/>
  <c r="H2281" i="27"/>
  <c r="G2191" i="27"/>
  <c r="G2064" i="27"/>
  <c r="G1822" i="27"/>
  <c r="G2467" i="27"/>
  <c r="H2398" i="27"/>
  <c r="G2364" i="27"/>
  <c r="H2296" i="27"/>
  <c r="H2252" i="27"/>
  <c r="H2099" i="27"/>
  <c r="G1953" i="27"/>
  <c r="G2905" i="27"/>
  <c r="G2877" i="27"/>
  <c r="H2848" i="27"/>
  <c r="G2763" i="27"/>
  <c r="H2734" i="27"/>
  <c r="H2706" i="27"/>
  <c r="G2649" i="27"/>
  <c r="G2621" i="27"/>
  <c r="H2592" i="27"/>
  <c r="H2534" i="27"/>
  <c r="G2500" i="27"/>
  <c r="H2432" i="27"/>
  <c r="G2398" i="27"/>
  <c r="H2329" i="27"/>
  <c r="G2296" i="27"/>
  <c r="G2252" i="27"/>
  <c r="H2206" i="27"/>
  <c r="H2159" i="27"/>
  <c r="G2099" i="27"/>
  <c r="G1948" i="27"/>
  <c r="G3417" i="27"/>
  <c r="H3374" i="27"/>
  <c r="G3353" i="27"/>
  <c r="H3310" i="27"/>
  <c r="G3289" i="27"/>
  <c r="H3246" i="27"/>
  <c r="G3225" i="27"/>
  <c r="H3182" i="27"/>
  <c r="G3161" i="27"/>
  <c r="H3118" i="27"/>
  <c r="G3097" i="27"/>
  <c r="G3053" i="27"/>
  <c r="G2972" i="27"/>
  <c r="G2944" i="27"/>
  <c r="H2915" i="27"/>
  <c r="G2830" i="27"/>
  <c r="H2801" i="27"/>
  <c r="H2773" i="27"/>
  <c r="G2716" i="27"/>
  <c r="G2688" i="27"/>
  <c r="H2659" i="27"/>
  <c r="G2574" i="27"/>
  <c r="H2545" i="27"/>
  <c r="H2478" i="27"/>
  <c r="G2444" i="27"/>
  <c r="H2376" i="27"/>
  <c r="G2342" i="27"/>
  <c r="G2223" i="27"/>
  <c r="H2177" i="27"/>
  <c r="G2126" i="27"/>
  <c r="G3494" i="27"/>
  <c r="H3451" i="27"/>
  <c r="G3430" i="27"/>
  <c r="H3387" i="27"/>
  <c r="G3366" i="27"/>
  <c r="H3323" i="27"/>
  <c r="G3302" i="27"/>
  <c r="H3259" i="27"/>
  <c r="G3238" i="27"/>
  <c r="H3195" i="27"/>
  <c r="G3174" i="27"/>
  <c r="H3131" i="27"/>
  <c r="G3110" i="27"/>
  <c r="H3067" i="27"/>
  <c r="H3043" i="27"/>
  <c r="H3018" i="27"/>
  <c r="G2961" i="27"/>
  <c r="G2933" i="27"/>
  <c r="H2904" i="27"/>
  <c r="H2872" i="27"/>
  <c r="H2840" i="27"/>
  <c r="H2808" i="27"/>
  <c r="G2773" i="27"/>
  <c r="G2741" i="27"/>
  <c r="G2709" i="27"/>
  <c r="G2677" i="27"/>
  <c r="G2645" i="27"/>
  <c r="G2613" i="27"/>
  <c r="G2581" i="27"/>
  <c r="G2545" i="27"/>
  <c r="H2267" i="27"/>
  <c r="H2163" i="27"/>
  <c r="H1891" i="27"/>
  <c r="G1966" i="27"/>
  <c r="H1914" i="27"/>
  <c r="G1852" i="27"/>
  <c r="H1795" i="27"/>
  <c r="G1596" i="27"/>
  <c r="G1168" i="27"/>
  <c r="G1697" i="27"/>
  <c r="G1616" i="27"/>
  <c r="G1534" i="27"/>
  <c r="G1444" i="27"/>
  <c r="H1241" i="27"/>
  <c r="H2041" i="27"/>
  <c r="H1873" i="27"/>
  <c r="G1804" i="27"/>
  <c r="H1747" i="27"/>
  <c r="H1608" i="27"/>
  <c r="H1525" i="27"/>
  <c r="H1432" i="27"/>
  <c r="H2074" i="27"/>
  <c r="G2027" i="27"/>
  <c r="H1969" i="27"/>
  <c r="G1856" i="27"/>
  <c r="H1729" i="27"/>
  <c r="G1672" i="27"/>
  <c r="H1584" i="27"/>
  <c r="G1499" i="27"/>
  <c r="H2045" i="27"/>
  <c r="G1998" i="27"/>
  <c r="H1945" i="27"/>
  <c r="G1821" i="27"/>
  <c r="G1696" i="27"/>
  <c r="G1629" i="27"/>
  <c r="H1276" i="27"/>
  <c r="G2469" i="27"/>
  <c r="H2442" i="27"/>
  <c r="H2410" i="27"/>
  <c r="G2357" i="27"/>
  <c r="G2325" i="27"/>
  <c r="H2298" i="27"/>
  <c r="H2265" i="27"/>
  <c r="H2187" i="27"/>
  <c r="H2149" i="27"/>
  <c r="G2097" i="27"/>
  <c r="G2049" i="27"/>
  <c r="H2002" i="27"/>
  <c r="G1939" i="27"/>
  <c r="H1882" i="27"/>
  <c r="G1825" i="27"/>
  <c r="H1757" i="27"/>
  <c r="G1700" i="27"/>
  <c r="H1633" i="27"/>
  <c r="H1449" i="27"/>
  <c r="G1298" i="27"/>
  <c r="G3010" i="27"/>
  <c r="H2983" i="27"/>
  <c r="G2898" i="27"/>
  <c r="H2871" i="27"/>
  <c r="H2839" i="27"/>
  <c r="G2786" i="27"/>
  <c r="G2754" i="27"/>
  <c r="H2727" i="27"/>
  <c r="G2642" i="27"/>
  <c r="H2615" i="27"/>
  <c r="H2583" i="27"/>
  <c r="G2530" i="27"/>
  <c r="G2498" i="27"/>
  <c r="H2471" i="27"/>
  <c r="G2386" i="27"/>
  <c r="H2359" i="27"/>
  <c r="H2327" i="27"/>
  <c r="H2268" i="27"/>
  <c r="H2190" i="27"/>
  <c r="H2101" i="27"/>
  <c r="H2053" i="27"/>
  <c r="G2006" i="27"/>
  <c r="G1888" i="27"/>
  <c r="H1761" i="27"/>
  <c r="H1640" i="27"/>
  <c r="H1458" i="27"/>
  <c r="G1316" i="27"/>
  <c r="H3052" i="27"/>
  <c r="G2999" i="27"/>
  <c r="G2967" i="27"/>
  <c r="H2940" i="27"/>
  <c r="G2855" i="27"/>
  <c r="H2828" i="27"/>
  <c r="H2796" i="27"/>
  <c r="G2743" i="27"/>
  <c r="G2711" i="27"/>
  <c r="H2684" i="27"/>
  <c r="G2599" i="27"/>
  <c r="H2572" i="27"/>
  <c r="H2540" i="27"/>
  <c r="G2487" i="27"/>
  <c r="G2455" i="27"/>
  <c r="H2428" i="27"/>
  <c r="G2343" i="27"/>
  <c r="H2316" i="27"/>
  <c r="H2211" i="27"/>
  <c r="H2168" i="27"/>
  <c r="G2128" i="27"/>
  <c r="G2081" i="27"/>
  <c r="H2024" i="27"/>
  <c r="G1977" i="27"/>
  <c r="G1853" i="27"/>
  <c r="G1739" i="27"/>
  <c r="G1668" i="27"/>
  <c r="G1588" i="27"/>
  <c r="H1247" i="27"/>
  <c r="H1076" i="27"/>
  <c r="G1275" i="27"/>
  <c r="H1194" i="27"/>
  <c r="H1368" i="27"/>
  <c r="H1297" i="27"/>
  <c r="G1218" i="27"/>
  <c r="H1141" i="27"/>
  <c r="G853" i="27"/>
  <c r="G1592" i="27"/>
  <c r="H1485" i="27"/>
  <c r="G1417" i="27"/>
  <c r="G1364" i="27"/>
  <c r="H1290" i="27"/>
  <c r="G1211" i="27"/>
  <c r="G1973" i="27"/>
  <c r="H1834" i="27"/>
  <c r="G1795" i="27"/>
  <c r="G1745" i="27"/>
  <c r="H1706" i="27"/>
  <c r="H1656" i="27"/>
  <c r="H1606" i="27"/>
  <c r="G1561" i="27"/>
  <c r="H1450" i="27"/>
  <c r="G1312" i="27"/>
  <c r="H1250" i="27"/>
  <c r="H2266" i="27"/>
  <c r="G2229" i="27"/>
  <c r="G2161" i="27"/>
  <c r="H2029" i="27"/>
  <c r="G1990" i="27"/>
  <c r="G1940" i="27"/>
  <c r="H1901" i="27"/>
  <c r="H1851" i="27"/>
  <c r="H1801" i="27"/>
  <c r="H1673" i="27"/>
  <c r="G1624" i="27"/>
  <c r="G1569" i="27"/>
  <c r="G1261" i="27"/>
  <c r="G1081" i="27"/>
  <c r="H2287" i="27"/>
  <c r="G2250" i="27"/>
  <c r="H2183" i="27"/>
  <c r="H2142" i="27"/>
  <c r="G2107" i="27"/>
  <c r="G2057" i="27"/>
  <c r="H1968" i="27"/>
  <c r="H1918" i="27"/>
  <c r="G1741" i="27"/>
  <c r="G1691" i="27"/>
  <c r="H1602" i="27"/>
  <c r="H1496" i="27"/>
  <c r="H1429" i="27"/>
  <c r="H1376" i="27"/>
  <c r="H1305" i="27"/>
  <c r="G1226" i="27"/>
  <c r="H921" i="27"/>
  <c r="G1002" i="27"/>
  <c r="H767" i="27"/>
  <c r="H651" i="27"/>
  <c r="G522" i="27"/>
  <c r="G796" i="27"/>
  <c r="G687" i="27"/>
  <c r="H903" i="27"/>
  <c r="G743" i="27"/>
  <c r="G623" i="27"/>
  <c r="G466" i="27"/>
  <c r="H1172" i="27"/>
  <c r="H1122" i="27"/>
  <c r="G881" i="27"/>
  <c r="H793" i="27"/>
  <c r="G712" i="27"/>
  <c r="H562" i="27"/>
  <c r="G1136" i="27"/>
  <c r="H1070" i="27"/>
  <c r="H981" i="27"/>
  <c r="G879" i="27"/>
  <c r="H1594" i="27"/>
  <c r="G1082" i="27"/>
  <c r="H437" i="27"/>
  <c r="G1906" i="27"/>
  <c r="G1682" i="27"/>
  <c r="H1448" i="27"/>
  <c r="H3623" i="27"/>
  <c r="G3589" i="27"/>
  <c r="H3520" i="27"/>
  <c r="H3404" i="27"/>
  <c r="H3312" i="27"/>
  <c r="H3268" i="27"/>
  <c r="G3212" i="27"/>
  <c r="G3092" i="27"/>
  <c r="H2873" i="27"/>
  <c r="G2456" i="27"/>
  <c r="G2989" i="27"/>
  <c r="G2861" i="27"/>
  <c r="G2725" i="27"/>
  <c r="G2633" i="27"/>
  <c r="H2576" i="27"/>
  <c r="H2515" i="27"/>
  <c r="G2433" i="27"/>
  <c r="H3258" i="27"/>
  <c r="G3173" i="27"/>
  <c r="H3144" i="27"/>
  <c r="H3116" i="27"/>
  <c r="H3058" i="27"/>
  <c r="H3026" i="27"/>
  <c r="G2988" i="27"/>
  <c r="G2950" i="27"/>
  <c r="H2906" i="27"/>
  <c r="G2860" i="27"/>
  <c r="H2814" i="27"/>
  <c r="G2724" i="27"/>
  <c r="H2678" i="27"/>
  <c r="G2576" i="27"/>
  <c r="G2515" i="27"/>
  <c r="G2430" i="27"/>
  <c r="G3112" i="27"/>
  <c r="G3084" i="27"/>
  <c r="G3054" i="27"/>
  <c r="G3021" i="27"/>
  <c r="G2945" i="27"/>
  <c r="H2899" i="27"/>
  <c r="G2808" i="27"/>
  <c r="H2763" i="27"/>
  <c r="G2672" i="27"/>
  <c r="G2625" i="27"/>
  <c r="H2568" i="27"/>
  <c r="H2505" i="27"/>
  <c r="G2417" i="27"/>
  <c r="H3057" i="27"/>
  <c r="H2987" i="27"/>
  <c r="H2949" i="27"/>
  <c r="G2904" i="27"/>
  <c r="H2859" i="27"/>
  <c r="G2768" i="27"/>
  <c r="H2722" i="27"/>
  <c r="G2676" i="27"/>
  <c r="G2632" i="27"/>
  <c r="H2513" i="27"/>
  <c r="H2429" i="27"/>
  <c r="G3620" i="27"/>
  <c r="H3561" i="27"/>
  <c r="H3513" i="27"/>
  <c r="G3467" i="27"/>
  <c r="H3417" i="27"/>
  <c r="G3360" i="27"/>
  <c r="G3332" i="27"/>
  <c r="H3303" i="27"/>
  <c r="G3218" i="27"/>
  <c r="H3189" i="27"/>
  <c r="H3161" i="27"/>
  <c r="G3104" i="27"/>
  <c r="G3076" i="27"/>
  <c r="G3045" i="27"/>
  <c r="H3010" i="27"/>
  <c r="G2973" i="27"/>
  <c r="G2886" i="27"/>
  <c r="H2841" i="27"/>
  <c r="G2750" i="27"/>
  <c r="H2704" i="27"/>
  <c r="H2608" i="27"/>
  <c r="G2484" i="27"/>
  <c r="G2392" i="27"/>
  <c r="H3609" i="27"/>
  <c r="H3950" i="27"/>
  <c r="G3929" i="27"/>
  <c r="H3886" i="27"/>
  <c r="G3865" i="27"/>
  <c r="H3822" i="27"/>
  <c r="G3801" i="27"/>
  <c r="H3758" i="27"/>
  <c r="G3737" i="27"/>
  <c r="H3694" i="27"/>
  <c r="G3673" i="27"/>
  <c r="H3630" i="27"/>
  <c r="G3609" i="27"/>
  <c r="H3566" i="27"/>
  <c r="G3545" i="27"/>
  <c r="H3502" i="27"/>
  <c r="G3479" i="27"/>
  <c r="H3430" i="27"/>
  <c r="H3402" i="27"/>
  <c r="G3317" i="27"/>
  <c r="H3288" i="27"/>
  <c r="H3260" i="27"/>
  <c r="G3203" i="27"/>
  <c r="G3175" i="27"/>
  <c r="H3146" i="27"/>
  <c r="H2909" i="27"/>
  <c r="H2817" i="27"/>
  <c r="G2726" i="27"/>
  <c r="H2681" i="27"/>
  <c r="H2579" i="27"/>
  <c r="H3875" i="27"/>
  <c r="G3854" i="27"/>
  <c r="H3811" i="27"/>
  <c r="G3790" i="27"/>
  <c r="H3747" i="27"/>
  <c r="G3726" i="27"/>
  <c r="H3683" i="27"/>
  <c r="G3662" i="27"/>
  <c r="H3619" i="27"/>
  <c r="G3598" i="27"/>
  <c r="H3555" i="27"/>
  <c r="G3534" i="27"/>
  <c r="H3466" i="27"/>
  <c r="G3442" i="27"/>
  <c r="G3416" i="27"/>
  <c r="G3388" i="27"/>
  <c r="H3359" i="27"/>
  <c r="G3274" i="27"/>
  <c r="H3245" i="27"/>
  <c r="H3217" i="27"/>
  <c r="G3160" i="27"/>
  <c r="G3132" i="27"/>
  <c r="H3103" i="27"/>
  <c r="G3044" i="27"/>
  <c r="G3009" i="27"/>
  <c r="G2971" i="27"/>
  <c r="G2931" i="27"/>
  <c r="H2885" i="27"/>
  <c r="H2793" i="27"/>
  <c r="H2749" i="27"/>
  <c r="H2657" i="27"/>
  <c r="H2550" i="27"/>
  <c r="H2390" i="27"/>
  <c r="G2616" i="27"/>
  <c r="H2587" i="27"/>
  <c r="H2494" i="27"/>
  <c r="G2460" i="27"/>
  <c r="H2392" i="27"/>
  <c r="G2358" i="27"/>
  <c r="H2244" i="27"/>
  <c r="H2150" i="27"/>
  <c r="H1885" i="27"/>
  <c r="H2310" i="27"/>
  <c r="G2271" i="27"/>
  <c r="G2227" i="27"/>
  <c r="H2181" i="27"/>
  <c r="G2130" i="27"/>
  <c r="G2038" i="27"/>
  <c r="H2293" i="27"/>
  <c r="G2203" i="27"/>
  <c r="H2155" i="27"/>
  <c r="G1920" i="27"/>
  <c r="H2313" i="27"/>
  <c r="H2276" i="27"/>
  <c r="G2185" i="27"/>
  <c r="H1777" i="27"/>
  <c r="H2462" i="27"/>
  <c r="G2428" i="27"/>
  <c r="H2360" i="27"/>
  <c r="G2326" i="27"/>
  <c r="H2291" i="27"/>
  <c r="H2246" i="27"/>
  <c r="G2154" i="27"/>
  <c r="G2088" i="27"/>
  <c r="H1907" i="27"/>
  <c r="H2930" i="27"/>
  <c r="G2873" i="27"/>
  <c r="G2845" i="27"/>
  <c r="H2816" i="27"/>
  <c r="G2731" i="27"/>
  <c r="H2702" i="27"/>
  <c r="H2674" i="27"/>
  <c r="G2617" i="27"/>
  <c r="G2589" i="27"/>
  <c r="H2560" i="27"/>
  <c r="H2496" i="27"/>
  <c r="G2462" i="27"/>
  <c r="H2393" i="27"/>
  <c r="G2360" i="27"/>
  <c r="G2291" i="27"/>
  <c r="G2246" i="27"/>
  <c r="H2200" i="27"/>
  <c r="H2153" i="27"/>
  <c r="H2085" i="27"/>
  <c r="H1902" i="27"/>
  <c r="H3414" i="27"/>
  <c r="G3393" i="27"/>
  <c r="H3350" i="27"/>
  <c r="G3329" i="27"/>
  <c r="H3286" i="27"/>
  <c r="G3265" i="27"/>
  <c r="H3222" i="27"/>
  <c r="G3201" i="27"/>
  <c r="H3158" i="27"/>
  <c r="G3137" i="27"/>
  <c r="H3094" i="27"/>
  <c r="G3073" i="27"/>
  <c r="G3050" i="27"/>
  <c r="H3025" i="27"/>
  <c r="H2997" i="27"/>
  <c r="G2940" i="27"/>
  <c r="G2912" i="27"/>
  <c r="H2883" i="27"/>
  <c r="G2798" i="27"/>
  <c r="H2769" i="27"/>
  <c r="H2741" i="27"/>
  <c r="G2684" i="27"/>
  <c r="G2656" i="27"/>
  <c r="H2627" i="27"/>
  <c r="G2542" i="27"/>
  <c r="G2508" i="27"/>
  <c r="H2440" i="27"/>
  <c r="G2406" i="27"/>
  <c r="H2337" i="27"/>
  <c r="G2304" i="27"/>
  <c r="G2217" i="27"/>
  <c r="H2171" i="27"/>
  <c r="G2009" i="27"/>
  <c r="H3491" i="27"/>
  <c r="G3470" i="27"/>
  <c r="H3427" i="27"/>
  <c r="G3406" i="27"/>
  <c r="H3363" i="27"/>
  <c r="G3342" i="27"/>
  <c r="H3299" i="27"/>
  <c r="G3278" i="27"/>
  <c r="H3235" i="27"/>
  <c r="G3214" i="27"/>
  <c r="H3171" i="27"/>
  <c r="G3150" i="27"/>
  <c r="H3107" i="27"/>
  <c r="G3086" i="27"/>
  <c r="H3040" i="27"/>
  <c r="H3014" i="27"/>
  <c r="H2986" i="27"/>
  <c r="G2929" i="27"/>
  <c r="G2901" i="27"/>
  <c r="G2869" i="27"/>
  <c r="G2837" i="27"/>
  <c r="G2801" i="27"/>
  <c r="G2769" i="27"/>
  <c r="G2737" i="27"/>
  <c r="G2705" i="27"/>
  <c r="G2673" i="27"/>
  <c r="G2641" i="27"/>
  <c r="G2609" i="27"/>
  <c r="G2504" i="27"/>
  <c r="G2465" i="27"/>
  <c r="G2427" i="27"/>
  <c r="G2388" i="27"/>
  <c r="G2350" i="27"/>
  <c r="H2307" i="27"/>
  <c r="H2262" i="27"/>
  <c r="H2158" i="27"/>
  <c r="H2083" i="27"/>
  <c r="G1960" i="27"/>
  <c r="G1846" i="27"/>
  <c r="H1789" i="27"/>
  <c r="G1721" i="27"/>
  <c r="G1661" i="27"/>
  <c r="H1370" i="27"/>
  <c r="H1749" i="27"/>
  <c r="G1680" i="27"/>
  <c r="G1408" i="27"/>
  <c r="G2084" i="27"/>
  <c r="H2027" i="27"/>
  <c r="G1980" i="27"/>
  <c r="G1924" i="27"/>
  <c r="H1856" i="27"/>
  <c r="H1742" i="27"/>
  <c r="H1672" i="27"/>
  <c r="G1601" i="27"/>
  <c r="G1516" i="27"/>
  <c r="H1394" i="27"/>
  <c r="H1189" i="27"/>
  <c r="G2013" i="27"/>
  <c r="H1963" i="27"/>
  <c r="H1838" i="27"/>
  <c r="G1725" i="27"/>
  <c r="G1576" i="27"/>
  <c r="G1346" i="27"/>
  <c r="H1928" i="27"/>
  <c r="H1814" i="27"/>
  <c r="H1689" i="27"/>
  <c r="G2493" i="27"/>
  <c r="H2466" i="27"/>
  <c r="H2434" i="27"/>
  <c r="G2381" i="27"/>
  <c r="G2349" i="27"/>
  <c r="H2322" i="27"/>
  <c r="H2219" i="27"/>
  <c r="G2184" i="27"/>
  <c r="G2137" i="27"/>
  <c r="G2045" i="27"/>
  <c r="G1934" i="27"/>
  <c r="H1877" i="27"/>
  <c r="G1808" i="27"/>
  <c r="G1694" i="27"/>
  <c r="G1612" i="27"/>
  <c r="H1529" i="27"/>
  <c r="H3007" i="27"/>
  <c r="G2922" i="27"/>
  <c r="H2895" i="27"/>
  <c r="H2863" i="27"/>
  <c r="G2810" i="27"/>
  <c r="G2778" i="27"/>
  <c r="H2751" i="27"/>
  <c r="G2666" i="27"/>
  <c r="H2639" i="27"/>
  <c r="H2607" i="27"/>
  <c r="G2554" i="27"/>
  <c r="G2522" i="27"/>
  <c r="H2495" i="27"/>
  <c r="G2410" i="27"/>
  <c r="H2383" i="27"/>
  <c r="H2351" i="27"/>
  <c r="G2298" i="27"/>
  <c r="H2222" i="27"/>
  <c r="G2187" i="27"/>
  <c r="G2096" i="27"/>
  <c r="G1992" i="27"/>
  <c r="H1881" i="27"/>
  <c r="G1757" i="27"/>
  <c r="G1619" i="27"/>
  <c r="H1537" i="27"/>
  <c r="G3023" i="27"/>
  <c r="G2991" i="27"/>
  <c r="H2964" i="27"/>
  <c r="G2879" i="27"/>
  <c r="H2852" i="27"/>
  <c r="H2820" i="27"/>
  <c r="G2767" i="27"/>
  <c r="G2735" i="27"/>
  <c r="H2708" i="27"/>
  <c r="G2623" i="27"/>
  <c r="H2596" i="27"/>
  <c r="H2564" i="27"/>
  <c r="G2511" i="27"/>
  <c r="G2479" i="27"/>
  <c r="H2452" i="27"/>
  <c r="G2367" i="27"/>
  <c r="H2340" i="27"/>
  <c r="H2308" i="27"/>
  <c r="H2243" i="27"/>
  <c r="H2123" i="27"/>
  <c r="G2067" i="27"/>
  <c r="H1971" i="27"/>
  <c r="H1846" i="27"/>
  <c r="H1721" i="27"/>
  <c r="H1661" i="27"/>
  <c r="G1457" i="27"/>
  <c r="H1225" i="27"/>
  <c r="H1098" i="27"/>
  <c r="G1269" i="27"/>
  <c r="G1187" i="27"/>
  <c r="H1095" i="27"/>
  <c r="H1417" i="27"/>
  <c r="H1349" i="27"/>
  <c r="G1212" i="27"/>
  <c r="H1133" i="27"/>
  <c r="G1678" i="27"/>
  <c r="G1628" i="27"/>
  <c r="H1587" i="27"/>
  <c r="G1528" i="27"/>
  <c r="H1480" i="27"/>
  <c r="H1285" i="27"/>
  <c r="G1205" i="27"/>
  <c r="G1969" i="27"/>
  <c r="H1880" i="27"/>
  <c r="H1830" i="27"/>
  <c r="G1653" i="27"/>
  <c r="G1603" i="27"/>
  <c r="H1557" i="27"/>
  <c r="G1497" i="27"/>
  <c r="H1431" i="27"/>
  <c r="H1377" i="27"/>
  <c r="G1307" i="27"/>
  <c r="H1244" i="27"/>
  <c r="G1156" i="27"/>
  <c r="H932" i="27"/>
  <c r="H2226" i="27"/>
  <c r="G2197" i="27"/>
  <c r="G2158" i="27"/>
  <c r="H2075" i="27"/>
  <c r="H2025" i="27"/>
  <c r="G1848" i="27"/>
  <c r="G1798" i="27"/>
  <c r="H1709" i="27"/>
  <c r="H1659" i="27"/>
  <c r="G1620" i="27"/>
  <c r="H1565" i="27"/>
  <c r="G1518" i="27"/>
  <c r="H1455" i="27"/>
  <c r="H1386" i="27"/>
  <c r="H1333" i="27"/>
  <c r="G1255" i="27"/>
  <c r="G1191" i="27"/>
  <c r="H2247" i="27"/>
  <c r="G2210" i="27"/>
  <c r="H2139" i="27"/>
  <c r="G2093" i="27"/>
  <c r="G1965" i="27"/>
  <c r="G1915" i="27"/>
  <c r="G1865" i="27"/>
  <c r="H1826" i="27"/>
  <c r="H1776" i="27"/>
  <c r="G1737" i="27"/>
  <c r="H1598" i="27"/>
  <c r="G1539" i="27"/>
  <c r="H1425" i="27"/>
  <c r="H1356" i="27"/>
  <c r="H1300" i="27"/>
  <c r="G1220" i="27"/>
  <c r="G1148" i="27"/>
  <c r="H978" i="27"/>
  <c r="H760" i="27"/>
  <c r="G789" i="27"/>
  <c r="H679" i="27"/>
  <c r="G566" i="27"/>
  <c r="G1034" i="27"/>
  <c r="G960" i="27"/>
  <c r="H898" i="27"/>
  <c r="G736" i="27"/>
  <c r="H611" i="27"/>
  <c r="H1168" i="27"/>
  <c r="G1119" i="27"/>
  <c r="G1079" i="27"/>
  <c r="H1014" i="27"/>
  <c r="H874" i="27"/>
  <c r="H788" i="27"/>
  <c r="G549" i="27"/>
  <c r="G1066" i="27"/>
  <c r="G977" i="27"/>
  <c r="G874" i="27"/>
  <c r="H747" i="27"/>
  <c r="H1570" i="27"/>
  <c r="H1342" i="27"/>
  <c r="H1879" i="27"/>
  <c r="G1650" i="27"/>
  <c r="G1418" i="27"/>
  <c r="H3978" i="27"/>
  <c r="H3911" i="27"/>
  <c r="G3839" i="27"/>
  <c r="H3760" i="27"/>
  <c r="G3603" i="27"/>
  <c r="G3527" i="27"/>
  <c r="H3932" i="27"/>
  <c r="G3874" i="27"/>
  <c r="G3810" i="27"/>
  <c r="H3749" i="27"/>
  <c r="G3682" i="27"/>
  <c r="H3607" i="27"/>
  <c r="H3517" i="27"/>
  <c r="H3956" i="27"/>
  <c r="H3907" i="27"/>
  <c r="H3852" i="27"/>
  <c r="H3977" i="27"/>
  <c r="H3928" i="27"/>
  <c r="G3904" i="27"/>
  <c r="G3848" i="27"/>
  <c r="G3820" i="27"/>
  <c r="H3791" i="27"/>
  <c r="G3706" i="27"/>
  <c r="H3677" i="27"/>
  <c r="H3649" i="27"/>
  <c r="H3584" i="27"/>
  <c r="G3551" i="27"/>
  <c r="H3480" i="27"/>
  <c r="H3441" i="27"/>
  <c r="G3308" i="27"/>
  <c r="H3261" i="27"/>
  <c r="G3148" i="27"/>
  <c r="G2361" i="27"/>
  <c r="H3022" i="27"/>
  <c r="H2984" i="27"/>
  <c r="H2946" i="27"/>
  <c r="G2900" i="27"/>
  <c r="G2856" i="27"/>
  <c r="H2810" i="27"/>
  <c r="G2764" i="27"/>
  <c r="H2718" i="27"/>
  <c r="H2626" i="27"/>
  <c r="G2569" i="27"/>
  <c r="G2507" i="27"/>
  <c r="H2421" i="27"/>
  <c r="G3255" i="27"/>
  <c r="H3226" i="27"/>
  <c r="G3141" i="27"/>
  <c r="H3112" i="27"/>
  <c r="H3084" i="27"/>
  <c r="H3054" i="27"/>
  <c r="H3021" i="27"/>
  <c r="G2984" i="27"/>
  <c r="H2945" i="27"/>
  <c r="G2854" i="27"/>
  <c r="H2809" i="27"/>
  <c r="G2718" i="27"/>
  <c r="H2672" i="27"/>
  <c r="H2625" i="27"/>
  <c r="G2420" i="27"/>
  <c r="G3080" i="27"/>
  <c r="H3050" i="27"/>
  <c r="H3016" i="27"/>
  <c r="H2978" i="27"/>
  <c r="G2939" i="27"/>
  <c r="H2893" i="27"/>
  <c r="G2803" i="27"/>
  <c r="H2757" i="27"/>
  <c r="H2665" i="27"/>
  <c r="H2618" i="27"/>
  <c r="G2561" i="27"/>
  <c r="G2497" i="27"/>
  <c r="G2408" i="27"/>
  <c r="G3020" i="27"/>
  <c r="G2982" i="27"/>
  <c r="G2899" i="27"/>
  <c r="H2853" i="27"/>
  <c r="H2761" i="27"/>
  <c r="H2717" i="27"/>
  <c r="G2568" i="27"/>
  <c r="G2505" i="27"/>
  <c r="G3612" i="27"/>
  <c r="G3556" i="27"/>
  <c r="G3532" i="27"/>
  <c r="H3488" i="27"/>
  <c r="G3464" i="27"/>
  <c r="H3413" i="27"/>
  <c r="H3385" i="27"/>
  <c r="G3328" i="27"/>
  <c r="G3300" i="27"/>
  <c r="H3271" i="27"/>
  <c r="G3186" i="27"/>
  <c r="H3157" i="27"/>
  <c r="H3129" i="27"/>
  <c r="G3072" i="27"/>
  <c r="G3041" i="27"/>
  <c r="G2881" i="27"/>
  <c r="H2835" i="27"/>
  <c r="G2744" i="27"/>
  <c r="H2699" i="27"/>
  <c r="G2601" i="27"/>
  <c r="H2544" i="27"/>
  <c r="H2472" i="27"/>
  <c r="G2382" i="27"/>
  <c r="G3572" i="27"/>
  <c r="G3969" i="27"/>
  <c r="H3926" i="27"/>
  <c r="G3905" i="27"/>
  <c r="H3862" i="27"/>
  <c r="G3841" i="27"/>
  <c r="H3798" i="27"/>
  <c r="G3777" i="27"/>
  <c r="H3734" i="27"/>
  <c r="G3713" i="27"/>
  <c r="H3670" i="27"/>
  <c r="G3649" i="27"/>
  <c r="H3606" i="27"/>
  <c r="G3585" i="27"/>
  <c r="H3542" i="27"/>
  <c r="G3521" i="27"/>
  <c r="G3476" i="27"/>
  <c r="G3427" i="27"/>
  <c r="G3399" i="27"/>
  <c r="H3370" i="27"/>
  <c r="G3285" i="27"/>
  <c r="H3256" i="27"/>
  <c r="H3228" i="27"/>
  <c r="G3171" i="27"/>
  <c r="G3143" i="27"/>
  <c r="H3114" i="27"/>
  <c r="G3024" i="27"/>
  <c r="H2985" i="27"/>
  <c r="G2948" i="27"/>
  <c r="G2857" i="27"/>
  <c r="H2811" i="27"/>
  <c r="G2721" i="27"/>
  <c r="H2675" i="27"/>
  <c r="H2629" i="27"/>
  <c r="G2572" i="27"/>
  <c r="H2510" i="27"/>
  <c r="G2425" i="27"/>
  <c r="G3894" i="27"/>
  <c r="H3851" i="27"/>
  <c r="G3830" i="27"/>
  <c r="H3787" i="27"/>
  <c r="G3766" i="27"/>
  <c r="H3723" i="27"/>
  <c r="G3702" i="27"/>
  <c r="H3659" i="27"/>
  <c r="G3638" i="27"/>
  <c r="H3595" i="27"/>
  <c r="G3574" i="27"/>
  <c r="H3531" i="27"/>
  <c r="G3510" i="27"/>
  <c r="H3463" i="27"/>
  <c r="G3439" i="27"/>
  <c r="G3384" i="27"/>
  <c r="G3356" i="27"/>
  <c r="H3327" i="27"/>
  <c r="G3242" i="27"/>
  <c r="H3213" i="27"/>
  <c r="H3185" i="27"/>
  <c r="G3128" i="27"/>
  <c r="G3100" i="27"/>
  <c r="H3071" i="27"/>
  <c r="G3005" i="27"/>
  <c r="H2966" i="27"/>
  <c r="G2925" i="27"/>
  <c r="G2789" i="27"/>
  <c r="G2697" i="27"/>
  <c r="H2651" i="27"/>
  <c r="H2600" i="27"/>
  <c r="G2468" i="27"/>
  <c r="G2612" i="27"/>
  <c r="G2584" i="27"/>
  <c r="H2555" i="27"/>
  <c r="G2524" i="27"/>
  <c r="H2456" i="27"/>
  <c r="G2422" i="27"/>
  <c r="H2353" i="27"/>
  <c r="G2320" i="27"/>
  <c r="G2284" i="27"/>
  <c r="H2238" i="27"/>
  <c r="H2069" i="27"/>
  <c r="G2340" i="27"/>
  <c r="H2220" i="27"/>
  <c r="G2123" i="27"/>
  <c r="H2019" i="27"/>
  <c r="G2323" i="27"/>
  <c r="G2288" i="27"/>
  <c r="H2196" i="27"/>
  <c r="G2078" i="27"/>
  <c r="H1874" i="27"/>
  <c r="G2344" i="27"/>
  <c r="H2270" i="27"/>
  <c r="G2179" i="27"/>
  <c r="G2129" i="27"/>
  <c r="H2033" i="27"/>
  <c r="G2492" i="27"/>
  <c r="H2424" i="27"/>
  <c r="G2390" i="27"/>
  <c r="H2321" i="27"/>
  <c r="G2287" i="27"/>
  <c r="H2241" i="27"/>
  <c r="G2147" i="27"/>
  <c r="H2926" i="27"/>
  <c r="H2898" i="27"/>
  <c r="G2841" i="27"/>
  <c r="G2813" i="27"/>
  <c r="H2784" i="27"/>
  <c r="G2699" i="27"/>
  <c r="H2670" i="27"/>
  <c r="H2642" i="27"/>
  <c r="G2585" i="27"/>
  <c r="G2557" i="27"/>
  <c r="G2526" i="27"/>
  <c r="H2457" i="27"/>
  <c r="G2424" i="27"/>
  <c r="H2355" i="27"/>
  <c r="G2321" i="27"/>
  <c r="G2241" i="27"/>
  <c r="H2195" i="27"/>
  <c r="H2073" i="27"/>
  <c r="H3390" i="27"/>
  <c r="G3369" i="27"/>
  <c r="H3326" i="27"/>
  <c r="G3305" i="27"/>
  <c r="H3262" i="27"/>
  <c r="G3241" i="27"/>
  <c r="H3198" i="27"/>
  <c r="G3177" i="27"/>
  <c r="H3134" i="27"/>
  <c r="G3113" i="27"/>
  <c r="H3070" i="27"/>
  <c r="G3022" i="27"/>
  <c r="H2993" i="27"/>
  <c r="H2965" i="27"/>
  <c r="G2908" i="27"/>
  <c r="G2880" i="27"/>
  <c r="H2851" i="27"/>
  <c r="G2766" i="27"/>
  <c r="H2737" i="27"/>
  <c r="H2709" i="27"/>
  <c r="G2652" i="27"/>
  <c r="G2624" i="27"/>
  <c r="H2595" i="27"/>
  <c r="H2504" i="27"/>
  <c r="G2470" i="27"/>
  <c r="H2401" i="27"/>
  <c r="G2368" i="27"/>
  <c r="H2299" i="27"/>
  <c r="G2211" i="27"/>
  <c r="H2109" i="27"/>
  <c r="G1985" i="27"/>
  <c r="H3467" i="27"/>
  <c r="G3446" i="27"/>
  <c r="H3403" i="27"/>
  <c r="G3382" i="27"/>
  <c r="H3339" i="27"/>
  <c r="G3318" i="27"/>
  <c r="H3275" i="27"/>
  <c r="G3254" i="27"/>
  <c r="H3211" i="27"/>
  <c r="G3190" i="27"/>
  <c r="H3147" i="27"/>
  <c r="G3126" i="27"/>
  <c r="H3083" i="27"/>
  <c r="H3037" i="27"/>
  <c r="G3011" i="27"/>
  <c r="H2982" i="27"/>
  <c r="H2954" i="27"/>
  <c r="G2897" i="27"/>
  <c r="G2865" i="27"/>
  <c r="H2602" i="27"/>
  <c r="H2570" i="27"/>
  <c r="H2537" i="27"/>
  <c r="H2499" i="27"/>
  <c r="H2461" i="27"/>
  <c r="H2422" i="27"/>
  <c r="H2384" i="27"/>
  <c r="H2256" i="27"/>
  <c r="H2070" i="27"/>
  <c r="G1800" i="27"/>
  <c r="G1949" i="27"/>
  <c r="G1840" i="27"/>
  <c r="G1715" i="27"/>
  <c r="H1579" i="27"/>
  <c r="H1601" i="27"/>
  <c r="H1517" i="27"/>
  <c r="G2080" i="27"/>
  <c r="G1918" i="27"/>
  <c r="H1850" i="27"/>
  <c r="G1793" i="27"/>
  <c r="H1736" i="27"/>
  <c r="G1665" i="27"/>
  <c r="G1593" i="27"/>
  <c r="G1380" i="27"/>
  <c r="H1159" i="27"/>
  <c r="G2065" i="27"/>
  <c r="H2008" i="27"/>
  <c r="H1957" i="27"/>
  <c r="G1900" i="27"/>
  <c r="H1832" i="27"/>
  <c r="H1718" i="27"/>
  <c r="H1643" i="27"/>
  <c r="H1481" i="27"/>
  <c r="H2035" i="27"/>
  <c r="G1988" i="27"/>
  <c r="H1923" i="27"/>
  <c r="H1809" i="27"/>
  <c r="G1740" i="27"/>
  <c r="H1683" i="27"/>
  <c r="H1614" i="27"/>
  <c r="H1515" i="27"/>
  <c r="H1414" i="27"/>
  <c r="G2517" i="27"/>
  <c r="H2490" i="27"/>
  <c r="G2405" i="27"/>
  <c r="H2378" i="27"/>
  <c r="H2346" i="27"/>
  <c r="G2293" i="27"/>
  <c r="H2251" i="27"/>
  <c r="G2216" i="27"/>
  <c r="G2180" i="27"/>
  <c r="H2040" i="27"/>
  <c r="G1928" i="27"/>
  <c r="G1803" i="27"/>
  <c r="H1746" i="27"/>
  <c r="G1689" i="27"/>
  <c r="H1605" i="27"/>
  <c r="G1521" i="27"/>
  <c r="H1428" i="27"/>
  <c r="G2978" i="27"/>
  <c r="G2946" i="27"/>
  <c r="H2919" i="27"/>
  <c r="G2834" i="27"/>
  <c r="H2807" i="27"/>
  <c r="H2775" i="27"/>
  <c r="G2722" i="27"/>
  <c r="G2690" i="27"/>
  <c r="H2663" i="27"/>
  <c r="G2578" i="27"/>
  <c r="H2551" i="27"/>
  <c r="H2519" i="27"/>
  <c r="G2466" i="27"/>
  <c r="G2434" i="27"/>
  <c r="H2407" i="27"/>
  <c r="G2322" i="27"/>
  <c r="H2295" i="27"/>
  <c r="H2254" i="27"/>
  <c r="G2219" i="27"/>
  <c r="G2183" i="27"/>
  <c r="G2136" i="27"/>
  <c r="H2091" i="27"/>
  <c r="G2044" i="27"/>
  <c r="H1987" i="27"/>
  <c r="G1932" i="27"/>
  <c r="H1875" i="27"/>
  <c r="H1750" i="27"/>
  <c r="G1529" i="27"/>
  <c r="H1438" i="27"/>
  <c r="G3047" i="27"/>
  <c r="H3020" i="27"/>
  <c r="H2988" i="27"/>
  <c r="G2935" i="27"/>
  <c r="G2903" i="27"/>
  <c r="H2876" i="27"/>
  <c r="G2791" i="27"/>
  <c r="H2764" i="27"/>
  <c r="H2732" i="27"/>
  <c r="G2679" i="27"/>
  <c r="G2647" i="27"/>
  <c r="H2620" i="27"/>
  <c r="G2535" i="27"/>
  <c r="H2508" i="27"/>
  <c r="H2476" i="27"/>
  <c r="G2423" i="27"/>
  <c r="G2391" i="27"/>
  <c r="H2364" i="27"/>
  <c r="H2275" i="27"/>
  <c r="G2240" i="27"/>
  <c r="H2197" i="27"/>
  <c r="G2160" i="27"/>
  <c r="H2062" i="27"/>
  <c r="H1966" i="27"/>
  <c r="H1841" i="27"/>
  <c r="H1715" i="27"/>
  <c r="G1654" i="27"/>
  <c r="H1545" i="27"/>
  <c r="H1447" i="27"/>
  <c r="G1053" i="27"/>
  <c r="H1325" i="27"/>
  <c r="G1264" i="27"/>
  <c r="H1180" i="27"/>
  <c r="G1413" i="27"/>
  <c r="G1344" i="27"/>
  <c r="H1205" i="27"/>
  <c r="G1095" i="27"/>
  <c r="H1523" i="27"/>
  <c r="H1461" i="27"/>
  <c r="H1407" i="27"/>
  <c r="H1279" i="27"/>
  <c r="G1200" i="27"/>
  <c r="H1084" i="27"/>
  <c r="G1877" i="27"/>
  <c r="G1827" i="27"/>
  <c r="G1777" i="27"/>
  <c r="H1738" i="27"/>
  <c r="H1688" i="27"/>
  <c r="G1649" i="27"/>
  <c r="H1493" i="27"/>
  <c r="G1426" i="27"/>
  <c r="G1373" i="27"/>
  <c r="G1301" i="27"/>
  <c r="G2261" i="27"/>
  <c r="H2186" i="27"/>
  <c r="G2155" i="27"/>
  <c r="G2072" i="27"/>
  <c r="G2022" i="27"/>
  <c r="G1972" i="27"/>
  <c r="H1933" i="27"/>
  <c r="H1883" i="27"/>
  <c r="G1844" i="27"/>
  <c r="H1705" i="27"/>
  <c r="G1656" i="27"/>
  <c r="H1501" i="27"/>
  <c r="G1450" i="27"/>
  <c r="H1382" i="27"/>
  <c r="G1328" i="27"/>
  <c r="G1250" i="27"/>
  <c r="H1162" i="27"/>
  <c r="H1058" i="27"/>
  <c r="G2274" i="27"/>
  <c r="H2207" i="27"/>
  <c r="G2170" i="27"/>
  <c r="H2136" i="27"/>
  <c r="G2089" i="27"/>
  <c r="H2050" i="27"/>
  <c r="H2000" i="27"/>
  <c r="H1950" i="27"/>
  <c r="H1822" i="27"/>
  <c r="G1773" i="27"/>
  <c r="G1723" i="27"/>
  <c r="H1634" i="27"/>
  <c r="H1534" i="27"/>
  <c r="G1474" i="27"/>
  <c r="G1420" i="27"/>
  <c r="G1352" i="27"/>
  <c r="G1215" i="27"/>
  <c r="G1109" i="27"/>
  <c r="H973" i="27"/>
  <c r="G829" i="27"/>
  <c r="G634" i="27"/>
  <c r="H781" i="27"/>
  <c r="G669" i="27"/>
  <c r="G501" i="27"/>
  <c r="H1029" i="27"/>
  <c r="H892" i="27"/>
  <c r="G808" i="27"/>
  <c r="G704" i="27"/>
  <c r="H600" i="27"/>
  <c r="G1165" i="27"/>
  <c r="G1115" i="27"/>
  <c r="H1062" i="27"/>
  <c r="H868" i="27"/>
  <c r="H779" i="27"/>
  <c r="H668" i="27"/>
  <c r="H533" i="27"/>
  <c r="H1129" i="27"/>
  <c r="H1061" i="27"/>
  <c r="H970" i="27"/>
  <c r="G863" i="27"/>
  <c r="G741" i="27"/>
  <c r="H1546" i="27"/>
  <c r="G975" i="27"/>
  <c r="H1623" i="27"/>
  <c r="H1381" i="27"/>
  <c r="H584" i="27"/>
  <c r="G459" i="27"/>
  <c r="H1143" i="27"/>
  <c r="H1082" i="27"/>
  <c r="H1037" i="27"/>
  <c r="G993" i="27"/>
  <c r="H942" i="27"/>
  <c r="G838" i="27"/>
  <c r="G779" i="27"/>
  <c r="G710" i="27"/>
  <c r="H493" i="27"/>
  <c r="G1597" i="27"/>
  <c r="G1573" i="27"/>
  <c r="G1549" i="27"/>
  <c r="G1525" i="27"/>
  <c r="G1501" i="27"/>
  <c r="H1473" i="27"/>
  <c r="H1412" i="27"/>
  <c r="H1345" i="27"/>
  <c r="G1271" i="27"/>
  <c r="G1235" i="27"/>
  <c r="G1157" i="27"/>
  <c r="G981" i="27"/>
  <c r="H924" i="27"/>
  <c r="G856" i="27"/>
  <c r="H792" i="27"/>
  <c r="H458" i="27"/>
  <c r="H2111" i="27"/>
  <c r="H2079" i="27"/>
  <c r="G2026" i="27"/>
  <c r="G1994" i="27"/>
  <c r="H1967" i="27"/>
  <c r="G1882" i="27"/>
  <c r="H1855" i="27"/>
  <c r="H1823" i="27"/>
  <c r="G1770" i="27"/>
  <c r="G1738" i="27"/>
  <c r="H1711" i="27"/>
  <c r="G1626" i="27"/>
  <c r="H1599" i="27"/>
  <c r="H1567" i="27"/>
  <c r="G1514" i="27"/>
  <c r="G1482" i="27"/>
  <c r="G1421" i="27"/>
  <c r="H1384" i="27"/>
  <c r="G1354" i="27"/>
  <c r="H1281" i="27"/>
  <c r="H1245" i="27"/>
  <c r="G1210" i="27"/>
  <c r="H1167" i="27"/>
  <c r="G1132" i="27"/>
  <c r="G1096" i="27"/>
  <c r="H1045" i="27"/>
  <c r="H998" i="27"/>
  <c r="G941" i="27"/>
  <c r="H810" i="27"/>
  <c r="H636" i="27"/>
  <c r="G2111" i="27"/>
  <c r="H2084" i="27"/>
  <c r="H2052" i="27"/>
  <c r="G1999" i="27"/>
  <c r="G1967" i="27"/>
  <c r="H1940" i="27"/>
  <c r="G1855" i="27"/>
  <c r="H1828" i="27"/>
  <c r="H1796" i="27"/>
  <c r="G1743" i="27"/>
  <c r="G1711" i="27"/>
  <c r="H1684" i="27"/>
  <c r="G1599" i="27"/>
  <c r="H1572" i="27"/>
  <c r="H1540" i="27"/>
  <c r="G1487" i="27"/>
  <c r="G1451" i="27"/>
  <c r="G1375" i="27"/>
  <c r="H1341" i="27"/>
  <c r="G1295" i="27"/>
  <c r="G1245" i="27"/>
  <c r="H1156" i="27"/>
  <c r="G1117" i="27"/>
  <c r="H996" i="27"/>
  <c r="H854" i="27"/>
  <c r="H506" i="27"/>
  <c r="G247" i="27"/>
  <c r="G284" i="27"/>
  <c r="G611" i="27"/>
  <c r="H951" i="27"/>
  <c r="H901" i="27"/>
  <c r="H744" i="27"/>
  <c r="G690" i="27"/>
  <c r="H547" i="27"/>
  <c r="H455" i="27"/>
  <c r="G1321" i="27"/>
  <c r="H1254" i="27"/>
  <c r="G1217" i="27"/>
  <c r="H1150" i="27"/>
  <c r="G1113" i="27"/>
  <c r="H1036" i="27"/>
  <c r="H986" i="27"/>
  <c r="H858" i="27"/>
  <c r="H803" i="27"/>
  <c r="H739" i="27"/>
  <c r="G683" i="27"/>
  <c r="H604" i="27"/>
  <c r="G541" i="27"/>
  <c r="H448" i="27"/>
  <c r="H292" i="27"/>
  <c r="G1478" i="27"/>
  <c r="H1411" i="27"/>
  <c r="G1374" i="27"/>
  <c r="H1307" i="27"/>
  <c r="G1270" i="27"/>
  <c r="H1203" i="27"/>
  <c r="G1166" i="27"/>
  <c r="G1094" i="27"/>
  <c r="H1053" i="27"/>
  <c r="G940" i="27"/>
  <c r="H897" i="27"/>
  <c r="G839" i="27"/>
  <c r="H786" i="27"/>
  <c r="H700" i="27"/>
  <c r="H621" i="27"/>
  <c r="G461" i="27"/>
  <c r="H706" i="27"/>
  <c r="G1351" i="27"/>
  <c r="G1320" i="27"/>
  <c r="H1277" i="27"/>
  <c r="G1242" i="27"/>
  <c r="G1164" i="27"/>
  <c r="G1128" i="27"/>
  <c r="H1041" i="27"/>
  <c r="G935" i="27"/>
  <c r="H732" i="27"/>
  <c r="G627" i="27"/>
  <c r="G2167" i="27"/>
  <c r="G2135" i="27"/>
  <c r="H2108" i="27"/>
  <c r="G2023" i="27"/>
  <c r="H1996" i="27"/>
  <c r="H1964" i="27"/>
  <c r="G1911" i="27"/>
  <c r="G1879" i="27"/>
  <c r="H1852" i="27"/>
  <c r="G1767" i="27"/>
  <c r="H1740" i="27"/>
  <c r="H1708" i="27"/>
  <c r="G1655" i="27"/>
  <c r="G1623" i="27"/>
  <c r="H1596" i="27"/>
  <c r="G1511" i="27"/>
  <c r="H1484" i="27"/>
  <c r="G1448" i="27"/>
  <c r="G1372" i="27"/>
  <c r="H1329" i="27"/>
  <c r="G1291" i="27"/>
  <c r="H1202" i="27"/>
  <c r="H1152" i="27"/>
  <c r="G1103" i="27"/>
  <c r="H991" i="27"/>
  <c r="G928" i="27"/>
  <c r="H849" i="27"/>
  <c r="G662" i="27"/>
  <c r="H220" i="27"/>
  <c r="H512" i="27"/>
  <c r="H264" i="27"/>
  <c r="G605" i="27"/>
  <c r="H525" i="27"/>
  <c r="H427" i="27"/>
  <c r="G299" i="27"/>
  <c r="G948" i="27"/>
  <c r="G898" i="27"/>
  <c r="G848" i="27"/>
  <c r="G804" i="27"/>
  <c r="H740" i="27"/>
  <c r="H683" i="27"/>
  <c r="G523" i="27"/>
  <c r="H297" i="27"/>
  <c r="H1318" i="27"/>
  <c r="G1281" i="27"/>
  <c r="H1214" i="27"/>
  <c r="G1177" i="27"/>
  <c r="H1110" i="27"/>
  <c r="H1071" i="27"/>
  <c r="G1033" i="27"/>
  <c r="G983" i="27"/>
  <c r="H894" i="27"/>
  <c r="G844" i="27"/>
  <c r="G799" i="27"/>
  <c r="H735" i="27"/>
  <c r="G677" i="27"/>
  <c r="G517" i="27"/>
  <c r="G279" i="27"/>
  <c r="H1475" i="27"/>
  <c r="G1438" i="27"/>
  <c r="H1371" i="27"/>
  <c r="G1334" i="27"/>
  <c r="H1267" i="27"/>
  <c r="G1230" i="27"/>
  <c r="H1163" i="27"/>
  <c r="G1134" i="27"/>
  <c r="H1091" i="27"/>
  <c r="H1039" i="27"/>
  <c r="H993" i="27"/>
  <c r="G936" i="27"/>
  <c r="H893" i="27"/>
  <c r="G835" i="27"/>
  <c r="H174" i="27"/>
  <c r="G618" i="27"/>
  <c r="G448" i="27"/>
  <c r="G990" i="27"/>
  <c r="G295" i="27"/>
  <c r="H684" i="27"/>
  <c r="G595" i="27"/>
  <c r="G1517" i="27"/>
  <c r="G1493" i="27"/>
  <c r="G1467" i="27"/>
  <c r="G1400" i="27"/>
  <c r="G1339" i="27"/>
  <c r="G1299" i="27"/>
  <c r="H1228" i="27"/>
  <c r="H1114" i="27"/>
  <c r="G1070" i="27"/>
  <c r="G1023" i="27"/>
  <c r="G970" i="27"/>
  <c r="H902" i="27"/>
  <c r="H682" i="27"/>
  <c r="H405" i="27"/>
  <c r="G2074" i="27"/>
  <c r="H2047" i="27"/>
  <c r="H2015" i="27"/>
  <c r="G1962" i="27"/>
  <c r="G1930" i="27"/>
  <c r="H1903" i="27"/>
  <c r="G1818" i="27"/>
  <c r="H1791" i="27"/>
  <c r="H1759" i="27"/>
  <c r="G1706" i="27"/>
  <c r="G1674" i="27"/>
  <c r="H1647" i="27"/>
  <c r="G1562" i="27"/>
  <c r="H1535" i="27"/>
  <c r="H1503" i="27"/>
  <c r="G1476" i="27"/>
  <c r="H1445" i="27"/>
  <c r="G1409" i="27"/>
  <c r="H1378" i="27"/>
  <c r="G1348" i="27"/>
  <c r="H1309" i="27"/>
  <c r="G1274" i="27"/>
  <c r="G1196" i="27"/>
  <c r="G1160" i="27"/>
  <c r="H917" i="27"/>
  <c r="H616" i="27"/>
  <c r="G472" i="27"/>
  <c r="G2159" i="27"/>
  <c r="H2132" i="27"/>
  <c r="G2047" i="27"/>
  <c r="H2020" i="27"/>
  <c r="H1988" i="27"/>
  <c r="G1935" i="27"/>
  <c r="G1903" i="27"/>
  <c r="H1876" i="27"/>
  <c r="G1791" i="27"/>
  <c r="H1764" i="27"/>
  <c r="H1732" i="27"/>
  <c r="G1679" i="27"/>
  <c r="G1647" i="27"/>
  <c r="H1620" i="27"/>
  <c r="G1535" i="27"/>
  <c r="H1508" i="27"/>
  <c r="G1445" i="27"/>
  <c r="H1402" i="27"/>
  <c r="G1369" i="27"/>
  <c r="H1326" i="27"/>
  <c r="H1188" i="27"/>
  <c r="G1149" i="27"/>
  <c r="G1099" i="27"/>
  <c r="G1055" i="27"/>
  <c r="H985" i="27"/>
  <c r="G906" i="27"/>
  <c r="G842" i="27"/>
  <c r="H746" i="27"/>
  <c r="H652" i="27"/>
  <c r="G383" i="27"/>
  <c r="G186" i="27"/>
  <c r="G428" i="27"/>
  <c r="H240" i="27"/>
  <c r="G583" i="27"/>
  <c r="G421" i="27"/>
  <c r="G280" i="27"/>
  <c r="H983" i="27"/>
  <c r="H933" i="27"/>
  <c r="H844" i="27"/>
  <c r="H799" i="27"/>
  <c r="H661" i="27"/>
  <c r="G598" i="27"/>
  <c r="H517" i="27"/>
  <c r="G442" i="27"/>
  <c r="H279" i="27"/>
  <c r="H1278" i="27"/>
  <c r="G1241" i="27"/>
  <c r="H1174" i="27"/>
  <c r="G1137" i="27"/>
  <c r="H1068" i="27"/>
  <c r="G1029" i="27"/>
  <c r="H890" i="27"/>
  <c r="G840" i="27"/>
  <c r="G795" i="27"/>
  <c r="G730" i="27"/>
  <c r="G655" i="27"/>
  <c r="H509" i="27"/>
  <c r="H433" i="27"/>
  <c r="G256" i="27"/>
  <c r="H1435" i="27"/>
  <c r="G1398" i="27"/>
  <c r="H1331" i="27"/>
  <c r="G1294" i="27"/>
  <c r="H1227" i="27"/>
  <c r="G1198" i="27"/>
  <c r="G1036" i="27"/>
  <c r="H989" i="27"/>
  <c r="G876" i="27"/>
  <c r="H60" i="27"/>
  <c r="G586" i="27"/>
  <c r="H404" i="27"/>
  <c r="G966" i="27"/>
  <c r="H628" i="27"/>
  <c r="H191" i="27"/>
  <c r="G675" i="27"/>
  <c r="G584" i="27"/>
  <c r="G440" i="27"/>
  <c r="G1589" i="27"/>
  <c r="G1565" i="27"/>
  <c r="H1538" i="27"/>
  <c r="H1514" i="27"/>
  <c r="H1490" i="27"/>
  <c r="G1464" i="27"/>
  <c r="G1397" i="27"/>
  <c r="G1336" i="27"/>
  <c r="H1260" i="27"/>
  <c r="H1224" i="27"/>
  <c r="H1146" i="27"/>
  <c r="G1111" i="27"/>
  <c r="G964" i="27"/>
  <c r="G2098" i="27"/>
  <c r="H2071" i="27"/>
  <c r="G1986" i="27"/>
  <c r="H1959" i="27"/>
  <c r="H1927" i="27"/>
  <c r="G1874" i="27"/>
  <c r="G1842" i="27"/>
  <c r="H1815" i="27"/>
  <c r="G1730" i="27"/>
  <c r="H1703" i="27"/>
  <c r="H1671" i="27"/>
  <c r="G1618" i="27"/>
  <c r="G1586" i="27"/>
  <c r="H1559" i="27"/>
  <c r="G1473" i="27"/>
  <c r="H1442" i="27"/>
  <c r="H1375" i="27"/>
  <c r="G1345" i="27"/>
  <c r="G1306" i="27"/>
  <c r="G1192" i="27"/>
  <c r="H1121" i="27"/>
  <c r="G1078" i="27"/>
  <c r="H1031" i="27"/>
  <c r="G913" i="27"/>
  <c r="G792" i="27"/>
  <c r="H698" i="27"/>
  <c r="H605" i="27"/>
  <c r="H453" i="27"/>
  <c r="H2156" i="27"/>
  <c r="G2103" i="27"/>
  <c r="G2071" i="27"/>
  <c r="H2044" i="27"/>
  <c r="G1959" i="27"/>
  <c r="H1932" i="27"/>
  <c r="H1900" i="27"/>
  <c r="G1847" i="27"/>
  <c r="G1815" i="27"/>
  <c r="H1788" i="27"/>
  <c r="G1703" i="27"/>
  <c r="H1676" i="27"/>
  <c r="H1644" i="27"/>
  <c r="G1591" i="27"/>
  <c r="G1559" i="27"/>
  <c r="H1532" i="27"/>
  <c r="H1472" i="27"/>
  <c r="G1442" i="27"/>
  <c r="H1399" i="27"/>
  <c r="G1323" i="27"/>
  <c r="H1234" i="27"/>
  <c r="H1184" i="27"/>
  <c r="H980" i="27"/>
  <c r="G900" i="27"/>
  <c r="G837" i="27"/>
  <c r="G613" i="27"/>
  <c r="G453" i="27"/>
  <c r="H370" i="27"/>
  <c r="H163" i="27"/>
  <c r="G498" i="27"/>
  <c r="G390" i="27"/>
  <c r="G220" i="27"/>
  <c r="H576" i="27"/>
  <c r="G510" i="27"/>
  <c r="H411" i="27"/>
  <c r="H185" i="27"/>
  <c r="G980" i="27"/>
  <c r="G930" i="27"/>
  <c r="H840" i="27"/>
  <c r="G783" i="27"/>
  <c r="H730" i="27"/>
  <c r="H655" i="27"/>
  <c r="G411" i="27"/>
  <c r="H256" i="27"/>
  <c r="G1305" i="27"/>
  <c r="H1238" i="27"/>
  <c r="G1201" i="27"/>
  <c r="H1134" i="27"/>
  <c r="G1105" i="27"/>
  <c r="G1065" i="27"/>
  <c r="G1015" i="27"/>
  <c r="H926" i="27"/>
  <c r="G887" i="27"/>
  <c r="H835" i="27"/>
  <c r="G778" i="27"/>
  <c r="H725" i="27"/>
  <c r="H648" i="27"/>
  <c r="G399" i="27"/>
  <c r="G232" i="27"/>
  <c r="G1462" i="27"/>
  <c r="H1395" i="27"/>
  <c r="G1358" i="27"/>
  <c r="H1291" i="27"/>
  <c r="G1262" i="27"/>
  <c r="H1187" i="27"/>
  <c r="G1158" i="27"/>
  <c r="G1118" i="27"/>
  <c r="H1083" i="27"/>
  <c r="G972" i="27"/>
  <c r="H929" i="27"/>
  <c r="G872" i="27"/>
  <c r="G823" i="27"/>
  <c r="G648" i="27"/>
  <c r="G509" i="27"/>
  <c r="H49" i="27"/>
  <c r="G398" i="27"/>
  <c r="H575" i="27"/>
  <c r="G958" i="27"/>
  <c r="H592" i="27"/>
  <c r="G78" i="27"/>
  <c r="H1586" i="27"/>
  <c r="G1461" i="27"/>
  <c r="H1424" i="27"/>
  <c r="G1394" i="27"/>
  <c r="G1327" i="27"/>
  <c r="H1292" i="27"/>
  <c r="H1256" i="27"/>
  <c r="H1178" i="27"/>
  <c r="G1143" i="27"/>
  <c r="H1100" i="27"/>
  <c r="H1060" i="27"/>
  <c r="G1013" i="27"/>
  <c r="H946" i="27"/>
  <c r="G831" i="27"/>
  <c r="G747" i="27"/>
  <c r="H664" i="27"/>
  <c r="G106" i="27"/>
  <c r="H2095" i="27"/>
  <c r="G2010" i="27"/>
  <c r="H1983" i="27"/>
  <c r="H1951" i="27"/>
  <c r="G1898" i="27"/>
  <c r="G1866" i="27"/>
  <c r="H1839" i="27"/>
  <c r="G1754" i="27"/>
  <c r="H1727" i="27"/>
  <c r="H1695" i="27"/>
  <c r="G1642" i="27"/>
  <c r="G1610" i="27"/>
  <c r="H1583" i="27"/>
  <c r="G1498" i="27"/>
  <c r="H1433" i="27"/>
  <c r="H1372" i="27"/>
  <c r="G1224" i="27"/>
  <c r="H1153" i="27"/>
  <c r="H1073" i="27"/>
  <c r="H906" i="27"/>
  <c r="H594" i="27"/>
  <c r="G349" i="27"/>
  <c r="G2127" i="27"/>
  <c r="G2095" i="27"/>
  <c r="H2068" i="27"/>
  <c r="G1983" i="27"/>
  <c r="H1956" i="27"/>
  <c r="H1924" i="27"/>
  <c r="G1871" i="27"/>
  <c r="G1839" i="27"/>
  <c r="H1812" i="27"/>
  <c r="G1727" i="27"/>
  <c r="H1700" i="27"/>
  <c r="H1668" i="27"/>
  <c r="G1615" i="27"/>
  <c r="G1583" i="27"/>
  <c r="H1556" i="27"/>
  <c r="H1469" i="27"/>
  <c r="G1439" i="27"/>
  <c r="H1396" i="27"/>
  <c r="G1231" i="27"/>
  <c r="G1181" i="27"/>
  <c r="G1131" i="27"/>
  <c r="H1092" i="27"/>
  <c r="G1031" i="27"/>
  <c r="H974" i="27"/>
  <c r="G895" i="27"/>
  <c r="G810" i="27"/>
  <c r="H731" i="27"/>
  <c r="G602" i="27"/>
  <c r="G431" i="27"/>
  <c r="H359" i="27"/>
  <c r="H491" i="27"/>
  <c r="G379" i="27"/>
  <c r="H570" i="27"/>
  <c r="H483" i="27"/>
  <c r="G976" i="27"/>
  <c r="G836" i="27"/>
  <c r="H778" i="27"/>
  <c r="H650" i="27"/>
  <c r="G570" i="27"/>
  <c r="G504" i="27"/>
  <c r="H400" i="27"/>
  <c r="H239" i="27"/>
  <c r="H1302" i="27"/>
  <c r="G1265" i="27"/>
  <c r="H1198" i="27"/>
  <c r="G1169" i="27"/>
  <c r="H1094" i="27"/>
  <c r="G1061" i="27"/>
  <c r="H972" i="27"/>
  <c r="H922" i="27"/>
  <c r="G873" i="27"/>
  <c r="H643" i="27"/>
  <c r="G563" i="27"/>
  <c r="G496" i="27"/>
  <c r="H387" i="27"/>
  <c r="H207" i="27"/>
  <c r="H1459" i="27"/>
  <c r="G1422" i="27"/>
  <c r="H1355" i="27"/>
  <c r="G1326" i="27"/>
  <c r="H1251" i="27"/>
  <c r="G1222" i="27"/>
  <c r="H1155" i="27"/>
  <c r="H1115" i="27"/>
  <c r="G1071" i="27"/>
  <c r="H1025" i="27"/>
  <c r="G968" i="27"/>
  <c r="H925" i="27"/>
  <c r="G807" i="27"/>
  <c r="H748" i="27"/>
  <c r="H619" i="27"/>
  <c r="H291" i="27"/>
  <c r="H352" i="27"/>
  <c r="H699" i="27"/>
  <c r="H543" i="27"/>
  <c r="G347" i="27"/>
  <c r="H1051" i="27"/>
  <c r="G934" i="27"/>
  <c r="H818" i="27"/>
  <c r="G1640" i="27"/>
  <c r="G1512" i="27"/>
  <c r="G1315" i="27"/>
  <c r="H1161" i="27"/>
  <c r="G1088" i="27"/>
  <c r="G1258" i="27"/>
  <c r="H1212" i="27"/>
  <c r="G1159" i="27"/>
  <c r="H1087" i="27"/>
  <c r="H1364" i="27"/>
  <c r="G1325" i="27"/>
  <c r="G1234" i="27"/>
  <c r="G1123" i="27"/>
  <c r="H1030" i="27"/>
  <c r="H1667" i="27"/>
  <c r="G1579" i="27"/>
  <c r="H1510" i="27"/>
  <c r="G1475" i="27"/>
  <c r="G1437" i="27"/>
  <c r="G1319" i="27"/>
  <c r="H1273" i="27"/>
  <c r="H1112" i="27"/>
  <c r="G984" i="27"/>
  <c r="H1958" i="27"/>
  <c r="H1930" i="27"/>
  <c r="G1873" i="27"/>
  <c r="G1845" i="27"/>
  <c r="H1816" i="27"/>
  <c r="G1731" i="27"/>
  <c r="H1702" i="27"/>
  <c r="H1674" i="27"/>
  <c r="G1617" i="27"/>
  <c r="G1587" i="27"/>
  <c r="H1518" i="27"/>
  <c r="G1484" i="27"/>
  <c r="H1446" i="27"/>
  <c r="G1407" i="27"/>
  <c r="H1328" i="27"/>
  <c r="G1284" i="27"/>
  <c r="H1239" i="27"/>
  <c r="H1191" i="27"/>
  <c r="H1130" i="27"/>
  <c r="G1048" i="27"/>
  <c r="H2258" i="27"/>
  <c r="G2237" i="27"/>
  <c r="H2194" i="27"/>
  <c r="G2173" i="27"/>
  <c r="G2149" i="27"/>
  <c r="G2068" i="27"/>
  <c r="G2040" i="27"/>
  <c r="H2011" i="27"/>
  <c r="G1926" i="27"/>
  <c r="H1897" i="27"/>
  <c r="H1869" i="27"/>
  <c r="G1812" i="27"/>
  <c r="G1784" i="27"/>
  <c r="H1755" i="27"/>
  <c r="G1670" i="27"/>
  <c r="H1641" i="27"/>
  <c r="H1613" i="27"/>
  <c r="G1582" i="27"/>
  <c r="H1513" i="27"/>
  <c r="H1440" i="27"/>
  <c r="H1401" i="27"/>
  <c r="G1362" i="27"/>
  <c r="H1232" i="27"/>
  <c r="H2263" i="27"/>
  <c r="G2242" i="27"/>
  <c r="H2199" i="27"/>
  <c r="G2178" i="27"/>
  <c r="H2130" i="27"/>
  <c r="G2075" i="27"/>
  <c r="H2046" i="27"/>
  <c r="H2018" i="27"/>
  <c r="G1961" i="27"/>
  <c r="G1933" i="27"/>
  <c r="H1904" i="27"/>
  <c r="G1819" i="27"/>
  <c r="H1790" i="27"/>
  <c r="H1762" i="27"/>
  <c r="G1705" i="27"/>
  <c r="G1677" i="27"/>
  <c r="H1648" i="27"/>
  <c r="G1590" i="27"/>
  <c r="H1521" i="27"/>
  <c r="G1488" i="27"/>
  <c r="H1410" i="27"/>
  <c r="G1371" i="27"/>
  <c r="G1332" i="27"/>
  <c r="H1289" i="27"/>
  <c r="G1243" i="27"/>
  <c r="H1197" i="27"/>
  <c r="G1058" i="27"/>
  <c r="G996" i="27"/>
  <c r="H950" i="27"/>
  <c r="G860" i="27"/>
  <c r="H687" i="27"/>
  <c r="G506" i="27"/>
  <c r="G164" i="27"/>
  <c r="G775" i="27"/>
  <c r="G714" i="27"/>
  <c r="H551" i="27"/>
  <c r="H383" i="27"/>
  <c r="G1020" i="27"/>
  <c r="G932" i="27"/>
  <c r="H886" i="27"/>
  <c r="G728" i="27"/>
  <c r="H658" i="27"/>
  <c r="H445" i="27"/>
  <c r="G1133" i="27"/>
  <c r="H1104" i="27"/>
  <c r="H1075" i="27"/>
  <c r="H1038" i="27"/>
  <c r="H999" i="27"/>
  <c r="G909" i="27"/>
  <c r="H863" i="27"/>
  <c r="H813" i="27"/>
  <c r="G757" i="27"/>
  <c r="H693" i="27"/>
  <c r="G619" i="27"/>
  <c r="H514" i="27"/>
  <c r="H247" i="27"/>
  <c r="H1125" i="27"/>
  <c r="H1093" i="27"/>
  <c r="G1056" i="27"/>
  <c r="H1013" i="27"/>
  <c r="H964" i="27"/>
  <c r="G857" i="27"/>
  <c r="H800" i="27"/>
  <c r="G733" i="27"/>
  <c r="G562" i="27"/>
  <c r="G1581" i="27"/>
  <c r="G1557" i="27"/>
  <c r="G1533" i="27"/>
  <c r="G1509" i="27"/>
  <c r="G1485" i="27"/>
  <c r="G1458" i="27"/>
  <c r="H1421" i="27"/>
  <c r="G1391" i="27"/>
  <c r="H1360" i="27"/>
  <c r="G1324" i="27"/>
  <c r="H1288" i="27"/>
  <c r="G1253" i="27"/>
  <c r="H1210" i="27"/>
  <c r="G1175" i="27"/>
  <c r="G1139" i="27"/>
  <c r="H1096" i="27"/>
  <c r="G1009" i="27"/>
  <c r="H941" i="27"/>
  <c r="H825" i="27"/>
  <c r="H544" i="27"/>
  <c r="H2119" i="27"/>
  <c r="G2066" i="27"/>
  <c r="G2034" i="27"/>
  <c r="H2007" i="27"/>
  <c r="G1922" i="27"/>
  <c r="H1895" i="27"/>
  <c r="H1863" i="27"/>
  <c r="G1810" i="27"/>
  <c r="G1778" i="27"/>
  <c r="H1751" i="27"/>
  <c r="G1666" i="27"/>
  <c r="H1639" i="27"/>
  <c r="H1607" i="27"/>
  <c r="G1554" i="27"/>
  <c r="G1522" i="27"/>
  <c r="H1495" i="27"/>
  <c r="H1430" i="27"/>
  <c r="H1369" i="27"/>
  <c r="H1263" i="27"/>
  <c r="H1185" i="27"/>
  <c r="H1149" i="27"/>
  <c r="H1069" i="27"/>
  <c r="G957" i="27"/>
  <c r="H900" i="27"/>
  <c r="G843" i="27"/>
  <c r="H680" i="27"/>
  <c r="H583" i="27"/>
  <c r="G2151" i="27"/>
  <c r="H2124" i="27"/>
  <c r="H2092" i="27"/>
  <c r="G2039" i="27"/>
  <c r="G2007" i="27"/>
  <c r="H1980" i="27"/>
  <c r="G1895" i="27"/>
  <c r="H1868" i="27"/>
  <c r="H1836" i="27"/>
  <c r="G1783" i="27"/>
  <c r="G1751" i="27"/>
  <c r="H1724" i="27"/>
  <c r="G1639" i="27"/>
  <c r="H1612" i="27"/>
  <c r="H1580" i="27"/>
  <c r="G1527" i="27"/>
  <c r="G1495" i="27"/>
  <c r="H1466" i="27"/>
  <c r="H1393" i="27"/>
  <c r="H1316" i="27"/>
  <c r="H1266" i="27"/>
  <c r="H1216" i="27"/>
  <c r="H1088" i="27"/>
  <c r="H1026" i="27"/>
  <c r="G889" i="27"/>
  <c r="H804" i="27"/>
  <c r="G591" i="27"/>
  <c r="H196" i="27"/>
  <c r="H348" i="27"/>
  <c r="G367" i="27"/>
  <c r="H565" i="27"/>
  <c r="H118" i="27"/>
  <c r="G962" i="27"/>
  <c r="H873" i="27"/>
  <c r="G832" i="27"/>
  <c r="G773" i="27"/>
  <c r="G707" i="27"/>
  <c r="H644" i="27"/>
  <c r="G565" i="27"/>
  <c r="H496" i="27"/>
  <c r="H388" i="27"/>
  <c r="G118" i="27"/>
  <c r="H1262" i="27"/>
  <c r="G1233" i="27"/>
  <c r="H1158" i="27"/>
  <c r="G1129" i="27"/>
  <c r="H958" i="27"/>
  <c r="G919" i="27"/>
  <c r="G869" i="27"/>
  <c r="G828" i="27"/>
  <c r="G768" i="27"/>
  <c r="H637" i="27"/>
  <c r="G558" i="27"/>
  <c r="H488" i="27"/>
  <c r="H376" i="27"/>
  <c r="H1419" i="27"/>
  <c r="G1390" i="27"/>
  <c r="H1315" i="27"/>
  <c r="G1286" i="27"/>
  <c r="H1219" i="27"/>
  <c r="G1182" i="27"/>
  <c r="G1068" i="27"/>
  <c r="H1021" i="27"/>
  <c r="G908" i="27"/>
  <c r="H865" i="27"/>
  <c r="H802" i="27"/>
  <c r="G615" i="27"/>
  <c r="G446" i="27"/>
  <c r="H341" i="27"/>
  <c r="H539" i="27"/>
  <c r="H1043" i="27"/>
  <c r="H931" i="27"/>
  <c r="H815" i="27"/>
  <c r="G1868" i="27"/>
  <c r="G1824" i="27"/>
  <c r="H1778" i="27"/>
  <c r="G1732" i="27"/>
  <c r="H1686" i="27"/>
  <c r="H1632" i="27"/>
  <c r="G1571" i="27"/>
  <c r="H1502" i="27"/>
  <c r="G1423" i="27"/>
  <c r="H1287" i="27"/>
  <c r="G1692" i="27"/>
  <c r="H1637" i="27"/>
  <c r="G1508" i="27"/>
  <c r="G1434" i="27"/>
  <c r="H2037" i="27"/>
  <c r="G1913" i="27"/>
  <c r="H1867" i="27"/>
  <c r="G1776" i="27"/>
  <c r="H1731" i="27"/>
  <c r="G1568" i="27"/>
  <c r="H1499" i="27"/>
  <c r="G1419" i="27"/>
  <c r="H1282" i="27"/>
  <c r="H2098" i="27"/>
  <c r="H2022" i="27"/>
  <c r="H1984" i="27"/>
  <c r="H1941" i="27"/>
  <c r="H1849" i="27"/>
  <c r="G1758" i="27"/>
  <c r="H1713" i="27"/>
  <c r="G1608" i="27"/>
  <c r="H2021" i="27"/>
  <c r="G1984" i="27"/>
  <c r="H1939" i="27"/>
  <c r="G1849" i="27"/>
  <c r="H1803" i="27"/>
  <c r="G1712" i="27"/>
  <c r="H1664" i="27"/>
  <c r="H1541" i="27"/>
  <c r="H1471" i="27"/>
  <c r="G1376" i="27"/>
  <c r="G1208" i="27"/>
  <c r="G2525" i="27"/>
  <c r="H2482" i="27"/>
  <c r="G2461" i="27"/>
  <c r="H2418" i="27"/>
  <c r="G2397" i="27"/>
  <c r="H2354" i="27"/>
  <c r="G2333" i="27"/>
  <c r="G2262" i="27"/>
  <c r="H2233" i="27"/>
  <c r="H2205" i="27"/>
  <c r="G2073" i="27"/>
  <c r="G2035" i="27"/>
  <c r="G1956" i="27"/>
  <c r="H1910" i="27"/>
  <c r="G1820" i="27"/>
  <c r="H1774" i="27"/>
  <c r="G1683" i="27"/>
  <c r="G1496" i="27"/>
  <c r="G1276" i="27"/>
  <c r="G3018" i="27"/>
  <c r="H2975" i="27"/>
  <c r="G2954" i="27"/>
  <c r="H2911" i="27"/>
  <c r="G2890" i="27"/>
  <c r="H2847" i="27"/>
  <c r="G2826" i="27"/>
  <c r="H2783" i="27"/>
  <c r="G2762" i="27"/>
  <c r="H2719" i="27"/>
  <c r="G2698" i="27"/>
  <c r="H2655" i="27"/>
  <c r="G2634" i="27"/>
  <c r="H2591" i="27"/>
  <c r="G2570" i="27"/>
  <c r="H2527" i="27"/>
  <c r="G2506" i="27"/>
  <c r="H2463" i="27"/>
  <c r="G2442" i="27"/>
  <c r="H2399" i="27"/>
  <c r="G2378" i="27"/>
  <c r="H2335" i="27"/>
  <c r="G2314" i="27"/>
  <c r="H2292" i="27"/>
  <c r="G2265" i="27"/>
  <c r="H2236" i="27"/>
  <c r="H2208" i="27"/>
  <c r="G2148" i="27"/>
  <c r="H2115" i="27"/>
  <c r="H2077" i="27"/>
  <c r="H2001" i="27"/>
  <c r="G1916" i="27"/>
  <c r="H1870" i="27"/>
  <c r="G1779" i="27"/>
  <c r="H1733" i="27"/>
  <c r="G1633" i="27"/>
  <c r="G1504" i="27"/>
  <c r="G1425" i="27"/>
  <c r="H1293" i="27"/>
  <c r="H3060" i="27"/>
  <c r="G3039" i="27"/>
  <c r="H2996" i="27"/>
  <c r="G2975" i="27"/>
  <c r="H2932" i="27"/>
  <c r="G2911" i="27"/>
  <c r="H2868" i="27"/>
  <c r="G2847" i="27"/>
  <c r="H2804" i="27"/>
  <c r="G2783" i="27"/>
  <c r="H2740" i="27"/>
  <c r="G2719" i="27"/>
  <c r="H2676" i="27"/>
  <c r="G2655" i="27"/>
  <c r="H2612" i="27"/>
  <c r="G2591" i="27"/>
  <c r="H2548" i="27"/>
  <c r="G2527" i="27"/>
  <c r="H2484" i="27"/>
  <c r="G2463" i="27"/>
  <c r="H2420" i="27"/>
  <c r="G2399" i="27"/>
  <c r="H2356" i="27"/>
  <c r="G2335" i="27"/>
  <c r="G2292" i="27"/>
  <c r="G2236" i="27"/>
  <c r="G2208" i="27"/>
  <c r="H2179" i="27"/>
  <c r="G2115" i="27"/>
  <c r="G2077" i="27"/>
  <c r="H2038" i="27"/>
  <c r="G2001" i="27"/>
  <c r="H1960" i="27"/>
  <c r="G1870" i="27"/>
  <c r="H1824" i="27"/>
  <c r="G1733" i="27"/>
  <c r="H1571" i="27"/>
  <c r="H1423" i="27"/>
  <c r="G1293" i="27"/>
  <c r="G1154" i="27"/>
  <c r="H1079" i="27"/>
  <c r="G1106" i="27"/>
  <c r="G956" i="27"/>
  <c r="H1340" i="27"/>
  <c r="G1252" i="27"/>
  <c r="H1207" i="27"/>
  <c r="G1076" i="27"/>
  <c r="H1437" i="27"/>
  <c r="H1398" i="27"/>
  <c r="G1359" i="27"/>
  <c r="H1319" i="27"/>
  <c r="G1229" i="27"/>
  <c r="G1180" i="27"/>
  <c r="H1113" i="27"/>
  <c r="G989" i="27"/>
  <c r="G1664" i="27"/>
  <c r="H1635" i="27"/>
  <c r="H1574" i="27"/>
  <c r="G1540" i="27"/>
  <c r="G1471" i="27"/>
  <c r="H1392" i="27"/>
  <c r="H1353" i="27"/>
  <c r="G1314" i="27"/>
  <c r="H1268" i="27"/>
  <c r="G1172" i="27"/>
  <c r="H938" i="27"/>
  <c r="G1955" i="27"/>
  <c r="H1926" i="27"/>
  <c r="H1898" i="27"/>
  <c r="G1841" i="27"/>
  <c r="G1813" i="27"/>
  <c r="H1784" i="27"/>
  <c r="G1699" i="27"/>
  <c r="H1670" i="27"/>
  <c r="H1642" i="27"/>
  <c r="H1582" i="27"/>
  <c r="G1548" i="27"/>
  <c r="G1480" i="27"/>
  <c r="G1441" i="27"/>
  <c r="H1362" i="27"/>
  <c r="H1324" i="27"/>
  <c r="G1279" i="27"/>
  <c r="H1233" i="27"/>
  <c r="G1184" i="27"/>
  <c r="G1120" i="27"/>
  <c r="H1020" i="27"/>
  <c r="G2277" i="27"/>
  <c r="H2234" i="27"/>
  <c r="G2213" i="27"/>
  <c r="H2170" i="27"/>
  <c r="G2146" i="27"/>
  <c r="H2121" i="27"/>
  <c r="H2093" i="27"/>
  <c r="G2036" i="27"/>
  <c r="G2008" i="27"/>
  <c r="H1979" i="27"/>
  <c r="G1894" i="27"/>
  <c r="H1865" i="27"/>
  <c r="H1837" i="27"/>
  <c r="G1780" i="27"/>
  <c r="G1752" i="27"/>
  <c r="H1723" i="27"/>
  <c r="G1638" i="27"/>
  <c r="H1609" i="27"/>
  <c r="H1577" i="27"/>
  <c r="G1544" i="27"/>
  <c r="H1474" i="27"/>
  <c r="G1435" i="27"/>
  <c r="G1396" i="27"/>
  <c r="G1272" i="27"/>
  <c r="H1226" i="27"/>
  <c r="H1176" i="27"/>
  <c r="H1109" i="27"/>
  <c r="G973" i="27"/>
  <c r="G2282" i="27"/>
  <c r="H2239" i="27"/>
  <c r="G2218" i="27"/>
  <c r="H2175" i="27"/>
  <c r="H2127" i="27"/>
  <c r="G2043" i="27"/>
  <c r="H2014" i="27"/>
  <c r="H1986" i="27"/>
  <c r="G1929" i="27"/>
  <c r="G1901" i="27"/>
  <c r="H1872" i="27"/>
  <c r="G1787" i="27"/>
  <c r="H1758" i="27"/>
  <c r="H1730" i="27"/>
  <c r="G1673" i="27"/>
  <c r="G1645" i="27"/>
  <c r="H1616" i="27"/>
  <c r="H1585" i="27"/>
  <c r="G1552" i="27"/>
  <c r="H1483" i="27"/>
  <c r="H1444" i="27"/>
  <c r="G1405" i="27"/>
  <c r="G1367" i="27"/>
  <c r="G1237" i="27"/>
  <c r="H1127" i="27"/>
  <c r="H1044" i="27"/>
  <c r="G991" i="27"/>
  <c r="H945" i="27"/>
  <c r="H853" i="27"/>
  <c r="G802" i="27"/>
  <c r="G746" i="27"/>
  <c r="H487" i="27"/>
  <c r="H704" i="27"/>
  <c r="G538" i="27"/>
  <c r="G337" i="27"/>
  <c r="H1015" i="27"/>
  <c r="G927" i="27"/>
  <c r="H881" i="27"/>
  <c r="G834" i="27"/>
  <c r="H780" i="27"/>
  <c r="H719" i="27"/>
  <c r="G416" i="27"/>
  <c r="H1186" i="27"/>
  <c r="G1101" i="27"/>
  <c r="H994" i="27"/>
  <c r="G903" i="27"/>
  <c r="H857" i="27"/>
  <c r="G750" i="27"/>
  <c r="G608" i="27"/>
  <c r="H499" i="27"/>
  <c r="H129" i="27"/>
  <c r="G1122" i="27"/>
  <c r="G1090" i="27"/>
  <c r="G1052" i="27"/>
  <c r="H1009" i="27"/>
  <c r="H953" i="27"/>
  <c r="H850" i="27"/>
  <c r="G726" i="27"/>
  <c r="H647" i="27"/>
  <c r="G231" i="27"/>
  <c r="H1578" i="27"/>
  <c r="H1554" i="27"/>
  <c r="H1530" i="27"/>
  <c r="H1506" i="27"/>
  <c r="H1482" i="27"/>
  <c r="G1449" i="27"/>
  <c r="H1418" i="27"/>
  <c r="G1388" i="27"/>
  <c r="H1351" i="27"/>
  <c r="H1320" i="27"/>
  <c r="G1285" i="27"/>
  <c r="H1242" i="27"/>
  <c r="G1207" i="27"/>
  <c r="G1171" i="27"/>
  <c r="H1128" i="27"/>
  <c r="G1093" i="27"/>
  <c r="G992" i="27"/>
  <c r="H935" i="27"/>
  <c r="G805" i="27"/>
  <c r="G647" i="27"/>
  <c r="G493" i="27"/>
  <c r="G2090" i="27"/>
  <c r="G2058" i="27"/>
  <c r="H2031" i="27"/>
  <c r="G1946" i="27"/>
  <c r="H1919" i="27"/>
  <c r="H1887" i="27"/>
  <c r="G1834" i="27"/>
  <c r="G1802" i="27"/>
  <c r="H1775" i="27"/>
  <c r="G1690" i="27"/>
  <c r="H1663" i="27"/>
  <c r="H1631" i="27"/>
  <c r="G1578" i="27"/>
  <c r="G1546" i="27"/>
  <c r="H1519" i="27"/>
  <c r="G1427" i="27"/>
  <c r="G1360" i="27"/>
  <c r="H1295" i="27"/>
  <c r="H1217" i="27"/>
  <c r="H1181" i="27"/>
  <c r="H1103" i="27"/>
  <c r="H1065" i="27"/>
  <c r="G1008" i="27"/>
  <c r="G952" i="27"/>
  <c r="H895" i="27"/>
  <c r="G544" i="27"/>
  <c r="H2148" i="27"/>
  <c r="H2116" i="27"/>
  <c r="G2063" i="27"/>
  <c r="G2031" i="27"/>
  <c r="H2004" i="27"/>
  <c r="G1919" i="27"/>
  <c r="H1892" i="27"/>
  <c r="H1860" i="27"/>
  <c r="G1807" i="27"/>
  <c r="G1775" i="27"/>
  <c r="H1748" i="27"/>
  <c r="G1663" i="27"/>
  <c r="H1636" i="27"/>
  <c r="H1604" i="27"/>
  <c r="G1551" i="27"/>
  <c r="G1519" i="27"/>
  <c r="H1492" i="27"/>
  <c r="H1463" i="27"/>
  <c r="H1390" i="27"/>
  <c r="G1263" i="27"/>
  <c r="G1213" i="27"/>
  <c r="H1124" i="27"/>
  <c r="G1073" i="27"/>
  <c r="G1021" i="27"/>
  <c r="H882" i="27"/>
  <c r="H797" i="27"/>
  <c r="H690" i="27"/>
  <c r="H579" i="27"/>
  <c r="G336" i="27"/>
  <c r="G458" i="27"/>
  <c r="H355" i="27"/>
  <c r="G622" i="27"/>
  <c r="H559" i="27"/>
  <c r="G470" i="27"/>
  <c r="G344" i="27"/>
  <c r="H919" i="27"/>
  <c r="H869" i="27"/>
  <c r="G816" i="27"/>
  <c r="H768" i="27"/>
  <c r="G701" i="27"/>
  <c r="G559" i="27"/>
  <c r="H83" i="27"/>
  <c r="G1297" i="27"/>
  <c r="H1222" i="27"/>
  <c r="G1193" i="27"/>
  <c r="H1126" i="27"/>
  <c r="G1089" i="27"/>
  <c r="H1004" i="27"/>
  <c r="H954" i="27"/>
  <c r="G811" i="27"/>
  <c r="H763" i="27"/>
  <c r="G694" i="27"/>
  <c r="H632" i="27"/>
  <c r="G552" i="27"/>
  <c r="H365" i="27"/>
  <c r="H22" i="27"/>
  <c r="G1454" i="27"/>
  <c r="H1379" i="27"/>
  <c r="G1350" i="27"/>
  <c r="H1283" i="27"/>
  <c r="G1246" i="27"/>
  <c r="H1179" i="27"/>
  <c r="G1142" i="27"/>
  <c r="G1110" i="27"/>
  <c r="G1064" i="27"/>
  <c r="H1007" i="27"/>
  <c r="H961" i="27"/>
  <c r="G904" i="27"/>
  <c r="G858" i="27"/>
  <c r="H597" i="27"/>
  <c r="G373" i="27"/>
  <c r="G218" i="27"/>
  <c r="G289" i="27"/>
  <c r="G283" i="27"/>
  <c r="H1019" i="27"/>
  <c r="H907" i="27"/>
  <c r="G469" i="27"/>
  <c r="H2890" i="27"/>
  <c r="G2833" i="27"/>
  <c r="G2805" i="27"/>
  <c r="H2776" i="27"/>
  <c r="G2691" i="27"/>
  <c r="H2662" i="27"/>
  <c r="H2634" i="27"/>
  <c r="G2577" i="27"/>
  <c r="G2549" i="27"/>
  <c r="G2516" i="27"/>
  <c r="H2448" i="27"/>
  <c r="G2414" i="27"/>
  <c r="H2345" i="27"/>
  <c r="G2312" i="27"/>
  <c r="H2273" i="27"/>
  <c r="G2182" i="27"/>
  <c r="H2131" i="27"/>
  <c r="H1754" i="27"/>
  <c r="H1953" i="27"/>
  <c r="H1909" i="27"/>
  <c r="H1817" i="27"/>
  <c r="G1726" i="27"/>
  <c r="H1681" i="27"/>
  <c r="G1625" i="27"/>
  <c r="G1494" i="27"/>
  <c r="H1265" i="27"/>
  <c r="G1686" i="27"/>
  <c r="G1630" i="27"/>
  <c r="H1568" i="27"/>
  <c r="G1287" i="27"/>
  <c r="G2108" i="27"/>
  <c r="G2070" i="27"/>
  <c r="G2032" i="27"/>
  <c r="G1907" i="27"/>
  <c r="H1861" i="27"/>
  <c r="G1771" i="27"/>
  <c r="H1725" i="27"/>
  <c r="H1622" i="27"/>
  <c r="G1491" i="27"/>
  <c r="G2017" i="27"/>
  <c r="G1889" i="27"/>
  <c r="H1843" i="27"/>
  <c r="G1753" i="27"/>
  <c r="H1707" i="27"/>
  <c r="H1657" i="27"/>
  <c r="H1533" i="27"/>
  <c r="H1462" i="27"/>
  <c r="G1365" i="27"/>
  <c r="G1188" i="27"/>
  <c r="H1934" i="27"/>
  <c r="G1843" i="27"/>
  <c r="H1797" i="27"/>
  <c r="G1707" i="27"/>
  <c r="G1657" i="27"/>
  <c r="H1600" i="27"/>
  <c r="G1532" i="27"/>
  <c r="H1361" i="27"/>
  <c r="H2522" i="27"/>
  <c r="G2501" i="27"/>
  <c r="H2458" i="27"/>
  <c r="G2437" i="27"/>
  <c r="H2394" i="27"/>
  <c r="G2373" i="27"/>
  <c r="H2330" i="27"/>
  <c r="G2309" i="27"/>
  <c r="G2230" i="27"/>
  <c r="H2201" i="27"/>
  <c r="H2173" i="27"/>
  <c r="G2141" i="27"/>
  <c r="H2106" i="27"/>
  <c r="G2069" i="27"/>
  <c r="H2030" i="27"/>
  <c r="H1992" i="27"/>
  <c r="G1950" i="27"/>
  <c r="H1905" i="27"/>
  <c r="G1814" i="27"/>
  <c r="H1768" i="27"/>
  <c r="G1676" i="27"/>
  <c r="H1619" i="27"/>
  <c r="H1555" i="27"/>
  <c r="H1400" i="27"/>
  <c r="H1253" i="27"/>
  <c r="H3015" i="27"/>
  <c r="G2994" i="27"/>
  <c r="H2951" i="27"/>
  <c r="G2930" i="27"/>
  <c r="H2887" i="27"/>
  <c r="G2866" i="27"/>
  <c r="H2823" i="27"/>
  <c r="G2802" i="27"/>
  <c r="H2759" i="27"/>
  <c r="G2738" i="27"/>
  <c r="H2695" i="27"/>
  <c r="G2674" i="27"/>
  <c r="H2631" i="27"/>
  <c r="G2610" i="27"/>
  <c r="H2567" i="27"/>
  <c r="G2546" i="27"/>
  <c r="H2503" i="27"/>
  <c r="G2482" i="27"/>
  <c r="H2439" i="27"/>
  <c r="G2418" i="27"/>
  <c r="H2375" i="27"/>
  <c r="G2354" i="27"/>
  <c r="H2311" i="27"/>
  <c r="H2289" i="27"/>
  <c r="G2233" i="27"/>
  <c r="H2204" i="27"/>
  <c r="H2176" i="27"/>
  <c r="H2144" i="27"/>
  <c r="G2110" i="27"/>
  <c r="G1996" i="27"/>
  <c r="G1910" i="27"/>
  <c r="H1864" i="27"/>
  <c r="G1774" i="27"/>
  <c r="H1728" i="27"/>
  <c r="H1626" i="27"/>
  <c r="H1563" i="27"/>
  <c r="H1413" i="27"/>
  <c r="H1271" i="27"/>
  <c r="H3036" i="27"/>
  <c r="G3015" i="27"/>
  <c r="H2972" i="27"/>
  <c r="G2951" i="27"/>
  <c r="H2908" i="27"/>
  <c r="G2887" i="27"/>
  <c r="H2844" i="27"/>
  <c r="G2823" i="27"/>
  <c r="H2780" i="27"/>
  <c r="G2759" i="27"/>
  <c r="H2716" i="27"/>
  <c r="G2695" i="27"/>
  <c r="H2652" i="27"/>
  <c r="G2631" i="27"/>
  <c r="H2588" i="27"/>
  <c r="G2567" i="27"/>
  <c r="H2524" i="27"/>
  <c r="G2503" i="27"/>
  <c r="H2460" i="27"/>
  <c r="G2439" i="27"/>
  <c r="H2396" i="27"/>
  <c r="G2375" i="27"/>
  <c r="H2332" i="27"/>
  <c r="G2311" i="27"/>
  <c r="G2289" i="27"/>
  <c r="H2261" i="27"/>
  <c r="G2204" i="27"/>
  <c r="G2176" i="27"/>
  <c r="G2144" i="27"/>
  <c r="H2072" i="27"/>
  <c r="H2034" i="27"/>
  <c r="H1955" i="27"/>
  <c r="G1864" i="27"/>
  <c r="H1818" i="27"/>
  <c r="G1772" i="27"/>
  <c r="G1728" i="27"/>
  <c r="H1682" i="27"/>
  <c r="H1625" i="27"/>
  <c r="G1563" i="27"/>
  <c r="H1494" i="27"/>
  <c r="G1410" i="27"/>
  <c r="H1269" i="27"/>
  <c r="H1145" i="27"/>
  <c r="G1098" i="27"/>
  <c r="H910" i="27"/>
  <c r="G1335" i="27"/>
  <c r="G1247" i="27"/>
  <c r="H1201" i="27"/>
  <c r="G1144" i="27"/>
  <c r="H1063" i="27"/>
  <c r="G1432" i="27"/>
  <c r="G1393" i="27"/>
  <c r="H1314" i="27"/>
  <c r="G1223" i="27"/>
  <c r="H1105" i="27"/>
  <c r="G945" i="27"/>
  <c r="G1660" i="27"/>
  <c r="G1632" i="27"/>
  <c r="H1603" i="27"/>
  <c r="H1536" i="27"/>
  <c r="G1502" i="27"/>
  <c r="H1426" i="27"/>
  <c r="H1388" i="27"/>
  <c r="G1349" i="27"/>
  <c r="G1308" i="27"/>
  <c r="G1216" i="27"/>
  <c r="G1923" i="27"/>
  <c r="H1894" i="27"/>
  <c r="H1866" i="27"/>
  <c r="G1809" i="27"/>
  <c r="G1781" i="27"/>
  <c r="H1752" i="27"/>
  <c r="G1667" i="27"/>
  <c r="H1638" i="27"/>
  <c r="H1610" i="27"/>
  <c r="H1544" i="27"/>
  <c r="G1510" i="27"/>
  <c r="H1397" i="27"/>
  <c r="H1358" i="27"/>
  <c r="H1272" i="27"/>
  <c r="H1177" i="27"/>
  <c r="G1112" i="27"/>
  <c r="G978" i="27"/>
  <c r="H2274" i="27"/>
  <c r="G2253" i="27"/>
  <c r="H2210" i="27"/>
  <c r="G2189" i="27"/>
  <c r="H2167" i="27"/>
  <c r="G2118" i="27"/>
  <c r="H2089" i="27"/>
  <c r="H2061" i="27"/>
  <c r="G2004" i="27"/>
  <c r="G1976" i="27"/>
  <c r="H1947" i="27"/>
  <c r="G1862" i="27"/>
  <c r="H1833" i="27"/>
  <c r="H1805" i="27"/>
  <c r="G1748" i="27"/>
  <c r="G1720" i="27"/>
  <c r="H1691" i="27"/>
  <c r="G1606" i="27"/>
  <c r="H1539" i="27"/>
  <c r="G1505" i="27"/>
  <c r="G1469" i="27"/>
  <c r="G1431" i="27"/>
  <c r="H1352" i="27"/>
  <c r="G1266" i="27"/>
  <c r="H1221" i="27"/>
  <c r="H1101" i="27"/>
  <c r="H927" i="27"/>
  <c r="H2279" i="27"/>
  <c r="G2258" i="27"/>
  <c r="H2215" i="27"/>
  <c r="G2194" i="27"/>
  <c r="G2124" i="27"/>
  <c r="H2096" i="27"/>
  <c r="G2011" i="27"/>
  <c r="H1982" i="27"/>
  <c r="H1954" i="27"/>
  <c r="G1897" i="27"/>
  <c r="G1869" i="27"/>
  <c r="H1840" i="27"/>
  <c r="G1755" i="27"/>
  <c r="H1726" i="27"/>
  <c r="H1698" i="27"/>
  <c r="G1641" i="27"/>
  <c r="G1613" i="27"/>
  <c r="H1547" i="27"/>
  <c r="G1513" i="27"/>
  <c r="H1478" i="27"/>
  <c r="G1440" i="27"/>
  <c r="G1401" i="27"/>
  <c r="H1322" i="27"/>
  <c r="G1232" i="27"/>
  <c r="H1183" i="27"/>
  <c r="H1119" i="27"/>
  <c r="H1010" i="27"/>
  <c r="G1026" i="27"/>
  <c r="G985" i="27"/>
  <c r="G893" i="27"/>
  <c r="G849" i="27"/>
  <c r="H796" i="27"/>
  <c r="H669" i="27"/>
  <c r="G590" i="27"/>
  <c r="G814" i="27"/>
  <c r="G760" i="27"/>
  <c r="H623" i="27"/>
  <c r="H271" i="27"/>
  <c r="G1010" i="27"/>
  <c r="G921" i="27"/>
  <c r="H826" i="27"/>
  <c r="G774" i="27"/>
  <c r="H712" i="27"/>
  <c r="H640" i="27"/>
  <c r="G551" i="27"/>
  <c r="G1183" i="27"/>
  <c r="H1154" i="27"/>
  <c r="H1066" i="27"/>
  <c r="H1028" i="27"/>
  <c r="H988" i="27"/>
  <c r="G897" i="27"/>
  <c r="H852" i="27"/>
  <c r="G742" i="27"/>
  <c r="H675" i="27"/>
  <c r="G597" i="27"/>
  <c r="H1047" i="27"/>
  <c r="G999" i="27"/>
  <c r="H948" i="27"/>
  <c r="G896" i="27"/>
  <c r="G845" i="27"/>
  <c r="G786" i="27"/>
  <c r="G718" i="27"/>
  <c r="G514" i="27"/>
  <c r="G107" i="27"/>
  <c r="H1479" i="27"/>
  <c r="H1415" i="27"/>
  <c r="G1385" i="27"/>
  <c r="H1348" i="27"/>
  <c r="G1317" i="27"/>
  <c r="G1239" i="27"/>
  <c r="G1203" i="27"/>
  <c r="G1125" i="27"/>
  <c r="H1046" i="27"/>
  <c r="H930" i="27"/>
  <c r="G798" i="27"/>
  <c r="H474" i="27"/>
  <c r="G2114" i="27"/>
  <c r="H2087" i="27"/>
  <c r="H2055" i="27"/>
  <c r="G2002" i="27"/>
  <c r="G1970" i="27"/>
  <c r="H1943" i="27"/>
  <c r="G1858" i="27"/>
  <c r="H1831" i="27"/>
  <c r="H1799" i="27"/>
  <c r="G1746" i="27"/>
  <c r="G1714" i="27"/>
  <c r="H1687" i="27"/>
  <c r="G1602" i="27"/>
  <c r="H1575" i="27"/>
  <c r="H1543" i="27"/>
  <c r="G1490" i="27"/>
  <c r="G1424" i="27"/>
  <c r="G1357" i="27"/>
  <c r="G1292" i="27"/>
  <c r="H1249" i="27"/>
  <c r="H1213" i="27"/>
  <c r="G1178" i="27"/>
  <c r="H1135" i="27"/>
  <c r="G1100" i="27"/>
  <c r="G1060" i="27"/>
  <c r="G946" i="27"/>
  <c r="H889" i="27"/>
  <c r="H817" i="27"/>
  <c r="G663" i="27"/>
  <c r="H527" i="27"/>
  <c r="G2087" i="27"/>
  <c r="H2060" i="27"/>
  <c r="H2028" i="27"/>
  <c r="G1975" i="27"/>
  <c r="G1943" i="27"/>
  <c r="H1916" i="27"/>
  <c r="G1831" i="27"/>
  <c r="H1804" i="27"/>
  <c r="H1772" i="27"/>
  <c r="G1719" i="27"/>
  <c r="G1687" i="27"/>
  <c r="H1660" i="27"/>
  <c r="G1575" i="27"/>
  <c r="H1548" i="27"/>
  <c r="H1516" i="27"/>
  <c r="H1460" i="27"/>
  <c r="G1378" i="27"/>
  <c r="H1344" i="27"/>
  <c r="H1298" i="27"/>
  <c r="G1259" i="27"/>
  <c r="H1120" i="27"/>
  <c r="G1069" i="27"/>
  <c r="G1017" i="27"/>
  <c r="H860" i="27"/>
  <c r="G680" i="27"/>
  <c r="H568" i="27"/>
  <c r="G437" i="27"/>
  <c r="H450" i="27"/>
  <c r="H344" i="27"/>
  <c r="G616" i="27"/>
  <c r="H463" i="27"/>
  <c r="H905" i="27"/>
  <c r="G866" i="27"/>
  <c r="H811" i="27"/>
  <c r="H764" i="27"/>
  <c r="G695" i="27"/>
  <c r="H552" i="27"/>
  <c r="G462" i="27"/>
  <c r="H36" i="27"/>
  <c r="H1286" i="27"/>
  <c r="G1257" i="27"/>
  <c r="H1190" i="27"/>
  <c r="G1153" i="27"/>
  <c r="H1086" i="27"/>
  <c r="G1001" i="27"/>
  <c r="G951" i="27"/>
  <c r="G901" i="27"/>
  <c r="H862" i="27"/>
  <c r="H807" i="27"/>
  <c r="G758" i="27"/>
  <c r="G547" i="27"/>
  <c r="G454" i="27"/>
  <c r="H354" i="27"/>
  <c r="H1443" i="27"/>
  <c r="G1414" i="27"/>
  <c r="H1347" i="27"/>
  <c r="G1310" i="27"/>
  <c r="H1243" i="27"/>
  <c r="G1206" i="27"/>
  <c r="H1139" i="27"/>
  <c r="H1057" i="27"/>
  <c r="G1000" i="27"/>
  <c r="H957" i="27"/>
  <c r="H843" i="27"/>
  <c r="G790" i="27"/>
  <c r="G715" i="27"/>
  <c r="G351" i="27"/>
  <c r="G207" i="27"/>
  <c r="H283" i="27"/>
  <c r="H653" i="27"/>
  <c r="G499" i="27"/>
  <c r="G415" i="27"/>
  <c r="G788" i="27"/>
  <c r="H674" i="27"/>
  <c r="H596" i="27"/>
  <c r="H560" i="27"/>
  <c r="H515" i="27"/>
  <c r="G225" i="27"/>
  <c r="G89" i="27"/>
  <c r="G1075" i="27"/>
  <c r="H1048" i="27"/>
  <c r="H1016" i="27"/>
  <c r="G963" i="27"/>
  <c r="G931" i="27"/>
  <c r="H904" i="27"/>
  <c r="H845" i="27"/>
  <c r="G815" i="27"/>
  <c r="G784" i="27"/>
  <c r="H741" i="27"/>
  <c r="G706" i="27"/>
  <c r="G670" i="27"/>
  <c r="H627" i="27"/>
  <c r="G528" i="27"/>
  <c r="H459" i="27"/>
  <c r="G402" i="27"/>
  <c r="H307" i="27"/>
  <c r="G202" i="27"/>
  <c r="G12" i="27"/>
  <c r="H127" i="27"/>
  <c r="H33" i="27"/>
  <c r="G463" i="27"/>
  <c r="G368" i="27"/>
  <c r="G138" i="27"/>
  <c r="H17" i="27"/>
  <c r="H473" i="27"/>
  <c r="G371" i="27"/>
  <c r="G302" i="27"/>
  <c r="G241" i="27"/>
  <c r="H57" i="27"/>
  <c r="H766" i="27"/>
  <c r="H726" i="27"/>
  <c r="G673" i="27"/>
  <c r="H518" i="27"/>
  <c r="G326" i="27"/>
  <c r="G204" i="27"/>
  <c r="G39" i="27"/>
  <c r="H254" i="27"/>
  <c r="G166" i="27"/>
  <c r="G66" i="27"/>
  <c r="H414" i="27"/>
  <c r="G345" i="27"/>
  <c r="G251" i="27"/>
  <c r="H172" i="27"/>
  <c r="H62" i="27"/>
  <c r="H149" i="27"/>
  <c r="G72" i="27"/>
  <c r="H266" i="27"/>
  <c r="G205" i="27"/>
  <c r="H1072" i="27"/>
  <c r="H1040" i="27"/>
  <c r="G987" i="27"/>
  <c r="G955" i="27"/>
  <c r="H928" i="27"/>
  <c r="H842" i="27"/>
  <c r="G812" i="27"/>
  <c r="H773" i="27"/>
  <c r="G738" i="27"/>
  <c r="G702" i="27"/>
  <c r="H659" i="27"/>
  <c r="G624" i="27"/>
  <c r="H523" i="27"/>
  <c r="G391" i="27"/>
  <c r="H145" i="27"/>
  <c r="H121" i="27"/>
  <c r="G26" i="27"/>
  <c r="H492" i="27"/>
  <c r="H460" i="27"/>
  <c r="G414" i="27"/>
  <c r="H206" i="27"/>
  <c r="G121" i="27"/>
  <c r="G9" i="27"/>
  <c r="G748" i="27"/>
  <c r="G700" i="27"/>
  <c r="G652" i="27"/>
  <c r="G612" i="27"/>
  <c r="G524" i="27"/>
  <c r="H420" i="27"/>
  <c r="G298" i="27"/>
  <c r="H237" i="27"/>
  <c r="G17" i="27"/>
  <c r="H670" i="27"/>
  <c r="H614" i="27"/>
  <c r="G569" i="27"/>
  <c r="G465" i="27"/>
  <c r="H293" i="27"/>
  <c r="G199" i="27"/>
  <c r="H198" i="27"/>
  <c r="H88" i="27"/>
  <c r="H393" i="27"/>
  <c r="G236" i="27"/>
  <c r="H155" i="27"/>
  <c r="G52" i="27"/>
  <c r="H398" i="27"/>
  <c r="G327" i="27"/>
  <c r="G248" i="27"/>
  <c r="G151" i="27"/>
  <c r="G59" i="27"/>
  <c r="G208" i="27"/>
  <c r="G64" i="27"/>
  <c r="G8" i="27"/>
  <c r="G181" i="27"/>
  <c r="G109" i="27"/>
  <c r="G711" i="27"/>
  <c r="G659" i="27"/>
  <c r="H608" i="27"/>
  <c r="H501" i="27"/>
  <c r="G140" i="27"/>
  <c r="G36" i="27"/>
  <c r="G196" i="27"/>
  <c r="G387" i="27"/>
  <c r="H335" i="27"/>
  <c r="H276" i="27"/>
  <c r="H685" i="27"/>
  <c r="G650" i="27"/>
  <c r="G614" i="27"/>
  <c r="H571" i="27"/>
  <c r="G536" i="27"/>
  <c r="H495" i="27"/>
  <c r="H443" i="27"/>
  <c r="G334" i="27"/>
  <c r="G252" i="27"/>
  <c r="G146" i="27"/>
  <c r="G1014" i="27"/>
  <c r="H987" i="27"/>
  <c r="H955" i="27"/>
  <c r="G902" i="27"/>
  <c r="G870" i="27"/>
  <c r="H812" i="27"/>
  <c r="H738" i="27"/>
  <c r="G703" i="27"/>
  <c r="H660" i="27"/>
  <c r="H624" i="27"/>
  <c r="G589" i="27"/>
  <c r="H546" i="27"/>
  <c r="G507" i="27"/>
  <c r="H464" i="27"/>
  <c r="H408" i="27"/>
  <c r="H288" i="27"/>
  <c r="H179" i="27"/>
  <c r="H65" i="27"/>
  <c r="G1011" i="27"/>
  <c r="H984" i="27"/>
  <c r="H952" i="27"/>
  <c r="G899" i="27"/>
  <c r="G867" i="27"/>
  <c r="H839" i="27"/>
  <c r="G770" i="27"/>
  <c r="G734" i="27"/>
  <c r="G656" i="27"/>
  <c r="H563" i="27"/>
  <c r="G451" i="27"/>
  <c r="H368" i="27"/>
  <c r="G287" i="27"/>
  <c r="G267" i="27"/>
  <c r="H99" i="27"/>
  <c r="H343" i="27"/>
  <c r="H200" i="27"/>
  <c r="G115" i="27"/>
  <c r="H785" i="27"/>
  <c r="H737" i="27"/>
  <c r="H697" i="27"/>
  <c r="G644" i="27"/>
  <c r="H609" i="27"/>
  <c r="G556" i="27"/>
  <c r="G508" i="27"/>
  <c r="G468" i="27"/>
  <c r="H417" i="27"/>
  <c r="H364" i="27"/>
  <c r="H294" i="27"/>
  <c r="G206" i="27"/>
  <c r="G809" i="27"/>
  <c r="G761" i="27"/>
  <c r="G713" i="27"/>
  <c r="H606" i="27"/>
  <c r="H566" i="27"/>
  <c r="G505" i="27"/>
  <c r="H381" i="27"/>
  <c r="H289" i="27"/>
  <c r="G193" i="27"/>
  <c r="H7" i="27"/>
  <c r="G159" i="27"/>
  <c r="H84" i="27"/>
  <c r="H327" i="27"/>
  <c r="G233" i="27"/>
  <c r="H123" i="27"/>
  <c r="H41" i="27"/>
  <c r="G324" i="27"/>
  <c r="G137" i="27"/>
  <c r="H205" i="27"/>
  <c r="G136" i="27"/>
  <c r="H61" i="27"/>
  <c r="G317" i="27"/>
  <c r="G261" i="27"/>
  <c r="H178" i="27"/>
  <c r="H106" i="27"/>
  <c r="G654" i="27"/>
  <c r="H602" i="27"/>
  <c r="G488" i="27"/>
  <c r="H425" i="27"/>
  <c r="H325" i="27"/>
  <c r="H107" i="27"/>
  <c r="G271" i="27"/>
  <c r="G185" i="27"/>
  <c r="G71" i="27"/>
  <c r="G381" i="27"/>
  <c r="H268" i="27"/>
  <c r="G44" i="27"/>
  <c r="G682" i="27"/>
  <c r="G646" i="27"/>
  <c r="H603" i="27"/>
  <c r="G568" i="27"/>
  <c r="H482" i="27"/>
  <c r="G135" i="27"/>
  <c r="G1038" i="27"/>
  <c r="H1011" i="27"/>
  <c r="H979" i="27"/>
  <c r="G926" i="27"/>
  <c r="G894" i="27"/>
  <c r="H867" i="27"/>
  <c r="G803" i="27"/>
  <c r="H770" i="27"/>
  <c r="G735" i="27"/>
  <c r="H692" i="27"/>
  <c r="H656" i="27"/>
  <c r="G621" i="27"/>
  <c r="H578" i="27"/>
  <c r="G543" i="27"/>
  <c r="H503" i="27"/>
  <c r="H451" i="27"/>
  <c r="H402" i="27"/>
  <c r="H168" i="27"/>
  <c r="H54" i="27"/>
  <c r="G1035" i="27"/>
  <c r="H1008" i="27"/>
  <c r="H976" i="27"/>
  <c r="G923" i="27"/>
  <c r="G891" i="27"/>
  <c r="H864" i="27"/>
  <c r="H836" i="27"/>
  <c r="G766" i="27"/>
  <c r="G688" i="27"/>
  <c r="G560" i="27"/>
  <c r="H498" i="27"/>
  <c r="H447" i="27"/>
  <c r="H362" i="27"/>
  <c r="H280" i="27"/>
  <c r="H246" i="27"/>
  <c r="H9" i="27"/>
  <c r="G487" i="27"/>
  <c r="H444" i="27"/>
  <c r="H403" i="27"/>
  <c r="G339" i="27"/>
  <c r="G278" i="27"/>
  <c r="H195" i="27"/>
  <c r="H92" i="27"/>
  <c r="H729" i="27"/>
  <c r="H641" i="27"/>
  <c r="H593" i="27"/>
  <c r="H553" i="27"/>
  <c r="H505" i="27"/>
  <c r="H465" i="27"/>
  <c r="G343" i="27"/>
  <c r="G282" i="27"/>
  <c r="H199" i="27"/>
  <c r="G114" i="27"/>
  <c r="H846" i="27"/>
  <c r="H798" i="27"/>
  <c r="H758" i="27"/>
  <c r="H702" i="27"/>
  <c r="H662" i="27"/>
  <c r="H502" i="27"/>
  <c r="G441" i="27"/>
  <c r="H277" i="27"/>
  <c r="H142" i="27"/>
  <c r="G42" i="27"/>
  <c r="G388" i="27"/>
  <c r="G300" i="27"/>
  <c r="G230" i="27"/>
  <c r="H119" i="27"/>
  <c r="G38" i="27"/>
  <c r="H189" i="27"/>
  <c r="G120" i="27"/>
  <c r="H314" i="27"/>
  <c r="G245" i="27"/>
  <c r="G77" i="27"/>
  <c r="H480" i="27"/>
  <c r="H416" i="27"/>
  <c r="G311" i="27"/>
  <c r="H72" i="27"/>
  <c r="H323" i="27"/>
  <c r="H161" i="27"/>
  <c r="G60" i="27"/>
  <c r="G376" i="27"/>
  <c r="G170" i="27"/>
  <c r="G30" i="27"/>
  <c r="G678" i="27"/>
  <c r="G600" i="27"/>
  <c r="H434" i="27"/>
  <c r="G308" i="27"/>
  <c r="H235" i="27"/>
  <c r="G124" i="27"/>
  <c r="G1062" i="27"/>
  <c r="H1035" i="27"/>
  <c r="G950" i="27"/>
  <c r="H923" i="27"/>
  <c r="H891" i="27"/>
  <c r="G800" i="27"/>
  <c r="G767" i="27"/>
  <c r="G731" i="27"/>
  <c r="H688" i="27"/>
  <c r="G653" i="27"/>
  <c r="G575" i="27"/>
  <c r="G539" i="27"/>
  <c r="H397" i="27"/>
  <c r="H340" i="27"/>
  <c r="H259" i="27"/>
  <c r="H43" i="27"/>
  <c r="G1059" i="27"/>
  <c r="H1032" i="27"/>
  <c r="G947" i="27"/>
  <c r="H920" i="27"/>
  <c r="H888" i="27"/>
  <c r="H833" i="27"/>
  <c r="H727" i="27"/>
  <c r="H356" i="27"/>
  <c r="G172" i="27"/>
  <c r="H516" i="27"/>
  <c r="H484" i="27"/>
  <c r="G400" i="27"/>
  <c r="G335" i="27"/>
  <c r="G262" i="27"/>
  <c r="H75" i="27"/>
  <c r="G780" i="27"/>
  <c r="H449" i="27"/>
  <c r="G403" i="27"/>
  <c r="H193" i="27"/>
  <c r="G92" i="27"/>
  <c r="H790" i="27"/>
  <c r="H646" i="27"/>
  <c r="H598" i="27"/>
  <c r="G545" i="27"/>
  <c r="G438" i="27"/>
  <c r="G342" i="27"/>
  <c r="G265" i="27"/>
  <c r="H136" i="27"/>
  <c r="H152" i="27"/>
  <c r="G380" i="27"/>
  <c r="G297" i="27"/>
  <c r="G226" i="27"/>
  <c r="G116" i="27"/>
  <c r="H438" i="27"/>
  <c r="G377" i="27"/>
  <c r="H287" i="27"/>
  <c r="H222" i="27"/>
  <c r="H112" i="27"/>
  <c r="G104" i="27"/>
  <c r="G229" i="27"/>
  <c r="G61" i="27"/>
  <c r="G1436" i="27"/>
  <c r="G1387" i="27"/>
  <c r="H1338" i="27"/>
  <c r="H1312" i="27"/>
  <c r="H1284" i="27"/>
  <c r="G1227" i="27"/>
  <c r="G1199" i="27"/>
  <c r="H1170" i="27"/>
  <c r="G1085" i="27"/>
  <c r="H1012" i="27"/>
  <c r="H877" i="27"/>
  <c r="H829" i="27"/>
  <c r="H555" i="27"/>
  <c r="H394" i="27"/>
  <c r="H319" i="27"/>
  <c r="G129" i="27"/>
  <c r="G531" i="27"/>
  <c r="G478" i="27"/>
  <c r="H421" i="27"/>
  <c r="G332" i="27"/>
  <c r="G153" i="27"/>
  <c r="G599" i="27"/>
  <c r="H554" i="27"/>
  <c r="H504" i="27"/>
  <c r="G450" i="27"/>
  <c r="G264" i="27"/>
  <c r="H1001" i="27"/>
  <c r="G944" i="27"/>
  <c r="G916" i="27"/>
  <c r="H887" i="27"/>
  <c r="H828" i="27"/>
  <c r="H795" i="27"/>
  <c r="G759" i="27"/>
  <c r="G679" i="27"/>
  <c r="G587" i="27"/>
  <c r="H541" i="27"/>
  <c r="H209" i="27"/>
  <c r="H1294" i="27"/>
  <c r="G1273" i="27"/>
  <c r="H1230" i="27"/>
  <c r="G1209" i="27"/>
  <c r="H1166" i="27"/>
  <c r="G1145" i="27"/>
  <c r="H1102" i="27"/>
  <c r="H1054" i="27"/>
  <c r="G997" i="27"/>
  <c r="G969" i="27"/>
  <c r="H940" i="27"/>
  <c r="G855" i="27"/>
  <c r="H823" i="27"/>
  <c r="H791" i="27"/>
  <c r="G754" i="27"/>
  <c r="H715" i="27"/>
  <c r="G672" i="27"/>
  <c r="H626" i="27"/>
  <c r="G535" i="27"/>
  <c r="H1451" i="27"/>
  <c r="G1430" i="27"/>
  <c r="H1387" i="27"/>
  <c r="G1366" i="27"/>
  <c r="H1323" i="27"/>
  <c r="G1302" i="27"/>
  <c r="H1259" i="27"/>
  <c r="G1238" i="27"/>
  <c r="H1195" i="27"/>
  <c r="G1174" i="27"/>
  <c r="H1131" i="27"/>
  <c r="G1080" i="27"/>
  <c r="G1050" i="27"/>
  <c r="G1018" i="27"/>
  <c r="G986" i="27"/>
  <c r="G954" i="27"/>
  <c r="G922" i="27"/>
  <c r="G819" i="27"/>
  <c r="G739" i="27"/>
  <c r="G643" i="27"/>
  <c r="H586" i="27"/>
  <c r="G534" i="27"/>
  <c r="G292" i="27"/>
  <c r="G22" i="27"/>
  <c r="H316" i="27"/>
  <c r="H150" i="27"/>
  <c r="H47" i="27"/>
  <c r="G370" i="27"/>
  <c r="G316" i="27"/>
  <c r="H252" i="27"/>
  <c r="H135" i="27"/>
  <c r="G14" i="27"/>
  <c r="G632" i="27"/>
  <c r="G474" i="27"/>
  <c r="G430" i="27"/>
  <c r="G363" i="27"/>
  <c r="H301" i="27"/>
  <c r="H225" i="27"/>
  <c r="H89" i="27"/>
  <c r="H1059" i="27"/>
  <c r="G974" i="27"/>
  <c r="H947" i="27"/>
  <c r="H915" i="27"/>
  <c r="G862" i="27"/>
  <c r="H827" i="27"/>
  <c r="G797" i="27"/>
  <c r="G763" i="27"/>
  <c r="H720" i="27"/>
  <c r="G685" i="27"/>
  <c r="G607" i="27"/>
  <c r="G571" i="27"/>
  <c r="G443" i="27"/>
  <c r="H391" i="27"/>
  <c r="H320" i="27"/>
  <c r="G1083" i="27"/>
  <c r="H1056" i="27"/>
  <c r="G971" i="27"/>
  <c r="H944" i="27"/>
  <c r="H912" i="27"/>
  <c r="G859" i="27"/>
  <c r="G824" i="27"/>
  <c r="H759" i="27"/>
  <c r="H645" i="27"/>
  <c r="H599" i="27"/>
  <c r="G490" i="27"/>
  <c r="G238" i="27"/>
  <c r="G150" i="27"/>
  <c r="G439" i="27"/>
  <c r="G386" i="27"/>
  <c r="H331" i="27"/>
  <c r="G764" i="27"/>
  <c r="G724" i="27"/>
  <c r="G676" i="27"/>
  <c r="G636" i="27"/>
  <c r="G588" i="27"/>
  <c r="H188" i="27"/>
  <c r="G75" i="27"/>
  <c r="G841" i="27"/>
  <c r="G697" i="27"/>
  <c r="G641" i="27"/>
  <c r="H542" i="27"/>
  <c r="G481" i="27"/>
  <c r="G423" i="27"/>
  <c r="G338" i="27"/>
  <c r="H261" i="27"/>
  <c r="H131" i="27"/>
  <c r="H230" i="27"/>
  <c r="H148" i="27"/>
  <c r="H38" i="27"/>
  <c r="H377" i="27"/>
  <c r="G288" i="27"/>
  <c r="G194" i="27"/>
  <c r="H374" i="27"/>
  <c r="H284" i="27"/>
  <c r="G183" i="27"/>
  <c r="H108" i="27"/>
  <c r="G19" i="27"/>
  <c r="G184" i="27"/>
  <c r="H101" i="27"/>
  <c r="H218" i="27"/>
  <c r="G157" i="27"/>
  <c r="G45" i="27"/>
  <c r="G1455" i="27"/>
  <c r="H1406" i="27"/>
  <c r="H1357" i="27"/>
  <c r="G1333" i="27"/>
  <c r="H1306" i="27"/>
  <c r="G1221" i="27"/>
  <c r="H1192" i="27"/>
  <c r="H1164" i="27"/>
  <c r="G1107" i="27"/>
  <c r="H1078" i="27"/>
  <c r="G959" i="27"/>
  <c r="H913" i="27"/>
  <c r="G762" i="27"/>
  <c r="H701" i="27"/>
  <c r="G629" i="27"/>
  <c r="G2106" i="27"/>
  <c r="H2063" i="27"/>
  <c r="G2042" i="27"/>
  <c r="H1999" i="27"/>
  <c r="G1978" i="27"/>
  <c r="H1935" i="27"/>
  <c r="G1914" i="27"/>
  <c r="H1871" i="27"/>
  <c r="G1850" i="27"/>
  <c r="H1807" i="27"/>
  <c r="G1786" i="27"/>
  <c r="H1743" i="27"/>
  <c r="G1722" i="27"/>
  <c r="H1679" i="27"/>
  <c r="G1658" i="27"/>
  <c r="H1615" i="27"/>
  <c r="G1594" i="27"/>
  <c r="H1551" i="27"/>
  <c r="G1530" i="27"/>
  <c r="H1487" i="27"/>
  <c r="H1439" i="27"/>
  <c r="G1415" i="27"/>
  <c r="H1366" i="27"/>
  <c r="G1288" i="27"/>
  <c r="G1260" i="27"/>
  <c r="H1231" i="27"/>
  <c r="G1146" i="27"/>
  <c r="H1117" i="27"/>
  <c r="H1089" i="27"/>
  <c r="H1055" i="27"/>
  <c r="H1017" i="27"/>
  <c r="G929" i="27"/>
  <c r="H884" i="27"/>
  <c r="H837" i="27"/>
  <c r="G723" i="27"/>
  <c r="H572" i="27"/>
  <c r="H431" i="27"/>
  <c r="H2164" i="27"/>
  <c r="G2143" i="27"/>
  <c r="H2100" i="27"/>
  <c r="G2079" i="27"/>
  <c r="H2036" i="27"/>
  <c r="G2015" i="27"/>
  <c r="H1972" i="27"/>
  <c r="G1951" i="27"/>
  <c r="H1908" i="27"/>
  <c r="G1887" i="27"/>
  <c r="H1844" i="27"/>
  <c r="G1823" i="27"/>
  <c r="H1780" i="27"/>
  <c r="G1759" i="27"/>
  <c r="H1716" i="27"/>
  <c r="G1695" i="27"/>
  <c r="H1652" i="27"/>
  <c r="G1631" i="27"/>
  <c r="H1588" i="27"/>
  <c r="G1567" i="27"/>
  <c r="H1524" i="27"/>
  <c r="G1503" i="27"/>
  <c r="H1457" i="27"/>
  <c r="G1433" i="27"/>
  <c r="H1408" i="27"/>
  <c r="G1384" i="27"/>
  <c r="H1335" i="27"/>
  <c r="G1309" i="27"/>
  <c r="H1280" i="27"/>
  <c r="H1252" i="27"/>
  <c r="G1195" i="27"/>
  <c r="G1167" i="27"/>
  <c r="H1138" i="27"/>
  <c r="H1081" i="27"/>
  <c r="G1045" i="27"/>
  <c r="G1007" i="27"/>
  <c r="G917" i="27"/>
  <c r="H871" i="27"/>
  <c r="H708" i="27"/>
  <c r="H634" i="27"/>
  <c r="H540" i="27"/>
  <c r="G405" i="27"/>
  <c r="H304" i="27"/>
  <c r="H96" i="27"/>
  <c r="H471" i="27"/>
  <c r="H412" i="27"/>
  <c r="H317" i="27"/>
  <c r="G594" i="27"/>
  <c r="H548" i="27"/>
  <c r="H442" i="27"/>
  <c r="G366" i="27"/>
  <c r="G240" i="27"/>
  <c r="H997" i="27"/>
  <c r="H969" i="27"/>
  <c r="G912" i="27"/>
  <c r="G884" i="27"/>
  <c r="H855" i="27"/>
  <c r="H754" i="27"/>
  <c r="H716" i="27"/>
  <c r="H672" i="27"/>
  <c r="G581" i="27"/>
  <c r="H536" i="27"/>
  <c r="G483" i="27"/>
  <c r="G427" i="27"/>
  <c r="G175" i="27"/>
  <c r="G1313" i="27"/>
  <c r="H1270" i="27"/>
  <c r="G1249" i="27"/>
  <c r="H1206" i="27"/>
  <c r="G1185" i="27"/>
  <c r="H1142" i="27"/>
  <c r="G1121" i="27"/>
  <c r="H1077" i="27"/>
  <c r="H1050" i="27"/>
  <c r="H1022" i="27"/>
  <c r="G965" i="27"/>
  <c r="G937" i="27"/>
  <c r="H908" i="27"/>
  <c r="H819" i="27"/>
  <c r="H749" i="27"/>
  <c r="H711" i="27"/>
  <c r="G666" i="27"/>
  <c r="H620" i="27"/>
  <c r="G530" i="27"/>
  <c r="G475" i="27"/>
  <c r="G418" i="27"/>
  <c r="G329" i="27"/>
  <c r="G142" i="27"/>
  <c r="G1470" i="27"/>
  <c r="H1427" i="27"/>
  <c r="G1406" i="27"/>
  <c r="H1363" i="27"/>
  <c r="G1342" i="27"/>
  <c r="H1299" i="27"/>
  <c r="G1278" i="27"/>
  <c r="H1235" i="27"/>
  <c r="G1214" i="27"/>
  <c r="H1171" i="27"/>
  <c r="G1150" i="27"/>
  <c r="G1126" i="27"/>
  <c r="G1102" i="27"/>
  <c r="G1077" i="27"/>
  <c r="H776" i="27"/>
  <c r="G631" i="27"/>
  <c r="H580" i="27"/>
  <c r="G467" i="27"/>
  <c r="G395" i="27"/>
  <c r="G273" i="27"/>
  <c r="G94" i="27"/>
  <c r="G304" i="27"/>
  <c r="H238" i="27"/>
  <c r="H139" i="27"/>
  <c r="G365" i="27"/>
  <c r="H308" i="27"/>
  <c r="G244" i="27"/>
  <c r="H124" i="27"/>
  <c r="H671" i="27"/>
  <c r="H557" i="27"/>
  <c r="G512" i="27"/>
  <c r="H469" i="27"/>
  <c r="G358" i="27"/>
  <c r="H295" i="27"/>
  <c r="H214" i="27"/>
  <c r="H78" i="27"/>
  <c r="G1030" i="27"/>
  <c r="G998" i="27"/>
  <c r="H971" i="27"/>
  <c r="G886" i="27"/>
  <c r="H859" i="27"/>
  <c r="H824" i="27"/>
  <c r="G794" i="27"/>
  <c r="G717" i="27"/>
  <c r="G603" i="27"/>
  <c r="H532" i="27"/>
  <c r="G482" i="27"/>
  <c r="H439" i="27"/>
  <c r="H386" i="27"/>
  <c r="H313" i="27"/>
  <c r="H243" i="27"/>
  <c r="H1080" i="27"/>
  <c r="G1027" i="27"/>
  <c r="G995" i="27"/>
  <c r="H968" i="27"/>
  <c r="G883" i="27"/>
  <c r="H856" i="27"/>
  <c r="G821" i="27"/>
  <c r="H755" i="27"/>
  <c r="H677" i="27"/>
  <c r="G642" i="27"/>
  <c r="G592" i="27"/>
  <c r="H535" i="27"/>
  <c r="H485" i="27"/>
  <c r="G413" i="27"/>
  <c r="G340" i="27"/>
  <c r="G43" i="27"/>
  <c r="G234" i="27"/>
  <c r="H143" i="27"/>
  <c r="G511" i="27"/>
  <c r="H468" i="27"/>
  <c r="G436" i="27"/>
  <c r="H375" i="27"/>
  <c r="G246" i="27"/>
  <c r="H64" i="27"/>
  <c r="H761" i="27"/>
  <c r="H721" i="27"/>
  <c r="H673" i="27"/>
  <c r="G620" i="27"/>
  <c r="G580" i="27"/>
  <c r="G532" i="27"/>
  <c r="G492" i="27"/>
  <c r="G444" i="27"/>
  <c r="G331" i="27"/>
  <c r="H249" i="27"/>
  <c r="H182" i="27"/>
  <c r="H68" i="27"/>
  <c r="G825" i="27"/>
  <c r="G785" i="27"/>
  <c r="G737" i="27"/>
  <c r="H694" i="27"/>
  <c r="H638" i="27"/>
  <c r="G577" i="27"/>
  <c r="H478" i="27"/>
  <c r="G420" i="27"/>
  <c r="H334" i="27"/>
  <c r="G227" i="27"/>
  <c r="G127" i="27"/>
  <c r="G35" i="27"/>
  <c r="H353" i="27"/>
  <c r="H183" i="27"/>
  <c r="G433" i="27"/>
  <c r="H350" i="27"/>
  <c r="H281" i="27"/>
  <c r="H16" i="27"/>
  <c r="G160" i="27"/>
  <c r="G16" i="27"/>
  <c r="G293" i="27"/>
  <c r="H210" i="27"/>
  <c r="H34" i="27"/>
  <c r="G1108" i="27"/>
  <c r="G1042" i="27"/>
  <c r="H959" i="27"/>
  <c r="G868" i="27"/>
  <c r="H629" i="27"/>
  <c r="G533" i="27"/>
  <c r="G305" i="27"/>
  <c r="H1562" i="27"/>
  <c r="G1541" i="27"/>
  <c r="H1498" i="27"/>
  <c r="H1476" i="27"/>
  <c r="G1452" i="27"/>
  <c r="G1403" i="27"/>
  <c r="H1354" i="27"/>
  <c r="G1330" i="27"/>
  <c r="G1303" i="27"/>
  <c r="H1274" i="27"/>
  <c r="G1189" i="27"/>
  <c r="H1160" i="27"/>
  <c r="H1132" i="27"/>
  <c r="G1037" i="27"/>
  <c r="G953" i="27"/>
  <c r="G861" i="27"/>
  <c r="G755" i="27"/>
  <c r="G691" i="27"/>
  <c r="H618" i="27"/>
  <c r="H2103" i="27"/>
  <c r="G2082" i="27"/>
  <c r="H2039" i="27"/>
  <c r="G2018" i="27"/>
  <c r="H1975" i="27"/>
  <c r="G1954" i="27"/>
  <c r="H1911" i="27"/>
  <c r="G1890" i="27"/>
  <c r="H1847" i="27"/>
  <c r="G1826" i="27"/>
  <c r="H1783" i="27"/>
  <c r="G1762" i="27"/>
  <c r="H1719" i="27"/>
  <c r="G1698" i="27"/>
  <c r="H1655" i="27"/>
  <c r="G1634" i="27"/>
  <c r="H1591" i="27"/>
  <c r="G1570" i="27"/>
  <c r="H1527" i="27"/>
  <c r="G1506" i="27"/>
  <c r="H1436" i="27"/>
  <c r="G1412" i="27"/>
  <c r="G1363" i="27"/>
  <c r="H1313" i="27"/>
  <c r="G1256" i="27"/>
  <c r="G1228" i="27"/>
  <c r="H1199" i="27"/>
  <c r="G1114" i="27"/>
  <c r="H1085" i="27"/>
  <c r="G924" i="27"/>
  <c r="H878" i="27"/>
  <c r="G776" i="27"/>
  <c r="H717" i="27"/>
  <c r="G645" i="27"/>
  <c r="H556" i="27"/>
  <c r="H2140" i="27"/>
  <c r="G2119" i="27"/>
  <c r="H2076" i="27"/>
  <c r="G2055" i="27"/>
  <c r="H2012" i="27"/>
  <c r="G1991" i="27"/>
  <c r="H1948" i="27"/>
  <c r="G1927" i="27"/>
  <c r="H1884" i="27"/>
  <c r="G1863" i="27"/>
  <c r="H1820" i="27"/>
  <c r="G1799" i="27"/>
  <c r="H1756" i="27"/>
  <c r="G1735" i="27"/>
  <c r="H1692" i="27"/>
  <c r="G1671" i="27"/>
  <c r="H1628" i="27"/>
  <c r="G1607" i="27"/>
  <c r="H1564" i="27"/>
  <c r="G1543" i="27"/>
  <c r="H1500" i="27"/>
  <c r="H1454" i="27"/>
  <c r="H1405" i="27"/>
  <c r="G1381" i="27"/>
  <c r="H1332" i="27"/>
  <c r="G1277" i="27"/>
  <c r="H1248" i="27"/>
  <c r="H1220" i="27"/>
  <c r="G1163" i="27"/>
  <c r="G1135" i="27"/>
  <c r="H1106" i="27"/>
  <c r="G1041" i="27"/>
  <c r="H1002" i="27"/>
  <c r="G911" i="27"/>
  <c r="H866" i="27"/>
  <c r="G698" i="27"/>
  <c r="G526" i="27"/>
  <c r="G394" i="27"/>
  <c r="H285" i="27"/>
  <c r="G50" i="27"/>
  <c r="G518" i="27"/>
  <c r="H299" i="27"/>
  <c r="H95" i="27"/>
  <c r="H587" i="27"/>
  <c r="G491" i="27"/>
  <c r="H436" i="27"/>
  <c r="G355" i="27"/>
  <c r="G994" i="27"/>
  <c r="H965" i="27"/>
  <c r="H937" i="27"/>
  <c r="G880" i="27"/>
  <c r="G852" i="27"/>
  <c r="G820" i="27"/>
  <c r="G787" i="27"/>
  <c r="H666" i="27"/>
  <c r="G576" i="27"/>
  <c r="H530" i="27"/>
  <c r="H475" i="27"/>
  <c r="H418" i="27"/>
  <c r="H329" i="27"/>
  <c r="H1310" i="27"/>
  <c r="G1289" i="27"/>
  <c r="H1246" i="27"/>
  <c r="G1225" i="27"/>
  <c r="H1182" i="27"/>
  <c r="G1161" i="27"/>
  <c r="H1118" i="27"/>
  <c r="G1097" i="27"/>
  <c r="H1074" i="27"/>
  <c r="G1047" i="27"/>
  <c r="H1018" i="27"/>
  <c r="H990" i="27"/>
  <c r="G933" i="27"/>
  <c r="G905" i="27"/>
  <c r="H876" i="27"/>
  <c r="G782" i="27"/>
  <c r="G744" i="27"/>
  <c r="G661" i="27"/>
  <c r="H615" i="27"/>
  <c r="H467" i="27"/>
  <c r="H311" i="27"/>
  <c r="H1467" i="27"/>
  <c r="G1446" i="27"/>
  <c r="H1403" i="27"/>
  <c r="G1382" i="27"/>
  <c r="H1339" i="27"/>
  <c r="G1318" i="27"/>
  <c r="H1275" i="27"/>
  <c r="G1254" i="27"/>
  <c r="H1211" i="27"/>
  <c r="G1190" i="27"/>
  <c r="H1147" i="27"/>
  <c r="H1123" i="27"/>
  <c r="H1099" i="27"/>
  <c r="G1074" i="27"/>
  <c r="H943" i="27"/>
  <c r="H911" i="27"/>
  <c r="H879" i="27"/>
  <c r="H847" i="27"/>
  <c r="H772" i="27"/>
  <c r="G626" i="27"/>
  <c r="H522" i="27"/>
  <c r="H461" i="27"/>
  <c r="G384" i="27"/>
  <c r="H255" i="27"/>
  <c r="H71" i="27"/>
  <c r="H296" i="27"/>
  <c r="H128" i="27"/>
  <c r="H20" i="27"/>
  <c r="G359" i="27"/>
  <c r="H303" i="27"/>
  <c r="H227" i="27"/>
  <c r="H113" i="27"/>
  <c r="H703" i="27"/>
  <c r="H589" i="27"/>
  <c r="H507" i="27"/>
  <c r="G352" i="27"/>
  <c r="H67" i="27"/>
  <c r="G1054" i="27"/>
  <c r="G1022" i="27"/>
  <c r="H995" i="27"/>
  <c r="G910" i="27"/>
  <c r="H883" i="27"/>
  <c r="H851" i="27"/>
  <c r="H821" i="27"/>
  <c r="G791" i="27"/>
  <c r="G749" i="27"/>
  <c r="G635" i="27"/>
  <c r="H564" i="27"/>
  <c r="G520" i="27"/>
  <c r="H477" i="27"/>
  <c r="G434" i="27"/>
  <c r="G235" i="27"/>
  <c r="G100" i="27"/>
  <c r="G1051" i="27"/>
  <c r="G1019" i="27"/>
  <c r="H992" i="27"/>
  <c r="G907" i="27"/>
  <c r="H880" i="27"/>
  <c r="H848" i="27"/>
  <c r="G818" i="27"/>
  <c r="H787" i="27"/>
  <c r="H709" i="27"/>
  <c r="G674" i="27"/>
  <c r="H631" i="27"/>
  <c r="H531" i="27"/>
  <c r="G408" i="27"/>
  <c r="G313" i="27"/>
  <c r="H28" i="27"/>
  <c r="G139" i="27"/>
  <c r="G47" i="27"/>
  <c r="H508" i="27"/>
  <c r="H371" i="27"/>
  <c r="H302" i="27"/>
  <c r="H241" i="27"/>
  <c r="G143" i="27"/>
  <c r="H705" i="27"/>
  <c r="H665" i="27"/>
  <c r="H617" i="27"/>
  <c r="H577" i="27"/>
  <c r="H529" i="27"/>
  <c r="H481" i="27"/>
  <c r="H441" i="27"/>
  <c r="G375" i="27"/>
  <c r="H326" i="27"/>
  <c r="H63" i="27"/>
  <c r="H822" i="27"/>
  <c r="H782" i="27"/>
  <c r="H734" i="27"/>
  <c r="H630" i="27"/>
  <c r="H574" i="27"/>
  <c r="G529" i="27"/>
  <c r="H470" i="27"/>
  <c r="H399" i="27"/>
  <c r="G90" i="27"/>
  <c r="G113" i="27"/>
  <c r="H11" i="27"/>
  <c r="G180" i="27"/>
  <c r="G70" i="27"/>
  <c r="H430" i="27"/>
  <c r="H278" i="27"/>
  <c r="H176" i="27"/>
  <c r="H8" i="27"/>
  <c r="H157" i="27"/>
  <c r="G96" i="27"/>
  <c r="H13" i="27"/>
  <c r="G269" i="27"/>
  <c r="H26" i="27"/>
  <c r="H613" i="27"/>
  <c r="H581" i="27"/>
  <c r="H549" i="27"/>
  <c r="G515" i="27"/>
  <c r="G477" i="27"/>
  <c r="H384" i="27"/>
  <c r="H332" i="27"/>
  <c r="G190" i="27"/>
  <c r="H262" i="27"/>
  <c r="G167" i="27"/>
  <c r="H115" i="27"/>
  <c r="G527" i="27"/>
  <c r="G503" i="27"/>
  <c r="G479" i="27"/>
  <c r="H452" i="27"/>
  <c r="G274" i="27"/>
  <c r="G110" i="27"/>
  <c r="G772" i="27"/>
  <c r="H745" i="27"/>
  <c r="G660" i="27"/>
  <c r="H633" i="27"/>
  <c r="H601" i="27"/>
  <c r="G548" i="27"/>
  <c r="G516" i="27"/>
  <c r="H489" i="27"/>
  <c r="H429" i="27"/>
  <c r="H396" i="27"/>
  <c r="H360" i="27"/>
  <c r="G314" i="27"/>
  <c r="H233" i="27"/>
  <c r="G108" i="27"/>
  <c r="H51" i="27"/>
  <c r="G833" i="27"/>
  <c r="H806" i="27"/>
  <c r="G721" i="27"/>
  <c r="H654" i="27"/>
  <c r="G625" i="27"/>
  <c r="G593" i="27"/>
  <c r="H526" i="27"/>
  <c r="G497" i="27"/>
  <c r="G457" i="27"/>
  <c r="H367" i="27"/>
  <c r="H305" i="27"/>
  <c r="G188" i="27"/>
  <c r="H15" i="27"/>
  <c r="H70" i="27"/>
  <c r="H324" i="27"/>
  <c r="H263" i="27"/>
  <c r="H151" i="27"/>
  <c r="H87" i="27"/>
  <c r="G34" i="27"/>
  <c r="G321" i="27"/>
  <c r="G260" i="27"/>
  <c r="H94" i="27"/>
  <c r="H30" i="27"/>
  <c r="H221" i="27"/>
  <c r="H181" i="27"/>
  <c r="G128" i="27"/>
  <c r="H93" i="27"/>
  <c r="G40" i="27"/>
  <c r="H330" i="27"/>
  <c r="H290" i="27"/>
  <c r="H242" i="27"/>
  <c r="H202" i="27"/>
  <c r="H154" i="27"/>
  <c r="G85" i="27"/>
  <c r="G158" i="27"/>
  <c r="G696" i="27"/>
  <c r="H667" i="27"/>
  <c r="H639" i="27"/>
  <c r="G582" i="27"/>
  <c r="G554" i="27"/>
  <c r="G525" i="27"/>
  <c r="H456" i="27"/>
  <c r="H419" i="27"/>
  <c r="H328" i="27"/>
  <c r="G276" i="27"/>
  <c r="H203" i="27"/>
  <c r="H111" i="27"/>
  <c r="H1027" i="27"/>
  <c r="G1006" i="27"/>
  <c r="H963" i="27"/>
  <c r="G942" i="27"/>
  <c r="H899" i="27"/>
  <c r="G878" i="27"/>
  <c r="H809" i="27"/>
  <c r="H784" i="27"/>
  <c r="H756" i="27"/>
  <c r="G699" i="27"/>
  <c r="G671" i="27"/>
  <c r="H642" i="27"/>
  <c r="G557" i="27"/>
  <c r="H528" i="27"/>
  <c r="G494" i="27"/>
  <c r="H424" i="27"/>
  <c r="H380" i="27"/>
  <c r="G214" i="27"/>
  <c r="G122" i="27"/>
  <c r="G1067" i="27"/>
  <c r="H1024" i="27"/>
  <c r="G1003" i="27"/>
  <c r="H960" i="27"/>
  <c r="G939" i="27"/>
  <c r="H896" i="27"/>
  <c r="G875" i="27"/>
  <c r="G830" i="27"/>
  <c r="G752" i="27"/>
  <c r="H723" i="27"/>
  <c r="H695" i="27"/>
  <c r="G638" i="27"/>
  <c r="G610" i="27"/>
  <c r="G578" i="27"/>
  <c r="G546" i="27"/>
  <c r="H511" i="27"/>
  <c r="H428" i="27"/>
  <c r="H379" i="27"/>
  <c r="H267" i="27"/>
  <c r="G179" i="27"/>
  <c r="G76" i="27"/>
  <c r="G161" i="27"/>
  <c r="H110" i="27"/>
  <c r="G58" i="27"/>
  <c r="H524" i="27"/>
  <c r="H500" i="27"/>
  <c r="H357" i="27"/>
  <c r="H270" i="27"/>
  <c r="H228" i="27"/>
  <c r="H103" i="27"/>
  <c r="H769" i="27"/>
  <c r="G716" i="27"/>
  <c r="G684" i="27"/>
  <c r="H657" i="27"/>
  <c r="G572" i="27"/>
  <c r="H545" i="27"/>
  <c r="H513" i="27"/>
  <c r="G460" i="27"/>
  <c r="H426" i="27"/>
  <c r="H392" i="27"/>
  <c r="G357" i="27"/>
  <c r="H310" i="27"/>
  <c r="G270" i="27"/>
  <c r="G228" i="27"/>
  <c r="H160" i="27"/>
  <c r="G103" i="27"/>
  <c r="H46" i="27"/>
  <c r="H830" i="27"/>
  <c r="G777" i="27"/>
  <c r="G745" i="27"/>
  <c r="H718" i="27"/>
  <c r="G689" i="27"/>
  <c r="H590" i="27"/>
  <c r="G553" i="27"/>
  <c r="G449" i="27"/>
  <c r="H413" i="27"/>
  <c r="H363" i="27"/>
  <c r="H244" i="27"/>
  <c r="H153" i="27"/>
  <c r="G68" i="27"/>
  <c r="H184" i="27"/>
  <c r="H120" i="27"/>
  <c r="H56" i="27"/>
  <c r="G412" i="27"/>
  <c r="H321" i="27"/>
  <c r="H260" i="27"/>
  <c r="H201" i="27"/>
  <c r="G148" i="27"/>
  <c r="G84" i="27"/>
  <c r="G409" i="27"/>
  <c r="G312" i="27"/>
  <c r="G257" i="27"/>
  <c r="H208" i="27"/>
  <c r="H144" i="27"/>
  <c r="H80" i="27"/>
  <c r="G27" i="27"/>
  <c r="H213" i="27"/>
  <c r="H125" i="27"/>
  <c r="H77" i="27"/>
  <c r="H37" i="27"/>
  <c r="H186" i="27"/>
  <c r="H146" i="27"/>
  <c r="H82" i="27"/>
  <c r="G21" i="27"/>
  <c r="H1107" i="27"/>
  <c r="G1086" i="27"/>
  <c r="G1032" i="27"/>
  <c r="G1004" i="27"/>
  <c r="H975" i="27"/>
  <c r="G890" i="27"/>
  <c r="H861" i="27"/>
  <c r="H831" i="27"/>
  <c r="H762" i="27"/>
  <c r="G725" i="27"/>
  <c r="G637" i="27"/>
  <c r="H591" i="27"/>
  <c r="H440" i="27"/>
  <c r="G362" i="27"/>
  <c r="H231" i="27"/>
  <c r="G83" i="27"/>
  <c r="G255" i="27"/>
  <c r="G174" i="27"/>
  <c r="G82" i="27"/>
  <c r="H347" i="27"/>
  <c r="G296" i="27"/>
  <c r="H236" i="27"/>
  <c r="G147" i="27"/>
  <c r="G664" i="27"/>
  <c r="H635" i="27"/>
  <c r="H607" i="27"/>
  <c r="G550" i="27"/>
  <c r="H520" i="27"/>
  <c r="G486" i="27"/>
  <c r="H415" i="27"/>
  <c r="G268" i="27"/>
  <c r="H192" i="27"/>
  <c r="H100" i="27"/>
  <c r="H1067" i="27"/>
  <c r="G1046" i="27"/>
  <c r="H1003" i="27"/>
  <c r="G982" i="27"/>
  <c r="H939" i="27"/>
  <c r="G918" i="27"/>
  <c r="H875" i="27"/>
  <c r="G854" i="27"/>
  <c r="G806" i="27"/>
  <c r="G781" i="27"/>
  <c r="H752" i="27"/>
  <c r="H724" i="27"/>
  <c r="G667" i="27"/>
  <c r="G639" i="27"/>
  <c r="H610" i="27"/>
  <c r="H490" i="27"/>
  <c r="G456" i="27"/>
  <c r="G419" i="27"/>
  <c r="G328" i="27"/>
  <c r="G275" i="27"/>
  <c r="G203" i="27"/>
  <c r="G111" i="27"/>
  <c r="H12" i="27"/>
  <c r="H1064" i="27"/>
  <c r="G1043" i="27"/>
  <c r="H1000" i="27"/>
  <c r="G979" i="27"/>
  <c r="H936" i="27"/>
  <c r="G915" i="27"/>
  <c r="H872" i="27"/>
  <c r="G851" i="27"/>
  <c r="G827" i="27"/>
  <c r="G720" i="27"/>
  <c r="H691" i="27"/>
  <c r="H663" i="27"/>
  <c r="G606" i="27"/>
  <c r="G574" i="27"/>
  <c r="G542" i="27"/>
  <c r="G502" i="27"/>
  <c r="G464" i="27"/>
  <c r="G424" i="27"/>
  <c r="H373" i="27"/>
  <c r="G320" i="27"/>
  <c r="G259" i="27"/>
  <c r="H167" i="27"/>
  <c r="G54" i="27"/>
  <c r="G250" i="27"/>
  <c r="G156" i="27"/>
  <c r="H104" i="27"/>
  <c r="G495" i="27"/>
  <c r="G471" i="27"/>
  <c r="G447" i="27"/>
  <c r="H389" i="27"/>
  <c r="G307" i="27"/>
  <c r="H211" i="27"/>
  <c r="G154" i="27"/>
  <c r="H97" i="27"/>
  <c r="G740" i="27"/>
  <c r="G708" i="27"/>
  <c r="H681" i="27"/>
  <c r="G596" i="27"/>
  <c r="H569" i="27"/>
  <c r="H537" i="27"/>
  <c r="G484" i="27"/>
  <c r="G452" i="27"/>
  <c r="H423" i="27"/>
  <c r="G389" i="27"/>
  <c r="H346" i="27"/>
  <c r="H265" i="27"/>
  <c r="G211" i="27"/>
  <c r="G97" i="27"/>
  <c r="H25" i="27"/>
  <c r="G801" i="27"/>
  <c r="G769" i="27"/>
  <c r="H742" i="27"/>
  <c r="H678" i="27"/>
  <c r="G649" i="27"/>
  <c r="G617" i="27"/>
  <c r="H582" i="27"/>
  <c r="H550" i="27"/>
  <c r="G521" i="27"/>
  <c r="H446" i="27"/>
  <c r="G410" i="27"/>
  <c r="H147" i="27"/>
  <c r="G62" i="27"/>
  <c r="G7" i="27"/>
  <c r="H116" i="27"/>
  <c r="H409" i="27"/>
  <c r="G356" i="27"/>
  <c r="G303" i="27"/>
  <c r="H257" i="27"/>
  <c r="G198" i="27"/>
  <c r="H6" i="27"/>
  <c r="G401" i="27"/>
  <c r="G353" i="27"/>
  <c r="G254" i="27"/>
  <c r="H140" i="27"/>
  <c r="G325" i="27"/>
  <c r="G182" i="27"/>
  <c r="G57" i="27"/>
  <c r="H35" i="27"/>
  <c r="H216" i="27"/>
  <c r="H180" i="27"/>
  <c r="G145" i="27"/>
  <c r="H102" i="27"/>
  <c r="G67" i="27"/>
  <c r="G31" i="27"/>
  <c r="H401" i="27"/>
  <c r="G348" i="27"/>
  <c r="H312" i="27"/>
  <c r="H251" i="27"/>
  <c r="G212" i="27"/>
  <c r="G98" i="27"/>
  <c r="H27" i="27"/>
  <c r="H422" i="27"/>
  <c r="G369" i="27"/>
  <c r="H336" i="27"/>
  <c r="H275" i="27"/>
  <c r="H204" i="27"/>
  <c r="G169" i="27"/>
  <c r="H126" i="27"/>
  <c r="G91" i="27"/>
  <c r="G55" i="27"/>
  <c r="H229" i="27"/>
  <c r="G144" i="27"/>
  <c r="H117" i="27"/>
  <c r="H85" i="27"/>
  <c r="G32" i="27"/>
  <c r="H338" i="27"/>
  <c r="G285" i="27"/>
  <c r="G253" i="27"/>
  <c r="H226" i="27"/>
  <c r="G141" i="27"/>
  <c r="H58" i="27"/>
  <c r="H18" i="27"/>
  <c r="G382" i="27"/>
  <c r="G354" i="27"/>
  <c r="G323" i="27"/>
  <c r="G290" i="27"/>
  <c r="G258" i="27"/>
  <c r="H223" i="27"/>
  <c r="G132" i="27"/>
  <c r="H86" i="27"/>
  <c r="H40" i="27"/>
  <c r="H777" i="27"/>
  <c r="G756" i="27"/>
  <c r="H713" i="27"/>
  <c r="G692" i="27"/>
  <c r="H649" i="27"/>
  <c r="G628" i="27"/>
  <c r="H585" i="27"/>
  <c r="G564" i="27"/>
  <c r="H521" i="27"/>
  <c r="G500" i="27"/>
  <c r="H457" i="27"/>
  <c r="H435" i="27"/>
  <c r="H410" i="27"/>
  <c r="G222" i="27"/>
  <c r="H177" i="27"/>
  <c r="G86" i="27"/>
  <c r="H39" i="27"/>
  <c r="H838" i="27"/>
  <c r="G817" i="27"/>
  <c r="H774" i="27"/>
  <c r="G753" i="27"/>
  <c r="H710" i="27"/>
  <c r="G513" i="27"/>
  <c r="G489" i="27"/>
  <c r="H462" i="27"/>
  <c r="G435" i="27"/>
  <c r="H395" i="27"/>
  <c r="G360" i="27"/>
  <c r="G322" i="27"/>
  <c r="H273" i="27"/>
  <c r="H232" i="27"/>
  <c r="H175" i="27"/>
  <c r="G51" i="27"/>
  <c r="H31" i="27"/>
  <c r="H212" i="27"/>
  <c r="G177" i="27"/>
  <c r="G99" i="27"/>
  <c r="G63" i="27"/>
  <c r="G372" i="27"/>
  <c r="H345" i="27"/>
  <c r="H309" i="27"/>
  <c r="H248" i="27"/>
  <c r="H137" i="27"/>
  <c r="H59" i="27"/>
  <c r="G23" i="27"/>
  <c r="G393" i="27"/>
  <c r="H366" i="27"/>
  <c r="H333" i="27"/>
  <c r="H272" i="27"/>
  <c r="G201" i="27"/>
  <c r="G123" i="27"/>
  <c r="G87" i="27"/>
  <c r="G6" i="27"/>
  <c r="G200" i="27"/>
  <c r="G168" i="27"/>
  <c r="H141" i="27"/>
  <c r="G56" i="27"/>
  <c r="H29" i="27"/>
  <c r="G309" i="27"/>
  <c r="H282" i="27"/>
  <c r="H250" i="27"/>
  <c r="G197" i="27"/>
  <c r="G165" i="27"/>
  <c r="G133" i="27"/>
  <c r="G101" i="27"/>
  <c r="H595" i="27"/>
  <c r="H567" i="27"/>
  <c r="H472" i="27"/>
  <c r="G397" i="27"/>
  <c r="H351" i="27"/>
  <c r="H300" i="27"/>
  <c r="G243" i="27"/>
  <c r="H156" i="27"/>
  <c r="G65" i="27"/>
  <c r="H224" i="27"/>
  <c r="G178" i="27"/>
  <c r="H132" i="27"/>
  <c r="G519" i="27"/>
  <c r="H476" i="27"/>
  <c r="G455" i="27"/>
  <c r="H407" i="27"/>
  <c r="G350" i="27"/>
  <c r="G319" i="27"/>
  <c r="H286" i="27"/>
  <c r="H217" i="27"/>
  <c r="G126" i="27"/>
  <c r="H81" i="27"/>
  <c r="G33" i="27"/>
  <c r="H753" i="27"/>
  <c r="G732" i="27"/>
  <c r="H689" i="27"/>
  <c r="G668" i="27"/>
  <c r="H625" i="27"/>
  <c r="G604" i="27"/>
  <c r="H561" i="27"/>
  <c r="G540" i="27"/>
  <c r="H497" i="27"/>
  <c r="G476" i="27"/>
  <c r="H432" i="27"/>
  <c r="G407" i="27"/>
  <c r="H378" i="27"/>
  <c r="G286" i="27"/>
  <c r="H253" i="27"/>
  <c r="G217" i="27"/>
  <c r="H171" i="27"/>
  <c r="H79" i="27"/>
  <c r="H814" i="27"/>
  <c r="G793" i="27"/>
  <c r="H750" i="27"/>
  <c r="G729" i="27"/>
  <c r="G705" i="27"/>
  <c r="G681" i="27"/>
  <c r="G657" i="27"/>
  <c r="G633" i="27"/>
  <c r="G609" i="27"/>
  <c r="G585" i="27"/>
  <c r="G561" i="27"/>
  <c r="H534" i="27"/>
  <c r="H510" i="27"/>
  <c r="H486" i="27"/>
  <c r="G426" i="27"/>
  <c r="G392" i="27"/>
  <c r="G310" i="27"/>
  <c r="H159" i="27"/>
  <c r="G46" i="27"/>
  <c r="G20" i="27"/>
  <c r="G209" i="27"/>
  <c r="G131" i="27"/>
  <c r="G95" i="27"/>
  <c r="G15" i="27"/>
  <c r="G396" i="27"/>
  <c r="H369" i="27"/>
  <c r="G306" i="27"/>
  <c r="G239" i="27"/>
  <c r="H169" i="27"/>
  <c r="H91" i="27"/>
  <c r="H55" i="27"/>
  <c r="G10" i="27"/>
  <c r="G417" i="27"/>
  <c r="H390" i="27"/>
  <c r="H358" i="27"/>
  <c r="G330" i="27"/>
  <c r="G263" i="27"/>
  <c r="G155" i="27"/>
  <c r="G119" i="27"/>
  <c r="G41" i="27"/>
  <c r="H24" i="27"/>
  <c r="G224" i="27"/>
  <c r="G192" i="27"/>
  <c r="H165" i="27"/>
  <c r="G80" i="27"/>
  <c r="H53" i="27"/>
  <c r="H21" i="27"/>
  <c r="G333" i="27"/>
  <c r="H306" i="27"/>
  <c r="H274" i="27"/>
  <c r="G221" i="27"/>
  <c r="G189" i="27"/>
  <c r="H162" i="27"/>
  <c r="H130" i="27"/>
  <c r="G69" i="27"/>
  <c r="H42" i="27"/>
  <c r="H454" i="27"/>
  <c r="G432" i="27"/>
  <c r="G406" i="27"/>
  <c r="G378" i="27"/>
  <c r="H349" i="27"/>
  <c r="G171" i="27"/>
  <c r="G79" i="27"/>
  <c r="H32" i="27"/>
  <c r="G28" i="27"/>
  <c r="G223" i="27"/>
  <c r="G195" i="27"/>
  <c r="H166" i="27"/>
  <c r="G81" i="27"/>
  <c r="H52" i="27"/>
  <c r="H23" i="27"/>
  <c r="H385" i="27"/>
  <c r="G364" i="27"/>
  <c r="H318" i="27"/>
  <c r="G294" i="27"/>
  <c r="H245" i="27"/>
  <c r="H219" i="27"/>
  <c r="G162" i="27"/>
  <c r="G134" i="27"/>
  <c r="H105" i="27"/>
  <c r="H19" i="27"/>
  <c r="H406" i="27"/>
  <c r="G385" i="27"/>
  <c r="H342" i="27"/>
  <c r="G318" i="27"/>
  <c r="H269" i="27"/>
  <c r="G219" i="27"/>
  <c r="H190" i="27"/>
  <c r="G105" i="27"/>
  <c r="H76" i="27"/>
  <c r="H48" i="27"/>
  <c r="G18" i="27"/>
  <c r="H197" i="27"/>
  <c r="G176" i="27"/>
  <c r="H133" i="27"/>
  <c r="G112" i="27"/>
  <c r="H69" i="27"/>
  <c r="G48" i="27"/>
  <c r="H5" i="27"/>
  <c r="H322" i="27"/>
  <c r="G301" i="27"/>
  <c r="H258" i="27"/>
  <c r="G237" i="27"/>
  <c r="H194" i="27"/>
  <c r="G173" i="27"/>
  <c r="G125" i="27"/>
  <c r="H98" i="27"/>
  <c r="H66" i="27"/>
  <c r="G13" i="27"/>
  <c r="H686" i="27"/>
  <c r="G665" i="27"/>
  <c r="H622" i="27"/>
  <c r="G601" i="27"/>
  <c r="H558" i="27"/>
  <c r="G537" i="27"/>
  <c r="H494" i="27"/>
  <c r="G473" i="27"/>
  <c r="G429" i="27"/>
  <c r="G374" i="27"/>
  <c r="G346" i="27"/>
  <c r="G281" i="27"/>
  <c r="G249" i="27"/>
  <c r="G210" i="27"/>
  <c r="H164" i="27"/>
  <c r="G74" i="27"/>
  <c r="G25" i="27"/>
  <c r="G191" i="27"/>
  <c r="G163" i="27"/>
  <c r="H134" i="27"/>
  <c r="G49" i="27"/>
  <c r="G404" i="27"/>
  <c r="H361" i="27"/>
  <c r="H315" i="27"/>
  <c r="G291" i="27"/>
  <c r="G242" i="27"/>
  <c r="H215" i="27"/>
  <c r="H187" i="27"/>
  <c r="G130" i="27"/>
  <c r="G102" i="27"/>
  <c r="H73" i="27"/>
  <c r="G425" i="27"/>
  <c r="H382" i="27"/>
  <c r="G361" i="27"/>
  <c r="H339" i="27"/>
  <c r="G315" i="27"/>
  <c r="G266" i="27"/>
  <c r="G215" i="27"/>
  <c r="G187" i="27"/>
  <c r="H158" i="27"/>
  <c r="G73" i="27"/>
  <c r="H44" i="27"/>
  <c r="H14" i="27"/>
  <c r="G11" i="27"/>
  <c r="G216" i="27"/>
  <c r="H173" i="27"/>
  <c r="G152" i="27"/>
  <c r="H109" i="27"/>
  <c r="G88" i="27"/>
  <c r="H45" i="27"/>
  <c r="G24" i="27"/>
  <c r="G341" i="27"/>
  <c r="H298" i="27"/>
  <c r="G277" i="27"/>
  <c r="H234" i="27"/>
  <c r="G213" i="27"/>
  <c r="H170" i="27"/>
  <c r="G149" i="27"/>
  <c r="H122" i="27"/>
  <c r="H90" i="27"/>
  <c r="G37" i="27"/>
  <c r="G5" i="27"/>
  <c r="H138" i="27"/>
  <c r="G117" i="27"/>
  <c r="H74" i="27"/>
  <c r="G53" i="27"/>
  <c r="H10" i="27"/>
  <c r="H114" i="27"/>
  <c r="G93" i="27"/>
  <c r="H50" i="27"/>
  <c r="G29" i="27"/>
  <c r="G30" i="26"/>
  <c r="J30" i="26" s="1"/>
  <c r="G26" i="26"/>
  <c r="J26" i="26" s="1"/>
  <c r="G38" i="26"/>
  <c r="J38" i="26" s="1"/>
  <c r="G34" i="26"/>
  <c r="J34" i="26" s="1"/>
  <c r="G23" i="26"/>
  <c r="J23" i="26" s="1"/>
  <c r="G27" i="26"/>
  <c r="J27" i="26" s="1"/>
  <c r="G31" i="26"/>
  <c r="J31" i="26" s="1"/>
  <c r="G35" i="26"/>
  <c r="J35" i="26" s="1"/>
  <c r="G21" i="26"/>
  <c r="J21" i="26" s="1"/>
  <c r="G24" i="26"/>
  <c r="J24" i="26" s="1"/>
  <c r="G28" i="26"/>
  <c r="J28" i="26" s="1"/>
  <c r="X21" i="26"/>
  <c r="AA21" i="26" s="1"/>
  <c r="X24" i="26"/>
  <c r="AA24" i="26" s="1"/>
  <c r="X28" i="26"/>
  <c r="AA28" i="26" s="1"/>
  <c r="X29" i="26"/>
  <c r="AA29" i="26" s="1"/>
  <c r="X32" i="26"/>
  <c r="AA32" i="26" s="1"/>
  <c r="X36" i="26"/>
  <c r="AA36" i="26" s="1"/>
  <c r="X37" i="26"/>
  <c r="AA37" i="26" s="1"/>
  <c r="X25" i="26"/>
  <c r="AA25" i="26" s="1"/>
  <c r="X39" i="26"/>
  <c r="AA39" i="26" s="1"/>
  <c r="X22" i="26"/>
  <c r="AA22" i="26" s="1"/>
  <c r="X33" i="26"/>
  <c r="AA33" i="26" s="1"/>
  <c r="G33" i="26"/>
  <c r="J33" i="26" s="1"/>
  <c r="G22" i="26"/>
  <c r="J22" i="26" s="1"/>
  <c r="X35" i="26"/>
  <c r="AA35" i="26" s="1"/>
  <c r="X31" i="26"/>
  <c r="AA31" i="26" s="1"/>
  <c r="G39" i="26"/>
  <c r="J39" i="26" s="1"/>
  <c r="G25" i="26"/>
  <c r="J25" i="26" s="1"/>
  <c r="G37" i="26"/>
  <c r="J37" i="26" s="1"/>
  <c r="X27" i="26"/>
  <c r="AA27" i="26" s="1"/>
  <c r="X23" i="26"/>
  <c r="AA23" i="26" s="1"/>
  <c r="G36" i="26"/>
  <c r="J36" i="26" s="1"/>
  <c r="G32" i="26"/>
  <c r="J32" i="26" s="1"/>
  <c r="G29" i="26"/>
  <c r="J29" i="26" s="1"/>
  <c r="X34" i="26"/>
  <c r="AA34" i="26" s="1"/>
  <c r="X38" i="26"/>
  <c r="AA38" i="26" s="1"/>
  <c r="X26" i="26"/>
  <c r="AA26" i="26" s="1"/>
  <c r="X30" i="26"/>
  <c r="AA30" i="26" s="1"/>
  <c r="Z57" i="26"/>
  <c r="Z75" i="26"/>
  <c r="Z61" i="26"/>
  <c r="Z77" i="26"/>
  <c r="Z51" i="26"/>
  <c r="Z85" i="26"/>
  <c r="Z52" i="26"/>
  <c r="Z60" i="26"/>
  <c r="Z76" i="26"/>
  <c r="Z49" i="26"/>
  <c r="Z65" i="26"/>
  <c r="Z81" i="26"/>
  <c r="Z50" i="26"/>
  <c r="Z66" i="26"/>
  <c r="Z82" i="26"/>
  <c r="Z67" i="26"/>
  <c r="Z68" i="26"/>
  <c r="Z53" i="26"/>
  <c r="X55" i="26"/>
  <c r="AA55" i="26" s="1"/>
  <c r="X63" i="26"/>
  <c r="AA63" i="26" s="1"/>
  <c r="X68" i="26"/>
  <c r="AA68" i="26" s="1"/>
  <c r="X45" i="26"/>
  <c r="AA45" i="26" s="1"/>
  <c r="X50" i="26"/>
  <c r="AA50" i="26" s="1"/>
  <c r="X61" i="26"/>
  <c r="AA61" i="26" s="1"/>
  <c r="X69" i="26"/>
  <c r="AA69" i="26" s="1"/>
  <c r="X74" i="26"/>
  <c r="AA74" i="26" s="1"/>
  <c r="X77" i="26"/>
  <c r="AA77" i="26" s="1"/>
  <c r="X83" i="26"/>
  <c r="AA83" i="26" s="1"/>
  <c r="X48" i="26"/>
  <c r="AA48" i="26" s="1"/>
  <c r="X67" i="26"/>
  <c r="AA67" i="26" s="1"/>
  <c r="X47" i="26"/>
  <c r="AA47" i="26" s="1"/>
  <c r="X52" i="26"/>
  <c r="AA52" i="26" s="1"/>
  <c r="X60" i="26"/>
  <c r="AA60" i="26" s="1"/>
  <c r="X71" i="26"/>
  <c r="AA71" i="26" s="1"/>
  <c r="X76" i="26"/>
  <c r="AA76" i="26" s="1"/>
  <c r="X79" i="26"/>
  <c r="AA79" i="26" s="1"/>
  <c r="X53" i="26"/>
  <c r="AA53" i="26" s="1"/>
  <c r="X58" i="26"/>
  <c r="AA58" i="26" s="1"/>
  <c r="X66" i="26"/>
  <c r="AA66" i="26" s="1"/>
  <c r="X51" i="26"/>
  <c r="AA51" i="26" s="1"/>
  <c r="X56" i="26"/>
  <c r="AA56" i="26" s="1"/>
  <c r="X59" i="26"/>
  <c r="AA59" i="26" s="1"/>
  <c r="X64" i="26"/>
  <c r="AA64" i="26" s="1"/>
  <c r="X72" i="26"/>
  <c r="AA72" i="26" s="1"/>
  <c r="X75" i="26"/>
  <c r="AA75" i="26" s="1"/>
  <c r="X81" i="26"/>
  <c r="AA81" i="26" s="1"/>
  <c r="X46" i="26"/>
  <c r="AA46" i="26" s="1"/>
  <c r="X49" i="26"/>
  <c r="AA49" i="26" s="1"/>
  <c r="X54" i="26"/>
  <c r="AA54" i="26" s="1"/>
  <c r="X57" i="26"/>
  <c r="AA57" i="26" s="1"/>
  <c r="X62" i="26"/>
  <c r="AA62" i="26" s="1"/>
  <c r="X65" i="26"/>
  <c r="AA65" i="26" s="1"/>
  <c r="X70" i="26"/>
  <c r="AA70" i="26" s="1"/>
  <c r="X73" i="26"/>
  <c r="AA73" i="26" s="1"/>
  <c r="X82" i="26"/>
  <c r="AA82" i="26" s="1"/>
  <c r="X78" i="26"/>
  <c r="AA78" i="26" s="1"/>
  <c r="X80" i="26"/>
  <c r="AA80" i="26" s="1"/>
  <c r="X84" i="26"/>
  <c r="AA84" i="26" s="1"/>
  <c r="Z80" i="26"/>
  <c r="Z72" i="26"/>
  <c r="Z64" i="26"/>
  <c r="Z56" i="26"/>
  <c r="Z48" i="26"/>
  <c r="Z79" i="26"/>
  <c r="Z63" i="26"/>
  <c r="Z55" i="26"/>
  <c r="Z47" i="26"/>
  <c r="Z86" i="26"/>
  <c r="Z78" i="26"/>
  <c r="Z70" i="26"/>
  <c r="Z62" i="26"/>
  <c r="Z54" i="26"/>
  <c r="Z46" i="26"/>
  <c r="Z71" i="26"/>
  <c r="Z58" i="26"/>
  <c r="Z69" i="26"/>
  <c r="Z83" i="26"/>
  <c r="Z45" i="26"/>
  <c r="Z59" i="26"/>
  <c r="Z73" i="26"/>
  <c r="Z84" i="26"/>
  <c r="G46" i="26"/>
  <c r="J46" i="26" s="1"/>
  <c r="G54" i="26"/>
  <c r="J54" i="26" s="1"/>
  <c r="G62" i="26"/>
  <c r="J62" i="26" s="1"/>
  <c r="G70" i="26"/>
  <c r="J70" i="26" s="1"/>
  <c r="G78" i="26"/>
  <c r="J78" i="26" s="1"/>
  <c r="G56" i="26"/>
  <c r="J56" i="26" s="1"/>
  <c r="G72" i="26"/>
  <c r="J72" i="26" s="1"/>
  <c r="G57" i="26"/>
  <c r="J57" i="26" s="1"/>
  <c r="G73" i="26"/>
  <c r="J73" i="26" s="1"/>
  <c r="G50" i="26"/>
  <c r="J50" i="26" s="1"/>
  <c r="G74" i="26"/>
  <c r="J74" i="26" s="1"/>
  <c r="G51" i="26"/>
  <c r="J51" i="26" s="1"/>
  <c r="G75" i="26"/>
  <c r="J75" i="26" s="1"/>
  <c r="G52" i="26"/>
  <c r="J52" i="26" s="1"/>
  <c r="G68" i="26"/>
  <c r="J68" i="26" s="1"/>
  <c r="G84" i="26"/>
  <c r="J84" i="26" s="1"/>
  <c r="G61" i="26"/>
  <c r="J61" i="26" s="1"/>
  <c r="G77" i="26"/>
  <c r="J77" i="26" s="1"/>
  <c r="G47" i="26"/>
  <c r="J47" i="26" s="1"/>
  <c r="G55" i="26"/>
  <c r="J55" i="26" s="1"/>
  <c r="G63" i="26"/>
  <c r="J63" i="26" s="1"/>
  <c r="G71" i="26"/>
  <c r="J71" i="26" s="1"/>
  <c r="G79" i="26"/>
  <c r="J79" i="26" s="1"/>
  <c r="G48" i="26"/>
  <c r="J48" i="26" s="1"/>
  <c r="G64" i="26"/>
  <c r="J64" i="26" s="1"/>
  <c r="G80" i="26"/>
  <c r="J80" i="26" s="1"/>
  <c r="G49" i="26"/>
  <c r="J49" i="26" s="1"/>
  <c r="G65" i="26"/>
  <c r="J65" i="26" s="1"/>
  <c r="G81" i="26"/>
  <c r="J81" i="26" s="1"/>
  <c r="G58" i="26"/>
  <c r="J58" i="26" s="1"/>
  <c r="G66" i="26"/>
  <c r="J66" i="26" s="1"/>
  <c r="G82" i="26"/>
  <c r="J82" i="26" s="1"/>
  <c r="G59" i="26"/>
  <c r="J59" i="26" s="1"/>
  <c r="G67" i="26"/>
  <c r="J67" i="26" s="1"/>
  <c r="G83" i="26"/>
  <c r="J83" i="26" s="1"/>
  <c r="G60" i="26"/>
  <c r="J60" i="26" s="1"/>
  <c r="G76" i="26"/>
  <c r="J76" i="26" s="1"/>
  <c r="G53" i="26"/>
  <c r="J53" i="26" s="1"/>
  <c r="G69" i="26"/>
  <c r="J69" i="26" s="1"/>
  <c r="G45" i="26"/>
  <c r="J45" i="26" s="1"/>
  <c r="C59" i="26"/>
  <c r="I59" i="26"/>
  <c r="I58" i="26"/>
  <c r="I82" i="26"/>
  <c r="I74" i="26"/>
  <c r="I75" i="26"/>
  <c r="I76" i="26"/>
  <c r="I51" i="26"/>
  <c r="I52" i="26"/>
  <c r="I60" i="26"/>
  <c r="I83" i="26"/>
  <c r="I66" i="26"/>
  <c r="I81" i="26"/>
  <c r="I73" i="26"/>
  <c r="I65" i="26"/>
  <c r="I57" i="26"/>
  <c r="I49" i="26"/>
  <c r="I80" i="26"/>
  <c r="I72" i="26"/>
  <c r="I64" i="26"/>
  <c r="I56" i="26"/>
  <c r="I48" i="26"/>
  <c r="I85" i="26"/>
  <c r="I77" i="26"/>
  <c r="I69" i="26"/>
  <c r="I61" i="26"/>
  <c r="I45" i="26"/>
  <c r="I79" i="26"/>
  <c r="I71" i="26"/>
  <c r="I63" i="26"/>
  <c r="I55" i="26"/>
  <c r="I47" i="26"/>
  <c r="I86" i="26"/>
  <c r="I78" i="26"/>
  <c r="I70" i="26"/>
  <c r="I62" i="26"/>
  <c r="I54" i="26"/>
  <c r="I46" i="26"/>
  <c r="I53" i="26"/>
  <c r="I67" i="26"/>
  <c r="I50" i="26"/>
  <c r="I68" i="26"/>
  <c r="AC3" i="26" a="1"/>
  <c r="L3" i="26" a="1"/>
  <c r="AD14" i="26" l="1"/>
  <c r="AD46" i="26"/>
  <c r="AC3" i="26"/>
  <c r="AC35" i="26"/>
  <c r="AC67" i="26"/>
  <c r="AD23" i="26"/>
  <c r="AD55" i="26"/>
  <c r="AC12" i="26"/>
  <c r="AC44" i="26"/>
  <c r="AC76" i="26"/>
  <c r="AD32" i="26"/>
  <c r="AC61" i="26"/>
  <c r="AD53" i="26"/>
  <c r="AC46" i="26"/>
  <c r="AD48" i="26"/>
  <c r="AC49" i="26"/>
  <c r="AD49" i="26"/>
  <c r="AC50" i="26"/>
  <c r="AD52" i="26"/>
  <c r="AD18" i="26"/>
  <c r="AD50" i="26"/>
  <c r="AC7" i="26"/>
  <c r="AC39" i="26"/>
  <c r="AC71" i="26"/>
  <c r="AD27" i="26"/>
  <c r="AD59" i="26"/>
  <c r="AC16" i="26"/>
  <c r="AC48" i="26"/>
  <c r="AD4" i="26"/>
  <c r="AD36" i="26"/>
  <c r="AC69" i="26"/>
  <c r="AD61" i="26"/>
  <c r="AC54" i="26"/>
  <c r="AD56" i="26"/>
  <c r="AC57" i="26"/>
  <c r="AD57" i="26"/>
  <c r="AC58" i="26"/>
  <c r="AD60" i="26"/>
  <c r="AD22" i="26"/>
  <c r="AD54" i="26"/>
  <c r="AC11" i="26"/>
  <c r="AC43" i="26"/>
  <c r="AC75" i="26"/>
  <c r="AD31" i="26"/>
  <c r="AD63" i="26"/>
  <c r="AC20" i="26"/>
  <c r="AC52" i="26"/>
  <c r="AD8" i="26"/>
  <c r="AC5" i="26"/>
  <c r="AC77" i="26"/>
  <c r="AD69" i="26"/>
  <c r="AC62" i="26"/>
  <c r="AD64" i="26"/>
  <c r="AC65" i="26"/>
  <c r="AD65" i="26"/>
  <c r="AC66" i="26"/>
  <c r="AD68" i="26"/>
  <c r="AD26" i="26"/>
  <c r="AD58" i="26"/>
  <c r="AC15" i="26"/>
  <c r="AC47" i="26"/>
  <c r="AD3" i="26"/>
  <c r="AD35" i="26"/>
  <c r="AD67" i="26"/>
  <c r="AC24" i="26"/>
  <c r="AC56" i="26"/>
  <c r="AD12" i="26"/>
  <c r="AC14" i="26"/>
  <c r="AD5" i="26"/>
  <c r="AD77" i="26"/>
  <c r="AC70" i="26"/>
  <c r="AD72" i="26"/>
  <c r="AC73" i="26"/>
  <c r="AD73" i="26"/>
  <c r="AC74" i="26"/>
  <c r="AD76" i="26"/>
  <c r="AD30" i="26"/>
  <c r="AD62" i="26"/>
  <c r="AC51" i="26"/>
  <c r="AD7" i="26"/>
  <c r="AD39" i="26"/>
  <c r="AD71" i="26"/>
  <c r="AC28" i="26"/>
  <c r="AC60" i="26"/>
  <c r="AC19" i="26"/>
  <c r="AD34" i="26"/>
  <c r="AC31" i="26"/>
  <c r="AD47" i="26"/>
  <c r="AC64" i="26"/>
  <c r="AC37" i="26"/>
  <c r="AD17" i="26"/>
  <c r="AC21" i="26"/>
  <c r="AC22" i="26"/>
  <c r="AD13" i="26"/>
  <c r="AC33" i="26"/>
  <c r="AD10" i="26"/>
  <c r="AD38" i="26"/>
  <c r="AC55" i="26"/>
  <c r="AD51" i="26"/>
  <c r="AC68" i="26"/>
  <c r="AC45" i="26"/>
  <c r="AC29" i="26"/>
  <c r="AC30" i="26"/>
  <c r="AD33" i="26"/>
  <c r="AD66" i="26"/>
  <c r="AC63" i="26"/>
  <c r="AC4" i="26"/>
  <c r="AD16" i="26"/>
  <c r="AC17" i="26"/>
  <c r="AC10" i="26"/>
  <c r="AD70" i="26"/>
  <c r="AC8" i="26"/>
  <c r="AC26" i="26"/>
  <c r="AD21" i="26"/>
  <c r="AC23" i="26"/>
  <c r="AD45" i="26"/>
  <c r="AD41" i="26"/>
  <c r="AC27" i="26"/>
  <c r="AD43" i="26"/>
  <c r="AC40" i="26"/>
  <c r="AD25" i="26"/>
  <c r="AC6" i="26"/>
  <c r="AD9" i="26"/>
  <c r="AD42" i="26"/>
  <c r="AC59" i="26"/>
  <c r="AD75" i="26"/>
  <c r="AC72" i="26"/>
  <c r="AC53" i="26"/>
  <c r="AC38" i="26"/>
  <c r="AC41" i="26"/>
  <c r="AC42" i="26"/>
  <c r="AC9" i="26"/>
  <c r="AD11" i="26"/>
  <c r="AD20" i="26"/>
  <c r="AC18" i="26"/>
  <c r="AC25" i="26"/>
  <c r="AD74" i="26"/>
  <c r="AD15" i="26"/>
  <c r="AC32" i="26"/>
  <c r="AD24" i="26"/>
  <c r="AD37" i="26"/>
  <c r="AD29" i="26"/>
  <c r="AC34" i="26"/>
  <c r="AD6" i="26"/>
  <c r="AD78" i="26" s="1"/>
  <c r="AD1" i="26" s="1"/>
  <c r="AD19" i="26"/>
  <c r="AC36" i="26"/>
  <c r="AD28" i="26"/>
  <c r="AD40" i="26"/>
  <c r="AD44" i="26"/>
  <c r="AC13" i="26"/>
  <c r="M30" i="26"/>
  <c r="L66" i="26"/>
  <c r="L27" i="26"/>
  <c r="L61" i="26"/>
  <c r="L48" i="26"/>
  <c r="M44" i="26"/>
  <c r="L45" i="26"/>
  <c r="M37" i="26"/>
  <c r="L38" i="26"/>
  <c r="M15" i="26"/>
  <c r="M47" i="26"/>
  <c r="L20" i="26"/>
  <c r="M16" i="26"/>
  <c r="L9" i="26"/>
  <c r="M5" i="26"/>
  <c r="L6" i="26"/>
  <c r="L72" i="26"/>
  <c r="M67" i="26"/>
  <c r="L59" i="26"/>
  <c r="M34" i="26"/>
  <c r="M72" i="26"/>
  <c r="L31" i="26"/>
  <c r="M66" i="26"/>
  <c r="M56" i="26"/>
  <c r="M52" i="26"/>
  <c r="L53" i="26"/>
  <c r="M45" i="26"/>
  <c r="L46" i="26"/>
  <c r="M19" i="26"/>
  <c r="M51" i="26"/>
  <c r="L28" i="26"/>
  <c r="M24" i="26"/>
  <c r="L17" i="26"/>
  <c r="M17" i="26"/>
  <c r="L14" i="26"/>
  <c r="L76" i="26"/>
  <c r="M63" i="26"/>
  <c r="M6" i="26"/>
  <c r="M38" i="26"/>
  <c r="L3" i="26"/>
  <c r="L35" i="26"/>
  <c r="L73" i="26"/>
  <c r="M68" i="26"/>
  <c r="M62" i="26"/>
  <c r="L64" i="26"/>
  <c r="M53" i="26"/>
  <c r="L54" i="26"/>
  <c r="M23" i="26"/>
  <c r="L56" i="26"/>
  <c r="L36" i="26"/>
  <c r="M32" i="26"/>
  <c r="L25" i="26"/>
  <c r="M25" i="26"/>
  <c r="L22" i="26"/>
  <c r="L70" i="26"/>
  <c r="M59" i="26"/>
  <c r="M10" i="26"/>
  <c r="M42" i="26"/>
  <c r="L7" i="26"/>
  <c r="L39" i="26"/>
  <c r="L8" i="26"/>
  <c r="M4" i="26"/>
  <c r="L5" i="26"/>
  <c r="M76" i="26"/>
  <c r="M64" i="26"/>
  <c r="M65" i="26"/>
  <c r="M27" i="26"/>
  <c r="M61" i="26"/>
  <c r="L44" i="26"/>
  <c r="M40" i="26"/>
  <c r="L33" i="26"/>
  <c r="M33" i="26"/>
  <c r="L30" i="26"/>
  <c r="L65" i="26"/>
  <c r="L75" i="26"/>
  <c r="M14" i="26"/>
  <c r="M46" i="26"/>
  <c r="L11" i="26"/>
  <c r="L43" i="26"/>
  <c r="L16" i="26"/>
  <c r="M12" i="26"/>
  <c r="L13" i="26"/>
  <c r="M9" i="26"/>
  <c r="L77" i="26"/>
  <c r="L19" i="26"/>
  <c r="M20" i="26"/>
  <c r="M29" i="26"/>
  <c r="M31" i="26"/>
  <c r="L52" i="26"/>
  <c r="L41" i="26"/>
  <c r="L34" i="26"/>
  <c r="L71" i="26"/>
  <c r="M18" i="26"/>
  <c r="L23" i="26"/>
  <c r="M28" i="26"/>
  <c r="L10" i="26"/>
  <c r="M35" i="26"/>
  <c r="L62" i="26"/>
  <c r="L49" i="26"/>
  <c r="L42" i="26"/>
  <c r="L67" i="26"/>
  <c r="M22" i="26"/>
  <c r="L47" i="26"/>
  <c r="M36" i="26"/>
  <c r="L18" i="26"/>
  <c r="M39" i="26"/>
  <c r="L74" i="26"/>
  <c r="M57" i="26"/>
  <c r="L50" i="26"/>
  <c r="L63" i="26"/>
  <c r="M26" i="26"/>
  <c r="L51" i="26"/>
  <c r="L21" i="26"/>
  <c r="L26" i="26"/>
  <c r="M43" i="26"/>
  <c r="M8" i="26"/>
  <c r="M69" i="26"/>
  <c r="M58" i="26"/>
  <c r="M50" i="26"/>
  <c r="M55" i="26"/>
  <c r="L29" i="26"/>
  <c r="M77" i="26"/>
  <c r="L68" i="26"/>
  <c r="M48" i="26"/>
  <c r="M41" i="26"/>
  <c r="L60" i="26"/>
  <c r="M54" i="26"/>
  <c r="L24" i="26"/>
  <c r="L37" i="26"/>
  <c r="M3" i="26"/>
  <c r="M73" i="26"/>
  <c r="L57" i="26"/>
  <c r="M49" i="26"/>
  <c r="L55" i="26"/>
  <c r="M60" i="26"/>
  <c r="L32" i="26"/>
  <c r="M13" i="26"/>
  <c r="M7" i="26"/>
  <c r="L4" i="26"/>
  <c r="L69" i="26"/>
  <c r="L58" i="26"/>
  <c r="M75" i="26"/>
  <c r="L15" i="26"/>
  <c r="L40" i="26"/>
  <c r="M21" i="26"/>
  <c r="M11" i="26"/>
  <c r="L12" i="26"/>
  <c r="M74" i="26"/>
  <c r="M70" i="26"/>
  <c r="M71" i="26"/>
  <c r="M78" i="26" l="1"/>
  <c r="M1" i="26" s="1"/>
  <c r="J6" i="22" l="1"/>
  <c r="Z6" i="22"/>
  <c r="AD71" i="22"/>
  <c r="O11" i="22"/>
  <c r="G11" i="22" s="1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10" i="22"/>
  <c r="AE11" i="22"/>
  <c r="AE12" i="22"/>
  <c r="AE13" i="22"/>
  <c r="AE14" i="22"/>
  <c r="AE15" i="22"/>
  <c r="AE16" i="22"/>
  <c r="AE17" i="22"/>
  <c r="AE18" i="22"/>
  <c r="AE19" i="22"/>
  <c r="AE20" i="22"/>
  <c r="AE21" i="22"/>
  <c r="AE22" i="22"/>
  <c r="AE23" i="22"/>
  <c r="AE24" i="22"/>
  <c r="AE25" i="22"/>
  <c r="AE26" i="22"/>
  <c r="AE27" i="22"/>
  <c r="AE28" i="22"/>
  <c r="AE10" i="22"/>
  <c r="AD32" i="22"/>
  <c r="AD38" i="22"/>
  <c r="AD36" i="22"/>
  <c r="AD41" i="22"/>
  <c r="AD35" i="22"/>
  <c r="AD42" i="22"/>
  <c r="AD44" i="22"/>
  <c r="AD33" i="22"/>
  <c r="AD46" i="22"/>
  <c r="AD47" i="22"/>
  <c r="AD39" i="22"/>
  <c r="AD50" i="22"/>
  <c r="AD45" i="22"/>
  <c r="AD40" i="22"/>
  <c r="AD43" i="22"/>
  <c r="AD49" i="22"/>
  <c r="AD37" i="22"/>
  <c r="AD48" i="22"/>
  <c r="AD34" i="22"/>
  <c r="F10" i="22" l="1"/>
  <c r="AD52" i="22" s="1"/>
  <c r="AD72" i="22" s="1"/>
  <c r="Y10" i="22"/>
  <c r="Y11" i="22"/>
  <c r="V11" i="22"/>
  <c r="V12" i="22"/>
  <c r="V13" i="22"/>
  <c r="V14" i="22"/>
  <c r="V15" i="22"/>
  <c r="V16" i="22"/>
  <c r="V17" i="22"/>
  <c r="V18" i="22"/>
  <c r="V19" i="22"/>
  <c r="V20" i="22"/>
  <c r="V21" i="22"/>
  <c r="V22" i="22"/>
  <c r="V23" i="22"/>
  <c r="V24" i="22"/>
  <c r="V25" i="22"/>
  <c r="V26" i="22"/>
  <c r="V27" i="22"/>
  <c r="V28" i="22"/>
  <c r="V10" i="22"/>
  <c r="F11" i="22"/>
  <c r="AD53" i="22" s="1"/>
  <c r="F12" i="22"/>
  <c r="AD54" i="22" s="1"/>
  <c r="F13" i="22"/>
  <c r="AD55" i="22" s="1"/>
  <c r="F14" i="22"/>
  <c r="AD56" i="22" s="1"/>
  <c r="F15" i="22"/>
  <c r="AD57" i="22" s="1"/>
  <c r="F16" i="22"/>
  <c r="AD58" i="22" s="1"/>
  <c r="F17" i="22"/>
  <c r="AD59" i="22" s="1"/>
  <c r="F18" i="22"/>
  <c r="AD60" i="22" s="1"/>
  <c r="F19" i="22"/>
  <c r="AD61" i="22" s="1"/>
  <c r="F20" i="22"/>
  <c r="AD62" i="22" s="1"/>
  <c r="F21" i="22"/>
  <c r="AD63" i="22" s="1"/>
  <c r="F22" i="22"/>
  <c r="AD64" i="22" s="1"/>
  <c r="F23" i="22"/>
  <c r="AD65" i="22" s="1"/>
  <c r="F24" i="22"/>
  <c r="AD66" i="22" s="1"/>
  <c r="F25" i="22"/>
  <c r="AD67" i="22" s="1"/>
  <c r="F26" i="22"/>
  <c r="AD68" i="22" s="1"/>
  <c r="F27" i="22"/>
  <c r="AD69" i="22" s="1"/>
  <c r="F28" i="22"/>
  <c r="AD70" i="22" s="1"/>
  <c r="G10" i="22"/>
  <c r="J10" i="22" s="1"/>
  <c r="W10" i="22"/>
  <c r="I10" i="22"/>
  <c r="I11" i="22"/>
  <c r="Z10" i="22" l="1"/>
  <c r="L3" i="25"/>
  <c r="K3" i="25"/>
  <c r="J3" i="25"/>
  <c r="I3" i="25"/>
  <c r="H3" i="25"/>
  <c r="G3" i="25"/>
  <c r="G28" i="22"/>
  <c r="J28" i="22" s="1"/>
  <c r="I28" i="22"/>
  <c r="W28" i="22"/>
  <c r="Z28" i="22" s="1"/>
  <c r="Y28" i="22"/>
  <c r="I12" i="22"/>
  <c r="Y12" i="22"/>
  <c r="P2" i="25"/>
  <c r="J11" i="22" l="1"/>
  <c r="G12" i="22"/>
  <c r="J12" i="22" s="1"/>
  <c r="G24" i="22"/>
  <c r="J24" i="22" s="1"/>
  <c r="G20" i="22"/>
  <c r="J20" i="22" s="1"/>
  <c r="G16" i="22"/>
  <c r="J16" i="22" s="1"/>
  <c r="G27" i="22"/>
  <c r="J27" i="22" s="1"/>
  <c r="G23" i="22"/>
  <c r="J23" i="22" s="1"/>
  <c r="G19" i="22"/>
  <c r="J19" i="22" s="1"/>
  <c r="G26" i="22"/>
  <c r="J26" i="22" s="1"/>
  <c r="G22" i="22"/>
  <c r="J22" i="22" s="1"/>
  <c r="G18" i="22"/>
  <c r="J18" i="22" s="1"/>
  <c r="G14" i="22"/>
  <c r="J14" i="22" s="1"/>
  <c r="G25" i="22"/>
  <c r="J25" i="22" s="1"/>
  <c r="G21" i="22"/>
  <c r="J21" i="22" s="1"/>
  <c r="G17" i="22"/>
  <c r="J17" i="22" s="1"/>
  <c r="G13" i="22"/>
  <c r="J13" i="22" s="1"/>
  <c r="W11" i="22"/>
  <c r="Z11" i="22" s="1"/>
  <c r="W12" i="22"/>
  <c r="Z12" i="22" s="1"/>
  <c r="W24" i="22"/>
  <c r="Z24" i="22" s="1"/>
  <c r="W20" i="22"/>
  <c r="Z20" i="22" s="1"/>
  <c r="W16" i="22"/>
  <c r="Z16" i="22" s="1"/>
  <c r="W27" i="22"/>
  <c r="Z27" i="22" s="1"/>
  <c r="W23" i="22"/>
  <c r="Z23" i="22" s="1"/>
  <c r="W19" i="22"/>
  <c r="Z19" i="22" s="1"/>
  <c r="W15" i="22"/>
  <c r="Z15" i="22" s="1"/>
  <c r="W26" i="22"/>
  <c r="Z26" i="22" s="1"/>
  <c r="W22" i="22"/>
  <c r="Z22" i="22" s="1"/>
  <c r="W18" i="22"/>
  <c r="Z18" i="22" s="1"/>
  <c r="W14" i="22"/>
  <c r="Z14" i="22" s="1"/>
  <c r="W25" i="22"/>
  <c r="Z25" i="22" s="1"/>
  <c r="W21" i="22"/>
  <c r="Z21" i="22" s="1"/>
  <c r="W17" i="22"/>
  <c r="Z17" i="22" s="1"/>
  <c r="W13" i="22"/>
  <c r="Z13" i="22" s="1"/>
  <c r="F3" i="25"/>
  <c r="E3" i="25"/>
  <c r="D3" i="25"/>
  <c r="C4" i="25"/>
  <c r="Z3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G15" i="22"/>
  <c r="J15" i="22" s="1"/>
  <c r="H3" i="1"/>
  <c r="E3" i="1"/>
  <c r="C5" i="25"/>
  <c r="C6" i="25"/>
  <c r="C7" i="25"/>
  <c r="C8" i="25"/>
  <c r="C9" i="25"/>
  <c r="C10" i="25" s="1"/>
  <c r="C11" i="25" s="1"/>
  <c r="C12" i="25" s="1"/>
  <c r="C13" i="25" s="1"/>
  <c r="C14" i="25" s="1"/>
  <c r="C15" i="25" s="1"/>
  <c r="C16" i="25" s="1"/>
  <c r="C17" i="25" s="1"/>
  <c r="C18" i="25" s="1"/>
  <c r="C19" i="25" s="1"/>
  <c r="C20" i="25" s="1"/>
  <c r="C21" i="25" s="1"/>
  <c r="C22" i="25" s="1"/>
  <c r="C23" i="25" s="1"/>
  <c r="C24" i="25" s="1"/>
  <c r="C25" i="25"/>
  <c r="C26" i="25" s="1"/>
  <c r="C27" i="25" s="1"/>
  <c r="C28" i="25" s="1"/>
  <c r="C29" i="25" s="1"/>
  <c r="C30" i="25" s="1"/>
  <c r="C31" i="25" s="1"/>
  <c r="C32" i="25" s="1"/>
  <c r="C33" i="25" s="1"/>
  <c r="C34" i="25" s="1"/>
  <c r="C35" i="25" s="1"/>
  <c r="C36" i="25" s="1"/>
  <c r="C37" i="25" s="1"/>
  <c r="C38" i="25" s="1"/>
  <c r="C39" i="25" s="1"/>
  <c r="C40" i="25" s="1"/>
  <c r="C41" i="25"/>
  <c r="C42" i="25" s="1"/>
  <c r="C43" i="25" s="1"/>
  <c r="C44" i="25" s="1"/>
  <c r="C45" i="25" s="1"/>
  <c r="C46" i="25" s="1"/>
  <c r="C47" i="25" s="1"/>
  <c r="C48" i="25" s="1"/>
  <c r="C49" i="25" s="1"/>
  <c r="C50" i="25" s="1"/>
  <c r="C51" i="25" s="1"/>
  <c r="C52" i="25" s="1"/>
  <c r="C53" i="25" s="1"/>
  <c r="C54" i="25" s="1"/>
  <c r="C55" i="25" s="1"/>
  <c r="C56" i="25" s="1"/>
  <c r="C57" i="25"/>
  <c r="C58" i="25" s="1"/>
  <c r="C59" i="25" s="1"/>
  <c r="C60" i="25" s="1"/>
  <c r="C61" i="25" s="1"/>
  <c r="C62" i="25" s="1"/>
  <c r="C63" i="25" s="1"/>
  <c r="C64" i="25" s="1"/>
  <c r="C65" i="25" s="1"/>
  <c r="C66" i="25" s="1"/>
  <c r="C67" i="25" s="1"/>
  <c r="C68" i="25" s="1"/>
  <c r="C69" i="25" s="1"/>
  <c r="C70" i="25" s="1"/>
  <c r="C71" i="25" s="1"/>
  <c r="C72" i="25" s="1"/>
  <c r="C73" i="25"/>
  <c r="C74" i="25" s="1"/>
  <c r="C75" i="25" s="1"/>
  <c r="C76" i="25" s="1"/>
  <c r="C77" i="25" s="1"/>
  <c r="C78" i="25" s="1"/>
  <c r="C79" i="25" s="1"/>
  <c r="C80" i="25" s="1"/>
  <c r="C81" i="25" s="1"/>
  <c r="C82" i="25" s="1"/>
  <c r="C83" i="25" s="1"/>
  <c r="C84" i="25" s="1"/>
  <c r="C85" i="25" s="1"/>
  <c r="C86" i="25" s="1"/>
  <c r="C87" i="25" s="1"/>
  <c r="C88" i="25" s="1"/>
  <c r="C89" i="25"/>
  <c r="C90" i="25" s="1"/>
  <c r="C91" i="25" s="1"/>
  <c r="C92" i="25" s="1"/>
  <c r="C93" i="25" s="1"/>
  <c r="C94" i="25" s="1"/>
  <c r="C95" i="25" s="1"/>
  <c r="C96" i="25" s="1"/>
  <c r="C97" i="25" s="1"/>
  <c r="C98" i="25" s="1"/>
  <c r="C99" i="25" s="1"/>
  <c r="C100" i="25" s="1"/>
  <c r="C101" i="25" s="1"/>
  <c r="C102" i="25" s="1"/>
  <c r="C103" i="25" s="1"/>
  <c r="C104" i="25" s="1"/>
  <c r="C105" i="25"/>
  <c r="C106" i="25" s="1"/>
  <c r="C107" i="25" s="1"/>
  <c r="C108" i="25" s="1"/>
  <c r="C109" i="25" s="1"/>
  <c r="C110" i="25" s="1"/>
  <c r="C111" i="25" s="1"/>
  <c r="C112" i="25" s="1"/>
  <c r="C113" i="25" s="1"/>
  <c r="C114" i="25" s="1"/>
  <c r="C115" i="25" s="1"/>
  <c r="C116" i="25" s="1"/>
  <c r="C117" i="25" s="1"/>
  <c r="C118" i="25" s="1"/>
  <c r="C119" i="25" s="1"/>
  <c r="C120" i="25" s="1"/>
  <c r="C121" i="25"/>
  <c r="C122" i="25" s="1"/>
  <c r="C123" i="25" s="1"/>
  <c r="C124" i="25" s="1"/>
  <c r="C125" i="25" s="1"/>
  <c r="C126" i="25" s="1"/>
  <c r="C127" i="25" s="1"/>
  <c r="C128" i="25" s="1"/>
  <c r="C129" i="25" s="1"/>
  <c r="C130" i="25" s="1"/>
  <c r="C131" i="25" s="1"/>
  <c r="C132" i="25" s="1"/>
  <c r="C133" i="25" s="1"/>
  <c r="C134" i="25" s="1"/>
  <c r="C135" i="25" s="1"/>
  <c r="C136" i="25" s="1"/>
  <c r="C137" i="25" s="1"/>
  <c r="C138" i="25" s="1"/>
  <c r="C139" i="25" s="1"/>
  <c r="C140" i="25" s="1"/>
  <c r="C141" i="25" s="1"/>
  <c r="C142" i="25" s="1"/>
  <c r="C143" i="25" s="1"/>
  <c r="C144" i="25" s="1"/>
  <c r="C145" i="25" s="1"/>
  <c r="C146" i="25" s="1"/>
  <c r="C147" i="25" s="1"/>
  <c r="C148" i="25" s="1"/>
  <c r="C149" i="25" s="1"/>
  <c r="C150" i="25" s="1"/>
  <c r="C151" i="25" s="1"/>
  <c r="C152" i="25" s="1"/>
  <c r="C153" i="25" s="1"/>
  <c r="C154" i="25" s="1"/>
  <c r="C155" i="25" s="1"/>
  <c r="C156" i="25" s="1"/>
  <c r="C157" i="25" s="1"/>
  <c r="C158" i="25" s="1"/>
  <c r="C159" i="25" s="1"/>
  <c r="C160" i="25" s="1"/>
  <c r="C161" i="25" s="1"/>
  <c r="C162" i="25" s="1"/>
  <c r="C163" i="25" s="1"/>
  <c r="C164" i="25" s="1"/>
  <c r="C165" i="25" s="1"/>
  <c r="C166" i="25" s="1"/>
  <c r="C167" i="25" s="1"/>
  <c r="C168" i="25" s="1"/>
  <c r="C169" i="25" s="1"/>
  <c r="C170" i="25" s="1"/>
  <c r="C171" i="25" s="1"/>
  <c r="C172" i="25" s="1"/>
  <c r="C173" i="25" s="1"/>
  <c r="C174" i="25" s="1"/>
  <c r="C175" i="25" s="1"/>
  <c r="C176" i="25" s="1"/>
  <c r="C177" i="25" s="1"/>
  <c r="C178" i="25" s="1"/>
  <c r="C179" i="25" s="1"/>
  <c r="C180" i="25" s="1"/>
  <c r="C181" i="25" s="1"/>
  <c r="C182" i="25" s="1"/>
  <c r="C183" i="25" s="1"/>
  <c r="C184" i="25" s="1"/>
  <c r="C185" i="25" s="1"/>
  <c r="C186" i="25" s="1"/>
  <c r="C187" i="25" s="1"/>
  <c r="C188" i="25" s="1"/>
  <c r="C189" i="25" s="1"/>
  <c r="C190" i="25" s="1"/>
  <c r="C191" i="25" s="1"/>
  <c r="C192" i="25" s="1"/>
  <c r="C193" i="25" s="1"/>
  <c r="C194" i="25" s="1"/>
  <c r="C195" i="25" s="1"/>
  <c r="C196" i="25" s="1"/>
  <c r="C197" i="25" s="1"/>
  <c r="C198" i="25" s="1"/>
  <c r="C199" i="25" s="1"/>
  <c r="C200" i="25" s="1"/>
  <c r="C201" i="25" s="1"/>
  <c r="C202" i="25" s="1"/>
  <c r="C203" i="25"/>
  <c r="C204" i="25" s="1"/>
  <c r="C205" i="25" s="1"/>
  <c r="C206" i="25" s="1"/>
  <c r="C207" i="25" s="1"/>
  <c r="C208" i="25" s="1"/>
  <c r="C209" i="25" s="1"/>
  <c r="C210" i="25" s="1"/>
  <c r="C211" i="25" s="1"/>
  <c r="C212" i="25" s="1"/>
  <c r="C213" i="25" s="1"/>
  <c r="C214" i="25" s="1"/>
  <c r="C215" i="25" s="1"/>
  <c r="C216" i="25" s="1"/>
  <c r="C217" i="25"/>
  <c r="C218" i="25" s="1"/>
  <c r="C219" i="25" s="1"/>
  <c r="C220" i="25" s="1"/>
  <c r="C221" i="25" s="1"/>
  <c r="C222" i="25" s="1"/>
  <c r="C223" i="25" s="1"/>
  <c r="C224" i="25" s="1"/>
  <c r="C225" i="25" s="1"/>
  <c r="C226" i="25" s="1"/>
  <c r="C227" i="25" s="1"/>
  <c r="C228" i="25" s="1"/>
  <c r="C229" i="25" s="1"/>
  <c r="C230" i="25" s="1"/>
  <c r="C231" i="25" s="1"/>
  <c r="C232" i="25" s="1"/>
  <c r="C233" i="25" s="1"/>
  <c r="C234" i="25" s="1"/>
  <c r="C235" i="25" s="1"/>
  <c r="C236" i="25" s="1"/>
  <c r="C237" i="25" s="1"/>
  <c r="C238" i="25" s="1"/>
  <c r="C239" i="25" s="1"/>
  <c r="C240" i="25" s="1"/>
  <c r="C241" i="25" s="1"/>
  <c r="C242" i="25" s="1"/>
  <c r="C243" i="25" s="1"/>
  <c r="C244" i="25" s="1"/>
  <c r="C245" i="25" s="1"/>
  <c r="C246" i="25" s="1"/>
  <c r="C247" i="25" s="1"/>
  <c r="C248" i="25" s="1"/>
  <c r="C249" i="25" s="1"/>
  <c r="C250" i="25" s="1"/>
  <c r="C251" i="25" s="1"/>
  <c r="C252" i="25" s="1"/>
  <c r="C253" i="25" s="1"/>
  <c r="C254" i="25" s="1"/>
  <c r="C255" i="25" s="1"/>
  <c r="C256" i="25" s="1"/>
  <c r="C257" i="25" s="1"/>
  <c r="C258" i="25" s="1"/>
  <c r="C259" i="25" s="1"/>
  <c r="C260" i="25" s="1"/>
  <c r="C261" i="25" s="1"/>
  <c r="C262" i="25" s="1"/>
  <c r="C263" i="25" s="1"/>
  <c r="C264" i="25" s="1"/>
  <c r="C265" i="25" s="1"/>
  <c r="C266" i="25" s="1"/>
  <c r="C267" i="25" s="1"/>
  <c r="C268" i="25" s="1"/>
  <c r="C269" i="25" s="1"/>
  <c r="C270" i="25" s="1"/>
  <c r="C271" i="25" s="1"/>
  <c r="C272" i="25" s="1"/>
  <c r="C273" i="25" s="1"/>
  <c r="C274" i="25" s="1"/>
  <c r="C275" i="25" s="1"/>
  <c r="C276" i="25" s="1"/>
  <c r="C277" i="25" s="1"/>
  <c r="C278" i="25" s="1"/>
  <c r="C279" i="25" s="1"/>
  <c r="C280" i="25" s="1"/>
  <c r="C281" i="25" s="1"/>
  <c r="C282" i="25" s="1"/>
  <c r="C283" i="25" s="1"/>
  <c r="C284" i="25" s="1"/>
  <c r="C285" i="25" s="1"/>
  <c r="C286" i="25" s="1"/>
  <c r="C287" i="25" s="1"/>
  <c r="C288" i="25" s="1"/>
  <c r="C289" i="25" s="1"/>
  <c r="C290" i="25" s="1"/>
  <c r="C291" i="25" s="1"/>
  <c r="C292" i="25" s="1"/>
  <c r="C293" i="25" s="1"/>
  <c r="C294" i="25" s="1"/>
  <c r="C295" i="25" s="1"/>
  <c r="C296" i="25" s="1"/>
  <c r="C297" i="25" s="1"/>
  <c r="C298" i="25" s="1"/>
  <c r="C299" i="25" s="1"/>
  <c r="C300" i="25" s="1"/>
  <c r="C301" i="25" s="1"/>
  <c r="C302" i="25" s="1"/>
  <c r="C303" i="25" s="1"/>
  <c r="C304" i="25" s="1"/>
  <c r="C305" i="25" s="1"/>
  <c r="C306" i="25" s="1"/>
  <c r="C307" i="25" s="1"/>
  <c r="C308" i="25" s="1"/>
  <c r="C309" i="25" s="1"/>
  <c r="C310" i="25" s="1"/>
  <c r="C311" i="25" s="1"/>
  <c r="C312" i="25" s="1"/>
  <c r="C313" i="25" s="1"/>
  <c r="C314" i="25" s="1"/>
  <c r="C315" i="25" s="1"/>
  <c r="C316" i="25" s="1"/>
  <c r="C317" i="25" s="1"/>
  <c r="C318" i="25" s="1"/>
  <c r="C319" i="25" s="1"/>
  <c r="C320" i="25" s="1"/>
  <c r="C321" i="25" s="1"/>
  <c r="C322" i="25" s="1"/>
  <c r="C323" i="25" s="1"/>
  <c r="C324" i="25" s="1"/>
  <c r="C325" i="25" s="1"/>
  <c r="C326" i="25" s="1"/>
  <c r="C327" i="25" s="1"/>
  <c r="C328" i="25" s="1"/>
  <c r="C329" i="25" s="1"/>
  <c r="C330" i="25" s="1"/>
  <c r="C331" i="25" s="1"/>
  <c r="C332" i="25" s="1"/>
  <c r="C333" i="25" s="1"/>
  <c r="C334" i="25" s="1"/>
  <c r="C335" i="25" s="1"/>
  <c r="C336" i="25" s="1"/>
  <c r="C337" i="25" s="1"/>
  <c r="C338" i="25" s="1"/>
  <c r="C339" i="25" s="1"/>
  <c r="C340" i="25" s="1"/>
  <c r="C341" i="25" s="1"/>
  <c r="C342" i="25" s="1"/>
  <c r="C343" i="25" s="1"/>
  <c r="C344" i="25" s="1"/>
  <c r="C345" i="25" s="1"/>
  <c r="C346" i="25" s="1"/>
  <c r="C347" i="25" s="1"/>
  <c r="C348" i="25" s="1"/>
  <c r="C349" i="25" s="1"/>
  <c r="C350" i="25" s="1"/>
  <c r="C351" i="25" s="1"/>
  <c r="C352" i="25" s="1"/>
  <c r="C353" i="25" s="1"/>
  <c r="C354" i="25" s="1"/>
  <c r="C355" i="25" s="1"/>
  <c r="C356" i="25" s="1"/>
  <c r="C357" i="25" s="1"/>
  <c r="C358" i="25" s="1"/>
  <c r="C359" i="25" s="1"/>
  <c r="C360" i="25" s="1"/>
  <c r="C361" i="25" s="1"/>
  <c r="C362" i="25" s="1"/>
  <c r="C363" i="25" s="1"/>
  <c r="C364" i="25" s="1"/>
  <c r="C365" i="25" s="1"/>
  <c r="C366" i="25" s="1"/>
  <c r="C367" i="25" s="1"/>
  <c r="C368" i="25" s="1"/>
  <c r="C369" i="25" s="1"/>
  <c r="C370" i="25" s="1"/>
  <c r="C371" i="25" s="1"/>
  <c r="C372" i="25" s="1"/>
  <c r="C373" i="25" s="1"/>
  <c r="C374" i="25" s="1"/>
  <c r="C375" i="25" s="1"/>
  <c r="C376" i="25" s="1"/>
  <c r="C377" i="25" s="1"/>
  <c r="C378" i="25" s="1"/>
  <c r="C379" i="25" s="1"/>
  <c r="C380" i="25" s="1"/>
  <c r="C381" i="25" s="1"/>
  <c r="C382" i="25" s="1"/>
  <c r="C383" i="25" s="1"/>
  <c r="C384" i="25" s="1"/>
  <c r="C385" i="25" s="1"/>
  <c r="C386" i="25" s="1"/>
  <c r="C387" i="25" s="1"/>
  <c r="C388" i="25" s="1"/>
  <c r="C389" i="25" s="1"/>
  <c r="C390" i="25" s="1"/>
  <c r="C391" i="25" s="1"/>
  <c r="C392" i="25" s="1"/>
  <c r="C393" i="25" s="1"/>
  <c r="C394" i="25" s="1"/>
  <c r="C395" i="25" s="1"/>
  <c r="C396" i="25" s="1"/>
  <c r="C397" i="25" s="1"/>
  <c r="C398" i="25" s="1"/>
  <c r="C399" i="25" s="1"/>
  <c r="C400" i="25" s="1"/>
  <c r="C401" i="25" s="1"/>
  <c r="C402" i="25" s="1"/>
  <c r="C403" i="25" s="1"/>
  <c r="C404" i="25" s="1"/>
  <c r="C405" i="25" s="1"/>
  <c r="C406" i="25" s="1"/>
  <c r="C407" i="25" s="1"/>
  <c r="C408" i="25" s="1"/>
  <c r="C409" i="25" s="1"/>
  <c r="C410" i="25" s="1"/>
  <c r="C411" i="25" s="1"/>
  <c r="C412" i="25" s="1"/>
  <c r="C413" i="25" s="1"/>
  <c r="C414" i="25" s="1"/>
  <c r="C415" i="25" s="1"/>
  <c r="C416" i="25" s="1"/>
  <c r="C417" i="25" s="1"/>
  <c r="C418" i="25" s="1"/>
  <c r="C419" i="25" s="1"/>
  <c r="C420" i="25" s="1"/>
  <c r="C421" i="25" s="1"/>
  <c r="C422" i="25" s="1"/>
  <c r="C423" i="25" s="1"/>
  <c r="C424" i="25" s="1"/>
  <c r="C425" i="25" s="1"/>
  <c r="C426" i="25" s="1"/>
  <c r="C427" i="25" s="1"/>
  <c r="C428" i="25" s="1"/>
  <c r="C429" i="25" s="1"/>
  <c r="C430" i="25" s="1"/>
  <c r="C431" i="25" s="1"/>
  <c r="C432" i="25" s="1"/>
  <c r="C433" i="25" s="1"/>
  <c r="C434" i="25"/>
  <c r="C435" i="25" s="1"/>
  <c r="C436" i="25" s="1"/>
  <c r="C437" i="25" s="1"/>
  <c r="C438" i="25" s="1"/>
  <c r="C439" i="25" s="1"/>
  <c r="C440" i="25" s="1"/>
  <c r="C441" i="25" s="1"/>
  <c r="C442" i="25" s="1"/>
  <c r="C443" i="25" s="1"/>
  <c r="C444" i="25" s="1"/>
  <c r="C445" i="25" s="1"/>
  <c r="C446" i="25" s="1"/>
  <c r="C447" i="25" s="1"/>
  <c r="C448" i="25" s="1"/>
  <c r="C449" i="25" s="1"/>
  <c r="C450" i="25" s="1"/>
  <c r="C451" i="25" s="1"/>
  <c r="C452" i="25" s="1"/>
  <c r="C453" i="25" s="1"/>
  <c r="C454" i="25" s="1"/>
  <c r="C455" i="25" s="1"/>
  <c r="C456" i="25" s="1"/>
  <c r="C457" i="25" s="1"/>
  <c r="C458" i="25" s="1"/>
  <c r="C459" i="25" s="1"/>
  <c r="C460" i="25" s="1"/>
  <c r="C461" i="25" s="1"/>
  <c r="C462" i="25" s="1"/>
  <c r="C463" i="25" s="1"/>
  <c r="C464" i="25" s="1"/>
  <c r="C465" i="25" s="1"/>
  <c r="C466" i="25" s="1"/>
  <c r="C467" i="25" s="1"/>
  <c r="C468" i="25" s="1"/>
  <c r="C469" i="25" s="1"/>
  <c r="C470" i="25" s="1"/>
  <c r="C471" i="25" s="1"/>
  <c r="C472" i="25" s="1"/>
  <c r="C473" i="25" s="1"/>
  <c r="C474" i="25" s="1"/>
  <c r="C475" i="25" s="1"/>
  <c r="C476" i="25" s="1"/>
  <c r="C477" i="25" s="1"/>
  <c r="C478" i="25" s="1"/>
  <c r="C479" i="25" s="1"/>
  <c r="C480" i="25" s="1"/>
  <c r="C481" i="25" s="1"/>
  <c r="C482" i="25" s="1"/>
  <c r="C483" i="25" s="1"/>
  <c r="C484" i="25" s="1"/>
  <c r="C485" i="25" s="1"/>
  <c r="C486" i="25" s="1"/>
  <c r="C487" i="25" s="1"/>
  <c r="C488" i="25" s="1"/>
  <c r="C489" i="25" s="1"/>
  <c r="C490" i="25" s="1"/>
  <c r="C491" i="25" s="1"/>
  <c r="C492" i="25" s="1"/>
  <c r="C493" i="25" s="1"/>
  <c r="C494" i="25" s="1"/>
  <c r="C495" i="25" s="1"/>
  <c r="C496" i="25" s="1"/>
  <c r="C497" i="25" s="1"/>
  <c r="C498" i="25" s="1"/>
  <c r="C499" i="25" s="1"/>
  <c r="C500" i="25" s="1"/>
  <c r="C501" i="25" s="1"/>
  <c r="C502" i="25" s="1"/>
  <c r="C503" i="25" s="1"/>
  <c r="C504" i="25" s="1"/>
  <c r="C505" i="25" s="1"/>
  <c r="C506" i="25" s="1"/>
  <c r="C507" i="25" s="1"/>
  <c r="C508" i="25" s="1"/>
  <c r="C509" i="25" s="1"/>
  <c r="C510" i="25" s="1"/>
  <c r="C511" i="25" s="1"/>
  <c r="C512" i="25" s="1"/>
  <c r="C513" i="25" s="1"/>
  <c r="C514" i="25" s="1"/>
  <c r="C515" i="25" s="1"/>
  <c r="C516" i="25" s="1"/>
  <c r="C517" i="25" s="1"/>
  <c r="C518" i="25" s="1"/>
  <c r="C519" i="25" s="1"/>
  <c r="C520" i="25" s="1"/>
  <c r="C521" i="25" s="1"/>
  <c r="C522" i="25" s="1"/>
  <c r="C523" i="25" s="1"/>
  <c r="C524" i="25" s="1"/>
  <c r="C525" i="25" s="1"/>
  <c r="C526" i="25" s="1"/>
  <c r="C527" i="25" s="1"/>
  <c r="C528" i="25" s="1"/>
  <c r="C529" i="25" s="1"/>
  <c r="C530" i="25" s="1"/>
  <c r="C531" i="25" s="1"/>
  <c r="C532" i="25" s="1"/>
  <c r="C533" i="25" s="1"/>
  <c r="C534" i="25" s="1"/>
  <c r="C535" i="25" s="1"/>
  <c r="C536" i="25" s="1"/>
  <c r="C537" i="25"/>
  <c r="C538" i="25" s="1"/>
  <c r="C539" i="25" s="1"/>
  <c r="C540" i="25" s="1"/>
  <c r="C541" i="25" s="1"/>
  <c r="C542" i="25" s="1"/>
  <c r="C543" i="25" s="1"/>
  <c r="C544" i="25" s="1"/>
  <c r="C545" i="25" s="1"/>
  <c r="C546" i="25" s="1"/>
  <c r="C547" i="25" s="1"/>
  <c r="C548" i="25" s="1"/>
  <c r="C549" i="25" s="1"/>
  <c r="C550" i="25" s="1"/>
  <c r="C551" i="25" s="1"/>
  <c r="C552" i="25" s="1"/>
  <c r="C553" i="25" s="1"/>
  <c r="C554" i="25" s="1"/>
  <c r="C555" i="25" s="1"/>
  <c r="C556" i="25" s="1"/>
  <c r="C557" i="25" s="1"/>
  <c r="C558" i="25" s="1"/>
  <c r="C559" i="25" s="1"/>
  <c r="C560" i="25" s="1"/>
  <c r="C561" i="25" s="1"/>
  <c r="C562" i="25" s="1"/>
  <c r="C563" i="25" s="1"/>
  <c r="C564" i="25" s="1"/>
  <c r="C565" i="25" s="1"/>
  <c r="C566" i="25" s="1"/>
  <c r="C567" i="25" s="1"/>
  <c r="C568" i="25" s="1"/>
  <c r="C569" i="25" s="1"/>
  <c r="C570" i="25" s="1"/>
  <c r="C571" i="25" s="1"/>
  <c r="C572" i="25" s="1"/>
  <c r="C573" i="25" s="1"/>
  <c r="C574" i="25" s="1"/>
  <c r="C575" i="25" s="1"/>
  <c r="C576" i="25" s="1"/>
  <c r="C577" i="25" s="1"/>
  <c r="C578" i="25" s="1"/>
  <c r="C579" i="25" s="1"/>
  <c r="C580" i="25" s="1"/>
  <c r="C581" i="25" s="1"/>
  <c r="C582" i="25" s="1"/>
  <c r="C583" i="25" s="1"/>
  <c r="C584" i="25" s="1"/>
  <c r="C585" i="25" s="1"/>
  <c r="C586" i="25" s="1"/>
  <c r="C587" i="25" s="1"/>
  <c r="C588" i="25" s="1"/>
  <c r="C589" i="25" s="1"/>
  <c r="C590" i="25" s="1"/>
  <c r="C591" i="25" s="1"/>
  <c r="C592" i="25" s="1"/>
  <c r="C593" i="25" s="1"/>
  <c r="C594" i="25" s="1"/>
  <c r="C595" i="25" s="1"/>
  <c r="C596" i="25" s="1"/>
  <c r="C597" i="25" s="1"/>
  <c r="C598" i="25" s="1"/>
  <c r="C599" i="25" s="1"/>
  <c r="C600" i="25" s="1"/>
  <c r="C601" i="25" s="1"/>
  <c r="C602" i="25" s="1"/>
  <c r="C603" i="25" s="1"/>
  <c r="C604" i="25" s="1"/>
  <c r="C605" i="25" s="1"/>
  <c r="C606" i="25" s="1"/>
  <c r="C607" i="25" s="1"/>
  <c r="C608" i="25" s="1"/>
  <c r="C609" i="25" s="1"/>
  <c r="C610" i="25" s="1"/>
  <c r="C611" i="25" s="1"/>
  <c r="C612" i="25" s="1"/>
  <c r="C613" i="25" s="1"/>
  <c r="C614" i="25" s="1"/>
  <c r="C615" i="25" s="1"/>
  <c r="C616" i="25" s="1"/>
  <c r="C617" i="25" s="1"/>
  <c r="C618" i="25" s="1"/>
  <c r="C619" i="25" s="1"/>
  <c r="C620" i="25" s="1"/>
  <c r="C621" i="25" s="1"/>
  <c r="C622" i="25" s="1"/>
  <c r="C623" i="25" s="1"/>
  <c r="C624" i="25" s="1"/>
  <c r="C625" i="25" s="1"/>
  <c r="C626" i="25" s="1"/>
  <c r="C627" i="25" s="1"/>
  <c r="C628" i="25" s="1"/>
  <c r="C629" i="25" s="1"/>
  <c r="C630" i="25" s="1"/>
  <c r="C631" i="25" s="1"/>
  <c r="C632" i="25" s="1"/>
  <c r="C633" i="25" s="1"/>
  <c r="C634" i="25" s="1"/>
  <c r="C635" i="25" s="1"/>
  <c r="C636" i="25" s="1"/>
  <c r="C637" i="25" s="1"/>
  <c r="C638" i="25" s="1"/>
  <c r="C639" i="25" s="1"/>
  <c r="C640" i="25"/>
  <c r="C641" i="25" s="1"/>
  <c r="C642" i="25" s="1"/>
  <c r="C643" i="25" s="1"/>
  <c r="C644" i="25" s="1"/>
  <c r="C645" i="25" s="1"/>
  <c r="C646" i="25" s="1"/>
  <c r="C647" i="25" s="1"/>
  <c r="C648" i="25" s="1"/>
  <c r="C649" i="25" s="1"/>
  <c r="C650" i="25" s="1"/>
  <c r="C651" i="25" s="1"/>
  <c r="C652" i="25" s="1"/>
  <c r="C653" i="25" s="1"/>
  <c r="C654" i="25" s="1"/>
  <c r="C655" i="25" s="1"/>
  <c r="C656" i="25" s="1"/>
  <c r="C657" i="25" s="1"/>
  <c r="C658" i="25" s="1"/>
  <c r="C659" i="25" s="1"/>
  <c r="C660" i="25" s="1"/>
  <c r="C661" i="25" s="1"/>
  <c r="C662" i="25" s="1"/>
  <c r="C663" i="25" s="1"/>
  <c r="C664" i="25" s="1"/>
  <c r="C665" i="25" s="1"/>
  <c r="C666" i="25" s="1"/>
  <c r="C667" i="25" s="1"/>
  <c r="C668" i="25" s="1"/>
  <c r="C669" i="25" s="1"/>
  <c r="C670" i="25" s="1"/>
  <c r="C671" i="25" s="1"/>
  <c r="C672" i="25" s="1"/>
  <c r="C673" i="25" s="1"/>
  <c r="C674" i="25" s="1"/>
  <c r="C675" i="25" s="1"/>
  <c r="C676" i="25" s="1"/>
  <c r="C677" i="25" s="1"/>
  <c r="C678" i="25" s="1"/>
  <c r="C679" i="25" s="1"/>
  <c r="C680" i="25" s="1"/>
  <c r="C681" i="25" s="1"/>
  <c r="C682" i="25" s="1"/>
  <c r="C683" i="25" s="1"/>
  <c r="C684" i="25" s="1"/>
  <c r="C685" i="25" s="1"/>
  <c r="C686" i="25" s="1"/>
  <c r="C687" i="25" s="1"/>
  <c r="C688" i="25" s="1"/>
  <c r="C689" i="25" s="1"/>
  <c r="C690" i="25" s="1"/>
  <c r="C691" i="25" s="1"/>
  <c r="C692" i="25" s="1"/>
  <c r="C693" i="25" s="1"/>
  <c r="C694" i="25" s="1"/>
  <c r="C695" i="25" s="1"/>
  <c r="C696" i="25" s="1"/>
  <c r="C697" i="25" s="1"/>
  <c r="C698" i="25" s="1"/>
  <c r="C699" i="25" s="1"/>
  <c r="C700" i="25" s="1"/>
  <c r="C701" i="25" s="1"/>
  <c r="C702" i="25" s="1"/>
  <c r="C703" i="25" s="1"/>
  <c r="C704" i="25" s="1"/>
  <c r="C705" i="25" s="1"/>
  <c r="C706" i="25" s="1"/>
  <c r="C707" i="25" s="1"/>
  <c r="C708" i="25" s="1"/>
  <c r="C709" i="25" s="1"/>
  <c r="C710" i="25" s="1"/>
  <c r="C711" i="25" s="1"/>
  <c r="C712" i="25" s="1"/>
  <c r="C713" i="25" s="1"/>
  <c r="C714" i="25" s="1"/>
  <c r="C715" i="25" s="1"/>
  <c r="C716" i="25" s="1"/>
  <c r="C717" i="25" s="1"/>
  <c r="C718" i="25" s="1"/>
  <c r="C719" i="25" s="1"/>
  <c r="C720" i="25" s="1"/>
  <c r="C721" i="25" s="1"/>
  <c r="C722" i="25" s="1"/>
  <c r="C723" i="25" s="1"/>
  <c r="C724" i="25" s="1"/>
  <c r="C725" i="25" s="1"/>
  <c r="C726" i="25" s="1"/>
  <c r="C727" i="25" s="1"/>
  <c r="C728" i="25" s="1"/>
  <c r="C729" i="25" s="1"/>
  <c r="C730" i="25" s="1"/>
  <c r="C731" i="25" s="1"/>
  <c r="C732" i="25" s="1"/>
  <c r="C733" i="25" s="1"/>
  <c r="C734" i="25" s="1"/>
  <c r="C735" i="25" s="1"/>
  <c r="C736" i="25" s="1"/>
  <c r="C737" i="25" s="1"/>
  <c r="C738" i="25" s="1"/>
  <c r="C739" i="25" s="1"/>
  <c r="C740" i="25"/>
  <c r="C741" i="25" s="1"/>
  <c r="C742" i="25" s="1"/>
  <c r="C743" i="25" s="1"/>
  <c r="C744" i="25" s="1"/>
  <c r="C745" i="25" s="1"/>
  <c r="C746" i="25" s="1"/>
  <c r="C747" i="25" s="1"/>
  <c r="C748" i="25" s="1"/>
  <c r="C749" i="25" s="1"/>
  <c r="C750" i="25" s="1"/>
  <c r="C751" i="25" s="1"/>
  <c r="C752" i="25" s="1"/>
  <c r="C753" i="25" s="1"/>
  <c r="C754" i="25" s="1"/>
  <c r="C755" i="25" s="1"/>
  <c r="C756" i="25" s="1"/>
  <c r="C757" i="25" s="1"/>
  <c r="C758" i="25" s="1"/>
  <c r="C759" i="25" s="1"/>
  <c r="C760" i="25" s="1"/>
  <c r="C761" i="25" s="1"/>
  <c r="C762" i="25" s="1"/>
  <c r="C763" i="25" s="1"/>
  <c r="C764" i="25" s="1"/>
  <c r="C765" i="25" s="1"/>
  <c r="C766" i="25" s="1"/>
  <c r="C767" i="25" s="1"/>
  <c r="C768" i="25" s="1"/>
  <c r="C769" i="25" s="1"/>
  <c r="C770" i="25" s="1"/>
  <c r="C771" i="25" s="1"/>
  <c r="C772" i="25" s="1"/>
  <c r="C773" i="25" s="1"/>
  <c r="C774" i="25" s="1"/>
  <c r="C775" i="25" s="1"/>
  <c r="C776" i="25" s="1"/>
  <c r="C777" i="25" s="1"/>
  <c r="C778" i="25" s="1"/>
  <c r="C779" i="25" s="1"/>
  <c r="C780" i="25" s="1"/>
  <c r="C781" i="25" s="1"/>
  <c r="C782" i="25" s="1"/>
  <c r="C783" i="25" s="1"/>
  <c r="C784" i="25" s="1"/>
  <c r="C785" i="25" s="1"/>
  <c r="C786" i="25" s="1"/>
  <c r="C787" i="25" s="1"/>
  <c r="C788" i="25" s="1"/>
  <c r="C789" i="25" s="1"/>
  <c r="C790" i="25" s="1"/>
  <c r="C791" i="25" s="1"/>
  <c r="C792" i="25" s="1"/>
  <c r="C793" i="25" s="1"/>
  <c r="C794" i="25" s="1"/>
  <c r="C795" i="25" s="1"/>
  <c r="C796" i="25" s="1"/>
  <c r="C797" i="25" s="1"/>
  <c r="C798" i="25" s="1"/>
  <c r="C799" i="25" s="1"/>
  <c r="C800" i="25" s="1"/>
  <c r="C801" i="25" s="1"/>
  <c r="C802" i="25" s="1"/>
  <c r="C803" i="25" s="1"/>
  <c r="C804" i="25" s="1"/>
  <c r="C805" i="25" s="1"/>
  <c r="C806" i="25" s="1"/>
  <c r="C807" i="25" s="1"/>
  <c r="C808" i="25" s="1"/>
  <c r="C809" i="25" s="1"/>
  <c r="C810" i="25" s="1"/>
  <c r="C811" i="25" s="1"/>
  <c r="C812" i="25" s="1"/>
  <c r="C813" i="25" s="1"/>
  <c r="C814" i="25" s="1"/>
  <c r="C815" i="25" s="1"/>
  <c r="C816" i="25" s="1"/>
  <c r="C817" i="25" s="1"/>
  <c r="C818" i="25" s="1"/>
  <c r="C819" i="25" s="1"/>
  <c r="C820" i="25" s="1"/>
  <c r="C821" i="25" s="1"/>
  <c r="C822" i="25" s="1"/>
  <c r="C823" i="25" s="1"/>
  <c r="C824" i="25" s="1"/>
  <c r="C825" i="25" s="1"/>
  <c r="C826" i="25" s="1"/>
  <c r="C827" i="25" s="1"/>
  <c r="C828" i="25" s="1"/>
  <c r="C829" i="25" s="1"/>
  <c r="C830" i="25" s="1"/>
  <c r="C831" i="25" s="1"/>
  <c r="C832" i="25" s="1"/>
  <c r="C833" i="25" s="1"/>
  <c r="C834" i="25" s="1"/>
  <c r="C835" i="25" s="1"/>
  <c r="C836" i="25" s="1"/>
  <c r="C837" i="25" s="1"/>
  <c r="C838" i="25" s="1"/>
  <c r="C839" i="25" s="1"/>
  <c r="C840" i="25" s="1"/>
  <c r="C841" i="25" s="1"/>
  <c r="C842" i="25" s="1"/>
  <c r="C843" i="25" s="1"/>
  <c r="C844" i="25" s="1"/>
  <c r="C845" i="25" s="1"/>
  <c r="C846" i="25" s="1"/>
  <c r="C847" i="25" s="1"/>
  <c r="C848" i="25" s="1"/>
  <c r="C849" i="25" s="1"/>
  <c r="C850" i="25" s="1"/>
  <c r="C851" i="25" s="1"/>
  <c r="C852" i="25" s="1"/>
  <c r="C853" i="25" s="1"/>
  <c r="C854" i="25" s="1"/>
  <c r="C855" i="25" s="1"/>
  <c r="C856" i="25" s="1"/>
  <c r="C857" i="25" s="1"/>
  <c r="C858" i="25" s="1"/>
  <c r="C859" i="25" s="1"/>
  <c r="C860" i="25" s="1"/>
  <c r="C861" i="25" s="1"/>
  <c r="C862" i="25" s="1"/>
  <c r="C863" i="25" s="1"/>
  <c r="C864" i="25" s="1"/>
  <c r="C865" i="25" s="1"/>
  <c r="C866" i="25" s="1"/>
  <c r="C867" i="25" s="1"/>
  <c r="C868" i="25" s="1"/>
  <c r="C869" i="25" s="1"/>
  <c r="C870" i="25" s="1"/>
  <c r="C871" i="25" s="1"/>
  <c r="C872" i="25" s="1"/>
  <c r="C873" i="25" s="1"/>
  <c r="C874" i="25" s="1"/>
  <c r="C875" i="25" s="1"/>
  <c r="C876" i="25" s="1"/>
  <c r="C877" i="25" s="1"/>
  <c r="C878" i="25" s="1"/>
  <c r="C879" i="25" s="1"/>
  <c r="C880" i="25" s="1"/>
  <c r="C881" i="25" s="1"/>
  <c r="C882" i="25" s="1"/>
  <c r="C883" i="25" s="1"/>
  <c r="C884" i="25" s="1"/>
  <c r="C885" i="25" s="1"/>
  <c r="C886" i="25" s="1"/>
  <c r="C887" i="25" s="1"/>
  <c r="C888" i="25" s="1"/>
  <c r="C889" i="25" s="1"/>
  <c r="C890" i="25" s="1"/>
  <c r="C891" i="25" s="1"/>
  <c r="C892" i="25" s="1"/>
  <c r="C893" i="25" s="1"/>
  <c r="C894" i="25" s="1"/>
  <c r="C895" i="25" s="1"/>
  <c r="C896" i="25" s="1"/>
  <c r="C897" i="25" s="1"/>
  <c r="C898" i="25" s="1"/>
  <c r="C899" i="25" s="1"/>
  <c r="C900" i="25" s="1"/>
  <c r="C901" i="25" s="1"/>
  <c r="C902" i="25" s="1"/>
  <c r="C903" i="25" s="1"/>
  <c r="C904" i="25" s="1"/>
  <c r="C905" i="25" s="1"/>
  <c r="C906" i="25" s="1"/>
  <c r="C907" i="25" s="1"/>
  <c r="C908" i="25" s="1"/>
  <c r="C909" i="25" s="1"/>
  <c r="C910" i="25" s="1"/>
  <c r="C911" i="25" s="1"/>
  <c r="C912" i="25" s="1"/>
  <c r="C913" i="25" s="1"/>
  <c r="C914" i="25" s="1"/>
  <c r="C915" i="25" s="1"/>
  <c r="C916" i="25" s="1"/>
  <c r="C917" i="25" s="1"/>
  <c r="C918" i="25" s="1"/>
  <c r="C919" i="25" s="1"/>
  <c r="C920" i="25" s="1"/>
  <c r="C921" i="25" s="1"/>
  <c r="C922" i="25" s="1"/>
  <c r="C923" i="25" s="1"/>
  <c r="C924" i="25" s="1"/>
  <c r="C925" i="25" s="1"/>
  <c r="C926" i="25" s="1"/>
  <c r="C927" i="25" s="1"/>
  <c r="C928" i="25" s="1"/>
  <c r="C929" i="25" s="1"/>
  <c r="C930" i="25" s="1"/>
  <c r="C931" i="25" s="1"/>
  <c r="C932" i="25" s="1"/>
  <c r="C933" i="25" s="1"/>
  <c r="C934" i="25" s="1"/>
  <c r="C935" i="25" s="1"/>
  <c r="C936" i="25" s="1"/>
  <c r="C937" i="25" s="1"/>
  <c r="C938" i="25"/>
  <c r="C939" i="25" s="1"/>
  <c r="C940" i="25" s="1"/>
  <c r="C941" i="25" s="1"/>
  <c r="C942" i="25" s="1"/>
  <c r="C943" i="25" s="1"/>
  <c r="C944" i="25" s="1"/>
  <c r="C945" i="25" s="1"/>
  <c r="C946" i="25" s="1"/>
  <c r="C947" i="25" s="1"/>
  <c r="C948" i="25" s="1"/>
  <c r="C949" i="25" s="1"/>
  <c r="C950" i="25" s="1"/>
  <c r="C951" i="25" s="1"/>
  <c r="C952" i="25" s="1"/>
  <c r="C953" i="25" s="1"/>
  <c r="C954" i="25" s="1"/>
  <c r="C955" i="25" s="1"/>
  <c r="C956" i="25" s="1"/>
  <c r="C957" i="25" s="1"/>
  <c r="C958" i="25" s="1"/>
  <c r="C959" i="25" s="1"/>
  <c r="C960" i="25" s="1"/>
  <c r="C961" i="25" s="1"/>
  <c r="C962" i="25" s="1"/>
  <c r="C963" i="25" s="1"/>
  <c r="C964" i="25" s="1"/>
  <c r="C965" i="25" s="1"/>
  <c r="C966" i="25" s="1"/>
  <c r="C967" i="25" s="1"/>
  <c r="C968" i="25" s="1"/>
  <c r="C969" i="25" s="1"/>
  <c r="C970" i="25" s="1"/>
  <c r="C971" i="25" s="1"/>
  <c r="C972" i="25" s="1"/>
  <c r="C973" i="25" s="1"/>
  <c r="C974" i="25" s="1"/>
  <c r="C975" i="25" s="1"/>
  <c r="C976" i="25" s="1"/>
  <c r="C977" i="25" s="1"/>
  <c r="C978" i="25" s="1"/>
  <c r="C979" i="25" s="1"/>
  <c r="C980" i="25" s="1"/>
  <c r="C981" i="25" s="1"/>
  <c r="C982" i="25" s="1"/>
  <c r="C983" i="25" s="1"/>
  <c r="C984" i="25" s="1"/>
  <c r="C985" i="25" s="1"/>
  <c r="C986" i="25" s="1"/>
  <c r="C987" i="25" s="1"/>
  <c r="C988" i="25" s="1"/>
  <c r="C989" i="25" s="1"/>
  <c r="C990" i="25" s="1"/>
  <c r="C991" i="25" s="1"/>
  <c r="C992" i="25" s="1"/>
  <c r="C993" i="25" s="1"/>
  <c r="C994" i="25" s="1"/>
  <c r="C995" i="25" s="1"/>
  <c r="C996" i="25" s="1"/>
  <c r="C997" i="25" s="1"/>
  <c r="C998" i="25" s="1"/>
  <c r="C999" i="25" s="1"/>
  <c r="C1000" i="25" s="1"/>
  <c r="C1001" i="25" s="1"/>
  <c r="C1002" i="25" s="1"/>
  <c r="C1003" i="25" s="1"/>
  <c r="C1004" i="25" s="1"/>
  <c r="C1005" i="25" s="1"/>
  <c r="C1006" i="25" s="1"/>
  <c r="C1007" i="25" s="1"/>
  <c r="C1008" i="25" s="1"/>
  <c r="C1009" i="25" s="1"/>
  <c r="C1010" i="25" s="1"/>
  <c r="C1011" i="25" s="1"/>
  <c r="C1012" i="25" s="1"/>
  <c r="C1013" i="25" s="1"/>
  <c r="C1014" i="25" s="1"/>
  <c r="C1015" i="25" s="1"/>
  <c r="C1016" i="25" s="1"/>
  <c r="C1017" i="25" s="1"/>
  <c r="C1018" i="25" s="1"/>
  <c r="C1019" i="25" s="1"/>
  <c r="C1020" i="25" s="1"/>
  <c r="C1021" i="25" s="1"/>
  <c r="C1022" i="25" s="1"/>
  <c r="C1023" i="25" s="1"/>
  <c r="C1024" i="25" s="1"/>
  <c r="C1025" i="25" s="1"/>
  <c r="C1026" i="25" s="1"/>
  <c r="C1027" i="25" s="1"/>
  <c r="C1028" i="25" s="1"/>
  <c r="C1029" i="25" s="1"/>
  <c r="C1030" i="25" s="1"/>
  <c r="C1031" i="25" s="1"/>
  <c r="C1032" i="25" s="1"/>
  <c r="C1033" i="25" s="1"/>
  <c r="C1034" i="25" s="1"/>
  <c r="C1035" i="25" s="1"/>
  <c r="C1036" i="25" s="1"/>
  <c r="C1037" i="25" s="1"/>
  <c r="C1038" i="25" s="1"/>
  <c r="C1039" i="25" s="1"/>
  <c r="C1040" i="25" s="1"/>
  <c r="C1041" i="25" s="1"/>
  <c r="C1042" i="25" s="1"/>
  <c r="C1043" i="25" s="1"/>
  <c r="C1044" i="25"/>
  <c r="C1045" i="25" s="1"/>
  <c r="C1046" i="25" s="1"/>
  <c r="C1047" i="25" s="1"/>
  <c r="C1048" i="25" s="1"/>
  <c r="C1049" i="25" s="1"/>
  <c r="C1050" i="25" s="1"/>
  <c r="C1051" i="25" s="1"/>
  <c r="C1052" i="25" s="1"/>
  <c r="C1053" i="25" s="1"/>
  <c r="C1054" i="25" s="1"/>
  <c r="C1055" i="25" s="1"/>
  <c r="C1056" i="25" s="1"/>
  <c r="C1057" i="25" s="1"/>
  <c r="C1058" i="25" s="1"/>
  <c r="C1059" i="25" s="1"/>
  <c r="C1060" i="25" s="1"/>
  <c r="C1061" i="25" s="1"/>
  <c r="C1062" i="25" s="1"/>
  <c r="C1063" i="25" s="1"/>
  <c r="C1064" i="25" s="1"/>
  <c r="C1065" i="25" s="1"/>
  <c r="C1066" i="25" s="1"/>
  <c r="C1067" i="25" s="1"/>
  <c r="C1068" i="25" s="1"/>
  <c r="C1069" i="25" s="1"/>
  <c r="C1070" i="25" s="1"/>
  <c r="C1071" i="25" s="1"/>
  <c r="C1072" i="25" s="1"/>
  <c r="C1073" i="25" s="1"/>
  <c r="C1074" i="25" s="1"/>
  <c r="C1075" i="25" s="1"/>
  <c r="C1076" i="25" s="1"/>
  <c r="C1077" i="25" s="1"/>
  <c r="C1078" i="25" s="1"/>
  <c r="C1079" i="25" s="1"/>
  <c r="C1080" i="25" s="1"/>
  <c r="C1081" i="25" s="1"/>
  <c r="C1082" i="25" s="1"/>
  <c r="C1083" i="25" s="1"/>
  <c r="C1084" i="25" s="1"/>
  <c r="C1085" i="25" s="1"/>
  <c r="C1086" i="25" s="1"/>
  <c r="C1087" i="25" s="1"/>
  <c r="C1088" i="25" s="1"/>
  <c r="C1089" i="25" s="1"/>
  <c r="C1090" i="25" s="1"/>
  <c r="C1091" i="25" s="1"/>
  <c r="C1092" i="25" s="1"/>
  <c r="C1093" i="25" s="1"/>
  <c r="C1094" i="25" s="1"/>
  <c r="C1095" i="25" s="1"/>
  <c r="C1096" i="25" s="1"/>
  <c r="C1097" i="25" s="1"/>
  <c r="C1098" i="25" s="1"/>
  <c r="C1099" i="25" s="1"/>
  <c r="C1100" i="25" s="1"/>
  <c r="C1101" i="25" s="1"/>
  <c r="C1102" i="25" s="1"/>
  <c r="C1103" i="25" s="1"/>
  <c r="C1104" i="25" s="1"/>
  <c r="C1105" i="25" s="1"/>
  <c r="C1106" i="25" s="1"/>
  <c r="C1107" i="25" s="1"/>
  <c r="C1108" i="25" s="1"/>
  <c r="C1109" i="25" s="1"/>
  <c r="C1110" i="25" s="1"/>
  <c r="C1111" i="25" s="1"/>
  <c r="C1112" i="25" s="1"/>
  <c r="C1113" i="25" s="1"/>
  <c r="C1114" i="25" s="1"/>
  <c r="C1115" i="25" s="1"/>
  <c r="C1116" i="25" s="1"/>
  <c r="C1117" i="25" s="1"/>
  <c r="C1118" i="25" s="1"/>
  <c r="C1119" i="25" s="1"/>
  <c r="C1120" i="25" s="1"/>
  <c r="C1121" i="25" s="1"/>
  <c r="C1122" i="25" s="1"/>
  <c r="C1123" i="25" s="1"/>
  <c r="C1124" i="25" s="1"/>
  <c r="C1125" i="25" s="1"/>
  <c r="C1126" i="25" s="1"/>
  <c r="C1127" i="25" s="1"/>
  <c r="C1128" i="25" s="1"/>
  <c r="C1129" i="25" s="1"/>
  <c r="C1130" i="25" s="1"/>
  <c r="C1131" i="25" s="1"/>
  <c r="C1132" i="25" s="1"/>
  <c r="C1133" i="25" s="1"/>
  <c r="C1134" i="25" s="1"/>
  <c r="C1135" i="25" s="1"/>
  <c r="C1136" i="25" s="1"/>
  <c r="C1137" i="25" s="1"/>
  <c r="C1138" i="25" s="1"/>
  <c r="C1139" i="25" s="1"/>
  <c r="C1140" i="25" s="1"/>
  <c r="C1141" i="25" s="1"/>
  <c r="C1142" i="25" s="1"/>
  <c r="C1143" i="25" s="1"/>
  <c r="C1144" i="25" s="1"/>
  <c r="C1145" i="25" s="1"/>
  <c r="C1146" i="25" s="1"/>
  <c r="C1147" i="25" s="1"/>
  <c r="C1148" i="25" s="1"/>
  <c r="C1149" i="25" s="1"/>
  <c r="C1150" i="25" s="1"/>
  <c r="C1151" i="25" s="1"/>
  <c r="C1152" i="25" s="1"/>
  <c r="C1153" i="25" s="1"/>
  <c r="C1154" i="25" s="1"/>
  <c r="C1155" i="25" s="1"/>
  <c r="C1156" i="25" s="1"/>
  <c r="C1157" i="25" s="1"/>
  <c r="C1158" i="25" s="1"/>
  <c r="C1159" i="25" s="1"/>
  <c r="C1160" i="25" s="1"/>
  <c r="C1161" i="25" s="1"/>
  <c r="C1162" i="25" s="1"/>
  <c r="C1163" i="25" s="1"/>
  <c r="C1164" i="25" s="1"/>
  <c r="C1165" i="25" s="1"/>
  <c r="C1166" i="25" s="1"/>
  <c r="C1167" i="25" s="1"/>
  <c r="C1168" i="25" s="1"/>
  <c r="C1169" i="25" s="1"/>
  <c r="C1170" i="25" s="1"/>
  <c r="C1171" i="25" s="1"/>
  <c r="C1172" i="25" s="1"/>
  <c r="C1173" i="25" s="1"/>
  <c r="C1174" i="25" s="1"/>
  <c r="C1175" i="25" s="1"/>
  <c r="C1176" i="25" s="1"/>
  <c r="C1177" i="25" s="1"/>
  <c r="C1178" i="25" s="1"/>
  <c r="C1179" i="25" s="1"/>
  <c r="C1180" i="25" s="1"/>
  <c r="C1181" i="25" s="1"/>
  <c r="C1182" i="25" s="1"/>
  <c r="C1183" i="25" s="1"/>
  <c r="C1184" i="25" s="1"/>
  <c r="C1185" i="25" s="1"/>
  <c r="C1186" i="25" s="1"/>
  <c r="C1187" i="25" s="1"/>
  <c r="C1188" i="25" s="1"/>
  <c r="C1189" i="25" s="1"/>
  <c r="C1190" i="25" s="1"/>
  <c r="C1191" i="25" s="1"/>
  <c r="C1192" i="25" s="1"/>
  <c r="C1193" i="25" s="1"/>
  <c r="C1194" i="25" s="1"/>
  <c r="C1195" i="25" s="1"/>
  <c r="C1196" i="25" s="1"/>
  <c r="C1197" i="25" s="1"/>
  <c r="C1198" i="25" s="1"/>
  <c r="C1199" i="25" s="1"/>
  <c r="C1200" i="25" s="1"/>
  <c r="C1201" i="25" s="1"/>
  <c r="C1202" i="25" s="1"/>
  <c r="C1203" i="25" s="1"/>
  <c r="C1204" i="25" s="1"/>
  <c r="C1205" i="25" s="1"/>
  <c r="C1206" i="25" s="1"/>
  <c r="C1207" i="25" s="1"/>
  <c r="C1208" i="25" s="1"/>
  <c r="C1209" i="25" s="1"/>
  <c r="C1210" i="25" s="1"/>
  <c r="C1211" i="25" s="1"/>
  <c r="C1212" i="25" s="1"/>
  <c r="C1213" i="25" s="1"/>
  <c r="C1214" i="25" s="1"/>
  <c r="C1215" i="25" s="1"/>
  <c r="C1216" i="25" s="1"/>
  <c r="C1217" i="25" s="1"/>
  <c r="C1218" i="25" s="1"/>
  <c r="C1219" i="25" s="1"/>
  <c r="C1220" i="25" s="1"/>
  <c r="C1221" i="25" s="1"/>
  <c r="C1222" i="25" s="1"/>
  <c r="C1223" i="25" s="1"/>
  <c r="C1224" i="25" s="1"/>
  <c r="C1225" i="25" s="1"/>
  <c r="C1226" i="25" s="1"/>
  <c r="C1227" i="25" s="1"/>
  <c r="C1228" i="25" s="1"/>
  <c r="C1229" i="25" s="1"/>
  <c r="C1230" i="25" s="1"/>
  <c r="C1231" i="25" s="1"/>
  <c r="C1232" i="25" s="1"/>
  <c r="C1233" i="25" s="1"/>
  <c r="C1234" i="25" s="1"/>
  <c r="C1235" i="25" s="1"/>
  <c r="C1236" i="25" s="1"/>
  <c r="C1237" i="25" s="1"/>
  <c r="C1238" i="25" s="1"/>
  <c r="C1239" i="25" s="1"/>
  <c r="C1240" i="25" s="1"/>
  <c r="C1241" i="25" s="1"/>
  <c r="C1242" i="25" s="1"/>
  <c r="C1243" i="25" s="1"/>
  <c r="C1244" i="25" s="1"/>
  <c r="C1245" i="25" s="1"/>
  <c r="C1246" i="25" s="1"/>
  <c r="C1247" i="25" s="1"/>
  <c r="C1248" i="25" s="1"/>
  <c r="C1249" i="25" s="1"/>
  <c r="C1250" i="25" s="1"/>
  <c r="C1251" i="25" s="1"/>
  <c r="C1252" i="25" s="1"/>
  <c r="C1253" i="25" s="1"/>
  <c r="C1254" i="25" s="1"/>
  <c r="C1255" i="25" s="1"/>
  <c r="C1256" i="25" s="1"/>
  <c r="C1257" i="25" s="1"/>
  <c r="C1258" i="25" s="1"/>
  <c r="C1259" i="25" s="1"/>
  <c r="C1260" i="25" s="1"/>
  <c r="C1261" i="25" s="1"/>
  <c r="C1262" i="25" s="1"/>
  <c r="C1263" i="25" s="1"/>
  <c r="C1264" i="25" s="1"/>
  <c r="C1265" i="25" s="1"/>
  <c r="C1266" i="25" s="1"/>
  <c r="C1267" i="25" s="1"/>
  <c r="C1268" i="25" s="1"/>
  <c r="C1269" i="25" s="1"/>
  <c r="C1270" i="25" s="1"/>
  <c r="C1271" i="25" s="1"/>
  <c r="C1272" i="25" s="1"/>
  <c r="C1273" i="25" s="1"/>
  <c r="C1274" i="25" s="1"/>
  <c r="C1275" i="25" s="1"/>
  <c r="C1276" i="25" s="1"/>
  <c r="C1277" i="25" s="1"/>
  <c r="C1278" i="25" s="1"/>
  <c r="C1279" i="25" s="1"/>
  <c r="C1280" i="25" s="1"/>
  <c r="C1281" i="25" s="1"/>
  <c r="C1282" i="25" s="1"/>
  <c r="C1283" i="25" s="1"/>
  <c r="C1284" i="25" s="1"/>
  <c r="C1285" i="25" s="1"/>
  <c r="C1286" i="25" s="1"/>
  <c r="C1287" i="25" s="1"/>
  <c r="C1288" i="25" s="1"/>
  <c r="C1289" i="25" s="1"/>
  <c r="C1290" i="25" s="1"/>
  <c r="C1291" i="25" s="1"/>
  <c r="C1292" i="25" s="1"/>
  <c r="C1293" i="25" s="1"/>
  <c r="C1294" i="25" s="1"/>
  <c r="C1295" i="25" s="1"/>
  <c r="C1296" i="25" s="1"/>
  <c r="C1297" i="25" s="1"/>
  <c r="C1298" i="25" s="1"/>
  <c r="C1299" i="25" s="1"/>
  <c r="C1300" i="25" s="1"/>
  <c r="C1301" i="25" s="1"/>
  <c r="C1302" i="25" s="1"/>
  <c r="C1303" i="25" s="1"/>
  <c r="C1304" i="25" s="1"/>
  <c r="C1305" i="25" s="1"/>
  <c r="C1306" i="25" s="1"/>
  <c r="C1307" i="25" s="1"/>
  <c r="C1308" i="25" s="1"/>
  <c r="C1309" i="25" s="1"/>
  <c r="C1310" i="25" s="1"/>
  <c r="C1311" i="25" s="1"/>
  <c r="C1312" i="25" s="1"/>
  <c r="C1313" i="25" s="1"/>
  <c r="C1314" i="25" s="1"/>
  <c r="C1315" i="25" s="1"/>
  <c r="C1316" i="25" s="1"/>
  <c r="C1317" i="25" s="1"/>
  <c r="C1318" i="25" s="1"/>
  <c r="C1319" i="25" s="1"/>
  <c r="C1320" i="25" s="1"/>
  <c r="C1321" i="25" s="1"/>
  <c r="C1322" i="25" s="1"/>
  <c r="C1323" i="25" s="1"/>
  <c r="C1324" i="25" s="1"/>
  <c r="C1325" i="25" s="1"/>
  <c r="C1326" i="25" s="1"/>
  <c r="C1327" i="25" s="1"/>
  <c r="C1328" i="25" s="1"/>
  <c r="C1329" i="25" s="1"/>
  <c r="C1330" i="25" s="1"/>
  <c r="C1331" i="25" s="1"/>
  <c r="C1332" i="25" s="1"/>
  <c r="C1333" i="25" s="1"/>
  <c r="C1334" i="25" s="1"/>
  <c r="C1335" i="25" s="1"/>
  <c r="C1336" i="25"/>
  <c r="C1337" i="25" s="1"/>
  <c r="C1338" i="25" s="1"/>
  <c r="C1339" i="25" s="1"/>
  <c r="C1340" i="25" s="1"/>
  <c r="C1341" i="25" s="1"/>
  <c r="C1342" i="25" s="1"/>
  <c r="C1343" i="25" s="1"/>
  <c r="C1344" i="25" s="1"/>
  <c r="C1345" i="25" s="1"/>
  <c r="C1346" i="25" s="1"/>
  <c r="C1347" i="25" s="1"/>
  <c r="C1348" i="25" s="1"/>
  <c r="C1349" i="25" s="1"/>
  <c r="C1350" i="25" s="1"/>
  <c r="C1351" i="25" s="1"/>
  <c r="C1352" i="25" s="1"/>
  <c r="C1353" i="25" s="1"/>
  <c r="C1354" i="25" s="1"/>
  <c r="C1355" i="25" s="1"/>
  <c r="C1356" i="25" s="1"/>
  <c r="C1357" i="25" s="1"/>
  <c r="C1358" i="25" s="1"/>
  <c r="C1359" i="25" s="1"/>
  <c r="C1360" i="25" s="1"/>
  <c r="C1361" i="25" s="1"/>
  <c r="C1362" i="25" s="1"/>
  <c r="C1363" i="25" s="1"/>
  <c r="C1364" i="25" s="1"/>
  <c r="C1365" i="25" s="1"/>
  <c r="C1366" i="25" s="1"/>
  <c r="C1367" i="25" s="1"/>
  <c r="C1368" i="25" s="1"/>
  <c r="C1369" i="25" s="1"/>
  <c r="C1370" i="25" s="1"/>
  <c r="C1371" i="25" s="1"/>
  <c r="C1372" i="25" s="1"/>
  <c r="C1373" i="25" s="1"/>
  <c r="C1374" i="25" s="1"/>
  <c r="C1375" i="25" s="1"/>
  <c r="C1376" i="25" s="1"/>
  <c r="C1377" i="25" s="1"/>
  <c r="C1378" i="25" s="1"/>
  <c r="C1379" i="25" s="1"/>
  <c r="C1380" i="25" s="1"/>
  <c r="C1381" i="25" s="1"/>
  <c r="C1382" i="25" s="1"/>
  <c r="C1383" i="25" s="1"/>
  <c r="C1384" i="25" s="1"/>
  <c r="C1385" i="25" s="1"/>
  <c r="C1386" i="25" s="1"/>
  <c r="C1387" i="25" s="1"/>
  <c r="C1388" i="25" s="1"/>
  <c r="C1389" i="25" s="1"/>
  <c r="C1390" i="25" s="1"/>
  <c r="C1391" i="25" s="1"/>
  <c r="C1392" i="25" s="1"/>
  <c r="C1393" i="25" s="1"/>
  <c r="C1394" i="25" s="1"/>
  <c r="C1395" i="25" s="1"/>
  <c r="C1396" i="25" s="1"/>
  <c r="C1397" i="25" s="1"/>
  <c r="C1398" i="25" s="1"/>
  <c r="C1399" i="25" s="1"/>
  <c r="C1400" i="25" s="1"/>
  <c r="C1401" i="25" s="1"/>
  <c r="C1402" i="25" s="1"/>
  <c r="C1403" i="25" s="1"/>
  <c r="C1404" i="25" s="1"/>
  <c r="C1405" i="25" s="1"/>
  <c r="C1406" i="25" s="1"/>
  <c r="C1407" i="25" s="1"/>
  <c r="C1408" i="25" s="1"/>
  <c r="C1409" i="25" s="1"/>
  <c r="C1410" i="25" s="1"/>
  <c r="C1411" i="25" s="1"/>
  <c r="C1412" i="25" s="1"/>
  <c r="C1413" i="25" s="1"/>
  <c r="C1414" i="25" s="1"/>
  <c r="C1415" i="25" s="1"/>
  <c r="C1416" i="25" s="1"/>
  <c r="C1417" i="25" s="1"/>
  <c r="C1418" i="25" s="1"/>
  <c r="C1419" i="25" s="1"/>
  <c r="C1420" i="25" s="1"/>
  <c r="C1421" i="25" s="1"/>
  <c r="C1422" i="25" s="1"/>
  <c r="C1423" i="25" s="1"/>
  <c r="C1424" i="25" s="1"/>
  <c r="C1425" i="25" s="1"/>
  <c r="C1426" i="25" s="1"/>
  <c r="C1427" i="25" s="1"/>
  <c r="C1428" i="25" s="1"/>
  <c r="C1429" i="25" s="1"/>
  <c r="C1430" i="25" s="1"/>
  <c r="C1431" i="25" s="1"/>
  <c r="C1432" i="25" s="1"/>
  <c r="C1433" i="25" s="1"/>
  <c r="C1434" i="25" s="1"/>
  <c r="C1435" i="25" s="1"/>
  <c r="C1436" i="25" s="1"/>
  <c r="C1437" i="25" s="1"/>
  <c r="C1438" i="25" s="1"/>
  <c r="C1439" i="25" s="1"/>
  <c r="C1440" i="25" s="1"/>
  <c r="C1441" i="25" s="1"/>
  <c r="C1442" i="25" s="1"/>
  <c r="C1443" i="25" s="1"/>
  <c r="C1444" i="25" s="1"/>
  <c r="C1445" i="25" s="1"/>
  <c r="C1446" i="25" s="1"/>
  <c r="C1447" i="25" s="1"/>
  <c r="C1448" i="25" s="1"/>
  <c r="C1449" i="25" s="1"/>
  <c r="C1450" i="25" s="1"/>
  <c r="C1451" i="25" s="1"/>
  <c r="C1452" i="25" s="1"/>
  <c r="C1453" i="25" s="1"/>
  <c r="C1454" i="25" s="1"/>
  <c r="C1455" i="25" s="1"/>
  <c r="C1456" i="25" s="1"/>
  <c r="C1457" i="25" s="1"/>
  <c r="C1458" i="25" s="1"/>
  <c r="C1459" i="25" s="1"/>
  <c r="C1460" i="25" s="1"/>
  <c r="C1461" i="25" s="1"/>
  <c r="C1462" i="25" s="1"/>
  <c r="C1463" i="25" s="1"/>
  <c r="C1464" i="25" s="1"/>
  <c r="C1465" i="25" s="1"/>
  <c r="C1466" i="25" s="1"/>
  <c r="C1467" i="25" s="1"/>
  <c r="C1468" i="25" s="1"/>
  <c r="C1469" i="25" s="1"/>
  <c r="C1470" i="25" s="1"/>
  <c r="C1471" i="25" s="1"/>
  <c r="C1472" i="25" s="1"/>
  <c r="C1473" i="25" s="1"/>
  <c r="C1474" i="25" s="1"/>
  <c r="C1475" i="25" s="1"/>
  <c r="C1476" i="25" s="1"/>
  <c r="C1477" i="25" s="1"/>
  <c r="C1478" i="25" s="1"/>
  <c r="C1479" i="25" s="1"/>
  <c r="C1480" i="25" s="1"/>
  <c r="C1481" i="25" s="1"/>
  <c r="C1482" i="25" s="1"/>
  <c r="C1483" i="25" s="1"/>
  <c r="C1484" i="25" s="1"/>
  <c r="C1485" i="25" s="1"/>
  <c r="C1486" i="25" s="1"/>
  <c r="C1487" i="25" s="1"/>
  <c r="C1488" i="25" s="1"/>
  <c r="C1489" i="25" s="1"/>
  <c r="C1490" i="25" s="1"/>
  <c r="C1491" i="25" s="1"/>
  <c r="C1492" i="25" s="1"/>
  <c r="C1493" i="25" s="1"/>
  <c r="C1494" i="25" s="1"/>
  <c r="C1495" i="25" s="1"/>
  <c r="C1496" i="25" s="1"/>
  <c r="C1497" i="25" s="1"/>
  <c r="C1498" i="25" s="1"/>
  <c r="C1499" i="25" s="1"/>
  <c r="C1500" i="25" s="1"/>
  <c r="C1501" i="25" s="1"/>
  <c r="C1502" i="25" s="1"/>
  <c r="C1503" i="25" s="1"/>
  <c r="C1504" i="25" s="1"/>
  <c r="C1505" i="25" s="1"/>
  <c r="C1506" i="25" s="1"/>
  <c r="C1507" i="25" s="1"/>
  <c r="C1508" i="25" s="1"/>
  <c r="C1509" i="25" s="1"/>
  <c r="C1510" i="25" s="1"/>
  <c r="C1511" i="25" s="1"/>
  <c r="C1512" i="25" s="1"/>
  <c r="C1513" i="25" s="1"/>
  <c r="C1514" i="25" s="1"/>
  <c r="C1515" i="25" s="1"/>
  <c r="C1516" i="25" s="1"/>
  <c r="C1517" i="25" s="1"/>
  <c r="C1518" i="25" s="1"/>
  <c r="C1519" i="25" s="1"/>
  <c r="C1520" i="25" s="1"/>
  <c r="C1521" i="25" s="1"/>
  <c r="C1522" i="25"/>
  <c r="C1523" i="25" s="1"/>
  <c r="C1524" i="25" s="1"/>
  <c r="C1525" i="25" s="1"/>
  <c r="C1526" i="25" s="1"/>
  <c r="C1527" i="25" s="1"/>
  <c r="C1528" i="25" s="1"/>
  <c r="C1529" i="25" s="1"/>
  <c r="C1530" i="25" s="1"/>
  <c r="C1531" i="25" s="1"/>
  <c r="C1532" i="25" s="1"/>
  <c r="C1533" i="25" s="1"/>
  <c r="C1534" i="25" s="1"/>
  <c r="C1535" i="25" s="1"/>
  <c r="C1536" i="25" s="1"/>
  <c r="C1537" i="25" s="1"/>
  <c r="C1538" i="25" s="1"/>
  <c r="C1539" i="25" s="1"/>
  <c r="C1540" i="25" s="1"/>
  <c r="C1541" i="25" s="1"/>
  <c r="C1542" i="25" s="1"/>
  <c r="C1543" i="25" s="1"/>
  <c r="C1544" i="25" s="1"/>
  <c r="C1545" i="25" s="1"/>
  <c r="C1546" i="25" s="1"/>
  <c r="C1547" i="25" s="1"/>
  <c r="C1548" i="25" s="1"/>
  <c r="C1549" i="25" s="1"/>
  <c r="C1550" i="25" s="1"/>
  <c r="C1551" i="25" s="1"/>
  <c r="C1552" i="25" s="1"/>
  <c r="C1553" i="25" s="1"/>
  <c r="C1554" i="25" s="1"/>
  <c r="C1555" i="25" s="1"/>
  <c r="C1556" i="25" s="1"/>
  <c r="C1557" i="25" s="1"/>
  <c r="C1558" i="25" s="1"/>
  <c r="C1559" i="25" s="1"/>
  <c r="C1560" i="25" s="1"/>
  <c r="C1561" i="25" s="1"/>
  <c r="C1562" i="25" s="1"/>
  <c r="C1563" i="25" s="1"/>
  <c r="C1564" i="25" s="1"/>
  <c r="C1565" i="25" s="1"/>
  <c r="C1566" i="25" s="1"/>
  <c r="C1567" i="25" s="1"/>
  <c r="C1568" i="25" s="1"/>
  <c r="C1569" i="25" s="1"/>
  <c r="C1570" i="25" s="1"/>
  <c r="C1571" i="25" s="1"/>
  <c r="C1572" i="25" s="1"/>
  <c r="C1573" i="25" s="1"/>
  <c r="C1574" i="25" s="1"/>
  <c r="C1575" i="25" s="1"/>
  <c r="C1576" i="25" s="1"/>
  <c r="C1577" i="25" s="1"/>
  <c r="C1578" i="25" s="1"/>
  <c r="C1579" i="25" s="1"/>
  <c r="C1580" i="25" s="1"/>
  <c r="C1581" i="25" s="1"/>
  <c r="C1582" i="25" s="1"/>
  <c r="C1583" i="25" s="1"/>
  <c r="C1584" i="25" s="1"/>
  <c r="C1585" i="25" s="1"/>
  <c r="C1586" i="25" s="1"/>
  <c r="C1587" i="25" s="1"/>
  <c r="C1588" i="25" s="1"/>
  <c r="C1589" i="25" s="1"/>
  <c r="C1590" i="25" s="1"/>
  <c r="C1591" i="25" s="1"/>
  <c r="C1592" i="25" s="1"/>
  <c r="C1593" i="25" s="1"/>
  <c r="C1594" i="25" s="1"/>
  <c r="C1595" i="25" s="1"/>
  <c r="C1596" i="25" s="1"/>
  <c r="C1597" i="25" s="1"/>
  <c r="C1598" i="25" s="1"/>
  <c r="C1599" i="25" s="1"/>
  <c r="C1600" i="25" s="1"/>
  <c r="C1601" i="25" s="1"/>
  <c r="C1602" i="25" s="1"/>
  <c r="C1603" i="25" s="1"/>
  <c r="C1604" i="25" s="1"/>
  <c r="C1605" i="25" s="1"/>
  <c r="C1606" i="25" s="1"/>
  <c r="C1607" i="25" s="1"/>
  <c r="C1608" i="25" s="1"/>
  <c r="C1609" i="25" s="1"/>
  <c r="C1610" i="25" s="1"/>
  <c r="C1611" i="25" s="1"/>
  <c r="C1612" i="25" s="1"/>
  <c r="C1613" i="25" s="1"/>
  <c r="C1614" i="25" s="1"/>
  <c r="C1615" i="25" s="1"/>
  <c r="C1616" i="25" s="1"/>
  <c r="C1617" i="25" s="1"/>
  <c r="C1618" i="25" s="1"/>
  <c r="C1619" i="25" s="1"/>
  <c r="C1620" i="25" s="1"/>
  <c r="C1621" i="25" s="1"/>
  <c r="C1622" i="25" s="1"/>
  <c r="C1623" i="25" s="1"/>
  <c r="C1624" i="25" s="1"/>
  <c r="C1625" i="25" s="1"/>
  <c r="C1626" i="25" s="1"/>
  <c r="C1627" i="25" s="1"/>
  <c r="C1628" i="25" s="1"/>
  <c r="C1629" i="25" s="1"/>
  <c r="C1630" i="25" s="1"/>
  <c r="C1631" i="25" s="1"/>
  <c r="C1632" i="25" s="1"/>
  <c r="C1633" i="25" s="1"/>
  <c r="C1634" i="25" s="1"/>
  <c r="C1635" i="25" s="1"/>
  <c r="C1636" i="25" s="1"/>
  <c r="C1637" i="25" s="1"/>
  <c r="C1638" i="25" s="1"/>
  <c r="C1639" i="25" s="1"/>
  <c r="C1640" i="25" s="1"/>
  <c r="C1641" i="25" s="1"/>
  <c r="C1642" i="25" s="1"/>
  <c r="C1643" i="25" s="1"/>
  <c r="C1644" i="25" s="1"/>
  <c r="C1645" i="25" s="1"/>
  <c r="C1646" i="25" s="1"/>
  <c r="C1647" i="25" s="1"/>
  <c r="C1648" i="25" s="1"/>
  <c r="C1649" i="25" s="1"/>
  <c r="C1650" i="25" s="1"/>
  <c r="C1651" i="25" s="1"/>
  <c r="C1652" i="25" s="1"/>
  <c r="C1653" i="25" s="1"/>
  <c r="C1654" i="25" s="1"/>
  <c r="C1655" i="25" s="1"/>
  <c r="C1656" i="25" s="1"/>
  <c r="C1657" i="25" s="1"/>
  <c r="C1658" i="25" s="1"/>
  <c r="C1659" i="25" s="1"/>
  <c r="C1660" i="25" s="1"/>
  <c r="C1661" i="25" s="1"/>
  <c r="C1662" i="25" s="1"/>
  <c r="C1663" i="25" s="1"/>
  <c r="C1664" i="25" s="1"/>
  <c r="C1665" i="25" s="1"/>
  <c r="C1666" i="25" s="1"/>
  <c r="C1667" i="25" s="1"/>
  <c r="C1668" i="25" s="1"/>
  <c r="C1669" i="25" s="1"/>
  <c r="C1670" i="25" s="1"/>
  <c r="C1671" i="25" s="1"/>
  <c r="C1672" i="25" s="1"/>
  <c r="C1673" i="25" s="1"/>
  <c r="C1674" i="25" s="1"/>
  <c r="C1675" i="25" s="1"/>
  <c r="C1676" i="25" s="1"/>
  <c r="C1677" i="25" s="1"/>
  <c r="C1678" i="25" s="1"/>
  <c r="C1679" i="25" s="1"/>
  <c r="C1680" i="25" s="1"/>
  <c r="C1681" i="25" s="1"/>
  <c r="C1682" i="25" s="1"/>
  <c r="C1683" i="25" s="1"/>
  <c r="C1684" i="25" s="1"/>
  <c r="C1685" i="25" s="1"/>
  <c r="C1686" i="25" s="1"/>
  <c r="C1687" i="25" s="1"/>
  <c r="C1688" i="25" s="1"/>
  <c r="C1689" i="25" s="1"/>
  <c r="C1690" i="25" s="1"/>
  <c r="C1691" i="25" s="1"/>
  <c r="C1692" i="25" s="1"/>
  <c r="C1693" i="25" s="1"/>
  <c r="C1694" i="25" s="1"/>
  <c r="C1695" i="25" s="1"/>
  <c r="C1696" i="25" s="1"/>
  <c r="C1697" i="25" s="1"/>
  <c r="C1698" i="25" s="1"/>
  <c r="C1699" i="25" s="1"/>
  <c r="C1700" i="25"/>
  <c r="C1701" i="25" s="1"/>
  <c r="C1702" i="25" s="1"/>
  <c r="C1703" i="25" s="1"/>
  <c r="C1704" i="25" s="1"/>
  <c r="C1705" i="25" s="1"/>
  <c r="C1706" i="25" s="1"/>
  <c r="C1707" i="25" s="1"/>
  <c r="C1708" i="25" s="1"/>
  <c r="C1709" i="25" s="1"/>
  <c r="C1710" i="25" s="1"/>
  <c r="C1711" i="25" s="1"/>
  <c r="C1712" i="25" s="1"/>
  <c r="C1713" i="25" s="1"/>
  <c r="C1714" i="25" s="1"/>
  <c r="C1715" i="25" s="1"/>
  <c r="C1716" i="25" s="1"/>
  <c r="C1717" i="25" s="1"/>
  <c r="C1718" i="25" s="1"/>
  <c r="C1719" i="25" s="1"/>
  <c r="C1720" i="25" s="1"/>
  <c r="C1721" i="25" s="1"/>
  <c r="C1722" i="25" s="1"/>
  <c r="C1723" i="25" s="1"/>
  <c r="C1724" i="25" s="1"/>
  <c r="C1725" i="25" s="1"/>
  <c r="C1726" i="25" s="1"/>
  <c r="C1727" i="25" s="1"/>
  <c r="C1728" i="25" s="1"/>
  <c r="C1729" i="25" s="1"/>
  <c r="C1730" i="25" s="1"/>
  <c r="C1731" i="25" s="1"/>
  <c r="C1732" i="25" s="1"/>
  <c r="C1733" i="25" s="1"/>
  <c r="C1734" i="25" s="1"/>
  <c r="C1735" i="25" s="1"/>
  <c r="C1736" i="25" s="1"/>
  <c r="C1737" i="25" s="1"/>
  <c r="C1738" i="25" s="1"/>
  <c r="C1739" i="25" s="1"/>
  <c r="C1740" i="25" s="1"/>
  <c r="C1741" i="25" s="1"/>
  <c r="C1742" i="25" s="1"/>
  <c r="C1743" i="25" s="1"/>
  <c r="C1744" i="25" s="1"/>
  <c r="C1745" i="25" s="1"/>
  <c r="C1746" i="25" s="1"/>
  <c r="C1747" i="25" s="1"/>
  <c r="C1748" i="25" s="1"/>
  <c r="C1749" i="25" s="1"/>
  <c r="C1750" i="25" s="1"/>
  <c r="C1751" i="25" s="1"/>
  <c r="C1752" i="25" s="1"/>
  <c r="C1753" i="25" s="1"/>
  <c r="C1754" i="25" s="1"/>
  <c r="C1755" i="25" s="1"/>
  <c r="C1756" i="25" s="1"/>
  <c r="C1757" i="25" s="1"/>
  <c r="C1758" i="25" s="1"/>
  <c r="C1759" i="25" s="1"/>
  <c r="C1760" i="25" s="1"/>
  <c r="C1761" i="25" s="1"/>
  <c r="C1762" i="25" s="1"/>
  <c r="C1763" i="25" s="1"/>
  <c r="C1764" i="25" s="1"/>
  <c r="C1765" i="25" s="1"/>
  <c r="C1766" i="25" s="1"/>
  <c r="C1767" i="25" s="1"/>
  <c r="C1768" i="25" s="1"/>
  <c r="C1769" i="25" s="1"/>
  <c r="C1770" i="25" s="1"/>
  <c r="C1771" i="25" s="1"/>
  <c r="C1772" i="25" s="1"/>
  <c r="C1773" i="25" s="1"/>
  <c r="C1774" i="25" s="1"/>
  <c r="C1775" i="25" s="1"/>
  <c r="C1776" i="25" s="1"/>
  <c r="C1777" i="25" s="1"/>
  <c r="C1778" i="25" s="1"/>
  <c r="C1779" i="25" s="1"/>
  <c r="C1780" i="25" s="1"/>
  <c r="C1781" i="25" s="1"/>
  <c r="C1782" i="25" s="1"/>
  <c r="C1783" i="25" s="1"/>
  <c r="C1784" i="25" s="1"/>
  <c r="C1785" i="25" s="1"/>
  <c r="C1786" i="25" s="1"/>
  <c r="C1787" i="25" s="1"/>
  <c r="C1788" i="25" s="1"/>
  <c r="C1789" i="25" s="1"/>
  <c r="C1790" i="25" s="1"/>
  <c r="C1791" i="25" s="1"/>
  <c r="C1792" i="25" s="1"/>
  <c r="C1793" i="25" s="1"/>
  <c r="C1794" i="25" s="1"/>
  <c r="C1795" i="25" s="1"/>
  <c r="C1796" i="25" s="1"/>
  <c r="C1797" i="25" s="1"/>
  <c r="C1798" i="25" s="1"/>
  <c r="C1799" i="25" s="1"/>
  <c r="C1800" i="25" s="1"/>
  <c r="C1801" i="25" s="1"/>
  <c r="C1802" i="25" s="1"/>
  <c r="C1803" i="25" s="1"/>
  <c r="C1804" i="25" s="1"/>
  <c r="C1805" i="25" s="1"/>
  <c r="C1806" i="25" s="1"/>
  <c r="C1807" i="25" s="1"/>
  <c r="C1808" i="25" s="1"/>
  <c r="C1809" i="25" s="1"/>
  <c r="C1810" i="25" s="1"/>
  <c r="C1811" i="25" s="1"/>
  <c r="C1812" i="25" s="1"/>
  <c r="C1813" i="25" s="1"/>
  <c r="C1814" i="25" s="1"/>
  <c r="C1815" i="25" s="1"/>
  <c r="C1816" i="25" s="1"/>
  <c r="C1817" i="25" s="1"/>
  <c r="C1818" i="25" s="1"/>
  <c r="C1819" i="25" s="1"/>
  <c r="C1820" i="25" s="1"/>
  <c r="C1821" i="25" s="1"/>
  <c r="C1822" i="25" s="1"/>
  <c r="C1823" i="25" s="1"/>
  <c r="C1824" i="25" s="1"/>
  <c r="C1825" i="25" s="1"/>
  <c r="C1826" i="25" s="1"/>
  <c r="C1827" i="25" s="1"/>
  <c r="C1828" i="25" s="1"/>
  <c r="C1829" i="25" s="1"/>
  <c r="C1830" i="25" s="1"/>
  <c r="C1831" i="25" s="1"/>
  <c r="C1832" i="25" s="1"/>
  <c r="C1833" i="25" s="1"/>
  <c r="C1834" i="25" s="1"/>
  <c r="C1835" i="25" s="1"/>
  <c r="C1836" i="25" s="1"/>
  <c r="C1837" i="25" s="1"/>
  <c r="C1838" i="25" s="1"/>
  <c r="C1839" i="25" s="1"/>
  <c r="C1840" i="25" s="1"/>
  <c r="C1841" i="25" s="1"/>
  <c r="C1842" i="25"/>
  <c r="C1843" i="25" s="1"/>
  <c r="C1844" i="25" s="1"/>
  <c r="C1845" i="25" s="1"/>
  <c r="C1846" i="25" s="1"/>
  <c r="C1847" i="25" s="1"/>
  <c r="C1848" i="25" s="1"/>
  <c r="C1849" i="25" s="1"/>
  <c r="C1850" i="25" s="1"/>
  <c r="C1851" i="25" s="1"/>
  <c r="C1852" i="25" s="1"/>
  <c r="C1853" i="25" s="1"/>
  <c r="C1854" i="25" s="1"/>
  <c r="C1855" i="25" s="1"/>
  <c r="C1856" i="25" s="1"/>
  <c r="C1857" i="25" s="1"/>
  <c r="C1858" i="25" s="1"/>
  <c r="C1859" i="25" s="1"/>
  <c r="C1860" i="25" s="1"/>
  <c r="C1861" i="25" s="1"/>
  <c r="C1862" i="25" s="1"/>
  <c r="C1863" i="25" s="1"/>
  <c r="C1864" i="25" s="1"/>
  <c r="C1865" i="25" s="1"/>
  <c r="C1866" i="25" s="1"/>
  <c r="C1867" i="25" s="1"/>
  <c r="C1868" i="25" s="1"/>
  <c r="C1869" i="25" s="1"/>
  <c r="C1870" i="25" s="1"/>
  <c r="C1871" i="25" s="1"/>
  <c r="C1872" i="25" s="1"/>
  <c r="C1873" i="25" s="1"/>
  <c r="C1874" i="25" s="1"/>
  <c r="C1875" i="25" s="1"/>
  <c r="C1876" i="25" s="1"/>
  <c r="C1877" i="25" s="1"/>
  <c r="C1878" i="25" s="1"/>
  <c r="C1879" i="25" s="1"/>
  <c r="C1880" i="25" s="1"/>
  <c r="C1881" i="25" s="1"/>
  <c r="C1882" i="25" s="1"/>
  <c r="C1883" i="25" s="1"/>
  <c r="C1884" i="25" s="1"/>
  <c r="C1885" i="25" s="1"/>
  <c r="C1886" i="25" s="1"/>
  <c r="C1887" i="25" s="1"/>
  <c r="C1888" i="25" s="1"/>
  <c r="C1889" i="25" s="1"/>
  <c r="C1890" i="25" s="1"/>
  <c r="C1891" i="25" s="1"/>
  <c r="C1892" i="25" s="1"/>
  <c r="C1893" i="25" s="1"/>
  <c r="C1894" i="25" s="1"/>
  <c r="C1895" i="25" s="1"/>
  <c r="C1896" i="25" s="1"/>
  <c r="C1897" i="25" s="1"/>
  <c r="C1898" i="25" s="1"/>
  <c r="C1899" i="25" s="1"/>
  <c r="C1900" i="25" s="1"/>
  <c r="C1901" i="25" s="1"/>
  <c r="C1902" i="25" s="1"/>
  <c r="C1903" i="25" s="1"/>
  <c r="C1904" i="25" s="1"/>
  <c r="C1905" i="25" s="1"/>
  <c r="C1906" i="25" s="1"/>
  <c r="C1907" i="25" s="1"/>
  <c r="C1908" i="25" s="1"/>
  <c r="C1909" i="25" s="1"/>
  <c r="C1910" i="25" s="1"/>
  <c r="C1911" i="25" s="1"/>
  <c r="C1912" i="25" s="1"/>
  <c r="C1913" i="25" s="1"/>
  <c r="C1914" i="25" s="1"/>
  <c r="C1915" i="25" s="1"/>
  <c r="C1916" i="25" s="1"/>
  <c r="C1917" i="25" s="1"/>
  <c r="C1918" i="25" s="1"/>
  <c r="C1919" i="25" s="1"/>
  <c r="C1920" i="25" s="1"/>
  <c r="C1921" i="25" s="1"/>
  <c r="C1922" i="25" s="1"/>
  <c r="C1923" i="25" s="1"/>
  <c r="C1924" i="25" s="1"/>
  <c r="C1925" i="25" s="1"/>
  <c r="C1926" i="25" s="1"/>
  <c r="C1927" i="25" s="1"/>
  <c r="C1928" i="25" s="1"/>
  <c r="C1929" i="25" s="1"/>
  <c r="C1930" i="25" s="1"/>
  <c r="C1931" i="25" s="1"/>
  <c r="C1932" i="25" s="1"/>
  <c r="C1933" i="25" s="1"/>
  <c r="C1934" i="25" s="1"/>
  <c r="C1935" i="25" s="1"/>
  <c r="C1936" i="25" s="1"/>
  <c r="C1937" i="25" s="1"/>
  <c r="C1938" i="25" s="1"/>
  <c r="C1939" i="25" s="1"/>
  <c r="C1940" i="25" s="1"/>
  <c r="C1941" i="25" s="1"/>
  <c r="C1942" i="25" s="1"/>
  <c r="C1943" i="25" s="1"/>
  <c r="C1944" i="25" s="1"/>
  <c r="C1945" i="25" s="1"/>
  <c r="C1946" i="25" s="1"/>
  <c r="C1947" i="25" s="1"/>
  <c r="C1948" i="25" s="1"/>
  <c r="C1949" i="25" s="1"/>
  <c r="C1950" i="25" s="1"/>
  <c r="C1951" i="25" s="1"/>
  <c r="C1952" i="25" s="1"/>
  <c r="C1953" i="25" s="1"/>
  <c r="C1954" i="25" s="1"/>
  <c r="C1955" i="25" s="1"/>
  <c r="C1956" i="25" s="1"/>
  <c r="C1957" i="25" s="1"/>
  <c r="C1958" i="25" s="1"/>
  <c r="C1959" i="25" s="1"/>
  <c r="C1960" i="25" s="1"/>
  <c r="C1961" i="25" s="1"/>
  <c r="C1962" i="25" s="1"/>
  <c r="C1963" i="25" s="1"/>
  <c r="C1964" i="25" s="1"/>
  <c r="C1965" i="25" s="1"/>
  <c r="C1966" i="25" s="1"/>
  <c r="C1967" i="25" s="1"/>
  <c r="C1968" i="25" s="1"/>
  <c r="C1969" i="25" s="1"/>
  <c r="C1970" i="25" s="1"/>
  <c r="C1971" i="25" s="1"/>
  <c r="C1972" i="25" s="1"/>
  <c r="C1973" i="25" s="1"/>
  <c r="C1974" i="25" s="1"/>
  <c r="C1975" i="25" s="1"/>
  <c r="C1976" i="25" s="1"/>
  <c r="C1977" i="25" s="1"/>
  <c r="C1978" i="25" s="1"/>
  <c r="C1979" i="25"/>
  <c r="C1980" i="25" s="1"/>
  <c r="C1981" i="25" s="1"/>
  <c r="C1982" i="25" s="1"/>
  <c r="C1983" i="25" s="1"/>
  <c r="C1984" i="25" s="1"/>
  <c r="C1985" i="25" s="1"/>
  <c r="C1986" i="25" s="1"/>
  <c r="C1987" i="25" s="1"/>
  <c r="C1988" i="25" s="1"/>
  <c r="C1989" i="25" s="1"/>
  <c r="C1990" i="25" s="1"/>
  <c r="C1991" i="25" s="1"/>
  <c r="C1992" i="25" s="1"/>
  <c r="C1993" i="25" s="1"/>
  <c r="C1994" i="25" s="1"/>
  <c r="C1995" i="25" s="1"/>
  <c r="C1996" i="25" s="1"/>
  <c r="C1997" i="25" s="1"/>
  <c r="C1998" i="25" s="1"/>
  <c r="C1999" i="25" s="1"/>
  <c r="C2000" i="25" s="1"/>
  <c r="C2001" i="25" s="1"/>
  <c r="C2002" i="25" s="1"/>
  <c r="C2003" i="25" s="1"/>
  <c r="C2004" i="25" s="1"/>
  <c r="C2005" i="25" s="1"/>
  <c r="C2006" i="25" s="1"/>
  <c r="C2007" i="25" s="1"/>
  <c r="C2008" i="25" s="1"/>
  <c r="C2009" i="25" s="1"/>
  <c r="C2010" i="25" s="1"/>
  <c r="C2011" i="25" s="1"/>
  <c r="C2012" i="25" s="1"/>
  <c r="C2013" i="25" s="1"/>
  <c r="C2014" i="25" s="1"/>
  <c r="C2015" i="25" s="1"/>
  <c r="C2016" i="25" s="1"/>
  <c r="C2017" i="25" s="1"/>
  <c r="C2018" i="25" s="1"/>
  <c r="C2019" i="25" s="1"/>
  <c r="C2020" i="25" s="1"/>
  <c r="C2021" i="25" s="1"/>
  <c r="C2022" i="25" s="1"/>
  <c r="C2023" i="25" s="1"/>
  <c r="C2024" i="25" s="1"/>
  <c r="C2025" i="25" s="1"/>
  <c r="C2026" i="25" s="1"/>
  <c r="C2027" i="25" s="1"/>
  <c r="C2028" i="25" s="1"/>
  <c r="C2029" i="25" s="1"/>
  <c r="C2030" i="25" s="1"/>
  <c r="C2031" i="25" s="1"/>
  <c r="C2032" i="25" s="1"/>
  <c r="C2033" i="25" s="1"/>
  <c r="C2034" i="25" s="1"/>
  <c r="C2035" i="25" s="1"/>
  <c r="C2036" i="25" s="1"/>
  <c r="C2037" i="25" s="1"/>
  <c r="C2038" i="25" s="1"/>
  <c r="C2039" i="25" s="1"/>
  <c r="C2040" i="25" s="1"/>
  <c r="C2041" i="25" s="1"/>
  <c r="C2042" i="25" s="1"/>
  <c r="C2043" i="25" s="1"/>
  <c r="C2044" i="25" s="1"/>
  <c r="C2045" i="25" s="1"/>
  <c r="C2046" i="25" s="1"/>
  <c r="C2047" i="25" s="1"/>
  <c r="C2048" i="25" s="1"/>
  <c r="C2049" i="25" s="1"/>
  <c r="C2050" i="25" s="1"/>
  <c r="C2051" i="25" s="1"/>
  <c r="C2052" i="25" s="1"/>
  <c r="C2053" i="25" s="1"/>
  <c r="C2054" i="25" s="1"/>
  <c r="C2055" i="25" s="1"/>
  <c r="C2056" i="25" s="1"/>
  <c r="C2057" i="25" s="1"/>
  <c r="C2058" i="25" s="1"/>
  <c r="C2059" i="25" s="1"/>
  <c r="C2060" i="25" s="1"/>
  <c r="C2061" i="25" s="1"/>
  <c r="C2062" i="25" s="1"/>
  <c r="C2063" i="25" s="1"/>
  <c r="C2064" i="25" s="1"/>
  <c r="C2065" i="25" s="1"/>
  <c r="C2066" i="25" s="1"/>
  <c r="C2067" i="25" s="1"/>
  <c r="C2068" i="25" s="1"/>
  <c r="C2069" i="25" s="1"/>
  <c r="C2070" i="25" s="1"/>
  <c r="C2071" i="25" s="1"/>
  <c r="C2072" i="25" s="1"/>
  <c r="C2073" i="25" s="1"/>
  <c r="C2074" i="25" s="1"/>
  <c r="C2075" i="25" s="1"/>
  <c r="C2076" i="25" s="1"/>
  <c r="C2077" i="25" s="1"/>
  <c r="C2078" i="25" s="1"/>
  <c r="C2079" i="25" s="1"/>
  <c r="C2080" i="25" s="1"/>
  <c r="C2081" i="25" s="1"/>
  <c r="C2082" i="25" s="1"/>
  <c r="C2083" i="25" s="1"/>
  <c r="C2084" i="25" s="1"/>
  <c r="C2085" i="25" s="1"/>
  <c r="C2086" i="25" s="1"/>
  <c r="C2087" i="25" s="1"/>
  <c r="C2088" i="25" s="1"/>
  <c r="C2089" i="25" s="1"/>
  <c r="C2090" i="25" s="1"/>
  <c r="C2091" i="25" s="1"/>
  <c r="C2092" i="25" s="1"/>
  <c r="C2093" i="25" s="1"/>
  <c r="C2094" i="25" s="1"/>
  <c r="C2095" i="25" s="1"/>
  <c r="C2096" i="25" s="1"/>
  <c r="C2097" i="25" s="1"/>
  <c r="C2098" i="25" s="1"/>
  <c r="C2099" i="25" s="1"/>
  <c r="C2100" i="25" s="1"/>
  <c r="C2101" i="25" s="1"/>
  <c r="C2102" i="25" s="1"/>
  <c r="C2103" i="25" s="1"/>
  <c r="C2104" i="25" s="1"/>
  <c r="C2105" i="25" s="1"/>
  <c r="C2106" i="25" s="1"/>
  <c r="C2107" i="25" s="1"/>
  <c r="C2108" i="25" s="1"/>
  <c r="C2109" i="25" s="1"/>
  <c r="C2110" i="25" s="1"/>
  <c r="C2111" i="25" s="1"/>
  <c r="C2112" i="25" s="1"/>
  <c r="C2113" i="25"/>
  <c r="C2114" i="25" s="1"/>
  <c r="C2115" i="25" s="1"/>
  <c r="C2116" i="25" s="1"/>
  <c r="C2117" i="25" s="1"/>
  <c r="C2118" i="25" s="1"/>
  <c r="C2119" i="25" s="1"/>
  <c r="C2120" i="25" s="1"/>
  <c r="C2121" i="25" s="1"/>
  <c r="C2122" i="25" s="1"/>
  <c r="C2123" i="25" s="1"/>
  <c r="C2124" i="25" s="1"/>
  <c r="C2125" i="25" s="1"/>
  <c r="C2126" i="25" s="1"/>
  <c r="C2127" i="25" s="1"/>
  <c r="C2128" i="25" s="1"/>
  <c r="C2129" i="25" s="1"/>
  <c r="C2130" i="25" s="1"/>
  <c r="C2131" i="25" s="1"/>
  <c r="C2132" i="25" s="1"/>
  <c r="C2133" i="25" s="1"/>
  <c r="C2134" i="25" s="1"/>
  <c r="C2135" i="25" s="1"/>
  <c r="C2136" i="25" s="1"/>
  <c r="C2137" i="25" s="1"/>
  <c r="C2138" i="25" s="1"/>
  <c r="C2139" i="25" s="1"/>
  <c r="C2140" i="25" s="1"/>
  <c r="C2141" i="25" s="1"/>
  <c r="C2142" i="25" s="1"/>
  <c r="C2143" i="25" s="1"/>
  <c r="C2144" i="25" s="1"/>
  <c r="C2145" i="25" s="1"/>
  <c r="C2146" i="25" s="1"/>
  <c r="C2147" i="25" s="1"/>
  <c r="C2148" i="25" s="1"/>
  <c r="C2149" i="25" s="1"/>
  <c r="C2150" i="25" s="1"/>
  <c r="C2151" i="25" s="1"/>
  <c r="C2152" i="25" s="1"/>
  <c r="C2153" i="25" s="1"/>
  <c r="C2154" i="25" s="1"/>
  <c r="C2155" i="25" s="1"/>
  <c r="C2156" i="25" s="1"/>
  <c r="C2157" i="25" s="1"/>
  <c r="C2158" i="25" s="1"/>
  <c r="C2159" i="25" s="1"/>
  <c r="C2160" i="25" s="1"/>
  <c r="C2161" i="25" s="1"/>
  <c r="C2162" i="25" s="1"/>
  <c r="C2163" i="25" s="1"/>
  <c r="C2164" i="25" s="1"/>
  <c r="C2165" i="25" s="1"/>
  <c r="C2166" i="25" s="1"/>
  <c r="C2167" i="25" s="1"/>
  <c r="C2168" i="25" s="1"/>
  <c r="C2169" i="25" s="1"/>
  <c r="C2170" i="25" s="1"/>
  <c r="C2171" i="25" s="1"/>
  <c r="C2172" i="25" s="1"/>
  <c r="C2173" i="25" s="1"/>
  <c r="C2174" i="25" s="1"/>
  <c r="C2175" i="25" s="1"/>
  <c r="C2176" i="25" s="1"/>
  <c r="C2177" i="25" s="1"/>
  <c r="C2178" i="25" s="1"/>
  <c r="C2179" i="25" s="1"/>
  <c r="C2180" i="25" s="1"/>
  <c r="C2181" i="25" s="1"/>
  <c r="C2182" i="25" s="1"/>
  <c r="C2183" i="25" s="1"/>
  <c r="C2184" i="25" s="1"/>
  <c r="C2185" i="25" s="1"/>
  <c r="C2186" i="25" s="1"/>
  <c r="C2187" i="25" s="1"/>
  <c r="C2188" i="25" s="1"/>
  <c r="C2189" i="25" s="1"/>
  <c r="C2190" i="25" s="1"/>
  <c r="C2191" i="25" s="1"/>
  <c r="C2192" i="25" s="1"/>
  <c r="C2193" i="25"/>
  <c r="C2194" i="25" s="1"/>
  <c r="C2195" i="25" s="1"/>
  <c r="C2196" i="25" s="1"/>
  <c r="C2197" i="25" s="1"/>
  <c r="C2198" i="25" s="1"/>
  <c r="C2199" i="25" s="1"/>
  <c r="C2200" i="25" s="1"/>
  <c r="C2201" i="25" s="1"/>
  <c r="C2202" i="25" s="1"/>
  <c r="C2203" i="25" s="1"/>
  <c r="C2204" i="25" s="1"/>
  <c r="C2205" i="25" s="1"/>
  <c r="C2206" i="25" s="1"/>
  <c r="C2207" i="25" s="1"/>
  <c r="C2208" i="25" s="1"/>
  <c r="C2209" i="25" s="1"/>
  <c r="C2210" i="25" s="1"/>
  <c r="C2211" i="25" s="1"/>
  <c r="C2212" i="25" s="1"/>
  <c r="C2213" i="25" s="1"/>
  <c r="C2214" i="25" s="1"/>
  <c r="C2215" i="25" s="1"/>
  <c r="C2216" i="25" s="1"/>
  <c r="C2217" i="25" s="1"/>
  <c r="C2218" i="25" s="1"/>
  <c r="C2219" i="25" s="1"/>
  <c r="C2220" i="25" s="1"/>
  <c r="C2221" i="25" s="1"/>
  <c r="C2222" i="25" s="1"/>
  <c r="C2223" i="25" s="1"/>
  <c r="C2224" i="25" s="1"/>
  <c r="C2225" i="25" s="1"/>
  <c r="C2226" i="25"/>
  <c r="C2227" i="25" s="1"/>
  <c r="C2228" i="25" s="1"/>
  <c r="C2229" i="25" s="1"/>
  <c r="C2230" i="25" s="1"/>
  <c r="C2231" i="25" s="1"/>
  <c r="C2232" i="25" s="1"/>
  <c r="C2233" i="25" s="1"/>
  <c r="C2234" i="25" s="1"/>
  <c r="C2235" i="25" s="1"/>
  <c r="C2236" i="25" s="1"/>
  <c r="C2237" i="25" s="1"/>
  <c r="C2238" i="25" s="1"/>
  <c r="C2239" i="25" s="1"/>
  <c r="C2240" i="25" s="1"/>
  <c r="C2241" i="25" s="1"/>
  <c r="C2242" i="25" s="1"/>
  <c r="C2243" i="25" s="1"/>
  <c r="C2244" i="25" s="1"/>
  <c r="C2245" i="25" s="1"/>
  <c r="C2246" i="25" s="1"/>
  <c r="C2247" i="25" s="1"/>
  <c r="C2248" i="25" s="1"/>
  <c r="C2249" i="25" s="1"/>
  <c r="C2250" i="25" s="1"/>
  <c r="C2251" i="25" s="1"/>
  <c r="C2252" i="25" s="1"/>
  <c r="C2253" i="25" s="1"/>
  <c r="C2254" i="25" s="1"/>
  <c r="C2255" i="25" s="1"/>
  <c r="C2256" i="25" s="1"/>
  <c r="C2257" i="25" s="1"/>
  <c r="C2258" i="25" s="1"/>
  <c r="C2259" i="25"/>
  <c r="C2260" i="25" s="1"/>
  <c r="C2261" i="25" s="1"/>
  <c r="C2262" i="25" s="1"/>
  <c r="C2263" i="25" s="1"/>
  <c r="C2264" i="25" s="1"/>
  <c r="C2265" i="25" s="1"/>
  <c r="C2266" i="25" s="1"/>
  <c r="C2267" i="25" s="1"/>
  <c r="C2268" i="25" s="1"/>
  <c r="C2269" i="25" s="1"/>
  <c r="C2270" i="25" s="1"/>
  <c r="C2271" i="25" s="1"/>
  <c r="C2272" i="25" s="1"/>
  <c r="C2273" i="25" s="1"/>
  <c r="C2274" i="25" s="1"/>
  <c r="C2275" i="25" s="1"/>
  <c r="C2276" i="25" s="1"/>
  <c r="C2277" i="25" s="1"/>
  <c r="C2278" i="25" s="1"/>
  <c r="C2279" i="25" s="1"/>
  <c r="C2280" i="25" s="1"/>
  <c r="C2281" i="25" s="1"/>
  <c r="C2282" i="25" s="1"/>
  <c r="C2283" i="25" s="1"/>
  <c r="C2284" i="25" s="1"/>
  <c r="C2285" i="25" s="1"/>
  <c r="C2286" i="25" s="1"/>
  <c r="C2287" i="25" s="1"/>
  <c r="C2288" i="25" s="1"/>
  <c r="C2289" i="25" s="1"/>
  <c r="C2290" i="25" s="1"/>
  <c r="C2291" i="25" s="1"/>
  <c r="C2292" i="25"/>
  <c r="C2293" i="25" s="1"/>
  <c r="C2294" i="25" s="1"/>
  <c r="C2295" i="25" s="1"/>
  <c r="C2296" i="25" s="1"/>
  <c r="C2297" i="25" s="1"/>
  <c r="C2298" i="25" s="1"/>
  <c r="C2299" i="25" s="1"/>
  <c r="C2300" i="25" s="1"/>
  <c r="C2301" i="25" s="1"/>
  <c r="C2302" i="25" s="1"/>
  <c r="C2303" i="25" s="1"/>
  <c r="C2304" i="25" s="1"/>
  <c r="C2305" i="25" s="1"/>
  <c r="C2306" i="25" s="1"/>
  <c r="C2307" i="25" s="1"/>
  <c r="C2308" i="25" s="1"/>
  <c r="C2309" i="25" s="1"/>
  <c r="C2310" i="25" s="1"/>
  <c r="C2311" i="25" s="1"/>
  <c r="C2312" i="25" s="1"/>
  <c r="C2313" i="25" s="1"/>
  <c r="C2314" i="25" s="1"/>
  <c r="C2315" i="25" s="1"/>
  <c r="C2316" i="25" s="1"/>
  <c r="C2317" i="25" s="1"/>
  <c r="C2318" i="25" s="1"/>
  <c r="C2319" i="25" s="1"/>
  <c r="C2320" i="25" s="1"/>
  <c r="C2321" i="25" s="1"/>
  <c r="C2322" i="25" s="1"/>
  <c r="C2323" i="25" s="1"/>
  <c r="C2324" i="25" s="1"/>
  <c r="C2325" i="25" s="1"/>
  <c r="C2326" i="25" s="1"/>
  <c r="C2327" i="25"/>
  <c r="C2328" i="25" s="1"/>
  <c r="C2329" i="25" s="1"/>
  <c r="C2330" i="25" s="1"/>
  <c r="C2331" i="25" s="1"/>
  <c r="C2332" i="25" s="1"/>
  <c r="C2333" i="25" s="1"/>
  <c r="C2334" i="25" s="1"/>
  <c r="C2335" i="25" s="1"/>
  <c r="C2336" i="25" s="1"/>
  <c r="C2337" i="25" s="1"/>
  <c r="C2338" i="25" s="1"/>
  <c r="C2339" i="25" s="1"/>
  <c r="C2340" i="25" s="1"/>
  <c r="C2341" i="25" s="1"/>
  <c r="C2342" i="25" s="1"/>
  <c r="C2343" i="25" s="1"/>
  <c r="C2344" i="25" s="1"/>
  <c r="C2345" i="25" s="1"/>
  <c r="C2346" i="25" s="1"/>
  <c r="C2347" i="25" s="1"/>
  <c r="C2348" i="25" s="1"/>
  <c r="C2349" i="25" s="1"/>
  <c r="C2350" i="25" s="1"/>
  <c r="C2351" i="25" s="1"/>
  <c r="C2352" i="25" s="1"/>
  <c r="C2353" i="25" s="1"/>
  <c r="C2354" i="25" s="1"/>
  <c r="C2355" i="25" s="1"/>
  <c r="C2356" i="25" s="1"/>
  <c r="C2357" i="25" s="1"/>
  <c r="C2358" i="25" s="1"/>
  <c r="C2359" i="25" s="1"/>
  <c r="C2360" i="25" s="1"/>
  <c r="C2361" i="25" s="1"/>
  <c r="C2362" i="25" s="1"/>
  <c r="C2363" i="25"/>
  <c r="C2364" i="25" s="1"/>
  <c r="C2365" i="25" s="1"/>
  <c r="C2366" i="25" s="1"/>
  <c r="C2367" i="25" s="1"/>
  <c r="C2368" i="25" s="1"/>
  <c r="C2369" i="25" s="1"/>
  <c r="C2370" i="25" s="1"/>
  <c r="C2371" i="25" s="1"/>
  <c r="C2372" i="25" s="1"/>
  <c r="C2373" i="25" s="1"/>
  <c r="C2374" i="25" s="1"/>
  <c r="C2375" i="25" s="1"/>
  <c r="C2376" i="25" s="1"/>
  <c r="C2377" i="25" s="1"/>
  <c r="C2378" i="25" s="1"/>
  <c r="C2379" i="25" s="1"/>
  <c r="C2380" i="25" s="1"/>
  <c r="C2381" i="25" s="1"/>
  <c r="C2382" i="25" s="1"/>
  <c r="C2383" i="25" s="1"/>
  <c r="C2384" i="25" s="1"/>
  <c r="C2385" i="25" s="1"/>
  <c r="C2386" i="25" s="1"/>
  <c r="C2387" i="25" s="1"/>
  <c r="C2388" i="25" s="1"/>
  <c r="C2389" i="25" s="1"/>
  <c r="C2390" i="25" s="1"/>
  <c r="C2391" i="25" s="1"/>
  <c r="C2392" i="25" s="1"/>
  <c r="C2393" i="25" s="1"/>
  <c r="C2394" i="25" s="1"/>
  <c r="C2395" i="25" s="1"/>
  <c r="C2396" i="25"/>
  <c r="C2397" i="25" s="1"/>
  <c r="C2398" i="25" s="1"/>
  <c r="C2399" i="25" s="1"/>
  <c r="C2400" i="25" s="1"/>
  <c r="C2401" i="25" s="1"/>
  <c r="C2402" i="25" s="1"/>
  <c r="C2403" i="25" s="1"/>
  <c r="C2404" i="25" s="1"/>
  <c r="C2405" i="25" s="1"/>
  <c r="C2406" i="25" s="1"/>
  <c r="C2407" i="25" s="1"/>
  <c r="C2408" i="25" s="1"/>
  <c r="C2409" i="25" s="1"/>
  <c r="C2410" i="25" s="1"/>
  <c r="C2411" i="25" s="1"/>
  <c r="C2412" i="25" s="1"/>
  <c r="C2413" i="25" s="1"/>
  <c r="C2414" i="25" s="1"/>
  <c r="C2415" i="25" s="1"/>
  <c r="C2416" i="25" s="1"/>
  <c r="C2417" i="25" s="1"/>
  <c r="C2418" i="25" s="1"/>
  <c r="C2419" i="25" s="1"/>
  <c r="C2420" i="25" s="1"/>
  <c r="C2421" i="25" s="1"/>
  <c r="C2422" i="25" s="1"/>
  <c r="C2423" i="25" s="1"/>
  <c r="C2424" i="25" s="1"/>
  <c r="C2425" i="25" s="1"/>
  <c r="C2426" i="25" s="1"/>
  <c r="C2427" i="25" s="1"/>
  <c r="C2428" i="25" s="1"/>
  <c r="C2429" i="25" s="1"/>
  <c r="C2430" i="25" s="1"/>
  <c r="C2431" i="25"/>
  <c r="C2432" i="25" s="1"/>
  <c r="C2433" i="25" s="1"/>
  <c r="C2434" i="25" s="1"/>
  <c r="C2435" i="25" s="1"/>
  <c r="C2436" i="25" s="1"/>
  <c r="C2437" i="25" s="1"/>
  <c r="C2438" i="25" s="1"/>
  <c r="C2439" i="25" s="1"/>
  <c r="C2440" i="25" s="1"/>
  <c r="C2441" i="25" s="1"/>
  <c r="C2442" i="25" s="1"/>
  <c r="C2443" i="25" s="1"/>
  <c r="C2444" i="25" s="1"/>
  <c r="C2445" i="25" s="1"/>
  <c r="C2446" i="25" s="1"/>
  <c r="C2447" i="25" s="1"/>
  <c r="C2448" i="25" s="1"/>
  <c r="C2449" i="25" s="1"/>
  <c r="C2450" i="25" s="1"/>
  <c r="C2451" i="25" s="1"/>
  <c r="C2452" i="25" s="1"/>
  <c r="C2453" i="25" s="1"/>
  <c r="C2454" i="25" s="1"/>
  <c r="C2455" i="25" s="1"/>
  <c r="C2456" i="25" s="1"/>
  <c r="C2457" i="25" s="1"/>
  <c r="C2458" i="25" s="1"/>
  <c r="C2459" i="25" s="1"/>
  <c r="C2460" i="25" s="1"/>
  <c r="C2461" i="25" s="1"/>
  <c r="C2462" i="25" s="1"/>
  <c r="C2463" i="25" s="1"/>
  <c r="C2464" i="25"/>
  <c r="C2465" i="25" s="1"/>
  <c r="C2466" i="25" s="1"/>
  <c r="C2467" i="25" s="1"/>
  <c r="C2468" i="25" s="1"/>
  <c r="C2469" i="25" s="1"/>
  <c r="C2470" i="25" s="1"/>
  <c r="C2471" i="25" s="1"/>
  <c r="C2472" i="25" s="1"/>
  <c r="C2473" i="25" s="1"/>
  <c r="C2474" i="25" s="1"/>
  <c r="C2475" i="25" s="1"/>
  <c r="C2476" i="25" s="1"/>
  <c r="C2477" i="25" s="1"/>
  <c r="C2478" i="25" s="1"/>
  <c r="C2479" i="25" s="1"/>
  <c r="C2480" i="25" s="1"/>
  <c r="C2481" i="25" s="1"/>
  <c r="C2482" i="25" s="1"/>
  <c r="C2483" i="25" s="1"/>
  <c r="C2484" i="25" s="1"/>
  <c r="C2485" i="25" s="1"/>
  <c r="C2486" i="25" s="1"/>
  <c r="C2487" i="25" s="1"/>
  <c r="C2488" i="25" s="1"/>
  <c r="C2489" i="25" s="1"/>
  <c r="C2490" i="25" s="1"/>
  <c r="C2491" i="25" s="1"/>
  <c r="C2492" i="25" s="1"/>
  <c r="C2493" i="25" s="1"/>
  <c r="C2494" i="25" s="1"/>
  <c r="C2495" i="25" s="1"/>
  <c r="C2496" i="25" s="1"/>
  <c r="C2497" i="25"/>
  <c r="C2498" i="25" s="1"/>
  <c r="C2499" i="25" s="1"/>
  <c r="C2500" i="25" s="1"/>
  <c r="C2501" i="25" s="1"/>
  <c r="C2502" i="25" s="1"/>
  <c r="C2503" i="25" s="1"/>
  <c r="C2504" i="25" s="1"/>
  <c r="C2505" i="25" s="1"/>
  <c r="C2506" i="25" s="1"/>
  <c r="C2507" i="25" s="1"/>
  <c r="C2508" i="25" s="1"/>
  <c r="C2509" i="25" s="1"/>
  <c r="C2510" i="25" s="1"/>
  <c r="C2511" i="25" s="1"/>
  <c r="C2512" i="25" s="1"/>
  <c r="C2513" i="25" s="1"/>
  <c r="C2514" i="25" s="1"/>
  <c r="C2515" i="25" s="1"/>
  <c r="C2516" i="25" s="1"/>
  <c r="C2517" i="25" s="1"/>
  <c r="C2518" i="25" s="1"/>
  <c r="C2519" i="25" s="1"/>
  <c r="C2520" i="25" s="1"/>
  <c r="C2521" i="25" s="1"/>
  <c r="C2522" i="25" s="1"/>
  <c r="C2523" i="25" s="1"/>
  <c r="C2524" i="25" s="1"/>
  <c r="C2525" i="25" s="1"/>
  <c r="C2526" i="25" s="1"/>
  <c r="C2527" i="25" s="1"/>
  <c r="C2528" i="25" s="1"/>
  <c r="C2529" i="25" s="1"/>
  <c r="C2530" i="25" s="1"/>
  <c r="C2531" i="25" s="1"/>
  <c r="C2532" i="25" s="1"/>
  <c r="C2533" i="25" s="1"/>
  <c r="C2534" i="25" s="1"/>
  <c r="C2535" i="25"/>
  <c r="C2536" i="25" s="1"/>
  <c r="C2537" i="25" s="1"/>
  <c r="C2538" i="25" s="1"/>
  <c r="C2539" i="25" s="1"/>
  <c r="C2540" i="25" s="1"/>
  <c r="C2541" i="25" s="1"/>
  <c r="C2542" i="25" s="1"/>
  <c r="C2543" i="25" s="1"/>
  <c r="C2544" i="25" s="1"/>
  <c r="C2545" i="25" s="1"/>
  <c r="C2546" i="25" s="1"/>
  <c r="C2547" i="25" s="1"/>
  <c r="C2548" i="25" s="1"/>
  <c r="C2549" i="25" s="1"/>
  <c r="C2550" i="25" s="1"/>
  <c r="C2551" i="25" s="1"/>
  <c r="C2552" i="25" s="1"/>
  <c r="C2553" i="25" s="1"/>
  <c r="C2554" i="25" s="1"/>
  <c r="C2555" i="25" s="1"/>
  <c r="C2556" i="25" s="1"/>
  <c r="C2557" i="25" s="1"/>
  <c r="C2558" i="25" s="1"/>
  <c r="C2559" i="25" s="1"/>
  <c r="C2560" i="25" s="1"/>
  <c r="C2561" i="25" s="1"/>
  <c r="C2562" i="25" s="1"/>
  <c r="C2563" i="25" s="1"/>
  <c r="C2564" i="25" s="1"/>
  <c r="C2565" i="25" s="1"/>
  <c r="C2566" i="25" s="1"/>
  <c r="C2567" i="25" s="1"/>
  <c r="C2568" i="25"/>
  <c r="C2569" i="25" s="1"/>
  <c r="C2570" i="25" s="1"/>
  <c r="C2571" i="25" s="1"/>
  <c r="C2572" i="25" s="1"/>
  <c r="C2573" i="25" s="1"/>
  <c r="C2574" i="25" s="1"/>
  <c r="C2575" i="25" s="1"/>
  <c r="C2576" i="25" s="1"/>
  <c r="C2577" i="25" s="1"/>
  <c r="C2578" i="25" s="1"/>
  <c r="C2579" i="25" s="1"/>
  <c r="C2580" i="25" s="1"/>
  <c r="C2581" i="25" s="1"/>
  <c r="C2582" i="25" s="1"/>
  <c r="C2583" i="25" s="1"/>
  <c r="C2584" i="25" s="1"/>
  <c r="C2585" i="25" s="1"/>
  <c r="C2586" i="25" s="1"/>
  <c r="C2587" i="25" s="1"/>
  <c r="C2588" i="25" s="1"/>
  <c r="C2589" i="25" s="1"/>
  <c r="C2590" i="25" s="1"/>
  <c r="C2591" i="25" s="1"/>
  <c r="C2592" i="25" s="1"/>
  <c r="C2593" i="25" s="1"/>
  <c r="C2594" i="25" s="1"/>
  <c r="C2595" i="25" s="1"/>
  <c r="C2596" i="25" s="1"/>
  <c r="C2597" i="25" s="1"/>
  <c r="C2598" i="25" s="1"/>
  <c r="C2599" i="25" s="1"/>
  <c r="C2600" i="25" s="1"/>
  <c r="C2601" i="25"/>
  <c r="C2602" i="25" s="1"/>
  <c r="C2603" i="25" s="1"/>
  <c r="C2604" i="25" s="1"/>
  <c r="C2605" i="25" s="1"/>
  <c r="C2606" i="25" s="1"/>
  <c r="C2607" i="25" s="1"/>
  <c r="C2608" i="25" s="1"/>
  <c r="C2609" i="25" s="1"/>
  <c r="C2610" i="25" s="1"/>
  <c r="C2611" i="25" s="1"/>
  <c r="C2612" i="25" s="1"/>
  <c r="C2613" i="25" s="1"/>
  <c r="C2614" i="25" s="1"/>
  <c r="C2615" i="25" s="1"/>
  <c r="C2616" i="25" s="1"/>
  <c r="C2617" i="25" s="1"/>
  <c r="C2618" i="25" s="1"/>
  <c r="C2619" i="25" s="1"/>
  <c r="C2620" i="25" s="1"/>
  <c r="C2621" i="25" s="1"/>
  <c r="C2622" i="25" s="1"/>
  <c r="C2623" i="25" s="1"/>
  <c r="C2624" i="25" s="1"/>
  <c r="C2625" i="25" s="1"/>
  <c r="C2626" i="25" s="1"/>
  <c r="C2627" i="25" s="1"/>
  <c r="C2628" i="25" s="1"/>
  <c r="C2629" i="25" s="1"/>
  <c r="C2630" i="25"/>
  <c r="C2631" i="25" s="1"/>
  <c r="C2632" i="25" s="1"/>
  <c r="C2633" i="25" s="1"/>
  <c r="C2634" i="25" s="1"/>
  <c r="C2635" i="25" s="1"/>
  <c r="C2636" i="25" s="1"/>
  <c r="C2637" i="25" s="1"/>
  <c r="C2638" i="25" s="1"/>
  <c r="C2639" i="25" s="1"/>
  <c r="C2640" i="25" s="1"/>
  <c r="C2641" i="25" s="1"/>
  <c r="C2642" i="25" s="1"/>
  <c r="C2643" i="25" s="1"/>
  <c r="C2644" i="25" s="1"/>
  <c r="C2645" i="25" s="1"/>
  <c r="C2646" i="25" s="1"/>
  <c r="C2647" i="25" s="1"/>
  <c r="C2648" i="25" s="1"/>
  <c r="C2649" i="25" s="1"/>
  <c r="C2650" i="25" s="1"/>
  <c r="C2651" i="25" s="1"/>
  <c r="C2652" i="25" s="1"/>
  <c r="C2653" i="25" s="1"/>
  <c r="C2654" i="25" s="1"/>
  <c r="C2655" i="25"/>
  <c r="C2656" i="25" s="1"/>
  <c r="C2657" i="25" s="1"/>
  <c r="C2658" i="25" s="1"/>
  <c r="C2659" i="25" s="1"/>
  <c r="C2660" i="25" s="1"/>
  <c r="C2661" i="25" s="1"/>
  <c r="C2662" i="25" s="1"/>
  <c r="C2663" i="25" s="1"/>
  <c r="C2664" i="25" s="1"/>
  <c r="C2665" i="25" s="1"/>
  <c r="C2666" i="25" s="1"/>
  <c r="C2667" i="25" s="1"/>
  <c r="C2668" i="25" s="1"/>
  <c r="C2669" i="25" s="1"/>
  <c r="C2670" i="25" s="1"/>
  <c r="C2671" i="25" s="1"/>
  <c r="C2672" i="25" s="1"/>
  <c r="C2673" i="25" s="1"/>
  <c r="C2674" i="25" s="1"/>
  <c r="C2675" i="25" s="1"/>
  <c r="C2676" i="25" s="1"/>
  <c r="C2677" i="25" s="1"/>
  <c r="C2678" i="25" s="1"/>
  <c r="C2679" i="25" s="1"/>
  <c r="C2680" i="25" s="1"/>
  <c r="C2681" i="25" s="1"/>
  <c r="C2682" i="25" s="1"/>
  <c r="C2683" i="25"/>
  <c r="C2684" i="25" s="1"/>
  <c r="C2685" i="25" s="1"/>
  <c r="C2686" i="25" s="1"/>
  <c r="C2687" i="25" s="1"/>
  <c r="C2688" i="25" s="1"/>
  <c r="C2689" i="25" s="1"/>
  <c r="C2690" i="25" s="1"/>
  <c r="C2691" i="25" s="1"/>
  <c r="C2692" i="25" s="1"/>
  <c r="C2693" i="25" s="1"/>
  <c r="C2694" i="25" s="1"/>
  <c r="C2695" i="25" s="1"/>
  <c r="C2696" i="25" s="1"/>
  <c r="C2697" i="25" s="1"/>
  <c r="C2698" i="25" s="1"/>
  <c r="C2699" i="25" s="1"/>
  <c r="C2700" i="25" s="1"/>
  <c r="C2701" i="25" s="1"/>
  <c r="C2702" i="25" s="1"/>
  <c r="C2703" i="25" s="1"/>
  <c r="C2704" i="25" s="1"/>
  <c r="C2705" i="25" s="1"/>
  <c r="C2706" i="25" s="1"/>
  <c r="C2707" i="25" s="1"/>
  <c r="C2708" i="25"/>
  <c r="C2709" i="25" s="1"/>
  <c r="C2710" i="25" s="1"/>
  <c r="C2711" i="25" s="1"/>
  <c r="C2712" i="25" s="1"/>
  <c r="C2713" i="25" s="1"/>
  <c r="C2714" i="25" s="1"/>
  <c r="C2715" i="25" s="1"/>
  <c r="C2716" i="25" s="1"/>
  <c r="C2717" i="25" s="1"/>
  <c r="C2718" i="25" s="1"/>
  <c r="C2719" i="25" s="1"/>
  <c r="C2720" i="25" s="1"/>
  <c r="C2721" i="25" s="1"/>
  <c r="C2722" i="25" s="1"/>
  <c r="C2723" i="25" s="1"/>
  <c r="C2724" i="25" s="1"/>
  <c r="C2725" i="25" s="1"/>
  <c r="C2726" i="25" s="1"/>
  <c r="C2727" i="25" s="1"/>
  <c r="C2728" i="25" s="1"/>
  <c r="C2729" i="25" s="1"/>
  <c r="C2730" i="25" s="1"/>
  <c r="C2731" i="25" s="1"/>
  <c r="C2732" i="25" s="1"/>
  <c r="C2733" i="25"/>
  <c r="C2734" i="25" s="1"/>
  <c r="C2735" i="25" s="1"/>
  <c r="C2736" i="25" s="1"/>
  <c r="C2737" i="25" s="1"/>
  <c r="C2738" i="25" s="1"/>
  <c r="C2739" i="25" s="1"/>
  <c r="C2740" i="25" s="1"/>
  <c r="C2741" i="25" s="1"/>
  <c r="C2742" i="25" s="1"/>
  <c r="C2743" i="25" s="1"/>
  <c r="C2744" i="25" s="1"/>
  <c r="C2745" i="25" s="1"/>
  <c r="C2746" i="25" s="1"/>
  <c r="C2747" i="25" s="1"/>
  <c r="C2748" i="25" s="1"/>
  <c r="C2749" i="25" s="1"/>
  <c r="C2750" i="25" s="1"/>
  <c r="C2751" i="25" s="1"/>
  <c r="C2752" i="25" s="1"/>
  <c r="C2753" i="25" s="1"/>
  <c r="C2754" i="25" s="1"/>
  <c r="C2755" i="25" s="1"/>
  <c r="C2756" i="25" s="1"/>
  <c r="C2757" i="25" s="1"/>
  <c r="C2758" i="25"/>
  <c r="C2759" i="25" s="1"/>
  <c r="C2760" i="25" s="1"/>
  <c r="C2761" i="25" s="1"/>
  <c r="C2762" i="25" s="1"/>
  <c r="C2763" i="25" s="1"/>
  <c r="C2764" i="25" s="1"/>
  <c r="C2765" i="25" s="1"/>
  <c r="C2766" i="25" s="1"/>
  <c r="C2767" i="25" s="1"/>
  <c r="C2768" i="25" s="1"/>
  <c r="C2769" i="25" s="1"/>
  <c r="C2770" i="25" s="1"/>
  <c r="C2771" i="25" s="1"/>
  <c r="C2772" i="25" s="1"/>
  <c r="C2773" i="25" s="1"/>
  <c r="C2774" i="25" s="1"/>
  <c r="C2775" i="25" s="1"/>
  <c r="C2776" i="25" s="1"/>
  <c r="C2777" i="25" s="1"/>
  <c r="C2778" i="25" s="1"/>
  <c r="C2779" i="25" s="1"/>
  <c r="C2780" i="25" s="1"/>
  <c r="C2781" i="25"/>
  <c r="C2782" i="25" s="1"/>
  <c r="C2783" i="25" s="1"/>
  <c r="C2784" i="25" s="1"/>
  <c r="C2785" i="25" s="1"/>
  <c r="C2786" i="25" s="1"/>
  <c r="C2787" i="25" s="1"/>
  <c r="C2788" i="25" s="1"/>
  <c r="C2789" i="25" s="1"/>
  <c r="C2790" i="25" s="1"/>
  <c r="C2791" i="25" s="1"/>
  <c r="C2792" i="25" s="1"/>
  <c r="C2793" i="25" s="1"/>
  <c r="C2794" i="25" s="1"/>
  <c r="C2795" i="25" s="1"/>
  <c r="C2796" i="25" s="1"/>
  <c r="C2797" i="25" s="1"/>
  <c r="C2798" i="25" s="1"/>
  <c r="C2799" i="25" s="1"/>
  <c r="C2800" i="25" s="1"/>
  <c r="C2801" i="25" s="1"/>
  <c r="C2802" i="25" s="1"/>
  <c r="C2803" i="25"/>
  <c r="C2804" i="25" s="1"/>
  <c r="C2805" i="25" s="1"/>
  <c r="C2806" i="25" s="1"/>
  <c r="C2807" i="25" s="1"/>
  <c r="C2808" i="25" s="1"/>
  <c r="C2809" i="25" s="1"/>
  <c r="C2810" i="25" s="1"/>
  <c r="C2811" i="25" s="1"/>
  <c r="C2812" i="25" s="1"/>
  <c r="C2813" i="25" s="1"/>
  <c r="C2814" i="25" s="1"/>
  <c r="C2815" i="25" s="1"/>
  <c r="C2816" i="25" s="1"/>
  <c r="C2817" i="25" s="1"/>
  <c r="C2818" i="25" s="1"/>
  <c r="C2819" i="25" s="1"/>
  <c r="C2820" i="25" s="1"/>
  <c r="C2821" i="25" s="1"/>
  <c r="C2822" i="25" s="1"/>
  <c r="C2823" i="25"/>
  <c r="C2824" i="25" s="1"/>
  <c r="C2825" i="25" s="1"/>
  <c r="C2826" i="25" s="1"/>
  <c r="C2827" i="25" s="1"/>
  <c r="C2828" i="25" s="1"/>
  <c r="C2829" i="25" s="1"/>
  <c r="C2830" i="25" s="1"/>
  <c r="C2831" i="25" s="1"/>
  <c r="C2832" i="25" s="1"/>
  <c r="C2833" i="25" s="1"/>
  <c r="C2834" i="25" s="1"/>
  <c r="C2835" i="25" s="1"/>
  <c r="C2836" i="25" s="1"/>
  <c r="C2837" i="25" s="1"/>
  <c r="C2838" i="25" s="1"/>
  <c r="C2839" i="25" s="1"/>
  <c r="C2840" i="25" s="1"/>
  <c r="C2841" i="25" s="1"/>
  <c r="C2842" i="25" s="1"/>
  <c r="C2843" i="25" s="1"/>
  <c r="C2844" i="25" s="1"/>
  <c r="C2845" i="25" s="1"/>
  <c r="C2846" i="25" s="1"/>
  <c r="C2847" i="25" s="1"/>
  <c r="C2848" i="25" s="1"/>
  <c r="C2849" i="25" s="1"/>
  <c r="C2850" i="25" s="1"/>
  <c r="C2851" i="25" s="1"/>
  <c r="C2852" i="25" s="1"/>
  <c r="C2853" i="25" s="1"/>
  <c r="C2854" i="25" s="1"/>
  <c r="C2855" i="25" s="1"/>
  <c r="C2856" i="25" s="1"/>
  <c r="C2857" i="25" s="1"/>
  <c r="C2858" i="25" s="1"/>
  <c r="C2859" i="25" s="1"/>
  <c r="C2860" i="25" s="1"/>
  <c r="C2861" i="25" s="1"/>
  <c r="C2862" i="25" s="1"/>
  <c r="C2863" i="25" s="1"/>
  <c r="C2864" i="25" s="1"/>
  <c r="C2865" i="25" s="1"/>
  <c r="C2866" i="25" s="1"/>
  <c r="C2867" i="25" s="1"/>
  <c r="C2868" i="25" s="1"/>
  <c r="C2869" i="25" s="1"/>
  <c r="C2870" i="25" s="1"/>
  <c r="C2871" i="25" s="1"/>
  <c r="C2872" i="25" s="1"/>
  <c r="C2873" i="25" s="1"/>
  <c r="C2874" i="25" s="1"/>
  <c r="C2875" i="25" s="1"/>
  <c r="C2876" i="25" s="1"/>
  <c r="C2877" i="25" s="1"/>
  <c r="C2878" i="25" s="1"/>
  <c r="C2879" i="25" s="1"/>
  <c r="C2880" i="25" s="1"/>
  <c r="C2881" i="25" s="1"/>
  <c r="C2882" i="25" s="1"/>
  <c r="C2883" i="25" s="1"/>
  <c r="C2884" i="25" s="1"/>
  <c r="C2885" i="25" s="1"/>
  <c r="C2886" i="25" s="1"/>
  <c r="C2887" i="25"/>
  <c r="C2888" i="25" s="1"/>
  <c r="C2889" i="25" s="1"/>
  <c r="C2890" i="25" s="1"/>
  <c r="C2891" i="25" s="1"/>
  <c r="C2892" i="25" s="1"/>
  <c r="C2893" i="25" s="1"/>
  <c r="C2894" i="25" s="1"/>
  <c r="C2895" i="25" s="1"/>
  <c r="C2896" i="25" s="1"/>
  <c r="C2897" i="25" s="1"/>
  <c r="C2898" i="25" s="1"/>
  <c r="C2899" i="25" s="1"/>
  <c r="C2900" i="25" s="1"/>
  <c r="C2901" i="25" s="1"/>
  <c r="C2902" i="25" s="1"/>
  <c r="C2903" i="25" s="1"/>
  <c r="C2904" i="25" s="1"/>
  <c r="C2905" i="25" s="1"/>
  <c r="C2906" i="25" s="1"/>
  <c r="C2907" i="25" s="1"/>
  <c r="C2908" i="25" s="1"/>
  <c r="C2909" i="25" s="1"/>
  <c r="C2910" i="25" s="1"/>
  <c r="C2911" i="25" s="1"/>
  <c r="C2912" i="25" s="1"/>
  <c r="C2913" i="25" s="1"/>
  <c r="C2914" i="25" s="1"/>
  <c r="C2915" i="25" s="1"/>
  <c r="C2916" i="25" s="1"/>
  <c r="C2917" i="25" s="1"/>
  <c r="C2918" i="25" s="1"/>
  <c r="C2919" i="25" s="1"/>
  <c r="C2920" i="25" s="1"/>
  <c r="C2921" i="25" s="1"/>
  <c r="C2922" i="25" s="1"/>
  <c r="C2923" i="25" s="1"/>
  <c r="C2924" i="25" s="1"/>
  <c r="C2925" i="25" s="1"/>
  <c r="C2926" i="25" s="1"/>
  <c r="C2927" i="25" s="1"/>
  <c r="C2928" i="25" s="1"/>
  <c r="C2929" i="25" s="1"/>
  <c r="C2930" i="25" s="1"/>
  <c r="C2931" i="25"/>
  <c r="C2932" i="25" s="1"/>
  <c r="C2933" i="25" s="1"/>
  <c r="C2934" i="25" s="1"/>
  <c r="C2935" i="25" s="1"/>
  <c r="C2936" i="25" s="1"/>
  <c r="C2937" i="25" s="1"/>
  <c r="C2938" i="25" s="1"/>
  <c r="C2939" i="25" s="1"/>
  <c r="C2940" i="25" s="1"/>
  <c r="C2941" i="25" s="1"/>
  <c r="C2942" i="25" s="1"/>
  <c r="C2943" i="25" s="1"/>
  <c r="C2944" i="25" s="1"/>
  <c r="C2945" i="25" s="1"/>
  <c r="C2946" i="25" s="1"/>
  <c r="C2947" i="25" s="1"/>
  <c r="C2948" i="25" s="1"/>
  <c r="C2949" i="25" s="1"/>
  <c r="C2950" i="25" s="1"/>
  <c r="C2951" i="25" s="1"/>
  <c r="C2952" i="25" s="1"/>
  <c r="C2953" i="25" s="1"/>
  <c r="C2954" i="25" s="1"/>
  <c r="C2955" i="25" s="1"/>
  <c r="C2956" i="25" s="1"/>
  <c r="C2957" i="25" s="1"/>
  <c r="C2958" i="25" s="1"/>
  <c r="C2959" i="25" s="1"/>
  <c r="C2960" i="25" s="1"/>
  <c r="C2961" i="25" s="1"/>
  <c r="C2962" i="25" s="1"/>
  <c r="C2963" i="25" s="1"/>
  <c r="C2964" i="25" s="1"/>
  <c r="C2965" i="25" s="1"/>
  <c r="C2966" i="25" s="1"/>
  <c r="C2967" i="25" s="1"/>
  <c r="C2968" i="25" s="1"/>
  <c r="C2969" i="25" s="1"/>
  <c r="C2970" i="25" s="1"/>
  <c r="C2971" i="25" s="1"/>
  <c r="C2972" i="25" s="1"/>
  <c r="C2973" i="25" s="1"/>
  <c r="C2974" i="25" s="1"/>
  <c r="C2975" i="25" s="1"/>
  <c r="C2976" i="25" s="1"/>
  <c r="C2977" i="25" s="1"/>
  <c r="C2978" i="25" s="1"/>
  <c r="C2979" i="25" s="1"/>
  <c r="C2980" i="25" s="1"/>
  <c r="C2981" i="25" s="1"/>
  <c r="C2982" i="25" s="1"/>
  <c r="C2983" i="25" s="1"/>
  <c r="C2984" i="25" s="1"/>
  <c r="C2985" i="25" s="1"/>
  <c r="C2986" i="25" s="1"/>
  <c r="C2987" i="25" s="1"/>
  <c r="C2988" i="25" s="1"/>
  <c r="C2989" i="25" s="1"/>
  <c r="C2990" i="25" s="1"/>
  <c r="C2991" i="25" s="1"/>
  <c r="C2992" i="25" s="1"/>
  <c r="C2993" i="25" s="1"/>
  <c r="C2994" i="25" s="1"/>
  <c r="C2995" i="25" s="1"/>
  <c r="C2996" i="25" s="1"/>
  <c r="C2997" i="25" s="1"/>
  <c r="C2998" i="25" s="1"/>
  <c r="C2999" i="25" s="1"/>
  <c r="C3000" i="25" s="1"/>
  <c r="C3001" i="25" s="1"/>
  <c r="C3002" i="25" s="1"/>
  <c r="C3003" i="25" s="1"/>
  <c r="C3004" i="25" s="1"/>
  <c r="C3005" i="25" s="1"/>
  <c r="C3006" i="25" s="1"/>
  <c r="C3007" i="25" s="1"/>
  <c r="C3008" i="25" s="1"/>
  <c r="C3009" i="25" s="1"/>
  <c r="C3010" i="25" s="1"/>
  <c r="C3011" i="25" s="1"/>
  <c r="C3012" i="25" s="1"/>
  <c r="C3013" i="25" s="1"/>
  <c r="C3014" i="25" s="1"/>
  <c r="C3015" i="25"/>
  <c r="C3016" i="25" s="1"/>
  <c r="C3017" i="25" s="1"/>
  <c r="C3018" i="25" s="1"/>
  <c r="C3019" i="25" s="1"/>
  <c r="C3020" i="25" s="1"/>
  <c r="C3021" i="25" s="1"/>
  <c r="C3022" i="25" s="1"/>
  <c r="C3023" i="25" s="1"/>
  <c r="C3024" i="25" s="1"/>
  <c r="C3025" i="25" s="1"/>
  <c r="C3026" i="25" s="1"/>
  <c r="C3027" i="25" s="1"/>
  <c r="C3028" i="25" s="1"/>
  <c r="C3029" i="25" s="1"/>
  <c r="C3030" i="25" s="1"/>
  <c r="C3031" i="25" s="1"/>
  <c r="C3032" i="25" s="1"/>
  <c r="C3033" i="25" s="1"/>
  <c r="C3034" i="25" s="1"/>
  <c r="C3035" i="25" s="1"/>
  <c r="C3036" i="25" s="1"/>
  <c r="C3037" i="25"/>
  <c r="C3038" i="25" s="1"/>
  <c r="C3039" i="25" s="1"/>
  <c r="C3040" i="25" s="1"/>
  <c r="C3041" i="25" s="1"/>
  <c r="C3042" i="25" s="1"/>
  <c r="C3043" i="25" s="1"/>
  <c r="C3044" i="25" s="1"/>
  <c r="C3045" i="25" s="1"/>
  <c r="C3046" i="25" s="1"/>
  <c r="C3047" i="25" s="1"/>
  <c r="C3048" i="25" s="1"/>
  <c r="C3049" i="25" s="1"/>
  <c r="C3050" i="25" s="1"/>
  <c r="C3051" i="25" s="1"/>
  <c r="C3052" i="25" s="1"/>
  <c r="C3053" i="25" s="1"/>
  <c r="C3054" i="25" s="1"/>
  <c r="C3055" i="25" s="1"/>
  <c r="C3056" i="25" s="1"/>
  <c r="C3057" i="25" s="1"/>
  <c r="C3058" i="25" s="1"/>
  <c r="C3059" i="25"/>
  <c r="C3060" i="25" s="1"/>
  <c r="C3061" i="25" s="1"/>
  <c r="C3062" i="25" s="1"/>
  <c r="C3063" i="25" s="1"/>
  <c r="C3064" i="25" s="1"/>
  <c r="C3065" i="25" s="1"/>
  <c r="C3066" i="25" s="1"/>
  <c r="C3067" i="25" s="1"/>
  <c r="C3068" i="25" s="1"/>
  <c r="C3069" i="25" s="1"/>
  <c r="C3070" i="25" s="1"/>
  <c r="C3071" i="25" s="1"/>
  <c r="C3072" i="25" s="1"/>
  <c r="C3073" i="25" s="1"/>
  <c r="C3074" i="25" s="1"/>
  <c r="C3075" i="25" s="1"/>
  <c r="C3076" i="25" s="1"/>
  <c r="C3077" i="25" s="1"/>
  <c r="C3078" i="25" s="1"/>
  <c r="C3079" i="25"/>
  <c r="C3080" i="25" s="1"/>
  <c r="C3081" i="25" s="1"/>
  <c r="C3082" i="25" s="1"/>
  <c r="C3083" i="25" s="1"/>
  <c r="C3084" i="25" s="1"/>
  <c r="C3085" i="25" s="1"/>
  <c r="C3086" i="25" s="1"/>
  <c r="C3087" i="25" s="1"/>
  <c r="C3088" i="25" s="1"/>
  <c r="C3089" i="25" s="1"/>
  <c r="C3090" i="25" s="1"/>
  <c r="C3091" i="25" s="1"/>
  <c r="C3092" i="25" s="1"/>
  <c r="C3093" i="25" s="1"/>
  <c r="C3094" i="25"/>
  <c r="C3095" i="25" s="1"/>
  <c r="C3096" i="25" s="1"/>
  <c r="C3097" i="25" s="1"/>
  <c r="C3098" i="25" s="1"/>
  <c r="C3099" i="25" s="1"/>
  <c r="C3100" i="25" s="1"/>
  <c r="C3101" i="25" s="1"/>
  <c r="C3102" i="25" s="1"/>
  <c r="C3103" i="25" s="1"/>
  <c r="C3104" i="25" s="1"/>
  <c r="C3105" i="25" s="1"/>
  <c r="C3106" i="25" s="1"/>
  <c r="C3107" i="25" s="1"/>
  <c r="C3108" i="25" s="1"/>
  <c r="C3109" i="25" s="1"/>
  <c r="C3110" i="25" s="1"/>
  <c r="C3111" i="25" s="1"/>
  <c r="C3112" i="25" s="1"/>
  <c r="C3113" i="25" s="1"/>
  <c r="C3114" i="25"/>
  <c r="C3115" i="25" s="1"/>
  <c r="C3116" i="25" s="1"/>
  <c r="C3117" i="25" s="1"/>
  <c r="C3118" i="25" s="1"/>
  <c r="C3119" i="25" s="1"/>
  <c r="C3120" i="25" s="1"/>
  <c r="C3121" i="25" s="1"/>
  <c r="C3122" i="25" s="1"/>
  <c r="C3123" i="25" s="1"/>
  <c r="C3124" i="25" s="1"/>
  <c r="C3125" i="25" s="1"/>
  <c r="C3126" i="25" s="1"/>
  <c r="C3127" i="25"/>
  <c r="C3128" i="25" s="1"/>
  <c r="C3129" i="25" s="1"/>
  <c r="C3130" i="25" s="1"/>
  <c r="C3131" i="25" s="1"/>
  <c r="C3132" i="25" s="1"/>
  <c r="C3133" i="25" s="1"/>
  <c r="C3134" i="25" s="1"/>
  <c r="C3135" i="25" s="1"/>
  <c r="C3136" i="25" s="1"/>
  <c r="C3137" i="25" s="1"/>
  <c r="C3138" i="25" s="1"/>
  <c r="C3139" i="25" s="1"/>
  <c r="C3140" i="25" s="1"/>
  <c r="C3141" i="25" s="1"/>
  <c r="C3142" i="25" s="1"/>
  <c r="C3143" i="25" s="1"/>
  <c r="C3144" i="25" s="1"/>
  <c r="C3145" i="25" s="1"/>
  <c r="C3146" i="25" s="1"/>
  <c r="C3147" i="25"/>
  <c r="C3148" i="25" s="1"/>
  <c r="C3149" i="25" s="1"/>
  <c r="C3150" i="25" s="1"/>
  <c r="C3151" i="25" s="1"/>
  <c r="C3152" i="25" s="1"/>
  <c r="C3153" i="25" s="1"/>
  <c r="C3154" i="25" s="1"/>
  <c r="C3155" i="25" s="1"/>
  <c r="C3156" i="25" s="1"/>
  <c r="C3157" i="25" s="1"/>
  <c r="C3158" i="25" s="1"/>
  <c r="C3159" i="25" s="1"/>
  <c r="C3160" i="25" s="1"/>
  <c r="C3161" i="25" s="1"/>
  <c r="C3162" i="25" s="1"/>
  <c r="C3163" i="25" s="1"/>
  <c r="C3164" i="25" s="1"/>
  <c r="C3165" i="25" s="1"/>
  <c r="C3166" i="25" s="1"/>
  <c r="C3167" i="25" s="1"/>
  <c r="C3168" i="25" s="1"/>
  <c r="C3169" i="25" s="1"/>
  <c r="C3170" i="25" s="1"/>
  <c r="C3171" i="25" s="1"/>
  <c r="C3172" i="25" s="1"/>
  <c r="C3173" i="25" s="1"/>
  <c r="C3174" i="25" s="1"/>
  <c r="C3175" i="25" s="1"/>
  <c r="C3176" i="25" s="1"/>
  <c r="C3177" i="25" s="1"/>
  <c r="C3178" i="25" s="1"/>
  <c r="C3179" i="25" s="1"/>
  <c r="C3180" i="25" s="1"/>
  <c r="C3181" i="25" s="1"/>
  <c r="C3182" i="25" s="1"/>
  <c r="C3183" i="25" s="1"/>
  <c r="C3184" i="25" s="1"/>
  <c r="C3185" i="25" s="1"/>
  <c r="C3186" i="25" s="1"/>
  <c r="C3187" i="25" s="1"/>
  <c r="C3188" i="25" s="1"/>
  <c r="C3189" i="25" s="1"/>
  <c r="C3190" i="25" s="1"/>
  <c r="C3191" i="25" s="1"/>
  <c r="C3192" i="25" s="1"/>
  <c r="C3193" i="25" s="1"/>
  <c r="C3194" i="25" s="1"/>
  <c r="C3195" i="25" s="1"/>
  <c r="C3196" i="25" s="1"/>
  <c r="C3197" i="25" s="1"/>
  <c r="C3198" i="25" s="1"/>
  <c r="C3199" i="25" s="1"/>
  <c r="C3200" i="25" s="1"/>
  <c r="C3201" i="25" s="1"/>
  <c r="C3202" i="25" s="1"/>
  <c r="C3203" i="25" s="1"/>
  <c r="C3204" i="25" s="1"/>
  <c r="C3205" i="25" s="1"/>
  <c r="C3206" i="25" s="1"/>
  <c r="C3207" i="25" s="1"/>
  <c r="C3208" i="25" s="1"/>
  <c r="C3209" i="25" s="1"/>
  <c r="C3210" i="25" s="1"/>
  <c r="C3211" i="25" s="1"/>
  <c r="C3212" i="25" s="1"/>
  <c r="C3213" i="25"/>
  <c r="C3214" i="25" s="1"/>
  <c r="C3215" i="25" s="1"/>
  <c r="C3216" i="25" s="1"/>
  <c r="C3217" i="25" s="1"/>
  <c r="C3218" i="25" s="1"/>
  <c r="C3219" i="25" s="1"/>
  <c r="C3220" i="25" s="1"/>
  <c r="C3221" i="25" s="1"/>
  <c r="C3222" i="25" s="1"/>
  <c r="C3223" i="25" s="1"/>
  <c r="C3224" i="25" s="1"/>
  <c r="C3225" i="25" s="1"/>
  <c r="C3226" i="25" s="1"/>
  <c r="C3227" i="25" s="1"/>
  <c r="C3228" i="25" s="1"/>
  <c r="C3229" i="25" s="1"/>
  <c r="C3230" i="25" s="1"/>
  <c r="C3231" i="25" s="1"/>
  <c r="C3232" i="25" s="1"/>
  <c r="C3233" i="25" s="1"/>
  <c r="C3234" i="25" s="1"/>
  <c r="C3235" i="25" s="1"/>
  <c r="C3236" i="25" s="1"/>
  <c r="C3237" i="25" s="1"/>
  <c r="C3238" i="25" s="1"/>
  <c r="C3239" i="25" s="1"/>
  <c r="C3240" i="25" s="1"/>
  <c r="C3241" i="25" s="1"/>
  <c r="C3242" i="25" s="1"/>
  <c r="C3243" i="25" s="1"/>
  <c r="C3244" i="25" s="1"/>
  <c r="C3245" i="25" s="1"/>
  <c r="C3246" i="25" s="1"/>
  <c r="C3247" i="25" s="1"/>
  <c r="C3248" i="25" s="1"/>
  <c r="C3249" i="25" s="1"/>
  <c r="C3250" i="25" s="1"/>
  <c r="C3251" i="25" s="1"/>
  <c r="C3252" i="25" s="1"/>
  <c r="C3253" i="25" s="1"/>
  <c r="C3254" i="25" s="1"/>
  <c r="C3255" i="25" s="1"/>
  <c r="C3256" i="25" s="1"/>
  <c r="C3257" i="25" s="1"/>
  <c r="C3258" i="25" s="1"/>
  <c r="C3259" i="25" s="1"/>
  <c r="C3260" i="25" s="1"/>
  <c r="C3261" i="25" s="1"/>
  <c r="C3262" i="25" s="1"/>
  <c r="C3263" i="25" s="1"/>
  <c r="C3264" i="25" s="1"/>
  <c r="C3265" i="25" s="1"/>
  <c r="C3266" i="25" s="1"/>
  <c r="C3267" i="25" s="1"/>
  <c r="C3268" i="25" s="1"/>
  <c r="C3269" i="25" s="1"/>
  <c r="C3270" i="25" s="1"/>
  <c r="C3271" i="25" s="1"/>
  <c r="C3272" i="25" s="1"/>
  <c r="C3273" i="25" s="1"/>
  <c r="C3274" i="25" s="1"/>
  <c r="C3275" i="25" s="1"/>
  <c r="C3276" i="25" s="1"/>
  <c r="C3277" i="25" s="1"/>
  <c r="C3278" i="25" s="1"/>
  <c r="C3279" i="25" s="1"/>
  <c r="C3280" i="25" s="1"/>
  <c r="C3281" i="25" s="1"/>
  <c r="C3282" i="25" s="1"/>
  <c r="C3283" i="25" s="1"/>
  <c r="C3284" i="25" s="1"/>
  <c r="C3285" i="25" s="1"/>
  <c r="C3286" i="25" s="1"/>
  <c r="C3287" i="25" s="1"/>
  <c r="C3288" i="25" s="1"/>
  <c r="C3289" i="25" s="1"/>
  <c r="C3290" i="25" s="1"/>
  <c r="C3291" i="25" s="1"/>
  <c r="C3292" i="25" s="1"/>
  <c r="C3293" i="25" s="1"/>
  <c r="C3294" i="25" s="1"/>
  <c r="C3295" i="25" s="1"/>
  <c r="C3296" i="25" s="1"/>
  <c r="C3297" i="25" s="1"/>
  <c r="C3298" i="25" s="1"/>
  <c r="C3299" i="25" s="1"/>
  <c r="C3300" i="25" s="1"/>
  <c r="C3301" i="25" s="1"/>
  <c r="C3302" i="25" s="1"/>
  <c r="C3303" i="25" s="1"/>
  <c r="C3304" i="25" s="1"/>
  <c r="C3305" i="25" s="1"/>
  <c r="C3306" i="25" s="1"/>
  <c r="C3307" i="25" s="1"/>
  <c r="C3308" i="25" s="1"/>
  <c r="C3309" i="25" s="1"/>
  <c r="C3310" i="25" s="1"/>
  <c r="C3311" i="25" s="1"/>
  <c r="C3312" i="25" s="1"/>
  <c r="C3313" i="25" s="1"/>
  <c r="C3314" i="25" s="1"/>
  <c r="C3315" i="25" s="1"/>
  <c r="C3316" i="25" s="1"/>
  <c r="C3317" i="25"/>
  <c r="C3318" i="25" s="1"/>
  <c r="C3319" i="25" s="1"/>
  <c r="C3320" i="25" s="1"/>
  <c r="C3321" i="25" s="1"/>
  <c r="C3322" i="25" s="1"/>
  <c r="C3323" i="25" s="1"/>
  <c r="C3324" i="25" s="1"/>
  <c r="C3325" i="25" s="1"/>
  <c r="C3326" i="25" s="1"/>
  <c r="C3327" i="25" s="1"/>
  <c r="C3328" i="25" s="1"/>
  <c r="C3329" i="25" s="1"/>
  <c r="C3330" i="25" s="1"/>
  <c r="C3331" i="25" s="1"/>
  <c r="C3332" i="25" s="1"/>
  <c r="C3333" i="25" s="1"/>
  <c r="C3334" i="25" s="1"/>
  <c r="C3335" i="25" s="1"/>
  <c r="C3336" i="25" s="1"/>
  <c r="C3337" i="25" s="1"/>
  <c r="C3338" i="25" s="1"/>
  <c r="C3339" i="25" s="1"/>
  <c r="C3340" i="25" s="1"/>
  <c r="C3341" i="25" s="1"/>
  <c r="C3342" i="25" s="1"/>
  <c r="C3343" i="25" s="1"/>
  <c r="C3344" i="25" s="1"/>
  <c r="C3345" i="25" s="1"/>
  <c r="C3346" i="25" s="1"/>
  <c r="C3347" i="25" s="1"/>
  <c r="C3348" i="25" s="1"/>
  <c r="C3349" i="25" s="1"/>
  <c r="C3350" i="25" s="1"/>
  <c r="C3351" i="25" s="1"/>
  <c r="C3352" i="25" s="1"/>
  <c r="C3353" i="25" s="1"/>
  <c r="C3354" i="25" s="1"/>
  <c r="C3355" i="25" s="1"/>
  <c r="C3356" i="25" s="1"/>
  <c r="C3357" i="25" s="1"/>
  <c r="C3358" i="25" s="1"/>
  <c r="C3359" i="25" s="1"/>
  <c r="C3360" i="25" s="1"/>
  <c r="C3361" i="25" s="1"/>
  <c r="C3362" i="25" s="1"/>
  <c r="C3363" i="25" s="1"/>
  <c r="C3364" i="25" s="1"/>
  <c r="C3365" i="25" s="1"/>
  <c r="C3366" i="25" s="1"/>
  <c r="C3367" i="25" s="1"/>
  <c r="C3368" i="25" s="1"/>
  <c r="C3369" i="25" s="1"/>
  <c r="C3370" i="25" s="1"/>
  <c r="C3371" i="25" s="1"/>
  <c r="C3372" i="25" s="1"/>
  <c r="C3373" i="25" s="1"/>
  <c r="C3374" i="25" s="1"/>
  <c r="C3375" i="25" s="1"/>
  <c r="C3376" i="25" s="1"/>
  <c r="C3377" i="25" s="1"/>
  <c r="C3378" i="25" s="1"/>
  <c r="C3379" i="25" s="1"/>
  <c r="C3380" i="25" s="1"/>
  <c r="C3381" i="25" s="1"/>
  <c r="C3382" i="25" s="1"/>
  <c r="C3383" i="25" s="1"/>
  <c r="C3384" i="25" s="1"/>
  <c r="C3385" i="25" s="1"/>
  <c r="C3386" i="25" s="1"/>
  <c r="C3387" i="25" s="1"/>
  <c r="C3388" i="25" s="1"/>
  <c r="C3389" i="25" s="1"/>
  <c r="C3390" i="25" s="1"/>
  <c r="C3391" i="25" s="1"/>
  <c r="C3392" i="25" s="1"/>
  <c r="C3393" i="25" s="1"/>
  <c r="C3394" i="25" s="1"/>
  <c r="C3395" i="25" s="1"/>
  <c r="C3396" i="25" s="1"/>
  <c r="C3397" i="25" s="1"/>
  <c r="C3398" i="25" s="1"/>
  <c r="C3399" i="25" s="1"/>
  <c r="C3400" i="25" s="1"/>
  <c r="C3401" i="25" s="1"/>
  <c r="C3402" i="25" s="1"/>
  <c r="C3403" i="25" s="1"/>
  <c r="C3404" i="25" s="1"/>
  <c r="C3405" i="25" s="1"/>
  <c r="C3406" i="25" s="1"/>
  <c r="C3407" i="25" s="1"/>
  <c r="C3408" i="25" s="1"/>
  <c r="C3409" i="25" s="1"/>
  <c r="C3410" i="25" s="1"/>
  <c r="C3411" i="25" s="1"/>
  <c r="C3412" i="25" s="1"/>
  <c r="C3413" i="25" s="1"/>
  <c r="C3414" i="25" s="1"/>
  <c r="C3415" i="25" s="1"/>
  <c r="C3416" i="25" s="1"/>
  <c r="C3417" i="25" s="1"/>
  <c r="C3418" i="25" s="1"/>
  <c r="C3419" i="25" s="1"/>
  <c r="C3420" i="25" s="1"/>
  <c r="C3421" i="25"/>
  <c r="C3422" i="25" s="1"/>
  <c r="C3423" i="25" s="1"/>
  <c r="C3424" i="25" s="1"/>
  <c r="C3425" i="25" s="1"/>
  <c r="C3426" i="25" s="1"/>
  <c r="C3427" i="25" s="1"/>
  <c r="C3428" i="25" s="1"/>
  <c r="C3429" i="25" s="1"/>
  <c r="C3430" i="25" s="1"/>
  <c r="C3431" i="25" s="1"/>
  <c r="C3432" i="25" s="1"/>
  <c r="C3433" i="25" s="1"/>
  <c r="C3434" i="25" s="1"/>
  <c r="C3435" i="25" s="1"/>
  <c r="C3436" i="25" s="1"/>
  <c r="C3437" i="25" s="1"/>
  <c r="C3438" i="25" s="1"/>
  <c r="C3439" i="25" s="1"/>
  <c r="C3440" i="25" s="1"/>
  <c r="C3441" i="25" s="1"/>
  <c r="C3442" i="25" s="1"/>
  <c r="C3443" i="25" s="1"/>
  <c r="C3444" i="25" s="1"/>
  <c r="C3445" i="25" s="1"/>
  <c r="C3446" i="25" s="1"/>
  <c r="C3447" i="25" s="1"/>
  <c r="C3448" i="25" s="1"/>
  <c r="C3449" i="25" s="1"/>
  <c r="C3450" i="25" s="1"/>
  <c r="C3451" i="25" s="1"/>
  <c r="C3452" i="25" s="1"/>
  <c r="C3453" i="25" s="1"/>
  <c r="C3454" i="25" s="1"/>
  <c r="C3455" i="25" s="1"/>
  <c r="C3456" i="25" s="1"/>
  <c r="C3457" i="25" s="1"/>
  <c r="C3458" i="25" s="1"/>
  <c r="C3459" i="25" s="1"/>
  <c r="C3460" i="25" s="1"/>
  <c r="C3461" i="25" s="1"/>
  <c r="C3462" i="25" s="1"/>
  <c r="C3463" i="25" s="1"/>
  <c r="C3464" i="25" s="1"/>
  <c r="C3465" i="25" s="1"/>
  <c r="C3466" i="25" s="1"/>
  <c r="C3467" i="25" s="1"/>
  <c r="C3468" i="25" s="1"/>
  <c r="C3469" i="25" s="1"/>
  <c r="C3470" i="25" s="1"/>
  <c r="C3471" i="25" s="1"/>
  <c r="C3472" i="25" s="1"/>
  <c r="C3473" i="25" s="1"/>
  <c r="C3474" i="25" s="1"/>
  <c r="C3475" i="25" s="1"/>
  <c r="C3476" i="25" s="1"/>
  <c r="C3477" i="25" s="1"/>
  <c r="C3478" i="25" s="1"/>
  <c r="C3479" i="25" s="1"/>
  <c r="C3480" i="25" s="1"/>
  <c r="C3481" i="25" s="1"/>
  <c r="C3482" i="25" s="1"/>
  <c r="C3483" i="25" s="1"/>
  <c r="C3484" i="25" s="1"/>
  <c r="C3485" i="25" s="1"/>
  <c r="C3486" i="25" s="1"/>
  <c r="C3487" i="25" s="1"/>
  <c r="C3488" i="25" s="1"/>
  <c r="C3489" i="25" s="1"/>
  <c r="C3490" i="25" s="1"/>
  <c r="C3491" i="25" s="1"/>
  <c r="C3492" i="25" s="1"/>
  <c r="C3493" i="25" s="1"/>
  <c r="C3494" i="25" s="1"/>
  <c r="C3495" i="25" s="1"/>
  <c r="C3496" i="25" s="1"/>
  <c r="C3497" i="25" s="1"/>
  <c r="C3498" i="25" s="1"/>
  <c r="C3499" i="25" s="1"/>
  <c r="C3500" i="25" s="1"/>
  <c r="C3501" i="25" s="1"/>
  <c r="C3502" i="25" s="1"/>
  <c r="C3503" i="25" s="1"/>
  <c r="C3504" i="25" s="1"/>
  <c r="C3505" i="25" s="1"/>
  <c r="C3506" i="25" s="1"/>
  <c r="C3507" i="25" s="1"/>
  <c r="C3508" i="25" s="1"/>
  <c r="C3509" i="25" s="1"/>
  <c r="C3510" i="25" s="1"/>
  <c r="C3511" i="25" s="1"/>
  <c r="C3512" i="25" s="1"/>
  <c r="C3513" i="25" s="1"/>
  <c r="C3514" i="25" s="1"/>
  <c r="C3515" i="25" s="1"/>
  <c r="C3516" i="25" s="1"/>
  <c r="C3517" i="25" s="1"/>
  <c r="C3518" i="25" s="1"/>
  <c r="C3519" i="25" s="1"/>
  <c r="C3520" i="25" s="1"/>
  <c r="C3521" i="25" s="1"/>
  <c r="C3522" i="25" s="1"/>
  <c r="C3523" i="25" s="1"/>
  <c r="C3524" i="25" s="1"/>
  <c r="C3525" i="25" s="1"/>
  <c r="C3526" i="25" s="1"/>
  <c r="C3527" i="25"/>
  <c r="C3528" i="25" s="1"/>
  <c r="C3529" i="25" s="1"/>
  <c r="C3530" i="25" s="1"/>
  <c r="C3531" i="25" s="1"/>
  <c r="C3532" i="25" s="1"/>
  <c r="C3533" i="25" s="1"/>
  <c r="C3534" i="25" s="1"/>
  <c r="C3535" i="25" s="1"/>
  <c r="C3536" i="25" s="1"/>
  <c r="C3537" i="25" s="1"/>
  <c r="C3538" i="25" s="1"/>
  <c r="C3539" i="25" s="1"/>
  <c r="C3540" i="25" s="1"/>
  <c r="C3541" i="25" s="1"/>
  <c r="C3542" i="25" s="1"/>
  <c r="C3543" i="25" s="1"/>
  <c r="C3544" i="25" s="1"/>
  <c r="C3545" i="25" s="1"/>
  <c r="C3546" i="25" s="1"/>
  <c r="C3547" i="25" s="1"/>
  <c r="C3548" i="25" s="1"/>
  <c r="C3549" i="25" s="1"/>
  <c r="C3550" i="25" s="1"/>
  <c r="C3551" i="25" s="1"/>
  <c r="C3552" i="25" s="1"/>
  <c r="C3553" i="25" s="1"/>
  <c r="C3554" i="25" s="1"/>
  <c r="C3555" i="25" s="1"/>
  <c r="C3556" i="25" s="1"/>
  <c r="C3557" i="25" s="1"/>
  <c r="C3558" i="25" s="1"/>
  <c r="C3559" i="25" s="1"/>
  <c r="C3560" i="25" s="1"/>
  <c r="C3561" i="25" s="1"/>
  <c r="C3562" i="25" s="1"/>
  <c r="C3563" i="25" s="1"/>
  <c r="C3564" i="25" s="1"/>
  <c r="C3565" i="25" s="1"/>
  <c r="C3566" i="25" s="1"/>
  <c r="C3567" i="25" s="1"/>
  <c r="C3568" i="25" s="1"/>
  <c r="C3569" i="25" s="1"/>
  <c r="C3570" i="25" s="1"/>
  <c r="C3571" i="25" s="1"/>
  <c r="C3572" i="25" s="1"/>
  <c r="C3573" i="25" s="1"/>
  <c r="C3574" i="25" s="1"/>
  <c r="C3575" i="25" s="1"/>
  <c r="C3576" i="25" s="1"/>
  <c r="C3577" i="25" s="1"/>
  <c r="C3578" i="25" s="1"/>
  <c r="C3579" i="25" s="1"/>
  <c r="C3580" i="25" s="1"/>
  <c r="C3581" i="25" s="1"/>
  <c r="C3582" i="25" s="1"/>
  <c r="C3583" i="25" s="1"/>
  <c r="C3584" i="25" s="1"/>
  <c r="C3585" i="25" s="1"/>
  <c r="C3586" i="25" s="1"/>
  <c r="C3587" i="25" s="1"/>
  <c r="C3588" i="25" s="1"/>
  <c r="C3589" i="25" s="1"/>
  <c r="C3590" i="25" s="1"/>
  <c r="C3591" i="25" s="1"/>
  <c r="C3592" i="25" s="1"/>
  <c r="C3593" i="25" s="1"/>
  <c r="C3594" i="25" s="1"/>
  <c r="C3595" i="25" s="1"/>
  <c r="C3596" i="25" s="1"/>
  <c r="C3597" i="25" s="1"/>
  <c r="C3598" i="25" s="1"/>
  <c r="C3599" i="25" s="1"/>
  <c r="C3600" i="25" s="1"/>
  <c r="C3601" i="25" s="1"/>
  <c r="C3602" i="25" s="1"/>
  <c r="C3603" i="25" s="1"/>
  <c r="C3604" i="25" s="1"/>
  <c r="C3605" i="25" s="1"/>
  <c r="C3606" i="25" s="1"/>
  <c r="C3607" i="25" s="1"/>
  <c r="C3608" i="25" s="1"/>
  <c r="C3609" i="25" s="1"/>
  <c r="C3610" i="25" s="1"/>
  <c r="C3611" i="25" s="1"/>
  <c r="C3612" i="25" s="1"/>
  <c r="C3613" i="25" s="1"/>
  <c r="C3614" i="25" s="1"/>
  <c r="C3615" i="25" s="1"/>
  <c r="C3616" i="25" s="1"/>
  <c r="C3617" i="25" s="1"/>
  <c r="C3618" i="25" s="1"/>
  <c r="C3619" i="25" s="1"/>
  <c r="C3620" i="25" s="1"/>
  <c r="C3621" i="25" s="1"/>
  <c r="C3622" i="25" s="1"/>
  <c r="C3623" i="25" s="1"/>
  <c r="C3624" i="25" s="1"/>
  <c r="C3625" i="25" s="1"/>
  <c r="C3626" i="25" s="1"/>
  <c r="C3627" i="25" s="1"/>
  <c r="C3628" i="25" s="1"/>
  <c r="C3629" i="25" s="1"/>
  <c r="C3630" i="25" s="1"/>
  <c r="C3631" i="25" s="1"/>
  <c r="C3632" i="25" s="1"/>
  <c r="C3633" i="25" s="1"/>
  <c r="C3634" i="25" s="1"/>
  <c r="C3635" i="25" s="1"/>
  <c r="C3636" i="25" s="1"/>
  <c r="C3637" i="25"/>
  <c r="C3638" i="25" s="1"/>
  <c r="C3639" i="25" s="1"/>
  <c r="C3640" i="25" s="1"/>
  <c r="C3641" i="25" s="1"/>
  <c r="C3642" i="25" s="1"/>
  <c r="C3643" i="25" s="1"/>
  <c r="C3644" i="25" s="1"/>
  <c r="C3645" i="25" s="1"/>
  <c r="C3646" i="25" s="1"/>
  <c r="C3647" i="25" s="1"/>
  <c r="C3648" i="25" s="1"/>
  <c r="C3649" i="25" s="1"/>
  <c r="C3650" i="25" s="1"/>
  <c r="C3651" i="25" s="1"/>
  <c r="C3652" i="25" s="1"/>
  <c r="C3653" i="25" s="1"/>
  <c r="C3654" i="25" s="1"/>
  <c r="C3655" i="25" s="1"/>
  <c r="C3656" i="25" s="1"/>
  <c r="C3657" i="25" s="1"/>
  <c r="C3658" i="25" s="1"/>
  <c r="C3659" i="25" s="1"/>
  <c r="C3660" i="25" s="1"/>
  <c r="C3661" i="25" s="1"/>
  <c r="C3662" i="25" s="1"/>
  <c r="C3663" i="25" s="1"/>
  <c r="C3664" i="25" s="1"/>
  <c r="C3665" i="25" s="1"/>
  <c r="C3666" i="25" s="1"/>
  <c r="C3667" i="25" s="1"/>
  <c r="C3668" i="25" s="1"/>
  <c r="C3669" i="25" s="1"/>
  <c r="C3670" i="25" s="1"/>
  <c r="C3671" i="25" s="1"/>
  <c r="C3672" i="25" s="1"/>
  <c r="C3673" i="25" s="1"/>
  <c r="C3674" i="25" s="1"/>
  <c r="C3675" i="25" s="1"/>
  <c r="C3676" i="25" s="1"/>
  <c r="C3677" i="25" s="1"/>
  <c r="C3678" i="25" s="1"/>
  <c r="C3679" i="25" s="1"/>
  <c r="C3680" i="25" s="1"/>
  <c r="C3681" i="25" s="1"/>
  <c r="C3682" i="25" s="1"/>
  <c r="C3683" i="25" s="1"/>
  <c r="C3684" i="25" s="1"/>
  <c r="C3685" i="25" s="1"/>
  <c r="C3686" i="25" s="1"/>
  <c r="C3687" i="25" s="1"/>
  <c r="C3688" i="25" s="1"/>
  <c r="C3689" i="25" s="1"/>
  <c r="C3690" i="25" s="1"/>
  <c r="C3691" i="25" s="1"/>
  <c r="C3692" i="25" s="1"/>
  <c r="C3693" i="25" s="1"/>
  <c r="C3694" i="25" s="1"/>
  <c r="C3695" i="25" s="1"/>
  <c r="C3696" i="25" s="1"/>
  <c r="C3697" i="25" s="1"/>
  <c r="C3698" i="25" s="1"/>
  <c r="C3699" i="25" s="1"/>
  <c r="C3700" i="25" s="1"/>
  <c r="C3701" i="25" s="1"/>
  <c r="C3702" i="25" s="1"/>
  <c r="C3703" i="25" s="1"/>
  <c r="C3704" i="25" s="1"/>
  <c r="C3705" i="25" s="1"/>
  <c r="C3706" i="25" s="1"/>
  <c r="C3707" i="25" s="1"/>
  <c r="C3708" i="25" s="1"/>
  <c r="C3709" i="25" s="1"/>
  <c r="C3710" i="25" s="1"/>
  <c r="C3711" i="25" s="1"/>
  <c r="C3712" i="25" s="1"/>
  <c r="C3713" i="25" s="1"/>
  <c r="C3714" i="25" s="1"/>
  <c r="C3715" i="25" s="1"/>
  <c r="C3716" i="25" s="1"/>
  <c r="C3717" i="25" s="1"/>
  <c r="C3718" i="25" s="1"/>
  <c r="C3719" i="25" s="1"/>
  <c r="C3720" i="25" s="1"/>
  <c r="C3721" i="25" s="1"/>
  <c r="C3722" i="25" s="1"/>
  <c r="C3723" i="25" s="1"/>
  <c r="C3724" i="25" s="1"/>
  <c r="C3725" i="25" s="1"/>
  <c r="C3726" i="25" s="1"/>
  <c r="C3727" i="25" s="1"/>
  <c r="C3728" i="25" s="1"/>
  <c r="C3729" i="25"/>
  <c r="C3730" i="25" s="1"/>
  <c r="C3731" i="25" s="1"/>
  <c r="C3732" i="25" s="1"/>
  <c r="C3733" i="25" s="1"/>
  <c r="C3734" i="25" s="1"/>
  <c r="C3735" i="25" s="1"/>
  <c r="C3736" i="25" s="1"/>
  <c r="C3737" i="25" s="1"/>
  <c r="C3738" i="25" s="1"/>
  <c r="C3739" i="25" s="1"/>
  <c r="C3740" i="25" s="1"/>
  <c r="C3741" i="25" s="1"/>
  <c r="C3742" i="25" s="1"/>
  <c r="C3743" i="25" s="1"/>
  <c r="C3744" i="25" s="1"/>
  <c r="C3745" i="25" s="1"/>
  <c r="C3746" i="25" s="1"/>
  <c r="C3747" i="25" s="1"/>
  <c r="C3748" i="25" s="1"/>
  <c r="C3749" i="25" s="1"/>
  <c r="C3750" i="25" s="1"/>
  <c r="C3751" i="25" s="1"/>
  <c r="C3752" i="25" s="1"/>
  <c r="C3753" i="25" s="1"/>
  <c r="C3754" i="25" s="1"/>
  <c r="C3755" i="25" s="1"/>
  <c r="C3756" i="25" s="1"/>
  <c r="C3757" i="25" s="1"/>
  <c r="C3758" i="25" s="1"/>
  <c r="C3759" i="25" s="1"/>
  <c r="C3760" i="25" s="1"/>
  <c r="C3761" i="25" s="1"/>
  <c r="C3762" i="25" s="1"/>
  <c r="C3763" i="25" s="1"/>
  <c r="C3764" i="25" s="1"/>
  <c r="C3765" i="25" s="1"/>
  <c r="C3766" i="25" s="1"/>
  <c r="C3767" i="25" s="1"/>
  <c r="C3768" i="25" s="1"/>
  <c r="C3769" i="25" s="1"/>
  <c r="C3770" i="25" s="1"/>
  <c r="C3771" i="25" s="1"/>
  <c r="C3772" i="25" s="1"/>
  <c r="C3773" i="25" s="1"/>
  <c r="C3774" i="25" s="1"/>
  <c r="C3775" i="25" s="1"/>
  <c r="C3776" i="25" s="1"/>
  <c r="C3777" i="25" s="1"/>
  <c r="C3778" i="25" s="1"/>
  <c r="C3779" i="25" s="1"/>
  <c r="C3780" i="25" s="1"/>
  <c r="C3781" i="25" s="1"/>
  <c r="C3782" i="25" s="1"/>
  <c r="C3783" i="25" s="1"/>
  <c r="C3784" i="25" s="1"/>
  <c r="C3785" i="25" s="1"/>
  <c r="C3786" i="25" s="1"/>
  <c r="C3787" i="25" s="1"/>
  <c r="C3788" i="25" s="1"/>
  <c r="C3789" i="25" s="1"/>
  <c r="C3790" i="25" s="1"/>
  <c r="C3791" i="25" s="1"/>
  <c r="C3792" i="25" s="1"/>
  <c r="C3793" i="25" s="1"/>
  <c r="C3794" i="25" s="1"/>
  <c r="C3795" i="25" s="1"/>
  <c r="C3796" i="25" s="1"/>
  <c r="C3797" i="25" s="1"/>
  <c r="C3798" i="25" s="1"/>
  <c r="C3799" i="25" s="1"/>
  <c r="C3800" i="25" s="1"/>
  <c r="C3801" i="25" s="1"/>
  <c r="C3802" i="25" s="1"/>
  <c r="C3803" i="25" s="1"/>
  <c r="C3804" i="25" s="1"/>
  <c r="C3805" i="25" s="1"/>
  <c r="C3806" i="25" s="1"/>
  <c r="C3807" i="25" s="1"/>
  <c r="C3808" i="25" s="1"/>
  <c r="C3809" i="25" s="1"/>
  <c r="C3810" i="25" s="1"/>
  <c r="C3811" i="25" s="1"/>
  <c r="C3812" i="25" s="1"/>
  <c r="C3813" i="25" s="1"/>
  <c r="C3814" i="25" s="1"/>
  <c r="C3815" i="25" s="1"/>
  <c r="C3816" i="25" s="1"/>
  <c r="C3817" i="25" s="1"/>
  <c r="C3818" i="25" s="1"/>
  <c r="C3819" i="25" s="1"/>
  <c r="C3820" i="25" s="1"/>
  <c r="C3821" i="25" s="1"/>
  <c r="C3822" i="25" s="1"/>
  <c r="C3823" i="25" s="1"/>
  <c r="C3824" i="25" s="1"/>
  <c r="C3825" i="25" s="1"/>
  <c r="C3826" i="25" s="1"/>
  <c r="C3827" i="25" s="1"/>
  <c r="C3828" i="25" s="1"/>
  <c r="C3829" i="25" s="1"/>
  <c r="C3830" i="25" s="1"/>
  <c r="C3831" i="25" s="1"/>
  <c r="C3832" i="25" s="1"/>
  <c r="C3833" i="25" s="1"/>
  <c r="C3834" i="25" s="1"/>
  <c r="C3835" i="25"/>
  <c r="C3836" i="25" s="1"/>
  <c r="C3837" i="25" s="1"/>
  <c r="C3838" i="25" s="1"/>
  <c r="C3839" i="25" s="1"/>
  <c r="C3840" i="25" s="1"/>
  <c r="C3841" i="25" s="1"/>
  <c r="C3842" i="25" s="1"/>
  <c r="C3843" i="25" s="1"/>
  <c r="C3844" i="25" s="1"/>
  <c r="C3845" i="25" s="1"/>
  <c r="C3846" i="25" s="1"/>
  <c r="C3847" i="25" s="1"/>
  <c r="C3848" i="25" s="1"/>
  <c r="C3849" i="25" s="1"/>
  <c r="C3850" i="25" s="1"/>
  <c r="C3851" i="25" s="1"/>
  <c r="C3852" i="25" s="1"/>
  <c r="C3853" i="25" s="1"/>
  <c r="C3854" i="25" s="1"/>
  <c r="C3855" i="25" s="1"/>
  <c r="C3856" i="25" s="1"/>
  <c r="C3857" i="25" s="1"/>
  <c r="C3858" i="25" s="1"/>
  <c r="C3859" i="25" s="1"/>
  <c r="C3860" i="25" s="1"/>
  <c r="C3861" i="25" s="1"/>
  <c r="C3862" i="25" s="1"/>
  <c r="C3863" i="25" s="1"/>
  <c r="C3864" i="25" s="1"/>
  <c r="C3865" i="25" s="1"/>
  <c r="C3866" i="25" s="1"/>
  <c r="C3867" i="25" s="1"/>
  <c r="C3868" i="25" s="1"/>
  <c r="C3869" i="25" s="1"/>
  <c r="C3870" i="25" s="1"/>
  <c r="C3871" i="25" s="1"/>
  <c r="C3872" i="25" s="1"/>
  <c r="C3873" i="25" s="1"/>
  <c r="C3874" i="25" s="1"/>
  <c r="C3875" i="25" s="1"/>
  <c r="C3876" i="25" s="1"/>
  <c r="C3877" i="25" s="1"/>
  <c r="C3878" i="25" s="1"/>
  <c r="C3879" i="25" s="1"/>
  <c r="C3880" i="25" s="1"/>
  <c r="C3881" i="25" s="1"/>
  <c r="C3882" i="25" s="1"/>
  <c r="C3883" i="25" s="1"/>
  <c r="C3884" i="25" s="1"/>
  <c r="C3885" i="25" s="1"/>
  <c r="C3886" i="25" s="1"/>
  <c r="C3887" i="25" s="1"/>
  <c r="C3888" i="25" s="1"/>
  <c r="C3889" i="25" s="1"/>
  <c r="C3890" i="25" s="1"/>
  <c r="C3891" i="25" s="1"/>
  <c r="C3892" i="25" s="1"/>
  <c r="C3893" i="25" s="1"/>
  <c r="C3894" i="25" s="1"/>
  <c r="C3895" i="25" s="1"/>
  <c r="C3896" i="25" s="1"/>
  <c r="C3897" i="25" s="1"/>
  <c r="C3898" i="25" s="1"/>
  <c r="C3899" i="25" s="1"/>
  <c r="C3900" i="25" s="1"/>
  <c r="C3901" i="25" s="1"/>
  <c r="C3902" i="25" s="1"/>
  <c r="C3903" i="25" s="1"/>
  <c r="C3904" i="25" s="1"/>
  <c r="C3905" i="25" s="1"/>
  <c r="C3906" i="25" s="1"/>
  <c r="C3907" i="25" s="1"/>
  <c r="C3908" i="25" s="1"/>
  <c r="C3909" i="25" s="1"/>
  <c r="C3910" i="25" s="1"/>
  <c r="C3911" i="25" s="1"/>
  <c r="C3912" i="25" s="1"/>
  <c r="C3913" i="25" s="1"/>
  <c r="C3914" i="25" s="1"/>
  <c r="C3915" i="25" s="1"/>
  <c r="C3916" i="25" s="1"/>
  <c r="C3917" i="25" s="1"/>
  <c r="C3918" i="25" s="1"/>
  <c r="C3919" i="25" s="1"/>
  <c r="C3920" i="25" s="1"/>
  <c r="C3921" i="25" s="1"/>
  <c r="C3922" i="25" s="1"/>
  <c r="C3923" i="25" s="1"/>
  <c r="C3924" i="25" s="1"/>
  <c r="C3925" i="25" s="1"/>
  <c r="C3926" i="25" s="1"/>
  <c r="C3927" i="25" s="1"/>
  <c r="C3928" i="25" s="1"/>
  <c r="C3929" i="25" s="1"/>
  <c r="C3930" i="25" s="1"/>
  <c r="C3931" i="25"/>
  <c r="C3932" i="25" s="1"/>
  <c r="C3933" i="25" s="1"/>
  <c r="C3934" i="25" s="1"/>
  <c r="C3935" i="25" s="1"/>
  <c r="C3936" i="25" s="1"/>
  <c r="C3937" i="25" s="1"/>
  <c r="C3938" i="25" s="1"/>
  <c r="C3939" i="25" s="1"/>
  <c r="C3940" i="25" s="1"/>
  <c r="C3941" i="25" s="1"/>
  <c r="C3942" i="25" s="1"/>
  <c r="C3943" i="25" s="1"/>
  <c r="C3944" i="25" s="1"/>
  <c r="C3945" i="25" s="1"/>
  <c r="C3946" i="25" s="1"/>
  <c r="C3947" i="25" s="1"/>
  <c r="C3948" i="25" s="1"/>
  <c r="C3949" i="25" s="1"/>
  <c r="C3950" i="25" s="1"/>
  <c r="C3951" i="25" s="1"/>
  <c r="C3952" i="25" s="1"/>
  <c r="C3953" i="25" s="1"/>
  <c r="C3954" i="25" s="1"/>
  <c r="C3955" i="25" s="1"/>
  <c r="C3956" i="25" s="1"/>
  <c r="C3957" i="25" s="1"/>
  <c r="C3958" i="25" s="1"/>
  <c r="C3959" i="25" s="1"/>
  <c r="C3960" i="25" s="1"/>
  <c r="C3961" i="25" s="1"/>
  <c r="C3962" i="25" s="1"/>
  <c r="C3963" i="25" s="1"/>
  <c r="C3964" i="25" s="1"/>
  <c r="C3965" i="25" s="1"/>
  <c r="C3966" i="25" s="1"/>
  <c r="C3967" i="25" s="1"/>
  <c r="C3968" i="25" s="1"/>
  <c r="C3969" i="25" s="1"/>
  <c r="C3970" i="25" s="1"/>
  <c r="C3971" i="25" s="1"/>
  <c r="C3972" i="25" s="1"/>
  <c r="C3973" i="25" s="1"/>
  <c r="C3974" i="25" s="1"/>
  <c r="C3975" i="25" s="1"/>
  <c r="C3976" i="25" s="1"/>
  <c r="C3977" i="25" s="1"/>
  <c r="C3978" i="25" s="1"/>
  <c r="D3549" i="25"/>
  <c r="D3749" i="25"/>
  <c r="D3053" i="25"/>
  <c r="D3385" i="25"/>
  <c r="D3714" i="25"/>
  <c r="D2929" i="25"/>
  <c r="D3103" i="25"/>
  <c r="D3242" i="25"/>
  <c r="D3606" i="25"/>
  <c r="D3413" i="25"/>
  <c r="D3969" i="25"/>
  <c r="D3592" i="25"/>
  <c r="D3130" i="25"/>
  <c r="D2618" i="25"/>
  <c r="D2609" i="25"/>
  <c r="D2976" i="25"/>
  <c r="D3453" i="25"/>
  <c r="D3664" i="25"/>
  <c r="D3933" i="25"/>
  <c r="D3289" i="25"/>
  <c r="D3618" i="25"/>
  <c r="D3899" i="25"/>
  <c r="D2889" i="25"/>
  <c r="D3141" i="25"/>
  <c r="D3928" i="25"/>
  <c r="D3317" i="25"/>
  <c r="D3785" i="25"/>
  <c r="D3496" i="25"/>
  <c r="D3058" i="25"/>
  <c r="D2546" i="25"/>
  <c r="D2537" i="25"/>
  <c r="D3958" i="25"/>
  <c r="D3357" i="25"/>
  <c r="D3568" i="25"/>
  <c r="D3836" i="25"/>
  <c r="D3193" i="25"/>
  <c r="D3522" i="25"/>
  <c r="D3629" i="25"/>
  <c r="D3891" i="25"/>
  <c r="D2985" i="25"/>
  <c r="D3856" i="25"/>
  <c r="D3221" i="25"/>
  <c r="D3562" i="25"/>
  <c r="D3400" i="25"/>
  <c r="D2986" i="25"/>
  <c r="D3687" i="25"/>
  <c r="D2793" i="25"/>
  <c r="D3216" i="25"/>
  <c r="D3525" i="25"/>
  <c r="D3819" i="25"/>
  <c r="D3168" i="25"/>
  <c r="D3255" i="25"/>
  <c r="D3382" i="25"/>
  <c r="D3881" i="25"/>
  <c r="D3814" i="25"/>
  <c r="D3160" i="25"/>
  <c r="D3376" i="25"/>
  <c r="D3685" i="25"/>
  <c r="D2777" i="25"/>
  <c r="D3330" i="25"/>
  <c r="D3415" i="25"/>
  <c r="D3584" i="25"/>
  <c r="D3914" i="25"/>
  <c r="D3711" i="25"/>
  <c r="D2918" i="25"/>
  <c r="D3934" i="25"/>
  <c r="D3325" i="25"/>
  <c r="D3536" i="25"/>
  <c r="D3812" i="25"/>
  <c r="D3158" i="25"/>
  <c r="D3490" i="25"/>
  <c r="D3575" i="25"/>
  <c r="D3882" i="25"/>
  <c r="D2881" i="25"/>
  <c r="D3832" i="25"/>
  <c r="D3189" i="25"/>
  <c r="D3967" i="25"/>
  <c r="D3926" i="25"/>
  <c r="D3313" i="25"/>
  <c r="D3526" i="25"/>
  <c r="D3804" i="25"/>
  <c r="D3144" i="25"/>
  <c r="D3480" i="25"/>
  <c r="D3565" i="25"/>
  <c r="D3918" i="25"/>
  <c r="D3303" i="25"/>
  <c r="D3514" i="25"/>
  <c r="D3796" i="25"/>
  <c r="D3133" i="25"/>
  <c r="D3470" i="25"/>
  <c r="D3553" i="25"/>
  <c r="D3818" i="25"/>
  <c r="D2753" i="25"/>
  <c r="D3077" i="25"/>
  <c r="D3831" i="25"/>
  <c r="D2970" i="25"/>
  <c r="D2125" i="25"/>
  <c r="D2952" i="25"/>
  <c r="D2418" i="25"/>
  <c r="D2839" i="25"/>
  <c r="D2266" i="25"/>
  <c r="D2550" i="25"/>
  <c r="D2909" i="25"/>
  <c r="D2361" i="25"/>
  <c r="D3444" i="25"/>
  <c r="D2932" i="25"/>
  <c r="D2392" i="25"/>
  <c r="D3459" i="25"/>
  <c r="D2947" i="25"/>
  <c r="D2411" i="25"/>
  <c r="D1829" i="25"/>
  <c r="D1161" i="25"/>
  <c r="D1486" i="25"/>
  <c r="D2011" i="25"/>
  <c r="D1441" i="25"/>
  <c r="D1042" i="25"/>
  <c r="D3176" i="25"/>
  <c r="D3218" i="25"/>
  <c r="D2586" i="25"/>
  <c r="D2365" i="25"/>
  <c r="D2688" i="25"/>
  <c r="D1664" i="25"/>
  <c r="D2575" i="25"/>
  <c r="D2798" i="25"/>
  <c r="D2186" i="25"/>
  <c r="D2645" i="25"/>
  <c r="D3692" i="25"/>
  <c r="D3463" i="25"/>
  <c r="D3674" i="25"/>
  <c r="D2721" i="25"/>
  <c r="D3301" i="25"/>
  <c r="D3630" i="25"/>
  <c r="D3939" i="25"/>
  <c r="D2926" i="25"/>
  <c r="D3152" i="25"/>
  <c r="D3936" i="25"/>
  <c r="D3327" i="25"/>
  <c r="D3801" i="25"/>
  <c r="D3506" i="25"/>
  <c r="D3066" i="25"/>
  <c r="D2554" i="25"/>
  <c r="D2545" i="25"/>
  <c r="D3966" i="25"/>
  <c r="D3367" i="25"/>
  <c r="D3578" i="25"/>
  <c r="D3844" i="25"/>
  <c r="D3205" i="25"/>
  <c r="D3534" i="25"/>
  <c r="D3649" i="25"/>
  <c r="D3971" i="25"/>
  <c r="D3017" i="25"/>
  <c r="D3864" i="25"/>
  <c r="D3231" i="25"/>
  <c r="D3594" i="25"/>
  <c r="D3410" i="25"/>
  <c r="D2994" i="25"/>
  <c r="D2474" i="25"/>
  <c r="D2461" i="25"/>
  <c r="D3894" i="25"/>
  <c r="D3271" i="25"/>
  <c r="D3482" i="25"/>
  <c r="D3772" i="25"/>
  <c r="D3094" i="25"/>
  <c r="D3438" i="25"/>
  <c r="D3521" i="25"/>
  <c r="D3639" i="25"/>
  <c r="D3901" i="25"/>
  <c r="D3792" i="25"/>
  <c r="D3126" i="25"/>
  <c r="D3927" i="25"/>
  <c r="D3314" i="25"/>
  <c r="D2922" i="25"/>
  <c r="D3601" i="25"/>
  <c r="D3789" i="25"/>
  <c r="D3120" i="25"/>
  <c r="D3439" i="25"/>
  <c r="D3755" i="25"/>
  <c r="D3064" i="25"/>
  <c r="D3167" i="25"/>
  <c r="D3296" i="25"/>
  <c r="D3729" i="25"/>
  <c r="D3750" i="25"/>
  <c r="D3054" i="25"/>
  <c r="D3290" i="25"/>
  <c r="D3599" i="25"/>
  <c r="D3883" i="25"/>
  <c r="D3246" i="25"/>
  <c r="D3329" i="25"/>
  <c r="D3456" i="25"/>
  <c r="D3713" i="25"/>
  <c r="D3625" i="25"/>
  <c r="D3821" i="25"/>
  <c r="D3870" i="25"/>
  <c r="D3239" i="25"/>
  <c r="D3450" i="25"/>
  <c r="D3748" i="25"/>
  <c r="D3049" i="25"/>
  <c r="D3406" i="25"/>
  <c r="D3489" i="25"/>
  <c r="D3897" i="25"/>
  <c r="D3932" i="25"/>
  <c r="D3768" i="25"/>
  <c r="D3087" i="25"/>
  <c r="D3903" i="25"/>
  <c r="D3862" i="25"/>
  <c r="D3229" i="25"/>
  <c r="D3440" i="25"/>
  <c r="D3740" i="25"/>
  <c r="D3030" i="25"/>
  <c r="D3394" i="25"/>
  <c r="D3479" i="25"/>
  <c r="D3854" i="25"/>
  <c r="D3217" i="25"/>
  <c r="D3430" i="25"/>
  <c r="D3732" i="25"/>
  <c r="D2998" i="25"/>
  <c r="D3384" i="25"/>
  <c r="D3469" i="25"/>
  <c r="D3817" i="25"/>
  <c r="D3955" i="25"/>
  <c r="D3888" i="25"/>
  <c r="D3698" i="25"/>
  <c r="D2882" i="25"/>
  <c r="D1682" i="25"/>
  <c r="D2888" i="25"/>
  <c r="D2332" i="25"/>
  <c r="D2775" i="25"/>
  <c r="D2140" i="25"/>
  <c r="D2480" i="25"/>
  <c r="D2845" i="25"/>
  <c r="D2275" i="25"/>
  <c r="D3380" i="25"/>
  <c r="D2868" i="25"/>
  <c r="D2306" i="25"/>
  <c r="D3395" i="25"/>
  <c r="D2883" i="25"/>
  <c r="D2325" i="25"/>
  <c r="D1765" i="25"/>
  <c r="D1980" i="25"/>
  <c r="D1400" i="25"/>
  <c r="D1947" i="25"/>
  <c r="D1357" i="25"/>
  <c r="D2097" i="25"/>
  <c r="D3885" i="25"/>
  <c r="D3086" i="25"/>
  <c r="D2506" i="25"/>
  <c r="D2257" i="25"/>
  <c r="D2624" i="25"/>
  <c r="D3023" i="25"/>
  <c r="D2511" i="25"/>
  <c r="D2734" i="25"/>
  <c r="D2012" i="25"/>
  <c r="D2581" i="25"/>
  <c r="D3628" i="25"/>
  <c r="D3974" i="25"/>
  <c r="D3377" i="25"/>
  <c r="D3590" i="25"/>
  <c r="D3852" i="25"/>
  <c r="D3215" i="25"/>
  <c r="D3544" i="25"/>
  <c r="D3661" i="25"/>
  <c r="D3916" i="25"/>
  <c r="D3045" i="25"/>
  <c r="D3872" i="25"/>
  <c r="D3241" i="25"/>
  <c r="D3616" i="25"/>
  <c r="D3422" i="25"/>
  <c r="D3002" i="25"/>
  <c r="D2484" i="25"/>
  <c r="D2473" i="25"/>
  <c r="D3902" i="25"/>
  <c r="D3281" i="25"/>
  <c r="D3494" i="25"/>
  <c r="D3780" i="25"/>
  <c r="D3105" i="25"/>
  <c r="D3448" i="25"/>
  <c r="D3533" i="25"/>
  <c r="D3738" i="25"/>
  <c r="D3957" i="25"/>
  <c r="D3800" i="25"/>
  <c r="D3137" i="25"/>
  <c r="D3935" i="25"/>
  <c r="D3326" i="25"/>
  <c r="D2930" i="25"/>
  <c r="D2388" i="25"/>
  <c r="D2377" i="25"/>
  <c r="D3830" i="25"/>
  <c r="D3185" i="25"/>
  <c r="D3398" i="25"/>
  <c r="D3705" i="25"/>
  <c r="D2902" i="25"/>
  <c r="D3352" i="25"/>
  <c r="D3437" i="25"/>
  <c r="D3690" i="25"/>
  <c r="D3962" i="25"/>
  <c r="D3728" i="25"/>
  <c r="D2982" i="25"/>
  <c r="D3863" i="25"/>
  <c r="D3230" i="25"/>
  <c r="D2858" i="25"/>
  <c r="D3517" i="25"/>
  <c r="D3725" i="25"/>
  <c r="D2969" i="25"/>
  <c r="D3353" i="25"/>
  <c r="D3682" i="25"/>
  <c r="D2769" i="25"/>
  <c r="D3062" i="25"/>
  <c r="D3210" i="25"/>
  <c r="D3976" i="25"/>
  <c r="D3677" i="25"/>
  <c r="D2729" i="25"/>
  <c r="D3206" i="25"/>
  <c r="D3513" i="25"/>
  <c r="D3811" i="25"/>
  <c r="D3157" i="25"/>
  <c r="D3245" i="25"/>
  <c r="D3370" i="25"/>
  <c r="D3857" i="25"/>
  <c r="D3541" i="25"/>
  <c r="D3922" i="25"/>
  <c r="D3806" i="25"/>
  <c r="D3149" i="25"/>
  <c r="D3366" i="25"/>
  <c r="D3673" i="25"/>
  <c r="D2713" i="25"/>
  <c r="D3320" i="25"/>
  <c r="D3405" i="25"/>
  <c r="D3552" i="25"/>
  <c r="D3890" i="25"/>
  <c r="D3701" i="25"/>
  <c r="D2873" i="25"/>
  <c r="D3839" i="25"/>
  <c r="D3798" i="25"/>
  <c r="D3135" i="25"/>
  <c r="D3354" i="25"/>
  <c r="D3663" i="25"/>
  <c r="D3925" i="25"/>
  <c r="D3310" i="25"/>
  <c r="D3393" i="25"/>
  <c r="D3790" i="25"/>
  <c r="D3121" i="25"/>
  <c r="D3344" i="25"/>
  <c r="D3653" i="25"/>
  <c r="D3845" i="25"/>
  <c r="D3298" i="25"/>
  <c r="D3383" i="25"/>
  <c r="D3510" i="25"/>
  <c r="D3834" i="25"/>
  <c r="D3679" i="25"/>
  <c r="D3528" i="25"/>
  <c r="D2770" i="25"/>
  <c r="D2585" i="25"/>
  <c r="D2824" i="25"/>
  <c r="D2237" i="25"/>
  <c r="D2711" i="25"/>
  <c r="D3910" i="25"/>
  <c r="D3293" i="25"/>
  <c r="D3504" i="25"/>
  <c r="D3788" i="25"/>
  <c r="D3119" i="25"/>
  <c r="D3458" i="25"/>
  <c r="D3543" i="25"/>
  <c r="D3786" i="25"/>
  <c r="D3633" i="25"/>
  <c r="D3159" i="25"/>
  <c r="D3779" i="25"/>
  <c r="D3201" i="25"/>
  <c r="D3937" i="25"/>
  <c r="D3041" i="25"/>
  <c r="D3678" i="25"/>
  <c r="D2810" i="25"/>
  <c r="D2387" i="25"/>
  <c r="D3623" i="25"/>
  <c r="D3322" i="25"/>
  <c r="D3375" i="25"/>
  <c r="D3192" i="25"/>
  <c r="D3745" i="25"/>
  <c r="D3769" i="25"/>
  <c r="D3949" i="25"/>
  <c r="D3582" i="25"/>
  <c r="D2738" i="25"/>
  <c r="D2291" i="25"/>
  <c r="D3527" i="25"/>
  <c r="D3226" i="25"/>
  <c r="D3279" i="25"/>
  <c r="D3079" i="25"/>
  <c r="D3478" i="25"/>
  <c r="D3520" i="25"/>
  <c r="D3978" i="25"/>
  <c r="D3486" i="25"/>
  <c r="D3886" i="25"/>
  <c r="D3642" i="25"/>
  <c r="D3695" i="25"/>
  <c r="D3512" i="25"/>
  <c r="D3341" i="25"/>
  <c r="D3853" i="25"/>
  <c r="D3591" i="25"/>
  <c r="D3546" i="25"/>
  <c r="D3343" i="25"/>
  <c r="D3416" i="25"/>
  <c r="D2697" i="25"/>
  <c r="D3712" i="25"/>
  <c r="D3199" i="25"/>
  <c r="D3665" i="25"/>
  <c r="D3622" i="25"/>
  <c r="D3417" i="25"/>
  <c r="D3234" i="25"/>
  <c r="D3022" i="25"/>
  <c r="D3849" i="25"/>
  <c r="D3273" i="25"/>
  <c r="D3624" i="25"/>
  <c r="D3006" i="25"/>
  <c r="D2849" i="25"/>
  <c r="D3795" i="25"/>
  <c r="D3754" i="25"/>
  <c r="D3559" i="25"/>
  <c r="D3258" i="25"/>
  <c r="D3311" i="25"/>
  <c r="D3118" i="25"/>
  <c r="D3956" i="25"/>
  <c r="D3638" i="25"/>
  <c r="D3378" i="25"/>
  <c r="D2410" i="25"/>
  <c r="D2696" i="25"/>
  <c r="D2903" i="25"/>
  <c r="D2806" i="25"/>
  <c r="D1558" i="25"/>
  <c r="D2153" i="25"/>
  <c r="D3188" i="25"/>
  <c r="D2548" i="25"/>
  <c r="D3331" i="25"/>
  <c r="D2691" i="25"/>
  <c r="D1957" i="25"/>
  <c r="D1916" i="25"/>
  <c r="D996" i="25"/>
  <c r="D1613" i="25"/>
  <c r="D2033" i="25"/>
  <c r="D3823" i="25"/>
  <c r="D2762" i="25"/>
  <c r="D2082" i="25"/>
  <c r="D2408" i="25"/>
  <c r="D2703" i="25"/>
  <c r="D2670" i="25"/>
  <c r="D2901" i="25"/>
  <c r="D2133" i="25"/>
  <c r="D3180" i="25"/>
  <c r="D2668" i="25"/>
  <c r="D3707" i="25"/>
  <c r="D3195" i="25"/>
  <c r="D2683" i="25"/>
  <c r="D1610" i="25"/>
  <c r="D1529" i="25"/>
  <c r="D1780" i="25"/>
  <c r="D912" i="25"/>
  <c r="D1747" i="25"/>
  <c r="D1482" i="25"/>
  <c r="D3892" i="25"/>
  <c r="D3791" i="25"/>
  <c r="D2954" i="25"/>
  <c r="D2084" i="25"/>
  <c r="D2936" i="25"/>
  <c r="D2396" i="25"/>
  <c r="D2823" i="25"/>
  <c r="D2236" i="25"/>
  <c r="D2534" i="25"/>
  <c r="D2893" i="25"/>
  <c r="D2339" i="25"/>
  <c r="D3428" i="25"/>
  <c r="D2916" i="25"/>
  <c r="D2370" i="25"/>
  <c r="D3443" i="25"/>
  <c r="D2931" i="25"/>
  <c r="D3816" i="25"/>
  <c r="D3634" i="25"/>
  <c r="D2834" i="25"/>
  <c r="D2641" i="25"/>
  <c r="D2864" i="25"/>
  <c r="D2300" i="25"/>
  <c r="D2751" i="25"/>
  <c r="D3207" i="25"/>
  <c r="D3724" i="25"/>
  <c r="D3374" i="25"/>
  <c r="D3777" i="25"/>
  <c r="D3793" i="25"/>
  <c r="D2681" i="25"/>
  <c r="D3336" i="25"/>
  <c r="D2746" i="25"/>
  <c r="D2301" i="25"/>
  <c r="D3537" i="25"/>
  <c r="D3238" i="25"/>
  <c r="D2934" i="25"/>
  <c r="D3093" i="25"/>
  <c r="D3488" i="25"/>
  <c r="D3574" i="25"/>
  <c r="D3907" i="25"/>
  <c r="D3240" i="25"/>
  <c r="D2674" i="25"/>
  <c r="D2177" i="25"/>
  <c r="D3441" i="25"/>
  <c r="D3134" i="25"/>
  <c r="D3947" i="25"/>
  <c r="D2833" i="25"/>
  <c r="D3392" i="25"/>
  <c r="D3920" i="25"/>
  <c r="D3770" i="25"/>
  <c r="D3136" i="25"/>
  <c r="D3822" i="25"/>
  <c r="D3558" i="25"/>
  <c r="D3609" i="25"/>
  <c r="D3426" i="25"/>
  <c r="D2761" i="25"/>
  <c r="D3938" i="25"/>
  <c r="D3505" i="25"/>
  <c r="D3462" i="25"/>
  <c r="D3257" i="25"/>
  <c r="D3048" i="25"/>
  <c r="D3930" i="25"/>
  <c r="D3968" i="25"/>
  <c r="D3101" i="25"/>
  <c r="D3581" i="25"/>
  <c r="D3280" i="25"/>
  <c r="D3333" i="25"/>
  <c r="D3143" i="25"/>
  <c r="D3941" i="25"/>
  <c r="D3680" i="25"/>
  <c r="D3940" i="25"/>
  <c r="D3538" i="25"/>
  <c r="D3893" i="25"/>
  <c r="D3868" i="25"/>
  <c r="D3731" i="25"/>
  <c r="D3309" i="25"/>
  <c r="D3473" i="25"/>
  <c r="D3173" i="25"/>
  <c r="D3225" i="25"/>
  <c r="D2961" i="25"/>
  <c r="D3424" i="25"/>
  <c r="D3944" i="25"/>
  <c r="D3262" i="25"/>
  <c r="D2282" i="25"/>
  <c r="D2632" i="25"/>
  <c r="D2647" i="25"/>
  <c r="D2742" i="25"/>
  <c r="D2973" i="25"/>
  <c r="D1898" i="25"/>
  <c r="D3124" i="25"/>
  <c r="D2476" i="25"/>
  <c r="D3267" i="25"/>
  <c r="D2627" i="25"/>
  <c r="D1893" i="25"/>
  <c r="D1852" i="25"/>
  <c r="D2203" i="25"/>
  <c r="D1527" i="25"/>
  <c r="D3850" i="25"/>
  <c r="D3688" i="25"/>
  <c r="D2666" i="25"/>
  <c r="D3024" i="25"/>
  <c r="D2322" i="25"/>
  <c r="D2639" i="25"/>
  <c r="D2606" i="25"/>
  <c r="D2837" i="25"/>
  <c r="D1834" i="25"/>
  <c r="D3116" i="25"/>
  <c r="D2604" i="25"/>
  <c r="D3643" i="25"/>
  <c r="D3131" i="25"/>
  <c r="D2619" i="25"/>
  <c r="D2013" i="25"/>
  <c r="D1445" i="25"/>
  <c r="D1716" i="25"/>
  <c r="D2195" i="25"/>
  <c r="D1683" i="25"/>
  <c r="D1398" i="25"/>
  <c r="D3824" i="25"/>
  <c r="D3646" i="25"/>
  <c r="D2842" i="25"/>
  <c r="D2649" i="25"/>
  <c r="D2872" i="25"/>
  <c r="D2312" i="25"/>
  <c r="D2759" i="25"/>
  <c r="D2098" i="25"/>
  <c r="D2458" i="25"/>
  <c r="D2829" i="25"/>
  <c r="D2249" i="25"/>
  <c r="D3364" i="25"/>
  <c r="D2852" i="25"/>
  <c r="D2284" i="25"/>
  <c r="D3379" i="25"/>
  <c r="D2867" i="25"/>
  <c r="D3593" i="25"/>
  <c r="D3464" i="25"/>
  <c r="D2730" i="25"/>
  <c r="D2561" i="25"/>
  <c r="D2800" i="25"/>
  <c r="D2189" i="25"/>
  <c r="D2687" i="25"/>
  <c r="D3073" i="25"/>
  <c r="D3186" i="25"/>
  <c r="D2562" i="25"/>
  <c r="D2333" i="25"/>
  <c r="D2664" i="25"/>
  <c r="D3350" i="25"/>
  <c r="D3887" i="25"/>
  <c r="D3018" i="25"/>
  <c r="D3858" i="25"/>
  <c r="D2865" i="25"/>
  <c r="D3689" i="25"/>
  <c r="D3110" i="25"/>
  <c r="D3641" i="25"/>
  <c r="D3288" i="25"/>
  <c r="D3498" i="25"/>
  <c r="D3808" i="25"/>
  <c r="D3931" i="25"/>
  <c r="D3250" i="25"/>
  <c r="D2682" i="25"/>
  <c r="D2193" i="25"/>
  <c r="D3197" i="25"/>
  <c r="D3145" i="25"/>
  <c r="D3900" i="25"/>
  <c r="D2897" i="25"/>
  <c r="D3402" i="25"/>
  <c r="D3736" i="25"/>
  <c r="D3794" i="25"/>
  <c r="D3150" i="25"/>
  <c r="D2610" i="25"/>
  <c r="D1994" i="25"/>
  <c r="D3085" i="25"/>
  <c r="D3001" i="25"/>
  <c r="D3827" i="25"/>
  <c r="D3946" i="25"/>
  <c r="D3306" i="25"/>
  <c r="D3647" i="25"/>
  <c r="D3929" i="25"/>
  <c r="D3009" i="25"/>
  <c r="D3758" i="25"/>
  <c r="D3472" i="25"/>
  <c r="D3269" i="25"/>
  <c r="D3342" i="25"/>
  <c r="D3970" i="25"/>
  <c r="D3730" i="25"/>
  <c r="D3421" i="25"/>
  <c r="D3109" i="25"/>
  <c r="D3169" i="25"/>
  <c r="D2705" i="25"/>
  <c r="D3945" i="25"/>
  <c r="D3904" i="25"/>
  <c r="D3722" i="25"/>
  <c r="D3495" i="25"/>
  <c r="D3194" i="25"/>
  <c r="D3247" i="25"/>
  <c r="D3025" i="25"/>
  <c r="D3446" i="25"/>
  <c r="D3960" i="25"/>
  <c r="D3898" i="25"/>
  <c r="D3917" i="25"/>
  <c r="D3765" i="25"/>
  <c r="D3577" i="25"/>
  <c r="D3650" i="25"/>
  <c r="D3223" i="25"/>
  <c r="D3389" i="25"/>
  <c r="D3069" i="25"/>
  <c r="D3851" i="25"/>
  <c r="D3908" i="25"/>
  <c r="D3338" i="25"/>
  <c r="D3805" i="25"/>
  <c r="D3097" i="25"/>
  <c r="D2505" i="25"/>
  <c r="D2568" i="25"/>
  <c r="D2583" i="25"/>
  <c r="D2678" i="25"/>
  <c r="D2781" i="25"/>
  <c r="D3700" i="25"/>
  <c r="D3060" i="25"/>
  <c r="D2197" i="25"/>
  <c r="D3203" i="25"/>
  <c r="D2563" i="25"/>
  <c r="D1701" i="25"/>
  <c r="D1788" i="25"/>
  <c r="D2139" i="25"/>
  <c r="D1266" i="25"/>
  <c r="D2817" i="25"/>
  <c r="D3518" i="25"/>
  <c r="D2378" i="25"/>
  <c r="D2944" i="25"/>
  <c r="D2221" i="25"/>
  <c r="D2427" i="25"/>
  <c r="D2542" i="25"/>
  <c r="D2773" i="25"/>
  <c r="D3564" i="25"/>
  <c r="D3052" i="25"/>
  <c r="D2540" i="25"/>
  <c r="D3579" i="25"/>
  <c r="D3067" i="25"/>
  <c r="D2555" i="25"/>
  <c r="D1949" i="25"/>
  <c r="D1359" i="25"/>
  <c r="D1646" i="25"/>
  <c r="D2131" i="25"/>
  <c r="D1601" i="25"/>
  <c r="D1312" i="25"/>
  <c r="D3605" i="25"/>
  <c r="D3474" i="25"/>
  <c r="D2754" i="25"/>
  <c r="D2569" i="25"/>
  <c r="D2808" i="25"/>
  <c r="D2205" i="25"/>
  <c r="D2695" i="25"/>
  <c r="D1722" i="25"/>
  <c r="D2372" i="25"/>
  <c r="D2765" i="25"/>
  <c r="D2114" i="25"/>
  <c r="D3300" i="25"/>
  <c r="D2788" i="25"/>
  <c r="D2165" i="25"/>
  <c r="D3315" i="25"/>
  <c r="D2803" i="25"/>
  <c r="D3349" i="25"/>
  <c r="D3346" i="25"/>
  <c r="D2650" i="25"/>
  <c r="D2451" i="25"/>
  <c r="D2736" i="25"/>
  <c r="D2020" i="25"/>
  <c r="D2623" i="25"/>
  <c r="D3954" i="25"/>
  <c r="D2945" i="25"/>
  <c r="D2452" i="25"/>
  <c r="D2209" i="25"/>
  <c r="D2600" i="25"/>
  <c r="D2942" i="25"/>
  <c r="D3557" i="25"/>
  <c r="D3202" i="25"/>
  <c r="D3414" i="25"/>
  <c r="D3744" i="25"/>
  <c r="D3826" i="25"/>
  <c r="D3161" i="25"/>
  <c r="D2400" i="25"/>
  <c r="D2026" i="25"/>
  <c r="D3096" i="25"/>
  <c r="D3033" i="25"/>
  <c r="D3835" i="25"/>
  <c r="D3447" i="25"/>
  <c r="D3318" i="25"/>
  <c r="D3657" i="25"/>
  <c r="D3953" i="25"/>
  <c r="D3038" i="25"/>
  <c r="D2304" i="25"/>
  <c r="D3032" i="25"/>
  <c r="D2857" i="25"/>
  <c r="D3837" i="25"/>
  <c r="D3763" i="25"/>
  <c r="D3351" i="25"/>
  <c r="D3222" i="25"/>
  <c r="D3561" i="25"/>
  <c r="D3761" i="25"/>
  <c r="D3178" i="25"/>
  <c r="D3431" i="25"/>
  <c r="D3869" i="25"/>
  <c r="D3471" i="25"/>
  <c r="D3104" i="25"/>
  <c r="D3328" i="25"/>
  <c r="D3669" i="25"/>
  <c r="D3943" i="25"/>
  <c r="D3056" i="25"/>
  <c r="D2314" i="25"/>
  <c r="D3040" i="25"/>
  <c r="D2910" i="25"/>
  <c r="D3715" i="25"/>
  <c r="D3782" i="25"/>
  <c r="D3457" i="25"/>
  <c r="D3151" i="25"/>
  <c r="D2060" i="25"/>
  <c r="D3631" i="25"/>
  <c r="D3277" i="25"/>
  <c r="D3487" i="25"/>
  <c r="D3122" i="25"/>
  <c r="D3766" i="25"/>
  <c r="D3535" i="25"/>
  <c r="D3181" i="25"/>
  <c r="D3391" i="25"/>
  <c r="D3050" i="25"/>
  <c r="D3302" i="25"/>
  <c r="D3598" i="25"/>
  <c r="D3466" i="25"/>
  <c r="D3335" i="25"/>
  <c r="D3756" i="25"/>
  <c r="D3585" i="25"/>
  <c r="D3972" i="25"/>
  <c r="D3975" i="25"/>
  <c r="D3095" i="25"/>
  <c r="D3662" i="25"/>
  <c r="D3274" i="25"/>
  <c r="D3359" i="25"/>
  <c r="D3569" i="25"/>
  <c r="D3493" i="25"/>
  <c r="D2993" i="25"/>
  <c r="D3877" i="25"/>
  <c r="D3397" i="25"/>
  <c r="D3213" i="25"/>
  <c r="D3433" i="25"/>
  <c r="D2594" i="25"/>
  <c r="D2100" i="25"/>
  <c r="D2870" i="25"/>
  <c r="D2589" i="25"/>
  <c r="D2996" i="25"/>
  <c r="D3587" i="25"/>
  <c r="D2228" i="25"/>
  <c r="D1282" i="25"/>
  <c r="D1819" i="25"/>
  <c r="D3880" i="25"/>
  <c r="D2962" i="25"/>
  <c r="D2816" i="25"/>
  <c r="D2767" i="25"/>
  <c r="D2298" i="25"/>
  <c r="D3500" i="25"/>
  <c r="D2796" i="25"/>
  <c r="D3451" i="25"/>
  <c r="D2747" i="25"/>
  <c r="D1757" i="25"/>
  <c r="D1560" i="25"/>
  <c r="D1875" i="25"/>
  <c r="D976" i="25"/>
  <c r="D3951" i="25"/>
  <c r="D2496" i="25"/>
  <c r="D2744" i="25"/>
  <c r="D2951" i="25"/>
  <c r="D2790" i="25"/>
  <c r="D2957" i="25"/>
  <c r="D3620" i="25"/>
  <c r="D2724" i="25"/>
  <c r="D3571" i="25"/>
  <c r="D2675" i="25"/>
  <c r="D3783" i="25"/>
  <c r="D2356" i="25"/>
  <c r="D2672" i="25"/>
  <c r="D2879" i="25"/>
  <c r="D3825" i="25"/>
  <c r="D2914" i="25"/>
  <c r="D2553" i="25"/>
  <c r="D2536" i="25"/>
  <c r="D3519" i="25"/>
  <c r="D3294" i="25"/>
  <c r="D3509" i="25"/>
  <c r="D3282" i="25"/>
  <c r="D3952" i="25"/>
  <c r="D3550" i="25"/>
  <c r="D2778" i="25"/>
  <c r="D2593" i="25"/>
  <c r="D2440" i="25"/>
  <c r="D2277" i="25"/>
  <c r="D2093" i="25"/>
  <c r="D2201" i="25"/>
  <c r="D3028" i="25"/>
  <c r="D1890" i="25"/>
  <c r="D2955" i="25"/>
  <c r="D1882" i="25"/>
  <c r="D1337" i="25"/>
  <c r="D1410" i="25"/>
  <c r="D1779" i="25"/>
  <c r="D1290" i="25"/>
  <c r="D1689" i="25"/>
  <c r="D2192" i="25"/>
  <c r="D1680" i="25"/>
  <c r="D2415" i="25"/>
  <c r="D1903" i="25"/>
  <c r="D1297" i="25"/>
  <c r="D2126" i="25"/>
  <c r="D1594" i="25"/>
  <c r="D528" i="25"/>
  <c r="D251" i="25"/>
  <c r="D603" i="25"/>
  <c r="D665" i="25"/>
  <c r="D1285" i="25"/>
  <c r="D659" i="25"/>
  <c r="D1292" i="25"/>
  <c r="D674" i="25"/>
  <c r="D1283" i="25"/>
  <c r="D656" i="25"/>
  <c r="D428" i="25"/>
  <c r="D2714" i="25"/>
  <c r="D2141" i="25"/>
  <c r="D1978" i="25"/>
  <c r="D2997" i="25"/>
  <c r="D1632" i="25"/>
  <c r="D2908" i="25"/>
  <c r="D3659" i="25"/>
  <c r="D2835" i="25"/>
  <c r="D2005" i="25"/>
  <c r="D1199" i="25"/>
  <c r="D1270" i="25"/>
  <c r="D1674" i="25"/>
  <c r="D1106" i="25"/>
  <c r="D1599" i="25"/>
  <c r="D2120" i="25"/>
  <c r="D1586" i="25"/>
  <c r="D2343" i="25"/>
  <c r="D1831" i="25"/>
  <c r="D1166" i="25"/>
  <c r="D2054" i="25"/>
  <c r="D1498" i="25"/>
  <c r="D67" i="25"/>
  <c r="D1192" i="25"/>
  <c r="D243" i="25"/>
  <c r="D419" i="25"/>
  <c r="D1213" i="25"/>
  <c r="D411" i="25"/>
  <c r="D1220" i="25"/>
  <c r="D440" i="25"/>
  <c r="D1211" i="25"/>
  <c r="D395" i="25"/>
  <c r="D356" i="25"/>
  <c r="D2178" i="25"/>
  <c r="D2999" i="25"/>
  <c r="D2830" i="25"/>
  <c r="D2877" i="25"/>
  <c r="D3612" i="25"/>
  <c r="D2812" i="25"/>
  <c r="D3539" i="25"/>
  <c r="D2715" i="25"/>
  <c r="D1917" i="25"/>
  <c r="D1956" i="25"/>
  <c r="D1050" i="25"/>
  <c r="D1559" i="25"/>
  <c r="D2073" i="25"/>
  <c r="D1503" i="25"/>
  <c r="D2048" i="25"/>
  <c r="D1490" i="25"/>
  <c r="D2271" i="25"/>
  <c r="D1759" i="25"/>
  <c r="D2494" i="25"/>
  <c r="D1982" i="25"/>
  <c r="D1402" i="25"/>
  <c r="D1049" i="25"/>
  <c r="D1120" i="25"/>
  <c r="D1143" i="25"/>
  <c r="D1012" i="25"/>
  <c r="D1141" i="25"/>
  <c r="D1660" i="25"/>
  <c r="D1148" i="25"/>
  <c r="D2904" i="25"/>
  <c r="D2607" i="25"/>
  <c r="D2510" i="25"/>
  <c r="D2557" i="25"/>
  <c r="D3292" i="25"/>
  <c r="D2488" i="25"/>
  <c r="D3219" i="25"/>
  <c r="D2389" i="25"/>
  <c r="D1647" i="25"/>
  <c r="D1692" i="25"/>
  <c r="D1995" i="25"/>
  <c r="D1177" i="25"/>
  <c r="D1857" i="25"/>
  <c r="D1223" i="25"/>
  <c r="D1848" i="25"/>
  <c r="D2344" i="25"/>
  <c r="D2172" i="25"/>
  <c r="D1778" i="25"/>
  <c r="D2069" i="25"/>
  <c r="D2972" i="25"/>
  <c r="D1622" i="25"/>
  <c r="D2899" i="25"/>
  <c r="D2061" i="25"/>
  <c r="D1295" i="25"/>
  <c r="D1346" i="25"/>
  <c r="D1731" i="25"/>
  <c r="D1240" i="25"/>
  <c r="D1653" i="25"/>
  <c r="D2160" i="25"/>
  <c r="D1640" i="25"/>
  <c r="D2704" i="25"/>
  <c r="D2459" i="25"/>
  <c r="D2340" i="25"/>
  <c r="D2403" i="25"/>
  <c r="D3164" i="25"/>
  <c r="D2316" i="25"/>
  <c r="D3091" i="25"/>
  <c r="D2259" i="25"/>
  <c r="D1497" i="25"/>
  <c r="D1550" i="25"/>
  <c r="D1899" i="25"/>
  <c r="D1450" i="25"/>
  <c r="D1777" i="25"/>
  <c r="D880" i="25"/>
  <c r="D1768" i="25"/>
  <c r="D1673" i="25"/>
  <c r="D2679" i="25"/>
  <c r="D2574" i="25"/>
  <c r="D2621" i="25"/>
  <c r="D3356" i="25"/>
  <c r="D2556" i="25"/>
  <c r="D3283" i="25"/>
  <c r="D2465" i="25"/>
  <c r="D1709" i="25"/>
  <c r="D2450" i="25"/>
  <c r="D2289" i="25"/>
  <c r="D2116" i="25"/>
  <c r="D2217" i="25"/>
  <c r="D3036" i="25"/>
  <c r="D2068" i="25"/>
  <c r="D2963" i="25"/>
  <c r="D1946" i="25"/>
  <c r="D1349" i="25"/>
  <c r="D1422" i="25"/>
  <c r="D1241" i="25"/>
  <c r="D1448" i="25"/>
  <c r="D1927" i="25"/>
  <c r="D2350" i="25"/>
  <c r="D1478" i="25"/>
  <c r="D737" i="25"/>
  <c r="D1111" i="25"/>
  <c r="D163" i="25"/>
  <c r="D1516" i="25"/>
  <c r="D568" i="25"/>
  <c r="D1067" i="25"/>
  <c r="D564" i="25"/>
  <c r="D546" i="25"/>
  <c r="D34" i="25"/>
  <c r="D97" i="25"/>
  <c r="D679" i="25"/>
  <c r="D167" i="25"/>
  <c r="D670" i="25"/>
  <c r="D158" i="25"/>
  <c r="D661" i="25"/>
  <c r="D3718" i="25"/>
  <c r="D3373" i="25"/>
  <c r="D3879" i="25"/>
  <c r="D1600" i="25"/>
  <c r="D3545" i="25"/>
  <c r="D3191" i="25"/>
  <c r="D3401" i="25"/>
  <c r="D2866" i="25"/>
  <c r="D3697" i="25"/>
  <c r="D3449" i="25"/>
  <c r="D3078" i="25"/>
  <c r="D3305" i="25"/>
  <c r="D2794" i="25"/>
  <c r="D3948" i="25"/>
  <c r="D3256" i="25"/>
  <c r="D3113" i="25"/>
  <c r="D3249" i="25"/>
  <c r="D3429" i="25"/>
  <c r="D3501" i="25"/>
  <c r="D3840" i="25"/>
  <c r="D3911" i="25"/>
  <c r="D2905" i="25"/>
  <c r="D3576" i="25"/>
  <c r="D3190" i="25"/>
  <c r="D3703" i="25"/>
  <c r="D3485" i="25"/>
  <c r="D3407" i="25"/>
  <c r="D3813" i="25"/>
  <c r="D3757" i="25"/>
  <c r="D3787" i="25"/>
  <c r="D3117" i="25"/>
  <c r="D3209" i="25"/>
  <c r="D2514" i="25"/>
  <c r="D1730" i="25"/>
  <c r="D2614" i="25"/>
  <c r="D2525" i="25"/>
  <c r="D2804" i="25"/>
  <c r="D3523" i="25"/>
  <c r="D2085" i="25"/>
  <c r="D1724" i="25"/>
  <c r="D1755" i="25"/>
  <c r="D3637" i="25"/>
  <c r="D2850" i="25"/>
  <c r="D2752" i="25"/>
  <c r="D2341" i="25"/>
  <c r="D3029" i="25"/>
  <c r="D3436" i="25"/>
  <c r="D2732" i="25"/>
  <c r="D3387" i="25"/>
  <c r="D2485" i="25"/>
  <c r="D1693" i="25"/>
  <c r="D1474" i="25"/>
  <c r="D1811" i="25"/>
  <c r="D2089" i="25"/>
  <c r="D3358" i="25"/>
  <c r="D2368" i="25"/>
  <c r="D2680" i="25"/>
  <c r="D2887" i="25"/>
  <c r="D2726" i="25"/>
  <c r="D2701" i="25"/>
  <c r="D3556" i="25"/>
  <c r="D2660" i="25"/>
  <c r="D3507" i="25"/>
  <c r="D2611" i="25"/>
  <c r="D3198" i="25"/>
  <c r="D2242" i="25"/>
  <c r="D2608" i="25"/>
  <c r="D2815" i="25"/>
  <c r="D3895" i="25"/>
  <c r="D2826" i="25"/>
  <c r="D2441" i="25"/>
  <c r="D2460" i="25"/>
  <c r="D3295" i="25"/>
  <c r="D3175" i="25"/>
  <c r="D3263" i="25"/>
  <c r="D3125" i="25"/>
  <c r="D3465" i="25"/>
  <c r="D3390" i="25"/>
  <c r="D2698" i="25"/>
  <c r="D2818" i="25"/>
  <c r="D2157" i="25"/>
  <c r="D2018" i="25"/>
  <c r="D3005" i="25"/>
  <c r="D1706" i="25"/>
  <c r="D2940" i="25"/>
  <c r="D3667" i="25"/>
  <c r="D2843" i="25"/>
  <c r="D2029" i="25"/>
  <c r="D1215" i="25"/>
  <c r="D1281" i="25"/>
  <c r="D1699" i="25"/>
  <c r="D1130" i="25"/>
  <c r="D1609" i="25"/>
  <c r="D2128" i="25"/>
  <c r="D1598" i="25"/>
  <c r="D2351" i="25"/>
  <c r="D1839" i="25"/>
  <c r="D1186" i="25"/>
  <c r="D2062" i="25"/>
  <c r="D1510" i="25"/>
  <c r="D131" i="25"/>
  <c r="D1200" i="25"/>
  <c r="D307" i="25"/>
  <c r="D451" i="25"/>
  <c r="D1221" i="25"/>
  <c r="D443" i="25"/>
  <c r="D1228" i="25"/>
  <c r="D472" i="25"/>
  <c r="D1219" i="25"/>
  <c r="D435" i="25"/>
  <c r="D364" i="25"/>
  <c r="D2324" i="25"/>
  <c r="D3039" i="25"/>
  <c r="D2838" i="25"/>
  <c r="D2885" i="25"/>
  <c r="D3644" i="25"/>
  <c r="D2820" i="25"/>
  <c r="D3547" i="25"/>
  <c r="D2723" i="25"/>
  <c r="D1925" i="25"/>
  <c r="D1964" i="25"/>
  <c r="D1082" i="25"/>
  <c r="D1569" i="25"/>
  <c r="D2081" i="25"/>
  <c r="D1513" i="25"/>
  <c r="D2056" i="25"/>
  <c r="D1502" i="25"/>
  <c r="D2279" i="25"/>
  <c r="D1767" i="25"/>
  <c r="D2502" i="25"/>
  <c r="D1990" i="25"/>
  <c r="D1414" i="25"/>
  <c r="D1057" i="25"/>
  <c r="D1128" i="25"/>
  <c r="D1151" i="25"/>
  <c r="D1022" i="25"/>
  <c r="D1149" i="25"/>
  <c r="D1668" i="25"/>
  <c r="D1156" i="25"/>
  <c r="D1659" i="25"/>
  <c r="D1147" i="25"/>
  <c r="D804" i="25"/>
  <c r="D292" i="25"/>
  <c r="D2513" i="25"/>
  <c r="D2871" i="25"/>
  <c r="D2718" i="25"/>
  <c r="D2789" i="25"/>
  <c r="D3524" i="25"/>
  <c r="D2700" i="25"/>
  <c r="D3427" i="25"/>
  <c r="D2603" i="25"/>
  <c r="D1837" i="25"/>
  <c r="D1876" i="25"/>
  <c r="D2179" i="25"/>
  <c r="D1453" i="25"/>
  <c r="D1993" i="25"/>
  <c r="D1417" i="25"/>
  <c r="D1984" i="25"/>
  <c r="D1406" i="25"/>
  <c r="D2207" i="25"/>
  <c r="D1695" i="25"/>
  <c r="D2430" i="25"/>
  <c r="D1918" i="25"/>
  <c r="D1318" i="25"/>
  <c r="D975" i="25"/>
  <c r="D1056" i="25"/>
  <c r="D1079" i="25"/>
  <c r="D928" i="25"/>
  <c r="D1077" i="25"/>
  <c r="D1596" i="25"/>
  <c r="D1084" i="25"/>
  <c r="D2720" i="25"/>
  <c r="D2481" i="25"/>
  <c r="D2362" i="25"/>
  <c r="D2457" i="25"/>
  <c r="D3204" i="25"/>
  <c r="D2338" i="25"/>
  <c r="D3107" i="25"/>
  <c r="D2283" i="25"/>
  <c r="D1519" i="25"/>
  <c r="D1592" i="25"/>
  <c r="D1915" i="25"/>
  <c r="D1472" i="25"/>
  <c r="D1793" i="25"/>
  <c r="D1038" i="25"/>
  <c r="D2538" i="25"/>
  <c r="D1858" i="25"/>
  <c r="D1568" i="25"/>
  <c r="D2949" i="25"/>
  <c r="D3708" i="25"/>
  <c r="D2884" i="25"/>
  <c r="D3611" i="25"/>
  <c r="D2787" i="25"/>
  <c r="D1981" i="25"/>
  <c r="D1086" i="25"/>
  <c r="D1230" i="25"/>
  <c r="D1645" i="25"/>
  <c r="D2137" i="25"/>
  <c r="D1567" i="25"/>
  <c r="D2096" i="25"/>
  <c r="D1554" i="25"/>
  <c r="D2520" i="25"/>
  <c r="D2309" i="25"/>
  <c r="D2154" i="25"/>
  <c r="D2285" i="25"/>
  <c r="D3076" i="25"/>
  <c r="D2109" i="25"/>
  <c r="D2979" i="25"/>
  <c r="D2034" i="25"/>
  <c r="D1391" i="25"/>
  <c r="D1442" i="25"/>
  <c r="D1803" i="25"/>
  <c r="D1344" i="25"/>
  <c r="D1713" i="25"/>
  <c r="D2216" i="25"/>
  <c r="D1704" i="25"/>
  <c r="D2840" i="25"/>
  <c r="D2551" i="25"/>
  <c r="D2448" i="25"/>
  <c r="D2533" i="25"/>
  <c r="D3268" i="25"/>
  <c r="D2424" i="25"/>
  <c r="D3171" i="25"/>
  <c r="D2357" i="25"/>
  <c r="D1593" i="25"/>
  <c r="D2253" i="25"/>
  <c r="D2050" i="25"/>
  <c r="D3013" i="25"/>
  <c r="D1962" i="25"/>
  <c r="D2948" i="25"/>
  <c r="D3675" i="25"/>
  <c r="D2851" i="25"/>
  <c r="D2037" i="25"/>
  <c r="D1231" i="25"/>
  <c r="D1294" i="25"/>
  <c r="D1153" i="25"/>
  <c r="D1298" i="25"/>
  <c r="D1815" i="25"/>
  <c r="D2262" i="25"/>
  <c r="D1360" i="25"/>
  <c r="D427" i="25"/>
  <c r="D993" i="25"/>
  <c r="D1197" i="25"/>
  <c r="D1428" i="25"/>
  <c r="D83" i="25"/>
  <c r="D977" i="25"/>
  <c r="D468" i="25"/>
  <c r="D482" i="25"/>
  <c r="D545" i="25"/>
  <c r="D3418" i="25"/>
  <c r="D3287" i="25"/>
  <c r="D3815" i="25"/>
  <c r="D3838" i="25"/>
  <c r="D3461" i="25"/>
  <c r="D3089" i="25"/>
  <c r="D3014" i="25"/>
  <c r="D2802" i="25"/>
  <c r="D3613" i="25"/>
  <c r="D3365" i="25"/>
  <c r="D2825" i="25"/>
  <c r="D3909" i="25"/>
  <c r="D3950" i="25"/>
  <c r="D3828" i="25"/>
  <c r="D3906" i="25"/>
  <c r="D2953" i="25"/>
  <c r="D3781" i="25"/>
  <c r="D3065" i="25"/>
  <c r="D3153" i="25"/>
  <c r="D3776" i="25"/>
  <c r="D3742" i="25"/>
  <c r="D3876" i="25"/>
  <c r="D3973" i="25"/>
  <c r="D3088" i="25"/>
  <c r="D3873" i="25"/>
  <c r="D3399" i="25"/>
  <c r="D3321" i="25"/>
  <c r="D3128" i="25"/>
  <c r="D3686" i="25"/>
  <c r="D3723" i="25"/>
  <c r="D2958" i="25"/>
  <c r="D2745" i="25"/>
  <c r="D2397" i="25"/>
  <c r="D3031" i="25"/>
  <c r="D2394" i="25"/>
  <c r="D2445" i="25"/>
  <c r="D2740" i="25"/>
  <c r="D3139" i="25"/>
  <c r="D1690" i="25"/>
  <c r="D1656" i="25"/>
  <c r="D1691" i="25"/>
  <c r="D3423" i="25"/>
  <c r="D2269" i="25"/>
  <c r="D2560" i="25"/>
  <c r="D2252" i="25"/>
  <c r="D2965" i="25"/>
  <c r="D3372" i="25"/>
  <c r="D2466" i="25"/>
  <c r="D3323" i="25"/>
  <c r="D2401" i="25"/>
  <c r="D1615" i="25"/>
  <c r="D1390" i="25"/>
  <c r="D1517" i="25"/>
  <c r="D2025" i="25"/>
  <c r="D3208" i="25"/>
  <c r="D2258" i="25"/>
  <c r="D2616" i="25"/>
  <c r="D2631" i="25"/>
  <c r="D2662" i="25"/>
  <c r="D2637" i="25"/>
  <c r="D3492" i="25"/>
  <c r="D2596" i="25"/>
  <c r="D3251" i="25"/>
  <c r="D3542" i="25"/>
  <c r="D2977" i="25"/>
  <c r="D1996" i="25"/>
  <c r="D2544" i="25"/>
  <c r="D2559" i="25"/>
  <c r="D3767" i="25"/>
  <c r="D2722" i="25"/>
  <c r="D1866" i="25"/>
  <c r="D2376" i="25"/>
  <c r="D3057" i="25"/>
  <c r="D2913" i="25"/>
  <c r="D2950" i="25"/>
  <c r="D3098" i="25"/>
  <c r="D3253" i="25"/>
  <c r="D3272" i="25"/>
  <c r="D2602" i="25"/>
  <c r="D2336" i="25"/>
  <c r="D3047" i="25"/>
  <c r="D2846" i="25"/>
  <c r="D2917" i="25"/>
  <c r="D3652" i="25"/>
  <c r="D2828" i="25"/>
  <c r="D3555" i="25"/>
  <c r="D2731" i="25"/>
  <c r="D1933" i="25"/>
  <c r="D1988" i="25"/>
  <c r="D1114" i="25"/>
  <c r="D1581" i="25"/>
  <c r="D2105" i="25"/>
  <c r="D1525" i="25"/>
  <c r="D2064" i="25"/>
  <c r="D1512" i="25"/>
  <c r="D3334" i="25"/>
  <c r="D2689" i="25"/>
  <c r="D3751" i="25"/>
  <c r="D3774" i="25"/>
  <c r="D3771" i="25"/>
  <c r="D3232" i="25"/>
  <c r="D3871" i="25"/>
  <c r="D2194" i="25"/>
  <c r="D3797" i="25"/>
  <c r="D3694" i="25"/>
  <c r="D3127" i="25"/>
  <c r="D3799" i="25"/>
  <c r="D3345" i="25"/>
  <c r="D3764" i="25"/>
  <c r="D3607" i="25"/>
  <c r="D3912" i="25"/>
  <c r="D3717" i="25"/>
  <c r="D3747" i="25"/>
  <c r="D3046" i="25"/>
  <c r="D3455" i="25"/>
  <c r="D3409" i="25"/>
  <c r="D3589" i="25"/>
  <c r="D3802" i="25"/>
  <c r="D3681" i="25"/>
  <c r="D3702" i="25"/>
  <c r="D3696" i="25"/>
  <c r="D3237" i="25"/>
  <c r="D2990" i="25"/>
  <c r="D3600" i="25"/>
  <c r="D3640" i="25"/>
  <c r="D3254" i="25"/>
  <c r="D3671" i="25"/>
  <c r="D2268" i="25"/>
  <c r="D2967" i="25"/>
  <c r="D2308" i="25"/>
  <c r="D3636" i="25"/>
  <c r="D2676" i="25"/>
  <c r="D3075" i="25"/>
  <c r="D2021" i="25"/>
  <c r="D1570" i="25"/>
  <c r="D1134" i="25"/>
  <c r="D3617" i="25"/>
  <c r="D2106" i="25"/>
  <c r="D2492" i="25"/>
  <c r="D2117" i="25"/>
  <c r="D2709" i="25"/>
  <c r="D3308" i="25"/>
  <c r="D2380" i="25"/>
  <c r="D3259" i="25"/>
  <c r="D2315" i="25"/>
  <c r="D1271" i="25"/>
  <c r="D1304" i="25"/>
  <c r="D1431" i="25"/>
  <c r="D3865" i="25"/>
  <c r="D3072" i="25"/>
  <c r="D2483" i="25"/>
  <c r="D2552" i="25"/>
  <c r="D2567" i="25"/>
  <c r="D2598" i="25"/>
  <c r="D2573" i="25"/>
  <c r="D3236" i="25"/>
  <c r="D2532" i="25"/>
  <c r="D3187" i="25"/>
  <c r="D3866" i="25"/>
  <c r="D3146" i="25"/>
  <c r="D2345" i="25"/>
  <c r="D2472" i="25"/>
  <c r="D3434" i="25"/>
  <c r="D3614" i="25"/>
  <c r="D2642" i="25"/>
  <c r="D3000" i="25"/>
  <c r="D2290" i="25"/>
  <c r="D3874" i="25"/>
  <c r="D3106" i="25"/>
  <c r="D3670" i="25"/>
  <c r="D3010" i="25"/>
  <c r="D2809" i="25"/>
  <c r="D3111" i="25"/>
  <c r="D2522" i="25"/>
  <c r="D2529" i="25"/>
  <c r="D2919" i="25"/>
  <c r="D2758" i="25"/>
  <c r="D2805" i="25"/>
  <c r="D3540" i="25"/>
  <c r="D2716" i="25"/>
  <c r="D3467" i="25"/>
  <c r="D2643" i="25"/>
  <c r="D3248" i="25"/>
  <c r="D3923" i="25"/>
  <c r="D2737" i="25"/>
  <c r="D3709" i="25"/>
  <c r="D3704" i="25"/>
  <c r="D3875" i="25"/>
  <c r="D3807" i="25"/>
  <c r="D2028" i="25"/>
  <c r="D3733" i="25"/>
  <c r="D3608" i="25"/>
  <c r="D3762" i="25"/>
  <c r="D3735" i="25"/>
  <c r="D3261" i="25"/>
  <c r="D3183" i="25"/>
  <c r="D3511" i="25"/>
  <c r="D3848" i="25"/>
  <c r="D3632" i="25"/>
  <c r="D3672" i="25"/>
  <c r="D3286" i="25"/>
  <c r="D3369" i="25"/>
  <c r="D3037" i="25"/>
  <c r="D3503" i="25"/>
  <c r="D3319" i="25"/>
  <c r="D3896" i="25"/>
  <c r="D3775" i="25"/>
  <c r="D3610" i="25"/>
  <c r="D3859" i="25"/>
  <c r="D3861" i="25"/>
  <c r="D2785" i="25"/>
  <c r="D3554" i="25"/>
  <c r="D3166" i="25"/>
  <c r="D3530" i="25"/>
  <c r="D2101" i="25"/>
  <c r="D2519" i="25"/>
  <c r="D2202" i="25"/>
  <c r="D3572" i="25"/>
  <c r="D2612" i="25"/>
  <c r="D3011" i="25"/>
  <c r="D1625" i="25"/>
  <c r="D1314" i="25"/>
  <c r="D1494" i="25"/>
  <c r="D3959" i="25"/>
  <c r="D2657" i="25"/>
  <c r="D2077" i="25"/>
  <c r="D1786" i="25"/>
  <c r="D2517" i="25"/>
  <c r="D3244" i="25"/>
  <c r="D2296" i="25"/>
  <c r="D3003" i="25"/>
  <c r="D2212" i="25"/>
  <c r="D1138" i="25"/>
  <c r="D1198" i="25"/>
  <c r="D1345" i="25"/>
  <c r="D3381" i="25"/>
  <c r="D3154" i="25"/>
  <c r="D2355" i="25"/>
  <c r="D2482" i="25"/>
  <c r="D2501" i="25"/>
  <c r="D2288" i="25"/>
  <c r="D2509" i="25"/>
  <c r="D3172" i="25"/>
  <c r="D2456" i="25"/>
  <c r="D3123" i="25"/>
  <c r="D3112" i="25"/>
  <c r="D3034" i="25"/>
  <c r="D2225" i="25"/>
  <c r="D2386" i="25"/>
  <c r="D3597" i="25"/>
  <c r="D3454" i="25"/>
  <c r="D2966" i="25"/>
  <c r="D3810" i="25"/>
  <c r="D2938" i="25"/>
  <c r="D3829" i="25"/>
  <c r="D3362" i="25"/>
  <c r="D3778" i="25"/>
  <c r="D3743" i="25"/>
  <c r="D2665" i="25"/>
  <c r="D3654" i="25"/>
  <c r="D3266" i="25"/>
  <c r="D3905" i="25"/>
  <c r="D3656" i="25"/>
  <c r="D3174" i="25"/>
  <c r="D3080" i="25"/>
  <c r="D3425" i="25"/>
  <c r="D3784" i="25"/>
  <c r="D2937" i="25"/>
  <c r="D3586" i="25"/>
  <c r="D3200" i="25"/>
  <c r="D3285" i="25"/>
  <c r="D3965" i="25"/>
  <c r="D3867" i="25"/>
  <c r="D3233" i="25"/>
  <c r="D3615" i="25"/>
  <c r="D3710" i="25"/>
  <c r="D3270" i="25"/>
  <c r="D3566" i="25"/>
  <c r="D3726" i="25"/>
  <c r="D3860" i="25"/>
  <c r="D3214" i="25"/>
  <c r="D3061" i="25"/>
  <c r="D3170" i="25"/>
  <c r="D1590" i="25"/>
  <c r="D2437" i="25"/>
  <c r="D2044" i="25"/>
  <c r="D3508" i="25"/>
  <c r="D2036" i="25"/>
  <c r="D2819" i="25"/>
  <c r="D1541" i="25"/>
  <c r="D3964" i="25"/>
  <c r="D3583" i="25"/>
  <c r="D2874" i="25"/>
  <c r="D3741" i="25"/>
  <c r="D3278" i="25"/>
  <c r="D3921" i="25"/>
  <c r="D3666" i="25"/>
  <c r="D2601" i="25"/>
  <c r="D3312" i="25"/>
  <c r="D3182" i="25"/>
  <c r="D3753" i="25"/>
  <c r="D3570" i="25"/>
  <c r="D3070" i="25"/>
  <c r="D2841" i="25"/>
  <c r="D3977" i="25"/>
  <c r="D3942" i="25"/>
  <c r="D3924" i="25"/>
  <c r="D3502" i="25"/>
  <c r="D3102" i="25"/>
  <c r="D3889" i="25"/>
  <c r="D3773" i="25"/>
  <c r="D3803" i="25"/>
  <c r="D3142" i="25"/>
  <c r="D3529" i="25"/>
  <c r="D3734" i="25"/>
  <c r="D3184" i="25"/>
  <c r="D3224" i="25"/>
  <c r="D3645" i="25"/>
  <c r="D3567" i="25"/>
  <c r="D3693" i="25"/>
  <c r="D3961" i="25"/>
  <c r="D3082" i="25"/>
  <c r="D2760" i="25"/>
  <c r="D2353" i="25"/>
  <c r="D2717" i="25"/>
  <c r="D3316" i="25"/>
  <c r="D1536" i="25"/>
  <c r="D2755" i="25"/>
  <c r="D1455" i="25"/>
  <c r="D2075" i="25"/>
  <c r="D1322" i="25"/>
  <c r="D3162" i="25"/>
  <c r="D2493" i="25"/>
  <c r="D2895" i="25"/>
  <c r="D2468" i="25"/>
  <c r="D3846" i="25"/>
  <c r="D2968" i="25"/>
  <c r="D3878" i="25"/>
  <c r="D3445" i="25"/>
  <c r="D2690" i="25"/>
  <c r="D1214" i="25"/>
  <c r="D2959" i="25"/>
  <c r="D2924" i="25"/>
  <c r="D2066" i="25"/>
  <c r="D1939" i="25"/>
  <c r="D2658" i="25"/>
  <c r="D2417" i="25"/>
  <c r="D3684" i="25"/>
  <c r="D2995" i="25"/>
  <c r="D1930" i="25"/>
  <c r="D3337" i="25"/>
  <c r="D2920" i="25"/>
  <c r="D3737" i="25"/>
  <c r="D3855" i="25"/>
  <c r="D3746" i="25"/>
  <c r="D2420" i="25"/>
  <c r="D2791" i="25"/>
  <c r="D2693" i="25"/>
  <c r="D2628" i="25"/>
  <c r="D2539" i="25"/>
  <c r="D1465" i="25"/>
  <c r="D2035" i="25"/>
  <c r="D2009" i="25"/>
  <c r="D1129" i="25"/>
  <c r="D1342" i="25"/>
  <c r="D2031" i="25"/>
  <c r="D858" i="25"/>
  <c r="D1870" i="25"/>
  <c r="D802" i="25"/>
  <c r="D1136" i="25"/>
  <c r="D1031" i="25"/>
  <c r="D664" i="25"/>
  <c r="D1676" i="25"/>
  <c r="D1036" i="25"/>
  <c r="D1411" i="25"/>
  <c r="D812" i="25"/>
  <c r="D172" i="25"/>
  <c r="D2592" i="25"/>
  <c r="D2750" i="25"/>
  <c r="D2597" i="25"/>
  <c r="D3132" i="25"/>
  <c r="D3435" i="25"/>
  <c r="D2433" i="25"/>
  <c r="D1433" i="25"/>
  <c r="D2187" i="25"/>
  <c r="D1210" i="25"/>
  <c r="D1745" i="25"/>
  <c r="D1992" i="25"/>
  <c r="D1238" i="25"/>
  <c r="D1959" i="25"/>
  <c r="D2438" i="25"/>
  <c r="D1798" i="25"/>
  <c r="D688" i="25"/>
  <c r="D1064" i="25"/>
  <c r="D939" i="25"/>
  <c r="D416" i="25"/>
  <c r="D1604" i="25"/>
  <c r="D946" i="25"/>
  <c r="D1339" i="25"/>
  <c r="D740" i="25"/>
  <c r="D100" i="25"/>
  <c r="D2364" i="25"/>
  <c r="D2630" i="25"/>
  <c r="D2467" i="25"/>
  <c r="D3012" i="25"/>
  <c r="D3339" i="25"/>
  <c r="D2293" i="25"/>
  <c r="D1317" i="25"/>
  <c r="D2099" i="25"/>
  <c r="D1504" i="25"/>
  <c r="D1672" i="25"/>
  <c r="D1920" i="25"/>
  <c r="D1034" i="25"/>
  <c r="D1887" i="25"/>
  <c r="D2366" i="25"/>
  <c r="D1726" i="25"/>
  <c r="D464" i="25"/>
  <c r="D984" i="25"/>
  <c r="D843" i="25"/>
  <c r="D1269" i="25"/>
  <c r="D1532" i="25"/>
  <c r="D2626" i="25"/>
  <c r="D2863" i="25"/>
  <c r="D2234" i="25"/>
  <c r="D3716" i="25"/>
  <c r="D2692" i="25"/>
  <c r="D3019" i="25"/>
  <c r="D1989" i="25"/>
  <c r="D1868" i="25"/>
  <c r="D1835" i="25"/>
  <c r="D890" i="25"/>
  <c r="D1407" i="25"/>
  <c r="D1874" i="25"/>
  <c r="D2727" i="25"/>
  <c r="D2352" i="25"/>
  <c r="D3596" i="25"/>
  <c r="D2572" i="25"/>
  <c r="D3099" i="25"/>
  <c r="D1901" i="25"/>
  <c r="D1764" i="25"/>
  <c r="D1907" i="25"/>
  <c r="D2057" i="25"/>
  <c r="D1311" i="25"/>
  <c r="D1776" i="25"/>
  <c r="D2280" i="25"/>
  <c r="D2782" i="25"/>
  <c r="D2629" i="25"/>
  <c r="D2964" i="25"/>
  <c r="D3491" i="25"/>
  <c r="D2475" i="25"/>
  <c r="D1257" i="25"/>
  <c r="D2235" i="25"/>
  <c r="D1293" i="25"/>
  <c r="D1641" i="25"/>
  <c r="D2024" i="25"/>
  <c r="D2625" i="25"/>
  <c r="D2449" i="25"/>
  <c r="D1642" i="25"/>
  <c r="D3580" i="25"/>
  <c r="D2274" i="25"/>
  <c r="D2859" i="25"/>
  <c r="D1869" i="25"/>
  <c r="D3055" i="25"/>
  <c r="D2654" i="25"/>
  <c r="D2499" i="25"/>
  <c r="D2836" i="25"/>
  <c r="D3363" i="25"/>
  <c r="D2347" i="25"/>
  <c r="D922" i="25"/>
  <c r="D1487" i="25"/>
  <c r="D1880" i="25"/>
  <c r="D1727" i="25"/>
  <c r="D1950" i="25"/>
  <c r="D1017" i="25"/>
  <c r="D875" i="25"/>
  <c r="D873" i="25"/>
  <c r="D882" i="25"/>
  <c r="D871" i="25"/>
  <c r="D212" i="25"/>
  <c r="D162" i="25"/>
  <c r="D33" i="25"/>
  <c r="D551" i="25"/>
  <c r="D990" i="25"/>
  <c r="D414" i="25"/>
  <c r="D853" i="25"/>
  <c r="D277" i="25"/>
  <c r="G59" i="25"/>
  <c r="F15" i="25"/>
  <c r="I99" i="25"/>
  <c r="I42" i="25"/>
  <c r="E26" i="25"/>
  <c r="F5" i="25"/>
  <c r="H178" i="25"/>
  <c r="H111" i="25"/>
  <c r="F229" i="25"/>
  <c r="H31" i="25"/>
  <c r="G223" i="25"/>
  <c r="D1971" i="25"/>
  <c r="D1824" i="25"/>
  <c r="D2119" i="25"/>
  <c r="D1094" i="25"/>
  <c r="D1718" i="25"/>
  <c r="D1007" i="25"/>
  <c r="D648" i="25"/>
  <c r="D809" i="25"/>
  <c r="D219" i="25"/>
  <c r="D850" i="25"/>
  <c r="D1235" i="25"/>
  <c r="D716" i="25"/>
  <c r="D28" i="25"/>
  <c r="D154" i="25"/>
  <c r="D217" i="25"/>
  <c r="D112" i="25"/>
  <c r="D287" i="25"/>
  <c r="D790" i="25"/>
  <c r="D278" i="25"/>
  <c r="D781" i="25"/>
  <c r="D269" i="25"/>
  <c r="H60" i="25"/>
  <c r="E16" i="25"/>
  <c r="F102" i="25"/>
  <c r="F45" i="25"/>
  <c r="G28" i="25"/>
  <c r="I28" i="25"/>
  <c r="I179" i="25"/>
  <c r="E112" i="25"/>
  <c r="E230" i="25"/>
  <c r="F36" i="25"/>
  <c r="F224" i="25"/>
  <c r="D1591" i="25"/>
  <c r="D1618" i="25"/>
  <c r="D1999" i="25"/>
  <c r="D2422" i="25"/>
  <c r="D1606" i="25"/>
  <c r="D847" i="25"/>
  <c r="D1183" i="25"/>
  <c r="D576" i="25"/>
  <c r="D1588" i="25"/>
  <c r="D715" i="25"/>
  <c r="D1131" i="25"/>
  <c r="D628" i="25"/>
  <c r="D594" i="25"/>
  <c r="D82" i="25"/>
  <c r="D145" i="25"/>
  <c r="D40" i="25"/>
  <c r="D215" i="25"/>
  <c r="D718" i="25"/>
  <c r="D206" i="25"/>
  <c r="D709" i="25"/>
  <c r="D197" i="25"/>
  <c r="I77" i="25"/>
  <c r="F14" i="25"/>
  <c r="I115" i="25"/>
  <c r="I58" i="25"/>
  <c r="I38" i="25"/>
  <c r="E61" i="25"/>
  <c r="H194" i="25"/>
  <c r="D1769" i="25"/>
  <c r="D2503" i="25"/>
  <c r="D1679" i="25"/>
  <c r="D2102" i="25"/>
  <c r="D1121" i="25"/>
  <c r="D1152" i="25"/>
  <c r="D810" i="25"/>
  <c r="D1061" i="25"/>
  <c r="D1268" i="25"/>
  <c r="D1555" i="25"/>
  <c r="D817" i="25"/>
  <c r="D348" i="25"/>
  <c r="D394" i="25"/>
  <c r="D1924" i="25"/>
  <c r="D2264" i="25"/>
  <c r="D2295" i="25"/>
  <c r="D1405" i="25"/>
  <c r="D1894" i="25"/>
  <c r="D387" i="25"/>
  <c r="D888" i="25"/>
  <c r="D43" i="25"/>
  <c r="D794" i="25"/>
  <c r="D1060" i="25"/>
  <c r="D1371" i="25"/>
  <c r="D267" i="25"/>
  <c r="D180" i="25"/>
  <c r="D258" i="25"/>
  <c r="D1828" i="25"/>
  <c r="D2208" i="25"/>
  <c r="D2263" i="25"/>
  <c r="D1393" i="25"/>
  <c r="D1886" i="25"/>
  <c r="D323" i="25"/>
  <c r="D876" i="25"/>
  <c r="D1002" i="25"/>
  <c r="D783" i="25"/>
  <c r="D1052" i="25"/>
  <c r="D1363" i="25"/>
  <c r="D203" i="25"/>
  <c r="D156" i="25"/>
  <c r="D250" i="25"/>
  <c r="D1748" i="25"/>
  <c r="D2200" i="25"/>
  <c r="D2255" i="25"/>
  <c r="D1351" i="25"/>
  <c r="D1878" i="25"/>
  <c r="D259" i="25"/>
  <c r="D866" i="25"/>
  <c r="D3843" i="25"/>
  <c r="D3621" i="25"/>
  <c r="D3820" i="25"/>
  <c r="D3655" i="25"/>
  <c r="D2504" i="25"/>
  <c r="D1883" i="25"/>
  <c r="D2831" i="25"/>
  <c r="D2860" i="25"/>
  <c r="D1885" i="25"/>
  <c r="D1255" i="25"/>
  <c r="D2578" i="25"/>
  <c r="D2331" i="25"/>
  <c r="D3108" i="25"/>
  <c r="D2739" i="25"/>
  <c r="D3008" i="25"/>
  <c r="D3304" i="25"/>
  <c r="D2856" i="25"/>
  <c r="D3759" i="25"/>
  <c r="D3727" i="25"/>
  <c r="D3648" i="25"/>
  <c r="D2292" i="25"/>
  <c r="D2663" i="25"/>
  <c r="D2605" i="25"/>
  <c r="D2516" i="25"/>
  <c r="D2443" i="25"/>
  <c r="D1892" i="25"/>
  <c r="D1955" i="25"/>
  <c r="D1945" i="25"/>
  <c r="D2256" i="25"/>
  <c r="D1249" i="25"/>
  <c r="D1967" i="25"/>
  <c r="D2446" i="25"/>
  <c r="D1806" i="25"/>
  <c r="D699" i="25"/>
  <c r="D1072" i="25"/>
  <c r="D951" i="25"/>
  <c r="D448" i="25"/>
  <c r="D1612" i="25"/>
  <c r="D956" i="25"/>
  <c r="D1347" i="25"/>
  <c r="D748" i="25"/>
  <c r="D108" i="25"/>
  <c r="D2428" i="25"/>
  <c r="D2638" i="25"/>
  <c r="D2477" i="25"/>
  <c r="D3020" i="25"/>
  <c r="D3347" i="25"/>
  <c r="D2305" i="25"/>
  <c r="D1327" i="25"/>
  <c r="D2107" i="25"/>
  <c r="D1514" i="25"/>
  <c r="D1681" i="25"/>
  <c r="D1928" i="25"/>
  <c r="D1066" i="25"/>
  <c r="D1895" i="25"/>
  <c r="D2374" i="25"/>
  <c r="D1734" i="25"/>
  <c r="D496" i="25"/>
  <c r="D994" i="25"/>
  <c r="D855" i="25"/>
  <c r="D1277" i="25"/>
  <c r="D1540" i="25"/>
  <c r="D860" i="25"/>
  <c r="D1275" i="25"/>
  <c r="D676" i="25"/>
  <c r="D36" i="25"/>
  <c r="D2122" i="25"/>
  <c r="D2518" i="25"/>
  <c r="D2317" i="25"/>
  <c r="D2900" i="25"/>
  <c r="D3227" i="25"/>
  <c r="D2148" i="25"/>
  <c r="D1182" i="25"/>
  <c r="D2019" i="25"/>
  <c r="D1376" i="25"/>
  <c r="D1589" i="25"/>
  <c r="D1856" i="25"/>
  <c r="D2463" i="25"/>
  <c r="D1823" i="25"/>
  <c r="D2302" i="25"/>
  <c r="D1658" i="25"/>
  <c r="D1113" i="25"/>
  <c r="D898" i="25"/>
  <c r="D746" i="25"/>
  <c r="D1205" i="25"/>
  <c r="D1468" i="25"/>
  <c r="D2162" i="25"/>
  <c r="D2735" i="25"/>
  <c r="D1842" i="25"/>
  <c r="D3604" i="25"/>
  <c r="D2580" i="25"/>
  <c r="D2907" i="25"/>
  <c r="D1909" i="25"/>
  <c r="D1772" i="25"/>
  <c r="D1739" i="25"/>
  <c r="D2065" i="25"/>
  <c r="D1321" i="25"/>
  <c r="D2419" i="25"/>
  <c r="D2599" i="25"/>
  <c r="D2218" i="25"/>
  <c r="D3484" i="25"/>
  <c r="D2444" i="25"/>
  <c r="D2987" i="25"/>
  <c r="D1805" i="25"/>
  <c r="D1684" i="25"/>
  <c r="D1827" i="25"/>
  <c r="D1977" i="25"/>
  <c r="D1207" i="25"/>
  <c r="D1712" i="25"/>
  <c r="D1794" i="25"/>
  <c r="D2694" i="25"/>
  <c r="D2541" i="25"/>
  <c r="D2876" i="25"/>
  <c r="D3403" i="25"/>
  <c r="D2369" i="25"/>
  <c r="D1054" i="25"/>
  <c r="D2155" i="25"/>
  <c r="D1078" i="25"/>
  <c r="D1557" i="25"/>
  <c r="D1960" i="25"/>
  <c r="D2323" i="25"/>
  <c r="D2299" i="25"/>
  <c r="D2933" i="25"/>
  <c r="D3468" i="25"/>
  <c r="D2090" i="25"/>
  <c r="D2771" i="25"/>
  <c r="D1789" i="25"/>
  <c r="D2927" i="25"/>
  <c r="D2566" i="25"/>
  <c r="D2381" i="25"/>
  <c r="D2748" i="25"/>
  <c r="D3275" i="25"/>
  <c r="D2196" i="25"/>
  <c r="D1900" i="25"/>
  <c r="D1538" i="25"/>
  <c r="D1688" i="25"/>
  <c r="D1597" i="25"/>
  <c r="D1838" i="25"/>
  <c r="D867" i="25"/>
  <c r="D707" i="25"/>
  <c r="D705" i="25"/>
  <c r="D743" i="25"/>
  <c r="D728" i="25"/>
  <c r="D132" i="25"/>
  <c r="D98" i="25"/>
  <c r="D376" i="25"/>
  <c r="D487" i="25"/>
  <c r="D926" i="25"/>
  <c r="D350" i="25"/>
  <c r="D789" i="25"/>
  <c r="D213" i="25"/>
  <c r="G75" i="25"/>
  <c r="H10" i="25"/>
  <c r="G113" i="25"/>
  <c r="G56" i="25"/>
  <c r="G36" i="25"/>
  <c r="H55" i="25"/>
  <c r="E191" i="25"/>
  <c r="E128" i="25"/>
  <c r="F23" i="25"/>
  <c r="I57" i="25"/>
  <c r="H235" i="25"/>
  <c r="D1623" i="25"/>
  <c r="D1650" i="25"/>
  <c r="D2007" i="25"/>
  <c r="D2454" i="25"/>
  <c r="D1616" i="25"/>
  <c r="D857" i="25"/>
  <c r="D51" i="25"/>
  <c r="D600" i="25"/>
  <c r="D1620" i="25"/>
  <c r="D729" i="25"/>
  <c r="D1139" i="25"/>
  <c r="D636" i="25"/>
  <c r="D602" i="25"/>
  <c r="D90" i="25"/>
  <c r="D153" i="25"/>
  <c r="D48" i="25"/>
  <c r="D223" i="25"/>
  <c r="D726" i="25"/>
  <c r="D214" i="25"/>
  <c r="D717" i="25"/>
  <c r="D205" i="25"/>
  <c r="H76" i="25"/>
  <c r="I11" i="25"/>
  <c r="H114" i="25"/>
  <c r="H57" i="25"/>
  <c r="H37" i="25"/>
  <c r="F59" i="25"/>
  <c r="G193" i="25"/>
  <c r="E131" i="25"/>
  <c r="F28" i="25"/>
  <c r="G63" i="25"/>
  <c r="I236" i="25"/>
  <c r="D986" i="25"/>
  <c r="D1394" i="25"/>
  <c r="D1911" i="25"/>
  <c r="D2334" i="25"/>
  <c r="D1456" i="25"/>
  <c r="D667" i="25"/>
  <c r="D1071" i="25"/>
  <c r="D35" i="25"/>
  <c r="D1500" i="25"/>
  <c r="D504" i="25"/>
  <c r="D1051" i="25"/>
  <c r="D532" i="25"/>
  <c r="D530" i="25"/>
  <c r="D18" i="25"/>
  <c r="D81" i="25"/>
  <c r="D663" i="25"/>
  <c r="D151" i="25"/>
  <c r="D654" i="25"/>
  <c r="D142" i="25"/>
  <c r="D645" i="25"/>
  <c r="D133" i="25"/>
  <c r="I93" i="25"/>
  <c r="H26" i="25"/>
  <c r="G129" i="25"/>
  <c r="G72" i="25"/>
  <c r="I47" i="25"/>
  <c r="I80" i="25"/>
  <c r="E207" i="25"/>
  <c r="D1461" i="25"/>
  <c r="D2391" i="25"/>
  <c r="D1565" i="25"/>
  <c r="D2014" i="25"/>
  <c r="D738" i="25"/>
  <c r="D1040" i="25"/>
  <c r="D601" i="25"/>
  <c r="D959" i="25"/>
  <c r="D1180" i="25"/>
  <c r="D1459" i="25"/>
  <c r="D689" i="25"/>
  <c r="D268" i="25"/>
  <c r="D330" i="25"/>
  <c r="D2227" i="25"/>
  <c r="D2008" i="25"/>
  <c r="D2183" i="25"/>
  <c r="D1248" i="25"/>
  <c r="D1782" i="25"/>
  <c r="D1073" i="25"/>
  <c r="D761" i="25"/>
  <c r="D896" i="25"/>
  <c r="D571" i="25"/>
  <c r="D924" i="25"/>
  <c r="D1291" i="25"/>
  <c r="D772" i="25"/>
  <c r="D84" i="25"/>
  <c r="D194" i="25"/>
  <c r="D2147" i="25"/>
  <c r="D1952" i="25"/>
  <c r="D2175" i="25"/>
  <c r="D1234" i="25"/>
  <c r="D1774" i="25"/>
  <c r="D1041" i="25"/>
  <c r="D3497" i="25"/>
  <c r="D3265" i="25"/>
  <c r="D3842" i="25"/>
  <c r="D3081" i="25"/>
  <c r="D1850" i="25"/>
  <c r="D1408" i="25"/>
  <c r="D2862" i="25"/>
  <c r="D2181" i="25"/>
  <c r="D1821" i="25"/>
  <c r="D1110" i="25"/>
  <c r="D2241" i="25"/>
  <c r="D2854" i="25"/>
  <c r="D3044" i="25"/>
  <c r="D3963" i="25"/>
  <c r="D2928" i="25"/>
  <c r="D3138" i="25"/>
  <c r="D2792" i="25"/>
  <c r="D3602" i="25"/>
  <c r="D3560" i="25"/>
  <c r="D3847" i="25"/>
  <c r="D2146" i="25"/>
  <c r="D2535" i="25"/>
  <c r="D2489" i="25"/>
  <c r="D2402" i="25"/>
  <c r="D2337" i="25"/>
  <c r="D1812" i="25"/>
  <c r="D1859" i="25"/>
  <c r="D1881" i="25"/>
  <c r="D2000" i="25"/>
  <c r="D1098" i="25"/>
  <c r="D1775" i="25"/>
  <c r="D2382" i="25"/>
  <c r="D1742" i="25"/>
  <c r="D1065" i="25"/>
  <c r="D1004" i="25"/>
  <c r="D865" i="25"/>
  <c r="D1157" i="25"/>
  <c r="D1548" i="25"/>
  <c r="D872" i="25"/>
  <c r="D1155" i="25"/>
  <c r="D684" i="25"/>
  <c r="D44" i="25"/>
  <c r="D2911" i="25"/>
  <c r="D2526" i="25"/>
  <c r="D2329" i="25"/>
  <c r="D2708" i="25"/>
  <c r="D3235" i="25"/>
  <c r="D2164" i="25"/>
  <c r="D1884" i="25"/>
  <c r="D2027" i="25"/>
  <c r="D1386" i="25"/>
  <c r="D1429" i="25"/>
  <c r="D1864" i="25"/>
  <c r="D2471" i="25"/>
  <c r="D1703" i="25"/>
  <c r="D2310" i="25"/>
  <c r="D1669" i="25"/>
  <c r="D985" i="25"/>
  <c r="D908" i="25"/>
  <c r="D760" i="25"/>
  <c r="D1085" i="25"/>
  <c r="D1476" i="25"/>
  <c r="D768" i="25"/>
  <c r="D1083" i="25"/>
  <c r="D612" i="25"/>
  <c r="D626" i="25"/>
  <c r="D2743" i="25"/>
  <c r="D2404" i="25"/>
  <c r="D2169" i="25"/>
  <c r="D2588" i="25"/>
  <c r="D3115" i="25"/>
  <c r="D1754" i="25"/>
  <c r="D1796" i="25"/>
  <c r="D1923" i="25"/>
  <c r="D1265" i="25"/>
  <c r="D1333" i="25"/>
  <c r="D1792" i="25"/>
  <c r="D2399" i="25"/>
  <c r="D1617" i="25"/>
  <c r="D2238" i="25"/>
  <c r="D1574" i="25"/>
  <c r="D889" i="25"/>
  <c r="D811" i="25"/>
  <c r="D624" i="25"/>
  <c r="D1011" i="25"/>
  <c r="D1404" i="25"/>
  <c r="D2429" i="25"/>
  <c r="D2363" i="25"/>
  <c r="D2981" i="25"/>
  <c r="D3516" i="25"/>
  <c r="D2149" i="25"/>
  <c r="D2795" i="25"/>
  <c r="D1813" i="25"/>
  <c r="D1464" i="25"/>
  <c r="D1655" i="25"/>
  <c r="D1985" i="25"/>
  <c r="D2232" i="25"/>
  <c r="D1802" i="25"/>
  <c r="D2469" i="25"/>
  <c r="D2861" i="25"/>
  <c r="D3396" i="25"/>
  <c r="D2328" i="25"/>
  <c r="D2699" i="25"/>
  <c r="D1725" i="25"/>
  <c r="D1582" i="25"/>
  <c r="D1537" i="25"/>
  <c r="D1913" i="25"/>
  <c r="D964" i="25"/>
  <c r="D1470" i="25"/>
  <c r="D2975" i="25"/>
  <c r="D2582" i="25"/>
  <c r="D2042" i="25"/>
  <c r="D2764" i="25"/>
  <c r="D3291" i="25"/>
  <c r="D2053" i="25"/>
  <c r="D1932" i="25"/>
  <c r="D2059" i="25"/>
  <c r="D1193" i="25"/>
  <c r="D1471" i="25"/>
  <c r="D1896" i="25"/>
  <c r="D2656" i="25"/>
  <c r="D2076" i="25"/>
  <c r="D2210" i="25"/>
  <c r="D3477" i="25"/>
  <c r="D2921" i="25"/>
  <c r="D3129" i="25"/>
  <c r="D2653" i="25"/>
  <c r="D1225" i="25"/>
  <c r="D2384" i="25"/>
  <c r="D2004" i="25"/>
  <c r="D1972" i="25"/>
  <c r="D1209" i="25"/>
  <c r="D2058" i="25"/>
  <c r="D2170" i="25"/>
  <c r="D2980" i="25"/>
  <c r="D3841" i="25"/>
  <c r="D3071" i="25"/>
  <c r="D3026" i="25"/>
  <c r="D2728" i="25"/>
  <c r="D3442" i="25"/>
  <c r="D3432" i="25"/>
  <c r="D3719" i="25"/>
  <c r="D1746" i="25"/>
  <c r="D2395" i="25"/>
  <c r="D2371" i="25"/>
  <c r="D2245" i="25"/>
  <c r="D2180" i="25"/>
  <c r="D1732" i="25"/>
  <c r="D1473" i="25"/>
  <c r="D1817" i="25"/>
  <c r="D1936" i="25"/>
  <c r="D2479" i="25"/>
  <c r="D1711" i="25"/>
  <c r="D2318" i="25"/>
  <c r="D1678" i="25"/>
  <c r="D995" i="25"/>
  <c r="D920" i="25"/>
  <c r="D771" i="25"/>
  <c r="D1093" i="25"/>
  <c r="D1484" i="25"/>
  <c r="D779" i="25"/>
  <c r="D1091" i="25"/>
  <c r="D620" i="25"/>
  <c r="D634" i="25"/>
  <c r="D2783" i="25"/>
  <c r="D2416" i="25"/>
  <c r="D2185" i="25"/>
  <c r="D2620" i="25"/>
  <c r="D3147" i="25"/>
  <c r="D1818" i="25"/>
  <c r="D1804" i="25"/>
  <c r="D1931" i="25"/>
  <c r="D1279" i="25"/>
  <c r="D1343" i="25"/>
  <c r="D1800" i="25"/>
  <c r="D2407" i="25"/>
  <c r="D1629" i="25"/>
  <c r="D2246" i="25"/>
  <c r="D1584" i="25"/>
  <c r="D899" i="25"/>
  <c r="D824" i="25"/>
  <c r="D643" i="25"/>
  <c r="D1021" i="25"/>
  <c r="D1412" i="25"/>
  <c r="D657" i="25"/>
  <c r="D1019" i="25"/>
  <c r="D548" i="25"/>
  <c r="D2634" i="25"/>
  <c r="D2615" i="25"/>
  <c r="D2250" i="25"/>
  <c r="D1546" i="25"/>
  <c r="D2498" i="25"/>
  <c r="D3027" i="25"/>
  <c r="D1997" i="25"/>
  <c r="D1700" i="25"/>
  <c r="D1843" i="25"/>
  <c r="D1074" i="25"/>
  <c r="D1239" i="25"/>
  <c r="D1728" i="25"/>
  <c r="D2335" i="25"/>
  <c r="D1533" i="25"/>
  <c r="D2174" i="25"/>
  <c r="D1488" i="25"/>
  <c r="D801" i="25"/>
  <c r="D711" i="25"/>
  <c r="D363" i="25"/>
  <c r="D927" i="25"/>
  <c r="D1340" i="25"/>
  <c r="D2124" i="25"/>
  <c r="D2188" i="25"/>
  <c r="D2869" i="25"/>
  <c r="D3404" i="25"/>
  <c r="D1698" i="25"/>
  <c r="D2707" i="25"/>
  <c r="D1733" i="25"/>
  <c r="D1358" i="25"/>
  <c r="D1549" i="25"/>
  <c r="D1921" i="25"/>
  <c r="D2168" i="25"/>
  <c r="D2896" i="25"/>
  <c r="D2321" i="25"/>
  <c r="D2749" i="25"/>
  <c r="D3284" i="25"/>
  <c r="D2132" i="25"/>
  <c r="D2587" i="25"/>
  <c r="D1637" i="25"/>
  <c r="D1454" i="25"/>
  <c r="D1409" i="25"/>
  <c r="D1849" i="25"/>
  <c r="D2224" i="25"/>
  <c r="D2530" i="25"/>
  <c r="D2847" i="25"/>
  <c r="D2490" i="25"/>
  <c r="D3676" i="25"/>
  <c r="D3408" i="25"/>
  <c r="D3114" i="25"/>
  <c r="D3721" i="25"/>
  <c r="D2974" i="25"/>
  <c r="D3252" i="25"/>
  <c r="D3368" i="25"/>
  <c r="D2435" i="25"/>
  <c r="D3515" i="25"/>
  <c r="D1908" i="25"/>
  <c r="D3165" i="25"/>
  <c r="D3016" i="25"/>
  <c r="D1970" i="25"/>
  <c r="D1954" i="25"/>
  <c r="D3919" i="25"/>
  <c r="D3007" i="25"/>
  <c r="D2346" i="25"/>
  <c r="D2173" i="25"/>
  <c r="D2906" i="25"/>
  <c r="D2898" i="25"/>
  <c r="D2801" i="25"/>
  <c r="D2281" i="25"/>
  <c r="D2646" i="25"/>
  <c r="D3452" i="25"/>
  <c r="D3355" i="25"/>
  <c r="D1853" i="25"/>
  <c r="D1624" i="25"/>
  <c r="D1367" i="25"/>
  <c r="D1753" i="25"/>
  <c r="D1872" i="25"/>
  <c r="D2287" i="25"/>
  <c r="D1639" i="25"/>
  <c r="D2254" i="25"/>
  <c r="D1424" i="25"/>
  <c r="D911" i="25"/>
  <c r="D834" i="25"/>
  <c r="D1030" i="25"/>
  <c r="D1029" i="25"/>
  <c r="D1420" i="25"/>
  <c r="D19" i="25"/>
  <c r="D1027" i="25"/>
  <c r="D556" i="25"/>
  <c r="D2521" i="25"/>
  <c r="D2655" i="25"/>
  <c r="D2265" i="25"/>
  <c r="D3532" i="25"/>
  <c r="D2508" i="25"/>
  <c r="D3035" i="25"/>
  <c r="D1845" i="25"/>
  <c r="D1708" i="25"/>
  <c r="D1851" i="25"/>
  <c r="D2001" i="25"/>
  <c r="D1250" i="25"/>
  <c r="D1736" i="25"/>
  <c r="D2215" i="25"/>
  <c r="D1543" i="25"/>
  <c r="D2182" i="25"/>
  <c r="D1328" i="25"/>
  <c r="D815" i="25"/>
  <c r="D722" i="25"/>
  <c r="D938" i="25"/>
  <c r="D937" i="25"/>
  <c r="D1348" i="25"/>
  <c r="D1595" i="25"/>
  <c r="D935" i="25"/>
  <c r="D484" i="25"/>
  <c r="D2145" i="25"/>
  <c r="D2491" i="25"/>
  <c r="D1906" i="25"/>
  <c r="D3412" i="25"/>
  <c r="D2348" i="25"/>
  <c r="D2915" i="25"/>
  <c r="D1741" i="25"/>
  <c r="D1602" i="25"/>
  <c r="D1763" i="25"/>
  <c r="D1929" i="25"/>
  <c r="D1070" i="25"/>
  <c r="D1662" i="25"/>
  <c r="D2143" i="25"/>
  <c r="D1447" i="25"/>
  <c r="D2110" i="25"/>
  <c r="D1217" i="25"/>
  <c r="D698" i="25"/>
  <c r="D552" i="25"/>
  <c r="D842" i="25"/>
  <c r="D841" i="25"/>
  <c r="D1276" i="25"/>
  <c r="D2576" i="25"/>
  <c r="D1654" i="25"/>
  <c r="D3361" i="25"/>
  <c r="D3386" i="25"/>
  <c r="D3706" i="25"/>
  <c r="D3481" i="25"/>
  <c r="D3651" i="25"/>
  <c r="D3074" i="25"/>
  <c r="D2349" i="25"/>
  <c r="D2939" i="25"/>
  <c r="D1844" i="25"/>
  <c r="D3884" i="25"/>
  <c r="D2052" i="25"/>
  <c r="D3021" i="25"/>
  <c r="D3699" i="25"/>
  <c r="D2946" i="25"/>
  <c r="D2943" i="25"/>
  <c r="D2226" i="25"/>
  <c r="D1986" i="25"/>
  <c r="D3264" i="25"/>
  <c r="D2786" i="25"/>
  <c r="D3090" i="25"/>
  <c r="D2984" i="25"/>
  <c r="D2558" i="25"/>
  <c r="D3340" i="25"/>
  <c r="D3243" i="25"/>
  <c r="D1773" i="25"/>
  <c r="D1518" i="25"/>
  <c r="D1226" i="25"/>
  <c r="D1439" i="25"/>
  <c r="D1808" i="25"/>
  <c r="D2223" i="25"/>
  <c r="D1553" i="25"/>
  <c r="D2190" i="25"/>
  <c r="D1338" i="25"/>
  <c r="D825" i="25"/>
  <c r="D736" i="25"/>
  <c r="D948" i="25"/>
  <c r="D947" i="25"/>
  <c r="D1356" i="25"/>
  <c r="D1603" i="25"/>
  <c r="D945" i="25"/>
  <c r="D492" i="25"/>
  <c r="D2161" i="25"/>
  <c r="D2527" i="25"/>
  <c r="D2074" i="25"/>
  <c r="D3420" i="25"/>
  <c r="D2360" i="25"/>
  <c r="D2923" i="25"/>
  <c r="D1749" i="25"/>
  <c r="D1614" i="25"/>
  <c r="D1771" i="25"/>
  <c r="D1937" i="25"/>
  <c r="D1102" i="25"/>
  <c r="D1671" i="25"/>
  <c r="D2151" i="25"/>
  <c r="D3573" i="25"/>
  <c r="D3915" i="25"/>
  <c r="D3739" i="25"/>
  <c r="D3297" i="25"/>
  <c r="D2497" i="25"/>
  <c r="D2577" i="25"/>
  <c r="D2261" i="25"/>
  <c r="D2875" i="25"/>
  <c r="D2067" i="25"/>
  <c r="D3913" i="25"/>
  <c r="D1578" i="25"/>
  <c r="D2425" i="25"/>
  <c r="D3635" i="25"/>
  <c r="D2570" i="25"/>
  <c r="D3760" i="25"/>
  <c r="D1938" i="25"/>
  <c r="D3833" i="25"/>
  <c r="D3658" i="25"/>
  <c r="D2706" i="25"/>
  <c r="D2978" i="25"/>
  <c r="D2784" i="25"/>
  <c r="D2426" i="25"/>
  <c r="D3228" i="25"/>
  <c r="D3155" i="25"/>
  <c r="D1677" i="25"/>
  <c r="D2211" i="25"/>
  <c r="D900" i="25"/>
  <c r="D1353" i="25"/>
  <c r="D1744" i="25"/>
  <c r="D2159" i="25"/>
  <c r="D1469" i="25"/>
  <c r="D1998" i="25"/>
  <c r="D1247" i="25"/>
  <c r="D723" i="25"/>
  <c r="D1159" i="25"/>
  <c r="D864" i="25"/>
  <c r="D863" i="25"/>
  <c r="D1164" i="25"/>
  <c r="D1539" i="25"/>
  <c r="D859" i="25"/>
  <c r="D300" i="25"/>
  <c r="D2960" i="25"/>
  <c r="D2385" i="25"/>
  <c r="D2797" i="25"/>
  <c r="D3332" i="25"/>
  <c r="D2229" i="25"/>
  <c r="D2635" i="25"/>
  <c r="D1667" i="25"/>
  <c r="D1506" i="25"/>
  <c r="D1463" i="25"/>
  <c r="D1873" i="25"/>
  <c r="D2248" i="25"/>
  <c r="D1416" i="25"/>
  <c r="D2087" i="25"/>
  <c r="D1373" i="25"/>
  <c r="D1926" i="25"/>
  <c r="D1058" i="25"/>
  <c r="D555" i="25"/>
  <c r="D1087" i="25"/>
  <c r="D759" i="25"/>
  <c r="D755" i="25"/>
  <c r="D1092" i="25"/>
  <c r="D2811" i="25"/>
  <c r="D2633" i="25"/>
  <c r="D3043" i="25"/>
  <c r="D1934" i="25"/>
  <c r="D767" i="25"/>
  <c r="D1561" i="25"/>
  <c r="D1287" i="25"/>
  <c r="D1023" i="25"/>
  <c r="D1467" i="25"/>
  <c r="D2912" i="25"/>
  <c r="D2565" i="25"/>
  <c r="D2523" i="25"/>
  <c r="D1665" i="25"/>
  <c r="D2112" i="25"/>
  <c r="D1273" i="25"/>
  <c r="D523" i="25"/>
  <c r="D355" i="25"/>
  <c r="D1922" i="25"/>
  <c r="D2092" i="25"/>
  <c r="D3307" i="25"/>
  <c r="D1948" i="25"/>
  <c r="D1254" i="25"/>
  <c r="D1912" i="25"/>
  <c r="D2500" i="25"/>
  <c r="D2684" i="25"/>
  <c r="D2108" i="25"/>
  <c r="D1987" i="25"/>
  <c r="D1397" i="25"/>
  <c r="D2848" i="25"/>
  <c r="D2741" i="25"/>
  <c r="D3691" i="25"/>
  <c r="D1877" i="25"/>
  <c r="D1178" i="25"/>
  <c r="D1969" i="25"/>
  <c r="D1832" i="25"/>
  <c r="D2935" i="25"/>
  <c r="D2733" i="25"/>
  <c r="D2844" i="25"/>
  <c r="D2971" i="25"/>
  <c r="D2617" i="25"/>
  <c r="D2405" i="25"/>
  <c r="D2613" i="25"/>
  <c r="D2524" i="25"/>
  <c r="D2651" i="25"/>
  <c r="D1477" i="25"/>
  <c r="D1707" i="25"/>
  <c r="D2239" i="25"/>
  <c r="D2038" i="25"/>
  <c r="D1088" i="25"/>
  <c r="D680" i="25"/>
  <c r="D1000" i="25"/>
  <c r="D11" i="25"/>
  <c r="D354" i="25"/>
  <c r="D161" i="25"/>
  <c r="D359" i="25"/>
  <c r="D606" i="25"/>
  <c r="D917" i="25"/>
  <c r="D85" i="25"/>
  <c r="G139" i="25"/>
  <c r="E87" i="25"/>
  <c r="H81" i="25"/>
  <c r="F72" i="25"/>
  <c r="H166" i="25"/>
  <c r="G165" i="25"/>
  <c r="E118" i="25"/>
  <c r="G207" i="25"/>
  <c r="D2121" i="25"/>
  <c r="D2431" i="25"/>
  <c r="D1319" i="25"/>
  <c r="D1350" i="25"/>
  <c r="D1080" i="25"/>
  <c r="D960" i="25"/>
  <c r="D1396" i="25"/>
  <c r="D1491" i="25"/>
  <c r="D796" i="25"/>
  <c r="D474" i="25"/>
  <c r="D409" i="25"/>
  <c r="D176" i="25"/>
  <c r="D95" i="25"/>
  <c r="D470" i="25"/>
  <c r="D845" i="25"/>
  <c r="D77" i="25"/>
  <c r="H140" i="25"/>
  <c r="G89" i="25"/>
  <c r="I82" i="25"/>
  <c r="F73" i="25"/>
  <c r="H167" i="25"/>
  <c r="I166" i="25"/>
  <c r="I120" i="25"/>
  <c r="F208" i="25"/>
  <c r="D1825" i="25"/>
  <c r="D2311" i="25"/>
  <c r="D1062" i="25"/>
  <c r="D1142" i="25"/>
  <c r="D940" i="25"/>
  <c r="D795" i="25"/>
  <c r="D1300" i="25"/>
  <c r="D1387" i="25"/>
  <c r="D708" i="25"/>
  <c r="D402" i="25"/>
  <c r="D337" i="25"/>
  <c r="D104" i="25"/>
  <c r="D23" i="25"/>
  <c r="D398" i="25"/>
  <c r="D773" i="25"/>
  <c r="D5" i="25"/>
  <c r="I157" i="25"/>
  <c r="E103" i="25"/>
  <c r="E10" i="25"/>
  <c r="G84" i="25"/>
  <c r="F182" i="25"/>
  <c r="D2016" i="25"/>
  <c r="D1991" i="25"/>
  <c r="D2214" i="25"/>
  <c r="D1081" i="25"/>
  <c r="D1175" i="25"/>
  <c r="D1173" i="25"/>
  <c r="D968" i="25"/>
  <c r="D1123" i="25"/>
  <c r="D444" i="25"/>
  <c r="D202" i="25"/>
  <c r="D2017" i="25"/>
  <c r="D2383" i="25"/>
  <c r="D2406" i="25"/>
  <c r="D1286" i="25"/>
  <c r="D1032" i="25"/>
  <c r="D512" i="25"/>
  <c r="D1372" i="25"/>
  <c r="D1451" i="25"/>
  <c r="D596" i="25"/>
  <c r="D450" i="25"/>
  <c r="D385" i="25"/>
  <c r="D1534" i="25"/>
  <c r="D1751" i="25"/>
  <c r="D1974" i="25"/>
  <c r="D776" i="25"/>
  <c r="D1047" i="25"/>
  <c r="D1133" i="25"/>
  <c r="D1252" i="25"/>
  <c r="D1443" i="25"/>
  <c r="D764" i="25"/>
  <c r="D650" i="25"/>
  <c r="D58" i="25"/>
  <c r="D1302" i="25"/>
  <c r="D1169" i="25"/>
  <c r="D1649" i="25"/>
  <c r="D1966" i="25"/>
  <c r="D1033" i="25"/>
  <c r="D424" i="25"/>
  <c r="D706" i="25"/>
  <c r="D1174" i="25"/>
  <c r="D1310" i="25"/>
  <c r="D1847" i="25"/>
  <c r="D2270" i="25"/>
  <c r="D1370" i="25"/>
  <c r="D459" i="25"/>
  <c r="D1003" i="25"/>
  <c r="D1229" i="25"/>
  <c r="D1436" i="25"/>
  <c r="D1037" i="25"/>
  <c r="D434" i="25"/>
  <c r="D224" i="25"/>
  <c r="D111" i="25"/>
  <c r="D302" i="25"/>
  <c r="D493" i="25"/>
  <c r="G83" i="25"/>
  <c r="E79" i="25"/>
  <c r="G80" i="25"/>
  <c r="F97" i="25"/>
  <c r="F20" i="25"/>
  <c r="E214" i="25"/>
  <c r="H80" i="25"/>
  <c r="F279" i="25"/>
  <c r="F179" i="25"/>
  <c r="F293" i="25"/>
  <c r="F107" i="25"/>
  <c r="E254" i="25"/>
  <c r="I8" i="25"/>
  <c r="E292" i="25"/>
  <c r="H232" i="25"/>
  <c r="F365" i="25"/>
  <c r="H458" i="25"/>
  <c r="H27" i="25"/>
  <c r="H305" i="25"/>
  <c r="E108" i="25"/>
  <c r="H264" i="25"/>
  <c r="E421" i="25"/>
  <c r="F535" i="25"/>
  <c r="G238" i="25"/>
  <c r="I414" i="25"/>
  <c r="H343" i="25"/>
  <c r="H329" i="25"/>
  <c r="H366" i="25"/>
  <c r="E350" i="25"/>
  <c r="D881" i="25"/>
  <c r="D233" i="25"/>
  <c r="D503" i="25"/>
  <c r="D694" i="25"/>
  <c r="D885" i="25"/>
  <c r="D61" i="25"/>
  <c r="I12" i="25"/>
  <c r="G161" i="25"/>
  <c r="F41" i="25"/>
  <c r="G159" i="25"/>
  <c r="H143" i="25"/>
  <c r="I111" i="25"/>
  <c r="G210" i="25"/>
  <c r="E96" i="25"/>
  <c r="G249" i="25"/>
  <c r="G337" i="25"/>
  <c r="F201" i="25"/>
  <c r="E101" i="25"/>
  <c r="G211" i="25"/>
  <c r="F100" i="25"/>
  <c r="F314" i="25"/>
  <c r="H410" i="25"/>
  <c r="F502" i="25"/>
  <c r="F234" i="25"/>
  <c r="F145" i="25"/>
  <c r="E116" i="25"/>
  <c r="I364" i="25"/>
  <c r="I479" i="25"/>
  <c r="H600" i="25"/>
  <c r="I354" i="25"/>
  <c r="I227" i="25"/>
  <c r="G202" i="25"/>
  <c r="I255" i="25"/>
  <c r="F225" i="25"/>
  <c r="D730" i="25"/>
  <c r="D370" i="25"/>
  <c r="D208" i="25"/>
  <c r="D71" i="25"/>
  <c r="D262" i="25"/>
  <c r="D477" i="25"/>
  <c r="I85" i="25"/>
  <c r="H82" i="25"/>
  <c r="G88" i="25"/>
  <c r="H35" i="25"/>
  <c r="G26" i="25"/>
  <c r="F221" i="25"/>
  <c r="I88" i="25"/>
  <c r="G282" i="25"/>
  <c r="H184" i="25"/>
  <c r="E295" i="25"/>
  <c r="G114" i="25"/>
  <c r="D507" i="25"/>
  <c r="D362" i="25"/>
  <c r="D200" i="25"/>
  <c r="D63" i="25"/>
  <c r="D254" i="25"/>
  <c r="D445" i="25"/>
  <c r="E89" i="25"/>
  <c r="I83" i="25"/>
  <c r="H89" i="25"/>
  <c r="E36" i="25"/>
  <c r="I33" i="25"/>
  <c r="E222" i="25"/>
  <c r="H105" i="25"/>
  <c r="H283" i="25"/>
  <c r="G187" i="25"/>
  <c r="D244" i="25"/>
  <c r="D392" i="25"/>
  <c r="D255" i="25"/>
  <c r="D446" i="25"/>
  <c r="D637" i="25"/>
  <c r="E41" i="25"/>
  <c r="F46" i="25"/>
  <c r="I50" i="25"/>
  <c r="H77" i="25"/>
  <c r="G209" i="25"/>
  <c r="F189" i="25"/>
  <c r="E21" i="25"/>
  <c r="I252" i="25"/>
  <c r="H151" i="25"/>
  <c r="D1556" i="25"/>
  <c r="D298" i="25"/>
  <c r="D160" i="25"/>
  <c r="D47" i="25"/>
  <c r="D238" i="25"/>
  <c r="D429" i="25"/>
  <c r="G99" i="25"/>
  <c r="I91" i="25"/>
  <c r="E4" i="25"/>
  <c r="G45" i="25"/>
  <c r="F51" i="25"/>
  <c r="H225" i="25"/>
  <c r="E117" i="25"/>
  <c r="E288" i="25"/>
  <c r="E189" i="25"/>
  <c r="D211" i="25"/>
  <c r="D561" i="25"/>
  <c r="D64" i="25"/>
  <c r="D942" i="25"/>
  <c r="D118" i="25"/>
  <c r="D309" i="25"/>
  <c r="E129" i="25"/>
  <c r="E111" i="25"/>
  <c r="E6" i="25"/>
  <c r="H96" i="25"/>
  <c r="F84" i="25"/>
  <c r="D2673" i="25"/>
  <c r="D2003" i="25"/>
  <c r="D3752" i="25"/>
  <c r="D1573" i="25"/>
  <c r="D1090" i="25"/>
  <c r="D236" i="25"/>
  <c r="D1378" i="25"/>
  <c r="D2118" i="25"/>
  <c r="D852" i="25"/>
  <c r="D1403" i="25"/>
  <c r="D2768" i="25"/>
  <c r="D3324" i="25"/>
  <c r="D2421" i="25"/>
  <c r="D1325" i="25"/>
  <c r="D1576" i="25"/>
  <c r="D1145" i="25"/>
  <c r="D123" i="25"/>
  <c r="D744" i="25"/>
  <c r="D2991" i="25"/>
  <c r="D3092" i="25"/>
  <c r="D2595" i="25"/>
  <c r="D1242" i="25"/>
  <c r="D1729" i="25"/>
  <c r="D2712" i="25"/>
  <c r="D2661" i="25"/>
  <c r="D3499" i="25"/>
  <c r="D1509" i="25"/>
  <c r="D1303" i="25"/>
  <c r="D2032" i="25"/>
  <c r="D2719" i="25"/>
  <c r="D3588" i="25"/>
  <c r="D3603" i="25"/>
  <c r="D1797" i="25"/>
  <c r="D1979" i="25"/>
  <c r="D1905" i="25"/>
  <c r="D1630" i="25"/>
  <c r="D2807" i="25"/>
  <c r="D2393" i="25"/>
  <c r="D2756" i="25"/>
  <c r="D2659" i="25"/>
  <c r="D2313" i="25"/>
  <c r="D2878" i="25"/>
  <c r="D3660" i="25"/>
  <c r="D2412" i="25"/>
  <c r="D2547" i="25"/>
  <c r="D1820" i="25"/>
  <c r="D1889" i="25"/>
  <c r="D2127" i="25"/>
  <c r="D1750" i="25"/>
  <c r="D962" i="25"/>
  <c r="D1109" i="25"/>
  <c r="D1579" i="25"/>
  <c r="D724" i="25"/>
  <c r="D290" i="25"/>
  <c r="D312" i="25"/>
  <c r="D295" i="25"/>
  <c r="D542" i="25"/>
  <c r="D725" i="25"/>
  <c r="D21" i="25"/>
  <c r="G155" i="25"/>
  <c r="F126" i="25"/>
  <c r="D4" i="25"/>
  <c r="F81" i="25"/>
  <c r="I203" i="25"/>
  <c r="H177" i="25"/>
  <c r="G132" i="25"/>
  <c r="E248" i="25"/>
  <c r="D1833" i="25"/>
  <c r="D2319" i="25"/>
  <c r="D2342" i="25"/>
  <c r="D1162" i="25"/>
  <c r="D952" i="25"/>
  <c r="D99" i="25"/>
  <c r="D1308" i="25"/>
  <c r="D1395" i="25"/>
  <c r="D540" i="25"/>
  <c r="D410" i="25"/>
  <c r="D345" i="25"/>
  <c r="D671" i="25"/>
  <c r="D31" i="25"/>
  <c r="D406" i="25"/>
  <c r="D653" i="25"/>
  <c r="D13" i="25"/>
  <c r="H156" i="25"/>
  <c r="E127" i="25"/>
  <c r="F9" i="25"/>
  <c r="E82" i="25"/>
  <c r="F206" i="25"/>
  <c r="I178" i="25"/>
  <c r="E134" i="25"/>
  <c r="G250" i="25"/>
  <c r="D1535" i="25"/>
  <c r="D2199" i="25"/>
  <c r="D2222" i="25"/>
  <c r="D752" i="25"/>
  <c r="D786" i="25"/>
  <c r="D1181" i="25"/>
  <c r="D1188" i="25"/>
  <c r="D1307" i="25"/>
  <c r="D452" i="25"/>
  <c r="D338" i="25"/>
  <c r="D273" i="25"/>
  <c r="D599" i="25"/>
  <c r="D974" i="25"/>
  <c r="D334" i="25"/>
  <c r="D581" i="25"/>
  <c r="I13" i="25"/>
  <c r="E5" i="25"/>
  <c r="F142" i="25"/>
  <c r="H23" i="25"/>
  <c r="H93" i="25"/>
  <c r="D1008" i="25"/>
  <c r="D1784" i="25"/>
  <c r="D1879" i="25"/>
  <c r="D1902" i="25"/>
  <c r="D953" i="25"/>
  <c r="D1063" i="25"/>
  <c r="D808" i="25"/>
  <c r="D828" i="25"/>
  <c r="D1043" i="25"/>
  <c r="D188" i="25"/>
  <c r="D138" i="25"/>
  <c r="D1761" i="25"/>
  <c r="D2071" i="25"/>
  <c r="D2294" i="25"/>
  <c r="D932" i="25"/>
  <c r="D488" i="25"/>
  <c r="D1253" i="25"/>
  <c r="D1260" i="25"/>
  <c r="D1195" i="25"/>
  <c r="D516" i="25"/>
  <c r="D386" i="25"/>
  <c r="D1795" i="25"/>
  <c r="D1362" i="25"/>
  <c r="D1661" i="25"/>
  <c r="D1686" i="25"/>
  <c r="D608" i="25"/>
  <c r="D907" i="25"/>
  <c r="D1045" i="25"/>
  <c r="D1140" i="25"/>
  <c r="D1267" i="25"/>
  <c r="D668" i="25"/>
  <c r="D570" i="25"/>
  <c r="D569" i="25"/>
  <c r="D1953" i="25"/>
  <c r="D2455" i="25"/>
  <c r="D1501" i="25"/>
  <c r="D1766" i="25"/>
  <c r="D921" i="25"/>
  <c r="D1127" i="25"/>
  <c r="D291" i="25"/>
  <c r="D1897" i="25"/>
  <c r="D1146" i="25"/>
  <c r="D1735" i="25"/>
  <c r="D2158" i="25"/>
  <c r="D1201" i="25"/>
  <c r="D1208" i="25"/>
  <c r="D887" i="25"/>
  <c r="D1117" i="25"/>
  <c r="D1324" i="25"/>
  <c r="D1244" i="25"/>
  <c r="D178" i="25"/>
  <c r="D136" i="25"/>
  <c r="D1014" i="25"/>
  <c r="D190" i="25"/>
  <c r="D381" i="25"/>
  <c r="E105" i="25"/>
  <c r="G97" i="25"/>
  <c r="H14" i="25"/>
  <c r="G66" i="25"/>
  <c r="G58" i="25"/>
  <c r="H233" i="25"/>
  <c r="E123" i="25"/>
  <c r="I292" i="25"/>
  <c r="G197" i="25"/>
  <c r="E303" i="25"/>
  <c r="G141" i="25"/>
  <c r="I266" i="25"/>
  <c r="G130" i="25"/>
  <c r="G309" i="25"/>
  <c r="F252" i="25"/>
  <c r="E375" i="25"/>
  <c r="F469" i="25"/>
  <c r="E110" i="25"/>
  <c r="G320" i="25"/>
  <c r="H157" i="25"/>
  <c r="F299" i="25"/>
  <c r="H437" i="25"/>
  <c r="E549" i="25"/>
  <c r="G269" i="25"/>
  <c r="E434" i="25"/>
  <c r="H358" i="25"/>
  <c r="G352" i="25"/>
  <c r="I380" i="25"/>
  <c r="E363" i="25"/>
  <c r="D732" i="25"/>
  <c r="D121" i="25"/>
  <c r="D391" i="25"/>
  <c r="D582" i="25"/>
  <c r="D797" i="25"/>
  <c r="H7" i="25"/>
  <c r="H18" i="25"/>
  <c r="G24" i="25"/>
  <c r="F57" i="25"/>
  <c r="G177" i="25"/>
  <c r="I167" i="25"/>
  <c r="H129" i="25"/>
  <c r="G230" i="25"/>
  <c r="G118" i="25"/>
  <c r="F262" i="25"/>
  <c r="I347" i="25"/>
  <c r="I216" i="25"/>
  <c r="F122" i="25"/>
  <c r="E231" i="25"/>
  <c r="I148" i="25"/>
  <c r="I327" i="25"/>
  <c r="E423" i="25"/>
  <c r="G513" i="25"/>
  <c r="I256" i="25"/>
  <c r="G182" i="25"/>
  <c r="E146" i="25"/>
  <c r="E380" i="25"/>
  <c r="I492" i="25"/>
  <c r="H616" i="25"/>
  <c r="H372" i="25"/>
  <c r="G267" i="25"/>
  <c r="F258" i="25"/>
  <c r="G292" i="25"/>
  <c r="H263" i="25"/>
  <c r="D1044" i="25"/>
  <c r="D114" i="25"/>
  <c r="D96" i="25"/>
  <c r="D998" i="25"/>
  <c r="D174" i="25"/>
  <c r="D365" i="25"/>
  <c r="G115" i="25"/>
  <c r="G105" i="25"/>
  <c r="E19" i="25"/>
  <c r="G70" i="25"/>
  <c r="G62" i="25"/>
  <c r="I6" i="25"/>
  <c r="F136" i="25"/>
  <c r="E296" i="25"/>
  <c r="G203" i="25"/>
  <c r="H306" i="25"/>
  <c r="I151" i="25"/>
  <c r="D904" i="25"/>
  <c r="D106" i="25"/>
  <c r="D88" i="25"/>
  <c r="D966" i="25"/>
  <c r="D166" i="25"/>
  <c r="D357" i="25"/>
  <c r="H116" i="25"/>
  <c r="H106" i="25"/>
  <c r="E27" i="25"/>
  <c r="H72" i="25"/>
  <c r="H70" i="25"/>
  <c r="G14" i="25"/>
  <c r="F138" i="25"/>
  <c r="G298" i="25"/>
  <c r="I204" i="25"/>
  <c r="D562" i="25"/>
  <c r="D280" i="25"/>
  <c r="D143" i="25"/>
  <c r="D358" i="25"/>
  <c r="D549" i="25"/>
  <c r="H68" i="25"/>
  <c r="I67" i="25"/>
  <c r="H73" i="25"/>
  <c r="F89" i="25"/>
  <c r="G225" i="25"/>
  <c r="G208" i="25"/>
  <c r="H54" i="25"/>
  <c r="I268" i="25"/>
  <c r="E170" i="25"/>
  <c r="D616" i="25"/>
  <c r="D42" i="25"/>
  <c r="D72" i="25"/>
  <c r="D950" i="25"/>
  <c r="D126" i="25"/>
  <c r="D317" i="25"/>
  <c r="E121" i="25"/>
  <c r="F110" i="25"/>
  <c r="H30" i="25"/>
  <c r="F92" i="25"/>
  <c r="F74" i="25"/>
  <c r="G31" i="25"/>
  <c r="H147" i="25"/>
  <c r="I300" i="25"/>
  <c r="H207" i="25"/>
  <c r="D1355" i="25"/>
  <c r="D369" i="25"/>
  <c r="D639" i="25"/>
  <c r="D830" i="25"/>
  <c r="D6" i="25"/>
  <c r="D221" i="25"/>
  <c r="I149" i="25"/>
  <c r="F134" i="25"/>
  <c r="I22" i="25"/>
  <c r="E125" i="25"/>
  <c r="G110" i="25"/>
  <c r="D3626" i="25"/>
  <c r="D3042" i="25"/>
  <c r="D3720" i="25"/>
  <c r="D2115" i="25"/>
  <c r="D585" i="25"/>
  <c r="D2776" i="25"/>
  <c r="D1335" i="25"/>
  <c r="D1862" i="25"/>
  <c r="D641" i="25"/>
  <c r="D849" i="25"/>
  <c r="D2584" i="25"/>
  <c r="D3212" i="25"/>
  <c r="D1657" i="25"/>
  <c r="D1194" i="25"/>
  <c r="D1320" i="25"/>
  <c r="D2046" i="25"/>
  <c r="D1184" i="25"/>
  <c r="D617" i="25"/>
  <c r="D2822" i="25"/>
  <c r="D3004" i="25"/>
  <c r="D2515" i="25"/>
  <c r="D2251" i="25"/>
  <c r="D1663" i="25"/>
  <c r="D2528" i="25"/>
  <c r="D2549" i="25"/>
  <c r="D3411" i="25"/>
  <c r="D1401" i="25"/>
  <c r="D1154" i="25"/>
  <c r="D1968" i="25"/>
  <c r="D2591" i="25"/>
  <c r="D3476" i="25"/>
  <c r="D3179" i="25"/>
  <c r="D1717" i="25"/>
  <c r="D1723" i="25"/>
  <c r="D1841" i="25"/>
  <c r="D1544" i="25"/>
  <c r="D2886" i="25"/>
  <c r="D2233" i="25"/>
  <c r="D2644" i="25"/>
  <c r="D2571" i="25"/>
  <c r="D2992" i="25"/>
  <c r="D2766" i="25"/>
  <c r="D3548" i="25"/>
  <c r="D2260" i="25"/>
  <c r="D2453" i="25"/>
  <c r="D1740" i="25"/>
  <c r="D1621" i="25"/>
  <c r="D2039" i="25"/>
  <c r="D1626" i="25"/>
  <c r="D844" i="25"/>
  <c r="D991" i="25"/>
  <c r="D1499" i="25"/>
  <c r="D644" i="25"/>
  <c r="D226" i="25"/>
  <c r="D248" i="25"/>
  <c r="D231" i="25"/>
  <c r="D478" i="25"/>
  <c r="D597" i="25"/>
  <c r="G11" i="25"/>
  <c r="G171" i="25"/>
  <c r="H138" i="25"/>
  <c r="G21" i="25"/>
  <c r="E90" i="25"/>
  <c r="G217" i="25"/>
  <c r="E190" i="25"/>
  <c r="F146" i="25"/>
  <c r="I260" i="25"/>
  <c r="D1545" i="25"/>
  <c r="D2231" i="25"/>
  <c r="D2230" i="25"/>
  <c r="D763" i="25"/>
  <c r="D800" i="25"/>
  <c r="D1189" i="25"/>
  <c r="D1196" i="25"/>
  <c r="D1315" i="25"/>
  <c r="D460" i="25"/>
  <c r="D346" i="25"/>
  <c r="D281" i="25"/>
  <c r="D607" i="25"/>
  <c r="D982" i="25"/>
  <c r="D342" i="25"/>
  <c r="D589" i="25"/>
  <c r="H12" i="25"/>
  <c r="H4" i="25"/>
  <c r="I139" i="25"/>
  <c r="H22" i="25"/>
  <c r="G92" i="25"/>
  <c r="H218" i="25"/>
  <c r="G192" i="25"/>
  <c r="G148" i="25"/>
  <c r="F263" i="25"/>
  <c r="D1150" i="25"/>
  <c r="D2111" i="25"/>
  <c r="D2134" i="25"/>
  <c r="D560" i="25"/>
  <c r="D625" i="25"/>
  <c r="D1069" i="25"/>
  <c r="D1076" i="25"/>
  <c r="D1227" i="25"/>
  <c r="D372" i="25"/>
  <c r="D274" i="25"/>
  <c r="D209" i="25"/>
  <c r="D535" i="25"/>
  <c r="D910" i="25"/>
  <c r="D270" i="25"/>
  <c r="D517" i="25"/>
  <c r="I29" i="25"/>
  <c r="G18" i="25"/>
  <c r="H154" i="25"/>
  <c r="E9" i="25"/>
  <c r="E32" i="25"/>
  <c r="D1158" i="25"/>
  <c r="D1608" i="25"/>
  <c r="D1791" i="25"/>
  <c r="D1814" i="25"/>
  <c r="D835" i="25"/>
  <c r="D961" i="25"/>
  <c r="D595" i="25"/>
  <c r="D704" i="25"/>
  <c r="D923" i="25"/>
  <c r="D92" i="25"/>
  <c r="D74" i="25"/>
  <c r="D1449" i="25"/>
  <c r="D1983" i="25"/>
  <c r="D2206" i="25"/>
  <c r="D727" i="25"/>
  <c r="D1167" i="25"/>
  <c r="D3360" i="25"/>
  <c r="D3015" i="25"/>
  <c r="D3177" i="25"/>
  <c r="D1418" i="25"/>
  <c r="D1095" i="25"/>
  <c r="D2220" i="25"/>
  <c r="D1809" i="25"/>
  <c r="D1233" i="25"/>
  <c r="D851" i="25"/>
  <c r="D753" i="25"/>
  <c r="D2373" i="25"/>
  <c r="D3100" i="25"/>
  <c r="D1551" i="25"/>
  <c r="D1865" i="25"/>
  <c r="D1222" i="25"/>
  <c r="D1854" i="25"/>
  <c r="D179" i="25"/>
  <c r="D347" i="25"/>
  <c r="D2710" i="25"/>
  <c r="D2892" i="25"/>
  <c r="D2130" i="25"/>
  <c r="D2171" i="25"/>
  <c r="D1577" i="25"/>
  <c r="D2983" i="25"/>
  <c r="D2413" i="25"/>
  <c r="D3299" i="25"/>
  <c r="D1940" i="25"/>
  <c r="D1462" i="25"/>
  <c r="D1904" i="25"/>
  <c r="D2156" i="25"/>
  <c r="D3388" i="25"/>
  <c r="D2891" i="25"/>
  <c r="D1605" i="25"/>
  <c r="D1633" i="25"/>
  <c r="D1385" i="25"/>
  <c r="D1458" i="25"/>
  <c r="D2774" i="25"/>
  <c r="D2010" i="25"/>
  <c r="D3683" i="25"/>
  <c r="D2244" i="25"/>
  <c r="D2832" i="25"/>
  <c r="D2436" i="25"/>
  <c r="D3460" i="25"/>
  <c r="D3563" i="25"/>
  <c r="D1941" i="25"/>
  <c r="D1634" i="25"/>
  <c r="D1278" i="25"/>
  <c r="D1479" i="25"/>
  <c r="D1185" i="25"/>
  <c r="D666" i="25"/>
  <c r="D283" i="25"/>
  <c r="D1419" i="25"/>
  <c r="D388" i="25"/>
  <c r="D481" i="25"/>
  <c r="D184" i="25"/>
  <c r="D103" i="25"/>
  <c r="D286" i="25"/>
  <c r="D533" i="25"/>
  <c r="G27" i="25"/>
  <c r="E23" i="25"/>
  <c r="E151" i="25"/>
  <c r="G7" i="25"/>
  <c r="I76" i="25"/>
  <c r="F10" i="25"/>
  <c r="I202" i="25"/>
  <c r="G94" i="25"/>
  <c r="G274" i="25"/>
  <c r="D1170" i="25"/>
  <c r="D1919" i="25"/>
  <c r="D2142" i="25"/>
  <c r="D587" i="25"/>
  <c r="D1103" i="25"/>
  <c r="D1101" i="25"/>
  <c r="D1108" i="25"/>
  <c r="D1059" i="25"/>
  <c r="D380" i="25"/>
  <c r="D282" i="25"/>
  <c r="D89" i="25"/>
  <c r="D543" i="25"/>
  <c r="D918" i="25"/>
  <c r="D150" i="25"/>
  <c r="D525" i="25"/>
  <c r="H28" i="25"/>
  <c r="G25" i="25"/>
  <c r="G153" i="25"/>
  <c r="F8" i="25"/>
  <c r="H78" i="25"/>
  <c r="E13" i="25"/>
  <c r="F205" i="25"/>
  <c r="E100" i="25"/>
  <c r="H275" i="25"/>
  <c r="D2072" i="25"/>
  <c r="D1799" i="25"/>
  <c r="D2022" i="25"/>
  <c r="D1089" i="25"/>
  <c r="D971" i="25"/>
  <c r="D969" i="25"/>
  <c r="D978" i="25"/>
  <c r="D955" i="25"/>
  <c r="D276" i="25"/>
  <c r="D210" i="25"/>
  <c r="D17" i="25"/>
  <c r="D471" i="25"/>
  <c r="D846" i="25"/>
  <c r="D78" i="25"/>
  <c r="D453" i="25"/>
  <c r="I45" i="25"/>
  <c r="E39" i="25"/>
  <c r="G8" i="25"/>
  <c r="G20" i="25"/>
  <c r="E106" i="25"/>
  <c r="D1891" i="25"/>
  <c r="D1384" i="25"/>
  <c r="D1415" i="25"/>
  <c r="D1702" i="25"/>
  <c r="D649" i="25"/>
  <c r="D107" i="25"/>
  <c r="D91" i="25"/>
  <c r="D403" i="25"/>
  <c r="D331" i="25"/>
  <c r="D12" i="25"/>
  <c r="D10" i="25"/>
  <c r="D1760" i="25"/>
  <c r="D1871" i="25"/>
  <c r="D3809" i="25"/>
  <c r="D1770" i="25"/>
  <c r="D2890" i="25"/>
  <c r="D1264" i="25"/>
  <c r="D770" i="25"/>
  <c r="D2685" i="25"/>
  <c r="D2184" i="25"/>
  <c r="D791" i="25"/>
  <c r="D640" i="25"/>
  <c r="D633" i="25"/>
  <c r="D2204" i="25"/>
  <c r="D2213" i="25"/>
  <c r="D1423" i="25"/>
  <c r="D1801" i="25"/>
  <c r="D2079" i="25"/>
  <c r="D1790" i="25"/>
  <c r="D1015" i="25"/>
  <c r="D1212" i="25"/>
  <c r="D2622" i="25"/>
  <c r="D2780" i="25"/>
  <c r="D1526" i="25"/>
  <c r="D2091" i="25"/>
  <c r="D1493" i="25"/>
  <c r="D2855" i="25"/>
  <c r="D2297" i="25"/>
  <c r="D3211" i="25"/>
  <c r="D1860" i="25"/>
  <c r="D1354" i="25"/>
  <c r="D1840" i="25"/>
  <c r="D2894" i="25"/>
  <c r="D3276" i="25"/>
  <c r="D2779" i="25"/>
  <c r="D1836" i="25"/>
  <c r="D1505" i="25"/>
  <c r="D1301" i="25"/>
  <c r="D2442" i="25"/>
  <c r="D2686" i="25"/>
  <c r="D3668" i="25"/>
  <c r="D3595" i="25"/>
  <c r="D2002" i="25"/>
  <c r="D2648" i="25"/>
  <c r="D2320" i="25"/>
  <c r="D3348" i="25"/>
  <c r="D3475" i="25"/>
  <c r="D1861" i="25"/>
  <c r="D1528" i="25"/>
  <c r="D2136" i="25"/>
  <c r="D1329" i="25"/>
  <c r="D816" i="25"/>
  <c r="D115" i="25"/>
  <c r="D1628" i="25"/>
  <c r="D1323" i="25"/>
  <c r="D308" i="25"/>
  <c r="D417" i="25"/>
  <c r="D120" i="25"/>
  <c r="D39" i="25"/>
  <c r="D222" i="25"/>
  <c r="D469" i="25"/>
  <c r="G43" i="25"/>
  <c r="I35" i="25"/>
  <c r="F4" i="25"/>
  <c r="F17" i="25"/>
  <c r="G101" i="25"/>
  <c r="G39" i="25"/>
  <c r="G216" i="25"/>
  <c r="F125" i="25"/>
  <c r="F287" i="25"/>
  <c r="D2080" i="25"/>
  <c r="D1807" i="25"/>
  <c r="D2030" i="25"/>
  <c r="D1097" i="25"/>
  <c r="D983" i="25"/>
  <c r="D979" i="25"/>
  <c r="D988" i="25"/>
  <c r="D967" i="25"/>
  <c r="D284" i="25"/>
  <c r="D218" i="25"/>
  <c r="D25" i="25"/>
  <c r="D479" i="25"/>
  <c r="D854" i="25"/>
  <c r="D86" i="25"/>
  <c r="D461" i="25"/>
  <c r="H44" i="25"/>
  <c r="F38" i="25"/>
  <c r="G6" i="25"/>
  <c r="E18" i="25"/>
  <c r="G104" i="25"/>
  <c r="H47" i="25"/>
  <c r="H217" i="25"/>
  <c r="H128" i="25"/>
  <c r="D1246" i="25"/>
  <c r="D1816" i="25"/>
  <c r="D1687" i="25"/>
  <c r="D1910" i="25"/>
  <c r="D963" i="25"/>
  <c r="D823" i="25"/>
  <c r="D819" i="25"/>
  <c r="D840" i="25"/>
  <c r="D827" i="25"/>
  <c r="D196" i="25"/>
  <c r="D146" i="25"/>
  <c r="D360" i="25"/>
  <c r="D407" i="25"/>
  <c r="D782" i="25"/>
  <c r="D14" i="25"/>
  <c r="D389" i="25"/>
  <c r="I61" i="25"/>
  <c r="I51" i="25"/>
  <c r="F21" i="25"/>
  <c r="H29" i="25"/>
  <c r="E122" i="25"/>
  <c r="D1495" i="25"/>
  <c r="D1263" i="25"/>
  <c r="D1369" i="25"/>
  <c r="D3059" i="25"/>
  <c r="D2640" i="25"/>
  <c r="D1426" i="25"/>
  <c r="D769" i="25"/>
  <c r="D3220" i="25"/>
  <c r="D1330" i="25"/>
  <c r="D712" i="25"/>
  <c r="D1284" i="25"/>
  <c r="D420" i="25"/>
  <c r="D1914" i="25"/>
  <c r="D1762" i="25"/>
  <c r="D1496" i="25"/>
  <c r="D1737" i="25"/>
  <c r="D2015" i="25"/>
  <c r="D1018" i="25"/>
  <c r="D929" i="25"/>
  <c r="D1020" i="25"/>
  <c r="D2757" i="25"/>
  <c r="D3619" i="25"/>
  <c r="D1413" i="25"/>
  <c r="D1421" i="25"/>
  <c r="D2104" i="25"/>
  <c r="D2814" i="25"/>
  <c r="D3196" i="25"/>
  <c r="D2507" i="25"/>
  <c r="D2243" i="25"/>
  <c r="D1785" i="25"/>
  <c r="D1810" i="25"/>
  <c r="D1714" i="25"/>
  <c r="D2652" i="25"/>
  <c r="D2667" i="25"/>
  <c r="D1756" i="25"/>
  <c r="D1399" i="25"/>
  <c r="D1191" i="25"/>
  <c r="D2512" i="25"/>
  <c r="D2330" i="25"/>
  <c r="D3156" i="25"/>
  <c r="D3483" i="25"/>
  <c r="D2045" i="25"/>
  <c r="D2799" i="25"/>
  <c r="D2925" i="25"/>
  <c r="D3260" i="25"/>
  <c r="D3163" i="25"/>
  <c r="D1781" i="25"/>
  <c r="D1137" i="25"/>
  <c r="D1126" i="25"/>
  <c r="D1122" i="25"/>
  <c r="D609" i="25"/>
  <c r="D299" i="25"/>
  <c r="D1316" i="25"/>
  <c r="D1243" i="25"/>
  <c r="D52" i="25"/>
  <c r="D353" i="25"/>
  <c r="D56" i="25"/>
  <c r="D862" i="25"/>
  <c r="D94" i="25"/>
  <c r="D405" i="25"/>
  <c r="G91" i="25"/>
  <c r="G49" i="25"/>
  <c r="H17" i="25"/>
  <c r="H45" i="25"/>
  <c r="G117" i="25"/>
  <c r="H64" i="25"/>
  <c r="E51" i="25"/>
  <c r="H153" i="25"/>
  <c r="D1381" i="25"/>
  <c r="D1438" i="25"/>
  <c r="D1719" i="25"/>
  <c r="D1942" i="25"/>
  <c r="D2880" i="25"/>
  <c r="D2464" i="25"/>
  <c r="D2276" i="25"/>
  <c r="D2095" i="25"/>
  <c r="D1100" i="25"/>
  <c r="D1826" i="25"/>
  <c r="D2023" i="25"/>
  <c r="D187" i="25"/>
  <c r="D1028" i="25"/>
  <c r="D228" i="25"/>
  <c r="D2989" i="25"/>
  <c r="D3627" i="25"/>
  <c r="D1368" i="25"/>
  <c r="D2240" i="25"/>
  <c r="D1951" i="25"/>
  <c r="D777" i="25"/>
  <c r="D745" i="25"/>
  <c r="D936" i="25"/>
  <c r="D2669" i="25"/>
  <c r="D3531" i="25"/>
  <c r="D1305" i="25"/>
  <c r="D1313" i="25"/>
  <c r="D2040" i="25"/>
  <c r="D2702" i="25"/>
  <c r="D3084" i="25"/>
  <c r="D2379" i="25"/>
  <c r="D2163" i="25"/>
  <c r="D1721" i="25"/>
  <c r="D2409" i="25"/>
  <c r="D2941" i="25"/>
  <c r="D2564" i="25"/>
  <c r="D2579" i="25"/>
  <c r="D1675" i="25"/>
  <c r="D2129" i="25"/>
  <c r="D2152" i="25"/>
  <c r="D2267" i="25"/>
  <c r="D2138" i="25"/>
  <c r="D3068" i="25"/>
  <c r="D3371" i="25"/>
  <c r="D1965" i="25"/>
  <c r="D2671" i="25"/>
  <c r="D2813" i="25"/>
  <c r="D3148" i="25"/>
  <c r="D3051" i="25"/>
  <c r="D1685" i="25"/>
  <c r="D2219" i="25"/>
  <c r="D2439" i="25"/>
  <c r="D2462" i="25"/>
  <c r="D1105" i="25"/>
  <c r="D970" i="25"/>
  <c r="D1204" i="25"/>
  <c r="D1163" i="25"/>
  <c r="D610" i="25"/>
  <c r="D289" i="25"/>
  <c r="D615" i="25"/>
  <c r="D798" i="25"/>
  <c r="D30" i="25"/>
  <c r="D341" i="25"/>
  <c r="G107" i="25"/>
  <c r="F62" i="25"/>
  <c r="E30" i="25"/>
  <c r="I54" i="25"/>
  <c r="G133" i="25"/>
  <c r="E92" i="25"/>
  <c r="E80" i="25"/>
  <c r="G175" i="25"/>
  <c r="D1432" i="25"/>
  <c r="D1288" i="25"/>
  <c r="D1585" i="25"/>
  <c r="D1830" i="25"/>
  <c r="D379" i="25"/>
  <c r="D696" i="25"/>
  <c r="D691" i="25"/>
  <c r="D1651" i="25"/>
  <c r="D1457" i="25"/>
  <c r="D1361" i="25"/>
  <c r="D1976" i="25"/>
  <c r="D2434" i="25"/>
  <c r="D3083" i="25"/>
  <c r="D2327" i="25"/>
  <c r="D423" i="25"/>
  <c r="G149" i="25"/>
  <c r="D683" i="25"/>
  <c r="D839" i="25"/>
  <c r="D473" i="25"/>
  <c r="D598" i="25"/>
  <c r="H92" i="25"/>
  <c r="E70" i="25"/>
  <c r="I96" i="25"/>
  <c r="D1326" i="25"/>
  <c r="D1309" i="25"/>
  <c r="D171" i="25"/>
  <c r="D703" i="25"/>
  <c r="D401" i="25"/>
  <c r="D526" i="25"/>
  <c r="I109" i="25"/>
  <c r="F85" i="25"/>
  <c r="D2041" i="25"/>
  <c r="D2326" i="25"/>
  <c r="D520" i="25"/>
  <c r="D1068" i="25"/>
  <c r="D524" i="25"/>
  <c r="D1430" i="25"/>
  <c r="D944" i="25"/>
  <c r="D627" i="25"/>
  <c r="D1165" i="25"/>
  <c r="D690" i="25"/>
  <c r="D673" i="25"/>
  <c r="D322" i="25"/>
  <c r="D1961" i="25"/>
  <c r="D1975" i="25"/>
  <c r="D1542" i="25"/>
  <c r="D1024" i="25"/>
  <c r="D480" i="25"/>
  <c r="D914" i="25"/>
  <c r="D1009" i="25"/>
  <c r="D252" i="25"/>
  <c r="D505" i="25"/>
  <c r="D1944" i="25"/>
  <c r="D1855" i="25"/>
  <c r="D1648" i="25"/>
  <c r="D1216" i="25"/>
  <c r="D992" i="25"/>
  <c r="D1631" i="25"/>
  <c r="D2247" i="25"/>
  <c r="D2470" i="25"/>
  <c r="D826" i="25"/>
  <c r="D856" i="25"/>
  <c r="D695" i="25"/>
  <c r="D1236" i="25"/>
  <c r="D891" i="25"/>
  <c r="D41" i="25"/>
  <c r="D902" i="25"/>
  <c r="D893" i="25"/>
  <c r="E33" i="25"/>
  <c r="E119" i="25"/>
  <c r="F40" i="25"/>
  <c r="F198" i="25"/>
  <c r="E45" i="25"/>
  <c r="H204" i="25"/>
  <c r="E136" i="25"/>
  <c r="H314" i="25"/>
  <c r="I200" i="25"/>
  <c r="E40" i="25"/>
  <c r="I322" i="25"/>
  <c r="H312" i="25"/>
  <c r="H434" i="25"/>
  <c r="F153" i="25"/>
  <c r="E139" i="25"/>
  <c r="F193" i="25"/>
  <c r="G450" i="25"/>
  <c r="E597" i="25"/>
  <c r="E384" i="25"/>
  <c r="I372" i="25"/>
  <c r="H253" i="25"/>
  <c r="F298" i="25"/>
  <c r="D396" i="25"/>
  <c r="D216" i="25"/>
  <c r="D894" i="25"/>
  <c r="D685" i="25"/>
  <c r="H84" i="25"/>
  <c r="G121" i="25"/>
  <c r="I70" i="25"/>
  <c r="G23" i="25"/>
  <c r="F47" i="25"/>
  <c r="I244" i="25"/>
  <c r="G181" i="25"/>
  <c r="I315" i="25"/>
  <c r="G229" i="25"/>
  <c r="F19" i="25"/>
  <c r="G326" i="25"/>
  <c r="E342" i="25"/>
  <c r="I459" i="25"/>
  <c r="G156" i="25"/>
  <c r="G119" i="25"/>
  <c r="E268" i="25"/>
  <c r="F452" i="25"/>
  <c r="H632" i="25"/>
  <c r="E416" i="25"/>
  <c r="E374" i="25"/>
  <c r="H325" i="25"/>
  <c r="I352" i="25"/>
  <c r="D324" i="25"/>
  <c r="D8" i="25"/>
  <c r="D686" i="25"/>
  <c r="D677" i="25"/>
  <c r="E137" i="25"/>
  <c r="H162" i="25"/>
  <c r="I71" i="25"/>
  <c r="E99" i="25"/>
  <c r="H113" i="25"/>
  <c r="F247" i="25"/>
  <c r="I220" i="25"/>
  <c r="H338" i="25"/>
  <c r="I230" i="25"/>
  <c r="D433" i="25"/>
  <c r="D463" i="25"/>
  <c r="D454" i="25"/>
  <c r="D245" i="25"/>
  <c r="I20" i="25"/>
  <c r="H49" i="25"/>
  <c r="F112" i="25"/>
  <c r="H152" i="25"/>
  <c r="E12" i="25"/>
  <c r="F311" i="25"/>
  <c r="D1435" i="25"/>
  <c r="D185" i="25"/>
  <c r="D55" i="25"/>
  <c r="D46" i="25"/>
  <c r="D37" i="25"/>
  <c r="F86" i="25"/>
  <c r="F16" i="25"/>
  <c r="E164" i="25"/>
  <c r="G224" i="25"/>
  <c r="H172" i="25"/>
  <c r="I105" i="25"/>
  <c r="D1427" i="25"/>
  <c r="D177" i="25"/>
  <c r="D247" i="25"/>
  <c r="D38" i="25"/>
  <c r="D29" i="25"/>
  <c r="E47" i="25"/>
  <c r="H21" i="25"/>
  <c r="G170" i="25"/>
  <c r="H193" i="25"/>
  <c r="G178" i="25"/>
  <c r="H109" i="25"/>
  <c r="F278" i="25"/>
  <c r="D257" i="25"/>
  <c r="D327" i="25"/>
  <c r="D318" i="25"/>
  <c r="D109" i="25"/>
  <c r="E31" i="25"/>
  <c r="F77" i="25"/>
  <c r="I146" i="25"/>
  <c r="G176" i="25"/>
  <c r="H142" i="25"/>
  <c r="E240" i="25"/>
  <c r="I128" i="25"/>
  <c r="F269" i="25"/>
  <c r="E28" i="25"/>
  <c r="D140" i="25"/>
  <c r="D344" i="25"/>
  <c r="D207" i="25"/>
  <c r="D422" i="25"/>
  <c r="D613" i="25"/>
  <c r="H52" i="25"/>
  <c r="E55" i="25"/>
  <c r="F61" i="25"/>
  <c r="F80" i="25"/>
  <c r="F214" i="25"/>
  <c r="F197" i="25"/>
  <c r="F39" i="25"/>
  <c r="G258" i="25"/>
  <c r="I339" i="25"/>
  <c r="H273" i="25"/>
  <c r="F204" i="25"/>
  <c r="E187" i="25"/>
  <c r="I379" i="25"/>
  <c r="I499" i="25"/>
  <c r="I286" i="25"/>
  <c r="E166" i="25"/>
  <c r="F361" i="25"/>
  <c r="F512" i="25"/>
  <c r="F276" i="25"/>
  <c r="H221" i="25"/>
  <c r="H300" i="25"/>
  <c r="F386" i="25"/>
  <c r="G406" i="25"/>
  <c r="I346" i="25"/>
  <c r="H416" i="25"/>
  <c r="E564" i="25"/>
  <c r="G674" i="25"/>
  <c r="F767" i="25"/>
  <c r="I510" i="25"/>
  <c r="H625" i="25"/>
  <c r="F341" i="25"/>
  <c r="I274" i="25"/>
  <c r="I213" i="25"/>
  <c r="H192" i="25"/>
  <c r="F381" i="25"/>
  <c r="E503" i="25"/>
  <c r="I288" i="25"/>
  <c r="E171" i="25"/>
  <c r="E366" i="25"/>
  <c r="G514" i="25"/>
  <c r="F283" i="25"/>
  <c r="H236" i="25"/>
  <c r="I302" i="25"/>
  <c r="G388" i="25"/>
  <c r="H407" i="25"/>
  <c r="H348" i="25"/>
  <c r="F418" i="25"/>
  <c r="H566" i="25"/>
  <c r="H675" i="25"/>
  <c r="E768" i="25"/>
  <c r="F511" i="25"/>
  <c r="F627" i="25"/>
  <c r="F342" i="25"/>
  <c r="E278" i="25"/>
  <c r="H215" i="25"/>
  <c r="I196" i="25"/>
  <c r="F382" i="25"/>
  <c r="G505" i="25"/>
  <c r="E289" i="25"/>
  <c r="H176" i="25"/>
  <c r="H368" i="25"/>
  <c r="E517" i="25"/>
  <c r="F288" i="25"/>
  <c r="H238" i="25"/>
  <c r="E306" i="25"/>
  <c r="H389" i="25"/>
  <c r="E409" i="25"/>
  <c r="G351" i="25"/>
  <c r="E420" i="25"/>
  <c r="H567" i="25"/>
  <c r="I676" i="25"/>
  <c r="G770" i="25"/>
  <c r="I513" i="25"/>
  <c r="I323" i="25"/>
  <c r="F261" i="25"/>
  <c r="E193" i="25"/>
  <c r="I163" i="25"/>
  <c r="H370" i="25"/>
  <c r="F493" i="25"/>
  <c r="F266" i="25"/>
  <c r="I140" i="25"/>
  <c r="H351" i="25"/>
  <c r="H501" i="25"/>
  <c r="H252" i="25"/>
  <c r="G198" i="25"/>
  <c r="G277" i="25"/>
  <c r="E373" i="25"/>
  <c r="G397" i="25"/>
  <c r="I333" i="25"/>
  <c r="F350" i="25"/>
  <c r="H281" i="25"/>
  <c r="I221" i="25"/>
  <c r="E217" i="25"/>
  <c r="G385" i="25"/>
  <c r="I507" i="25"/>
  <c r="I296" i="25"/>
  <c r="E287" i="25"/>
  <c r="E224" i="25"/>
  <c r="F103" i="25"/>
  <c r="E347" i="25"/>
  <c r="H344" i="25"/>
  <c r="H466" i="25"/>
  <c r="F310" i="25"/>
  <c r="H249" i="25"/>
  <c r="I177" i="25"/>
  <c r="I291" i="25"/>
  <c r="E232" i="25"/>
  <c r="I135" i="25"/>
  <c r="I350" i="25"/>
  <c r="H378" i="25"/>
  <c r="G162" i="25"/>
  <c r="I511" i="25"/>
  <c r="H214" i="25"/>
  <c r="H384" i="25"/>
  <c r="F344" i="25"/>
  <c r="G527" i="25"/>
  <c r="F695" i="25"/>
  <c r="H489" i="25"/>
  <c r="E655" i="25"/>
  <c r="G769" i="25"/>
  <c r="G502" i="25"/>
  <c r="E627" i="25"/>
  <c r="G189" i="25"/>
  <c r="G636" i="25"/>
  <c r="F768" i="25"/>
  <c r="I888" i="25"/>
  <c r="E582" i="25"/>
  <c r="F732" i="25"/>
  <c r="G837" i="25"/>
  <c r="G538" i="25"/>
  <c r="E324" i="25"/>
  <c r="I56" i="25"/>
  <c r="E485" i="25"/>
  <c r="G445" i="25"/>
  <c r="H357" i="25"/>
  <c r="G318" i="25"/>
  <c r="H493" i="25"/>
  <c r="E680" i="25"/>
  <c r="H465" i="25"/>
  <c r="G641" i="25"/>
  <c r="I755" i="25"/>
  <c r="F483" i="25"/>
  <c r="E391" i="25"/>
  <c r="E201" i="25"/>
  <c r="H528" i="25"/>
  <c r="F250" i="25"/>
  <c r="I399" i="25"/>
  <c r="H355" i="25"/>
  <c r="F532" i="25"/>
  <c r="F703" i="25"/>
  <c r="G499" i="25"/>
  <c r="H658" i="25"/>
  <c r="I771" i="25"/>
  <c r="F504" i="25"/>
  <c r="I467" i="25"/>
  <c r="H141" i="25"/>
  <c r="F572" i="25"/>
  <c r="G336" i="25"/>
  <c r="E258" i="25"/>
  <c r="E385" i="25"/>
  <c r="I557" i="25"/>
  <c r="F726" i="25"/>
  <c r="I520" i="25"/>
  <c r="H674" i="25"/>
  <c r="G785" i="25"/>
  <c r="I527" i="25"/>
  <c r="I270" i="25"/>
  <c r="G471" i="25"/>
  <c r="F405" i="25"/>
  <c r="H208" i="25"/>
  <c r="G532" i="25"/>
  <c r="E276" i="25"/>
  <c r="G402" i="25"/>
  <c r="E362" i="25"/>
  <c r="I535" i="25"/>
  <c r="G706" i="25"/>
  <c r="G503" i="25"/>
  <c r="E663" i="25"/>
  <c r="F774" i="25"/>
  <c r="G509" i="25"/>
  <c r="I635" i="25"/>
  <c r="G378" i="25"/>
  <c r="H645" i="25"/>
  <c r="F777" i="25"/>
  <c r="I483" i="25"/>
  <c r="F166" i="25"/>
  <c r="F588" i="25"/>
  <c r="H353" i="25"/>
  <c r="H292" i="25"/>
  <c r="I392" i="25"/>
  <c r="G561" i="25"/>
  <c r="E728" i="25"/>
  <c r="F528" i="25"/>
  <c r="E679" i="25"/>
  <c r="I787" i="25"/>
  <c r="H362" i="25"/>
  <c r="E148" i="25"/>
  <c r="E508" i="25"/>
  <c r="F207" i="25"/>
  <c r="F377" i="25"/>
  <c r="H337" i="25"/>
  <c r="H303" i="25"/>
  <c r="D584" i="25"/>
  <c r="D672" i="25"/>
  <c r="D2590" i="25"/>
  <c r="D1973" i="25"/>
  <c r="D2432" i="25"/>
  <c r="D2150" i="25"/>
  <c r="D734" i="25"/>
  <c r="E147" i="25"/>
  <c r="D1168" i="25"/>
  <c r="D714" i="25"/>
  <c r="D368" i="25"/>
  <c r="D534" i="25"/>
  <c r="H108" i="25"/>
  <c r="I46" i="25"/>
  <c r="H149" i="25"/>
  <c r="D1963" i="25"/>
  <c r="D1822" i="25"/>
  <c r="D916" i="25"/>
  <c r="D467" i="25"/>
  <c r="D296" i="25"/>
  <c r="D462" i="25"/>
  <c r="I125" i="25"/>
  <c r="F56" i="25"/>
  <c r="D2272" i="25"/>
  <c r="D1562" i="25"/>
  <c r="D906" i="25"/>
  <c r="D1635" i="25"/>
  <c r="D586" i="25"/>
  <c r="D1566" i="25"/>
  <c r="D2094" i="25"/>
  <c r="D1232" i="25"/>
  <c r="D1053" i="25"/>
  <c r="D339" i="25"/>
  <c r="D692" i="25"/>
  <c r="D130" i="25"/>
  <c r="D1705" i="25"/>
  <c r="D1863" i="25"/>
  <c r="D1392" i="25"/>
  <c r="D747" i="25"/>
  <c r="D1245" i="25"/>
  <c r="D807" i="25"/>
  <c r="D903" i="25"/>
  <c r="D76" i="25"/>
  <c r="D441" i="25"/>
  <c r="D1720" i="25"/>
  <c r="D1743" i="25"/>
  <c r="D1530" i="25"/>
  <c r="D1104" i="25"/>
  <c r="D874" i="25"/>
  <c r="D1289" i="25"/>
  <c r="D2135" i="25"/>
  <c r="D2358" i="25"/>
  <c r="D632" i="25"/>
  <c r="D682" i="25"/>
  <c r="D227" i="25"/>
  <c r="D1124" i="25"/>
  <c r="D756" i="25"/>
  <c r="D336" i="25"/>
  <c r="D814" i="25"/>
  <c r="D805" i="25"/>
  <c r="I53" i="25"/>
  <c r="G137" i="25"/>
  <c r="H53" i="25"/>
  <c r="E215" i="25"/>
  <c r="F76" i="25"/>
  <c r="F228" i="25"/>
  <c r="I164" i="25"/>
  <c r="F325" i="25"/>
  <c r="H213" i="25"/>
  <c r="H71" i="25"/>
  <c r="H340" i="25"/>
  <c r="H326" i="25"/>
  <c r="E447" i="25"/>
  <c r="E200" i="25"/>
  <c r="G180" i="25"/>
  <c r="G243" i="25"/>
  <c r="H464" i="25"/>
  <c r="E613" i="25"/>
  <c r="E402" i="25"/>
  <c r="F387" i="25"/>
  <c r="H284" i="25"/>
  <c r="G327" i="25"/>
  <c r="D60" i="25"/>
  <c r="D128" i="25"/>
  <c r="D806" i="25"/>
  <c r="D573" i="25"/>
  <c r="E113" i="25"/>
  <c r="E143" i="25"/>
  <c r="I86" i="25"/>
  <c r="E59" i="25"/>
  <c r="E84" i="25"/>
  <c r="E264" i="25"/>
  <c r="H200" i="25"/>
  <c r="F326" i="25"/>
  <c r="I242" i="25"/>
  <c r="F133" i="25"/>
  <c r="I341" i="25"/>
  <c r="I355" i="25"/>
  <c r="F470" i="25"/>
  <c r="G205" i="25"/>
  <c r="F11" i="25"/>
  <c r="I301" i="25"/>
  <c r="F466" i="25"/>
  <c r="E197" i="25"/>
  <c r="H436" i="25"/>
  <c r="E388" i="25"/>
  <c r="F354" i="25"/>
  <c r="G365" i="25"/>
  <c r="D642" i="25"/>
  <c r="D583" i="25"/>
  <c r="D574" i="25"/>
  <c r="D565" i="25"/>
  <c r="H164" i="25"/>
  <c r="H25" i="25"/>
  <c r="I87" i="25"/>
  <c r="H123" i="25"/>
  <c r="F130" i="25"/>
  <c r="G266" i="25"/>
  <c r="F238" i="25"/>
  <c r="F349" i="25"/>
  <c r="F245" i="25"/>
  <c r="D305" i="25"/>
  <c r="D375" i="25"/>
  <c r="D366" i="25"/>
  <c r="D157" i="25"/>
  <c r="F22" i="25"/>
  <c r="I66" i="25"/>
  <c r="E141" i="25"/>
  <c r="H170" i="25"/>
  <c r="H51" i="25"/>
  <c r="H67" i="25"/>
  <c r="D1099" i="25"/>
  <c r="D73" i="25"/>
  <c r="D958" i="25"/>
  <c r="D949" i="25"/>
  <c r="G19" i="25"/>
  <c r="I107" i="25"/>
  <c r="F32" i="25"/>
  <c r="H186" i="25"/>
  <c r="E20" i="25"/>
  <c r="E196" i="25"/>
  <c r="G124" i="25"/>
  <c r="D1075" i="25"/>
  <c r="D65" i="25"/>
  <c r="D135" i="25"/>
  <c r="D941" i="25"/>
  <c r="H20" i="25"/>
  <c r="F70" i="25"/>
  <c r="F33" i="25"/>
  <c r="I187" i="25"/>
  <c r="H209" i="25"/>
  <c r="I198" i="25"/>
  <c r="I126" i="25"/>
  <c r="D1444" i="25"/>
  <c r="D169" i="25"/>
  <c r="D239" i="25"/>
  <c r="D230" i="25"/>
  <c r="G4" i="25"/>
  <c r="F54" i="25"/>
  <c r="E11" i="25"/>
  <c r="I171" i="25"/>
  <c r="I194" i="25"/>
  <c r="F27" i="25"/>
  <c r="E256" i="25"/>
  <c r="E156" i="25"/>
  <c r="E279" i="25"/>
  <c r="E60" i="25"/>
  <c r="D490" i="25"/>
  <c r="D256" i="25"/>
  <c r="D119" i="25"/>
  <c r="D310" i="25"/>
  <c r="D501" i="25"/>
  <c r="E81" i="25"/>
  <c r="G73" i="25"/>
  <c r="E78" i="25"/>
  <c r="F96" i="25"/>
  <c r="I17" i="25"/>
  <c r="F213" i="25"/>
  <c r="H75" i="25"/>
  <c r="I276" i="25"/>
  <c r="G46" i="25"/>
  <c r="I32" i="25"/>
  <c r="F235" i="25"/>
  <c r="E229" i="25"/>
  <c r="G393" i="25"/>
  <c r="I515" i="25"/>
  <c r="I303" i="25"/>
  <c r="I212" i="25"/>
  <c r="I383" i="25"/>
  <c r="H533" i="25"/>
  <c r="F330" i="25"/>
  <c r="F281" i="25"/>
  <c r="E326" i="25"/>
  <c r="F404" i="25"/>
  <c r="F422" i="25"/>
  <c r="H364" i="25"/>
  <c r="E438" i="25"/>
  <c r="D2988" i="25"/>
  <c r="D1531" i="25"/>
  <c r="D619" i="25"/>
  <c r="D2772" i="25"/>
  <c r="D1336" i="25"/>
  <c r="D2543" i="25"/>
  <c r="D1176" i="25"/>
  <c r="D981" i="25"/>
  <c r="I104" i="25"/>
  <c r="D833" i="25"/>
  <c r="D499" i="25"/>
  <c r="D304" i="25"/>
  <c r="D22" i="25"/>
  <c r="H124" i="25"/>
  <c r="I55" i="25"/>
  <c r="G54" i="25"/>
  <c r="D2113" i="25"/>
  <c r="D1710" i="25"/>
  <c r="D675" i="25"/>
  <c r="D788" i="25"/>
  <c r="D232" i="25"/>
  <c r="D965" i="25"/>
  <c r="I141" i="25"/>
  <c r="F65" i="25"/>
  <c r="D2303" i="25"/>
  <c r="D1446" i="25"/>
  <c r="D784" i="25"/>
  <c r="D1379" i="25"/>
  <c r="D522" i="25"/>
  <c r="D1374" i="25"/>
  <c r="D2006" i="25"/>
  <c r="D1144" i="25"/>
  <c r="D915" i="25"/>
  <c r="D1627" i="25"/>
  <c r="D436" i="25"/>
  <c r="D66" i="25"/>
  <c r="D1375" i="25"/>
  <c r="D1511" i="25"/>
  <c r="D1272" i="25"/>
  <c r="D456" i="25"/>
  <c r="D905" i="25"/>
  <c r="D635" i="25"/>
  <c r="D792" i="25"/>
  <c r="D506" i="25"/>
  <c r="D377" i="25"/>
  <c r="D1522" i="25"/>
  <c r="D1218" i="25"/>
  <c r="D1382" i="25"/>
  <c r="D1016" i="25"/>
  <c r="D1237" i="25"/>
  <c r="D2144" i="25"/>
  <c r="D2047" i="25"/>
  <c r="D2070" i="25"/>
  <c r="D195" i="25"/>
  <c r="D371" i="25"/>
  <c r="D1001" i="25"/>
  <c r="D1010" i="25"/>
  <c r="D404" i="25"/>
  <c r="D24" i="25"/>
  <c r="D702" i="25"/>
  <c r="D693" i="25"/>
  <c r="H132" i="25"/>
  <c r="E159" i="25"/>
  <c r="H69" i="25"/>
  <c r="H91" i="25"/>
  <c r="H110" i="25"/>
  <c r="H243" i="25"/>
  <c r="H216" i="25"/>
  <c r="E335" i="25"/>
  <c r="F227" i="25"/>
  <c r="H163" i="25"/>
  <c r="H87" i="25"/>
  <c r="I340" i="25"/>
  <c r="E479" i="25"/>
  <c r="I232" i="25"/>
  <c r="I112" i="25"/>
  <c r="I320" i="25"/>
  <c r="H478" i="25"/>
  <c r="E629" i="25"/>
  <c r="I446" i="25"/>
  <c r="H180" i="25"/>
  <c r="G323" i="25"/>
  <c r="E377" i="25"/>
  <c r="D426" i="25"/>
  <c r="D16" i="25"/>
  <c r="D494" i="25"/>
  <c r="D485" i="25"/>
  <c r="I133" i="25"/>
  <c r="H41" i="25"/>
  <c r="E98" i="25"/>
  <c r="I98" i="25"/>
  <c r="E150" i="25"/>
  <c r="E280" i="25"/>
  <c r="G219" i="25"/>
  <c r="I40" i="25"/>
  <c r="G256" i="25"/>
  <c r="H168" i="25"/>
  <c r="E172" i="25"/>
  <c r="F366" i="25"/>
  <c r="G481" i="25"/>
  <c r="I273" i="25"/>
  <c r="H119" i="25"/>
  <c r="G322" i="25"/>
  <c r="F507" i="25"/>
  <c r="I240" i="25"/>
  <c r="E448" i="25"/>
  <c r="G284" i="25"/>
  <c r="I367" i="25"/>
  <c r="H379" i="25"/>
  <c r="D457" i="25"/>
  <c r="D495" i="25"/>
  <c r="D486" i="25"/>
  <c r="D253" i="25"/>
  <c r="H19" i="25"/>
  <c r="G48" i="25"/>
  <c r="G111" i="25"/>
  <c r="E144" i="25"/>
  <c r="I9" i="25"/>
  <c r="I308" i="25"/>
  <c r="H250" i="25"/>
  <c r="H43" i="25"/>
  <c r="D1507" i="25"/>
  <c r="D193" i="25"/>
  <c r="D263" i="25"/>
  <c r="D54" i="25"/>
  <c r="D45" i="25"/>
  <c r="I43" i="25"/>
  <c r="I15" i="25"/>
  <c r="I162" i="25"/>
  <c r="I186" i="25"/>
  <c r="H169" i="25"/>
  <c r="G103" i="25"/>
  <c r="D592" i="25"/>
  <c r="D192" i="25"/>
  <c r="D870" i="25"/>
  <c r="D861" i="25"/>
  <c r="E97" i="25"/>
  <c r="H130" i="25"/>
  <c r="F48" i="25"/>
  <c r="G37" i="25"/>
  <c r="I60" i="25"/>
  <c r="F215" i="25"/>
  <c r="I188" i="25"/>
  <c r="D563" i="25"/>
  <c r="D384" i="25"/>
  <c r="D838" i="25"/>
  <c r="D829" i="25"/>
  <c r="E49" i="25"/>
  <c r="I131" i="25"/>
  <c r="F49" i="25"/>
  <c r="H210" i="25"/>
  <c r="H62" i="25"/>
  <c r="E218" i="25"/>
  <c r="I153" i="25"/>
  <c r="D999" i="25"/>
  <c r="D57" i="25"/>
  <c r="D127" i="25"/>
  <c r="D933" i="25"/>
  <c r="I21" i="25"/>
  <c r="E71" i="25"/>
  <c r="E34" i="25"/>
  <c r="F190" i="25"/>
  <c r="I210" i="25"/>
  <c r="F71" i="25"/>
  <c r="E272" i="25"/>
  <c r="E173" i="25"/>
  <c r="H290" i="25"/>
  <c r="D1332" i="25"/>
  <c r="D234" i="25"/>
  <c r="D144" i="25"/>
  <c r="D7" i="25"/>
  <c r="D198" i="25"/>
  <c r="D413" i="25"/>
  <c r="I101" i="25"/>
  <c r="E95" i="25"/>
  <c r="G13" i="25"/>
  <c r="F63" i="25"/>
  <c r="F55" i="25"/>
  <c r="G232" i="25"/>
  <c r="G122" i="25"/>
  <c r="H291" i="25"/>
  <c r="H103" i="25"/>
  <c r="I92" i="25"/>
  <c r="I262" i="25"/>
  <c r="F257" i="25"/>
  <c r="E407" i="25"/>
  <c r="I531" i="25"/>
  <c r="G325" i="25"/>
  <c r="F106" i="25"/>
  <c r="G404" i="25"/>
  <c r="F556" i="25"/>
  <c r="I351" i="25"/>
  <c r="E312" i="25"/>
  <c r="G357" i="25"/>
  <c r="H212" i="25"/>
  <c r="E35" i="25"/>
  <c r="E376" i="25"/>
  <c r="G462" i="25"/>
  <c r="H596" i="25"/>
  <c r="E696" i="25"/>
  <c r="H287" i="25"/>
  <c r="I537" i="25"/>
  <c r="H650" i="25"/>
  <c r="H118" i="25"/>
  <c r="I103" i="25"/>
  <c r="I264" i="25"/>
  <c r="G261" i="25"/>
  <c r="I411" i="25"/>
  <c r="E535" i="25"/>
  <c r="I326" i="25"/>
  <c r="E120" i="25"/>
  <c r="H405" i="25"/>
  <c r="E557" i="25"/>
  <c r="G358" i="25"/>
  <c r="G315" i="25"/>
  <c r="I358" i="25"/>
  <c r="G231" i="25"/>
  <c r="G95" i="25"/>
  <c r="I378" i="25"/>
  <c r="I463" i="25"/>
  <c r="E599" i="25"/>
  <c r="G698" i="25"/>
  <c r="G301" i="25"/>
  <c r="G540" i="25"/>
  <c r="I651" i="25"/>
  <c r="I124" i="25"/>
  <c r="G106" i="25"/>
  <c r="E265" i="25"/>
  <c r="E267" i="25"/>
  <c r="F413" i="25"/>
  <c r="G537" i="25"/>
  <c r="E328" i="25"/>
  <c r="F123" i="25"/>
  <c r="F407" i="25"/>
  <c r="H560" i="25"/>
  <c r="H359" i="25"/>
  <c r="D3551" i="25"/>
  <c r="D164" i="25"/>
  <c r="D2354" i="25"/>
  <c r="D2273" i="25"/>
  <c r="D2049" i="25"/>
  <c r="D2725" i="25"/>
  <c r="D820" i="25"/>
  <c r="D149" i="25"/>
  <c r="G191" i="25"/>
  <c r="D235" i="25"/>
  <c r="D204" i="25"/>
  <c r="D240" i="25"/>
  <c r="D973" i="25"/>
  <c r="H50" i="25"/>
  <c r="F64" i="25"/>
  <c r="H83" i="25"/>
  <c r="D1274" i="25"/>
  <c r="D1306" i="25"/>
  <c r="D155" i="25"/>
  <c r="D116" i="25"/>
  <c r="D168" i="25"/>
  <c r="D901" i="25"/>
  <c r="G65" i="25"/>
  <c r="E74" i="25"/>
  <c r="D2191" i="25"/>
  <c r="D1296" i="25"/>
  <c r="D544" i="25"/>
  <c r="D1299" i="25"/>
  <c r="D458" i="25"/>
  <c r="D1206" i="25"/>
  <c r="D1694" i="25"/>
  <c r="D1055" i="25"/>
  <c r="D27" i="25"/>
  <c r="D1547" i="25"/>
  <c r="D340" i="25"/>
  <c r="D577" i="25"/>
  <c r="D1752" i="25"/>
  <c r="D2486" i="25"/>
  <c r="D848" i="25"/>
  <c r="D1135" i="25"/>
  <c r="D539" i="25"/>
  <c r="D275" i="25"/>
  <c r="D611" i="25"/>
  <c r="D442" i="25"/>
  <c r="D2123" i="25"/>
  <c r="D1352" i="25"/>
  <c r="D2478" i="25"/>
  <c r="D1258" i="25"/>
  <c r="D697" i="25"/>
  <c r="D1125" i="25"/>
  <c r="D1888" i="25"/>
  <c r="D1935" i="25"/>
  <c r="D1958" i="25"/>
  <c r="D1025" i="25"/>
  <c r="D1119" i="25"/>
  <c r="D883" i="25"/>
  <c r="D892" i="25"/>
  <c r="D68" i="25"/>
  <c r="D623" i="25"/>
  <c r="D614" i="25"/>
  <c r="D605" i="25"/>
  <c r="E161" i="25"/>
  <c r="E22" i="25"/>
  <c r="H85" i="25"/>
  <c r="H117" i="25"/>
  <c r="I127" i="25"/>
  <c r="H259" i="25"/>
  <c r="G234" i="25"/>
  <c r="H346" i="25"/>
  <c r="H241" i="25"/>
  <c r="I189" i="25"/>
  <c r="F141" i="25"/>
  <c r="H354" i="25"/>
  <c r="H490" i="25"/>
  <c r="I254" i="25"/>
  <c r="I159" i="25"/>
  <c r="I348" i="25"/>
  <c r="G491" i="25"/>
  <c r="F186" i="25"/>
  <c r="G183" i="25"/>
  <c r="H255" i="25"/>
  <c r="H352" i="25"/>
  <c r="F394" i="25"/>
  <c r="D170" i="25"/>
  <c r="D591" i="25"/>
  <c r="D382" i="25"/>
  <c r="D373" i="25"/>
  <c r="G163" i="25"/>
  <c r="G64" i="25"/>
  <c r="E67" i="25"/>
  <c r="H120" i="25"/>
  <c r="E44" i="25"/>
  <c r="F295" i="25"/>
  <c r="I235" i="25"/>
  <c r="G78" i="25"/>
  <c r="E270" i="25"/>
  <c r="F191" i="25"/>
  <c r="H211" i="25"/>
  <c r="G377" i="25"/>
  <c r="I491" i="25"/>
  <c r="H293" i="25"/>
  <c r="F159" i="25"/>
  <c r="E349" i="25"/>
  <c r="G523" i="25"/>
  <c r="I271" i="25"/>
  <c r="G195" i="25"/>
  <c r="G311" i="25"/>
  <c r="E382" i="25"/>
  <c r="E395" i="25"/>
  <c r="D313" i="25"/>
  <c r="D383" i="25"/>
  <c r="D374" i="25"/>
  <c r="D165" i="25"/>
  <c r="I19" i="25"/>
  <c r="H65" i="25"/>
  <c r="F131" i="25"/>
  <c r="E168" i="25"/>
  <c r="I48" i="25"/>
  <c r="H63" i="25"/>
  <c r="E263" i="25"/>
  <c r="D3140" i="25"/>
  <c r="D2677" i="25"/>
  <c r="D2307" i="25"/>
  <c r="D2083" i="25"/>
  <c r="D2088" i="25"/>
  <c r="D2636" i="25"/>
  <c r="D1116" i="25"/>
  <c r="G123" i="25"/>
  <c r="D1046" i="25"/>
  <c r="D831" i="25"/>
  <c r="D124" i="25"/>
  <c r="D415" i="25"/>
  <c r="D909" i="25"/>
  <c r="E63" i="25"/>
  <c r="G120" i="25"/>
  <c r="F105" i="25"/>
  <c r="D868" i="25"/>
  <c r="D315" i="25"/>
  <c r="D1388" i="25"/>
  <c r="D20" i="25"/>
  <c r="D343" i="25"/>
  <c r="D837" i="25"/>
  <c r="F78" i="25"/>
  <c r="E138" i="25"/>
  <c r="D2103" i="25"/>
  <c r="D432" i="25"/>
  <c r="D1261" i="25"/>
  <c r="D1203" i="25"/>
  <c r="D266" i="25"/>
  <c r="D2495" i="25"/>
  <c r="D1552" i="25"/>
  <c r="D919" i="25"/>
  <c r="D1572" i="25"/>
  <c r="D1115" i="25"/>
  <c r="D260" i="25"/>
  <c r="D513" i="25"/>
  <c r="D1190" i="25"/>
  <c r="D2398" i="25"/>
  <c r="D713" i="25"/>
  <c r="D785" i="25"/>
  <c r="D1652" i="25"/>
  <c r="D1619" i="25"/>
  <c r="D588" i="25"/>
  <c r="D378" i="25"/>
  <c r="D1787" i="25"/>
  <c r="D2367" i="25"/>
  <c r="D2390" i="25"/>
  <c r="D836" i="25"/>
  <c r="D1039" i="25"/>
  <c r="D1666" i="25"/>
  <c r="D1696" i="25"/>
  <c r="D1607" i="25"/>
  <c r="D1846" i="25"/>
  <c r="D879" i="25"/>
  <c r="D721" i="25"/>
  <c r="D719" i="25"/>
  <c r="D754" i="25"/>
  <c r="D497" i="25"/>
  <c r="D511" i="25"/>
  <c r="D502" i="25"/>
  <c r="D293" i="25"/>
  <c r="H11" i="25"/>
  <c r="G40" i="25"/>
  <c r="F99" i="25"/>
  <c r="G142" i="25"/>
  <c r="H145" i="25"/>
  <c r="G306" i="25"/>
  <c r="E247" i="25"/>
  <c r="E37" i="25"/>
  <c r="I282" i="25"/>
  <c r="I209" i="25"/>
  <c r="F170" i="25"/>
  <c r="H386" i="25"/>
  <c r="F501" i="25"/>
  <c r="H271" i="25"/>
  <c r="H195" i="25"/>
  <c r="G363" i="25"/>
  <c r="H505" i="25"/>
  <c r="E297" i="25"/>
  <c r="I225" i="25"/>
  <c r="E281" i="25"/>
  <c r="E396" i="25"/>
  <c r="D895" i="25"/>
  <c r="D489" i="25"/>
  <c r="D303" i="25"/>
  <c r="D294" i="25"/>
  <c r="D285" i="25"/>
  <c r="G41" i="25"/>
  <c r="E86" i="25"/>
  <c r="E109" i="25"/>
  <c r="G184" i="25"/>
  <c r="G86" i="25"/>
  <c r="H307" i="25"/>
  <c r="G273" i="25"/>
  <c r="G112" i="25"/>
  <c r="E286" i="25"/>
  <c r="I249" i="25"/>
  <c r="E235" i="25"/>
  <c r="I387" i="25"/>
  <c r="F526" i="25"/>
  <c r="G308" i="25"/>
  <c r="I199" i="25"/>
  <c r="G395" i="25"/>
  <c r="H537" i="25"/>
  <c r="E299" i="25"/>
  <c r="H302" i="25"/>
  <c r="E330" i="25"/>
  <c r="H398" i="25"/>
  <c r="D1515" i="25"/>
  <c r="D201" i="25"/>
  <c r="D271" i="25"/>
  <c r="D62" i="25"/>
  <c r="D53" i="25"/>
  <c r="H42" i="25"/>
  <c r="I14" i="25"/>
  <c r="F160" i="25"/>
  <c r="H185" i="25"/>
  <c r="G167" i="25"/>
  <c r="H99" i="25"/>
  <c r="H274" i="25"/>
  <c r="I175" i="25"/>
  <c r="D739" i="25"/>
  <c r="D400" i="25"/>
  <c r="D878" i="25"/>
  <c r="D869" i="25"/>
  <c r="I37" i="25"/>
  <c r="I123" i="25"/>
  <c r="D1383" i="25"/>
  <c r="D2827" i="25"/>
  <c r="D3419" i="25"/>
  <c r="D1481" i="25"/>
  <c r="D3063" i="25"/>
  <c r="D2763" i="25"/>
  <c r="D531" i="25"/>
  <c r="H74" i="25"/>
  <c r="D954" i="25"/>
  <c r="D1508" i="25"/>
  <c r="D538" i="25"/>
  <c r="D351" i="25"/>
  <c r="D397" i="25"/>
  <c r="I75" i="25"/>
  <c r="G136" i="25"/>
  <c r="F156" i="25"/>
  <c r="D2423" i="25"/>
  <c r="D1160" i="25"/>
  <c r="D1643" i="25"/>
  <c r="D466" i="25"/>
  <c r="D279" i="25"/>
  <c r="D325" i="25"/>
  <c r="H90" i="25"/>
  <c r="E154" i="25"/>
  <c r="D1262" i="25"/>
  <c r="D59" i="25"/>
  <c r="D1580" i="25"/>
  <c r="D780" i="25"/>
  <c r="D521" i="25"/>
  <c r="D1783" i="25"/>
  <c r="D1434" i="25"/>
  <c r="D799" i="25"/>
  <c r="D1460" i="25"/>
  <c r="D1035" i="25"/>
  <c r="D658" i="25"/>
  <c r="D449" i="25"/>
  <c r="D2487" i="25"/>
  <c r="D2286" i="25"/>
  <c r="D931" i="25"/>
  <c r="D547" i="25"/>
  <c r="D1564" i="25"/>
  <c r="D1523" i="25"/>
  <c r="D508" i="25"/>
  <c r="D314" i="25"/>
  <c r="D1377" i="25"/>
  <c r="D2167" i="25"/>
  <c r="D2278" i="25"/>
  <c r="D651" i="25"/>
  <c r="D897" i="25"/>
  <c r="D2051" i="25"/>
  <c r="D1480" i="25"/>
  <c r="D1489" i="25"/>
  <c r="D1758" i="25"/>
  <c r="D751" i="25"/>
  <c r="D483" i="25"/>
  <c r="D475" i="25"/>
  <c r="D593" i="25"/>
  <c r="D329" i="25"/>
  <c r="D399" i="25"/>
  <c r="D390" i="25"/>
  <c r="D181" i="25"/>
  <c r="G17" i="25"/>
  <c r="E62" i="25"/>
  <c r="F128" i="25"/>
  <c r="F163" i="25"/>
  <c r="F42" i="25"/>
  <c r="H40" i="25"/>
  <c r="I259" i="25"/>
  <c r="E72" i="25"/>
  <c r="I49" i="25"/>
  <c r="E227" i="25"/>
  <c r="E204" i="25"/>
  <c r="F397" i="25"/>
  <c r="E511" i="25"/>
  <c r="F291" i="25"/>
  <c r="I36" i="25"/>
  <c r="F379" i="25"/>
  <c r="G519" i="25"/>
  <c r="F335" i="25"/>
  <c r="H260" i="25"/>
  <c r="E308" i="25"/>
  <c r="F169" i="25"/>
  <c r="D1132" i="25"/>
  <c r="D321" i="25"/>
  <c r="D191" i="25"/>
  <c r="D182" i="25"/>
  <c r="D173" i="25"/>
  <c r="H58" i="25"/>
  <c r="H15" i="25"/>
  <c r="I130" i="25"/>
  <c r="G200" i="25"/>
  <c r="I134" i="25"/>
  <c r="F60" i="25"/>
  <c r="D1475" i="25"/>
  <c r="D1256" i="25"/>
  <c r="D1118" i="25"/>
  <c r="D1738" i="25"/>
  <c r="D2821" i="25"/>
  <c r="D1583" i="25"/>
  <c r="D418" i="25"/>
  <c r="F69" i="25"/>
  <c r="D1437" i="25"/>
  <c r="D536" i="25"/>
  <c r="D26" i="25"/>
  <c r="D159" i="25"/>
  <c r="D333" i="25"/>
  <c r="I18" i="25"/>
  <c r="G152" i="25"/>
  <c r="F176" i="25"/>
  <c r="D1575" i="25"/>
  <c r="D1048" i="25"/>
  <c r="D1563" i="25"/>
  <c r="D529" i="25"/>
  <c r="D87" i="25"/>
  <c r="D261" i="25"/>
  <c r="H33" i="25"/>
  <c r="F168" i="25"/>
  <c r="D1026" i="25"/>
  <c r="D930" i="25"/>
  <c r="D1492" i="25"/>
  <c r="D700" i="25"/>
  <c r="D1867" i="25"/>
  <c r="D1670" i="25"/>
  <c r="D943" i="25"/>
  <c r="D579" i="25"/>
  <c r="D1172" i="25"/>
  <c r="D913" i="25"/>
  <c r="D578" i="25"/>
  <c r="D1389" i="25"/>
  <c r="D2375" i="25"/>
  <c r="D2198" i="25"/>
  <c r="D1224" i="25"/>
  <c r="D884" i="25"/>
  <c r="D1452" i="25"/>
  <c r="D1187" i="25"/>
  <c r="D412" i="25"/>
  <c r="D186" i="25"/>
  <c r="D1697" i="25"/>
  <c r="D2055" i="25"/>
  <c r="D2166" i="25"/>
  <c r="D762" i="25"/>
  <c r="D735" i="25"/>
  <c r="D1715" i="25"/>
  <c r="D2447" i="25"/>
  <c r="D1341" i="25"/>
  <c r="D1638" i="25"/>
  <c r="D1096" i="25"/>
  <c r="D980" i="25"/>
  <c r="D1636" i="25"/>
  <c r="D1611" i="25"/>
  <c r="D241" i="25"/>
  <c r="D311" i="25"/>
  <c r="D102" i="25"/>
  <c r="D93" i="25"/>
  <c r="H34" i="25"/>
  <c r="G12" i="25"/>
  <c r="E157" i="25"/>
  <c r="E182" i="25"/>
  <c r="G164" i="25"/>
  <c r="H94" i="25"/>
  <c r="E271" i="25"/>
  <c r="H171" i="25"/>
  <c r="I97" i="25"/>
  <c r="H247" i="25"/>
  <c r="F274" i="25"/>
  <c r="G409" i="25"/>
  <c r="I523" i="25"/>
  <c r="H335" i="25"/>
  <c r="I110" i="25"/>
  <c r="F393" i="25"/>
  <c r="E565" i="25"/>
  <c r="E352" i="25"/>
  <c r="G300" i="25"/>
  <c r="H367" i="25"/>
  <c r="G215" i="25"/>
  <c r="D1587" i="25"/>
  <c r="D9" i="25"/>
  <c r="D79" i="25"/>
  <c r="D70" i="25"/>
  <c r="G35" i="25"/>
  <c r="G81" i="25"/>
  <c r="H13" i="25"/>
  <c r="E199" i="25"/>
  <c r="I218" i="25"/>
  <c r="F165" i="25"/>
  <c r="E140" i="25"/>
  <c r="F294" i="25"/>
  <c r="G174" i="25"/>
  <c r="E43" i="25"/>
  <c r="I294" i="25"/>
  <c r="H276" i="25"/>
  <c r="I435" i="25"/>
  <c r="I44" i="25"/>
  <c r="F336" i="25"/>
  <c r="G204" i="25"/>
  <c r="G423" i="25"/>
  <c r="H568" i="25"/>
  <c r="I386" i="25"/>
  <c r="H345" i="25"/>
  <c r="D2043" i="25"/>
  <c r="G32" i="25"/>
  <c r="D69" i="25"/>
  <c r="D1521" i="25"/>
  <c r="D2086" i="25"/>
  <c r="D1943" i="25"/>
  <c r="D972" i="25"/>
  <c r="G57" i="25"/>
  <c r="F120" i="25"/>
  <c r="E581" i="25"/>
  <c r="D997" i="25"/>
  <c r="I283" i="25"/>
  <c r="H254" i="25"/>
  <c r="G42" i="25"/>
  <c r="F320" i="25"/>
  <c r="D1179" i="25"/>
  <c r="D774" i="25"/>
  <c r="H122" i="25"/>
  <c r="H201" i="25"/>
  <c r="F167" i="25"/>
  <c r="D1171" i="25"/>
  <c r="D175" i="25"/>
  <c r="E17" i="25"/>
  <c r="I31" i="25"/>
  <c r="H101" i="25"/>
  <c r="I214" i="25"/>
  <c r="D793" i="25"/>
  <c r="D567" i="25"/>
  <c r="D749" i="25"/>
  <c r="I4" i="25"/>
  <c r="I41" i="25"/>
  <c r="F173" i="25"/>
  <c r="H299" i="25"/>
  <c r="D572" i="25"/>
  <c r="D447" i="25"/>
  <c r="D629" i="25"/>
  <c r="F30" i="25"/>
  <c r="I94" i="25"/>
  <c r="G100" i="25"/>
  <c r="I25" i="25"/>
  <c r="D500" i="25"/>
  <c r="D439" i="25"/>
  <c r="D621" i="25"/>
  <c r="F94" i="25"/>
  <c r="I95" i="25"/>
  <c r="H39" i="25"/>
  <c r="H220" i="25"/>
  <c r="H230" i="25"/>
  <c r="D147" i="25"/>
  <c r="D137" i="25"/>
  <c r="D822" i="25"/>
  <c r="D701" i="25"/>
  <c r="G10" i="25"/>
  <c r="G5" i="25"/>
  <c r="F174" i="25"/>
  <c r="F66" i="25"/>
  <c r="G242" i="25"/>
  <c r="F210" i="25"/>
  <c r="G286" i="25"/>
  <c r="H349" i="25"/>
  <c r="G128" i="25"/>
  <c r="I106" i="25"/>
  <c r="G459" i="25"/>
  <c r="G376" i="25"/>
  <c r="I176" i="25"/>
  <c r="H319" i="25"/>
  <c r="G328" i="25"/>
  <c r="H520" i="25"/>
  <c r="F662" i="25"/>
  <c r="G407" i="25"/>
  <c r="G580" i="25"/>
  <c r="E319" i="25"/>
  <c r="F26" i="25"/>
  <c r="I336" i="25"/>
  <c r="E367" i="25"/>
  <c r="H59" i="25"/>
  <c r="G55" i="25"/>
  <c r="I337" i="25"/>
  <c r="I577" i="25"/>
  <c r="I418" i="25"/>
  <c r="H272" i="25"/>
  <c r="I277" i="25"/>
  <c r="I287" i="25"/>
  <c r="E378" i="25"/>
  <c r="H611" i="25"/>
  <c r="F734" i="25"/>
  <c r="I493" i="25"/>
  <c r="F91" i="25"/>
  <c r="H219" i="25"/>
  <c r="F187" i="25"/>
  <c r="H288" i="25"/>
  <c r="F462" i="25"/>
  <c r="F264" i="25"/>
  <c r="G30" i="25"/>
  <c r="E462" i="25"/>
  <c r="H248" i="25"/>
  <c r="F316" i="25"/>
  <c r="G196" i="25"/>
  <c r="I325" i="25"/>
  <c r="F290" i="25"/>
  <c r="E440" i="25"/>
  <c r="F554" i="25"/>
  <c r="E688" i="25"/>
  <c r="E317" i="25"/>
  <c r="F558" i="25"/>
  <c r="E176" i="25"/>
  <c r="F79" i="25"/>
  <c r="G344" i="25"/>
  <c r="F357" i="25"/>
  <c r="H506" i="25"/>
  <c r="I312" i="25"/>
  <c r="E126" i="25"/>
  <c r="I428" i="25"/>
  <c r="E605" i="25"/>
  <c r="H423" i="25"/>
  <c r="F230" i="25"/>
  <c r="F391" i="25"/>
  <c r="E427" i="25"/>
  <c r="F132" i="25"/>
  <c r="H197" i="25"/>
  <c r="F95" i="25"/>
  <c r="F127" i="25"/>
  <c r="I371" i="25"/>
  <c r="H522" i="25"/>
  <c r="G334" i="25"/>
  <c r="E351" i="25"/>
  <c r="I73" i="25"/>
  <c r="H279" i="25"/>
  <c r="E301" i="25"/>
  <c r="F453" i="25"/>
  <c r="I331" i="25"/>
  <c r="H289" i="25"/>
  <c r="G254" i="25"/>
  <c r="F101" i="25"/>
  <c r="F7" i="25"/>
  <c r="G312" i="25"/>
  <c r="E307" i="25"/>
  <c r="H95" i="25"/>
  <c r="I593" i="25"/>
  <c r="G160" i="25"/>
  <c r="F403" i="25"/>
  <c r="E429" i="25"/>
  <c r="H659" i="25"/>
  <c r="H462" i="25"/>
  <c r="F670" i="25"/>
  <c r="F275" i="25"/>
  <c r="G555" i="25"/>
  <c r="G443" i="25"/>
  <c r="E571" i="25"/>
  <c r="E733" i="25"/>
  <c r="I872" i="25"/>
  <c r="F606" i="25"/>
  <c r="F764" i="25"/>
  <c r="G259" i="25"/>
  <c r="I623" i="25"/>
  <c r="G246" i="25"/>
  <c r="H414" i="25"/>
  <c r="F406" i="25"/>
  <c r="H393" i="25"/>
  <c r="H383" i="25"/>
  <c r="I572" i="25"/>
  <c r="G754" i="25"/>
  <c r="F583" i="25"/>
  <c r="E727" i="25"/>
  <c r="H468" i="25"/>
  <c r="E455" i="25"/>
  <c r="G252" i="25"/>
  <c r="I217" i="25"/>
  <c r="E316" i="25"/>
  <c r="H182" i="25"/>
  <c r="F467" i="25"/>
  <c r="G682" i="25"/>
  <c r="E518" i="25"/>
  <c r="E687" i="25"/>
  <c r="I407" i="25"/>
  <c r="G575" i="25"/>
  <c r="H173" i="25"/>
  <c r="F489" i="25"/>
  <c r="G255" i="25"/>
  <c r="F343" i="25"/>
  <c r="F434" i="25"/>
  <c r="E628" i="25"/>
  <c r="G399" i="25"/>
  <c r="G629" i="25"/>
  <c r="E759" i="25"/>
  <c r="I506" i="25"/>
  <c r="H397" i="25"/>
  <c r="F533" i="25"/>
  <c r="E181" i="25"/>
  <c r="H382" i="25"/>
  <c r="I373" i="25"/>
  <c r="H294" i="25"/>
  <c r="G324" i="25"/>
  <c r="F559" i="25"/>
  <c r="F743" i="25"/>
  <c r="H571" i="25"/>
  <c r="F718" i="25"/>
  <c r="F459" i="25"/>
  <c r="I605" i="25"/>
  <c r="I439" i="25"/>
  <c r="H661" i="25"/>
  <c r="I808" i="25"/>
  <c r="G278" i="25"/>
  <c r="E430" i="25"/>
  <c r="E425" i="25"/>
  <c r="G375" i="25"/>
  <c r="F370" i="25"/>
  <c r="I587" i="25"/>
  <c r="I764" i="25"/>
  <c r="H590" i="25"/>
  <c r="E735" i="25"/>
  <c r="G475" i="25"/>
  <c r="H339" i="25"/>
  <c r="F471" i="25"/>
  <c r="I304" i="25"/>
  <c r="E302" i="25"/>
  <c r="H419" i="25"/>
  <c r="I547" i="25"/>
  <c r="H295" i="25"/>
  <c r="I24" i="25"/>
  <c r="F396" i="25"/>
  <c r="F362" i="25"/>
  <c r="I424" i="25"/>
  <c r="G591" i="25"/>
  <c r="F751" i="25"/>
  <c r="E484" i="25"/>
  <c r="G589" i="25"/>
  <c r="G483" i="25"/>
  <c r="E723" i="25"/>
  <c r="E884" i="25"/>
  <c r="G601" i="25"/>
  <c r="I760" i="25"/>
  <c r="F265" i="25"/>
  <c r="G627" i="25"/>
  <c r="G633" i="25"/>
  <c r="F599" i="25"/>
  <c r="I454" i="25"/>
  <c r="G398" i="25"/>
  <c r="I615" i="25"/>
  <c r="I762" i="25"/>
  <c r="I905" i="25"/>
  <c r="I1033" i="25"/>
  <c r="H1136" i="25"/>
  <c r="E1237" i="25"/>
  <c r="E741" i="25"/>
  <c r="H904" i="25"/>
  <c r="H1039" i="25"/>
  <c r="E1156" i="25"/>
  <c r="I1248" i="25"/>
  <c r="I690" i="25"/>
  <c r="I839" i="25"/>
  <c r="H951" i="25"/>
  <c r="G1053" i="25"/>
  <c r="G803" i="25"/>
  <c r="E764" i="25"/>
  <c r="H678" i="25"/>
  <c r="E865" i="25"/>
  <c r="H782" i="25"/>
  <c r="G884" i="25"/>
  <c r="I1043" i="25"/>
  <c r="G714" i="25"/>
  <c r="E553" i="25"/>
  <c r="H413" i="25"/>
  <c r="F704" i="25"/>
  <c r="E868" i="25"/>
  <c r="H579" i="25"/>
  <c r="I744" i="25"/>
  <c r="H862" i="25"/>
  <c r="F610" i="25"/>
  <c r="G616" i="25"/>
  <c r="H583" i="25"/>
  <c r="G420" i="25"/>
  <c r="H646" i="25"/>
  <c r="F600" i="25"/>
  <c r="I745" i="25"/>
  <c r="E889" i="25"/>
  <c r="E1021" i="25"/>
  <c r="E1125" i="25"/>
  <c r="I1225" i="25"/>
  <c r="G725" i="25"/>
  <c r="F892" i="25"/>
  <c r="E1020" i="25"/>
  <c r="F1146" i="25"/>
  <c r="G1238" i="25"/>
  <c r="E670" i="25"/>
  <c r="F824" i="25"/>
  <c r="G941" i="25"/>
  <c r="F1042" i="25"/>
  <c r="I785" i="25"/>
  <c r="I742" i="25"/>
  <c r="E596" i="25"/>
  <c r="H841" i="25"/>
  <c r="E761" i="25"/>
  <c r="H848" i="25"/>
  <c r="G1026" i="25"/>
  <c r="I562" i="25"/>
  <c r="E514" i="25"/>
  <c r="H424" i="25"/>
  <c r="H687" i="25"/>
  <c r="E852" i="25"/>
  <c r="E560" i="25"/>
  <c r="I728" i="25"/>
  <c r="F850" i="25"/>
  <c r="I592" i="25"/>
  <c r="E586" i="25"/>
  <c r="E566" i="25"/>
  <c r="I356" i="25"/>
  <c r="F629" i="25"/>
  <c r="E576" i="25"/>
  <c r="H732" i="25"/>
  <c r="I877" i="25"/>
  <c r="H1008" i="25"/>
  <c r="I1113" i="25"/>
  <c r="G1215" i="25"/>
  <c r="H694" i="25"/>
  <c r="I881" i="25"/>
  <c r="G1006" i="25"/>
  <c r="I1136" i="25"/>
  <c r="F1227" i="25"/>
  <c r="H613" i="25"/>
  <c r="F814" i="25"/>
  <c r="F930" i="25"/>
  <c r="H1031" i="25"/>
  <c r="I768" i="25"/>
  <c r="G530" i="25"/>
  <c r="H595" i="25"/>
  <c r="E504" i="25"/>
  <c r="G731" i="25"/>
  <c r="E892" i="25"/>
  <c r="I614" i="25"/>
  <c r="H769" i="25"/>
  <c r="I385" i="25"/>
  <c r="F642" i="25"/>
  <c r="H638" i="25"/>
  <c r="G607" i="25"/>
  <c r="E466" i="25"/>
  <c r="F424" i="25"/>
  <c r="G621" i="25"/>
  <c r="G773" i="25"/>
  <c r="H912" i="25"/>
  <c r="F256" i="25"/>
  <c r="H448" i="25"/>
  <c r="F649" i="25"/>
  <c r="G822" i="25"/>
  <c r="F517" i="25"/>
  <c r="I696" i="25"/>
  <c r="F826" i="25"/>
  <c r="G542" i="25"/>
  <c r="I532" i="25"/>
  <c r="I518" i="25"/>
  <c r="F680" i="25"/>
  <c r="H593" i="25"/>
  <c r="H539" i="25"/>
  <c r="I685" i="25"/>
  <c r="G852" i="25"/>
  <c r="F979" i="25"/>
  <c r="E477" i="25"/>
  <c r="E390" i="25"/>
  <c r="F672" i="25"/>
  <c r="I840" i="25"/>
  <c r="E547" i="25"/>
  <c r="I719" i="25"/>
  <c r="F841" i="25"/>
  <c r="I574" i="25"/>
  <c r="F561" i="25"/>
  <c r="H554" i="25"/>
  <c r="E699" i="25"/>
  <c r="I613" i="25"/>
  <c r="F567" i="25"/>
  <c r="F715" i="25"/>
  <c r="G868" i="25"/>
  <c r="E656" i="25"/>
  <c r="G533" i="25"/>
  <c r="I239" i="25"/>
  <c r="F697" i="25"/>
  <c r="G862" i="25"/>
  <c r="G572" i="25"/>
  <c r="G740" i="25"/>
  <c r="D225" i="25"/>
  <c r="I68" i="25"/>
  <c r="E46" i="25"/>
  <c r="D787" i="25"/>
  <c r="D1112" i="25"/>
  <c r="D2078" i="25"/>
  <c r="D832" i="25"/>
  <c r="F24" i="25"/>
  <c r="F267" i="25"/>
  <c r="E370" i="25"/>
  <c r="E57" i="25"/>
  <c r="G305" i="25"/>
  <c r="G293" i="25"/>
  <c r="G245" i="25"/>
  <c r="I359" i="25"/>
  <c r="D778" i="25"/>
  <c r="D989" i="25"/>
  <c r="G145" i="25"/>
  <c r="G50" i="25"/>
  <c r="F285" i="25"/>
  <c r="D652" i="25"/>
  <c r="D766" i="25"/>
  <c r="G67" i="25"/>
  <c r="G44" i="25"/>
  <c r="G126" i="25"/>
  <c r="F232" i="25"/>
  <c r="D580" i="25"/>
  <c r="D455" i="25"/>
  <c r="D437" i="25"/>
  <c r="I27" i="25"/>
  <c r="F82" i="25"/>
  <c r="E94" i="25"/>
  <c r="G22" i="25"/>
  <c r="D220" i="25"/>
  <c r="D335" i="25"/>
  <c r="D541" i="25"/>
  <c r="F150" i="25"/>
  <c r="F115" i="25"/>
  <c r="F121" i="25"/>
  <c r="F83" i="25"/>
  <c r="D148" i="25"/>
  <c r="D15" i="25"/>
  <c r="D509" i="25"/>
  <c r="I155" i="25"/>
  <c r="G47" i="25"/>
  <c r="I64" i="25"/>
  <c r="G290" i="25"/>
  <c r="I243" i="25"/>
  <c r="D1331" i="25"/>
  <c r="D49" i="25"/>
  <c r="D710" i="25"/>
  <c r="D301" i="25"/>
  <c r="E15" i="25"/>
  <c r="I23" i="25"/>
  <c r="I195" i="25"/>
  <c r="F108" i="25"/>
  <c r="E304" i="25"/>
  <c r="H234" i="25"/>
  <c r="I313" i="25"/>
  <c r="I363" i="25"/>
  <c r="G188" i="25"/>
  <c r="F152" i="25"/>
  <c r="E476" i="25"/>
  <c r="E393" i="25"/>
  <c r="E269" i="25"/>
  <c r="I349" i="25"/>
  <c r="E394" i="25"/>
  <c r="E536" i="25"/>
  <c r="I684" i="25"/>
  <c r="E436" i="25"/>
  <c r="E593" i="25"/>
  <c r="E48" i="25"/>
  <c r="E56" i="25"/>
  <c r="F117" i="25"/>
  <c r="H394" i="25"/>
  <c r="H131" i="25"/>
  <c r="F151" i="25"/>
  <c r="G386" i="25"/>
  <c r="I601" i="25"/>
  <c r="G440" i="25"/>
  <c r="H336" i="25"/>
  <c r="H323" i="25"/>
  <c r="G310" i="25"/>
  <c r="H444" i="25"/>
  <c r="G625" i="25"/>
  <c r="G746" i="25"/>
  <c r="H523" i="25"/>
  <c r="I231" i="25"/>
  <c r="E238" i="25"/>
  <c r="F240" i="25"/>
  <c r="H317" i="25"/>
  <c r="I475" i="25"/>
  <c r="E310" i="25"/>
  <c r="H240" i="25"/>
  <c r="G482" i="25"/>
  <c r="H334" i="25"/>
  <c r="F348" i="25"/>
  <c r="G263" i="25"/>
  <c r="H356" i="25"/>
  <c r="G314" i="25"/>
  <c r="F385" i="25"/>
  <c r="E584" i="25"/>
  <c r="H699" i="25"/>
  <c r="H412" i="25"/>
  <c r="F113" i="25"/>
  <c r="E195" i="25"/>
  <c r="G87" i="25"/>
  <c r="E124" i="25"/>
  <c r="E383" i="25"/>
  <c r="G521" i="25"/>
  <c r="I330" i="25"/>
  <c r="G144" i="25"/>
  <c r="I447" i="25"/>
  <c r="I625" i="25"/>
  <c r="E443" i="25"/>
  <c r="H313" i="25"/>
  <c r="E184" i="25"/>
  <c r="F161" i="25"/>
  <c r="F246" i="25"/>
  <c r="I223" i="25"/>
  <c r="H158" i="25"/>
  <c r="I168" i="25"/>
  <c r="G401" i="25"/>
  <c r="E543" i="25"/>
  <c r="I108" i="25"/>
  <c r="E91" i="25"/>
  <c r="H112" i="25"/>
  <c r="I306" i="25"/>
  <c r="F323" i="25"/>
  <c r="H482" i="25"/>
  <c r="F18" i="25"/>
  <c r="F75" i="25"/>
  <c r="I281" i="25"/>
  <c r="E158" i="25"/>
  <c r="F44" i="25"/>
  <c r="E329" i="25"/>
  <c r="G441" i="25"/>
  <c r="G227" i="25"/>
  <c r="I138" i="25"/>
  <c r="G294" i="25"/>
  <c r="I434" i="25"/>
  <c r="F460" i="25"/>
  <c r="F679" i="25"/>
  <c r="G516" i="25"/>
  <c r="I683" i="25"/>
  <c r="I390" i="25"/>
  <c r="I571" i="25"/>
  <c r="H297" i="25"/>
  <c r="F593" i="25"/>
  <c r="H751" i="25"/>
  <c r="I904" i="25"/>
  <c r="H636" i="25"/>
  <c r="F780" i="25"/>
  <c r="H438" i="25"/>
  <c r="E652" i="25"/>
  <c r="G302" i="25"/>
  <c r="F448" i="25"/>
  <c r="I248" i="25"/>
  <c r="I246" i="25"/>
  <c r="E403" i="25"/>
  <c r="F603" i="25"/>
  <c r="F775" i="25"/>
  <c r="G600" i="25"/>
  <c r="F742" i="25"/>
  <c r="H503" i="25"/>
  <c r="H514" i="25"/>
  <c r="H324" i="25"/>
  <c r="H304" i="25"/>
  <c r="I100" i="25"/>
  <c r="E275" i="25"/>
  <c r="G496" i="25"/>
  <c r="E720" i="25"/>
  <c r="I544" i="25"/>
  <c r="F702" i="25"/>
  <c r="G435" i="25"/>
  <c r="I183" i="25"/>
  <c r="G90" i="25"/>
  <c r="F530" i="25"/>
  <c r="F378" i="25"/>
  <c r="E386" i="25"/>
  <c r="G396" i="25"/>
  <c r="F647" i="25"/>
  <c r="I444" i="25"/>
  <c r="I643" i="25"/>
  <c r="F773" i="25"/>
  <c r="E545" i="25"/>
  <c r="I426" i="25"/>
  <c r="G557" i="25"/>
  <c r="E274" i="25"/>
  <c r="G418" i="25"/>
  <c r="E411" i="25"/>
  <c r="F363" i="25"/>
  <c r="H387" i="25"/>
  <c r="H586" i="25"/>
  <c r="H763" i="25"/>
  <c r="E588" i="25"/>
  <c r="I731" i="25"/>
  <c r="F473" i="25"/>
  <c r="G619" i="25"/>
  <c r="I473" i="25"/>
  <c r="H677" i="25"/>
  <c r="G823" i="25"/>
  <c r="E337" i="25"/>
  <c r="H469" i="25"/>
  <c r="H205" i="25"/>
  <c r="F188" i="25"/>
  <c r="E417" i="25"/>
  <c r="F608" i="25"/>
  <c r="G786" i="25"/>
  <c r="G614" i="25"/>
  <c r="I747" i="25"/>
  <c r="H492" i="25"/>
  <c r="I129" i="25"/>
  <c r="F544" i="25"/>
  <c r="F355" i="25"/>
  <c r="I361" i="25"/>
  <c r="E241" i="25"/>
  <c r="H222" i="25"/>
  <c r="E357" i="25"/>
  <c r="E266" i="25"/>
  <c r="E291" i="25"/>
  <c r="I402" i="25"/>
  <c r="G346" i="25"/>
  <c r="F617" i="25"/>
  <c r="H771" i="25"/>
  <c r="F577" i="25"/>
  <c r="G609" i="25"/>
  <c r="F541" i="25"/>
  <c r="G747" i="25"/>
  <c r="G902" i="25"/>
  <c r="I632" i="25"/>
  <c r="G782" i="25"/>
  <c r="I445" i="25"/>
  <c r="F395" i="25"/>
  <c r="H406" i="25"/>
  <c r="I624" i="25"/>
  <c r="I484" i="25"/>
  <c r="F464" i="25"/>
  <c r="E635" i="25"/>
  <c r="I786" i="25"/>
  <c r="I921" i="25"/>
  <c r="G1047" i="25"/>
  <c r="F1148" i="25"/>
  <c r="I1249" i="25"/>
  <c r="F765" i="25"/>
  <c r="I920" i="25"/>
  <c r="I1056" i="25"/>
  <c r="I1168" i="25"/>
  <c r="F1259" i="25"/>
  <c r="I710" i="25"/>
  <c r="F853" i="25"/>
  <c r="G965" i="25"/>
  <c r="G460" i="25"/>
  <c r="E824" i="25"/>
  <c r="G793" i="25"/>
  <c r="G726" i="25"/>
  <c r="E881" i="25"/>
  <c r="E797" i="25"/>
  <c r="G908" i="25"/>
  <c r="H1060" i="25"/>
  <c r="F508" i="25"/>
  <c r="I590" i="25"/>
  <c r="G495" i="25"/>
  <c r="H728" i="25"/>
  <c r="G886" i="25"/>
  <c r="E602" i="25"/>
  <c r="G766" i="25"/>
  <c r="E309" i="25"/>
  <c r="G638" i="25"/>
  <c r="F634" i="25"/>
  <c r="E601" i="25"/>
  <c r="H456" i="25"/>
  <c r="G416" i="25"/>
  <c r="G617" i="25"/>
  <c r="E763" i="25"/>
  <c r="F907" i="25"/>
  <c r="F1035" i="25"/>
  <c r="I1137" i="25"/>
  <c r="G1239" i="25"/>
  <c r="I743" i="25"/>
  <c r="E908" i="25"/>
  <c r="I1040" i="25"/>
  <c r="G1158" i="25"/>
  <c r="F1250" i="25"/>
  <c r="I694" i="25"/>
  <c r="F840" i="25"/>
  <c r="F954" i="25"/>
  <c r="G1054" i="25"/>
  <c r="E805" i="25"/>
  <c r="G774" i="25"/>
  <c r="E690" i="25"/>
  <c r="I867" i="25"/>
  <c r="H784" i="25"/>
  <c r="H888" i="25"/>
  <c r="I1045" i="25"/>
  <c r="G730" i="25"/>
  <c r="H565" i="25"/>
  <c r="E424" i="25"/>
  <c r="E707" i="25"/>
  <c r="G870" i="25"/>
  <c r="G581" i="25"/>
  <c r="G750" i="25"/>
  <c r="H863" i="25"/>
  <c r="I612" i="25"/>
  <c r="H618" i="25"/>
  <c r="F585" i="25"/>
  <c r="I431" i="25"/>
  <c r="I649" i="25"/>
  <c r="I602" i="25"/>
  <c r="G749" i="25"/>
  <c r="H891" i="25"/>
  <c r="G1023" i="25"/>
  <c r="G1127" i="25"/>
  <c r="F1228" i="25"/>
  <c r="F728" i="25"/>
  <c r="E893" i="25"/>
  <c r="H1023" i="25"/>
  <c r="F1147" i="25"/>
  <c r="H1239" i="25"/>
  <c r="I673" i="25"/>
  <c r="G826" i="25"/>
  <c r="H942" i="25"/>
  <c r="E1043" i="25"/>
  <c r="E786" i="25"/>
  <c r="G615" i="25"/>
  <c r="H615" i="25"/>
  <c r="G553" i="25"/>
  <c r="H757" i="25"/>
  <c r="I404" i="25"/>
  <c r="H641" i="25"/>
  <c r="E787" i="25"/>
  <c r="H459" i="25"/>
  <c r="F451" i="25"/>
  <c r="G431" i="25"/>
  <c r="H633" i="25"/>
  <c r="I498" i="25"/>
  <c r="E472" i="25"/>
  <c r="I642" i="25"/>
  <c r="H795" i="25"/>
  <c r="H928" i="25"/>
  <c r="F463" i="25"/>
  <c r="F380" i="25"/>
  <c r="H671" i="25"/>
  <c r="G839" i="25"/>
  <c r="F543" i="25"/>
  <c r="G718" i="25"/>
  <c r="H839" i="25"/>
  <c r="H572" i="25"/>
  <c r="I559" i="25"/>
  <c r="G552" i="25"/>
  <c r="F696" i="25"/>
  <c r="F611" i="25"/>
  <c r="F565" i="25"/>
  <c r="E713" i="25"/>
  <c r="I866" i="25"/>
  <c r="E633" i="25"/>
  <c r="F531" i="25"/>
  <c r="H443" i="25"/>
  <c r="H696" i="25"/>
  <c r="E860" i="25"/>
  <c r="I570" i="25"/>
  <c r="H737" i="25"/>
  <c r="H854" i="25"/>
  <c r="G598" i="25"/>
  <c r="H603" i="25"/>
  <c r="E572" i="25"/>
  <c r="E387" i="25"/>
  <c r="F635" i="25"/>
  <c r="G586" i="25"/>
  <c r="E737" i="25"/>
  <c r="I882" i="25"/>
  <c r="G419" i="25"/>
  <c r="E583" i="25"/>
  <c r="H477" i="25"/>
  <c r="H719" i="25"/>
  <c r="G879" i="25"/>
  <c r="E595" i="25"/>
  <c r="I757" i="25"/>
  <c r="I63" i="25"/>
  <c r="F192" i="25"/>
  <c r="D1440" i="25"/>
  <c r="D731" i="25"/>
  <c r="D720" i="25"/>
  <c r="D491" i="25"/>
  <c r="D1524" i="25"/>
  <c r="E175" i="25"/>
  <c r="F289" i="25"/>
  <c r="E318" i="25"/>
  <c r="H98" i="25"/>
  <c r="E149" i="25"/>
  <c r="F398" i="25"/>
  <c r="F411" i="25"/>
  <c r="I353" i="25"/>
  <c r="D660" i="25"/>
  <c r="D877" i="25"/>
  <c r="I30" i="25"/>
  <c r="I89" i="25"/>
  <c r="F317" i="25"/>
  <c r="D316" i="25"/>
  <c r="D678" i="25"/>
  <c r="E145" i="25"/>
  <c r="G60" i="25"/>
  <c r="E206" i="25"/>
  <c r="H251" i="25"/>
  <c r="D306" i="25"/>
  <c r="D367" i="25"/>
  <c r="D349" i="25"/>
  <c r="I147" i="25"/>
  <c r="I114" i="25"/>
  <c r="G116" i="25"/>
  <c r="E77" i="25"/>
  <c r="D554" i="25"/>
  <c r="D750" i="25"/>
  <c r="D229" i="25"/>
  <c r="F13" i="25"/>
  <c r="F144" i="25"/>
  <c r="F140" i="25"/>
  <c r="I172" i="25"/>
  <c r="D498" i="25"/>
  <c r="D742" i="25"/>
  <c r="D421" i="25"/>
  <c r="E14" i="25"/>
  <c r="I211" i="25"/>
  <c r="E102" i="25"/>
  <c r="F303" i="25"/>
  <c r="G257" i="25"/>
  <c r="D987" i="25"/>
  <c r="D32" i="25"/>
  <c r="D622" i="25"/>
  <c r="D189" i="25"/>
  <c r="G33" i="25"/>
  <c r="I39" i="25"/>
  <c r="E88" i="25"/>
  <c r="H126" i="25"/>
  <c r="G213" i="25"/>
  <c r="F253" i="25"/>
  <c r="H331" i="25"/>
  <c r="H426" i="25"/>
  <c r="H228" i="25"/>
  <c r="G233" i="25"/>
  <c r="H496" i="25"/>
  <c r="G413" i="25"/>
  <c r="I173" i="25"/>
  <c r="E368" i="25"/>
  <c r="I406" i="25"/>
  <c r="I552" i="25"/>
  <c r="I708" i="25"/>
  <c r="H455" i="25"/>
  <c r="H610" i="25"/>
  <c r="G166" i="25"/>
  <c r="G53" i="25"/>
  <c r="I158" i="25"/>
  <c r="I427" i="25"/>
  <c r="H190" i="25"/>
  <c r="I132" i="25"/>
  <c r="F425" i="25"/>
  <c r="E621" i="25"/>
  <c r="G172" i="25"/>
  <c r="F184" i="25"/>
  <c r="E354" i="25"/>
  <c r="F329" i="25"/>
  <c r="E481" i="25"/>
  <c r="F639" i="25"/>
  <c r="I756" i="25"/>
  <c r="H556" i="25"/>
  <c r="F277" i="25"/>
  <c r="I258" i="25"/>
  <c r="E298" i="25"/>
  <c r="G335" i="25"/>
  <c r="G489" i="25"/>
  <c r="G79" i="25"/>
  <c r="I278" i="25"/>
  <c r="G500" i="25"/>
  <c r="E379" i="25"/>
  <c r="G367" i="25"/>
  <c r="G307" i="25"/>
  <c r="G374" i="25"/>
  <c r="E331" i="25"/>
  <c r="H447" i="25"/>
  <c r="H601" i="25"/>
  <c r="E712" i="25"/>
  <c r="F442" i="25"/>
  <c r="E239" i="25"/>
  <c r="G222" i="25"/>
  <c r="F155" i="25"/>
  <c r="I215" i="25"/>
  <c r="E399" i="25"/>
  <c r="F542" i="25"/>
  <c r="E104" i="25"/>
  <c r="G247" i="25"/>
  <c r="G468" i="25"/>
  <c r="I201" i="25"/>
  <c r="I245" i="25"/>
  <c r="G340" i="25"/>
  <c r="F241" i="25"/>
  <c r="F216" i="25"/>
  <c r="F286" i="25"/>
  <c r="E246" i="25"/>
  <c r="H196" i="25"/>
  <c r="E245" i="25"/>
  <c r="G417" i="25"/>
  <c r="F87" i="25"/>
  <c r="G169" i="25"/>
  <c r="H137" i="25"/>
  <c r="F12" i="25"/>
  <c r="H327" i="25"/>
  <c r="E359" i="25"/>
  <c r="E495" i="25"/>
  <c r="H97" i="25"/>
  <c r="I118" i="25"/>
  <c r="F307" i="25"/>
  <c r="I184" i="25"/>
  <c r="G96" i="25"/>
  <c r="I150" i="25"/>
  <c r="H498" i="25"/>
  <c r="G304" i="25"/>
  <c r="E273" i="25"/>
  <c r="E355" i="25"/>
  <c r="E244" i="25"/>
  <c r="E491" i="25"/>
  <c r="I716" i="25"/>
  <c r="I534" i="25"/>
  <c r="H698" i="25"/>
  <c r="G426" i="25"/>
  <c r="F587" i="25"/>
  <c r="G384" i="25"/>
  <c r="I619" i="25"/>
  <c r="E788" i="25"/>
  <c r="H445" i="25"/>
  <c r="F652" i="25"/>
  <c r="F793" i="25"/>
  <c r="F465" i="25"/>
  <c r="I457" i="25"/>
  <c r="H125" i="25"/>
  <c r="E526" i="25"/>
  <c r="I332" i="25"/>
  <c r="F340" i="25"/>
  <c r="G432" i="25"/>
  <c r="G620" i="25"/>
  <c r="I376" i="25"/>
  <c r="F622" i="25"/>
  <c r="H770" i="25"/>
  <c r="F524" i="25"/>
  <c r="G125" i="25"/>
  <c r="F375" i="25"/>
  <c r="H363" i="25"/>
  <c r="H277" i="25"/>
  <c r="H320" i="25"/>
  <c r="G556" i="25"/>
  <c r="H739" i="25"/>
  <c r="I566" i="25"/>
  <c r="H714" i="25"/>
  <c r="D2531" i="25"/>
  <c r="D1466" i="25"/>
  <c r="D1425" i="25"/>
  <c r="D2414" i="25"/>
  <c r="D818" i="25"/>
  <c r="D1364" i="25"/>
  <c r="D515" i="25"/>
  <c r="D1259" i="25"/>
  <c r="E198" i="25"/>
  <c r="F421" i="25"/>
  <c r="G212" i="25"/>
  <c r="F25" i="25"/>
  <c r="H187" i="25"/>
  <c r="G449" i="25"/>
  <c r="F439" i="25"/>
  <c r="F368" i="25"/>
  <c r="D113" i="25"/>
  <c r="D765" i="25"/>
  <c r="E42" i="25"/>
  <c r="H188" i="25"/>
  <c r="E327" i="25"/>
  <c r="D618" i="25"/>
  <c r="D566" i="25"/>
  <c r="I165" i="25"/>
  <c r="G76" i="25"/>
  <c r="H56" i="25"/>
  <c r="H267" i="25"/>
  <c r="D50" i="25"/>
  <c r="D758" i="25"/>
  <c r="D237" i="25"/>
  <c r="I10" i="25"/>
  <c r="G143" i="25"/>
  <c r="F137" i="25"/>
  <c r="E205" i="25"/>
  <c r="D393" i="25"/>
  <c r="D638" i="25"/>
  <c r="D117" i="25"/>
  <c r="I34" i="25"/>
  <c r="H226" i="25"/>
  <c r="E24" i="25"/>
  <c r="E228" i="25"/>
  <c r="D242" i="25"/>
  <c r="D630" i="25"/>
  <c r="G51" i="25"/>
  <c r="F37" i="25"/>
  <c r="H6" i="25"/>
  <c r="F124" i="25"/>
  <c r="F31" i="25"/>
  <c r="F301" i="25"/>
  <c r="D75" i="25"/>
  <c r="D631" i="25"/>
  <c r="D510" i="25"/>
  <c r="D101" i="25"/>
  <c r="F118" i="25"/>
  <c r="G52" i="25"/>
  <c r="E115" i="25"/>
  <c r="I143" i="25"/>
  <c r="F270" i="25"/>
  <c r="G15" i="25"/>
  <c r="F68" i="25"/>
  <c r="H442" i="25"/>
  <c r="F259" i="25"/>
  <c r="G262" i="25"/>
  <c r="H576" i="25"/>
  <c r="F438" i="25"/>
  <c r="F248" i="25"/>
  <c r="I389" i="25"/>
  <c r="E426" i="25"/>
  <c r="E579" i="25"/>
  <c r="G722" i="25"/>
  <c r="E474" i="25"/>
  <c r="F638" i="25"/>
  <c r="E192" i="25"/>
  <c r="H150" i="25"/>
  <c r="I237" i="25"/>
  <c r="I443" i="25"/>
  <c r="G236" i="25"/>
  <c r="E220" i="25"/>
  <c r="E444" i="25"/>
  <c r="F171" i="25"/>
  <c r="E283" i="25"/>
  <c r="F260" i="25"/>
  <c r="I370" i="25"/>
  <c r="I365" i="25"/>
  <c r="I500" i="25"/>
  <c r="H651" i="25"/>
  <c r="I780" i="25"/>
  <c r="F568" i="25"/>
  <c r="I299" i="25"/>
  <c r="H46" i="25"/>
  <c r="G317" i="25"/>
  <c r="G353" i="25"/>
  <c r="E519" i="25"/>
  <c r="I156" i="25"/>
  <c r="F312" i="25"/>
  <c r="E540" i="25"/>
  <c r="I400" i="25"/>
  <c r="H385" i="25"/>
  <c r="E348" i="25"/>
  <c r="I393" i="25"/>
  <c r="G368" i="25"/>
  <c r="E464" i="25"/>
  <c r="F613" i="25"/>
  <c r="I724" i="25"/>
  <c r="E460" i="25"/>
  <c r="G281" i="25"/>
  <c r="G240" i="25"/>
  <c r="F219" i="25"/>
  <c r="H244" i="25"/>
  <c r="E415" i="25"/>
  <c r="G74" i="25"/>
  <c r="E163" i="25"/>
  <c r="I285" i="25"/>
  <c r="F484" i="25"/>
  <c r="G291" i="25"/>
  <c r="E293" i="25"/>
  <c r="I362" i="25"/>
  <c r="G287" i="25"/>
  <c r="E261" i="25"/>
  <c r="I307" i="25"/>
  <c r="E262" i="25"/>
  <c r="G244" i="25"/>
  <c r="G271" i="25"/>
  <c r="G433" i="25"/>
  <c r="I142" i="25"/>
  <c r="H102" i="25"/>
  <c r="E179" i="25"/>
  <c r="D2176" i="25"/>
  <c r="D1571" i="25"/>
  <c r="D681" i="25"/>
  <c r="D775" i="25"/>
  <c r="D803" i="25"/>
  <c r="D1107" i="25"/>
  <c r="D1280" i="25"/>
  <c r="D129" i="25"/>
  <c r="F183" i="25"/>
  <c r="H538" i="25"/>
  <c r="I261" i="25"/>
  <c r="I219" i="25"/>
  <c r="F58" i="25"/>
  <c r="I539" i="25"/>
  <c r="H552" i="25"/>
  <c r="F218" i="25"/>
  <c r="D408" i="25"/>
  <c r="E8" i="25"/>
  <c r="E58" i="25"/>
  <c r="E212" i="25"/>
  <c r="I81" i="25"/>
  <c r="D105" i="25"/>
  <c r="D957" i="25"/>
  <c r="H66" i="25"/>
  <c r="F88" i="25"/>
  <c r="G93" i="25"/>
  <c r="I122" i="25"/>
  <c r="D425" i="25"/>
  <c r="D646" i="25"/>
  <c r="D125" i="25"/>
  <c r="F29" i="25"/>
  <c r="I72" i="25"/>
  <c r="G109" i="25"/>
  <c r="H223" i="25"/>
  <c r="D265" i="25"/>
  <c r="D550" i="25"/>
  <c r="I69" i="25"/>
  <c r="F53" i="25"/>
  <c r="H107" i="25"/>
  <c r="G69" i="25"/>
  <c r="H242" i="25"/>
  <c r="D352" i="25"/>
  <c r="D518" i="25"/>
  <c r="E73" i="25"/>
  <c r="E54" i="25"/>
  <c r="E53" i="25"/>
  <c r="I119" i="25"/>
  <c r="H86" i="25"/>
  <c r="E311" i="25"/>
  <c r="D476" i="25"/>
  <c r="D519" i="25"/>
  <c r="D110" i="25"/>
  <c r="E7" i="25"/>
  <c r="E135" i="25"/>
  <c r="G68" i="25"/>
  <c r="H139" i="25"/>
  <c r="I160" i="25"/>
  <c r="G297" i="25"/>
  <c r="H48" i="25"/>
  <c r="E155" i="25"/>
  <c r="G457" i="25"/>
  <c r="I16" i="25"/>
  <c r="E305" i="25"/>
  <c r="F596" i="25"/>
  <c r="G168" i="25"/>
  <c r="F296" i="25"/>
  <c r="F203" i="25"/>
  <c r="G437" i="25"/>
  <c r="G610" i="25"/>
  <c r="I732" i="25"/>
  <c r="G492" i="25"/>
  <c r="F34" i="25"/>
  <c r="E211" i="25"/>
  <c r="H183" i="25"/>
  <c r="H286" i="25"/>
  <c r="F461" i="25"/>
  <c r="H261" i="25"/>
  <c r="F157" i="25"/>
  <c r="I460" i="25"/>
  <c r="H245" i="25"/>
  <c r="G347" i="25"/>
  <c r="I305" i="25"/>
  <c r="G392" i="25"/>
  <c r="H396" i="25"/>
  <c r="E522" i="25"/>
  <c r="F663" i="25"/>
  <c r="F409" i="25"/>
  <c r="I581" i="25"/>
  <c r="G321" i="25"/>
  <c r="E29" i="25"/>
  <c r="E338" i="25"/>
  <c r="G369" i="25"/>
  <c r="I65" i="25"/>
  <c r="H79" i="25"/>
  <c r="G341" i="25"/>
  <c r="F580" i="25"/>
  <c r="G422" i="25"/>
  <c r="I208" i="25"/>
  <c r="F372" i="25"/>
  <c r="I425" i="25"/>
  <c r="G382" i="25"/>
  <c r="H486" i="25"/>
  <c r="I626" i="25"/>
  <c r="F735" i="25"/>
  <c r="G479" i="25"/>
  <c r="F302" i="25"/>
  <c r="G280" i="25"/>
  <c r="F242" i="25"/>
  <c r="I269" i="25"/>
  <c r="E431" i="25"/>
  <c r="F139" i="25"/>
  <c r="G85" i="25"/>
  <c r="I314" i="25"/>
  <c r="I524" i="25"/>
  <c r="H341" i="25"/>
  <c r="F322" i="25"/>
  <c r="I222" i="25"/>
  <c r="E334" i="25"/>
  <c r="F292" i="25"/>
  <c r="G329" i="25"/>
  <c r="E64" i="25"/>
  <c r="G276" i="25"/>
  <c r="G299" i="25"/>
  <c r="I451" i="25"/>
  <c r="G218" i="25"/>
  <c r="F162" i="25"/>
  <c r="G206" i="25"/>
  <c r="F172" i="25"/>
  <c r="H179" i="25"/>
  <c r="F389" i="25"/>
  <c r="E527" i="25"/>
  <c r="D1366" i="25"/>
  <c r="D537" i="25"/>
  <c r="D1483" i="25"/>
  <c r="D1380" i="25"/>
  <c r="D514" i="25"/>
  <c r="D332" i="25"/>
  <c r="D2359" i="25"/>
  <c r="D199" i="25"/>
  <c r="I116" i="25"/>
  <c r="F93" i="25"/>
  <c r="D1251" i="25"/>
  <c r="I234" i="25"/>
  <c r="G77" i="25"/>
  <c r="E114" i="25"/>
  <c r="H584" i="25"/>
  <c r="F180" i="25"/>
  <c r="D320" i="25"/>
  <c r="H36" i="25"/>
  <c r="E183" i="25"/>
  <c r="H231" i="25"/>
  <c r="G190" i="25"/>
  <c r="D288" i="25"/>
  <c r="D757" i="25"/>
  <c r="H146" i="25"/>
  <c r="G185" i="25"/>
  <c r="F114" i="25"/>
  <c r="F149" i="25"/>
  <c r="D297" i="25"/>
  <c r="D558" i="25"/>
  <c r="I117" i="25"/>
  <c r="I90" i="25"/>
  <c r="H104" i="25"/>
  <c r="I145" i="25"/>
  <c r="G241" i="25"/>
  <c r="D272" i="25"/>
  <c r="D438" i="25"/>
  <c r="H148" i="25"/>
  <c r="I74" i="25"/>
  <c r="H133" i="25"/>
  <c r="F239" i="25"/>
  <c r="E255" i="25"/>
  <c r="D264" i="25"/>
  <c r="D430" i="25"/>
  <c r="H100" i="25"/>
  <c r="E50" i="25"/>
  <c r="H136" i="25"/>
  <c r="G151" i="25"/>
  <c r="F111" i="25"/>
  <c r="H322" i="25"/>
  <c r="D553" i="25"/>
  <c r="D431" i="25"/>
  <c r="D1013" i="25"/>
  <c r="E25" i="25"/>
  <c r="F158" i="25"/>
  <c r="G98" i="25"/>
  <c r="E160" i="25"/>
  <c r="I182" i="25"/>
  <c r="F318" i="25"/>
  <c r="F98" i="25"/>
  <c r="F284" i="25"/>
  <c r="G473" i="25"/>
  <c r="I137" i="25"/>
  <c r="G332" i="25"/>
  <c r="F620" i="25"/>
  <c r="E339" i="25"/>
  <c r="G342" i="25"/>
  <c r="F249" i="25"/>
  <c r="I375" i="25"/>
  <c r="F623" i="25"/>
  <c r="E744" i="25"/>
  <c r="F521" i="25"/>
  <c r="E221" i="25"/>
  <c r="F237" i="25"/>
  <c r="H237" i="25"/>
  <c r="G316" i="25"/>
  <c r="H474" i="25"/>
  <c r="I309" i="25"/>
  <c r="E237" i="25"/>
  <c r="F480" i="25"/>
  <c r="H332" i="25"/>
  <c r="E365" i="25"/>
  <c r="F345" i="25"/>
  <c r="G424" i="25"/>
  <c r="E408" i="25"/>
  <c r="E539" i="25"/>
  <c r="F687" i="25"/>
  <c r="F440" i="25"/>
  <c r="G595" i="25"/>
  <c r="I52" i="25"/>
  <c r="E68" i="25"/>
  <c r="I121" i="25"/>
  <c r="I395" i="25"/>
  <c r="G134" i="25"/>
  <c r="I154" i="25"/>
  <c r="F388" i="25"/>
  <c r="F604" i="25"/>
  <c r="I441" i="25"/>
  <c r="G275" i="25"/>
  <c r="H165" i="25"/>
  <c r="F116" i="25"/>
  <c r="I397" i="25"/>
  <c r="E505" i="25"/>
  <c r="E640" i="25"/>
  <c r="H747" i="25"/>
  <c r="I496" i="25"/>
  <c r="G345" i="25"/>
  <c r="G61" i="25"/>
  <c r="F272" i="25"/>
  <c r="H296" i="25"/>
  <c r="H450" i="25"/>
  <c r="E213" i="25"/>
  <c r="H24" i="25"/>
  <c r="G372" i="25"/>
  <c r="H542" i="25"/>
  <c r="F360" i="25"/>
  <c r="H350" i="25"/>
  <c r="G270" i="25"/>
  <c r="I357" i="25"/>
  <c r="I316" i="25"/>
  <c r="E83" i="25"/>
  <c r="F109" i="25"/>
  <c r="F304" i="25"/>
  <c r="H321" i="25"/>
  <c r="G465" i="25"/>
  <c r="E242" i="25"/>
  <c r="I251" i="25"/>
  <c r="G248" i="25"/>
  <c r="D2853" i="25"/>
  <c r="D662" i="25"/>
  <c r="D465" i="25"/>
  <c r="D604" i="25"/>
  <c r="D1334" i="25"/>
  <c r="D122" i="25"/>
  <c r="D1202" i="25"/>
  <c r="D1005" i="25"/>
  <c r="H282" i="25"/>
  <c r="H144" i="25"/>
  <c r="D328" i="25"/>
  <c r="E186" i="25"/>
  <c r="H269" i="25"/>
  <c r="I321" i="25"/>
  <c r="F339" i="25"/>
  <c r="E300" i="25"/>
  <c r="D183" i="25"/>
  <c r="E65" i="25"/>
  <c r="G201" i="25"/>
  <c r="F119" i="25"/>
  <c r="H203" i="25"/>
  <c r="D687" i="25"/>
  <c r="D669" i="25"/>
  <c r="H9" i="25"/>
  <c r="H202" i="25"/>
  <c r="I136" i="25"/>
  <c r="I169" i="25"/>
  <c r="D80" i="25"/>
  <c r="D246" i="25"/>
  <c r="G147" i="25"/>
  <c r="G29" i="25"/>
  <c r="H127" i="25"/>
  <c r="E233" i="25"/>
  <c r="F254" i="25"/>
  <c r="D647" i="25"/>
  <c r="D326" i="25"/>
  <c r="I5" i="25"/>
  <c r="I62" i="25"/>
  <c r="G158" i="25"/>
  <c r="F255" i="25"/>
  <c r="I267" i="25"/>
  <c r="D152" i="25"/>
  <c r="D821" i="25"/>
  <c r="I7" i="25"/>
  <c r="E66" i="25"/>
  <c r="H159" i="25"/>
  <c r="E180" i="25"/>
  <c r="H191" i="25"/>
  <c r="F333" i="25"/>
  <c r="D361" i="25"/>
  <c r="D319" i="25"/>
  <c r="D925" i="25"/>
  <c r="G131" i="25"/>
  <c r="G16" i="25"/>
  <c r="G127" i="25"/>
  <c r="F181" i="25"/>
  <c r="E202" i="25"/>
  <c r="H161" i="25"/>
  <c r="I144" i="25"/>
  <c r="H309" i="25"/>
  <c r="F486" i="25"/>
  <c r="E194" i="25"/>
  <c r="F420" i="25"/>
  <c r="E162" i="25"/>
  <c r="F364" i="25"/>
  <c r="E364" i="25"/>
  <c r="H285" i="25"/>
  <c r="H476" i="25"/>
  <c r="I636" i="25"/>
  <c r="H755" i="25"/>
  <c r="E554" i="25"/>
  <c r="I275" i="25"/>
  <c r="H257" i="25"/>
  <c r="G296" i="25"/>
  <c r="E333" i="25"/>
  <c r="E487" i="25"/>
  <c r="F50" i="25"/>
  <c r="F273" i="25"/>
  <c r="F498" i="25"/>
  <c r="I377" i="25"/>
  <c r="F383" i="25"/>
  <c r="G370" i="25"/>
  <c r="E209" i="25"/>
  <c r="H428" i="25"/>
  <c r="F553" i="25"/>
  <c r="F711" i="25"/>
  <c r="G458" i="25"/>
  <c r="I611" i="25"/>
  <c r="E167" i="25"/>
  <c r="G82" i="25"/>
  <c r="I161" i="25"/>
  <c r="F429" i="25"/>
  <c r="I192" i="25"/>
  <c r="G138" i="25"/>
  <c r="G427" i="25"/>
  <c r="H624" i="25"/>
  <c r="F175" i="25"/>
  <c r="I338" i="25"/>
  <c r="E236" i="25"/>
  <c r="F212" i="25"/>
  <c r="I410" i="25"/>
  <c r="D2063" i="25"/>
  <c r="I310" i="25"/>
  <c r="F217" i="25"/>
  <c r="D134" i="25"/>
  <c r="F6" i="25"/>
  <c r="I79" i="25"/>
  <c r="E153" i="25"/>
  <c r="H16" i="25"/>
  <c r="G650" i="25"/>
  <c r="G154" i="25"/>
  <c r="H581" i="25"/>
  <c r="H239" i="25"/>
  <c r="I429" i="25"/>
  <c r="I541" i="25"/>
  <c r="F337" i="25"/>
  <c r="E412" i="25"/>
  <c r="G356" i="25"/>
  <c r="E85" i="25"/>
  <c r="E314" i="25"/>
  <c r="E250" i="25"/>
  <c r="F437" i="25"/>
  <c r="F226" i="25"/>
  <c r="G265" i="25"/>
  <c r="I84" i="25"/>
  <c r="H256" i="25"/>
  <c r="G359" i="25"/>
  <c r="F308" i="25"/>
  <c r="I374" i="25"/>
  <c r="G642" i="25"/>
  <c r="E598" i="25"/>
  <c r="G454" i="25"/>
  <c r="G383" i="25"/>
  <c r="E669" i="25"/>
  <c r="I856" i="25"/>
  <c r="F700" i="25"/>
  <c r="F491" i="25"/>
  <c r="F510" i="25"/>
  <c r="H608" i="25"/>
  <c r="I272" i="25"/>
  <c r="I466" i="25"/>
  <c r="G428" i="25"/>
  <c r="I699" i="25"/>
  <c r="I556" i="25"/>
  <c r="H135" i="25"/>
  <c r="I334" i="25"/>
  <c r="F384" i="25"/>
  <c r="I644" i="25"/>
  <c r="E603" i="25"/>
  <c r="F353" i="25"/>
  <c r="I403" i="25"/>
  <c r="H377" i="25"/>
  <c r="F52" i="25"/>
  <c r="H189" i="25"/>
  <c r="H534" i="25"/>
  <c r="G778" i="25"/>
  <c r="G689" i="25"/>
  <c r="I458" i="25"/>
  <c r="H634" i="25"/>
  <c r="G599" i="25"/>
  <c r="G150" i="25"/>
  <c r="I328" i="25"/>
  <c r="E345" i="25"/>
  <c r="I449" i="25"/>
  <c r="F727" i="25"/>
  <c r="I630" i="25"/>
  <c r="G364" i="25"/>
  <c r="F592" i="25"/>
  <c r="H535" i="25"/>
  <c r="H744" i="25"/>
  <c r="G186" i="25"/>
  <c r="I543" i="25"/>
  <c r="E341" i="25"/>
  <c r="I335" i="25"/>
  <c r="F655" i="25"/>
  <c r="G506" i="25"/>
  <c r="E719" i="25"/>
  <c r="G425" i="25"/>
  <c r="F356" i="25"/>
  <c r="H427" i="25"/>
  <c r="I430" i="25"/>
  <c r="F374" i="25"/>
  <c r="F220" i="25"/>
  <c r="H391" i="25"/>
  <c r="G379" i="25"/>
  <c r="I401" i="25"/>
  <c r="G658" i="25"/>
  <c r="I486" i="25"/>
  <c r="H551" i="25"/>
  <c r="G612" i="25"/>
  <c r="G831" i="25"/>
  <c r="H577" i="25"/>
  <c r="H807" i="25"/>
  <c r="F551" i="25"/>
  <c r="F614" i="25"/>
  <c r="F657" i="25"/>
  <c r="H602" i="25"/>
  <c r="H597" i="25"/>
  <c r="E822" i="25"/>
  <c r="F987" i="25"/>
  <c r="F1124" i="25"/>
  <c r="F1276" i="25"/>
  <c r="F856" i="25"/>
  <c r="I1016" i="25"/>
  <c r="G1190" i="25"/>
  <c r="F427" i="25"/>
  <c r="I823" i="25"/>
  <c r="H990" i="25"/>
  <c r="F738" i="25"/>
  <c r="F740" i="25"/>
  <c r="E766" i="25"/>
  <c r="I706" i="25"/>
  <c r="G840" i="25"/>
  <c r="F1090" i="25"/>
  <c r="G777" i="25"/>
  <c r="E419" i="25"/>
  <c r="H773" i="25"/>
  <c r="I509" i="25"/>
  <c r="E726" i="25"/>
  <c r="E475" i="25"/>
  <c r="G522" i="25"/>
  <c r="I565" i="25"/>
  <c r="H529" i="25"/>
  <c r="H531" i="25"/>
  <c r="E724" i="25"/>
  <c r="F939" i="25"/>
  <c r="G1087" i="25"/>
  <c r="E1213" i="25"/>
  <c r="F796" i="25"/>
  <c r="E972" i="25"/>
  <c r="H1135" i="25"/>
  <c r="I1272" i="25"/>
  <c r="F786" i="25"/>
  <c r="H927" i="25"/>
  <c r="G669" i="25"/>
  <c r="F675" i="25"/>
  <c r="G415" i="25"/>
  <c r="F536" i="25"/>
  <c r="E848" i="25"/>
  <c r="G1008" i="25"/>
  <c r="I596" i="25"/>
  <c r="I394" i="25"/>
  <c r="F665" i="25"/>
  <c r="F315" i="25"/>
  <c r="G676" i="25"/>
  <c r="E835" i="25"/>
  <c r="I442" i="25"/>
  <c r="F495" i="25"/>
  <c r="E693" i="25"/>
  <c r="E468" i="25"/>
  <c r="F645" i="25"/>
  <c r="F863" i="25"/>
  <c r="I1049" i="25"/>
  <c r="H1176" i="25"/>
  <c r="I656" i="25"/>
  <c r="G926" i="25"/>
  <c r="I1096" i="25"/>
  <c r="I1216" i="25"/>
  <c r="F717" i="25"/>
  <c r="F887" i="25"/>
  <c r="F1018" i="25"/>
  <c r="I829" i="25"/>
  <c r="I462" i="25"/>
  <c r="H429" i="25"/>
  <c r="G799" i="25"/>
  <c r="E541" i="25"/>
  <c r="I751" i="25"/>
  <c r="F515" i="25"/>
  <c r="F557" i="25"/>
  <c r="G587" i="25"/>
  <c r="I558" i="25"/>
  <c r="G564" i="25"/>
  <c r="E750" i="25"/>
  <c r="F766" i="25"/>
  <c r="I620" i="25"/>
  <c r="E624" i="25"/>
  <c r="E876" i="25"/>
  <c r="G644" i="25"/>
  <c r="G813" i="25"/>
  <c r="G618" i="25"/>
  <c r="H449" i="25"/>
  <c r="F664" i="25"/>
  <c r="H652" i="25"/>
  <c r="F643" i="25"/>
  <c r="I834" i="25"/>
  <c r="E559" i="25"/>
  <c r="I263" i="25"/>
  <c r="G651" i="25"/>
  <c r="G895" i="25"/>
  <c r="E662" i="25"/>
  <c r="E827" i="25"/>
  <c r="E649" i="25"/>
  <c r="G484" i="25"/>
  <c r="E683" i="25"/>
  <c r="G444" i="25"/>
  <c r="I470" i="25"/>
  <c r="E854" i="25"/>
  <c r="G634" i="25"/>
  <c r="F419" i="25"/>
  <c r="E675" i="25"/>
  <c r="F433" i="25"/>
  <c r="G686" i="25"/>
  <c r="F842" i="25"/>
  <c r="F575" i="25"/>
  <c r="G563" i="25"/>
  <c r="I707" i="25"/>
  <c r="I342" i="25"/>
  <c r="I608" i="25"/>
  <c r="G791" i="25"/>
  <c r="H461" i="25"/>
  <c r="G670" i="25"/>
  <c r="H806" i="25"/>
  <c r="I497" i="25"/>
  <c r="H488" i="25"/>
  <c r="I488" i="25"/>
  <c r="H656" i="25"/>
  <c r="H545" i="25"/>
  <c r="F739" i="25"/>
  <c r="G1079" i="25"/>
  <c r="I1241" i="25"/>
  <c r="H852" i="25"/>
  <c r="H1071" i="25"/>
  <c r="I1232" i="25"/>
  <c r="H775" i="25"/>
  <c r="G957" i="25"/>
  <c r="F736" i="25"/>
  <c r="I790" i="25"/>
  <c r="I778" i="25"/>
  <c r="F733" i="25"/>
  <c r="H901" i="25"/>
  <c r="I1099" i="25"/>
  <c r="H1249" i="25"/>
  <c r="F701" i="25"/>
  <c r="H1003" i="25"/>
  <c r="G1160" i="25"/>
  <c r="I1300" i="25"/>
  <c r="E684" i="25"/>
  <c r="E1001" i="25"/>
  <c r="H1147" i="25"/>
  <c r="F957" i="25"/>
  <c r="G930" i="25"/>
  <c r="I1087" i="25"/>
  <c r="F984" i="25"/>
  <c r="F861" i="25"/>
  <c r="H1027" i="25"/>
  <c r="H1181" i="25"/>
  <c r="I1350" i="25"/>
  <c r="I1475" i="25"/>
  <c r="E1599" i="25"/>
  <c r="F741" i="25"/>
  <c r="H1080" i="25"/>
  <c r="F1244" i="25"/>
  <c r="E863" i="25"/>
  <c r="I1072" i="25"/>
  <c r="F1234" i="25"/>
  <c r="I777" i="25"/>
  <c r="H958" i="25"/>
  <c r="I746" i="25"/>
  <c r="F791" i="25"/>
  <c r="E779" i="25"/>
  <c r="G736" i="25"/>
  <c r="H906" i="25"/>
  <c r="G1101" i="25"/>
  <c r="G1252" i="25"/>
  <c r="I752" i="25"/>
  <c r="H1005" i="25"/>
  <c r="F1161" i="25"/>
  <c r="E1302" i="25"/>
  <c r="F707" i="25"/>
  <c r="I1003" i="25"/>
  <c r="G1150" i="25"/>
  <c r="G961" i="25"/>
  <c r="H938" i="25"/>
  <c r="F1088" i="25"/>
  <c r="G986" i="25"/>
  <c r="I869" i="25"/>
  <c r="I1030" i="25"/>
  <c r="I1186" i="25"/>
  <c r="I1352" i="25"/>
  <c r="E1479" i="25"/>
  <c r="G1601" i="25"/>
  <c r="H758" i="25"/>
  <c r="I1081" i="25"/>
  <c r="E1245" i="25"/>
  <c r="H865" i="25"/>
  <c r="I1080" i="25"/>
  <c r="F1235" i="25"/>
  <c r="G781" i="25"/>
  <c r="H959" i="25"/>
  <c r="E747" i="25"/>
  <c r="G796" i="25"/>
  <c r="F785" i="25"/>
  <c r="G743" i="25"/>
  <c r="E912" i="25"/>
  <c r="H1102" i="25"/>
  <c r="E1254" i="25"/>
  <c r="I769" i="25"/>
  <c r="F1006" i="25"/>
  <c r="E1162" i="25"/>
  <c r="H1304" i="25"/>
  <c r="I713" i="25"/>
  <c r="I1005" i="25"/>
  <c r="G1153" i="25"/>
  <c r="I964" i="25"/>
  <c r="G940" i="25"/>
  <c r="G1090" i="25"/>
  <c r="F992" i="25"/>
  <c r="E871" i="25"/>
  <c r="E1031" i="25"/>
  <c r="H1188" i="25"/>
  <c r="H1353" i="25"/>
  <c r="H668" i="25"/>
  <c r="I1065" i="25"/>
  <c r="E1229" i="25"/>
  <c r="H833" i="25"/>
  <c r="E1052" i="25"/>
  <c r="E1220" i="25"/>
  <c r="G751" i="25"/>
  <c r="H943" i="25"/>
  <c r="H720" i="25"/>
  <c r="E762" i="25"/>
  <c r="H759" i="25"/>
  <c r="I711" i="25"/>
  <c r="G882" i="25"/>
  <c r="H1085" i="25"/>
  <c r="G1242" i="25"/>
  <c r="H1360" i="25"/>
  <c r="E991" i="25"/>
  <c r="D1365" i="25"/>
  <c r="G102" i="25"/>
  <c r="D575" i="25"/>
  <c r="E169" i="25"/>
  <c r="I78" i="25"/>
  <c r="I226" i="25"/>
  <c r="E38" i="25"/>
  <c r="F148" i="25"/>
  <c r="H779" i="25"/>
  <c r="H310" i="25"/>
  <c r="H723" i="25"/>
  <c r="H8" i="25"/>
  <c r="F525" i="25"/>
  <c r="E69" i="25"/>
  <c r="E463" i="25"/>
  <c r="I561" i="25"/>
  <c r="H375" i="25"/>
  <c r="E320" i="25"/>
  <c r="F309" i="25"/>
  <c r="E133" i="25"/>
  <c r="F509" i="25"/>
  <c r="H265" i="25"/>
  <c r="G313" i="25"/>
  <c r="G179" i="25"/>
  <c r="G283" i="25"/>
  <c r="H400" i="25"/>
  <c r="G362" i="25"/>
  <c r="F402" i="25"/>
  <c r="E736" i="25"/>
  <c r="H620" i="25"/>
  <c r="I465" i="25"/>
  <c r="I417" i="25"/>
  <c r="E685" i="25"/>
  <c r="G463" i="25"/>
  <c r="F716" i="25"/>
  <c r="G518" i="25"/>
  <c r="G108" i="25"/>
  <c r="G214" i="25"/>
  <c r="F376" i="25"/>
  <c r="E529" i="25"/>
  <c r="F490" i="25"/>
  <c r="G713" i="25"/>
  <c r="G574" i="25"/>
  <c r="I415" i="25"/>
  <c r="H376" i="25"/>
  <c r="G405" i="25"/>
  <c r="G666" i="25"/>
  <c r="E623" i="25"/>
  <c r="F456" i="25"/>
  <c r="G529" i="25"/>
  <c r="F416" i="25"/>
  <c r="G253" i="25"/>
  <c r="H278" i="25"/>
  <c r="G576" i="25"/>
  <c r="I469" i="25"/>
  <c r="E703" i="25"/>
  <c r="I472" i="25"/>
  <c r="F449" i="25"/>
  <c r="H224" i="25"/>
  <c r="E259" i="25"/>
  <c r="I113" i="25"/>
  <c r="H388" i="25"/>
  <c r="G472" i="25"/>
  <c r="E784" i="25"/>
  <c r="F646" i="25"/>
  <c r="I412" i="25"/>
  <c r="E313" i="25"/>
  <c r="F560" i="25"/>
  <c r="F761" i="25"/>
  <c r="I190" i="25"/>
  <c r="F628" i="25"/>
  <c r="I228" i="25"/>
  <c r="F209" i="25"/>
  <c r="F671" i="25"/>
  <c r="G551" i="25"/>
  <c r="H762" i="25"/>
  <c r="F485" i="25"/>
  <c r="I396" i="25"/>
  <c r="G394" i="25"/>
  <c r="I229" i="25"/>
  <c r="E439" i="25"/>
  <c r="E398" i="25"/>
  <c r="I432" i="25"/>
  <c r="G199" i="25"/>
  <c r="H425" i="25"/>
  <c r="F678" i="25"/>
  <c r="E515" i="25"/>
  <c r="E632" i="25"/>
  <c r="H639" i="25"/>
  <c r="G847" i="25"/>
  <c r="G654" i="25"/>
  <c r="E819" i="25"/>
  <c r="F584" i="25"/>
  <c r="G466" i="25"/>
  <c r="F673" i="25"/>
  <c r="H626" i="25"/>
  <c r="E650" i="25"/>
  <c r="I846" i="25"/>
  <c r="F1003" i="25"/>
  <c r="H1160" i="25"/>
  <c r="H1288" i="25"/>
  <c r="F878" i="25"/>
  <c r="E1076" i="25"/>
  <c r="F1202" i="25"/>
  <c r="I589" i="25"/>
  <c r="F869" i="25"/>
  <c r="E1003" i="25"/>
  <c r="F762" i="25"/>
  <c r="I810" i="25"/>
  <c r="F788" i="25"/>
  <c r="I726" i="25"/>
  <c r="I926" i="25"/>
  <c r="H1105" i="25"/>
  <c r="G448" i="25"/>
  <c r="F547" i="25"/>
  <c r="E796" i="25"/>
  <c r="H536" i="25"/>
  <c r="I783" i="25"/>
  <c r="I503" i="25"/>
  <c r="G554" i="25"/>
  <c r="E625" i="25"/>
  <c r="E550" i="25"/>
  <c r="E556" i="25"/>
  <c r="G788" i="25"/>
  <c r="F955" i="25"/>
  <c r="F1099" i="25"/>
  <c r="F1252" i="25"/>
  <c r="H817" i="25"/>
  <c r="E988" i="25"/>
  <c r="F1170" i="25"/>
  <c r="E1284" i="25"/>
  <c r="G800" i="25"/>
  <c r="E965" i="25"/>
  <c r="E698" i="25"/>
  <c r="I701" i="25"/>
  <c r="E729" i="25"/>
  <c r="E658" i="25"/>
  <c r="E864" i="25"/>
  <c r="F1061" i="25"/>
  <c r="I667" i="25"/>
  <c r="H439" i="25"/>
  <c r="F729" i="25"/>
  <c r="F450" i="25"/>
  <c r="I693" i="25"/>
  <c r="H374" i="25"/>
  <c r="G476" i="25"/>
  <c r="I512" i="25"/>
  <c r="H460" i="25"/>
  <c r="F488" i="25"/>
  <c r="E676" i="25"/>
  <c r="E909" i="25"/>
  <c r="G1063" i="25"/>
  <c r="E1189" i="25"/>
  <c r="H749" i="25"/>
  <c r="G942" i="25"/>
  <c r="I1112" i="25"/>
  <c r="F1251" i="25"/>
  <c r="F747" i="25"/>
  <c r="F901" i="25"/>
  <c r="I1055" i="25"/>
  <c r="G498" i="25"/>
  <c r="H516" i="25"/>
  <c r="F589" i="25"/>
  <c r="E820" i="25"/>
  <c r="F562" i="25"/>
  <c r="H799" i="25"/>
  <c r="I540" i="25"/>
  <c r="F590" i="25"/>
  <c r="H647" i="25"/>
  <c r="E585" i="25"/>
  <c r="I582" i="25"/>
  <c r="I814" i="25"/>
  <c r="E532" i="25"/>
  <c r="I206" i="25"/>
  <c r="E691" i="25"/>
  <c r="G894" i="25"/>
  <c r="I661" i="25"/>
  <c r="G853" i="25"/>
  <c r="H644" i="25"/>
  <c r="H480" i="25"/>
  <c r="E381" i="25"/>
  <c r="E428" i="25"/>
  <c r="F659" i="25"/>
  <c r="H881" i="25"/>
  <c r="F632" i="25"/>
  <c r="E414" i="25"/>
  <c r="G715" i="25"/>
  <c r="I413" i="25"/>
  <c r="I680" i="25"/>
  <c r="G869" i="25"/>
  <c r="G464" i="25"/>
  <c r="H502" i="25"/>
  <c r="E446" i="25"/>
  <c r="G477" i="25"/>
  <c r="G662" i="25"/>
  <c r="H900" i="25"/>
  <c r="G697" i="25"/>
  <c r="F244" i="25"/>
  <c r="H741" i="25"/>
  <c r="E458" i="25"/>
  <c r="I703" i="25"/>
  <c r="H855" i="25"/>
  <c r="I599" i="25"/>
  <c r="H609" i="25"/>
  <c r="I763" i="25"/>
  <c r="F423" i="25"/>
  <c r="I634" i="25"/>
  <c r="F811" i="25"/>
  <c r="I505" i="25"/>
  <c r="I687" i="25"/>
  <c r="F818" i="25"/>
  <c r="F527" i="25"/>
  <c r="H518" i="25"/>
  <c r="F505" i="25"/>
  <c r="H672" i="25"/>
  <c r="E459" i="25"/>
  <c r="I818" i="25"/>
  <c r="H1096" i="25"/>
  <c r="F1260" i="25"/>
  <c r="I886" i="25"/>
  <c r="H1103" i="25"/>
  <c r="E1252" i="25"/>
  <c r="H797" i="25"/>
  <c r="H974" i="25"/>
  <c r="E773" i="25"/>
  <c r="E814" i="25"/>
  <c r="E801" i="25"/>
  <c r="G767" i="25"/>
  <c r="H929" i="25"/>
  <c r="H1125" i="25"/>
  <c r="E1267" i="25"/>
  <c r="I845" i="25"/>
  <c r="E1022" i="25"/>
  <c r="I1171" i="25"/>
  <c r="F1314" i="25"/>
  <c r="I841" i="25"/>
  <c r="F1021" i="25"/>
  <c r="H1170" i="25"/>
  <c r="G979" i="25"/>
  <c r="G953" i="25"/>
  <c r="H726" i="25"/>
  <c r="H1004" i="25"/>
  <c r="E887" i="25"/>
  <c r="F1044" i="25"/>
  <c r="F1200" i="25"/>
  <c r="I1371" i="25"/>
  <c r="E1489" i="25"/>
  <c r="G486" i="25"/>
  <c r="G820" i="25"/>
  <c r="G1103" i="25"/>
  <c r="E1261" i="25"/>
  <c r="E888" i="25"/>
  <c r="I1104" i="25"/>
  <c r="G1254" i="25"/>
  <c r="E802" i="25"/>
  <c r="H975" i="25"/>
  <c r="I775" i="25"/>
  <c r="H819" i="25"/>
  <c r="I803" i="25"/>
  <c r="G771" i="25"/>
  <c r="E930" i="25"/>
  <c r="G1128" i="25"/>
  <c r="I1269" i="25"/>
  <c r="H853" i="25"/>
  <c r="F1024" i="25"/>
  <c r="G1173" i="25"/>
  <c r="F1315" i="25"/>
  <c r="F848" i="25"/>
  <c r="E1024" i="25"/>
  <c r="H1173" i="25"/>
  <c r="F980" i="25"/>
  <c r="I956" i="25"/>
  <c r="I759" i="25"/>
  <c r="F1005" i="25"/>
  <c r="F891" i="25"/>
  <c r="E1049" i="25"/>
  <c r="I1202" i="25"/>
  <c r="F1372" i="25"/>
  <c r="I1491" i="25"/>
  <c r="G504" i="25"/>
  <c r="E838" i="25"/>
  <c r="H1104" i="25"/>
  <c r="F1268" i="25"/>
  <c r="G890" i="25"/>
  <c r="I1108" i="25"/>
  <c r="H1255" i="25"/>
  <c r="I804" i="25"/>
  <c r="H982" i="25"/>
  <c r="F779" i="25"/>
  <c r="I822" i="25"/>
  <c r="H809" i="25"/>
  <c r="E772" i="25"/>
  <c r="E935" i="25"/>
  <c r="I1132" i="25"/>
  <c r="F1270" i="25"/>
  <c r="F859" i="25"/>
  <c r="H1026" i="25"/>
  <c r="E1175" i="25"/>
  <c r="E1316" i="25"/>
  <c r="E856" i="25"/>
  <c r="I1026" i="25"/>
  <c r="F1174" i="25"/>
  <c r="G984" i="25"/>
  <c r="I958" i="25"/>
  <c r="H789" i="25"/>
  <c r="G1009" i="25"/>
  <c r="I893" i="25"/>
  <c r="I1051" i="25"/>
  <c r="H1204" i="25"/>
  <c r="E1373" i="25"/>
  <c r="G760" i="25"/>
  <c r="F1083" i="25"/>
  <c r="G1247" i="25"/>
  <c r="H868" i="25"/>
  <c r="E1084" i="25"/>
  <c r="I1240" i="25"/>
  <c r="E782" i="25"/>
  <c r="F962" i="25"/>
  <c r="F753" i="25"/>
  <c r="E798" i="25"/>
  <c r="H787" i="25"/>
  <c r="H745" i="25"/>
  <c r="I914" i="25"/>
  <c r="F1103" i="25"/>
  <c r="E1257" i="25"/>
  <c r="I774" i="25"/>
  <c r="E1009" i="25"/>
  <c r="D1520" i="25"/>
  <c r="H404" i="25"/>
  <c r="D557" i="25"/>
  <c r="H61" i="25"/>
  <c r="E174" i="25"/>
  <c r="F199" i="25"/>
  <c r="F147" i="25"/>
  <c r="F443" i="25"/>
  <c r="I567" i="25"/>
  <c r="F539" i="25"/>
  <c r="I476" i="25"/>
  <c r="H446" i="25"/>
  <c r="H541" i="25"/>
  <c r="E130" i="25"/>
  <c r="F477" i="25"/>
  <c r="I585" i="25"/>
  <c r="H411" i="25"/>
  <c r="I345" i="25"/>
  <c r="H330" i="25"/>
  <c r="E219" i="25"/>
  <c r="H175" i="25"/>
  <c r="G34" i="25"/>
  <c r="F334" i="25"/>
  <c r="F202" i="25"/>
  <c r="F328" i="25"/>
  <c r="H441" i="25"/>
  <c r="H246" i="25"/>
  <c r="F430" i="25"/>
  <c r="E752" i="25"/>
  <c r="H635" i="25"/>
  <c r="E480" i="25"/>
  <c r="H422" i="25"/>
  <c r="E701" i="25"/>
  <c r="G501" i="25"/>
  <c r="F748" i="25"/>
  <c r="E562" i="25"/>
  <c r="E188" i="25"/>
  <c r="I295" i="25"/>
  <c r="I416" i="25"/>
  <c r="F549" i="25"/>
  <c r="I517" i="25"/>
  <c r="F782" i="25"/>
  <c r="F135" i="25"/>
  <c r="E453" i="25"/>
  <c r="F243" i="25"/>
  <c r="I433" i="25"/>
  <c r="E760" i="25"/>
  <c r="H642" i="25"/>
  <c r="E470" i="25"/>
  <c r="G173" i="25"/>
  <c r="G455" i="25"/>
  <c r="E322" i="25"/>
  <c r="E321" i="25"/>
  <c r="I606" i="25"/>
  <c r="E501" i="25"/>
  <c r="I715" i="25"/>
  <c r="G488" i="25"/>
  <c r="G355" i="25"/>
  <c r="G348" i="25"/>
  <c r="H328" i="25"/>
  <c r="G338" i="25"/>
  <c r="I421" i="25"/>
  <c r="G510" i="25"/>
  <c r="E401" i="25"/>
  <c r="I675" i="25"/>
  <c r="E442" i="25"/>
  <c r="F399" i="25"/>
  <c r="E580" i="25"/>
  <c r="F795" i="25"/>
  <c r="F143" i="25"/>
  <c r="G260" i="25"/>
  <c r="G319" i="25"/>
  <c r="G412" i="25"/>
  <c r="H691" i="25"/>
  <c r="F573" i="25"/>
  <c r="E775" i="25"/>
  <c r="H546" i="25"/>
  <c r="H432" i="25"/>
  <c r="I289" i="25"/>
  <c r="I297" i="25"/>
  <c r="G497" i="25"/>
  <c r="G436" i="25"/>
  <c r="E210" i="25"/>
  <c r="I311" i="25"/>
  <c r="E457" i="25"/>
  <c r="F694" i="25"/>
  <c r="I692" i="25"/>
  <c r="F347" i="25"/>
  <c r="E659" i="25"/>
  <c r="I864" i="25"/>
  <c r="I671" i="25"/>
  <c r="H831" i="25"/>
  <c r="E606" i="25"/>
  <c r="I490" i="25"/>
  <c r="F689" i="25"/>
  <c r="E644" i="25"/>
  <c r="F605" i="25"/>
  <c r="F860" i="25"/>
  <c r="F1019" i="25"/>
  <c r="E1173" i="25"/>
  <c r="G646" i="25"/>
  <c r="I891" i="25"/>
  <c r="G1094" i="25"/>
  <c r="E1212" i="25"/>
  <c r="E668" i="25"/>
  <c r="E883" i="25"/>
  <c r="H1014" i="25"/>
  <c r="H781" i="25"/>
  <c r="G828" i="25"/>
  <c r="F804" i="25"/>
  <c r="G758" i="25"/>
  <c r="F945" i="25"/>
  <c r="F1129" i="25"/>
  <c r="G512" i="25"/>
  <c r="G577" i="25"/>
  <c r="G814" i="25"/>
  <c r="G559" i="25"/>
  <c r="G797" i="25"/>
  <c r="G534" i="25"/>
  <c r="G583" i="25"/>
  <c r="G643" i="25"/>
  <c r="H582" i="25"/>
  <c r="H575" i="25"/>
  <c r="E806" i="25"/>
  <c r="E973" i="25"/>
  <c r="H1112" i="25"/>
  <c r="H1264" i="25"/>
  <c r="F837" i="25"/>
  <c r="E1004" i="25"/>
  <c r="E1180" i="25"/>
  <c r="I1296" i="25"/>
  <c r="H813" i="25"/>
  <c r="E979" i="25"/>
  <c r="F723" i="25"/>
  <c r="I722" i="25"/>
  <c r="H752" i="25"/>
  <c r="E682" i="25"/>
  <c r="H5" i="25"/>
  <c r="G333" i="25"/>
  <c r="I26" i="25"/>
  <c r="H155" i="25"/>
  <c r="F271" i="25"/>
  <c r="F211" i="25"/>
  <c r="F43" i="25"/>
  <c r="I233" i="25"/>
  <c r="H298" i="25"/>
  <c r="H395" i="25"/>
  <c r="E639" i="25"/>
  <c r="E178" i="25"/>
  <c r="I652" i="25"/>
  <c r="E107" i="25"/>
  <c r="I241" i="25"/>
  <c r="G381" i="25"/>
  <c r="F352" i="25"/>
  <c r="G339" i="25"/>
  <c r="G264" i="25"/>
  <c r="I247" i="25"/>
  <c r="H258" i="25"/>
  <c r="E93" i="25"/>
  <c r="H32" i="25"/>
  <c r="F233" i="25"/>
  <c r="F104" i="25"/>
  <c r="F475" i="25"/>
  <c r="E332" i="25"/>
  <c r="F367" i="25"/>
  <c r="I772" i="25"/>
  <c r="E711" i="25"/>
  <c r="E521" i="25"/>
  <c r="G447" i="25"/>
  <c r="E717" i="25"/>
  <c r="H525" i="25"/>
  <c r="E803" i="25"/>
  <c r="F586" i="25"/>
  <c r="F129" i="25"/>
  <c r="E361" i="25"/>
  <c r="I174" i="25"/>
  <c r="H643" i="25"/>
  <c r="E542" i="25"/>
  <c r="F282" i="25"/>
  <c r="G330" i="25"/>
  <c r="G487" i="25"/>
  <c r="F359" i="25"/>
  <c r="G389" i="25"/>
  <c r="E776" i="25"/>
  <c r="G673" i="25"/>
  <c r="G485" i="25"/>
  <c r="E257" i="25"/>
  <c r="F612" i="25"/>
  <c r="H160" i="25"/>
  <c r="I360" i="25"/>
  <c r="H667" i="25"/>
  <c r="H547" i="25"/>
  <c r="H730" i="25"/>
  <c r="G560" i="25"/>
  <c r="E405" i="25"/>
  <c r="E471" i="25"/>
  <c r="F457" i="25"/>
  <c r="G380" i="25"/>
  <c r="I197" i="25"/>
  <c r="I607" i="25"/>
  <c r="E445" i="25"/>
  <c r="H690" i="25"/>
  <c r="I489" i="25"/>
  <c r="F428" i="25"/>
  <c r="E600" i="25"/>
  <c r="E836" i="25"/>
  <c r="F67" i="25"/>
  <c r="G343" i="25"/>
  <c r="G360" i="25"/>
  <c r="E450" i="25"/>
  <c r="H707" i="25"/>
  <c r="I631" i="25"/>
  <c r="H369" i="25"/>
  <c r="G220" i="25"/>
  <c r="E589" i="25"/>
  <c r="I343" i="25"/>
  <c r="E371" i="25"/>
  <c r="F297" i="25"/>
  <c r="H473" i="25"/>
  <c r="F306" i="25"/>
  <c r="E432" i="25"/>
  <c r="E488" i="25"/>
  <c r="H715" i="25"/>
  <c r="F654" i="25"/>
  <c r="F432" i="25"/>
  <c r="F681" i="25"/>
  <c r="E441" i="25"/>
  <c r="H689" i="25"/>
  <c r="G845" i="25"/>
  <c r="G470" i="25"/>
  <c r="G508" i="25"/>
  <c r="I170" i="25"/>
  <c r="E482" i="25"/>
  <c r="I670" i="25"/>
  <c r="F874" i="25"/>
  <c r="F1059" i="25"/>
  <c r="G1185" i="25"/>
  <c r="E689" i="25"/>
  <c r="I936" i="25"/>
  <c r="G1110" i="25"/>
  <c r="I1224" i="25"/>
  <c r="G742" i="25"/>
  <c r="E897" i="25"/>
  <c r="E1027" i="25"/>
  <c r="H842" i="25"/>
  <c r="E846" i="25"/>
  <c r="F820" i="25"/>
  <c r="E813" i="25"/>
  <c r="G962" i="25"/>
  <c r="G1141" i="25"/>
  <c r="I610" i="25"/>
  <c r="H617" i="25"/>
  <c r="I832" i="25"/>
  <c r="E637" i="25"/>
  <c r="F809" i="25"/>
  <c r="H559" i="25"/>
  <c r="E410" i="25"/>
  <c r="G659" i="25"/>
  <c r="H604" i="25"/>
  <c r="I637" i="25"/>
  <c r="H827" i="25"/>
  <c r="E989" i="25"/>
  <c r="E1149" i="25"/>
  <c r="E1277" i="25"/>
  <c r="D2956" i="25"/>
  <c r="F185" i="25"/>
  <c r="D886" i="25"/>
  <c r="E223" i="25"/>
  <c r="I284" i="25"/>
  <c r="D139" i="25"/>
  <c r="E343" i="25"/>
  <c r="G226" i="25"/>
  <c r="H381" i="25"/>
  <c r="G38" i="25"/>
  <c r="I205" i="25"/>
  <c r="F194" i="25"/>
  <c r="E285" i="25"/>
  <c r="E664" i="25"/>
  <c r="F35" i="25"/>
  <c r="E294" i="25"/>
  <c r="I405" i="25"/>
  <c r="I369" i="25"/>
  <c r="F358" i="25"/>
  <c r="G288" i="25"/>
  <c r="E277" i="25"/>
  <c r="G289" i="25"/>
  <c r="H121" i="25"/>
  <c r="E208" i="25"/>
  <c r="E260" i="25"/>
  <c r="I224" i="25"/>
  <c r="I553" i="25"/>
  <c r="H206" i="25"/>
  <c r="I548" i="25"/>
  <c r="G237" i="25"/>
  <c r="I723" i="25"/>
  <c r="G536" i="25"/>
  <c r="H485" i="25"/>
  <c r="I800" i="25"/>
  <c r="I546" i="25"/>
  <c r="H814" i="25"/>
  <c r="E604" i="25"/>
  <c r="E249" i="25"/>
  <c r="G371" i="25"/>
  <c r="F268" i="25"/>
  <c r="I660" i="25"/>
  <c r="G565" i="25"/>
  <c r="H399" i="25"/>
  <c r="E252" i="25"/>
  <c r="I569" i="25"/>
  <c r="I253" i="25"/>
  <c r="G434" i="25"/>
  <c r="E392" i="25"/>
  <c r="G729" i="25"/>
  <c r="G526" i="25"/>
  <c r="I317" i="25"/>
  <c r="G221" i="25"/>
  <c r="H280" i="25"/>
  <c r="G414" i="25"/>
  <c r="H683" i="25"/>
  <c r="G570" i="25"/>
  <c r="G745" i="25"/>
  <c r="E578" i="25"/>
  <c r="E437" i="25"/>
  <c r="H530" i="25"/>
  <c r="E494" i="25"/>
  <c r="I265" i="25"/>
  <c r="F280" i="25"/>
  <c r="H630" i="25"/>
  <c r="H472" i="25"/>
  <c r="G705" i="25"/>
  <c r="E528" i="25"/>
  <c r="G135" i="25"/>
  <c r="F626" i="25"/>
  <c r="G251" i="25"/>
  <c r="E290" i="25"/>
  <c r="I382" i="25"/>
  <c r="I398" i="25"/>
  <c r="F474" i="25"/>
  <c r="I748" i="25"/>
  <c r="E647" i="25"/>
  <c r="F414" i="25"/>
  <c r="E284" i="25"/>
  <c r="I633" i="25"/>
  <c r="F236" i="25"/>
  <c r="G400" i="25"/>
  <c r="I344" i="25"/>
  <c r="H510" i="25"/>
  <c r="E356" i="25"/>
  <c r="G235" i="25"/>
  <c r="H517" i="25"/>
  <c r="H731" i="25"/>
  <c r="F710" i="25"/>
  <c r="I319" i="25"/>
  <c r="H703" i="25"/>
  <c r="H471" i="25"/>
  <c r="G708" i="25"/>
  <c r="E859" i="25"/>
  <c r="G490" i="25"/>
  <c r="I528" i="25"/>
  <c r="F415" i="25"/>
  <c r="E510" i="25"/>
  <c r="G696" i="25"/>
  <c r="I887" i="25"/>
  <c r="H1072" i="25"/>
  <c r="G1199" i="25"/>
  <c r="F721" i="25"/>
  <c r="I952" i="25"/>
  <c r="F1122" i="25"/>
  <c r="E1236" i="25"/>
  <c r="H766" i="25"/>
  <c r="F914" i="25"/>
  <c r="F1041" i="25"/>
  <c r="I580" i="25"/>
  <c r="G860" i="25"/>
  <c r="E839" i="25"/>
  <c r="E829" i="25"/>
  <c r="G985" i="25"/>
  <c r="F545" i="25"/>
  <c r="F637" i="25"/>
  <c r="F640" i="25"/>
  <c r="I848" i="25"/>
  <c r="I655" i="25"/>
  <c r="G821" i="25"/>
  <c r="I588" i="25"/>
  <c r="H470" i="25"/>
  <c r="G675" i="25"/>
  <c r="G628" i="25"/>
  <c r="F653" i="25"/>
  <c r="F847" i="25"/>
  <c r="E1005" i="25"/>
  <c r="I1161" i="25"/>
  <c r="I1289" i="25"/>
  <c r="G880" i="25"/>
  <c r="G1078" i="25"/>
  <c r="F1203" i="25"/>
  <c r="D141" i="25"/>
  <c r="H409" i="25"/>
  <c r="I59" i="25"/>
  <c r="G194" i="25"/>
  <c r="H266" i="25"/>
  <c r="D527" i="25"/>
  <c r="D249" i="25"/>
  <c r="I191" i="25"/>
  <c r="H270" i="25"/>
  <c r="E315" i="25"/>
  <c r="F154" i="25"/>
  <c r="E152" i="25"/>
  <c r="E360" i="25"/>
  <c r="F759" i="25"/>
  <c r="G303" i="25"/>
  <c r="I180" i="25"/>
  <c r="F369" i="25"/>
  <c r="E132" i="25"/>
  <c r="F478" i="25"/>
  <c r="H88" i="25"/>
  <c r="F373" i="25"/>
  <c r="G157" i="25"/>
  <c r="F200" i="25"/>
  <c r="I250" i="25"/>
  <c r="E282" i="25"/>
  <c r="F300" i="25"/>
  <c r="G350" i="25"/>
  <c r="F313" i="25"/>
  <c r="G571" i="25"/>
  <c r="I423" i="25"/>
  <c r="I739" i="25"/>
  <c r="I600" i="25"/>
  <c r="I519" i="25"/>
  <c r="G815" i="25"/>
  <c r="I564" i="25"/>
  <c r="F825" i="25"/>
  <c r="G349" i="25"/>
  <c r="H318" i="25"/>
  <c r="I238" i="25"/>
  <c r="E353" i="25"/>
  <c r="I700" i="25"/>
  <c r="G657" i="25"/>
  <c r="H430" i="25"/>
  <c r="H316" i="25"/>
  <c r="I609" i="25"/>
  <c r="H342" i="25"/>
  <c r="E574" i="25"/>
  <c r="G430" i="25"/>
  <c r="E743" i="25"/>
  <c r="H540" i="25"/>
  <c r="E203" i="25"/>
  <c r="I324" i="25"/>
  <c r="H361" i="25"/>
  <c r="F436" i="25"/>
  <c r="E704" i="25"/>
  <c r="I586" i="25"/>
  <c r="E358" i="25"/>
  <c r="I591" i="25"/>
  <c r="F321" i="25"/>
  <c r="E323" i="25"/>
  <c r="E573" i="25"/>
  <c r="F324" i="25"/>
  <c r="H415" i="25"/>
  <c r="E648" i="25"/>
  <c r="H527" i="25"/>
  <c r="H746" i="25"/>
  <c r="F548" i="25"/>
  <c r="H360" i="25"/>
  <c r="H693" i="25"/>
  <c r="G361" i="25"/>
  <c r="G354" i="25"/>
  <c r="I298" i="25"/>
  <c r="G429" i="25"/>
  <c r="H513" i="25"/>
  <c r="E404" i="25"/>
  <c r="G665" i="25"/>
  <c r="G446" i="25"/>
  <c r="E76" i="25"/>
  <c r="H262" i="25"/>
  <c r="I329" i="25"/>
  <c r="E413" i="25"/>
  <c r="G140" i="25"/>
  <c r="G546" i="25"/>
  <c r="H347" i="25"/>
  <c r="H301" i="25"/>
  <c r="G547" i="25"/>
  <c r="I185" i="25"/>
  <c r="E767" i="25"/>
  <c r="F412" i="25"/>
  <c r="E771" i="25"/>
  <c r="G507" i="25"/>
  <c r="I725" i="25"/>
  <c r="E473" i="25"/>
  <c r="G520" i="25"/>
  <c r="H563" i="25"/>
  <c r="F520" i="25"/>
  <c r="I529" i="25"/>
  <c r="G723" i="25"/>
  <c r="I937" i="25"/>
  <c r="E1085" i="25"/>
  <c r="F1212" i="25"/>
  <c r="I795" i="25"/>
  <c r="I968" i="25"/>
  <c r="D590" i="25"/>
  <c r="D1006" i="25"/>
  <c r="F222" i="25"/>
  <c r="D1644" i="25"/>
  <c r="D559" i="25"/>
  <c r="D733" i="25"/>
  <c r="D934" i="25"/>
  <c r="I181" i="25"/>
  <c r="H308" i="25"/>
  <c r="F351" i="25"/>
  <c r="E251" i="25"/>
  <c r="G239" i="25"/>
  <c r="I280" i="25"/>
  <c r="F783" i="25"/>
  <c r="I318" i="25"/>
  <c r="E52" i="25"/>
  <c r="H390" i="25"/>
  <c r="F178" i="25"/>
  <c r="F494" i="25"/>
  <c r="H198" i="25"/>
  <c r="H402" i="25"/>
  <c r="H181" i="25"/>
  <c r="E225" i="25"/>
  <c r="G272" i="25"/>
  <c r="E185" i="25"/>
  <c r="H115" i="25"/>
  <c r="F392" i="25"/>
  <c r="I366" i="25"/>
  <c r="E594" i="25"/>
  <c r="F563" i="25"/>
  <c r="H754" i="25"/>
  <c r="E612" i="25"/>
  <c r="I551" i="25"/>
  <c r="G830" i="25"/>
  <c r="F668" i="25"/>
  <c r="H847" i="25"/>
  <c r="F390" i="25"/>
  <c r="H373" i="25"/>
  <c r="H315" i="25"/>
  <c r="F371" i="25"/>
  <c r="F719" i="25"/>
  <c r="E671" i="25"/>
  <c r="I455" i="25"/>
  <c r="H134" i="25"/>
  <c r="G408" i="25"/>
  <c r="I384" i="25"/>
  <c r="G605" i="25"/>
  <c r="E467" i="25"/>
  <c r="F758" i="25"/>
  <c r="E558" i="25"/>
  <c r="I257" i="25"/>
  <c r="I368" i="25"/>
  <c r="F400" i="25"/>
  <c r="G469" i="25"/>
  <c r="I740" i="25"/>
  <c r="H605" i="25"/>
  <c r="G410" i="25"/>
  <c r="G604" i="25"/>
  <c r="E500" i="25"/>
  <c r="F177" i="25"/>
  <c r="I617" i="25"/>
  <c r="F164" i="25"/>
  <c r="E435" i="25"/>
  <c r="I668" i="25"/>
  <c r="G550" i="25"/>
  <c r="G761" i="25"/>
  <c r="E563" i="25"/>
  <c r="I408" i="25"/>
  <c r="H709" i="25"/>
  <c r="I419" i="25"/>
  <c r="G391" i="25"/>
  <c r="I391" i="25"/>
  <c r="E226" i="25"/>
  <c r="H544" i="25"/>
  <c r="F447" i="25"/>
  <c r="I691" i="25"/>
  <c r="G461" i="25"/>
  <c r="E216" i="25"/>
  <c r="E344" i="25"/>
  <c r="I193" i="25"/>
  <c r="D655" i="25"/>
  <c r="F445" i="25"/>
  <c r="F223" i="25"/>
  <c r="F305" i="25"/>
  <c r="G861" i="25"/>
  <c r="E75" i="25"/>
  <c r="I409" i="25"/>
  <c r="I102" i="25"/>
  <c r="E502" i="25"/>
  <c r="H706" i="25"/>
  <c r="F90" i="25"/>
  <c r="G635" i="25"/>
  <c r="E812" i="25"/>
  <c r="E577" i="25"/>
  <c r="G804" i="25"/>
  <c r="H836" i="25"/>
  <c r="H1295" i="25"/>
  <c r="H697" i="25"/>
  <c r="H500" i="25"/>
  <c r="E1074" i="25"/>
  <c r="G683" i="25"/>
  <c r="F833" i="25"/>
  <c r="F534" i="25"/>
  <c r="F674" i="25"/>
  <c r="G1175" i="25"/>
  <c r="E940" i="25"/>
  <c r="F1226" i="25"/>
  <c r="H871" i="25"/>
  <c r="H484" i="25"/>
  <c r="E830" i="25"/>
  <c r="H708" i="25"/>
  <c r="H947" i="25"/>
  <c r="F514" i="25"/>
  <c r="E496" i="25"/>
  <c r="I816" i="25"/>
  <c r="H657" i="25"/>
  <c r="F479" i="25"/>
  <c r="F636" i="25"/>
  <c r="E677" i="25"/>
  <c r="G535" i="25"/>
  <c r="H811" i="25"/>
  <c r="E1037" i="25"/>
  <c r="H1240" i="25"/>
  <c r="E841" i="25"/>
  <c r="H1079" i="25"/>
  <c r="F1274" i="25"/>
  <c r="G842" i="25"/>
  <c r="H1006" i="25"/>
  <c r="G590" i="25"/>
  <c r="F444" i="25"/>
  <c r="G779" i="25"/>
  <c r="G660" i="25"/>
  <c r="E851" i="25"/>
  <c r="G528" i="25"/>
  <c r="H679" i="25"/>
  <c r="H491" i="25"/>
  <c r="H734" i="25"/>
  <c r="H682" i="25"/>
  <c r="E506" i="25"/>
  <c r="G855" i="25"/>
  <c r="I735" i="25"/>
  <c r="E489" i="25"/>
  <c r="G640" i="25"/>
  <c r="F468" i="25"/>
  <c r="I584" i="25"/>
  <c r="F815" i="25"/>
  <c r="E751" i="25"/>
  <c r="H564" i="25"/>
  <c r="G878" i="25"/>
  <c r="G756" i="25"/>
  <c r="F523" i="25"/>
  <c r="F455" i="25"/>
  <c r="I508" i="25"/>
  <c r="G608" i="25"/>
  <c r="G836" i="25"/>
  <c r="H380" i="25"/>
  <c r="I597" i="25"/>
  <c r="I896" i="25"/>
  <c r="E774" i="25"/>
  <c r="I495" i="25"/>
  <c r="I542" i="25"/>
  <c r="F497" i="25"/>
  <c r="I481" i="25"/>
  <c r="H767" i="25"/>
  <c r="I555" i="25"/>
  <c r="E758" i="25"/>
  <c r="I471" i="25"/>
  <c r="E575" i="25"/>
  <c r="I598" i="25"/>
  <c r="E516" i="25"/>
  <c r="H944" i="25"/>
  <c r="F1180" i="25"/>
  <c r="I827" i="25"/>
  <c r="E1140" i="25"/>
  <c r="I653" i="25"/>
  <c r="H934" i="25"/>
  <c r="E837" i="25"/>
  <c r="G661" i="25"/>
  <c r="H702" i="25"/>
  <c r="H980" i="25"/>
  <c r="G1203" i="25"/>
  <c r="I1353" i="25"/>
  <c r="F1063" i="25"/>
  <c r="I1246" i="25"/>
  <c r="G1384" i="25"/>
  <c r="F1066" i="25"/>
  <c r="E901" i="25"/>
  <c r="F913" i="25"/>
  <c r="E896" i="25"/>
  <c r="G1070" i="25"/>
  <c r="H1009" i="25"/>
  <c r="G1248" i="25"/>
  <c r="F1430" i="25"/>
  <c r="G1585" i="25"/>
  <c r="E949" i="25"/>
  <c r="E1181" i="25"/>
  <c r="F828" i="25"/>
  <c r="G1142" i="25"/>
  <c r="I662" i="25"/>
  <c r="H935" i="25"/>
  <c r="E840" i="25"/>
  <c r="G663" i="25"/>
  <c r="I704" i="25"/>
  <c r="F981" i="25"/>
  <c r="H1206" i="25"/>
  <c r="E1357" i="25"/>
  <c r="H1065" i="25"/>
  <c r="E1247" i="25"/>
  <c r="F1386" i="25"/>
  <c r="H1068" i="25"/>
  <c r="H905" i="25"/>
  <c r="H915" i="25"/>
  <c r="F900" i="25"/>
  <c r="G1073" i="25"/>
  <c r="E1010" i="25"/>
  <c r="H1251" i="25"/>
  <c r="E1431" i="25"/>
  <c r="H1586" i="25"/>
  <c r="H952" i="25"/>
  <c r="G1183" i="25"/>
  <c r="E831" i="25"/>
  <c r="H1143" i="25"/>
  <c r="F666" i="25"/>
  <c r="F938" i="25"/>
  <c r="F516" i="25"/>
  <c r="E673" i="25"/>
  <c r="E709" i="25"/>
  <c r="I990" i="25"/>
  <c r="G1209" i="25"/>
  <c r="G1359" i="25"/>
  <c r="G1068" i="25"/>
  <c r="H1252" i="25"/>
  <c r="F1387" i="25"/>
  <c r="E1070" i="25"/>
  <c r="E906" i="25"/>
  <c r="H917" i="25"/>
  <c r="I902" i="25"/>
  <c r="I1074" i="25"/>
  <c r="E1015" i="25"/>
  <c r="H1253" i="25"/>
  <c r="I388" i="25"/>
  <c r="F1043" i="25"/>
  <c r="G1287" i="25"/>
  <c r="G967" i="25"/>
  <c r="I1200" i="25"/>
  <c r="H829" i="25"/>
  <c r="G1045" i="25"/>
  <c r="H733" i="25"/>
  <c r="E833" i="25"/>
  <c r="G843" i="25"/>
  <c r="I1066" i="25"/>
  <c r="I1292" i="25"/>
  <c r="F937" i="25"/>
  <c r="E1123" i="25"/>
  <c r="G1268" i="25"/>
  <c r="I1376" i="25"/>
  <c r="I972" i="25"/>
  <c r="F1119" i="25"/>
  <c r="E929" i="25"/>
  <c r="I545" i="25"/>
  <c r="I1025" i="25"/>
  <c r="G1191" i="25"/>
  <c r="G764" i="25"/>
  <c r="G998" i="25"/>
  <c r="F1186" i="25"/>
  <c r="E681" i="25"/>
  <c r="F906" i="25"/>
  <c r="H392" i="25"/>
  <c r="G709" i="25"/>
  <c r="G693" i="25"/>
  <c r="G593" i="25"/>
  <c r="E570" i="25"/>
  <c r="E1046" i="25"/>
  <c r="E1211" i="25"/>
  <c r="G1335" i="25"/>
  <c r="F598" i="25"/>
  <c r="I969" i="25"/>
  <c r="H1152" i="25"/>
  <c r="G679" i="25"/>
  <c r="G950" i="25"/>
  <c r="I1152" i="25"/>
  <c r="E1300" i="25"/>
  <c r="H861" i="25"/>
  <c r="F1026" i="25"/>
  <c r="I563" i="25"/>
  <c r="I870" i="25"/>
  <c r="G873" i="25"/>
  <c r="G827" i="25"/>
  <c r="E994" i="25"/>
  <c r="I1174" i="25"/>
  <c r="G1311" i="25"/>
  <c r="E592" i="25"/>
  <c r="E870" i="25"/>
  <c r="F1116" i="25"/>
  <c r="I1273" i="25"/>
  <c r="I900" i="25"/>
  <c r="E1116" i="25"/>
  <c r="F1266" i="25"/>
  <c r="G816" i="25"/>
  <c r="G989" i="25"/>
  <c r="I797" i="25"/>
  <c r="H835" i="25"/>
  <c r="E817" i="25"/>
  <c r="I789" i="25"/>
  <c r="H949" i="25"/>
  <c r="F476" i="25"/>
  <c r="H936" i="25"/>
  <c r="G1135" i="25"/>
  <c r="G573" i="25"/>
  <c r="E932" i="25"/>
  <c r="F1139" i="25"/>
  <c r="H1287" i="25"/>
  <c r="I836" i="25"/>
  <c r="E1011" i="25"/>
  <c r="G835" i="25"/>
  <c r="F855" i="25"/>
  <c r="E849" i="25"/>
  <c r="G811" i="25"/>
  <c r="I978" i="25"/>
  <c r="G1157" i="25"/>
  <c r="H1300" i="25"/>
  <c r="I815" i="25"/>
  <c r="I1187" i="25"/>
  <c r="F875" i="25"/>
  <c r="I674" i="25"/>
  <c r="I943" i="25"/>
  <c r="H930" i="25"/>
  <c r="I907" i="25"/>
  <c r="F1144" i="25"/>
  <c r="I1403" i="25"/>
  <c r="E1567" i="25"/>
  <c r="H1690" i="25"/>
  <c r="E1793" i="25"/>
  <c r="G1171" i="25"/>
  <c r="G1346" i="25"/>
  <c r="I1450" i="25"/>
  <c r="H1553" i="25"/>
  <c r="I1666" i="25"/>
  <c r="E1774" i="25"/>
  <c r="G916" i="25"/>
  <c r="F1280" i="25"/>
  <c r="I1409" i="25"/>
  <c r="E1509" i="25"/>
  <c r="I1147" i="25"/>
  <c r="H1326" i="25"/>
  <c r="I1203" i="25"/>
  <c r="H1345" i="25"/>
  <c r="I1170" i="25"/>
  <c r="E1336" i="25"/>
  <c r="G1109" i="25"/>
  <c r="I1318" i="25"/>
  <c r="H1476" i="25"/>
  <c r="E1624" i="25"/>
  <c r="I1242" i="25"/>
  <c r="I1510" i="25"/>
  <c r="E1633" i="25"/>
  <c r="I1231" i="25"/>
  <c r="H1512" i="25"/>
  <c r="G1658" i="25"/>
  <c r="E1464" i="25"/>
  <c r="I1166" i="25"/>
  <c r="I1156" i="25"/>
  <c r="I1218" i="25"/>
  <c r="G1405" i="25"/>
  <c r="G1710" i="25"/>
  <c r="E927" i="25"/>
  <c r="I1229" i="25"/>
  <c r="G923" i="25"/>
  <c r="I878" i="25"/>
  <c r="E967" i="25"/>
  <c r="F964" i="25"/>
  <c r="H945" i="25"/>
  <c r="G1192" i="25"/>
  <c r="G1425" i="25"/>
  <c r="E1591" i="25"/>
  <c r="G1705" i="25"/>
  <c r="H1810" i="25"/>
  <c r="I1199" i="25"/>
  <c r="I1368" i="25"/>
  <c r="F1463" i="25"/>
  <c r="H1569" i="25"/>
  <c r="I1682" i="25"/>
  <c r="F1789" i="25"/>
  <c r="H1058" i="25"/>
  <c r="F1304" i="25"/>
  <c r="H1426" i="25"/>
  <c r="F1523" i="25"/>
  <c r="F1181" i="25"/>
  <c r="G872" i="25"/>
  <c r="H1225" i="25"/>
  <c r="E1363" i="25"/>
  <c r="G1198" i="25"/>
  <c r="I1355" i="25"/>
  <c r="F1145" i="25"/>
  <c r="I1341" i="25"/>
  <c r="F1496" i="25"/>
  <c r="F1644" i="25"/>
  <c r="H1354" i="25"/>
  <c r="E1528" i="25"/>
  <c r="G1648" i="25"/>
  <c r="H1364" i="25"/>
  <c r="E1530" i="25"/>
  <c r="H1678" i="25"/>
  <c r="I1502" i="25"/>
  <c r="E1281" i="25"/>
  <c r="H1324" i="25"/>
  <c r="G1347" i="25"/>
  <c r="G1501" i="25"/>
  <c r="G1735" i="25"/>
  <c r="F973" i="25"/>
  <c r="E1270" i="25"/>
  <c r="I974" i="25"/>
  <c r="I931" i="25"/>
  <c r="I1007" i="25"/>
  <c r="I999" i="25"/>
  <c r="H986" i="25"/>
  <c r="H1233" i="25"/>
  <c r="F1446" i="25"/>
  <c r="G1609" i="25"/>
  <c r="G1721" i="25"/>
  <c r="I1823" i="25"/>
  <c r="H1235" i="25"/>
  <c r="G1388" i="25"/>
  <c r="E1478" i="25"/>
  <c r="H1585" i="25"/>
  <c r="H1697" i="25"/>
  <c r="F1805" i="25"/>
  <c r="G1106" i="25"/>
  <c r="E1321" i="25"/>
  <c r="I1441" i="25"/>
  <c r="G1536" i="25"/>
  <c r="H1201" i="25"/>
  <c r="I1038" i="25"/>
  <c r="I1245" i="25"/>
  <c r="H1378" i="25"/>
  <c r="G1227" i="25"/>
  <c r="E1370" i="25"/>
  <c r="I1172" i="25"/>
  <c r="E1135" i="25"/>
  <c r="G1517" i="25"/>
  <c r="E1664" i="25"/>
  <c r="I1013" i="25"/>
  <c r="E1308" i="25"/>
  <c r="F1016" i="25"/>
  <c r="H969" i="25"/>
  <c r="I1044" i="25"/>
  <c r="H1030" i="25"/>
  <c r="G1019" i="25"/>
  <c r="H1268" i="25"/>
  <c r="E1471" i="25"/>
  <c r="H1626" i="25"/>
  <c r="E1735" i="25"/>
  <c r="F935" i="25"/>
  <c r="H1257" i="25"/>
  <c r="F1399" i="25"/>
  <c r="F1493" i="25"/>
  <c r="H1601" i="25"/>
  <c r="H1713" i="25"/>
  <c r="H1819" i="25"/>
  <c r="E1096" i="25"/>
  <c r="E1356" i="25"/>
  <c r="G1097" i="25"/>
  <c r="G704" i="25"/>
  <c r="F709" i="25"/>
  <c r="F1081" i="25"/>
  <c r="I847" i="25"/>
  <c r="H1340" i="25"/>
  <c r="H1514" i="25"/>
  <c r="G1657" i="25"/>
  <c r="G1763" i="25"/>
  <c r="E1111" i="25"/>
  <c r="H1301" i="25"/>
  <c r="F1422" i="25"/>
  <c r="F1517" i="25"/>
  <c r="F1630" i="25"/>
  <c r="F1741" i="25"/>
  <c r="H1849" i="25"/>
  <c r="F1213" i="25"/>
  <c r="I982" i="25"/>
  <c r="G1278" i="25"/>
  <c r="E978" i="25"/>
  <c r="F936" i="25"/>
  <c r="I1020" i="25"/>
  <c r="I1012" i="25"/>
  <c r="I991" i="25"/>
  <c r="F1238" i="25"/>
  <c r="G1451" i="25"/>
  <c r="E1615" i="25"/>
  <c r="I1727" i="25"/>
  <c r="D741" i="25"/>
  <c r="E253" i="25"/>
  <c r="H418" i="25"/>
  <c r="F618" i="25"/>
  <c r="F454" i="25"/>
  <c r="I450" i="25"/>
  <c r="H420" i="25"/>
  <c r="H227" i="25"/>
  <c r="H725" i="25"/>
  <c r="I279" i="25"/>
  <c r="H592" i="25"/>
  <c r="G421" i="25"/>
  <c r="E533" i="25"/>
  <c r="F581" i="25"/>
  <c r="I953" i="25"/>
  <c r="I984" i="25"/>
  <c r="F784" i="25"/>
  <c r="E721" i="25"/>
  <c r="G652" i="25"/>
  <c r="H591" i="25"/>
  <c r="E749" i="25"/>
  <c r="H846" i="25"/>
  <c r="G691" i="25"/>
  <c r="H700" i="25"/>
  <c r="F1188" i="25"/>
  <c r="E956" i="25"/>
  <c r="E1260" i="25"/>
  <c r="H885" i="25"/>
  <c r="H742" i="25"/>
  <c r="F849" i="25"/>
  <c r="G732" i="25"/>
  <c r="H970" i="25"/>
  <c r="H722" i="25"/>
  <c r="I549" i="25"/>
  <c r="F834" i="25"/>
  <c r="E710" i="25"/>
  <c r="H511" i="25"/>
  <c r="E422" i="25"/>
  <c r="E492" i="25"/>
  <c r="H562" i="25"/>
  <c r="I830" i="25"/>
  <c r="F1075" i="25"/>
  <c r="E1253" i="25"/>
  <c r="I859" i="25"/>
  <c r="E1124" i="25"/>
  <c r="G1286" i="25"/>
  <c r="G858" i="25"/>
  <c r="H569" i="25"/>
  <c r="F750" i="25"/>
  <c r="E369" i="25"/>
  <c r="G838" i="25"/>
  <c r="I677" i="25"/>
  <c r="F866" i="25"/>
  <c r="E619" i="25"/>
  <c r="H695" i="25"/>
  <c r="G517" i="25"/>
  <c r="G833" i="25"/>
  <c r="H738" i="25"/>
  <c r="H555" i="25"/>
  <c r="F408" i="25"/>
  <c r="H753" i="25"/>
  <c r="F519" i="25"/>
  <c r="E499" i="25"/>
  <c r="I504" i="25"/>
  <c r="H606" i="25"/>
  <c r="E898" i="25"/>
  <c r="E372" i="25"/>
  <c r="F595" i="25"/>
  <c r="E456" i="25"/>
  <c r="I773" i="25"/>
  <c r="G544" i="25"/>
  <c r="I522" i="25"/>
  <c r="G541" i="25"/>
  <c r="H628" i="25"/>
  <c r="F915" i="25"/>
  <c r="H479" i="25"/>
  <c r="G632" i="25"/>
  <c r="H497" i="25"/>
  <c r="H791" i="25"/>
  <c r="I525" i="25"/>
  <c r="I629" i="25"/>
  <c r="H550" i="25"/>
  <c r="G525" i="25"/>
  <c r="E828" i="25"/>
  <c r="H574" i="25"/>
  <c r="I776" i="25"/>
  <c r="I550" i="25"/>
  <c r="E610" i="25"/>
  <c r="H622" i="25"/>
  <c r="I638" i="25"/>
  <c r="I985" i="25"/>
  <c r="E1197" i="25"/>
  <c r="G911" i="25"/>
  <c r="I1160" i="25"/>
  <c r="E700" i="25"/>
  <c r="G997" i="25"/>
  <c r="I654" i="25"/>
  <c r="E714" i="25"/>
  <c r="H792" i="25"/>
  <c r="H1011" i="25"/>
  <c r="E1218" i="25"/>
  <c r="I894" i="25"/>
  <c r="E1083" i="25"/>
  <c r="H1262" i="25"/>
  <c r="F886" i="25"/>
  <c r="H1081" i="25"/>
  <c r="H923" i="25"/>
  <c r="G971" i="25"/>
  <c r="E913" i="25"/>
  <c r="E1088" i="25"/>
  <c r="I1067" i="25"/>
  <c r="F1269" i="25"/>
  <c r="H1442" i="25"/>
  <c r="H653" i="25"/>
  <c r="I993" i="25"/>
  <c r="F1204" i="25"/>
  <c r="I912" i="25"/>
  <c r="F1162" i="25"/>
  <c r="E702" i="25"/>
  <c r="H998" i="25"/>
  <c r="E660" i="25"/>
  <c r="E716" i="25"/>
  <c r="G795" i="25"/>
  <c r="H1013" i="25"/>
  <c r="I1220" i="25"/>
  <c r="E895" i="25"/>
  <c r="I1085" i="25"/>
  <c r="F1263" i="25"/>
  <c r="F888" i="25"/>
  <c r="G1084" i="25"/>
  <c r="H925" i="25"/>
  <c r="F972" i="25"/>
  <c r="I915" i="25"/>
  <c r="H1090" i="25"/>
  <c r="G1069" i="25"/>
  <c r="F1271" i="25"/>
  <c r="I1443" i="25"/>
  <c r="H669" i="25"/>
  <c r="F995" i="25"/>
  <c r="E1205" i="25"/>
  <c r="E916" i="25"/>
  <c r="F1163" i="25"/>
  <c r="I705" i="25"/>
  <c r="H999" i="25"/>
  <c r="I665" i="25"/>
  <c r="F731" i="25"/>
  <c r="H802" i="25"/>
  <c r="F1014" i="25"/>
  <c r="F1221" i="25"/>
  <c r="F899" i="25"/>
  <c r="G1088" i="25"/>
  <c r="H1265" i="25"/>
  <c r="F890" i="25"/>
  <c r="F1086" i="25"/>
  <c r="F926" i="25"/>
  <c r="G976" i="25"/>
  <c r="I917" i="25"/>
  <c r="H1093" i="25"/>
  <c r="F682" i="25"/>
  <c r="I1275" i="25"/>
  <c r="E524" i="25"/>
  <c r="I1105" i="25"/>
  <c r="E674" i="25"/>
  <c r="E996" i="25"/>
  <c r="I1256" i="25"/>
  <c r="E850" i="25"/>
  <c r="H1062" i="25"/>
  <c r="F823" i="25"/>
  <c r="H860" i="25"/>
  <c r="E461" i="25"/>
  <c r="F1133" i="25"/>
  <c r="F1308" i="25"/>
  <c r="F952" i="25"/>
  <c r="G1147" i="25"/>
  <c r="I1285" i="25"/>
  <c r="E1388" i="25"/>
  <c r="G992" i="25"/>
  <c r="I1138" i="25"/>
  <c r="G948" i="25"/>
  <c r="G630" i="25"/>
  <c r="E1045" i="25"/>
  <c r="H1208" i="25"/>
  <c r="E809" i="25"/>
  <c r="E1028" i="25"/>
  <c r="G1206" i="25"/>
  <c r="F708" i="25"/>
  <c r="E923" i="25"/>
  <c r="H686" i="25"/>
  <c r="I737" i="25"/>
  <c r="G735" i="25"/>
  <c r="G685" i="25"/>
  <c r="I825" i="25"/>
  <c r="E1067" i="25"/>
  <c r="H1226" i="25"/>
  <c r="F1348" i="25"/>
  <c r="F458" i="25"/>
  <c r="I1001" i="25"/>
  <c r="I1169" i="25"/>
  <c r="I736" i="25"/>
  <c r="I976" i="25"/>
  <c r="E1172" i="25"/>
  <c r="I583" i="25"/>
  <c r="E878" i="25"/>
  <c r="I1047" i="25"/>
  <c r="G680" i="25"/>
  <c r="F540" i="25"/>
  <c r="H431" i="25"/>
  <c r="F851" i="25"/>
  <c r="I1021" i="25"/>
  <c r="F1191" i="25"/>
  <c r="F1324" i="25"/>
  <c r="E449" i="25"/>
  <c r="E933" i="25"/>
  <c r="E1133" i="25"/>
  <c r="F446" i="25"/>
  <c r="I928" i="25"/>
  <c r="F1138" i="25"/>
  <c r="F1282" i="25"/>
  <c r="E834" i="25"/>
  <c r="F1010" i="25"/>
  <c r="H832" i="25"/>
  <c r="I854" i="25"/>
  <c r="H844" i="25"/>
  <c r="H808" i="25"/>
  <c r="E976" i="25"/>
  <c r="E620" i="25"/>
  <c r="H984" i="25"/>
  <c r="F1156" i="25"/>
  <c r="H710" i="25"/>
  <c r="G959" i="25"/>
  <c r="F1155" i="25"/>
  <c r="H1303" i="25"/>
  <c r="I865" i="25"/>
  <c r="F1034" i="25"/>
  <c r="G647" i="25"/>
  <c r="G874" i="25"/>
  <c r="H878" i="25"/>
  <c r="H834" i="25"/>
  <c r="G1003" i="25"/>
  <c r="H1177" i="25"/>
  <c r="I1313" i="25"/>
  <c r="E922" i="25"/>
  <c r="E1227" i="25"/>
  <c r="E919" i="25"/>
  <c r="E875" i="25"/>
  <c r="H966" i="25"/>
  <c r="G963" i="25"/>
  <c r="F943" i="25"/>
  <c r="H1190" i="25"/>
  <c r="E1423" i="25"/>
  <c r="I1587" i="25"/>
  <c r="E1703" i="25"/>
  <c r="G1809" i="25"/>
  <c r="I1197" i="25"/>
  <c r="I1366" i="25"/>
  <c r="E1462" i="25"/>
  <c r="F1566" i="25"/>
  <c r="H1681" i="25"/>
  <c r="H1787" i="25"/>
  <c r="H1049" i="25"/>
  <c r="G1303" i="25"/>
  <c r="I1425" i="25"/>
  <c r="I1521" i="25"/>
  <c r="E1179" i="25"/>
  <c r="I799" i="25"/>
  <c r="I1223" i="25"/>
  <c r="I1362" i="25"/>
  <c r="G1193" i="25"/>
  <c r="G1354" i="25"/>
  <c r="H1142" i="25"/>
  <c r="E1339" i="25"/>
  <c r="F1494" i="25"/>
  <c r="E1643" i="25"/>
  <c r="E1347" i="25"/>
  <c r="I1527" i="25"/>
  <c r="F1646" i="25"/>
  <c r="E1360" i="25"/>
  <c r="H1525" i="25"/>
  <c r="I1677" i="25"/>
  <c r="G1492" i="25"/>
  <c r="G1277" i="25"/>
  <c r="E1303" i="25"/>
  <c r="G1340" i="25"/>
  <c r="I1496" i="25"/>
  <c r="F1732" i="25"/>
  <c r="G964" i="25"/>
  <c r="G1261" i="25"/>
  <c r="I962" i="25"/>
  <c r="F921" i="25"/>
  <c r="G1004" i="25"/>
  <c r="G996" i="25"/>
  <c r="G978" i="25"/>
  <c r="I1215" i="25"/>
  <c r="G1441" i="25"/>
  <c r="E1607" i="25"/>
  <c r="E1719" i="25"/>
  <c r="H1820" i="25"/>
  <c r="F1229" i="25"/>
  <c r="E1383" i="25"/>
  <c r="F1477" i="25"/>
  <c r="E1582" i="25"/>
  <c r="F1694" i="25"/>
  <c r="G1802" i="25"/>
  <c r="F1101" i="25"/>
  <c r="E1318" i="25"/>
  <c r="H1440" i="25"/>
  <c r="G1535" i="25"/>
  <c r="F1197" i="25"/>
  <c r="G1029" i="25"/>
  <c r="H1243" i="25"/>
  <c r="G1377" i="25"/>
  <c r="E1219" i="25"/>
  <c r="F1369" i="25"/>
  <c r="G1168" i="25"/>
  <c r="G1130" i="25"/>
  <c r="G1515" i="25"/>
  <c r="H1662" i="25"/>
  <c r="G1387" i="25"/>
  <c r="G1547" i="25"/>
  <c r="E1660" i="25"/>
  <c r="E1393" i="25"/>
  <c r="H1555" i="25"/>
  <c r="H1695" i="25"/>
  <c r="I1524" i="25"/>
  <c r="G1355" i="25"/>
  <c r="G1390" i="25"/>
  <c r="E1390" i="25"/>
  <c r="G1540" i="25"/>
  <c r="F1747" i="25"/>
  <c r="I1011" i="25"/>
  <c r="F1307" i="25"/>
  <c r="G1010" i="25"/>
  <c r="F967" i="25"/>
  <c r="G1041" i="25"/>
  <c r="F1028" i="25"/>
  <c r="F1007" i="25"/>
  <c r="H1266" i="25"/>
  <c r="I1467" i="25"/>
  <c r="G1625" i="25"/>
  <c r="I1735" i="25"/>
  <c r="F881" i="25"/>
  <c r="I1253" i="25"/>
  <c r="E1398" i="25"/>
  <c r="G1490" i="25"/>
  <c r="F1598" i="25"/>
  <c r="E1710" i="25"/>
  <c r="I1818" i="25"/>
  <c r="F1128" i="25"/>
  <c r="G1339" i="25"/>
  <c r="E1453" i="25"/>
  <c r="I1545" i="25"/>
  <c r="H1221" i="25"/>
  <c r="F1084" i="25"/>
  <c r="F1265" i="25"/>
  <c r="G901" i="25"/>
  <c r="G1249" i="25"/>
  <c r="E1384" i="25"/>
  <c r="G1202" i="25"/>
  <c r="G1345" i="25"/>
  <c r="E1538" i="25"/>
  <c r="G1682" i="25"/>
  <c r="G1057" i="25"/>
  <c r="E1332" i="25"/>
  <c r="H1057" i="25"/>
  <c r="G1002" i="25"/>
  <c r="H1074" i="25"/>
  <c r="H1053" i="25"/>
  <c r="E1039" i="25"/>
  <c r="G1307" i="25"/>
  <c r="G1489" i="25"/>
  <c r="E1639" i="25"/>
  <c r="I1751" i="25"/>
  <c r="F1074" i="25"/>
  <c r="I1277" i="25"/>
  <c r="I1410" i="25"/>
  <c r="G1504" i="25"/>
  <c r="E1614" i="25"/>
  <c r="F1725" i="25"/>
  <c r="H1193" i="25"/>
  <c r="G1131" i="25"/>
  <c r="G1382" i="25"/>
  <c r="E1126" i="25"/>
  <c r="I889" i="25"/>
  <c r="H887" i="25"/>
  <c r="I809" i="25"/>
  <c r="I1083" i="25"/>
  <c r="G1370" i="25"/>
  <c r="G1537" i="25"/>
  <c r="I1671" i="25"/>
  <c r="H1778" i="25"/>
  <c r="I1134" i="25"/>
  <c r="F1318" i="25"/>
  <c r="H1433" i="25"/>
  <c r="H1529" i="25"/>
  <c r="F1645" i="25"/>
  <c r="I1754" i="25"/>
  <c r="H1859" i="25"/>
  <c r="H1241" i="25"/>
  <c r="G1018" i="25"/>
  <c r="I1312" i="25"/>
  <c r="G1020" i="25"/>
  <c r="E975" i="25"/>
  <c r="E1047" i="25"/>
  <c r="H1033" i="25"/>
  <c r="I1022" i="25"/>
  <c r="G1282" i="25"/>
  <c r="E1473" i="25"/>
  <c r="I1631" i="25"/>
  <c r="G9" i="25"/>
  <c r="E525" i="25"/>
  <c r="I207" i="25"/>
  <c r="F578" i="25"/>
  <c r="F564" i="25"/>
  <c r="E418" i="25"/>
  <c r="H507" i="25"/>
  <c r="H268" i="25"/>
  <c r="G545" i="25"/>
  <c r="I293" i="25"/>
  <c r="E346" i="25"/>
  <c r="I452" i="25"/>
  <c r="H557" i="25"/>
  <c r="F641" i="25"/>
  <c r="F971" i="25"/>
  <c r="I1000" i="25"/>
  <c r="F798" i="25"/>
  <c r="G671" i="25"/>
  <c r="H681" i="25"/>
  <c r="H666" i="25"/>
  <c r="G903" i="25"/>
  <c r="H453" i="25"/>
  <c r="G285" i="25"/>
  <c r="I862" i="25"/>
  <c r="H1200" i="25"/>
  <c r="E1060" i="25"/>
  <c r="H454" i="25"/>
  <c r="H899" i="25"/>
  <c r="I766" i="25"/>
  <c r="E862" i="25"/>
  <c r="E800" i="25"/>
  <c r="I988" i="25"/>
  <c r="H778" i="25"/>
  <c r="G588" i="25"/>
  <c r="G887" i="25"/>
  <c r="I767" i="25"/>
  <c r="I536" i="25"/>
  <c r="I474" i="25"/>
  <c r="G531" i="25"/>
  <c r="H619" i="25"/>
  <c r="G849" i="25"/>
  <c r="H1088" i="25"/>
  <c r="I1265" i="25"/>
  <c r="G910" i="25"/>
  <c r="H1159" i="25"/>
  <c r="F1298" i="25"/>
  <c r="F872" i="25"/>
  <c r="F677" i="25"/>
  <c r="G681" i="25"/>
  <c r="H433" i="25"/>
  <c r="G854" i="25"/>
  <c r="E694" i="25"/>
  <c r="I487" i="25"/>
  <c r="I478" i="25"/>
  <c r="H371" i="25"/>
  <c r="F537" i="25"/>
  <c r="I850" i="25"/>
  <c r="I530" i="25"/>
  <c r="E591" i="25"/>
  <c r="E454" i="25"/>
  <c r="G772" i="25"/>
  <c r="G596" i="25"/>
  <c r="F570" i="25"/>
  <c r="G539" i="25"/>
  <c r="F624" i="25"/>
  <c r="I913" i="25"/>
  <c r="F582" i="25"/>
  <c r="I628" i="25"/>
  <c r="H495" i="25"/>
  <c r="H790" i="25"/>
  <c r="F619" i="25"/>
  <c r="E590" i="25"/>
  <c r="G567" i="25"/>
  <c r="G645" i="25"/>
  <c r="F931" i="25"/>
  <c r="F602" i="25"/>
  <c r="H655" i="25"/>
  <c r="F529" i="25"/>
  <c r="G805" i="25"/>
  <c r="G548" i="25"/>
  <c r="I381" i="25"/>
  <c r="H585" i="25"/>
  <c r="E567" i="25"/>
  <c r="G846" i="25"/>
  <c r="H599" i="25"/>
  <c r="F794" i="25"/>
  <c r="I579" i="25"/>
  <c r="E630" i="25"/>
  <c r="H640" i="25"/>
  <c r="G515" i="25"/>
  <c r="E1013" i="25"/>
  <c r="F1220" i="25"/>
  <c r="G934" i="25"/>
  <c r="I1176" i="25"/>
  <c r="E730" i="25"/>
  <c r="G1013" i="25"/>
  <c r="F690" i="25"/>
  <c r="E753" i="25"/>
  <c r="H818" i="25"/>
  <c r="E1033" i="25"/>
  <c r="H1236" i="25"/>
  <c r="F909" i="25"/>
  <c r="H1101" i="25"/>
  <c r="G1281" i="25"/>
  <c r="G905" i="25"/>
  <c r="E1099" i="25"/>
  <c r="G938" i="25"/>
  <c r="I987" i="25"/>
  <c r="G932" i="25"/>
  <c r="E731" i="25"/>
  <c r="G947" i="25"/>
  <c r="I1291" i="25"/>
  <c r="H1458" i="25"/>
  <c r="G543" i="25"/>
  <c r="H1016" i="25"/>
  <c r="E1221" i="25"/>
  <c r="G935" i="25"/>
  <c r="F1178" i="25"/>
  <c r="E732" i="25"/>
  <c r="E1019" i="25"/>
  <c r="E692" i="25"/>
  <c r="F755" i="25"/>
  <c r="F819" i="25"/>
  <c r="I1035" i="25"/>
  <c r="I1239" i="25"/>
  <c r="G913" i="25"/>
  <c r="I1102" i="25"/>
  <c r="I1282" i="25"/>
  <c r="I908" i="25"/>
  <c r="I1101" i="25"/>
  <c r="F944" i="25"/>
  <c r="I989" i="25"/>
  <c r="I935" i="25"/>
  <c r="F737" i="25"/>
  <c r="G952" i="25"/>
  <c r="H1293" i="25"/>
  <c r="I1459" i="25"/>
  <c r="H573" i="25"/>
  <c r="I1017" i="25"/>
  <c r="G1223" i="25"/>
  <c r="G943" i="25"/>
  <c r="I1184" i="25"/>
  <c r="I749" i="25"/>
  <c r="G1021" i="25"/>
  <c r="G703" i="25"/>
  <c r="F757" i="25"/>
  <c r="I821" i="25"/>
  <c r="G1037" i="25"/>
  <c r="F1240" i="25"/>
  <c r="I916" i="25"/>
  <c r="E1103" i="25"/>
  <c r="E1283" i="25"/>
  <c r="I910" i="25"/>
  <c r="G1104" i="25"/>
  <c r="H946" i="25"/>
  <c r="E990" i="25"/>
  <c r="E936" i="25"/>
  <c r="I750" i="25"/>
  <c r="H957" i="25"/>
  <c r="H1296" i="25"/>
  <c r="E611" i="25"/>
  <c r="H1128" i="25"/>
  <c r="F730" i="25"/>
  <c r="I1024" i="25"/>
  <c r="E1276" i="25"/>
  <c r="G875" i="25"/>
  <c r="G684" i="25"/>
  <c r="G844" i="25"/>
  <c r="H333" i="25"/>
  <c r="G780" i="25"/>
  <c r="I1151" i="25"/>
  <c r="H1320" i="25"/>
  <c r="H972" i="25"/>
  <c r="I1164" i="25"/>
  <c r="F1306" i="25"/>
  <c r="E718" i="25"/>
  <c r="E1006" i="25"/>
  <c r="I1154" i="25"/>
  <c r="G966" i="25"/>
  <c r="F691" i="25"/>
  <c r="F1067" i="25"/>
  <c r="G1231" i="25"/>
  <c r="I843" i="25"/>
  <c r="H1055" i="25"/>
  <c r="G1222" i="25"/>
  <c r="G755" i="25"/>
  <c r="F946" i="25"/>
  <c r="H727" i="25"/>
  <c r="E777" i="25"/>
  <c r="I761" i="25"/>
  <c r="H717" i="25"/>
  <c r="I890" i="25"/>
  <c r="I1086" i="25"/>
  <c r="I1243" i="25"/>
  <c r="I1361" i="25"/>
  <c r="D813" i="25"/>
  <c r="F319" i="25"/>
  <c r="F195" i="25"/>
  <c r="I779" i="25"/>
  <c r="G366" i="25"/>
  <c r="I621" i="25"/>
  <c r="G762" i="25"/>
  <c r="F401" i="25"/>
  <c r="F503" i="25"/>
  <c r="G390" i="25"/>
  <c r="E243" i="25"/>
  <c r="H421" i="25"/>
  <c r="E742" i="25"/>
  <c r="G549" i="25"/>
  <c r="I1097" i="25"/>
  <c r="E1132" i="25"/>
  <c r="G810" i="25"/>
  <c r="I697" i="25"/>
  <c r="E845" i="25"/>
  <c r="G721" i="25"/>
  <c r="I448" i="25"/>
  <c r="F426" i="25"/>
  <c r="E490" i="25"/>
  <c r="G876" i="25"/>
  <c r="G653" i="25"/>
  <c r="H1095" i="25"/>
  <c r="F594" i="25"/>
  <c r="E915" i="25"/>
  <c r="H826" i="25"/>
  <c r="F770" i="25"/>
  <c r="E816" i="25"/>
  <c r="I1076" i="25"/>
  <c r="H451" i="25"/>
  <c r="H621" i="25"/>
  <c r="H483" i="25"/>
  <c r="H785" i="25"/>
  <c r="F566" i="25"/>
  <c r="F546" i="25"/>
  <c r="F552" i="25"/>
  <c r="G639" i="25"/>
  <c r="E925" i="25"/>
  <c r="E1101" i="25"/>
  <c r="G1279" i="25"/>
  <c r="G958" i="25"/>
  <c r="F1171" i="25"/>
  <c r="I502" i="25"/>
  <c r="G917" i="25"/>
  <c r="G701" i="25"/>
  <c r="G737" i="25"/>
  <c r="G623" i="25"/>
  <c r="G871" i="25"/>
  <c r="I712" i="25"/>
  <c r="I568" i="25"/>
  <c r="E497" i="25"/>
  <c r="I436" i="25"/>
  <c r="I604" i="25"/>
  <c r="G865" i="25"/>
  <c r="H570" i="25"/>
  <c r="F713" i="25"/>
  <c r="H487" i="25"/>
  <c r="G789" i="25"/>
  <c r="I453" i="25"/>
  <c r="H589" i="25"/>
  <c r="G562" i="25"/>
  <c r="G656" i="25"/>
  <c r="I929" i="25"/>
  <c r="F601" i="25"/>
  <c r="E739" i="25"/>
  <c r="I521" i="25"/>
  <c r="F802" i="25"/>
  <c r="F481" i="25"/>
  <c r="G613" i="25"/>
  <c r="I595" i="25"/>
  <c r="G687" i="25"/>
  <c r="F947" i="25"/>
  <c r="G624" i="25"/>
  <c r="E765" i="25"/>
  <c r="H553" i="25"/>
  <c r="F817" i="25"/>
  <c r="F621" i="25"/>
  <c r="E672" i="25"/>
  <c r="F607" i="25"/>
  <c r="F656" i="25"/>
  <c r="G863" i="25"/>
  <c r="F630" i="25"/>
  <c r="H830" i="25"/>
  <c r="G603" i="25"/>
  <c r="H401" i="25"/>
  <c r="H688" i="25"/>
  <c r="H637" i="25"/>
  <c r="G1039" i="25"/>
  <c r="I1281" i="25"/>
  <c r="I960" i="25"/>
  <c r="F1195" i="25"/>
  <c r="E818" i="25"/>
  <c r="E1035" i="25"/>
  <c r="H724" i="25"/>
  <c r="H825" i="25"/>
  <c r="F835" i="25"/>
  <c r="E1056" i="25"/>
  <c r="G1288" i="25"/>
  <c r="G931" i="25"/>
  <c r="G1118" i="25"/>
  <c r="E1324" i="25"/>
  <c r="F924" i="25"/>
  <c r="I1115" i="25"/>
  <c r="I995" i="25"/>
  <c r="I1010" i="25"/>
  <c r="I950" i="25"/>
  <c r="E910" i="25"/>
  <c r="F1056" i="25"/>
  <c r="H1317" i="25"/>
  <c r="G1505" i="25"/>
  <c r="E641" i="25"/>
  <c r="H1040" i="25"/>
  <c r="F1284" i="25"/>
  <c r="E964" i="25"/>
  <c r="E1196" i="25"/>
  <c r="I820" i="25"/>
  <c r="G1038" i="25"/>
  <c r="E725" i="25"/>
  <c r="H828" i="25"/>
  <c r="I837" i="25"/>
  <c r="I1058" i="25"/>
  <c r="F1289" i="25"/>
  <c r="F932" i="25"/>
  <c r="G1121" i="25"/>
  <c r="H1327" i="25"/>
  <c r="G928" i="25"/>
  <c r="G1117" i="25"/>
  <c r="I997" i="25"/>
  <c r="H1012" i="25"/>
  <c r="F951" i="25"/>
  <c r="G914" i="25"/>
  <c r="F1060" i="25"/>
  <c r="G1320" i="25"/>
  <c r="H1506" i="25"/>
  <c r="F327" i="25"/>
  <c r="I1041" i="25"/>
  <c r="E1285" i="25"/>
  <c r="F965" i="25"/>
  <c r="H1199" i="25"/>
  <c r="F821" i="25"/>
  <c r="I1039" i="25"/>
  <c r="I727" i="25"/>
  <c r="F832" i="25"/>
  <c r="H840" i="25"/>
  <c r="G1065" i="25"/>
  <c r="E1290" i="25"/>
  <c r="G936" i="25"/>
  <c r="I1122" i="25"/>
  <c r="I1328" i="25"/>
  <c r="F929" i="25"/>
  <c r="H1118" i="25"/>
  <c r="E998" i="25"/>
  <c r="F1013" i="25"/>
  <c r="H953" i="25"/>
  <c r="H922" i="25"/>
  <c r="E1064" i="25"/>
  <c r="F1321" i="25"/>
  <c r="H843" i="25"/>
  <c r="I1145" i="25"/>
  <c r="I758" i="25"/>
  <c r="E1108" i="25"/>
  <c r="E1292" i="25"/>
  <c r="F896" i="25"/>
  <c r="E789" i="25"/>
  <c r="H867" i="25"/>
  <c r="H587" i="25"/>
  <c r="G939" i="25"/>
  <c r="E1169" i="25"/>
  <c r="E1333" i="25"/>
  <c r="I1029" i="25"/>
  <c r="H1180" i="25"/>
  <c r="G1318" i="25"/>
  <c r="I860" i="25"/>
  <c r="G1028" i="25"/>
  <c r="G1176" i="25"/>
  <c r="F985" i="25"/>
  <c r="I782" i="25"/>
  <c r="I1089" i="25"/>
  <c r="H1248" i="25"/>
  <c r="E874" i="25"/>
  <c r="H1087" i="25"/>
  <c r="F1242" i="25"/>
  <c r="F789" i="25"/>
  <c r="E963" i="25"/>
  <c r="G757" i="25"/>
  <c r="H803" i="25"/>
  <c r="H793" i="25"/>
  <c r="E746" i="25"/>
  <c r="H916" i="25"/>
  <c r="F1110" i="25"/>
  <c r="H1259" i="25"/>
  <c r="F332" i="25"/>
  <c r="E389" i="25"/>
  <c r="I290" i="25"/>
  <c r="H199" i="25"/>
  <c r="F431" i="25"/>
  <c r="G585" i="25"/>
  <c r="I659" i="25"/>
  <c r="G690" i="25"/>
  <c r="G279" i="25"/>
  <c r="E400" i="25"/>
  <c r="G331" i="25"/>
  <c r="H499" i="25"/>
  <c r="E795" i="25"/>
  <c r="I578" i="25"/>
  <c r="G1111" i="25"/>
  <c r="I1144" i="25"/>
  <c r="H926" i="25"/>
  <c r="I720" i="25"/>
  <c r="E861" i="25"/>
  <c r="G387" i="25"/>
  <c r="I477" i="25"/>
  <c r="G474" i="25"/>
  <c r="G467" i="25"/>
  <c r="F923" i="25"/>
  <c r="H692" i="25"/>
  <c r="H1111" i="25"/>
  <c r="G716" i="25"/>
  <c r="H991" i="25"/>
  <c r="F435" i="25"/>
  <c r="E791" i="25"/>
  <c r="F831" i="25"/>
  <c r="H1092" i="25"/>
  <c r="G594" i="25"/>
  <c r="E643" i="25"/>
  <c r="G511" i="25"/>
  <c r="H798" i="25"/>
  <c r="I641" i="25"/>
  <c r="I603" i="25"/>
  <c r="G584" i="25"/>
  <c r="G655" i="25"/>
  <c r="E941" i="25"/>
  <c r="F1140" i="25"/>
  <c r="F1292" i="25"/>
  <c r="G974" i="25"/>
  <c r="H1183" i="25"/>
  <c r="F698" i="25"/>
  <c r="E955" i="25"/>
  <c r="F725" i="25"/>
  <c r="F231" i="25"/>
  <c r="H648" i="25"/>
  <c r="G453" i="25"/>
  <c r="G734" i="25"/>
  <c r="I594" i="25"/>
  <c r="I514" i="25"/>
  <c r="I533" i="25"/>
  <c r="I658" i="25"/>
  <c r="E879" i="25"/>
  <c r="F597" i="25"/>
  <c r="H735" i="25"/>
  <c r="G568" i="25"/>
  <c r="F801" i="25"/>
  <c r="G480" i="25"/>
  <c r="G611" i="25"/>
  <c r="F633" i="25"/>
  <c r="H736" i="25"/>
  <c r="I945" i="25"/>
  <c r="E622" i="25"/>
  <c r="G763" i="25"/>
  <c r="H594" i="25"/>
  <c r="H815" i="25"/>
  <c r="E513" i="25"/>
  <c r="E636" i="25"/>
  <c r="E657" i="25"/>
  <c r="F754" i="25"/>
  <c r="F963" i="25"/>
  <c r="E336" i="25"/>
  <c r="G790" i="25"/>
  <c r="E626" i="25"/>
  <c r="G829" i="25"/>
  <c r="H654" i="25"/>
  <c r="G451" i="25"/>
  <c r="H629" i="25"/>
  <c r="H680" i="25"/>
  <c r="I880" i="25"/>
  <c r="I648" i="25"/>
  <c r="E843" i="25"/>
  <c r="F625" i="25"/>
  <c r="I464" i="25"/>
  <c r="H704" i="25"/>
  <c r="F500" i="25"/>
  <c r="H1056" i="25"/>
  <c r="H578" i="25"/>
  <c r="G983" i="25"/>
  <c r="F1211" i="25"/>
  <c r="H845" i="25"/>
  <c r="F1058" i="25"/>
  <c r="G752" i="25"/>
  <c r="I851" i="25"/>
  <c r="H856" i="25"/>
  <c r="F1077" i="25"/>
  <c r="F1302" i="25"/>
  <c r="I947" i="25"/>
  <c r="H1138" i="25"/>
  <c r="I1336" i="25"/>
  <c r="I941" i="25"/>
  <c r="H1131" i="25"/>
  <c r="I1015" i="25"/>
  <c r="I1028" i="25"/>
  <c r="F969" i="25"/>
  <c r="F933" i="25"/>
  <c r="F1111" i="25"/>
  <c r="G1330" i="25"/>
  <c r="H1522" i="25"/>
  <c r="F506" i="25"/>
  <c r="I1057" i="25"/>
  <c r="H660" i="25"/>
  <c r="G991" i="25"/>
  <c r="F1218" i="25"/>
  <c r="G848" i="25"/>
  <c r="E1059" i="25"/>
  <c r="G759" i="25"/>
  <c r="E855" i="25"/>
  <c r="G859" i="25"/>
  <c r="E1080" i="25"/>
  <c r="G1304" i="25"/>
  <c r="I949" i="25"/>
  <c r="H1141" i="25"/>
  <c r="F1338" i="25"/>
  <c r="E942" i="25"/>
  <c r="G1134" i="25"/>
  <c r="E1016" i="25"/>
  <c r="G1033" i="25"/>
  <c r="H971" i="25"/>
  <c r="G937" i="25"/>
  <c r="F1113" i="25"/>
  <c r="I1331" i="25"/>
  <c r="I1523" i="25"/>
  <c r="F522" i="25"/>
  <c r="H1064" i="25"/>
  <c r="H662" i="25"/>
  <c r="I992" i="25"/>
  <c r="F1219" i="25"/>
  <c r="I849" i="25"/>
  <c r="G1061" i="25"/>
  <c r="H761" i="25"/>
  <c r="H857" i="25"/>
  <c r="H866" i="25"/>
  <c r="H1082" i="25"/>
  <c r="I1305" i="25"/>
  <c r="E950" i="25"/>
  <c r="G1144" i="25"/>
  <c r="F1339" i="25"/>
  <c r="G946" i="25"/>
  <c r="G1137" i="25"/>
  <c r="I1018" i="25"/>
  <c r="H1036" i="25"/>
  <c r="H973" i="25"/>
  <c r="I940" i="25"/>
  <c r="G1116" i="25"/>
  <c r="G1333" i="25"/>
  <c r="G904" i="25"/>
  <c r="G1167" i="25"/>
  <c r="H804" i="25"/>
  <c r="I1128" i="25"/>
  <c r="E544" i="25"/>
  <c r="F922" i="25"/>
  <c r="G819" i="25"/>
  <c r="H504" i="25"/>
  <c r="F676" i="25"/>
  <c r="E958" i="25"/>
  <c r="H1187" i="25"/>
  <c r="I1345" i="25"/>
  <c r="I1050" i="25"/>
  <c r="E1201" i="25"/>
  <c r="F1330" i="25"/>
  <c r="I892" i="25"/>
  <c r="I1052" i="25"/>
  <c r="I812" i="25"/>
  <c r="E555" i="25"/>
  <c r="F857" i="25"/>
  <c r="F1108" i="25"/>
  <c r="G1271" i="25"/>
  <c r="F897" i="25"/>
  <c r="F1114" i="25"/>
  <c r="F1258" i="25"/>
  <c r="I807" i="25"/>
  <c r="F986" i="25"/>
  <c r="E792" i="25"/>
  <c r="G825" i="25"/>
  <c r="F813" i="25"/>
  <c r="E785" i="25"/>
  <c r="F940" i="25"/>
  <c r="I1135" i="25"/>
  <c r="E1280" i="25"/>
  <c r="F877" i="25"/>
  <c r="D1485" i="25"/>
  <c r="E498" i="25"/>
  <c r="H311" i="25"/>
  <c r="G228" i="25"/>
  <c r="E653" i="25"/>
  <c r="G738" i="25"/>
  <c r="E783" i="25"/>
  <c r="G439" i="25"/>
  <c r="E608" i="25"/>
  <c r="G295" i="25"/>
  <c r="H452" i="25"/>
  <c r="E340" i="25"/>
  <c r="E234" i="25"/>
  <c r="I501" i="25"/>
  <c r="E552" i="25"/>
  <c r="H1224" i="25"/>
  <c r="F1179" i="25"/>
  <c r="E939" i="25"/>
  <c r="I875" i="25"/>
  <c r="I689" i="25"/>
  <c r="H435" i="25"/>
  <c r="H673" i="25"/>
  <c r="G494" i="25"/>
  <c r="E486" i="25"/>
  <c r="H1048" i="25"/>
  <c r="G768" i="25"/>
  <c r="F1123" i="25"/>
  <c r="E745" i="25"/>
  <c r="G1005" i="25"/>
  <c r="G626" i="25"/>
  <c r="E807" i="25"/>
  <c r="I695" i="25"/>
  <c r="I1109" i="25"/>
  <c r="H614" i="25"/>
  <c r="E755" i="25"/>
  <c r="E537" i="25"/>
  <c r="F810" i="25"/>
  <c r="F499" i="25"/>
  <c r="I627" i="25"/>
  <c r="G606" i="25"/>
  <c r="I702" i="25"/>
  <c r="E957" i="25"/>
  <c r="G1151" i="25"/>
  <c r="G775" i="25"/>
  <c r="G990" i="25"/>
  <c r="I1192" i="25"/>
  <c r="E769" i="25"/>
  <c r="H967" i="25"/>
  <c r="G744" i="25"/>
  <c r="E568" i="25"/>
  <c r="G667" i="25"/>
  <c r="I485" i="25"/>
  <c r="E811" i="25"/>
  <c r="E615" i="25"/>
  <c r="F550" i="25"/>
  <c r="E607" i="25"/>
  <c r="H649" i="25"/>
  <c r="F893" i="25"/>
  <c r="H408" i="25"/>
  <c r="H760" i="25"/>
  <c r="G592" i="25"/>
  <c r="E867" i="25"/>
  <c r="H512" i="25"/>
  <c r="E634" i="25"/>
  <c r="H475" i="25"/>
  <c r="F752" i="25"/>
  <c r="I961" i="25"/>
  <c r="H174" i="25"/>
  <c r="H783" i="25"/>
  <c r="H623" i="25"/>
  <c r="I422" i="25"/>
  <c r="I538" i="25"/>
  <c r="E651" i="25"/>
  <c r="F496" i="25"/>
  <c r="F778" i="25"/>
  <c r="E981" i="25"/>
  <c r="H403" i="25"/>
  <c r="G807" i="25"/>
  <c r="E646" i="25"/>
  <c r="H870" i="25"/>
  <c r="E465" i="25"/>
  <c r="I576" i="25"/>
  <c r="F251" i="25"/>
  <c r="G699" i="25"/>
  <c r="E900" i="25"/>
  <c r="H705" i="25"/>
  <c r="F858" i="25"/>
  <c r="I657" i="25"/>
  <c r="H526" i="25"/>
  <c r="E406" i="25"/>
  <c r="E587" i="25"/>
  <c r="G1119" i="25"/>
  <c r="G712" i="25"/>
  <c r="E1012" i="25"/>
  <c r="E1268" i="25"/>
  <c r="E866" i="25"/>
  <c r="F660" i="25"/>
  <c r="F839" i="25"/>
  <c r="I879" i="25"/>
  <c r="H711" i="25"/>
  <c r="E1146" i="25"/>
  <c r="F1316" i="25"/>
  <c r="I967" i="25"/>
  <c r="E1191" i="25"/>
  <c r="E1348" i="25"/>
  <c r="H964" i="25"/>
  <c r="I730" i="25"/>
  <c r="E1032" i="25"/>
  <c r="G1051" i="25"/>
  <c r="H1022" i="25"/>
  <c r="G955" i="25"/>
  <c r="H1130" i="25"/>
  <c r="I1385" i="25"/>
  <c r="I1539" i="25"/>
  <c r="F591" i="25"/>
  <c r="H1120" i="25"/>
  <c r="I714" i="25"/>
  <c r="G1014" i="25"/>
  <c r="G1270" i="25"/>
  <c r="I868" i="25"/>
  <c r="H665" i="25"/>
  <c r="G841" i="25"/>
  <c r="F880" i="25"/>
  <c r="F722" i="25"/>
  <c r="I1148" i="25"/>
  <c r="E1317" i="25"/>
  <c r="E968" i="25"/>
  <c r="H1196" i="25"/>
  <c r="G1350" i="25"/>
  <c r="I966" i="25"/>
  <c r="F781" i="25"/>
  <c r="I1034" i="25"/>
  <c r="F1052" i="25"/>
  <c r="E1023" i="25"/>
  <c r="F956" i="25"/>
  <c r="H1132" i="25"/>
  <c r="E1387" i="25"/>
  <c r="E1543" i="25"/>
  <c r="E609" i="25"/>
  <c r="I1121" i="25"/>
  <c r="E715" i="25"/>
  <c r="G1015" i="25"/>
  <c r="F1275" i="25"/>
  <c r="F873" i="25"/>
  <c r="I682" i="25"/>
  <c r="I842" i="25"/>
  <c r="I884" i="25"/>
  <c r="G728" i="25"/>
  <c r="F1149" i="25"/>
  <c r="G1319" i="25"/>
  <c r="I970" i="25"/>
  <c r="E1198" i="25"/>
  <c r="H1351" i="25"/>
  <c r="G969" i="25"/>
  <c r="G802" i="25"/>
  <c r="I663" i="25"/>
  <c r="I1054" i="25"/>
  <c r="G1027" i="25"/>
  <c r="G960" i="25"/>
  <c r="H1134" i="25"/>
  <c r="G524" i="25"/>
  <c r="H960" i="25"/>
  <c r="E165" i="25"/>
  <c r="F518" i="25"/>
  <c r="H38" i="25"/>
  <c r="G146" i="25"/>
  <c r="F843" i="25"/>
  <c r="F686" i="25"/>
  <c r="F346" i="25"/>
  <c r="E617" i="25"/>
  <c r="H786" i="25"/>
  <c r="H631" i="25"/>
  <c r="F487" i="25"/>
  <c r="G373" i="25"/>
  <c r="I575" i="25"/>
  <c r="H532" i="25"/>
  <c r="I573" i="25"/>
  <c r="G1263" i="25"/>
  <c r="H1271" i="25"/>
  <c r="F978" i="25"/>
  <c r="E546" i="25"/>
  <c r="F1004" i="25"/>
  <c r="F331" i="25"/>
  <c r="G692" i="25"/>
  <c r="H494" i="25"/>
  <c r="E512" i="25"/>
  <c r="E1061" i="25"/>
  <c r="E857" i="25"/>
  <c r="H1191" i="25"/>
  <c r="H768" i="25"/>
  <c r="H1015" i="25"/>
  <c r="I794" i="25"/>
  <c r="E823" i="25"/>
  <c r="I911" i="25"/>
  <c r="E1130" i="25"/>
  <c r="E638" i="25"/>
  <c r="H776" i="25"/>
  <c r="H612" i="25"/>
  <c r="H822" i="25"/>
  <c r="E523" i="25"/>
  <c r="E645" i="25"/>
  <c r="I420" i="25"/>
  <c r="F769" i="25"/>
  <c r="H976" i="25"/>
  <c r="F1164" i="25"/>
  <c r="E799" i="25"/>
  <c r="E1044" i="25"/>
  <c r="E1204" i="25"/>
  <c r="I788" i="25"/>
  <c r="G981" i="25"/>
  <c r="E808" i="25"/>
  <c r="G71" i="25"/>
  <c r="F688" i="25"/>
  <c r="F513" i="25"/>
  <c r="H823" i="25"/>
  <c r="G478" i="25"/>
  <c r="G569" i="25"/>
  <c r="F631" i="25"/>
  <c r="I681" i="25"/>
  <c r="I616" i="25"/>
  <c r="F441" i="25"/>
  <c r="E781" i="25"/>
  <c r="F615" i="25"/>
  <c r="F417" i="25"/>
  <c r="H598" i="25"/>
  <c r="F648" i="25"/>
  <c r="G493" i="25"/>
  <c r="F776" i="25"/>
  <c r="E177" i="25"/>
  <c r="H467" i="25"/>
  <c r="G806" i="25"/>
  <c r="I645" i="25"/>
  <c r="H463" i="25"/>
  <c r="H627" i="25"/>
  <c r="E667" i="25"/>
  <c r="E520" i="25"/>
  <c r="F799" i="25"/>
  <c r="H561" i="25"/>
  <c r="H521" i="25"/>
  <c r="F827" i="25"/>
  <c r="I664" i="25"/>
  <c r="E433" i="25"/>
  <c r="E483" i="25"/>
  <c r="G649" i="25"/>
  <c r="F410" i="25"/>
  <c r="F720" i="25"/>
  <c r="G438" i="25"/>
  <c r="G724" i="25"/>
  <c r="F196" i="25"/>
  <c r="I468" i="25"/>
  <c r="G558" i="25"/>
  <c r="G452" i="25"/>
  <c r="I526" i="25"/>
  <c r="E1141" i="25"/>
  <c r="I753" i="25"/>
  <c r="G1046" i="25"/>
  <c r="I1288" i="25"/>
  <c r="H890" i="25"/>
  <c r="E708" i="25"/>
  <c r="G857" i="25"/>
  <c r="I554" i="25"/>
  <c r="E869" i="25"/>
  <c r="E1159" i="25"/>
  <c r="H1328" i="25"/>
  <c r="F983" i="25"/>
  <c r="G1212" i="25"/>
  <c r="I1360" i="25"/>
  <c r="E983" i="25"/>
  <c r="E853" i="25"/>
  <c r="G808" i="25"/>
  <c r="F1065" i="25"/>
  <c r="I1036" i="25"/>
  <c r="I971" i="25"/>
  <c r="E1158" i="25"/>
  <c r="G1401" i="25"/>
  <c r="I1555" i="25"/>
  <c r="E548" i="25"/>
  <c r="G1143" i="25"/>
  <c r="E754" i="25"/>
  <c r="H1047" i="25"/>
  <c r="F1290" i="25"/>
  <c r="H894" i="25"/>
  <c r="H716" i="25"/>
  <c r="I858" i="25"/>
  <c r="I560" i="25"/>
  <c r="H875" i="25"/>
  <c r="H1164" i="25"/>
  <c r="I1329" i="25"/>
  <c r="H985" i="25"/>
  <c r="G268" i="25"/>
  <c r="I152" i="25"/>
  <c r="H750" i="25"/>
  <c r="H1215" i="25"/>
  <c r="G798" i="25"/>
  <c r="I1201" i="25"/>
  <c r="H712" i="25"/>
  <c r="E452" i="25"/>
  <c r="E695" i="25"/>
  <c r="G817" i="25"/>
  <c r="H229" i="25"/>
  <c r="H883" i="25"/>
  <c r="G668" i="25"/>
  <c r="E880" i="25"/>
  <c r="H886" i="25"/>
  <c r="H670" i="25"/>
  <c r="E1372" i="25"/>
  <c r="H869" i="25"/>
  <c r="E1417" i="25"/>
  <c r="H801" i="25"/>
  <c r="H816" i="25"/>
  <c r="E1185" i="25"/>
  <c r="H1375" i="25"/>
  <c r="I871" i="25"/>
  <c r="F576" i="25"/>
  <c r="I944" i="25"/>
  <c r="F1002" i="25"/>
  <c r="H780" i="25"/>
  <c r="G1275" i="25"/>
  <c r="I1236" i="25"/>
  <c r="E1073" i="25"/>
  <c r="I456" i="25"/>
  <c r="G677" i="25"/>
  <c r="H1279" i="25"/>
  <c r="H1046" i="25"/>
  <c r="F871" i="25"/>
  <c r="F1152" i="25"/>
  <c r="G578" i="25"/>
  <c r="F1027" i="25"/>
  <c r="H1232" i="25"/>
  <c r="G899" i="25"/>
  <c r="F1187" i="25"/>
  <c r="E756" i="25"/>
  <c r="E987" i="25"/>
  <c r="F712" i="25"/>
  <c r="G765" i="25"/>
  <c r="F787" i="25"/>
  <c r="H1050" i="25"/>
  <c r="G1245" i="25"/>
  <c r="H882" i="25"/>
  <c r="I977" i="25"/>
  <c r="I1193" i="25"/>
  <c r="E847" i="25"/>
  <c r="F1154" i="25"/>
  <c r="F685" i="25"/>
  <c r="G949" i="25"/>
  <c r="F574" i="25"/>
  <c r="G711" i="25"/>
  <c r="E722" i="25"/>
  <c r="E999" i="25"/>
  <c r="G648" i="25"/>
  <c r="G1095" i="25"/>
  <c r="H740" i="25"/>
  <c r="E1036" i="25"/>
  <c r="H1247" i="25"/>
  <c r="G889" i="25"/>
  <c r="G707" i="25"/>
  <c r="G809" i="25"/>
  <c r="I494" i="25"/>
  <c r="F862" i="25"/>
  <c r="H1122" i="25"/>
  <c r="G1327" i="25"/>
  <c r="G1034" i="25"/>
  <c r="G1368" i="25"/>
  <c r="G920" i="25"/>
  <c r="H1059" i="25"/>
  <c r="E1098" i="25"/>
  <c r="I1211" i="25"/>
  <c r="I1483" i="25"/>
  <c r="E1663" i="25"/>
  <c r="G1819" i="25"/>
  <c r="H1270" i="25"/>
  <c r="F1428" i="25"/>
  <c r="F1581" i="25"/>
  <c r="H1721" i="25"/>
  <c r="F1853" i="25"/>
  <c r="G1316" i="25"/>
  <c r="E1461" i="25"/>
  <c r="H1066" i="25"/>
  <c r="H1019" i="25"/>
  <c r="F1277" i="25"/>
  <c r="I1117" i="25"/>
  <c r="H1368" i="25"/>
  <c r="H1218" i="25"/>
  <c r="H1437" i="25"/>
  <c r="F1660" i="25"/>
  <c r="G1434" i="25"/>
  <c r="F1599" i="25"/>
  <c r="G1392" i="25"/>
  <c r="E1589" i="25"/>
  <c r="I1424" i="25"/>
  <c r="H1352" i="25"/>
  <c r="F1426" i="25"/>
  <c r="G1469" i="25"/>
  <c r="G1746" i="25"/>
  <c r="I1082" i="25"/>
  <c r="F667" i="25"/>
  <c r="H956" i="25"/>
  <c r="F651" i="25"/>
  <c r="G877" i="25"/>
  <c r="F1262" i="25"/>
  <c r="E1503" i="25"/>
  <c r="E1679" i="25"/>
  <c r="F744" i="25"/>
  <c r="I1293" i="25"/>
  <c r="G1440" i="25"/>
  <c r="F1597" i="25"/>
  <c r="F1734" i="25"/>
  <c r="F1868" i="25"/>
  <c r="F1334" i="25"/>
  <c r="H1474" i="25"/>
  <c r="G1108" i="25"/>
  <c r="G1082" i="25"/>
  <c r="F1301" i="25"/>
  <c r="F1151" i="25"/>
  <c r="I1382" i="25"/>
  <c r="G1240" i="25"/>
  <c r="H1464" i="25"/>
  <c r="F1680" i="25"/>
  <c r="G1458" i="25"/>
  <c r="I1622" i="25"/>
  <c r="I1413" i="25"/>
  <c r="F1608" i="25"/>
  <c r="E1449" i="25"/>
  <c r="F1400" i="25"/>
  <c r="E1458" i="25"/>
  <c r="E1492" i="25"/>
  <c r="E1761" i="25"/>
  <c r="I1125" i="25"/>
  <c r="G896" i="25"/>
  <c r="F1000" i="25"/>
  <c r="E873" i="25"/>
  <c r="G924" i="25"/>
  <c r="G1301" i="25"/>
  <c r="I1531" i="25"/>
  <c r="I1695" i="25"/>
  <c r="F1071" i="25"/>
  <c r="E1315" i="25"/>
  <c r="F1453" i="25"/>
  <c r="F1613" i="25"/>
  <c r="F1750" i="25"/>
  <c r="F925" i="25"/>
  <c r="I1356" i="25"/>
  <c r="H1488" i="25"/>
  <c r="E1150" i="25"/>
  <c r="E1112" i="25"/>
  <c r="F1317" i="25"/>
  <c r="F1176" i="25"/>
  <c r="G1396" i="25"/>
  <c r="G1273" i="25"/>
  <c r="E1482" i="25"/>
  <c r="I1696" i="25"/>
  <c r="I1167" i="25"/>
  <c r="F934" i="25"/>
  <c r="I1031" i="25"/>
  <c r="F910" i="25"/>
  <c r="E951" i="25"/>
  <c r="E1335" i="25"/>
  <c r="H1554" i="25"/>
  <c r="I1707" i="25"/>
  <c r="F1109" i="25"/>
  <c r="E1338" i="25"/>
  <c r="I1466" i="25"/>
  <c r="F1629" i="25"/>
  <c r="F1765" i="25"/>
  <c r="E1014" i="25"/>
  <c r="E757" i="25"/>
  <c r="H898" i="25"/>
  <c r="I1046" i="25"/>
  <c r="F885" i="25"/>
  <c r="F1198" i="25"/>
  <c r="G1473" i="25"/>
  <c r="G1683" i="25"/>
  <c r="I1815" i="25"/>
  <c r="E1258" i="25"/>
  <c r="F1445" i="25"/>
  <c r="F1573" i="25"/>
  <c r="I1714" i="25"/>
  <c r="H805" i="25"/>
  <c r="G1216" i="25"/>
  <c r="H1209" i="25"/>
  <c r="E1063" i="25"/>
  <c r="G891" i="25"/>
  <c r="I948" i="25"/>
  <c r="I1053" i="25"/>
  <c r="G1375" i="25"/>
  <c r="H1578" i="25"/>
  <c r="H1738" i="25"/>
  <c r="G980" i="25"/>
  <c r="H1261" i="25"/>
  <c r="I1402" i="25"/>
  <c r="G1496" i="25"/>
  <c r="H1603" i="25"/>
  <c r="H1715" i="25"/>
  <c r="F1821" i="25"/>
  <c r="E1138" i="25"/>
  <c r="F919" i="25"/>
  <c r="G1225" i="25"/>
  <c r="H913" i="25"/>
  <c r="F870" i="25"/>
  <c r="H961" i="25"/>
  <c r="E954" i="25"/>
  <c r="H932" i="25"/>
  <c r="I1175" i="25"/>
  <c r="I1419" i="25"/>
  <c r="I1579" i="25"/>
  <c r="G1699" i="25"/>
  <c r="I1803" i="25"/>
  <c r="E1110" i="25"/>
  <c r="H1367" i="25"/>
  <c r="I1111" i="25"/>
  <c r="E770" i="25"/>
  <c r="E842" i="25"/>
  <c r="F1097" i="25"/>
  <c r="F999" i="25"/>
  <c r="H1347" i="25"/>
  <c r="G1521" i="25"/>
  <c r="I1663" i="25"/>
  <c r="F1364" i="25"/>
  <c r="I1786" i="25"/>
  <c r="G1362" i="25"/>
  <c r="E1527" i="25"/>
  <c r="I1303" i="25"/>
  <c r="G1267" i="25"/>
  <c r="E1167" i="25"/>
  <c r="E1402" i="25"/>
  <c r="F1047" i="25"/>
  <c r="H1598" i="25"/>
  <c r="E1395" i="25"/>
  <c r="G1584" i="25"/>
  <c r="F1193" i="25"/>
  <c r="I1558" i="25"/>
  <c r="H1392" i="25"/>
  <c r="G1630" i="25"/>
  <c r="G1395" i="25"/>
  <c r="I1447" i="25"/>
  <c r="H1694" i="25"/>
  <c r="I1862" i="25"/>
  <c r="I1971" i="25"/>
  <c r="E2067" i="25"/>
  <c r="I1723" i="25"/>
  <c r="F1850" i="25"/>
  <c r="I1954" i="25"/>
  <c r="I2074" i="25"/>
  <c r="I2202" i="25"/>
  <c r="H2303" i="25"/>
  <c r="E1696" i="25"/>
  <c r="F1844" i="25"/>
  <c r="F1960" i="25"/>
  <c r="G2077" i="25"/>
  <c r="H2180" i="25"/>
  <c r="H1707" i="25"/>
  <c r="I1836" i="25"/>
  <c r="I1585" i="25"/>
  <c r="H1764" i="25"/>
  <c r="I1891" i="25"/>
  <c r="H1509" i="25"/>
  <c r="G1736" i="25"/>
  <c r="H1873" i="25"/>
  <c r="H1987" i="25"/>
  <c r="E1681" i="25"/>
  <c r="E1842" i="25"/>
  <c r="H1937" i="25"/>
  <c r="E1909" i="25"/>
  <c r="E2104" i="25"/>
  <c r="E2227" i="25"/>
  <c r="G2347" i="25"/>
  <c r="E2449" i="25"/>
  <c r="H2548" i="25"/>
  <c r="E2633" i="25"/>
  <c r="H1751" i="25"/>
  <c r="F2102" i="25"/>
  <c r="I2231" i="25"/>
  <c r="E2336" i="25"/>
  <c r="F2438" i="25"/>
  <c r="I2542" i="25"/>
  <c r="H2659" i="25"/>
  <c r="F1865" i="25"/>
  <c r="G2088" i="25"/>
  <c r="E2213" i="25"/>
  <c r="E1893" i="25"/>
  <c r="H2104" i="25"/>
  <c r="H1425" i="25"/>
  <c r="H1841" i="25"/>
  <c r="F1390" i="25"/>
  <c r="E1549" i="25"/>
  <c r="G1332" i="25"/>
  <c r="G1298" i="25"/>
  <c r="E1210" i="25"/>
  <c r="G1060" i="25"/>
  <c r="G1360" i="25"/>
  <c r="H1632" i="25"/>
  <c r="H1420" i="25"/>
  <c r="H1604" i="25"/>
  <c r="I1354" i="25"/>
  <c r="G1583" i="25"/>
  <c r="H1431" i="25"/>
  <c r="G1266" i="25"/>
  <c r="I1416" i="25"/>
  <c r="G1477" i="25"/>
  <c r="F1729" i="25"/>
  <c r="I1879" i="25"/>
  <c r="G1983" i="25"/>
  <c r="H1501" i="25"/>
  <c r="I1743" i="25"/>
  <c r="H1870" i="25"/>
  <c r="H1973" i="25"/>
  <c r="G2092" i="25"/>
  <c r="H2215" i="25"/>
  <c r="G2318" i="25"/>
  <c r="F1724" i="25"/>
  <c r="H1860" i="25"/>
  <c r="I1977" i="25"/>
  <c r="H2092" i="25"/>
  <c r="G1506" i="25"/>
  <c r="H1725" i="25"/>
  <c r="I1856" i="25"/>
  <c r="G1621" i="25"/>
  <c r="G1788" i="25"/>
  <c r="F1904" i="25"/>
  <c r="G1554" i="25"/>
  <c r="H1765" i="25"/>
  <c r="F1886" i="25"/>
  <c r="G2002" i="25"/>
  <c r="E1712" i="25"/>
  <c r="F1859" i="25"/>
  <c r="H1952" i="25"/>
  <c r="G1948" i="25"/>
  <c r="I2124" i="25"/>
  <c r="F2241" i="25"/>
  <c r="E2361" i="25"/>
  <c r="F2464" i="25"/>
  <c r="F2560" i="25"/>
  <c r="I2647" i="25"/>
  <c r="G1932" i="25"/>
  <c r="I2123" i="25"/>
  <c r="F2245" i="25"/>
  <c r="F2350" i="25"/>
  <c r="I2454" i="25"/>
  <c r="H2555" i="25"/>
  <c r="I2678" i="25"/>
  <c r="F1928" i="25"/>
  <c r="H2105" i="25"/>
  <c r="G2233" i="25"/>
  <c r="H1949" i="25"/>
  <c r="G2123" i="25"/>
  <c r="H1473" i="25"/>
  <c r="I899" i="25"/>
  <c r="I1417" i="25"/>
  <c r="I986" i="25"/>
  <c r="F976" i="25"/>
  <c r="I1326" i="25"/>
  <c r="H1258" i="25"/>
  <c r="H1123" i="25"/>
  <c r="G1427" i="25"/>
  <c r="E1658" i="25"/>
  <c r="F1460" i="25"/>
  <c r="E1630" i="25"/>
  <c r="G1400" i="25"/>
  <c r="G1610" i="25"/>
  <c r="G1461" i="25"/>
  <c r="E1369" i="25"/>
  <c r="I1460" i="25"/>
  <c r="G1376" i="25"/>
  <c r="I1753" i="25"/>
  <c r="G1895" i="25"/>
  <c r="G1997" i="25"/>
  <c r="F1542" i="25"/>
  <c r="I1766" i="25"/>
  <c r="H1885" i="25"/>
  <c r="G1988" i="25"/>
  <c r="E2108" i="25"/>
  <c r="G2230" i="25"/>
  <c r="F1443" i="25"/>
  <c r="E1748" i="25"/>
  <c r="G1875" i="25"/>
  <c r="E1993" i="25"/>
  <c r="I437" i="25"/>
  <c r="E569" i="25"/>
  <c r="F1022" i="25"/>
  <c r="I855" i="25"/>
  <c r="I639" i="25"/>
  <c r="H820" i="25"/>
  <c r="H588" i="25"/>
  <c r="E804" i="25"/>
  <c r="H509" i="25"/>
  <c r="G753" i="25"/>
  <c r="F745" i="25"/>
  <c r="E1157" i="25"/>
  <c r="E953" i="25"/>
  <c r="G893" i="25"/>
  <c r="G1159" i="25"/>
  <c r="I955" i="25"/>
  <c r="G987" i="25"/>
  <c r="F1039" i="25"/>
  <c r="E1559" i="25"/>
  <c r="I1048" i="25"/>
  <c r="F865" i="25"/>
  <c r="F1332" i="25"/>
  <c r="F988" i="25"/>
  <c r="H1041" i="25"/>
  <c r="E997" i="25"/>
  <c r="E1148" i="25"/>
  <c r="G1022" i="25"/>
  <c r="F803" i="25"/>
  <c r="G867" i="25"/>
  <c r="I1255" i="25"/>
  <c r="F1089" i="25"/>
  <c r="E917" i="25"/>
  <c r="I734" i="25"/>
  <c r="F1299" i="25"/>
  <c r="E821" i="25"/>
  <c r="G411" i="25"/>
  <c r="H1171" i="25"/>
  <c r="E397" i="25"/>
  <c r="F1051" i="25"/>
  <c r="G1255" i="25"/>
  <c r="G927" i="25"/>
  <c r="H1207" i="25"/>
  <c r="I791" i="25"/>
  <c r="F1009" i="25"/>
  <c r="E738" i="25"/>
  <c r="H796" i="25"/>
  <c r="F806" i="25"/>
  <c r="I1069" i="25"/>
  <c r="G1262" i="25"/>
  <c r="E904" i="25"/>
  <c r="I1009" i="25"/>
  <c r="H1216" i="25"/>
  <c r="F883" i="25"/>
  <c r="G1174" i="25"/>
  <c r="G727" i="25"/>
  <c r="E971" i="25"/>
  <c r="H684" i="25"/>
  <c r="E740" i="25"/>
  <c r="F763" i="25"/>
  <c r="H1029" i="25"/>
  <c r="G719" i="25"/>
  <c r="E1117" i="25"/>
  <c r="E780" i="25"/>
  <c r="E1068" i="25"/>
  <c r="F1267" i="25"/>
  <c r="H910" i="25"/>
  <c r="E734" i="25"/>
  <c r="I838" i="25"/>
  <c r="I666" i="25"/>
  <c r="I897" i="25"/>
  <c r="I1139" i="25"/>
  <c r="F1340" i="25"/>
  <c r="G1081" i="25"/>
  <c r="F1394" i="25"/>
  <c r="I954" i="25"/>
  <c r="F644" i="25"/>
  <c r="I874" i="25"/>
  <c r="G1257" i="25"/>
  <c r="I1503" i="25"/>
  <c r="I1675" i="25"/>
  <c r="I1831" i="25"/>
  <c r="E1289" i="25"/>
  <c r="F1437" i="25"/>
  <c r="H1595" i="25"/>
  <c r="F1733" i="25"/>
  <c r="H1867" i="25"/>
  <c r="I1333" i="25"/>
  <c r="I1473" i="25"/>
  <c r="H1106" i="25"/>
  <c r="I1079" i="25"/>
  <c r="G1300" i="25"/>
  <c r="E1147" i="25"/>
  <c r="G1381" i="25"/>
  <c r="I1234" i="25"/>
  <c r="E1457" i="25"/>
  <c r="I1679" i="25"/>
  <c r="I1454" i="25"/>
  <c r="F1619" i="25"/>
  <c r="E1411" i="25"/>
  <c r="G1607" i="25"/>
  <c r="G1448" i="25"/>
  <c r="F1385" i="25"/>
  <c r="G1452" i="25"/>
  <c r="H1491" i="25"/>
  <c r="I1760" i="25"/>
  <c r="H1115" i="25"/>
  <c r="E877" i="25"/>
  <c r="E993" i="25"/>
  <c r="H858" i="25"/>
  <c r="I909" i="25"/>
  <c r="I1299" i="25"/>
  <c r="H1530" i="25"/>
  <c r="G1691" i="25"/>
  <c r="H1069" i="25"/>
  <c r="I1314" i="25"/>
  <c r="H1451" i="25"/>
  <c r="I1610" i="25"/>
  <c r="F1749" i="25"/>
  <c r="E920" i="25"/>
  <c r="E1354" i="25"/>
  <c r="E1485" i="25"/>
  <c r="I1149" i="25"/>
  <c r="H1108" i="25"/>
  <c r="I1316" i="25"/>
  <c r="H1172" i="25"/>
  <c r="E1394" i="25"/>
  <c r="I1267" i="25"/>
  <c r="H1477" i="25"/>
  <c r="E1694" i="25"/>
  <c r="E1474" i="25"/>
  <c r="E1636" i="25"/>
  <c r="G1429" i="25"/>
  <c r="E1629" i="25"/>
  <c r="F1466" i="25"/>
  <c r="E1427" i="25"/>
  <c r="F1475" i="25"/>
  <c r="G1411" i="25"/>
  <c r="E1781" i="25"/>
  <c r="F1165" i="25"/>
  <c r="H933" i="25"/>
  <c r="F1029" i="25"/>
  <c r="H909" i="25"/>
  <c r="E946" i="25"/>
  <c r="F1328" i="25"/>
  <c r="G1553" i="25"/>
  <c r="H1706" i="25"/>
  <c r="E1105" i="25"/>
  <c r="F1337" i="25"/>
  <c r="H1465" i="25"/>
  <c r="H1627" i="25"/>
  <c r="H1763" i="25"/>
  <c r="E1071" i="25"/>
  <c r="I1370" i="25"/>
  <c r="F1499" i="25"/>
  <c r="F1184" i="25"/>
  <c r="I1133" i="25"/>
  <c r="F1336" i="25"/>
  <c r="E1199" i="25"/>
  <c r="E665" i="25"/>
  <c r="H1302" i="25"/>
  <c r="G1500" i="25"/>
  <c r="F1175" i="25"/>
  <c r="I1206" i="25"/>
  <c r="F975" i="25"/>
  <c r="I885" i="25"/>
  <c r="F941" i="25"/>
  <c r="G988" i="25"/>
  <c r="E1368" i="25"/>
  <c r="E1575" i="25"/>
  <c r="H1722" i="25"/>
  <c r="I1130" i="25"/>
  <c r="H1356" i="25"/>
  <c r="G1480" i="25"/>
  <c r="I1642" i="25"/>
  <c r="H1779" i="25"/>
  <c r="I1060" i="25"/>
  <c r="E899" i="25"/>
  <c r="E934" i="25"/>
  <c r="H1077" i="25"/>
  <c r="E928" i="25"/>
  <c r="G1237" i="25"/>
  <c r="E1495" i="25"/>
  <c r="G1697" i="25"/>
  <c r="G1825" i="25"/>
  <c r="F1278" i="25"/>
  <c r="G1456" i="25"/>
  <c r="F1589" i="25"/>
  <c r="F1726" i="25"/>
  <c r="I996" i="25"/>
  <c r="I1337" i="25"/>
  <c r="H1245" i="25"/>
  <c r="I1098" i="25"/>
  <c r="I923" i="25"/>
  <c r="I979" i="25"/>
  <c r="E891" i="25"/>
  <c r="G1394" i="25"/>
  <c r="I1599" i="25"/>
  <c r="G1753" i="25"/>
  <c r="G1086" i="25"/>
  <c r="H1284" i="25"/>
  <c r="F1413" i="25"/>
  <c r="I1506" i="25"/>
  <c r="I1618" i="25"/>
  <c r="H1729" i="25"/>
  <c r="F1837" i="25"/>
  <c r="I1163" i="25"/>
  <c r="G954" i="25"/>
  <c r="F1256" i="25"/>
  <c r="G956" i="25"/>
  <c r="G915" i="25"/>
  <c r="E985" i="25"/>
  <c r="I981" i="25"/>
  <c r="H965" i="25"/>
  <c r="G1208" i="25"/>
  <c r="G1435" i="25"/>
  <c r="H1602" i="25"/>
  <c r="H1714" i="25"/>
  <c r="H1246" i="25"/>
  <c r="H1154" i="25"/>
  <c r="I1392" i="25"/>
  <c r="I1141" i="25"/>
  <c r="F903" i="25"/>
  <c r="E903" i="25"/>
  <c r="G851" i="25"/>
  <c r="F1105" i="25"/>
  <c r="H1380" i="25"/>
  <c r="H1546" i="25"/>
  <c r="H1674" i="25"/>
  <c r="F1415" i="25"/>
  <c r="E1838" i="25"/>
  <c r="H1388" i="25"/>
  <c r="I1549" i="25"/>
  <c r="G1325" i="25"/>
  <c r="G1297" i="25"/>
  <c r="I1207" i="25"/>
  <c r="E1055" i="25"/>
  <c r="H1357" i="25"/>
  <c r="H1622" i="25"/>
  <c r="F1416" i="25"/>
  <c r="I1603" i="25"/>
  <c r="I1348" i="25"/>
  <c r="G1581" i="25"/>
  <c r="H1429" i="25"/>
  <c r="I1260" i="25"/>
  <c r="H1414" i="25"/>
  <c r="G1476" i="25"/>
  <c r="H1726" i="25"/>
  <c r="H1878" i="25"/>
  <c r="H1982" i="25"/>
  <c r="F1498" i="25"/>
  <c r="H1741" i="25"/>
  <c r="E1868" i="25"/>
  <c r="F1969" i="25"/>
  <c r="I2090" i="25"/>
  <c r="G2214" i="25"/>
  <c r="E2316" i="25"/>
  <c r="E1720" i="25"/>
  <c r="H1856" i="25"/>
  <c r="I1973" i="25"/>
  <c r="F2090" i="25"/>
  <c r="F1497" i="25"/>
  <c r="F1722" i="25"/>
  <c r="G1855" i="25"/>
  <c r="E1618" i="25"/>
  <c r="F1780" i="25"/>
  <c r="E1903" i="25"/>
  <c r="I1551" i="25"/>
  <c r="I1764" i="25"/>
  <c r="F1885" i="25"/>
  <c r="E2000" i="25"/>
  <c r="E1709" i="25"/>
  <c r="H1858" i="25"/>
  <c r="E1950" i="25"/>
  <c r="E1941" i="25"/>
  <c r="E2120" i="25"/>
  <c r="I2241" i="25"/>
  <c r="F2360" i="25"/>
  <c r="E2463" i="25"/>
  <c r="E2559" i="25"/>
  <c r="H2644" i="25"/>
  <c r="E1925" i="25"/>
  <c r="G2121" i="25"/>
  <c r="I2245" i="25"/>
  <c r="I2350" i="25"/>
  <c r="H2451" i="25"/>
  <c r="G2554" i="25"/>
  <c r="H2675" i="25"/>
  <c r="E1922" i="25"/>
  <c r="G2104" i="25"/>
  <c r="G2232" i="25"/>
  <c r="F1945" i="25"/>
  <c r="H2120" i="25"/>
  <c r="G1472" i="25"/>
  <c r="G888" i="25"/>
  <c r="E1415" i="25"/>
  <c r="H937" i="25"/>
  <c r="G970" i="25"/>
  <c r="H1325" i="25"/>
  <c r="G1256" i="25"/>
  <c r="F1121" i="25"/>
  <c r="G1413" i="25"/>
  <c r="H1656" i="25"/>
  <c r="E1452" i="25"/>
  <c r="H1628" i="25"/>
  <c r="H1398" i="25"/>
  <c r="E1605" i="25"/>
  <c r="G1460" i="25"/>
  <c r="F1361" i="25"/>
  <c r="F1448" i="25"/>
  <c r="E1355" i="25"/>
  <c r="F1751" i="25"/>
  <c r="H1894" i="25"/>
  <c r="F1995" i="25"/>
  <c r="H1540" i="25"/>
  <c r="F1763" i="25"/>
  <c r="F1883" i="25"/>
  <c r="I1986" i="25"/>
  <c r="G2108" i="25"/>
  <c r="E2228" i="25"/>
  <c r="H1428" i="25"/>
  <c r="G1748" i="25"/>
  <c r="F1872" i="25"/>
  <c r="I1993" i="25"/>
  <c r="I2105" i="25"/>
  <c r="H1536" i="25"/>
  <c r="I1745" i="25"/>
  <c r="E1872" i="25"/>
  <c r="G1650" i="25"/>
  <c r="G1805" i="25"/>
  <c r="I1915" i="25"/>
  <c r="E1587" i="25"/>
  <c r="F1785" i="25"/>
  <c r="E1902" i="25"/>
  <c r="E1468" i="25"/>
  <c r="F1738" i="25"/>
  <c r="H1872" i="25"/>
  <c r="G1966" i="25"/>
  <c r="I1979" i="25"/>
  <c r="I2140" i="25"/>
  <c r="E2259" i="25"/>
  <c r="E2375" i="25"/>
  <c r="I2479" i="25"/>
  <c r="G2571" i="25"/>
  <c r="E2657" i="25"/>
  <c r="G1984" i="25"/>
  <c r="I2143" i="25"/>
  <c r="H2260" i="25"/>
  <c r="H2363" i="25"/>
  <c r="G2466" i="25"/>
  <c r="G2570" i="25"/>
  <c r="I2694" i="25"/>
  <c r="H1972" i="25"/>
  <c r="H2121" i="25"/>
  <c r="F2249" i="25"/>
  <c r="G1985" i="25"/>
  <c r="G1729" i="25"/>
  <c r="H1521" i="25"/>
  <c r="I1116" i="25"/>
  <c r="E1437" i="25"/>
  <c r="F1094" i="25"/>
  <c r="H1100" i="25"/>
  <c r="H1355" i="25"/>
  <c r="E1288" i="25"/>
  <c r="H1162" i="25"/>
  <c r="H1454" i="25"/>
  <c r="F1687" i="25"/>
  <c r="F1481" i="25"/>
  <c r="F1649" i="25"/>
  <c r="G1422" i="25"/>
  <c r="G1634" i="25"/>
  <c r="I1504" i="25"/>
  <c r="H1419" i="25"/>
  <c r="E1483" i="25"/>
  <c r="F1507" i="25"/>
  <c r="F1772" i="25"/>
  <c r="G1909" i="25"/>
  <c r="I2008" i="25"/>
  <c r="F1569" i="25"/>
  <c r="F1777" i="25"/>
  <c r="H1895" i="25"/>
  <c r="E2002" i="25"/>
  <c r="E2124" i="25"/>
  <c r="G2244" i="25"/>
  <c r="F1519" i="25"/>
  <c r="E1770" i="25"/>
  <c r="I1889" i="25"/>
  <c r="I2009" i="25"/>
  <c r="H2118" i="25"/>
  <c r="G1565" i="25"/>
  <c r="G1764" i="25"/>
  <c r="G1884" i="25"/>
  <c r="H1671" i="25"/>
  <c r="I1824" i="25"/>
  <c r="H1930" i="25"/>
  <c r="H1616" i="25"/>
  <c r="I1804" i="25"/>
  <c r="F1917" i="25"/>
  <c r="E1539" i="25"/>
  <c r="G1756" i="25"/>
  <c r="F684" i="25"/>
  <c r="I792" i="25"/>
  <c r="H664" i="25"/>
  <c r="G1030" i="25"/>
  <c r="H457" i="25"/>
  <c r="G1062" i="25"/>
  <c r="H838" i="25"/>
  <c r="E678" i="25"/>
  <c r="I824" i="25"/>
  <c r="G566" i="25"/>
  <c r="E531" i="25"/>
  <c r="H788" i="25"/>
  <c r="G1180" i="25"/>
  <c r="F864" i="25"/>
  <c r="E793" i="25"/>
  <c r="F1182" i="25"/>
  <c r="G1044" i="25"/>
  <c r="I1059" i="25"/>
  <c r="G1571" i="25"/>
  <c r="H1127" i="25"/>
  <c r="F492" i="25"/>
  <c r="H1344" i="25"/>
  <c r="G1049" i="25"/>
  <c r="I1061" i="25"/>
  <c r="H1024" i="25"/>
  <c r="E1164" i="25"/>
  <c r="E534" i="25"/>
  <c r="F822" i="25"/>
  <c r="I901" i="25"/>
  <c r="E1340" i="25"/>
  <c r="E1106" i="25"/>
  <c r="H968" i="25"/>
  <c r="G919" i="25"/>
  <c r="E561" i="25"/>
  <c r="H558" i="25"/>
  <c r="I805" i="25"/>
  <c r="I1190" i="25"/>
  <c r="H549" i="25"/>
  <c r="E1069" i="25"/>
  <c r="H1272" i="25"/>
  <c r="G999" i="25"/>
  <c r="H1223" i="25"/>
  <c r="F808" i="25"/>
  <c r="G602" i="25"/>
  <c r="I781" i="25"/>
  <c r="F816" i="25"/>
  <c r="F609" i="25"/>
  <c r="E1087" i="25"/>
  <c r="H1282" i="25"/>
  <c r="E616" i="25"/>
  <c r="E1029" i="25"/>
  <c r="I1233" i="25"/>
  <c r="G951" i="25"/>
  <c r="E1188" i="25"/>
  <c r="H764" i="25"/>
  <c r="F1033" i="25"/>
  <c r="F714" i="25"/>
  <c r="H774" i="25"/>
  <c r="E832" i="25"/>
  <c r="G1052" i="25"/>
  <c r="I802" i="25"/>
  <c r="I1177" i="25"/>
  <c r="E825" i="25"/>
  <c r="E1100" i="25"/>
  <c r="I650" i="25"/>
  <c r="G933" i="25"/>
  <c r="H772" i="25"/>
  <c r="I647" i="25"/>
  <c r="G700" i="25"/>
  <c r="I924" i="25"/>
  <c r="G1196" i="25"/>
  <c r="E1351" i="25"/>
  <c r="E1113" i="25"/>
  <c r="E960" i="25"/>
  <c r="F990" i="25"/>
  <c r="F846" i="25"/>
  <c r="E969" i="25"/>
  <c r="F1287" i="25"/>
  <c r="G1529" i="25"/>
  <c r="I1719" i="25"/>
  <c r="F1048" i="25"/>
  <c r="G1313" i="25"/>
  <c r="G1474" i="25"/>
  <c r="H1609" i="25"/>
  <c r="H1747" i="25"/>
  <c r="H1097" i="25"/>
  <c r="F1353" i="25"/>
  <c r="F1484" i="25"/>
  <c r="E1195" i="25"/>
  <c r="I1106" i="25"/>
  <c r="E1314" i="25"/>
  <c r="G1218" i="25"/>
  <c r="F1393" i="25"/>
  <c r="E1265" i="25"/>
  <c r="I1512" i="25"/>
  <c r="H1692" i="25"/>
  <c r="E1472" i="25"/>
  <c r="E1657" i="25"/>
  <c r="I1426" i="25"/>
  <c r="I1628" i="25"/>
  <c r="E1522" i="25"/>
  <c r="I1422" i="25"/>
  <c r="F1473" i="25"/>
  <c r="I1535" i="25"/>
  <c r="G1780" i="25"/>
  <c r="F1158" i="25"/>
  <c r="F998" i="25"/>
  <c r="H1028" i="25"/>
  <c r="H907" i="25"/>
  <c r="I1006" i="25"/>
  <c r="I1327" i="25"/>
  <c r="E1551" i="25"/>
  <c r="G1731" i="25"/>
  <c r="H1099" i="25"/>
  <c r="G1336" i="25"/>
  <c r="H1489" i="25"/>
  <c r="I1626" i="25"/>
  <c r="I1762" i="25"/>
  <c r="I1126" i="25"/>
  <c r="H1369" i="25"/>
  <c r="I1497" i="25"/>
  <c r="I1219" i="25"/>
  <c r="I1131" i="25"/>
  <c r="I1335" i="25"/>
  <c r="I1247" i="25"/>
  <c r="H1406" i="25"/>
  <c r="I1297" i="25"/>
  <c r="E1536" i="25"/>
  <c r="F1714" i="25"/>
  <c r="F1491" i="25"/>
  <c r="E1673" i="25"/>
  <c r="E1450" i="25"/>
  <c r="G1645" i="25"/>
  <c r="E1553" i="25"/>
  <c r="F1441" i="25"/>
  <c r="I1492" i="25"/>
  <c r="F1576" i="25"/>
  <c r="I1155" i="25"/>
  <c r="H1203" i="25"/>
  <c r="F1055" i="25"/>
  <c r="I883" i="25"/>
  <c r="H940" i="25"/>
  <c r="H1038" i="25"/>
  <c r="H1366" i="25"/>
  <c r="I1575" i="25"/>
  <c r="G1747" i="25"/>
  <c r="H1126" i="25"/>
  <c r="G1349" i="25"/>
  <c r="F1502" i="25"/>
  <c r="H1641" i="25"/>
  <c r="I1778" i="25"/>
  <c r="H1153" i="25"/>
  <c r="H1384" i="25"/>
  <c r="E1511" i="25"/>
  <c r="F1248" i="25"/>
  <c r="F1167" i="25"/>
  <c r="E1350" i="25"/>
  <c r="H1269" i="25"/>
  <c r="G1040" i="25"/>
  <c r="H1321" i="25"/>
  <c r="G1558" i="25"/>
  <c r="H1312" i="25"/>
  <c r="E1240" i="25"/>
  <c r="H1094" i="25"/>
  <c r="F918" i="25"/>
  <c r="F974" i="25"/>
  <c r="G834" i="25"/>
  <c r="H1390" i="25"/>
  <c r="H1594" i="25"/>
  <c r="F538" i="25"/>
  <c r="E551" i="25"/>
  <c r="I709" i="25"/>
  <c r="G812" i="25"/>
  <c r="F555" i="25"/>
  <c r="H1263" i="25"/>
  <c r="E507" i="25"/>
  <c r="I461" i="25"/>
  <c r="G702" i="25"/>
  <c r="E844" i="25"/>
  <c r="I741" i="25"/>
  <c r="I1120" i="25"/>
  <c r="E1341" i="25"/>
  <c r="E1057" i="25"/>
  <c r="G1126" i="25"/>
  <c r="G1343" i="25"/>
  <c r="I857" i="25"/>
  <c r="I973" i="25"/>
  <c r="G664" i="25"/>
  <c r="F1291" i="25"/>
  <c r="G582" i="25"/>
  <c r="E986" i="25"/>
  <c r="H864" i="25"/>
  <c r="E974" i="25"/>
  <c r="H1184" i="25"/>
  <c r="H1185" i="25"/>
  <c r="I669" i="25"/>
  <c r="F991" i="25"/>
  <c r="I918" i="25"/>
  <c r="G1352" i="25"/>
  <c r="F867" i="25"/>
  <c r="H1000" i="25"/>
  <c r="E948" i="25"/>
  <c r="G832" i="25"/>
  <c r="G678" i="25"/>
  <c r="H824" i="25"/>
  <c r="F1293" i="25"/>
  <c r="E631" i="25"/>
  <c r="F1091" i="25"/>
  <c r="H440" i="25"/>
  <c r="G1031" i="25"/>
  <c r="F1243" i="25"/>
  <c r="I833" i="25"/>
  <c r="I688" i="25"/>
  <c r="I806" i="25"/>
  <c r="F836" i="25"/>
  <c r="F829" i="25"/>
  <c r="G1115" i="25"/>
  <c r="G1295" i="25"/>
  <c r="E478" i="25"/>
  <c r="E1053" i="25"/>
  <c r="H1256" i="25"/>
  <c r="E980" i="25"/>
  <c r="I1208" i="25"/>
  <c r="F792" i="25"/>
  <c r="F1050" i="25"/>
  <c r="G748" i="25"/>
  <c r="F797" i="25"/>
  <c r="I853" i="25"/>
  <c r="G1072" i="25"/>
  <c r="H872" i="25"/>
  <c r="F1196" i="25"/>
  <c r="H849" i="25"/>
  <c r="H1119" i="25"/>
  <c r="G688" i="25"/>
  <c r="H950" i="25"/>
  <c r="H800" i="25"/>
  <c r="H713" i="25"/>
  <c r="F724" i="25"/>
  <c r="F950" i="25"/>
  <c r="F1217" i="25"/>
  <c r="E654" i="25"/>
  <c r="H1157" i="25"/>
  <c r="H997" i="25"/>
  <c r="G1025" i="25"/>
  <c r="F905" i="25"/>
  <c r="I1004" i="25"/>
  <c r="F1325" i="25"/>
  <c r="I1547" i="25"/>
  <c r="H1730" i="25"/>
  <c r="F1096" i="25"/>
  <c r="H1333" i="25"/>
  <c r="G1488" i="25"/>
  <c r="H1625" i="25"/>
  <c r="H1761" i="25"/>
  <c r="I1124" i="25"/>
  <c r="G1365" i="25"/>
  <c r="H1496" i="25"/>
  <c r="F1215" i="25"/>
  <c r="G1129" i="25"/>
  <c r="H1332" i="25"/>
  <c r="E1239" i="25"/>
  <c r="H1405" i="25"/>
  <c r="E1295" i="25"/>
  <c r="G1532" i="25"/>
  <c r="F1708" i="25"/>
  <c r="F1489" i="25"/>
  <c r="I1672" i="25"/>
  <c r="F1449" i="25"/>
  <c r="H1644" i="25"/>
  <c r="H1552" i="25"/>
  <c r="F1439" i="25"/>
  <c r="E1490" i="25"/>
  <c r="H1572" i="25"/>
  <c r="G1138" i="25"/>
  <c r="G1189" i="25"/>
  <c r="F1040" i="25"/>
  <c r="G881" i="25"/>
  <c r="I938" i="25"/>
  <c r="F1036" i="25"/>
  <c r="G1363" i="25"/>
  <c r="G1569" i="25"/>
  <c r="H1746" i="25"/>
  <c r="H1124" i="25"/>
  <c r="I1347" i="25"/>
  <c r="F1501" i="25"/>
  <c r="F1638" i="25"/>
  <c r="H1777" i="25"/>
  <c r="F1150" i="25"/>
  <c r="G1383" i="25"/>
  <c r="G1511" i="25"/>
  <c r="F1246" i="25"/>
  <c r="E1163" i="25"/>
  <c r="G1348" i="25"/>
  <c r="H1267" i="25"/>
  <c r="E1025" i="25"/>
  <c r="F1319" i="25"/>
  <c r="I1556" i="25"/>
  <c r="F1727" i="25"/>
  <c r="G1512" i="25"/>
  <c r="G1698" i="25"/>
  <c r="H1478" i="25"/>
  <c r="F1659" i="25"/>
  <c r="G1576" i="25"/>
  <c r="E1456" i="25"/>
  <c r="F1245" i="25"/>
  <c r="G1615" i="25"/>
  <c r="E1298" i="25"/>
  <c r="F1237" i="25"/>
  <c r="G1091" i="25"/>
  <c r="G912" i="25"/>
  <c r="G968" i="25"/>
  <c r="E705" i="25"/>
  <c r="H1389" i="25"/>
  <c r="G1593" i="25"/>
  <c r="G1761" i="25"/>
  <c r="I1159" i="25"/>
  <c r="G1369" i="25"/>
  <c r="I1514" i="25"/>
  <c r="H1657" i="25"/>
  <c r="F1790" i="25"/>
  <c r="H1210" i="25"/>
  <c r="G1399" i="25"/>
  <c r="I1525" i="25"/>
  <c r="H1274" i="25"/>
  <c r="I1189" i="25"/>
  <c r="I1365" i="25"/>
  <c r="I1287" i="25"/>
  <c r="F1087" i="25"/>
  <c r="G1344" i="25"/>
  <c r="E1576" i="25"/>
  <c r="H892" i="25"/>
  <c r="E1273" i="25"/>
  <c r="G1124" i="25"/>
  <c r="H948" i="25"/>
  <c r="E1000" i="25"/>
  <c r="E1040" i="25"/>
  <c r="H1410" i="25"/>
  <c r="E325" i="25"/>
  <c r="H743" i="25"/>
  <c r="E509" i="25"/>
  <c r="F882" i="25"/>
  <c r="E661" i="25"/>
  <c r="I801" i="25"/>
  <c r="H663" i="25"/>
  <c r="G622" i="25"/>
  <c r="E493" i="25"/>
  <c r="H721" i="25"/>
  <c r="G442" i="25"/>
  <c r="I1304" i="25"/>
  <c r="F1038" i="25"/>
  <c r="E992" i="25"/>
  <c r="H508" i="25"/>
  <c r="G1042" i="25"/>
  <c r="F884" i="25"/>
  <c r="I994" i="25"/>
  <c r="F902" i="25"/>
  <c r="E538" i="25"/>
  <c r="I672" i="25"/>
  <c r="E1048" i="25"/>
  <c r="E886" i="25"/>
  <c r="H996" i="25"/>
  <c r="G1207" i="25"/>
  <c r="I679" i="25"/>
  <c r="F705" i="25"/>
  <c r="E1017" i="25"/>
  <c r="F1070" i="25"/>
  <c r="E1364" i="25"/>
  <c r="H889" i="25"/>
  <c r="I1129" i="25"/>
  <c r="G975" i="25"/>
  <c r="I852" i="25"/>
  <c r="H851" i="25"/>
  <c r="H850" i="25"/>
  <c r="E1309" i="25"/>
  <c r="G694" i="25"/>
  <c r="E1109" i="25"/>
  <c r="H777" i="25"/>
  <c r="H1063" i="25"/>
  <c r="I1264" i="25"/>
  <c r="E907" i="25"/>
  <c r="I729" i="25"/>
  <c r="I826" i="25"/>
  <c r="I622" i="25"/>
  <c r="G892" i="25"/>
  <c r="F1136" i="25"/>
  <c r="H1336" i="25"/>
  <c r="F569" i="25"/>
  <c r="G1071" i="25"/>
  <c r="F706" i="25"/>
  <c r="G1007" i="25"/>
  <c r="E1228" i="25"/>
  <c r="G864" i="25"/>
  <c r="H607" i="25"/>
  <c r="G783" i="25"/>
  <c r="H874" i="25"/>
  <c r="G672" i="25"/>
  <c r="I1095" i="25"/>
  <c r="F1011" i="25"/>
  <c r="I1217" i="25"/>
  <c r="G885" i="25"/>
  <c r="H1175" i="25"/>
  <c r="H729" i="25"/>
  <c r="G973" i="25"/>
  <c r="I686" i="25"/>
  <c r="H748" i="25"/>
  <c r="I765" i="25"/>
  <c r="F1030" i="25"/>
  <c r="E1231" i="25"/>
  <c r="E1120" i="25"/>
  <c r="I1259" i="25"/>
  <c r="E1038" i="25"/>
  <c r="I793" i="25"/>
  <c r="H994" i="25"/>
  <c r="G1035" i="25"/>
  <c r="G1356" i="25"/>
  <c r="I1607" i="25"/>
  <c r="G1745" i="25"/>
  <c r="G1122" i="25"/>
  <c r="E1382" i="25"/>
  <c r="H1499" i="25"/>
  <c r="F1637" i="25"/>
  <c r="H1801" i="25"/>
  <c r="H1149" i="25"/>
  <c r="F1381" i="25"/>
  <c r="E1533" i="25"/>
  <c r="G1243" i="25"/>
  <c r="E1161" i="25"/>
  <c r="F1375" i="25"/>
  <c r="E1263" i="25"/>
  <c r="G993" i="25"/>
  <c r="H1107" i="25"/>
  <c r="E1554" i="25"/>
  <c r="I1726" i="25"/>
  <c r="F1545" i="25"/>
  <c r="F1696" i="25"/>
  <c r="G1475" i="25"/>
  <c r="G1694" i="25"/>
  <c r="H1573" i="25"/>
  <c r="I1455" i="25"/>
  <c r="I1386" i="25"/>
  <c r="F1610" i="25"/>
  <c r="H1285" i="25"/>
  <c r="G1299" i="25"/>
  <c r="F1079" i="25"/>
  <c r="F908" i="25"/>
  <c r="E1018" i="25"/>
  <c r="G1066" i="25"/>
  <c r="F1383" i="25"/>
  <c r="E1623" i="25"/>
  <c r="E1759" i="25"/>
  <c r="E1154" i="25"/>
  <c r="F1397" i="25"/>
  <c r="H1513" i="25"/>
  <c r="E1654" i="25"/>
  <c r="H1817" i="25"/>
  <c r="G1201" i="25"/>
  <c r="E1397" i="25"/>
  <c r="G1544" i="25"/>
  <c r="E1266" i="25"/>
  <c r="G1187" i="25"/>
  <c r="F889" i="25"/>
  <c r="G1285" i="25"/>
  <c r="F1082" i="25"/>
  <c r="I1315" i="25"/>
  <c r="H1574" i="25"/>
  <c r="I1071" i="25"/>
  <c r="I1563" i="25"/>
  <c r="F1710" i="25"/>
  <c r="E1496" i="25"/>
  <c r="I1103" i="25"/>
  <c r="G1590" i="25"/>
  <c r="I1474" i="25"/>
  <c r="F1417" i="25"/>
  <c r="E1638" i="25"/>
  <c r="H884" i="25"/>
  <c r="F1331" i="25"/>
  <c r="H1121" i="25"/>
  <c r="I946" i="25"/>
  <c r="H1051" i="25"/>
  <c r="G1036" i="25"/>
  <c r="G1409" i="25"/>
  <c r="I1639" i="25"/>
  <c r="E1775" i="25"/>
  <c r="I1181" i="25"/>
  <c r="H1409" i="25"/>
  <c r="E1526" i="25"/>
  <c r="F1669" i="25"/>
  <c r="F1830" i="25"/>
  <c r="I1235" i="25"/>
  <c r="G1415" i="25"/>
  <c r="G1559" i="25"/>
  <c r="E1297" i="25"/>
  <c r="E1206" i="25"/>
  <c r="F1046" i="25"/>
  <c r="G1308" i="25"/>
  <c r="I1119" i="25"/>
  <c r="I1391" i="25"/>
  <c r="E1594" i="25"/>
  <c r="H941" i="25"/>
  <c r="F1355" i="25"/>
  <c r="I1157" i="25"/>
  <c r="H979" i="25"/>
  <c r="G579" i="25"/>
  <c r="E815" i="25"/>
  <c r="F616" i="25"/>
  <c r="F927" i="25"/>
  <c r="H515" i="25"/>
  <c r="F994" i="25"/>
  <c r="F650" i="25"/>
  <c r="I440" i="25"/>
  <c r="F338" i="25"/>
  <c r="E469" i="25"/>
  <c r="H548" i="25"/>
  <c r="H911" i="25"/>
  <c r="G1232" i="25"/>
  <c r="E1216" i="25"/>
  <c r="H918" i="25"/>
  <c r="F1214" i="25"/>
  <c r="G850" i="25"/>
  <c r="E1160" i="25"/>
  <c r="H1144" i="25"/>
  <c r="I895" i="25"/>
  <c r="F879" i="25"/>
  <c r="G1219" i="25"/>
  <c r="I861" i="25"/>
  <c r="G1165" i="25"/>
  <c r="E1269" i="25"/>
  <c r="E706" i="25"/>
  <c r="H676" i="25"/>
  <c r="E1041" i="25"/>
  <c r="E1090" i="25"/>
  <c r="F911" i="25"/>
  <c r="E911" i="25"/>
  <c r="H1146" i="25"/>
  <c r="F1130" i="25"/>
  <c r="I876" i="25"/>
  <c r="F868" i="25"/>
  <c r="G972" i="25"/>
  <c r="I1321" i="25"/>
  <c r="I784" i="25"/>
  <c r="F1132" i="25"/>
  <c r="I811" i="25"/>
  <c r="I1088" i="25"/>
  <c r="I1280" i="25"/>
  <c r="G925" i="25"/>
  <c r="F760" i="25"/>
  <c r="F852" i="25"/>
  <c r="F693" i="25"/>
  <c r="F917" i="25"/>
  <c r="G1154" i="25"/>
  <c r="E1349" i="25"/>
  <c r="I646" i="25"/>
  <c r="E1093" i="25"/>
  <c r="I738" i="25"/>
  <c r="I1032" i="25"/>
  <c r="E1244" i="25"/>
  <c r="H880" i="25"/>
  <c r="F692" i="25"/>
  <c r="F807" i="25"/>
  <c r="E451" i="25"/>
  <c r="G856" i="25"/>
  <c r="I618" i="25"/>
  <c r="H1032" i="25"/>
  <c r="F1236" i="25"/>
  <c r="E902" i="25"/>
  <c r="F1194" i="25"/>
  <c r="F771" i="25"/>
  <c r="E995" i="25"/>
  <c r="I718" i="25"/>
  <c r="G776" i="25"/>
  <c r="F790" i="25"/>
  <c r="F1053" i="25"/>
  <c r="F1247" i="25"/>
  <c r="G1265" i="25"/>
  <c r="I1298" i="25"/>
  <c r="I1078" i="25"/>
  <c r="G907" i="25"/>
  <c r="H1017" i="25"/>
  <c r="I1063" i="25"/>
  <c r="F1382" i="25"/>
  <c r="I1619" i="25"/>
  <c r="I1759" i="25"/>
  <c r="G1149" i="25"/>
  <c r="F1396" i="25"/>
  <c r="F1511" i="25"/>
  <c r="F1653" i="25"/>
  <c r="F1814" i="25"/>
  <c r="G1194" i="25"/>
  <c r="I1394" i="25"/>
  <c r="G1543" i="25"/>
  <c r="I1263" i="25"/>
  <c r="E1184" i="25"/>
  <c r="G866" i="25"/>
  <c r="H1283" i="25"/>
  <c r="E1079" i="25"/>
  <c r="F1305" i="25"/>
  <c r="F1572" i="25"/>
  <c r="E966" i="25"/>
  <c r="I1561" i="25"/>
  <c r="E1708" i="25"/>
  <c r="I1495" i="25"/>
  <c r="H1044" i="25"/>
  <c r="E1585" i="25"/>
  <c r="F1471" i="25"/>
  <c r="H1416" i="25"/>
  <c r="H1637" i="25"/>
  <c r="H821" i="25"/>
  <c r="F1323" i="25"/>
  <c r="G1114" i="25"/>
  <c r="E944" i="25"/>
  <c r="F1049" i="25"/>
  <c r="G1032" i="25"/>
  <c r="E1407" i="25"/>
  <c r="G1635" i="25"/>
  <c r="I1771" i="25"/>
  <c r="I1179" i="25"/>
  <c r="G1408" i="25"/>
  <c r="F1525" i="25"/>
  <c r="H1667" i="25"/>
  <c r="H1827" i="25"/>
  <c r="F1231" i="25"/>
  <c r="E1413" i="25"/>
  <c r="E1557" i="25"/>
  <c r="E1296" i="25"/>
  <c r="H1205" i="25"/>
  <c r="H1043" i="25"/>
  <c r="H1305" i="25"/>
  <c r="H1113" i="25"/>
  <c r="G1389" i="25"/>
  <c r="H1592" i="25"/>
  <c r="E1274" i="25"/>
  <c r="I1577" i="25"/>
  <c r="I1732" i="25"/>
  <c r="G1514" i="25"/>
  <c r="I1364" i="25"/>
  <c r="F1611" i="25"/>
  <c r="E142" i="25"/>
  <c r="H580" i="25"/>
  <c r="F1283" i="25"/>
  <c r="I1073" i="25"/>
  <c r="E1143" i="25"/>
  <c r="E790" i="25"/>
  <c r="G631" i="25"/>
  <c r="G710" i="25"/>
  <c r="H519" i="25"/>
  <c r="F472" i="25"/>
  <c r="I516" i="25"/>
  <c r="F579" i="25"/>
  <c r="H810" i="25"/>
  <c r="F1371" i="25"/>
  <c r="G1417" i="25"/>
  <c r="I813" i="25"/>
  <c r="F1233" i="25"/>
  <c r="F894" i="25"/>
  <c r="G1224" i="25"/>
  <c r="E1165" i="25"/>
  <c r="H919" i="25"/>
  <c r="I957" i="25"/>
  <c r="E1234" i="25"/>
  <c r="I898" i="25"/>
  <c r="E1225" i="25"/>
  <c r="H895" i="25"/>
  <c r="F805" i="25"/>
  <c r="I733" i="25"/>
  <c r="I1210" i="25"/>
  <c r="F1106" i="25"/>
  <c r="H931" i="25"/>
  <c r="H701" i="25"/>
  <c r="H1168" i="25"/>
  <c r="H1151" i="25"/>
  <c r="H1007" i="25"/>
  <c r="H524" i="25"/>
  <c r="H993" i="25"/>
  <c r="I796" i="25"/>
  <c r="H859" i="25"/>
  <c r="H1192" i="25"/>
  <c r="F844" i="25"/>
  <c r="F1115" i="25"/>
  <c r="F683" i="25"/>
  <c r="E947" i="25"/>
  <c r="H794" i="25"/>
  <c r="G695" i="25"/>
  <c r="I721" i="25"/>
  <c r="G944" i="25"/>
  <c r="I1213" i="25"/>
  <c r="E1365" i="25"/>
  <c r="I717" i="25"/>
  <c r="I1153" i="25"/>
  <c r="E778" i="25"/>
  <c r="I1064" i="25"/>
  <c r="G1302" i="25"/>
  <c r="G909" i="25"/>
  <c r="G733" i="25"/>
  <c r="E872" i="25"/>
  <c r="F661" i="25"/>
  <c r="F895" i="25"/>
  <c r="H481" i="25"/>
  <c r="G1055" i="25"/>
  <c r="I1257" i="25"/>
  <c r="G982" i="25"/>
  <c r="F1210" i="25"/>
  <c r="G794" i="25"/>
  <c r="E1051" i="25"/>
  <c r="F749" i="25"/>
  <c r="F800" i="25"/>
  <c r="F854" i="25"/>
  <c r="F1073" i="25"/>
  <c r="I1266" i="25"/>
  <c r="H962" i="25"/>
  <c r="F1322" i="25"/>
  <c r="F1112" i="25"/>
  <c r="H1002" i="25"/>
  <c r="G1048" i="25"/>
  <c r="I1027" i="25"/>
  <c r="E1439" i="25"/>
  <c r="H1634" i="25"/>
  <c r="H1770" i="25"/>
  <c r="G1228" i="25"/>
  <c r="E1406" i="25"/>
  <c r="I1522" i="25"/>
  <c r="F1693" i="25"/>
  <c r="G1826" i="25"/>
  <c r="H1228" i="25"/>
  <c r="F1438" i="25"/>
  <c r="I1557" i="25"/>
  <c r="G1292" i="25"/>
  <c r="F1241" i="25"/>
  <c r="H1035" i="25"/>
  <c r="E1301" i="25"/>
  <c r="H1166" i="25"/>
  <c r="E1381" i="25"/>
  <c r="G1591" i="25"/>
  <c r="G1385" i="25"/>
  <c r="F1575" i="25"/>
  <c r="G1725" i="25"/>
  <c r="I1550" i="25"/>
  <c r="G1342" i="25"/>
  <c r="H1607" i="25"/>
  <c r="I1388" i="25"/>
  <c r="H1430" i="25"/>
  <c r="E1665" i="25"/>
  <c r="F1001" i="25"/>
  <c r="F1347" i="25"/>
  <c r="I1146" i="25"/>
  <c r="F1037" i="25"/>
  <c r="E1075" i="25"/>
  <c r="F1117" i="25"/>
  <c r="H1466" i="25"/>
  <c r="H1650" i="25"/>
  <c r="G1785" i="25"/>
  <c r="I1251" i="25"/>
  <c r="G1418" i="25"/>
  <c r="I438" i="25"/>
  <c r="I482" i="25"/>
  <c r="E666" i="25"/>
  <c r="E924" i="25"/>
  <c r="H365" i="25"/>
  <c r="H992" i="25"/>
  <c r="G403" i="25"/>
  <c r="E618" i="25"/>
  <c r="I798" i="25"/>
  <c r="H543" i="25"/>
  <c r="H417" i="25"/>
  <c r="F482" i="25"/>
  <c r="G456" i="25"/>
  <c r="H1042" i="25"/>
  <c r="H1570" i="25"/>
  <c r="I480" i="25"/>
  <c r="F1362" i="25"/>
  <c r="G1067" i="25"/>
  <c r="H1402" i="25"/>
  <c r="F756" i="25"/>
  <c r="H718" i="25"/>
  <c r="E1166" i="25"/>
  <c r="F1363" i="25"/>
  <c r="E1072" i="25"/>
  <c r="H685" i="25"/>
  <c r="G918" i="25"/>
  <c r="H983" i="25"/>
  <c r="H812" i="25"/>
  <c r="E1224" i="25"/>
  <c r="H1222" i="25"/>
  <c r="H954" i="25"/>
  <c r="G597" i="25"/>
  <c r="E1293" i="25"/>
  <c r="H1167" i="25"/>
  <c r="I1023" i="25"/>
  <c r="I835" i="25"/>
  <c r="I1019" i="25"/>
  <c r="H903" i="25"/>
  <c r="H920" i="25"/>
  <c r="I1209" i="25"/>
  <c r="H876" i="25"/>
  <c r="F1131" i="25"/>
  <c r="G720" i="25"/>
  <c r="F970" i="25"/>
  <c r="F830" i="25"/>
  <c r="G739" i="25"/>
  <c r="E748" i="25"/>
  <c r="I975" i="25"/>
  <c r="H1229" i="25"/>
  <c r="E810" i="25"/>
  <c r="G801" i="25"/>
  <c r="F1172" i="25"/>
  <c r="F812" i="25"/>
  <c r="E1092" i="25"/>
  <c r="G637" i="25"/>
  <c r="E931" i="25"/>
  <c r="I770" i="25"/>
  <c r="E614" i="25"/>
  <c r="I698" i="25"/>
  <c r="G921" i="25"/>
  <c r="F571" i="25"/>
  <c r="E1077" i="25"/>
  <c r="H1280" i="25"/>
  <c r="I1008" i="25"/>
  <c r="H1231" i="25"/>
  <c r="I817" i="25"/>
  <c r="E642" i="25"/>
  <c r="G787" i="25"/>
  <c r="I819" i="25"/>
  <c r="I678" i="25"/>
  <c r="G1098" i="25"/>
  <c r="F1286" i="25"/>
  <c r="G1000" i="25"/>
  <c r="F1346" i="25"/>
  <c r="F1142" i="25"/>
  <c r="E1026" i="25"/>
  <c r="F1068" i="25"/>
  <c r="I1107" i="25"/>
  <c r="G1465" i="25"/>
  <c r="G1649" i="25"/>
  <c r="E1783" i="25"/>
  <c r="E1249" i="25"/>
  <c r="H1417" i="25"/>
  <c r="H1537" i="25"/>
  <c r="I1706" i="25"/>
  <c r="I1842" i="25"/>
  <c r="I1261" i="25"/>
  <c r="F1451" i="25"/>
  <c r="F948" i="25"/>
  <c r="I1310" i="25"/>
  <c r="E1255" i="25"/>
  <c r="I1090" i="25"/>
  <c r="E1323" i="25"/>
  <c r="H1198" i="25"/>
  <c r="F1418" i="25"/>
  <c r="H1608" i="25"/>
  <c r="G1410" i="25"/>
  <c r="G1587" i="25"/>
  <c r="E885" i="25"/>
  <c r="F1571" i="25"/>
  <c r="H1400" i="25"/>
  <c r="F1622" i="25"/>
  <c r="H1407" i="25"/>
  <c r="I1451" i="25"/>
  <c r="I1684" i="25"/>
  <c r="H1037" i="25"/>
  <c r="F1370" i="25"/>
  <c r="E697" i="25"/>
  <c r="H1061" i="25"/>
  <c r="F658" i="25"/>
  <c r="E1145" i="25"/>
  <c r="I1487" i="25"/>
  <c r="G1665" i="25"/>
  <c r="G1795" i="25"/>
  <c r="E1271" i="25"/>
  <c r="F1429" i="25"/>
  <c r="I1554" i="25"/>
  <c r="I1722" i="25"/>
  <c r="F1854" i="25"/>
  <c r="I1284" i="25"/>
  <c r="G1463" i="25"/>
  <c r="F1069" i="25"/>
  <c r="F1327" i="25"/>
  <c r="G1283" i="25"/>
  <c r="E1118" i="25"/>
  <c r="H1338" i="25"/>
  <c r="G1220" i="25"/>
  <c r="G1538" i="25"/>
  <c r="F1092" i="25"/>
  <c r="E1435" i="25"/>
  <c r="F1425" i="25"/>
  <c r="F1470" i="25"/>
  <c r="F1378" i="25"/>
  <c r="I1077" i="25"/>
  <c r="I1507" i="25"/>
  <c r="F1273" i="25"/>
  <c r="H1683" i="25"/>
  <c r="G1306" i="25"/>
  <c r="H1329" i="25"/>
  <c r="F1326" i="25"/>
  <c r="G1466" i="25"/>
  <c r="F746" i="25"/>
  <c r="F1078" i="25"/>
  <c r="I1427" i="25"/>
  <c r="E1695" i="25"/>
  <c r="I1183" i="25"/>
  <c r="G1432" i="25"/>
  <c r="I1586" i="25"/>
  <c r="E1806" i="25"/>
  <c r="H1275" i="25"/>
  <c r="H837" i="25"/>
  <c r="G945" i="25"/>
  <c r="G1043" i="25"/>
  <c r="H1450" i="25"/>
  <c r="G1723" i="25"/>
  <c r="I1185" i="25"/>
  <c r="F1412" i="25"/>
  <c r="H1617" i="25"/>
  <c r="H1809" i="25"/>
  <c r="E1291" i="25"/>
  <c r="H1359" i="25"/>
  <c r="G900" i="25"/>
  <c r="F920" i="25"/>
  <c r="E1127" i="25"/>
  <c r="H1515" i="25"/>
  <c r="G1713" i="25"/>
  <c r="E1142" i="25"/>
  <c r="E1361" i="25"/>
  <c r="I1482" i="25"/>
  <c r="E1646" i="25"/>
  <c r="F1782" i="25"/>
  <c r="I1114" i="25"/>
  <c r="E1030" i="25"/>
  <c r="G1366" i="25"/>
  <c r="F1177" i="25"/>
  <c r="G1056" i="25"/>
  <c r="G1096" i="25"/>
  <c r="G1136" i="25"/>
  <c r="G1481" i="25"/>
  <c r="G1659" i="25"/>
  <c r="E1791" i="25"/>
  <c r="I1226" i="25"/>
  <c r="H995" i="25"/>
  <c r="H1020" i="25"/>
  <c r="E959" i="25"/>
  <c r="G1001" i="25"/>
  <c r="I1324" i="25"/>
  <c r="E1583" i="25"/>
  <c r="I1094" i="25"/>
  <c r="H1731" i="25"/>
  <c r="H1432" i="25"/>
  <c r="F1190" i="25"/>
  <c r="E1235" i="25"/>
  <c r="F1279" i="25"/>
  <c r="E1230" i="25"/>
  <c r="H1568" i="25"/>
  <c r="I1476" i="25"/>
  <c r="F1684" i="25"/>
  <c r="F1522" i="25"/>
  <c r="E1481" i="25"/>
  <c r="F1458" i="25"/>
  <c r="G1423" i="25"/>
  <c r="E1768" i="25"/>
  <c r="G1933" i="25"/>
  <c r="I2055" i="25"/>
  <c r="F1774" i="25"/>
  <c r="E1916" i="25"/>
  <c r="F2058" i="25"/>
  <c r="H2239" i="25"/>
  <c r="H1606" i="25"/>
  <c r="I1834" i="25"/>
  <c r="E2003" i="25"/>
  <c r="G2141" i="25"/>
  <c r="I1681" i="25"/>
  <c r="G1882" i="25"/>
  <c r="I1712" i="25"/>
  <c r="F1880" i="25"/>
  <c r="G1612" i="25"/>
  <c r="F1828" i="25"/>
  <c r="H1971" i="25"/>
  <c r="H1750" i="25"/>
  <c r="H1904" i="25"/>
  <c r="I1840" i="25"/>
  <c r="E2152" i="25"/>
  <c r="I2305" i="25"/>
  <c r="I2439" i="25"/>
  <c r="H2580" i="25"/>
  <c r="G2691" i="25"/>
  <c r="F2084" i="25"/>
  <c r="F2271" i="25"/>
  <c r="E2400" i="25"/>
  <c r="E2528" i="25"/>
  <c r="H2707" i="25"/>
  <c r="F2032" i="25"/>
  <c r="G2199" i="25"/>
  <c r="H2009" i="25"/>
  <c r="F1222" i="25"/>
  <c r="F1797" i="25"/>
  <c r="H1456" i="25"/>
  <c r="F1224" i="25"/>
  <c r="G1269" i="25"/>
  <c r="H1318" i="25"/>
  <c r="I1283" i="25"/>
  <c r="E1600" i="25"/>
  <c r="G1502" i="25"/>
  <c r="G1708" i="25"/>
  <c r="I1564" i="25"/>
  <c r="G1531" i="25"/>
  <c r="I1093" i="25"/>
  <c r="E1448" i="25"/>
  <c r="F1794" i="25"/>
  <c r="I1947" i="25"/>
  <c r="E2069" i="25"/>
  <c r="E1794" i="25"/>
  <c r="F1931" i="25"/>
  <c r="G2076" i="25"/>
  <c r="G2254" i="25"/>
  <c r="H1639" i="25"/>
  <c r="H1846" i="25"/>
  <c r="G2021" i="25"/>
  <c r="H2156" i="25"/>
  <c r="I1709" i="25"/>
  <c r="E1896" i="25"/>
  <c r="G1738" i="25"/>
  <c r="H1892" i="25"/>
  <c r="H1640" i="25"/>
  <c r="E1843" i="25"/>
  <c r="F1989" i="25"/>
  <c r="F1771" i="25"/>
  <c r="F1916" i="25"/>
  <c r="G1916" i="25"/>
  <c r="I2172" i="25"/>
  <c r="E2323" i="25"/>
  <c r="G2451" i="25"/>
  <c r="F2592" i="25"/>
  <c r="F2704" i="25"/>
  <c r="G2105" i="25"/>
  <c r="F2286" i="25"/>
  <c r="F2414" i="25"/>
  <c r="F2542" i="25"/>
  <c r="I2726" i="25"/>
  <c r="F2056" i="25"/>
  <c r="I2217" i="25"/>
  <c r="G2030" i="25"/>
  <c r="G1310" i="25"/>
  <c r="F1846" i="25"/>
  <c r="E1477" i="25"/>
  <c r="G1276" i="25"/>
  <c r="I1306" i="25"/>
  <c r="E1343" i="25"/>
  <c r="G1331" i="25"/>
  <c r="E1634" i="25"/>
  <c r="F1530" i="25"/>
  <c r="I1736" i="25"/>
  <c r="H1584" i="25"/>
  <c r="H1567" i="25"/>
  <c r="E1352" i="25"/>
  <c r="I1479" i="25"/>
  <c r="E1818" i="25"/>
  <c r="I1960" i="25"/>
  <c r="E1504" i="25"/>
  <c r="I1811" i="25"/>
  <c r="H1943" i="25"/>
  <c r="E2092" i="25"/>
  <c r="E2268" i="25"/>
  <c r="G1675" i="25"/>
  <c r="G1861" i="25"/>
  <c r="I2037" i="25"/>
  <c r="G2157" i="25"/>
  <c r="F1688" i="25"/>
  <c r="I1841" i="25"/>
  <c r="E1625" i="25"/>
  <c r="G1807" i="25"/>
  <c r="H1940" i="25"/>
  <c r="F1673" i="25"/>
  <c r="G1845" i="25"/>
  <c r="F1973" i="25"/>
  <c r="G1686" i="25"/>
  <c r="F1860" i="25"/>
  <c r="H1953" i="25"/>
  <c r="I1244" i="25"/>
  <c r="F1702" i="25"/>
  <c r="H1323" i="25"/>
  <c r="G1495" i="25"/>
  <c r="G1230" i="25"/>
  <c r="E1215" i="25"/>
  <c r="F1102" i="25"/>
  <c r="H1372" i="25"/>
  <c r="H1294" i="25"/>
  <c r="I1548" i="25"/>
  <c r="G1204" i="25"/>
  <c r="G1555" i="25"/>
  <c r="F1713" i="25"/>
  <c r="E1508" i="25"/>
  <c r="E961" i="25"/>
  <c r="H1597" i="25"/>
  <c r="F1127" i="25"/>
  <c r="F1409" i="25"/>
  <c r="I1647" i="25"/>
  <c r="F1834" i="25"/>
  <c r="H1950" i="25"/>
  <c r="G2047" i="25"/>
  <c r="G1666" i="25"/>
  <c r="E1830" i="25"/>
  <c r="I1934" i="25"/>
  <c r="I2050" i="25"/>
  <c r="G2174" i="25"/>
  <c r="G2284" i="25"/>
  <c r="H1330" i="25"/>
  <c r="F1758" i="25"/>
  <c r="F1351" i="25"/>
  <c r="G1519" i="25"/>
  <c r="H1281" i="25"/>
  <c r="E1248" i="25"/>
  <c r="H1158" i="25"/>
  <c r="G1391" i="25"/>
  <c r="G1337" i="25"/>
  <c r="E1586" i="25"/>
  <c r="E1371" i="25"/>
  <c r="F1578" i="25"/>
  <c r="G1742" i="25"/>
  <c r="F1535" i="25"/>
  <c r="I1367" i="25"/>
  <c r="G1620" i="25"/>
  <c r="H1362" i="25"/>
  <c r="E1434" i="25"/>
  <c r="I1678" i="25"/>
  <c r="E1851" i="25"/>
  <c r="E1963" i="25"/>
  <c r="E2061" i="25"/>
  <c r="E1706" i="25"/>
  <c r="G1846" i="25"/>
  <c r="F1947" i="25"/>
  <c r="I2066" i="25"/>
  <c r="I2194" i="25"/>
  <c r="I2298" i="25"/>
  <c r="I1680" i="25"/>
  <c r="F1838" i="25"/>
  <c r="F1404" i="25"/>
  <c r="F1822" i="25"/>
  <c r="E1377" i="25"/>
  <c r="F1539" i="25"/>
  <c r="F1320" i="25"/>
  <c r="F1288" i="25"/>
  <c r="I1191" i="25"/>
  <c r="H978" i="25"/>
  <c r="E1256" i="25"/>
  <c r="F1616" i="25"/>
  <c r="F1407" i="25"/>
  <c r="E1593" i="25"/>
  <c r="E1306" i="25"/>
  <c r="G1570" i="25"/>
  <c r="G1412" i="25"/>
  <c r="G1195" i="25"/>
  <c r="E1404" i="25"/>
  <c r="I1462" i="25"/>
  <c r="I1717" i="25"/>
  <c r="G1871" i="25"/>
  <c r="I1976" i="25"/>
  <c r="E1475" i="25"/>
  <c r="I1737" i="25"/>
  <c r="E1860" i="25"/>
  <c r="G1964" i="25"/>
  <c r="G2084" i="25"/>
  <c r="I2210" i="25"/>
  <c r="H2311" i="25"/>
  <c r="I1710" i="25"/>
  <c r="H1852" i="25"/>
  <c r="F1405" i="25"/>
  <c r="H1825" i="25"/>
  <c r="H1379" i="25"/>
  <c r="I1541" i="25"/>
  <c r="G1322" i="25"/>
  <c r="I1290" i="25"/>
  <c r="F1201" i="25"/>
  <c r="H988" i="25"/>
  <c r="I1262" i="25"/>
  <c r="G1618" i="25"/>
  <c r="H1413" i="25"/>
  <c r="E1596" i="25"/>
  <c r="E1326" i="25"/>
  <c r="E1578" i="25"/>
  <c r="G1419" i="25"/>
  <c r="H1211" i="25"/>
  <c r="E1410" i="25"/>
  <c r="G1464" i="25"/>
  <c r="H1720" i="25"/>
  <c r="I1872" i="25"/>
  <c r="F1978" i="25"/>
  <c r="F1480" i="25"/>
  <c r="G1739" i="25"/>
  <c r="G1793" i="25"/>
  <c r="H1563" i="25"/>
  <c r="G1155" i="25"/>
  <c r="I1449" i="25"/>
  <c r="G1139" i="25"/>
  <c r="F1120" i="25"/>
  <c r="E1367" i="25"/>
  <c r="F1310" i="25"/>
  <c r="E1194" i="25"/>
  <c r="F1472" i="25"/>
  <c r="H1702" i="25"/>
  <c r="H1495" i="25"/>
  <c r="I1656" i="25"/>
  <c r="I1444" i="25"/>
  <c r="H1648" i="25"/>
  <c r="G1516" i="25"/>
  <c r="I1435" i="25"/>
  <c r="G1011" i="25"/>
  <c r="E1532" i="25"/>
  <c r="H1789" i="25"/>
  <c r="H1918" i="25"/>
  <c r="I2016" i="25"/>
  <c r="I1589" i="25"/>
  <c r="H1792" i="25"/>
  <c r="F1905" i="25"/>
  <c r="E2012" i="25"/>
  <c r="G2134" i="25"/>
  <c r="G2252" i="25"/>
  <c r="G1548" i="25"/>
  <c r="F1612" i="25"/>
  <c r="F1954" i="25"/>
  <c r="H2134" i="25"/>
  <c r="G1730" i="25"/>
  <c r="F1514" i="25"/>
  <c r="H1814" i="25"/>
  <c r="G1491" i="25"/>
  <c r="E1821" i="25"/>
  <c r="H1150" i="25"/>
  <c r="I1800" i="25"/>
  <c r="E1972" i="25"/>
  <c r="E2071" i="25"/>
  <c r="F2235" i="25"/>
  <c r="E2391" i="25"/>
  <c r="I2527" i="25"/>
  <c r="F2640" i="25"/>
  <c r="E2008" i="25"/>
  <c r="F2204" i="25"/>
  <c r="E2344" i="25"/>
  <c r="G2482" i="25"/>
  <c r="G2626" i="25"/>
  <c r="F1903" i="25"/>
  <c r="F2141" i="25"/>
  <c r="I1590" i="25"/>
  <c r="H2114" i="25"/>
  <c r="G1574" i="25"/>
  <c r="I2087" i="25"/>
  <c r="F2224" i="25"/>
  <c r="G2332" i="25"/>
  <c r="H2042" i="25"/>
  <c r="H2160" i="25"/>
  <c r="E2274" i="25"/>
  <c r="F2242" i="25"/>
  <c r="E2421" i="25"/>
  <c r="I2578" i="25"/>
  <c r="G2711" i="25"/>
  <c r="I2815" i="25"/>
  <c r="E2911" i="25"/>
  <c r="F1709" i="25"/>
  <c r="I1325" i="25"/>
  <c r="I1588" i="25"/>
  <c r="G1624" i="25"/>
  <c r="E1667" i="25"/>
  <c r="G741" i="25"/>
  <c r="F699" i="25"/>
  <c r="I1651" i="25"/>
  <c r="F1294" i="25"/>
  <c r="H1723" i="25"/>
  <c r="F1427" i="25"/>
  <c r="G883" i="25"/>
  <c r="H1341" i="25"/>
  <c r="E1613" i="25"/>
  <c r="G898" i="25"/>
  <c r="G784" i="25"/>
  <c r="G1449" i="25"/>
  <c r="H1762" i="25"/>
  <c r="I1204" i="25"/>
  <c r="I1442" i="25"/>
  <c r="I1658" i="25"/>
  <c r="E1325" i="25"/>
  <c r="H1311" i="25"/>
  <c r="E970" i="25"/>
  <c r="E977" i="25"/>
  <c r="F1125" i="25"/>
  <c r="G1561" i="25"/>
  <c r="G1737" i="25"/>
  <c r="G1210" i="25"/>
  <c r="F1469" i="25"/>
  <c r="H1659" i="25"/>
  <c r="F1820" i="25"/>
  <c r="H908" i="25"/>
  <c r="H1383" i="25"/>
  <c r="H1010" i="25"/>
  <c r="F1064" i="25"/>
  <c r="I1173" i="25"/>
  <c r="E1537" i="25"/>
  <c r="I1767" i="25"/>
  <c r="H1165" i="25"/>
  <c r="F1377" i="25"/>
  <c r="E1518" i="25"/>
  <c r="F1661" i="25"/>
  <c r="H1795" i="25"/>
  <c r="H1217" i="25"/>
  <c r="G1075" i="25"/>
  <c r="H1391" i="25"/>
  <c r="I951" i="25"/>
  <c r="E1082" i="25"/>
  <c r="F838" i="25"/>
  <c r="H1244" i="25"/>
  <c r="H1498" i="25"/>
  <c r="G1673" i="25"/>
  <c r="G1367" i="25"/>
  <c r="G1258" i="25"/>
  <c r="I1037" i="25"/>
  <c r="E926" i="25"/>
  <c r="E982" i="25"/>
  <c r="F1025" i="25"/>
  <c r="F1398" i="25"/>
  <c r="G1603" i="25"/>
  <c r="I1195" i="25"/>
  <c r="F1870" i="25"/>
  <c r="G1455" i="25"/>
  <c r="E1222" i="25"/>
  <c r="H1322" i="25"/>
  <c r="G1315" i="25"/>
  <c r="E1279" i="25"/>
  <c r="G1655" i="25"/>
  <c r="H1500" i="25"/>
  <c r="F1706" i="25"/>
  <c r="I1604" i="25"/>
  <c r="F1529" i="25"/>
  <c r="G1074" i="25"/>
  <c r="F1349" i="25"/>
  <c r="G1792" i="25"/>
  <c r="I1944" i="25"/>
  <c r="F1537" i="25"/>
  <c r="I1794" i="25"/>
  <c r="F1930" i="25"/>
  <c r="I2106" i="25"/>
  <c r="E2252" i="25"/>
  <c r="F1634" i="25"/>
  <c r="I1870" i="25"/>
  <c r="E2019" i="25"/>
  <c r="F2154" i="25"/>
  <c r="H1742" i="25"/>
  <c r="F1895" i="25"/>
  <c r="H1734" i="25"/>
  <c r="E1913" i="25"/>
  <c r="H1636" i="25"/>
  <c r="F1842" i="25"/>
  <c r="H1447" i="25"/>
  <c r="F1768" i="25"/>
  <c r="I1916" i="25"/>
  <c r="F1968" i="25"/>
  <c r="E2168" i="25"/>
  <c r="G2321" i="25"/>
  <c r="G2475" i="25"/>
  <c r="E2591" i="25"/>
  <c r="E2703" i="25"/>
  <c r="I2139" i="25"/>
  <c r="I2286" i="25"/>
  <c r="I2414" i="25"/>
  <c r="E2568" i="25"/>
  <c r="H2723" i="25"/>
  <c r="I2054" i="25"/>
  <c r="I2249" i="25"/>
  <c r="H2026" i="25"/>
  <c r="H1307" i="25"/>
  <c r="H1110" i="25"/>
  <c r="H1472" i="25"/>
  <c r="F1257" i="25"/>
  <c r="E1353" i="25"/>
  <c r="I1342" i="25"/>
  <c r="G1324" i="25"/>
  <c r="I1686" i="25"/>
  <c r="G1525" i="25"/>
  <c r="E1734" i="25"/>
  <c r="F1632" i="25"/>
  <c r="G1566" i="25"/>
  <c r="H1299" i="25"/>
  <c r="G1484" i="25"/>
  <c r="H1816" i="25"/>
  <c r="G1959" i="25"/>
  <c r="F1564" i="25"/>
  <c r="I1809" i="25"/>
  <c r="I1942" i="25"/>
  <c r="G2124" i="25"/>
  <c r="G2268" i="25"/>
  <c r="E1672" i="25"/>
  <c r="I1885" i="25"/>
  <c r="E2035" i="25"/>
  <c r="I2169" i="25"/>
  <c r="E1760" i="25"/>
  <c r="H1462" i="25"/>
  <c r="I1752" i="25"/>
  <c r="E1927" i="25"/>
  <c r="H1669" i="25"/>
  <c r="F1857" i="25"/>
  <c r="H1535" i="25"/>
  <c r="I1784" i="25"/>
  <c r="H1928" i="25"/>
  <c r="H2012" i="25"/>
  <c r="F2185" i="25"/>
  <c r="F2336" i="25"/>
  <c r="E2489" i="25"/>
  <c r="G2603" i="25"/>
  <c r="H1576" i="25"/>
  <c r="E2161" i="25"/>
  <c r="H2298" i="25"/>
  <c r="H2427" i="25"/>
  <c r="E2584" i="25"/>
  <c r="I2742" i="25"/>
  <c r="H2073" i="25"/>
  <c r="E2267" i="25"/>
  <c r="I2052" i="25"/>
  <c r="I1380" i="25"/>
  <c r="H1212" i="25"/>
  <c r="E1493" i="25"/>
  <c r="H1306" i="25"/>
  <c r="I1374" i="25"/>
  <c r="E1366" i="25"/>
  <c r="F1100" i="25"/>
  <c r="I1716" i="25"/>
  <c r="F1553" i="25"/>
  <c r="E1214" i="25"/>
  <c r="I1655" i="25"/>
  <c r="E1595" i="25"/>
  <c r="H1399" i="25"/>
  <c r="I1552" i="25"/>
  <c r="G1832" i="25"/>
  <c r="G1973" i="25"/>
  <c r="F1603" i="25"/>
  <c r="H1829" i="25"/>
  <c r="I1958" i="25"/>
  <c r="E2140" i="25"/>
  <c r="I2282" i="25"/>
  <c r="E1702" i="25"/>
  <c r="I1905" i="25"/>
  <c r="G2053" i="25"/>
  <c r="F2170" i="25"/>
  <c r="H1712" i="25"/>
  <c r="I1858" i="25"/>
  <c r="G1652" i="25"/>
  <c r="I1843" i="25"/>
  <c r="I1951" i="25"/>
  <c r="F1691" i="25"/>
  <c r="G1859" i="25"/>
  <c r="E1990" i="25"/>
  <c r="I1715" i="25"/>
  <c r="F1874" i="25"/>
  <c r="H1967" i="25"/>
  <c r="E1328" i="25"/>
  <c r="F1757" i="25"/>
  <c r="F1350" i="25"/>
  <c r="E1517" i="25"/>
  <c r="I1279" i="25"/>
  <c r="E1246" i="25"/>
  <c r="F1143" i="25"/>
  <c r="E1389" i="25"/>
  <c r="H1334" i="25"/>
  <c r="F1580" i="25"/>
  <c r="I1369" i="25"/>
  <c r="I1574" i="25"/>
  <c r="E1737" i="25"/>
  <c r="H1534" i="25"/>
  <c r="H1337" i="25"/>
  <c r="F1618" i="25"/>
  <c r="F1358" i="25"/>
  <c r="I1428" i="25"/>
  <c r="I1676" i="25"/>
  <c r="H1848" i="25"/>
  <c r="I1963" i="25"/>
  <c r="E2059" i="25"/>
  <c r="I1699" i="25"/>
  <c r="I1845" i="25"/>
  <c r="I1946" i="25"/>
  <c r="G2062" i="25"/>
  <c r="G2190" i="25"/>
  <c r="H2295" i="25"/>
  <c r="H1394" i="25"/>
  <c r="F1813" i="25"/>
  <c r="F1376" i="25"/>
  <c r="H1538" i="25"/>
  <c r="I1319" i="25"/>
  <c r="H1276" i="25"/>
  <c r="F1185" i="25"/>
  <c r="E938" i="25"/>
  <c r="E1223" i="25"/>
  <c r="I1615" i="25"/>
  <c r="E1403" i="25"/>
  <c r="I1592" i="25"/>
  <c r="I1302" i="25"/>
  <c r="F1568" i="25"/>
  <c r="F1410" i="25"/>
  <c r="F1189" i="25"/>
  <c r="G1403" i="25"/>
  <c r="H1459" i="25"/>
  <c r="E1714" i="25"/>
  <c r="G1870" i="25"/>
  <c r="G1975" i="25"/>
  <c r="G1371" i="25"/>
  <c r="H1735" i="25"/>
  <c r="G1860" i="25"/>
  <c r="I1962" i="25"/>
  <c r="I2082" i="25"/>
  <c r="H2207" i="25"/>
  <c r="G2310" i="25"/>
  <c r="G1707" i="25"/>
  <c r="E1850" i="25"/>
  <c r="F1447" i="25"/>
  <c r="G1858" i="25"/>
  <c r="I1401" i="25"/>
  <c r="I640" i="25"/>
  <c r="G717" i="25"/>
  <c r="G1312" i="25"/>
  <c r="H1234" i="25"/>
  <c r="F1095" i="25"/>
  <c r="F1395" i="25"/>
  <c r="E1640" i="25"/>
  <c r="G1439" i="25"/>
  <c r="G1614" i="25"/>
  <c r="G1380" i="25"/>
  <c r="G1594" i="25"/>
  <c r="I1446" i="25"/>
  <c r="F1342" i="25"/>
  <c r="H1438" i="25"/>
  <c r="H1484" i="25"/>
  <c r="G1741" i="25"/>
  <c r="H1886" i="25"/>
  <c r="H1990" i="25"/>
  <c r="G1522" i="25"/>
  <c r="E1757" i="25"/>
  <c r="G1876" i="25"/>
  <c r="E1978" i="25"/>
  <c r="G2100" i="25"/>
  <c r="G2222" i="25"/>
  <c r="E2324" i="25"/>
  <c r="E1733" i="25"/>
  <c r="F1864" i="25"/>
  <c r="H1449" i="25"/>
  <c r="E1864" i="25"/>
  <c r="E1405" i="25"/>
  <c r="I844" i="25"/>
  <c r="I922" i="25"/>
  <c r="F1313" i="25"/>
  <c r="G1236" i="25"/>
  <c r="E1102" i="25"/>
  <c r="E1401" i="25"/>
  <c r="H1652" i="25"/>
  <c r="E1440" i="25"/>
  <c r="F1623" i="25"/>
  <c r="H1385" i="25"/>
  <c r="F1595" i="25"/>
  <c r="H1453" i="25"/>
  <c r="I1346" i="25"/>
  <c r="I1440" i="25"/>
  <c r="E1174" i="25"/>
  <c r="H1743" i="25"/>
  <c r="G1887" i="25"/>
  <c r="I1991" i="25"/>
  <c r="G1530" i="25"/>
  <c r="G1759" i="25"/>
  <c r="G1089" i="25"/>
  <c r="F1621" i="25"/>
  <c r="G1259" i="25"/>
  <c r="E1469" i="25"/>
  <c r="H1189" i="25"/>
  <c r="G1172" i="25"/>
  <c r="E858" i="25"/>
  <c r="I1332" i="25"/>
  <c r="G1229" i="25"/>
  <c r="H1503" i="25"/>
  <c r="E1724" i="25"/>
  <c r="H1519" i="25"/>
  <c r="E1683" i="25"/>
  <c r="G1468" i="25"/>
  <c r="G1671" i="25"/>
  <c r="F1561" i="25"/>
  <c r="I1453" i="25"/>
  <c r="F1309" i="25"/>
  <c r="F1590" i="25"/>
  <c r="F1811" i="25"/>
  <c r="I1931" i="25"/>
  <c r="H2030" i="25"/>
  <c r="G1623" i="25"/>
  <c r="I1806" i="25"/>
  <c r="F1915" i="25"/>
  <c r="G2028" i="25"/>
  <c r="G2150" i="25"/>
  <c r="H2263" i="25"/>
  <c r="E1598" i="25"/>
  <c r="F1704" i="25"/>
  <c r="E1979" i="25"/>
  <c r="I2153" i="25"/>
  <c r="E1754" i="25"/>
  <c r="H1575" i="25"/>
  <c r="E1844" i="25"/>
  <c r="F1558" i="25"/>
  <c r="H1840" i="25"/>
  <c r="E1512" i="25"/>
  <c r="F1836" i="25"/>
  <c r="H1993" i="25"/>
  <c r="H2095" i="25"/>
  <c r="G2256" i="25"/>
  <c r="E2407" i="25"/>
  <c r="I2543" i="25"/>
  <c r="E2655" i="25"/>
  <c r="G2038" i="25"/>
  <c r="H2224" i="25"/>
  <c r="E2360" i="25"/>
  <c r="G2498" i="25"/>
  <c r="G2650" i="25"/>
  <c r="F1967" i="25"/>
  <c r="G2162" i="25"/>
  <c r="I1802" i="25"/>
  <c r="G2135" i="25"/>
  <c r="H1784" i="25"/>
  <c r="E2105" i="25"/>
  <c r="F2238" i="25"/>
  <c r="H2343" i="25"/>
  <c r="F2057" i="25"/>
  <c r="G2175" i="25"/>
  <c r="I2287" i="25"/>
  <c r="E2285" i="25"/>
  <c r="I2442" i="25"/>
  <c r="H2593" i="25"/>
  <c r="F2724" i="25"/>
  <c r="F2824" i="25"/>
  <c r="H2924" i="25"/>
  <c r="H1843" i="25"/>
  <c r="G1200" i="25"/>
  <c r="I1601" i="25"/>
  <c r="G1179" i="25"/>
  <c r="H1686" i="25"/>
  <c r="E1155" i="25"/>
  <c r="H879" i="25"/>
  <c r="H1666" i="25"/>
  <c r="F1420" i="25"/>
  <c r="H1737" i="25"/>
  <c r="E1463" i="25"/>
  <c r="E1226" i="25"/>
  <c r="G1357" i="25"/>
  <c r="I1629" i="25"/>
  <c r="I831" i="25"/>
  <c r="E882" i="25"/>
  <c r="G1513" i="25"/>
  <c r="G1777" i="25"/>
  <c r="H1237" i="25"/>
  <c r="E1454" i="25"/>
  <c r="F1670" i="25"/>
  <c r="I906" i="25"/>
  <c r="G1334" i="25"/>
  <c r="F1008" i="25"/>
  <c r="I1002" i="25"/>
  <c r="E1170" i="25"/>
  <c r="G1577" i="25"/>
  <c r="E1751" i="25"/>
  <c r="E1238" i="25"/>
  <c r="H1481" i="25"/>
  <c r="H1673" i="25"/>
  <c r="G1834" i="25"/>
  <c r="E945" i="25"/>
  <c r="G792" i="25"/>
  <c r="I754" i="25"/>
  <c r="G1083" i="25"/>
  <c r="F1205" i="25"/>
  <c r="H1562" i="25"/>
  <c r="G1779" i="25"/>
  <c r="I1188" i="25"/>
  <c r="F1391" i="25"/>
  <c r="I1530" i="25"/>
  <c r="I1674" i="25"/>
  <c r="I1810" i="25"/>
  <c r="E1242" i="25"/>
  <c r="F1107" i="25"/>
  <c r="I863" i="25"/>
  <c r="H987" i="25"/>
  <c r="I828" i="25"/>
  <c r="F898" i="25"/>
  <c r="G1284" i="25"/>
  <c r="E1519" i="25"/>
  <c r="E1687" i="25"/>
  <c r="H921" i="25"/>
  <c r="I1295" i="25"/>
  <c r="F1076" i="25"/>
  <c r="E962" i="25"/>
  <c r="F1015" i="25"/>
  <c r="G1058" i="25"/>
  <c r="I1423" i="25"/>
  <c r="H1618" i="25"/>
  <c r="E1287" i="25"/>
  <c r="E1091" i="25"/>
  <c r="G1471" i="25"/>
  <c r="F1255" i="25"/>
  <c r="F1343" i="25"/>
  <c r="F1333" i="25"/>
  <c r="H1315" i="25"/>
  <c r="F1683" i="25"/>
  <c r="G1524" i="25"/>
  <c r="H1733" i="25"/>
  <c r="G1631" i="25"/>
  <c r="F1562" i="25"/>
  <c r="F1249" i="25"/>
  <c r="I1464" i="25"/>
  <c r="G1813" i="25"/>
  <c r="H1958" i="25"/>
  <c r="G1562" i="25"/>
  <c r="F1807" i="25"/>
  <c r="E1940" i="25"/>
  <c r="I2122" i="25"/>
  <c r="I2266" i="25"/>
  <c r="F1668" i="25"/>
  <c r="E1883" i="25"/>
  <c r="F2034" i="25"/>
  <c r="H2166" i="25"/>
  <c r="H1758" i="25"/>
  <c r="H1445" i="25"/>
  <c r="E1750" i="25"/>
  <c r="F1925" i="25"/>
  <c r="E1666" i="25"/>
  <c r="F1856" i="25"/>
  <c r="F1526" i="25"/>
  <c r="E1782" i="25"/>
  <c r="H1927" i="25"/>
  <c r="H2010" i="25"/>
  <c r="I2185" i="25"/>
  <c r="E2335" i="25"/>
  <c r="F2488" i="25"/>
  <c r="E2601" i="25"/>
  <c r="H1559" i="25"/>
  <c r="I2159" i="25"/>
  <c r="E2296" i="25"/>
  <c r="G2426" i="25"/>
  <c r="F2582" i="25"/>
  <c r="H2739" i="25"/>
  <c r="G2072" i="25"/>
  <c r="G2265" i="25"/>
  <c r="G2050" i="25"/>
  <c r="G1379" i="25"/>
  <c r="E1177" i="25"/>
  <c r="F1492" i="25"/>
  <c r="E1304" i="25"/>
  <c r="I1373" i="25"/>
  <c r="G1364" i="25"/>
  <c r="H1083" i="25"/>
  <c r="E1707" i="25"/>
  <c r="F1551" i="25"/>
  <c r="I1198" i="25"/>
  <c r="E1653" i="25"/>
  <c r="I1584" i="25"/>
  <c r="E1396" i="25"/>
  <c r="G1549" i="25"/>
  <c r="G1829" i="25"/>
  <c r="F1971" i="25"/>
  <c r="I1596" i="25"/>
  <c r="I1828" i="25"/>
  <c r="E1956" i="25"/>
  <c r="G2140" i="25"/>
  <c r="H2279" i="25"/>
  <c r="E1700" i="25"/>
  <c r="G1901" i="25"/>
  <c r="H2052" i="25"/>
  <c r="G2181" i="25"/>
  <c r="H1775" i="25"/>
  <c r="H1523" i="25"/>
  <c r="G1765" i="25"/>
  <c r="I1939" i="25"/>
  <c r="E1688" i="25"/>
  <c r="G1874" i="25"/>
  <c r="I1569" i="25"/>
  <c r="G1806" i="25"/>
  <c r="I1940" i="25"/>
  <c r="F2027" i="25"/>
  <c r="F2198" i="25"/>
  <c r="I2351" i="25"/>
  <c r="E2503" i="25"/>
  <c r="I2615" i="25"/>
  <c r="H1757" i="25"/>
  <c r="F2179" i="25"/>
  <c r="G2311" i="25"/>
  <c r="E2440" i="25"/>
  <c r="E2600" i="25"/>
  <c r="F1367" i="25"/>
  <c r="H2089" i="25"/>
  <c r="G2283" i="25"/>
  <c r="G2075" i="25"/>
  <c r="G1426" i="25"/>
  <c r="E1278" i="25"/>
  <c r="F1516" i="25"/>
  <c r="E1334" i="25"/>
  <c r="H955" i="25"/>
  <c r="F1388" i="25"/>
  <c r="E1362" i="25"/>
  <c r="H1732" i="25"/>
  <c r="E1572" i="25"/>
  <c r="I1372" i="25"/>
  <c r="E1680" i="25"/>
  <c r="I1617" i="25"/>
  <c r="I1418" i="25"/>
  <c r="E1602" i="25"/>
  <c r="E1846" i="25"/>
  <c r="I1984" i="25"/>
  <c r="I1637" i="25"/>
  <c r="H1842" i="25"/>
  <c r="I1974" i="25"/>
  <c r="E2156" i="25"/>
  <c r="G2294" i="25"/>
  <c r="H1728" i="25"/>
  <c r="F1920" i="25"/>
  <c r="H2068" i="25"/>
  <c r="H1140" i="25"/>
  <c r="I1728" i="25"/>
  <c r="F1873" i="25"/>
  <c r="G1693" i="25"/>
  <c r="H1855" i="25"/>
  <c r="E1961" i="25"/>
  <c r="G1718" i="25"/>
  <c r="F1877" i="25"/>
  <c r="F2005" i="25"/>
  <c r="G1740" i="25"/>
  <c r="E1884" i="25"/>
  <c r="H1977" i="25"/>
  <c r="G1393" i="25"/>
  <c r="H1811" i="25"/>
  <c r="G1374" i="25"/>
  <c r="I1537" i="25"/>
  <c r="H1309" i="25"/>
  <c r="I1274" i="25"/>
  <c r="E1183" i="25"/>
  <c r="I934" i="25"/>
  <c r="G1152" i="25"/>
  <c r="I1605" i="25"/>
  <c r="G1402" i="25"/>
  <c r="H1591" i="25"/>
  <c r="H1220" i="25"/>
  <c r="G1567" i="25"/>
  <c r="I1406" i="25"/>
  <c r="E1115" i="25"/>
  <c r="E1400" i="25"/>
  <c r="F1455" i="25"/>
  <c r="I1708" i="25"/>
  <c r="G1867" i="25"/>
  <c r="H1974" i="25"/>
  <c r="I1123" i="25"/>
  <c r="E1732" i="25"/>
  <c r="I1859" i="25"/>
  <c r="H1959" i="25"/>
  <c r="G2078" i="25"/>
  <c r="G2206" i="25"/>
  <c r="E2308" i="25"/>
  <c r="F1436" i="25"/>
  <c r="F1852" i="25"/>
  <c r="E1399" i="25"/>
  <c r="I1553" i="25"/>
  <c r="H1339" i="25"/>
  <c r="I1309" i="25"/>
  <c r="F1232" i="25"/>
  <c r="G1093" i="25"/>
  <c r="F1368" i="25"/>
  <c r="H1638" i="25"/>
  <c r="I1437" i="25"/>
  <c r="E1609" i="25"/>
  <c r="I1377" i="25"/>
  <c r="F1592" i="25"/>
  <c r="G1443" i="25"/>
  <c r="F1312" i="25"/>
  <c r="F1434" i="25"/>
  <c r="F1482" i="25"/>
  <c r="H1740" i="25"/>
  <c r="G1885" i="25"/>
  <c r="E1987" i="25"/>
  <c r="F1513" i="25"/>
  <c r="I1756" i="25"/>
  <c r="E1874" i="25"/>
  <c r="I1978" i="25"/>
  <c r="I2098" i="25"/>
  <c r="E2220" i="25"/>
  <c r="G2324" i="25"/>
  <c r="E1731" i="25"/>
  <c r="E1863" i="25"/>
  <c r="H1497" i="25"/>
  <c r="F1017" i="25"/>
  <c r="H1424" i="25"/>
  <c r="F1045" i="25"/>
  <c r="E1262" i="25"/>
  <c r="G1420" i="25"/>
  <c r="H1091" i="25"/>
  <c r="I1162" i="25"/>
  <c r="I1713" i="25"/>
  <c r="E826" i="25"/>
  <c r="E1119" i="25"/>
  <c r="G1681" i="25"/>
  <c r="E1430" i="25"/>
  <c r="F1845" i="25"/>
  <c r="I1477" i="25"/>
  <c r="E1286" i="25"/>
  <c r="G1148" i="25"/>
  <c r="E1650" i="25"/>
  <c r="H896" i="25"/>
  <c r="I927" i="25"/>
  <c r="E1535" i="25"/>
  <c r="G1787" i="25"/>
  <c r="F1297" i="25"/>
  <c r="I1515" i="25"/>
  <c r="F1685" i="25"/>
  <c r="F942" i="25"/>
  <c r="E937" i="25"/>
  <c r="E921" i="25"/>
  <c r="F1031" i="25"/>
  <c r="H1277" i="25"/>
  <c r="G1595" i="25"/>
  <c r="H1788" i="25"/>
  <c r="I1340" i="25"/>
  <c r="E1494" i="25"/>
  <c r="F1686" i="25"/>
  <c r="H1084" i="25"/>
  <c r="I1062" i="25"/>
  <c r="I903" i="25"/>
  <c r="F959" i="25"/>
  <c r="G824" i="25"/>
  <c r="H1314" i="25"/>
  <c r="H1642" i="25"/>
  <c r="I1791" i="25"/>
  <c r="G1217" i="25"/>
  <c r="G1424" i="25"/>
  <c r="I1546" i="25"/>
  <c r="H1689" i="25"/>
  <c r="I1850" i="25"/>
  <c r="G1274" i="25"/>
  <c r="E1152" i="25"/>
  <c r="F993" i="25"/>
  <c r="G1012" i="25"/>
  <c r="E894" i="25"/>
  <c r="F997" i="25"/>
  <c r="E1322" i="25"/>
  <c r="G1545" i="25"/>
  <c r="E1727" i="25"/>
  <c r="F960" i="25"/>
  <c r="I1320" i="25"/>
  <c r="E1178" i="25"/>
  <c r="G994" i="25"/>
  <c r="E1042" i="25"/>
  <c r="I1140" i="25"/>
  <c r="I1439" i="25"/>
  <c r="G1633" i="25"/>
  <c r="F1461" i="25"/>
  <c r="I1165" i="25"/>
  <c r="H1490" i="25"/>
  <c r="I965" i="25"/>
  <c r="G1372" i="25"/>
  <c r="H1361" i="25"/>
  <c r="E1409" i="25"/>
  <c r="E1704" i="25"/>
  <c r="H1550" i="25"/>
  <c r="H1396" i="25"/>
  <c r="H1651" i="25"/>
  <c r="H1583" i="25"/>
  <c r="G1445" i="25"/>
  <c r="F1547" i="25"/>
  <c r="H1828" i="25"/>
  <c r="I1995" i="25"/>
  <c r="F1593" i="25"/>
  <c r="G1821" i="25"/>
  <c r="H1983" i="25"/>
  <c r="I2138" i="25"/>
  <c r="G2278" i="25"/>
  <c r="E1744" i="25"/>
  <c r="H1900" i="25"/>
  <c r="F2050" i="25"/>
  <c r="I1533" i="25"/>
  <c r="H1773" i="25"/>
  <c r="G1518" i="25"/>
  <c r="H1804" i="25"/>
  <c r="E1937" i="25"/>
  <c r="G1687" i="25"/>
  <c r="F1901" i="25"/>
  <c r="I1566" i="25"/>
  <c r="F1801" i="25"/>
  <c r="F1964" i="25"/>
  <c r="F2025" i="25"/>
  <c r="H2197" i="25"/>
  <c r="I2375" i="25"/>
  <c r="I2503" i="25"/>
  <c r="H2612" i="25"/>
  <c r="E1981" i="25"/>
  <c r="E2177" i="25"/>
  <c r="F2309" i="25"/>
  <c r="E2464" i="25"/>
  <c r="I2598" i="25"/>
  <c r="H2755" i="25"/>
  <c r="G2120" i="25"/>
  <c r="F2281" i="25"/>
  <c r="H2072" i="25"/>
  <c r="G1520" i="25"/>
  <c r="E1275" i="25"/>
  <c r="I1513" i="25"/>
  <c r="E1094" i="25"/>
  <c r="F912" i="25"/>
  <c r="I1387" i="25"/>
  <c r="F1450" i="25"/>
  <c r="I1731" i="25"/>
  <c r="F1452" i="25"/>
  <c r="E1438" i="25"/>
  <c r="G1253" i="25"/>
  <c r="E1408" i="25"/>
  <c r="H939" i="25"/>
  <c r="E890" i="25"/>
  <c r="I1150" i="25"/>
  <c r="H1786" i="25"/>
  <c r="H1441" i="25"/>
  <c r="H1857" i="25"/>
  <c r="F958" i="25"/>
  <c r="G1305" i="25"/>
  <c r="F1223" i="25"/>
  <c r="G977" i="25"/>
  <c r="I933" i="25"/>
  <c r="E1121" i="25"/>
  <c r="H1610" i="25"/>
  <c r="E1799" i="25"/>
  <c r="I1317" i="25"/>
  <c r="F1527" i="25"/>
  <c r="I1698" i="25"/>
  <c r="I980" i="25"/>
  <c r="H977" i="25"/>
  <c r="F949" i="25"/>
  <c r="E1062" i="25"/>
  <c r="E1312" i="25"/>
  <c r="I1611" i="25"/>
  <c r="G1801" i="25"/>
  <c r="E1358" i="25"/>
  <c r="H1505" i="25"/>
  <c r="H1699" i="25"/>
  <c r="G1112" i="25"/>
  <c r="H1098" i="25"/>
  <c r="I939" i="25"/>
  <c r="F982" i="25"/>
  <c r="G897" i="25"/>
  <c r="E1342" i="25"/>
  <c r="H1658" i="25"/>
  <c r="E1801" i="25"/>
  <c r="G1241" i="25"/>
  <c r="I1434" i="25"/>
  <c r="I1562" i="25"/>
  <c r="F1701" i="25"/>
  <c r="E1862" i="25"/>
  <c r="E1294" i="25"/>
  <c r="E1182" i="25"/>
  <c r="H1034" i="25"/>
  <c r="H765" i="25"/>
  <c r="G922" i="25"/>
  <c r="G1024" i="25"/>
  <c r="E1345" i="25"/>
  <c r="G1563" i="25"/>
  <c r="I1739" i="25"/>
  <c r="F996" i="25"/>
  <c r="I1344" i="25"/>
  <c r="I873" i="25"/>
  <c r="H1025" i="25"/>
  <c r="H1067" i="25"/>
  <c r="H1179" i="25"/>
  <c r="G1457" i="25"/>
  <c r="E1647" i="25"/>
  <c r="E1510" i="25"/>
  <c r="I1270" i="25"/>
  <c r="F1508" i="25"/>
  <c r="E1089" i="25"/>
  <c r="G906" i="25"/>
  <c r="G1386" i="25"/>
  <c r="G1444" i="25"/>
  <c r="I1729" i="25"/>
  <c r="I1568" i="25"/>
  <c r="E1418" i="25"/>
  <c r="F1672" i="25"/>
  <c r="I1614" i="25"/>
  <c r="F1476" i="25"/>
  <c r="H1596" i="25"/>
  <c r="G1843" i="25"/>
  <c r="H2006" i="25"/>
  <c r="F1627" i="25"/>
  <c r="F1839" i="25"/>
  <c r="H1999" i="25"/>
  <c r="I2154" i="25"/>
  <c r="G2292" i="25"/>
  <c r="E1763" i="25"/>
  <c r="E1915" i="25"/>
  <c r="I2065" i="25"/>
  <c r="H1557" i="25"/>
  <c r="E1787" i="25"/>
  <c r="G1556" i="25"/>
  <c r="F1819" i="25"/>
  <c r="H1948" i="25"/>
  <c r="H1711" i="25"/>
  <c r="E1912" i="25"/>
  <c r="G1596" i="25"/>
  <c r="E1824" i="25"/>
  <c r="E1974" i="25"/>
  <c r="H2051" i="25"/>
  <c r="F2209" i="25"/>
  <c r="E2385" i="25"/>
  <c r="E2513" i="25"/>
  <c r="E2623" i="25"/>
  <c r="I2004" i="25"/>
  <c r="I2191" i="25"/>
  <c r="H2324" i="25"/>
  <c r="I2478" i="25"/>
  <c r="I2614" i="25"/>
  <c r="E1786" i="25"/>
  <c r="G2136" i="25"/>
  <c r="E2299" i="25"/>
  <c r="H2088" i="25"/>
  <c r="H1577" i="25"/>
  <c r="F1311" i="25"/>
  <c r="I1529" i="25"/>
  <c r="I1127" i="25"/>
  <c r="G1085" i="25"/>
  <c r="G1404" i="25"/>
  <c r="I1484" i="25"/>
  <c r="G1177" i="25"/>
  <c r="F953" i="25"/>
  <c r="H1611" i="25"/>
  <c r="G1573" i="25"/>
  <c r="G1428" i="25"/>
  <c r="H1052" i="25"/>
  <c r="F977" i="25"/>
  <c r="H1195" i="25"/>
  <c r="I1799" i="25"/>
  <c r="F1541" i="25"/>
  <c r="F1869" i="25"/>
  <c r="E1078" i="25"/>
  <c r="E1097" i="25"/>
  <c r="E1241" i="25"/>
  <c r="F1093" i="25"/>
  <c r="E1008" i="25"/>
  <c r="G1169" i="25"/>
  <c r="E1655" i="25"/>
  <c r="H1812" i="25"/>
  <c r="H1370" i="25"/>
  <c r="E1542" i="25"/>
  <c r="I1738" i="25"/>
  <c r="F1168" i="25"/>
  <c r="H1018" i="25"/>
  <c r="H981" i="25"/>
  <c r="F961" i="25"/>
  <c r="E1392" i="25"/>
  <c r="G1627" i="25"/>
  <c r="I963" i="25"/>
  <c r="I1375" i="25"/>
  <c r="H1545" i="25"/>
  <c r="F1766" i="25"/>
  <c r="F1134" i="25"/>
  <c r="E1136" i="25"/>
  <c r="E1129" i="25"/>
  <c r="G1080" i="25"/>
  <c r="I930" i="25"/>
  <c r="F1414" i="25"/>
  <c r="E1671" i="25"/>
  <c r="E1815" i="25"/>
  <c r="E1305" i="25"/>
  <c r="E1446" i="25"/>
  <c r="F1574" i="25"/>
  <c r="E1742" i="25"/>
  <c r="H877" i="25"/>
  <c r="I1230" i="25"/>
  <c r="G1291" i="25"/>
  <c r="H1075" i="25"/>
  <c r="H902" i="25"/>
  <c r="I1014" i="25"/>
  <c r="F1054" i="25"/>
  <c r="E1378" i="25"/>
  <c r="G1617" i="25"/>
  <c r="H1754" i="25"/>
  <c r="F1032" i="25"/>
  <c r="H873" i="25"/>
  <c r="F916" i="25"/>
  <c r="F1057" i="25"/>
  <c r="E905" i="25"/>
  <c r="E1209" i="25"/>
  <c r="H1482" i="25"/>
  <c r="G1689" i="25"/>
  <c r="F1565" i="25"/>
  <c r="H1310" i="25"/>
  <c r="I932" i="25"/>
  <c r="E1122" i="25"/>
  <c r="H1076" i="25"/>
  <c r="G1107" i="25"/>
  <c r="F1474" i="25"/>
  <c r="I1142" i="25"/>
  <c r="I1627" i="25"/>
  <c r="H1446" i="25"/>
  <c r="E1699" i="25"/>
  <c r="I1358" i="25"/>
  <c r="G1181" i="25"/>
  <c r="H1629" i="25"/>
  <c r="F1890" i="25"/>
  <c r="I2019" i="25"/>
  <c r="F1657" i="25"/>
  <c r="F1881" i="25"/>
  <c r="I2014" i="25"/>
  <c r="I2170" i="25"/>
  <c r="H1395" i="25"/>
  <c r="I1781" i="25"/>
  <c r="E1929" i="25"/>
  <c r="H2102" i="25"/>
  <c r="F1588" i="25"/>
  <c r="F1802" i="25"/>
  <c r="H1646" i="25"/>
  <c r="G1839" i="25"/>
  <c r="E1959" i="25"/>
  <c r="G1784" i="25"/>
  <c r="E1928" i="25"/>
  <c r="G1629" i="25"/>
  <c r="E1870" i="25"/>
  <c r="F1988" i="25"/>
  <c r="E2072" i="25"/>
  <c r="G2257" i="25"/>
  <c r="E2399" i="25"/>
  <c r="E2527" i="25"/>
  <c r="F2656" i="25"/>
  <c r="H2024" i="25"/>
  <c r="H2206" i="25"/>
  <c r="G2362" i="25"/>
  <c r="G2490" i="25"/>
  <c r="H2627" i="25"/>
  <c r="G1970" i="25"/>
  <c r="G2152" i="25"/>
  <c r="F1594" i="25"/>
  <c r="G1715" i="25"/>
  <c r="I1634" i="25"/>
  <c r="E1311" i="25"/>
  <c r="G1628" i="25"/>
  <c r="I1591" i="25"/>
  <c r="F1433" i="25"/>
  <c r="I1092" i="25"/>
  <c r="F1062" i="25"/>
  <c r="E1425" i="25"/>
  <c r="G1811" i="25"/>
  <c r="F1557" i="25"/>
  <c r="E1264" i="25"/>
  <c r="I1110" i="25"/>
  <c r="G1123" i="25"/>
  <c r="H1423" i="25"/>
  <c r="F1126" i="25"/>
  <c r="E686" i="25"/>
  <c r="H1197" i="25"/>
  <c r="G1667" i="25"/>
  <c r="E1823" i="25"/>
  <c r="I1389" i="25"/>
  <c r="E1558" i="25"/>
  <c r="H1753" i="25"/>
  <c r="F1207" i="25"/>
  <c r="E1058" i="25"/>
  <c r="G1017" i="25"/>
  <c r="F989" i="25"/>
  <c r="I1411" i="25"/>
  <c r="G1641" i="25"/>
  <c r="F1080" i="25"/>
  <c r="I1390" i="25"/>
  <c r="H1561" i="25"/>
  <c r="F1781" i="25"/>
  <c r="H1161" i="25"/>
  <c r="G1170" i="25"/>
  <c r="E1168" i="25"/>
  <c r="G818" i="25"/>
  <c r="H963" i="25"/>
  <c r="H1434" i="25"/>
  <c r="I1687" i="25"/>
  <c r="E1825" i="25"/>
  <c r="G1323" i="25"/>
  <c r="H1457" i="25"/>
  <c r="E1590" i="25"/>
  <c r="H1755" i="25"/>
  <c r="H1001" i="25"/>
  <c r="G1351" i="25"/>
  <c r="H1319" i="25"/>
  <c r="E1107" i="25"/>
  <c r="I925" i="25"/>
  <c r="E1034" i="25"/>
  <c r="I919" i="25"/>
  <c r="I1395" i="25"/>
  <c r="E1631" i="25"/>
  <c r="E1767" i="25"/>
  <c r="H1078" i="25"/>
  <c r="E914" i="25"/>
  <c r="E952" i="25"/>
  <c r="I1084" i="25"/>
  <c r="I942" i="25"/>
  <c r="F1254" i="25"/>
  <c r="G1499" i="25"/>
  <c r="I1703" i="25"/>
  <c r="E1622" i="25"/>
  <c r="E1344" i="25"/>
  <c r="E1086" i="25"/>
  <c r="H1174" i="25"/>
  <c r="H1129" i="25"/>
  <c r="E1259" i="25"/>
  <c r="F1411" i="25"/>
  <c r="F1402" i="25"/>
  <c r="I1452" i="25"/>
  <c r="F1354" i="25"/>
  <c r="F669" i="25"/>
  <c r="E1487" i="25"/>
  <c r="E1200" i="25"/>
  <c r="I1570" i="25"/>
  <c r="I1286" i="25"/>
  <c r="H1316" i="25"/>
  <c r="G1156" i="25"/>
  <c r="F1440" i="25"/>
  <c r="E1380" i="25"/>
  <c r="F876" i="25"/>
  <c r="G1235" i="25"/>
  <c r="H1682" i="25"/>
  <c r="G1161" i="25"/>
  <c r="F1421" i="25"/>
  <c r="H1571" i="25"/>
  <c r="H1793" i="25"/>
  <c r="H1242" i="25"/>
  <c r="G1163" i="25"/>
  <c r="E918" i="25"/>
  <c r="F1020" i="25"/>
  <c r="G1433" i="25"/>
  <c r="E1711" i="25"/>
  <c r="H1163" i="25"/>
  <c r="H1401" i="25"/>
  <c r="I1602" i="25"/>
  <c r="G1794" i="25"/>
  <c r="G1272" i="25"/>
  <c r="H1335" i="25"/>
  <c r="F845" i="25"/>
  <c r="H893" i="25"/>
  <c r="I1091" i="25"/>
  <c r="G1497" i="25"/>
  <c r="H1698" i="25"/>
  <c r="H1114" i="25"/>
  <c r="F1341" i="25"/>
  <c r="E1470" i="25"/>
  <c r="H1633" i="25"/>
  <c r="H1769" i="25"/>
  <c r="H1086" i="25"/>
  <c r="G995" i="25"/>
  <c r="H1343" i="25"/>
  <c r="E1139" i="25"/>
  <c r="F1023" i="25"/>
  <c r="E1065" i="25"/>
  <c r="G1099" i="25"/>
  <c r="E1455" i="25"/>
  <c r="I1643" i="25"/>
  <c r="H1780" i="25"/>
  <c r="G1186" i="25"/>
  <c r="I959" i="25"/>
  <c r="H989" i="25"/>
  <c r="F928" i="25"/>
  <c r="F966" i="25"/>
  <c r="F1285" i="25"/>
  <c r="I1567" i="25"/>
  <c r="E1807" i="25"/>
  <c r="E1678" i="25"/>
  <c r="H1408" i="25"/>
  <c r="H1145" i="25"/>
  <c r="F1199" i="25"/>
  <c r="I1254" i="25"/>
  <c r="E1203" i="25"/>
  <c r="I1540" i="25"/>
  <c r="G1446" i="25"/>
  <c r="I1662" i="25"/>
  <c r="H1502" i="25"/>
  <c r="F1456" i="25"/>
  <c r="I1436" i="25"/>
  <c r="I1393" i="25"/>
  <c r="I1750" i="25"/>
  <c r="G1919" i="25"/>
  <c r="F2042" i="25"/>
  <c r="G1762" i="25"/>
  <c r="F1906" i="25"/>
  <c r="E2044" i="25"/>
  <c r="G2228" i="25"/>
  <c r="F1555" i="25"/>
  <c r="G1818" i="25"/>
  <c r="G1989" i="25"/>
  <c r="I2129" i="25"/>
  <c r="F1647" i="25"/>
  <c r="F1871" i="25"/>
  <c r="E1686" i="25"/>
  <c r="I1867" i="25"/>
  <c r="I1581" i="25"/>
  <c r="F1815" i="25"/>
  <c r="F1957" i="25"/>
  <c r="F1736" i="25"/>
  <c r="F1892" i="25"/>
  <c r="F1761" i="25"/>
  <c r="E2136" i="25"/>
  <c r="G2289" i="25"/>
  <c r="F2424" i="25"/>
  <c r="E2569" i="25"/>
  <c r="H1156" i="25"/>
  <c r="H1670" i="25"/>
  <c r="H1798" i="25"/>
  <c r="G1800" i="25"/>
  <c r="E2537" i="25"/>
  <c r="H2387" i="25"/>
  <c r="E2183" i="25"/>
  <c r="I1363" i="25"/>
  <c r="F1137" i="25"/>
  <c r="E1570" i="25"/>
  <c r="I1692" i="25"/>
  <c r="F1160" i="25"/>
  <c r="F1478" i="25"/>
  <c r="G1696" i="25"/>
  <c r="F2019" i="25"/>
  <c r="G1776" i="25"/>
  <c r="I2030" i="25"/>
  <c r="E2292" i="25"/>
  <c r="I1820" i="25"/>
  <c r="H2078" i="25"/>
  <c r="I1685" i="25"/>
  <c r="G1669" i="25"/>
  <c r="F1949" i="25"/>
  <c r="I1817" i="25"/>
  <c r="F1631" i="25"/>
  <c r="H1905" i="25"/>
  <c r="I2092" i="25"/>
  <c r="G2387" i="25"/>
  <c r="I2551" i="25"/>
  <c r="E2025" i="25"/>
  <c r="F2272" i="25"/>
  <c r="E2504" i="25"/>
  <c r="I1807" i="25"/>
  <c r="F2184" i="25"/>
  <c r="G2107" i="25"/>
  <c r="F1798" i="25"/>
  <c r="F1169" i="25"/>
  <c r="I1100" i="25"/>
  <c r="E1243" i="25"/>
  <c r="I1357" i="25"/>
  <c r="G1712" i="25"/>
  <c r="I1404" i="25"/>
  <c r="E1207" i="25"/>
  <c r="E1736" i="25"/>
  <c r="I2035" i="25"/>
  <c r="G1798" i="25"/>
  <c r="H2047" i="25"/>
  <c r="G2308" i="25"/>
  <c r="H1836" i="25"/>
  <c r="G2093" i="25"/>
  <c r="E1651" i="25"/>
  <c r="G1526" i="25"/>
  <c r="I1869" i="25"/>
  <c r="H1590" i="25"/>
  <c r="E1904" i="25"/>
  <c r="E1659" i="25"/>
  <c r="G1918" i="25"/>
  <c r="H1435" i="25"/>
  <c r="H1219" i="25"/>
  <c r="E1007" i="25"/>
  <c r="F1183" i="25"/>
  <c r="G1294" i="25"/>
  <c r="F1365" i="25"/>
  <c r="H1717" i="25"/>
  <c r="I1632" i="25"/>
  <c r="I1486" i="25"/>
  <c r="E1505" i="25"/>
  <c r="G1421" i="25"/>
  <c r="F1554" i="25"/>
  <c r="I1896" i="25"/>
  <c r="F2035" i="25"/>
  <c r="G1782" i="25"/>
  <c r="H1975" i="25"/>
  <c r="G2142" i="25"/>
  <c r="G1755" i="25"/>
  <c r="H1705" i="25"/>
  <c r="I1461" i="25"/>
  <c r="E1054" i="25"/>
  <c r="E1002" i="25"/>
  <c r="H1182" i="25"/>
  <c r="G1550" i="25"/>
  <c r="E1513" i="25"/>
  <c r="G1406" i="25"/>
  <c r="E1684" i="25"/>
  <c r="I1429" i="25"/>
  <c r="H1411" i="25"/>
  <c r="I1805" i="25"/>
  <c r="G1999" i="25"/>
  <c r="H1645" i="25"/>
  <c r="G1900" i="25"/>
  <c r="G2052" i="25"/>
  <c r="G2260" i="25"/>
  <c r="F1753" i="25"/>
  <c r="F1264" i="25"/>
  <c r="I1237" i="25"/>
  <c r="H1520" i="25"/>
  <c r="F1157" i="25"/>
  <c r="G1113" i="25"/>
  <c r="G1140" i="25"/>
  <c r="G1493" i="25"/>
  <c r="H1291" i="25"/>
  <c r="F1639" i="25"/>
  <c r="E1460" i="25"/>
  <c r="H1021" i="25"/>
  <c r="F1380" i="25"/>
  <c r="I1278" i="25"/>
  <c r="G1660" i="25"/>
  <c r="E1899" i="25"/>
  <c r="I2027" i="25"/>
  <c r="E1674" i="25"/>
  <c r="I1890" i="25"/>
  <c r="H2023" i="25"/>
  <c r="G2180" i="25"/>
  <c r="G1494" i="25"/>
  <c r="I1792" i="25"/>
  <c r="I1268" i="25"/>
  <c r="I1075" i="25"/>
  <c r="F1468" i="25"/>
  <c r="E1251" i="25"/>
  <c r="G1341" i="25"/>
  <c r="E1330" i="25"/>
  <c r="E1310" i="25"/>
  <c r="H1675" i="25"/>
  <c r="H1517" i="25"/>
  <c r="G1722" i="25"/>
  <c r="E1619" i="25"/>
  <c r="G1560" i="25"/>
  <c r="I1227" i="25"/>
  <c r="E1436" i="25"/>
  <c r="E1808" i="25"/>
  <c r="I1955" i="25"/>
  <c r="F1552" i="25"/>
  <c r="F1803" i="25"/>
  <c r="I1458" i="25"/>
  <c r="G1309" i="25"/>
  <c r="G1527" i="25"/>
  <c r="E943" i="25"/>
  <c r="H1073" i="25"/>
  <c r="F1401" i="25"/>
  <c r="F1403" i="25"/>
  <c r="E1095" i="25"/>
  <c r="F1582" i="25"/>
  <c r="H1387" i="25"/>
  <c r="F1690" i="25"/>
  <c r="F1626" i="25"/>
  <c r="E1441" i="25"/>
  <c r="E1626" i="25"/>
  <c r="E1859" i="25"/>
  <c r="I1992" i="25"/>
  <c r="F1652" i="25"/>
  <c r="F1849" i="25"/>
  <c r="I1982" i="25"/>
  <c r="G2166" i="25"/>
  <c r="G2302" i="25"/>
  <c r="G2212" i="25"/>
  <c r="I2001" i="25"/>
  <c r="E1552" i="25"/>
  <c r="F1878" i="25"/>
  <c r="H1865" i="25"/>
  <c r="H1685" i="25"/>
  <c r="H1955" i="25"/>
  <c r="H1862" i="25"/>
  <c r="G1928" i="25"/>
  <c r="H2196" i="25"/>
  <c r="E2423" i="25"/>
  <c r="F2584" i="25"/>
  <c r="H1845" i="25"/>
  <c r="F2240" i="25"/>
  <c r="H2411" i="25"/>
  <c r="H2587" i="25"/>
  <c r="G2004" i="25"/>
  <c r="I2224" i="25"/>
  <c r="E2070" i="25"/>
  <c r="G1880" i="25"/>
  <c r="I2163" i="25"/>
  <c r="I2307" i="25"/>
  <c r="H2074" i="25"/>
  <c r="H2220" i="25"/>
  <c r="E2111" i="25"/>
  <c r="H2465" i="25"/>
  <c r="F2645" i="25"/>
  <c r="I2791" i="25"/>
  <c r="E2935" i="25"/>
  <c r="E2357" i="25"/>
  <c r="H2482" i="25"/>
  <c r="E2611" i="25"/>
  <c r="G2740" i="25"/>
  <c r="E1876" i="25"/>
  <c r="G1815" i="25"/>
  <c r="G2029" i="25"/>
  <c r="I1520" i="25"/>
  <c r="F1806" i="25"/>
  <c r="E1662" i="25"/>
  <c r="F1888" i="25"/>
  <c r="I1654" i="25"/>
  <c r="F1894" i="25"/>
  <c r="G1643" i="25"/>
  <c r="H1880" i="25"/>
  <c r="G1896" i="25"/>
  <c r="I2142" i="25"/>
  <c r="F2299" i="25"/>
  <c r="G2443" i="25"/>
  <c r="H2572" i="25"/>
  <c r="F2688" i="25"/>
  <c r="I2095" i="25"/>
  <c r="H2261" i="25"/>
  <c r="I2398" i="25"/>
  <c r="F2534" i="25"/>
  <c r="E2696" i="25"/>
  <c r="I2028" i="25"/>
  <c r="G2205" i="25"/>
  <c r="E1986" i="25"/>
  <c r="H2168" i="25"/>
  <c r="E1977" i="25"/>
  <c r="I2147" i="25"/>
  <c r="E2266" i="25"/>
  <c r="I1877" i="25"/>
  <c r="H2090" i="25"/>
  <c r="G2207" i="25"/>
  <c r="H1700" i="25"/>
  <c r="E2338" i="25"/>
  <c r="G2492" i="25"/>
  <c r="E2635" i="25"/>
  <c r="H2756" i="25"/>
  <c r="E2849" i="25"/>
  <c r="E2014" i="25"/>
  <c r="E2378" i="25"/>
  <c r="G2496" i="25"/>
  <c r="E2628" i="25"/>
  <c r="E2760" i="25"/>
  <c r="H1997" i="25"/>
  <c r="E1854" i="25"/>
  <c r="I2057" i="25"/>
  <c r="F1567" i="25"/>
  <c r="H1835" i="25"/>
  <c r="F1705" i="25"/>
  <c r="I1911" i="25"/>
  <c r="F1697" i="25"/>
  <c r="F1918" i="25"/>
  <c r="H1677" i="25"/>
  <c r="G1902" i="25"/>
  <c r="H1938" i="25"/>
  <c r="F2161" i="25"/>
  <c r="E2327" i="25"/>
  <c r="I2463" i="25"/>
  <c r="G2587" i="25"/>
  <c r="G2707" i="25"/>
  <c r="F2118" i="25"/>
  <c r="F2277" i="25"/>
  <c r="G2418" i="25"/>
  <c r="E2552" i="25"/>
  <c r="I2718" i="25"/>
  <c r="E2063" i="25"/>
  <c r="I2228" i="25"/>
  <c r="F2017" i="25"/>
  <c r="H2186" i="25"/>
  <c r="H2008" i="25"/>
  <c r="E2169" i="25"/>
  <c r="E2280" i="25"/>
  <c r="F1953" i="25"/>
  <c r="H2106" i="25"/>
  <c r="I2223" i="25"/>
  <c r="H1978" i="25"/>
  <c r="F2357" i="25"/>
  <c r="E2506" i="25"/>
  <c r="I2649" i="25"/>
  <c r="E2769" i="25"/>
  <c r="E2863" i="25"/>
  <c r="E2096" i="25"/>
  <c r="G2397" i="25"/>
  <c r="F2516" i="25"/>
  <c r="E2132" i="25"/>
  <c r="E1891" i="25"/>
  <c r="F2082" i="25"/>
  <c r="E1612" i="25"/>
  <c r="G1865" i="25"/>
  <c r="F1746" i="25"/>
  <c r="H1932" i="25"/>
  <c r="E1749" i="25"/>
  <c r="F1941" i="25"/>
  <c r="G1726" i="25"/>
  <c r="F1923" i="25"/>
  <c r="F1992" i="25"/>
  <c r="G2187" i="25"/>
  <c r="F2344" i="25"/>
  <c r="E2481" i="25"/>
  <c r="H2604" i="25"/>
  <c r="E1725" i="25"/>
  <c r="F2148" i="25"/>
  <c r="F2300" i="25"/>
  <c r="H2435" i="25"/>
  <c r="E2576" i="25"/>
  <c r="E2744" i="25"/>
  <c r="H2085" i="25"/>
  <c r="I2256" i="25"/>
  <c r="F2055" i="25"/>
  <c r="H2204" i="25"/>
  <c r="I2029" i="25"/>
  <c r="H2188" i="25"/>
  <c r="G2295" i="25"/>
  <c r="F1990" i="25"/>
  <c r="H2122" i="25"/>
  <c r="F2237" i="25"/>
  <c r="G2262" i="25"/>
  <c r="F1922" i="25"/>
  <c r="G2101" i="25"/>
  <c r="I1673" i="25"/>
  <c r="H1891" i="25"/>
  <c r="E1773" i="25"/>
  <c r="E1951" i="25"/>
  <c r="E1780" i="25"/>
  <c r="E1968" i="25"/>
  <c r="E1762" i="25"/>
  <c r="H1944" i="25"/>
  <c r="G2024" i="25"/>
  <c r="F2203" i="25"/>
  <c r="I2367" i="25"/>
  <c r="G2499" i="25"/>
  <c r="G2619" i="25"/>
  <c r="G1945" i="25"/>
  <c r="I2175" i="25"/>
  <c r="H2320" i="25"/>
  <c r="E2456" i="25"/>
  <c r="H2595" i="25"/>
  <c r="H1600" i="25"/>
  <c r="F2109" i="25"/>
  <c r="I2281" i="25"/>
  <c r="I2042" i="25"/>
  <c r="G1869" i="25"/>
  <c r="H2062" i="25"/>
  <c r="E1584" i="25"/>
  <c r="G1850" i="25"/>
  <c r="E1722" i="25"/>
  <c r="I1919" i="25"/>
  <c r="G1709" i="25"/>
  <c r="H1923" i="25"/>
  <c r="H1704" i="25"/>
  <c r="G1910" i="25"/>
  <c r="E1957" i="25"/>
  <c r="I2174" i="25"/>
  <c r="G2331" i="25"/>
  <c r="I2471" i="25"/>
  <c r="E2593" i="25"/>
  <c r="I1509" i="25"/>
  <c r="F2131" i="25"/>
  <c r="H2288" i="25"/>
  <c r="F2422" i="25"/>
  <c r="E2560" i="25"/>
  <c r="E2728" i="25"/>
  <c r="I2069" i="25"/>
  <c r="E2239" i="25"/>
  <c r="F2031" i="25"/>
  <c r="I1797" i="25"/>
  <c r="F2018" i="25"/>
  <c r="G1482" i="25"/>
  <c r="I1798" i="25"/>
  <c r="G1656" i="25"/>
  <c r="H1884" i="25"/>
  <c r="F1633" i="25"/>
  <c r="H1883" i="25"/>
  <c r="F1614" i="25"/>
  <c r="F1876" i="25"/>
  <c r="E1831" i="25"/>
  <c r="F2129" i="25"/>
  <c r="E2295" i="25"/>
  <c r="G2435" i="25"/>
  <c r="I2567" i="25"/>
  <c r="H2684" i="25"/>
  <c r="F2083" i="25"/>
  <c r="F2254" i="25"/>
  <c r="E2392" i="25"/>
  <c r="F2526" i="25"/>
  <c r="I2686" i="25"/>
  <c r="F1804" i="25"/>
  <c r="F2026" i="25"/>
  <c r="I1494" i="25"/>
  <c r="F1799" i="25"/>
  <c r="I1659" i="25"/>
  <c r="I1887" i="25"/>
  <c r="I1646" i="25"/>
  <c r="F1884" i="25"/>
  <c r="G1622" i="25"/>
  <c r="G1878" i="25"/>
  <c r="I1864" i="25"/>
  <c r="H2131" i="25"/>
  <c r="F2296" i="25"/>
  <c r="F2440" i="25"/>
  <c r="E2567" i="25"/>
  <c r="I2687" i="25"/>
  <c r="G2089" i="25"/>
  <c r="H2256" i="25"/>
  <c r="G2394" i="25"/>
  <c r="H2531" i="25"/>
  <c r="E2688" i="25"/>
  <c r="F1762" i="25"/>
  <c r="G1953" i="25"/>
  <c r="I2261" i="25"/>
  <c r="E2085" i="25"/>
  <c r="I2310" i="25"/>
  <c r="I2410" i="25"/>
  <c r="H2650" i="25"/>
  <c r="E2823" i="25"/>
  <c r="F2201" i="25"/>
  <c r="G2489" i="25"/>
  <c r="H2687" i="25"/>
  <c r="G2858" i="25"/>
  <c r="E2992" i="25"/>
  <c r="F2181" i="25"/>
  <c r="H2400" i="25"/>
  <c r="F2563" i="25"/>
  <c r="I2268" i="25"/>
  <c r="I2441" i="25"/>
  <c r="G1976" i="25"/>
  <c r="I2355" i="25"/>
  <c r="E2508" i="25"/>
  <c r="G2035" i="25"/>
  <c r="G2359" i="25"/>
  <c r="F2481" i="25"/>
  <c r="H2607" i="25"/>
  <c r="F2743" i="25"/>
  <c r="F2857" i="25"/>
  <c r="H2673" i="25"/>
  <c r="H2839" i="25"/>
  <c r="I2968" i="25"/>
  <c r="F3073" i="25"/>
  <c r="F3161" i="25"/>
  <c r="E3258" i="25"/>
  <c r="H3349" i="25"/>
  <c r="E3434" i="25"/>
  <c r="F2565" i="25"/>
  <c r="H2790" i="25"/>
  <c r="I2930" i="25"/>
  <c r="G3045" i="25"/>
  <c r="F3149" i="25"/>
  <c r="E3241" i="25"/>
  <c r="F3343" i="25"/>
  <c r="G3465" i="25"/>
  <c r="H2599" i="25"/>
  <c r="E2788" i="25"/>
  <c r="E2940" i="25"/>
  <c r="G2470" i="25"/>
  <c r="E2757" i="25"/>
  <c r="E2899" i="25"/>
  <c r="G2558" i="25"/>
  <c r="F2777" i="25"/>
  <c r="H2930" i="25"/>
  <c r="H2476" i="25"/>
  <c r="F2742" i="25"/>
  <c r="F2904" i="25"/>
  <c r="F3027" i="25"/>
  <c r="H3134" i="25"/>
  <c r="F3247" i="25"/>
  <c r="I3007" i="25"/>
  <c r="I3182" i="25"/>
  <c r="F3329" i="25"/>
  <c r="H3477" i="25"/>
  <c r="E3554" i="25"/>
  <c r="G2730" i="25"/>
  <c r="E2131" i="25"/>
  <c r="I2103" i="25"/>
  <c r="G2342" i="25"/>
  <c r="E2171" i="25"/>
  <c r="E2229" i="25"/>
  <c r="G2511" i="25"/>
  <c r="G2731" i="25"/>
  <c r="H2884" i="25"/>
  <c r="H2373" i="25"/>
  <c r="H2566" i="25"/>
  <c r="G2750" i="25"/>
  <c r="H2907" i="25"/>
  <c r="E3040" i="25"/>
  <c r="H2328" i="25"/>
  <c r="I2466" i="25"/>
  <c r="I1921" i="25"/>
  <c r="E2356" i="25"/>
  <c r="I2483" i="25"/>
  <c r="E2206" i="25"/>
  <c r="E2405" i="25"/>
  <c r="E2556" i="25"/>
  <c r="G2216" i="25"/>
  <c r="G2408" i="25"/>
  <c r="G2526" i="25"/>
  <c r="I2666" i="25"/>
  <c r="E2786" i="25"/>
  <c r="H2413" i="25"/>
  <c r="E2742" i="25"/>
  <c r="F2900" i="25"/>
  <c r="G3006" i="25"/>
  <c r="G3108" i="25"/>
  <c r="F3199" i="25"/>
  <c r="F3295" i="25"/>
  <c r="I3384" i="25"/>
  <c r="E2098" i="25"/>
  <c r="I2665" i="25"/>
  <c r="F2852" i="25"/>
  <c r="G2976" i="25"/>
  <c r="G3089" i="25"/>
  <c r="E3185" i="25"/>
  <c r="E3279" i="25"/>
  <c r="G3387" i="25"/>
  <c r="F2298" i="25"/>
  <c r="F2679" i="25"/>
  <c r="I2850" i="25"/>
  <c r="I2983" i="25"/>
  <c r="F2636" i="25"/>
  <c r="F2818" i="25"/>
  <c r="G1956" i="25"/>
  <c r="G2661" i="25"/>
  <c r="F2841" i="25"/>
  <c r="H2980" i="25"/>
  <c r="H2615" i="25"/>
  <c r="E1506" i="25"/>
  <c r="I1904" i="25"/>
  <c r="I1945" i="25"/>
  <c r="F1942" i="25"/>
  <c r="H2668" i="25"/>
  <c r="F2502" i="25"/>
  <c r="I1773" i="25"/>
  <c r="I1433" i="25"/>
  <c r="I1178" i="25"/>
  <c r="F1335" i="25"/>
  <c r="I1420" i="25"/>
  <c r="I1396" i="25"/>
  <c r="G1197" i="25"/>
  <c r="E1771" i="25"/>
  <c r="I2032" i="25"/>
  <c r="E1840" i="25"/>
  <c r="I2046" i="25"/>
  <c r="I2306" i="25"/>
  <c r="G1835" i="25"/>
  <c r="G2117" i="25"/>
  <c r="E1789" i="25"/>
  <c r="E1690" i="25"/>
  <c r="G1961" i="25"/>
  <c r="I1830" i="25"/>
  <c r="I1657" i="25"/>
  <c r="H1976" i="25"/>
  <c r="I2108" i="25"/>
  <c r="F2400" i="25"/>
  <c r="I2583" i="25"/>
  <c r="I2045" i="25"/>
  <c r="H2325" i="25"/>
  <c r="I2518" i="25"/>
  <c r="H1874" i="25"/>
  <c r="G2200" i="25"/>
  <c r="H1818" i="25"/>
  <c r="H1313" i="25"/>
  <c r="H1194" i="25"/>
  <c r="F1141" i="25"/>
  <c r="G1289" i="25"/>
  <c r="I1400" i="25"/>
  <c r="G1453" i="25"/>
  <c r="F1432" i="25"/>
  <c r="H1350" i="25"/>
  <c r="E1797" i="25"/>
  <c r="H2046" i="25"/>
  <c r="G1856" i="25"/>
  <c r="E2060" i="25"/>
  <c r="H2319" i="25"/>
  <c r="H1847" i="25"/>
  <c r="F2106" i="25"/>
  <c r="I1747" i="25"/>
  <c r="E1562" i="25"/>
  <c r="G1883" i="25"/>
  <c r="G1642" i="25"/>
  <c r="H1931" i="25"/>
  <c r="I1774" i="25"/>
  <c r="H1929" i="25"/>
  <c r="F1485" i="25"/>
  <c r="G1290" i="25"/>
  <c r="G1100" i="25"/>
  <c r="E1307" i="25"/>
  <c r="I1322" i="25"/>
  <c r="I1430" i="25"/>
  <c r="G1733" i="25"/>
  <c r="G1651" i="25"/>
  <c r="H1587" i="25"/>
  <c r="I1538" i="25"/>
  <c r="G1462" i="25"/>
  <c r="H1605" i="25"/>
  <c r="H1910" i="25"/>
  <c r="E1507" i="25"/>
  <c r="H1799" i="25"/>
  <c r="E1988" i="25"/>
  <c r="G2158" i="25"/>
  <c r="F1829" i="25"/>
  <c r="F1012" i="25"/>
  <c r="H1480" i="25"/>
  <c r="F1104" i="25"/>
  <c r="E1104" i="25"/>
  <c r="I1214" i="25"/>
  <c r="I1669" i="25"/>
  <c r="G1534" i="25"/>
  <c r="G1436" i="25"/>
  <c r="I983" i="25"/>
  <c r="H1448" i="25"/>
  <c r="G1416" i="25"/>
  <c r="I1822" i="25"/>
  <c r="F2011" i="25"/>
  <c r="I1670" i="25"/>
  <c r="H1911" i="25"/>
  <c r="I2114" i="25"/>
  <c r="H2271" i="25"/>
  <c r="G1773" i="25"/>
  <c r="I1343" i="25"/>
  <c r="I1301" i="25"/>
  <c r="H1133" i="25"/>
  <c r="E1192" i="25"/>
  <c r="G1162" i="25"/>
  <c r="G1184" i="25"/>
  <c r="E1523" i="25"/>
  <c r="H1374" i="25"/>
  <c r="H1653" i="25"/>
  <c r="I1493" i="25"/>
  <c r="E1374" i="25"/>
  <c r="I1431" i="25"/>
  <c r="F1373" i="25"/>
  <c r="G1680" i="25"/>
  <c r="I1912" i="25"/>
  <c r="H2038" i="25"/>
  <c r="H1710" i="25"/>
  <c r="E1900" i="25"/>
  <c r="H2039" i="25"/>
  <c r="G2196" i="25"/>
  <c r="H1533" i="25"/>
  <c r="G1812" i="25"/>
  <c r="F1344" i="25"/>
  <c r="G1145" i="25"/>
  <c r="F1483" i="25"/>
  <c r="H1290" i="25"/>
  <c r="F1366" i="25"/>
  <c r="H1358" i="25"/>
  <c r="F772" i="25"/>
  <c r="I1701" i="25"/>
  <c r="H1542" i="25"/>
  <c r="H1148" i="25"/>
  <c r="G1647" i="25"/>
  <c r="I1580" i="25"/>
  <c r="H1381" i="25"/>
  <c r="E1529" i="25"/>
  <c r="I1825" i="25"/>
  <c r="I1967" i="25"/>
  <c r="F1586" i="25"/>
  <c r="I1816" i="25"/>
  <c r="F1509" i="25"/>
  <c r="E1331" i="25"/>
  <c r="E1541" i="25"/>
  <c r="G1076" i="25"/>
  <c r="G1125" i="25"/>
  <c r="E1050" i="25"/>
  <c r="F1442" i="25"/>
  <c r="I1311" i="25"/>
  <c r="I1598" i="25"/>
  <c r="E1416" i="25"/>
  <c r="G1132" i="25"/>
  <c r="G1244" i="25"/>
  <c r="I1472" i="25"/>
  <c r="G1664" i="25"/>
  <c r="E1875" i="25"/>
  <c r="F2003" i="25"/>
  <c r="H1688" i="25"/>
  <c r="H1866" i="25"/>
  <c r="I1998" i="25"/>
  <c r="G2182" i="25"/>
  <c r="G2316" i="25"/>
  <c r="I2314" i="25"/>
  <c r="H2028" i="25"/>
  <c r="E1603" i="25"/>
  <c r="E1346" i="25"/>
  <c r="E1887" i="25"/>
  <c r="E1723" i="25"/>
  <c r="F1981" i="25"/>
  <c r="H1879" i="25"/>
  <c r="G1967" i="25"/>
  <c r="I2216" i="25"/>
  <c r="E2441" i="25"/>
  <c r="I2599" i="25"/>
  <c r="F1976" i="25"/>
  <c r="H2257" i="25"/>
  <c r="F2430" i="25"/>
  <c r="E2608" i="25"/>
  <c r="G2026" i="25"/>
  <c r="E2245" i="25"/>
  <c r="E2093" i="25"/>
  <c r="G1968" i="25"/>
  <c r="H2184" i="25"/>
  <c r="H2318" i="25"/>
  <c r="F2088" i="25"/>
  <c r="E2233" i="25"/>
  <c r="E2176" i="25"/>
  <c r="E2485" i="25"/>
  <c r="G2660" i="25"/>
  <c r="E2801" i="25"/>
  <c r="F1983" i="25"/>
  <c r="I2378" i="25"/>
  <c r="G2493" i="25"/>
  <c r="H2626" i="25"/>
  <c r="I2758" i="25"/>
  <c r="E1980" i="25"/>
  <c r="E1853" i="25"/>
  <c r="H2054" i="25"/>
  <c r="E1555" i="25"/>
  <c r="H1831" i="25"/>
  <c r="H1703" i="25"/>
  <c r="H1908" i="25"/>
  <c r="H1693" i="25"/>
  <c r="F1910" i="25"/>
  <c r="H1676" i="25"/>
  <c r="F1900" i="25"/>
  <c r="F1935" i="25"/>
  <c r="I2160" i="25"/>
  <c r="G2325" i="25"/>
  <c r="G2459" i="25"/>
  <c r="E2585" i="25"/>
  <c r="E2705" i="25"/>
  <c r="F2116" i="25"/>
  <c r="I2277" i="25"/>
  <c r="E2416" i="25"/>
  <c r="F2550" i="25"/>
  <c r="H2715" i="25"/>
  <c r="H2058" i="25"/>
  <c r="F2226" i="25"/>
  <c r="H2016" i="25"/>
  <c r="E2184" i="25"/>
  <c r="I2007" i="25"/>
  <c r="I2167" i="25"/>
  <c r="I2279" i="25"/>
  <c r="H1941" i="25"/>
  <c r="F2104" i="25"/>
  <c r="H2221" i="25"/>
  <c r="H1962" i="25"/>
  <c r="I2357" i="25"/>
  <c r="I2506" i="25"/>
  <c r="H2647" i="25"/>
  <c r="F2768" i="25"/>
  <c r="I2863" i="25"/>
  <c r="G2090" i="25"/>
  <c r="H2396" i="25"/>
  <c r="E2515" i="25"/>
  <c r="F2648" i="25"/>
  <c r="E2776" i="25"/>
  <c r="E2116" i="25"/>
  <c r="G1891" i="25"/>
  <c r="H2076" i="25"/>
  <c r="I1609" i="25"/>
  <c r="H1861" i="25"/>
  <c r="F1743" i="25"/>
  <c r="G1931" i="25"/>
  <c r="I1734" i="25"/>
  <c r="G1938" i="25"/>
  <c r="H1724" i="25"/>
  <c r="H1920" i="25"/>
  <c r="G1991" i="25"/>
  <c r="H2182" i="25"/>
  <c r="E2343" i="25"/>
  <c r="F2480" i="25"/>
  <c r="F2600" i="25"/>
  <c r="G1676" i="25"/>
  <c r="F2147" i="25"/>
  <c r="I2295" i="25"/>
  <c r="G2434" i="25"/>
  <c r="I2574" i="25"/>
  <c r="I2738" i="25"/>
  <c r="G2082" i="25"/>
  <c r="E2254" i="25"/>
  <c r="E2048" i="25"/>
  <c r="I2203" i="25"/>
  <c r="E2026" i="25"/>
  <c r="I2187" i="25"/>
  <c r="I2293" i="25"/>
  <c r="F1985" i="25"/>
  <c r="F2120" i="25"/>
  <c r="I2237" i="25"/>
  <c r="H2059" i="25"/>
  <c r="G2369" i="25"/>
  <c r="H2529" i="25"/>
  <c r="I2664" i="25"/>
  <c r="I2783" i="25"/>
  <c r="H2876" i="25"/>
  <c r="E2162" i="25"/>
  <c r="H2415" i="25"/>
  <c r="F2530" i="25"/>
  <c r="I2250" i="25"/>
  <c r="G1915" i="25"/>
  <c r="H2100" i="25"/>
  <c r="E1668" i="25"/>
  <c r="F1889" i="25"/>
  <c r="H1771" i="25"/>
  <c r="G1947" i="25"/>
  <c r="F1776" i="25"/>
  <c r="E1966" i="25"/>
  <c r="H1760" i="25"/>
  <c r="E1942" i="25"/>
  <c r="I2021" i="25"/>
  <c r="G2202" i="25"/>
  <c r="G2363" i="25"/>
  <c r="E2497" i="25"/>
  <c r="E2617" i="25"/>
  <c r="H1939" i="25"/>
  <c r="I2171" i="25"/>
  <c r="I2318" i="25"/>
  <c r="F2454" i="25"/>
  <c r="G2594" i="25"/>
  <c r="F1570" i="25"/>
  <c r="E2106" i="25"/>
  <c r="E2277" i="25"/>
  <c r="F2079" i="25"/>
  <c r="E2217" i="25"/>
  <c r="H2057" i="25"/>
  <c r="I2206" i="25"/>
  <c r="I2311" i="25"/>
  <c r="G2012" i="25"/>
  <c r="F2136" i="25"/>
  <c r="H2252" i="25"/>
  <c r="F1524" i="25"/>
  <c r="G1941" i="25"/>
  <c r="H2124" i="25"/>
  <c r="E1715" i="25"/>
  <c r="E1476" i="25"/>
  <c r="E1802" i="25"/>
  <c r="H1273" i="25"/>
  <c r="I1808" i="25"/>
  <c r="I1994" i="25"/>
  <c r="G1789" i="25"/>
  <c r="H1960" i="25"/>
  <c r="E2057" i="25"/>
  <c r="G2225" i="25"/>
  <c r="I2383" i="25"/>
  <c r="E2519" i="25"/>
  <c r="F2632" i="25"/>
  <c r="G1996" i="25"/>
  <c r="I2196" i="25"/>
  <c r="F2334" i="25"/>
  <c r="E2472" i="25"/>
  <c r="G2618" i="25"/>
  <c r="I1861" i="25"/>
  <c r="G2130" i="25"/>
  <c r="F2304" i="25"/>
  <c r="E2164" i="25"/>
  <c r="F1896" i="25"/>
  <c r="G2085" i="25"/>
  <c r="E1635" i="25"/>
  <c r="H1875" i="25"/>
  <c r="H1749" i="25"/>
  <c r="E1935" i="25"/>
  <c r="G1754" i="25"/>
  <c r="F1950" i="25"/>
  <c r="E1740" i="25"/>
  <c r="G1926" i="25"/>
  <c r="E2006" i="25"/>
  <c r="H2192" i="25"/>
  <c r="E2351" i="25"/>
  <c r="I2487" i="25"/>
  <c r="E2607" i="25"/>
  <c r="G1767" i="25"/>
  <c r="G2153" i="25"/>
  <c r="F2303" i="25"/>
  <c r="G2442" i="25"/>
  <c r="H2579" i="25"/>
  <c r="H2747" i="25"/>
  <c r="E2090" i="25"/>
  <c r="I2260" i="25"/>
  <c r="E1938" i="25"/>
  <c r="G1841" i="25"/>
  <c r="E2043" i="25"/>
  <c r="H1548" i="25"/>
  <c r="I1826" i="25"/>
  <c r="G1685" i="25"/>
  <c r="E1897" i="25"/>
  <c r="F1681" i="25"/>
  <c r="H1907" i="25"/>
  <c r="E1661" i="25"/>
  <c r="I1892" i="25"/>
  <c r="H1922" i="25"/>
  <c r="E2151" i="25"/>
  <c r="I2316" i="25"/>
  <c r="E2455" i="25"/>
  <c r="G2579" i="25"/>
  <c r="G2699" i="25"/>
  <c r="I2111" i="25"/>
  <c r="H2270" i="25"/>
  <c r="E2408" i="25"/>
  <c r="G2546" i="25"/>
  <c r="I1950" i="25"/>
  <c r="I1844" i="25"/>
  <c r="G2045" i="25"/>
  <c r="F1550" i="25"/>
  <c r="E1826" i="25"/>
  <c r="E1698" i="25"/>
  <c r="G1899" i="25"/>
  <c r="E1682" i="25"/>
  <c r="F1908" i="25"/>
  <c r="F1667" i="25"/>
  <c r="H1896" i="25"/>
  <c r="H1925" i="25"/>
  <c r="I2158" i="25"/>
  <c r="F2318" i="25"/>
  <c r="F2456" i="25"/>
  <c r="E2583" i="25"/>
  <c r="H2700" i="25"/>
  <c r="E2113" i="25"/>
  <c r="E2273" i="25"/>
  <c r="G2410" i="25"/>
  <c r="H2547" i="25"/>
  <c r="E2712" i="25"/>
  <c r="E2032" i="25"/>
  <c r="G2020" i="25"/>
  <c r="F2287" i="25"/>
  <c r="G2115" i="25"/>
  <c r="I1983" i="25"/>
  <c r="H2440" i="25"/>
  <c r="G2677" i="25"/>
  <c r="G2843" i="25"/>
  <c r="E2272" i="25"/>
  <c r="G2518" i="25"/>
  <c r="E2709" i="25"/>
  <c r="G2874" i="25"/>
  <c r="I3006" i="25"/>
  <c r="F2248" i="25"/>
  <c r="H2422" i="25"/>
  <c r="G2582" i="25"/>
  <c r="G2313" i="25"/>
  <c r="H2452" i="25"/>
  <c r="F2076" i="25"/>
  <c r="I2373" i="25"/>
  <c r="F2525" i="25"/>
  <c r="G2096" i="25"/>
  <c r="H2381" i="25"/>
  <c r="G2494" i="25"/>
  <c r="E2622" i="25"/>
  <c r="G2756" i="25"/>
  <c r="F2121" i="25"/>
  <c r="F2701" i="25"/>
  <c r="F2860" i="25"/>
  <c r="H2981" i="25"/>
  <c r="G3084" i="25"/>
  <c r="G3172" i="25"/>
  <c r="H3269" i="25"/>
  <c r="E3360" i="25"/>
  <c r="H3445" i="25"/>
  <c r="I2612" i="25"/>
  <c r="F2806" i="25"/>
  <c r="I2945" i="25"/>
  <c r="I3063" i="25"/>
  <c r="E3161" i="25"/>
  <c r="E3255" i="25"/>
  <c r="G3355" i="25"/>
  <c r="G2042" i="25"/>
  <c r="G2624" i="25"/>
  <c r="E2806" i="25"/>
  <c r="I2952" i="25"/>
  <c r="H2574" i="25"/>
  <c r="I2780" i="25"/>
  <c r="I2913" i="25"/>
  <c r="G2597" i="25"/>
  <c r="G2799" i="25"/>
  <c r="G2945" i="25"/>
  <c r="H2534" i="25"/>
  <c r="E2766" i="25"/>
  <c r="F2924" i="25"/>
  <c r="I3039" i="25"/>
  <c r="E3147" i="25"/>
  <c r="H2194" i="25"/>
  <c r="H3038" i="25"/>
  <c r="G3198" i="25"/>
  <c r="F3344" i="25"/>
  <c r="E3488" i="25"/>
  <c r="I3564" i="25"/>
  <c r="E1954" i="25"/>
  <c r="E2163" i="25"/>
  <c r="F2142" i="25"/>
  <c r="G1868" i="25"/>
  <c r="I2205" i="25"/>
  <c r="H2300" i="25"/>
  <c r="E2541" i="25"/>
  <c r="H2751" i="25"/>
  <c r="G2907" i="25"/>
  <c r="F2402" i="25"/>
  <c r="F2604" i="25"/>
  <c r="H2771" i="25"/>
  <c r="H2923" i="25"/>
  <c r="I3058" i="25"/>
  <c r="H2344" i="25"/>
  <c r="H2489" i="25"/>
  <c r="G2008" i="25"/>
  <c r="G2375" i="25"/>
  <c r="F2501" i="25"/>
  <c r="E2262" i="25"/>
  <c r="I2426" i="25"/>
  <c r="F2579" i="25"/>
  <c r="H2264" i="25"/>
  <c r="I2425" i="25"/>
  <c r="E2538" i="25"/>
  <c r="H2678" i="25"/>
  <c r="F2799" i="25"/>
  <c r="F2491" i="25"/>
  <c r="E2763" i="25"/>
  <c r="H2912" i="25"/>
  <c r="E3023" i="25"/>
  <c r="F3119" i="25"/>
  <c r="E3210" i="25"/>
  <c r="G3306" i="25"/>
  <c r="G3394" i="25"/>
  <c r="E2313" i="25"/>
  <c r="H2706" i="25"/>
  <c r="G2868" i="25"/>
  <c r="H2991" i="25"/>
  <c r="H3100" i="25"/>
  <c r="H3196" i="25"/>
  <c r="I3295" i="25"/>
  <c r="G3403" i="25"/>
  <c r="F2393" i="25"/>
  <c r="I2701" i="25"/>
  <c r="F2868" i="25"/>
  <c r="H1853" i="25"/>
  <c r="E2660" i="25"/>
  <c r="G2840" i="25"/>
  <c r="H2151" i="25"/>
  <c r="I2691" i="25"/>
  <c r="I2864" i="25"/>
  <c r="I2996" i="25"/>
  <c r="F2643" i="25"/>
  <c r="H1331" i="25"/>
  <c r="I2031" i="25"/>
  <c r="H2116" i="25"/>
  <c r="F1654" i="25"/>
  <c r="E2679" i="25"/>
  <c r="H2515" i="25"/>
  <c r="G1980" i="25"/>
  <c r="G1092" i="25"/>
  <c r="F1281" i="25"/>
  <c r="G1398" i="25"/>
  <c r="I1448" i="25"/>
  <c r="G1485" i="25"/>
  <c r="E1329" i="25"/>
  <c r="E1845" i="25"/>
  <c r="F2043" i="25"/>
  <c r="G1852" i="25"/>
  <c r="G2060" i="25"/>
  <c r="E1516" i="25"/>
  <c r="G1917" i="25"/>
  <c r="F2130" i="25"/>
  <c r="G1804" i="25"/>
  <c r="G1714" i="25"/>
  <c r="H1403" i="25"/>
  <c r="G1914" i="25"/>
  <c r="H1684" i="25"/>
  <c r="G1990" i="25"/>
  <c r="I2156" i="25"/>
  <c r="I2415" i="25"/>
  <c r="F2624" i="25"/>
  <c r="F2063" i="25"/>
  <c r="G2338" i="25"/>
  <c r="G2530" i="25"/>
  <c r="H2000" i="25"/>
  <c r="G2301" i="25"/>
  <c r="G1120" i="25"/>
  <c r="H1349" i="25"/>
  <c r="I1228" i="25"/>
  <c r="G1182" i="25"/>
  <c r="G1486" i="25"/>
  <c r="H1427" i="25"/>
  <c r="E1484" i="25"/>
  <c r="I1534" i="25"/>
  <c r="I1405" i="25"/>
  <c r="G1866" i="25"/>
  <c r="I2059" i="25"/>
  <c r="H1871" i="25"/>
  <c r="E2076" i="25"/>
  <c r="H1560" i="25"/>
  <c r="I1933" i="25"/>
  <c r="H2132" i="25"/>
  <c r="I1776" i="25"/>
  <c r="I1595" i="25"/>
  <c r="F1893" i="25"/>
  <c r="F1745" i="25"/>
  <c r="G1946" i="25"/>
  <c r="E1785" i="25"/>
  <c r="G1942" i="25"/>
  <c r="F1533" i="25"/>
  <c r="H1393" i="25"/>
  <c r="E1171" i="25"/>
  <c r="E1327" i="25"/>
  <c r="H1348" i="25"/>
  <c r="I1456" i="25"/>
  <c r="E1428" i="25"/>
  <c r="I1667" i="25"/>
  <c r="I1613" i="25"/>
  <c r="E1571" i="25"/>
  <c r="I1485" i="25"/>
  <c r="E1738" i="25"/>
  <c r="E1923" i="25"/>
  <c r="E1544" i="25"/>
  <c r="E1811" i="25"/>
  <c r="E2004" i="25"/>
  <c r="G2220" i="25"/>
  <c r="G1146" i="25"/>
  <c r="G1133" i="25"/>
  <c r="F1500" i="25"/>
  <c r="F1153" i="25"/>
  <c r="F1261" i="25"/>
  <c r="I1258" i="25"/>
  <c r="I1691" i="25"/>
  <c r="H1558" i="25"/>
  <c r="E1459" i="25"/>
  <c r="H1468" i="25"/>
  <c r="I1468" i="25"/>
  <c r="I1516" i="25"/>
  <c r="E1835" i="25"/>
  <c r="I2024" i="25"/>
  <c r="I1769" i="25"/>
  <c r="G1924" i="25"/>
  <c r="I2130" i="25"/>
  <c r="E2284" i="25"/>
  <c r="E1790" i="25"/>
  <c r="F1549" i="25"/>
  <c r="G1329" i="25"/>
  <c r="G1178" i="25"/>
  <c r="I1221" i="25"/>
  <c r="I1271" i="25"/>
  <c r="F1225" i="25"/>
  <c r="E1560" i="25"/>
  <c r="E1467" i="25"/>
  <c r="E1670" i="25"/>
  <c r="I1517" i="25"/>
  <c r="H1475" i="25"/>
  <c r="G1450" i="25"/>
  <c r="E1412" i="25"/>
  <c r="E1758" i="25"/>
  <c r="I1927" i="25"/>
  <c r="I2051" i="25"/>
  <c r="F1770" i="25"/>
  <c r="I1914" i="25"/>
  <c r="E2052" i="25"/>
  <c r="G2236" i="25"/>
  <c r="F1579" i="25"/>
  <c r="E1829" i="25"/>
  <c r="I1498" i="25"/>
  <c r="G1250" i="25"/>
  <c r="H1504" i="25"/>
  <c r="F1072" i="25"/>
  <c r="H756" i="25"/>
  <c r="I1378" i="25"/>
  <c r="F1435" i="25"/>
  <c r="E1721" i="25"/>
  <c r="H1564" i="25"/>
  <c r="I1415" i="25"/>
  <c r="E1669" i="25"/>
  <c r="F1602" i="25"/>
  <c r="H1470" i="25"/>
  <c r="G1582" i="25"/>
  <c r="F1840" i="25"/>
  <c r="F2002" i="25"/>
  <c r="I1620" i="25"/>
  <c r="G1836" i="25"/>
  <c r="F1677" i="25"/>
  <c r="F1360" i="25"/>
  <c r="F904" i="25"/>
  <c r="I1196" i="25"/>
  <c r="G1166" i="25"/>
  <c r="G1105" i="25"/>
  <c r="H1527" i="25"/>
  <c r="E1379" i="25"/>
  <c r="I1625" i="25"/>
  <c r="I1500" i="25"/>
  <c r="F1389" i="25"/>
  <c r="I1349" i="25"/>
  <c r="I1379" i="25"/>
  <c r="G1692" i="25"/>
  <c r="I1888" i="25"/>
  <c r="I2040" i="25"/>
  <c r="F1720" i="25"/>
  <c r="I1878" i="25"/>
  <c r="E2042" i="25"/>
  <c r="G2198" i="25"/>
  <c r="H2327" i="25"/>
  <c r="H1759" i="25"/>
  <c r="F2048" i="25"/>
  <c r="G1646" i="25"/>
  <c r="G1636" i="25"/>
  <c r="G1907" i="25"/>
  <c r="I1768" i="25"/>
  <c r="H1579" i="25"/>
  <c r="F1899" i="25"/>
  <c r="E2015" i="25"/>
  <c r="E2278" i="25"/>
  <c r="E2457" i="25"/>
  <c r="G2611" i="25"/>
  <c r="I2060" i="25"/>
  <c r="H2275" i="25"/>
  <c r="F2446" i="25"/>
  <c r="I2670" i="25"/>
  <c r="E2049" i="25"/>
  <c r="E2271" i="25"/>
  <c r="G2151" i="25"/>
  <c r="I2005" i="25"/>
  <c r="F2195" i="25"/>
  <c r="I1636" i="25"/>
  <c r="F2103" i="25"/>
  <c r="H2248" i="25"/>
  <c r="I2320" i="25"/>
  <c r="H2504" i="25"/>
  <c r="F2682" i="25"/>
  <c r="H2836" i="25"/>
  <c r="H2087" i="25"/>
  <c r="I2395" i="25"/>
  <c r="H2514" i="25"/>
  <c r="E2645" i="25"/>
  <c r="I2774" i="25"/>
  <c r="E2100" i="25"/>
  <c r="F1882" i="25"/>
  <c r="F2074" i="25"/>
  <c r="I1606" i="25"/>
  <c r="I1860" i="25"/>
  <c r="I1742" i="25"/>
  <c r="G1923" i="25"/>
  <c r="G1727" i="25"/>
  <c r="E1936" i="25"/>
  <c r="G1720" i="25"/>
  <c r="E1918" i="25"/>
  <c r="E1985" i="25"/>
  <c r="H2179" i="25"/>
  <c r="I2343" i="25"/>
  <c r="E2479" i="25"/>
  <c r="E2599" i="25"/>
  <c r="H1663" i="25"/>
  <c r="E2145" i="25"/>
  <c r="H2293" i="25"/>
  <c r="E2432" i="25"/>
  <c r="H2571" i="25"/>
  <c r="E2736" i="25"/>
  <c r="F2080" i="25"/>
  <c r="G2251" i="25"/>
  <c r="H2045" i="25"/>
  <c r="H2201" i="25"/>
  <c r="I2025" i="25"/>
  <c r="H2185" i="25"/>
  <c r="H2291" i="25"/>
  <c r="E1983" i="25"/>
  <c r="F2119" i="25"/>
  <c r="H2235" i="25"/>
  <c r="E2055" i="25"/>
  <c r="F2367" i="25"/>
  <c r="H2526" i="25"/>
  <c r="E2662" i="25"/>
  <c r="H2780" i="25"/>
  <c r="G2875" i="25"/>
  <c r="E2159" i="25"/>
  <c r="F2413" i="25"/>
  <c r="G2528" i="25"/>
  <c r="F2671" i="25"/>
  <c r="E2792" i="25"/>
  <c r="E2236" i="25"/>
  <c r="I1913" i="25"/>
  <c r="F2098" i="25"/>
  <c r="F1664" i="25"/>
  <c r="F1887" i="25"/>
  <c r="I1763" i="25"/>
  <c r="E1945" i="25"/>
  <c r="G1774" i="25"/>
  <c r="F1965" i="25"/>
  <c r="I1757" i="25"/>
  <c r="H1936" i="25"/>
  <c r="E2018" i="25"/>
  <c r="F2200" i="25"/>
  <c r="E2359" i="25"/>
  <c r="F2496" i="25"/>
  <c r="F2616" i="25"/>
  <c r="G1913" i="25"/>
  <c r="G2169" i="25"/>
  <c r="E2314" i="25"/>
  <c r="G2450" i="25"/>
  <c r="E2592" i="25"/>
  <c r="H1566" i="25"/>
  <c r="E2102" i="25"/>
  <c r="F2275" i="25"/>
  <c r="E2077" i="25"/>
  <c r="F2215" i="25"/>
  <c r="H2049" i="25"/>
  <c r="E2202" i="25"/>
  <c r="H2309" i="25"/>
  <c r="G2010" i="25"/>
  <c r="F2135" i="25"/>
  <c r="I2251" i="25"/>
  <c r="H2129" i="25"/>
  <c r="F2385" i="25"/>
  <c r="G2552" i="25"/>
  <c r="I2692" i="25"/>
  <c r="E2793" i="25"/>
  <c r="E2889" i="25"/>
  <c r="G2227" i="25"/>
  <c r="I2427" i="25"/>
  <c r="I2547" i="25"/>
  <c r="E1498" i="25"/>
  <c r="E1939" i="25"/>
  <c r="F2122" i="25"/>
  <c r="E1713" i="25"/>
  <c r="I1414" i="25"/>
  <c r="F1796" i="25"/>
  <c r="H1202" i="25"/>
  <c r="H1807" i="25"/>
  <c r="E1992" i="25"/>
  <c r="H1781" i="25"/>
  <c r="E1958" i="25"/>
  <c r="G2055" i="25"/>
  <c r="G2224" i="25"/>
  <c r="G2379" i="25"/>
  <c r="I2519" i="25"/>
  <c r="E2631" i="25"/>
  <c r="G1993" i="25"/>
  <c r="F2194" i="25"/>
  <c r="I2334" i="25"/>
  <c r="F2470" i="25"/>
  <c r="E2616" i="25"/>
  <c r="E1856" i="25"/>
  <c r="F2128" i="25"/>
  <c r="E2303" i="25"/>
  <c r="E2099" i="25"/>
  <c r="H2232" i="25"/>
  <c r="E2073" i="25"/>
  <c r="E2216" i="25"/>
  <c r="H2323" i="25"/>
  <c r="H2034" i="25"/>
  <c r="F2151" i="25"/>
  <c r="E2265" i="25"/>
  <c r="I1664" i="25"/>
  <c r="I1969" i="25"/>
  <c r="F2146" i="25"/>
  <c r="F1737" i="25"/>
  <c r="F1540" i="25"/>
  <c r="F1832" i="25"/>
  <c r="F1528" i="25"/>
  <c r="E1832" i="25"/>
  <c r="G1442" i="25"/>
  <c r="F1818" i="25"/>
  <c r="G1982" i="25"/>
  <c r="F2081" i="25"/>
  <c r="E2246" i="25"/>
  <c r="I2399" i="25"/>
  <c r="I2535" i="25"/>
  <c r="E2649" i="25"/>
  <c r="I2023" i="25"/>
  <c r="I2213" i="25"/>
  <c r="G2354" i="25"/>
  <c r="E2488" i="25"/>
  <c r="I2638" i="25"/>
  <c r="G1936" i="25"/>
  <c r="E2150" i="25"/>
  <c r="E1746" i="25"/>
  <c r="G2276" i="25"/>
  <c r="H1924" i="25"/>
  <c r="H2108" i="25"/>
  <c r="G1679" i="25"/>
  <c r="G1892" i="25"/>
  <c r="I1775" i="25"/>
  <c r="E1953" i="25"/>
  <c r="F1788" i="25"/>
  <c r="I1970" i="25"/>
  <c r="G1766" i="25"/>
  <c r="H1945" i="25"/>
  <c r="G2031" i="25"/>
  <c r="E2205" i="25"/>
  <c r="E2367" i="25"/>
  <c r="F2504" i="25"/>
  <c r="H2620" i="25"/>
  <c r="G1969" i="25"/>
  <c r="F2180" i="25"/>
  <c r="H2321" i="25"/>
  <c r="G2458" i="25"/>
  <c r="G2602" i="25"/>
  <c r="I1693" i="25"/>
  <c r="F2112" i="25"/>
  <c r="E2286" i="25"/>
  <c r="G2054" i="25"/>
  <c r="H1876" i="25"/>
  <c r="G2069" i="25"/>
  <c r="F1587" i="25"/>
  <c r="G1851" i="25"/>
  <c r="I1725" i="25"/>
  <c r="E1919" i="25"/>
  <c r="F1719" i="25"/>
  <c r="E1926" i="25"/>
  <c r="G1706" i="25"/>
  <c r="E1910" i="25"/>
  <c r="I1961" i="25"/>
  <c r="H2175" i="25"/>
  <c r="I2335" i="25"/>
  <c r="E2471" i="25"/>
  <c r="G2595" i="25"/>
  <c r="F1521" i="25"/>
  <c r="F2132" i="25"/>
  <c r="H2289" i="25"/>
  <c r="E2424" i="25"/>
  <c r="G2562" i="25"/>
  <c r="E2068" i="25"/>
  <c r="G1877" i="25"/>
  <c r="G1644" i="25"/>
  <c r="G1690" i="25"/>
  <c r="I1623" i="25"/>
  <c r="H1881" i="25"/>
  <c r="H2043" i="25"/>
  <c r="H2643" i="25"/>
  <c r="G1817" i="25"/>
  <c r="H1155" i="25"/>
  <c r="I1158" i="25"/>
  <c r="G1478" i="25"/>
  <c r="H1483" i="25"/>
  <c r="F1615" i="25"/>
  <c r="I1397" i="25"/>
  <c r="I1865" i="25"/>
  <c r="I2056" i="25"/>
  <c r="I1894" i="25"/>
  <c r="G2156" i="25"/>
  <c r="G1557" i="25"/>
  <c r="E1931" i="25"/>
  <c r="H2142" i="25"/>
  <c r="I1821" i="25"/>
  <c r="E1822" i="25"/>
  <c r="E1514" i="25"/>
  <c r="I1930" i="25"/>
  <c r="E1752" i="25"/>
  <c r="I1544" i="25"/>
  <c r="G2211" i="25"/>
  <c r="E2425" i="25"/>
  <c r="G2635" i="25"/>
  <c r="F2086" i="25"/>
  <c r="E2376" i="25"/>
  <c r="F2614" i="25"/>
  <c r="G2016" i="25"/>
  <c r="H1687" i="25"/>
  <c r="G1226" i="25"/>
  <c r="G1373" i="25"/>
  <c r="E1134" i="25"/>
  <c r="H1214" i="25"/>
  <c r="H1510" i="25"/>
  <c r="F1505" i="25"/>
  <c r="H1507" i="25"/>
  <c r="F1085" i="25"/>
  <c r="E1426" i="25"/>
  <c r="I1880" i="25"/>
  <c r="I2071" i="25"/>
  <c r="H1909" i="25"/>
  <c r="E2172" i="25"/>
  <c r="G1611" i="25"/>
  <c r="E1947" i="25"/>
  <c r="I2145" i="25"/>
  <c r="G1791" i="25"/>
  <c r="G1716" i="25"/>
  <c r="H1906" i="25"/>
  <c r="E1766" i="25"/>
  <c r="G1962" i="25"/>
  <c r="F1808" i="25"/>
  <c r="H1991" i="25"/>
  <c r="H1593" i="25"/>
  <c r="H1418" i="25"/>
  <c r="E1202" i="25"/>
  <c r="F1356" i="25"/>
  <c r="I1070" i="25"/>
  <c r="F1487" i="25"/>
  <c r="F1462" i="25"/>
  <c r="G1695" i="25"/>
  <c r="F1635" i="25"/>
  <c r="I1308" i="25"/>
  <c r="H1213" i="25"/>
  <c r="I1755" i="25"/>
  <c r="I1936" i="25"/>
  <c r="I1572" i="25"/>
  <c r="I1874" i="25"/>
  <c r="E2020" i="25"/>
  <c r="H2231" i="25"/>
  <c r="G1246" i="25"/>
  <c r="G1221" i="25"/>
  <c r="I1042" i="25"/>
  <c r="E1190" i="25"/>
  <c r="F1295" i="25"/>
  <c r="F1303" i="25"/>
  <c r="E1718" i="25"/>
  <c r="I1638" i="25"/>
  <c r="E1491" i="25"/>
  <c r="G1509" i="25"/>
  <c r="F1216" i="25"/>
  <c r="F1556" i="25"/>
  <c r="I1899" i="25"/>
  <c r="G2037" i="25"/>
  <c r="H1783" i="25"/>
  <c r="H1935" i="25"/>
  <c r="I2146" i="25"/>
  <c r="H1485" i="25"/>
  <c r="F1810" i="25"/>
  <c r="F1605" i="25"/>
  <c r="F1357" i="25"/>
  <c r="F1206" i="25"/>
  <c r="I1250" i="25"/>
  <c r="H1297" i="25"/>
  <c r="H1260" i="25"/>
  <c r="H1588" i="25"/>
  <c r="I1488" i="25"/>
  <c r="I1702" i="25"/>
  <c r="H1539" i="25"/>
  <c r="F1510" i="25"/>
  <c r="G1470" i="25"/>
  <c r="G1437" i="25"/>
  <c r="G1786" i="25"/>
  <c r="F1940" i="25"/>
  <c r="I2063" i="25"/>
  <c r="F1784" i="25"/>
  <c r="E1924" i="25"/>
  <c r="G2068" i="25"/>
  <c r="H2247" i="25"/>
  <c r="H1623" i="25"/>
  <c r="E1839" i="25"/>
  <c r="E1550" i="25"/>
  <c r="I1307" i="25"/>
  <c r="E1525" i="25"/>
  <c r="F1118" i="25"/>
  <c r="H1070" i="25"/>
  <c r="I1398" i="25"/>
  <c r="H1471" i="25"/>
  <c r="G1077" i="25"/>
  <c r="E1580" i="25"/>
  <c r="E1442" i="25"/>
  <c r="F1689" i="25"/>
  <c r="F1625" i="25"/>
  <c r="H1494" i="25"/>
  <c r="F1624" i="25"/>
  <c r="I1857" i="25"/>
  <c r="G2015" i="25"/>
  <c r="F1651" i="25"/>
  <c r="I1848" i="25"/>
  <c r="I1730" i="25"/>
  <c r="E1386" i="25"/>
  <c r="E1081" i="25"/>
  <c r="G1234" i="25"/>
  <c r="I1205" i="25"/>
  <c r="E1153" i="25"/>
  <c r="I1565" i="25"/>
  <c r="H1415" i="25"/>
  <c r="F1642" i="25"/>
  <c r="E1520" i="25"/>
  <c r="H1422" i="25"/>
  <c r="F1408" i="25"/>
  <c r="I1421" i="25"/>
  <c r="I1724" i="25"/>
  <c r="I1903" i="25"/>
  <c r="E2053" i="25"/>
  <c r="I1740" i="25"/>
  <c r="F1891" i="25"/>
  <c r="I2058" i="25"/>
  <c r="E2212" i="25"/>
  <c r="G1508" i="25"/>
  <c r="E1813" i="25"/>
  <c r="I2073" i="25"/>
  <c r="F1698" i="25"/>
  <c r="H1661" i="25"/>
  <c r="E1921" i="25"/>
  <c r="G1796" i="25"/>
  <c r="I1624" i="25"/>
  <c r="H1913" i="25"/>
  <c r="E2037" i="25"/>
  <c r="G2298" i="25"/>
  <c r="E2473" i="25"/>
  <c r="G2627" i="25"/>
  <c r="I2091" i="25"/>
  <c r="H2292" i="25"/>
  <c r="F2462" i="25"/>
  <c r="G2690" i="25"/>
  <c r="F2077" i="25"/>
  <c r="I2292" i="25"/>
  <c r="G2167" i="25"/>
  <c r="F2023" i="25"/>
  <c r="H2212" i="25"/>
  <c r="I1873" i="25"/>
  <c r="E2117" i="25"/>
  <c r="F2260" i="25"/>
  <c r="H2337" i="25"/>
  <c r="E2524" i="25"/>
  <c r="E2699" i="25"/>
  <c r="E2847" i="25"/>
  <c r="H2141" i="25"/>
  <c r="F1479" i="25"/>
  <c r="E1892" i="25"/>
  <c r="F1816" i="25"/>
  <c r="I1526" i="25"/>
  <c r="F2061" i="25"/>
  <c r="H2691" i="25"/>
  <c r="H1116" i="25"/>
  <c r="F1192" i="25"/>
  <c r="F1209" i="25"/>
  <c r="E1569" i="25"/>
  <c r="F1503" i="25"/>
  <c r="H1631" i="25"/>
  <c r="E1424" i="25"/>
  <c r="I1907" i="25"/>
  <c r="G1632" i="25"/>
  <c r="F1907" i="25"/>
  <c r="G2172" i="25"/>
  <c r="E1608" i="25"/>
  <c r="F1946" i="25"/>
  <c r="I1560" i="25"/>
  <c r="H1837" i="25"/>
  <c r="G1840" i="25"/>
  <c r="H1613" i="25"/>
  <c r="E1944" i="25"/>
  <c r="G1828" i="25"/>
  <c r="G1781" i="25"/>
  <c r="G2229" i="25"/>
  <c r="E2439" i="25"/>
  <c r="I2671" i="25"/>
  <c r="I2192" i="25"/>
  <c r="I2390" i="25"/>
  <c r="I2630" i="25"/>
  <c r="F2036" i="25"/>
  <c r="I1793" i="25"/>
  <c r="I1578" i="25"/>
  <c r="E1391" i="25"/>
  <c r="I1180" i="25"/>
  <c r="G1321" i="25"/>
  <c r="E1546" i="25"/>
  <c r="H1589" i="25"/>
  <c r="I1532" i="25"/>
  <c r="G1293" i="25"/>
  <c r="G1454" i="25"/>
  <c r="I1923" i="25"/>
  <c r="H1664" i="25"/>
  <c r="H1919" i="25"/>
  <c r="E2188" i="25"/>
  <c r="F1641" i="25"/>
  <c r="H1964" i="25"/>
  <c r="H1508" i="25"/>
  <c r="E1804" i="25"/>
  <c r="I1741" i="25"/>
  <c r="H1916" i="25"/>
  <c r="F1786" i="25"/>
  <c r="H1487" i="25"/>
  <c r="E1828" i="25"/>
  <c r="G1588" i="25"/>
  <c r="H1649" i="25"/>
  <c r="F1444" i="25"/>
  <c r="E1337" i="25"/>
  <c r="H1382" i="25"/>
  <c r="E1131" i="25"/>
  <c r="F1518" i="25"/>
  <c r="G1483" i="25"/>
  <c r="F1374" i="25"/>
  <c r="F1656" i="25"/>
  <c r="H1373" i="25"/>
  <c r="E1359" i="25"/>
  <c r="F1778" i="25"/>
  <c r="I1987" i="25"/>
  <c r="G1608" i="25"/>
  <c r="I1886" i="25"/>
  <c r="H2037" i="25"/>
  <c r="E2244" i="25"/>
  <c r="F1486" i="25"/>
  <c r="F1296" i="25"/>
  <c r="E1128" i="25"/>
  <c r="E1217" i="25"/>
  <c r="G1328" i="25"/>
  <c r="I1432" i="25"/>
  <c r="H1736" i="25"/>
  <c r="I1652" i="25"/>
  <c r="E1515" i="25"/>
  <c r="H1544" i="25"/>
  <c r="F1465" i="25"/>
  <c r="F1617" i="25"/>
  <c r="G1911" i="25"/>
  <c r="I2048" i="25"/>
  <c r="F1800" i="25"/>
  <c r="I1990" i="25"/>
  <c r="I2162" i="25"/>
  <c r="I1528" i="25"/>
  <c r="F1826" i="25"/>
  <c r="F1662" i="25"/>
  <c r="G1447" i="25"/>
  <c r="H1250" i="25"/>
  <c r="I1339" i="25"/>
  <c r="F1329" i="25"/>
  <c r="H1308" i="25"/>
  <c r="H1672" i="25"/>
  <c r="F1515" i="25"/>
  <c r="G1719" i="25"/>
  <c r="E1616" i="25"/>
  <c r="E1545" i="25"/>
  <c r="I1222" i="25"/>
  <c r="F1431" i="25"/>
  <c r="H1806" i="25"/>
  <c r="I1952" i="25"/>
  <c r="H1549" i="25"/>
  <c r="H1802" i="25"/>
  <c r="I1938" i="25"/>
  <c r="G2116" i="25"/>
  <c r="E2260" i="25"/>
  <c r="F1655" i="25"/>
  <c r="I1881" i="25"/>
  <c r="F1606" i="25"/>
  <c r="I1330" i="25"/>
  <c r="H1054" i="25"/>
  <c r="F1159" i="25"/>
  <c r="E1114" i="25"/>
  <c r="E1151" i="25"/>
  <c r="I1501" i="25"/>
  <c r="G1296" i="25"/>
  <c r="I1641" i="25"/>
  <c r="H1463" i="25"/>
  <c r="H1109" i="25"/>
  <c r="F1406" i="25"/>
  <c r="I1294" i="25"/>
  <c r="G1662" i="25"/>
  <c r="H1902" i="25"/>
  <c r="E2027" i="25"/>
  <c r="H1680" i="25"/>
  <c r="E1193" i="25"/>
  <c r="H1785" i="25"/>
  <c r="G1407" i="25"/>
  <c r="I1212" i="25"/>
  <c r="H1254" i="25"/>
  <c r="I1238" i="25"/>
  <c r="H1278" i="25"/>
  <c r="F1596" i="25"/>
  <c r="H1444" i="25"/>
  <c r="I1705" i="25"/>
  <c r="H1547" i="25"/>
  <c r="H1455" i="25"/>
  <c r="I1068" i="25"/>
  <c r="I1445" i="25"/>
  <c r="I1744" i="25"/>
  <c r="G1943" i="25"/>
  <c r="I2067" i="25"/>
  <c r="F1760" i="25"/>
  <c r="F1929" i="25"/>
  <c r="G2070" i="25"/>
  <c r="I2226" i="25"/>
  <c r="E1632" i="25"/>
  <c r="E1849" i="25"/>
  <c r="H2094" i="25"/>
  <c r="I1782" i="25"/>
  <c r="H1701" i="25"/>
  <c r="E1943" i="25"/>
  <c r="H1864" i="25"/>
  <c r="G1670" i="25"/>
  <c r="G1934" i="25"/>
  <c r="F2113" i="25"/>
  <c r="G2320" i="25"/>
  <c r="I2495" i="25"/>
  <c r="F2672" i="25"/>
  <c r="F2115" i="25"/>
  <c r="I2309" i="25"/>
  <c r="G2514" i="25"/>
  <c r="G2714" i="25"/>
  <c r="G2098" i="25"/>
  <c r="E1920" i="25"/>
  <c r="E2182" i="25"/>
  <c r="F2045" i="25"/>
  <c r="H2250" i="25"/>
  <c r="F1937" i="25"/>
  <c r="I2133" i="25"/>
  <c r="I2301" i="25"/>
  <c r="F2353" i="25"/>
  <c r="F2547" i="25"/>
  <c r="E2739" i="25"/>
  <c r="H2860" i="25"/>
  <c r="G2213" i="25"/>
  <c r="F2423" i="25"/>
  <c r="F2543" i="25"/>
  <c r="I2682" i="25"/>
  <c r="I2806" i="25"/>
  <c r="G2326" i="25"/>
  <c r="I1937" i="25"/>
  <c r="F2114" i="25"/>
  <c r="G1701" i="25"/>
  <c r="G1353" i="25"/>
  <c r="E1137" i="25"/>
  <c r="E2028" i="25"/>
  <c r="F1666" i="25"/>
  <c r="E2088" i="25"/>
  <c r="E2218" i="25"/>
  <c r="H1996" i="25"/>
  <c r="I1690" i="25"/>
  <c r="H1178" i="25"/>
  <c r="E1232" i="25"/>
  <c r="F1585" i="25"/>
  <c r="H1524" i="25"/>
  <c r="G1414" i="25"/>
  <c r="F1600" i="25"/>
  <c r="I1920" i="25"/>
  <c r="H1660" i="25"/>
  <c r="I1918" i="25"/>
  <c r="G2188" i="25"/>
  <c r="F1764" i="25"/>
  <c r="F1962" i="25"/>
  <c r="F1591" i="25"/>
  <c r="E1882" i="25"/>
  <c r="H1854" i="25"/>
  <c r="H1716" i="25"/>
  <c r="H1961" i="25"/>
  <c r="H1844" i="25"/>
  <c r="F1855" i="25"/>
  <c r="F2273" i="25"/>
  <c r="G2515" i="25"/>
  <c r="E2681" i="25"/>
  <c r="F2207" i="25"/>
  <c r="G2402" i="25"/>
  <c r="I2646" i="25"/>
  <c r="H2137" i="25"/>
  <c r="I1901" i="25"/>
  <c r="H1635" i="25"/>
  <c r="I1457" i="25"/>
  <c r="G1214" i="25"/>
  <c r="E794" i="25"/>
  <c r="E1579" i="25"/>
  <c r="E1606" i="25"/>
  <c r="E1565" i="25"/>
  <c r="H1443" i="25"/>
  <c r="H1643" i="25"/>
  <c r="G1935" i="25"/>
  <c r="H1696" i="25"/>
  <c r="H1933" i="25"/>
  <c r="E2204" i="25"/>
  <c r="E1784" i="25"/>
  <c r="G1979" i="25"/>
  <c r="I1543" i="25"/>
  <c r="H1824" i="25"/>
  <c r="E1753" i="25"/>
  <c r="F1419" i="25"/>
  <c r="I1819" i="25"/>
  <c r="G1572" i="25"/>
  <c r="G1848" i="25"/>
  <c r="E1743" i="25"/>
  <c r="H1851" i="25"/>
  <c r="F1459" i="25"/>
  <c r="G1050" i="25"/>
  <c r="I998" i="25"/>
  <c r="E1176" i="25"/>
  <c r="F1636" i="25"/>
  <c r="G1507" i="25"/>
  <c r="H1404" i="25"/>
  <c r="G1684" i="25"/>
  <c r="E1420" i="25"/>
  <c r="E1480" i="25"/>
  <c r="G1799" i="25"/>
  <c r="H1998" i="25"/>
  <c r="G1639" i="25"/>
  <c r="I1898" i="25"/>
  <c r="G2094" i="25"/>
  <c r="I2258" i="25"/>
  <c r="E1534" i="25"/>
  <c r="G1326" i="25"/>
  <c r="F1173" i="25"/>
  <c r="G1338" i="25"/>
  <c r="I1351" i="25"/>
  <c r="F1467" i="25"/>
  <c r="G1280" i="25"/>
  <c r="H1668" i="25"/>
  <c r="H1614" i="25"/>
  <c r="F1577" i="25"/>
  <c r="G1487" i="25"/>
  <c r="E1648" i="25"/>
  <c r="H1926" i="25"/>
  <c r="E1547" i="25"/>
  <c r="H1813" i="25"/>
  <c r="I2006" i="25"/>
  <c r="I2178" i="25"/>
  <c r="E1574" i="25"/>
  <c r="G1769" i="25"/>
  <c r="F1717" i="25"/>
  <c r="I1465" i="25"/>
  <c r="E1282" i="25"/>
  <c r="G1361" i="25"/>
  <c r="F1352" i="25"/>
  <c r="I1338" i="25"/>
  <c r="E1697" i="25"/>
  <c r="G1539" i="25"/>
  <c r="F1744" i="25"/>
  <c r="E1642" i="25"/>
  <c r="G1579" i="25"/>
  <c r="H1365" i="25"/>
  <c r="E1521" i="25"/>
  <c r="F1823" i="25"/>
  <c r="H1966" i="25"/>
  <c r="F1584" i="25"/>
  <c r="E1814" i="25"/>
  <c r="E1948" i="25"/>
  <c r="G2132" i="25"/>
  <c r="I2274" i="25"/>
  <c r="I1683" i="25"/>
  <c r="I1783" i="25"/>
  <c r="H1665" i="25"/>
  <c r="I1359" i="25"/>
  <c r="H1137" i="25"/>
  <c r="I1194" i="25"/>
  <c r="G1164" i="25"/>
  <c r="E1187" i="25"/>
  <c r="E1524" i="25"/>
  <c r="E1376" i="25"/>
  <c r="H1655" i="25"/>
  <c r="I1499" i="25"/>
  <c r="I1383" i="25"/>
  <c r="E1432" i="25"/>
  <c r="H1376" i="25"/>
  <c r="E1689" i="25"/>
  <c r="F1914" i="25"/>
  <c r="G2039" i="25"/>
  <c r="F1711" i="25"/>
  <c r="H1286" i="25"/>
  <c r="H1833" i="25"/>
  <c r="G1431" i="25"/>
  <c r="F1253" i="25"/>
  <c r="H1292" i="25"/>
  <c r="I1276" i="25"/>
  <c r="E1313" i="25"/>
  <c r="I1621" i="25"/>
  <c r="I1471" i="25"/>
  <c r="F1723" i="25"/>
  <c r="H1580" i="25"/>
  <c r="I1480" i="25"/>
  <c r="G1233" i="25"/>
  <c r="E1465" i="25"/>
  <c r="H1766" i="25"/>
  <c r="F1955" i="25"/>
  <c r="F1488" i="25"/>
  <c r="E1772" i="25"/>
  <c r="F1939" i="25"/>
  <c r="G2086" i="25"/>
  <c r="G2238" i="25"/>
  <c r="F1863" i="25"/>
  <c r="E1881" i="25"/>
  <c r="I2113" i="25"/>
  <c r="I1801" i="25"/>
  <c r="F1728" i="25"/>
  <c r="I1959" i="25"/>
  <c r="G1890" i="25"/>
  <c r="I1718" i="25"/>
  <c r="I1956" i="25"/>
  <c r="E2135" i="25"/>
  <c r="G2339" i="25"/>
  <c r="I2511" i="25"/>
  <c r="E2687" i="25"/>
  <c r="G2137" i="25"/>
  <c r="E2328" i="25"/>
  <c r="I2534" i="25"/>
  <c r="I2734" i="25"/>
  <c r="E2118" i="25"/>
  <c r="F1975" i="25"/>
  <c r="H2200" i="25"/>
  <c r="F2065" i="25"/>
  <c r="G2263" i="25"/>
  <c r="H1981" i="25"/>
  <c r="G2147" i="25"/>
  <c r="G1677" i="25"/>
  <c r="G2366" i="25"/>
  <c r="G2566" i="25"/>
  <c r="E2754" i="25"/>
  <c r="E2873" i="25"/>
  <c r="I2257" i="25"/>
  <c r="I2440" i="25"/>
  <c r="I2557" i="25"/>
  <c r="H2694" i="25"/>
  <c r="I2822" i="25"/>
  <c r="H1630" i="25"/>
  <c r="E1955" i="25"/>
  <c r="I2137" i="25"/>
  <c r="G1732" i="25"/>
  <c r="H1528" i="25"/>
  <c r="H1412" i="25"/>
  <c r="I2186" i="25"/>
  <c r="E1852" i="25"/>
  <c r="I2273" i="25"/>
  <c r="I2259" i="25"/>
  <c r="I2013" i="25"/>
  <c r="H1745" i="25"/>
  <c r="E1208" i="25"/>
  <c r="I1508" i="25"/>
  <c r="E1644" i="25"/>
  <c r="G1674" i="25"/>
  <c r="G1438" i="25"/>
  <c r="I1635" i="25"/>
  <c r="H1934" i="25"/>
  <c r="I1694" i="25"/>
  <c r="I2002" i="25"/>
  <c r="G2204" i="25"/>
  <c r="H1782" i="25"/>
  <c r="G2005" i="25"/>
  <c r="E1627" i="25"/>
  <c r="F1560" i="25"/>
  <c r="F1867" i="25"/>
  <c r="F1739" i="25"/>
  <c r="F1972" i="25"/>
  <c r="I1884" i="25"/>
  <c r="H2053" i="25"/>
  <c r="E2291" i="25"/>
  <c r="F2528" i="25"/>
  <c r="H2692" i="25"/>
  <c r="I2222" i="25"/>
  <c r="F2478" i="25"/>
  <c r="I2662" i="25"/>
  <c r="H2153" i="25"/>
  <c r="G2011" i="25"/>
  <c r="H1691" i="25"/>
  <c r="F1532" i="25"/>
  <c r="F1239" i="25"/>
  <c r="G1064" i="25"/>
  <c r="G1604" i="25"/>
  <c r="I1665" i="25"/>
  <c r="H924" i="25"/>
  <c r="H1461" i="25"/>
  <c r="F1674" i="25"/>
  <c r="F1948" i="25"/>
  <c r="F1731" i="25"/>
  <c r="I2018" i="25"/>
  <c r="I2218" i="25"/>
  <c r="E1803" i="25"/>
  <c r="F2024" i="25"/>
  <c r="I1597" i="25"/>
  <c r="F1897" i="25"/>
  <c r="H1768" i="25"/>
  <c r="H1518" i="25"/>
  <c r="F1831" i="25"/>
  <c r="G1605" i="25"/>
  <c r="E1894" i="25"/>
  <c r="G1827" i="25"/>
  <c r="F968" i="25"/>
  <c r="G1479" i="25"/>
  <c r="G1102" i="25"/>
  <c r="F1230" i="25"/>
  <c r="G1213" i="25"/>
  <c r="G1668" i="25"/>
  <c r="H1532" i="25"/>
  <c r="F1423" i="25"/>
  <c r="H1436" i="25"/>
  <c r="E1444" i="25"/>
  <c r="I1399" i="25"/>
  <c r="E1820" i="25"/>
  <c r="I2011" i="25"/>
  <c r="F1748" i="25"/>
  <c r="I1910" i="25"/>
  <c r="G2110" i="25"/>
  <c r="G2270" i="25"/>
  <c r="I1594" i="25"/>
  <c r="E1421" i="25"/>
  <c r="G1205" i="25"/>
  <c r="G1358" i="25"/>
  <c r="E1375" i="25"/>
  <c r="I1490" i="25"/>
  <c r="F1464" i="25"/>
  <c r="F1699" i="25"/>
  <c r="G1637" i="25"/>
  <c r="G1600" i="25"/>
  <c r="G1251" i="25"/>
  <c r="H1756" i="25"/>
  <c r="F1938" i="25"/>
  <c r="H1582" i="25"/>
  <c r="H1832" i="25"/>
  <c r="I2022" i="25"/>
  <c r="I2234" i="25"/>
  <c r="E1617" i="25"/>
  <c r="E984" i="25"/>
  <c r="I1770" i="25"/>
  <c r="I1481" i="25"/>
  <c r="G1059" i="25"/>
  <c r="E530" i="25"/>
  <c r="H1377" i="25"/>
  <c r="E1433" i="25"/>
  <c r="I1720" i="25"/>
  <c r="F1559" i="25"/>
  <c r="I1408" i="25"/>
  <c r="I1668" i="25"/>
  <c r="F1601" i="25"/>
  <c r="G1467" i="25"/>
  <c r="E1561" i="25"/>
  <c r="I1838" i="25"/>
  <c r="I2000" i="25"/>
  <c r="H1615" i="25"/>
  <c r="E1834" i="25"/>
  <c r="F1993" i="25"/>
  <c r="G2148" i="25"/>
  <c r="G2286" i="25"/>
  <c r="F1754" i="25"/>
  <c r="H1045" i="25"/>
  <c r="F1718" i="25"/>
  <c r="E1429" i="25"/>
  <c r="E1186" i="25"/>
  <c r="H1230" i="25"/>
  <c r="E1272" i="25"/>
  <c r="H1227" i="25"/>
  <c r="G1564" i="25"/>
  <c r="I1469" i="25"/>
  <c r="G1678" i="25"/>
  <c r="I1519" i="25"/>
  <c r="I1478" i="25"/>
  <c r="E1451" i="25"/>
  <c r="E1419" i="25"/>
  <c r="I1765" i="25"/>
  <c r="I1928" i="25"/>
  <c r="E2051" i="25"/>
  <c r="G1772" i="25"/>
  <c r="H1363" i="25"/>
  <c r="I1866" i="25"/>
  <c r="I1489" i="25"/>
  <c r="E1299" i="25"/>
  <c r="E1320" i="25"/>
  <c r="F1359" i="25"/>
  <c r="H914" i="25"/>
  <c r="G1653" i="25"/>
  <c r="F1543" i="25"/>
  <c r="I1182" i="25"/>
  <c r="G1597" i="25"/>
  <c r="H1581" i="25"/>
  <c r="E1319" i="25"/>
  <c r="H1511" i="25"/>
  <c r="G1397" i="25"/>
  <c r="G2411" i="25"/>
  <c r="F2374" i="25"/>
  <c r="G2168" i="25"/>
  <c r="H1346" i="25"/>
  <c r="H1238" i="25"/>
  <c r="G1542" i="25"/>
  <c r="F1663" i="25"/>
  <c r="F1700" i="25"/>
  <c r="H1460" i="25"/>
  <c r="G1672" i="25"/>
  <c r="G2007" i="25"/>
  <c r="G1728" i="25"/>
  <c r="H2015" i="25"/>
  <c r="I2242" i="25"/>
  <c r="E1800" i="25"/>
  <c r="F2066" i="25"/>
  <c r="E1649" i="25"/>
  <c r="E1588" i="25"/>
  <c r="H1882" i="25"/>
  <c r="G1803" i="25"/>
  <c r="I1600" i="25"/>
  <c r="G1894" i="25"/>
  <c r="I2076" i="25"/>
  <c r="G2307" i="25"/>
  <c r="G2539" i="25"/>
  <c r="E2005" i="25"/>
  <c r="E2232" i="25"/>
  <c r="H2491" i="25"/>
  <c r="I2710" i="25"/>
  <c r="H2169" i="25"/>
  <c r="G2091" i="25"/>
  <c r="I1746" i="25"/>
  <c r="G1551" i="25"/>
  <c r="F1272" i="25"/>
  <c r="G1211" i="25"/>
  <c r="G1188" i="25"/>
  <c r="E1693" i="25"/>
  <c r="G1317" i="25"/>
  <c r="F1098" i="25"/>
  <c r="I1704" i="25"/>
  <c r="H2022" i="25"/>
  <c r="E1747" i="25"/>
  <c r="F2033" i="25"/>
  <c r="H2255" i="25"/>
  <c r="H1821" i="25"/>
  <c r="I2081" i="25"/>
  <c r="I1630" i="25"/>
  <c r="H1467" i="25"/>
  <c r="G1790" i="25"/>
  <c r="H1556" i="25"/>
  <c r="E1888" i="25"/>
  <c r="F1640" i="25"/>
  <c r="I1908" i="25"/>
  <c r="E1144" i="25"/>
  <c r="I1118" i="25"/>
  <c r="G1552" i="25"/>
  <c r="H1139" i="25"/>
  <c r="G1260" i="25"/>
  <c r="E1250" i="25"/>
  <c r="I1689" i="25"/>
  <c r="I1608" i="25"/>
  <c r="F1454" i="25"/>
  <c r="I1463" i="25"/>
  <c r="E1466" i="25"/>
  <c r="G1510" i="25"/>
  <c r="I1883" i="25"/>
  <c r="G2023" i="25"/>
  <c r="F1767" i="25"/>
  <c r="I1922" i="25"/>
  <c r="G2126" i="25"/>
  <c r="I2322" i="25"/>
  <c r="I1650" i="25"/>
  <c r="E1445" i="25"/>
  <c r="E1233" i="25"/>
  <c r="F1384" i="25"/>
  <c r="F1135" i="25"/>
  <c r="F1520" i="25"/>
  <c r="H1486" i="25"/>
  <c r="E1717" i="25"/>
  <c r="G1661" i="25"/>
  <c r="G1378" i="25"/>
  <c r="H1371" i="25"/>
  <c r="G1783" i="25"/>
  <c r="G1951" i="25"/>
  <c r="E1610" i="25"/>
  <c r="H1887" i="25"/>
  <c r="I2038" i="25"/>
  <c r="G2246" i="25"/>
  <c r="E1652" i="25"/>
  <c r="F1166" i="25"/>
  <c r="I1143" i="25"/>
  <c r="E1501" i="25"/>
  <c r="H1117" i="25"/>
  <c r="E1066" i="25"/>
  <c r="H1397" i="25"/>
  <c r="H1469" i="25"/>
  <c r="G929" i="25"/>
  <c r="G1580" i="25"/>
  <c r="H1439" i="25"/>
  <c r="G1688" i="25"/>
  <c r="E1620" i="25"/>
  <c r="E1488" i="25"/>
  <c r="H1620" i="25"/>
  <c r="I1855" i="25"/>
  <c r="H2014" i="25"/>
  <c r="I1649" i="25"/>
  <c r="G1847" i="25"/>
  <c r="H2007" i="25"/>
  <c r="G2164" i="25"/>
  <c r="G2300" i="25"/>
  <c r="G1775" i="25"/>
  <c r="H1169" i="25"/>
  <c r="F1773" i="25"/>
  <c r="E1447" i="25"/>
  <c r="F1208" i="25"/>
  <c r="I1252" i="25"/>
  <c r="H1298" i="25"/>
  <c r="G1264" i="25"/>
  <c r="G1589" i="25"/>
  <c r="H1493" i="25"/>
  <c r="F1703" i="25"/>
  <c r="I1542" i="25"/>
  <c r="F1512" i="25"/>
  <c r="G1016" i="25"/>
  <c r="E1443" i="25"/>
  <c r="I1788" i="25"/>
  <c r="H1942" i="25"/>
  <c r="I2064" i="25"/>
  <c r="I1789" i="25"/>
  <c r="E1414" i="25"/>
  <c r="H1089" i="25"/>
  <c r="I1505" i="25"/>
  <c r="I1323" i="25"/>
  <c r="H1342" i="25"/>
  <c r="F1379" i="25"/>
  <c r="F1300" i="25"/>
  <c r="E1677" i="25"/>
  <c r="E1566" i="25"/>
  <c r="F1345" i="25"/>
  <c r="F1620" i="25"/>
  <c r="G1606" i="25"/>
  <c r="I1412" i="25"/>
  <c r="G1459" i="25"/>
  <c r="G1842" i="25"/>
  <c r="F1979" i="25"/>
  <c r="E1556" i="25"/>
  <c r="E1836" i="25"/>
  <c r="I1966" i="25"/>
  <c r="G2118" i="25"/>
  <c r="I2290" i="25"/>
  <c r="E2084" i="25"/>
  <c r="I1929" i="25"/>
  <c r="I1511" i="25"/>
  <c r="F1858" i="25"/>
  <c r="H1791" i="25"/>
  <c r="I1648" i="25"/>
  <c r="F1934" i="25"/>
  <c r="I1777" i="25"/>
  <c r="E1877" i="25"/>
  <c r="F2177" i="25"/>
  <c r="G2371" i="25"/>
  <c r="F2568" i="25"/>
  <c r="H1624" i="25"/>
  <c r="H2187" i="25"/>
  <c r="H2395" i="25"/>
  <c r="I2566" i="25"/>
  <c r="G1833" i="25"/>
  <c r="E2203" i="25"/>
  <c r="G2040" i="25"/>
  <c r="E2226" i="25"/>
  <c r="G2145" i="25"/>
  <c r="E2289" i="25"/>
  <c r="H2029" i="25"/>
  <c r="F2205" i="25"/>
  <c r="E2050" i="25"/>
  <c r="H2401" i="25"/>
  <c r="I2635" i="25"/>
  <c r="G2779" i="25"/>
  <c r="G2899" i="25"/>
  <c r="G2328" i="25"/>
  <c r="F2466" i="25"/>
  <c r="F2597" i="25"/>
  <c r="H2726" i="25"/>
  <c r="I2854" i="25"/>
  <c r="H1772" i="25"/>
  <c r="G2003" i="25"/>
  <c r="I2177" i="25"/>
  <c r="F1783" i="25"/>
  <c r="G1638" i="25"/>
  <c r="E1871" i="25"/>
  <c r="F1609" i="25"/>
  <c r="E1867" i="25"/>
  <c r="E1581" i="25"/>
  <c r="E1865" i="25"/>
  <c r="H1796" i="25"/>
  <c r="H2115" i="25"/>
  <c r="I2280" i="25"/>
  <c r="G2427" i="25"/>
  <c r="H2556" i="25"/>
  <c r="E2673" i="25"/>
  <c r="E2064" i="25"/>
  <c r="E2241" i="25"/>
  <c r="I2382" i="25"/>
  <c r="F2518" i="25"/>
  <c r="E2672" i="25"/>
  <c r="G2006" i="25"/>
  <c r="G2186" i="25"/>
  <c r="F1926" i="25"/>
  <c r="H2152" i="25"/>
  <c r="E1885" i="25"/>
  <c r="G2129" i="25"/>
  <c r="H2254" i="25"/>
  <c r="F1679" i="25"/>
  <c r="E2075" i="25"/>
  <c r="E1385" i="25"/>
  <c r="E2276" i="25"/>
  <c r="E1745" i="25"/>
  <c r="I2550" i="25"/>
  <c r="G2192" i="25"/>
  <c r="F2452" i="25"/>
  <c r="F1715" i="25"/>
  <c r="E1577" i="25"/>
  <c r="F1563" i="25"/>
  <c r="H1516" i="25"/>
  <c r="I1996" i="25"/>
  <c r="G2261" i="25"/>
  <c r="E2543" i="25"/>
  <c r="E2039" i="25"/>
  <c r="I2366" i="25"/>
  <c r="H2651" i="25"/>
  <c r="H2165" i="25"/>
  <c r="H2136" i="25"/>
  <c r="F2107" i="25"/>
  <c r="I2346" i="25"/>
  <c r="H2176" i="25"/>
  <c r="I2184" i="25"/>
  <c r="I2468" i="25"/>
  <c r="I2712" i="25"/>
  <c r="E2887" i="25"/>
  <c r="H2334" i="25"/>
  <c r="H2559" i="25"/>
  <c r="H2741" i="25"/>
  <c r="F1716" i="25"/>
  <c r="I2121" i="25"/>
  <c r="I1785" i="25"/>
  <c r="I1829" i="25"/>
  <c r="I1661" i="25"/>
  <c r="H1541" i="25"/>
  <c r="G1958" i="25"/>
  <c r="E2119" i="25"/>
  <c r="E2393" i="25"/>
  <c r="I2575" i="25"/>
  <c r="G2041" i="25"/>
  <c r="H2331" i="25"/>
  <c r="E2520" i="25"/>
  <c r="G1920" i="25"/>
  <c r="E2207" i="25"/>
  <c r="G2139" i="25"/>
  <c r="H2071" i="25"/>
  <c r="F2255" i="25"/>
  <c r="G2046" i="25"/>
  <c r="E2210" i="25"/>
  <c r="I2297" i="25"/>
  <c r="G2569" i="25"/>
  <c r="E2743" i="25"/>
  <c r="G2915" i="25"/>
  <c r="G2383" i="25"/>
  <c r="I2604" i="25"/>
  <c r="G1965" i="25"/>
  <c r="G1528" i="25"/>
  <c r="H1599" i="25"/>
  <c r="E1911" i="25"/>
  <c r="E1878" i="25"/>
  <c r="F1817" i="25"/>
  <c r="G1903" i="25"/>
  <c r="F2264" i="25"/>
  <c r="E2465" i="25"/>
  <c r="H2676" i="25"/>
  <c r="H2211" i="25"/>
  <c r="H2403" i="25"/>
  <c r="E2656" i="25"/>
  <c r="G2065" i="25"/>
  <c r="F1958" i="25"/>
  <c r="I1640" i="25"/>
  <c r="E2153" i="25"/>
  <c r="E1486" i="25"/>
  <c r="E2107" i="25"/>
  <c r="E1914" i="25"/>
  <c r="H1988" i="25"/>
  <c r="G1575" i="25"/>
  <c r="I1644" i="25"/>
  <c r="I1935" i="25"/>
  <c r="H1899" i="25"/>
  <c r="F1851" i="25"/>
  <c r="H1954" i="25"/>
  <c r="G2288" i="25"/>
  <c r="G2483" i="25"/>
  <c r="E2695" i="25"/>
  <c r="H2229" i="25"/>
  <c r="I2422" i="25"/>
  <c r="G2682" i="25"/>
  <c r="E2086" i="25"/>
  <c r="I1999" i="25"/>
  <c r="F1943" i="25"/>
  <c r="I1438" i="25"/>
  <c r="H1551" i="25"/>
  <c r="G1897" i="25"/>
  <c r="I1854" i="25"/>
  <c r="I1796" i="25"/>
  <c r="H1826" i="25"/>
  <c r="I2248" i="25"/>
  <c r="I2455" i="25"/>
  <c r="E2665" i="25"/>
  <c r="E2198" i="25"/>
  <c r="F2390" i="25"/>
  <c r="E2640" i="25"/>
  <c r="F2044" i="25"/>
  <c r="E1906" i="25"/>
  <c r="F1898" i="25"/>
  <c r="G2149" i="25"/>
  <c r="H1893" i="25"/>
  <c r="G1863" i="25"/>
  <c r="I1814" i="25"/>
  <c r="G1743" i="25"/>
  <c r="H1984" i="25"/>
  <c r="I2209" i="25"/>
  <c r="G2419" i="25"/>
  <c r="I2639" i="25"/>
  <c r="I2155" i="25"/>
  <c r="I2358" i="25"/>
  <c r="H2603" i="25"/>
  <c r="G1758" i="25"/>
  <c r="H2110" i="25"/>
  <c r="H1752" i="25"/>
  <c r="E1726" i="25"/>
  <c r="H1956" i="25"/>
  <c r="H1839" i="25"/>
  <c r="H1708" i="25"/>
  <c r="G1950" i="25"/>
  <c r="I2094" i="25"/>
  <c r="E2337" i="25"/>
  <c r="G2507" i="25"/>
  <c r="I2655" i="25"/>
  <c r="F2134" i="25"/>
  <c r="I2327" i="25"/>
  <c r="E2496" i="25"/>
  <c r="H2731" i="25"/>
  <c r="H2162" i="25"/>
  <c r="H2209" i="25"/>
  <c r="G2143" i="25"/>
  <c r="E2283" i="25"/>
  <c r="H2590" i="25"/>
  <c r="E2865" i="25"/>
  <c r="G2400" i="25"/>
  <c r="I2640" i="25"/>
  <c r="G2890" i="25"/>
  <c r="E3056" i="25"/>
  <c r="G2368" i="25"/>
  <c r="I2594" i="25"/>
  <c r="E2370" i="25"/>
  <c r="I2528" i="25"/>
  <c r="F2383" i="25"/>
  <c r="E2573" i="25"/>
  <c r="F2323" i="25"/>
  <c r="E2510" i="25"/>
  <c r="E2676" i="25"/>
  <c r="G2828" i="25"/>
  <c r="G2724" i="25"/>
  <c r="F2910" i="25"/>
  <c r="F3051" i="25"/>
  <c r="E3184" i="25"/>
  <c r="E3304" i="25"/>
  <c r="H3413" i="25"/>
  <c r="I2637" i="25"/>
  <c r="H2865" i="25"/>
  <c r="I3018" i="25"/>
  <c r="I3175" i="25"/>
  <c r="G3291" i="25"/>
  <c r="G3433" i="25"/>
  <c r="E2658" i="25"/>
  <c r="F2866" i="25"/>
  <c r="E2319" i="25"/>
  <c r="F2795" i="25"/>
  <c r="F2124" i="25"/>
  <c r="H2740" i="25"/>
  <c r="E2958" i="25"/>
  <c r="F2639" i="25"/>
  <c r="H2872" i="25"/>
  <c r="F3053" i="25"/>
  <c r="H3190" i="25"/>
  <c r="E2922" i="25"/>
  <c r="H3217" i="25"/>
  <c r="E3411" i="25"/>
  <c r="E3536" i="25"/>
  <c r="E2074" i="25"/>
  <c r="G1770" i="25"/>
  <c r="F2288" i="25"/>
  <c r="F2231" i="25"/>
  <c r="F2378" i="25"/>
  <c r="G2680" i="25"/>
  <c r="E2927" i="25"/>
  <c r="F2473" i="25"/>
  <c r="H2711" i="25"/>
  <c r="I2942" i="25"/>
  <c r="I2120" i="25"/>
  <c r="H2425" i="25"/>
  <c r="I2084" i="25"/>
  <c r="F2426" i="25"/>
  <c r="G2080" i="25"/>
  <c r="H2449" i="25"/>
  <c r="I1924" i="25"/>
  <c r="H2384" i="25"/>
  <c r="G2556" i="25"/>
  <c r="F2734" i="25"/>
  <c r="E2146" i="25"/>
  <c r="E2781" i="25"/>
  <c r="E2956" i="25"/>
  <c r="H3085" i="25"/>
  <c r="F3224" i="25"/>
  <c r="G3340" i="25"/>
  <c r="I3448" i="25"/>
  <c r="H2730" i="25"/>
  <c r="E2910" i="25"/>
  <c r="E3063" i="25"/>
  <c r="E3207" i="25"/>
  <c r="H3332" i="25"/>
  <c r="F2062" i="25"/>
  <c r="F2722" i="25"/>
  <c r="I2923" i="25"/>
  <c r="H2577" i="25"/>
  <c r="F2854" i="25"/>
  <c r="F2489" i="25"/>
  <c r="I2801" i="25"/>
  <c r="F2219" i="25"/>
  <c r="H2718" i="25"/>
  <c r="H2886" i="25"/>
  <c r="H3017" i="25"/>
  <c r="E3123" i="25"/>
  <c r="E3235" i="25"/>
  <c r="I2986" i="25"/>
  <c r="I3163" i="25"/>
  <c r="E3317" i="25"/>
  <c r="I3464" i="25"/>
  <c r="E3546" i="25"/>
  <c r="I3620" i="25"/>
  <c r="G2103" i="25"/>
  <c r="F2075" i="25"/>
  <c r="I2325" i="25"/>
  <c r="F2152" i="25"/>
  <c r="I2134" i="25"/>
  <c r="F2483" i="25"/>
  <c r="I2709" i="25"/>
  <c r="H2868" i="25"/>
  <c r="G2344" i="25"/>
  <c r="E2547" i="25"/>
  <c r="I2733" i="25"/>
  <c r="I2894" i="25"/>
  <c r="G3026" i="25"/>
  <c r="E2294" i="25"/>
  <c r="G2452" i="25"/>
  <c r="E1568" i="25"/>
  <c r="I2336" i="25"/>
  <c r="I2473" i="25"/>
  <c r="F2153" i="25"/>
  <c r="I2387" i="25"/>
  <c r="H2544" i="25"/>
  <c r="H2173" i="25"/>
  <c r="F2396" i="25"/>
  <c r="F2513" i="25"/>
  <c r="F2655" i="25"/>
  <c r="H2773" i="25"/>
  <c r="I2340" i="25"/>
  <c r="G2728" i="25"/>
  <c r="G2885" i="25"/>
  <c r="F2994" i="25"/>
  <c r="F3097" i="25"/>
  <c r="E3186" i="25"/>
  <c r="G3284" i="25"/>
  <c r="H3373" i="25"/>
  <c r="E1933" i="25"/>
  <c r="G2644" i="25"/>
  <c r="H2831" i="25"/>
  <c r="I2964" i="25"/>
  <c r="I3079" i="25"/>
  <c r="G3177" i="25"/>
  <c r="H3268" i="25"/>
  <c r="F3375" i="25"/>
  <c r="I2204" i="25"/>
  <c r="F2664" i="25"/>
  <c r="H2833" i="25"/>
  <c r="I2969" i="25"/>
  <c r="I2616" i="25"/>
  <c r="H1917" i="25"/>
  <c r="E1998" i="25"/>
  <c r="H2273" i="25"/>
  <c r="G2099" i="25"/>
  <c r="H1901" i="25"/>
  <c r="F2419" i="25"/>
  <c r="H2657" i="25"/>
  <c r="E2831" i="25"/>
  <c r="I2240" i="25"/>
  <c r="I2504" i="25"/>
  <c r="E2692" i="25"/>
  <c r="E2864" i="25"/>
  <c r="I2998" i="25"/>
  <c r="F2192" i="25"/>
  <c r="G2407" i="25"/>
  <c r="F2570" i="25"/>
  <c r="I2285" i="25"/>
  <c r="F2444" i="25"/>
  <c r="H2025" i="25"/>
  <c r="G2360" i="25"/>
  <c r="I2516" i="25"/>
  <c r="E2058" i="25"/>
  <c r="G2372" i="25"/>
  <c r="H2487" i="25"/>
  <c r="E2612" i="25"/>
  <c r="I2749" i="25"/>
  <c r="H1386" i="25"/>
  <c r="G2681" i="25"/>
  <c r="I2845" i="25"/>
  <c r="G2972" i="25"/>
  <c r="I2288" i="25"/>
  <c r="I1863" i="25"/>
  <c r="I2247" i="25"/>
  <c r="F2071" i="25"/>
  <c r="E2297" i="25"/>
  <c r="G2396" i="25"/>
  <c r="H2640" i="25"/>
  <c r="E2817" i="25"/>
  <c r="F2137" i="25"/>
  <c r="H2479" i="25"/>
  <c r="F2678" i="25"/>
  <c r="I2846" i="25"/>
  <c r="I2982" i="25"/>
  <c r="E2144" i="25"/>
  <c r="H2390" i="25"/>
  <c r="E2550" i="25"/>
  <c r="I2244" i="25"/>
  <c r="F2433" i="25"/>
  <c r="E1765" i="25"/>
  <c r="F2348" i="25"/>
  <c r="G2495" i="25"/>
  <c r="G1987" i="25"/>
  <c r="H2349" i="25"/>
  <c r="G2469" i="25"/>
  <c r="H2600" i="25"/>
  <c r="I2739" i="25"/>
  <c r="G2852" i="25"/>
  <c r="I2661" i="25"/>
  <c r="I2833" i="25"/>
  <c r="F2960" i="25"/>
  <c r="G3068" i="25"/>
  <c r="G3156" i="25"/>
  <c r="H1970" i="25"/>
  <c r="H2003" i="25"/>
  <c r="H2276" i="25"/>
  <c r="E2101" i="25"/>
  <c r="G1930" i="25"/>
  <c r="H2433" i="25"/>
  <c r="F2665" i="25"/>
  <c r="G2835" i="25"/>
  <c r="F2251" i="25"/>
  <c r="I2509" i="25"/>
  <c r="E2702" i="25"/>
  <c r="H2867" i="25"/>
  <c r="E3000" i="25"/>
  <c r="F2227" i="25"/>
  <c r="E2413" i="25"/>
  <c r="G2575" i="25"/>
  <c r="F2297" i="25"/>
  <c r="F2447" i="25"/>
  <c r="E2045" i="25"/>
  <c r="E2366" i="25"/>
  <c r="H2520" i="25"/>
  <c r="H2067" i="25"/>
  <c r="H2374" i="25"/>
  <c r="H2490" i="25"/>
  <c r="H2617" i="25"/>
  <c r="G2751" i="25"/>
  <c r="F2021" i="25"/>
  <c r="G2685" i="25"/>
  <c r="H2849" i="25"/>
  <c r="I2975" i="25"/>
  <c r="F3080" i="25"/>
  <c r="F3168" i="25"/>
  <c r="H2082" i="25"/>
  <c r="G2059" i="25"/>
  <c r="E2312" i="25"/>
  <c r="H2138" i="25"/>
  <c r="E2078" i="25"/>
  <c r="H2472" i="25"/>
  <c r="I2699" i="25"/>
  <c r="E2857" i="25"/>
  <c r="I2317" i="25"/>
  <c r="G2535" i="25"/>
  <c r="F2723" i="25"/>
  <c r="I2886" i="25"/>
  <c r="G3018" i="25"/>
  <c r="I2271" i="25"/>
  <c r="E2434" i="25"/>
  <c r="F2590" i="25"/>
  <c r="F2326" i="25"/>
  <c r="F2465" i="25"/>
  <c r="I2132" i="25"/>
  <c r="F2380" i="25"/>
  <c r="G2537" i="25"/>
  <c r="H2155" i="25"/>
  <c r="H2391" i="25"/>
  <c r="G2504" i="25"/>
  <c r="E2222" i="25"/>
  <c r="I1711" i="25"/>
  <c r="G2231" i="25"/>
  <c r="F2052" i="25"/>
  <c r="I2283" i="25"/>
  <c r="G2373" i="25"/>
  <c r="F2628" i="25"/>
  <c r="I2807" i="25"/>
  <c r="I2072" i="25"/>
  <c r="G2461" i="25"/>
  <c r="F2668" i="25"/>
  <c r="E2832" i="25"/>
  <c r="H2971" i="25"/>
  <c r="F2108" i="25"/>
  <c r="H2383" i="25"/>
  <c r="H2538" i="25"/>
  <c r="F2202" i="25"/>
  <c r="G2421" i="25"/>
  <c r="F2549" i="25"/>
  <c r="H2340" i="25"/>
  <c r="I2484" i="25"/>
  <c r="G1889" i="25"/>
  <c r="F2338" i="25"/>
  <c r="G2462" i="25"/>
  <c r="G2593" i="25"/>
  <c r="E2730" i="25"/>
  <c r="G2844" i="25"/>
  <c r="E2643" i="25"/>
  <c r="H2818" i="25"/>
  <c r="H2953" i="25"/>
  <c r="H2642" i="25"/>
  <c r="F3183" i="25"/>
  <c r="E3336" i="25"/>
  <c r="E2249" i="25"/>
  <c r="E2796" i="25"/>
  <c r="E3008" i="25"/>
  <c r="H3172" i="25"/>
  <c r="G3329" i="25"/>
  <c r="H2367" i="25"/>
  <c r="F2798" i="25"/>
  <c r="E2221" i="25"/>
  <c r="H2784" i="25"/>
  <c r="E2095" i="25"/>
  <c r="G2749" i="25"/>
  <c r="F2948" i="25"/>
  <c r="F2633" i="25"/>
  <c r="H2879" i="25"/>
  <c r="F3043" i="25"/>
  <c r="E3187" i="25"/>
  <c r="F2967" i="25"/>
  <c r="I3202" i="25"/>
  <c r="E3399" i="25"/>
  <c r="H3541" i="25"/>
  <c r="E3634" i="25"/>
  <c r="H2791" i="25"/>
  <c r="I3070" i="25"/>
  <c r="F3245" i="25"/>
  <c r="H3387" i="25"/>
  <c r="G3507" i="25"/>
  <c r="H3674" i="25"/>
  <c r="G3841" i="25"/>
  <c r="F2835" i="25"/>
  <c r="I3110" i="25"/>
  <c r="E3278" i="25"/>
  <c r="I3409" i="25"/>
  <c r="I3518" i="25"/>
  <c r="E2751" i="25"/>
  <c r="H3089" i="25"/>
  <c r="G3263" i="25"/>
  <c r="E2828" i="25"/>
  <c r="F3116" i="25"/>
  <c r="H3262" i="25"/>
  <c r="F3429" i="25"/>
  <c r="E3013" i="25"/>
  <c r="G3174" i="25"/>
  <c r="H3311" i="25"/>
  <c r="G3446" i="25"/>
  <c r="H3550" i="25"/>
  <c r="E3641" i="25"/>
  <c r="E3745" i="25"/>
  <c r="G3436" i="25"/>
  <c r="H3649" i="25"/>
  <c r="E3777" i="25"/>
  <c r="I3885" i="25"/>
  <c r="F3975" i="25"/>
  <c r="E3158" i="25"/>
  <c r="G3520" i="25"/>
  <c r="E3703" i="25"/>
  <c r="I3827" i="25"/>
  <c r="E3941" i="25"/>
  <c r="I2922" i="25"/>
  <c r="H3480" i="25"/>
  <c r="H3619" i="25"/>
  <c r="G3759" i="25"/>
  <c r="F2836" i="25"/>
  <c r="F3207" i="25"/>
  <c r="I3356" i="25"/>
  <c r="G2404" i="25"/>
  <c r="G2833" i="25"/>
  <c r="F3028" i="25"/>
  <c r="G3193" i="25"/>
  <c r="F3350" i="25"/>
  <c r="E2499" i="25"/>
  <c r="F2834" i="25"/>
  <c r="H2412" i="25"/>
  <c r="I2811" i="25"/>
  <c r="I2379" i="25"/>
  <c r="H2776" i="25"/>
  <c r="I2972" i="25"/>
  <c r="G2679" i="25"/>
  <c r="E2901" i="25"/>
  <c r="H3062" i="25"/>
  <c r="E3211" i="25"/>
  <c r="E3001" i="25"/>
  <c r="H3232" i="25"/>
  <c r="F3434" i="25"/>
  <c r="G1314" i="25"/>
  <c r="E1964" i="25"/>
  <c r="F1712" i="25"/>
  <c r="G2754" i="25"/>
  <c r="I1957" i="25"/>
  <c r="G2525" i="25"/>
  <c r="I1909" i="25"/>
  <c r="I1761" i="25"/>
  <c r="E1769" i="25"/>
  <c r="I1749" i="25"/>
  <c r="G2017" i="25"/>
  <c r="I2359" i="25"/>
  <c r="E2615" i="25"/>
  <c r="F2166" i="25"/>
  <c r="E2448" i="25"/>
  <c r="F1534" i="25"/>
  <c r="G2274" i="25"/>
  <c r="H2214" i="25"/>
  <c r="E2197" i="25"/>
  <c r="F2006" i="25"/>
  <c r="G2193" i="25"/>
  <c r="H2251" i="25"/>
  <c r="G2549" i="25"/>
  <c r="G2726" i="25"/>
  <c r="H2900" i="25"/>
  <c r="G2364" i="25"/>
  <c r="I2576" i="25"/>
  <c r="E2808" i="25"/>
  <c r="H1776" i="25"/>
  <c r="F2138" i="25"/>
  <c r="G1808" i="25"/>
  <c r="E1848" i="25"/>
  <c r="H1805" i="25"/>
  <c r="F1583" i="25"/>
  <c r="I1980" i="25"/>
  <c r="H2143" i="25"/>
  <c r="E2409" i="25"/>
  <c r="I2631" i="25"/>
  <c r="G2073" i="25"/>
  <c r="H2347" i="25"/>
  <c r="E2536" i="25"/>
  <c r="G1977" i="25"/>
  <c r="G2297" i="25"/>
  <c r="G2155" i="25"/>
  <c r="F2091" i="25"/>
  <c r="I2270" i="25"/>
  <c r="H2063" i="25"/>
  <c r="F2263" i="25"/>
  <c r="I2324" i="25"/>
  <c r="I2581" i="25"/>
  <c r="I2759" i="25"/>
  <c r="I2927" i="25"/>
  <c r="I2445" i="25"/>
  <c r="I1902" i="25"/>
  <c r="F1986" i="25"/>
  <c r="I1573" i="25"/>
  <c r="E1641" i="25"/>
  <c r="H1526" i="25"/>
  <c r="G1898" i="25"/>
  <c r="I1851" i="25"/>
  <c r="F1951" i="25"/>
  <c r="I2284" i="25"/>
  <c r="H2532" i="25"/>
  <c r="I2695" i="25"/>
  <c r="H2228" i="25"/>
  <c r="H2419" i="25"/>
  <c r="E2680" i="25"/>
  <c r="H2149" i="25"/>
  <c r="H1994" i="25"/>
  <c r="H1834" i="25"/>
  <c r="F2171" i="25"/>
  <c r="E1755" i="25"/>
  <c r="E2165" i="25"/>
  <c r="I2026" i="25"/>
  <c r="G2013" i="25"/>
  <c r="I1633" i="25"/>
  <c r="H1679" i="25"/>
  <c r="G1578" i="25"/>
  <c r="G1922" i="25"/>
  <c r="E1869" i="25"/>
  <c r="G1998" i="25"/>
  <c r="I2312" i="25"/>
  <c r="G2547" i="25"/>
  <c r="H1289" i="25"/>
  <c r="E2250" i="25"/>
  <c r="I2438" i="25"/>
  <c r="I2702" i="25"/>
  <c r="F2173" i="25"/>
  <c r="G2025" i="25"/>
  <c r="E1969" i="25"/>
  <c r="G1546" i="25"/>
  <c r="E1611" i="25"/>
  <c r="I1334" i="25"/>
  <c r="I1882" i="25"/>
  <c r="H1822" i="25"/>
  <c r="F1919" i="25"/>
  <c r="F2267" i="25"/>
  <c r="F2520" i="25"/>
  <c r="G2683" i="25"/>
  <c r="F2213" i="25"/>
  <c r="F2406" i="25"/>
  <c r="E2664" i="25"/>
  <c r="H2133" i="25"/>
  <c r="I1965" i="25"/>
  <c r="G1925" i="25"/>
  <c r="H2172" i="25"/>
  <c r="E1499" i="25"/>
  <c r="F1936" i="25"/>
  <c r="E1837" i="25"/>
  <c r="H1767" i="25"/>
  <c r="E1685" i="25"/>
  <c r="F2232" i="25"/>
  <c r="E2487" i="25"/>
  <c r="H2652" i="25"/>
  <c r="F2183" i="25"/>
  <c r="I2374" i="25"/>
  <c r="I2622" i="25"/>
  <c r="E1905" i="25"/>
  <c r="G2133" i="25"/>
  <c r="E1777" i="25"/>
  <c r="I1758" i="25"/>
  <c r="G1430" i="25"/>
  <c r="H1863" i="25"/>
  <c r="H1744" i="25"/>
  <c r="I1972" i="25"/>
  <c r="I2112" i="25"/>
  <c r="E2353" i="25"/>
  <c r="G2523" i="25"/>
  <c r="E2671" i="25"/>
  <c r="F2163" i="25"/>
  <c r="F2342" i="25"/>
  <c r="E2512" i="25"/>
  <c r="G2706" i="25"/>
  <c r="G2195" i="25"/>
  <c r="E2234" i="25"/>
  <c r="H2170" i="25"/>
  <c r="E2330" i="25"/>
  <c r="G2630" i="25"/>
  <c r="G2883" i="25"/>
  <c r="F2420" i="25"/>
  <c r="G2673" i="25"/>
  <c r="G2906" i="25"/>
  <c r="F1952" i="25"/>
  <c r="I2385" i="25"/>
  <c r="H1914" i="25"/>
  <c r="E2398" i="25"/>
  <c r="G2551" i="25"/>
  <c r="F2403" i="25"/>
  <c r="G2598" i="25"/>
  <c r="F2341" i="25"/>
  <c r="F2524" i="25"/>
  <c r="F2696" i="25"/>
  <c r="H2845" i="25"/>
  <c r="F2740" i="25"/>
  <c r="F2923" i="25"/>
  <c r="F3063" i="25"/>
  <c r="G3196" i="25"/>
  <c r="H3317" i="25"/>
  <c r="E3424" i="25"/>
  <c r="H2662" i="25"/>
  <c r="F2879" i="25"/>
  <c r="G3030" i="25"/>
  <c r="G3185" i="25"/>
  <c r="H3306" i="25"/>
  <c r="G3449" i="25"/>
  <c r="F2677" i="25"/>
  <c r="H2881" i="25"/>
  <c r="F2418" i="25"/>
  <c r="G2817" i="25"/>
  <c r="I2329" i="25"/>
  <c r="G2758" i="25"/>
  <c r="E2978" i="25"/>
  <c r="G2664" i="25"/>
  <c r="E2884" i="25"/>
  <c r="E3067" i="25"/>
  <c r="H3206" i="25"/>
  <c r="G2983" i="25"/>
  <c r="F3238" i="25"/>
  <c r="E3428" i="25"/>
  <c r="G3546" i="25"/>
  <c r="F2160" i="25"/>
  <c r="E1965" i="25"/>
  <c r="F2316" i="25"/>
  <c r="H2258" i="25"/>
  <c r="E2410" i="25"/>
  <c r="E2706" i="25"/>
  <c r="I1849" i="25"/>
  <c r="I2491" i="25"/>
  <c r="E2729" i="25"/>
  <c r="E2960" i="25"/>
  <c r="G2185" i="25"/>
  <c r="E2445" i="25"/>
  <c r="H2145" i="25"/>
  <c r="H2442" i="25"/>
  <c r="F2149" i="25"/>
  <c r="E2469" i="25"/>
  <c r="F2038" i="25"/>
  <c r="E2395" i="25"/>
  <c r="F2581" i="25"/>
  <c r="F2744" i="25"/>
  <c r="I2331" i="25"/>
  <c r="E2804" i="25"/>
  <c r="F2969" i="25"/>
  <c r="F3096" i="25"/>
  <c r="G3236" i="25"/>
  <c r="I3352" i="25"/>
  <c r="F1911" i="25"/>
  <c r="H2754" i="25"/>
  <c r="E2930" i="25"/>
  <c r="H3076" i="25"/>
  <c r="G3219" i="25"/>
  <c r="G3345" i="25"/>
  <c r="F2196" i="25"/>
  <c r="H2745" i="25"/>
  <c r="H2942" i="25"/>
  <c r="G2614" i="25"/>
  <c r="E2868" i="25"/>
  <c r="G2561" i="25"/>
  <c r="G2822" i="25"/>
  <c r="G2348" i="25"/>
  <c r="I2744" i="25"/>
  <c r="G2909" i="25"/>
  <c r="I3029" i="25"/>
  <c r="I3137" i="25"/>
  <c r="I3249" i="25"/>
  <c r="G3009" i="25"/>
  <c r="E3182" i="25"/>
  <c r="H3331" i="25"/>
  <c r="I3480" i="25"/>
  <c r="I3556" i="25"/>
  <c r="I2750" i="25"/>
  <c r="E2141" i="25"/>
  <c r="I2115" i="25"/>
  <c r="E1500" i="25"/>
  <c r="E2181" i="25"/>
  <c r="H2237" i="25"/>
  <c r="F2515" i="25"/>
  <c r="E2734" i="25"/>
  <c r="G2891" i="25"/>
  <c r="H2376" i="25"/>
  <c r="H2569" i="25"/>
  <c r="I2753" i="25"/>
  <c r="I2910" i="25"/>
  <c r="G3042" i="25"/>
  <c r="F2329" i="25"/>
  <c r="E2466" i="25"/>
  <c r="G1927" i="25"/>
  <c r="H2358" i="25"/>
  <c r="H2484" i="25"/>
  <c r="F2210" i="25"/>
  <c r="G2412" i="25"/>
  <c r="H2558" i="25"/>
  <c r="E2219" i="25"/>
  <c r="F2410" i="25"/>
  <c r="F2527" i="25"/>
  <c r="E2666" i="25"/>
  <c r="G2788" i="25"/>
  <c r="F2425" i="25"/>
  <c r="I2747" i="25"/>
  <c r="G2902" i="25"/>
  <c r="F3009" i="25"/>
  <c r="H3109" i="25"/>
  <c r="E3200" i="25"/>
  <c r="F3296" i="25"/>
  <c r="E3384" i="25"/>
  <c r="G2128" i="25"/>
  <c r="E2668" i="25"/>
  <c r="H2854" i="25"/>
  <c r="H2977" i="25"/>
  <c r="E3089" i="25"/>
  <c r="G3187" i="25"/>
  <c r="E3281" i="25"/>
  <c r="F3390" i="25"/>
  <c r="E2309" i="25"/>
  <c r="F2681" i="25"/>
  <c r="I2852" i="25"/>
  <c r="G2985" i="25"/>
  <c r="F2642" i="25"/>
  <c r="H2065" i="25"/>
  <c r="H2035" i="25"/>
  <c r="I2302" i="25"/>
  <c r="G2127" i="25"/>
  <c r="G2027" i="25"/>
  <c r="G2460" i="25"/>
  <c r="G2694" i="25"/>
  <c r="H2852" i="25"/>
  <c r="F2294" i="25"/>
  <c r="I2523" i="25"/>
  <c r="G2720" i="25"/>
  <c r="E2880" i="25"/>
  <c r="H3011" i="25"/>
  <c r="F2259" i="25"/>
  <c r="H2429" i="25"/>
  <c r="I2587" i="25"/>
  <c r="E2318" i="25"/>
  <c r="F2458" i="25"/>
  <c r="H2103" i="25"/>
  <c r="I2377" i="25"/>
  <c r="F2532" i="25"/>
  <c r="G2122" i="25"/>
  <c r="E2386" i="25"/>
  <c r="I2499" i="25"/>
  <c r="E2629" i="25"/>
  <c r="F2760" i="25"/>
  <c r="G2208" i="25"/>
  <c r="E2711" i="25"/>
  <c r="G2865" i="25"/>
  <c r="F2984" i="25"/>
  <c r="E1967" i="25"/>
  <c r="F2000" i="25"/>
  <c r="I2275" i="25"/>
  <c r="I2101" i="25"/>
  <c r="G1912" i="25"/>
  <c r="H2430" i="25"/>
  <c r="F2658" i="25"/>
  <c r="E2833" i="25"/>
  <c r="H2246" i="25"/>
  <c r="F2505" i="25"/>
  <c r="G2700" i="25"/>
  <c r="G2866" i="25"/>
  <c r="E2998" i="25"/>
  <c r="G2217" i="25"/>
  <c r="F2411" i="25"/>
  <c r="F2573" i="25"/>
  <c r="F2289" i="25"/>
  <c r="G2446" i="25"/>
  <c r="G2034" i="25"/>
  <c r="F2362" i="25"/>
  <c r="H2517" i="25"/>
  <c r="G2063" i="25"/>
  <c r="E2372" i="25"/>
  <c r="I2489" i="25"/>
  <c r="H2614" i="25"/>
  <c r="F2749" i="25"/>
  <c r="I1981" i="25"/>
  <c r="I2684" i="25"/>
  <c r="E2845" i="25"/>
  <c r="H2973" i="25"/>
  <c r="F3079" i="25"/>
  <c r="F3167" i="25"/>
  <c r="F2068" i="25"/>
  <c r="I2044" i="25"/>
  <c r="H2305" i="25"/>
  <c r="G2131" i="25"/>
  <c r="H2075" i="25"/>
  <c r="H2462" i="25"/>
  <c r="G2697" i="25"/>
  <c r="E2855" i="25"/>
  <c r="I2315" i="25"/>
  <c r="F2533" i="25"/>
  <c r="I2723" i="25"/>
  <c r="H2883" i="25"/>
  <c r="E3016" i="25"/>
  <c r="H2268" i="25"/>
  <c r="I2434" i="25"/>
  <c r="H2589" i="25"/>
  <c r="F2322" i="25"/>
  <c r="I2464" i="25"/>
  <c r="E2112" i="25"/>
  <c r="E2379" i="25"/>
  <c r="F2535" i="25"/>
  <c r="I2148" i="25"/>
  <c r="F2389" i="25"/>
  <c r="G2501" i="25"/>
  <c r="G2640" i="25"/>
  <c r="G2764" i="25"/>
  <c r="I2232" i="25"/>
  <c r="F2716" i="25"/>
  <c r="E2867" i="25"/>
  <c r="I2989" i="25"/>
  <c r="E3090" i="25"/>
  <c r="G3180" i="25"/>
  <c r="E2125" i="25"/>
  <c r="F2094" i="25"/>
  <c r="I2338" i="25"/>
  <c r="F2167" i="25"/>
  <c r="G2170" i="25"/>
  <c r="I2500" i="25"/>
  <c r="H2717" i="25"/>
  <c r="E2879" i="25"/>
  <c r="H2366" i="25"/>
  <c r="E2554" i="25"/>
  <c r="I2743" i="25"/>
  <c r="I2902" i="25"/>
  <c r="I3034" i="25"/>
  <c r="G2315" i="25"/>
  <c r="I2460" i="25"/>
  <c r="G1820" i="25"/>
  <c r="F2347" i="25"/>
  <c r="G2478" i="25"/>
  <c r="I2183" i="25"/>
  <c r="E2394" i="25"/>
  <c r="H2551" i="25"/>
  <c r="F2197" i="25"/>
  <c r="I2403" i="25"/>
  <c r="H2522" i="25"/>
  <c r="F1546" i="25"/>
  <c r="G1937" i="25"/>
  <c r="H2259" i="25"/>
  <c r="I2085" i="25"/>
  <c r="E2306" i="25"/>
  <c r="H2408" i="25"/>
  <c r="I2645" i="25"/>
  <c r="I2823" i="25"/>
  <c r="I2199" i="25"/>
  <c r="F2487" i="25"/>
  <c r="F2685" i="25"/>
  <c r="H2851" i="25"/>
  <c r="H2987" i="25"/>
  <c r="E2174" i="25"/>
  <c r="H2397" i="25"/>
  <c r="E2557" i="25"/>
  <c r="H2265" i="25"/>
  <c r="H2439" i="25"/>
  <c r="E1970" i="25"/>
  <c r="G2353" i="25"/>
  <c r="G2508" i="25"/>
  <c r="E2031" i="25"/>
  <c r="E2354" i="25"/>
  <c r="I2480" i="25"/>
  <c r="I2605" i="25"/>
  <c r="H2742" i="25"/>
  <c r="F2856" i="25"/>
  <c r="F2670" i="25"/>
  <c r="F2837" i="25"/>
  <c r="G2967" i="25"/>
  <c r="I2816" i="25"/>
  <c r="G3204" i="25"/>
  <c r="E3354" i="25"/>
  <c r="I2397" i="25"/>
  <c r="I2825" i="25"/>
  <c r="E3027" i="25"/>
  <c r="E3191" i="25"/>
  <c r="H3348" i="25"/>
  <c r="H2480" i="25"/>
  <c r="G2825" i="25"/>
  <c r="I2401" i="25"/>
  <c r="I2809" i="25"/>
  <c r="I2365" i="25"/>
  <c r="E2772" i="25"/>
  <c r="E2967" i="25"/>
  <c r="F2676" i="25"/>
  <c r="E2897" i="25"/>
  <c r="G3061" i="25"/>
  <c r="F3210" i="25"/>
  <c r="H3000" i="25"/>
  <c r="H3229" i="25"/>
  <c r="E3431" i="25"/>
  <c r="E3552" i="25"/>
  <c r="I3644" i="25"/>
  <c r="E2843" i="25"/>
  <c r="H3090" i="25"/>
  <c r="I3264" i="25"/>
  <c r="H3403" i="25"/>
  <c r="G3523" i="25"/>
  <c r="G3697" i="25"/>
  <c r="H3858" i="25"/>
  <c r="H2906" i="25"/>
  <c r="I3124" i="25"/>
  <c r="F3299" i="25"/>
  <c r="I3425" i="25"/>
  <c r="F3527" i="25"/>
  <c r="I2832" i="25"/>
  <c r="H3106" i="25"/>
  <c r="G3279" i="25"/>
  <c r="E2931" i="25"/>
  <c r="I3133" i="25"/>
  <c r="H3279" i="25"/>
  <c r="E2193" i="25"/>
  <c r="F3030" i="25"/>
  <c r="I3193" i="25"/>
  <c r="E3327" i="25"/>
  <c r="E3464" i="25"/>
  <c r="H3564" i="25"/>
  <c r="G3653" i="25"/>
  <c r="H2842" i="25"/>
  <c r="F3460" i="25"/>
  <c r="G3671" i="25"/>
  <c r="F3791" i="25"/>
  <c r="I3898" i="25"/>
  <c r="G3887" i="25"/>
  <c r="G3223" i="25"/>
  <c r="G3552" i="25"/>
  <c r="I3723" i="25"/>
  <c r="G3842" i="25"/>
  <c r="I3953" i="25"/>
  <c r="H3098" i="25"/>
  <c r="H3496" i="25"/>
  <c r="I3639" i="25"/>
  <c r="G3773" i="25"/>
  <c r="I2965" i="25"/>
  <c r="G3228" i="25"/>
  <c r="I3376" i="25"/>
  <c r="I2488" i="25"/>
  <c r="E2860" i="25"/>
  <c r="E3057" i="25"/>
  <c r="H3212" i="25"/>
  <c r="G3377" i="25"/>
  <c r="H2557" i="25"/>
  <c r="G2861" i="25"/>
  <c r="I2514" i="25"/>
  <c r="H2837" i="25"/>
  <c r="H2448" i="25"/>
  <c r="F2805" i="25"/>
  <c r="E2991" i="25"/>
  <c r="H2709" i="25"/>
  <c r="E2934" i="25"/>
  <c r="H3078" i="25"/>
  <c r="H3230" i="25"/>
  <c r="I3044" i="25"/>
  <c r="F3259" i="25"/>
  <c r="I1827" i="25"/>
  <c r="E1907" i="25"/>
  <c r="H2159" i="25"/>
  <c r="F2182" i="25"/>
  <c r="E2382" i="25"/>
  <c r="E2574" i="25"/>
  <c r="G1981" i="25"/>
  <c r="H1794" i="25"/>
  <c r="E1796" i="25"/>
  <c r="I1779" i="25"/>
  <c r="F2039" i="25"/>
  <c r="F2376" i="25"/>
  <c r="H2628" i="25"/>
  <c r="I2189" i="25"/>
  <c r="H2467" i="25"/>
  <c r="I1837" i="25"/>
  <c r="G2296" i="25"/>
  <c r="I2230" i="25"/>
  <c r="H2213" i="25"/>
  <c r="E2030" i="25"/>
  <c r="H2249" i="25"/>
  <c r="F2291" i="25"/>
  <c r="F2567" i="25"/>
  <c r="G2741" i="25"/>
  <c r="E2913" i="25"/>
  <c r="G2425" i="25"/>
  <c r="G2599" i="25"/>
  <c r="E2824" i="25"/>
  <c r="G1824" i="25"/>
  <c r="I2161" i="25"/>
  <c r="I1384" i="25"/>
  <c r="G1873" i="25"/>
  <c r="F1825" i="25"/>
  <c r="I1645" i="25"/>
  <c r="H897" i="25"/>
  <c r="I2220" i="25"/>
  <c r="I2431" i="25"/>
  <c r="G2643" i="25"/>
  <c r="E2097" i="25"/>
  <c r="F2366" i="25"/>
  <c r="H2611" i="25"/>
  <c r="E2007" i="25"/>
  <c r="H1709" i="25"/>
  <c r="G2171" i="25"/>
  <c r="F2110" i="25"/>
  <c r="E2321" i="25"/>
  <c r="G2079" i="25"/>
  <c r="F2278" i="25"/>
  <c r="I2341" i="25"/>
  <c r="E2598" i="25"/>
  <c r="H2804" i="25"/>
  <c r="G2939" i="25"/>
  <c r="F2455" i="25"/>
  <c r="I2010" i="25"/>
  <c r="E2011" i="25"/>
  <c r="F1735" i="25"/>
  <c r="F1676" i="25"/>
  <c r="E1573" i="25"/>
  <c r="H1921" i="25"/>
  <c r="H1868" i="25"/>
  <c r="I2080" i="25"/>
  <c r="E2310" i="25"/>
  <c r="E2545" i="25"/>
  <c r="H2708" i="25"/>
  <c r="G2247" i="25"/>
  <c r="F2486" i="25"/>
  <c r="H2699" i="25"/>
  <c r="E2170" i="25"/>
  <c r="F2022" i="25"/>
  <c r="G1908" i="25"/>
  <c r="I2229" i="25"/>
  <c r="F1902" i="25"/>
  <c r="I2181" i="25"/>
  <c r="E2148" i="25"/>
  <c r="I2041" i="25"/>
  <c r="F1769" i="25"/>
  <c r="G1717" i="25"/>
  <c r="G1626" i="25"/>
  <c r="H1947" i="25"/>
  <c r="H1888" i="25"/>
  <c r="E2103" i="25"/>
  <c r="E2329" i="25"/>
  <c r="G2563" i="25"/>
  <c r="F1740" i="25"/>
  <c r="H2266" i="25"/>
  <c r="H2507" i="25"/>
  <c r="G2722" i="25"/>
  <c r="E2189" i="25"/>
  <c r="I1926" i="25"/>
  <c r="F1994" i="25"/>
  <c r="E1716" i="25"/>
  <c r="H1654" i="25"/>
  <c r="F1531" i="25"/>
  <c r="I1906" i="25"/>
  <c r="I1853" i="25"/>
  <c r="I2062" i="25"/>
  <c r="G2293" i="25"/>
  <c r="E2535" i="25"/>
  <c r="E2697" i="25"/>
  <c r="H2234" i="25"/>
  <c r="G2474" i="25"/>
  <c r="H2683" i="25"/>
  <c r="E2154" i="25"/>
  <c r="H2002" i="25"/>
  <c r="G1949" i="25"/>
  <c r="E1637" i="25"/>
  <c r="H1565" i="25"/>
  <c r="G1955" i="25"/>
  <c r="E1861" i="25"/>
  <c r="H1797" i="25"/>
  <c r="F2008" i="25"/>
  <c r="F2250" i="25"/>
  <c r="E2505" i="25"/>
  <c r="G2667" i="25"/>
  <c r="E2200" i="25"/>
  <c r="H2443" i="25"/>
  <c r="G2642" i="25"/>
  <c r="F1927" i="25"/>
  <c r="H2150" i="25"/>
  <c r="G1854" i="25"/>
  <c r="I1780" i="25"/>
  <c r="E1540" i="25"/>
  <c r="F1933" i="25"/>
  <c r="F1775" i="25"/>
  <c r="H1992" i="25"/>
  <c r="I2176" i="25"/>
  <c r="E2369" i="25"/>
  <c r="H2540" i="25"/>
  <c r="H1619" i="25"/>
  <c r="E2185" i="25"/>
  <c r="F2358" i="25"/>
  <c r="H2563" i="25"/>
  <c r="G1952" i="25"/>
  <c r="F2221" i="25"/>
  <c r="F2315" i="25"/>
  <c r="H2203" i="25"/>
  <c r="H2359" i="25"/>
  <c r="I2706" i="25"/>
  <c r="E2905" i="25"/>
  <c r="H2447" i="25"/>
  <c r="F2728" i="25"/>
  <c r="G2922" i="25"/>
  <c r="G2049" i="25"/>
  <c r="F2443" i="25"/>
  <c r="F1999" i="25"/>
  <c r="E2411" i="25"/>
  <c r="E2142" i="25"/>
  <c r="H2424" i="25"/>
  <c r="I2610" i="25"/>
  <c r="H2394" i="25"/>
  <c r="I2538" i="25"/>
  <c r="E2719" i="25"/>
  <c r="E2326" i="25"/>
  <c r="E2758" i="25"/>
  <c r="E2941" i="25"/>
  <c r="F3095" i="25"/>
  <c r="F3209" i="25"/>
  <c r="E3328" i="25"/>
  <c r="F1779" i="25"/>
  <c r="E2701" i="25"/>
  <c r="E2890" i="25"/>
  <c r="G3075" i="25"/>
  <c r="G3195" i="25"/>
  <c r="E3319" i="25"/>
  <c r="I2180" i="25"/>
  <c r="H2698" i="25"/>
  <c r="F2906" i="25"/>
  <c r="G2607" i="25"/>
  <c r="H2838" i="25"/>
  <c r="I2412" i="25"/>
  <c r="H2817" i="25"/>
  <c r="H2994" i="25"/>
  <c r="E2690" i="25"/>
  <c r="I2944" i="25"/>
  <c r="I3081" i="25"/>
  <c r="E3219" i="25"/>
  <c r="E3052" i="25"/>
  <c r="G3261" i="25"/>
  <c r="H3446" i="25"/>
  <c r="H3573" i="25"/>
  <c r="F2243" i="25"/>
  <c r="E2021" i="25"/>
  <c r="H1979" i="25"/>
  <c r="H2285" i="25"/>
  <c r="F2451" i="25"/>
  <c r="H2772" i="25"/>
  <c r="H2123" i="25"/>
  <c r="F2519" i="25"/>
  <c r="H2795" i="25"/>
  <c r="E2976" i="25"/>
  <c r="E2251" i="25"/>
  <c r="F2507" i="25"/>
  <c r="I2225" i="25"/>
  <c r="G2453" i="25"/>
  <c r="G2304" i="25"/>
  <c r="H2488" i="25"/>
  <c r="I2104" i="25"/>
  <c r="H2436" i="25"/>
  <c r="E2595" i="25"/>
  <c r="H2757" i="25"/>
  <c r="H2568" i="25"/>
  <c r="E2822" i="25"/>
  <c r="H2982" i="25"/>
  <c r="E3130" i="25"/>
  <c r="F3249" i="25"/>
  <c r="G3362" i="25"/>
  <c r="E2380" i="25"/>
  <c r="F2770" i="25"/>
  <c r="F2945" i="25"/>
  <c r="G3113" i="25"/>
  <c r="E3231" i="25"/>
  <c r="F3358" i="25"/>
  <c r="H2466" i="25"/>
  <c r="H2769" i="25"/>
  <c r="I2954" i="25"/>
  <c r="E2685" i="25"/>
  <c r="F2889" i="25"/>
  <c r="E2604" i="25"/>
  <c r="F2878" i="25"/>
  <c r="G2406" i="25"/>
  <c r="E2771" i="25"/>
  <c r="H2929" i="25"/>
  <c r="G3041" i="25"/>
  <c r="G3149" i="25"/>
  <c r="I2253" i="25"/>
  <c r="I3040" i="25"/>
  <c r="G3200" i="25"/>
  <c r="I3346" i="25"/>
  <c r="G3490" i="25"/>
  <c r="H3565" i="25"/>
  <c r="G1994" i="25"/>
  <c r="E2173" i="25"/>
  <c r="F2155" i="25"/>
  <c r="G1905" i="25"/>
  <c r="F2214" i="25"/>
  <c r="I2303" i="25"/>
  <c r="F2554" i="25"/>
  <c r="F2753" i="25"/>
  <c r="H2908" i="25"/>
  <c r="E2406" i="25"/>
  <c r="G2606" i="25"/>
  <c r="G2778" i="25"/>
  <c r="E2928" i="25"/>
  <c r="H3059" i="25"/>
  <c r="F2345" i="25"/>
  <c r="F2490" i="25"/>
  <c r="H2020" i="25"/>
  <c r="F2379" i="25"/>
  <c r="H2503" i="25"/>
  <c r="E2270" i="25"/>
  <c r="E2426" i="25"/>
  <c r="G2581" i="25"/>
  <c r="I2267" i="25"/>
  <c r="H2426" i="25"/>
  <c r="I2541" i="25"/>
  <c r="H2681" i="25"/>
  <c r="E2802" i="25"/>
  <c r="H2498" i="25"/>
  <c r="G2767" i="25"/>
  <c r="I2914" i="25"/>
  <c r="H3026" i="25"/>
  <c r="F3120" i="25"/>
  <c r="G3212" i="25"/>
  <c r="E3306" i="25"/>
  <c r="E3394" i="25"/>
  <c r="G2323" i="25"/>
  <c r="E2707" i="25"/>
  <c r="F2869" i="25"/>
  <c r="E2994" i="25"/>
  <c r="I3103" i="25"/>
  <c r="I3199" i="25"/>
  <c r="E3295" i="25"/>
  <c r="F3406" i="25"/>
  <c r="F2407" i="25"/>
  <c r="G2702" i="25"/>
  <c r="H2871" i="25"/>
  <c r="E1898" i="25"/>
  <c r="H2663" i="25"/>
  <c r="I2109" i="25"/>
  <c r="F2078" i="25"/>
  <c r="F2325" i="25"/>
  <c r="H2154" i="25"/>
  <c r="G2144" i="25"/>
  <c r="H2494" i="25"/>
  <c r="F2709" i="25"/>
  <c r="I2871" i="25"/>
  <c r="E2346" i="25"/>
  <c r="H2549" i="25"/>
  <c r="F2733" i="25"/>
  <c r="E2896" i="25"/>
  <c r="H3027" i="25"/>
  <c r="E2302" i="25"/>
  <c r="E2452" i="25"/>
  <c r="F1658" i="25"/>
  <c r="E2339" i="25"/>
  <c r="H2474" i="25"/>
  <c r="H2157" i="25"/>
  <c r="H2388" i="25"/>
  <c r="I2546" i="25"/>
  <c r="G2184" i="25"/>
  <c r="G2398" i="25"/>
  <c r="I2517" i="25"/>
  <c r="G2657" i="25"/>
  <c r="F2775" i="25"/>
  <c r="H2348" i="25"/>
  <c r="I2730" i="25"/>
  <c r="G2888" i="25"/>
  <c r="G2996" i="25"/>
  <c r="G2067" i="25"/>
  <c r="E2041" i="25"/>
  <c r="H2304" i="25"/>
  <c r="H2128" i="25"/>
  <c r="F2047" i="25"/>
  <c r="E2460" i="25"/>
  <c r="F2695" i="25"/>
  <c r="I2855" i="25"/>
  <c r="F2310" i="25"/>
  <c r="H2524" i="25"/>
  <c r="H2721" i="25"/>
  <c r="G2882" i="25"/>
  <c r="I3014" i="25"/>
  <c r="I2265" i="25"/>
  <c r="H2432" i="25"/>
  <c r="E2587" i="25"/>
  <c r="F2320" i="25"/>
  <c r="E2462" i="25"/>
  <c r="G2106" i="25"/>
  <c r="H2378" i="25"/>
  <c r="G2534" i="25"/>
  <c r="E2128" i="25"/>
  <c r="F2388" i="25"/>
  <c r="H2500" i="25"/>
  <c r="G2637" i="25"/>
  <c r="E2762" i="25"/>
  <c r="F2225" i="25"/>
  <c r="H2713" i="25"/>
  <c r="I2867" i="25"/>
  <c r="E2985" i="25"/>
  <c r="F3089" i="25"/>
  <c r="E3178" i="25"/>
  <c r="F2111" i="25"/>
  <c r="I2083" i="25"/>
  <c r="I2330" i="25"/>
  <c r="G2159" i="25"/>
  <c r="H2167" i="25"/>
  <c r="F2498" i="25"/>
  <c r="I2716" i="25"/>
  <c r="I2879" i="25"/>
  <c r="F2355" i="25"/>
  <c r="I2554" i="25"/>
  <c r="I2736" i="25"/>
  <c r="H2899" i="25"/>
  <c r="E3032" i="25"/>
  <c r="F2312" i="25"/>
  <c r="H2457" i="25"/>
  <c r="H1718" i="25"/>
  <c r="I2344" i="25"/>
  <c r="F2476" i="25"/>
  <c r="E2178" i="25"/>
  <c r="I2394" i="25"/>
  <c r="I2549" i="25"/>
  <c r="I1968" i="25"/>
  <c r="H2174" i="25"/>
  <c r="G2355" i="25"/>
  <c r="I2015" i="25"/>
  <c r="G2616" i="25"/>
  <c r="G2670" i="25"/>
  <c r="I2097" i="25"/>
  <c r="E1816" i="25"/>
  <c r="G1823" i="25"/>
  <c r="E1812" i="25"/>
  <c r="I2078" i="25"/>
  <c r="F2392" i="25"/>
  <c r="E2641" i="25"/>
  <c r="F2208" i="25"/>
  <c r="H2483" i="25"/>
  <c r="I1917" i="25"/>
  <c r="G1704" i="25"/>
  <c r="G1586" i="25"/>
  <c r="E2225" i="25"/>
  <c r="H2044" i="25"/>
  <c r="H2262" i="25"/>
  <c r="G2322" i="25"/>
  <c r="E2578" i="25"/>
  <c r="E2791" i="25"/>
  <c r="F2925" i="25"/>
  <c r="F2441" i="25"/>
  <c r="H2613" i="25"/>
  <c r="E2840" i="25"/>
  <c r="G1939" i="25"/>
  <c r="F2178" i="25"/>
  <c r="I1536" i="25"/>
  <c r="E1889" i="25"/>
  <c r="G1849" i="25"/>
  <c r="E1779" i="25"/>
  <c r="H1800" i="25"/>
  <c r="E2237" i="25"/>
  <c r="I2447" i="25"/>
  <c r="H2660" i="25"/>
  <c r="F2189" i="25"/>
  <c r="F2382" i="25"/>
  <c r="G2634" i="25"/>
  <c r="E2029" i="25"/>
  <c r="H1823" i="25"/>
  <c r="F2230" i="25"/>
  <c r="I2131" i="25"/>
  <c r="G2334" i="25"/>
  <c r="E2091" i="25"/>
  <c r="H2290" i="25"/>
  <c r="H2405" i="25"/>
  <c r="G2623" i="25"/>
  <c r="F2816" i="25"/>
  <c r="E2022" i="25"/>
  <c r="I2472" i="25"/>
  <c r="I1660" i="25"/>
  <c r="E2033" i="25"/>
  <c r="G1768" i="25"/>
  <c r="G1711" i="25"/>
  <c r="H1621" i="25"/>
  <c r="H1421" i="25"/>
  <c r="E1886" i="25"/>
  <c r="H2099" i="25"/>
  <c r="F2328" i="25"/>
  <c r="E2561" i="25"/>
  <c r="F2020" i="25"/>
  <c r="E2264" i="25"/>
  <c r="G2506" i="25"/>
  <c r="E2720" i="25"/>
  <c r="F2188" i="25"/>
  <c r="I2125" i="25"/>
  <c r="F1987" i="25"/>
  <c r="I2243" i="25"/>
  <c r="H1957" i="25"/>
  <c r="G2197" i="25"/>
  <c r="H1739" i="25"/>
  <c r="G2061" i="25"/>
  <c r="F1792" i="25"/>
  <c r="I1748" i="25"/>
  <c r="E1675" i="25"/>
  <c r="E1548" i="25"/>
  <c r="E1908" i="25"/>
  <c r="H2127" i="25"/>
  <c r="E2345" i="25"/>
  <c r="F2576" i="25"/>
  <c r="F2049" i="25"/>
  <c r="E2282" i="25"/>
  <c r="H2523" i="25"/>
  <c r="G2746" i="25"/>
  <c r="F2211" i="25"/>
  <c r="H1543" i="25"/>
  <c r="I2017" i="25"/>
  <c r="H1748" i="25"/>
  <c r="F1682" i="25"/>
  <c r="G1592" i="25"/>
  <c r="H1995" i="25"/>
  <c r="F1875" i="25"/>
  <c r="H2083" i="25"/>
  <c r="F2314" i="25"/>
  <c r="E2551" i="25"/>
  <c r="G2000" i="25"/>
  <c r="I2254" i="25"/>
  <c r="I2494" i="25"/>
  <c r="E2704" i="25"/>
  <c r="F2176" i="25"/>
  <c r="E2180" i="25"/>
  <c r="F1970" i="25"/>
  <c r="E1692" i="25"/>
  <c r="G1613" i="25"/>
  <c r="F1424" i="25"/>
  <c r="E1952" i="25"/>
  <c r="I1833" i="25"/>
  <c r="I2034" i="25"/>
  <c r="E2269" i="25"/>
  <c r="E2521" i="25"/>
  <c r="E1776" i="25"/>
  <c r="G2215" i="25"/>
  <c r="H2459" i="25"/>
  <c r="G2666" i="25"/>
  <c r="I1953" i="25"/>
  <c r="G2173" i="25"/>
  <c r="H1877" i="25"/>
  <c r="I1813" i="25"/>
  <c r="G1602" i="25"/>
  <c r="G1954" i="25"/>
  <c r="E1798" i="25"/>
  <c r="F1707" i="25"/>
  <c r="I2195" i="25"/>
  <c r="I2391" i="25"/>
  <c r="E2553" i="25"/>
  <c r="F1791" i="25"/>
  <c r="H2202" i="25"/>
  <c r="G2378" i="25"/>
  <c r="G2586" i="25"/>
  <c r="F2070" i="25"/>
  <c r="I1733" i="25"/>
  <c r="E2340" i="25"/>
  <c r="H2230" i="25"/>
  <c r="G2376" i="25"/>
  <c r="G2721" i="25"/>
  <c r="G2923" i="25"/>
  <c r="G2464" i="25"/>
  <c r="F2748" i="25"/>
  <c r="H2939" i="25"/>
  <c r="G2112" i="25"/>
  <c r="H2464" i="25"/>
  <c r="H2069" i="25"/>
  <c r="G2424" i="25"/>
  <c r="G2203" i="25"/>
  <c r="H2446" i="25"/>
  <c r="E1917" i="25"/>
  <c r="G2405" i="25"/>
  <c r="H2553" i="25"/>
  <c r="H2732" i="25"/>
  <c r="H2406" i="25"/>
  <c r="I2781" i="25"/>
  <c r="I2955" i="25"/>
  <c r="E3106" i="25"/>
  <c r="F3223" i="25"/>
  <c r="E3338" i="25"/>
  <c r="F2054" i="25"/>
  <c r="H2728" i="25"/>
  <c r="G2908" i="25"/>
  <c r="E3087" i="25"/>
  <c r="I3207" i="25"/>
  <c r="G3331" i="25"/>
  <c r="H2283" i="25"/>
  <c r="I2721" i="25"/>
  <c r="G2921" i="25"/>
  <c r="F2634" i="25"/>
  <c r="G2853" i="25"/>
  <c r="H2477" i="25"/>
  <c r="H2840" i="25"/>
  <c r="H2077" i="25"/>
  <c r="G2715" i="25"/>
  <c r="F2956" i="25"/>
  <c r="H3094" i="25"/>
  <c r="F3234" i="25"/>
  <c r="F3070" i="25"/>
  <c r="I3282" i="25"/>
  <c r="H3462" i="25"/>
  <c r="F3582" i="25"/>
  <c r="G1797" i="25"/>
  <c r="H2064" i="25"/>
  <c r="H2027" i="25"/>
  <c r="H2312" i="25"/>
  <c r="G1533" i="25"/>
  <c r="G1830" i="25"/>
  <c r="G2555" i="25"/>
  <c r="F2212" i="25"/>
  <c r="E2767" i="25"/>
  <c r="F2713" i="25"/>
  <c r="H2158" i="25"/>
  <c r="F1847" i="25"/>
  <c r="E1847" i="25"/>
  <c r="H1838" i="25"/>
  <c r="I2096" i="25"/>
  <c r="F2408" i="25"/>
  <c r="G2659" i="25"/>
  <c r="H2225" i="25"/>
  <c r="H2499" i="25"/>
  <c r="F1974" i="25"/>
  <c r="I1812" i="25"/>
  <c r="F1812" i="25"/>
  <c r="H2240" i="25"/>
  <c r="F2059" i="25"/>
  <c r="I2278" i="25"/>
  <c r="I2384" i="25"/>
  <c r="G2596" i="25"/>
  <c r="G2803" i="25"/>
  <c r="H2938" i="25"/>
  <c r="G2454" i="25"/>
  <c r="E2682" i="25"/>
  <c r="E2856" i="25"/>
  <c r="G1957" i="25"/>
  <c r="G1523" i="25"/>
  <c r="I1583" i="25"/>
  <c r="F1966" i="25"/>
  <c r="I1871" i="25"/>
  <c r="G1816" i="25"/>
  <c r="I1900" i="25"/>
  <c r="E2263" i="25"/>
  <c r="F2512" i="25"/>
  <c r="G2675" i="25"/>
  <c r="E2209" i="25"/>
  <c r="F2398" i="25"/>
  <c r="I2654" i="25"/>
  <c r="F2125" i="25"/>
  <c r="G1929" i="25"/>
  <c r="E1621" i="25"/>
  <c r="I2151" i="25"/>
  <c r="F1457" i="25"/>
  <c r="E2149" i="25"/>
  <c r="G2303" i="25"/>
  <c r="E2428" i="25"/>
  <c r="H2637" i="25"/>
  <c r="G2827" i="25"/>
  <c r="E2261" i="25"/>
  <c r="F2484" i="25"/>
  <c r="E1729" i="25"/>
  <c r="H2060" i="25"/>
  <c r="I1787" i="25"/>
  <c r="H1830" i="25"/>
  <c r="G1663" i="25"/>
  <c r="F1544" i="25"/>
  <c r="H1903" i="25"/>
  <c r="I2126" i="25"/>
  <c r="G2395" i="25"/>
  <c r="E2575" i="25"/>
  <c r="G2048" i="25"/>
  <c r="G2279" i="25"/>
  <c r="G2522" i="25"/>
  <c r="F1932" i="25"/>
  <c r="G2210" i="25"/>
  <c r="I2141" i="25"/>
  <c r="F2009" i="25"/>
  <c r="F2256" i="25"/>
  <c r="E2047" i="25"/>
  <c r="I2214" i="25"/>
  <c r="F1787" i="25"/>
  <c r="H2084" i="25"/>
  <c r="G1814" i="25"/>
  <c r="E1858" i="25"/>
  <c r="E1701" i="25"/>
  <c r="F1607" i="25"/>
  <c r="F1924" i="25"/>
  <c r="F2145" i="25"/>
  <c r="F2416" i="25"/>
  <c r="I2591" i="25"/>
  <c r="I2079" i="25"/>
  <c r="H2302" i="25"/>
  <c r="H2539" i="25"/>
  <c r="H1989" i="25"/>
  <c r="G2237" i="25"/>
  <c r="F1678" i="25"/>
  <c r="G2043" i="25"/>
  <c r="G1771" i="25"/>
  <c r="H1808" i="25"/>
  <c r="F1628" i="25"/>
  <c r="H1492" i="25"/>
  <c r="H1889" i="25"/>
  <c r="I2110" i="25"/>
  <c r="E2383" i="25"/>
  <c r="H2564" i="25"/>
  <c r="F2029" i="25"/>
  <c r="F2268" i="25"/>
  <c r="I2510" i="25"/>
  <c r="G1879" i="25"/>
  <c r="E2194" i="25"/>
  <c r="H2287" i="25"/>
  <c r="E1995" i="25"/>
  <c r="H1719" i="25"/>
  <c r="E1756" i="25"/>
  <c r="F1536" i="25"/>
  <c r="E1976" i="25"/>
  <c r="E1855" i="25"/>
  <c r="F2064" i="25"/>
  <c r="F2352" i="25"/>
  <c r="F2536" i="25"/>
  <c r="G1972" i="25"/>
  <c r="H2238" i="25"/>
  <c r="H2475" i="25"/>
  <c r="E2196" i="25"/>
  <c r="E1971" i="25"/>
  <c r="G1599" i="25"/>
  <c r="H1186" i="25"/>
  <c r="F1843" i="25"/>
  <c r="F1721" i="25"/>
  <c r="G1978" i="25"/>
  <c r="F1835" i="25"/>
  <c r="I1964" i="25"/>
  <c r="E2214" i="25"/>
  <c r="I2407" i="25"/>
  <c r="H2596" i="25"/>
  <c r="I1975" i="25"/>
  <c r="F2222" i="25"/>
  <c r="I2430" i="25"/>
  <c r="I2606" i="25"/>
  <c r="F2157" i="25"/>
  <c r="E2062" i="25"/>
  <c r="G1844" i="25"/>
  <c r="E2256" i="25"/>
  <c r="E2474" i="25"/>
  <c r="E2749" i="25"/>
  <c r="E1728" i="25"/>
  <c r="F2540" i="25"/>
  <c r="G2770" i="25"/>
  <c r="I2958" i="25"/>
  <c r="F2279" i="25"/>
  <c r="H2486" i="25"/>
  <c r="E2130" i="25"/>
  <c r="F2469" i="25"/>
  <c r="G2255" i="25"/>
  <c r="F2467" i="25"/>
  <c r="F2165" i="25"/>
  <c r="H2423" i="25"/>
  <c r="F2578" i="25"/>
  <c r="E2770" i="25"/>
  <c r="E2482" i="25"/>
  <c r="I2804" i="25"/>
  <c r="I2992" i="25"/>
  <c r="H3117" i="25"/>
  <c r="E3234" i="25"/>
  <c r="E3370" i="25"/>
  <c r="I2304" i="25"/>
  <c r="H2752" i="25"/>
  <c r="E2959" i="25"/>
  <c r="G3099" i="25"/>
  <c r="E3217" i="25"/>
  <c r="G3371" i="25"/>
  <c r="G2381" i="25"/>
  <c r="H2743" i="25"/>
  <c r="F2964" i="25"/>
  <c r="G2655" i="25"/>
  <c r="E2866" i="25"/>
  <c r="E2636" i="25"/>
  <c r="E2862" i="25"/>
  <c r="I2339" i="25"/>
  <c r="F2786" i="25"/>
  <c r="E2971" i="25"/>
  <c r="E3107" i="25"/>
  <c r="G2625" i="25"/>
  <c r="I3094" i="25"/>
  <c r="G3302" i="25"/>
  <c r="G3498" i="25"/>
  <c r="I3592" i="25"/>
  <c r="E2034" i="25"/>
  <c r="H2183" i="25"/>
  <c r="H2056" i="25"/>
  <c r="I1988" i="25"/>
  <c r="E1817" i="25"/>
  <c r="F1759" i="25"/>
  <c r="I2703" i="25"/>
  <c r="F2126" i="25"/>
  <c r="I2887" i="25"/>
  <c r="I2790" i="25"/>
  <c r="G1654" i="25"/>
  <c r="F1944" i="25"/>
  <c r="H1963" i="25"/>
  <c r="E1934" i="25"/>
  <c r="E2199" i="25"/>
  <c r="E2495" i="25"/>
  <c r="I1897" i="25"/>
  <c r="F2313" i="25"/>
  <c r="I2590" i="25"/>
  <c r="H2101" i="25"/>
  <c r="I2077" i="25"/>
  <c r="E2046" i="25"/>
  <c r="H2308" i="25"/>
  <c r="E2133" i="25"/>
  <c r="E2288" i="25"/>
  <c r="I2404" i="25"/>
  <c r="F2621" i="25"/>
  <c r="E2815" i="25"/>
  <c r="F2216" i="25"/>
  <c r="E2470" i="25"/>
  <c r="H2697" i="25"/>
  <c r="E1890" i="25"/>
  <c r="F1984" i="25"/>
  <c r="G1703" i="25"/>
  <c r="G1640" i="25"/>
  <c r="G1503" i="25"/>
  <c r="H1897" i="25"/>
  <c r="E1841" i="25"/>
  <c r="E2040" i="25"/>
  <c r="F2282" i="25"/>
  <c r="G2531" i="25"/>
  <c r="E2689" i="25"/>
  <c r="I2227" i="25"/>
  <c r="I2470" i="25"/>
  <c r="G2674" i="25"/>
  <c r="G2146" i="25"/>
  <c r="E1991" i="25"/>
  <c r="F1824" i="25"/>
  <c r="I2215" i="25"/>
  <c r="G1702" i="25"/>
  <c r="I2165" i="25"/>
  <c r="I1790" i="25"/>
  <c r="G2447" i="25"/>
  <c r="F2702" i="25"/>
  <c r="E2839" i="25"/>
  <c r="F2302" i="25"/>
  <c r="E2502" i="25"/>
  <c r="E1778" i="25"/>
  <c r="H2140" i="25"/>
  <c r="F1809" i="25"/>
  <c r="H1850" i="25"/>
  <c r="G1700" i="25"/>
  <c r="I1593" i="25"/>
  <c r="F1980" i="25"/>
  <c r="I2144" i="25"/>
  <c r="E2415" i="25"/>
  <c r="H2588" i="25"/>
  <c r="I2075" i="25"/>
  <c r="E2352" i="25"/>
  <c r="G2538" i="25"/>
  <c r="E1984" i="25"/>
  <c r="E2235" i="25"/>
  <c r="I2157" i="25"/>
  <c r="F2092" i="25"/>
  <c r="F2270" i="25"/>
  <c r="G2066" i="25"/>
  <c r="E2224" i="25"/>
  <c r="I1832" i="25"/>
  <c r="H2164" i="25"/>
  <c r="F1848" i="25"/>
  <c r="I1875" i="25"/>
  <c r="G1751" i="25"/>
  <c r="F1650" i="25"/>
  <c r="H1612" i="25"/>
  <c r="E2167" i="25"/>
  <c r="F2432" i="25"/>
  <c r="I2607" i="25"/>
  <c r="F2100" i="25"/>
  <c r="G2370" i="25"/>
  <c r="F2558" i="25"/>
  <c r="E2010" i="25"/>
  <c r="F2258" i="25"/>
  <c r="E1741" i="25"/>
  <c r="G2125" i="25"/>
  <c r="F1795" i="25"/>
  <c r="F1833" i="25"/>
  <c r="E1676" i="25"/>
  <c r="I1559" i="25"/>
  <c r="H1968" i="25"/>
  <c r="I2128" i="25"/>
  <c r="E2401" i="25"/>
  <c r="E2577" i="25"/>
  <c r="F2051" i="25"/>
  <c r="H2339" i="25"/>
  <c r="I2526" i="25"/>
  <c r="I1949" i="25"/>
  <c r="F2217" i="25"/>
  <c r="E1564" i="25"/>
  <c r="H2086" i="25"/>
  <c r="G1749" i="25"/>
  <c r="G1778" i="25"/>
  <c r="E1597" i="25"/>
  <c r="F1996" i="25"/>
  <c r="I1932" i="25"/>
  <c r="E2087" i="25"/>
  <c r="F2368" i="25"/>
  <c r="F2552" i="25"/>
  <c r="F2001" i="25"/>
  <c r="E2305" i="25"/>
  <c r="F2494" i="25"/>
  <c r="E2300" i="25"/>
  <c r="I1997" i="25"/>
  <c r="F1643" i="25"/>
  <c r="E1502" i="25"/>
  <c r="G1864" i="25"/>
  <c r="G1757" i="25"/>
  <c r="F1997" i="25"/>
  <c r="G1857" i="25"/>
  <c r="G2014" i="25"/>
  <c r="G2234" i="25"/>
  <c r="I2423" i="25"/>
  <c r="E2609" i="25"/>
  <c r="F2007" i="25"/>
  <c r="F2239" i="25"/>
  <c r="I2446" i="25"/>
  <c r="E2624" i="25"/>
  <c r="G2242" i="25"/>
  <c r="I2099" i="25"/>
  <c r="G1971" i="25"/>
  <c r="H2284" i="25"/>
  <c r="F2509" i="25"/>
  <c r="G2771" i="25"/>
  <c r="I2116" i="25"/>
  <c r="E2564" i="25"/>
  <c r="G2794" i="25"/>
  <c r="I2974" i="25"/>
  <c r="I2321" i="25"/>
  <c r="G2503" i="25"/>
  <c r="G2221" i="25"/>
  <c r="G2481" i="25"/>
  <c r="H2301" i="25"/>
  <c r="H2485" i="25"/>
  <c r="I2208" i="25"/>
  <c r="I2435" i="25"/>
  <c r="I2595" i="25"/>
  <c r="F2783" i="25"/>
  <c r="I2563" i="25"/>
  <c r="F2819" i="25"/>
  <c r="F3004" i="25"/>
  <c r="F3129" i="25"/>
  <c r="F3248" i="25"/>
  <c r="H3381" i="25"/>
  <c r="G2377" i="25"/>
  <c r="G2769" i="25"/>
  <c r="F2974" i="25"/>
  <c r="E3111" i="25"/>
  <c r="I3231" i="25"/>
  <c r="H3386" i="25"/>
  <c r="F2459" i="25"/>
  <c r="E2765" i="25"/>
  <c r="E2979" i="25"/>
  <c r="E2683" i="25"/>
  <c r="G2887" i="25"/>
  <c r="I2660" i="25"/>
  <c r="H2877" i="25"/>
  <c r="H2399" i="25"/>
  <c r="G2808" i="25"/>
  <c r="F2985" i="25"/>
  <c r="F3122" i="25"/>
  <c r="F2690" i="25"/>
  <c r="F3117" i="25"/>
  <c r="E3315" i="25"/>
  <c r="I3508" i="25"/>
  <c r="E3600" i="25"/>
  <c r="I2093" i="25"/>
  <c r="I2211" i="25"/>
  <c r="F2087" i="25"/>
  <c r="H2093" i="25"/>
  <c r="H1951" i="25"/>
  <c r="F1604" i="25"/>
  <c r="F2164" i="25"/>
  <c r="H2277" i="25"/>
  <c r="H2297" i="25"/>
  <c r="I2838" i="25"/>
  <c r="F1756" i="25"/>
  <c r="G1963" i="25"/>
  <c r="H1985" i="25"/>
  <c r="F1956" i="25"/>
  <c r="F2218" i="25"/>
  <c r="E2511" i="25"/>
  <c r="H1986" i="25"/>
  <c r="G2330" i="25"/>
  <c r="G2610" i="25"/>
  <c r="E2122" i="25"/>
  <c r="F2095" i="25"/>
  <c r="F2067" i="25"/>
  <c r="F2319" i="25"/>
  <c r="I2149" i="25"/>
  <c r="F2301" i="25"/>
  <c r="G2428" i="25"/>
  <c r="G2687" i="25"/>
  <c r="E2825" i="25"/>
  <c r="G2259" i="25"/>
  <c r="E2483" i="25"/>
  <c r="E2714" i="25"/>
  <c r="I1470" i="25"/>
  <c r="F2010" i="25"/>
  <c r="G1734" i="25"/>
  <c r="F1675" i="25"/>
  <c r="G1568" i="25"/>
  <c r="G1986" i="25"/>
  <c r="E1866" i="25"/>
  <c r="H2079" i="25"/>
  <c r="E2301" i="25"/>
  <c r="F2544" i="25"/>
  <c r="I1989" i="25"/>
  <c r="H2243" i="25"/>
  <c r="I2486" i="25"/>
  <c r="G2698" i="25"/>
  <c r="E2166" i="25"/>
  <c r="H2098" i="25"/>
  <c r="E1901" i="25"/>
  <c r="H2227" i="25"/>
  <c r="G1881" i="25"/>
  <c r="G2179" i="25"/>
  <c r="H2195" i="25"/>
  <c r="H2469" i="25"/>
  <c r="I2714" i="25"/>
  <c r="G2851" i="25"/>
  <c r="G2336" i="25"/>
  <c r="I2561" i="25"/>
  <c r="G1831" i="25"/>
  <c r="F2162" i="25"/>
  <c r="I1846" i="25"/>
  <c r="E1873" i="25"/>
  <c r="F1827" i="25"/>
  <c r="H1647" i="25"/>
  <c r="H1452" i="25"/>
  <c r="H2163" i="25"/>
  <c r="E2431" i="25"/>
  <c r="E2647" i="25"/>
  <c r="F2099" i="25"/>
  <c r="E2368" i="25"/>
  <c r="I2558" i="25"/>
  <c r="G2009" i="25"/>
  <c r="F1742" i="25"/>
  <c r="I2173" i="25"/>
  <c r="G2113" i="25"/>
  <c r="H2282" i="25"/>
  <c r="H2080" i="25"/>
  <c r="H2280" i="25"/>
  <c r="I1868" i="25"/>
  <c r="E1422" i="25"/>
  <c r="H1869" i="25"/>
  <c r="E1895" i="25"/>
  <c r="G1853" i="25"/>
  <c r="I1700" i="25"/>
  <c r="G1822" i="25"/>
  <c r="H2191" i="25"/>
  <c r="F2448" i="25"/>
  <c r="E2663" i="25"/>
  <c r="E2129" i="25"/>
  <c r="G2386" i="25"/>
  <c r="G2578" i="25"/>
  <c r="I2043" i="25"/>
  <c r="G1862" i="25"/>
  <c r="F1793" i="25"/>
  <c r="H2148" i="25"/>
  <c r="H1815" i="25"/>
  <c r="F1861" i="25"/>
  <c r="E1809" i="25"/>
  <c r="I1612" i="25"/>
  <c r="E1982" i="25"/>
  <c r="H2147" i="25"/>
  <c r="E2417" i="25"/>
  <c r="H2636" i="25"/>
  <c r="E2081" i="25"/>
  <c r="H2355" i="25"/>
  <c r="E2544" i="25"/>
  <c r="F1991" i="25"/>
  <c r="G2306" i="25"/>
  <c r="I1688" i="25"/>
  <c r="G2109" i="25"/>
  <c r="I1772" i="25"/>
  <c r="E1810" i="25"/>
  <c r="F1755" i="25"/>
  <c r="F1495" i="25"/>
  <c r="I1948" i="25"/>
  <c r="H2111" i="25"/>
  <c r="F2384" i="25"/>
  <c r="F2608" i="25"/>
  <c r="H2031" i="25"/>
  <c r="I2323" i="25"/>
  <c r="F2510" i="25"/>
  <c r="I1582" i="25"/>
  <c r="H2070" i="25"/>
  <c r="I1697" i="25"/>
  <c r="I1571" i="25"/>
  <c r="G1921" i="25"/>
  <c r="E1792" i="25"/>
  <c r="F1504" i="25"/>
  <c r="H1912" i="25"/>
  <c r="G2036" i="25"/>
  <c r="I2252" i="25"/>
  <c r="F2472" i="25"/>
  <c r="E2625" i="25"/>
  <c r="H2036" i="25"/>
  <c r="I2291" i="25"/>
  <c r="I2462" i="25"/>
  <c r="E2648" i="25"/>
  <c r="G2087" i="25"/>
  <c r="F2140" i="25"/>
  <c r="E2016" i="25"/>
  <c r="F2089" i="25"/>
  <c r="F2537" i="25"/>
  <c r="G2787" i="25"/>
  <c r="H2326" i="25"/>
  <c r="F2594" i="25"/>
  <c r="I2814" i="25"/>
  <c r="I3022" i="25"/>
  <c r="G2102" i="25"/>
  <c r="F1909" i="25"/>
  <c r="H2379" i="25"/>
  <c r="H2005" i="25"/>
  <c r="I2413" i="25"/>
  <c r="H2223" i="25"/>
  <c r="F1879" i="25"/>
  <c r="E1497" i="25"/>
  <c r="I1381" i="25"/>
  <c r="G1974" i="25"/>
  <c r="F2236" i="25"/>
  <c r="E2529" i="25"/>
  <c r="H2017" i="25"/>
  <c r="G2346" i="25"/>
  <c r="E2632" i="25"/>
  <c r="F2144" i="25"/>
  <c r="E2115" i="25"/>
  <c r="E2089" i="25"/>
  <c r="E2332" i="25"/>
  <c r="G2163" i="25"/>
  <c r="E2114" i="25"/>
  <c r="E2442" i="25"/>
  <c r="H2701" i="25"/>
  <c r="I2839" i="25"/>
  <c r="I2300" i="25"/>
  <c r="G2545" i="25"/>
  <c r="F2727" i="25"/>
  <c r="E1645" i="25"/>
  <c r="I2033" i="25"/>
  <c r="E1764" i="25"/>
  <c r="E1795" i="25"/>
  <c r="G1619" i="25"/>
  <c r="F1392" i="25"/>
  <c r="G1886" i="25"/>
  <c r="F2097" i="25"/>
  <c r="E2377" i="25"/>
  <c r="I2559" i="25"/>
  <c r="G2019" i="25"/>
  <c r="I2263" i="25"/>
  <c r="I2502" i="25"/>
  <c r="F1841" i="25"/>
  <c r="F2187" i="25"/>
  <c r="G2119" i="25"/>
  <c r="F1982" i="25"/>
  <c r="H2241" i="25"/>
  <c r="H2032" i="25"/>
  <c r="E2195" i="25"/>
  <c r="E2258" i="25"/>
  <c r="E2492" i="25"/>
  <c r="I2729" i="25"/>
  <c r="I2903" i="25"/>
  <c r="E2364" i="25"/>
  <c r="F2577" i="25"/>
  <c r="F1862" i="25"/>
  <c r="I1407" i="25"/>
  <c r="F1538" i="25"/>
  <c r="I1895" i="25"/>
  <c r="I1852" i="25"/>
  <c r="E1691" i="25"/>
  <c r="E1805" i="25"/>
  <c r="G2243" i="25"/>
  <c r="E2447" i="25"/>
  <c r="I2663" i="25"/>
  <c r="I2127" i="25"/>
  <c r="E2384" i="25"/>
  <c r="H2635" i="25"/>
  <c r="H2041" i="25"/>
  <c r="G1838" i="25"/>
  <c r="H2190" i="25"/>
  <c r="I2135" i="25"/>
  <c r="H2335" i="25"/>
  <c r="G2095" i="25"/>
  <c r="F2292" i="25"/>
  <c r="G1893" i="25"/>
  <c r="H1531" i="25"/>
  <c r="E1601" i="25"/>
  <c r="F1912" i="25"/>
  <c r="E1880" i="25"/>
  <c r="E1730" i="25"/>
  <c r="G1906" i="25"/>
  <c r="G2266" i="25"/>
  <c r="G2467" i="25"/>
  <c r="I2679" i="25"/>
  <c r="F2150" i="25"/>
  <c r="I2406" i="25"/>
  <c r="G2658" i="25"/>
  <c r="E2066" i="25"/>
  <c r="F1961" i="25"/>
  <c r="G1837" i="25"/>
  <c r="G2165" i="25"/>
  <c r="F1490" i="25"/>
  <c r="E1879" i="25"/>
  <c r="E1833" i="25"/>
  <c r="I1653" i="25"/>
  <c r="E1656" i="25"/>
  <c r="E2231" i="25"/>
  <c r="E2433" i="25"/>
  <c r="G2651" i="25"/>
  <c r="I2107" i="25"/>
  <c r="H2371" i="25"/>
  <c r="H2619" i="25"/>
  <c r="H2019" i="25"/>
  <c r="F1752" i="25"/>
  <c r="G1752" i="25"/>
  <c r="H2126" i="25"/>
  <c r="I1876" i="25"/>
  <c r="I1835" i="25"/>
  <c r="H1790" i="25"/>
  <c r="E1563" i="25"/>
  <c r="H1969" i="25"/>
  <c r="H2193" i="25"/>
  <c r="G2403" i="25"/>
  <c r="I2623" i="25"/>
  <c r="H2055" i="25"/>
  <c r="I2342" i="25"/>
  <c r="I2582" i="25"/>
  <c r="F1692" i="25"/>
  <c r="I2089" i="25"/>
  <c r="I1721" i="25"/>
  <c r="G1616" i="25"/>
  <c r="I1943" i="25"/>
  <c r="E1819" i="25"/>
  <c r="I1576" i="25"/>
  <c r="E1932" i="25"/>
  <c r="H2066" i="25"/>
  <c r="G2275" i="25"/>
  <c r="G2491" i="25"/>
  <c r="E2639" i="25"/>
  <c r="G2058" i="25"/>
  <c r="H2307" i="25"/>
  <c r="E2480" i="25"/>
  <c r="H2667" i="25"/>
  <c r="H2130" i="25"/>
  <c r="I2179" i="25"/>
  <c r="E2054" i="25"/>
  <c r="E2223" i="25"/>
  <c r="E2571" i="25"/>
  <c r="E2807" i="25"/>
  <c r="I2372" i="25"/>
  <c r="E2618" i="25"/>
  <c r="G2834" i="25"/>
  <c r="I3038" i="25"/>
  <c r="E2355" i="25"/>
  <c r="E2540" i="25"/>
  <c r="G2356" i="25"/>
  <c r="F2511" i="25"/>
  <c r="H2341" i="25"/>
  <c r="H2554" i="25"/>
  <c r="G2291" i="25"/>
  <c r="F2463" i="25"/>
  <c r="H2664" i="25"/>
  <c r="G2812" i="25"/>
  <c r="G2646" i="25"/>
  <c r="I2900" i="25"/>
  <c r="F3038" i="25"/>
  <c r="F3151" i="25"/>
  <c r="I3292" i="25"/>
  <c r="E3402" i="25"/>
  <c r="H2495" i="25"/>
  <c r="G2846" i="25"/>
  <c r="E3004" i="25"/>
  <c r="E3135" i="25"/>
  <c r="I3279" i="25"/>
  <c r="G3417" i="25"/>
  <c r="H2560" i="25"/>
  <c r="G2848" i="25"/>
  <c r="E2143" i="25"/>
  <c r="E2735" i="25"/>
  <c r="E1949" i="25"/>
  <c r="I2713" i="25"/>
  <c r="E2909" i="25"/>
  <c r="E2610" i="25"/>
  <c r="G2849" i="25"/>
  <c r="G3016" i="25"/>
  <c r="H3174" i="25"/>
  <c r="E2838" i="25"/>
  <c r="E3160" i="25"/>
  <c r="E3383" i="25"/>
  <c r="I3528" i="25"/>
  <c r="E3618" i="25"/>
  <c r="G2223" i="25"/>
  <c r="F2261" i="25"/>
  <c r="H2144" i="25"/>
  <c r="I2361" i="25"/>
  <c r="E2652" i="25"/>
  <c r="G2867" i="25"/>
  <c r="I2449" i="25"/>
  <c r="I2689" i="25"/>
  <c r="H2891" i="25"/>
  <c r="G2056" i="25"/>
  <c r="I2402" i="25"/>
  <c r="E2594" i="25"/>
  <c r="F2412" i="25"/>
  <c r="H2013" i="25"/>
  <c r="G2385" i="25"/>
  <c r="F1506" i="25"/>
  <c r="F2363" i="25"/>
  <c r="I2512" i="25"/>
  <c r="F2340" i="25"/>
  <c r="F2652" i="25"/>
  <c r="H2444" i="25"/>
  <c r="G1760" i="25"/>
  <c r="F3162" i="25"/>
  <c r="I2117" i="25"/>
  <c r="H2828" i="25"/>
  <c r="F2641" i="25"/>
  <c r="E3024" i="25"/>
  <c r="G2565" i="25"/>
  <c r="F2529" i="25"/>
  <c r="H2541" i="25"/>
  <c r="I2485" i="25"/>
  <c r="H2813" i="25"/>
  <c r="F2725" i="25"/>
  <c r="I3053" i="25"/>
  <c r="G3260" i="25"/>
  <c r="G3426" i="25"/>
  <c r="I2808" i="25"/>
  <c r="E3047" i="25"/>
  <c r="G3267" i="25"/>
  <c r="F2531" i="25"/>
  <c r="G2884" i="25"/>
  <c r="G2738" i="25"/>
  <c r="E2418" i="25"/>
  <c r="F2931" i="25"/>
  <c r="I2789" i="25"/>
  <c r="G2987" i="25"/>
  <c r="F3178" i="25"/>
  <c r="F2937" i="25"/>
  <c r="H3264" i="25"/>
  <c r="E3498" i="25"/>
  <c r="G3602" i="25"/>
  <c r="H2233" i="25"/>
  <c r="E2298" i="25"/>
  <c r="H2294" i="25"/>
  <c r="F2574" i="25"/>
  <c r="I2831" i="25"/>
  <c r="H2450" i="25"/>
  <c r="F2718" i="25"/>
  <c r="G2978" i="25"/>
  <c r="G2358" i="25"/>
  <c r="G2568" i="25"/>
  <c r="G2414" i="25"/>
  <c r="I2088" i="25"/>
  <c r="I2490" i="25"/>
  <c r="G2299" i="25"/>
  <c r="F2485" i="25"/>
  <c r="H2722" i="25"/>
  <c r="E2190" i="25"/>
  <c r="E2827" i="25"/>
  <c r="H3041" i="25"/>
  <c r="G3164" i="25"/>
  <c r="E3330" i="25"/>
  <c r="E3448" i="25"/>
  <c r="I2773" i="25"/>
  <c r="F3007" i="25"/>
  <c r="E3151" i="25"/>
  <c r="E3321" i="25"/>
  <c r="F2073" i="25"/>
  <c r="G2774" i="25"/>
  <c r="F2186" i="25"/>
  <c r="H2181" i="25"/>
  <c r="F2156" i="25"/>
  <c r="F2069" i="25"/>
  <c r="E2341" i="25"/>
  <c r="H2736" i="25"/>
  <c r="G2032" i="25"/>
  <c r="F2607" i="25"/>
  <c r="H2843" i="25"/>
  <c r="F1998" i="25"/>
  <c r="G2471" i="25"/>
  <c r="G2160" i="25"/>
  <c r="I2505" i="25"/>
  <c r="E2347" i="25"/>
  <c r="I2603" i="25"/>
  <c r="E2414" i="25"/>
  <c r="I2588" i="25"/>
  <c r="G2804" i="25"/>
  <c r="H2658" i="25"/>
  <c r="F2930" i="25"/>
  <c r="E2109" i="25"/>
  <c r="E2191" i="25"/>
  <c r="I2190" i="25"/>
  <c r="F2364" i="25"/>
  <c r="E2761" i="25"/>
  <c r="G2351" i="25"/>
  <c r="H2630" i="25"/>
  <c r="G2914" i="25"/>
  <c r="E2082" i="25"/>
  <c r="H2493" i="25"/>
  <c r="G2341" i="25"/>
  <c r="G2517" i="25"/>
  <c r="H2414" i="25"/>
  <c r="H1727" i="25"/>
  <c r="F2428" i="25"/>
  <c r="I2659" i="25"/>
  <c r="G2820" i="25"/>
  <c r="H2750" i="25"/>
  <c r="F2949" i="25"/>
  <c r="E3122" i="25"/>
  <c r="E2147" i="25"/>
  <c r="F2223" i="25"/>
  <c r="I2219" i="25"/>
  <c r="E2396" i="25"/>
  <c r="E2783" i="25"/>
  <c r="G2390" i="25"/>
  <c r="G2663" i="25"/>
  <c r="I2934" i="25"/>
  <c r="I2164" i="25"/>
  <c r="H2518" i="25"/>
  <c r="H2365" i="25"/>
  <c r="G2544" i="25"/>
  <c r="E2437" i="25"/>
  <c r="G2001" i="25"/>
  <c r="F2417" i="25"/>
  <c r="E2565" i="25"/>
  <c r="F2739" i="25"/>
  <c r="F2461" i="25"/>
  <c r="H2798" i="25"/>
  <c r="E2961" i="25"/>
  <c r="F3113" i="25"/>
  <c r="G2219" i="25"/>
  <c r="F2014" i="25"/>
  <c r="E1960" i="25"/>
  <c r="H2281" i="25"/>
  <c r="I2436" i="25"/>
  <c r="H2764" i="25"/>
  <c r="G2044" i="25"/>
  <c r="H2511" i="25"/>
  <c r="G2786" i="25"/>
  <c r="I2970" i="25"/>
  <c r="E2230" i="25"/>
  <c r="I2498" i="25"/>
  <c r="E2192" i="25"/>
  <c r="G2449" i="25"/>
  <c r="E2287" i="25"/>
  <c r="F2482" i="25"/>
  <c r="H2081" i="25"/>
  <c r="F2431" i="25"/>
  <c r="I1893" i="25"/>
  <c r="I2221" i="25"/>
  <c r="H2314" i="25"/>
  <c r="E2201" i="25"/>
  <c r="I2352" i="25"/>
  <c r="H2704" i="25"/>
  <c r="E2903" i="25"/>
  <c r="F2445" i="25"/>
  <c r="E2724" i="25"/>
  <c r="E2920" i="25"/>
  <c r="E2023" i="25"/>
  <c r="G2439" i="25"/>
  <c r="E1994" i="25"/>
  <c r="H2410" i="25"/>
  <c r="H2139" i="25"/>
  <c r="H2421" i="25"/>
  <c r="H2608" i="25"/>
  <c r="I2393" i="25"/>
  <c r="H2536" i="25"/>
  <c r="G2717" i="25"/>
  <c r="I2294" i="25"/>
  <c r="F2755" i="25"/>
  <c r="I2940" i="25"/>
  <c r="E3034" i="25"/>
  <c r="F3280" i="25"/>
  <c r="H1774" i="25"/>
  <c r="E2883" i="25"/>
  <c r="G3115" i="25"/>
  <c r="E3311" i="25"/>
  <c r="G2612" i="25"/>
  <c r="E2945" i="25"/>
  <c r="I2755" i="25"/>
  <c r="F2548" i="25"/>
  <c r="H2880" i="25"/>
  <c r="F2595" i="25"/>
  <c r="H2949" i="25"/>
  <c r="E3131" i="25"/>
  <c r="I2868" i="25"/>
  <c r="I3286" i="25"/>
  <c r="F3503" i="25"/>
  <c r="G3626" i="25"/>
  <c r="G2944" i="25"/>
  <c r="I3172" i="25"/>
  <c r="I3373" i="25"/>
  <c r="G3569" i="25"/>
  <c r="H3778" i="25"/>
  <c r="F2751" i="25"/>
  <c r="G3170" i="25"/>
  <c r="G3367" i="25"/>
  <c r="H3505" i="25"/>
  <c r="E2957" i="25"/>
  <c r="G3207" i="25"/>
  <c r="I2715" i="25"/>
  <c r="F3166" i="25"/>
  <c r="I3367" i="25"/>
  <c r="F2982" i="25"/>
  <c r="F3233" i="25"/>
  <c r="I3394" i="25"/>
  <c r="H3540" i="25"/>
  <c r="E3681" i="25"/>
  <c r="E3291" i="25"/>
  <c r="E3631" i="25"/>
  <c r="G3816" i="25"/>
  <c r="H3945" i="25"/>
  <c r="E3092" i="25"/>
  <c r="I3602" i="25"/>
  <c r="H3783" i="25"/>
  <c r="G3927" i="25"/>
  <c r="I3262" i="25"/>
  <c r="H3560" i="25"/>
  <c r="F3742" i="25"/>
  <c r="F3071" i="25"/>
  <c r="H3301" i="25"/>
  <c r="F2293" i="25"/>
  <c r="H2905" i="25"/>
  <c r="I3135" i="25"/>
  <c r="H3330" i="25"/>
  <c r="F2666" i="25"/>
  <c r="G2970" i="25"/>
  <c r="F2785" i="25"/>
  <c r="H2622" i="25"/>
  <c r="G2900" i="25"/>
  <c r="F2635" i="25"/>
  <c r="H2968" i="25"/>
  <c r="F3154" i="25"/>
  <c r="F2972" i="25"/>
  <c r="F3311" i="25"/>
  <c r="E3504" i="25"/>
  <c r="I3604" i="25"/>
  <c r="H2530" i="25"/>
  <c r="I3009" i="25"/>
  <c r="I3176" i="25"/>
  <c r="I3343" i="25"/>
  <c r="H3461" i="25"/>
  <c r="G3611" i="25"/>
  <c r="G3779" i="25"/>
  <c r="G2519" i="25"/>
  <c r="H3044" i="25"/>
  <c r="F3213" i="25"/>
  <c r="H3368" i="25"/>
  <c r="H3483" i="25"/>
  <c r="H3571" i="25"/>
  <c r="H3024" i="25"/>
  <c r="G3209" i="25"/>
  <c r="E2525" i="25"/>
  <c r="I3052" i="25"/>
  <c r="H3209" i="25"/>
  <c r="E3371" i="25"/>
  <c r="E2918" i="25"/>
  <c r="G3114" i="25"/>
  <c r="I3269" i="25"/>
  <c r="F3396" i="25"/>
  <c r="H3516" i="25"/>
  <c r="E3609" i="25"/>
  <c r="H3708" i="25"/>
  <c r="F3305" i="25"/>
  <c r="H3595" i="25"/>
  <c r="F3736" i="25"/>
  <c r="G3847" i="25"/>
  <c r="I3946" i="25"/>
  <c r="G2829" i="25"/>
  <c r="I3433" i="25"/>
  <c r="F3655" i="25"/>
  <c r="H3784" i="25"/>
  <c r="H3902" i="25"/>
  <c r="G3926" i="25"/>
  <c r="I3365" i="25"/>
  <c r="I3563" i="25"/>
  <c r="F3709" i="25"/>
  <c r="I2752" i="25"/>
  <c r="H3133" i="25"/>
  <c r="F3303" i="25"/>
  <c r="E3442" i="25"/>
  <c r="G2743" i="25"/>
  <c r="H2967" i="25"/>
  <c r="I3143" i="25"/>
  <c r="E3289" i="25"/>
  <c r="E1788" i="25"/>
  <c r="F2735" i="25"/>
  <c r="G2971" i="25"/>
  <c r="G2732" i="25"/>
  <c r="H2918" i="25"/>
  <c r="F2694" i="25"/>
  <c r="E2902" i="25"/>
  <c r="H2565" i="25"/>
  <c r="E2830" i="25"/>
  <c r="H3012" i="25"/>
  <c r="E3155" i="25"/>
  <c r="I2787" i="25"/>
  <c r="I3156" i="25"/>
  <c r="H3350" i="25"/>
  <c r="E3520" i="25"/>
  <c r="E3616" i="25"/>
  <c r="F2667" i="25"/>
  <c r="F3031" i="25"/>
  <c r="G3202" i="25"/>
  <c r="G3364" i="25"/>
  <c r="G3481" i="25"/>
  <c r="G3635" i="25"/>
  <c r="G3803" i="25"/>
  <c r="I2672" i="25"/>
  <c r="H3066" i="25"/>
  <c r="I3241" i="25"/>
  <c r="H3384" i="25"/>
  <c r="F3495" i="25"/>
  <c r="F2307" i="25"/>
  <c r="H3052" i="25"/>
  <c r="I3235" i="25"/>
  <c r="H2631" i="25"/>
  <c r="E3069" i="25"/>
  <c r="F3229" i="25"/>
  <c r="E3391" i="25"/>
  <c r="H2964" i="25"/>
  <c r="H3138" i="25"/>
  <c r="I3285" i="25"/>
  <c r="G3414" i="25"/>
  <c r="H3532" i="25"/>
  <c r="I2720" i="25"/>
  <c r="E3192" i="25"/>
  <c r="E3344" i="25"/>
  <c r="I2332" i="25"/>
  <c r="G2805" i="25"/>
  <c r="G3015" i="25"/>
  <c r="H3180" i="25"/>
  <c r="H3338" i="25"/>
  <c r="E2422" i="25"/>
  <c r="F2803" i="25"/>
  <c r="G2272" i="25"/>
  <c r="F2790" i="25"/>
  <c r="E2211" i="25"/>
  <c r="F2754" i="25"/>
  <c r="F2953" i="25"/>
  <c r="F2649" i="25"/>
  <c r="F2883" i="25"/>
  <c r="I3049" i="25"/>
  <c r="I3197" i="25"/>
  <c r="F2980" i="25"/>
  <c r="H3210" i="25"/>
  <c r="E3415" i="25"/>
  <c r="E3544" i="25"/>
  <c r="F3638" i="25"/>
  <c r="G2806" i="25"/>
  <c r="I3075" i="25"/>
  <c r="H3251" i="25"/>
  <c r="G3396" i="25"/>
  <c r="H3514" i="25"/>
  <c r="G3001" i="25"/>
  <c r="G3234" i="25"/>
  <c r="E3378" i="25"/>
  <c r="G2557" i="25"/>
  <c r="F2873" i="25"/>
  <c r="G3067" i="25"/>
  <c r="G3217" i="25"/>
  <c r="F3382" i="25"/>
  <c r="G2577" i="25"/>
  <c r="H2874" i="25"/>
  <c r="I2586" i="25"/>
  <c r="E2844" i="25"/>
  <c r="F2503" i="25"/>
  <c r="I2813" i="25"/>
  <c r="H3004" i="25"/>
  <c r="H2720" i="25"/>
  <c r="I2941" i="25"/>
  <c r="H3086" i="25"/>
  <c r="I3237" i="25"/>
  <c r="H3049" i="25"/>
  <c r="E3269" i="25"/>
  <c r="H3465" i="25"/>
  <c r="E3570" i="25"/>
  <c r="G3658" i="25"/>
  <c r="G2916" i="25"/>
  <c r="H3128" i="25"/>
  <c r="H3296" i="25"/>
  <c r="G3428" i="25"/>
  <c r="G3555" i="25"/>
  <c r="G3729" i="25"/>
  <c r="H3890" i="25"/>
  <c r="H3016" i="25"/>
  <c r="E3240" i="25"/>
  <c r="I3380" i="25"/>
  <c r="G2560" i="25"/>
  <c r="I2876" i="25"/>
  <c r="H3068" i="25"/>
  <c r="I3223" i="25"/>
  <c r="G3385" i="25"/>
  <c r="H2591" i="25"/>
  <c r="F2875" i="25"/>
  <c r="I2589" i="25"/>
  <c r="H2848" i="25"/>
  <c r="E2518" i="25"/>
  <c r="E2813" i="25"/>
  <c r="F3006" i="25"/>
  <c r="E2723" i="25"/>
  <c r="G2943" i="25"/>
  <c r="F3090" i="25"/>
  <c r="H3238" i="25"/>
  <c r="E3050" i="25"/>
  <c r="H3271" i="25"/>
  <c r="I3471" i="25"/>
  <c r="I3572" i="25"/>
  <c r="E3658" i="25"/>
  <c r="H2920" i="25"/>
  <c r="G3130" i="25"/>
  <c r="I3298" i="25"/>
  <c r="G3429" i="25"/>
  <c r="G3561" i="25"/>
  <c r="H3730" i="25"/>
  <c r="G3891" i="25"/>
  <c r="I2921" i="25"/>
  <c r="G3220" i="25"/>
  <c r="I3368" i="25"/>
  <c r="E2468" i="25"/>
  <c r="G2856" i="25"/>
  <c r="E3043" i="25"/>
  <c r="G3203" i="25"/>
  <c r="F3366" i="25"/>
  <c r="I2544" i="25"/>
  <c r="E2852" i="25"/>
  <c r="H2463" i="25"/>
  <c r="H2825" i="25"/>
  <c r="F2427" i="25"/>
  <c r="E2790" i="25"/>
  <c r="H2984" i="25"/>
  <c r="H2695" i="25"/>
  <c r="F2921" i="25"/>
  <c r="F3074" i="25"/>
  <c r="I3225" i="25"/>
  <c r="G3029" i="25"/>
  <c r="G3254" i="25"/>
  <c r="F3450" i="25"/>
  <c r="G3562" i="25"/>
  <c r="E3650" i="25"/>
  <c r="I2880" i="25"/>
  <c r="E3029" i="25"/>
  <c r="E3242" i="25"/>
  <c r="E3386" i="25"/>
  <c r="H2585" i="25"/>
  <c r="G2878" i="25"/>
  <c r="E3071" i="25"/>
  <c r="E3225" i="25"/>
  <c r="H3394" i="25"/>
  <c r="F2609" i="25"/>
  <c r="H2878" i="25"/>
  <c r="E2596" i="25"/>
  <c r="F2851" i="25"/>
  <c r="H2537" i="25"/>
  <c r="H2830" i="25"/>
  <c r="E2065" i="25"/>
  <c r="E2732" i="25"/>
  <c r="G2948" i="25"/>
  <c r="G3093" i="25"/>
  <c r="H3244" i="25"/>
  <c r="I3059" i="25"/>
  <c r="H3280" i="25"/>
  <c r="E3473" i="25"/>
  <c r="E3576" i="25"/>
  <c r="H3661" i="25"/>
  <c r="G2941" i="25"/>
  <c r="I3134" i="25"/>
  <c r="I3301" i="25"/>
  <c r="G3432" i="25"/>
  <c r="G3563" i="25"/>
  <c r="G3737" i="25"/>
  <c r="G3667" i="25"/>
  <c r="G3007" i="25"/>
  <c r="H3273" i="25"/>
  <c r="F3479" i="25"/>
  <c r="E2891" i="25"/>
  <c r="F3237" i="25"/>
  <c r="I3010" i="25"/>
  <c r="I3261" i="25"/>
  <c r="G2879" i="25"/>
  <c r="G3210" i="25"/>
  <c r="I3422" i="25"/>
  <c r="G3589" i="25"/>
  <c r="F3714" i="25"/>
  <c r="I3450" i="25"/>
  <c r="F3702" i="25"/>
  <c r="F3855" i="25"/>
  <c r="I3874" i="25"/>
  <c r="I3347" i="25"/>
  <c r="I3666" i="25"/>
  <c r="H3833" i="25"/>
  <c r="E3849" i="25"/>
  <c r="I3386" i="25"/>
  <c r="E3628" i="25"/>
  <c r="I3801" i="25"/>
  <c r="E3011" i="25"/>
  <c r="F3496" i="25"/>
  <c r="E3691" i="25"/>
  <c r="G2889" i="25"/>
  <c r="F3497" i="25"/>
  <c r="F3699" i="25"/>
  <c r="F2361" i="25"/>
  <c r="H3452" i="25"/>
  <c r="G3674" i="25"/>
  <c r="H3798" i="25"/>
  <c r="I3529" i="25"/>
  <c r="E3910" i="25"/>
  <c r="I3716" i="25"/>
  <c r="F3253" i="25"/>
  <c r="I3605" i="25"/>
  <c r="H3956" i="25"/>
  <c r="I3665" i="25"/>
  <c r="F3760" i="25"/>
  <c r="F3871" i="25"/>
  <c r="E3807" i="25"/>
  <c r="E3377" i="25"/>
  <c r="H3160" i="25"/>
  <c r="G2863" i="25"/>
  <c r="H3817" i="25"/>
  <c r="F3829" i="25"/>
  <c r="E3815" i="25"/>
  <c r="H3682" i="25"/>
  <c r="F3012" i="25"/>
  <c r="E3284" i="25"/>
  <c r="H3481" i="25"/>
  <c r="G2896" i="25"/>
  <c r="H3239" i="25"/>
  <c r="F3011" i="25"/>
  <c r="H3272" i="25"/>
  <c r="F2897" i="25"/>
  <c r="F3211" i="25"/>
  <c r="H3423" i="25"/>
  <c r="H3590" i="25"/>
  <c r="H3716" i="25"/>
  <c r="G3454" i="25"/>
  <c r="F3703" i="25"/>
  <c r="I3857" i="25"/>
  <c r="G3878" i="25"/>
  <c r="H3353" i="25"/>
  <c r="E3667" i="25"/>
  <c r="E3836" i="25"/>
  <c r="F3862" i="25"/>
  <c r="H3401" i="25"/>
  <c r="H3632" i="25"/>
  <c r="E3803" i="25"/>
  <c r="H3045" i="25"/>
  <c r="F3500" i="25"/>
  <c r="E3692" i="25"/>
  <c r="I2901" i="25"/>
  <c r="E3499" i="25"/>
  <c r="E3700" i="25"/>
  <c r="E2435" i="25"/>
  <c r="E3453" i="25"/>
  <c r="F3675" i="25"/>
  <c r="F3800" i="25"/>
  <c r="F3532" i="25"/>
  <c r="H3913" i="25"/>
  <c r="H3723" i="25"/>
  <c r="F3336" i="25"/>
  <c r="F3612" i="25"/>
  <c r="E3970" i="25"/>
  <c r="I3678" i="25"/>
  <c r="H3763" i="25"/>
  <c r="I3880" i="25"/>
  <c r="E3816" i="25"/>
  <c r="H3395" i="25"/>
  <c r="I3184" i="25"/>
  <c r="H2870" i="25"/>
  <c r="F3819" i="25"/>
  <c r="H2945" i="25"/>
  <c r="G3834" i="25"/>
  <c r="H3690" i="25"/>
  <c r="I3017" i="25"/>
  <c r="G3288" i="25"/>
  <c r="E3486" i="25"/>
  <c r="E2898" i="25"/>
  <c r="H3243" i="25"/>
  <c r="G3013" i="25"/>
  <c r="I3274" i="25"/>
  <c r="H2940" i="25"/>
  <c r="F3214" i="25"/>
  <c r="F3424" i="25"/>
  <c r="F3592" i="25"/>
  <c r="E3721" i="25"/>
  <c r="E3456" i="25"/>
  <c r="I3710" i="25"/>
  <c r="I3862" i="25"/>
  <c r="I3879" i="25"/>
  <c r="G3356" i="25"/>
  <c r="E3675" i="25"/>
  <c r="H3838" i="25"/>
  <c r="F3866" i="25"/>
  <c r="F3409" i="25"/>
  <c r="G3636" i="25"/>
  <c r="G3805" i="25"/>
  <c r="G3072" i="25"/>
  <c r="G3503" i="25"/>
  <c r="F3694" i="25"/>
  <c r="I2908" i="25"/>
  <c r="E3507" i="25"/>
  <c r="E3701" i="25"/>
  <c r="G2533" i="25"/>
  <c r="H3463" i="25"/>
  <c r="E3677" i="25"/>
  <c r="G3802" i="25"/>
  <c r="H2525" i="25"/>
  <c r="H2797" i="25"/>
  <c r="I2827" i="25"/>
  <c r="E2713" i="25"/>
  <c r="F2769" i="25"/>
  <c r="I2333" i="25"/>
  <c r="H2844" i="25"/>
  <c r="I2675" i="25"/>
  <c r="E1962" i="25"/>
  <c r="F2583" i="25"/>
  <c r="I1518" i="25"/>
  <c r="F2599" i="25"/>
  <c r="F2495" i="25"/>
  <c r="H2829" i="25"/>
  <c r="G2841" i="25"/>
  <c r="F3064" i="25"/>
  <c r="F3271" i="25"/>
  <c r="I3436" i="25"/>
  <c r="F2829" i="25"/>
  <c r="H3124" i="25"/>
  <c r="G3307" i="25"/>
  <c r="E2562" i="25"/>
  <c r="F2909" i="25"/>
  <c r="H2761" i="25"/>
  <c r="G2639" i="25"/>
  <c r="F2947" i="25"/>
  <c r="I2810" i="25"/>
  <c r="I3004" i="25"/>
  <c r="F3194" i="25"/>
  <c r="F3054" i="25"/>
  <c r="H3283" i="25"/>
  <c r="H3509" i="25"/>
  <c r="E3610" i="25"/>
  <c r="I1839" i="25"/>
  <c r="G1995" i="25"/>
  <c r="H2313" i="25"/>
  <c r="F2601" i="25"/>
  <c r="I2847" i="25"/>
  <c r="I2477" i="25"/>
  <c r="I2798" i="25"/>
  <c r="H2995" i="25"/>
  <c r="E2374" i="25"/>
  <c r="G2585" i="25"/>
  <c r="E2430" i="25"/>
  <c r="F2306" i="25"/>
  <c r="H2513" i="25"/>
  <c r="G2329" i="25"/>
  <c r="G2497" i="25"/>
  <c r="G2736" i="25"/>
  <c r="E2570" i="25"/>
  <c r="F2842" i="25"/>
  <c r="G3055" i="25"/>
  <c r="E3176" i="25"/>
  <c r="H3341" i="25"/>
  <c r="H2385" i="25"/>
  <c r="I2794" i="25"/>
  <c r="G3020" i="25"/>
  <c r="H3164" i="25"/>
  <c r="F3334" i="25"/>
  <c r="H2473" i="25"/>
  <c r="F2793" i="25"/>
  <c r="E2348" i="25"/>
  <c r="G2269" i="25"/>
  <c r="F2190" i="25"/>
  <c r="E2186" i="25"/>
  <c r="E2363" i="25"/>
  <c r="E2759" i="25"/>
  <c r="F2133" i="25"/>
  <c r="I2625" i="25"/>
  <c r="E2912" i="25"/>
  <c r="E2079" i="25"/>
  <c r="I2492" i="25"/>
  <c r="E2240" i="25"/>
  <c r="H2516" i="25"/>
  <c r="E2412" i="25"/>
  <c r="F1648" i="25"/>
  <c r="E2427" i="25"/>
  <c r="F2598" i="25"/>
  <c r="E2818" i="25"/>
  <c r="G2748" i="25"/>
  <c r="H2948" i="25"/>
  <c r="H2146" i="25"/>
  <c r="H2222" i="25"/>
  <c r="H2217" i="25"/>
  <c r="H2497" i="25"/>
  <c r="E2777" i="25"/>
  <c r="G2389" i="25"/>
  <c r="G2656" i="25"/>
  <c r="H2931" i="25"/>
  <c r="H2306" i="25"/>
  <c r="E2516" i="25"/>
  <c r="I2364" i="25"/>
  <c r="G2541" i="25"/>
  <c r="F2435" i="25"/>
  <c r="I2188" i="25"/>
  <c r="F2442" i="25"/>
  <c r="F2669" i="25"/>
  <c r="E2834" i="25"/>
  <c r="I2771" i="25"/>
  <c r="H2997" i="25"/>
  <c r="F3135" i="25"/>
  <c r="E2179" i="25"/>
  <c r="E2248" i="25"/>
  <c r="F2246" i="25"/>
  <c r="G2532" i="25"/>
  <c r="E2799" i="25"/>
  <c r="I2417" i="25"/>
  <c r="H2680" i="25"/>
  <c r="E2952" i="25"/>
  <c r="H2336" i="25"/>
  <c r="H2535" i="25"/>
  <c r="I2389" i="25"/>
  <c r="G1872" i="25"/>
  <c r="I2458" i="25"/>
  <c r="F2191" i="25"/>
  <c r="G2430" i="25"/>
  <c r="G2590" i="25"/>
  <c r="E2778" i="25"/>
  <c r="F2538" i="25"/>
  <c r="F2814" i="25"/>
  <c r="F2998" i="25"/>
  <c r="G3124" i="25"/>
  <c r="G1498" i="25"/>
  <c r="E2137" i="25"/>
  <c r="E2013" i="25"/>
  <c r="F2305" i="25"/>
  <c r="E2534" i="25"/>
  <c r="F2784" i="25"/>
  <c r="I2182" i="25"/>
  <c r="G2589" i="25"/>
  <c r="G2810" i="25"/>
  <c r="G2986" i="25"/>
  <c r="F2337" i="25"/>
  <c r="H2521" i="25"/>
  <c r="F2262" i="25"/>
  <c r="I2496" i="25"/>
  <c r="G2319" i="25"/>
  <c r="E2501" i="25"/>
  <c r="G2248" i="25"/>
  <c r="I2448" i="25"/>
  <c r="H2048" i="25"/>
  <c r="G2018" i="25"/>
  <c r="G2340" i="25"/>
  <c r="F2228" i="25"/>
  <c r="H2437" i="25"/>
  <c r="I2719" i="25"/>
  <c r="E2921" i="25"/>
  <c r="I2513" i="25"/>
  <c r="G2745" i="25"/>
  <c r="I2938" i="25"/>
  <c r="E2243" i="25"/>
  <c r="H2461" i="25"/>
  <c r="I2061" i="25"/>
  <c r="I2451" i="25"/>
  <c r="I2197" i="25"/>
  <c r="E2444" i="25"/>
  <c r="I2086" i="25"/>
  <c r="H2404" i="25"/>
  <c r="H2550" i="25"/>
  <c r="I2754" i="25"/>
  <c r="E2403" i="25"/>
  <c r="G2777" i="25"/>
  <c r="F2979" i="25"/>
  <c r="E3066" i="25"/>
  <c r="I3300" i="25"/>
  <c r="G2480" i="25"/>
  <c r="H2902" i="25"/>
  <c r="H3132" i="25"/>
  <c r="H3370" i="25"/>
  <c r="I2657" i="25"/>
  <c r="F2963" i="25"/>
  <c r="G2830" i="25"/>
  <c r="I2613" i="25"/>
  <c r="H2897" i="25"/>
  <c r="I2700" i="25"/>
  <c r="E2966" i="25"/>
  <c r="I3153" i="25"/>
  <c r="F3041" i="25"/>
  <c r="G3310" i="25"/>
  <c r="E3514" i="25"/>
  <c r="H3653" i="25"/>
  <c r="F2977" i="25"/>
  <c r="H3197" i="25"/>
  <c r="F3417" i="25"/>
  <c r="G3587" i="25"/>
  <c r="G3801" i="25"/>
  <c r="I2960" i="25"/>
  <c r="G3192" i="25"/>
  <c r="H3380" i="25"/>
  <c r="I3538" i="25"/>
  <c r="I3001" i="25"/>
  <c r="E3230" i="25"/>
  <c r="F2971" i="25"/>
  <c r="I3192" i="25"/>
  <c r="E3388" i="25"/>
  <c r="F3050" i="25"/>
  <c r="I3251" i="25"/>
  <c r="I3410" i="25"/>
  <c r="H3574" i="25"/>
  <c r="H3692" i="25"/>
  <c r="F3340" i="25"/>
  <c r="I3684" i="25"/>
  <c r="E3832" i="25"/>
  <c r="H3955" i="25"/>
  <c r="G3281" i="25"/>
  <c r="F3628" i="25"/>
  <c r="G3796" i="25"/>
  <c r="E3965" i="25"/>
  <c r="H3335" i="25"/>
  <c r="H3576" i="25"/>
  <c r="F3784" i="25"/>
  <c r="E3098" i="25"/>
  <c r="E3322" i="25"/>
  <c r="E2590" i="25"/>
  <c r="F2939" i="25"/>
  <c r="H3156" i="25"/>
  <c r="F3398" i="25"/>
  <c r="F2693" i="25"/>
  <c r="I2993" i="25"/>
  <c r="H2858" i="25"/>
  <c r="H2649" i="25"/>
  <c r="I2929" i="25"/>
  <c r="E2738" i="25"/>
  <c r="E2990" i="25"/>
  <c r="F3170" i="25"/>
  <c r="G3064" i="25"/>
  <c r="G3328" i="25"/>
  <c r="I3516" i="25"/>
  <c r="I3616" i="25"/>
  <c r="F2657" i="25"/>
  <c r="H3029" i="25"/>
  <c r="H3200" i="25"/>
  <c r="H3361" i="25"/>
  <c r="F3478" i="25"/>
  <c r="H3634" i="25"/>
  <c r="H3802" i="25"/>
  <c r="E2667" i="25"/>
  <c r="I3064" i="25"/>
  <c r="G3239" i="25"/>
  <c r="G3383" i="25"/>
  <c r="E3494" i="25"/>
  <c r="H2242" i="25"/>
  <c r="G3048" i="25"/>
  <c r="E3232" i="25"/>
  <c r="E2626" i="25"/>
  <c r="I3069" i="25"/>
  <c r="F3222" i="25"/>
  <c r="H3390" i="25"/>
  <c r="H2959" i="25"/>
  <c r="I3136" i="25"/>
  <c r="F3282" i="25"/>
  <c r="F3412" i="25"/>
  <c r="E3529" i="25"/>
  <c r="H3620" i="25"/>
  <c r="H3718" i="25"/>
  <c r="F3352" i="25"/>
  <c r="I3614" i="25"/>
  <c r="F3754" i="25"/>
  <c r="G3861" i="25"/>
  <c r="F3957" i="25"/>
  <c r="I3002" i="25"/>
  <c r="F3465" i="25"/>
  <c r="F3672" i="25"/>
  <c r="H3797" i="25"/>
  <c r="I3916" i="25"/>
  <c r="E3956" i="25"/>
  <c r="E3406" i="25"/>
  <c r="I3579" i="25"/>
  <c r="H3728" i="25"/>
  <c r="F2053" i="25"/>
  <c r="F3160" i="25"/>
  <c r="I3324" i="25"/>
  <c r="G1960" i="25"/>
  <c r="E2773" i="25"/>
  <c r="I2988" i="25"/>
  <c r="F3158" i="25"/>
  <c r="I3315" i="25"/>
  <c r="E2238" i="25"/>
  <c r="F2780" i="25"/>
  <c r="F2993" i="25"/>
  <c r="F2762" i="25"/>
  <c r="G2937" i="25"/>
  <c r="G2725" i="25"/>
  <c r="E2932" i="25"/>
  <c r="I2601" i="25"/>
  <c r="F2858" i="25"/>
  <c r="G3031" i="25"/>
  <c r="E3171" i="25"/>
  <c r="I2891" i="25"/>
  <c r="H3185" i="25"/>
  <c r="E3380" i="25"/>
  <c r="I3532" i="25"/>
  <c r="I3628" i="25"/>
  <c r="F2721" i="25"/>
  <c r="G3053" i="25"/>
  <c r="I3228" i="25"/>
  <c r="H3377" i="25"/>
  <c r="H3498" i="25"/>
  <c r="H3658" i="25"/>
  <c r="G3825" i="25"/>
  <c r="F2774" i="25"/>
  <c r="F3086" i="25"/>
  <c r="F3264" i="25"/>
  <c r="G3399" i="25"/>
  <c r="H3507" i="25"/>
  <c r="I2636" i="25"/>
  <c r="F3076" i="25"/>
  <c r="I3250" i="25"/>
  <c r="H2760" i="25"/>
  <c r="H3096" i="25"/>
  <c r="F3251" i="25"/>
  <c r="I3415" i="25"/>
  <c r="F2995" i="25"/>
  <c r="E3156" i="25"/>
  <c r="E3301" i="25"/>
  <c r="F3431" i="25"/>
  <c r="H3542" i="25"/>
  <c r="E2870" i="25"/>
  <c r="E3216" i="25"/>
  <c r="I3360" i="25"/>
  <c r="I2418" i="25"/>
  <c r="E2837" i="25"/>
  <c r="F3037" i="25"/>
  <c r="E3199" i="25"/>
  <c r="H3354" i="25"/>
  <c r="H2509" i="25"/>
  <c r="G2838" i="25"/>
  <c r="G2441" i="25"/>
  <c r="H2815" i="25"/>
  <c r="E2390" i="25"/>
  <c r="I2784" i="25"/>
  <c r="H2975" i="25"/>
  <c r="E2684" i="25"/>
  <c r="F2914" i="25"/>
  <c r="F3066" i="25"/>
  <c r="H3214" i="25"/>
  <c r="F3017" i="25"/>
  <c r="F3235" i="25"/>
  <c r="I3439" i="25"/>
  <c r="F3558" i="25"/>
  <c r="I3648" i="25"/>
  <c r="F2867" i="25"/>
  <c r="H3099" i="25"/>
  <c r="G3273" i="25"/>
  <c r="H3409" i="25"/>
  <c r="G3531" i="25"/>
  <c r="E3049" i="25"/>
  <c r="F3255" i="25"/>
  <c r="H3397" i="25"/>
  <c r="F2619" i="25"/>
  <c r="I2890" i="25"/>
  <c r="H3084" i="25"/>
  <c r="I3239" i="25"/>
  <c r="G3409" i="25"/>
  <c r="H2638" i="25"/>
  <c r="G2904" i="25"/>
  <c r="I2627" i="25"/>
  <c r="H2864" i="25"/>
  <c r="I2570" i="25"/>
  <c r="G2845" i="25"/>
  <c r="F2321" i="25"/>
  <c r="F2758" i="25"/>
  <c r="I2961" i="25"/>
  <c r="I3105" i="25"/>
  <c r="G3253" i="25"/>
  <c r="H3081" i="25"/>
  <c r="G3296" i="25"/>
  <c r="E3482" i="25"/>
  <c r="E3584" i="25"/>
  <c r="E3666" i="25"/>
  <c r="I2963" i="25"/>
  <c r="H3145" i="25"/>
  <c r="I3309" i="25"/>
  <c r="G3444" i="25"/>
  <c r="H3578" i="25"/>
  <c r="G3747" i="25"/>
  <c r="F3909" i="25"/>
  <c r="I3056" i="25"/>
  <c r="F3256" i="25"/>
  <c r="I3400" i="25"/>
  <c r="I2626" i="25"/>
  <c r="I2897" i="25"/>
  <c r="I3087" i="25"/>
  <c r="E3239" i="25"/>
  <c r="H3410" i="25"/>
  <c r="I2641" i="25"/>
  <c r="F2913" i="25"/>
  <c r="F2630" i="25"/>
  <c r="I2866" i="25"/>
  <c r="G2580" i="25"/>
  <c r="F2846" i="25"/>
  <c r="G2335" i="25"/>
  <c r="I2760" i="25"/>
  <c r="F2961" i="25"/>
  <c r="F3106" i="25"/>
  <c r="H3254" i="25"/>
  <c r="H3083" i="25"/>
  <c r="F3298" i="25"/>
  <c r="I3484" i="25"/>
  <c r="G3586" i="25"/>
  <c r="I3668" i="25"/>
  <c r="E2964" i="25"/>
  <c r="H3147" i="25"/>
  <c r="H3310" i="25"/>
  <c r="G3445" i="25"/>
  <c r="G3579" i="25"/>
  <c r="G3753" i="25"/>
  <c r="G3913" i="25"/>
  <c r="E3019" i="25"/>
  <c r="F3241" i="25"/>
  <c r="G3386" i="25"/>
  <c r="F2562" i="25"/>
  <c r="F2876" i="25"/>
  <c r="I3071" i="25"/>
  <c r="E3223" i="25"/>
  <c r="G3393" i="25"/>
  <c r="F2593" i="25"/>
  <c r="E2876" i="25"/>
  <c r="H2594" i="25"/>
  <c r="F2849" i="25"/>
  <c r="E2532" i="25"/>
  <c r="F2828" i="25"/>
  <c r="H1965" i="25"/>
  <c r="I2732" i="25"/>
  <c r="F2946" i="25"/>
  <c r="E3091" i="25"/>
  <c r="F3242" i="25"/>
  <c r="F3056" i="25"/>
  <c r="E3272" i="25"/>
  <c r="F3472" i="25"/>
  <c r="I3576" i="25"/>
  <c r="I3660" i="25"/>
  <c r="I2931" i="25"/>
  <c r="H3061" i="25"/>
  <c r="F3263" i="25"/>
  <c r="G3402" i="25"/>
  <c r="H2632" i="25"/>
  <c r="E2900" i="25"/>
  <c r="H3092" i="25"/>
  <c r="E3247" i="25"/>
  <c r="F3414" i="25"/>
  <c r="E2654" i="25"/>
  <c r="F2916" i="25"/>
  <c r="F2646" i="25"/>
  <c r="F2872" i="25"/>
  <c r="F2585" i="25"/>
  <c r="H2850" i="25"/>
  <c r="E2358" i="25"/>
  <c r="F2763" i="25"/>
  <c r="F2965" i="25"/>
  <c r="F3114" i="25"/>
  <c r="E3257" i="25"/>
  <c r="H3088" i="25"/>
  <c r="H3309" i="25"/>
  <c r="I3488" i="25"/>
  <c r="I3588" i="25"/>
  <c r="F3670" i="25"/>
  <c r="F2975" i="25"/>
  <c r="H3152" i="25"/>
  <c r="E3314" i="25"/>
  <c r="G3448" i="25"/>
  <c r="H3586" i="25"/>
  <c r="G3755" i="25"/>
  <c r="H3754" i="25"/>
  <c r="G3039" i="25"/>
  <c r="G3312" i="25"/>
  <c r="I3498" i="25"/>
  <c r="G2984" i="25"/>
  <c r="G3262" i="25"/>
  <c r="F3042" i="25"/>
  <c r="F3291" i="25"/>
  <c r="H2970" i="25"/>
  <c r="H3242" i="25"/>
  <c r="F3444" i="25"/>
  <c r="F3602" i="25"/>
  <c r="H3734" i="25"/>
  <c r="F3493" i="25"/>
  <c r="H3725" i="25"/>
  <c r="E3874" i="25"/>
  <c r="I3911" i="25"/>
  <c r="G3406" i="25"/>
  <c r="F3691" i="25"/>
  <c r="F3850" i="25"/>
  <c r="E3904" i="25"/>
  <c r="H3468" i="25"/>
  <c r="E3655" i="25"/>
  <c r="G3814" i="25"/>
  <c r="H3131" i="25"/>
  <c r="F3520" i="25"/>
  <c r="G3706" i="25"/>
  <c r="E3042" i="25"/>
  <c r="E3547" i="25"/>
  <c r="E3714" i="25"/>
  <c r="F2797" i="25"/>
  <c r="G3484" i="25"/>
  <c r="E3690" i="25"/>
  <c r="F3810" i="25"/>
  <c r="H3624" i="25"/>
  <c r="H3932" i="25"/>
  <c r="I3846" i="25"/>
  <c r="F3701" i="25"/>
  <c r="E3707" i="25"/>
  <c r="E3704" i="25"/>
  <c r="H3819" i="25"/>
  <c r="H3799" i="25"/>
  <c r="E3944" i="25"/>
  <c r="E3893" i="25"/>
  <c r="I3535" i="25"/>
  <c r="F3395" i="25"/>
  <c r="H3136" i="25"/>
  <c r="G3840" i="25"/>
  <c r="H3443" i="25"/>
  <c r="H3342" i="25"/>
  <c r="G3769" i="25"/>
  <c r="I3041" i="25"/>
  <c r="G3315" i="25"/>
  <c r="H3499" i="25"/>
  <c r="I2987" i="25"/>
  <c r="G3269" i="25"/>
  <c r="I3045" i="25"/>
  <c r="E3292" i="25"/>
  <c r="I2973" i="25"/>
  <c r="G3244" i="25"/>
  <c r="E3455" i="25"/>
  <c r="H3604" i="25"/>
  <c r="E3737" i="25"/>
  <c r="E3495" i="25"/>
  <c r="E3726" i="25"/>
  <c r="F3877" i="25"/>
  <c r="E3913" i="25"/>
  <c r="H3415" i="25"/>
  <c r="E3693" i="25"/>
  <c r="I3852" i="25"/>
  <c r="F3907" i="25"/>
  <c r="H3470" i="25"/>
  <c r="F3657" i="25"/>
  <c r="I3815" i="25"/>
  <c r="F3142" i="25"/>
  <c r="F3522" i="25"/>
  <c r="F3707" i="25"/>
  <c r="I3047" i="25"/>
  <c r="E3555" i="25"/>
  <c r="I3719" i="25"/>
  <c r="H2809" i="25"/>
  <c r="F3485" i="25"/>
  <c r="I3695" i="25"/>
  <c r="I3812" i="25"/>
  <c r="I3633" i="25"/>
  <c r="H3934" i="25"/>
  <c r="H3851" i="25"/>
  <c r="F3735" i="25"/>
  <c r="I3715" i="25"/>
  <c r="E3725" i="25"/>
  <c r="H3827" i="25"/>
  <c r="F3801" i="25"/>
  <c r="I3958" i="25"/>
  <c r="G3903" i="25"/>
  <c r="I3561" i="25"/>
  <c r="G3420" i="25"/>
  <c r="G3150" i="25"/>
  <c r="H3845" i="25"/>
  <c r="F3515" i="25"/>
  <c r="H3072" i="25"/>
  <c r="E3775" i="25"/>
  <c r="I3050" i="25"/>
  <c r="I3317" i="25"/>
  <c r="I3502" i="25"/>
  <c r="E2988" i="25"/>
  <c r="G3272" i="25"/>
  <c r="G3058" i="25"/>
  <c r="G3295" i="25"/>
  <c r="G2975" i="25"/>
  <c r="I3246" i="25"/>
  <c r="I3459" i="25"/>
  <c r="G3605" i="25"/>
  <c r="H3740" i="25"/>
  <c r="F3509" i="25"/>
  <c r="E3727" i="25"/>
  <c r="G3879" i="25"/>
  <c r="H3927" i="25"/>
  <c r="F3420" i="25"/>
  <c r="H3697" i="25"/>
  <c r="I3859" i="25"/>
  <c r="G3910" i="25"/>
  <c r="E3471" i="25"/>
  <c r="H3664" i="25"/>
  <c r="F3816" i="25"/>
  <c r="E3166" i="25"/>
  <c r="G3527" i="25"/>
  <c r="E3709" i="25"/>
  <c r="F3061" i="25"/>
  <c r="E3563" i="25"/>
  <c r="F3720" i="25"/>
  <c r="H2822" i="25"/>
  <c r="F3489" i="25"/>
  <c r="F3696" i="25"/>
  <c r="E3814" i="25"/>
  <c r="E2331" i="25"/>
  <c r="H2621" i="25"/>
  <c r="H2990" i="25"/>
  <c r="G2927" i="25"/>
  <c r="F3134" i="25"/>
  <c r="G2479" i="25"/>
  <c r="G2209" i="25"/>
  <c r="E2816" i="25"/>
  <c r="G2287" i="25"/>
  <c r="E2279" i="25"/>
  <c r="F2324" i="25"/>
  <c r="F2169" i="25"/>
  <c r="I2609" i="25"/>
  <c r="F2847" i="25"/>
  <c r="G2862" i="25"/>
  <c r="E3074" i="25"/>
  <c r="E3282" i="25"/>
  <c r="F2450" i="25"/>
  <c r="G2881" i="25"/>
  <c r="E3137" i="25"/>
  <c r="G3321" i="25"/>
  <c r="G2604" i="25"/>
  <c r="G2966" i="25"/>
  <c r="E2780" i="25"/>
  <c r="H2714" i="25"/>
  <c r="H2960" i="25"/>
  <c r="H2826" i="25"/>
  <c r="E3054" i="25"/>
  <c r="I3209" i="25"/>
  <c r="H3079" i="25"/>
  <c r="G3303" i="25"/>
  <c r="I3520" i="25"/>
  <c r="F2093" i="25"/>
  <c r="G1992" i="25"/>
  <c r="I2036" i="25"/>
  <c r="H2011" i="25"/>
  <c r="G2633" i="25"/>
  <c r="E2929" i="25"/>
  <c r="H2492" i="25"/>
  <c r="G2818" i="25"/>
  <c r="G3010" i="25"/>
  <c r="E2387" i="25"/>
  <c r="H2091" i="25"/>
  <c r="E2443" i="25"/>
  <c r="H2330" i="25"/>
  <c r="I2532" i="25"/>
  <c r="G2345" i="25"/>
  <c r="E2558" i="25"/>
  <c r="E2745" i="25"/>
  <c r="F2627" i="25"/>
  <c r="F2863" i="25"/>
  <c r="F3065" i="25"/>
  <c r="F3225" i="25"/>
  <c r="E3352" i="25"/>
  <c r="G2455" i="25"/>
  <c r="H2810" i="25"/>
  <c r="G3034" i="25"/>
  <c r="E3209" i="25"/>
  <c r="H3346" i="25"/>
  <c r="G2536" i="25"/>
  <c r="G2815" i="25"/>
  <c r="E2429" i="25"/>
  <c r="F2143" i="25"/>
  <c r="F2220" i="25"/>
  <c r="H2216" i="25"/>
  <c r="E2389" i="25"/>
  <c r="E2775" i="25"/>
  <c r="F2387" i="25"/>
  <c r="G2653" i="25"/>
  <c r="G2930" i="25"/>
  <c r="G2138" i="25"/>
  <c r="G2516" i="25"/>
  <c r="H2361" i="25"/>
  <c r="F2539" i="25"/>
  <c r="G2431" i="25"/>
  <c r="F1977" i="25"/>
  <c r="G2440" i="25"/>
  <c r="I2669" i="25"/>
  <c r="F2832" i="25"/>
  <c r="I2769" i="25"/>
  <c r="F2959" i="25"/>
  <c r="H2178" i="25"/>
  <c r="G2327" i="25"/>
  <c r="I2246" i="25"/>
  <c r="G2524" i="25"/>
  <c r="I2799" i="25"/>
  <c r="F2409" i="25"/>
  <c r="G2735" i="25"/>
  <c r="H2947" i="25"/>
  <c r="F2332" i="25"/>
  <c r="I2533" i="25"/>
  <c r="G2388" i="25"/>
  <c r="E2175" i="25"/>
  <c r="H2456" i="25"/>
  <c r="I2233" i="25"/>
  <c r="H2458" i="25"/>
  <c r="E2686" i="25"/>
  <c r="I2356" i="25"/>
  <c r="F2796" i="25"/>
  <c r="F3013" i="25"/>
  <c r="F3145" i="25"/>
  <c r="H2210" i="25"/>
  <c r="E1604" i="25"/>
  <c r="G2271" i="25"/>
  <c r="I2564" i="25"/>
  <c r="G2819" i="25"/>
  <c r="F2434" i="25"/>
  <c r="H2763" i="25"/>
  <c r="E2968" i="25"/>
  <c r="H2351" i="25"/>
  <c r="I2552" i="25"/>
  <c r="H2407" i="25"/>
  <c r="I2239" i="25"/>
  <c r="H2481" i="25"/>
  <c r="G2245" i="25"/>
  <c r="E2446" i="25"/>
  <c r="I2602" i="25"/>
  <c r="F2792" i="25"/>
  <c r="H2606" i="25"/>
  <c r="I2835" i="25"/>
  <c r="E3014" i="25"/>
  <c r="F3136" i="25"/>
  <c r="H2004" i="25"/>
  <c r="F2174" i="25"/>
  <c r="G2051" i="25"/>
  <c r="I1941" i="25"/>
  <c r="F2564" i="25"/>
  <c r="F2800" i="25"/>
  <c r="F2253" i="25"/>
  <c r="H2616" i="25"/>
  <c r="I2830" i="25"/>
  <c r="G3002" i="25"/>
  <c r="I2353" i="25"/>
  <c r="I2537" i="25"/>
  <c r="F2308" i="25"/>
  <c r="F2508" i="25"/>
  <c r="H2338" i="25"/>
  <c r="I2522" i="25"/>
  <c r="F2285" i="25"/>
  <c r="F2460" i="25"/>
  <c r="E2138" i="25"/>
  <c r="F2060" i="25"/>
  <c r="G1810" i="25"/>
  <c r="I2255" i="25"/>
  <c r="I2474" i="25"/>
  <c r="I2748" i="25"/>
  <c r="F1671" i="25"/>
  <c r="I2540" i="25"/>
  <c r="E2768" i="25"/>
  <c r="H2955" i="25"/>
  <c r="G2273" i="25"/>
  <c r="E2484" i="25"/>
  <c r="E2127" i="25"/>
  <c r="I2469" i="25"/>
  <c r="F2247" i="25"/>
  <c r="G2463" i="25"/>
  <c r="E2158" i="25"/>
  <c r="F2421" i="25"/>
  <c r="G2576" i="25"/>
  <c r="F2767" i="25"/>
  <c r="I2476" i="25"/>
  <c r="I2802" i="25"/>
  <c r="G2991" i="25"/>
  <c r="H3093" i="25"/>
  <c r="F3321" i="25"/>
  <c r="G2588" i="25"/>
  <c r="I2937" i="25"/>
  <c r="G3155" i="25"/>
  <c r="G3395" i="25"/>
  <c r="E2691" i="25"/>
  <c r="I2990" i="25"/>
  <c r="I2856" i="25"/>
  <c r="E2646" i="25"/>
  <c r="H2927" i="25"/>
  <c r="I2735" i="25"/>
  <c r="E2989" i="25"/>
  <c r="I3169" i="25"/>
  <c r="G3062" i="25"/>
  <c r="E3326" i="25"/>
  <c r="G3530" i="25"/>
  <c r="F3662" i="25"/>
  <c r="E3006" i="25"/>
  <c r="G3224" i="25"/>
  <c r="F3433" i="25"/>
  <c r="H3610" i="25"/>
  <c r="H3818" i="25"/>
  <c r="I2997" i="25"/>
  <c r="I3211" i="25"/>
  <c r="I3395" i="25"/>
  <c r="I3550" i="25"/>
  <c r="I3021" i="25"/>
  <c r="G3246" i="25"/>
  <c r="E2996" i="25"/>
  <c r="H3207" i="25"/>
  <c r="E3407" i="25"/>
  <c r="H3074" i="25"/>
  <c r="F3266" i="25"/>
  <c r="F3428" i="25"/>
  <c r="E3585" i="25"/>
  <c r="F3706" i="25"/>
  <c r="E3393" i="25"/>
  <c r="E3699" i="25"/>
  <c r="F3845" i="25"/>
  <c r="E3966" i="25"/>
  <c r="E3340" i="25"/>
  <c r="E3653" i="25"/>
  <c r="E3813" i="25"/>
  <c r="I3977" i="25"/>
  <c r="E3361" i="25"/>
  <c r="G3599" i="25"/>
  <c r="F3798" i="25"/>
  <c r="F3128" i="25"/>
  <c r="G3338" i="25"/>
  <c r="H2646" i="25"/>
  <c r="E2965" i="25"/>
  <c r="E3177" i="25"/>
  <c r="G3425" i="25"/>
  <c r="E2731" i="25"/>
  <c r="E2255" i="25"/>
  <c r="G2880" i="25"/>
  <c r="G2686" i="25"/>
  <c r="I2950" i="25"/>
  <c r="I2777" i="25"/>
  <c r="E3010" i="25"/>
  <c r="I3189" i="25"/>
  <c r="F3091" i="25"/>
  <c r="E3348" i="25"/>
  <c r="E3530" i="25"/>
  <c r="E3626" i="25"/>
  <c r="E2717" i="25"/>
  <c r="E3051" i="25"/>
  <c r="I3226" i="25"/>
  <c r="F3373" i="25"/>
  <c r="G3497" i="25"/>
  <c r="G3657" i="25"/>
  <c r="G3819" i="25"/>
  <c r="F2766" i="25"/>
  <c r="I3084" i="25"/>
  <c r="E3262" i="25"/>
  <c r="H3396" i="25"/>
  <c r="I3506" i="25"/>
  <c r="G2631" i="25"/>
  <c r="H3075" i="25"/>
  <c r="G3248" i="25"/>
  <c r="F2719" i="25"/>
  <c r="G3094" i="25"/>
  <c r="G3250" i="25"/>
  <c r="F3410" i="25"/>
  <c r="G2993" i="25"/>
  <c r="I3150" i="25"/>
  <c r="H3297" i="25"/>
  <c r="G3430" i="25"/>
  <c r="G3541" i="25"/>
  <c r="H3630" i="25"/>
  <c r="G3733" i="25"/>
  <c r="I3397" i="25"/>
  <c r="F3633" i="25"/>
  <c r="I3766" i="25"/>
  <c r="E3873" i="25"/>
  <c r="F3967" i="25"/>
  <c r="I3102" i="25"/>
  <c r="E3493" i="25"/>
  <c r="G3690" i="25"/>
  <c r="H3815" i="25"/>
  <c r="E3927" i="25"/>
  <c r="I2573" i="25"/>
  <c r="E3465" i="25"/>
  <c r="H3600" i="25"/>
  <c r="F3743" i="25"/>
  <c r="H2689" i="25"/>
  <c r="F3191" i="25"/>
  <c r="I3344" i="25"/>
  <c r="I2299" i="25"/>
  <c r="F2801" i="25"/>
  <c r="I3013" i="25"/>
  <c r="G3179" i="25"/>
  <c r="G3337" i="25"/>
  <c r="G2374" i="25"/>
  <c r="H2802" i="25"/>
  <c r="F2265" i="25"/>
  <c r="G2789" i="25"/>
  <c r="E2187" i="25"/>
  <c r="F2752" i="25"/>
  <c r="I2953" i="25"/>
  <c r="G2648" i="25"/>
  <c r="H2882" i="25"/>
  <c r="I3046" i="25"/>
  <c r="E3195" i="25"/>
  <c r="I2978" i="25"/>
  <c r="I3208" i="25"/>
  <c r="H3414" i="25"/>
  <c r="I3544" i="25"/>
  <c r="H3637" i="25"/>
  <c r="F2802" i="25"/>
  <c r="E3072" i="25"/>
  <c r="H3249" i="25"/>
  <c r="H3393" i="25"/>
  <c r="G3513" i="25"/>
  <c r="G3681" i="25"/>
  <c r="G3843" i="25"/>
  <c r="I2849" i="25"/>
  <c r="H3113" i="25"/>
  <c r="I3284" i="25"/>
  <c r="H3412" i="25"/>
  <c r="F3519" i="25"/>
  <c r="G2760" i="25"/>
  <c r="I3093" i="25"/>
  <c r="F3267" i="25"/>
  <c r="F2865" i="25"/>
  <c r="I3120" i="25"/>
  <c r="H3265" i="25"/>
  <c r="E3435" i="25"/>
  <c r="I3020" i="25"/>
  <c r="I3178" i="25"/>
  <c r="F3317" i="25"/>
  <c r="E3454" i="25"/>
  <c r="E3553" i="25"/>
  <c r="G2990" i="25"/>
  <c r="F3232" i="25"/>
  <c r="G3378" i="25"/>
  <c r="I2548" i="25"/>
  <c r="G2871" i="25"/>
  <c r="H3060" i="25"/>
  <c r="E3215" i="25"/>
  <c r="G3379" i="25"/>
  <c r="G2574" i="25"/>
  <c r="I2873" i="25"/>
  <c r="F2571" i="25"/>
  <c r="I2844" i="25"/>
  <c r="H2470" i="25"/>
  <c r="G2809" i="25"/>
  <c r="E3002" i="25"/>
  <c r="G2713" i="25"/>
  <c r="E2937" i="25"/>
  <c r="G3085" i="25"/>
  <c r="E3233" i="25"/>
  <c r="G3047" i="25"/>
  <c r="H3267" i="25"/>
  <c r="G3461" i="25"/>
  <c r="G3570" i="25"/>
  <c r="E3656" i="25"/>
  <c r="G2913" i="25"/>
  <c r="H3125" i="25"/>
  <c r="F3290" i="25"/>
  <c r="H3425" i="25"/>
  <c r="H3554" i="25"/>
  <c r="F3081" i="25"/>
  <c r="F3273" i="25"/>
  <c r="I3412" i="25"/>
  <c r="I2653" i="25"/>
  <c r="G2925" i="25"/>
  <c r="E3105" i="25"/>
  <c r="H3260" i="25"/>
  <c r="F3430" i="25"/>
  <c r="I2674" i="25"/>
  <c r="I2928" i="25"/>
  <c r="H2669" i="25"/>
  <c r="I2892" i="25"/>
  <c r="I2633" i="25"/>
  <c r="F2871" i="25"/>
  <c r="G2413" i="25"/>
  <c r="H2783" i="25"/>
  <c r="I2980" i="25"/>
  <c r="I3125" i="25"/>
  <c r="G2608" i="25"/>
  <c r="E3101" i="25"/>
  <c r="H3319" i="25"/>
  <c r="I3496" i="25"/>
  <c r="I3596" i="25"/>
  <c r="I2326" i="25"/>
  <c r="F2990" i="25"/>
  <c r="G3161" i="25"/>
  <c r="H3328" i="25"/>
  <c r="H3455" i="25"/>
  <c r="G3601" i="25"/>
  <c r="H3770" i="25"/>
  <c r="H2438" i="25"/>
  <c r="E3082" i="25"/>
  <c r="E3274" i="25"/>
  <c r="G3418" i="25"/>
  <c r="F2654" i="25"/>
  <c r="F2926" i="25"/>
  <c r="G3107" i="25"/>
  <c r="F3261" i="25"/>
  <c r="F3438" i="25"/>
  <c r="I2676" i="25"/>
  <c r="E2933" i="25"/>
  <c r="F2673" i="25"/>
  <c r="F2892" i="25"/>
  <c r="E2634" i="25"/>
  <c r="G2873" i="25"/>
  <c r="I2429" i="25"/>
  <c r="G2785" i="25"/>
  <c r="G2981" i="25"/>
  <c r="H3126" i="25"/>
  <c r="F2620" i="25"/>
  <c r="E3108" i="25"/>
  <c r="H3322" i="25"/>
  <c r="E3496" i="25"/>
  <c r="H3597" i="25"/>
  <c r="G2438" i="25"/>
  <c r="H2998" i="25"/>
  <c r="G3166" i="25"/>
  <c r="E3329" i="25"/>
  <c r="H3456" i="25"/>
  <c r="H3602" i="25"/>
  <c r="G3771" i="25"/>
  <c r="G2445" i="25"/>
  <c r="G3060" i="25"/>
  <c r="G3258" i="25"/>
  <c r="E3400" i="25"/>
  <c r="E2627" i="25"/>
  <c r="I2501" i="25"/>
  <c r="E2877" i="25"/>
  <c r="G3123" i="25"/>
  <c r="H2688" i="25"/>
  <c r="E3363" i="25"/>
  <c r="H2573" i="25"/>
  <c r="I2276" i="25"/>
  <c r="H2835" i="25"/>
  <c r="F2356" i="25"/>
  <c r="H2315" i="25"/>
  <c r="E2342" i="25"/>
  <c r="E2293" i="25"/>
  <c r="I2624" i="25"/>
  <c r="E2858" i="25"/>
  <c r="F2880" i="25"/>
  <c r="H3141" i="25"/>
  <c r="F3319" i="25"/>
  <c r="G2502" i="25"/>
  <c r="I2893" i="25"/>
  <c r="I3151" i="25"/>
  <c r="F3374" i="25"/>
  <c r="G2628" i="25"/>
  <c r="H2161" i="25"/>
  <c r="E2798" i="25"/>
  <c r="E2741" i="25"/>
  <c r="G2487" i="25"/>
  <c r="I2853" i="25"/>
  <c r="G3069" i="25"/>
  <c r="G3221" i="25"/>
  <c r="I3095" i="25"/>
  <c r="E3364" i="25"/>
  <c r="E3528" i="25"/>
  <c r="G2178" i="25"/>
  <c r="H2033" i="25"/>
  <c r="I2068" i="25"/>
  <c r="E2333" i="25"/>
  <c r="H2654" i="25"/>
  <c r="H1890" i="25"/>
  <c r="G2521" i="25"/>
  <c r="G2842" i="25"/>
  <c r="E1975" i="25"/>
  <c r="E2402" i="25"/>
  <c r="I2150" i="25"/>
  <c r="G2456" i="25"/>
  <c r="H2346" i="25"/>
  <c r="G2601" i="25"/>
  <c r="E2365" i="25"/>
  <c r="G2583" i="25"/>
  <c r="F2759" i="25"/>
  <c r="I2656" i="25"/>
  <c r="G2928" i="25"/>
  <c r="G3076" i="25"/>
  <c r="F3239" i="25"/>
  <c r="E3362" i="25"/>
  <c r="G2509" i="25"/>
  <c r="I2883" i="25"/>
  <c r="H3050" i="25"/>
  <c r="H3220" i="25"/>
  <c r="G3361" i="25"/>
  <c r="I2569" i="25"/>
  <c r="E2886" i="25"/>
  <c r="I2493" i="25"/>
  <c r="F2175" i="25"/>
  <c r="H2245" i="25"/>
  <c r="E2242" i="25"/>
  <c r="E2517" i="25"/>
  <c r="H2796" i="25"/>
  <c r="I2408" i="25"/>
  <c r="H2677" i="25"/>
  <c r="G2946" i="25"/>
  <c r="F2331" i="25"/>
  <c r="E2530" i="25"/>
  <c r="E2381" i="25"/>
  <c r="G1744" i="25"/>
  <c r="H2453" i="25"/>
  <c r="G2226" i="25"/>
  <c r="I2457" i="25"/>
  <c r="G2684" i="25"/>
  <c r="E2850" i="25"/>
  <c r="G2790" i="25"/>
  <c r="G3011" i="25"/>
  <c r="E2208" i="25"/>
  <c r="E1592" i="25"/>
  <c r="F2269" i="25"/>
  <c r="G2559" i="25"/>
  <c r="E2871" i="25"/>
  <c r="G2432" i="25"/>
  <c r="G2762" i="25"/>
  <c r="I2966" i="25"/>
  <c r="F2349" i="25"/>
  <c r="F1695" i="25"/>
  <c r="F2405" i="25"/>
  <c r="G2235" i="25"/>
  <c r="H2478" i="25"/>
  <c r="H2278" i="25"/>
  <c r="H2519" i="25"/>
  <c r="E2710" i="25"/>
  <c r="E2454" i="25"/>
  <c r="G2813" i="25"/>
  <c r="H3031" i="25"/>
  <c r="E1827" i="25"/>
  <c r="H1479" i="25"/>
  <c r="E1930" i="25"/>
  <c r="H2299" i="25"/>
  <c r="I2585" i="25"/>
  <c r="E2895" i="25"/>
  <c r="I2459" i="25"/>
  <c r="E2784" i="25"/>
  <c r="E2984" i="25"/>
  <c r="I2363" i="25"/>
  <c r="I1985" i="25"/>
  <c r="I2419" i="25"/>
  <c r="G2282" i="25"/>
  <c r="F2499" i="25"/>
  <c r="F2283" i="25"/>
  <c r="E2459" i="25"/>
  <c r="E2659" i="25"/>
  <c r="F2807" i="25"/>
  <c r="E2637" i="25"/>
  <c r="F2893" i="25"/>
  <c r="E3033" i="25"/>
  <c r="E3146" i="25"/>
  <c r="E2157" i="25"/>
  <c r="F2206" i="25"/>
  <c r="G2083" i="25"/>
  <c r="E2275" i="25"/>
  <c r="H2586" i="25"/>
  <c r="H2820" i="25"/>
  <c r="F2391" i="25"/>
  <c r="G2636" i="25"/>
  <c r="G2850" i="25"/>
  <c r="H3051" i="25"/>
  <c r="H2364" i="25"/>
  <c r="F2553" i="25"/>
  <c r="H2368" i="25"/>
  <c r="F2522" i="25"/>
  <c r="F2351" i="25"/>
  <c r="I2568" i="25"/>
  <c r="G2314" i="25"/>
  <c r="E2478" i="25"/>
  <c r="F2012" i="25"/>
  <c r="G2097" i="25"/>
  <c r="F1963" i="25"/>
  <c r="H1946" i="25"/>
  <c r="H2501" i="25"/>
  <c r="I2767" i="25"/>
  <c r="G2267" i="25"/>
  <c r="H2562" i="25"/>
  <c r="H2787" i="25"/>
  <c r="H3003" i="25"/>
  <c r="I2319" i="25"/>
  <c r="E2498" i="25"/>
  <c r="F2311" i="25"/>
  <c r="F2479" i="25"/>
  <c r="G2290" i="25"/>
  <c r="E2522" i="25"/>
  <c r="I2201" i="25"/>
  <c r="G2433" i="25"/>
  <c r="G2620" i="25"/>
  <c r="H2781" i="25"/>
  <c r="F2556" i="25"/>
  <c r="G2854" i="25"/>
  <c r="F3003" i="25"/>
  <c r="F3127" i="25"/>
  <c r="G3370" i="25"/>
  <c r="H2634" i="25"/>
  <c r="G2957" i="25"/>
  <c r="G3211" i="25"/>
  <c r="F3422" i="25"/>
  <c r="I2728" i="25"/>
  <c r="I2507" i="25"/>
  <c r="G2877" i="25"/>
  <c r="H2682" i="25"/>
  <c r="G2989" i="25"/>
  <c r="G2775" i="25"/>
  <c r="F3008" i="25"/>
  <c r="I3229" i="25"/>
  <c r="G3090" i="25"/>
  <c r="I3348" i="25"/>
  <c r="F3566" i="25"/>
  <c r="I3672" i="25"/>
  <c r="G3027" i="25"/>
  <c r="I3280" i="25"/>
  <c r="F3449" i="25"/>
  <c r="G3633" i="25"/>
  <c r="G3881" i="25"/>
  <c r="G3024" i="25"/>
  <c r="F3230" i="25"/>
  <c r="I3441" i="25"/>
  <c r="F3559" i="25"/>
  <c r="F3040" i="25"/>
  <c r="F3292" i="25"/>
  <c r="F3022" i="25"/>
  <c r="F3221" i="25"/>
  <c r="E2486" i="25"/>
  <c r="H3095" i="25"/>
  <c r="G3280" i="25"/>
  <c r="F3474" i="25"/>
  <c r="G3597" i="25"/>
  <c r="G3717" i="25"/>
  <c r="F3501" i="25"/>
  <c r="F3715" i="25"/>
  <c r="E3859" i="25"/>
  <c r="G3919" i="25"/>
  <c r="G3376" i="25"/>
  <c r="H3671" i="25"/>
  <c r="E3854" i="25"/>
  <c r="G3888" i="25"/>
  <c r="G3404" i="25"/>
  <c r="E3660" i="25"/>
  <c r="E2322" i="25"/>
  <c r="G3021" i="25"/>
  <c r="E3265" i="25"/>
  <c r="H2890" i="25"/>
  <c r="H3517" i="25"/>
  <c r="I2600" i="25"/>
  <c r="H2342" i="25"/>
  <c r="H2859" i="25"/>
  <c r="F2370" i="25"/>
  <c r="G2333" i="25"/>
  <c r="H2356" i="25"/>
  <c r="F2327" i="25"/>
  <c r="G2654" i="25"/>
  <c r="F2623" i="25"/>
  <c r="E2924" i="25"/>
  <c r="F3152" i="25"/>
  <c r="G3330" i="25"/>
  <c r="I2577" i="25"/>
  <c r="H2962" i="25"/>
  <c r="G3163" i="25"/>
  <c r="H3418" i="25"/>
  <c r="F2660" i="25"/>
  <c r="I2337" i="25"/>
  <c r="H2901" i="25"/>
  <c r="F2764" i="25"/>
  <c r="E2542" i="25"/>
  <c r="I2874" i="25"/>
  <c r="F3082" i="25"/>
  <c r="H2629" i="25"/>
  <c r="H3121" i="25"/>
  <c r="F3389" i="25"/>
  <c r="G3538" i="25"/>
  <c r="G2264" i="25"/>
  <c r="H2189" i="25"/>
  <c r="H2096" i="25"/>
  <c r="H2362" i="25"/>
  <c r="F2692" i="25"/>
  <c r="E2126" i="25"/>
  <c r="H2623" i="25"/>
  <c r="I2862" i="25"/>
  <c r="G2064" i="25"/>
  <c r="I2428" i="25"/>
  <c r="F2234" i="25"/>
  <c r="I2515" i="25"/>
  <c r="G2357" i="25"/>
  <c r="G1541" i="25"/>
  <c r="I2386" i="25"/>
  <c r="H2597" i="25"/>
  <c r="F2815" i="25"/>
  <c r="H2679" i="25"/>
  <c r="E2946" i="25"/>
  <c r="F3087" i="25"/>
  <c r="E3250" i="25"/>
  <c r="H3405" i="25"/>
  <c r="H2582" i="25"/>
  <c r="H2895" i="25"/>
  <c r="E3065" i="25"/>
  <c r="H3234" i="25"/>
  <c r="G3419" i="25"/>
  <c r="E2606" i="25"/>
  <c r="G2911" i="25"/>
  <c r="E2579" i="25"/>
  <c r="I2207" i="25"/>
  <c r="F1548" i="25"/>
  <c r="I2269" i="25"/>
  <c r="F2557" i="25"/>
  <c r="H2812" i="25"/>
  <c r="G2429" i="25"/>
  <c r="G2755" i="25"/>
  <c r="H2963" i="25"/>
  <c r="I2349" i="25"/>
  <c r="G2548" i="25"/>
  <c r="I2405" i="25"/>
  <c r="G2218" i="25"/>
  <c r="E2476" i="25"/>
  <c r="I2272" i="25"/>
  <c r="H2468" i="25"/>
  <c r="G2704" i="25"/>
  <c r="F2439" i="25"/>
  <c r="F2809" i="25"/>
  <c r="F1730" i="25"/>
  <c r="H2236" i="25"/>
  <c r="I1925" i="25"/>
  <c r="I2152" i="25"/>
  <c r="H2583" i="25"/>
  <c r="I2895" i="25"/>
  <c r="G2457" i="25"/>
  <c r="I2782" i="25"/>
  <c r="I3030" i="25"/>
  <c r="G2361" i="25"/>
  <c r="H1980" i="25"/>
  <c r="G2417" i="25"/>
  <c r="F2276" i="25"/>
  <c r="E2546" i="25"/>
  <c r="I2308" i="25"/>
  <c r="I2531" i="25"/>
  <c r="E2725" i="25"/>
  <c r="H2512" i="25"/>
  <c r="F2890" i="25"/>
  <c r="E3044" i="25"/>
  <c r="E2024" i="25"/>
  <c r="F1866" i="25"/>
  <c r="H2001" i="25"/>
  <c r="F2266" i="25"/>
  <c r="G2613" i="25"/>
  <c r="I2919" i="25"/>
  <c r="I2481" i="25"/>
  <c r="H2803" i="25"/>
  <c r="G3050" i="25"/>
  <c r="I2381" i="25"/>
  <c r="I2049" i="25"/>
  <c r="I2437" i="25"/>
  <c r="H2317" i="25"/>
  <c r="E2566" i="25"/>
  <c r="H2310" i="25"/>
  <c r="G2472" i="25"/>
  <c r="H2671" i="25"/>
  <c r="H2821" i="25"/>
  <c r="G2662" i="25"/>
  <c r="I2907" i="25"/>
  <c r="F3047" i="25"/>
  <c r="H3157" i="25"/>
  <c r="I2193" i="25"/>
  <c r="F2229" i="25"/>
  <c r="G2111" i="25"/>
  <c r="E2325" i="25"/>
  <c r="I2628" i="25"/>
  <c r="F2840" i="25"/>
  <c r="H2418" i="25"/>
  <c r="I2668" i="25"/>
  <c r="I2870" i="25"/>
  <c r="G1750" i="25"/>
  <c r="F2381" i="25"/>
  <c r="I2580" i="25"/>
  <c r="G2392" i="25"/>
  <c r="F2546" i="25"/>
  <c r="I2368" i="25"/>
  <c r="I2596" i="25"/>
  <c r="G2337" i="25"/>
  <c r="E2491" i="25"/>
  <c r="E2083" i="25"/>
  <c r="F2139" i="25"/>
  <c r="F2015" i="25"/>
  <c r="F2085" i="25"/>
  <c r="I2536" i="25"/>
  <c r="E2785" i="25"/>
  <c r="H2322" i="25"/>
  <c r="G2592" i="25"/>
  <c r="H2811" i="25"/>
  <c r="H3019" i="25"/>
  <c r="F2339" i="25"/>
  <c r="I2524" i="25"/>
  <c r="I2328" i="25"/>
  <c r="F2497" i="25"/>
  <c r="E2320" i="25"/>
  <c r="I2539" i="25"/>
  <c r="G2253" i="25"/>
  <c r="F2449" i="25"/>
  <c r="I2652" i="25"/>
  <c r="G2796" i="25"/>
  <c r="F2613" i="25"/>
  <c r="I2872" i="25"/>
  <c r="F2591" i="25"/>
  <c r="E3154" i="25"/>
  <c r="I3388" i="25"/>
  <c r="F2687" i="25"/>
  <c r="E2983" i="25"/>
  <c r="G3227" i="25"/>
  <c r="G3443" i="25"/>
  <c r="G2761" i="25"/>
  <c r="H2602" i="25"/>
  <c r="G2897" i="25"/>
  <c r="F2717" i="25"/>
  <c r="F2252" i="25"/>
  <c r="F2794" i="25"/>
  <c r="F3024" i="25"/>
  <c r="G3245" i="25"/>
  <c r="H3123" i="25"/>
  <c r="I3375" i="25"/>
  <c r="G3578" i="25"/>
  <c r="H2508" i="25"/>
  <c r="H3047" i="25"/>
  <c r="H3302" i="25"/>
  <c r="I3460" i="25"/>
  <c r="G3651" i="25"/>
  <c r="G3899" i="25"/>
  <c r="H3042" i="25"/>
  <c r="E3261" i="25"/>
  <c r="F3456" i="25"/>
  <c r="I3570" i="25"/>
  <c r="H3073" i="25"/>
  <c r="F3322" i="25"/>
  <c r="H3048" i="25"/>
  <c r="H3248" i="25"/>
  <c r="H2734" i="25"/>
  <c r="H3112" i="25"/>
  <c r="H3294" i="25"/>
  <c r="H3486" i="25"/>
  <c r="F3608" i="25"/>
  <c r="H3732" i="25"/>
  <c r="E3535" i="25"/>
  <c r="I3735" i="25"/>
  <c r="F3872" i="25"/>
  <c r="G3950" i="25"/>
  <c r="I3430" i="25"/>
  <c r="H3688" i="25"/>
  <c r="H3870" i="25"/>
  <c r="F3917" i="25"/>
  <c r="I3462" i="25"/>
  <c r="H3677" i="25"/>
  <c r="E2740" i="25"/>
  <c r="G3188" i="25"/>
  <c r="E3408" i="25"/>
  <c r="G2737" i="25"/>
  <c r="E3009" i="25"/>
  <c r="E2539" i="25"/>
  <c r="I3140" i="25"/>
  <c r="H3402" i="25"/>
  <c r="I2584" i="25"/>
  <c r="G3610" i="25"/>
  <c r="F2631" i="25"/>
  <c r="G2422" i="25"/>
  <c r="H2875" i="25"/>
  <c r="H2386" i="25"/>
  <c r="I2400" i="25"/>
  <c r="F2373" i="25"/>
  <c r="F2343" i="25"/>
  <c r="F2699" i="25"/>
  <c r="H2648" i="25"/>
  <c r="H2943" i="25"/>
  <c r="E3162" i="25"/>
  <c r="I3372" i="25"/>
  <c r="F2615" i="25"/>
  <c r="H3006" i="25"/>
  <c r="E3175" i="25"/>
  <c r="H3434" i="25"/>
  <c r="H2792" i="25"/>
  <c r="G2423" i="25"/>
  <c r="H2914" i="25"/>
  <c r="G2781" i="25"/>
  <c r="E2586" i="25"/>
  <c r="I2946" i="25"/>
  <c r="I3097" i="25"/>
  <c r="E2694" i="25"/>
  <c r="F3141" i="25"/>
  <c r="E3412" i="25"/>
  <c r="F3574" i="25"/>
  <c r="F1913" i="25"/>
  <c r="H2218" i="25"/>
  <c r="E2123" i="25"/>
  <c r="E2388" i="25"/>
  <c r="I2775" i="25"/>
  <c r="F2233" i="25"/>
  <c r="F2651" i="25"/>
  <c r="I2878" i="25"/>
  <c r="H2135" i="25"/>
  <c r="E2509" i="25"/>
  <c r="E2281" i="25"/>
  <c r="E2533" i="25"/>
  <c r="H2375" i="25"/>
  <c r="E1973" i="25"/>
  <c r="G2437" i="25"/>
  <c r="H2610" i="25"/>
  <c r="F2831" i="25"/>
  <c r="F2707" i="25"/>
  <c r="H2958" i="25"/>
  <c r="G3132" i="25"/>
  <c r="H3261" i="25"/>
  <c r="E3416" i="25"/>
  <c r="F2617" i="25"/>
  <c r="I2912" i="25"/>
  <c r="E3113" i="25"/>
  <c r="I3247" i="25"/>
  <c r="G3435" i="25"/>
  <c r="I2632" i="25"/>
  <c r="E2923" i="25"/>
  <c r="E2752" i="25"/>
  <c r="I2235" i="25"/>
  <c r="F1921" i="25"/>
  <c r="F2295" i="25"/>
  <c r="H2576" i="25"/>
  <c r="H2892" i="25"/>
  <c r="E2451" i="25"/>
  <c r="H2779" i="25"/>
  <c r="H2979" i="25"/>
  <c r="F2359" i="25"/>
  <c r="F1959" i="25"/>
  <c r="F2415" i="25"/>
  <c r="H2274" i="25"/>
  <c r="E2490" i="25"/>
  <c r="E2304" i="25"/>
  <c r="G2529" i="25"/>
  <c r="I2724" i="25"/>
  <c r="H2505" i="25"/>
  <c r="G2831" i="25"/>
  <c r="H2021" i="25"/>
  <c r="G2081" i="25"/>
  <c r="E1999" i="25"/>
  <c r="I2264" i="25"/>
  <c r="F2611" i="25"/>
  <c r="H2916" i="25"/>
  <c r="H2552" i="25"/>
  <c r="G2802" i="25"/>
  <c r="E3048" i="25"/>
  <c r="F2377" i="25"/>
  <c r="G2033" i="25"/>
  <c r="E2475" i="25"/>
  <c r="E2311" i="25"/>
  <c r="G2564" i="25"/>
  <c r="F2333" i="25"/>
  <c r="I2545" i="25"/>
  <c r="F2776" i="25"/>
  <c r="F2603" i="25"/>
  <c r="G2905" i="25"/>
  <c r="F3057" i="25"/>
  <c r="H2117" i="25"/>
  <c r="F2123" i="25"/>
  <c r="F2040" i="25"/>
  <c r="E2317" i="25"/>
  <c r="I2642" i="25"/>
  <c r="I2935" i="25"/>
  <c r="F2587" i="25"/>
  <c r="H2827" i="25"/>
  <c r="G1724" i="25"/>
  <c r="H2393" i="25"/>
  <c r="F2105" i="25"/>
  <c r="E2494" i="25"/>
  <c r="E2334" i="25"/>
  <c r="G2591" i="25"/>
  <c r="F2335" i="25"/>
  <c r="I2521" i="25"/>
  <c r="I2688" i="25"/>
  <c r="G2836" i="25"/>
  <c r="H2735" i="25"/>
  <c r="H2919" i="25"/>
  <c r="F3058" i="25"/>
  <c r="G1888" i="25"/>
  <c r="H2219" i="25"/>
  <c r="E2257" i="25"/>
  <c r="F2199" i="25"/>
  <c r="E2350" i="25"/>
  <c r="E2642" i="25"/>
  <c r="H2898" i="25"/>
  <c r="E2438" i="25"/>
  <c r="I2685" i="25"/>
  <c r="I2918" i="25"/>
  <c r="I2020" i="25"/>
  <c r="I2396" i="25"/>
  <c r="E1989" i="25"/>
  <c r="I2409" i="25"/>
  <c r="G1904" i="25"/>
  <c r="I2420" i="25"/>
  <c r="F2606" i="25"/>
  <c r="I2354" i="25"/>
  <c r="H2533" i="25"/>
  <c r="F2127" i="25"/>
  <c r="G2177" i="25"/>
  <c r="H2112" i="25"/>
  <c r="H2198" i="25"/>
  <c r="I2571" i="25"/>
  <c r="E2841" i="25"/>
  <c r="H2369" i="25"/>
  <c r="I2618" i="25"/>
  <c r="E2872" i="25"/>
  <c r="H3035" i="25"/>
  <c r="H2354" i="25"/>
  <c r="F2580" i="25"/>
  <c r="E2349" i="25"/>
  <c r="G2510" i="25"/>
  <c r="F2369" i="25"/>
  <c r="I2553" i="25"/>
  <c r="I2289" i="25"/>
  <c r="F2492" i="25"/>
  <c r="F2662" i="25"/>
  <c r="E2810" i="25"/>
  <c r="F2697" i="25"/>
  <c r="G2898" i="25"/>
  <c r="F2729" i="25"/>
  <c r="E3226" i="25"/>
  <c r="I3408" i="25"/>
  <c r="H2733" i="25"/>
  <c r="H3055" i="25"/>
  <c r="E3249" i="25"/>
  <c r="G3473" i="25"/>
  <c r="F2859" i="25"/>
  <c r="G2649" i="25"/>
  <c r="F2915" i="25"/>
  <c r="I2803" i="25"/>
  <c r="F2365" i="25"/>
  <c r="G2821" i="25"/>
  <c r="G3077" i="25"/>
  <c r="I2475" i="25"/>
  <c r="G3152" i="25"/>
  <c r="G3455" i="25"/>
  <c r="H3589" i="25"/>
  <c r="E2620" i="25"/>
  <c r="I3108" i="25"/>
  <c r="I3319" i="25"/>
  <c r="G3475" i="25"/>
  <c r="G3715" i="25"/>
  <c r="G2285" i="25"/>
  <c r="E3060" i="25"/>
  <c r="G3318" i="25"/>
  <c r="G3470" i="25"/>
  <c r="I2212" i="25"/>
  <c r="F3126" i="25"/>
  <c r="G2071" i="25"/>
  <c r="I3067" i="25"/>
  <c r="I3297" i="25"/>
  <c r="H2834" i="25"/>
  <c r="E3132" i="25"/>
  <c r="E3345" i="25"/>
  <c r="H3500" i="25"/>
  <c r="F3618" i="25"/>
  <c r="G2969" i="25"/>
  <c r="E3567" i="25"/>
  <c r="E3751" i="25"/>
  <c r="G3911" i="25"/>
  <c r="H2350" i="25"/>
  <c r="F3459" i="25"/>
  <c r="E3736" i="25"/>
  <c r="I3884" i="25"/>
  <c r="H3951" i="25"/>
  <c r="H3512" i="25"/>
  <c r="I3696" i="25"/>
  <c r="F2855" i="25"/>
  <c r="H3245" i="25"/>
  <c r="I3424" i="25"/>
  <c r="H2767" i="25"/>
  <c r="E3079" i="25"/>
  <c r="I2262" i="25"/>
  <c r="F3281" i="25"/>
  <c r="F2521" i="25"/>
  <c r="I2824" i="25"/>
  <c r="H2199" i="25"/>
  <c r="H2788" i="25"/>
  <c r="G2542" i="25"/>
  <c r="G2994" i="25"/>
  <c r="H2528" i="25"/>
  <c r="H2471" i="25"/>
  <c r="H2510" i="25"/>
  <c r="F2453" i="25"/>
  <c r="F2720" i="25"/>
  <c r="E2674" i="25"/>
  <c r="I2994" i="25"/>
  <c r="F3175" i="25"/>
  <c r="I3404" i="25"/>
  <c r="G2638" i="25"/>
  <c r="F3018" i="25"/>
  <c r="G3243" i="25"/>
  <c r="H3450" i="25"/>
  <c r="E2811" i="25"/>
  <c r="G2477" i="25"/>
  <c r="F2929" i="25"/>
  <c r="F2891" i="25"/>
  <c r="G2668" i="25"/>
  <c r="G2958" i="25"/>
  <c r="G3109" i="25"/>
  <c r="H2778" i="25"/>
  <c r="I3219" i="25"/>
  <c r="H3430" i="25"/>
  <c r="I3584" i="25"/>
  <c r="E2056" i="25"/>
  <c r="H2244" i="25"/>
  <c r="G2239" i="25"/>
  <c r="G2415" i="25"/>
  <c r="G2795" i="25"/>
  <c r="G2281" i="25"/>
  <c r="E2675" i="25"/>
  <c r="E2944" i="25"/>
  <c r="G2189" i="25"/>
  <c r="I2530" i="25"/>
  <c r="G2317" i="25"/>
  <c r="E1531" i="25"/>
  <c r="I2452" i="25"/>
  <c r="F2046" i="25"/>
  <c r="H2455" i="25"/>
  <c r="F2625" i="25"/>
  <c r="F2848" i="25"/>
  <c r="H2785" i="25"/>
  <c r="F2970" i="25"/>
  <c r="F3143" i="25"/>
  <c r="F3272" i="25"/>
  <c r="E3426" i="25"/>
  <c r="F2731" i="25"/>
  <c r="I2933" i="25"/>
  <c r="I3127" i="25"/>
  <c r="G3259" i="25"/>
  <c r="G3451" i="25"/>
  <c r="I2727" i="25"/>
  <c r="F2943" i="25"/>
  <c r="E2001" i="25"/>
  <c r="E1857" i="25"/>
  <c r="E1997" i="25"/>
  <c r="G2240" i="25"/>
  <c r="E2605" i="25"/>
  <c r="I2911" i="25"/>
  <c r="F2477" i="25"/>
  <c r="E2800" i="25"/>
  <c r="H3043" i="25"/>
  <c r="I2376" i="25"/>
  <c r="F2028" i="25"/>
  <c r="I2432" i="25"/>
  <c r="G2309" i="25"/>
  <c r="H2561" i="25"/>
  <c r="F2330" i="25"/>
  <c r="H2543" i="25"/>
  <c r="H2737" i="25"/>
  <c r="H2598" i="25"/>
  <c r="F2903" i="25"/>
  <c r="G2114" i="25"/>
  <c r="E2121" i="25"/>
  <c r="E2038" i="25"/>
  <c r="I2313" i="25"/>
  <c r="F2714" i="25"/>
  <c r="H2932" i="25"/>
  <c r="E2581" i="25"/>
  <c r="G2826" i="25"/>
  <c r="F1665" i="25"/>
  <c r="H2454" i="25"/>
  <c r="F2101" i="25"/>
  <c r="G2488" i="25"/>
  <c r="H2333" i="25"/>
  <c r="F2589" i="25"/>
  <c r="F2399" i="25"/>
  <c r="F2561" i="25"/>
  <c r="F2791" i="25"/>
  <c r="G2632" i="25"/>
  <c r="I2917" i="25"/>
  <c r="G3100" i="25"/>
  <c r="G2201" i="25"/>
  <c r="G2161" i="25"/>
  <c r="F2072" i="25"/>
  <c r="F2346" i="25"/>
  <c r="F2738" i="25"/>
  <c r="H2040" i="25"/>
  <c r="I2611" i="25"/>
  <c r="E2848" i="25"/>
  <c r="I2012" i="25"/>
  <c r="E2477" i="25"/>
  <c r="G2183" i="25"/>
  <c r="E2507" i="25"/>
  <c r="G2350" i="25"/>
  <c r="H2605" i="25"/>
  <c r="H2352" i="25"/>
  <c r="E2531" i="25"/>
  <c r="H2712" i="25"/>
  <c r="H2853" i="25"/>
  <c r="G2752" i="25"/>
  <c r="G2935" i="25"/>
  <c r="H3069" i="25"/>
  <c r="I2047" i="25"/>
  <c r="E1705" i="25"/>
  <c r="F2284" i="25"/>
  <c r="H2226" i="25"/>
  <c r="H2372" i="25"/>
  <c r="E2669" i="25"/>
  <c r="E2919" i="25"/>
  <c r="H2460" i="25"/>
  <c r="I2704" i="25"/>
  <c r="E2936" i="25"/>
  <c r="I2102" i="25"/>
  <c r="G2420" i="25"/>
  <c r="I2053" i="25"/>
  <c r="H2420" i="25"/>
  <c r="G2057" i="25"/>
  <c r="G2444" i="25"/>
  <c r="I1847" i="25"/>
  <c r="H2377" i="25"/>
  <c r="E2548" i="25"/>
  <c r="F2159" i="25"/>
  <c r="H2208" i="25"/>
  <c r="E2139" i="25"/>
  <c r="F2280" i="25"/>
  <c r="E2588" i="25"/>
  <c r="G2859" i="25"/>
  <c r="G2393" i="25"/>
  <c r="E2638" i="25"/>
  <c r="E2888" i="25"/>
  <c r="I3054" i="25"/>
  <c r="G2365" i="25"/>
  <c r="H2592" i="25"/>
  <c r="I2370" i="25"/>
  <c r="E2526" i="25"/>
  <c r="G2382" i="25"/>
  <c r="F2569" i="25"/>
  <c r="F2317" i="25"/>
  <c r="F2506" i="25"/>
  <c r="H2674" i="25"/>
  <c r="E2826" i="25"/>
  <c r="E2721" i="25"/>
  <c r="H2909" i="25"/>
  <c r="E2842" i="25"/>
  <c r="I2453" i="25"/>
  <c r="E3392" i="25"/>
  <c r="I2829" i="25"/>
  <c r="H3002" i="25"/>
  <c r="I2238" i="25"/>
  <c r="E2809" i="25"/>
  <c r="I2621" i="25"/>
  <c r="H3009" i="25"/>
  <c r="H2542" i="25"/>
  <c r="G2513" i="25"/>
  <c r="G2527" i="25"/>
  <c r="G2465" i="25"/>
  <c r="G2772" i="25"/>
  <c r="F2703" i="25"/>
  <c r="G3040" i="25"/>
  <c r="F3185" i="25"/>
  <c r="I3416" i="25"/>
  <c r="G2792" i="25"/>
  <c r="I3033" i="25"/>
  <c r="H3258" i="25"/>
  <c r="H3466" i="25"/>
  <c r="E2829" i="25"/>
  <c r="G2716" i="25"/>
  <c r="G2349" i="25"/>
  <c r="F2912" i="25"/>
  <c r="H2693" i="25"/>
  <c r="G2973" i="25"/>
  <c r="E3163" i="25"/>
  <c r="F2843" i="25"/>
  <c r="F3240" i="25"/>
  <c r="E3447" i="25"/>
  <c r="E3592" i="25"/>
  <c r="H2205" i="25"/>
  <c r="H2272" i="25"/>
  <c r="H2267" i="25"/>
  <c r="E2453" i="25"/>
  <c r="G2811" i="25"/>
  <c r="H2428" i="25"/>
  <c r="H2690" i="25"/>
  <c r="G2962" i="25"/>
  <c r="E2253" i="25"/>
  <c r="H2545" i="25"/>
  <c r="F2401" i="25"/>
  <c r="F2016" i="25"/>
  <c r="G2476" i="25"/>
  <c r="H2119" i="25"/>
  <c r="I2467" i="25"/>
  <c r="G2701" i="25"/>
  <c r="G2860" i="25"/>
  <c r="H2808" i="25"/>
  <c r="F2983" i="25"/>
  <c r="F3153" i="25"/>
  <c r="E3320" i="25"/>
  <c r="H3437" i="25"/>
  <c r="E2755" i="25"/>
  <c r="G2947" i="25"/>
  <c r="G3139" i="25"/>
  <c r="I3311" i="25"/>
  <c r="G3467" i="25"/>
  <c r="F2746" i="25"/>
  <c r="F2954" i="25"/>
  <c r="F2096" i="25"/>
  <c r="I2119" i="25"/>
  <c r="F2037" i="25"/>
  <c r="G2305" i="25"/>
  <c r="F2638" i="25"/>
  <c r="G2931" i="25"/>
  <c r="G2572" i="25"/>
  <c r="H2819" i="25"/>
  <c r="E1628" i="25"/>
  <c r="H2389" i="25"/>
  <c r="E2094" i="25"/>
  <c r="G2485" i="25"/>
  <c r="H2332" i="25"/>
  <c r="G2584" i="25"/>
  <c r="I2348" i="25"/>
  <c r="I2560" i="25"/>
  <c r="H2789" i="25"/>
  <c r="F2629" i="25"/>
  <c r="E2914" i="25"/>
  <c r="I2198" i="25"/>
  <c r="F2158" i="25"/>
  <c r="E2155" i="25"/>
  <c r="H2345" i="25"/>
  <c r="F2737" i="25"/>
  <c r="E2036" i="25"/>
  <c r="G2609" i="25"/>
  <c r="I2898" i="25"/>
  <c r="I2003" i="25"/>
  <c r="F2475" i="25"/>
  <c r="I2168" i="25"/>
  <c r="H2506" i="25"/>
  <c r="H2392" i="25"/>
  <c r="E2603" i="25"/>
  <c r="I2416" i="25"/>
  <c r="F2588" i="25"/>
  <c r="H2805" i="25"/>
  <c r="G2733" i="25"/>
  <c r="F2933" i="25"/>
  <c r="E3112" i="25"/>
  <c r="F2290" i="25"/>
  <c r="G2194" i="25"/>
  <c r="G2191" i="25"/>
  <c r="I2371" i="25"/>
  <c r="G2763" i="25"/>
  <c r="H2177" i="25"/>
  <c r="H2633" i="25"/>
  <c r="H2915" i="25"/>
  <c r="H2097" i="25"/>
  <c r="H2496" i="25"/>
  <c r="G2249" i="25"/>
  <c r="G2520" i="25"/>
  <c r="H2417" i="25"/>
  <c r="H1803" i="25"/>
  <c r="G2401" i="25"/>
  <c r="H2546" i="25"/>
  <c r="H2727" i="25"/>
  <c r="E2362" i="25"/>
  <c r="F2773" i="25"/>
  <c r="F2950" i="25"/>
  <c r="F3103" i="25"/>
  <c r="E2134" i="25"/>
  <c r="H1915" i="25"/>
  <c r="I1795" i="25"/>
  <c r="H2253" i="25"/>
  <c r="H2398" i="25"/>
  <c r="H2746" i="25"/>
  <c r="G1598" i="25"/>
  <c r="G2486" i="25"/>
  <c r="I2766" i="25"/>
  <c r="G2954" i="25"/>
  <c r="H2171" i="25"/>
  <c r="G2484" i="25"/>
  <c r="H2109" i="25"/>
  <c r="F2437" i="25"/>
  <c r="G2241" i="25"/>
  <c r="E2458" i="25"/>
  <c r="H2018" i="25"/>
  <c r="I2421" i="25"/>
  <c r="G2573" i="25"/>
  <c r="F2193" i="25"/>
  <c r="H2286" i="25"/>
  <c r="F2168" i="25"/>
  <c r="H2329" i="25"/>
  <c r="F2675" i="25"/>
  <c r="E2881" i="25"/>
  <c r="E2419" i="25"/>
  <c r="F2705" i="25"/>
  <c r="E2904" i="25"/>
  <c r="E1946" i="25"/>
  <c r="E2420" i="25"/>
  <c r="H1898" i="25"/>
  <c r="F2394" i="25"/>
  <c r="H2061" i="25"/>
  <c r="G2399" i="25"/>
  <c r="F2596" i="25"/>
  <c r="I2380" i="25"/>
  <c r="E2523" i="25"/>
  <c r="E2693" i="25"/>
  <c r="E2110" i="25"/>
  <c r="G2739" i="25"/>
  <c r="H2922" i="25"/>
  <c r="G2952" i="25"/>
  <c r="E3264" i="25"/>
  <c r="E3440" i="25"/>
  <c r="I2860" i="25"/>
  <c r="F3094" i="25"/>
  <c r="I3287" i="25"/>
  <c r="I2555" i="25"/>
  <c r="G2918" i="25"/>
  <c r="F2726" i="25"/>
  <c r="H2441" i="25"/>
  <c r="E2854" i="25"/>
  <c r="G2550" i="25"/>
  <c r="G2932" i="25"/>
  <c r="E3115" i="25"/>
  <c r="H2758" i="25"/>
  <c r="I3258" i="25"/>
  <c r="E3490" i="25"/>
  <c r="F3614" i="25"/>
  <c r="F2894" i="25"/>
  <c r="G3154" i="25"/>
  <c r="I3357" i="25"/>
  <c r="H3546" i="25"/>
  <c r="G3761" i="25"/>
  <c r="F2663" i="25"/>
  <c r="E3148" i="25"/>
  <c r="H3352" i="25"/>
  <c r="I3494" i="25"/>
  <c r="G2903" i="25"/>
  <c r="I3181" i="25"/>
  <c r="F2622" i="25"/>
  <c r="E3150" i="25"/>
  <c r="E3337" i="25"/>
  <c r="I2957" i="25"/>
  <c r="F3216" i="25"/>
  <c r="I3378" i="25"/>
  <c r="F3528" i="25"/>
  <c r="H3668" i="25"/>
  <c r="I3166" i="25"/>
  <c r="G3612" i="25"/>
  <c r="F3804" i="25"/>
  <c r="E3934" i="25"/>
  <c r="H2969" i="25"/>
  <c r="F3586" i="25"/>
  <c r="I3768" i="25"/>
  <c r="F3914" i="25"/>
  <c r="E3190" i="25"/>
  <c r="H3544" i="25"/>
  <c r="H3727" i="25"/>
  <c r="H3036" i="25"/>
  <c r="H3285" i="25"/>
  <c r="G1940" i="25"/>
  <c r="H2885" i="25"/>
  <c r="H3116" i="25"/>
  <c r="E3313" i="25"/>
  <c r="E2613" i="25"/>
  <c r="I2949" i="25"/>
  <c r="I2757" i="25"/>
  <c r="I2556" i="25"/>
  <c r="I2882" i="25"/>
  <c r="E2597" i="25"/>
  <c r="I2951" i="25"/>
  <c r="G3133" i="25"/>
  <c r="I2884" i="25"/>
  <c r="G3289" i="25"/>
  <c r="I3492" i="25"/>
  <c r="F3590" i="25"/>
  <c r="E3672" i="25"/>
  <c r="E2980" i="25"/>
  <c r="F3155" i="25"/>
  <c r="H3321" i="25"/>
  <c r="H3451" i="25"/>
  <c r="G3593" i="25"/>
  <c r="H3762" i="25"/>
  <c r="G2312" i="25"/>
  <c r="G3028" i="25"/>
  <c r="I3194" i="25"/>
  <c r="E3353" i="25"/>
  <c r="E3472" i="25"/>
  <c r="H3561" i="25"/>
  <c r="F3002" i="25"/>
  <c r="E3181" i="25"/>
  <c r="G2176" i="25"/>
  <c r="I3024" i="25"/>
  <c r="H3194" i="25"/>
  <c r="G3342" i="25"/>
  <c r="F2838" i="25"/>
  <c r="E3096" i="25"/>
  <c r="I3253" i="25"/>
  <c r="F3380" i="25"/>
  <c r="G3501" i="25"/>
  <c r="H3598" i="25"/>
  <c r="G3693" i="25"/>
  <c r="G3169" i="25"/>
  <c r="I3244" i="25"/>
  <c r="G2934" i="25"/>
  <c r="E3602" i="25"/>
  <c r="E3332" i="25"/>
  <c r="I3149" i="25"/>
  <c r="I2805" i="25"/>
  <c r="I2667" i="25"/>
  <c r="E3095" i="25"/>
  <c r="F2371" i="25"/>
  <c r="I2731" i="25"/>
  <c r="E2859" i="25"/>
  <c r="I2881" i="25"/>
  <c r="F2761" i="25"/>
  <c r="I3476" i="25"/>
  <c r="I3664" i="25"/>
  <c r="E3136" i="25"/>
  <c r="H3435" i="25"/>
  <c r="H3739" i="25"/>
  <c r="H2999" i="25"/>
  <c r="H3334" i="25"/>
  <c r="E3550" i="25"/>
  <c r="E3164" i="25"/>
  <c r="F3000" i="25"/>
  <c r="I3312" i="25"/>
  <c r="F3077" i="25"/>
  <c r="F3364" i="25"/>
  <c r="H3588" i="25"/>
  <c r="F3092" i="25"/>
  <c r="G3687" i="25"/>
  <c r="F3886" i="25"/>
  <c r="F3955" i="25"/>
  <c r="E3557" i="25"/>
  <c r="H3769" i="25"/>
  <c r="G3967" i="25"/>
  <c r="I3483" i="25"/>
  <c r="E3678" i="25"/>
  <c r="G2977" i="25"/>
  <c r="F3287" i="25"/>
  <c r="I2597" i="25"/>
  <c r="G3035" i="25"/>
  <c r="H3252" i="25"/>
  <c r="I2572" i="25"/>
  <c r="G2950" i="25"/>
  <c r="H2861" i="25"/>
  <c r="F2782" i="25"/>
  <c r="G2384" i="25"/>
  <c r="I2936" i="25"/>
  <c r="F3138" i="25"/>
  <c r="I3066" i="25"/>
  <c r="F3437" i="25"/>
  <c r="G3594" i="25"/>
  <c r="E2908" i="25"/>
  <c r="H3178" i="25"/>
  <c r="I3437" i="25"/>
  <c r="G3699" i="25"/>
  <c r="I2347" i="25"/>
  <c r="H3154" i="25"/>
  <c r="E3369" i="25"/>
  <c r="F3551" i="25"/>
  <c r="G3111" i="25"/>
  <c r="G2280" i="25"/>
  <c r="I3155" i="25"/>
  <c r="E3372" i="25"/>
  <c r="G3079" i="25"/>
  <c r="I3333" i="25"/>
  <c r="H3502" i="25"/>
  <c r="H3077" i="25"/>
  <c r="H3325" i="25"/>
  <c r="G2710" i="25"/>
  <c r="G3083" i="25"/>
  <c r="E3297" i="25"/>
  <c r="G2671" i="25"/>
  <c r="F2030" i="25"/>
  <c r="H2904" i="25"/>
  <c r="I2837" i="25"/>
  <c r="E2572" i="25"/>
  <c r="H2978" i="25"/>
  <c r="I3173" i="25"/>
  <c r="G3128" i="25"/>
  <c r="G3482" i="25"/>
  <c r="G3618" i="25"/>
  <c r="H2988" i="25"/>
  <c r="I3232" i="25"/>
  <c r="I3465" i="25"/>
  <c r="F3111" i="25"/>
  <c r="G3346" i="25"/>
  <c r="H2748" i="25"/>
  <c r="E3038" i="25"/>
  <c r="F3318" i="25"/>
  <c r="H2710" i="25"/>
  <c r="E2315" i="25"/>
  <c r="G2924" i="25"/>
  <c r="H2786" i="25"/>
  <c r="G2617" i="25"/>
  <c r="G2997" i="25"/>
  <c r="H3198" i="25"/>
  <c r="I3165" i="25"/>
  <c r="E3443" i="25"/>
  <c r="F3630" i="25"/>
  <c r="E3017" i="25"/>
  <c r="F3252" i="25"/>
  <c r="G3483" i="25"/>
  <c r="H3706" i="25"/>
  <c r="F2468" i="25"/>
  <c r="E3290" i="25"/>
  <c r="H2360" i="25"/>
  <c r="H2972" i="25"/>
  <c r="E3201" i="25"/>
  <c r="G2277" i="25"/>
  <c r="H2957" i="25"/>
  <c r="H2794" i="25"/>
  <c r="F2706" i="25"/>
  <c r="E2982" i="25"/>
  <c r="F2870" i="25"/>
  <c r="H3142" i="25"/>
  <c r="I2991" i="25"/>
  <c r="I3359" i="25"/>
  <c r="E3560" i="25"/>
  <c r="F2745" i="25"/>
  <c r="I3185" i="25"/>
  <c r="E3398" i="25"/>
  <c r="G3643" i="25"/>
  <c r="G3873" i="25"/>
  <c r="G3148" i="25"/>
  <c r="E3418" i="25"/>
  <c r="F2788" i="25"/>
  <c r="G3091" i="25"/>
  <c r="G3283" i="25"/>
  <c r="I2345" i="25"/>
  <c r="I2916" i="25"/>
  <c r="H2719" i="25"/>
  <c r="I2070" i="25"/>
  <c r="I2848" i="25"/>
  <c r="I2520" i="25"/>
  <c r="E2874" i="25"/>
  <c r="H3110" i="25"/>
  <c r="I2722" i="25"/>
  <c r="H3195" i="25"/>
  <c r="H3485" i="25"/>
  <c r="I3612" i="25"/>
  <c r="H2770" i="25"/>
  <c r="G3092" i="25"/>
  <c r="G3316" i="25"/>
  <c r="E2373" i="25"/>
  <c r="H2935" i="25"/>
  <c r="E3153" i="25"/>
  <c r="G3347" i="25"/>
  <c r="I2690" i="25"/>
  <c r="F2988" i="25"/>
  <c r="G2807" i="25"/>
  <c r="E2644" i="25"/>
  <c r="G2926" i="25"/>
  <c r="E2661" i="25"/>
  <c r="I2985" i="25"/>
  <c r="H3166" i="25"/>
  <c r="G2998" i="25"/>
  <c r="E3324" i="25"/>
  <c r="F3526" i="25"/>
  <c r="E3642" i="25"/>
  <c r="I3005" i="25"/>
  <c r="I3217" i="25"/>
  <c r="F3401" i="25"/>
  <c r="G3609" i="25"/>
  <c r="G3168" i="25"/>
  <c r="H2832" i="25"/>
  <c r="F3338" i="25"/>
  <c r="H3553" i="25"/>
  <c r="H3170" i="25"/>
  <c r="I3080" i="25"/>
  <c r="I3399" i="25"/>
  <c r="I3142" i="25"/>
  <c r="H3471" i="25"/>
  <c r="F3648" i="25"/>
  <c r="I3331" i="25"/>
  <c r="G3748" i="25"/>
  <c r="E3926" i="25"/>
  <c r="I3195" i="25"/>
  <c r="F3716" i="25"/>
  <c r="H3912" i="25"/>
  <c r="E3285" i="25"/>
  <c r="E3679" i="25"/>
  <c r="G3855" i="25"/>
  <c r="E3429" i="25"/>
  <c r="E3722" i="25"/>
  <c r="E3310" i="25"/>
  <c r="H3667" i="25"/>
  <c r="H3010" i="25"/>
  <c r="E3579" i="25"/>
  <c r="G3770" i="25"/>
  <c r="I3682" i="25"/>
  <c r="H3909" i="25"/>
  <c r="F3837" i="25"/>
  <c r="E3762" i="25"/>
  <c r="H3849" i="25"/>
  <c r="H3592" i="25"/>
  <c r="F3851" i="25"/>
  <c r="F3508" i="25"/>
  <c r="G3931" i="25"/>
  <c r="G3392" i="25"/>
  <c r="H3905" i="25"/>
  <c r="G3492" i="25"/>
  <c r="H3826" i="25"/>
  <c r="I3141" i="25"/>
  <c r="F3435" i="25"/>
  <c r="F3016" i="25"/>
  <c r="I2497" i="25"/>
  <c r="F3205" i="25"/>
  <c r="F3021" i="25"/>
  <c r="G3319" i="25"/>
  <c r="F3554" i="25"/>
  <c r="F3752" i="25"/>
  <c r="H3608" i="25"/>
  <c r="F3822" i="25"/>
  <c r="G3960" i="25"/>
  <c r="E3541" i="25"/>
  <c r="I3795" i="25"/>
  <c r="E3948" i="25"/>
  <c r="G3534" i="25"/>
  <c r="F3767" i="25"/>
  <c r="F3228" i="25"/>
  <c r="F3619" i="25"/>
  <c r="G3786" i="25"/>
  <c r="I3590" i="25"/>
  <c r="F3763" i="25"/>
  <c r="H3360" i="25"/>
  <c r="G3711" i="25"/>
  <c r="H3857" i="25"/>
  <c r="I3873" i="25"/>
  <c r="I3912" i="25"/>
  <c r="F2825" i="25"/>
  <c r="F3915" i="25"/>
  <c r="H3930" i="25"/>
  <c r="H3889" i="25"/>
  <c r="G3136" i="25"/>
  <c r="G3623" i="25"/>
  <c r="E3708" i="25"/>
  <c r="I3725" i="25"/>
  <c r="H3729" i="25"/>
  <c r="G3215" i="25"/>
  <c r="G2857" i="25"/>
  <c r="F3341" i="25"/>
  <c r="H3555" i="25"/>
  <c r="E3174" i="25"/>
  <c r="F3085" i="25"/>
  <c r="E3404" i="25"/>
  <c r="E3144" i="25"/>
  <c r="F3473" i="25"/>
  <c r="F3650" i="25"/>
  <c r="G3358" i="25"/>
  <c r="H3756" i="25"/>
  <c r="H3929" i="25"/>
  <c r="H3216" i="25"/>
  <c r="I3720" i="25"/>
  <c r="E3918" i="25"/>
  <c r="G3293" i="25"/>
  <c r="I3687" i="25"/>
  <c r="H3860" i="25"/>
  <c r="F3448" i="25"/>
  <c r="I3727" i="25"/>
  <c r="I3334" i="25"/>
  <c r="E3671" i="25"/>
  <c r="F3039" i="25"/>
  <c r="I3593" i="25"/>
  <c r="E3773" i="25"/>
  <c r="E3540" i="25"/>
  <c r="H3915" i="25"/>
  <c r="E3734" i="25"/>
  <c r="F3425" i="25"/>
  <c r="I3630" i="25"/>
  <c r="H3973" i="25"/>
  <c r="E3698" i="25"/>
  <c r="H3767" i="25"/>
  <c r="E3890" i="25"/>
  <c r="F3833" i="25"/>
  <c r="H3431" i="25"/>
  <c r="F3196" i="25"/>
  <c r="G3596" i="25"/>
  <c r="G3066" i="25"/>
  <c r="G3897" i="25"/>
  <c r="E3117" i="25"/>
  <c r="F3372" i="25"/>
  <c r="E3542" i="25"/>
  <c r="H3071" i="25"/>
  <c r="G3336" i="25"/>
  <c r="E3126" i="25"/>
  <c r="E3375" i="25"/>
  <c r="I3057" i="25"/>
  <c r="I3293" i="25"/>
  <c r="E3497" i="25"/>
  <c r="G3637" i="25"/>
  <c r="H2985" i="25"/>
  <c r="I3587" i="25"/>
  <c r="F3772" i="25"/>
  <c r="I3917" i="25"/>
  <c r="G2793" i="25"/>
  <c r="E3509" i="25"/>
  <c r="I3744" i="25"/>
  <c r="H3897" i="25"/>
  <c r="I2768" i="25"/>
  <c r="G3518" i="25"/>
  <c r="H3707" i="25"/>
  <c r="F3844" i="25"/>
  <c r="F3302" i="25"/>
  <c r="E3595" i="25"/>
  <c r="H3741" i="25"/>
  <c r="E3286" i="25"/>
  <c r="G3615" i="25"/>
  <c r="I3753" i="25"/>
  <c r="F3125" i="25"/>
  <c r="E3638" i="25"/>
  <c r="H3862" i="25"/>
  <c r="G3849" i="25"/>
  <c r="F3088" i="25"/>
  <c r="G3351" i="25"/>
  <c r="I3526" i="25"/>
  <c r="F3035" i="25"/>
  <c r="F3300" i="25"/>
  <c r="G3098" i="25"/>
  <c r="H3336" i="25"/>
  <c r="F3026" i="25"/>
  <c r="H3274" i="25"/>
  <c r="E3481" i="25"/>
  <c r="F3624" i="25"/>
  <c r="H2866" i="25"/>
  <c r="E3559" i="25"/>
  <c r="F3758" i="25"/>
  <c r="F3900" i="25"/>
  <c r="G3974" i="25"/>
  <c r="F3471" i="25"/>
  <c r="G3727" i="25"/>
  <c r="H3880" i="25"/>
  <c r="H3975" i="25"/>
  <c r="I3501" i="25"/>
  <c r="F3692" i="25"/>
  <c r="I3833" i="25"/>
  <c r="I3248" i="25"/>
  <c r="E3581" i="25"/>
  <c r="I3730" i="25"/>
  <c r="E3180" i="25"/>
  <c r="I3595" i="25"/>
  <c r="F3737" i="25"/>
  <c r="F3046" i="25"/>
  <c r="G3532" i="25"/>
  <c r="F3853" i="25"/>
  <c r="H3101" i="25"/>
  <c r="F3356" i="25"/>
  <c r="E3526" i="25"/>
  <c r="G3037" i="25"/>
  <c r="H3312" i="25"/>
  <c r="F3099" i="25"/>
  <c r="E3355" i="25"/>
  <c r="E3028" i="25"/>
  <c r="F3275" i="25"/>
  <c r="F3482" i="25"/>
  <c r="E3625" i="25"/>
  <c r="E2878" i="25"/>
  <c r="F3565" i="25"/>
  <c r="F3759" i="25"/>
  <c r="G3902" i="25"/>
  <c r="G2343" i="25"/>
  <c r="E3477" i="25"/>
  <c r="G3728" i="25"/>
  <c r="F3881" i="25"/>
  <c r="F2386" i="25"/>
  <c r="G3502" i="25"/>
  <c r="G3694" i="25"/>
  <c r="E3835" i="25"/>
  <c r="I3267" i="25"/>
  <c r="F3583" i="25"/>
  <c r="F3732" i="25"/>
  <c r="H3218" i="25"/>
  <c r="F3597" i="25"/>
  <c r="G3739" i="25"/>
  <c r="H3058" i="25"/>
  <c r="F3537" i="25"/>
  <c r="G3857" i="25"/>
  <c r="H3104" i="25"/>
  <c r="E3357" i="25"/>
  <c r="H3531" i="25"/>
  <c r="H3039" i="25"/>
  <c r="I3314" i="25"/>
  <c r="F3102" i="25"/>
  <c r="E3356" i="25"/>
  <c r="I3037" i="25"/>
  <c r="G3277" i="25"/>
  <c r="H3484" i="25"/>
  <c r="F3626" i="25"/>
  <c r="I2915" i="25"/>
  <c r="E3575" i="25"/>
  <c r="I3761" i="25"/>
  <c r="I3903" i="25"/>
  <c r="H2578" i="25"/>
  <c r="G3480" i="25"/>
  <c r="F3729" i="25"/>
  <c r="E3887" i="25"/>
  <c r="H2409" i="25"/>
  <c r="I3504" i="25"/>
  <c r="I3699" i="25"/>
  <c r="G3837" i="25"/>
  <c r="G3274" i="25"/>
  <c r="F3587" i="25"/>
  <c r="G3734" i="25"/>
  <c r="I3242" i="25"/>
  <c r="H3603" i="25"/>
  <c r="G3659" i="25"/>
  <c r="E2993" i="25"/>
  <c r="H3270" i="25"/>
  <c r="E3478" i="25"/>
  <c r="F2884" i="25"/>
  <c r="F3236" i="25"/>
  <c r="I2995" i="25"/>
  <c r="F3258" i="25"/>
  <c r="F2874" i="25"/>
  <c r="H3208" i="25"/>
  <c r="F3415" i="25"/>
  <c r="F3584" i="25"/>
  <c r="E3713" i="25"/>
  <c r="I3447" i="25"/>
  <c r="E3696" i="25"/>
  <c r="F3854" i="25"/>
  <c r="I3861" i="25"/>
  <c r="G3335" i="25"/>
  <c r="G3664" i="25"/>
  <c r="I3832" i="25"/>
  <c r="E3975" i="25"/>
  <c r="E3381" i="25"/>
  <c r="F3625" i="25"/>
  <c r="I3797" i="25"/>
  <c r="G3008" i="25"/>
  <c r="G3495" i="25"/>
  <c r="E3688" i="25"/>
  <c r="I2859" i="25"/>
  <c r="E3491" i="25"/>
  <c r="G3698" i="25"/>
  <c r="I2296" i="25"/>
  <c r="H3447" i="25"/>
  <c r="E3670" i="25"/>
  <c r="I3503" i="25"/>
  <c r="G3947" i="25"/>
  <c r="F3825" i="25"/>
  <c r="I3934" i="25"/>
  <c r="G3290" i="25"/>
  <c r="I3900" i="25"/>
  <c r="I3878" i="25"/>
  <c r="F3492" i="25"/>
  <c r="H3744" i="25"/>
  <c r="G3844" i="25"/>
  <c r="I3779" i="25"/>
  <c r="H3575" i="25"/>
  <c r="I3791" i="25"/>
  <c r="G3692" i="25"/>
  <c r="G3686" i="25"/>
  <c r="E3921" i="25"/>
  <c r="E3788" i="25"/>
  <c r="E3451" i="25"/>
  <c r="I3818" i="25"/>
  <c r="E3484" i="25"/>
  <c r="E3869" i="25"/>
  <c r="I3813" i="25"/>
  <c r="E3796" i="25"/>
  <c r="H3883" i="25"/>
  <c r="I3973" i="25"/>
  <c r="E3652" i="25"/>
  <c r="E3799" i="25"/>
  <c r="E3830" i="25"/>
  <c r="I3519" i="25"/>
  <c r="G3720" i="25"/>
  <c r="I3051" i="25"/>
  <c r="I3927" i="25"/>
  <c r="I3923" i="25"/>
  <c r="I3965" i="25"/>
  <c r="F3953" i="25"/>
  <c r="H3846" i="25"/>
  <c r="E3564" i="25"/>
  <c r="F3548" i="25"/>
  <c r="H3805" i="25"/>
  <c r="E3902" i="25"/>
  <c r="I3805" i="25"/>
  <c r="F3976" i="25"/>
  <c r="E3102" i="25"/>
  <c r="H3633" i="25"/>
  <c r="H3715" i="25"/>
  <c r="G3696" i="25"/>
  <c r="E3969" i="25"/>
  <c r="G2615" i="25"/>
  <c r="E3883" i="25"/>
  <c r="F3680" i="25"/>
  <c r="F3704" i="25"/>
  <c r="G3702" i="25"/>
  <c r="F3960" i="25"/>
  <c r="E3022" i="25"/>
  <c r="H3685" i="25"/>
  <c r="G3567" i="25"/>
  <c r="H3792" i="25"/>
  <c r="H3942" i="25"/>
  <c r="E3476" i="25"/>
  <c r="I3569" i="25"/>
  <c r="E3749" i="25"/>
  <c r="H3749" i="25"/>
  <c r="E3821" i="25"/>
  <c r="F3934" i="25"/>
  <c r="H3693" i="25"/>
  <c r="H3888" i="25"/>
  <c r="I3831" i="25"/>
  <c r="H3854" i="25"/>
  <c r="I3968" i="25"/>
  <c r="F3671" i="25"/>
  <c r="H3307" i="25"/>
  <c r="E3720" i="25"/>
  <c r="G3722" i="25"/>
  <c r="G3655" i="25"/>
  <c r="E3582" i="25"/>
  <c r="H3944" i="25"/>
  <c r="H3946" i="25"/>
  <c r="G3110" i="25"/>
  <c r="F3860" i="25"/>
  <c r="H3761" i="25"/>
  <c r="G3830" i="25"/>
  <c r="F3605" i="25"/>
  <c r="G3854" i="25"/>
  <c r="H3970" i="25"/>
  <c r="G3375" i="25"/>
  <c r="G3955" i="25"/>
  <c r="H3950" i="25"/>
  <c r="G3458" i="25"/>
  <c r="H3886" i="25"/>
  <c r="G3794" i="25"/>
  <c r="G3871" i="25"/>
  <c r="E3470" i="25"/>
  <c r="I3369" i="25"/>
  <c r="F2812" i="25"/>
  <c r="E3615" i="25"/>
  <c r="E3953" i="25"/>
  <c r="I3601" i="25"/>
  <c r="G3894" i="25"/>
  <c r="E3744" i="25"/>
  <c r="G3804" i="25"/>
  <c r="F3824" i="25"/>
  <c r="I3366" i="25"/>
  <c r="H2666" i="25"/>
  <c r="H3699" i="25"/>
  <c r="H3885" i="25"/>
  <c r="F3889" i="25"/>
  <c r="F3884" i="25"/>
  <c r="I3489" i="25"/>
  <c r="I3717" i="25"/>
  <c r="F3710" i="25"/>
  <c r="F3607" i="25"/>
  <c r="E3572" i="25"/>
  <c r="I3828" i="25"/>
  <c r="E3296" i="25"/>
  <c r="I3743" i="25"/>
  <c r="F3778" i="25"/>
  <c r="I3854" i="25"/>
  <c r="I3803" i="25"/>
  <c r="G3781" i="25"/>
  <c r="F3539" i="25"/>
  <c r="I3841" i="25"/>
  <c r="I3974" i="25"/>
  <c r="E3937" i="25"/>
  <c r="E3619" i="25"/>
  <c r="H3918" i="25"/>
  <c r="F3750" i="25"/>
  <c r="G3826" i="25"/>
  <c r="E3861" i="25"/>
  <c r="G3813" i="25"/>
  <c r="I3868" i="25"/>
  <c r="F3944" i="25"/>
  <c r="H3896" i="25"/>
  <c r="F3783" i="25"/>
  <c r="I3792" i="25"/>
  <c r="E3878" i="25"/>
  <c r="H3369" i="25"/>
  <c r="H3421" i="25"/>
  <c r="G2832" i="25"/>
  <c r="G2709" i="25"/>
  <c r="I3482" i="25"/>
  <c r="I3362" i="25"/>
  <c r="G3488" i="25"/>
  <c r="F3159" i="25"/>
  <c r="H3228" i="25"/>
  <c r="I2765" i="25"/>
  <c r="I2899" i="25"/>
  <c r="F2257" i="25"/>
  <c r="E3025" i="25"/>
  <c r="G3125" i="25"/>
  <c r="F3542" i="25"/>
  <c r="H2799" i="25"/>
  <c r="H3247" i="25"/>
  <c r="F3511" i="25"/>
  <c r="H3842" i="25"/>
  <c r="E3110" i="25"/>
  <c r="I3411" i="25"/>
  <c r="I2756" i="25"/>
  <c r="H3266" i="25"/>
  <c r="E3118" i="25"/>
  <c r="I3431" i="25"/>
  <c r="G3176" i="25"/>
  <c r="F3447" i="25"/>
  <c r="H3644" i="25"/>
  <c r="E3438" i="25"/>
  <c r="G3701" i="25"/>
  <c r="F3899" i="25"/>
  <c r="H2380" i="25"/>
  <c r="I3589" i="25"/>
  <c r="G3828" i="25"/>
  <c r="G3978" i="25"/>
  <c r="I3499" i="25"/>
  <c r="I3697" i="25"/>
  <c r="I3043" i="25"/>
  <c r="H3357" i="25"/>
  <c r="I2648" i="25"/>
  <c r="E3058" i="25"/>
  <c r="E3271" i="25"/>
  <c r="E2619" i="25"/>
  <c r="E2436" i="25"/>
  <c r="F2882" i="25"/>
  <c r="H2807" i="25"/>
  <c r="E2493" i="25"/>
  <c r="G2953" i="25"/>
  <c r="I3213" i="25"/>
  <c r="G3097" i="25"/>
  <c r="H3460" i="25"/>
  <c r="H3605" i="25"/>
  <c r="E2948" i="25"/>
  <c r="G3270" i="25"/>
  <c r="I3453" i="25"/>
  <c r="H3722" i="25"/>
  <c r="E2549" i="25"/>
  <c r="F3174" i="25"/>
  <c r="H3428" i="25"/>
  <c r="I3562" i="25"/>
  <c r="H3137" i="25"/>
  <c r="F2545" i="25"/>
  <c r="G3175" i="25"/>
  <c r="I2369" i="25"/>
  <c r="I3099" i="25"/>
  <c r="G3350" i="25"/>
  <c r="G3517" i="25"/>
  <c r="F3105" i="25"/>
  <c r="I3396" i="25"/>
  <c r="I2745" i="25"/>
  <c r="E3103" i="25"/>
  <c r="H3316" i="25"/>
  <c r="G2708" i="25"/>
  <c r="H2624" i="25"/>
  <c r="H2921" i="25"/>
  <c r="G2870" i="25"/>
  <c r="F2605" i="25"/>
  <c r="E2995" i="25"/>
  <c r="E3251" i="25"/>
  <c r="H3159" i="25"/>
  <c r="F3494" i="25"/>
  <c r="H3629" i="25"/>
  <c r="H3014" i="25"/>
  <c r="G3308" i="25"/>
  <c r="H3482" i="25"/>
  <c r="E3138" i="25"/>
  <c r="I3364" i="25"/>
  <c r="F2778" i="25"/>
  <c r="E3121" i="25"/>
  <c r="G3339" i="25"/>
  <c r="I2740" i="25"/>
  <c r="G2448" i="25"/>
  <c r="F2004" i="25"/>
  <c r="H2887" i="25"/>
  <c r="G2652" i="25"/>
  <c r="I3019" i="25"/>
  <c r="F3215" i="25"/>
  <c r="F3188" i="25"/>
  <c r="F3510" i="25"/>
  <c r="I3640" i="25"/>
  <c r="F3036" i="25"/>
  <c r="I3275" i="25"/>
  <c r="F3502" i="25"/>
  <c r="G3787" i="25"/>
  <c r="E2753" i="25"/>
  <c r="F3313" i="25"/>
  <c r="E2461" i="25"/>
  <c r="G3000" i="25"/>
  <c r="H3276" i="25"/>
  <c r="F2436" i="25"/>
  <c r="H2976" i="25"/>
  <c r="E2821" i="25"/>
  <c r="H2738" i="25"/>
  <c r="G2512" i="25"/>
  <c r="G2892" i="25"/>
  <c r="I3161" i="25"/>
  <c r="E3026" i="25"/>
  <c r="E3395" i="25"/>
  <c r="E3608" i="25"/>
  <c r="I2820" i="25"/>
  <c r="F3212" i="25"/>
  <c r="G3413" i="25"/>
  <c r="H3666" i="25"/>
  <c r="F2586" i="25"/>
  <c r="F3177" i="25"/>
  <c r="G3434" i="25"/>
  <c r="E2819" i="25"/>
  <c r="H3108" i="25"/>
  <c r="E3303" i="25"/>
  <c r="I2444" i="25"/>
  <c r="F2936" i="25"/>
  <c r="E2748" i="25"/>
  <c r="H2296" i="25"/>
  <c r="I2875" i="25"/>
  <c r="E2589" i="25"/>
  <c r="E2894" i="25"/>
  <c r="I3129" i="25"/>
  <c r="H2814" i="25"/>
  <c r="I3221" i="25"/>
  <c r="I3500" i="25"/>
  <c r="I3624" i="25"/>
  <c r="G2824" i="25"/>
  <c r="F3121" i="25"/>
  <c r="I3336" i="25"/>
  <c r="G2473" i="25"/>
  <c r="E2955" i="25"/>
  <c r="G3171" i="25"/>
  <c r="G3369" i="25"/>
  <c r="G2719" i="25"/>
  <c r="F2117" i="25"/>
  <c r="F2826" i="25"/>
  <c r="I2680" i="25"/>
  <c r="I2943" i="25"/>
  <c r="I2698" i="25"/>
  <c r="H3007" i="25"/>
  <c r="F3186" i="25"/>
  <c r="E3030" i="25"/>
  <c r="H3343" i="25"/>
  <c r="I3540" i="25"/>
  <c r="I3652" i="25"/>
  <c r="I3026" i="25"/>
  <c r="I3243" i="25"/>
  <c r="G3416" i="25"/>
  <c r="G3627" i="25"/>
  <c r="F3332" i="25"/>
  <c r="H2944" i="25"/>
  <c r="I3363" i="25"/>
  <c r="F3567" i="25"/>
  <c r="F3198" i="25"/>
  <c r="H3115" i="25"/>
  <c r="F3426" i="25"/>
  <c r="G3173" i="25"/>
  <c r="H3492" i="25"/>
  <c r="H3662" i="25"/>
  <c r="I3403" i="25"/>
  <c r="E3768" i="25"/>
  <c r="H3939" i="25"/>
  <c r="I3270" i="25"/>
  <c r="I3733" i="25"/>
  <c r="I3929" i="25"/>
  <c r="I3350" i="25"/>
  <c r="G3703" i="25"/>
  <c r="E3882" i="25"/>
  <c r="G3466" i="25"/>
  <c r="I3737" i="25"/>
  <c r="H3363" i="25"/>
  <c r="E3683" i="25"/>
  <c r="I3096" i="25"/>
  <c r="E3606" i="25"/>
  <c r="E3782" i="25"/>
  <c r="F3748" i="25"/>
  <c r="I3951" i="25"/>
  <c r="F3921" i="25"/>
  <c r="F3793" i="25"/>
  <c r="I3952" i="25"/>
  <c r="E3674" i="25"/>
  <c r="H3891" i="25"/>
  <c r="I3908" i="25"/>
  <c r="H2801" i="25"/>
  <c r="H3503" i="25"/>
  <c r="G3922" i="25"/>
  <c r="H3775" i="25"/>
  <c r="G3875" i="25"/>
  <c r="H3183" i="25"/>
  <c r="E3463" i="25"/>
  <c r="I3060" i="25"/>
  <c r="I2693" i="25"/>
  <c r="E3236" i="25"/>
  <c r="E3046" i="25"/>
  <c r="G3343" i="25"/>
  <c r="H3572" i="25"/>
  <c r="F2958" i="25"/>
  <c r="G3639" i="25"/>
  <c r="I3839" i="25"/>
  <c r="G2729" i="25"/>
  <c r="I3585" i="25"/>
  <c r="F3817" i="25"/>
  <c r="G2703" i="25"/>
  <c r="I3555" i="25"/>
  <c r="I3783" i="25"/>
  <c r="H3293" i="25"/>
  <c r="I3641" i="25"/>
  <c r="F2637" i="25"/>
  <c r="F3609" i="25"/>
  <c r="G3775" i="25"/>
  <c r="G3405" i="25"/>
  <c r="E3724" i="25"/>
  <c r="H3032" i="25"/>
  <c r="H3894" i="25"/>
  <c r="I3956" i="25"/>
  <c r="H3237" i="25"/>
  <c r="E3952" i="25"/>
  <c r="I3201" i="25"/>
  <c r="E3907" i="25"/>
  <c r="I3669" i="25"/>
  <c r="I3691" i="25"/>
  <c r="G3768" i="25"/>
  <c r="G3780" i="25"/>
  <c r="G3850" i="25"/>
  <c r="F3369" i="25"/>
  <c r="E2954" i="25"/>
  <c r="F3371" i="25"/>
  <c r="E3574" i="25"/>
  <c r="E3213" i="25"/>
  <c r="I3126" i="25"/>
  <c r="H3438" i="25"/>
  <c r="F3182" i="25"/>
  <c r="H3494" i="25"/>
  <c r="H3670" i="25"/>
  <c r="F3411" i="25"/>
  <c r="F3771" i="25"/>
  <c r="E3942" i="25"/>
  <c r="I3299" i="25"/>
  <c r="G3742" i="25"/>
  <c r="E3933" i="25"/>
  <c r="H3356" i="25"/>
  <c r="F3705" i="25"/>
  <c r="I3902" i="25"/>
  <c r="G3472" i="25"/>
  <c r="G3740" i="25"/>
  <c r="F3384" i="25"/>
  <c r="F3686" i="25"/>
  <c r="E3116" i="25"/>
  <c r="I3610" i="25"/>
  <c r="I3787" i="25"/>
  <c r="I3637" i="25"/>
  <c r="I3936" i="25"/>
  <c r="I3855" i="25"/>
  <c r="G3762" i="25"/>
  <c r="H3719" i="25"/>
  <c r="E3738" i="25"/>
  <c r="I3843" i="25"/>
  <c r="I3804" i="25"/>
  <c r="F3966" i="25"/>
  <c r="H3920" i="25"/>
  <c r="F3564" i="25"/>
  <c r="G3437" i="25"/>
  <c r="F3787" i="25"/>
  <c r="H3241" i="25"/>
  <c r="F2575" i="25"/>
  <c r="F3157" i="25"/>
  <c r="I3393" i="25"/>
  <c r="I3558" i="25"/>
  <c r="I3098" i="25"/>
  <c r="I2562" i="25"/>
  <c r="I3157" i="25"/>
  <c r="H3406" i="25"/>
  <c r="I3090" i="25"/>
  <c r="G3322" i="25"/>
  <c r="E3521" i="25"/>
  <c r="H3652" i="25"/>
  <c r="H3146" i="25"/>
  <c r="H3617" i="25"/>
  <c r="F3790" i="25"/>
  <c r="I3930" i="25"/>
  <c r="I3025" i="25"/>
  <c r="E3549" i="25"/>
  <c r="I3763" i="25"/>
  <c r="E3919" i="25"/>
  <c r="E3078" i="25"/>
  <c r="I3539" i="25"/>
  <c r="F3731" i="25"/>
  <c r="F3863" i="25"/>
  <c r="F3368" i="25"/>
  <c r="E3622" i="25"/>
  <c r="H3759" i="25"/>
  <c r="F3339" i="25"/>
  <c r="H3635" i="25"/>
  <c r="G3766" i="25"/>
  <c r="F3197" i="25"/>
  <c r="F3663" i="25"/>
  <c r="E3084" i="25"/>
  <c r="H3898" i="25"/>
  <c r="G3120" i="25"/>
  <c r="E3373" i="25"/>
  <c r="F3543" i="25"/>
  <c r="H3080" i="25"/>
  <c r="I2039" i="25"/>
  <c r="E3128" i="25"/>
  <c r="F3378" i="25"/>
  <c r="I3061" i="25"/>
  <c r="E3302" i="25"/>
  <c r="F3498" i="25"/>
  <c r="H3638" i="25"/>
  <c r="E3039" i="25"/>
  <c r="G3598" i="25"/>
  <c r="G3774" i="25"/>
  <c r="F3918" i="25"/>
  <c r="H2855" i="25"/>
  <c r="G3512" i="25"/>
  <c r="I3745" i="25"/>
  <c r="G3906" i="25"/>
  <c r="I2818" i="25"/>
  <c r="H3520" i="25"/>
  <c r="E3712" i="25"/>
  <c r="G3846" i="25"/>
  <c r="E3316" i="25"/>
  <c r="H3599" i="25"/>
  <c r="E3742" i="25"/>
  <c r="E3293" i="25"/>
  <c r="H3616" i="25"/>
  <c r="E3755" i="25"/>
  <c r="H3129" i="25"/>
  <c r="G3104" i="25"/>
  <c r="G3907" i="25"/>
  <c r="I3122" i="25"/>
  <c r="I3377" i="25"/>
  <c r="H3545" i="25"/>
  <c r="G3082" i="25"/>
  <c r="E2307" i="25"/>
  <c r="I3131" i="25"/>
  <c r="I3383" i="25"/>
  <c r="E3061" i="25"/>
  <c r="F3304" i="25"/>
  <c r="E3505" i="25"/>
  <c r="F3640" i="25"/>
  <c r="G3070" i="25"/>
  <c r="E3599" i="25"/>
  <c r="I3775" i="25"/>
  <c r="F3919" i="25"/>
  <c r="E2885" i="25"/>
  <c r="E3517" i="25"/>
  <c r="I3747" i="25"/>
  <c r="H3907" i="25"/>
  <c r="G2886" i="25"/>
  <c r="I3523" i="25"/>
  <c r="E3715" i="25"/>
  <c r="I3847" i="25"/>
  <c r="F3327" i="25"/>
  <c r="I3609" i="25"/>
  <c r="E3743" i="25"/>
  <c r="G3297" i="25"/>
  <c r="G3620" i="25"/>
  <c r="G3757" i="25"/>
  <c r="F3132" i="25"/>
  <c r="F3131" i="25"/>
  <c r="H3914" i="25"/>
  <c r="F3133" i="25"/>
  <c r="I3379" i="25"/>
  <c r="I3546" i="25"/>
  <c r="F3083" i="25"/>
  <c r="G2380" i="25"/>
  <c r="F3140" i="25"/>
  <c r="E3387" i="25"/>
  <c r="E3068" i="25"/>
  <c r="I3306" i="25"/>
  <c r="F3506" i="25"/>
  <c r="G3645" i="25"/>
  <c r="G3074" i="25"/>
  <c r="F3601" i="25"/>
  <c r="F3781" i="25"/>
  <c r="H3921" i="25"/>
  <c r="E2942" i="25"/>
  <c r="G3528" i="25"/>
  <c r="I3748" i="25"/>
  <c r="E3909" i="25"/>
  <c r="F3020" i="25"/>
  <c r="I3525" i="25"/>
  <c r="E3716" i="25"/>
  <c r="F3848" i="25"/>
  <c r="E3331" i="25"/>
  <c r="I3613" i="25"/>
  <c r="E3746" i="25"/>
  <c r="G3301" i="25"/>
  <c r="I3622" i="25"/>
  <c r="H3746" i="25"/>
  <c r="E3036" i="25"/>
  <c r="H3308" i="25"/>
  <c r="H3497" i="25"/>
  <c r="F2952" i="25"/>
  <c r="I3259" i="25"/>
  <c r="H3034" i="25"/>
  <c r="I3288" i="25"/>
  <c r="F2966" i="25"/>
  <c r="G3232" i="25"/>
  <c r="I3442" i="25"/>
  <c r="E3601" i="25"/>
  <c r="E3729" i="25"/>
  <c r="E3487" i="25"/>
  <c r="G3724" i="25"/>
  <c r="I3871" i="25"/>
  <c r="F3908" i="25"/>
  <c r="F3400" i="25"/>
  <c r="H3687" i="25"/>
  <c r="F3849" i="25"/>
  <c r="E3899" i="25"/>
  <c r="I3457" i="25"/>
  <c r="G3654" i="25"/>
  <c r="F3812" i="25"/>
  <c r="H3127" i="25"/>
  <c r="G3519" i="25"/>
  <c r="H3704" i="25"/>
  <c r="G3023" i="25"/>
  <c r="E3539" i="25"/>
  <c r="E3711" i="25"/>
  <c r="F2771" i="25"/>
  <c r="F3481" i="25"/>
  <c r="I3705" i="25"/>
  <c r="F3669" i="25"/>
  <c r="G3953" i="25"/>
  <c r="E3963" i="25"/>
  <c r="F3977" i="25"/>
  <c r="F3491" i="25"/>
  <c r="I3808" i="25"/>
  <c r="I3107" i="25"/>
  <c r="I3631" i="25"/>
  <c r="F3827" i="25"/>
  <c r="E3694" i="25"/>
  <c r="G3065" i="25"/>
  <c r="I2776" i="25"/>
  <c r="F3930" i="25"/>
  <c r="H3091" i="25"/>
  <c r="F3891" i="25"/>
  <c r="H3655" i="25"/>
  <c r="F3902" i="25"/>
  <c r="H3940" i="25"/>
  <c r="I3858" i="25"/>
  <c r="H3809" i="25"/>
  <c r="G3916" i="25"/>
  <c r="G3438" i="25"/>
  <c r="I3824" i="25"/>
  <c r="I3918" i="25"/>
  <c r="G3945" i="25"/>
  <c r="F3756" i="25"/>
  <c r="I3978" i="25"/>
  <c r="E3875" i="25"/>
  <c r="F2765" i="25"/>
  <c r="I2450" i="25"/>
  <c r="E3134" i="25"/>
  <c r="F2626" i="25"/>
  <c r="E3513" i="25"/>
  <c r="G3752" i="25"/>
  <c r="F3265" i="25"/>
  <c r="G3251" i="25"/>
  <c r="I2800" i="25"/>
  <c r="E2916" i="25"/>
  <c r="F2372" i="25"/>
  <c r="F3044" i="25"/>
  <c r="I3154" i="25"/>
  <c r="G3554" i="25"/>
  <c r="I2857" i="25"/>
  <c r="F3268" i="25"/>
  <c r="G3529" i="25"/>
  <c r="G3859" i="25"/>
  <c r="I3128" i="25"/>
  <c r="I3427" i="25"/>
  <c r="F2861" i="25"/>
  <c r="I3281" i="25"/>
  <c r="E3133" i="25"/>
  <c r="I2200" i="25"/>
  <c r="E3196" i="25"/>
  <c r="I3466" i="25"/>
  <c r="H3654" i="25"/>
  <c r="I3463" i="25"/>
  <c r="E3717" i="25"/>
  <c r="G3912" i="25"/>
  <c r="H3162" i="25"/>
  <c r="E3603" i="25"/>
  <c r="H3843" i="25"/>
  <c r="I3893" i="25"/>
  <c r="I3515" i="25"/>
  <c r="G3760" i="25"/>
  <c r="F3072" i="25"/>
  <c r="E3376" i="25"/>
  <c r="G2696" i="25"/>
  <c r="E3081" i="25"/>
  <c r="G3353" i="25"/>
  <c r="G2669" i="25"/>
  <c r="I2529" i="25"/>
  <c r="F2902" i="25"/>
  <c r="I2836" i="25"/>
  <c r="F2680" i="25"/>
  <c r="E2975" i="25"/>
  <c r="I3233" i="25"/>
  <c r="G3126" i="25"/>
  <c r="E3480" i="25"/>
  <c r="F3646" i="25"/>
  <c r="H2983" i="25"/>
  <c r="H3289" i="25"/>
  <c r="F3463" i="25"/>
  <c r="G3745" i="25"/>
  <c r="I2920" i="25"/>
  <c r="I3196" i="25"/>
  <c r="H3444" i="25"/>
  <c r="I3574" i="25"/>
  <c r="I3168" i="25"/>
  <c r="E2938" i="25"/>
  <c r="I3198" i="25"/>
  <c r="G2553" i="25"/>
  <c r="F3115" i="25"/>
  <c r="G3366" i="25"/>
  <c r="H3566" i="25"/>
  <c r="F3137" i="25"/>
  <c r="E3410" i="25"/>
  <c r="H2777" i="25"/>
  <c r="E3119" i="25"/>
  <c r="F3407" i="25"/>
  <c r="E2737" i="25"/>
  <c r="G2665" i="25"/>
  <c r="I2939" i="25"/>
  <c r="I2885" i="25"/>
  <c r="G2757" i="25"/>
  <c r="F3014" i="25"/>
  <c r="I2565" i="25"/>
  <c r="I3187" i="25"/>
  <c r="E3506" i="25"/>
  <c r="G3666" i="25"/>
  <c r="G3033" i="25"/>
  <c r="G3325" i="25"/>
  <c r="G3499" i="25"/>
  <c r="F3169" i="25"/>
  <c r="I3432" i="25"/>
  <c r="F2811" i="25"/>
  <c r="E3145" i="25"/>
  <c r="H3362" i="25"/>
  <c r="G2784" i="25"/>
  <c r="I2705" i="25"/>
  <c r="I2236" i="25"/>
  <c r="G2917" i="25"/>
  <c r="F2686" i="25"/>
  <c r="F3033" i="25"/>
  <c r="E2708" i="25"/>
  <c r="I3214" i="25"/>
  <c r="E3522" i="25"/>
  <c r="E3648" i="25"/>
  <c r="F3060" i="25"/>
  <c r="E3350" i="25"/>
  <c r="G3515" i="25"/>
  <c r="G3809" i="25"/>
  <c r="E2907" i="25"/>
  <c r="G3332" i="25"/>
  <c r="E2716" i="25"/>
  <c r="H3021" i="25"/>
  <c r="I3303" i="25"/>
  <c r="G2540" i="25"/>
  <c r="G2074" i="25"/>
  <c r="E2906" i="25"/>
  <c r="G2768" i="25"/>
  <c r="H2581" i="25"/>
  <c r="G2919" i="25"/>
  <c r="G3181" i="25"/>
  <c r="I3132" i="25"/>
  <c r="F3421" i="25"/>
  <c r="F3622" i="25"/>
  <c r="G2876" i="25"/>
  <c r="E3238" i="25"/>
  <c r="F3468" i="25"/>
  <c r="G3689" i="25"/>
  <c r="F2689" i="25"/>
  <c r="F3201" i="25"/>
  <c r="I3452" i="25"/>
  <c r="F2899" i="25"/>
  <c r="E3129" i="25"/>
  <c r="F3325" i="25"/>
  <c r="I2643" i="25"/>
  <c r="I2959" i="25"/>
  <c r="G2776" i="25"/>
  <c r="E2582" i="25"/>
  <c r="E2892" i="25"/>
  <c r="G2621" i="25"/>
  <c r="G2963" i="25"/>
  <c r="I3145" i="25"/>
  <c r="E2951" i="25"/>
  <c r="E3307" i="25"/>
  <c r="E3512" i="25"/>
  <c r="E3632" i="25"/>
  <c r="E2972" i="25"/>
  <c r="H3149" i="25"/>
  <c r="G3354" i="25"/>
  <c r="H2685" i="25"/>
  <c r="I2981" i="25"/>
  <c r="I3191" i="25"/>
  <c r="H3442" i="25"/>
  <c r="H2759" i="25"/>
  <c r="E2371" i="25"/>
  <c r="F2895" i="25"/>
  <c r="I2711" i="25"/>
  <c r="G2965" i="25"/>
  <c r="H2793" i="25"/>
  <c r="F3023" i="25"/>
  <c r="I3205" i="25"/>
  <c r="H3114" i="25"/>
  <c r="E3367" i="25"/>
  <c r="I3552" i="25"/>
  <c r="I2482" i="25"/>
  <c r="G3046" i="25"/>
  <c r="F3262" i="25"/>
  <c r="F3458" i="25"/>
  <c r="H3650" i="25"/>
  <c r="F3457" i="25"/>
  <c r="G3071" i="25"/>
  <c r="F3387" i="25"/>
  <c r="H2445" i="25"/>
  <c r="H3288" i="25"/>
  <c r="G3146" i="25"/>
  <c r="E2404" i="25"/>
  <c r="E3260" i="25"/>
  <c r="G3509" i="25"/>
  <c r="H3684" i="25"/>
  <c r="E3543" i="25"/>
  <c r="G3784" i="25"/>
  <c r="H3953" i="25"/>
  <c r="H3454" i="25"/>
  <c r="I3756" i="25"/>
  <c r="F3948" i="25"/>
  <c r="H3488" i="25"/>
  <c r="F3719" i="25"/>
  <c r="E3972" i="25"/>
  <c r="F3560" i="25"/>
  <c r="G3754" i="25"/>
  <c r="G3423" i="25"/>
  <c r="I3731" i="25"/>
  <c r="E3172" i="25"/>
  <c r="F3631" i="25"/>
  <c r="H3825" i="25"/>
  <c r="I3809" i="25"/>
  <c r="H3924" i="25"/>
  <c r="G3845" i="25"/>
  <c r="H3824" i="25"/>
  <c r="G3925" i="25"/>
  <c r="H3832" i="25"/>
  <c r="E3962" i="25"/>
  <c r="F2756" i="25"/>
  <c r="H3519" i="25"/>
  <c r="F3579" i="25"/>
  <c r="I3942" i="25"/>
  <c r="F3644" i="25"/>
  <c r="F2457" i="25"/>
  <c r="E3208" i="25"/>
  <c r="H3521" i="25"/>
  <c r="E3093" i="25"/>
  <c r="F2877" i="25"/>
  <c r="G3320" i="25"/>
  <c r="G3086" i="25"/>
  <c r="F3370" i="25"/>
  <c r="E3617" i="25"/>
  <c r="I3109" i="25"/>
  <c r="E3663" i="25"/>
  <c r="G3893" i="25"/>
  <c r="G2964" i="25"/>
  <c r="I3617" i="25"/>
  <c r="F3876" i="25"/>
  <c r="H3063" i="25"/>
  <c r="G3574" i="25"/>
  <c r="H3829" i="25"/>
  <c r="H3347" i="25"/>
  <c r="G3656" i="25"/>
  <c r="H3153" i="25"/>
  <c r="I3627" i="25"/>
  <c r="G3789" i="25"/>
  <c r="F3521" i="25"/>
  <c r="I3739" i="25"/>
  <c r="F3307" i="25"/>
  <c r="H3954" i="25"/>
  <c r="F3826" i="25"/>
  <c r="F3439" i="25"/>
  <c r="E3865" i="25"/>
  <c r="G3440" i="25"/>
  <c r="H3968" i="25"/>
  <c r="E3139" i="25"/>
  <c r="I3782" i="25"/>
  <c r="E3820" i="25"/>
  <c r="H3871" i="25"/>
  <c r="F3910" i="25"/>
  <c r="G3489" i="25"/>
  <c r="G3078" i="25"/>
  <c r="F2555" i="25"/>
  <c r="H3291" i="25"/>
  <c r="E3149" i="25"/>
  <c r="H2431" i="25"/>
  <c r="G3271" i="25"/>
  <c r="H3518" i="25"/>
  <c r="H3686" i="25"/>
  <c r="E3551" i="25"/>
  <c r="I3789" i="25"/>
  <c r="E3958" i="25"/>
  <c r="H3467" i="25"/>
  <c r="E3759" i="25"/>
  <c r="G3951" i="25"/>
  <c r="I3493" i="25"/>
  <c r="G3730" i="25"/>
  <c r="E3073" i="25"/>
  <c r="E2853" i="25"/>
  <c r="F3335" i="25"/>
  <c r="F3150" i="25"/>
  <c r="G3629" i="25"/>
  <c r="E3900" i="25"/>
  <c r="H3389" i="25"/>
  <c r="I3271" i="25"/>
  <c r="E2893" i="25"/>
  <c r="F2935" i="25"/>
  <c r="I2465" i="25"/>
  <c r="E3099" i="25"/>
  <c r="F3179" i="25"/>
  <c r="I3568" i="25"/>
  <c r="F2905" i="25"/>
  <c r="F3284" i="25"/>
  <c r="G3547" i="25"/>
  <c r="H3882" i="25"/>
  <c r="I3152" i="25"/>
  <c r="I3443" i="25"/>
  <c r="G2910" i="25"/>
  <c r="F3293" i="25"/>
  <c r="E3152" i="25"/>
  <c r="F2541" i="25"/>
  <c r="H3222" i="25"/>
  <c r="H3476" i="25"/>
  <c r="G3669" i="25"/>
  <c r="G3504" i="25"/>
  <c r="E3778" i="25"/>
  <c r="F3925" i="25"/>
  <c r="F3226" i="25"/>
  <c r="E3630" i="25"/>
  <c r="E3855" i="25"/>
  <c r="F2997" i="25"/>
  <c r="I3531" i="25"/>
  <c r="I3774" i="25"/>
  <c r="F3104" i="25"/>
  <c r="I3392" i="25"/>
  <c r="E2836" i="25"/>
  <c r="E3097" i="25"/>
  <c r="H3378" i="25"/>
  <c r="H2696" i="25"/>
  <c r="G2622" i="25"/>
  <c r="H2382" i="25"/>
  <c r="G2869" i="25"/>
  <c r="F2711" i="25"/>
  <c r="H2992" i="25"/>
  <c r="F3250" i="25"/>
  <c r="I3234" i="25"/>
  <c r="H3493" i="25"/>
  <c r="I3656" i="25"/>
  <c r="F3010" i="25"/>
  <c r="H3305" i="25"/>
  <c r="H3530" i="25"/>
  <c r="G3763" i="25"/>
  <c r="H2965" i="25"/>
  <c r="H3215" i="25"/>
  <c r="E3458" i="25"/>
  <c r="I2869" i="25"/>
  <c r="H3189" i="25"/>
  <c r="F2978" i="25"/>
  <c r="H3211" i="25"/>
  <c r="H2753" i="25"/>
  <c r="E3197" i="25"/>
  <c r="G3382" i="25"/>
  <c r="E3577" i="25"/>
  <c r="H3165" i="25"/>
  <c r="H3429" i="25"/>
  <c r="H2888" i="25"/>
  <c r="E3143" i="25"/>
  <c r="G3427" i="25"/>
  <c r="H2782" i="25"/>
  <c r="H2702" i="25"/>
  <c r="F2566" i="25"/>
  <c r="I2904" i="25"/>
  <c r="F2781" i="25"/>
  <c r="I3032" i="25"/>
  <c r="I2681" i="25"/>
  <c r="H3292" i="25"/>
  <c r="G3522" i="25"/>
  <c r="E2247" i="25"/>
  <c r="G3059" i="25"/>
  <c r="G3349" i="25"/>
  <c r="H2661" i="25"/>
  <c r="F3193" i="25"/>
  <c r="G3450" i="25"/>
  <c r="F2839" i="25"/>
  <c r="I3167" i="25"/>
  <c r="H3458" i="25"/>
  <c r="I2817" i="25"/>
  <c r="F2741" i="25"/>
  <c r="F2397" i="25"/>
  <c r="H2937" i="25"/>
  <c r="I2812" i="25"/>
  <c r="F3049" i="25"/>
  <c r="I2795" i="25"/>
  <c r="G3247" i="25"/>
  <c r="F3534" i="25"/>
  <c r="I2592" i="25"/>
  <c r="I3077" i="25"/>
  <c r="E3366" i="25"/>
  <c r="G3537" i="25"/>
  <c r="G3827" i="25"/>
  <c r="E3114" i="25"/>
  <c r="E3346" i="25"/>
  <c r="G2759" i="25"/>
  <c r="H3040" i="25"/>
  <c r="G3323" i="25"/>
  <c r="G2712" i="25"/>
  <c r="H2353" i="25"/>
  <c r="E2925" i="25"/>
  <c r="F2787" i="25"/>
  <c r="I2620" i="25"/>
  <c r="E2999" i="25"/>
  <c r="F3202" i="25"/>
  <c r="E3165" i="25"/>
  <c r="E3444" i="25"/>
  <c r="I3632" i="25"/>
  <c r="H3020" i="25"/>
  <c r="E3254" i="25"/>
  <c r="F3486" i="25"/>
  <c r="G3707" i="25"/>
  <c r="F2808" i="25"/>
  <c r="G3276" i="25"/>
  <c r="G2154" i="25"/>
  <c r="H2928" i="25"/>
  <c r="H3148" i="25"/>
  <c r="F3342" i="25"/>
  <c r="F2683" i="25"/>
  <c r="F2987" i="25"/>
  <c r="E2803" i="25"/>
  <c r="G2641" i="25"/>
  <c r="F2922" i="25"/>
  <c r="H2656" i="25"/>
  <c r="G2982" i="25"/>
  <c r="G3165" i="25"/>
  <c r="H2993" i="25"/>
  <c r="E3323" i="25"/>
  <c r="H3525" i="25"/>
  <c r="G3642" i="25"/>
  <c r="H2716" i="25"/>
  <c r="H3181" i="25"/>
  <c r="E3368" i="25"/>
  <c r="H2724" i="25"/>
  <c r="I3003" i="25"/>
  <c r="H3204" i="25"/>
  <c r="F3470" i="25"/>
  <c r="G2797" i="25"/>
  <c r="G2500" i="25"/>
  <c r="H2911" i="25"/>
  <c r="G2747" i="25"/>
  <c r="E2987" i="25"/>
  <c r="F2817" i="25"/>
  <c r="H3037" i="25"/>
  <c r="E3227" i="25"/>
  <c r="G3145" i="25"/>
  <c r="H3398" i="25"/>
  <c r="E3562" i="25"/>
  <c r="I2617" i="25"/>
  <c r="F3067" i="25"/>
  <c r="F3278" i="25"/>
  <c r="G3474" i="25"/>
  <c r="G3673" i="25"/>
  <c r="G3585" i="25"/>
  <c r="F3107" i="25"/>
  <c r="E3405" i="25"/>
  <c r="I2737" i="25"/>
  <c r="F3331" i="25"/>
  <c r="I3177" i="25"/>
  <c r="I2762" i="25"/>
  <c r="H3287" i="25"/>
  <c r="H3534" i="25"/>
  <c r="H3700" i="25"/>
  <c r="I3582" i="25"/>
  <c r="I3802" i="25"/>
  <c r="H3969" i="25"/>
  <c r="G3496" i="25"/>
  <c r="F3776" i="25"/>
  <c r="F3963" i="25"/>
  <c r="I3509" i="25"/>
  <c r="I3750" i="25"/>
  <c r="G2801" i="25"/>
  <c r="E3590" i="25"/>
  <c r="E3766" i="25"/>
  <c r="G3452" i="25"/>
  <c r="G3749" i="25"/>
  <c r="I3272" i="25"/>
  <c r="I3657" i="25"/>
  <c r="F3841" i="25"/>
  <c r="I3836" i="25"/>
  <c r="G3471" i="25"/>
  <c r="H3925" i="25"/>
  <c r="E3856" i="25"/>
  <c r="I3160" i="25"/>
  <c r="F3861" i="25"/>
  <c r="G3872" i="25"/>
  <c r="H3259" i="25"/>
  <c r="I3603" i="25"/>
  <c r="H3656" i="25"/>
  <c r="I3959" i="25"/>
  <c r="E3021" i="25"/>
  <c r="G2718" i="25"/>
  <c r="E3252" i="25"/>
  <c r="F3535" i="25"/>
  <c r="G3122" i="25"/>
  <c r="H2966" i="25"/>
  <c r="F3362" i="25"/>
  <c r="F3108" i="25"/>
  <c r="F3392" i="25"/>
  <c r="F3634" i="25"/>
  <c r="I3227" i="25"/>
  <c r="I3683" i="25"/>
  <c r="E3906" i="25"/>
  <c r="G3119" i="25"/>
  <c r="H3639" i="25"/>
  <c r="H3893" i="25"/>
  <c r="H3179" i="25"/>
  <c r="I3606" i="25"/>
  <c r="I3842" i="25"/>
  <c r="H3404" i="25"/>
  <c r="G3679" i="25"/>
  <c r="I3276" i="25"/>
  <c r="H3648" i="25"/>
  <c r="E3801" i="25"/>
  <c r="F3553" i="25"/>
  <c r="I3755" i="25"/>
  <c r="H3449" i="25"/>
  <c r="G3976" i="25"/>
  <c r="H3928" i="25"/>
  <c r="H3551" i="25"/>
  <c r="I3941" i="25"/>
  <c r="F3516" i="25"/>
  <c r="E3731" i="25"/>
  <c r="E3349" i="25"/>
  <c r="E3929" i="25"/>
  <c r="G3790" i="25"/>
  <c r="I3890" i="25"/>
  <c r="F3946" i="25"/>
  <c r="G3603" i="25"/>
  <c r="I3117" i="25"/>
  <c r="H3416" i="25"/>
  <c r="E2774" i="25"/>
  <c r="E3334" i="25"/>
  <c r="G3184" i="25"/>
  <c r="G2773" i="25"/>
  <c r="G3292" i="25"/>
  <c r="E3537" i="25"/>
  <c r="H3702" i="25"/>
  <c r="H3585" i="25"/>
  <c r="I3807" i="25"/>
  <c r="H3971" i="25"/>
  <c r="H3504" i="25"/>
  <c r="H3779" i="25"/>
  <c r="E3967" i="25"/>
  <c r="I3517" i="25"/>
  <c r="G3265" i="25"/>
  <c r="F3098" i="25"/>
  <c r="G3491" i="25"/>
  <c r="F2514" i="25"/>
  <c r="H3087" i="25"/>
  <c r="G2468" i="25"/>
  <c r="G3442" i="25"/>
  <c r="E3287" i="25"/>
  <c r="F2919" i="25"/>
  <c r="H2113" i="25"/>
  <c r="F2559" i="25"/>
  <c r="G3117" i="25"/>
  <c r="I3204" i="25"/>
  <c r="E3578" i="25"/>
  <c r="I2947" i="25"/>
  <c r="H3303" i="25"/>
  <c r="H3570" i="25"/>
  <c r="G3905" i="25"/>
  <c r="F3171" i="25"/>
  <c r="E3457" i="25"/>
  <c r="E2962" i="25"/>
  <c r="E3325" i="25"/>
  <c r="F3173" i="25"/>
  <c r="H2749" i="25"/>
  <c r="I3236" i="25"/>
  <c r="E3489" i="25"/>
  <c r="F3682" i="25"/>
  <c r="F3541" i="25"/>
  <c r="I3793" i="25"/>
  <c r="F3935" i="25"/>
  <c r="H3295" i="25"/>
  <c r="E3706" i="25"/>
  <c r="G3874" i="25"/>
  <c r="F3101" i="25"/>
  <c r="I3547" i="25"/>
  <c r="E3785" i="25"/>
  <c r="F3208" i="25"/>
  <c r="G3410" i="25"/>
  <c r="H2862" i="25"/>
  <c r="F3118" i="25"/>
  <c r="G3401" i="25"/>
  <c r="G2837" i="25"/>
  <c r="H2653" i="25"/>
  <c r="E2467" i="25"/>
  <c r="E2882" i="25"/>
  <c r="E2747" i="25"/>
  <c r="I3065" i="25"/>
  <c r="F2523" i="25"/>
  <c r="I3266" i="25"/>
  <c r="G3506" i="25"/>
  <c r="E3664" i="25"/>
  <c r="H3097" i="25"/>
  <c r="G3324" i="25"/>
  <c r="G3553" i="25"/>
  <c r="G3785" i="25"/>
  <c r="G3005" i="25"/>
  <c r="I3305" i="25"/>
  <c r="I3474" i="25"/>
  <c r="H2917" i="25"/>
  <c r="E3212" i="25"/>
  <c r="G3003" i="25"/>
  <c r="F3285" i="25"/>
  <c r="G2847" i="25"/>
  <c r="H3223" i="25"/>
  <c r="G3398" i="25"/>
  <c r="G2647" i="25"/>
  <c r="H3253" i="25"/>
  <c r="I3444" i="25"/>
  <c r="F2920" i="25"/>
  <c r="E3159" i="25"/>
  <c r="G3457" i="25"/>
  <c r="G2901" i="25"/>
  <c r="E2733" i="25"/>
  <c r="E2630" i="25"/>
  <c r="H2934" i="25"/>
  <c r="H2806" i="25"/>
  <c r="H3102" i="25"/>
  <c r="G2791" i="25"/>
  <c r="F3314" i="25"/>
  <c r="H3533" i="25"/>
  <c r="H2575" i="25"/>
  <c r="H3143" i="25"/>
  <c r="G3365" i="25"/>
  <c r="G2780" i="25"/>
  <c r="F3217" i="25"/>
  <c r="G2022" i="25"/>
  <c r="E2949" i="25"/>
  <c r="I3183" i="25"/>
  <c r="I2100" i="25"/>
  <c r="F2844" i="25"/>
  <c r="F2772" i="25"/>
  <c r="H2665" i="25"/>
  <c r="G2955" i="25"/>
  <c r="G2839" i="25"/>
  <c r="H3070" i="25"/>
  <c r="F2908" i="25"/>
  <c r="I3339" i="25"/>
  <c r="I3548" i="25"/>
  <c r="I2677" i="25"/>
  <c r="G3101" i="25"/>
  <c r="G3381" i="25"/>
  <c r="G3619" i="25"/>
  <c r="H3850" i="25"/>
  <c r="F3144" i="25"/>
  <c r="H3365" i="25"/>
  <c r="G2782" i="25"/>
  <c r="E3127" i="25"/>
  <c r="H3340" i="25"/>
  <c r="I2751" i="25"/>
  <c r="I2456" i="25"/>
  <c r="E2017" i="25"/>
  <c r="I2889" i="25"/>
  <c r="E2653" i="25"/>
  <c r="E3020" i="25"/>
  <c r="F3218" i="25"/>
  <c r="H3191" i="25"/>
  <c r="I3512" i="25"/>
  <c r="E3640" i="25"/>
  <c r="E3041" i="25"/>
  <c r="E3275" i="25"/>
  <c r="E3503" i="25"/>
  <c r="G3793" i="25"/>
  <c r="G2543" i="25"/>
  <c r="F3297" i="25"/>
  <c r="G2367" i="25"/>
  <c r="H2952" i="25"/>
  <c r="E3169" i="25"/>
  <c r="G3411" i="25"/>
  <c r="E2715" i="25"/>
  <c r="H2107" i="25"/>
  <c r="E2869" i="25"/>
  <c r="G2678" i="25"/>
  <c r="H2941" i="25"/>
  <c r="H2762" i="25"/>
  <c r="E3005" i="25"/>
  <c r="H3182" i="25"/>
  <c r="F3084" i="25"/>
  <c r="I3342" i="25"/>
  <c r="E3538" i="25"/>
  <c r="H3669" i="25"/>
  <c r="F2823" i="25"/>
  <c r="E3202" i="25"/>
  <c r="I3420" i="25"/>
  <c r="I2763" i="25"/>
  <c r="G3025" i="25"/>
  <c r="E3263" i="25"/>
  <c r="E2160" i="25"/>
  <c r="H2823" i="25"/>
  <c r="E2677" i="25"/>
  <c r="F2932" i="25"/>
  <c r="I2772" i="25"/>
  <c r="I2443" i="25"/>
  <c r="H2847" i="25"/>
  <c r="E3059" i="25"/>
  <c r="H2639" i="25"/>
  <c r="H3176" i="25"/>
  <c r="E3427" i="25"/>
  <c r="I3600" i="25"/>
  <c r="G2705" i="25"/>
  <c r="I3088" i="25"/>
  <c r="G3334" i="25"/>
  <c r="H3490" i="25"/>
  <c r="G3691" i="25"/>
  <c r="G3817" i="25"/>
  <c r="G3137" i="25"/>
  <c r="E3433" i="25"/>
  <c r="I3015" i="25"/>
  <c r="G2409" i="25"/>
  <c r="F3204" i="25"/>
  <c r="G3012" i="25"/>
  <c r="E3309" i="25"/>
  <c r="G3549" i="25"/>
  <c r="H3750" i="25"/>
  <c r="G3607" i="25"/>
  <c r="I3821" i="25"/>
  <c r="G3958" i="25"/>
  <c r="G3536" i="25"/>
  <c r="E3791" i="25"/>
  <c r="G3944" i="25"/>
  <c r="I3533" i="25"/>
  <c r="F3766" i="25"/>
  <c r="H3213" i="25"/>
  <c r="F3615" i="25"/>
  <c r="H3782" i="25"/>
  <c r="G3588" i="25"/>
  <c r="I3762" i="25"/>
  <c r="I3355" i="25"/>
  <c r="I3708" i="25"/>
  <c r="I3856" i="25"/>
  <c r="G3867" i="25"/>
  <c r="F3903" i="25"/>
  <c r="F2789" i="25"/>
  <c r="G3898" i="25"/>
  <c r="E3922" i="25"/>
  <c r="I3887" i="25"/>
  <c r="F2976" i="25"/>
  <c r="E3614" i="25"/>
  <c r="I3706" i="25"/>
  <c r="F3721" i="25"/>
  <c r="H3689" i="25"/>
  <c r="E3188" i="25"/>
  <c r="F2853" i="25"/>
  <c r="I3341" i="25"/>
  <c r="I3554" i="25"/>
  <c r="I3174" i="25"/>
  <c r="H3082" i="25"/>
  <c r="E3403" i="25"/>
  <c r="E3142" i="25"/>
  <c r="H3472" i="25"/>
  <c r="E3649" i="25"/>
  <c r="I3338" i="25"/>
  <c r="E3750" i="25"/>
  <c r="F3927" i="25"/>
  <c r="G3206" i="25"/>
  <c r="G3718" i="25"/>
  <c r="F3913" i="25"/>
  <c r="I3289" i="25"/>
  <c r="E3682" i="25"/>
  <c r="G3856" i="25"/>
  <c r="I3434" i="25"/>
  <c r="F3725" i="25"/>
  <c r="E3318" i="25"/>
  <c r="G3670" i="25"/>
  <c r="G3019" i="25"/>
  <c r="H3583" i="25"/>
  <c r="H3771" i="25"/>
  <c r="F3684" i="25"/>
  <c r="I3913" i="25"/>
  <c r="E3844" i="25"/>
  <c r="G3767" i="25"/>
  <c r="G3862" i="25"/>
  <c r="F3617" i="25"/>
  <c r="E3857" i="25"/>
  <c r="E3516" i="25"/>
  <c r="I3967" i="25"/>
  <c r="F3416" i="25"/>
  <c r="E3908" i="25"/>
  <c r="F3529" i="25"/>
  <c r="H3834" i="25"/>
  <c r="E3141" i="25"/>
  <c r="E3437" i="25"/>
  <c r="H3028" i="25"/>
  <c r="E2555" i="25"/>
  <c r="G3213" i="25"/>
  <c r="H3023" i="25"/>
  <c r="F3320" i="25"/>
  <c r="H3556" i="25"/>
  <c r="E1739" i="25"/>
  <c r="I3615" i="25"/>
  <c r="F3823" i="25"/>
  <c r="E3964" i="25"/>
  <c r="G3544" i="25"/>
  <c r="I3800" i="25"/>
  <c r="H3959" i="25"/>
  <c r="H3536" i="25"/>
  <c r="F2172" i="25"/>
  <c r="I2644" i="25"/>
  <c r="H3738" i="25"/>
  <c r="I3089" i="25"/>
  <c r="F3589" i="25"/>
  <c r="H3528" i="25"/>
  <c r="F2691" i="25"/>
  <c r="F3446" i="25"/>
  <c r="H2618" i="25"/>
  <c r="E2722" i="25"/>
  <c r="G2798" i="25"/>
  <c r="H3246" i="25"/>
  <c r="E3379" i="25"/>
  <c r="I3636" i="25"/>
  <c r="E3070" i="25"/>
  <c r="I3389" i="25"/>
  <c r="G3675" i="25"/>
  <c r="I2840" i="25"/>
  <c r="G3282" i="25"/>
  <c r="E3518" i="25"/>
  <c r="I3091" i="25"/>
  <c r="F2845" i="25"/>
  <c r="H3263" i="25"/>
  <c r="E3015" i="25"/>
  <c r="E3312" i="25"/>
  <c r="F3552" i="25"/>
  <c r="F3746" i="25"/>
  <c r="F3573" i="25"/>
  <c r="G3806" i="25"/>
  <c r="H3977" i="25"/>
  <c r="E3343" i="25"/>
  <c r="I3724" i="25"/>
  <c r="E3886" i="25"/>
  <c r="G3199" i="25"/>
  <c r="G3622" i="25"/>
  <c r="F3799" i="25"/>
  <c r="F3231" i="25"/>
  <c r="I3428" i="25"/>
  <c r="F2886" i="25"/>
  <c r="E3193" i="25"/>
  <c r="H3426" i="25"/>
  <c r="G2864" i="25"/>
  <c r="I2696" i="25"/>
  <c r="E2563" i="25"/>
  <c r="E2973" i="25"/>
  <c r="I2779" i="25"/>
  <c r="E3083" i="25"/>
  <c r="F2661" i="25"/>
  <c r="I3291" i="25"/>
  <c r="H3557" i="25"/>
  <c r="F2013" i="25"/>
  <c r="F3112" i="25"/>
  <c r="F3347" i="25"/>
  <c r="G3571" i="25"/>
  <c r="G3865" i="25"/>
  <c r="E3031" i="25"/>
  <c r="I3323" i="25"/>
  <c r="I3486" i="25"/>
  <c r="I2976" i="25"/>
  <c r="H3282" i="25"/>
  <c r="I3028" i="25"/>
  <c r="E3299" i="25"/>
  <c r="H2933" i="25"/>
  <c r="I3240" i="25"/>
  <c r="F3467" i="25"/>
  <c r="H2765" i="25"/>
  <c r="G3268" i="25"/>
  <c r="E1996" i="25"/>
  <c r="G2942" i="25"/>
  <c r="H3236" i="25"/>
  <c r="E2009" i="25"/>
  <c r="E2926" i="25"/>
  <c r="G2766" i="25"/>
  <c r="H2655" i="25"/>
  <c r="F2274" i="25"/>
  <c r="E2835" i="25"/>
  <c r="I3121" i="25"/>
  <c r="F2901" i="25"/>
  <c r="I3337" i="25"/>
  <c r="H3581" i="25"/>
  <c r="H2672" i="25"/>
  <c r="I3159" i="25"/>
  <c r="G3380" i="25"/>
  <c r="H2370" i="25"/>
  <c r="F3289" i="25"/>
  <c r="G2352" i="25"/>
  <c r="E2970" i="25"/>
  <c r="G3201" i="25"/>
  <c r="G2250" i="25"/>
  <c r="G2956" i="25"/>
  <c r="I2792" i="25"/>
  <c r="F2700" i="25"/>
  <c r="F2981" i="25"/>
  <c r="F2864" i="25"/>
  <c r="G3141" i="25"/>
  <c r="G2988" i="25"/>
  <c r="F3357" i="25"/>
  <c r="I3560" i="25"/>
  <c r="F2730" i="25"/>
  <c r="G3183" i="25"/>
  <c r="G3397" i="25"/>
  <c r="H3642" i="25"/>
  <c r="H3867" i="25"/>
  <c r="E3170" i="25"/>
  <c r="E3432" i="25"/>
  <c r="E2814" i="25"/>
  <c r="G3147" i="25"/>
  <c r="G3363" i="25"/>
  <c r="I2786" i="25"/>
  <c r="I2707" i="25"/>
  <c r="E2290" i="25"/>
  <c r="G2920" i="25"/>
  <c r="G2689" i="25"/>
  <c r="F3034" i="25"/>
  <c r="F2712" i="25"/>
  <c r="E3214" i="25"/>
  <c r="I3524" i="25"/>
  <c r="G3650" i="25"/>
  <c r="H3064" i="25"/>
  <c r="G3352" i="25"/>
  <c r="F3518" i="25"/>
  <c r="H3810" i="25"/>
  <c r="H2775" i="25"/>
  <c r="H3315" i="25"/>
  <c r="E2670" i="25"/>
  <c r="I2979" i="25"/>
  <c r="H3188" i="25"/>
  <c r="G3441" i="25"/>
  <c r="F2757" i="25"/>
  <c r="H2357" i="25"/>
  <c r="G2894" i="25"/>
  <c r="F2708" i="25"/>
  <c r="E2963" i="25"/>
  <c r="E2789" i="25"/>
  <c r="H3022" i="25"/>
  <c r="E3203" i="25"/>
  <c r="I3112" i="25"/>
  <c r="H3366" i="25"/>
  <c r="F3550" i="25"/>
  <c r="F2474" i="25"/>
  <c r="H2609" i="25"/>
  <c r="H3221" i="25"/>
  <c r="I3440" i="25"/>
  <c r="I2796" i="25"/>
  <c r="E3053" i="25"/>
  <c r="H3284" i="25"/>
  <c r="I2360" i="25"/>
  <c r="H2856" i="25"/>
  <c r="I2725" i="25"/>
  <c r="E2080" i="25"/>
  <c r="E2795" i="25"/>
  <c r="H2527" i="25"/>
  <c r="I2877" i="25"/>
  <c r="E3075" i="25"/>
  <c r="I2741" i="25"/>
  <c r="G3197" i="25"/>
  <c r="I3454" i="25"/>
  <c r="H3613" i="25"/>
  <c r="E2782" i="25"/>
  <c r="I3106" i="25"/>
  <c r="H3355" i="25"/>
  <c r="H3506" i="25"/>
  <c r="H3714" i="25"/>
  <c r="H3874" i="25"/>
  <c r="F3176" i="25"/>
  <c r="E3462" i="25"/>
  <c r="H3057" i="25"/>
  <c r="H2645" i="25"/>
  <c r="G3233" i="25"/>
  <c r="F3045" i="25"/>
  <c r="H3337" i="25"/>
  <c r="F3570" i="25"/>
  <c r="F2942" i="25"/>
  <c r="E3636" i="25"/>
  <c r="G3838" i="25"/>
  <c r="I2708" i="25"/>
  <c r="G3576" i="25"/>
  <c r="H3816" i="25"/>
  <c r="I2619" i="25"/>
  <c r="H3552" i="25"/>
  <c r="G3782" i="25"/>
  <c r="G3286" i="25"/>
  <c r="F3632" i="25"/>
  <c r="E2397" i="25"/>
  <c r="E3607" i="25"/>
  <c r="F3773" i="25"/>
  <c r="F3393" i="25"/>
  <c r="E3723" i="25"/>
  <c r="H3013" i="25"/>
  <c r="F3888" i="25"/>
  <c r="G3948" i="25"/>
  <c r="I2888" i="25"/>
  <c r="G3178" i="25"/>
  <c r="I2508" i="25"/>
  <c r="F3310" i="25"/>
  <c r="G3765" i="25"/>
  <c r="I3709" i="25"/>
  <c r="H2800" i="25"/>
  <c r="H3474" i="25"/>
  <c r="F2650" i="25"/>
  <c r="E2750" i="25"/>
  <c r="F2822" i="25"/>
  <c r="F2493" i="25"/>
  <c r="I3407" i="25"/>
  <c r="H3645" i="25"/>
  <c r="F3093" i="25"/>
  <c r="I3405" i="25"/>
  <c r="H3698" i="25"/>
  <c r="H2913" i="25"/>
  <c r="I3302" i="25"/>
  <c r="H3529" i="25"/>
  <c r="F3109" i="25"/>
  <c r="G2936" i="25"/>
  <c r="E3280" i="25"/>
  <c r="F3032" i="25"/>
  <c r="F3330" i="25"/>
  <c r="G3565" i="25"/>
  <c r="G2855" i="25"/>
  <c r="I3651" i="25"/>
  <c r="H3820" i="25"/>
  <c r="F3894" i="25"/>
  <c r="H3379" i="25"/>
  <c r="F3740" i="25"/>
  <c r="G3943" i="25"/>
  <c r="H3281" i="25"/>
  <c r="H3641" i="25"/>
  <c r="F2618" i="25"/>
  <c r="G3252" i="25"/>
  <c r="I2411" i="25"/>
  <c r="E2917" i="25"/>
  <c r="I3215" i="25"/>
  <c r="F3454" i="25"/>
  <c r="F2896" i="25"/>
  <c r="F2813" i="25"/>
  <c r="I2629" i="25"/>
  <c r="E2997" i="25"/>
  <c r="F2804" i="25"/>
  <c r="I3101" i="25"/>
  <c r="G3014" i="25"/>
  <c r="G3313" i="25"/>
  <c r="E3568" i="25"/>
  <c r="H2570" i="25"/>
  <c r="I3139" i="25"/>
  <c r="F3405" i="25"/>
  <c r="H3594" i="25"/>
  <c r="G3883" i="25"/>
  <c r="H3046" i="25"/>
  <c r="E3335" i="25"/>
  <c r="I3530" i="25"/>
  <c r="H3005" i="25"/>
  <c r="E3294" i="25"/>
  <c r="G3054" i="25"/>
  <c r="F3316" i="25"/>
  <c r="I3035" i="25"/>
  <c r="E3253" i="25"/>
  <c r="G3477" i="25"/>
  <c r="G2258" i="25"/>
  <c r="F3288" i="25"/>
  <c r="H2601" i="25"/>
  <c r="E2969" i="25"/>
  <c r="F3254" i="25"/>
  <c r="F2244" i="25"/>
  <c r="G2951" i="25"/>
  <c r="F2862" i="25"/>
  <c r="F2698" i="25"/>
  <c r="I2392" i="25"/>
  <c r="E2861" i="25"/>
  <c r="H3140" i="25"/>
  <c r="I3068" i="25"/>
  <c r="E3351" i="25"/>
  <c r="E3594" i="25"/>
  <c r="G2727" i="25"/>
  <c r="F3181" i="25"/>
  <c r="H3441" i="25"/>
  <c r="F2736" i="25"/>
  <c r="F3312" i="25"/>
  <c r="I2433" i="25"/>
  <c r="G2999" i="25"/>
  <c r="G3275" i="25"/>
  <c r="F2429" i="25"/>
  <c r="E2974" i="25"/>
  <c r="I2821" i="25"/>
  <c r="G2734" i="25"/>
  <c r="G2505" i="25"/>
  <c r="H2889" i="25"/>
  <c r="H3158" i="25"/>
  <c r="F3019" i="25"/>
  <c r="I3391" i="25"/>
  <c r="I3608" i="25"/>
  <c r="F2810" i="25"/>
  <c r="F3206" i="25"/>
  <c r="G3412" i="25"/>
  <c r="G3665" i="25"/>
  <c r="I2673" i="25"/>
  <c r="E3194" i="25"/>
  <c r="E3450" i="25"/>
  <c r="H2841" i="25"/>
  <c r="E3167" i="25"/>
  <c r="G3459" i="25"/>
  <c r="I2819" i="25"/>
  <c r="E2746" i="25"/>
  <c r="F2404" i="25"/>
  <c r="G2940" i="25"/>
  <c r="E2812" i="25"/>
  <c r="G3051" i="25"/>
  <c r="E2805" i="25"/>
  <c r="G3249" i="25"/>
  <c r="I3536" i="25"/>
  <c r="F2602" i="25"/>
  <c r="E3077" i="25"/>
  <c r="G3368" i="25"/>
  <c r="H3538" i="25"/>
  <c r="G3833" i="25"/>
  <c r="E3088" i="25"/>
  <c r="H3333" i="25"/>
  <c r="E2718" i="25"/>
  <c r="H3001" i="25"/>
  <c r="G3241" i="25"/>
  <c r="F3462" i="25"/>
  <c r="I2788" i="25"/>
  <c r="F2644" i="25"/>
  <c r="I2909" i="25"/>
  <c r="I2746" i="25"/>
  <c r="F2354" i="25"/>
  <c r="H2816" i="25"/>
  <c r="G3036" i="25"/>
  <c r="I3257" i="25"/>
  <c r="G3143" i="25"/>
  <c r="E3396" i="25"/>
  <c r="E3586" i="25"/>
  <c r="I2608" i="25"/>
  <c r="G2800" i="25"/>
  <c r="H3277" i="25"/>
  <c r="I1616" i="25"/>
  <c r="G2823" i="25"/>
  <c r="I3111" i="25"/>
  <c r="G3305" i="25"/>
  <c r="E2450" i="25"/>
  <c r="F2944" i="25"/>
  <c r="F2750" i="25"/>
  <c r="H2316" i="25"/>
  <c r="E2875" i="25"/>
  <c r="I2593" i="25"/>
  <c r="I2896" i="25"/>
  <c r="F3130" i="25"/>
  <c r="F2830" i="25"/>
  <c r="I3222" i="25"/>
  <c r="H3501" i="25"/>
  <c r="E3624" i="25"/>
  <c r="I2828" i="25"/>
  <c r="I3170" i="25"/>
  <c r="H3371" i="25"/>
  <c r="H3522" i="25"/>
  <c r="G3777" i="25"/>
  <c r="F2395" i="25"/>
  <c r="E3206" i="25"/>
  <c r="H3515" i="25"/>
  <c r="E3086" i="25"/>
  <c r="E2820" i="25"/>
  <c r="I3318" i="25"/>
  <c r="G3081" i="25"/>
  <c r="F3367" i="25"/>
  <c r="F3616" i="25"/>
  <c r="E3104" i="25"/>
  <c r="G3662" i="25"/>
  <c r="E3891" i="25"/>
  <c r="G2959" i="25"/>
  <c r="H3607" i="25"/>
  <c r="H3875" i="25"/>
  <c r="H3054" i="25"/>
  <c r="I3573" i="25"/>
  <c r="H3828" i="25"/>
  <c r="I3345" i="25"/>
  <c r="E3654" i="25"/>
  <c r="H3150" i="25"/>
  <c r="H3625" i="25"/>
  <c r="E3787" i="25"/>
  <c r="F3517" i="25"/>
  <c r="G3738" i="25"/>
  <c r="G3218" i="25"/>
  <c r="F3952" i="25"/>
  <c r="I3811" i="25"/>
  <c r="G3422" i="25"/>
  <c r="F3857" i="25"/>
  <c r="E3422" i="25"/>
  <c r="H3958" i="25"/>
  <c r="G3095" i="25"/>
  <c r="F3774" i="25"/>
  <c r="H3814" i="25"/>
  <c r="I3869" i="25"/>
  <c r="H3873" i="25"/>
  <c r="E3469" i="25"/>
  <c r="G3073" i="25"/>
  <c r="F3388" i="25"/>
  <c r="F2471" i="25"/>
  <c r="I3290" i="25"/>
  <c r="F3147" i="25"/>
  <c r="I2424" i="25"/>
  <c r="G3264" i="25"/>
  <c r="H3510" i="25"/>
  <c r="G3685" i="25"/>
  <c r="F3549" i="25"/>
  <c r="H3788" i="25"/>
  <c r="I3954" i="25"/>
  <c r="H3457" i="25"/>
  <c r="E3758" i="25"/>
  <c r="E3949" i="25"/>
  <c r="I3491" i="25"/>
  <c r="G2688" i="25"/>
  <c r="E3474" i="25"/>
  <c r="I3082" i="25"/>
  <c r="I2905" i="25"/>
  <c r="H3923" i="25"/>
  <c r="E2602" i="25"/>
  <c r="H2986" i="25"/>
  <c r="E2215" i="25"/>
  <c r="G2692" i="25"/>
  <c r="I2834" i="25"/>
  <c r="H2857" i="25"/>
  <c r="I2658" i="25"/>
  <c r="G3456" i="25"/>
  <c r="F3654" i="25"/>
  <c r="F3110" i="25"/>
  <c r="H3419" i="25"/>
  <c r="G3721" i="25"/>
  <c r="F2962" i="25"/>
  <c r="I3321" i="25"/>
  <c r="H3539" i="25"/>
  <c r="H3135" i="25"/>
  <c r="G2974" i="25"/>
  <c r="H3298" i="25"/>
  <c r="F3052" i="25"/>
  <c r="F3348" i="25"/>
  <c r="F3576" i="25"/>
  <c r="H2974" i="25"/>
  <c r="H3672" i="25"/>
  <c r="I3834" i="25"/>
  <c r="E3924" i="25"/>
  <c r="E3525" i="25"/>
  <c r="F3753" i="25"/>
  <c r="F3956" i="25"/>
  <c r="G3341" i="25"/>
  <c r="G3663" i="25"/>
  <c r="F2850" i="25"/>
  <c r="E3266" i="25"/>
  <c r="I2525" i="25"/>
  <c r="F2940" i="25"/>
  <c r="G3235" i="25"/>
  <c r="H2502" i="25"/>
  <c r="H2925" i="25"/>
  <c r="I2842" i="25"/>
  <c r="E2650" i="25"/>
  <c r="H2269" i="25"/>
  <c r="G2912" i="25"/>
  <c r="H3118" i="25"/>
  <c r="E3045" i="25"/>
  <c r="E3333" i="25"/>
  <c r="I3580" i="25"/>
  <c r="I2861" i="25"/>
  <c r="I3158" i="25"/>
  <c r="I3421" i="25"/>
  <c r="G3617" i="25"/>
  <c r="H3906" i="25"/>
  <c r="H3130" i="25"/>
  <c r="F3355" i="25"/>
  <c r="I3542" i="25"/>
  <c r="F3025" i="25"/>
  <c r="H3327" i="25"/>
  <c r="F3139" i="25"/>
  <c r="I3351" i="25"/>
  <c r="I3055" i="25"/>
  <c r="F3269" i="25"/>
  <c r="F3490" i="25"/>
  <c r="F3048" i="25"/>
  <c r="I3308" i="25"/>
  <c r="I2651" i="25"/>
  <c r="H2996" i="25"/>
  <c r="E3273" i="25"/>
  <c r="E2621" i="25"/>
  <c r="F2973" i="25"/>
  <c r="F2885" i="25"/>
  <c r="E2726" i="25"/>
  <c r="E2500" i="25"/>
  <c r="F2955" i="25"/>
  <c r="G3157" i="25"/>
  <c r="E3100" i="25"/>
  <c r="H3382" i="25"/>
  <c r="F3606" i="25"/>
  <c r="G2960" i="25"/>
  <c r="F3203" i="25"/>
  <c r="F3453" i="25"/>
  <c r="G2895" i="25"/>
  <c r="I3328" i="25"/>
  <c r="F2715" i="25"/>
  <c r="I3016" i="25"/>
  <c r="G3299" i="25"/>
  <c r="F2517" i="25"/>
  <c r="H2050" i="25"/>
  <c r="I2906" i="25"/>
  <c r="H2766" i="25"/>
  <c r="I2579" i="25"/>
  <c r="F2917" i="25"/>
  <c r="E3179" i="25"/>
  <c r="I3130" i="25"/>
  <c r="F3418" i="25"/>
  <c r="H3621" i="25"/>
  <c r="G2872" i="25"/>
  <c r="I3238" i="25"/>
  <c r="E3467" i="25"/>
  <c r="G3683" i="25"/>
  <c r="E2794" i="25"/>
  <c r="E3218" i="25"/>
  <c r="F2041" i="25"/>
  <c r="E2950" i="25"/>
  <c r="E3183" i="25"/>
  <c r="I2118" i="25"/>
  <c r="H2846" i="25"/>
  <c r="H2774" i="25"/>
  <c r="G2672" i="25"/>
  <c r="F2957" i="25"/>
  <c r="I2841" i="25"/>
  <c r="I3073" i="25"/>
  <c r="E2915" i="25"/>
  <c r="E3339" i="25"/>
  <c r="H3549" i="25"/>
  <c r="H2686" i="25"/>
  <c r="G3102" i="25"/>
  <c r="E3382" i="25"/>
  <c r="G3625" i="25"/>
  <c r="G3851" i="25"/>
  <c r="G3116" i="25"/>
  <c r="G3348" i="25"/>
  <c r="I2761" i="25"/>
  <c r="I3023" i="25"/>
  <c r="I3263" i="25"/>
  <c r="I2136" i="25"/>
  <c r="F2821" i="25"/>
  <c r="G2676" i="25"/>
  <c r="I2932" i="25"/>
  <c r="I2770" i="25"/>
  <c r="G2436" i="25"/>
  <c r="I2843" i="25"/>
  <c r="H3056" i="25"/>
  <c r="I2634" i="25"/>
  <c r="H3173" i="25"/>
  <c r="I3423" i="25"/>
  <c r="F3598" i="25"/>
  <c r="G2695" i="25"/>
  <c r="G2938" i="25"/>
  <c r="E3298" i="25"/>
  <c r="I2166" i="25"/>
  <c r="I2858" i="25"/>
  <c r="G3131" i="25"/>
  <c r="F3326" i="25"/>
  <c r="F2551" i="25"/>
  <c r="G2961" i="25"/>
  <c r="I2778" i="25"/>
  <c r="H2434" i="25"/>
  <c r="H2894" i="25"/>
  <c r="H2625" i="25"/>
  <c r="I2924" i="25"/>
  <c r="F3146" i="25"/>
  <c r="H2954" i="25"/>
  <c r="H3256" i="25"/>
  <c r="G3514" i="25"/>
  <c r="G3634" i="25"/>
  <c r="F2887" i="25"/>
  <c r="E3189" i="25"/>
  <c r="F3385" i="25"/>
  <c r="G3545" i="25"/>
  <c r="I3000" i="25"/>
  <c r="H2705" i="25"/>
  <c r="E3245" i="25"/>
  <c r="E3534" i="25"/>
  <c r="H3120" i="25"/>
  <c r="H2961" i="25"/>
  <c r="E3359" i="25"/>
  <c r="H3107" i="25"/>
  <c r="H3391" i="25"/>
  <c r="E3633" i="25"/>
  <c r="E3222" i="25"/>
  <c r="I3681" i="25"/>
  <c r="E3905" i="25"/>
  <c r="G3105" i="25"/>
  <c r="E3635" i="25"/>
  <c r="G3892" i="25"/>
  <c r="H3155" i="25"/>
  <c r="G3604" i="25"/>
  <c r="E3840" i="25"/>
  <c r="I3401" i="25"/>
  <c r="I3676" i="25"/>
  <c r="E3267" i="25"/>
  <c r="G3647" i="25"/>
  <c r="I3799" i="25"/>
  <c r="G3548" i="25"/>
  <c r="F3751" i="25"/>
  <c r="H3417" i="25"/>
  <c r="F3970" i="25"/>
  <c r="F3922" i="25"/>
  <c r="E3532" i="25"/>
  <c r="F3936" i="25"/>
  <c r="I3513" i="25"/>
  <c r="I3712" i="25"/>
  <c r="H3304" i="25"/>
  <c r="I3914" i="25"/>
  <c r="I3688" i="25"/>
  <c r="I3886" i="25"/>
  <c r="I3925" i="25"/>
  <c r="G3595" i="25"/>
  <c r="I3115" i="25"/>
  <c r="G3415" i="25"/>
  <c r="I2764" i="25"/>
  <c r="G3333" i="25"/>
  <c r="G3182" i="25"/>
  <c r="G2765" i="25"/>
  <c r="E3288" i="25"/>
  <c r="F3536" i="25"/>
  <c r="H3701" i="25"/>
  <c r="I3583" i="25"/>
  <c r="F3803" i="25"/>
  <c r="I3970" i="25"/>
  <c r="E3501" i="25"/>
  <c r="G3778" i="25"/>
  <c r="F3964" i="25"/>
  <c r="G3510" i="25"/>
  <c r="H3751" i="25"/>
  <c r="I2851" i="25"/>
  <c r="G3592" i="25"/>
  <c r="E3767" i="25"/>
  <c r="F3455" i="25"/>
  <c r="G3750" i="25"/>
  <c r="G3287" i="25"/>
  <c r="I3661" i="25"/>
  <c r="F3842" i="25"/>
  <c r="E3838" i="25"/>
  <c r="I3543" i="25"/>
  <c r="E3931" i="25"/>
  <c r="F3858" i="25"/>
  <c r="E3374" i="25"/>
  <c r="F3865" i="25"/>
  <c r="I3888" i="25"/>
  <c r="F3180" i="25"/>
  <c r="E3825" i="25"/>
  <c r="I3180" i="25"/>
  <c r="F3932" i="25"/>
  <c r="F3738" i="25"/>
  <c r="G3608" i="25"/>
  <c r="I3933" i="25"/>
  <c r="I3899" i="25"/>
  <c r="I3511" i="25"/>
  <c r="G3044" i="25"/>
  <c r="I3467" i="25"/>
  <c r="F2968" i="25"/>
  <c r="I3374" i="25"/>
  <c r="H3640" i="25"/>
  <c r="I3123" i="25"/>
  <c r="H3067" i="25"/>
  <c r="F3830" i="25"/>
  <c r="G3575" i="25"/>
  <c r="H3787" i="25"/>
  <c r="F3629" i="25"/>
  <c r="I3190" i="25"/>
  <c r="G3712" i="25"/>
  <c r="I3325" i="25"/>
  <c r="E3955" i="25"/>
  <c r="F3834" i="25"/>
  <c r="H3453" i="25"/>
  <c r="F3873" i="25"/>
  <c r="H3464" i="25"/>
  <c r="F3475" i="25"/>
  <c r="F3163" i="25"/>
  <c r="I3786" i="25"/>
  <c r="H3823" i="25"/>
  <c r="G3384" i="25"/>
  <c r="G2968" i="25"/>
  <c r="H3324" i="25"/>
  <c r="F3575" i="25"/>
  <c r="E3220" i="25"/>
  <c r="F3059" i="25"/>
  <c r="E3439" i="25"/>
  <c r="F3184" i="25"/>
  <c r="G3460" i="25"/>
  <c r="E3673" i="25"/>
  <c r="E3413" i="25"/>
  <c r="E3730" i="25"/>
  <c r="F3943" i="25"/>
  <c r="E3305" i="25"/>
  <c r="G3700" i="25"/>
  <c r="G3935" i="25"/>
  <c r="G3359" i="25"/>
  <c r="G3668" i="25"/>
  <c r="G3920" i="25"/>
  <c r="G3479" i="25"/>
  <c r="H3713" i="25"/>
  <c r="G3390" i="25"/>
  <c r="F3687" i="25"/>
  <c r="F2833" i="25"/>
  <c r="H3681" i="25"/>
  <c r="G3521" i="25"/>
  <c r="G3022" i="25"/>
  <c r="H3400" i="25"/>
  <c r="G2645" i="25"/>
  <c r="I3252" i="25"/>
  <c r="E3157" i="25"/>
  <c r="F2647" i="25"/>
  <c r="H3227" i="25"/>
  <c r="H3524" i="25"/>
  <c r="E3689" i="25"/>
  <c r="E3466" i="25"/>
  <c r="E3795" i="25"/>
  <c r="H3961" i="25"/>
  <c r="F3361" i="25"/>
  <c r="G3764" i="25"/>
  <c r="E3957" i="25"/>
  <c r="G3424" i="25"/>
  <c r="E3733" i="25"/>
  <c r="F2572" i="25"/>
  <c r="G3511" i="25"/>
  <c r="H3760" i="25"/>
  <c r="H3440" i="25"/>
  <c r="G3708" i="25"/>
  <c r="I3210" i="25"/>
  <c r="G3539" i="25"/>
  <c r="H3033" i="25"/>
  <c r="E3401" i="25"/>
  <c r="I2650" i="25"/>
  <c r="H3255" i="25"/>
  <c r="G3160" i="25"/>
  <c r="F2684" i="25"/>
  <c r="G3229" i="25"/>
  <c r="G3525" i="25"/>
  <c r="F3690" i="25"/>
  <c r="I3472" i="25"/>
  <c r="G3797" i="25"/>
  <c r="I3962" i="25"/>
  <c r="G3373" i="25"/>
  <c r="H3765" i="25"/>
  <c r="G3959" i="25"/>
  <c r="H3427" i="25"/>
  <c r="H3737" i="25"/>
  <c r="H2670" i="25"/>
  <c r="F3512" i="25"/>
  <c r="F3761" i="25"/>
  <c r="F3443" i="25"/>
  <c r="H3709" i="25"/>
  <c r="G3238" i="25"/>
  <c r="H3562" i="25"/>
  <c r="I3036" i="25"/>
  <c r="F3403" i="25"/>
  <c r="I2683" i="25"/>
  <c r="E3256" i="25"/>
  <c r="I3162" i="25"/>
  <c r="E2698" i="25"/>
  <c r="G3230" i="25"/>
  <c r="H3526" i="25"/>
  <c r="H3694" i="25"/>
  <c r="E3479" i="25"/>
  <c r="I3798" i="25"/>
  <c r="H3963" i="25"/>
  <c r="F3381" i="25"/>
  <c r="E3772" i="25"/>
  <c r="E3959" i="25"/>
  <c r="F3452" i="25"/>
  <c r="E3739" i="25"/>
  <c r="H2703" i="25"/>
  <c r="F3514" i="25"/>
  <c r="F3762" i="25"/>
  <c r="E3445" i="25"/>
  <c r="E3446" i="25"/>
  <c r="F3069" i="25"/>
  <c r="E3385" i="25"/>
  <c r="H2402" i="25"/>
  <c r="G3285" i="25"/>
  <c r="H3144" i="25"/>
  <c r="I2388" i="25"/>
  <c r="I3260" i="25"/>
  <c r="H3508" i="25"/>
  <c r="H3678" i="25"/>
  <c r="F3533" i="25"/>
  <c r="G3783" i="25"/>
  <c r="F3951" i="25"/>
  <c r="I3445" i="25"/>
  <c r="G3751" i="25"/>
  <c r="I3945" i="25"/>
  <c r="G3486" i="25"/>
  <c r="F3718" i="25"/>
  <c r="H3967" i="25"/>
  <c r="G3559" i="25"/>
  <c r="I3751" i="25"/>
  <c r="H3420" i="25"/>
  <c r="I3729" i="25"/>
  <c r="E3168" i="25"/>
  <c r="G3572" i="25"/>
  <c r="H3795" i="25"/>
  <c r="G3970" i="25"/>
  <c r="E3806" i="25"/>
  <c r="I3650" i="25"/>
  <c r="E3492" i="25"/>
  <c r="F3912" i="25"/>
  <c r="G3863" i="25"/>
  <c r="I3479" i="25"/>
  <c r="G3614" i="25"/>
  <c r="G3933" i="25"/>
  <c r="H3903" i="25"/>
  <c r="H3878" i="25"/>
  <c r="H3479" i="25"/>
  <c r="E3769" i="25"/>
  <c r="I3840" i="25"/>
  <c r="G3389" i="25"/>
  <c r="G3672" i="25"/>
  <c r="E3798" i="25"/>
  <c r="G3904" i="25"/>
  <c r="F3942" i="25"/>
  <c r="I3663" i="25"/>
  <c r="E3080" i="25"/>
  <c r="E3500" i="25"/>
  <c r="F3864" i="25"/>
  <c r="E3556" i="25"/>
  <c r="H3957" i="25"/>
  <c r="E3870" i="25"/>
  <c r="I3575" i="25"/>
  <c r="G3938" i="25"/>
  <c r="I3742" i="25"/>
  <c r="I3883" i="25"/>
  <c r="E3826" i="25"/>
  <c r="F3708" i="25"/>
  <c r="I3776" i="25"/>
  <c r="H3922" i="25"/>
  <c r="I3545" i="25"/>
  <c r="E3954" i="25"/>
  <c r="H3978" i="25"/>
  <c r="E3789" i="25"/>
  <c r="G3941" i="25"/>
  <c r="H2936" i="25"/>
  <c r="I3867" i="25"/>
  <c r="F3838" i="25"/>
  <c r="I3940" i="25"/>
  <c r="H3791" i="25"/>
  <c r="I3074" i="25"/>
  <c r="I2826" i="25"/>
  <c r="H3976" i="25"/>
  <c r="F3978" i="25"/>
  <c r="G3582" i="25"/>
  <c r="E3911" i="25"/>
  <c r="I3876" i="25"/>
  <c r="I3495" i="25"/>
  <c r="H3647" i="25"/>
  <c r="H3863" i="25"/>
  <c r="I3027" i="25"/>
  <c r="F3667" i="25"/>
  <c r="I3487" i="25"/>
  <c r="F3962" i="25"/>
  <c r="I3704" i="25"/>
  <c r="E3945" i="25"/>
  <c r="I3971" i="25"/>
  <c r="I3845" i="25"/>
  <c r="I3598" i="25"/>
  <c r="F3464" i="25"/>
  <c r="E3898" i="25"/>
  <c r="E3897" i="25"/>
  <c r="E3397" i="25"/>
  <c r="I3948" i="25"/>
  <c r="G3242" i="25"/>
  <c r="G3628" i="25"/>
  <c r="E3805" i="25"/>
  <c r="I3875" i="25"/>
  <c r="G3822" i="25"/>
  <c r="G3957" i="25"/>
  <c r="G3508" i="25"/>
  <c r="I3939" i="25"/>
  <c r="F3941" i="25"/>
  <c r="I3387" i="25"/>
  <c r="F3896" i="25"/>
  <c r="E3204" i="25"/>
  <c r="G3962" i="25"/>
  <c r="I3905" i="25"/>
  <c r="F3397" i="25"/>
  <c r="G3858" i="25"/>
  <c r="I3734" i="25"/>
  <c r="F3568" i="25"/>
  <c r="E3627" i="25"/>
  <c r="G3811" i="25"/>
  <c r="E3012" i="25"/>
  <c r="I3011" i="25"/>
  <c r="I3749" i="25"/>
  <c r="G3815" i="25"/>
  <c r="E3790" i="25"/>
  <c r="G3526" i="25"/>
  <c r="H3199" i="25"/>
  <c r="E3780" i="25"/>
  <c r="E3760" i="25"/>
  <c r="H3881" i="25"/>
  <c r="F3828" i="25"/>
  <c r="H3758" i="25"/>
  <c r="I3559" i="25"/>
  <c r="E3863" i="25"/>
  <c r="G3918" i="25"/>
  <c r="F3868" i="25"/>
  <c r="G3836" i="25"/>
  <c r="I3919" i="25"/>
  <c r="F3869" i="25"/>
  <c r="E3871" i="25"/>
  <c r="H3855" i="25"/>
  <c r="G3949" i="25"/>
  <c r="G3900" i="25"/>
  <c r="H3926" i="25"/>
  <c r="I3931" i="25"/>
  <c r="F3806" i="25"/>
  <c r="H3747" i="25"/>
  <c r="G3972" i="25"/>
  <c r="H3615" i="25"/>
  <c r="G3758" i="25"/>
  <c r="E3583" i="25"/>
  <c r="E3797" i="25"/>
  <c r="G3820" i="25"/>
  <c r="F3727" i="25"/>
  <c r="I3565" i="25"/>
  <c r="E3645" i="25"/>
  <c r="I3781" i="25"/>
  <c r="I3200" i="25"/>
  <c r="E3007" i="25"/>
  <c r="G3004" i="25"/>
  <c r="F3744" i="25"/>
  <c r="H3852" i="25"/>
  <c r="E3823" i="25"/>
  <c r="G3792" i="25"/>
  <c r="I2785" i="25"/>
  <c r="F3782" i="25"/>
  <c r="H3202" i="25"/>
  <c r="I3012" i="25"/>
  <c r="I3008" i="25"/>
  <c r="H3748" i="25"/>
  <c r="H3943" i="25"/>
  <c r="G3829" i="25"/>
  <c r="H3796" i="25"/>
  <c r="E2846" i="25"/>
  <c r="H3168" i="25"/>
  <c r="E3055" i="25"/>
  <c r="I3335" i="25"/>
  <c r="G3630" i="25"/>
  <c r="F2674" i="25"/>
  <c r="G2416" i="25"/>
  <c r="G3278" i="25"/>
  <c r="I2362" i="25"/>
  <c r="E3390" i="25"/>
  <c r="F3968" i="25"/>
  <c r="G3886" i="25"/>
  <c r="H3233" i="25"/>
  <c r="G3839" i="25"/>
  <c r="E3843" i="25"/>
  <c r="G3812" i="25"/>
  <c r="I3975" i="25"/>
  <c r="I3950" i="25"/>
  <c r="I3635" i="25"/>
  <c r="I3837" i="25"/>
  <c r="I3924" i="25"/>
  <c r="G2753" i="25"/>
  <c r="E3669" i="25"/>
  <c r="H3910" i="25"/>
  <c r="G3961" i="25"/>
  <c r="F3856" i="25"/>
  <c r="E3643" i="25"/>
  <c r="E3912" i="25"/>
  <c r="F3879" i="25"/>
  <c r="H3887" i="25"/>
  <c r="E2651" i="25"/>
  <c r="I3814" i="25"/>
  <c r="F3795" i="25"/>
  <c r="H3848" i="25"/>
  <c r="F3811" i="25"/>
  <c r="F3641" i="25"/>
  <c r="I3514" i="25"/>
  <c r="I3072" i="25"/>
  <c r="I3083" i="25"/>
  <c r="G3600" i="25"/>
  <c r="I3571" i="25"/>
  <c r="G3129" i="25"/>
  <c r="H3793" i="25"/>
  <c r="E3901" i="25"/>
  <c r="F3815" i="25"/>
  <c r="E3811" i="25"/>
  <c r="F3124" i="25"/>
  <c r="F3359" i="25"/>
  <c r="I3497" i="25"/>
  <c r="G3372" i="25"/>
  <c r="G3963" i="25"/>
  <c r="H3008" i="25"/>
  <c r="E3347" i="25"/>
  <c r="I3773" i="25"/>
  <c r="H3900" i="25"/>
  <c r="G3584" i="25"/>
  <c r="E3686" i="25"/>
  <c r="I3816" i="25"/>
  <c r="E3858" i="25"/>
  <c r="I3932" i="25"/>
  <c r="F3950" i="25"/>
  <c r="H3812" i="25"/>
  <c r="F3308" i="25"/>
  <c r="F3693" i="25"/>
  <c r="E3662" i="25"/>
  <c r="G3823" i="25"/>
  <c r="E3120" i="25"/>
  <c r="G3118" i="25"/>
  <c r="I3390" i="25"/>
  <c r="F3904" i="25"/>
  <c r="I3891" i="25"/>
  <c r="I3838" i="25"/>
  <c r="H3250" i="25"/>
  <c r="G3798" i="25"/>
  <c r="F3499" i="25"/>
  <c r="E3605" i="25"/>
  <c r="E3833" i="25"/>
  <c r="E3880" i="25"/>
  <c r="G3205" i="25"/>
  <c r="F3820" i="25"/>
  <c r="H3372" i="25"/>
  <c r="E3794" i="25"/>
  <c r="G3646" i="25"/>
  <c r="E3977" i="25"/>
  <c r="H3473" i="25"/>
  <c r="E3947" i="25"/>
  <c r="G3929" i="25"/>
  <c r="F3792" i="25"/>
  <c r="I3340" i="25"/>
  <c r="H3563" i="25"/>
  <c r="I3702" i="25"/>
  <c r="I3307" i="25"/>
  <c r="G3032" i="25"/>
  <c r="H3660" i="25"/>
  <c r="I3686" i="25"/>
  <c r="I3870" i="25"/>
  <c r="G3357" i="25"/>
  <c r="I3148" i="25"/>
  <c r="F3469" i="25"/>
  <c r="I3714" i="25"/>
  <c r="G3676" i="25"/>
  <c r="F3661" i="25"/>
  <c r="H3743" i="25"/>
  <c r="G3744" i="25"/>
  <c r="F3870" i="25"/>
  <c r="E3779" i="25"/>
  <c r="G3831" i="25"/>
  <c r="E3812" i="25"/>
  <c r="I3759" i="25"/>
  <c r="H3877" i="25"/>
  <c r="F3734" i="25"/>
  <c r="I3848" i="25"/>
  <c r="I3901" i="25"/>
  <c r="H3807" i="25"/>
  <c r="I3943" i="25"/>
  <c r="G3971" i="25"/>
  <c r="F3545" i="25"/>
  <c r="I3740" i="25"/>
  <c r="I3537" i="25"/>
  <c r="E3784" i="25"/>
  <c r="G3868" i="25"/>
  <c r="E3829" i="25"/>
  <c r="F3892" i="25"/>
  <c r="H3972" i="25"/>
  <c r="E3923" i="25"/>
  <c r="G3932" i="25"/>
  <c r="H3839" i="25"/>
  <c r="G3877" i="25"/>
  <c r="H3800" i="25"/>
  <c r="I3949" i="25"/>
  <c r="F3353" i="25"/>
  <c r="G3493" i="25"/>
  <c r="I3353" i="25"/>
  <c r="H3755" i="25"/>
  <c r="F3635" i="25"/>
  <c r="H3856" i="25"/>
  <c r="E3971" i="25"/>
  <c r="H3591" i="25"/>
  <c r="G3889" i="25"/>
  <c r="I3522" i="25"/>
  <c r="E3237" i="25"/>
  <c r="F3399" i="25"/>
  <c r="F3665" i="25"/>
  <c r="E3589" i="25"/>
  <c r="H3203" i="25"/>
  <c r="F3843" i="25"/>
  <c r="I3594" i="25"/>
  <c r="F2659" i="25"/>
  <c r="G3652" i="25"/>
  <c r="G3294" i="25"/>
  <c r="F3726" i="25"/>
  <c r="G3453" i="25"/>
  <c r="I3881" i="25"/>
  <c r="E3939" i="25"/>
  <c r="F3555" i="25"/>
  <c r="I3955" i="25"/>
  <c r="E3524" i="25"/>
  <c r="I3754" i="25"/>
  <c r="F3377" i="25"/>
  <c r="H3948" i="25"/>
  <c r="F3192" i="25"/>
  <c r="G3505" i="25"/>
  <c r="H3018" i="25"/>
  <c r="H3345" i="25"/>
  <c r="G2567" i="25"/>
  <c r="F3244" i="25"/>
  <c r="G3087" i="25"/>
  <c r="G2629" i="25"/>
  <c r="H3225" i="25"/>
  <c r="H3478" i="25"/>
  <c r="F3688" i="25"/>
  <c r="H3459" i="25"/>
  <c r="I3757" i="25"/>
  <c r="F3959" i="25"/>
  <c r="E3358" i="25"/>
  <c r="I3721" i="25"/>
  <c r="E3951" i="25"/>
  <c r="G3421" i="25"/>
  <c r="I3690" i="25"/>
  <c r="I2461" i="25"/>
  <c r="F3504" i="25"/>
  <c r="F3728" i="25"/>
  <c r="I3435" i="25"/>
  <c r="H3705" i="25"/>
  <c r="G3043" i="25"/>
  <c r="I3698" i="25"/>
  <c r="H3626" i="25"/>
  <c r="H3053" i="25"/>
  <c r="F3419" i="25"/>
  <c r="G2816" i="25"/>
  <c r="I3277" i="25"/>
  <c r="I3188" i="25"/>
  <c r="G2814" i="25"/>
  <c r="E3248" i="25"/>
  <c r="F3544" i="25"/>
  <c r="G3709" i="25"/>
  <c r="E3519" i="25"/>
  <c r="E3809" i="25"/>
  <c r="F3973" i="25"/>
  <c r="H3436" i="25"/>
  <c r="F3785" i="25"/>
  <c r="F3971" i="25"/>
  <c r="I3477" i="25"/>
  <c r="E3754" i="25"/>
  <c r="G2933" i="25"/>
  <c r="G3535" i="25"/>
  <c r="H3773" i="25"/>
  <c r="G3469" i="25"/>
  <c r="F3724" i="25"/>
  <c r="G3311" i="25"/>
  <c r="G3641" i="25"/>
  <c r="F3055" i="25"/>
  <c r="E3421" i="25"/>
  <c r="F2820" i="25"/>
  <c r="F3277" i="25"/>
  <c r="E3198" i="25"/>
  <c r="E2851" i="25"/>
  <c r="G3256" i="25"/>
  <c r="E3545" i="25"/>
  <c r="H3710" i="25"/>
  <c r="F3525" i="25"/>
  <c r="E3810" i="25"/>
  <c r="E3974" i="25"/>
  <c r="G3439" i="25"/>
  <c r="F3786" i="25"/>
  <c r="E3973" i="25"/>
  <c r="G3478" i="25"/>
  <c r="F3757" i="25"/>
  <c r="E2986" i="25"/>
  <c r="G3543" i="25"/>
  <c r="F3775" i="25"/>
  <c r="E3475" i="25"/>
  <c r="G3726" i="25"/>
  <c r="G3326" i="25"/>
  <c r="G3649" i="25"/>
  <c r="G3057" i="25"/>
  <c r="G3431" i="25"/>
  <c r="H2873" i="25"/>
  <c r="F3283" i="25"/>
  <c r="H3201" i="25"/>
  <c r="H2863" i="25"/>
  <c r="F3257" i="25"/>
  <c r="F3546" i="25"/>
  <c r="F3712" i="25"/>
  <c r="E3527" i="25"/>
  <c r="F3813" i="25"/>
  <c r="E3978" i="25"/>
  <c r="E3441" i="25"/>
  <c r="I3788" i="25"/>
  <c r="G3975" i="25"/>
  <c r="I3485" i="25"/>
  <c r="H3764" i="25"/>
  <c r="F2992" i="25"/>
  <c r="G3551" i="25"/>
  <c r="H3777" i="25"/>
  <c r="E3483" i="25"/>
  <c r="G3577" i="25"/>
  <c r="G3106" i="25"/>
  <c r="F3404" i="25"/>
  <c r="G2723" i="25"/>
  <c r="H3318" i="25"/>
  <c r="I3164" i="25"/>
  <c r="I2717" i="25"/>
  <c r="H3286" i="25"/>
  <c r="G3533" i="25"/>
  <c r="E3697" i="25"/>
  <c r="G3580" i="25"/>
  <c r="E3800" i="25"/>
  <c r="F3965" i="25"/>
  <c r="E3485" i="25"/>
  <c r="H3774" i="25"/>
  <c r="I3961" i="25"/>
  <c r="I3507" i="25"/>
  <c r="E3740" i="25"/>
  <c r="G2744" i="25"/>
  <c r="F3588" i="25"/>
  <c r="I3764" i="25"/>
  <c r="I3449" i="25"/>
  <c r="I3746" i="25"/>
  <c r="I3265" i="25"/>
  <c r="I3629" i="25"/>
  <c r="E3831" i="25"/>
  <c r="F3911" i="25"/>
  <c r="F3852" i="25"/>
  <c r="H3781" i="25"/>
  <c r="E3839" i="25"/>
  <c r="G3208" i="25"/>
  <c r="F3897" i="25"/>
  <c r="E3508" i="25"/>
  <c r="F3929" i="25"/>
  <c r="G3940" i="25"/>
  <c r="F3747" i="25"/>
  <c r="E3894" i="25"/>
  <c r="F3683" i="25"/>
  <c r="I3599" i="25"/>
  <c r="E3866" i="25"/>
  <c r="I3707" i="25"/>
  <c r="F3523" i="25"/>
  <c r="H3785" i="25"/>
  <c r="H3665" i="25"/>
  <c r="G3225" i="25"/>
  <c r="H3790" i="25"/>
  <c r="H3917" i="25"/>
  <c r="E3732" i="25"/>
  <c r="I3957" i="25"/>
  <c r="I3667" i="25"/>
  <c r="E3461" i="25"/>
  <c r="I3354" i="25"/>
  <c r="G3564" i="25"/>
  <c r="G3540" i="25"/>
  <c r="E3637" i="25"/>
  <c r="H3904" i="25"/>
  <c r="E3587" i="25"/>
  <c r="E3687" i="25"/>
  <c r="H3733" i="25"/>
  <c r="H3822" i="25"/>
  <c r="E3903" i="25"/>
  <c r="H3726" i="25"/>
  <c r="H2744" i="25"/>
  <c r="G3135" i="25"/>
  <c r="H3432" i="25"/>
  <c r="I3203" i="25"/>
  <c r="G3309" i="25"/>
  <c r="E3604" i="25"/>
  <c r="F3947" i="25"/>
  <c r="E3940" i="25"/>
  <c r="I3765" i="25"/>
  <c r="H3584" i="25"/>
  <c r="H3735" i="25"/>
  <c r="E3889" i="25"/>
  <c r="I2962" i="25"/>
  <c r="F3920" i="25"/>
  <c r="E3244" i="25"/>
  <c r="G3884" i="25"/>
  <c r="F3916" i="25"/>
  <c r="H3949" i="25"/>
  <c r="G3853" i="25"/>
  <c r="E3774" i="25"/>
  <c r="G3973" i="25"/>
  <c r="F3878" i="25"/>
  <c r="H3487" i="25"/>
  <c r="E3710" i="25"/>
  <c r="F3524" i="25"/>
  <c r="G3895" i="25"/>
  <c r="F3599" i="25"/>
  <c r="I3760" i="25"/>
  <c r="H3601" i="25"/>
  <c r="I3976" i="25"/>
  <c r="E3938" i="25"/>
  <c r="F3938" i="25"/>
  <c r="E3588" i="25"/>
  <c r="E3879" i="25"/>
  <c r="H3794" i="25"/>
  <c r="F3595" i="25"/>
  <c r="G3791" i="25"/>
  <c r="E2764" i="25"/>
  <c r="F3413" i="25"/>
  <c r="H3475" i="25"/>
  <c r="I3255" i="25"/>
  <c r="I3358" i="25"/>
  <c r="I3647" i="25"/>
  <c r="F3939" i="25"/>
  <c r="G3934" i="25"/>
  <c r="H3184" i="25"/>
  <c r="E3580" i="25"/>
  <c r="F3432" i="25"/>
  <c r="I3478" i="25"/>
  <c r="I2793" i="25"/>
  <c r="H3359" i="25"/>
  <c r="F3653" i="25"/>
  <c r="E3598" i="25"/>
  <c r="H3568" i="25"/>
  <c r="F3187" i="25"/>
  <c r="G3583" i="25"/>
  <c r="I3455" i="25"/>
  <c r="H2641" i="25"/>
  <c r="G3038" i="25"/>
  <c r="I2926" i="25"/>
  <c r="F3836" i="25"/>
  <c r="H3811" i="25"/>
  <c r="G3550" i="25"/>
  <c r="G3631" i="25"/>
  <c r="E3770" i="25"/>
  <c r="E3916" i="25"/>
  <c r="I3872" i="25"/>
  <c r="G3954" i="25"/>
  <c r="H3527" i="25"/>
  <c r="H3720" i="25"/>
  <c r="G3909" i="25"/>
  <c r="H3766" i="25"/>
  <c r="H3974" i="25"/>
  <c r="G3153" i="25"/>
  <c r="I3849" i="25"/>
  <c r="E3728" i="25"/>
  <c r="I3322" i="25"/>
  <c r="G3885" i="25"/>
  <c r="F3969" i="25"/>
  <c r="G3969" i="25"/>
  <c r="I3642" i="25"/>
  <c r="E3847" i="25"/>
  <c r="G3719" i="25"/>
  <c r="E3793" i="25"/>
  <c r="G3591" i="25"/>
  <c r="F3809" i="25"/>
  <c r="G3924" i="25"/>
  <c r="I3851" i="25"/>
  <c r="E3639" i="25"/>
  <c r="G3127" i="25"/>
  <c r="I3673" i="25"/>
  <c r="G3915" i="25"/>
  <c r="I3086" i="25"/>
  <c r="F3360" i="25"/>
  <c r="H3659" i="25"/>
  <c r="E3868" i="25"/>
  <c r="H3339" i="25"/>
  <c r="I3623" i="25"/>
  <c r="E3946" i="25"/>
  <c r="F3436" i="25"/>
  <c r="F3571" i="25"/>
  <c r="I3473" i="25"/>
  <c r="F3928" i="25"/>
  <c r="F3755" i="25"/>
  <c r="F3794" i="25"/>
  <c r="I3505" i="25"/>
  <c r="E3917" i="25"/>
  <c r="F3954" i="25"/>
  <c r="F3901" i="25"/>
  <c r="G3876" i="25"/>
  <c r="H3899" i="25"/>
  <c r="E3851" i="25"/>
  <c r="I3758" i="25"/>
  <c r="F3839" i="25"/>
  <c r="F3337" i="25"/>
  <c r="E3085" i="25"/>
  <c r="G3613" i="25"/>
  <c r="F3887" i="25"/>
  <c r="H3865" i="25"/>
  <c r="H3424" i="25"/>
  <c r="I3659" i="25"/>
  <c r="I2956" i="25"/>
  <c r="H3105" i="25"/>
  <c r="I3680" i="25"/>
  <c r="I3634" i="25"/>
  <c r="E3596" i="25"/>
  <c r="I3675" i="25"/>
  <c r="H3821" i="25"/>
  <c r="E3968" i="25"/>
  <c r="E3341" i="25"/>
  <c r="H3831" i="25"/>
  <c r="E3848" i="25"/>
  <c r="I3960" i="25"/>
  <c r="H3901" i="25"/>
  <c r="E3695" i="25"/>
  <c r="F3905" i="25"/>
  <c r="G3818" i="25"/>
  <c r="F3563" i="25"/>
  <c r="F3880" i="25"/>
  <c r="F3749" i="25"/>
  <c r="F3937" i="25"/>
  <c r="E3834" i="25"/>
  <c r="G3921" i="25"/>
  <c r="H3869" i="25"/>
  <c r="H3030" i="25"/>
  <c r="E3867" i="25"/>
  <c r="F2927" i="25"/>
  <c r="G3194" i="25"/>
  <c r="H3169" i="25"/>
  <c r="H3937" i="25"/>
  <c r="F3924" i="25"/>
  <c r="F3461" i="25"/>
  <c r="F3148" i="25"/>
  <c r="E3076" i="25"/>
  <c r="H3646" i="25"/>
  <c r="F3190" i="25"/>
  <c r="H3911" i="25"/>
  <c r="F3427" i="25"/>
  <c r="G3852" i="25"/>
  <c r="F3649" i="25"/>
  <c r="F3711" i="25"/>
  <c r="E3852" i="25"/>
  <c r="I3402" i="25"/>
  <c r="H3813" i="25"/>
  <c r="H3952" i="25"/>
  <c r="E3765" i="25"/>
  <c r="I3972" i="25"/>
  <c r="E3961" i="25"/>
  <c r="F3309" i="25"/>
  <c r="I3586" i="25"/>
  <c r="H3964" i="25"/>
  <c r="F3656" i="25"/>
  <c r="G3939" i="25"/>
  <c r="G3056" i="25"/>
  <c r="I3551" i="25"/>
  <c r="H3543" i="25"/>
  <c r="I3877" i="25"/>
  <c r="I3907" i="25"/>
  <c r="E3884" i="25"/>
  <c r="G3821" i="25"/>
  <c r="F3476" i="25"/>
  <c r="H3567" i="25"/>
  <c r="F3697" i="25"/>
  <c r="G3965" i="25"/>
  <c r="H3175" i="25"/>
  <c r="G2949" i="25"/>
  <c r="E3665" i="25"/>
  <c r="G3704" i="25"/>
  <c r="F3365" i="25"/>
  <c r="E3783" i="25"/>
  <c r="I3796" i="25"/>
  <c r="E3936" i="25"/>
  <c r="G3682" i="25"/>
  <c r="F2500" i="25"/>
  <c r="H3537" i="25"/>
  <c r="I3327" i="25"/>
  <c r="G3573" i="25"/>
  <c r="G3688" i="25"/>
  <c r="I3621" i="25"/>
  <c r="I3557" i="25"/>
  <c r="H2416" i="25"/>
  <c r="F3620" i="25"/>
  <c r="F3156" i="25"/>
  <c r="G3735" i="25"/>
  <c r="F3363" i="25"/>
  <c r="I3741" i="25"/>
  <c r="I3689" i="25"/>
  <c r="G3917" i="25"/>
  <c r="E3853" i="25"/>
  <c r="F3769" i="25"/>
  <c r="H3876" i="25"/>
  <c r="E3620" i="25"/>
  <c r="F3859" i="25"/>
  <c r="H3535" i="25"/>
  <c r="H3768" i="25"/>
  <c r="I3892" i="25"/>
  <c r="H3618" i="25"/>
  <c r="G3052" i="25"/>
  <c r="E3417" i="25"/>
  <c r="F2779" i="25"/>
  <c r="F3274" i="25"/>
  <c r="I3186" i="25"/>
  <c r="E2797" i="25"/>
  <c r="E3246" i="25"/>
  <c r="F3538" i="25"/>
  <c r="E3705" i="25"/>
  <c r="E3511" i="25"/>
  <c r="F3808" i="25"/>
  <c r="F3972" i="25"/>
  <c r="F3423" i="25"/>
  <c r="E3781" i="25"/>
  <c r="I3969" i="25"/>
  <c r="I3475" i="25"/>
  <c r="E3753" i="25"/>
  <c r="F2911" i="25"/>
  <c r="F3530" i="25"/>
  <c r="G3772" i="25"/>
  <c r="G3463" i="25"/>
  <c r="I3722" i="25"/>
  <c r="F3301" i="25"/>
  <c r="F3713" i="25"/>
  <c r="G3713" i="25"/>
  <c r="H3161" i="25"/>
  <c r="H3448" i="25"/>
  <c r="F2938" i="25"/>
  <c r="H2567" i="25"/>
  <c r="G3216" i="25"/>
  <c r="H2946" i="25"/>
  <c r="F3324" i="25"/>
  <c r="H3558" i="25"/>
  <c r="H3724" i="25"/>
  <c r="I3619" i="25"/>
  <c r="E3827" i="25"/>
  <c r="I3897" i="25"/>
  <c r="G3560" i="25"/>
  <c r="E3804" i="25"/>
  <c r="E3872" i="25"/>
  <c r="I3541" i="25"/>
  <c r="E3776" i="25"/>
  <c r="I3085" i="25"/>
  <c r="G3624" i="25"/>
  <c r="E2614" i="25"/>
  <c r="E3515" i="25"/>
  <c r="I3767" i="25"/>
  <c r="I3370" i="25"/>
  <c r="G3723" i="25"/>
  <c r="H3163" i="25"/>
  <c r="E3449" i="25"/>
  <c r="F2941" i="25"/>
  <c r="G2600" i="25"/>
  <c r="I3218" i="25"/>
  <c r="F2951" i="25"/>
  <c r="I3326" i="25"/>
  <c r="E3561" i="25"/>
  <c r="G3725" i="25"/>
  <c r="F3621" i="25"/>
  <c r="I3830" i="25"/>
  <c r="G3901" i="25"/>
  <c r="E3565" i="25"/>
  <c r="H3806" i="25"/>
  <c r="F3885" i="25"/>
  <c r="G3542" i="25"/>
  <c r="I3778" i="25"/>
  <c r="E3094" i="25"/>
  <c r="I3626" i="25"/>
  <c r="H2725" i="25"/>
  <c r="E3523" i="25"/>
  <c r="F3768" i="25"/>
  <c r="H3385" i="25"/>
  <c r="G3731" i="25"/>
  <c r="F3164" i="25"/>
  <c r="F3451" i="25"/>
  <c r="H2950" i="25"/>
  <c r="G2605" i="25"/>
  <c r="I3220" i="25"/>
  <c r="E2953" i="25"/>
  <c r="F3333" i="25"/>
  <c r="H3627" i="25"/>
  <c r="F3835" i="25"/>
  <c r="I3906" i="25"/>
  <c r="G3568" i="25"/>
  <c r="G3810" i="25"/>
  <c r="F3895" i="25"/>
  <c r="I3549" i="25"/>
  <c r="F3779" i="25"/>
  <c r="E3109" i="25"/>
  <c r="E3531" i="25"/>
  <c r="G2391" i="25"/>
  <c r="H3548" i="25"/>
  <c r="E3533" i="25"/>
  <c r="E3613" i="25"/>
  <c r="I3349" i="25"/>
  <c r="H3844" i="25"/>
  <c r="F3723" i="25"/>
  <c r="G3017" i="25"/>
  <c r="H3736" i="25"/>
  <c r="H3772" i="25"/>
  <c r="E3221" i="25"/>
  <c r="F3270" i="25"/>
  <c r="H3835" i="25"/>
  <c r="F3745" i="25"/>
  <c r="I3882" i="25"/>
  <c r="F3603" i="25"/>
  <c r="G3710" i="25"/>
  <c r="I3780" i="25"/>
  <c r="G3800" i="25"/>
  <c r="G3190" i="25"/>
  <c r="E3822" i="25"/>
  <c r="E3173" i="25"/>
  <c r="G3795" i="25"/>
  <c r="E2779" i="25"/>
  <c r="G3581" i="25"/>
  <c r="F3596" i="25"/>
  <c r="F3647" i="25"/>
  <c r="F3805" i="25"/>
  <c r="G3257" i="25"/>
  <c r="H3582" i="25"/>
  <c r="I3853" i="25"/>
  <c r="G3936" i="25"/>
  <c r="F3651" i="25"/>
  <c r="H3866" i="25"/>
  <c r="G3231" i="25"/>
  <c r="E3569" i="25"/>
  <c r="E3573" i="25"/>
  <c r="F3780" i="25"/>
  <c r="G3606" i="25"/>
  <c r="I3481" i="25"/>
  <c r="I3446" i="25"/>
  <c r="I3777" i="25"/>
  <c r="F3765" i="25"/>
  <c r="G3896" i="25"/>
  <c r="F3666" i="25"/>
  <c r="F3832" i="25"/>
  <c r="I3822" i="25"/>
  <c r="G3866" i="25"/>
  <c r="F3926" i="25"/>
  <c r="F3639" i="25"/>
  <c r="G3914" i="25"/>
  <c r="E3651" i="25"/>
  <c r="F3730" i="25"/>
  <c r="H3966" i="25"/>
  <c r="F3075" i="25"/>
  <c r="G3476" i="25"/>
  <c r="G3063" i="25"/>
  <c r="F3593" i="25"/>
  <c r="G2995" i="25"/>
  <c r="I3206" i="25"/>
  <c r="I2797" i="25"/>
  <c r="H3614" i="25"/>
  <c r="E2947" i="25"/>
  <c r="I3031" i="25"/>
  <c r="F3652" i="25"/>
  <c r="G3516" i="25"/>
  <c r="I3144" i="25"/>
  <c r="F2999" i="25"/>
  <c r="G3732" i="25"/>
  <c r="F3572" i="25"/>
  <c r="H3853" i="25"/>
  <c r="G3908" i="25"/>
  <c r="E2756" i="25"/>
  <c r="G3103" i="25"/>
  <c r="F3477" i="25"/>
  <c r="I3926" i="25"/>
  <c r="I3823" i="25"/>
  <c r="E3747" i="25"/>
  <c r="F3906" i="25"/>
  <c r="F3898" i="25"/>
  <c r="I3819" i="25"/>
  <c r="H3840" i="25"/>
  <c r="F3483" i="25"/>
  <c r="G3167" i="25"/>
  <c r="H3804" i="25"/>
  <c r="F3505" i="25"/>
  <c r="E3125" i="25"/>
  <c r="H3323" i="25"/>
  <c r="F3165" i="25"/>
  <c r="G3240" i="25"/>
  <c r="F3685" i="25"/>
  <c r="E2700" i="25"/>
  <c r="H3358" i="25"/>
  <c r="E3205" i="25"/>
  <c r="F3078" i="25"/>
  <c r="H3151" i="25"/>
  <c r="I3398" i="25"/>
  <c r="E3644" i="25"/>
  <c r="E3888" i="25"/>
  <c r="H3643" i="25"/>
  <c r="F3547" i="25"/>
  <c r="I3329" i="25"/>
  <c r="E3748" i="25"/>
  <c r="I3521" i="25"/>
  <c r="H3611" i="25"/>
  <c r="H3872" i="25"/>
  <c r="H3962" i="25"/>
  <c r="E3819" i="25"/>
  <c r="F3777" i="25"/>
  <c r="F3847" i="25"/>
  <c r="I3116" i="25"/>
  <c r="F3569" i="25"/>
  <c r="H3192" i="25"/>
  <c r="F3345" i="25"/>
  <c r="I3566" i="25"/>
  <c r="H3388" i="25"/>
  <c r="H3651" i="25"/>
  <c r="F2827" i="25"/>
  <c r="G3140" i="25"/>
  <c r="I3922" i="25"/>
  <c r="E3243" i="25"/>
  <c r="F3796" i="25"/>
  <c r="H3933" i="25"/>
  <c r="I3718" i="25"/>
  <c r="F3577" i="25"/>
  <c r="F3788" i="25"/>
  <c r="H3351" i="25"/>
  <c r="G3946" i="25"/>
  <c r="F3802" i="25"/>
  <c r="E3756" i="25"/>
  <c r="H3579" i="25"/>
  <c r="F3585" i="25"/>
  <c r="H3836" i="25"/>
  <c r="I3920" i="25"/>
  <c r="E3646" i="25"/>
  <c r="I3456" i="25"/>
  <c r="E3837" i="25"/>
  <c r="H3290" i="25"/>
  <c r="F3668" i="25"/>
  <c r="I3904" i="25"/>
  <c r="H3364" i="25"/>
  <c r="H3408" i="25"/>
  <c r="I3726" i="25"/>
  <c r="E3425" i="25"/>
  <c r="E3828" i="25"/>
  <c r="I3826" i="25"/>
  <c r="F2881" i="25"/>
  <c r="G3923" i="25"/>
  <c r="E2727" i="25"/>
  <c r="F3062" i="25"/>
  <c r="H3374" i="25"/>
  <c r="G3621" i="25"/>
  <c r="E3841" i="25"/>
  <c r="I3649" i="25"/>
  <c r="F3581" i="25"/>
  <c r="G2893" i="25"/>
  <c r="F3642" i="25"/>
  <c r="F3279" i="25"/>
  <c r="I3752" i="25"/>
  <c r="G3408" i="25"/>
  <c r="G3756" i="25"/>
  <c r="G3776" i="25"/>
  <c r="I3963" i="25"/>
  <c r="I3947" i="25"/>
  <c r="G3799" i="25"/>
  <c r="E3976" i="25"/>
  <c r="F3700" i="25"/>
  <c r="H3908" i="25"/>
  <c r="F3958" i="25"/>
  <c r="I2977" i="25"/>
  <c r="G3964" i="25"/>
  <c r="G3705" i="25"/>
  <c r="G3080" i="25"/>
  <c r="G3447" i="25"/>
  <c r="I2925" i="25"/>
  <c r="G3298" i="25"/>
  <c r="G3214" i="25"/>
  <c r="E2943" i="25"/>
  <c r="I3273" i="25"/>
  <c r="G3557" i="25"/>
  <c r="F3722" i="25"/>
  <c r="F3557" i="25"/>
  <c r="I3825" i="25"/>
  <c r="E3881" i="25"/>
  <c r="I3470" i="25"/>
  <c r="H3801" i="25"/>
  <c r="G3869" i="25"/>
  <c r="G3494" i="25"/>
  <c r="E3771" i="25"/>
  <c r="I3076" i="25"/>
  <c r="I3581" i="25"/>
  <c r="E2514" i="25"/>
  <c r="F3513" i="25"/>
  <c r="G3736" i="25"/>
  <c r="E3365" i="25"/>
  <c r="E3468" i="25"/>
  <c r="I2999" i="25"/>
  <c r="H2768" i="25"/>
  <c r="I3254" i="25"/>
  <c r="F3001" i="25"/>
  <c r="F3354" i="25"/>
  <c r="H3580" i="25"/>
  <c r="H3742" i="25"/>
  <c r="I3646" i="25"/>
  <c r="G3848" i="25"/>
  <c r="H3935" i="25"/>
  <c r="G3928" i="25"/>
  <c r="E3571" i="25"/>
  <c r="G3566" i="25"/>
  <c r="E3764" i="25"/>
  <c r="I3245" i="25"/>
  <c r="G3660" i="25"/>
  <c r="I3679" i="25"/>
  <c r="E3885" i="25"/>
  <c r="I2967" i="25"/>
  <c r="E3140" i="25"/>
  <c r="H3789" i="25"/>
  <c r="F2898" i="25"/>
  <c r="G3714" i="25"/>
  <c r="F3679" i="25"/>
  <c r="F3645" i="25"/>
  <c r="H3299" i="25"/>
  <c r="H3721" i="25"/>
  <c r="H3703" i="25"/>
  <c r="H3326" i="25"/>
  <c r="F3005" i="25"/>
  <c r="H3511" i="25"/>
  <c r="H3938" i="25"/>
  <c r="G3640" i="25"/>
  <c r="E3735" i="25"/>
  <c r="H3392" i="25"/>
  <c r="I3915" i="25"/>
  <c r="E3003" i="25"/>
  <c r="I3728" i="25"/>
  <c r="F3604" i="25"/>
  <c r="E3647" i="25"/>
  <c r="H3569" i="25"/>
  <c r="I3770" i="25"/>
  <c r="H3892" i="25"/>
  <c r="E3684" i="25"/>
  <c r="E3752" i="25"/>
  <c r="H3960" i="25"/>
  <c r="E3270" i="25"/>
  <c r="F3945" i="25"/>
  <c r="H3187" i="25"/>
  <c r="G3096" i="25"/>
  <c r="G3049" i="25"/>
  <c r="H3636" i="25"/>
  <c r="I3894" i="25"/>
  <c r="F3818" i="25"/>
  <c r="I3607" i="25"/>
  <c r="G3237" i="25"/>
  <c r="I3658" i="25"/>
  <c r="I3429" i="25"/>
  <c r="F3764" i="25"/>
  <c r="G3524" i="25"/>
  <c r="H3830" i="25"/>
  <c r="I3817" i="25"/>
  <c r="H3936" i="25"/>
  <c r="H3864" i="25"/>
  <c r="G3832" i="25"/>
  <c r="I3935" i="25"/>
  <c r="H3837" i="25"/>
  <c r="I3829" i="25"/>
  <c r="H2956" i="25"/>
  <c r="I3553" i="25"/>
  <c r="I3597" i="25"/>
  <c r="H3786" i="25"/>
  <c r="G3189" i="25"/>
  <c r="G3468" i="25"/>
  <c r="F2996" i="25"/>
  <c r="F2710" i="25"/>
  <c r="F3243" i="25"/>
  <c r="G2980" i="25"/>
  <c r="F3351" i="25"/>
  <c r="F3578" i="25"/>
  <c r="G3741" i="25"/>
  <c r="G3644" i="25"/>
  <c r="E3842" i="25"/>
  <c r="E3932" i="25"/>
  <c r="F3591" i="25"/>
  <c r="I3820" i="25"/>
  <c r="E3914" i="25"/>
  <c r="G3558" i="25"/>
  <c r="F3789" i="25"/>
  <c r="I3171" i="25"/>
  <c r="I3645" i="25"/>
  <c r="E2678" i="25"/>
  <c r="I3567" i="25"/>
  <c r="H3780" i="25"/>
  <c r="H3411" i="25"/>
  <c r="F3741" i="25"/>
  <c r="E2580" i="25"/>
  <c r="H3224" i="25"/>
  <c r="H3489" i="25"/>
  <c r="I3100" i="25"/>
  <c r="H2903" i="25"/>
  <c r="F3276" i="25"/>
  <c r="I3092" i="25"/>
  <c r="F3376" i="25"/>
  <c r="F3594" i="25"/>
  <c r="G3158" i="25"/>
  <c r="I3674" i="25"/>
  <c r="I3866" i="25"/>
  <c r="E3035" i="25"/>
  <c r="F3623" i="25"/>
  <c r="E3845" i="25"/>
  <c r="I3114" i="25"/>
  <c r="G3590" i="25"/>
  <c r="E3808" i="25"/>
  <c r="G3374" i="25"/>
  <c r="H3663" i="25"/>
  <c r="G2929" i="25"/>
  <c r="G3638" i="25"/>
  <c r="I3794" i="25"/>
  <c r="H3469" i="25"/>
  <c r="F2612" i="25"/>
  <c r="G3226" i="25"/>
  <c r="I3490" i="25"/>
  <c r="I3104" i="25"/>
  <c r="H2910" i="25"/>
  <c r="E3277" i="25"/>
  <c r="F3100" i="25"/>
  <c r="F3383" i="25"/>
  <c r="H3596" i="25"/>
  <c r="G3162" i="25"/>
  <c r="F3676" i="25"/>
  <c r="F3867" i="25"/>
  <c r="I3048" i="25"/>
  <c r="F3627" i="25"/>
  <c r="H3847" i="25"/>
  <c r="H3119" i="25"/>
  <c r="E3591" i="25"/>
  <c r="I3810" i="25"/>
  <c r="H3383" i="25"/>
  <c r="F3664" i="25"/>
  <c r="F2989" i="25"/>
  <c r="F2653" i="25"/>
  <c r="F3227" i="25"/>
  <c r="H3491" i="25"/>
  <c r="I3113" i="25"/>
  <c r="I2948" i="25"/>
  <c r="F3286" i="25"/>
  <c r="H3103" i="25"/>
  <c r="F3386" i="25"/>
  <c r="F3600" i="25"/>
  <c r="H3186" i="25"/>
  <c r="G3678" i="25"/>
  <c r="G3870" i="25"/>
  <c r="G3632" i="25"/>
  <c r="F3391" i="25"/>
  <c r="I3310" i="25"/>
  <c r="I3889" i="25"/>
  <c r="G3824" i="25"/>
  <c r="I3785" i="25"/>
  <c r="E3930" i="25"/>
  <c r="F3974" i="25"/>
  <c r="F3637" i="25"/>
  <c r="I3964" i="25"/>
  <c r="E3548" i="25"/>
  <c r="F3883" i="25"/>
  <c r="G3746" i="25"/>
  <c r="I3534" i="25"/>
  <c r="I3577" i="25"/>
  <c r="F3556" i="25"/>
  <c r="F3807" i="25"/>
  <c r="F3717" i="25"/>
  <c r="H2893" i="25"/>
  <c r="F3846" i="25"/>
  <c r="I3278" i="25"/>
  <c r="F3246" i="25"/>
  <c r="F3923" i="25"/>
  <c r="E3459" i="25"/>
  <c r="F2732" i="25"/>
  <c r="H3422" i="25"/>
  <c r="G3344" i="25"/>
  <c r="H3547" i="25"/>
  <c r="H3745" i="25"/>
  <c r="I3304" i="25"/>
  <c r="E3928" i="25"/>
  <c r="H3314" i="25"/>
  <c r="E3824" i="25"/>
  <c r="H3965" i="25"/>
  <c r="F3531" i="25"/>
  <c r="I3625" i="25"/>
  <c r="E2981" i="25"/>
  <c r="E3876" i="25"/>
  <c r="I3618" i="25"/>
  <c r="I3895" i="25"/>
  <c r="I3784" i="25"/>
  <c r="H3680" i="25"/>
  <c r="F3200" i="25"/>
  <c r="F3940" i="25"/>
  <c r="H2125" i="25"/>
  <c r="I3732" i="25"/>
  <c r="F3814" i="25"/>
  <c r="G3930" i="25"/>
  <c r="F2928" i="25"/>
  <c r="E3960" i="25"/>
  <c r="H3219" i="25"/>
  <c r="F3123" i="25"/>
  <c r="G3088" i="25"/>
  <c r="G2979" i="25"/>
  <c r="H3916" i="25"/>
  <c r="E3877" i="25"/>
  <c r="H3752" i="25"/>
  <c r="H3300" i="25"/>
  <c r="G3680" i="25"/>
  <c r="I3461" i="25"/>
  <c r="H3776" i="25"/>
  <c r="G3556" i="25"/>
  <c r="I3844" i="25"/>
  <c r="H3841" i="25"/>
  <c r="F3580" i="25"/>
  <c r="I3944" i="25"/>
  <c r="I3863" i="25"/>
  <c r="F3484" i="25"/>
  <c r="H3868" i="25"/>
  <c r="F3893" i="25"/>
  <c r="H3278" i="25"/>
  <c r="H3623" i="25"/>
  <c r="G3788" i="25"/>
  <c r="G3835" i="25"/>
  <c r="F3220" i="25"/>
  <c r="F3487" i="25"/>
  <c r="F3029" i="25"/>
  <c r="H2896" i="25"/>
  <c r="H3275" i="25"/>
  <c r="H3025" i="25"/>
  <c r="H3375" i="25"/>
  <c r="E3593" i="25"/>
  <c r="H2584" i="25"/>
  <c r="E3668" i="25"/>
  <c r="E3864" i="25"/>
  <c r="G3968" i="25"/>
  <c r="E3621" i="25"/>
  <c r="F3840" i="25"/>
  <c r="G3966" i="25"/>
  <c r="H3587" i="25"/>
  <c r="I3806" i="25"/>
  <c r="H3240" i="25"/>
  <c r="E3659" i="25"/>
  <c r="F2918" i="25"/>
  <c r="H3593" i="25"/>
  <c r="E3792" i="25"/>
  <c r="F3466" i="25"/>
  <c r="H3757" i="25"/>
  <c r="G2783" i="25"/>
  <c r="G3266" i="25"/>
  <c r="I3510" i="25"/>
  <c r="G3142" i="25"/>
  <c r="F2986" i="25"/>
  <c r="G3304" i="25"/>
  <c r="G3121" i="25"/>
  <c r="I3406" i="25"/>
  <c r="F3610" i="25"/>
  <c r="E3308" i="25"/>
  <c r="H3691" i="25"/>
  <c r="F3882" i="25"/>
  <c r="G3138" i="25"/>
  <c r="F3659" i="25"/>
  <c r="H3861" i="25"/>
  <c r="I3216" i="25"/>
  <c r="I3611" i="25"/>
  <c r="E3818" i="25"/>
  <c r="I3413" i="25"/>
  <c r="H3683" i="25"/>
  <c r="F3068" i="25"/>
  <c r="I3655" i="25"/>
  <c r="G3808" i="25"/>
  <c r="G3500" i="25"/>
  <c r="E2787" i="25"/>
  <c r="I3268" i="25"/>
  <c r="E3510" i="25"/>
  <c r="G3144" i="25"/>
  <c r="H2989" i="25"/>
  <c r="F3306" i="25"/>
  <c r="E3124" i="25"/>
  <c r="H3407" i="25"/>
  <c r="H3612" i="25"/>
  <c r="I3316" i="25"/>
  <c r="I3693" i="25"/>
  <c r="H3884" i="25"/>
  <c r="G3151" i="25"/>
  <c r="F3660" i="25"/>
  <c r="I3864" i="25"/>
  <c r="H3231" i="25"/>
  <c r="F3613" i="25"/>
  <c r="F3821" i="25"/>
  <c r="I3419" i="25"/>
  <c r="I3685" i="25"/>
  <c r="H3657" i="25"/>
  <c r="H2824" i="25"/>
  <c r="E3268" i="25"/>
  <c r="H3513" i="25"/>
  <c r="I3146" i="25"/>
  <c r="G2992" i="25"/>
  <c r="F3408" i="25"/>
  <c r="E3623" i="25"/>
  <c r="H3628" i="25"/>
  <c r="F3677" i="25"/>
  <c r="H3696" i="25"/>
  <c r="E3597" i="25"/>
  <c r="G3743" i="25"/>
  <c r="H3495" i="25"/>
  <c r="E3420" i="25"/>
  <c r="H3257" i="25"/>
  <c r="F3394" i="25"/>
  <c r="E3719" i="25"/>
  <c r="F3540" i="25"/>
  <c r="F3507" i="25"/>
  <c r="H3859" i="25"/>
  <c r="I3381" i="25"/>
  <c r="I3662" i="25"/>
  <c r="E3629" i="25"/>
  <c r="I3910" i="25"/>
  <c r="F3797" i="25"/>
  <c r="G3616" i="25"/>
  <c r="E3761" i="25"/>
  <c r="H3122" i="25"/>
  <c r="E3276" i="25"/>
  <c r="I3468" i="25"/>
  <c r="G3112" i="25"/>
  <c r="G3956" i="25"/>
  <c r="E3685" i="25"/>
  <c r="I3527" i="25"/>
  <c r="H3803" i="25"/>
  <c r="G3255" i="25"/>
  <c r="I2697" i="25"/>
  <c r="I3118" i="25"/>
  <c r="I3138" i="25"/>
  <c r="F2747" i="25"/>
  <c r="I3896" i="25"/>
  <c r="I3769" i="25"/>
  <c r="F3349" i="25"/>
  <c r="E3757" i="25"/>
  <c r="I3591" i="25"/>
  <c r="I3790" i="25"/>
  <c r="F3636" i="25"/>
  <c r="E3860" i="25"/>
  <c r="F3874" i="25"/>
  <c r="E3915" i="25"/>
  <c r="E2939" i="25"/>
  <c r="H3919" i="25"/>
  <c r="G3937" i="25"/>
  <c r="F3890" i="25"/>
  <c r="G3317" i="25"/>
  <c r="H3631" i="25"/>
  <c r="I3713" i="25"/>
  <c r="E3846" i="25"/>
  <c r="G2742" i="25"/>
  <c r="E3259" i="25"/>
  <c r="E3502" i="25"/>
  <c r="H3139" i="25"/>
  <c r="I2984" i="25"/>
  <c r="E3300" i="25"/>
  <c r="I3119" i="25"/>
  <c r="F3402" i="25"/>
  <c r="H3606" i="25"/>
  <c r="E3283" i="25"/>
  <c r="F3689" i="25"/>
  <c r="G3880" i="25"/>
  <c r="G3134" i="25"/>
  <c r="I3653" i="25"/>
  <c r="G3860" i="25"/>
  <c r="I3212" i="25"/>
  <c r="H3609" i="25"/>
  <c r="E3817" i="25"/>
  <c r="E3409" i="25"/>
  <c r="F3681" i="25"/>
  <c r="H3065" i="25"/>
  <c r="I3654" i="25"/>
  <c r="G3807" i="25"/>
  <c r="F3561" i="25"/>
  <c r="I3256" i="25"/>
  <c r="H2869" i="25"/>
  <c r="F3294" i="25"/>
  <c r="E3558" i="25"/>
  <c r="I3179" i="25"/>
  <c r="E3018" i="25"/>
  <c r="E3419" i="25"/>
  <c r="G3159" i="25"/>
  <c r="I3438" i="25"/>
  <c r="E3657" i="25"/>
  <c r="I3382" i="25"/>
  <c r="H3712" i="25"/>
  <c r="H3931" i="25"/>
  <c r="H3235" i="25"/>
  <c r="F3678" i="25"/>
  <c r="I3921" i="25"/>
  <c r="I3313" i="25"/>
  <c r="I3643" i="25"/>
  <c r="I3865" i="25"/>
  <c r="E3452" i="25"/>
  <c r="F3698" i="25"/>
  <c r="E3342" i="25"/>
  <c r="H3675" i="25"/>
  <c r="G2693" i="25"/>
  <c r="I3296" i="25"/>
  <c r="H3167" i="25"/>
  <c r="H3439" i="25"/>
  <c r="F3658" i="25"/>
  <c r="I3385" i="25"/>
  <c r="F3933" i="25"/>
  <c r="I3320" i="25"/>
  <c r="I3677" i="25"/>
  <c r="F3440" i="25"/>
  <c r="I3332" i="25"/>
  <c r="E3850" i="25"/>
  <c r="I3703" i="25"/>
  <c r="F3643" i="25"/>
  <c r="H3808" i="25"/>
  <c r="H3679" i="25"/>
  <c r="G3684" i="25"/>
  <c r="H2951" i="25"/>
  <c r="G3977" i="25"/>
  <c r="I3772" i="25"/>
  <c r="E3436" i="25"/>
  <c r="F3733" i="25"/>
  <c r="F3562" i="25"/>
  <c r="G3186" i="25"/>
  <c r="I3928" i="25"/>
  <c r="I3835" i="25"/>
  <c r="F3611" i="25"/>
  <c r="H3559" i="25"/>
  <c r="E3389" i="25"/>
  <c r="F2888" i="25"/>
  <c r="H3344" i="25"/>
  <c r="E3229" i="25"/>
  <c r="F3015" i="25"/>
  <c r="H2729" i="25"/>
  <c r="E3786" i="25"/>
  <c r="G3407" i="25"/>
  <c r="I3771" i="25"/>
  <c r="E3612" i="25"/>
  <c r="E3802" i="25"/>
  <c r="E3661" i="25"/>
  <c r="E3037" i="25"/>
  <c r="E3895" i="25"/>
  <c r="F3961" i="25"/>
  <c r="G3314" i="25"/>
  <c r="I3966" i="25"/>
  <c r="E3224" i="25"/>
  <c r="I3909" i="25"/>
  <c r="I3692" i="25"/>
  <c r="G3695" i="25"/>
  <c r="F3770" i="25"/>
  <c r="I3458" i="25"/>
  <c r="I2865" i="25"/>
  <c r="I3294" i="25"/>
  <c r="H3523" i="25"/>
  <c r="H3177" i="25"/>
  <c r="H3015" i="25"/>
  <c r="H3329" i="25"/>
  <c r="I3147" i="25"/>
  <c r="I3426" i="25"/>
  <c r="H3622" i="25"/>
  <c r="H3367" i="25"/>
  <c r="H3711" i="25"/>
  <c r="E3896" i="25"/>
  <c r="F3219" i="25"/>
  <c r="E3676" i="25"/>
  <c r="H3879" i="25"/>
  <c r="G3300" i="25"/>
  <c r="I3638" i="25"/>
  <c r="F3831" i="25"/>
  <c r="I3451" i="25"/>
  <c r="F3695" i="25"/>
  <c r="F3172" i="25"/>
  <c r="F3673" i="25"/>
  <c r="F2610" i="25"/>
  <c r="E3611" i="25"/>
  <c r="G3400" i="25"/>
  <c r="I2971" i="25"/>
  <c r="G3327" i="25"/>
  <c r="H3577" i="25"/>
  <c r="I3224" i="25"/>
  <c r="I3062" i="25"/>
  <c r="F3442" i="25"/>
  <c r="F3189" i="25"/>
  <c r="E3460" i="25"/>
  <c r="F3674" i="25"/>
  <c r="I3418" i="25"/>
  <c r="I3738" i="25"/>
  <c r="H3947" i="25"/>
  <c r="F3315" i="25"/>
  <c r="I3701" i="25"/>
  <c r="E3935" i="25"/>
  <c r="I3371" i="25"/>
  <c r="I3670" i="25"/>
  <c r="F3931" i="25"/>
  <c r="F3480" i="25"/>
  <c r="G3716" i="25"/>
  <c r="H3399" i="25"/>
  <c r="I3694" i="25"/>
  <c r="F2907" i="25"/>
  <c r="E3414" i="25"/>
  <c r="E2977" i="25"/>
  <c r="F3328" i="25"/>
  <c r="I3578" i="25"/>
  <c r="H3226" i="25"/>
  <c r="E3062" i="25"/>
  <c r="F3445" i="25"/>
  <c r="G3191" i="25"/>
  <c r="G3462" i="25"/>
  <c r="H3676" i="25"/>
  <c r="H3433" i="25"/>
  <c r="F3739" i="25"/>
  <c r="F3949" i="25"/>
  <c r="H3320" i="25"/>
  <c r="E3702" i="25"/>
  <c r="I3937" i="25"/>
  <c r="H3376" i="25"/>
  <c r="I3671" i="25"/>
  <c r="G3942" i="25"/>
  <c r="G3487" i="25"/>
  <c r="H3717" i="25"/>
  <c r="I3414" i="25"/>
  <c r="H3695" i="25"/>
  <c r="H2926" i="25"/>
  <c r="E3430" i="25"/>
  <c r="F2991" i="25"/>
  <c r="I3330" i="25"/>
  <c r="G1944" i="25"/>
  <c r="I3230" i="25"/>
  <c r="E3064" i="25"/>
  <c r="F2375" i="25"/>
  <c r="H3205" i="25"/>
  <c r="I3469" i="25"/>
  <c r="G3677" i="25"/>
  <c r="F3441" i="25"/>
  <c r="E3741" i="25"/>
  <c r="E3950" i="25"/>
  <c r="F3323" i="25"/>
  <c r="I3711" i="25"/>
  <c r="E3943" i="25"/>
  <c r="F3379" i="25"/>
  <c r="H3673" i="25"/>
  <c r="G3952" i="25"/>
  <c r="F3488" i="25"/>
  <c r="E3718" i="25"/>
  <c r="I3417" i="25"/>
  <c r="H3313" i="25"/>
  <c r="F2934" i="25"/>
  <c r="I3361" i="25"/>
  <c r="E3566" i="25"/>
  <c r="F3195" i="25"/>
  <c r="H3111" i="25"/>
  <c r="E3423" i="25"/>
  <c r="H3171" i="25"/>
  <c r="G3485" i="25"/>
  <c r="G3661" i="25"/>
  <c r="G3391" i="25"/>
  <c r="E3763" i="25"/>
  <c r="I3938" i="25"/>
  <c r="F3260" i="25"/>
  <c r="H3731" i="25"/>
  <c r="E3925" i="25"/>
  <c r="F3346" i="25"/>
  <c r="I3700" i="25"/>
  <c r="F3875" i="25"/>
  <c r="G3464" i="25"/>
  <c r="I3736" i="25"/>
  <c r="G3360" i="25"/>
  <c r="E3680" i="25"/>
  <c r="I3078" i="25"/>
  <c r="G3388" i="25"/>
  <c r="H3193" i="25"/>
  <c r="G3882" i="25"/>
  <c r="H3753" i="25"/>
  <c r="G3890" i="25"/>
  <c r="G3864" i="25"/>
  <c r="H3895" i="25"/>
  <c r="G3648" i="25"/>
  <c r="E3862" i="25"/>
  <c r="I3850" i="25"/>
  <c r="H3941" i="25"/>
  <c r="I3283" i="25"/>
  <c r="E3892" i="25"/>
  <c r="G3222" i="25"/>
  <c r="I3042" i="25"/>
  <c r="I3860" i="25"/>
  <c r="E3920" i="25"/>
  <c r="E3228" i="25"/>
  <c r="E1" i="1"/>
  <c r="H1" i="1"/>
  <c r="L4" i="25" l="1"/>
  <c r="K4" i="25"/>
  <c r="J4" i="25"/>
  <c r="L990" i="25"/>
  <c r="L1383" i="25"/>
  <c r="L120" i="25"/>
  <c r="L152" i="25"/>
  <c r="L349" i="25"/>
  <c r="L1405" i="25"/>
  <c r="L1153" i="25"/>
  <c r="L1342" i="25"/>
  <c r="L89" i="25"/>
  <c r="L38" i="25"/>
  <c r="L534" i="25"/>
  <c r="L588" i="25"/>
  <c r="L1092" i="25"/>
  <c r="L1991" i="25"/>
  <c r="L3124" i="25"/>
  <c r="L2303" i="25"/>
  <c r="L1955" i="25"/>
  <c r="L757" i="25"/>
  <c r="L919" i="25"/>
  <c r="L1104" i="25"/>
  <c r="L2174" i="25"/>
  <c r="L3128" i="25"/>
  <c r="L2865" i="25"/>
  <c r="L1775" i="25"/>
  <c r="L921" i="25"/>
  <c r="L867" i="25"/>
  <c r="L798" i="25"/>
  <c r="L1381" i="25"/>
  <c r="L1467" i="25"/>
  <c r="L231" i="25"/>
  <c r="L1002" i="25"/>
  <c r="L817" i="25"/>
  <c r="L1295" i="25"/>
  <c r="L1388" i="25"/>
  <c r="L1574" i="25"/>
  <c r="L1240" i="25"/>
  <c r="L884" i="25"/>
  <c r="L396" i="25"/>
  <c r="L1756" i="25"/>
  <c r="L1402" i="25"/>
  <c r="L1468" i="25"/>
  <c r="L1498" i="25"/>
  <c r="L1690" i="25"/>
  <c r="L2692" i="25"/>
  <c r="L3361" i="25"/>
  <c r="L2675" i="25"/>
  <c r="L2636" i="25"/>
  <c r="L3555" i="25"/>
  <c r="L3726" i="25"/>
  <c r="L1577" i="25"/>
  <c r="L2053" i="25"/>
  <c r="L2083" i="25"/>
  <c r="L2733" i="25"/>
  <c r="L2211" i="25"/>
  <c r="L3348" i="25"/>
  <c r="L841" i="25"/>
  <c r="L2771" i="25"/>
  <c r="L3652" i="25"/>
  <c r="L3869" i="25"/>
  <c r="L752" i="25"/>
  <c r="L2831" i="25"/>
  <c r="L1563" i="25"/>
  <c r="L2863" i="25"/>
  <c r="L2807" i="25"/>
  <c r="L2301" i="25"/>
  <c r="L2678" i="25"/>
  <c r="L2919" i="25"/>
  <c r="L1972" i="25"/>
  <c r="L2685" i="25"/>
  <c r="L3098" i="25"/>
  <c r="L2977" i="25"/>
  <c r="L3900" i="25"/>
  <c r="K12" i="25"/>
  <c r="K44" i="25"/>
  <c r="K76" i="25"/>
  <c r="K108" i="25"/>
  <c r="K27" i="25"/>
  <c r="K59" i="25"/>
  <c r="K49" i="25"/>
  <c r="K165" i="25"/>
  <c r="K25" i="25"/>
  <c r="K132" i="25"/>
  <c r="K26" i="25"/>
  <c r="K89" i="25"/>
  <c r="K90" i="25"/>
  <c r="K153" i="25"/>
  <c r="K91" i="25"/>
  <c r="K186" i="25"/>
  <c r="K218" i="25"/>
  <c r="K54" i="25"/>
  <c r="K152" i="25"/>
  <c r="K197" i="25"/>
  <c r="K229" i="25"/>
  <c r="K166" i="25"/>
  <c r="K216" i="25"/>
  <c r="K274" i="25"/>
  <c r="K160" i="25"/>
  <c r="K130" i="25"/>
  <c r="K235" i="25"/>
  <c r="K277" i="25"/>
  <c r="K136" i="25"/>
  <c r="K220" i="25"/>
  <c r="K315" i="25"/>
  <c r="K347" i="25"/>
  <c r="K379" i="25"/>
  <c r="K411" i="25"/>
  <c r="K127" i="25"/>
  <c r="K30" i="25"/>
  <c r="K143" i="25"/>
  <c r="K304" i="25"/>
  <c r="K393" i="25"/>
  <c r="K453" i="25"/>
  <c r="K302" i="25"/>
  <c r="K406" i="25"/>
  <c r="K478" i="25"/>
  <c r="K510" i="25"/>
  <c r="K542" i="25"/>
  <c r="K249" i="25"/>
  <c r="K398" i="25"/>
  <c r="K107" i="25"/>
  <c r="K370" i="25"/>
  <c r="K452" i="25"/>
  <c r="K310" i="25"/>
  <c r="K354" i="25"/>
  <c r="K439" i="25"/>
  <c r="K372" i="25"/>
  <c r="K463" i="25"/>
  <c r="K436" i="25"/>
  <c r="K422" i="25"/>
  <c r="K565" i="25"/>
  <c r="K349" i="25"/>
  <c r="K501" i="25"/>
  <c r="K547" i="25"/>
  <c r="K390" i="25"/>
  <c r="K171" i="25"/>
  <c r="K523" i="25"/>
  <c r="K434" i="25"/>
  <c r="K532" i="25"/>
  <c r="K588" i="25"/>
  <c r="K639" i="25"/>
  <c r="K671" i="25"/>
  <c r="K703" i="25"/>
  <c r="K735" i="25"/>
  <c r="K767" i="25"/>
  <c r="K799" i="25"/>
  <c r="K831" i="25"/>
  <c r="K863" i="25"/>
  <c r="K895" i="25"/>
  <c r="K299" i="25"/>
  <c r="K505" i="25"/>
  <c r="K539" i="25"/>
  <c r="K648" i="25"/>
  <c r="K689" i="25"/>
  <c r="K730" i="25"/>
  <c r="K776" i="25"/>
  <c r="K817" i="25"/>
  <c r="K858" i="25"/>
  <c r="K368" i="25"/>
  <c r="K618" i="25"/>
  <c r="K575" i="25"/>
  <c r="K608" i="25"/>
  <c r="K652" i="25"/>
  <c r="K693" i="25"/>
  <c r="K356" i="25"/>
  <c r="K595" i="25"/>
  <c r="K630" i="25"/>
  <c r="K676" i="25"/>
  <c r="K717" i="25"/>
  <c r="K758" i="25"/>
  <c r="K804" i="25"/>
  <c r="K640" i="25"/>
  <c r="K825" i="25"/>
  <c r="K880" i="25"/>
  <c r="K768" i="25"/>
  <c r="K764" i="25"/>
  <c r="K862" i="25"/>
  <c r="K722" i="25"/>
  <c r="K624" i="25"/>
  <c r="K814" i="25"/>
  <c r="K882" i="25"/>
  <c r="K713" i="25"/>
  <c r="K947" i="25"/>
  <c r="K846" i="25"/>
  <c r="K929" i="25"/>
  <c r="K718" i="25"/>
  <c r="K973" i="25"/>
  <c r="K1005" i="25"/>
  <c r="K1037" i="25"/>
  <c r="K770" i="25"/>
  <c r="K991" i="25"/>
  <c r="K1069" i="25"/>
  <c r="K809" i="25"/>
  <c r="K970" i="25"/>
  <c r="K1078" i="25"/>
  <c r="K1133" i="25"/>
  <c r="K918" i="25"/>
  <c r="K998" i="25"/>
  <c r="K1071" i="25"/>
  <c r="K1103" i="25"/>
  <c r="K1011" i="25"/>
  <c r="K1112" i="25"/>
  <c r="K1144" i="25"/>
  <c r="K988" i="25"/>
  <c r="K1068" i="25"/>
  <c r="K761" i="25"/>
  <c r="K1008" i="25"/>
  <c r="K1098" i="25"/>
  <c r="K1126" i="25"/>
  <c r="K1158" i="25"/>
  <c r="K916" i="25"/>
  <c r="K1153" i="25"/>
  <c r="K1127" i="25"/>
  <c r="K1196" i="25"/>
  <c r="K1228" i="25"/>
  <c r="K1260" i="25"/>
  <c r="K1292" i="25"/>
  <c r="K1324" i="25"/>
  <c r="K1356" i="25"/>
  <c r="K1388" i="25"/>
  <c r="K1420" i="25"/>
  <c r="K1452" i="25"/>
  <c r="K1484" i="25"/>
  <c r="K1516" i="25"/>
  <c r="K1131" i="25"/>
  <c r="K1046" i="25"/>
  <c r="K1099" i="25"/>
  <c r="K925" i="25"/>
  <c r="K1181" i="25"/>
  <c r="K1213" i="25"/>
  <c r="K1245" i="25"/>
  <c r="K1277" i="25"/>
  <c r="K1309" i="25"/>
  <c r="K1341" i="25"/>
  <c r="K1373" i="25"/>
  <c r="K1405" i="25"/>
  <c r="K1437" i="25"/>
  <c r="K1469" i="25"/>
  <c r="K1501" i="25"/>
  <c r="K1533" i="25"/>
  <c r="K1014" i="25"/>
  <c r="K1206" i="25"/>
  <c r="K1270" i="25"/>
  <c r="K1334" i="25"/>
  <c r="K1402" i="25"/>
  <c r="K1560" i="25"/>
  <c r="K1592" i="25"/>
  <c r="K902" i="25"/>
  <c r="K1183" i="25"/>
  <c r="K1247" i="25"/>
  <c r="K1311" i="25"/>
  <c r="K1375" i="25"/>
  <c r="K1486" i="25"/>
  <c r="K1031" i="25"/>
  <c r="K1072" i="25"/>
  <c r="K1314" i="25"/>
  <c r="K1475" i="25"/>
  <c r="K16" i="25"/>
  <c r="K48" i="25"/>
  <c r="K80" i="25"/>
  <c r="K112" i="25"/>
  <c r="K31" i="25"/>
  <c r="K63" i="25"/>
  <c r="K73" i="25"/>
  <c r="K169" i="25"/>
  <c r="K37" i="25"/>
  <c r="K155" i="25"/>
  <c r="K38" i="25"/>
  <c r="K119" i="25"/>
  <c r="K94" i="25"/>
  <c r="K156" i="25"/>
  <c r="K131" i="25"/>
  <c r="K190" i="25"/>
  <c r="K222" i="25"/>
  <c r="K137" i="25"/>
  <c r="K159" i="25"/>
  <c r="K201" i="25"/>
  <c r="K233" i="25"/>
  <c r="K93" i="25"/>
  <c r="K224" i="25"/>
  <c r="K278" i="25"/>
  <c r="K245" i="25"/>
  <c r="K146" i="25"/>
  <c r="K237" i="25"/>
  <c r="K281" i="25"/>
  <c r="K151" i="25"/>
  <c r="K239" i="25"/>
  <c r="K319" i="25"/>
  <c r="K351" i="25"/>
  <c r="K383" i="25"/>
  <c r="K415" i="25"/>
  <c r="K148" i="25"/>
  <c r="K99" i="25"/>
  <c r="K162" i="25"/>
  <c r="K316" i="25"/>
  <c r="K410" i="25"/>
  <c r="K460" i="25"/>
  <c r="K325" i="25"/>
  <c r="K408" i="25"/>
  <c r="K482" i="25"/>
  <c r="K514" i="25"/>
  <c r="K546" i="25"/>
  <c r="K291" i="25"/>
  <c r="K442" i="25"/>
  <c r="K271" i="25"/>
  <c r="K401" i="25"/>
  <c r="K457" i="25"/>
  <c r="K324" i="25"/>
  <c r="K377" i="25"/>
  <c r="K465" i="25"/>
  <c r="K386" i="25"/>
  <c r="K318" i="25"/>
  <c r="K441" i="25"/>
  <c r="K469" i="25"/>
  <c r="K569" i="25"/>
  <c r="K360" i="25"/>
  <c r="K508" i="25"/>
  <c r="K549" i="25"/>
  <c r="K413" i="25"/>
  <c r="K275" i="25"/>
  <c r="K566" i="25"/>
  <c r="K448" i="25"/>
  <c r="K535" i="25"/>
  <c r="K593" i="25"/>
  <c r="K643" i="25"/>
  <c r="K675" i="25"/>
  <c r="K707" i="25"/>
  <c r="K739" i="25"/>
  <c r="K771" i="25"/>
  <c r="K803" i="25"/>
  <c r="K835" i="25"/>
  <c r="K867" i="25"/>
  <c r="K899" i="25"/>
  <c r="K334" i="25"/>
  <c r="K516" i="25"/>
  <c r="K559" i="25"/>
  <c r="K650" i="25"/>
  <c r="K696" i="25"/>
  <c r="K737" i="25"/>
  <c r="K778" i="25"/>
  <c r="K824" i="25"/>
  <c r="K865" i="25"/>
  <c r="K397" i="25"/>
  <c r="K402" i="25"/>
  <c r="K580" i="25"/>
  <c r="K614" i="25"/>
  <c r="K654" i="25"/>
  <c r="K479" i="25"/>
  <c r="K414" i="25"/>
  <c r="K601" i="25"/>
  <c r="K637" i="25"/>
  <c r="K678" i="25"/>
  <c r="K724" i="25"/>
  <c r="K765" i="25"/>
  <c r="K806" i="25"/>
  <c r="K690" i="25"/>
  <c r="K828" i="25"/>
  <c r="K885" i="25"/>
  <c r="K773" i="25"/>
  <c r="K805" i="25"/>
  <c r="K864" i="25"/>
  <c r="K736" i="25"/>
  <c r="K674" i="25"/>
  <c r="K821" i="25"/>
  <c r="K884" i="25"/>
  <c r="K786" i="25"/>
  <c r="K950" i="25"/>
  <c r="K860" i="25"/>
  <c r="K932" i="25"/>
  <c r="K729" i="25"/>
  <c r="K977" i="25"/>
  <c r="K1009" i="25"/>
  <c r="K1041" i="25"/>
  <c r="K800" i="25"/>
  <c r="K1004" i="25"/>
  <c r="K1076" i="25"/>
  <c r="K848" i="25"/>
  <c r="K987" i="25"/>
  <c r="K1106" i="25"/>
  <c r="K1137" i="25"/>
  <c r="K921" i="25"/>
  <c r="K1015" i="25"/>
  <c r="K1073" i="25"/>
  <c r="K748" i="25"/>
  <c r="K1024" i="25"/>
  <c r="K1116" i="25"/>
  <c r="K1148" i="25"/>
  <c r="K990" i="25"/>
  <c r="K1075" i="25"/>
  <c r="K928" i="25"/>
  <c r="K1010" i="25"/>
  <c r="K1101" i="25"/>
  <c r="K1130" i="25"/>
  <c r="K1162" i="25"/>
  <c r="K984" i="25"/>
  <c r="K1160" i="25"/>
  <c r="K1139" i="25"/>
  <c r="K1200" i="25"/>
  <c r="K1232" i="25"/>
  <c r="K1264" i="25"/>
  <c r="K1296" i="25"/>
  <c r="K1328" i="25"/>
  <c r="K1360" i="25"/>
  <c r="K1392" i="25"/>
  <c r="K1424" i="25"/>
  <c r="K1456" i="25"/>
  <c r="K1488" i="25"/>
  <c r="K1520" i="25"/>
  <c r="K1157" i="25"/>
  <c r="K1063" i="25"/>
  <c r="K1111" i="25"/>
  <c r="K935" i="25"/>
  <c r="K1185" i="25"/>
  <c r="K1217" i="25"/>
  <c r="K1249" i="25"/>
  <c r="K1281" i="25"/>
  <c r="K1313" i="25"/>
  <c r="K1345" i="25"/>
  <c r="K1377" i="25"/>
  <c r="K1409" i="25"/>
  <c r="K1441" i="25"/>
  <c r="K1473" i="25"/>
  <c r="K1505" i="25"/>
  <c r="K1537" i="25"/>
  <c r="K1079" i="25"/>
  <c r="K1214" i="25"/>
  <c r="K1278" i="25"/>
  <c r="K1342" i="25"/>
  <c r="K1415" i="25"/>
  <c r="K1564" i="25"/>
  <c r="K1596" i="25"/>
  <c r="K1016" i="25"/>
  <c r="K1191" i="25"/>
  <c r="K1255" i="25"/>
  <c r="K1319" i="25"/>
  <c r="K1383" i="25"/>
  <c r="K1499" i="25"/>
  <c r="K1065" i="25"/>
  <c r="K1211" i="25"/>
  <c r="K1330" i="25"/>
  <c r="K1495" i="25"/>
  <c r="K1606" i="25"/>
  <c r="K52" i="25"/>
  <c r="K92" i="25"/>
  <c r="K19" i="25"/>
  <c r="K67" i="25"/>
  <c r="K135" i="25"/>
  <c r="K9" i="25"/>
  <c r="K158" i="25"/>
  <c r="K17" i="25"/>
  <c r="K58" i="25"/>
  <c r="K53" i="25"/>
  <c r="K149" i="25"/>
  <c r="K210" i="25"/>
  <c r="K154" i="25"/>
  <c r="K182" i="25"/>
  <c r="K221" i="25"/>
  <c r="K101" i="25"/>
  <c r="K258" i="25"/>
  <c r="K57" i="25"/>
  <c r="K187" i="25"/>
  <c r="K261" i="25"/>
  <c r="K95" i="25"/>
  <c r="K260" i="25"/>
  <c r="K331" i="25"/>
  <c r="K371" i="25"/>
  <c r="K419" i="25"/>
  <c r="K199" i="25"/>
  <c r="K311" i="25"/>
  <c r="K329" i="25"/>
  <c r="K435" i="25"/>
  <c r="K264" i="25"/>
  <c r="K421" i="25"/>
  <c r="K494" i="25"/>
  <c r="K534" i="25"/>
  <c r="K317" i="25"/>
  <c r="K468" i="25"/>
  <c r="K353" i="25"/>
  <c r="K459" i="25"/>
  <c r="K133" i="25"/>
  <c r="K427" i="25"/>
  <c r="K409" i="25"/>
  <c r="K450" i="25"/>
  <c r="K405" i="25"/>
  <c r="K573" i="25"/>
  <c r="K473" i="25"/>
  <c r="K533" i="25"/>
  <c r="K438" i="25"/>
  <c r="K471" i="25"/>
  <c r="K296" i="25"/>
  <c r="K543" i="25"/>
  <c r="K623" i="25"/>
  <c r="K663" i="25"/>
  <c r="K711" i="25"/>
  <c r="K751" i="25"/>
  <c r="K791" i="25"/>
  <c r="K839" i="25"/>
  <c r="K879" i="25"/>
  <c r="K919" i="25"/>
  <c r="K527" i="25"/>
  <c r="K625" i="25"/>
  <c r="K680" i="25"/>
  <c r="K744" i="25"/>
  <c r="K794" i="25"/>
  <c r="K849" i="25"/>
  <c r="K429" i="25"/>
  <c r="K536" i="25"/>
  <c r="K600" i="25"/>
  <c r="K661" i="25"/>
  <c r="K541" i="25"/>
  <c r="K567" i="25"/>
  <c r="K644" i="25"/>
  <c r="K694" i="25"/>
  <c r="K749" i="25"/>
  <c r="K813" i="25"/>
  <c r="K725" i="25"/>
  <c r="K873" i="25"/>
  <c r="K578" i="25"/>
  <c r="K845" i="25"/>
  <c r="K558" i="25"/>
  <c r="K681" i="25"/>
  <c r="K837" i="25"/>
  <c r="K615" i="25"/>
  <c r="K953" i="25"/>
  <c r="K910" i="25"/>
  <c r="K672" i="25"/>
  <c r="K981" i="25"/>
  <c r="K1021" i="25"/>
  <c r="K1061" i="25"/>
  <c r="K1006" i="25"/>
  <c r="K1092" i="25"/>
  <c r="K963" i="25"/>
  <c r="K1109" i="25"/>
  <c r="K519" i="25"/>
  <c r="K983" i="25"/>
  <c r="K1080" i="25"/>
  <c r="K968" i="25"/>
  <c r="K1066" i="25"/>
  <c r="K798" i="25"/>
  <c r="K1022" i="25"/>
  <c r="K1105" i="25"/>
  <c r="K1027" i="25"/>
  <c r="K1110" i="25"/>
  <c r="K1150" i="25"/>
  <c r="K1018" i="25"/>
  <c r="K734" i="25"/>
  <c r="K1188" i="25"/>
  <c r="K1236" i="25"/>
  <c r="K1276" i="25"/>
  <c r="K1316" i="25"/>
  <c r="K1364" i="25"/>
  <c r="K1404" i="25"/>
  <c r="K1444" i="25"/>
  <c r="K1492" i="25"/>
  <c r="K986" i="25"/>
  <c r="K940" i="25"/>
  <c r="K1152" i="25"/>
  <c r="K1081" i="25"/>
  <c r="K1205" i="25"/>
  <c r="K1253" i="25"/>
  <c r="K1293" i="25"/>
  <c r="K1333" i="25"/>
  <c r="K1381" i="25"/>
  <c r="K1421" i="25"/>
  <c r="K1461" i="25"/>
  <c r="K1509" i="25"/>
  <c r="K1549" i="25"/>
  <c r="K1190" i="25"/>
  <c r="K1286" i="25"/>
  <c r="K1366" i="25"/>
  <c r="K1498" i="25"/>
  <c r="K1600" i="25"/>
  <c r="K784" i="25"/>
  <c r="K1231" i="25"/>
  <c r="K1327" i="25"/>
  <c r="K1422" i="25"/>
  <c r="K1542" i="25"/>
  <c r="K1218" i="25"/>
  <c r="K1370" i="25"/>
  <c r="K1574" i="25"/>
  <c r="K1438" i="25"/>
  <c r="K1594" i="25"/>
  <c r="K1647" i="25"/>
  <c r="K1679" i="25"/>
  <c r="K1711" i="25"/>
  <c r="K1743" i="25"/>
  <c r="K1775" i="25"/>
  <c r="K1807" i="25"/>
  <c r="K1839" i="25"/>
  <c r="K1871" i="25"/>
  <c r="K1235" i="25"/>
  <c r="K1363" i="25"/>
  <c r="K1274" i="25"/>
  <c r="K1431" i="25"/>
  <c r="K1587" i="25"/>
  <c r="K1522" i="25"/>
  <c r="K1628" i="25"/>
  <c r="K1275" i="25"/>
  <c r="K1578" i="25"/>
  <c r="K1686" i="25"/>
  <c r="K8" i="25"/>
  <c r="K56" i="25"/>
  <c r="K96" i="25"/>
  <c r="K23" i="25"/>
  <c r="K71" i="25"/>
  <c r="K138" i="25"/>
  <c r="K22" i="25"/>
  <c r="K161" i="25"/>
  <c r="K29" i="25"/>
  <c r="K86" i="25"/>
  <c r="K69" i="25"/>
  <c r="K172" i="25"/>
  <c r="K214" i="25"/>
  <c r="K168" i="25"/>
  <c r="K185" i="25"/>
  <c r="K225" i="25"/>
  <c r="K145" i="25"/>
  <c r="K262" i="25"/>
  <c r="K77" i="25"/>
  <c r="K195" i="25"/>
  <c r="K265" i="25"/>
  <c r="K103" i="25"/>
  <c r="K268" i="25"/>
  <c r="K335" i="25"/>
  <c r="K375" i="25"/>
  <c r="K300" i="25"/>
  <c r="K215" i="25"/>
  <c r="K314" i="25"/>
  <c r="K346" i="25"/>
  <c r="K437" i="25"/>
  <c r="K297" i="25"/>
  <c r="K430" i="25"/>
  <c r="K498" i="25"/>
  <c r="K538" i="25"/>
  <c r="K341" i="25"/>
  <c r="K475" i="25"/>
  <c r="K364" i="25"/>
  <c r="K464" i="25"/>
  <c r="K322" i="25"/>
  <c r="K432" i="25"/>
  <c r="K420" i="25"/>
  <c r="K105" i="25"/>
  <c r="K416" i="25"/>
  <c r="K577" i="25"/>
  <c r="K480" i="25"/>
  <c r="K540" i="25"/>
  <c r="K481" i="25"/>
  <c r="K509" i="25"/>
  <c r="K362" i="25"/>
  <c r="K562" i="25"/>
  <c r="K627" i="25"/>
  <c r="K667" i="25"/>
  <c r="K715" i="25"/>
  <c r="K755" i="25"/>
  <c r="K795" i="25"/>
  <c r="K843" i="25"/>
  <c r="K883" i="25"/>
  <c r="K923" i="25"/>
  <c r="K550" i="25"/>
  <c r="K632" i="25"/>
  <c r="K682" i="25"/>
  <c r="K746" i="25"/>
  <c r="K801" i="25"/>
  <c r="K856" i="25"/>
  <c r="K513" i="25"/>
  <c r="K551" i="25"/>
  <c r="K606" i="25"/>
  <c r="K668" i="25"/>
  <c r="K548" i="25"/>
  <c r="K574" i="25"/>
  <c r="K646" i="25"/>
  <c r="K701" i="25"/>
  <c r="K756" i="25"/>
  <c r="K820" i="25"/>
  <c r="K777" i="25"/>
  <c r="K878" i="25"/>
  <c r="K642" i="25"/>
  <c r="K850" i="25"/>
  <c r="K613" i="25"/>
  <c r="K688" i="25"/>
  <c r="K844" i="25"/>
  <c r="K665" i="25"/>
  <c r="K956" i="25"/>
  <c r="K917" i="25"/>
  <c r="K704" i="25"/>
  <c r="K985" i="25"/>
  <c r="K1025" i="25"/>
  <c r="K732" i="25"/>
  <c r="K1023" i="25"/>
  <c r="K1095" i="25"/>
  <c r="K965" i="25"/>
  <c r="K1113" i="25"/>
  <c r="K607" i="25"/>
  <c r="K996" i="25"/>
  <c r="K1087" i="25"/>
  <c r="K979" i="25"/>
  <c r="K1082" i="25"/>
  <c r="K927" i="25"/>
  <c r="K1039" i="25"/>
  <c r="K1108" i="25"/>
  <c r="K1040" i="25"/>
  <c r="K1114" i="25"/>
  <c r="K1154" i="25"/>
  <c r="K1035" i="25"/>
  <c r="K853" i="25"/>
  <c r="K1192" i="25"/>
  <c r="K1240" i="25"/>
  <c r="K1280" i="25"/>
  <c r="K1320" i="25"/>
  <c r="K1368" i="25"/>
  <c r="K1408" i="25"/>
  <c r="K1448" i="25"/>
  <c r="K1496" i="25"/>
  <c r="K1003" i="25"/>
  <c r="K1012" i="25"/>
  <c r="K1161" i="25"/>
  <c r="K1088" i="25"/>
  <c r="K1209" i="25"/>
  <c r="K1257" i="25"/>
  <c r="K1297" i="25"/>
  <c r="K1337" i="25"/>
  <c r="K1385" i="25"/>
  <c r="K1425" i="25"/>
  <c r="K1465" i="25"/>
  <c r="K1513" i="25"/>
  <c r="K1553" i="25"/>
  <c r="K1198" i="25"/>
  <c r="K1294" i="25"/>
  <c r="K1374" i="25"/>
  <c r="K1511" i="25"/>
  <c r="K1604" i="25"/>
  <c r="K1180" i="25"/>
  <c r="K1239" i="25"/>
  <c r="K1335" i="25"/>
  <c r="K1435" i="25"/>
  <c r="K1544" i="25"/>
  <c r="K1234" i="25"/>
  <c r="K1398" i="25"/>
  <c r="K1577" i="25"/>
  <c r="K1458" i="25"/>
  <c r="K1597" i="25"/>
  <c r="K1651" i="25"/>
  <c r="K1683" i="25"/>
  <c r="K1715" i="25"/>
  <c r="K1747" i="25"/>
  <c r="K1779" i="25"/>
  <c r="K1811" i="25"/>
  <c r="K1843" i="25"/>
  <c r="K1875" i="25"/>
  <c r="K1251" i="25"/>
  <c r="K1371" i="25"/>
  <c r="K1290" i="25"/>
  <c r="K1442" i="25"/>
  <c r="K1590" i="25"/>
  <c r="K1552" i="25"/>
  <c r="K1641" i="25"/>
  <c r="K1423" i="25"/>
  <c r="K1595" i="25"/>
  <c r="K1688" i="25"/>
  <c r="K36" i="25"/>
  <c r="K100" i="25"/>
  <c r="K43" i="25"/>
  <c r="K78" i="25"/>
  <c r="K61" i="25"/>
  <c r="K6" i="25"/>
  <c r="K128" i="25"/>
  <c r="K74" i="25"/>
  <c r="K194" i="25"/>
  <c r="K33" i="25"/>
  <c r="K189" i="25"/>
  <c r="K117" i="25"/>
  <c r="K232" i="25"/>
  <c r="K248" i="25"/>
  <c r="K219" i="25"/>
  <c r="K293" i="25"/>
  <c r="K276" i="25"/>
  <c r="K355" i="25"/>
  <c r="K403" i="25"/>
  <c r="K231" i="25"/>
  <c r="K250" i="25"/>
  <c r="K412" i="25"/>
  <c r="K342" i="25"/>
  <c r="K470" i="25"/>
  <c r="K526" i="25"/>
  <c r="K352" i="25"/>
  <c r="K301" i="25"/>
  <c r="K445" i="25"/>
  <c r="K337" i="25"/>
  <c r="K305" i="25"/>
  <c r="K336" i="25"/>
  <c r="K476" i="25"/>
  <c r="K589" i="25"/>
  <c r="K524" i="25"/>
  <c r="K552" i="25"/>
  <c r="K596" i="25"/>
  <c r="K521" i="25"/>
  <c r="K631" i="25"/>
  <c r="K687" i="25"/>
  <c r="K743" i="25"/>
  <c r="K807" i="25"/>
  <c r="K855" i="25"/>
  <c r="K911" i="25"/>
  <c r="K597" i="25"/>
  <c r="K657" i="25"/>
  <c r="K721" i="25"/>
  <c r="K808" i="25"/>
  <c r="K881" i="25"/>
  <c r="K497" i="25"/>
  <c r="K620" i="25"/>
  <c r="K684" i="25"/>
  <c r="K504" i="25"/>
  <c r="K653" i="25"/>
  <c r="K726" i="25"/>
  <c r="K790" i="25"/>
  <c r="K782" i="25"/>
  <c r="K697" i="25"/>
  <c r="K812" i="25"/>
  <c r="K741" i="25"/>
  <c r="K752" i="25"/>
  <c r="K896" i="25"/>
  <c r="K766" i="25"/>
  <c r="K955" i="25"/>
  <c r="K949" i="25"/>
  <c r="K1029" i="25"/>
  <c r="K938" i="25"/>
  <c r="K1083" i="25"/>
  <c r="K1000" i="25"/>
  <c r="K1125" i="25"/>
  <c r="K941" i="25"/>
  <c r="K1089" i="25"/>
  <c r="K1026" i="25"/>
  <c r="K1136" i="25"/>
  <c r="K1052" i="25"/>
  <c r="K967" i="25"/>
  <c r="K1104" i="25"/>
  <c r="K1166" i="25"/>
  <c r="K1123" i="25"/>
  <c r="K1171" i="25"/>
  <c r="K1244" i="25"/>
  <c r="K1300" i="25"/>
  <c r="K1348" i="25"/>
  <c r="K1412" i="25"/>
  <c r="K1468" i="25"/>
  <c r="K959" i="25"/>
  <c r="K1159" i="25"/>
  <c r="K709" i="25"/>
  <c r="K1197" i="25"/>
  <c r="K1261" i="25"/>
  <c r="K1317" i="25"/>
  <c r="K1365" i="25"/>
  <c r="K1429" i="25"/>
  <c r="K1485" i="25"/>
  <c r="K1541" i="25"/>
  <c r="K1222" i="25"/>
  <c r="K1318" i="25"/>
  <c r="K1466" i="25"/>
  <c r="K1608" i="25"/>
  <c r="K1199" i="25"/>
  <c r="K1295" i="25"/>
  <c r="K1454" i="25"/>
  <c r="K1186" i="25"/>
  <c r="K1346" i="25"/>
  <c r="K1603" i="25"/>
  <c r="K1559" i="25"/>
  <c r="K1639" i="25"/>
  <c r="K1687" i="25"/>
  <c r="K1727" i="25"/>
  <c r="K1767" i="25"/>
  <c r="K1815" i="25"/>
  <c r="K1855" i="25"/>
  <c r="K1450" i="25"/>
  <c r="K1419" i="25"/>
  <c r="K1338" i="25"/>
  <c r="K1558" i="25"/>
  <c r="K1555" i="25"/>
  <c r="K1673" i="25"/>
  <c r="K1556" i="25"/>
  <c r="K1701" i="25"/>
  <c r="K1748" i="25"/>
  <c r="K1789" i="25"/>
  <c r="K1830" i="25"/>
  <c r="K1876" i="25"/>
  <c r="K1527" i="25"/>
  <c r="K1650" i="25"/>
  <c r="K1463" i="25"/>
  <c r="K1323" i="25"/>
  <c r="K1613" i="25"/>
  <c r="K1507" i="25"/>
  <c r="K1640" i="25"/>
  <c r="K1710" i="25"/>
  <c r="K1756" i="25"/>
  <c r="K1797" i="25"/>
  <c r="K1722" i="25"/>
  <c r="K1800" i="25"/>
  <c r="K1922" i="25"/>
  <c r="K1954" i="25"/>
  <c r="K1648" i="25"/>
  <c r="K1666" i="25"/>
  <c r="K1909" i="25"/>
  <c r="K1941" i="25"/>
  <c r="K1973" i="25"/>
  <c r="K1676" i="25"/>
  <c r="K1836" i="25"/>
  <c r="K1668" i="25"/>
  <c r="K1893" i="25"/>
  <c r="K1923" i="25"/>
  <c r="K1955" i="25"/>
  <c r="K1674" i="25"/>
  <c r="K1892" i="25"/>
  <c r="K2014" i="25"/>
  <c r="K2046" i="25"/>
  <c r="K2078" i="25"/>
  <c r="K2110" i="25"/>
  <c r="K2142" i="25"/>
  <c r="K2174" i="25"/>
  <c r="K2206" i="25"/>
  <c r="K2238" i="25"/>
  <c r="K1833" i="25"/>
  <c r="K1570" i="25"/>
  <c r="K1912" i="25"/>
  <c r="K1985" i="25"/>
  <c r="K2017" i="25"/>
  <c r="K2049" i="25"/>
  <c r="K2081" i="25"/>
  <c r="K1746" i="25"/>
  <c r="K1881" i="25"/>
  <c r="K1988" i="25"/>
  <c r="K2020" i="25"/>
  <c r="K1712" i="25"/>
  <c r="K1864" i="25"/>
  <c r="K1916" i="25"/>
  <c r="K2129" i="25"/>
  <c r="K2212" i="25"/>
  <c r="K2285" i="25"/>
  <c r="K1632" i="25"/>
  <c r="K2080" i="25"/>
  <c r="K2157" i="25"/>
  <c r="K2240" i="25"/>
  <c r="K2303" i="25"/>
  <c r="K2350" i="25"/>
  <c r="K2382" i="25"/>
  <c r="K2414" i="25"/>
  <c r="K2446" i="25"/>
  <c r="K2478" i="25"/>
  <c r="K2510" i="25"/>
  <c r="K2542" i="25"/>
  <c r="K2574" i="25"/>
  <c r="K2606" i="25"/>
  <c r="K2638" i="25"/>
  <c r="K2670" i="25"/>
  <c r="K2702" i="25"/>
  <c r="K2734" i="25"/>
  <c r="K2766" i="25"/>
  <c r="K2798" i="25"/>
  <c r="K1972" i="25"/>
  <c r="K2075" i="25"/>
  <c r="K2155" i="25"/>
  <c r="K2248" i="25"/>
  <c r="K2043" i="25"/>
  <c r="K2181" i="25"/>
  <c r="K1932" i="25"/>
  <c r="K2115" i="25"/>
  <c r="K2209" i="25"/>
  <c r="K2268" i="25"/>
  <c r="K1924" i="25"/>
  <c r="K2220" i="25"/>
  <c r="K2339" i="25"/>
  <c r="K2433" i="25"/>
  <c r="K2512" i="25"/>
  <c r="K2836" i="25"/>
  <c r="K2868" i="25"/>
  <c r="K2900" i="25"/>
  <c r="K2932" i="25"/>
  <c r="K2964" i="25"/>
  <c r="K2996" i="25"/>
  <c r="K3028" i="25"/>
  <c r="K3060" i="25"/>
  <c r="K3092" i="25"/>
  <c r="K3124" i="25"/>
  <c r="K2107" i="25"/>
  <c r="K2289" i="25"/>
  <c r="K2380" i="25"/>
  <c r="K2463" i="25"/>
  <c r="K2557" i="25"/>
  <c r="K2603" i="25"/>
  <c r="K2644" i="25"/>
  <c r="K2685" i="25"/>
  <c r="K2731" i="25"/>
  <c r="K2772" i="25"/>
  <c r="K2813" i="25"/>
  <c r="K2259" i="25"/>
  <c r="K2344" i="25"/>
  <c r="K2427" i="25"/>
  <c r="K2521" i="25"/>
  <c r="K2831" i="25"/>
  <c r="K2171" i="25"/>
  <c r="K2329" i="25"/>
  <c r="K2421" i="25"/>
  <c r="K2500" i="25"/>
  <c r="K2568" i="25"/>
  <c r="K2120" i="25"/>
  <c r="K2327" i="25"/>
  <c r="K2417" i="25"/>
  <c r="K2496" i="25"/>
  <c r="K2031" i="25"/>
  <c r="K2267" i="25"/>
  <c r="K2364" i="25"/>
  <c r="K2447" i="25"/>
  <c r="K2541" i="25"/>
  <c r="K2588" i="25"/>
  <c r="K2629" i="25"/>
  <c r="K2675" i="25"/>
  <c r="K2716" i="25"/>
  <c r="K2757" i="25"/>
  <c r="K2803" i="25"/>
  <c r="K2360" i="25"/>
  <c r="K2607" i="25"/>
  <c r="K2711" i="25"/>
  <c r="K2800" i="25"/>
  <c r="K2906" i="25"/>
  <c r="K2985" i="25"/>
  <c r="K3079" i="25"/>
  <c r="K3152" i="25"/>
  <c r="K3216" i="25"/>
  <c r="K2437" i="25"/>
  <c r="K2655" i="25"/>
  <c r="K2133" i="25"/>
  <c r="K2632" i="25"/>
  <c r="K2879" i="25"/>
  <c r="K2962" i="25"/>
  <c r="K3041" i="25"/>
  <c r="K2139" i="25"/>
  <c r="K2441" i="25"/>
  <c r="K2681" i="25"/>
  <c r="K2759" i="25"/>
  <c r="K2871" i="25"/>
  <c r="K2954" i="25"/>
  <c r="K3033" i="25"/>
  <c r="K3127" i="25"/>
  <c r="K2501" i="25"/>
  <c r="K2671" i="25"/>
  <c r="K2760" i="25"/>
  <c r="K2867" i="25"/>
  <c r="K2950" i="25"/>
  <c r="K3029" i="25"/>
  <c r="K3123" i="25"/>
  <c r="K3187" i="25"/>
  <c r="K3243" i="25"/>
  <c r="K3273" i="25"/>
  <c r="K2537" i="25"/>
  <c r="K2863" i="25"/>
  <c r="K2946" i="25"/>
  <c r="K3025" i="25"/>
  <c r="K3119" i="25"/>
  <c r="K3189" i="25"/>
  <c r="K2516" i="25"/>
  <c r="K3035" i="25"/>
  <c r="K3158" i="25"/>
  <c r="K3267" i="25"/>
  <c r="K2939" i="25"/>
  <c r="K3070" i="25"/>
  <c r="K3227" i="25"/>
  <c r="K3306" i="25"/>
  <c r="K3338" i="25"/>
  <c r="K3370" i="25"/>
  <c r="K2388" i="25"/>
  <c r="K2883" i="25"/>
  <c r="K3133" i="25"/>
  <c r="K3224" i="25"/>
  <c r="K2838" i="25"/>
  <c r="K3083" i="25"/>
  <c r="K3202" i="25"/>
  <c r="K3288" i="25"/>
  <c r="K3325" i="25"/>
  <c r="K3357" i="25"/>
  <c r="K3389" i="25"/>
  <c r="K3421" i="25"/>
  <c r="K3453" i="25"/>
  <c r="K3485" i="25"/>
  <c r="K3517" i="25"/>
  <c r="K2533" i="25"/>
  <c r="K2958" i="25"/>
  <c r="K3154" i="25"/>
  <c r="K3268" i="25"/>
  <c r="K3143" i="25"/>
  <c r="K3328" i="25"/>
  <c r="K3419" i="25"/>
  <c r="K3502" i="25"/>
  <c r="K3570" i="25"/>
  <c r="K3611" i="25"/>
  <c r="K3652" i="25"/>
  <c r="K3690" i="25"/>
  <c r="K3754" i="25"/>
  <c r="K3954" i="25"/>
  <c r="K3692" i="25"/>
  <c r="K40" i="25"/>
  <c r="K104" i="25"/>
  <c r="K47" i="25"/>
  <c r="K82" i="25"/>
  <c r="K111" i="25"/>
  <c r="K10" i="25"/>
  <c r="K21" i="25"/>
  <c r="K79" i="25"/>
  <c r="K198" i="25"/>
  <c r="K45" i="25"/>
  <c r="K193" i="25"/>
  <c r="K120" i="25"/>
  <c r="K240" i="25"/>
  <c r="K251" i="25"/>
  <c r="K227" i="25"/>
  <c r="K18" i="25"/>
  <c r="K284" i="25"/>
  <c r="K359" i="25"/>
  <c r="K407" i="25"/>
  <c r="K236" i="25"/>
  <c r="K263" i="25"/>
  <c r="K428" i="25"/>
  <c r="K344" i="25"/>
  <c r="K474" i="25"/>
  <c r="K530" i="25"/>
  <c r="K358" i="25"/>
  <c r="K313" i="25"/>
  <c r="K447" i="25"/>
  <c r="K340" i="25"/>
  <c r="K332" i="25"/>
  <c r="K426" i="25"/>
  <c r="K483" i="25"/>
  <c r="K228" i="25"/>
  <c r="K531" i="25"/>
  <c r="K556" i="25"/>
  <c r="K599" i="25"/>
  <c r="K529" i="25"/>
  <c r="K635" i="25"/>
  <c r="K691" i="25"/>
  <c r="K747" i="25"/>
  <c r="K811" i="25"/>
  <c r="K859" i="25"/>
  <c r="K915" i="25"/>
  <c r="K396" i="25"/>
  <c r="K664" i="25"/>
  <c r="K728" i="25"/>
  <c r="K810" i="25"/>
  <c r="K888" i="25"/>
  <c r="K525" i="25"/>
  <c r="K622" i="25"/>
  <c r="K686" i="25"/>
  <c r="K511" i="25"/>
  <c r="K660" i="25"/>
  <c r="K733" i="25"/>
  <c r="K797" i="25"/>
  <c r="K796" i="25"/>
  <c r="K702" i="25"/>
  <c r="K838" i="25"/>
  <c r="K503" i="25"/>
  <c r="K757" i="25"/>
  <c r="K901" i="25"/>
  <c r="K789" i="25"/>
  <c r="K958" i="25"/>
  <c r="K952" i="25"/>
  <c r="K1033" i="25"/>
  <c r="K960" i="25"/>
  <c r="K1085" i="25"/>
  <c r="K1002" i="25"/>
  <c r="K1129" i="25"/>
  <c r="K951" i="25"/>
  <c r="K1094" i="25"/>
  <c r="K1043" i="25"/>
  <c r="K1140" i="25"/>
  <c r="K1054" i="25"/>
  <c r="K976" i="25"/>
  <c r="K1107" i="25"/>
  <c r="K1170" i="25"/>
  <c r="K1149" i="25"/>
  <c r="K1184" i="25"/>
  <c r="K1248" i="25"/>
  <c r="K1304" i="25"/>
  <c r="K1352" i="25"/>
  <c r="K1416" i="25"/>
  <c r="K1472" i="25"/>
  <c r="K969" i="25"/>
  <c r="K942" i="25"/>
  <c r="K914" i="25"/>
  <c r="K1201" i="25"/>
  <c r="K1265" i="25"/>
  <c r="K1321" i="25"/>
  <c r="K1369" i="25"/>
  <c r="K1433" i="25"/>
  <c r="K1489" i="25"/>
  <c r="K1545" i="25"/>
  <c r="K1230" i="25"/>
  <c r="K1326" i="25"/>
  <c r="K1479" i="25"/>
  <c r="K1612" i="25"/>
  <c r="K1207" i="25"/>
  <c r="K1303" i="25"/>
  <c r="K1467" i="25"/>
  <c r="K1194" i="25"/>
  <c r="K1362" i="25"/>
  <c r="K1609" i="25"/>
  <c r="K1562" i="25"/>
  <c r="K1643" i="25"/>
  <c r="K1691" i="25"/>
  <c r="K1731" i="25"/>
  <c r="K1771" i="25"/>
  <c r="K1819" i="25"/>
  <c r="K1859" i="25"/>
  <c r="K1219" i="25"/>
  <c r="K1439" i="25"/>
  <c r="K1354" i="25"/>
  <c r="K1561" i="25"/>
  <c r="K1563" i="25"/>
  <c r="K1690" i="25"/>
  <c r="K1573" i="25"/>
  <c r="K1709" i="25"/>
  <c r="K1750" i="25"/>
  <c r="K1796" i="25"/>
  <c r="K1837" i="25"/>
  <c r="K1187" i="25"/>
  <c r="K1531" i="25"/>
  <c r="K1652" i="25"/>
  <c r="K1510" i="25"/>
  <c r="K1474" i="25"/>
  <c r="K1625" i="25"/>
  <c r="K1536" i="25"/>
  <c r="K1653" i="25"/>
  <c r="K1717" i="25"/>
  <c r="K1758" i="25"/>
  <c r="K1804" i="25"/>
  <c r="K1729" i="25"/>
  <c r="K1895" i="25"/>
  <c r="K1926" i="25"/>
  <c r="K1958" i="25"/>
  <c r="K1657" i="25"/>
  <c r="K1700" i="25"/>
  <c r="K1913" i="25"/>
  <c r="K1945" i="25"/>
  <c r="K1195" i="25"/>
  <c r="K1689" i="25"/>
  <c r="K1841" i="25"/>
  <c r="K1681" i="25"/>
  <c r="K1896" i="25"/>
  <c r="K1927" i="25"/>
  <c r="K1959" i="25"/>
  <c r="K1842" i="25"/>
  <c r="K1986" i="25"/>
  <c r="K2018" i="25"/>
  <c r="K2050" i="25"/>
  <c r="K2082" i="25"/>
  <c r="K2114" i="25"/>
  <c r="K2146" i="25"/>
  <c r="K2178" i="25"/>
  <c r="K2210" i="25"/>
  <c r="K2242" i="25"/>
  <c r="K1838" i="25"/>
  <c r="K1662" i="25"/>
  <c r="K1920" i="25"/>
  <c r="K1989" i="25"/>
  <c r="K2021" i="25"/>
  <c r="K2053" i="25"/>
  <c r="K2085" i="25"/>
  <c r="K1753" i="25"/>
  <c r="K1884" i="25"/>
  <c r="K1992" i="25"/>
  <c r="K2024" i="25"/>
  <c r="K1762" i="25"/>
  <c r="K1891" i="25"/>
  <c r="K1948" i="25"/>
  <c r="K2131" i="25"/>
  <c r="K2225" i="25"/>
  <c r="K2292" i="25"/>
  <c r="K1721" i="25"/>
  <c r="K2088" i="25"/>
  <c r="K2159" i="25"/>
  <c r="K2246" i="25"/>
  <c r="K2310" i="25"/>
  <c r="K2354" i="25"/>
  <c r="K2386" i="25"/>
  <c r="K2418" i="25"/>
  <c r="K2450" i="25"/>
  <c r="K2482" i="25"/>
  <c r="K2514" i="25"/>
  <c r="K2546" i="25"/>
  <c r="K2578" i="25"/>
  <c r="K2610" i="25"/>
  <c r="K2642" i="25"/>
  <c r="K2674" i="25"/>
  <c r="K2706" i="25"/>
  <c r="K2738" i="25"/>
  <c r="K2770" i="25"/>
  <c r="K2802" i="25"/>
  <c r="K1991" i="25"/>
  <c r="K2083" i="25"/>
  <c r="K2172" i="25"/>
  <c r="K2257" i="25"/>
  <c r="K2104" i="25"/>
  <c r="K2183" i="25"/>
  <c r="K1964" i="25"/>
  <c r="K2132" i="25"/>
  <c r="K2211" i="25"/>
  <c r="K2277" i="25"/>
  <c r="K2068" i="25"/>
  <c r="K2231" i="25"/>
  <c r="K2352" i="25"/>
  <c r="K2435" i="25"/>
  <c r="K2529" i="25"/>
  <c r="K2840" i="25"/>
  <c r="K2872" i="25"/>
  <c r="K2904" i="25"/>
  <c r="K2936" i="25"/>
  <c r="K2968" i="25"/>
  <c r="K3000" i="25"/>
  <c r="K3032" i="25"/>
  <c r="K3064" i="25"/>
  <c r="K3096" i="25"/>
  <c r="K3128" i="25"/>
  <c r="K2124" i="25"/>
  <c r="K2321" i="25"/>
  <c r="K2397" i="25"/>
  <c r="K2476" i="25"/>
  <c r="K2564" i="25"/>
  <c r="K2605" i="25"/>
  <c r="K2651" i="25"/>
  <c r="K2692" i="25"/>
  <c r="K2733" i="25"/>
  <c r="K2779" i="25"/>
  <c r="K2816" i="25"/>
  <c r="K2266" i="25"/>
  <c r="K2361" i="25"/>
  <c r="K2440" i="25"/>
  <c r="K2523" i="25"/>
  <c r="K1999" i="25"/>
  <c r="K2188" i="25"/>
  <c r="K2340" i="25"/>
  <c r="K2423" i="25"/>
  <c r="K2517" i="25"/>
  <c r="K2575" i="25"/>
  <c r="K2249" i="25"/>
  <c r="K2336" i="25"/>
  <c r="K2419" i="25"/>
  <c r="K2513" i="25"/>
  <c r="K2079" i="25"/>
  <c r="K2279" i="25"/>
  <c r="K2381" i="25"/>
  <c r="K2460" i="25"/>
  <c r="K2543" i="25"/>
  <c r="K2595" i="25"/>
  <c r="K2636" i="25"/>
  <c r="K2677" i="25"/>
  <c r="K2723" i="25"/>
  <c r="K2764" i="25"/>
  <c r="K2805" i="25"/>
  <c r="K2377" i="25"/>
  <c r="K2640" i="25"/>
  <c r="K2729" i="25"/>
  <c r="K2807" i="25"/>
  <c r="K2919" i="25"/>
  <c r="K3002" i="25"/>
  <c r="K3081" i="25"/>
  <c r="K3161" i="25"/>
  <c r="K3225" i="25"/>
  <c r="K2471" i="25"/>
  <c r="K2673" i="25"/>
  <c r="K2156" i="25"/>
  <c r="K2815" i="25"/>
  <c r="K2881" i="25"/>
  <c r="K2975" i="25"/>
  <c r="K3058" i="25"/>
  <c r="K2184" i="25"/>
  <c r="K2475" i="25"/>
  <c r="K2688" i="25"/>
  <c r="K2777" i="25"/>
  <c r="K2873" i="25"/>
  <c r="K2967" i="25"/>
  <c r="K3050" i="25"/>
  <c r="K3129" i="25"/>
  <c r="K2535" i="25"/>
  <c r="K2689" i="25"/>
  <c r="K2767" i="25"/>
  <c r="K2869" i="25"/>
  <c r="K2963" i="25"/>
  <c r="K3046" i="25"/>
  <c r="K3125" i="25"/>
  <c r="K3194" i="25"/>
  <c r="K3246" i="25"/>
  <c r="K3277" i="25"/>
  <c r="K2601" i="25"/>
  <c r="K2865" i="25"/>
  <c r="K2959" i="25"/>
  <c r="K3042" i="25"/>
  <c r="K3121" i="25"/>
  <c r="K3196" i="25"/>
  <c r="K2599" i="25"/>
  <c r="K3069" i="25"/>
  <c r="K3181" i="25"/>
  <c r="K3275" i="25"/>
  <c r="K2973" i="25"/>
  <c r="K3144" i="25"/>
  <c r="K3238" i="25"/>
  <c r="K3310" i="25"/>
  <c r="K3342" i="25"/>
  <c r="K3374" i="25"/>
  <c r="K2585" i="25"/>
  <c r="K2894" i="25"/>
  <c r="K3138" i="25"/>
  <c r="K3230" i="25"/>
  <c r="K2861" i="25"/>
  <c r="K3094" i="25"/>
  <c r="K3233" i="25"/>
  <c r="K3297" i="25"/>
  <c r="K3329" i="25"/>
  <c r="K3361" i="25"/>
  <c r="K3393" i="25"/>
  <c r="K3425" i="25"/>
  <c r="K3457" i="25"/>
  <c r="K3489" i="25"/>
  <c r="K3521" i="25"/>
  <c r="K2609" i="25"/>
  <c r="K2981" i="25"/>
  <c r="K3185" i="25"/>
  <c r="K3270" i="25"/>
  <c r="K3172" i="25"/>
  <c r="K3331" i="25"/>
  <c r="K3432" i="25"/>
  <c r="K3515" i="25"/>
  <c r="K3572" i="25"/>
  <c r="K3618" i="25"/>
  <c r="K3659" i="25"/>
  <c r="K3693" i="25"/>
  <c r="K3757" i="25"/>
  <c r="K3958" i="25"/>
  <c r="K3724" i="25"/>
  <c r="K3845" i="25"/>
  <c r="K3909" i="25"/>
  <c r="K2891" i="25"/>
  <c r="K3197" i="25"/>
  <c r="K3367" i="25"/>
  <c r="K3479" i="25"/>
  <c r="K3565" i="25"/>
  <c r="K3704" i="25"/>
  <c r="K3768" i="25"/>
  <c r="K3818" i="25"/>
  <c r="K3850" i="25"/>
  <c r="K3882" i="25"/>
  <c r="K3914" i="25"/>
  <c r="K3946" i="25"/>
  <c r="K3631" i="25"/>
  <c r="K3747" i="25"/>
  <c r="K3857" i="25"/>
  <c r="K2862" i="25"/>
  <c r="K3293" i="25"/>
  <c r="K3411" i="25"/>
  <c r="K3526" i="25"/>
  <c r="K3160" i="25"/>
  <c r="K3343" i="25"/>
  <c r="K3458" i="25"/>
  <c r="K3553" i="25"/>
  <c r="K3681" i="25"/>
  <c r="K3208" i="25"/>
  <c r="K3348" i="25"/>
  <c r="K3444" i="25"/>
  <c r="K3527" i="25"/>
  <c r="K3637" i="25"/>
  <c r="K3723" i="25"/>
  <c r="K3787" i="25"/>
  <c r="K3836" i="25"/>
  <c r="K3868" i="25"/>
  <c r="K3900" i="25"/>
  <c r="K3932" i="25"/>
  <c r="K3964" i="25"/>
  <c r="K3006" i="25"/>
  <c r="K3327" i="25"/>
  <c r="K3436" i="25"/>
  <c r="K3519" i="25"/>
  <c r="K3641" i="25"/>
  <c r="K3731" i="25"/>
  <c r="K3795" i="25"/>
  <c r="K3839" i="25"/>
  <c r="K3871" i="25"/>
  <c r="K3903" i="25"/>
  <c r="K3935" i="25"/>
  <c r="K3967" i="25"/>
  <c r="K3567" i="25"/>
  <c r="K3640" i="25"/>
  <c r="K3730" i="25"/>
  <c r="K3808" i="25"/>
  <c r="K2592" i="25"/>
  <c r="K3548" i="25"/>
  <c r="K3732" i="25"/>
  <c r="K3770" i="25"/>
  <c r="K3352" i="25"/>
  <c r="K3655" i="25"/>
  <c r="K3564" i="25"/>
  <c r="K3961" i="25"/>
  <c r="K3740" i="25"/>
  <c r="K3416" i="25"/>
  <c r="K3735" i="25"/>
  <c r="K2341" i="25"/>
  <c r="K2989" i="25"/>
  <c r="K3510" i="25"/>
  <c r="K3680" i="25"/>
  <c r="K2885" i="25"/>
  <c r="K3639" i="25"/>
  <c r="K3062" i="25"/>
  <c r="K3603" i="25"/>
  <c r="K3773" i="25"/>
  <c r="K3749" i="25"/>
  <c r="K2390" i="25"/>
  <c r="K3493" i="25"/>
  <c r="K3662" i="25"/>
  <c r="K60" i="25"/>
  <c r="K116" i="25"/>
  <c r="K51" i="25"/>
  <c r="K141" i="25"/>
  <c r="K115" i="25"/>
  <c r="K41" i="25"/>
  <c r="K98" i="25"/>
  <c r="K83" i="25"/>
  <c r="K202" i="25"/>
  <c r="K174" i="25"/>
  <c r="K205" i="25"/>
  <c r="K140" i="25"/>
  <c r="K266" i="25"/>
  <c r="K254" i="25"/>
  <c r="K242" i="25"/>
  <c r="K253" i="25"/>
  <c r="K292" i="25"/>
  <c r="K363" i="25"/>
  <c r="K303" i="25"/>
  <c r="K176" i="25"/>
  <c r="K267" i="25"/>
  <c r="K444" i="25"/>
  <c r="K357" i="25"/>
  <c r="K486" i="25"/>
  <c r="K191" i="25"/>
  <c r="K381" i="25"/>
  <c r="K320" i="25"/>
  <c r="K244" i="25"/>
  <c r="K388" i="25"/>
  <c r="K338" i="25"/>
  <c r="K207" i="25"/>
  <c r="K491" i="25"/>
  <c r="K366" i="25"/>
  <c r="K163" i="25"/>
  <c r="K560" i="25"/>
  <c r="K602" i="25"/>
  <c r="K570" i="25"/>
  <c r="K647" i="25"/>
  <c r="K695" i="25"/>
  <c r="K759" i="25"/>
  <c r="K815" i="25"/>
  <c r="K871" i="25"/>
  <c r="K247" i="25"/>
  <c r="K485" i="25"/>
  <c r="K666" i="25"/>
  <c r="K753" i="25"/>
  <c r="K826" i="25"/>
  <c r="K890" i="25"/>
  <c r="K554" i="25"/>
  <c r="K629" i="25"/>
  <c r="K487" i="25"/>
  <c r="K603" i="25"/>
  <c r="K662" i="25"/>
  <c r="K740" i="25"/>
  <c r="K822" i="25"/>
  <c r="K854" i="25"/>
  <c r="K716" i="25"/>
  <c r="K852" i="25"/>
  <c r="K571" i="25"/>
  <c r="K830" i="25"/>
  <c r="K818" i="25"/>
  <c r="K836" i="25"/>
  <c r="K961" i="25"/>
  <c r="K989" i="25"/>
  <c r="K1045" i="25"/>
  <c r="K972" i="25"/>
  <c r="K658" i="25"/>
  <c r="K1019" i="25"/>
  <c r="K1141" i="25"/>
  <c r="K1028" i="25"/>
  <c r="K1097" i="25"/>
  <c r="K1056" i="25"/>
  <c r="K937" i="25"/>
  <c r="K1077" i="25"/>
  <c r="K978" i="25"/>
  <c r="K1118" i="25"/>
  <c r="K1174" i="25"/>
  <c r="K1169" i="25"/>
  <c r="K1204" i="25"/>
  <c r="K1252" i="25"/>
  <c r="K1308" i="25"/>
  <c r="K1372" i="25"/>
  <c r="K1428" i="25"/>
  <c r="K1476" i="25"/>
  <c r="K1070" i="25"/>
  <c r="K971" i="25"/>
  <c r="K982" i="25"/>
  <c r="K1221" i="25"/>
  <c r="K1269" i="25"/>
  <c r="K1325" i="25"/>
  <c r="K1389" i="25"/>
  <c r="K1445" i="25"/>
  <c r="K1493" i="25"/>
  <c r="K1557" i="25"/>
  <c r="K1238" i="25"/>
  <c r="K1350" i="25"/>
  <c r="K1568" i="25"/>
  <c r="K1616" i="25"/>
  <c r="K1215" i="25"/>
  <c r="K1343" i="25"/>
  <c r="K1518" i="25"/>
  <c r="K1202" i="25"/>
  <c r="K1418" i="25"/>
  <c r="K1135" i="25"/>
  <c r="K1565" i="25"/>
  <c r="K1655" i="25"/>
  <c r="K1695" i="25"/>
  <c r="K1735" i="25"/>
  <c r="K1783" i="25"/>
  <c r="K1823" i="25"/>
  <c r="K1863" i="25"/>
  <c r="K1267" i="25"/>
  <c r="K1459" i="25"/>
  <c r="K1386" i="25"/>
  <c r="K1593" i="25"/>
  <c r="K1585" i="25"/>
  <c r="K1692" i="25"/>
  <c r="K1617" i="25"/>
  <c r="K1716" i="25"/>
  <c r="K1757" i="25"/>
  <c r="K1798" i="25"/>
  <c r="K1844" i="25"/>
  <c r="K1203" i="25"/>
  <c r="K1546" i="25"/>
  <c r="K1665" i="25"/>
  <c r="K1524" i="25"/>
  <c r="K1483" i="25"/>
  <c r="K1642" i="25"/>
  <c r="K1554" i="25"/>
  <c r="K1670" i="25"/>
  <c r="K1724" i="25"/>
  <c r="K1765" i="25"/>
  <c r="K1227" i="25"/>
  <c r="K1736" i="25"/>
  <c r="K1898" i="25"/>
  <c r="K1930" i="25"/>
  <c r="K1962" i="25"/>
  <c r="K1355" i="25"/>
  <c r="K1810" i="25"/>
  <c r="K1917" i="25"/>
  <c r="K1949" i="25"/>
  <c r="K1551" i="25"/>
  <c r="K1706" i="25"/>
  <c r="K1848" i="25"/>
  <c r="K1698" i="25"/>
  <c r="K1899" i="25"/>
  <c r="K1931" i="25"/>
  <c r="K1963" i="25"/>
  <c r="K1856" i="25"/>
  <c r="K1990" i="25"/>
  <c r="K2022" i="25"/>
  <c r="K2054" i="25"/>
  <c r="K2086" i="25"/>
  <c r="K2118" i="25"/>
  <c r="K2150" i="25"/>
  <c r="K2182" i="25"/>
  <c r="K2214" i="25"/>
  <c r="K1414" i="25"/>
  <c r="K1852" i="25"/>
  <c r="K1693" i="25"/>
  <c r="K1928" i="25"/>
  <c r="K1993" i="25"/>
  <c r="K2025" i="25"/>
  <c r="K2057" i="25"/>
  <c r="K2089" i="25"/>
  <c r="K1760" i="25"/>
  <c r="K1849" i="25"/>
  <c r="K1996" i="25"/>
  <c r="K2028" i="25"/>
  <c r="K1769" i="25"/>
  <c r="K1894" i="25"/>
  <c r="K1995" i="25"/>
  <c r="K2148" i="25"/>
  <c r="K2227" i="25"/>
  <c r="K2301" i="25"/>
  <c r="K1778" i="25"/>
  <c r="K2093" i="25"/>
  <c r="K2176" i="25"/>
  <c r="K2255" i="25"/>
  <c r="K2313" i="25"/>
  <c r="K2358" i="25"/>
  <c r="K2422" i="25"/>
  <c r="K2454" i="25"/>
  <c r="K2486" i="25"/>
  <c r="K2518" i="25"/>
  <c r="K2550" i="25"/>
  <c r="K2582" i="25"/>
  <c r="K2614" i="25"/>
  <c r="K2646" i="25"/>
  <c r="K2678" i="25"/>
  <c r="K2710" i="25"/>
  <c r="K2742" i="25"/>
  <c r="K2774" i="25"/>
  <c r="K2806" i="25"/>
  <c r="K2007" i="25"/>
  <c r="K2091" i="25"/>
  <c r="K2185" i="25"/>
  <c r="K2264" i="25"/>
  <c r="K2117" i="25"/>
  <c r="K2200" i="25"/>
  <c r="K1987" i="25"/>
  <c r="K2145" i="25"/>
  <c r="K2228" i="25"/>
  <c r="K2284" i="25"/>
  <c r="K2141" i="25"/>
  <c r="K2265" i="25"/>
  <c r="K2369" i="25"/>
  <c r="K2448" i="25"/>
  <c r="K2531" i="25"/>
  <c r="K2844" i="25"/>
  <c r="K2876" i="25"/>
  <c r="K2908" i="25"/>
  <c r="K2940" i="25"/>
  <c r="K2972" i="25"/>
  <c r="K3004" i="25"/>
  <c r="K3036" i="25"/>
  <c r="K3068" i="25"/>
  <c r="K3100" i="25"/>
  <c r="K3132" i="25"/>
  <c r="K2135" i="25"/>
  <c r="K2326" i="25"/>
  <c r="K2399" i="25"/>
  <c r="K2493" i="25"/>
  <c r="K2571" i="25"/>
  <c r="K2612" i="25"/>
  <c r="K2653" i="25"/>
  <c r="K2699" i="25"/>
  <c r="K2740" i="25"/>
  <c r="K2781" i="25"/>
  <c r="K1818" i="25"/>
  <c r="K2272" i="25"/>
  <c r="K2363" i="25"/>
  <c r="K2457" i="25"/>
  <c r="K2536" i="25"/>
  <c r="K2063" i="25"/>
  <c r="K2199" i="25"/>
  <c r="K2357" i="25"/>
  <c r="K2436" i="25"/>
  <c r="K2519" i="25"/>
  <c r="K2577" i="25"/>
  <c r="K2256" i="25"/>
  <c r="K2353" i="25"/>
  <c r="K2432" i="25"/>
  <c r="K2515" i="25"/>
  <c r="K2173" i="25"/>
  <c r="K2290" i="25"/>
  <c r="K2383" i="25"/>
  <c r="K2477" i="25"/>
  <c r="K2556" i="25"/>
  <c r="K2597" i="25"/>
  <c r="K2643" i="25"/>
  <c r="K2684" i="25"/>
  <c r="K2725" i="25"/>
  <c r="K2771" i="25"/>
  <c r="K2812" i="25"/>
  <c r="K2411" i="25"/>
  <c r="K2647" i="25"/>
  <c r="K2736" i="25"/>
  <c r="K2842" i="25"/>
  <c r="K2921" i="25"/>
  <c r="K3015" i="25"/>
  <c r="K3098" i="25"/>
  <c r="K3168" i="25"/>
  <c r="K3232" i="25"/>
  <c r="K2548" i="25"/>
  <c r="K2680" i="25"/>
  <c r="K2345" i="25"/>
  <c r="K2818" i="25"/>
  <c r="K2898" i="25"/>
  <c r="K2977" i="25"/>
  <c r="K3071" i="25"/>
  <c r="K2250" i="25"/>
  <c r="K2552" i="25"/>
  <c r="K2695" i="25"/>
  <c r="K2784" i="25"/>
  <c r="K2890" i="25"/>
  <c r="K2969" i="25"/>
  <c r="K3063" i="25"/>
  <c r="K3137" i="25"/>
  <c r="K2560" i="25"/>
  <c r="K2696" i="25"/>
  <c r="K2785" i="25"/>
  <c r="K2886" i="25"/>
  <c r="K2965" i="25"/>
  <c r="K3059" i="25"/>
  <c r="K3139" i="25"/>
  <c r="K3203" i="25"/>
  <c r="K3249" i="25"/>
  <c r="K2167" i="25"/>
  <c r="K2615" i="25"/>
  <c r="K2882" i="25"/>
  <c r="K2961" i="25"/>
  <c r="K3055" i="25"/>
  <c r="K3141" i="25"/>
  <c r="K3205" i="25"/>
  <c r="K2829" i="25"/>
  <c r="K3075" i="25"/>
  <c r="K3192" i="25"/>
  <c r="K3283" i="25"/>
  <c r="K2979" i="25"/>
  <c r="K3150" i="25"/>
  <c r="K3248" i="25"/>
  <c r="K3314" i="25"/>
  <c r="K3346" i="25"/>
  <c r="K3378" i="25"/>
  <c r="K2623" i="25"/>
  <c r="K2917" i="25"/>
  <c r="K3153" i="25"/>
  <c r="K3241" i="25"/>
  <c r="K2878" i="25"/>
  <c r="K3117" i="25"/>
  <c r="K3236" i="25"/>
  <c r="K3301" i="25"/>
  <c r="K3333" i="25"/>
  <c r="K3365" i="25"/>
  <c r="K3397" i="25"/>
  <c r="K3429" i="25"/>
  <c r="K3461" i="25"/>
  <c r="K3525" i="25"/>
  <c r="K2744" i="25"/>
  <c r="K2987" i="25"/>
  <c r="K3188" i="25"/>
  <c r="K3274" i="25"/>
  <c r="K3195" i="25"/>
  <c r="K3360" i="25"/>
  <c r="K3438" i="25"/>
  <c r="K3528" i="25"/>
  <c r="K3579" i="25"/>
  <c r="K3620" i="25"/>
  <c r="K3666" i="25"/>
  <c r="K3716" i="25"/>
  <c r="K3780" i="25"/>
  <c r="K3962" i="25"/>
  <c r="K3756" i="25"/>
  <c r="K3861" i="25"/>
  <c r="K2060" i="25"/>
  <c r="K2949" i="25"/>
  <c r="K3276" i="25"/>
  <c r="K3402" i="25"/>
  <c r="K3492" i="25"/>
  <c r="K3581" i="25"/>
  <c r="K3707" i="25"/>
  <c r="K3771" i="25"/>
  <c r="K3822" i="25"/>
  <c r="K3854" i="25"/>
  <c r="K3886" i="25"/>
  <c r="K3918" i="25"/>
  <c r="K3950" i="25"/>
  <c r="K3647" i="25"/>
  <c r="K3753" i="25"/>
  <c r="K3869" i="25"/>
  <c r="K2875" i="25"/>
  <c r="K3304" i="25"/>
  <c r="K3424" i="25"/>
  <c r="K2405" i="25"/>
  <c r="K3175" i="25"/>
  <c r="K3372" i="25"/>
  <c r="K3471" i="25"/>
  <c r="K3569" i="25"/>
  <c r="K3686" i="25"/>
  <c r="K3223" i="25"/>
  <c r="K3351" i="25"/>
  <c r="K3450" i="25"/>
  <c r="K3540" i="25"/>
  <c r="K3653" i="25"/>
  <c r="K3726" i="25"/>
  <c r="K3790" i="25"/>
  <c r="K3840" i="25"/>
  <c r="K3872" i="25"/>
  <c r="K3904" i="25"/>
  <c r="K3936" i="25"/>
  <c r="K3968" i="25"/>
  <c r="K3022" i="25"/>
  <c r="K3356" i="25"/>
  <c r="K3442" i="25"/>
  <c r="K3532" i="25"/>
  <c r="K3657" i="25"/>
  <c r="K3734" i="25"/>
  <c r="K3798" i="25"/>
  <c r="K3843" i="25"/>
  <c r="K3875" i="25"/>
  <c r="K3907" i="25"/>
  <c r="K3939" i="25"/>
  <c r="K3971" i="25"/>
  <c r="K3574" i="25"/>
  <c r="K3654" i="25"/>
  <c r="K3733" i="25"/>
  <c r="K3811" i="25"/>
  <c r="K2955" i="25"/>
  <c r="K3555" i="25"/>
  <c r="K3738" i="25"/>
  <c r="K3550" i="25"/>
  <c r="K3446" i="25"/>
  <c r="K3571" i="25"/>
  <c r="K3600" i="25"/>
  <c r="K3746" i="25"/>
  <c r="K3467" i="25"/>
  <c r="K3796" i="25"/>
  <c r="K3355" i="25"/>
  <c r="K3051" i="25"/>
  <c r="K3536" i="25"/>
  <c r="K3711" i="25"/>
  <c r="K3005" i="25"/>
  <c r="K3743" i="25"/>
  <c r="K3290" i="25"/>
  <c r="K3610" i="25"/>
  <c r="K3917" i="25"/>
  <c r="K68" i="25"/>
  <c r="K39" i="25"/>
  <c r="K177" i="25"/>
  <c r="K14" i="25"/>
  <c r="K147" i="25"/>
  <c r="K226" i="25"/>
  <c r="K170" i="25"/>
  <c r="K192" i="25"/>
  <c r="K42" i="25"/>
  <c r="K285" i="25"/>
  <c r="K323" i="25"/>
  <c r="K399" i="25"/>
  <c r="K308" i="25"/>
  <c r="K451" i="25"/>
  <c r="K446" i="25"/>
  <c r="K256" i="25"/>
  <c r="K484" i="25"/>
  <c r="K298" i="25"/>
  <c r="K369" i="25"/>
  <c r="K365" i="25"/>
  <c r="K489" i="25"/>
  <c r="K384" i="25"/>
  <c r="K472" i="25"/>
  <c r="K651" i="25"/>
  <c r="K727" i="25"/>
  <c r="K823" i="25"/>
  <c r="K907" i="25"/>
  <c r="K591" i="25"/>
  <c r="K760" i="25"/>
  <c r="K872" i="25"/>
  <c r="K582" i="25"/>
  <c r="K677" i="25"/>
  <c r="K617" i="25"/>
  <c r="K742" i="25"/>
  <c r="K706" i="25"/>
  <c r="K649" i="25"/>
  <c r="K545" i="25"/>
  <c r="K877" i="25"/>
  <c r="K841" i="25"/>
  <c r="K943" i="25"/>
  <c r="K1053" i="25"/>
  <c r="K1067" i="25"/>
  <c r="K1051" i="25"/>
  <c r="K1030" i="25"/>
  <c r="K992" i="25"/>
  <c r="K954" i="25"/>
  <c r="K962" i="25"/>
  <c r="K1138" i="25"/>
  <c r="K1176" i="25"/>
  <c r="K1220" i="25"/>
  <c r="K1332" i="25"/>
  <c r="K1400" i="25"/>
  <c r="K1504" i="25"/>
  <c r="K1048" i="25"/>
  <c r="K1189" i="25"/>
  <c r="K1285" i="25"/>
  <c r="K1361" i="25"/>
  <c r="K1457" i="25"/>
  <c r="K980" i="25"/>
  <c r="K1302" i="25"/>
  <c r="K1576" i="25"/>
  <c r="K1165" i="25"/>
  <c r="K1367" i="25"/>
  <c r="K1210" i="25"/>
  <c r="K1547" i="25"/>
  <c r="K1623" i="25"/>
  <c r="K1675" i="25"/>
  <c r="K1755" i="25"/>
  <c r="K1827" i="25"/>
  <c r="K1410" i="25"/>
  <c r="K1242" i="25"/>
  <c r="K1550" i="25"/>
  <c r="K1626" i="25"/>
  <c r="K1624" i="25"/>
  <c r="K1734" i="25"/>
  <c r="K1812" i="25"/>
  <c r="K1869" i="25"/>
  <c r="K1605" i="25"/>
  <c r="K1539" i="25"/>
  <c r="K1579" i="25"/>
  <c r="K1601" i="25"/>
  <c r="K1708" i="25"/>
  <c r="K1781" i="25"/>
  <c r="K1754" i="25"/>
  <c r="K1914" i="25"/>
  <c r="K1970" i="25"/>
  <c r="K1649" i="25"/>
  <c r="K1929" i="25"/>
  <c r="K1582" i="25"/>
  <c r="K1829" i="25"/>
  <c r="K1809" i="25"/>
  <c r="K1919" i="25"/>
  <c r="K1975" i="25"/>
  <c r="K1994" i="25"/>
  <c r="K2038" i="25"/>
  <c r="K2094" i="25"/>
  <c r="K2138" i="25"/>
  <c r="K2194" i="25"/>
  <c r="K1730" i="25"/>
  <c r="K1982" i="25"/>
  <c r="K1944" i="25"/>
  <c r="K2013" i="25"/>
  <c r="K2069" i="25"/>
  <c r="K1820" i="25"/>
  <c r="K1981" i="25"/>
  <c r="K2036" i="25"/>
  <c r="K1850" i="25"/>
  <c r="K2097" i="25"/>
  <c r="K2244" i="25"/>
  <c r="K2325" i="25"/>
  <c r="K2112" i="25"/>
  <c r="K2223" i="25"/>
  <c r="K2338" i="25"/>
  <c r="K2394" i="25"/>
  <c r="K2438" i="25"/>
  <c r="K2494" i="25"/>
  <c r="K2538" i="25"/>
  <c r="K2594" i="25"/>
  <c r="K2650" i="25"/>
  <c r="K2694" i="25"/>
  <c r="K2750" i="25"/>
  <c r="K2794" i="25"/>
  <c r="K2051" i="25"/>
  <c r="K2187" i="25"/>
  <c r="K1870" i="25"/>
  <c r="K2215" i="25"/>
  <c r="K2113" i="25"/>
  <c r="K2245" i="25"/>
  <c r="K2169" i="25"/>
  <c r="K2311" i="25"/>
  <c r="K2467" i="25"/>
  <c r="K2832" i="25"/>
  <c r="K2888" i="25"/>
  <c r="K2944" i="25"/>
  <c r="K2988" i="25"/>
  <c r="K3044" i="25"/>
  <c r="K3088" i="25"/>
  <c r="K2076" i="25"/>
  <c r="K2333" i="25"/>
  <c r="K2444" i="25"/>
  <c r="K2580" i="25"/>
  <c r="K2637" i="25"/>
  <c r="K2715" i="25"/>
  <c r="K2788" i="25"/>
  <c r="K2233" i="25"/>
  <c r="K2393" i="25"/>
  <c r="K2504" i="25"/>
  <c r="K2143" i="25"/>
  <c r="K2359" i="25"/>
  <c r="K2485" i="25"/>
  <c r="K2015" i="25"/>
  <c r="K2317" i="25"/>
  <c r="K2464" i="25"/>
  <c r="K2201" i="25"/>
  <c r="K2349" i="25"/>
  <c r="K2492" i="25"/>
  <c r="K2581" i="25"/>
  <c r="K2659" i="25"/>
  <c r="K2732" i="25"/>
  <c r="K2789" i="25"/>
  <c r="K2505" i="25"/>
  <c r="K2704" i="25"/>
  <c r="K2874" i="25"/>
  <c r="K3017" i="25"/>
  <c r="K3136" i="25"/>
  <c r="K3242" i="25"/>
  <c r="K2648" i="25"/>
  <c r="K2473" i="25"/>
  <c r="K2911" i="25"/>
  <c r="K3026" i="25"/>
  <c r="K2320" i="25"/>
  <c r="K2663" i="25"/>
  <c r="K2839" i="25"/>
  <c r="K2986" i="25"/>
  <c r="K3097" i="25"/>
  <c r="K2591" i="25"/>
  <c r="K2753" i="25"/>
  <c r="K2918" i="25"/>
  <c r="K3061" i="25"/>
  <c r="K3171" i="25"/>
  <c r="K3257" i="25"/>
  <c r="K2520" i="25"/>
  <c r="K2914" i="25"/>
  <c r="K3057" i="25"/>
  <c r="K3173" i="25"/>
  <c r="K2859" i="25"/>
  <c r="K3147" i="25"/>
  <c r="K3292" i="25"/>
  <c r="K3167" i="25"/>
  <c r="K3298" i="25"/>
  <c r="K3354" i="25"/>
  <c r="K2318" i="25"/>
  <c r="K2957" i="25"/>
  <c r="K3259" i="25"/>
  <c r="K3054" i="25"/>
  <c r="K3272" i="25"/>
  <c r="K3321" i="25"/>
  <c r="K3377" i="25"/>
  <c r="K3433" i="25"/>
  <c r="K3477" i="25"/>
  <c r="K3533" i="25"/>
  <c r="K2947" i="25"/>
  <c r="K3222" i="25"/>
  <c r="K3234" i="25"/>
  <c r="K3400" i="25"/>
  <c r="K3547" i="25"/>
  <c r="K3604" i="25"/>
  <c r="K3682" i="25"/>
  <c r="K3783" i="25"/>
  <c r="K3560" i="25"/>
  <c r="K3865" i="25"/>
  <c r="K2569" i="25"/>
  <c r="K3166" i="25"/>
  <c r="K3415" i="25"/>
  <c r="K3524" i="25"/>
  <c r="K3661" i="25"/>
  <c r="K3774" i="25"/>
  <c r="K3834" i="25"/>
  <c r="K3874" i="25"/>
  <c r="K3922" i="25"/>
  <c r="K3576" i="25"/>
  <c r="K3794" i="25"/>
  <c r="K3877" i="25"/>
  <c r="K3220" i="25"/>
  <c r="K3371" i="25"/>
  <c r="K2503" i="25"/>
  <c r="K3281" i="25"/>
  <c r="K3439" i="25"/>
  <c r="K3585" i="25"/>
  <c r="K3715" i="25"/>
  <c r="K3316" i="25"/>
  <c r="K3463" i="25"/>
  <c r="K3573" i="25"/>
  <c r="K3697" i="25"/>
  <c r="K3793" i="25"/>
  <c r="K3852" i="25"/>
  <c r="K3892" i="25"/>
  <c r="K3940" i="25"/>
  <c r="K2247" i="25"/>
  <c r="K3295" i="25"/>
  <c r="K3455" i="25"/>
  <c r="K3577" i="25"/>
  <c r="K3705" i="25"/>
  <c r="K3801" i="25"/>
  <c r="K3855" i="25"/>
  <c r="K3895" i="25"/>
  <c r="K3943" i="25"/>
  <c r="K3488" i="25"/>
  <c r="K3624" i="25"/>
  <c r="K3765" i="25"/>
  <c r="K3833" i="25"/>
  <c r="K3480" i="25"/>
  <c r="K3799" i="25"/>
  <c r="K3741" i="25"/>
  <c r="K3598" i="25"/>
  <c r="K3578" i="25"/>
  <c r="K3664" i="25"/>
  <c r="K3315" i="25"/>
  <c r="K2851" i="25"/>
  <c r="K3440" i="25"/>
  <c r="K3408" i="25"/>
  <c r="K3717" i="25"/>
  <c r="K3427" i="25"/>
  <c r="K2814" i="25"/>
  <c r="K3660" i="25"/>
  <c r="K3478" i="25"/>
  <c r="K327" i="25"/>
  <c r="K957" i="25"/>
  <c r="K1508" i="25"/>
  <c r="K1193" i="25"/>
  <c r="K1289" i="25"/>
  <c r="K1393" i="25"/>
  <c r="K1477" i="25"/>
  <c r="K1310" i="25"/>
  <c r="K1580" i="25"/>
  <c r="K1223" i="25"/>
  <c r="K1391" i="25"/>
  <c r="K1250" i="25"/>
  <c r="K1571" i="25"/>
  <c r="K1627" i="25"/>
  <c r="K1699" i="25"/>
  <c r="K1759" i="25"/>
  <c r="K1831" i="25"/>
  <c r="K1430" i="25"/>
  <c r="K1619" i="25"/>
  <c r="K1658" i="25"/>
  <c r="K1637" i="25"/>
  <c r="K1741" i="25"/>
  <c r="K1814" i="25"/>
  <c r="K1291" i="25"/>
  <c r="K1610" i="25"/>
  <c r="K1581" i="25"/>
  <c r="K1586" i="25"/>
  <c r="K1611" i="25"/>
  <c r="K1726" i="25"/>
  <c r="K1788" i="25"/>
  <c r="K1761" i="25"/>
  <c r="K1918" i="25"/>
  <c r="K1974" i="25"/>
  <c r="K1813" i="25"/>
  <c r="K1933" i="25"/>
  <c r="K1503" i="25"/>
  <c r="K1834" i="25"/>
  <c r="K1817" i="25"/>
  <c r="K1935" i="25"/>
  <c r="K1979" i="25"/>
  <c r="K1998" i="25"/>
  <c r="K2042" i="25"/>
  <c r="K2098" i="25"/>
  <c r="K2154" i="25"/>
  <c r="K2198" i="25"/>
  <c r="K1243" i="25"/>
  <c r="K1952" i="25"/>
  <c r="K2029" i="25"/>
  <c r="K2073" i="25"/>
  <c r="K1825" i="25"/>
  <c r="K1984" i="25"/>
  <c r="K2040" i="25"/>
  <c r="K1897" i="25"/>
  <c r="K2099" i="25"/>
  <c r="K2253" i="25"/>
  <c r="K2328" i="25"/>
  <c r="K2125" i="25"/>
  <c r="K2262" i="25"/>
  <c r="K2342" i="25"/>
  <c r="K2398" i="25"/>
  <c r="K2442" i="25"/>
  <c r="K2498" i="25"/>
  <c r="K2554" i="25"/>
  <c r="K2598" i="25"/>
  <c r="K2654" i="25"/>
  <c r="K2698" i="25"/>
  <c r="K2754" i="25"/>
  <c r="K2810" i="25"/>
  <c r="K2059" i="25"/>
  <c r="K2204" i="25"/>
  <c r="K1980" i="25"/>
  <c r="K2232" i="25"/>
  <c r="K2147" i="25"/>
  <c r="K2252" i="25"/>
  <c r="K2175" i="25"/>
  <c r="K2337" i="25"/>
  <c r="K2480" i="25"/>
  <c r="K2848" i="25"/>
  <c r="K2892" i="25"/>
  <c r="K2948" i="25"/>
  <c r="K2992" i="25"/>
  <c r="K3048" i="25"/>
  <c r="K3104" i="25"/>
  <c r="K2096" i="25"/>
  <c r="K2335" i="25"/>
  <c r="K2461" i="25"/>
  <c r="K2587" i="25"/>
  <c r="K2660" i="25"/>
  <c r="K2717" i="25"/>
  <c r="K2795" i="25"/>
  <c r="K2239" i="25"/>
  <c r="K2395" i="25"/>
  <c r="K2160" i="25"/>
  <c r="K2372" i="25"/>
  <c r="K2487" i="25"/>
  <c r="K2071" i="25"/>
  <c r="K2355" i="25"/>
  <c r="K2481" i="25"/>
  <c r="K2207" i="25"/>
  <c r="K2351" i="25"/>
  <c r="K2509" i="25"/>
  <c r="K2604" i="25"/>
  <c r="K2661" i="25"/>
  <c r="K2739" i="25"/>
  <c r="K2796" i="25"/>
  <c r="K2539" i="25"/>
  <c r="K2743" i="25"/>
  <c r="K2887" i="25"/>
  <c r="K3034" i="25"/>
  <c r="K3145" i="25"/>
  <c r="K1713" i="25"/>
  <c r="K2687" i="25"/>
  <c r="K2507" i="25"/>
  <c r="K2913" i="25"/>
  <c r="K3039" i="25"/>
  <c r="K2330" i="25"/>
  <c r="K2713" i="25"/>
  <c r="K2841" i="25"/>
  <c r="K2999" i="25"/>
  <c r="K3114" i="25"/>
  <c r="K2624" i="25"/>
  <c r="K2792" i="25"/>
  <c r="K2931" i="25"/>
  <c r="K3078" i="25"/>
  <c r="K3178" i="25"/>
  <c r="K3261" i="25"/>
  <c r="K2625" i="25"/>
  <c r="K2927" i="25"/>
  <c r="K3074" i="25"/>
  <c r="K3180" i="25"/>
  <c r="K2870" i="25"/>
  <c r="K3198" i="25"/>
  <c r="K2452" i="25"/>
  <c r="K3170" i="25"/>
  <c r="K3302" i="25"/>
  <c r="K3358" i="25"/>
  <c r="K2751" i="25"/>
  <c r="K2974" i="25"/>
  <c r="K3291" i="25"/>
  <c r="K3077" i="25"/>
  <c r="K3279" i="25"/>
  <c r="K3337" i="25"/>
  <c r="K3381" i="25"/>
  <c r="K3437" i="25"/>
  <c r="K3481" i="25"/>
  <c r="K3537" i="25"/>
  <c r="K2998" i="25"/>
  <c r="K3244" i="25"/>
  <c r="K3247" i="25"/>
  <c r="K3406" i="25"/>
  <c r="K3554" i="25"/>
  <c r="K3627" i="25"/>
  <c r="K3684" i="25"/>
  <c r="K3786" i="25"/>
  <c r="K3615" i="25"/>
  <c r="K3881" i="25"/>
  <c r="K2616" i="25"/>
  <c r="K3174" i="25"/>
  <c r="K3428" i="25"/>
  <c r="K3530" i="25"/>
  <c r="K3677" i="25"/>
  <c r="K3777" i="25"/>
  <c r="K3838" i="25"/>
  <c r="K3878" i="25"/>
  <c r="K3926" i="25"/>
  <c r="K3592" i="25"/>
  <c r="K3721" i="25"/>
  <c r="K3893" i="25"/>
  <c r="K3260" i="25"/>
  <c r="K3396" i="25"/>
  <c r="K2576" i="25"/>
  <c r="K3308" i="25"/>
  <c r="K3452" i="25"/>
  <c r="K3601" i="25"/>
  <c r="K2926" i="25"/>
  <c r="K3319" i="25"/>
  <c r="K3476" i="25"/>
  <c r="K3589" i="25"/>
  <c r="K3720" i="25"/>
  <c r="K3816" i="25"/>
  <c r="K3896" i="25"/>
  <c r="K3944" i="25"/>
  <c r="K2821" i="25"/>
  <c r="K3324" i="25"/>
  <c r="K3468" i="25"/>
  <c r="K3593" i="25"/>
  <c r="K3728" i="25"/>
  <c r="K3819" i="25"/>
  <c r="K3859" i="25"/>
  <c r="K3899" i="25"/>
  <c r="K3947" i="25"/>
  <c r="K3539" i="25"/>
  <c r="K3638" i="25"/>
  <c r="K3788" i="25"/>
  <c r="K3837" i="25"/>
  <c r="K3531" i="25"/>
  <c r="K3805" i="25"/>
  <c r="K3802" i="25"/>
  <c r="K3648" i="25"/>
  <c r="K3628" i="25"/>
  <c r="K3671" i="25"/>
  <c r="K3344" i="25"/>
  <c r="K2909" i="25"/>
  <c r="K3491" i="25"/>
  <c r="K3459" i="25"/>
  <c r="K3772" i="25"/>
  <c r="K3504" i="25"/>
  <c r="K2942" i="25"/>
  <c r="K3667" i="25"/>
  <c r="K3575" i="25"/>
  <c r="K72" i="25"/>
  <c r="K55" i="25"/>
  <c r="K181" i="25"/>
  <c r="K81" i="25"/>
  <c r="K150" i="25"/>
  <c r="K230" i="25"/>
  <c r="K209" i="25"/>
  <c r="K200" i="25"/>
  <c r="K102" i="25"/>
  <c r="K289" i="25"/>
  <c r="K306" i="25"/>
  <c r="K179" i="25"/>
  <c r="K467" i="25"/>
  <c r="K462" i="25"/>
  <c r="K307" i="25"/>
  <c r="K330" i="25"/>
  <c r="K280" i="25"/>
  <c r="K423" i="25"/>
  <c r="K382" i="25"/>
  <c r="K499" i="25"/>
  <c r="K564" i="25"/>
  <c r="K488" i="25"/>
  <c r="K655" i="25"/>
  <c r="K731" i="25"/>
  <c r="K827" i="25"/>
  <c r="K493" i="25"/>
  <c r="K634" i="25"/>
  <c r="K762" i="25"/>
  <c r="K874" i="25"/>
  <c r="K587" i="25"/>
  <c r="K537" i="25"/>
  <c r="K621" i="25"/>
  <c r="K772" i="25"/>
  <c r="K720" i="25"/>
  <c r="K656" i="25"/>
  <c r="K590" i="25"/>
  <c r="K889" i="25"/>
  <c r="K893" i="25"/>
  <c r="K946" i="25"/>
  <c r="K1057" i="25"/>
  <c r="K793" i="25"/>
  <c r="K1117" i="25"/>
  <c r="K1047" i="25"/>
  <c r="K994" i="25"/>
  <c r="K975" i="25"/>
  <c r="K995" i="25"/>
  <c r="K1142" i="25"/>
  <c r="K1224" i="25"/>
  <c r="K1336" i="25"/>
  <c r="K1432" i="25"/>
  <c r="K1086" i="25"/>
  <c r="K1163" i="25"/>
  <c r="K1258" i="25"/>
  <c r="K1737" i="25"/>
  <c r="K2553" i="25"/>
  <c r="K3856" i="25"/>
  <c r="K84" i="25"/>
  <c r="K34" i="25"/>
  <c r="K13" i="25"/>
  <c r="K87" i="25"/>
  <c r="K65" i="25"/>
  <c r="K157" i="25"/>
  <c r="K110" i="25"/>
  <c r="K175" i="25"/>
  <c r="K391" i="25"/>
  <c r="K212" i="25"/>
  <c r="K259" i="25"/>
  <c r="K522" i="25"/>
  <c r="K404" i="25"/>
  <c r="K417" i="25"/>
  <c r="K455" i="25"/>
  <c r="K515" i="25"/>
  <c r="K512" i="25"/>
  <c r="K616" i="25"/>
  <c r="K763" i="25"/>
  <c r="K875" i="25"/>
  <c r="K528" i="25"/>
  <c r="K769" i="25"/>
  <c r="K604" i="25"/>
  <c r="K645" i="25"/>
  <c r="K628" i="25"/>
  <c r="K788" i="25"/>
  <c r="K555" i="25"/>
  <c r="K507" i="25"/>
  <c r="K906" i="25"/>
  <c r="K780" i="25"/>
  <c r="K931" i="25"/>
  <c r="K912" i="25"/>
  <c r="K934" i="25"/>
  <c r="K1058" i="25"/>
  <c r="K1084" i="25"/>
  <c r="K1122" i="25"/>
  <c r="K1044" i="25"/>
  <c r="K1272" i="25"/>
  <c r="K1384" i="25"/>
  <c r="K1512" i="25"/>
  <c r="K1177" i="25"/>
  <c r="K1241" i="25"/>
  <c r="K1397" i="25"/>
  <c r="K1517" i="25"/>
  <c r="K1254" i="25"/>
  <c r="K1584" i="25"/>
  <c r="K1279" i="25"/>
  <c r="K1143" i="25"/>
  <c r="K1395" i="25"/>
  <c r="K1659" i="25"/>
  <c r="K1739" i="25"/>
  <c r="K1835" i="25"/>
  <c r="K1315" i="25"/>
  <c r="K1482" i="25"/>
  <c r="K1660" i="25"/>
  <c r="K1669" i="25"/>
  <c r="K1782" i="25"/>
  <c r="K1446" i="25"/>
  <c r="K1684" i="25"/>
  <c r="K1543" i="25"/>
  <c r="K1618" i="25"/>
  <c r="K1742" i="25"/>
  <c r="K1661" i="25"/>
  <c r="K1934" i="25"/>
  <c r="K1548" i="25"/>
  <c r="K1921" i="25"/>
  <c r="K1621" i="25"/>
  <c r="K1443" i="25"/>
  <c r="K1911" i="25"/>
  <c r="K1983" i="25"/>
  <c r="K2010" i="25"/>
  <c r="K2074" i="25"/>
  <c r="K2158" i="25"/>
  <c r="K2222" i="25"/>
  <c r="K1880" i="25"/>
  <c r="K1960" i="25"/>
  <c r="K2041" i="25"/>
  <c r="K1677" i="25"/>
  <c r="K2000" i="25"/>
  <c r="K1776" i="25"/>
  <c r="K2011" i="25"/>
  <c r="K2260" i="25"/>
  <c r="K2056" i="25"/>
  <c r="K2208" i="25"/>
  <c r="K88" i="25"/>
  <c r="K46" i="25"/>
  <c r="K50" i="25"/>
  <c r="K134" i="25"/>
  <c r="K70" i="25"/>
  <c r="K184" i="25"/>
  <c r="K203" i="25"/>
  <c r="K188" i="25"/>
  <c r="K395" i="25"/>
  <c r="K272" i="25"/>
  <c r="K374" i="25"/>
  <c r="K223" i="25"/>
  <c r="K418" i="25"/>
  <c r="K425" i="25"/>
  <c r="K288" i="25"/>
  <c r="K517" i="25"/>
  <c r="K520" i="25"/>
  <c r="K619" i="25"/>
  <c r="K775" i="25"/>
  <c r="K887" i="25"/>
  <c r="K584" i="25"/>
  <c r="K785" i="25"/>
  <c r="K610" i="25"/>
  <c r="K670" i="25"/>
  <c r="K669" i="25"/>
  <c r="K576" i="25"/>
  <c r="K754" i="25"/>
  <c r="K583" i="25"/>
  <c r="K913" i="25"/>
  <c r="K898" i="25"/>
  <c r="K933" i="25"/>
  <c r="K948" i="25"/>
  <c r="K936" i="25"/>
  <c r="K1120" i="25"/>
  <c r="K1091" i="25"/>
  <c r="K1134" i="25"/>
  <c r="K1147" i="25"/>
  <c r="K1284" i="25"/>
  <c r="K1396" i="25"/>
  <c r="K1115" i="25"/>
  <c r="K999" i="25"/>
  <c r="K1273" i="25"/>
  <c r="K1401" i="25"/>
  <c r="K1521" i="25"/>
  <c r="K1262" i="25"/>
  <c r="K1588" i="25"/>
  <c r="K1287" i="25"/>
  <c r="K1172" i="25"/>
  <c r="K1407" i="25"/>
  <c r="K1663" i="25"/>
  <c r="K1751" i="25"/>
  <c r="K1847" i="25"/>
  <c r="K1331" i="25"/>
  <c r="K1519" i="25"/>
  <c r="K1705" i="25"/>
  <c r="K1718" i="25"/>
  <c r="K1805" i="25"/>
  <c r="K1487" i="25"/>
  <c r="K1697" i="25"/>
  <c r="K1569" i="25"/>
  <c r="K1638" i="25"/>
  <c r="K1749" i="25"/>
  <c r="K1678" i="25"/>
  <c r="K1938" i="25"/>
  <c r="K1589" i="25"/>
  <c r="K1925" i="25"/>
  <c r="K1630" i="25"/>
  <c r="K1471" i="25"/>
  <c r="K1915" i="25"/>
  <c r="K1861" i="25"/>
  <c r="K2026" i="25"/>
  <c r="K2090" i="25"/>
  <c r="K2162" i="25"/>
  <c r="K2226" i="25"/>
  <c r="K1977" i="25"/>
  <c r="K1968" i="25"/>
  <c r="K2045" i="25"/>
  <c r="K1694" i="25"/>
  <c r="K2004" i="25"/>
  <c r="K1826" i="25"/>
  <c r="K2027" i="25"/>
  <c r="K2269" i="25"/>
  <c r="K24" i="25"/>
  <c r="K15" i="25"/>
  <c r="K5" i="25"/>
  <c r="K125" i="25"/>
  <c r="K180" i="25"/>
  <c r="K213" i="25"/>
  <c r="K282" i="25"/>
  <c r="K269" i="25"/>
  <c r="K339" i="25"/>
  <c r="K167" i="25"/>
  <c r="K378" i="25"/>
  <c r="K490" i="25"/>
  <c r="K392" i="25"/>
  <c r="K252" i="25"/>
  <c r="K449" i="25"/>
  <c r="K561" i="25"/>
  <c r="K350" i="25"/>
  <c r="K492" i="25"/>
  <c r="K683" i="25"/>
  <c r="K787" i="25"/>
  <c r="K326" i="25"/>
  <c r="K698" i="25"/>
  <c r="K840" i="25"/>
  <c r="K592" i="25"/>
  <c r="K443" i="25"/>
  <c r="K708" i="25"/>
  <c r="K861" i="25"/>
  <c r="K857" i="25"/>
  <c r="K832" i="25"/>
  <c r="K908" i="25"/>
  <c r="K1001" i="25"/>
  <c r="K1038" i="25"/>
  <c r="K1121" i="25"/>
  <c r="K1064" i="25"/>
  <c r="K1132" i="25"/>
  <c r="K1042" i="25"/>
  <c r="K816" i="25"/>
  <c r="K1212" i="25"/>
  <c r="K1340" i="25"/>
  <c r="K1460" i="25"/>
  <c r="K829" i="25"/>
  <c r="K1225" i="25"/>
  <c r="K1329" i="25"/>
  <c r="K1449" i="25"/>
  <c r="K1175" i="25"/>
  <c r="K1390" i="25"/>
  <c r="K1156" i="25"/>
  <c r="K1403" i="25"/>
  <c r="K1298" i="25"/>
  <c r="K1515" i="25"/>
  <c r="K1703" i="25"/>
  <c r="K1791" i="25"/>
  <c r="K1378" i="25"/>
  <c r="K1306" i="25"/>
  <c r="K1406" i="25"/>
  <c r="K1534" i="25"/>
  <c r="K1764" i="25"/>
  <c r="K1846" i="25"/>
  <c r="K1566" i="25"/>
  <c r="K1598" i="25"/>
  <c r="K1426" i="25"/>
  <c r="K1702" i="25"/>
  <c r="K1790" i="25"/>
  <c r="K1793" i="25"/>
  <c r="K1950" i="25"/>
  <c r="K1816" i="25"/>
  <c r="K1957" i="25"/>
  <c r="K1822" i="25"/>
  <c r="K1887" i="25"/>
  <c r="K1947" i="25"/>
  <c r="K1886" i="25"/>
  <c r="K2058" i="25"/>
  <c r="K2122" i="25"/>
  <c r="K2186" i="25"/>
  <c r="K1744" i="25"/>
  <c r="K1752" i="25"/>
  <c r="K2005" i="25"/>
  <c r="K2077" i="25"/>
  <c r="K1877" i="25"/>
  <c r="K2016" i="25"/>
  <c r="K1976" i="25"/>
  <c r="K2163" i="25"/>
  <c r="K2319" i="25"/>
  <c r="K2127" i="25"/>
  <c r="K2287" i="25"/>
  <c r="K2374" i="25"/>
  <c r="K2458" i="25"/>
  <c r="K2522" i="25"/>
  <c r="K2586" i="25"/>
  <c r="K2658" i="25"/>
  <c r="K2722" i="25"/>
  <c r="K2786" i="25"/>
  <c r="K2067" i="25"/>
  <c r="K2236" i="25"/>
  <c r="K2168" i="25"/>
  <c r="K2164" i="25"/>
  <c r="K2300" i="25"/>
  <c r="K64" i="25"/>
  <c r="K123" i="25"/>
  <c r="K139" i="25"/>
  <c r="K109" i="25"/>
  <c r="K257" i="25"/>
  <c r="K387" i="25"/>
  <c r="K380" i="25"/>
  <c r="K321" i="25"/>
  <c r="K287" i="25"/>
  <c r="K557" i="25"/>
  <c r="K345" i="25"/>
  <c r="K699" i="25"/>
  <c r="K891" i="25"/>
  <c r="K712" i="25"/>
  <c r="K568" i="25"/>
  <c r="K611" i="25"/>
  <c r="K866" i="25"/>
  <c r="K700" i="25"/>
  <c r="K926" i="25"/>
  <c r="K1036" i="25"/>
  <c r="K900" i="25"/>
  <c r="K944" i="25"/>
  <c r="K1146" i="25"/>
  <c r="K1256" i="25"/>
  <c r="K1440" i="25"/>
  <c r="K1168" i="25"/>
  <c r="K1349" i="25"/>
  <c r="K1525" i="25"/>
  <c r="K1447" i="25"/>
  <c r="K1359" i="25"/>
  <c r="K1540" i="25"/>
  <c r="K1707" i="25"/>
  <c r="K1851" i="25"/>
  <c r="K1411" i="25"/>
  <c r="K1530" i="25"/>
  <c r="K1780" i="25"/>
  <c r="K1583" i="25"/>
  <c r="K1644" i="25"/>
  <c r="K1733" i="25"/>
  <c r="K1786" i="25"/>
  <c r="K1494" i="25"/>
  <c r="K1961" i="25"/>
  <c r="K1646" i="25"/>
  <c r="K1967" i="25"/>
  <c r="K2034" i="25"/>
  <c r="K2134" i="25"/>
  <c r="K1794" i="25"/>
  <c r="K1997" i="25"/>
  <c r="K1614" i="25"/>
  <c r="K2012" i="25"/>
  <c r="K1882" i="25"/>
  <c r="K2322" i="25"/>
  <c r="K2191" i="25"/>
  <c r="K2362" i="25"/>
  <c r="K2430" i="25"/>
  <c r="K2506" i="25"/>
  <c r="K2590" i="25"/>
  <c r="K2666" i="25"/>
  <c r="K2746" i="25"/>
  <c r="K1908" i="25"/>
  <c r="K2153" i="25"/>
  <c r="K2149" i="25"/>
  <c r="K2100" i="25"/>
  <c r="K2309" i="25"/>
  <c r="K2297" i="25"/>
  <c r="K2499" i="25"/>
  <c r="K2864" i="25"/>
  <c r="K2928" i="25"/>
  <c r="K3012" i="25"/>
  <c r="K3076" i="25"/>
  <c r="K2047" i="25"/>
  <c r="K2365" i="25"/>
  <c r="K2527" i="25"/>
  <c r="K2635" i="25"/>
  <c r="K2747" i="25"/>
  <c r="K2055" i="25"/>
  <c r="K2376" i="25"/>
  <c r="K2819" i="25"/>
  <c r="K2281" i="25"/>
  <c r="K2468" i="25"/>
  <c r="K2103" i="25"/>
  <c r="K2400" i="25"/>
  <c r="K1879" i="25"/>
  <c r="K2413" i="25"/>
  <c r="K2565" i="25"/>
  <c r="K2652" i="25"/>
  <c r="K2748" i="25"/>
  <c r="K2282" i="25"/>
  <c r="K2697" i="25"/>
  <c r="K2938" i="25"/>
  <c r="K3111" i="25"/>
  <c r="K3239" i="25"/>
  <c r="K2712" i="25"/>
  <c r="K2847" i="25"/>
  <c r="K3009" i="25"/>
  <c r="K2424" i="25"/>
  <c r="K2752" i="25"/>
  <c r="K2937" i="25"/>
  <c r="K2356" i="25"/>
  <c r="K2721" i="25"/>
  <c r="K2901" i="25"/>
  <c r="K3093" i="25"/>
  <c r="K3235" i="25"/>
  <c r="K2443" i="25"/>
  <c r="K2978" i="25"/>
  <c r="K3148" i="25"/>
  <c r="K2853" i="25"/>
  <c r="K3218" i="25"/>
  <c r="K3019" i="25"/>
  <c r="K3280" i="25"/>
  <c r="K3366" i="25"/>
  <c r="K2877" i="25"/>
  <c r="K3213" i="25"/>
  <c r="K3165" i="25"/>
  <c r="K3309" i="25"/>
  <c r="K3373" i="25"/>
  <c r="K3445" i="25"/>
  <c r="K3509" i="25"/>
  <c r="K2941" i="25"/>
  <c r="K2254" i="25"/>
  <c r="K3363" i="25"/>
  <c r="K3534" i="25"/>
  <c r="K3636" i="25"/>
  <c r="K3725" i="25"/>
  <c r="K3507" i="25"/>
  <c r="K3889" i="25"/>
  <c r="K3102" i="25"/>
  <c r="K3364" i="25"/>
  <c r="K3549" i="25"/>
  <c r="K3739" i="25"/>
  <c r="K3830" i="25"/>
  <c r="K3894" i="25"/>
  <c r="K3942" i="25"/>
  <c r="K3759" i="25"/>
  <c r="K3913" i="25"/>
  <c r="K3336" i="25"/>
  <c r="K3494" i="25"/>
  <c r="K3340" i="25"/>
  <c r="K3516" i="25"/>
  <c r="K3712" i="25"/>
  <c r="K3383" i="25"/>
  <c r="K3514" i="25"/>
  <c r="K3694" i="25"/>
  <c r="K3824" i="25"/>
  <c r="K3880" i="25"/>
  <c r="K3928" i="25"/>
  <c r="K2915" i="25"/>
  <c r="K3404" i="25"/>
  <c r="K3561" i="25"/>
  <c r="K3760" i="25"/>
  <c r="K3835" i="25"/>
  <c r="K3891" i="25"/>
  <c r="K3955" i="25"/>
  <c r="K3590" i="25"/>
  <c r="K3727" i="25"/>
  <c r="K3925" i="25"/>
  <c r="K3626" i="25"/>
  <c r="K3658" i="25"/>
  <c r="K3714" i="25"/>
  <c r="K3929" i="25"/>
  <c r="K3965" i="25"/>
  <c r="K3206" i="25"/>
  <c r="K3245" i="25"/>
  <c r="K3630" i="25"/>
  <c r="K3582" i="25"/>
  <c r="K3486" i="25"/>
  <c r="K3973" i="25"/>
  <c r="K7" i="25"/>
  <c r="K126" i="25"/>
  <c r="K178" i="25"/>
  <c r="K113" i="25"/>
  <c r="K273" i="25"/>
  <c r="K309" i="25"/>
  <c r="K241" i="25"/>
  <c r="K106" i="25"/>
  <c r="K394" i="25"/>
  <c r="K581" i="25"/>
  <c r="K605" i="25"/>
  <c r="K719" i="25"/>
  <c r="K903" i="25"/>
  <c r="K714" i="25"/>
  <c r="K598" i="25"/>
  <c r="K685" i="25"/>
  <c r="K868" i="25"/>
  <c r="K738" i="25"/>
  <c r="K964" i="25"/>
  <c r="K1055" i="25"/>
  <c r="K1060" i="25"/>
  <c r="K1007" i="25"/>
  <c r="K1178" i="25"/>
  <c r="K1268" i="25"/>
  <c r="K1464" i="25"/>
  <c r="K1151" i="25"/>
  <c r="K1353" i="25"/>
  <c r="K1529" i="25"/>
  <c r="K1572" i="25"/>
  <c r="K1526" i="25"/>
  <c r="K1427" i="25"/>
  <c r="K1719" i="25"/>
  <c r="K1867" i="25"/>
  <c r="K1462" i="25"/>
  <c r="K1538" i="25"/>
  <c r="K1821" i="25"/>
  <c r="K1633" i="25"/>
  <c r="K1339" i="25"/>
  <c r="K1740" i="25"/>
  <c r="K1902" i="25"/>
  <c r="K1599" i="25"/>
  <c r="K1965" i="25"/>
  <c r="K1806" i="25"/>
  <c r="K1971" i="25"/>
  <c r="K2062" i="25"/>
  <c r="K2166" i="25"/>
  <c r="K1801" i="25"/>
  <c r="K2001" i="25"/>
  <c r="K1664" i="25"/>
  <c r="K2032" i="25"/>
  <c r="K2116" i="25"/>
  <c r="K1865" i="25"/>
  <c r="K2221" i="25"/>
  <c r="K2366" i="25"/>
  <c r="K2434" i="25"/>
  <c r="K2526" i="25"/>
  <c r="K2602" i="25"/>
  <c r="K2682" i="25"/>
  <c r="K2758" i="25"/>
  <c r="K1940" i="25"/>
  <c r="K2217" i="25"/>
  <c r="K2151" i="25"/>
  <c r="K2177" i="25"/>
  <c r="K2312" i="25"/>
  <c r="K2371" i="25"/>
  <c r="K2544" i="25"/>
  <c r="K2880" i="25"/>
  <c r="K2952" i="25"/>
  <c r="K3016" i="25"/>
  <c r="K3080" i="25"/>
  <c r="K2101" i="25"/>
  <c r="K2367" i="25"/>
  <c r="K2540" i="25"/>
  <c r="K2667" i="25"/>
  <c r="K2749" i="25"/>
  <c r="K2084" i="25"/>
  <c r="K2408" i="25"/>
  <c r="K2823" i="25"/>
  <c r="K2298" i="25"/>
  <c r="K2532" i="25"/>
  <c r="K2270" i="25"/>
  <c r="K2449" i="25"/>
  <c r="K2224" i="25"/>
  <c r="K2415" i="25"/>
  <c r="K2572" i="25"/>
  <c r="K2668" i="25"/>
  <c r="K2755" i="25"/>
  <c r="K2305" i="25"/>
  <c r="K2761" i="25"/>
  <c r="K2951" i="25"/>
  <c r="K3113" i="25"/>
  <c r="K2343" i="25"/>
  <c r="K2087" i="25"/>
  <c r="K2849" i="25"/>
  <c r="K3073" i="25"/>
  <c r="K2600" i="25"/>
  <c r="K2791" i="25"/>
  <c r="K3001" i="25"/>
  <c r="K2373" i="25"/>
  <c r="K2728" i="25"/>
  <c r="K2933" i="25"/>
  <c r="K3110" i="25"/>
  <c r="K3240" i="25"/>
  <c r="K2639" i="25"/>
  <c r="K2991" i="25"/>
  <c r="K3157" i="25"/>
  <c r="K2893" i="25"/>
  <c r="K3252" i="25"/>
  <c r="K3030" i="25"/>
  <c r="K3318" i="25"/>
  <c r="K3382" i="25"/>
  <c r="K2923" i="25"/>
  <c r="K3294" i="25"/>
  <c r="K3176" i="25"/>
  <c r="K3313" i="25"/>
  <c r="K3385" i="25"/>
  <c r="K3449" i="25"/>
  <c r="K3513" i="25"/>
  <c r="K3021" i="25"/>
  <c r="K2469" i="25"/>
  <c r="K3392" i="25"/>
  <c r="K3556" i="25"/>
  <c r="K3643" i="25"/>
  <c r="K3748" i="25"/>
  <c r="K3762" i="25"/>
  <c r="K3901" i="25"/>
  <c r="K3118" i="25"/>
  <c r="K3434" i="25"/>
  <c r="K3597" i="25"/>
  <c r="K3742" i="25"/>
  <c r="K3842" i="25"/>
  <c r="K3898" i="25"/>
  <c r="K3966" i="25"/>
  <c r="K3779" i="25"/>
  <c r="K3921" i="25"/>
  <c r="K3339" i="25"/>
  <c r="K2737" i="25"/>
  <c r="K3375" i="25"/>
  <c r="K3522" i="25"/>
  <c r="K3163" i="25"/>
  <c r="K3399" i="25"/>
  <c r="K3546" i="25"/>
  <c r="K3729" i="25"/>
  <c r="K3828" i="25"/>
  <c r="K3884" i="25"/>
  <c r="K3948" i="25"/>
  <c r="K3140" i="25"/>
  <c r="K3410" i="25"/>
  <c r="K3609" i="25"/>
  <c r="K3763" i="25"/>
  <c r="K3847" i="25"/>
  <c r="K3911" i="25"/>
  <c r="K3959" i="25"/>
  <c r="K3599" i="25"/>
  <c r="K3791" i="25"/>
  <c r="K3229" i="25"/>
  <c r="K3676" i="25"/>
  <c r="K2237" i="25"/>
  <c r="K3775" i="25"/>
  <c r="K3607" i="25"/>
  <c r="K3518" i="25"/>
  <c r="K3312" i="25"/>
  <c r="K3287" i="25"/>
  <c r="K3778" i="25"/>
  <c r="K3804" i="25"/>
  <c r="K3512" i="25"/>
  <c r="K3632" i="25"/>
  <c r="K11" i="25"/>
  <c r="K129" i="25"/>
  <c r="K206" i="25"/>
  <c r="K208" i="25"/>
  <c r="K62" i="25"/>
  <c r="K114" i="25"/>
  <c r="K255" i="25"/>
  <c r="K454" i="25"/>
  <c r="K196" i="25"/>
  <c r="K585" i="25"/>
  <c r="K458" i="25"/>
  <c r="K723" i="25"/>
  <c r="K424" i="25"/>
  <c r="K792" i="25"/>
  <c r="K636" i="25"/>
  <c r="K692" i="25"/>
  <c r="K892" i="25"/>
  <c r="K870" i="25"/>
  <c r="K993" i="25"/>
  <c r="K886" i="25"/>
  <c r="K1062" i="25"/>
  <c r="K1020" i="25"/>
  <c r="K905" i="25"/>
  <c r="K1288" i="25"/>
  <c r="K1480" i="25"/>
  <c r="K1167" i="25"/>
  <c r="K1357" i="25"/>
  <c r="K1179" i="25"/>
  <c r="K1620" i="25"/>
  <c r="K1528" i="25"/>
  <c r="K1478" i="25"/>
  <c r="K1723" i="25"/>
  <c r="K1399" i="25"/>
  <c r="K1622" i="25"/>
  <c r="K1654" i="25"/>
  <c r="K1828" i="25"/>
  <c r="K1682" i="25"/>
  <c r="K1470" i="25"/>
  <c r="K1772" i="25"/>
  <c r="K1906" i="25"/>
  <c r="K1636" i="25"/>
  <c r="K1969" i="25"/>
  <c r="K1890" i="25"/>
  <c r="K1866" i="25"/>
  <c r="K2066" i="25"/>
  <c r="K2170" i="25"/>
  <c r="K1857" i="25"/>
  <c r="K2009" i="25"/>
  <c r="K1858" i="25"/>
  <c r="K2044" i="25"/>
  <c r="K2161" i="25"/>
  <c r="K2048" i="25"/>
  <c r="K2271" i="25"/>
  <c r="K2370" i="25"/>
  <c r="K2462" i="25"/>
  <c r="K2530" i="25"/>
  <c r="K2618" i="25"/>
  <c r="K2686" i="25"/>
  <c r="K2762" i="25"/>
  <c r="K2023" i="25"/>
  <c r="K2219" i="25"/>
  <c r="K2213" i="25"/>
  <c r="K2179" i="25"/>
  <c r="K1714" i="25"/>
  <c r="K2384" i="25"/>
  <c r="K2820" i="25"/>
  <c r="K2884" i="25"/>
  <c r="K2956" i="25"/>
  <c r="K3020" i="25"/>
  <c r="K3084" i="25"/>
  <c r="K2152" i="25"/>
  <c r="K2412" i="25"/>
  <c r="K2573" i="25"/>
  <c r="K2669" i="25"/>
  <c r="K2756" i="25"/>
  <c r="K2205" i="25"/>
  <c r="K2425" i="25"/>
  <c r="K2827" i="25"/>
  <c r="K2324" i="25"/>
  <c r="K2549" i="25"/>
  <c r="K2273" i="25"/>
  <c r="K2451" i="25"/>
  <c r="K2229" i="25"/>
  <c r="K2428" i="25"/>
  <c r="K2579" i="25"/>
  <c r="K2691" i="25"/>
  <c r="K2773" i="25"/>
  <c r="K2488" i="25"/>
  <c r="K2768" i="25"/>
  <c r="K2953" i="25"/>
  <c r="K3130" i="25"/>
  <c r="K2420" i="25"/>
  <c r="K2111" i="25"/>
  <c r="K2866" i="25"/>
  <c r="K3090" i="25"/>
  <c r="K2633" i="25"/>
  <c r="K2809" i="25"/>
  <c r="K3018" i="25"/>
  <c r="K2407" i="25"/>
  <c r="K2735" i="25"/>
  <c r="K2982" i="25"/>
  <c r="K3146" i="25"/>
  <c r="K3253" i="25"/>
  <c r="K2822" i="25"/>
  <c r="K2993" i="25"/>
  <c r="K3164" i="25"/>
  <c r="K2910" i="25"/>
  <c r="K3254" i="25"/>
  <c r="K3053" i="25"/>
  <c r="K3322" i="25"/>
  <c r="K3386" i="25"/>
  <c r="K2934" i="25"/>
  <c r="K2323" i="25"/>
  <c r="K3182" i="25"/>
  <c r="K3317" i="25"/>
  <c r="K3401" i="25"/>
  <c r="K3465" i="25"/>
  <c r="K3529" i="25"/>
  <c r="K3038" i="25"/>
  <c r="K2776" i="25"/>
  <c r="K3395" i="25"/>
  <c r="K3563" i="25"/>
  <c r="K3650" i="25"/>
  <c r="K3751" i="25"/>
  <c r="K3797" i="25"/>
  <c r="K3905" i="25"/>
  <c r="K3131" i="25"/>
  <c r="K3447" i="25"/>
  <c r="K3613" i="25"/>
  <c r="K3745" i="25"/>
  <c r="K3846" i="25"/>
  <c r="K3902" i="25"/>
  <c r="K3520" i="25"/>
  <c r="K3821" i="25"/>
  <c r="K2846" i="25"/>
  <c r="K3368" i="25"/>
  <c r="K2925" i="25"/>
  <c r="K3407" i="25"/>
  <c r="K3535" i="25"/>
  <c r="K3169" i="25"/>
  <c r="K3412" i="25"/>
  <c r="K3557" i="25"/>
  <c r="K3752" i="25"/>
  <c r="K3832" i="25"/>
  <c r="K3888" i="25"/>
  <c r="K3952" i="25"/>
  <c r="K3149" i="25"/>
  <c r="K3423" i="25"/>
  <c r="K3625" i="25"/>
  <c r="K3766" i="25"/>
  <c r="K3851" i="25"/>
  <c r="K3915" i="25"/>
  <c r="K3963" i="25"/>
  <c r="K3606" i="25"/>
  <c r="K3718" i="25"/>
  <c r="K3379" i="25"/>
  <c r="K3683" i="25"/>
  <c r="K3323" i="25"/>
  <c r="K3781" i="25"/>
  <c r="K3614" i="25"/>
  <c r="K3544" i="25"/>
  <c r="K3422" i="25"/>
  <c r="K3387" i="25"/>
  <c r="K3941" i="25"/>
  <c r="K3810" i="25"/>
  <c r="K3596" i="25"/>
  <c r="K3646" i="25"/>
  <c r="K35" i="25"/>
  <c r="K85" i="25"/>
  <c r="K234" i="25"/>
  <c r="K270" i="25"/>
  <c r="K97" i="25"/>
  <c r="K183" i="25"/>
  <c r="K376" i="25"/>
  <c r="K466" i="25"/>
  <c r="K283" i="25"/>
  <c r="K400" i="25"/>
  <c r="K572" i="25"/>
  <c r="K779" i="25"/>
  <c r="K496" i="25"/>
  <c r="K833" i="25"/>
  <c r="K638" i="25"/>
  <c r="K710" i="25"/>
  <c r="K745" i="25"/>
  <c r="K894" i="25"/>
  <c r="K997" i="25"/>
  <c r="K909" i="25"/>
  <c r="K1100" i="25"/>
  <c r="K1102" i="25"/>
  <c r="K1096" i="25"/>
  <c r="K1312" i="25"/>
  <c r="K1500" i="25"/>
  <c r="K1229" i="25"/>
  <c r="K1413" i="25"/>
  <c r="K1182" i="25"/>
  <c r="K1050" i="25"/>
  <c r="K1535" i="25"/>
  <c r="K1591" i="25"/>
  <c r="K1763" i="25"/>
  <c r="K1283" i="25"/>
  <c r="K1259" i="25"/>
  <c r="K1656" i="25"/>
  <c r="K1853" i="25"/>
  <c r="K1307" i="25"/>
  <c r="K1502" i="25"/>
  <c r="K1774" i="25"/>
  <c r="K1910" i="25"/>
  <c r="K1878" i="25"/>
  <c r="K1645" i="25"/>
  <c r="K1903" i="25"/>
  <c r="K1883" i="25"/>
  <c r="K2070" i="25"/>
  <c r="K2190" i="25"/>
  <c r="K1738" i="25"/>
  <c r="K2033" i="25"/>
  <c r="K1872" i="25"/>
  <c r="K1696" i="25"/>
  <c r="K2180" i="25"/>
  <c r="K2064" i="25"/>
  <c r="K2278" i="25"/>
  <c r="K2378" i="25"/>
  <c r="K2466" i="25"/>
  <c r="K2534" i="25"/>
  <c r="K2622" i="25"/>
  <c r="K2690" i="25"/>
  <c r="K2778" i="25"/>
  <c r="K2039" i="25"/>
  <c r="K1728" i="25"/>
  <c r="K1888" i="25"/>
  <c r="K2196" i="25"/>
  <c r="K2192" i="25"/>
  <c r="K2401" i="25"/>
  <c r="K2824" i="25"/>
  <c r="K2896" i="25"/>
  <c r="K2960" i="25"/>
  <c r="K3024" i="25"/>
  <c r="K3108" i="25"/>
  <c r="K2251" i="25"/>
  <c r="K2429" i="25"/>
  <c r="K2589" i="25"/>
  <c r="K2676" i="25"/>
  <c r="K2763" i="25"/>
  <c r="K2275" i="25"/>
  <c r="K2459" i="25"/>
  <c r="K2109" i="25"/>
  <c r="K2389" i="25"/>
  <c r="K2551" i="25"/>
  <c r="K2304" i="25"/>
  <c r="K2483" i="25"/>
  <c r="K2235" i="25"/>
  <c r="K2445" i="25"/>
  <c r="K2611" i="25"/>
  <c r="K2693" i="25"/>
  <c r="K2780" i="25"/>
  <c r="K2583" i="25"/>
  <c r="K2775" i="25"/>
  <c r="K2970" i="25"/>
  <c r="K3177" i="25"/>
  <c r="K2584" i="25"/>
  <c r="K2379" i="25"/>
  <c r="K2930" i="25"/>
  <c r="K3103" i="25"/>
  <c r="K2649" i="25"/>
  <c r="K2858" i="25"/>
  <c r="K3031" i="25"/>
  <c r="K2484" i="25"/>
  <c r="K2799" i="25"/>
  <c r="K2995" i="25"/>
  <c r="K3155" i="25"/>
  <c r="K3265" i="25"/>
  <c r="K2830" i="25"/>
  <c r="K3010" i="25"/>
  <c r="K3212" i="25"/>
  <c r="K3086" i="25"/>
  <c r="K3286" i="25"/>
  <c r="K3201" i="25"/>
  <c r="K3326" i="25"/>
  <c r="K3390" i="25"/>
  <c r="K3099" i="25"/>
  <c r="K2825" i="25"/>
  <c r="K3199" i="25"/>
  <c r="K3341" i="25"/>
  <c r="K3405" i="25"/>
  <c r="K3469" i="25"/>
  <c r="K3541" i="25"/>
  <c r="K3142" i="25"/>
  <c r="K3085" i="25"/>
  <c r="K3451" i="25"/>
  <c r="K3586" i="25"/>
  <c r="K3668" i="25"/>
  <c r="K3789" i="25"/>
  <c r="K3744" i="25"/>
  <c r="K2291" i="25"/>
  <c r="K3284" i="25"/>
  <c r="K3460" i="25"/>
  <c r="K3629" i="25"/>
  <c r="K3800" i="25"/>
  <c r="K3858" i="25"/>
  <c r="K3906" i="25"/>
  <c r="K3608" i="25"/>
  <c r="K3825" i="25"/>
  <c r="K2966" i="25"/>
  <c r="K3430" i="25"/>
  <c r="K3045" i="25"/>
  <c r="K3420" i="25"/>
  <c r="K3617" i="25"/>
  <c r="K3231" i="25"/>
  <c r="K3418" i="25"/>
  <c r="K3605" i="25"/>
  <c r="K3755" i="25"/>
  <c r="K3844" i="25"/>
  <c r="K3908" i="25"/>
  <c r="K3956" i="25"/>
  <c r="K3217" i="25"/>
  <c r="K3474" i="25"/>
  <c r="K3673" i="25"/>
  <c r="K3769" i="25"/>
  <c r="K3863" i="25"/>
  <c r="K3919" i="25"/>
  <c r="K3975" i="25"/>
  <c r="K3656" i="25"/>
  <c r="K3782" i="25"/>
  <c r="K3403" i="25"/>
  <c r="K3953" i="25"/>
  <c r="K3472" i="25"/>
  <c r="K3957" i="25"/>
  <c r="K3678" i="25"/>
  <c r="K3580" i="25"/>
  <c r="K3384" i="25"/>
  <c r="K3552" i="25"/>
  <c r="K3969" i="25"/>
  <c r="K3949" i="25"/>
  <c r="K3674" i="25"/>
  <c r="K3977" i="25"/>
  <c r="K75" i="25"/>
  <c r="K122" i="25"/>
  <c r="K238" i="25"/>
  <c r="K286" i="25"/>
  <c r="K204" i="25"/>
  <c r="K243" i="25"/>
  <c r="K389" i="25"/>
  <c r="K477" i="25"/>
  <c r="K456" i="25"/>
  <c r="K295" i="25"/>
  <c r="K579" i="25"/>
  <c r="K783" i="25"/>
  <c r="K500" i="25"/>
  <c r="K842" i="25"/>
  <c r="K563" i="25"/>
  <c r="K774" i="25"/>
  <c r="K750" i="25"/>
  <c r="K904" i="25"/>
  <c r="K1013" i="25"/>
  <c r="K1032" i="25"/>
  <c r="K939" i="25"/>
  <c r="K945" i="25"/>
  <c r="K1119" i="25"/>
  <c r="K1344" i="25"/>
  <c r="K1164" i="25"/>
  <c r="K1233" i="25"/>
  <c r="K1417" i="25"/>
  <c r="K1246" i="25"/>
  <c r="K802" i="25"/>
  <c r="K1266" i="25"/>
  <c r="K1631" i="25"/>
  <c r="K1787" i="25"/>
  <c r="K1299" i="25"/>
  <c r="K1490" i="25"/>
  <c r="K1725" i="25"/>
  <c r="K1860" i="25"/>
  <c r="K1394" i="25"/>
  <c r="K1567" i="25"/>
  <c r="K1387" i="25"/>
  <c r="K1942" i="25"/>
  <c r="K1901" i="25"/>
  <c r="K1808" i="25"/>
  <c r="K1907" i="25"/>
  <c r="K1889" i="25"/>
  <c r="K2102" i="25"/>
  <c r="K2202" i="25"/>
  <c r="K1745" i="25"/>
  <c r="K2037" i="25"/>
  <c r="K1854" i="25"/>
  <c r="K1840" i="25"/>
  <c r="K2193" i="25"/>
  <c r="K2072" i="25"/>
  <c r="K2294" i="25"/>
  <c r="K2402" i="25"/>
  <c r="K2470" i="25"/>
  <c r="K2558" i="25"/>
  <c r="K2626" i="25"/>
  <c r="K2714" i="25"/>
  <c r="K2782" i="25"/>
  <c r="K2108" i="25"/>
  <c r="K1785" i="25"/>
  <c r="K1900" i="25"/>
  <c r="K2241" i="25"/>
  <c r="K2197" i="25"/>
  <c r="K2403" i="25"/>
  <c r="K2828" i="25"/>
  <c r="K2912" i="25"/>
  <c r="K2976" i="25"/>
  <c r="K3040" i="25"/>
  <c r="K3112" i="25"/>
  <c r="K2258" i="25"/>
  <c r="K2431" i="25"/>
  <c r="K2596" i="25"/>
  <c r="K2683" i="25"/>
  <c r="K2765" i="25"/>
  <c r="K2295" i="25"/>
  <c r="K2472" i="25"/>
  <c r="K2137" i="25"/>
  <c r="K2391" i="25"/>
  <c r="K2559" i="25"/>
  <c r="K2307" i="25"/>
  <c r="K2528" i="25"/>
  <c r="K2296" i="25"/>
  <c r="K2479" i="25"/>
  <c r="K2613" i="25"/>
  <c r="K2700" i="25"/>
  <c r="K2787" i="25"/>
  <c r="K2593" i="25"/>
  <c r="K2793" i="25"/>
  <c r="K2983" i="25"/>
  <c r="K3184" i="25"/>
  <c r="K2617" i="25"/>
  <c r="K2456" i="25"/>
  <c r="K2943" i="25"/>
  <c r="K3105" i="25"/>
  <c r="K2656" i="25"/>
  <c r="K2903" i="25"/>
  <c r="K3065" i="25"/>
  <c r="K2567" i="25"/>
  <c r="K2835" i="25"/>
  <c r="K2997" i="25"/>
  <c r="K3162" i="25"/>
  <c r="K3269" i="25"/>
  <c r="K2850" i="25"/>
  <c r="K3023" i="25"/>
  <c r="K3221" i="25"/>
  <c r="K3109" i="25"/>
  <c r="K3289" i="25"/>
  <c r="K3204" i="25"/>
  <c r="K3330" i="25"/>
  <c r="K3394" i="25"/>
  <c r="K3156" i="25"/>
  <c r="K3003" i="25"/>
  <c r="K3255" i="25"/>
  <c r="K3345" i="25"/>
  <c r="K3409" i="25"/>
  <c r="K3473" i="25"/>
  <c r="K3545" i="25"/>
  <c r="K3151" i="25"/>
  <c r="K3101" i="25"/>
  <c r="K3464" i="25"/>
  <c r="K3588" i="25"/>
  <c r="K3675" i="25"/>
  <c r="K3812" i="25"/>
  <c r="K3750" i="25"/>
  <c r="K2375" i="25"/>
  <c r="K3300" i="25"/>
  <c r="K3466" i="25"/>
  <c r="K3645" i="25"/>
  <c r="K3803" i="25"/>
  <c r="K3862" i="25"/>
  <c r="K3910" i="25"/>
  <c r="K3622" i="25"/>
  <c r="K3829" i="25"/>
  <c r="K3135" i="25"/>
  <c r="K3443" i="25"/>
  <c r="K3107" i="25"/>
  <c r="K3426" i="25"/>
  <c r="K3633" i="25"/>
  <c r="K3256" i="25"/>
  <c r="K3431" i="25"/>
  <c r="K3621" i="25"/>
  <c r="K3758" i="25"/>
  <c r="K3848" i="25"/>
  <c r="K3912" i="25"/>
  <c r="K3960" i="25"/>
  <c r="K3264" i="25"/>
  <c r="K3487" i="25"/>
  <c r="K3696" i="25"/>
  <c r="K3792" i="25"/>
  <c r="K3867" i="25"/>
  <c r="K3923" i="25"/>
  <c r="K3970" i="25"/>
  <c r="K3670" i="25"/>
  <c r="K3785" i="25"/>
  <c r="K3454" i="25"/>
  <c r="K3499" i="25"/>
  <c r="K3523" i="25"/>
  <c r="K3448" i="25"/>
  <c r="K3685" i="25"/>
  <c r="K3587" i="25"/>
  <c r="K3414" i="25"/>
  <c r="K3559" i="25"/>
  <c r="K2719" i="25"/>
  <c r="K3937" i="25"/>
  <c r="K3700" i="25"/>
  <c r="K20" i="25"/>
  <c r="K66" i="25"/>
  <c r="K118" i="25"/>
  <c r="K142" i="25"/>
  <c r="K290" i="25"/>
  <c r="K312" i="25"/>
  <c r="K246" i="25"/>
  <c r="K502" i="25"/>
  <c r="K433" i="25"/>
  <c r="K461" i="25"/>
  <c r="K333" i="25"/>
  <c r="K586" i="25"/>
  <c r="K819" i="25"/>
  <c r="K641" i="25"/>
  <c r="K897" i="25"/>
  <c r="K594" i="25"/>
  <c r="K781" i="25"/>
  <c r="K869" i="25"/>
  <c r="K920" i="25"/>
  <c r="K1017" i="25"/>
  <c r="K1034" i="25"/>
  <c r="K966" i="25"/>
  <c r="K1059" i="25"/>
  <c r="K1155" i="25"/>
  <c r="K1376" i="25"/>
  <c r="K1173" i="25"/>
  <c r="K1237" i="25"/>
  <c r="K1453" i="25"/>
  <c r="K1358" i="25"/>
  <c r="K1263" i="25"/>
  <c r="K1282" i="25"/>
  <c r="K1635" i="25"/>
  <c r="K1795" i="25"/>
  <c r="K1347" i="25"/>
  <c r="K1602" i="25"/>
  <c r="K1732" i="25"/>
  <c r="K1862" i="25"/>
  <c r="K1615" i="25"/>
  <c r="K1672" i="25"/>
  <c r="K1451" i="25"/>
  <c r="K1946" i="25"/>
  <c r="K1905" i="25"/>
  <c r="K1824" i="25"/>
  <c r="K1939" i="25"/>
  <c r="K2002" i="25"/>
  <c r="K2106" i="25"/>
  <c r="K2218" i="25"/>
  <c r="K1802" i="25"/>
  <c r="K2061" i="25"/>
  <c r="K1868" i="25"/>
  <c r="K1845" i="25"/>
  <c r="K2195" i="25"/>
  <c r="K2095" i="25"/>
  <c r="K2316" i="25"/>
  <c r="K2406" i="25"/>
  <c r="K2474" i="25"/>
  <c r="K2562" i="25"/>
  <c r="K2630" i="25"/>
  <c r="K2718" i="25"/>
  <c r="K2790" i="25"/>
  <c r="K2121" i="25"/>
  <c r="K1832" i="25"/>
  <c r="K2003" i="25"/>
  <c r="K2243" i="25"/>
  <c r="K2203" i="25"/>
  <c r="K2416" i="25"/>
  <c r="K2852" i="25"/>
  <c r="K2916" i="25"/>
  <c r="K2980" i="25"/>
  <c r="K3052" i="25"/>
  <c r="K3116" i="25"/>
  <c r="K2283" i="25"/>
  <c r="K2495" i="25"/>
  <c r="K2619" i="25"/>
  <c r="K2701" i="25"/>
  <c r="K2797" i="25"/>
  <c r="K2306" i="25"/>
  <c r="K2489" i="25"/>
  <c r="K2165" i="25"/>
  <c r="K2404" i="25"/>
  <c r="K2561" i="25"/>
  <c r="K2368" i="25"/>
  <c r="K2545" i="25"/>
  <c r="K2315" i="25"/>
  <c r="K2511" i="25"/>
  <c r="K2620" i="25"/>
  <c r="K2707" i="25"/>
  <c r="K2052" i="25"/>
  <c r="K2665" i="25"/>
  <c r="K2855" i="25"/>
  <c r="K3047" i="25"/>
  <c r="K3193" i="25"/>
  <c r="K2631" i="25"/>
  <c r="K2608" i="25"/>
  <c r="K2945" i="25"/>
  <c r="K3122" i="25"/>
  <c r="K2720" i="25"/>
  <c r="K2905" i="25"/>
  <c r="K3082" i="25"/>
  <c r="K2657" i="25"/>
  <c r="K2837" i="25"/>
  <c r="K3014" i="25"/>
  <c r="K3210" i="25"/>
  <c r="K2302" i="25"/>
  <c r="K2895" i="25"/>
  <c r="K3087" i="25"/>
  <c r="K3228" i="25"/>
  <c r="K3115" i="25"/>
  <c r="K2769" i="25"/>
  <c r="K3207" i="25"/>
  <c r="K3334" i="25"/>
  <c r="K2808" i="25"/>
  <c r="K3159" i="25"/>
  <c r="K3037" i="25"/>
  <c r="K3282" i="25"/>
  <c r="K3349" i="25"/>
  <c r="K3413" i="25"/>
  <c r="K3497" i="25"/>
  <c r="K2801" i="25"/>
  <c r="K3191" i="25"/>
  <c r="K3258" i="25"/>
  <c r="K3470" i="25"/>
  <c r="K3595" i="25"/>
  <c r="K3687" i="25"/>
  <c r="K3815" i="25"/>
  <c r="K3776" i="25"/>
  <c r="K2783" i="25"/>
  <c r="K3303" i="25"/>
  <c r="K3498" i="25"/>
  <c r="K3710" i="25"/>
  <c r="K3806" i="25"/>
  <c r="K3866" i="25"/>
  <c r="K3930" i="25"/>
  <c r="K3663" i="25"/>
  <c r="K3849" i="25"/>
  <c r="K3266" i="25"/>
  <c r="K3456" i="25"/>
  <c r="K3183" i="25"/>
  <c r="K3484" i="25"/>
  <c r="K3649" i="25"/>
  <c r="K3262" i="25"/>
  <c r="K3482" i="25"/>
  <c r="K3669" i="25"/>
  <c r="K3761" i="25"/>
  <c r="K3860" i="25"/>
  <c r="K3916" i="25"/>
  <c r="K3972" i="25"/>
  <c r="K3359" i="25"/>
  <c r="K3500" i="25"/>
  <c r="K3699" i="25"/>
  <c r="K3823" i="25"/>
  <c r="K3879" i="25"/>
  <c r="K3927" i="25"/>
  <c r="K3551" i="25"/>
  <c r="K3679" i="25"/>
  <c r="K3814" i="25"/>
  <c r="K3562" i="25"/>
  <c r="K3642" i="25"/>
  <c r="K3584" i="25"/>
  <c r="K3635" i="25"/>
  <c r="K3807" i="25"/>
  <c r="K3594" i="25"/>
  <c r="K3542" i="25"/>
  <c r="K3566" i="25"/>
  <c r="K3067" i="25"/>
  <c r="K3347" i="25"/>
  <c r="K3706" i="25"/>
  <c r="K28" i="25"/>
  <c r="K144" i="25"/>
  <c r="K121" i="25"/>
  <c r="K294" i="25"/>
  <c r="K343" i="25"/>
  <c r="K348" i="25"/>
  <c r="K506" i="25"/>
  <c r="K440" i="25"/>
  <c r="K431" i="25"/>
  <c r="K373" i="25"/>
  <c r="K659" i="25"/>
  <c r="K847" i="25"/>
  <c r="K673" i="25"/>
  <c r="K544" i="25"/>
  <c r="K495" i="25"/>
  <c r="K626" i="25"/>
  <c r="K876" i="25"/>
  <c r="K1049" i="25"/>
  <c r="K1145" i="25"/>
  <c r="K1124" i="25"/>
  <c r="K1074" i="25"/>
  <c r="K1208" i="25"/>
  <c r="K930" i="25"/>
  <c r="K1301" i="25"/>
  <c r="K1481" i="25"/>
  <c r="K1271" i="25"/>
  <c r="K1667" i="25"/>
  <c r="K1226" i="25"/>
  <c r="K1766" i="25"/>
  <c r="K1629" i="25"/>
  <c r="K1634" i="25"/>
  <c r="K1937" i="25"/>
  <c r="K1943" i="25"/>
  <c r="K2230" i="25"/>
  <c r="K2065" i="25"/>
  <c r="K1720" i="25"/>
  <c r="K2144" i="25"/>
  <c r="K2410" i="25"/>
  <c r="K2566" i="25"/>
  <c r="K2726" i="25"/>
  <c r="K2123" i="25"/>
  <c r="K2019" i="25"/>
  <c r="K2261" i="25"/>
  <c r="K2465" i="25"/>
  <c r="K2920" i="25"/>
  <c r="K3056" i="25"/>
  <c r="K2286" i="25"/>
  <c r="K2621" i="25"/>
  <c r="K2804" i="25"/>
  <c r="K2216" i="25"/>
  <c r="K1680" i="25"/>
  <c r="K2547" i="25"/>
  <c r="K2524" i="25"/>
  <c r="K2709" i="25"/>
  <c r="K2672" i="25"/>
  <c r="K3049" i="25"/>
  <c r="K2641" i="25"/>
  <c r="K2994" i="25"/>
  <c r="K2727" i="25"/>
  <c r="K2664" i="25"/>
  <c r="K3027" i="25"/>
  <c r="K2392" i="25"/>
  <c r="K3089" i="25"/>
  <c r="K3126" i="25"/>
  <c r="K3250" i="25"/>
  <c r="K3043" i="25"/>
  <c r="K3353" i="25"/>
  <c r="K3501" i="25"/>
  <c r="K3211" i="25"/>
  <c r="K3483" i="25"/>
  <c r="K3719" i="25"/>
  <c r="K3841" i="25"/>
  <c r="K3332" i="25"/>
  <c r="K3713" i="25"/>
  <c r="K3870" i="25"/>
  <c r="K3853" i="25"/>
  <c r="K3462" i="25"/>
  <c r="K3490" i="25"/>
  <c r="K3278" i="25"/>
  <c r="K3784" i="25"/>
  <c r="K3920" i="25"/>
  <c r="K3702" i="25"/>
  <c r="K3883" i="25"/>
  <c r="K3558" i="25"/>
  <c r="K3817" i="25"/>
  <c r="K3591" i="25"/>
  <c r="K3616" i="25"/>
  <c r="K3767" i="25"/>
  <c r="K164" i="25"/>
  <c r="K922" i="25"/>
  <c r="K1380" i="25"/>
  <c r="K1382" i="25"/>
  <c r="K1455" i="25"/>
  <c r="K1799" i="25"/>
  <c r="K1607" i="25"/>
  <c r="K1514" i="25"/>
  <c r="K1685" i="25"/>
  <c r="K1966" i="25"/>
  <c r="K1874" i="25"/>
  <c r="K2006" i="25"/>
  <c r="K2126" i="25"/>
  <c r="K1904" i="25"/>
  <c r="K1873" i="25"/>
  <c r="K2276" i="25"/>
  <c r="K2334" i="25"/>
  <c r="K2490" i="25"/>
  <c r="K2634" i="25"/>
  <c r="K1784" i="25"/>
  <c r="K2119" i="25"/>
  <c r="K2274" i="25"/>
  <c r="K2856" i="25"/>
  <c r="K2984" i="25"/>
  <c r="K3120" i="25"/>
  <c r="K2508" i="25"/>
  <c r="K2708" i="25"/>
  <c r="K2314" i="25"/>
  <c r="K2491" i="25"/>
  <c r="K2453" i="25"/>
  <c r="K2385" i="25"/>
  <c r="K2332" i="25"/>
  <c r="K2627" i="25"/>
  <c r="K2105" i="25"/>
  <c r="K2857" i="25"/>
  <c r="K3200" i="25"/>
  <c r="K2826" i="25"/>
  <c r="K2299" i="25"/>
  <c r="K2922" i="25"/>
  <c r="K3095" i="25"/>
  <c r="K2854" i="25"/>
  <c r="K3219" i="25"/>
  <c r="K2897" i="25"/>
  <c r="K3237" i="25"/>
  <c r="K2990" i="25"/>
  <c r="K3350" i="25"/>
  <c r="K2817" i="25"/>
  <c r="K3179" i="25"/>
  <c r="K3285" i="25"/>
  <c r="K3417" i="25"/>
  <c r="K2833" i="25"/>
  <c r="K3296" i="25"/>
  <c r="K3602" i="25"/>
  <c r="K3974" i="25"/>
  <c r="K2845" i="25"/>
  <c r="K3511" i="25"/>
  <c r="K3809" i="25"/>
  <c r="K3934" i="25"/>
  <c r="K3672" i="25"/>
  <c r="K3271" i="25"/>
  <c r="K3214" i="25"/>
  <c r="K3665" i="25"/>
  <c r="K3495" i="25"/>
  <c r="K3688" i="25"/>
  <c r="K3864" i="25"/>
  <c r="K3976" i="25"/>
  <c r="K3388" i="25"/>
  <c r="K3506" i="25"/>
  <c r="K3827" i="25"/>
  <c r="K3931" i="25"/>
  <c r="K3698" i="25"/>
  <c r="K3612" i="25"/>
  <c r="K3709" i="25"/>
  <c r="K3703" i="25"/>
  <c r="K3813" i="25"/>
  <c r="K3651" i="25"/>
  <c r="K2439" i="25"/>
  <c r="K3320" i="25"/>
  <c r="K3376" i="25"/>
  <c r="K217" i="25"/>
  <c r="K679" i="25"/>
  <c r="K974" i="25"/>
  <c r="K1497" i="25"/>
  <c r="K1773" i="25"/>
  <c r="K1951" i="25"/>
  <c r="K2308" i="25"/>
  <c r="K1885" i="25"/>
  <c r="K2924" i="25"/>
  <c r="K2811" i="25"/>
  <c r="K2396" i="25"/>
  <c r="K3209" i="25"/>
  <c r="K2703" i="25"/>
  <c r="K3215" i="25"/>
  <c r="K3369" i="25"/>
  <c r="K3722" i="25"/>
  <c r="K3890" i="25"/>
  <c r="K3689" i="25"/>
  <c r="K3391" i="25"/>
  <c r="K3873" i="25"/>
  <c r="K3623" i="25"/>
  <c r="K211" i="25"/>
  <c r="K851" i="25"/>
  <c r="K834" i="25"/>
  <c r="K1434" i="25"/>
  <c r="K1523" i="25"/>
  <c r="K2030" i="25"/>
  <c r="K2189" i="25"/>
  <c r="K2140" i="25"/>
  <c r="K3008" i="25"/>
  <c r="K2331" i="25"/>
  <c r="K2563" i="25"/>
  <c r="K2705" i="25"/>
  <c r="K2899" i="25"/>
  <c r="K3013" i="25"/>
  <c r="K3441" i="25"/>
  <c r="K3398" i="25"/>
  <c r="K3938" i="25"/>
  <c r="K3380" i="25"/>
  <c r="K3538" i="25"/>
  <c r="K3619" i="25"/>
  <c r="K3568" i="25"/>
  <c r="K367" i="25"/>
  <c r="K705" i="25"/>
  <c r="K1128" i="25"/>
  <c r="K1351" i="25"/>
  <c r="K1532" i="25"/>
  <c r="K2130" i="25"/>
  <c r="K2346" i="25"/>
  <c r="K2136" i="25"/>
  <c r="K3072" i="25"/>
  <c r="K2555" i="25"/>
  <c r="K2645" i="25"/>
  <c r="K2834" i="25"/>
  <c r="K3091" i="25"/>
  <c r="K3263" i="25"/>
  <c r="K3505" i="25"/>
  <c r="K3885" i="25"/>
  <c r="K3695" i="25"/>
  <c r="K3508" i="25"/>
  <c r="K3737" i="25"/>
  <c r="K3644" i="25"/>
  <c r="K3435" i="25"/>
  <c r="K361" i="25"/>
  <c r="K612" i="25"/>
  <c r="K1090" i="25"/>
  <c r="K1506" i="25"/>
  <c r="K1704" i="25"/>
  <c r="K2234" i="25"/>
  <c r="K2426" i="25"/>
  <c r="K2035" i="25"/>
  <c r="K1956" i="25"/>
  <c r="K2263" i="25"/>
  <c r="K2741" i="25"/>
  <c r="K3007" i="25"/>
  <c r="K3226" i="25"/>
  <c r="K3362" i="25"/>
  <c r="K2907" i="25"/>
  <c r="K3011" i="25"/>
  <c r="K3897" i="25"/>
  <c r="K3691" i="25"/>
  <c r="K3831" i="25"/>
  <c r="K3708" i="25"/>
  <c r="K3945" i="25"/>
  <c r="K518" i="25"/>
  <c r="K609" i="25"/>
  <c r="K1216" i="25"/>
  <c r="K1671" i="25"/>
  <c r="K1768" i="25"/>
  <c r="K1936" i="25"/>
  <c r="K2502" i="25"/>
  <c r="K2293" i="25"/>
  <c r="K2348" i="25"/>
  <c r="K2455" i="25"/>
  <c r="K2128" i="25"/>
  <c r="K2347" i="25"/>
  <c r="K2409" i="25"/>
  <c r="K2843" i="25"/>
  <c r="K3251" i="25"/>
  <c r="K3335" i="25"/>
  <c r="K3307" i="25"/>
  <c r="K3820" i="25"/>
  <c r="K3887" i="25"/>
  <c r="K3764" i="25"/>
  <c r="K32" i="25"/>
  <c r="K279" i="25"/>
  <c r="K633" i="25"/>
  <c r="K1436" i="25"/>
  <c r="K1803" i="25"/>
  <c r="K1978" i="25"/>
  <c r="K1575" i="25"/>
  <c r="K2570" i="25"/>
  <c r="K2280" i="25"/>
  <c r="K2525" i="25"/>
  <c r="K2092" i="25"/>
  <c r="K2679" i="25"/>
  <c r="K2745" i="25"/>
  <c r="K2929" i="25"/>
  <c r="K3190" i="25"/>
  <c r="K3299" i="25"/>
  <c r="K3543" i="25"/>
  <c r="K3475" i="25"/>
  <c r="K3876" i="25"/>
  <c r="K3951" i="25"/>
  <c r="K3933" i="25"/>
  <c r="K173" i="25"/>
  <c r="K553" i="25"/>
  <c r="K385" i="25"/>
  <c r="K1093" i="25"/>
  <c r="K1322" i="25"/>
  <c r="K1953" i="25"/>
  <c r="K2008" i="25"/>
  <c r="K2662" i="25"/>
  <c r="K2497" i="25"/>
  <c r="K2628" i="25"/>
  <c r="K2387" i="25"/>
  <c r="K2889" i="25"/>
  <c r="K2935" i="25"/>
  <c r="K3106" i="25"/>
  <c r="K3134" i="25"/>
  <c r="K3496" i="25"/>
  <c r="K3736" i="25"/>
  <c r="K3311" i="25"/>
  <c r="K3924" i="25"/>
  <c r="K3583" i="25"/>
  <c r="K2971" i="25"/>
  <c r="K124" i="25"/>
  <c r="K328" i="25"/>
  <c r="K924" i="25"/>
  <c r="K1305" i="25"/>
  <c r="K1491" i="25"/>
  <c r="K1379" i="25"/>
  <c r="K1777" i="25"/>
  <c r="K2730" i="25"/>
  <c r="K2860" i="25"/>
  <c r="K2724" i="25"/>
  <c r="K1770" i="25"/>
  <c r="K3066" i="25"/>
  <c r="K2288" i="25"/>
  <c r="K1792" i="25"/>
  <c r="K3305" i="25"/>
  <c r="K3634" i="25"/>
  <c r="K3826" i="25"/>
  <c r="K3503" i="25"/>
  <c r="K2902" i="25"/>
  <c r="K3701" i="25"/>
  <c r="K3186" i="25"/>
  <c r="J11" i="25"/>
  <c r="J75" i="25"/>
  <c r="J139" i="25"/>
  <c r="J203" i="25"/>
  <c r="J331" i="25"/>
  <c r="J395" i="25"/>
  <c r="J459" i="25"/>
  <c r="J523" i="25"/>
  <c r="J587" i="25"/>
  <c r="J651" i="25"/>
  <c r="J40" i="25"/>
  <c r="J260" i="25"/>
  <c r="J406" i="25"/>
  <c r="J479" i="25"/>
  <c r="J552" i="25"/>
  <c r="J625" i="25"/>
  <c r="J824" i="25"/>
  <c r="J888" i="25"/>
  <c r="J952" i="25"/>
  <c r="J1016" i="25"/>
  <c r="J1080" i="25"/>
  <c r="J1144" i="25"/>
  <c r="J25" i="25"/>
  <c r="J109" i="25"/>
  <c r="J192" i="25"/>
  <c r="J276" i="25"/>
  <c r="J444" i="25"/>
  <c r="J527" i="25"/>
  <c r="J610" i="25"/>
  <c r="J692" i="25"/>
  <c r="J765" i="25"/>
  <c r="J838" i="25"/>
  <c r="J911" i="25"/>
  <c r="J1131" i="25"/>
  <c r="J1204" i="25"/>
  <c r="J1277" i="25"/>
  <c r="J1350" i="25"/>
  <c r="J1423" i="25"/>
  <c r="J1490" i="25"/>
  <c r="J1746" i="25"/>
  <c r="J1874" i="25"/>
  <c r="J1938" i="25"/>
  <c r="J2002" i="25"/>
  <c r="J2322" i="25"/>
  <c r="J2386" i="25"/>
  <c r="J2450" i="25"/>
  <c r="J2514" i="25"/>
  <c r="J2578" i="25"/>
  <c r="J2642" i="25"/>
  <c r="J6" i="25"/>
  <c r="J89" i="25"/>
  <c r="J173" i="25"/>
  <c r="J256" i="25"/>
  <c r="J340" i="25"/>
  <c r="J423" i="25"/>
  <c r="J508" i="25"/>
  <c r="J674" i="25"/>
  <c r="J748" i="25"/>
  <c r="J821" i="25"/>
  <c r="J48" i="25"/>
  <c r="J158" i="25"/>
  <c r="J271" i="25"/>
  <c r="J713" i="25"/>
  <c r="J809" i="25"/>
  <c r="J900" i="25"/>
  <c r="J983" i="25"/>
  <c r="J8" i="25"/>
  <c r="J343" i="25"/>
  <c r="J565" i="25"/>
  <c r="J677" i="25"/>
  <c r="J773" i="25"/>
  <c r="J870" i="25"/>
  <c r="J1037" i="25"/>
  <c r="J80" i="25"/>
  <c r="J302" i="25"/>
  <c r="J414" i="25"/>
  <c r="J524" i="25"/>
  <c r="J637" i="25"/>
  <c r="J740" i="25"/>
  <c r="J836" i="25"/>
  <c r="J924" i="25"/>
  <c r="J1007" i="25"/>
  <c r="J10" i="25"/>
  <c r="J124" i="25"/>
  <c r="J233" i="25"/>
  <c r="J12" i="25"/>
  <c r="J237" i="25"/>
  <c r="J613" i="25"/>
  <c r="J778" i="25"/>
  <c r="J919" i="25"/>
  <c r="J1054" i="25"/>
  <c r="J1145" i="25"/>
  <c r="J1228" i="25"/>
  <c r="J1475" i="25"/>
  <c r="J1621" i="25"/>
  <c r="J1694" i="25"/>
  <c r="J1767" i="25"/>
  <c r="J1840" i="25"/>
  <c r="J1913" i="25"/>
  <c r="J2060" i="25"/>
  <c r="J2133" i="25"/>
  <c r="J2206" i="25"/>
  <c r="J2279" i="25"/>
  <c r="J2352" i="25"/>
  <c r="J2425" i="25"/>
  <c r="J2572" i="25"/>
  <c r="J2645" i="25"/>
  <c r="J2716" i="25"/>
  <c r="J2780" i="25"/>
  <c r="J2844" i="25"/>
  <c r="J2908" i="25"/>
  <c r="J2972" i="25"/>
  <c r="J3356" i="25"/>
  <c r="J3420" i="25"/>
  <c r="J3484" i="25"/>
  <c r="J111" i="25"/>
  <c r="J560" i="25"/>
  <c r="J754" i="25"/>
  <c r="J925" i="25"/>
  <c r="J1073" i="25"/>
  <c r="J1170" i="25"/>
  <c r="J170" i="25"/>
  <c r="J416" i="25"/>
  <c r="J615" i="25"/>
  <c r="J804" i="25"/>
  <c r="J962" i="25"/>
  <c r="J1099" i="25"/>
  <c r="J1194" i="25"/>
  <c r="J1477" i="25"/>
  <c r="J1560" i="25"/>
  <c r="J1644" i="25"/>
  <c r="J1727" i="25"/>
  <c r="J1811" i="25"/>
  <c r="J1894" i="25"/>
  <c r="J2062" i="25"/>
  <c r="J2312" i="25"/>
  <c r="J2396" i="25"/>
  <c r="J114" i="25"/>
  <c r="J364" i="25"/>
  <c r="J759" i="25"/>
  <c r="J1075" i="25"/>
  <c r="J1172" i="25"/>
  <c r="J1267" i="25"/>
  <c r="J280" i="25"/>
  <c r="J609" i="25"/>
  <c r="J1258" i="25"/>
  <c r="J1478" i="25"/>
  <c r="J1573" i="25"/>
  <c r="J1764" i="25"/>
  <c r="J1955" i="25"/>
  <c r="J2049" i="25"/>
  <c r="J2241" i="25"/>
  <c r="J2337" i="25"/>
  <c r="J2432" i="25"/>
  <c r="J2518" i="25"/>
  <c r="J2685" i="25"/>
  <c r="J2833" i="25"/>
  <c r="J2906" i="25"/>
  <c r="J2979" i="25"/>
  <c r="J3053" i="25"/>
  <c r="J3491" i="25"/>
  <c r="J3565" i="25"/>
  <c r="J3638" i="25"/>
  <c r="J3703" i="25"/>
  <c r="J281" i="25"/>
  <c r="J624" i="25"/>
  <c r="J899" i="25"/>
  <c r="J1139" i="25"/>
  <c r="J1587" i="25"/>
  <c r="J1681" i="25"/>
  <c r="J1777" i="25"/>
  <c r="J30" i="25"/>
  <c r="J420" i="25"/>
  <c r="J998" i="25"/>
  <c r="J346" i="25"/>
  <c r="J670" i="25"/>
  <c r="J940" i="25"/>
  <c r="J1142" i="25"/>
  <c r="J1391" i="25"/>
  <c r="J1684" i="25"/>
  <c r="J154" i="25"/>
  <c r="J817" i="25"/>
  <c r="J1185" i="25"/>
  <c r="J1377" i="25"/>
  <c r="J2067" i="25"/>
  <c r="J2175" i="25"/>
  <c r="J2285" i="25"/>
  <c r="J2393" i="25"/>
  <c r="J2773" i="25"/>
  <c r="J2856" i="25"/>
  <c r="J2939" i="25"/>
  <c r="J3023" i="25"/>
  <c r="J3106" i="25"/>
  <c r="J3441" i="25"/>
  <c r="J3525" i="25"/>
  <c r="J3608" i="25"/>
  <c r="J3686" i="25"/>
  <c r="J3760" i="25"/>
  <c r="J746" i="25"/>
  <c r="J1153" i="25"/>
  <c r="J1356" i="25"/>
  <c r="J1691" i="25"/>
  <c r="J1960" i="25"/>
  <c r="J2068" i="25"/>
  <c r="J2286" i="25"/>
  <c r="J2395" i="25"/>
  <c r="J2497" i="25"/>
  <c r="J2605" i="25"/>
  <c r="J2867" i="25"/>
  <c r="J3035" i="25"/>
  <c r="J3119" i="25"/>
  <c r="J3296" i="25"/>
  <c r="J3463" i="25"/>
  <c r="J3631" i="25"/>
  <c r="J3715" i="25"/>
  <c r="J3788" i="25"/>
  <c r="J3861" i="25"/>
  <c r="J3934" i="25"/>
  <c r="J446" i="25"/>
  <c r="J1599" i="25"/>
  <c r="J1772" i="25"/>
  <c r="J1920" i="25"/>
  <c r="J2056" i="25"/>
  <c r="J2702" i="25"/>
  <c r="J2869" i="25"/>
  <c r="J3037" i="25"/>
  <c r="J3193" i="25"/>
  <c r="J3350" i="25"/>
  <c r="J3680" i="25"/>
  <c r="J3972" i="25"/>
  <c r="J2195" i="25"/>
  <c r="J2318" i="25"/>
  <c r="J2440" i="25"/>
  <c r="J2548" i="25"/>
  <c r="J2399" i="25"/>
  <c r="J2619" i="25"/>
  <c r="J2795" i="25"/>
  <c r="J2963" i="25"/>
  <c r="J3161" i="25"/>
  <c r="J3506" i="25"/>
  <c r="J3670" i="25"/>
  <c r="J3963" i="25"/>
  <c r="J529" i="25"/>
  <c r="J1071" i="25"/>
  <c r="J1340" i="25"/>
  <c r="J1830" i="25"/>
  <c r="J2085" i="25"/>
  <c r="J629" i="25"/>
  <c r="J1308" i="25"/>
  <c r="J1629" i="25"/>
  <c r="J2551" i="25"/>
  <c r="J2737" i="25"/>
  <c r="J2872" i="25"/>
  <c r="J3006" i="25"/>
  <c r="J3137" i="25"/>
  <c r="J3406" i="25"/>
  <c r="J3672" i="25"/>
  <c r="J3904" i="25"/>
  <c r="J310" i="25"/>
  <c r="J2305" i="25"/>
  <c r="J2504" i="25"/>
  <c r="J2696" i="25"/>
  <c r="J2840" i="25"/>
  <c r="J2975" i="25"/>
  <c r="J3643" i="25"/>
  <c r="J3758" i="25"/>
  <c r="J3876" i="25"/>
  <c r="J478" i="25"/>
  <c r="J1276" i="25"/>
  <c r="J1606" i="25"/>
  <c r="J2117" i="25"/>
  <c r="J2335" i="25"/>
  <c r="J2531" i="25"/>
  <c r="J2719" i="25"/>
  <c r="J2859" i="25"/>
  <c r="J3529" i="25"/>
  <c r="J3658" i="25"/>
  <c r="J3776" i="25"/>
  <c r="J3893" i="25"/>
  <c r="J1327" i="25"/>
  <c r="J1647" i="25"/>
  <c r="J1927" i="25"/>
  <c r="J2144" i="25"/>
  <c r="J2364" i="25"/>
  <c r="J2561" i="25"/>
  <c r="J2745" i="25"/>
  <c r="J1841" i="25"/>
  <c r="J2683" i="25"/>
  <c r="J2954" i="25"/>
  <c r="J3167" i="25"/>
  <c r="J3384" i="25"/>
  <c r="J2019" i="25"/>
  <c r="J2447" i="25"/>
  <c r="J3038" i="25"/>
  <c r="J3676" i="25"/>
  <c r="J862" i="25"/>
  <c r="J1701" i="25"/>
  <c r="J2184" i="25"/>
  <c r="J2589" i="25"/>
  <c r="J3551" i="25"/>
  <c r="J3749" i="25"/>
  <c r="J3931" i="25"/>
  <c r="J1393" i="25"/>
  <c r="J1969" i="25"/>
  <c r="J3448" i="25"/>
  <c r="J3662" i="25"/>
  <c r="J3845" i="25"/>
  <c r="J978" i="25"/>
  <c r="J3131" i="25"/>
  <c r="J3344" i="25"/>
  <c r="J3553" i="25"/>
  <c r="J3755" i="25"/>
  <c r="J1992" i="25"/>
  <c r="J2781" i="25"/>
  <c r="J3029" i="25"/>
  <c r="J3238" i="25"/>
  <c r="J3450" i="25"/>
  <c r="J988" i="25"/>
  <c r="J1739" i="25"/>
  <c r="J2212" i="25"/>
  <c r="J2614" i="25"/>
  <c r="J2917" i="25"/>
  <c r="J3134" i="25"/>
  <c r="J3946" i="25"/>
  <c r="J1436" i="25"/>
  <c r="J1995" i="25"/>
  <c r="J2430" i="25"/>
  <c r="J2786" i="25"/>
  <c r="J3248" i="25"/>
  <c r="J3461" i="25"/>
  <c r="J3857" i="25"/>
  <c r="J19" i="25"/>
  <c r="J83" i="25"/>
  <c r="J147" i="25"/>
  <c r="J275" i="25"/>
  <c r="J403" i="25"/>
  <c r="J467" i="25"/>
  <c r="J531" i="25"/>
  <c r="J595" i="25"/>
  <c r="J659" i="25"/>
  <c r="J269" i="25"/>
  <c r="J342" i="25"/>
  <c r="J415" i="25"/>
  <c r="J488" i="25"/>
  <c r="J561" i="25"/>
  <c r="J634" i="25"/>
  <c r="J704" i="25"/>
  <c r="J768" i="25"/>
  <c r="J832" i="25"/>
  <c r="J896" i="25"/>
  <c r="J960" i="25"/>
  <c r="J1024" i="25"/>
  <c r="J1088" i="25"/>
  <c r="J1152" i="25"/>
  <c r="J1280" i="25"/>
  <c r="J1344" i="25"/>
  <c r="J1408" i="25"/>
  <c r="J36" i="25"/>
  <c r="J119" i="25"/>
  <c r="J202" i="25"/>
  <c r="J370" i="25"/>
  <c r="J454" i="25"/>
  <c r="J701" i="25"/>
  <c r="J774" i="25"/>
  <c r="J847" i="25"/>
  <c r="J921" i="25"/>
  <c r="J994" i="25"/>
  <c r="J1213" i="25"/>
  <c r="J1286" i="25"/>
  <c r="J1359" i="25"/>
  <c r="J1433" i="25"/>
  <c r="J1498" i="25"/>
  <c r="J1626" i="25"/>
  <c r="J1690" i="25"/>
  <c r="J1818" i="25"/>
  <c r="J1882" i="25"/>
  <c r="J1946" i="25"/>
  <c r="J2138" i="25"/>
  <c r="J2266" i="25"/>
  <c r="J2330" i="25"/>
  <c r="J2394" i="25"/>
  <c r="J2458" i="25"/>
  <c r="J2650" i="25"/>
  <c r="J16" i="25"/>
  <c r="J100" i="25"/>
  <c r="J183" i="25"/>
  <c r="J266" i="25"/>
  <c r="J350" i="25"/>
  <c r="J518" i="25"/>
  <c r="J601" i="25"/>
  <c r="J684" i="25"/>
  <c r="J757" i="25"/>
  <c r="J830" i="25"/>
  <c r="J62" i="25"/>
  <c r="J174" i="25"/>
  <c r="J396" i="25"/>
  <c r="J509" i="25"/>
  <c r="J618" i="25"/>
  <c r="J724" i="25"/>
  <c r="J822" i="25"/>
  <c r="J910" i="25"/>
  <c r="J995" i="25"/>
  <c r="J356" i="25"/>
  <c r="J468" i="25"/>
  <c r="J577" i="25"/>
  <c r="J689" i="25"/>
  <c r="J787" i="25"/>
  <c r="J1047" i="25"/>
  <c r="J93" i="25"/>
  <c r="J316" i="25"/>
  <c r="J428" i="25"/>
  <c r="J540" i="25"/>
  <c r="J751" i="25"/>
  <c r="J850" i="25"/>
  <c r="J1018" i="25"/>
  <c r="J24" i="25"/>
  <c r="J136" i="25"/>
  <c r="J248" i="25"/>
  <c r="J41" i="25"/>
  <c r="J263" i="25"/>
  <c r="J457" i="25"/>
  <c r="J630" i="25"/>
  <c r="J795" i="25"/>
  <c r="J938" i="25"/>
  <c r="J1069" i="25"/>
  <c r="J1238" i="25"/>
  <c r="J1406" i="25"/>
  <c r="J1484" i="25"/>
  <c r="J1557" i="25"/>
  <c r="J1630" i="25"/>
  <c r="J1703" i="25"/>
  <c r="J1849" i="25"/>
  <c r="J1996" i="25"/>
  <c r="J2069" i="25"/>
  <c r="J2142" i="25"/>
  <c r="J2215" i="25"/>
  <c r="J2288" i="25"/>
  <c r="J2361" i="25"/>
  <c r="J2724" i="25"/>
  <c r="J2788" i="25"/>
  <c r="J2852" i="25"/>
  <c r="J2916" i="25"/>
  <c r="J3044" i="25"/>
  <c r="J3172" i="25"/>
  <c r="J3236" i="25"/>
  <c r="J3300" i="25"/>
  <c r="J3364" i="25"/>
  <c r="J3428" i="25"/>
  <c r="J138" i="25"/>
  <c r="J380" i="25"/>
  <c r="J585" i="25"/>
  <c r="J941" i="25"/>
  <c r="J1086" i="25"/>
  <c r="J1181" i="25"/>
  <c r="J437" i="25"/>
  <c r="J640" i="25"/>
  <c r="J826" i="25"/>
  <c r="J981" i="25"/>
  <c r="J1110" i="25"/>
  <c r="J1398" i="25"/>
  <c r="J1487" i="25"/>
  <c r="J1571" i="25"/>
  <c r="J1654" i="25"/>
  <c r="J1737" i="25"/>
  <c r="J1821" i="25"/>
  <c r="J1905" i="25"/>
  <c r="J2156" i="25"/>
  <c r="J2239" i="25"/>
  <c r="J2323" i="25"/>
  <c r="J144" i="25"/>
  <c r="J390" i="25"/>
  <c r="J596" i="25"/>
  <c r="J947" i="25"/>
  <c r="J1089" i="25"/>
  <c r="J1183" i="25"/>
  <c r="J1279" i="25"/>
  <c r="J322" i="25"/>
  <c r="J1138" i="25"/>
  <c r="J1274" i="25"/>
  <c r="J1388" i="25"/>
  <c r="J1489" i="25"/>
  <c r="J1585" i="25"/>
  <c r="J1680" i="25"/>
  <c r="J1775" i="25"/>
  <c r="J1871" i="25"/>
  <c r="J2158" i="25"/>
  <c r="J2254" i="25"/>
  <c r="J2349" i="25"/>
  <c r="J2769" i="25"/>
  <c r="J2842" i="25"/>
  <c r="J2915" i="25"/>
  <c r="J2989" i="25"/>
  <c r="J3062" i="25"/>
  <c r="J3354" i="25"/>
  <c r="J3427" i="25"/>
  <c r="J3501" i="25"/>
  <c r="J3574" i="25"/>
  <c r="J3647" i="25"/>
  <c r="J3839" i="25"/>
  <c r="J3903" i="25"/>
  <c r="J3967" i="25"/>
  <c r="J325" i="25"/>
  <c r="J657" i="25"/>
  <c r="J935" i="25"/>
  <c r="J1293" i="25"/>
  <c r="J1402" i="25"/>
  <c r="J1598" i="25"/>
  <c r="J1693" i="25"/>
  <c r="J1789" i="25"/>
  <c r="J85" i="25"/>
  <c r="J770" i="25"/>
  <c r="J1031" i="25"/>
  <c r="J377" i="25"/>
  <c r="J706" i="25"/>
  <c r="J972" i="25"/>
  <c r="J1163" i="25"/>
  <c r="J1297" i="25"/>
  <c r="J1505" i="25"/>
  <c r="J1600" i="25"/>
  <c r="J1792" i="25"/>
  <c r="J252" i="25"/>
  <c r="J883" i="25"/>
  <c r="J1210" i="25"/>
  <c r="J1397" i="25"/>
  <c r="J1556" i="25"/>
  <c r="J1862" i="25"/>
  <c r="J1972" i="25"/>
  <c r="J2080" i="25"/>
  <c r="J2190" i="25"/>
  <c r="J2299" i="25"/>
  <c r="J2408" i="25"/>
  <c r="J2509" i="25"/>
  <c r="J2604" i="25"/>
  <c r="J2866" i="25"/>
  <c r="J2950" i="25"/>
  <c r="J3033" i="25"/>
  <c r="J3368" i="25"/>
  <c r="J3451" i="25"/>
  <c r="J3535" i="25"/>
  <c r="J3618" i="25"/>
  <c r="J3915" i="25"/>
  <c r="J156" i="25"/>
  <c r="J818" i="25"/>
  <c r="J1188" i="25"/>
  <c r="J1380" i="25"/>
  <c r="J1541" i="25"/>
  <c r="J1973" i="25"/>
  <c r="J2081" i="25"/>
  <c r="J2191" i="25"/>
  <c r="J2300" i="25"/>
  <c r="J2411" i="25"/>
  <c r="J2521" i="25"/>
  <c r="J2616" i="25"/>
  <c r="J2878" i="25"/>
  <c r="J2962" i="25"/>
  <c r="J3046" i="25"/>
  <c r="J3129" i="25"/>
  <c r="J3223" i="25"/>
  <c r="J3390" i="25"/>
  <c r="J3558" i="25"/>
  <c r="J3641" i="25"/>
  <c r="J3724" i="25"/>
  <c r="J3797" i="25"/>
  <c r="J3870" i="25"/>
  <c r="J3944" i="25"/>
  <c r="J1068" i="25"/>
  <c r="J1294" i="25"/>
  <c r="J1463" i="25"/>
  <c r="J1638" i="25"/>
  <c r="J1791" i="25"/>
  <c r="J1948" i="25"/>
  <c r="J2369" i="25"/>
  <c r="J2534" i="25"/>
  <c r="J2722" i="25"/>
  <c r="J2890" i="25"/>
  <c r="J3057" i="25"/>
  <c r="J3203" i="25"/>
  <c r="J3844" i="25"/>
  <c r="J1246" i="25"/>
  <c r="J2209" i="25"/>
  <c r="J2331" i="25"/>
  <c r="J2464" i="25"/>
  <c r="J2656" i="25"/>
  <c r="J2016" i="25"/>
  <c r="J2439" i="25"/>
  <c r="J2641" i="25"/>
  <c r="J2817" i="25"/>
  <c r="J3183" i="25"/>
  <c r="J3527" i="25"/>
  <c r="J3835" i="25"/>
  <c r="J2994" i="25"/>
  <c r="J604" i="25"/>
  <c r="J1107" i="25"/>
  <c r="J1524" i="25"/>
  <c r="J1678" i="25"/>
  <c r="J1975" i="25"/>
  <c r="J2100" i="25"/>
  <c r="J782" i="25"/>
  <c r="J1353" i="25"/>
  <c r="J1942" i="25"/>
  <c r="J2575" i="25"/>
  <c r="J2755" i="25"/>
  <c r="J2886" i="25"/>
  <c r="J3021" i="25"/>
  <c r="J3554" i="25"/>
  <c r="J3684" i="25"/>
  <c r="J3802" i="25"/>
  <c r="J3920" i="25"/>
  <c r="J473" i="25"/>
  <c r="J1897" i="25"/>
  <c r="J2529" i="25"/>
  <c r="J2718" i="25"/>
  <c r="J2855" i="25"/>
  <c r="J3123" i="25"/>
  <c r="J3393" i="25"/>
  <c r="J3523" i="25"/>
  <c r="J3657" i="25"/>
  <c r="J3774" i="25"/>
  <c r="J3892" i="25"/>
  <c r="J1643" i="25"/>
  <c r="J1925" i="25"/>
  <c r="J2143" i="25"/>
  <c r="J2363" i="25"/>
  <c r="J2555" i="25"/>
  <c r="J2739" i="25"/>
  <c r="J3143" i="25"/>
  <c r="J3408" i="25"/>
  <c r="J3543" i="25"/>
  <c r="J3674" i="25"/>
  <c r="J1370" i="25"/>
  <c r="J1687" i="25"/>
  <c r="J1953" i="25"/>
  <c r="J2173" i="25"/>
  <c r="J2391" i="25"/>
  <c r="J2585" i="25"/>
  <c r="J2759" i="25"/>
  <c r="J2894" i="25"/>
  <c r="J1901" i="25"/>
  <c r="J2339" i="25"/>
  <c r="J2727" i="25"/>
  <c r="J2981" i="25"/>
  <c r="J3197" i="25"/>
  <c r="J3623" i="25"/>
  <c r="J198" i="25"/>
  <c r="J1545" i="25"/>
  <c r="J2073" i="25"/>
  <c r="J2493" i="25"/>
  <c r="J2831" i="25"/>
  <c r="J1090" i="25"/>
  <c r="J1779" i="25"/>
  <c r="J2238" i="25"/>
  <c r="J2638" i="25"/>
  <c r="J3581" i="25"/>
  <c r="J3772" i="25"/>
  <c r="J3957" i="25"/>
  <c r="J1473" i="25"/>
  <c r="J2022" i="25"/>
  <c r="J2454" i="25"/>
  <c r="J3261" i="25"/>
  <c r="J3470" i="25"/>
  <c r="J3682" i="25"/>
  <c r="J3868" i="25"/>
  <c r="J1803" i="25"/>
  <c r="J2659" i="25"/>
  <c r="J3154" i="25"/>
  <c r="J3367" i="25"/>
  <c r="J1509" i="25"/>
  <c r="J2046" i="25"/>
  <c r="J2469" i="25"/>
  <c r="J2813" i="25"/>
  <c r="J3050" i="25"/>
  <c r="J3267" i="25"/>
  <c r="J1817" i="25"/>
  <c r="J2267" i="25"/>
  <c r="J2661" i="25"/>
  <c r="J2947" i="25"/>
  <c r="J1512" i="25"/>
  <c r="J2048" i="25"/>
  <c r="J2478" i="25"/>
  <c r="J3270" i="25"/>
  <c r="J3693" i="25"/>
  <c r="J3883" i="25"/>
  <c r="J27" i="25"/>
  <c r="J91" i="25"/>
  <c r="J219" i="25"/>
  <c r="J283" i="25"/>
  <c r="J347" i="25"/>
  <c r="J411" i="25"/>
  <c r="J475" i="25"/>
  <c r="J539" i="25"/>
  <c r="J603" i="25"/>
  <c r="J667" i="25"/>
  <c r="J58" i="25"/>
  <c r="J132" i="25"/>
  <c r="J278" i="25"/>
  <c r="J351" i="25"/>
  <c r="J424" i="25"/>
  <c r="J497" i="25"/>
  <c r="J712" i="25"/>
  <c r="J776" i="25"/>
  <c r="J840" i="25"/>
  <c r="J904" i="25"/>
  <c r="J968" i="25"/>
  <c r="J1032" i="25"/>
  <c r="J1096" i="25"/>
  <c r="J1160" i="25"/>
  <c r="J1288" i="25"/>
  <c r="J1352" i="25"/>
  <c r="J1416" i="25"/>
  <c r="J46" i="25"/>
  <c r="J129" i="25"/>
  <c r="J213" i="25"/>
  <c r="J297" i="25"/>
  <c r="J464" i="25"/>
  <c r="J548" i="25"/>
  <c r="J631" i="25"/>
  <c r="J710" i="25"/>
  <c r="J783" i="25"/>
  <c r="J1003" i="25"/>
  <c r="J1076" i="25"/>
  <c r="J1149" i="25"/>
  <c r="J1222" i="25"/>
  <c r="J1295" i="25"/>
  <c r="J1369" i="25"/>
  <c r="J1570" i="25"/>
  <c r="J1698" i="25"/>
  <c r="J1762" i="25"/>
  <c r="J1826" i="25"/>
  <c r="J2018" i="25"/>
  <c r="J2146" i="25"/>
  <c r="J2210" i="25"/>
  <c r="J2274" i="25"/>
  <c r="J2338" i="25"/>
  <c r="J2466" i="25"/>
  <c r="J26" i="25"/>
  <c r="J110" i="25"/>
  <c r="J193" i="25"/>
  <c r="J277" i="25"/>
  <c r="J445" i="25"/>
  <c r="J528" i="25"/>
  <c r="J693" i="25"/>
  <c r="J766" i="25"/>
  <c r="J839" i="25"/>
  <c r="J74" i="25"/>
  <c r="J188" i="25"/>
  <c r="J300" i="25"/>
  <c r="J409" i="25"/>
  <c r="J521" i="25"/>
  <c r="J633" i="25"/>
  <c r="J735" i="25"/>
  <c r="J834" i="25"/>
  <c r="J922" i="25"/>
  <c r="J1005" i="25"/>
  <c r="J146" i="25"/>
  <c r="J258" i="25"/>
  <c r="J368" i="25"/>
  <c r="J481" i="25"/>
  <c r="J593" i="25"/>
  <c r="J700" i="25"/>
  <c r="J798" i="25"/>
  <c r="J891" i="25"/>
  <c r="J106" i="25"/>
  <c r="J218" i="25"/>
  <c r="J330" i="25"/>
  <c r="J665" i="25"/>
  <c r="J763" i="25"/>
  <c r="J945" i="25"/>
  <c r="J1028" i="25"/>
  <c r="J39" i="25"/>
  <c r="J149" i="25"/>
  <c r="J292" i="25"/>
  <c r="J477" i="25"/>
  <c r="J656" i="25"/>
  <c r="J815" i="25"/>
  <c r="J956" i="25"/>
  <c r="J1082" i="25"/>
  <c r="J99" i="25"/>
  <c r="J163" i="25"/>
  <c r="J227" i="25"/>
  <c r="J291" i="25"/>
  <c r="J355" i="25"/>
  <c r="J419" i="25"/>
  <c r="J547" i="25"/>
  <c r="J675" i="25"/>
  <c r="J68" i="25"/>
  <c r="J141" i="25"/>
  <c r="J214" i="25"/>
  <c r="J360" i="25"/>
  <c r="J580" i="25"/>
  <c r="J653" i="25"/>
  <c r="J720" i="25"/>
  <c r="J784" i="25"/>
  <c r="J848" i="25"/>
  <c r="J1040" i="25"/>
  <c r="J1104" i="25"/>
  <c r="J1168" i="25"/>
  <c r="J1232" i="25"/>
  <c r="J1296" i="25"/>
  <c r="J1360" i="25"/>
  <c r="J1424" i="25"/>
  <c r="J56" i="25"/>
  <c r="J224" i="25"/>
  <c r="J308" i="25"/>
  <c r="J391" i="25"/>
  <c r="J474" i="25"/>
  <c r="J558" i="25"/>
  <c r="J1012" i="25"/>
  <c r="J1085" i="25"/>
  <c r="J1158" i="25"/>
  <c r="J1231" i="25"/>
  <c r="J1378" i="25"/>
  <c r="J1450" i="25"/>
  <c r="J1578" i="25"/>
  <c r="J1642" i="25"/>
  <c r="J1706" i="25"/>
  <c r="J1834" i="25"/>
  <c r="J43" i="25"/>
  <c r="J171" i="25"/>
  <c r="J299" i="25"/>
  <c r="J427" i="25"/>
  <c r="J555" i="25"/>
  <c r="J296" i="25"/>
  <c r="J442" i="25"/>
  <c r="J589" i="25"/>
  <c r="J728" i="25"/>
  <c r="J856" i="25"/>
  <c r="J984" i="25"/>
  <c r="J1112" i="25"/>
  <c r="J1240" i="25"/>
  <c r="J1368" i="25"/>
  <c r="J66" i="25"/>
  <c r="J401" i="25"/>
  <c r="J568" i="25"/>
  <c r="J729" i="25"/>
  <c r="J875" i="25"/>
  <c r="J1314" i="25"/>
  <c r="J1458" i="25"/>
  <c r="J1586" i="25"/>
  <c r="J1714" i="25"/>
  <c r="J1842" i="25"/>
  <c r="J1930" i="25"/>
  <c r="J2242" i="25"/>
  <c r="J2354" i="25"/>
  <c r="J2442" i="25"/>
  <c r="J2554" i="25"/>
  <c r="J2666" i="25"/>
  <c r="J69" i="25"/>
  <c r="J215" i="25"/>
  <c r="J329" i="25"/>
  <c r="J476" i="25"/>
  <c r="J622" i="25"/>
  <c r="J730" i="25"/>
  <c r="J858" i="25"/>
  <c r="J145" i="25"/>
  <c r="J341" i="25"/>
  <c r="J687" i="25"/>
  <c r="J859" i="25"/>
  <c r="J973" i="25"/>
  <c r="J76" i="25"/>
  <c r="J272" i="25"/>
  <c r="J426" i="25"/>
  <c r="J620" i="25"/>
  <c r="J762" i="25"/>
  <c r="J923" i="25"/>
  <c r="J9" i="25"/>
  <c r="J357" i="25"/>
  <c r="J511" i="25"/>
  <c r="J703" i="25"/>
  <c r="J871" i="25"/>
  <c r="J65" i="25"/>
  <c r="J220" i="25"/>
  <c r="J153" i="25"/>
  <c r="J501" i="25"/>
  <c r="J734" i="25"/>
  <c r="J989" i="25"/>
  <c r="J1134" i="25"/>
  <c r="J1374" i="25"/>
  <c r="J1584" i="25"/>
  <c r="J1676" i="25"/>
  <c r="J1785" i="25"/>
  <c r="J1877" i="25"/>
  <c r="J1968" i="25"/>
  <c r="J2169" i="25"/>
  <c r="J2261" i="25"/>
  <c r="J2462" i="25"/>
  <c r="J2553" i="25"/>
  <c r="J2663" i="25"/>
  <c r="J2748" i="25"/>
  <c r="J3004" i="25"/>
  <c r="J3084" i="25"/>
  <c r="J3180" i="25"/>
  <c r="J3260" i="25"/>
  <c r="J3340" i="25"/>
  <c r="J3436" i="25"/>
  <c r="J3596" i="25"/>
  <c r="J169" i="25"/>
  <c r="J460" i="25"/>
  <c r="J961" i="25"/>
  <c r="J1121" i="25"/>
  <c r="J112" i="25"/>
  <c r="J709" i="25"/>
  <c r="J1123" i="25"/>
  <c r="J1243" i="25"/>
  <c r="J1362" i="25"/>
  <c r="J1497" i="25"/>
  <c r="J1601" i="25"/>
  <c r="J2040" i="25"/>
  <c r="J2166" i="25"/>
  <c r="J2271" i="25"/>
  <c r="J2375" i="25"/>
  <c r="J181" i="25"/>
  <c r="J463" i="25"/>
  <c r="J716" i="25"/>
  <c r="J967" i="25"/>
  <c r="J1125" i="25"/>
  <c r="J1244" i="25"/>
  <c r="J374" i="25"/>
  <c r="J767" i="25"/>
  <c r="J1078" i="25"/>
  <c r="J1289" i="25"/>
  <c r="J1549" i="25"/>
  <c r="J1692" i="25"/>
  <c r="J1812" i="25"/>
  <c r="J1931" i="25"/>
  <c r="J2075" i="25"/>
  <c r="J2193" i="25"/>
  <c r="J2559" i="25"/>
  <c r="J2664" i="25"/>
  <c r="J2778" i="25"/>
  <c r="J2870" i="25"/>
  <c r="J2961" i="25"/>
  <c r="J3071" i="25"/>
  <c r="J3455" i="25"/>
  <c r="J3546" i="25"/>
  <c r="J3655" i="25"/>
  <c r="J3735" i="25"/>
  <c r="J3815" i="25"/>
  <c r="J532" i="25"/>
  <c r="J969" i="25"/>
  <c r="J1212" i="25"/>
  <c r="J1361" i="25"/>
  <c r="J1515" i="25"/>
  <c r="J1753" i="25"/>
  <c r="J128" i="25"/>
  <c r="J937" i="25"/>
  <c r="J421" i="25"/>
  <c r="J814" i="25"/>
  <c r="J1106" i="25"/>
  <c r="J1309" i="25"/>
  <c r="J1565" i="25"/>
  <c r="J1709" i="25"/>
  <c r="J672" i="25"/>
  <c r="J1236" i="25"/>
  <c r="J1461" i="25"/>
  <c r="J1652" i="25"/>
  <c r="J2149" i="25"/>
  <c r="J2311" i="25"/>
  <c r="J2448" i="25"/>
  <c r="J2567" i="25"/>
  <c r="J2710" i="25"/>
  <c r="J2814" i="25"/>
  <c r="J2919" i="25"/>
  <c r="J3253" i="25"/>
  <c r="J3378" i="25"/>
  <c r="J3483" i="25"/>
  <c r="J3587" i="25"/>
  <c r="J3705" i="25"/>
  <c r="J3796" i="25"/>
  <c r="J253" i="25"/>
  <c r="J1011" i="25"/>
  <c r="J1313" i="25"/>
  <c r="J1558" i="25"/>
  <c r="J1771" i="25"/>
  <c r="J1933" i="25"/>
  <c r="J2368" i="25"/>
  <c r="J2533" i="25"/>
  <c r="J2652" i="25"/>
  <c r="J2763" i="25"/>
  <c r="J2993" i="25"/>
  <c r="J3097" i="25"/>
  <c r="J3442" i="25"/>
  <c r="J3669" i="25"/>
  <c r="J3770" i="25"/>
  <c r="J895" i="25"/>
  <c r="J1316" i="25"/>
  <c r="J1734" i="25"/>
  <c r="J1961" i="25"/>
  <c r="J2126" i="25"/>
  <c r="J2303" i="25"/>
  <c r="J2558" i="25"/>
  <c r="J3224" i="25"/>
  <c r="J3433" i="25"/>
  <c r="J3642" i="25"/>
  <c r="J3862" i="25"/>
  <c r="J2112" i="25"/>
  <c r="J2477" i="25"/>
  <c r="J2596" i="25"/>
  <c r="J2713" i="25"/>
  <c r="J2097" i="25"/>
  <c r="J2523" i="25"/>
  <c r="J2754" i="25"/>
  <c r="J3015" i="25"/>
  <c r="J3707" i="25"/>
  <c r="J366" i="25"/>
  <c r="J1130" i="25"/>
  <c r="J1426" i="25"/>
  <c r="J1619" i="25"/>
  <c r="J2017" i="25"/>
  <c r="J294" i="25"/>
  <c r="J1783" i="25"/>
  <c r="J2079" i="25"/>
  <c r="J2405" i="25"/>
  <c r="J2647" i="25"/>
  <c r="J3374" i="25"/>
  <c r="J3573" i="25"/>
  <c r="J3729" i="25"/>
  <c r="J3875" i="25"/>
  <c r="J638" i="25"/>
  <c r="J1409" i="25"/>
  <c r="J2414" i="25"/>
  <c r="J2648" i="25"/>
  <c r="J2873" i="25"/>
  <c r="J3207" i="25"/>
  <c r="J3730" i="25"/>
  <c r="J3905" i="25"/>
  <c r="J1045" i="25"/>
  <c r="J1532" i="25"/>
  <c r="J1952" i="25"/>
  <c r="J2225" i="25"/>
  <c r="J2926" i="25"/>
  <c r="J3093" i="25"/>
  <c r="J3293" i="25"/>
  <c r="J3459" i="25"/>
  <c r="J3626" i="25"/>
  <c r="J3804" i="25"/>
  <c r="J3966" i="25"/>
  <c r="J2036" i="25"/>
  <c r="J2309" i="25"/>
  <c r="J2609" i="25"/>
  <c r="J2810" i="25"/>
  <c r="J854" i="25"/>
  <c r="J3488" i="25"/>
  <c r="J3740" i="25"/>
  <c r="J556" i="25"/>
  <c r="J1774" i="25"/>
  <c r="J3146" i="25"/>
  <c r="J3415" i="25"/>
  <c r="J3722" i="25"/>
  <c r="J3956" i="25"/>
  <c r="J1547" i="25"/>
  <c r="J3386" i="25"/>
  <c r="J3654" i="25"/>
  <c r="J3886" i="25"/>
  <c r="J1552" i="25"/>
  <c r="J2185" i="25"/>
  <c r="J2693" i="25"/>
  <c r="J3070" i="25"/>
  <c r="J3335" i="25"/>
  <c r="J3894" i="25"/>
  <c r="J1418" i="25"/>
  <c r="J2092" i="25"/>
  <c r="J2706" i="25"/>
  <c r="J3019" i="25"/>
  <c r="J1251" i="25"/>
  <c r="J2101" i="25"/>
  <c r="J2613" i="25"/>
  <c r="J2968" i="25"/>
  <c r="J3294" i="25"/>
  <c r="J1252" i="25"/>
  <c r="J1993" i="25"/>
  <c r="J2519" i="25"/>
  <c r="J2977" i="25"/>
  <c r="J3247" i="25"/>
  <c r="J3512" i="25"/>
  <c r="J990" i="25"/>
  <c r="J1887" i="25"/>
  <c r="J2918" i="25"/>
  <c r="J3195" i="25"/>
  <c r="J3513" i="25"/>
  <c r="J3765" i="25"/>
  <c r="J179" i="25"/>
  <c r="J435" i="25"/>
  <c r="J563" i="25"/>
  <c r="J13" i="25"/>
  <c r="J159" i="25"/>
  <c r="J305" i="25"/>
  <c r="J452" i="25"/>
  <c r="J598" i="25"/>
  <c r="J736" i="25"/>
  <c r="J864" i="25"/>
  <c r="J992" i="25"/>
  <c r="J1120" i="25"/>
  <c r="J1248" i="25"/>
  <c r="J1376" i="25"/>
  <c r="J78" i="25"/>
  <c r="J245" i="25"/>
  <c r="J412" i="25"/>
  <c r="J578" i="25"/>
  <c r="J884" i="25"/>
  <c r="J1030" i="25"/>
  <c r="J1177" i="25"/>
  <c r="J1323" i="25"/>
  <c r="J1594" i="25"/>
  <c r="J1722" i="25"/>
  <c r="J1850" i="25"/>
  <c r="J1962" i="25"/>
  <c r="J2050" i="25"/>
  <c r="J2162" i="25"/>
  <c r="J2362" i="25"/>
  <c r="J2674" i="25"/>
  <c r="J79" i="25"/>
  <c r="J225" i="25"/>
  <c r="J372" i="25"/>
  <c r="J486" i="25"/>
  <c r="J632" i="25"/>
  <c r="J739" i="25"/>
  <c r="J200" i="25"/>
  <c r="J354" i="25"/>
  <c r="J550" i="25"/>
  <c r="J699" i="25"/>
  <c r="J869" i="25"/>
  <c r="J1015" i="25"/>
  <c r="J92" i="25"/>
  <c r="J285" i="25"/>
  <c r="J439" i="25"/>
  <c r="J636" i="25"/>
  <c r="J810" i="25"/>
  <c r="J933" i="25"/>
  <c r="J23" i="25"/>
  <c r="J566" i="25"/>
  <c r="J715" i="25"/>
  <c r="J882" i="25"/>
  <c r="J997" i="25"/>
  <c r="J81" i="25"/>
  <c r="J180" i="25"/>
  <c r="J520" i="25"/>
  <c r="J755" i="25"/>
  <c r="J1004" i="25"/>
  <c r="J1175" i="25"/>
  <c r="J1281" i="25"/>
  <c r="J1385" i="25"/>
  <c r="J1886" i="25"/>
  <c r="J1977" i="25"/>
  <c r="J2087" i="25"/>
  <c r="J2179" i="25"/>
  <c r="J2380" i="25"/>
  <c r="J2471" i="25"/>
  <c r="J2672" i="25"/>
  <c r="J2756" i="25"/>
  <c r="J2836" i="25"/>
  <c r="J2932" i="25"/>
  <c r="J3012" i="25"/>
  <c r="J3092" i="25"/>
  <c r="J3268" i="25"/>
  <c r="J3348" i="25"/>
  <c r="J3444" i="25"/>
  <c r="J3524" i="25"/>
  <c r="J3604" i="25"/>
  <c r="J199" i="25"/>
  <c r="J732" i="25"/>
  <c r="J980" i="25"/>
  <c r="J1133" i="25"/>
  <c r="J143" i="25"/>
  <c r="J489" i="25"/>
  <c r="J733" i="25"/>
  <c r="J1135" i="25"/>
  <c r="J1254" i="25"/>
  <c r="J1373" i="25"/>
  <c r="J1508" i="25"/>
  <c r="J1613" i="25"/>
  <c r="J1717" i="25"/>
  <c r="J1843" i="25"/>
  <c r="J1947" i="25"/>
  <c r="J2176" i="25"/>
  <c r="J2281" i="25"/>
  <c r="J2385" i="25"/>
  <c r="J210" i="25"/>
  <c r="J490" i="25"/>
  <c r="J741" i="25"/>
  <c r="J982" i="25"/>
  <c r="J1137" i="25"/>
  <c r="J1255" i="25"/>
  <c r="J405" i="25"/>
  <c r="J796" i="25"/>
  <c r="J1097" i="25"/>
  <c r="J1306" i="25"/>
  <c r="J1441" i="25"/>
  <c r="J1704" i="25"/>
  <c r="J1824" i="25"/>
  <c r="J2086" i="25"/>
  <c r="J2205" i="25"/>
  <c r="J2326" i="25"/>
  <c r="J2465" i="25"/>
  <c r="J2675" i="25"/>
  <c r="J2879" i="25"/>
  <c r="J2970" i="25"/>
  <c r="J3080" i="25"/>
  <c r="J3171" i="25"/>
  <c r="J3263" i="25"/>
  <c r="J3373" i="25"/>
  <c r="J3464" i="25"/>
  <c r="J3555" i="25"/>
  <c r="J3743" i="25"/>
  <c r="J3823" i="25"/>
  <c r="J3919" i="25"/>
  <c r="J127" i="25"/>
  <c r="J1375" i="25"/>
  <c r="J1526" i="25"/>
  <c r="J1646" i="25"/>
  <c r="J1765" i="25"/>
  <c r="J185" i="25"/>
  <c r="J970" i="25"/>
  <c r="J471" i="25"/>
  <c r="J852" i="25"/>
  <c r="J1126" i="25"/>
  <c r="J1324" i="25"/>
  <c r="J1459" i="25"/>
  <c r="J1577" i="25"/>
  <c r="J1839" i="25"/>
  <c r="J745" i="25"/>
  <c r="J1480" i="25"/>
  <c r="J1671" i="25"/>
  <c r="J1889" i="25"/>
  <c r="J2025" i="25"/>
  <c r="J2327" i="25"/>
  <c r="J2579" i="25"/>
  <c r="J2720" i="25"/>
  <c r="J2825" i="25"/>
  <c r="J2929" i="25"/>
  <c r="J3055" i="25"/>
  <c r="J3389" i="25"/>
  <c r="J3598" i="25"/>
  <c r="J3714" i="25"/>
  <c r="J3805" i="25"/>
  <c r="J3897" i="25"/>
  <c r="J1066" i="25"/>
  <c r="J1335" i="25"/>
  <c r="J1579" i="25"/>
  <c r="J1787" i="25"/>
  <c r="J1945" i="25"/>
  <c r="J2109" i="25"/>
  <c r="J2246" i="25"/>
  <c r="J2382" i="25"/>
  <c r="J2545" i="25"/>
  <c r="J2774" i="25"/>
  <c r="J2899" i="25"/>
  <c r="J3003" i="25"/>
  <c r="J3109" i="25"/>
  <c r="J3243" i="25"/>
  <c r="J3453" i="25"/>
  <c r="J3578" i="25"/>
  <c r="J3678" i="25"/>
  <c r="J3779" i="25"/>
  <c r="J3889" i="25"/>
  <c r="J60" i="25"/>
  <c r="J951" i="25"/>
  <c r="J1339" i="25"/>
  <c r="J1543" i="25"/>
  <c r="J1974" i="25"/>
  <c r="J2139" i="25"/>
  <c r="J2329" i="25"/>
  <c r="J2583" i="25"/>
  <c r="J2807" i="25"/>
  <c r="J3661" i="25"/>
  <c r="J3881" i="25"/>
  <c r="J2140" i="25"/>
  <c r="J2304" i="25"/>
  <c r="J2488" i="25"/>
  <c r="J2547" i="25"/>
  <c r="J2775" i="25"/>
  <c r="J3047" i="25"/>
  <c r="J3277" i="25"/>
  <c r="J3486" i="25"/>
  <c r="J3725" i="25"/>
  <c r="J447" i="25"/>
  <c r="J1164" i="25"/>
  <c r="J1449" i="25"/>
  <c r="J1640" i="25"/>
  <c r="J1880" i="25"/>
  <c r="J2031" i="25"/>
  <c r="J472" i="25"/>
  <c r="J1438" i="25"/>
  <c r="J1820" i="25"/>
  <c r="J2107" i="25"/>
  <c r="J2431" i="25"/>
  <c r="J2670" i="25"/>
  <c r="J2854" i="25"/>
  <c r="J3054" i="25"/>
  <c r="J3891" i="25"/>
  <c r="J789" i="25"/>
  <c r="J1451" i="25"/>
  <c r="J1833" i="25"/>
  <c r="J2671" i="25"/>
  <c r="J2891" i="25"/>
  <c r="J3058" i="25"/>
  <c r="J3225" i="25"/>
  <c r="J3425" i="25"/>
  <c r="J3593" i="25"/>
  <c r="J3921" i="25"/>
  <c r="J1116" i="25"/>
  <c r="J1568" i="25"/>
  <c r="J1981" i="25"/>
  <c r="J2253" i="25"/>
  <c r="J2505" i="25"/>
  <c r="J2776" i="25"/>
  <c r="J3478" i="25"/>
  <c r="J3645" i="25"/>
  <c r="J3820" i="25"/>
  <c r="J116" i="25"/>
  <c r="J1283" i="25"/>
  <c r="J2336" i="25"/>
  <c r="J2633" i="25"/>
  <c r="J2829" i="25"/>
  <c r="J1077" i="25"/>
  <c r="J2011" i="25"/>
  <c r="J2540" i="25"/>
  <c r="J2928" i="25"/>
  <c r="J3249" i="25"/>
  <c r="J3766" i="25"/>
  <c r="J855" i="25"/>
  <c r="J1854" i="25"/>
  <c r="J2401" i="25"/>
  <c r="J2896" i="25"/>
  <c r="J3168" i="25"/>
  <c r="J3438" i="25"/>
  <c r="J1627" i="25"/>
  <c r="J2348" i="25"/>
  <c r="J2800" i="25"/>
  <c r="J3912" i="25"/>
  <c r="J1628" i="25"/>
  <c r="J2240" i="25"/>
  <c r="J2736" i="25"/>
  <c r="J3101" i="25"/>
  <c r="J3366" i="25"/>
  <c r="J1496" i="25"/>
  <c r="J2148" i="25"/>
  <c r="J2746" i="25"/>
  <c r="J3049" i="25"/>
  <c r="J3314" i="25"/>
  <c r="J3873" i="25"/>
  <c r="J1342" i="25"/>
  <c r="J2155" i="25"/>
  <c r="J2660" i="25"/>
  <c r="J2999" i="25"/>
  <c r="J3320" i="25"/>
  <c r="J3585" i="25"/>
  <c r="J3828" i="25"/>
  <c r="J1345" i="25"/>
  <c r="J3000" i="25"/>
  <c r="J3269" i="25"/>
  <c r="J3534" i="25"/>
  <c r="J3829" i="25"/>
  <c r="J1150" i="25"/>
  <c r="J2574" i="25"/>
  <c r="J2949" i="25"/>
  <c r="J3218" i="25"/>
  <c r="J3539" i="25"/>
  <c r="J3785" i="25"/>
  <c r="J59" i="25"/>
  <c r="J187" i="25"/>
  <c r="J315" i="25"/>
  <c r="J22" i="25"/>
  <c r="J168" i="25"/>
  <c r="J314" i="25"/>
  <c r="J461" i="25"/>
  <c r="J607" i="25"/>
  <c r="J744" i="25"/>
  <c r="J1000" i="25"/>
  <c r="J1128" i="25"/>
  <c r="J1256" i="25"/>
  <c r="J1384" i="25"/>
  <c r="J88" i="25"/>
  <c r="J255" i="25"/>
  <c r="J422" i="25"/>
  <c r="J590" i="25"/>
  <c r="J747" i="25"/>
  <c r="J893" i="25"/>
  <c r="J1039" i="25"/>
  <c r="J1186" i="25"/>
  <c r="J1332" i="25"/>
  <c r="J1474" i="25"/>
  <c r="J1970" i="25"/>
  <c r="J2058" i="25"/>
  <c r="J2170" i="25"/>
  <c r="J2282" i="25"/>
  <c r="J2370" i="25"/>
  <c r="J120" i="25"/>
  <c r="J236" i="25"/>
  <c r="J382" i="25"/>
  <c r="J496" i="25"/>
  <c r="J642" i="25"/>
  <c r="J216" i="25"/>
  <c r="J564" i="25"/>
  <c r="J749" i="25"/>
  <c r="J879" i="25"/>
  <c r="J1026" i="25"/>
  <c r="J105" i="25"/>
  <c r="J301" i="25"/>
  <c r="J494" i="25"/>
  <c r="J648" i="25"/>
  <c r="J823" i="25"/>
  <c r="J943" i="25"/>
  <c r="J38" i="25"/>
  <c r="J231" i="25"/>
  <c r="J582" i="25"/>
  <c r="J726" i="25"/>
  <c r="J892" i="25"/>
  <c r="J1038" i="25"/>
  <c r="J94" i="25"/>
  <c r="J290" i="25"/>
  <c r="J208" i="25"/>
  <c r="J1022" i="25"/>
  <c r="J1187" i="25"/>
  <c r="J1291" i="25"/>
  <c r="J1417" i="25"/>
  <c r="J1511" i="25"/>
  <c r="J1603" i="25"/>
  <c r="J1804" i="25"/>
  <c r="J1895" i="25"/>
  <c r="J2005" i="25"/>
  <c r="J2096" i="25"/>
  <c r="J2188" i="25"/>
  <c r="J2297" i="25"/>
  <c r="J2389" i="25"/>
  <c r="J2480" i="25"/>
  <c r="J2681" i="25"/>
  <c r="J2764" i="25"/>
  <c r="J2860" i="25"/>
  <c r="J2940" i="25"/>
  <c r="J3020" i="25"/>
  <c r="J3276" i="25"/>
  <c r="J3452" i="25"/>
  <c r="J3532" i="25"/>
  <c r="J3628" i="25"/>
  <c r="J238" i="25"/>
  <c r="J512" i="25"/>
  <c r="J801" i="25"/>
  <c r="J999" i="25"/>
  <c r="J239" i="25"/>
  <c r="J513" i="25"/>
  <c r="J758" i="25"/>
  <c r="J1001" i="25"/>
  <c r="J1147" i="25"/>
  <c r="J1623" i="25"/>
  <c r="J1748" i="25"/>
  <c r="J1853" i="25"/>
  <c r="J1957" i="25"/>
  <c r="J2083" i="25"/>
  <c r="J2292" i="25"/>
  <c r="J2417" i="25"/>
  <c r="J240" i="25"/>
  <c r="J514" i="25"/>
  <c r="J805" i="25"/>
  <c r="J1002" i="25"/>
  <c r="J1148" i="25"/>
  <c r="J448" i="25"/>
  <c r="J837" i="25"/>
  <c r="J1154" i="25"/>
  <c r="J1318" i="25"/>
  <c r="J1453" i="25"/>
  <c r="J1597" i="25"/>
  <c r="J1716" i="25"/>
  <c r="J1836" i="25"/>
  <c r="J1980" i="25"/>
  <c r="J2099" i="25"/>
  <c r="J2217" i="25"/>
  <c r="J2360" i="25"/>
  <c r="J2476" i="25"/>
  <c r="J2580" i="25"/>
  <c r="J3181" i="25"/>
  <c r="J3290" i="25"/>
  <c r="J3382" i="25"/>
  <c r="J3847" i="25"/>
  <c r="J3927" i="25"/>
  <c r="J184" i="25"/>
  <c r="J698" i="25"/>
  <c r="J1029" i="25"/>
  <c r="J1245" i="25"/>
  <c r="J1415" i="25"/>
  <c r="J1537" i="25"/>
  <c r="J1659" i="25"/>
  <c r="J1801" i="25"/>
  <c r="J228" i="25"/>
  <c r="J658" i="25"/>
  <c r="J878" i="25"/>
  <c r="J1180" i="25"/>
  <c r="J1337" i="25"/>
  <c r="J1470" i="25"/>
  <c r="J1614" i="25"/>
  <c r="J1733" i="25"/>
  <c r="J1852" i="25"/>
  <c r="J949" i="25"/>
  <c r="J1285" i="25"/>
  <c r="J1499" i="25"/>
  <c r="J1726" i="25"/>
  <c r="J1902" i="25"/>
  <c r="J2039" i="25"/>
  <c r="J2203" i="25"/>
  <c r="J2340" i="25"/>
  <c r="J2615" i="25"/>
  <c r="J3065" i="25"/>
  <c r="J3169" i="25"/>
  <c r="J3295" i="25"/>
  <c r="J3399" i="25"/>
  <c r="J3504" i="25"/>
  <c r="J3630" i="25"/>
  <c r="J3723" i="25"/>
  <c r="J3814" i="25"/>
  <c r="J3924" i="25"/>
  <c r="J430" i="25"/>
  <c r="J1095" i="25"/>
  <c r="J1596" i="25"/>
  <c r="J1807" i="25"/>
  <c r="J1985" i="25"/>
  <c r="J2123" i="25"/>
  <c r="J2259" i="25"/>
  <c r="J2423" i="25"/>
  <c r="J2557" i="25"/>
  <c r="J2677" i="25"/>
  <c r="J2805" i="25"/>
  <c r="J3139" i="25"/>
  <c r="J3255" i="25"/>
  <c r="J3359" i="25"/>
  <c r="J3485" i="25"/>
  <c r="J3806" i="25"/>
  <c r="J3898" i="25"/>
  <c r="J254" i="25"/>
  <c r="J1105" i="25"/>
  <c r="J1357" i="25"/>
  <c r="J1559" i="25"/>
  <c r="J1988" i="25"/>
  <c r="J2152" i="25"/>
  <c r="J2383" i="25"/>
  <c r="J2606" i="25"/>
  <c r="J2827" i="25"/>
  <c r="J3078" i="25"/>
  <c r="J3266" i="25"/>
  <c r="J3899" i="25"/>
  <c r="J2167" i="25"/>
  <c r="J2345" i="25"/>
  <c r="J2501" i="25"/>
  <c r="J2620" i="25"/>
  <c r="J2510" i="25"/>
  <c r="J2221" i="25"/>
  <c r="J2571" i="25"/>
  <c r="J2838" i="25"/>
  <c r="J3067" i="25"/>
  <c r="J3297" i="25"/>
  <c r="J3549" i="25"/>
  <c r="J3744" i="25"/>
  <c r="J3926" i="25"/>
  <c r="J1469" i="25"/>
  <c r="J1699" i="25"/>
  <c r="J1893" i="25"/>
  <c r="J2057" i="25"/>
  <c r="J916" i="25"/>
  <c r="J1476" i="25"/>
  <c r="J1857" i="25"/>
  <c r="J2189" i="25"/>
  <c r="J2694" i="25"/>
  <c r="J2904" i="25"/>
  <c r="J3072" i="25"/>
  <c r="J3239" i="25"/>
  <c r="J3439" i="25"/>
  <c r="J3757" i="25"/>
  <c r="J3932" i="25"/>
  <c r="J917" i="25"/>
  <c r="J1488" i="25"/>
  <c r="J1924" i="25"/>
  <c r="J2196" i="25"/>
  <c r="J2457" i="25"/>
  <c r="J2905" i="25"/>
  <c r="J3073" i="25"/>
  <c r="J3273" i="25"/>
  <c r="J3440" i="25"/>
  <c r="J3607" i="25"/>
  <c r="J3790" i="25"/>
  <c r="J1173" i="25"/>
  <c r="J1683" i="25"/>
  <c r="J2577" i="25"/>
  <c r="J2791" i="25"/>
  <c r="J2958" i="25"/>
  <c r="J3158" i="25"/>
  <c r="J3493" i="25"/>
  <c r="J3690" i="25"/>
  <c r="J3836" i="25"/>
  <c r="J321" i="25"/>
  <c r="J1412" i="25"/>
  <c r="J1798" i="25"/>
  <c r="J2091" i="25"/>
  <c r="J2419" i="25"/>
  <c r="J1371" i="25"/>
  <c r="J2065" i="25"/>
  <c r="J2587" i="25"/>
  <c r="J3010" i="25"/>
  <c r="J3279" i="25"/>
  <c r="J1083" i="25"/>
  <c r="J1910" i="25"/>
  <c r="J2541" i="25"/>
  <c r="J2933" i="25"/>
  <c r="J3198" i="25"/>
  <c r="J3520" i="25"/>
  <c r="J1855" i="25"/>
  <c r="J2403" i="25"/>
  <c r="J2832" i="25"/>
  <c r="J3177" i="25"/>
  <c r="J3447" i="25"/>
  <c r="J3704" i="25"/>
  <c r="J221" i="25"/>
  <c r="J1702" i="25"/>
  <c r="J2834" i="25"/>
  <c r="J3127" i="25"/>
  <c r="J3395" i="25"/>
  <c r="J3708" i="25"/>
  <c r="J3939" i="25"/>
  <c r="J1572" i="25"/>
  <c r="J2310" i="25"/>
  <c r="J2779" i="25"/>
  <c r="J3079" i="25"/>
  <c r="J3397" i="25"/>
  <c r="J3664" i="25"/>
  <c r="J3896" i="25"/>
  <c r="J1583" i="25"/>
  <c r="J2211" i="25"/>
  <c r="J3081" i="25"/>
  <c r="J3346" i="25"/>
  <c r="J3615" i="25"/>
  <c r="J3900" i="25"/>
  <c r="J1435" i="25"/>
  <c r="J3030" i="25"/>
  <c r="J67" i="25"/>
  <c r="J195" i="25"/>
  <c r="J323" i="25"/>
  <c r="J451" i="25"/>
  <c r="J579" i="25"/>
  <c r="J31" i="25"/>
  <c r="J177" i="25"/>
  <c r="J324" i="25"/>
  <c r="J470" i="25"/>
  <c r="J616" i="25"/>
  <c r="J752" i="25"/>
  <c r="J880" i="25"/>
  <c r="J1008" i="25"/>
  <c r="J1264" i="25"/>
  <c r="J1392" i="25"/>
  <c r="J98" i="25"/>
  <c r="J265" i="25"/>
  <c r="J432" i="25"/>
  <c r="J107" i="25"/>
  <c r="J363" i="25"/>
  <c r="J516" i="25"/>
  <c r="J792" i="25"/>
  <c r="J1048" i="25"/>
  <c r="J1304" i="25"/>
  <c r="J151" i="25"/>
  <c r="J485" i="25"/>
  <c r="J1195" i="25"/>
  <c r="J1405" i="25"/>
  <c r="J1650" i="25"/>
  <c r="J1802" i="25"/>
  <c r="J1994" i="25"/>
  <c r="J2178" i="25"/>
  <c r="J2498" i="25"/>
  <c r="J2634" i="25"/>
  <c r="J152" i="25"/>
  <c r="J392" i="25"/>
  <c r="J569" i="25"/>
  <c r="J794" i="25"/>
  <c r="J133" i="25"/>
  <c r="J450" i="25"/>
  <c r="J761" i="25"/>
  <c r="J953" i="25"/>
  <c r="J175" i="25"/>
  <c r="J410" i="25"/>
  <c r="J725" i="25"/>
  <c r="J986" i="25"/>
  <c r="J135" i="25"/>
  <c r="J456" i="25"/>
  <c r="J690" i="25"/>
  <c r="J955" i="25"/>
  <c r="J108" i="25"/>
  <c r="J96" i="25"/>
  <c r="J586" i="25"/>
  <c r="J971" i="25"/>
  <c r="J1218" i="25"/>
  <c r="J1731" i="25"/>
  <c r="J1868" i="25"/>
  <c r="J2032" i="25"/>
  <c r="J2197" i="25"/>
  <c r="J2334" i="25"/>
  <c r="J2517" i="25"/>
  <c r="J2636" i="25"/>
  <c r="J3068" i="25"/>
  <c r="J3212" i="25"/>
  <c r="J3332" i="25"/>
  <c r="J3476" i="25"/>
  <c r="J3636" i="25"/>
  <c r="J1109" i="25"/>
  <c r="J335" i="25"/>
  <c r="J780" i="25"/>
  <c r="J1074" i="25"/>
  <c r="J1315" i="25"/>
  <c r="J1467" i="25"/>
  <c r="J1863" i="25"/>
  <c r="J2020" i="25"/>
  <c r="J2208" i="25"/>
  <c r="J2365" i="25"/>
  <c r="J336" i="25"/>
  <c r="J827" i="25"/>
  <c r="J1100" i="25"/>
  <c r="J71" i="25"/>
  <c r="J727" i="25"/>
  <c r="J1211" i="25"/>
  <c r="J1464" i="25"/>
  <c r="J1645" i="25"/>
  <c r="J1883" i="25"/>
  <c r="J2038" i="25"/>
  <c r="J2277" i="25"/>
  <c r="J2486" i="25"/>
  <c r="J2815" i="25"/>
  <c r="J2952" i="25"/>
  <c r="J3117" i="25"/>
  <c r="J3299" i="25"/>
  <c r="J3437" i="25"/>
  <c r="J3601" i="25"/>
  <c r="J3871" i="25"/>
  <c r="J841" i="25"/>
  <c r="J1307" i="25"/>
  <c r="J1479" i="25"/>
  <c r="J1718" i="25"/>
  <c r="J282" i="25"/>
  <c r="J1084" i="25"/>
  <c r="J1625" i="25"/>
  <c r="J1805" i="25"/>
  <c r="J1063" i="25"/>
  <c r="J1439" i="25"/>
  <c r="J2054" i="25"/>
  <c r="J2257" i="25"/>
  <c r="J2520" i="25"/>
  <c r="J2676" i="25"/>
  <c r="J2887" i="25"/>
  <c r="J3075" i="25"/>
  <c r="J3232" i="25"/>
  <c r="J3421" i="25"/>
  <c r="J3933" i="25"/>
  <c r="J894" i="25"/>
  <c r="J1444" i="25"/>
  <c r="J1750" i="25"/>
  <c r="J2028" i="25"/>
  <c r="J2473" i="25"/>
  <c r="J2721" i="25"/>
  <c r="J2857" i="25"/>
  <c r="J3066" i="25"/>
  <c r="J3265" i="25"/>
  <c r="J3422" i="25"/>
  <c r="J3609" i="25"/>
  <c r="J3925" i="25"/>
  <c r="J1129" i="25"/>
  <c r="J1485" i="25"/>
  <c r="J1865" i="25"/>
  <c r="J2111" i="25"/>
  <c r="J2451" i="25"/>
  <c r="J2848" i="25"/>
  <c r="J3808" i="25"/>
  <c r="J2248" i="25"/>
  <c r="J2512" i="25"/>
  <c r="J2692" i="25"/>
  <c r="J2317" i="25"/>
  <c r="J2734" i="25"/>
  <c r="J3569" i="25"/>
  <c r="J3853" i="25"/>
  <c r="J831" i="25"/>
  <c r="J1407" i="25"/>
  <c r="J1755" i="25"/>
  <c r="J2071" i="25"/>
  <c r="J1221" i="25"/>
  <c r="J2324" i="25"/>
  <c r="J2789" i="25"/>
  <c r="J3090" i="25"/>
  <c r="J3341" i="25"/>
  <c r="J3639" i="25"/>
  <c r="J3859" i="25"/>
  <c r="J1169" i="25"/>
  <c r="J2771" i="25"/>
  <c r="J3022" i="25"/>
  <c r="J3323" i="25"/>
  <c r="J3625" i="25"/>
  <c r="J3848" i="25"/>
  <c r="J1367" i="25"/>
  <c r="J3059" i="25"/>
  <c r="J3361" i="25"/>
  <c r="J3613" i="25"/>
  <c r="J3877" i="25"/>
  <c r="J1457" i="25"/>
  <c r="J2467" i="25"/>
  <c r="J1611" i="25"/>
  <c r="J2635" i="25"/>
  <c r="J3114" i="25"/>
  <c r="J3649" i="25"/>
  <c r="J3955" i="25"/>
  <c r="J2959" i="25"/>
  <c r="J3362" i="25"/>
  <c r="J3813" i="25"/>
  <c r="J1472" i="25"/>
  <c r="J2542" i="25"/>
  <c r="J3200" i="25"/>
  <c r="J3603" i="25"/>
  <c r="J863" i="25"/>
  <c r="J2131" i="25"/>
  <c r="J2936" i="25"/>
  <c r="J3417" i="25"/>
  <c r="J3800" i="25"/>
  <c r="J1875" i="25"/>
  <c r="J2564" i="25"/>
  <c r="J2946" i="25"/>
  <c r="J3429" i="25"/>
  <c r="J3918" i="25"/>
  <c r="J1885" i="25"/>
  <c r="J2782" i="25"/>
  <c r="J3666" i="25"/>
  <c r="J404" i="25"/>
  <c r="J2104" i="25"/>
  <c r="J2715" i="25"/>
  <c r="J3136" i="25"/>
  <c r="J3566" i="25"/>
  <c r="J3902" i="25"/>
  <c r="J371" i="25"/>
  <c r="J627" i="25"/>
  <c r="J232" i="25"/>
  <c r="J525" i="25"/>
  <c r="J800" i="25"/>
  <c r="J1056" i="25"/>
  <c r="J1312" i="25"/>
  <c r="J756" i="25"/>
  <c r="J1241" i="25"/>
  <c r="J1414" i="25"/>
  <c r="J1658" i="25"/>
  <c r="J1866" i="25"/>
  <c r="J2026" i="25"/>
  <c r="J2506" i="25"/>
  <c r="J2690" i="25"/>
  <c r="J162" i="25"/>
  <c r="J402" i="25"/>
  <c r="J581" i="25"/>
  <c r="J803" i="25"/>
  <c r="J229" i="25"/>
  <c r="J466" i="25"/>
  <c r="J772" i="25"/>
  <c r="J963" i="25"/>
  <c r="J189" i="25"/>
  <c r="J510" i="25"/>
  <c r="J737" i="25"/>
  <c r="J996" i="25"/>
  <c r="J148" i="25"/>
  <c r="J469" i="25"/>
  <c r="J777" i="25"/>
  <c r="J965" i="25"/>
  <c r="J165" i="25"/>
  <c r="J125" i="25"/>
  <c r="J679" i="25"/>
  <c r="J1041" i="25"/>
  <c r="J1249" i="25"/>
  <c r="J1437" i="25"/>
  <c r="J1575" i="25"/>
  <c r="J1740" i="25"/>
  <c r="J1904" i="25"/>
  <c r="J2041" i="25"/>
  <c r="J2224" i="25"/>
  <c r="J2691" i="25"/>
  <c r="J2812" i="25"/>
  <c r="J2956" i="25"/>
  <c r="J3076" i="25"/>
  <c r="J3220" i="25"/>
  <c r="J3380" i="25"/>
  <c r="J436" i="25"/>
  <c r="J865" i="25"/>
  <c r="J1157" i="25"/>
  <c r="J362" i="25"/>
  <c r="J844" i="25"/>
  <c r="J1087" i="25"/>
  <c r="J1326" i="25"/>
  <c r="J1528" i="25"/>
  <c r="J1686" i="25"/>
  <c r="J2030" i="25"/>
  <c r="J2219" i="25"/>
  <c r="J2428" i="25"/>
  <c r="J417" i="25"/>
  <c r="J1111" i="25"/>
  <c r="J874" i="25"/>
  <c r="J1226" i="25"/>
  <c r="J1501" i="25"/>
  <c r="J1656" i="25"/>
  <c r="J1896" i="25"/>
  <c r="J2289" i="25"/>
  <c r="J2496" i="25"/>
  <c r="J2653" i="25"/>
  <c r="J2824" i="25"/>
  <c r="J3007" i="25"/>
  <c r="J3144" i="25"/>
  <c r="J3309" i="25"/>
  <c r="J3610" i="25"/>
  <c r="J3759" i="25"/>
  <c r="J375" i="25"/>
  <c r="J876" i="25"/>
  <c r="J1319" i="25"/>
  <c r="J1551" i="25"/>
  <c r="J1729" i="25"/>
  <c r="J337" i="25"/>
  <c r="J628" i="25"/>
  <c r="J1201" i="25"/>
  <c r="J1419" i="25"/>
  <c r="J1637" i="25"/>
  <c r="J1816" i="25"/>
  <c r="J2094" i="25"/>
  <c r="J2272" i="25"/>
  <c r="J2532" i="25"/>
  <c r="J2741" i="25"/>
  <c r="J2898" i="25"/>
  <c r="J3640" i="25"/>
  <c r="J3778" i="25"/>
  <c r="J3942" i="25"/>
  <c r="J950" i="25"/>
  <c r="J1462" i="25"/>
  <c r="J2043" i="25"/>
  <c r="J2315" i="25"/>
  <c r="J2485" i="25"/>
  <c r="J2731" i="25"/>
  <c r="J2920" i="25"/>
  <c r="J3077" i="25"/>
  <c r="J3275" i="25"/>
  <c r="J3432" i="25"/>
  <c r="J1162" i="25"/>
  <c r="J1504" i="25"/>
  <c r="J1879" i="25"/>
  <c r="J2180" i="25"/>
  <c r="J2463" i="25"/>
  <c r="J2911" i="25"/>
  <c r="J3173" i="25"/>
  <c r="J3579" i="25"/>
  <c r="J3917" i="25"/>
  <c r="J2263" i="25"/>
  <c r="J2524" i="25"/>
  <c r="J2703" i="25"/>
  <c r="J2858" i="25"/>
  <c r="J3214" i="25"/>
  <c r="J3872" i="25"/>
  <c r="J897" i="25"/>
  <c r="J1486" i="25"/>
  <c r="J1793" i="25"/>
  <c r="J1257" i="25"/>
  <c r="J2479" i="25"/>
  <c r="J2802" i="25"/>
  <c r="J3104" i="25"/>
  <c r="J3355" i="25"/>
  <c r="J3656" i="25"/>
  <c r="J1321" i="25"/>
  <c r="J2388" i="25"/>
  <c r="J2790" i="25"/>
  <c r="J3091" i="25"/>
  <c r="J3342" i="25"/>
  <c r="J3673" i="25"/>
  <c r="J2441" i="25"/>
  <c r="J2823" i="25"/>
  <c r="J3074" i="25"/>
  <c r="J3376" i="25"/>
  <c r="J3702" i="25"/>
  <c r="J2008" i="25"/>
  <c r="J2491" i="25"/>
  <c r="J2862" i="25"/>
  <c r="J1688" i="25"/>
  <c r="J2761" i="25"/>
  <c r="J3145" i="25"/>
  <c r="J1202" i="25"/>
  <c r="J2237" i="25"/>
  <c r="J2985" i="25"/>
  <c r="J3385" i="25"/>
  <c r="J3840" i="25"/>
  <c r="J1911" i="25"/>
  <c r="J2686" i="25"/>
  <c r="J3230" i="25"/>
  <c r="J2350" i="25"/>
  <c r="J2966" i="25"/>
  <c r="J3499" i="25"/>
  <c r="J3822" i="25"/>
  <c r="J1928" i="25"/>
  <c r="J3237" i="25"/>
  <c r="J1141" i="25"/>
  <c r="J2374" i="25"/>
  <c r="J3103" i="25"/>
  <c r="J3503" i="25"/>
  <c r="J3941" i="25"/>
  <c r="J3321" i="25"/>
  <c r="J3692" i="25"/>
  <c r="J723" i="25"/>
  <c r="J2159" i="25"/>
  <c r="J2750" i="25"/>
  <c r="J3166" i="25"/>
  <c r="J3595" i="25"/>
  <c r="J379" i="25"/>
  <c r="J635" i="25"/>
  <c r="J241" i="25"/>
  <c r="J534" i="25"/>
  <c r="J808" i="25"/>
  <c r="J1320" i="25"/>
  <c r="J172" i="25"/>
  <c r="J505" i="25"/>
  <c r="J802" i="25"/>
  <c r="J975" i="25"/>
  <c r="J1250" i="25"/>
  <c r="J1482" i="25"/>
  <c r="J1666" i="25"/>
  <c r="J1898" i="25"/>
  <c r="J2034" i="25"/>
  <c r="J2378" i="25"/>
  <c r="J2538" i="25"/>
  <c r="J2698" i="25"/>
  <c r="J204" i="25"/>
  <c r="J413" i="25"/>
  <c r="J654" i="25"/>
  <c r="J812" i="25"/>
  <c r="J242" i="25"/>
  <c r="J480" i="25"/>
  <c r="J786" i="25"/>
  <c r="J1036" i="25"/>
  <c r="J201" i="25"/>
  <c r="J522" i="25"/>
  <c r="J750" i="25"/>
  <c r="J1006" i="25"/>
  <c r="J247" i="25"/>
  <c r="J482" i="25"/>
  <c r="J788" i="25"/>
  <c r="J977" i="25"/>
  <c r="J178" i="25"/>
  <c r="J1092" i="25"/>
  <c r="J1260" i="25"/>
  <c r="J1447" i="25"/>
  <c r="J1612" i="25"/>
  <c r="J1749" i="25"/>
  <c r="J1932" i="25"/>
  <c r="J2233" i="25"/>
  <c r="J2535" i="25"/>
  <c r="J2700" i="25"/>
  <c r="J2820" i="25"/>
  <c r="J2964" i="25"/>
  <c r="J3124" i="25"/>
  <c r="J3388" i="25"/>
  <c r="J3508" i="25"/>
  <c r="J14" i="25"/>
  <c r="J533" i="25"/>
  <c r="J885" i="25"/>
  <c r="J1193" i="25"/>
  <c r="J386" i="25"/>
  <c r="J867" i="25"/>
  <c r="J1159" i="25"/>
  <c r="J1338" i="25"/>
  <c r="J1540" i="25"/>
  <c r="J1696" i="25"/>
  <c r="J1884" i="25"/>
  <c r="J2093" i="25"/>
  <c r="J2249" i="25"/>
  <c r="J1161" i="25"/>
  <c r="J167" i="25"/>
  <c r="J959" i="25"/>
  <c r="J1242" i="25"/>
  <c r="J1513" i="25"/>
  <c r="J1908" i="25"/>
  <c r="J2301" i="25"/>
  <c r="J2507" i="25"/>
  <c r="J2714" i="25"/>
  <c r="J2851" i="25"/>
  <c r="J3016" i="25"/>
  <c r="J3318" i="25"/>
  <c r="J3783" i="25"/>
  <c r="J3887" i="25"/>
  <c r="J418" i="25"/>
  <c r="J1053" i="25"/>
  <c r="J1334" i="25"/>
  <c r="J1563" i="25"/>
  <c r="J376" i="25"/>
  <c r="J87" i="25"/>
  <c r="J743" i="25"/>
  <c r="J1215" i="25"/>
  <c r="J1431" i="25"/>
  <c r="J1649" i="25"/>
  <c r="J42" i="25"/>
  <c r="J1576" i="25"/>
  <c r="J1823" i="25"/>
  <c r="J2108" i="25"/>
  <c r="J2353" i="25"/>
  <c r="J2543" i="25"/>
  <c r="J3096" i="25"/>
  <c r="J3462" i="25"/>
  <c r="J3650" i="25"/>
  <c r="J3787" i="25"/>
  <c r="J3952" i="25"/>
  <c r="J1127" i="25"/>
  <c r="J1483" i="25"/>
  <c r="J1878" i="25"/>
  <c r="J2055" i="25"/>
  <c r="J2328" i="25"/>
  <c r="J2568" i="25"/>
  <c r="J2743" i="25"/>
  <c r="J2930" i="25"/>
  <c r="J3087" i="25"/>
  <c r="J3651" i="25"/>
  <c r="J3825" i="25"/>
  <c r="J3962" i="25"/>
  <c r="J1189" i="25"/>
  <c r="J1580" i="25"/>
  <c r="J1892" i="25"/>
  <c r="J2487" i="25"/>
  <c r="J2931" i="25"/>
  <c r="J3287" i="25"/>
  <c r="J3600" i="25"/>
  <c r="J3936" i="25"/>
  <c r="J3170" i="25"/>
  <c r="J2475" i="25"/>
  <c r="J3234" i="25"/>
  <c r="J3611" i="25"/>
  <c r="J3945" i="25"/>
  <c r="J958" i="25"/>
  <c r="J1809" i="25"/>
  <c r="J2153" i="25"/>
  <c r="J1516" i="25"/>
  <c r="J2024" i="25"/>
  <c r="J2503" i="25"/>
  <c r="J2821" i="25"/>
  <c r="J3122" i="25"/>
  <c r="J3457" i="25"/>
  <c r="J3964" i="25"/>
  <c r="J1366" i="25"/>
  <c r="J2006" i="25"/>
  <c r="J2481" i="25"/>
  <c r="J2808" i="25"/>
  <c r="J3142" i="25"/>
  <c r="J3357" i="25"/>
  <c r="J3685" i="25"/>
  <c r="J1452" i="25"/>
  <c r="J2061" i="25"/>
  <c r="J2459" i="25"/>
  <c r="J2841" i="25"/>
  <c r="J3176" i="25"/>
  <c r="J3950" i="25"/>
  <c r="J1533" i="25"/>
  <c r="J2118" i="25"/>
  <c r="J2513" i="25"/>
  <c r="J2912" i="25"/>
  <c r="J1763" i="25"/>
  <c r="J2798" i="25"/>
  <c r="J3302" i="25"/>
  <c r="J1299" i="25"/>
  <c r="J2293" i="25"/>
  <c r="J3011" i="25"/>
  <c r="J3550" i="25"/>
  <c r="J3910" i="25"/>
  <c r="J2729" i="25"/>
  <c r="J3726" i="25"/>
  <c r="J1205" i="25"/>
  <c r="J2502" i="25"/>
  <c r="J2995" i="25"/>
  <c r="J3530" i="25"/>
  <c r="J3958" i="25"/>
  <c r="J3262" i="25"/>
  <c r="J3736" i="25"/>
  <c r="J1662" i="25"/>
  <c r="J2516" i="25"/>
  <c r="J3133" i="25"/>
  <c r="J3533" i="25"/>
  <c r="J2157" i="25"/>
  <c r="J2850" i="25"/>
  <c r="J3403" i="25"/>
  <c r="J3712" i="25"/>
  <c r="J1253" i="25"/>
  <c r="J2213" i="25"/>
  <c r="J3301" i="25"/>
  <c r="J3947" i="25"/>
  <c r="J131" i="25"/>
  <c r="J387" i="25"/>
  <c r="J643" i="25"/>
  <c r="J250" i="25"/>
  <c r="J543" i="25"/>
  <c r="J816" i="25"/>
  <c r="J1072" i="25"/>
  <c r="J1328" i="25"/>
  <c r="J182" i="25"/>
  <c r="J517" i="25"/>
  <c r="J811" i="25"/>
  <c r="J1049" i="25"/>
  <c r="J1522" i="25"/>
  <c r="J1674" i="25"/>
  <c r="J1906" i="25"/>
  <c r="J2090" i="25"/>
  <c r="J2226" i="25"/>
  <c r="J2410" i="25"/>
  <c r="J2546" i="25"/>
  <c r="J37" i="25"/>
  <c r="J664" i="25"/>
  <c r="J849" i="25"/>
  <c r="J257" i="25"/>
  <c r="J576" i="25"/>
  <c r="J797" i="25"/>
  <c r="J1046" i="25"/>
  <c r="J536" i="25"/>
  <c r="J835" i="25"/>
  <c r="J1017" i="25"/>
  <c r="J261" i="25"/>
  <c r="J498" i="25"/>
  <c r="J799" i="25"/>
  <c r="J191" i="25"/>
  <c r="J717" i="25"/>
  <c r="J1102" i="25"/>
  <c r="J1301" i="25"/>
  <c r="J1456" i="25"/>
  <c r="J1639" i="25"/>
  <c r="J1758" i="25"/>
  <c r="J1941" i="25"/>
  <c r="J2407" i="25"/>
  <c r="J2544" i="25"/>
  <c r="J2708" i="25"/>
  <c r="J2868" i="25"/>
  <c r="J2988" i="25"/>
  <c r="J3396" i="25"/>
  <c r="J3540" i="25"/>
  <c r="J614" i="25"/>
  <c r="J905" i="25"/>
  <c r="J17" i="25"/>
  <c r="J541" i="25"/>
  <c r="J1550" i="25"/>
  <c r="J1759" i="25"/>
  <c r="J1916" i="25"/>
  <c r="J2103" i="25"/>
  <c r="J2260" i="25"/>
  <c r="J18" i="25"/>
  <c r="J542" i="25"/>
  <c r="J889" i="25"/>
  <c r="J1196" i="25"/>
  <c r="J222" i="25"/>
  <c r="J991" i="25"/>
  <c r="J1331" i="25"/>
  <c r="J1525" i="25"/>
  <c r="J1741" i="25"/>
  <c r="J2134" i="25"/>
  <c r="J2539" i="25"/>
  <c r="J2723" i="25"/>
  <c r="J2861" i="25"/>
  <c r="J3025" i="25"/>
  <c r="J3327" i="25"/>
  <c r="J3510" i="25"/>
  <c r="J3629" i="25"/>
  <c r="J3791" i="25"/>
  <c r="J3935" i="25"/>
  <c r="J449" i="25"/>
  <c r="J1079" i="25"/>
  <c r="J1347" i="25"/>
  <c r="J1574" i="25"/>
  <c r="J235" i="25"/>
  <c r="J491" i="25"/>
  <c r="J77" i="25"/>
  <c r="J369" i="25"/>
  <c r="J662" i="25"/>
  <c r="J920" i="25"/>
  <c r="J1176" i="25"/>
  <c r="J318" i="25"/>
  <c r="J600" i="25"/>
  <c r="J820" i="25"/>
  <c r="J1094" i="25"/>
  <c r="J1268" i="25"/>
  <c r="J1530" i="25"/>
  <c r="J1738" i="25"/>
  <c r="J2098" i="25"/>
  <c r="J2234" i="25"/>
  <c r="J2418" i="25"/>
  <c r="J2602" i="25"/>
  <c r="J47" i="25"/>
  <c r="J288" i="25"/>
  <c r="J465" i="25"/>
  <c r="J33" i="25"/>
  <c r="J312" i="25"/>
  <c r="J592" i="25"/>
  <c r="J845" i="25"/>
  <c r="J1057" i="25"/>
  <c r="J313" i="25"/>
  <c r="J551" i="25"/>
  <c r="J846" i="25"/>
  <c r="J1027" i="25"/>
  <c r="J273" i="25"/>
  <c r="J594" i="25"/>
  <c r="J813" i="25"/>
  <c r="J1060" i="25"/>
  <c r="J207" i="25"/>
  <c r="J853" i="25"/>
  <c r="J1114" i="25"/>
  <c r="J1333" i="25"/>
  <c r="J1465" i="25"/>
  <c r="J1648" i="25"/>
  <c r="J1813" i="25"/>
  <c r="J1950" i="25"/>
  <c r="J2115" i="25"/>
  <c r="J2416" i="25"/>
  <c r="J2599" i="25"/>
  <c r="J2732" i="25"/>
  <c r="J2876" i="25"/>
  <c r="J2996" i="25"/>
  <c r="J3140" i="25"/>
  <c r="J3284" i="25"/>
  <c r="J3404" i="25"/>
  <c r="J3564" i="25"/>
  <c r="J73" i="25"/>
  <c r="J639" i="25"/>
  <c r="J1019" i="25"/>
  <c r="J45" i="25"/>
  <c r="J562" i="25"/>
  <c r="J1421" i="25"/>
  <c r="J1581" i="25"/>
  <c r="J1769" i="25"/>
  <c r="J1926" i="25"/>
  <c r="J2113" i="25"/>
  <c r="J2302" i="25"/>
  <c r="J54" i="25"/>
  <c r="J617" i="25"/>
  <c r="J908" i="25"/>
  <c r="J1209" i="25"/>
  <c r="J492" i="25"/>
  <c r="J1025" i="25"/>
  <c r="J1346" i="25"/>
  <c r="J1536" i="25"/>
  <c r="J1991" i="25"/>
  <c r="J2171" i="25"/>
  <c r="J2384" i="25"/>
  <c r="J2549" i="25"/>
  <c r="J2733" i="25"/>
  <c r="J2897" i="25"/>
  <c r="J243" i="25"/>
  <c r="J936" i="25"/>
  <c r="J328" i="25"/>
  <c r="J948" i="25"/>
  <c r="J1546" i="25"/>
  <c r="J2106" i="25"/>
  <c r="J2490" i="25"/>
  <c r="J309" i="25"/>
  <c r="J90" i="25"/>
  <c r="J676" i="25"/>
  <c r="J384" i="25"/>
  <c r="J52" i="25"/>
  <c r="J678" i="25"/>
  <c r="J317" i="25"/>
  <c r="J1124" i="25"/>
  <c r="J1539" i="25"/>
  <c r="J2014" i="25"/>
  <c r="J2796" i="25"/>
  <c r="J3156" i="25"/>
  <c r="J3572" i="25"/>
  <c r="J686" i="25"/>
  <c r="J588" i="25"/>
  <c r="J1230" i="25"/>
  <c r="J1780" i="25"/>
  <c r="J2198" i="25"/>
  <c r="J669" i="25"/>
  <c r="J530" i="25"/>
  <c r="J1413" i="25"/>
  <c r="J2015" i="25"/>
  <c r="J2591" i="25"/>
  <c r="J2943" i="25"/>
  <c r="J3592" i="25"/>
  <c r="J3863" i="25"/>
  <c r="J806" i="25"/>
  <c r="J1468" i="25"/>
  <c r="J1848" i="25"/>
  <c r="J194" i="25"/>
  <c r="J1065" i="25"/>
  <c r="J1531" i="25"/>
  <c r="J1355" i="25"/>
  <c r="J1929" i="25"/>
  <c r="J2245" i="25"/>
  <c r="J2639" i="25"/>
  <c r="J2971" i="25"/>
  <c r="J3211" i="25"/>
  <c r="J3514" i="25"/>
  <c r="J519" i="25"/>
  <c r="J1500" i="25"/>
  <c r="J2000" i="25"/>
  <c r="J2356" i="25"/>
  <c r="J2688" i="25"/>
  <c r="J2983" i="25"/>
  <c r="J3536" i="25"/>
  <c r="J3843" i="25"/>
  <c r="J828" i="25"/>
  <c r="J1695" i="25"/>
  <c r="J2247" i="25"/>
  <c r="J2744" i="25"/>
  <c r="J3329" i="25"/>
  <c r="J3697" i="25"/>
  <c r="J2689" i="25"/>
  <c r="J3381" i="25"/>
  <c r="J3798" i="25"/>
  <c r="J1298" i="25"/>
  <c r="J1909" i="25"/>
  <c r="J1108" i="25"/>
  <c r="J2214" i="25"/>
  <c r="J2770" i="25"/>
  <c r="J3257" i="25"/>
  <c r="J3713" i="25"/>
  <c r="J1044" i="25"/>
  <c r="J2059" i="25"/>
  <c r="J2757" i="25"/>
  <c r="J3189" i="25"/>
  <c r="J918" i="25"/>
  <c r="J2172" i="25"/>
  <c r="J2697" i="25"/>
  <c r="J3227" i="25"/>
  <c r="J3731" i="25"/>
  <c r="J1118" i="25"/>
  <c r="J2227" i="25"/>
  <c r="J2777" i="25"/>
  <c r="J3331" i="25"/>
  <c r="J3909" i="25"/>
  <c r="J2637" i="25"/>
  <c r="J3333" i="25"/>
  <c r="J1203" i="25"/>
  <c r="J2865" i="25"/>
  <c r="J2903" i="25"/>
  <c r="J3728" i="25"/>
  <c r="J2037" i="25"/>
  <c r="J3102" i="25"/>
  <c r="J3827" i="25"/>
  <c r="J2264" i="25"/>
  <c r="J2470" i="25"/>
  <c r="J3456" i="25"/>
  <c r="J3923" i="25"/>
  <c r="J2377" i="25"/>
  <c r="J3330" i="25"/>
  <c r="J259" i="25"/>
  <c r="J1184" i="25"/>
  <c r="J349" i="25"/>
  <c r="J1113" i="25"/>
  <c r="J1778" i="25"/>
  <c r="J2122" i="25"/>
  <c r="J2618" i="25"/>
  <c r="J538" i="25"/>
  <c r="J117" i="25"/>
  <c r="J932" i="25"/>
  <c r="J606" i="25"/>
  <c r="J121" i="25"/>
  <c r="J903" i="25"/>
  <c r="J389" i="25"/>
  <c r="J1207" i="25"/>
  <c r="J1667" i="25"/>
  <c r="J2124" i="25"/>
  <c r="J2892" i="25"/>
  <c r="J3308" i="25"/>
  <c r="J3588" i="25"/>
  <c r="J1035" i="25"/>
  <c r="J691" i="25"/>
  <c r="J1800" i="25"/>
  <c r="J2344" i="25"/>
  <c r="J1023" i="25"/>
  <c r="J695" i="25"/>
  <c r="J1620" i="25"/>
  <c r="J2182" i="25"/>
  <c r="J2632" i="25"/>
  <c r="J3687" i="25"/>
  <c r="J3951" i="25"/>
  <c r="J1178" i="25"/>
  <c r="J1622" i="25"/>
  <c r="J502" i="25"/>
  <c r="J293" i="25"/>
  <c r="J1247" i="25"/>
  <c r="J1553" i="25"/>
  <c r="J504" i="25"/>
  <c r="J1595" i="25"/>
  <c r="J1984" i="25"/>
  <c r="J2381" i="25"/>
  <c r="J2662" i="25"/>
  <c r="J2992" i="25"/>
  <c r="J3557" i="25"/>
  <c r="J3851" i="25"/>
  <c r="J681" i="25"/>
  <c r="J1653" i="25"/>
  <c r="J2137" i="25"/>
  <c r="J2449" i="25"/>
  <c r="J2816" i="25"/>
  <c r="J3660" i="25"/>
  <c r="J3907" i="25"/>
  <c r="J1239" i="25"/>
  <c r="J1846" i="25"/>
  <c r="J2287" i="25"/>
  <c r="J2953" i="25"/>
  <c r="J2413" i="25"/>
  <c r="J1617" i="25"/>
  <c r="J2901" i="25"/>
  <c r="J3423" i="25"/>
  <c r="J61" i="25"/>
  <c r="J1382" i="25"/>
  <c r="J1949" i="25"/>
  <c r="J1555" i="25"/>
  <c r="J2937" i="25"/>
  <c r="J3322" i="25"/>
  <c r="J3818" i="25"/>
  <c r="J1527" i="25"/>
  <c r="J2251" i="25"/>
  <c r="J3310" i="25"/>
  <c r="J3803" i="25"/>
  <c r="J1492" i="25"/>
  <c r="J2308" i="25"/>
  <c r="J2907" i="25"/>
  <c r="J3343" i="25"/>
  <c r="J3763" i="25"/>
  <c r="J197" i="25"/>
  <c r="J2446" i="25"/>
  <c r="J3435" i="25"/>
  <c r="J251" i="25"/>
  <c r="J378" i="25"/>
  <c r="J944" i="25"/>
  <c r="J338" i="25"/>
  <c r="J1103" i="25"/>
  <c r="J1610" i="25"/>
  <c r="J2114" i="25"/>
  <c r="J2610" i="25"/>
  <c r="J319" i="25"/>
  <c r="J103" i="25"/>
  <c r="J890" i="25"/>
  <c r="J398" i="25"/>
  <c r="J825" i="25"/>
  <c r="J332" i="25"/>
  <c r="J1197" i="25"/>
  <c r="J1657" i="25"/>
  <c r="J2023" i="25"/>
  <c r="J2453" i="25"/>
  <c r="J3580" i="25"/>
  <c r="J819" i="25"/>
  <c r="J668" i="25"/>
  <c r="J1278" i="25"/>
  <c r="J1790" i="25"/>
  <c r="J2333" i="25"/>
  <c r="J694" i="25"/>
  <c r="J574" i="25"/>
  <c r="J1608" i="25"/>
  <c r="J2027" i="25"/>
  <c r="J2622" i="25"/>
  <c r="J3034" i="25"/>
  <c r="J3336" i="25"/>
  <c r="J3679" i="25"/>
  <c r="J3943" i="25"/>
  <c r="J1101" i="25"/>
  <c r="J1609" i="25"/>
  <c r="J1861" i="25"/>
  <c r="J249" i="25"/>
  <c r="J1234" i="25"/>
  <c r="J1542" i="25"/>
  <c r="J429" i="25"/>
  <c r="J1420" i="25"/>
  <c r="J2651" i="25"/>
  <c r="J2982" i="25"/>
  <c r="J3222" i="25"/>
  <c r="J3545" i="25"/>
  <c r="J3824" i="25"/>
  <c r="J599" i="25"/>
  <c r="J2013" i="25"/>
  <c r="J2437" i="25"/>
  <c r="J2753" i="25"/>
  <c r="J3024" i="25"/>
  <c r="J3328" i="25"/>
  <c r="J3599" i="25"/>
  <c r="J1217" i="25"/>
  <c r="J1713" i="25"/>
  <c r="J2262" i="25"/>
  <c r="J2765" i="25"/>
  <c r="J3392" i="25"/>
  <c r="J3954" i="25"/>
  <c r="J2400" i="25"/>
  <c r="J2712" i="25"/>
  <c r="J1773" i="25"/>
  <c r="J1317" i="25"/>
  <c r="J1935" i="25"/>
  <c r="J1166" i="25"/>
  <c r="J2244" i="25"/>
  <c r="J3304" i="25"/>
  <c r="J3773" i="25"/>
  <c r="J1115" i="25"/>
  <c r="J2223" i="25"/>
  <c r="J2822" i="25"/>
  <c r="J3291" i="25"/>
  <c r="J3717" i="25"/>
  <c r="J3241" i="25"/>
  <c r="J3747" i="25"/>
  <c r="J1179" i="25"/>
  <c r="J2255" i="25"/>
  <c r="J2927" i="25"/>
  <c r="J3353" i="25"/>
  <c r="J2684" i="25"/>
  <c r="J3571" i="25"/>
  <c r="J1300" i="25"/>
  <c r="J2965" i="25"/>
  <c r="J3521" i="25"/>
  <c r="J1856" i="25"/>
  <c r="J3152" i="25"/>
  <c r="J3754" i="25"/>
  <c r="J2366" i="25"/>
  <c r="J3184" i="25"/>
  <c r="J3914" i="25"/>
  <c r="J2565" i="25"/>
  <c r="J3371" i="25"/>
  <c r="J722" i="25"/>
  <c r="J3481" i="25"/>
  <c r="J1348" i="25"/>
  <c r="J3352" i="25"/>
  <c r="J3837" i="25"/>
  <c r="J499" i="25"/>
  <c r="J680" i="25"/>
  <c r="J652" i="25"/>
  <c r="J1396" i="25"/>
  <c r="J2298" i="25"/>
  <c r="J298" i="25"/>
  <c r="J438" i="25"/>
  <c r="J661" i="25"/>
  <c r="J608" i="25"/>
  <c r="J567" i="25"/>
  <c r="J2307" i="25"/>
  <c r="J2900" i="25"/>
  <c r="J3460" i="25"/>
  <c r="J1098" i="25"/>
  <c r="J1219" i="25"/>
  <c r="J2009" i="25"/>
  <c r="J1043" i="25"/>
  <c r="J2265" i="25"/>
  <c r="J2934" i="25"/>
  <c r="J3519" i="25"/>
  <c r="J3975" i="25"/>
  <c r="J1443" i="25"/>
  <c r="J705" i="25"/>
  <c r="J2216" i="25"/>
  <c r="J2793" i="25"/>
  <c r="J3179" i="25"/>
  <c r="J3668" i="25"/>
  <c r="J1214" i="25"/>
  <c r="J2973" i="25"/>
  <c r="J3916" i="25"/>
  <c r="J1655" i="25"/>
  <c r="J2424" i="25"/>
  <c r="J3307" i="25"/>
  <c r="J1829" i="25"/>
  <c r="J3110" i="25"/>
  <c r="J264" i="25"/>
  <c r="J1735" i="25"/>
  <c r="J1745" i="25"/>
  <c r="J2955" i="25"/>
  <c r="J3522" i="25"/>
  <c r="J2624" i="25"/>
  <c r="J1723" i="25"/>
  <c r="J2649" i="25"/>
  <c r="J3511" i="25"/>
  <c r="J1051" i="25"/>
  <c r="J2680" i="25"/>
  <c r="J2830" i="25"/>
  <c r="J3653" i="25"/>
  <c r="J2452" i="25"/>
  <c r="J3795" i="25"/>
  <c r="J2550" i="25"/>
  <c r="J3552" i="25"/>
  <c r="J3479" i="25"/>
  <c r="J1881" i="25"/>
  <c r="J3398" i="25"/>
  <c r="J1663" i="25"/>
  <c r="J3186" i="25"/>
  <c r="J1590" i="25"/>
  <c r="J2978" i="25"/>
  <c r="J507" i="25"/>
  <c r="J688" i="25"/>
  <c r="J663" i="25"/>
  <c r="J1538" i="25"/>
  <c r="J2306" i="25"/>
  <c r="J549" i="25"/>
  <c r="J647" i="25"/>
  <c r="J714" i="25"/>
  <c r="J623" i="25"/>
  <c r="J873" i="25"/>
  <c r="J1721" i="25"/>
  <c r="J2316" i="25"/>
  <c r="J3028" i="25"/>
  <c r="J3468" i="25"/>
  <c r="J82" i="25"/>
  <c r="J2125" i="25"/>
  <c r="J1401" i="25"/>
  <c r="J2397" i="25"/>
  <c r="J3098" i="25"/>
  <c r="J3528" i="25"/>
  <c r="J29" i="25"/>
  <c r="J1454" i="25"/>
  <c r="J1756" i="25"/>
  <c r="J1631" i="25"/>
  <c r="J2231" i="25"/>
  <c r="J2803" i="25"/>
  <c r="J3326" i="25"/>
  <c r="J1237" i="25"/>
  <c r="J1918" i="25"/>
  <c r="J2593" i="25"/>
  <c r="J3150" i="25"/>
  <c r="J3515" i="25"/>
  <c r="J353" i="25"/>
  <c r="J1677" i="25"/>
  <c r="J2630" i="25"/>
  <c r="J3496" i="25"/>
  <c r="J2358" i="25"/>
  <c r="J3319" i="25"/>
  <c r="J764" i="25"/>
  <c r="J1990" i="25"/>
  <c r="J1888" i="25"/>
  <c r="J2969" i="25"/>
  <c r="J3624" i="25"/>
  <c r="J2938" i="25"/>
  <c r="J3542" i="25"/>
  <c r="J1760" i="25"/>
  <c r="J2673" i="25"/>
  <c r="J3561" i="25"/>
  <c r="J2704" i="25"/>
  <c r="J2863" i="25"/>
  <c r="J3884" i="25"/>
  <c r="J2766" i="25"/>
  <c r="J3794" i="25"/>
  <c r="J2494" i="25"/>
  <c r="J3821" i="25"/>
  <c r="J2597" i="25"/>
  <c r="J3582" i="25"/>
  <c r="J3502" i="25"/>
  <c r="J3637" i="25"/>
  <c r="J2320" i="25"/>
  <c r="J3430" i="25"/>
  <c r="J1665" i="25"/>
  <c r="J515" i="25"/>
  <c r="J928" i="25"/>
  <c r="J673" i="25"/>
  <c r="J1786" i="25"/>
  <c r="J2426" i="25"/>
  <c r="J559" i="25"/>
  <c r="J660" i="25"/>
  <c r="J860" i="25"/>
  <c r="J914" i="25"/>
  <c r="J887" i="25"/>
  <c r="J1822" i="25"/>
  <c r="J2325" i="25"/>
  <c r="J3052" i="25"/>
  <c r="J44" i="25"/>
  <c r="J1455" i="25"/>
  <c r="J2135" i="25"/>
  <c r="J1220" i="25"/>
  <c r="J1632" i="25"/>
  <c r="J2409" i="25"/>
  <c r="J3107" i="25"/>
  <c r="J1670" i="25"/>
  <c r="J1351" i="25"/>
  <c r="J1768" i="25"/>
  <c r="J86" i="25"/>
  <c r="J1192" i="25"/>
  <c r="J2434" i="25"/>
  <c r="J711" i="25"/>
  <c r="J942" i="25"/>
  <c r="J901" i="25"/>
  <c r="J1070" i="25"/>
  <c r="J906" i="25"/>
  <c r="J3060" i="25"/>
  <c r="J268" i="25"/>
  <c r="J304" i="25"/>
  <c r="J1591" i="25"/>
  <c r="J2355" i="25"/>
  <c r="J1233" i="25"/>
  <c r="J1788" i="25"/>
  <c r="J2421" i="25"/>
  <c r="J95" i="25"/>
  <c r="J1200" i="25"/>
  <c r="J902" i="25"/>
  <c r="J1922" i="25"/>
  <c r="J2626" i="25"/>
  <c r="J721" i="25"/>
  <c r="J1081" i="25"/>
  <c r="J1343" i="25"/>
  <c r="J1859" i="25"/>
  <c r="J2617" i="25"/>
  <c r="J3148" i="25"/>
  <c r="J295" i="25"/>
  <c r="J1020" i="25"/>
  <c r="J1633" i="25"/>
  <c r="J84" i="25"/>
  <c r="J1799" i="25"/>
  <c r="J2742" i="25"/>
  <c r="J3226" i="25"/>
  <c r="J3719" i="25"/>
  <c r="J1814" i="25"/>
  <c r="J546" i="25"/>
  <c r="J1010" i="25"/>
  <c r="J1917" i="25"/>
  <c r="J2484" i="25"/>
  <c r="J3002" i="25"/>
  <c r="J3869" i="25"/>
  <c r="J1422" i="25"/>
  <c r="J2204" i="25"/>
  <c r="J2826" i="25"/>
  <c r="J3192" i="25"/>
  <c r="J3733" i="25"/>
  <c r="J753" i="25"/>
  <c r="J2029" i="25"/>
  <c r="J3753" i="25"/>
  <c r="J2667" i="25"/>
  <c r="J3652" i="25"/>
  <c r="J1564" i="25"/>
  <c r="J97" i="25"/>
  <c r="J3187" i="25"/>
  <c r="J3977" i="25"/>
  <c r="J3157" i="25"/>
  <c r="J3832" i="25"/>
  <c r="J2089" i="25"/>
  <c r="J3041" i="25"/>
  <c r="J3085" i="25"/>
  <c r="J1700" i="25"/>
  <c r="J3229" i="25"/>
  <c r="J1390" i="25"/>
  <c r="J3042" i="25"/>
  <c r="J573" i="25"/>
  <c r="J3178" i="25"/>
  <c r="J707" i="25"/>
  <c r="J2967" i="25"/>
  <c r="J394" i="25"/>
  <c r="J2882" i="25"/>
  <c r="J3756" i="25"/>
  <c r="J2883" i="25"/>
  <c r="J3738" i="25"/>
  <c r="J2268" i="25"/>
  <c r="J3383" i="25"/>
  <c r="J388" i="25"/>
  <c r="J1440" i="25"/>
  <c r="J1122" i="25"/>
  <c r="J1978" i="25"/>
  <c r="J57" i="25"/>
  <c r="J63" i="25"/>
  <c r="J289" i="25"/>
  <c r="J53" i="25"/>
  <c r="J1354" i="25"/>
  <c r="J1959" i="25"/>
  <c r="J2627" i="25"/>
  <c r="J3316" i="25"/>
  <c r="J334" i="25"/>
  <c r="J1052" i="25"/>
  <c r="J397" i="25"/>
  <c r="J130" i="25"/>
  <c r="J303" i="25"/>
  <c r="J306" i="25"/>
  <c r="J2806" i="25"/>
  <c r="J3807" i="25"/>
  <c r="J1837" i="25"/>
  <c r="J1661" i="25"/>
  <c r="J1998" i="25"/>
  <c r="J2846" i="25"/>
  <c r="J3567" i="25"/>
  <c r="J1287" i="25"/>
  <c r="J2461" i="25"/>
  <c r="J3202" i="25"/>
  <c r="J602" i="25"/>
  <c r="J2084" i="25"/>
  <c r="J3734" i="25"/>
  <c r="J2679" i="25"/>
  <c r="J3762" i="25"/>
  <c r="J2004" i="25"/>
  <c r="J2623" i="25"/>
  <c r="J2600" i="25"/>
  <c r="J3965" i="25"/>
  <c r="J2976" i="25"/>
  <c r="J484" i="25"/>
  <c r="J554" i="25"/>
  <c r="J3721" i="25"/>
  <c r="J2986" i="25"/>
  <c r="J1912" i="25"/>
  <c r="J393" i="25"/>
  <c r="J3449" i="25"/>
  <c r="J2914" i="25"/>
  <c r="J2376" i="25"/>
  <c r="J3882" i="25"/>
  <c r="J671" i="25"/>
  <c r="J142" i="25"/>
  <c r="J408" i="25"/>
  <c r="J3412" i="25"/>
  <c r="J645" i="25"/>
  <c r="J545" i="25"/>
  <c r="J2120" i="25"/>
  <c r="J2877" i="25"/>
  <c r="J3659" i="25"/>
  <c r="J1673" i="25"/>
  <c r="J2629" i="25"/>
  <c r="J682" i="25"/>
  <c r="J2412" i="25"/>
  <c r="J3771" i="25"/>
  <c r="J2500" i="25"/>
  <c r="J3780" i="25"/>
  <c r="J2236" i="25"/>
  <c r="J311" i="25"/>
  <c r="J2957" i="25"/>
  <c r="J102" i="25"/>
  <c r="J3027" i="25"/>
  <c r="J929" i="25"/>
  <c r="J1534" i="25"/>
  <c r="J1383" i="25"/>
  <c r="J2077" i="25"/>
  <c r="J1235" i="25"/>
  <c r="J3531" i="25"/>
  <c r="J3163" i="25"/>
  <c r="J2429" i="25"/>
  <c r="J3901" i="25"/>
  <c r="J326" i="25"/>
  <c r="J1364" i="25"/>
  <c r="J666" i="25"/>
  <c r="J1174" i="25"/>
  <c r="J3217" i="25"/>
  <c r="J731" i="25"/>
  <c r="J137" i="25"/>
  <c r="J597" i="25"/>
  <c r="J3013" i="25"/>
  <c r="J3732" i="25"/>
  <c r="J1732" i="25"/>
  <c r="J2640" i="25"/>
  <c r="J3411" i="25"/>
  <c r="J1381" i="25"/>
  <c r="J2655" i="25"/>
  <c r="J2595" i="25"/>
  <c r="J166" i="25"/>
  <c r="J1034" i="25"/>
  <c r="J2987" i="25"/>
  <c r="J101" i="25"/>
  <c r="J790" i="25"/>
  <c r="J3194" i="25"/>
  <c r="J1838" i="25"/>
  <c r="J2119" i="25"/>
  <c r="J1624" i="25"/>
  <c r="J3627" i="25"/>
  <c r="J3282" i="25"/>
  <c r="J2646" i="25"/>
  <c r="J3185" i="25"/>
  <c r="J3051" i="25"/>
  <c r="J1743" i="25"/>
  <c r="J3434" i="25"/>
  <c r="J15" i="25"/>
  <c r="J1520" i="25"/>
  <c r="J1191" i="25"/>
  <c r="J3235" i="25"/>
  <c r="J1198" i="25"/>
  <c r="J771" i="25"/>
  <c r="J1151" i="25"/>
  <c r="J2422" i="25"/>
  <c r="J3128" i="25"/>
  <c r="J1891" i="25"/>
  <c r="J2837" i="25"/>
  <c r="J3526" i="25"/>
  <c r="J1403" i="25"/>
  <c r="J2678" i="25"/>
  <c r="J1014" i="25"/>
  <c r="J1592" i="25"/>
  <c r="J3174" i="25"/>
  <c r="J1641" i="25"/>
  <c r="J3175" i="25"/>
  <c r="J1797" i="25"/>
  <c r="J3209" i="25"/>
  <c r="J1872" i="25"/>
  <c r="J2174" i="25"/>
  <c r="J1964" i="25"/>
  <c r="J3930" i="25"/>
  <c r="J3312" i="25"/>
  <c r="J2871" i="25"/>
  <c r="J1651" i="25"/>
  <c r="J718" i="25"/>
  <c r="J3710" i="25"/>
  <c r="J3082" i="25"/>
  <c r="J1819" i="25"/>
  <c r="J3648" i="25"/>
  <c r="J1341" i="25"/>
  <c r="J160" i="25"/>
  <c r="J2151" i="25"/>
  <c r="J1061" i="25"/>
  <c r="J3400" i="25"/>
  <c r="J1261" i="25"/>
  <c r="J915" i="25"/>
  <c r="J1310" i="25"/>
  <c r="J2436" i="25"/>
  <c r="J3138" i="25"/>
  <c r="J2847" i="25"/>
  <c r="J1425" i="25"/>
  <c r="J3099" i="25"/>
  <c r="J2372" i="25"/>
  <c r="J2942" i="25"/>
  <c r="J1708" i="25"/>
  <c r="J3471" i="25"/>
  <c r="J1757" i="25"/>
  <c r="J3458" i="25"/>
  <c r="J1835" i="25"/>
  <c r="J3445" i="25"/>
  <c r="J2200" i="25"/>
  <c r="J3205" i="25"/>
  <c r="J2515" i="25"/>
  <c r="J1736" i="25"/>
  <c r="J3737" i="25"/>
  <c r="J2321" i="25"/>
  <c r="J1387" i="25"/>
  <c r="J327" i="25"/>
  <c r="J2160" i="25"/>
  <c r="J1171" i="25"/>
  <c r="J2003" i="25"/>
  <c r="J1429" i="25"/>
  <c r="J1009" i="25"/>
  <c r="J1330" i="25"/>
  <c r="J2556" i="25"/>
  <c r="J3337" i="25"/>
  <c r="J3961" i="25"/>
  <c r="J2164" i="25"/>
  <c r="J2573" i="25"/>
  <c r="J3088" i="25"/>
  <c r="J1582" i="25"/>
  <c r="J2053" i="25"/>
  <c r="J3489" i="25"/>
  <c r="J2033" i="25"/>
  <c r="J3477" i="25"/>
  <c r="J2390" i="25"/>
  <c r="J3576" i="25"/>
  <c r="J2443" i="25"/>
  <c r="J3063" i="25"/>
  <c r="J2588" i="25"/>
  <c r="J2021" i="25"/>
  <c r="J3283" i="25"/>
  <c r="J2881" i="25"/>
  <c r="J1815" i="25"/>
  <c r="J3782" i="25"/>
  <c r="J3616" i="25"/>
  <c r="J2669" i="25"/>
  <c r="J1986" i="25"/>
  <c r="J1967" i="25"/>
  <c r="J2230" i="25"/>
  <c r="J3695" i="25"/>
  <c r="J1705" i="25"/>
  <c r="J1365" i="25"/>
  <c r="J1747" i="25"/>
  <c r="J3970" i="25"/>
  <c r="J2220" i="25"/>
  <c r="J3160" i="25"/>
  <c r="J3752" i="25"/>
  <c r="J2001" i="25"/>
  <c r="J3141" i="25"/>
  <c r="J3443" i="25"/>
  <c r="J1604" i="25"/>
  <c r="J2296" i="25"/>
  <c r="J3507" i="25"/>
  <c r="J2552" i="25"/>
  <c r="J3560" i="25"/>
  <c r="J2603" i="25"/>
  <c r="J3594" i="25"/>
  <c r="J2537" i="25"/>
  <c r="J3466" i="25"/>
  <c r="J3094" i="25"/>
  <c r="J2076" i="25"/>
  <c r="J3867" i="25"/>
  <c r="J3313" i="25"/>
  <c r="J2997" i="25"/>
  <c r="J1510" i="25"/>
  <c r="J3646" i="25"/>
  <c r="J2885" i="25"/>
  <c r="J399" i="25"/>
  <c r="J2772" i="25"/>
  <c r="J1999" i="25"/>
  <c r="J3799" i="25"/>
  <c r="J1517" i="25"/>
  <c r="J2341" i="25"/>
  <c r="J3834" i="25"/>
  <c r="J3622" i="25"/>
  <c r="J3632" i="25"/>
  <c r="J2598" i="25"/>
  <c r="J344" i="25"/>
  <c r="J2290" i="25"/>
  <c r="J2751" i="25"/>
  <c r="J1825" i="25"/>
  <c r="J1766" i="25"/>
  <c r="J1265" i="25"/>
  <c r="J3182" i="25"/>
  <c r="J2668" i="25"/>
  <c r="J1715" i="25"/>
  <c r="J3830" i="25"/>
  <c r="J3819" i="25"/>
  <c r="J2625" i="25"/>
  <c r="J3419" i="25"/>
  <c r="J3865" i="25"/>
  <c r="J2849" i="25"/>
  <c r="J3570" i="25"/>
  <c r="J3856" i="25"/>
  <c r="J3115" i="25"/>
  <c r="J3083" i="25"/>
  <c r="J2129" i="25"/>
  <c r="J1303" i="25"/>
  <c r="J3978" i="25"/>
  <c r="K3978" i="25"/>
  <c r="L3978" i="25"/>
  <c r="C7" i="22"/>
  <c r="J367" i="25" l="1"/>
  <c r="J1460" i="25"/>
  <c r="J2468" i="25"/>
  <c r="J2269" i="25"/>
  <c r="J455" i="25"/>
  <c r="J2398" i="25"/>
  <c r="J226" i="25"/>
  <c r="J1518" i="25"/>
  <c r="J1227" i="25"/>
  <c r="J3188" i="25"/>
  <c r="J3850" i="25"/>
  <c r="J140" i="25"/>
  <c r="J381" i="25"/>
  <c r="J1710" i="25"/>
  <c r="J927" i="25"/>
  <c r="J1588" i="25"/>
  <c r="J3741" i="25"/>
  <c r="J3242" i="25"/>
  <c r="J3577" i="25"/>
  <c r="J976" i="25"/>
  <c r="J2711" i="25"/>
  <c r="J1864" i="25"/>
  <c r="J1923" i="25"/>
  <c r="J3973" i="25"/>
  <c r="L3692" i="25"/>
  <c r="L2849" i="25"/>
  <c r="L3331" i="25"/>
  <c r="L2713" i="25"/>
  <c r="L1356" i="25"/>
  <c r="L3560" i="25"/>
  <c r="L3259" i="25"/>
  <c r="L1228" i="25"/>
  <c r="L3178" i="25"/>
  <c r="L2217" i="25"/>
  <c r="L3958" i="25"/>
  <c r="L3081" i="25"/>
  <c r="L1103" i="25"/>
  <c r="L3316" i="25"/>
  <c r="L2292" i="25"/>
  <c r="L91" i="25"/>
  <c r="L1081" i="25"/>
  <c r="L610" i="25"/>
  <c r="L1289" i="25"/>
  <c r="L1726" i="25"/>
  <c r="L1362" i="25"/>
  <c r="L1701" i="25"/>
  <c r="L342" i="25"/>
  <c r="L2869" i="25"/>
  <c r="L338" i="25"/>
  <c r="L1028" i="25"/>
  <c r="L2113" i="25"/>
  <c r="J1907" i="25"/>
  <c r="J1719" i="25"/>
  <c r="J1062" i="25"/>
  <c r="J2728" i="25"/>
  <c r="J3490" i="25"/>
  <c r="J3929" i="25"/>
  <c r="J2367" i="25"/>
  <c r="J400" i="25"/>
  <c r="J1349" i="25"/>
  <c r="J3252" i="25"/>
  <c r="J2105" i="25"/>
  <c r="J345" i="25"/>
  <c r="J3694" i="25"/>
  <c r="J1119" i="25"/>
  <c r="J1742" i="25"/>
  <c r="J2121" i="25"/>
  <c r="J868" i="25"/>
  <c r="J1091" i="25"/>
  <c r="J1976" i="25"/>
  <c r="J1997" i="25"/>
  <c r="J3816" i="25"/>
  <c r="J2809" i="25"/>
  <c r="J2948" i="25"/>
  <c r="J3298" i="25"/>
  <c r="J1146" i="25"/>
  <c r="J3372" i="25"/>
  <c r="J1858" i="25"/>
  <c r="J3748" i="25"/>
  <c r="J1751" i="25"/>
  <c r="J307" i="25"/>
  <c r="J2141" i="25"/>
  <c r="J926" i="25"/>
  <c r="J1493" i="25"/>
  <c r="J611" i="25"/>
  <c r="J2594" i="25"/>
  <c r="J3586" i="25"/>
  <c r="J3874" i="25"/>
  <c r="J2256" i="25"/>
  <c r="J3147" i="25"/>
  <c r="J1284" i="25"/>
  <c r="J3424" i="25"/>
  <c r="J1616" i="25"/>
  <c r="J2794" i="25"/>
  <c r="J3281" i="25"/>
  <c r="J2695" i="25"/>
  <c r="J209" i="25"/>
  <c r="J3620" i="25"/>
  <c r="J244" i="25"/>
  <c r="J1067" i="25"/>
  <c r="J196" i="25"/>
  <c r="J3259" i="25"/>
  <c r="J1899" i="25"/>
  <c r="J2351" i="25"/>
  <c r="J1269" i="25"/>
  <c r="J3547" i="25"/>
  <c r="J55" i="25"/>
  <c r="J3358" i="25"/>
  <c r="J2687" i="25"/>
  <c r="J1844" i="25"/>
  <c r="J3895" i="25"/>
  <c r="J2760" i="25"/>
  <c r="J2145" i="25"/>
  <c r="J2194" i="25"/>
  <c r="L3756" i="25"/>
  <c r="L3882" i="25"/>
  <c r="L3139" i="25"/>
  <c r="L3659" i="25"/>
  <c r="L2578" i="25"/>
  <c r="L2629" i="25"/>
  <c r="L1303" i="25"/>
  <c r="L1370" i="25"/>
  <c r="L1160" i="25"/>
  <c r="L1604" i="25"/>
  <c r="J3472" i="25"/>
  <c r="J3860" i="25"/>
  <c r="J1664" i="25"/>
  <c r="J1983" i="25"/>
  <c r="L2417" i="25"/>
  <c r="L1587" i="25"/>
  <c r="L1409" i="25"/>
  <c r="L2759" i="25"/>
  <c r="L1005" i="25"/>
  <c r="L1107" i="25"/>
  <c r="L1727" i="25"/>
  <c r="L778" i="25"/>
  <c r="J1055" i="25"/>
  <c r="J3635" i="25"/>
  <c r="J1635" i="25"/>
  <c r="J2402" i="25"/>
  <c r="J3792" i="25"/>
  <c r="J1155" i="25"/>
  <c r="L3489" i="25"/>
  <c r="L3850" i="25"/>
  <c r="J3014" i="25"/>
  <c r="J2835" i="25"/>
  <c r="J3089" i="25"/>
  <c r="J3976" i="25"/>
  <c r="J3745" i="25"/>
  <c r="J1262" i="25"/>
  <c r="J3663" i="25"/>
  <c r="J1943" i="25"/>
  <c r="J2563" i="25"/>
  <c r="J1795" i="25"/>
  <c r="J7" i="25"/>
  <c r="J2562" i="25"/>
  <c r="J2525" i="25"/>
  <c r="J3219" i="25"/>
  <c r="J1523" i="25"/>
  <c r="J1828" i="25"/>
  <c r="J2371" i="25"/>
  <c r="J164" i="25"/>
  <c r="J234" i="25"/>
  <c r="J861" i="25"/>
  <c r="J1634" i="25"/>
  <c r="J205" i="25"/>
  <c r="J3487" i="25"/>
  <c r="J3048" i="25"/>
  <c r="J3365" i="25"/>
  <c r="J3699" i="25"/>
  <c r="J3278" i="25"/>
  <c r="J2116" i="25"/>
  <c r="J2379" i="25"/>
  <c r="J3689" i="25"/>
  <c r="J2699" i="25"/>
  <c r="J1697" i="25"/>
  <c r="J1503" i="25"/>
  <c r="J2063" i="25"/>
  <c r="J2654" i="25"/>
  <c r="J934" i="25"/>
  <c r="J2202" i="25"/>
  <c r="J1140" i="25"/>
  <c r="J537" i="25"/>
  <c r="J3667" i="25"/>
  <c r="J2427" i="25"/>
  <c r="J3866" i="25"/>
  <c r="J2284" i="25"/>
  <c r="J3394" i="25"/>
  <c r="J3509" i="25"/>
  <c r="J1963" i="25"/>
  <c r="J3817" i="25"/>
  <c r="J1448" i="25"/>
  <c r="J2177" i="25"/>
  <c r="J1958" i="25"/>
  <c r="J1781" i="25"/>
  <c r="J3959" i="25"/>
  <c r="J3418" i="25"/>
  <c r="J2147" i="25"/>
  <c r="J1372" i="25"/>
  <c r="J358" i="25"/>
  <c r="J3228" i="25"/>
  <c r="J1548" i="25"/>
  <c r="J190" i="25"/>
  <c r="J453" i="25"/>
  <c r="J2258" i="25"/>
  <c r="J333" i="25"/>
  <c r="J3120" i="25"/>
  <c r="J3469" i="25"/>
  <c r="J2278" i="25"/>
  <c r="J1481" i="25"/>
  <c r="J842" i="25"/>
  <c r="J2243" i="25"/>
  <c r="J3879" i="25"/>
  <c r="J2136" i="25"/>
  <c r="J3113" i="25"/>
  <c r="J3739" i="25"/>
  <c r="J3617" i="25"/>
  <c r="J2295" i="25"/>
  <c r="J2998" i="25"/>
  <c r="J793" i="25"/>
  <c r="J2581" i="25"/>
  <c r="J339" i="25"/>
  <c r="J3018" i="25"/>
  <c r="J1336" i="25"/>
  <c r="J3885" i="25"/>
  <c r="J279" i="25"/>
  <c r="J2373" i="25"/>
  <c r="J2880" i="25"/>
  <c r="J3590" i="25"/>
  <c r="J1873" i="25"/>
  <c r="J1263" i="25"/>
  <c r="J2489" i="25"/>
  <c r="J3495" i="25"/>
  <c r="J1944" i="25"/>
  <c r="J3681" i="25"/>
  <c r="J176" i="25"/>
  <c r="J3069" i="25"/>
  <c r="J3568" i="25"/>
  <c r="J28" i="25"/>
  <c r="J3953" i="25"/>
  <c r="J966" i="25"/>
  <c r="J1379" i="25"/>
  <c r="J557" i="25"/>
  <c r="J2045" i="25"/>
  <c r="J3303" i="25"/>
  <c r="J1615" i="25"/>
  <c r="J2893" i="25"/>
  <c r="J1782" i="25"/>
  <c r="J2845" i="25"/>
  <c r="J3949" i="25"/>
  <c r="J3482" i="25"/>
  <c r="J123" i="25"/>
  <c r="J1806" i="25"/>
  <c r="J2319" i="25"/>
  <c r="J3751" i="25"/>
  <c r="J3518" i="25"/>
  <c r="J3454" i="25"/>
  <c r="J3206" i="25"/>
  <c r="J2740" i="25"/>
  <c r="J2921" i="25"/>
  <c r="J3855" i="25"/>
  <c r="J2199" i="25"/>
  <c r="J1914" i="25"/>
  <c r="J3968" i="25"/>
  <c r="J2818" i="25"/>
  <c r="J1445" i="25"/>
  <c r="J104" i="25"/>
  <c r="J2110" i="25"/>
  <c r="J1784" i="25"/>
  <c r="J2314" i="25"/>
  <c r="J1602" i="25"/>
  <c r="J1761" i="25"/>
  <c r="J1720" i="25"/>
  <c r="J2250" i="25"/>
  <c r="J3971" i="25"/>
  <c r="L880" i="25"/>
  <c r="L3883" i="25"/>
  <c r="L3279" i="25"/>
  <c r="L3353" i="25"/>
  <c r="L2967" i="25"/>
  <c r="L3901" i="25"/>
  <c r="L3964" i="25"/>
  <c r="L3230" i="25"/>
  <c r="L3738" i="25"/>
  <c r="L2442" i="25"/>
  <c r="L3322" i="25"/>
  <c r="L2936" i="25"/>
  <c r="L601" i="25"/>
  <c r="L3676" i="25"/>
  <c r="L3441" i="25"/>
  <c r="L2329" i="25"/>
  <c r="L1667" i="25"/>
  <c r="L1650" i="25"/>
  <c r="L1096" i="25"/>
  <c r="L1842" i="25"/>
  <c r="L1560" i="25"/>
  <c r="L1423" i="25"/>
  <c r="L1473" i="25"/>
  <c r="L885" i="25"/>
  <c r="L1852" i="25"/>
  <c r="L3672" i="25"/>
  <c r="L1849" i="25"/>
  <c r="L3932" i="25"/>
  <c r="L3265" i="25"/>
  <c r="L3772" i="25"/>
  <c r="L3388" i="25"/>
  <c r="L2789" i="25"/>
  <c r="L3134" i="25"/>
  <c r="L2904" i="25"/>
  <c r="L2383" i="25"/>
  <c r="L288" i="25"/>
  <c r="L1564" i="25"/>
  <c r="L1236" i="25"/>
  <c r="L1924" i="25"/>
  <c r="L1367" i="25"/>
  <c r="L582" i="25"/>
  <c r="L2198" i="25"/>
  <c r="L1774" i="25"/>
  <c r="L1456" i="25"/>
  <c r="L1415" i="25"/>
  <c r="L595" i="25"/>
  <c r="L2580" i="25"/>
  <c r="L2033" i="25"/>
  <c r="L2486" i="25"/>
  <c r="L2821" i="25"/>
  <c r="L2926" i="25"/>
  <c r="L2706" i="25"/>
  <c r="L1993" i="25"/>
  <c r="L3832" i="25"/>
  <c r="L3551" i="25"/>
  <c r="L3329" i="25"/>
  <c r="L2376" i="25"/>
  <c r="L2892" i="25"/>
  <c r="L3325" i="25"/>
  <c r="L3062" i="25"/>
  <c r="L2510" i="25"/>
  <c r="L2192" i="25"/>
  <c r="L1186" i="25"/>
  <c r="L3533" i="25"/>
  <c r="L2545" i="25"/>
  <c r="L2382" i="25"/>
  <c r="L3779" i="25"/>
  <c r="L3724" i="25"/>
  <c r="L3486" i="25"/>
  <c r="L2634" i="25"/>
  <c r="L2529" i="25"/>
  <c r="L3189" i="25"/>
  <c r="L3023" i="25"/>
  <c r="L3282" i="25"/>
  <c r="L2852" i="25"/>
  <c r="L1639" i="25"/>
  <c r="L1238" i="25"/>
  <c r="L1085" i="25"/>
  <c r="L573" i="25"/>
  <c r="L2142" i="25"/>
  <c r="L1819" i="25"/>
  <c r="L1688" i="25"/>
  <c r="L467" i="25"/>
  <c r="L1452" i="25"/>
  <c r="L1541" i="25"/>
  <c r="L883" i="25"/>
  <c r="L948" i="25"/>
  <c r="L1602" i="25"/>
  <c r="L1824" i="25"/>
  <c r="L3804" i="25"/>
  <c r="L3766" i="25"/>
  <c r="L3601" i="25"/>
  <c r="L3466" i="25"/>
  <c r="L2875" i="25"/>
  <c r="L3030" i="25"/>
  <c r="L2710" i="25"/>
  <c r="L3088" i="25"/>
  <c r="L2513" i="25"/>
  <c r="L2251" i="25"/>
  <c r="L2004" i="25"/>
  <c r="L1720" i="25"/>
  <c r="L555" i="25"/>
  <c r="L2626" i="25"/>
  <c r="L1210" i="25"/>
  <c r="L3905" i="25"/>
  <c r="L3863" i="25"/>
  <c r="L3710" i="25"/>
  <c r="L3019" i="25"/>
  <c r="L3012" i="25"/>
  <c r="L2389" i="25"/>
  <c r="L1898" i="25"/>
  <c r="L3873" i="25"/>
  <c r="L3143" i="25"/>
  <c r="L2708" i="25"/>
  <c r="L3084" i="25"/>
  <c r="L2509" i="25"/>
  <c r="L2170" i="25"/>
  <c r="L1378" i="25"/>
  <c r="L1716" i="25"/>
  <c r="L784" i="25"/>
  <c r="L468" i="25"/>
  <c r="L273" i="25"/>
  <c r="L248" i="25"/>
  <c r="L214" i="25"/>
  <c r="L66" i="25"/>
  <c r="L1125" i="25"/>
  <c r="L910" i="25"/>
  <c r="L895" i="25"/>
  <c r="L356" i="25"/>
  <c r="L547" i="25"/>
  <c r="L334" i="25"/>
  <c r="L3802" i="25"/>
  <c r="L2107" i="25"/>
  <c r="L2879" i="25"/>
  <c r="L3757" i="25"/>
  <c r="L2780" i="25"/>
  <c r="L2206" i="25"/>
  <c r="L2857" i="25"/>
  <c r="L3239" i="25"/>
  <c r="L3101" i="25"/>
  <c r="L2812" i="25"/>
  <c r="L2221" i="25"/>
  <c r="L2498" i="25"/>
  <c r="L3367" i="25"/>
  <c r="L2966" i="25"/>
  <c r="L3859" i="25"/>
  <c r="L1572" i="25"/>
  <c r="L2350" i="25"/>
  <c r="L2067" i="25"/>
  <c r="L2197" i="25"/>
  <c r="L1200" i="25"/>
  <c r="L1807" i="25"/>
  <c r="L364" i="25"/>
  <c r="L1908" i="25"/>
  <c r="L3848" i="25"/>
  <c r="L3156" i="25"/>
  <c r="L2731" i="25"/>
  <c r="L1060" i="25"/>
  <c r="L2310" i="25"/>
  <c r="L2354" i="25"/>
  <c r="L2727" i="25"/>
  <c r="L3655" i="25"/>
  <c r="L2638" i="25"/>
  <c r="L2894" i="25"/>
  <c r="L3755" i="25"/>
  <c r="L3443" i="25"/>
  <c r="L3393" i="25"/>
  <c r="L1999" i="25"/>
  <c r="L2878" i="25"/>
  <c r="L2656" i="25"/>
  <c r="L2131" i="25"/>
  <c r="L3411" i="25"/>
  <c r="L3731" i="25"/>
  <c r="L3373" i="25"/>
  <c r="L3097" i="25"/>
  <c r="L3218" i="25"/>
  <c r="L2419" i="25"/>
  <c r="L1531" i="25"/>
  <c r="L1557" i="25"/>
  <c r="L2883" i="25"/>
  <c r="L813" i="25"/>
  <c r="L776" i="25"/>
  <c r="L1823" i="25"/>
  <c r="J2276" i="25"/>
  <c r="J3210" i="25"/>
  <c r="J2102" i="25"/>
  <c r="J3937" i="25"/>
  <c r="J32" i="25"/>
  <c r="J3473" i="25"/>
  <c r="J2705" i="25"/>
  <c r="J3116" i="25"/>
  <c r="J3095" i="25"/>
  <c r="J2294" i="25"/>
  <c r="J3880" i="25"/>
  <c r="J287" i="25"/>
  <c r="J440" i="25"/>
  <c r="J1890" i="25"/>
  <c r="J3584" i="25"/>
  <c r="J2984" i="25"/>
  <c r="J3696" i="25"/>
  <c r="J2445" i="25"/>
  <c r="J1776" i="25"/>
  <c r="J1223" i="25"/>
  <c r="J3126" i="25"/>
  <c r="L3536" i="25"/>
  <c r="L2983" i="25"/>
  <c r="L3696" i="25"/>
  <c r="L3289" i="25"/>
  <c r="L1976" i="25"/>
  <c r="L2804" i="25"/>
  <c r="L2824" i="25"/>
  <c r="L1974" i="25"/>
  <c r="L2288" i="25"/>
  <c r="L1646" i="25"/>
  <c r="L3940" i="25"/>
  <c r="L3799" i="25"/>
  <c r="L3827" i="25"/>
  <c r="L3173" i="25"/>
  <c r="L3094" i="25"/>
  <c r="L2797" i="25"/>
  <c r="L2820" i="25"/>
  <c r="L1855" i="25"/>
  <c r="L2248" i="25"/>
  <c r="L1554" i="25"/>
  <c r="L3750" i="25"/>
  <c r="L3435" i="25"/>
  <c r="L3704" i="25"/>
  <c r="L3481" i="25"/>
  <c r="L3446" i="25"/>
  <c r="L2785" i="25"/>
  <c r="L3051" i="25"/>
  <c r="L2584" i="25"/>
  <c r="L3060" i="25"/>
  <c r="L2489" i="25"/>
  <c r="L2631" i="25"/>
  <c r="L1781" i="25"/>
  <c r="L633" i="25"/>
  <c r="L3416" i="25"/>
  <c r="L3543" i="25"/>
  <c r="L3457" i="25"/>
  <c r="L3418" i="25"/>
  <c r="L2714" i="25"/>
  <c r="L2041" i="25"/>
  <c r="L2952" i="25"/>
  <c r="L2397" i="25"/>
  <c r="L2471" i="25"/>
  <c r="L1312" i="25"/>
  <c r="L3860" i="25"/>
  <c r="L3665" i="25"/>
  <c r="L3670" i="25"/>
  <c r="L3258" i="25"/>
  <c r="L2769" i="25"/>
  <c r="L2890" i="25"/>
  <c r="L2658" i="25"/>
  <c r="L2161" i="25"/>
  <c r="L1890" i="25"/>
  <c r="L1391" i="25"/>
  <c r="L3915" i="25"/>
  <c r="L3424" i="25"/>
  <c r="L3734" i="25"/>
  <c r="L3377" i="25"/>
  <c r="L3127" i="25"/>
  <c r="L3222" i="25"/>
  <c r="L1987" i="25"/>
  <c r="L2365" i="25"/>
  <c r="L2423" i="25"/>
  <c r="L1559" i="25"/>
  <c r="L3595" i="25"/>
  <c r="L3649" i="25"/>
  <c r="L3654" i="25"/>
  <c r="L3195" i="25"/>
  <c r="L2744" i="25"/>
  <c r="L2874" i="25"/>
  <c r="L2410" i="25"/>
  <c r="L2649" i="25"/>
  <c r="L2097" i="25"/>
  <c r="L2302" i="25"/>
  <c r="L1207" i="25"/>
  <c r="L3952" i="25"/>
  <c r="L3971" i="25"/>
  <c r="L3592" i="25"/>
  <c r="L3835" i="25"/>
  <c r="L3370" i="25"/>
  <c r="L2460" i="25"/>
  <c r="L2588" i="25"/>
  <c r="L2992" i="25"/>
  <c r="L2445" i="25"/>
  <c r="L2547" i="25"/>
  <c r="L1790" i="25"/>
  <c r="L861" i="25"/>
  <c r="L2427" i="25"/>
  <c r="L2152" i="25"/>
  <c r="L1862" i="25"/>
  <c r="L1962" i="25"/>
  <c r="L1856" i="25"/>
  <c r="L1364" i="25"/>
  <c r="L1064" i="25"/>
  <c r="L887" i="25"/>
  <c r="L694" i="25"/>
  <c r="L196" i="25"/>
  <c r="L1968" i="25"/>
  <c r="L1608" i="25"/>
  <c r="L1143" i="25"/>
  <c r="L1692" i="25"/>
  <c r="L1419" i="25"/>
  <c r="L1313" i="25"/>
  <c r="L839" i="25"/>
  <c r="L805" i="25"/>
  <c r="L724" i="25"/>
  <c r="L2375" i="25"/>
  <c r="L2072" i="25"/>
  <c r="L2254" i="25"/>
  <c r="L1647" i="25"/>
  <c r="L1510" i="25"/>
  <c r="L1788" i="25"/>
  <c r="L1358" i="25"/>
  <c r="L946" i="25"/>
  <c r="L498" i="25"/>
  <c r="L487" i="25"/>
  <c r="L1930" i="25"/>
  <c r="L1817" i="25"/>
  <c r="L1192" i="25"/>
  <c r="L1535" i="25"/>
  <c r="J3040" i="25"/>
  <c r="J2889" i="25"/>
  <c r="J2406" i="25"/>
  <c r="J779" i="25"/>
  <c r="J2799" i="25"/>
  <c r="J3213" i="25"/>
  <c r="J1521" i="25"/>
  <c r="J1282" i="25"/>
  <c r="J1669" i="25"/>
  <c r="L3651" i="25"/>
  <c r="L3920" i="25"/>
  <c r="L3439" i="25"/>
  <c r="L3711" i="25"/>
  <c r="L3119" i="25"/>
  <c r="L2725" i="25"/>
  <c r="L2520" i="25"/>
  <c r="L2829" i="25"/>
  <c r="L3018" i="25"/>
  <c r="L2169" i="25"/>
  <c r="L2088" i="25"/>
  <c r="L3884" i="25"/>
  <c r="L3448" i="25"/>
  <c r="L3487" i="25"/>
  <c r="L3255" i="25"/>
  <c r="L3286" i="25"/>
  <c r="L3131" i="25"/>
  <c r="L3006" i="25"/>
  <c r="L2147" i="25"/>
  <c r="L1951" i="25"/>
  <c r="L2036" i="25"/>
  <c r="L1796" i="25"/>
  <c r="L3933" i="25"/>
  <c r="L3878" i="25"/>
  <c r="L3679" i="25"/>
  <c r="L3823" i="25"/>
  <c r="L3409" i="25"/>
  <c r="L3358" i="25"/>
  <c r="L2279" i="25"/>
  <c r="L2257" i="25"/>
  <c r="L2263" i="25"/>
  <c r="L2980" i="25"/>
  <c r="L2401" i="25"/>
  <c r="L2507" i="25"/>
  <c r="L1613" i="25"/>
  <c r="L434" i="25"/>
  <c r="L3308" i="25"/>
  <c r="L3819" i="25"/>
  <c r="L3405" i="25"/>
  <c r="L3330" i="25"/>
  <c r="L3169" i="25"/>
  <c r="L3150" i="25"/>
  <c r="L2239" i="25"/>
  <c r="L2888" i="25"/>
  <c r="L2307" i="25"/>
  <c r="L2167" i="25"/>
  <c r="L279" i="25"/>
  <c r="L3587" i="25"/>
  <c r="L3464" i="25"/>
  <c r="L3585" i="25"/>
  <c r="L3582" i="25"/>
  <c r="L2179" i="25"/>
  <c r="L2494" i="25"/>
  <c r="L3204" i="25"/>
  <c r="L2516" i="25"/>
  <c r="L2158" i="25"/>
  <c r="L1225" i="25"/>
  <c r="L3476" i="25"/>
  <c r="L3364" i="25"/>
  <c r="L3317" i="25"/>
  <c r="L2819" i="25"/>
  <c r="L2860" i="25"/>
  <c r="L2151" i="25"/>
  <c r="L1714" i="25"/>
  <c r="L213" i="25"/>
  <c r="L3881" i="25"/>
  <c r="L3400" i="25"/>
  <c r="L3577" i="25"/>
  <c r="L3574" i="25"/>
  <c r="L3249" i="25"/>
  <c r="L2462" i="25"/>
  <c r="L3188" i="25"/>
  <c r="L2484" i="25"/>
  <c r="L2763" i="25"/>
  <c r="L2102" i="25"/>
  <c r="L853" i="25"/>
  <c r="L3937" i="25"/>
  <c r="L3887" i="25"/>
  <c r="L3396" i="25"/>
  <c r="L3728" i="25"/>
  <c r="L3263" i="25"/>
  <c r="L2999" i="25"/>
  <c r="L3190" i="25"/>
  <c r="L2470" i="25"/>
  <c r="L2357" i="25"/>
  <c r="L1741" i="25"/>
  <c r="L2387" i="25"/>
  <c r="L2096" i="25"/>
  <c r="L2266" i="25"/>
  <c r="L1786" i="25"/>
  <c r="L1825" i="25"/>
  <c r="L1812" i="25"/>
  <c r="L1505" i="25"/>
  <c r="L1106" i="25"/>
  <c r="L578" i="25"/>
  <c r="L523" i="25"/>
  <c r="L1386" i="25"/>
  <c r="L1769" i="25"/>
  <c r="L1636" i="25"/>
  <c r="L1221" i="25"/>
  <c r="L651" i="25"/>
  <c r="L679" i="25"/>
  <c r="L301" i="25"/>
  <c r="L2299" i="25"/>
  <c r="L2028" i="25"/>
  <c r="L1579" i="25"/>
  <c r="L1431" i="25"/>
  <c r="L1732" i="25"/>
  <c r="L1179" i="25"/>
  <c r="L972" i="25"/>
  <c r="L729" i="25"/>
  <c r="L848" i="25"/>
  <c r="L402" i="25"/>
  <c r="L1904" i="25"/>
  <c r="L1755" i="25"/>
  <c r="L1506" i="25"/>
  <c r="L1147" i="25"/>
  <c r="L3931" i="25"/>
  <c r="L3936" i="25"/>
  <c r="L3552" i="25"/>
  <c r="L3761" i="25"/>
  <c r="L2917" i="25"/>
  <c r="L2930" i="25"/>
  <c r="L2319" i="25"/>
  <c r="L3340" i="25"/>
  <c r="L2564" i="25"/>
  <c r="L3935" i="25"/>
  <c r="L3468" i="25"/>
  <c r="L3167" i="25"/>
  <c r="L2937" i="25"/>
  <c r="L2315" i="25"/>
  <c r="L2331" i="25"/>
  <c r="L3885" i="25"/>
  <c r="L3826" i="25"/>
  <c r="L3456" i="25"/>
  <c r="L3423" i="25"/>
  <c r="L2839" i="25"/>
  <c r="L2756" i="25"/>
  <c r="L3794" i="25"/>
  <c r="L3251" i="25"/>
  <c r="L3494" i="25"/>
  <c r="L2997" i="25"/>
  <c r="L3252" i="25"/>
  <c r="L1943" i="25"/>
  <c r="L3116" i="25"/>
  <c r="L2683" i="25"/>
  <c r="L1925" i="25"/>
  <c r="L3372" i="25"/>
  <c r="L3616" i="25"/>
  <c r="L3930" i="25"/>
  <c r="L3793" i="25"/>
  <c r="L3015" i="25"/>
  <c r="L2971" i="25"/>
  <c r="L3054" i="25"/>
  <c r="L2136" i="25"/>
  <c r="L3017" i="25"/>
  <c r="L3874" i="25"/>
  <c r="L3505" i="25"/>
  <c r="L2965" i="25"/>
  <c r="L3207" i="25"/>
  <c r="L3108" i="25"/>
  <c r="L1946" i="25"/>
  <c r="L3743" i="25"/>
  <c r="L2111" i="25"/>
  <c r="L2035" i="25"/>
  <c r="L3102" i="25"/>
  <c r="L2806" i="25"/>
  <c r="L2089" i="25"/>
  <c r="L2347" i="25"/>
  <c r="L2040" i="25"/>
  <c r="L2222" i="25"/>
  <c r="L1822" i="25"/>
  <c r="L1623" i="25"/>
  <c r="L1413" i="25"/>
  <c r="L683" i="25"/>
  <c r="L438" i="25"/>
  <c r="L1745" i="25"/>
  <c r="L1546" i="25"/>
  <c r="L1645" i="25"/>
  <c r="L1580" i="25"/>
  <c r="L182" i="25"/>
  <c r="L2135" i="25"/>
  <c r="L1961" i="25"/>
  <c r="L1964" i="25"/>
  <c r="L1598" i="25"/>
  <c r="L1406" i="25"/>
  <c r="L738" i="25"/>
  <c r="L720" i="25"/>
  <c r="L1619" i="25"/>
  <c r="L384" i="25"/>
  <c r="L3041" i="25"/>
  <c r="L2738" i="25"/>
  <c r="L1292" i="25"/>
  <c r="L1445" i="25"/>
  <c r="L909" i="25"/>
  <c r="L833" i="25"/>
  <c r="L944" i="25"/>
  <c r="L365" i="25"/>
  <c r="L3889" i="25"/>
  <c r="L3892" i="25"/>
  <c r="L3376" i="25"/>
  <c r="L3815" i="25"/>
  <c r="L3089" i="25"/>
  <c r="L2899" i="25"/>
  <c r="L3159" i="25"/>
  <c r="L2609" i="25"/>
  <c r="L2203" i="25"/>
  <c r="L2007" i="25"/>
  <c r="L2651" i="25"/>
  <c r="L1710" i="25"/>
  <c r="L1474" i="25"/>
  <c r="L1865" i="25"/>
  <c r="L1430" i="25"/>
  <c r="L1515" i="25"/>
  <c r="L1349" i="25"/>
  <c r="L788" i="25"/>
  <c r="L3562" i="25"/>
  <c r="L3254" i="25"/>
  <c r="L2931" i="25"/>
  <c r="L2492" i="25"/>
  <c r="L3021" i="25"/>
  <c r="L2958" i="25"/>
  <c r="L2404" i="25"/>
  <c r="L2605" i="25"/>
  <c r="L2968" i="25"/>
  <c r="L2353" i="25"/>
  <c r="L2011" i="25"/>
  <c r="L2491" i="25"/>
  <c r="L2168" i="25"/>
  <c r="L2294" i="25"/>
  <c r="L1853" i="25"/>
  <c r="L3908" i="25"/>
  <c r="L3403" i="25"/>
  <c r="L3798" i="25"/>
  <c r="L3605" i="25"/>
  <c r="L3165" i="25"/>
  <c r="L3430" i="25"/>
  <c r="L3395" i="25"/>
  <c r="L2760" i="25"/>
  <c r="L2458" i="25"/>
  <c r="L2994" i="25"/>
  <c r="L2402" i="25"/>
  <c r="L2598" i="25"/>
  <c r="L2688" i="25"/>
  <c r="L2195" i="25"/>
  <c r="L2487" i="25"/>
  <c r="L2220" i="25"/>
  <c r="L1977" i="25"/>
  <c r="L1511" i="25"/>
  <c r="L3876" i="25"/>
  <c r="L3778" i="25"/>
  <c r="L3344" i="25"/>
  <c r="L3812" i="25"/>
  <c r="L3763" i="25"/>
  <c r="L3597" i="25"/>
  <c r="L3055" i="25"/>
  <c r="L3462" i="25"/>
  <c r="L2823" i="25"/>
  <c r="L2845" i="25"/>
  <c r="L3026" i="25"/>
  <c r="L2602" i="25"/>
  <c r="L2175" i="25"/>
  <c r="L2647" i="25"/>
  <c r="L2231" i="25"/>
  <c r="L2000" i="25"/>
  <c r="L1685" i="25"/>
  <c r="L1442" i="25"/>
  <c r="L1858" i="25"/>
  <c r="L1502" i="25"/>
  <c r="L1345" i="25"/>
  <c r="L1008" i="25"/>
  <c r="L785" i="25"/>
  <c r="L783" i="25"/>
  <c r="L952" i="25"/>
  <c r="L696" i="25"/>
  <c r="L432" i="25"/>
  <c r="L397" i="25"/>
  <c r="L158" i="25"/>
  <c r="L168" i="25"/>
  <c r="L79" i="25"/>
  <c r="L48" i="25"/>
  <c r="L399" i="25"/>
  <c r="L1278" i="25"/>
  <c r="L1323" i="25"/>
  <c r="L1341" i="25"/>
  <c r="L914" i="25"/>
  <c r="L1035" i="25"/>
  <c r="L801" i="25"/>
  <c r="L622" i="25"/>
  <c r="L780" i="25"/>
  <c r="L452" i="25"/>
  <c r="L408" i="25"/>
  <c r="L276" i="25"/>
  <c r="L39" i="25"/>
  <c r="L174" i="25"/>
  <c r="L1212" i="25"/>
  <c r="L1131" i="25"/>
  <c r="L1401" i="25"/>
  <c r="L1052" i="25"/>
  <c r="L945" i="25"/>
  <c r="L1095" i="25"/>
  <c r="J1937" i="25"/>
  <c r="J2960" i="25"/>
  <c r="J738" i="25"/>
  <c r="J708" i="25"/>
  <c r="J1514" i="25"/>
  <c r="J939" i="25"/>
  <c r="J3969" i="25"/>
  <c r="J2945" i="25"/>
  <c r="J2332" i="25"/>
  <c r="J2783" i="25"/>
  <c r="J206" i="25"/>
  <c r="J1754" i="25"/>
  <c r="J621" i="25"/>
  <c r="J3786" i="25"/>
  <c r="J3292" i="25"/>
  <c r="J1810" i="25"/>
  <c r="L687" i="25"/>
  <c r="L3073" i="25"/>
  <c r="L3803" i="25"/>
  <c r="L3845" i="25"/>
  <c r="L3722" i="25"/>
  <c r="L3701" i="25"/>
  <c r="L3622" i="25"/>
  <c r="L2847" i="25"/>
  <c r="L2666" i="25"/>
  <c r="L2842" i="25"/>
  <c r="L2608" i="25"/>
  <c r="L2811" i="25"/>
  <c r="L2258" i="25"/>
  <c r="L1061" i="25"/>
  <c r="L3829" i="25"/>
  <c r="L3319" i="25"/>
  <c r="L2915" i="25"/>
  <c r="L2838" i="25"/>
  <c r="L2047" i="25"/>
  <c r="L2601" i="25"/>
  <c r="L1481" i="25"/>
  <c r="L3868" i="25"/>
  <c r="L3875" i="25"/>
  <c r="L3283" i="25"/>
  <c r="L3090" i="25"/>
  <c r="L2790" i="25"/>
  <c r="L2512" i="25"/>
  <c r="L2219" i="25"/>
  <c r="L2232" i="25"/>
  <c r="L1382" i="25"/>
  <c r="L3816" i="25"/>
  <c r="L3867" i="25"/>
  <c r="L3801" i="25"/>
  <c r="L3199" i="25"/>
  <c r="L3147" i="25"/>
  <c r="L3003" i="25"/>
  <c r="L2974" i="25"/>
  <c r="L2637" i="25"/>
  <c r="L1992" i="25"/>
  <c r="L1696" i="25"/>
  <c r="L3825" i="25"/>
  <c r="L3822" i="25"/>
  <c r="L3663" i="25"/>
  <c r="L3955" i="25"/>
  <c r="L3453" i="25"/>
  <c r="L3414" i="25"/>
  <c r="L2696" i="25"/>
  <c r="L2923" i="25"/>
  <c r="L3028" i="25"/>
  <c r="L2457" i="25"/>
  <c r="L2587" i="25"/>
  <c r="L1928" i="25"/>
  <c r="L711" i="25"/>
  <c r="L3752" i="25"/>
  <c r="L3384" i="25"/>
  <c r="L3783" i="25"/>
  <c r="L3713" i="25"/>
  <c r="L3145" i="25"/>
  <c r="L3075" i="25"/>
  <c r="L2628" i="25"/>
  <c r="L2770" i="25"/>
  <c r="L2093" i="25"/>
  <c r="L1679" i="25"/>
  <c r="L1583" i="25"/>
  <c r="L3973" i="25"/>
  <c r="L3975" i="25"/>
  <c r="L3599" i="25"/>
  <c r="L3445" i="25"/>
  <c r="L3398" i="25"/>
  <c r="L2682" i="25"/>
  <c r="L2891" i="25"/>
  <c r="L2434" i="25"/>
  <c r="L3020" i="25"/>
  <c r="L2449" i="25"/>
  <c r="L2551" i="25"/>
  <c r="L689" i="25"/>
  <c r="L3961" i="25"/>
  <c r="L3559" i="25"/>
  <c r="L3854" i="25"/>
  <c r="L3777" i="25"/>
  <c r="L2734" i="25"/>
  <c r="L2654" i="25"/>
  <c r="L2843" i="25"/>
  <c r="L3022" i="25"/>
  <c r="L2092" i="25"/>
  <c r="L1234" i="25"/>
  <c r="L2643" i="25"/>
  <c r="L1996" i="25"/>
  <c r="L2166" i="25"/>
  <c r="L1651" i="25"/>
  <c r="L1434" i="25"/>
  <c r="L1851" i="25"/>
  <c r="L1700" i="25"/>
  <c r="L1496" i="25"/>
  <c r="L1321" i="25"/>
  <c r="L989" i="25"/>
  <c r="L490" i="25"/>
  <c r="L756" i="25"/>
  <c r="L287" i="25"/>
  <c r="L1883" i="25"/>
  <c r="L1460" i="25"/>
  <c r="L1446" i="25"/>
  <c r="L1203" i="25"/>
  <c r="L1079" i="25"/>
  <c r="L650" i="25"/>
  <c r="L63" i="25"/>
  <c r="L2328" i="25"/>
  <c r="L1958" i="25"/>
  <c r="L2098" i="25"/>
  <c r="L1376" i="25"/>
  <c r="J3846" i="25"/>
  <c r="J3494" i="25"/>
  <c r="J3890" i="25"/>
  <c r="J1059" i="25"/>
  <c r="J1143" i="25"/>
  <c r="J1851" i="25"/>
  <c r="J2913" i="25"/>
  <c r="J3231" i="25"/>
  <c r="J2951" i="25"/>
  <c r="J2229" i="25"/>
  <c r="J1400" i="25"/>
  <c r="L3572" i="25"/>
  <c r="L2776" i="25"/>
  <c r="L3540" i="25"/>
  <c r="L3660" i="25"/>
  <c r="L3579" i="25"/>
  <c r="L3629" i="25"/>
  <c r="L3542" i="25"/>
  <c r="L3155" i="25"/>
  <c r="L3292" i="25"/>
  <c r="L2334" i="25"/>
  <c r="L2356" i="25"/>
  <c r="L2046" i="25"/>
  <c r="L3833" i="25"/>
  <c r="L3846" i="25"/>
  <c r="L3617" i="25"/>
  <c r="L3618" i="25"/>
  <c r="L2805" i="25"/>
  <c r="L2613" i="25"/>
  <c r="L3152" i="25"/>
  <c r="L2006" i="25"/>
  <c r="L1045" i="25"/>
  <c r="L3281" i="25"/>
  <c r="L3942" i="25"/>
  <c r="L3745" i="25"/>
  <c r="L3241" i="25"/>
  <c r="L2313" i="25"/>
  <c r="L3002" i="25"/>
  <c r="L2676" i="25"/>
  <c r="L2141" i="25"/>
  <c r="L2223" i="25"/>
  <c r="L2032" i="25"/>
  <c r="L1752" i="25"/>
  <c r="L3723" i="25"/>
  <c r="L3632" i="25"/>
  <c r="L3938" i="25"/>
  <c r="L3741" i="25"/>
  <c r="L3213" i="25"/>
  <c r="L3375" i="25"/>
  <c r="L2031" i="25"/>
  <c r="L2444" i="25"/>
  <c r="L2697" i="25"/>
  <c r="L2269" i="25"/>
  <c r="L1893" i="25"/>
  <c r="L1432" i="25"/>
  <c r="L3919" i="25"/>
  <c r="L3760" i="25"/>
  <c r="L3326" i="25"/>
  <c r="L3153" i="25"/>
  <c r="L3226" i="25"/>
  <c r="L2948" i="25"/>
  <c r="L2369" i="25"/>
  <c r="L2459" i="25"/>
  <c r="L1394" i="25"/>
  <c r="L624" i="25"/>
  <c r="L3844" i="25"/>
  <c r="L3683" i="25"/>
  <c r="L3643" i="25"/>
  <c r="L3661" i="25"/>
  <c r="L3658" i="25"/>
  <c r="L3229" i="25"/>
  <c r="L2762" i="25"/>
  <c r="L2412" i="25"/>
  <c r="L1857" i="25"/>
  <c r="L1299" i="25"/>
  <c r="L3944" i="25"/>
  <c r="L3911" i="25"/>
  <c r="L3318" i="25"/>
  <c r="L1935" i="25"/>
  <c r="L2932" i="25"/>
  <c r="L2361" i="25"/>
  <c r="L1814" i="25"/>
  <c r="L307" i="25"/>
  <c r="L3861" i="25"/>
  <c r="L3209" i="25"/>
  <c r="L3748" i="25"/>
  <c r="L3705" i="25"/>
  <c r="L2855" i="25"/>
  <c r="L3335" i="25"/>
  <c r="L2947" i="25"/>
  <c r="L2934" i="25"/>
  <c r="L2582" i="25"/>
  <c r="L2752" i="25"/>
  <c r="L1869" i="25"/>
  <c r="L2037" i="25"/>
  <c r="L1516" i="25"/>
  <c r="L2603" i="25"/>
  <c r="J3706" i="25"/>
  <c r="J3505" i="25"/>
  <c r="J3619" i="25"/>
  <c r="J3164" i="25"/>
  <c r="J605" i="25"/>
  <c r="J1682" i="25"/>
  <c r="J2584" i="25"/>
  <c r="J2218" i="25"/>
  <c r="J1394" i="25"/>
  <c r="J612" i="25"/>
  <c r="J1471" i="25"/>
  <c r="J3801" i="25"/>
  <c r="J2228" i="25"/>
  <c r="J3251" i="25"/>
  <c r="J3709" i="25"/>
  <c r="J2035" i="25"/>
  <c r="J3431" i="25"/>
  <c r="J909" i="25"/>
  <c r="J2346" i="25"/>
  <c r="J2792" i="25"/>
  <c r="J3750" i="25"/>
  <c r="J2843" i="25"/>
  <c r="J2007" i="25"/>
  <c r="J2730" i="25"/>
  <c r="J2682" i="25"/>
  <c r="J571" i="25"/>
  <c r="J2566" i="25"/>
  <c r="J3591" i="25"/>
  <c r="J2165" i="25"/>
  <c r="J2460" i="25"/>
  <c r="J2787" i="25"/>
  <c r="J3605" i="25"/>
  <c r="J3149" i="25"/>
  <c r="J974" i="25"/>
  <c r="J3812" i="25"/>
  <c r="J2161" i="25"/>
  <c r="J3698" i="25"/>
  <c r="J3474" i="25"/>
  <c r="J3285" i="25"/>
  <c r="J2072" i="25"/>
  <c r="J3108" i="25"/>
  <c r="J3375" i="25"/>
  <c r="J2088" i="25"/>
  <c r="J3541" i="25"/>
  <c r="J1934" i="25"/>
  <c r="J3826" i="25"/>
  <c r="J2511" i="25"/>
  <c r="J1491" i="25"/>
  <c r="J3345" i="25"/>
  <c r="J2762" i="25"/>
  <c r="J3347" i="25"/>
  <c r="J2150" i="25"/>
  <c r="J1329" i="25"/>
  <c r="J3017" i="25"/>
  <c r="J913" i="25"/>
  <c r="J1794" i="25"/>
  <c r="J1744" i="25"/>
  <c r="J64" i="25"/>
  <c r="J1921" i="25"/>
  <c r="J3391" i="25"/>
  <c r="J3498" i="25"/>
  <c r="J3701" i="25"/>
  <c r="J348" i="25"/>
  <c r="J2444" i="25"/>
  <c r="J1182" i="25"/>
  <c r="J702" i="25"/>
  <c r="J3132" i="25"/>
  <c r="J217" i="25"/>
  <c r="J246" i="25"/>
  <c r="J3700" i="25"/>
  <c r="J2235" i="25"/>
  <c r="J3286" i="25"/>
  <c r="J2909" i="25"/>
  <c r="J441" i="25"/>
  <c r="J697" i="25"/>
  <c r="J3928" i="25"/>
  <c r="J3633" i="25"/>
  <c r="J1495" i="25"/>
  <c r="J1411" i="25"/>
  <c r="J3621" i="25"/>
  <c r="J1519" i="25"/>
  <c r="J3644" i="25"/>
  <c r="J2526" i="25"/>
  <c r="J2186" i="25"/>
  <c r="J495" i="25"/>
  <c r="J979" i="25"/>
  <c r="J2415" i="25"/>
  <c r="J2359" i="25"/>
  <c r="J3559" i="25"/>
  <c r="J584" i="25"/>
  <c r="J2643" i="25"/>
  <c r="J843" i="25"/>
  <c r="J2804" i="25"/>
  <c r="J1566" i="25"/>
  <c r="J957" i="25"/>
  <c r="J223" i="25"/>
  <c r="J2707" i="25"/>
  <c r="J212" i="25"/>
  <c r="J3838" i="25"/>
  <c r="J2657" i="25"/>
  <c r="J1190" i="25"/>
  <c r="J3716" i="25"/>
  <c r="J3688" i="25"/>
  <c r="J3671" i="25"/>
  <c r="J2888" i="25"/>
  <c r="J1410" i="25"/>
  <c r="J2590" i="25"/>
  <c r="J833" i="25"/>
  <c r="J20" i="25"/>
  <c r="J2570" i="25"/>
  <c r="J1730" i="25"/>
  <c r="J872" i="25"/>
  <c r="J443" i="25"/>
  <c r="J2047" i="25"/>
  <c r="J3913" i="25"/>
  <c r="J2064" i="25"/>
  <c r="J3111" i="25"/>
  <c r="J2433" i="25"/>
  <c r="J3387" i="25"/>
  <c r="J3908" i="25"/>
  <c r="J2725" i="25"/>
  <c r="J3246" i="25"/>
  <c r="J3264" i="25"/>
  <c r="J993" i="25"/>
  <c r="J2052" i="25"/>
  <c r="J487" i="25"/>
  <c r="J1593" i="25"/>
  <c r="J1466" i="25"/>
  <c r="J3809" i="25"/>
  <c r="J3614" i="25"/>
  <c r="J2864" i="25"/>
  <c r="J2492" i="25"/>
  <c r="J1229" i="25"/>
  <c r="J2758" i="25"/>
  <c r="J3575" i="25"/>
  <c r="J1796" i="25"/>
  <c r="J3039" i="25"/>
  <c r="J3465" i="25"/>
  <c r="J2785" i="25"/>
  <c r="J3233" i="25"/>
  <c r="J2232" i="25"/>
  <c r="J3888" i="25"/>
  <c r="J3045" i="25"/>
  <c r="J2012" i="25"/>
  <c r="J72" i="25"/>
  <c r="J3254" i="25"/>
  <c r="J2455" i="25"/>
  <c r="J1428" i="25"/>
  <c r="J1832" i="25"/>
  <c r="J2924" i="25"/>
  <c r="J2154" i="25"/>
  <c r="J1167" i="25"/>
  <c r="J1305" i="25"/>
  <c r="J719" i="25"/>
  <c r="J433" i="25"/>
  <c r="J35" i="25"/>
  <c r="J70" i="25"/>
  <c r="J34" i="25"/>
  <c r="J2530" i="25"/>
  <c r="J1506" i="25"/>
  <c r="J930" i="25"/>
  <c r="J644" i="25"/>
  <c r="J3061" i="25"/>
  <c r="J3377" i="25"/>
  <c r="J3691" i="25"/>
  <c r="J3960" i="25"/>
  <c r="J2935" i="25"/>
  <c r="J3280" i="25"/>
  <c r="J791" i="25"/>
  <c r="J3009" i="25"/>
  <c r="J1325" i="25"/>
  <c r="J1605" i="25"/>
  <c r="J3289" i="25"/>
  <c r="J3360" i="25"/>
  <c r="J3538" i="25"/>
  <c r="J2207" i="25"/>
  <c r="J526" i="25"/>
  <c r="J3842" i="25"/>
  <c r="J3201" i="25"/>
  <c r="J3775" i="25"/>
  <c r="J3208" i="25"/>
  <c r="J2612" i="25"/>
  <c r="J931" i="25"/>
  <c r="J1989" i="25"/>
  <c r="J1302" i="25"/>
  <c r="J3556" i="25"/>
  <c r="J2508" i="25"/>
  <c r="J1322" i="25"/>
  <c r="J964" i="25"/>
  <c r="J134" i="25"/>
  <c r="J2586" i="25"/>
  <c r="J2074" i="25"/>
  <c r="J1562" i="25"/>
  <c r="J1216" i="25"/>
  <c r="J122" i="25"/>
  <c r="J3563" i="25"/>
  <c r="J3854" i="25"/>
  <c r="J1430" i="25"/>
  <c r="J2201" i="25"/>
  <c r="J2768" i="25"/>
  <c r="J3121" i="25"/>
  <c r="J3467" i="25"/>
  <c r="J3793" i="25"/>
  <c r="J1199" i="25"/>
  <c r="J3125" i="25"/>
  <c r="J3240" i="25"/>
  <c r="J1869" i="25"/>
  <c r="J2132" i="25"/>
  <c r="J1660" i="25"/>
  <c r="J2735" i="25"/>
  <c r="J2342" i="25"/>
  <c r="J1013" i="25"/>
  <c r="J2784" i="25"/>
  <c r="J3906" i="25"/>
  <c r="J3274" i="25"/>
  <c r="J2592" i="25"/>
  <c r="J1689" i="25"/>
  <c r="J1589" i="25"/>
  <c r="J1389" i="25"/>
  <c r="J3831" i="25"/>
  <c r="J3272" i="25"/>
  <c r="J1117" i="25"/>
  <c r="J1386" i="25"/>
  <c r="J3612" i="25"/>
  <c r="J3100" i="25"/>
  <c r="J1987" i="25"/>
  <c r="J1395" i="25"/>
  <c r="J431" i="25"/>
  <c r="J230" i="25"/>
  <c r="J493" i="25"/>
  <c r="J591" i="25"/>
  <c r="J2130" i="25"/>
  <c r="J1618" i="25"/>
  <c r="J1058" i="25"/>
  <c r="J1272" i="25"/>
  <c r="J760" i="25"/>
  <c r="J186" i="25"/>
  <c r="J2621" i="25"/>
  <c r="J1672" i="25"/>
  <c r="J2275" i="25"/>
  <c r="J3305" i="25"/>
  <c r="J2280" i="25"/>
  <c r="J866" i="25"/>
  <c r="J2658" i="25"/>
  <c r="J3784" i="25"/>
  <c r="J3402" i="25"/>
  <c r="J126" i="25"/>
  <c r="J2456" i="25"/>
  <c r="J2910" i="25"/>
  <c r="J3311" i="25"/>
  <c r="J2665" i="25"/>
  <c r="J1685" i="25"/>
  <c r="J373" i="25"/>
  <c r="J2474" i="25"/>
  <c r="J2895" i="25"/>
  <c r="J1724" i="25"/>
  <c r="J3005" i="25"/>
  <c r="J3338" i="25"/>
  <c r="J583" i="25"/>
  <c r="J3363" i="25"/>
  <c r="J1936" i="25"/>
  <c r="J506" i="25"/>
  <c r="J2082" i="25"/>
  <c r="J1224" i="25"/>
  <c r="J2801" i="25"/>
  <c r="J3497" i="25"/>
  <c r="J3258" i="25"/>
  <c r="J1966" i="25"/>
  <c r="J781" i="25"/>
  <c r="J3764" i="25"/>
  <c r="J2611" i="25"/>
  <c r="J3334" i="25"/>
  <c r="J3974" i="25"/>
  <c r="J3777" i="25"/>
  <c r="J2726" i="25"/>
  <c r="J3841" i="25"/>
  <c r="J3742" i="25"/>
  <c r="J2128" i="25"/>
  <c r="J1847" i="25"/>
  <c r="J5" i="25"/>
  <c r="J3401" i="25"/>
  <c r="J1042" i="25"/>
  <c r="J1900" i="25"/>
  <c r="J2974" i="25"/>
  <c r="J2608" i="25"/>
  <c r="J500" i="25"/>
  <c r="J270" i="25"/>
  <c r="J3001" i="25"/>
  <c r="J807" i="25"/>
  <c r="J3858" i="25"/>
  <c r="J2582" i="25"/>
  <c r="J1358" i="25"/>
  <c r="J1529" i="25"/>
  <c r="J2749" i="25"/>
  <c r="J1636" i="25"/>
  <c r="J3204" i="25"/>
  <c r="J2283" i="25"/>
  <c r="J3369" i="25"/>
  <c r="J3215" i="25"/>
  <c r="J2387" i="25"/>
  <c r="J2252" i="25"/>
  <c r="J1432" i="25"/>
  <c r="J1919" i="25"/>
  <c r="J886" i="25"/>
  <c r="J3718" i="25"/>
  <c r="J2044" i="25"/>
  <c r="J2576" i="25"/>
  <c r="J2747" i="25"/>
  <c r="J2631" i="25"/>
  <c r="J2628" i="25"/>
  <c r="J2941" i="25"/>
  <c r="J3409" i="25"/>
  <c r="J3112" i="25"/>
  <c r="J3032" i="25"/>
  <c r="J1271" i="25"/>
  <c r="J3878" i="25"/>
  <c r="J2181" i="25"/>
  <c r="J425" i="25"/>
  <c r="J3008" i="25"/>
  <c r="J3405" i="25"/>
  <c r="J3602" i="25"/>
  <c r="J2717" i="25"/>
  <c r="J2925" i="25"/>
  <c r="J3324" i="25"/>
  <c r="J785" i="25"/>
  <c r="J3849" i="25"/>
  <c r="J2527" i="25"/>
  <c r="J3410" i="25"/>
  <c r="J769" i="25"/>
  <c r="J50" i="25"/>
  <c r="J1831" i="25"/>
  <c r="J829" i="25"/>
  <c r="J3537" i="25"/>
  <c r="J1607" i="25"/>
  <c r="J3677" i="25"/>
  <c r="J3720" i="25"/>
  <c r="J2420" i="25"/>
  <c r="J1679" i="25"/>
  <c r="J2222" i="25"/>
  <c r="J1903" i="25"/>
  <c r="J1033" i="25"/>
  <c r="J2392" i="25"/>
  <c r="J1225" i="25"/>
  <c r="J2922" i="25"/>
  <c r="J157" i="25"/>
  <c r="J3852" i="25"/>
  <c r="J2884" i="25"/>
  <c r="J1569" i="25"/>
  <c r="J2923" i="25"/>
  <c r="J3413" i="25"/>
  <c r="J3056" i="25"/>
  <c r="J3315" i="25"/>
  <c r="J3043" i="25"/>
  <c r="J1434" i="25"/>
  <c r="J3811" i="25"/>
  <c r="J3789" i="25"/>
  <c r="J3317" i="25"/>
  <c r="J3245" i="25"/>
  <c r="J1752" i="25"/>
  <c r="J907" i="25"/>
  <c r="J365" i="25"/>
  <c r="J3190" i="25"/>
  <c r="J1050" i="25"/>
  <c r="J1259" i="25"/>
  <c r="J2853" i="25"/>
  <c r="J1965" i="25"/>
  <c r="J3426" i="25"/>
  <c r="J1544" i="25"/>
  <c r="J2536" i="25"/>
  <c r="J2752" i="25"/>
  <c r="J3153" i="25"/>
  <c r="J1728" i="25"/>
  <c r="J2438" i="25"/>
  <c r="J3244" i="25"/>
  <c r="J2051" i="25"/>
  <c r="J320" i="25"/>
  <c r="J1064" i="25"/>
  <c r="J1939" i="25"/>
  <c r="J2811" i="25"/>
  <c r="J3675" i="25"/>
  <c r="J3938" i="25"/>
  <c r="J3864" i="25"/>
  <c r="J3948" i="25"/>
  <c r="J2127" i="25"/>
  <c r="J2357" i="25"/>
  <c r="J1827" i="25"/>
  <c r="J3086" i="25"/>
  <c r="J1093" i="25"/>
  <c r="J3446" i="25"/>
  <c r="J851" i="25"/>
  <c r="J3500" i="25"/>
  <c r="J2343" i="25"/>
  <c r="J161" i="25"/>
  <c r="J115" i="25"/>
  <c r="J3216" i="25"/>
  <c r="J3683" i="25"/>
  <c r="J2183" i="25"/>
  <c r="J1982" i="25"/>
  <c r="J1870" i="25"/>
  <c r="J1951" i="25"/>
  <c r="J1971" i="25"/>
  <c r="J3130" i="25"/>
  <c r="J3151" i="25"/>
  <c r="J3761" i="25"/>
  <c r="J2273" i="25"/>
  <c r="J877" i="25"/>
  <c r="J3727" i="25"/>
  <c r="J1675" i="25"/>
  <c r="J407" i="25"/>
  <c r="J1427" i="25"/>
  <c r="J683" i="25"/>
  <c r="J619" i="25"/>
  <c r="J1136" i="25"/>
  <c r="J2709" i="25"/>
  <c r="J3768" i="25"/>
  <c r="J3544" i="25"/>
  <c r="J3325" i="25"/>
  <c r="J2738" i="25"/>
  <c r="J3606" i="25"/>
  <c r="J685" i="25"/>
  <c r="J3475" i="25"/>
  <c r="J1808" i="25"/>
  <c r="J3589" i="25"/>
  <c r="J1399" i="25"/>
  <c r="J2472" i="25"/>
  <c r="J503" i="25"/>
  <c r="J3583" i="25"/>
  <c r="J2797" i="25"/>
  <c r="J1292" i="25"/>
  <c r="J2187" i="25"/>
  <c r="J1266" i="25"/>
  <c r="J3196" i="25"/>
  <c r="J1712" i="25"/>
  <c r="J544" i="25"/>
  <c r="J385" i="25"/>
  <c r="J775" i="25"/>
  <c r="J2482" i="25"/>
  <c r="J1940" i="25"/>
  <c r="J3634" i="25"/>
  <c r="J3416" i="25"/>
  <c r="J2944" i="25"/>
  <c r="J3746" i="25"/>
  <c r="J2168" i="25"/>
  <c r="J3221" i="25"/>
  <c r="J2607" i="25"/>
  <c r="J3026" i="25"/>
  <c r="J3349" i="25"/>
  <c r="J352" i="25"/>
  <c r="J3159" i="25"/>
  <c r="J2163" i="25"/>
  <c r="J626" i="25"/>
  <c r="J575" i="25"/>
  <c r="J2569" i="25"/>
  <c r="J1561" i="25"/>
  <c r="J946" i="25"/>
  <c r="J2270" i="25"/>
  <c r="J1502" i="25"/>
  <c r="J274" i="25"/>
  <c r="J51" i="25"/>
  <c r="J3810" i="25"/>
  <c r="J3562" i="25"/>
  <c r="J3288" i="25"/>
  <c r="J2767" i="25"/>
  <c r="J2347" i="25"/>
  <c r="J1956" i="25"/>
  <c r="J2483" i="25"/>
  <c r="J3407" i="25"/>
  <c r="J2839" i="25"/>
  <c r="J1867" i="25"/>
  <c r="J3256" i="25"/>
  <c r="J2291" i="25"/>
  <c r="J2095" i="25"/>
  <c r="J1876" i="25"/>
  <c r="J1446" i="25"/>
  <c r="J3911" i="25"/>
  <c r="J3162" i="25"/>
  <c r="J2313" i="25"/>
  <c r="J1707" i="25"/>
  <c r="J462" i="25"/>
  <c r="J3516" i="25"/>
  <c r="J2828" i="25"/>
  <c r="J2078" i="25"/>
  <c r="J1270" i="25"/>
  <c r="J987" i="25"/>
  <c r="J535" i="25"/>
  <c r="J2042" i="25"/>
  <c r="J1021" i="25"/>
  <c r="J150" i="25"/>
  <c r="J1770" i="25"/>
  <c r="J641" i="25"/>
  <c r="J912" i="25"/>
  <c r="J483" i="25"/>
  <c r="J1165" i="25"/>
  <c r="J262" i="25"/>
  <c r="J553" i="25"/>
  <c r="J361" i="25"/>
  <c r="J1954" i="25"/>
  <c r="J1442" i="25"/>
  <c r="J857" i="25"/>
  <c r="J570" i="25"/>
  <c r="J155" i="25"/>
  <c r="J2819" i="25"/>
  <c r="J3165" i="25"/>
  <c r="J3480" i="25"/>
  <c r="J3781" i="25"/>
  <c r="J1132" i="25"/>
  <c r="J3064" i="25"/>
  <c r="J3414" i="25"/>
  <c r="J3922" i="25"/>
  <c r="J2874" i="25"/>
  <c r="J646" i="25"/>
  <c r="J2990" i="25"/>
  <c r="J1273" i="25"/>
  <c r="J3155" i="25"/>
  <c r="J1668" i="25"/>
  <c r="J1363" i="25"/>
  <c r="J2560" i="25"/>
  <c r="J3370" i="25"/>
  <c r="J2070" i="25"/>
  <c r="J3306" i="25"/>
  <c r="J1711" i="25"/>
  <c r="J3769" i="25"/>
  <c r="J3118" i="25"/>
  <c r="J1404" i="25"/>
  <c r="J458" i="25"/>
  <c r="J1156" i="25"/>
  <c r="J3711" i="25"/>
  <c r="J3135" i="25"/>
  <c r="J2528" i="25"/>
  <c r="J655" i="25"/>
  <c r="J1206" i="25"/>
  <c r="J3492" i="25"/>
  <c r="J2980" i="25"/>
  <c r="J2435" i="25"/>
  <c r="J649" i="25"/>
  <c r="J881" i="25"/>
  <c r="J21" i="25"/>
  <c r="J284" i="25"/>
  <c r="J434" i="25"/>
  <c r="J2522" i="25"/>
  <c r="J2010" i="25"/>
  <c r="J286" i="25"/>
  <c r="J49" i="25"/>
  <c r="J211" i="25"/>
  <c r="J3031" i="25"/>
  <c r="J3351" i="25"/>
  <c r="J3665" i="25"/>
  <c r="J3940" i="25"/>
  <c r="J1725" i="25"/>
  <c r="J2404" i="25"/>
  <c r="J2902" i="25"/>
  <c r="J3250" i="25"/>
  <c r="J3597" i="25"/>
  <c r="J2875" i="25"/>
  <c r="J650" i="25"/>
  <c r="J2991" i="25"/>
  <c r="J3105" i="25"/>
  <c r="J1567" i="25"/>
  <c r="J3271" i="25"/>
  <c r="J1915" i="25"/>
  <c r="J1507" i="25"/>
  <c r="J3339" i="25"/>
  <c r="J2644" i="25"/>
  <c r="J3517" i="25"/>
  <c r="J2192" i="25"/>
  <c r="J3379" i="25"/>
  <c r="J2701" i="25"/>
  <c r="J1845" i="25"/>
  <c r="J3833" i="25"/>
  <c r="J3191" i="25"/>
  <c r="J2495" i="25"/>
  <c r="J1535" i="25"/>
  <c r="J1494" i="25"/>
  <c r="J742" i="25"/>
  <c r="J1275" i="25"/>
  <c r="J3767" i="25"/>
  <c r="J3199" i="25"/>
  <c r="J2601" i="25"/>
  <c r="J1860" i="25"/>
  <c r="J898" i="25"/>
  <c r="J572" i="25"/>
  <c r="J1979" i="25"/>
  <c r="J1290" i="25"/>
  <c r="J3548" i="25"/>
  <c r="J3036" i="25"/>
  <c r="J2499" i="25"/>
  <c r="J1311" i="25"/>
  <c r="J954" i="25"/>
  <c r="J118" i="25"/>
  <c r="J383" i="25"/>
  <c r="J2066" i="25"/>
  <c r="J1554" i="25"/>
  <c r="J985" i="25"/>
  <c r="J359" i="25"/>
  <c r="J1208" i="25"/>
  <c r="J696" i="25"/>
  <c r="J113" i="25"/>
  <c r="J267" i="25"/>
  <c r="L1267" i="25"/>
  <c r="L1156" i="25"/>
  <c r="L979" i="25"/>
  <c r="L781" i="25"/>
  <c r="L421" i="25"/>
  <c r="L12" i="25"/>
  <c r="L3606" i="25"/>
  <c r="L1633" i="25"/>
  <c r="L1290" i="25"/>
  <c r="L1298" i="25"/>
  <c r="L1384" i="25"/>
  <c r="L1178" i="25"/>
  <c r="L858" i="25"/>
  <c r="L975" i="25"/>
  <c r="L774" i="25"/>
  <c r="L392" i="25"/>
  <c r="L3948" i="25"/>
  <c r="L3904" i="25"/>
  <c r="L3943" i="25"/>
  <c r="L3619" i="25"/>
  <c r="L2953" i="25"/>
  <c r="L3742" i="25"/>
  <c r="L3681" i="25"/>
  <c r="L3345" i="25"/>
  <c r="L3554" i="25"/>
  <c r="L2456" i="25"/>
  <c r="L3235" i="25"/>
  <c r="L2330" i="25"/>
  <c r="L2305" i="25"/>
  <c r="L3118" i="25"/>
  <c r="L2368" i="25"/>
  <c r="L2816" i="25"/>
  <c r="L3176" i="25"/>
  <c r="L2832" i="25"/>
  <c r="L2388" i="25"/>
  <c r="L2065" i="25"/>
  <c r="L2739" i="25"/>
  <c r="L2395" i="25"/>
  <c r="L2104" i="25"/>
  <c r="L2286" i="25"/>
  <c r="L1895" i="25"/>
  <c r="L1837" i="25"/>
  <c r="L1556" i="25"/>
  <c r="L1599" i="25"/>
  <c r="L1820" i="25"/>
  <c r="L1276" i="25"/>
  <c r="L1513" i="25"/>
  <c r="L810" i="25"/>
  <c r="L481" i="25"/>
  <c r="L448" i="25"/>
  <c r="L143" i="25"/>
  <c r="L3650" i="25"/>
  <c r="L3025" i="25"/>
  <c r="L3243" i="25"/>
  <c r="L3099" i="25"/>
  <c r="L3272" i="25"/>
  <c r="L3086" i="25"/>
  <c r="L2632" i="25"/>
  <c r="L2724" i="25"/>
  <c r="L3096" i="25"/>
  <c r="L2745" i="25"/>
  <c r="L2433" i="25"/>
  <c r="L1850" i="25"/>
  <c r="L2579" i="25"/>
  <c r="L2280" i="25"/>
  <c r="L1994" i="25"/>
  <c r="L1569" i="25"/>
  <c r="L2943" i="25"/>
  <c r="L3925" i="25"/>
  <c r="L3947" i="25"/>
  <c r="L3644" i="25"/>
  <c r="L3057" i="25"/>
  <c r="L3774" i="25"/>
  <c r="L3693" i="25"/>
  <c r="L3349" i="25"/>
  <c r="L3518" i="25"/>
  <c r="L3221" i="25"/>
  <c r="L3093" i="25"/>
  <c r="L3069" i="25"/>
  <c r="L3268" i="25"/>
  <c r="L3082" i="25"/>
  <c r="L2625" i="25"/>
  <c r="L2717" i="25"/>
  <c r="L3092" i="25"/>
  <c r="L2477" i="25"/>
  <c r="L2189" i="25"/>
  <c r="L2575" i="25"/>
  <c r="L2320" i="25"/>
  <c r="L2021" i="25"/>
  <c r="L2034" i="25"/>
  <c r="L1719" i="25"/>
  <c r="L3941" i="25"/>
  <c r="L3888" i="25"/>
  <c r="L3939" i="25"/>
  <c r="L3612" i="25"/>
  <c r="L2757" i="25"/>
  <c r="L3707" i="25"/>
  <c r="L3677" i="25"/>
  <c r="L3341" i="25"/>
  <c r="L3550" i="25"/>
  <c r="L2422" i="25"/>
  <c r="L3219" i="25"/>
  <c r="L2139" i="25"/>
  <c r="L2271" i="25"/>
  <c r="L3114" i="25"/>
  <c r="L2366" i="25"/>
  <c r="L2813" i="25"/>
  <c r="L3172" i="25"/>
  <c r="L2828" i="25"/>
  <c r="L2386" i="25"/>
  <c r="L2057" i="25"/>
  <c r="L2735" i="25"/>
  <c r="L2391" i="25"/>
  <c r="L2100" i="25"/>
  <c r="L2270" i="25"/>
  <c r="L1793" i="25"/>
  <c r="L1830" i="25"/>
  <c r="L1482" i="25"/>
  <c r="L1596" i="25"/>
  <c r="L1816" i="25"/>
  <c r="L1244" i="25"/>
  <c r="L1509" i="25"/>
  <c r="L1129" i="25"/>
  <c r="L373" i="25"/>
  <c r="L51" i="25"/>
  <c r="L587" i="25"/>
  <c r="L870" i="25"/>
  <c r="L413" i="25"/>
  <c r="L760" i="25"/>
  <c r="L609" i="25"/>
  <c r="L311" i="25"/>
  <c r="L527" i="25"/>
  <c r="L295" i="25"/>
  <c r="L204" i="25"/>
  <c r="L217" i="25"/>
  <c r="L133" i="25"/>
  <c r="L98" i="25"/>
  <c r="L463" i="25"/>
  <c r="L265" i="25"/>
  <c r="L137" i="25"/>
  <c r="L67" i="25"/>
  <c r="L40" i="25"/>
  <c r="L1220" i="25"/>
  <c r="L1387" i="25"/>
  <c r="L1134" i="25"/>
  <c r="L1068" i="25"/>
  <c r="L1041" i="25"/>
  <c r="L950" i="25"/>
  <c r="L1099" i="25"/>
  <c r="L826" i="25"/>
  <c r="L709" i="25"/>
  <c r="L641" i="25"/>
  <c r="L639" i="25"/>
  <c r="L844" i="25"/>
  <c r="L568" i="25"/>
  <c r="L303" i="25"/>
  <c r="L428" i="25"/>
  <c r="L398" i="25"/>
  <c r="L363" i="25"/>
  <c r="L266" i="25"/>
  <c r="L178" i="25"/>
  <c r="L90" i="25"/>
  <c r="L53" i="25"/>
  <c r="L1170" i="25"/>
  <c r="L1191" i="25"/>
  <c r="L1465" i="25"/>
  <c r="L1209" i="25"/>
  <c r="L949" i="25"/>
  <c r="L906" i="25"/>
  <c r="L747" i="25"/>
  <c r="L488" i="25"/>
  <c r="L329" i="25"/>
  <c r="L3482" i="25"/>
  <c r="L2906" i="25"/>
  <c r="L1674" i="25"/>
  <c r="L1880" i="25"/>
  <c r="L1439" i="25"/>
  <c r="L1537" i="25"/>
  <c r="L834" i="25"/>
  <c r="L548" i="25"/>
  <c r="L586" i="25"/>
  <c r="L316" i="25"/>
  <c r="L3712" i="25"/>
  <c r="L3893" i="25"/>
  <c r="L3903" i="25"/>
  <c r="L3544" i="25"/>
  <c r="L3862" i="25"/>
  <c r="L3851" i="25"/>
  <c r="L3641" i="25"/>
  <c r="L3297" i="25"/>
  <c r="L3514" i="25"/>
  <c r="L3215" i="25"/>
  <c r="L3059" i="25"/>
  <c r="L3067" i="25"/>
  <c r="L3264" i="25"/>
  <c r="L3070" i="25"/>
  <c r="L2241" i="25"/>
  <c r="L2765" i="25"/>
  <c r="L2448" i="25"/>
  <c r="L2553" i="25"/>
  <c r="L2123" i="25"/>
  <c r="L2699" i="25"/>
  <c r="L2355" i="25"/>
  <c r="L2060" i="25"/>
  <c r="L2230" i="25"/>
  <c r="L1841" i="25"/>
  <c r="L1689" i="25"/>
  <c r="L1671" i="25"/>
  <c r="L1422" i="25"/>
  <c r="L1764" i="25"/>
  <c r="L1294" i="25"/>
  <c r="L1441" i="25"/>
  <c r="L658" i="25"/>
  <c r="L825" i="25"/>
  <c r="L916" i="25"/>
  <c r="L50" i="25"/>
  <c r="L3610" i="25"/>
  <c r="L2732" i="25"/>
  <c r="L3123" i="25"/>
  <c r="L2939" i="25"/>
  <c r="L3191" i="25"/>
  <c r="L2998" i="25"/>
  <c r="L2568" i="25"/>
  <c r="L2669" i="25"/>
  <c r="L3056" i="25"/>
  <c r="L2690" i="25"/>
  <c r="L2393" i="25"/>
  <c r="L2225" i="25"/>
  <c r="L2539" i="25"/>
  <c r="L2224" i="25"/>
  <c r="L1809" i="25"/>
  <c r="L1813" i="25"/>
  <c r="L1591" i="25"/>
  <c r="L3718" i="25"/>
  <c r="L3957" i="25"/>
  <c r="L3907" i="25"/>
  <c r="L3548" i="25"/>
  <c r="L3898" i="25"/>
  <c r="L3855" i="25"/>
  <c r="L3645" i="25"/>
  <c r="L3309" i="25"/>
  <c r="L3478" i="25"/>
  <c r="L3007" i="25"/>
  <c r="L2901" i="25"/>
  <c r="L2909" i="25"/>
  <c r="L3175" i="25"/>
  <c r="L3034" i="25"/>
  <c r="L2561" i="25"/>
  <c r="L2662" i="25"/>
  <c r="L3052" i="25"/>
  <c r="L2793" i="25"/>
  <c r="L2429" i="25"/>
  <c r="L1831" i="25"/>
  <c r="L2535" i="25"/>
  <c r="L2264" i="25"/>
  <c r="L1947" i="25"/>
  <c r="L1965" i="25"/>
  <c r="L1877" i="25"/>
  <c r="L3503" i="25"/>
  <c r="L3877" i="25"/>
  <c r="L3899" i="25"/>
  <c r="L3531" i="25"/>
  <c r="L3858" i="25"/>
  <c r="L3847" i="25"/>
  <c r="L3637" i="25"/>
  <c r="L3285" i="25"/>
  <c r="L3510" i="25"/>
  <c r="L3181" i="25"/>
  <c r="L3029" i="25"/>
  <c r="L3037" i="25"/>
  <c r="L3260" i="25"/>
  <c r="L3066" i="25"/>
  <c r="L2071" i="25"/>
  <c r="L2758" i="25"/>
  <c r="L2446" i="25"/>
  <c r="L2549" i="25"/>
  <c r="L2121" i="25"/>
  <c r="L2695" i="25"/>
  <c r="L2351" i="25"/>
  <c r="L2056" i="25"/>
  <c r="L2226" i="25"/>
  <c r="L1827" i="25"/>
  <c r="L1687" i="25"/>
  <c r="L1641" i="25"/>
  <c r="L1408" i="25"/>
  <c r="L1760" i="25"/>
  <c r="L1286" i="25"/>
  <c r="L1417" i="25"/>
  <c r="L819" i="25"/>
  <c r="L912" i="25"/>
  <c r="L466" i="25"/>
  <c r="L612" i="25"/>
  <c r="L829" i="25"/>
  <c r="L512" i="25"/>
  <c r="L728" i="25"/>
  <c r="L577" i="25"/>
  <c r="L253" i="25"/>
  <c r="L495" i="25"/>
  <c r="L236" i="25"/>
  <c r="L305" i="25"/>
  <c r="L185" i="25"/>
  <c r="L88" i="25"/>
  <c r="L431" i="25"/>
  <c r="L203" i="25"/>
  <c r="L246" i="25"/>
  <c r="L173" i="25"/>
  <c r="L8" i="25"/>
  <c r="L1355" i="25"/>
  <c r="L1139" i="25"/>
  <c r="L1373" i="25"/>
  <c r="L1057" i="25"/>
  <c r="L918" i="25"/>
  <c r="L583" i="25"/>
  <c r="L1067" i="25"/>
  <c r="L878" i="25"/>
  <c r="L663" i="25"/>
  <c r="L532" i="25"/>
  <c r="L579" i="25"/>
  <c r="L812" i="25"/>
  <c r="L533" i="25"/>
  <c r="L314" i="25"/>
  <c r="L366" i="25"/>
  <c r="L331" i="25"/>
  <c r="L200" i="25"/>
  <c r="L176" i="25"/>
  <c r="L21" i="25"/>
  <c r="L1138" i="25"/>
  <c r="L1105" i="25"/>
  <c r="L1433" i="25"/>
  <c r="L1167" i="25"/>
  <c r="L1097" i="25"/>
  <c r="L1098" i="25"/>
  <c r="L938" i="25"/>
  <c r="L731" i="25"/>
  <c r="L1762" i="25"/>
  <c r="L1224" i="25"/>
  <c r="L1632" i="25"/>
  <c r="L1363" i="25"/>
  <c r="L1217" i="25"/>
  <c r="L1070" i="25"/>
  <c r="L677" i="25"/>
  <c r="L575" i="25"/>
  <c r="L269" i="25"/>
  <c r="L1616" i="25"/>
  <c r="L1360" i="25"/>
  <c r="L1884" i="25"/>
  <c r="L1300" i="25"/>
  <c r="L1449" i="25"/>
  <c r="L1114" i="25"/>
  <c r="L715" i="25"/>
  <c r="L820" i="25"/>
  <c r="L374" i="25"/>
  <c r="L2935" i="25"/>
  <c r="L2615" i="25"/>
  <c r="L1561" i="25"/>
  <c r="L1428" i="25"/>
  <c r="L1780" i="25"/>
  <c r="L1302" i="25"/>
  <c r="L1353" i="25"/>
  <c r="L1110" i="25"/>
  <c r="L594" i="25"/>
  <c r="L816" i="25"/>
  <c r="L370" i="25"/>
  <c r="L3880" i="25"/>
  <c r="L3412" i="25"/>
  <c r="L3680" i="25"/>
  <c r="L3698" i="25"/>
  <c r="L3716" i="25"/>
  <c r="L3519" i="25"/>
  <c r="L3553" i="25"/>
  <c r="L2645" i="25"/>
  <c r="L3426" i="25"/>
  <c r="L3383" i="25"/>
  <c r="L2753" i="25"/>
  <c r="L2364" i="25"/>
  <c r="L2957" i="25"/>
  <c r="L2990" i="25"/>
  <c r="L2532" i="25"/>
  <c r="L2646" i="25"/>
  <c r="L3048" i="25"/>
  <c r="L2786" i="25"/>
  <c r="L2465" i="25"/>
  <c r="L2159" i="25"/>
  <c r="L2611" i="25"/>
  <c r="L2077" i="25"/>
  <c r="L1937" i="25"/>
  <c r="L2130" i="25"/>
  <c r="L1940" i="25"/>
  <c r="L1539" i="25"/>
  <c r="L1803" i="25"/>
  <c r="L1352" i="25"/>
  <c r="L1664" i="25"/>
  <c r="L1158" i="25"/>
  <c r="L1257" i="25"/>
  <c r="L660" i="25"/>
  <c r="L371" i="25"/>
  <c r="L3522" i="25"/>
  <c r="L1891" i="25"/>
  <c r="L2778" i="25"/>
  <c r="L3043" i="25"/>
  <c r="L2833" i="25"/>
  <c r="L2910" i="25"/>
  <c r="L2171" i="25"/>
  <c r="L2540" i="25"/>
  <c r="L2928" i="25"/>
  <c r="L2576" i="25"/>
  <c r="L2259" i="25"/>
  <c r="L2795" i="25"/>
  <c r="L2451" i="25"/>
  <c r="L2124" i="25"/>
  <c r="L2238" i="25"/>
  <c r="L1735" i="25"/>
  <c r="L1782" i="25"/>
  <c r="L3917" i="25"/>
  <c r="L3463" i="25"/>
  <c r="L3708" i="25"/>
  <c r="L2897" i="25"/>
  <c r="L3719" i="25"/>
  <c r="L3532" i="25"/>
  <c r="L3565" i="25"/>
  <c r="L2702" i="25"/>
  <c r="L3390" i="25"/>
  <c r="L3347" i="25"/>
  <c r="L2657" i="25"/>
  <c r="L3013" i="25"/>
  <c r="L2825" i="25"/>
  <c r="L2954" i="25"/>
  <c r="L2143" i="25"/>
  <c r="L2538" i="25"/>
  <c r="L2964" i="25"/>
  <c r="L2624" i="25"/>
  <c r="L2349" i="25"/>
  <c r="L1995" i="25"/>
  <c r="L2447" i="25"/>
  <c r="L2164" i="25"/>
  <c r="L2290" i="25"/>
  <c r="L1846" i="25"/>
  <c r="L1581" i="25"/>
  <c r="L3864" i="25"/>
  <c r="L3380" i="25"/>
  <c r="L3671" i="25"/>
  <c r="L3695" i="25"/>
  <c r="L3690" i="25"/>
  <c r="L3500" i="25"/>
  <c r="L3549" i="25"/>
  <c r="L2590" i="25"/>
  <c r="L3422" i="25"/>
  <c r="L3379" i="25"/>
  <c r="L2746" i="25"/>
  <c r="L2207" i="25"/>
  <c r="L2955" i="25"/>
  <c r="L2986" i="25"/>
  <c r="L2530" i="25"/>
  <c r="L2644" i="25"/>
  <c r="L3044" i="25"/>
  <c r="L2784" i="25"/>
  <c r="L2461" i="25"/>
  <c r="L2157" i="25"/>
  <c r="L2061" i="25"/>
  <c r="L1878" i="25"/>
  <c r="L2110" i="25"/>
  <c r="L1932" i="25"/>
  <c r="L1403" i="25"/>
  <c r="L1778" i="25"/>
  <c r="L1320" i="25"/>
  <c r="L1656" i="25"/>
  <c r="L1395" i="25"/>
  <c r="L1249" i="25"/>
  <c r="L846" i="25"/>
  <c r="L718" i="25"/>
  <c r="L628" i="25"/>
  <c r="L292" i="25"/>
  <c r="L1783" i="25"/>
  <c r="L1734" i="25"/>
  <c r="L1686" i="25"/>
  <c r="L1892" i="25"/>
  <c r="L1503" i="25"/>
  <c r="L1171" i="25"/>
  <c r="L992" i="25"/>
  <c r="L1007" i="25"/>
  <c r="L822" i="25"/>
  <c r="L244" i="25"/>
  <c r="L30" i="25"/>
  <c r="L2284" i="25"/>
  <c r="L2029" i="25"/>
  <c r="L2042" i="25"/>
  <c r="L1738" i="25"/>
  <c r="L1643" i="25"/>
  <c r="L1540" i="25"/>
  <c r="L1271" i="25"/>
  <c r="L1072" i="25"/>
  <c r="L998" i="25"/>
  <c r="L604" i="25"/>
  <c r="L569" i="25"/>
  <c r="L154" i="25"/>
  <c r="L1519" i="25"/>
  <c r="L1678" i="25"/>
  <c r="L1828" i="25"/>
  <c r="L1350" i="25"/>
  <c r="L1377" i="25"/>
  <c r="L713" i="25"/>
  <c r="L766" i="25"/>
  <c r="L692" i="25"/>
  <c r="L435" i="25"/>
  <c r="L3038" i="25"/>
  <c r="L1918" i="25"/>
  <c r="L1673" i="25"/>
  <c r="L1436" i="25"/>
  <c r="L1724" i="25"/>
  <c r="L1165" i="25"/>
  <c r="L1281" i="25"/>
  <c r="L926" i="25"/>
  <c r="L759" i="25"/>
  <c r="L688" i="25"/>
  <c r="L403" i="25"/>
  <c r="L3163" i="25"/>
  <c r="L3913" i="25"/>
  <c r="L3600" i="25"/>
  <c r="L3615" i="25"/>
  <c r="L3611" i="25"/>
  <c r="L3324" i="25"/>
  <c r="L3513" i="25"/>
  <c r="L2929" i="25"/>
  <c r="L3386" i="25"/>
  <c r="L3343" i="25"/>
  <c r="L2606" i="25"/>
  <c r="L3011" i="25"/>
  <c r="L2817" i="25"/>
  <c r="L2942" i="25"/>
  <c r="L2372" i="25"/>
  <c r="L2596" i="25"/>
  <c r="L3000" i="25"/>
  <c r="L2736" i="25"/>
  <c r="L2425" i="25"/>
  <c r="L2325" i="25"/>
  <c r="L2571" i="25"/>
  <c r="L2316" i="25"/>
  <c r="L1910" i="25"/>
  <c r="L2074" i="25"/>
  <c r="L1885" i="25"/>
  <c r="L1631" i="25"/>
  <c r="L1730" i="25"/>
  <c r="L1606" i="25"/>
  <c r="L1621" i="25"/>
  <c r="L1331" i="25"/>
  <c r="L1185" i="25"/>
  <c r="L1038" i="25"/>
  <c r="L631" i="25"/>
  <c r="L501" i="25"/>
  <c r="L274" i="25"/>
  <c r="L3434" i="25"/>
  <c r="L3351" i="25"/>
  <c r="L2664" i="25"/>
  <c r="L2173" i="25"/>
  <c r="L2870" i="25"/>
  <c r="L2534" i="25"/>
  <c r="L2380" i="25"/>
  <c r="L2840" i="25"/>
  <c r="L2452" i="25"/>
  <c r="L2081" i="25"/>
  <c r="L2747" i="25"/>
  <c r="L2411" i="25"/>
  <c r="L2068" i="25"/>
  <c r="L2194" i="25"/>
  <c r="L1960" i="25"/>
  <c r="L1306" i="25"/>
  <c r="L3274" i="25"/>
  <c r="L3516" i="25"/>
  <c r="L3607" i="25"/>
  <c r="L3624" i="25"/>
  <c r="L3636" i="25"/>
  <c r="L3356" i="25"/>
  <c r="L3517" i="25"/>
  <c r="L3111" i="25"/>
  <c r="L3350" i="25"/>
  <c r="L3307" i="25"/>
  <c r="L3217" i="25"/>
  <c r="L2853" i="25"/>
  <c r="L2079" i="25"/>
  <c r="L2866" i="25"/>
  <c r="L2504" i="25"/>
  <c r="L2378" i="25"/>
  <c r="L2924" i="25"/>
  <c r="L2569" i="25"/>
  <c r="L2215" i="25"/>
  <c r="L2791" i="25"/>
  <c r="L2407" i="25"/>
  <c r="L2120" i="25"/>
  <c r="L2234" i="25"/>
  <c r="L1717" i="25"/>
  <c r="L1514" i="25"/>
  <c r="L3972" i="25"/>
  <c r="L3897" i="25"/>
  <c r="L3591" i="25"/>
  <c r="L3608" i="25"/>
  <c r="L3604" i="25"/>
  <c r="L3270" i="25"/>
  <c r="L3509" i="25"/>
  <c r="L2895" i="25"/>
  <c r="L3382" i="25"/>
  <c r="L3339" i="25"/>
  <c r="L2554" i="25"/>
  <c r="L2981" i="25"/>
  <c r="L2814" i="25"/>
  <c r="L2938" i="25"/>
  <c r="L2370" i="25"/>
  <c r="L2589" i="25"/>
  <c r="L2996" i="25"/>
  <c r="L2729" i="25"/>
  <c r="L2421" i="25"/>
  <c r="L2322" i="25"/>
  <c r="L2567" i="25"/>
  <c r="L2312" i="25"/>
  <c r="L1902" i="25"/>
  <c r="L2070" i="25"/>
  <c r="L1882" i="25"/>
  <c r="L1620" i="25"/>
  <c r="L1723" i="25"/>
  <c r="L1603" i="25"/>
  <c r="L1589" i="25"/>
  <c r="L1327" i="25"/>
  <c r="L1126" i="25"/>
  <c r="L1034" i="25"/>
  <c r="L629" i="25"/>
  <c r="L457" i="25"/>
  <c r="L216" i="25"/>
  <c r="L698" i="25"/>
  <c r="L701" i="25"/>
  <c r="L888" i="25"/>
  <c r="L632" i="25"/>
  <c r="L441" i="25"/>
  <c r="L283" i="25"/>
  <c r="L442" i="25"/>
  <c r="L407" i="25"/>
  <c r="L42" i="25"/>
  <c r="L222" i="25"/>
  <c r="L78" i="25"/>
  <c r="L97" i="25"/>
  <c r="L335" i="25"/>
  <c r="L208" i="25"/>
  <c r="L60" i="25"/>
  <c r="L156" i="25"/>
  <c r="L25" i="25"/>
  <c r="L1550" i="25"/>
  <c r="L1259" i="25"/>
  <c r="L1533" i="25"/>
  <c r="L1277" i="25"/>
  <c r="L1148" i="25"/>
  <c r="L857" i="25"/>
  <c r="L1058" i="25"/>
  <c r="L971" i="25"/>
  <c r="L541" i="25"/>
  <c r="L544" i="25"/>
  <c r="L345" i="25"/>
  <c r="L716" i="25"/>
  <c r="L565" i="25"/>
  <c r="L72" i="25"/>
  <c r="L483" i="25"/>
  <c r="L199" i="25"/>
  <c r="L293" i="25"/>
  <c r="L142" i="25"/>
  <c r="L18" i="25"/>
  <c r="L14" i="25"/>
  <c r="L1270" i="25"/>
  <c r="L1319" i="25"/>
  <c r="L1149" i="25"/>
  <c r="L1337" i="25"/>
  <c r="L911" i="25"/>
  <c r="L1121" i="25"/>
  <c r="L903" i="25"/>
  <c r="L1031" i="25"/>
  <c r="L777" i="25"/>
  <c r="L606" i="25"/>
  <c r="L893" i="25"/>
  <c r="L340" i="25"/>
  <c r="L433" i="25"/>
  <c r="L405" i="25"/>
  <c r="L543" i="25"/>
  <c r="L330" i="25"/>
  <c r="L268" i="25"/>
  <c r="L233" i="25"/>
  <c r="L170" i="25"/>
  <c r="L116" i="25"/>
  <c r="L1978" i="25"/>
  <c r="L2084" i="25"/>
  <c r="L1985" i="25"/>
  <c r="L2154" i="25"/>
  <c r="L1839" i="25"/>
  <c r="L1859" i="25"/>
  <c r="L1524" i="25"/>
  <c r="L1538" i="25"/>
  <c r="L1592" i="25"/>
  <c r="L1410" i="25"/>
  <c r="L1872" i="25"/>
  <c r="L1618" i="25"/>
  <c r="L1204" i="25"/>
  <c r="L1379" i="25"/>
  <c r="L1115" i="25"/>
  <c r="L1397" i="25"/>
  <c r="L1001" i="25"/>
  <c r="L1009" i="25"/>
  <c r="L943" i="25"/>
  <c r="L1091" i="25"/>
  <c r="L697" i="25"/>
  <c r="L695" i="25"/>
  <c r="L627" i="25"/>
  <c r="L630" i="25"/>
  <c r="L836" i="25"/>
  <c r="L551" i="25"/>
  <c r="L482" i="25"/>
  <c r="L393" i="25"/>
  <c r="L390" i="25"/>
  <c r="L355" i="25"/>
  <c r="L258" i="25"/>
  <c r="L149" i="25"/>
  <c r="L3929" i="25"/>
  <c r="L3697" i="25"/>
  <c r="L3688" i="25"/>
  <c r="L3849" i="25"/>
  <c r="L3499" i="25"/>
  <c r="L3569" i="25"/>
  <c r="L3454" i="25"/>
  <c r="L2837" i="25"/>
  <c r="L3083" i="25"/>
  <c r="L2593" i="25"/>
  <c r="L3076" i="25"/>
  <c r="L2497" i="25"/>
  <c r="L2639" i="25"/>
  <c r="L1691" i="25"/>
  <c r="L699" i="25"/>
  <c r="L3675" i="25"/>
  <c r="L3545" i="25"/>
  <c r="L3530" i="25"/>
  <c r="L3053" i="25"/>
  <c r="L2586" i="25"/>
  <c r="L3064" i="25"/>
  <c r="L2493" i="25"/>
  <c r="L2635" i="25"/>
  <c r="L1799" i="25"/>
  <c r="L472" i="25"/>
  <c r="L3840" i="25"/>
  <c r="L3523" i="25"/>
  <c r="L3842" i="25"/>
  <c r="L3673" i="25"/>
  <c r="L2392" i="25"/>
  <c r="L3315" i="25"/>
  <c r="L2885" i="25"/>
  <c r="L2922" i="25"/>
  <c r="L2557" i="25"/>
  <c r="L2704" i="25"/>
  <c r="L2285" i="25"/>
  <c r="L1989" i="25"/>
  <c r="L1230" i="25"/>
  <c r="L3237" i="25"/>
  <c r="L3427" i="25"/>
  <c r="L3669" i="25"/>
  <c r="L3674" i="25"/>
  <c r="L3271" i="25"/>
  <c r="L2201" i="25"/>
  <c r="L2496" i="25"/>
  <c r="L3208" i="25"/>
  <c r="L2799" i="25"/>
  <c r="L2162" i="25"/>
  <c r="L1317" i="25"/>
  <c r="L3527" i="25"/>
  <c r="L3775" i="25"/>
  <c r="L3460" i="25"/>
  <c r="L3404" i="25"/>
  <c r="L3321" i="25"/>
  <c r="L2798" i="25"/>
  <c r="L2827" i="25"/>
  <c r="L3146" i="25"/>
  <c r="L2233" i="25"/>
  <c r="L2864" i="25"/>
  <c r="L2181" i="25"/>
  <c r="L2165" i="25"/>
  <c r="L1771" i="25"/>
  <c r="L188" i="25"/>
  <c r="L3782" i="25"/>
  <c r="L3580" i="25"/>
  <c r="L3419" i="25"/>
  <c r="L3581" i="25"/>
  <c r="L3578" i="25"/>
  <c r="L3253" i="25"/>
  <c r="L2019" i="25"/>
  <c r="L2464" i="25"/>
  <c r="L3192" i="25"/>
  <c r="L2514" i="25"/>
  <c r="L2767" i="25"/>
  <c r="L2106" i="25"/>
  <c r="L1102" i="25"/>
  <c r="L3399" i="25"/>
  <c r="L3746" i="25"/>
  <c r="L3332" i="25"/>
  <c r="L3039" i="25"/>
  <c r="L3313" i="25"/>
  <c r="L2741" i="25"/>
  <c r="L3130" i="25"/>
  <c r="L2205" i="25"/>
  <c r="L2856" i="25"/>
  <c r="L2117" i="25"/>
  <c r="L2045" i="25"/>
  <c r="L1494" i="25"/>
  <c r="L130" i="25"/>
  <c r="L3720" i="25"/>
  <c r="L3667" i="25"/>
  <c r="L3588" i="25"/>
  <c r="L3633" i="25"/>
  <c r="L3626" i="25"/>
  <c r="L2881" i="25"/>
  <c r="L2673" i="25"/>
  <c r="L2846" i="25"/>
  <c r="L2289" i="25"/>
  <c r="L2642" i="25"/>
  <c r="L2027" i="25"/>
  <c r="L2262" i="25"/>
  <c r="L1142" i="25"/>
  <c r="L2555" i="25"/>
  <c r="L2296" i="25"/>
  <c r="L1761" i="25"/>
  <c r="L2066" i="25"/>
  <c r="L1770" i="25"/>
  <c r="L1610" i="25"/>
  <c r="L1721" i="25"/>
  <c r="L1600" i="25"/>
  <c r="L1586" i="25"/>
  <c r="L1108" i="25"/>
  <c r="L1030" i="25"/>
  <c r="L580" i="25"/>
  <c r="L605" i="25"/>
  <c r="L155" i="25"/>
  <c r="L1476" i="25"/>
  <c r="L1595" i="25"/>
  <c r="L1642" i="25"/>
  <c r="L1848" i="25"/>
  <c r="L1340" i="25"/>
  <c r="L984" i="25"/>
  <c r="L951" i="25"/>
  <c r="L681" i="25"/>
  <c r="L653" i="25"/>
  <c r="L444" i="25"/>
  <c r="L2503" i="25"/>
  <c r="L2228" i="25"/>
  <c r="L1963" i="25"/>
  <c r="L1998" i="25"/>
  <c r="L1873" i="25"/>
  <c r="L1789" i="25"/>
  <c r="L1414" i="25"/>
  <c r="L1435" i="25"/>
  <c r="L1199" i="25"/>
  <c r="L1075" i="25"/>
  <c r="L643" i="25"/>
  <c r="L353" i="25"/>
  <c r="L74" i="25"/>
  <c r="L1725" i="25"/>
  <c r="L1499" i="25"/>
  <c r="L1784" i="25"/>
  <c r="L1163" i="25"/>
  <c r="L1285" i="25"/>
  <c r="L1066" i="25"/>
  <c r="L670" i="25"/>
  <c r="L542" i="25"/>
  <c r="L211" i="25"/>
  <c r="L3016" i="25"/>
  <c r="L1248" i="25"/>
  <c r="L1374" i="25"/>
  <c r="L1668" i="25"/>
  <c r="L1335" i="25"/>
  <c r="L1189" i="25"/>
  <c r="L1062" i="25"/>
  <c r="L638" i="25"/>
  <c r="L540" i="25"/>
  <c r="L251" i="25"/>
  <c r="L3836" i="25"/>
  <c r="L3471" i="25"/>
  <c r="L3459" i="25"/>
  <c r="L3520" i="25"/>
  <c r="L3515" i="25"/>
  <c r="L3809" i="25"/>
  <c r="L3473" i="25"/>
  <c r="L3682" i="25"/>
  <c r="L3338" i="25"/>
  <c r="L3303" i="25"/>
  <c r="L3201" i="25"/>
  <c r="L2801" i="25"/>
  <c r="L3246" i="25"/>
  <c r="L2902" i="25"/>
  <c r="L2109" i="25"/>
  <c r="L2508" i="25"/>
  <c r="L2960" i="25"/>
  <c r="L2672" i="25"/>
  <c r="L2385" i="25"/>
  <c r="L2193" i="25"/>
  <c r="L2523" i="25"/>
  <c r="L2260" i="25"/>
  <c r="L2005" i="25"/>
  <c r="L2030" i="25"/>
  <c r="L1663" i="25"/>
  <c r="L1338" i="25"/>
  <c r="L1597" i="25"/>
  <c r="L1475" i="25"/>
  <c r="L1528" i="25"/>
  <c r="L1239" i="25"/>
  <c r="L957" i="25"/>
  <c r="L967" i="25"/>
  <c r="L737" i="25"/>
  <c r="L529" i="25"/>
  <c r="L186" i="25"/>
  <c r="L3394" i="25"/>
  <c r="L3311" i="25"/>
  <c r="L3233" i="25"/>
  <c r="L2712" i="25"/>
  <c r="L3214" i="25"/>
  <c r="L2830" i="25"/>
  <c r="L2374" i="25"/>
  <c r="L3224" i="25"/>
  <c r="L2480" i="25"/>
  <c r="L2237" i="25"/>
  <c r="L2187" i="25"/>
  <c r="L2707" i="25"/>
  <c r="L2363" i="25"/>
  <c r="L2024" i="25"/>
  <c r="L2138" i="25"/>
  <c r="L1731" i="25"/>
  <c r="L1605" i="25"/>
  <c r="L3852" i="25"/>
  <c r="L3744" i="25"/>
  <c r="L3504" i="25"/>
  <c r="L3539" i="25"/>
  <c r="L3528" i="25"/>
  <c r="L2693" i="25"/>
  <c r="L3477" i="25"/>
  <c r="L2358" i="25"/>
  <c r="L3302" i="25"/>
  <c r="L3103" i="25"/>
  <c r="L3065" i="25"/>
  <c r="L2705" i="25"/>
  <c r="L3210" i="25"/>
  <c r="L2826" i="25"/>
  <c r="L2344" i="25"/>
  <c r="L3220" i="25"/>
  <c r="L2884" i="25"/>
  <c r="L2450" i="25"/>
  <c r="L2073" i="25"/>
  <c r="L2743" i="25"/>
  <c r="L2359" i="25"/>
  <c r="L2064" i="25"/>
  <c r="L2190" i="25"/>
  <c r="L1956" i="25"/>
  <c r="L1810" i="25"/>
  <c r="L3820" i="25"/>
  <c r="L3420" i="25"/>
  <c r="L3440" i="25"/>
  <c r="L3507" i="25"/>
  <c r="L3496" i="25"/>
  <c r="L3805" i="25"/>
  <c r="L3469" i="25"/>
  <c r="L3678" i="25"/>
  <c r="L3334" i="25"/>
  <c r="L3299" i="25"/>
  <c r="L3185" i="25"/>
  <c r="L2794" i="25"/>
  <c r="L3242" i="25"/>
  <c r="L2898" i="25"/>
  <c r="L2063" i="25"/>
  <c r="L2506" i="25"/>
  <c r="L2956" i="25"/>
  <c r="L2665" i="25"/>
  <c r="L2381" i="25"/>
  <c r="L2163" i="25"/>
  <c r="L2597" i="25"/>
  <c r="L3288" i="25"/>
  <c r="L2716" i="25"/>
  <c r="L3886" i="25"/>
  <c r="L2913" i="25"/>
  <c r="L3866" i="25"/>
  <c r="L3417" i="25"/>
  <c r="L3366" i="25"/>
  <c r="L2426" i="25"/>
  <c r="L2556" i="25"/>
  <c r="L2287" i="25"/>
  <c r="L2988" i="25"/>
  <c r="L2543" i="25"/>
  <c r="L325" i="25"/>
  <c r="L3879" i="25"/>
  <c r="L3727" i="25"/>
  <c r="L3485" i="25"/>
  <c r="L3450" i="25"/>
  <c r="L2792" i="25"/>
  <c r="L2394" i="25"/>
  <c r="L2281" i="25"/>
  <c r="L2984" i="25"/>
  <c r="L2413" i="25"/>
  <c r="L2511" i="25"/>
  <c r="L191" i="25"/>
  <c r="L3776" i="25"/>
  <c r="L3767" i="25"/>
  <c r="L3668" i="25"/>
  <c r="L3613" i="25"/>
  <c r="L3614" i="25"/>
  <c r="L2796" i="25"/>
  <c r="L2572" i="25"/>
  <c r="L2834" i="25"/>
  <c r="L3236" i="25"/>
  <c r="L2585" i="25"/>
  <c r="L2803" i="25"/>
  <c r="L2202" i="25"/>
  <c r="L3824" i="25"/>
  <c r="L3764" i="25"/>
  <c r="L3483" i="25"/>
  <c r="L3609" i="25"/>
  <c r="L3586" i="25"/>
  <c r="L3269" i="25"/>
  <c r="L3256" i="25"/>
  <c r="L1967" i="25"/>
  <c r="L3120" i="25"/>
  <c r="L2277" i="25"/>
  <c r="L2711" i="25"/>
  <c r="L1933" i="25"/>
  <c r="L976" i="25"/>
  <c r="L3686" i="25"/>
  <c r="L3623" i="25"/>
  <c r="L3934" i="25"/>
  <c r="L3797" i="25"/>
  <c r="L3049" i="25"/>
  <c r="L3141" i="25"/>
  <c r="L2973" i="25"/>
  <c r="L3058" i="25"/>
  <c r="L2749" i="25"/>
  <c r="L2384" i="25"/>
  <c r="L2091" i="25"/>
  <c r="L2188" i="25"/>
  <c r="L1256" i="25"/>
  <c r="L3853" i="25"/>
  <c r="L3730" i="25"/>
  <c r="L3079" i="25"/>
  <c r="L3902" i="25"/>
  <c r="L3521" i="25"/>
  <c r="L3490" i="25"/>
  <c r="L2995" i="25"/>
  <c r="L3223" i="25"/>
  <c r="L1681" i="25"/>
  <c r="L3112" i="25"/>
  <c r="L2541" i="25"/>
  <c r="L2679" i="25"/>
  <c r="L1954" i="25"/>
  <c r="L1006" i="25"/>
  <c r="L3244" i="25"/>
  <c r="L3568" i="25"/>
  <c r="L3926" i="25"/>
  <c r="L3789" i="25"/>
  <c r="L2782" i="25"/>
  <c r="L3047" i="25"/>
  <c r="L2941" i="25"/>
  <c r="L3050" i="25"/>
  <c r="L2726" i="25"/>
  <c r="L2352" i="25"/>
  <c r="L2075" i="25"/>
  <c r="L2132" i="25"/>
  <c r="L1398" i="25"/>
  <c r="L3977" i="25"/>
  <c r="L3865" i="25"/>
  <c r="L3512" i="25"/>
  <c r="L3392" i="25"/>
  <c r="L3573" i="25"/>
  <c r="L3546" i="25"/>
  <c r="L3171" i="25"/>
  <c r="L2105" i="25"/>
  <c r="L2336" i="25"/>
  <c r="L3160" i="25"/>
  <c r="L2482" i="25"/>
  <c r="L2062" i="25"/>
  <c r="L2515" i="25"/>
  <c r="L2252" i="25"/>
  <c r="L1997" i="25"/>
  <c r="L2010" i="25"/>
  <c r="L1601" i="25"/>
  <c r="L1154" i="25"/>
  <c r="L1504" i="25"/>
  <c r="L1404" i="25"/>
  <c r="L1512" i="25"/>
  <c r="L1231" i="25"/>
  <c r="L862" i="25"/>
  <c r="L691" i="25"/>
  <c r="L436" i="25"/>
  <c r="L95" i="25"/>
  <c r="L1818" i="25"/>
  <c r="L1454" i="25"/>
  <c r="L1548" i="25"/>
  <c r="L1792" i="25"/>
  <c r="L1111" i="25"/>
  <c r="L1477" i="25"/>
  <c r="L1032" i="25"/>
  <c r="L890" i="25"/>
  <c r="L509" i="25"/>
  <c r="L491" i="25"/>
  <c r="L2455" i="25"/>
  <c r="L2184" i="25"/>
  <c r="L1887" i="25"/>
  <c r="L1901" i="25"/>
  <c r="L1765" i="25"/>
  <c r="L1682" i="25"/>
  <c r="L1888" i="25"/>
  <c r="L1458" i="25"/>
  <c r="L1155" i="25"/>
  <c r="L973" i="25"/>
  <c r="L983" i="25"/>
  <c r="L815" i="25"/>
  <c r="L321" i="25"/>
  <c r="L44" i="25"/>
  <c r="L1578" i="25"/>
  <c r="L1450" i="25"/>
  <c r="L1728" i="25"/>
  <c r="L1174" i="25"/>
  <c r="L1193" i="25"/>
  <c r="L974" i="25"/>
  <c r="L417" i="25"/>
  <c r="L250" i="25"/>
  <c r="L2283" i="25"/>
  <c r="L1582" i="25"/>
  <c r="L1737" i="25"/>
  <c r="L1161" i="25"/>
  <c r="L1624" i="25"/>
  <c r="L1263" i="25"/>
  <c r="L980" i="25"/>
  <c r="L970" i="25"/>
  <c r="L771" i="25"/>
  <c r="L388" i="25"/>
  <c r="L218" i="25"/>
  <c r="L2773" i="25"/>
  <c r="L3970" i="25"/>
  <c r="L3113" i="25"/>
  <c r="L3293" i="25"/>
  <c r="L3328" i="25"/>
  <c r="L3769" i="25"/>
  <c r="L3425" i="25"/>
  <c r="L3642" i="25"/>
  <c r="L3298" i="25"/>
  <c r="L2921" i="25"/>
  <c r="L3063" i="25"/>
  <c r="L2698" i="25"/>
  <c r="L3198" i="25"/>
  <c r="L2862" i="25"/>
  <c r="L2502" i="25"/>
  <c r="L2326" i="25"/>
  <c r="L2920" i="25"/>
  <c r="L2617" i="25"/>
  <c r="L2337" i="25"/>
  <c r="L1959" i="25"/>
  <c r="L2483" i="25"/>
  <c r="L2216" i="25"/>
  <c r="L1939" i="25"/>
  <c r="L1957" i="25"/>
  <c r="L1861" i="25"/>
  <c r="L1773" i="25"/>
  <c r="L1232" i="25"/>
  <c r="L1282" i="25"/>
  <c r="L997" i="25"/>
  <c r="L1145" i="25"/>
  <c r="L1128" i="25"/>
  <c r="L1043" i="25"/>
  <c r="L505" i="25"/>
  <c r="L476" i="25"/>
  <c r="L118" i="25"/>
  <c r="L3354" i="25"/>
  <c r="L3161" i="25"/>
  <c r="L3095" i="25"/>
  <c r="L2565" i="25"/>
  <c r="L3166" i="25"/>
  <c r="L2400" i="25"/>
  <c r="L2177" i="25"/>
  <c r="L3184" i="25"/>
  <c r="L2311" i="25"/>
  <c r="L2521" i="25"/>
  <c r="L2039" i="25"/>
  <c r="L2667" i="25"/>
  <c r="L2133" i="25"/>
  <c r="L1953" i="25"/>
  <c r="L2094" i="25"/>
  <c r="L1871" i="25"/>
  <c r="L1684" i="25"/>
  <c r="L3508" i="25"/>
  <c r="L3974" i="25"/>
  <c r="L3157" i="25"/>
  <c r="L3368" i="25"/>
  <c r="L3360" i="25"/>
  <c r="L3773" i="25"/>
  <c r="L3437" i="25"/>
  <c r="L3646" i="25"/>
  <c r="L2991" i="25"/>
  <c r="L2550" i="25"/>
  <c r="L2905" i="25"/>
  <c r="L2558" i="25"/>
  <c r="L3162" i="25"/>
  <c r="L2398" i="25"/>
  <c r="L2055" i="25"/>
  <c r="L3180" i="25"/>
  <c r="L2836" i="25"/>
  <c r="L2209" i="25"/>
  <c r="L2185" i="25"/>
  <c r="L2703" i="25"/>
  <c r="L2267" i="25"/>
  <c r="L2008" i="25"/>
  <c r="L2134" i="25"/>
  <c r="L1900" i="25"/>
  <c r="L1552" i="25"/>
  <c r="L3715" i="25"/>
  <c r="L3954" i="25"/>
  <c r="L2993" i="25"/>
  <c r="L3266" i="25"/>
  <c r="L3296" i="25"/>
  <c r="L3765" i="25"/>
  <c r="L3421" i="25"/>
  <c r="L3638" i="25"/>
  <c r="L3277" i="25"/>
  <c r="L2887" i="25"/>
  <c r="L3033" i="25"/>
  <c r="L2680" i="25"/>
  <c r="L3194" i="25"/>
  <c r="L2858" i="25"/>
  <c r="L2472" i="25"/>
  <c r="L2309" i="25"/>
  <c r="L2916" i="25"/>
  <c r="L2610" i="25"/>
  <c r="L2333" i="25"/>
  <c r="L1927" i="25"/>
  <c r="L3951" i="25"/>
  <c r="L3547" i="25"/>
  <c r="L3945" i="25"/>
  <c r="L3967" i="25"/>
  <c r="L3567" i="25"/>
  <c r="L3831" i="25"/>
  <c r="L3357" i="25"/>
  <c r="L3250" i="25"/>
  <c r="L2969" i="25"/>
  <c r="L3186" i="25"/>
  <c r="L2440" i="25"/>
  <c r="L2900" i="25"/>
  <c r="L2321" i="25"/>
  <c r="L2379" i="25"/>
  <c r="L1637" i="25"/>
  <c r="L3495" i="25"/>
  <c r="L3664" i="25"/>
  <c r="L3830" i="25"/>
  <c r="L3413" i="25"/>
  <c r="L3362" i="25"/>
  <c r="L2332" i="25"/>
  <c r="L789" i="25"/>
  <c r="L721" i="25"/>
  <c r="L719" i="25"/>
  <c r="L904" i="25"/>
  <c r="L648" i="25"/>
  <c r="L513" i="25"/>
  <c r="L409" i="25"/>
  <c r="L458" i="25"/>
  <c r="L423" i="25"/>
  <c r="L187" i="25"/>
  <c r="L238" i="25"/>
  <c r="L165" i="25"/>
  <c r="L113" i="25"/>
  <c r="L2212" i="25"/>
  <c r="L1929" i="25"/>
  <c r="L2282" i="25"/>
  <c r="L2026" i="25"/>
  <c r="L1920" i="25"/>
  <c r="L1815" i="25"/>
  <c r="L1805" i="25"/>
  <c r="L1835" i="25"/>
  <c r="L1638" i="25"/>
  <c r="L1571" i="25"/>
  <c r="L1744" i="25"/>
  <c r="L1490" i="25"/>
  <c r="L1536" i="25"/>
  <c r="L1251" i="25"/>
  <c r="L1525" i="25"/>
  <c r="L1269" i="25"/>
  <c r="L1140" i="25"/>
  <c r="L809" i="25"/>
  <c r="L1050" i="25"/>
  <c r="L962" i="25"/>
  <c r="L615" i="25"/>
  <c r="L429" i="25"/>
  <c r="L799" i="25"/>
  <c r="L964" i="25"/>
  <c r="L708" i="25"/>
  <c r="L557" i="25"/>
  <c r="L484" i="25"/>
  <c r="L475" i="25"/>
  <c r="L167" i="25"/>
  <c r="L285" i="25"/>
  <c r="L126" i="25"/>
  <c r="L131" i="25"/>
  <c r="L6" i="25"/>
  <c r="L3968" i="25"/>
  <c r="L3183" i="25"/>
  <c r="L3791" i="25"/>
  <c r="L3648" i="25"/>
  <c r="L3480" i="25"/>
  <c r="L3300" i="25"/>
  <c r="L3451" i="25"/>
  <c r="L3455" i="25"/>
  <c r="L3625" i="25"/>
  <c r="L3369" i="25"/>
  <c r="L3666" i="25"/>
  <c r="L3410" i="25"/>
  <c r="L3121" i="25"/>
  <c r="L3261" i="25"/>
  <c r="L3137" i="25"/>
  <c r="L3107" i="25"/>
  <c r="L3248" i="25"/>
  <c r="L3142" i="25"/>
  <c r="L2886" i="25"/>
  <c r="L2468" i="25"/>
  <c r="L2742" i="25"/>
  <c r="L3200" i="25"/>
  <c r="L2944" i="25"/>
  <c r="L2768" i="25"/>
  <c r="L2537" i="25"/>
  <c r="L2149" i="25"/>
  <c r="L2129" i="25"/>
  <c r="L2595" i="25"/>
  <c r="L2339" i="25"/>
  <c r="L2176" i="25"/>
  <c r="L1942" i="25"/>
  <c r="L2246" i="25"/>
  <c r="L1990" i="25"/>
  <c r="L1948" i="25"/>
  <c r="L1870" i="25"/>
  <c r="L1478" i="25"/>
  <c r="L1874" i="25"/>
  <c r="L1666" i="25"/>
  <c r="L875" i="25"/>
  <c r="L1772" i="25"/>
  <c r="L1177" i="25"/>
  <c r="L1190" i="25"/>
  <c r="L1279" i="25"/>
  <c r="L1553" i="25"/>
  <c r="L1297" i="25"/>
  <c r="L1168" i="25"/>
  <c r="L963" i="25"/>
  <c r="L1078" i="25"/>
  <c r="L991" i="25"/>
  <c r="L811" i="25"/>
  <c r="L493" i="25"/>
  <c r="L838" i="25"/>
  <c r="L566" i="25"/>
  <c r="L736" i="25"/>
  <c r="L585" i="25"/>
  <c r="L310" i="25"/>
  <c r="L503" i="25"/>
  <c r="L252" i="25"/>
  <c r="L313" i="25"/>
  <c r="L193" i="25"/>
  <c r="L96" i="25"/>
  <c r="L54" i="25"/>
  <c r="L3821" i="25"/>
  <c r="L3808" i="25"/>
  <c r="L3811" i="25"/>
  <c r="L3714" i="25"/>
  <c r="L3564" i="25"/>
  <c r="L3479" i="25"/>
  <c r="L3556" i="25"/>
  <c r="L3699" i="25"/>
  <c r="L3653" i="25"/>
  <c r="L3397" i="25"/>
  <c r="L2686" i="25"/>
  <c r="L3438" i="25"/>
  <c r="L3267" i="25"/>
  <c r="L2709" i="25"/>
  <c r="L2145" i="25"/>
  <c r="L2574" i="25"/>
  <c r="L3276" i="25"/>
  <c r="L3170" i="25"/>
  <c r="L2914" i="25"/>
  <c r="L2570" i="25"/>
  <c r="L2781" i="25"/>
  <c r="L3228" i="25"/>
  <c r="L2972" i="25"/>
  <c r="L2802" i="25"/>
  <c r="L2243" i="25"/>
  <c r="L2275" i="25"/>
  <c r="L2227" i="25"/>
  <c r="L2623" i="25"/>
  <c r="L2367" i="25"/>
  <c r="L2204" i="25"/>
  <c r="L1913" i="25"/>
  <c r="L2274" i="25"/>
  <c r="L2018" i="25"/>
  <c r="L1412" i="25"/>
  <c r="L1661" i="25"/>
  <c r="L1566" i="25"/>
  <c r="L1585" i="25"/>
  <c r="L1694" i="25"/>
  <c r="L1272" i="25"/>
  <c r="L1800" i="25"/>
  <c r="L1472" i="25"/>
  <c r="L1246" i="25"/>
  <c r="L1307" i="25"/>
  <c r="L1119" i="25"/>
  <c r="L1325" i="25"/>
  <c r="L869" i="25"/>
  <c r="L1109" i="25"/>
  <c r="L851" i="25"/>
  <c r="L1019" i="25"/>
  <c r="L690" i="25"/>
  <c r="L592" i="25"/>
  <c r="L877" i="25"/>
  <c r="L425" i="25"/>
  <c r="L764" i="25"/>
  <c r="L613" i="25"/>
  <c r="L328" i="25"/>
  <c r="L531" i="25"/>
  <c r="L318" i="25"/>
  <c r="L220" i="25"/>
  <c r="L221" i="25"/>
  <c r="L159" i="25"/>
  <c r="L100" i="25"/>
  <c r="L743" i="25"/>
  <c r="L675" i="25"/>
  <c r="L678" i="25"/>
  <c r="L872" i="25"/>
  <c r="L614" i="25"/>
  <c r="L336" i="25"/>
  <c r="L264" i="25"/>
  <c r="L426" i="25"/>
  <c r="L391" i="25"/>
  <c r="L294" i="25"/>
  <c r="L206" i="25"/>
  <c r="L19" i="25"/>
  <c r="L81" i="25"/>
  <c r="L2180" i="25"/>
  <c r="L1950" i="25"/>
  <c r="L2250" i="25"/>
  <c r="L1216" i="25"/>
  <c r="L1802" i="25"/>
  <c r="L1657" i="25"/>
  <c r="L1759" i="25"/>
  <c r="L1794" i="25"/>
  <c r="L1573" i="25"/>
  <c r="L1444" i="25"/>
  <c r="L1712" i="25"/>
  <c r="L1407" i="25"/>
  <c r="L1464" i="25"/>
  <c r="L1219" i="25"/>
  <c r="L1493" i="25"/>
  <c r="L1237" i="25"/>
  <c r="L1056" i="25"/>
  <c r="L1049" i="25"/>
  <c r="L1018" i="25"/>
  <c r="L835" i="25"/>
  <c r="L823" i="25"/>
  <c r="L755" i="25"/>
  <c r="L758" i="25"/>
  <c r="L932" i="25"/>
  <c r="L676" i="25"/>
  <c r="L308" i="25"/>
  <c r="L341" i="25"/>
  <c r="L320" i="25"/>
  <c r="L451" i="25"/>
  <c r="L237" i="25"/>
  <c r="L104" i="25"/>
  <c r="L35" i="25"/>
  <c r="L28" i="25"/>
  <c r="L3857" i="25"/>
  <c r="L3872" i="25"/>
  <c r="L3950" i="25"/>
  <c r="L3584" i="25"/>
  <c r="L3312" i="25"/>
  <c r="L3762" i="25"/>
  <c r="L3247" i="25"/>
  <c r="L3211" i="25"/>
  <c r="L3593" i="25"/>
  <c r="L3337" i="25"/>
  <c r="L3634" i="25"/>
  <c r="L3378" i="25"/>
  <c r="L2750" i="25"/>
  <c r="L3203" i="25"/>
  <c r="L3031" i="25"/>
  <c r="L2979" i="25"/>
  <c r="L3117" i="25"/>
  <c r="L3110" i="25"/>
  <c r="L2854" i="25"/>
  <c r="L2340" i="25"/>
  <c r="L2701" i="25"/>
  <c r="L3168" i="25"/>
  <c r="L2912" i="25"/>
  <c r="L2722" i="25"/>
  <c r="L2505" i="25"/>
  <c r="L2049" i="25"/>
  <c r="L1806" i="25"/>
  <c r="L2563" i="25"/>
  <c r="L2229" i="25"/>
  <c r="L2144" i="25"/>
  <c r="L1747" i="25"/>
  <c r="L2214" i="25"/>
  <c r="L1917" i="25"/>
  <c r="L1916" i="25"/>
  <c r="L1695" i="25"/>
  <c r="L1798" i="25"/>
  <c r="L1833" i="25"/>
  <c r="L1634" i="25"/>
  <c r="L1568" i="25"/>
  <c r="L1740" i="25"/>
  <c r="L1484" i="25"/>
  <c r="L1534" i="25"/>
  <c r="L1247" i="25"/>
  <c r="L1521" i="25"/>
  <c r="L1265" i="25"/>
  <c r="L1136" i="25"/>
  <c r="L793" i="25"/>
  <c r="L1046" i="25"/>
  <c r="L959" i="25"/>
  <c r="L607" i="25"/>
  <c r="L794" i="25"/>
  <c r="L797" i="25"/>
  <c r="L960" i="25"/>
  <c r="L704" i="25"/>
  <c r="L553" i="25"/>
  <c r="L477" i="25"/>
  <c r="L471" i="25"/>
  <c r="L115" i="25"/>
  <c r="L281" i="25"/>
  <c r="L123" i="25"/>
  <c r="L87" i="25"/>
  <c r="L56" i="25"/>
  <c r="L3965" i="25"/>
  <c r="L2677" i="25"/>
  <c r="L3788" i="25"/>
  <c r="L3639" i="25"/>
  <c r="L3467" i="25"/>
  <c r="L3197" i="25"/>
  <c r="L3432" i="25"/>
  <c r="L3436" i="25"/>
  <c r="L3621" i="25"/>
  <c r="L3365" i="25"/>
  <c r="L3662" i="25"/>
  <c r="L3406" i="25"/>
  <c r="L3087" i="25"/>
  <c r="L3257" i="25"/>
  <c r="L3129" i="25"/>
  <c r="L3077" i="25"/>
  <c r="L3245" i="25"/>
  <c r="L3138" i="25"/>
  <c r="L2882" i="25"/>
  <c r="L2466" i="25"/>
  <c r="L2740" i="25"/>
  <c r="L3196" i="25"/>
  <c r="L2940" i="25"/>
  <c r="L2761" i="25"/>
  <c r="L2533" i="25"/>
  <c r="L2119" i="25"/>
  <c r="L2099" i="25"/>
  <c r="L2591" i="25"/>
  <c r="L2335" i="25"/>
  <c r="L2172" i="25"/>
  <c r="L1934" i="25"/>
  <c r="L2242" i="25"/>
  <c r="L1986" i="25"/>
  <c r="L1944" i="25"/>
  <c r="L1863" i="25"/>
  <c r="L1440" i="25"/>
  <c r="L1867" i="25"/>
  <c r="L1662" i="25"/>
  <c r="L1609" i="25"/>
  <c r="L1768" i="25"/>
  <c r="L1093" i="25"/>
  <c r="L1182" i="25"/>
  <c r="L1275" i="25"/>
  <c r="L1549" i="25"/>
  <c r="L1293" i="25"/>
  <c r="L1164" i="25"/>
  <c r="L953" i="25"/>
  <c r="L1074" i="25"/>
  <c r="L987" i="25"/>
  <c r="L786" i="25"/>
  <c r="L618" i="25"/>
  <c r="L831" i="25"/>
  <c r="L560" i="25"/>
  <c r="L732" i="25"/>
  <c r="L581" i="25"/>
  <c r="L306" i="25"/>
  <c r="L499" i="25"/>
  <c r="L249" i="25"/>
  <c r="L309" i="25"/>
  <c r="L189" i="25"/>
  <c r="L92" i="25"/>
  <c r="L46" i="25"/>
  <c r="L754" i="25"/>
  <c r="L702" i="25"/>
  <c r="L634" i="25"/>
  <c r="L637" i="25"/>
  <c r="L840" i="25"/>
  <c r="L564" i="25"/>
  <c r="L489" i="25"/>
  <c r="L412" i="25"/>
  <c r="L394" i="25"/>
  <c r="L359" i="25"/>
  <c r="L262" i="25"/>
  <c r="L172" i="25"/>
  <c r="L86" i="25"/>
  <c r="L49" i="25"/>
  <c r="L2148" i="25"/>
  <c r="L1754" i="25"/>
  <c r="L2218" i="25"/>
  <c r="L1922" i="25"/>
  <c r="L1713" i="25"/>
  <c r="L1562" i="25"/>
  <c r="L1718" i="25"/>
  <c r="L1753" i="25"/>
  <c r="L1479" i="25"/>
  <c r="L1346" i="25"/>
  <c r="L1680" i="25"/>
  <c r="L1332" i="25"/>
  <c r="L1048" i="25"/>
  <c r="L1187" i="25"/>
  <c r="L1461" i="25"/>
  <c r="L1205" i="25"/>
  <c r="L939" i="25"/>
  <c r="L894" i="25"/>
  <c r="L986" i="25"/>
  <c r="L563" i="25"/>
  <c r="L782" i="25"/>
  <c r="L714" i="25"/>
  <c r="L717" i="25"/>
  <c r="L900" i="25"/>
  <c r="L644" i="25"/>
  <c r="L506" i="25"/>
  <c r="L372" i="25"/>
  <c r="L454" i="25"/>
  <c r="L419" i="25"/>
  <c r="L146" i="25"/>
  <c r="L234" i="25"/>
  <c r="L141" i="25"/>
  <c r="L109" i="25"/>
  <c r="L3912" i="25"/>
  <c r="L3924" i="25"/>
  <c r="L3771" i="25"/>
  <c r="L3491" i="25"/>
  <c r="L2766" i="25"/>
  <c r="L3894" i="25"/>
  <c r="L3918" i="25"/>
  <c r="L2661" i="25"/>
  <c r="L3561" i="25"/>
  <c r="L3305" i="25"/>
  <c r="L3602" i="25"/>
  <c r="L3346" i="25"/>
  <c r="L3391" i="25"/>
  <c r="L3091" i="25"/>
  <c r="L2903" i="25"/>
  <c r="L2851" i="25"/>
  <c r="L2989" i="25"/>
  <c r="L3078" i="25"/>
  <c r="L2822" i="25"/>
  <c r="L2137" i="25"/>
  <c r="L2660" i="25"/>
  <c r="L3136" i="25"/>
  <c r="L2880" i="25"/>
  <c r="L2681" i="25"/>
  <c r="L2473" i="25"/>
  <c r="L2155" i="25"/>
  <c r="L2787" i="25"/>
  <c r="L2531" i="25"/>
  <c r="L2101" i="25"/>
  <c r="L2112" i="25"/>
  <c r="L2013" i="25"/>
  <c r="L2182" i="25"/>
  <c r="L1980" i="25"/>
  <c r="L1795" i="25"/>
  <c r="L1655" i="25"/>
  <c r="L1757" i="25"/>
  <c r="L1787" i="25"/>
  <c r="L1570" i="25"/>
  <c r="L1424" i="25"/>
  <c r="L1708" i="25"/>
  <c r="L1180" i="25"/>
  <c r="L1451" i="25"/>
  <c r="L1215" i="25"/>
  <c r="L1489" i="25"/>
  <c r="L1233" i="25"/>
  <c r="L1037" i="25"/>
  <c r="L1036" i="25"/>
  <c r="L1014" i="25"/>
  <c r="L830" i="25"/>
  <c r="L821" i="25"/>
  <c r="L753" i="25"/>
  <c r="L751" i="25"/>
  <c r="L928" i="25"/>
  <c r="L672" i="25"/>
  <c r="L545" i="25"/>
  <c r="L317" i="25"/>
  <c r="L299" i="25"/>
  <c r="L447" i="25"/>
  <c r="L235" i="25"/>
  <c r="L75" i="25"/>
  <c r="L23" i="25"/>
  <c r="L24" i="25"/>
  <c r="L3841" i="25"/>
  <c r="L3856" i="25"/>
  <c r="L3946" i="25"/>
  <c r="L3575" i="25"/>
  <c r="L3290" i="25"/>
  <c r="L3759" i="25"/>
  <c r="L3151" i="25"/>
  <c r="L3149" i="25"/>
  <c r="L3589" i="25"/>
  <c r="L3333" i="25"/>
  <c r="L3630" i="25"/>
  <c r="L3374" i="25"/>
  <c r="L2668" i="25"/>
  <c r="L3187" i="25"/>
  <c r="L3001" i="25"/>
  <c r="L2949" i="25"/>
  <c r="L3115" i="25"/>
  <c r="L3106" i="25"/>
  <c r="L2850" i="25"/>
  <c r="L2338" i="25"/>
  <c r="L2694" i="25"/>
  <c r="L3164" i="25"/>
  <c r="L2908" i="25"/>
  <c r="L2720" i="25"/>
  <c r="L2501" i="25"/>
  <c r="L2043" i="25"/>
  <c r="L2815" i="25"/>
  <c r="L2559" i="25"/>
  <c r="L2199" i="25"/>
  <c r="L2140" i="25"/>
  <c r="L1649" i="25"/>
  <c r="L2210" i="25"/>
  <c r="L1909" i="25"/>
  <c r="L1912" i="25"/>
  <c r="L1665" i="25"/>
  <c r="L1791" i="25"/>
  <c r="L1826" i="25"/>
  <c r="L1630" i="25"/>
  <c r="L1547" i="25"/>
  <c r="L1736" i="25"/>
  <c r="L1471" i="25"/>
  <c r="L1527" i="25"/>
  <c r="L1243" i="25"/>
  <c r="L1517" i="25"/>
  <c r="L1261" i="25"/>
  <c r="L1132" i="25"/>
  <c r="L722" i="25"/>
  <c r="L1042" i="25"/>
  <c r="L933" i="25"/>
  <c r="L558" i="25"/>
  <c r="L787" i="25"/>
  <c r="L790" i="25"/>
  <c r="L956" i="25"/>
  <c r="L700" i="25"/>
  <c r="L465" i="25"/>
  <c r="L470" i="25"/>
  <c r="L416" i="25"/>
  <c r="L64" i="25"/>
  <c r="L277" i="25"/>
  <c r="L76" i="25"/>
  <c r="L83" i="25"/>
  <c r="L52" i="25"/>
  <c r="L2607" i="25"/>
  <c r="L2069" i="25"/>
  <c r="L1905" i="25"/>
  <c r="L2126" i="25"/>
  <c r="L1936" i="25"/>
  <c r="L1411" i="25"/>
  <c r="L1801" i="25"/>
  <c r="L1336" i="25"/>
  <c r="L1660" i="25"/>
  <c r="L802" i="25"/>
  <c r="L1253" i="25"/>
  <c r="L917" i="25"/>
  <c r="L725" i="25"/>
  <c r="L656" i="25"/>
  <c r="L339" i="25"/>
  <c r="L739" i="25"/>
  <c r="L742" i="25"/>
  <c r="L920" i="25"/>
  <c r="L664" i="25"/>
  <c r="L536" i="25"/>
  <c r="L461" i="25"/>
  <c r="L275" i="25"/>
  <c r="L439" i="25"/>
  <c r="L219" i="25"/>
  <c r="L254" i="25"/>
  <c r="L181" i="25"/>
  <c r="L16" i="25"/>
  <c r="L367" i="25"/>
  <c r="L270" i="25"/>
  <c r="L180" i="25"/>
  <c r="L94" i="25"/>
  <c r="L57" i="25"/>
  <c r="L1214" i="25"/>
  <c r="L1291" i="25"/>
  <c r="L947" i="25"/>
  <c r="L1309" i="25"/>
  <c r="L803" i="25"/>
  <c r="L1013" i="25"/>
  <c r="L1090" i="25"/>
  <c r="L1003" i="25"/>
  <c r="L619" i="25"/>
  <c r="L525" i="25"/>
  <c r="L854" i="25"/>
  <c r="L602" i="25"/>
  <c r="L748" i="25"/>
  <c r="L597" i="25"/>
  <c r="L247" i="25"/>
  <c r="L515" i="25"/>
  <c r="L271" i="25"/>
  <c r="L27" i="25"/>
  <c r="L205" i="25"/>
  <c r="L110" i="25"/>
  <c r="L82" i="25"/>
  <c r="L1334" i="25"/>
  <c r="L1351" i="25"/>
  <c r="L1127" i="25"/>
  <c r="L1369" i="25"/>
  <c r="L1044" i="25"/>
  <c r="L907" i="25"/>
  <c r="L961" i="25"/>
  <c r="L1063" i="25"/>
  <c r="L873" i="25"/>
  <c r="L661" i="25"/>
  <c r="L528" i="25"/>
  <c r="L574" i="25"/>
  <c r="L808" i="25"/>
  <c r="L526" i="25"/>
  <c r="L296" i="25"/>
  <c r="L304" i="25"/>
  <c r="L362" i="25"/>
  <c r="L327" i="25"/>
  <c r="L192" i="25"/>
  <c r="L163" i="25"/>
  <c r="L148" i="25"/>
  <c r="L17" i="25"/>
  <c r="L2116" i="25"/>
  <c r="L2017" i="25"/>
  <c r="L2186" i="25"/>
  <c r="L1729" i="25"/>
  <c r="L1258" i="25"/>
  <c r="L1242" i="25"/>
  <c r="L1635" i="25"/>
  <c r="L1707" i="25"/>
  <c r="L1368" i="25"/>
  <c r="L1218" i="25"/>
  <c r="L1648" i="25"/>
  <c r="L1268" i="25"/>
  <c r="L1122" i="25"/>
  <c r="L988" i="25"/>
  <c r="L1429" i="25"/>
  <c r="L1151" i="25"/>
  <c r="L1094" i="25"/>
  <c r="L1053" i="25"/>
  <c r="L935" i="25"/>
  <c r="L649" i="25"/>
  <c r="L741" i="25"/>
  <c r="L673" i="25"/>
  <c r="L671" i="25"/>
  <c r="L868" i="25"/>
  <c r="L611" i="25"/>
  <c r="L256" i="25"/>
  <c r="L259" i="25"/>
  <c r="L422" i="25"/>
  <c r="L387" i="25"/>
  <c r="L290" i="25"/>
  <c r="L202" i="25"/>
  <c r="L153" i="25"/>
  <c r="L77" i="25"/>
  <c r="L3694" i="25"/>
  <c r="L3960" i="25"/>
  <c r="L3963" i="25"/>
  <c r="L3320" i="25"/>
  <c r="L3647" i="25"/>
  <c r="L3818" i="25"/>
  <c r="L3838" i="25"/>
  <c r="L3785" i="25"/>
  <c r="L3529" i="25"/>
  <c r="L3225" i="25"/>
  <c r="L3570" i="25"/>
  <c r="L3314" i="25"/>
  <c r="L3359" i="25"/>
  <c r="L2963" i="25"/>
  <c r="L2552" i="25"/>
  <c r="L2737" i="25"/>
  <c r="L2861" i="25"/>
  <c r="L3046" i="25"/>
  <c r="L2432" i="25"/>
  <c r="L1911" i="25"/>
  <c r="L2614" i="25"/>
  <c r="L3104" i="25"/>
  <c r="L2848" i="25"/>
  <c r="L2640" i="25"/>
  <c r="L2441" i="25"/>
  <c r="L2059" i="25"/>
  <c r="L2755" i="25"/>
  <c r="L2499" i="25"/>
  <c r="L1894" i="25"/>
  <c r="L2080" i="25"/>
  <c r="L1979" i="25"/>
  <c r="L2150" i="25"/>
  <c r="L1914" i="25"/>
  <c r="L1693" i="25"/>
  <c r="L1532" i="25"/>
  <c r="L1711" i="25"/>
  <c r="L1746" i="25"/>
  <c r="L1459" i="25"/>
  <c r="L1330" i="25"/>
  <c r="L1676" i="25"/>
  <c r="L1324" i="25"/>
  <c r="L942" i="25"/>
  <c r="L1183" i="25"/>
  <c r="L1457" i="25"/>
  <c r="L1201" i="25"/>
  <c r="L889" i="25"/>
  <c r="L770" i="25"/>
  <c r="L982" i="25"/>
  <c r="L552" i="25"/>
  <c r="L775" i="25"/>
  <c r="L707" i="25"/>
  <c r="L710" i="25"/>
  <c r="L896" i="25"/>
  <c r="L640" i="25"/>
  <c r="L504" i="25"/>
  <c r="L369" i="25"/>
  <c r="L450" i="25"/>
  <c r="L415" i="25"/>
  <c r="L111" i="25"/>
  <c r="L230" i="25"/>
  <c r="L138" i="25"/>
  <c r="L105" i="25"/>
  <c r="L3896" i="25"/>
  <c r="L3909" i="25"/>
  <c r="L3768" i="25"/>
  <c r="L3472" i="25"/>
  <c r="L2718" i="25"/>
  <c r="L3890" i="25"/>
  <c r="L3914" i="25"/>
  <c r="L3813" i="25"/>
  <c r="L3557" i="25"/>
  <c r="L3301" i="25"/>
  <c r="L3598" i="25"/>
  <c r="L3342" i="25"/>
  <c r="L3387" i="25"/>
  <c r="L3061" i="25"/>
  <c r="L2873" i="25"/>
  <c r="L2808" i="25"/>
  <c r="L2987" i="25"/>
  <c r="L3074" i="25"/>
  <c r="L2818" i="25"/>
  <c r="L2115" i="25"/>
  <c r="L2653" i="25"/>
  <c r="L3132" i="25"/>
  <c r="L2876" i="25"/>
  <c r="L2674" i="25"/>
  <c r="L2469" i="25"/>
  <c r="L2153" i="25"/>
  <c r="L2783" i="25"/>
  <c r="L2527" i="25"/>
  <c r="L2085" i="25"/>
  <c r="L2108" i="25"/>
  <c r="L2009" i="25"/>
  <c r="L2178" i="25"/>
  <c r="L1970" i="25"/>
  <c r="L1777" i="25"/>
  <c r="L1625" i="25"/>
  <c r="L1750" i="25"/>
  <c r="L1785" i="25"/>
  <c r="L1567" i="25"/>
  <c r="L1418" i="25"/>
  <c r="L1704" i="25"/>
  <c r="L954" i="25"/>
  <c r="L1438" i="25"/>
  <c r="L1211" i="25"/>
  <c r="L1485" i="25"/>
  <c r="L1229" i="25"/>
  <c r="L1024" i="25"/>
  <c r="L1017" i="25"/>
  <c r="L1010" i="25"/>
  <c r="L795" i="25"/>
  <c r="L814" i="25"/>
  <c r="L746" i="25"/>
  <c r="L749" i="25"/>
  <c r="L924" i="25"/>
  <c r="L668" i="25"/>
  <c r="L538" i="25"/>
  <c r="L291" i="25"/>
  <c r="L280" i="25"/>
  <c r="L443" i="25"/>
  <c r="L227" i="25"/>
  <c r="L11" i="25"/>
  <c r="L47" i="25"/>
  <c r="L20" i="25"/>
  <c r="L80" i="25"/>
  <c r="L45" i="25"/>
  <c r="L3921" i="25"/>
  <c r="L3828" i="25"/>
  <c r="L3927" i="25"/>
  <c r="L3796" i="25"/>
  <c r="L3583" i="25"/>
  <c r="L3780" i="25"/>
  <c r="L3511" i="25"/>
  <c r="L3753" i="25"/>
  <c r="L3497" i="25"/>
  <c r="L3009" i="25"/>
  <c r="L3538" i="25"/>
  <c r="L3227" i="25"/>
  <c r="L3327" i="25"/>
  <c r="L2835" i="25"/>
  <c r="L3135" i="25"/>
  <c r="L2648" i="25"/>
  <c r="L2522" i="25"/>
  <c r="L3014" i="25"/>
  <c r="L2327" i="25"/>
  <c r="L2438" i="25"/>
  <c r="L2573" i="25"/>
  <c r="L3072" i="25"/>
  <c r="L2544" i="25"/>
  <c r="L2594" i="25"/>
  <c r="L2409" i="25"/>
  <c r="L1919" i="25"/>
  <c r="L2723" i="25"/>
  <c r="L2467" i="25"/>
  <c r="L2304" i="25"/>
  <c r="L2048" i="25"/>
  <c r="L1915" i="25"/>
  <c r="L2118" i="25"/>
  <c r="L1722" i="25"/>
  <c r="L1889" i="25"/>
  <c r="L1629" i="25"/>
  <c r="L1622" i="25"/>
  <c r="L1677" i="25"/>
  <c r="L1208" i="25"/>
  <c r="L1184" i="25"/>
  <c r="L1644" i="25"/>
  <c r="L1260" i="25"/>
  <c r="L1016" i="25"/>
  <c r="L837" i="25"/>
  <c r="L1425" i="25"/>
  <c r="L1141" i="25"/>
  <c r="L1089" i="25"/>
  <c r="L1040" i="25"/>
  <c r="L779" i="25"/>
  <c r="L642" i="25"/>
  <c r="L734" i="25"/>
  <c r="L666" i="25"/>
  <c r="L669" i="25"/>
  <c r="L864" i="25"/>
  <c r="L608" i="25"/>
  <c r="L445" i="25"/>
  <c r="L241" i="25"/>
  <c r="L418" i="25"/>
  <c r="L383" i="25"/>
  <c r="L286" i="25"/>
  <c r="L198" i="25"/>
  <c r="L150" i="25"/>
  <c r="L73" i="25"/>
  <c r="L3444" i="25"/>
  <c r="L3953" i="25"/>
  <c r="L3959" i="25"/>
  <c r="L3287" i="25"/>
  <c r="L3640" i="25"/>
  <c r="L3806" i="25"/>
  <c r="L3834" i="25"/>
  <c r="L3781" i="25"/>
  <c r="L3525" i="25"/>
  <c r="L3205" i="25"/>
  <c r="L3566" i="25"/>
  <c r="L3310" i="25"/>
  <c r="L3355" i="25"/>
  <c r="L2933" i="25"/>
  <c r="L2518" i="25"/>
  <c r="L2730" i="25"/>
  <c r="L2859" i="25"/>
  <c r="L3042" i="25"/>
  <c r="L2430" i="25"/>
  <c r="L2536" i="25"/>
  <c r="L2612" i="25"/>
  <c r="L3100" i="25"/>
  <c r="L2844" i="25"/>
  <c r="L2633" i="25"/>
  <c r="L2437" i="25"/>
  <c r="L2051" i="25"/>
  <c r="L2751" i="25"/>
  <c r="L2495" i="25"/>
  <c r="L1845" i="25"/>
  <c r="L2076" i="25"/>
  <c r="L1971" i="25"/>
  <c r="L2146" i="25"/>
  <c r="L1906" i="25"/>
  <c r="L1659" i="25"/>
  <c r="L1520" i="25"/>
  <c r="L1709" i="25"/>
  <c r="L1739" i="25"/>
  <c r="L1448" i="25"/>
  <c r="L1314" i="25"/>
  <c r="L1672" i="25"/>
  <c r="L1316" i="25"/>
  <c r="L898" i="25"/>
  <c r="L1175" i="25"/>
  <c r="L1453" i="25"/>
  <c r="L1197" i="25"/>
  <c r="L874" i="25"/>
  <c r="L1118" i="25"/>
  <c r="L978" i="25"/>
  <c r="L537" i="25"/>
  <c r="L773" i="25"/>
  <c r="L705" i="25"/>
  <c r="L703" i="25"/>
  <c r="L892" i="25"/>
  <c r="L636" i="25"/>
  <c r="L497" i="25"/>
  <c r="L332" i="25"/>
  <c r="L446" i="25"/>
  <c r="L411" i="25"/>
  <c r="L59" i="25"/>
  <c r="L226" i="25"/>
  <c r="L135" i="25"/>
  <c r="L101" i="25"/>
  <c r="L2519" i="25"/>
  <c r="L2256" i="25"/>
  <c r="L2001" i="25"/>
  <c r="L2014" i="25"/>
  <c r="L1611" i="25"/>
  <c r="L1280" i="25"/>
  <c r="L1526" i="25"/>
  <c r="L1455" i="25"/>
  <c r="L1523" i="25"/>
  <c r="L1235" i="25"/>
  <c r="L925" i="25"/>
  <c r="L590" i="25"/>
  <c r="L730" i="25"/>
  <c r="L522" i="25"/>
  <c r="L119" i="25"/>
  <c r="L657" i="25"/>
  <c r="L655" i="25"/>
  <c r="L856" i="25"/>
  <c r="L584" i="25"/>
  <c r="L404" i="25"/>
  <c r="L453" i="25"/>
  <c r="L410" i="25"/>
  <c r="L375" i="25"/>
  <c r="L278" i="25"/>
  <c r="L190" i="25"/>
  <c r="L121" i="25"/>
  <c r="L65" i="25"/>
  <c r="L284" i="25"/>
  <c r="L117" i="25"/>
  <c r="L7" i="25"/>
  <c r="L124" i="25"/>
  <c r="L1426" i="25"/>
  <c r="L1483" i="25"/>
  <c r="L1227" i="25"/>
  <c r="L1501" i="25"/>
  <c r="L1245" i="25"/>
  <c r="L1116" i="25"/>
  <c r="L1076" i="25"/>
  <c r="L1026" i="25"/>
  <c r="L882" i="25"/>
  <c r="L474" i="25"/>
  <c r="L769" i="25"/>
  <c r="L767" i="25"/>
  <c r="L940" i="25"/>
  <c r="L684" i="25"/>
  <c r="L377" i="25"/>
  <c r="L381" i="25"/>
  <c r="L352" i="25"/>
  <c r="L459" i="25"/>
  <c r="L261" i="25"/>
  <c r="L112" i="25"/>
  <c r="L62" i="25"/>
  <c r="L36" i="25"/>
  <c r="L1206" i="25"/>
  <c r="L1287" i="25"/>
  <c r="L905" i="25"/>
  <c r="L1305" i="25"/>
  <c r="L1176" i="25"/>
  <c r="L1000" i="25"/>
  <c r="L1086" i="25"/>
  <c r="L999" i="25"/>
  <c r="L576" i="25"/>
  <c r="L518" i="25"/>
  <c r="L847" i="25"/>
  <c r="L599" i="25"/>
  <c r="L744" i="25"/>
  <c r="L593" i="25"/>
  <c r="L223" i="25"/>
  <c r="L511" i="25"/>
  <c r="L263" i="25"/>
  <c r="L298" i="25"/>
  <c r="L201" i="25"/>
  <c r="L106" i="25"/>
  <c r="L70" i="25"/>
  <c r="L2308" i="25"/>
  <c r="L2052" i="25"/>
  <c r="L1923" i="25"/>
  <c r="L2122" i="25"/>
  <c r="L1767" i="25"/>
  <c r="L1758" i="25"/>
  <c r="L1354" i="25"/>
  <c r="L1322" i="25"/>
  <c r="L1390" i="25"/>
  <c r="L1447" i="25"/>
  <c r="L1840" i="25"/>
  <c r="L1555" i="25"/>
  <c r="L1326" i="25"/>
  <c r="L1347" i="25"/>
  <c r="L1084" i="25"/>
  <c r="L1365" i="25"/>
  <c r="L1025" i="25"/>
  <c r="L881" i="25"/>
  <c r="L958" i="25"/>
  <c r="L1059" i="25"/>
  <c r="L871" i="25"/>
  <c r="L654" i="25"/>
  <c r="L521" i="25"/>
  <c r="L572" i="25"/>
  <c r="L804" i="25"/>
  <c r="L524" i="25"/>
  <c r="L228" i="25"/>
  <c r="L272" i="25"/>
  <c r="L358" i="25"/>
  <c r="L323" i="25"/>
  <c r="L184" i="25"/>
  <c r="L161" i="25"/>
  <c r="L144" i="25"/>
  <c r="L13" i="25"/>
  <c r="L3790" i="25"/>
  <c r="L3278" i="25"/>
  <c r="L3895" i="25"/>
  <c r="L3703" i="25"/>
  <c r="L3488" i="25"/>
  <c r="L3687" i="25"/>
  <c r="L3843" i="25"/>
  <c r="L3721" i="25"/>
  <c r="L3465" i="25"/>
  <c r="L3294" i="25"/>
  <c r="L3506" i="25"/>
  <c r="L2945" i="25"/>
  <c r="L3295" i="25"/>
  <c r="L2728" i="25"/>
  <c r="L3035" i="25"/>
  <c r="L2396" i="25"/>
  <c r="L3238" i="25"/>
  <c r="L2982" i="25"/>
  <c r="L2015" i="25"/>
  <c r="L2295" i="25"/>
  <c r="L2476" i="25"/>
  <c r="L3040" i="25"/>
  <c r="L2416" i="25"/>
  <c r="L2548" i="25"/>
  <c r="L2377" i="25"/>
  <c r="L2127" i="25"/>
  <c r="L2691" i="25"/>
  <c r="L2435" i="25"/>
  <c r="L2272" i="25"/>
  <c r="L2016" i="25"/>
  <c r="L1274" i="25"/>
  <c r="L2086" i="25"/>
  <c r="L1834" i="25"/>
  <c r="L1854" i="25"/>
  <c r="L1488" i="25"/>
  <c r="L1500" i="25"/>
  <c r="L1575" i="25"/>
  <c r="L1399" i="25"/>
  <c r="L1868" i="25"/>
  <c r="L1615" i="25"/>
  <c r="L1196" i="25"/>
  <c r="L1375" i="25"/>
  <c r="L1029" i="25"/>
  <c r="L1393" i="25"/>
  <c r="L937" i="25"/>
  <c r="L996" i="25"/>
  <c r="L923" i="25"/>
  <c r="L1087" i="25"/>
  <c r="L530" i="25"/>
  <c r="L693" i="25"/>
  <c r="L625" i="25"/>
  <c r="L623" i="25"/>
  <c r="L832" i="25"/>
  <c r="L546" i="25"/>
  <c r="L480" i="25"/>
  <c r="L380" i="25"/>
  <c r="L386" i="25"/>
  <c r="L351" i="25"/>
  <c r="L240" i="25"/>
  <c r="L139" i="25"/>
  <c r="L58" i="25"/>
  <c r="L41" i="25"/>
  <c r="L3916" i="25"/>
  <c r="L3787" i="25"/>
  <c r="L3923" i="25"/>
  <c r="L3770" i="25"/>
  <c r="L3576" i="25"/>
  <c r="L3754" i="25"/>
  <c r="L3492" i="25"/>
  <c r="L3749" i="25"/>
  <c r="L3493" i="25"/>
  <c r="L2975" i="25"/>
  <c r="L3534" i="25"/>
  <c r="L3193" i="25"/>
  <c r="L3323" i="25"/>
  <c r="L2810" i="25"/>
  <c r="L3133" i="25"/>
  <c r="L2641" i="25"/>
  <c r="L2428" i="25"/>
  <c r="L3010" i="25"/>
  <c r="L2317" i="25"/>
  <c r="L2408" i="25"/>
  <c r="L2566" i="25"/>
  <c r="L3068" i="25"/>
  <c r="L2542" i="25"/>
  <c r="L2592" i="25"/>
  <c r="L2405" i="25"/>
  <c r="L2255" i="25"/>
  <c r="L2719" i="25"/>
  <c r="L2463" i="25"/>
  <c r="L2300" i="25"/>
  <c r="L2044" i="25"/>
  <c r="L1907" i="25"/>
  <c r="L2114" i="25"/>
  <c r="L1715" i="25"/>
  <c r="L1886" i="25"/>
  <c r="L1627" i="25"/>
  <c r="L1617" i="25"/>
  <c r="L1675" i="25"/>
  <c r="L1194" i="25"/>
  <c r="L1896" i="25"/>
  <c r="L1640" i="25"/>
  <c r="L1252" i="25"/>
  <c r="L902" i="25"/>
  <c r="L674" i="25"/>
  <c r="L1421" i="25"/>
  <c r="L1133" i="25"/>
  <c r="L1080" i="25"/>
  <c r="L1021" i="25"/>
  <c r="L667" i="25"/>
  <c r="L635" i="25"/>
  <c r="L727" i="25"/>
  <c r="L659" i="25"/>
  <c r="L662" i="25"/>
  <c r="L860" i="25"/>
  <c r="L591" i="25"/>
  <c r="L440" i="25"/>
  <c r="L460" i="25"/>
  <c r="L414" i="25"/>
  <c r="L379" i="25"/>
  <c r="L282" i="25"/>
  <c r="L194" i="25"/>
  <c r="L147" i="25"/>
  <c r="L69" i="25"/>
  <c r="L2479" i="25"/>
  <c r="L2200" i="25"/>
  <c r="L1931" i="25"/>
  <c r="L1949" i="25"/>
  <c r="L1821" i="25"/>
  <c r="L1766" i="25"/>
  <c r="L1202" i="25"/>
  <c r="L1266" i="25"/>
  <c r="L922" i="25"/>
  <c r="L1166" i="25"/>
  <c r="L1124" i="25"/>
  <c r="L1039" i="25"/>
  <c r="L424" i="25"/>
  <c r="L469" i="25"/>
  <c r="L160" i="25"/>
  <c r="L570" i="25"/>
  <c r="L603" i="25"/>
  <c r="L824" i="25"/>
  <c r="L549" i="25"/>
  <c r="L400" i="25"/>
  <c r="L348" i="25"/>
  <c r="L378" i="25"/>
  <c r="L343" i="25"/>
  <c r="L224" i="25"/>
  <c r="L122" i="25"/>
  <c r="L31" i="25"/>
  <c r="L33" i="25"/>
  <c r="L175" i="25"/>
  <c r="L209" i="25"/>
  <c r="L127" i="25"/>
  <c r="L84" i="25"/>
  <c r="L1348" i="25"/>
  <c r="L1400" i="25"/>
  <c r="L1195" i="25"/>
  <c r="L1469" i="25"/>
  <c r="L1213" i="25"/>
  <c r="L966" i="25"/>
  <c r="L931" i="25"/>
  <c r="L994" i="25"/>
  <c r="L761" i="25"/>
  <c r="L791" i="25"/>
  <c r="L723" i="25"/>
  <c r="L726" i="25"/>
  <c r="L908" i="25"/>
  <c r="L652" i="25"/>
  <c r="L520" i="25"/>
  <c r="L420" i="25"/>
  <c r="L462" i="25"/>
  <c r="L427" i="25"/>
  <c r="L195" i="25"/>
  <c r="L242" i="25"/>
  <c r="L169" i="25"/>
  <c r="L1543" i="25"/>
  <c r="L1255" i="25"/>
  <c r="L1529" i="25"/>
  <c r="L1273" i="25"/>
  <c r="L1144" i="25"/>
  <c r="L842" i="25"/>
  <c r="L1054" i="25"/>
  <c r="L965" i="25"/>
  <c r="L494" i="25"/>
  <c r="L502" i="25"/>
  <c r="L806" i="25"/>
  <c r="L968" i="25"/>
  <c r="L712" i="25"/>
  <c r="L561" i="25"/>
  <c r="L486" i="25"/>
  <c r="L479" i="25"/>
  <c r="L183" i="25"/>
  <c r="L289" i="25"/>
  <c r="L129" i="25"/>
  <c r="L134" i="25"/>
  <c r="L10" i="25"/>
  <c r="L2276" i="25"/>
  <c r="L2020" i="25"/>
  <c r="L1443" i="25"/>
  <c r="L2090" i="25"/>
  <c r="L1594" i="25"/>
  <c r="L1480" i="25"/>
  <c r="L1593" i="25"/>
  <c r="L1607" i="25"/>
  <c r="L1702" i="25"/>
  <c r="L1304" i="25"/>
  <c r="L1808" i="25"/>
  <c r="L1492" i="25"/>
  <c r="L1262" i="25"/>
  <c r="L1315" i="25"/>
  <c r="L1130" i="25"/>
  <c r="L1333" i="25"/>
  <c r="L899" i="25"/>
  <c r="L1117" i="25"/>
  <c r="L901" i="25"/>
  <c r="L1027" i="25"/>
  <c r="L763" i="25"/>
  <c r="L600" i="25"/>
  <c r="L886" i="25"/>
  <c r="L496" i="25"/>
  <c r="L772" i="25"/>
  <c r="L401" i="25"/>
  <c r="L368" i="25"/>
  <c r="L539" i="25"/>
  <c r="L326" i="25"/>
  <c r="L260" i="25"/>
  <c r="L229" i="25"/>
  <c r="L166" i="25"/>
  <c r="L114" i="25"/>
  <c r="L3976" i="25"/>
  <c r="L3431" i="25"/>
  <c r="L3956" i="25"/>
  <c r="L3810" i="25"/>
  <c r="L3635" i="25"/>
  <c r="L3336" i="25"/>
  <c r="L3627" i="25"/>
  <c r="L3795" i="25"/>
  <c r="L3689" i="25"/>
  <c r="L3433" i="25"/>
  <c r="L3105" i="25"/>
  <c r="L3474" i="25"/>
  <c r="L2670" i="25"/>
  <c r="L2961" i="25"/>
  <c r="L2650" i="25"/>
  <c r="L2907" i="25"/>
  <c r="L2454" i="25"/>
  <c r="L3206" i="25"/>
  <c r="L2950" i="25"/>
  <c r="L2618" i="25"/>
  <c r="L1983" i="25"/>
  <c r="L2348" i="25"/>
  <c r="L3008" i="25"/>
  <c r="L2297" i="25"/>
  <c r="L2420" i="25"/>
  <c r="L2345" i="25"/>
  <c r="L1811" i="25"/>
  <c r="L2659" i="25"/>
  <c r="L2403" i="25"/>
  <c r="L2240" i="25"/>
  <c r="L1984" i="25"/>
  <c r="L1838" i="25"/>
  <c r="L2054" i="25"/>
  <c r="L1749" i="25"/>
  <c r="L1751" i="25"/>
  <c r="L1296" i="25"/>
  <c r="L1264" i="25"/>
  <c r="L1380" i="25"/>
  <c r="L1427" i="25"/>
  <c r="L1836" i="25"/>
  <c r="L1551" i="25"/>
  <c r="L1318" i="25"/>
  <c r="L1343" i="25"/>
  <c r="L1077" i="25"/>
  <c r="L1361" i="25"/>
  <c r="L1012" i="25"/>
  <c r="L850" i="25"/>
  <c r="L955" i="25"/>
  <c r="L1055" i="25"/>
  <c r="L866" i="25"/>
  <c r="L647" i="25"/>
  <c r="L492" i="25"/>
  <c r="L567" i="25"/>
  <c r="L800" i="25"/>
  <c r="L517" i="25"/>
  <c r="L207" i="25"/>
  <c r="L267" i="25"/>
  <c r="L354" i="25"/>
  <c r="L319" i="25"/>
  <c r="L145" i="25"/>
  <c r="L151" i="25"/>
  <c r="L140" i="25"/>
  <c r="L9" i="25"/>
  <c r="L3784" i="25"/>
  <c r="L3231" i="25"/>
  <c r="L3891" i="25"/>
  <c r="L3700" i="25"/>
  <c r="L3475" i="25"/>
  <c r="L3684" i="25"/>
  <c r="L3839" i="25"/>
  <c r="L3717" i="25"/>
  <c r="L3461" i="25"/>
  <c r="L3291" i="25"/>
  <c r="L3502" i="25"/>
  <c r="L2911" i="25"/>
  <c r="L3273" i="25"/>
  <c r="L2721" i="25"/>
  <c r="L3005" i="25"/>
  <c r="L2362" i="25"/>
  <c r="L3234" i="25"/>
  <c r="L2978" i="25"/>
  <c r="L2003" i="25"/>
  <c r="L2245" i="25"/>
  <c r="L2474" i="25"/>
  <c r="L3036" i="25"/>
  <c r="L2414" i="25"/>
  <c r="L2546" i="25"/>
  <c r="L2373" i="25"/>
  <c r="L2125" i="25"/>
  <c r="L2687" i="25"/>
  <c r="L2431" i="25"/>
  <c r="L2268" i="25"/>
  <c r="L2012" i="25"/>
  <c r="L1982" i="25"/>
  <c r="L2082" i="25"/>
  <c r="L1829" i="25"/>
  <c r="L1847" i="25"/>
  <c r="L1463" i="25"/>
  <c r="L1491" i="25"/>
  <c r="L1558" i="25"/>
  <c r="L1396" i="25"/>
  <c r="L1864" i="25"/>
  <c r="L1612" i="25"/>
  <c r="L1188" i="25"/>
  <c r="L1371" i="25"/>
  <c r="L969" i="25"/>
  <c r="L1389" i="25"/>
  <c r="L1088" i="25"/>
  <c r="L977" i="25"/>
  <c r="L855" i="25"/>
  <c r="L1083" i="25"/>
  <c r="L897" i="25"/>
  <c r="L686" i="25"/>
  <c r="L616" i="25"/>
  <c r="L621" i="25"/>
  <c r="L828" i="25"/>
  <c r="L500" i="25"/>
  <c r="L473" i="25"/>
  <c r="L361" i="25"/>
  <c r="L382" i="25"/>
  <c r="L347" i="25"/>
  <c r="L232" i="25"/>
  <c r="L125" i="25"/>
  <c r="L43" i="25"/>
  <c r="L37" i="25"/>
  <c r="L3182" i="25"/>
  <c r="L2406" i="25"/>
  <c r="L2896" i="25"/>
  <c r="L2318" i="25"/>
  <c r="L2343" i="25"/>
  <c r="L1462" i="25"/>
  <c r="L519" i="25"/>
  <c r="L3747" i="25"/>
  <c r="L3603" i="25"/>
  <c r="L3966" i="25"/>
  <c r="L3541" i="25"/>
  <c r="L3526" i="25"/>
  <c r="L3125" i="25"/>
  <c r="L3284" i="25"/>
  <c r="L2293" i="25"/>
  <c r="L3148" i="25"/>
  <c r="L2323" i="25"/>
  <c r="L2715" i="25"/>
  <c r="L2002" i="25"/>
  <c r="L1004" i="25"/>
  <c r="L3928" i="25"/>
  <c r="L3596" i="25"/>
  <c r="L3962" i="25"/>
  <c r="L3537" i="25"/>
  <c r="L3498" i="25"/>
  <c r="L3027" i="25"/>
  <c r="L2925" i="25"/>
  <c r="L2500" i="25"/>
  <c r="L3032" i="25"/>
  <c r="L2485" i="25"/>
  <c r="L2599" i="25"/>
  <c r="L1328" i="25"/>
  <c r="L807" i="25"/>
  <c r="L3758" i="25"/>
  <c r="L3408" i="25"/>
  <c r="L3786" i="25"/>
  <c r="L3737" i="25"/>
  <c r="L3179" i="25"/>
  <c r="L3371" i="25"/>
  <c r="L3109" i="25"/>
  <c r="L2970" i="25"/>
  <c r="L2630" i="25"/>
  <c r="L2777" i="25"/>
  <c r="L2095" i="25"/>
  <c r="L1969" i="25"/>
  <c r="L1652" i="25"/>
  <c r="L3814" i="25"/>
  <c r="L3524" i="25"/>
  <c r="L3631" i="25"/>
  <c r="L3871" i="25"/>
  <c r="L3449" i="25"/>
  <c r="L3402" i="25"/>
  <c r="L2689" i="25"/>
  <c r="L2893" i="25"/>
  <c r="L2436" i="25"/>
  <c r="L3024" i="25"/>
  <c r="L2453" i="25"/>
  <c r="L2583" i="25"/>
  <c r="L1763" i="25"/>
  <c r="L554" i="25"/>
  <c r="L3691" i="25"/>
  <c r="L3352" i="25"/>
  <c r="L3751" i="25"/>
  <c r="L3709" i="25"/>
  <c r="L2889" i="25"/>
  <c r="L3363" i="25"/>
  <c r="L3045" i="25"/>
  <c r="L2962" i="25"/>
  <c r="L2621" i="25"/>
  <c r="L2754" i="25"/>
  <c r="L1897" i="25"/>
  <c r="L1966" i="25"/>
  <c r="L1466" i="25"/>
  <c r="L3452" i="25"/>
  <c r="L3656" i="25"/>
  <c r="L2959" i="25"/>
  <c r="L3870" i="25"/>
  <c r="L3501" i="25"/>
  <c r="L3458" i="25"/>
  <c r="L2867" i="25"/>
  <c r="L3085" i="25"/>
  <c r="L2600" i="25"/>
  <c r="L3080" i="25"/>
  <c r="L2525" i="25"/>
  <c r="L2671" i="25"/>
  <c r="L1779" i="25"/>
  <c r="L1011" i="25"/>
  <c r="L2475" i="25"/>
  <c r="L2196" i="25"/>
  <c r="L1899" i="25"/>
  <c r="L1941" i="25"/>
  <c r="L1797" i="25"/>
  <c r="L1743" i="25"/>
  <c r="L1706" i="25"/>
  <c r="L1250" i="25"/>
  <c r="L1522" i="25"/>
  <c r="L1157" i="25"/>
  <c r="L1120" i="25"/>
  <c r="L1015" i="25"/>
  <c r="L863" i="25"/>
  <c r="L300" i="25"/>
  <c r="L128" i="25"/>
  <c r="L1584" i="25"/>
  <c r="L1518" i="25"/>
  <c r="L1033" i="25"/>
  <c r="L1748" i="25"/>
  <c r="L1222" i="25"/>
  <c r="L1385" i="25"/>
  <c r="L985" i="25"/>
  <c r="L626" i="25"/>
  <c r="L852" i="25"/>
  <c r="L406" i="25"/>
  <c r="L2415" i="25"/>
  <c r="L2128" i="25"/>
  <c r="L2298" i="25"/>
  <c r="L1938" i="25"/>
  <c r="L1344" i="25"/>
  <c r="L1588" i="25"/>
  <c r="L1626" i="25"/>
  <c r="L1844" i="25"/>
  <c r="L1308" i="25"/>
  <c r="L1545" i="25"/>
  <c r="L934" i="25"/>
  <c r="L827" i="25"/>
  <c r="L646" i="25"/>
  <c r="L437" i="25"/>
  <c r="L1926" i="25"/>
  <c r="L1703" i="25"/>
  <c r="L1392" i="25"/>
  <c r="L1628" i="25"/>
  <c r="L1359" i="25"/>
  <c r="L1065" i="25"/>
  <c r="L1071" i="25"/>
  <c r="L562" i="25"/>
  <c r="L389" i="25"/>
  <c r="L177" i="25"/>
  <c r="L1159" i="25"/>
  <c r="L1544" i="25"/>
  <c r="L1614" i="25"/>
  <c r="L1495" i="25"/>
  <c r="L1530" i="25"/>
  <c r="L1150" i="25"/>
  <c r="L1152" i="25"/>
  <c r="L1047" i="25"/>
  <c r="L559" i="25"/>
  <c r="L360" i="25"/>
  <c r="L71" i="25"/>
  <c r="L3484" i="25"/>
  <c r="L3739" i="25"/>
  <c r="L3732" i="25"/>
  <c r="L3428" i="25"/>
  <c r="L3910" i="25"/>
  <c r="L3729" i="25"/>
  <c r="L3385" i="25"/>
  <c r="L3594" i="25"/>
  <c r="L2985" i="25"/>
  <c r="L2261" i="25"/>
  <c r="L2871" i="25"/>
  <c r="L2524" i="25"/>
  <c r="L3158" i="25"/>
  <c r="L2528" i="25"/>
  <c r="L2342" i="25"/>
  <c r="L3216" i="25"/>
  <c r="L2872" i="25"/>
  <c r="L2562" i="25"/>
  <c r="L2213" i="25"/>
  <c r="L2779" i="25"/>
  <c r="L2443" i="25"/>
  <c r="L2160" i="25"/>
  <c r="L1975" i="25"/>
  <c r="L1565" i="25"/>
  <c r="L1683" i="25"/>
  <c r="L1699" i="25"/>
  <c r="L1658" i="25"/>
  <c r="L1876" i="25"/>
  <c r="L1420" i="25"/>
  <c r="L1169" i="25"/>
  <c r="L665" i="25"/>
  <c r="L930" i="25"/>
  <c r="L735" i="25"/>
  <c r="L456" i="25"/>
  <c r="L61" i="25"/>
  <c r="L3306" i="25"/>
  <c r="L2652" i="25"/>
  <c r="L2424" i="25"/>
  <c r="L2622" i="25"/>
  <c r="L3126" i="25"/>
  <c r="L2273" i="25"/>
  <c r="L2774" i="25"/>
  <c r="L3144" i="25"/>
  <c r="L2800" i="25"/>
  <c r="L2481" i="25"/>
  <c r="L2191" i="25"/>
  <c r="L2619" i="25"/>
  <c r="L2324" i="25"/>
  <c r="L2025" i="25"/>
  <c r="L2038" i="25"/>
  <c r="L1881" i="25"/>
  <c r="L915" i="25"/>
  <c r="L3535" i="25"/>
  <c r="L3800" i="25"/>
  <c r="L3735" i="25"/>
  <c r="L3447" i="25"/>
  <c r="L3922" i="25"/>
  <c r="L3733" i="25"/>
  <c r="L3389" i="25"/>
  <c r="L3558" i="25"/>
  <c r="L2684" i="25"/>
  <c r="L3240" i="25"/>
  <c r="L2390" i="25"/>
  <c r="L2488" i="25"/>
  <c r="L3122" i="25"/>
  <c r="L2249" i="25"/>
  <c r="L2772" i="25"/>
  <c r="L3140" i="25"/>
  <c r="L2478" i="25"/>
  <c r="L2517" i="25"/>
  <c r="L2023" i="25"/>
  <c r="L2663" i="25"/>
  <c r="L2103" i="25"/>
  <c r="L1945" i="25"/>
  <c r="L2078" i="25"/>
  <c r="L1866" i="25"/>
  <c r="L93" i="25"/>
  <c r="L3407" i="25"/>
  <c r="L3736" i="25"/>
  <c r="L3706" i="25"/>
  <c r="L3415" i="25"/>
  <c r="L3906" i="25"/>
  <c r="L3725" i="25"/>
  <c r="L3381" i="25"/>
  <c r="L3590" i="25"/>
  <c r="L2951" i="25"/>
  <c r="L2087" i="25"/>
  <c r="L2841" i="25"/>
  <c r="L2490" i="25"/>
  <c r="L3154" i="25"/>
  <c r="L2526" i="25"/>
  <c r="L2314" i="25"/>
  <c r="L3212" i="25"/>
  <c r="L2868" i="25"/>
  <c r="L2560" i="25"/>
  <c r="L2183" i="25"/>
  <c r="L2775" i="25"/>
  <c r="L2439" i="25"/>
  <c r="L2156" i="25"/>
  <c r="L1973" i="25"/>
  <c r="L1508" i="25"/>
  <c r="L1653" i="25"/>
  <c r="L1669" i="25"/>
  <c r="L1654" i="25"/>
  <c r="L1860" i="25"/>
  <c r="L913" i="25"/>
  <c r="L1162" i="25"/>
  <c r="L1073" i="25"/>
  <c r="L927" i="25"/>
  <c r="L733" i="25"/>
  <c r="L449" i="25"/>
  <c r="L29" i="25"/>
  <c r="L516" i="25"/>
  <c r="L464" i="25"/>
  <c r="L792" i="25"/>
  <c r="L508" i="25"/>
  <c r="L478" i="25"/>
  <c r="L179" i="25"/>
  <c r="L346" i="25"/>
  <c r="L312" i="25"/>
  <c r="L243" i="25"/>
  <c r="L99" i="25"/>
  <c r="L132" i="25"/>
  <c r="L215" i="25"/>
  <c r="L297" i="25"/>
  <c r="L164" i="25"/>
  <c r="L55" i="25"/>
  <c r="L22" i="25"/>
  <c r="L1284" i="25"/>
  <c r="L1146" i="25"/>
  <c r="L1137" i="25"/>
  <c r="L1437" i="25"/>
  <c r="L1181" i="25"/>
  <c r="L1100" i="25"/>
  <c r="L1101" i="25"/>
  <c r="L941" i="25"/>
  <c r="L745" i="25"/>
  <c r="L750" i="25"/>
  <c r="L682" i="25"/>
  <c r="L685" i="25"/>
  <c r="L876" i="25"/>
  <c r="L620" i="25"/>
  <c r="L376" i="25"/>
  <c r="L302" i="25"/>
  <c r="L430" i="25"/>
  <c r="L395" i="25"/>
  <c r="L245" i="25"/>
  <c r="L210" i="25"/>
  <c r="L34" i="25"/>
  <c r="L85" i="25"/>
  <c r="L1470" i="25"/>
  <c r="L1223" i="25"/>
  <c r="L1497" i="25"/>
  <c r="L1241" i="25"/>
  <c r="L1112" i="25"/>
  <c r="L1069" i="25"/>
  <c r="L1022" i="25"/>
  <c r="L849" i="25"/>
  <c r="L385" i="25"/>
  <c r="L762" i="25"/>
  <c r="L765" i="25"/>
  <c r="L936" i="25"/>
  <c r="L680" i="25"/>
  <c r="L337" i="25"/>
  <c r="L344" i="25"/>
  <c r="L333" i="25"/>
  <c r="L455" i="25"/>
  <c r="L257" i="25"/>
  <c r="L108" i="25"/>
  <c r="L26" i="25"/>
  <c r="L32" i="25"/>
  <c r="L2244" i="25"/>
  <c r="L1988" i="25"/>
  <c r="L1843" i="25"/>
  <c r="L2058" i="25"/>
  <c r="L1952" i="25"/>
  <c r="L1875" i="25"/>
  <c r="L1487" i="25"/>
  <c r="L1879" i="25"/>
  <c r="L1670" i="25"/>
  <c r="L1135" i="25"/>
  <c r="L1776" i="25"/>
  <c r="L1366" i="25"/>
  <c r="L1198" i="25"/>
  <c r="L1283" i="25"/>
  <c r="L571" i="25"/>
  <c r="L1301" i="25"/>
  <c r="L1172" i="25"/>
  <c r="L981" i="25"/>
  <c r="L1082" i="25"/>
  <c r="L995" i="25"/>
  <c r="L818" i="25"/>
  <c r="L514" i="25"/>
  <c r="L845" i="25"/>
  <c r="L596" i="25"/>
  <c r="L740" i="25"/>
  <c r="L589" i="25"/>
  <c r="L324" i="25"/>
  <c r="L507" i="25"/>
  <c r="L255" i="25"/>
  <c r="L157" i="25"/>
  <c r="L197" i="25"/>
  <c r="L102" i="25"/>
  <c r="L68" i="25"/>
  <c r="L3837" i="25"/>
  <c r="L3177" i="25"/>
  <c r="L3817" i="25"/>
  <c r="L3740" i="25"/>
  <c r="L3571" i="25"/>
  <c r="L2764" i="25"/>
  <c r="L3563" i="25"/>
  <c r="L3702" i="25"/>
  <c r="L3657" i="25"/>
  <c r="L3401" i="25"/>
  <c r="L2700" i="25"/>
  <c r="L3442" i="25"/>
  <c r="L3275" i="25"/>
  <c r="L2748" i="25"/>
  <c r="L2235" i="25"/>
  <c r="L2581" i="25"/>
  <c r="L3280" i="25"/>
  <c r="L3174" i="25"/>
  <c r="L2918" i="25"/>
  <c r="L2577" i="25"/>
  <c r="L2788" i="25"/>
  <c r="L3232" i="25"/>
  <c r="L2976" i="25"/>
  <c r="L2809" i="25"/>
  <c r="L2247" i="25"/>
  <c r="L2291" i="25"/>
  <c r="L2253" i="25"/>
  <c r="L2627" i="25"/>
  <c r="L2371" i="25"/>
  <c r="L2208" i="25"/>
  <c r="L1921" i="25"/>
  <c r="L2278" i="25"/>
  <c r="L2022" i="25"/>
  <c r="L1507" i="25"/>
  <c r="L1173" i="25"/>
  <c r="L1576" i="25"/>
  <c r="L1590" i="25"/>
  <c r="L1698" i="25"/>
  <c r="L1288" i="25"/>
  <c r="L1804" i="25"/>
  <c r="L1486" i="25"/>
  <c r="L1254" i="25"/>
  <c r="L1311" i="25"/>
  <c r="L1123" i="25"/>
  <c r="L1329" i="25"/>
  <c r="L891" i="25"/>
  <c r="L1113" i="25"/>
  <c r="L865" i="25"/>
  <c r="L1023" i="25"/>
  <c r="L706" i="25"/>
  <c r="L598" i="25"/>
  <c r="L879" i="25"/>
  <c r="L485" i="25"/>
  <c r="L768" i="25"/>
  <c r="L617" i="25"/>
  <c r="L357" i="25"/>
  <c r="L535" i="25"/>
  <c r="L322" i="25"/>
  <c r="L239" i="25"/>
  <c r="L225" i="25"/>
  <c r="L162" i="25"/>
  <c r="L107" i="25"/>
  <c r="L3969" i="25"/>
  <c r="L3262" i="25"/>
  <c r="L3949" i="25"/>
  <c r="L3807" i="25"/>
  <c r="L3628" i="25"/>
  <c r="L3304" i="25"/>
  <c r="L3620" i="25"/>
  <c r="L3792" i="25"/>
  <c r="L3685" i="25"/>
  <c r="L3429" i="25"/>
  <c r="L3071" i="25"/>
  <c r="L3470" i="25"/>
  <c r="L2604" i="25"/>
  <c r="L2927" i="25"/>
  <c r="L2620" i="25"/>
  <c r="L2877" i="25"/>
  <c r="L2360" i="25"/>
  <c r="L3202" i="25"/>
  <c r="L2946" i="25"/>
  <c r="L2616" i="25"/>
  <c r="L1903" i="25"/>
  <c r="L2346" i="25"/>
  <c r="L3004" i="25"/>
  <c r="L2265" i="25"/>
  <c r="L2418" i="25"/>
  <c r="L2341" i="25"/>
  <c r="L1697" i="25"/>
  <c r="L2655" i="25"/>
  <c r="L2399" i="25"/>
  <c r="L2236" i="25"/>
  <c r="L1981" i="25"/>
  <c r="L2306" i="25"/>
  <c r="L2050" i="25"/>
  <c r="L1742" i="25"/>
  <c r="L1733" i="25"/>
  <c r="L1226" i="25"/>
  <c r="L1705" i="25"/>
  <c r="L1372" i="25"/>
  <c r="L1416" i="25"/>
  <c r="L1832" i="25"/>
  <c r="L1542" i="25"/>
  <c r="L1310" i="25"/>
  <c r="L1339" i="25"/>
  <c r="L1020" i="25"/>
  <c r="L1357" i="25"/>
  <c r="L993" i="25"/>
  <c r="L843" i="25"/>
  <c r="L929" i="25"/>
  <c r="L1051" i="25"/>
  <c r="L859" i="25"/>
  <c r="L645" i="25"/>
  <c r="L550" i="25"/>
  <c r="L556" i="25"/>
  <c r="L796" i="25"/>
  <c r="L510" i="25"/>
  <c r="L171" i="25"/>
  <c r="L212" i="25"/>
  <c r="L350" i="25"/>
  <c r="L315" i="25"/>
  <c r="L15" i="25"/>
  <c r="L103" i="25"/>
  <c r="L136" i="25"/>
  <c r="L5" i="25"/>
  <c r="I13" i="22"/>
  <c r="I14" i="22" l="1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B48" i="22" l="1"/>
  <c r="E3" i="22" l="1"/>
  <c r="J3" i="22" s="1"/>
  <c r="C45" i="22"/>
  <c r="C40" i="22"/>
  <c r="C39" i="22"/>
  <c r="C38" i="22"/>
  <c r="B37" i="22"/>
  <c r="B36" i="22"/>
  <c r="B35" i="22"/>
  <c r="B49" i="22"/>
  <c r="B34" i="22"/>
  <c r="C3" i="22"/>
  <c r="C46" i="22" l="1"/>
  <c r="V32" i="22" a="1"/>
  <c r="F32" i="22" a="1"/>
  <c r="V51" i="22" l="1"/>
  <c r="W42" i="22"/>
  <c r="V34" i="22"/>
  <c r="V49" i="22"/>
  <c r="W40" i="22"/>
  <c r="W55" i="22"/>
  <c r="V47" i="22"/>
  <c r="W38" i="22"/>
  <c r="W53" i="22"/>
  <c r="V45" i="22"/>
  <c r="W36" i="22"/>
  <c r="W51" i="22"/>
  <c r="V43" i="22"/>
  <c r="W34" i="22"/>
  <c r="W49" i="22"/>
  <c r="V41" i="22"/>
  <c r="W32" i="22"/>
  <c r="W47" i="22"/>
  <c r="V39" i="22"/>
  <c r="V54" i="22"/>
  <c r="W45" i="22"/>
  <c r="V37" i="22"/>
  <c r="V52" i="22"/>
  <c r="W43" i="22"/>
  <c r="V35" i="22"/>
  <c r="V50" i="22"/>
  <c r="W41" i="22"/>
  <c r="V33" i="22"/>
  <c r="V48" i="22"/>
  <c r="W39" i="22"/>
  <c r="W54" i="22"/>
  <c r="V46" i="22"/>
  <c r="W37" i="22"/>
  <c r="W52" i="22"/>
  <c r="V44" i="22"/>
  <c r="W35" i="22"/>
  <c r="W50" i="22"/>
  <c r="V42" i="22"/>
  <c r="W33" i="22"/>
  <c r="W48" i="22"/>
  <c r="V40" i="22"/>
  <c r="V32" i="22"/>
  <c r="V55" i="22"/>
  <c r="V53" i="22"/>
  <c r="V36" i="22"/>
  <c r="W46" i="22"/>
  <c r="V38" i="22"/>
  <c r="W44" i="22"/>
  <c r="F32" i="22"/>
  <c r="G55" i="22"/>
  <c r="G38" i="22"/>
  <c r="F41" i="22"/>
  <c r="G51" i="22"/>
  <c r="G34" i="22"/>
  <c r="F45" i="22"/>
  <c r="G47" i="22"/>
  <c r="F54" i="22"/>
  <c r="F33" i="22"/>
  <c r="G43" i="22"/>
  <c r="F50" i="22"/>
  <c r="F37" i="22"/>
  <c r="G39" i="22"/>
  <c r="F46" i="22"/>
  <c r="G52" i="22"/>
  <c r="G35" i="22"/>
  <c r="F42" i="22"/>
  <c r="F52" i="22"/>
  <c r="F55" i="22"/>
  <c r="F38" i="22"/>
  <c r="G48" i="22"/>
  <c r="F51" i="22"/>
  <c r="F34" i="22"/>
  <c r="F48" i="22"/>
  <c r="F47" i="22"/>
  <c r="G53" i="22"/>
  <c r="G44" i="22"/>
  <c r="F43" i="22"/>
  <c r="G49" i="22"/>
  <c r="F44" i="22"/>
  <c r="F39" i="22"/>
  <c r="G41" i="22"/>
  <c r="G40" i="22"/>
  <c r="F35" i="22"/>
  <c r="G45" i="22"/>
  <c r="F40" i="22"/>
  <c r="G54" i="22"/>
  <c r="G33" i="22"/>
  <c r="G36" i="22"/>
  <c r="G50" i="22"/>
  <c r="G37" i="22"/>
  <c r="F36" i="22"/>
  <c r="G32" i="22"/>
  <c r="G46" i="22"/>
  <c r="G42" i="22"/>
  <c r="F53" i="22"/>
  <c r="F49" i="22"/>
  <c r="AC39" i="22"/>
  <c r="AC34" i="22"/>
  <c r="AC32" i="22"/>
  <c r="AC43" i="22"/>
  <c r="AC49" i="22"/>
  <c r="AC33" i="22"/>
  <c r="AC38" i="22"/>
  <c r="AC37" i="22"/>
  <c r="AC48" i="22"/>
  <c r="AC40" i="22"/>
  <c r="AC46" i="22"/>
  <c r="AC36" i="22"/>
  <c r="AC35" i="22"/>
  <c r="AC41" i="22"/>
  <c r="AC50" i="22"/>
  <c r="AC45" i="22"/>
  <c r="AC44" i="22"/>
  <c r="AC42" i="22"/>
  <c r="AC47" i="22"/>
  <c r="AE50" i="22"/>
  <c r="AE40" i="22"/>
  <c r="AE44" i="22"/>
  <c r="AE36" i="22"/>
  <c r="AE47" i="22"/>
  <c r="AE49" i="22"/>
  <c r="AE41" i="22"/>
  <c r="AE45" i="22"/>
  <c r="AE38" i="22"/>
  <c r="AE32" i="22"/>
  <c r="AE42" i="22"/>
  <c r="AE33" i="22"/>
  <c r="AE39" i="22"/>
  <c r="AE43" i="22"/>
  <c r="AE37" i="22"/>
  <c r="AE48" i="22"/>
  <c r="AE34" i="22"/>
  <c r="AE35" i="22"/>
  <c r="AE46" i="22"/>
  <c r="W56" i="22" l="1"/>
  <c r="W30" i="22" s="1"/>
  <c r="G56" i="22"/>
  <c r="G30" i="22" s="1"/>
</calcChain>
</file>

<file path=xl/sharedStrings.xml><?xml version="1.0" encoding="utf-8"?>
<sst xmlns="http://schemas.openxmlformats.org/spreadsheetml/2006/main" count="8633" uniqueCount="210">
  <si>
    <t>PDG</t>
  </si>
  <si>
    <t>Parameters</t>
  </si>
  <si>
    <t>1W</t>
  </si>
  <si>
    <t>2W</t>
  </si>
  <si>
    <t>EUR</t>
  </si>
  <si>
    <t>3W</t>
  </si>
  <si>
    <t>1M</t>
  </si>
  <si>
    <t>2M</t>
  </si>
  <si>
    <t>3M</t>
  </si>
  <si>
    <t>cont</t>
  </si>
  <si>
    <t>4M</t>
  </si>
  <si>
    <t>5M</t>
  </si>
  <si>
    <t>6M</t>
  </si>
  <si>
    <t>n_depo</t>
  </si>
  <si>
    <t>7M</t>
  </si>
  <si>
    <t>8M</t>
  </si>
  <si>
    <t>9M</t>
  </si>
  <si>
    <t>10M</t>
  </si>
  <si>
    <t>11M</t>
  </si>
  <si>
    <t>2Y</t>
  </si>
  <si>
    <t>5Y</t>
  </si>
  <si>
    <t>7Y</t>
  </si>
  <si>
    <t>1Y</t>
  </si>
  <si>
    <t>8Y</t>
  </si>
  <si>
    <t>9Y</t>
  </si>
  <si>
    <t>10Y</t>
  </si>
  <si>
    <t>15Y</t>
  </si>
  <si>
    <t>20Y</t>
  </si>
  <si>
    <t>25Y</t>
  </si>
  <si>
    <t>30Y</t>
  </si>
  <si>
    <t>3Y</t>
  </si>
  <si>
    <t>4Y</t>
  </si>
  <si>
    <t>6Y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</si>
  <si>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</si>
  <si>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</si>
  <si>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</si>
  <si>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</si>
  <si>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</si>
  <si>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</si>
  <si>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</si>
  <si>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</si>
  <si>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</si>
  <si>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</si>
  <si>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</si>
  <si>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</si>
  <si>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</si>
  <si>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</si>
  <si>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</si>
  <si>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</si>
  <si>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40Y</t>
  </si>
  <si>
    <t>50Y</t>
  </si>
  <si>
    <t>60Y</t>
  </si>
  <si>
    <t>kruger</t>
  </si>
  <si>
    <t>Real-Time Money Market Curves</t>
  </si>
  <si>
    <t>Version 1.0</t>
  </si>
  <si>
    <t>Today</t>
  </si>
  <si>
    <t>on</t>
  </si>
  <si>
    <t>Currency</t>
  </si>
  <si>
    <t>DiscCurveName</t>
  </si>
  <si>
    <t>InterpType</t>
  </si>
  <si>
    <t>InterpOn</t>
  </si>
  <si>
    <t>r</t>
  </si>
  <si>
    <t>Comp</t>
  </si>
  <si>
    <t>DayCount</t>
  </si>
  <si>
    <t>FraFutTenor</t>
  </si>
  <si>
    <t>FraFutAdjType</t>
  </si>
  <si>
    <t>SwapFltFreq</t>
  </si>
  <si>
    <t>FutEndDate</t>
  </si>
  <si>
    <t>standard</t>
  </si>
  <si>
    <t>SwapMatType</t>
  </si>
  <si>
    <t>MatBlockCons</t>
  </si>
  <si>
    <t>SwapFirstCpn</t>
  </si>
  <si>
    <t>FutBlockCons</t>
  </si>
  <si>
    <t>BlockOrder</t>
  </si>
  <si>
    <t>ModFollow</t>
  </si>
  <si>
    <t>n_swap</t>
  </si>
  <si>
    <t>UseFirst Coupon</t>
  </si>
  <si>
    <t>FloatIndex</t>
  </si>
  <si>
    <t>EURIBOR6M</t>
  </si>
  <si>
    <t>1stFixing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</si>
  <si>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</si>
  <si>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</si>
  <si>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</si>
  <si>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</si>
  <si>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</si>
  <si>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</si>
  <si>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</si>
  <si>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</si>
  <si>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</si>
  <si>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SwapFixFreq</t>
  </si>
  <si>
    <t>SwapFltYrf</t>
  </si>
  <si>
    <t>SwapFixYrf</t>
  </si>
  <si>
    <t>CustomOptions</t>
  </si>
  <si>
    <t>OutputType</t>
  </si>
  <si>
    <t>SwapFirstCpnFixed</t>
  </si>
  <si>
    <t>end</t>
  </si>
  <si>
    <t>n_fra</t>
  </si>
  <si>
    <t>BackboneName</t>
  </si>
  <si>
    <t>rs</t>
  </si>
  <si>
    <t>EUROIS_LCH</t>
  </si>
  <si>
    <t>EUR6M_EUREX_SPR</t>
  </si>
  <si>
    <t>EUR6M_LCH</t>
  </si>
  <si>
    <t>Tp</t>
  </si>
  <si>
    <t>Start date</t>
  </si>
  <si>
    <t>Generator</t>
  </si>
  <si>
    <t>Maturity</t>
  </si>
  <si>
    <t>ds.factor</t>
  </si>
  <si>
    <t>ds.rate</t>
  </si>
  <si>
    <t>Market quote</t>
  </si>
  <si>
    <t>Dp</t>
  </si>
  <si>
    <t>DEP_EURON_C_BIS</t>
  </si>
  <si>
    <t>O/N</t>
  </si>
  <si>
    <t>T/N</t>
  </si>
  <si>
    <t>S/N</t>
  </si>
  <si>
    <t>Sw</t>
  </si>
  <si>
    <t>SWP_EURON_C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</si>
  <si>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</si>
  <si>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</si>
  <si>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</si>
  <si>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</si>
  <si>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</si>
  <si>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</si>
  <si>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</si>
  <si>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</si>
  <si>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</si>
  <si>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</si>
  <si>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</si>
  <si>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Dg</t>
  </si>
  <si>
    <t>DEP_EUR6M_FOLL_C</t>
  </si>
  <si>
    <t>DEP_EUR6M_C</t>
  </si>
  <si>
    <t>Fr</t>
  </si>
  <si>
    <t>FRA_EUR6M_C</t>
  </si>
  <si>
    <t>1M-7M</t>
  </si>
  <si>
    <t>2M-8M</t>
  </si>
  <si>
    <t>3M-9M</t>
  </si>
  <si>
    <t>4M-10M</t>
  </si>
  <si>
    <t>5M-11M</t>
  </si>
  <si>
    <t>6M-12M</t>
  </si>
  <si>
    <t>7M-13M</t>
  </si>
  <si>
    <t>8M-14M</t>
  </si>
  <si>
    <t>9M-15M</t>
  </si>
  <si>
    <t>10M-16M</t>
  </si>
  <si>
    <t>11M-17M</t>
  </si>
  <si>
    <t>12M-18M</t>
  </si>
  <si>
    <t>13M-19M</t>
  </si>
  <si>
    <t>14M-20M</t>
  </si>
  <si>
    <t>15M-21M</t>
  </si>
  <si>
    <t>16M-22M</t>
  </si>
  <si>
    <t>17M-23M</t>
  </si>
  <si>
    <t>18M-24M</t>
  </si>
  <si>
    <t>24M-30M</t>
  </si>
  <si>
    <t>SWP_EUR6M_C</t>
  </si>
  <si>
    <t>Dates</t>
  </si>
  <si>
    <t>Discounts</t>
  </si>
  <si>
    <t>EURABLE6E</t>
  </si>
  <si>
    <t>=BGCP</t>
  </si>
  <si>
    <t>1D</t>
  </si>
  <si>
    <t>OisName</t>
  </si>
  <si>
    <t>6mName</t>
  </si>
  <si>
    <t>EUROIS 3_APR_2017</t>
  </si>
  <si>
    <t>EUR6M_3_APR_2017</t>
  </si>
  <si>
    <t>EUR LCH-EUX BASIS</t>
  </si>
  <si>
    <t>BID</t>
  </si>
  <si>
    <t>ASK</t>
  </si>
  <si>
    <t>MID</t>
  </si>
  <si>
    <t>SWAP 6M</t>
  </si>
  <si>
    <t>Swaps</t>
  </si>
  <si>
    <t>EURIBOR6MD=</t>
  </si>
  <si>
    <t>EUR LCH-CME BASIS</t>
  </si>
  <si>
    <t>EURABLC6E</t>
  </si>
  <si>
    <t>Swaps-LCH</t>
  </si>
  <si>
    <t>Basis LCH/EUX</t>
  </si>
  <si>
    <t>Swaps-EUX</t>
  </si>
  <si>
    <t>Basis LCH/CME</t>
  </si>
  <si>
    <t>Swaps-CME</t>
  </si>
  <si>
    <t>CurveNameEUX</t>
  </si>
  <si>
    <t>CurveNameCME</t>
  </si>
  <si>
    <t>EUR6M_CME_SPR</t>
  </si>
  <si>
    <t>INSTANT_FWD</t>
  </si>
  <si>
    <t>CME</t>
  </si>
  <si>
    <t>LCH</t>
  </si>
  <si>
    <t>EUX</t>
  </si>
  <si>
    <t>DISCOUNT</t>
  </si>
  <si>
    <t>ZERO_RATE_SPREAD</t>
  </si>
  <si>
    <t>CHECK REPRICING</t>
  </si>
  <si>
    <t>Used</t>
  </si>
  <si>
    <t>6m</t>
  </si>
  <si>
    <t>0x6</t>
  </si>
  <si>
    <t>Depos</t>
  </si>
  <si>
    <t>m</t>
  </si>
  <si>
    <t>Spread</t>
  </si>
  <si>
    <t>sn</t>
  </si>
  <si>
    <t>1w</t>
  </si>
  <si>
    <t>2w</t>
  </si>
  <si>
    <t>3w</t>
  </si>
  <si>
    <t>1m</t>
  </si>
  <si>
    <t>2m</t>
  </si>
  <si>
    <t>3m</t>
  </si>
  <si>
    <t>4m</t>
  </si>
  <si>
    <t>5m</t>
  </si>
  <si>
    <t>FRA</t>
  </si>
  <si>
    <t>swaps</t>
  </si>
  <si>
    <t>Mrk Quote</t>
  </si>
  <si>
    <t>InterpBasis</t>
  </si>
  <si>
    <t>EUR6M_EUREX</t>
  </si>
  <si>
    <t>EUR6M_CME</t>
  </si>
  <si>
    <t>DIFF</t>
  </si>
  <si>
    <t>CME-LCH</t>
  </si>
  <si>
    <t>LCH-EUX</t>
  </si>
  <si>
    <t>&lt;--- Basis 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</si>
</sst>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2" formatCode="_(&quot;$&quot;* #,##0_);_(&quot;$&quot;* \(#,##0\);_(&quot;$&quot;* &quot;-&quot;_);_(@_)"/>
    <numFmt numFmtId="41" formatCode="_(* #,##0_);_(* \(#,##0\);_(* &quot;-&quot;_);_(@_)"/>
    <numFmt numFmtId="164" formatCode="0.000%"/>
    <numFmt numFmtId="165" formatCode="0.000"/>
    <numFmt numFmtId="166" formatCode="0.0000"/>
    <numFmt numFmtId="167" formatCode="0.0000000000000"/>
    <numFmt numFmtId="168" formatCode="dd\ mmm\ yy"/>
    <numFmt numFmtId="169" formatCode="#,##0.0;#,##0.0"/>
    <numFmt numFmtId="170" formatCode="0.00000000"/>
    <numFmt numFmtId="171" formatCode="[$-409]dd\-mmm\-yy;@"/>
    <numFmt numFmtId="172" formatCode="_-[$€]\ * #,##0.00_-;\-[$€]\ * #,##0.00_-;_-[$€]\ * &quot;-&quot;??_-;_-@_-"/>
    <numFmt numFmtId="173" formatCode="General_)"/>
    <numFmt numFmtId="174" formatCode="&quot;£&quot;#,##0;[Red]\-&quot;£&quot;#,##0"/>
    <numFmt numFmtId="175" formatCode="0.00000"/>
    <numFmt numFmtId="176" formatCode="0.0000%"/>
    <numFmt numFmtId="177" formatCode="0.00000000000"/>
    <numFmt numFmtId="178" formatCode="0.00000%"/>
    <numFmt numFmtId="179" formatCode="0.000000"/>
    <numFmt numFmtId="180" formatCode="_-* #,##0.00_-;\-* #,##0.00_-;_-* &quot;-&quot;??_-;_-@_-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sz val="8"/>
      <name val="Arial"/>
      <family val="2"/>
    </font>
    <font>
      <b/>
      <sz val="11"/>
      <color indexed="63"/>
      <name val="Calibri"/>
      <family val="2"/>
    </font>
    <font>
      <b/>
      <sz val="12"/>
      <color indexed="16"/>
      <name val="MS Sans Serif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sz val="9"/>
      <name val="Courier New"/>
      <family val="3"/>
    </font>
    <font>
      <sz val="10"/>
      <name val="Courier New"/>
      <family val="3"/>
    </font>
    <font>
      <sz val="7"/>
      <name val="Courier New"/>
      <family val="3"/>
    </font>
    <font>
      <b/>
      <sz val="10"/>
      <name val="Courier New"/>
      <family val="3"/>
    </font>
    <font>
      <b/>
      <sz val="12"/>
      <color indexed="10"/>
      <name val="Courier New"/>
      <family val="3"/>
    </font>
    <font>
      <b/>
      <sz val="10"/>
      <color rgb="FFFF0000"/>
      <name val="Courier New"/>
      <family val="3"/>
    </font>
    <font>
      <sz val="10"/>
      <name val="Arial"/>
      <family val="2"/>
    </font>
    <font>
      <b/>
      <sz val="9"/>
      <color indexed="10"/>
      <name val="Courier New"/>
      <family val="3"/>
    </font>
    <font>
      <sz val="8"/>
      <color rgb="FFFF0000"/>
      <name val="Courier New"/>
      <family val="3"/>
    </font>
    <font>
      <b/>
      <sz val="12"/>
      <color indexed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8"/>
      <color rgb="FFFF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9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1" applyNumberFormat="0" applyAlignment="0" applyProtection="0"/>
    <xf numFmtId="0" fontId="8" fillId="0" borderId="2" applyNumberFormat="0" applyFill="0" applyAlignment="0" applyProtection="0"/>
    <xf numFmtId="0" fontId="9" fillId="17" borderId="3" applyNumberFormat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21" borderId="0" applyNumberFormat="0" applyBorder="0" applyAlignment="0" applyProtection="0"/>
    <xf numFmtId="172" fontId="4" fillId="0" borderId="0" applyFont="0" applyFill="0" applyBorder="0" applyAlignment="0" applyProtection="0"/>
    <xf numFmtId="0" fontId="10" fillId="7" borderId="1" applyNumberFormat="0" applyAlignment="0" applyProtection="0"/>
    <xf numFmtId="41" fontId="11" fillId="0" borderId="0" applyFont="0" applyFill="0" applyBorder="0" applyAlignment="0" applyProtection="0"/>
    <xf numFmtId="0" fontId="12" fillId="22" borderId="0" applyNumberFormat="0" applyBorder="0" applyAlignment="0" applyProtection="0"/>
    <xf numFmtId="0" fontId="13" fillId="0" borderId="0"/>
    <xf numFmtId="0" fontId="4" fillId="23" borderId="4" applyNumberFormat="0" applyFont="0" applyAlignment="0" applyProtection="0"/>
    <xf numFmtId="0" fontId="14" fillId="16" borderId="5" applyNumberFormat="0" applyAlignment="0" applyProtection="0"/>
    <xf numFmtId="169" fontId="15" fillId="24" borderId="0">
      <alignment horizontal="center" vertical="center"/>
    </xf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42" fontId="11" fillId="0" borderId="0" applyFont="0" applyFill="0" applyBorder="0" applyAlignment="0" applyProtection="0"/>
    <xf numFmtId="0" fontId="3" fillId="0" borderId="0"/>
    <xf numFmtId="0" fontId="2" fillId="0" borderId="0"/>
    <xf numFmtId="40" fontId="27" fillId="0" borderId="0" applyFont="0" applyFill="0" applyBorder="0" applyAlignment="0" applyProtection="0"/>
    <xf numFmtId="0" fontId="4" fillId="0" borderId="0"/>
    <xf numFmtId="173" fontId="28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4" fontId="27" fillId="0" borderId="0" applyFont="0" applyFill="0" applyBorder="0" applyAlignment="0" applyProtection="0"/>
    <xf numFmtId="0" fontId="1" fillId="0" borderId="0"/>
    <xf numFmtId="9" fontId="35" fillId="0" borderId="0" applyFont="0" applyFill="0" applyBorder="0" applyAlignment="0" applyProtection="0"/>
    <xf numFmtId="180" fontId="4" fillId="0" borderId="0" applyFont="0" applyFill="0" applyBorder="0" applyAlignment="0" applyProtection="0"/>
  </cellStyleXfs>
  <cellXfs count="321">
    <xf numFmtId="0" fontId="0" fillId="0" borderId="0" xfId="0"/>
    <xf numFmtId="0" fontId="30" fillId="0" borderId="0" xfId="0" applyFont="1"/>
    <xf numFmtId="0" fontId="25" fillId="0" borderId="0" xfId="32" applyFont="1"/>
    <xf numFmtId="0" fontId="31" fillId="28" borderId="17" xfId="32" applyFont="1" applyFill="1" applyBorder="1" applyAlignment="1">
      <alignment horizontal="center"/>
    </xf>
    <xf numFmtId="0" fontId="32" fillId="25" borderId="34" xfId="32" applyFont="1" applyFill="1" applyBorder="1" applyAlignment="1">
      <alignment horizontal="center"/>
    </xf>
    <xf numFmtId="0" fontId="32" fillId="25" borderId="34" xfId="32" applyFont="1" applyFill="1" applyBorder="1" applyAlignment="1"/>
    <xf numFmtId="15" fontId="26" fillId="26" borderId="10" xfId="0" applyNumberFormat="1" applyFont="1" applyFill="1" applyBorder="1" applyAlignment="1">
      <alignment horizontal="center"/>
    </xf>
    <xf numFmtId="171" fontId="31" fillId="28" borderId="22" xfId="32" applyNumberFormat="1" applyFont="1" applyFill="1" applyBorder="1" applyAlignment="1">
      <alignment horizontal="center"/>
    </xf>
    <xf numFmtId="0" fontId="25" fillId="25" borderId="0" xfId="32" applyFont="1" applyFill="1" applyBorder="1" applyAlignment="1">
      <alignment horizontal="center"/>
    </xf>
    <xf numFmtId="14" fontId="25" fillId="25" borderId="0" xfId="32" applyNumberFormat="1" applyFont="1" applyFill="1" applyBorder="1" applyAlignment="1">
      <alignment horizontal="center"/>
    </xf>
    <xf numFmtId="0" fontId="25" fillId="25" borderId="0" xfId="32" applyFont="1" applyFill="1" applyBorder="1"/>
    <xf numFmtId="15" fontId="25" fillId="26" borderId="11" xfId="0" applyNumberFormat="1" applyFont="1" applyFill="1" applyBorder="1" applyAlignment="1">
      <alignment horizontal="center"/>
    </xf>
    <xf numFmtId="166" fontId="25" fillId="0" borderId="24" xfId="32" applyNumberFormat="1" applyFont="1" applyFill="1" applyBorder="1" applyAlignment="1">
      <alignment horizontal="center"/>
    </xf>
    <xf numFmtId="0" fontId="25" fillId="28" borderId="27" xfId="32" applyFont="1" applyFill="1" applyBorder="1"/>
    <xf numFmtId="0" fontId="25" fillId="26" borderId="11" xfId="0" applyFont="1" applyFill="1" applyBorder="1" applyAlignment="1">
      <alignment horizontal="center"/>
    </xf>
    <xf numFmtId="0" fontId="25" fillId="28" borderId="11" xfId="32" applyFont="1" applyFill="1" applyBorder="1"/>
    <xf numFmtId="0" fontId="25" fillId="29" borderId="11" xfId="32" applyFont="1" applyFill="1" applyBorder="1" applyAlignment="1">
      <alignment horizontal="center"/>
    </xf>
    <xf numFmtId="0" fontId="25" fillId="29" borderId="27" xfId="32" applyFont="1" applyFill="1" applyBorder="1" applyAlignment="1">
      <alignment horizontal="center"/>
    </xf>
    <xf numFmtId="17" fontId="25" fillId="25" borderId="0" xfId="32" applyNumberFormat="1" applyFont="1" applyFill="1" applyBorder="1" applyAlignment="1">
      <alignment horizontal="center"/>
    </xf>
    <xf numFmtId="15" fontId="25" fillId="26" borderId="10" xfId="32" applyNumberFormat="1" applyFont="1" applyFill="1" applyBorder="1" applyAlignment="1">
      <alignment horizontal="center"/>
    </xf>
    <xf numFmtId="170" fontId="25" fillId="25" borderId="0" xfId="32" applyNumberFormat="1" applyFont="1" applyFill="1" applyBorder="1"/>
    <xf numFmtId="166" fontId="25" fillId="25" borderId="0" xfId="32" applyNumberFormat="1" applyFont="1" applyFill="1" applyBorder="1"/>
    <xf numFmtId="15" fontId="25" fillId="26" borderId="11" xfId="32" applyNumberFormat="1" applyFont="1" applyFill="1" applyBorder="1" applyAlignment="1">
      <alignment horizontal="center"/>
    </xf>
    <xf numFmtId="0" fontId="31" fillId="27" borderId="18" xfId="0" applyFont="1" applyFill="1" applyBorder="1"/>
    <xf numFmtId="0" fontId="31" fillId="27" borderId="18" xfId="32" applyFont="1" applyFill="1" applyBorder="1"/>
    <xf numFmtId="0" fontId="31" fillId="27" borderId="17" xfId="32" applyFont="1" applyFill="1" applyBorder="1" applyAlignment="1">
      <alignment horizontal="center"/>
    </xf>
    <xf numFmtId="0" fontId="31" fillId="27" borderId="25" xfId="32" applyFont="1" applyFill="1" applyBorder="1"/>
    <xf numFmtId="0" fontId="31" fillId="27" borderId="26" xfId="32" applyFont="1" applyFill="1" applyBorder="1" applyAlignment="1">
      <alignment horizontal="center"/>
    </xf>
    <xf numFmtId="0" fontId="31" fillId="27" borderId="28" xfId="32" applyFont="1" applyFill="1" applyBorder="1"/>
    <xf numFmtId="0" fontId="31" fillId="27" borderId="22" xfId="32" applyFont="1" applyFill="1" applyBorder="1" applyAlignment="1">
      <alignment horizontal="center"/>
    </xf>
    <xf numFmtId="0" fontId="25" fillId="0" borderId="19" xfId="32" applyFont="1" applyFill="1" applyBorder="1" applyAlignment="1">
      <alignment horizontal="center"/>
    </xf>
    <xf numFmtId="0" fontId="25" fillId="0" borderId="23" xfId="32" applyFont="1" applyFill="1" applyBorder="1" applyAlignment="1">
      <alignment horizontal="center"/>
    </xf>
    <xf numFmtId="1" fontId="25" fillId="0" borderId="23" xfId="32" applyNumberFormat="1" applyFont="1" applyFill="1" applyBorder="1" applyAlignment="1">
      <alignment horizontal="center"/>
    </xf>
    <xf numFmtId="0" fontId="25" fillId="25" borderId="33" xfId="32" applyFont="1" applyFill="1" applyBorder="1" applyAlignment="1">
      <alignment horizontal="center"/>
    </xf>
    <xf numFmtId="0" fontId="25" fillId="25" borderId="33" xfId="32" applyFont="1" applyFill="1" applyBorder="1"/>
    <xf numFmtId="0" fontId="25" fillId="26" borderId="11" xfId="32" applyFont="1" applyFill="1" applyBorder="1" applyAlignment="1">
      <alignment horizontal="center"/>
    </xf>
    <xf numFmtId="0" fontId="25" fillId="28" borderId="28" xfId="32" applyFont="1" applyFill="1" applyBorder="1"/>
    <xf numFmtId="0" fontId="31" fillId="27" borderId="28" xfId="0" applyFont="1" applyFill="1" applyBorder="1"/>
    <xf numFmtId="14" fontId="25" fillId="25" borderId="33" xfId="32" applyNumberFormat="1" applyFont="1" applyFill="1" applyBorder="1" applyAlignment="1">
      <alignment horizontal="center"/>
    </xf>
    <xf numFmtId="0" fontId="32" fillId="25" borderId="38" xfId="32" applyFont="1" applyFill="1" applyBorder="1" applyAlignment="1">
      <alignment horizontal="center"/>
    </xf>
    <xf numFmtId="0" fontId="25" fillId="25" borderId="25" xfId="32" applyFont="1" applyFill="1" applyBorder="1" applyAlignment="1">
      <alignment horizontal="center"/>
    </xf>
    <xf numFmtId="0" fontId="25" fillId="25" borderId="28" xfId="32" applyFont="1" applyFill="1" applyBorder="1" applyAlignment="1">
      <alignment horizontal="center"/>
    </xf>
    <xf numFmtId="166" fontId="25" fillId="29" borderId="11" xfId="32" applyNumberFormat="1" applyFont="1" applyFill="1" applyBorder="1" applyAlignment="1">
      <alignment horizontal="center"/>
    </xf>
    <xf numFmtId="14" fontId="25" fillId="28" borderId="18" xfId="32" applyNumberFormat="1" applyFont="1" applyFill="1" applyBorder="1"/>
    <xf numFmtId="14" fontId="25" fillId="28" borderId="25" xfId="32" applyNumberFormat="1" applyFont="1" applyFill="1" applyBorder="1"/>
    <xf numFmtId="0" fontId="25" fillId="28" borderId="25" xfId="32" applyFont="1" applyFill="1" applyBorder="1"/>
    <xf numFmtId="11" fontId="25" fillId="27" borderId="12" xfId="32" applyNumberFormat="1" applyFont="1" applyFill="1" applyBorder="1" applyAlignment="1">
      <alignment horizontal="center"/>
    </xf>
    <xf numFmtId="0" fontId="25" fillId="26" borderId="27" xfId="0" applyFont="1" applyFill="1" applyBorder="1" applyAlignment="1">
      <alignment horizontal="center"/>
    </xf>
    <xf numFmtId="14" fontId="32" fillId="25" borderId="34" xfId="32" applyNumberFormat="1" applyFont="1" applyFill="1" applyBorder="1" applyAlignment="1">
      <alignment horizontal="center"/>
    </xf>
    <xf numFmtId="0" fontId="32" fillId="25" borderId="30" xfId="32" applyFont="1" applyFill="1" applyBorder="1" applyAlignment="1">
      <alignment horizontal="center"/>
    </xf>
    <xf numFmtId="175" fontId="25" fillId="25" borderId="26" xfId="32" applyNumberFormat="1" applyFont="1" applyFill="1" applyBorder="1"/>
    <xf numFmtId="170" fontId="25" fillId="25" borderId="33" xfId="32" applyNumberFormat="1" applyFont="1" applyFill="1" applyBorder="1"/>
    <xf numFmtId="166" fontId="25" fillId="25" borderId="33" xfId="32" applyNumberFormat="1" applyFont="1" applyFill="1" applyBorder="1"/>
    <xf numFmtId="175" fontId="25" fillId="25" borderId="22" xfId="32" applyNumberFormat="1" applyFont="1" applyFill="1" applyBorder="1"/>
    <xf numFmtId="0" fontId="25" fillId="0" borderId="0" xfId="32" applyFont="1" applyAlignment="1">
      <alignment horizontal="right"/>
    </xf>
    <xf numFmtId="0" fontId="25" fillId="0" borderId="0" xfId="32" applyFont="1" applyAlignment="1">
      <alignment horizontal="center"/>
    </xf>
    <xf numFmtId="164" fontId="26" fillId="34" borderId="13" xfId="32" applyNumberFormat="1" applyFont="1" applyFill="1" applyBorder="1" applyAlignment="1">
      <alignment horizontal="center"/>
    </xf>
    <xf numFmtId="164" fontId="26" fillId="34" borderId="14" xfId="32" applyNumberFormat="1" applyFont="1" applyFill="1" applyBorder="1" applyAlignment="1">
      <alignment horizontal="center"/>
    </xf>
    <xf numFmtId="164" fontId="26" fillId="34" borderId="15" xfId="32" applyNumberFormat="1" applyFont="1" applyFill="1" applyBorder="1" applyAlignment="1">
      <alignment horizontal="center"/>
    </xf>
    <xf numFmtId="166" fontId="25" fillId="35" borderId="24" xfId="32" applyNumberFormat="1" applyFont="1" applyFill="1" applyBorder="1" applyAlignment="1">
      <alignment horizontal="center"/>
    </xf>
    <xf numFmtId="166" fontId="25" fillId="35" borderId="20" xfId="32" applyNumberFormat="1" applyFont="1" applyFill="1" applyBorder="1" applyAlignment="1">
      <alignment horizontal="center"/>
    </xf>
    <xf numFmtId="1" fontId="25" fillId="32" borderId="23" xfId="32" applyNumberFormat="1" applyFont="1" applyFill="1" applyBorder="1" applyAlignment="1">
      <alignment horizontal="center"/>
    </xf>
    <xf numFmtId="168" fontId="25" fillId="35" borderId="19" xfId="32" applyNumberFormat="1" applyFont="1" applyFill="1" applyBorder="1" applyAlignment="1">
      <alignment horizontal="center"/>
    </xf>
    <xf numFmtId="168" fontId="25" fillId="35" borderId="23" xfId="32" applyNumberFormat="1" applyFont="1" applyFill="1" applyBorder="1" applyAlignment="1">
      <alignment horizontal="center"/>
    </xf>
    <xf numFmtId="0" fontId="31" fillId="0" borderId="25" xfId="0" applyFont="1" applyFill="1" applyBorder="1"/>
    <xf numFmtId="0" fontId="31" fillId="0" borderId="26" xfId="0" applyFont="1" applyFill="1" applyBorder="1" applyAlignment="1">
      <alignment horizontal="center"/>
    </xf>
    <xf numFmtId="165" fontId="31" fillId="0" borderId="26" xfId="0" applyNumberFormat="1" applyFont="1" applyFill="1" applyBorder="1" applyAlignment="1">
      <alignment horizontal="center"/>
    </xf>
    <xf numFmtId="0" fontId="31" fillId="0" borderId="18" xfId="0" applyFont="1" applyFill="1" applyBorder="1"/>
    <xf numFmtId="0" fontId="31" fillId="0" borderId="17" xfId="0" applyFont="1" applyFill="1" applyBorder="1" applyAlignment="1">
      <alignment horizontal="center"/>
    </xf>
    <xf numFmtId="0" fontId="31" fillId="0" borderId="28" xfId="0" applyFont="1" applyFill="1" applyBorder="1"/>
    <xf numFmtId="0" fontId="31" fillId="0" borderId="22" xfId="0" applyFont="1" applyFill="1" applyBorder="1" applyAlignment="1">
      <alignment horizontal="center"/>
    </xf>
    <xf numFmtId="2" fontId="25" fillId="0" borderId="11" xfId="32" applyNumberFormat="1" applyFont="1" applyBorder="1" applyAlignment="1">
      <alignment horizontal="center"/>
    </xf>
    <xf numFmtId="2" fontId="25" fillId="0" borderId="27" xfId="32" applyNumberFormat="1" applyFont="1" applyBorder="1" applyAlignment="1">
      <alignment horizontal="center"/>
    </xf>
    <xf numFmtId="1" fontId="25" fillId="32" borderId="31" xfId="32" applyNumberFormat="1" applyFont="1" applyFill="1" applyBorder="1" applyAlignment="1">
      <alignment horizontal="center"/>
    </xf>
    <xf numFmtId="166" fontId="25" fillId="35" borderId="42" xfId="32" applyNumberFormat="1" applyFont="1" applyFill="1" applyBorder="1" applyAlignment="1">
      <alignment horizontal="center"/>
    </xf>
    <xf numFmtId="166" fontId="25" fillId="35" borderId="32" xfId="32" applyNumberFormat="1" applyFont="1" applyFill="1" applyBorder="1" applyAlignment="1">
      <alignment horizontal="center"/>
    </xf>
    <xf numFmtId="1" fontId="25" fillId="0" borderId="31" xfId="32" applyNumberFormat="1" applyFont="1" applyFill="1" applyBorder="1" applyAlignment="1">
      <alignment horizontal="center"/>
    </xf>
    <xf numFmtId="166" fontId="25" fillId="0" borderId="32" xfId="32" applyNumberFormat="1" applyFont="1" applyFill="1" applyBorder="1" applyAlignment="1">
      <alignment horizontal="center"/>
    </xf>
    <xf numFmtId="168" fontId="25" fillId="35" borderId="31" xfId="32" applyNumberFormat="1" applyFont="1" applyFill="1" applyBorder="1" applyAlignment="1">
      <alignment horizontal="center"/>
    </xf>
    <xf numFmtId="1" fontId="31" fillId="32" borderId="13" xfId="32" applyNumberFormat="1" applyFont="1" applyFill="1" applyBorder="1" applyAlignment="1">
      <alignment horizontal="left"/>
    </xf>
    <xf numFmtId="166" fontId="25" fillId="35" borderId="14" xfId="32" applyNumberFormat="1" applyFont="1" applyFill="1" applyBorder="1" applyAlignment="1">
      <alignment horizontal="center"/>
    </xf>
    <xf numFmtId="166" fontId="25" fillId="35" borderId="15" xfId="32" applyNumberFormat="1" applyFont="1" applyFill="1" applyBorder="1" applyAlignment="1">
      <alignment horizontal="center"/>
    </xf>
    <xf numFmtId="166" fontId="25" fillId="0" borderId="41" xfId="32" applyNumberFormat="1" applyFont="1" applyFill="1" applyBorder="1" applyAlignment="1">
      <alignment horizontal="center"/>
    </xf>
    <xf numFmtId="164" fontId="26" fillId="34" borderId="41" xfId="32" applyNumberFormat="1" applyFont="1" applyFill="1" applyBorder="1" applyAlignment="1">
      <alignment horizontal="center"/>
    </xf>
    <xf numFmtId="164" fontId="36" fillId="30" borderId="15" xfId="32" applyNumberFormat="1" applyFont="1" applyFill="1" applyBorder="1" applyAlignment="1">
      <alignment vertical="center"/>
    </xf>
    <xf numFmtId="0" fontId="30" fillId="36" borderId="20" xfId="0" applyFont="1" applyFill="1" applyBorder="1"/>
    <xf numFmtId="0" fontId="25" fillId="33" borderId="27" xfId="32" applyFont="1" applyFill="1" applyBorder="1" applyAlignment="1">
      <alignment horizontal="center"/>
    </xf>
    <xf numFmtId="0" fontId="25" fillId="33" borderId="10" xfId="32" applyFont="1" applyFill="1" applyBorder="1" applyAlignment="1">
      <alignment horizontal="right"/>
    </xf>
    <xf numFmtId="0" fontId="25" fillId="33" borderId="11" xfId="32" applyFont="1" applyFill="1" applyBorder="1" applyAlignment="1">
      <alignment horizontal="right"/>
    </xf>
    <xf numFmtId="0" fontId="25" fillId="33" borderId="27" xfId="32" applyFont="1" applyFill="1" applyBorder="1" applyAlignment="1">
      <alignment horizontal="right"/>
    </xf>
    <xf numFmtId="0" fontId="25" fillId="33" borderId="20" xfId="32" applyFont="1" applyFill="1" applyBorder="1" applyAlignment="1">
      <alignment horizontal="center"/>
    </xf>
    <xf numFmtId="2" fontId="25" fillId="0" borderId="11" xfId="32" applyNumberFormat="1" applyFont="1" applyFill="1" applyBorder="1" applyAlignment="1">
      <alignment horizontal="center"/>
    </xf>
    <xf numFmtId="2" fontId="25" fillId="0" borderId="25" xfId="32" applyNumberFormat="1" applyFont="1" applyFill="1" applyBorder="1" applyAlignment="1">
      <alignment horizontal="center"/>
    </xf>
    <xf numFmtId="2" fontId="25" fillId="0" borderId="28" xfId="32" applyNumberFormat="1" applyFont="1" applyFill="1" applyBorder="1" applyAlignment="1">
      <alignment horizontal="center"/>
    </xf>
    <xf numFmtId="2" fontId="25" fillId="0" borderId="27" xfId="32" applyNumberFormat="1" applyFont="1" applyFill="1" applyBorder="1" applyAlignment="1">
      <alignment horizontal="center"/>
    </xf>
    <xf numFmtId="0" fontId="25" fillId="33" borderId="29" xfId="32" applyFont="1" applyFill="1" applyBorder="1" applyAlignment="1">
      <alignment horizontal="center"/>
    </xf>
    <xf numFmtId="0" fontId="31" fillId="27" borderId="17" xfId="0" applyFont="1" applyFill="1" applyBorder="1" applyAlignment="1">
      <alignment horizontal="left"/>
    </xf>
    <xf numFmtId="0" fontId="31" fillId="27" borderId="22" xfId="0" applyFont="1" applyFill="1" applyBorder="1" applyAlignment="1">
      <alignment horizontal="left"/>
    </xf>
    <xf numFmtId="0" fontId="25" fillId="28" borderId="25" xfId="32" applyFont="1" applyFill="1" applyBorder="1" applyAlignment="1"/>
    <xf numFmtId="0" fontId="25" fillId="26" borderId="11" xfId="32" applyFont="1" applyFill="1" applyBorder="1" applyAlignment="1">
      <alignment horizontal="right"/>
    </xf>
    <xf numFmtId="167" fontId="25" fillId="35" borderId="21" xfId="32" applyNumberFormat="1" applyFont="1" applyFill="1" applyBorder="1" applyAlignment="1">
      <alignment horizontal="center"/>
    </xf>
    <xf numFmtId="167" fontId="25" fillId="35" borderId="24" xfId="32" applyNumberFormat="1" applyFont="1" applyFill="1" applyBorder="1" applyAlignment="1">
      <alignment horizontal="center"/>
    </xf>
    <xf numFmtId="167" fontId="25" fillId="35" borderId="32" xfId="32" applyNumberFormat="1" applyFont="1" applyFill="1" applyBorder="1" applyAlignment="1">
      <alignment horizontal="center"/>
    </xf>
    <xf numFmtId="0" fontId="25" fillId="0" borderId="0" xfId="0" applyFont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0" fontId="25" fillId="0" borderId="29" xfId="0" applyFont="1" applyBorder="1" applyAlignment="1">
      <alignment horizontal="center"/>
    </xf>
    <xf numFmtId="0" fontId="25" fillId="33" borderId="29" xfId="0" applyFont="1" applyFill="1" applyBorder="1" applyAlignment="1">
      <alignment horizontal="center"/>
    </xf>
    <xf numFmtId="0" fontId="25" fillId="33" borderId="40" xfId="0" applyFont="1" applyFill="1" applyBorder="1" applyAlignment="1">
      <alignment horizontal="center"/>
    </xf>
    <xf numFmtId="0" fontId="25" fillId="33" borderId="12" xfId="0" applyFont="1" applyFill="1" applyBorder="1" applyAlignment="1">
      <alignment horizontal="center"/>
    </xf>
    <xf numFmtId="0" fontId="25" fillId="33" borderId="18" xfId="0" applyFont="1" applyFill="1" applyBorder="1" applyAlignment="1">
      <alignment horizontal="right"/>
    </xf>
    <xf numFmtId="15" fontId="25" fillId="33" borderId="17" xfId="0" applyNumberFormat="1" applyFont="1" applyFill="1" applyBorder="1"/>
    <xf numFmtId="0" fontId="25" fillId="33" borderId="25" xfId="0" applyFont="1" applyFill="1" applyBorder="1" applyAlignment="1">
      <alignment horizontal="right"/>
    </xf>
    <xf numFmtId="15" fontId="25" fillId="33" borderId="26" xfId="0" applyNumberFormat="1" applyFont="1" applyFill="1" applyBorder="1"/>
    <xf numFmtId="0" fontId="25" fillId="33" borderId="28" xfId="0" applyFont="1" applyFill="1" applyBorder="1" applyAlignment="1">
      <alignment horizontal="right"/>
    </xf>
    <xf numFmtId="15" fontId="25" fillId="33" borderId="22" xfId="0" applyNumberFormat="1" applyFont="1" applyFill="1" applyBorder="1"/>
    <xf numFmtId="0" fontId="25" fillId="31" borderId="0" xfId="0" applyFont="1" applyFill="1" applyAlignment="1">
      <alignment horizontal="right"/>
    </xf>
    <xf numFmtId="0" fontId="25" fillId="31" borderId="0" xfId="0" applyFont="1" applyFill="1"/>
    <xf numFmtId="15" fontId="25" fillId="31" borderId="0" xfId="0" applyNumberFormat="1" applyFont="1" applyFill="1"/>
    <xf numFmtId="0" fontId="25" fillId="31" borderId="0" xfId="0" applyFont="1" applyFill="1" applyAlignment="1">
      <alignment horizontal="center"/>
    </xf>
    <xf numFmtId="176" fontId="25" fillId="0" borderId="0" xfId="57" applyNumberFormat="1" applyFont="1" applyFill="1" applyBorder="1" applyAlignment="1">
      <alignment horizontal="center"/>
    </xf>
    <xf numFmtId="176" fontId="25" fillId="0" borderId="26" xfId="57" applyNumberFormat="1" applyFont="1" applyFill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4" fontId="25" fillId="0" borderId="25" xfId="0" applyNumberFormat="1" applyFont="1" applyBorder="1" applyAlignment="1">
      <alignment horizontal="right"/>
    </xf>
    <xf numFmtId="170" fontId="25" fillId="0" borderId="11" xfId="0" applyNumberFormat="1" applyFont="1" applyBorder="1" applyAlignment="1">
      <alignment horizontal="center"/>
    </xf>
    <xf numFmtId="14" fontId="25" fillId="0" borderId="18" xfId="0" applyNumberFormat="1" applyFont="1" applyBorder="1" applyAlignment="1">
      <alignment horizontal="right"/>
    </xf>
    <xf numFmtId="170" fontId="25" fillId="0" borderId="10" xfId="0" applyNumberFormat="1" applyFont="1" applyBorder="1" applyAlignment="1">
      <alignment horizontal="center"/>
    </xf>
    <xf numFmtId="14" fontId="25" fillId="0" borderId="28" xfId="0" applyNumberFormat="1" applyFont="1" applyBorder="1" applyAlignment="1">
      <alignment horizontal="right"/>
    </xf>
    <xf numFmtId="170" fontId="25" fillId="0" borderId="27" xfId="0" applyNumberFormat="1" applyFont="1" applyBorder="1" applyAlignment="1">
      <alignment horizontal="center"/>
    </xf>
    <xf numFmtId="0" fontId="25" fillId="36" borderId="20" xfId="0" applyFont="1" applyFill="1" applyBorder="1"/>
    <xf numFmtId="164" fontId="26" fillId="34" borderId="16" xfId="32" applyNumberFormat="1" applyFont="1" applyFill="1" applyBorder="1" applyAlignment="1">
      <alignment horizontal="center"/>
    </xf>
    <xf numFmtId="0" fontId="25" fillId="33" borderId="29" xfId="32" applyFont="1" applyFill="1" applyBorder="1" applyAlignment="1">
      <alignment horizontal="center"/>
    </xf>
    <xf numFmtId="166" fontId="25" fillId="0" borderId="11" xfId="32" applyNumberFormat="1" applyFont="1" applyBorder="1" applyAlignment="1">
      <alignment horizontal="center"/>
    </xf>
    <xf numFmtId="166" fontId="25" fillId="0" borderId="27" xfId="32" applyNumberFormat="1" applyFont="1" applyBorder="1" applyAlignment="1">
      <alignment horizontal="center"/>
    </xf>
    <xf numFmtId="0" fontId="25" fillId="0" borderId="43" xfId="32" applyFont="1" applyFill="1" applyBorder="1" applyAlignment="1">
      <alignment horizontal="center"/>
    </xf>
    <xf numFmtId="166" fontId="25" fillId="0" borderId="44" xfId="32" applyNumberFormat="1" applyFont="1" applyFill="1" applyBorder="1" applyAlignment="1">
      <alignment horizontal="center"/>
    </xf>
    <xf numFmtId="1" fontId="25" fillId="32" borderId="43" xfId="32" applyNumberFormat="1" applyFont="1" applyFill="1" applyBorder="1" applyAlignment="1">
      <alignment horizontal="center"/>
    </xf>
    <xf numFmtId="166" fontId="25" fillId="35" borderId="10" xfId="32" applyNumberFormat="1" applyFont="1" applyFill="1" applyBorder="1" applyAlignment="1">
      <alignment horizontal="center"/>
    </xf>
    <xf numFmtId="166" fontId="25" fillId="35" borderId="44" xfId="32" applyNumberFormat="1" applyFont="1" applyFill="1" applyBorder="1" applyAlignment="1">
      <alignment horizontal="center"/>
    </xf>
    <xf numFmtId="1" fontId="25" fillId="0" borderId="43" xfId="32" applyNumberFormat="1" applyFont="1" applyFill="1" applyBorder="1" applyAlignment="1">
      <alignment horizontal="center"/>
    </xf>
    <xf numFmtId="2" fontId="25" fillId="33" borderId="10" xfId="32" applyNumberFormat="1" applyFont="1" applyFill="1" applyBorder="1" applyAlignment="1">
      <alignment horizontal="right"/>
    </xf>
    <xf numFmtId="2" fontId="25" fillId="33" borderId="11" xfId="32" applyNumberFormat="1" applyFont="1" applyFill="1" applyBorder="1" applyAlignment="1">
      <alignment horizontal="right"/>
    </xf>
    <xf numFmtId="2" fontId="25" fillId="33" borderId="27" xfId="32" applyNumberFormat="1" applyFont="1" applyFill="1" applyBorder="1" applyAlignment="1">
      <alignment horizontal="right"/>
    </xf>
    <xf numFmtId="2" fontId="25" fillId="0" borderId="10" xfId="32" applyNumberFormat="1" applyFont="1" applyFill="1" applyBorder="1" applyAlignment="1">
      <alignment horizontal="center"/>
    </xf>
    <xf numFmtId="2" fontId="25" fillId="0" borderId="18" xfId="32" applyNumberFormat="1" applyFont="1" applyFill="1" applyBorder="1" applyAlignment="1">
      <alignment horizontal="center"/>
    </xf>
    <xf numFmtId="177" fontId="25" fillId="0" borderId="18" xfId="0" applyNumberFormat="1" applyFont="1" applyFill="1" applyBorder="1"/>
    <xf numFmtId="177" fontId="25" fillId="0" borderId="39" xfId="0" applyNumberFormat="1" applyFont="1" applyFill="1" applyBorder="1"/>
    <xf numFmtId="177" fontId="25" fillId="0" borderId="17" xfId="0" applyNumberFormat="1" applyFont="1" applyFill="1" applyBorder="1"/>
    <xf numFmtId="177" fontId="25" fillId="0" borderId="25" xfId="0" applyNumberFormat="1" applyFont="1" applyFill="1" applyBorder="1"/>
    <xf numFmtId="177" fontId="25" fillId="0" borderId="0" xfId="0" applyNumberFormat="1" applyFont="1" applyFill="1" applyBorder="1"/>
    <xf numFmtId="177" fontId="25" fillId="0" borderId="26" xfId="0" applyNumberFormat="1" applyFont="1" applyFill="1" applyBorder="1"/>
    <xf numFmtId="177" fontId="25" fillId="0" borderId="28" xfId="0" applyNumberFormat="1" applyFont="1" applyFill="1" applyBorder="1"/>
    <xf numFmtId="177" fontId="25" fillId="0" borderId="33" xfId="0" applyNumberFormat="1" applyFont="1" applyFill="1" applyBorder="1"/>
    <xf numFmtId="177" fontId="25" fillId="0" borderId="22" xfId="0" applyNumberFormat="1" applyFont="1" applyFill="1" applyBorder="1"/>
    <xf numFmtId="178" fontId="25" fillId="0" borderId="18" xfId="0" applyNumberFormat="1" applyFont="1" applyFill="1" applyBorder="1" applyAlignment="1">
      <alignment horizontal="center"/>
    </xf>
    <xf numFmtId="178" fontId="25" fillId="0" borderId="39" xfId="0" applyNumberFormat="1" applyFont="1" applyFill="1" applyBorder="1" applyAlignment="1">
      <alignment horizontal="center"/>
    </xf>
    <xf numFmtId="178" fontId="25" fillId="0" borderId="17" xfId="0" applyNumberFormat="1" applyFont="1" applyFill="1" applyBorder="1" applyAlignment="1">
      <alignment horizontal="center"/>
    </xf>
    <xf numFmtId="178" fontId="25" fillId="0" borderId="25" xfId="0" applyNumberFormat="1" applyFont="1" applyFill="1" applyBorder="1" applyAlignment="1">
      <alignment horizontal="center"/>
    </xf>
    <xf numFmtId="178" fontId="25" fillId="0" borderId="0" xfId="0" applyNumberFormat="1" applyFont="1" applyFill="1" applyBorder="1" applyAlignment="1">
      <alignment horizontal="center"/>
    </xf>
    <xf numFmtId="178" fontId="25" fillId="0" borderId="26" xfId="0" applyNumberFormat="1" applyFont="1" applyFill="1" applyBorder="1" applyAlignment="1">
      <alignment horizontal="center"/>
    </xf>
    <xf numFmtId="178" fontId="25" fillId="0" borderId="28" xfId="0" applyNumberFormat="1" applyFont="1" applyFill="1" applyBorder="1" applyAlignment="1">
      <alignment horizontal="center"/>
    </xf>
    <xf numFmtId="178" fontId="25" fillId="0" borderId="33" xfId="0" applyNumberFormat="1" applyFont="1" applyFill="1" applyBorder="1" applyAlignment="1">
      <alignment horizontal="center"/>
    </xf>
    <xf numFmtId="178" fontId="25" fillId="0" borderId="22" xfId="0" applyNumberFormat="1" applyFont="1" applyFill="1" applyBorder="1" applyAlignment="1">
      <alignment horizontal="center"/>
    </xf>
    <xf numFmtId="0" fontId="25" fillId="31" borderId="39" xfId="0" applyFont="1" applyFill="1" applyBorder="1" applyAlignment="1">
      <alignment horizontal="center"/>
    </xf>
    <xf numFmtId="0" fontId="25" fillId="33" borderId="20" xfId="32" applyFont="1" applyFill="1" applyBorder="1" applyAlignment="1">
      <alignment horizontal="center"/>
    </xf>
    <xf numFmtId="14" fontId="25" fillId="31" borderId="0" xfId="0" applyNumberFormat="1" applyFont="1" applyFill="1"/>
    <xf numFmtId="0" fontId="25" fillId="31" borderId="0" xfId="32" applyFont="1" applyFill="1"/>
    <xf numFmtId="0" fontId="33" fillId="31" borderId="0" xfId="32" applyFont="1" applyFill="1" applyAlignment="1">
      <alignment vertical="center"/>
    </xf>
    <xf numFmtId="0" fontId="25" fillId="31" borderId="0" xfId="32" applyFont="1" applyFill="1" applyAlignment="1">
      <alignment horizontal="right"/>
    </xf>
    <xf numFmtId="0" fontId="25" fillId="31" borderId="0" xfId="32" applyFont="1" applyFill="1" applyAlignment="1">
      <alignment horizontal="center"/>
    </xf>
    <xf numFmtId="11" fontId="25" fillId="31" borderId="0" xfId="32" applyNumberFormat="1" applyFont="1" applyFill="1"/>
    <xf numFmtId="166" fontId="25" fillId="31" borderId="0" xfId="32" applyNumberFormat="1" applyFont="1" applyFill="1"/>
    <xf numFmtId="0" fontId="30" fillId="31" borderId="0" xfId="0" applyFont="1" applyFill="1"/>
    <xf numFmtId="0" fontId="29" fillId="31" borderId="0" xfId="32" applyNumberFormat="1" applyFont="1" applyFill="1"/>
    <xf numFmtId="0" fontId="0" fillId="31" borderId="0" xfId="0" applyFill="1"/>
    <xf numFmtId="0" fontId="4" fillId="31" borderId="0" xfId="0" applyFont="1" applyFill="1"/>
    <xf numFmtId="175" fontId="25" fillId="31" borderId="0" xfId="32" applyNumberFormat="1" applyFont="1" applyFill="1"/>
    <xf numFmtId="14" fontId="25" fillId="31" borderId="0" xfId="0" applyNumberFormat="1" applyFont="1" applyFill="1" applyBorder="1" applyAlignment="1">
      <alignment horizontal="right"/>
    </xf>
    <xf numFmtId="170" fontId="25" fillId="31" borderId="0" xfId="0" applyNumberFormat="1" applyFont="1" applyFill="1" applyBorder="1" applyAlignment="1">
      <alignment horizontal="center"/>
    </xf>
    <xf numFmtId="0" fontId="25" fillId="31" borderId="0" xfId="0" applyFont="1" applyFill="1" applyBorder="1" applyAlignment="1">
      <alignment horizontal="right"/>
    </xf>
    <xf numFmtId="0" fontId="25" fillId="31" borderId="0" xfId="0" applyFont="1" applyFill="1" applyBorder="1" applyAlignment="1">
      <alignment horizontal="center"/>
    </xf>
    <xf numFmtId="0" fontId="25" fillId="31" borderId="39" xfId="32" applyFont="1" applyFill="1" applyBorder="1"/>
    <xf numFmtId="14" fontId="30" fillId="31" borderId="0" xfId="0" applyNumberFormat="1" applyFont="1" applyFill="1"/>
    <xf numFmtId="179" fontId="37" fillId="31" borderId="0" xfId="32" applyNumberFormat="1" applyFont="1" applyFill="1" applyAlignment="1">
      <alignment horizontal="center"/>
    </xf>
    <xf numFmtId="14" fontId="31" fillId="32" borderId="13" xfId="32" applyNumberFormat="1" applyFont="1" applyFill="1" applyBorder="1" applyAlignment="1">
      <alignment horizontal="center"/>
    </xf>
    <xf numFmtId="14" fontId="25" fillId="0" borderId="41" xfId="32" applyNumberFormat="1" applyFont="1" applyFill="1" applyBorder="1" applyAlignment="1">
      <alignment horizontal="center"/>
    </xf>
    <xf numFmtId="0" fontId="25" fillId="0" borderId="41" xfId="32" applyNumberFormat="1" applyFont="1" applyFill="1" applyBorder="1" applyAlignment="1">
      <alignment horizontal="center"/>
    </xf>
    <xf numFmtId="0" fontId="13" fillId="0" borderId="0" xfId="32"/>
    <xf numFmtId="0" fontId="41" fillId="28" borderId="17" xfId="32" applyFont="1" applyFill="1" applyBorder="1" applyAlignment="1">
      <alignment horizontal="center"/>
    </xf>
    <xf numFmtId="14" fontId="13" fillId="28" borderId="10" xfId="32" applyNumberFormat="1" applyFont="1" applyFill="1" applyBorder="1"/>
    <xf numFmtId="15" fontId="13" fillId="26" borderId="10" xfId="32" applyNumberFormat="1" applyFont="1" applyFill="1" applyBorder="1" applyAlignment="1">
      <alignment horizontal="center"/>
    </xf>
    <xf numFmtId="0" fontId="13" fillId="0" borderId="20" xfId="32" applyFont="1" applyFill="1" applyBorder="1" applyAlignment="1">
      <alignment horizontal="center"/>
    </xf>
    <xf numFmtId="166" fontId="13" fillId="0" borderId="21" xfId="32" applyNumberFormat="1" applyFill="1" applyBorder="1" applyAlignment="1">
      <alignment horizontal="center"/>
    </xf>
    <xf numFmtId="171" fontId="41" fillId="28" borderId="22" xfId="32" applyNumberFormat="1" applyFont="1" applyFill="1" applyBorder="1" applyAlignment="1">
      <alignment horizontal="center"/>
    </xf>
    <xf numFmtId="14" fontId="13" fillId="28" borderId="11" xfId="32" applyNumberFormat="1" applyFont="1" applyFill="1" applyBorder="1"/>
    <xf numFmtId="15" fontId="13" fillId="26" borderId="11" xfId="32" applyNumberFormat="1" applyFont="1" applyFill="1" applyBorder="1" applyAlignment="1">
      <alignment horizontal="center"/>
    </xf>
    <xf numFmtId="166" fontId="13" fillId="0" borderId="24" xfId="32" applyNumberFormat="1" applyFill="1" applyBorder="1" applyAlignment="1">
      <alignment horizontal="center"/>
    </xf>
    <xf numFmtId="0" fontId="13" fillId="28" borderId="27" xfId="32" applyFont="1" applyFill="1" applyBorder="1"/>
    <xf numFmtId="0" fontId="13" fillId="26" borderId="27" xfId="32" applyFont="1" applyFill="1" applyBorder="1" applyAlignment="1">
      <alignment horizontal="center"/>
    </xf>
    <xf numFmtId="0" fontId="41" fillId="27" borderId="18" xfId="50" applyFont="1" applyFill="1" applyBorder="1"/>
    <xf numFmtId="0" fontId="41" fillId="27" borderId="17" xfId="50" applyFont="1" applyFill="1" applyBorder="1" applyAlignment="1">
      <alignment horizontal="center"/>
    </xf>
    <xf numFmtId="0" fontId="13" fillId="28" borderId="20" xfId="32" applyFont="1" applyFill="1" applyBorder="1"/>
    <xf numFmtId="0" fontId="13" fillId="29" borderId="20" xfId="32" applyFont="1" applyFill="1" applyBorder="1" applyAlignment="1">
      <alignment horizontal="center"/>
    </xf>
    <xf numFmtId="0" fontId="41" fillId="27" borderId="25" xfId="50" applyFont="1" applyFill="1" applyBorder="1"/>
    <xf numFmtId="0" fontId="41" fillId="27" borderId="26" xfId="50" applyFont="1" applyFill="1" applyBorder="1" applyAlignment="1">
      <alignment horizontal="center"/>
    </xf>
    <xf numFmtId="0" fontId="13" fillId="28" borderId="10" xfId="32" applyFont="1" applyFill="1" applyBorder="1"/>
    <xf numFmtId="0" fontId="13" fillId="29" borderId="10" xfId="32" applyFont="1" applyFill="1" applyBorder="1" applyAlignment="1">
      <alignment horizontal="center"/>
    </xf>
    <xf numFmtId="0" fontId="13" fillId="28" borderId="11" xfId="32" applyFont="1" applyFill="1" applyBorder="1"/>
    <xf numFmtId="0" fontId="13" fillId="29" borderId="11" xfId="32" applyFont="1" applyFill="1" applyBorder="1" applyAlignment="1">
      <alignment horizontal="center"/>
    </xf>
    <xf numFmtId="0" fontId="13" fillId="28" borderId="11" xfId="32" applyFill="1" applyBorder="1"/>
    <xf numFmtId="0" fontId="13" fillId="29" borderId="11" xfId="32" applyFill="1" applyBorder="1" applyAlignment="1">
      <alignment horizontal="center"/>
    </xf>
    <xf numFmtId="0" fontId="13" fillId="0" borderId="20" xfId="32" applyFill="1" applyBorder="1" applyAlignment="1">
      <alignment horizontal="center"/>
    </xf>
    <xf numFmtId="166" fontId="13" fillId="29" borderId="10" xfId="32" applyNumberFormat="1" applyFont="1" applyFill="1" applyBorder="1" applyAlignment="1">
      <alignment horizontal="center"/>
    </xf>
    <xf numFmtId="0" fontId="13" fillId="28" borderId="27" xfId="32" applyFill="1" applyBorder="1"/>
    <xf numFmtId="0" fontId="13" fillId="29" borderId="27" xfId="32" applyFill="1" applyBorder="1" applyAlignment="1">
      <alignment horizontal="center"/>
    </xf>
    <xf numFmtId="0" fontId="41" fillId="27" borderId="28" xfId="50" applyFont="1" applyFill="1" applyBorder="1"/>
    <xf numFmtId="0" fontId="41" fillId="27" borderId="22" xfId="50" applyFont="1" applyFill="1" applyBorder="1" applyAlignment="1">
      <alignment horizontal="center"/>
    </xf>
    <xf numFmtId="0" fontId="41" fillId="27" borderId="18" xfId="32" applyFont="1" applyFill="1" applyBorder="1"/>
    <xf numFmtId="0" fontId="41" fillId="27" borderId="17" xfId="32" applyFont="1" applyFill="1" applyBorder="1" applyAlignment="1">
      <alignment horizontal="center"/>
    </xf>
    <xf numFmtId="168" fontId="13" fillId="0" borderId="19" xfId="32" applyNumberFormat="1" applyFill="1" applyBorder="1" applyAlignment="1">
      <alignment horizontal="center"/>
    </xf>
    <xf numFmtId="0" fontId="41" fillId="27" borderId="25" xfId="32" applyFont="1" applyFill="1" applyBorder="1"/>
    <xf numFmtId="0" fontId="41" fillId="27" borderId="26" xfId="32" applyFont="1" applyFill="1" applyBorder="1" applyAlignment="1">
      <alignment horizontal="center"/>
    </xf>
    <xf numFmtId="168" fontId="13" fillId="0" borderId="23" xfId="32" applyNumberFormat="1" applyFill="1" applyBorder="1" applyAlignment="1">
      <alignment horizontal="center"/>
    </xf>
    <xf numFmtId="0" fontId="41" fillId="27" borderId="28" xfId="32" applyFont="1" applyFill="1" applyBorder="1"/>
    <xf numFmtId="0" fontId="41" fillId="27" borderId="22" xfId="32" applyFont="1" applyFill="1" applyBorder="1" applyAlignment="1">
      <alignment horizontal="center"/>
    </xf>
    <xf numFmtId="0" fontId="13" fillId="0" borderId="19" xfId="32" applyFill="1" applyBorder="1" applyAlignment="1">
      <alignment horizontal="center"/>
    </xf>
    <xf numFmtId="0" fontId="13" fillId="0" borderId="23" xfId="32" applyFill="1" applyBorder="1" applyAlignment="1">
      <alignment horizontal="center"/>
    </xf>
    <xf numFmtId="1" fontId="13" fillId="0" borderId="23" xfId="32" applyNumberFormat="1" applyFill="1" applyBorder="1" applyAlignment="1">
      <alignment horizontal="center"/>
    </xf>
    <xf numFmtId="14" fontId="25" fillId="32" borderId="23" xfId="32" applyNumberFormat="1" applyFont="1" applyFill="1" applyBorder="1" applyAlignment="1">
      <alignment horizontal="center"/>
    </xf>
    <xf numFmtId="0" fontId="41" fillId="0" borderId="25" xfId="50" applyFont="1" applyFill="1" applyBorder="1"/>
    <xf numFmtId="0" fontId="41" fillId="0" borderId="26" xfId="50" applyFont="1" applyFill="1" applyBorder="1" applyAlignment="1">
      <alignment horizontal="center"/>
    </xf>
    <xf numFmtId="165" fontId="41" fillId="0" borderId="26" xfId="50" applyNumberFormat="1" applyFont="1" applyFill="1" applyBorder="1" applyAlignment="1">
      <alignment horizontal="center"/>
    </xf>
    <xf numFmtId="0" fontId="13" fillId="0" borderId="48" xfId="32" applyFont="1" applyFill="1" applyBorder="1" applyAlignment="1">
      <alignment horizontal="center"/>
    </xf>
    <xf numFmtId="1" fontId="25" fillId="32" borderId="19" xfId="32" applyNumberFormat="1" applyFont="1" applyFill="1" applyBorder="1" applyAlignment="1">
      <alignment horizontal="center"/>
    </xf>
    <xf numFmtId="166" fontId="25" fillId="35" borderId="45" xfId="32" applyNumberFormat="1" applyFont="1" applyFill="1" applyBorder="1" applyAlignment="1">
      <alignment horizontal="center"/>
    </xf>
    <xf numFmtId="166" fontId="25" fillId="35" borderId="21" xfId="32" applyNumberFormat="1" applyFont="1" applyFill="1" applyBorder="1" applyAlignment="1">
      <alignment horizontal="center"/>
    </xf>
    <xf numFmtId="0" fontId="13" fillId="0" borderId="42" xfId="32" applyFont="1" applyFill="1" applyBorder="1" applyAlignment="1">
      <alignment horizontal="center"/>
    </xf>
    <xf numFmtId="0" fontId="13" fillId="0" borderId="42" xfId="32" applyFill="1" applyBorder="1" applyAlignment="1">
      <alignment horizontal="center"/>
    </xf>
    <xf numFmtId="166" fontId="13" fillId="0" borderId="32" xfId="32" applyNumberFormat="1" applyFill="1" applyBorder="1" applyAlignment="1">
      <alignment horizontal="center"/>
    </xf>
    <xf numFmtId="14" fontId="25" fillId="32" borderId="19" xfId="32" applyNumberFormat="1" applyFont="1" applyFill="1" applyBorder="1" applyAlignment="1">
      <alignment horizontal="center"/>
    </xf>
    <xf numFmtId="14" fontId="25" fillId="32" borderId="31" xfId="32" applyNumberFormat="1" applyFont="1" applyFill="1" applyBorder="1" applyAlignment="1">
      <alignment horizontal="center"/>
    </xf>
    <xf numFmtId="168" fontId="13" fillId="0" borderId="31" xfId="32" applyNumberFormat="1" applyFill="1" applyBorder="1" applyAlignment="1">
      <alignment horizontal="center"/>
    </xf>
    <xf numFmtId="1" fontId="25" fillId="32" borderId="13" xfId="32" applyNumberFormat="1" applyFont="1" applyFill="1" applyBorder="1" applyAlignment="1">
      <alignment horizontal="center"/>
    </xf>
    <xf numFmtId="1" fontId="13" fillId="0" borderId="31" xfId="32" applyNumberFormat="1" applyFill="1" applyBorder="1" applyAlignment="1">
      <alignment horizontal="center"/>
    </xf>
    <xf numFmtId="0" fontId="25" fillId="33" borderId="20" xfId="32" applyFont="1" applyFill="1" applyBorder="1" applyAlignment="1"/>
    <xf numFmtId="0" fontId="25" fillId="33" borderId="10" xfId="32" applyNumberFormat="1" applyFont="1" applyFill="1" applyBorder="1" applyAlignment="1">
      <alignment horizontal="right"/>
    </xf>
    <xf numFmtId="0" fontId="25" fillId="33" borderId="11" xfId="32" applyNumberFormat="1" applyFont="1" applyFill="1" applyBorder="1" applyAlignment="1">
      <alignment horizontal="right"/>
    </xf>
    <xf numFmtId="0" fontId="25" fillId="33" borderId="27" xfId="32" applyNumberFormat="1" applyFont="1" applyFill="1" applyBorder="1" applyAlignment="1">
      <alignment horizontal="right"/>
    </xf>
    <xf numFmtId="14" fontId="25" fillId="35" borderId="46" xfId="32" applyNumberFormat="1" applyFont="1" applyFill="1" applyBorder="1" applyAlignment="1">
      <alignment horizontal="center"/>
    </xf>
    <xf numFmtId="14" fontId="25" fillId="35" borderId="47" xfId="32" applyNumberFormat="1" applyFont="1" applyFill="1" applyBorder="1" applyAlignment="1">
      <alignment horizontal="center"/>
    </xf>
    <xf numFmtId="177" fontId="25" fillId="37" borderId="0" xfId="0" applyNumberFormat="1" applyFont="1" applyFill="1" applyBorder="1"/>
    <xf numFmtId="178" fontId="25" fillId="37" borderId="0" xfId="0" applyNumberFormat="1" applyFont="1" applyFill="1" applyBorder="1" applyAlignment="1">
      <alignment horizontal="center"/>
    </xf>
    <xf numFmtId="0" fontId="25" fillId="37" borderId="0" xfId="0" applyFont="1" applyFill="1" applyBorder="1"/>
    <xf numFmtId="0" fontId="25" fillId="37" borderId="0" xfId="0" applyFont="1" applyFill="1" applyBorder="1" applyAlignment="1">
      <alignment horizontal="center"/>
    </xf>
    <xf numFmtId="15" fontId="13" fillId="0" borderId="0" xfId="32" applyNumberFormat="1" applyBorder="1"/>
    <xf numFmtId="0" fontId="13" fillId="0" borderId="0" xfId="32" applyBorder="1"/>
    <xf numFmtId="15" fontId="25" fillId="0" borderId="0" xfId="32" applyNumberFormat="1" applyFont="1" applyBorder="1"/>
    <xf numFmtId="176" fontId="25" fillId="0" borderId="0" xfId="57" applyNumberFormat="1" applyFont="1" applyBorder="1" applyAlignment="1">
      <alignment horizontal="center"/>
    </xf>
    <xf numFmtId="0" fontId="13" fillId="26" borderId="11" xfId="32" applyFont="1" applyFill="1" applyBorder="1" applyAlignment="1">
      <alignment horizontal="center"/>
    </xf>
    <xf numFmtId="0" fontId="25" fillId="33" borderId="20" xfId="0" applyFont="1" applyFill="1" applyBorder="1" applyAlignment="1">
      <alignment horizontal="center"/>
    </xf>
    <xf numFmtId="176" fontId="25" fillId="0" borderId="11" xfId="57" applyNumberFormat="1" applyFont="1" applyFill="1" applyBorder="1" applyAlignment="1">
      <alignment horizontal="center"/>
    </xf>
    <xf numFmtId="2" fontId="25" fillId="0" borderId="26" xfId="32" applyNumberFormat="1" applyFont="1" applyFill="1" applyBorder="1" applyAlignment="1">
      <alignment horizontal="center"/>
    </xf>
    <xf numFmtId="0" fontId="25" fillId="33" borderId="18" xfId="32" applyNumberFormat="1" applyFont="1" applyFill="1" applyBorder="1" applyAlignment="1">
      <alignment horizontal="right"/>
    </xf>
    <xf numFmtId="0" fontId="25" fillId="33" borderId="25" xfId="32" applyNumberFormat="1" applyFont="1" applyFill="1" applyBorder="1" applyAlignment="1">
      <alignment horizontal="right"/>
    </xf>
    <xf numFmtId="0" fontId="25" fillId="33" borderId="28" xfId="32" applyNumberFormat="1" applyFont="1" applyFill="1" applyBorder="1" applyAlignment="1">
      <alignment horizontal="right"/>
    </xf>
    <xf numFmtId="0" fontId="25" fillId="33" borderId="10" xfId="32" applyFont="1" applyFill="1" applyBorder="1" applyAlignment="1">
      <alignment horizontal="center"/>
    </xf>
    <xf numFmtId="166" fontId="13" fillId="0" borderId="41" xfId="32" applyNumberFormat="1" applyFill="1" applyBorder="1" applyAlignment="1">
      <alignment horizontal="center"/>
    </xf>
    <xf numFmtId="11" fontId="37" fillId="0" borderId="18" xfId="0" applyNumberFormat="1" applyFont="1" applyFill="1" applyBorder="1" applyAlignment="1">
      <alignment horizontal="center"/>
    </xf>
    <xf numFmtId="11" fontId="37" fillId="0" borderId="25" xfId="0" applyNumberFormat="1" applyFont="1" applyFill="1" applyBorder="1" applyAlignment="1">
      <alignment horizontal="center"/>
    </xf>
    <xf numFmtId="11" fontId="37" fillId="0" borderId="28" xfId="0" applyNumberFormat="1" applyFont="1" applyFill="1" applyBorder="1" applyAlignment="1">
      <alignment horizontal="center"/>
    </xf>
    <xf numFmtId="11" fontId="25" fillId="37" borderId="0" xfId="0" applyNumberFormat="1" applyFont="1" applyFill="1" applyBorder="1"/>
    <xf numFmtId="0" fontId="30" fillId="37" borderId="0" xfId="0" applyFont="1" applyFill="1" applyBorder="1" applyAlignment="1">
      <alignment vertical="center"/>
    </xf>
    <xf numFmtId="11" fontId="25" fillId="33" borderId="20" xfId="0" applyNumberFormat="1" applyFont="1" applyFill="1" applyBorder="1" applyAlignment="1">
      <alignment horizontal="center"/>
    </xf>
    <xf numFmtId="11" fontId="25" fillId="33" borderId="29" xfId="0" applyNumberFormat="1" applyFont="1" applyFill="1" applyBorder="1" applyAlignment="1">
      <alignment horizontal="center"/>
    </xf>
    <xf numFmtId="11" fontId="37" fillId="0" borderId="10" xfId="0" applyNumberFormat="1" applyFont="1" applyFill="1" applyBorder="1" applyAlignment="1">
      <alignment horizontal="center"/>
    </xf>
    <xf numFmtId="11" fontId="37" fillId="0" borderId="11" xfId="0" applyNumberFormat="1" applyFont="1" applyFill="1" applyBorder="1" applyAlignment="1">
      <alignment horizontal="center"/>
    </xf>
    <xf numFmtId="11" fontId="37" fillId="0" borderId="27" xfId="0" applyNumberFormat="1" applyFont="1" applyFill="1" applyBorder="1" applyAlignment="1">
      <alignment horizontal="center"/>
    </xf>
    <xf numFmtId="0" fontId="32" fillId="25" borderId="35" xfId="32" applyFont="1" applyFill="1" applyBorder="1" applyAlignment="1">
      <alignment horizontal="center"/>
    </xf>
    <xf numFmtId="0" fontId="32" fillId="25" borderId="36" xfId="32" applyFont="1" applyFill="1" applyBorder="1" applyAlignment="1">
      <alignment horizontal="center"/>
    </xf>
    <xf numFmtId="0" fontId="32" fillId="25" borderId="37" xfId="32" applyFont="1" applyFill="1" applyBorder="1" applyAlignment="1">
      <alignment horizontal="center"/>
    </xf>
    <xf numFmtId="164" fontId="26" fillId="34" borderId="29" xfId="32" applyNumberFormat="1" applyFont="1" applyFill="1" applyBorder="1" applyAlignment="1">
      <alignment horizontal="center"/>
    </xf>
    <xf numFmtId="164" fontId="26" fillId="34" borderId="12" xfId="32" applyNumberFormat="1" applyFont="1" applyFill="1" applyBorder="1" applyAlignment="1">
      <alignment horizontal="center"/>
    </xf>
    <xf numFmtId="0" fontId="34" fillId="0" borderId="29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42" fillId="0" borderId="29" xfId="32" applyFont="1" applyBorder="1" applyAlignment="1">
      <alignment horizontal="center"/>
    </xf>
    <xf numFmtId="0" fontId="42" fillId="0" borderId="12" xfId="32" applyFont="1" applyBorder="1" applyAlignment="1">
      <alignment horizontal="center"/>
    </xf>
    <xf numFmtId="0" fontId="40" fillId="28" borderId="18" xfId="32" applyFont="1" applyFill="1" applyBorder="1" applyAlignment="1">
      <alignment horizontal="center" vertical="center" wrapText="1"/>
    </xf>
    <xf numFmtId="0" fontId="40" fillId="28" borderId="28" xfId="32" applyFont="1" applyFill="1" applyBorder="1" applyAlignment="1">
      <alignment horizontal="center" vertical="center" wrapText="1"/>
    </xf>
    <xf numFmtId="11" fontId="13" fillId="27" borderId="29" xfId="32" applyNumberFormat="1" applyFont="1" applyFill="1" applyBorder="1" applyAlignment="1">
      <alignment horizontal="center"/>
    </xf>
    <xf numFmtId="11" fontId="13" fillId="27" borderId="12" xfId="32" applyNumberFormat="1" applyFont="1" applyFill="1" applyBorder="1" applyAlignment="1">
      <alignment horizontal="center"/>
    </xf>
    <xf numFmtId="0" fontId="37" fillId="0" borderId="18" xfId="0" applyFont="1" applyFill="1" applyBorder="1" applyAlignment="1">
      <alignment horizontal="center"/>
    </xf>
    <xf numFmtId="0" fontId="37" fillId="0" borderId="17" xfId="0" applyFont="1" applyFill="1" applyBorder="1" applyAlignment="1">
      <alignment horizontal="center"/>
    </xf>
    <xf numFmtId="0" fontId="37" fillId="0" borderId="28" xfId="0" applyFont="1" applyFill="1" applyBorder="1" applyAlignment="1">
      <alignment horizontal="center"/>
    </xf>
    <xf numFmtId="0" fontId="37" fillId="0" borderId="22" xfId="0" applyFont="1" applyFill="1" applyBorder="1" applyAlignment="1">
      <alignment horizontal="center"/>
    </xf>
    <xf numFmtId="0" fontId="30" fillId="33" borderId="29" xfId="0" applyFont="1" applyFill="1" applyBorder="1" applyAlignment="1">
      <alignment horizontal="center" vertical="center"/>
    </xf>
    <xf numFmtId="0" fontId="30" fillId="33" borderId="40" xfId="0" applyFont="1" applyFill="1" applyBorder="1" applyAlignment="1">
      <alignment horizontal="center" vertical="center"/>
    </xf>
    <xf numFmtId="0" fontId="30" fillId="33" borderId="12" xfId="0" applyFont="1" applyFill="1" applyBorder="1" applyAlignment="1">
      <alignment horizontal="center" vertical="center"/>
    </xf>
    <xf numFmtId="0" fontId="30" fillId="37" borderId="0" xfId="0" applyFont="1" applyFill="1" applyBorder="1" applyAlignment="1">
      <alignment horizontal="center" vertical="center"/>
    </xf>
    <xf numFmtId="0" fontId="25" fillId="33" borderId="29" xfId="32" applyFont="1" applyFill="1" applyBorder="1" applyAlignment="1">
      <alignment horizontal="center"/>
    </xf>
    <xf numFmtId="0" fontId="25" fillId="33" borderId="40" xfId="32" applyFont="1" applyFill="1" applyBorder="1" applyAlignment="1">
      <alignment horizontal="center"/>
    </xf>
    <xf numFmtId="0" fontId="25" fillId="33" borderId="12" xfId="32" applyFont="1" applyFill="1" applyBorder="1" applyAlignment="1">
      <alignment horizontal="center"/>
    </xf>
    <xf numFmtId="0" fontId="26" fillId="28" borderId="18" xfId="32" applyFont="1" applyFill="1" applyBorder="1" applyAlignment="1">
      <alignment horizontal="center" vertical="center" wrapText="1"/>
    </xf>
    <xf numFmtId="0" fontId="26" fillId="28" borderId="28" xfId="32" applyFont="1" applyFill="1" applyBorder="1" applyAlignment="1">
      <alignment horizontal="center" vertical="center" wrapText="1"/>
    </xf>
    <xf numFmtId="0" fontId="13" fillId="31" borderId="0" xfId="32" applyFill="1"/>
    <xf numFmtId="0" fontId="38" fillId="31" borderId="0" xfId="32" applyFont="1" applyFill="1" applyAlignment="1">
      <alignment vertical="center"/>
    </xf>
    <xf numFmtId="0" fontId="39" fillId="31" borderId="0" xfId="32" applyFont="1" applyFill="1"/>
    <xf numFmtId="0" fontId="13" fillId="31" borderId="0" xfId="32" applyFill="1" applyBorder="1"/>
    <xf numFmtId="0" fontId="13" fillId="31" borderId="0" xfId="32" applyFont="1" applyFill="1"/>
    <xf numFmtId="14" fontId="13" fillId="31" borderId="0" xfId="32" applyNumberFormat="1" applyFill="1"/>
    <xf numFmtId="15" fontId="25" fillId="31" borderId="0" xfId="32" applyNumberFormat="1" applyFont="1" applyFill="1" applyBorder="1"/>
    <xf numFmtId="176" fontId="25" fillId="31" borderId="0" xfId="57" applyNumberFormat="1" applyFont="1" applyFill="1" applyBorder="1" applyAlignment="1">
      <alignment horizontal="center"/>
    </xf>
    <xf numFmtId="0" fontId="13" fillId="31" borderId="39" xfId="32" applyFill="1" applyBorder="1"/>
    <xf numFmtId="15" fontId="13" fillId="31" borderId="0" xfId="32" applyNumberFormat="1" applyFill="1" applyBorder="1"/>
    <xf numFmtId="11" fontId="13" fillId="31" borderId="0" xfId="32" applyNumberFormat="1" applyFill="1"/>
    <xf numFmtId="166" fontId="13" fillId="31" borderId="0" xfId="32" applyNumberFormat="1" applyFill="1"/>
    <xf numFmtId="176" fontId="25" fillId="0" borderId="39" xfId="57" applyNumberFormat="1" applyFont="1" applyFill="1" applyBorder="1" applyAlignment="1">
      <alignment horizontal="center"/>
    </xf>
    <xf numFmtId="176" fontId="25" fillId="0" borderId="10" xfId="57" applyNumberFormat="1" applyFont="1" applyFill="1" applyBorder="1" applyAlignment="1">
      <alignment horizontal="center"/>
    </xf>
    <xf numFmtId="176" fontId="25" fillId="0" borderId="33" xfId="57" applyNumberFormat="1" applyFont="1" applyFill="1" applyBorder="1" applyAlignment="1">
      <alignment horizontal="center"/>
    </xf>
    <xf numFmtId="176" fontId="25" fillId="0" borderId="27" xfId="57" applyNumberFormat="1" applyFont="1" applyFill="1" applyBorder="1" applyAlignment="1">
      <alignment horizontal="center"/>
    </xf>
    <xf numFmtId="177" fontId="29" fillId="38" borderId="20" xfId="0" applyNumberFormat="1" applyFont="1" applyFill="1" applyBorder="1" applyAlignment="1">
      <alignment horizontal="center"/>
    </xf>
    <xf numFmtId="176" fontId="25" fillId="0" borderId="22" xfId="57" applyNumberFormat="1" applyFont="1" applyFill="1" applyBorder="1" applyAlignment="1">
      <alignment horizontal="center"/>
    </xf>
  </cellXfs>
  <cellStyles count="59">
    <cellStyle name="20% - Colore 1" xfId="1"/>
    <cellStyle name="20% - Colore 2" xfId="2"/>
    <cellStyle name="20% - Colore 3" xfId="3"/>
    <cellStyle name="20% - Colore 4" xfId="4"/>
    <cellStyle name="20% - Colore 5" xfId="5"/>
    <cellStyle name="20% - Colore 6" xfId="6"/>
    <cellStyle name="40% - Colore 1" xfId="7"/>
    <cellStyle name="40% - Colore 2" xfId="8"/>
    <cellStyle name="40% - Colore 3" xfId="9"/>
    <cellStyle name="40% - Colore 4" xfId="10"/>
    <cellStyle name="40% - Colore 5" xfId="11"/>
    <cellStyle name="40% - Colore 6" xfId="12"/>
    <cellStyle name="60% - Colore 1" xfId="13"/>
    <cellStyle name="60% - Colore 2" xfId="14"/>
    <cellStyle name="60% - Colore 3" xfId="15"/>
    <cellStyle name="60% - Colore 4" xfId="16"/>
    <cellStyle name="60% - Colore 5" xfId="17"/>
    <cellStyle name="60% - Colore 6" xfId="18"/>
    <cellStyle name="Calcolo" xfId="19"/>
    <cellStyle name="Cella collegata" xfId="20"/>
    <cellStyle name="Cella da controllare" xfId="21"/>
    <cellStyle name="Colore 1" xfId="22"/>
    <cellStyle name="Colore 2" xfId="23"/>
    <cellStyle name="Colore 3" xfId="24"/>
    <cellStyle name="Colore 4" xfId="25"/>
    <cellStyle name="Colore 5" xfId="26"/>
    <cellStyle name="Colore 6" xfId="27"/>
    <cellStyle name="Comma 2" xfId="58"/>
    <cellStyle name="Euro" xfId="28"/>
    <cellStyle name="Input" xfId="29" builtinId="20" customBuiltin="1"/>
    <cellStyle name="Migliaia (0)_Anagrafiche Mutui" xfId="30"/>
    <cellStyle name="Migliaia_AZIONI" xfId="49"/>
    <cellStyle name="Neutrale" xfId="31"/>
    <cellStyle name="Normal" xfId="0" builtinId="0"/>
    <cellStyle name="Normal 2" xfId="47"/>
    <cellStyle name="Normal 2 2" xfId="50"/>
    <cellStyle name="Normal 3" xfId="48"/>
    <cellStyle name="Normal 4" xfId="56"/>
    <cellStyle name="Normal_Eur STD.1" xfId="32"/>
    <cellStyle name="Normale_AZIONI" xfId="51"/>
    <cellStyle name="Nota" xfId="33"/>
    <cellStyle name="Output" xfId="34" builtinId="21" customBuiltin="1"/>
    <cellStyle name="Percent" xfId="57" builtinId="5"/>
    <cellStyle name="Percent 2" xfId="52"/>
    <cellStyle name="Percent 2 2" xfId="53"/>
    <cellStyle name="Percent 3" xfId="54"/>
    <cellStyle name="result" xfId="35"/>
    <cellStyle name="Testo avviso" xfId="36"/>
    <cellStyle name="Testo descrittivo" xfId="37"/>
    <cellStyle name="Titolo" xfId="38"/>
    <cellStyle name="Titolo 1" xfId="39"/>
    <cellStyle name="Titolo 2" xfId="40"/>
    <cellStyle name="Titolo 3" xfId="41"/>
    <cellStyle name="Titolo 4" xfId="42"/>
    <cellStyle name="Totale" xfId="43"/>
    <cellStyle name="Valore non valido" xfId="44"/>
    <cellStyle name="Valore valido" xfId="45"/>
    <cellStyle name="Valuta (0)_Anagrafiche Mutui" xfId="46"/>
    <cellStyle name="Valuta_AZIONI" xfId="55"/>
  </cellStyles>
  <dxfs count="25"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  <dxf>
      <font>
        <b/>
        <i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colors>
    <mruColors>
      <color rgb="FF24FC4D"/>
      <color rgb="FFDDDDDD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077910133028246E-2"/>
          <c:y val="4.5583944864034845E-2"/>
          <c:w val="0.9020702155820266"/>
          <c:h val="0.90429696287964001"/>
        </c:manualLayout>
      </c:layout>
      <c:scatterChart>
        <c:scatterStyle val="smoothMarker"/>
        <c:varyColors val="0"/>
        <c:ser>
          <c:idx val="0"/>
          <c:order val="0"/>
          <c:tx>
            <c:v>EUR6M_CME</c:v>
          </c:tx>
          <c:marker>
            <c:symbol val="circle"/>
            <c:size val="3"/>
          </c:marker>
          <c:dPt>
            <c:idx val="2821"/>
            <c:bubble3D val="0"/>
          </c:dPt>
          <c:xVal>
            <c:numRef>
              <c:f>CURVE_ANALYSIS!$C$4:$C$3977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CURVE_ANALYSIS!$D$4:$D$3977</c:f>
              <c:numCache>
                <c:formatCode>0.0000%</c:formatCode>
                <c:ptCount val="3974"/>
                <c:pt idx="0">
                  <c:v>-2.6313167043586364E-3</c:v>
                </c:pt>
                <c:pt idx="1">
                  <c:v>-2.631316704277591E-3</c:v>
                </c:pt>
                <c:pt idx="2">
                  <c:v>-2.6313167043586364E-3</c:v>
                </c:pt>
                <c:pt idx="3">
                  <c:v>-2.6313167038723656E-3</c:v>
                </c:pt>
                <c:pt idx="4">
                  <c:v>-2.6312977323218389E-3</c:v>
                </c:pt>
                <c:pt idx="5">
                  <c:v>-2.6313167006305612E-3</c:v>
                </c:pt>
                <c:pt idx="6">
                  <c:v>-2.6313167017651927E-3</c:v>
                </c:pt>
                <c:pt idx="7">
                  <c:v>-2.6313167028187792E-3</c:v>
                </c:pt>
                <c:pt idx="8">
                  <c:v>-2.6312787649207165E-3</c:v>
                </c:pt>
                <c:pt idx="9">
                  <c:v>-2.6313167031429595E-3</c:v>
                </c:pt>
                <c:pt idx="10">
                  <c:v>-2.6313167014410123E-3</c:v>
                </c:pt>
                <c:pt idx="11">
                  <c:v>-2.6313166987665232E-3</c:v>
                </c:pt>
                <c:pt idx="12">
                  <c:v>-2.6312977265407875E-3</c:v>
                </c:pt>
                <c:pt idx="13">
                  <c:v>-2.6313166966593507E-3</c:v>
                </c:pt>
                <c:pt idx="14">
                  <c:v>-2.6313166994148844E-3</c:v>
                </c:pt>
                <c:pt idx="15">
                  <c:v>-2.6313167037913207E-3</c:v>
                </c:pt>
                <c:pt idx="16">
                  <c:v>-2.6313167083298469E-3</c:v>
                </c:pt>
                <c:pt idx="17">
                  <c:v>-2.6312882609922914E-3</c:v>
                </c:pt>
                <c:pt idx="18">
                  <c:v>-2.6313167154618168E-3</c:v>
                </c:pt>
                <c:pt idx="19">
                  <c:v>-2.6313167123821024E-3</c:v>
                </c:pt>
                <c:pt idx="20">
                  <c:v>-2.6313167074383504E-3</c:v>
                </c:pt>
                <c:pt idx="21">
                  <c:v>-2.6261618633106072E-3</c:v>
                </c:pt>
                <c:pt idx="22">
                  <c:v>-2.6190159179951401E-3</c:v>
                </c:pt>
                <c:pt idx="23">
                  <c:v>-2.6152758531319711E-3</c:v>
                </c:pt>
                <c:pt idx="24">
                  <c:v>-2.6114703079486833E-3</c:v>
                </c:pt>
                <c:pt idx="25">
                  <c:v>-2.6076186871559748E-3</c:v>
                </c:pt>
                <c:pt idx="26">
                  <c:v>-2.5998403641834993E-3</c:v>
                </c:pt>
                <c:pt idx="27">
                  <c:v>-2.59213953746066E-3</c:v>
                </c:pt>
                <c:pt idx="28">
                  <c:v>-2.588348605528827E-3</c:v>
                </c:pt>
                <c:pt idx="29">
                  <c:v>-2.5846280249890935E-3</c:v>
                </c:pt>
                <c:pt idx="30">
                  <c:v>-2.5809971999960725E-3</c:v>
                </c:pt>
                <c:pt idx="31">
                  <c:v>-2.5741136044648213E-3</c:v>
                </c:pt>
                <c:pt idx="32">
                  <c:v>-2.5677595468976012E-3</c:v>
                </c:pt>
                <c:pt idx="33">
                  <c:v>-2.5648685675142674E-3</c:v>
                </c:pt>
                <c:pt idx="34">
                  <c:v>-2.5621837708191203E-3</c:v>
                </c:pt>
                <c:pt idx="35">
                  <c:v>-2.55972456113592E-3</c:v>
                </c:pt>
                <c:pt idx="36">
                  <c:v>-2.555637226767602E-3</c:v>
                </c:pt>
                <c:pt idx="37">
                  <c:v>-2.5525316823242091E-3</c:v>
                </c:pt>
                <c:pt idx="38">
                  <c:v>-2.5514914749882665E-3</c:v>
                </c:pt>
                <c:pt idx="39">
                  <c:v>-2.5507932816563085E-3</c:v>
                </c:pt>
                <c:pt idx="40">
                  <c:v>-2.5504565066479076E-3</c:v>
                </c:pt>
                <c:pt idx="41">
                  <c:v>-2.5510668768690755E-3</c:v>
                </c:pt>
                <c:pt idx="42">
                  <c:v>-2.5512786975174823E-3</c:v>
                </c:pt>
                <c:pt idx="43">
                  <c:v>-2.5490727075006855E-3</c:v>
                </c:pt>
                <c:pt idx="44">
                  <c:v>-2.5468795140001E-3</c:v>
                </c:pt>
                <c:pt idx="45">
                  <c:v>-2.5447012738707845E-3</c:v>
                </c:pt>
                <c:pt idx="46">
                  <c:v>-2.5403877425148051E-3</c:v>
                </c:pt>
                <c:pt idx="47">
                  <c:v>-2.536180988709336E-3</c:v>
                </c:pt>
                <c:pt idx="48">
                  <c:v>-2.5341098714264055E-3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-2.5261206199277582E-3</c:v>
                </c:pt>
                <c:pt idx="52">
                  <c:v>-2.5223444713527859E-3</c:v>
                </c:pt>
                <c:pt idx="53">
                  <c:v>-2.5205139209951819E-3</c:v>
                </c:pt>
                <c:pt idx="54">
                  <c:v>-2.5187263653209369E-3</c:v>
                </c:pt>
                <c:pt idx="55">
                  <c:v>-2.5169839615914644E-3</c:v>
                </c:pt>
                <c:pt idx="56">
                  <c:v>-2.5136431343727203E-3</c:v>
                </c:pt>
                <c:pt idx="57">
                  <c:v>-2.5105090052728041E-3</c:v>
                </c:pt>
                <c:pt idx="58">
                  <c:v>-2.5090247161376829E-3</c:v>
                </c:pt>
                <c:pt idx="59">
                  <c:v>-2.5075985208147119E-3</c:v>
                </c:pt>
                <c:pt idx="60">
                  <c:v>-2.5062325766465753E-3</c:v>
                </c:pt>
                <c:pt idx="61">
                  <c:v>-2.5036951359177174E-3</c:v>
                </c:pt>
                <c:pt idx="62">
                  <c:v>-2.5014144504336912E-3</c:v>
                </c:pt>
                <c:pt idx="63">
                  <c:v>-2.5003821166688762E-3</c:v>
                </c:pt>
                <c:pt idx="64">
                  <c:v>-2.4993021501388962E-3</c:v>
                </c:pt>
                <c:pt idx="65">
                  <c:v>-2.4981169458801575E-3</c:v>
                </c:pt>
                <c:pt idx="66">
                  <c:v>-2.4956782411705088E-3</c:v>
                </c:pt>
                <c:pt idx="67">
                  <c:v>-2.4932159698086522E-3</c:v>
                </c:pt>
                <c:pt idx="68">
                  <c:v>-2.4919442225558187E-3</c:v>
                </c:pt>
                <c:pt idx="69">
                  <c:v>-2.4906512887076814E-3</c:v>
                </c:pt>
                <c:pt idx="70">
                  <c:v>-2.4893358755121993E-3</c:v>
                </c:pt>
                <c:pt idx="71">
                  <c:v>-2.4866067138369728E-3</c:v>
                </c:pt>
                <c:pt idx="72">
                  <c:v>-2.4838235750248177E-3</c:v>
                </c:pt>
                <c:pt idx="73">
                  <c:v>-2.482376374539747E-3</c:v>
                </c:pt>
                <c:pt idx="74">
                  <c:v>-2.4808989385992956E-3</c:v>
                </c:pt>
                <c:pt idx="75">
                  <c:v>-2.479389974370022E-3</c:v>
                </c:pt>
                <c:pt idx="76">
                  <c:v>-2.4762436888256592E-3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-2.4696017056499535E-3</c:v>
                </c:pt>
                <c:pt idx="80">
                  <c:v>-2.4678358483527347E-3</c:v>
                </c:pt>
                <c:pt idx="81">
                  <c:v>-2.4641457777236724E-3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-2.4563161955532755E-3</c:v>
                </c:pt>
                <c:pt idx="85">
                  <c:v>-2.4542301032924253E-3</c:v>
                </c:pt>
                <c:pt idx="86">
                  <c:v>-2.44986959188216E-3</c:v>
                </c:pt>
                <c:pt idx="87">
                  <c:v>-2.4459785971343872E-3</c:v>
                </c:pt>
                <c:pt idx="88">
                  <c:v>-2.4448443287860971E-3</c:v>
                </c:pt>
                <c:pt idx="89">
                  <c:v>-2.4436357120807221E-3</c:v>
                </c:pt>
                <c:pt idx="90">
                  <c:v>-2.4423500491032486E-3</c:v>
                </c:pt>
                <c:pt idx="91">
                  <c:v>-2.4394921079116741E-3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-2.4309664882284005E-3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-2.4199304472720552E-3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-2.4090427904690233E-3</c:v>
                </c:pt>
                <c:pt idx="102">
                  <c:v>-2.4029575959260041E-3</c:v>
                </c:pt>
                <c:pt idx="103">
                  <c:v>-2.3996954529437032E-3</c:v>
                </c:pt>
                <c:pt idx="104">
                  <c:v>-2.3963023058215329E-3</c:v>
                </c:pt>
                <c:pt idx="105">
                  <c:v>-2.392775456475827E-3</c:v>
                </c:pt>
                <c:pt idx="106">
                  <c:v>-2.385247007004813E-3</c:v>
                </c:pt>
                <c:pt idx="107">
                  <c:v>-2.377277079948122E-3</c:v>
                </c:pt>
                <c:pt idx="108">
                  <c:v>-2.3733840572834771E-3</c:v>
                </c:pt>
                <c:pt idx="109">
                  <c:v>-2.3697646832634605E-3</c:v>
                </c:pt>
                <c:pt idx="110">
                  <c:v>-2.3661158822970026E-3</c:v>
                </c:pt>
                <c:pt idx="111">
                  <c:v>-2.3587052054310099E-3</c:v>
                </c:pt>
                <c:pt idx="112">
                  <c:v>-2.351227439097239E-3</c:v>
                </c:pt>
                <c:pt idx="113">
                  <c:v>-2.3474322758950442E-3</c:v>
                </c:pt>
                <c:pt idx="114">
                  <c:v>-2.3436079947611369E-3</c:v>
                </c:pt>
                <c:pt idx="115">
                  <c:v>-2.3397546473195047E-3</c:v>
                </c:pt>
                <c:pt idx="116">
                  <c:v>-2.3319364229529341E-3</c:v>
                </c:pt>
                <c:pt idx="117">
                  <c:v>-2.3240516225787257E-3</c:v>
                </c:pt>
                <c:pt idx="118">
                  <c:v>-2.3200537152834743E-3</c:v>
                </c:pt>
                <c:pt idx="119">
                  <c:v>-2.3160270503706434E-3</c:v>
                </c:pt>
                <c:pt idx="120">
                  <c:v>-2.3119716796262467E-3</c:v>
                </c:pt>
                <c:pt idx="121">
                  <c:v>-2.3037509683575797E-3</c:v>
                </c:pt>
                <c:pt idx="122">
                  <c:v>-2.2954641665968046E-3</c:v>
                </c:pt>
                <c:pt idx="123">
                  <c:v>-2.2912660382975792E-3</c:v>
                </c:pt>
                <c:pt idx="124">
                  <c:v>-2.2870395130996902E-3</c:v>
                </c:pt>
                <c:pt idx="125">
                  <c:v>-2.2827846423838635E-3</c:v>
                </c:pt>
                <c:pt idx="126">
                  <c:v>-2.2741665037277125E-3</c:v>
                </c:pt>
                <c:pt idx="127">
                  <c:v>-2.2654827340625903E-3</c:v>
                </c:pt>
                <c:pt idx="128">
                  <c:v>-2.2610869082506746E-3</c:v>
                </c:pt>
                <c:pt idx="129">
                  <c:v>-2.2566630457723216E-3</c:v>
                </c:pt>
                <c:pt idx="130">
                  <c:v>-2.250134522091678E-3</c:v>
                </c:pt>
                <c:pt idx="131">
                  <c:v>-2.2335997790304922E-3</c:v>
                </c:pt>
                <c:pt idx="132">
                  <c:v>-2.2180093221255319E-3</c:v>
                </c:pt>
                <c:pt idx="133">
                  <c:v>-2.2106849301199256E-3</c:v>
                </c:pt>
                <c:pt idx="134">
                  <c:v>-2.2036586581019556E-3</c:v>
                </c:pt>
                <c:pt idx="135">
                  <c:v>-2.1969381845003571E-3</c:v>
                </c:pt>
                <c:pt idx="136">
                  <c:v>-2.1845418831150211E-3</c:v>
                </c:pt>
                <c:pt idx="137">
                  <c:v>-2.1732678435457064E-3</c:v>
                </c:pt>
                <c:pt idx="138">
                  <c:v>-2.1681915385200852E-3</c:v>
                </c:pt>
                <c:pt idx="139">
                  <c:v>-2.1634671025516231E-3</c:v>
                </c:pt>
                <c:pt idx="140">
                  <c:v>-2.1591022141445866E-3</c:v>
                </c:pt>
                <c:pt idx="141">
                  <c:v>-2.1515966371969662E-3</c:v>
                </c:pt>
                <c:pt idx="142">
                  <c:v>-2.1453917024370816E-3</c:v>
                </c:pt>
                <c:pt idx="143">
                  <c:v>-2.1429397271599039E-3</c:v>
                </c:pt>
                <c:pt idx="144">
                  <c:v>-2.1408933698683959E-3</c:v>
                </c:pt>
                <c:pt idx="145">
                  <c:v>-2.1392603088108402E-3</c:v>
                </c:pt>
                <c:pt idx="146">
                  <c:v>-2.1373977167276031E-3</c:v>
                </c:pt>
                <c:pt idx="147">
                  <c:v>-2.137014596171083E-3</c:v>
                </c:pt>
                <c:pt idx="148">
                  <c:v>-2.1375631927504535E-3</c:v>
                </c:pt>
                <c:pt idx="149">
                  <c:v>-2.1385711562914708E-3</c:v>
                </c:pt>
                <c:pt idx="150">
                  <c:v>-2.1400461647779921E-3</c:v>
                </c:pt>
                <c:pt idx="151">
                  <c:v>-2.1445787905760723E-3</c:v>
                </c:pt>
                <c:pt idx="152">
                  <c:v>-2.1495702498130469E-3</c:v>
                </c:pt>
                <c:pt idx="153">
                  <c:v>-2.1506269269585547E-3</c:v>
                </c:pt>
                <c:pt idx="154">
                  <c:v>-2.151484347033693E-3</c:v>
                </c:pt>
                <c:pt idx="155">
                  <c:v>-2.1521379476757405E-3</c:v>
                </c:pt>
                <c:pt idx="156">
                  <c:v>-2.1527302441547522E-3</c:v>
                </c:pt>
                <c:pt idx="157">
                  <c:v>-2.1526229155251261E-3</c:v>
                </c:pt>
                <c:pt idx="158">
                  <c:v>-2.1521889885626399E-3</c:v>
                </c:pt>
                <c:pt idx="159">
                  <c:v>-2.1515238698401841E-3</c:v>
                </c:pt>
                <c:pt idx="160">
                  <c:v>-2.1506229972328007E-3</c:v>
                </c:pt>
                <c:pt idx="161">
                  <c:v>-2.1479999548652249E-3</c:v>
                </c:pt>
                <c:pt idx="162">
                  <c:v>-2.1445707277691507E-3</c:v>
                </c:pt>
                <c:pt idx="163">
                  <c:v>-2.142422655122646E-3</c:v>
                </c:pt>
                <c:pt idx="164">
                  <c:v>-2.1400114563047789E-3</c:v>
                </c:pt>
                <c:pt idx="165">
                  <c:v>-2.1373325693444484E-3</c:v>
                </c:pt>
                <c:pt idx="166">
                  <c:v>-2.1310472483558112E-3</c:v>
                </c:pt>
                <c:pt idx="167">
                  <c:v>-2.1238488967957538E-3</c:v>
                </c:pt>
                <c:pt idx="168">
                  <c:v>-2.1197631371537378E-3</c:v>
                </c:pt>
                <c:pt idx="169">
                  <c:v>-2.1153823168618001E-3</c:v>
                </c:pt>
                <c:pt idx="170">
                  <c:v>-2.1107018736942177E-3</c:v>
                </c:pt>
                <c:pt idx="171">
                  <c:v>-2.100307348584862E-3</c:v>
                </c:pt>
                <c:pt idx="172">
                  <c:v>-2.0888926315740688E-3</c:v>
                </c:pt>
                <c:pt idx="173">
                  <c:v>-2.0840171037766384E-3</c:v>
                </c:pt>
                <c:pt idx="174">
                  <c:v>-2.0804006521055029E-3</c:v>
                </c:pt>
                <c:pt idx="175">
                  <c:v>-2.0767780506408982E-3</c:v>
                </c:pt>
                <c:pt idx="176">
                  <c:v>-2.0695010780038873E-3</c:v>
                </c:pt>
                <c:pt idx="177">
                  <c:v>-2.0622280014825833E-3</c:v>
                </c:pt>
                <c:pt idx="178">
                  <c:v>-2.0585760425130624E-3</c:v>
                </c:pt>
                <c:pt idx="179">
                  <c:v>-2.0549184902864644E-3</c:v>
                </c:pt>
                <c:pt idx="180">
                  <c:v>-2.0512554379235838E-3</c:v>
                </c:pt>
                <c:pt idx="181">
                  <c:v>-2.0439000171264049E-3</c:v>
                </c:pt>
                <c:pt idx="182">
                  <c:v>-2.0365500806103589E-3</c:v>
                </c:pt>
                <c:pt idx="183">
                  <c:v>-2.0328609184619008E-3</c:v>
                </c:pt>
                <c:pt idx="184">
                  <c:v>-2.0291668127138444E-3</c:v>
                </c:pt>
                <c:pt idx="185">
                  <c:v>-2.0254678563249411E-3</c:v>
                </c:pt>
                <c:pt idx="186">
                  <c:v>-2.014316097580948E-3</c:v>
                </c:pt>
                <c:pt idx="187">
                  <c:v>-2.0031774478248181E-3</c:v>
                </c:pt>
                <c:pt idx="188">
                  <c:v>-1.9994471342845645E-3</c:v>
                </c:pt>
                <c:pt idx="189">
                  <c:v>-1.9900848803908913E-3</c:v>
                </c:pt>
                <c:pt idx="190">
                  <c:v>-1.9807357963202571E-3</c:v>
                </c:pt>
                <c:pt idx="191">
                  <c:v>-1.9769822242357671E-3</c:v>
                </c:pt>
                <c:pt idx="192">
                  <c:v>-1.9732251005023581E-3</c:v>
                </c:pt>
                <c:pt idx="193">
                  <c:v>-1.9643390957320493E-3</c:v>
                </c:pt>
                <c:pt idx="194">
                  <c:v>-1.9551838039334533E-3</c:v>
                </c:pt>
                <c:pt idx="195">
                  <c:v>-1.9507043408567332E-3</c:v>
                </c:pt>
                <c:pt idx="196">
                  <c:v>-1.9462886684363369E-3</c:v>
                </c:pt>
                <c:pt idx="197">
                  <c:v>-1.9419379266617494E-3</c:v>
                </c:pt>
                <c:pt idx="198">
                  <c:v>-1.9334483349585459E-3</c:v>
                </c:pt>
                <c:pt idx="199">
                  <c:v>-1.925207059328892E-3</c:v>
                </c:pt>
                <c:pt idx="200">
                  <c:v>-1.9211980663314905E-3</c:v>
                </c:pt>
                <c:pt idx="201">
                  <c:v>-1.9172608422966017E-3</c:v>
                </c:pt>
                <c:pt idx="202">
                  <c:v>-1.9133965268897232E-3</c:v>
                </c:pt>
                <c:pt idx="203">
                  <c:v>-1.9059066720337661E-3</c:v>
                </c:pt>
                <c:pt idx="204">
                  <c:v>-1.8986911478511819E-3</c:v>
                </c:pt>
                <c:pt idx="205">
                  <c:v>-1.8952084723499961E-3</c:v>
                </c:pt>
                <c:pt idx="206">
                  <c:v>-1.8918055440371674E-3</c:v>
                </c:pt>
                <c:pt idx="207">
                  <c:v>-1.8884835027402555E-3</c:v>
                </c:pt>
                <c:pt idx="208">
                  <c:v>-1.8821050368463869E-3</c:v>
                </c:pt>
                <c:pt idx="209">
                  <c:v>-1.8760270017496193E-3</c:v>
                </c:pt>
                <c:pt idx="210">
                  <c:v>-1.8731264912427213E-3</c:v>
                </c:pt>
                <c:pt idx="211">
                  <c:v>-1.8703137062301483E-3</c:v>
                </c:pt>
                <c:pt idx="212">
                  <c:v>-1.8675897863770937E-3</c:v>
                </c:pt>
                <c:pt idx="213">
                  <c:v>-1.8624343592526453E-3</c:v>
                </c:pt>
                <c:pt idx="214">
                  <c:v>-1.8571334666192703E-3</c:v>
                </c:pt>
                <c:pt idx="215">
                  <c:v>-1.8538596374182237E-3</c:v>
                </c:pt>
                <c:pt idx="216">
                  <c:v>-1.8505798886791704E-3</c:v>
                </c:pt>
                <c:pt idx="217">
                  <c:v>-1.847294178744424E-3</c:v>
                </c:pt>
                <c:pt idx="218">
                  <c:v>-1.84069339628109E-3</c:v>
                </c:pt>
                <c:pt idx="219">
                  <c:v>-1.8340908902476237E-3</c:v>
                </c:pt>
                <c:pt idx="220">
                  <c:v>-1.8307747470376369E-3</c:v>
                </c:pt>
                <c:pt idx="221">
                  <c:v>-1.8274523915511294E-3</c:v>
                </c:pt>
                <c:pt idx="222">
                  <c:v>-1.8241237821303915E-3</c:v>
                </c:pt>
                <c:pt idx="223">
                  <c:v>-1.8174364584828144E-3</c:v>
                </c:pt>
                <c:pt idx="224">
                  <c:v>-1.8107459696004532E-3</c:v>
                </c:pt>
                <c:pt idx="225">
                  <c:v>-1.8073854635355787E-3</c:v>
                </c:pt>
                <c:pt idx="226">
                  <c:v>-1.8040184527796728E-3</c:v>
                </c:pt>
                <c:pt idx="227">
                  <c:v>-1.800644895431862E-3</c:v>
                </c:pt>
                <c:pt idx="228">
                  <c:v>-1.7938669334490256E-3</c:v>
                </c:pt>
                <c:pt idx="229">
                  <c:v>-1.7870843643732334E-3</c:v>
                </c:pt>
                <c:pt idx="230">
                  <c:v>-1.783677447011476E-3</c:v>
                </c:pt>
                <c:pt idx="231">
                  <c:v>-1.7802637323008545E-3</c:v>
                </c:pt>
                <c:pt idx="232">
                  <c:v>-1.7768431783404687E-3</c:v>
                </c:pt>
                <c:pt idx="233">
                  <c:v>-1.7699704810127644E-3</c:v>
                </c:pt>
                <c:pt idx="234">
                  <c:v>-1.7651868341106713E-3</c:v>
                </c:pt>
                <c:pt idx="235">
                  <c:v>-1.7656728839731657E-3</c:v>
                </c:pt>
                <c:pt idx="236">
                  <c:v>-1.7657750414975242E-3</c:v>
                </c:pt>
                <c:pt idx="237">
                  <c:v>-1.7654884074841126E-3</c:v>
                </c:pt>
                <c:pt idx="238">
                  <c:v>-1.7635861495727944E-3</c:v>
                </c:pt>
                <c:pt idx="239">
                  <c:v>-1.7603559689718484E-3</c:v>
                </c:pt>
                <c:pt idx="240">
                  <c:v>-1.7580518869958113E-3</c:v>
                </c:pt>
                <c:pt idx="241">
                  <c:v>-1.7553296174176267E-3</c:v>
                </c:pt>
                <c:pt idx="242">
                  <c:v>-1.7521842609368983E-3</c:v>
                </c:pt>
                <c:pt idx="243">
                  <c:v>-1.7444504242932833E-3</c:v>
                </c:pt>
                <c:pt idx="244">
                  <c:v>-1.7352739791347946E-3</c:v>
                </c:pt>
                <c:pt idx="245">
                  <c:v>-1.7299396977879548E-3</c:v>
                </c:pt>
                <c:pt idx="246">
                  <c:v>-1.7241529336637406E-3</c:v>
                </c:pt>
                <c:pt idx="247">
                  <c:v>-1.7179087870312793E-3</c:v>
                </c:pt>
                <c:pt idx="248">
                  <c:v>-1.7038634353737051E-3</c:v>
                </c:pt>
                <c:pt idx="249">
                  <c:v>-1.6882603899761725E-3</c:v>
                </c:pt>
                <c:pt idx="250">
                  <c:v>-1.6796558414188447E-3</c:v>
                </c:pt>
                <c:pt idx="251">
                  <c:v>-1.6705645142282043E-3</c:v>
                </c:pt>
                <c:pt idx="252">
                  <c:v>-1.639799758143292E-3</c:v>
                </c:pt>
                <c:pt idx="253">
                  <c:v>-1.6055198378751526E-3</c:v>
                </c:pt>
                <c:pt idx="254">
                  <c:v>-1.5928838786190456E-3</c:v>
                </c:pt>
                <c:pt idx="255">
                  <c:v>-1.5763454068622232E-3</c:v>
                </c:pt>
                <c:pt idx="256">
                  <c:v>-1.5384424939454274E-3</c:v>
                </c:pt>
                <c:pt idx="257">
                  <c:v>-1.5034544759699726E-3</c:v>
                </c:pt>
                <c:pt idx="258">
                  <c:v>-1.4874349373754983E-3</c:v>
                </c:pt>
                <c:pt idx="259">
                  <c:v>-1.4723180762760391E-3</c:v>
                </c:pt>
                <c:pt idx="260">
                  <c:v>-1.458114591973092E-3</c:v>
                </c:pt>
                <c:pt idx="261">
                  <c:v>-1.4328000877874511E-3</c:v>
                </c:pt>
                <c:pt idx="262">
                  <c:v>-1.4106484194886051E-3</c:v>
                </c:pt>
                <c:pt idx="263">
                  <c:v>-1.4011723160113608E-3</c:v>
                </c:pt>
                <c:pt idx="264">
                  <c:v>-1.3926737878223797E-3</c:v>
                </c:pt>
                <c:pt idx="265">
                  <c:v>-1.3851635347880585E-3</c:v>
                </c:pt>
                <c:pt idx="266">
                  <c:v>-1.3734856086108603E-3</c:v>
                </c:pt>
                <c:pt idx="267">
                  <c:v>-1.3652192660729805E-3</c:v>
                </c:pt>
                <c:pt idx="268">
                  <c:v>-1.3628108833734841E-3</c:v>
                </c:pt>
                <c:pt idx="269">
                  <c:v>-1.3614549734929794E-3</c:v>
                </c:pt>
                <c:pt idx="270">
                  <c:v>-1.3611622365103414E-3</c:v>
                </c:pt>
                <c:pt idx="271">
                  <c:v>-1.364169070989103E-3</c:v>
                </c:pt>
                <c:pt idx="272">
                  <c:v>-1.3734262342206187E-3</c:v>
                </c:pt>
                <c:pt idx="273">
                  <c:v>-1.382331619691685E-3</c:v>
                </c:pt>
                <c:pt idx="274">
                  <c:v>-1.3897806808541133E-3</c:v>
                </c:pt>
                <c:pt idx="275">
                  <c:v>-1.4085204318986686E-3</c:v>
                </c:pt>
                <c:pt idx="276">
                  <c:v>-1.4283583160497237E-3</c:v>
                </c:pt>
                <c:pt idx="277">
                  <c:v>-1.4348249555240224E-3</c:v>
                </c:pt>
                <c:pt idx="278">
                  <c:v>-1.4406706391158384E-3</c:v>
                </c:pt>
                <c:pt idx="279">
                  <c:v>-1.4458884324579039E-3</c:v>
                </c:pt>
                <c:pt idx="280">
                  <c:v>-1.4541905870916168E-3</c:v>
                </c:pt>
                <c:pt idx="281">
                  <c:v>-1.4603420191847494E-3</c:v>
                </c:pt>
                <c:pt idx="282">
                  <c:v>-1.4623163478324577E-3</c:v>
                </c:pt>
                <c:pt idx="283">
                  <c:v>-1.4636211809534664E-3</c:v>
                </c:pt>
                <c:pt idx="284">
                  <c:v>-1.4642495840548498E-3</c:v>
                </c:pt>
                <c:pt idx="285">
                  <c:v>-1.4632110864842833E-3</c:v>
                </c:pt>
                <c:pt idx="286">
                  <c:v>-1.4598602112479279E-3</c:v>
                </c:pt>
                <c:pt idx="287">
                  <c:v>-1.4570024504802724E-3</c:v>
                </c:pt>
                <c:pt idx="288">
                  <c:v>-1.4534266541112988E-3</c:v>
                </c:pt>
                <c:pt idx="289">
                  <c:v>-1.4491258876719855E-3</c:v>
                </c:pt>
                <c:pt idx="290">
                  <c:v>-1.4380674513763292E-3</c:v>
                </c:pt>
                <c:pt idx="291">
                  <c:v>-1.4245344374180582E-3</c:v>
                </c:pt>
                <c:pt idx="292">
                  <c:v>-1.4165048069867327E-3</c:v>
                </c:pt>
                <c:pt idx="293">
                  <c:v>-1.4077086008449262E-3</c:v>
                </c:pt>
                <c:pt idx="294">
                  <c:v>-1.3981388846151341E-3</c:v>
                </c:pt>
                <c:pt idx="295">
                  <c:v>-1.3763812234159683E-3</c:v>
                </c:pt>
                <c:pt idx="296">
                  <c:v>-1.3519862321634351E-3</c:v>
                </c:pt>
                <c:pt idx="297">
                  <c:v>-1.3418430937200791E-3</c:v>
                </c:pt>
                <c:pt idx="298">
                  <c:v>-1.3348407270404026E-3</c:v>
                </c:pt>
                <c:pt idx="299">
                  <c:v>-1.327858431705821E-3</c:v>
                </c:pt>
                <c:pt idx="300">
                  <c:v>-1.3139580470791529E-3</c:v>
                </c:pt>
                <c:pt idx="301">
                  <c:v>-1.300138088777229E-3</c:v>
                </c:pt>
                <c:pt idx="302">
                  <c:v>-1.2932622428948805E-3</c:v>
                </c:pt>
                <c:pt idx="303">
                  <c:v>-1.2864089051731549E-3</c:v>
                </c:pt>
                <c:pt idx="304">
                  <c:v>-1.2795784818156995E-3</c:v>
                </c:pt>
                <c:pt idx="305">
                  <c:v>-1.2659916553050315E-3</c:v>
                </c:pt>
                <c:pt idx="306">
                  <c:v>-1.2524940528615086E-3</c:v>
                </c:pt>
                <c:pt idx="307">
                  <c:v>-1.2457842921126401E-3</c:v>
                </c:pt>
                <c:pt idx="308">
                  <c:v>-1.2390998825457748E-3</c:v>
                </c:pt>
                <c:pt idx="309">
                  <c:v>-1.2324412297165482E-3</c:v>
                </c:pt>
                <c:pt idx="310">
                  <c:v>-1.2192077387947009E-3</c:v>
                </c:pt>
                <c:pt idx="311">
                  <c:v>-1.2060723104250744E-3</c:v>
                </c:pt>
                <c:pt idx="312">
                  <c:v>-1.1995485340215639E-3</c:v>
                </c:pt>
                <c:pt idx="313">
                  <c:v>-1.1930529510944265E-3</c:v>
                </c:pt>
                <c:pt idx="314">
                  <c:v>-1.1865859679290366E-3</c:v>
                </c:pt>
                <c:pt idx="315">
                  <c:v>-1.1737455898596697E-3</c:v>
                </c:pt>
                <c:pt idx="316">
                  <c:v>-1.161012153812277E-3</c:v>
                </c:pt>
                <c:pt idx="317">
                  <c:v>-1.1546942605769831E-3</c:v>
                </c:pt>
                <c:pt idx="318">
                  <c:v>-1.1484074034388122E-3</c:v>
                </c:pt>
                <c:pt idx="319">
                  <c:v>-1.1403380425126176E-3</c:v>
                </c:pt>
                <c:pt idx="320">
                  <c:v>-1.1212824772674518E-3</c:v>
                </c:pt>
                <c:pt idx="321">
                  <c:v>-1.1031113151798943E-3</c:v>
                </c:pt>
                <c:pt idx="322">
                  <c:v>-1.0944692295810508E-3</c:v>
                </c:pt>
                <c:pt idx="323">
                  <c:v>-1.0860981512409089E-3</c:v>
                </c:pt>
                <c:pt idx="324">
                  <c:v>-1.0780006644232063E-3</c:v>
                </c:pt>
                <c:pt idx="325">
                  <c:v>-1.0627274897717159E-3</c:v>
                </c:pt>
                <c:pt idx="326">
                  <c:v>-1.0483983182723391E-3</c:v>
                </c:pt>
                <c:pt idx="327">
                  <c:v>-1.0417075537241926E-3</c:v>
                </c:pt>
                <c:pt idx="328">
                  <c:v>-1.0353058865876718E-3</c:v>
                </c:pt>
                <c:pt idx="329">
                  <c:v>-1.0291959011203354E-3</c:v>
                </c:pt>
                <c:pt idx="330">
                  <c:v>-1.0179582853791008E-3</c:v>
                </c:pt>
                <c:pt idx="331">
                  <c:v>-1.0077244631637738E-3</c:v>
                </c:pt>
                <c:pt idx="332">
                  <c:v>-1.0031116512455084E-3</c:v>
                </c:pt>
                <c:pt idx="333">
                  <c:v>-9.9880602692361382E-4</c:v>
                </c:pt>
                <c:pt idx="334">
                  <c:v>-9.9481017460954649E-4</c:v>
                </c:pt>
                <c:pt idx="335">
                  <c:v>-9.878612909838564E-4</c:v>
                </c:pt>
                <c:pt idx="336">
                  <c:v>-9.8197617093825928E-4</c:v>
                </c:pt>
                <c:pt idx="337">
                  <c:v>-9.7956794300363675E-4</c:v>
                </c:pt>
                <c:pt idx="338">
                  <c:v>-9.7748499294851598E-4</c:v>
                </c:pt>
                <c:pt idx="339">
                  <c:v>-9.757299050929736E-4</c:v>
                </c:pt>
                <c:pt idx="340">
                  <c:v>-9.7332292905799231E-4</c:v>
                </c:pt>
                <c:pt idx="341">
                  <c:v>-9.7040978586579593E-4</c:v>
                </c:pt>
                <c:pt idx="342">
                  <c:v>-9.6683296599812333E-4</c:v>
                </c:pt>
                <c:pt idx="343">
                  <c:v>-9.6323795815524073E-4</c:v>
                </c:pt>
                <c:pt idx="344">
                  <c:v>-9.5962458565610994E-4</c:v>
                </c:pt>
                <c:pt idx="345">
                  <c:v>-9.5233325917664941E-4</c:v>
                </c:pt>
                <c:pt idx="346">
                  <c:v>-9.4498392333710864E-4</c:v>
                </c:pt>
                <c:pt idx="347">
                  <c:v>-9.4127608260846033E-4</c:v>
                </c:pt>
                <c:pt idx="348">
                  <c:v>-9.3754881908202135E-4</c:v>
                </c:pt>
                <c:pt idx="349">
                  <c:v>-9.3380195623870503E-4</c:v>
                </c:pt>
                <c:pt idx="350">
                  <c:v>-9.2623966732842682E-4</c:v>
                </c:pt>
                <c:pt idx="351">
                  <c:v>-9.1861498455604455E-4</c:v>
                </c:pt>
                <c:pt idx="352">
                  <c:v>-9.1476747969164299E-4</c:v>
                </c:pt>
                <c:pt idx="353">
                  <c:v>-9.1089931696272414E-4</c:v>
                </c:pt>
                <c:pt idx="354">
                  <c:v>-9.0701032041737328E-4</c:v>
                </c:pt>
                <c:pt idx="355">
                  <c:v>-8.9915978337697176E-4</c:v>
                </c:pt>
                <c:pt idx="356">
                  <c:v>-8.9124246576719954E-4</c:v>
                </c:pt>
                <c:pt idx="357">
                  <c:v>-8.8724665307978194E-4</c:v>
                </c:pt>
                <c:pt idx="358">
                  <c:v>-8.8322894818945827E-4</c:v>
                </c:pt>
                <c:pt idx="359">
                  <c:v>-8.7918917433369597E-4</c:v>
                </c:pt>
                <c:pt idx="360">
                  <c:v>-8.7103310339147453E-4</c:v>
                </c:pt>
                <c:pt idx="361">
                  <c:v>-8.6280586324400548E-4</c:v>
                </c:pt>
                <c:pt idx="362">
                  <c:v>-8.5865309944380467E-4</c:v>
                </c:pt>
                <c:pt idx="363">
                  <c:v>-8.5763676165492516E-4</c:v>
                </c:pt>
                <c:pt idx="364">
                  <c:v>-8.5937598283165927E-4</c:v>
                </c:pt>
                <c:pt idx="365">
                  <c:v>-8.6085098736245246E-4</c:v>
                </c:pt>
                <c:pt idx="366">
                  <c:v>-8.6030449019785214E-4</c:v>
                </c:pt>
                <c:pt idx="367">
                  <c:v>-8.5900536779588341E-4</c:v>
                </c:pt>
                <c:pt idx="368">
                  <c:v>-8.5708408388986362E-4</c:v>
                </c:pt>
                <c:pt idx="369">
                  <c:v>-8.5453580723292039E-4</c:v>
                </c:pt>
                <c:pt idx="370">
                  <c:v>-8.4732315681589824E-4</c:v>
                </c:pt>
                <c:pt idx="371">
                  <c:v>-8.3797615505253097E-4</c:v>
                </c:pt>
                <c:pt idx="372">
                  <c:v>-8.3222045056031448E-4</c:v>
                </c:pt>
                <c:pt idx="373">
                  <c:v>-8.2580876755344043E-4</c:v>
                </c:pt>
                <c:pt idx="374">
                  <c:v>-8.1873627489669138E-4</c:v>
                </c:pt>
                <c:pt idx="375">
                  <c:v>-8.0236267221601857E-4</c:v>
                </c:pt>
                <c:pt idx="376">
                  <c:v>-7.8374158819060507E-4</c:v>
                </c:pt>
                <c:pt idx="377">
                  <c:v>-7.7329258248624725E-4</c:v>
                </c:pt>
                <c:pt idx="378">
                  <c:v>-7.6215378087819881E-4</c:v>
                </c:pt>
                <c:pt idx="379">
                  <c:v>-7.5032035265854176E-4</c:v>
                </c:pt>
                <c:pt idx="380">
                  <c:v>-7.243124811441657E-4</c:v>
                </c:pt>
                <c:pt idx="381">
                  <c:v>-6.959437510767998E-4</c:v>
                </c:pt>
                <c:pt idx="382">
                  <c:v>-6.8056472342358106E-4</c:v>
                </c:pt>
                <c:pt idx="383">
                  <c:v>-6.6446208252439302E-4</c:v>
                </c:pt>
                <c:pt idx="384">
                  <c:v>-6.47630997522316E-4</c:v>
                </c:pt>
                <c:pt idx="385">
                  <c:v>-6.0438646641664169E-4</c:v>
                </c:pt>
                <c:pt idx="386">
                  <c:v>-5.6119364278785808E-4</c:v>
                </c:pt>
                <c:pt idx="387">
                  <c:v>-5.4143854014593719E-4</c:v>
                </c:pt>
                <c:pt idx="388">
                  <c:v>-5.2280146723073895E-4</c:v>
                </c:pt>
                <c:pt idx="389">
                  <c:v>-5.0529105319632034E-4</c:v>
                </c:pt>
                <c:pt idx="390">
                  <c:v>-4.7406828620581362E-4</c:v>
                </c:pt>
                <c:pt idx="391">
                  <c:v>-4.4668857326944053E-4</c:v>
                </c:pt>
                <c:pt idx="392">
                  <c:v>-4.3494089372421468E-4</c:v>
                </c:pt>
                <c:pt idx="393">
                  <c:v>-4.243716488145264E-4</c:v>
                </c:pt>
                <c:pt idx="394">
                  <c:v>-4.1498946804719805E-4</c:v>
                </c:pt>
                <c:pt idx="395">
                  <c:v>-4.0022469377351208E-4</c:v>
                </c:pt>
                <c:pt idx="396">
                  <c:v>-3.8950396937872202E-4</c:v>
                </c:pt>
                <c:pt idx="397">
                  <c:v>-3.8618654710871337E-4</c:v>
                </c:pt>
                <c:pt idx="398">
                  <c:v>-3.8410796401543905E-4</c:v>
                </c:pt>
                <c:pt idx="399">
                  <c:v>-3.8327684952585357E-4</c:v>
                </c:pt>
                <c:pt idx="400">
                  <c:v>-3.8581558659477624E-4</c:v>
                </c:pt>
                <c:pt idx="401">
                  <c:v>-3.9259965916685216E-4</c:v>
                </c:pt>
                <c:pt idx="402">
                  <c:v>-3.9813532430329254E-4</c:v>
                </c:pt>
                <c:pt idx="403">
                  <c:v>-4.0497023267507403E-4</c:v>
                </c:pt>
                <c:pt idx="404">
                  <c:v>-4.1311301335734247E-4</c:v>
                </c:pt>
                <c:pt idx="405">
                  <c:v>-4.3380077934810024E-4</c:v>
                </c:pt>
                <c:pt idx="406">
                  <c:v>-4.5633236550050881E-4</c:v>
                </c:pt>
                <c:pt idx="407">
                  <c:v>-4.6448891767146626E-4</c:v>
                </c:pt>
                <c:pt idx="408">
                  <c:v>-4.7182075932786547E-4</c:v>
                </c:pt>
                <c:pt idx="409">
                  <c:v>-4.7832179250082666E-4</c:v>
                </c:pt>
                <c:pt idx="410">
                  <c:v>-4.8852335396208711E-4</c:v>
                </c:pt>
                <c:pt idx="411">
                  <c:v>-4.9589588231201533E-4</c:v>
                </c:pt>
                <c:pt idx="412">
                  <c:v>-4.9815140445675071E-4</c:v>
                </c:pt>
                <c:pt idx="413">
                  <c:v>-4.9953953048130853E-4</c:v>
                </c:pt>
                <c:pt idx="414">
                  <c:v>-5.0005416258106861E-4</c:v>
                </c:pt>
                <c:pt idx="415">
                  <c:v>-4.9814061064698209E-4</c:v>
                </c:pt>
                <c:pt idx="416">
                  <c:v>-4.932557922813724E-4</c:v>
                </c:pt>
                <c:pt idx="417">
                  <c:v>-4.893114851358155E-4</c:v>
                </c:pt>
                <c:pt idx="418">
                  <c:v>-4.8445709631832754E-4</c:v>
                </c:pt>
                <c:pt idx="419">
                  <c:v>-4.7868652760697463E-4</c:v>
                </c:pt>
                <c:pt idx="420">
                  <c:v>-4.6406037789669172E-4</c:v>
                </c:pt>
                <c:pt idx="421">
                  <c:v>-4.4632049535366656E-4</c:v>
                </c:pt>
                <c:pt idx="422">
                  <c:v>-4.3587755786397619E-4</c:v>
                </c:pt>
                <c:pt idx="423">
                  <c:v>-4.2448185229215015E-4</c:v>
                </c:pt>
                <c:pt idx="424">
                  <c:v>-4.1212728095654322E-4</c:v>
                </c:pt>
                <c:pt idx="425">
                  <c:v>-3.8419102398869518E-4</c:v>
                </c:pt>
                <c:pt idx="426">
                  <c:v>-3.5299837508016732E-4</c:v>
                </c:pt>
                <c:pt idx="427">
                  <c:v>-3.3575800302668873E-4</c:v>
                </c:pt>
                <c:pt idx="428">
                  <c:v>-3.1966134670516019E-4</c:v>
                </c:pt>
                <c:pt idx="429">
                  <c:v>-3.0567437613464912E-4</c:v>
                </c:pt>
                <c:pt idx="430">
                  <c:v>-2.7923063956763458E-4</c:v>
                </c:pt>
                <c:pt idx="431">
                  <c:v>-2.5433414658984773E-4</c:v>
                </c:pt>
                <c:pt idx="432">
                  <c:v>-2.426674013109351E-4</c:v>
                </c:pt>
                <c:pt idx="433">
                  <c:v>-2.3147454015107164E-4</c:v>
                </c:pt>
                <c:pt idx="434">
                  <c:v>-2.2075884329855725E-4</c:v>
                </c:pt>
                <c:pt idx="435">
                  <c:v>-2.0093428476894445E-4</c:v>
                </c:pt>
                <c:pt idx="436">
                  <c:v>-1.827332920867346E-4</c:v>
                </c:pt>
                <c:pt idx="437">
                  <c:v>-1.7445261219484467E-4</c:v>
                </c:pt>
                <c:pt idx="438">
                  <c:v>-1.6666877491943729E-4</c:v>
                </c:pt>
                <c:pt idx="439">
                  <c:v>-1.5938506026420466E-4</c:v>
                </c:pt>
                <c:pt idx="440">
                  <c:v>-1.4650104554299244E-4</c:v>
                </c:pt>
                <c:pt idx="441">
                  <c:v>-1.3075633483529886E-4</c:v>
                </c:pt>
                <c:pt idx="442">
                  <c:v>-1.2267798488839777E-4</c:v>
                </c:pt>
                <c:pt idx="443">
                  <c:v>-1.1705589939009048E-4</c:v>
                </c:pt>
                <c:pt idx="444">
                  <c:v>-1.1269705882569538E-4</c:v>
                </c:pt>
                <c:pt idx="445">
                  <c:v>-1.1170019799260109E-4</c:v>
                </c:pt>
                <c:pt idx="446">
                  <c:v>-1.1176257109107018E-4</c:v>
                </c:pt>
                <c:pt idx="447">
                  <c:v>-1.1372380993117587E-4</c:v>
                </c:pt>
                <c:pt idx="448">
                  <c:v>-1.1606767276352677E-4</c:v>
                </c:pt>
                <c:pt idx="449">
                  <c:v>-1.1539758010744386E-4</c:v>
                </c:pt>
                <c:pt idx="450">
                  <c:v>-1.1443262691929117E-4</c:v>
                </c:pt>
                <c:pt idx="451">
                  <c:v>-1.1317087343390981E-4</c:v>
                </c:pt>
                <c:pt idx="452">
                  <c:v>-1.0964829847271535E-4</c:v>
                </c:pt>
                <c:pt idx="453">
                  <c:v>-1.0511705451812331E-4</c:v>
                </c:pt>
                <c:pt idx="454">
                  <c:v>-1.0234219872031323E-4</c:v>
                </c:pt>
                <c:pt idx="455">
                  <c:v>-9.9258902380877612E-5</c:v>
                </c:pt>
                <c:pt idx="456">
                  <c:v>-9.5865225561425201E-5</c:v>
                </c:pt>
                <c:pt idx="457">
                  <c:v>-8.8033549284065405E-5</c:v>
                </c:pt>
                <c:pt idx="458">
                  <c:v>-7.9147913763171336E-5</c:v>
                </c:pt>
                <c:pt idx="459">
                  <c:v>-7.4173234676941043E-5</c:v>
                </c:pt>
                <c:pt idx="460">
                  <c:v>-6.8876534956755579E-5</c:v>
                </c:pt>
                <c:pt idx="461">
                  <c:v>-6.325587489461089E-5</c:v>
                </c:pt>
                <c:pt idx="462">
                  <c:v>-5.0924979111339507E-5</c:v>
                </c:pt>
                <c:pt idx="463">
                  <c:v>-3.749482897354682E-5</c:v>
                </c:pt>
                <c:pt idx="464">
                  <c:v>-3.0225266162772923E-5</c:v>
                </c:pt>
                <c:pt idx="465">
                  <c:v>-2.2620102774585365E-5</c:v>
                </c:pt>
                <c:pt idx="466">
                  <c:v>-1.4677398762361173E-5</c:v>
                </c:pt>
                <c:pt idx="467">
                  <c:v>2.3428446913632817E-6</c:v>
                </c:pt>
                <c:pt idx="468">
                  <c:v>2.0507623726776732E-5</c:v>
                </c:pt>
                <c:pt idx="469">
                  <c:v>2.9997471350882903E-5</c:v>
                </c:pt>
                <c:pt idx="470">
                  <c:v>3.9239195091625602E-5</c:v>
                </c:pt>
                <c:pt idx="471">
                  <c:v>4.8187727818226936E-5</c:v>
                </c:pt>
                <c:pt idx="472">
                  <c:v>6.5098239443294991E-5</c:v>
                </c:pt>
                <c:pt idx="473">
                  <c:v>8.1012900862601872E-5</c:v>
                </c:pt>
                <c:pt idx="474">
                  <c:v>8.84676929099683E-5</c:v>
                </c:pt>
                <c:pt idx="475">
                  <c:v>9.5618179740139322E-5</c:v>
                </c:pt>
                <c:pt idx="476">
                  <c:v>1.0246250896303545E-4</c:v>
                </c:pt>
                <c:pt idx="477">
                  <c:v>1.1512141660908913E-4</c:v>
                </c:pt>
                <c:pt idx="478">
                  <c:v>1.2674120283538609E-4</c:v>
                </c:pt>
                <c:pt idx="479">
                  <c:v>1.3202695882364346E-4</c:v>
                </c:pt>
                <c:pt idx="480">
                  <c:v>1.3699544289163791E-4</c:v>
                </c:pt>
                <c:pt idx="481">
                  <c:v>1.4164480306397997E-4</c:v>
                </c:pt>
                <c:pt idx="482">
                  <c:v>1.498705759744507E-4</c:v>
                </c:pt>
                <c:pt idx="483">
                  <c:v>1.5701395537277748E-4</c:v>
                </c:pt>
                <c:pt idx="484">
                  <c:v>1.6003990968102328E-4</c:v>
                </c:pt>
                <c:pt idx="485">
                  <c:v>1.6273562576104273E-4</c:v>
                </c:pt>
                <c:pt idx="486">
                  <c:v>1.6509925128377863E-4</c:v>
                </c:pt>
                <c:pt idx="487">
                  <c:v>1.687103500012817E-4</c:v>
                </c:pt>
                <c:pt idx="488">
                  <c:v>1.7119580067346244E-4</c:v>
                </c:pt>
                <c:pt idx="489">
                  <c:v>1.7137213071965226E-4</c:v>
                </c:pt>
                <c:pt idx="490">
                  <c:v>1.7120509571803412E-4</c:v>
                </c:pt>
                <c:pt idx="491">
                  <c:v>1.714445605520884E-4</c:v>
                </c:pt>
                <c:pt idx="492">
                  <c:v>1.7329072240985735E-4</c:v>
                </c:pt>
                <c:pt idx="493">
                  <c:v>1.7651601922589154E-4</c:v>
                </c:pt>
                <c:pt idx="494">
                  <c:v>1.7882443322884888E-4</c:v>
                </c:pt>
                <c:pt idx="495">
                  <c:v>1.8155392703524364E-4</c:v>
                </c:pt>
                <c:pt idx="496">
                  <c:v>1.8470693043392658E-4</c:v>
                </c:pt>
                <c:pt idx="497">
                  <c:v>1.9243688706080029E-4</c:v>
                </c:pt>
                <c:pt idx="498">
                  <c:v>2.0160263895870355E-4</c:v>
                </c:pt>
                <c:pt idx="499">
                  <c:v>2.069096396531172E-4</c:v>
                </c:pt>
                <c:pt idx="500">
                  <c:v>2.12654729712676E-4</c:v>
                </c:pt>
                <c:pt idx="501">
                  <c:v>2.188403389086417E-4</c:v>
                </c:pt>
                <c:pt idx="502">
                  <c:v>2.3269225318646507E-4</c:v>
                </c:pt>
                <c:pt idx="503">
                  <c:v>2.4803656803592329E-4</c:v>
                </c:pt>
                <c:pt idx="504">
                  <c:v>2.5646122313320265E-4</c:v>
                </c:pt>
                <c:pt idx="505">
                  <c:v>2.6534097728588712E-4</c:v>
                </c:pt>
                <c:pt idx="506">
                  <c:v>2.7467826045313165E-4</c:v>
                </c:pt>
                <c:pt idx="507">
                  <c:v>2.9489031163984638E-4</c:v>
                </c:pt>
                <c:pt idx="508">
                  <c:v>3.1665128295422178E-4</c:v>
                </c:pt>
                <c:pt idx="509">
                  <c:v>3.2831266100481635E-4</c:v>
                </c:pt>
                <c:pt idx="510">
                  <c:v>3.4044614778793109E-4</c:v>
                </c:pt>
                <c:pt idx="511">
                  <c:v>3.5305417361568433E-4</c:v>
                </c:pt>
                <c:pt idx="512">
                  <c:v>3.6728855745738674E-4</c:v>
                </c:pt>
                <c:pt idx="513">
                  <c:v>3.7766908197964987E-4</c:v>
                </c:pt>
                <c:pt idx="514">
                  <c:v>3.828716451373594E-4</c:v>
                </c:pt>
                <c:pt idx="515">
                  <c:v>3.880815279917016E-4</c:v>
                </c:pt>
                <c:pt idx="516">
                  <c:v>3.9329876365078046E-4</c:v>
                </c:pt>
                <c:pt idx="517">
                  <c:v>4.0375835749135558E-4</c:v>
                </c:pt>
                <c:pt idx="518">
                  <c:v>4.1424190042745729E-4</c:v>
                </c:pt>
                <c:pt idx="519">
                  <c:v>4.1949639944699864E-4</c:v>
                </c:pt>
                <c:pt idx="520">
                  <c:v>4.2475845089255638E-4</c:v>
                </c:pt>
                <c:pt idx="521">
                  <c:v>4.4059900221752268E-4</c:v>
                </c:pt>
                <c:pt idx="522">
                  <c:v>4.5649122502325161E-4</c:v>
                </c:pt>
                <c:pt idx="523">
                  <c:v>4.6180707538234111E-4</c:v>
                </c:pt>
                <c:pt idx="524">
                  <c:v>4.6713074441046785E-4</c:v>
                </c:pt>
                <c:pt idx="525">
                  <c:v>4.7780493612428895E-4</c:v>
                </c:pt>
                <c:pt idx="526">
                  <c:v>4.8850427164623541E-4</c:v>
                </c:pt>
                <c:pt idx="527">
                  <c:v>4.965535102063785E-4</c:v>
                </c:pt>
                <c:pt idx="528">
                  <c:v>5.0461814281480238E-4</c:v>
                </c:pt>
                <c:pt idx="529">
                  <c:v>5.1540453676242228E-4</c:v>
                </c:pt>
                <c:pt idx="530">
                  <c:v>5.2621664615178283E-4</c:v>
                </c:pt>
                <c:pt idx="531">
                  <c:v>5.3163673343973163E-4</c:v>
                </c:pt>
                <c:pt idx="532">
                  <c:v>5.3706507170797949E-4</c:v>
                </c:pt>
                <c:pt idx="533">
                  <c:v>5.425016944294763E-4</c:v>
                </c:pt>
                <c:pt idx="534">
                  <c:v>5.534035597222996E-4</c:v>
                </c:pt>
                <c:pt idx="535">
                  <c:v>5.6433169412014803E-4</c:v>
                </c:pt>
                <c:pt idx="536">
                  <c:v>5.6981023771731352E-4</c:v>
                </c:pt>
                <c:pt idx="537">
                  <c:v>5.7529726514669616E-4</c:v>
                </c:pt>
                <c:pt idx="538">
                  <c:v>5.8079280996232844E-4</c:v>
                </c:pt>
                <c:pt idx="539">
                  <c:v>5.9181341604507443E-4</c:v>
                </c:pt>
                <c:pt idx="540">
                  <c:v>6.0286082654980515E-4</c:v>
                </c:pt>
                <c:pt idx="541">
                  <c:v>6.0839945650141938E-4</c:v>
                </c:pt>
                <c:pt idx="542">
                  <c:v>6.139468032589925E-4</c:v>
                </c:pt>
                <c:pt idx="543">
                  <c:v>6.1950290017397742E-4</c:v>
                </c:pt>
                <c:pt idx="544">
                  <c:v>6.3064551684941276E-4</c:v>
                </c:pt>
                <c:pt idx="545">
                  <c:v>6.4181545404639923E-4</c:v>
                </c:pt>
                <c:pt idx="546">
                  <c:v>6.4741580056158039E-4</c:v>
                </c:pt>
                <c:pt idx="547">
                  <c:v>6.5302509669462854E-4</c:v>
                </c:pt>
                <c:pt idx="548">
                  <c:v>6.5864337583755714E-4</c:v>
                </c:pt>
                <c:pt idx="549">
                  <c:v>6.6991127323772067E-4</c:v>
                </c:pt>
                <c:pt idx="550">
                  <c:v>6.8120698763347398E-4</c:v>
                </c:pt>
                <c:pt idx="551">
                  <c:v>6.8687068059898539E-4</c:v>
                </c:pt>
                <c:pt idx="552">
                  <c:v>6.9254355635924611E-4</c:v>
                </c:pt>
                <c:pt idx="553">
                  <c:v>6.9822564782002843E-4</c:v>
                </c:pt>
                <c:pt idx="554">
                  <c:v>7.0962209636448532E-4</c:v>
                </c:pt>
                <c:pt idx="555">
                  <c:v>7.2104683782070586E-4</c:v>
                </c:pt>
                <c:pt idx="556">
                  <c:v>7.2677550769250721E-4</c:v>
                </c:pt>
                <c:pt idx="557">
                  <c:v>7.3251359292836131E-4</c:v>
                </c:pt>
                <c:pt idx="558">
                  <c:v>7.3826112700140552E-4</c:v>
                </c:pt>
                <c:pt idx="559">
                  <c:v>7.4978939731552895E-4</c:v>
                </c:pt>
                <c:pt idx="560">
                  <c:v>7.613464156577866E-4</c:v>
                </c:pt>
                <c:pt idx="561">
                  <c:v>7.6714169240746854E-4</c:v>
                </c:pt>
                <c:pt idx="562">
                  <c:v>7.7294661737444599E-4</c:v>
                </c:pt>
                <c:pt idx="563">
                  <c:v>7.7876122411294282E-4</c:v>
                </c:pt>
                <c:pt idx="564">
                  <c:v>7.9042458731147188E-4</c:v>
                </c:pt>
                <c:pt idx="565">
                  <c:v>8.0211713192424093E-4</c:v>
                </c:pt>
                <c:pt idx="566">
                  <c:v>8.0798064564691562E-4</c:v>
                </c:pt>
                <c:pt idx="567">
                  <c:v>8.1385404048093407E-4</c:v>
                </c:pt>
                <c:pt idx="568">
                  <c:v>8.1973734985899113E-4</c:v>
                </c:pt>
                <c:pt idx="569">
                  <c:v>8.3153907758702899E-4</c:v>
                </c:pt>
                <c:pt idx="570">
                  <c:v>8.4337039737285735E-4</c:v>
                </c:pt>
                <c:pt idx="571">
                  <c:v>8.4930377824667743E-4</c:v>
                </c:pt>
                <c:pt idx="572">
                  <c:v>8.5524727312617766E-4</c:v>
                </c:pt>
                <c:pt idx="573">
                  <c:v>8.6120091528200157E-4</c:v>
                </c:pt>
                <c:pt idx="574">
                  <c:v>8.7314427924331073E-4</c:v>
                </c:pt>
                <c:pt idx="575">
                  <c:v>8.8511762301364972E-4</c:v>
                </c:pt>
                <c:pt idx="576">
                  <c:v>8.9112250105671126E-4</c:v>
                </c:pt>
                <c:pt idx="577">
                  <c:v>8.9713772600008416E-4</c:v>
                </c:pt>
                <c:pt idx="578">
                  <c:v>9.031633311549778E-4</c:v>
                </c:pt>
                <c:pt idx="579">
                  <c:v>9.1525160361344672E-4</c:v>
                </c:pt>
                <c:pt idx="580">
                  <c:v>9.2737021954683585E-4</c:v>
                </c:pt>
                <c:pt idx="581">
                  <c:v>9.3344822486036289E-4</c:v>
                </c:pt>
                <c:pt idx="582">
                  <c:v>9.3953681005018018E-4</c:v>
                </c:pt>
                <c:pt idx="583">
                  <c:v>9.4563600834649377E-4</c:v>
                </c:pt>
                <c:pt idx="584">
                  <c:v>9.5787246189880276E-4</c:v>
                </c:pt>
                <c:pt idx="585">
                  <c:v>9.7013959784942986E-4</c:v>
                </c:pt>
                <c:pt idx="586">
                  <c:v>9.7629236053677266E-4</c:v>
                </c:pt>
                <c:pt idx="587">
                  <c:v>9.8245593611721535E-4</c:v>
                </c:pt>
                <c:pt idx="588">
                  <c:v>9.886303576589154E-4</c:v>
                </c:pt>
                <c:pt idx="589">
                  <c:v>1.0010182654265841E-3</c:v>
                </c:pt>
                <c:pt idx="590">
                  <c:v>1.0134371687729451E-3</c:v>
                </c:pt>
                <c:pt idx="591">
                  <c:v>1.0196663191017201E-3</c:v>
                </c:pt>
                <c:pt idx="592">
                  <c:v>1.0259065150570552E-3</c:v>
                </c:pt>
                <c:pt idx="593">
                  <c:v>1.0321577898692467E-3</c:v>
                </c:pt>
                <c:pt idx="594">
                  <c:v>1.0447004255022224E-3</c:v>
                </c:pt>
                <c:pt idx="595">
                  <c:v>1.0572743430626739E-3</c:v>
                </c:pt>
                <c:pt idx="596">
                  <c:v>1.0635815111406238E-3</c:v>
                </c:pt>
                <c:pt idx="597">
                  <c:v>1.0698999577410085E-3</c:v>
                </c:pt>
                <c:pt idx="598">
                  <c:v>1.0762297160941713E-3</c:v>
                </c:pt>
                <c:pt idx="599">
                  <c:v>1.0889303533698463E-3</c:v>
                </c:pt>
                <c:pt idx="600">
                  <c:v>1.1016625318443023E-3</c:v>
                </c:pt>
                <c:pt idx="601">
                  <c:v>1.1080493477814376E-3</c:v>
                </c:pt>
                <c:pt idx="602">
                  <c:v>1.1144476750966877E-3</c:v>
                </c:pt>
                <c:pt idx="603">
                  <c:v>1.1208575469393957E-3</c:v>
                </c:pt>
                <c:pt idx="604">
                  <c:v>1.1337194604699504E-3</c:v>
                </c:pt>
                <c:pt idx="605">
                  <c:v>1.1466131458948293E-3</c:v>
                </c:pt>
                <c:pt idx="606">
                  <c:v>1.1530812397629552E-3</c:v>
                </c:pt>
                <c:pt idx="607">
                  <c:v>1.1595610779057337E-3</c:v>
                </c:pt>
                <c:pt idx="608">
                  <c:v>1.1660526935536038E-3</c:v>
                </c:pt>
                <c:pt idx="609">
                  <c:v>1.1790791580892257E-3</c:v>
                </c:pt>
                <c:pt idx="610">
                  <c:v>1.1921375960481503E-3</c:v>
                </c:pt>
                <c:pt idx="611">
                  <c:v>1.1986885980430093E-3</c:v>
                </c:pt>
                <c:pt idx="612">
                  <c:v>1.2052515771283545E-3</c:v>
                </c:pt>
                <c:pt idx="613">
                  <c:v>1.2118265665751978E-3</c:v>
                </c:pt>
                <c:pt idx="614">
                  <c:v>1.225020857712826E-3</c:v>
                </c:pt>
                <c:pt idx="615">
                  <c:v>1.2382472933169806E-3</c:v>
                </c:pt>
                <c:pt idx="616">
                  <c:v>1.2448828334746408E-3</c:v>
                </c:pt>
                <c:pt idx="617">
                  <c:v>1.2515305836605412E-3</c:v>
                </c:pt>
                <c:pt idx="618">
                  <c:v>1.2581905771862673E-3</c:v>
                </c:pt>
                <c:pt idx="619">
                  <c:v>1.2715559707147665E-3</c:v>
                </c:pt>
                <c:pt idx="620">
                  <c:v>1.2849536484879852E-3</c:v>
                </c:pt>
                <c:pt idx="621">
                  <c:v>1.2916753569685564E-3</c:v>
                </c:pt>
                <c:pt idx="622">
                  <c:v>1.2984095084154789E-3</c:v>
                </c:pt>
                <c:pt idx="623">
                  <c:v>1.3051561359377728E-3</c:v>
                </c:pt>
                <c:pt idx="624">
                  <c:v>1.3186959085886608E-3</c:v>
                </c:pt>
                <c:pt idx="625">
                  <c:v>1.3322680724463353E-3</c:v>
                </c:pt>
                <c:pt idx="626">
                  <c:v>1.339077579534022E-3</c:v>
                </c:pt>
                <c:pt idx="627">
                  <c:v>1.3458997623644429E-3</c:v>
                </c:pt>
                <c:pt idx="628">
                  <c:v>1.3527346540871934E-3</c:v>
                </c:pt>
                <c:pt idx="629">
                  <c:v>1.3664520827462259E-3</c:v>
                </c:pt>
                <c:pt idx="630">
                  <c:v>1.3802019762571309E-3</c:v>
                </c:pt>
                <c:pt idx="631">
                  <c:v>1.3871009120360999E-3</c:v>
                </c:pt>
                <c:pt idx="632">
                  <c:v>1.3940127562129883E-3</c:v>
                </c:pt>
                <c:pt idx="633">
                  <c:v>1.4009375424237269E-3</c:v>
                </c:pt>
                <c:pt idx="634">
                  <c:v>1.414835904748062E-3</c:v>
                </c:pt>
                <c:pt idx="635">
                  <c:v>1.4287667708821215E-3</c:v>
                </c:pt>
                <c:pt idx="636">
                  <c:v>1.4357567652770805E-3</c:v>
                </c:pt>
                <c:pt idx="637">
                  <c:v>1.4427599012928529E-3</c:v>
                </c:pt>
                <c:pt idx="638">
                  <c:v>1.4497762117954794E-3</c:v>
                </c:pt>
                <c:pt idx="639">
                  <c:v>1.4638587860886913E-3</c:v>
                </c:pt>
                <c:pt idx="640">
                  <c:v>1.4782011819157511E-3</c:v>
                </c:pt>
                <c:pt idx="641">
                  <c:v>1.4857258814631148E-3</c:v>
                </c:pt>
                <c:pt idx="642">
                  <c:v>1.4932449683741041E-3</c:v>
                </c:pt>
                <c:pt idx="643">
                  <c:v>1.5007583872929605E-3</c:v>
                </c:pt>
                <c:pt idx="644">
                  <c:v>1.5157723485657994E-3</c:v>
                </c:pt>
                <c:pt idx="645">
                  <c:v>1.5307542716360924E-3</c:v>
                </c:pt>
                <c:pt idx="646">
                  <c:v>1.5382385170967709E-3</c:v>
                </c:pt>
                <c:pt idx="647">
                  <c:v>1.5457167612148795E-3</c:v>
                </c:pt>
                <c:pt idx="648">
                  <c:v>1.5531889483509352E-3</c:v>
                </c:pt>
                <c:pt idx="649">
                  <c:v>1.56811959228614E-3</c:v>
                </c:pt>
                <c:pt idx="650">
                  <c:v>1.5830160171213137E-3</c:v>
                </c:pt>
                <c:pt idx="651">
                  <c:v>1.5904570866591655E-3</c:v>
                </c:pt>
                <c:pt idx="652">
                  <c:v>1.5978917658641704E-3</c:v>
                </c:pt>
                <c:pt idx="653">
                  <c:v>1.6053199993804499E-3</c:v>
                </c:pt>
                <c:pt idx="654">
                  <c:v>1.6201618941655638E-3</c:v>
                </c:pt>
                <c:pt idx="655">
                  <c:v>1.6349673645776528E-3</c:v>
                </c:pt>
                <c:pt idx="656">
                  <c:v>1.642362536029447E-3</c:v>
                </c:pt>
                <c:pt idx="657">
                  <c:v>1.6497509284008466E-3</c:v>
                </c:pt>
                <c:pt idx="658">
                  <c:v>1.6571324861738219E-3</c:v>
                </c:pt>
                <c:pt idx="659">
                  <c:v>1.6718801996870787E-3</c:v>
                </c:pt>
                <c:pt idx="660">
                  <c:v>1.6865892598669854E-3</c:v>
                </c:pt>
                <c:pt idx="661">
                  <c:v>1.6939358112287291E-3</c:v>
                </c:pt>
                <c:pt idx="662">
                  <c:v>1.7012751946405564E-3</c:v>
                </c:pt>
                <c:pt idx="663">
                  <c:v>1.7086073547059513E-3</c:v>
                </c:pt>
                <c:pt idx="664">
                  <c:v>1.7232554544224651E-3</c:v>
                </c:pt>
                <c:pt idx="665">
                  <c:v>1.7378626487502982E-3</c:v>
                </c:pt>
                <c:pt idx="666">
                  <c:v>1.7451578581772866E-3</c:v>
                </c:pt>
                <c:pt idx="667">
                  <c:v>1.7524455106628701E-3</c:v>
                </c:pt>
                <c:pt idx="668">
                  <c:v>1.7597255508509998E-3</c:v>
                </c:pt>
                <c:pt idx="669">
                  <c:v>1.7742686037496521E-3</c:v>
                </c:pt>
                <c:pt idx="670">
                  <c:v>1.7887684774148503E-3</c:v>
                </c:pt>
                <c:pt idx="671">
                  <c:v>1.7960096226543902E-3</c:v>
                </c:pt>
                <c:pt idx="672">
                  <c:v>1.8032428223253591E-3</c:v>
                </c:pt>
                <c:pt idx="673">
                  <c:v>1.8104680207069413E-3</c:v>
                </c:pt>
                <c:pt idx="674">
                  <c:v>1.824900593123985E-3</c:v>
                </c:pt>
                <c:pt idx="675">
                  <c:v>1.8392876915830291E-3</c:v>
                </c:pt>
                <c:pt idx="676">
                  <c:v>1.8464720507444399E-3</c:v>
                </c:pt>
                <c:pt idx="677">
                  <c:v>1.853648075426068E-3</c:v>
                </c:pt>
                <c:pt idx="678">
                  <c:v>1.8608157101907088E-3</c:v>
                </c:pt>
                <c:pt idx="679">
                  <c:v>1.8751323679307972E-3</c:v>
                </c:pt>
                <c:pt idx="680">
                  <c:v>1.8894012371611201E-3</c:v>
                </c:pt>
                <c:pt idx="681">
                  <c:v>1.8965260883510803E-3</c:v>
                </c:pt>
                <c:pt idx="682">
                  <c:v>1.9036422161091502E-3</c:v>
                </c:pt>
                <c:pt idx="683">
                  <c:v>1.9107495648765023E-3</c:v>
                </c:pt>
                <c:pt idx="684">
                  <c:v>1.9249448735271621E-3</c:v>
                </c:pt>
                <c:pt idx="685">
                  <c:v>1.9390900602397206E-3</c:v>
                </c:pt>
                <c:pt idx="686">
                  <c:v>1.9461526812786642E-3</c:v>
                </c:pt>
                <c:pt idx="687">
                  <c:v>1.9532061899737697E-3</c:v>
                </c:pt>
                <c:pt idx="688">
                  <c:v>1.9602505310903468E-3</c:v>
                </c:pt>
                <c:pt idx="689">
                  <c:v>1.974319055310713E-3</c:v>
                </c:pt>
                <c:pt idx="690">
                  <c:v>1.9883351064863206E-3</c:v>
                </c:pt>
                <c:pt idx="691">
                  <c:v>1.9953327754353052E-3</c:v>
                </c:pt>
                <c:pt idx="692">
                  <c:v>2.0023209432091975E-3</c:v>
                </c:pt>
                <c:pt idx="693">
                  <c:v>2.0092995544111632E-3</c:v>
                </c:pt>
                <c:pt idx="694">
                  <c:v>2.0232358585183679E-3</c:v>
                </c:pt>
                <c:pt idx="695">
                  <c:v>2.037117321915703E-3</c:v>
                </c:pt>
                <c:pt idx="696">
                  <c:v>2.0509756308761148E-3</c:v>
                </c:pt>
                <c:pt idx="697">
                  <c:v>2.0716762285114005E-3</c:v>
                </c:pt>
                <c:pt idx="698">
                  <c:v>2.0854176523636106E-3</c:v>
                </c:pt>
                <c:pt idx="699">
                  <c:v>2.0957079273077146E-3</c:v>
                </c:pt>
                <c:pt idx="700">
                  <c:v>2.1059655562247247E-3</c:v>
                </c:pt>
                <c:pt idx="701">
                  <c:v>2.119621110506743E-3</c:v>
                </c:pt>
                <c:pt idx="702">
                  <c:v>2.133217043689857E-3</c:v>
                </c:pt>
                <c:pt idx="703">
                  <c:v>2.1400035241033091E-3</c:v>
                </c:pt>
                <c:pt idx="704">
                  <c:v>2.1467793369674493E-3</c:v>
                </c:pt>
                <c:pt idx="705">
                  <c:v>2.1535444265205908E-3</c:v>
                </c:pt>
                <c:pt idx="706">
                  <c:v>2.1670514497676178E-3</c:v>
                </c:pt>
                <c:pt idx="707">
                  <c:v>2.1804964417383183E-3</c:v>
                </c:pt>
                <c:pt idx="708">
                  <c:v>2.1872070819985837E-3</c:v>
                </c:pt>
                <c:pt idx="709">
                  <c:v>2.1939066657148732E-3</c:v>
                </c:pt>
                <c:pt idx="710">
                  <c:v>2.2005951374496446E-3</c:v>
                </c:pt>
                <c:pt idx="711">
                  <c:v>2.2139481915375825E-3</c:v>
                </c:pt>
                <c:pt idx="712">
                  <c:v>2.2272367923779849E-3</c:v>
                </c:pt>
                <c:pt idx="713">
                  <c:v>2.2338688703724976E-3</c:v>
                </c:pt>
                <c:pt idx="714">
                  <c:v>2.2404895031117337E-3</c:v>
                </c:pt>
                <c:pt idx="715">
                  <c:v>2.2470986347933961E-3</c:v>
                </c:pt>
                <c:pt idx="716">
                  <c:v>2.2602922809611208E-3</c:v>
                </c:pt>
                <c:pt idx="717">
                  <c:v>2.2734190414629963E-3</c:v>
                </c:pt>
                <c:pt idx="718">
                  <c:v>2.2799698352392083E-3</c:v>
                </c:pt>
                <c:pt idx="719">
                  <c:v>2.286508794764888E-3</c:v>
                </c:pt>
                <c:pt idx="720">
                  <c:v>2.2930358646429346E-3</c:v>
                </c:pt>
                <c:pt idx="721">
                  <c:v>2.3060646632339331E-3</c:v>
                </c:pt>
                <c:pt idx="722">
                  <c:v>2.3190241347116384E-3</c:v>
                </c:pt>
                <c:pt idx="723">
                  <c:v>2.3254909222744863E-3</c:v>
                </c:pt>
                <c:pt idx="724">
                  <c:v>2.3319454867938866E-3</c:v>
                </c:pt>
                <c:pt idx="725">
                  <c:v>2.3383877725485108E-3</c:v>
                </c:pt>
                <c:pt idx="726">
                  <c:v>2.351246283510142E-3</c:v>
                </c:pt>
                <c:pt idx="727">
                  <c:v>2.3640330181526983E-3</c:v>
                </c:pt>
                <c:pt idx="728">
                  <c:v>2.3704130773836421E-3</c:v>
                </c:pt>
                <c:pt idx="729">
                  <c:v>2.3767805247374343E-3</c:v>
                </c:pt>
                <c:pt idx="730">
                  <c:v>2.383135304492709E-3</c:v>
                </c:pt>
                <c:pt idx="731">
                  <c:v>2.3958180869311269E-3</c:v>
                </c:pt>
                <c:pt idx="732">
                  <c:v>2.4084266375182235E-3</c:v>
                </c:pt>
                <c:pt idx="733">
                  <c:v>2.4147172464184762E-3</c:v>
                </c:pt>
                <c:pt idx="734">
                  <c:v>2.4209948545265742E-3</c:v>
                </c:pt>
                <c:pt idx="735">
                  <c:v>2.4272594062426881E-3</c:v>
                </c:pt>
                <c:pt idx="736">
                  <c:v>2.4397610186138985E-3</c:v>
                </c:pt>
                <c:pt idx="737">
                  <c:v>2.4521859384872922E-3</c:v>
                </c:pt>
                <c:pt idx="738">
                  <c:v>2.4583843751373909E-3</c:v>
                </c:pt>
                <c:pt idx="739">
                  <c:v>2.4645694219990449E-3</c:v>
                </c:pt>
                <c:pt idx="740">
                  <c:v>2.4707410237155346E-3</c:v>
                </c:pt>
                <c:pt idx="741">
                  <c:v>2.4830560235990021E-3</c:v>
                </c:pt>
                <c:pt idx="742">
                  <c:v>2.4952918670513827E-3</c:v>
                </c:pt>
                <c:pt idx="743">
                  <c:v>2.5013954092870912E-3</c:v>
                </c:pt>
                <c:pt idx="744">
                  <c:v>2.5074851730215067E-3</c:v>
                </c:pt>
                <c:pt idx="745">
                  <c:v>2.5135611024926403E-3</c:v>
                </c:pt>
                <c:pt idx="746">
                  <c:v>2.5256840470416373E-3</c:v>
                </c:pt>
                <c:pt idx="747">
                  <c:v>2.5377253689477116E-3</c:v>
                </c:pt>
                <c:pt idx="748">
                  <c:v>2.5437312948058803E-3</c:v>
                </c:pt>
                <c:pt idx="749">
                  <c:v>2.549723053247078E-3</c:v>
                </c:pt>
                <c:pt idx="750">
                  <c:v>2.5557005886713826E-3</c:v>
                </c:pt>
                <c:pt idx="751">
                  <c:v>2.567626033957058E-3</c:v>
                </c:pt>
                <c:pt idx="752">
                  <c:v>2.5794673899841168E-3</c:v>
                </c:pt>
                <c:pt idx="753">
                  <c:v>2.5853729774596408E-3</c:v>
                </c:pt>
                <c:pt idx="754">
                  <c:v>2.5912640084402245E-3</c:v>
                </c:pt>
                <c:pt idx="755">
                  <c:v>2.5971404278932512E-3</c:v>
                </c:pt>
                <c:pt idx="756">
                  <c:v>2.6088629294253132E-3</c:v>
                </c:pt>
                <c:pt idx="757">
                  <c:v>2.620498875918198E-3</c:v>
                </c:pt>
                <c:pt idx="758">
                  <c:v>2.6263014028020245E-3</c:v>
                </c:pt>
                <c:pt idx="759">
                  <c:v>2.6320889847206161E-3</c:v>
                </c:pt>
                <c:pt idx="760">
                  <c:v>2.6378615658713815E-3</c:v>
                </c:pt>
                <c:pt idx="761">
                  <c:v>2.6493756784583475E-3</c:v>
                </c:pt>
                <c:pt idx="762">
                  <c:v>2.6608007726201424E-3</c:v>
                </c:pt>
                <c:pt idx="763">
                  <c:v>2.6664975169856625E-3</c:v>
                </c:pt>
                <c:pt idx="764">
                  <c:v>2.6721789274697276E-3</c:v>
                </c:pt>
                <c:pt idx="765">
                  <c:v>2.677844948431817E-3</c:v>
                </c:pt>
                <c:pt idx="766">
                  <c:v>2.6891452261238111E-3</c:v>
                </c:pt>
                <c:pt idx="767">
                  <c:v>2.7005394460120312E-3</c:v>
                </c:pt>
                <c:pt idx="768">
                  <c:v>2.7065104086434334E-3</c:v>
                </c:pt>
                <c:pt idx="769">
                  <c:v>2.7124835169997467E-3</c:v>
                </c:pt>
                <c:pt idx="770">
                  <c:v>2.7304587910429302E-3</c:v>
                </c:pt>
                <c:pt idx="771">
                  <c:v>2.7483675397701542E-3</c:v>
                </c:pt>
                <c:pt idx="772">
                  <c:v>2.7543558237369181E-3</c:v>
                </c:pt>
                <c:pt idx="773">
                  <c:v>2.7603462979253718E-3</c:v>
                </c:pt>
                <c:pt idx="774">
                  <c:v>2.7723556310625644E-3</c:v>
                </c:pt>
                <c:pt idx="775">
                  <c:v>2.78433020546355E-3</c:v>
                </c:pt>
                <c:pt idx="776">
                  <c:v>2.7903317127432599E-3</c:v>
                </c:pt>
                <c:pt idx="777">
                  <c:v>2.7963354433133496E-3</c:v>
                </c:pt>
                <c:pt idx="778">
                  <c:v>2.8023414024826512E-3</c:v>
                </c:pt>
                <c:pt idx="779">
                  <c:v>2.8143824781934413E-3</c:v>
                </c:pt>
                <c:pt idx="780">
                  <c:v>2.8263876374882645E-3</c:v>
                </c:pt>
                <c:pt idx="781">
                  <c:v>2.8324048233385156E-3</c:v>
                </c:pt>
                <c:pt idx="782">
                  <c:v>2.8384242710187977E-3</c:v>
                </c:pt>
                <c:pt idx="783">
                  <c:v>2.8535177102340307E-3</c:v>
                </c:pt>
                <c:pt idx="784">
                  <c:v>2.8685556317978732E-3</c:v>
                </c:pt>
                <c:pt idx="785">
                  <c:v>2.8745887669283888E-3</c:v>
                </c:pt>
                <c:pt idx="786">
                  <c:v>2.8806242027528167E-3</c:v>
                </c:pt>
                <c:pt idx="787">
                  <c:v>2.8866619446205233E-3</c:v>
                </c:pt>
                <c:pt idx="788">
                  <c:v>2.8987681642397632E-3</c:v>
                </c:pt>
                <c:pt idx="789">
                  <c:v>2.9108360838475643E-3</c:v>
                </c:pt>
                <c:pt idx="790">
                  <c:v>2.9168854391709667E-3</c:v>
                </c:pt>
                <c:pt idx="791">
                  <c:v>2.9229371337280118E-3</c:v>
                </c:pt>
                <c:pt idx="792">
                  <c:v>2.9289911731517396E-3</c:v>
                </c:pt>
                <c:pt idx="793">
                  <c:v>2.9411307944955814E-3</c:v>
                </c:pt>
                <c:pt idx="794">
                  <c:v>2.9532308891755351E-3</c:v>
                </c:pt>
                <c:pt idx="795">
                  <c:v>2.9592967354831563E-3</c:v>
                </c:pt>
                <c:pt idx="796">
                  <c:v>2.9653649597262866E-3</c:v>
                </c:pt>
                <c:pt idx="797">
                  <c:v>2.971435567335352E-3</c:v>
                </c:pt>
                <c:pt idx="798">
                  <c:v>2.9836091437648888E-3</c:v>
                </c:pt>
                <c:pt idx="799">
                  <c:v>2.9957419434435287E-3</c:v>
                </c:pt>
                <c:pt idx="800">
                  <c:v>3.0018245513648884E-3</c:v>
                </c:pt>
                <c:pt idx="801">
                  <c:v>3.007909576045235E-3</c:v>
                </c:pt>
                <c:pt idx="802">
                  <c:v>3.0139970228744779E-3</c:v>
                </c:pt>
                <c:pt idx="803">
                  <c:v>3.0262051076921427E-3</c:v>
                </c:pt>
                <c:pt idx="804">
                  <c:v>3.0383711420721307E-3</c:v>
                </c:pt>
                <c:pt idx="805">
                  <c:v>3.0444707826422714E-3</c:v>
                </c:pt>
                <c:pt idx="806">
                  <c:v>3.0505728783491565E-3</c:v>
                </c:pt>
                <c:pt idx="807">
                  <c:v>3.0566774350689863E-3</c:v>
                </c:pt>
                <c:pt idx="808">
                  <c:v>3.0689205819412944E-3</c:v>
                </c:pt>
                <c:pt idx="809">
                  <c:v>3.0811203807270694E-3</c:v>
                </c:pt>
                <c:pt idx="810">
                  <c:v>3.0872373245355573E-3</c:v>
                </c:pt>
                <c:pt idx="811">
                  <c:v>3.0933567623043501E-3</c:v>
                </c:pt>
                <c:pt idx="812">
                  <c:v>3.0994786996259879E-3</c:v>
                </c:pt>
                <c:pt idx="813">
                  <c:v>3.1117574621282811E-3</c:v>
                </c:pt>
                <c:pt idx="814">
                  <c:v>3.1239915547924138E-3</c:v>
                </c:pt>
                <c:pt idx="815">
                  <c:v>3.1301260727127711E-3</c:v>
                </c:pt>
                <c:pt idx="816">
                  <c:v>3.1362631232549399E-3</c:v>
                </c:pt>
                <c:pt idx="817">
                  <c:v>3.1424027120519897E-3</c:v>
                </c:pt>
                <c:pt idx="818">
                  <c:v>3.1547176440236907E-3</c:v>
                </c:pt>
                <c:pt idx="819">
                  <c:v>3.1669865598974007E-3</c:v>
                </c:pt>
                <c:pt idx="820">
                  <c:v>3.1731389226818682E-3</c:v>
                </c:pt>
                <c:pt idx="821">
                  <c:v>3.1792938568307428E-3</c:v>
                </c:pt>
                <c:pt idx="822">
                  <c:v>3.1854513679365759E-3</c:v>
                </c:pt>
                <c:pt idx="823">
                  <c:v>3.1978030231475489E-3</c:v>
                </c:pt>
                <c:pt idx="824">
                  <c:v>3.2101072916733021E-3</c:v>
                </c:pt>
                <c:pt idx="825">
                  <c:v>3.2162777700338882E-3</c:v>
                </c:pt>
                <c:pt idx="826">
                  <c:v>3.2224508586636146E-3</c:v>
                </c:pt>
                <c:pt idx="827">
                  <c:v>3.2286265626687515E-3</c:v>
                </c:pt>
                <c:pt idx="828">
                  <c:v>3.2410154952691654E-3</c:v>
                </c:pt>
                <c:pt idx="829">
                  <c:v>3.2533556455102961E-3</c:v>
                </c:pt>
                <c:pt idx="830">
                  <c:v>3.2595445104024461E-3</c:v>
                </c:pt>
                <c:pt idx="831">
                  <c:v>3.2657360240632726E-3</c:v>
                </c:pt>
                <c:pt idx="832">
                  <c:v>3.2719301920448151E-3</c:v>
                </c:pt>
                <c:pt idx="833">
                  <c:v>3.2843569560019248E-3</c:v>
                </c:pt>
                <c:pt idx="834">
                  <c:v>3.2967335170032419E-3</c:v>
                </c:pt>
                <c:pt idx="835">
                  <c:v>3.3029410392206009E-3</c:v>
                </c:pt>
                <c:pt idx="836">
                  <c:v>3.3091512487872631E-3</c:v>
                </c:pt>
                <c:pt idx="837">
                  <c:v>3.3153641512957974E-3</c:v>
                </c:pt>
                <c:pt idx="838">
                  <c:v>3.32782930110051E-3</c:v>
                </c:pt>
                <c:pt idx="839">
                  <c:v>3.3402428017490723E-3</c:v>
                </c:pt>
                <c:pt idx="840">
                  <c:v>3.3464692519234885E-3</c:v>
                </c:pt>
                <c:pt idx="841">
                  <c:v>3.3526984283115437E-3</c:v>
                </c:pt>
                <c:pt idx="842">
                  <c:v>3.3589303362626705E-3</c:v>
                </c:pt>
                <c:pt idx="843">
                  <c:v>3.3714344261772658E-3</c:v>
                </c:pt>
                <c:pt idx="844">
                  <c:v>3.3838853951441913E-3</c:v>
                </c:pt>
                <c:pt idx="845">
                  <c:v>3.3901310443130504E-3</c:v>
                </c:pt>
                <c:pt idx="846">
                  <c:v>3.3963794581952133E-3</c:v>
                </c:pt>
                <c:pt idx="847">
                  <c:v>3.402630642383261E-3</c:v>
                </c:pt>
                <c:pt idx="848">
                  <c:v>3.4151742268778481E-3</c:v>
                </c:pt>
                <c:pt idx="849">
                  <c:v>3.4276631929923444E-3</c:v>
                </c:pt>
                <c:pt idx="850">
                  <c:v>3.4339283117475706E-3</c:v>
                </c:pt>
                <c:pt idx="851">
                  <c:v>3.4401962339994756E-3</c:v>
                </c:pt>
                <c:pt idx="852">
                  <c:v>3.4464669651785508E-3</c:v>
                </c:pt>
                <c:pt idx="853">
                  <c:v>3.4590505989623203E-3</c:v>
                </c:pt>
                <c:pt idx="854">
                  <c:v>3.4715780906536286E-3</c:v>
                </c:pt>
                <c:pt idx="855">
                  <c:v>3.4778629498711179E-3</c:v>
                </c:pt>
                <c:pt idx="856">
                  <c:v>3.4841506512066078E-3</c:v>
                </c:pt>
                <c:pt idx="857">
                  <c:v>3.4904412001716453E-3</c:v>
                </c:pt>
                <c:pt idx="858">
                  <c:v>3.5030654380755477E-3</c:v>
                </c:pt>
                <c:pt idx="859">
                  <c:v>3.5156319837739412E-3</c:v>
                </c:pt>
                <c:pt idx="860">
                  <c:v>3.5219368541677984E-3</c:v>
                </c:pt>
                <c:pt idx="861">
                  <c:v>3.5282446053820707E-3</c:v>
                </c:pt>
                <c:pt idx="862">
                  <c:v>3.5345552430498827E-3</c:v>
                </c:pt>
                <c:pt idx="863">
                  <c:v>3.5472206399228519E-3</c:v>
                </c:pt>
                <c:pt idx="864">
                  <c:v>3.5598267678392261E-3</c:v>
                </c:pt>
                <c:pt idx="865">
                  <c:v>3.5661519202049123E-3</c:v>
                </c:pt>
                <c:pt idx="866">
                  <c:v>3.5724799921745204E-3</c:v>
                </c:pt>
                <c:pt idx="867">
                  <c:v>3.5788109892190842E-3</c:v>
                </c:pt>
                <c:pt idx="868">
                  <c:v>3.5915181002025131E-3</c:v>
                </c:pt>
                <c:pt idx="869">
                  <c:v>3.6041643384591617E-3</c:v>
                </c:pt>
                <c:pt idx="870">
                  <c:v>3.6105100436329709E-3</c:v>
                </c:pt>
                <c:pt idx="871">
                  <c:v>3.6168587071132045E-3</c:v>
                </c:pt>
                <c:pt idx="872">
                  <c:v>3.6232103343303793E-3</c:v>
                </c:pt>
                <c:pt idx="873">
                  <c:v>3.6359597145787935E-3</c:v>
                </c:pt>
                <c:pt idx="874">
                  <c:v>3.6486465910835026E-3</c:v>
                </c:pt>
                <c:pt idx="875">
                  <c:v>3.6550131199830889E-3</c:v>
                </c:pt>
                <c:pt idx="876">
                  <c:v>3.6613826456079789E-3</c:v>
                </c:pt>
                <c:pt idx="877">
                  <c:v>3.6677551738749851E-3</c:v>
                </c:pt>
                <c:pt idx="878">
                  <c:v>3.6805473787900555E-3</c:v>
                </c:pt>
                <c:pt idx="879">
                  <c:v>3.6932754213668119E-3</c:v>
                </c:pt>
                <c:pt idx="880">
                  <c:v>3.6996630446669994E-3</c:v>
                </c:pt>
                <c:pt idx="881">
                  <c:v>3.7060537034761315E-3</c:v>
                </c:pt>
                <c:pt idx="882">
                  <c:v>3.712447403427359E-3</c:v>
                </c:pt>
                <c:pt idx="883">
                  <c:v>3.7252829885002082E-3</c:v>
                </c:pt>
                <c:pt idx="884">
                  <c:v>3.7380527249253341E-3</c:v>
                </c:pt>
                <c:pt idx="885">
                  <c:v>3.7444617133417873E-3</c:v>
                </c:pt>
                <c:pt idx="886">
                  <c:v>3.7508737760508716E-3</c:v>
                </c:pt>
                <c:pt idx="887">
                  <c:v>3.757288918523647E-3</c:v>
                </c:pt>
                <c:pt idx="888">
                  <c:v>3.77016843944735E-3</c:v>
                </c:pt>
                <c:pt idx="889">
                  <c:v>3.7829803971343896E-3</c:v>
                </c:pt>
                <c:pt idx="890">
                  <c:v>3.7894110215857114E-3</c:v>
                </c:pt>
                <c:pt idx="891">
                  <c:v>3.795844758991823E-3</c:v>
                </c:pt>
                <c:pt idx="892">
                  <c:v>3.8022816148237924E-3</c:v>
                </c:pt>
                <c:pt idx="893">
                  <c:v>3.815205627335744E-3</c:v>
                </c:pt>
                <c:pt idx="894">
                  <c:v>3.8280603337362486E-3</c:v>
                </c:pt>
                <c:pt idx="895">
                  <c:v>3.8345128648982173E-3</c:v>
                </c:pt>
                <c:pt idx="896">
                  <c:v>3.8409685477987544E-3</c:v>
                </c:pt>
                <c:pt idx="897">
                  <c:v>3.8474273877873613E-3</c:v>
                </c:pt>
                <c:pt idx="898">
                  <c:v>3.8603964478493764E-3</c:v>
                </c:pt>
                <c:pt idx="899">
                  <c:v>3.8732944301917652E-3</c:v>
                </c:pt>
                <c:pt idx="900">
                  <c:v>3.8797691389431039E-3</c:v>
                </c:pt>
                <c:pt idx="901">
                  <c:v>3.8862470380547375E-3</c:v>
                </c:pt>
                <c:pt idx="902">
                  <c:v>3.8927281330382729E-3</c:v>
                </c:pt>
                <c:pt idx="903">
                  <c:v>3.9057427967465635E-3</c:v>
                </c:pt>
                <c:pt idx="904">
                  <c:v>3.9186845820451078E-3</c:v>
                </c:pt>
                <c:pt idx="905">
                  <c:v>3.9251817391838138E-3</c:v>
                </c:pt>
                <c:pt idx="906">
                  <c:v>3.93168212538564E-3</c:v>
                </c:pt>
                <c:pt idx="907">
                  <c:v>3.9381857460811468E-3</c:v>
                </c:pt>
                <c:pt idx="908">
                  <c:v>3.9512465697114025E-3</c:v>
                </c:pt>
                <c:pt idx="909">
                  <c:v>3.9642326848832498E-3</c:v>
                </c:pt>
                <c:pt idx="910">
                  <c:v>3.9707525612481765E-3</c:v>
                </c:pt>
                <c:pt idx="911">
                  <c:v>3.9772757052575197E-3</c:v>
                </c:pt>
                <c:pt idx="912">
                  <c:v>3.9838021225039426E-3</c:v>
                </c:pt>
                <c:pt idx="913">
                  <c:v>3.9969096624754025E-3</c:v>
                </c:pt>
                <c:pt idx="914">
                  <c:v>4.0099406343765158E-3</c:v>
                </c:pt>
                <c:pt idx="915">
                  <c:v>4.0164835006042225E-3</c:v>
                </c:pt>
                <c:pt idx="916">
                  <c:v>4.0230296733008335E-3</c:v>
                </c:pt>
                <c:pt idx="917">
                  <c:v>4.0295791578969257E-3</c:v>
                </c:pt>
                <c:pt idx="918">
                  <c:v>4.042733970790512E-3</c:v>
                </c:pt>
                <c:pt idx="919">
                  <c:v>4.05581032587335E-3</c:v>
                </c:pt>
                <c:pt idx="920">
                  <c:v>4.062376452965445E-3</c:v>
                </c:pt>
                <c:pt idx="921">
                  <c:v>4.0689459250673127E-3</c:v>
                </c:pt>
                <c:pt idx="922">
                  <c:v>4.075518747771633E-3</c:v>
                </c:pt>
                <c:pt idx="923">
                  <c:v>4.0887213903616285E-3</c:v>
                </c:pt>
                <c:pt idx="924">
                  <c:v>4.1018436551297725E-3</c:v>
                </c:pt>
                <c:pt idx="925">
                  <c:v>4.108433313723482E-3</c:v>
                </c:pt>
                <c:pt idx="926">
                  <c:v>4.1150263561110251E-3</c:v>
                </c:pt>
                <c:pt idx="927">
                  <c:v>4.1216227877229929E-3</c:v>
                </c:pt>
                <c:pt idx="928">
                  <c:v>4.1348738169141907E-3</c:v>
                </c:pt>
                <c:pt idx="929">
                  <c:v>4.1480425176610046E-3</c:v>
                </c:pt>
                <c:pt idx="930">
                  <c:v>4.154655978596513E-3</c:v>
                </c:pt>
                <c:pt idx="931">
                  <c:v>4.1612728619478687E-3</c:v>
                </c:pt>
                <c:pt idx="932">
                  <c:v>4.1678931733888118E-3</c:v>
                </c:pt>
                <c:pt idx="933">
                  <c:v>4.1811931462212492E-3</c:v>
                </c:pt>
                <c:pt idx="934">
                  <c:v>4.1944088089846364E-3</c:v>
                </c:pt>
                <c:pt idx="935">
                  <c:v>4.2010463430619434E-3</c:v>
                </c:pt>
                <c:pt idx="936">
                  <c:v>4.2076873382987318E-3</c:v>
                </c:pt>
                <c:pt idx="937">
                  <c:v>4.2143318001661286E-3</c:v>
                </c:pt>
                <c:pt idx="938">
                  <c:v>4.2276812739954458E-3</c:v>
                </c:pt>
                <c:pt idx="939">
                  <c:v>4.2409444247016887E-3</c:v>
                </c:pt>
                <c:pt idx="940">
                  <c:v>4.2476063027616614E-3</c:v>
                </c:pt>
                <c:pt idx="941">
                  <c:v>4.2542716806032244E-3</c:v>
                </c:pt>
                <c:pt idx="942">
                  <c:v>4.2609405637785607E-3</c:v>
                </c:pt>
                <c:pt idx="943">
                  <c:v>4.2743400959701196E-3</c:v>
                </c:pt>
                <c:pt idx="944">
                  <c:v>4.2876512604155849E-3</c:v>
                </c:pt>
                <c:pt idx="945">
                  <c:v>4.294337753218384E-3</c:v>
                </c:pt>
                <c:pt idx="946">
                  <c:v>4.3010277844249328E-3</c:v>
                </c:pt>
                <c:pt idx="947">
                  <c:v>4.3077213597495197E-3</c:v>
                </c:pt>
                <c:pt idx="948">
                  <c:v>4.3211715079128693E-3</c:v>
                </c:pt>
                <c:pt idx="949">
                  <c:v>4.3345312116511176E-3</c:v>
                </c:pt>
                <c:pt idx="950">
                  <c:v>4.3412425899572518E-3</c:v>
                </c:pt>
                <c:pt idx="951">
                  <c:v>4.3479575454514422E-3</c:v>
                </c:pt>
                <c:pt idx="952">
                  <c:v>4.3648411613865677E-3</c:v>
                </c:pt>
                <c:pt idx="953">
                  <c:v>4.3815861740165657E-3</c:v>
                </c:pt>
                <c:pt idx="954">
                  <c:v>4.3883227086679412E-3</c:v>
                </c:pt>
                <c:pt idx="955">
                  <c:v>4.3950628591296328E-3</c:v>
                </c:pt>
                <c:pt idx="956">
                  <c:v>4.4120113573697618E-3</c:v>
                </c:pt>
                <c:pt idx="957">
                  <c:v>4.4288180430821344E-3</c:v>
                </c:pt>
                <c:pt idx="958">
                  <c:v>4.4355800048399632E-3</c:v>
                </c:pt>
                <c:pt idx="959">
                  <c:v>4.4423456211114664E-3</c:v>
                </c:pt>
                <c:pt idx="960">
                  <c:v>4.4491148974893794E-3</c:v>
                </c:pt>
                <c:pt idx="961">
                  <c:v>4.4627202410786309E-3</c:v>
                </c:pt>
                <c:pt idx="962">
                  <c:v>4.4762287144205094E-3</c:v>
                </c:pt>
                <c:pt idx="963">
                  <c:v>4.4830163740868789E-3</c:v>
                </c:pt>
                <c:pt idx="964">
                  <c:v>4.4898077269703331E-3</c:v>
                </c:pt>
                <c:pt idx="965">
                  <c:v>4.4966027786636142E-3</c:v>
                </c:pt>
                <c:pt idx="966">
                  <c:v>4.5102609704191794E-3</c:v>
                </c:pt>
                <c:pt idx="967">
                  <c:v>4.5238200835258108E-3</c:v>
                </c:pt>
                <c:pt idx="968">
                  <c:v>4.5306337119436942E-3</c:v>
                </c:pt>
                <c:pt idx="969">
                  <c:v>4.5374510722821226E-3</c:v>
                </c:pt>
                <c:pt idx="970">
                  <c:v>4.5442721700122736E-3</c:v>
                </c:pt>
                <c:pt idx="971">
                  <c:v>4.5579837685412183E-3</c:v>
                </c:pt>
                <c:pt idx="972">
                  <c:v>4.5715940460972979E-3</c:v>
                </c:pt>
                <c:pt idx="973">
                  <c:v>4.5784339140695005E-3</c:v>
                </c:pt>
                <c:pt idx="974">
                  <c:v>4.5852775525441888E-3</c:v>
                </c:pt>
                <c:pt idx="975">
                  <c:v>4.5921249672356921E-3</c:v>
                </c:pt>
                <c:pt idx="976">
                  <c:v>4.6058905311758833E-3</c:v>
                </c:pt>
                <c:pt idx="977">
                  <c:v>4.6195524976746566E-3</c:v>
                </c:pt>
                <c:pt idx="978">
                  <c:v>4.6264188759638251E-3</c:v>
                </c:pt>
                <c:pt idx="979">
                  <c:v>4.6332890634590432E-3</c:v>
                </c:pt>
                <c:pt idx="980">
                  <c:v>4.6401630657935998E-3</c:v>
                </c:pt>
                <c:pt idx="981">
                  <c:v>4.6539831541159747E-3</c:v>
                </c:pt>
                <c:pt idx="982">
                  <c:v>4.6676973338811711E-3</c:v>
                </c:pt>
                <c:pt idx="983">
                  <c:v>4.6745904932097935E-3</c:v>
                </c:pt>
                <c:pt idx="984">
                  <c:v>4.6814875005291284E-3</c:v>
                </c:pt>
                <c:pt idx="985">
                  <c:v>4.688388361350904E-3</c:v>
                </c:pt>
                <c:pt idx="986">
                  <c:v>4.7022635331214506E-3</c:v>
                </c:pt>
                <c:pt idx="987">
                  <c:v>4.7160304502211221E-3</c:v>
                </c:pt>
                <c:pt idx="988">
                  <c:v>4.7229506614336241E-3</c:v>
                </c:pt>
                <c:pt idx="989">
                  <c:v>4.7298747593405108E-3</c:v>
                </c:pt>
                <c:pt idx="990">
                  <c:v>4.7368027494535132E-3</c:v>
                </c:pt>
                <c:pt idx="991">
                  <c:v>4.7507335640140516E-3</c:v>
                </c:pt>
                <c:pt idx="992">
                  <c:v>4.7645537422824225E-3</c:v>
                </c:pt>
                <c:pt idx="993">
                  <c:v>4.7715012762236048E-3</c:v>
                </c:pt>
                <c:pt idx="994">
                  <c:v>4.7784527355223694E-3</c:v>
                </c:pt>
                <c:pt idx="995">
                  <c:v>4.7854081256904569E-3</c:v>
                </c:pt>
                <c:pt idx="996">
                  <c:v>4.7993951425422642E-3</c:v>
                </c:pt>
                <c:pt idx="997">
                  <c:v>4.813269105655593E-3</c:v>
                </c:pt>
                <c:pt idx="998">
                  <c:v>4.8202442331301033E-3</c:v>
                </c:pt>
                <c:pt idx="999">
                  <c:v>4.8272233245849252E-3</c:v>
                </c:pt>
                <c:pt idx="1000">
                  <c:v>4.8342063856533779E-3</c:v>
                </c:pt>
                <c:pt idx="1001">
                  <c:v>4.8482501645029652E-3</c:v>
                </c:pt>
                <c:pt idx="1002">
                  <c:v>4.8621784360148284E-3</c:v>
                </c:pt>
                <c:pt idx="1003">
                  <c:v>4.8691814277466456E-3</c:v>
                </c:pt>
                <c:pt idx="1004">
                  <c:v>4.8761884222031284E-3</c:v>
                </c:pt>
                <c:pt idx="1005">
                  <c:v>4.8831994249365568E-3</c:v>
                </c:pt>
                <c:pt idx="1006">
                  <c:v>4.8973005257009518E-3</c:v>
                </c:pt>
                <c:pt idx="1007">
                  <c:v>4.9112836288748747E-3</c:v>
                </c:pt>
                <c:pt idx="1008">
                  <c:v>4.9183147556694029E-3</c:v>
                </c:pt>
                <c:pt idx="1009">
                  <c:v>4.9253499239735312E-3</c:v>
                </c:pt>
                <c:pt idx="1010">
                  <c:v>4.9323891391369248E-3</c:v>
                </c:pt>
                <c:pt idx="1011">
                  <c:v>4.9465481219219884E-3</c:v>
                </c:pt>
                <c:pt idx="1012">
                  <c:v>4.9605865797531434E-3</c:v>
                </c:pt>
                <c:pt idx="1013">
                  <c:v>4.9676461124972199E-3</c:v>
                </c:pt>
                <c:pt idx="1014">
                  <c:v>4.974709725373787E-3</c:v>
                </c:pt>
                <c:pt idx="1015">
                  <c:v>4.9817774238540922E-3</c:v>
                </c:pt>
                <c:pt idx="1016">
                  <c:v>4.9959948489598826E-3</c:v>
                </c:pt>
                <c:pt idx="1017">
                  <c:v>5.0100891843318281E-3</c:v>
                </c:pt>
                <c:pt idx="1018">
                  <c:v>5.0171773938316273E-3</c:v>
                </c:pt>
                <c:pt idx="1019">
                  <c:v>5.0242697220463381E-3</c:v>
                </c:pt>
                <c:pt idx="1020">
                  <c:v>5.045715112307547E-3</c:v>
                </c:pt>
                <c:pt idx="1021">
                  <c:v>5.0669952157520806E-3</c:v>
                </c:pt>
                <c:pt idx="1022">
                  <c:v>5.074282875099056E-3</c:v>
                </c:pt>
                <c:pt idx="1023">
                  <c:v>5.0815700430966136E-3</c:v>
                </c:pt>
                <c:pt idx="1024">
                  <c:v>5.096213853408642E-3</c:v>
                </c:pt>
                <c:pt idx="1025">
                  <c:v>5.1107136391701806E-3</c:v>
                </c:pt>
                <c:pt idx="1026">
                  <c:v>5.1179982288063986E-3</c:v>
                </c:pt>
                <c:pt idx="1027">
                  <c:v>5.125282278423177E-3</c:v>
                </c:pt>
                <c:pt idx="1028">
                  <c:v>5.1325657800371672E-3</c:v>
                </c:pt>
                <c:pt idx="1029">
                  <c:v>5.1472034997016823E-3</c:v>
                </c:pt>
                <c:pt idx="1030">
                  <c:v>5.161694144164169E-3</c:v>
                </c:pt>
                <c:pt idx="1031">
                  <c:v>5.1689747841903643E-3</c:v>
                </c:pt>
                <c:pt idx="1032">
                  <c:v>5.1762548276247447E-3</c:v>
                </c:pt>
                <c:pt idx="1033">
                  <c:v>5.1835342662813312E-3</c:v>
                </c:pt>
                <c:pt idx="1034">
                  <c:v>5.1981651157646273E-3</c:v>
                </c:pt>
                <c:pt idx="1035">
                  <c:v>5.2126458124494611E-3</c:v>
                </c:pt>
                <c:pt idx="1036">
                  <c:v>5.2199221062914809E-3</c:v>
                </c:pt>
                <c:pt idx="1037">
                  <c:v>5.2271977469692497E-3</c:v>
                </c:pt>
                <c:pt idx="1038">
                  <c:v>5.2344727262967775E-3</c:v>
                </c:pt>
                <c:pt idx="1039">
                  <c:v>5.2490959258170806E-3</c:v>
                </c:pt>
                <c:pt idx="1040">
                  <c:v>5.2635658683298676E-3</c:v>
                </c:pt>
                <c:pt idx="1041">
                  <c:v>5.2708374196157428E-3</c:v>
                </c:pt>
                <c:pt idx="1042">
                  <c:v>5.2781082609217184E-3</c:v>
                </c:pt>
                <c:pt idx="1043">
                  <c:v>5.2853783843454689E-3</c:v>
                </c:pt>
                <c:pt idx="1044">
                  <c:v>5.299993154163957E-3</c:v>
                </c:pt>
                <c:pt idx="1045">
                  <c:v>5.3144515361871654E-3</c:v>
                </c:pt>
                <c:pt idx="1046">
                  <c:v>5.3217179483418618E-3</c:v>
                </c:pt>
                <c:pt idx="1047">
                  <c:v>5.328983593903572E-3</c:v>
                </c:pt>
                <c:pt idx="1048">
                  <c:v>5.3362484648483881E-3</c:v>
                </c:pt>
                <c:pt idx="1049">
                  <c:v>5.3508540250333924E-3</c:v>
                </c:pt>
                <c:pt idx="1050">
                  <c:v>5.3653000404811028E-3</c:v>
                </c:pt>
                <c:pt idx="1051">
                  <c:v>5.3725609169291508E-3</c:v>
                </c:pt>
                <c:pt idx="1052">
                  <c:v>5.3798209701710611E-3</c:v>
                </c:pt>
                <c:pt idx="1053">
                  <c:v>5.3870801921018698E-3</c:v>
                </c:pt>
                <c:pt idx="1054">
                  <c:v>5.4016757627118467E-3</c:v>
                </c:pt>
                <c:pt idx="1055">
                  <c:v>5.4161086054657368E-3</c:v>
                </c:pt>
                <c:pt idx="1056">
                  <c:v>5.4233635497122727E-3</c:v>
                </c:pt>
                <c:pt idx="1057">
                  <c:v>5.4306176141394602E-3</c:v>
                </c:pt>
                <c:pt idx="1058">
                  <c:v>5.4378707906017993E-3</c:v>
                </c:pt>
                <c:pt idx="1059">
                  <c:v>5.4524555914090304E-3</c:v>
                </c:pt>
                <c:pt idx="1060">
                  <c:v>5.4668744555946757E-3</c:v>
                </c:pt>
                <c:pt idx="1061">
                  <c:v>5.474123071103878E-3</c:v>
                </c:pt>
                <c:pt idx="1062">
                  <c:v>5.4813707501804579E-3</c:v>
                </c:pt>
                <c:pt idx="1063">
                  <c:v>5.4886174846789041E-3</c:v>
                </c:pt>
                <c:pt idx="1064">
                  <c:v>5.5031907354065237E-3</c:v>
                </c:pt>
                <c:pt idx="1065">
                  <c:v>5.5175948151563736E-3</c:v>
                </c:pt>
                <c:pt idx="1066">
                  <c:v>5.5248367054730341E-3</c:v>
                </c:pt>
                <c:pt idx="1067">
                  <c:v>5.5320776026221577E-3</c:v>
                </c:pt>
                <c:pt idx="1068">
                  <c:v>5.5393174985798044E-3</c:v>
                </c:pt>
                <c:pt idx="1069">
                  <c:v>5.5538784189362173E-3</c:v>
                </c:pt>
                <c:pt idx="1070">
                  <c:v>5.5682669085172828E-3</c:v>
                </c:pt>
                <c:pt idx="1071">
                  <c:v>5.575501677145228E-3</c:v>
                </c:pt>
                <c:pt idx="1072">
                  <c:v>5.5827353958706654E-3</c:v>
                </c:pt>
                <c:pt idx="1073">
                  <c:v>5.5899680568317397E-3</c:v>
                </c:pt>
                <c:pt idx="1074">
                  <c:v>5.6045158662208555E-3</c:v>
                </c:pt>
                <c:pt idx="1075">
                  <c:v>5.6188879601218548E-3</c:v>
                </c:pt>
                <c:pt idx="1076">
                  <c:v>5.6261152104429071E-3</c:v>
                </c:pt>
                <c:pt idx="1077">
                  <c:v>5.6333413542479904E-3</c:v>
                </c:pt>
                <c:pt idx="1078">
                  <c:v>5.6405663836752405E-3</c:v>
                </c:pt>
                <c:pt idx="1079">
                  <c:v>5.6551003014875733E-3</c:v>
                </c:pt>
                <c:pt idx="1080">
                  <c:v>5.6694551942899308E-3</c:v>
                </c:pt>
                <c:pt idx="1081">
                  <c:v>5.676674529766528E-3</c:v>
                </c:pt>
                <c:pt idx="1082">
                  <c:v>5.6838927021541563E-3</c:v>
                </c:pt>
                <c:pt idx="1083">
                  <c:v>5.691109703469371E-3</c:v>
                </c:pt>
                <c:pt idx="1084">
                  <c:v>5.7056289489949312E-3</c:v>
                </c:pt>
                <c:pt idx="1085">
                  <c:v>5.7199658353383233E-3</c:v>
                </c:pt>
                <c:pt idx="1086">
                  <c:v>5.7271768594729941E-3</c:v>
                </c:pt>
                <c:pt idx="1087">
                  <c:v>5.7343866639861605E-3</c:v>
                </c:pt>
                <c:pt idx="1088">
                  <c:v>5.7415952406512207E-3</c:v>
                </c:pt>
                <c:pt idx="1089">
                  <c:v>5.7560990329518918E-3</c:v>
                </c:pt>
                <c:pt idx="1090">
                  <c:v>5.7704171076213458E-3</c:v>
                </c:pt>
                <c:pt idx="1091">
                  <c:v>5.7776194239567129E-3</c:v>
                </c:pt>
                <c:pt idx="1092">
                  <c:v>5.7848204639758798E-3</c:v>
                </c:pt>
                <c:pt idx="1093">
                  <c:v>5.7920202195332858E-3</c:v>
                </c:pt>
                <c:pt idx="1094">
                  <c:v>5.8065077775718782E-3</c:v>
                </c:pt>
                <c:pt idx="1095">
                  <c:v>5.8208062355308236E-3</c:v>
                </c:pt>
                <c:pt idx="1096">
                  <c:v>5.8279994475685555E-3</c:v>
                </c:pt>
                <c:pt idx="1097">
                  <c:v>5.8351913265548066E-3</c:v>
                </c:pt>
                <c:pt idx="1098">
                  <c:v>5.8423818645061045E-3</c:v>
                </c:pt>
                <c:pt idx="1099">
                  <c:v>5.8568524070592961E-3</c:v>
                </c:pt>
                <c:pt idx="1100">
                  <c:v>5.8711304434555783E-3</c:v>
                </c:pt>
                <c:pt idx="1101">
                  <c:v>5.878314154575342E-3</c:v>
                </c:pt>
                <c:pt idx="1102">
                  <c:v>5.8854964760298566E-3</c:v>
                </c:pt>
                <c:pt idx="1103">
                  <c:v>5.892677399835641E-3</c:v>
                </c:pt>
                <c:pt idx="1104">
                  <c:v>5.9071301456365783E-3</c:v>
                </c:pt>
                <c:pt idx="1105">
                  <c:v>5.9213869556598636E-3</c:v>
                </c:pt>
                <c:pt idx="1106">
                  <c:v>5.9285607694029982E-3</c:v>
                </c:pt>
                <c:pt idx="1107">
                  <c:v>5.9357331368670527E-3</c:v>
                </c:pt>
                <c:pt idx="1108">
                  <c:v>5.9429040499064415E-3</c:v>
                </c:pt>
                <c:pt idx="1109">
                  <c:v>5.9573382175171913E-3</c:v>
                </c:pt>
                <c:pt idx="1110">
                  <c:v>5.971572996607573E-3</c:v>
                </c:pt>
                <c:pt idx="1111">
                  <c:v>5.9787365163934169E-3</c:v>
                </c:pt>
                <c:pt idx="1112">
                  <c:v>5.98589853328629E-3</c:v>
                </c:pt>
                <c:pt idx="1113">
                  <c:v>5.9930590391000741E-3</c:v>
                </c:pt>
                <c:pt idx="1114">
                  <c:v>6.007473846878662E-3</c:v>
                </c:pt>
                <c:pt idx="1115">
                  <c:v>6.0216857905164792E-3</c:v>
                </c:pt>
                <c:pt idx="1116">
                  <c:v>6.0288386198855196E-3</c:v>
                </c:pt>
                <c:pt idx="1117">
                  <c:v>6.0359898896260667E-3</c:v>
                </c:pt>
                <c:pt idx="1118">
                  <c:v>6.0431395918356624E-3</c:v>
                </c:pt>
                <c:pt idx="1119">
                  <c:v>6.0575342579436498E-3</c:v>
                </c:pt>
                <c:pt idx="1120">
                  <c:v>6.071722561804012E-3</c:v>
                </c:pt>
                <c:pt idx="1121">
                  <c:v>6.0788643042152682E-3</c:v>
                </c:pt>
                <c:pt idx="1122">
                  <c:v>6.08600443038402E-3</c:v>
                </c:pt>
                <c:pt idx="1123">
                  <c:v>6.0931429322862267E-3</c:v>
                </c:pt>
                <c:pt idx="1124">
                  <c:v>6.1075166748854239E-3</c:v>
                </c:pt>
                <c:pt idx="1125">
                  <c:v>6.1216805348036051E-3</c:v>
                </c:pt>
                <c:pt idx="1126">
                  <c:v>6.1288107937156732E-3</c:v>
                </c:pt>
                <c:pt idx="1127">
                  <c:v>6.135939379811689E-3</c:v>
                </c:pt>
                <c:pt idx="1128">
                  <c:v>6.143066284864984E-3</c:v>
                </c:pt>
                <c:pt idx="1129">
                  <c:v>6.1574183218819365E-3</c:v>
                </c:pt>
                <c:pt idx="1130">
                  <c:v>6.1715569338862747E-3</c:v>
                </c:pt>
                <c:pt idx="1131">
                  <c:v>6.178675312797856E-3</c:v>
                </c:pt>
                <c:pt idx="1132">
                  <c:v>6.1857919621982078E-3</c:v>
                </c:pt>
                <c:pt idx="1133">
                  <c:v>6.1929068739822223E-3</c:v>
                </c:pt>
                <c:pt idx="1134">
                  <c:v>6.2072364231563829E-3</c:v>
                </c:pt>
                <c:pt idx="1135">
                  <c:v>6.221348983339061E-3</c:v>
                </c:pt>
                <c:pt idx="1136">
                  <c:v>6.2284550857484421E-3</c:v>
                </c:pt>
                <c:pt idx="1137">
                  <c:v>6.235559401991878E-3</c:v>
                </c:pt>
                <c:pt idx="1138">
                  <c:v>6.2642774961806976E-3</c:v>
                </c:pt>
                <c:pt idx="1139">
                  <c:v>6.3139105497241818E-3</c:v>
                </c:pt>
                <c:pt idx="1140">
                  <c:v>6.3634513540595248E-3</c:v>
                </c:pt>
                <c:pt idx="1141">
                  <c:v>6.4128971329996849E-3</c:v>
                </c:pt>
                <c:pt idx="1142">
                  <c:v>6.4622451103375899E-3</c:v>
                </c:pt>
                <c:pt idx="1143">
                  <c:v>6.5114925099041378E-3</c:v>
                </c:pt>
                <c:pt idx="1144">
                  <c:v>6.5606365554698636E-3</c:v>
                </c:pt>
                <c:pt idx="1145">
                  <c:v>6.6096744708145369E-3</c:v>
                </c:pt>
                <c:pt idx="1146">
                  <c:v>6.6586034797099002E-3</c:v>
                </c:pt>
                <c:pt idx="1147">
                  <c:v>6.7074208059197853E-3</c:v>
                </c:pt>
                <c:pt idx="1148">
                  <c:v>6.7561236731886456E-3</c:v>
                </c:pt>
                <c:pt idx="1149">
                  <c:v>6.8047093052648437E-3</c:v>
                </c:pt>
                <c:pt idx="1150">
                  <c:v>6.8531749258718185E-3</c:v>
                </c:pt>
                <c:pt idx="1151">
                  <c:v>6.9015177587371654E-3</c:v>
                </c:pt>
                <c:pt idx="1152">
                  <c:v>6.949735027569604E-3</c:v>
                </c:pt>
                <c:pt idx="1153">
                  <c:v>6.9978239560706899E-3</c:v>
                </c:pt>
                <c:pt idx="1154">
                  <c:v>7.0457817679349536E-3</c:v>
                </c:pt>
                <c:pt idx="1155">
                  <c:v>7.0936056868558216E-3</c:v>
                </c:pt>
                <c:pt idx="1156">
                  <c:v>7.1412929364968146E-3</c:v>
                </c:pt>
                <c:pt idx="1157">
                  <c:v>7.1888407405264277E-3</c:v>
                </c:pt>
                <c:pt idx="1158">
                  <c:v>7.2362463226066983E-3</c:v>
                </c:pt>
                <c:pt idx="1159">
                  <c:v>7.2835069063817755E-3</c:v>
                </c:pt>
                <c:pt idx="1160">
                  <c:v>7.3306197154896545E-3</c:v>
                </c:pt>
                <c:pt idx="1161">
                  <c:v>7.3775819735681222E-3</c:v>
                </c:pt>
                <c:pt idx="1162">
                  <c:v>7.424390904231754E-3</c:v>
                </c:pt>
                <c:pt idx="1163">
                  <c:v>7.4710437310894452E-3</c:v>
                </c:pt>
                <c:pt idx="1164">
                  <c:v>7.5175376777503727E-3</c:v>
                </c:pt>
                <c:pt idx="1165">
                  <c:v>7.5638699678183628E-3</c:v>
                </c:pt>
                <c:pt idx="1166">
                  <c:v>7.6101433023149671E-3</c:v>
                </c:pt>
                <c:pt idx="1167">
                  <c:v>7.6581390521387989E-3</c:v>
                </c:pt>
                <c:pt idx="1168">
                  <c:v>7.7068584723379305E-3</c:v>
                </c:pt>
                <c:pt idx="1169">
                  <c:v>7.7556644829286274E-3</c:v>
                </c:pt>
                <c:pt idx="1170">
                  <c:v>7.8045577364182868E-3</c:v>
                </c:pt>
                <c:pt idx="1171">
                  <c:v>7.8535388852969071E-3</c:v>
                </c:pt>
                <c:pt idx="1172">
                  <c:v>7.9026085821008105E-3</c:v>
                </c:pt>
                <c:pt idx="1173">
                  <c:v>7.9517674793200023E-3</c:v>
                </c:pt>
                <c:pt idx="1174">
                  <c:v>8.0010162294792755E-3</c:v>
                </c:pt>
                <c:pt idx="1175">
                  <c:v>8.050355485091901E-3</c:v>
                </c:pt>
                <c:pt idx="1176">
                  <c:v>8.0997858986885992E-3</c:v>
                </c:pt>
                <c:pt idx="1177">
                  <c:v>8.1493081227770429E-3</c:v>
                </c:pt>
                <c:pt idx="1178">
                  <c:v>8.1989228098997679E-3</c:v>
                </c:pt>
                <c:pt idx="1179">
                  <c:v>8.2486306125705167E-3</c:v>
                </c:pt>
                <c:pt idx="1180">
                  <c:v>8.2984321833437392E-3</c:v>
                </c:pt>
                <c:pt idx="1181">
                  <c:v>8.3483281747393327E-3</c:v>
                </c:pt>
                <c:pt idx="1182">
                  <c:v>8.3983192392947954E-3</c:v>
                </c:pt>
                <c:pt idx="1183">
                  <c:v>8.4484060295594507E-3</c:v>
                </c:pt>
                <c:pt idx="1184">
                  <c:v>8.4985891980771024E-3</c:v>
                </c:pt>
                <c:pt idx="1185">
                  <c:v>8.5488693973918388E-3</c:v>
                </c:pt>
                <c:pt idx="1186">
                  <c:v>8.5992472800538663E-3</c:v>
                </c:pt>
                <c:pt idx="1187">
                  <c:v>8.6497234986253127E-3</c:v>
                </c:pt>
                <c:pt idx="1188">
                  <c:v>8.7002987056455025E-3</c:v>
                </c:pt>
                <c:pt idx="1189">
                  <c:v>8.7509735537004852E-3</c:v>
                </c:pt>
                <c:pt idx="1190">
                  <c:v>8.8017486953361843E-3</c:v>
                </c:pt>
                <c:pt idx="1191">
                  <c:v>8.852624783122133E-3</c:v>
                </c:pt>
                <c:pt idx="1192">
                  <c:v>8.9036024696283241E-3</c:v>
                </c:pt>
                <c:pt idx="1193">
                  <c:v>8.9546824074194561E-3</c:v>
                </c:pt>
                <c:pt idx="1194">
                  <c:v>9.0058652490954856E-3</c:v>
                </c:pt>
                <c:pt idx="1195">
                  <c:v>9.0571516472047961E-3</c:v>
                </c:pt>
                <c:pt idx="1196">
                  <c:v>9.1085422543484562E-3</c:v>
                </c:pt>
                <c:pt idx="1197">
                  <c:v>9.1600377231107546E-3</c:v>
                </c:pt>
                <c:pt idx="1198">
                  <c:v>9.2116387060708106E-3</c:v>
                </c:pt>
                <c:pt idx="1199">
                  <c:v>9.2633458558257636E-3</c:v>
                </c:pt>
                <c:pt idx="1200">
                  <c:v>9.3151598249792151E-3</c:v>
                </c:pt>
                <c:pt idx="1201">
                  <c:v>9.3670812661123017E-3</c:v>
                </c:pt>
                <c:pt idx="1202">
                  <c:v>9.4191108318358429E-3</c:v>
                </c:pt>
                <c:pt idx="1203">
                  <c:v>9.4712491747614112E-3</c:v>
                </c:pt>
                <c:pt idx="1204">
                  <c:v>9.5234969474781942E-3</c:v>
                </c:pt>
                <c:pt idx="1205">
                  <c:v>9.5758548026167265E-3</c:v>
                </c:pt>
                <c:pt idx="1206">
                  <c:v>9.6283233927852152E-3</c:v>
                </c:pt>
                <c:pt idx="1207">
                  <c:v>9.6809033705985113E-3</c:v>
                </c:pt>
                <c:pt idx="1208">
                  <c:v>9.7335953886839507E-3</c:v>
                </c:pt>
                <c:pt idx="1209">
                  <c:v>9.786400099652405E-3</c:v>
                </c:pt>
                <c:pt idx="1210">
                  <c:v>9.8393181561504481E-3</c:v>
                </c:pt>
                <c:pt idx="1211">
                  <c:v>9.8923502107908737E-3</c:v>
                </c:pt>
                <c:pt idx="1212">
                  <c:v>9.9454969162280187E-3</c:v>
                </c:pt>
                <c:pt idx="1213">
                  <c:v>9.9987589250882976E-3</c:v>
                </c:pt>
                <c:pt idx="1214">
                  <c:v>1.0052136890016555E-2</c:v>
                </c:pt>
                <c:pt idx="1215">
                  <c:v>1.0105631463647151E-2</c:v>
                </c:pt>
                <c:pt idx="1216">
                  <c:v>1.0159243298650302E-2</c:v>
                </c:pt>
                <c:pt idx="1217">
                  <c:v>1.0212973047662629E-2</c:v>
                </c:pt>
                <c:pt idx="1218">
                  <c:v>1.0266917103570156E-2</c:v>
                </c:pt>
                <c:pt idx="1219">
                  <c:v>1.0326703271741722E-2</c:v>
                </c:pt>
                <c:pt idx="1220">
                  <c:v>1.0389580186046252E-2</c:v>
                </c:pt>
                <c:pt idx="1221">
                  <c:v>1.0452028380303005E-2</c:v>
                </c:pt>
                <c:pt idx="1222">
                  <c:v>1.0514040509719179E-2</c:v>
                </c:pt>
                <c:pt idx="1223">
                  <c:v>1.0575609229517469E-2</c:v>
                </c:pt>
                <c:pt idx="1224">
                  <c:v>1.0636727194844641E-2</c:v>
                </c:pt>
                <c:pt idx="1225">
                  <c:v>1.0697387060894403E-2</c:v>
                </c:pt>
                <c:pt idx="1226">
                  <c:v>1.0757581482769708E-2</c:v>
                </c:pt>
                <c:pt idx="1227">
                  <c:v>1.0817303115599869E-2</c:v>
                </c:pt>
                <c:pt idx="1228">
                  <c:v>1.0876544614472385E-2</c:v>
                </c:pt>
                <c:pt idx="1229">
                  <c:v>1.0935298634445869E-2</c:v>
                </c:pt>
                <c:pt idx="1230">
                  <c:v>1.0993557830597746E-2</c:v>
                </c:pt>
                <c:pt idx="1231">
                  <c:v>1.1051314857932964E-2</c:v>
                </c:pt>
                <c:pt idx="1232">
                  <c:v>1.1108562371483853E-2</c:v>
                </c:pt>
                <c:pt idx="1233">
                  <c:v>1.1165293026242067E-2</c:v>
                </c:pt>
                <c:pt idx="1234">
                  <c:v>1.1221499477177384E-2</c:v>
                </c:pt>
                <c:pt idx="1235">
                  <c:v>1.1277174379273933E-2</c:v>
                </c:pt>
                <c:pt idx="1236">
                  <c:v>1.1332310387467966E-2</c:v>
                </c:pt>
                <c:pt idx="1237">
                  <c:v>1.1386900156701503E-2</c:v>
                </c:pt>
                <c:pt idx="1238">
                  <c:v>1.1440936341877513E-2</c:v>
                </c:pt>
                <c:pt idx="1239">
                  <c:v>1.1494411597925178E-2</c:v>
                </c:pt>
                <c:pt idx="1240">
                  <c:v>1.1547318579726162E-2</c:v>
                </c:pt>
                <c:pt idx="1241">
                  <c:v>1.1599649942168343E-2</c:v>
                </c:pt>
                <c:pt idx="1242">
                  <c:v>1.1651398340135828E-2</c:v>
                </c:pt>
                <c:pt idx="1243">
                  <c:v>1.1702556428470037E-2</c:v>
                </c:pt>
                <c:pt idx="1244">
                  <c:v>1.1753116862046668E-2</c:v>
                </c:pt>
                <c:pt idx="1245">
                  <c:v>1.1803072295702054E-2</c:v>
                </c:pt>
                <c:pt idx="1246">
                  <c:v>1.1852415384281209E-2</c:v>
                </c:pt>
                <c:pt idx="1247">
                  <c:v>1.190113878261057E-2</c:v>
                </c:pt>
                <c:pt idx="1248">
                  <c:v>1.194923514552291E-2</c:v>
                </c:pt>
                <c:pt idx="1249">
                  <c:v>1.1996697127835916E-2</c:v>
                </c:pt>
                <c:pt idx="1250">
                  <c:v>1.204351738437714E-2</c:v>
                </c:pt>
                <c:pt idx="1251">
                  <c:v>1.2089688569956835E-2</c:v>
                </c:pt>
                <c:pt idx="1252">
                  <c:v>1.2135203339392935E-2</c:v>
                </c:pt>
                <c:pt idx="1253">
                  <c:v>1.2180054347489738E-2</c:v>
                </c:pt>
                <c:pt idx="1254">
                  <c:v>1.2224234249074496E-2</c:v>
                </c:pt>
                <c:pt idx="1255">
                  <c:v>1.2267735698947195E-2</c:v>
                </c:pt>
                <c:pt idx="1256">
                  <c:v>1.2310551351940348E-2</c:v>
                </c:pt>
                <c:pt idx="1257">
                  <c:v>1.2352673862851427E-2</c:v>
                </c:pt>
                <c:pt idx="1258">
                  <c:v>1.2394095886525893E-2</c:v>
                </c:pt>
                <c:pt idx="1259">
                  <c:v>1.2434810077772269E-2</c:v>
                </c:pt>
                <c:pt idx="1260">
                  <c:v>1.2474809091433638E-2</c:v>
                </c:pt>
                <c:pt idx="1261">
                  <c:v>1.2514085582343301E-2</c:v>
                </c:pt>
                <c:pt idx="1262">
                  <c:v>1.2552632205349978E-2</c:v>
                </c:pt>
                <c:pt idx="1263">
                  <c:v>1.2590441615314054E-2</c:v>
                </c:pt>
                <c:pt idx="1264">
                  <c:v>1.2627506467092276E-2</c:v>
                </c:pt>
                <c:pt idx="1265">
                  <c:v>1.2663819415568793E-2</c:v>
                </c:pt>
                <c:pt idx="1266">
                  <c:v>1.2699373115634094E-2</c:v>
                </c:pt>
                <c:pt idx="1267">
                  <c:v>1.2734160222181351E-2</c:v>
                </c:pt>
                <c:pt idx="1268">
                  <c:v>1.2768173390125944E-2</c:v>
                </c:pt>
                <c:pt idx="1269">
                  <c:v>1.2801405274401828E-2</c:v>
                </c:pt>
                <c:pt idx="1270">
                  <c:v>1.2833848529952141E-2</c:v>
                </c:pt>
                <c:pt idx="1271">
                  <c:v>1.2869991959596511E-2</c:v>
                </c:pt>
                <c:pt idx="1272">
                  <c:v>1.2913388777423436E-2</c:v>
                </c:pt>
                <c:pt idx="1273">
                  <c:v>1.295686450494541E-2</c:v>
                </c:pt>
                <c:pt idx="1274">
                  <c:v>1.3000296694679454E-2</c:v>
                </c:pt>
                <c:pt idx="1275">
                  <c:v>1.3043685211346146E-2</c:v>
                </c:pt>
                <c:pt idx="1276">
                  <c:v>1.3087029919705933E-2</c:v>
                </c:pt>
                <c:pt idx="1277">
                  <c:v>1.3130330684483825E-2</c:v>
                </c:pt>
                <c:pt idx="1278">
                  <c:v>1.3173587370433119E-2</c:v>
                </c:pt>
                <c:pt idx="1279">
                  <c:v>1.321679984227748E-2</c:v>
                </c:pt>
                <c:pt idx="1280">
                  <c:v>1.325996796475728E-2</c:v>
                </c:pt>
                <c:pt idx="1281">
                  <c:v>1.3303091602623798E-2</c:v>
                </c:pt>
                <c:pt idx="1282">
                  <c:v>1.3346170620604491E-2</c:v>
                </c:pt>
                <c:pt idx="1283">
                  <c:v>1.3389204883437724E-2</c:v>
                </c:pt>
                <c:pt idx="1284">
                  <c:v>1.343219425586121E-2</c:v>
                </c:pt>
                <c:pt idx="1285">
                  <c:v>1.3475138602617787E-2</c:v>
                </c:pt>
                <c:pt idx="1286">
                  <c:v>1.3518037788438055E-2</c:v>
                </c:pt>
                <c:pt idx="1287">
                  <c:v>1.3560891678057747E-2</c:v>
                </c:pt>
                <c:pt idx="1288">
                  <c:v>1.3603700136217747E-2</c:v>
                </c:pt>
                <c:pt idx="1289">
                  <c:v>1.3646463027640901E-2</c:v>
                </c:pt>
                <c:pt idx="1290">
                  <c:v>1.3689180217084165E-2</c:v>
                </c:pt>
                <c:pt idx="1291">
                  <c:v>1.3731851569263303E-2</c:v>
                </c:pt>
                <c:pt idx="1292">
                  <c:v>1.3774476948922402E-2</c:v>
                </c:pt>
                <c:pt idx="1293">
                  <c:v>1.3817056220799104E-2</c:v>
                </c:pt>
                <c:pt idx="1294">
                  <c:v>1.3859589249613051E-2</c:v>
                </c:pt>
                <c:pt idx="1295">
                  <c:v>1.3902075900112198E-2</c:v>
                </c:pt>
                <c:pt idx="1296">
                  <c:v>1.3944516037020708E-2</c:v>
                </c:pt>
                <c:pt idx="1297">
                  <c:v>1.3986909525079482E-2</c:v>
                </c:pt>
                <c:pt idx="1298">
                  <c:v>1.402925622901721E-2</c:v>
                </c:pt>
                <c:pt idx="1299">
                  <c:v>1.4071556013556162E-2</c:v>
                </c:pt>
                <c:pt idx="1300">
                  <c:v>1.4113808743452748E-2</c:v>
                </c:pt>
                <c:pt idx="1301">
                  <c:v>1.4156014283422192E-2</c:v>
                </c:pt>
                <c:pt idx="1302">
                  <c:v>1.4198172498190701E-2</c:v>
                </c:pt>
                <c:pt idx="1303">
                  <c:v>1.4240283252495444E-2</c:v>
                </c:pt>
                <c:pt idx="1304">
                  <c:v>1.4282346411078763E-2</c:v>
                </c:pt>
                <c:pt idx="1305">
                  <c:v>1.4324361838659226E-2</c:v>
                </c:pt>
                <c:pt idx="1306">
                  <c:v>1.4366329399966378E-2</c:v>
                </c:pt>
                <c:pt idx="1307">
                  <c:v>1.4408248959734943E-2</c:v>
                </c:pt>
                <c:pt idx="1308">
                  <c:v>1.4453394868058529E-2</c:v>
                </c:pt>
                <c:pt idx="1309">
                  <c:v>1.4497914320939621E-2</c:v>
                </c:pt>
                <c:pt idx="1310">
                  <c:v>1.4539682138090145E-2</c:v>
                </c:pt>
                <c:pt idx="1311">
                  <c:v>1.4581401393290287E-2</c:v>
                </c:pt>
                <c:pt idx="1312">
                  <c:v>1.4623071951265901E-2</c:v>
                </c:pt>
                <c:pt idx="1313">
                  <c:v>1.466469367675963E-2</c:v>
                </c:pt>
                <c:pt idx="1314">
                  <c:v>1.4706266434478773E-2</c:v>
                </c:pt>
                <c:pt idx="1315">
                  <c:v>1.4747790089164796E-2</c:v>
                </c:pt>
                <c:pt idx="1316">
                  <c:v>1.4789264505541203E-2</c:v>
                </c:pt>
                <c:pt idx="1317">
                  <c:v>1.4830689548348293E-2</c:v>
                </c:pt>
                <c:pt idx="1318">
                  <c:v>1.4872065082285248E-2</c:v>
                </c:pt>
                <c:pt idx="1319">
                  <c:v>1.4913390972102796E-2</c:v>
                </c:pt>
                <c:pt idx="1320">
                  <c:v>1.4954667082516346E-2</c:v>
                </c:pt>
                <c:pt idx="1321">
                  <c:v>1.4995893278240727E-2</c:v>
                </c:pt>
                <c:pt idx="1322">
                  <c:v>1.5037069424036544E-2</c:v>
                </c:pt>
                <c:pt idx="1323">
                  <c:v>1.5079762535723292E-2</c:v>
                </c:pt>
                <c:pt idx="1324">
                  <c:v>1.5144928139047727E-2</c:v>
                </c:pt>
                <c:pt idx="1325">
                  <c:v>1.5207693712686673E-2</c:v>
                </c:pt>
                <c:pt idx="1326">
                  <c:v>1.525687320699221E-2</c:v>
                </c:pt>
                <c:pt idx="1327">
                  <c:v>1.5305529807812373E-2</c:v>
                </c:pt>
                <c:pt idx="1328">
                  <c:v>1.5353658370164412E-2</c:v>
                </c:pt>
                <c:pt idx="1329">
                  <c:v>1.5401253749094243E-2</c:v>
                </c:pt>
                <c:pt idx="1330">
                  <c:v>1.544831079961956E-2</c:v>
                </c:pt>
                <c:pt idx="1331">
                  <c:v>1.5494824376765644E-2</c:v>
                </c:pt>
                <c:pt idx="1332">
                  <c:v>1.5540789335549062E-2</c:v>
                </c:pt>
                <c:pt idx="1333">
                  <c:v>1.5586200530996118E-2</c:v>
                </c:pt>
                <c:pt idx="1334">
                  <c:v>1.5631052818120768E-2</c:v>
                </c:pt>
                <c:pt idx="1335">
                  <c:v>1.5675341051948885E-2</c:v>
                </c:pt>
                <c:pt idx="1336">
                  <c:v>1.5719060087501995E-2</c:v>
                </c:pt>
                <c:pt idx="1337">
                  <c:v>1.576220477978681E-2</c:v>
                </c:pt>
                <c:pt idx="1338">
                  <c:v>1.5804769983854269E-2</c:v>
                </c:pt>
                <c:pt idx="1339">
                  <c:v>1.5846750554713809E-2</c:v>
                </c:pt>
                <c:pt idx="1340">
                  <c:v>1.5888141347392418E-2</c:v>
                </c:pt>
                <c:pt idx="1341">
                  <c:v>1.5928937216930009E-2</c:v>
                </c:pt>
                <c:pt idx="1342">
                  <c:v>1.5969133018369011E-2</c:v>
                </c:pt>
                <c:pt idx="1343">
                  <c:v>1.6008723606743946E-2</c:v>
                </c:pt>
                <c:pt idx="1344">
                  <c:v>1.60477038371E-2</c:v>
                </c:pt>
                <c:pt idx="1345">
                  <c:v>1.6086068564494242E-2</c:v>
                </c:pt>
                <c:pt idx="1346">
                  <c:v>1.6123812643985217E-2</c:v>
                </c:pt>
                <c:pt idx="1347">
                  <c:v>1.6160930930645773E-2</c:v>
                </c:pt>
                <c:pt idx="1348">
                  <c:v>1.6197418279541104E-2</c:v>
                </c:pt>
                <c:pt idx="1349">
                  <c:v>1.6233269545758964E-2</c:v>
                </c:pt>
                <c:pt idx="1350">
                  <c:v>1.6268479584393543E-2</c:v>
                </c:pt>
                <c:pt idx="1351">
                  <c:v>1.6303043250546698E-2</c:v>
                </c:pt>
                <c:pt idx="1352">
                  <c:v>1.633695539932347E-2</c:v>
                </c:pt>
                <c:pt idx="1353">
                  <c:v>1.6370210885856506E-2</c:v>
                </c:pt>
                <c:pt idx="1354">
                  <c:v>1.6402804565266809E-2</c:v>
                </c:pt>
                <c:pt idx="1355">
                  <c:v>1.6434731292717171E-2</c:v>
                </c:pt>
                <c:pt idx="1356">
                  <c:v>1.6465985923355568E-2</c:v>
                </c:pt>
                <c:pt idx="1357">
                  <c:v>1.6496563312362801E-2</c:v>
                </c:pt>
                <c:pt idx="1358">
                  <c:v>1.6526458314919088E-2</c:v>
                </c:pt>
                <c:pt idx="1359">
                  <c:v>1.655566578623436E-2</c:v>
                </c:pt>
                <c:pt idx="1360">
                  <c:v>1.6584180581509067E-2</c:v>
                </c:pt>
                <c:pt idx="1361">
                  <c:v>1.6611997556005044E-2</c:v>
                </c:pt>
                <c:pt idx="1362">
                  <c:v>1.6639111564948423E-2</c:v>
                </c:pt>
                <c:pt idx="1363">
                  <c:v>1.6665517463612087E-2</c:v>
                </c:pt>
                <c:pt idx="1364">
                  <c:v>1.6691210107299712E-2</c:v>
                </c:pt>
                <c:pt idx="1365">
                  <c:v>1.6716184351295005E-2</c:v>
                </c:pt>
                <c:pt idx="1366">
                  <c:v>1.6740435050938449E-2</c:v>
                </c:pt>
                <c:pt idx="1367">
                  <c:v>1.6763957061570779E-2</c:v>
                </c:pt>
                <c:pt idx="1368">
                  <c:v>1.6786745238546008E-2</c:v>
                </c:pt>
                <c:pt idx="1369">
                  <c:v>1.680879443727341E-2</c:v>
                </c:pt>
                <c:pt idx="1370">
                  <c:v>1.6830099513155262E-2</c:v>
                </c:pt>
                <c:pt idx="1371">
                  <c:v>1.6850655321628858E-2</c:v>
                </c:pt>
                <c:pt idx="1372">
                  <c:v>1.6870456718144789E-2</c:v>
                </c:pt>
                <c:pt idx="1373">
                  <c:v>1.6889498558203212E-2</c:v>
                </c:pt>
                <c:pt idx="1374">
                  <c:v>1.6907775697285812E-2</c:v>
                </c:pt>
                <c:pt idx="1375">
                  <c:v>1.6933459920981688E-2</c:v>
                </c:pt>
                <c:pt idx="1376">
                  <c:v>1.6966841753458747E-2</c:v>
                </c:pt>
                <c:pt idx="1377">
                  <c:v>1.6999889108942706E-2</c:v>
                </c:pt>
                <c:pt idx="1378">
                  <c:v>1.7032599718117537E-2</c:v>
                </c:pt>
                <c:pt idx="1379">
                  <c:v>1.7064971311674594E-2</c:v>
                </c:pt>
                <c:pt idx="1380">
                  <c:v>1.7097001620307157E-2</c:v>
                </c:pt>
                <c:pt idx="1381">
                  <c:v>1.7128688374716473E-2</c:v>
                </c:pt>
                <c:pt idx="1382">
                  <c:v>1.7160029305588919E-2</c:v>
                </c:pt>
                <c:pt idx="1383">
                  <c:v>1.7191022143636825E-2</c:v>
                </c:pt>
                <c:pt idx="1384">
                  <c:v>1.7221664619540861E-2</c:v>
                </c:pt>
                <c:pt idx="1385">
                  <c:v>1.725195446401407E-2</c:v>
                </c:pt>
                <c:pt idx="1386">
                  <c:v>1.7281889407750016E-2</c:v>
                </c:pt>
                <c:pt idx="1387">
                  <c:v>1.7311467181469451E-2</c:v>
                </c:pt>
                <c:pt idx="1388">
                  <c:v>1.7340685515868492E-2</c:v>
                </c:pt>
                <c:pt idx="1389">
                  <c:v>1.7369542141636291E-2</c:v>
                </c:pt>
                <c:pt idx="1390">
                  <c:v>1.7398034789524883E-2</c:v>
                </c:pt>
                <c:pt idx="1391">
                  <c:v>1.7426161190210475E-2</c:v>
                </c:pt>
                <c:pt idx="1392">
                  <c:v>1.7453919074444348E-2</c:v>
                </c:pt>
                <c:pt idx="1393">
                  <c:v>1.7481306172914188E-2</c:v>
                </c:pt>
                <c:pt idx="1394">
                  <c:v>1.7508320216360243E-2</c:v>
                </c:pt>
                <c:pt idx="1395">
                  <c:v>1.7534958935511914E-2</c:v>
                </c:pt>
                <c:pt idx="1396">
                  <c:v>1.7561220061088109E-2</c:v>
                </c:pt>
                <c:pt idx="1397">
                  <c:v>1.7587101323814934E-2</c:v>
                </c:pt>
                <c:pt idx="1398">
                  <c:v>1.761260045446077E-2</c:v>
                </c:pt>
                <c:pt idx="1399">
                  <c:v>1.7637715183743938E-2</c:v>
                </c:pt>
                <c:pt idx="1400">
                  <c:v>1.7662443242402535E-2</c:v>
                </c:pt>
                <c:pt idx="1401">
                  <c:v>1.7686782361206351E-2</c:v>
                </c:pt>
                <c:pt idx="1402">
                  <c:v>1.7710730270881922E-2</c:v>
                </c:pt>
                <c:pt idx="1403">
                  <c:v>1.7734284702222897E-2</c:v>
                </c:pt>
                <c:pt idx="1404">
                  <c:v>1.7757443385962975E-2</c:v>
                </c:pt>
                <c:pt idx="1405">
                  <c:v>1.7780204052880489E-2</c:v>
                </c:pt>
                <c:pt idx="1406">
                  <c:v>1.7802564433752426E-2</c:v>
                </c:pt>
                <c:pt idx="1407">
                  <c:v>1.7824522259354773E-2</c:v>
                </c:pt>
                <c:pt idx="1408">
                  <c:v>1.7846075260462852E-2</c:v>
                </c:pt>
                <c:pt idx="1409">
                  <c:v>1.7867221167886454E-2</c:v>
                </c:pt>
                <c:pt idx="1410">
                  <c:v>1.7887957712394851E-2</c:v>
                </c:pt>
                <c:pt idx="1411">
                  <c:v>1.7908282624809872E-2</c:v>
                </c:pt>
                <c:pt idx="1412">
                  <c:v>1.7928193635930924E-2</c:v>
                </c:pt>
                <c:pt idx="1413">
                  <c:v>1.7947688476570134E-2</c:v>
                </c:pt>
                <c:pt idx="1414">
                  <c:v>1.7966764877558477E-2</c:v>
                </c:pt>
                <c:pt idx="1415">
                  <c:v>1.7985420569705608E-2</c:v>
                </c:pt>
                <c:pt idx="1416">
                  <c:v>1.8003653283852353E-2</c:v>
                </c:pt>
                <c:pt idx="1417">
                  <c:v>1.8021460750859499E-2</c:v>
                </c:pt>
                <c:pt idx="1418">
                  <c:v>1.8038840701544434E-2</c:v>
                </c:pt>
                <c:pt idx="1419">
                  <c:v>1.80557908667742E-2</c:v>
                </c:pt>
                <c:pt idx="1420">
                  <c:v>1.8072308977431117E-2</c:v>
                </c:pt>
                <c:pt idx="1421">
                  <c:v>1.8088392764361031E-2</c:v>
                </c:pt>
                <c:pt idx="1422">
                  <c:v>1.8104039958454762E-2</c:v>
                </c:pt>
                <c:pt idx="1423">
                  <c:v>1.8119248290596378E-2</c:v>
                </c:pt>
                <c:pt idx="1424">
                  <c:v>1.8134015491675134E-2</c:v>
                </c:pt>
                <c:pt idx="1425">
                  <c:v>1.8148339292620639E-2</c:v>
                </c:pt>
                <c:pt idx="1426">
                  <c:v>1.8162318909224737E-2</c:v>
                </c:pt>
                <c:pt idx="1427">
                  <c:v>1.8182085694222493E-2</c:v>
                </c:pt>
                <c:pt idx="1428">
                  <c:v>1.8205235658078533E-2</c:v>
                </c:pt>
                <c:pt idx="1429">
                  <c:v>1.8228139178271464E-2</c:v>
                </c:pt>
                <c:pt idx="1430">
                  <c:v>1.825079511273698E-2</c:v>
                </c:pt>
                <c:pt idx="1431">
                  <c:v>1.8273202319413824E-2</c:v>
                </c:pt>
                <c:pt idx="1432">
                  <c:v>1.8295359656261299E-2</c:v>
                </c:pt>
                <c:pt idx="1433">
                  <c:v>1.831726598121302E-2</c:v>
                </c:pt>
                <c:pt idx="1434">
                  <c:v>1.8338920152200198E-2</c:v>
                </c:pt>
                <c:pt idx="1435">
                  <c:v>1.8360321027203894E-2</c:v>
                </c:pt>
                <c:pt idx="1436">
                  <c:v>1.8381467464150845E-2</c:v>
                </c:pt>
                <c:pt idx="1437">
                  <c:v>1.8402358320988882E-2</c:v>
                </c:pt>
                <c:pt idx="1438">
                  <c:v>1.8422992455692861E-2</c:v>
                </c:pt>
                <c:pt idx="1439">
                  <c:v>1.8443368726206808E-2</c:v>
                </c:pt>
                <c:pt idx="1440">
                  <c:v>1.8463485990484613E-2</c:v>
                </c:pt>
                <c:pt idx="1441">
                  <c:v>1.8483343106490118E-2</c:v>
                </c:pt>
                <c:pt idx="1442">
                  <c:v>1.8502938932191459E-2</c:v>
                </c:pt>
                <c:pt idx="1443">
                  <c:v>1.8522272325538002E-2</c:v>
                </c:pt>
                <c:pt idx="1444">
                  <c:v>1.8541342144512581E-2</c:v>
                </c:pt>
                <c:pt idx="1445">
                  <c:v>1.8560147247073704E-2</c:v>
                </c:pt>
                <c:pt idx="1446">
                  <c:v>1.8578686491207794E-2</c:v>
                </c:pt>
                <c:pt idx="1447">
                  <c:v>1.8596958734865578E-2</c:v>
                </c:pt>
                <c:pt idx="1448">
                  <c:v>1.8614962836031732E-2</c:v>
                </c:pt>
                <c:pt idx="1449">
                  <c:v>1.8632697652696029E-2</c:v>
                </c:pt>
                <c:pt idx="1450">
                  <c:v>1.8650162042824481E-2</c:v>
                </c:pt>
                <c:pt idx="1451">
                  <c:v>1.8667354864405811E-2</c:v>
                </c:pt>
                <c:pt idx="1452">
                  <c:v>1.8684274975434196E-2</c:v>
                </c:pt>
                <c:pt idx="1453">
                  <c:v>1.8700921233897796E-2</c:v>
                </c:pt>
                <c:pt idx="1454">
                  <c:v>1.8717292497773076E-2</c:v>
                </c:pt>
                <c:pt idx="1455">
                  <c:v>1.8733387625071277E-2</c:v>
                </c:pt>
                <c:pt idx="1456">
                  <c:v>1.8749205473792181E-2</c:v>
                </c:pt>
                <c:pt idx="1457">
                  <c:v>1.8764744901918456E-2</c:v>
                </c:pt>
                <c:pt idx="1458">
                  <c:v>1.8780004767479496E-2</c:v>
                </c:pt>
                <c:pt idx="1459">
                  <c:v>1.8794983928458849E-2</c:v>
                </c:pt>
                <c:pt idx="1460">
                  <c:v>1.8809681242881224E-2</c:v>
                </c:pt>
                <c:pt idx="1461">
                  <c:v>1.8824095568760506E-2</c:v>
                </c:pt>
                <c:pt idx="1462">
                  <c:v>1.8838225764111451E-2</c:v>
                </c:pt>
                <c:pt idx="1463">
                  <c:v>1.8852070686949798E-2</c:v>
                </c:pt>
                <c:pt idx="1464">
                  <c:v>1.8865629195303994E-2</c:v>
                </c:pt>
                <c:pt idx="1465">
                  <c:v>1.8878900147203736E-2</c:v>
                </c:pt>
                <c:pt idx="1466">
                  <c:v>1.8891882400680085E-2</c:v>
                </c:pt>
                <c:pt idx="1467">
                  <c:v>1.890457481375981E-2</c:v>
                </c:pt>
                <c:pt idx="1468">
                  <c:v>1.8916976244494465E-2</c:v>
                </c:pt>
                <c:pt idx="1469">
                  <c:v>1.8929085550914188E-2</c:v>
                </c:pt>
                <c:pt idx="1470">
                  <c:v>1.8940901591062584E-2</c:v>
                </c:pt>
                <c:pt idx="1471">
                  <c:v>1.8952423223014214E-2</c:v>
                </c:pt>
                <c:pt idx="1472">
                  <c:v>1.8963649304787857E-2</c:v>
                </c:pt>
                <c:pt idx="1473">
                  <c:v>1.8974578694468277E-2</c:v>
                </c:pt>
                <c:pt idx="1474">
                  <c:v>1.8985210250119448E-2</c:v>
                </c:pt>
                <c:pt idx="1475">
                  <c:v>1.8995542829790501E-2</c:v>
                </c:pt>
                <c:pt idx="1476">
                  <c:v>1.9005575291544792E-2</c:v>
                </c:pt>
                <c:pt idx="1477">
                  <c:v>1.9015306493489023E-2</c:v>
                </c:pt>
                <c:pt idx="1478">
                  <c:v>1.9024735293674887E-2</c:v>
                </c:pt>
                <c:pt idx="1479">
                  <c:v>1.9036893305362214E-2</c:v>
                </c:pt>
                <c:pt idx="1480">
                  <c:v>1.905391047560729E-2</c:v>
                </c:pt>
                <c:pt idx="1481">
                  <c:v>1.9070749421572868E-2</c:v>
                </c:pt>
                <c:pt idx="1482">
                  <c:v>1.9087324909091295E-2</c:v>
                </c:pt>
                <c:pt idx="1483">
                  <c:v>1.9103635799179848E-2</c:v>
                </c:pt>
                <c:pt idx="1484">
                  <c:v>1.911968095288416E-2</c:v>
                </c:pt>
                <c:pt idx="1485">
                  <c:v>1.913545923127254E-2</c:v>
                </c:pt>
                <c:pt idx="1486">
                  <c:v>1.915096949536078E-2</c:v>
                </c:pt>
                <c:pt idx="1487">
                  <c:v>1.9166210606222336E-2</c:v>
                </c:pt>
                <c:pt idx="1488">
                  <c:v>1.918118142490156E-2</c:v>
                </c:pt>
                <c:pt idx="1489">
                  <c:v>1.919588081246015E-2</c:v>
                </c:pt>
                <c:pt idx="1490">
                  <c:v>1.9210307629942525E-2</c:v>
                </c:pt>
                <c:pt idx="1491">
                  <c:v>1.9224460738439645E-2</c:v>
                </c:pt>
                <c:pt idx="1492">
                  <c:v>1.923833899900226E-2</c:v>
                </c:pt>
                <c:pt idx="1493">
                  <c:v>1.9251941272693144E-2</c:v>
                </c:pt>
                <c:pt idx="1494">
                  <c:v>1.9265266420593029E-2</c:v>
                </c:pt>
                <c:pt idx="1495">
                  <c:v>1.9278313303771739E-2</c:v>
                </c:pt>
                <c:pt idx="1496">
                  <c:v>1.9291080783311505E-2</c:v>
                </c:pt>
                <c:pt idx="1497">
                  <c:v>1.9303567720301278E-2</c:v>
                </c:pt>
                <c:pt idx="1498">
                  <c:v>1.9315772975807898E-2</c:v>
                </c:pt>
                <c:pt idx="1499">
                  <c:v>1.9327695410939927E-2</c:v>
                </c:pt>
                <c:pt idx="1500">
                  <c:v>1.933933388678406E-2</c:v>
                </c:pt>
                <c:pt idx="1501">
                  <c:v>1.9350687264428408E-2</c:v>
                </c:pt>
                <c:pt idx="1502">
                  <c:v>1.9361754404974233E-2</c:v>
                </c:pt>
                <c:pt idx="1503">
                  <c:v>1.9372534169541832E-2</c:v>
                </c:pt>
                <c:pt idx="1504">
                  <c:v>1.9383025419218554E-2</c:v>
                </c:pt>
                <c:pt idx="1505">
                  <c:v>1.9393227015122631E-2</c:v>
                </c:pt>
                <c:pt idx="1506">
                  <c:v>1.9403137818374359E-2</c:v>
                </c:pt>
                <c:pt idx="1507">
                  <c:v>1.941275669007881E-2</c:v>
                </c:pt>
                <c:pt idx="1508">
                  <c:v>1.9422082491372339E-2</c:v>
                </c:pt>
                <c:pt idx="1509">
                  <c:v>1.9431114083382155E-2</c:v>
                </c:pt>
                <c:pt idx="1510">
                  <c:v>1.9439850327232215E-2</c:v>
                </c:pt>
                <c:pt idx="1511">
                  <c:v>1.9448290084066556E-2</c:v>
                </c:pt>
                <c:pt idx="1512">
                  <c:v>1.9456432215014662E-2</c:v>
                </c:pt>
                <c:pt idx="1513">
                  <c:v>1.9464275581237908E-2</c:v>
                </c:pt>
                <c:pt idx="1514">
                  <c:v>1.9471819043854425E-2</c:v>
                </c:pt>
                <c:pt idx="1515">
                  <c:v>1.9479061464049263E-2</c:v>
                </c:pt>
                <c:pt idx="1516">
                  <c:v>1.9487002084179198E-2</c:v>
                </c:pt>
                <c:pt idx="1517">
                  <c:v>1.9493561925790739E-2</c:v>
                </c:pt>
                <c:pt idx="1518">
                  <c:v>1.9499850798552112E-2</c:v>
                </c:pt>
                <c:pt idx="1519">
                  <c:v>1.9505833910848466E-2</c:v>
                </c:pt>
                <c:pt idx="1520">
                  <c:v>1.9511510123843712E-2</c:v>
                </c:pt>
                <c:pt idx="1521">
                  <c:v>1.9516878298746342E-2</c:v>
                </c:pt>
                <c:pt idx="1522">
                  <c:v>1.9521937296740038E-2</c:v>
                </c:pt>
                <c:pt idx="1523">
                  <c:v>1.95266859789896E-2</c:v>
                </c:pt>
                <c:pt idx="1524">
                  <c:v>1.9531123206727979E-2</c:v>
                </c:pt>
                <c:pt idx="1525">
                  <c:v>1.9535247841134761E-2</c:v>
                </c:pt>
                <c:pt idx="1526">
                  <c:v>1.953905874342899E-2</c:v>
                </c:pt>
                <c:pt idx="1527">
                  <c:v>1.9542554774822953E-2</c:v>
                </c:pt>
                <c:pt idx="1528">
                  <c:v>1.954573479653391E-2</c:v>
                </c:pt>
                <c:pt idx="1529">
                  <c:v>1.9548597669772651E-2</c:v>
                </c:pt>
                <c:pt idx="1530">
                  <c:v>1.955114225578997E-2</c:v>
                </c:pt>
                <c:pt idx="1531">
                  <c:v>1.9556450431001852E-2</c:v>
                </c:pt>
                <c:pt idx="1532">
                  <c:v>1.9566720538326341E-2</c:v>
                </c:pt>
                <c:pt idx="1533">
                  <c:v>1.9576856269110186E-2</c:v>
                </c:pt>
                <c:pt idx="1534">
                  <c:v>1.9586771583019798E-2</c:v>
                </c:pt>
                <c:pt idx="1535">
                  <c:v>1.959646573356531E-2</c:v>
                </c:pt>
                <c:pt idx="1536">
                  <c:v>1.9605937974243984E-2</c:v>
                </c:pt>
                <c:pt idx="1537">
                  <c:v>1.9615187558575026E-2</c:v>
                </c:pt>
                <c:pt idx="1538">
                  <c:v>1.9624213740064889E-2</c:v>
                </c:pt>
                <c:pt idx="1539">
                  <c:v>1.9633015772242107E-2</c:v>
                </c:pt>
                <c:pt idx="1540">
                  <c:v>1.9641592908599414E-2</c:v>
                </c:pt>
                <c:pt idx="1541">
                  <c:v>1.9649944402674931E-2</c:v>
                </c:pt>
                <c:pt idx="1542">
                  <c:v>1.9658069508000066E-2</c:v>
                </c:pt>
                <c:pt idx="1543">
                  <c:v>1.9665967478076436E-2</c:v>
                </c:pt>
                <c:pt idx="1544">
                  <c:v>1.9673637566439615E-2</c:v>
                </c:pt>
                <c:pt idx="1545">
                  <c:v>1.9681079026630292E-2</c:v>
                </c:pt>
                <c:pt idx="1546">
                  <c:v>1.9688291112171106E-2</c:v>
                </c:pt>
                <c:pt idx="1547">
                  <c:v>1.9695273076595719E-2</c:v>
                </c:pt>
                <c:pt idx="1548">
                  <c:v>1.970202417343726E-2</c:v>
                </c:pt>
                <c:pt idx="1549">
                  <c:v>1.9708543656257398E-2</c:v>
                </c:pt>
                <c:pt idx="1550">
                  <c:v>1.9714830778576845E-2</c:v>
                </c:pt>
                <c:pt idx="1551">
                  <c:v>1.972088479394498E-2</c:v>
                </c:pt>
                <c:pt idx="1552">
                  <c:v>1.9726704955922512E-2</c:v>
                </c:pt>
                <c:pt idx="1553">
                  <c:v>1.9732290518058384E-2</c:v>
                </c:pt>
                <c:pt idx="1554">
                  <c:v>1.9737640733889835E-2</c:v>
                </c:pt>
                <c:pt idx="1555">
                  <c:v>1.9742754856994602E-2</c:v>
                </c:pt>
                <c:pt idx="1556">
                  <c:v>1.9747632140915697E-2</c:v>
                </c:pt>
                <c:pt idx="1557">
                  <c:v>1.9752271839230968E-2</c:v>
                </c:pt>
                <c:pt idx="1558">
                  <c:v>1.9756673205501035E-2</c:v>
                </c:pt>
                <c:pt idx="1559">
                  <c:v>1.9760835493286749E-2</c:v>
                </c:pt>
                <c:pt idx="1560">
                  <c:v>1.9764757956172427E-2</c:v>
                </c:pt>
                <c:pt idx="1561">
                  <c:v>1.9768439847719563E-2</c:v>
                </c:pt>
                <c:pt idx="1562">
                  <c:v>1.9771880421524845E-2</c:v>
                </c:pt>
                <c:pt idx="1563">
                  <c:v>1.97750789311507E-2</c:v>
                </c:pt>
                <c:pt idx="1564">
                  <c:v>1.9778034630194872E-2</c:v>
                </c:pt>
                <c:pt idx="1565">
                  <c:v>1.9780746772244173E-2</c:v>
                </c:pt>
                <c:pt idx="1566">
                  <c:v>1.9783214610874511E-2</c:v>
                </c:pt>
                <c:pt idx="1567">
                  <c:v>1.9785437399691557E-2</c:v>
                </c:pt>
                <c:pt idx="1568">
                  <c:v>1.9788079342926854E-2</c:v>
                </c:pt>
                <c:pt idx="1569">
                  <c:v>1.9789371879977636E-2</c:v>
                </c:pt>
                <c:pt idx="1570">
                  <c:v>1.9790819653022033E-2</c:v>
                </c:pt>
                <c:pt idx="1571">
                  <c:v>1.9792019284040074E-2</c:v>
                </c:pt>
                <c:pt idx="1572">
                  <c:v>1.979297002663755E-2</c:v>
                </c:pt>
                <c:pt idx="1573">
                  <c:v>1.979367113442726E-2</c:v>
                </c:pt>
                <c:pt idx="1574">
                  <c:v>1.9794121861034866E-2</c:v>
                </c:pt>
                <c:pt idx="1575">
                  <c:v>1.979432146007579E-2</c:v>
                </c:pt>
                <c:pt idx="1576">
                  <c:v>1.979426918518427E-2</c:v>
                </c:pt>
                <c:pt idx="1577">
                  <c:v>1.9793964289984447E-2</c:v>
                </c:pt>
                <c:pt idx="1578">
                  <c:v>1.9793406028107814E-2</c:v>
                </c:pt>
                <c:pt idx="1579">
                  <c:v>1.9792593653193316E-2</c:v>
                </c:pt>
                <c:pt idx="1580">
                  <c:v>1.9791526418881589E-2</c:v>
                </c:pt>
                <c:pt idx="1581">
                  <c:v>1.9790203578815075E-2</c:v>
                </c:pt>
                <c:pt idx="1582">
                  <c:v>1.9788624386655438E-2</c:v>
                </c:pt>
                <c:pt idx="1583">
                  <c:v>1.9789853043068892E-2</c:v>
                </c:pt>
                <c:pt idx="1584">
                  <c:v>1.9796032570527498E-2</c:v>
                </c:pt>
                <c:pt idx="1585">
                  <c:v>1.9802065187301217E-2</c:v>
                </c:pt>
                <c:pt idx="1586">
                  <c:v>1.9807865040598421E-2</c:v>
                </c:pt>
                <c:pt idx="1587">
                  <c:v>1.9813431324184689E-2</c:v>
                </c:pt>
                <c:pt idx="1588">
                  <c:v>1.9818763231848564E-2</c:v>
                </c:pt>
                <c:pt idx="1589">
                  <c:v>1.9823859957395825E-2</c:v>
                </c:pt>
                <c:pt idx="1590">
                  <c:v>1.9828720694608986E-2</c:v>
                </c:pt>
                <c:pt idx="1591">
                  <c:v>1.983334463728216E-2</c:v>
                </c:pt>
                <c:pt idx="1592">
                  <c:v>1.9837730979226902E-2</c:v>
                </c:pt>
                <c:pt idx="1593">
                  <c:v>1.9841878914231739E-2</c:v>
                </c:pt>
                <c:pt idx="1594">
                  <c:v>1.9845787636114384E-2</c:v>
                </c:pt>
                <c:pt idx="1595">
                  <c:v>1.9849456338681251E-2</c:v>
                </c:pt>
                <c:pt idx="1596">
                  <c:v>1.9852884215733321E-2</c:v>
                </c:pt>
                <c:pt idx="1597">
                  <c:v>1.9856070461106785E-2</c:v>
                </c:pt>
                <c:pt idx="1598">
                  <c:v>1.9859014268597784E-2</c:v>
                </c:pt>
                <c:pt idx="1599">
                  <c:v>1.9861714832037813E-2</c:v>
                </c:pt>
                <c:pt idx="1600">
                  <c:v>1.9864171345247445E-2</c:v>
                </c:pt>
                <c:pt idx="1601">
                  <c:v>1.9866383002059576E-2</c:v>
                </c:pt>
                <c:pt idx="1602">
                  <c:v>1.9868348996302115E-2</c:v>
                </c:pt>
                <c:pt idx="1603">
                  <c:v>1.9870068521815464E-2</c:v>
                </c:pt>
                <c:pt idx="1604">
                  <c:v>1.9871540772417803E-2</c:v>
                </c:pt>
                <c:pt idx="1605">
                  <c:v>1.9872764941980512E-2</c:v>
                </c:pt>
                <c:pt idx="1606">
                  <c:v>1.9873740224318131E-2</c:v>
                </c:pt>
                <c:pt idx="1607">
                  <c:v>1.9874465813298565E-2</c:v>
                </c:pt>
                <c:pt idx="1608">
                  <c:v>1.9874940902767792E-2</c:v>
                </c:pt>
                <c:pt idx="1609">
                  <c:v>1.9875164686578951E-2</c:v>
                </c:pt>
                <c:pt idx="1610">
                  <c:v>1.9875136358598194E-2</c:v>
                </c:pt>
                <c:pt idx="1611">
                  <c:v>1.9874855112675786E-2</c:v>
                </c:pt>
                <c:pt idx="1612">
                  <c:v>1.9874320142680972E-2</c:v>
                </c:pt>
                <c:pt idx="1613">
                  <c:v>1.9873530642496234E-2</c:v>
                </c:pt>
                <c:pt idx="1614">
                  <c:v>1.9872485805976833E-2</c:v>
                </c:pt>
                <c:pt idx="1615">
                  <c:v>1.9871184827014606E-2</c:v>
                </c:pt>
                <c:pt idx="1616">
                  <c:v>1.9869626899491708E-2</c:v>
                </c:pt>
                <c:pt idx="1617">
                  <c:v>1.9867811217274881E-2</c:v>
                </c:pt>
                <c:pt idx="1618">
                  <c:v>1.986573697427349E-2</c:v>
                </c:pt>
                <c:pt idx="1619">
                  <c:v>1.9863403364370057E-2</c:v>
                </c:pt>
                <c:pt idx="1620">
                  <c:v>1.9861151280087242E-2</c:v>
                </c:pt>
                <c:pt idx="1621">
                  <c:v>1.9857525644898906E-2</c:v>
                </c:pt>
                <c:pt idx="1622">
                  <c:v>1.9854371634012297E-2</c:v>
                </c:pt>
                <c:pt idx="1623">
                  <c:v>1.9850954916675392E-2</c:v>
                </c:pt>
                <c:pt idx="1624">
                  <c:v>1.9847274686812771E-2</c:v>
                </c:pt>
                <c:pt idx="1625">
                  <c:v>1.9843330138345858E-2</c:v>
                </c:pt>
                <c:pt idx="1626">
                  <c:v>1.9839120465187206E-2</c:v>
                </c:pt>
                <c:pt idx="1627">
                  <c:v>1.9834644861269533E-2</c:v>
                </c:pt>
                <c:pt idx="1628">
                  <c:v>1.9829902520522656E-2</c:v>
                </c:pt>
                <c:pt idx="1629">
                  <c:v>1.9824892636885128E-2</c:v>
                </c:pt>
                <c:pt idx="1630">
                  <c:v>1.9819614404292779E-2</c:v>
                </c:pt>
                <c:pt idx="1631">
                  <c:v>1.9814067016690327E-2</c:v>
                </c:pt>
                <c:pt idx="1632">
                  <c:v>1.9808249668025718E-2</c:v>
                </c:pt>
                <c:pt idx="1633">
                  <c:v>1.9802161552255972E-2</c:v>
                </c:pt>
                <c:pt idx="1634">
                  <c:v>1.9795801863341504E-2</c:v>
                </c:pt>
                <c:pt idx="1635">
                  <c:v>1.9793004627682385E-2</c:v>
                </c:pt>
                <c:pt idx="1636">
                  <c:v>1.979266370149307E-2</c:v>
                </c:pt>
                <c:pt idx="1637">
                  <c:v>1.9794196842965517E-2</c:v>
                </c:pt>
                <c:pt idx="1638">
                  <c:v>1.9795503195721934E-2</c:v>
                </c:pt>
                <c:pt idx="1639">
                  <c:v>1.9796582021021279E-2</c:v>
                </c:pt>
                <c:pt idx="1640">
                  <c:v>1.9797432580110949E-2</c:v>
                </c:pt>
                <c:pt idx="1641">
                  <c:v>1.9798054134244222E-2</c:v>
                </c:pt>
                <c:pt idx="1642">
                  <c:v>1.9798445944691913E-2</c:v>
                </c:pt>
                <c:pt idx="1643">
                  <c:v>1.9798607272707679E-2</c:v>
                </c:pt>
                <c:pt idx="1644">
                  <c:v>1.9798537379551253E-2</c:v>
                </c:pt>
                <c:pt idx="1645">
                  <c:v>1.9798235526494311E-2</c:v>
                </c:pt>
                <c:pt idx="1646">
                  <c:v>1.9797700974826322E-2</c:v>
                </c:pt>
                <c:pt idx="1647">
                  <c:v>1.9796932985796677E-2</c:v>
                </c:pt>
                <c:pt idx="1648">
                  <c:v>1.9795930820695886E-2</c:v>
                </c:pt>
                <c:pt idx="1649">
                  <c:v>1.9794693740803469E-2</c:v>
                </c:pt>
                <c:pt idx="1650">
                  <c:v>1.979322100739964E-2</c:v>
                </c:pt>
                <c:pt idx="1651">
                  <c:v>1.9791511881782738E-2</c:v>
                </c:pt>
                <c:pt idx="1652">
                  <c:v>1.9789565625228735E-2</c:v>
                </c:pt>
                <c:pt idx="1653">
                  <c:v>1.9787381499043459E-2</c:v>
                </c:pt>
                <c:pt idx="1654">
                  <c:v>1.9784958764522104E-2</c:v>
                </c:pt>
                <c:pt idx="1655">
                  <c:v>1.9782296682949285E-2</c:v>
                </c:pt>
                <c:pt idx="1656">
                  <c:v>1.9779394515662845E-2</c:v>
                </c:pt>
                <c:pt idx="1657">
                  <c:v>1.9776251523938054E-2</c:v>
                </c:pt>
                <c:pt idx="1658">
                  <c:v>1.9772866969109331E-2</c:v>
                </c:pt>
                <c:pt idx="1659">
                  <c:v>1.9769240112471834E-2</c:v>
                </c:pt>
                <c:pt idx="1660">
                  <c:v>1.9765370215362631E-2</c:v>
                </c:pt>
                <c:pt idx="1661">
                  <c:v>1.9761256539085455E-2</c:v>
                </c:pt>
                <c:pt idx="1662">
                  <c:v>1.9756898344991881E-2</c:v>
                </c:pt>
                <c:pt idx="1663">
                  <c:v>1.9752294894377104E-2</c:v>
                </c:pt>
                <c:pt idx="1664">
                  <c:v>1.97474454486017E-2</c:v>
                </c:pt>
                <c:pt idx="1665">
                  <c:v>1.9742349268993174E-2</c:v>
                </c:pt>
                <c:pt idx="1666">
                  <c:v>1.973700561689239E-2</c:v>
                </c:pt>
                <c:pt idx="1667">
                  <c:v>1.9731413753636264E-2</c:v>
                </c:pt>
                <c:pt idx="1668">
                  <c:v>1.9725572940586796E-2</c:v>
                </c:pt>
                <c:pt idx="1669">
                  <c:v>1.971948243909059E-2</c:v>
                </c:pt>
                <c:pt idx="1670">
                  <c:v>1.9713141510502106E-2</c:v>
                </c:pt>
                <c:pt idx="1671">
                  <c:v>1.9706549416177908E-2</c:v>
                </c:pt>
                <c:pt idx="1672">
                  <c:v>1.9699705417494155E-2</c:v>
                </c:pt>
                <c:pt idx="1673">
                  <c:v>1.969260877580609E-2</c:v>
                </c:pt>
                <c:pt idx="1674">
                  <c:v>1.968525875248868E-2</c:v>
                </c:pt>
                <c:pt idx="1675">
                  <c:v>1.9677654608919293E-2</c:v>
                </c:pt>
                <c:pt idx="1676">
                  <c:v>1.9669795606483586E-2</c:v>
                </c:pt>
                <c:pt idx="1677">
                  <c:v>1.9661681006569752E-2</c:v>
                </c:pt>
                <c:pt idx="1678">
                  <c:v>1.9653310070539658E-2</c:v>
                </c:pt>
                <c:pt idx="1679">
                  <c:v>1.9644682059821592E-2</c:v>
                </c:pt>
                <c:pt idx="1680">
                  <c:v>1.9635796235788677E-2</c:v>
                </c:pt>
                <c:pt idx="1681">
                  <c:v>1.9626651859857441E-2</c:v>
                </c:pt>
                <c:pt idx="1682">
                  <c:v>1.9617248193429939E-2</c:v>
                </c:pt>
                <c:pt idx="1683">
                  <c:v>1.9607584497899636E-2</c:v>
                </c:pt>
                <c:pt idx="1684">
                  <c:v>1.9597660034703621E-2</c:v>
                </c:pt>
                <c:pt idx="1685">
                  <c:v>1.9587474065247346E-2</c:v>
                </c:pt>
                <c:pt idx="1686">
                  <c:v>1.9577114210928354E-2</c:v>
                </c:pt>
                <c:pt idx="1687">
                  <c:v>1.9571899830178853E-2</c:v>
                </c:pt>
                <c:pt idx="1688">
                  <c:v>1.9569677366151311E-2</c:v>
                </c:pt>
                <c:pt idx="1689">
                  <c:v>1.9567275776868297E-2</c:v>
                </c:pt>
                <c:pt idx="1690">
                  <c:v>1.9564694587960618E-2</c:v>
                </c:pt>
                <c:pt idx="1691">
                  <c:v>1.9561933325039815E-2</c:v>
                </c:pt>
                <c:pt idx="1692">
                  <c:v>1.9558991513738719E-2</c:v>
                </c:pt>
                <c:pt idx="1693">
                  <c:v>1.9555868679682537E-2</c:v>
                </c:pt>
                <c:pt idx="1694">
                  <c:v>1.9552564348494672E-2</c:v>
                </c:pt>
                <c:pt idx="1695">
                  <c:v>1.9549078045814138E-2</c:v>
                </c:pt>
                <c:pt idx="1696">
                  <c:v>1.9545409297260823E-2</c:v>
                </c:pt>
                <c:pt idx="1697">
                  <c:v>1.9541557628481893E-2</c:v>
                </c:pt>
                <c:pt idx="1698">
                  <c:v>1.9537522565105457E-2</c:v>
                </c:pt>
                <c:pt idx="1699">
                  <c:v>1.9533303632763763E-2</c:v>
                </c:pt>
                <c:pt idx="1700">
                  <c:v>1.9528900357116453E-2</c:v>
                </c:pt>
                <c:pt idx="1701">
                  <c:v>1.9524312263786807E-2</c:v>
                </c:pt>
                <c:pt idx="1702">
                  <c:v>1.9519538878425551E-2</c:v>
                </c:pt>
                <c:pt idx="1703">
                  <c:v>1.9514579726687707E-2</c:v>
                </c:pt>
                <c:pt idx="1704">
                  <c:v>1.9509434334209427E-2</c:v>
                </c:pt>
                <c:pt idx="1705">
                  <c:v>1.9504102226654409E-2</c:v>
                </c:pt>
                <c:pt idx="1706">
                  <c:v>1.9498582929661775E-2</c:v>
                </c:pt>
                <c:pt idx="1707">
                  <c:v>1.949287596890403E-2</c:v>
                </c:pt>
                <c:pt idx="1708">
                  <c:v>1.9486980870023388E-2</c:v>
                </c:pt>
                <c:pt idx="1709">
                  <c:v>1.9480897158689722E-2</c:v>
                </c:pt>
                <c:pt idx="1710">
                  <c:v>1.9474624360554266E-2</c:v>
                </c:pt>
                <c:pt idx="1711">
                  <c:v>1.9468162001295981E-2</c:v>
                </c:pt>
                <c:pt idx="1712">
                  <c:v>1.9461509606575264E-2</c:v>
                </c:pt>
                <c:pt idx="1713">
                  <c:v>1.9454666702068718E-2</c:v>
                </c:pt>
                <c:pt idx="1714">
                  <c:v>1.944763281342286E-2</c:v>
                </c:pt>
                <c:pt idx="1715">
                  <c:v>1.9440407466335245E-2</c:v>
                </c:pt>
                <c:pt idx="1716">
                  <c:v>1.9432990186473417E-2</c:v>
                </c:pt>
                <c:pt idx="1717">
                  <c:v>1.9425380499532848E-2</c:v>
                </c:pt>
                <c:pt idx="1718">
                  <c:v>1.9417577931167475E-2</c:v>
                </c:pt>
                <c:pt idx="1719">
                  <c:v>1.9409582007076629E-2</c:v>
                </c:pt>
                <c:pt idx="1720">
                  <c:v>1.9401392252935554E-2</c:v>
                </c:pt>
                <c:pt idx="1721">
                  <c:v>1.9393008194453363E-2</c:v>
                </c:pt>
                <c:pt idx="1722">
                  <c:v>1.9384429357297773E-2</c:v>
                </c:pt>
                <c:pt idx="1723">
                  <c:v>1.9375655267170444E-2</c:v>
                </c:pt>
                <c:pt idx="1724">
                  <c:v>1.9366685449772266E-2</c:v>
                </c:pt>
                <c:pt idx="1725">
                  <c:v>1.9357519430797589E-2</c:v>
                </c:pt>
                <c:pt idx="1726">
                  <c:v>1.9348156735951649E-2</c:v>
                </c:pt>
                <c:pt idx="1727">
                  <c:v>1.9338596890927418E-2</c:v>
                </c:pt>
                <c:pt idx="1728">
                  <c:v>1.9328839421428826E-2</c:v>
                </c:pt>
                <c:pt idx="1729">
                  <c:v>1.9318883853193965E-2</c:v>
                </c:pt>
                <c:pt idx="1730">
                  <c:v>1.9308729711890845E-2</c:v>
                </c:pt>
                <c:pt idx="1731">
                  <c:v>1.9298376523268056E-2</c:v>
                </c:pt>
                <c:pt idx="1732">
                  <c:v>1.928782381303314E-2</c:v>
                </c:pt>
                <c:pt idx="1733">
                  <c:v>1.9277071106887398E-2</c:v>
                </c:pt>
                <c:pt idx="1734">
                  <c:v>1.9266117930583859E-2</c:v>
                </c:pt>
                <c:pt idx="1735">
                  <c:v>1.925496380981143E-2</c:v>
                </c:pt>
                <c:pt idx="1736">
                  <c:v>1.92436082703282E-2</c:v>
                </c:pt>
                <c:pt idx="1737">
                  <c:v>1.9232050837857197E-2</c:v>
                </c:pt>
                <c:pt idx="1738">
                  <c:v>1.9220291038109578E-2</c:v>
                </c:pt>
                <c:pt idx="1739">
                  <c:v>1.9212109636011176E-2</c:v>
                </c:pt>
                <c:pt idx="1740">
                  <c:v>1.9207541159943269E-2</c:v>
                </c:pt>
                <c:pt idx="1741">
                  <c:v>1.9202821488992945E-2</c:v>
                </c:pt>
                <c:pt idx="1742">
                  <c:v>1.9197950270031575E-2</c:v>
                </c:pt>
                <c:pt idx="1743">
                  <c:v>1.9192927149927645E-2</c:v>
                </c:pt>
                <c:pt idx="1744">
                  <c:v>1.9187751775587309E-2</c:v>
                </c:pt>
                <c:pt idx="1745">
                  <c:v>1.9182423793861744E-2</c:v>
                </c:pt>
                <c:pt idx="1746">
                  <c:v>1.9176942851651429E-2</c:v>
                </c:pt>
                <c:pt idx="1747">
                  <c:v>1.9171308595836652E-2</c:v>
                </c:pt>
                <c:pt idx="1748">
                  <c:v>1.9165520673306506E-2</c:v>
                </c:pt>
                <c:pt idx="1749">
                  <c:v>1.9159578730947313E-2</c:v>
                </c:pt>
                <c:pt idx="1750">
                  <c:v>1.9153482415648439E-2</c:v>
                </c:pt>
                <c:pt idx="1751">
                  <c:v>1.9147231374302326E-2</c:v>
                </c:pt>
                <c:pt idx="1752">
                  <c:v>1.91408252537929E-2</c:v>
                </c:pt>
                <c:pt idx="1753">
                  <c:v>1.9134263701030392E-2</c:v>
                </c:pt>
                <c:pt idx="1754">
                  <c:v>1.9127546362899175E-2</c:v>
                </c:pt>
                <c:pt idx="1755">
                  <c:v>1.9120672886292583E-2</c:v>
                </c:pt>
                <c:pt idx="1756">
                  <c:v>1.9113642918118703E-2</c:v>
                </c:pt>
                <c:pt idx="1757">
                  <c:v>1.9106456105265641E-2</c:v>
                </c:pt>
                <c:pt idx="1758">
                  <c:v>1.9099112094659473E-2</c:v>
                </c:pt>
                <c:pt idx="1759">
                  <c:v>1.9091610533177386E-2</c:v>
                </c:pt>
                <c:pt idx="1760">
                  <c:v>1.9083951067740364E-2</c:v>
                </c:pt>
                <c:pt idx="1761">
                  <c:v>1.907613334523791E-2</c:v>
                </c:pt>
                <c:pt idx="1762">
                  <c:v>1.9068157012603389E-2</c:v>
                </c:pt>
                <c:pt idx="1763">
                  <c:v>1.9060021716727136E-2</c:v>
                </c:pt>
                <c:pt idx="1764">
                  <c:v>1.9051727104531797E-2</c:v>
                </c:pt>
                <c:pt idx="1765">
                  <c:v>1.9043272822920204E-2</c:v>
                </c:pt>
                <c:pt idx="1766">
                  <c:v>1.9034658518827553E-2</c:v>
                </c:pt>
                <c:pt idx="1767">
                  <c:v>1.9025883839140296E-2</c:v>
                </c:pt>
                <c:pt idx="1768">
                  <c:v>1.9016948430806251E-2</c:v>
                </c:pt>
                <c:pt idx="1769">
                  <c:v>1.9007851940724556E-2</c:v>
                </c:pt>
                <c:pt idx="1770">
                  <c:v>1.8998594015832568E-2</c:v>
                </c:pt>
                <c:pt idx="1771">
                  <c:v>1.898917430304798E-2</c:v>
                </c:pt>
                <c:pt idx="1772">
                  <c:v>1.8979592449291986E-2</c:v>
                </c:pt>
                <c:pt idx="1773">
                  <c:v>1.8969848101489335E-2</c:v>
                </c:pt>
                <c:pt idx="1774">
                  <c:v>1.8959940906591498E-2</c:v>
                </c:pt>
                <c:pt idx="1775">
                  <c:v>1.8949870511501394E-2</c:v>
                </c:pt>
                <c:pt idx="1776">
                  <c:v>1.8939636563171894E-2</c:v>
                </c:pt>
                <c:pt idx="1777">
                  <c:v>1.8929238708518936E-2</c:v>
                </c:pt>
                <c:pt idx="1778">
                  <c:v>1.8918676594491084E-2</c:v>
                </c:pt>
                <c:pt idx="1779">
                  <c:v>1.8907949868028982E-2</c:v>
                </c:pt>
                <c:pt idx="1780">
                  <c:v>1.8897058176071169E-2</c:v>
                </c:pt>
                <c:pt idx="1781">
                  <c:v>1.8886001165548321E-2</c:v>
                </c:pt>
                <c:pt idx="1782">
                  <c:v>1.8874778483418026E-2</c:v>
                </c:pt>
                <c:pt idx="1783">
                  <c:v>1.8863389776612654E-2</c:v>
                </c:pt>
                <c:pt idx="1784">
                  <c:v>1.8851834692103133E-2</c:v>
                </c:pt>
                <c:pt idx="1785">
                  <c:v>1.8840112876800461E-2</c:v>
                </c:pt>
                <c:pt idx="1786">
                  <c:v>1.8828223977700575E-2</c:v>
                </c:pt>
                <c:pt idx="1787">
                  <c:v>1.8816167641716362E-2</c:v>
                </c:pt>
                <c:pt idx="1788">
                  <c:v>1.8803943515839888E-2</c:v>
                </c:pt>
                <c:pt idx="1789">
                  <c:v>1.8791551246991816E-2</c:v>
                </c:pt>
                <c:pt idx="1790">
                  <c:v>1.8778990482154655E-2</c:v>
                </c:pt>
                <c:pt idx="1791">
                  <c:v>1.8768792515997113E-2</c:v>
                </c:pt>
                <c:pt idx="1792">
                  <c:v>1.8762738734430521E-2</c:v>
                </c:pt>
                <c:pt idx="1793">
                  <c:v>1.8756626779579941E-2</c:v>
                </c:pt>
                <c:pt idx="1794">
                  <c:v>1.875038619494182E-2</c:v>
                </c:pt>
                <c:pt idx="1795">
                  <c:v>1.8744016707790127E-2</c:v>
                </c:pt>
                <c:pt idx="1796">
                  <c:v>1.8737518045383636E-2</c:v>
                </c:pt>
                <c:pt idx="1797">
                  <c:v>1.8730889935023861E-2</c:v>
                </c:pt>
                <c:pt idx="1798">
                  <c:v>1.872413210392183E-2</c:v>
                </c:pt>
                <c:pt idx="1799">
                  <c:v>1.8717244279395057E-2</c:v>
                </c:pt>
                <c:pt idx="1800">
                  <c:v>1.8710226188682188E-2</c:v>
                </c:pt>
                <c:pt idx="1801">
                  <c:v>1.8703077559070452E-2</c:v>
                </c:pt>
                <c:pt idx="1802">
                  <c:v>1.8695798117831956E-2</c:v>
                </c:pt>
                <c:pt idx="1803">
                  <c:v>1.8688387592229499E-2</c:v>
                </c:pt>
                <c:pt idx="1804">
                  <c:v>1.8680845709545521E-2</c:v>
                </c:pt>
                <c:pt idx="1805">
                  <c:v>1.8673172197047411E-2</c:v>
                </c:pt>
                <c:pt idx="1806">
                  <c:v>1.8665366782033808E-2</c:v>
                </c:pt>
                <c:pt idx="1807">
                  <c:v>1.8657429191753557E-2</c:v>
                </c:pt>
                <c:pt idx="1808">
                  <c:v>1.8649359153492584E-2</c:v>
                </c:pt>
                <c:pt idx="1809">
                  <c:v>1.8641156394556567E-2</c:v>
                </c:pt>
                <c:pt idx="1810">
                  <c:v>1.8632820642189806E-2</c:v>
                </c:pt>
                <c:pt idx="1811">
                  <c:v>1.8624351623702719E-2</c:v>
                </c:pt>
                <c:pt idx="1812">
                  <c:v>1.8615749066361768E-2</c:v>
                </c:pt>
                <c:pt idx="1813">
                  <c:v>1.860701269747058E-2</c:v>
                </c:pt>
                <c:pt idx="1814">
                  <c:v>1.8598142244283081E-2</c:v>
                </c:pt>
                <c:pt idx="1815">
                  <c:v>1.8589137434125127E-2</c:v>
                </c:pt>
                <c:pt idx="1816">
                  <c:v>1.8579997994255526E-2</c:v>
                </c:pt>
                <c:pt idx="1817">
                  <c:v>1.8570723651981893E-2</c:v>
                </c:pt>
                <c:pt idx="1818">
                  <c:v>1.856131413459693E-2</c:v>
                </c:pt>
                <c:pt idx="1819">
                  <c:v>1.8551769169366877E-2</c:v>
                </c:pt>
                <c:pt idx="1820">
                  <c:v>1.8542088483612617E-2</c:v>
                </c:pt>
                <c:pt idx="1821">
                  <c:v>1.8532271804622798E-2</c:v>
                </c:pt>
                <c:pt idx="1822">
                  <c:v>1.8522318859688594E-2</c:v>
                </c:pt>
                <c:pt idx="1823">
                  <c:v>1.8512229376103737E-2</c:v>
                </c:pt>
                <c:pt idx="1824">
                  <c:v>1.8502003081187695E-2</c:v>
                </c:pt>
                <c:pt idx="1825">
                  <c:v>1.8491639702210367E-2</c:v>
                </c:pt>
                <c:pt idx="1826">
                  <c:v>1.8481138966490604E-2</c:v>
                </c:pt>
                <c:pt idx="1827">
                  <c:v>1.8470500601332471E-2</c:v>
                </c:pt>
                <c:pt idx="1828">
                  <c:v>1.8459414263847129E-2</c:v>
                </c:pt>
                <c:pt idx="1829">
                  <c:v>1.8447239390401261E-2</c:v>
                </c:pt>
                <c:pt idx="1830">
                  <c:v>1.8436166700260541E-2</c:v>
                </c:pt>
                <c:pt idx="1831">
                  <c:v>1.8424955250944428E-2</c:v>
                </c:pt>
                <c:pt idx="1832">
                  <c:v>1.8413604769770626E-2</c:v>
                </c:pt>
                <c:pt idx="1833">
                  <c:v>1.8402114984018985E-2</c:v>
                </c:pt>
                <c:pt idx="1834">
                  <c:v>1.8390485621053162E-2</c:v>
                </c:pt>
                <c:pt idx="1835">
                  <c:v>1.8378716408141062E-2</c:v>
                </c:pt>
                <c:pt idx="1836">
                  <c:v>1.8366807072617054E-2</c:v>
                </c:pt>
                <c:pt idx="1837">
                  <c:v>1.8354757341789287E-2</c:v>
                </c:pt>
                <c:pt idx="1838">
                  <c:v>1.8342566942991863E-2</c:v>
                </c:pt>
                <c:pt idx="1839">
                  <c:v>1.8330235603515314E-2</c:v>
                </c:pt>
                <c:pt idx="1840">
                  <c:v>1.8317763050716696E-2</c:v>
                </c:pt>
                <c:pt idx="1841">
                  <c:v>1.830514901188636E-2</c:v>
                </c:pt>
                <c:pt idx="1842">
                  <c:v>1.8292393214352248E-2</c:v>
                </c:pt>
                <c:pt idx="1843">
                  <c:v>1.8281707110940414E-2</c:v>
                </c:pt>
                <c:pt idx="1844">
                  <c:v>1.8274659366609835E-2</c:v>
                </c:pt>
                <c:pt idx="1845">
                  <c:v>1.8267587836019589E-2</c:v>
                </c:pt>
                <c:pt idx="1846">
                  <c:v>1.8260431167195265E-2</c:v>
                </c:pt>
                <c:pt idx="1847">
                  <c:v>1.8253189249848902E-2</c:v>
                </c:pt>
                <c:pt idx="1848">
                  <c:v>1.8245861973687695E-2</c:v>
                </c:pt>
                <c:pt idx="1849">
                  <c:v>1.8238449228448764E-2</c:v>
                </c:pt>
                <c:pt idx="1850">
                  <c:v>1.8230950903841241E-2</c:v>
                </c:pt>
                <c:pt idx="1851">
                  <c:v>1.8223366889604173E-2</c:v>
                </c:pt>
                <c:pt idx="1852">
                  <c:v>1.8215697075442839E-2</c:v>
                </c:pt>
                <c:pt idx="1853">
                  <c:v>1.8207941351086658E-2</c:v>
                </c:pt>
                <c:pt idx="1854">
                  <c:v>1.8200099606266028E-2</c:v>
                </c:pt>
                <c:pt idx="1855">
                  <c:v>1.8192171730694949E-2</c:v>
                </c:pt>
                <c:pt idx="1856">
                  <c:v>1.8184157614105793E-2</c:v>
                </c:pt>
                <c:pt idx="1857">
                  <c:v>1.8176057146208745E-2</c:v>
                </c:pt>
                <c:pt idx="1858">
                  <c:v>1.816787021675554E-2</c:v>
                </c:pt>
                <c:pt idx="1859">
                  <c:v>1.8159596715446768E-2</c:v>
                </c:pt>
                <c:pt idx="1860">
                  <c:v>1.8151236532018784E-2</c:v>
                </c:pt>
                <c:pt idx="1861">
                  <c:v>1.8142789556203149E-2</c:v>
                </c:pt>
                <c:pt idx="1862">
                  <c:v>1.8134255677726648E-2</c:v>
                </c:pt>
                <c:pt idx="1863">
                  <c:v>1.8125634786305484E-2</c:v>
                </c:pt>
                <c:pt idx="1864">
                  <c:v>1.8116926771680052E-2</c:v>
                </c:pt>
                <c:pt idx="1865">
                  <c:v>1.8108131523580179E-2</c:v>
                </c:pt>
                <c:pt idx="1866">
                  <c:v>1.8099248931730927E-2</c:v>
                </c:pt>
                <c:pt idx="1867">
                  <c:v>1.8090278885852584E-2</c:v>
                </c:pt>
                <c:pt idx="1868">
                  <c:v>1.8081221275695447E-2</c:v>
                </c:pt>
                <c:pt idx="1869">
                  <c:v>1.8072075990981862E-2</c:v>
                </c:pt>
                <c:pt idx="1870">
                  <c:v>1.806284292144103E-2</c:v>
                </c:pt>
                <c:pt idx="1871">
                  <c:v>1.8053521956808972E-2</c:v>
                </c:pt>
                <c:pt idx="1872">
                  <c:v>1.8044112986811162E-2</c:v>
                </c:pt>
                <c:pt idx="1873">
                  <c:v>1.8034615901191528E-2</c:v>
                </c:pt>
                <c:pt idx="1874">
                  <c:v>1.8025030589666056E-2</c:v>
                </c:pt>
                <c:pt idx="1875">
                  <c:v>1.801535694199816E-2</c:v>
                </c:pt>
                <c:pt idx="1876">
                  <c:v>1.8005594847905947E-2</c:v>
                </c:pt>
                <c:pt idx="1877">
                  <c:v>1.7995744197108608E-2</c:v>
                </c:pt>
                <c:pt idx="1878">
                  <c:v>1.7985804879372732E-2</c:v>
                </c:pt>
                <c:pt idx="1879">
                  <c:v>1.7975776784413849E-2</c:v>
                </c:pt>
                <c:pt idx="1880">
                  <c:v>1.7965374685281942E-2</c:v>
                </c:pt>
                <c:pt idx="1881">
                  <c:v>1.7953988553076301E-2</c:v>
                </c:pt>
                <c:pt idx="1882">
                  <c:v>1.7943680726170877E-2</c:v>
                </c:pt>
                <c:pt idx="1883">
                  <c:v>1.7933283665254651E-2</c:v>
                </c:pt>
                <c:pt idx="1884">
                  <c:v>1.7922797260060311E-2</c:v>
                </c:pt>
                <c:pt idx="1885">
                  <c:v>1.7912221400315842E-2</c:v>
                </c:pt>
                <c:pt idx="1886">
                  <c:v>1.7901555975785095E-2</c:v>
                </c:pt>
                <c:pt idx="1887">
                  <c:v>1.7890800876198255E-2</c:v>
                </c:pt>
                <c:pt idx="1888">
                  <c:v>1.7879955991292409E-2</c:v>
                </c:pt>
                <c:pt idx="1889">
                  <c:v>1.7869021210805764E-2</c:v>
                </c:pt>
                <c:pt idx="1890">
                  <c:v>1.7857996424506587E-2</c:v>
                </c:pt>
                <c:pt idx="1891">
                  <c:v>1.7846881522094769E-2</c:v>
                </c:pt>
                <c:pt idx="1892">
                  <c:v>1.7835676393352397E-2</c:v>
                </c:pt>
                <c:pt idx="1893">
                  <c:v>1.7824380928010579E-2</c:v>
                </c:pt>
                <c:pt idx="1894">
                  <c:v>1.7812995015801528E-2</c:v>
                </c:pt>
                <c:pt idx="1895">
                  <c:v>1.7801882246876254E-2</c:v>
                </c:pt>
                <c:pt idx="1896">
                  <c:v>1.7793646555580231E-2</c:v>
                </c:pt>
                <c:pt idx="1897">
                  <c:v>1.7786016036708988E-2</c:v>
                </c:pt>
                <c:pt idx="1898">
                  <c:v>1.7778230146996869E-2</c:v>
                </c:pt>
                <c:pt idx="1899">
                  <c:v>1.7769535273871862E-2</c:v>
                </c:pt>
                <c:pt idx="1900">
                  <c:v>1.776178385898991E-2</c:v>
                </c:pt>
                <c:pt idx="1901">
                  <c:v>1.7753994083656119E-2</c:v>
                </c:pt>
                <c:pt idx="1902">
                  <c:v>1.7746165999294222E-2</c:v>
                </c:pt>
                <c:pt idx="1903">
                  <c:v>1.7738299657293292E-2</c:v>
                </c:pt>
                <c:pt idx="1904">
                  <c:v>1.7730395109077285E-2</c:v>
                </c:pt>
                <c:pt idx="1905">
                  <c:v>1.772245240600653E-2</c:v>
                </c:pt>
                <c:pt idx="1906">
                  <c:v>1.7714471599522556E-2</c:v>
                </c:pt>
                <c:pt idx="1907">
                  <c:v>1.7706452741026456E-2</c:v>
                </c:pt>
                <c:pt idx="1908">
                  <c:v>1.7698395881890459E-2</c:v>
                </c:pt>
                <c:pt idx="1909">
                  <c:v>1.7690301073544829E-2</c:v>
                </c:pt>
                <c:pt idx="1910">
                  <c:v>1.7682168367379375E-2</c:v>
                </c:pt>
                <c:pt idx="1911">
                  <c:v>1.7673997814812971E-2</c:v>
                </c:pt>
                <c:pt idx="1912">
                  <c:v>1.7665789467229843E-2</c:v>
                </c:pt>
                <c:pt idx="1913">
                  <c:v>1.765754337603169E-2</c:v>
                </c:pt>
                <c:pt idx="1914">
                  <c:v>1.7649259592631892E-2</c:v>
                </c:pt>
                <c:pt idx="1915">
                  <c:v>1.7640938168449732E-2</c:v>
                </c:pt>
                <c:pt idx="1916">
                  <c:v>1.7632579154840851E-2</c:v>
                </c:pt>
                <c:pt idx="1917">
                  <c:v>1.7624182603253696E-2</c:v>
                </c:pt>
                <c:pt idx="1918">
                  <c:v>1.7615748565067271E-2</c:v>
                </c:pt>
                <c:pt idx="1919">
                  <c:v>1.7607277091695451E-2</c:v>
                </c:pt>
                <c:pt idx="1920">
                  <c:v>1.7598768234546404E-2</c:v>
                </c:pt>
                <c:pt idx="1921">
                  <c:v>1.759022204499364E-2</c:v>
                </c:pt>
                <c:pt idx="1922">
                  <c:v>1.7581638574480269E-2</c:v>
                </c:pt>
                <c:pt idx="1923">
                  <c:v>1.7573017874385772E-2</c:v>
                </c:pt>
                <c:pt idx="1924">
                  <c:v>1.7564359996130288E-2</c:v>
                </c:pt>
                <c:pt idx="1925">
                  <c:v>1.7555664991087683E-2</c:v>
                </c:pt>
                <c:pt idx="1926">
                  <c:v>1.7546932910684061E-2</c:v>
                </c:pt>
                <c:pt idx="1927">
                  <c:v>1.7538163806322438E-2</c:v>
                </c:pt>
                <c:pt idx="1928">
                  <c:v>1.7529357729394339E-2</c:v>
                </c:pt>
                <c:pt idx="1929">
                  <c:v>1.7520514731326126E-2</c:v>
                </c:pt>
                <c:pt idx="1930">
                  <c:v>1.7511634863497917E-2</c:v>
                </c:pt>
                <c:pt idx="1931">
                  <c:v>1.7502718177324662E-2</c:v>
                </c:pt>
                <c:pt idx="1932">
                  <c:v>1.7493097064598496E-2</c:v>
                </c:pt>
                <c:pt idx="1933">
                  <c:v>1.7480910399408068E-2</c:v>
                </c:pt>
                <c:pt idx="1934">
                  <c:v>1.7471867869152211E-2</c:v>
                </c:pt>
                <c:pt idx="1935">
                  <c:v>1.7462788748194989E-2</c:v>
                </c:pt>
                <c:pt idx="1936">
                  <c:v>1.7453673087928657E-2</c:v>
                </c:pt>
                <c:pt idx="1937">
                  <c:v>1.7444520939786077E-2</c:v>
                </c:pt>
                <c:pt idx="1938">
                  <c:v>1.7435332355136487E-2</c:v>
                </c:pt>
                <c:pt idx="1939">
                  <c:v>1.742610738541292E-2</c:v>
                </c:pt>
                <c:pt idx="1940">
                  <c:v>1.7416846081996354E-2</c:v>
                </c:pt>
                <c:pt idx="1941">
                  <c:v>1.740754849631998E-2</c:v>
                </c:pt>
                <c:pt idx="1942">
                  <c:v>1.7398214679753349E-2</c:v>
                </c:pt>
                <c:pt idx="1943">
                  <c:v>1.7388844683724026E-2</c:v>
                </c:pt>
                <c:pt idx="1944">
                  <c:v>1.7379438559630665E-2</c:v>
                </c:pt>
                <c:pt idx="1945">
                  <c:v>1.7369996358866227E-2</c:v>
                </c:pt>
                <c:pt idx="1946">
                  <c:v>1.7360252068901617E-2</c:v>
                </c:pt>
                <c:pt idx="1947">
                  <c:v>1.7351292450160781E-2</c:v>
                </c:pt>
                <c:pt idx="1948">
                  <c:v>1.7345020354462681E-2</c:v>
                </c:pt>
                <c:pt idx="1949">
                  <c:v>1.7338685154889108E-2</c:v>
                </c:pt>
                <c:pt idx="1950">
                  <c:v>1.733228676283197E-2</c:v>
                </c:pt>
                <c:pt idx="1951">
                  <c:v>1.7325825089759044E-2</c:v>
                </c:pt>
                <c:pt idx="1952">
                  <c:v>1.7319300047063332E-2</c:v>
                </c:pt>
                <c:pt idx="1953">
                  <c:v>1.7312711546196326E-2</c:v>
                </c:pt>
                <c:pt idx="1954">
                  <c:v>1.7306059498569518E-2</c:v>
                </c:pt>
                <c:pt idx="1955">
                  <c:v>1.7299343815600745E-2</c:v>
                </c:pt>
                <c:pt idx="1956">
                  <c:v>1.7292564408748955E-2</c:v>
                </c:pt>
                <c:pt idx="1957">
                  <c:v>1.7285721189421514E-2</c:v>
                </c:pt>
                <c:pt idx="1958">
                  <c:v>1.7278814069043726E-2</c:v>
                </c:pt>
                <c:pt idx="1959">
                  <c:v>1.7271842959058845E-2</c:v>
                </c:pt>
                <c:pt idx="1960">
                  <c:v>1.7264807770881723E-2</c:v>
                </c:pt>
                <c:pt idx="1961">
                  <c:v>1.7257708415950947E-2</c:v>
                </c:pt>
                <c:pt idx="1962">
                  <c:v>1.7250544805688293E-2</c:v>
                </c:pt>
                <c:pt idx="1963">
                  <c:v>1.7243316851527708E-2</c:v>
                </c:pt>
                <c:pt idx="1964">
                  <c:v>1.7236024464921076E-2</c:v>
                </c:pt>
                <c:pt idx="1965">
                  <c:v>1.7228667557245562E-2</c:v>
                </c:pt>
                <c:pt idx="1966">
                  <c:v>1.7221246039988963E-2</c:v>
                </c:pt>
                <c:pt idx="1967">
                  <c:v>1.7213759824546974E-2</c:v>
                </c:pt>
                <c:pt idx="1968">
                  <c:v>1.7206208822362228E-2</c:v>
                </c:pt>
                <c:pt idx="1969">
                  <c:v>1.719859294486055E-2</c:v>
                </c:pt>
                <c:pt idx="1970">
                  <c:v>1.7190912103491524E-2</c:v>
                </c:pt>
                <c:pt idx="1971">
                  <c:v>1.7183166209664782E-2</c:v>
                </c:pt>
                <c:pt idx="1972">
                  <c:v>1.7175355174819502E-2</c:v>
                </c:pt>
                <c:pt idx="1973">
                  <c:v>1.7167478910401261E-2</c:v>
                </c:pt>
                <c:pt idx="1974">
                  <c:v>1.7159537327833051E-2</c:v>
                </c:pt>
                <c:pt idx="1975">
                  <c:v>1.7151530338544257E-2</c:v>
                </c:pt>
                <c:pt idx="1976">
                  <c:v>1.7143457853970659E-2</c:v>
                </c:pt>
                <c:pt idx="1977">
                  <c:v>1.7135319785548636E-2</c:v>
                </c:pt>
                <c:pt idx="1978">
                  <c:v>1.7127116044715181E-2</c:v>
                </c:pt>
                <c:pt idx="1979">
                  <c:v>1.7118846542902084E-2</c:v>
                </c:pt>
                <c:pt idx="1980">
                  <c:v>1.7110511191535976E-2</c:v>
                </c:pt>
                <c:pt idx="1981">
                  <c:v>1.7102109902073042E-2</c:v>
                </c:pt>
                <c:pt idx="1982">
                  <c:v>1.7093642585935334E-2</c:v>
                </c:pt>
                <c:pt idx="1983">
                  <c:v>1.708510915454552E-2</c:v>
                </c:pt>
                <c:pt idx="1984">
                  <c:v>1.7076509519367435E-2</c:v>
                </c:pt>
                <c:pt idx="1985">
                  <c:v>1.7067843591824981E-2</c:v>
                </c:pt>
                <c:pt idx="1986">
                  <c:v>1.7059111283331103E-2</c:v>
                </c:pt>
                <c:pt idx="1987">
                  <c:v>1.7050312505374674E-2</c:v>
                </c:pt>
                <c:pt idx="1988">
                  <c:v>1.7041447169346718E-2</c:v>
                </c:pt>
                <c:pt idx="1989">
                  <c:v>1.7032515186702613E-2</c:v>
                </c:pt>
                <c:pt idx="1990">
                  <c:v>1.7023516468875195E-2</c:v>
                </c:pt>
                <c:pt idx="1991">
                  <c:v>1.7014450927321092E-2</c:v>
                </c:pt>
                <c:pt idx="1992">
                  <c:v>1.7005318473451249E-2</c:v>
                </c:pt>
                <c:pt idx="1993">
                  <c:v>1.6996119018723582E-2</c:v>
                </c:pt>
                <c:pt idx="1994">
                  <c:v>1.6986852474579268E-2</c:v>
                </c:pt>
                <c:pt idx="1995">
                  <c:v>1.697751875243116E-2</c:v>
                </c:pt>
                <c:pt idx="1996">
                  <c:v>1.696811776376228E-2</c:v>
                </c:pt>
                <c:pt idx="1997">
                  <c:v>1.6958649419969395E-2</c:v>
                </c:pt>
                <c:pt idx="1998">
                  <c:v>1.6949153765466643E-2</c:v>
                </c:pt>
                <c:pt idx="1999">
                  <c:v>1.694203975433916E-2</c:v>
                </c:pt>
                <c:pt idx="2000">
                  <c:v>1.6936307200285595E-2</c:v>
                </c:pt>
                <c:pt idx="2001">
                  <c:v>1.6930511809227753E-2</c:v>
                </c:pt>
                <c:pt idx="2002">
                  <c:v>1.6924653471254793E-2</c:v>
                </c:pt>
                <c:pt idx="2003">
                  <c:v>1.6918732076398501E-2</c:v>
                </c:pt>
                <c:pt idx="2004">
                  <c:v>1.6912747514708594E-2</c:v>
                </c:pt>
                <c:pt idx="2005">
                  <c:v>1.6906699676246941E-2</c:v>
                </c:pt>
                <c:pt idx="2006">
                  <c:v>1.6900588451064381E-2</c:v>
                </c:pt>
                <c:pt idx="2007">
                  <c:v>1.6894413729218113E-2</c:v>
                </c:pt>
                <c:pt idx="2008">
                  <c:v>1.6888175400742729E-2</c:v>
                </c:pt>
                <c:pt idx="2009">
                  <c:v>1.6881873355708153E-2</c:v>
                </c:pt>
                <c:pt idx="2010">
                  <c:v>1.6875507484173293E-2</c:v>
                </c:pt>
                <c:pt idx="2011">
                  <c:v>1.6869077676180257E-2</c:v>
                </c:pt>
                <c:pt idx="2012">
                  <c:v>1.6862583821777518E-2</c:v>
                </c:pt>
                <c:pt idx="2013">
                  <c:v>1.6856025811043104E-2</c:v>
                </c:pt>
                <c:pt idx="2014">
                  <c:v>1.6849403534003486E-2</c:v>
                </c:pt>
                <c:pt idx="2015">
                  <c:v>1.6842716880743638E-2</c:v>
                </c:pt>
                <c:pt idx="2016">
                  <c:v>1.683596574129121E-2</c:v>
                </c:pt>
                <c:pt idx="2017">
                  <c:v>1.6829150005720786E-2</c:v>
                </c:pt>
                <c:pt idx="2018">
                  <c:v>1.6822269564078573E-2</c:v>
                </c:pt>
                <c:pt idx="2019">
                  <c:v>1.6815324306428757E-2</c:v>
                </c:pt>
                <c:pt idx="2020">
                  <c:v>1.6808314122818743E-2</c:v>
                </c:pt>
                <c:pt idx="2021">
                  <c:v>1.6801238903319714E-2</c:v>
                </c:pt>
                <c:pt idx="2022">
                  <c:v>1.6794098537968694E-2</c:v>
                </c:pt>
                <c:pt idx="2023">
                  <c:v>1.678689291684388E-2</c:v>
                </c:pt>
                <c:pt idx="2024">
                  <c:v>1.6779621929989306E-2</c:v>
                </c:pt>
                <c:pt idx="2025">
                  <c:v>1.6772285467472798E-2</c:v>
                </c:pt>
                <c:pt idx="2026">
                  <c:v>1.6764883419333833E-2</c:v>
                </c:pt>
                <c:pt idx="2027">
                  <c:v>1.6757415675670441E-2</c:v>
                </c:pt>
                <c:pt idx="2028">
                  <c:v>1.6749882126494378E-2</c:v>
                </c:pt>
                <c:pt idx="2029">
                  <c:v>1.6742282661899113E-2</c:v>
                </c:pt>
                <c:pt idx="2030">
                  <c:v>1.6734617171920839E-2</c:v>
                </c:pt>
                <c:pt idx="2031">
                  <c:v>1.6726885546642693E-2</c:v>
                </c:pt>
                <c:pt idx="2032">
                  <c:v>1.6719087676113711E-2</c:v>
                </c:pt>
                <c:pt idx="2033">
                  <c:v>1.6711223450395139E-2</c:v>
                </c:pt>
                <c:pt idx="2034">
                  <c:v>1.6703292759537278E-2</c:v>
                </c:pt>
                <c:pt idx="2035">
                  <c:v>1.669529549362004E-2</c:v>
                </c:pt>
                <c:pt idx="2036">
                  <c:v>1.6687231542706588E-2</c:v>
                </c:pt>
                <c:pt idx="2037">
                  <c:v>1.6679100796825996E-2</c:v>
                </c:pt>
                <c:pt idx="2038">
                  <c:v>1.6670903146089065E-2</c:v>
                </c:pt>
                <c:pt idx="2039">
                  <c:v>1.6662638480520377E-2</c:v>
                </c:pt>
                <c:pt idx="2040">
                  <c:v>1.6654306690203086E-2</c:v>
                </c:pt>
                <c:pt idx="2041">
                  <c:v>1.6645907665180457E-2</c:v>
                </c:pt>
                <c:pt idx="2042">
                  <c:v>1.6637441295542756E-2</c:v>
                </c:pt>
                <c:pt idx="2043">
                  <c:v>1.662890747133457E-2</c:v>
                </c:pt>
                <c:pt idx="2044">
                  <c:v>1.6620306082624336E-2</c:v>
                </c:pt>
                <c:pt idx="2045">
                  <c:v>1.6611637019492729E-2</c:v>
                </c:pt>
                <c:pt idx="2046">
                  <c:v>1.6602900171963184E-2</c:v>
                </c:pt>
                <c:pt idx="2047">
                  <c:v>1.6594095430158273E-2</c:v>
                </c:pt>
                <c:pt idx="2048">
                  <c:v>1.6585222684096991E-2</c:v>
                </c:pt>
                <c:pt idx="2049">
                  <c:v>1.6576281823862726E-2</c:v>
                </c:pt>
                <c:pt idx="2050">
                  <c:v>1.6567272739527971E-2</c:v>
                </c:pt>
                <c:pt idx="2051">
                  <c:v>1.655984231835567E-2</c:v>
                </c:pt>
                <c:pt idx="2052">
                  <c:v>1.6554015915354717E-2</c:v>
                </c:pt>
                <c:pt idx="2053">
                  <c:v>1.6548159233129741E-2</c:v>
                </c:pt>
                <c:pt idx="2054">
                  <c:v>1.654227226469198E-2</c:v>
                </c:pt>
                <c:pt idx="2055">
                  <c:v>1.6536355002989066E-2</c:v>
                </c:pt>
                <c:pt idx="2056">
                  <c:v>1.6530407441032464E-2</c:v>
                </c:pt>
                <c:pt idx="2057">
                  <c:v>1.6524429571787409E-2</c:v>
                </c:pt>
                <c:pt idx="2058">
                  <c:v>1.6518421388242416E-2</c:v>
                </c:pt>
                <c:pt idx="2059">
                  <c:v>1.6512382883374532E-2</c:v>
                </c:pt>
                <c:pt idx="2060">
                  <c:v>1.6506314050172503E-2</c:v>
                </c:pt>
                <c:pt idx="2061">
                  <c:v>1.6500214881625168E-2</c:v>
                </c:pt>
                <c:pt idx="2062">
                  <c:v>1.6494085370692548E-2</c:v>
                </c:pt>
                <c:pt idx="2063">
                  <c:v>1.6487925510381092E-2</c:v>
                </c:pt>
                <c:pt idx="2064">
                  <c:v>1.648173529364523E-2</c:v>
                </c:pt>
                <c:pt idx="2065">
                  <c:v>1.6475514713497445E-2</c:v>
                </c:pt>
                <c:pt idx="2066">
                  <c:v>1.6469263762909775E-2</c:v>
                </c:pt>
                <c:pt idx="2067">
                  <c:v>1.6462982434860163E-2</c:v>
                </c:pt>
                <c:pt idx="2068">
                  <c:v>1.6456670722326663E-2</c:v>
                </c:pt>
                <c:pt idx="2069">
                  <c:v>1.6450328618299041E-2</c:v>
                </c:pt>
                <c:pt idx="2070">
                  <c:v>1.6443956115767155E-2</c:v>
                </c:pt>
                <c:pt idx="2071">
                  <c:v>1.6437553207697821E-2</c:v>
                </c:pt>
                <c:pt idx="2072">
                  <c:v>1.643111988709272E-2</c:v>
                </c:pt>
                <c:pt idx="2073">
                  <c:v>1.642465614691889E-2</c:v>
                </c:pt>
                <c:pt idx="2074">
                  <c:v>1.641816198017244E-2</c:v>
                </c:pt>
                <c:pt idx="2075">
                  <c:v>1.6411637379820643E-2</c:v>
                </c:pt>
                <c:pt idx="2076">
                  <c:v>1.6405082338854043E-2</c:v>
                </c:pt>
                <c:pt idx="2077">
                  <c:v>1.6398496850257512E-2</c:v>
                </c:pt>
                <c:pt idx="2078">
                  <c:v>1.6391880907027621E-2</c:v>
                </c:pt>
                <c:pt idx="2079">
                  <c:v>1.6385234502126287E-2</c:v>
                </c:pt>
                <c:pt idx="2080">
                  <c:v>1.6378557628532943E-2</c:v>
                </c:pt>
                <c:pt idx="2081">
                  <c:v>1.6371850279250283E-2</c:v>
                </c:pt>
                <c:pt idx="2082">
                  <c:v>1.6365112447257954E-2</c:v>
                </c:pt>
                <c:pt idx="2083">
                  <c:v>1.6358344125535725E-2</c:v>
                </c:pt>
                <c:pt idx="2084">
                  <c:v>1.6351545307057666E-2</c:v>
                </c:pt>
                <c:pt idx="2085">
                  <c:v>1.6344715984821151E-2</c:v>
                </c:pt>
                <c:pt idx="2086">
                  <c:v>1.6337856151806288E-2</c:v>
                </c:pt>
                <c:pt idx="2087">
                  <c:v>1.6330965801004876E-2</c:v>
                </c:pt>
                <c:pt idx="2088">
                  <c:v>1.6324044925379866E-2</c:v>
                </c:pt>
                <c:pt idx="2089">
                  <c:v>1.6317093517929093E-2</c:v>
                </c:pt>
                <c:pt idx="2090">
                  <c:v>1.6310111571633111E-2</c:v>
                </c:pt>
                <c:pt idx="2091">
                  <c:v>1.6303099079478394E-2</c:v>
                </c:pt>
                <c:pt idx="2092">
                  <c:v>1.6296056034457315E-2</c:v>
                </c:pt>
                <c:pt idx="2093">
                  <c:v>1.6288982429533409E-2</c:v>
                </c:pt>
                <c:pt idx="2094">
                  <c:v>1.6281878257716657E-2</c:v>
                </c:pt>
                <c:pt idx="2095">
                  <c:v>1.6274743511953443E-2</c:v>
                </c:pt>
                <c:pt idx="2096">
                  <c:v>1.6267578185271355E-2</c:v>
                </c:pt>
                <c:pt idx="2097">
                  <c:v>1.6260382270617008E-2</c:v>
                </c:pt>
                <c:pt idx="2098">
                  <c:v>1.6253155761000851E-2</c:v>
                </c:pt>
                <c:pt idx="2099">
                  <c:v>1.624589864941027E-2</c:v>
                </c:pt>
                <c:pt idx="2100">
                  <c:v>1.6238610928798022E-2</c:v>
                </c:pt>
                <c:pt idx="2101">
                  <c:v>1.6231292592192269E-2</c:v>
                </c:pt>
                <c:pt idx="2102">
                  <c:v>1.622394363252283E-2</c:v>
                </c:pt>
                <c:pt idx="2103">
                  <c:v>1.6217010394655475E-2</c:v>
                </c:pt>
                <c:pt idx="2104">
                  <c:v>1.6211296250359126E-2</c:v>
                </c:pt>
                <c:pt idx="2105">
                  <c:v>1.6205658790213451E-2</c:v>
                </c:pt>
                <c:pt idx="2106">
                  <c:v>1.6199984695185764E-2</c:v>
                </c:pt>
                <c:pt idx="2107">
                  <c:v>1.6193598381609615E-2</c:v>
                </c:pt>
                <c:pt idx="2108">
                  <c:v>1.6187979676013518E-2</c:v>
                </c:pt>
                <c:pt idx="2109">
                  <c:v>1.6182367143565288E-2</c:v>
                </c:pt>
                <c:pt idx="2110">
                  <c:v>1.6176760883621622E-2</c:v>
                </c:pt>
                <c:pt idx="2111">
                  <c:v>1.6171160995544932E-2</c:v>
                </c:pt>
                <c:pt idx="2112">
                  <c:v>1.6165567578680172E-2</c:v>
                </c:pt>
                <c:pt idx="2113">
                  <c:v>1.6159980732366415E-2</c:v>
                </c:pt>
                <c:pt idx="2114">
                  <c:v>1.6154400555971622E-2</c:v>
                </c:pt>
                <c:pt idx="2115">
                  <c:v>1.614882714883472E-2</c:v>
                </c:pt>
                <c:pt idx="2116">
                  <c:v>1.6143260610311912E-2</c:v>
                </c:pt>
                <c:pt idx="2117">
                  <c:v>1.6137701039753555E-2</c:v>
                </c:pt>
                <c:pt idx="2118">
                  <c:v>1.6132148536509905E-2</c:v>
                </c:pt>
                <c:pt idx="2119">
                  <c:v>1.6126603199936945E-2</c:v>
                </c:pt>
                <c:pt idx="2120">
                  <c:v>1.6121065129373197E-2</c:v>
                </c:pt>
                <c:pt idx="2121">
                  <c:v>1.6115534424180275E-2</c:v>
                </c:pt>
                <c:pt idx="2122">
                  <c:v>1.6110011183708129E-2</c:v>
                </c:pt>
                <c:pt idx="2123">
                  <c:v>1.6104495507289259E-2</c:v>
                </c:pt>
                <c:pt idx="2124">
                  <c:v>1.6098987494302417E-2</c:v>
                </c:pt>
                <c:pt idx="2125">
                  <c:v>1.6093487244079947E-2</c:v>
                </c:pt>
                <c:pt idx="2126">
                  <c:v>1.608799485597728E-2</c:v>
                </c:pt>
                <c:pt idx="2127">
                  <c:v>1.6082510429343989E-2</c:v>
                </c:pt>
                <c:pt idx="2128">
                  <c:v>1.6077034063535344E-2</c:v>
                </c:pt>
                <c:pt idx="2129">
                  <c:v>1.6071565857883392E-2</c:v>
                </c:pt>
                <c:pt idx="2130">
                  <c:v>1.6066105911772217E-2</c:v>
                </c:pt>
                <c:pt idx="2131">
                  <c:v>1.6060654324527909E-2</c:v>
                </c:pt>
                <c:pt idx="2132">
                  <c:v>1.6055211195493867E-2</c:v>
                </c:pt>
                <c:pt idx="2133">
                  <c:v>1.6049776624030787E-2</c:v>
                </c:pt>
                <c:pt idx="2134">
                  <c:v>1.6044350709510873E-2</c:v>
                </c:pt>
                <c:pt idx="2135">
                  <c:v>1.6038933551236749E-2</c:v>
                </c:pt>
                <c:pt idx="2136">
                  <c:v>1.603352524859206E-2</c:v>
                </c:pt>
                <c:pt idx="2137">
                  <c:v>1.6028125900937204E-2</c:v>
                </c:pt>
                <c:pt idx="2138">
                  <c:v>1.6022735607574588E-2</c:v>
                </c:pt>
                <c:pt idx="2139">
                  <c:v>1.6017354467910801E-2</c:v>
                </c:pt>
                <c:pt idx="2140">
                  <c:v>1.6011950513905318E-2</c:v>
                </c:pt>
                <c:pt idx="2141">
                  <c:v>1.6005854739895544E-2</c:v>
                </c:pt>
                <c:pt idx="2142">
                  <c:v>1.6000503015697616E-2</c:v>
                </c:pt>
                <c:pt idx="2143">
                  <c:v>1.5995160856742893E-2</c:v>
                </c:pt>
                <c:pt idx="2144">
                  <c:v>1.5989828362426017E-2</c:v>
                </c:pt>
                <c:pt idx="2145">
                  <c:v>1.5984505632066263E-2</c:v>
                </c:pt>
                <c:pt idx="2146">
                  <c:v>1.5979192765005989E-2</c:v>
                </c:pt>
                <c:pt idx="2147">
                  <c:v>1.597388986062805E-2</c:v>
                </c:pt>
                <c:pt idx="2148">
                  <c:v>1.5968597018251499E-2</c:v>
                </c:pt>
                <c:pt idx="2149">
                  <c:v>1.5963314337241661E-2</c:v>
                </c:pt>
                <c:pt idx="2150">
                  <c:v>1.5958041916940634E-2</c:v>
                </c:pt>
                <c:pt idx="2151">
                  <c:v>1.5952779856707816E-2</c:v>
                </c:pt>
                <c:pt idx="2152">
                  <c:v>1.5947528255867781E-2</c:v>
                </c:pt>
                <c:pt idx="2153">
                  <c:v>1.5942287213808762E-2</c:v>
                </c:pt>
                <c:pt idx="2154">
                  <c:v>1.5937056829855197E-2</c:v>
                </c:pt>
                <c:pt idx="2155">
                  <c:v>1.5931876544098555E-2</c:v>
                </c:pt>
                <c:pt idx="2156">
                  <c:v>1.5926792480717659E-2</c:v>
                </c:pt>
                <c:pt idx="2157">
                  <c:v>1.5921752965371044E-2</c:v>
                </c:pt>
                <c:pt idx="2158">
                  <c:v>1.5916757218088558E-2</c:v>
                </c:pt>
                <c:pt idx="2159">
                  <c:v>1.59118054411326E-2</c:v>
                </c:pt>
                <c:pt idx="2160">
                  <c:v>1.5906897836800406E-2</c:v>
                </c:pt>
                <c:pt idx="2161">
                  <c:v>1.5902034607348736E-2</c:v>
                </c:pt>
                <c:pt idx="2162">
                  <c:v>1.589721595508076E-2</c:v>
                </c:pt>
                <c:pt idx="2163">
                  <c:v>1.5892442082276553E-2</c:v>
                </c:pt>
                <c:pt idx="2164">
                  <c:v>1.5887713191198902E-2</c:v>
                </c:pt>
                <c:pt idx="2165">
                  <c:v>1.5883029484162814E-2</c:v>
                </c:pt>
                <c:pt idx="2166">
                  <c:v>1.587839116343703E-2</c:v>
                </c:pt>
                <c:pt idx="2167">
                  <c:v>1.5873798431284607E-2</c:v>
                </c:pt>
                <c:pt idx="2168">
                  <c:v>1.5869251490015022E-2</c:v>
                </c:pt>
                <c:pt idx="2169">
                  <c:v>1.5864750541908914E-2</c:v>
                </c:pt>
                <c:pt idx="2170">
                  <c:v>1.5860295789229619E-2</c:v>
                </c:pt>
                <c:pt idx="2171">
                  <c:v>1.5855887434281141E-2</c:v>
                </c:pt>
                <c:pt idx="2172">
                  <c:v>1.5851525679327051E-2</c:v>
                </c:pt>
                <c:pt idx="2173">
                  <c:v>1.5847210726659986E-2</c:v>
                </c:pt>
                <c:pt idx="2174">
                  <c:v>1.5842942778584293E-2</c:v>
                </c:pt>
                <c:pt idx="2175">
                  <c:v>1.5838722037340717E-2</c:v>
                </c:pt>
                <c:pt idx="2176">
                  <c:v>1.5834548705251226E-2</c:v>
                </c:pt>
                <c:pt idx="2177">
                  <c:v>1.5830422984551028E-2</c:v>
                </c:pt>
                <c:pt idx="2178">
                  <c:v>1.582634507758552E-2</c:v>
                </c:pt>
                <c:pt idx="2179">
                  <c:v>1.5822315186584383E-2</c:v>
                </c:pt>
                <c:pt idx="2180">
                  <c:v>1.5818333513875914E-2</c:v>
                </c:pt>
                <c:pt idx="2181">
                  <c:v>1.5814400261695876E-2</c:v>
                </c:pt>
                <c:pt idx="2182">
                  <c:v>1.581051563237864E-2</c:v>
                </c:pt>
                <c:pt idx="2183">
                  <c:v>1.5806679828166054E-2</c:v>
                </c:pt>
                <c:pt idx="2184">
                  <c:v>1.5802893051352261E-2</c:v>
                </c:pt>
                <c:pt idx="2185">
                  <c:v>1.5799155504243129E-2</c:v>
                </c:pt>
                <c:pt idx="2186">
                  <c:v>1.5795467389092575E-2</c:v>
                </c:pt>
                <c:pt idx="2187">
                  <c:v>1.5791828908206802E-2</c:v>
                </c:pt>
                <c:pt idx="2188">
                  <c:v>1.5788240263851634E-2</c:v>
                </c:pt>
                <c:pt idx="2189">
                  <c:v>1.5784701658333632E-2</c:v>
                </c:pt>
                <c:pt idx="2190">
                  <c:v>1.5781213293901586E-2</c:v>
                </c:pt>
                <c:pt idx="2191">
                  <c:v>1.5777775372885581E-2</c:v>
                </c:pt>
                <c:pt idx="2192">
                  <c:v>1.5774489566386808E-2</c:v>
                </c:pt>
                <c:pt idx="2193">
                  <c:v>1.5770579200314581E-2</c:v>
                </c:pt>
                <c:pt idx="2194">
                  <c:v>1.5767301132574976E-2</c:v>
                </c:pt>
                <c:pt idx="2195">
                  <c:v>1.5764074346267028E-2</c:v>
                </c:pt>
                <c:pt idx="2196">
                  <c:v>1.5760899043681262E-2</c:v>
                </c:pt>
                <c:pt idx="2197">
                  <c:v>1.575777542707945E-2</c:v>
                </c:pt>
                <c:pt idx="2198">
                  <c:v>1.5754703698764111E-2</c:v>
                </c:pt>
                <c:pt idx="2199">
                  <c:v>1.5751684061020607E-2</c:v>
                </c:pt>
                <c:pt idx="2200">
                  <c:v>1.5748716716128736E-2</c:v>
                </c:pt>
                <c:pt idx="2201">
                  <c:v>1.5745801866374289E-2</c:v>
                </c:pt>
                <c:pt idx="2202">
                  <c:v>1.5742939714054882E-2</c:v>
                </c:pt>
                <c:pt idx="2203">
                  <c:v>1.5740130461427807E-2</c:v>
                </c:pt>
                <c:pt idx="2204">
                  <c:v>1.5737374310796935E-2</c:v>
                </c:pt>
                <c:pt idx="2205">
                  <c:v>1.5734671464466374E-2</c:v>
                </c:pt>
                <c:pt idx="2206">
                  <c:v>1.5732634276981801E-2</c:v>
                </c:pt>
                <c:pt idx="2207">
                  <c:v>1.5727813008781205E-2</c:v>
                </c:pt>
                <c:pt idx="2208">
                  <c:v>1.5724952216357301E-2</c:v>
                </c:pt>
                <c:pt idx="2209">
                  <c:v>1.5722083936551317E-2</c:v>
                </c:pt>
                <c:pt idx="2210">
                  <c:v>1.5719208185410984E-2</c:v>
                </c:pt>
                <c:pt idx="2211">
                  <c:v>1.5716324978943472E-2</c:v>
                </c:pt>
                <c:pt idx="2212">
                  <c:v>1.5713434333208095E-2</c:v>
                </c:pt>
                <c:pt idx="2213">
                  <c:v>1.5710536264240984E-2</c:v>
                </c:pt>
                <c:pt idx="2214">
                  <c:v>1.5707630788060912E-2</c:v>
                </c:pt>
                <c:pt idx="2215">
                  <c:v>1.570471792070401E-2</c:v>
                </c:pt>
                <c:pt idx="2216">
                  <c:v>1.570179767822958E-2</c:v>
                </c:pt>
                <c:pt idx="2217">
                  <c:v>1.5698870076633217E-2</c:v>
                </c:pt>
                <c:pt idx="2218">
                  <c:v>1.5695935131991599E-2</c:v>
                </c:pt>
                <c:pt idx="2219">
                  <c:v>1.5692992860311897E-2</c:v>
                </c:pt>
                <c:pt idx="2220">
                  <c:v>1.5690043277636036E-2</c:v>
                </c:pt>
                <c:pt idx="2221">
                  <c:v>1.568708640000015E-2</c:v>
                </c:pt>
                <c:pt idx="2222">
                  <c:v>1.5684122243446161E-2</c:v>
                </c:pt>
                <c:pt idx="2223">
                  <c:v>1.568115082399861E-2</c:v>
                </c:pt>
                <c:pt idx="2224">
                  <c:v>1.5678172157699417E-2</c:v>
                </c:pt>
                <c:pt idx="2225">
                  <c:v>1.5675186260573126E-2</c:v>
                </c:pt>
                <c:pt idx="2226">
                  <c:v>1.5672193148673238E-2</c:v>
                </c:pt>
                <c:pt idx="2227">
                  <c:v>1.56691928380185E-2</c:v>
                </c:pt>
                <c:pt idx="2228">
                  <c:v>1.5666185344650828E-2</c:v>
                </c:pt>
                <c:pt idx="2229">
                  <c:v>1.5663170684600547E-2</c:v>
                </c:pt>
                <c:pt idx="2230">
                  <c:v>1.5660148873921156E-2</c:v>
                </c:pt>
                <c:pt idx="2231">
                  <c:v>1.565711992861402E-2</c:v>
                </c:pt>
                <c:pt idx="2232">
                  <c:v>1.5654083864750007E-2</c:v>
                </c:pt>
                <c:pt idx="2233">
                  <c:v>1.5651040698336269E-2</c:v>
                </c:pt>
                <c:pt idx="2234">
                  <c:v>1.5647990445426301E-2</c:v>
                </c:pt>
                <c:pt idx="2235">
                  <c:v>1.564493312203883E-2</c:v>
                </c:pt>
                <c:pt idx="2236">
                  <c:v>1.5641868744221552E-2</c:v>
                </c:pt>
                <c:pt idx="2237">
                  <c:v>1.5638797328022161E-2</c:v>
                </c:pt>
                <c:pt idx="2238">
                  <c:v>1.5635718889430428E-2</c:v>
                </c:pt>
                <c:pt idx="2239">
                  <c:v>1.5632633444540377E-2</c:v>
                </c:pt>
                <c:pt idx="2240">
                  <c:v>1.5629541009341767E-2</c:v>
                </c:pt>
                <c:pt idx="2241">
                  <c:v>1.5626441599888078E-2</c:v>
                </c:pt>
                <c:pt idx="2242">
                  <c:v>1.5623335232209618E-2</c:v>
                </c:pt>
                <c:pt idx="2243">
                  <c:v>1.5620221922348276E-2</c:v>
                </c:pt>
                <c:pt idx="2244">
                  <c:v>1.5617101686328558E-2</c:v>
                </c:pt>
                <c:pt idx="2245">
                  <c:v>1.5613974540198137E-2</c:v>
                </c:pt>
                <c:pt idx="2246">
                  <c:v>1.5610840499987316E-2</c:v>
                </c:pt>
                <c:pt idx="2247">
                  <c:v>1.5607699581714806E-2</c:v>
                </c:pt>
                <c:pt idx="2248">
                  <c:v>1.5604551801445651E-2</c:v>
                </c:pt>
                <c:pt idx="2249">
                  <c:v>1.5601397175181176E-2</c:v>
                </c:pt>
                <c:pt idx="2250">
                  <c:v>1.5598235719003806E-2</c:v>
                </c:pt>
                <c:pt idx="2251">
                  <c:v>1.5595067448897486E-2</c:v>
                </c:pt>
                <c:pt idx="2252">
                  <c:v>1.5591892380927253E-2</c:v>
                </c:pt>
                <c:pt idx="2253">
                  <c:v>1.5588710531111803E-2</c:v>
                </c:pt>
                <c:pt idx="2254">
                  <c:v>1.5585521915510374E-2</c:v>
                </c:pt>
                <c:pt idx="2255">
                  <c:v>1.5582326550130076E-2</c:v>
                </c:pt>
                <c:pt idx="2256">
                  <c:v>1.5579124451018556E-2</c:v>
                </c:pt>
                <c:pt idx="2257">
                  <c:v>1.5575915634217667E-2</c:v>
                </c:pt>
                <c:pt idx="2258">
                  <c:v>1.5572713438446437E-2</c:v>
                </c:pt>
                <c:pt idx="2259">
                  <c:v>1.5570310530181684E-2</c:v>
                </c:pt>
                <c:pt idx="2260">
                  <c:v>1.5568353475477574E-2</c:v>
                </c:pt>
                <c:pt idx="2261">
                  <c:v>1.5566358804719479E-2</c:v>
                </c:pt>
                <c:pt idx="2262">
                  <c:v>1.5564326434631806E-2</c:v>
                </c:pt>
                <c:pt idx="2263">
                  <c:v>1.5562256281939146E-2</c:v>
                </c:pt>
                <c:pt idx="2264">
                  <c:v>1.5560148263406829E-2</c:v>
                </c:pt>
                <c:pt idx="2265">
                  <c:v>1.5558002295725072E-2</c:v>
                </c:pt>
                <c:pt idx="2266">
                  <c:v>1.5555818295659597E-2</c:v>
                </c:pt>
                <c:pt idx="2267">
                  <c:v>1.5553596179941551E-2</c:v>
                </c:pt>
                <c:pt idx="2268">
                  <c:v>1.5551335865308076E-2</c:v>
                </c:pt>
                <c:pt idx="2269">
                  <c:v>1.5549037268473346E-2</c:v>
                </c:pt>
                <c:pt idx="2270">
                  <c:v>1.5546700306192273E-2</c:v>
                </c:pt>
                <c:pt idx="2271">
                  <c:v>1.5544324895191001E-2</c:v>
                </c:pt>
                <c:pt idx="2272">
                  <c:v>1.5541910952207473E-2</c:v>
                </c:pt>
                <c:pt idx="2273">
                  <c:v>1.5539458393985612E-2</c:v>
                </c:pt>
                <c:pt idx="2274">
                  <c:v>1.5536967137240587E-2</c:v>
                </c:pt>
                <c:pt idx="2275">
                  <c:v>1.553443709871674E-2</c:v>
                </c:pt>
                <c:pt idx="2276">
                  <c:v>1.5531868195147017E-2</c:v>
                </c:pt>
                <c:pt idx="2277">
                  <c:v>1.5529260343299343E-2</c:v>
                </c:pt>
                <c:pt idx="2278">
                  <c:v>1.5526613459849157E-2</c:v>
                </c:pt>
                <c:pt idx="2279">
                  <c:v>1.5523927461582172E-2</c:v>
                </c:pt>
                <c:pt idx="2280">
                  <c:v>1.5521202265209007E-2</c:v>
                </c:pt>
                <c:pt idx="2281">
                  <c:v>1.5518437787481035E-2</c:v>
                </c:pt>
                <c:pt idx="2282">
                  <c:v>1.5515633945120887E-2</c:v>
                </c:pt>
                <c:pt idx="2283">
                  <c:v>1.5512790654868781E-2</c:v>
                </c:pt>
                <c:pt idx="2284">
                  <c:v>1.5509907833465149E-2</c:v>
                </c:pt>
                <c:pt idx="2285">
                  <c:v>1.5506985397650639E-2</c:v>
                </c:pt>
                <c:pt idx="2286">
                  <c:v>1.5504023264142951E-2</c:v>
                </c:pt>
                <c:pt idx="2287">
                  <c:v>1.5501021349694758E-2</c:v>
                </c:pt>
                <c:pt idx="2288">
                  <c:v>1.5497979571047364E-2</c:v>
                </c:pt>
                <c:pt idx="2289">
                  <c:v>1.5494897844913333E-2</c:v>
                </c:pt>
                <c:pt idx="2290">
                  <c:v>1.5491776088063382E-2</c:v>
                </c:pt>
                <c:pt idx="2291">
                  <c:v>1.5488614217204724E-2</c:v>
                </c:pt>
                <c:pt idx="2292">
                  <c:v>1.5485412149091151E-2</c:v>
                </c:pt>
                <c:pt idx="2293">
                  <c:v>1.5482169800459293E-2</c:v>
                </c:pt>
                <c:pt idx="2294">
                  <c:v>1.5478887088028635E-2</c:v>
                </c:pt>
                <c:pt idx="2295">
                  <c:v>1.5475563928559434E-2</c:v>
                </c:pt>
                <c:pt idx="2296">
                  <c:v>1.5472200238777427E-2</c:v>
                </c:pt>
                <c:pt idx="2297">
                  <c:v>1.5468795935437551E-2</c:v>
                </c:pt>
                <c:pt idx="2298">
                  <c:v>1.5465350935242829E-2</c:v>
                </c:pt>
                <c:pt idx="2299">
                  <c:v>1.5461865154966037E-2</c:v>
                </c:pt>
                <c:pt idx="2300">
                  <c:v>1.5458338511328055E-2</c:v>
                </c:pt>
                <c:pt idx="2301">
                  <c:v>1.5454770921067375E-2</c:v>
                </c:pt>
                <c:pt idx="2302">
                  <c:v>1.5451162300922725E-2</c:v>
                </c:pt>
                <c:pt idx="2303">
                  <c:v>1.5447512567650454E-2</c:v>
                </c:pt>
                <c:pt idx="2304">
                  <c:v>1.5443821637960813E-2</c:v>
                </c:pt>
                <c:pt idx="2305">
                  <c:v>1.5440089428599044E-2</c:v>
                </c:pt>
                <c:pt idx="2306">
                  <c:v>1.5436315856328013E-2</c:v>
                </c:pt>
                <c:pt idx="2307">
                  <c:v>1.5432500837858701E-2</c:v>
                </c:pt>
                <c:pt idx="2308">
                  <c:v>1.5428644289942875E-2</c:v>
                </c:pt>
                <c:pt idx="2309">
                  <c:v>1.5424746129315187E-2</c:v>
                </c:pt>
                <c:pt idx="2310">
                  <c:v>1.542080627271631E-2</c:v>
                </c:pt>
                <c:pt idx="2311">
                  <c:v>1.5417807488416174E-2</c:v>
                </c:pt>
                <c:pt idx="2312">
                  <c:v>1.5415751948065326E-2</c:v>
                </c:pt>
                <c:pt idx="2313">
                  <c:v>1.5413657842705628E-2</c:v>
                </c:pt>
                <c:pt idx="2314">
                  <c:v>1.5411525086780408E-2</c:v>
                </c:pt>
                <c:pt idx="2315">
                  <c:v>1.5409353594779537E-2</c:v>
                </c:pt>
                <c:pt idx="2316">
                  <c:v>1.5407143281146738E-2</c:v>
                </c:pt>
                <c:pt idx="2317">
                  <c:v>1.5404894060389663E-2</c:v>
                </c:pt>
                <c:pt idx="2318">
                  <c:v>1.5402605846946648E-2</c:v>
                </c:pt>
                <c:pt idx="2319">
                  <c:v>1.5400278555285207E-2</c:v>
                </c:pt>
                <c:pt idx="2320">
                  <c:v>1.5397912099907806E-2</c:v>
                </c:pt>
                <c:pt idx="2321">
                  <c:v>1.5395506395247612E-2</c:v>
                </c:pt>
                <c:pt idx="2322">
                  <c:v>1.5393061355784339E-2</c:v>
                </c:pt>
                <c:pt idx="2323">
                  <c:v>1.5390576896009497E-2</c:v>
                </c:pt>
                <c:pt idx="2324">
                  <c:v>1.5388052930368467E-2</c:v>
                </c:pt>
                <c:pt idx="2325">
                  <c:v>1.5385489373335805E-2</c:v>
                </c:pt>
                <c:pt idx="2326">
                  <c:v>1.5382886139392074E-2</c:v>
                </c:pt>
                <c:pt idx="2327">
                  <c:v>1.5380243143000674E-2</c:v>
                </c:pt>
                <c:pt idx="2328">
                  <c:v>1.5377560298636803E-2</c:v>
                </c:pt>
                <c:pt idx="2329">
                  <c:v>1.5374837520764297E-2</c:v>
                </c:pt>
                <c:pt idx="2330">
                  <c:v>1.5372074723847206E-2</c:v>
                </c:pt>
                <c:pt idx="2331">
                  <c:v>1.5369271822378763E-2</c:v>
                </c:pt>
                <c:pt idx="2332">
                  <c:v>1.5366428730806089E-2</c:v>
                </c:pt>
                <c:pt idx="2333">
                  <c:v>1.5363545363628653E-2</c:v>
                </c:pt>
                <c:pt idx="2334">
                  <c:v>1.5360621635288228E-2</c:v>
                </c:pt>
                <c:pt idx="2335">
                  <c:v>1.5357657460267356E-2</c:v>
                </c:pt>
                <c:pt idx="2336">
                  <c:v>1.535465275303143E-2</c:v>
                </c:pt>
                <c:pt idx="2337">
                  <c:v>1.5351607428080829E-2</c:v>
                </c:pt>
                <c:pt idx="2338">
                  <c:v>1.534852139985244E-2</c:v>
                </c:pt>
                <c:pt idx="2339">
                  <c:v>1.5345394582829722E-2</c:v>
                </c:pt>
                <c:pt idx="2340">
                  <c:v>1.5342226891490573E-2</c:v>
                </c:pt>
                <c:pt idx="2341">
                  <c:v>1.5339018240295748E-2</c:v>
                </c:pt>
                <c:pt idx="2342">
                  <c:v>1.5335768543735202E-2</c:v>
                </c:pt>
                <c:pt idx="2343">
                  <c:v>1.5332477716258572E-2</c:v>
                </c:pt>
                <c:pt idx="2344">
                  <c:v>1.5329145672356288E-2</c:v>
                </c:pt>
                <c:pt idx="2345">
                  <c:v>1.5325772326484254E-2</c:v>
                </c:pt>
                <c:pt idx="2346">
                  <c:v>1.5322357593133379E-2</c:v>
                </c:pt>
                <c:pt idx="2347">
                  <c:v>1.5318901386777431E-2</c:v>
                </c:pt>
                <c:pt idx="2348">
                  <c:v>1.5315403621861462E-2</c:v>
                </c:pt>
                <c:pt idx="2349">
                  <c:v>1.5311864212888686E-2</c:v>
                </c:pt>
                <c:pt idx="2350">
                  <c:v>1.5308283074316229E-2</c:v>
                </c:pt>
                <c:pt idx="2351">
                  <c:v>1.5304660120618842E-2</c:v>
                </c:pt>
                <c:pt idx="2352">
                  <c:v>1.5300995266277314E-2</c:v>
                </c:pt>
                <c:pt idx="2353">
                  <c:v>1.5297288425761099E-2</c:v>
                </c:pt>
                <c:pt idx="2354">
                  <c:v>1.5293539513534109E-2</c:v>
                </c:pt>
                <c:pt idx="2355">
                  <c:v>1.5289748444089478E-2</c:v>
                </c:pt>
                <c:pt idx="2356">
                  <c:v>1.5285915131868446E-2</c:v>
                </c:pt>
                <c:pt idx="2357">
                  <c:v>1.5282039491393621E-2</c:v>
                </c:pt>
                <c:pt idx="2358">
                  <c:v>1.5278121437100967E-2</c:v>
                </c:pt>
                <c:pt idx="2359">
                  <c:v>1.5274160883478848E-2</c:v>
                </c:pt>
                <c:pt idx="2360">
                  <c:v>1.5270157744992711E-2</c:v>
                </c:pt>
                <c:pt idx="2361">
                  <c:v>1.5266111936125646E-2</c:v>
                </c:pt>
                <c:pt idx="2362">
                  <c:v>1.5262023371349414E-2</c:v>
                </c:pt>
                <c:pt idx="2363">
                  <c:v>1.5258659619003093E-2</c:v>
                </c:pt>
                <c:pt idx="2364">
                  <c:v>1.5256555651759788E-2</c:v>
                </c:pt>
                <c:pt idx="2365">
                  <c:v>1.525443340143203E-2</c:v>
                </c:pt>
                <c:pt idx="2366">
                  <c:v>1.5252271468022072E-2</c:v>
                </c:pt>
                <c:pt idx="2367">
                  <c:v>1.5250069763593674E-2</c:v>
                </c:pt>
                <c:pt idx="2368">
                  <c:v>1.5247828200280313E-2</c:v>
                </c:pt>
                <c:pt idx="2369">
                  <c:v>1.5245546690175135E-2</c:v>
                </c:pt>
                <c:pt idx="2370">
                  <c:v>1.5243225145342534E-2</c:v>
                </c:pt>
                <c:pt idx="2371">
                  <c:v>1.5240863477922419E-2</c:v>
                </c:pt>
                <c:pt idx="2372">
                  <c:v>1.5238461599973833E-2</c:v>
                </c:pt>
                <c:pt idx="2373">
                  <c:v>1.5236019423608155E-2</c:v>
                </c:pt>
                <c:pt idx="2374">
                  <c:v>1.523353686091382E-2</c:v>
                </c:pt>
                <c:pt idx="2375">
                  <c:v>1.5231013823996865E-2</c:v>
                </c:pt>
                <c:pt idx="2376">
                  <c:v>1.522845022495775E-2</c:v>
                </c:pt>
                <c:pt idx="2377">
                  <c:v>1.52258459758682E-2</c:v>
                </c:pt>
                <c:pt idx="2378">
                  <c:v>1.5223200988863881E-2</c:v>
                </c:pt>
                <c:pt idx="2379">
                  <c:v>1.52205151759938E-2</c:v>
                </c:pt>
                <c:pt idx="2380">
                  <c:v>1.5217788449388281E-2</c:v>
                </c:pt>
                <c:pt idx="2381">
                  <c:v>1.5215020721143127E-2</c:v>
                </c:pt>
                <c:pt idx="2382">
                  <c:v>1.5212211903342789E-2</c:v>
                </c:pt>
                <c:pt idx="2383">
                  <c:v>1.5209361908083528E-2</c:v>
                </c:pt>
                <c:pt idx="2384">
                  <c:v>1.5206470647479218E-2</c:v>
                </c:pt>
                <c:pt idx="2385">
                  <c:v>1.5203538033603425E-2</c:v>
                </c:pt>
                <c:pt idx="2386">
                  <c:v>1.5200563978576281E-2</c:v>
                </c:pt>
                <c:pt idx="2387">
                  <c:v>1.5197548394483411E-2</c:v>
                </c:pt>
                <c:pt idx="2388">
                  <c:v>1.519449119342226E-2</c:v>
                </c:pt>
                <c:pt idx="2389">
                  <c:v>1.519139228749051E-2</c:v>
                </c:pt>
                <c:pt idx="2390">
                  <c:v>1.5188251588791878E-2</c:v>
                </c:pt>
                <c:pt idx="2391">
                  <c:v>1.5185069009424535E-2</c:v>
                </c:pt>
                <c:pt idx="2392">
                  <c:v>1.5181844461469517E-2</c:v>
                </c:pt>
                <c:pt idx="2393">
                  <c:v>1.5178577857042859E-2</c:v>
                </c:pt>
                <c:pt idx="2394">
                  <c:v>1.517526910824347E-2</c:v>
                </c:pt>
                <c:pt idx="2395">
                  <c:v>1.5171918127176293E-2</c:v>
                </c:pt>
                <c:pt idx="2396">
                  <c:v>1.5168524825911776E-2</c:v>
                </c:pt>
                <c:pt idx="2397">
                  <c:v>1.5165089116572742E-2</c:v>
                </c:pt>
                <c:pt idx="2398">
                  <c:v>1.5161610911247517E-2</c:v>
                </c:pt>
                <c:pt idx="2399">
                  <c:v>1.5158090122036264E-2</c:v>
                </c:pt>
                <c:pt idx="2400">
                  <c:v>1.515458451298257E-2</c:v>
                </c:pt>
                <c:pt idx="2401">
                  <c:v>1.515040177027965E-2</c:v>
                </c:pt>
                <c:pt idx="2402">
                  <c:v>1.5146746573750168E-2</c:v>
                </c:pt>
                <c:pt idx="2403">
                  <c:v>1.5143048429188385E-2</c:v>
                </c:pt>
                <c:pt idx="2404">
                  <c:v>1.5139307248684208E-2</c:v>
                </c:pt>
                <c:pt idx="2405">
                  <c:v>1.5135522944327812E-2</c:v>
                </c:pt>
                <c:pt idx="2406">
                  <c:v>1.5131695428232802E-2</c:v>
                </c:pt>
                <c:pt idx="2407">
                  <c:v>1.5127824612489882E-2</c:v>
                </c:pt>
                <c:pt idx="2408">
                  <c:v>1.5123910409207403E-2</c:v>
                </c:pt>
                <c:pt idx="2409">
                  <c:v>1.5119952730482396E-2</c:v>
                </c:pt>
                <c:pt idx="2410">
                  <c:v>1.5115951488412164E-2</c:v>
                </c:pt>
                <c:pt idx="2411">
                  <c:v>1.5111906595094286E-2</c:v>
                </c:pt>
                <c:pt idx="2412">
                  <c:v>1.5107817962649777E-2</c:v>
                </c:pt>
                <c:pt idx="2413">
                  <c:v>1.5103685503147798E-2</c:v>
                </c:pt>
                <c:pt idx="2414">
                  <c:v>1.5099509128715716E-2</c:v>
                </c:pt>
                <c:pt idx="2415">
                  <c:v>1.5095845762470302E-2</c:v>
                </c:pt>
                <c:pt idx="2416">
                  <c:v>1.5093107103679282E-2</c:v>
                </c:pt>
                <c:pt idx="2417">
                  <c:v>1.5090383109496324E-2</c:v>
                </c:pt>
                <c:pt idx="2418">
                  <c:v>1.5087658473820594E-2</c:v>
                </c:pt>
                <c:pt idx="2419">
                  <c:v>1.5084933215500675E-2</c:v>
                </c:pt>
                <c:pt idx="2420">
                  <c:v>1.50822073534025E-2</c:v>
                </c:pt>
                <c:pt idx="2421">
                  <c:v>1.5079480906351464E-2</c:v>
                </c:pt>
                <c:pt idx="2422">
                  <c:v>1.5076753893207697E-2</c:v>
                </c:pt>
                <c:pt idx="2423">
                  <c:v>1.5074026332825537E-2</c:v>
                </c:pt>
                <c:pt idx="2424">
                  <c:v>1.5071298244041929E-2</c:v>
                </c:pt>
                <c:pt idx="2425">
                  <c:v>1.5068569645711197E-2</c:v>
                </c:pt>
                <c:pt idx="2426">
                  <c:v>1.506584055667606E-2</c:v>
                </c:pt>
                <c:pt idx="2427">
                  <c:v>1.5063110995802416E-2</c:v>
                </c:pt>
                <c:pt idx="2428">
                  <c:v>1.5060380981904002E-2</c:v>
                </c:pt>
                <c:pt idx="2429">
                  <c:v>1.5057650533852489E-2</c:v>
                </c:pt>
                <c:pt idx="2430">
                  <c:v>1.5054919670507949E-2</c:v>
                </c:pt>
                <c:pt idx="2431">
                  <c:v>1.5052188410701477E-2</c:v>
                </c:pt>
                <c:pt idx="2432">
                  <c:v>1.5049456773275762E-2</c:v>
                </c:pt>
                <c:pt idx="2433">
                  <c:v>1.5046724777096638E-2</c:v>
                </c:pt>
                <c:pt idx="2434">
                  <c:v>1.5043992440995186E-2</c:v>
                </c:pt>
                <c:pt idx="2435">
                  <c:v>1.5041259783843018E-2</c:v>
                </c:pt>
                <c:pt idx="2436">
                  <c:v>1.5038526824453825E-2</c:v>
                </c:pt>
                <c:pt idx="2437">
                  <c:v>1.5035793581699208E-2</c:v>
                </c:pt>
                <c:pt idx="2438">
                  <c:v>1.503306007443338E-2</c:v>
                </c:pt>
                <c:pt idx="2439">
                  <c:v>1.5030326321487384E-2</c:v>
                </c:pt>
                <c:pt idx="2440">
                  <c:v>1.5027592341721206E-2</c:v>
                </c:pt>
                <c:pt idx="2441">
                  <c:v>1.5024858153971669E-2</c:v>
                </c:pt>
                <c:pt idx="2442">
                  <c:v>1.5022123777098741E-2</c:v>
                </c:pt>
                <c:pt idx="2443">
                  <c:v>1.5019389229945026E-2</c:v>
                </c:pt>
                <c:pt idx="2444">
                  <c:v>1.5016654531364684E-2</c:v>
                </c:pt>
                <c:pt idx="2445">
                  <c:v>1.501391970018871E-2</c:v>
                </c:pt>
                <c:pt idx="2446">
                  <c:v>1.5011184755282838E-2</c:v>
                </c:pt>
                <c:pt idx="2447">
                  <c:v>1.5008449715495425E-2</c:v>
                </c:pt>
                <c:pt idx="2448">
                  <c:v>1.5005714599674817E-2</c:v>
                </c:pt>
                <c:pt idx="2449">
                  <c:v>1.5002979426646173E-2</c:v>
                </c:pt>
                <c:pt idx="2450">
                  <c:v>1.5000244215286795E-2</c:v>
                </c:pt>
                <c:pt idx="2451">
                  <c:v>1.4997508984439205E-2</c:v>
                </c:pt>
                <c:pt idx="2452">
                  <c:v>1.4994886351079541E-2</c:v>
                </c:pt>
                <c:pt idx="2453">
                  <c:v>1.4991647797449988E-2</c:v>
                </c:pt>
                <c:pt idx="2454">
                  <c:v>1.4988912628034057E-2</c:v>
                </c:pt>
                <c:pt idx="2455">
                  <c:v>1.4986177517210767E-2</c:v>
                </c:pt>
                <c:pt idx="2456">
                  <c:v>1.498344248382261E-2</c:v>
                </c:pt>
                <c:pt idx="2457">
                  <c:v>1.4980707546723648E-2</c:v>
                </c:pt>
                <c:pt idx="2458">
                  <c:v>1.4977972724756355E-2</c:v>
                </c:pt>
                <c:pt idx="2459">
                  <c:v>1.4975238036780565E-2</c:v>
                </c:pt>
                <c:pt idx="2460">
                  <c:v>1.4972503501632954E-2</c:v>
                </c:pt>
                <c:pt idx="2461">
                  <c:v>1.4969769138167548E-2</c:v>
                </c:pt>
                <c:pt idx="2462">
                  <c:v>1.4967034965226786E-2</c:v>
                </c:pt>
                <c:pt idx="2463">
                  <c:v>1.496430100166469E-2</c:v>
                </c:pt>
                <c:pt idx="2464">
                  <c:v>1.4961567266323686E-2</c:v>
                </c:pt>
                <c:pt idx="2465">
                  <c:v>1.4958833778057769E-2</c:v>
                </c:pt>
                <c:pt idx="2466">
                  <c:v>1.4956100555720941E-2</c:v>
                </c:pt>
                <c:pt idx="2467">
                  <c:v>1.4953605773644947E-2</c:v>
                </c:pt>
                <c:pt idx="2468">
                  <c:v>1.4951512859952807E-2</c:v>
                </c:pt>
                <c:pt idx="2469">
                  <c:v>1.4949423449288303E-2</c:v>
                </c:pt>
                <c:pt idx="2470">
                  <c:v>1.4947330921493092E-2</c:v>
                </c:pt>
                <c:pt idx="2471">
                  <c:v>1.4945235283420262E-2</c:v>
                </c:pt>
                <c:pt idx="2472">
                  <c:v>1.494313654203875E-2</c:v>
                </c:pt>
                <c:pt idx="2473">
                  <c:v>1.4941034704195846E-2</c:v>
                </c:pt>
                <c:pt idx="2474">
                  <c:v>1.4938929776831516E-2</c:v>
                </c:pt>
                <c:pt idx="2475">
                  <c:v>1.4936821766833605E-2</c:v>
                </c:pt>
                <c:pt idx="2476">
                  <c:v>1.4934710681124693E-2</c:v>
                </c:pt>
                <c:pt idx="2477">
                  <c:v>1.4932596526592621E-2</c:v>
                </c:pt>
                <c:pt idx="2478">
                  <c:v>1.4930479310148395E-2</c:v>
                </c:pt>
                <c:pt idx="2479">
                  <c:v>1.4928359038714593E-2</c:v>
                </c:pt>
                <c:pt idx="2480">
                  <c:v>1.4926235719161672E-2</c:v>
                </c:pt>
                <c:pt idx="2481">
                  <c:v>1.4924109358418014E-2</c:v>
                </c:pt>
                <c:pt idx="2482">
                  <c:v>1.4921979963394611E-2</c:v>
                </c:pt>
                <c:pt idx="2483">
                  <c:v>1.4919847540990879E-2</c:v>
                </c:pt>
                <c:pt idx="2484">
                  <c:v>1.4917712098106224E-2</c:v>
                </c:pt>
                <c:pt idx="2485">
                  <c:v>1.491557364163427E-2</c:v>
                </c:pt>
                <c:pt idx="2486">
                  <c:v>1.4913432178526552E-2</c:v>
                </c:pt>
                <c:pt idx="2487">
                  <c:v>1.4911287715624558E-2</c:v>
                </c:pt>
                <c:pt idx="2488">
                  <c:v>1.4909140259885616E-2</c:v>
                </c:pt>
                <c:pt idx="2489">
                  <c:v>1.4906989818197547E-2</c:v>
                </c:pt>
                <c:pt idx="2490">
                  <c:v>1.4904836397453958E-2</c:v>
                </c:pt>
                <c:pt idx="2491">
                  <c:v>1.4902680004577425E-2</c:v>
                </c:pt>
                <c:pt idx="2492">
                  <c:v>1.4900520646467352E-2</c:v>
                </c:pt>
                <c:pt idx="2493">
                  <c:v>1.4898358330023134E-2</c:v>
                </c:pt>
                <c:pt idx="2494">
                  <c:v>1.4896193062155755E-2</c:v>
                </c:pt>
                <c:pt idx="2495">
                  <c:v>1.4894024849781992E-2</c:v>
                </c:pt>
                <c:pt idx="2496">
                  <c:v>1.4891853699778069E-2</c:v>
                </c:pt>
                <c:pt idx="2497">
                  <c:v>1.4889679619083931E-2</c:v>
                </c:pt>
                <c:pt idx="2498">
                  <c:v>1.4887502614575795E-2</c:v>
                </c:pt>
                <c:pt idx="2499">
                  <c:v>1.4885322693182022E-2</c:v>
                </c:pt>
                <c:pt idx="2500">
                  <c:v>1.4883139861790417E-2</c:v>
                </c:pt>
                <c:pt idx="2501">
                  <c:v>1.4880954127306159E-2</c:v>
                </c:pt>
                <c:pt idx="2502">
                  <c:v>1.4878765496657597E-2</c:v>
                </c:pt>
                <c:pt idx="2503">
                  <c:v>1.4876573976726747E-2</c:v>
                </c:pt>
                <c:pt idx="2504">
                  <c:v>1.4874525731838943E-2</c:v>
                </c:pt>
                <c:pt idx="2505">
                  <c:v>1.4871868165513115E-2</c:v>
                </c:pt>
                <c:pt idx="2506">
                  <c:v>1.4869667609953797E-2</c:v>
                </c:pt>
                <c:pt idx="2507">
                  <c:v>1.4867464193735068E-2</c:v>
                </c:pt>
                <c:pt idx="2508">
                  <c:v>1.4865257923756304E-2</c:v>
                </c:pt>
                <c:pt idx="2509">
                  <c:v>1.486304880692847E-2</c:v>
                </c:pt>
                <c:pt idx="2510">
                  <c:v>1.4860836850139359E-2</c:v>
                </c:pt>
                <c:pt idx="2511">
                  <c:v>1.4858622060311511E-2</c:v>
                </c:pt>
                <c:pt idx="2512">
                  <c:v>1.4856404444332722E-2</c:v>
                </c:pt>
                <c:pt idx="2513">
                  <c:v>1.4854184009142905E-2</c:v>
                </c:pt>
                <c:pt idx="2514">
                  <c:v>1.4851960761600889E-2</c:v>
                </c:pt>
                <c:pt idx="2515">
                  <c:v>1.4849734708652381E-2</c:v>
                </c:pt>
                <c:pt idx="2516">
                  <c:v>1.4847505857173579E-2</c:v>
                </c:pt>
                <c:pt idx="2517">
                  <c:v>1.4845274214087023E-2</c:v>
                </c:pt>
                <c:pt idx="2518">
                  <c:v>1.4843607754888011E-2</c:v>
                </c:pt>
                <c:pt idx="2519">
                  <c:v>1.4840180736833049E-2</c:v>
                </c:pt>
                <c:pt idx="2520">
                  <c:v>1.4839224282596021E-2</c:v>
                </c:pt>
                <c:pt idx="2521">
                  <c:v>1.4838219221317365E-2</c:v>
                </c:pt>
                <c:pt idx="2522">
                  <c:v>1.4837165440950366E-2</c:v>
                </c:pt>
                <c:pt idx="2523">
                  <c:v>1.4836062829384883E-2</c:v>
                </c:pt>
                <c:pt idx="2524">
                  <c:v>1.4834911274545823E-2</c:v>
                </c:pt>
                <c:pt idx="2525">
                  <c:v>1.4833710664352599E-2</c:v>
                </c:pt>
                <c:pt idx="2526">
                  <c:v>1.4832460886724918E-2</c:v>
                </c:pt>
                <c:pt idx="2527">
                  <c:v>1.4831161829571195E-2</c:v>
                </c:pt>
                <c:pt idx="2528">
                  <c:v>1.4829813380834915E-2</c:v>
                </c:pt>
                <c:pt idx="2529">
                  <c:v>1.4828415428413518E-2</c:v>
                </c:pt>
                <c:pt idx="2530">
                  <c:v>1.4826967860222124E-2</c:v>
                </c:pt>
                <c:pt idx="2531">
                  <c:v>1.4825470564193546E-2</c:v>
                </c:pt>
                <c:pt idx="2532">
                  <c:v>1.4823923428249315E-2</c:v>
                </c:pt>
                <c:pt idx="2533">
                  <c:v>1.4822326340293903E-2</c:v>
                </c:pt>
                <c:pt idx="2534">
                  <c:v>1.4820679188249466E-2</c:v>
                </c:pt>
                <c:pt idx="2535">
                  <c:v>1.4818981860050068E-2</c:v>
                </c:pt>
                <c:pt idx="2536">
                  <c:v>1.4817234243595333E-2</c:v>
                </c:pt>
                <c:pt idx="2537">
                  <c:v>1.4815436226837337E-2</c:v>
                </c:pt>
                <c:pt idx="2538">
                  <c:v>1.481358769765318E-2</c:v>
                </c:pt>
                <c:pt idx="2539">
                  <c:v>1.4811688544001377E-2</c:v>
                </c:pt>
                <c:pt idx="2540">
                  <c:v>1.480973865378285E-2</c:v>
                </c:pt>
                <c:pt idx="2541">
                  <c:v>1.4807737914904641E-2</c:v>
                </c:pt>
                <c:pt idx="2542">
                  <c:v>1.480568621532625E-2</c:v>
                </c:pt>
                <c:pt idx="2543">
                  <c:v>1.4803583442943805E-2</c:v>
                </c:pt>
                <c:pt idx="2544">
                  <c:v>1.4801429485665346E-2</c:v>
                </c:pt>
                <c:pt idx="2545">
                  <c:v>1.4799224231439799E-2</c:v>
                </c:pt>
                <c:pt idx="2546">
                  <c:v>1.4796967568175886E-2</c:v>
                </c:pt>
                <c:pt idx="2547">
                  <c:v>1.4794659383794252E-2</c:v>
                </c:pt>
                <c:pt idx="2548">
                  <c:v>1.4792299566227476E-2</c:v>
                </c:pt>
                <c:pt idx="2549">
                  <c:v>1.4789888003373731E-2</c:v>
                </c:pt>
                <c:pt idx="2550">
                  <c:v>1.4787424583183663E-2</c:v>
                </c:pt>
                <c:pt idx="2551">
                  <c:v>1.4784909193567727E-2</c:v>
                </c:pt>
                <c:pt idx="2552">
                  <c:v>1.4782341722436733E-2</c:v>
                </c:pt>
                <c:pt idx="2553">
                  <c:v>1.4779722057736595E-2</c:v>
                </c:pt>
                <c:pt idx="2554">
                  <c:v>1.477705008737305E-2</c:v>
                </c:pt>
                <c:pt idx="2555">
                  <c:v>1.4774325699263765E-2</c:v>
                </c:pt>
                <c:pt idx="2556">
                  <c:v>1.4771548781355741E-2</c:v>
                </c:pt>
                <c:pt idx="2557">
                  <c:v>1.4768719221550002E-2</c:v>
                </c:pt>
                <c:pt idx="2558">
                  <c:v>1.4765836907782697E-2</c:v>
                </c:pt>
                <c:pt idx="2559">
                  <c:v>1.4762901727967171E-2</c:v>
                </c:pt>
                <c:pt idx="2560">
                  <c:v>1.4759913570040306E-2</c:v>
                </c:pt>
                <c:pt idx="2561">
                  <c:v>1.4756872321927782E-2</c:v>
                </c:pt>
                <c:pt idx="2562">
                  <c:v>1.475377787152669E-2</c:v>
                </c:pt>
                <c:pt idx="2563">
                  <c:v>1.4750630106804E-2</c:v>
                </c:pt>
                <c:pt idx="2564">
                  <c:v>1.4747428915645983E-2</c:v>
                </c:pt>
                <c:pt idx="2565">
                  <c:v>1.4744174185997204E-2</c:v>
                </c:pt>
                <c:pt idx="2566">
                  <c:v>1.4740865805767868E-2</c:v>
                </c:pt>
                <c:pt idx="2567">
                  <c:v>1.4737503662909112E-2</c:v>
                </c:pt>
                <c:pt idx="2568">
                  <c:v>1.4734087645331911E-2</c:v>
                </c:pt>
                <c:pt idx="2569">
                  <c:v>1.4730617640953432E-2</c:v>
                </c:pt>
                <c:pt idx="2570">
                  <c:v>1.4727122803870818E-2</c:v>
                </c:pt>
                <c:pt idx="2571">
                  <c:v>1.4725355696589752E-2</c:v>
                </c:pt>
                <c:pt idx="2572">
                  <c:v>1.4724574547209188E-2</c:v>
                </c:pt>
                <c:pt idx="2573">
                  <c:v>1.4723723763111431E-2</c:v>
                </c:pt>
                <c:pt idx="2574">
                  <c:v>1.4722803183630962E-2</c:v>
                </c:pt>
                <c:pt idx="2575">
                  <c:v>1.4721812648154997E-2</c:v>
                </c:pt>
                <c:pt idx="2576">
                  <c:v>1.4720751996030778E-2</c:v>
                </c:pt>
                <c:pt idx="2577">
                  <c:v>1.4719621066629308E-2</c:v>
                </c:pt>
                <c:pt idx="2578">
                  <c:v>1.4718419699304817E-2</c:v>
                </c:pt>
                <c:pt idx="2579">
                  <c:v>1.471714773341213E-2</c:v>
                </c:pt>
                <c:pt idx="2580">
                  <c:v>1.4715805008329837E-2</c:v>
                </c:pt>
                <c:pt idx="2581">
                  <c:v>1.4714391363431356E-2</c:v>
                </c:pt>
                <c:pt idx="2582">
                  <c:v>1.4712906638021201E-2</c:v>
                </c:pt>
                <c:pt idx="2583">
                  <c:v>1.471135067152036E-2</c:v>
                </c:pt>
                <c:pt idx="2584">
                  <c:v>1.4709723303286713E-2</c:v>
                </c:pt>
                <c:pt idx="2585">
                  <c:v>1.4708024372649814E-2</c:v>
                </c:pt>
                <c:pt idx="2586">
                  <c:v>1.4706253718991974E-2</c:v>
                </c:pt>
                <c:pt idx="2587">
                  <c:v>1.4704411181690347E-2</c:v>
                </c:pt>
                <c:pt idx="2588">
                  <c:v>1.4702496600093765E-2</c:v>
                </c:pt>
                <c:pt idx="2589">
                  <c:v>1.4700509813569081E-2</c:v>
                </c:pt>
                <c:pt idx="2590">
                  <c:v>1.4698450661472203E-2</c:v>
                </c:pt>
                <c:pt idx="2591">
                  <c:v>1.4696318983200254E-2</c:v>
                </c:pt>
                <c:pt idx="2592">
                  <c:v>1.469411461808149E-2</c:v>
                </c:pt>
                <c:pt idx="2593">
                  <c:v>1.4691837405491176E-2</c:v>
                </c:pt>
                <c:pt idx="2594">
                  <c:v>1.4689487184828407E-2</c:v>
                </c:pt>
                <c:pt idx="2595">
                  <c:v>1.4687063795417652E-2</c:v>
                </c:pt>
                <c:pt idx="2596">
                  <c:v>1.4684567076636183E-2</c:v>
                </c:pt>
                <c:pt idx="2597">
                  <c:v>1.468199686786195E-2</c:v>
                </c:pt>
                <c:pt idx="2598">
                  <c:v>1.4679353008467797E-2</c:v>
                </c:pt>
                <c:pt idx="2599">
                  <c:v>1.4676635337804089E-2</c:v>
                </c:pt>
                <c:pt idx="2600">
                  <c:v>1.4673843695245046E-2</c:v>
                </c:pt>
                <c:pt idx="2601">
                  <c:v>1.4670977920165591E-2</c:v>
                </c:pt>
                <c:pt idx="2602">
                  <c:v>1.4668037851947141E-2</c:v>
                </c:pt>
                <c:pt idx="2603">
                  <c:v>1.4665023329913896E-2</c:v>
                </c:pt>
                <c:pt idx="2604">
                  <c:v>1.4661934193477649E-2</c:v>
                </c:pt>
                <c:pt idx="2605">
                  <c:v>1.4658770281987194E-2</c:v>
                </c:pt>
                <c:pt idx="2606">
                  <c:v>1.4655531434838385E-2</c:v>
                </c:pt>
                <c:pt idx="2607">
                  <c:v>1.4652217491375673E-2</c:v>
                </c:pt>
                <c:pt idx="2608">
                  <c:v>1.4648828290973191E-2</c:v>
                </c:pt>
                <c:pt idx="2609">
                  <c:v>1.4645363673011612E-2</c:v>
                </c:pt>
                <c:pt idx="2610">
                  <c:v>1.4641823476872335E-2</c:v>
                </c:pt>
                <c:pt idx="2611">
                  <c:v>1.4638207541896962E-2</c:v>
                </c:pt>
                <c:pt idx="2612">
                  <c:v>1.4634515707497351E-2</c:v>
                </c:pt>
                <c:pt idx="2613">
                  <c:v>1.4630747813010811E-2</c:v>
                </c:pt>
                <c:pt idx="2614">
                  <c:v>1.4626903697833331E-2</c:v>
                </c:pt>
                <c:pt idx="2615">
                  <c:v>1.4622983201326914E-2</c:v>
                </c:pt>
                <c:pt idx="2616">
                  <c:v>1.4618986162865907E-2</c:v>
                </c:pt>
                <c:pt idx="2617">
                  <c:v>1.4614912421848597E-2</c:v>
                </c:pt>
                <c:pt idx="2618">
                  <c:v>1.4610761817610342E-2</c:v>
                </c:pt>
                <c:pt idx="2619">
                  <c:v>1.4606534189556777E-2</c:v>
                </c:pt>
                <c:pt idx="2620">
                  <c:v>1.4602229377053787E-2</c:v>
                </c:pt>
                <c:pt idx="2621">
                  <c:v>1.4597847219473829E-2</c:v>
                </c:pt>
                <c:pt idx="2622">
                  <c:v>1.4593387556207541E-2</c:v>
                </c:pt>
                <c:pt idx="2623">
                  <c:v>1.4591151554556529E-2</c:v>
                </c:pt>
                <c:pt idx="2624">
                  <c:v>1.4591111836123426E-2</c:v>
                </c:pt>
                <c:pt idx="2625">
                  <c:v>1.459095321844428E-2</c:v>
                </c:pt>
                <c:pt idx="2626">
                  <c:v>1.4590675427593689E-2</c:v>
                </c:pt>
                <c:pt idx="2627">
                  <c:v>1.4590278189618926E-2</c:v>
                </c:pt>
                <c:pt idx="2628">
                  <c:v>1.4589761230586303E-2</c:v>
                </c:pt>
                <c:pt idx="2629">
                  <c:v>1.4589124276511668E-2</c:v>
                </c:pt>
                <c:pt idx="2630">
                  <c:v>1.4588367053482057E-2</c:v>
                </c:pt>
                <c:pt idx="2631">
                  <c:v>1.4587489287545649E-2</c:v>
                </c:pt>
                <c:pt idx="2632">
                  <c:v>1.4586490704740752E-2</c:v>
                </c:pt>
                <c:pt idx="2633">
                  <c:v>1.4585371031153723E-2</c:v>
                </c:pt>
                <c:pt idx="2634">
                  <c:v>1.4584129992832116E-2</c:v>
                </c:pt>
                <c:pt idx="2635">
                  <c:v>1.4582767315813625E-2</c:v>
                </c:pt>
                <c:pt idx="2636">
                  <c:v>1.458128272618406E-2</c:v>
                </c:pt>
                <c:pt idx="2637">
                  <c:v>1.4579675949984649E-2</c:v>
                </c:pt>
                <c:pt idx="2638">
                  <c:v>1.4577946713298951E-2</c:v>
                </c:pt>
                <c:pt idx="2639">
                  <c:v>1.45760947421544E-2</c:v>
                </c:pt>
                <c:pt idx="2640">
                  <c:v>1.4574119762661328E-2</c:v>
                </c:pt>
                <c:pt idx="2641">
                  <c:v>1.4572021500827632E-2</c:v>
                </c:pt>
                <c:pt idx="2642">
                  <c:v>1.4569799682767295E-2</c:v>
                </c:pt>
                <c:pt idx="2643">
                  <c:v>1.4567454034526646E-2</c:v>
                </c:pt>
                <c:pt idx="2644">
                  <c:v>1.4564984282153871E-2</c:v>
                </c:pt>
                <c:pt idx="2645">
                  <c:v>1.4562390151756956E-2</c:v>
                </c:pt>
                <c:pt idx="2646">
                  <c:v>1.4559671369364676E-2</c:v>
                </c:pt>
                <c:pt idx="2647">
                  <c:v>1.4556827661059838E-2</c:v>
                </c:pt>
                <c:pt idx="2648">
                  <c:v>1.4553858752938745E-2</c:v>
                </c:pt>
                <c:pt idx="2649">
                  <c:v>1.4550764371035911E-2</c:v>
                </c:pt>
                <c:pt idx="2650">
                  <c:v>1.4547544241439919E-2</c:v>
                </c:pt>
                <c:pt idx="2651">
                  <c:v>1.4544198090218136E-2</c:v>
                </c:pt>
                <c:pt idx="2652">
                  <c:v>1.4540725643457264E-2</c:v>
                </c:pt>
                <c:pt idx="2653">
                  <c:v>1.4537126627234408E-2</c:v>
                </c:pt>
                <c:pt idx="2654">
                  <c:v>1.4533400767588115E-2</c:v>
                </c:pt>
                <c:pt idx="2655">
                  <c:v>1.4529547790640022E-2</c:v>
                </c:pt>
                <c:pt idx="2656">
                  <c:v>1.4525567422450082E-2</c:v>
                </c:pt>
                <c:pt idx="2657">
                  <c:v>1.452145938909764E-2</c:v>
                </c:pt>
                <c:pt idx="2658">
                  <c:v>1.4517223416669899E-2</c:v>
                </c:pt>
                <c:pt idx="2659">
                  <c:v>1.4512859231244516E-2</c:v>
                </c:pt>
                <c:pt idx="2660">
                  <c:v>1.4508366558901226E-2</c:v>
                </c:pt>
                <c:pt idx="2661">
                  <c:v>1.4503745125716066E-2</c:v>
                </c:pt>
                <c:pt idx="2662">
                  <c:v>1.4498994657784536E-2</c:v>
                </c:pt>
                <c:pt idx="2663">
                  <c:v>1.449411488121005E-2</c:v>
                </c:pt>
                <c:pt idx="2664">
                  <c:v>1.4489105522034423E-2</c:v>
                </c:pt>
                <c:pt idx="2665">
                  <c:v>1.4483966306365335E-2</c:v>
                </c:pt>
                <c:pt idx="2666">
                  <c:v>1.4478696960329985E-2</c:v>
                </c:pt>
                <c:pt idx="2667">
                  <c:v>1.4473297209953492E-2</c:v>
                </c:pt>
                <c:pt idx="2668">
                  <c:v>1.4467766781373195E-2</c:v>
                </c:pt>
                <c:pt idx="2669">
                  <c:v>1.4462105400647541E-2</c:v>
                </c:pt>
                <c:pt idx="2670">
                  <c:v>1.4456312793912483E-2</c:v>
                </c:pt>
                <c:pt idx="2671">
                  <c:v>1.4450388687236694E-2</c:v>
                </c:pt>
                <c:pt idx="2672">
                  <c:v>1.4444332806691074E-2</c:v>
                </c:pt>
                <c:pt idx="2673">
                  <c:v>1.4438144878418283E-2</c:v>
                </c:pt>
                <c:pt idx="2674">
                  <c:v>1.4431824628482153E-2</c:v>
                </c:pt>
                <c:pt idx="2675">
                  <c:v>1.4427750504300599E-2</c:v>
                </c:pt>
                <c:pt idx="2676">
                  <c:v>1.4427595354209033E-2</c:v>
                </c:pt>
                <c:pt idx="2677">
                  <c:v>1.4427409987649516E-2</c:v>
                </c:pt>
                <c:pt idx="2678">
                  <c:v>1.442712823917941E-2</c:v>
                </c:pt>
                <c:pt idx="2679">
                  <c:v>1.4426749893331106E-2</c:v>
                </c:pt>
                <c:pt idx="2680">
                  <c:v>1.442627473476552E-2</c:v>
                </c:pt>
                <c:pt idx="2681">
                  <c:v>1.4425702548057761E-2</c:v>
                </c:pt>
                <c:pt idx="2682">
                  <c:v>1.4425033117795642E-2</c:v>
                </c:pt>
                <c:pt idx="2683">
                  <c:v>1.4424266228550685E-2</c:v>
                </c:pt>
                <c:pt idx="2684">
                  <c:v>1.4423401664970848E-2</c:v>
                </c:pt>
                <c:pt idx="2685">
                  <c:v>1.4422439211629903E-2</c:v>
                </c:pt>
                <c:pt idx="2686">
                  <c:v>1.4421378653108554E-2</c:v>
                </c:pt>
                <c:pt idx="2687">
                  <c:v>1.4420219774017593E-2</c:v>
                </c:pt>
                <c:pt idx="2688">
                  <c:v>1.441896235897477E-2</c:v>
                </c:pt>
                <c:pt idx="2689">
                  <c:v>1.4417606192552643E-2</c:v>
                </c:pt>
                <c:pt idx="2690">
                  <c:v>1.4416151059353901E-2</c:v>
                </c:pt>
                <c:pt idx="2691">
                  <c:v>1.4414596743993988E-2</c:v>
                </c:pt>
                <c:pt idx="2692">
                  <c:v>1.4412943031066364E-2</c:v>
                </c:pt>
                <c:pt idx="2693">
                  <c:v>1.4411189705171464E-2</c:v>
                </c:pt>
                <c:pt idx="2694">
                  <c:v>1.4409336550905138E-2</c:v>
                </c:pt>
                <c:pt idx="2695">
                  <c:v>1.4407383352881806E-2</c:v>
                </c:pt>
                <c:pt idx="2696">
                  <c:v>1.440532989569974E-2</c:v>
                </c:pt>
                <c:pt idx="2697">
                  <c:v>1.440317596396422E-2</c:v>
                </c:pt>
                <c:pt idx="2698">
                  <c:v>1.4400921342275958E-2</c:v>
                </c:pt>
                <c:pt idx="2699">
                  <c:v>1.4398565815248504E-2</c:v>
                </c:pt>
                <c:pt idx="2700">
                  <c:v>1.4396109167479264E-2</c:v>
                </c:pt>
                <c:pt idx="2701">
                  <c:v>1.4393551183584288E-2</c:v>
                </c:pt>
                <c:pt idx="2702">
                  <c:v>1.4390891648146132E-2</c:v>
                </c:pt>
                <c:pt idx="2703">
                  <c:v>1.4388130345812334E-2</c:v>
                </c:pt>
                <c:pt idx="2704">
                  <c:v>1.4385267061162216E-2</c:v>
                </c:pt>
                <c:pt idx="2705">
                  <c:v>1.438230157881114E-2</c:v>
                </c:pt>
                <c:pt idx="2706">
                  <c:v>1.4379233683364172E-2</c:v>
                </c:pt>
                <c:pt idx="2707">
                  <c:v>1.4376063159462452E-2</c:v>
                </c:pt>
                <c:pt idx="2708">
                  <c:v>1.4372789791655747E-2</c:v>
                </c:pt>
                <c:pt idx="2709">
                  <c:v>1.4369413364616794E-2</c:v>
                </c:pt>
                <c:pt idx="2710">
                  <c:v>1.4365933662926976E-2</c:v>
                </c:pt>
                <c:pt idx="2711">
                  <c:v>1.4362350471215363E-2</c:v>
                </c:pt>
                <c:pt idx="2712">
                  <c:v>1.4358677318093824E-2</c:v>
                </c:pt>
                <c:pt idx="2713">
                  <c:v>1.4354322714817482E-2</c:v>
                </c:pt>
                <c:pt idx="2714">
                  <c:v>1.4350412866511088E-2</c:v>
                </c:pt>
                <c:pt idx="2715">
                  <c:v>1.4346398635864432E-2</c:v>
                </c:pt>
                <c:pt idx="2716">
                  <c:v>1.4342279807502021E-2</c:v>
                </c:pt>
                <c:pt idx="2717">
                  <c:v>1.4338056166003419E-2</c:v>
                </c:pt>
                <c:pt idx="2718">
                  <c:v>1.433372749603069E-2</c:v>
                </c:pt>
                <c:pt idx="2719">
                  <c:v>1.4329293582200956E-2</c:v>
                </c:pt>
                <c:pt idx="2720">
                  <c:v>1.4324754209098015E-2</c:v>
                </c:pt>
                <c:pt idx="2721">
                  <c:v>1.4320109161376601E-2</c:v>
                </c:pt>
                <c:pt idx="2722">
                  <c:v>1.4315358223640742E-2</c:v>
                </c:pt>
                <c:pt idx="2723">
                  <c:v>1.4310501180524886E-2</c:v>
                </c:pt>
                <c:pt idx="2724">
                  <c:v>1.4305537816618591E-2</c:v>
                </c:pt>
                <c:pt idx="2725">
                  <c:v>1.4300467916588174E-2</c:v>
                </c:pt>
                <c:pt idx="2726">
                  <c:v>1.4295291265037717E-2</c:v>
                </c:pt>
                <c:pt idx="2727">
                  <c:v>1.4291298004749868E-2</c:v>
                </c:pt>
                <c:pt idx="2728">
                  <c:v>1.4290808229526065E-2</c:v>
                </c:pt>
                <c:pt idx="2729">
                  <c:v>1.4290516880082585E-2</c:v>
                </c:pt>
                <c:pt idx="2730">
                  <c:v>1.4290476941766809E-2</c:v>
                </c:pt>
                <c:pt idx="2731">
                  <c:v>1.4289870057192457E-2</c:v>
                </c:pt>
                <c:pt idx="2732">
                  <c:v>1.4289557676067694E-2</c:v>
                </c:pt>
                <c:pt idx="2733">
                  <c:v>1.4289238575179908E-2</c:v>
                </c:pt>
                <c:pt idx="2734">
                  <c:v>1.4288912741045117E-2</c:v>
                </c:pt>
                <c:pt idx="2735">
                  <c:v>1.4288580160248854E-2</c:v>
                </c:pt>
                <c:pt idx="2736">
                  <c:v>1.4288240819324532E-2</c:v>
                </c:pt>
                <c:pt idx="2737">
                  <c:v>1.428789470480556E-2</c:v>
                </c:pt>
                <c:pt idx="2738">
                  <c:v>1.4287541803254323E-2</c:v>
                </c:pt>
                <c:pt idx="2739">
                  <c:v>1.4287182101221626E-2</c:v>
                </c:pt>
                <c:pt idx="2740">
                  <c:v>1.4286815585223522E-2</c:v>
                </c:pt>
                <c:pt idx="2741">
                  <c:v>1.4286442241834001E-2</c:v>
                </c:pt>
                <c:pt idx="2742">
                  <c:v>1.4286062057586502E-2</c:v>
                </c:pt>
                <c:pt idx="2743">
                  <c:v>1.4285675019043443E-2</c:v>
                </c:pt>
                <c:pt idx="2744">
                  <c:v>1.4285281112709316E-2</c:v>
                </c:pt>
                <c:pt idx="2745">
                  <c:v>1.428488032519868E-2</c:v>
                </c:pt>
                <c:pt idx="2746">
                  <c:v>1.4284472642998664E-2</c:v>
                </c:pt>
                <c:pt idx="2747">
                  <c:v>1.4284058052665917E-2</c:v>
                </c:pt>
                <c:pt idx="2748">
                  <c:v>1.428363654076867E-2</c:v>
                </c:pt>
                <c:pt idx="2749">
                  <c:v>1.4283208093846211E-2</c:v>
                </c:pt>
                <c:pt idx="2750">
                  <c:v>1.4282772698432028E-2</c:v>
                </c:pt>
                <c:pt idx="2751">
                  <c:v>1.4282330341088591E-2</c:v>
                </c:pt>
                <c:pt idx="2752">
                  <c:v>1.4281881008337821E-2</c:v>
                </c:pt>
                <c:pt idx="2753">
                  <c:v>1.4281424686759569E-2</c:v>
                </c:pt>
                <c:pt idx="2754">
                  <c:v>1.4280961362858398E-2</c:v>
                </c:pt>
                <c:pt idx="2755">
                  <c:v>1.4280491023231551E-2</c:v>
                </c:pt>
                <c:pt idx="2756">
                  <c:v>1.4280013654366222E-2</c:v>
                </c:pt>
                <c:pt idx="2757">
                  <c:v>1.427952924288284E-2</c:v>
                </c:pt>
                <c:pt idx="2758">
                  <c:v>1.4279037775245442E-2</c:v>
                </c:pt>
                <c:pt idx="2759">
                  <c:v>1.4278539238062885E-2</c:v>
                </c:pt>
                <c:pt idx="2760">
                  <c:v>1.4278033617857145E-2</c:v>
                </c:pt>
                <c:pt idx="2761">
                  <c:v>1.4277520901155997E-2</c:v>
                </c:pt>
                <c:pt idx="2762">
                  <c:v>1.4277001074545149E-2</c:v>
                </c:pt>
                <c:pt idx="2763">
                  <c:v>1.42764741245466E-2</c:v>
                </c:pt>
                <c:pt idx="2764">
                  <c:v>1.4276180682108001E-2</c:v>
                </c:pt>
                <c:pt idx="2765">
                  <c:v>1.4275320896511704E-2</c:v>
                </c:pt>
                <c:pt idx="2766">
                  <c:v>1.4274771471163872E-2</c:v>
                </c:pt>
                <c:pt idx="2767">
                  <c:v>1.4274214866680341E-2</c:v>
                </c:pt>
                <c:pt idx="2768">
                  <c:v>1.4273651069617893E-2</c:v>
                </c:pt>
                <c:pt idx="2769">
                  <c:v>1.4273080066550701E-2</c:v>
                </c:pt>
                <c:pt idx="2770">
                  <c:v>1.4272501843983439E-2</c:v>
                </c:pt>
                <c:pt idx="2771">
                  <c:v>1.4271916388484495E-2</c:v>
                </c:pt>
                <c:pt idx="2772">
                  <c:v>1.4271323686604895E-2</c:v>
                </c:pt>
                <c:pt idx="2773">
                  <c:v>1.4270723724878292E-2</c:v>
                </c:pt>
                <c:pt idx="2774">
                  <c:v>1.4270116489855728E-2</c:v>
                </c:pt>
                <c:pt idx="2775">
                  <c:v>1.426950196808245E-2</c:v>
                </c:pt>
                <c:pt idx="2776">
                  <c:v>1.4268880146109515E-2</c:v>
                </c:pt>
                <c:pt idx="2777">
                  <c:v>1.4268251010482187E-2</c:v>
                </c:pt>
                <c:pt idx="2778">
                  <c:v>1.4268546255293774E-2</c:v>
                </c:pt>
                <c:pt idx="2779">
                  <c:v>1.4264220677341842E-2</c:v>
                </c:pt>
                <c:pt idx="2780">
                  <c:v>1.4258873408850006E-2</c:v>
                </c:pt>
                <c:pt idx="2781">
                  <c:v>1.425361771618988E-2</c:v>
                </c:pt>
                <c:pt idx="2782">
                  <c:v>1.4248453812018272E-2</c:v>
                </c:pt>
                <c:pt idx="2783">
                  <c:v>1.4243381909079672E-2</c:v>
                </c:pt>
                <c:pt idx="2784">
                  <c:v>1.4238402220044084E-2</c:v>
                </c:pt>
                <c:pt idx="2785">
                  <c:v>1.4233514957646029E-2</c:v>
                </c:pt>
                <c:pt idx="2786">
                  <c:v>1.4228720334586109E-2</c:v>
                </c:pt>
                <c:pt idx="2787">
                  <c:v>1.4224018563565746E-2</c:v>
                </c:pt>
                <c:pt idx="2788">
                  <c:v>1.4219409857275621E-2</c:v>
                </c:pt>
                <c:pt idx="2789">
                  <c:v>1.421489442847676E-2</c:v>
                </c:pt>
                <c:pt idx="2790">
                  <c:v>1.4210472489832579E-2</c:v>
                </c:pt>
                <c:pt idx="2791">
                  <c:v>1.4206144254047894E-2</c:v>
                </c:pt>
                <c:pt idx="2792">
                  <c:v>1.4201909933863149E-2</c:v>
                </c:pt>
                <c:pt idx="2793">
                  <c:v>1.4197769741973317E-2</c:v>
                </c:pt>
                <c:pt idx="2794">
                  <c:v>1.4193723891074254E-2</c:v>
                </c:pt>
                <c:pt idx="2795">
                  <c:v>1.4189772593891677E-2</c:v>
                </c:pt>
                <c:pt idx="2796">
                  <c:v>1.418591606315219E-2</c:v>
                </c:pt>
                <c:pt idx="2797">
                  <c:v>1.4182154511513799E-2</c:v>
                </c:pt>
                <c:pt idx="2798">
                  <c:v>1.4178488151751274E-2</c:v>
                </c:pt>
                <c:pt idx="2799">
                  <c:v>1.4174917196536041E-2</c:v>
                </c:pt>
                <c:pt idx="2800">
                  <c:v>1.4171441858615751E-2</c:v>
                </c:pt>
                <c:pt idx="2801">
                  <c:v>1.4168062350657906E-2</c:v>
                </c:pt>
                <c:pt idx="2802">
                  <c:v>1.4164778885417837E-2</c:v>
                </c:pt>
                <c:pt idx="2803">
                  <c:v>1.4161591675576519E-2</c:v>
                </c:pt>
                <c:pt idx="2804">
                  <c:v>1.4158500933885409E-2</c:v>
                </c:pt>
                <c:pt idx="2805">
                  <c:v>1.4155506873015826E-2</c:v>
                </c:pt>
                <c:pt idx="2806">
                  <c:v>1.4152609705721164E-2</c:v>
                </c:pt>
                <c:pt idx="2807">
                  <c:v>1.4149809644709466E-2</c:v>
                </c:pt>
                <c:pt idx="2808">
                  <c:v>1.4147106902672381E-2</c:v>
                </c:pt>
                <c:pt idx="2809">
                  <c:v>1.4144501692360485E-2</c:v>
                </c:pt>
                <c:pt idx="2810">
                  <c:v>1.4141994226473236E-2</c:v>
                </c:pt>
                <c:pt idx="2811">
                  <c:v>1.4139584717722684E-2</c:v>
                </c:pt>
                <c:pt idx="2812">
                  <c:v>1.4137273378850868E-2</c:v>
                </c:pt>
                <c:pt idx="2813">
                  <c:v>1.4135060422554524E-2</c:v>
                </c:pt>
                <c:pt idx="2814">
                  <c:v>1.4132946061577755E-2</c:v>
                </c:pt>
                <c:pt idx="2815">
                  <c:v>1.4130930508607803E-2</c:v>
                </c:pt>
                <c:pt idx="2816">
                  <c:v>1.4129013976379291E-2</c:v>
                </c:pt>
                <c:pt idx="2817">
                  <c:v>1.41271966776395E-2</c:v>
                </c:pt>
                <c:pt idx="2818">
                  <c:v>1.4125478825073064E-2</c:v>
                </c:pt>
                <c:pt idx="2819">
                  <c:v>1.4123860631417825E-2</c:v>
                </c:pt>
                <c:pt idx="2820">
                  <c:v>1.4122342309395342E-2</c:v>
                </c:pt>
                <c:pt idx="2821">
                  <c:v>1.412092407173985E-2</c:v>
                </c:pt>
                <c:pt idx="2822">
                  <c:v>1.4119606131163521E-2</c:v>
                </c:pt>
                <c:pt idx="2823">
                  <c:v>1.4118388700368058E-2</c:v>
                </c:pt>
                <c:pt idx="2824">
                  <c:v>1.4117271992137369E-2</c:v>
                </c:pt>
                <c:pt idx="2825">
                  <c:v>1.4116256219152237E-2</c:v>
                </c:pt>
                <c:pt idx="2826">
                  <c:v>1.4115341594146711E-2</c:v>
                </c:pt>
                <c:pt idx="2827">
                  <c:v>1.4114528329855982E-2</c:v>
                </c:pt>
                <c:pt idx="2828">
                  <c:v>1.4113816638987441E-2</c:v>
                </c:pt>
                <c:pt idx="2829">
                  <c:v>1.4113206734313346E-2</c:v>
                </c:pt>
                <c:pt idx="2830">
                  <c:v>1.4112608862761004E-2</c:v>
                </c:pt>
                <c:pt idx="2831">
                  <c:v>1.4106629847679897E-2</c:v>
                </c:pt>
                <c:pt idx="2832">
                  <c:v>1.4097532881906532E-2</c:v>
                </c:pt>
                <c:pt idx="2833">
                  <c:v>1.4088559574697042E-2</c:v>
                </c:pt>
                <c:pt idx="2834">
                  <c:v>1.4079710210399277E-2</c:v>
                </c:pt>
                <c:pt idx="2835">
                  <c:v>1.4070985073356678E-2</c:v>
                </c:pt>
                <c:pt idx="2836">
                  <c:v>1.4062384447931444E-2</c:v>
                </c:pt>
                <c:pt idx="2837">
                  <c:v>1.4053908618435064E-2</c:v>
                </c:pt>
                <c:pt idx="2838">
                  <c:v>1.4045557869244147E-2</c:v>
                </c:pt>
                <c:pt idx="2839">
                  <c:v>1.4037332484678823E-2</c:v>
                </c:pt>
                <c:pt idx="2840">
                  <c:v>1.4029232749124374E-2</c:v>
                </c:pt>
                <c:pt idx="2841">
                  <c:v>1.4021258946892256E-2</c:v>
                </c:pt>
                <c:pt idx="2842">
                  <c:v>1.4013411362347511E-2</c:v>
                </c:pt>
                <c:pt idx="2843">
                  <c:v>1.4005690279839306E-2</c:v>
                </c:pt>
                <c:pt idx="2844">
                  <c:v>1.399809598372989E-2</c:v>
                </c:pt>
                <c:pt idx="2845">
                  <c:v>1.3990628758336683E-2</c:v>
                </c:pt>
                <c:pt idx="2846">
                  <c:v>1.3983288888059737E-2</c:v>
                </c:pt>
                <c:pt idx="2847">
                  <c:v>1.3976076657213754E-2</c:v>
                </c:pt>
                <c:pt idx="2848">
                  <c:v>1.3968992350161333E-2</c:v>
                </c:pt>
                <c:pt idx="2849">
                  <c:v>1.3962036251260855E-2</c:v>
                </c:pt>
                <c:pt idx="2850">
                  <c:v>1.3955208644878071E-2</c:v>
                </c:pt>
                <c:pt idx="2851">
                  <c:v>1.3948509815362959E-2</c:v>
                </c:pt>
                <c:pt idx="2852">
                  <c:v>1.3941940047049734E-2</c:v>
                </c:pt>
                <c:pt idx="2853">
                  <c:v>1.3935499624326364E-2</c:v>
                </c:pt>
                <c:pt idx="2854">
                  <c:v>1.3929188831547706E-2</c:v>
                </c:pt>
                <c:pt idx="2855">
                  <c:v>1.3923007953052896E-2</c:v>
                </c:pt>
                <c:pt idx="2856">
                  <c:v>1.3916957273217491E-2</c:v>
                </c:pt>
                <c:pt idx="2857">
                  <c:v>1.3911037076407151E-2</c:v>
                </c:pt>
                <c:pt idx="2858">
                  <c:v>1.3905247646971848E-2</c:v>
                </c:pt>
                <c:pt idx="2859">
                  <c:v>1.3899589269286444E-2</c:v>
                </c:pt>
                <c:pt idx="2860">
                  <c:v>1.3894062227686977E-2</c:v>
                </c:pt>
                <c:pt idx="2861">
                  <c:v>1.3888666806586528E-2</c:v>
                </c:pt>
                <c:pt idx="2862">
                  <c:v>1.3883403290301454E-2</c:v>
                </c:pt>
                <c:pt idx="2863">
                  <c:v>1.3878271963230987E-2</c:v>
                </c:pt>
                <c:pt idx="2864">
                  <c:v>1.3873273109729795E-2</c:v>
                </c:pt>
                <c:pt idx="2865">
                  <c:v>1.3868407014165928E-2</c:v>
                </c:pt>
                <c:pt idx="2866">
                  <c:v>1.3863673960915051E-2</c:v>
                </c:pt>
                <c:pt idx="2867">
                  <c:v>1.3859074234319889E-2</c:v>
                </c:pt>
                <c:pt idx="2868">
                  <c:v>1.3854608118794524E-2</c:v>
                </c:pt>
                <c:pt idx="2869">
                  <c:v>1.3850275898685383E-2</c:v>
                </c:pt>
                <c:pt idx="2870">
                  <c:v>1.3846077858369724E-2</c:v>
                </c:pt>
                <c:pt idx="2871">
                  <c:v>1.3842014282203528E-2</c:v>
                </c:pt>
                <c:pt idx="2872">
                  <c:v>1.383808545460838E-2</c:v>
                </c:pt>
                <c:pt idx="2873">
                  <c:v>1.3834291659903528E-2</c:v>
                </c:pt>
                <c:pt idx="2874">
                  <c:v>1.3830633182514405E-2</c:v>
                </c:pt>
                <c:pt idx="2875">
                  <c:v>1.3827110306769924E-2</c:v>
                </c:pt>
                <c:pt idx="2876">
                  <c:v>1.3823723317093623E-2</c:v>
                </c:pt>
                <c:pt idx="2877">
                  <c:v>1.3820472497853103E-2</c:v>
                </c:pt>
                <c:pt idx="2878">
                  <c:v>1.3817358133388987E-2</c:v>
                </c:pt>
                <c:pt idx="2879">
                  <c:v>1.3814380508153949E-2</c:v>
                </c:pt>
                <c:pt idx="2880">
                  <c:v>1.3811539906457884E-2</c:v>
                </c:pt>
                <c:pt idx="2881">
                  <c:v>1.3808836612728557E-2</c:v>
                </c:pt>
                <c:pt idx="2882">
                  <c:v>1.3806174813001948E-2</c:v>
                </c:pt>
                <c:pt idx="2883">
                  <c:v>1.3797784505671408E-2</c:v>
                </c:pt>
                <c:pt idx="2884">
                  <c:v>1.3786055138236783E-2</c:v>
                </c:pt>
                <c:pt idx="2885">
                  <c:v>1.3774444057964637E-2</c:v>
                </c:pt>
                <c:pt idx="2886">
                  <c:v>1.3762951537312643E-2</c:v>
                </c:pt>
                <c:pt idx="2887">
                  <c:v>1.3751577848693262E-2</c:v>
                </c:pt>
                <c:pt idx="2888">
                  <c:v>1.3740323264554861E-2</c:v>
                </c:pt>
                <c:pt idx="2889">
                  <c:v>1.3729188057329582E-2</c:v>
                </c:pt>
                <c:pt idx="2890">
                  <c:v>1.3718172499473918E-2</c:v>
                </c:pt>
                <c:pt idx="2891">
                  <c:v>1.3707276863399195E-2</c:v>
                </c:pt>
                <c:pt idx="2892">
                  <c:v>1.3696501421564287E-2</c:v>
                </c:pt>
                <c:pt idx="2893">
                  <c:v>1.3685846446388721E-2</c:v>
                </c:pt>
                <c:pt idx="2894">
                  <c:v>1.3675312210345378E-2</c:v>
                </c:pt>
                <c:pt idx="2895">
                  <c:v>1.3664898985821496E-2</c:v>
                </c:pt>
                <c:pt idx="2896">
                  <c:v>1.3654607045321393E-2</c:v>
                </c:pt>
                <c:pt idx="2897">
                  <c:v>1.3644436661246399E-2</c:v>
                </c:pt>
                <c:pt idx="2898">
                  <c:v>1.3634388106039652E-2</c:v>
                </c:pt>
                <c:pt idx="2899">
                  <c:v>1.3624461652157164E-2</c:v>
                </c:pt>
                <c:pt idx="2900">
                  <c:v>1.3614657572038863E-2</c:v>
                </c:pt>
                <c:pt idx="2901">
                  <c:v>1.3604976138125995E-2</c:v>
                </c:pt>
                <c:pt idx="2902">
                  <c:v>1.3595417622878499E-2</c:v>
                </c:pt>
                <c:pt idx="2903">
                  <c:v>1.3585982298717107E-2</c:v>
                </c:pt>
                <c:pt idx="2904">
                  <c:v>1.3576670438098655E-2</c:v>
                </c:pt>
                <c:pt idx="2905">
                  <c:v>1.3567482313492923E-2</c:v>
                </c:pt>
                <c:pt idx="2906">
                  <c:v>1.3558418197301558E-2</c:v>
                </c:pt>
                <c:pt idx="2907">
                  <c:v>1.3549478362014481E-2</c:v>
                </c:pt>
                <c:pt idx="2908">
                  <c:v>1.354066308007088E-2</c:v>
                </c:pt>
                <c:pt idx="2909">
                  <c:v>1.3531972623899779E-2</c:v>
                </c:pt>
                <c:pt idx="2910">
                  <c:v>1.3523407265972162E-2</c:v>
                </c:pt>
                <c:pt idx="2911">
                  <c:v>1.3514967278743087E-2</c:v>
                </c:pt>
                <c:pt idx="2912">
                  <c:v>1.3506652934657477E-2</c:v>
                </c:pt>
                <c:pt idx="2913">
                  <c:v>1.3498464506132759E-2</c:v>
                </c:pt>
                <c:pt idx="2914">
                  <c:v>1.3490402265697889E-2</c:v>
                </c:pt>
                <c:pt idx="2915">
                  <c:v>1.3482466485744308E-2</c:v>
                </c:pt>
                <c:pt idx="2916">
                  <c:v>1.3474657438769211E-2</c:v>
                </c:pt>
                <c:pt idx="2917">
                  <c:v>1.3466975397172863E-2</c:v>
                </c:pt>
                <c:pt idx="2918">
                  <c:v>1.3459420633472885E-2</c:v>
                </c:pt>
                <c:pt idx="2919">
                  <c:v>1.3451993420089984E-2</c:v>
                </c:pt>
                <c:pt idx="2920">
                  <c:v>1.3444694029486979E-2</c:v>
                </c:pt>
                <c:pt idx="2921">
                  <c:v>1.343752273414562E-2</c:v>
                </c:pt>
                <c:pt idx="2922">
                  <c:v>1.3430479806479753E-2</c:v>
                </c:pt>
                <c:pt idx="2923">
                  <c:v>1.3423565519009067E-2</c:v>
                </c:pt>
                <c:pt idx="2924">
                  <c:v>1.3416780144144824E-2</c:v>
                </c:pt>
                <c:pt idx="2925">
                  <c:v>1.3410123954369411E-2</c:v>
                </c:pt>
                <c:pt idx="2926">
                  <c:v>1.3403597222155271E-2</c:v>
                </c:pt>
                <c:pt idx="2927">
                  <c:v>1.3397200219935956E-2</c:v>
                </c:pt>
                <c:pt idx="2928">
                  <c:v>1.3390933220210392E-2</c:v>
                </c:pt>
                <c:pt idx="2929">
                  <c:v>1.3384796495421269E-2</c:v>
                </c:pt>
                <c:pt idx="2930">
                  <c:v>1.3378790318053516E-2</c:v>
                </c:pt>
                <c:pt idx="2931">
                  <c:v>1.3372914960559009E-2</c:v>
                </c:pt>
                <c:pt idx="2932">
                  <c:v>1.3367170695402933E-2</c:v>
                </c:pt>
                <c:pt idx="2933">
                  <c:v>1.3361557795058003E-2</c:v>
                </c:pt>
                <c:pt idx="2934">
                  <c:v>1.3356076532016049E-2</c:v>
                </c:pt>
                <c:pt idx="2935">
                  <c:v>1.3349281538790007E-2</c:v>
                </c:pt>
                <c:pt idx="2936">
                  <c:v>1.3339976208084522E-2</c:v>
                </c:pt>
                <c:pt idx="2937">
                  <c:v>1.3330428188970485E-2</c:v>
                </c:pt>
                <c:pt idx="2938">
                  <c:v>1.3320676122300552E-2</c:v>
                </c:pt>
                <c:pt idx="2939">
                  <c:v>1.3310719632937257E-2</c:v>
                </c:pt>
                <c:pt idx="2940">
                  <c:v>1.3300558345794846E-2</c:v>
                </c:pt>
                <c:pt idx="2941">
                  <c:v>1.3290191885694509E-2</c:v>
                </c:pt>
                <c:pt idx="2942">
                  <c:v>1.32796198775787E-2</c:v>
                </c:pt>
                <c:pt idx="2943">
                  <c:v>1.3268841946302672E-2</c:v>
                </c:pt>
                <c:pt idx="2944">
                  <c:v>1.3257857716744544E-2</c:v>
                </c:pt>
                <c:pt idx="2945">
                  <c:v>1.3246666813840086E-2</c:v>
                </c:pt>
                <c:pt idx="2946">
                  <c:v>1.3235268862426366E-2</c:v>
                </c:pt>
                <c:pt idx="2947">
                  <c:v>1.322366348746766E-2</c:v>
                </c:pt>
                <c:pt idx="2948">
                  <c:v>1.3211850313800644E-2</c:v>
                </c:pt>
                <c:pt idx="2949">
                  <c:v>1.3199828966342933E-2</c:v>
                </c:pt>
                <c:pt idx="2950">
                  <c:v>1.318759907004677E-2</c:v>
                </c:pt>
                <c:pt idx="2951">
                  <c:v>1.3175160249748468E-2</c:v>
                </c:pt>
                <c:pt idx="2952">
                  <c:v>1.316251213042908E-2</c:v>
                </c:pt>
                <c:pt idx="2953">
                  <c:v>1.3149654336936413E-2</c:v>
                </c:pt>
                <c:pt idx="2954">
                  <c:v>1.3136586494245699E-2</c:v>
                </c:pt>
                <c:pt idx="2955">
                  <c:v>1.3123308227251107E-2</c:v>
                </c:pt>
                <c:pt idx="2956">
                  <c:v>1.3109819160875832E-2</c:v>
                </c:pt>
                <c:pt idx="2957">
                  <c:v>1.309611892002578E-2</c:v>
                </c:pt>
                <c:pt idx="2958">
                  <c:v>1.3082207129682277E-2</c:v>
                </c:pt>
                <c:pt idx="2959">
                  <c:v>1.3068083414734123E-2</c:v>
                </c:pt>
                <c:pt idx="2960">
                  <c:v>1.3053747400128223E-2</c:v>
                </c:pt>
                <c:pt idx="2961">
                  <c:v>1.3039198710800112E-2</c:v>
                </c:pt>
                <c:pt idx="2962">
                  <c:v>1.3024436971685562E-2</c:v>
                </c:pt>
                <c:pt idx="2963">
                  <c:v>1.300946180776117E-2</c:v>
                </c:pt>
                <c:pt idx="2964">
                  <c:v>1.2994272843922744E-2</c:v>
                </c:pt>
                <c:pt idx="2965">
                  <c:v>1.2978869705153308E-2</c:v>
                </c:pt>
                <c:pt idx="2966">
                  <c:v>1.2963252016407288E-2</c:v>
                </c:pt>
                <c:pt idx="2967">
                  <c:v>1.2947419402627933E-2</c:v>
                </c:pt>
                <c:pt idx="2968">
                  <c:v>1.2931371488776284E-2</c:v>
                </c:pt>
                <c:pt idx="2969">
                  <c:v>1.2915107899819639E-2</c:v>
                </c:pt>
                <c:pt idx="2970">
                  <c:v>1.2898628260725782E-2</c:v>
                </c:pt>
                <c:pt idx="2971">
                  <c:v>1.2881932196457228E-2</c:v>
                </c:pt>
                <c:pt idx="2972">
                  <c:v>1.2864026859236176E-2</c:v>
                </c:pt>
                <c:pt idx="2973">
                  <c:v>1.28454243933055E-2</c:v>
                </c:pt>
                <c:pt idx="2974">
                  <c:v>1.2828045694135889E-2</c:v>
                </c:pt>
                <c:pt idx="2975">
                  <c:v>1.2810449016146842E-2</c:v>
                </c:pt>
                <c:pt idx="2976">
                  <c:v>1.2792633984281706E-2</c:v>
                </c:pt>
                <c:pt idx="2977">
                  <c:v>1.2774600223565616E-2</c:v>
                </c:pt>
                <c:pt idx="2978">
                  <c:v>1.2756347358972337E-2</c:v>
                </c:pt>
                <c:pt idx="2979">
                  <c:v>1.2737875015482193E-2</c:v>
                </c:pt>
                <c:pt idx="2980">
                  <c:v>1.2719182818128442E-2</c:v>
                </c:pt>
                <c:pt idx="2981">
                  <c:v>1.2700270391898853E-2</c:v>
                </c:pt>
                <c:pt idx="2982">
                  <c:v>1.2681137361799429E-2</c:v>
                </c:pt>
                <c:pt idx="2983">
                  <c:v>1.2661783352808126E-2</c:v>
                </c:pt>
                <c:pt idx="2984">
                  <c:v>1.264220798997912E-2</c:v>
                </c:pt>
                <c:pt idx="2985">
                  <c:v>1.2622410898321227E-2</c:v>
                </c:pt>
                <c:pt idx="2986">
                  <c:v>1.2602391702826876E-2</c:v>
                </c:pt>
                <c:pt idx="2987">
                  <c:v>1.2585654701723223E-2</c:v>
                </c:pt>
                <c:pt idx="2988">
                  <c:v>1.2574774462502899E-2</c:v>
                </c:pt>
                <c:pt idx="2989">
                  <c:v>1.2564013350541426E-2</c:v>
                </c:pt>
                <c:pt idx="2990">
                  <c:v>1.2553274916836004E-2</c:v>
                </c:pt>
                <c:pt idx="2991">
                  <c:v>1.2542559230020473E-2</c:v>
                </c:pt>
                <c:pt idx="2992">
                  <c:v>1.2531866358676492E-2</c:v>
                </c:pt>
                <c:pt idx="2993">
                  <c:v>1.2521196371455171E-2</c:v>
                </c:pt>
                <c:pt idx="2994">
                  <c:v>1.2510549336938065E-2</c:v>
                </c:pt>
                <c:pt idx="2995">
                  <c:v>1.2499925323724055E-2</c:v>
                </c:pt>
                <c:pt idx="2996">
                  <c:v>1.24893244004583E-2</c:v>
                </c:pt>
                <c:pt idx="2997">
                  <c:v>1.2478746635756955E-2</c:v>
                </c:pt>
                <c:pt idx="2998">
                  <c:v>1.2468192098178206E-2</c:v>
                </c:pt>
                <c:pt idx="2999">
                  <c:v>1.2457660856384443E-2</c:v>
                </c:pt>
                <c:pt idx="3000">
                  <c:v>1.2447152978974294E-2</c:v>
                </c:pt>
                <c:pt idx="3001">
                  <c:v>1.2436668534563714E-2</c:v>
                </c:pt>
                <c:pt idx="3002">
                  <c:v>1.2426207591739661E-2</c:v>
                </c:pt>
                <c:pt idx="3003">
                  <c:v>1.2415770219129579E-2</c:v>
                </c:pt>
                <c:pt idx="3004">
                  <c:v>1.2405356485372448E-2</c:v>
                </c:pt>
                <c:pt idx="3005">
                  <c:v>1.239496645902613E-2</c:v>
                </c:pt>
                <c:pt idx="3006">
                  <c:v>1.23846002087411E-2</c:v>
                </c:pt>
                <c:pt idx="3007">
                  <c:v>1.237425780312725E-2</c:v>
                </c:pt>
                <c:pt idx="3008">
                  <c:v>1.2363939310753884E-2</c:v>
                </c:pt>
                <c:pt idx="3009">
                  <c:v>1.2353644800294513E-2</c:v>
                </c:pt>
                <c:pt idx="3010">
                  <c:v>1.2343374340318366E-2</c:v>
                </c:pt>
                <c:pt idx="3011">
                  <c:v>1.2333127999452529E-2</c:v>
                </c:pt>
                <c:pt idx="3012">
                  <c:v>1.2322905846300896E-2</c:v>
                </c:pt>
                <c:pt idx="3013">
                  <c:v>1.2312707949467311E-2</c:v>
                </c:pt>
                <c:pt idx="3014">
                  <c:v>1.2302534377601919E-2</c:v>
                </c:pt>
                <c:pt idx="3015">
                  <c:v>1.2292385199267944E-2</c:v>
                </c:pt>
                <c:pt idx="3016">
                  <c:v>1.2282260483098075E-2</c:v>
                </c:pt>
                <c:pt idx="3017">
                  <c:v>1.2272160297701798E-2</c:v>
                </c:pt>
                <c:pt idx="3018">
                  <c:v>1.2262084711694345E-2</c:v>
                </c:pt>
                <c:pt idx="3019">
                  <c:v>1.2252033793679343E-2</c:v>
                </c:pt>
                <c:pt idx="3020">
                  <c:v>1.2242007612266157E-2</c:v>
                </c:pt>
                <c:pt idx="3021">
                  <c:v>1.2232006236087301E-2</c:v>
                </c:pt>
                <c:pt idx="3022">
                  <c:v>1.2222029733728908E-2</c:v>
                </c:pt>
                <c:pt idx="3023">
                  <c:v>1.2212078173811831E-2</c:v>
                </c:pt>
                <c:pt idx="3024">
                  <c:v>1.2201647789577661E-2</c:v>
                </c:pt>
                <c:pt idx="3025">
                  <c:v>1.2190837711449002E-2</c:v>
                </c:pt>
                <c:pt idx="3026">
                  <c:v>1.2180964988732517E-2</c:v>
                </c:pt>
                <c:pt idx="3027">
                  <c:v>1.217111749270699E-2</c:v>
                </c:pt>
                <c:pt idx="3028">
                  <c:v>1.2161295291964152E-2</c:v>
                </c:pt>
                <c:pt idx="3029">
                  <c:v>1.2151498455142037E-2</c:v>
                </c:pt>
                <c:pt idx="3030">
                  <c:v>1.2141727050826525E-2</c:v>
                </c:pt>
                <c:pt idx="3031">
                  <c:v>1.2131981147649799E-2</c:v>
                </c:pt>
                <c:pt idx="3032">
                  <c:v>1.2122260814209269E-2</c:v>
                </c:pt>
                <c:pt idx="3033">
                  <c:v>1.2112566119119686E-2</c:v>
                </c:pt>
                <c:pt idx="3034">
                  <c:v>1.2102897131007363E-2</c:v>
                </c:pt>
                <c:pt idx="3035">
                  <c:v>1.2093253918440669E-2</c:v>
                </c:pt>
                <c:pt idx="3036">
                  <c:v>1.2083636550086407E-2</c:v>
                </c:pt>
                <c:pt idx="3037">
                  <c:v>1.20740450945071E-2</c:v>
                </c:pt>
                <c:pt idx="3038">
                  <c:v>1.2064479620357924E-2</c:v>
                </c:pt>
                <c:pt idx="3039">
                  <c:v>1.2054940196201354E-2</c:v>
                </c:pt>
                <c:pt idx="3040">
                  <c:v>1.2045426890680933E-2</c:v>
                </c:pt>
                <c:pt idx="3041">
                  <c:v>1.2035939772417016E-2</c:v>
                </c:pt>
                <c:pt idx="3042">
                  <c:v>1.2026478909966224E-2</c:v>
                </c:pt>
                <c:pt idx="3043">
                  <c:v>1.2017044372012575E-2</c:v>
                </c:pt>
                <c:pt idx="3044">
                  <c:v>1.2007636227095279E-2</c:v>
                </c:pt>
                <c:pt idx="3045">
                  <c:v>1.1998254543898315E-2</c:v>
                </c:pt>
                <c:pt idx="3046">
                  <c:v>1.1988899390960856E-2</c:v>
                </c:pt>
                <c:pt idx="3047">
                  <c:v>1.197957083694947E-2</c:v>
                </c:pt>
                <c:pt idx="3048">
                  <c:v>1.1970268950432251E-2</c:v>
                </c:pt>
                <c:pt idx="3049">
                  <c:v>1.1960993800064153E-2</c:v>
                </c:pt>
                <c:pt idx="3050">
                  <c:v>1.195174545441903E-2</c:v>
                </c:pt>
                <c:pt idx="3051">
                  <c:v>1.1942523982099679E-2</c:v>
                </c:pt>
                <c:pt idx="3052">
                  <c:v>1.1933329451778383E-2</c:v>
                </c:pt>
                <c:pt idx="3053">
                  <c:v>1.1924161931999999E-2</c:v>
                </c:pt>
                <c:pt idx="3054">
                  <c:v>1.1915021491413614E-2</c:v>
                </c:pt>
                <c:pt idx="3055">
                  <c:v>1.1905908198593017E-2</c:v>
                </c:pt>
                <c:pt idx="3056">
                  <c:v>1.1896822122204649E-2</c:v>
                </c:pt>
                <c:pt idx="3057">
                  <c:v>1.1887763330793315E-2</c:v>
                </c:pt>
                <c:pt idx="3058">
                  <c:v>1.1878731893037026E-2</c:v>
                </c:pt>
                <c:pt idx="3059">
                  <c:v>1.1869727877492148E-2</c:v>
                </c:pt>
                <c:pt idx="3060">
                  <c:v>1.1860751352784547E-2</c:v>
                </c:pt>
                <c:pt idx="3061">
                  <c:v>1.1851802387545868E-2</c:v>
                </c:pt>
                <c:pt idx="3062">
                  <c:v>1.184288105036721E-2</c:v>
                </c:pt>
                <c:pt idx="3063">
                  <c:v>1.1833987409868621E-2</c:v>
                </c:pt>
                <c:pt idx="3064">
                  <c:v>1.182512153464119E-2</c:v>
                </c:pt>
                <c:pt idx="3065">
                  <c:v>1.181628349332233E-2</c:v>
                </c:pt>
                <c:pt idx="3066">
                  <c:v>1.1807473354503118E-2</c:v>
                </c:pt>
                <c:pt idx="3067">
                  <c:v>1.1798691186820963E-2</c:v>
                </c:pt>
                <c:pt idx="3068">
                  <c:v>1.178993705884377E-2</c:v>
                </c:pt>
                <c:pt idx="3069">
                  <c:v>1.1781211039203149E-2</c:v>
                </c:pt>
                <c:pt idx="3070">
                  <c:v>1.177251319652492E-2</c:v>
                </c:pt>
                <c:pt idx="3071">
                  <c:v>1.1763843599405943E-2</c:v>
                </c:pt>
                <c:pt idx="3072">
                  <c:v>1.1755202316460449E-2</c:v>
                </c:pt>
                <c:pt idx="3073">
                  <c:v>1.1746589416279513E-2</c:v>
                </c:pt>
                <c:pt idx="3074">
                  <c:v>1.1738004967523703E-2</c:v>
                </c:pt>
                <c:pt idx="3075">
                  <c:v>1.1729449038737762E-2</c:v>
                </c:pt>
                <c:pt idx="3076">
                  <c:v>1.1720502224382872E-2</c:v>
                </c:pt>
                <c:pt idx="3077">
                  <c:v>1.1711211261449923E-2</c:v>
                </c:pt>
                <c:pt idx="3078">
                  <c:v>1.1702745413638289E-2</c:v>
                </c:pt>
                <c:pt idx="3079">
                  <c:v>1.1694308370083692E-2</c:v>
                </c:pt>
                <c:pt idx="3080">
                  <c:v>1.1685900199365652E-2</c:v>
                </c:pt>
                <c:pt idx="3081">
                  <c:v>1.1677520970144772E-2</c:v>
                </c:pt>
                <c:pt idx="3082">
                  <c:v>1.1669170750989007E-2</c:v>
                </c:pt>
                <c:pt idx="3083">
                  <c:v>1.1660849610518434E-2</c:v>
                </c:pt>
                <c:pt idx="3084">
                  <c:v>1.1652557617358936E-2</c:v>
                </c:pt>
                <c:pt idx="3085">
                  <c:v>1.1644294840095864E-2</c:v>
                </c:pt>
                <c:pt idx="3086">
                  <c:v>1.1636061347366708E-2</c:v>
                </c:pt>
                <c:pt idx="3087">
                  <c:v>1.162785720776263E-2</c:v>
                </c:pt>
                <c:pt idx="3088">
                  <c:v>1.1619682489915356E-2</c:v>
                </c:pt>
                <c:pt idx="3089">
                  <c:v>1.1611933059811671E-2</c:v>
                </c:pt>
                <c:pt idx="3090">
                  <c:v>1.1604579162759143E-2</c:v>
                </c:pt>
                <c:pt idx="3091">
                  <c:v>1.1596488885085007E-2</c:v>
                </c:pt>
                <c:pt idx="3092">
                  <c:v>1.1588428293806588E-2</c:v>
                </c:pt>
                <c:pt idx="3093">
                  <c:v>1.1580397457509344E-2</c:v>
                </c:pt>
                <c:pt idx="3094">
                  <c:v>1.1572009891109158E-2</c:v>
                </c:pt>
                <c:pt idx="3095">
                  <c:v>1.1563289037035735E-2</c:v>
                </c:pt>
                <c:pt idx="3096">
                  <c:v>1.1555352163123605E-2</c:v>
                </c:pt>
                <c:pt idx="3097">
                  <c:v>1.1547445328434372E-2</c:v>
                </c:pt>
                <c:pt idx="3098">
                  <c:v>1.1539568601599923E-2</c:v>
                </c:pt>
                <c:pt idx="3099">
                  <c:v>1.1531722051234795E-2</c:v>
                </c:pt>
                <c:pt idx="3100">
                  <c:v>1.1523905745941958E-2</c:v>
                </c:pt>
                <c:pt idx="3101">
                  <c:v>1.1516119754335996E-2</c:v>
                </c:pt>
                <c:pt idx="3102">
                  <c:v>1.1508364144996763E-2</c:v>
                </c:pt>
                <c:pt idx="3103">
                  <c:v>1.1500638986602594E-2</c:v>
                </c:pt>
                <c:pt idx="3104">
                  <c:v>1.1492944347710227E-2</c:v>
                </c:pt>
                <c:pt idx="3105">
                  <c:v>1.1485280296928546E-2</c:v>
                </c:pt>
                <c:pt idx="3106">
                  <c:v>1.1477646902901217E-2</c:v>
                </c:pt>
                <c:pt idx="3107">
                  <c:v>1.1470044234219809E-2</c:v>
                </c:pt>
                <c:pt idx="3108">
                  <c:v>1.1462472359499083E-2</c:v>
                </c:pt>
                <c:pt idx="3109">
                  <c:v>1.1454931347348037E-2</c:v>
                </c:pt>
                <c:pt idx="3110">
                  <c:v>1.1447421266375704E-2</c:v>
                </c:pt>
                <c:pt idx="3111">
                  <c:v>1.1439942185191142E-2</c:v>
                </c:pt>
                <c:pt idx="3112">
                  <c:v>1.1432494172432401E-2</c:v>
                </c:pt>
                <c:pt idx="3113">
                  <c:v>1.1425077296656485E-2</c:v>
                </c:pt>
                <c:pt idx="3114">
                  <c:v>1.1417691626518877E-2</c:v>
                </c:pt>
                <c:pt idx="3115">
                  <c:v>1.1410337230646151E-2</c:v>
                </c:pt>
                <c:pt idx="3116">
                  <c:v>1.1403014177572243E-2</c:v>
                </c:pt>
                <c:pt idx="3117">
                  <c:v>1.1395722535987493E-2</c:v>
                </c:pt>
                <c:pt idx="3118">
                  <c:v>1.1388462374466456E-2</c:v>
                </c:pt>
                <c:pt idx="3119">
                  <c:v>1.1381233761641633E-2</c:v>
                </c:pt>
                <c:pt idx="3120">
                  <c:v>1.1374036766076064E-2</c:v>
                </c:pt>
                <c:pt idx="3121">
                  <c:v>1.1366871456437081E-2</c:v>
                </c:pt>
                <c:pt idx="3122">
                  <c:v>1.1359737901305183E-2</c:v>
                </c:pt>
                <c:pt idx="3123">
                  <c:v>1.1352636169307238E-2</c:v>
                </c:pt>
                <c:pt idx="3124">
                  <c:v>1.134556632902961E-2</c:v>
                </c:pt>
                <c:pt idx="3125">
                  <c:v>1.1338528449122427E-2</c:v>
                </c:pt>
                <c:pt idx="3126">
                  <c:v>1.1331522598154764E-2</c:v>
                </c:pt>
                <c:pt idx="3127">
                  <c:v>1.132454884477104E-2</c:v>
                </c:pt>
                <c:pt idx="3128">
                  <c:v>1.1316651595010604E-2</c:v>
                </c:pt>
                <c:pt idx="3129">
                  <c:v>1.1307746638906407E-2</c:v>
                </c:pt>
                <c:pt idx="3130">
                  <c:v>1.1300883455227775E-2</c:v>
                </c:pt>
                <c:pt idx="3131">
                  <c:v>1.1294052672941689E-2</c:v>
                </c:pt>
                <c:pt idx="3132">
                  <c:v>1.1287254360715988E-2</c:v>
                </c:pt>
                <c:pt idx="3133">
                  <c:v>1.1280488587120097E-2</c:v>
                </c:pt>
                <c:pt idx="3134">
                  <c:v>1.1273755420775624E-2</c:v>
                </c:pt>
                <c:pt idx="3135">
                  <c:v>1.1267054930315802E-2</c:v>
                </c:pt>
                <c:pt idx="3136">
                  <c:v>1.1260387184316005E-2</c:v>
                </c:pt>
                <c:pt idx="3137">
                  <c:v>1.1253752251421162E-2</c:v>
                </c:pt>
                <c:pt idx="3138">
                  <c:v>1.1247150200206755E-2</c:v>
                </c:pt>
                <c:pt idx="3139">
                  <c:v>1.1240581099323604E-2</c:v>
                </c:pt>
                <c:pt idx="3140">
                  <c:v>1.1234045017353101E-2</c:v>
                </c:pt>
                <c:pt idx="3141">
                  <c:v>1.1227542022928801E-2</c:v>
                </c:pt>
                <c:pt idx="3142">
                  <c:v>1.1221072184643787E-2</c:v>
                </c:pt>
                <c:pt idx="3143">
                  <c:v>1.1214635571120155E-2</c:v>
                </c:pt>
                <c:pt idx="3144">
                  <c:v>1.1207948636112226E-2</c:v>
                </c:pt>
                <c:pt idx="3145">
                  <c:v>1.1200955026201697E-2</c:v>
                </c:pt>
                <c:pt idx="3146">
                  <c:v>1.1194623280035728E-2</c:v>
                </c:pt>
                <c:pt idx="3147">
                  <c:v>1.1188325042869537E-2</c:v>
                </c:pt>
                <c:pt idx="3148">
                  <c:v>1.1182060383325537E-2</c:v>
                </c:pt>
                <c:pt idx="3149">
                  <c:v>1.1175829370008824E-2</c:v>
                </c:pt>
                <c:pt idx="3150">
                  <c:v>1.1169632071547728E-2</c:v>
                </c:pt>
                <c:pt idx="3151">
                  <c:v>1.1163468556530101E-2</c:v>
                </c:pt>
                <c:pt idx="3152">
                  <c:v>1.1157338893584404E-2</c:v>
                </c:pt>
                <c:pt idx="3153">
                  <c:v>1.1151243151315998E-2</c:v>
                </c:pt>
                <c:pt idx="3154">
                  <c:v>1.1145181398347685E-2</c:v>
                </c:pt>
                <c:pt idx="3155">
                  <c:v>1.1139153703273381E-2</c:v>
                </c:pt>
                <c:pt idx="3156">
                  <c:v>1.1133160134716026E-2</c:v>
                </c:pt>
                <c:pt idx="3157">
                  <c:v>1.1127200761298636E-2</c:v>
                </c:pt>
                <c:pt idx="3158">
                  <c:v>1.112127565162113E-2</c:v>
                </c:pt>
                <c:pt idx="3159">
                  <c:v>1.1115384874271913E-2</c:v>
                </c:pt>
                <c:pt idx="3160">
                  <c:v>1.1109528497914757E-2</c:v>
                </c:pt>
                <c:pt idx="3161">
                  <c:v>1.1103706591115051E-2</c:v>
                </c:pt>
                <c:pt idx="3162">
                  <c:v>1.1097919222525137E-2</c:v>
                </c:pt>
                <c:pt idx="3163">
                  <c:v>1.1092166460716342E-2</c:v>
                </c:pt>
                <c:pt idx="3164">
                  <c:v>1.1086448374329575E-2</c:v>
                </c:pt>
                <c:pt idx="3165">
                  <c:v>1.1080765031976868E-2</c:v>
                </c:pt>
                <c:pt idx="3166">
                  <c:v>1.1075116502264531E-2</c:v>
                </c:pt>
                <c:pt idx="3167">
                  <c:v>1.1069502853793173E-2</c:v>
                </c:pt>
                <c:pt idx="3168">
                  <c:v>1.1063924155192431E-2</c:v>
                </c:pt>
                <c:pt idx="3169">
                  <c:v>1.1058380475068866E-2</c:v>
                </c:pt>
                <c:pt idx="3170">
                  <c:v>1.1052871882023325E-2</c:v>
                </c:pt>
                <c:pt idx="3171">
                  <c:v>1.1047398444697281E-2</c:v>
                </c:pt>
                <c:pt idx="3172">
                  <c:v>1.1041960231685959E-2</c:v>
                </c:pt>
                <c:pt idx="3173">
                  <c:v>1.103655731158467E-2</c:v>
                </c:pt>
                <c:pt idx="3174">
                  <c:v>1.103118975303514E-2</c:v>
                </c:pt>
                <c:pt idx="3175">
                  <c:v>1.1025857624650229E-2</c:v>
                </c:pt>
                <c:pt idx="3176">
                  <c:v>1.1020560995019716E-2</c:v>
                </c:pt>
                <c:pt idx="3177">
                  <c:v>1.1015299932762431E-2</c:v>
                </c:pt>
                <c:pt idx="3178">
                  <c:v>1.1010074506503079E-2</c:v>
                </c:pt>
                <c:pt idx="3179">
                  <c:v>1.1004884784860669E-2</c:v>
                </c:pt>
                <c:pt idx="3180">
                  <c:v>1.0999730836431135E-2</c:v>
                </c:pt>
                <c:pt idx="3181">
                  <c:v>1.0994612729816292E-2</c:v>
                </c:pt>
                <c:pt idx="3182">
                  <c:v>1.0989530533675969E-2</c:v>
                </c:pt>
                <c:pt idx="3183">
                  <c:v>1.0984484316565839E-2</c:v>
                </c:pt>
                <c:pt idx="3184">
                  <c:v>1.0979474147140129E-2</c:v>
                </c:pt>
                <c:pt idx="3185">
                  <c:v>1.0974500094001034E-2</c:v>
                </c:pt>
                <c:pt idx="3186">
                  <c:v>1.0969562225762437E-2</c:v>
                </c:pt>
                <c:pt idx="3187">
                  <c:v>1.0964660611032519E-2</c:v>
                </c:pt>
                <c:pt idx="3188">
                  <c:v>1.095979531842536E-2</c:v>
                </c:pt>
                <c:pt idx="3189">
                  <c:v>1.0954966416555138E-2</c:v>
                </c:pt>
                <c:pt idx="3190">
                  <c:v>1.0950173974041922E-2</c:v>
                </c:pt>
                <c:pt idx="3191">
                  <c:v>1.0945418059488506E-2</c:v>
                </c:pt>
                <c:pt idx="3192">
                  <c:v>1.0940698741515171E-2</c:v>
                </c:pt>
                <c:pt idx="3193">
                  <c:v>1.0936016088742293E-2</c:v>
                </c:pt>
                <c:pt idx="3194">
                  <c:v>1.0931370169772981E-2</c:v>
                </c:pt>
                <c:pt idx="3195">
                  <c:v>1.092676105322204E-2</c:v>
                </c:pt>
                <c:pt idx="3196">
                  <c:v>1.0922188807715956E-2</c:v>
                </c:pt>
                <c:pt idx="3197">
                  <c:v>1.0917653501846576E-2</c:v>
                </c:pt>
                <c:pt idx="3198">
                  <c:v>1.0913155204240611E-2</c:v>
                </c:pt>
                <c:pt idx="3199">
                  <c:v>1.0908693983519083E-2</c:v>
                </c:pt>
                <c:pt idx="3200">
                  <c:v>1.0904269908285755E-2</c:v>
                </c:pt>
                <c:pt idx="3201">
                  <c:v>1.089988304715608E-2</c:v>
                </c:pt>
                <c:pt idx="3202">
                  <c:v>1.0895533468745633E-2</c:v>
                </c:pt>
                <c:pt idx="3203">
                  <c:v>1.0891221241675887E-2</c:v>
                </c:pt>
                <c:pt idx="3204">
                  <c:v>1.0886946434539474E-2</c:v>
                </c:pt>
                <c:pt idx="3205">
                  <c:v>1.0882709115981265E-2</c:v>
                </c:pt>
                <c:pt idx="3206">
                  <c:v>1.0878509354588336E-2</c:v>
                </c:pt>
                <c:pt idx="3207">
                  <c:v>1.0874347218988415E-2</c:v>
                </c:pt>
                <c:pt idx="3208">
                  <c:v>1.0870222777809359E-2</c:v>
                </c:pt>
                <c:pt idx="3209">
                  <c:v>1.0866136099621219E-2</c:v>
                </c:pt>
                <c:pt idx="3210">
                  <c:v>1.0862087253086837E-2</c:v>
                </c:pt>
                <c:pt idx="3211">
                  <c:v>1.085807630681126E-2</c:v>
                </c:pt>
                <c:pt idx="3212">
                  <c:v>1.0854103329388076E-2</c:v>
                </c:pt>
                <c:pt idx="3213">
                  <c:v>1.0850168389445745E-2</c:v>
                </c:pt>
                <c:pt idx="3214">
                  <c:v>1.0846271555589686E-2</c:v>
                </c:pt>
                <c:pt idx="3215">
                  <c:v>1.0842412896471776E-2</c:v>
                </c:pt>
                <c:pt idx="3216">
                  <c:v>1.0838592480645563E-2</c:v>
                </c:pt>
                <c:pt idx="3217">
                  <c:v>1.0834810376774758E-2</c:v>
                </c:pt>
                <c:pt idx="3218">
                  <c:v>1.0831066653459504E-2</c:v>
                </c:pt>
                <c:pt idx="3219">
                  <c:v>1.0827361379317437E-2</c:v>
                </c:pt>
                <c:pt idx="3220">
                  <c:v>1.082369462294896E-2</c:v>
                </c:pt>
                <c:pt idx="3221">
                  <c:v>1.082006645300093E-2</c:v>
                </c:pt>
                <c:pt idx="3222">
                  <c:v>1.0816476938056633E-2</c:v>
                </c:pt>
                <c:pt idx="3223">
                  <c:v>1.0812926146740036E-2</c:v>
                </c:pt>
                <c:pt idx="3224">
                  <c:v>1.0809414147675235E-2</c:v>
                </c:pt>
                <c:pt idx="3225">
                  <c:v>1.0805941009480667E-2</c:v>
                </c:pt>
                <c:pt idx="3226">
                  <c:v>1.0802506800757544E-2</c:v>
                </c:pt>
                <c:pt idx="3227">
                  <c:v>1.0799111590130368E-2</c:v>
                </c:pt>
                <c:pt idx="3228">
                  <c:v>1.0795755446200622E-2</c:v>
                </c:pt>
                <c:pt idx="3229">
                  <c:v>1.0792438437633632E-2</c:v>
                </c:pt>
                <c:pt idx="3230">
                  <c:v>1.0789160632973249E-2</c:v>
                </c:pt>
                <c:pt idx="3231">
                  <c:v>1.0785922100896664E-2</c:v>
                </c:pt>
                <c:pt idx="3232">
                  <c:v>1.0782722909982761E-2</c:v>
                </c:pt>
                <c:pt idx="3233">
                  <c:v>1.0779563128862685E-2</c:v>
                </c:pt>
                <c:pt idx="3234">
                  <c:v>1.0776442826127193E-2</c:v>
                </c:pt>
                <c:pt idx="3235">
                  <c:v>1.0773362070454054E-2</c:v>
                </c:pt>
                <c:pt idx="3236">
                  <c:v>1.0770320930411153E-2</c:v>
                </c:pt>
                <c:pt idx="3237">
                  <c:v>1.0767319474612853E-2</c:v>
                </c:pt>
                <c:pt idx="3238">
                  <c:v>1.0764357771685242E-2</c:v>
                </c:pt>
                <c:pt idx="3239">
                  <c:v>1.0761435890254571E-2</c:v>
                </c:pt>
                <c:pt idx="3240">
                  <c:v>1.0758553898953024E-2</c:v>
                </c:pt>
                <c:pt idx="3241">
                  <c:v>1.0755711866337652E-2</c:v>
                </c:pt>
                <c:pt idx="3242">
                  <c:v>1.0752909861075697E-2</c:v>
                </c:pt>
                <c:pt idx="3243">
                  <c:v>1.0750147951776642E-2</c:v>
                </c:pt>
                <c:pt idx="3244">
                  <c:v>1.0747426207061707E-2</c:v>
                </c:pt>
                <c:pt idx="3245">
                  <c:v>1.0744744695517524E-2</c:v>
                </c:pt>
                <c:pt idx="3246">
                  <c:v>1.0742103485782997E-2</c:v>
                </c:pt>
                <c:pt idx="3247">
                  <c:v>1.073950264650299E-2</c:v>
                </c:pt>
                <c:pt idx="3248">
                  <c:v>1.0736942246241441E-2</c:v>
                </c:pt>
                <c:pt idx="3249">
                  <c:v>1.0734422353637743E-2</c:v>
                </c:pt>
                <c:pt idx="3250">
                  <c:v>1.0731943037319858E-2</c:v>
                </c:pt>
                <c:pt idx="3251">
                  <c:v>1.0729504365904339E-2</c:v>
                </c:pt>
                <c:pt idx="3252">
                  <c:v>1.0727106407990522E-2</c:v>
                </c:pt>
                <c:pt idx="3253">
                  <c:v>1.0724749232224247E-2</c:v>
                </c:pt>
                <c:pt idx="3254">
                  <c:v>1.0722432907199387E-2</c:v>
                </c:pt>
                <c:pt idx="3255">
                  <c:v>1.072015750153316E-2</c:v>
                </c:pt>
                <c:pt idx="3256">
                  <c:v>1.0717923083871898E-2</c:v>
                </c:pt>
                <c:pt idx="3257">
                  <c:v>1.071572972278682E-2</c:v>
                </c:pt>
                <c:pt idx="3258">
                  <c:v>1.0713577486947772E-2</c:v>
                </c:pt>
                <c:pt idx="3259">
                  <c:v>1.0711466444943687E-2</c:v>
                </c:pt>
                <c:pt idx="3260">
                  <c:v>1.0709396665398423E-2</c:v>
                </c:pt>
                <c:pt idx="3261">
                  <c:v>1.0707368216924426E-2</c:v>
                </c:pt>
                <c:pt idx="3262">
                  <c:v>1.0705381168140109E-2</c:v>
                </c:pt>
                <c:pt idx="3263">
                  <c:v>1.0703435587681441E-2</c:v>
                </c:pt>
                <c:pt idx="3264">
                  <c:v>1.0701531544144015E-2</c:v>
                </c:pt>
                <c:pt idx="3265">
                  <c:v>1.0699669106175742E-2</c:v>
                </c:pt>
                <c:pt idx="3266">
                  <c:v>1.0697848342360991E-2</c:v>
                </c:pt>
                <c:pt idx="3267">
                  <c:v>1.0696069321348027E-2</c:v>
                </c:pt>
                <c:pt idx="3268">
                  <c:v>1.0694332111738963E-2</c:v>
                </c:pt>
                <c:pt idx="3269">
                  <c:v>1.0692636782147675E-2</c:v>
                </c:pt>
                <c:pt idx="3270">
                  <c:v>1.0690983401222973E-2</c:v>
                </c:pt>
                <c:pt idx="3271">
                  <c:v>1.0689372037538563E-2</c:v>
                </c:pt>
                <c:pt idx="3272">
                  <c:v>1.0687802759766793E-2</c:v>
                </c:pt>
                <c:pt idx="3273">
                  <c:v>1.0686275636493324E-2</c:v>
                </c:pt>
                <c:pt idx="3274">
                  <c:v>1.0684790736338753E-2</c:v>
                </c:pt>
                <c:pt idx="3275">
                  <c:v>1.0683348127918081E-2</c:v>
                </c:pt>
                <c:pt idx="3276">
                  <c:v>1.0681947879898613E-2</c:v>
                </c:pt>
                <c:pt idx="3277">
                  <c:v>1.0680590060826231E-2</c:v>
                </c:pt>
                <c:pt idx="3278">
                  <c:v>1.0679274739368631E-2</c:v>
                </c:pt>
                <c:pt idx="3279">
                  <c:v>1.0678001984135784E-2</c:v>
                </c:pt>
                <c:pt idx="3280">
                  <c:v>1.0676771863761026E-2</c:v>
                </c:pt>
                <c:pt idx="3281">
                  <c:v>1.0675584446831555E-2</c:v>
                </c:pt>
                <c:pt idx="3282">
                  <c:v>1.0674439802004259E-2</c:v>
                </c:pt>
                <c:pt idx="3283">
                  <c:v>1.0673337997866737E-2</c:v>
                </c:pt>
                <c:pt idx="3284">
                  <c:v>1.0672361672492445E-2</c:v>
                </c:pt>
                <c:pt idx="3285">
                  <c:v>1.0671121567652325E-2</c:v>
                </c:pt>
                <c:pt idx="3286">
                  <c:v>1.0670154852466389E-2</c:v>
                </c:pt>
                <c:pt idx="3287">
                  <c:v>1.0669231262277328E-2</c:v>
                </c:pt>
                <c:pt idx="3288">
                  <c:v>1.0668350865725902E-2</c:v>
                </c:pt>
                <c:pt idx="3289">
                  <c:v>1.0667513731377776E-2</c:v>
                </c:pt>
                <c:pt idx="3290">
                  <c:v>1.0666719927897285E-2</c:v>
                </c:pt>
                <c:pt idx="3291">
                  <c:v>1.066596952389684E-2</c:v>
                </c:pt>
                <c:pt idx="3292">
                  <c:v>1.0665262588006437E-2</c:v>
                </c:pt>
                <c:pt idx="3293">
                  <c:v>1.0664599188798377E-2</c:v>
                </c:pt>
                <c:pt idx="3294">
                  <c:v>1.0663979394972573E-2</c:v>
                </c:pt>
                <c:pt idx="3295">
                  <c:v>1.0663403275084362E-2</c:v>
                </c:pt>
                <c:pt idx="3296">
                  <c:v>1.0662870897793551E-2</c:v>
                </c:pt>
                <c:pt idx="3297">
                  <c:v>1.0662382331702238E-2</c:v>
                </c:pt>
                <c:pt idx="3298">
                  <c:v>1.0661937645441698E-2</c:v>
                </c:pt>
                <c:pt idx="3299">
                  <c:v>1.0661536907637629E-2</c:v>
                </c:pt>
                <c:pt idx="3300">
                  <c:v>1.0661180186904363E-2</c:v>
                </c:pt>
                <c:pt idx="3301">
                  <c:v>1.0660867551862248E-2</c:v>
                </c:pt>
                <c:pt idx="3302">
                  <c:v>1.0660599071137634E-2</c:v>
                </c:pt>
                <c:pt idx="3303">
                  <c:v>1.0660374813374474E-2</c:v>
                </c:pt>
                <c:pt idx="3304">
                  <c:v>1.0660194847153238E-2</c:v>
                </c:pt>
                <c:pt idx="3305">
                  <c:v>1.0660059241129904E-2</c:v>
                </c:pt>
                <c:pt idx="3306">
                  <c:v>1.0659968063914345E-2</c:v>
                </c:pt>
                <c:pt idx="3307">
                  <c:v>1.065992138412245E-2</c:v>
                </c:pt>
                <c:pt idx="3308">
                  <c:v>1.0659919270393505E-2</c:v>
                </c:pt>
                <c:pt idx="3309">
                  <c:v>1.0659961791343854E-2</c:v>
                </c:pt>
                <c:pt idx="3310">
                  <c:v>1.0660049015601655E-2</c:v>
                </c:pt>
                <c:pt idx="3311">
                  <c:v>1.066018101177213E-2</c:v>
                </c:pt>
                <c:pt idx="3312">
                  <c:v>1.0660357848507067E-2</c:v>
                </c:pt>
                <c:pt idx="3313">
                  <c:v>1.0660579594412151E-2</c:v>
                </c:pt>
                <c:pt idx="3314">
                  <c:v>1.0660846318104891E-2</c:v>
                </c:pt>
                <c:pt idx="3315">
                  <c:v>1.0661158088231979E-2</c:v>
                </c:pt>
                <c:pt idx="3316">
                  <c:v>1.066151497339402E-2</c:v>
                </c:pt>
                <c:pt idx="3317">
                  <c:v>1.0661917042249768E-2</c:v>
                </c:pt>
                <c:pt idx="3318">
                  <c:v>1.066236436335976E-2</c:v>
                </c:pt>
                <c:pt idx="3319">
                  <c:v>1.0662857005423767E-2</c:v>
                </c:pt>
                <c:pt idx="3320">
                  <c:v>1.0663395037008604E-2</c:v>
                </c:pt>
                <c:pt idx="3321">
                  <c:v>1.0663978526785569E-2</c:v>
                </c:pt>
                <c:pt idx="3322">
                  <c:v>1.0664607543321962E-2</c:v>
                </c:pt>
                <c:pt idx="3323">
                  <c:v>1.066528215530115E-2</c:v>
                </c:pt>
                <c:pt idx="3324">
                  <c:v>1.066600243131988E-2</c:v>
                </c:pt>
                <c:pt idx="3325">
                  <c:v>1.0666768439980935E-2</c:v>
                </c:pt>
                <c:pt idx="3326">
                  <c:v>1.0667580249985804E-2</c:v>
                </c:pt>
                <c:pt idx="3327">
                  <c:v>1.066843792986827E-2</c:v>
                </c:pt>
                <c:pt idx="3328">
                  <c:v>1.0669341548318738E-2</c:v>
                </c:pt>
                <c:pt idx="3329">
                  <c:v>1.0670291173917828E-2</c:v>
                </c:pt>
                <c:pt idx="3330">
                  <c:v>1.0671286875327491E-2</c:v>
                </c:pt>
                <c:pt idx="3331">
                  <c:v>1.0672328721157814E-2</c:v>
                </c:pt>
                <c:pt idx="3332">
                  <c:v>1.0673416780036509E-2</c:v>
                </c:pt>
                <c:pt idx="3333">
                  <c:v>1.0674551120579964E-2</c:v>
                </c:pt>
                <c:pt idx="3334">
                  <c:v>1.0675731811445368E-2</c:v>
                </c:pt>
                <c:pt idx="3335">
                  <c:v>1.0676958921220664E-2</c:v>
                </c:pt>
                <c:pt idx="3336">
                  <c:v>1.0678482056089917E-2</c:v>
                </c:pt>
                <c:pt idx="3337">
                  <c:v>1.067974506993497E-2</c:v>
                </c:pt>
                <c:pt idx="3338">
                  <c:v>1.0681118514538528E-2</c:v>
                </c:pt>
                <c:pt idx="3339">
                  <c:v>1.0682538662380241E-2</c:v>
                </c:pt>
                <c:pt idx="3340">
                  <c:v>1.0684005582101535E-2</c:v>
                </c:pt>
                <c:pt idx="3341">
                  <c:v>1.068551934230935E-2</c:v>
                </c:pt>
                <c:pt idx="3342">
                  <c:v>1.0687080011622482E-2</c:v>
                </c:pt>
                <c:pt idx="3343">
                  <c:v>1.0688687658706326E-2</c:v>
                </c:pt>
                <c:pt idx="3344">
                  <c:v>1.0690342352157049E-2</c:v>
                </c:pt>
                <c:pt idx="3345">
                  <c:v>1.0692044160600045E-2</c:v>
                </c:pt>
                <c:pt idx="3346">
                  <c:v>1.0693793152689946E-2</c:v>
                </c:pt>
                <c:pt idx="3347">
                  <c:v>1.0695589397029526E-2</c:v>
                </c:pt>
                <c:pt idx="3348">
                  <c:v>1.0697432962268176E-2</c:v>
                </c:pt>
                <c:pt idx="3349">
                  <c:v>1.069932391700343E-2</c:v>
                </c:pt>
                <c:pt idx="3350">
                  <c:v>1.0701262329896814E-2</c:v>
                </c:pt>
                <c:pt idx="3351">
                  <c:v>1.0703248269569591E-2</c:v>
                </c:pt>
                <c:pt idx="3352">
                  <c:v>1.0705281804625927E-2</c:v>
                </c:pt>
                <c:pt idx="3353">
                  <c:v>1.0707363003728187E-2</c:v>
                </c:pt>
                <c:pt idx="3354">
                  <c:v>1.0709803549423575E-2</c:v>
                </c:pt>
                <c:pt idx="3355">
                  <c:v>1.0711983536534013E-2</c:v>
                </c:pt>
                <c:pt idx="3356">
                  <c:v>1.0714214983665643E-2</c:v>
                </c:pt>
                <c:pt idx="3357">
                  <c:v>1.0716494379145746E-2</c:v>
                </c:pt>
                <c:pt idx="3358">
                  <c:v>1.0718821791597612E-2</c:v>
                </c:pt>
                <c:pt idx="3359">
                  <c:v>1.0721197289673785E-2</c:v>
                </c:pt>
                <c:pt idx="3360">
                  <c:v>1.072362094198076E-2</c:v>
                </c:pt>
                <c:pt idx="3361">
                  <c:v>1.0726092817177457E-2</c:v>
                </c:pt>
                <c:pt idx="3362">
                  <c:v>1.0728612983853584E-2</c:v>
                </c:pt>
                <c:pt idx="3363">
                  <c:v>1.0731181510686015E-2</c:v>
                </c:pt>
                <c:pt idx="3364">
                  <c:v>1.0733798466259267E-2</c:v>
                </c:pt>
                <c:pt idx="3365">
                  <c:v>1.0736463919227635E-2</c:v>
                </c:pt>
                <c:pt idx="3366">
                  <c:v>1.0739177938234142E-2</c:v>
                </c:pt>
                <c:pt idx="3367">
                  <c:v>1.0741940591887362E-2</c:v>
                </c:pt>
                <c:pt idx="3368">
                  <c:v>1.074475194883091E-2</c:v>
                </c:pt>
                <c:pt idx="3369">
                  <c:v>1.0747612077691338E-2</c:v>
                </c:pt>
                <c:pt idx="3370">
                  <c:v>1.0750521047101285E-2</c:v>
                </c:pt>
                <c:pt idx="3371">
                  <c:v>1.0753478925693699E-2</c:v>
                </c:pt>
                <c:pt idx="3372">
                  <c:v>1.0756485782101836E-2</c:v>
                </c:pt>
                <c:pt idx="3373">
                  <c:v>1.0759541684947676E-2</c:v>
                </c:pt>
                <c:pt idx="3374">
                  <c:v>1.0762646702870873E-2</c:v>
                </c:pt>
                <c:pt idx="3375">
                  <c:v>1.0765800904511406E-2</c:v>
                </c:pt>
                <c:pt idx="3376">
                  <c:v>1.0769004358474806E-2</c:v>
                </c:pt>
                <c:pt idx="3377">
                  <c:v>1.0772257133436413E-2</c:v>
                </c:pt>
                <c:pt idx="3378">
                  <c:v>1.0775559297985017E-2</c:v>
                </c:pt>
                <c:pt idx="3379">
                  <c:v>1.0778910920779216E-2</c:v>
                </c:pt>
                <c:pt idx="3380">
                  <c:v>1.0782312070443174E-2</c:v>
                </c:pt>
                <c:pt idx="3381">
                  <c:v>1.0785762815630331E-2</c:v>
                </c:pt>
                <c:pt idx="3382">
                  <c:v>1.0789263224936538E-2</c:v>
                </c:pt>
                <c:pt idx="3383">
                  <c:v>1.0792813367015869E-2</c:v>
                </c:pt>
                <c:pt idx="3384">
                  <c:v>1.0796413310505355E-2</c:v>
                </c:pt>
                <c:pt idx="3385">
                  <c:v>1.0800063124048137E-2</c:v>
                </c:pt>
                <c:pt idx="3386">
                  <c:v>1.0803762876247142E-2</c:v>
                </c:pt>
                <c:pt idx="3387">
                  <c:v>1.0807512635763536E-2</c:v>
                </c:pt>
                <c:pt idx="3388">
                  <c:v>1.0812615819822591E-2</c:v>
                </c:pt>
                <c:pt idx="3389">
                  <c:v>1.0816827810072189E-2</c:v>
                </c:pt>
                <c:pt idx="3390">
                  <c:v>1.0820749544274536E-2</c:v>
                </c:pt>
                <c:pt idx="3391">
                  <c:v>1.0824721589733414E-2</c:v>
                </c:pt>
                <c:pt idx="3392">
                  <c:v>1.0828744015094404E-2</c:v>
                </c:pt>
                <c:pt idx="3393">
                  <c:v>1.0832816888986048E-2</c:v>
                </c:pt>
                <c:pt idx="3394">
                  <c:v>1.0836940280037228E-2</c:v>
                </c:pt>
                <c:pt idx="3395">
                  <c:v>1.0841114256888733E-2</c:v>
                </c:pt>
                <c:pt idx="3396">
                  <c:v>1.0845338888199076E-2</c:v>
                </c:pt>
                <c:pt idx="3397">
                  <c:v>1.0849614242557612E-2</c:v>
                </c:pt>
                <c:pt idx="3398">
                  <c:v>1.0853940388640902E-2</c:v>
                </c:pt>
                <c:pt idx="3399">
                  <c:v>1.0858317395067938E-2</c:v>
                </c:pt>
                <c:pt idx="3400">
                  <c:v>1.086274533047543E-2</c:v>
                </c:pt>
                <c:pt idx="3401">
                  <c:v>1.0867708568027212E-2</c:v>
                </c:pt>
                <c:pt idx="3402">
                  <c:v>1.0872405578212386E-2</c:v>
                </c:pt>
                <c:pt idx="3403">
                  <c:v>1.0876994022976264E-2</c:v>
                </c:pt>
                <c:pt idx="3404">
                  <c:v>1.0881633681073886E-2</c:v>
                </c:pt>
                <c:pt idx="3405">
                  <c:v>1.0886324621143747E-2</c:v>
                </c:pt>
                <c:pt idx="3406">
                  <c:v>1.0891066911818903E-2</c:v>
                </c:pt>
                <c:pt idx="3407">
                  <c:v>1.0895860621750138E-2</c:v>
                </c:pt>
                <c:pt idx="3408">
                  <c:v>1.0900705819553842E-2</c:v>
                </c:pt>
                <c:pt idx="3409">
                  <c:v>1.0905602573898884E-2</c:v>
                </c:pt>
                <c:pt idx="3410">
                  <c:v>1.0910550953384992E-2</c:v>
                </c:pt>
                <c:pt idx="3411">
                  <c:v>1.091555102668175E-2</c:v>
                </c:pt>
                <c:pt idx="3412">
                  <c:v>1.0920602862412769E-2</c:v>
                </c:pt>
                <c:pt idx="3413">
                  <c:v>1.09257065292194E-2</c:v>
                </c:pt>
                <c:pt idx="3414">
                  <c:v>1.0930862095760724E-2</c:v>
                </c:pt>
                <c:pt idx="3415">
                  <c:v>1.0936069630632485E-2</c:v>
                </c:pt>
                <c:pt idx="3416">
                  <c:v>1.0941329202506081E-2</c:v>
                </c:pt>
                <c:pt idx="3417">
                  <c:v>1.0946640880006938E-2</c:v>
                </c:pt>
                <c:pt idx="3418">
                  <c:v>1.095200473179561E-2</c:v>
                </c:pt>
                <c:pt idx="3419">
                  <c:v>1.0957420826486682E-2</c:v>
                </c:pt>
                <c:pt idx="3420">
                  <c:v>1.096288923273565E-2</c:v>
                </c:pt>
                <c:pt idx="3421">
                  <c:v>1.0968410019169426E-2</c:v>
                </c:pt>
                <c:pt idx="3422">
                  <c:v>1.0973983254432667E-2</c:v>
                </c:pt>
                <c:pt idx="3423">
                  <c:v>1.0979609007193579E-2</c:v>
                </c:pt>
                <c:pt idx="3424">
                  <c:v>1.0985287346051233E-2</c:v>
                </c:pt>
                <c:pt idx="3425">
                  <c:v>1.0991018339668798E-2</c:v>
                </c:pt>
                <c:pt idx="3426">
                  <c:v>1.0996802056675066E-2</c:v>
                </c:pt>
                <c:pt idx="3427">
                  <c:v>1.1002638565733957E-2</c:v>
                </c:pt>
                <c:pt idx="3428">
                  <c:v>1.1008527935457651E-2</c:v>
                </c:pt>
                <c:pt idx="3429">
                  <c:v>1.1014470234510838E-2</c:v>
                </c:pt>
                <c:pt idx="3430">
                  <c:v>1.1020465531529631E-2</c:v>
                </c:pt>
                <c:pt idx="3431">
                  <c:v>1.102651389514474E-2</c:v>
                </c:pt>
                <c:pt idx="3432">
                  <c:v>1.1032615394016215E-2</c:v>
                </c:pt>
                <c:pt idx="3433">
                  <c:v>1.1038770096758167E-2</c:v>
                </c:pt>
                <c:pt idx="3434">
                  <c:v>1.1044978072060389E-2</c:v>
                </c:pt>
                <c:pt idx="3435">
                  <c:v>1.1051239388526188E-2</c:v>
                </c:pt>
                <c:pt idx="3436">
                  <c:v>1.1057554114799808E-2</c:v>
                </c:pt>
                <c:pt idx="3437">
                  <c:v>1.1063922319537465E-2</c:v>
                </c:pt>
                <c:pt idx="3438">
                  <c:v>1.107034407140736E-2</c:v>
                </c:pt>
                <c:pt idx="3439">
                  <c:v>1.1076819438979632E-2</c:v>
                </c:pt>
                <c:pt idx="3440">
                  <c:v>1.1083348490981193E-2</c:v>
                </c:pt>
                <c:pt idx="3441">
                  <c:v>1.1089931296006146E-2</c:v>
                </c:pt>
                <c:pt idx="3442">
                  <c:v>1.1096567922718494E-2</c:v>
                </c:pt>
                <c:pt idx="3443">
                  <c:v>1.1103258439742105E-2</c:v>
                </c:pt>
                <c:pt idx="3444">
                  <c:v>1.111000291574179E-2</c:v>
                </c:pt>
                <c:pt idx="3445">
                  <c:v>1.1116801419365394E-2</c:v>
                </c:pt>
                <c:pt idx="3446">
                  <c:v>1.1123654019243787E-2</c:v>
                </c:pt>
                <c:pt idx="3447">
                  <c:v>1.1130560784014046E-2</c:v>
                </c:pt>
                <c:pt idx="3448">
                  <c:v>1.1137521782359988E-2</c:v>
                </c:pt>
                <c:pt idx="3449">
                  <c:v>1.1144537082884763E-2</c:v>
                </c:pt>
                <c:pt idx="3450">
                  <c:v>1.115160675423826E-2</c:v>
                </c:pt>
                <c:pt idx="3451">
                  <c:v>1.1158730865099742E-2</c:v>
                </c:pt>
                <c:pt idx="3452">
                  <c:v>1.1165909484096768E-2</c:v>
                </c:pt>
                <c:pt idx="3453">
                  <c:v>1.1173142679880474E-2</c:v>
                </c:pt>
                <c:pt idx="3454">
                  <c:v>1.1180430521061878E-2</c:v>
                </c:pt>
                <c:pt idx="3455">
                  <c:v>1.11877730763335E-2</c:v>
                </c:pt>
                <c:pt idx="3456">
                  <c:v>1.1195170414330361E-2</c:v>
                </c:pt>
                <c:pt idx="3457">
                  <c:v>1.1202622603699492E-2</c:v>
                </c:pt>
                <c:pt idx="3458">
                  <c:v>1.1210129713082559E-2</c:v>
                </c:pt>
                <c:pt idx="3459">
                  <c:v>1.1217691811121647E-2</c:v>
                </c:pt>
                <c:pt idx="3460">
                  <c:v>1.122530896648823E-2</c:v>
                </c:pt>
                <c:pt idx="3461">
                  <c:v>1.1232981247796299E-2</c:v>
                </c:pt>
                <c:pt idx="3462">
                  <c:v>1.1240708723718179E-2</c:v>
                </c:pt>
                <c:pt idx="3463">
                  <c:v>1.1248491462915055E-2</c:v>
                </c:pt>
                <c:pt idx="3464">
                  <c:v>1.1256329533996417E-2</c:v>
                </c:pt>
                <c:pt idx="3465">
                  <c:v>1.1264223005641687E-2</c:v>
                </c:pt>
                <c:pt idx="3466">
                  <c:v>1.1272171946490181E-2</c:v>
                </c:pt>
                <c:pt idx="3467">
                  <c:v>1.1280176425193238E-2</c:v>
                </c:pt>
                <c:pt idx="3468">
                  <c:v>1.1288236510396843E-2</c:v>
                </c:pt>
                <c:pt idx="3469">
                  <c:v>1.1296352270764797E-2</c:v>
                </c:pt>
                <c:pt idx="3470">
                  <c:v>1.1304523774909219E-2</c:v>
                </c:pt>
                <c:pt idx="3471">
                  <c:v>1.1312751091546917E-2</c:v>
                </c:pt>
                <c:pt idx="3472">
                  <c:v>1.132103428926194E-2</c:v>
                </c:pt>
                <c:pt idx="3473">
                  <c:v>1.1329373436731443E-2</c:v>
                </c:pt>
                <c:pt idx="3474">
                  <c:v>1.1337768602627248E-2</c:v>
                </c:pt>
                <c:pt idx="3475">
                  <c:v>1.1346219855557907E-2</c:v>
                </c:pt>
                <c:pt idx="3476">
                  <c:v>1.1354727264225095E-2</c:v>
                </c:pt>
                <c:pt idx="3477">
                  <c:v>1.1363290897232477E-2</c:v>
                </c:pt>
                <c:pt idx="3478">
                  <c:v>1.1371910823247884E-2</c:v>
                </c:pt>
                <c:pt idx="3479">
                  <c:v>1.1380587110945393E-2</c:v>
                </c:pt>
                <c:pt idx="3480">
                  <c:v>1.1389319828947409E-2</c:v>
                </c:pt>
                <c:pt idx="3481">
                  <c:v>1.1398109045928924E-2</c:v>
                </c:pt>
                <c:pt idx="3482">
                  <c:v>1.1406954830530634E-2</c:v>
                </c:pt>
                <c:pt idx="3483">
                  <c:v>1.1415857251405289E-2</c:v>
                </c:pt>
                <c:pt idx="3484">
                  <c:v>1.1424816377217671E-2</c:v>
                </c:pt>
                <c:pt idx="3485">
                  <c:v>1.143383227660408E-2</c:v>
                </c:pt>
                <c:pt idx="3486">
                  <c:v>1.1442905018230233E-2</c:v>
                </c:pt>
                <c:pt idx="3487">
                  <c:v>1.1452034670739152E-2</c:v>
                </c:pt>
                <c:pt idx="3488">
                  <c:v>1.146122130280328E-2</c:v>
                </c:pt>
                <c:pt idx="3489">
                  <c:v>1.1470464983072364E-2</c:v>
                </c:pt>
                <c:pt idx="3490">
                  <c:v>1.1479765780173463E-2</c:v>
                </c:pt>
                <c:pt idx="3491">
                  <c:v>1.1489123762809392E-2</c:v>
                </c:pt>
                <c:pt idx="3492">
                  <c:v>1.1498538999602364E-2</c:v>
                </c:pt>
                <c:pt idx="3493">
                  <c:v>1.1508011559204017E-2</c:v>
                </c:pt>
                <c:pt idx="3494">
                  <c:v>1.1517541510278059E-2</c:v>
                </c:pt>
                <c:pt idx="3495">
                  <c:v>1.152712892151184E-2</c:v>
                </c:pt>
                <c:pt idx="3496">
                  <c:v>1.1536773861500522E-2</c:v>
                </c:pt>
                <c:pt idx="3497">
                  <c:v>1.1546476398944003E-2</c:v>
                </c:pt>
                <c:pt idx="3498">
                  <c:v>1.1556236602496326E-2</c:v>
                </c:pt>
                <c:pt idx="3499">
                  <c:v>1.1566054540800442E-2</c:v>
                </c:pt>
                <c:pt idx="3500">
                  <c:v>1.1575930282517159E-2</c:v>
                </c:pt>
                <c:pt idx="3501">
                  <c:v>1.1585863896313562E-2</c:v>
                </c:pt>
                <c:pt idx="3502">
                  <c:v>1.1595855450822482E-2</c:v>
                </c:pt>
                <c:pt idx="3503">
                  <c:v>1.160590501475253E-2</c:v>
                </c:pt>
                <c:pt idx="3504">
                  <c:v>1.1616012656679602E-2</c:v>
                </c:pt>
                <c:pt idx="3505">
                  <c:v>1.1626178445342254E-2</c:v>
                </c:pt>
                <c:pt idx="3506">
                  <c:v>1.1636402449369492E-2</c:v>
                </c:pt>
                <c:pt idx="3507">
                  <c:v>1.1642235433557493E-2</c:v>
                </c:pt>
                <c:pt idx="3508">
                  <c:v>1.1643637062477818E-2</c:v>
                </c:pt>
                <c:pt idx="3509">
                  <c:v>1.1645036448865158E-2</c:v>
                </c:pt>
                <c:pt idx="3510">
                  <c:v>1.1646433584222859E-2</c:v>
                </c:pt>
                <c:pt idx="3511">
                  <c:v>1.1647828459961608E-2</c:v>
                </c:pt>
                <c:pt idx="3512">
                  <c:v>1.1649221067561591E-2</c:v>
                </c:pt>
                <c:pt idx="3513">
                  <c:v>1.1650611398468239E-2</c:v>
                </c:pt>
                <c:pt idx="3514">
                  <c:v>1.1651999444126987E-2</c:v>
                </c:pt>
                <c:pt idx="3515">
                  <c:v>1.1653385196000633E-2</c:v>
                </c:pt>
                <c:pt idx="3516">
                  <c:v>1.1654768645540402E-2</c:v>
                </c:pt>
                <c:pt idx="3517">
                  <c:v>1.1656149784209096E-2</c:v>
                </c:pt>
                <c:pt idx="3518">
                  <c:v>1.1657528603423182E-2</c:v>
                </c:pt>
                <c:pt idx="3519">
                  <c:v>1.1658905094686004E-2</c:v>
                </c:pt>
                <c:pt idx="3520">
                  <c:v>1.1660279249425611E-2</c:v>
                </c:pt>
                <c:pt idx="3521">
                  <c:v>1.1661651059099006E-2</c:v>
                </c:pt>
                <c:pt idx="3522">
                  <c:v>1.1663020515140034E-2</c:v>
                </c:pt>
                <c:pt idx="3523">
                  <c:v>1.1664387609028859E-2</c:v>
                </c:pt>
                <c:pt idx="3524">
                  <c:v>1.1665752332228278E-2</c:v>
                </c:pt>
                <c:pt idx="3525">
                  <c:v>1.1667114676137375E-2</c:v>
                </c:pt>
                <c:pt idx="3526">
                  <c:v>1.1668474632271069E-2</c:v>
                </c:pt>
                <c:pt idx="3527">
                  <c:v>1.1669832192045817E-2</c:v>
                </c:pt>
                <c:pt idx="3528">
                  <c:v>1.1671187346941782E-2</c:v>
                </c:pt>
                <c:pt idx="3529">
                  <c:v>1.1672540088363841E-2</c:v>
                </c:pt>
                <c:pt idx="3530">
                  <c:v>1.1673890407826902E-2</c:v>
                </c:pt>
                <c:pt idx="3531">
                  <c:v>1.1675238296741627E-2</c:v>
                </c:pt>
                <c:pt idx="3532">
                  <c:v>1.1676583746582389E-2</c:v>
                </c:pt>
                <c:pt idx="3533">
                  <c:v>1.1677926748788802E-2</c:v>
                </c:pt>
                <c:pt idx="3534">
                  <c:v>1.1679267294812066E-2</c:v>
                </c:pt>
                <c:pt idx="3535">
                  <c:v>1.1680605376143922E-2</c:v>
                </c:pt>
                <c:pt idx="3536">
                  <c:v>1.1681940984177653E-2</c:v>
                </c:pt>
                <c:pt idx="3537">
                  <c:v>1.1683274110393412E-2</c:v>
                </c:pt>
                <c:pt idx="3538">
                  <c:v>1.1684604746259772E-2</c:v>
                </c:pt>
                <c:pt idx="3539">
                  <c:v>1.1685932883216342E-2</c:v>
                </c:pt>
                <c:pt idx="3540">
                  <c:v>1.168725851272011E-2</c:v>
                </c:pt>
                <c:pt idx="3541">
                  <c:v>1.1688581626210684E-2</c:v>
                </c:pt>
                <c:pt idx="3542">
                  <c:v>1.1689902215168215E-2</c:v>
                </c:pt>
                <c:pt idx="3543">
                  <c:v>1.1691220271009141E-2</c:v>
                </c:pt>
                <c:pt idx="3544">
                  <c:v>1.1692535785225198E-2</c:v>
                </c:pt>
                <c:pt idx="3545">
                  <c:v>1.1693848749244402E-2</c:v>
                </c:pt>
                <c:pt idx="3546">
                  <c:v>1.1695159154529528E-2</c:v>
                </c:pt>
                <c:pt idx="3547">
                  <c:v>1.169646699254335E-2</c:v>
                </c:pt>
                <c:pt idx="3548">
                  <c:v>1.1697772254708087E-2</c:v>
                </c:pt>
                <c:pt idx="3549">
                  <c:v>1.1699074932503889E-2</c:v>
                </c:pt>
                <c:pt idx="3550">
                  <c:v>1.1700375017387729E-2</c:v>
                </c:pt>
                <c:pt idx="3551">
                  <c:v>1.1701672500793413E-2</c:v>
                </c:pt>
                <c:pt idx="3552">
                  <c:v>1.1702967374172129E-2</c:v>
                </c:pt>
                <c:pt idx="3553">
                  <c:v>1.1704259629015595E-2</c:v>
                </c:pt>
                <c:pt idx="3554">
                  <c:v>1.170554925672866E-2</c:v>
                </c:pt>
                <c:pt idx="3555">
                  <c:v>1.1706836248774085E-2</c:v>
                </c:pt>
                <c:pt idx="3556">
                  <c:v>1.1708120596637799E-2</c:v>
                </c:pt>
                <c:pt idx="3557">
                  <c:v>1.1709402291742022E-2</c:v>
                </c:pt>
                <c:pt idx="3558">
                  <c:v>1.1710681325566888E-2</c:v>
                </c:pt>
                <c:pt idx="3559">
                  <c:v>1.1711957689523034E-2</c:v>
                </c:pt>
                <c:pt idx="3560">
                  <c:v>1.1713231375102176E-2</c:v>
                </c:pt>
                <c:pt idx="3561">
                  <c:v>1.1714502373743904E-2</c:v>
                </c:pt>
                <c:pt idx="3562">
                  <c:v>1.1716049149369601E-2</c:v>
                </c:pt>
                <c:pt idx="3563">
                  <c:v>1.1717216854666647E-2</c:v>
                </c:pt>
                <c:pt idx="3564">
                  <c:v>1.171847935301684E-2</c:v>
                </c:pt>
                <c:pt idx="3565">
                  <c:v>1.1719739129006427E-2</c:v>
                </c:pt>
                <c:pt idx="3566">
                  <c:v>1.1720996174127118E-2</c:v>
                </c:pt>
                <c:pt idx="3567">
                  <c:v>1.1722250479783753E-2</c:v>
                </c:pt>
                <c:pt idx="3568">
                  <c:v>1.1723502037468038E-2</c:v>
                </c:pt>
                <c:pt idx="3569">
                  <c:v>1.1724750838631141E-2</c:v>
                </c:pt>
                <c:pt idx="3570">
                  <c:v>1.1725996874695273E-2</c:v>
                </c:pt>
                <c:pt idx="3571">
                  <c:v>1.172724013715214E-2</c:v>
                </c:pt>
                <c:pt idx="3572">
                  <c:v>1.1728480617412365E-2</c:v>
                </c:pt>
                <c:pt idx="3573">
                  <c:v>1.1729718306990827E-2</c:v>
                </c:pt>
                <c:pt idx="3574">
                  <c:v>1.1730953197274971E-2</c:v>
                </c:pt>
                <c:pt idx="3575">
                  <c:v>1.1732185279762301E-2</c:v>
                </c:pt>
                <c:pt idx="3576">
                  <c:v>1.1733414545886603E-2</c:v>
                </c:pt>
                <c:pt idx="3577">
                  <c:v>1.1734640987104831E-2</c:v>
                </c:pt>
                <c:pt idx="3578">
                  <c:v>1.1735864594862351E-2</c:v>
                </c:pt>
                <c:pt idx="3579">
                  <c:v>1.1737085360633495E-2</c:v>
                </c:pt>
                <c:pt idx="3580">
                  <c:v>1.1738303275857837E-2</c:v>
                </c:pt>
                <c:pt idx="3581">
                  <c:v>1.1739518331992327E-2</c:v>
                </c:pt>
                <c:pt idx="3582">
                  <c:v>1.1740730520470749E-2</c:v>
                </c:pt>
                <c:pt idx="3583">
                  <c:v>1.1741939832790593E-2</c:v>
                </c:pt>
                <c:pt idx="3584">
                  <c:v>1.1743146260356687E-2</c:v>
                </c:pt>
                <c:pt idx="3585">
                  <c:v>1.1744349794654932E-2</c:v>
                </c:pt>
                <c:pt idx="3586">
                  <c:v>1.1745550427113321E-2</c:v>
                </c:pt>
                <c:pt idx="3587">
                  <c:v>1.1746748149223548E-2</c:v>
                </c:pt>
                <c:pt idx="3588">
                  <c:v>1.1747942952384646E-2</c:v>
                </c:pt>
                <c:pt idx="3589">
                  <c:v>1.1749134828094098E-2</c:v>
                </c:pt>
                <c:pt idx="3590">
                  <c:v>1.175032376779148E-2</c:v>
                </c:pt>
                <c:pt idx="3591">
                  <c:v>1.1751509762939524E-2</c:v>
                </c:pt>
                <c:pt idx="3592">
                  <c:v>1.1752692804966217E-2</c:v>
                </c:pt>
                <c:pt idx="3593">
                  <c:v>1.1753872885334296E-2</c:v>
                </c:pt>
                <c:pt idx="3594">
                  <c:v>1.1755049995523865E-2</c:v>
                </c:pt>
                <c:pt idx="3595">
                  <c:v>1.175622412694554E-2</c:v>
                </c:pt>
                <c:pt idx="3596">
                  <c:v>1.1757668126829749E-2</c:v>
                </c:pt>
                <c:pt idx="3597">
                  <c:v>1.175873005265941E-2</c:v>
                </c:pt>
                <c:pt idx="3598">
                  <c:v>1.1759894766671592E-2</c:v>
                </c:pt>
                <c:pt idx="3599">
                  <c:v>1.1761056466544717E-2</c:v>
                </c:pt>
                <c:pt idx="3600">
                  <c:v>1.1762215143695182E-2</c:v>
                </c:pt>
                <c:pt idx="3601">
                  <c:v>1.1763370789608887E-2</c:v>
                </c:pt>
                <c:pt idx="3602">
                  <c:v>1.17645233957196E-2</c:v>
                </c:pt>
                <c:pt idx="3603">
                  <c:v>1.1765672953501637E-2</c:v>
                </c:pt>
                <c:pt idx="3604">
                  <c:v>1.1766819454394561E-2</c:v>
                </c:pt>
                <c:pt idx="3605">
                  <c:v>1.1767962889832144E-2</c:v>
                </c:pt>
                <c:pt idx="3606">
                  <c:v>1.1769103251311863E-2</c:v>
                </c:pt>
                <c:pt idx="3607">
                  <c:v>1.1770240530267491E-2</c:v>
                </c:pt>
                <c:pt idx="3608">
                  <c:v>1.1771374718127002E-2</c:v>
                </c:pt>
                <c:pt idx="3609">
                  <c:v>1.1772505806358918E-2</c:v>
                </c:pt>
                <c:pt idx="3610">
                  <c:v>1.1773633786460715E-2</c:v>
                </c:pt>
                <c:pt idx="3611">
                  <c:v>1.1774758649802453E-2</c:v>
                </c:pt>
                <c:pt idx="3612">
                  <c:v>1.1775880387916361E-2</c:v>
                </c:pt>
                <c:pt idx="3613">
                  <c:v>1.1776998992195663E-2</c:v>
                </c:pt>
                <c:pt idx="3614">
                  <c:v>1.1778114454137836E-2</c:v>
                </c:pt>
                <c:pt idx="3615">
                  <c:v>1.1779226765170854E-2</c:v>
                </c:pt>
                <c:pt idx="3616">
                  <c:v>1.1780335916751651E-2</c:v>
                </c:pt>
                <c:pt idx="3617">
                  <c:v>1.1781441900342955E-2</c:v>
                </c:pt>
                <c:pt idx="3618">
                  <c:v>1.1782544707401693E-2</c:v>
                </c:pt>
                <c:pt idx="3619">
                  <c:v>1.1783644329344261E-2</c:v>
                </c:pt>
                <c:pt idx="3620">
                  <c:v>1.1784740757662341E-2</c:v>
                </c:pt>
                <c:pt idx="3621">
                  <c:v>1.1785833983812862E-2</c:v>
                </c:pt>
                <c:pt idx="3622">
                  <c:v>1.1786923999218008E-2</c:v>
                </c:pt>
                <c:pt idx="3623">
                  <c:v>1.1788010795346296E-2</c:v>
                </c:pt>
                <c:pt idx="3624">
                  <c:v>1.1789094363654651E-2</c:v>
                </c:pt>
                <c:pt idx="3625">
                  <c:v>1.1790174695605803E-2</c:v>
                </c:pt>
                <c:pt idx="3626">
                  <c:v>1.1791251782621928E-2</c:v>
                </c:pt>
                <c:pt idx="3627">
                  <c:v>1.1792325616177336E-2</c:v>
                </c:pt>
                <c:pt idx="3628">
                  <c:v>1.1793396187728953E-2</c:v>
                </c:pt>
                <c:pt idx="3629">
                  <c:v>1.1794463488727919E-2</c:v>
                </c:pt>
                <c:pt idx="3630">
                  <c:v>1.1795527510619585E-2</c:v>
                </c:pt>
                <c:pt idx="3631">
                  <c:v>1.1796588244855084E-2</c:v>
                </c:pt>
                <c:pt idx="3632">
                  <c:v>1.1797645682908722E-2</c:v>
                </c:pt>
                <c:pt idx="3633">
                  <c:v>1.1798699816191098E-2</c:v>
                </c:pt>
                <c:pt idx="3634">
                  <c:v>1.1799750636211265E-2</c:v>
                </c:pt>
                <c:pt idx="3635">
                  <c:v>1.1800798134379819E-2</c:v>
                </c:pt>
                <c:pt idx="3636">
                  <c:v>1.1801842302171064E-2</c:v>
                </c:pt>
                <c:pt idx="3637">
                  <c:v>1.1802883131024552E-2</c:v>
                </c:pt>
                <c:pt idx="3638">
                  <c:v>1.180392061239722E-2</c:v>
                </c:pt>
                <c:pt idx="3639">
                  <c:v>1.1804954737769158E-2</c:v>
                </c:pt>
                <c:pt idx="3640">
                  <c:v>1.1805985498539378E-2</c:v>
                </c:pt>
                <c:pt idx="3641">
                  <c:v>1.1807012886211141E-2</c:v>
                </c:pt>
                <c:pt idx="3642">
                  <c:v>1.1808036892218217E-2</c:v>
                </c:pt>
                <c:pt idx="3643">
                  <c:v>1.1809057508011736E-2</c:v>
                </c:pt>
                <c:pt idx="3644">
                  <c:v>1.1810074725048629E-2</c:v>
                </c:pt>
                <c:pt idx="3645">
                  <c:v>1.1811088534768451E-2</c:v>
                </c:pt>
                <c:pt idx="3646">
                  <c:v>1.1812098928651297E-2</c:v>
                </c:pt>
                <c:pt idx="3647">
                  <c:v>1.1813105898130928E-2</c:v>
                </c:pt>
                <c:pt idx="3648">
                  <c:v>1.181437212643217E-2</c:v>
                </c:pt>
                <c:pt idx="3649">
                  <c:v>1.1815252119001099E-2</c:v>
                </c:pt>
                <c:pt idx="3650">
                  <c:v>1.1816248270436827E-2</c:v>
                </c:pt>
                <c:pt idx="3651">
                  <c:v>1.1817240962074965E-2</c:v>
                </c:pt>
                <c:pt idx="3652">
                  <c:v>1.181823018537244E-2</c:v>
                </c:pt>
                <c:pt idx="3653">
                  <c:v>1.1819215931757226E-2</c:v>
                </c:pt>
                <c:pt idx="3654">
                  <c:v>1.1820198192692042E-2</c:v>
                </c:pt>
                <c:pt idx="3655">
                  <c:v>1.1821176959645399E-2</c:v>
                </c:pt>
                <c:pt idx="3656">
                  <c:v>1.1822152224045273E-2</c:v>
                </c:pt>
                <c:pt idx="3657">
                  <c:v>1.1823123977371754E-2</c:v>
                </c:pt>
                <c:pt idx="3658">
                  <c:v>1.1824092211058611E-2</c:v>
                </c:pt>
                <c:pt idx="3659">
                  <c:v>1.1825056916574357E-2</c:v>
                </c:pt>
                <c:pt idx="3660">
                  <c:v>1.1826018085352753E-2</c:v>
                </c:pt>
                <c:pt idx="3661">
                  <c:v>1.1826715870154596E-2</c:v>
                </c:pt>
                <c:pt idx="3662">
                  <c:v>1.1827793700780893E-2</c:v>
                </c:pt>
                <c:pt idx="3663">
                  <c:v>1.1828744717534496E-2</c:v>
                </c:pt>
                <c:pt idx="3664">
                  <c:v>1.1829692164600569E-2</c:v>
                </c:pt>
                <c:pt idx="3665">
                  <c:v>1.1830636033418659E-2</c:v>
                </c:pt>
                <c:pt idx="3666">
                  <c:v>1.1831835046773031E-2</c:v>
                </c:pt>
                <c:pt idx="3667">
                  <c:v>1.18326465205495E-2</c:v>
                </c:pt>
                <c:pt idx="3668">
                  <c:v>1.183357908783228E-2</c:v>
                </c:pt>
                <c:pt idx="3669">
                  <c:v>1.1834508041466924E-2</c:v>
                </c:pt>
                <c:pt idx="3670">
                  <c:v>1.1835433372916159E-2</c:v>
                </c:pt>
                <c:pt idx="3671">
                  <c:v>1.1836355073619543E-2</c:v>
                </c:pt>
                <c:pt idx="3672">
                  <c:v>1.1837273135028213E-2</c:v>
                </c:pt>
                <c:pt idx="3673">
                  <c:v>1.1838187548616482E-2</c:v>
                </c:pt>
                <c:pt idx="3674">
                  <c:v>1.1839098305806529E-2</c:v>
                </c:pt>
                <c:pt idx="3675">
                  <c:v>1.1840005398090044E-2</c:v>
                </c:pt>
                <c:pt idx="3676">
                  <c:v>1.1840908816871833E-2</c:v>
                </c:pt>
                <c:pt idx="3677">
                  <c:v>1.1841808553666748E-2</c:v>
                </c:pt>
                <c:pt idx="3678">
                  <c:v>1.1842704599873808E-2</c:v>
                </c:pt>
                <c:pt idx="3679">
                  <c:v>1.1843596946955739E-2</c:v>
                </c:pt>
                <c:pt idx="3680">
                  <c:v>1.1844485586398435E-2</c:v>
                </c:pt>
                <c:pt idx="3681">
                  <c:v>1.1845370509612502E-2</c:v>
                </c:pt>
                <c:pt idx="3682">
                  <c:v>1.1846251708078043E-2</c:v>
                </c:pt>
                <c:pt idx="3683">
                  <c:v>1.1847129173257783E-2</c:v>
                </c:pt>
                <c:pt idx="3684">
                  <c:v>1.1848002896568122E-2</c:v>
                </c:pt>
                <c:pt idx="3685">
                  <c:v>1.1848872869489165E-2</c:v>
                </c:pt>
                <c:pt idx="3686">
                  <c:v>1.1849739083477846E-2</c:v>
                </c:pt>
                <c:pt idx="3687">
                  <c:v>1.1850601529962149E-2</c:v>
                </c:pt>
                <c:pt idx="3688">
                  <c:v>1.1851460200427974E-2</c:v>
                </c:pt>
                <c:pt idx="3689">
                  <c:v>1.1852315086291716E-2</c:v>
                </c:pt>
                <c:pt idx="3690">
                  <c:v>1.1853166179039277E-2</c:v>
                </c:pt>
                <c:pt idx="3691">
                  <c:v>1.1854013470121804E-2</c:v>
                </c:pt>
                <c:pt idx="3692">
                  <c:v>1.1854856950949908E-2</c:v>
                </c:pt>
                <c:pt idx="3693">
                  <c:v>1.1855696613044236E-2</c:v>
                </c:pt>
                <c:pt idx="3694">
                  <c:v>1.1856532447798026E-2</c:v>
                </c:pt>
                <c:pt idx="3695">
                  <c:v>1.1857364446697178E-2</c:v>
                </c:pt>
                <c:pt idx="3696">
                  <c:v>1.1858192601192846E-2</c:v>
                </c:pt>
                <c:pt idx="3697">
                  <c:v>1.1859016902724596E-2</c:v>
                </c:pt>
                <c:pt idx="3698">
                  <c:v>1.185983734275517E-2</c:v>
                </c:pt>
                <c:pt idx="3699">
                  <c:v>1.1860653912735717E-2</c:v>
                </c:pt>
                <c:pt idx="3700">
                  <c:v>1.1862218266175064E-2</c:v>
                </c:pt>
                <c:pt idx="3701">
                  <c:v>1.1862620846692658E-2</c:v>
                </c:pt>
                <c:pt idx="3702">
                  <c:v>1.1863424083051055E-2</c:v>
                </c:pt>
                <c:pt idx="3703">
                  <c:v>1.1864223411509365E-2</c:v>
                </c:pt>
                <c:pt idx="3704">
                  <c:v>1.1865018823512954E-2</c:v>
                </c:pt>
                <c:pt idx="3705">
                  <c:v>1.1865810310530351E-2</c:v>
                </c:pt>
                <c:pt idx="3706">
                  <c:v>1.1866597864018513E-2</c:v>
                </c:pt>
                <c:pt idx="3707">
                  <c:v>1.1867381475399636E-2</c:v>
                </c:pt>
                <c:pt idx="3708">
                  <c:v>1.1868161136165428E-2</c:v>
                </c:pt>
                <c:pt idx="3709">
                  <c:v>1.1868936837732299E-2</c:v>
                </c:pt>
                <c:pt idx="3710">
                  <c:v>1.1869708571591951E-2</c:v>
                </c:pt>
                <c:pt idx="3711">
                  <c:v>1.1870476329160799E-2</c:v>
                </c:pt>
                <c:pt idx="3712">
                  <c:v>1.1871240101936341E-2</c:v>
                </c:pt>
                <c:pt idx="3713">
                  <c:v>1.1871999881317616E-2</c:v>
                </c:pt>
                <c:pt idx="3714">
                  <c:v>1.1872755658796332E-2</c:v>
                </c:pt>
                <c:pt idx="3715">
                  <c:v>1.1873507425812072E-2</c:v>
                </c:pt>
                <c:pt idx="3716">
                  <c:v>1.1874501516021724E-2</c:v>
                </c:pt>
                <c:pt idx="3717">
                  <c:v>1.1875104810787894E-2</c:v>
                </c:pt>
                <c:pt idx="3718">
                  <c:v>1.1875843917858649E-2</c:v>
                </c:pt>
                <c:pt idx="3719">
                  <c:v>1.187657897907218E-2</c:v>
                </c:pt>
                <c:pt idx="3720">
                  <c:v>1.187730998584491E-2</c:v>
                </c:pt>
                <c:pt idx="3721">
                  <c:v>1.1878036929685927E-2</c:v>
                </c:pt>
                <c:pt idx="3722">
                  <c:v>1.1878759802005862E-2</c:v>
                </c:pt>
                <c:pt idx="3723">
                  <c:v>1.1879478594261684E-2</c:v>
                </c:pt>
                <c:pt idx="3724">
                  <c:v>1.1880193297945102E-2</c:v>
                </c:pt>
                <c:pt idx="3725">
                  <c:v>1.1880903904443591E-2</c:v>
                </c:pt>
                <c:pt idx="3726">
                  <c:v>1.1881610405277824E-2</c:v>
                </c:pt>
                <c:pt idx="3727">
                  <c:v>1.188231279185265E-2</c:v>
                </c:pt>
                <c:pt idx="3728">
                  <c:v>1.1883011055636616E-2</c:v>
                </c:pt>
                <c:pt idx="3729">
                  <c:v>1.1883705188104075E-2</c:v>
                </c:pt>
                <c:pt idx="3730">
                  <c:v>1.188439518066566E-2</c:v>
                </c:pt>
                <c:pt idx="3731">
                  <c:v>1.1885081024813103E-2</c:v>
                </c:pt>
                <c:pt idx="3732">
                  <c:v>1.1885762711985999E-2</c:v>
                </c:pt>
                <c:pt idx="3733">
                  <c:v>1.1886440233635533E-2</c:v>
                </c:pt>
                <c:pt idx="3734">
                  <c:v>1.1887113581207096E-2</c:v>
                </c:pt>
                <c:pt idx="3735">
                  <c:v>1.1887782746169254E-2</c:v>
                </c:pt>
                <c:pt idx="3736">
                  <c:v>1.1888447719967402E-2</c:v>
                </c:pt>
                <c:pt idx="3737">
                  <c:v>1.1889108494070103E-2</c:v>
                </c:pt>
                <c:pt idx="3738">
                  <c:v>1.1889765059888004E-2</c:v>
                </c:pt>
                <c:pt idx="3739">
                  <c:v>1.1890417408924424E-2</c:v>
                </c:pt>
                <c:pt idx="3740">
                  <c:v>1.1891065532618969E-2</c:v>
                </c:pt>
                <c:pt idx="3741">
                  <c:v>1.1891709422399668E-2</c:v>
                </c:pt>
                <c:pt idx="3742">
                  <c:v>1.1892349069746674E-2</c:v>
                </c:pt>
                <c:pt idx="3743">
                  <c:v>1.1892984466099599E-2</c:v>
                </c:pt>
                <c:pt idx="3744">
                  <c:v>1.1893615602915431E-2</c:v>
                </c:pt>
                <c:pt idx="3745">
                  <c:v>1.1894242471656952E-2</c:v>
                </c:pt>
                <c:pt idx="3746">
                  <c:v>1.1894865063757991E-2</c:v>
                </c:pt>
                <c:pt idx="3747">
                  <c:v>1.1895483370698701E-2</c:v>
                </c:pt>
                <c:pt idx="3748">
                  <c:v>1.1896097383901329E-2</c:v>
                </c:pt>
                <c:pt idx="3749">
                  <c:v>1.1896707094840248E-2</c:v>
                </c:pt>
                <c:pt idx="3750">
                  <c:v>1.1897312494960866E-2</c:v>
                </c:pt>
                <c:pt idx="3751">
                  <c:v>1.1897913575720183E-2</c:v>
                </c:pt>
                <c:pt idx="3752">
                  <c:v>1.1898510328575201E-2</c:v>
                </c:pt>
                <c:pt idx="3753">
                  <c:v>1.189910274495975E-2</c:v>
                </c:pt>
                <c:pt idx="3754">
                  <c:v>1.1899690816348212E-2</c:v>
                </c:pt>
                <c:pt idx="3755">
                  <c:v>1.1900274534197584E-2</c:v>
                </c:pt>
                <c:pt idx="3756">
                  <c:v>1.1900853889930127E-2</c:v>
                </c:pt>
                <c:pt idx="3757">
                  <c:v>1.1901428875037593E-2</c:v>
                </c:pt>
                <c:pt idx="3758">
                  <c:v>1.1901999480948035E-2</c:v>
                </c:pt>
                <c:pt idx="3759">
                  <c:v>1.190256569911846E-2</c:v>
                </c:pt>
                <c:pt idx="3760">
                  <c:v>1.1903127521011669E-2</c:v>
                </c:pt>
                <c:pt idx="3761">
                  <c:v>1.1903684938067302E-2</c:v>
                </c:pt>
                <c:pt idx="3762">
                  <c:v>1.1904237941753954E-2</c:v>
                </c:pt>
                <c:pt idx="3763">
                  <c:v>1.1904786523505477E-2</c:v>
                </c:pt>
                <c:pt idx="3764">
                  <c:v>1.190533067480205E-2</c:v>
                </c:pt>
                <c:pt idx="3765">
                  <c:v>1.1905870387071735E-2</c:v>
                </c:pt>
                <c:pt idx="3766">
                  <c:v>1.1906405651783135E-2</c:v>
                </c:pt>
                <c:pt idx="3767">
                  <c:v>1.1906936460375897E-2</c:v>
                </c:pt>
                <c:pt idx="3768">
                  <c:v>1.1907462804318626E-2</c:v>
                </c:pt>
                <c:pt idx="3769">
                  <c:v>1.1907984675056764E-2</c:v>
                </c:pt>
                <c:pt idx="3770">
                  <c:v>1.190850206404734E-2</c:v>
                </c:pt>
                <c:pt idx="3771">
                  <c:v>1.1909014962729999E-2</c:v>
                </c:pt>
                <c:pt idx="3772">
                  <c:v>1.1909523362579154E-2</c:v>
                </c:pt>
                <c:pt idx="3773">
                  <c:v>1.191002725504604E-2</c:v>
                </c:pt>
                <c:pt idx="3774">
                  <c:v>1.191052663155294E-2</c:v>
                </c:pt>
                <c:pt idx="3775">
                  <c:v>1.1911021483591638E-2</c:v>
                </c:pt>
                <c:pt idx="3776">
                  <c:v>1.1911511802596007E-2</c:v>
                </c:pt>
                <c:pt idx="3777">
                  <c:v>1.1911997580028873E-2</c:v>
                </c:pt>
                <c:pt idx="3778">
                  <c:v>1.1912478807324111E-2</c:v>
                </c:pt>
                <c:pt idx="3779">
                  <c:v>1.1912955475956135E-2</c:v>
                </c:pt>
                <c:pt idx="3780">
                  <c:v>1.19134275773762E-2</c:v>
                </c:pt>
                <c:pt idx="3781">
                  <c:v>1.1913895103023974E-2</c:v>
                </c:pt>
                <c:pt idx="3782">
                  <c:v>1.1914358044362295E-2</c:v>
                </c:pt>
                <c:pt idx="3783">
                  <c:v>1.1914816392848211E-2</c:v>
                </c:pt>
                <c:pt idx="3784">
                  <c:v>1.191527013992719E-2</c:v>
                </c:pt>
                <c:pt idx="3785">
                  <c:v>1.1915719277056284E-2</c:v>
                </c:pt>
                <c:pt idx="3786">
                  <c:v>1.1916163795686757E-2</c:v>
                </c:pt>
                <c:pt idx="3787">
                  <c:v>1.1916603687275661E-2</c:v>
                </c:pt>
                <c:pt idx="3788">
                  <c:v>1.1917038943268475E-2</c:v>
                </c:pt>
                <c:pt idx="3789">
                  <c:v>1.1917469555128048E-2</c:v>
                </c:pt>
                <c:pt idx="3790">
                  <c:v>1.1917895514305648E-2</c:v>
                </c:pt>
                <c:pt idx="3791">
                  <c:v>1.1918316812252552E-2</c:v>
                </c:pt>
                <c:pt idx="3792">
                  <c:v>1.1918733440414239E-2</c:v>
                </c:pt>
                <c:pt idx="3793">
                  <c:v>1.1919145390247776E-2</c:v>
                </c:pt>
                <c:pt idx="3794">
                  <c:v>1.1919552653233398E-2</c:v>
                </c:pt>
                <c:pt idx="3795">
                  <c:v>1.1919955220781845E-2</c:v>
                </c:pt>
                <c:pt idx="3796">
                  <c:v>1.1920353084373359E-2</c:v>
                </c:pt>
                <c:pt idx="3797">
                  <c:v>1.1920746235453429E-2</c:v>
                </c:pt>
                <c:pt idx="3798">
                  <c:v>1.1921134665473341E-2</c:v>
                </c:pt>
                <c:pt idx="3799">
                  <c:v>1.1921518365890177E-2</c:v>
                </c:pt>
                <c:pt idx="3800">
                  <c:v>1.1921897328149432E-2</c:v>
                </c:pt>
                <c:pt idx="3801">
                  <c:v>1.1922271543719776E-2</c:v>
                </c:pt>
                <c:pt idx="3802">
                  <c:v>1.1922641004052501E-2</c:v>
                </c:pt>
                <c:pt idx="3803">
                  <c:v>1.1923005700575737E-2</c:v>
                </c:pt>
                <c:pt idx="3804">
                  <c:v>1.1923365624781322E-2</c:v>
                </c:pt>
                <c:pt idx="3805">
                  <c:v>1.1923720768097397E-2</c:v>
                </c:pt>
                <c:pt idx="3806">
                  <c:v>1.1924071121975256E-2</c:v>
                </c:pt>
                <c:pt idx="3807">
                  <c:v>1.1924416677866208E-2</c:v>
                </c:pt>
                <c:pt idx="3808">
                  <c:v>1.192475742725631E-2</c:v>
                </c:pt>
                <c:pt idx="3809">
                  <c:v>1.1925093361567912E-2</c:v>
                </c:pt>
                <c:pt idx="3810">
                  <c:v>1.1925424472252326E-2</c:v>
                </c:pt>
                <c:pt idx="3811">
                  <c:v>1.1925750750784033E-2</c:v>
                </c:pt>
                <c:pt idx="3812">
                  <c:v>1.1926072188608555E-2</c:v>
                </c:pt>
                <c:pt idx="3813">
                  <c:v>1.1926388777154047E-2</c:v>
                </c:pt>
                <c:pt idx="3814">
                  <c:v>1.1926700507923951E-2</c:v>
                </c:pt>
                <c:pt idx="3815">
                  <c:v>1.1927007372311674E-2</c:v>
                </c:pt>
                <c:pt idx="3816">
                  <c:v>1.1927309361832252E-2</c:v>
                </c:pt>
                <c:pt idx="3817">
                  <c:v>1.1927606467884884E-2</c:v>
                </c:pt>
                <c:pt idx="3818">
                  <c:v>1.1927898681955653E-2</c:v>
                </c:pt>
                <c:pt idx="3819">
                  <c:v>1.1928185995501682E-2</c:v>
                </c:pt>
                <c:pt idx="3820">
                  <c:v>1.1928468399945345E-2</c:v>
                </c:pt>
                <c:pt idx="3821">
                  <c:v>1.1928745886766939E-2</c:v>
                </c:pt>
                <c:pt idx="3822">
                  <c:v>1.1929018447406219E-2</c:v>
                </c:pt>
                <c:pt idx="3823">
                  <c:v>1.1929286073337694E-2</c:v>
                </c:pt>
                <c:pt idx="3824">
                  <c:v>1.1929548755977961E-2</c:v>
                </c:pt>
                <c:pt idx="3825">
                  <c:v>1.1929806486801529E-2</c:v>
                </c:pt>
                <c:pt idx="3826">
                  <c:v>1.1930059257282917E-2</c:v>
                </c:pt>
                <c:pt idx="3827">
                  <c:v>1.1930307058838723E-2</c:v>
                </c:pt>
                <c:pt idx="3828">
                  <c:v>1.1930549882926099E-2</c:v>
                </c:pt>
                <c:pt idx="3829">
                  <c:v>1.1930787721031146E-2</c:v>
                </c:pt>
                <c:pt idx="3830">
                  <c:v>1.1931020564576266E-2</c:v>
                </c:pt>
                <c:pt idx="3831">
                  <c:v>1.1931248405024407E-2</c:v>
                </c:pt>
                <c:pt idx="3832">
                  <c:v>1.1931471233832723E-2</c:v>
                </c:pt>
                <c:pt idx="3833">
                  <c:v>1.1931689042452582E-2</c:v>
                </c:pt>
                <c:pt idx="3834">
                  <c:v>1.1931901822323768E-2</c:v>
                </c:pt>
                <c:pt idx="3835">
                  <c:v>1.1932109564920822E-2</c:v>
                </c:pt>
                <c:pt idx="3836">
                  <c:v>1.1932312261689327E-2</c:v>
                </c:pt>
                <c:pt idx="3837">
                  <c:v>1.1932509904063285E-2</c:v>
                </c:pt>
                <c:pt idx="3838">
                  <c:v>1.1932702483540411E-2</c:v>
                </c:pt>
                <c:pt idx="3839">
                  <c:v>1.1932889991531543E-2</c:v>
                </c:pt>
                <c:pt idx="3840">
                  <c:v>1.1933072419511236E-2</c:v>
                </c:pt>
                <c:pt idx="3841">
                  <c:v>1.1933249758919295E-2</c:v>
                </c:pt>
                <c:pt idx="3842">
                  <c:v>1.1933422001230279E-2</c:v>
                </c:pt>
                <c:pt idx="3843">
                  <c:v>1.1933589137878203E-2</c:v>
                </c:pt>
                <c:pt idx="3844">
                  <c:v>1.193375116032605E-2</c:v>
                </c:pt>
                <c:pt idx="3845">
                  <c:v>1.1933908060019425E-2</c:v>
                </c:pt>
                <c:pt idx="3846">
                  <c:v>1.1934059828415526E-2</c:v>
                </c:pt>
                <c:pt idx="3847">
                  <c:v>1.1934206456971545E-2</c:v>
                </c:pt>
                <c:pt idx="3848">
                  <c:v>1.1934347937144686E-2</c:v>
                </c:pt>
                <c:pt idx="3849">
                  <c:v>1.1934484260380565E-2</c:v>
                </c:pt>
                <c:pt idx="3850">
                  <c:v>1.1934615418113224E-2</c:v>
                </c:pt>
                <c:pt idx="3851">
                  <c:v>1.1934741401840407E-2</c:v>
                </c:pt>
                <c:pt idx="3852">
                  <c:v>1.1934862202990372E-2</c:v>
                </c:pt>
                <c:pt idx="3853">
                  <c:v>1.1934977812997166E-2</c:v>
                </c:pt>
                <c:pt idx="3854">
                  <c:v>1.1935088223352755E-2</c:v>
                </c:pt>
                <c:pt idx="3855">
                  <c:v>1.1935193425485399E-2</c:v>
                </c:pt>
                <c:pt idx="3856">
                  <c:v>1.1935495412308787E-2</c:v>
                </c:pt>
                <c:pt idx="3857">
                  <c:v>1.1935401281023083E-2</c:v>
                </c:pt>
                <c:pt idx="3858">
                  <c:v>1.1935490058836413E-2</c:v>
                </c:pt>
                <c:pt idx="3859">
                  <c:v>1.1935573593039449E-2</c:v>
                </c:pt>
                <c:pt idx="3860">
                  <c:v>1.193565187505468E-2</c:v>
                </c:pt>
                <c:pt idx="3861">
                  <c:v>1.1935724896368301E-2</c:v>
                </c:pt>
                <c:pt idx="3862">
                  <c:v>1.1935792648420178E-2</c:v>
                </c:pt>
                <c:pt idx="3863">
                  <c:v>1.1935855122638596E-2</c:v>
                </c:pt>
                <c:pt idx="3864">
                  <c:v>1.1935912310538727E-2</c:v>
                </c:pt>
                <c:pt idx="3865">
                  <c:v>1.1935964203508313E-2</c:v>
                </c:pt>
                <c:pt idx="3866">
                  <c:v>1.193601079303357E-2</c:v>
                </c:pt>
                <c:pt idx="3867">
                  <c:v>1.1936052070560173E-2</c:v>
                </c:pt>
                <c:pt idx="3868">
                  <c:v>1.1936088027556965E-2</c:v>
                </c:pt>
                <c:pt idx="3869">
                  <c:v>1.1936118655452252E-2</c:v>
                </c:pt>
                <c:pt idx="3870">
                  <c:v>1.193614394573226E-2</c:v>
                </c:pt>
                <c:pt idx="3871">
                  <c:v>1.1936163889802129E-2</c:v>
                </c:pt>
                <c:pt idx="3872">
                  <c:v>1.1936178479171264E-2</c:v>
                </c:pt>
                <c:pt idx="3873">
                  <c:v>1.1936187705244811E-2</c:v>
                </c:pt>
                <c:pt idx="3874">
                  <c:v>1.1936191559503222E-2</c:v>
                </c:pt>
                <c:pt idx="3875">
                  <c:v>1.1936190033392195E-2</c:v>
                </c:pt>
                <c:pt idx="3876">
                  <c:v>1.1936183118369015E-2</c:v>
                </c:pt>
                <c:pt idx="3877">
                  <c:v>1.1936170805879389E-2</c:v>
                </c:pt>
                <c:pt idx="3878">
                  <c:v>1.1936153087380613E-2</c:v>
                </c:pt>
                <c:pt idx="3879">
                  <c:v>1.1936129954335772E-2</c:v>
                </c:pt>
                <c:pt idx="3880">
                  <c:v>1.1936101398190582E-2</c:v>
                </c:pt>
                <c:pt idx="3881">
                  <c:v>1.1936067410384976E-2</c:v>
                </c:pt>
                <c:pt idx="3882">
                  <c:v>1.1936027982405216E-2</c:v>
                </c:pt>
                <c:pt idx="3883">
                  <c:v>1.1935983105662282E-2</c:v>
                </c:pt>
                <c:pt idx="3884">
                  <c:v>1.1935932771642444E-2</c:v>
                </c:pt>
                <c:pt idx="3885">
                  <c:v>1.1935876971785643E-2</c:v>
                </c:pt>
                <c:pt idx="3886">
                  <c:v>1.1935815697554995E-2</c:v>
                </c:pt>
                <c:pt idx="3887">
                  <c:v>1.1935748940390446E-2</c:v>
                </c:pt>
                <c:pt idx="3888">
                  <c:v>1.1935676691755118E-2</c:v>
                </c:pt>
                <c:pt idx="3889">
                  <c:v>1.1935598943100551E-2</c:v>
                </c:pt>
                <c:pt idx="3890">
                  <c:v>1.1935515685884078E-2</c:v>
                </c:pt>
                <c:pt idx="3891">
                  <c:v>1.1935426911545664E-2</c:v>
                </c:pt>
                <c:pt idx="3892">
                  <c:v>1.1935332611542651E-2</c:v>
                </c:pt>
                <c:pt idx="3893">
                  <c:v>1.1935232777355554E-2</c:v>
                </c:pt>
                <c:pt idx="3894">
                  <c:v>1.1935127400401176E-2</c:v>
                </c:pt>
                <c:pt idx="3895">
                  <c:v>1.1935016472142667E-2</c:v>
                </c:pt>
                <c:pt idx="3896">
                  <c:v>1.193489998403738E-2</c:v>
                </c:pt>
                <c:pt idx="3897">
                  <c:v>1.193477792755426E-2</c:v>
                </c:pt>
                <c:pt idx="3898">
                  <c:v>1.1934650294121715E-2</c:v>
                </c:pt>
                <c:pt idx="3899">
                  <c:v>1.1934517075202903E-2</c:v>
                </c:pt>
                <c:pt idx="3900">
                  <c:v>1.1934378262255197E-2</c:v>
                </c:pt>
                <c:pt idx="3901">
                  <c:v>1.1934233846741762E-2</c:v>
                </c:pt>
                <c:pt idx="3902">
                  <c:v>1.1934083820079436E-2</c:v>
                </c:pt>
                <c:pt idx="3903">
                  <c:v>1.1933928173754566E-2</c:v>
                </c:pt>
                <c:pt idx="3904">
                  <c:v>1.1933766899224532E-2</c:v>
                </c:pt>
                <c:pt idx="3905">
                  <c:v>1.1933599987906189E-2</c:v>
                </c:pt>
                <c:pt idx="3906">
                  <c:v>1.1933427431297466E-2</c:v>
                </c:pt>
                <c:pt idx="3907">
                  <c:v>1.1933249220826813E-2</c:v>
                </c:pt>
                <c:pt idx="3908">
                  <c:v>1.1933246977557384E-2</c:v>
                </c:pt>
                <c:pt idx="3909">
                  <c:v>1.1932848263001021E-2</c:v>
                </c:pt>
                <c:pt idx="3910">
                  <c:v>1.1932652227610198E-2</c:v>
                </c:pt>
                <c:pt idx="3911">
                  <c:v>1.1932450502970843E-2</c:v>
                </c:pt>
                <c:pt idx="3912">
                  <c:v>1.1932243080511416E-2</c:v>
                </c:pt>
                <c:pt idx="3913">
                  <c:v>1.1932029951706712E-2</c:v>
                </c:pt>
                <c:pt idx="3914">
                  <c:v>1.1931811107985205E-2</c:v>
                </c:pt>
                <c:pt idx="3915">
                  <c:v>1.1931586540821699E-2</c:v>
                </c:pt>
                <c:pt idx="3916">
                  <c:v>1.1931356241667836E-2</c:v>
                </c:pt>
                <c:pt idx="3917">
                  <c:v>1.1931120201940515E-2</c:v>
                </c:pt>
                <c:pt idx="3918">
                  <c:v>1.1930878413149302E-2</c:v>
                </c:pt>
                <c:pt idx="3919">
                  <c:v>1.1930630866716899E-2</c:v>
                </c:pt>
                <c:pt idx="3920">
                  <c:v>1.1930377554100754E-2</c:v>
                </c:pt>
                <c:pt idx="3921">
                  <c:v>1.193011846674674E-2</c:v>
                </c:pt>
                <c:pt idx="3922">
                  <c:v>1.1929853596141274E-2</c:v>
                </c:pt>
                <c:pt idx="3923">
                  <c:v>1.1929582933678113E-2</c:v>
                </c:pt>
                <c:pt idx="3924">
                  <c:v>1.1929306470884226E-2</c:v>
                </c:pt>
                <c:pt idx="3925">
                  <c:v>1.1929024199141795E-2</c:v>
                </c:pt>
                <c:pt idx="3926">
                  <c:v>1.1928736109954628E-2</c:v>
                </c:pt>
                <c:pt idx="3927">
                  <c:v>1.1928442194768621E-2</c:v>
                </c:pt>
                <c:pt idx="3928">
                  <c:v>1.192814244500072E-2</c:v>
                </c:pt>
                <c:pt idx="3929">
                  <c:v>1.1927836852148956E-2</c:v>
                </c:pt>
                <c:pt idx="3930">
                  <c:v>1.1927525407653449E-2</c:v>
                </c:pt>
                <c:pt idx="3931">
                  <c:v>1.192720810294853E-2</c:v>
                </c:pt>
                <c:pt idx="3932">
                  <c:v>1.1926884929520657E-2</c:v>
                </c:pt>
                <c:pt idx="3933">
                  <c:v>1.1926555878792591E-2</c:v>
                </c:pt>
                <c:pt idx="3934">
                  <c:v>1.1926220942233423E-2</c:v>
                </c:pt>
                <c:pt idx="3935">
                  <c:v>1.1925880111300673E-2</c:v>
                </c:pt>
                <c:pt idx="3936">
                  <c:v>1.1925533377434483E-2</c:v>
                </c:pt>
                <c:pt idx="3937">
                  <c:v>1.1925180732103965E-2</c:v>
                </c:pt>
                <c:pt idx="3938">
                  <c:v>1.1924822166743477E-2</c:v>
                </c:pt>
                <c:pt idx="3939">
                  <c:v>1.1924457672822138E-2</c:v>
                </c:pt>
                <c:pt idx="3940">
                  <c:v>1.1924087241803279E-2</c:v>
                </c:pt>
                <c:pt idx="3941">
                  <c:v>1.1923710865092314E-2</c:v>
                </c:pt>
                <c:pt idx="3942">
                  <c:v>1.1923328534204712E-2</c:v>
                </c:pt>
                <c:pt idx="3943">
                  <c:v>1.1922940240563274E-2</c:v>
                </c:pt>
                <c:pt idx="3944">
                  <c:v>1.1922545975608179E-2</c:v>
                </c:pt>
                <c:pt idx="3945">
                  <c:v>1.1922145730825945E-2</c:v>
                </c:pt>
                <c:pt idx="3946">
                  <c:v>1.1921739497639392E-2</c:v>
                </c:pt>
                <c:pt idx="3947">
                  <c:v>1.1921327267523464E-2</c:v>
                </c:pt>
                <c:pt idx="3948">
                  <c:v>1.1920909031918361E-2</c:v>
                </c:pt>
                <c:pt idx="3949">
                  <c:v>1.1920484782293248E-2</c:v>
                </c:pt>
                <c:pt idx="3950">
                  <c:v>1.1920054510082538E-2</c:v>
                </c:pt>
                <c:pt idx="3951">
                  <c:v>1.1919618206743822E-2</c:v>
                </c:pt>
                <c:pt idx="3952">
                  <c:v>1.1919175863757863E-2</c:v>
                </c:pt>
                <c:pt idx="3953">
                  <c:v>1.1918727472541716E-2</c:v>
                </c:pt>
                <c:pt idx="3954">
                  <c:v>1.1918273024552985E-2</c:v>
                </c:pt>
                <c:pt idx="3955">
                  <c:v>1.1917812511272448E-2</c:v>
                </c:pt>
                <c:pt idx="3956">
                  <c:v>1.1917345924134546E-2</c:v>
                </c:pt>
                <c:pt idx="3957">
                  <c:v>1.1916873254602691E-2</c:v>
                </c:pt>
                <c:pt idx="3958">
                  <c:v>1.1916394494093967E-2</c:v>
                </c:pt>
                <c:pt idx="3959">
                  <c:v>1.1915909634118123E-2</c:v>
                </c:pt>
                <c:pt idx="3960">
                  <c:v>1.1915577760441953E-2</c:v>
                </c:pt>
                <c:pt idx="3961">
                  <c:v>1.1914850069590487E-2</c:v>
                </c:pt>
                <c:pt idx="3962">
                  <c:v>1.1914345984121605E-2</c:v>
                </c:pt>
                <c:pt idx="3963">
                  <c:v>1.1913835763765214E-2</c:v>
                </c:pt>
                <c:pt idx="3964">
                  <c:v>1.1913319399961595E-2</c:v>
                </c:pt>
                <c:pt idx="3965">
                  <c:v>1.1912796884151032E-2</c:v>
                </c:pt>
                <c:pt idx="3966">
                  <c:v>1.1912268207825935E-2</c:v>
                </c:pt>
                <c:pt idx="3967">
                  <c:v>1.1911733362380267E-2</c:v>
                </c:pt>
                <c:pt idx="3968">
                  <c:v>1.1911192339329617E-2</c:v>
                </c:pt>
                <c:pt idx="3969">
                  <c:v>1.1910645130091123E-2</c:v>
                </c:pt>
                <c:pt idx="3970">
                  <c:v>1.1910091726128261E-2</c:v>
                </c:pt>
                <c:pt idx="3971">
                  <c:v>1.1909532118892924E-2</c:v>
                </c:pt>
                <c:pt idx="3972">
                  <c:v>1.1908966299842807E-2</c:v>
                </c:pt>
                <c:pt idx="3973">
                  <c:v>1.1908394260424031E-2</c:v>
                </c:pt>
              </c:numCache>
            </c:numRef>
          </c:yVal>
          <c:smooth val="1"/>
        </c:ser>
        <c:ser>
          <c:idx val="1"/>
          <c:order val="1"/>
          <c:tx>
            <c:v>EUR6M_LCH</c:v>
          </c:tx>
          <c:marker>
            <c:symbol val="dash"/>
            <c:size val="2"/>
          </c:marker>
          <c:xVal>
            <c:numRef>
              <c:f>CURVE_ANALYSIS!$C$4:$C$3977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CURVE_ANALYSIS!$E$4:$E$3977</c:f>
              <c:numCache>
                <c:formatCode>0.0000%</c:formatCode>
                <c:ptCount val="3974"/>
                <c:pt idx="0">
                  <c:v>-2.6313167039534111E-3</c:v>
                </c:pt>
                <c:pt idx="1">
                  <c:v>-2.6313167040344556E-3</c:v>
                </c:pt>
                <c:pt idx="2">
                  <c:v>-2.6313167039534111E-3</c:v>
                </c:pt>
                <c:pt idx="3">
                  <c:v>-2.6313167035481853E-3</c:v>
                </c:pt>
                <c:pt idx="4">
                  <c:v>-2.6312977322678101E-3</c:v>
                </c:pt>
                <c:pt idx="5">
                  <c:v>-2.6313167007926512E-3</c:v>
                </c:pt>
                <c:pt idx="6">
                  <c:v>-2.6313167016841477E-3</c:v>
                </c:pt>
                <c:pt idx="7">
                  <c:v>-2.6313167027377342E-3</c:v>
                </c:pt>
                <c:pt idx="8">
                  <c:v>-2.6312787650990058E-3</c:v>
                </c:pt>
                <c:pt idx="9">
                  <c:v>-2.6313167032240045E-3</c:v>
                </c:pt>
                <c:pt idx="10">
                  <c:v>-2.6313167014410123E-3</c:v>
                </c:pt>
                <c:pt idx="11">
                  <c:v>-2.6313166988475687E-3</c:v>
                </c:pt>
                <c:pt idx="12">
                  <c:v>-2.6312977266758587E-3</c:v>
                </c:pt>
                <c:pt idx="13">
                  <c:v>-2.6313166968214407E-3</c:v>
                </c:pt>
                <c:pt idx="14">
                  <c:v>-2.6313166994959298E-3</c:v>
                </c:pt>
                <c:pt idx="15">
                  <c:v>-2.6313167037913207E-3</c:v>
                </c:pt>
                <c:pt idx="16">
                  <c:v>-2.6313167082488015E-3</c:v>
                </c:pt>
                <c:pt idx="17">
                  <c:v>-2.631288260830208E-3</c:v>
                </c:pt>
                <c:pt idx="18">
                  <c:v>-2.6313167152186815E-3</c:v>
                </c:pt>
                <c:pt idx="19">
                  <c:v>-2.6313167122200124E-3</c:v>
                </c:pt>
                <c:pt idx="20">
                  <c:v>-2.6313167074383504E-3</c:v>
                </c:pt>
                <c:pt idx="21">
                  <c:v>-2.6261618632835927E-3</c:v>
                </c:pt>
                <c:pt idx="22">
                  <c:v>-2.6190159180761851E-3</c:v>
                </c:pt>
                <c:pt idx="23">
                  <c:v>-2.6152758530509261E-3</c:v>
                </c:pt>
                <c:pt idx="24">
                  <c:v>-2.6114703080297283E-3</c:v>
                </c:pt>
                <c:pt idx="25">
                  <c:v>-2.6076186872370198E-3</c:v>
                </c:pt>
                <c:pt idx="26">
                  <c:v>-2.5998403642375277E-3</c:v>
                </c:pt>
                <c:pt idx="27">
                  <c:v>-2.59213953746066E-3</c:v>
                </c:pt>
                <c:pt idx="28">
                  <c:v>-2.588348605690917E-3</c:v>
                </c:pt>
                <c:pt idx="29">
                  <c:v>-2.5846280249890935E-3</c:v>
                </c:pt>
                <c:pt idx="30">
                  <c:v>-2.5809972001581629E-3</c:v>
                </c:pt>
                <c:pt idx="31">
                  <c:v>-2.5741136045728786E-3</c:v>
                </c:pt>
                <c:pt idx="32">
                  <c:v>-2.5677595469786462E-3</c:v>
                </c:pt>
                <c:pt idx="33">
                  <c:v>-2.5648685676763583E-3</c:v>
                </c:pt>
                <c:pt idx="34">
                  <c:v>-2.5621837709812103E-3</c:v>
                </c:pt>
                <c:pt idx="35">
                  <c:v>-2.5597245612169655E-3</c:v>
                </c:pt>
                <c:pt idx="36">
                  <c:v>-2.5556372269026737E-3</c:v>
                </c:pt>
                <c:pt idx="37">
                  <c:v>-2.5525316824052545E-3</c:v>
                </c:pt>
                <c:pt idx="38">
                  <c:v>-2.5514914751503565E-3</c:v>
                </c:pt>
                <c:pt idx="39">
                  <c:v>-2.5507932817373535E-3</c:v>
                </c:pt>
                <c:pt idx="40">
                  <c:v>-2.550456506809998E-3</c:v>
                </c:pt>
                <c:pt idx="41">
                  <c:v>-2.5510668769501187E-3</c:v>
                </c:pt>
                <c:pt idx="42">
                  <c:v>-2.5512786975985273E-3</c:v>
                </c:pt>
                <c:pt idx="43">
                  <c:v>-2.5490727075817309E-3</c:v>
                </c:pt>
                <c:pt idx="44">
                  <c:v>-2.5468795140001E-3</c:v>
                </c:pt>
                <c:pt idx="45">
                  <c:v>-2.544701273951829E-3</c:v>
                </c:pt>
                <c:pt idx="46">
                  <c:v>-2.5403877425148051E-3</c:v>
                </c:pt>
                <c:pt idx="47">
                  <c:v>-2.536180988709336E-3</c:v>
                </c:pt>
                <c:pt idx="48">
                  <c:v>-2.534109871345361E-3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-2.5261206198737294E-3</c:v>
                </c:pt>
                <c:pt idx="52">
                  <c:v>-2.5223444713527859E-3</c:v>
                </c:pt>
                <c:pt idx="53">
                  <c:v>-2.5205139209141364E-3</c:v>
                </c:pt>
                <c:pt idx="54">
                  <c:v>-2.5187263652398919E-3</c:v>
                </c:pt>
                <c:pt idx="55">
                  <c:v>-2.516983961510419E-3</c:v>
                </c:pt>
                <c:pt idx="56">
                  <c:v>-2.513643134291677E-3</c:v>
                </c:pt>
                <c:pt idx="57">
                  <c:v>-2.5105090051917591E-3</c:v>
                </c:pt>
                <c:pt idx="58">
                  <c:v>-2.5090247160566375E-3</c:v>
                </c:pt>
                <c:pt idx="59">
                  <c:v>-2.5075985207336665E-3</c:v>
                </c:pt>
                <c:pt idx="60">
                  <c:v>-2.5062325766465753E-3</c:v>
                </c:pt>
                <c:pt idx="61">
                  <c:v>-2.5036951358366746E-3</c:v>
                </c:pt>
                <c:pt idx="62">
                  <c:v>-2.5014144504336912E-3</c:v>
                </c:pt>
                <c:pt idx="63">
                  <c:v>-2.5003821165878312E-3</c:v>
                </c:pt>
                <c:pt idx="64">
                  <c:v>-2.4993021501388962E-3</c:v>
                </c:pt>
                <c:pt idx="65">
                  <c:v>-2.4981169457991125E-3</c:v>
                </c:pt>
                <c:pt idx="66">
                  <c:v>-2.4956782411434944E-3</c:v>
                </c:pt>
                <c:pt idx="67">
                  <c:v>-2.4932159697276068E-3</c:v>
                </c:pt>
                <c:pt idx="68">
                  <c:v>-2.4919442225558187E-3</c:v>
                </c:pt>
                <c:pt idx="69">
                  <c:v>-2.490651288626636E-3</c:v>
                </c:pt>
                <c:pt idx="70">
                  <c:v>-2.4893358755121993E-3</c:v>
                </c:pt>
                <c:pt idx="71">
                  <c:v>-2.4866067138099583E-3</c:v>
                </c:pt>
                <c:pt idx="72">
                  <c:v>-2.4838235749437727E-3</c:v>
                </c:pt>
                <c:pt idx="73">
                  <c:v>-2.482376374539747E-3</c:v>
                </c:pt>
                <c:pt idx="74">
                  <c:v>-2.4808989385182506E-3</c:v>
                </c:pt>
                <c:pt idx="75">
                  <c:v>-2.479389974370022E-3</c:v>
                </c:pt>
                <c:pt idx="76">
                  <c:v>-2.4762436887986448E-3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-2.4696017055689081E-3</c:v>
                </c:pt>
                <c:pt idx="80">
                  <c:v>-2.4678358483527347E-3</c:v>
                </c:pt>
                <c:pt idx="81">
                  <c:v>-2.464145777669644E-3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-2.4563161955532755E-3</c:v>
                </c:pt>
                <c:pt idx="85">
                  <c:v>-2.4542301032113799E-3</c:v>
                </c:pt>
                <c:pt idx="86">
                  <c:v>-2.4498695918551455E-3</c:v>
                </c:pt>
                <c:pt idx="87">
                  <c:v>-2.4459785970533418E-3</c:v>
                </c:pt>
                <c:pt idx="88">
                  <c:v>-2.4448443288671421E-3</c:v>
                </c:pt>
                <c:pt idx="89">
                  <c:v>-2.4436357119996767E-3</c:v>
                </c:pt>
                <c:pt idx="90">
                  <c:v>-2.4423500491032486E-3</c:v>
                </c:pt>
                <c:pt idx="91">
                  <c:v>-2.4394921078846597E-3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-2.4309664881473556E-3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-2.4199304471910102E-3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-2.4090427904420088E-3</c:v>
                </c:pt>
                <c:pt idx="102">
                  <c:v>-2.4029575959260041E-3</c:v>
                </c:pt>
                <c:pt idx="103">
                  <c:v>-2.3996954530247487E-3</c:v>
                </c:pt>
                <c:pt idx="104">
                  <c:v>-2.3963023057404875E-3</c:v>
                </c:pt>
                <c:pt idx="105">
                  <c:v>-2.392775456475827E-3</c:v>
                </c:pt>
                <c:pt idx="106">
                  <c:v>-2.3852470069777986E-3</c:v>
                </c:pt>
                <c:pt idx="107">
                  <c:v>-2.377277079948122E-3</c:v>
                </c:pt>
                <c:pt idx="108">
                  <c:v>-2.3733202822271747E-3</c:v>
                </c:pt>
                <c:pt idx="109">
                  <c:v>-2.3695805757356072E-3</c:v>
                </c:pt>
                <c:pt idx="110">
                  <c:v>-2.3658225224723844E-3</c:v>
                </c:pt>
                <c:pt idx="111">
                  <c:v>-2.3582319734458119E-3</c:v>
                </c:pt>
                <c:pt idx="112">
                  <c:v>-2.3506146400960166E-3</c:v>
                </c:pt>
                <c:pt idx="113">
                  <c:v>-2.3467707011819868E-3</c:v>
                </c:pt>
                <c:pt idx="114">
                  <c:v>-2.342910754536348E-3</c:v>
                </c:pt>
                <c:pt idx="115">
                  <c:v>-2.3390351899856992E-3</c:v>
                </c:pt>
                <c:pt idx="116">
                  <c:v>-2.3312190612161734E-3</c:v>
                </c:pt>
                <c:pt idx="117">
                  <c:v>-2.323384549914354E-3</c:v>
                </c:pt>
                <c:pt idx="118">
                  <c:v>-2.31943674356284E-3</c:v>
                </c:pt>
                <c:pt idx="119">
                  <c:v>-2.3154756582665277E-3</c:v>
                </c:pt>
                <c:pt idx="120">
                  <c:v>-2.3115016837711808E-3</c:v>
                </c:pt>
                <c:pt idx="121">
                  <c:v>-2.3034981831259235E-3</c:v>
                </c:pt>
                <c:pt idx="122">
                  <c:v>-2.2954846918765721E-3</c:v>
                </c:pt>
                <c:pt idx="123">
                  <c:v>-2.2914521194376414E-3</c:v>
                </c:pt>
                <c:pt idx="124">
                  <c:v>-2.2874089969232808E-3</c:v>
                </c:pt>
                <c:pt idx="125">
                  <c:v>-2.2833557140794773E-3</c:v>
                </c:pt>
                <c:pt idx="126">
                  <c:v>-2.2752030472777255E-3</c:v>
                </c:pt>
                <c:pt idx="127">
                  <c:v>-2.2670487760326785E-3</c:v>
                </c:pt>
                <c:pt idx="128">
                  <c:v>-2.2629505390293456E-3</c:v>
                </c:pt>
                <c:pt idx="129">
                  <c:v>-2.2588444806594605E-3</c:v>
                </c:pt>
                <c:pt idx="130">
                  <c:v>-2.2527568102351098E-3</c:v>
                </c:pt>
                <c:pt idx="131">
                  <c:v>-2.2372708955989916E-3</c:v>
                </c:pt>
                <c:pt idx="132">
                  <c:v>-2.2226623535089945E-3</c:v>
                </c:pt>
                <c:pt idx="133">
                  <c:v>-2.2157939222062634E-3</c:v>
                </c:pt>
                <c:pt idx="134">
                  <c:v>-2.2092017427074529E-3</c:v>
                </c:pt>
                <c:pt idx="135">
                  <c:v>-2.2028929045613812E-3</c:v>
                </c:pt>
                <c:pt idx="136">
                  <c:v>-2.1912419914939976E-3</c:v>
                </c:pt>
                <c:pt idx="137">
                  <c:v>-2.1806327537118603E-3</c:v>
                </c:pt>
                <c:pt idx="138">
                  <c:v>-2.175846963439523E-3</c:v>
                </c:pt>
                <c:pt idx="139">
                  <c:v>-2.1713870509917203E-3</c:v>
                </c:pt>
                <c:pt idx="140">
                  <c:v>-2.167260105750521E-3</c:v>
                </c:pt>
                <c:pt idx="141">
                  <c:v>-2.1601387687993382E-3</c:v>
                </c:pt>
                <c:pt idx="142">
                  <c:v>-2.1542237850982753E-3</c:v>
                </c:pt>
                <c:pt idx="143">
                  <c:v>-2.1518680170623094E-3</c:v>
                </c:pt>
                <c:pt idx="144">
                  <c:v>-2.1498877525774631E-3</c:v>
                </c:pt>
                <c:pt idx="145">
                  <c:v>-2.1482900812580088E-3</c:v>
                </c:pt>
                <c:pt idx="146">
                  <c:v>-2.1463928735952287E-3</c:v>
                </c:pt>
                <c:pt idx="147">
                  <c:v>-2.1458671141687431E-3</c:v>
                </c:pt>
                <c:pt idx="148">
                  <c:v>-2.1462887490824607E-3</c:v>
                </c:pt>
                <c:pt idx="149">
                  <c:v>-2.1471355134193952E-3</c:v>
                </c:pt>
                <c:pt idx="150">
                  <c:v>-2.1484144966135836E-3</c:v>
                </c:pt>
                <c:pt idx="151">
                  <c:v>-2.1524359460763534E-3</c:v>
                </c:pt>
                <c:pt idx="152">
                  <c:v>-2.1569810745697879E-3</c:v>
                </c:pt>
                <c:pt idx="153">
                  <c:v>-2.1580560309585905E-3</c:v>
                </c:pt>
                <c:pt idx="154">
                  <c:v>-2.1589297848730298E-3</c:v>
                </c:pt>
                <c:pt idx="155">
                  <c:v>-2.1595977485834692E-3</c:v>
                </c:pt>
                <c:pt idx="156">
                  <c:v>-2.1602119862460293E-3</c:v>
                </c:pt>
                <c:pt idx="157">
                  <c:v>-2.1601199518755517E-3</c:v>
                </c:pt>
                <c:pt idx="158">
                  <c:v>-2.159690152407035E-3</c:v>
                </c:pt>
                <c:pt idx="159">
                  <c:v>-2.1590270376385494E-3</c:v>
                </c:pt>
                <c:pt idx="160">
                  <c:v>-2.1581260202402125E-3</c:v>
                </c:pt>
                <c:pt idx="161">
                  <c:v>-2.1554953097513646E-3</c:v>
                </c:pt>
                <c:pt idx="162">
                  <c:v>-2.1520511739049949E-3</c:v>
                </c:pt>
                <c:pt idx="163">
                  <c:v>-2.1498918305351343E-3</c:v>
                </c:pt>
                <c:pt idx="164">
                  <c:v>-2.1474670594791977E-3</c:v>
                </c:pt>
                <c:pt idx="165">
                  <c:v>-2.1447722733178862E-3</c:v>
                </c:pt>
                <c:pt idx="166">
                  <c:v>-2.1384471836055439E-3</c:v>
                </c:pt>
                <c:pt idx="167">
                  <c:v>-2.1312012256955522E-3</c:v>
                </c:pt>
                <c:pt idx="168">
                  <c:v>-2.1270875505573195E-3</c:v>
                </c:pt>
                <c:pt idx="169">
                  <c:v>-2.1226763351975867E-3</c:v>
                </c:pt>
                <c:pt idx="170">
                  <c:v>-2.1179629920232948E-3</c:v>
                </c:pt>
                <c:pt idx="171">
                  <c:v>-2.1074941066625105E-3</c:v>
                </c:pt>
                <c:pt idx="172">
                  <c:v>-2.0959965907079627E-3</c:v>
                </c:pt>
                <c:pt idx="173">
                  <c:v>-2.0910670155758634E-3</c:v>
                </c:pt>
                <c:pt idx="174">
                  <c:v>-2.0873880052168785E-3</c:v>
                </c:pt>
                <c:pt idx="175">
                  <c:v>-2.0837037881869581E-3</c:v>
                </c:pt>
                <c:pt idx="176">
                  <c:v>-2.0763068292525741E-3</c:v>
                </c:pt>
                <c:pt idx="177">
                  <c:v>-2.0689174203824038E-3</c:v>
                </c:pt>
                <c:pt idx="178">
                  <c:v>-2.0652090951446874E-3</c:v>
                </c:pt>
                <c:pt idx="179">
                  <c:v>-2.0614963333272763E-3</c:v>
                </c:pt>
                <c:pt idx="180">
                  <c:v>-2.0577792631436705E-3</c:v>
                </c:pt>
                <c:pt idx="181">
                  <c:v>-2.0503198860277174E-3</c:v>
                </c:pt>
                <c:pt idx="182">
                  <c:v>-2.0428704660973743E-3</c:v>
                </c:pt>
                <c:pt idx="183">
                  <c:v>-2.0391337793928266E-3</c:v>
                </c:pt>
                <c:pt idx="184">
                  <c:v>-2.0353935544137505E-3</c:v>
                </c:pt>
                <c:pt idx="185">
                  <c:v>-2.0316499195358073E-3</c:v>
                </c:pt>
                <c:pt idx="186">
                  <c:v>-2.0203745748826078E-3</c:v>
                </c:pt>
                <c:pt idx="187">
                  <c:v>-2.009123687945388E-3</c:v>
                </c:pt>
                <c:pt idx="188">
                  <c:v>-2.0053597768359735E-3</c:v>
                </c:pt>
                <c:pt idx="189">
                  <c:v>-1.9959221922615155E-3</c:v>
                </c:pt>
                <c:pt idx="190">
                  <c:v>-1.9865070387605193E-3</c:v>
                </c:pt>
                <c:pt idx="191">
                  <c:v>-1.9827307530108458E-3</c:v>
                </c:pt>
                <c:pt idx="192">
                  <c:v>-1.9789528542174428E-3</c:v>
                </c:pt>
                <c:pt idx="193">
                  <c:v>-1.9699193838260778E-3</c:v>
                </c:pt>
                <c:pt idx="194">
                  <c:v>-1.9605868509140274E-3</c:v>
                </c:pt>
                <c:pt idx="195">
                  <c:v>-1.9560227578381689E-3</c:v>
                </c:pt>
                <c:pt idx="196">
                  <c:v>-1.9515249448035525E-3</c:v>
                </c:pt>
                <c:pt idx="197">
                  <c:v>-1.9470946026153766E-3</c:v>
                </c:pt>
                <c:pt idx="198">
                  <c:v>-1.9384544807233186E-3</c:v>
                </c:pt>
                <c:pt idx="199">
                  <c:v>-1.9300717607827549E-3</c:v>
                </c:pt>
                <c:pt idx="200">
                  <c:v>-1.9259966366080325E-3</c:v>
                </c:pt>
                <c:pt idx="201">
                  <c:v>-1.9219961290031645E-3</c:v>
                </c:pt>
                <c:pt idx="202">
                  <c:v>-1.9180714285304107E-3</c:v>
                </c:pt>
                <c:pt idx="203">
                  <c:v>-1.9104706734595685E-3</c:v>
                </c:pt>
                <c:pt idx="204">
                  <c:v>-1.9031545182019664E-3</c:v>
                </c:pt>
                <c:pt idx="205">
                  <c:v>-1.8996267179832577E-3</c:v>
                </c:pt>
                <c:pt idx="206">
                  <c:v>-1.8961818705395001E-3</c:v>
                </c:pt>
                <c:pt idx="207">
                  <c:v>-1.8928211670002258E-3</c:v>
                </c:pt>
                <c:pt idx="208">
                  <c:v>-1.8863764441242974E-3</c:v>
                </c:pt>
                <c:pt idx="209">
                  <c:v>-1.8802436079128459E-3</c:v>
                </c:pt>
                <c:pt idx="210">
                  <c:v>-1.8773214865424048E-3</c:v>
                </c:pt>
                <c:pt idx="211">
                  <c:v>-1.8744906545561386E-3</c:v>
                </c:pt>
                <c:pt idx="212">
                  <c:v>-1.8717523025159498E-3</c:v>
                </c:pt>
                <c:pt idx="213">
                  <c:v>-1.866580274757531E-3</c:v>
                </c:pt>
                <c:pt idx="214">
                  <c:v>-1.8612537764691477E-3</c:v>
                </c:pt>
                <c:pt idx="215">
                  <c:v>-1.8579376416141395E-3</c:v>
                </c:pt>
                <c:pt idx="216">
                  <c:v>-1.8546143439013688E-3</c:v>
                </c:pt>
                <c:pt idx="217">
                  <c:v>-1.8512838317855328E-3</c:v>
                </c:pt>
                <c:pt idx="218">
                  <c:v>-1.8445891820161782E-3</c:v>
                </c:pt>
                <c:pt idx="219">
                  <c:v>-1.8378886161656771E-3</c:v>
                </c:pt>
                <c:pt idx="220">
                  <c:v>-1.8345212638796256E-3</c:v>
                </c:pt>
                <c:pt idx="221">
                  <c:v>-1.8311463898636846E-3</c:v>
                </c:pt>
                <c:pt idx="222">
                  <c:v>-1.8277639425725179E-3</c:v>
                </c:pt>
                <c:pt idx="223">
                  <c:v>-1.8209644632113517E-3</c:v>
                </c:pt>
                <c:pt idx="224">
                  <c:v>-1.8141573967186298E-3</c:v>
                </c:pt>
                <c:pt idx="225">
                  <c:v>-1.810736314652818E-3</c:v>
                </c:pt>
                <c:pt idx="226">
                  <c:v>-1.807307351741621E-3</c:v>
                </c:pt>
                <c:pt idx="227">
                  <c:v>-1.8038704569259436E-3</c:v>
                </c:pt>
                <c:pt idx="228">
                  <c:v>-1.796961123479513E-3</c:v>
                </c:pt>
                <c:pt idx="229">
                  <c:v>-1.790042530790592E-3</c:v>
                </c:pt>
                <c:pt idx="230">
                  <c:v>-1.7865652063515252E-3</c:v>
                </c:pt>
                <c:pt idx="231">
                  <c:v>-1.7830796421134311E-3</c:v>
                </c:pt>
                <c:pt idx="232">
                  <c:v>-1.7795857870171784E-3</c:v>
                </c:pt>
                <c:pt idx="233">
                  <c:v>-1.7725615753827449E-3</c:v>
                </c:pt>
                <c:pt idx="234">
                  <c:v>-1.7675348625925797E-3</c:v>
                </c:pt>
                <c:pt idx="235">
                  <c:v>-1.7677787525599608E-3</c:v>
                </c:pt>
                <c:pt idx="236">
                  <c:v>-1.767655231362986E-3</c:v>
                </c:pt>
                <c:pt idx="237">
                  <c:v>-1.7671596192718774E-3</c:v>
                </c:pt>
                <c:pt idx="238">
                  <c:v>-1.7648961594128858E-3</c:v>
                </c:pt>
                <c:pt idx="239">
                  <c:v>-1.7613626673688111E-3</c:v>
                </c:pt>
                <c:pt idx="240">
                  <c:v>-1.7589364053435357E-3</c:v>
                </c:pt>
                <c:pt idx="241">
                  <c:v>-1.756109974074642E-3</c:v>
                </c:pt>
                <c:pt idx="242">
                  <c:v>-1.7528786941383219E-3</c:v>
                </c:pt>
                <c:pt idx="243">
                  <c:v>-1.7450348972327626E-3</c:v>
                </c:pt>
                <c:pt idx="244">
                  <c:v>-1.7358114934620508E-3</c:v>
                </c:pt>
                <c:pt idx="245">
                  <c:v>-1.7304857746703436E-3</c:v>
                </c:pt>
                <c:pt idx="246">
                  <c:v>-1.724727128899602E-3</c:v>
                </c:pt>
                <c:pt idx="247">
                  <c:v>-1.7185308766217023E-3</c:v>
                </c:pt>
                <c:pt idx="248">
                  <c:v>-1.7046483237589394E-3</c:v>
                </c:pt>
                <c:pt idx="249">
                  <c:v>-1.6892762076897501E-3</c:v>
                </c:pt>
                <c:pt idx="250">
                  <c:v>-1.6808217271440844E-3</c:v>
                </c:pt>
                <c:pt idx="251">
                  <c:v>-1.6719015616238593E-3</c:v>
                </c:pt>
                <c:pt idx="252">
                  <c:v>-1.641800986085363E-3</c:v>
                </c:pt>
                <c:pt idx="253">
                  <c:v>-1.6083391246350966E-3</c:v>
                </c:pt>
                <c:pt idx="254">
                  <c:v>-1.5960281336804293E-3</c:v>
                </c:pt>
                <c:pt idx="255">
                  <c:v>-1.5798903188911177E-3</c:v>
                </c:pt>
                <c:pt idx="256">
                  <c:v>-1.5428589723113404E-3</c:v>
                </c:pt>
                <c:pt idx="257">
                  <c:v>-1.5086782072687712E-3</c:v>
                </c:pt>
                <c:pt idx="258">
                  <c:v>-1.4930294699350864E-3</c:v>
                </c:pt>
                <c:pt idx="259">
                  <c:v>-1.4782633581470689E-3</c:v>
                </c:pt>
                <c:pt idx="260">
                  <c:v>-1.4643903264379727E-3</c:v>
                </c:pt>
                <c:pt idx="261">
                  <c:v>-1.4396677915028209E-3</c:v>
                </c:pt>
                <c:pt idx="262">
                  <c:v>-1.4180380932944216E-3</c:v>
                </c:pt>
                <c:pt idx="263">
                  <c:v>-1.4087872813995381E-3</c:v>
                </c:pt>
                <c:pt idx="264">
                  <c:v>-1.4004922773688936E-3</c:v>
                </c:pt>
                <c:pt idx="265">
                  <c:v>-1.3931635357369572E-3</c:v>
                </c:pt>
                <c:pt idx="266">
                  <c:v>-1.3817739688003492E-3</c:v>
                </c:pt>
                <c:pt idx="267">
                  <c:v>-1.3737202842098602E-3</c:v>
                </c:pt>
                <c:pt idx="268">
                  <c:v>-1.371379672823764E-3</c:v>
                </c:pt>
                <c:pt idx="269">
                  <c:v>-1.3700680513871405E-3</c:v>
                </c:pt>
                <c:pt idx="270">
                  <c:v>-1.3697958740034705E-3</c:v>
                </c:pt>
                <c:pt idx="271">
                  <c:v>-1.3727634434401222E-3</c:v>
                </c:pt>
                <c:pt idx="272">
                  <c:v>-1.3818490132829506E-3</c:v>
                </c:pt>
                <c:pt idx="273">
                  <c:v>-1.3905765930337082E-3</c:v>
                </c:pt>
                <c:pt idx="274">
                  <c:v>-1.3978732519535123E-3</c:v>
                </c:pt>
                <c:pt idx="275">
                  <c:v>-1.4162220993580621E-3</c:v>
                </c:pt>
                <c:pt idx="276">
                  <c:v>-1.435729592831026E-3</c:v>
                </c:pt>
                <c:pt idx="277">
                  <c:v>-1.4422242733494125E-3</c:v>
                </c:pt>
                <c:pt idx="278">
                  <c:v>-1.4480952807915007E-3</c:v>
                </c:pt>
                <c:pt idx="279">
                  <c:v>-1.4533356538836755E-3</c:v>
                </c:pt>
                <c:pt idx="280">
                  <c:v>-1.4616736223867543E-3</c:v>
                </c:pt>
                <c:pt idx="281">
                  <c:v>-1.4678515654061128E-3</c:v>
                </c:pt>
                <c:pt idx="282">
                  <c:v>-1.4698343397374814E-3</c:v>
                </c:pt>
                <c:pt idx="283">
                  <c:v>-1.4711447091936424E-3</c:v>
                </c:pt>
                <c:pt idx="284">
                  <c:v>-1.471775712131795E-3</c:v>
                </c:pt>
                <c:pt idx="285">
                  <c:v>-1.4707324278351855E-3</c:v>
                </c:pt>
                <c:pt idx="286">
                  <c:v>-1.4673668234752501E-3</c:v>
                </c:pt>
                <c:pt idx="287">
                  <c:v>-1.4644965675340239E-3</c:v>
                </c:pt>
                <c:pt idx="288">
                  <c:v>-1.4609051747283685E-3</c:v>
                </c:pt>
                <c:pt idx="289">
                  <c:v>-1.4565856831147083E-3</c:v>
                </c:pt>
                <c:pt idx="290">
                  <c:v>-1.4454791710811796E-3</c:v>
                </c:pt>
                <c:pt idx="291">
                  <c:v>-1.4318874945634232E-3</c:v>
                </c:pt>
                <c:pt idx="292">
                  <c:v>-1.4238230829861599E-3</c:v>
                </c:pt>
                <c:pt idx="293">
                  <c:v>-1.4149888021927192E-3</c:v>
                </c:pt>
                <c:pt idx="294">
                  <c:v>-1.4053776901683443E-3</c:v>
                </c:pt>
                <c:pt idx="295">
                  <c:v>-1.3835259762120333E-3</c:v>
                </c:pt>
                <c:pt idx="296">
                  <c:v>-1.3590256956283399E-3</c:v>
                </c:pt>
                <c:pt idx="297">
                  <c:v>-1.3488301892605791E-3</c:v>
                </c:pt>
                <c:pt idx="298">
                  <c:v>-1.3417804270082696E-3</c:v>
                </c:pt>
                <c:pt idx="299">
                  <c:v>-1.3347508674717077E-3</c:v>
                </c:pt>
                <c:pt idx="300">
                  <c:v>-1.3207563700831019E-3</c:v>
                </c:pt>
                <c:pt idx="301">
                  <c:v>-1.3068428893138677E-3</c:v>
                </c:pt>
                <c:pt idx="302">
                  <c:v>-1.2999205173718882E-3</c:v>
                </c:pt>
                <c:pt idx="303">
                  <c:v>-1.2930208175416628E-3</c:v>
                </c:pt>
                <c:pt idx="304">
                  <c:v>-1.2861442012137853E-3</c:v>
                </c:pt>
                <c:pt idx="305">
                  <c:v>-1.272465535638772E-3</c:v>
                </c:pt>
                <c:pt idx="306">
                  <c:v>-1.2588768028728135E-3</c:v>
                </c:pt>
                <c:pt idx="307">
                  <c:v>-1.2521217776729826E-3</c:v>
                </c:pt>
                <c:pt idx="308">
                  <c:v>-1.245392305211666E-3</c:v>
                </c:pt>
                <c:pt idx="309">
                  <c:v>-1.2386887970419109E-3</c:v>
                </c:pt>
                <c:pt idx="310">
                  <c:v>-1.2253662725467916E-3</c:v>
                </c:pt>
                <c:pt idx="311">
                  <c:v>-1.2121426385843083E-3</c:v>
                </c:pt>
                <c:pt idx="312">
                  <c:v>-1.2055751250076899E-3</c:v>
                </c:pt>
                <c:pt idx="313">
                  <c:v>-1.1990360450419351E-3</c:v>
                </c:pt>
                <c:pt idx="314">
                  <c:v>-1.1925258100783335E-3</c:v>
                </c:pt>
                <c:pt idx="315">
                  <c:v>-1.179599735687281E-3</c:v>
                </c:pt>
                <c:pt idx="316">
                  <c:v>-1.1667815511525548E-3</c:v>
                </c:pt>
                <c:pt idx="317">
                  <c:v>-1.1604217144209467E-3</c:v>
                </c:pt>
                <c:pt idx="318">
                  <c:v>-1.1540931918506117E-3</c:v>
                </c:pt>
                <c:pt idx="319">
                  <c:v>-1.1459612900987612E-3</c:v>
                </c:pt>
                <c:pt idx="320">
                  <c:v>-1.126743983639131E-3</c:v>
                </c:pt>
                <c:pt idx="321">
                  <c:v>-1.1084181193351853E-3</c:v>
                </c:pt>
                <c:pt idx="322">
                  <c:v>-1.0997022096995116E-3</c:v>
                </c:pt>
                <c:pt idx="323">
                  <c:v>-1.0912594683129661E-3</c:v>
                </c:pt>
                <c:pt idx="324">
                  <c:v>-1.0830925025378866E-3</c:v>
                </c:pt>
                <c:pt idx="325">
                  <c:v>-1.0676877374136734E-3</c:v>
                </c:pt>
                <c:pt idx="326">
                  <c:v>-1.0532345453644603E-3</c:v>
                </c:pt>
                <c:pt idx="327">
                  <c:v>-1.0464855699172846E-3</c:v>
                </c:pt>
                <c:pt idx="328">
                  <c:v>-1.040028014805234E-3</c:v>
                </c:pt>
                <c:pt idx="329">
                  <c:v>-1.0338644877896006E-3</c:v>
                </c:pt>
                <c:pt idx="330">
                  <c:v>-1.0225276994172089E-3</c:v>
                </c:pt>
                <c:pt idx="331">
                  <c:v>-1.0122028078555576E-3</c:v>
                </c:pt>
                <c:pt idx="332">
                  <c:v>-1.0075485324348243E-3</c:v>
                </c:pt>
                <c:pt idx="333">
                  <c:v>-1.0032039296283594E-3</c:v>
                </c:pt>
                <c:pt idx="334">
                  <c:v>-9.9917160702704135E-4</c:v>
                </c:pt>
                <c:pt idx="335">
                  <c:v>-9.9215823615731303E-4</c:v>
                </c:pt>
                <c:pt idx="336">
                  <c:v>-9.8621726768657555E-4</c:v>
                </c:pt>
                <c:pt idx="337">
                  <c:v>-9.8378545781767097E-4</c:v>
                </c:pt>
                <c:pt idx="338">
                  <c:v>-9.8168157310164371E-4</c:v>
                </c:pt>
                <c:pt idx="339">
                  <c:v>-9.7990822055155145E-4</c:v>
                </c:pt>
                <c:pt idx="340">
                  <c:v>-9.7747370988331811E-4</c:v>
                </c:pt>
                <c:pt idx="341">
                  <c:v>-9.745386732854421E-4</c:v>
                </c:pt>
                <c:pt idx="342">
                  <c:v>-9.7094649595855806E-4</c:v>
                </c:pt>
                <c:pt idx="343">
                  <c:v>-9.6733332517308325E-4</c:v>
                </c:pt>
                <c:pt idx="344">
                  <c:v>-9.6369896252752321E-4</c:v>
                </c:pt>
                <c:pt idx="345">
                  <c:v>-9.5635610073404795E-4</c:v>
                </c:pt>
                <c:pt idx="346">
                  <c:v>-9.4894562847451069E-4</c:v>
                </c:pt>
                <c:pt idx="347">
                  <c:v>-9.4520233269352477E-4</c:v>
                </c:pt>
                <c:pt idx="348">
                  <c:v>-9.4143665561554225E-4</c:v>
                </c:pt>
                <c:pt idx="349">
                  <c:v>-9.3764839867680936E-4</c:v>
                </c:pt>
                <c:pt idx="350">
                  <c:v>-9.2999325845169695E-4</c:v>
                </c:pt>
                <c:pt idx="351">
                  <c:v>-9.2226560889989027E-4</c:v>
                </c:pt>
                <c:pt idx="352">
                  <c:v>-9.1836147954925992E-4</c:v>
                </c:pt>
                <c:pt idx="353">
                  <c:v>-9.1443358073783974E-4</c:v>
                </c:pt>
                <c:pt idx="354">
                  <c:v>-9.1048171455006483E-4</c:v>
                </c:pt>
                <c:pt idx="355">
                  <c:v>-9.024948670598176E-4</c:v>
                </c:pt>
                <c:pt idx="356">
                  <c:v>-8.9443060791662967E-4</c:v>
                </c:pt>
                <c:pt idx="357">
                  <c:v>-8.9035592971004182E-4</c:v>
                </c:pt>
                <c:pt idx="358">
                  <c:v>-8.8625609420176518E-4</c:v>
                </c:pt>
                <c:pt idx="359">
                  <c:v>-8.8213090323290575E-4</c:v>
                </c:pt>
                <c:pt idx="360">
                  <c:v>-8.7379291976397405E-4</c:v>
                </c:pt>
                <c:pt idx="361">
                  <c:v>-8.6537261906033316E-4</c:v>
                </c:pt>
                <c:pt idx="362">
                  <c:v>-8.611176766211325E-4</c:v>
                </c:pt>
                <c:pt idx="363">
                  <c:v>-8.5990061903293757E-4</c:v>
                </c:pt>
                <c:pt idx="364">
                  <c:v>-8.613569504529251E-4</c:v>
                </c:pt>
                <c:pt idx="365">
                  <c:v>-8.6233737803611838E-4</c:v>
                </c:pt>
                <c:pt idx="366">
                  <c:v>-8.6136840240044331E-4</c:v>
                </c:pt>
                <c:pt idx="367">
                  <c:v>-8.598945167630238E-4</c:v>
                </c:pt>
                <c:pt idx="368">
                  <c:v>-8.5782061962785513E-4</c:v>
                </c:pt>
                <c:pt idx="369">
                  <c:v>-8.5514205513060508E-4</c:v>
                </c:pt>
                <c:pt idx="370">
                  <c:v>-8.4774411827382909E-4</c:v>
                </c:pt>
                <c:pt idx="371">
                  <c:v>-8.3828800050091514E-4</c:v>
                </c:pt>
                <c:pt idx="372">
                  <c:v>-8.325162577621436E-4</c:v>
                </c:pt>
                <c:pt idx="373">
                  <c:v>-8.2611191096074524E-4</c:v>
                </c:pt>
                <c:pt idx="374">
                  <c:v>-8.1907030434741584E-4</c:v>
                </c:pt>
                <c:pt idx="375">
                  <c:v>-8.028378453970251E-4</c:v>
                </c:pt>
                <c:pt idx="376">
                  <c:v>-7.8443815780079743E-4</c:v>
                </c:pt>
                <c:pt idx="377">
                  <c:v>-7.7414041084314324E-4</c:v>
                </c:pt>
                <c:pt idx="378">
                  <c:v>-7.6317746739123452E-4</c:v>
                </c:pt>
                <c:pt idx="379">
                  <c:v>-7.5154467164076626E-4</c:v>
                </c:pt>
                <c:pt idx="380">
                  <c:v>-7.2602151430302105E-4</c:v>
                </c:pt>
                <c:pt idx="381">
                  <c:v>-6.9822184253826003E-4</c:v>
                </c:pt>
                <c:pt idx="382">
                  <c:v>-6.8316994322521198E-4</c:v>
                </c:pt>
                <c:pt idx="383">
                  <c:v>-6.6742025490065674E-4</c:v>
                </c:pt>
                <c:pt idx="384">
                  <c:v>-6.5096812137275942E-4</c:v>
                </c:pt>
                <c:pt idx="385">
                  <c:v>-6.0856477141362267E-4</c:v>
                </c:pt>
                <c:pt idx="386">
                  <c:v>-5.6617695612892868E-4</c:v>
                </c:pt>
                <c:pt idx="387">
                  <c:v>-5.4679130109417848E-4</c:v>
                </c:pt>
                <c:pt idx="388">
                  <c:v>-5.2850360809990457E-4</c:v>
                </c:pt>
                <c:pt idx="389">
                  <c:v>-5.1132234784238969E-4</c:v>
                </c:pt>
                <c:pt idx="390">
                  <c:v>-4.8068965805987804E-4</c:v>
                </c:pt>
                <c:pt idx="391">
                  <c:v>-4.5383105131478394E-4</c:v>
                </c:pt>
                <c:pt idx="392">
                  <c:v>-4.4230901709050327E-4</c:v>
                </c:pt>
                <c:pt idx="393">
                  <c:v>-4.3194424038158689E-4</c:v>
                </c:pt>
                <c:pt idx="394">
                  <c:v>-4.2274519199867117E-4</c:v>
                </c:pt>
                <c:pt idx="395">
                  <c:v>-4.0827475276707901E-4</c:v>
                </c:pt>
                <c:pt idx="396">
                  <c:v>-3.9777569494072032E-4</c:v>
                </c:pt>
                <c:pt idx="397">
                  <c:v>-3.9453234831322799E-4</c:v>
                </c:pt>
                <c:pt idx="398">
                  <c:v>-3.9250555434438569E-4</c:v>
                </c:pt>
                <c:pt idx="399">
                  <c:v>-3.9170378336544426E-4</c:v>
                </c:pt>
                <c:pt idx="400">
                  <c:v>-3.9422557945009576E-4</c:v>
                </c:pt>
                <c:pt idx="401">
                  <c:v>-4.0091634377940313E-4</c:v>
                </c:pt>
                <c:pt idx="402">
                  <c:v>-4.0636674816604606E-4</c:v>
                </c:pt>
                <c:pt idx="403">
                  <c:v>-4.13092999347788E-4</c:v>
                </c:pt>
                <c:pt idx="404">
                  <c:v>-4.2110356787814504E-4</c:v>
                </c:pt>
                <c:pt idx="405">
                  <c:v>-4.4144758203289684E-4</c:v>
                </c:pt>
                <c:pt idx="406">
                  <c:v>-4.6369769612796533E-4</c:v>
                </c:pt>
                <c:pt idx="407">
                  <c:v>-4.7190022062423788E-4</c:v>
                </c:pt>
                <c:pt idx="408">
                  <c:v>-4.7927409774173345E-4</c:v>
                </c:pt>
                <c:pt idx="409">
                  <c:v>-4.8581320147093112E-4</c:v>
                </c:pt>
                <c:pt idx="410">
                  <c:v>-4.9607752664648796E-4</c:v>
                </c:pt>
                <c:pt idx="411">
                  <c:v>-5.0349936194015929E-4</c:v>
                </c:pt>
                <c:pt idx="412">
                  <c:v>-5.0577270812587742E-4</c:v>
                </c:pt>
                <c:pt idx="413">
                  <c:v>-5.0717452463531121E-4</c:v>
                </c:pt>
                <c:pt idx="414">
                  <c:v>-5.0769868554140544E-4</c:v>
                </c:pt>
                <c:pt idx="415">
                  <c:v>-5.0579015676955089E-4</c:v>
                </c:pt>
                <c:pt idx="416">
                  <c:v>-5.0089624976991495E-4</c:v>
                </c:pt>
                <c:pt idx="417">
                  <c:v>-4.969402406299157E-4</c:v>
                </c:pt>
                <c:pt idx="418">
                  <c:v>-4.9206981915912544E-4</c:v>
                </c:pt>
                <c:pt idx="419">
                  <c:v>-4.8627885933647745E-4</c:v>
                </c:pt>
                <c:pt idx="420">
                  <c:v>-4.7159723821521766E-4</c:v>
                </c:pt>
                <c:pt idx="421">
                  <c:v>-4.5378711299337072E-4</c:v>
                </c:pt>
                <c:pt idx="422">
                  <c:v>-4.4330156911310734E-4</c:v>
                </c:pt>
                <c:pt idx="423">
                  <c:v>-4.3185872978773358E-4</c:v>
                </c:pt>
                <c:pt idx="424">
                  <c:v>-4.1945246913021835E-4</c:v>
                </c:pt>
                <c:pt idx="425">
                  <c:v>-3.9139749238985988E-4</c:v>
                </c:pt>
                <c:pt idx="426">
                  <c:v>-3.6007068795230709E-4</c:v>
                </c:pt>
                <c:pt idx="427">
                  <c:v>-3.4275542718857052E-4</c:v>
                </c:pt>
                <c:pt idx="428">
                  <c:v>-3.2659655212267084E-4</c:v>
                </c:pt>
                <c:pt idx="429">
                  <c:v>-3.1256321858456052E-4</c:v>
                </c:pt>
                <c:pt idx="430">
                  <c:v>-2.8602695596656176E-4</c:v>
                </c:pt>
                <c:pt idx="431">
                  <c:v>-2.6103817994920647E-4</c:v>
                </c:pt>
                <c:pt idx="432">
                  <c:v>-2.4932540419716153E-4</c:v>
                </c:pt>
                <c:pt idx="433">
                  <c:v>-2.3808658604998091E-4</c:v>
                </c:pt>
                <c:pt idx="434">
                  <c:v>-2.2732500731714159E-4</c:v>
                </c:pt>
                <c:pt idx="435">
                  <c:v>-2.0740894043147474E-4</c:v>
                </c:pt>
                <c:pt idx="436">
                  <c:v>-1.8911672731425713E-4</c:v>
                </c:pt>
                <c:pt idx="437">
                  <c:v>-1.8079057584970772E-4</c:v>
                </c:pt>
                <c:pt idx="438">
                  <c:v>-1.7296135580701185E-4</c:v>
                </c:pt>
                <c:pt idx="439">
                  <c:v>-1.6563234905419424E-4</c:v>
                </c:pt>
                <c:pt idx="440">
                  <c:v>-1.5265805956960913E-4</c:v>
                </c:pt>
                <c:pt idx="441">
                  <c:v>-1.3677863522533072E-4</c:v>
                </c:pt>
                <c:pt idx="442">
                  <c:v>-1.2861096122737924E-4</c:v>
                </c:pt>
                <c:pt idx="443">
                  <c:v>-1.2290005026283204E-4</c:v>
                </c:pt>
                <c:pt idx="444">
                  <c:v>-1.1843075267757215E-4</c:v>
                </c:pt>
                <c:pt idx="445">
                  <c:v>-1.1736797059954929E-4</c:v>
                </c:pt>
                <c:pt idx="446">
                  <c:v>-1.1738655668803188E-4</c:v>
                </c:pt>
                <c:pt idx="447">
                  <c:v>-1.1926063558128558E-4</c:v>
                </c:pt>
                <c:pt idx="448">
                  <c:v>-1.2150710559548781E-4</c:v>
                </c:pt>
                <c:pt idx="449">
                  <c:v>-1.2077315833897685E-4</c:v>
                </c:pt>
                <c:pt idx="450">
                  <c:v>-1.1974543033737745E-4</c:v>
                </c:pt>
                <c:pt idx="451">
                  <c:v>-1.184219900920158E-4</c:v>
                </c:pt>
                <c:pt idx="452">
                  <c:v>-1.1477970966487897E-4</c:v>
                </c:pt>
                <c:pt idx="453">
                  <c:v>-1.1013248061802096E-4</c:v>
                </c:pt>
                <c:pt idx="454">
                  <c:v>-1.0730150929510942E-4</c:v>
                </c:pt>
                <c:pt idx="455">
                  <c:v>-1.041632376766092E-4</c:v>
                </c:pt>
                <c:pt idx="456">
                  <c:v>-1.0071573441486174E-4</c:v>
                </c:pt>
                <c:pt idx="457">
                  <c:v>-9.2780275364824261E-5</c:v>
                </c:pt>
                <c:pt idx="458">
                  <c:v>-8.3794777759548569E-5</c:v>
                </c:pt>
                <c:pt idx="459">
                  <c:v>-7.8772145843544433E-5</c:v>
                </c:pt>
                <c:pt idx="460">
                  <c:v>-7.3428694161247813E-5</c:v>
                </c:pt>
                <c:pt idx="461">
                  <c:v>-6.7762491271278154E-5</c:v>
                </c:pt>
                <c:pt idx="462">
                  <c:v>-5.5344583201023502E-5</c:v>
                </c:pt>
                <c:pt idx="463">
                  <c:v>-4.183154092649669E-5</c:v>
                </c:pt>
                <c:pt idx="464">
                  <c:v>-3.4522611766993474E-5</c:v>
                </c:pt>
                <c:pt idx="465">
                  <c:v>-2.6879343195751699E-5</c:v>
                </c:pt>
                <c:pt idx="466">
                  <c:v>-1.8899804000185201E-5</c:v>
                </c:pt>
                <c:pt idx="467">
                  <c:v>-1.8101661422487116E-6</c:v>
                </c:pt>
                <c:pt idx="468">
                  <c:v>1.6419687893025646E-5</c:v>
                </c:pt>
                <c:pt idx="469">
                  <c:v>2.5941449875641335E-5</c:v>
                </c:pt>
                <c:pt idx="470">
                  <c:v>3.5217505675758304E-5</c:v>
                </c:pt>
                <c:pt idx="471">
                  <c:v>4.4202327010361906E-5</c:v>
                </c:pt>
                <c:pt idx="472">
                  <c:v>6.1191989088476545E-5</c:v>
                </c:pt>
                <c:pt idx="473">
                  <c:v>7.719243183086866E-5</c:v>
                </c:pt>
                <c:pt idx="474">
                  <c:v>8.4693454446779114E-5</c:v>
                </c:pt>
                <c:pt idx="475">
                  <c:v>9.1892192380819697E-5</c:v>
                </c:pt>
                <c:pt idx="476">
                  <c:v>9.8786803738445033E-5</c:v>
                </c:pt>
                <c:pt idx="477">
                  <c:v>1.1155309702942412E-4</c:v>
                </c:pt>
                <c:pt idx="478">
                  <c:v>1.2328715021795705E-4</c:v>
                </c:pt>
                <c:pt idx="479">
                  <c:v>1.2863350356151937E-4</c:v>
                </c:pt>
                <c:pt idx="480">
                  <c:v>1.3366468028517525E-4</c:v>
                </c:pt>
                <c:pt idx="481">
                  <c:v>1.383788386252537E-4</c:v>
                </c:pt>
                <c:pt idx="482">
                  <c:v>1.467412778489877E-4</c:v>
                </c:pt>
                <c:pt idx="483">
                  <c:v>1.5402845426525352E-4</c:v>
                </c:pt>
                <c:pt idx="484">
                  <c:v>1.5712989541909558E-4</c:v>
                </c:pt>
                <c:pt idx="485">
                  <c:v>1.599032678821664E-4</c:v>
                </c:pt>
                <c:pt idx="486">
                  <c:v>1.623467302258486E-4</c:v>
                </c:pt>
                <c:pt idx="487">
                  <c:v>1.6612482140142287E-4</c:v>
                </c:pt>
                <c:pt idx="488">
                  <c:v>1.6878464377498005E-4</c:v>
                </c:pt>
                <c:pt idx="489">
                  <c:v>1.6913934193558283E-4</c:v>
                </c:pt>
                <c:pt idx="490">
                  <c:v>1.6922615944042576E-4</c:v>
                </c:pt>
                <c:pt idx="491">
                  <c:v>1.697002938339003E-4</c:v>
                </c:pt>
                <c:pt idx="492">
                  <c:v>1.7195127410150866E-4</c:v>
                </c:pt>
                <c:pt idx="493">
                  <c:v>1.7551629735396444E-4</c:v>
                </c:pt>
                <c:pt idx="494">
                  <c:v>1.7796173938297927E-4</c:v>
                </c:pt>
                <c:pt idx="495">
                  <c:v>1.8080838759598289E-4</c:v>
                </c:pt>
                <c:pt idx="496">
                  <c:v>1.8405855689847944E-4</c:v>
                </c:pt>
                <c:pt idx="497">
                  <c:v>1.9191564160826212E-4</c:v>
                </c:pt>
                <c:pt idx="498">
                  <c:v>2.011407441051623E-4</c:v>
                </c:pt>
                <c:pt idx="499">
                  <c:v>2.0644324294381548E-4</c:v>
                </c:pt>
                <c:pt idx="500">
                  <c:v>2.1216315236625085E-4</c:v>
                </c:pt>
                <c:pt idx="501">
                  <c:v>2.1830278746097284E-4</c:v>
                </c:pt>
                <c:pt idx="502">
                  <c:v>2.3199286475541629E-4</c:v>
                </c:pt>
                <c:pt idx="503">
                  <c:v>2.4710488166409145E-4</c:v>
                </c:pt>
                <c:pt idx="504">
                  <c:v>2.5537786844129109E-4</c:v>
                </c:pt>
                <c:pt idx="505">
                  <c:v>2.6408447031564357E-4</c:v>
                </c:pt>
                <c:pt idx="506">
                  <c:v>2.7322700215602337E-4</c:v>
                </c:pt>
                <c:pt idx="507">
                  <c:v>2.9297697602160346E-4</c:v>
                </c:pt>
                <c:pt idx="508">
                  <c:v>3.1420272927514036E-4</c:v>
                </c:pt>
                <c:pt idx="509">
                  <c:v>3.2555963548369334E-4</c:v>
                </c:pt>
                <c:pt idx="510">
                  <c:v>3.3736636147538334E-4</c:v>
                </c:pt>
                <c:pt idx="511">
                  <c:v>3.4962522202372666E-4</c:v>
                </c:pt>
                <c:pt idx="512">
                  <c:v>3.6373362631666984E-4</c:v>
                </c:pt>
                <c:pt idx="513">
                  <c:v>3.7418644670384263E-4</c:v>
                </c:pt>
                <c:pt idx="514">
                  <c:v>3.7942356659045889E-4</c:v>
                </c:pt>
                <c:pt idx="515">
                  <c:v>3.8466704455939913E-4</c:v>
                </c:pt>
                <c:pt idx="516">
                  <c:v>3.8991690784281993E-4</c:v>
                </c:pt>
                <c:pt idx="517">
                  <c:v>4.0043849493862961E-4</c:v>
                </c:pt>
                <c:pt idx="518">
                  <c:v>4.1098076111492063E-4</c:v>
                </c:pt>
                <c:pt idx="519">
                  <c:v>4.1626296099310885E-4</c:v>
                </c:pt>
                <c:pt idx="520">
                  <c:v>4.2155171002455276E-4</c:v>
                </c:pt>
                <c:pt idx="521">
                  <c:v>4.3746523296144067E-4</c:v>
                </c:pt>
                <c:pt idx="522">
                  <c:v>4.5342326812046311E-4</c:v>
                </c:pt>
                <c:pt idx="523">
                  <c:v>4.5875862672476987E-4</c:v>
                </c:pt>
                <c:pt idx="524">
                  <c:v>4.6410075294775732E-4</c:v>
                </c:pt>
                <c:pt idx="525">
                  <c:v>4.748083187680545E-4</c:v>
                </c:pt>
                <c:pt idx="526">
                  <c:v>4.8553748162906402E-4</c:v>
                </c:pt>
                <c:pt idx="527">
                  <c:v>4.9360584304785509E-4</c:v>
                </c:pt>
                <c:pt idx="528">
                  <c:v>5.0168742755012064E-4</c:v>
                </c:pt>
                <c:pt idx="529">
                  <c:v>5.1249201035702212E-4</c:v>
                </c:pt>
                <c:pt idx="530">
                  <c:v>5.2331862356902741E-4</c:v>
                </c:pt>
                <c:pt idx="531">
                  <c:v>5.287440929889625E-4</c:v>
                </c:pt>
                <c:pt idx="532">
                  <c:v>5.3417668518133195E-4</c:v>
                </c:pt>
                <c:pt idx="533">
                  <c:v>5.3961642745944927E-4</c:v>
                </c:pt>
                <c:pt idx="534">
                  <c:v>5.5052071268375617E-4</c:v>
                </c:pt>
                <c:pt idx="535">
                  <c:v>5.6144744406051912E-4</c:v>
                </c:pt>
                <c:pt idx="536">
                  <c:v>5.6692334650774458E-4</c:v>
                </c:pt>
                <c:pt idx="537">
                  <c:v>5.7240656308277802E-4</c:v>
                </c:pt>
                <c:pt idx="538">
                  <c:v>5.7789712081529902E-4</c:v>
                </c:pt>
                <c:pt idx="539">
                  <c:v>5.8890379396366304E-4</c:v>
                </c:pt>
                <c:pt idx="540">
                  <c:v>5.9993331092451983E-4</c:v>
                </c:pt>
                <c:pt idx="541">
                  <c:v>6.0546098483365575E-4</c:v>
                </c:pt>
                <c:pt idx="542">
                  <c:v>6.1099616386146784E-4</c:v>
                </c:pt>
                <c:pt idx="543">
                  <c:v>6.1653887540237453E-4</c:v>
                </c:pt>
                <c:pt idx="544">
                  <c:v>6.2765062245538465E-4</c:v>
                </c:pt>
                <c:pt idx="545">
                  <c:v>6.3878559227563457E-4</c:v>
                </c:pt>
                <c:pt idx="546">
                  <c:v>6.4436637583959973E-4</c:v>
                </c:pt>
                <c:pt idx="547">
                  <c:v>6.4995485571593312E-4</c:v>
                </c:pt>
                <c:pt idx="548">
                  <c:v>6.5555105925855974E-4</c:v>
                </c:pt>
                <c:pt idx="549">
                  <c:v>6.6677056640732037E-4</c:v>
                </c:pt>
                <c:pt idx="550">
                  <c:v>6.7801365607652252E-4</c:v>
                </c:pt>
                <c:pt idx="551">
                  <c:v>6.8364888761127042E-4</c:v>
                </c:pt>
                <c:pt idx="552">
                  <c:v>6.8929200665229003E-4</c:v>
                </c:pt>
                <c:pt idx="553">
                  <c:v>6.9494304043196729E-4</c:v>
                </c:pt>
                <c:pt idx="554">
                  <c:v>7.0627299407170167E-4</c:v>
                </c:pt>
                <c:pt idx="555">
                  <c:v>7.1762687034070377E-4</c:v>
                </c:pt>
                <c:pt idx="556">
                  <c:v>7.2331788808263381E-4</c:v>
                </c:pt>
                <c:pt idx="557">
                  <c:v>7.290169845249547E-4</c:v>
                </c:pt>
                <c:pt idx="558">
                  <c:v>7.3472418694060684E-4</c:v>
                </c:pt>
                <c:pt idx="559">
                  <c:v>7.4616727373219018E-4</c:v>
                </c:pt>
                <c:pt idx="560">
                  <c:v>7.5763460305170751E-4</c:v>
                </c:pt>
                <c:pt idx="561">
                  <c:v>7.6338274527926349E-4</c:v>
                </c:pt>
                <c:pt idx="562">
                  <c:v>7.6913915744207257E-4</c:v>
                </c:pt>
                <c:pt idx="563">
                  <c:v>7.7490386661048982E-4</c:v>
                </c:pt>
                <c:pt idx="564">
                  <c:v>7.8646277374499703E-4</c:v>
                </c:pt>
                <c:pt idx="565">
                  <c:v>7.9804622220379633E-4</c:v>
                </c:pt>
                <c:pt idx="566">
                  <c:v>8.0385282719697203E-4</c:v>
                </c:pt>
                <c:pt idx="567">
                  <c:v>8.0966789327943981E-4</c:v>
                </c:pt>
                <c:pt idx="568">
                  <c:v>8.1549144776472732E-4</c:v>
                </c:pt>
                <c:pt idx="569">
                  <c:v>8.2716886240441511E-4</c:v>
                </c:pt>
                <c:pt idx="570">
                  <c:v>8.3887109576164724E-4</c:v>
                </c:pt>
                <c:pt idx="571">
                  <c:v>8.4473750188306215E-4</c:v>
                </c:pt>
                <c:pt idx="572">
                  <c:v>8.5061256020751346E-4</c:v>
                </c:pt>
                <c:pt idx="573">
                  <c:v>8.5649629812960823E-4</c:v>
                </c:pt>
                <c:pt idx="574">
                  <c:v>8.6829490802449081E-4</c:v>
                </c:pt>
                <c:pt idx="575">
                  <c:v>8.8011859182265462E-4</c:v>
                </c:pt>
                <c:pt idx="576">
                  <c:v>8.86046137314969E-4</c:v>
                </c:pt>
                <c:pt idx="577">
                  <c:v>8.9198252624586604E-4</c:v>
                </c:pt>
                <c:pt idx="578">
                  <c:v>8.9792778584789313E-4</c:v>
                </c:pt>
                <c:pt idx="579">
                  <c:v>9.0985027898018783E-4</c:v>
                </c:pt>
                <c:pt idx="580">
                  <c:v>9.2179807845505228E-4</c:v>
                </c:pt>
                <c:pt idx="581">
                  <c:v>9.2778810152204308E-4</c:v>
                </c:pt>
                <c:pt idx="582">
                  <c:v>9.3378715926340026E-4</c:v>
                </c:pt>
                <c:pt idx="583">
                  <c:v>9.3979527903327521E-4</c:v>
                </c:pt>
                <c:pt idx="584">
                  <c:v>9.5184434362699337E-4</c:v>
                </c:pt>
                <c:pt idx="585">
                  <c:v>9.6391892345499132E-4</c:v>
                </c:pt>
                <c:pt idx="586">
                  <c:v>9.6997276258577213E-4</c:v>
                </c:pt>
                <c:pt idx="587">
                  <c:v>9.7603582750537465E-4</c:v>
                </c:pt>
                <c:pt idx="588">
                  <c:v>9.8210814556798473E-4</c:v>
                </c:pt>
                <c:pt idx="589">
                  <c:v>9.9428647035561778E-4</c:v>
                </c:pt>
                <c:pt idx="590">
                  <c:v>1.0064904951572323E-3</c:v>
                </c:pt>
                <c:pt idx="591">
                  <c:v>1.0126094885589585E-3</c:v>
                </c:pt>
                <c:pt idx="592">
                  <c:v>1.0187378988236841E-3</c:v>
                </c:pt>
                <c:pt idx="593">
                  <c:v>1.0248757534677244E-3</c:v>
                </c:pt>
                <c:pt idx="594">
                  <c:v>1.0371860276196939E-3</c:v>
                </c:pt>
                <c:pt idx="595">
                  <c:v>1.0495221614222905E-3</c:v>
                </c:pt>
                <c:pt idx="596">
                  <c:v>1.0557076473443785E-3</c:v>
                </c:pt>
                <c:pt idx="597">
                  <c:v>1.0619027414470353E-3</c:v>
                </c:pt>
                <c:pt idx="598">
                  <c:v>1.0681074709224252E-3</c:v>
                </c:pt>
                <c:pt idx="599">
                  <c:v>1.0805523837878863E-3</c:v>
                </c:pt>
                <c:pt idx="600">
                  <c:v>1.0930232904066124E-3</c:v>
                </c:pt>
                <c:pt idx="601">
                  <c:v>1.0992766070597275E-3</c:v>
                </c:pt>
                <c:pt idx="602">
                  <c:v>1.1055397231707132E-3</c:v>
                </c:pt>
                <c:pt idx="603">
                  <c:v>1.1118126659317709E-3</c:v>
                </c:pt>
                <c:pt idx="604">
                  <c:v>1.1243949073337148E-3</c:v>
                </c:pt>
                <c:pt idx="605">
                  <c:v>1.1370032499954882E-3</c:v>
                </c:pt>
                <c:pt idx="606">
                  <c:v>1.1433257359162894E-3</c:v>
                </c:pt>
                <c:pt idx="607">
                  <c:v>1.1496582122888599E-3</c:v>
                </c:pt>
                <c:pt idx="608">
                  <c:v>1.1560007065485795E-3</c:v>
                </c:pt>
                <c:pt idx="609">
                  <c:v>1.1687229666606756E-3</c:v>
                </c:pt>
                <c:pt idx="610">
                  <c:v>1.181471408492192E-3</c:v>
                </c:pt>
                <c:pt idx="611">
                  <c:v>1.187864401732899E-3</c:v>
                </c:pt>
                <c:pt idx="612">
                  <c:v>1.1942675767032038E-3</c:v>
                </c:pt>
                <c:pt idx="613">
                  <c:v>1.2006809607980017E-3</c:v>
                </c:pt>
                <c:pt idx="614">
                  <c:v>1.2135459303461269E-3</c:v>
                </c:pt>
                <c:pt idx="615">
                  <c:v>1.2264371337267163E-3</c:v>
                </c:pt>
                <c:pt idx="616">
                  <c:v>1.2329019727466597E-3</c:v>
                </c:pt>
                <c:pt idx="617">
                  <c:v>1.2393771846527313E-3</c:v>
                </c:pt>
                <c:pt idx="618">
                  <c:v>1.2458627967993413E-3</c:v>
                </c:pt>
                <c:pt idx="619">
                  <c:v>1.2588731667908355E-3</c:v>
                </c:pt>
                <c:pt idx="620">
                  <c:v>1.2719097939475376E-3</c:v>
                </c:pt>
                <c:pt idx="621">
                  <c:v>1.2784478169648229E-3</c:v>
                </c:pt>
                <c:pt idx="622">
                  <c:v>1.284996404025042E-3</c:v>
                </c:pt>
                <c:pt idx="623">
                  <c:v>1.2915555826447395E-3</c:v>
                </c:pt>
                <c:pt idx="624">
                  <c:v>1.3047140446384936E-3</c:v>
                </c:pt>
                <c:pt idx="625">
                  <c:v>1.3178987570924563E-3</c:v>
                </c:pt>
                <c:pt idx="626">
                  <c:v>1.3245113024487091E-3</c:v>
                </c:pt>
                <c:pt idx="627">
                  <c:v>1.3311346030049841E-3</c:v>
                </c:pt>
                <c:pt idx="628">
                  <c:v>1.3377686862778662E-3</c:v>
                </c:pt>
                <c:pt idx="629">
                  <c:v>1.3510779323037229E-3</c:v>
                </c:pt>
                <c:pt idx="630">
                  <c:v>1.3644133914777539E-3</c:v>
                </c:pt>
                <c:pt idx="631">
                  <c:v>1.3711017972734493E-3</c:v>
                </c:pt>
                <c:pt idx="632">
                  <c:v>1.3778011497507297E-3</c:v>
                </c:pt>
                <c:pt idx="633">
                  <c:v>1.3845114759804638E-3</c:v>
                </c:pt>
                <c:pt idx="634">
                  <c:v>1.3979741984456538E-3</c:v>
                </c:pt>
                <c:pt idx="635">
                  <c:v>1.4114630648664243E-3</c:v>
                </c:pt>
                <c:pt idx="636">
                  <c:v>1.4182286697308694E-3</c:v>
                </c:pt>
                <c:pt idx="637">
                  <c:v>1.4250054122319504E-3</c:v>
                </c:pt>
                <c:pt idx="638">
                  <c:v>1.4317933197242423E-3</c:v>
                </c:pt>
                <c:pt idx="639">
                  <c:v>1.4454122116040189E-3</c:v>
                </c:pt>
                <c:pt idx="640">
                  <c:v>1.4591994783553482E-3</c:v>
                </c:pt>
                <c:pt idx="641">
                  <c:v>1.466318728900259E-3</c:v>
                </c:pt>
                <c:pt idx="642">
                  <c:v>1.4734349229161585E-3</c:v>
                </c:pt>
                <c:pt idx="643">
                  <c:v>1.4805480213380654E-3</c:v>
                </c:pt>
                <c:pt idx="644">
                  <c:v>1.4947698252269644E-3</c:v>
                </c:pt>
                <c:pt idx="645">
                  <c:v>1.5089686764081206E-3</c:v>
                </c:pt>
                <c:pt idx="646">
                  <c:v>1.516065709790994E-3</c:v>
                </c:pt>
                <c:pt idx="647">
                  <c:v>1.5231594127846242E-3</c:v>
                </c:pt>
                <c:pt idx="648">
                  <c:v>1.5302497462024178E-3</c:v>
                </c:pt>
                <c:pt idx="649">
                  <c:v>1.5444255205302496E-3</c:v>
                </c:pt>
                <c:pt idx="650">
                  <c:v>1.5585766020040821E-3</c:v>
                </c:pt>
                <c:pt idx="651">
                  <c:v>1.5656495007566669E-3</c:v>
                </c:pt>
                <c:pt idx="652">
                  <c:v>1.5727187952189637E-3</c:v>
                </c:pt>
                <c:pt idx="653">
                  <c:v>1.5797844460827674E-3</c:v>
                </c:pt>
                <c:pt idx="654">
                  <c:v>1.5939103676952786E-3</c:v>
                </c:pt>
                <c:pt idx="655">
                  <c:v>1.6080098324541771E-3</c:v>
                </c:pt>
                <c:pt idx="656">
                  <c:v>1.6150566789441105E-3</c:v>
                </c:pt>
                <c:pt idx="657">
                  <c:v>1.622099647161378E-3</c:v>
                </c:pt>
                <c:pt idx="658">
                  <c:v>1.6291386981219212E-3</c:v>
                </c:pt>
                <c:pt idx="659">
                  <c:v>1.6432109436248128E-3</c:v>
                </c:pt>
                <c:pt idx="660">
                  <c:v>1.6572549446905727E-3</c:v>
                </c:pt>
                <c:pt idx="661">
                  <c:v>1.6642738214861111E-3</c:v>
                </c:pt>
                <c:pt idx="662">
                  <c:v>1.6712885460263213E-3</c:v>
                </c:pt>
                <c:pt idx="663">
                  <c:v>1.6782990792460577E-3</c:v>
                </c:pt>
                <c:pt idx="664">
                  <c:v>1.6923138251391744E-3</c:v>
                </c:pt>
                <c:pt idx="665">
                  <c:v>1.7062985159962145E-3</c:v>
                </c:pt>
                <c:pt idx="666">
                  <c:v>1.7132875054204945E-3</c:v>
                </c:pt>
                <c:pt idx="667">
                  <c:v>1.7202720687685968E-3</c:v>
                </c:pt>
                <c:pt idx="668">
                  <c:v>1.7272521668537653E-3</c:v>
                </c:pt>
                <c:pt idx="669">
                  <c:v>1.7412055890712228E-3</c:v>
                </c:pt>
                <c:pt idx="670">
                  <c:v>1.7551271233565942E-3</c:v>
                </c:pt>
                <c:pt idx="671">
                  <c:v>1.7620843080144591E-3</c:v>
                </c:pt>
                <c:pt idx="672">
                  <c:v>1.769036792450831E-3</c:v>
                </c:pt>
                <c:pt idx="673">
                  <c:v>1.775984537843626E-3</c:v>
                </c:pt>
                <c:pt idx="674">
                  <c:v>1.7898728122532992E-3</c:v>
                </c:pt>
                <c:pt idx="675">
                  <c:v>1.8037273440272327E-3</c:v>
                </c:pt>
                <c:pt idx="676">
                  <c:v>1.8106508061974025E-3</c:v>
                </c:pt>
                <c:pt idx="677">
                  <c:v>1.8175692942841539E-3</c:v>
                </c:pt>
                <c:pt idx="678">
                  <c:v>1.8244827692627471E-3</c:v>
                </c:pt>
                <c:pt idx="679">
                  <c:v>1.8383020714366565E-3</c:v>
                </c:pt>
                <c:pt idx="680">
                  <c:v>1.8520857549665121E-3</c:v>
                </c:pt>
                <c:pt idx="681">
                  <c:v>1.8589735771284135E-3</c:v>
                </c:pt>
                <c:pt idx="682">
                  <c:v>1.8658561513447006E-3</c:v>
                </c:pt>
                <c:pt idx="683">
                  <c:v>1.8727334384690244E-3</c:v>
                </c:pt>
                <c:pt idx="684">
                  <c:v>1.8864799434000375E-3</c:v>
                </c:pt>
                <c:pt idx="685">
                  <c:v>1.9001889332816084E-3</c:v>
                </c:pt>
                <c:pt idx="686">
                  <c:v>1.9070391979127833E-3</c:v>
                </c:pt>
                <c:pt idx="687">
                  <c:v>1.9138839406143101E-3</c:v>
                </c:pt>
                <c:pt idx="688">
                  <c:v>1.9207231223613724E-3</c:v>
                </c:pt>
                <c:pt idx="689">
                  <c:v>1.9343930048826715E-3</c:v>
                </c:pt>
                <c:pt idx="690">
                  <c:v>1.9480234560665807E-3</c:v>
                </c:pt>
                <c:pt idx="691">
                  <c:v>1.9548342456832354E-3</c:v>
                </c:pt>
                <c:pt idx="692">
                  <c:v>1.9616392393048982E-3</c:v>
                </c:pt>
                <c:pt idx="693">
                  <c:v>1.9684383980688096E-3</c:v>
                </c:pt>
                <c:pt idx="694">
                  <c:v>1.982027832598353E-3</c:v>
                </c:pt>
                <c:pt idx="695">
                  <c:v>1.9955759005241339E-3</c:v>
                </c:pt>
                <c:pt idx="696">
                  <c:v>2.0091176470614894E-3</c:v>
                </c:pt>
                <c:pt idx="697">
                  <c:v>2.0293710032630581E-3</c:v>
                </c:pt>
                <c:pt idx="698">
                  <c:v>2.0428328436416319E-3</c:v>
                </c:pt>
                <c:pt idx="699">
                  <c:v>2.0529245748866273E-3</c:v>
                </c:pt>
                <c:pt idx="700">
                  <c:v>2.062992033137897E-3</c:v>
                </c:pt>
                <c:pt idx="701">
                  <c:v>2.0764090935955714E-3</c:v>
                </c:pt>
                <c:pt idx="702">
                  <c:v>2.08978086239393E-3</c:v>
                </c:pt>
                <c:pt idx="703">
                  <c:v>2.096461721114073E-3</c:v>
                </c:pt>
                <c:pt idx="704">
                  <c:v>2.1031359623710786E-3</c:v>
                </c:pt>
                <c:pt idx="705">
                  <c:v>2.1098035467347499E-3</c:v>
                </c:pt>
                <c:pt idx="706">
                  <c:v>2.123128680223589E-3</c:v>
                </c:pt>
                <c:pt idx="707">
                  <c:v>2.136406533824642E-3</c:v>
                </c:pt>
                <c:pt idx="708">
                  <c:v>2.1430402472934307E-3</c:v>
                </c:pt>
                <c:pt idx="709">
                  <c:v>2.149667069192205E-3</c:v>
                </c:pt>
                <c:pt idx="710">
                  <c:v>2.1562869603338748E-3</c:v>
                </c:pt>
                <c:pt idx="711">
                  <c:v>2.1695163398194857E-3</c:v>
                </c:pt>
                <c:pt idx="712">
                  <c:v>2.1826964352084691E-3</c:v>
                </c:pt>
                <c:pt idx="713">
                  <c:v>2.1892810856901294E-3</c:v>
                </c:pt>
                <c:pt idx="714">
                  <c:v>2.1958585707783237E-3</c:v>
                </c:pt>
                <c:pt idx="715">
                  <c:v>2.2024288511238322E-3</c:v>
                </c:pt>
                <c:pt idx="716">
                  <c:v>2.2155586490064795E-3</c:v>
                </c:pt>
                <c:pt idx="717">
                  <c:v>2.2286371433220139E-3</c:v>
                </c:pt>
                <c:pt idx="718">
                  <c:v>2.2351708134843414E-3</c:v>
                </c:pt>
                <c:pt idx="719">
                  <c:v>2.241697043983755E-3</c:v>
                </c:pt>
                <c:pt idx="720">
                  <c:v>2.2482157960383338E-3</c:v>
                </c:pt>
                <c:pt idx="721">
                  <c:v>2.2612421844134074E-3</c:v>
                </c:pt>
                <c:pt idx="722">
                  <c:v>2.2742152354166029E-3</c:v>
                </c:pt>
                <c:pt idx="723">
                  <c:v>2.2806960074800019E-3</c:v>
                </c:pt>
                <c:pt idx="724">
                  <c:v>2.2871690661376179E-3</c:v>
                </c:pt>
                <c:pt idx="725">
                  <c:v>2.2936343722022592E-3</c:v>
                </c:pt>
                <c:pt idx="726">
                  <c:v>2.3065535225944549E-3</c:v>
                </c:pt>
                <c:pt idx="727">
                  <c:v>2.3194172885296436E-3</c:v>
                </c:pt>
                <c:pt idx="728">
                  <c:v>2.3258432448750215E-3</c:v>
                </c:pt>
                <c:pt idx="729">
                  <c:v>2.3322612139499497E-3</c:v>
                </c:pt>
                <c:pt idx="730">
                  <c:v>2.3386711566077316E-3</c:v>
                </c:pt>
                <c:pt idx="731">
                  <c:v>2.3514792401650459E-3</c:v>
                </c:pt>
                <c:pt idx="732">
                  <c:v>2.3642298795254206E-3</c:v>
                </c:pt>
                <c:pt idx="733">
                  <c:v>2.3705991027752728E-3</c:v>
                </c:pt>
                <c:pt idx="734">
                  <c:v>2.3769600647682216E-3</c:v>
                </c:pt>
                <c:pt idx="735">
                  <c:v>2.3833127261954435E-3</c:v>
                </c:pt>
                <c:pt idx="736">
                  <c:v>2.3960059136946092E-3</c:v>
                </c:pt>
                <c:pt idx="737">
                  <c:v>2.4086395855816628E-3</c:v>
                </c:pt>
                <c:pt idx="738">
                  <c:v>2.4149501580327847E-3</c:v>
                </c:pt>
                <c:pt idx="739">
                  <c:v>2.4212521952403361E-3</c:v>
                </c:pt>
                <c:pt idx="740">
                  <c:v>2.427545658179129E-3</c:v>
                </c:pt>
                <c:pt idx="741">
                  <c:v>2.440120119761482E-3</c:v>
                </c:pt>
                <c:pt idx="742">
                  <c:v>2.4526329835414516E-3</c:v>
                </c:pt>
                <c:pt idx="743">
                  <c:v>2.4588829877728352E-3</c:v>
                </c:pt>
                <c:pt idx="744">
                  <c:v>2.4651241826927268E-3</c:v>
                </c:pt>
                <c:pt idx="745">
                  <c:v>2.4713565294380048E-3</c:v>
                </c:pt>
                <c:pt idx="746">
                  <c:v>2.4838084348187189E-3</c:v>
                </c:pt>
                <c:pt idx="747">
                  <c:v>2.4961966506429544E-3</c:v>
                </c:pt>
                <c:pt idx="748">
                  <c:v>2.5023841689484996E-3</c:v>
                </c:pt>
                <c:pt idx="749">
                  <c:v>2.5085626039960027E-3</c:v>
                </c:pt>
                <c:pt idx="750">
                  <c:v>2.5147319170438862E-3</c:v>
                </c:pt>
                <c:pt idx="751">
                  <c:v>2.527057435465184E-3</c:v>
                </c:pt>
                <c:pt idx="752">
                  <c:v>2.5393171637092568E-3</c:v>
                </c:pt>
                <c:pt idx="753">
                  <c:v>2.5454402785435783E-3</c:v>
                </c:pt>
                <c:pt idx="754">
                  <c:v>2.5515540363352102E-3</c:v>
                </c:pt>
                <c:pt idx="755">
                  <c:v>2.5576583978967858E-3</c:v>
                </c:pt>
                <c:pt idx="756">
                  <c:v>2.5698536981763388E-3</c:v>
                </c:pt>
                <c:pt idx="757">
                  <c:v>2.5819810998781124E-3</c:v>
                </c:pt>
                <c:pt idx="758">
                  <c:v>2.5880378936539686E-3</c:v>
                </c:pt>
                <c:pt idx="759">
                  <c:v>2.5940850564807288E-3</c:v>
                </c:pt>
                <c:pt idx="760">
                  <c:v>2.6001225491304775E-3</c:v>
                </c:pt>
                <c:pt idx="761">
                  <c:v>2.6121837994132939E-3</c:v>
                </c:pt>
                <c:pt idx="762">
                  <c:v>2.6241750361159903E-3</c:v>
                </c:pt>
                <c:pt idx="763">
                  <c:v>2.630163591285377E-3</c:v>
                </c:pt>
                <c:pt idx="764">
                  <c:v>2.6361422414775113E-3</c:v>
                </c:pt>
                <c:pt idx="765">
                  <c:v>2.6421109477481179E-3</c:v>
                </c:pt>
                <c:pt idx="766">
                  <c:v>2.6540343156778558E-3</c:v>
                </c:pt>
                <c:pt idx="767">
                  <c:v>2.6659383255443845E-3</c:v>
                </c:pt>
                <c:pt idx="768">
                  <c:v>2.6719703721146573E-3</c:v>
                </c:pt>
                <c:pt idx="769">
                  <c:v>2.6780044150024425E-3</c:v>
                </c:pt>
                <c:pt idx="770">
                  <c:v>2.6961604030677827E-3</c:v>
                </c:pt>
                <c:pt idx="771">
                  <c:v>2.7142508138767361E-3</c:v>
                </c:pt>
                <c:pt idx="772">
                  <c:v>2.7202989406904369E-3</c:v>
                </c:pt>
                <c:pt idx="773">
                  <c:v>2.7263490953101932E-3</c:v>
                </c:pt>
                <c:pt idx="774">
                  <c:v>2.7384767290332622E-3</c:v>
                </c:pt>
                <c:pt idx="775">
                  <c:v>2.7505700700241262E-3</c:v>
                </c:pt>
                <c:pt idx="776">
                  <c:v>2.7566304225176788E-3</c:v>
                </c:pt>
                <c:pt idx="777">
                  <c:v>2.7626928261601843E-3</c:v>
                </c:pt>
                <c:pt idx="778">
                  <c:v>2.7687572852878885E-3</c:v>
                </c:pt>
                <c:pt idx="779">
                  <c:v>2.7809142614708608E-3</c:v>
                </c:pt>
                <c:pt idx="780">
                  <c:v>2.7930357533662731E-3</c:v>
                </c:pt>
                <c:pt idx="781">
                  <c:v>2.7991105479936006E-3</c:v>
                </c:pt>
                <c:pt idx="782">
                  <c:v>2.8051874216111442E-3</c:v>
                </c:pt>
                <c:pt idx="783">
                  <c:v>2.8204227247178729E-3</c:v>
                </c:pt>
                <c:pt idx="784">
                  <c:v>2.8356031109218593E-3</c:v>
                </c:pt>
                <c:pt idx="785">
                  <c:v>2.8416925407077987E-3</c:v>
                </c:pt>
                <c:pt idx="786">
                  <c:v>2.8477840768389617E-3</c:v>
                </c:pt>
                <c:pt idx="787">
                  <c:v>2.8538777234489842E-3</c:v>
                </c:pt>
                <c:pt idx="788">
                  <c:v>2.8660945762373166E-3</c:v>
                </c:pt>
                <c:pt idx="789">
                  <c:v>2.8782734927712155E-3</c:v>
                </c:pt>
                <c:pt idx="790">
                  <c:v>2.8843777504571426E-3</c:v>
                </c:pt>
                <c:pt idx="791">
                  <c:v>2.8904841421675204E-3</c:v>
                </c:pt>
                <c:pt idx="792">
                  <c:v>2.8965926718333688E-3</c:v>
                </c:pt>
                <c:pt idx="793">
                  <c:v>2.9088400589363235E-3</c:v>
                </c:pt>
                <c:pt idx="794">
                  <c:v>2.9210482489961101E-3</c:v>
                </c:pt>
                <c:pt idx="795">
                  <c:v>2.927167527526225E-3</c:v>
                </c:pt>
                <c:pt idx="796">
                  <c:v>2.9332889676789986E-3</c:v>
                </c:pt>
                <c:pt idx="797">
                  <c:v>2.9394125733044089E-3</c:v>
                </c:pt>
                <c:pt idx="798">
                  <c:v>2.9516908920998067E-3</c:v>
                </c:pt>
                <c:pt idx="799">
                  <c:v>2.9639287298013246E-3</c:v>
                </c:pt>
                <c:pt idx="800">
                  <c:v>2.9700632219579388E-3</c:v>
                </c:pt>
                <c:pt idx="801">
                  <c:v>2.9761999033759735E-3</c:v>
                </c:pt>
                <c:pt idx="802">
                  <c:v>2.9823387778648877E-3</c:v>
                </c:pt>
                <c:pt idx="803">
                  <c:v>2.9946484259371674E-3</c:v>
                </c:pt>
                <c:pt idx="804">
                  <c:v>3.0069162851094253E-3</c:v>
                </c:pt>
                <c:pt idx="805">
                  <c:v>3.013066183918201E-3</c:v>
                </c:pt>
                <c:pt idx="806">
                  <c:v>3.019218299505618E-3</c:v>
                </c:pt>
                <c:pt idx="807">
                  <c:v>3.0253726355595673E-3</c:v>
                </c:pt>
                <c:pt idx="808">
                  <c:v>3.0377140106756882E-3</c:v>
                </c:pt>
                <c:pt idx="809">
                  <c:v>3.0500122650875803E-3</c:v>
                </c:pt>
                <c:pt idx="810">
                  <c:v>3.0561777634528177E-3</c:v>
                </c:pt>
                <c:pt idx="811">
                  <c:v>3.0623455060328993E-3</c:v>
                </c:pt>
                <c:pt idx="812">
                  <c:v>3.0685154966778156E-3</c:v>
                </c:pt>
                <c:pt idx="813">
                  <c:v>3.0808889964389764E-3</c:v>
                </c:pt>
                <c:pt idx="814">
                  <c:v>3.093218019944948E-3</c:v>
                </c:pt>
                <c:pt idx="815">
                  <c:v>3.099399310609062E-3</c:v>
                </c:pt>
                <c:pt idx="816">
                  <c:v>3.1055828730458248E-3</c:v>
                </c:pt>
                <c:pt idx="817">
                  <c:v>3.1117687111862783E-3</c:v>
                </c:pt>
                <c:pt idx="818">
                  <c:v>3.1241747335036506E-3</c:v>
                </c:pt>
                <c:pt idx="819">
                  <c:v>3.1365348997705912E-3</c:v>
                </c:pt>
                <c:pt idx="820">
                  <c:v>3.1427321755977795E-3</c:v>
                </c:pt>
                <c:pt idx="821">
                  <c:v>3.1489317506744035E-3</c:v>
                </c:pt>
                <c:pt idx="822">
                  <c:v>3.1551336292557006E-3</c:v>
                </c:pt>
                <c:pt idx="823">
                  <c:v>3.167572572015687E-3</c:v>
                </c:pt>
                <c:pt idx="824">
                  <c:v>3.1799642545334832E-3</c:v>
                </c:pt>
                <c:pt idx="825">
                  <c:v>3.186177708469204E-3</c:v>
                </c:pt>
                <c:pt idx="826">
                  <c:v>3.192393489252749E-3</c:v>
                </c:pt>
                <c:pt idx="827">
                  <c:v>3.1986116008556943E-3</c:v>
                </c:pt>
                <c:pt idx="828">
                  <c:v>3.211083862274121E-3</c:v>
                </c:pt>
                <c:pt idx="829">
                  <c:v>3.223507434366185E-3</c:v>
                </c:pt>
                <c:pt idx="830">
                  <c:v>3.2297372592750618E-3</c:v>
                </c:pt>
                <c:pt idx="831">
                  <c:v>3.2359694385896589E-3</c:v>
                </c:pt>
                <c:pt idx="832">
                  <c:v>3.2422039762005092E-3</c:v>
                </c:pt>
                <c:pt idx="833">
                  <c:v>3.2547099543798553E-3</c:v>
                </c:pt>
                <c:pt idx="834">
                  <c:v>3.2671657895648513E-3</c:v>
                </c:pt>
                <c:pt idx="835">
                  <c:v>3.2734121782306757E-3</c:v>
                </c:pt>
                <c:pt idx="836">
                  <c:v>3.2796609488196238E-3</c:v>
                </c:pt>
                <c:pt idx="837">
                  <c:v>3.2859121054248505E-3</c:v>
                </c:pt>
                <c:pt idx="838">
                  <c:v>3.2984521986139182E-3</c:v>
                </c:pt>
                <c:pt idx="839">
                  <c:v>3.3109406700219078E-3</c:v>
                </c:pt>
                <c:pt idx="840">
                  <c:v>3.3172038153097354E-3</c:v>
                </c:pt>
                <c:pt idx="841">
                  <c:v>3.323469370240739E-3</c:v>
                </c:pt>
                <c:pt idx="842">
                  <c:v>3.3297373386244121E-3</c:v>
                </c:pt>
                <c:pt idx="843">
                  <c:v>3.3423119451808305E-3</c:v>
                </c:pt>
                <c:pt idx="844">
                  <c:v>3.3548334259149637E-3</c:v>
                </c:pt>
                <c:pt idx="845">
                  <c:v>3.3611135207305908E-3</c:v>
                </c:pt>
                <c:pt idx="846">
                  <c:v>3.3673960527879059E-3</c:v>
                </c:pt>
                <c:pt idx="847">
                  <c:v>3.3736810258558842E-3</c:v>
                </c:pt>
                <c:pt idx="848">
                  <c:v>3.3862905443031912E-3</c:v>
                </c:pt>
                <c:pt idx="849">
                  <c:v>3.3988454072205339E-3</c:v>
                </c:pt>
                <c:pt idx="850">
                  <c:v>3.4051426446725947E-3</c:v>
                </c:pt>
                <c:pt idx="851">
                  <c:v>3.4114423466406973E-3</c:v>
                </c:pt>
                <c:pt idx="852">
                  <c:v>3.4177445172180101E-3</c:v>
                </c:pt>
                <c:pt idx="853">
                  <c:v>3.4303893461676681E-3</c:v>
                </c:pt>
                <c:pt idx="854">
                  <c:v>3.4429779643624313E-3</c:v>
                </c:pt>
                <c:pt idx="855">
                  <c:v>3.4492925369519214E-3</c:v>
                </c:pt>
                <c:pt idx="856">
                  <c:v>3.4556096018991721E-3</c:v>
                </c:pt>
                <c:pt idx="857">
                  <c:v>3.4619291628515941E-3</c:v>
                </c:pt>
                <c:pt idx="858">
                  <c:v>3.4746097009925691E-3</c:v>
                </c:pt>
                <c:pt idx="859">
                  <c:v>3.4872324471986755E-3</c:v>
                </c:pt>
                <c:pt idx="860">
                  <c:v>3.4935645480346708E-3</c:v>
                </c:pt>
                <c:pt idx="861">
                  <c:v>3.4998991686244151E-3</c:v>
                </c:pt>
                <c:pt idx="862">
                  <c:v>3.5062363128989895E-3</c:v>
                </c:pt>
                <c:pt idx="863">
                  <c:v>3.5189529590683916E-3</c:v>
                </c:pt>
                <c:pt idx="864">
                  <c:v>3.5316102059130302E-3</c:v>
                </c:pt>
                <c:pt idx="865">
                  <c:v>3.5379600277806386E-3</c:v>
                </c:pt>
                <c:pt idx="866">
                  <c:v>3.5443123969601097E-3</c:v>
                </c:pt>
                <c:pt idx="867">
                  <c:v>3.5506673173420077E-3</c:v>
                </c:pt>
                <c:pt idx="868">
                  <c:v>3.5634204705687319E-3</c:v>
                </c:pt>
                <c:pt idx="869">
                  <c:v>3.5761125905692504E-3</c:v>
                </c:pt>
                <c:pt idx="870">
                  <c:v>3.5824803262943252E-3</c:v>
                </c:pt>
                <c:pt idx="871">
                  <c:v>3.5888506370515059E-3</c:v>
                </c:pt>
                <c:pt idx="872">
                  <c:v>3.5952235266097895E-3</c:v>
                </c:pt>
                <c:pt idx="873">
                  <c:v>3.6080135857124167E-3</c:v>
                </c:pt>
                <c:pt idx="874">
                  <c:v>3.6207409513542301E-3</c:v>
                </c:pt>
                <c:pt idx="875">
                  <c:v>3.6271267939249467E-3</c:v>
                </c:pt>
                <c:pt idx="876">
                  <c:v>3.6335152389643773E-3</c:v>
                </c:pt>
                <c:pt idx="877">
                  <c:v>3.6399062903225707E-3</c:v>
                </c:pt>
                <c:pt idx="878">
                  <c:v>3.6527336547770373E-3</c:v>
                </c:pt>
                <c:pt idx="879">
                  <c:v>3.6654966382943487E-3</c:v>
                </c:pt>
                <c:pt idx="880">
                  <c:v>3.6719007806180612E-3</c:v>
                </c:pt>
                <c:pt idx="881">
                  <c:v>3.6783075528876523E-3</c:v>
                </c:pt>
                <c:pt idx="882">
                  <c:v>3.6847169590342225E-3</c:v>
                </c:pt>
                <c:pt idx="883">
                  <c:v>3.6975820279368725E-3</c:v>
                </c:pt>
                <c:pt idx="884">
                  <c:v>3.7103810016201944E-3</c:v>
                </c:pt>
                <c:pt idx="885">
                  <c:v>3.7168036364829127E-3</c:v>
                </c:pt>
                <c:pt idx="886">
                  <c:v>3.7232289288092299E-3</c:v>
                </c:pt>
                <c:pt idx="887">
                  <c:v>3.729656882570776E-3</c:v>
                </c:pt>
                <c:pt idx="888">
                  <c:v>3.7425600554925691E-3</c:v>
                </c:pt>
                <c:pt idx="889">
                  <c:v>3.755395391361333E-3</c:v>
                </c:pt>
                <c:pt idx="890">
                  <c:v>3.7618367115898198E-3</c:v>
                </c:pt>
                <c:pt idx="891">
                  <c:v>3.7682807169212313E-3</c:v>
                </c:pt>
                <c:pt idx="892">
                  <c:v>3.7747274112461533E-3</c:v>
                </c:pt>
                <c:pt idx="893">
                  <c:v>3.7876690876415199E-3</c:v>
                </c:pt>
                <c:pt idx="894">
                  <c:v>3.8005411575894638E-3</c:v>
                </c:pt>
                <c:pt idx="895">
                  <c:v>3.8070013561728091E-3</c:v>
                </c:pt>
                <c:pt idx="896">
                  <c:v>3.8134642672958165E-3</c:v>
                </c:pt>
                <c:pt idx="897">
                  <c:v>3.8199298950516978E-3</c:v>
                </c:pt>
                <c:pt idx="898">
                  <c:v>3.8329104746264876E-3</c:v>
                </c:pt>
                <c:pt idx="899">
                  <c:v>3.8458196505805221E-3</c:v>
                </c:pt>
                <c:pt idx="900">
                  <c:v>3.8522989202243786E-3</c:v>
                </c:pt>
                <c:pt idx="901">
                  <c:v>3.8587809301283368E-3</c:v>
                </c:pt>
                <c:pt idx="902">
                  <c:v>3.8652656841424693E-3</c:v>
                </c:pt>
                <c:pt idx="903">
                  <c:v>3.8782855666951075E-3</c:v>
                </c:pt>
                <c:pt idx="904">
                  <c:v>3.8912322202473556E-3</c:v>
                </c:pt>
                <c:pt idx="905">
                  <c:v>3.8977307539818013E-3</c:v>
                </c:pt>
                <c:pt idx="906">
                  <c:v>3.9042320554942022E-3</c:v>
                </c:pt>
                <c:pt idx="907">
                  <c:v>3.9107361286751597E-3</c:v>
                </c:pt>
                <c:pt idx="908">
                  <c:v>3.9237957140864123E-3</c:v>
                </c:pt>
                <c:pt idx="909">
                  <c:v>3.936780216909689E-3</c:v>
                </c:pt>
                <c:pt idx="910">
                  <c:v>3.9432982074813694E-3</c:v>
                </c:pt>
                <c:pt idx="911">
                  <c:v>3.9498189934704638E-3</c:v>
                </c:pt>
                <c:pt idx="912">
                  <c:v>3.9563425786054828E-3</c:v>
                </c:pt>
                <c:pt idx="913">
                  <c:v>3.9694422670848942E-3</c:v>
                </c:pt>
                <c:pt idx="914">
                  <c:v>3.9824649904836541E-3</c:v>
                </c:pt>
                <c:pt idx="915">
                  <c:v>3.9890026309231186E-3</c:v>
                </c:pt>
                <c:pt idx="916">
                  <c:v>3.9955430942168703E-3</c:v>
                </c:pt>
                <c:pt idx="917">
                  <c:v>4.0020863842960431E-3</c:v>
                </c:pt>
                <c:pt idx="918">
                  <c:v>4.0152265758989529E-3</c:v>
                </c:pt>
                <c:pt idx="919">
                  <c:v>4.0282878912517557E-3</c:v>
                </c:pt>
                <c:pt idx="920">
                  <c:v>4.034845374306123E-3</c:v>
                </c:pt>
                <c:pt idx="921">
                  <c:v>4.0414057078543043E-3</c:v>
                </c:pt>
                <c:pt idx="922">
                  <c:v>4.047968895665343E-3</c:v>
                </c:pt>
                <c:pt idx="923">
                  <c:v>4.0611499907960208E-3</c:v>
                </c:pt>
                <c:pt idx="924">
                  <c:v>4.0742502692550234E-3</c:v>
                </c:pt>
                <c:pt idx="925">
                  <c:v>4.0808277878742714E-3</c:v>
                </c:pt>
                <c:pt idx="926">
                  <c:v>4.0874081844647983E-3</c:v>
                </c:pt>
                <c:pt idx="927">
                  <c:v>4.0939914629577493E-3</c:v>
                </c:pt>
                <c:pt idx="928">
                  <c:v>4.1072138620215351E-3</c:v>
                </c:pt>
                <c:pt idx="929">
                  <c:v>4.1203534746172112E-3</c:v>
                </c:pt>
                <c:pt idx="930">
                  <c:v>4.1269512216299872E-3</c:v>
                </c:pt>
                <c:pt idx="931">
                  <c:v>4.1335518742131134E-3</c:v>
                </c:pt>
                <c:pt idx="932">
                  <c:v>4.1401554362166899E-3</c:v>
                </c:pt>
                <c:pt idx="933">
                  <c:v>4.1534195398665163E-3</c:v>
                </c:pt>
                <c:pt idx="934">
                  <c:v>4.1665988575042851E-3</c:v>
                </c:pt>
                <c:pt idx="935">
                  <c:v>4.1732170258205244E-3</c:v>
                </c:pt>
                <c:pt idx="936">
                  <c:v>4.1798381271846491E-3</c:v>
                </c:pt>
                <c:pt idx="937">
                  <c:v>4.1864621656088593E-3</c:v>
                </c:pt>
                <c:pt idx="938">
                  <c:v>4.1997683745460179E-3</c:v>
                </c:pt>
                <c:pt idx="939">
                  <c:v>4.2129877680028632E-3</c:v>
                </c:pt>
                <c:pt idx="940">
                  <c:v>4.2196265504516979E-3</c:v>
                </c:pt>
                <c:pt idx="941">
                  <c:v>4.2262682935070356E-3</c:v>
                </c:pt>
                <c:pt idx="942">
                  <c:v>4.2329130011810817E-3</c:v>
                </c:pt>
                <c:pt idx="943">
                  <c:v>4.2462617163747714E-3</c:v>
                </c:pt>
                <c:pt idx="944">
                  <c:v>4.2595215561607473E-3</c:v>
                </c:pt>
                <c:pt idx="945">
                  <c:v>4.2661811456931277E-3</c:v>
                </c:pt>
                <c:pt idx="946">
                  <c:v>4.2728437233906617E-3</c:v>
                </c:pt>
                <c:pt idx="947">
                  <c:v>4.2795092931845139E-3</c:v>
                </c:pt>
                <c:pt idx="948">
                  <c:v>4.2929009155645952E-3</c:v>
                </c:pt>
                <c:pt idx="949">
                  <c:v>4.3062015722706024E-3</c:v>
                </c:pt>
                <c:pt idx="950">
                  <c:v>4.3128821616756274E-3</c:v>
                </c:pt>
                <c:pt idx="951">
                  <c:v>4.3195657668450181E-3</c:v>
                </c:pt>
                <c:pt idx="952">
                  <c:v>4.3363671676288915E-3</c:v>
                </c:pt>
                <c:pt idx="953">
                  <c:v>4.3530291663431593E-3</c:v>
                </c:pt>
                <c:pt idx="954">
                  <c:v>4.359730948531748E-3</c:v>
                </c:pt>
                <c:pt idx="955">
                  <c:v>4.3664357740029027E-3</c:v>
                </c:pt>
                <c:pt idx="956">
                  <c:v>4.383292044880918E-3</c:v>
                </c:pt>
                <c:pt idx="957">
                  <c:v>4.4000056885124582E-3</c:v>
                </c:pt>
                <c:pt idx="958">
                  <c:v>4.4067288563552571E-3</c:v>
                </c:pt>
                <c:pt idx="959">
                  <c:v>4.4134550950393793E-3</c:v>
                </c:pt>
                <c:pt idx="960">
                  <c:v>4.420184408536529E-3</c:v>
                </c:pt>
                <c:pt idx="961">
                  <c:v>4.4337071601719862E-3</c:v>
                </c:pt>
                <c:pt idx="962">
                  <c:v>4.4471324889142948E-3</c:v>
                </c:pt>
                <c:pt idx="963">
                  <c:v>4.4538772353227233E-3</c:v>
                </c:pt>
                <c:pt idx="964">
                  <c:v>4.4606250801312716E-3</c:v>
                </c:pt>
                <c:pt idx="965">
                  <c:v>4.4673760272305983E-3</c:v>
                </c:pt>
                <c:pt idx="966">
                  <c:v>4.4809432916092413E-3</c:v>
                </c:pt>
                <c:pt idx="967">
                  <c:v>4.4944109177267504E-3</c:v>
                </c:pt>
                <c:pt idx="968">
                  <c:v>4.501177435490911E-3</c:v>
                </c:pt>
                <c:pt idx="969">
                  <c:v>4.5079470792950696E-3</c:v>
                </c:pt>
                <c:pt idx="970">
                  <c:v>4.5147198528677959E-3</c:v>
                </c:pt>
                <c:pt idx="971">
                  <c:v>4.5283320318287128E-3</c:v>
                </c:pt>
                <c:pt idx="972">
                  <c:v>4.5418423250081098E-3</c:v>
                </c:pt>
                <c:pt idx="973">
                  <c:v>4.5486308070399302E-3</c:v>
                </c:pt>
                <c:pt idx="974">
                  <c:v>4.5554224426706163E-3</c:v>
                </c:pt>
                <c:pt idx="975">
                  <c:v>4.5622172356692674E-3</c:v>
                </c:pt>
                <c:pt idx="976">
                  <c:v>4.5758747310602962E-3</c:v>
                </c:pt>
                <c:pt idx="977">
                  <c:v>4.5894280608994916E-3</c:v>
                </c:pt>
                <c:pt idx="978">
                  <c:v>4.5962387001111564E-3</c:v>
                </c:pt>
                <c:pt idx="979">
                  <c:v>4.6030525204400659E-3</c:v>
                </c:pt>
                <c:pt idx="980">
                  <c:v>4.6098695257363745E-3</c:v>
                </c:pt>
                <c:pt idx="981">
                  <c:v>4.6235727396338293E-3</c:v>
                </c:pt>
                <c:pt idx="982">
                  <c:v>4.6371694755032878E-3</c:v>
                </c:pt>
                <c:pt idx="983">
                  <c:v>4.6440024648072373E-3</c:v>
                </c:pt>
                <c:pt idx="984">
                  <c:v>4.6508386627063256E-3</c:v>
                </c:pt>
                <c:pt idx="985">
                  <c:v>4.6576780731317595E-3</c:v>
                </c:pt>
                <c:pt idx="986">
                  <c:v>4.6714274078035137E-3</c:v>
                </c:pt>
                <c:pt idx="987">
                  <c:v>4.6850679190452707E-3</c:v>
                </c:pt>
                <c:pt idx="988">
                  <c:v>4.6919234512326343E-3</c:v>
                </c:pt>
                <c:pt idx="989">
                  <c:v>4.6987822196146393E-3</c:v>
                </c:pt>
                <c:pt idx="990">
                  <c:v>4.7056442280414496E-3</c:v>
                </c:pt>
                <c:pt idx="991">
                  <c:v>4.7194400858695303E-3</c:v>
                </c:pt>
                <c:pt idx="992">
                  <c:v>4.7331247415909371E-3</c:v>
                </c:pt>
                <c:pt idx="993">
                  <c:v>4.7400030096152014E-3</c:v>
                </c:pt>
                <c:pt idx="994">
                  <c:v>4.74688454127155E-3</c:v>
                </c:pt>
                <c:pt idx="995">
                  <c:v>4.7537693406532978E-3</c:v>
                </c:pt>
                <c:pt idx="996">
                  <c:v>4.7676121241105266E-3</c:v>
                </c:pt>
                <c:pt idx="997">
                  <c:v>4.7813412933291879E-3</c:v>
                </c:pt>
                <c:pt idx="998">
                  <c:v>4.7882424899414805E-3</c:v>
                </c:pt>
                <c:pt idx="999">
                  <c:v>4.7951469778259601E-3</c:v>
                </c:pt>
                <c:pt idx="1000">
                  <c:v>4.8020547610354214E-3</c:v>
                </c:pt>
                <c:pt idx="1001">
                  <c:v>4.8159448728511984E-3</c:v>
                </c:pt>
                <c:pt idx="1002">
                  <c:v>4.8297189242886718E-3</c:v>
                </c:pt>
                <c:pt idx="1003">
                  <c:v>4.8366432424430056E-3</c:v>
                </c:pt>
                <c:pt idx="1004">
                  <c:v>4.8435708794691435E-3</c:v>
                </c:pt>
                <c:pt idx="1005">
                  <c:v>4.8505018392577866E-3</c:v>
                </c:pt>
                <c:pt idx="1006">
                  <c:v>4.8644396823677638E-3</c:v>
                </c:pt>
                <c:pt idx="1007">
                  <c:v>4.878258984661989E-3</c:v>
                </c:pt>
                <c:pt idx="1008">
                  <c:v>4.8852066172721201E-3</c:v>
                </c:pt>
                <c:pt idx="1009">
                  <c:v>4.89215759627266E-3</c:v>
                </c:pt>
                <c:pt idx="1010">
                  <c:v>4.8991119255948415E-3</c:v>
                </c:pt>
                <c:pt idx="1011">
                  <c:v>4.9130979029825585E-3</c:v>
                </c:pt>
                <c:pt idx="1012">
                  <c:v>4.9269628246030837E-3</c:v>
                </c:pt>
                <c:pt idx="1013">
                  <c:v>4.9339339645019858E-3</c:v>
                </c:pt>
                <c:pt idx="1014">
                  <c:v>4.9409084783504659E-3</c:v>
                </c:pt>
                <c:pt idx="1015">
                  <c:v>4.9478863700392357E-3</c:v>
                </c:pt>
                <c:pt idx="1016">
                  <c:v>4.9619208849695116E-3</c:v>
                </c:pt>
                <c:pt idx="1017">
                  <c:v>4.9758317942677774E-3</c:v>
                </c:pt>
                <c:pt idx="1018">
                  <c:v>4.9828266343292203E-3</c:v>
                </c:pt>
                <c:pt idx="1019">
                  <c:v>4.9898248758589222E-3</c:v>
                </c:pt>
                <c:pt idx="1020">
                  <c:v>5.0109810489087307E-3</c:v>
                </c:pt>
                <c:pt idx="1021">
                  <c:v>5.0319799689156905E-3</c:v>
                </c:pt>
                <c:pt idx="1022">
                  <c:v>5.0391877238450027E-3</c:v>
                </c:pt>
                <c:pt idx="1023">
                  <c:v>5.0463953163540701E-3</c:v>
                </c:pt>
                <c:pt idx="1024">
                  <c:v>5.060880095376686E-3</c:v>
                </c:pt>
                <c:pt idx="1025">
                  <c:v>5.0752239250128643E-3</c:v>
                </c:pt>
                <c:pt idx="1026">
                  <c:v>5.0824306022861504E-3</c:v>
                </c:pt>
                <c:pt idx="1027">
                  <c:v>5.0896370757637886E-3</c:v>
                </c:pt>
                <c:pt idx="1028">
                  <c:v>5.0968433385971514E-3</c:v>
                </c:pt>
                <c:pt idx="1029">
                  <c:v>5.1113267029373093E-3</c:v>
                </c:pt>
                <c:pt idx="1030">
                  <c:v>5.1256661451779956E-3</c:v>
                </c:pt>
                <c:pt idx="1031">
                  <c:v>5.1328712511284971E-3</c:v>
                </c:pt>
                <c:pt idx="1032">
                  <c:v>5.1400761049782261E-3</c:v>
                </c:pt>
                <c:pt idx="1033">
                  <c:v>5.147280699959597E-3</c:v>
                </c:pt>
                <c:pt idx="1034">
                  <c:v>5.1617619868260904E-3</c:v>
                </c:pt>
                <c:pt idx="1035">
                  <c:v>5.1760963516352329E-3</c:v>
                </c:pt>
                <c:pt idx="1036">
                  <c:v>5.1832995480863946E-3</c:v>
                </c:pt>
                <c:pt idx="1037">
                  <c:v>5.1905024442126559E-3</c:v>
                </c:pt>
                <c:pt idx="1038">
                  <c:v>5.1977050329627501E-3</c:v>
                </c:pt>
                <c:pt idx="1039">
                  <c:v>5.2121835795987115E-3</c:v>
                </c:pt>
                <c:pt idx="1040">
                  <c:v>5.2265121770665229E-3</c:v>
                </c:pt>
                <c:pt idx="1041">
                  <c:v>5.2337131258414172E-3</c:v>
                </c:pt>
                <c:pt idx="1042">
                  <c:v>5.2409137258646061E-3</c:v>
                </c:pt>
                <c:pt idx="1043">
                  <c:v>5.2481139703684891E-3</c:v>
                </c:pt>
                <c:pt idx="1044">
                  <c:v>5.2625891137624854E-3</c:v>
                </c:pt>
                <c:pt idx="1045">
                  <c:v>5.2769112539891028E-3</c:v>
                </c:pt>
                <c:pt idx="1046">
                  <c:v>5.2841096168293805E-3</c:v>
                </c:pt>
                <c:pt idx="1047">
                  <c:v>5.2913075826937165E-3</c:v>
                </c:pt>
                <c:pt idx="1048">
                  <c:v>5.2985051446524057E-3</c:v>
                </c:pt>
                <c:pt idx="1049">
                  <c:v>5.3129762218304009E-3</c:v>
                </c:pt>
                <c:pt idx="1050">
                  <c:v>5.3272912150391745E-3</c:v>
                </c:pt>
                <c:pt idx="1051">
                  <c:v>5.3344866538076853E-3</c:v>
                </c:pt>
                <c:pt idx="1052">
                  <c:v>5.3416816472138676E-3</c:v>
                </c:pt>
                <c:pt idx="1053">
                  <c:v>5.348876188449583E-3</c:v>
                </c:pt>
                <c:pt idx="1054">
                  <c:v>5.3633425363211274E-3</c:v>
                </c:pt>
                <c:pt idx="1055">
                  <c:v>5.3776496928503292E-3</c:v>
                </c:pt>
                <c:pt idx="1056">
                  <c:v>5.3848418692879771E-3</c:v>
                </c:pt>
                <c:pt idx="1057">
                  <c:v>5.3920335521389553E-3</c:v>
                </c:pt>
                <c:pt idx="1058">
                  <c:v>5.3992247344330198E-3</c:v>
                </c:pt>
                <c:pt idx="1059">
                  <c:v>5.4136856897590221E-3</c:v>
                </c:pt>
                <c:pt idx="1060">
                  <c:v>5.4279843199319779E-3</c:v>
                </c:pt>
                <c:pt idx="1061">
                  <c:v>5.4351728958603445E-3</c:v>
                </c:pt>
                <c:pt idx="1062">
                  <c:v>5.4423609299371241E-3</c:v>
                </c:pt>
                <c:pt idx="1063">
                  <c:v>5.4495484150704869E-3</c:v>
                </c:pt>
                <c:pt idx="1064">
                  <c:v>5.464003314647122E-3</c:v>
                </c:pt>
                <c:pt idx="1065">
                  <c:v>5.4782927289530282E-3</c:v>
                </c:pt>
                <c:pt idx="1066">
                  <c:v>5.4854773662338496E-3</c:v>
                </c:pt>
                <c:pt idx="1067">
                  <c:v>5.4926614132360116E-3</c:v>
                </c:pt>
                <c:pt idx="1068">
                  <c:v>5.499844863070303E-3</c:v>
                </c:pt>
                <c:pt idx="1069">
                  <c:v>5.5142930434671535E-3</c:v>
                </c:pt>
                <c:pt idx="1070">
                  <c:v>5.5285725524987384E-3</c:v>
                </c:pt>
                <c:pt idx="1071">
                  <c:v>5.5357529129123279E-3</c:v>
                </c:pt>
                <c:pt idx="1072">
                  <c:v>5.5429326347011835E-3</c:v>
                </c:pt>
                <c:pt idx="1073">
                  <c:v>5.550111710935563E-3</c:v>
                </c:pt>
                <c:pt idx="1074">
                  <c:v>5.5645525087605948E-3</c:v>
                </c:pt>
                <c:pt idx="1075">
                  <c:v>5.5788214231517726E-3</c:v>
                </c:pt>
                <c:pt idx="1076">
                  <c:v>5.5859971684375492E-3</c:v>
                </c:pt>
                <c:pt idx="1077">
                  <c:v>5.5931722268740382E-3</c:v>
                </c:pt>
                <c:pt idx="1078">
                  <c:v>5.6003465914099167E-3</c:v>
                </c:pt>
                <c:pt idx="1079">
                  <c:v>5.6147793429800899E-3</c:v>
                </c:pt>
                <c:pt idx="1080">
                  <c:v>5.6290369735732468E-3</c:v>
                </c:pt>
                <c:pt idx="1081">
                  <c:v>5.6362077655107848E-3</c:v>
                </c:pt>
                <c:pt idx="1082">
                  <c:v>5.6433778222933799E-3</c:v>
                </c:pt>
                <c:pt idx="1083">
                  <c:v>5.6505471369102259E-3</c:v>
                </c:pt>
                <c:pt idx="1084">
                  <c:v>5.6649711786380614E-3</c:v>
                </c:pt>
                <c:pt idx="1085">
                  <c:v>5.6792168362595954E-3</c:v>
                </c:pt>
                <c:pt idx="1086">
                  <c:v>5.6863823367091487E-3</c:v>
                </c:pt>
                <c:pt idx="1087">
                  <c:v>5.6935470536575265E-3</c:v>
                </c:pt>
                <c:pt idx="1088">
                  <c:v>5.7007109801344392E-3</c:v>
                </c:pt>
                <c:pt idx="1089">
                  <c:v>5.7151256482391747E-3</c:v>
                </c:pt>
                <c:pt idx="1090">
                  <c:v>5.7293586437451929E-3</c:v>
                </c:pt>
                <c:pt idx="1091">
                  <c:v>5.7365185145666448E-3</c:v>
                </c:pt>
                <c:pt idx="1092">
                  <c:v>5.7436775535001129E-3</c:v>
                </c:pt>
                <c:pt idx="1093">
                  <c:v>5.7508357536158218E-3</c:v>
                </c:pt>
                <c:pt idx="1094">
                  <c:v>5.7652403842398262E-3</c:v>
                </c:pt>
                <c:pt idx="1095">
                  <c:v>5.7794600288049794E-3</c:v>
                </c:pt>
                <c:pt idx="1096">
                  <c:v>5.7866139317362744E-3</c:v>
                </c:pt>
                <c:pt idx="1097">
                  <c:v>5.7937669543927225E-3</c:v>
                </c:pt>
                <c:pt idx="1098">
                  <c:v>5.8009190900471649E-3</c:v>
                </c:pt>
                <c:pt idx="1099">
                  <c:v>5.8153130191292172E-3</c:v>
                </c:pt>
                <c:pt idx="1100">
                  <c:v>5.8295186239276531E-3</c:v>
                </c:pt>
                <c:pt idx="1101">
                  <c:v>5.8366662207063671E-3</c:v>
                </c:pt>
                <c:pt idx="1102">
                  <c:v>5.8438128889854168E-3</c:v>
                </c:pt>
                <c:pt idx="1103">
                  <c:v>5.8509586218755396E-3</c:v>
                </c:pt>
                <c:pt idx="1104">
                  <c:v>5.8653411853753249E-3</c:v>
                </c:pt>
                <c:pt idx="1105">
                  <c:v>5.8795320617209147E-3</c:v>
                </c:pt>
                <c:pt idx="1106">
                  <c:v>5.8866730141247806E-3</c:v>
                </c:pt>
                <c:pt idx="1107">
                  <c:v>5.8938129898446394E-3</c:v>
                </c:pt>
                <c:pt idx="1108">
                  <c:v>5.9009519817885955E-3</c:v>
                </c:pt>
                <c:pt idx="1109">
                  <c:v>5.9153225154789657E-3</c:v>
                </c:pt>
                <c:pt idx="1110">
                  <c:v>5.9294979746683284E-3</c:v>
                </c:pt>
                <c:pt idx="1111">
                  <c:v>5.9366319446368153E-3</c:v>
                </c:pt>
                <c:pt idx="1112">
                  <c:v>5.9437648894937493E-3</c:v>
                </c:pt>
                <c:pt idx="1113">
                  <c:v>5.950896802349853E-3</c:v>
                </c:pt>
                <c:pt idx="1114">
                  <c:v>5.9652546418927487E-3</c:v>
                </c:pt>
                <c:pt idx="1115">
                  <c:v>5.9794139955345778E-3</c:v>
                </c:pt>
                <c:pt idx="1116">
                  <c:v>5.9865406447636377E-3</c:v>
                </c:pt>
                <c:pt idx="1117">
                  <c:v>5.9936662205751241E-3</c:v>
                </c:pt>
                <c:pt idx="1118">
                  <c:v>6.0007907160797491E-3</c:v>
                </c:pt>
                <c:pt idx="1119">
                  <c:v>6.0151351970751388E-3</c:v>
                </c:pt>
                <c:pt idx="1120">
                  <c:v>6.0292777567981185E-3</c:v>
                </c:pt>
                <c:pt idx="1121">
                  <c:v>6.0363967470643933E-3</c:v>
                </c:pt>
                <c:pt idx="1122">
                  <c:v>6.0435146156880681E-3</c:v>
                </c:pt>
                <c:pt idx="1123">
                  <c:v>6.0506313556177522E-3</c:v>
                </c:pt>
                <c:pt idx="1124">
                  <c:v>6.0649618134769618E-3</c:v>
                </c:pt>
                <c:pt idx="1125">
                  <c:v>6.0790868910159165E-3</c:v>
                </c:pt>
                <c:pt idx="1126">
                  <c:v>6.0861978842172548E-3</c:v>
                </c:pt>
                <c:pt idx="1127">
                  <c:v>6.0933077073482946E-3</c:v>
                </c:pt>
                <c:pt idx="1128">
                  <c:v>6.1004163535602601E-3</c:v>
                </c:pt>
                <c:pt idx="1129">
                  <c:v>6.1147321235954623E-3</c:v>
                </c:pt>
                <c:pt idx="1130">
                  <c:v>6.1288390308234459E-3</c:v>
                </c:pt>
                <c:pt idx="1131">
                  <c:v>6.1359416886952404E-3</c:v>
                </c:pt>
                <c:pt idx="1132">
                  <c:v>6.1430431281905579E-3</c:v>
                </c:pt>
                <c:pt idx="1133">
                  <c:v>6.1501433424606157E-3</c:v>
                </c:pt>
                <c:pt idx="1134">
                  <c:v>6.1644437598527453E-3</c:v>
                </c:pt>
                <c:pt idx="1135">
                  <c:v>6.1785318087320814E-3</c:v>
                </c:pt>
                <c:pt idx="1136">
                  <c:v>6.1856257931309335E-3</c:v>
                </c:pt>
                <c:pt idx="1137">
                  <c:v>6.1927185108470815E-3</c:v>
                </c:pt>
                <c:pt idx="1138">
                  <c:v>6.2213920797263064E-3</c:v>
                </c:pt>
                <c:pt idx="1139">
                  <c:v>6.2709733269875586E-3</c:v>
                </c:pt>
                <c:pt idx="1140">
                  <c:v>6.3204884818678017E-3</c:v>
                </c:pt>
                <c:pt idx="1141">
                  <c:v>6.3699351765247525E-3</c:v>
                </c:pt>
                <c:pt idx="1142">
                  <c:v>6.4193110431334357E-3</c:v>
                </c:pt>
                <c:pt idx="1143">
                  <c:v>6.4686137138225581E-3</c:v>
                </c:pt>
                <c:pt idx="1144">
                  <c:v>6.517840820749847E-3</c:v>
                </c:pt>
                <c:pt idx="1145">
                  <c:v>6.5669899960326284E-3</c:v>
                </c:pt>
                <c:pt idx="1146">
                  <c:v>6.616058871794229E-3</c:v>
                </c:pt>
                <c:pt idx="1147">
                  <c:v>6.6650450801466693E-3</c:v>
                </c:pt>
                <c:pt idx="1148">
                  <c:v>6.7139462532081135E-3</c:v>
                </c:pt>
                <c:pt idx="1149">
                  <c:v>6.7627600230624084E-3</c:v>
                </c:pt>
                <c:pt idx="1150">
                  <c:v>6.8114840217939083E-3</c:v>
                </c:pt>
                <c:pt idx="1151">
                  <c:v>6.8601158814933444E-3</c:v>
                </c:pt>
                <c:pt idx="1152">
                  <c:v>6.9086532342231641E-3</c:v>
                </c:pt>
                <c:pt idx="1153">
                  <c:v>6.9570937120523582E-3</c:v>
                </c:pt>
                <c:pt idx="1154">
                  <c:v>7.0054349470391811E-3</c:v>
                </c:pt>
                <c:pt idx="1155">
                  <c:v>7.0536745712196499E-3</c:v>
                </c:pt>
                <c:pt idx="1156">
                  <c:v>7.1018102166365976E-3</c:v>
                </c:pt>
                <c:pt idx="1157">
                  <c:v>7.1498395153165983E-3</c:v>
                </c:pt>
                <c:pt idx="1158">
                  <c:v>7.1977600992932256E-3</c:v>
                </c:pt>
                <c:pt idx="1159">
                  <c:v>7.2455696005666211E-3</c:v>
                </c:pt>
                <c:pt idx="1160">
                  <c:v>7.2932656511557042E-3</c:v>
                </c:pt>
                <c:pt idx="1161">
                  <c:v>7.3408458830461574E-3</c:v>
                </c:pt>
                <c:pt idx="1162">
                  <c:v>7.3883079282368617E-3</c:v>
                </c:pt>
                <c:pt idx="1163">
                  <c:v>7.4356494187052561E-3</c:v>
                </c:pt>
                <c:pt idx="1164">
                  <c:v>7.4828679864248149E-3</c:v>
                </c:pt>
                <c:pt idx="1165">
                  <c:v>7.5299612633709543E-3</c:v>
                </c:pt>
                <c:pt idx="1166">
                  <c:v>7.5770539742000742E-3</c:v>
                </c:pt>
                <c:pt idx="1167">
                  <c:v>7.6262581470088325E-3</c:v>
                </c:pt>
                <c:pt idx="1168">
                  <c:v>7.6762883914330612E-3</c:v>
                </c:pt>
                <c:pt idx="1169">
                  <c:v>7.7263652577190655E-3</c:v>
                </c:pt>
                <c:pt idx="1170">
                  <c:v>7.7764885521509515E-3</c:v>
                </c:pt>
                <c:pt idx="1171">
                  <c:v>7.8266580809478736E-3</c:v>
                </c:pt>
                <c:pt idx="1172">
                  <c:v>7.8768736504088218E-3</c:v>
                </c:pt>
                <c:pt idx="1173">
                  <c:v>7.9271350667736197E-3</c:v>
                </c:pt>
                <c:pt idx="1174">
                  <c:v>7.9774421362982188E-3</c:v>
                </c:pt>
                <c:pt idx="1175">
                  <c:v>8.0277946652315153E-3</c:v>
                </c:pt>
                <c:pt idx="1176">
                  <c:v>8.0781924598385246E-3</c:v>
                </c:pt>
                <c:pt idx="1177">
                  <c:v>8.1286353263772052E-3</c:v>
                </c:pt>
                <c:pt idx="1178">
                  <c:v>8.1791230710984604E-3</c:v>
                </c:pt>
                <c:pt idx="1179">
                  <c:v>8.2296555002403394E-3</c:v>
                </c:pt>
                <c:pt idx="1180">
                  <c:v>8.2802324200743661E-3</c:v>
                </c:pt>
                <c:pt idx="1181">
                  <c:v>8.3308536368418337E-3</c:v>
                </c:pt>
                <c:pt idx="1182">
                  <c:v>8.3815189568059167E-3</c:v>
                </c:pt>
                <c:pt idx="1183">
                  <c:v>8.4322281862111367E-3</c:v>
                </c:pt>
                <c:pt idx="1184">
                  <c:v>8.4829811313007278E-3</c:v>
                </c:pt>
                <c:pt idx="1185">
                  <c:v>8.5337775983282179E-3</c:v>
                </c:pt>
                <c:pt idx="1186">
                  <c:v>8.5846173935516315E-3</c:v>
                </c:pt>
                <c:pt idx="1187">
                  <c:v>8.6355003232045334E-3</c:v>
                </c:pt>
                <c:pt idx="1188">
                  <c:v>8.6864261935423563E-3</c:v>
                </c:pt>
                <c:pt idx="1189">
                  <c:v>8.7373948108134345E-3</c:v>
                </c:pt>
                <c:pt idx="1190">
                  <c:v>8.7884059812648029E-3</c:v>
                </c:pt>
                <c:pt idx="1191">
                  <c:v>8.8394595111305971E-3</c:v>
                </c:pt>
                <c:pt idx="1192">
                  <c:v>8.890555206666817E-3</c:v>
                </c:pt>
                <c:pt idx="1193">
                  <c:v>8.9416928741107606E-3</c:v>
                </c:pt>
                <c:pt idx="1194">
                  <c:v>8.9928723197157927E-3</c:v>
                </c:pt>
                <c:pt idx="1195">
                  <c:v>9.0440933497165799E-3</c:v>
                </c:pt>
                <c:pt idx="1196">
                  <c:v>9.0953557703638329E-3</c:v>
                </c:pt>
                <c:pt idx="1197">
                  <c:v>9.1466593878779864E-3</c:v>
                </c:pt>
                <c:pt idx="1198">
                  <c:v>9.1980040085302625E-3</c:v>
                </c:pt>
                <c:pt idx="1199">
                  <c:v>9.249389438538428E-3</c:v>
                </c:pt>
                <c:pt idx="1200">
                  <c:v>9.3008154841478716E-3</c:v>
                </c:pt>
                <c:pt idx="1201">
                  <c:v>9.3522819516026392E-3</c:v>
                </c:pt>
                <c:pt idx="1202">
                  <c:v>9.4037886471338514E-3</c:v>
                </c:pt>
                <c:pt idx="1203">
                  <c:v>9.4553353769886647E-3</c:v>
                </c:pt>
                <c:pt idx="1204">
                  <c:v>9.5069219473897116E-3</c:v>
                </c:pt>
                <c:pt idx="1205">
                  <c:v>9.5585481645872345E-3</c:v>
                </c:pt>
                <c:pt idx="1206">
                  <c:v>9.6102138348069591E-3</c:v>
                </c:pt>
                <c:pt idx="1207">
                  <c:v>9.6619187642848301E-3</c:v>
                </c:pt>
                <c:pt idx="1208">
                  <c:v>9.7136627592670187E-3</c:v>
                </c:pt>
                <c:pt idx="1209">
                  <c:v>9.7654456259693746E-3</c:v>
                </c:pt>
                <c:pt idx="1210">
                  <c:v>9.8172671706353402E-3</c:v>
                </c:pt>
                <c:pt idx="1211">
                  <c:v>9.8691271995011917E-3</c:v>
                </c:pt>
                <c:pt idx="1212">
                  <c:v>9.9210255187844668E-3</c:v>
                </c:pt>
                <c:pt idx="1213">
                  <c:v>9.9729619347186989E-3</c:v>
                </c:pt>
                <c:pt idx="1214">
                  <c:v>1.0024936253553418E-2</c:v>
                </c:pt>
                <c:pt idx="1215">
                  <c:v>1.0076948281490444E-2</c:v>
                </c:pt>
                <c:pt idx="1216">
                  <c:v>1.0128997824776541E-2</c:v>
                </c:pt>
                <c:pt idx="1217">
                  <c:v>1.0181084689628136E-2</c:v>
                </c:pt>
                <c:pt idx="1218">
                  <c:v>1.0233303630634315E-2</c:v>
                </c:pt>
                <c:pt idx="1219">
                  <c:v>1.0291263304023628E-2</c:v>
                </c:pt>
                <c:pt idx="1220">
                  <c:v>1.0352320496494948E-2</c:v>
                </c:pt>
                <c:pt idx="1221">
                  <c:v>1.0413001446397585E-2</c:v>
                </c:pt>
                <c:pt idx="1222">
                  <c:v>1.0473299679518735E-2</c:v>
                </c:pt>
                <c:pt idx="1223">
                  <c:v>1.0533208721642918E-2</c:v>
                </c:pt>
                <c:pt idx="1224">
                  <c:v>1.059272209853559E-2</c:v>
                </c:pt>
                <c:pt idx="1225">
                  <c:v>1.0651833335897767E-2</c:v>
                </c:pt>
                <c:pt idx="1226">
                  <c:v>1.0710535959465474E-2</c:v>
                </c:pt>
                <c:pt idx="1227">
                  <c:v>1.0768823494918088E-2</c:v>
                </c:pt>
                <c:pt idx="1228">
                  <c:v>1.082668946794307E-2</c:v>
                </c:pt>
                <c:pt idx="1229">
                  <c:v>1.0884127404190671E-2</c:v>
                </c:pt>
                <c:pt idx="1230">
                  <c:v>1.0941130829286558E-2</c:v>
                </c:pt>
                <c:pt idx="1231">
                  <c:v>1.0997693268861868E-2</c:v>
                </c:pt>
                <c:pt idx="1232">
                  <c:v>1.1053808248519514E-2</c:v>
                </c:pt>
                <c:pt idx="1233">
                  <c:v>1.1109469293829524E-2</c:v>
                </c:pt>
                <c:pt idx="1234">
                  <c:v>1.1164669930376472E-2</c:v>
                </c:pt>
                <c:pt idx="1235">
                  <c:v>1.1219403683720087E-2</c:v>
                </c:pt>
                <c:pt idx="1236">
                  <c:v>1.1273664079390603E-2</c:v>
                </c:pt>
                <c:pt idx="1237">
                  <c:v>1.1327444642907299E-2</c:v>
                </c:pt>
                <c:pt idx="1238">
                  <c:v>1.1380738899785489E-2</c:v>
                </c:pt>
                <c:pt idx="1239">
                  <c:v>1.1433540375543491E-2</c:v>
                </c:pt>
                <c:pt idx="1240">
                  <c:v>1.1485842595640155E-2</c:v>
                </c:pt>
                <c:pt idx="1241">
                  <c:v>1.1537639085568747E-2</c:v>
                </c:pt>
                <c:pt idx="1242">
                  <c:v>1.1588923370782909E-2</c:v>
                </c:pt>
                <c:pt idx="1243">
                  <c:v>1.1639688976750046E-2</c:v>
                </c:pt>
                <c:pt idx="1244">
                  <c:v>1.1689929428894701E-2</c:v>
                </c:pt>
                <c:pt idx="1245">
                  <c:v>1.1739638252663536E-2</c:v>
                </c:pt>
                <c:pt idx="1246">
                  <c:v>1.1788808973480331E-2</c:v>
                </c:pt>
                <c:pt idx="1247">
                  <c:v>1.1837435116758882E-2</c:v>
                </c:pt>
                <c:pt idx="1248">
                  <c:v>1.1885510207915942E-2</c:v>
                </c:pt>
                <c:pt idx="1249">
                  <c:v>1.1933027772355187E-2</c:v>
                </c:pt>
                <c:pt idx="1250">
                  <c:v>1.1979981335468612E-2</c:v>
                </c:pt>
                <c:pt idx="1251">
                  <c:v>1.2026364422649488E-2</c:v>
                </c:pt>
                <c:pt idx="1252">
                  <c:v>1.2072170559293782E-2</c:v>
                </c:pt>
                <c:pt idx="1253">
                  <c:v>1.2117393270778419E-2</c:v>
                </c:pt>
                <c:pt idx="1254">
                  <c:v>1.2162026082497454E-2</c:v>
                </c:pt>
                <c:pt idx="1255">
                  <c:v>1.2206062519817214E-2</c:v>
                </c:pt>
                <c:pt idx="1256">
                  <c:v>1.2249496108124088E-2</c:v>
                </c:pt>
                <c:pt idx="1257">
                  <c:v>1.2292320372791281E-2</c:v>
                </c:pt>
                <c:pt idx="1258">
                  <c:v>1.2334528839191884E-2</c:v>
                </c:pt>
                <c:pt idx="1259">
                  <c:v>1.2376115032706209E-2</c:v>
                </c:pt>
                <c:pt idx="1260">
                  <c:v>1.2417072478729094E-2</c:v>
                </c:pt>
                <c:pt idx="1261">
                  <c:v>1.2457394702619341E-2</c:v>
                </c:pt>
                <c:pt idx="1262">
                  <c:v>1.2497075229776586E-2</c:v>
                </c:pt>
                <c:pt idx="1263">
                  <c:v>1.2536107585579163E-2</c:v>
                </c:pt>
                <c:pt idx="1264">
                  <c:v>1.2574485295426241E-2</c:v>
                </c:pt>
                <c:pt idx="1265">
                  <c:v>1.261220188471629E-2</c:v>
                </c:pt>
                <c:pt idx="1266">
                  <c:v>1.2649250878854504E-2</c:v>
                </c:pt>
                <c:pt idx="1267">
                  <c:v>1.2685625803248645E-2</c:v>
                </c:pt>
                <c:pt idx="1268">
                  <c:v>1.2721320183322303E-2</c:v>
                </c:pt>
                <c:pt idx="1269">
                  <c:v>1.2756327544510787E-2</c:v>
                </c:pt>
                <c:pt idx="1270">
                  <c:v>1.279064141223385E-2</c:v>
                </c:pt>
                <c:pt idx="1271">
                  <c:v>1.2828712439155678E-2</c:v>
                </c:pt>
                <c:pt idx="1272">
                  <c:v>1.2873976290320893E-2</c:v>
                </c:pt>
                <c:pt idx="1273">
                  <c:v>1.2919256216276129E-2</c:v>
                </c:pt>
                <c:pt idx="1274">
                  <c:v>1.2964429466149405E-2</c:v>
                </c:pt>
                <c:pt idx="1275">
                  <c:v>1.3009495054865854E-2</c:v>
                </c:pt>
                <c:pt idx="1276">
                  <c:v>1.3054451997293005E-2</c:v>
                </c:pt>
                <c:pt idx="1277">
                  <c:v>1.3099299308356651E-2</c:v>
                </c:pt>
                <c:pt idx="1278">
                  <c:v>1.3144036002925069E-2</c:v>
                </c:pt>
                <c:pt idx="1279">
                  <c:v>1.3188661095907503E-2</c:v>
                </c:pt>
                <c:pt idx="1280">
                  <c:v>1.3233173602184723E-2</c:v>
                </c:pt>
                <c:pt idx="1281">
                  <c:v>1.327757253663801E-2</c:v>
                </c:pt>
                <c:pt idx="1282">
                  <c:v>1.332185691416079E-2</c:v>
                </c:pt>
                <c:pt idx="1283">
                  <c:v>1.3366025749629728E-2</c:v>
                </c:pt>
                <c:pt idx="1284">
                  <c:v>1.3410078057922128E-2</c:v>
                </c:pt>
                <c:pt idx="1285">
                  <c:v>1.3454012853904402E-2</c:v>
                </c:pt>
                <c:pt idx="1286">
                  <c:v>1.3497829152466867E-2</c:v>
                </c:pt>
                <c:pt idx="1287">
                  <c:v>1.3541525968465874E-2</c:v>
                </c:pt>
                <c:pt idx="1288">
                  <c:v>1.3585102316764384E-2</c:v>
                </c:pt>
                <c:pt idx="1289">
                  <c:v>1.3628557212249402E-2</c:v>
                </c:pt>
                <c:pt idx="1290">
                  <c:v>1.3671889669768301E-2</c:v>
                </c:pt>
                <c:pt idx="1291">
                  <c:v>1.3715098704175213E-2</c:v>
                </c:pt>
                <c:pt idx="1292">
                  <c:v>1.3758183330348445E-2</c:v>
                </c:pt>
                <c:pt idx="1293">
                  <c:v>1.3801142563132612E-2</c:v>
                </c:pt>
                <c:pt idx="1294">
                  <c:v>1.3843975417367628E-2</c:v>
                </c:pt>
                <c:pt idx="1295">
                  <c:v>1.3886680907929326E-2</c:v>
                </c:pt>
                <c:pt idx="1296">
                  <c:v>1.3929258049648391E-2</c:v>
                </c:pt>
                <c:pt idx="1297">
                  <c:v>1.3971705857385717E-2</c:v>
                </c:pt>
                <c:pt idx="1298">
                  <c:v>1.4014023345974532E-2</c:v>
                </c:pt>
                <c:pt idx="1299">
                  <c:v>1.4056209530255208E-2</c:v>
                </c:pt>
                <c:pt idx="1300">
                  <c:v>1.4098263425075292E-2</c:v>
                </c:pt>
                <c:pt idx="1301">
                  <c:v>1.4140184045272198E-2</c:v>
                </c:pt>
                <c:pt idx="1302">
                  <c:v>1.4181970405667457E-2</c:v>
                </c:pt>
                <c:pt idx="1303">
                  <c:v>1.4223621521118895E-2</c:v>
                </c:pt>
                <c:pt idx="1304">
                  <c:v>1.4265136406433808E-2</c:v>
                </c:pt>
                <c:pt idx="1305">
                  <c:v>1.4306514076455884E-2</c:v>
                </c:pt>
                <c:pt idx="1306">
                  <c:v>1.4347753546007352E-2</c:v>
                </c:pt>
                <c:pt idx="1307">
                  <c:v>1.4388853829917973E-2</c:v>
                </c:pt>
                <c:pt idx="1308">
                  <c:v>1.443301779894717E-2</c:v>
                </c:pt>
                <c:pt idx="1309">
                  <c:v>1.4476452599283388E-2</c:v>
                </c:pt>
                <c:pt idx="1310">
                  <c:v>1.4517109028875923E-2</c:v>
                </c:pt>
                <c:pt idx="1311">
                  <c:v>1.4557622191370299E-2</c:v>
                </c:pt>
                <c:pt idx="1312">
                  <c:v>1.4597991101564742E-2</c:v>
                </c:pt>
                <c:pt idx="1313">
                  <c:v>1.4638214774294321E-2</c:v>
                </c:pt>
                <c:pt idx="1314">
                  <c:v>1.4678292224349885E-2</c:v>
                </c:pt>
                <c:pt idx="1315">
                  <c:v>1.4718222466559235E-2</c:v>
                </c:pt>
                <c:pt idx="1316">
                  <c:v>1.4758004515717659E-2</c:v>
                </c:pt>
                <c:pt idx="1317">
                  <c:v>1.4797637386622745E-2</c:v>
                </c:pt>
                <c:pt idx="1318">
                  <c:v>1.4837120094103394E-2</c:v>
                </c:pt>
                <c:pt idx="1319">
                  <c:v>1.4876451652944584E-2</c:v>
                </c:pt>
                <c:pt idx="1320">
                  <c:v>1.4915631077956931E-2</c:v>
                </c:pt>
                <c:pt idx="1321">
                  <c:v>1.4954657383930403E-2</c:v>
                </c:pt>
                <c:pt idx="1322">
                  <c:v>1.499352958566335E-2</c:v>
                </c:pt>
                <c:pt idx="1323">
                  <c:v>1.5033955598473982E-2</c:v>
                </c:pt>
                <c:pt idx="1324">
                  <c:v>1.5096996899150046E-2</c:v>
                </c:pt>
                <c:pt idx="1325">
                  <c:v>1.51577798097812E-2</c:v>
                </c:pt>
                <c:pt idx="1326">
                  <c:v>1.5205450702593685E-2</c:v>
                </c:pt>
                <c:pt idx="1327">
                  <c:v>1.5252632475774094E-2</c:v>
                </c:pt>
                <c:pt idx="1328">
                  <c:v>1.5299320397164218E-2</c:v>
                </c:pt>
                <c:pt idx="1329">
                  <c:v>1.5345509734651984E-2</c:v>
                </c:pt>
                <c:pt idx="1330">
                  <c:v>1.5391195756068093E-2</c:v>
                </c:pt>
                <c:pt idx="1331">
                  <c:v>1.5436373729296987E-2</c:v>
                </c:pt>
                <c:pt idx="1332">
                  <c:v>1.5481038922167699E-2</c:v>
                </c:pt>
                <c:pt idx="1333">
                  <c:v>1.5525186602530099E-2</c:v>
                </c:pt>
                <c:pt idx="1334">
                  <c:v>1.5568812038255811E-2</c:v>
                </c:pt>
                <c:pt idx="1335">
                  <c:v>1.5611910497187038E-2</c:v>
                </c:pt>
                <c:pt idx="1336">
                  <c:v>1.5654477247166468E-2</c:v>
                </c:pt>
                <c:pt idx="1337">
                  <c:v>1.5696507556049819E-2</c:v>
                </c:pt>
                <c:pt idx="1338">
                  <c:v>1.573799669170102E-2</c:v>
                </c:pt>
                <c:pt idx="1339">
                  <c:v>1.5778939921964222E-2</c:v>
                </c:pt>
                <c:pt idx="1340">
                  <c:v>1.5819332514699538E-2</c:v>
                </c:pt>
                <c:pt idx="1341">
                  <c:v>1.5859169737772464E-2</c:v>
                </c:pt>
                <c:pt idx="1342">
                  <c:v>1.5898446859031697E-2</c:v>
                </c:pt>
                <c:pt idx="1343">
                  <c:v>1.5937159146356489E-2</c:v>
                </c:pt>
                <c:pt idx="1344">
                  <c:v>1.5975301867611341E-2</c:v>
                </c:pt>
                <c:pt idx="1345">
                  <c:v>1.6012870290675982E-2</c:v>
                </c:pt>
                <c:pt idx="1346">
                  <c:v>1.6049859683434819E-2</c:v>
                </c:pt>
                <c:pt idx="1347">
                  <c:v>1.6086265313760621E-2</c:v>
                </c:pt>
                <c:pt idx="1348">
                  <c:v>1.6122082449567685E-2</c:v>
                </c:pt>
                <c:pt idx="1349">
                  <c:v>1.6157306358726031E-2</c:v>
                </c:pt>
                <c:pt idx="1350">
                  <c:v>1.6191932309178318E-2</c:v>
                </c:pt>
                <c:pt idx="1351">
                  <c:v>1.6225955568801895E-2</c:v>
                </c:pt>
                <c:pt idx="1352">
                  <c:v>1.6259371405548926E-2</c:v>
                </c:pt>
                <c:pt idx="1353">
                  <c:v>1.6292175087343205E-2</c:v>
                </c:pt>
                <c:pt idx="1354">
                  <c:v>1.6324361882127623E-2</c:v>
                </c:pt>
                <c:pt idx="1355">
                  <c:v>1.6355927057842088E-2</c:v>
                </c:pt>
                <c:pt idx="1356">
                  <c:v>1.6386865882471013E-2</c:v>
                </c:pt>
                <c:pt idx="1357">
                  <c:v>1.6417173623963329E-2</c:v>
                </c:pt>
                <c:pt idx="1358">
                  <c:v>1.6446845550332129E-2</c:v>
                </c:pt>
                <c:pt idx="1359">
                  <c:v>1.6475876929557307E-2</c:v>
                </c:pt>
                <c:pt idx="1360">
                  <c:v>1.6504263029650464E-2</c:v>
                </c:pt>
                <c:pt idx="1361">
                  <c:v>1.6531999118644475E-2</c:v>
                </c:pt>
                <c:pt idx="1362">
                  <c:v>1.6559080464565699E-2</c:v>
                </c:pt>
                <c:pt idx="1363">
                  <c:v>1.658550233548152E-2</c:v>
                </c:pt>
                <c:pt idx="1364">
                  <c:v>1.6611259999449374E-2</c:v>
                </c:pt>
                <c:pt idx="1365">
                  <c:v>1.6636348724564331E-2</c:v>
                </c:pt>
                <c:pt idx="1366">
                  <c:v>1.6660763778913928E-2</c:v>
                </c:pt>
                <c:pt idx="1367">
                  <c:v>1.6684500430637333E-2</c:v>
                </c:pt>
                <c:pt idx="1368">
                  <c:v>1.6707553947851259E-2</c:v>
                </c:pt>
                <c:pt idx="1369">
                  <c:v>1.6729919598709134E-2</c:v>
                </c:pt>
                <c:pt idx="1370">
                  <c:v>1.6751592651396533E-2</c:v>
                </c:pt>
                <c:pt idx="1371">
                  <c:v>1.6772568374109283E-2</c:v>
                </c:pt>
                <c:pt idx="1372">
                  <c:v>1.6792842035043123E-2</c:v>
                </c:pt>
                <c:pt idx="1373">
                  <c:v>1.6812408902447114E-2</c:v>
                </c:pt>
                <c:pt idx="1374">
                  <c:v>1.6831264244566987E-2</c:v>
                </c:pt>
                <c:pt idx="1375">
                  <c:v>1.6856987305234404E-2</c:v>
                </c:pt>
                <c:pt idx="1376">
                  <c:v>1.6889844584189875E-2</c:v>
                </c:pt>
                <c:pt idx="1377">
                  <c:v>1.6922384959510376E-2</c:v>
                </c:pt>
                <c:pt idx="1378">
                  <c:v>1.6954606328068479E-2</c:v>
                </c:pt>
                <c:pt idx="1379">
                  <c:v>1.6986506586761194E-2</c:v>
                </c:pt>
                <c:pt idx="1380">
                  <c:v>1.7018083632458093E-2</c:v>
                </c:pt>
                <c:pt idx="1381">
                  <c:v>1.7049335362053698E-2</c:v>
                </c:pt>
                <c:pt idx="1382">
                  <c:v>1.7080259672433002E-2</c:v>
                </c:pt>
                <c:pt idx="1383">
                  <c:v>1.7110854460471704E-2</c:v>
                </c:pt>
                <c:pt idx="1384">
                  <c:v>1.7141117623071259E-2</c:v>
                </c:pt>
                <c:pt idx="1385">
                  <c:v>1.7171047057112789E-2</c:v>
                </c:pt>
                <c:pt idx="1386">
                  <c:v>1.7200640659492106E-2</c:v>
                </c:pt>
                <c:pt idx="1387">
                  <c:v>1.7229896327102603E-2</c:v>
                </c:pt>
                <c:pt idx="1388">
                  <c:v>1.7258811956835544E-2</c:v>
                </c:pt>
                <c:pt idx="1389">
                  <c:v>1.7287385445586102E-2</c:v>
                </c:pt>
                <c:pt idx="1390">
                  <c:v>1.7315614690247852E-2</c:v>
                </c:pt>
                <c:pt idx="1391">
                  <c:v>1.7343497587736241E-2</c:v>
                </c:pt>
                <c:pt idx="1392">
                  <c:v>1.7371032034942484E-2</c:v>
                </c:pt>
                <c:pt idx="1393">
                  <c:v>1.7398215928780218E-2</c:v>
                </c:pt>
                <c:pt idx="1394">
                  <c:v>1.7425047166145218E-2</c:v>
                </c:pt>
                <c:pt idx="1395">
                  <c:v>1.7451523643973618E-2</c:v>
                </c:pt>
                <c:pt idx="1396">
                  <c:v>1.7477643259149505E-2</c:v>
                </c:pt>
                <c:pt idx="1397">
                  <c:v>1.7503403908603686E-2</c:v>
                </c:pt>
                <c:pt idx="1398">
                  <c:v>1.7528803489261842E-2</c:v>
                </c:pt>
                <c:pt idx="1399">
                  <c:v>1.755383989803902E-2</c:v>
                </c:pt>
                <c:pt idx="1400">
                  <c:v>1.7578511031863104E-2</c:v>
                </c:pt>
                <c:pt idx="1401">
                  <c:v>1.7602814787669317E-2</c:v>
                </c:pt>
                <c:pt idx="1402">
                  <c:v>1.7626749062394708E-2</c:v>
                </c:pt>
                <c:pt idx="1403">
                  <c:v>1.7650311752966878E-2</c:v>
                </c:pt>
                <c:pt idx="1404">
                  <c:v>1.7673500756344832E-2</c:v>
                </c:pt>
                <c:pt idx="1405">
                  <c:v>1.7696313969461336E-2</c:v>
                </c:pt>
                <c:pt idx="1406">
                  <c:v>1.7718749289269576E-2</c:v>
                </c:pt>
                <c:pt idx="1407">
                  <c:v>1.7740804612726067E-2</c:v>
                </c:pt>
                <c:pt idx="1408">
                  <c:v>1.7762477836808357E-2</c:v>
                </c:pt>
                <c:pt idx="1409">
                  <c:v>1.7783766858463185E-2</c:v>
                </c:pt>
                <c:pt idx="1410">
                  <c:v>1.7804669574653136E-2</c:v>
                </c:pt>
                <c:pt idx="1411">
                  <c:v>1.7825183882385912E-2</c:v>
                </c:pt>
                <c:pt idx="1412">
                  <c:v>1.7845307678616178E-2</c:v>
                </c:pt>
                <c:pt idx="1413">
                  <c:v>1.7865038860332756E-2</c:v>
                </c:pt>
                <c:pt idx="1414">
                  <c:v>1.7884375324541568E-2</c:v>
                </c:pt>
                <c:pt idx="1415">
                  <c:v>1.790331496823119E-2</c:v>
                </c:pt>
                <c:pt idx="1416">
                  <c:v>1.7921855688402148E-2</c:v>
                </c:pt>
                <c:pt idx="1417">
                  <c:v>1.7939995382078813E-2</c:v>
                </c:pt>
                <c:pt idx="1418">
                  <c:v>1.7957731946263388E-2</c:v>
                </c:pt>
                <c:pt idx="1419">
                  <c:v>1.7975063277988357E-2</c:v>
                </c:pt>
                <c:pt idx="1420">
                  <c:v>1.7991987274276273E-2</c:v>
                </c:pt>
                <c:pt idx="1421">
                  <c:v>1.8008501832169045E-2</c:v>
                </c:pt>
                <c:pt idx="1422">
                  <c:v>1.8024604848705099E-2</c:v>
                </c:pt>
                <c:pt idx="1423">
                  <c:v>1.8040294220937076E-2</c:v>
                </c:pt>
                <c:pt idx="1424">
                  <c:v>1.8055567845926383E-2</c:v>
                </c:pt>
                <c:pt idx="1425">
                  <c:v>1.8070423620726153E-2</c:v>
                </c:pt>
                <c:pt idx="1426">
                  <c:v>1.8084955884689502E-2</c:v>
                </c:pt>
                <c:pt idx="1427">
                  <c:v>1.8104988957228042E-2</c:v>
                </c:pt>
                <c:pt idx="1428">
                  <c:v>1.812823096237761E-2</c:v>
                </c:pt>
                <c:pt idx="1429">
                  <c:v>1.8151231236822458E-2</c:v>
                </c:pt>
                <c:pt idx="1430">
                  <c:v>1.8173988663392527E-2</c:v>
                </c:pt>
                <c:pt idx="1431">
                  <c:v>1.8196502124932235E-2</c:v>
                </c:pt>
                <c:pt idx="1432">
                  <c:v>1.8218770504254179E-2</c:v>
                </c:pt>
                <c:pt idx="1433">
                  <c:v>1.8240792684220394E-2</c:v>
                </c:pt>
                <c:pt idx="1434">
                  <c:v>1.8262567547643958E-2</c:v>
                </c:pt>
                <c:pt idx="1435">
                  <c:v>1.8284093977381781E-2</c:v>
                </c:pt>
                <c:pt idx="1436">
                  <c:v>1.8305370856265196E-2</c:v>
                </c:pt>
                <c:pt idx="1437">
                  <c:v>1.8326397067146415E-2</c:v>
                </c:pt>
                <c:pt idx="1438">
                  <c:v>1.834717149285809E-2</c:v>
                </c:pt>
                <c:pt idx="1439">
                  <c:v>1.8367693016253954E-2</c:v>
                </c:pt>
                <c:pt idx="1440">
                  <c:v>1.8387960520179981E-2</c:v>
                </c:pt>
                <c:pt idx="1441">
                  <c:v>1.8407972887491866E-2</c:v>
                </c:pt>
                <c:pt idx="1442">
                  <c:v>1.8427729001026176E-2</c:v>
                </c:pt>
                <c:pt idx="1443">
                  <c:v>1.8447227743652581E-2</c:v>
                </c:pt>
                <c:pt idx="1444">
                  <c:v>1.8466467998221842E-2</c:v>
                </c:pt>
                <c:pt idx="1445">
                  <c:v>1.8485448647594882E-2</c:v>
                </c:pt>
                <c:pt idx="1446">
                  <c:v>1.8504168574637096E-2</c:v>
                </c:pt>
                <c:pt idx="1447">
                  <c:v>1.8522626662201107E-2</c:v>
                </c:pt>
                <c:pt idx="1448">
                  <c:v>1.8540821793155811E-2</c:v>
                </c:pt>
                <c:pt idx="1449">
                  <c:v>1.8558752850363333E-2</c:v>
                </c:pt>
                <c:pt idx="1450">
                  <c:v>1.8576418716719705E-2</c:v>
                </c:pt>
                <c:pt idx="1451">
                  <c:v>1.8593818275062259E-2</c:v>
                </c:pt>
                <c:pt idx="1452">
                  <c:v>1.8610950408285632E-2</c:v>
                </c:pt>
                <c:pt idx="1453">
                  <c:v>1.8627813999278139E-2</c:v>
                </c:pt>
                <c:pt idx="1454">
                  <c:v>1.8644407930892934E-2</c:v>
                </c:pt>
                <c:pt idx="1455">
                  <c:v>1.8660731086040792E-2</c:v>
                </c:pt>
                <c:pt idx="1456">
                  <c:v>1.8676782347585984E-2</c:v>
                </c:pt>
                <c:pt idx="1457">
                  <c:v>1.8692560598439052E-2</c:v>
                </c:pt>
                <c:pt idx="1458">
                  <c:v>1.8708064721470043E-2</c:v>
                </c:pt>
                <c:pt idx="1459">
                  <c:v>1.8723293599583937E-2</c:v>
                </c:pt>
                <c:pt idx="1460">
                  <c:v>1.8738246115691793E-2</c:v>
                </c:pt>
                <c:pt idx="1461">
                  <c:v>1.8752921152676117E-2</c:v>
                </c:pt>
                <c:pt idx="1462">
                  <c:v>1.87673175934489E-2</c:v>
                </c:pt>
                <c:pt idx="1463">
                  <c:v>1.8781434320916997E-2</c:v>
                </c:pt>
                <c:pt idx="1464">
                  <c:v>1.8795270217988012E-2</c:v>
                </c:pt>
                <c:pt idx="1465">
                  <c:v>1.880882416758203E-2</c:v>
                </c:pt>
                <c:pt idx="1466">
                  <c:v>1.8822095052614347E-2</c:v>
                </c:pt>
                <c:pt idx="1467">
                  <c:v>1.8835081756012971E-2</c:v>
                </c:pt>
                <c:pt idx="1468">
                  <c:v>1.884778316068398E-2</c:v>
                </c:pt>
                <c:pt idx="1469">
                  <c:v>1.8860198149581179E-2</c:v>
                </c:pt>
                <c:pt idx="1470">
                  <c:v>1.8872325605601922E-2</c:v>
                </c:pt>
                <c:pt idx="1471">
                  <c:v>1.888416441172628E-2</c:v>
                </c:pt>
                <c:pt idx="1472">
                  <c:v>1.8895713450849182E-2</c:v>
                </c:pt>
                <c:pt idx="1473">
                  <c:v>1.8906971605948505E-2</c:v>
                </c:pt>
                <c:pt idx="1474">
                  <c:v>1.8917937759946196E-2</c:v>
                </c:pt>
                <c:pt idx="1475">
                  <c:v>1.8928610795818434E-2</c:v>
                </c:pt>
                <c:pt idx="1476">
                  <c:v>1.8938989596491512E-2</c:v>
                </c:pt>
                <c:pt idx="1477">
                  <c:v>1.8949073044946221E-2</c:v>
                </c:pt>
                <c:pt idx="1478">
                  <c:v>1.8958860024136864E-2</c:v>
                </c:pt>
                <c:pt idx="1479">
                  <c:v>1.8971297340473758E-2</c:v>
                </c:pt>
                <c:pt idx="1480">
                  <c:v>1.8988456446383955E-2</c:v>
                </c:pt>
                <c:pt idx="1481">
                  <c:v>1.9005441666283963E-2</c:v>
                </c:pt>
                <c:pt idx="1482">
                  <c:v>1.9022170162681283E-2</c:v>
                </c:pt>
                <c:pt idx="1483">
                  <c:v>1.9038640834596471E-2</c:v>
                </c:pt>
                <c:pt idx="1484">
                  <c:v>1.9054852581078103E-2</c:v>
                </c:pt>
                <c:pt idx="1485">
                  <c:v>1.9070804301127564E-2</c:v>
                </c:pt>
                <c:pt idx="1486">
                  <c:v>1.9086494893768693E-2</c:v>
                </c:pt>
                <c:pt idx="1487">
                  <c:v>1.9101923258065246E-2</c:v>
                </c:pt>
                <c:pt idx="1488">
                  <c:v>1.9117088293010964E-2</c:v>
                </c:pt>
                <c:pt idx="1489">
                  <c:v>1.9131988897686077E-2</c:v>
                </c:pt>
                <c:pt idx="1490">
                  <c:v>1.9146623971101014E-2</c:v>
                </c:pt>
                <c:pt idx="1491">
                  <c:v>1.9160992412312377E-2</c:v>
                </c:pt>
                <c:pt idx="1492">
                  <c:v>1.9175093120370901E-2</c:v>
                </c:pt>
                <c:pt idx="1493">
                  <c:v>1.9188924994298414E-2</c:v>
                </c:pt>
                <c:pt idx="1494">
                  <c:v>1.9202486933180628E-2</c:v>
                </c:pt>
                <c:pt idx="1495">
                  <c:v>1.9215777836051388E-2</c:v>
                </c:pt>
                <c:pt idx="1496">
                  <c:v>1.9228796601979695E-2</c:v>
                </c:pt>
                <c:pt idx="1497">
                  <c:v>1.9241542130017678E-2</c:v>
                </c:pt>
                <c:pt idx="1498">
                  <c:v>1.9254013319229657E-2</c:v>
                </c:pt>
                <c:pt idx="1499">
                  <c:v>1.9266209068692291E-2</c:v>
                </c:pt>
                <c:pt idx="1500">
                  <c:v>1.9278128277483084E-2</c:v>
                </c:pt>
                <c:pt idx="1501">
                  <c:v>1.9289769844651545E-2</c:v>
                </c:pt>
                <c:pt idx="1502">
                  <c:v>1.9301132669294601E-2</c:v>
                </c:pt>
                <c:pt idx="1503">
                  <c:v>1.9312215650481433E-2</c:v>
                </c:pt>
                <c:pt idx="1504">
                  <c:v>1.9323017687317288E-2</c:v>
                </c:pt>
                <c:pt idx="1505">
                  <c:v>1.933353767886831E-2</c:v>
                </c:pt>
                <c:pt idx="1506">
                  <c:v>1.9343774524231153E-2</c:v>
                </c:pt>
                <c:pt idx="1507">
                  <c:v>1.9353727122509958E-2</c:v>
                </c:pt>
                <c:pt idx="1508">
                  <c:v>1.9363394372804852E-2</c:v>
                </c:pt>
                <c:pt idx="1509">
                  <c:v>1.9372775174212101E-2</c:v>
                </c:pt>
                <c:pt idx="1510">
                  <c:v>1.9381868425847375E-2</c:v>
                </c:pt>
                <c:pt idx="1511">
                  <c:v>1.9390673026805333E-2</c:v>
                </c:pt>
                <c:pt idx="1512">
                  <c:v>1.9399187876223474E-2</c:v>
                </c:pt>
                <c:pt idx="1513">
                  <c:v>1.940741187320693E-2</c:v>
                </c:pt>
                <c:pt idx="1514">
                  <c:v>1.941534391688654E-2</c:v>
                </c:pt>
                <c:pt idx="1515">
                  <c:v>1.9422982906378394E-2</c:v>
                </c:pt>
                <c:pt idx="1516">
                  <c:v>1.9431354466722714E-2</c:v>
                </c:pt>
                <c:pt idx="1517">
                  <c:v>1.943836023531403E-2</c:v>
                </c:pt>
                <c:pt idx="1518">
                  <c:v>1.9445071030529941E-2</c:v>
                </c:pt>
                <c:pt idx="1519">
                  <c:v>1.9451484210874968E-2</c:v>
                </c:pt>
                <c:pt idx="1520">
                  <c:v>1.9457598675464233E-2</c:v>
                </c:pt>
                <c:pt idx="1521">
                  <c:v>1.9463413323485799E-2</c:v>
                </c:pt>
                <c:pt idx="1522">
                  <c:v>1.9468927054073319E-2</c:v>
                </c:pt>
                <c:pt idx="1523">
                  <c:v>1.947413876641628E-2</c:v>
                </c:pt>
                <c:pt idx="1524">
                  <c:v>1.9479047359667375E-2</c:v>
                </c:pt>
                <c:pt idx="1525">
                  <c:v>1.9483651732994833E-2</c:v>
                </c:pt>
                <c:pt idx="1526">
                  <c:v>1.948795078559409E-2</c:v>
                </c:pt>
                <c:pt idx="1527">
                  <c:v>1.9491943416641594E-2</c:v>
                </c:pt>
                <c:pt idx="1528">
                  <c:v>1.949562852532389E-2</c:v>
                </c:pt>
                <c:pt idx="1529">
                  <c:v>1.9499005010855133E-2</c:v>
                </c:pt>
                <c:pt idx="1530">
                  <c:v>1.9502071772396108E-2</c:v>
                </c:pt>
                <c:pt idx="1531">
                  <c:v>1.9507963918235671E-2</c:v>
                </c:pt>
                <c:pt idx="1532">
                  <c:v>1.9518901902912628E-2</c:v>
                </c:pt>
                <c:pt idx="1533">
                  <c:v>1.9529689776323324E-2</c:v>
                </c:pt>
                <c:pt idx="1534">
                  <c:v>1.9540239801753786E-2</c:v>
                </c:pt>
                <c:pt idx="1535">
                  <c:v>1.9550551101597605E-2</c:v>
                </c:pt>
                <c:pt idx="1536">
                  <c:v>1.9560622798247738E-2</c:v>
                </c:pt>
                <c:pt idx="1537">
                  <c:v>1.9570454014113958E-2</c:v>
                </c:pt>
                <c:pt idx="1538">
                  <c:v>1.9580043871617138E-2</c:v>
                </c:pt>
                <c:pt idx="1539">
                  <c:v>1.9589391493148801E-2</c:v>
                </c:pt>
                <c:pt idx="1540">
                  <c:v>1.9598496001134887E-2</c:v>
                </c:pt>
                <c:pt idx="1541">
                  <c:v>1.9607356517989533E-2</c:v>
                </c:pt>
                <c:pt idx="1542">
                  <c:v>1.9615972166126722E-2</c:v>
                </c:pt>
                <c:pt idx="1543">
                  <c:v>1.9624342067983521E-2</c:v>
                </c:pt>
                <c:pt idx="1544">
                  <c:v>1.9632465345962264E-2</c:v>
                </c:pt>
                <c:pt idx="1545">
                  <c:v>1.9640341122500134E-2</c:v>
                </c:pt>
                <c:pt idx="1546">
                  <c:v>1.9647968520034486E-2</c:v>
                </c:pt>
                <c:pt idx="1547">
                  <c:v>1.9655346660997147E-2</c:v>
                </c:pt>
                <c:pt idx="1548">
                  <c:v>1.9662474667814487E-2</c:v>
                </c:pt>
                <c:pt idx="1549">
                  <c:v>1.9669351662942276E-2</c:v>
                </c:pt>
                <c:pt idx="1550">
                  <c:v>1.9675976768807831E-2</c:v>
                </c:pt>
                <c:pt idx="1551">
                  <c:v>1.9682349107873819E-2</c:v>
                </c:pt>
                <c:pt idx="1552">
                  <c:v>1.9688467802563038E-2</c:v>
                </c:pt>
                <c:pt idx="1553">
                  <c:v>1.969433197536857E-2</c:v>
                </c:pt>
                <c:pt idx="1554">
                  <c:v>1.969994074872063E-2</c:v>
                </c:pt>
                <c:pt idx="1555">
                  <c:v>1.9705293245067739E-2</c:v>
                </c:pt>
                <c:pt idx="1556">
                  <c:v>1.9710388586900007E-2</c:v>
                </c:pt>
                <c:pt idx="1557">
                  <c:v>1.9715225896662296E-2</c:v>
                </c:pt>
                <c:pt idx="1558">
                  <c:v>1.9719804296847016E-2</c:v>
                </c:pt>
                <c:pt idx="1559">
                  <c:v>1.9724122909901526E-2</c:v>
                </c:pt>
                <c:pt idx="1560">
                  <c:v>1.9728180858320878E-2</c:v>
                </c:pt>
                <c:pt idx="1561">
                  <c:v>1.9731977264584227E-2</c:v>
                </c:pt>
                <c:pt idx="1562">
                  <c:v>1.9735511251166467E-2</c:v>
                </c:pt>
                <c:pt idx="1563">
                  <c:v>1.9738781940561504E-2</c:v>
                </c:pt>
                <c:pt idx="1564">
                  <c:v>1.9741788455253394E-2</c:v>
                </c:pt>
                <c:pt idx="1565">
                  <c:v>1.9744529917756961E-2</c:v>
                </c:pt>
                <c:pt idx="1566">
                  <c:v>1.9747005450554175E-2</c:v>
                </c:pt>
                <c:pt idx="1567">
                  <c:v>1.9749214176163748E-2</c:v>
                </c:pt>
                <c:pt idx="1568">
                  <c:v>1.975181451392009E-2</c:v>
                </c:pt>
                <c:pt idx="1569">
                  <c:v>1.9753044646724078E-2</c:v>
                </c:pt>
                <c:pt idx="1570">
                  <c:v>1.9754409122778413E-2</c:v>
                </c:pt>
                <c:pt idx="1571">
                  <c:v>1.9755503156332035E-2</c:v>
                </c:pt>
                <c:pt idx="1572">
                  <c:v>1.9756325869921942E-2</c:v>
                </c:pt>
                <c:pt idx="1573">
                  <c:v>1.9756876386047117E-2</c:v>
                </c:pt>
                <c:pt idx="1574">
                  <c:v>1.9757153827278707E-2</c:v>
                </c:pt>
                <c:pt idx="1575">
                  <c:v>1.9757157316121061E-2</c:v>
                </c:pt>
                <c:pt idx="1576">
                  <c:v>1.9756885975127696E-2</c:v>
                </c:pt>
                <c:pt idx="1577">
                  <c:v>1.9756338926849252E-2</c:v>
                </c:pt>
                <c:pt idx="1578">
                  <c:v>1.9755515293827783E-2</c:v>
                </c:pt>
                <c:pt idx="1579">
                  <c:v>1.9754414198608447E-2</c:v>
                </c:pt>
                <c:pt idx="1580">
                  <c:v>1.9753034763780142E-2</c:v>
                </c:pt>
                <c:pt idx="1581">
                  <c:v>1.9751376111871322E-2</c:v>
                </c:pt>
                <c:pt idx="1582">
                  <c:v>1.9749437365477556E-2</c:v>
                </c:pt>
                <c:pt idx="1583">
                  <c:v>1.9750426359475416E-2</c:v>
                </c:pt>
                <c:pt idx="1584">
                  <c:v>1.9756599713505199E-2</c:v>
                </c:pt>
                <c:pt idx="1585">
                  <c:v>1.9762630188024873E-2</c:v>
                </c:pt>
                <c:pt idx="1586">
                  <c:v>1.9768428019551153E-2</c:v>
                </c:pt>
                <c:pt idx="1587">
                  <c:v>1.9773992402644679E-2</c:v>
                </c:pt>
                <c:pt idx="1588">
                  <c:v>1.9779322531952765E-2</c:v>
                </c:pt>
                <c:pt idx="1589">
                  <c:v>1.9784417602064633E-2</c:v>
                </c:pt>
                <c:pt idx="1590">
                  <c:v>1.9789276807581021E-2</c:v>
                </c:pt>
                <c:pt idx="1591">
                  <c:v>1.9793899343125813E-2</c:v>
                </c:pt>
                <c:pt idx="1592">
                  <c:v>1.9798284403317185E-2</c:v>
                </c:pt>
                <c:pt idx="1593">
                  <c:v>1.9802431182773431E-2</c:v>
                </c:pt>
                <c:pt idx="1594">
                  <c:v>1.980633887610728E-2</c:v>
                </c:pt>
                <c:pt idx="1595">
                  <c:v>1.9810006677954906E-2</c:v>
                </c:pt>
                <c:pt idx="1596">
                  <c:v>1.9813433782935465E-2</c:v>
                </c:pt>
                <c:pt idx="1597">
                  <c:v>1.9816619385685921E-2</c:v>
                </c:pt>
                <c:pt idx="1598">
                  <c:v>1.9819562680832171E-2</c:v>
                </c:pt>
                <c:pt idx="1599">
                  <c:v>1.9822262863029648E-2</c:v>
                </c:pt>
                <c:pt idx="1600">
                  <c:v>1.982471912690548E-2</c:v>
                </c:pt>
                <c:pt idx="1601">
                  <c:v>1.9826930667093318E-2</c:v>
                </c:pt>
                <c:pt idx="1602">
                  <c:v>1.9828896678256588E-2</c:v>
                </c:pt>
                <c:pt idx="1603">
                  <c:v>1.9830616355048014E-2</c:v>
                </c:pt>
                <c:pt idx="1604">
                  <c:v>1.9832088892115483E-2</c:v>
                </c:pt>
                <c:pt idx="1605">
                  <c:v>1.9833313484107915E-2</c:v>
                </c:pt>
                <c:pt idx="1606">
                  <c:v>1.9834289325698522E-2</c:v>
                </c:pt>
                <c:pt idx="1607">
                  <c:v>1.9835015611544316E-2</c:v>
                </c:pt>
                <c:pt idx="1608">
                  <c:v>1.9835491536326751E-2</c:v>
                </c:pt>
                <c:pt idx="1609">
                  <c:v>1.9835716294688072E-2</c:v>
                </c:pt>
                <c:pt idx="1610">
                  <c:v>1.9835689081341461E-2</c:v>
                </c:pt>
                <c:pt idx="1611">
                  <c:v>1.9835409090932073E-2</c:v>
                </c:pt>
                <c:pt idx="1612">
                  <c:v>1.9834875518152998E-2</c:v>
                </c:pt>
                <c:pt idx="1613">
                  <c:v>1.9834087557710552E-2</c:v>
                </c:pt>
                <c:pt idx="1614">
                  <c:v>1.9833044404260647E-2</c:v>
                </c:pt>
                <c:pt idx="1615">
                  <c:v>1.9831745252518945E-2</c:v>
                </c:pt>
                <c:pt idx="1616">
                  <c:v>1.9830189297179817E-2</c:v>
                </c:pt>
                <c:pt idx="1617">
                  <c:v>1.9828375732945401E-2</c:v>
                </c:pt>
                <c:pt idx="1618">
                  <c:v>1.9826303754508293E-2</c:v>
                </c:pt>
                <c:pt idx="1619">
                  <c:v>1.982397255658639E-2</c:v>
                </c:pt>
                <c:pt idx="1620">
                  <c:v>1.9821721080091045E-2</c:v>
                </c:pt>
                <c:pt idx="1621">
                  <c:v>1.9818100505849666E-2</c:v>
                </c:pt>
                <c:pt idx="1622">
                  <c:v>1.9814949375567378E-2</c:v>
                </c:pt>
                <c:pt idx="1623">
                  <c:v>1.9811535689634126E-2</c:v>
                </c:pt>
                <c:pt idx="1624">
                  <c:v>1.9807858642780847E-2</c:v>
                </c:pt>
                <c:pt idx="1625">
                  <c:v>1.9803917429758483E-2</c:v>
                </c:pt>
                <c:pt idx="1626">
                  <c:v>1.9799711245280117E-2</c:v>
                </c:pt>
                <c:pt idx="1627">
                  <c:v>1.979523928411956E-2</c:v>
                </c:pt>
                <c:pt idx="1628">
                  <c:v>1.9790500740989758E-2</c:v>
                </c:pt>
                <c:pt idx="1629">
                  <c:v>1.978549481066455E-2</c:v>
                </c:pt>
                <c:pt idx="1630">
                  <c:v>1.9780220687903412E-2</c:v>
                </c:pt>
                <c:pt idx="1631">
                  <c:v>1.9774677567451569E-2</c:v>
                </c:pt>
                <c:pt idx="1632">
                  <c:v>1.9768864644080602E-2</c:v>
                </c:pt>
                <c:pt idx="1633">
                  <c:v>1.9762781112559601E-2</c:v>
                </c:pt>
                <c:pt idx="1634">
                  <c:v>1.9756426167661004E-2</c:v>
                </c:pt>
                <c:pt idx="1635">
                  <c:v>1.9753678835219744E-2</c:v>
                </c:pt>
                <c:pt idx="1636">
                  <c:v>1.9753501282628955E-2</c:v>
                </c:pt>
                <c:pt idx="1637">
                  <c:v>1.9755152300213328E-2</c:v>
                </c:pt>
                <c:pt idx="1638">
                  <c:v>1.9756569397228231E-2</c:v>
                </c:pt>
                <c:pt idx="1639">
                  <c:v>1.9757751793587904E-2</c:v>
                </c:pt>
                <c:pt idx="1640">
                  <c:v>1.9758698709143256E-2</c:v>
                </c:pt>
                <c:pt idx="1641">
                  <c:v>1.9759409363791992E-2</c:v>
                </c:pt>
                <c:pt idx="1642">
                  <c:v>1.9759882977420769E-2</c:v>
                </c:pt>
                <c:pt idx="1643">
                  <c:v>1.9760118769922626E-2</c:v>
                </c:pt>
                <c:pt idx="1644">
                  <c:v>1.9760115961179686E-2</c:v>
                </c:pt>
                <c:pt idx="1645">
                  <c:v>1.9759873771121171E-2</c:v>
                </c:pt>
                <c:pt idx="1646">
                  <c:v>1.9759391419619174E-2</c:v>
                </c:pt>
                <c:pt idx="1647">
                  <c:v>1.9758668126581426E-2</c:v>
                </c:pt>
                <c:pt idx="1648">
                  <c:v>1.9757703111934005E-2</c:v>
                </c:pt>
                <c:pt idx="1649">
                  <c:v>1.9756495595580841E-2</c:v>
                </c:pt>
                <c:pt idx="1650">
                  <c:v>1.9755044797421167E-2</c:v>
                </c:pt>
                <c:pt idx="1651">
                  <c:v>1.9753349937395945E-2</c:v>
                </c:pt>
                <c:pt idx="1652">
                  <c:v>1.9751410235418428E-2</c:v>
                </c:pt>
                <c:pt idx="1653">
                  <c:v>1.9749224911408968E-2</c:v>
                </c:pt>
                <c:pt idx="1654">
                  <c:v>1.9746793185312486E-2</c:v>
                </c:pt>
                <c:pt idx="1655">
                  <c:v>1.9744114277034815E-2</c:v>
                </c:pt>
                <c:pt idx="1656">
                  <c:v>1.974118740654706E-2</c:v>
                </c:pt>
                <c:pt idx="1657">
                  <c:v>1.9738011793764006E-2</c:v>
                </c:pt>
                <c:pt idx="1658">
                  <c:v>1.9734586658631093E-2</c:v>
                </c:pt>
                <c:pt idx="1659">
                  <c:v>1.9730911221112899E-2</c:v>
                </c:pt>
                <c:pt idx="1660">
                  <c:v>1.9726984701146876E-2</c:v>
                </c:pt>
                <c:pt idx="1661">
                  <c:v>1.9722806318689775E-2</c:v>
                </c:pt>
                <c:pt idx="1662">
                  <c:v>1.9718375293711912E-2</c:v>
                </c:pt>
                <c:pt idx="1663">
                  <c:v>1.9713690846162504E-2</c:v>
                </c:pt>
                <c:pt idx="1664">
                  <c:v>1.9708752196010277E-2</c:v>
                </c:pt>
                <c:pt idx="1665">
                  <c:v>1.9703558563237758E-2</c:v>
                </c:pt>
                <c:pt idx="1666">
                  <c:v>1.9698109167818199E-2</c:v>
                </c:pt>
                <c:pt idx="1667">
                  <c:v>1.9692403229715598E-2</c:v>
                </c:pt>
                <c:pt idx="1668">
                  <c:v>1.9686439968931192E-2</c:v>
                </c:pt>
                <c:pt idx="1669">
                  <c:v>1.9680218605445547E-2</c:v>
                </c:pt>
                <c:pt idx="1670">
                  <c:v>1.9673738359241827E-2</c:v>
                </c:pt>
                <c:pt idx="1671">
                  <c:v>1.9666998450334844E-2</c:v>
                </c:pt>
                <c:pt idx="1672">
                  <c:v>1.9659998098713195E-2</c:v>
                </c:pt>
                <c:pt idx="1673">
                  <c:v>1.9652736524385688E-2</c:v>
                </c:pt>
                <c:pt idx="1674">
                  <c:v>1.9645212947358243E-2</c:v>
                </c:pt>
                <c:pt idx="1675">
                  <c:v>1.9637426587639773E-2</c:v>
                </c:pt>
                <c:pt idx="1676">
                  <c:v>1.9629376665259633E-2</c:v>
                </c:pt>
                <c:pt idx="1677">
                  <c:v>1.9621062400238736E-2</c:v>
                </c:pt>
                <c:pt idx="1678">
                  <c:v>1.9612483012583837E-2</c:v>
                </c:pt>
                <c:pt idx="1679">
                  <c:v>1.9603637722362927E-2</c:v>
                </c:pt>
                <c:pt idx="1680">
                  <c:v>1.9594525749572073E-2</c:v>
                </c:pt>
                <c:pt idx="1681">
                  <c:v>1.9585146314291903E-2</c:v>
                </c:pt>
                <c:pt idx="1682">
                  <c:v>1.9575498636519677E-2</c:v>
                </c:pt>
                <c:pt idx="1683">
                  <c:v>1.9565581936354787E-2</c:v>
                </c:pt>
                <c:pt idx="1684">
                  <c:v>1.9555395433830787E-2</c:v>
                </c:pt>
                <c:pt idx="1685">
                  <c:v>1.9544938348990813E-2</c:v>
                </c:pt>
                <c:pt idx="1686">
                  <c:v>1.9534301363814163E-2</c:v>
                </c:pt>
                <c:pt idx="1687">
                  <c:v>1.9528990410972048E-2</c:v>
                </c:pt>
                <c:pt idx="1688">
                  <c:v>1.9526775858631312E-2</c:v>
                </c:pt>
                <c:pt idx="1689">
                  <c:v>1.9524375239711629E-2</c:v>
                </c:pt>
                <c:pt idx="1690">
                  <c:v>1.9521788044223148E-2</c:v>
                </c:pt>
                <c:pt idx="1691">
                  <c:v>1.9519013762157041E-2</c:v>
                </c:pt>
                <c:pt idx="1692">
                  <c:v>1.9516051883549265E-2</c:v>
                </c:pt>
                <c:pt idx="1693">
                  <c:v>1.9512901898399507E-2</c:v>
                </c:pt>
                <c:pt idx="1694">
                  <c:v>1.9509563296734929E-2</c:v>
                </c:pt>
                <c:pt idx="1695">
                  <c:v>1.9506035568558074E-2</c:v>
                </c:pt>
                <c:pt idx="1696">
                  <c:v>1.9502318203887457E-2</c:v>
                </c:pt>
                <c:pt idx="1697">
                  <c:v>1.949841069276918E-2</c:v>
                </c:pt>
                <c:pt idx="1698">
                  <c:v>1.949431252520167E-2</c:v>
                </c:pt>
                <c:pt idx="1699">
                  <c:v>1.9490023191222602E-2</c:v>
                </c:pt>
                <c:pt idx="1700">
                  <c:v>1.9485542180868391E-2</c:v>
                </c:pt>
                <c:pt idx="1701">
                  <c:v>1.9480868984162642E-2</c:v>
                </c:pt>
                <c:pt idx="1702">
                  <c:v>1.9476003091127778E-2</c:v>
                </c:pt>
                <c:pt idx="1703">
                  <c:v>1.9470943991814024E-2</c:v>
                </c:pt>
                <c:pt idx="1704">
                  <c:v>1.9465691176270512E-2</c:v>
                </c:pt>
                <c:pt idx="1705">
                  <c:v>1.9460244134510533E-2</c:v>
                </c:pt>
                <c:pt idx="1706">
                  <c:v>1.9454602356592684E-2</c:v>
                </c:pt>
                <c:pt idx="1707">
                  <c:v>1.9448765332568774E-2</c:v>
                </c:pt>
                <c:pt idx="1708">
                  <c:v>1.944273255246649E-2</c:v>
                </c:pt>
                <c:pt idx="1709">
                  <c:v>1.9436503506358924E-2</c:v>
                </c:pt>
                <c:pt idx="1710">
                  <c:v>1.9430077684283543E-2</c:v>
                </c:pt>
                <c:pt idx="1711">
                  <c:v>1.9423454576288551E-2</c:v>
                </c:pt>
                <c:pt idx="1712">
                  <c:v>1.9416633672461891E-2</c:v>
                </c:pt>
                <c:pt idx="1713">
                  <c:v>1.9409614462827022E-2</c:v>
                </c:pt>
                <c:pt idx="1714">
                  <c:v>1.9402396437481987E-2</c:v>
                </c:pt>
                <c:pt idx="1715">
                  <c:v>1.9394979086460408E-2</c:v>
                </c:pt>
                <c:pt idx="1716">
                  <c:v>1.9387361899853191E-2</c:v>
                </c:pt>
                <c:pt idx="1717">
                  <c:v>1.937954436771008E-2</c:v>
                </c:pt>
                <c:pt idx="1718">
                  <c:v>1.9371525980120798E-2</c:v>
                </c:pt>
                <c:pt idx="1719">
                  <c:v>1.9363306227157151E-2</c:v>
                </c:pt>
                <c:pt idx="1720">
                  <c:v>1.9354884598907832E-2</c:v>
                </c:pt>
                <c:pt idx="1721">
                  <c:v>1.9346260585426326E-2</c:v>
                </c:pt>
                <c:pt idx="1722">
                  <c:v>1.9337433676817829E-2</c:v>
                </c:pt>
                <c:pt idx="1723">
                  <c:v>1.9328403363158216E-2</c:v>
                </c:pt>
                <c:pt idx="1724">
                  <c:v>1.9319169134551974E-2</c:v>
                </c:pt>
                <c:pt idx="1725">
                  <c:v>1.9309730481074334E-2</c:v>
                </c:pt>
                <c:pt idx="1726">
                  <c:v>1.9300086892823441E-2</c:v>
                </c:pt>
                <c:pt idx="1727">
                  <c:v>1.9290237859908816E-2</c:v>
                </c:pt>
                <c:pt idx="1728">
                  <c:v>1.9280182872416632E-2</c:v>
                </c:pt>
                <c:pt idx="1729">
                  <c:v>1.9269921420450298E-2</c:v>
                </c:pt>
                <c:pt idx="1730">
                  <c:v>1.925945299412472E-2</c:v>
                </c:pt>
                <c:pt idx="1731">
                  <c:v>1.9248777083548958E-2</c:v>
                </c:pt>
                <c:pt idx="1732">
                  <c:v>1.9237893178820464E-2</c:v>
                </c:pt>
                <c:pt idx="1733">
                  <c:v>1.9226800770065691E-2</c:v>
                </c:pt>
                <c:pt idx="1734">
                  <c:v>1.9215499347405355E-2</c:v>
                </c:pt>
                <c:pt idx="1735">
                  <c:v>1.9203988400954497E-2</c:v>
                </c:pt>
                <c:pt idx="1736">
                  <c:v>1.9192267420828302E-2</c:v>
                </c:pt>
                <c:pt idx="1737">
                  <c:v>1.9180335897171111E-2</c:v>
                </c:pt>
                <c:pt idx="1738">
                  <c:v>1.9168193320092737E-2</c:v>
                </c:pt>
                <c:pt idx="1739">
                  <c:v>1.9159719120467007E-2</c:v>
                </c:pt>
                <c:pt idx="1740">
                  <c:v>1.9154953729338117E-2</c:v>
                </c:pt>
                <c:pt idx="1741">
                  <c:v>1.9150037287133138E-2</c:v>
                </c:pt>
                <c:pt idx="1742">
                  <c:v>1.9144969444272981E-2</c:v>
                </c:pt>
                <c:pt idx="1743">
                  <c:v>1.9139749851222011E-2</c:v>
                </c:pt>
                <c:pt idx="1744">
                  <c:v>1.9134378158430148E-2</c:v>
                </c:pt>
                <c:pt idx="1745">
                  <c:v>1.9128854016315488E-2</c:v>
                </c:pt>
                <c:pt idx="1746">
                  <c:v>1.9123177075357031E-2</c:v>
                </c:pt>
                <c:pt idx="1747">
                  <c:v>1.9117346986001999E-2</c:v>
                </c:pt>
                <c:pt idx="1748">
                  <c:v>1.9111363398677451E-2</c:v>
                </c:pt>
                <c:pt idx="1749">
                  <c:v>1.9105225963854028E-2</c:v>
                </c:pt>
                <c:pt idx="1750">
                  <c:v>1.9098934332011198E-2</c:v>
                </c:pt>
                <c:pt idx="1751">
                  <c:v>1.909248815355041E-2</c:v>
                </c:pt>
                <c:pt idx="1752">
                  <c:v>1.9085887078968879E-2</c:v>
                </c:pt>
                <c:pt idx="1753">
                  <c:v>1.9079130758720596E-2</c:v>
                </c:pt>
                <c:pt idx="1754">
                  <c:v>1.9072218843251085E-2</c:v>
                </c:pt>
                <c:pt idx="1755">
                  <c:v>1.906515098305538E-2</c:v>
                </c:pt>
                <c:pt idx="1756">
                  <c:v>1.9057926828550564E-2</c:v>
                </c:pt>
                <c:pt idx="1757">
                  <c:v>1.905054603024962E-2</c:v>
                </c:pt>
                <c:pt idx="1758">
                  <c:v>1.9043008238587636E-2</c:v>
                </c:pt>
                <c:pt idx="1759">
                  <c:v>1.9035313104060859E-2</c:v>
                </c:pt>
                <c:pt idx="1760">
                  <c:v>1.9027460277099287E-2</c:v>
                </c:pt>
                <c:pt idx="1761">
                  <c:v>1.9019449408217287E-2</c:v>
                </c:pt>
                <c:pt idx="1762">
                  <c:v>1.9011280147868816E-2</c:v>
                </c:pt>
                <c:pt idx="1763">
                  <c:v>1.9002952146522718E-2</c:v>
                </c:pt>
                <c:pt idx="1764">
                  <c:v>1.8994465054680148E-2</c:v>
                </c:pt>
                <c:pt idx="1765">
                  <c:v>1.8985818522781917E-2</c:v>
                </c:pt>
                <c:pt idx="1766">
                  <c:v>1.8977012201364885E-2</c:v>
                </c:pt>
                <c:pt idx="1767">
                  <c:v>1.8968045740853461E-2</c:v>
                </c:pt>
                <c:pt idx="1768">
                  <c:v>1.8958918791768187E-2</c:v>
                </c:pt>
                <c:pt idx="1769">
                  <c:v>1.8949631004580889E-2</c:v>
                </c:pt>
                <c:pt idx="1770">
                  <c:v>1.8940182029784265E-2</c:v>
                </c:pt>
                <c:pt idx="1771">
                  <c:v>1.8930571517862895E-2</c:v>
                </c:pt>
                <c:pt idx="1772">
                  <c:v>1.89207991192991E-2</c:v>
                </c:pt>
                <c:pt idx="1773">
                  <c:v>1.8910864484619275E-2</c:v>
                </c:pt>
                <c:pt idx="1774">
                  <c:v>1.890076726427806E-2</c:v>
                </c:pt>
                <c:pt idx="1775">
                  <c:v>1.8890507108797399E-2</c:v>
                </c:pt>
                <c:pt idx="1776">
                  <c:v>1.8880083668656497E-2</c:v>
                </c:pt>
                <c:pt idx="1777">
                  <c:v>1.8869496594378723E-2</c:v>
                </c:pt>
                <c:pt idx="1778">
                  <c:v>1.885874553645054E-2</c:v>
                </c:pt>
                <c:pt idx="1779">
                  <c:v>1.8847830145373664E-2</c:v>
                </c:pt>
                <c:pt idx="1780">
                  <c:v>1.8836750071653502E-2</c:v>
                </c:pt>
                <c:pt idx="1781">
                  <c:v>1.8825504965810744E-2</c:v>
                </c:pt>
                <c:pt idx="1782">
                  <c:v>1.8814094478346654E-2</c:v>
                </c:pt>
                <c:pt idx="1783">
                  <c:v>1.880251825976624E-2</c:v>
                </c:pt>
                <c:pt idx="1784">
                  <c:v>1.8790775960589878E-2</c:v>
                </c:pt>
                <c:pt idx="1785">
                  <c:v>1.8778867231324353E-2</c:v>
                </c:pt>
                <c:pt idx="1786">
                  <c:v>1.8766791722509252E-2</c:v>
                </c:pt>
                <c:pt idx="1787">
                  <c:v>1.8754549084618464E-2</c:v>
                </c:pt>
                <c:pt idx="1788">
                  <c:v>1.874213896822825E-2</c:v>
                </c:pt>
                <c:pt idx="1789">
                  <c:v>1.8729561023820264E-2</c:v>
                </c:pt>
                <c:pt idx="1790">
                  <c:v>1.871681490192062E-2</c:v>
                </c:pt>
                <c:pt idx="1791">
                  <c:v>1.8706431613516601E-2</c:v>
                </c:pt>
                <c:pt idx="1792">
                  <c:v>1.8700193505861079E-2</c:v>
                </c:pt>
                <c:pt idx="1793">
                  <c:v>1.8693899558747999E-2</c:v>
                </c:pt>
                <c:pt idx="1794">
                  <c:v>1.8687479343152263E-2</c:v>
                </c:pt>
                <c:pt idx="1795">
                  <c:v>1.8680932598955358E-2</c:v>
                </c:pt>
                <c:pt idx="1796">
                  <c:v>1.8674259066064049E-2</c:v>
                </c:pt>
                <c:pt idx="1797">
                  <c:v>1.8667458484392996E-2</c:v>
                </c:pt>
                <c:pt idx="1798">
                  <c:v>1.8660530593824231E-2</c:v>
                </c:pt>
                <c:pt idx="1799">
                  <c:v>1.8653475134253521E-2</c:v>
                </c:pt>
                <c:pt idx="1800">
                  <c:v>1.8646291845619313E-2</c:v>
                </c:pt>
                <c:pt idx="1801">
                  <c:v>1.8638980467786923E-2</c:v>
                </c:pt>
                <c:pt idx="1802">
                  <c:v>1.8631540740681775E-2</c:v>
                </c:pt>
                <c:pt idx="1803">
                  <c:v>1.8623972404219893E-2</c:v>
                </c:pt>
                <c:pt idx="1804">
                  <c:v>1.8616275198284737E-2</c:v>
                </c:pt>
                <c:pt idx="1805">
                  <c:v>1.860844886279096E-2</c:v>
                </c:pt>
                <c:pt idx="1806">
                  <c:v>1.8600493137667023E-2</c:v>
                </c:pt>
                <c:pt idx="1807">
                  <c:v>1.8592407762797278E-2</c:v>
                </c:pt>
                <c:pt idx="1808">
                  <c:v>1.8584192478120477E-2</c:v>
                </c:pt>
                <c:pt idx="1809">
                  <c:v>1.8575847023531288E-2</c:v>
                </c:pt>
                <c:pt idx="1810">
                  <c:v>1.8567371138949837E-2</c:v>
                </c:pt>
                <c:pt idx="1811">
                  <c:v>1.8558764564281155E-2</c:v>
                </c:pt>
                <c:pt idx="1812">
                  <c:v>1.8550027039461552E-2</c:v>
                </c:pt>
                <c:pt idx="1813">
                  <c:v>1.8541158304412265E-2</c:v>
                </c:pt>
                <c:pt idx="1814">
                  <c:v>1.8532158099010532E-2</c:v>
                </c:pt>
                <c:pt idx="1815">
                  <c:v>1.8523026163228623E-2</c:v>
                </c:pt>
                <c:pt idx="1816">
                  <c:v>1.8513762236948464E-2</c:v>
                </c:pt>
                <c:pt idx="1817">
                  <c:v>1.8504366060123883E-2</c:v>
                </c:pt>
                <c:pt idx="1818">
                  <c:v>1.8494837372653155E-2</c:v>
                </c:pt>
                <c:pt idx="1819">
                  <c:v>1.8485175914465919E-2</c:v>
                </c:pt>
                <c:pt idx="1820">
                  <c:v>1.8475381425511604E-2</c:v>
                </c:pt>
                <c:pt idx="1821">
                  <c:v>1.8465453645684127E-2</c:v>
                </c:pt>
                <c:pt idx="1822">
                  <c:v>1.8455392314937785E-2</c:v>
                </c:pt>
                <c:pt idx="1823">
                  <c:v>1.8445197173188762E-2</c:v>
                </c:pt>
                <c:pt idx="1824">
                  <c:v>1.8434867960367293E-2</c:v>
                </c:pt>
                <c:pt idx="1825">
                  <c:v>1.8424404416411896E-2</c:v>
                </c:pt>
                <c:pt idx="1826">
                  <c:v>1.8413806281251974E-2</c:v>
                </c:pt>
                <c:pt idx="1827">
                  <c:v>1.840307329483104E-2</c:v>
                </c:pt>
                <c:pt idx="1828">
                  <c:v>1.8391885302292282E-2</c:v>
                </c:pt>
                <c:pt idx="1829">
                  <c:v>1.8379618737866876E-2</c:v>
                </c:pt>
                <c:pt idx="1830">
                  <c:v>1.8368460240098406E-2</c:v>
                </c:pt>
                <c:pt idx="1831">
                  <c:v>1.8357165813678418E-2</c:v>
                </c:pt>
                <c:pt idx="1832">
                  <c:v>1.8345735198528747E-2</c:v>
                </c:pt>
                <c:pt idx="1833">
                  <c:v>1.8334168134585403E-2</c:v>
                </c:pt>
                <c:pt idx="1834">
                  <c:v>1.8322464361810162E-2</c:v>
                </c:pt>
                <c:pt idx="1835">
                  <c:v>1.8310623620138463E-2</c:v>
                </c:pt>
                <c:pt idx="1836">
                  <c:v>1.8298645649525734E-2</c:v>
                </c:pt>
                <c:pt idx="1837">
                  <c:v>1.8286530189895296E-2</c:v>
                </c:pt>
                <c:pt idx="1838">
                  <c:v>1.8274276981236848E-2</c:v>
                </c:pt>
                <c:pt idx="1839">
                  <c:v>1.8261885763450069E-2</c:v>
                </c:pt>
                <c:pt idx="1840">
                  <c:v>1.8249356276541593E-2</c:v>
                </c:pt>
                <c:pt idx="1841">
                  <c:v>1.8236688260422275E-2</c:v>
                </c:pt>
                <c:pt idx="1842">
                  <c:v>1.8223881455063595E-2</c:v>
                </c:pt>
                <c:pt idx="1843">
                  <c:v>1.821311533594348E-2</c:v>
                </c:pt>
                <c:pt idx="1844">
                  <c:v>1.8205936707969671E-2</c:v>
                </c:pt>
                <c:pt idx="1845">
                  <c:v>1.8198737008979924E-2</c:v>
                </c:pt>
                <c:pt idx="1846">
                  <c:v>1.819145579392472E-2</c:v>
                </c:pt>
                <c:pt idx="1847">
                  <c:v>1.8184092968879954E-2</c:v>
                </c:pt>
                <c:pt idx="1848">
                  <c:v>1.8176648439905026E-2</c:v>
                </c:pt>
                <c:pt idx="1849">
                  <c:v>1.8169122113077581E-2</c:v>
                </c:pt>
                <c:pt idx="1850">
                  <c:v>1.8161513894476143E-2</c:v>
                </c:pt>
                <c:pt idx="1851">
                  <c:v>1.8153823690127979E-2</c:v>
                </c:pt>
                <c:pt idx="1852">
                  <c:v>1.8146051406130764E-2</c:v>
                </c:pt>
                <c:pt idx="1853">
                  <c:v>1.8138196948554078E-2</c:v>
                </c:pt>
                <c:pt idx="1854">
                  <c:v>1.8130260223456818E-2</c:v>
                </c:pt>
                <c:pt idx="1855">
                  <c:v>1.8122241136904558E-2</c:v>
                </c:pt>
                <c:pt idx="1856">
                  <c:v>1.8114139594981156E-2</c:v>
                </c:pt>
                <c:pt idx="1857">
                  <c:v>1.8105955503736601E-2</c:v>
                </c:pt>
                <c:pt idx="1858">
                  <c:v>1.8097688769262335E-2</c:v>
                </c:pt>
                <c:pt idx="1859">
                  <c:v>1.8089339297615956E-2</c:v>
                </c:pt>
                <c:pt idx="1860">
                  <c:v>1.8080906994873334E-2</c:v>
                </c:pt>
                <c:pt idx="1861">
                  <c:v>1.8072391767105466E-2</c:v>
                </c:pt>
                <c:pt idx="1862">
                  <c:v>1.8063793520384258E-2</c:v>
                </c:pt>
                <c:pt idx="1863">
                  <c:v>1.8055112160782535E-2</c:v>
                </c:pt>
                <c:pt idx="1864">
                  <c:v>1.8046347594368246E-2</c:v>
                </c:pt>
                <c:pt idx="1865">
                  <c:v>1.8037499727233432E-2</c:v>
                </c:pt>
                <c:pt idx="1866">
                  <c:v>1.8028568465430515E-2</c:v>
                </c:pt>
                <c:pt idx="1867">
                  <c:v>1.8019553715047595E-2</c:v>
                </c:pt>
                <c:pt idx="1868">
                  <c:v>1.8010455382156329E-2</c:v>
                </c:pt>
                <c:pt idx="1869">
                  <c:v>1.8001273372823517E-2</c:v>
                </c:pt>
                <c:pt idx="1870">
                  <c:v>1.7992007593140059E-2</c:v>
                </c:pt>
                <c:pt idx="1871">
                  <c:v>1.7982657949168847E-2</c:v>
                </c:pt>
                <c:pt idx="1872">
                  <c:v>1.7973224346996868E-2</c:v>
                </c:pt>
                <c:pt idx="1873">
                  <c:v>1.7963706692700483E-2</c:v>
                </c:pt>
                <c:pt idx="1874">
                  <c:v>1.7954104892356996E-2</c:v>
                </c:pt>
                <c:pt idx="1875">
                  <c:v>1.7944418852027289E-2</c:v>
                </c:pt>
                <c:pt idx="1876">
                  <c:v>1.7934648477819538E-2</c:v>
                </c:pt>
                <c:pt idx="1877">
                  <c:v>1.7924793675790748E-2</c:v>
                </c:pt>
                <c:pt idx="1878">
                  <c:v>1.7914854352033632E-2</c:v>
                </c:pt>
                <c:pt idx="1879">
                  <c:v>1.7904830412624501E-2</c:v>
                </c:pt>
                <c:pt idx="1880">
                  <c:v>1.789443397196613E-2</c:v>
                </c:pt>
                <c:pt idx="1881">
                  <c:v>1.788306517546856E-2</c:v>
                </c:pt>
                <c:pt idx="1882">
                  <c:v>1.7872774689707507E-2</c:v>
                </c:pt>
                <c:pt idx="1883">
                  <c:v>1.7862399199218809E-2</c:v>
                </c:pt>
                <c:pt idx="1884">
                  <c:v>1.7851938610066398E-2</c:v>
                </c:pt>
                <c:pt idx="1885">
                  <c:v>1.7841392828332574E-2</c:v>
                </c:pt>
                <c:pt idx="1886">
                  <c:v>1.7830761760112199E-2</c:v>
                </c:pt>
                <c:pt idx="1887">
                  <c:v>1.782004531146638E-2</c:v>
                </c:pt>
                <c:pt idx="1888">
                  <c:v>1.7809243388509338E-2</c:v>
                </c:pt>
                <c:pt idx="1889">
                  <c:v>1.779835589730417E-2</c:v>
                </c:pt>
                <c:pt idx="1890">
                  <c:v>1.7787382743961303E-2</c:v>
                </c:pt>
                <c:pt idx="1891">
                  <c:v>1.7776323834534237E-2</c:v>
                </c:pt>
                <c:pt idx="1892">
                  <c:v>1.7765179075135411E-2</c:v>
                </c:pt>
                <c:pt idx="1893">
                  <c:v>1.7753948371837715E-2</c:v>
                </c:pt>
                <c:pt idx="1894">
                  <c:v>1.7742631630738231E-2</c:v>
                </c:pt>
                <c:pt idx="1895">
                  <c:v>1.7731592368983529E-2</c:v>
                </c:pt>
                <c:pt idx="1896">
                  <c:v>1.77234310907321E-2</c:v>
                </c:pt>
                <c:pt idx="1897">
                  <c:v>1.7715871451979323E-2</c:v>
                </c:pt>
                <c:pt idx="1898">
                  <c:v>1.7708153788601525E-2</c:v>
                </c:pt>
                <c:pt idx="1899">
                  <c:v>1.7699529622817557E-2</c:v>
                </c:pt>
                <c:pt idx="1900">
                  <c:v>1.7691836962520396E-2</c:v>
                </c:pt>
                <c:pt idx="1901">
                  <c:v>1.7684102048590639E-2</c:v>
                </c:pt>
                <c:pt idx="1902">
                  <c:v>1.7676324915539696E-2</c:v>
                </c:pt>
                <c:pt idx="1903">
                  <c:v>1.7668505597821224E-2</c:v>
                </c:pt>
                <c:pt idx="1904">
                  <c:v>1.7660644129946959E-2</c:v>
                </c:pt>
                <c:pt idx="1905">
                  <c:v>1.7652740546365089E-2</c:v>
                </c:pt>
                <c:pt idx="1906">
                  <c:v>1.7644794881576095E-2</c:v>
                </c:pt>
                <c:pt idx="1907">
                  <c:v>1.7636807170045867E-2</c:v>
                </c:pt>
                <c:pt idx="1908">
                  <c:v>1.7628777446275206E-2</c:v>
                </c:pt>
                <c:pt idx="1909">
                  <c:v>1.7620705744730319E-2</c:v>
                </c:pt>
                <c:pt idx="1910">
                  <c:v>1.7612592099883376E-2</c:v>
                </c:pt>
                <c:pt idx="1911">
                  <c:v>1.7604436546247239E-2</c:v>
                </c:pt>
                <c:pt idx="1912">
                  <c:v>1.7596239118265432E-2</c:v>
                </c:pt>
                <c:pt idx="1913">
                  <c:v>1.7587999850456931E-2</c:v>
                </c:pt>
                <c:pt idx="1914">
                  <c:v>1.7579718777271366E-2</c:v>
                </c:pt>
                <c:pt idx="1915">
                  <c:v>1.7571395933210648E-2</c:v>
                </c:pt>
                <c:pt idx="1916">
                  <c:v>1.7563031352742106E-2</c:v>
                </c:pt>
                <c:pt idx="1917">
                  <c:v>1.7554625070350587E-2</c:v>
                </c:pt>
                <c:pt idx="1918">
                  <c:v>1.7546177120526894E-2</c:v>
                </c:pt>
                <c:pt idx="1919">
                  <c:v>1.7537687537738808E-2</c:v>
                </c:pt>
                <c:pt idx="1920">
                  <c:v>1.7529156356477445E-2</c:v>
                </c:pt>
                <c:pt idx="1921">
                  <c:v>1.752058361123407E-2</c:v>
                </c:pt>
                <c:pt idx="1922">
                  <c:v>1.7511969336465351E-2</c:v>
                </c:pt>
                <c:pt idx="1923">
                  <c:v>1.7503313566668639E-2</c:v>
                </c:pt>
                <c:pt idx="1924">
                  <c:v>1.7494616336335672E-2</c:v>
                </c:pt>
                <c:pt idx="1925">
                  <c:v>1.7485877679923559E-2</c:v>
                </c:pt>
                <c:pt idx="1926">
                  <c:v>1.7477097631941718E-2</c:v>
                </c:pt>
                <c:pt idx="1927">
                  <c:v>1.746827622685335E-2</c:v>
                </c:pt>
                <c:pt idx="1928">
                  <c:v>1.7459413499150794E-2</c:v>
                </c:pt>
                <c:pt idx="1929">
                  <c:v>1.7450509483309142E-2</c:v>
                </c:pt>
                <c:pt idx="1930">
                  <c:v>1.7441564213809442E-2</c:v>
                </c:pt>
                <c:pt idx="1931">
                  <c:v>1.743257772514447E-2</c:v>
                </c:pt>
                <c:pt idx="1932">
                  <c:v>1.7422855643163357E-2</c:v>
                </c:pt>
                <c:pt idx="1933">
                  <c:v>1.7410582001113277E-2</c:v>
                </c:pt>
                <c:pt idx="1934">
                  <c:v>1.7401454451356747E-2</c:v>
                </c:pt>
                <c:pt idx="1935">
                  <c:v>1.739228583515734E-2</c:v>
                </c:pt>
                <c:pt idx="1936">
                  <c:v>1.7383076186979662E-2</c:v>
                </c:pt>
                <c:pt idx="1937">
                  <c:v>1.7373825541288464E-2</c:v>
                </c:pt>
                <c:pt idx="1938">
                  <c:v>1.736453393260079E-2</c:v>
                </c:pt>
                <c:pt idx="1939">
                  <c:v>1.7355201395381676E-2</c:v>
                </c:pt>
                <c:pt idx="1940">
                  <c:v>1.7345827964113686E-2</c:v>
                </c:pt>
                <c:pt idx="1941">
                  <c:v>1.7336413673285325E-2</c:v>
                </c:pt>
                <c:pt idx="1942">
                  <c:v>1.7326958557385235E-2</c:v>
                </c:pt>
                <c:pt idx="1943">
                  <c:v>1.7317462650884824E-2</c:v>
                </c:pt>
                <c:pt idx="1944">
                  <c:v>1.730792598827301E-2</c:v>
                </c:pt>
                <c:pt idx="1945">
                  <c:v>1.7298348604044663E-2</c:v>
                </c:pt>
                <c:pt idx="1946">
                  <c:v>1.7288450833961085E-2</c:v>
                </c:pt>
                <c:pt idx="1947">
                  <c:v>1.7279442320478212E-2</c:v>
                </c:pt>
                <c:pt idx="1948">
                  <c:v>1.7273225623357064E-2</c:v>
                </c:pt>
                <c:pt idx="1949">
                  <c:v>1.7266939966528033E-2</c:v>
                </c:pt>
                <c:pt idx="1950">
                  <c:v>1.7260585237902935E-2</c:v>
                </c:pt>
                <c:pt idx="1951">
                  <c:v>1.7254161325371054E-2</c:v>
                </c:pt>
                <c:pt idx="1952">
                  <c:v>1.724766811684552E-2</c:v>
                </c:pt>
                <c:pt idx="1953">
                  <c:v>1.7241105500205363E-2</c:v>
                </c:pt>
                <c:pt idx="1954">
                  <c:v>1.7234473363382415E-2</c:v>
                </c:pt>
                <c:pt idx="1955">
                  <c:v>1.7227771594257042E-2</c:v>
                </c:pt>
                <c:pt idx="1956">
                  <c:v>1.7221000080739252E-2</c:v>
                </c:pt>
                <c:pt idx="1957">
                  <c:v>1.721415871073393E-2</c:v>
                </c:pt>
                <c:pt idx="1958">
                  <c:v>1.7207247372146638E-2</c:v>
                </c:pt>
                <c:pt idx="1959">
                  <c:v>1.7200265952872034E-2</c:v>
                </c:pt>
                <c:pt idx="1960">
                  <c:v>1.7193214340828641E-2</c:v>
                </c:pt>
                <c:pt idx="1961">
                  <c:v>1.7186092423900904E-2</c:v>
                </c:pt>
                <c:pt idx="1962">
                  <c:v>1.7178900090014503E-2</c:v>
                </c:pt>
                <c:pt idx="1963">
                  <c:v>1.7171637227061071E-2</c:v>
                </c:pt>
                <c:pt idx="1964">
                  <c:v>1.7164303722950303E-2</c:v>
                </c:pt>
                <c:pt idx="1965">
                  <c:v>1.7156899465586802E-2</c:v>
                </c:pt>
                <c:pt idx="1966">
                  <c:v>1.7149424342870083E-2</c:v>
                </c:pt>
                <c:pt idx="1967">
                  <c:v>1.7141878242735123E-2</c:v>
                </c:pt>
                <c:pt idx="1968">
                  <c:v>1.7134261053048098E-2</c:v>
                </c:pt>
                <c:pt idx="1969">
                  <c:v>1.7126572661745405E-2</c:v>
                </c:pt>
                <c:pt idx="1970">
                  <c:v>1.7118812956729391E-2</c:v>
                </c:pt>
                <c:pt idx="1971">
                  <c:v>1.7110981825903142E-2</c:v>
                </c:pt>
                <c:pt idx="1972">
                  <c:v>1.7103079157164653E-2</c:v>
                </c:pt>
                <c:pt idx="1973">
                  <c:v>1.7095104838447409E-2</c:v>
                </c:pt>
                <c:pt idx="1974">
                  <c:v>1.7087058757639273E-2</c:v>
                </c:pt>
                <c:pt idx="1975">
                  <c:v>1.7078940802663603E-2</c:v>
                </c:pt>
                <c:pt idx="1976">
                  <c:v>1.7070750861415521E-2</c:v>
                </c:pt>
                <c:pt idx="1977">
                  <c:v>1.7062488821819852E-2</c:v>
                </c:pt>
                <c:pt idx="1978">
                  <c:v>1.7054154571790572E-2</c:v>
                </c:pt>
                <c:pt idx="1979">
                  <c:v>1.7045747999219228E-2</c:v>
                </c:pt>
                <c:pt idx="1980">
                  <c:v>1.7037268992027083E-2</c:v>
                </c:pt>
                <c:pt idx="1981">
                  <c:v>1.702871743812456E-2</c:v>
                </c:pt>
                <c:pt idx="1982">
                  <c:v>1.7020093225428617E-2</c:v>
                </c:pt>
                <c:pt idx="1983">
                  <c:v>1.7011396241845396E-2</c:v>
                </c:pt>
                <c:pt idx="1984">
                  <c:v>1.7002626375299167E-2</c:v>
                </c:pt>
                <c:pt idx="1985">
                  <c:v>1.6993783513685998E-2</c:v>
                </c:pt>
                <c:pt idx="1986">
                  <c:v>1.6984867544920103E-2</c:v>
                </c:pt>
                <c:pt idx="1987">
                  <c:v>1.6975878356939634E-2</c:v>
                </c:pt>
                <c:pt idx="1988">
                  <c:v>1.6966815837637171E-2</c:v>
                </c:pt>
                <c:pt idx="1989">
                  <c:v>1.6957679874935027E-2</c:v>
                </c:pt>
                <c:pt idx="1990">
                  <c:v>1.6948470356738923E-2</c:v>
                </c:pt>
                <c:pt idx="1991">
                  <c:v>1.6939187170984315E-2</c:v>
                </c:pt>
                <c:pt idx="1992">
                  <c:v>1.6929830205561103E-2</c:v>
                </c:pt>
                <c:pt idx="1993">
                  <c:v>1.6920399348400526E-2</c:v>
                </c:pt>
                <c:pt idx="1994">
                  <c:v>1.6910894487423025E-2</c:v>
                </c:pt>
                <c:pt idx="1995">
                  <c:v>1.6901315510532453E-2</c:v>
                </c:pt>
                <c:pt idx="1996">
                  <c:v>1.6891662305662428E-2</c:v>
                </c:pt>
                <c:pt idx="1997">
                  <c:v>1.6881934760718399E-2</c:v>
                </c:pt>
                <c:pt idx="1998">
                  <c:v>1.6872173803113458E-2</c:v>
                </c:pt>
                <c:pt idx="1999">
                  <c:v>1.6864845231145714E-2</c:v>
                </c:pt>
                <c:pt idx="2000">
                  <c:v>1.6858933689191401E-2</c:v>
                </c:pt>
                <c:pt idx="2001">
                  <c:v>1.6852963654301223E-2</c:v>
                </c:pt>
                <c:pt idx="2002">
                  <c:v>1.6846935033570504E-2</c:v>
                </c:pt>
                <c:pt idx="2003">
                  <c:v>1.6840847734089233E-2</c:v>
                </c:pt>
                <c:pt idx="2004">
                  <c:v>1.6834701662942111E-2</c:v>
                </c:pt>
                <c:pt idx="2005">
                  <c:v>1.6828496727220092E-2</c:v>
                </c:pt>
                <c:pt idx="2006">
                  <c:v>1.6822232834008851E-2</c:v>
                </c:pt>
                <c:pt idx="2007">
                  <c:v>1.6815909890411904E-2</c:v>
                </c:pt>
                <c:pt idx="2008">
                  <c:v>1.680952780350432E-2</c:v>
                </c:pt>
                <c:pt idx="2009">
                  <c:v>1.6803086480379009E-2</c:v>
                </c:pt>
                <c:pt idx="2010">
                  <c:v>1.6796585828135199E-2</c:v>
                </c:pt>
                <c:pt idx="2011">
                  <c:v>1.6790025753855214E-2</c:v>
                </c:pt>
                <c:pt idx="2012">
                  <c:v>1.6783406164645062E-2</c:v>
                </c:pt>
                <c:pt idx="2013">
                  <c:v>1.6776726967564905E-2</c:v>
                </c:pt>
                <c:pt idx="2014">
                  <c:v>1.6769988069733337E-2</c:v>
                </c:pt>
                <c:pt idx="2015">
                  <c:v>1.6763189378234698E-2</c:v>
                </c:pt>
                <c:pt idx="2016">
                  <c:v>1.6756330800159633E-2</c:v>
                </c:pt>
                <c:pt idx="2017">
                  <c:v>1.67494122425993E-2</c:v>
                </c:pt>
                <c:pt idx="2018">
                  <c:v>1.6742433612656944E-2</c:v>
                </c:pt>
                <c:pt idx="2019">
                  <c:v>1.6735394817401574E-2</c:v>
                </c:pt>
                <c:pt idx="2020">
                  <c:v>1.6728295763949057E-2</c:v>
                </c:pt>
                <c:pt idx="2021">
                  <c:v>1.6721136359386816E-2</c:v>
                </c:pt>
                <c:pt idx="2022">
                  <c:v>1.6713916510808585E-2</c:v>
                </c:pt>
                <c:pt idx="2023">
                  <c:v>1.6706636125297037E-2</c:v>
                </c:pt>
                <c:pt idx="2024">
                  <c:v>1.6699295109958538E-2</c:v>
                </c:pt>
                <c:pt idx="2025">
                  <c:v>1.6691893371882607E-2</c:v>
                </c:pt>
                <c:pt idx="2026">
                  <c:v>1.6684430818170875E-2</c:v>
                </c:pt>
                <c:pt idx="2027">
                  <c:v>1.6676907355908124E-2</c:v>
                </c:pt>
                <c:pt idx="2028">
                  <c:v>1.6669322892197053E-2</c:v>
                </c:pt>
                <c:pt idx="2029">
                  <c:v>1.6661677334129311E-2</c:v>
                </c:pt>
                <c:pt idx="2030">
                  <c:v>1.6653970588797081E-2</c:v>
                </c:pt>
                <c:pt idx="2031">
                  <c:v>1.6646202563304669E-2</c:v>
                </c:pt>
                <c:pt idx="2032">
                  <c:v>1.6638373164745347E-2</c:v>
                </c:pt>
                <c:pt idx="2033">
                  <c:v>1.6630482300207132E-2</c:v>
                </c:pt>
                <c:pt idx="2034">
                  <c:v>1.6622529876813345E-2</c:v>
                </c:pt>
                <c:pt idx="2035">
                  <c:v>1.6614515801618348E-2</c:v>
                </c:pt>
                <c:pt idx="2036">
                  <c:v>1.6606439981763938E-2</c:v>
                </c:pt>
                <c:pt idx="2037">
                  <c:v>1.6598302324305574E-2</c:v>
                </c:pt>
                <c:pt idx="2038">
                  <c:v>1.6590102736374585E-2</c:v>
                </c:pt>
                <c:pt idx="2039">
                  <c:v>1.6581841125056503E-2</c:v>
                </c:pt>
                <c:pt idx="2040">
                  <c:v>1.6573517397449018E-2</c:v>
                </c:pt>
                <c:pt idx="2041">
                  <c:v>1.656513146065617E-2</c:v>
                </c:pt>
                <c:pt idx="2042">
                  <c:v>1.6556683221765175E-2</c:v>
                </c:pt>
                <c:pt idx="2043">
                  <c:v>1.6548172587887006E-2</c:v>
                </c:pt>
                <c:pt idx="2044">
                  <c:v>1.6539599466115815E-2</c:v>
                </c:pt>
                <c:pt idx="2045">
                  <c:v>1.653096376355211E-2</c:v>
                </c:pt>
                <c:pt idx="2046">
                  <c:v>1.6522265387302785E-2</c:v>
                </c:pt>
                <c:pt idx="2047">
                  <c:v>1.6513504244463701E-2</c:v>
                </c:pt>
                <c:pt idx="2048">
                  <c:v>1.6504680242113937E-2</c:v>
                </c:pt>
                <c:pt idx="2049">
                  <c:v>1.6495793287391071E-2</c:v>
                </c:pt>
                <c:pt idx="2050">
                  <c:v>1.6486843287386924E-2</c:v>
                </c:pt>
                <c:pt idx="2051">
                  <c:v>1.647937620776712E-2</c:v>
                </c:pt>
                <c:pt idx="2052">
                  <c:v>1.6473418743048321E-2</c:v>
                </c:pt>
                <c:pt idx="2053">
                  <c:v>1.6467438219257027E-2</c:v>
                </c:pt>
                <c:pt idx="2054">
                  <c:v>1.6461434655177375E-2</c:v>
                </c:pt>
                <c:pt idx="2055">
                  <c:v>1.6455408069506652E-2</c:v>
                </c:pt>
                <c:pt idx="2056">
                  <c:v>1.6449358481029075E-2</c:v>
                </c:pt>
                <c:pt idx="2057">
                  <c:v>1.6443285908505745E-2</c:v>
                </c:pt>
                <c:pt idx="2058">
                  <c:v>1.6437190370639863E-2</c:v>
                </c:pt>
                <c:pt idx="2059">
                  <c:v>1.6431071886233172E-2</c:v>
                </c:pt>
                <c:pt idx="2060">
                  <c:v>1.6424930473977369E-2</c:v>
                </c:pt>
                <c:pt idx="2061">
                  <c:v>1.6418766152685862E-2</c:v>
                </c:pt>
                <c:pt idx="2062">
                  <c:v>1.6412578941062031E-2</c:v>
                </c:pt>
                <c:pt idx="2063">
                  <c:v>1.6406368857861439E-2</c:v>
                </c:pt>
                <c:pt idx="2064">
                  <c:v>1.6400135921851269E-2</c:v>
                </c:pt>
                <c:pt idx="2065">
                  <c:v>1.6393880151769784E-2</c:v>
                </c:pt>
                <c:pt idx="2066">
                  <c:v>1.6387601566355298E-2</c:v>
                </c:pt>
                <c:pt idx="2067">
                  <c:v>1.6381300184380908E-2</c:v>
                </c:pt>
                <c:pt idx="2068">
                  <c:v>1.6374976024573426E-2</c:v>
                </c:pt>
                <c:pt idx="2069">
                  <c:v>1.6368629105688662E-2</c:v>
                </c:pt>
                <c:pt idx="2070">
                  <c:v>1.6362259446494054E-2</c:v>
                </c:pt>
                <c:pt idx="2071">
                  <c:v>1.6355867065710735E-2</c:v>
                </c:pt>
                <c:pt idx="2072">
                  <c:v>1.6349451982112021E-2</c:v>
                </c:pt>
                <c:pt idx="2073">
                  <c:v>1.6343014214430716E-2</c:v>
                </c:pt>
                <c:pt idx="2074">
                  <c:v>1.6336553781417042E-2</c:v>
                </c:pt>
                <c:pt idx="2075">
                  <c:v>1.6330070701832847E-2</c:v>
                </c:pt>
                <c:pt idx="2076">
                  <c:v>1.6323564994428438E-2</c:v>
                </c:pt>
                <c:pt idx="2077">
                  <c:v>1.6317036677930989E-2</c:v>
                </c:pt>
                <c:pt idx="2078">
                  <c:v>1.6310485771114047E-2</c:v>
                </c:pt>
                <c:pt idx="2079">
                  <c:v>1.6303912292710672E-2</c:v>
                </c:pt>
                <c:pt idx="2080">
                  <c:v>1.629731626147711E-2</c:v>
                </c:pt>
                <c:pt idx="2081">
                  <c:v>1.6290697696169663E-2</c:v>
                </c:pt>
                <c:pt idx="2082">
                  <c:v>1.6284056615538871E-2</c:v>
                </c:pt>
                <c:pt idx="2083">
                  <c:v>1.6277393038306352E-2</c:v>
                </c:pt>
                <c:pt idx="2084">
                  <c:v>1.6270706983245904E-2</c:v>
                </c:pt>
                <c:pt idx="2085">
                  <c:v>1.626399846912556E-2</c:v>
                </c:pt>
                <c:pt idx="2086">
                  <c:v>1.6257267514643889E-2</c:v>
                </c:pt>
                <c:pt idx="2087">
                  <c:v>1.625051413859796E-2</c:v>
                </c:pt>
                <c:pt idx="2088">
                  <c:v>1.6243738359715397E-2</c:v>
                </c:pt>
                <c:pt idx="2089">
                  <c:v>1.6236940196746999E-2</c:v>
                </c:pt>
                <c:pt idx="2090">
                  <c:v>1.6230119668449415E-2</c:v>
                </c:pt>
                <c:pt idx="2091">
                  <c:v>1.6223276793561957E-2</c:v>
                </c:pt>
                <c:pt idx="2092">
                  <c:v>1.6216411590852922E-2</c:v>
                </c:pt>
                <c:pt idx="2093">
                  <c:v>1.6209524079044316E-2</c:v>
                </c:pt>
                <c:pt idx="2094">
                  <c:v>1.6202614276916109E-2</c:v>
                </c:pt>
                <c:pt idx="2095">
                  <c:v>1.6195682203190377E-2</c:v>
                </c:pt>
                <c:pt idx="2096">
                  <c:v>1.6188727876641371E-2</c:v>
                </c:pt>
                <c:pt idx="2097">
                  <c:v>1.6181751316008613E-2</c:v>
                </c:pt>
                <c:pt idx="2098">
                  <c:v>1.6174752540025886E-2</c:v>
                </c:pt>
                <c:pt idx="2099">
                  <c:v>1.6167731567479127E-2</c:v>
                </c:pt>
                <c:pt idx="2100">
                  <c:v>1.616068841707902E-2</c:v>
                </c:pt>
                <c:pt idx="2101">
                  <c:v>1.6153623107611578E-2</c:v>
                </c:pt>
                <c:pt idx="2102">
                  <c:v>1.6146535657793344E-2</c:v>
                </c:pt>
                <c:pt idx="2103">
                  <c:v>1.6139772853357912E-2</c:v>
                </c:pt>
                <c:pt idx="2104">
                  <c:v>1.6133964535089983E-2</c:v>
                </c:pt>
                <c:pt idx="2105">
                  <c:v>1.6128228985329632E-2</c:v>
                </c:pt>
                <c:pt idx="2106">
                  <c:v>1.6122459952466174E-2</c:v>
                </c:pt>
                <c:pt idx="2107">
                  <c:v>1.6115999202173912E-2</c:v>
                </c:pt>
                <c:pt idx="2108">
                  <c:v>1.6110320591449363E-2</c:v>
                </c:pt>
                <c:pt idx="2109">
                  <c:v>1.6104660387687771E-2</c:v>
                </c:pt>
                <c:pt idx="2110">
                  <c:v>1.6099018730878392E-2</c:v>
                </c:pt>
                <c:pt idx="2111">
                  <c:v>1.609339576100461E-2</c:v>
                </c:pt>
                <c:pt idx="2112">
                  <c:v>1.6087791618067088E-2</c:v>
                </c:pt>
                <c:pt idx="2113">
                  <c:v>1.6082206442066427E-2</c:v>
                </c:pt>
                <c:pt idx="2114">
                  <c:v>1.6076640372997348E-2</c:v>
                </c:pt>
                <c:pt idx="2115">
                  <c:v>1.6071093550837121E-2</c:v>
                </c:pt>
                <c:pt idx="2116">
                  <c:v>1.6065566115591897E-2</c:v>
                </c:pt>
                <c:pt idx="2117">
                  <c:v>1.6060058207256169E-2</c:v>
                </c:pt>
                <c:pt idx="2118">
                  <c:v>1.605456996583015E-2</c:v>
                </c:pt>
                <c:pt idx="2119">
                  <c:v>1.6049101531279218E-2</c:v>
                </c:pt>
                <c:pt idx="2120">
                  <c:v>1.6043653043632405E-2</c:v>
                </c:pt>
                <c:pt idx="2121">
                  <c:v>1.6038224642866531E-2</c:v>
                </c:pt>
                <c:pt idx="2122">
                  <c:v>1.603281646895835E-2</c:v>
                </c:pt>
                <c:pt idx="2123">
                  <c:v>1.6027428661936675E-2</c:v>
                </c:pt>
                <c:pt idx="2124">
                  <c:v>1.6022061361778129E-2</c:v>
                </c:pt>
                <c:pt idx="2125">
                  <c:v>1.6016714708453464E-2</c:v>
                </c:pt>
                <c:pt idx="2126">
                  <c:v>1.6011388842008666E-2</c:v>
                </c:pt>
                <c:pt idx="2127">
                  <c:v>1.6006083902379616E-2</c:v>
                </c:pt>
                <c:pt idx="2128">
                  <c:v>1.6000800029612169E-2</c:v>
                </c:pt>
                <c:pt idx="2129">
                  <c:v>1.5995537363642075E-2</c:v>
                </c:pt>
                <c:pt idx="2130">
                  <c:v>1.5990296044526654E-2</c:v>
                </c:pt>
                <c:pt idx="2131">
                  <c:v>1.5985076212207319E-2</c:v>
                </c:pt>
                <c:pt idx="2132">
                  <c:v>1.5979878006706527E-2</c:v>
                </c:pt>
                <c:pt idx="2133">
                  <c:v>1.5974701568006115E-2</c:v>
                </c:pt>
                <c:pt idx="2134">
                  <c:v>1.5969547036093667E-2</c:v>
                </c:pt>
                <c:pt idx="2135">
                  <c:v>1.596441455098567E-2</c:v>
                </c:pt>
                <c:pt idx="2136">
                  <c:v>1.5959304252640628E-2</c:v>
                </c:pt>
                <c:pt idx="2137">
                  <c:v>1.5954216281086508E-2</c:v>
                </c:pt>
                <c:pt idx="2138">
                  <c:v>1.5949150776293296E-2</c:v>
                </c:pt>
                <c:pt idx="2139">
                  <c:v>1.5944107878265681E-2</c:v>
                </c:pt>
                <c:pt idx="2140">
                  <c:v>1.5939078284798239E-2</c:v>
                </c:pt>
                <c:pt idx="2141">
                  <c:v>1.5933378443991827E-2</c:v>
                </c:pt>
                <c:pt idx="2142">
                  <c:v>1.5928407507174294E-2</c:v>
                </c:pt>
                <c:pt idx="2143">
                  <c:v>1.5923459757076732E-2</c:v>
                </c:pt>
                <c:pt idx="2144">
                  <c:v>1.5918535333709377E-2</c:v>
                </c:pt>
                <c:pt idx="2145">
                  <c:v>1.5913634377053468E-2</c:v>
                </c:pt>
                <c:pt idx="2146">
                  <c:v>1.5908757027119167E-2</c:v>
                </c:pt>
                <c:pt idx="2147">
                  <c:v>1.5903903423887613E-2</c:v>
                </c:pt>
                <c:pt idx="2148">
                  <c:v>1.5899073707339926E-2</c:v>
                </c:pt>
                <c:pt idx="2149">
                  <c:v>1.5894268017491935E-2</c:v>
                </c:pt>
                <c:pt idx="2150">
                  <c:v>1.5889486494324673E-2</c:v>
                </c:pt>
                <c:pt idx="2151">
                  <c:v>1.5884729277836521E-2</c:v>
                </c:pt>
                <c:pt idx="2152">
                  <c:v>1.5879996508014232E-2</c:v>
                </c:pt>
                <c:pt idx="2153">
                  <c:v>1.5875288324850332E-2</c:v>
                </c:pt>
                <c:pt idx="2154">
                  <c:v>1.5870604868343099E-2</c:v>
                </c:pt>
                <c:pt idx="2155">
                  <c:v>1.5865869066254649E-2</c:v>
                </c:pt>
                <c:pt idx="2156">
                  <c:v>1.5861037620963171E-2</c:v>
                </c:pt>
                <c:pt idx="2157">
                  <c:v>1.5856246869847705E-2</c:v>
                </c:pt>
                <c:pt idx="2158">
                  <c:v>1.5851499215897999E-2</c:v>
                </c:pt>
                <c:pt idx="2159">
                  <c:v>1.5846794857172199E-2</c:v>
                </c:pt>
                <c:pt idx="2160">
                  <c:v>1.5842133991798017E-2</c:v>
                </c:pt>
                <c:pt idx="2161">
                  <c:v>1.5837516817781609E-2</c:v>
                </c:pt>
                <c:pt idx="2162">
                  <c:v>1.5832943533245054E-2</c:v>
                </c:pt>
                <c:pt idx="2163">
                  <c:v>1.5828414336246793E-2</c:v>
                </c:pt>
                <c:pt idx="2164">
                  <c:v>1.5823929424845364E-2</c:v>
                </c:pt>
                <c:pt idx="2165">
                  <c:v>1.581948899714572E-2</c:v>
                </c:pt>
                <c:pt idx="2166">
                  <c:v>1.5815093251177612E-2</c:v>
                </c:pt>
                <c:pt idx="2167">
                  <c:v>1.581074238506356E-2</c:v>
                </c:pt>
                <c:pt idx="2168">
                  <c:v>1.5806436596845094E-2</c:v>
                </c:pt>
                <c:pt idx="2169">
                  <c:v>1.5802176084610185E-2</c:v>
                </c:pt>
                <c:pt idx="2170">
                  <c:v>1.5797961046406357E-2</c:v>
                </c:pt>
                <c:pt idx="2171">
                  <c:v>1.5793791680356554E-2</c:v>
                </c:pt>
                <c:pt idx="2172">
                  <c:v>1.5789668184491144E-2</c:v>
                </c:pt>
                <c:pt idx="2173">
                  <c:v>1.5785590756898542E-2</c:v>
                </c:pt>
                <c:pt idx="2174">
                  <c:v>1.5781559595655699E-2</c:v>
                </c:pt>
                <c:pt idx="2175">
                  <c:v>1.5777574898833892E-2</c:v>
                </c:pt>
                <c:pt idx="2176">
                  <c:v>1.577363686449873E-2</c:v>
                </c:pt>
                <c:pt idx="2177">
                  <c:v>1.5769745690744918E-2</c:v>
                </c:pt>
                <c:pt idx="2178">
                  <c:v>1.5765901575644128E-2</c:v>
                </c:pt>
                <c:pt idx="2179">
                  <c:v>1.5762104717233407E-2</c:v>
                </c:pt>
                <c:pt idx="2180">
                  <c:v>1.5758355313642631E-2</c:v>
                </c:pt>
                <c:pt idx="2181">
                  <c:v>1.5754653562903342E-2</c:v>
                </c:pt>
                <c:pt idx="2182">
                  <c:v>1.575099966311674E-2</c:v>
                </c:pt>
                <c:pt idx="2183">
                  <c:v>1.5747393812332051E-2</c:v>
                </c:pt>
                <c:pt idx="2184">
                  <c:v>1.5743836208639193E-2</c:v>
                </c:pt>
                <c:pt idx="2185">
                  <c:v>1.5740327050128251E-2</c:v>
                </c:pt>
                <c:pt idx="2186">
                  <c:v>1.5736866534843127E-2</c:v>
                </c:pt>
                <c:pt idx="2187">
                  <c:v>1.5733454860880035E-2</c:v>
                </c:pt>
                <c:pt idx="2188">
                  <c:v>1.573009222630058E-2</c:v>
                </c:pt>
                <c:pt idx="2189">
                  <c:v>1.5726778829201319E-2</c:v>
                </c:pt>
                <c:pt idx="2190">
                  <c:v>1.5723514867621045E-2</c:v>
                </c:pt>
                <c:pt idx="2191">
                  <c:v>1.5720300539668261E-2</c:v>
                </c:pt>
                <c:pt idx="2192">
                  <c:v>1.5717250914596501E-2</c:v>
                </c:pt>
                <c:pt idx="2193">
                  <c:v>1.5713580748731786E-2</c:v>
                </c:pt>
                <c:pt idx="2194">
                  <c:v>1.5710523701661747E-2</c:v>
                </c:pt>
                <c:pt idx="2195">
                  <c:v>1.5707517108798325E-2</c:v>
                </c:pt>
                <c:pt idx="2196">
                  <c:v>1.570456116822784E-2</c:v>
                </c:pt>
                <c:pt idx="2197">
                  <c:v>1.5701656078013642E-2</c:v>
                </c:pt>
                <c:pt idx="2198">
                  <c:v>1.5698802036242448E-2</c:v>
                </c:pt>
                <c:pt idx="2199">
                  <c:v>1.5695999241012788E-2</c:v>
                </c:pt>
                <c:pt idx="2200">
                  <c:v>1.5693247890342311E-2</c:v>
                </c:pt>
                <c:pt idx="2201">
                  <c:v>1.5690548182376304E-2</c:v>
                </c:pt>
                <c:pt idx="2202">
                  <c:v>1.5687900315132865E-2</c:v>
                </c:pt>
                <c:pt idx="2203">
                  <c:v>1.5685304486717195E-2</c:v>
                </c:pt>
                <c:pt idx="2204">
                  <c:v>1.5682760895205768E-2</c:v>
                </c:pt>
                <c:pt idx="2205">
                  <c:v>1.5680269738681085E-2</c:v>
                </c:pt>
                <c:pt idx="2206">
                  <c:v>1.5678494070495506E-2</c:v>
                </c:pt>
                <c:pt idx="2207">
                  <c:v>1.5674015074706629E-2</c:v>
                </c:pt>
                <c:pt idx="2208">
                  <c:v>1.5671484259064974E-2</c:v>
                </c:pt>
                <c:pt idx="2209">
                  <c:v>1.5668936783918209E-2</c:v>
                </c:pt>
                <c:pt idx="2210">
                  <c:v>1.5666372634900033E-2</c:v>
                </c:pt>
                <c:pt idx="2211">
                  <c:v>1.5663791797644169E-2</c:v>
                </c:pt>
                <c:pt idx="2212">
                  <c:v>1.5661194257836519E-2</c:v>
                </c:pt>
                <c:pt idx="2213">
                  <c:v>1.5658580001081928E-2</c:v>
                </c:pt>
                <c:pt idx="2214">
                  <c:v>1.56559490130374E-2</c:v>
                </c:pt>
                <c:pt idx="2215">
                  <c:v>1.5653301279359991E-2</c:v>
                </c:pt>
                <c:pt idx="2216">
                  <c:v>1.5650636785689412E-2</c:v>
                </c:pt>
                <c:pt idx="2217">
                  <c:v>1.5647955517659618E-2</c:v>
                </c:pt>
                <c:pt idx="2218">
                  <c:v>1.5645257460939362E-2</c:v>
                </c:pt>
                <c:pt idx="2219">
                  <c:v>1.564254260115688E-2</c:v>
                </c:pt>
                <c:pt idx="2220">
                  <c:v>1.5639810923957834E-2</c:v>
                </c:pt>
                <c:pt idx="2221">
                  <c:v>1.5637062415005294E-2</c:v>
                </c:pt>
                <c:pt idx="2222">
                  <c:v>1.5634297059921826E-2</c:v>
                </c:pt>
                <c:pt idx="2223">
                  <c:v>1.5631514844376367E-2</c:v>
                </c:pt>
                <c:pt idx="2224">
                  <c:v>1.5628715753997355E-2</c:v>
                </c:pt>
                <c:pt idx="2225">
                  <c:v>1.5625899774448018E-2</c:v>
                </c:pt>
                <c:pt idx="2226">
                  <c:v>1.5623066891351076E-2</c:v>
                </c:pt>
                <c:pt idx="2227">
                  <c:v>1.5620217090364041E-2</c:v>
                </c:pt>
                <c:pt idx="2228">
                  <c:v>1.561735035715605E-2</c:v>
                </c:pt>
                <c:pt idx="2229">
                  <c:v>1.5614466677326773E-2</c:v>
                </c:pt>
                <c:pt idx="2230">
                  <c:v>1.5611566036562798E-2</c:v>
                </c:pt>
                <c:pt idx="2231">
                  <c:v>1.5608648420487045E-2</c:v>
                </c:pt>
                <c:pt idx="2232">
                  <c:v>1.5605713814763018E-2</c:v>
                </c:pt>
                <c:pt idx="2233">
                  <c:v>1.5602762205013707E-2</c:v>
                </c:pt>
                <c:pt idx="2234">
                  <c:v>1.559979357690849E-2</c:v>
                </c:pt>
                <c:pt idx="2235">
                  <c:v>1.5596807916093613E-2</c:v>
                </c:pt>
                <c:pt idx="2236">
                  <c:v>1.5593805208192186E-2</c:v>
                </c:pt>
                <c:pt idx="2237">
                  <c:v>1.5590785438856329E-2</c:v>
                </c:pt>
                <c:pt idx="2238">
                  <c:v>1.558774859376137E-2</c:v>
                </c:pt>
                <c:pt idx="2239">
                  <c:v>1.5584694658518953E-2</c:v>
                </c:pt>
                <c:pt idx="2240">
                  <c:v>1.5581623618787115E-2</c:v>
                </c:pt>
                <c:pt idx="2241">
                  <c:v>1.5578535460229715E-2</c:v>
                </c:pt>
                <c:pt idx="2242">
                  <c:v>1.5575430168464318E-2</c:v>
                </c:pt>
                <c:pt idx="2243">
                  <c:v>1.5572307729166452E-2</c:v>
                </c:pt>
                <c:pt idx="2244">
                  <c:v>1.5569168127947969E-2</c:v>
                </c:pt>
                <c:pt idx="2245">
                  <c:v>1.5566011350472897E-2</c:v>
                </c:pt>
                <c:pt idx="2246">
                  <c:v>1.5562837382405298E-2</c:v>
                </c:pt>
                <c:pt idx="2247">
                  <c:v>1.555964620937453E-2</c:v>
                </c:pt>
                <c:pt idx="2248">
                  <c:v>1.5556437817015772E-2</c:v>
                </c:pt>
                <c:pt idx="2249">
                  <c:v>1.555321219099322E-2</c:v>
                </c:pt>
                <c:pt idx="2250">
                  <c:v>1.5549969316953722E-2</c:v>
                </c:pt>
                <c:pt idx="2251">
                  <c:v>1.5546709180526801E-2</c:v>
                </c:pt>
                <c:pt idx="2252">
                  <c:v>1.5543431767376766E-2</c:v>
                </c:pt>
                <c:pt idx="2253">
                  <c:v>1.5540137063144803E-2</c:v>
                </c:pt>
                <c:pt idx="2254">
                  <c:v>1.5536825053483723E-2</c:v>
                </c:pt>
                <c:pt idx="2255">
                  <c:v>1.553349572401742E-2</c:v>
                </c:pt>
                <c:pt idx="2256">
                  <c:v>1.5530149060416163E-2</c:v>
                </c:pt>
                <c:pt idx="2257">
                  <c:v>1.5526785048327102E-2</c:v>
                </c:pt>
                <c:pt idx="2258">
                  <c:v>1.5523418859387714E-2</c:v>
                </c:pt>
                <c:pt idx="2259">
                  <c:v>1.5520957201132127E-2</c:v>
                </c:pt>
                <c:pt idx="2260">
                  <c:v>1.551900692599093E-2</c:v>
                </c:pt>
                <c:pt idx="2261">
                  <c:v>1.5517018760575254E-2</c:v>
                </c:pt>
                <c:pt idx="2262">
                  <c:v>1.5514992620752415E-2</c:v>
                </c:pt>
                <c:pt idx="2263">
                  <c:v>1.5512928422471007E-2</c:v>
                </c:pt>
                <c:pt idx="2264">
                  <c:v>1.5510826081569761E-2</c:v>
                </c:pt>
                <c:pt idx="2265">
                  <c:v>1.5508685514003457E-2</c:v>
                </c:pt>
                <c:pt idx="2266">
                  <c:v>1.5506506635651765E-2</c:v>
                </c:pt>
                <c:pt idx="2267">
                  <c:v>1.5504289362400343E-2</c:v>
                </c:pt>
                <c:pt idx="2268">
                  <c:v>1.5502033610175592E-2</c:v>
                </c:pt>
                <c:pt idx="2269">
                  <c:v>1.5499739294863575E-2</c:v>
                </c:pt>
                <c:pt idx="2270">
                  <c:v>1.5497406332362129E-2</c:v>
                </c:pt>
                <c:pt idx="2271">
                  <c:v>1.5495034638586678E-2</c:v>
                </c:pt>
                <c:pt idx="2272">
                  <c:v>1.5492624129429672E-2</c:v>
                </c:pt>
                <c:pt idx="2273">
                  <c:v>1.549017472078377E-2</c:v>
                </c:pt>
                <c:pt idx="2274">
                  <c:v>1.5487686328570801E-2</c:v>
                </c:pt>
                <c:pt idx="2275">
                  <c:v>1.5485158868678038E-2</c:v>
                </c:pt>
                <c:pt idx="2276">
                  <c:v>1.5482592256998764E-2</c:v>
                </c:pt>
                <c:pt idx="2277">
                  <c:v>1.547998640944963E-2</c:v>
                </c:pt>
                <c:pt idx="2278">
                  <c:v>1.5477341241930131E-2</c:v>
                </c:pt>
                <c:pt idx="2279">
                  <c:v>1.5474656670339964E-2</c:v>
                </c:pt>
                <c:pt idx="2280">
                  <c:v>1.5471932610573258E-2</c:v>
                </c:pt>
                <c:pt idx="2281">
                  <c:v>1.5469168978547512E-2</c:v>
                </c:pt>
                <c:pt idx="2282">
                  <c:v>1.5466365690151491E-2</c:v>
                </c:pt>
                <c:pt idx="2283">
                  <c:v>1.5463522661279965E-2</c:v>
                </c:pt>
                <c:pt idx="2284">
                  <c:v>1.5460639807874254E-2</c:v>
                </c:pt>
                <c:pt idx="2285">
                  <c:v>1.5457717045789023E-2</c:v>
                </c:pt>
                <c:pt idx="2286">
                  <c:v>1.5454754290954451E-2</c:v>
                </c:pt>
                <c:pt idx="2287">
                  <c:v>1.5451751459260393E-2</c:v>
                </c:pt>
                <c:pt idx="2288">
                  <c:v>1.5448708466625896E-2</c:v>
                </c:pt>
                <c:pt idx="2289">
                  <c:v>1.5445625228935471E-2</c:v>
                </c:pt>
                <c:pt idx="2290">
                  <c:v>1.5442501662102816E-2</c:v>
                </c:pt>
                <c:pt idx="2291">
                  <c:v>1.5439337682030272E-2</c:v>
                </c:pt>
                <c:pt idx="2292">
                  <c:v>1.543613320461462E-2</c:v>
                </c:pt>
                <c:pt idx="2293">
                  <c:v>1.5432888145758657E-2</c:v>
                </c:pt>
                <c:pt idx="2294">
                  <c:v>1.5429602421377003E-2</c:v>
                </c:pt>
                <c:pt idx="2295">
                  <c:v>1.5426275947378713E-2</c:v>
                </c:pt>
                <c:pt idx="2296">
                  <c:v>1.5422908639638322E-2</c:v>
                </c:pt>
                <c:pt idx="2297">
                  <c:v>1.5419500414082734E-2</c:v>
                </c:pt>
                <c:pt idx="2298">
                  <c:v>1.5416051186592743E-2</c:v>
                </c:pt>
                <c:pt idx="2299">
                  <c:v>1.5412560873118901E-2</c:v>
                </c:pt>
                <c:pt idx="2300">
                  <c:v>1.5409029389519307E-2</c:v>
                </c:pt>
                <c:pt idx="2301">
                  <c:v>1.5405456651716033E-2</c:v>
                </c:pt>
                <c:pt idx="2302">
                  <c:v>1.5401842575613998E-2</c:v>
                </c:pt>
                <c:pt idx="2303">
                  <c:v>1.5398187077112583E-2</c:v>
                </c:pt>
                <c:pt idx="2304">
                  <c:v>1.5394490072122992E-2</c:v>
                </c:pt>
                <c:pt idx="2305">
                  <c:v>1.5390751476539306E-2</c:v>
                </c:pt>
                <c:pt idx="2306">
                  <c:v>1.5386971206290598E-2</c:v>
                </c:pt>
                <c:pt idx="2307">
                  <c:v>1.538314917724827E-2</c:v>
                </c:pt>
                <c:pt idx="2308">
                  <c:v>1.5379285305341892E-2</c:v>
                </c:pt>
                <c:pt idx="2309">
                  <c:v>1.537537950646654E-2</c:v>
                </c:pt>
                <c:pt idx="2310">
                  <c:v>1.5371431696529122E-2</c:v>
                </c:pt>
                <c:pt idx="2311">
                  <c:v>1.5368426276870401E-2</c:v>
                </c:pt>
                <c:pt idx="2312">
                  <c:v>1.5366365726180895E-2</c:v>
                </c:pt>
                <c:pt idx="2313">
                  <c:v>1.5364266755651005E-2</c:v>
                </c:pt>
                <c:pt idx="2314">
                  <c:v>1.5362129280176013E-2</c:v>
                </c:pt>
                <c:pt idx="2315">
                  <c:v>1.5359953214703537E-2</c:v>
                </c:pt>
                <c:pt idx="2316">
                  <c:v>1.5357738474140844E-2</c:v>
                </c:pt>
                <c:pt idx="2317">
                  <c:v>1.5355484973430159E-2</c:v>
                </c:pt>
                <c:pt idx="2318">
                  <c:v>1.5353192627461773E-2</c:v>
                </c:pt>
                <c:pt idx="2319">
                  <c:v>1.5350861351213076E-2</c:v>
                </c:pt>
                <c:pt idx="2320">
                  <c:v>1.5348491059568974E-2</c:v>
                </c:pt>
                <c:pt idx="2321">
                  <c:v>1.5346081667466713E-2</c:v>
                </c:pt>
                <c:pt idx="2322">
                  <c:v>1.5343633089826373E-2</c:v>
                </c:pt>
                <c:pt idx="2323">
                  <c:v>1.5341145241585611E-2</c:v>
                </c:pt>
                <c:pt idx="2324">
                  <c:v>1.5338618037653342E-2</c:v>
                </c:pt>
                <c:pt idx="2325">
                  <c:v>1.5336051392956063E-2</c:v>
                </c:pt>
                <c:pt idx="2326">
                  <c:v>1.5333445222449445E-2</c:v>
                </c:pt>
                <c:pt idx="2327">
                  <c:v>1.5330799441019866E-2</c:v>
                </c:pt>
                <c:pt idx="2328">
                  <c:v>1.532811396361184E-2</c:v>
                </c:pt>
                <c:pt idx="2329">
                  <c:v>1.5325388705146934E-2</c:v>
                </c:pt>
                <c:pt idx="2330">
                  <c:v>1.5322623580558506E-2</c:v>
                </c:pt>
                <c:pt idx="2331">
                  <c:v>1.5319818504768559E-2</c:v>
                </c:pt>
                <c:pt idx="2332">
                  <c:v>1.5316973392693518E-2</c:v>
                </c:pt>
                <c:pt idx="2333">
                  <c:v>1.5314088159273195E-2</c:v>
                </c:pt>
                <c:pt idx="2334">
                  <c:v>1.5311162719424466E-2</c:v>
                </c:pt>
                <c:pt idx="2335">
                  <c:v>1.5308196988081798E-2</c:v>
                </c:pt>
                <c:pt idx="2336">
                  <c:v>1.530519088016251E-2</c:v>
                </c:pt>
                <c:pt idx="2337">
                  <c:v>1.5302144310613112E-2</c:v>
                </c:pt>
                <c:pt idx="2338">
                  <c:v>1.5299057194333993E-2</c:v>
                </c:pt>
                <c:pt idx="2339">
                  <c:v>1.5295929446260539E-2</c:v>
                </c:pt>
                <c:pt idx="2340">
                  <c:v>1.5292760981328358E-2</c:v>
                </c:pt>
                <c:pt idx="2341">
                  <c:v>1.5289551714461704E-2</c:v>
                </c:pt>
                <c:pt idx="2342">
                  <c:v>1.5286301560590862E-2</c:v>
                </c:pt>
                <c:pt idx="2343">
                  <c:v>1.5283010434628973E-2</c:v>
                </c:pt>
                <c:pt idx="2344">
                  <c:v>1.5279678251524162E-2</c:v>
                </c:pt>
                <c:pt idx="2345">
                  <c:v>1.527630492617846E-2</c:v>
                </c:pt>
                <c:pt idx="2346">
                  <c:v>1.5272890373540472E-2</c:v>
                </c:pt>
                <c:pt idx="2347">
                  <c:v>1.5269434508530081E-2</c:v>
                </c:pt>
                <c:pt idx="2348">
                  <c:v>1.526593724609058E-2</c:v>
                </c:pt>
                <c:pt idx="2349">
                  <c:v>1.5262398501119169E-2</c:v>
                </c:pt>
                <c:pt idx="2350">
                  <c:v>1.5258818188571208E-2</c:v>
                </c:pt>
                <c:pt idx="2351">
                  <c:v>1.5255196223361763E-2</c:v>
                </c:pt>
                <c:pt idx="2352">
                  <c:v>1.5251532520423524E-2</c:v>
                </c:pt>
                <c:pt idx="2353">
                  <c:v>1.5247826994683631E-2</c:v>
                </c:pt>
                <c:pt idx="2354">
                  <c:v>1.5244079561063684E-2</c:v>
                </c:pt>
                <c:pt idx="2355">
                  <c:v>1.524029013452608E-2</c:v>
                </c:pt>
                <c:pt idx="2356">
                  <c:v>1.5236458629946584E-2</c:v>
                </c:pt>
                <c:pt idx="2357">
                  <c:v>1.5232584962299681E-2</c:v>
                </c:pt>
                <c:pt idx="2358">
                  <c:v>1.5228669046496397E-2</c:v>
                </c:pt>
                <c:pt idx="2359">
                  <c:v>1.5224710797453809E-2</c:v>
                </c:pt>
                <c:pt idx="2360">
                  <c:v>1.5220710130124E-2</c:v>
                </c:pt>
                <c:pt idx="2361">
                  <c:v>1.521666695941877E-2</c:v>
                </c:pt>
                <c:pt idx="2362">
                  <c:v>1.5212581200290724E-2</c:v>
                </c:pt>
                <c:pt idx="2363">
                  <c:v>1.5209218958462462E-2</c:v>
                </c:pt>
                <c:pt idx="2364">
                  <c:v>1.5207114112660841E-2</c:v>
                </c:pt>
                <c:pt idx="2365">
                  <c:v>1.5204990975734967E-2</c:v>
                </c:pt>
                <c:pt idx="2366">
                  <c:v>1.5202828187996413E-2</c:v>
                </c:pt>
                <c:pt idx="2367">
                  <c:v>1.5200625661607568E-2</c:v>
                </c:pt>
                <c:pt idx="2368">
                  <c:v>1.5198383308812137E-2</c:v>
                </c:pt>
                <c:pt idx="2369">
                  <c:v>1.5196101041778712E-2</c:v>
                </c:pt>
                <c:pt idx="2370">
                  <c:v>1.5193778772722466E-2</c:v>
                </c:pt>
                <c:pt idx="2371">
                  <c:v>1.5191416413847181E-2</c:v>
                </c:pt>
                <c:pt idx="2372">
                  <c:v>1.5189013877327904E-2</c:v>
                </c:pt>
                <c:pt idx="2373">
                  <c:v>1.5186571075397821E-2</c:v>
                </c:pt>
                <c:pt idx="2374">
                  <c:v>1.5184087920232413E-2</c:v>
                </c:pt>
                <c:pt idx="2375">
                  <c:v>1.5181564324053719E-2</c:v>
                </c:pt>
                <c:pt idx="2376">
                  <c:v>1.5179000199049251E-2</c:v>
                </c:pt>
                <c:pt idx="2377">
                  <c:v>1.5176395457412529E-2</c:v>
                </c:pt>
                <c:pt idx="2378">
                  <c:v>1.5173750011360473E-2</c:v>
                </c:pt>
                <c:pt idx="2379">
                  <c:v>1.5171063773087058E-2</c:v>
                </c:pt>
                <c:pt idx="2380">
                  <c:v>1.5168336654798071E-2</c:v>
                </c:pt>
                <c:pt idx="2381">
                  <c:v>1.5165568568687943E-2</c:v>
                </c:pt>
                <c:pt idx="2382">
                  <c:v>1.5162759426968707E-2</c:v>
                </c:pt>
                <c:pt idx="2383">
                  <c:v>1.5159909141823677E-2</c:v>
                </c:pt>
                <c:pt idx="2384">
                  <c:v>1.5157017625476932E-2</c:v>
                </c:pt>
                <c:pt idx="2385">
                  <c:v>1.5154084790106465E-2</c:v>
                </c:pt>
                <c:pt idx="2386">
                  <c:v>1.5151110547936822E-2</c:v>
                </c:pt>
                <c:pt idx="2387">
                  <c:v>1.5148094811163838E-2</c:v>
                </c:pt>
                <c:pt idx="2388">
                  <c:v>1.5145037491972001E-2</c:v>
                </c:pt>
                <c:pt idx="2389">
                  <c:v>1.5141938502586582E-2</c:v>
                </c:pt>
                <c:pt idx="2390">
                  <c:v>1.5138797755192546E-2</c:v>
                </c:pt>
                <c:pt idx="2391">
                  <c:v>1.5135615162021441E-2</c:v>
                </c:pt>
                <c:pt idx="2392">
                  <c:v>1.5132390635241346E-2</c:v>
                </c:pt>
                <c:pt idx="2393">
                  <c:v>1.5129124087066915E-2</c:v>
                </c:pt>
                <c:pt idx="2394">
                  <c:v>1.5125815429718855E-2</c:v>
                </c:pt>
                <c:pt idx="2395">
                  <c:v>1.5122464575365977E-2</c:v>
                </c:pt>
                <c:pt idx="2396">
                  <c:v>1.5119071436235275E-2</c:v>
                </c:pt>
                <c:pt idx="2397">
                  <c:v>1.5115635924536609E-2</c:v>
                </c:pt>
                <c:pt idx="2398">
                  <c:v>1.5112157952456929E-2</c:v>
                </c:pt>
                <c:pt idx="2399">
                  <c:v>1.5108637432189225E-2</c:v>
                </c:pt>
                <c:pt idx="2400">
                  <c:v>1.5105130101926443E-2</c:v>
                </c:pt>
                <c:pt idx="2401">
                  <c:v>1.5100949777509755E-2</c:v>
                </c:pt>
                <c:pt idx="2402">
                  <c:v>1.5097294962845894E-2</c:v>
                </c:pt>
                <c:pt idx="2403">
                  <c:v>1.5093597236294368E-2</c:v>
                </c:pt>
                <c:pt idx="2404">
                  <c:v>1.5089856510055295E-2</c:v>
                </c:pt>
                <c:pt idx="2405">
                  <c:v>1.5086072696317468E-2</c:v>
                </c:pt>
                <c:pt idx="2406">
                  <c:v>1.5082245707293111E-2</c:v>
                </c:pt>
                <c:pt idx="2407">
                  <c:v>1.5078375455183127E-2</c:v>
                </c:pt>
                <c:pt idx="2408">
                  <c:v>1.5074461852206076E-2</c:v>
                </c:pt>
                <c:pt idx="2409">
                  <c:v>1.5070504810551812E-2</c:v>
                </c:pt>
                <c:pt idx="2410">
                  <c:v>1.5066504242445213E-2</c:v>
                </c:pt>
                <c:pt idx="2411">
                  <c:v>1.5062460060053514E-2</c:v>
                </c:pt>
                <c:pt idx="2412">
                  <c:v>1.5058372175625312E-2</c:v>
                </c:pt>
                <c:pt idx="2413">
                  <c:v>1.5054240501328383E-2</c:v>
                </c:pt>
                <c:pt idx="2414">
                  <c:v>1.505006494941187E-2</c:v>
                </c:pt>
                <c:pt idx="2415">
                  <c:v>1.5046430568885378E-2</c:v>
                </c:pt>
                <c:pt idx="2416">
                  <c:v>1.5043766034722034E-2</c:v>
                </c:pt>
                <c:pt idx="2417">
                  <c:v>1.5041112543844272E-2</c:v>
                </c:pt>
                <c:pt idx="2418">
                  <c:v>1.5038453981788054E-2</c:v>
                </c:pt>
                <c:pt idx="2419">
                  <c:v>1.503579035535516E-2</c:v>
                </c:pt>
                <c:pt idx="2420">
                  <c:v>1.5033121671347368E-2</c:v>
                </c:pt>
                <c:pt idx="2421">
                  <c:v>1.5030447936612805E-2</c:v>
                </c:pt>
                <c:pt idx="2422">
                  <c:v>1.5027769157930075E-2</c:v>
                </c:pt>
                <c:pt idx="2423">
                  <c:v>1.5025085342124133E-2</c:v>
                </c:pt>
                <c:pt idx="2424">
                  <c:v>1.5022396496031515E-2</c:v>
                </c:pt>
                <c:pt idx="2425">
                  <c:v>1.5019702626425036E-2</c:v>
                </c:pt>
                <c:pt idx="2426">
                  <c:v>1.501700374015282E-2</c:v>
                </c:pt>
                <c:pt idx="2427">
                  <c:v>1.5014299844016648E-2</c:v>
                </c:pt>
                <c:pt idx="2428">
                  <c:v>1.5011590944824094E-2</c:v>
                </c:pt>
                <c:pt idx="2429">
                  <c:v>1.5008877049400111E-2</c:v>
                </c:pt>
                <c:pt idx="2430">
                  <c:v>1.5006158164558062E-2</c:v>
                </c:pt>
                <c:pt idx="2431">
                  <c:v>1.5003434297088147E-2</c:v>
                </c:pt>
                <c:pt idx="2432">
                  <c:v>1.5000705453850068E-2</c:v>
                </c:pt>
                <c:pt idx="2433">
                  <c:v>1.4997971641628235E-2</c:v>
                </c:pt>
                <c:pt idx="2434">
                  <c:v>1.4995232867224423E-2</c:v>
                </c:pt>
                <c:pt idx="2435">
                  <c:v>1.4992489137475173E-2</c:v>
                </c:pt>
                <c:pt idx="2436">
                  <c:v>1.4989740459188057E-2</c:v>
                </c:pt>
                <c:pt idx="2437">
                  <c:v>1.4986986839193819E-2</c:v>
                </c:pt>
                <c:pt idx="2438">
                  <c:v>1.4984228284265278E-2</c:v>
                </c:pt>
                <c:pt idx="2439">
                  <c:v>1.4981464801250557E-2</c:v>
                </c:pt>
                <c:pt idx="2440">
                  <c:v>1.4978696396957227E-2</c:v>
                </c:pt>
                <c:pt idx="2441">
                  <c:v>1.4975923078187068E-2</c:v>
                </c:pt>
                <c:pt idx="2442">
                  <c:v>1.497314485177662E-2</c:v>
                </c:pt>
                <c:pt idx="2443">
                  <c:v>1.4970361724521869E-2</c:v>
                </c:pt>
                <c:pt idx="2444">
                  <c:v>1.4967573703236181E-2</c:v>
                </c:pt>
                <c:pt idx="2445">
                  <c:v>1.4964780794750296E-2</c:v>
                </c:pt>
                <c:pt idx="2446">
                  <c:v>1.4961983005848622E-2</c:v>
                </c:pt>
                <c:pt idx="2447">
                  <c:v>1.4959180343367691E-2</c:v>
                </c:pt>
                <c:pt idx="2448">
                  <c:v>1.4956372814132455E-2</c:v>
                </c:pt>
                <c:pt idx="2449">
                  <c:v>1.4953560424927313E-2</c:v>
                </c:pt>
                <c:pt idx="2450">
                  <c:v>1.4950743182594593E-2</c:v>
                </c:pt>
                <c:pt idx="2451">
                  <c:v>1.4947921093912908E-2</c:v>
                </c:pt>
                <c:pt idx="2452">
                  <c:v>1.4945197929216952E-2</c:v>
                </c:pt>
                <c:pt idx="2453">
                  <c:v>1.4941857473475336E-2</c:v>
                </c:pt>
                <c:pt idx="2454">
                  <c:v>1.4939020197846178E-2</c:v>
                </c:pt>
                <c:pt idx="2455">
                  <c:v>1.493617810412381E-2</c:v>
                </c:pt>
                <c:pt idx="2456">
                  <c:v>1.4933331199110002E-2</c:v>
                </c:pt>
                <c:pt idx="2457">
                  <c:v>1.4930479489641294E-2</c:v>
                </c:pt>
                <c:pt idx="2458">
                  <c:v>1.4927622982502081E-2</c:v>
                </c:pt>
                <c:pt idx="2459">
                  <c:v>1.4924761684534693E-2</c:v>
                </c:pt>
                <c:pt idx="2460">
                  <c:v>1.4921895602523522E-2</c:v>
                </c:pt>
                <c:pt idx="2461">
                  <c:v>1.4919024743310893E-2</c:v>
                </c:pt>
                <c:pt idx="2462">
                  <c:v>1.4916149113692795E-2</c:v>
                </c:pt>
                <c:pt idx="2463">
                  <c:v>1.4913268720488376E-2</c:v>
                </c:pt>
                <c:pt idx="2464">
                  <c:v>1.4910383570505205E-2</c:v>
                </c:pt>
                <c:pt idx="2465">
                  <c:v>1.4907493670568227E-2</c:v>
                </c:pt>
                <c:pt idx="2466">
                  <c:v>1.4904599027502385E-2</c:v>
                </c:pt>
                <c:pt idx="2467">
                  <c:v>1.4902020919092387E-2</c:v>
                </c:pt>
                <c:pt idx="2468">
                  <c:v>1.4899979768378566E-2</c:v>
                </c:pt>
                <c:pt idx="2469">
                  <c:v>1.4897938146780757E-2</c:v>
                </c:pt>
                <c:pt idx="2470">
                  <c:v>1.4895887104833609E-2</c:v>
                </c:pt>
                <c:pt idx="2471">
                  <c:v>1.4893826633121025E-2</c:v>
                </c:pt>
                <c:pt idx="2472">
                  <c:v>1.4891756722261664E-2</c:v>
                </c:pt>
                <c:pt idx="2473">
                  <c:v>1.4889677362862624E-2</c:v>
                </c:pt>
                <c:pt idx="2474">
                  <c:v>1.488758854550784E-2</c:v>
                </c:pt>
                <c:pt idx="2475">
                  <c:v>1.4885490260833394E-2</c:v>
                </c:pt>
                <c:pt idx="2476">
                  <c:v>1.4883382499400086E-2</c:v>
                </c:pt>
                <c:pt idx="2477">
                  <c:v>1.4881265251867186E-2</c:v>
                </c:pt>
                <c:pt idx="2478">
                  <c:v>1.4879138508783935E-2</c:v>
                </c:pt>
                <c:pt idx="2479">
                  <c:v>1.487700226079226E-2</c:v>
                </c:pt>
                <c:pt idx="2480">
                  <c:v>1.4874856498481973E-2</c:v>
                </c:pt>
                <c:pt idx="2481">
                  <c:v>1.4872701212454481E-2</c:v>
                </c:pt>
                <c:pt idx="2482">
                  <c:v>1.4870536393311207E-2</c:v>
                </c:pt>
                <c:pt idx="2483">
                  <c:v>1.4868362031670959E-2</c:v>
                </c:pt>
                <c:pt idx="2484">
                  <c:v>1.4866178118123607E-2</c:v>
                </c:pt>
                <c:pt idx="2485">
                  <c:v>1.4863984643282197E-2</c:v>
                </c:pt>
                <c:pt idx="2486">
                  <c:v>1.4861781597748206E-2</c:v>
                </c:pt>
                <c:pt idx="2487">
                  <c:v>1.4859568972111534E-2</c:v>
                </c:pt>
                <c:pt idx="2488">
                  <c:v>1.485734675701424E-2</c:v>
                </c:pt>
                <c:pt idx="2489">
                  <c:v>1.4855114943011496E-2</c:v>
                </c:pt>
                <c:pt idx="2490">
                  <c:v>1.4852873520739589E-2</c:v>
                </c:pt>
                <c:pt idx="2491">
                  <c:v>1.4850622480805859E-2</c:v>
                </c:pt>
                <c:pt idx="2492">
                  <c:v>1.4848361813788697E-2</c:v>
                </c:pt>
                <c:pt idx="2493">
                  <c:v>1.4846091510312841E-2</c:v>
                </c:pt>
                <c:pt idx="2494">
                  <c:v>1.4843811560974087E-2</c:v>
                </c:pt>
                <c:pt idx="2495">
                  <c:v>1.4841521956379828E-2</c:v>
                </c:pt>
                <c:pt idx="2496">
                  <c:v>1.4839222687137473E-2</c:v>
                </c:pt>
                <c:pt idx="2497">
                  <c:v>1.4836913743837065E-2</c:v>
                </c:pt>
                <c:pt idx="2498">
                  <c:v>1.4834595117097626E-2</c:v>
                </c:pt>
                <c:pt idx="2499">
                  <c:v>1.4832266797526604E-2</c:v>
                </c:pt>
                <c:pt idx="2500">
                  <c:v>1.4829928775708292E-2</c:v>
                </c:pt>
                <c:pt idx="2501">
                  <c:v>1.4827581042261756E-2</c:v>
                </c:pt>
                <c:pt idx="2502">
                  <c:v>1.4825223587794489E-2</c:v>
                </c:pt>
                <c:pt idx="2503">
                  <c:v>1.4822856402890824E-2</c:v>
                </c:pt>
                <c:pt idx="2504">
                  <c:v>1.4820610054963365E-2</c:v>
                </c:pt>
                <c:pt idx="2505">
                  <c:v>1.4817751054434478E-2</c:v>
                </c:pt>
                <c:pt idx="2506">
                  <c:v>1.4815353227034618E-2</c:v>
                </c:pt>
                <c:pt idx="2507">
                  <c:v>1.481294563029089E-2</c:v>
                </c:pt>
                <c:pt idx="2508">
                  <c:v>1.4810528254805087E-2</c:v>
                </c:pt>
                <c:pt idx="2509">
                  <c:v>1.4808101091184802E-2</c:v>
                </c:pt>
                <c:pt idx="2510">
                  <c:v>1.4805664130014471E-2</c:v>
                </c:pt>
                <c:pt idx="2511">
                  <c:v>1.4803217361924895E-2</c:v>
                </c:pt>
                <c:pt idx="2512">
                  <c:v>1.4800760777500539E-2</c:v>
                </c:pt>
                <c:pt idx="2513">
                  <c:v>1.479829436736064E-2</c:v>
                </c:pt>
                <c:pt idx="2514">
                  <c:v>1.4795818122089698E-2</c:v>
                </c:pt>
                <c:pt idx="2515">
                  <c:v>1.4793332032318562E-2</c:v>
                </c:pt>
                <c:pt idx="2516">
                  <c:v>1.4790836088631765E-2</c:v>
                </c:pt>
                <c:pt idx="2517">
                  <c:v>1.4788330281631222E-2</c:v>
                </c:pt>
                <c:pt idx="2518">
                  <c:v>1.4786291170607141E-2</c:v>
                </c:pt>
                <c:pt idx="2519">
                  <c:v>1.4782618526403292E-2</c:v>
                </c:pt>
                <c:pt idx="2520">
                  <c:v>1.4781603749056012E-2</c:v>
                </c:pt>
                <c:pt idx="2521">
                  <c:v>1.4780537166634515E-2</c:v>
                </c:pt>
                <c:pt idx="2522">
                  <c:v>1.4779418659406683E-2</c:v>
                </c:pt>
                <c:pt idx="2523">
                  <c:v>1.4778248107623354E-2</c:v>
                </c:pt>
                <c:pt idx="2524">
                  <c:v>1.4777025391547283E-2</c:v>
                </c:pt>
                <c:pt idx="2525">
                  <c:v>1.4775750391429978E-2</c:v>
                </c:pt>
                <c:pt idx="2526">
                  <c:v>1.477442298752907E-2</c:v>
                </c:pt>
                <c:pt idx="2527">
                  <c:v>1.4773043060102539E-2</c:v>
                </c:pt>
                <c:pt idx="2528">
                  <c:v>1.4771610489414494E-2</c:v>
                </c:pt>
                <c:pt idx="2529">
                  <c:v>1.4770125155700427E-2</c:v>
                </c:pt>
                <c:pt idx="2530">
                  <c:v>1.476858693924831E-2</c:v>
                </c:pt>
                <c:pt idx="2531">
                  <c:v>1.476699572030012E-2</c:v>
                </c:pt>
                <c:pt idx="2532">
                  <c:v>1.4765351379103991E-2</c:v>
                </c:pt>
                <c:pt idx="2533">
                  <c:v>1.4763653795943152E-2</c:v>
                </c:pt>
                <c:pt idx="2534">
                  <c:v>1.4761902851043269E-2</c:v>
                </c:pt>
                <c:pt idx="2535">
                  <c:v>1.4760098424688298E-2</c:v>
                </c:pt>
                <c:pt idx="2536">
                  <c:v>1.4758240397133585E-2</c:v>
                </c:pt>
                <c:pt idx="2537">
                  <c:v>1.4756328648629058E-2</c:v>
                </c:pt>
                <c:pt idx="2538">
                  <c:v>1.4754363059442374E-2</c:v>
                </c:pt>
                <c:pt idx="2539">
                  <c:v>1.4752343509818406E-2</c:v>
                </c:pt>
                <c:pt idx="2540">
                  <c:v>1.4750269880037139E-2</c:v>
                </c:pt>
                <c:pt idx="2541">
                  <c:v>1.4748142050338395E-2</c:v>
                </c:pt>
                <c:pt idx="2542">
                  <c:v>1.4745959901008712E-2</c:v>
                </c:pt>
                <c:pt idx="2543">
                  <c:v>1.4743723312265486E-2</c:v>
                </c:pt>
                <c:pt idx="2544">
                  <c:v>1.4741432164419189E-2</c:v>
                </c:pt>
                <c:pt idx="2545">
                  <c:v>1.4739086337687989E-2</c:v>
                </c:pt>
                <c:pt idx="2546">
                  <c:v>1.4736685712354154E-2</c:v>
                </c:pt>
                <c:pt idx="2547">
                  <c:v>1.4734230168677183E-2</c:v>
                </c:pt>
                <c:pt idx="2548">
                  <c:v>1.4731719586899578E-2</c:v>
                </c:pt>
                <c:pt idx="2549">
                  <c:v>1.4729153847316375E-2</c:v>
                </c:pt>
                <c:pt idx="2550">
                  <c:v>1.4726532830170868E-2</c:v>
                </c:pt>
                <c:pt idx="2551">
                  <c:v>1.4723856415706759E-2</c:v>
                </c:pt>
                <c:pt idx="2552">
                  <c:v>1.4721124484208686E-2</c:v>
                </c:pt>
                <c:pt idx="2553">
                  <c:v>1.4718336915932741E-2</c:v>
                </c:pt>
                <c:pt idx="2554">
                  <c:v>1.4715493591147001E-2</c:v>
                </c:pt>
                <c:pt idx="2555">
                  <c:v>1.4712594390102578E-2</c:v>
                </c:pt>
                <c:pt idx="2556">
                  <c:v>1.4709639193056788E-2</c:v>
                </c:pt>
                <c:pt idx="2557">
                  <c:v>1.4706627880302111E-2</c:v>
                </c:pt>
                <c:pt idx="2558">
                  <c:v>1.4703560332067735E-2</c:v>
                </c:pt>
                <c:pt idx="2559">
                  <c:v>1.4700436428629605E-2</c:v>
                </c:pt>
                <c:pt idx="2560">
                  <c:v>1.4697256050258293E-2</c:v>
                </c:pt>
                <c:pt idx="2561">
                  <c:v>1.4694019077213212E-2</c:v>
                </c:pt>
                <c:pt idx="2562">
                  <c:v>1.4690725389748411E-2</c:v>
                </c:pt>
                <c:pt idx="2563">
                  <c:v>1.4687374868141536E-2</c:v>
                </c:pt>
                <c:pt idx="2564">
                  <c:v>1.4683967392647499E-2</c:v>
                </c:pt>
                <c:pt idx="2565">
                  <c:v>1.4680502843544819E-2</c:v>
                </c:pt>
                <c:pt idx="2566">
                  <c:v>1.4676981101066107E-2</c:v>
                </c:pt>
                <c:pt idx="2567">
                  <c:v>1.4673402045519722E-2</c:v>
                </c:pt>
                <c:pt idx="2568">
                  <c:v>1.4669765557144951E-2</c:v>
                </c:pt>
                <c:pt idx="2569">
                  <c:v>1.4666071516198911E-2</c:v>
                </c:pt>
                <c:pt idx="2570">
                  <c:v>1.4662351649510899E-2</c:v>
                </c:pt>
                <c:pt idx="2571">
                  <c:v>1.4660512833540884E-2</c:v>
                </c:pt>
                <c:pt idx="2572">
                  <c:v>1.4659747256197071E-2</c:v>
                </c:pt>
                <c:pt idx="2573">
                  <c:v>1.4658906134999827E-2</c:v>
                </c:pt>
                <c:pt idx="2574">
                  <c:v>1.4657989295047117E-2</c:v>
                </c:pt>
                <c:pt idx="2575">
                  <c:v>1.4656996561426017E-2</c:v>
                </c:pt>
                <c:pt idx="2576">
                  <c:v>1.4655927759224292E-2</c:v>
                </c:pt>
                <c:pt idx="2577">
                  <c:v>1.4654782713570935E-2</c:v>
                </c:pt>
                <c:pt idx="2578">
                  <c:v>1.465356124954352E-2</c:v>
                </c:pt>
                <c:pt idx="2579">
                  <c:v>1.4652263192226112E-2</c:v>
                </c:pt>
                <c:pt idx="2580">
                  <c:v>1.4650888366755608E-2</c:v>
                </c:pt>
                <c:pt idx="2581">
                  <c:v>1.4649436598200118E-2</c:v>
                </c:pt>
                <c:pt idx="2582">
                  <c:v>1.4647907711663228E-2</c:v>
                </c:pt>
                <c:pt idx="2583">
                  <c:v>1.464630153226662E-2</c:v>
                </c:pt>
                <c:pt idx="2584">
                  <c:v>1.4644617885074783E-2</c:v>
                </c:pt>
                <c:pt idx="2585">
                  <c:v>1.4642856595210864E-2</c:v>
                </c:pt>
                <c:pt idx="2586">
                  <c:v>1.464101748778137E-2</c:v>
                </c:pt>
                <c:pt idx="2587">
                  <c:v>1.4639100387876183E-2</c:v>
                </c:pt>
                <c:pt idx="2588">
                  <c:v>1.4637105120597516E-2</c:v>
                </c:pt>
                <c:pt idx="2589">
                  <c:v>1.463503151104254E-2</c:v>
                </c:pt>
                <c:pt idx="2590">
                  <c:v>1.4632879384332361E-2</c:v>
                </c:pt>
                <c:pt idx="2591">
                  <c:v>1.4630648565542517E-2</c:v>
                </c:pt>
                <c:pt idx="2592">
                  <c:v>1.4628338879801436E-2</c:v>
                </c:pt>
                <c:pt idx="2593">
                  <c:v>1.4625950152197788E-2</c:v>
                </c:pt>
                <c:pt idx="2594">
                  <c:v>1.4623482207838394E-2</c:v>
                </c:pt>
                <c:pt idx="2595">
                  <c:v>1.4620934871836659E-2</c:v>
                </c:pt>
                <c:pt idx="2596">
                  <c:v>1.4618307969277817E-2</c:v>
                </c:pt>
                <c:pt idx="2597">
                  <c:v>1.4615601325288441E-2</c:v>
                </c:pt>
                <c:pt idx="2598">
                  <c:v>1.4612814764943787E-2</c:v>
                </c:pt>
                <c:pt idx="2599">
                  <c:v>1.4609948113401003E-2</c:v>
                </c:pt>
                <c:pt idx="2600">
                  <c:v>1.4607001195719581E-2</c:v>
                </c:pt>
                <c:pt idx="2601">
                  <c:v>1.4603973837023557E-2</c:v>
                </c:pt>
                <c:pt idx="2602">
                  <c:v>1.4600865862420404E-2</c:v>
                </c:pt>
                <c:pt idx="2603">
                  <c:v>1.4597677097006847E-2</c:v>
                </c:pt>
                <c:pt idx="2604">
                  <c:v>1.45944073659094E-2</c:v>
                </c:pt>
                <c:pt idx="2605">
                  <c:v>1.4591056494232261E-2</c:v>
                </c:pt>
                <c:pt idx="2606">
                  <c:v>1.4587624307063085E-2</c:v>
                </c:pt>
                <c:pt idx="2607">
                  <c:v>1.458411062954252E-2</c:v>
                </c:pt>
                <c:pt idx="2608">
                  <c:v>1.4580515286759929E-2</c:v>
                </c:pt>
                <c:pt idx="2609">
                  <c:v>1.4576838103822926E-2</c:v>
                </c:pt>
                <c:pt idx="2610">
                  <c:v>1.4573078905851565E-2</c:v>
                </c:pt>
                <c:pt idx="2611">
                  <c:v>1.4569237517955204E-2</c:v>
                </c:pt>
                <c:pt idx="2612">
                  <c:v>1.4565313765244068E-2</c:v>
                </c:pt>
                <c:pt idx="2613">
                  <c:v>1.4561307472852437E-2</c:v>
                </c:pt>
                <c:pt idx="2614">
                  <c:v>1.4557218465834399E-2</c:v>
                </c:pt>
                <c:pt idx="2615">
                  <c:v>1.4553046569354976E-2</c:v>
                </c:pt>
                <c:pt idx="2616">
                  <c:v>1.4548791608516392E-2</c:v>
                </c:pt>
                <c:pt idx="2617">
                  <c:v>1.4544453408427558E-2</c:v>
                </c:pt>
                <c:pt idx="2618">
                  <c:v>1.4540031794186718E-2</c:v>
                </c:pt>
                <c:pt idx="2619">
                  <c:v>1.4535526590945159E-2</c:v>
                </c:pt>
                <c:pt idx="2620">
                  <c:v>1.4530937623779801E-2</c:v>
                </c:pt>
                <c:pt idx="2621">
                  <c:v>1.4526264717837994E-2</c:v>
                </c:pt>
                <c:pt idx="2622">
                  <c:v>1.4521507698204312E-2</c:v>
                </c:pt>
                <c:pt idx="2623">
                  <c:v>1.4519242536854167E-2</c:v>
                </c:pt>
                <c:pt idx="2624">
                  <c:v>1.4519435694936435E-2</c:v>
                </c:pt>
                <c:pt idx="2625">
                  <c:v>1.4519494066036854E-2</c:v>
                </c:pt>
                <c:pt idx="2626">
                  <c:v>1.4519417338375378E-2</c:v>
                </c:pt>
                <c:pt idx="2627">
                  <c:v>1.4519205200110345E-2</c:v>
                </c:pt>
                <c:pt idx="2628">
                  <c:v>1.4518857339436959E-2</c:v>
                </c:pt>
                <c:pt idx="2629">
                  <c:v>1.4518373444506225E-2</c:v>
                </c:pt>
                <c:pt idx="2630">
                  <c:v>1.4517753203540797E-2</c:v>
                </c:pt>
                <c:pt idx="2631">
                  <c:v>1.451699630467862E-2</c:v>
                </c:pt>
                <c:pt idx="2632">
                  <c:v>1.4516102436140897E-2</c:v>
                </c:pt>
                <c:pt idx="2633">
                  <c:v>1.4515071286093121E-2</c:v>
                </c:pt>
                <c:pt idx="2634">
                  <c:v>1.4513902542708781E-2</c:v>
                </c:pt>
                <c:pt idx="2635">
                  <c:v>1.4512595894215734E-2</c:v>
                </c:pt>
                <c:pt idx="2636">
                  <c:v>1.4511151028757191E-2</c:v>
                </c:pt>
                <c:pt idx="2637">
                  <c:v>1.4509567634548146E-2</c:v>
                </c:pt>
                <c:pt idx="2638">
                  <c:v>1.4507845399776901E-2</c:v>
                </c:pt>
                <c:pt idx="2639">
                  <c:v>1.4505984012610889E-2</c:v>
                </c:pt>
                <c:pt idx="2640">
                  <c:v>1.4503983161283573E-2</c:v>
                </c:pt>
                <c:pt idx="2641">
                  <c:v>1.4501842533961239E-2</c:v>
                </c:pt>
                <c:pt idx="2642">
                  <c:v>1.4499561818841473E-2</c:v>
                </c:pt>
                <c:pt idx="2643">
                  <c:v>1.449714070410686E-2</c:v>
                </c:pt>
                <c:pt idx="2644">
                  <c:v>1.4494578878000279E-2</c:v>
                </c:pt>
                <c:pt idx="2645">
                  <c:v>1.4491876028680123E-2</c:v>
                </c:pt>
                <c:pt idx="2646">
                  <c:v>1.4489031844359332E-2</c:v>
                </c:pt>
                <c:pt idx="2647">
                  <c:v>1.4486046013218519E-2</c:v>
                </c:pt>
                <c:pt idx="2648">
                  <c:v>1.4482918223492881E-2</c:v>
                </c:pt>
                <c:pt idx="2649">
                  <c:v>1.4479648163373736E-2</c:v>
                </c:pt>
                <c:pt idx="2650">
                  <c:v>1.4476235521043298E-2</c:v>
                </c:pt>
                <c:pt idx="2651">
                  <c:v>1.4472679984744207E-2</c:v>
                </c:pt>
                <c:pt idx="2652">
                  <c:v>1.44689812426579E-2</c:v>
                </c:pt>
                <c:pt idx="2653">
                  <c:v>1.4465138983003103E-2</c:v>
                </c:pt>
                <c:pt idx="2654">
                  <c:v>1.446115289398371E-2</c:v>
                </c:pt>
                <c:pt idx="2655">
                  <c:v>1.4457022663823567E-2</c:v>
                </c:pt>
                <c:pt idx="2656">
                  <c:v>1.4452747980720137E-2</c:v>
                </c:pt>
                <c:pt idx="2657">
                  <c:v>1.4448328532879274E-2</c:v>
                </c:pt>
                <c:pt idx="2658">
                  <c:v>1.4443764008538421E-2</c:v>
                </c:pt>
                <c:pt idx="2659">
                  <c:v>1.4439054095902893E-2</c:v>
                </c:pt>
                <c:pt idx="2660">
                  <c:v>1.4434198483192254E-2</c:v>
                </c:pt>
                <c:pt idx="2661">
                  <c:v>1.442919685861135E-2</c:v>
                </c:pt>
                <c:pt idx="2662">
                  <c:v>1.4424048910402483E-2</c:v>
                </c:pt>
                <c:pt idx="2663">
                  <c:v>1.4418754326787478E-2</c:v>
                </c:pt>
                <c:pt idx="2664">
                  <c:v>1.4413312795961926E-2</c:v>
                </c:pt>
                <c:pt idx="2665">
                  <c:v>1.4407724006176299E-2</c:v>
                </c:pt>
                <c:pt idx="2666">
                  <c:v>1.4401987645643268E-2</c:v>
                </c:pt>
                <c:pt idx="2667">
                  <c:v>1.4396103402595662E-2</c:v>
                </c:pt>
                <c:pt idx="2668">
                  <c:v>1.4390070965251731E-2</c:v>
                </c:pt>
                <c:pt idx="2669">
                  <c:v>1.4383890021855698E-2</c:v>
                </c:pt>
                <c:pt idx="2670">
                  <c:v>1.4377560260625658E-2</c:v>
                </c:pt>
                <c:pt idx="2671">
                  <c:v>1.437108136981731E-2</c:v>
                </c:pt>
                <c:pt idx="2672">
                  <c:v>1.4364453037637077E-2</c:v>
                </c:pt>
                <c:pt idx="2673">
                  <c:v>1.435767495232324E-2</c:v>
                </c:pt>
                <c:pt idx="2674">
                  <c:v>1.435074680212276E-2</c:v>
                </c:pt>
                <c:pt idx="2675">
                  <c:v>1.4346381656771224E-2</c:v>
                </c:pt>
                <c:pt idx="2676">
                  <c:v>1.434649060367795E-2</c:v>
                </c:pt>
                <c:pt idx="2677">
                  <c:v>1.4346570970670323E-2</c:v>
                </c:pt>
                <c:pt idx="2678">
                  <c:v>1.4346547312589974E-2</c:v>
                </c:pt>
                <c:pt idx="2679">
                  <c:v>1.4346419395686925E-2</c:v>
                </c:pt>
                <c:pt idx="2680">
                  <c:v>1.4346186986218229E-2</c:v>
                </c:pt>
                <c:pt idx="2681">
                  <c:v>1.4345849850482765E-2</c:v>
                </c:pt>
                <c:pt idx="2682">
                  <c:v>1.4345407754722745E-2</c:v>
                </c:pt>
                <c:pt idx="2683">
                  <c:v>1.4344860465210635E-2</c:v>
                </c:pt>
                <c:pt idx="2684">
                  <c:v>1.4344207748231768E-2</c:v>
                </c:pt>
                <c:pt idx="2685">
                  <c:v>1.4343449370043825E-2</c:v>
                </c:pt>
                <c:pt idx="2686">
                  <c:v>1.4342585096899995E-2</c:v>
                </c:pt>
                <c:pt idx="2687">
                  <c:v>1.4341614695118502E-2</c:v>
                </c:pt>
                <c:pt idx="2688">
                  <c:v>1.4340537930932025E-2</c:v>
                </c:pt>
                <c:pt idx="2689">
                  <c:v>1.4339354570632495E-2</c:v>
                </c:pt>
                <c:pt idx="2690">
                  <c:v>1.4338064380478435E-2</c:v>
                </c:pt>
                <c:pt idx="2691">
                  <c:v>1.4336667126752895E-2</c:v>
                </c:pt>
                <c:pt idx="2692">
                  <c:v>1.4335162575740305E-2</c:v>
                </c:pt>
                <c:pt idx="2693">
                  <c:v>1.4333550493709076E-2</c:v>
                </c:pt>
                <c:pt idx="2694">
                  <c:v>1.4331830646923222E-2</c:v>
                </c:pt>
                <c:pt idx="2695">
                  <c:v>1.4330002801671323E-2</c:v>
                </c:pt>
                <c:pt idx="2696">
                  <c:v>1.4328066724243362E-2</c:v>
                </c:pt>
                <c:pt idx="2697">
                  <c:v>1.4326022180884397E-2</c:v>
                </c:pt>
                <c:pt idx="2698">
                  <c:v>1.4323868937910421E-2</c:v>
                </c:pt>
                <c:pt idx="2699">
                  <c:v>1.4321606761580936E-2</c:v>
                </c:pt>
                <c:pt idx="2700">
                  <c:v>1.4319235418180063E-2</c:v>
                </c:pt>
                <c:pt idx="2701">
                  <c:v>1.4316754673999163E-2</c:v>
                </c:pt>
                <c:pt idx="2702">
                  <c:v>1.4314164295290517E-2</c:v>
                </c:pt>
                <c:pt idx="2703">
                  <c:v>1.4311464048383179E-2</c:v>
                </c:pt>
                <c:pt idx="2704">
                  <c:v>1.4308653699509221E-2</c:v>
                </c:pt>
                <c:pt idx="2705">
                  <c:v>1.4305733015000668E-2</c:v>
                </c:pt>
                <c:pt idx="2706">
                  <c:v>1.4302701761115767E-2</c:v>
                </c:pt>
                <c:pt idx="2707">
                  <c:v>1.4299559704143214E-2</c:v>
                </c:pt>
                <c:pt idx="2708">
                  <c:v>1.4296306610367458E-2</c:v>
                </c:pt>
                <c:pt idx="2709">
                  <c:v>1.4292942246091841E-2</c:v>
                </c:pt>
                <c:pt idx="2710">
                  <c:v>1.4289466377586511E-2</c:v>
                </c:pt>
                <c:pt idx="2711">
                  <c:v>1.4285878771146324E-2</c:v>
                </c:pt>
                <c:pt idx="2712">
                  <c:v>1.4282188608385652E-2</c:v>
                </c:pt>
                <c:pt idx="2713">
                  <c:v>1.4277813695889709E-2</c:v>
                </c:pt>
                <c:pt idx="2714">
                  <c:v>1.4273873391578875E-2</c:v>
                </c:pt>
                <c:pt idx="2715">
                  <c:v>1.4269820381137978E-2</c:v>
                </c:pt>
                <c:pt idx="2716">
                  <c:v>1.4265654430806306E-2</c:v>
                </c:pt>
                <c:pt idx="2717">
                  <c:v>1.4261375306923242E-2</c:v>
                </c:pt>
                <c:pt idx="2718">
                  <c:v>1.4256982775748685E-2</c:v>
                </c:pt>
                <c:pt idx="2719">
                  <c:v>1.425247660361369E-2</c:v>
                </c:pt>
                <c:pt idx="2720">
                  <c:v>1.4247856556769857E-2</c:v>
                </c:pt>
                <c:pt idx="2721">
                  <c:v>1.4243122401563123E-2</c:v>
                </c:pt>
                <c:pt idx="2722">
                  <c:v>1.4238273904259992E-2</c:v>
                </c:pt>
                <c:pt idx="2723">
                  <c:v>1.4233310831163408E-2</c:v>
                </c:pt>
                <c:pt idx="2724">
                  <c:v>1.4228232948572199E-2</c:v>
                </c:pt>
                <c:pt idx="2725">
                  <c:v>1.4223040022798478E-2</c:v>
                </c:pt>
                <c:pt idx="2726">
                  <c:v>1.4217731820138687E-2</c:v>
                </c:pt>
                <c:pt idx="2727">
                  <c:v>1.4213542921838329E-2</c:v>
                </c:pt>
                <c:pt idx="2728">
                  <c:v>1.4212705664414429E-2</c:v>
                </c:pt>
                <c:pt idx="2729">
                  <c:v>1.4212069566776479E-2</c:v>
                </c:pt>
                <c:pt idx="2730">
                  <c:v>1.4211670566517865E-2</c:v>
                </c:pt>
                <c:pt idx="2731">
                  <c:v>1.421072419189923E-2</c:v>
                </c:pt>
                <c:pt idx="2732">
                  <c:v>1.4210104636126446E-2</c:v>
                </c:pt>
                <c:pt idx="2733">
                  <c:v>1.4209490372157955E-2</c:v>
                </c:pt>
                <c:pt idx="2734">
                  <c:v>1.4208881413726634E-2</c:v>
                </c:pt>
                <c:pt idx="2735">
                  <c:v>1.42082777746059E-2</c:v>
                </c:pt>
                <c:pt idx="2736">
                  <c:v>1.4207679468488089E-2</c:v>
                </c:pt>
                <c:pt idx="2737">
                  <c:v>1.420708650918138E-2</c:v>
                </c:pt>
                <c:pt idx="2738">
                  <c:v>1.4206498910401275E-2</c:v>
                </c:pt>
                <c:pt idx="2739">
                  <c:v>1.4205916685898035E-2</c:v>
                </c:pt>
                <c:pt idx="2740">
                  <c:v>1.4205339849416134E-2</c:v>
                </c:pt>
                <c:pt idx="2741">
                  <c:v>1.4204768414711626E-2</c:v>
                </c:pt>
                <c:pt idx="2742">
                  <c:v>1.4204202395534781E-2</c:v>
                </c:pt>
                <c:pt idx="2743">
                  <c:v>1.4203641805606905E-2</c:v>
                </c:pt>
                <c:pt idx="2744">
                  <c:v>1.4203086658713024E-2</c:v>
                </c:pt>
                <c:pt idx="2745">
                  <c:v>1.4202536968562864E-2</c:v>
                </c:pt>
                <c:pt idx="2746">
                  <c:v>1.4201992748935665E-2</c:v>
                </c:pt>
                <c:pt idx="2747">
                  <c:v>1.4201454013552741E-2</c:v>
                </c:pt>
                <c:pt idx="2748">
                  <c:v>1.4200920776175959E-2</c:v>
                </c:pt>
                <c:pt idx="2749">
                  <c:v>1.4200393050567185E-2</c:v>
                </c:pt>
                <c:pt idx="2750">
                  <c:v>1.4199870850436162E-2</c:v>
                </c:pt>
                <c:pt idx="2751">
                  <c:v>1.4199354189544761E-2</c:v>
                </c:pt>
                <c:pt idx="2752">
                  <c:v>1.4198843081660644E-2</c:v>
                </c:pt>
                <c:pt idx="2753">
                  <c:v>1.4198337540510942E-2</c:v>
                </c:pt>
                <c:pt idx="2754">
                  <c:v>1.4197837579834359E-2</c:v>
                </c:pt>
                <c:pt idx="2755">
                  <c:v>1.4197343213415951E-2</c:v>
                </c:pt>
                <c:pt idx="2756">
                  <c:v>1.4196854454953884E-2</c:v>
                </c:pt>
                <c:pt idx="2757">
                  <c:v>1.4196371318233217E-2</c:v>
                </c:pt>
                <c:pt idx="2758">
                  <c:v>1.4195893816975294E-2</c:v>
                </c:pt>
                <c:pt idx="2759">
                  <c:v>1.4195421964953594E-2</c:v>
                </c:pt>
                <c:pt idx="2760">
                  <c:v>1.4194955775895251E-2</c:v>
                </c:pt>
                <c:pt idx="2761">
                  <c:v>1.4194495263539001E-2</c:v>
                </c:pt>
                <c:pt idx="2762">
                  <c:v>1.4194040441658328E-2</c:v>
                </c:pt>
                <c:pt idx="2763">
                  <c:v>1.4193591323991965E-2</c:v>
                </c:pt>
                <c:pt idx="2764">
                  <c:v>1.4193392475136077E-2</c:v>
                </c:pt>
                <c:pt idx="2765">
                  <c:v>1.4192648200966298E-2</c:v>
                </c:pt>
                <c:pt idx="2766">
                  <c:v>1.4192217100297087E-2</c:v>
                </c:pt>
                <c:pt idx="2767">
                  <c:v>1.4191791760818584E-2</c:v>
                </c:pt>
                <c:pt idx="2768">
                  <c:v>1.4191372196223196E-2</c:v>
                </c:pt>
                <c:pt idx="2769">
                  <c:v>1.4190958420290221E-2</c:v>
                </c:pt>
                <c:pt idx="2770">
                  <c:v>1.419055044678158E-2</c:v>
                </c:pt>
                <c:pt idx="2771">
                  <c:v>1.4190148289395492E-2</c:v>
                </c:pt>
                <c:pt idx="2772">
                  <c:v>1.4189751961934428E-2</c:v>
                </c:pt>
                <c:pt idx="2773">
                  <c:v>1.4189361478096605E-2</c:v>
                </c:pt>
                <c:pt idx="2774">
                  <c:v>1.4188976851661339E-2</c:v>
                </c:pt>
                <c:pt idx="2775">
                  <c:v>1.4188598096373196E-2</c:v>
                </c:pt>
                <c:pt idx="2776">
                  <c:v>1.4188225225959356E-2</c:v>
                </c:pt>
                <c:pt idx="2777">
                  <c:v>1.4187858254187563E-2</c:v>
                </c:pt>
                <c:pt idx="2778">
                  <c:v>1.4188498359152825E-2</c:v>
                </c:pt>
                <c:pt idx="2779">
                  <c:v>1.4184382956304236E-2</c:v>
                </c:pt>
                <c:pt idx="2780">
                  <c:v>1.417897145859837E-2</c:v>
                </c:pt>
                <c:pt idx="2781">
                  <c:v>1.4173644016353827E-2</c:v>
                </c:pt>
                <c:pt idx="2782">
                  <c:v>1.4168400826423792E-2</c:v>
                </c:pt>
                <c:pt idx="2783">
                  <c:v>1.4163242085650526E-2</c:v>
                </c:pt>
                <c:pt idx="2784">
                  <c:v>1.4158167990911703E-2</c:v>
                </c:pt>
                <c:pt idx="2785">
                  <c:v>1.4153178739016163E-2</c:v>
                </c:pt>
                <c:pt idx="2786">
                  <c:v>1.414827452684872E-2</c:v>
                </c:pt>
                <c:pt idx="2787">
                  <c:v>1.4143455551225367E-2</c:v>
                </c:pt>
                <c:pt idx="2788">
                  <c:v>1.4138722009032285E-2</c:v>
                </c:pt>
                <c:pt idx="2789">
                  <c:v>1.4134074097092645E-2</c:v>
                </c:pt>
                <c:pt idx="2790">
                  <c:v>1.4129512012270857E-2</c:v>
                </c:pt>
                <c:pt idx="2791">
                  <c:v>1.4125035951408875E-2</c:v>
                </c:pt>
                <c:pt idx="2792">
                  <c:v>1.4120646111378334E-2</c:v>
                </c:pt>
                <c:pt idx="2793">
                  <c:v>1.4116342689016825E-2</c:v>
                </c:pt>
                <c:pt idx="2794">
                  <c:v>1.4112125881168468E-2</c:v>
                </c:pt>
                <c:pt idx="2795">
                  <c:v>1.4107995884707075E-2</c:v>
                </c:pt>
                <c:pt idx="2796">
                  <c:v>1.410395289647245E-2</c:v>
                </c:pt>
                <c:pt idx="2797">
                  <c:v>1.4099997113316718E-2</c:v>
                </c:pt>
                <c:pt idx="2798">
                  <c:v>1.4096128732086982E-2</c:v>
                </c:pt>
                <c:pt idx="2799">
                  <c:v>1.4092347949671638E-2</c:v>
                </c:pt>
                <c:pt idx="2800">
                  <c:v>1.4088654962896139E-2</c:v>
                </c:pt>
                <c:pt idx="2801">
                  <c:v>1.4085049968615676E-2</c:v>
                </c:pt>
                <c:pt idx="2802">
                  <c:v>1.40815331636978E-2</c:v>
                </c:pt>
                <c:pt idx="2803">
                  <c:v>1.407810474498189E-2</c:v>
                </c:pt>
                <c:pt idx="2804">
                  <c:v>1.407476490935446E-2</c:v>
                </c:pt>
                <c:pt idx="2805">
                  <c:v>1.4071513853644895E-2</c:v>
                </c:pt>
                <c:pt idx="2806">
                  <c:v>1.4068351774712357E-2</c:v>
                </c:pt>
                <c:pt idx="2807">
                  <c:v>1.406527886943419E-2</c:v>
                </c:pt>
                <c:pt idx="2808">
                  <c:v>1.4062295334642226E-2</c:v>
                </c:pt>
                <c:pt idx="2809">
                  <c:v>1.4059401367209673E-2</c:v>
                </c:pt>
                <c:pt idx="2810">
                  <c:v>1.4056597164004769E-2</c:v>
                </c:pt>
                <c:pt idx="2811">
                  <c:v>1.4053882921867648E-2</c:v>
                </c:pt>
                <c:pt idx="2812">
                  <c:v>1.4051258837674031E-2</c:v>
                </c:pt>
                <c:pt idx="2813">
                  <c:v>1.4048725108259955E-2</c:v>
                </c:pt>
                <c:pt idx="2814">
                  <c:v>1.4046281930514447E-2</c:v>
                </c:pt>
                <c:pt idx="2815">
                  <c:v>1.4043929501286858E-2</c:v>
                </c:pt>
                <c:pt idx="2816">
                  <c:v>1.4041668017421616E-2</c:v>
                </c:pt>
                <c:pt idx="2817">
                  <c:v>1.403949767581617E-2</c:v>
                </c:pt>
                <c:pt idx="2818">
                  <c:v>1.4037418673316718E-2</c:v>
                </c:pt>
                <c:pt idx="2819">
                  <c:v>1.4035431206764568E-2</c:v>
                </c:pt>
                <c:pt idx="2820">
                  <c:v>1.4033535473042476E-2</c:v>
                </c:pt>
                <c:pt idx="2821">
                  <c:v>1.4031731669034103E-2</c:v>
                </c:pt>
                <c:pt idx="2822">
                  <c:v>1.40300199915719E-2</c:v>
                </c:pt>
                <c:pt idx="2823">
                  <c:v>1.4028400637512409E-2</c:v>
                </c:pt>
                <c:pt idx="2824">
                  <c:v>1.4026873803759438E-2</c:v>
                </c:pt>
                <c:pt idx="2825">
                  <c:v>1.4025439687154022E-2</c:v>
                </c:pt>
                <c:pt idx="2826">
                  <c:v>1.4024098484567099E-2</c:v>
                </c:pt>
                <c:pt idx="2827">
                  <c:v>1.4022850392864765E-2</c:v>
                </c:pt>
                <c:pt idx="2828">
                  <c:v>1.402169560890249E-2</c:v>
                </c:pt>
                <c:pt idx="2829">
                  <c:v>1.4020634329583051E-2</c:v>
                </c:pt>
                <c:pt idx="2830">
                  <c:v>1.401958863590691E-2</c:v>
                </c:pt>
                <c:pt idx="2831">
                  <c:v>1.4013873070384751E-2</c:v>
                </c:pt>
                <c:pt idx="2832">
                  <c:v>1.4005444663909511E-2</c:v>
                </c:pt>
                <c:pt idx="2833">
                  <c:v>1.3997116545585719E-2</c:v>
                </c:pt>
                <c:pt idx="2834">
                  <c:v>1.3988888949145448E-2</c:v>
                </c:pt>
                <c:pt idx="2835">
                  <c:v>1.3980762108362179E-2</c:v>
                </c:pt>
                <c:pt idx="2836">
                  <c:v>1.3972736256975524E-2</c:v>
                </c:pt>
                <c:pt idx="2837">
                  <c:v>1.396481162874913E-2</c:v>
                </c:pt>
                <c:pt idx="2838">
                  <c:v>1.3956988457447556E-2</c:v>
                </c:pt>
                <c:pt idx="2839">
                  <c:v>1.3949266976813077E-2</c:v>
                </c:pt>
                <c:pt idx="2840">
                  <c:v>1.3941647420612061E-2</c:v>
                </c:pt>
                <c:pt idx="2841">
                  <c:v>1.393413002259441E-2</c:v>
                </c:pt>
                <c:pt idx="2842">
                  <c:v>1.3926715016551508E-2</c:v>
                </c:pt>
                <c:pt idx="2843">
                  <c:v>1.3919402636188785E-2</c:v>
                </c:pt>
                <c:pt idx="2844">
                  <c:v>1.3912193115316889E-2</c:v>
                </c:pt>
                <c:pt idx="2845">
                  <c:v>1.3905086687666327E-2</c:v>
                </c:pt>
                <c:pt idx="2846">
                  <c:v>1.3898083586991742E-2</c:v>
                </c:pt>
                <c:pt idx="2847">
                  <c:v>1.3891184047100881E-2</c:v>
                </c:pt>
                <c:pt idx="2848">
                  <c:v>1.3884388301686633E-2</c:v>
                </c:pt>
                <c:pt idx="2849">
                  <c:v>1.3877696584581897E-2</c:v>
                </c:pt>
                <c:pt idx="2850">
                  <c:v>1.3871109129481555E-2</c:v>
                </c:pt>
                <c:pt idx="2851">
                  <c:v>1.3864626170203141E-2</c:v>
                </c:pt>
                <c:pt idx="2852">
                  <c:v>1.3858247940484125E-2</c:v>
                </c:pt>
                <c:pt idx="2853">
                  <c:v>1.3851974674091957E-2</c:v>
                </c:pt>
                <c:pt idx="2854">
                  <c:v>1.3845806604789348E-2</c:v>
                </c:pt>
                <c:pt idx="2855">
                  <c:v>1.3839743966357428E-2</c:v>
                </c:pt>
                <c:pt idx="2856">
                  <c:v>1.3833786992537844E-2</c:v>
                </c:pt>
                <c:pt idx="2857">
                  <c:v>1.3827935917113855E-2</c:v>
                </c:pt>
                <c:pt idx="2858">
                  <c:v>1.3822190973852427E-2</c:v>
                </c:pt>
                <c:pt idx="2859">
                  <c:v>1.3816552396510022E-2</c:v>
                </c:pt>
                <c:pt idx="2860">
                  <c:v>1.3811020418873166E-2</c:v>
                </c:pt>
                <c:pt idx="2861">
                  <c:v>1.3805595274683153E-2</c:v>
                </c:pt>
                <c:pt idx="2862">
                  <c:v>1.3800277197722935E-2</c:v>
                </c:pt>
                <c:pt idx="2863">
                  <c:v>1.3795066421765015E-2</c:v>
                </c:pt>
                <c:pt idx="2864">
                  <c:v>1.3789963180577229E-2</c:v>
                </c:pt>
                <c:pt idx="2865">
                  <c:v>1.378496770794594E-2</c:v>
                </c:pt>
                <c:pt idx="2866">
                  <c:v>1.378008023761812E-2</c:v>
                </c:pt>
                <c:pt idx="2867">
                  <c:v>1.3775301003365076E-2</c:v>
                </c:pt>
                <c:pt idx="2868">
                  <c:v>1.3770630238970872E-2</c:v>
                </c:pt>
                <c:pt idx="2869">
                  <c:v>1.3766068178220755E-2</c:v>
                </c:pt>
                <c:pt idx="2870">
                  <c:v>1.3761615054860624E-2</c:v>
                </c:pt>
                <c:pt idx="2871">
                  <c:v>1.3757271102695499E-2</c:v>
                </c:pt>
                <c:pt idx="2872">
                  <c:v>1.3753036555467902E-2</c:v>
                </c:pt>
                <c:pt idx="2873">
                  <c:v>1.3748911646967916E-2</c:v>
                </c:pt>
                <c:pt idx="2874">
                  <c:v>1.3744896610986856E-2</c:v>
                </c:pt>
                <c:pt idx="2875">
                  <c:v>1.3740991681270943E-2</c:v>
                </c:pt>
                <c:pt idx="2876">
                  <c:v>1.3737197091631362E-2</c:v>
                </c:pt>
                <c:pt idx="2877">
                  <c:v>1.3733513075816852E-2</c:v>
                </c:pt>
                <c:pt idx="2878">
                  <c:v>1.3729939867617962E-2</c:v>
                </c:pt>
                <c:pt idx="2879">
                  <c:v>1.372647770083232E-2</c:v>
                </c:pt>
                <c:pt idx="2880">
                  <c:v>1.372312680918355E-2</c:v>
                </c:pt>
                <c:pt idx="2881">
                  <c:v>1.3719887426524005E-2</c:v>
                </c:pt>
                <c:pt idx="2882">
                  <c:v>1.3716673743038895E-2</c:v>
                </c:pt>
                <c:pt idx="2883">
                  <c:v>1.3708321846411612E-2</c:v>
                </c:pt>
                <c:pt idx="2884">
                  <c:v>1.369697841531194E-2</c:v>
                </c:pt>
                <c:pt idx="2885">
                  <c:v>1.3685740399233037E-2</c:v>
                </c:pt>
                <c:pt idx="2886">
                  <c:v>1.3674608043407536E-2</c:v>
                </c:pt>
                <c:pt idx="2887">
                  <c:v>1.366358159310367E-2</c:v>
                </c:pt>
                <c:pt idx="2888">
                  <c:v>1.3652661293515262E-2</c:v>
                </c:pt>
                <c:pt idx="2889">
                  <c:v>1.3641847389929686E-2</c:v>
                </c:pt>
                <c:pt idx="2890">
                  <c:v>1.3631140127571498E-2</c:v>
                </c:pt>
                <c:pt idx="2891">
                  <c:v>1.3620539751706698E-2</c:v>
                </c:pt>
                <c:pt idx="2892">
                  <c:v>1.3610046507544283E-2</c:v>
                </c:pt>
                <c:pt idx="2893">
                  <c:v>1.3599660640375261E-2</c:v>
                </c:pt>
                <c:pt idx="2894">
                  <c:v>1.3589382395427861E-2</c:v>
                </c:pt>
                <c:pt idx="2895">
                  <c:v>1.3579212017931252E-2</c:v>
                </c:pt>
                <c:pt idx="2896">
                  <c:v>1.35691497531619E-2</c:v>
                </c:pt>
                <c:pt idx="2897">
                  <c:v>1.3559195846362481E-2</c:v>
                </c:pt>
                <c:pt idx="2898">
                  <c:v>1.3549350542770846E-2</c:v>
                </c:pt>
                <c:pt idx="2899">
                  <c:v>1.3539614087637422E-2</c:v>
                </c:pt>
                <c:pt idx="2900">
                  <c:v>1.3529986726231005E-2</c:v>
                </c:pt>
                <c:pt idx="2901">
                  <c:v>1.3520468703786643E-2</c:v>
                </c:pt>
                <c:pt idx="2902">
                  <c:v>1.3511060265546188E-2</c:v>
                </c:pt>
                <c:pt idx="2903">
                  <c:v>1.3501761656793065E-2</c:v>
                </c:pt>
                <c:pt idx="2904">
                  <c:v>1.3492573122748028E-2</c:v>
                </c:pt>
                <c:pt idx="2905">
                  <c:v>1.348349490868499E-2</c:v>
                </c:pt>
                <c:pt idx="2906">
                  <c:v>1.347452725983839E-2</c:v>
                </c:pt>
                <c:pt idx="2907">
                  <c:v>1.3465670421478481E-2</c:v>
                </c:pt>
                <c:pt idx="2908">
                  <c:v>1.3456924638847633E-2</c:v>
                </c:pt>
                <c:pt idx="2909">
                  <c:v>1.3448290157200888E-2</c:v>
                </c:pt>
                <c:pt idx="2910">
                  <c:v>1.3439767221817552E-2</c:v>
                </c:pt>
                <c:pt idx="2911">
                  <c:v>1.3431356077920125E-2</c:v>
                </c:pt>
                <c:pt idx="2912">
                  <c:v>1.3423056970784346E-2</c:v>
                </c:pt>
                <c:pt idx="2913">
                  <c:v>1.3414870145658134E-2</c:v>
                </c:pt>
                <c:pt idx="2914">
                  <c:v>1.3406795847813706E-2</c:v>
                </c:pt>
                <c:pt idx="2915">
                  <c:v>1.3398834322489681E-2</c:v>
                </c:pt>
                <c:pt idx="2916">
                  <c:v>1.3390985814966389E-2</c:v>
                </c:pt>
                <c:pt idx="2917">
                  <c:v>1.3383250570478986E-2</c:v>
                </c:pt>
                <c:pt idx="2918">
                  <c:v>1.3375628834310158E-2</c:v>
                </c:pt>
                <c:pt idx="2919">
                  <c:v>1.3368120851709018E-2</c:v>
                </c:pt>
                <c:pt idx="2920">
                  <c:v>1.3360726867943276E-2</c:v>
                </c:pt>
                <c:pt idx="2921">
                  <c:v>1.335344712825867E-2</c:v>
                </c:pt>
                <c:pt idx="2922">
                  <c:v>1.3346281877936933E-2</c:v>
                </c:pt>
                <c:pt idx="2923">
                  <c:v>1.3339231362237854E-2</c:v>
                </c:pt>
                <c:pt idx="2924">
                  <c:v>1.3332295826405098E-2</c:v>
                </c:pt>
                <c:pt idx="2925">
                  <c:v>1.3325475515724132E-2</c:v>
                </c:pt>
                <c:pt idx="2926">
                  <c:v>1.3318770675470101E-2</c:v>
                </c:pt>
                <c:pt idx="2927">
                  <c:v>1.3312181550873103E-2</c:v>
                </c:pt>
                <c:pt idx="2928">
                  <c:v>1.3305708387222445E-2</c:v>
                </c:pt>
                <c:pt idx="2929">
                  <c:v>1.3299351429791348E-2</c:v>
                </c:pt>
                <c:pt idx="2930">
                  <c:v>1.3293110923836983E-2</c:v>
                </c:pt>
                <c:pt idx="2931">
                  <c:v>1.3286987114612044E-2</c:v>
                </c:pt>
                <c:pt idx="2932">
                  <c:v>1.3280980247416899E-2</c:v>
                </c:pt>
                <c:pt idx="2933">
                  <c:v>1.3275090567501127E-2</c:v>
                </c:pt>
                <c:pt idx="2934">
                  <c:v>1.3269318320138841E-2</c:v>
                </c:pt>
                <c:pt idx="2935">
                  <c:v>1.3262472219473947E-2</c:v>
                </c:pt>
                <c:pt idx="2936">
                  <c:v>1.3253532315332528E-2</c:v>
                </c:pt>
                <c:pt idx="2937">
                  <c:v>1.324434287557325E-2</c:v>
                </c:pt>
                <c:pt idx="2938">
                  <c:v>1.3234935455273584E-2</c:v>
                </c:pt>
                <c:pt idx="2939">
                  <c:v>1.3225309650917894E-2</c:v>
                </c:pt>
                <c:pt idx="2940">
                  <c:v>1.3215465058898168E-2</c:v>
                </c:pt>
                <c:pt idx="2941">
                  <c:v>1.3205401275658838E-2</c:v>
                </c:pt>
                <c:pt idx="2942">
                  <c:v>1.3195117897621516E-2</c:v>
                </c:pt>
                <c:pt idx="2943">
                  <c:v>1.3184614521260327E-2</c:v>
                </c:pt>
                <c:pt idx="2944">
                  <c:v>1.3173890742980315E-2</c:v>
                </c:pt>
                <c:pt idx="2945">
                  <c:v>1.3162946159262272E-2</c:v>
                </c:pt>
                <c:pt idx="2946">
                  <c:v>1.3151780366517974E-2</c:v>
                </c:pt>
                <c:pt idx="2947">
                  <c:v>1.3140392961211845E-2</c:v>
                </c:pt>
                <c:pt idx="2948">
                  <c:v>1.3128783539826248E-2</c:v>
                </c:pt>
                <c:pt idx="2949">
                  <c:v>1.3116951698791998E-2</c:v>
                </c:pt>
                <c:pt idx="2950">
                  <c:v>1.3104897034569501E-2</c:v>
                </c:pt>
                <c:pt idx="2951">
                  <c:v>1.3092619143619828E-2</c:v>
                </c:pt>
                <c:pt idx="2952">
                  <c:v>1.3080117622451065E-2</c:v>
                </c:pt>
                <c:pt idx="2953">
                  <c:v>1.3067392067496748E-2</c:v>
                </c:pt>
                <c:pt idx="2954">
                  <c:v>1.3054442075220123E-2</c:v>
                </c:pt>
                <c:pt idx="2955">
                  <c:v>1.3041267242148951E-2</c:v>
                </c:pt>
                <c:pt idx="2956">
                  <c:v>1.3027867164695988E-2</c:v>
                </c:pt>
                <c:pt idx="2957">
                  <c:v>1.3014241439408068E-2</c:v>
                </c:pt>
                <c:pt idx="2958">
                  <c:v>1.3000389662757638E-2</c:v>
                </c:pt>
                <c:pt idx="2959">
                  <c:v>1.2986311431223868E-2</c:v>
                </c:pt>
                <c:pt idx="2960">
                  <c:v>1.297200634128111E-2</c:v>
                </c:pt>
                <c:pt idx="2961">
                  <c:v>1.295747398946844E-2</c:v>
                </c:pt>
                <c:pt idx="2962">
                  <c:v>1.2942713972262258E-2</c:v>
                </c:pt>
                <c:pt idx="2963">
                  <c:v>1.2927725886203761E-2</c:v>
                </c:pt>
                <c:pt idx="2964">
                  <c:v>1.2912509327725207E-2</c:v>
                </c:pt>
                <c:pt idx="2965">
                  <c:v>1.2897063893422175E-2</c:v>
                </c:pt>
                <c:pt idx="2966">
                  <c:v>1.2881389179758219E-2</c:v>
                </c:pt>
                <c:pt idx="2967">
                  <c:v>1.2865484783261822E-2</c:v>
                </c:pt>
                <c:pt idx="2968">
                  <c:v>1.2849350300474301E-2</c:v>
                </c:pt>
                <c:pt idx="2969">
                  <c:v>1.2832985327903518E-2</c:v>
                </c:pt>
                <c:pt idx="2970">
                  <c:v>1.2816389462087621E-2</c:v>
                </c:pt>
                <c:pt idx="2971">
                  <c:v>1.279956229953136E-2</c:v>
                </c:pt>
                <c:pt idx="2972">
                  <c:v>1.2781496875395298E-2</c:v>
                </c:pt>
                <c:pt idx="2973">
                  <c:v>1.2762723361655268E-2</c:v>
                </c:pt>
                <c:pt idx="2974">
                  <c:v>1.2745166639952734E-2</c:v>
                </c:pt>
                <c:pt idx="2975">
                  <c:v>1.2727376950086133E-2</c:v>
                </c:pt>
                <c:pt idx="2976">
                  <c:v>1.2709353888580204E-2</c:v>
                </c:pt>
                <c:pt idx="2977">
                  <c:v>1.2691097051996015E-2</c:v>
                </c:pt>
                <c:pt idx="2978">
                  <c:v>1.2672606036896262E-2</c:v>
                </c:pt>
                <c:pt idx="2979">
                  <c:v>1.2653880439827906E-2</c:v>
                </c:pt>
                <c:pt idx="2980">
                  <c:v>1.2634919857380161E-2</c:v>
                </c:pt>
                <c:pt idx="2981">
                  <c:v>1.2615723886120783E-2</c:v>
                </c:pt>
                <c:pt idx="2982">
                  <c:v>1.2596292122607719E-2</c:v>
                </c:pt>
                <c:pt idx="2983">
                  <c:v>1.2576624163412303E-2</c:v>
                </c:pt>
                <c:pt idx="2984">
                  <c:v>1.2556719605159819E-2</c:v>
                </c:pt>
                <c:pt idx="2985">
                  <c:v>1.2536578044384768E-2</c:v>
                </c:pt>
                <c:pt idx="2986">
                  <c:v>1.2516199077716223E-2</c:v>
                </c:pt>
                <c:pt idx="2987">
                  <c:v>1.2499198670015969E-2</c:v>
                </c:pt>
                <c:pt idx="2988">
                  <c:v>1.2488237941120106E-2</c:v>
                </c:pt>
                <c:pt idx="2989">
                  <c:v>1.2477399703658328E-2</c:v>
                </c:pt>
                <c:pt idx="2990">
                  <c:v>1.2466584460041459E-2</c:v>
                </c:pt>
                <c:pt idx="2991">
                  <c:v>1.2455792279597536E-2</c:v>
                </c:pt>
                <c:pt idx="2992">
                  <c:v>1.2445023231695081E-2</c:v>
                </c:pt>
                <c:pt idx="2993">
                  <c:v>1.2434277385673599E-2</c:v>
                </c:pt>
                <c:pt idx="2994">
                  <c:v>1.2423554810866759E-2</c:v>
                </c:pt>
                <c:pt idx="2995">
                  <c:v>1.2412855576654509E-2</c:v>
                </c:pt>
                <c:pt idx="2996">
                  <c:v>1.2402179752358826E-2</c:v>
                </c:pt>
                <c:pt idx="2997">
                  <c:v>1.2391527407347971E-2</c:v>
                </c:pt>
                <c:pt idx="2998">
                  <c:v>1.2380898610955406E-2</c:v>
                </c:pt>
                <c:pt idx="2999">
                  <c:v>1.2370293432543502E-2</c:v>
                </c:pt>
                <c:pt idx="3000">
                  <c:v>1.2359711941457206E-2</c:v>
                </c:pt>
                <c:pt idx="3001">
                  <c:v>1.2349154207035624E-2</c:v>
                </c:pt>
                <c:pt idx="3002">
                  <c:v>1.2338620298623608E-2</c:v>
                </c:pt>
                <c:pt idx="3003">
                  <c:v>1.2328110285589128E-2</c:v>
                </c:pt>
                <c:pt idx="3004">
                  <c:v>1.2317624237288527E-2</c:v>
                </c:pt>
                <c:pt idx="3005">
                  <c:v>1.2307162223031765E-2</c:v>
                </c:pt>
                <c:pt idx="3006">
                  <c:v>1.2296724312192467E-2</c:v>
                </c:pt>
                <c:pt idx="3007">
                  <c:v>1.228631057413263E-2</c:v>
                </c:pt>
                <c:pt idx="3008">
                  <c:v>1.2275921078162087E-2</c:v>
                </c:pt>
                <c:pt idx="3009">
                  <c:v>1.2265555893665911E-2</c:v>
                </c:pt>
                <c:pt idx="3010">
                  <c:v>1.2255215089977015E-2</c:v>
                </c:pt>
                <c:pt idx="3011">
                  <c:v>1.2244898736439852E-2</c:v>
                </c:pt>
                <c:pt idx="3012">
                  <c:v>1.2234606902410416E-2</c:v>
                </c:pt>
                <c:pt idx="3013">
                  <c:v>1.2224339657244659E-2</c:v>
                </c:pt>
                <c:pt idx="3014">
                  <c:v>1.2214097070263739E-2</c:v>
                </c:pt>
                <c:pt idx="3015">
                  <c:v>1.2203879210852501E-2</c:v>
                </c:pt>
                <c:pt idx="3016">
                  <c:v>1.2193686148332022E-2</c:v>
                </c:pt>
                <c:pt idx="3017">
                  <c:v>1.218351795205231E-2</c:v>
                </c:pt>
                <c:pt idx="3018">
                  <c:v>1.2173374691380712E-2</c:v>
                </c:pt>
                <c:pt idx="3019">
                  <c:v>1.2163256435643992E-2</c:v>
                </c:pt>
                <c:pt idx="3020">
                  <c:v>1.215316325420363E-2</c:v>
                </c:pt>
                <c:pt idx="3021">
                  <c:v>1.2143095216409491E-2</c:v>
                </c:pt>
                <c:pt idx="3022">
                  <c:v>1.2133052391605606E-2</c:v>
                </c:pt>
                <c:pt idx="3023">
                  <c:v>1.2123034849135978E-2</c:v>
                </c:pt>
                <c:pt idx="3024">
                  <c:v>1.2112531183909009E-2</c:v>
                </c:pt>
                <c:pt idx="3025">
                  <c:v>1.2101654143573566E-2</c:v>
                </c:pt>
                <c:pt idx="3026">
                  <c:v>1.2091716511355363E-2</c:v>
                </c:pt>
                <c:pt idx="3027">
                  <c:v>1.2081804448781496E-2</c:v>
                </c:pt>
                <c:pt idx="3028">
                  <c:v>1.2071918025166842E-2</c:v>
                </c:pt>
                <c:pt idx="3029">
                  <c:v>1.2062057309895752E-2</c:v>
                </c:pt>
                <c:pt idx="3030">
                  <c:v>1.2052222372329384E-2</c:v>
                </c:pt>
                <c:pt idx="3031">
                  <c:v>1.2042413281765151E-2</c:v>
                </c:pt>
                <c:pt idx="3032">
                  <c:v>1.203263010758732E-2</c:v>
                </c:pt>
                <c:pt idx="3033">
                  <c:v>1.2022872919145378E-2</c:v>
                </c:pt>
                <c:pt idx="3034">
                  <c:v>1.2013141785759834E-2</c:v>
                </c:pt>
                <c:pt idx="3035">
                  <c:v>1.2003436776826448E-2</c:v>
                </c:pt>
                <c:pt idx="3036">
                  <c:v>1.1993757961630932E-2</c:v>
                </c:pt>
                <c:pt idx="3037">
                  <c:v>1.1984105409568999E-2</c:v>
                </c:pt>
                <c:pt idx="3038">
                  <c:v>1.1974479189978434E-2</c:v>
                </c:pt>
                <c:pt idx="3039">
                  <c:v>1.1964879372202787E-2</c:v>
                </c:pt>
                <c:pt idx="3040">
                  <c:v>1.1955306025579791E-2</c:v>
                </c:pt>
                <c:pt idx="3041">
                  <c:v>1.1945759219476116E-2</c:v>
                </c:pt>
                <c:pt idx="3042">
                  <c:v>1.193623902322946E-2</c:v>
                </c:pt>
                <c:pt idx="3043">
                  <c:v>1.192674550619487E-2</c:v>
                </c:pt>
                <c:pt idx="3044">
                  <c:v>1.1917278737704207E-2</c:v>
                </c:pt>
                <c:pt idx="3045">
                  <c:v>1.1907838787124066E-2</c:v>
                </c:pt>
                <c:pt idx="3046">
                  <c:v>1.1898425723797857E-2</c:v>
                </c:pt>
                <c:pt idx="3047">
                  <c:v>1.1889039617063179E-2</c:v>
                </c:pt>
                <c:pt idx="3048">
                  <c:v>1.1879680536280784E-2</c:v>
                </c:pt>
                <c:pt idx="3049">
                  <c:v>1.1870348550799822E-2</c:v>
                </c:pt>
                <c:pt idx="3050">
                  <c:v>1.186104372993468E-2</c:v>
                </c:pt>
                <c:pt idx="3051">
                  <c:v>1.1851766143092397E-2</c:v>
                </c:pt>
                <c:pt idx="3052">
                  <c:v>1.1842515859575752E-2</c:v>
                </c:pt>
                <c:pt idx="3053">
                  <c:v>1.1833292948751215E-2</c:v>
                </c:pt>
                <c:pt idx="3054">
                  <c:v>1.1824097479938907E-2</c:v>
                </c:pt>
                <c:pt idx="3055">
                  <c:v>1.181492952253424E-2</c:v>
                </c:pt>
                <c:pt idx="3056">
                  <c:v>1.1805789145851521E-2</c:v>
                </c:pt>
                <c:pt idx="3057">
                  <c:v>1.1796676419245599E-2</c:v>
                </c:pt>
                <c:pt idx="3058">
                  <c:v>1.1787591412071306E-2</c:v>
                </c:pt>
                <c:pt idx="3059">
                  <c:v>1.1778534193671883E-2</c:v>
                </c:pt>
                <c:pt idx="3060">
                  <c:v>1.1769504833378986E-2</c:v>
                </c:pt>
                <c:pt idx="3061">
                  <c:v>1.1760503400570589E-2</c:v>
                </c:pt>
                <c:pt idx="3062">
                  <c:v>1.1751529964572542E-2</c:v>
                </c:pt>
                <c:pt idx="3063">
                  <c:v>1.174258459475123E-2</c:v>
                </c:pt>
                <c:pt idx="3064">
                  <c:v>1.1733667360426692E-2</c:v>
                </c:pt>
                <c:pt idx="3065">
                  <c:v>1.1724778330982684E-2</c:v>
                </c:pt>
                <c:pt idx="3066">
                  <c:v>1.1715917575739239E-2</c:v>
                </c:pt>
                <c:pt idx="3067">
                  <c:v>1.1707085164051148E-2</c:v>
                </c:pt>
                <c:pt idx="3068">
                  <c:v>1.16982811652674E-2</c:v>
                </c:pt>
                <c:pt idx="3069">
                  <c:v>1.1689505648736985E-2</c:v>
                </c:pt>
                <c:pt idx="3070">
                  <c:v>1.1680758683814687E-2</c:v>
                </c:pt>
                <c:pt idx="3071">
                  <c:v>1.1672040339820541E-2</c:v>
                </c:pt>
                <c:pt idx="3072">
                  <c:v>1.1663350686149872E-2</c:v>
                </c:pt>
                <c:pt idx="3073">
                  <c:v>1.1654689792111133E-2</c:v>
                </c:pt>
                <c:pt idx="3074">
                  <c:v>1.1646057727059112E-2</c:v>
                </c:pt>
                <c:pt idx="3075">
                  <c:v>1.1637454560354397E-2</c:v>
                </c:pt>
                <c:pt idx="3076">
                  <c:v>1.162845461573399E-2</c:v>
                </c:pt>
                <c:pt idx="3077">
                  <c:v>1.1619116836348009E-2</c:v>
                </c:pt>
                <c:pt idx="3078">
                  <c:v>1.1610604944461875E-2</c:v>
                </c:pt>
                <c:pt idx="3079">
                  <c:v>1.1602122238218661E-2</c:v>
                </c:pt>
                <c:pt idx="3080">
                  <c:v>1.1593668786950022E-2</c:v>
                </c:pt>
                <c:pt idx="3081">
                  <c:v>1.1585244660045544E-2</c:v>
                </c:pt>
                <c:pt idx="3082">
                  <c:v>1.1576849926790565E-2</c:v>
                </c:pt>
                <c:pt idx="3083">
                  <c:v>1.156848465658627E-2</c:v>
                </c:pt>
                <c:pt idx="3084">
                  <c:v>1.1560148918741192E-2</c:v>
                </c:pt>
                <c:pt idx="3085">
                  <c:v>1.1551842782644949E-2</c:v>
                </c:pt>
                <c:pt idx="3086">
                  <c:v>1.1543566317617677E-2</c:v>
                </c:pt>
                <c:pt idx="3087">
                  <c:v>1.1535319592996904E-2</c:v>
                </c:pt>
                <c:pt idx="3088">
                  <c:v>1.1527102678154917E-2</c:v>
                </c:pt>
                <c:pt idx="3089">
                  <c:v>1.1519317343387901E-2</c:v>
                </c:pt>
                <c:pt idx="3090">
                  <c:v>1.1511922017150629E-2</c:v>
                </c:pt>
                <c:pt idx="3091">
                  <c:v>1.1503790655200723E-2</c:v>
                </c:pt>
                <c:pt idx="3092">
                  <c:v>1.1495689370509285E-2</c:v>
                </c:pt>
                <c:pt idx="3093">
                  <c:v>1.1487618232419717E-2</c:v>
                </c:pt>
                <c:pt idx="3094">
                  <c:v>1.1479184995221501E-2</c:v>
                </c:pt>
                <c:pt idx="3095">
                  <c:v>1.1470424773060466E-2</c:v>
                </c:pt>
                <c:pt idx="3096">
                  <c:v>1.1462448832897402E-2</c:v>
                </c:pt>
                <c:pt idx="3097">
                  <c:v>1.1454503326644385E-2</c:v>
                </c:pt>
                <c:pt idx="3098">
                  <c:v>1.144658832363913E-2</c:v>
                </c:pt>
                <c:pt idx="3099">
                  <c:v>1.1438703893225172E-2</c:v>
                </c:pt>
                <c:pt idx="3100">
                  <c:v>1.1430850104786614E-2</c:v>
                </c:pt>
                <c:pt idx="3101">
                  <c:v>1.1423027027609119E-2</c:v>
                </c:pt>
                <c:pt idx="3102">
                  <c:v>1.1415234731071042E-2</c:v>
                </c:pt>
                <c:pt idx="3103">
                  <c:v>1.1407473284539185E-2</c:v>
                </c:pt>
                <c:pt idx="3104">
                  <c:v>1.1399742757357209E-2</c:v>
                </c:pt>
                <c:pt idx="3105">
                  <c:v>1.1392043218828259E-2</c:v>
                </c:pt>
                <c:pt idx="3106">
                  <c:v>1.1384374738353966E-2</c:v>
                </c:pt>
                <c:pt idx="3107">
                  <c:v>1.1376737385266492E-2</c:v>
                </c:pt>
                <c:pt idx="3108">
                  <c:v>1.1369131228909611E-2</c:v>
                </c:pt>
                <c:pt idx="3109">
                  <c:v>1.1361556338603968E-2</c:v>
                </c:pt>
                <c:pt idx="3110">
                  <c:v>1.1354012783762892E-2</c:v>
                </c:pt>
                <c:pt idx="3111">
                  <c:v>1.1346500633678133E-2</c:v>
                </c:pt>
                <c:pt idx="3112">
                  <c:v>1.1339019957716762E-2</c:v>
                </c:pt>
                <c:pt idx="3113">
                  <c:v>1.1331570825222714E-2</c:v>
                </c:pt>
                <c:pt idx="3114">
                  <c:v>1.1324153305557336E-2</c:v>
                </c:pt>
                <c:pt idx="3115">
                  <c:v>1.1316767468076224E-2</c:v>
                </c:pt>
                <c:pt idx="3116">
                  <c:v>1.1309413382071296E-2</c:v>
                </c:pt>
                <c:pt idx="3117">
                  <c:v>1.1302091116961925E-2</c:v>
                </c:pt>
                <c:pt idx="3118">
                  <c:v>1.1294800742057484E-2</c:v>
                </c:pt>
                <c:pt idx="3119">
                  <c:v>1.1287542326713716E-2</c:v>
                </c:pt>
                <c:pt idx="3120">
                  <c:v>1.128031594026903E-2</c:v>
                </c:pt>
                <c:pt idx="3121">
                  <c:v>1.1273121652102419E-2</c:v>
                </c:pt>
                <c:pt idx="3122">
                  <c:v>1.126595953154079E-2</c:v>
                </c:pt>
                <c:pt idx="3123">
                  <c:v>1.1258829647922679E-2</c:v>
                </c:pt>
                <c:pt idx="3124">
                  <c:v>1.1251732070609827E-2</c:v>
                </c:pt>
                <c:pt idx="3125">
                  <c:v>1.1244666868958236E-2</c:v>
                </c:pt>
                <c:pt idx="3126">
                  <c:v>1.1237634112294986E-2</c:v>
                </c:pt>
                <c:pt idx="3127">
                  <c:v>1.1230633869999335E-2</c:v>
                </c:pt>
                <c:pt idx="3128">
                  <c:v>1.1222696333544328E-2</c:v>
                </c:pt>
                <c:pt idx="3129">
                  <c:v>1.1213769073588406E-2</c:v>
                </c:pt>
                <c:pt idx="3130">
                  <c:v>1.1206880835545776E-2</c:v>
                </c:pt>
                <c:pt idx="3131">
                  <c:v>1.1200025418936974E-2</c:v>
                </c:pt>
                <c:pt idx="3132">
                  <c:v>1.1193202893164687E-2</c:v>
                </c:pt>
                <c:pt idx="3133">
                  <c:v>1.1186413327550574E-2</c:v>
                </c:pt>
                <c:pt idx="3134">
                  <c:v>1.117965679145109E-2</c:v>
                </c:pt>
                <c:pt idx="3135">
                  <c:v>1.1172933354187998E-2</c:v>
                </c:pt>
                <c:pt idx="3136">
                  <c:v>1.1166243085158404E-2</c:v>
                </c:pt>
                <c:pt idx="3137">
                  <c:v>1.1159586053661016E-2</c:v>
                </c:pt>
                <c:pt idx="3138">
                  <c:v>1.1152962329093049E-2</c:v>
                </c:pt>
                <c:pt idx="3139">
                  <c:v>1.1146371980770698E-2</c:v>
                </c:pt>
                <c:pt idx="3140">
                  <c:v>1.1139815078044962E-2</c:v>
                </c:pt>
                <c:pt idx="3141">
                  <c:v>1.1133291690284276E-2</c:v>
                </c:pt>
                <c:pt idx="3142">
                  <c:v>1.112680188680501E-2</c:v>
                </c:pt>
                <c:pt idx="3143">
                  <c:v>1.1120345736998882E-2</c:v>
                </c:pt>
                <c:pt idx="3144">
                  <c:v>1.1113635469030837E-2</c:v>
                </c:pt>
                <c:pt idx="3145">
                  <c:v>1.1106624776239518E-2</c:v>
                </c:pt>
                <c:pt idx="3146">
                  <c:v>1.1100274846523603E-2</c:v>
                </c:pt>
                <c:pt idx="3147">
                  <c:v>1.1093958857739741E-2</c:v>
                </c:pt>
                <c:pt idx="3148">
                  <c:v>1.1087676879279978E-2</c:v>
                </c:pt>
                <c:pt idx="3149">
                  <c:v>1.1081428980449552E-2</c:v>
                </c:pt>
                <c:pt idx="3150">
                  <c:v>1.1075215230646435E-2</c:v>
                </c:pt>
                <c:pt idx="3151">
                  <c:v>1.1069035699158621E-2</c:v>
                </c:pt>
                <c:pt idx="3152">
                  <c:v>1.1062890455401599E-2</c:v>
                </c:pt>
                <c:pt idx="3153">
                  <c:v>1.1056779568680872E-2</c:v>
                </c:pt>
                <c:pt idx="3154">
                  <c:v>1.1050703108354152E-2</c:v>
                </c:pt>
                <c:pt idx="3155">
                  <c:v>1.1044661143785007E-2</c:v>
                </c:pt>
                <c:pt idx="3156">
                  <c:v>1.1038653744290746E-2</c:v>
                </c:pt>
                <c:pt idx="3157">
                  <c:v>1.1032680979269831E-2</c:v>
                </c:pt>
                <c:pt idx="3158">
                  <c:v>1.1026742918033931E-2</c:v>
                </c:pt>
                <c:pt idx="3159">
                  <c:v>1.1020839629941118E-2</c:v>
                </c:pt>
                <c:pt idx="3160">
                  <c:v>1.1014971184343749E-2</c:v>
                </c:pt>
                <c:pt idx="3161">
                  <c:v>1.1009137650588467E-2</c:v>
                </c:pt>
                <c:pt idx="3162">
                  <c:v>1.1003339098039366E-2</c:v>
                </c:pt>
                <c:pt idx="3163">
                  <c:v>1.0997575596014291E-2</c:v>
                </c:pt>
                <c:pt idx="3164">
                  <c:v>1.0991847213889077E-2</c:v>
                </c:pt>
                <c:pt idx="3165">
                  <c:v>1.0986154021004895E-2</c:v>
                </c:pt>
                <c:pt idx="3166">
                  <c:v>1.0980496086726159E-2</c:v>
                </c:pt>
                <c:pt idx="3167">
                  <c:v>1.0974873480376828E-2</c:v>
                </c:pt>
                <c:pt idx="3168">
                  <c:v>1.0969286271338863E-2</c:v>
                </c:pt>
                <c:pt idx="3169">
                  <c:v>1.0963734528919014E-2</c:v>
                </c:pt>
                <c:pt idx="3170">
                  <c:v>1.09582183225052E-2</c:v>
                </c:pt>
                <c:pt idx="3171">
                  <c:v>1.0952737721433299E-2</c:v>
                </c:pt>
                <c:pt idx="3172">
                  <c:v>1.0947292795039285E-2</c:v>
                </c:pt>
                <c:pt idx="3173">
                  <c:v>1.094188361271713E-2</c:v>
                </c:pt>
                <c:pt idx="3174">
                  <c:v>1.0936510243762439E-2</c:v>
                </c:pt>
                <c:pt idx="3175">
                  <c:v>1.0931172757551986E-2</c:v>
                </c:pt>
                <c:pt idx="3176">
                  <c:v>1.0925871223445271E-2</c:v>
                </c:pt>
                <c:pt idx="3177">
                  <c:v>1.0920605710784501E-2</c:v>
                </c:pt>
                <c:pt idx="3178">
                  <c:v>1.091537628891198E-2</c:v>
                </c:pt>
                <c:pt idx="3179">
                  <c:v>1.0910183027181695E-2</c:v>
                </c:pt>
                <c:pt idx="3180">
                  <c:v>1.0905025994941924E-2</c:v>
                </c:pt>
                <c:pt idx="3181">
                  <c:v>1.0899905261546845E-2</c:v>
                </c:pt>
                <c:pt idx="3182">
                  <c:v>1.0894820896362309E-2</c:v>
                </c:pt>
                <c:pt idx="3183">
                  <c:v>1.0889772968713725E-2</c:v>
                </c:pt>
                <c:pt idx="3184">
                  <c:v>1.0884761547955556E-2</c:v>
                </c:pt>
                <c:pt idx="3185">
                  <c:v>1.0879786703459748E-2</c:v>
                </c:pt>
                <c:pt idx="3186">
                  <c:v>1.0874848504546217E-2</c:v>
                </c:pt>
                <c:pt idx="3187">
                  <c:v>1.0869947020592893E-2</c:v>
                </c:pt>
                <c:pt idx="3188">
                  <c:v>1.0865082320925697E-2</c:v>
                </c:pt>
                <c:pt idx="3189">
                  <c:v>1.0860254474922766E-2</c:v>
                </c:pt>
                <c:pt idx="3190">
                  <c:v>1.0855463551927597E-2</c:v>
                </c:pt>
                <c:pt idx="3191">
                  <c:v>1.0850709621266415E-2</c:v>
                </c:pt>
                <c:pt idx="3192">
                  <c:v>1.0845992752317683E-2</c:v>
                </c:pt>
                <c:pt idx="3193">
                  <c:v>1.0841313014425214E-2</c:v>
                </c:pt>
                <c:pt idx="3194">
                  <c:v>1.0836670476932932E-2</c:v>
                </c:pt>
                <c:pt idx="3195">
                  <c:v>1.083206520919067E-2</c:v>
                </c:pt>
                <c:pt idx="3196">
                  <c:v>1.0827497280577315E-2</c:v>
                </c:pt>
                <c:pt idx="3197">
                  <c:v>1.0822966760408169E-2</c:v>
                </c:pt>
                <c:pt idx="3198">
                  <c:v>1.0818473718050768E-2</c:v>
                </c:pt>
                <c:pt idx="3199">
                  <c:v>1.0814018222855387E-2</c:v>
                </c:pt>
                <c:pt idx="3200">
                  <c:v>1.0809600344172412E-2</c:v>
                </c:pt>
                <c:pt idx="3201">
                  <c:v>1.0805220151369727E-2</c:v>
                </c:pt>
                <c:pt idx="3202">
                  <c:v>1.0800877713757411E-2</c:v>
                </c:pt>
                <c:pt idx="3203">
                  <c:v>1.0796573100738324E-2</c:v>
                </c:pt>
                <c:pt idx="3204">
                  <c:v>1.0792306381628579E-2</c:v>
                </c:pt>
                <c:pt idx="3205">
                  <c:v>1.0788077625779149E-2</c:v>
                </c:pt>
                <c:pt idx="3206">
                  <c:v>1.0783886902581676E-2</c:v>
                </c:pt>
                <c:pt idx="3207">
                  <c:v>1.0779734281335253E-2</c:v>
                </c:pt>
                <c:pt idx="3208">
                  <c:v>1.0775619831425973E-2</c:v>
                </c:pt>
                <c:pt idx="3209">
                  <c:v>1.0771543622187926E-2</c:v>
                </c:pt>
                <c:pt idx="3210">
                  <c:v>1.0767505722990078E-2</c:v>
                </c:pt>
                <c:pt idx="3211">
                  <c:v>1.0763506203184142E-2</c:v>
                </c:pt>
                <c:pt idx="3212">
                  <c:v>1.0759545132098796E-2</c:v>
                </c:pt>
                <c:pt idx="3213">
                  <c:v>1.0755622579103388E-2</c:v>
                </c:pt>
                <c:pt idx="3214">
                  <c:v>1.0751738613544221E-2</c:v>
                </c:pt>
                <c:pt idx="3215">
                  <c:v>1.074789330478511E-2</c:v>
                </c:pt>
                <c:pt idx="3216">
                  <c:v>1.0744086722178416E-2</c:v>
                </c:pt>
                <c:pt idx="3217">
                  <c:v>1.074031893505346E-2</c:v>
                </c:pt>
                <c:pt idx="3218">
                  <c:v>1.073659001280341E-2</c:v>
                </c:pt>
                <c:pt idx="3219">
                  <c:v>1.0732900024728901E-2</c:v>
                </c:pt>
                <c:pt idx="3220">
                  <c:v>1.0729249040229157E-2</c:v>
                </c:pt>
                <c:pt idx="3221">
                  <c:v>1.072563712862825E-2</c:v>
                </c:pt>
                <c:pt idx="3222">
                  <c:v>1.0722064359285138E-2</c:v>
                </c:pt>
                <c:pt idx="3223">
                  <c:v>1.0718530801564707E-2</c:v>
                </c:pt>
                <c:pt idx="3224">
                  <c:v>1.071503652480882E-2</c:v>
                </c:pt>
                <c:pt idx="3225">
                  <c:v>1.0711581598388434E-2</c:v>
                </c:pt>
                <c:pt idx="3226">
                  <c:v>1.0708166091605149E-2</c:v>
                </c:pt>
                <c:pt idx="3227">
                  <c:v>1.070479007388233E-2</c:v>
                </c:pt>
                <c:pt idx="3228">
                  <c:v>1.070145361451607E-2</c:v>
                </c:pt>
                <c:pt idx="3229">
                  <c:v>1.0698156782912652E-2</c:v>
                </c:pt>
                <c:pt idx="3230">
                  <c:v>1.0694899648374249E-2</c:v>
                </c:pt>
                <c:pt idx="3231">
                  <c:v>1.0691682280266891E-2</c:v>
                </c:pt>
                <c:pt idx="3232">
                  <c:v>1.0688504747968336E-2</c:v>
                </c:pt>
                <c:pt idx="3233">
                  <c:v>1.0685367120815956E-2</c:v>
                </c:pt>
                <c:pt idx="3234">
                  <c:v>1.0682269468158848E-2</c:v>
                </c:pt>
                <c:pt idx="3235">
                  <c:v>1.067921185938101E-2</c:v>
                </c:pt>
                <c:pt idx="3236">
                  <c:v>1.067619436379131E-2</c:v>
                </c:pt>
                <c:pt idx="3237">
                  <c:v>1.0673217050745091E-2</c:v>
                </c:pt>
                <c:pt idx="3238">
                  <c:v>1.067027998964998E-2</c:v>
                </c:pt>
                <c:pt idx="3239">
                  <c:v>1.0667383249815298E-2</c:v>
                </c:pt>
                <c:pt idx="3240">
                  <c:v>1.0664526900591066E-2</c:v>
                </c:pt>
                <c:pt idx="3241">
                  <c:v>1.0661711011373793E-2</c:v>
                </c:pt>
                <c:pt idx="3242">
                  <c:v>1.0658935651461697E-2</c:v>
                </c:pt>
                <c:pt idx="3243">
                  <c:v>1.0656200890263179E-2</c:v>
                </c:pt>
                <c:pt idx="3244">
                  <c:v>1.0653506797088359E-2</c:v>
                </c:pt>
                <c:pt idx="3245">
                  <c:v>1.0650853441311217E-2</c:v>
                </c:pt>
                <c:pt idx="3246">
                  <c:v>1.0648240892294318E-2</c:v>
                </c:pt>
                <c:pt idx="3247">
                  <c:v>1.0645669219388802E-2</c:v>
                </c:pt>
                <c:pt idx="3248">
                  <c:v>1.0643138491934394E-2</c:v>
                </c:pt>
                <c:pt idx="3249">
                  <c:v>1.0640648779299941E-2</c:v>
                </c:pt>
                <c:pt idx="3250">
                  <c:v>1.0638200150837086E-2</c:v>
                </c:pt>
                <c:pt idx="3251">
                  <c:v>1.0635792675897633E-2</c:v>
                </c:pt>
                <c:pt idx="3252">
                  <c:v>1.0633426423845139E-2</c:v>
                </c:pt>
                <c:pt idx="3253">
                  <c:v>1.0631101464031756E-2</c:v>
                </c:pt>
                <c:pt idx="3254">
                  <c:v>1.0628817865809803E-2</c:v>
                </c:pt>
                <c:pt idx="3255">
                  <c:v>1.0626575698514393E-2</c:v>
                </c:pt>
                <c:pt idx="3256">
                  <c:v>1.0624375031538728E-2</c:v>
                </c:pt>
                <c:pt idx="3257">
                  <c:v>1.0622215934241442E-2</c:v>
                </c:pt>
                <c:pt idx="3258">
                  <c:v>1.0620098475929214E-2</c:v>
                </c:pt>
                <c:pt idx="3259">
                  <c:v>1.0618022725995777E-2</c:v>
                </c:pt>
                <c:pt idx="3260">
                  <c:v>1.0615988753782914E-2</c:v>
                </c:pt>
                <c:pt idx="3261">
                  <c:v>1.061399662866155E-2</c:v>
                </c:pt>
                <c:pt idx="3262">
                  <c:v>1.0612046419985409E-2</c:v>
                </c:pt>
                <c:pt idx="3263">
                  <c:v>1.0610138197079445E-2</c:v>
                </c:pt>
                <c:pt idx="3264">
                  <c:v>1.0608272029338287E-2</c:v>
                </c:pt>
                <c:pt idx="3265">
                  <c:v>1.0606447986110419E-2</c:v>
                </c:pt>
                <c:pt idx="3266">
                  <c:v>1.0604666136738716E-2</c:v>
                </c:pt>
                <c:pt idx="3267">
                  <c:v>1.0602926550577822E-2</c:v>
                </c:pt>
                <c:pt idx="3268">
                  <c:v>1.0601229297005734E-2</c:v>
                </c:pt>
                <c:pt idx="3269">
                  <c:v>1.059957444536589E-2</c:v>
                </c:pt>
                <c:pt idx="3270">
                  <c:v>1.0597962065001914E-2</c:v>
                </c:pt>
                <c:pt idx="3271">
                  <c:v>1.0596392225298162E-2</c:v>
                </c:pt>
                <c:pt idx="3272">
                  <c:v>1.0594864995587054E-2</c:v>
                </c:pt>
                <c:pt idx="3273">
                  <c:v>1.0593380445253334E-2</c:v>
                </c:pt>
                <c:pt idx="3274">
                  <c:v>1.0591938643612435E-2</c:v>
                </c:pt>
                <c:pt idx="3275">
                  <c:v>1.0590539660072649E-2</c:v>
                </c:pt>
                <c:pt idx="3276">
                  <c:v>1.0589183563955596E-2</c:v>
                </c:pt>
                <c:pt idx="3277">
                  <c:v>1.0587870424606252E-2</c:v>
                </c:pt>
                <c:pt idx="3278">
                  <c:v>1.0586600311433504E-2</c:v>
                </c:pt>
                <c:pt idx="3279">
                  <c:v>1.0585373293759562E-2</c:v>
                </c:pt>
                <c:pt idx="3280">
                  <c:v>1.0584189440935797E-2</c:v>
                </c:pt>
                <c:pt idx="3281">
                  <c:v>1.0583048822348525E-2</c:v>
                </c:pt>
                <c:pt idx="3282">
                  <c:v>1.0581951507320567E-2</c:v>
                </c:pt>
                <c:pt idx="3283">
                  <c:v>1.0580897565256018E-2</c:v>
                </c:pt>
                <c:pt idx="3284">
                  <c:v>1.0579970429468025E-2</c:v>
                </c:pt>
                <c:pt idx="3285">
                  <c:v>1.0578785492183584E-2</c:v>
                </c:pt>
                <c:pt idx="3286">
                  <c:v>1.0577868316577348E-2</c:v>
                </c:pt>
                <c:pt idx="3287">
                  <c:v>1.0576994801258672E-2</c:v>
                </c:pt>
                <c:pt idx="3288">
                  <c:v>1.0576165015569017E-2</c:v>
                </c:pt>
                <c:pt idx="3289">
                  <c:v>1.057537902887901E-2</c:v>
                </c:pt>
                <c:pt idx="3290">
                  <c:v>1.0574636910542121E-2</c:v>
                </c:pt>
                <c:pt idx="3291">
                  <c:v>1.0573938729917819E-2</c:v>
                </c:pt>
                <c:pt idx="3292">
                  <c:v>1.057328455637158E-2</c:v>
                </c:pt>
                <c:pt idx="3293">
                  <c:v>1.0572674459245934E-2</c:v>
                </c:pt>
                <c:pt idx="3294">
                  <c:v>1.0572108507912582E-2</c:v>
                </c:pt>
                <c:pt idx="3295">
                  <c:v>1.0571586771737649E-2</c:v>
                </c:pt>
                <c:pt idx="3296">
                  <c:v>1.0571109320064317E-2</c:v>
                </c:pt>
                <c:pt idx="3297">
                  <c:v>1.0570676222259157E-2</c:v>
                </c:pt>
                <c:pt idx="3298">
                  <c:v>1.0570287547688953E-2</c:v>
                </c:pt>
                <c:pt idx="3299">
                  <c:v>1.0569943365703341E-2</c:v>
                </c:pt>
                <c:pt idx="3300">
                  <c:v>1.0569643745663767E-2</c:v>
                </c:pt>
                <c:pt idx="3301">
                  <c:v>1.0569388756926108E-2</c:v>
                </c:pt>
                <c:pt idx="3302">
                  <c:v>1.0569178468875423E-2</c:v>
                </c:pt>
                <c:pt idx="3303">
                  <c:v>1.0569012950844878E-2</c:v>
                </c:pt>
                <c:pt idx="3304">
                  <c:v>1.0568892272191035E-2</c:v>
                </c:pt>
                <c:pt idx="3305">
                  <c:v>1.0568816502305426E-2</c:v>
                </c:pt>
                <c:pt idx="3306">
                  <c:v>1.0568785710510327E-2</c:v>
                </c:pt>
                <c:pt idx="3307">
                  <c:v>1.0568799966203529E-2</c:v>
                </c:pt>
                <c:pt idx="3308">
                  <c:v>1.056885933870777E-2</c:v>
                </c:pt>
                <c:pt idx="3309">
                  <c:v>1.05689638974271E-2</c:v>
                </c:pt>
                <c:pt idx="3310">
                  <c:v>1.0569113711690519E-2</c:v>
                </c:pt>
                <c:pt idx="3311">
                  <c:v>1.056930885085622E-2</c:v>
                </c:pt>
                <c:pt idx="3312">
                  <c:v>1.0569549384317379E-2</c:v>
                </c:pt>
                <c:pt idx="3313">
                  <c:v>1.0569835381403717E-2</c:v>
                </c:pt>
                <c:pt idx="3314">
                  <c:v>1.0570166911491515E-2</c:v>
                </c:pt>
                <c:pt idx="3315">
                  <c:v>1.0570544043939924E-2</c:v>
                </c:pt>
                <c:pt idx="3316">
                  <c:v>1.0570966848114134E-2</c:v>
                </c:pt>
                <c:pt idx="3317">
                  <c:v>1.0571435393367993E-2</c:v>
                </c:pt>
                <c:pt idx="3318">
                  <c:v>1.0571949749061388E-2</c:v>
                </c:pt>
                <c:pt idx="3319">
                  <c:v>1.0572509984571824E-2</c:v>
                </c:pt>
                <c:pt idx="3320">
                  <c:v>1.0573116169253891E-2</c:v>
                </c:pt>
                <c:pt idx="3321">
                  <c:v>1.0573768372468218E-2</c:v>
                </c:pt>
                <c:pt idx="3322">
                  <c:v>1.0574466663569891E-2</c:v>
                </c:pt>
                <c:pt idx="3323">
                  <c:v>1.0575211111937419E-2</c:v>
                </c:pt>
                <c:pt idx="3324">
                  <c:v>1.0576001786920601E-2</c:v>
                </c:pt>
                <c:pt idx="3325">
                  <c:v>1.057683875789266E-2</c:v>
                </c:pt>
                <c:pt idx="3326">
                  <c:v>1.0577722094198109E-2</c:v>
                </c:pt>
                <c:pt idx="3327">
                  <c:v>1.0578651865233853E-2</c:v>
                </c:pt>
                <c:pt idx="3328">
                  <c:v>1.0579628140327549E-2</c:v>
                </c:pt>
                <c:pt idx="3329">
                  <c:v>1.0580650988865027E-2</c:v>
                </c:pt>
                <c:pt idx="3330">
                  <c:v>1.0581720480191842E-2</c:v>
                </c:pt>
                <c:pt idx="3331">
                  <c:v>1.0582836683694344E-2</c:v>
                </c:pt>
                <c:pt idx="3332">
                  <c:v>1.058399966871861E-2</c:v>
                </c:pt>
                <c:pt idx="3333">
                  <c:v>1.0585209504639943E-2</c:v>
                </c:pt>
                <c:pt idx="3334">
                  <c:v>1.0586466260799151E-2</c:v>
                </c:pt>
                <c:pt idx="3335">
                  <c:v>1.0587770006601018E-2</c:v>
                </c:pt>
                <c:pt idx="3336">
                  <c:v>1.0589373297153567E-2</c:v>
                </c:pt>
                <c:pt idx="3337">
                  <c:v>1.0590722300500368E-2</c:v>
                </c:pt>
                <c:pt idx="3338">
                  <c:v>1.059217417950184E-2</c:v>
                </c:pt>
                <c:pt idx="3339">
                  <c:v>1.0593673335533203E-2</c:v>
                </c:pt>
                <c:pt idx="3340">
                  <c:v>1.0595219837902178E-2</c:v>
                </c:pt>
                <c:pt idx="3341">
                  <c:v>1.0596813755974675E-2</c:v>
                </c:pt>
                <c:pt idx="3342">
                  <c:v>1.059845515914584E-2</c:v>
                </c:pt>
                <c:pt idx="3343">
                  <c:v>1.0600144116741593E-2</c:v>
                </c:pt>
                <c:pt idx="3344">
                  <c:v>1.0601880698198169E-2</c:v>
                </c:pt>
                <c:pt idx="3345">
                  <c:v>1.0603664972778341E-2</c:v>
                </c:pt>
                <c:pt idx="3346">
                  <c:v>1.0605497009947866E-2</c:v>
                </c:pt>
                <c:pt idx="3347">
                  <c:v>1.0607376878981658E-2</c:v>
                </c:pt>
                <c:pt idx="3348">
                  <c:v>1.0609304649328665E-2</c:v>
                </c:pt>
                <c:pt idx="3349">
                  <c:v>1.0611280390304911E-2</c:v>
                </c:pt>
                <c:pt idx="3350">
                  <c:v>1.0613304171284621E-2</c:v>
                </c:pt>
                <c:pt idx="3351">
                  <c:v>1.0615376061642307E-2</c:v>
                </c:pt>
                <c:pt idx="3352">
                  <c:v>1.0617496130741186E-2</c:v>
                </c:pt>
                <c:pt idx="3353">
                  <c:v>1.0619664447950554E-2</c:v>
                </c:pt>
                <c:pt idx="3354">
                  <c:v>1.0622196431246383E-2</c:v>
                </c:pt>
                <c:pt idx="3355">
                  <c:v>1.0624473632639634E-2</c:v>
                </c:pt>
                <c:pt idx="3356">
                  <c:v>1.0626794038372253E-2</c:v>
                </c:pt>
                <c:pt idx="3357">
                  <c:v>1.0629162979554269E-2</c:v>
                </c:pt>
                <c:pt idx="3358">
                  <c:v>1.063158052560282E-2</c:v>
                </c:pt>
                <c:pt idx="3359">
                  <c:v>1.0634046745889011E-2</c:v>
                </c:pt>
                <c:pt idx="3360">
                  <c:v>1.0636561709732118E-2</c:v>
                </c:pt>
                <c:pt idx="3361">
                  <c:v>1.0639125486555968E-2</c:v>
                </c:pt>
                <c:pt idx="3362">
                  <c:v>1.0641738145692024E-2</c:v>
                </c:pt>
                <c:pt idx="3363">
                  <c:v>1.0644399756547337E-2</c:v>
                </c:pt>
                <c:pt idx="3364">
                  <c:v>1.0647110388425023E-2</c:v>
                </c:pt>
                <c:pt idx="3365">
                  <c:v>1.0649870110750116E-2</c:v>
                </c:pt>
                <c:pt idx="3366">
                  <c:v>1.0652678992866883E-2</c:v>
                </c:pt>
                <c:pt idx="3367">
                  <c:v>1.0655537104172016E-2</c:v>
                </c:pt>
                <c:pt idx="3368">
                  <c:v>1.065844451399302E-2</c:v>
                </c:pt>
                <c:pt idx="3369">
                  <c:v>1.0661401291721417E-2</c:v>
                </c:pt>
                <c:pt idx="3370">
                  <c:v>1.0664407506743249E-2</c:v>
                </c:pt>
                <c:pt idx="3371">
                  <c:v>1.0667463228386959E-2</c:v>
                </c:pt>
                <c:pt idx="3372">
                  <c:v>1.0670568526056586E-2</c:v>
                </c:pt>
                <c:pt idx="3373">
                  <c:v>1.0673723469092787E-2</c:v>
                </c:pt>
                <c:pt idx="3374">
                  <c:v>1.0676928126906026E-2</c:v>
                </c:pt>
                <c:pt idx="3375">
                  <c:v>1.0680182568837593E-2</c:v>
                </c:pt>
                <c:pt idx="3376">
                  <c:v>1.0683486864240678E-2</c:v>
                </c:pt>
                <c:pt idx="3377">
                  <c:v>1.0686841082538289E-2</c:v>
                </c:pt>
                <c:pt idx="3378">
                  <c:v>1.069024529304372E-2</c:v>
                </c:pt>
                <c:pt idx="3379">
                  <c:v>1.0693699565180627E-2</c:v>
                </c:pt>
                <c:pt idx="3380">
                  <c:v>1.069720396826874E-2</c:v>
                </c:pt>
                <c:pt idx="3381">
                  <c:v>1.0700758571726574E-2</c:v>
                </c:pt>
                <c:pt idx="3382">
                  <c:v>1.0704363444886098E-2</c:v>
                </c:pt>
                <c:pt idx="3383">
                  <c:v>1.0708018657143315E-2</c:v>
                </c:pt>
                <c:pt idx="3384">
                  <c:v>1.0711724277865604E-2</c:v>
                </c:pt>
                <c:pt idx="3385">
                  <c:v>1.0715480376420675E-2</c:v>
                </c:pt>
                <c:pt idx="3386">
                  <c:v>1.0719287022182359E-2</c:v>
                </c:pt>
                <c:pt idx="3387">
                  <c:v>1.0723144284495865E-2</c:v>
                </c:pt>
                <c:pt idx="3388">
                  <c:v>1.0728371398096136E-2</c:v>
                </c:pt>
                <c:pt idx="3389">
                  <c:v>1.0732723078200869E-2</c:v>
                </c:pt>
                <c:pt idx="3390">
                  <c:v>1.0736754409737747E-2</c:v>
                </c:pt>
                <c:pt idx="3391">
                  <c:v>1.0740836665087084E-2</c:v>
                </c:pt>
                <c:pt idx="3392">
                  <c:v>1.0744969913607509E-2</c:v>
                </c:pt>
                <c:pt idx="3393">
                  <c:v>1.0749154224657996E-2</c:v>
                </c:pt>
                <c:pt idx="3394">
                  <c:v>1.0753389667655778E-2</c:v>
                </c:pt>
                <c:pt idx="3395">
                  <c:v>1.0757676311908394E-2</c:v>
                </c:pt>
                <c:pt idx="3396">
                  <c:v>1.0762014226862725E-2</c:v>
                </c:pt>
                <c:pt idx="3397">
                  <c:v>1.0766403481832798E-2</c:v>
                </c:pt>
                <c:pt idx="3398">
                  <c:v>1.0770844146202488E-2</c:v>
                </c:pt>
                <c:pt idx="3399">
                  <c:v>1.0775336289396557E-2</c:v>
                </c:pt>
                <c:pt idx="3400">
                  <c:v>1.0779879980724296E-2</c:v>
                </c:pt>
                <c:pt idx="3401">
                  <c:v>1.0784965484422116E-2</c:v>
                </c:pt>
                <c:pt idx="3402">
                  <c:v>1.0789790365302001E-2</c:v>
                </c:pt>
                <c:pt idx="3403">
                  <c:v>1.0794496516796778E-2</c:v>
                </c:pt>
                <c:pt idx="3404">
                  <c:v>1.0799254503839685E-2</c:v>
                </c:pt>
                <c:pt idx="3405">
                  <c:v>1.0804064395846089E-2</c:v>
                </c:pt>
                <c:pt idx="3406">
                  <c:v>1.080892626217381E-2</c:v>
                </c:pt>
                <c:pt idx="3407">
                  <c:v>1.0813840172192604E-2</c:v>
                </c:pt>
                <c:pt idx="3408">
                  <c:v>1.0818806195295757E-2</c:v>
                </c:pt>
                <c:pt idx="3409">
                  <c:v>1.0823824400836389E-2</c:v>
                </c:pt>
                <c:pt idx="3410">
                  <c:v>1.0828894858208519E-2</c:v>
                </c:pt>
                <c:pt idx="3411">
                  <c:v>1.0834017636777576E-2</c:v>
                </c:pt>
                <c:pt idx="3412">
                  <c:v>1.0839192805938319E-2</c:v>
                </c:pt>
                <c:pt idx="3413">
                  <c:v>1.0844420435039547E-2</c:v>
                </c:pt>
                <c:pt idx="3414">
                  <c:v>1.0849700593459377E-2</c:v>
                </c:pt>
                <c:pt idx="3415">
                  <c:v>1.0855033350628441E-2</c:v>
                </c:pt>
                <c:pt idx="3416">
                  <c:v>1.086041877585611E-2</c:v>
                </c:pt>
                <c:pt idx="3417">
                  <c:v>1.0865856938556382E-2</c:v>
                </c:pt>
                <c:pt idx="3418">
                  <c:v>1.0871347908085721E-2</c:v>
                </c:pt>
                <c:pt idx="3419">
                  <c:v>1.0876891753853091E-2</c:v>
                </c:pt>
                <c:pt idx="3420">
                  <c:v>1.0882488545192543E-2</c:v>
                </c:pt>
                <c:pt idx="3421">
                  <c:v>1.0888138351536972E-2</c:v>
                </c:pt>
                <c:pt idx="3422">
                  <c:v>1.089384124223278E-2</c:v>
                </c:pt>
                <c:pt idx="3423">
                  <c:v>1.0899597286632546E-2</c:v>
                </c:pt>
                <c:pt idx="3424">
                  <c:v>1.0905406554176105E-2</c:v>
                </c:pt>
                <c:pt idx="3425">
                  <c:v>1.0911269114187857E-2</c:v>
                </c:pt>
                <c:pt idx="3426">
                  <c:v>1.0917185036091034E-2</c:v>
                </c:pt>
                <c:pt idx="3427">
                  <c:v>1.0923154389239772E-2</c:v>
                </c:pt>
                <c:pt idx="3428">
                  <c:v>1.092917724299438E-2</c:v>
                </c:pt>
                <c:pt idx="3429">
                  <c:v>1.0935253666767696E-2</c:v>
                </c:pt>
                <c:pt idx="3430">
                  <c:v>1.0941383729943984E-2</c:v>
                </c:pt>
                <c:pt idx="3431">
                  <c:v>1.0947567501873156E-2</c:v>
                </c:pt>
                <c:pt idx="3432">
                  <c:v>1.0953805051957654E-2</c:v>
                </c:pt>
                <c:pt idx="3433">
                  <c:v>1.096009644957135E-2</c:v>
                </c:pt>
                <c:pt idx="3434">
                  <c:v>1.0966441764100106E-2</c:v>
                </c:pt>
                <c:pt idx="3435">
                  <c:v>1.097284106491281E-2</c:v>
                </c:pt>
                <c:pt idx="3436">
                  <c:v>1.0979294421401916E-2</c:v>
                </c:pt>
                <c:pt idx="3437">
                  <c:v>1.0985801902948704E-2</c:v>
                </c:pt>
                <c:pt idx="3438">
                  <c:v>1.099236357893486E-2</c:v>
                </c:pt>
                <c:pt idx="3439">
                  <c:v>1.0998979518725095E-2</c:v>
                </c:pt>
                <c:pt idx="3440">
                  <c:v>1.1005649791713496E-2</c:v>
                </c:pt>
                <c:pt idx="3441">
                  <c:v>1.1012374467306138E-2</c:v>
                </c:pt>
                <c:pt idx="3442">
                  <c:v>1.1019153614840016E-2</c:v>
                </c:pt>
                <c:pt idx="3443">
                  <c:v>1.1025987303733605E-2</c:v>
                </c:pt>
                <c:pt idx="3444">
                  <c:v>1.1032875603347897E-2</c:v>
                </c:pt>
                <c:pt idx="3445">
                  <c:v>1.103981858308483E-2</c:v>
                </c:pt>
                <c:pt idx="3446">
                  <c:v>1.1046816312312014E-2</c:v>
                </c:pt>
                <c:pt idx="3447">
                  <c:v>1.1053868860420641E-2</c:v>
                </c:pt>
                <c:pt idx="3448">
                  <c:v>1.1060976296784953E-2</c:v>
                </c:pt>
                <c:pt idx="3449">
                  <c:v>1.1068138690802776E-2</c:v>
                </c:pt>
                <c:pt idx="3450">
                  <c:v>1.1075356111854989E-2</c:v>
                </c:pt>
                <c:pt idx="3451">
                  <c:v>1.1082628629317103E-2</c:v>
                </c:pt>
                <c:pt idx="3452">
                  <c:v>1.1089956312576634E-2</c:v>
                </c:pt>
                <c:pt idx="3453">
                  <c:v>1.1097339231027325E-2</c:v>
                </c:pt>
                <c:pt idx="3454">
                  <c:v>1.1104777454034381E-2</c:v>
                </c:pt>
                <c:pt idx="3455">
                  <c:v>1.1112271051009781E-2</c:v>
                </c:pt>
                <c:pt idx="3456">
                  <c:v>1.1119820091331178E-2</c:v>
                </c:pt>
                <c:pt idx="3457">
                  <c:v>1.1127424644365079E-2</c:v>
                </c:pt>
                <c:pt idx="3458">
                  <c:v>1.1135084779507386E-2</c:v>
                </c:pt>
                <c:pt idx="3459">
                  <c:v>1.1142800566166015E-2</c:v>
                </c:pt>
                <c:pt idx="3460">
                  <c:v>1.1150572073691412E-2</c:v>
                </c:pt>
                <c:pt idx="3461">
                  <c:v>1.1158399371480788E-2</c:v>
                </c:pt>
                <c:pt idx="3462">
                  <c:v>1.116628252893759E-2</c:v>
                </c:pt>
                <c:pt idx="3463">
                  <c:v>1.1174221615459919E-2</c:v>
                </c:pt>
                <c:pt idx="3464">
                  <c:v>1.118221670037102E-2</c:v>
                </c:pt>
                <c:pt idx="3465">
                  <c:v>1.1190267853122009E-2</c:v>
                </c:pt>
                <c:pt idx="3466">
                  <c:v>1.1198375143083363E-2</c:v>
                </c:pt>
                <c:pt idx="3467">
                  <c:v>1.1206538639637588E-2</c:v>
                </c:pt>
                <c:pt idx="3468">
                  <c:v>1.1214758412156059E-2</c:v>
                </c:pt>
                <c:pt idx="3469">
                  <c:v>1.1223034530068515E-2</c:v>
                </c:pt>
                <c:pt idx="3470">
                  <c:v>1.1231367062718283E-2</c:v>
                </c:pt>
                <c:pt idx="3471">
                  <c:v>1.123975607953601E-2</c:v>
                </c:pt>
                <c:pt idx="3472">
                  <c:v>1.1248201649860136E-2</c:v>
                </c:pt>
                <c:pt idx="3473">
                  <c:v>1.1256703843133804E-2</c:v>
                </c:pt>
                <c:pt idx="3474">
                  <c:v>1.1265262728725335E-2</c:v>
                </c:pt>
                <c:pt idx="3475">
                  <c:v>1.1273878376009291E-2</c:v>
                </c:pt>
                <c:pt idx="3476">
                  <c:v>1.1282550854378079E-2</c:v>
                </c:pt>
                <c:pt idx="3477">
                  <c:v>1.1291280233247727E-2</c:v>
                </c:pt>
                <c:pt idx="3478">
                  <c:v>1.1300066581982614E-2</c:v>
                </c:pt>
                <c:pt idx="3479">
                  <c:v>1.1308909969993912E-2</c:v>
                </c:pt>
                <c:pt idx="3480">
                  <c:v>1.1317810466641137E-2</c:v>
                </c:pt>
                <c:pt idx="3481">
                  <c:v>1.1326768141359566E-2</c:v>
                </c:pt>
                <c:pt idx="3482">
                  <c:v>1.1335783063503867E-2</c:v>
                </c:pt>
                <c:pt idx="3483">
                  <c:v>1.1344855302458136E-2</c:v>
                </c:pt>
                <c:pt idx="3484">
                  <c:v>1.1353984927664857E-2</c:v>
                </c:pt>
                <c:pt idx="3485">
                  <c:v>1.136317200846854E-2</c:v>
                </c:pt>
                <c:pt idx="3486">
                  <c:v>1.1372416614289454E-2</c:v>
                </c:pt>
                <c:pt idx="3487">
                  <c:v>1.1381718814490439E-2</c:v>
                </c:pt>
                <c:pt idx="3488">
                  <c:v>1.1391078678504307E-2</c:v>
                </c:pt>
                <c:pt idx="3489">
                  <c:v>1.1400496275677482E-2</c:v>
                </c:pt>
                <c:pt idx="3490">
                  <c:v>1.1409971675443747E-2</c:v>
                </c:pt>
                <c:pt idx="3491">
                  <c:v>1.1419504947173658E-2</c:v>
                </c:pt>
                <c:pt idx="3492">
                  <c:v>1.1429096160267218E-2</c:v>
                </c:pt>
                <c:pt idx="3493">
                  <c:v>1.1438745384119124E-2</c:v>
                </c:pt>
                <c:pt idx="3494">
                  <c:v>1.1448452688124566E-2</c:v>
                </c:pt>
                <c:pt idx="3495">
                  <c:v>1.145821814167922E-2</c:v>
                </c:pt>
                <c:pt idx="3496">
                  <c:v>1.146804181417347E-2</c:v>
                </c:pt>
                <c:pt idx="3497">
                  <c:v>1.1477923774986602E-2</c:v>
                </c:pt>
                <c:pt idx="3498">
                  <c:v>1.1487864093550534E-2</c:v>
                </c:pt>
                <c:pt idx="3499">
                  <c:v>1.1497862839245544E-2</c:v>
                </c:pt>
                <c:pt idx="3500">
                  <c:v>1.1507920081435044E-2</c:v>
                </c:pt>
                <c:pt idx="3501">
                  <c:v>1.1518035889552438E-2</c:v>
                </c:pt>
                <c:pt idx="3502">
                  <c:v>1.1528210333002678E-2</c:v>
                </c:pt>
                <c:pt idx="3503">
                  <c:v>1.1538443481144888E-2</c:v>
                </c:pt>
                <c:pt idx="3504">
                  <c:v>1.1548735403390816E-2</c:v>
                </c:pt>
                <c:pt idx="3505">
                  <c:v>1.1559086169158515E-2</c:v>
                </c:pt>
                <c:pt idx="3506">
                  <c:v>1.1569495847802832E-2</c:v>
                </c:pt>
                <c:pt idx="3507">
                  <c:v>1.1575440255666482E-2</c:v>
                </c:pt>
                <c:pt idx="3508">
                  <c:v>1.1576878571593858E-2</c:v>
                </c:pt>
                <c:pt idx="3509">
                  <c:v>1.1578314614568956E-2</c:v>
                </c:pt>
                <c:pt idx="3510">
                  <c:v>1.1579748375932977E-2</c:v>
                </c:pt>
                <c:pt idx="3511">
                  <c:v>1.1581179846980774E-2</c:v>
                </c:pt>
                <c:pt idx="3512">
                  <c:v>1.1582609019076711E-2</c:v>
                </c:pt>
                <c:pt idx="3513">
                  <c:v>1.1584035883579357E-2</c:v>
                </c:pt>
                <c:pt idx="3514">
                  <c:v>1.1585460431812522E-2</c:v>
                </c:pt>
                <c:pt idx="3515">
                  <c:v>1.1586882655071063E-2</c:v>
                </c:pt>
                <c:pt idx="3516">
                  <c:v>1.1588302544759873E-2</c:v>
                </c:pt>
                <c:pt idx="3517">
                  <c:v>1.1589720092168018E-2</c:v>
                </c:pt>
                <c:pt idx="3518">
                  <c:v>1.1591135288636681E-2</c:v>
                </c:pt>
                <c:pt idx="3519">
                  <c:v>1.1592548125553378E-2</c:v>
                </c:pt>
                <c:pt idx="3520">
                  <c:v>1.1593958594172418E-2</c:v>
                </c:pt>
                <c:pt idx="3521">
                  <c:v>1.1595366685904482E-2</c:v>
                </c:pt>
                <c:pt idx="3522">
                  <c:v>1.1596772392044414E-2</c:v>
                </c:pt>
                <c:pt idx="3523">
                  <c:v>1.1598175703944977E-2</c:v>
                </c:pt>
                <c:pt idx="3524">
                  <c:v>1.1599576612947351E-2</c:v>
                </c:pt>
                <c:pt idx="3525">
                  <c:v>1.1600975110381129E-2</c:v>
                </c:pt>
                <c:pt idx="3526">
                  <c:v>1.160237118758169E-2</c:v>
                </c:pt>
                <c:pt idx="3527">
                  <c:v>1.1603764835890214E-2</c:v>
                </c:pt>
                <c:pt idx="3528">
                  <c:v>1.1605156046636287E-2</c:v>
                </c:pt>
                <c:pt idx="3529">
                  <c:v>1.1606544811172662E-2</c:v>
                </c:pt>
                <c:pt idx="3530">
                  <c:v>1.1607931120823138E-2</c:v>
                </c:pt>
                <c:pt idx="3531">
                  <c:v>1.1609314966928885E-2</c:v>
                </c:pt>
                <c:pt idx="3532">
                  <c:v>1.1610696340831067E-2</c:v>
                </c:pt>
                <c:pt idx="3533">
                  <c:v>1.1612075233870856E-2</c:v>
                </c:pt>
                <c:pt idx="3534">
                  <c:v>1.1613451637360455E-2</c:v>
                </c:pt>
                <c:pt idx="3535">
                  <c:v>1.1614825542664197E-2</c:v>
                </c:pt>
                <c:pt idx="3536">
                  <c:v>1.1616196941123249E-2</c:v>
                </c:pt>
                <c:pt idx="3537">
                  <c:v>1.1617565824038226E-2</c:v>
                </c:pt>
                <c:pt idx="3538">
                  <c:v>1.1618932182773462E-2</c:v>
                </c:pt>
                <c:pt idx="3539">
                  <c:v>1.1620296008687489E-2</c:v>
                </c:pt>
                <c:pt idx="3540">
                  <c:v>1.1621657293057757E-2</c:v>
                </c:pt>
                <c:pt idx="3541">
                  <c:v>1.1623016027271761E-2</c:v>
                </c:pt>
                <c:pt idx="3542">
                  <c:v>1.1624372202659073E-2</c:v>
                </c:pt>
                <c:pt idx="3543">
                  <c:v>1.1625725810549263E-2</c:v>
                </c:pt>
                <c:pt idx="3544">
                  <c:v>1.1627076842260326E-2</c:v>
                </c:pt>
                <c:pt idx="3545">
                  <c:v>1.1628425289156577E-2</c:v>
                </c:pt>
                <c:pt idx="3546">
                  <c:v>1.1629771142567592E-2</c:v>
                </c:pt>
                <c:pt idx="3547">
                  <c:v>1.1631114393828725E-2</c:v>
                </c:pt>
                <c:pt idx="3548">
                  <c:v>1.1632455034281128E-2</c:v>
                </c:pt>
                <c:pt idx="3549">
                  <c:v>1.1633793055260161E-2</c:v>
                </c:pt>
                <c:pt idx="3550">
                  <c:v>1.1635128448106973E-2</c:v>
                </c:pt>
                <c:pt idx="3551">
                  <c:v>1.1636461204133754E-2</c:v>
                </c:pt>
                <c:pt idx="3552">
                  <c:v>1.1637791314710608E-2</c:v>
                </c:pt>
                <c:pt idx="3553">
                  <c:v>1.163911877117289E-2</c:v>
                </c:pt>
                <c:pt idx="3554">
                  <c:v>1.1640443564838581E-2</c:v>
                </c:pt>
                <c:pt idx="3555">
                  <c:v>1.1641765687025657E-2</c:v>
                </c:pt>
                <c:pt idx="3556">
                  <c:v>1.1643085129144758E-2</c:v>
                </c:pt>
                <c:pt idx="3557">
                  <c:v>1.1644401882467532E-2</c:v>
                </c:pt>
                <c:pt idx="3558">
                  <c:v>1.1645715938329323E-2</c:v>
                </c:pt>
                <c:pt idx="3559">
                  <c:v>1.1647027288129193E-2</c:v>
                </c:pt>
                <c:pt idx="3560">
                  <c:v>1.1648335923132988E-2</c:v>
                </c:pt>
                <c:pt idx="3561">
                  <c:v>1.1649641834722387E-2</c:v>
                </c:pt>
                <c:pt idx="3562">
                  <c:v>1.1651223901207488E-2</c:v>
                </c:pt>
                <c:pt idx="3563">
                  <c:v>1.1652431005673135E-2</c:v>
                </c:pt>
                <c:pt idx="3564">
                  <c:v>1.1653728301518267E-2</c:v>
                </c:pt>
                <c:pt idx="3565">
                  <c:v>1.1655022838039342E-2</c:v>
                </c:pt>
                <c:pt idx="3566">
                  <c:v>1.1656314606589072E-2</c:v>
                </c:pt>
                <c:pt idx="3567">
                  <c:v>1.1657603598491216E-2</c:v>
                </c:pt>
                <c:pt idx="3568">
                  <c:v>1.1658889805098492E-2</c:v>
                </c:pt>
                <c:pt idx="3569">
                  <c:v>1.1660173217728866E-2</c:v>
                </c:pt>
                <c:pt idx="3570">
                  <c:v>1.1661453827717673E-2</c:v>
                </c:pt>
                <c:pt idx="3571">
                  <c:v>1.1662731626435002E-2</c:v>
                </c:pt>
                <c:pt idx="3572">
                  <c:v>1.1664006605169861E-2</c:v>
                </c:pt>
                <c:pt idx="3573">
                  <c:v>1.1665278755315502E-2</c:v>
                </c:pt>
                <c:pt idx="3574">
                  <c:v>1.1666548068143552E-2</c:v>
                </c:pt>
                <c:pt idx="3575">
                  <c:v>1.1667814535058848E-2</c:v>
                </c:pt>
                <c:pt idx="3576">
                  <c:v>1.1669078147361973E-2</c:v>
                </c:pt>
                <c:pt idx="3577">
                  <c:v>1.1670338896376678E-2</c:v>
                </c:pt>
                <c:pt idx="3578">
                  <c:v>1.1671596773461464E-2</c:v>
                </c:pt>
                <c:pt idx="3579">
                  <c:v>1.1672851769963247E-2</c:v>
                </c:pt>
                <c:pt idx="3580">
                  <c:v>1.1674103877194189E-2</c:v>
                </c:pt>
                <c:pt idx="3581">
                  <c:v>1.1675353086506999E-2</c:v>
                </c:pt>
                <c:pt idx="3582">
                  <c:v>1.1676599389242799E-2</c:v>
                </c:pt>
                <c:pt idx="3583">
                  <c:v>1.1677842776719544E-2</c:v>
                </c:pt>
                <c:pt idx="3584">
                  <c:v>1.1679083240295724E-2</c:v>
                </c:pt>
                <c:pt idx="3585">
                  <c:v>1.1680320771283509E-2</c:v>
                </c:pt>
                <c:pt idx="3586">
                  <c:v>1.1681555361052972E-2</c:v>
                </c:pt>
                <c:pt idx="3587">
                  <c:v>1.1682787000916274E-2</c:v>
                </c:pt>
                <c:pt idx="3588">
                  <c:v>1.1684015682208742E-2</c:v>
                </c:pt>
                <c:pt idx="3589">
                  <c:v>1.1685241396288867E-2</c:v>
                </c:pt>
                <c:pt idx="3590">
                  <c:v>1.16864641344746E-2</c:v>
                </c:pt>
                <c:pt idx="3591">
                  <c:v>1.1687683888118644E-2</c:v>
                </c:pt>
                <c:pt idx="3592">
                  <c:v>1.1688900648538942E-2</c:v>
                </c:pt>
                <c:pt idx="3593">
                  <c:v>1.1690114407093985E-2</c:v>
                </c:pt>
                <c:pt idx="3594">
                  <c:v>1.1691325155113307E-2</c:v>
                </c:pt>
                <c:pt idx="3595">
                  <c:v>1.1692532883914853E-2</c:v>
                </c:pt>
                <c:pt idx="3596">
                  <c:v>1.1694010790715199E-2</c:v>
                </c:pt>
                <c:pt idx="3597">
                  <c:v>1.1695110667237833E-2</c:v>
                </c:pt>
                <c:pt idx="3598">
                  <c:v>1.169630885073723E-2</c:v>
                </c:pt>
                <c:pt idx="3599">
                  <c:v>1.1697503979149629E-2</c:v>
                </c:pt>
                <c:pt idx="3600">
                  <c:v>1.1698696043804557E-2</c:v>
                </c:pt>
                <c:pt idx="3601">
                  <c:v>1.1699885036031537E-2</c:v>
                </c:pt>
                <c:pt idx="3602">
                  <c:v>1.1701070947189059E-2</c:v>
                </c:pt>
                <c:pt idx="3603">
                  <c:v>1.170225376860665E-2</c:v>
                </c:pt>
                <c:pt idx="3604">
                  <c:v>1.1703433491619623E-2</c:v>
                </c:pt>
                <c:pt idx="3605">
                  <c:v>1.1704610107563298E-2</c:v>
                </c:pt>
                <c:pt idx="3606">
                  <c:v>1.170578360777878E-2</c:v>
                </c:pt>
                <c:pt idx="3607">
                  <c:v>1.1706953983595598E-2</c:v>
                </c:pt>
                <c:pt idx="3608">
                  <c:v>1.1708121226372234E-2</c:v>
                </c:pt>
                <c:pt idx="3609">
                  <c:v>1.1709285327409249E-2</c:v>
                </c:pt>
                <c:pt idx="3610">
                  <c:v>1.1710446278088293E-2</c:v>
                </c:pt>
                <c:pt idx="3611">
                  <c:v>1.171160406970414E-2</c:v>
                </c:pt>
                <c:pt idx="3612">
                  <c:v>1.1712758693615271E-2</c:v>
                </c:pt>
                <c:pt idx="3613">
                  <c:v>1.1713910141162789E-2</c:v>
                </c:pt>
                <c:pt idx="3614">
                  <c:v>1.171505840367622E-2</c:v>
                </c:pt>
                <c:pt idx="3615">
                  <c:v>1.1716203472496663E-2</c:v>
                </c:pt>
                <c:pt idx="3616">
                  <c:v>1.1717345338953642E-2</c:v>
                </c:pt>
                <c:pt idx="3617">
                  <c:v>1.1718483994394053E-2</c:v>
                </c:pt>
                <c:pt idx="3618">
                  <c:v>1.1719619430153205E-2</c:v>
                </c:pt>
                <c:pt idx="3619">
                  <c:v>1.1720751637549039E-2</c:v>
                </c:pt>
                <c:pt idx="3620">
                  <c:v>1.1721880607957404E-2</c:v>
                </c:pt>
                <c:pt idx="3621">
                  <c:v>1.1723006332684655E-2</c:v>
                </c:pt>
                <c:pt idx="3622">
                  <c:v>1.172412880306031E-2</c:v>
                </c:pt>
                <c:pt idx="3623">
                  <c:v>1.1725248010471805E-2</c:v>
                </c:pt>
                <c:pt idx="3624">
                  <c:v>1.1726363946196533E-2</c:v>
                </c:pt>
                <c:pt idx="3625">
                  <c:v>1.1727476601604553E-2</c:v>
                </c:pt>
                <c:pt idx="3626">
                  <c:v>1.1728585968025385E-2</c:v>
                </c:pt>
                <c:pt idx="3627">
                  <c:v>1.1729692036805921E-2</c:v>
                </c:pt>
                <c:pt idx="3628">
                  <c:v>1.1730794799258303E-2</c:v>
                </c:pt>
                <c:pt idx="3629">
                  <c:v>1.1731894246741007E-2</c:v>
                </c:pt>
                <c:pt idx="3630">
                  <c:v>1.1732990370589341E-2</c:v>
                </c:pt>
                <c:pt idx="3631">
                  <c:v>1.1734083162138616E-2</c:v>
                </c:pt>
                <c:pt idx="3632">
                  <c:v>1.1735172612724139E-2</c:v>
                </c:pt>
                <c:pt idx="3633">
                  <c:v>1.1736258713675427E-2</c:v>
                </c:pt>
                <c:pt idx="3634">
                  <c:v>1.173734145635095E-2</c:v>
                </c:pt>
                <c:pt idx="3635">
                  <c:v>1.1738420832062859E-2</c:v>
                </c:pt>
                <c:pt idx="3636">
                  <c:v>1.1739496832163828E-2</c:v>
                </c:pt>
                <c:pt idx="3637">
                  <c:v>1.1740569447989169E-2</c:v>
                </c:pt>
                <c:pt idx="3638">
                  <c:v>1.174163867087419E-2</c:v>
                </c:pt>
                <c:pt idx="3639">
                  <c:v>1.1742704492154196E-2</c:v>
                </c:pt>
                <c:pt idx="3640">
                  <c:v>1.1743766903164496E-2</c:v>
                </c:pt>
                <c:pt idx="3641">
                  <c:v>1.1744825895251981E-2</c:v>
                </c:pt>
                <c:pt idx="3642">
                  <c:v>1.1745881459740372E-2</c:v>
                </c:pt>
                <c:pt idx="3643">
                  <c:v>1.1746933587988147E-2</c:v>
                </c:pt>
                <c:pt idx="3644">
                  <c:v>1.1747982271307446E-2</c:v>
                </c:pt>
                <c:pt idx="3645">
                  <c:v>1.1749027501045155E-2</c:v>
                </c:pt>
                <c:pt idx="3646">
                  <c:v>1.1750069268542378E-2</c:v>
                </c:pt>
                <c:pt idx="3647">
                  <c:v>1.175110756513442E-2</c:v>
                </c:pt>
                <c:pt idx="3648">
                  <c:v>1.1752405305669804E-2</c:v>
                </c:pt>
                <c:pt idx="3649">
                  <c:v>1.1753320758370513E-2</c:v>
                </c:pt>
                <c:pt idx="3650">
                  <c:v>1.175434809001258E-2</c:v>
                </c:pt>
                <c:pt idx="3651">
                  <c:v>1.1755371914857019E-2</c:v>
                </c:pt>
                <c:pt idx="3652">
                  <c:v>1.1756392224227552E-2</c:v>
                </c:pt>
                <c:pt idx="3653">
                  <c:v>1.175740900949424E-2</c:v>
                </c:pt>
                <c:pt idx="3654">
                  <c:v>1.1758422261969222E-2</c:v>
                </c:pt>
                <c:pt idx="3655">
                  <c:v>1.1759431973010969E-2</c:v>
                </c:pt>
                <c:pt idx="3656">
                  <c:v>1.1760438133925835E-2</c:v>
                </c:pt>
                <c:pt idx="3657">
                  <c:v>1.1761440736078084E-2</c:v>
                </c:pt>
                <c:pt idx="3658">
                  <c:v>1.1762439770797231E-2</c:v>
                </c:pt>
                <c:pt idx="3659">
                  <c:v>1.1763435229418586E-2</c:v>
                </c:pt>
                <c:pt idx="3660">
                  <c:v>1.1764427103271663E-2</c:v>
                </c:pt>
                <c:pt idx="3661">
                  <c:v>1.1765155346707157E-2</c:v>
                </c:pt>
                <c:pt idx="3662">
                  <c:v>1.1766259614589599E-2</c:v>
                </c:pt>
                <c:pt idx="3663">
                  <c:v>1.1767241198543806E-2</c:v>
                </c:pt>
                <c:pt idx="3664">
                  <c:v>1.1768219164316231E-2</c:v>
                </c:pt>
                <c:pt idx="3665">
                  <c:v>1.1769193503265347E-2</c:v>
                </c:pt>
                <c:pt idx="3666">
                  <c:v>1.1770423123218831E-2</c:v>
                </c:pt>
                <c:pt idx="3667">
                  <c:v>1.1771269119320181E-2</c:v>
                </c:pt>
                <c:pt idx="3668">
                  <c:v>1.1772232003242953E-2</c:v>
                </c:pt>
                <c:pt idx="3669">
                  <c:v>1.1773191224426813E-2</c:v>
                </c:pt>
                <c:pt idx="3670">
                  <c:v>1.1774146774241821E-2</c:v>
                </c:pt>
                <c:pt idx="3671">
                  <c:v>1.1775098643982749E-2</c:v>
                </c:pt>
                <c:pt idx="3672">
                  <c:v>1.1776046825019655E-2</c:v>
                </c:pt>
                <c:pt idx="3673">
                  <c:v>1.1776991308682056E-2</c:v>
                </c:pt>
                <c:pt idx="3674">
                  <c:v>1.1777932086293685E-2</c:v>
                </c:pt>
                <c:pt idx="3675">
                  <c:v>1.177886914921881E-2</c:v>
                </c:pt>
                <c:pt idx="3676">
                  <c:v>1.1779802488769578E-2</c:v>
                </c:pt>
                <c:pt idx="3677">
                  <c:v>1.178073209629288E-2</c:v>
                </c:pt>
                <c:pt idx="3678">
                  <c:v>1.1781657963124033E-2</c:v>
                </c:pt>
                <c:pt idx="3679">
                  <c:v>1.178258008059835E-2</c:v>
                </c:pt>
                <c:pt idx="3680">
                  <c:v>1.1783498440068518E-2</c:v>
                </c:pt>
                <c:pt idx="3681">
                  <c:v>1.1784413032846686E-2</c:v>
                </c:pt>
                <c:pt idx="3682">
                  <c:v>1.1785323850285542E-2</c:v>
                </c:pt>
                <c:pt idx="3683">
                  <c:v>1.1786230883714607E-2</c:v>
                </c:pt>
                <c:pt idx="3684">
                  <c:v>1.1787134124486577E-2</c:v>
                </c:pt>
                <c:pt idx="3685">
                  <c:v>1.1788033563919388E-2</c:v>
                </c:pt>
                <c:pt idx="3686">
                  <c:v>1.1788929193359943E-2</c:v>
                </c:pt>
                <c:pt idx="3687">
                  <c:v>1.1789821004149345E-2</c:v>
                </c:pt>
                <c:pt idx="3688">
                  <c:v>1.1790708987611333E-2</c:v>
                </c:pt>
                <c:pt idx="3689">
                  <c:v>1.1791593135098598E-2</c:v>
                </c:pt>
                <c:pt idx="3690">
                  <c:v>1.1792473437940666E-2</c:v>
                </c:pt>
                <c:pt idx="3691">
                  <c:v>1.1793349887472857E-2</c:v>
                </c:pt>
                <c:pt idx="3692">
                  <c:v>1.1794222475018906E-2</c:v>
                </c:pt>
                <c:pt idx="3693">
                  <c:v>1.1795091191966256E-2</c:v>
                </c:pt>
                <c:pt idx="3694">
                  <c:v>1.1795956029574938E-2</c:v>
                </c:pt>
                <c:pt idx="3695">
                  <c:v>1.1796816979261354E-2</c:v>
                </c:pt>
                <c:pt idx="3696">
                  <c:v>1.1797674032297121E-2</c:v>
                </c:pt>
                <c:pt idx="3697">
                  <c:v>1.1798527180069683E-2</c:v>
                </c:pt>
                <c:pt idx="3698">
                  <c:v>1.179937641389699E-2</c:v>
                </c:pt>
                <c:pt idx="3699">
                  <c:v>1.1800221725085403E-2</c:v>
                </c:pt>
                <c:pt idx="3700">
                  <c:v>1.1801815032523939E-2</c:v>
                </c:pt>
                <c:pt idx="3701">
                  <c:v>1.1802258239625689E-2</c:v>
                </c:pt>
                <c:pt idx="3702">
                  <c:v>1.1803090036124437E-2</c:v>
                </c:pt>
                <c:pt idx="3703">
                  <c:v>1.1803917871636158E-2</c:v>
                </c:pt>
                <c:pt idx="3704">
                  <c:v>1.1804741737525137E-2</c:v>
                </c:pt>
                <c:pt idx="3705">
                  <c:v>1.1805561625086156E-2</c:v>
                </c:pt>
                <c:pt idx="3706">
                  <c:v>1.1806377525718255E-2</c:v>
                </c:pt>
                <c:pt idx="3707">
                  <c:v>1.1807189430698847E-2</c:v>
                </c:pt>
                <c:pt idx="3708">
                  <c:v>1.1807997331403803E-2</c:v>
                </c:pt>
                <c:pt idx="3709">
                  <c:v>1.180880121915108E-2</c:v>
                </c:pt>
                <c:pt idx="3710">
                  <c:v>1.1809601085299172E-2</c:v>
                </c:pt>
                <c:pt idx="3711">
                  <c:v>1.1810396921154457E-2</c:v>
                </c:pt>
                <c:pt idx="3712">
                  <c:v>1.181118871806964E-2</c:v>
                </c:pt>
                <c:pt idx="3713">
                  <c:v>1.1811976467391641E-2</c:v>
                </c:pt>
                <c:pt idx="3714">
                  <c:v>1.1812760160444212E-2</c:v>
                </c:pt>
                <c:pt idx="3715">
                  <c:v>1.1813539788568476E-2</c:v>
                </c:pt>
                <c:pt idx="3716">
                  <c:v>1.1814561723878987E-2</c:v>
                </c:pt>
                <c:pt idx="3717">
                  <c:v>1.1815196691961601E-2</c:v>
                </c:pt>
                <c:pt idx="3718">
                  <c:v>1.1815963488197998E-2</c:v>
                </c:pt>
                <c:pt idx="3719">
                  <c:v>1.181672618361956E-2</c:v>
                </c:pt>
                <c:pt idx="3720">
                  <c:v>1.1817484769561633E-2</c:v>
                </c:pt>
                <c:pt idx="3721">
                  <c:v>1.1818239237371134E-2</c:v>
                </c:pt>
                <c:pt idx="3722">
                  <c:v>1.1818989578360244E-2</c:v>
                </c:pt>
                <c:pt idx="3723">
                  <c:v>1.181973578388747E-2</c:v>
                </c:pt>
                <c:pt idx="3724">
                  <c:v>1.1820477845276574E-2</c:v>
                </c:pt>
                <c:pt idx="3725">
                  <c:v>1.1821215753886068E-2</c:v>
                </c:pt>
                <c:pt idx="3726">
                  <c:v>1.1821949501028129E-2</c:v>
                </c:pt>
                <c:pt idx="3727">
                  <c:v>1.1822679078055481E-2</c:v>
                </c:pt>
                <c:pt idx="3728">
                  <c:v>1.1823404476297679E-2</c:v>
                </c:pt>
                <c:pt idx="3729">
                  <c:v>1.1824125687101658E-2</c:v>
                </c:pt>
                <c:pt idx="3730">
                  <c:v>1.1824842701791185E-2</c:v>
                </c:pt>
                <c:pt idx="3731">
                  <c:v>1.1825555511707397E-2</c:v>
                </c:pt>
                <c:pt idx="3732">
                  <c:v>1.1826264108197235E-2</c:v>
                </c:pt>
                <c:pt idx="3733">
                  <c:v>1.1826968482596052E-2</c:v>
                </c:pt>
                <c:pt idx="3734">
                  <c:v>1.1827668626216035E-2</c:v>
                </c:pt>
                <c:pt idx="3735">
                  <c:v>1.182836453043308E-2</c:v>
                </c:pt>
                <c:pt idx="3736">
                  <c:v>1.1829056186553588E-2</c:v>
                </c:pt>
                <c:pt idx="3737">
                  <c:v>1.1829743585941873E-2</c:v>
                </c:pt>
                <c:pt idx="3738">
                  <c:v>1.1830426719904339E-2</c:v>
                </c:pt>
                <c:pt idx="3739">
                  <c:v>1.1831105579793716E-2</c:v>
                </c:pt>
                <c:pt idx="3740">
                  <c:v>1.1831780156962747E-2</c:v>
                </c:pt>
                <c:pt idx="3741">
                  <c:v>1.1832450442723621E-2</c:v>
                </c:pt>
                <c:pt idx="3742">
                  <c:v>1.1833116428411707E-2</c:v>
                </c:pt>
                <c:pt idx="3743">
                  <c:v>1.1833778105391327E-2</c:v>
                </c:pt>
                <c:pt idx="3744">
                  <c:v>1.1834435464980473E-2</c:v>
                </c:pt>
                <c:pt idx="3745">
                  <c:v>1.1835088498514511E-2</c:v>
                </c:pt>
                <c:pt idx="3746">
                  <c:v>1.1835737197340396E-2</c:v>
                </c:pt>
                <c:pt idx="3747">
                  <c:v>1.1836381552793495E-2</c:v>
                </c:pt>
                <c:pt idx="3748">
                  <c:v>1.183702155620339E-2</c:v>
                </c:pt>
                <c:pt idx="3749">
                  <c:v>1.1837657198917037E-2</c:v>
                </c:pt>
                <c:pt idx="3750">
                  <c:v>1.1838288472269809E-2</c:v>
                </c:pt>
                <c:pt idx="3751">
                  <c:v>1.1838915367573918E-2</c:v>
                </c:pt>
                <c:pt idx="3752">
                  <c:v>1.183953787621107E-2</c:v>
                </c:pt>
                <c:pt idx="3753">
                  <c:v>1.1840155989487688E-2</c:v>
                </c:pt>
                <c:pt idx="3754">
                  <c:v>1.1840769698756526E-2</c:v>
                </c:pt>
                <c:pt idx="3755">
                  <c:v>1.1841378995341382E-2</c:v>
                </c:pt>
                <c:pt idx="3756">
                  <c:v>1.1841983870589221E-2</c:v>
                </c:pt>
                <c:pt idx="3757">
                  <c:v>1.1842584315829636E-2</c:v>
                </c:pt>
                <c:pt idx="3758">
                  <c:v>1.1843180322409596E-2</c:v>
                </c:pt>
                <c:pt idx="3759">
                  <c:v>1.1843771881647112E-2</c:v>
                </c:pt>
                <c:pt idx="3760">
                  <c:v>1.184435898489495E-2</c:v>
                </c:pt>
                <c:pt idx="3761">
                  <c:v>1.1844941623505871E-2</c:v>
                </c:pt>
                <c:pt idx="3762">
                  <c:v>1.1845519788797897E-2</c:v>
                </c:pt>
                <c:pt idx="3763">
                  <c:v>1.1846093472083248E-2</c:v>
                </c:pt>
                <c:pt idx="3764">
                  <c:v>1.1846662664749447E-2</c:v>
                </c:pt>
                <c:pt idx="3765">
                  <c:v>1.1847227358102931E-2</c:v>
                </c:pt>
                <c:pt idx="3766">
                  <c:v>1.1847787543490683E-2</c:v>
                </c:pt>
                <c:pt idx="3767">
                  <c:v>1.18483432122481E-2</c:v>
                </c:pt>
                <c:pt idx="3768">
                  <c:v>1.1848894355704791E-2</c:v>
                </c:pt>
                <c:pt idx="3769">
                  <c:v>1.1849440965213533E-2</c:v>
                </c:pt>
                <c:pt idx="3770">
                  <c:v>1.184998303209236E-2</c:v>
                </c:pt>
                <c:pt idx="3771">
                  <c:v>1.1850520547699837E-2</c:v>
                </c:pt>
                <c:pt idx="3772">
                  <c:v>1.1851053503354001E-2</c:v>
                </c:pt>
                <c:pt idx="3773">
                  <c:v>1.1851581890401844E-2</c:v>
                </c:pt>
                <c:pt idx="3774">
                  <c:v>1.1852105700184568E-2</c:v>
                </c:pt>
                <c:pt idx="3775">
                  <c:v>1.185262492401442E-2</c:v>
                </c:pt>
                <c:pt idx="3776">
                  <c:v>1.1853139553278937E-2</c:v>
                </c:pt>
                <c:pt idx="3777">
                  <c:v>1.185364957926141E-2</c:v>
                </c:pt>
                <c:pt idx="3778">
                  <c:v>1.1854154993332011E-2</c:v>
                </c:pt>
                <c:pt idx="3779">
                  <c:v>1.185465578680878E-2</c:v>
                </c:pt>
                <c:pt idx="3780">
                  <c:v>1.1855151951056098E-2</c:v>
                </c:pt>
                <c:pt idx="3781">
                  <c:v>1.1855643477374637E-2</c:v>
                </c:pt>
                <c:pt idx="3782">
                  <c:v>1.1856130357122992E-2</c:v>
                </c:pt>
                <c:pt idx="3783">
                  <c:v>1.1856612581642377E-2</c:v>
                </c:pt>
                <c:pt idx="3784">
                  <c:v>1.1857090142268226E-2</c:v>
                </c:pt>
                <c:pt idx="3785">
                  <c:v>1.185756303032438E-2</c:v>
                </c:pt>
                <c:pt idx="3786">
                  <c:v>1.1858031237157859E-2</c:v>
                </c:pt>
                <c:pt idx="3787">
                  <c:v>1.1858494754104098E-2</c:v>
                </c:pt>
                <c:pt idx="3788">
                  <c:v>1.1858953572498528E-2</c:v>
                </c:pt>
                <c:pt idx="3789">
                  <c:v>1.1859407683682382E-2</c:v>
                </c:pt>
                <c:pt idx="3790">
                  <c:v>1.1859857078996892E-2</c:v>
                </c:pt>
                <c:pt idx="3791">
                  <c:v>1.1860301749777501E-2</c:v>
                </c:pt>
                <c:pt idx="3792">
                  <c:v>1.1860741687336484E-2</c:v>
                </c:pt>
                <c:pt idx="3793">
                  <c:v>1.186117688304983E-2</c:v>
                </c:pt>
                <c:pt idx="3794">
                  <c:v>1.1861607328235612E-2</c:v>
                </c:pt>
                <c:pt idx="3795">
                  <c:v>1.1862033014223486E-2</c:v>
                </c:pt>
                <c:pt idx="3796">
                  <c:v>1.1862453932360489E-2</c:v>
                </c:pt>
                <c:pt idx="3797">
                  <c:v>1.1862870074005244E-2</c:v>
                </c:pt>
                <c:pt idx="3798">
                  <c:v>1.1863281430446871E-2</c:v>
                </c:pt>
                <c:pt idx="3799">
                  <c:v>1.1863687993061369E-2</c:v>
                </c:pt>
                <c:pt idx="3800">
                  <c:v>1.1864089753161035E-2</c:v>
                </c:pt>
                <c:pt idx="3801">
                  <c:v>1.1864486702110287E-2</c:v>
                </c:pt>
                <c:pt idx="3802">
                  <c:v>1.1864878831227216E-2</c:v>
                </c:pt>
                <c:pt idx="3803">
                  <c:v>1.1865266131847289E-2</c:v>
                </c:pt>
                <c:pt idx="3804">
                  <c:v>1.1865648595323347E-2</c:v>
                </c:pt>
                <c:pt idx="3805">
                  <c:v>1.1866026212985074E-2</c:v>
                </c:pt>
                <c:pt idx="3806">
                  <c:v>1.1866398976156357E-2</c:v>
                </c:pt>
                <c:pt idx="3807">
                  <c:v>1.1866766876178464E-2</c:v>
                </c:pt>
                <c:pt idx="3808">
                  <c:v>1.1867129904415831E-2</c:v>
                </c:pt>
                <c:pt idx="3809">
                  <c:v>1.1867488052180771E-2</c:v>
                </c:pt>
                <c:pt idx="3810">
                  <c:v>1.1867841310808765E-2</c:v>
                </c:pt>
                <c:pt idx="3811">
                  <c:v>1.1868189671652674E-2</c:v>
                </c:pt>
                <c:pt idx="3812">
                  <c:v>1.1868533126036402E-2</c:v>
                </c:pt>
                <c:pt idx="3813">
                  <c:v>1.1868871665295436E-2</c:v>
                </c:pt>
                <c:pt idx="3814">
                  <c:v>1.1869205280776854E-2</c:v>
                </c:pt>
                <c:pt idx="3815">
                  <c:v>1.1869533963827728E-2</c:v>
                </c:pt>
                <c:pt idx="3816">
                  <c:v>1.1869857705754602E-2</c:v>
                </c:pt>
                <c:pt idx="3817">
                  <c:v>1.1870176497921927E-2</c:v>
                </c:pt>
                <c:pt idx="3818">
                  <c:v>1.1870490331653626E-2</c:v>
                </c:pt>
                <c:pt idx="3819">
                  <c:v>1.1870799198290989E-2</c:v>
                </c:pt>
                <c:pt idx="3820">
                  <c:v>1.1871103089175317E-2</c:v>
                </c:pt>
                <c:pt idx="3821">
                  <c:v>1.1871401995636325E-2</c:v>
                </c:pt>
                <c:pt idx="3822">
                  <c:v>1.1871695909009524E-2</c:v>
                </c:pt>
                <c:pt idx="3823">
                  <c:v>1.1871984820653594E-2</c:v>
                </c:pt>
                <c:pt idx="3824">
                  <c:v>1.1872268721875089E-2</c:v>
                </c:pt>
                <c:pt idx="3825">
                  <c:v>1.1872547604015325E-2</c:v>
                </c:pt>
                <c:pt idx="3826">
                  <c:v>1.1872821458450358E-2</c:v>
                </c:pt>
                <c:pt idx="3827">
                  <c:v>1.1873090276469381E-2</c:v>
                </c:pt>
                <c:pt idx="3828">
                  <c:v>1.1873354049425298E-2</c:v>
                </c:pt>
                <c:pt idx="3829">
                  <c:v>1.1873612768676796E-2</c:v>
                </c:pt>
                <c:pt idx="3830">
                  <c:v>1.1873866425530453E-2</c:v>
                </c:pt>
                <c:pt idx="3831">
                  <c:v>1.1874115011339175E-2</c:v>
                </c:pt>
                <c:pt idx="3832">
                  <c:v>1.1874358517444296E-2</c:v>
                </c:pt>
                <c:pt idx="3833">
                  <c:v>1.1874596935169762E-2</c:v>
                </c:pt>
                <c:pt idx="3834">
                  <c:v>1.1874830255862704E-2</c:v>
                </c:pt>
                <c:pt idx="3835">
                  <c:v>1.1875058470852871E-2</c:v>
                </c:pt>
                <c:pt idx="3836">
                  <c:v>1.1875281571493189E-2</c:v>
                </c:pt>
                <c:pt idx="3837">
                  <c:v>1.1875499549096035E-2</c:v>
                </c:pt>
                <c:pt idx="3838">
                  <c:v>1.1875712395014342E-2</c:v>
                </c:pt>
                <c:pt idx="3839">
                  <c:v>1.187592010060683E-2</c:v>
                </c:pt>
                <c:pt idx="3840">
                  <c:v>1.1876122657151137E-2</c:v>
                </c:pt>
                <c:pt idx="3841">
                  <c:v>1.1876320056046535E-2</c:v>
                </c:pt>
                <c:pt idx="3842">
                  <c:v>1.1876512288599629E-2</c:v>
                </c:pt>
                <c:pt idx="3843">
                  <c:v>1.1876699346145983E-2</c:v>
                </c:pt>
                <c:pt idx="3844">
                  <c:v>1.1876881220038542E-2</c:v>
                </c:pt>
                <c:pt idx="3845">
                  <c:v>1.1877057901601292E-2</c:v>
                </c:pt>
                <c:pt idx="3846">
                  <c:v>1.1877229382175605E-2</c:v>
                </c:pt>
                <c:pt idx="3847">
                  <c:v>1.1877395653097056E-2</c:v>
                </c:pt>
                <c:pt idx="3848">
                  <c:v>1.1877556705712805E-2</c:v>
                </c:pt>
                <c:pt idx="3849">
                  <c:v>1.187771253135844E-2</c:v>
                </c:pt>
                <c:pt idx="3850">
                  <c:v>1.1877863121340588E-2</c:v>
                </c:pt>
                <c:pt idx="3851">
                  <c:v>1.1878008467041169E-2</c:v>
                </c:pt>
                <c:pt idx="3852">
                  <c:v>1.1878148559778404E-2</c:v>
                </c:pt>
                <c:pt idx="3853">
                  <c:v>1.1878283390887886E-2</c:v>
                </c:pt>
                <c:pt idx="3854">
                  <c:v>1.1878412951687838E-2</c:v>
                </c:pt>
                <c:pt idx="3855">
                  <c:v>1.1878537233560194E-2</c:v>
                </c:pt>
                <c:pt idx="3856">
                  <c:v>1.187885773602239E-2</c:v>
                </c:pt>
                <c:pt idx="3857">
                  <c:v>1.1878785735492319E-2</c:v>
                </c:pt>
                <c:pt idx="3858">
                  <c:v>1.1878893369963688E-2</c:v>
                </c:pt>
                <c:pt idx="3859">
                  <c:v>1.1878995689604679E-2</c:v>
                </c:pt>
                <c:pt idx="3860">
                  <c:v>1.1879092685733537E-2</c:v>
                </c:pt>
                <c:pt idx="3861">
                  <c:v>1.1879184349703259E-2</c:v>
                </c:pt>
                <c:pt idx="3862">
                  <c:v>1.1879270672843672E-2</c:v>
                </c:pt>
                <c:pt idx="3863">
                  <c:v>1.1879351646484614E-2</c:v>
                </c:pt>
                <c:pt idx="3864">
                  <c:v>1.1879427261996464E-2</c:v>
                </c:pt>
                <c:pt idx="3865">
                  <c:v>1.1879497510651147E-2</c:v>
                </c:pt>
                <c:pt idx="3866">
                  <c:v>1.1879562383871171E-2</c:v>
                </c:pt>
                <c:pt idx="3867">
                  <c:v>1.1879621872911096E-2</c:v>
                </c:pt>
                <c:pt idx="3868">
                  <c:v>1.1879675969170269E-2</c:v>
                </c:pt>
                <c:pt idx="3869">
                  <c:v>1.1879724663949589E-2</c:v>
                </c:pt>
                <c:pt idx="3870">
                  <c:v>1.187976794860787E-2</c:v>
                </c:pt>
                <c:pt idx="3871">
                  <c:v>1.1879805814469183E-2</c:v>
                </c:pt>
                <c:pt idx="3872">
                  <c:v>1.1879838252886556E-2</c:v>
                </c:pt>
                <c:pt idx="3873">
                  <c:v>1.1879865255172484E-2</c:v>
                </c:pt>
                <c:pt idx="3874">
                  <c:v>1.1879886812685793E-2</c:v>
                </c:pt>
                <c:pt idx="3875">
                  <c:v>1.1879902916750567E-2</c:v>
                </c:pt>
                <c:pt idx="3876">
                  <c:v>1.1879913558714058E-2</c:v>
                </c:pt>
                <c:pt idx="3877">
                  <c:v>1.1879918729911941E-2</c:v>
                </c:pt>
                <c:pt idx="3878">
                  <c:v>1.1879918421668308E-2</c:v>
                </c:pt>
                <c:pt idx="3879">
                  <c:v>1.1879912625342003E-2</c:v>
                </c:pt>
                <c:pt idx="3880">
                  <c:v>1.1879901332257126E-2</c:v>
                </c:pt>
                <c:pt idx="3881">
                  <c:v>1.1879884533749364E-2</c:v>
                </c:pt>
                <c:pt idx="3882">
                  <c:v>1.187986222115441E-2</c:v>
                </c:pt>
                <c:pt idx="3883">
                  <c:v>1.1879834385836908E-2</c:v>
                </c:pt>
                <c:pt idx="3884">
                  <c:v>1.1879801019097814E-2</c:v>
                </c:pt>
                <c:pt idx="3885">
                  <c:v>1.1879762112284408E-2</c:v>
                </c:pt>
                <c:pt idx="3886">
                  <c:v>1.1879717656755558E-2</c:v>
                </c:pt>
                <c:pt idx="3887">
                  <c:v>1.1879667643818018E-2</c:v>
                </c:pt>
                <c:pt idx="3888">
                  <c:v>1.1879612064830665E-2</c:v>
                </c:pt>
                <c:pt idx="3889">
                  <c:v>1.1879550911111834E-2</c:v>
                </c:pt>
                <c:pt idx="3890">
                  <c:v>1.1879484174032002E-2</c:v>
                </c:pt>
                <c:pt idx="3891">
                  <c:v>1.1879411844892137E-2</c:v>
                </c:pt>
                <c:pt idx="3892">
                  <c:v>1.1879333915033752E-2</c:v>
                </c:pt>
                <c:pt idx="3893">
                  <c:v>1.1879250375827335E-2</c:v>
                </c:pt>
                <c:pt idx="3894">
                  <c:v>1.1879161218585451E-2</c:v>
                </c:pt>
                <c:pt idx="3895">
                  <c:v>1.1879066434638041E-2</c:v>
                </c:pt>
                <c:pt idx="3896">
                  <c:v>1.1878966015332433E-2</c:v>
                </c:pt>
                <c:pt idx="3897">
                  <c:v>1.1878859952010162E-2</c:v>
                </c:pt>
                <c:pt idx="3898">
                  <c:v>1.1878748236006979E-2</c:v>
                </c:pt>
                <c:pt idx="3899">
                  <c:v>1.1878630858652843E-2</c:v>
                </c:pt>
                <c:pt idx="3900">
                  <c:v>1.18785078112893E-2</c:v>
                </c:pt>
                <c:pt idx="3901">
                  <c:v>1.1878379085257901E-2</c:v>
                </c:pt>
                <c:pt idx="3902">
                  <c:v>1.1878244671900205E-2</c:v>
                </c:pt>
                <c:pt idx="3903">
                  <c:v>1.1878104562534608E-2</c:v>
                </c:pt>
                <c:pt idx="3904">
                  <c:v>1.187795874852004E-2</c:v>
                </c:pt>
                <c:pt idx="3905">
                  <c:v>1.1877807221163323E-2</c:v>
                </c:pt>
                <c:pt idx="3906">
                  <c:v>1.1877649971846571E-2</c:v>
                </c:pt>
                <c:pt idx="3907">
                  <c:v>1.1877486991870814E-2</c:v>
                </c:pt>
                <c:pt idx="3908">
                  <c:v>1.187749916258455E-2</c:v>
                </c:pt>
                <c:pt idx="3909">
                  <c:v>1.1877118411716325E-2</c:v>
                </c:pt>
                <c:pt idx="3910">
                  <c:v>1.1876937364749186E-2</c:v>
                </c:pt>
                <c:pt idx="3911">
                  <c:v>1.1876750551232615E-2</c:v>
                </c:pt>
                <c:pt idx="3912">
                  <c:v>1.1876557962525581E-2</c:v>
                </c:pt>
                <c:pt idx="3913">
                  <c:v>1.1876359589969684E-2</c:v>
                </c:pt>
                <c:pt idx="3914">
                  <c:v>1.187615542488336E-2</c:v>
                </c:pt>
                <c:pt idx="3915">
                  <c:v>1.1875945458608221E-2</c:v>
                </c:pt>
                <c:pt idx="3916">
                  <c:v>1.1875729682497458E-2</c:v>
                </c:pt>
                <c:pt idx="3917">
                  <c:v>1.1875508087863734E-2</c:v>
                </c:pt>
                <c:pt idx="3918">
                  <c:v>1.1875280666066043E-2</c:v>
                </c:pt>
                <c:pt idx="3919">
                  <c:v>1.1875047408434427E-2</c:v>
                </c:pt>
                <c:pt idx="3920">
                  <c:v>1.1874808306287347E-2</c:v>
                </c:pt>
                <c:pt idx="3921">
                  <c:v>1.1874563351001186E-2</c:v>
                </c:pt>
                <c:pt idx="3922">
                  <c:v>1.1874312533877045E-2</c:v>
                </c:pt>
                <c:pt idx="3923">
                  <c:v>1.1874055846279728E-2</c:v>
                </c:pt>
                <c:pt idx="3924">
                  <c:v>1.187379327953351E-2</c:v>
                </c:pt>
                <c:pt idx="3925">
                  <c:v>1.1873524824962661E-2</c:v>
                </c:pt>
                <c:pt idx="3926">
                  <c:v>1.1873250473932008E-2</c:v>
                </c:pt>
                <c:pt idx="3927">
                  <c:v>1.1872970217777416E-2</c:v>
                </c:pt>
                <c:pt idx="3928">
                  <c:v>1.1872684047788424E-2</c:v>
                </c:pt>
                <c:pt idx="3929">
                  <c:v>1.1872391955364619E-2</c:v>
                </c:pt>
                <c:pt idx="3930">
                  <c:v>1.1872093931818713E-2</c:v>
                </c:pt>
                <c:pt idx="3931">
                  <c:v>1.18717899684808E-2</c:v>
                </c:pt>
                <c:pt idx="3932">
                  <c:v>1.1871480056692561E-2</c:v>
                </c:pt>
                <c:pt idx="3933">
                  <c:v>1.1871164187795682E-2</c:v>
                </c:pt>
                <c:pt idx="3934">
                  <c:v>1.1870842353131858E-2</c:v>
                </c:pt>
                <c:pt idx="3935">
                  <c:v>1.1870514544025402E-2</c:v>
                </c:pt>
                <c:pt idx="3936">
                  <c:v>1.1870180751806434E-2</c:v>
                </c:pt>
                <c:pt idx="3937">
                  <c:v>1.1869840967845616E-2</c:v>
                </c:pt>
                <c:pt idx="3938">
                  <c:v>1.1869495183473071E-2</c:v>
                </c:pt>
                <c:pt idx="3939">
                  <c:v>1.1869143389978392E-2</c:v>
                </c:pt>
                <c:pt idx="3940">
                  <c:v>1.1868785578761209E-2</c:v>
                </c:pt>
                <c:pt idx="3941">
                  <c:v>1.1868421741122704E-2</c:v>
                </c:pt>
                <c:pt idx="3942">
                  <c:v>1.1868051868427772E-2</c:v>
                </c:pt>
                <c:pt idx="3943">
                  <c:v>1.1867675951977604E-2</c:v>
                </c:pt>
                <c:pt idx="3944">
                  <c:v>1.1867293983131308E-2</c:v>
                </c:pt>
                <c:pt idx="3945">
                  <c:v>1.1866905953230627E-2</c:v>
                </c:pt>
                <c:pt idx="3946">
                  <c:v>1.1866511853599932E-2</c:v>
                </c:pt>
                <c:pt idx="3947">
                  <c:v>1.1866111675592558E-2</c:v>
                </c:pt>
                <c:pt idx="3948">
                  <c:v>1.1865705410527092E-2</c:v>
                </c:pt>
                <c:pt idx="3949">
                  <c:v>1.1865293049751089E-2</c:v>
                </c:pt>
                <c:pt idx="3950">
                  <c:v>1.186487458460631E-2</c:v>
                </c:pt>
                <c:pt idx="3951">
                  <c:v>1.1864450006417155E-2</c:v>
                </c:pt>
                <c:pt idx="3952">
                  <c:v>1.1864019306536978E-2</c:v>
                </c:pt>
                <c:pt idx="3953">
                  <c:v>1.1863582476301766E-2</c:v>
                </c:pt>
                <c:pt idx="3954">
                  <c:v>1.1863139507030142E-2</c:v>
                </c:pt>
                <c:pt idx="3955">
                  <c:v>1.1862690390081266E-2</c:v>
                </c:pt>
                <c:pt idx="3956">
                  <c:v>1.186223511677956E-2</c:v>
                </c:pt>
                <c:pt idx="3957">
                  <c:v>1.1861773678472616E-2</c:v>
                </c:pt>
                <c:pt idx="3958">
                  <c:v>1.1861306066473277E-2</c:v>
                </c:pt>
                <c:pt idx="3959">
                  <c:v>1.1860832272169686E-2</c:v>
                </c:pt>
                <c:pt idx="3960">
                  <c:v>1.1860510368147456E-2</c:v>
                </c:pt>
                <c:pt idx="3961">
                  <c:v>1.1859796140264247E-2</c:v>
                </c:pt>
                <c:pt idx="3962">
                  <c:v>1.185930285935546E-2</c:v>
                </c:pt>
                <c:pt idx="3963">
                  <c:v>1.185880336020664E-2</c:v>
                </c:pt>
                <c:pt idx="3964">
                  <c:v>1.1858297634188577E-2</c:v>
                </c:pt>
                <c:pt idx="3965">
                  <c:v>1.185778567261995E-2</c:v>
                </c:pt>
                <c:pt idx="3966">
                  <c:v>1.1857267466836808E-2</c:v>
                </c:pt>
                <c:pt idx="3967">
                  <c:v>1.1856743008169423E-2</c:v>
                </c:pt>
                <c:pt idx="3968">
                  <c:v>1.1856212287994397E-2</c:v>
                </c:pt>
                <c:pt idx="3969">
                  <c:v>1.185567529759568E-2</c:v>
                </c:pt>
                <c:pt idx="3970">
                  <c:v>1.1855132028349884E-2</c:v>
                </c:pt>
                <c:pt idx="3971">
                  <c:v>1.1854582471569924E-2</c:v>
                </c:pt>
                <c:pt idx="3972">
                  <c:v>1.185402661862084E-2</c:v>
                </c:pt>
                <c:pt idx="3973">
                  <c:v>1.1853464460815564E-2</c:v>
                </c:pt>
              </c:numCache>
            </c:numRef>
          </c:yVal>
          <c:smooth val="1"/>
        </c:ser>
        <c:ser>
          <c:idx val="2"/>
          <c:order val="2"/>
          <c:tx>
            <c:v>EUR6M_EUX</c:v>
          </c:tx>
          <c:marker>
            <c:symbol val="dash"/>
            <c:size val="2"/>
          </c:marker>
          <c:xVal>
            <c:numRef>
              <c:f>CURVE_ANALYSIS!$C$4:$C$3977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CURVE_ANALYSIS!$F$4:$F$3977</c:f>
              <c:numCache>
                <c:formatCode>0.0000%</c:formatCode>
                <c:ptCount val="3974"/>
                <c:pt idx="0">
                  <c:v>-2.6313167043586364E-3</c:v>
                </c:pt>
                <c:pt idx="1">
                  <c:v>-2.631316704277591E-3</c:v>
                </c:pt>
                <c:pt idx="2">
                  <c:v>-2.6313167043586364E-3</c:v>
                </c:pt>
                <c:pt idx="3">
                  <c:v>-2.6313167038723656E-3</c:v>
                </c:pt>
                <c:pt idx="4">
                  <c:v>-2.6312977323218389E-3</c:v>
                </c:pt>
                <c:pt idx="5">
                  <c:v>-2.6313167006305612E-3</c:v>
                </c:pt>
                <c:pt idx="6">
                  <c:v>-2.6313167017651927E-3</c:v>
                </c:pt>
                <c:pt idx="7">
                  <c:v>-2.6313167028187792E-3</c:v>
                </c:pt>
                <c:pt idx="8">
                  <c:v>-2.6312787649207165E-3</c:v>
                </c:pt>
                <c:pt idx="9">
                  <c:v>-2.6313167031429595E-3</c:v>
                </c:pt>
                <c:pt idx="10">
                  <c:v>-2.6313167014410123E-3</c:v>
                </c:pt>
                <c:pt idx="11">
                  <c:v>-2.6313166987665232E-3</c:v>
                </c:pt>
                <c:pt idx="12">
                  <c:v>-2.6312977265407875E-3</c:v>
                </c:pt>
                <c:pt idx="13">
                  <c:v>-2.6313166966593507E-3</c:v>
                </c:pt>
                <c:pt idx="14">
                  <c:v>-2.6313166994148844E-3</c:v>
                </c:pt>
                <c:pt idx="15">
                  <c:v>-2.6313167037913207E-3</c:v>
                </c:pt>
                <c:pt idx="16">
                  <c:v>-2.6313167083298469E-3</c:v>
                </c:pt>
                <c:pt idx="17">
                  <c:v>-2.6312882609922914E-3</c:v>
                </c:pt>
                <c:pt idx="18">
                  <c:v>-2.6313167154618168E-3</c:v>
                </c:pt>
                <c:pt idx="19">
                  <c:v>-2.6313167123821024E-3</c:v>
                </c:pt>
                <c:pt idx="20">
                  <c:v>-2.6313167074383504E-3</c:v>
                </c:pt>
                <c:pt idx="21">
                  <c:v>-2.6261618633106072E-3</c:v>
                </c:pt>
                <c:pt idx="22">
                  <c:v>-2.6190159179951401E-3</c:v>
                </c:pt>
                <c:pt idx="23">
                  <c:v>-2.6152758531319711E-3</c:v>
                </c:pt>
                <c:pt idx="24">
                  <c:v>-2.6114703079486833E-3</c:v>
                </c:pt>
                <c:pt idx="25">
                  <c:v>-2.6076186871559748E-3</c:v>
                </c:pt>
                <c:pt idx="26">
                  <c:v>-2.5998403641834993E-3</c:v>
                </c:pt>
                <c:pt idx="27">
                  <c:v>-2.59213953746066E-3</c:v>
                </c:pt>
                <c:pt idx="28">
                  <c:v>-2.588348605528827E-3</c:v>
                </c:pt>
                <c:pt idx="29">
                  <c:v>-2.5846280249890935E-3</c:v>
                </c:pt>
                <c:pt idx="30">
                  <c:v>-2.5809971999960725E-3</c:v>
                </c:pt>
                <c:pt idx="31">
                  <c:v>-2.5741136044648213E-3</c:v>
                </c:pt>
                <c:pt idx="32">
                  <c:v>-2.5677595468976012E-3</c:v>
                </c:pt>
                <c:pt idx="33">
                  <c:v>-2.5648685675142674E-3</c:v>
                </c:pt>
                <c:pt idx="34">
                  <c:v>-2.5621837708191203E-3</c:v>
                </c:pt>
                <c:pt idx="35">
                  <c:v>-2.55972456113592E-3</c:v>
                </c:pt>
                <c:pt idx="36">
                  <c:v>-2.555637226767602E-3</c:v>
                </c:pt>
                <c:pt idx="37">
                  <c:v>-2.5525316823242091E-3</c:v>
                </c:pt>
                <c:pt idx="38">
                  <c:v>-2.5514914749882665E-3</c:v>
                </c:pt>
                <c:pt idx="39">
                  <c:v>-2.5507932816563085E-3</c:v>
                </c:pt>
                <c:pt idx="40">
                  <c:v>-2.5504565066479076E-3</c:v>
                </c:pt>
                <c:pt idx="41">
                  <c:v>-2.5510668768690755E-3</c:v>
                </c:pt>
                <c:pt idx="42">
                  <c:v>-2.5512786975174823E-3</c:v>
                </c:pt>
                <c:pt idx="43">
                  <c:v>-2.5490727075006855E-3</c:v>
                </c:pt>
                <c:pt idx="44">
                  <c:v>-2.5468795140001E-3</c:v>
                </c:pt>
                <c:pt idx="45">
                  <c:v>-2.5447012738707845E-3</c:v>
                </c:pt>
                <c:pt idx="46">
                  <c:v>-2.5403877425148051E-3</c:v>
                </c:pt>
                <c:pt idx="47">
                  <c:v>-2.536180988709336E-3</c:v>
                </c:pt>
                <c:pt idx="48">
                  <c:v>-2.5341098714264055E-3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-2.5261206199277582E-3</c:v>
                </c:pt>
                <c:pt idx="52">
                  <c:v>-2.5223444713527859E-3</c:v>
                </c:pt>
                <c:pt idx="53">
                  <c:v>-2.5205139209951819E-3</c:v>
                </c:pt>
                <c:pt idx="54">
                  <c:v>-2.5187263653209369E-3</c:v>
                </c:pt>
                <c:pt idx="55">
                  <c:v>-2.5169839615914644E-3</c:v>
                </c:pt>
                <c:pt idx="56">
                  <c:v>-2.5136431343727203E-3</c:v>
                </c:pt>
                <c:pt idx="57">
                  <c:v>-2.5105090052728041E-3</c:v>
                </c:pt>
                <c:pt idx="58">
                  <c:v>-2.5090247161376829E-3</c:v>
                </c:pt>
                <c:pt idx="59">
                  <c:v>-2.5075985208147119E-3</c:v>
                </c:pt>
                <c:pt idx="60">
                  <c:v>-2.5062325766465753E-3</c:v>
                </c:pt>
                <c:pt idx="61">
                  <c:v>-2.5036951359177174E-3</c:v>
                </c:pt>
                <c:pt idx="62">
                  <c:v>-2.5014144504336912E-3</c:v>
                </c:pt>
                <c:pt idx="63">
                  <c:v>-2.5003821166688762E-3</c:v>
                </c:pt>
                <c:pt idx="64">
                  <c:v>-2.4993021501388962E-3</c:v>
                </c:pt>
                <c:pt idx="65">
                  <c:v>-2.4981169458801575E-3</c:v>
                </c:pt>
                <c:pt idx="66">
                  <c:v>-2.4956782411705088E-3</c:v>
                </c:pt>
                <c:pt idx="67">
                  <c:v>-2.4932159698086522E-3</c:v>
                </c:pt>
                <c:pt idx="68">
                  <c:v>-2.4919442225558187E-3</c:v>
                </c:pt>
                <c:pt idx="69">
                  <c:v>-2.4906512887076814E-3</c:v>
                </c:pt>
                <c:pt idx="70">
                  <c:v>-2.4893358755121993E-3</c:v>
                </c:pt>
                <c:pt idx="71">
                  <c:v>-2.4866067138369728E-3</c:v>
                </c:pt>
                <c:pt idx="72">
                  <c:v>-2.4838235750248177E-3</c:v>
                </c:pt>
                <c:pt idx="73">
                  <c:v>-2.482376374539747E-3</c:v>
                </c:pt>
                <c:pt idx="74">
                  <c:v>-2.4808989385992956E-3</c:v>
                </c:pt>
                <c:pt idx="75">
                  <c:v>-2.479389974370022E-3</c:v>
                </c:pt>
                <c:pt idx="76">
                  <c:v>-2.4762436888256592E-3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-2.4696017056499535E-3</c:v>
                </c:pt>
                <c:pt idx="80">
                  <c:v>-2.4678358483527347E-3</c:v>
                </c:pt>
                <c:pt idx="81">
                  <c:v>-2.4641457777236724E-3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-2.4563161955532755E-3</c:v>
                </c:pt>
                <c:pt idx="85">
                  <c:v>-2.4542301032924253E-3</c:v>
                </c:pt>
                <c:pt idx="86">
                  <c:v>-2.44986959188216E-3</c:v>
                </c:pt>
                <c:pt idx="87">
                  <c:v>-2.4459785971343872E-3</c:v>
                </c:pt>
                <c:pt idx="88">
                  <c:v>-2.4448443287860971E-3</c:v>
                </c:pt>
                <c:pt idx="89">
                  <c:v>-2.4436357120807221E-3</c:v>
                </c:pt>
                <c:pt idx="90">
                  <c:v>-2.4423500491032486E-3</c:v>
                </c:pt>
                <c:pt idx="91">
                  <c:v>-2.4394921079116741E-3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-2.4309664882284005E-3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-2.4199304472720552E-3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-2.4090427904690233E-3</c:v>
                </c:pt>
                <c:pt idx="102">
                  <c:v>-2.4029575959260041E-3</c:v>
                </c:pt>
                <c:pt idx="103">
                  <c:v>-2.3996954529437032E-3</c:v>
                </c:pt>
                <c:pt idx="104">
                  <c:v>-2.3963023058215329E-3</c:v>
                </c:pt>
                <c:pt idx="105">
                  <c:v>-2.392775456475827E-3</c:v>
                </c:pt>
                <c:pt idx="106">
                  <c:v>-2.385247007004813E-3</c:v>
                </c:pt>
                <c:pt idx="107">
                  <c:v>-2.377277079948122E-3</c:v>
                </c:pt>
                <c:pt idx="108">
                  <c:v>-2.3729968738426498E-3</c:v>
                </c:pt>
                <c:pt idx="109">
                  <c:v>-2.3686469520446257E-3</c:v>
                </c:pt>
                <c:pt idx="110">
                  <c:v>-2.364334872592553E-3</c:v>
                </c:pt>
                <c:pt idx="111">
                  <c:v>-2.3558321769136465E-3</c:v>
                </c:pt>
                <c:pt idx="112">
                  <c:v>-2.3475070885113974E-3</c:v>
                </c:pt>
                <c:pt idx="113">
                  <c:v>-2.3434158035925568E-3</c:v>
                </c:pt>
                <c:pt idx="114">
                  <c:v>-2.3393749941259829E-3</c:v>
                </c:pt>
                <c:pt idx="115">
                  <c:v>-2.3353867657515035E-3</c:v>
                </c:pt>
                <c:pt idx="116">
                  <c:v>-2.327581263332486E-3</c:v>
                </c:pt>
                <c:pt idx="117">
                  <c:v>-2.3200017721667489E-3</c:v>
                </c:pt>
                <c:pt idx="118">
                  <c:v>-2.3163080315045373E-3</c:v>
                </c:pt>
                <c:pt idx="119">
                  <c:v>-2.312679504965652E-3</c:v>
                </c:pt>
                <c:pt idx="120">
                  <c:v>-2.3091182980286718E-3</c:v>
                </c:pt>
                <c:pt idx="121">
                  <c:v>-2.3022162894553058E-3</c:v>
                </c:pt>
                <c:pt idx="122">
                  <c:v>-2.2955887774142618E-3</c:v>
                </c:pt>
                <c:pt idx="123">
                  <c:v>-2.292395751559899E-3</c:v>
                </c:pt>
                <c:pt idx="124">
                  <c:v>-2.2892826785047278E-3</c:v>
                </c:pt>
                <c:pt idx="125">
                  <c:v>-2.2862516638898827E-3</c:v>
                </c:pt>
                <c:pt idx="126">
                  <c:v>-2.2804594416340365E-3</c:v>
                </c:pt>
                <c:pt idx="127">
                  <c:v>-2.2749902985240264E-3</c:v>
                </c:pt>
                <c:pt idx="128">
                  <c:v>-2.2724011581351264E-3</c:v>
                </c:pt>
                <c:pt idx="129">
                  <c:v>-2.2699067093042598E-3</c:v>
                </c:pt>
                <c:pt idx="130">
                  <c:v>-2.2659005896398486E-3</c:v>
                </c:pt>
                <c:pt idx="131">
                  <c:v>-2.2551470957660204E-3</c:v>
                </c:pt>
                <c:pt idx="132">
                  <c:v>-2.2449704666126415E-3</c:v>
                </c:pt>
                <c:pt idx="133">
                  <c:v>-2.2401607969803764E-3</c:v>
                </c:pt>
                <c:pt idx="134">
                  <c:v>-2.235529162161189E-3</c:v>
                </c:pt>
                <c:pt idx="135">
                  <c:v>-2.2310800072596546E-3</c:v>
                </c:pt>
                <c:pt idx="136">
                  <c:v>-2.2227986530571208E-3</c:v>
                </c:pt>
                <c:pt idx="137">
                  <c:v>-2.2151970900515694E-3</c:v>
                </c:pt>
                <c:pt idx="138">
                  <c:v>-2.2117270121121148E-3</c:v>
                </c:pt>
                <c:pt idx="139">
                  <c:v>-2.2084660850381303E-3</c:v>
                </c:pt>
                <c:pt idx="140">
                  <c:v>-2.2054187539324718E-3</c:v>
                </c:pt>
                <c:pt idx="141">
                  <c:v>-2.2000450432940722E-3</c:v>
                </c:pt>
                <c:pt idx="142">
                  <c:v>-2.1954542926924557E-3</c:v>
                </c:pt>
                <c:pt idx="143">
                  <c:v>-2.1935416190075178E-3</c:v>
                </c:pt>
                <c:pt idx="144">
                  <c:v>-2.1918692121400104E-3</c:v>
                </c:pt>
                <c:pt idx="145">
                  <c:v>-2.1904415173506389E-3</c:v>
                </c:pt>
                <c:pt idx="146">
                  <c:v>-2.1884109394748829E-3</c:v>
                </c:pt>
                <c:pt idx="147">
                  <c:v>-2.1872667621320764E-3</c:v>
                </c:pt>
                <c:pt idx="148">
                  <c:v>-2.1871293050728263E-3</c:v>
                </c:pt>
                <c:pt idx="149">
                  <c:v>-2.1872632308258524E-3</c:v>
                </c:pt>
                <c:pt idx="150">
                  <c:v>-2.1876729848068176E-3</c:v>
                </c:pt>
                <c:pt idx="151">
                  <c:v>-2.1894210124006872E-3</c:v>
                </c:pt>
                <c:pt idx="152">
                  <c:v>-2.1919771320713325E-3</c:v>
                </c:pt>
                <c:pt idx="153">
                  <c:v>-2.1931322374429143E-3</c:v>
                </c:pt>
                <c:pt idx="154">
                  <c:v>-2.1940784577691363E-3</c:v>
                </c:pt>
                <c:pt idx="155">
                  <c:v>-2.1948111144698156E-3</c:v>
                </c:pt>
                <c:pt idx="156">
                  <c:v>-2.195527948444834E-3</c:v>
                </c:pt>
                <c:pt idx="157">
                  <c:v>-2.1955125294178517E-3</c:v>
                </c:pt>
                <c:pt idx="158">
                  <c:v>-2.1951071868315376E-3</c:v>
                </c:pt>
                <c:pt idx="159">
                  <c:v>-2.1944602083932637E-3</c:v>
                </c:pt>
                <c:pt idx="160">
                  <c:v>-2.1935669151928157E-3</c:v>
                </c:pt>
                <c:pt idx="161">
                  <c:v>-2.1909227354881787E-3</c:v>
                </c:pt>
                <c:pt idx="162">
                  <c:v>-2.1874370223612439E-3</c:v>
                </c:pt>
                <c:pt idx="163">
                  <c:v>-2.1852419756280047E-3</c:v>
                </c:pt>
                <c:pt idx="164">
                  <c:v>-2.1827725419431548E-3</c:v>
                </c:pt>
                <c:pt idx="165">
                  <c:v>-2.1800240428738351E-3</c:v>
                </c:pt>
                <c:pt idx="166">
                  <c:v>-2.1735604889788662E-3</c:v>
                </c:pt>
                <c:pt idx="167">
                  <c:v>-2.1661458168259796E-3</c:v>
                </c:pt>
                <c:pt idx="168">
                  <c:v>-2.1619318093409586E-3</c:v>
                </c:pt>
                <c:pt idx="169">
                  <c:v>-2.1574106642993896E-3</c:v>
                </c:pt>
                <c:pt idx="170">
                  <c:v>-2.1525777025266138E-3</c:v>
                </c:pt>
                <c:pt idx="171">
                  <c:v>-2.1418364289345028E-3</c:v>
                </c:pt>
                <c:pt idx="172">
                  <c:v>-2.1300341169557999E-3</c:v>
                </c:pt>
                <c:pt idx="173">
                  <c:v>-2.1248691484254934E-3</c:v>
                </c:pt>
                <c:pt idx="174">
                  <c:v>-2.1208891554860667E-3</c:v>
                </c:pt>
                <c:pt idx="175">
                  <c:v>-2.116909755468601E-3</c:v>
                </c:pt>
                <c:pt idx="176">
                  <c:v>-2.1089423451616579E-3</c:v>
                </c:pt>
                <c:pt idx="177">
                  <c:v>-2.1010044793401987E-3</c:v>
                </c:pt>
                <c:pt idx="178">
                  <c:v>-2.0970328395486814E-3</c:v>
                </c:pt>
                <c:pt idx="179">
                  <c:v>-2.0930637111040776E-3</c:v>
                </c:pt>
                <c:pt idx="180">
                  <c:v>-2.0890974132441956E-3</c:v>
                </c:pt>
                <c:pt idx="181">
                  <c:v>-2.0811639854915053E-3</c:v>
                </c:pt>
                <c:pt idx="182">
                  <c:v>-2.0732669235122652E-3</c:v>
                </c:pt>
                <c:pt idx="183">
                  <c:v>-2.0693195747623684E-3</c:v>
                </c:pt>
                <c:pt idx="184">
                  <c:v>-2.065376974942263E-3</c:v>
                </c:pt>
                <c:pt idx="185">
                  <c:v>-2.0614394436141324E-3</c:v>
                </c:pt>
                <c:pt idx="186">
                  <c:v>-2.0496437850169107E-3</c:v>
                </c:pt>
                <c:pt idx="187">
                  <c:v>-2.0379385967565764E-3</c:v>
                </c:pt>
                <c:pt idx="188">
                  <c:v>-2.0340454960195774E-3</c:v>
                </c:pt>
                <c:pt idx="189">
                  <c:v>-2.0243352319770586E-3</c:v>
                </c:pt>
                <c:pt idx="190">
                  <c:v>-2.0147007757833346E-3</c:v>
                </c:pt>
                <c:pt idx="191">
                  <c:v>-2.0108582260439517E-3</c:v>
                </c:pt>
                <c:pt idx="192">
                  <c:v>-2.0070252202908211E-3</c:v>
                </c:pt>
                <c:pt idx="193">
                  <c:v>-1.9973041452814927E-3</c:v>
                </c:pt>
                <c:pt idx="194">
                  <c:v>-1.9871233787231704E-3</c:v>
                </c:pt>
                <c:pt idx="195">
                  <c:v>-1.9821582036462781E-3</c:v>
                </c:pt>
                <c:pt idx="196">
                  <c:v>-1.9772736374885852E-3</c:v>
                </c:pt>
                <c:pt idx="197">
                  <c:v>-1.9724711504202066E-3</c:v>
                </c:pt>
                <c:pt idx="198">
                  <c:v>-1.9631365658116292E-3</c:v>
                </c:pt>
                <c:pt idx="199">
                  <c:v>-1.9541113975782474E-3</c:v>
                </c:pt>
                <c:pt idx="200">
                  <c:v>-1.949741359238947E-3</c:v>
                </c:pt>
                <c:pt idx="201">
                  <c:v>-1.945462220929328E-3</c:v>
                </c:pt>
                <c:pt idx="202">
                  <c:v>-1.9412754530628163E-3</c:v>
                </c:pt>
                <c:pt idx="203">
                  <c:v>-1.9332069306954747E-3</c:v>
                </c:pt>
                <c:pt idx="204">
                  <c:v>-1.9254814900006541E-3</c:v>
                </c:pt>
                <c:pt idx="205">
                  <c:v>-1.9217786269846646E-3</c:v>
                </c:pt>
                <c:pt idx="206">
                  <c:v>-1.9181769557573521E-3</c:v>
                </c:pt>
                <c:pt idx="207">
                  <c:v>-1.9146779459214994E-3</c:v>
                </c:pt>
                <c:pt idx="208">
                  <c:v>-1.9080195091400868E-3</c:v>
                </c:pt>
                <c:pt idx="209">
                  <c:v>-1.9017379281068279E-3</c:v>
                </c:pt>
                <c:pt idx="210">
                  <c:v>-1.8987742796414751E-3</c:v>
                </c:pt>
                <c:pt idx="211">
                  <c:v>-1.8959221141539725E-3</c:v>
                </c:pt>
                <c:pt idx="212">
                  <c:v>-1.893182901408602E-3</c:v>
                </c:pt>
                <c:pt idx="213">
                  <c:v>-1.8880785702611316E-3</c:v>
                </c:pt>
                <c:pt idx="214">
                  <c:v>-1.8827854173283035E-3</c:v>
                </c:pt>
                <c:pt idx="215">
                  <c:v>-1.8793435606298877E-3</c:v>
                </c:pt>
                <c:pt idx="216">
                  <c:v>-1.8758867877760855E-3</c:v>
                </c:pt>
                <c:pt idx="217">
                  <c:v>-1.8724149711194674E-3</c:v>
                </c:pt>
                <c:pt idx="218">
                  <c:v>-1.8654110182444266E-3</c:v>
                </c:pt>
                <c:pt idx="219">
                  <c:v>-1.8583747075183944E-3</c:v>
                </c:pt>
                <c:pt idx="220">
                  <c:v>-1.8548257530834967E-3</c:v>
                </c:pt>
                <c:pt idx="221">
                  <c:v>-1.851260987421052E-3</c:v>
                </c:pt>
                <c:pt idx="222">
                  <c:v>-1.8476802827214435E-3</c:v>
                </c:pt>
                <c:pt idx="223">
                  <c:v>-1.8404558233751475E-3</c:v>
                </c:pt>
                <c:pt idx="224">
                  <c:v>-1.8331955155755232E-3</c:v>
                </c:pt>
                <c:pt idx="225">
                  <c:v>-1.8295331974106973E-3</c:v>
                </c:pt>
                <c:pt idx="226">
                  <c:v>-1.8258541727833829E-3</c:v>
                </c:pt>
                <c:pt idx="227">
                  <c:v>-1.822158313964907E-3</c:v>
                </c:pt>
                <c:pt idx="228">
                  <c:v>-1.8147008205934754E-3</c:v>
                </c:pt>
                <c:pt idx="229">
                  <c:v>-1.8072039790446104E-3</c:v>
                </c:pt>
                <c:pt idx="230">
                  <c:v>-1.8034220309083276E-3</c:v>
                </c:pt>
                <c:pt idx="231">
                  <c:v>-1.7996224813980675E-3</c:v>
                </c:pt>
                <c:pt idx="232">
                  <c:v>-1.7958052024608672E-3</c:v>
                </c:pt>
                <c:pt idx="233">
                  <c:v>-1.7881021474123815E-3</c:v>
                </c:pt>
                <c:pt idx="234">
                  <c:v>-1.7819667157302744E-3</c:v>
                </c:pt>
                <c:pt idx="235">
                  <c:v>-1.7811006647626216E-3</c:v>
                </c:pt>
                <c:pt idx="236">
                  <c:v>-1.7799447259047657E-3</c:v>
                </c:pt>
                <c:pt idx="237">
                  <c:v>-1.7784952511315578E-3</c:v>
                </c:pt>
                <c:pt idx="238">
                  <c:v>-1.7745909827865632E-3</c:v>
                </c:pt>
                <c:pt idx="239">
                  <c:v>-1.7696890407564955E-3</c:v>
                </c:pt>
                <c:pt idx="240">
                  <c:v>-1.7667171716471775E-3</c:v>
                </c:pt>
                <c:pt idx="241">
                  <c:v>-1.7634298806258185E-3</c:v>
                </c:pt>
                <c:pt idx="242">
                  <c:v>-1.7598235199795425E-3</c:v>
                </c:pt>
                <c:pt idx="243">
                  <c:v>-1.751520589313062E-3</c:v>
                </c:pt>
                <c:pt idx="244">
                  <c:v>-1.7421344260887556E-3</c:v>
                </c:pt>
                <c:pt idx="245">
                  <c:v>-1.7368780012300847E-3</c:v>
                </c:pt>
                <c:pt idx="246">
                  <c:v>-1.7312806204260358E-3</c:v>
                </c:pt>
                <c:pt idx="247">
                  <c:v>-1.7253386360297611E-3</c:v>
                </c:pt>
                <c:pt idx="248">
                  <c:v>-1.7122797169721422E-3</c:v>
                </c:pt>
                <c:pt idx="249">
                  <c:v>-1.6980517070681609E-3</c:v>
                </c:pt>
                <c:pt idx="250">
                  <c:v>-1.690331988543363E-3</c:v>
                </c:pt>
                <c:pt idx="251">
                  <c:v>-1.6822457799248046E-3</c:v>
                </c:pt>
                <c:pt idx="252">
                  <c:v>-1.6553556412788595E-3</c:v>
                </c:pt>
                <c:pt idx="253">
                  <c:v>-1.6258279658924726E-3</c:v>
                </c:pt>
                <c:pt idx="254">
                  <c:v>-1.6150741910125443E-3</c:v>
                </c:pt>
                <c:pt idx="255">
                  <c:v>-1.6008178188091843E-3</c:v>
                </c:pt>
                <c:pt idx="256">
                  <c:v>-1.5678195566767254E-3</c:v>
                </c:pt>
                <c:pt idx="257">
                  <c:v>-1.5373736764228961E-3</c:v>
                </c:pt>
                <c:pt idx="258">
                  <c:v>-1.5234401256466656E-3</c:v>
                </c:pt>
                <c:pt idx="259">
                  <c:v>-1.5102962084815759E-3</c:v>
                </c:pt>
                <c:pt idx="260">
                  <c:v>-1.4979512451008938E-3</c:v>
                </c:pt>
                <c:pt idx="261">
                  <c:v>-1.4759651281337619E-3</c:v>
                </c:pt>
                <c:pt idx="262">
                  <c:v>-1.4567473254707601E-3</c:v>
                </c:pt>
                <c:pt idx="263">
                  <c:v>-1.448536928376718E-3</c:v>
                </c:pt>
                <c:pt idx="264">
                  <c:v>-1.441181404386594E-3</c:v>
                </c:pt>
                <c:pt idx="265">
                  <c:v>-1.4346900730423191E-3</c:v>
                </c:pt>
                <c:pt idx="266">
                  <c:v>-1.4246290917063124E-3</c:v>
                </c:pt>
                <c:pt idx="267">
                  <c:v>-1.4175530722721162E-3</c:v>
                </c:pt>
                <c:pt idx="268">
                  <c:v>-1.4155225026444629E-3</c:v>
                </c:pt>
                <c:pt idx="269">
                  <c:v>-1.4144120446155236E-3</c:v>
                </c:pt>
                <c:pt idx="270">
                  <c:v>-1.4142310182900695E-3</c:v>
                </c:pt>
                <c:pt idx="271">
                  <c:v>-1.4170081690296102E-3</c:v>
                </c:pt>
                <c:pt idx="272">
                  <c:v>-1.425287807149104E-3</c:v>
                </c:pt>
                <c:pt idx="273">
                  <c:v>-1.4331848337733519E-3</c:v>
                </c:pt>
                <c:pt idx="274">
                  <c:v>-1.4397707832019882E-3</c:v>
                </c:pt>
                <c:pt idx="275">
                  <c:v>-1.456299037666497E-3</c:v>
                </c:pt>
                <c:pt idx="276">
                  <c:v>-1.4742665493754159E-3</c:v>
                </c:pt>
                <c:pt idx="277">
                  <c:v>-1.4808869405767192E-3</c:v>
                </c:pt>
                <c:pt idx="278">
                  <c:v>-1.4868709412275232E-3</c:v>
                </c:pt>
                <c:pt idx="279">
                  <c:v>-1.4922114622491656E-3</c:v>
                </c:pt>
                <c:pt idx="280">
                  <c:v>-1.5007059595802399E-3</c:v>
                </c:pt>
                <c:pt idx="281">
                  <c:v>-1.5069969787940495E-3</c:v>
                </c:pt>
                <c:pt idx="282">
                  <c:v>-1.5090137724056551E-3</c:v>
                </c:pt>
                <c:pt idx="283">
                  <c:v>-1.5103445541330843E-3</c:v>
                </c:pt>
                <c:pt idx="284">
                  <c:v>-1.5109822356612667E-3</c:v>
                </c:pt>
                <c:pt idx="285">
                  <c:v>-1.5099055741474232E-3</c:v>
                </c:pt>
                <c:pt idx="286">
                  <c:v>-1.5064601829105795E-3</c:v>
                </c:pt>
                <c:pt idx="287">
                  <c:v>-1.5035260313038834E-3</c:v>
                </c:pt>
                <c:pt idx="288">
                  <c:v>-1.4998562470850004E-3</c:v>
                </c:pt>
                <c:pt idx="289">
                  <c:v>-1.4954437409873704E-3</c:v>
                </c:pt>
                <c:pt idx="290">
                  <c:v>-1.4841015123743895E-3</c:v>
                </c:pt>
                <c:pt idx="291">
                  <c:v>-1.4702247263156864E-3</c:v>
                </c:pt>
                <c:pt idx="292">
                  <c:v>-1.4619922809586861E-3</c:v>
                </c:pt>
                <c:pt idx="293">
                  <c:v>-1.4529745814757234E-3</c:v>
                </c:pt>
                <c:pt idx="294">
                  <c:v>-1.4431645388503635E-3</c:v>
                </c:pt>
                <c:pt idx="295">
                  <c:v>-1.4208623355374814E-3</c:v>
                </c:pt>
                <c:pt idx="296">
                  <c:v>-1.3958591628230855E-3</c:v>
                </c:pt>
                <c:pt idx="297">
                  <c:v>-1.385393983518622E-3</c:v>
                </c:pt>
                <c:pt idx="298">
                  <c:v>-1.3780797980550402E-3</c:v>
                </c:pt>
                <c:pt idx="299">
                  <c:v>-1.3707887498651439E-3</c:v>
                </c:pt>
                <c:pt idx="300">
                  <c:v>-1.3562810484364556E-3</c:v>
                </c:pt>
                <c:pt idx="301">
                  <c:v>-1.3418651710509189E-3</c:v>
                </c:pt>
                <c:pt idx="302">
                  <c:v>-1.3346967398932502E-3</c:v>
                </c:pt>
                <c:pt idx="303">
                  <c:v>-1.3275542181131385E-3</c:v>
                </c:pt>
                <c:pt idx="304">
                  <c:v>-1.3204380678361759E-3</c:v>
                </c:pt>
                <c:pt idx="305">
                  <c:v>-1.3062913072433493E-3</c:v>
                </c:pt>
                <c:pt idx="306">
                  <c:v>-1.2922464216802972E-3</c:v>
                </c:pt>
                <c:pt idx="307">
                  <c:v>-1.2852690590220508E-3</c:v>
                </c:pt>
                <c:pt idx="308">
                  <c:v>-1.2783208397302522E-3</c:v>
                </c:pt>
                <c:pt idx="309">
                  <c:v>-1.2714022262550868E-3</c:v>
                </c:pt>
                <c:pt idx="310">
                  <c:v>-1.2576616609364709E-3</c:v>
                </c:pt>
                <c:pt idx="311">
                  <c:v>-1.2440330679368602E-3</c:v>
                </c:pt>
                <c:pt idx="312">
                  <c:v>-1.2372694124381308E-3</c:v>
                </c:pt>
                <c:pt idx="313">
                  <c:v>-1.2305381346216912E-3</c:v>
                </c:pt>
                <c:pt idx="314">
                  <c:v>-1.2238396966139178E-3</c:v>
                </c:pt>
                <c:pt idx="315">
                  <c:v>-1.2105505812002352E-3</c:v>
                </c:pt>
                <c:pt idx="316">
                  <c:v>-1.1973835813896148E-3</c:v>
                </c:pt>
                <c:pt idx="317">
                  <c:v>-1.1908562720532737E-3</c:v>
                </c:pt>
                <c:pt idx="318">
                  <c:v>-1.1843645743933823E-3</c:v>
                </c:pt>
                <c:pt idx="319">
                  <c:v>-1.1759384568150852E-3</c:v>
                </c:pt>
                <c:pt idx="320">
                  <c:v>-1.15589917095392E-3</c:v>
                </c:pt>
                <c:pt idx="321">
                  <c:v>-1.1367953938209324E-3</c:v>
                </c:pt>
                <c:pt idx="322">
                  <c:v>-1.1277126361131712E-3</c:v>
                </c:pt>
                <c:pt idx="323">
                  <c:v>-1.1189165753069526E-3</c:v>
                </c:pt>
                <c:pt idx="324">
                  <c:v>-1.110409958328613E-3</c:v>
                </c:pt>
                <c:pt idx="325">
                  <c:v>-1.094371990365946E-3</c:v>
                </c:pt>
                <c:pt idx="326">
                  <c:v>-1.0793328662173259E-3</c:v>
                </c:pt>
                <c:pt idx="327">
                  <c:v>-1.0723146715124992E-3</c:v>
                </c:pt>
                <c:pt idx="328">
                  <c:v>-1.0656024018498563E-3</c:v>
                </c:pt>
                <c:pt idx="329">
                  <c:v>-1.0591988040677585E-3</c:v>
                </c:pt>
                <c:pt idx="330">
                  <c:v>-1.0474312436104126E-3</c:v>
                </c:pt>
                <c:pt idx="331">
                  <c:v>-1.0367260697668166E-3</c:v>
                </c:pt>
                <c:pt idx="332">
                  <c:v>-1.0319070346496496E-3</c:v>
                </c:pt>
                <c:pt idx="333">
                  <c:v>-1.0274131526600905E-3</c:v>
                </c:pt>
                <c:pt idx="334">
                  <c:v>-1.0232471707083534E-3</c:v>
                </c:pt>
                <c:pt idx="335">
                  <c:v>-1.0160191128741841E-3</c:v>
                </c:pt>
                <c:pt idx="336">
                  <c:v>-1.0099171801333769E-3</c:v>
                </c:pt>
                <c:pt idx="337">
                  <c:v>-1.0074319010779658E-3</c:v>
                </c:pt>
                <c:pt idx="338">
                  <c:v>-1.0052910030830362E-3</c:v>
                </c:pt>
                <c:pt idx="339">
                  <c:v>-1.003497233290337E-3</c:v>
                </c:pt>
                <c:pt idx="340">
                  <c:v>-1.0010777757273942E-3</c:v>
                </c:pt>
                <c:pt idx="341">
                  <c:v>-9.9818795167364201E-4</c:v>
                </c:pt>
                <c:pt idx="342">
                  <c:v>-9.9458530417611364E-4</c:v>
                </c:pt>
                <c:pt idx="343">
                  <c:v>-9.9094664502278424E-4</c:v>
                </c:pt>
                <c:pt idx="344">
                  <c:v>-9.87271655701339E-4</c:v>
                </c:pt>
                <c:pt idx="345">
                  <c:v>-9.7979635421400211E-4</c:v>
                </c:pt>
                <c:pt idx="346">
                  <c:v>-9.7220202810736217E-4</c:v>
                </c:pt>
                <c:pt idx="347">
                  <c:v>-9.6834061147463388E-4</c:v>
                </c:pt>
                <c:pt idx="348">
                  <c:v>-9.6444095392307237E-4</c:v>
                </c:pt>
                <c:pt idx="349">
                  <c:v>-9.6050273718315644E-4</c:v>
                </c:pt>
                <c:pt idx="350">
                  <c:v>-9.5249369499077685E-4</c:v>
                </c:pt>
                <c:pt idx="351">
                  <c:v>-9.4435790873331781E-4</c:v>
                </c:pt>
                <c:pt idx="352">
                  <c:v>-9.4022211900828174E-4</c:v>
                </c:pt>
                <c:pt idx="353">
                  <c:v>-9.3604585942305761E-4</c:v>
                </c:pt>
                <c:pt idx="354">
                  <c:v>-9.3182881130251822E-4</c:v>
                </c:pt>
                <c:pt idx="355">
                  <c:v>-9.2325482653831509E-4</c:v>
                </c:pt>
                <c:pt idx="356">
                  <c:v>-9.145463666894708E-4</c:v>
                </c:pt>
                <c:pt idx="357">
                  <c:v>-9.1012060013991459E-4</c:v>
                </c:pt>
                <c:pt idx="358">
                  <c:v>-9.0565213446189047E-4</c:v>
                </c:pt>
                <c:pt idx="359">
                  <c:v>-9.0114065130404274E-4</c:v>
                </c:pt>
                <c:pt idx="360">
                  <c:v>-8.9197052151269779E-4</c:v>
                </c:pt>
                <c:pt idx="361">
                  <c:v>-8.8265817506212032E-4</c:v>
                </c:pt>
                <c:pt idx="362">
                  <c:v>-8.7792682777380903E-4</c:v>
                </c:pt>
                <c:pt idx="363">
                  <c:v>-8.7578061821386827E-4</c:v>
                </c:pt>
                <c:pt idx="364">
                  <c:v>-8.7593317737974909E-4</c:v>
                </c:pt>
                <c:pt idx="365">
                  <c:v>-8.7463886709206683E-4</c:v>
                </c:pt>
                <c:pt idx="366">
                  <c:v>-8.7173222317942975E-4</c:v>
                </c:pt>
                <c:pt idx="367">
                  <c:v>-8.6945999431249437E-4</c:v>
                </c:pt>
                <c:pt idx="368">
                  <c:v>-8.6669129260472349E-4</c:v>
                </c:pt>
                <c:pt idx="369">
                  <c:v>-8.6342227913250105E-4</c:v>
                </c:pt>
                <c:pt idx="370">
                  <c:v>-8.5519535111505543E-4</c:v>
                </c:pt>
                <c:pt idx="371">
                  <c:v>-8.4526634039910876E-4</c:v>
                </c:pt>
                <c:pt idx="372">
                  <c:v>-8.3943819195521428E-4</c:v>
                </c:pt>
                <c:pt idx="373">
                  <c:v>-8.3308670086526125E-4</c:v>
                </c:pt>
                <c:pt idx="374">
                  <c:v>-8.2620802890221833E-4</c:v>
                </c:pt>
                <c:pt idx="375">
                  <c:v>-8.1067242165023981E-4</c:v>
                </c:pt>
                <c:pt idx="376">
                  <c:v>-7.9334476014057719E-4</c:v>
                </c:pt>
                <c:pt idx="377">
                  <c:v>-7.837726053605699E-4</c:v>
                </c:pt>
                <c:pt idx="378">
                  <c:v>-7.7365023836967791E-4</c:v>
                </c:pt>
                <c:pt idx="379">
                  <c:v>-7.6297382074053696E-4</c:v>
                </c:pt>
                <c:pt idx="380">
                  <c:v>-7.3975345827709575E-4</c:v>
                </c:pt>
                <c:pt idx="381">
                  <c:v>-7.1465087338252998E-4</c:v>
                </c:pt>
                <c:pt idx="382">
                  <c:v>-7.0114662456254831E-4</c:v>
                </c:pt>
                <c:pt idx="383">
                  <c:v>-6.8706529400643719E-4</c:v>
                </c:pt>
                <c:pt idx="384">
                  <c:v>-6.7240304299976262E-4</c:v>
                </c:pt>
                <c:pt idx="385">
                  <c:v>-6.3390051311810265E-4</c:v>
                </c:pt>
                <c:pt idx="386">
                  <c:v>-5.9522600316179084E-4</c:v>
                </c:pt>
                <c:pt idx="387">
                  <c:v>-5.775451593670243E-4</c:v>
                </c:pt>
                <c:pt idx="388">
                  <c:v>-5.6087010678637465E-4</c:v>
                </c:pt>
                <c:pt idx="389">
                  <c:v>-5.4520858850989179E-4</c:v>
                </c:pt>
                <c:pt idx="390">
                  <c:v>-5.173019814823269E-4</c:v>
                </c:pt>
                <c:pt idx="391">
                  <c:v>-4.9285271747324445E-4</c:v>
                </c:pt>
                <c:pt idx="392">
                  <c:v>-4.8237501485619749E-4</c:v>
                </c:pt>
                <c:pt idx="393">
                  <c:v>-4.729573041230247E-4</c:v>
                </c:pt>
                <c:pt idx="394">
                  <c:v>-4.646073283366424E-4</c:v>
                </c:pt>
                <c:pt idx="395">
                  <c:v>-4.5150464880694852E-4</c:v>
                </c:pt>
                <c:pt idx="396">
                  <c:v>-4.420396313333462E-4</c:v>
                </c:pt>
                <c:pt idx="397">
                  <c:v>-4.391444730120355E-4</c:v>
                </c:pt>
                <c:pt idx="398">
                  <c:v>-4.373635069076694E-4</c:v>
                </c:pt>
                <c:pt idx="399">
                  <c:v>-4.3670447579077565E-4</c:v>
                </c:pt>
                <c:pt idx="400">
                  <c:v>-4.3916438253824801E-4</c:v>
                </c:pt>
                <c:pt idx="401">
                  <c:v>-4.4544255750237857E-4</c:v>
                </c:pt>
                <c:pt idx="402">
                  <c:v>-4.5050934368688221E-4</c:v>
                </c:pt>
                <c:pt idx="403">
                  <c:v>-4.5674452160233265E-4</c:v>
                </c:pt>
                <c:pt idx="404">
                  <c:v>-4.6415583418990227E-4</c:v>
                </c:pt>
                <c:pt idx="405">
                  <c:v>-4.8293698292761343E-4</c:v>
                </c:pt>
                <c:pt idx="406">
                  <c:v>-5.0391621682375522E-4</c:v>
                </c:pt>
                <c:pt idx="407">
                  <c:v>-5.1234880640277987E-4</c:v>
                </c:pt>
                <c:pt idx="408">
                  <c:v>-5.1993338224581441E-4</c:v>
                </c:pt>
                <c:pt idx="409">
                  <c:v>-5.2666368008543797E-4</c:v>
                </c:pt>
                <c:pt idx="410">
                  <c:v>-5.3724457115265412E-4</c:v>
                </c:pt>
                <c:pt idx="411">
                  <c:v>-5.4491680858736612E-4</c:v>
                </c:pt>
                <c:pt idx="412">
                  <c:v>-5.4728175378579045E-4</c:v>
                </c:pt>
                <c:pt idx="413">
                  <c:v>-5.4875483578297358E-4</c:v>
                </c:pt>
                <c:pt idx="414">
                  <c:v>-5.4932979039023187E-4</c:v>
                </c:pt>
                <c:pt idx="415">
                  <c:v>-5.4745379889011014E-4</c:v>
                </c:pt>
                <c:pt idx="416">
                  <c:v>-5.4252304897869669E-4</c:v>
                </c:pt>
                <c:pt idx="417">
                  <c:v>-5.3851340244452585E-4</c:v>
                </c:pt>
                <c:pt idx="418">
                  <c:v>-5.3356804277773719E-4</c:v>
                </c:pt>
                <c:pt idx="419">
                  <c:v>-5.2768070593437843E-4</c:v>
                </c:pt>
                <c:pt idx="420">
                  <c:v>-5.1273406598392626E-4</c:v>
                </c:pt>
                <c:pt idx="421">
                  <c:v>-4.9458629897018052E-4</c:v>
                </c:pt>
                <c:pt idx="422">
                  <c:v>-4.8389511090338855E-4</c:v>
                </c:pt>
                <c:pt idx="423">
                  <c:v>-4.7222435952307801E-4</c:v>
                </c:pt>
                <c:pt idx="424">
                  <c:v>-4.5956778067109903E-4</c:v>
                </c:pt>
                <c:pt idx="425">
                  <c:v>-4.309367005947216E-4</c:v>
                </c:pt>
                <c:pt idx="426">
                  <c:v>-3.9895790213911712E-4</c:v>
                </c:pt>
                <c:pt idx="427">
                  <c:v>-3.8127821992830412E-4</c:v>
                </c:pt>
                <c:pt idx="428">
                  <c:v>-3.6480317593664554E-4</c:v>
                </c:pt>
                <c:pt idx="429">
                  <c:v>-3.5051896738043365E-4</c:v>
                </c:pt>
                <c:pt idx="430">
                  <c:v>-3.234888721437965E-4</c:v>
                </c:pt>
                <c:pt idx="431">
                  <c:v>-2.9801449513875154E-4</c:v>
                </c:pt>
                <c:pt idx="432">
                  <c:v>-2.8606300452848862E-4</c:v>
                </c:pt>
                <c:pt idx="433">
                  <c:v>-2.7458797961387176E-4</c:v>
                </c:pt>
                <c:pt idx="434">
                  <c:v>-2.6359272781662716E-4</c:v>
                </c:pt>
                <c:pt idx="435">
                  <c:v>-2.4321784329956885E-4</c:v>
                </c:pt>
                <c:pt idx="436">
                  <c:v>-2.2447560045430864E-4</c:v>
                </c:pt>
                <c:pt idx="437">
                  <c:v>-2.159288254628184E-4</c:v>
                </c:pt>
                <c:pt idx="438">
                  <c:v>-2.078816680536235E-4</c:v>
                </c:pt>
                <c:pt idx="439">
                  <c:v>-2.0033743530162583E-4</c:v>
                </c:pt>
                <c:pt idx="440">
                  <c:v>-1.8694182777585989E-4</c:v>
                </c:pt>
                <c:pt idx="441">
                  <c:v>-1.704500811899652E-4</c:v>
                </c:pt>
                <c:pt idx="442">
                  <c:v>-1.6188752447895708E-4</c:v>
                </c:pt>
                <c:pt idx="443">
                  <c:v>-1.5579528012298665E-4</c:v>
                </c:pt>
                <c:pt idx="444">
                  <c:v>-1.5086422058770228E-4</c:v>
                </c:pt>
                <c:pt idx="445">
                  <c:v>-1.4953343485448262E-4</c:v>
                </c:pt>
                <c:pt idx="446">
                  <c:v>-1.4937742534925415E-4</c:v>
                </c:pt>
                <c:pt idx="447">
                  <c:v>-1.5091264095549401E-4</c:v>
                </c:pt>
                <c:pt idx="448">
                  <c:v>-1.5273989230316502E-4</c:v>
                </c:pt>
                <c:pt idx="449">
                  <c:v>-1.5167016122787016E-4</c:v>
                </c:pt>
                <c:pt idx="450">
                  <c:v>-1.5031719072919426E-4</c:v>
                </c:pt>
                <c:pt idx="451">
                  <c:v>-1.4867912484251968E-4</c:v>
                </c:pt>
                <c:pt idx="452">
                  <c:v>-1.4444334074879736E-4</c:v>
                </c:pt>
                <c:pt idx="453">
                  <c:v>-1.3923879755638318E-4</c:v>
                </c:pt>
                <c:pt idx="454">
                  <c:v>-1.3614742161318632E-4</c:v>
                </c:pt>
                <c:pt idx="455">
                  <c:v>-1.3275981697635718E-4</c:v>
                </c:pt>
                <c:pt idx="456">
                  <c:v>-1.2907412791402084E-4</c:v>
                </c:pt>
                <c:pt idx="457">
                  <c:v>-1.2069981677476474E-4</c:v>
                </c:pt>
                <c:pt idx="458">
                  <c:v>-1.1131341457937137E-4</c:v>
                </c:pt>
                <c:pt idx="459">
                  <c:v>-1.0610946913716709E-4</c:v>
                </c:pt>
                <c:pt idx="460">
                  <c:v>-1.0059630541076476E-4</c:v>
                </c:pt>
                <c:pt idx="461">
                  <c:v>-9.4772068061644231E-5</c:v>
                </c:pt>
                <c:pt idx="462">
                  <c:v>-8.2077384417162945E-5</c:v>
                </c:pt>
                <c:pt idx="463">
                  <c:v>-6.8327268957373691E-5</c:v>
                </c:pt>
                <c:pt idx="464">
                  <c:v>-6.091982873236577E-5</c:v>
                </c:pt>
                <c:pt idx="465">
                  <c:v>-5.3190181031138075E-5</c:v>
                </c:pt>
                <c:pt idx="466">
                  <c:v>-4.5136470339656399E-5</c:v>
                </c:pt>
                <c:pt idx="467">
                  <c:v>-2.7939558351643523E-5</c:v>
                </c:pt>
                <c:pt idx="468">
                  <c:v>-9.643884238397659E-6</c:v>
                </c:pt>
                <c:pt idx="469">
                  <c:v>-9.7839961661769E-8</c:v>
                </c:pt>
                <c:pt idx="470">
                  <c:v>9.2195944787032037E-6</c:v>
                </c:pt>
                <c:pt idx="471">
                  <c:v>1.8259381990573158E-5</c:v>
                </c:pt>
                <c:pt idx="472">
                  <c:v>3.540465666896265E-5</c:v>
                </c:pt>
                <c:pt idx="473">
                  <c:v>5.1606807007443564E-5</c:v>
                </c:pt>
                <c:pt idx="474">
                  <c:v>5.9231918045707389E-5</c:v>
                </c:pt>
                <c:pt idx="475">
                  <c:v>6.6568805543446255E-5</c:v>
                </c:pt>
                <c:pt idx="476">
                  <c:v>7.3615706587010655E-5</c:v>
                </c:pt>
                <c:pt idx="477">
                  <c:v>8.6734094080524146E-5</c:v>
                </c:pt>
                <c:pt idx="478">
                  <c:v>9.886819130868099E-5</c:v>
                </c:pt>
                <c:pt idx="479">
                  <c:v>1.0443871868557148E-4</c:v>
                </c:pt>
                <c:pt idx="480">
                  <c:v>1.0970868304208356E-4</c:v>
                </c:pt>
                <c:pt idx="481">
                  <c:v>1.1467632163498772E-4</c:v>
                </c:pt>
                <c:pt idx="482">
                  <c:v>1.2359507391914308E-4</c:v>
                </c:pt>
                <c:pt idx="483">
                  <c:v>1.3148836205286027E-4</c:v>
                </c:pt>
                <c:pt idx="484">
                  <c:v>1.349179298344671E-4</c:v>
                </c:pt>
                <c:pt idx="485">
                  <c:v>1.3803459529994992E-4</c:v>
                </c:pt>
                <c:pt idx="486">
                  <c:v>1.4083659535112482E-4</c:v>
                </c:pt>
                <c:pt idx="487">
                  <c:v>1.453829556440142E-4</c:v>
                </c:pt>
                <c:pt idx="488">
                  <c:v>1.4886268841777099E-4</c:v>
                </c:pt>
                <c:pt idx="489">
                  <c:v>1.4998316620256808E-4</c:v>
                </c:pt>
                <c:pt idx="490">
                  <c:v>1.5111848872698886E-4</c:v>
                </c:pt>
                <c:pt idx="491">
                  <c:v>1.5256227143201431E-4</c:v>
                </c:pt>
                <c:pt idx="492">
                  <c:v>1.5648731283439995E-4</c:v>
                </c:pt>
                <c:pt idx="493">
                  <c:v>1.6145883679653239E-4</c:v>
                </c:pt>
                <c:pt idx="494">
                  <c:v>1.64472544507087E-4</c:v>
                </c:pt>
                <c:pt idx="495">
                  <c:v>1.6780576212416389E-4</c:v>
                </c:pt>
                <c:pt idx="496">
                  <c:v>1.714603308764068E-4</c:v>
                </c:pt>
                <c:pt idx="497">
                  <c:v>1.7984993595601185E-4</c:v>
                </c:pt>
                <c:pt idx="498">
                  <c:v>1.8932895066847762E-4</c:v>
                </c:pt>
                <c:pt idx="499">
                  <c:v>1.9461789958912952E-4</c:v>
                </c:pt>
                <c:pt idx="500">
                  <c:v>2.0023924928533947E-4</c:v>
                </c:pt>
                <c:pt idx="501">
                  <c:v>2.0619484144506576E-4</c:v>
                </c:pt>
                <c:pt idx="502">
                  <c:v>2.1922950627629198E-4</c:v>
                </c:pt>
                <c:pt idx="503">
                  <c:v>2.3339646486385309E-4</c:v>
                </c:pt>
                <c:pt idx="504">
                  <c:v>2.4105089242435363E-4</c:v>
                </c:pt>
                <c:pt idx="505">
                  <c:v>2.4905061193188809E-4</c:v>
                </c:pt>
                <c:pt idx="506">
                  <c:v>2.5739746480595986E-4</c:v>
                </c:pt>
                <c:pt idx="507">
                  <c:v>2.7525769756357071E-4</c:v>
                </c:pt>
                <c:pt idx="508">
                  <c:v>2.942930427347618E-4</c:v>
                </c:pt>
                <c:pt idx="509">
                  <c:v>3.0440318673385073E-4</c:v>
                </c:pt>
                <c:pt idx="510">
                  <c:v>3.1487151371986221E-4</c:v>
                </c:pt>
                <c:pt idx="511">
                  <c:v>3.2569986541288126E-4</c:v>
                </c:pt>
                <c:pt idx="512">
                  <c:v>3.3935181019475801E-4</c:v>
                </c:pt>
                <c:pt idx="513">
                  <c:v>3.5017904830679975E-4</c:v>
                </c:pt>
                <c:pt idx="514">
                  <c:v>3.5559588919794363E-4</c:v>
                </c:pt>
                <c:pt idx="515">
                  <c:v>3.6101456655960614E-4</c:v>
                </c:pt>
                <c:pt idx="516">
                  <c:v>3.6643507893311468E-4</c:v>
                </c:pt>
                <c:pt idx="517">
                  <c:v>3.7728260402569193E-4</c:v>
                </c:pt>
                <c:pt idx="518">
                  <c:v>3.8813545273558536E-4</c:v>
                </c:pt>
                <c:pt idx="519">
                  <c:v>3.9356512035491887E-4</c:v>
                </c:pt>
                <c:pt idx="520">
                  <c:v>3.989966151255727E-4</c:v>
                </c:pt>
                <c:pt idx="521">
                  <c:v>4.1530481444658479E-4</c:v>
                </c:pt>
                <c:pt idx="522">
                  <c:v>4.3162387511866732E-4</c:v>
                </c:pt>
                <c:pt idx="523">
                  <c:v>4.3706812125344005E-4</c:v>
                </c:pt>
                <c:pt idx="524">
                  <c:v>4.4251418347799324E-4</c:v>
                </c:pt>
                <c:pt idx="525">
                  <c:v>4.534129186221048E-4</c:v>
                </c:pt>
                <c:pt idx="526">
                  <c:v>4.6431656795023555E-4</c:v>
                </c:pt>
                <c:pt idx="527">
                  <c:v>4.7250046271400052E-4</c:v>
                </c:pt>
                <c:pt idx="528">
                  <c:v>4.8068736077246251E-4</c:v>
                </c:pt>
                <c:pt idx="529">
                  <c:v>4.9161151511337999E-4</c:v>
                </c:pt>
                <c:pt idx="530">
                  <c:v>5.0254035447219324E-4</c:v>
                </c:pt>
                <c:pt idx="531">
                  <c:v>5.0800810641197798E-4</c:v>
                </c:pt>
                <c:pt idx="532">
                  <c:v>5.1347765709970194E-4</c:v>
                </c:pt>
                <c:pt idx="533">
                  <c:v>5.1894900515773578E-4</c:v>
                </c:pt>
                <c:pt idx="534">
                  <c:v>5.2989845490963373E-4</c:v>
                </c:pt>
                <c:pt idx="535">
                  <c:v>5.4085234394562185E-4</c:v>
                </c:pt>
                <c:pt idx="536">
                  <c:v>5.4633265855547725E-4</c:v>
                </c:pt>
                <c:pt idx="537">
                  <c:v>5.518147625535293E-4</c:v>
                </c:pt>
                <c:pt idx="538">
                  <c:v>5.5729865431900882E-4</c:v>
                </c:pt>
                <c:pt idx="539">
                  <c:v>5.6827327584481823E-4</c:v>
                </c:pt>
                <c:pt idx="540">
                  <c:v>5.7925207421766147E-4</c:v>
                </c:pt>
                <c:pt idx="541">
                  <c:v>5.8474488549309595E-4</c:v>
                </c:pt>
                <c:pt idx="542">
                  <c:v>5.9023947663488651E-4</c:v>
                </c:pt>
                <c:pt idx="543">
                  <c:v>5.957358462654026E-4</c:v>
                </c:pt>
                <c:pt idx="544">
                  <c:v>6.0673551579262482E-4</c:v>
                </c:pt>
                <c:pt idx="545">
                  <c:v>6.1773908301362003E-4</c:v>
                </c:pt>
                <c:pt idx="546">
                  <c:v>6.2324432499062806E-4</c:v>
                </c:pt>
                <c:pt idx="547">
                  <c:v>6.2875133735266922E-4</c:v>
                </c:pt>
                <c:pt idx="548">
                  <c:v>6.3426011880315881E-4</c:v>
                </c:pt>
                <c:pt idx="549">
                  <c:v>6.4528471255841471E-4</c:v>
                </c:pt>
                <c:pt idx="550">
                  <c:v>6.5631290830168131E-4</c:v>
                </c:pt>
                <c:pt idx="551">
                  <c:v>6.6183051477307939E-4</c:v>
                </c:pt>
                <c:pt idx="552">
                  <c:v>6.6734988235079879E-4</c:v>
                </c:pt>
                <c:pt idx="553">
                  <c:v>6.7287100957616074E-4</c:v>
                </c:pt>
                <c:pt idx="554">
                  <c:v>6.8392040410884586E-4</c:v>
                </c:pt>
                <c:pt idx="555">
                  <c:v>6.9497308764452932E-4</c:v>
                </c:pt>
                <c:pt idx="556">
                  <c:v>7.0050299288937552E-4</c:v>
                </c:pt>
                <c:pt idx="557">
                  <c:v>7.0603464951606932E-4</c:v>
                </c:pt>
                <c:pt idx="558">
                  <c:v>7.1156805651168768E-4</c:v>
                </c:pt>
                <c:pt idx="559">
                  <c:v>7.2264212820715443E-4</c:v>
                </c:pt>
                <c:pt idx="560">
                  <c:v>7.3371915917190577E-4</c:v>
                </c:pt>
                <c:pt idx="561">
                  <c:v>7.3926129678032336E-4</c:v>
                </c:pt>
                <c:pt idx="562">
                  <c:v>7.448051767350055E-4</c:v>
                </c:pt>
                <c:pt idx="563">
                  <c:v>7.5035079725308559E-4</c:v>
                </c:pt>
                <c:pt idx="564">
                  <c:v>7.6144942276435215E-4</c:v>
                </c:pt>
                <c:pt idx="565">
                  <c:v>7.7255066040543216E-4</c:v>
                </c:pt>
                <c:pt idx="566">
                  <c:v>7.7810496465640158E-4</c:v>
                </c:pt>
                <c:pt idx="567">
                  <c:v>7.8366100152915078E-4</c:v>
                </c:pt>
                <c:pt idx="568">
                  <c:v>7.8921876980813873E-4</c:v>
                </c:pt>
                <c:pt idx="569">
                  <c:v>8.0034182565011033E-4</c:v>
                </c:pt>
                <c:pt idx="570">
                  <c:v>8.1146712927168988E-4</c:v>
                </c:pt>
                <c:pt idx="571">
                  <c:v>8.1703353407944278E-4</c:v>
                </c:pt>
                <c:pt idx="572">
                  <c:v>8.2260166202762506E-4</c:v>
                </c:pt>
                <c:pt idx="573">
                  <c:v>8.2817151194121798E-4</c:v>
                </c:pt>
                <c:pt idx="574">
                  <c:v>8.3931887465222904E-4</c:v>
                </c:pt>
                <c:pt idx="575">
                  <c:v>8.5046810357541501E-4</c:v>
                </c:pt>
                <c:pt idx="576">
                  <c:v>8.5604654289466711E-4</c:v>
                </c:pt>
                <c:pt idx="577">
                  <c:v>8.6162669583246879E-4</c:v>
                </c:pt>
                <c:pt idx="578">
                  <c:v>8.6720856141641743E-4</c:v>
                </c:pt>
                <c:pt idx="579">
                  <c:v>8.7838010766574167E-4</c:v>
                </c:pt>
                <c:pt idx="580">
                  <c:v>8.8955312124263677E-4</c:v>
                </c:pt>
                <c:pt idx="581">
                  <c:v>8.951435287444002E-4</c:v>
                </c:pt>
                <c:pt idx="582">
                  <c:v>9.0073564095067811E-4</c:v>
                </c:pt>
                <c:pt idx="583">
                  <c:v>9.0632945591650658E-4</c:v>
                </c:pt>
                <c:pt idx="584">
                  <c:v>9.1752506262536863E-4</c:v>
                </c:pt>
                <c:pt idx="585">
                  <c:v>9.2872171975334804E-4</c:v>
                </c:pt>
                <c:pt idx="586">
                  <c:v>9.3432402983801525E-4</c:v>
                </c:pt>
                <c:pt idx="587">
                  <c:v>9.3992803486216559E-4</c:v>
                </c:pt>
                <c:pt idx="588">
                  <c:v>9.455337334481615E-4</c:v>
                </c:pt>
                <c:pt idx="589">
                  <c:v>9.5675327727587649E-4</c:v>
                </c:pt>
                <c:pt idx="590">
                  <c:v>9.6797343715458695E-4</c:v>
                </c:pt>
                <c:pt idx="591">
                  <c:v>9.7358758369570629E-4</c:v>
                </c:pt>
                <c:pt idx="592">
                  <c:v>9.7920341561388846E-4</c:v>
                </c:pt>
                <c:pt idx="593">
                  <c:v>9.8482093189620535E-4</c:v>
                </c:pt>
                <c:pt idx="594">
                  <c:v>9.960642894692466E-4</c:v>
                </c:pt>
                <c:pt idx="595">
                  <c:v>1.0073078113310143E-3</c:v>
                </c:pt>
                <c:pt idx="596">
                  <c:v>1.0129337281210469E-3</c:v>
                </c:pt>
                <c:pt idx="597">
                  <c:v>1.0185613209688564E-3</c:v>
                </c:pt>
                <c:pt idx="598">
                  <c:v>1.0241905887399436E-3</c:v>
                </c:pt>
                <c:pt idx="599">
                  <c:v>1.0354576371781753E-3</c:v>
                </c:pt>
                <c:pt idx="600">
                  <c:v>1.0467243798428186E-3</c:v>
                </c:pt>
                <c:pt idx="601">
                  <c:v>1.0523620010388947E-3</c:v>
                </c:pt>
                <c:pt idx="602">
                  <c:v>1.0580012887708391E-3</c:v>
                </c:pt>
                <c:pt idx="603">
                  <c:v>1.0636422419446751E-3</c:v>
                </c:pt>
                <c:pt idx="604">
                  <c:v>1.0749328581853869E-3</c:v>
                </c:pt>
                <c:pt idx="605">
                  <c:v>1.0862226806146106E-3</c:v>
                </c:pt>
                <c:pt idx="606">
                  <c:v>1.0918719400901558E-3</c:v>
                </c:pt>
                <c:pt idx="607">
                  <c:v>1.0975228567822713E-3</c:v>
                </c:pt>
                <c:pt idx="608">
                  <c:v>1.1031754293943632E-3</c:v>
                </c:pt>
                <c:pt idx="609">
                  <c:v>1.1144894903132607E-3</c:v>
                </c:pt>
                <c:pt idx="610">
                  <c:v>1.1258022514896648E-3</c:v>
                </c:pt>
                <c:pt idx="611">
                  <c:v>1.1314630832801561E-3</c:v>
                </c:pt>
                <c:pt idx="612">
                  <c:v>1.1371255628058207E-3</c:v>
                </c:pt>
                <c:pt idx="613">
                  <c:v>1.1427896887295402E-3</c:v>
                </c:pt>
                <c:pt idx="614">
                  <c:v>1.1541270714913658E-3</c:v>
                </c:pt>
                <c:pt idx="615">
                  <c:v>1.1654626302704395E-3</c:v>
                </c:pt>
                <c:pt idx="616">
                  <c:v>1.1711349682086954E-3</c:v>
                </c:pt>
                <c:pt idx="617">
                  <c:v>1.1768089446843855E-3</c:v>
                </c:pt>
                <c:pt idx="618">
                  <c:v>1.1824845579551562E-3</c:v>
                </c:pt>
                <c:pt idx="619">
                  <c:v>1.1938451395133115E-3</c:v>
                </c:pt>
                <c:pt idx="620">
                  <c:v>1.2052033546780525E-3</c:v>
                </c:pt>
                <c:pt idx="621">
                  <c:v>1.2108871329210369E-3</c:v>
                </c:pt>
                <c:pt idx="622">
                  <c:v>1.2165725400579525E-3</c:v>
                </c:pt>
                <c:pt idx="623">
                  <c:v>1.2222595747516788E-3</c:v>
                </c:pt>
                <c:pt idx="624">
                  <c:v>1.2336432322393601E-3</c:v>
                </c:pt>
                <c:pt idx="625">
                  <c:v>1.2450239625954199E-3</c:v>
                </c:pt>
                <c:pt idx="626">
                  <c:v>1.2507191149758665E-3</c:v>
                </c:pt>
                <c:pt idx="627">
                  <c:v>1.2564158868903991E-3</c:v>
                </c:pt>
                <c:pt idx="628">
                  <c:v>1.2621142769613728E-3</c:v>
                </c:pt>
                <c:pt idx="629">
                  <c:v>1.2735208875964208E-3</c:v>
                </c:pt>
                <c:pt idx="630">
                  <c:v>1.2849239917025414E-3</c:v>
                </c:pt>
                <c:pt idx="631">
                  <c:v>1.2906304523368048E-3</c:v>
                </c:pt>
                <c:pt idx="632">
                  <c:v>1.2963385230237332E-3</c:v>
                </c:pt>
                <c:pt idx="633">
                  <c:v>1.3020482024262037E-3</c:v>
                </c:pt>
                <c:pt idx="634">
                  <c:v>1.3134776433213929E-3</c:v>
                </c:pt>
                <c:pt idx="635">
                  <c:v>1.3249029800438278E-3</c:v>
                </c:pt>
                <c:pt idx="636">
                  <c:v>1.3306206827240331E-3</c:v>
                </c:pt>
                <c:pt idx="637">
                  <c:v>1.3363399861375689E-3</c:v>
                </c:pt>
                <c:pt idx="638">
                  <c:v>1.3420608887852186E-3</c:v>
                </c:pt>
                <c:pt idx="639">
                  <c:v>1.3535130373528907E-3</c:v>
                </c:pt>
                <c:pt idx="640">
                  <c:v>1.3647457060015024E-3</c:v>
                </c:pt>
                <c:pt idx="641">
                  <c:v>1.3700497440944542E-3</c:v>
                </c:pt>
                <c:pt idx="642">
                  <c:v>1.3753624170368631E-3</c:v>
                </c:pt>
                <c:pt idx="643">
                  <c:v>1.3806837602469764E-3</c:v>
                </c:pt>
                <c:pt idx="644">
                  <c:v>1.3913608276410999E-3</c:v>
                </c:pt>
                <c:pt idx="645">
                  <c:v>1.4020565414550458E-3</c:v>
                </c:pt>
                <c:pt idx="646">
                  <c:v>1.4074217653324431E-3</c:v>
                </c:pt>
                <c:pt idx="647">
                  <c:v>1.4127958712982396E-3</c:v>
                </c:pt>
                <c:pt idx="648">
                  <c:v>1.4181788945681023E-3</c:v>
                </c:pt>
                <c:pt idx="649">
                  <c:v>1.4289804365879546E-3</c:v>
                </c:pt>
                <c:pt idx="650">
                  <c:v>1.4398008673115906E-3</c:v>
                </c:pt>
                <c:pt idx="651">
                  <c:v>1.4452290068363541E-3</c:v>
                </c:pt>
                <c:pt idx="652">
                  <c:v>1.4506662755266312E-3</c:v>
                </c:pt>
                <c:pt idx="653">
                  <c:v>1.4561127087196987E-3</c:v>
                </c:pt>
                <c:pt idx="654">
                  <c:v>1.4670421960655967E-3</c:v>
                </c:pt>
                <c:pt idx="655">
                  <c:v>1.4779907918472718E-3</c:v>
                </c:pt>
                <c:pt idx="656">
                  <c:v>1.4834835768031619E-3</c:v>
                </c:pt>
                <c:pt idx="657">
                  <c:v>1.4889857379209071E-3</c:v>
                </c:pt>
                <c:pt idx="658">
                  <c:v>1.4944973107404403E-3</c:v>
                </c:pt>
                <c:pt idx="659">
                  <c:v>1.5055582146939479E-3</c:v>
                </c:pt>
                <c:pt idx="660">
                  <c:v>1.5166384233515633E-3</c:v>
                </c:pt>
                <c:pt idx="661">
                  <c:v>1.522197583483748E-3</c:v>
                </c:pt>
                <c:pt idx="662">
                  <c:v>1.5277663668959783E-3</c:v>
                </c:pt>
                <c:pt idx="663">
                  <c:v>1.5333448090066573E-3</c:v>
                </c:pt>
                <c:pt idx="664">
                  <c:v>1.5445406010930671E-3</c:v>
                </c:pt>
                <c:pt idx="665">
                  <c:v>1.5557558701275809E-3</c:v>
                </c:pt>
                <c:pt idx="666">
                  <c:v>1.5613831351021538E-3</c:v>
                </c:pt>
                <c:pt idx="667">
                  <c:v>1.5670202705562954E-3</c:v>
                </c:pt>
                <c:pt idx="668">
                  <c:v>1.5726673117058333E-3</c:v>
                </c:pt>
                <c:pt idx="669">
                  <c:v>1.584001463992131E-3</c:v>
                </c:pt>
                <c:pt idx="670">
                  <c:v>1.5953552403708163E-3</c:v>
                </c:pt>
                <c:pt idx="671">
                  <c:v>1.60105233997746E-3</c:v>
                </c:pt>
                <c:pt idx="672">
                  <c:v>1.6067595571419176E-3</c:v>
                </c:pt>
                <c:pt idx="673">
                  <c:v>1.6124769272421523E-3</c:v>
                </c:pt>
                <c:pt idx="674">
                  <c:v>1.6239529120142464E-3</c:v>
                </c:pt>
                <c:pt idx="675">
                  <c:v>1.6354486423315487E-3</c:v>
                </c:pt>
                <c:pt idx="676">
                  <c:v>1.6412173064430571E-3</c:v>
                </c:pt>
                <c:pt idx="677">
                  <c:v>1.6469963350693522E-3</c:v>
                </c:pt>
                <c:pt idx="678">
                  <c:v>1.652785763710011E-3</c:v>
                </c:pt>
                <c:pt idx="679">
                  <c:v>1.6644070538935419E-3</c:v>
                </c:pt>
                <c:pt idx="680">
                  <c:v>1.6760481844772623E-3</c:v>
                </c:pt>
                <c:pt idx="681">
                  <c:v>1.6818901426038284E-3</c:v>
                </c:pt>
                <c:pt idx="682">
                  <c:v>1.6877427124861238E-3</c:v>
                </c:pt>
                <c:pt idx="683">
                  <c:v>1.6936059295832463E-3</c:v>
                </c:pt>
                <c:pt idx="684">
                  <c:v>1.7053759984221259E-3</c:v>
                </c:pt>
                <c:pt idx="685">
                  <c:v>1.7171659747635553E-3</c:v>
                </c:pt>
                <c:pt idx="686">
                  <c:v>1.7230829569038124E-3</c:v>
                </c:pt>
                <c:pt idx="687">
                  <c:v>1.7290107978789602E-3</c:v>
                </c:pt>
                <c:pt idx="688">
                  <c:v>1.7349495329860474E-3</c:v>
                </c:pt>
                <c:pt idx="689">
                  <c:v>1.7468718542484765E-3</c:v>
                </c:pt>
                <c:pt idx="690">
                  <c:v>1.758814121850183E-3</c:v>
                </c:pt>
                <c:pt idx="691">
                  <c:v>1.7648078575592148E-3</c:v>
                </c:pt>
                <c:pt idx="692">
                  <c:v>1.7708126993447113E-3</c:v>
                </c:pt>
                <c:pt idx="693">
                  <c:v>1.7768286823821985E-3</c:v>
                </c:pt>
                <c:pt idx="694">
                  <c:v>1.7889067302431973E-3</c:v>
                </c:pt>
                <c:pt idx="695">
                  <c:v>1.8010047337236096E-3</c:v>
                </c:pt>
                <c:pt idx="696">
                  <c:v>1.8131733283841967E-3</c:v>
                </c:pt>
                <c:pt idx="697">
                  <c:v>1.831492735162376E-3</c:v>
                </c:pt>
                <c:pt idx="698">
                  <c:v>1.8437499190346364E-3</c:v>
                </c:pt>
                <c:pt idx="699">
                  <c:v>1.8529890710647196E-3</c:v>
                </c:pt>
                <c:pt idx="700">
                  <c:v>1.8622420519947035E-3</c:v>
                </c:pt>
                <c:pt idx="701">
                  <c:v>1.8746419778512898E-3</c:v>
                </c:pt>
                <c:pt idx="702">
                  <c:v>1.8870617857614928E-3</c:v>
                </c:pt>
                <c:pt idx="703">
                  <c:v>1.8932961610295589E-3</c:v>
                </c:pt>
                <c:pt idx="704">
                  <c:v>1.8995423836955709E-3</c:v>
                </c:pt>
                <c:pt idx="705">
                  <c:v>1.9058004888946746E-3</c:v>
                </c:pt>
                <c:pt idx="706">
                  <c:v>1.9183665671779744E-3</c:v>
                </c:pt>
                <c:pt idx="707">
                  <c:v>1.9309524424259118E-3</c:v>
                </c:pt>
                <c:pt idx="708">
                  <c:v>1.9372704904382304E-3</c:v>
                </c:pt>
                <c:pt idx="709">
                  <c:v>1.9436006328077578E-3</c:v>
                </c:pt>
                <c:pt idx="710">
                  <c:v>1.9499429050344019E-3</c:v>
                </c:pt>
                <c:pt idx="711">
                  <c:v>1.9626786119938343E-3</c:v>
                </c:pt>
                <c:pt idx="712">
                  <c:v>1.9754339972425164E-3</c:v>
                </c:pt>
                <c:pt idx="713">
                  <c:v>1.9818374477686071E-3</c:v>
                </c:pt>
                <c:pt idx="714">
                  <c:v>1.9882532397736204E-3</c:v>
                </c:pt>
                <c:pt idx="715">
                  <c:v>1.9946814086764702E-3</c:v>
                </c:pt>
                <c:pt idx="716">
                  <c:v>2.0075902212023365E-3</c:v>
                </c:pt>
                <c:pt idx="717">
                  <c:v>2.0205185587675854E-3</c:v>
                </c:pt>
                <c:pt idx="718">
                  <c:v>2.0270091415389713E-3</c:v>
                </c:pt>
                <c:pt idx="719">
                  <c:v>2.0335123127492648E-3</c:v>
                </c:pt>
                <c:pt idx="720">
                  <c:v>2.0400281082226697E-3</c:v>
                </c:pt>
                <c:pt idx="721">
                  <c:v>2.0531135037466885E-3</c:v>
                </c:pt>
                <c:pt idx="722">
                  <c:v>2.066218235170024E-3</c:v>
                </c:pt>
                <c:pt idx="723">
                  <c:v>2.0727976798397647E-3</c:v>
                </c:pt>
                <c:pt idx="724">
                  <c:v>2.0793899603140094E-3</c:v>
                </c:pt>
                <c:pt idx="725">
                  <c:v>2.0859951118496842E-3</c:v>
                </c:pt>
                <c:pt idx="726">
                  <c:v>2.0992605685975318E-3</c:v>
                </c:pt>
                <c:pt idx="727">
                  <c:v>2.1125451349206683E-3</c:v>
                </c:pt>
                <c:pt idx="728">
                  <c:v>2.1192151713065621E-3</c:v>
                </c:pt>
                <c:pt idx="729">
                  <c:v>2.1258982906603198E-3</c:v>
                </c:pt>
                <c:pt idx="730">
                  <c:v>2.1325945281578766E-3</c:v>
                </c:pt>
                <c:pt idx="731">
                  <c:v>2.14604352471365E-3</c:v>
                </c:pt>
                <c:pt idx="732">
                  <c:v>2.1595113662658933E-3</c:v>
                </c:pt>
                <c:pt idx="733">
                  <c:v>2.1662737242289639E-3</c:v>
                </c:pt>
                <c:pt idx="734">
                  <c:v>2.1730494122020787E-3</c:v>
                </c:pt>
                <c:pt idx="735">
                  <c:v>2.1798384655233238E-3</c:v>
                </c:pt>
                <c:pt idx="736">
                  <c:v>2.1934744811242671E-3</c:v>
                </c:pt>
                <c:pt idx="737">
                  <c:v>2.2071290376737894E-3</c:v>
                </c:pt>
                <c:pt idx="738">
                  <c:v>2.2139854469562527E-3</c:v>
                </c:pt>
                <c:pt idx="739">
                  <c:v>2.2208554333318642E-3</c:v>
                </c:pt>
                <c:pt idx="740">
                  <c:v>2.2277390321792912E-3</c:v>
                </c:pt>
                <c:pt idx="741">
                  <c:v>2.2415655468492803E-3</c:v>
                </c:pt>
                <c:pt idx="742">
                  <c:v>2.2554102575104043E-3</c:v>
                </c:pt>
                <c:pt idx="743">
                  <c:v>2.2623624478978251E-3</c:v>
                </c:pt>
                <c:pt idx="744">
                  <c:v>2.269328462461907E-3</c:v>
                </c:pt>
                <c:pt idx="745">
                  <c:v>2.2763083366218991E-3</c:v>
                </c:pt>
                <c:pt idx="746">
                  <c:v>2.2903288310221347E-3</c:v>
                </c:pt>
                <c:pt idx="747">
                  <c:v>2.3043671342022711E-3</c:v>
                </c:pt>
                <c:pt idx="748">
                  <c:v>2.311416835483103E-3</c:v>
                </c:pt>
                <c:pt idx="749">
                  <c:v>2.3184806079840021E-3</c:v>
                </c:pt>
                <c:pt idx="750">
                  <c:v>2.3255584871648017E-3</c:v>
                </c:pt>
                <c:pt idx="751">
                  <c:v>2.3397764426885243E-3</c:v>
                </c:pt>
                <c:pt idx="752">
                  <c:v>2.3540117761558094E-3</c:v>
                </c:pt>
                <c:pt idx="753">
                  <c:v>2.3611607181214566E-3</c:v>
                </c:pt>
                <c:pt idx="754">
                  <c:v>2.3683239783104811E-3</c:v>
                </c:pt>
                <c:pt idx="755">
                  <c:v>2.3755015923448723E-3</c:v>
                </c:pt>
                <c:pt idx="756">
                  <c:v>2.389920491010365E-3</c:v>
                </c:pt>
                <c:pt idx="757">
                  <c:v>2.4043562917982959E-3</c:v>
                </c:pt>
                <c:pt idx="758">
                  <c:v>2.4116062040810864E-3</c:v>
                </c:pt>
                <c:pt idx="759">
                  <c:v>2.4188706819151893E-3</c:v>
                </c:pt>
                <c:pt idx="760">
                  <c:v>2.4261497605174214E-3</c:v>
                </c:pt>
                <c:pt idx="761">
                  <c:v>2.4407730851320904E-3</c:v>
                </c:pt>
                <c:pt idx="762">
                  <c:v>2.4554127896188531E-3</c:v>
                </c:pt>
                <c:pt idx="763">
                  <c:v>2.4627654020162927E-3</c:v>
                </c:pt>
                <c:pt idx="764">
                  <c:v>2.4701328270908081E-3</c:v>
                </c:pt>
                <c:pt idx="765">
                  <c:v>2.4775151001808515E-3</c:v>
                </c:pt>
                <c:pt idx="766">
                  <c:v>2.4923463342901111E-3</c:v>
                </c:pt>
                <c:pt idx="767">
                  <c:v>2.5066574781700702E-3</c:v>
                </c:pt>
                <c:pt idx="768">
                  <c:v>2.513033521220431E-3</c:v>
                </c:pt>
                <c:pt idx="769">
                  <c:v>2.5194107943878408E-3</c:v>
                </c:pt>
                <c:pt idx="770">
                  <c:v>2.5385864775375471E-3</c:v>
                </c:pt>
                <c:pt idx="771">
                  <c:v>2.5577000321573319E-3</c:v>
                </c:pt>
                <c:pt idx="772">
                  <c:v>2.5640857987910275E-3</c:v>
                </c:pt>
                <c:pt idx="773">
                  <c:v>2.5704727620296866E-3</c:v>
                </c:pt>
                <c:pt idx="774">
                  <c:v>2.5832689383649089E-3</c:v>
                </c:pt>
                <c:pt idx="775">
                  <c:v>2.5960324955314369E-3</c:v>
                </c:pt>
                <c:pt idx="776">
                  <c:v>2.602425377931419E-3</c:v>
                </c:pt>
                <c:pt idx="777">
                  <c:v>2.6088194316908377E-3</c:v>
                </c:pt>
                <c:pt idx="778">
                  <c:v>2.6152146522306352E-3</c:v>
                </c:pt>
                <c:pt idx="779">
                  <c:v>2.6280278842415123E-3</c:v>
                </c:pt>
                <c:pt idx="780">
                  <c:v>2.6408071205407612E-3</c:v>
                </c:pt>
                <c:pt idx="781">
                  <c:v>2.6472081129424634E-3</c:v>
                </c:pt>
                <c:pt idx="782">
                  <c:v>2.6536102469600408E-3</c:v>
                </c:pt>
                <c:pt idx="783">
                  <c:v>2.6696505424564938E-3</c:v>
                </c:pt>
                <c:pt idx="784">
                  <c:v>2.6856378953642799E-3</c:v>
                </c:pt>
                <c:pt idx="785">
                  <c:v>2.6920467911836364E-3</c:v>
                </c:pt>
                <c:pt idx="786">
                  <c:v>2.6984567991184209E-3</c:v>
                </c:pt>
                <c:pt idx="787">
                  <c:v>2.7048679150758525E-3</c:v>
                </c:pt>
                <c:pt idx="788">
                  <c:v>2.7177140543473196E-3</c:v>
                </c:pt>
                <c:pt idx="789">
                  <c:v>2.7305233742776574E-3</c:v>
                </c:pt>
                <c:pt idx="790">
                  <c:v>2.7369399668493587E-3</c:v>
                </c:pt>
                <c:pt idx="791">
                  <c:v>2.7433576420765361E-3</c:v>
                </c:pt>
                <c:pt idx="792">
                  <c:v>2.7497763959069294E-3</c:v>
                </c:pt>
                <c:pt idx="793">
                  <c:v>2.7626383869754217E-3</c:v>
                </c:pt>
                <c:pt idx="794">
                  <c:v>2.7754621113120423E-3</c:v>
                </c:pt>
                <c:pt idx="795">
                  <c:v>2.7818861941732017E-3</c:v>
                </c:pt>
                <c:pt idx="796">
                  <c:v>2.7883113301893337E-3</c:v>
                </c:pt>
                <c:pt idx="797">
                  <c:v>2.794737515227126E-3</c:v>
                </c:pt>
                <c:pt idx="798">
                  <c:v>2.8076149568812001E-3</c:v>
                </c:pt>
                <c:pt idx="799">
                  <c:v>2.8204526606998253E-3</c:v>
                </c:pt>
                <c:pt idx="800">
                  <c:v>2.8268840272657877E-3</c:v>
                </c:pt>
                <c:pt idx="801">
                  <c:v>2.833316417567238E-3</c:v>
                </c:pt>
                <c:pt idx="802">
                  <c:v>2.8397498272682425E-3</c:v>
                </c:pt>
                <c:pt idx="803">
                  <c:v>2.8526423182875533E-3</c:v>
                </c:pt>
                <c:pt idx="804">
                  <c:v>2.8654935765504478E-3</c:v>
                </c:pt>
                <c:pt idx="805">
                  <c:v>2.8719320202768828E-3</c:v>
                </c:pt>
                <c:pt idx="806">
                  <c:v>2.8783714583192946E-3</c:v>
                </c:pt>
                <c:pt idx="807">
                  <c:v>2.8848118862606956E-3</c:v>
                </c:pt>
                <c:pt idx="808">
                  <c:v>2.8977190253321791E-3</c:v>
                </c:pt>
                <c:pt idx="809">
                  <c:v>2.9105834131340565E-3</c:v>
                </c:pt>
                <c:pt idx="810">
                  <c:v>2.9170287275169619E-3</c:v>
                </c:pt>
                <c:pt idx="811">
                  <c:v>2.923475006593684E-3</c:v>
                </c:pt>
                <c:pt idx="812">
                  <c:v>2.9299222461903747E-3</c:v>
                </c:pt>
                <c:pt idx="813">
                  <c:v>2.9428436322701851E-3</c:v>
                </c:pt>
                <c:pt idx="814">
                  <c:v>2.9557207244762717E-3</c:v>
                </c:pt>
                <c:pt idx="815">
                  <c:v>2.9621727029709201E-3</c:v>
                </c:pt>
                <c:pt idx="816">
                  <c:v>2.9686256167398171E-3</c:v>
                </c:pt>
                <c:pt idx="817">
                  <c:v>2.9750794613659674E-3</c:v>
                </c:pt>
                <c:pt idx="818">
                  <c:v>2.9880146931633906E-3</c:v>
                </c:pt>
                <c:pt idx="819">
                  <c:v>3.0009040649660312E-3</c:v>
                </c:pt>
                <c:pt idx="820">
                  <c:v>3.0073625010274985E-3</c:v>
                </c:pt>
                <c:pt idx="821">
                  <c:v>3.0138218426599499E-3</c:v>
                </c:pt>
                <c:pt idx="822">
                  <c:v>3.020282085892148E-3</c:v>
                </c:pt>
                <c:pt idx="823">
                  <c:v>3.033230762326086E-3</c:v>
                </c:pt>
                <c:pt idx="824">
                  <c:v>3.0461319885045938E-3</c:v>
                </c:pt>
                <c:pt idx="825">
                  <c:v>3.0525966755067073E-3</c:v>
                </c:pt>
                <c:pt idx="826">
                  <c:v>3.0590622388627976E-3</c:v>
                </c:pt>
                <c:pt idx="827">
                  <c:v>3.0655286739937667E-3</c:v>
                </c:pt>
                <c:pt idx="828">
                  <c:v>3.0784903938252143E-3</c:v>
                </c:pt>
                <c:pt idx="829">
                  <c:v>3.0914030494375785E-3</c:v>
                </c:pt>
                <c:pt idx="830">
                  <c:v>3.0978737809565838E-3</c:v>
                </c:pt>
                <c:pt idx="831">
                  <c:v>3.1043453591667689E-3</c:v>
                </c:pt>
                <c:pt idx="832">
                  <c:v>3.1108177797726979E-3</c:v>
                </c:pt>
                <c:pt idx="833">
                  <c:v>3.1237921418991203E-3</c:v>
                </c:pt>
                <c:pt idx="834">
                  <c:v>3.1367158018660592E-3</c:v>
                </c:pt>
                <c:pt idx="835">
                  <c:v>3.1431923713564308E-3</c:v>
                </c:pt>
                <c:pt idx="836">
                  <c:v>3.1496697579156793E-3</c:v>
                </c:pt>
                <c:pt idx="837">
                  <c:v>3.1561479574104606E-3</c:v>
                </c:pt>
                <c:pt idx="838">
                  <c:v>3.169134560700883E-3</c:v>
                </c:pt>
                <c:pt idx="839">
                  <c:v>3.182068800092322E-3</c:v>
                </c:pt>
                <c:pt idx="840">
                  <c:v>3.1885510008057131E-3</c:v>
                </c:pt>
                <c:pt idx="841">
                  <c:v>3.1950339892087933E-3</c:v>
                </c:pt>
                <c:pt idx="842">
                  <c:v>3.2015177610061176E-3</c:v>
                </c:pt>
                <c:pt idx="843">
                  <c:v>3.2145162043793517E-3</c:v>
                </c:pt>
                <c:pt idx="844">
                  <c:v>3.2274605980120038E-3</c:v>
                </c:pt>
                <c:pt idx="845">
                  <c:v>3.2339482236051049E-3</c:v>
                </c:pt>
                <c:pt idx="846">
                  <c:v>3.2404366073871061E-3</c:v>
                </c:pt>
                <c:pt idx="847">
                  <c:v>3.2469257448599406E-3</c:v>
                </c:pt>
                <c:pt idx="848">
                  <c:v>3.2599356271196659E-3</c:v>
                </c:pt>
                <c:pt idx="849">
                  <c:v>3.2728897500461391E-3</c:v>
                </c:pt>
                <c:pt idx="850">
                  <c:v>3.2793825938512481E-3</c:v>
                </c:pt>
                <c:pt idx="851">
                  <c:v>3.2858761662633916E-3</c:v>
                </c:pt>
                <c:pt idx="852">
                  <c:v>3.2923704631492123E-3</c:v>
                </c:pt>
                <c:pt idx="853">
                  <c:v>3.3053913831027184E-3</c:v>
                </c:pt>
                <c:pt idx="854">
                  <c:v>3.3183548101685845E-3</c:v>
                </c:pt>
                <c:pt idx="855">
                  <c:v>3.3248526656393671E-3</c:v>
                </c:pt>
                <c:pt idx="856">
                  <c:v>3.3313512203784331E-3</c:v>
                </c:pt>
                <c:pt idx="857">
                  <c:v>3.3378504699282307E-3</c:v>
                </c:pt>
                <c:pt idx="858">
                  <c:v>3.3508820264511146E-3</c:v>
                </c:pt>
                <c:pt idx="859">
                  <c:v>3.3638543325543958E-3</c:v>
                </c:pt>
                <c:pt idx="860">
                  <c:v>3.3703569933469352E-3</c:v>
                </c:pt>
                <c:pt idx="861">
                  <c:v>3.3768603236637392E-3</c:v>
                </c:pt>
                <c:pt idx="862">
                  <c:v>3.3833643193714427E-3</c:v>
                </c:pt>
                <c:pt idx="863">
                  <c:v>3.3964061113372288E-3</c:v>
                </c:pt>
                <c:pt idx="864">
                  <c:v>3.4093868715393029E-3</c:v>
                </c:pt>
                <c:pt idx="865">
                  <c:v>3.4158941309852873E-3</c:v>
                </c:pt>
                <c:pt idx="866">
                  <c:v>3.422402030292536E-3</c:v>
                </c:pt>
                <c:pt idx="867">
                  <c:v>3.428910565611348E-3</c:v>
                </c:pt>
                <c:pt idx="868">
                  <c:v>3.4419621919696917E-3</c:v>
                </c:pt>
                <c:pt idx="869">
                  <c:v>3.4549509811739446E-3</c:v>
                </c:pt>
                <c:pt idx="870">
                  <c:v>3.4614626326048585E-3</c:v>
                </c:pt>
                <c:pt idx="871">
                  <c:v>3.4679748945176752E-3</c:v>
                </c:pt>
                <c:pt idx="872">
                  <c:v>3.4744877629411166E-3</c:v>
                </c:pt>
                <c:pt idx="873">
                  <c:v>3.4875488224447864E-3</c:v>
                </c:pt>
                <c:pt idx="874">
                  <c:v>3.5005452155885798E-3</c:v>
                </c:pt>
                <c:pt idx="875">
                  <c:v>3.5070610525788472E-3</c:v>
                </c:pt>
                <c:pt idx="876">
                  <c:v>3.5135774704690074E-3</c:v>
                </c:pt>
                <c:pt idx="877">
                  <c:v>3.5200944653688247E-3</c:v>
                </c:pt>
                <c:pt idx="878">
                  <c:v>3.533164556935559E-3</c:v>
                </c:pt>
                <c:pt idx="879">
                  <c:v>3.5461681289525615E-3</c:v>
                </c:pt>
                <c:pt idx="880">
                  <c:v>3.5526879448737835E-3</c:v>
                </c:pt>
                <c:pt idx="881">
                  <c:v>3.5592083123965248E-3</c:v>
                </c:pt>
                <c:pt idx="882">
                  <c:v>3.5657292271037361E-3</c:v>
                </c:pt>
                <c:pt idx="883">
                  <c:v>3.5788079495972557E-3</c:v>
                </c:pt>
                <c:pt idx="884">
                  <c:v>3.5918182755148602E-3</c:v>
                </c:pt>
                <c:pt idx="885">
                  <c:v>3.5983418637789556E-3</c:v>
                </c:pt>
                <c:pt idx="886">
                  <c:v>3.6048659742245969E-3</c:v>
                </c:pt>
                <c:pt idx="887">
                  <c:v>3.6113906023942065E-3</c:v>
                </c:pt>
                <c:pt idx="888">
                  <c:v>3.6244775545538053E-3</c:v>
                </c:pt>
                <c:pt idx="889">
                  <c:v>3.6374942092798675E-3</c:v>
                </c:pt>
                <c:pt idx="890">
                  <c:v>3.64402136350117E-3</c:v>
                </c:pt>
                <c:pt idx="891">
                  <c:v>3.6505490102408723E-3</c:v>
                </c:pt>
                <c:pt idx="892">
                  <c:v>3.6570771452845356E-3</c:v>
                </c:pt>
                <c:pt idx="893">
                  <c:v>3.670171926005879E-3</c:v>
                </c:pt>
                <c:pt idx="894">
                  <c:v>3.6831944846152549E-3</c:v>
                </c:pt>
                <c:pt idx="895">
                  <c:v>3.6897249980837022E-3</c:v>
                </c:pt>
                <c:pt idx="896">
                  <c:v>3.6962559745694684E-3</c:v>
                </c:pt>
                <c:pt idx="897">
                  <c:v>3.7027874099796838E-3</c:v>
                </c:pt>
                <c:pt idx="898">
                  <c:v>3.7158896180687867E-3</c:v>
                </c:pt>
                <c:pt idx="899">
                  <c:v>3.7289176554009679E-3</c:v>
                </c:pt>
                <c:pt idx="900">
                  <c:v>3.7354513216899588E-3</c:v>
                </c:pt>
                <c:pt idx="901">
                  <c:v>3.7419854214951588E-3</c:v>
                </c:pt>
                <c:pt idx="902">
                  <c:v>3.7485199506426467E-3</c:v>
                </c:pt>
                <c:pt idx="903">
                  <c:v>3.7616291848670273E-3</c:v>
                </c:pt>
                <c:pt idx="904">
                  <c:v>3.7746622760423247E-3</c:v>
                </c:pt>
                <c:pt idx="905">
                  <c:v>3.7811988884819078E-3</c:v>
                </c:pt>
                <c:pt idx="906">
                  <c:v>3.7877359050581347E-3</c:v>
                </c:pt>
                <c:pt idx="907">
                  <c:v>3.794273321353933E-3</c:v>
                </c:pt>
                <c:pt idx="908">
                  <c:v>3.807389180574809E-3</c:v>
                </c:pt>
                <c:pt idx="909">
                  <c:v>3.8204269004974362E-3</c:v>
                </c:pt>
                <c:pt idx="910">
                  <c:v>3.8269662527011241E-3</c:v>
                </c:pt>
                <c:pt idx="911">
                  <c:v>3.833505979337667E-3</c:v>
                </c:pt>
                <c:pt idx="912">
                  <c:v>3.8400460763547044E-3</c:v>
                </c:pt>
                <c:pt idx="913">
                  <c:v>3.8531681593349967E-3</c:v>
                </c:pt>
                <c:pt idx="914">
                  <c:v>3.8662100830876875E-3</c:v>
                </c:pt>
                <c:pt idx="915">
                  <c:v>3.8727519683851171E-3</c:v>
                </c:pt>
                <c:pt idx="916">
                  <c:v>3.8792941986547269E-3</c:v>
                </c:pt>
                <c:pt idx="917">
                  <c:v>3.8858367698036307E-3</c:v>
                </c:pt>
                <c:pt idx="918">
                  <c:v>3.8989646752455929E-3</c:v>
                </c:pt>
                <c:pt idx="919">
                  <c:v>3.9120103778898744E-3</c:v>
                </c:pt>
                <c:pt idx="920">
                  <c:v>3.9185545897320474E-3</c:v>
                </c:pt>
                <c:pt idx="921">
                  <c:v>3.9250991171262224E-3</c:v>
                </c:pt>
                <c:pt idx="922">
                  <c:v>3.9316439557768867E-3</c:v>
                </c:pt>
                <c:pt idx="923">
                  <c:v>3.9447772824543004E-3</c:v>
                </c:pt>
                <c:pt idx="924">
                  <c:v>3.9578263390603937E-3</c:v>
                </c:pt>
                <c:pt idx="925">
                  <c:v>3.9643726709386309E-3</c:v>
                </c:pt>
                <c:pt idx="926">
                  <c:v>3.9709192887865639E-3</c:v>
                </c:pt>
                <c:pt idx="927">
                  <c:v>3.9774661885112984E-3</c:v>
                </c:pt>
                <c:pt idx="928">
                  <c:v>3.9906045351179847E-3</c:v>
                </c:pt>
                <c:pt idx="929">
                  <c:v>4.0036565207136722E-3</c:v>
                </c:pt>
                <c:pt idx="930">
                  <c:v>4.0102047660785616E-3</c:v>
                </c:pt>
                <c:pt idx="931">
                  <c:v>4.0167532679118607E-3</c:v>
                </c:pt>
                <c:pt idx="932">
                  <c:v>4.0233020220801462E-3</c:v>
                </c:pt>
                <c:pt idx="933">
                  <c:v>4.0364449873621514E-3</c:v>
                </c:pt>
                <c:pt idx="934">
                  <c:v>4.0494994770437333E-3</c:v>
                </c:pt>
                <c:pt idx="935">
                  <c:v>4.056049429305133E-3</c:v>
                </c:pt>
                <c:pt idx="936">
                  <c:v>4.0625996086146752E-3</c:v>
                </c:pt>
                <c:pt idx="937">
                  <c:v>4.069150010676835E-3</c:v>
                </c:pt>
                <c:pt idx="938">
                  <c:v>4.0822971932809394E-3</c:v>
                </c:pt>
                <c:pt idx="939">
                  <c:v>4.0953537622431535E-3</c:v>
                </c:pt>
                <c:pt idx="940">
                  <c:v>4.1019052148917627E-3</c:v>
                </c:pt>
                <c:pt idx="941">
                  <c:v>4.1084568650061196E-3</c:v>
                </c:pt>
                <c:pt idx="942">
                  <c:v>4.1150087084122679E-3</c:v>
                </c:pt>
                <c:pt idx="943">
                  <c:v>4.1281597070451882E-3</c:v>
                </c:pt>
                <c:pt idx="944">
                  <c:v>4.1412179303814845E-3</c:v>
                </c:pt>
                <c:pt idx="945">
                  <c:v>4.147770676826746E-3</c:v>
                </c:pt>
                <c:pt idx="946">
                  <c:v>4.154323591317427E-3</c:v>
                </c:pt>
                <c:pt idx="947">
                  <c:v>4.1608766695174736E-3</c:v>
                </c:pt>
                <c:pt idx="948">
                  <c:v>4.1740310827538384E-3</c:v>
                </c:pt>
                <c:pt idx="949">
                  <c:v>4.187090535648399E-3</c:v>
                </c:pt>
                <c:pt idx="950">
                  <c:v>4.1936443693805963E-3</c:v>
                </c:pt>
                <c:pt idx="951">
                  <c:v>4.2001983416162843E-3</c:v>
                </c:pt>
                <c:pt idx="952">
                  <c:v>4.2166569948542286E-3</c:v>
                </c:pt>
                <c:pt idx="953">
                  <c:v>4.2329701321105456E-3</c:v>
                </c:pt>
                <c:pt idx="954">
                  <c:v>4.2395248466602789E-3</c:v>
                </c:pt>
                <c:pt idx="955">
                  <c:v>4.2460796700904977E-3</c:v>
                </c:pt>
                <c:pt idx="956">
                  <c:v>4.2625419026788309E-3</c:v>
                </c:pt>
                <c:pt idx="957">
                  <c:v>4.2788552740762632E-3</c:v>
                </c:pt>
                <c:pt idx="958">
                  <c:v>4.2854106627307808E-3</c:v>
                </c:pt>
                <c:pt idx="959">
                  <c:v>4.2919661308453688E-3</c:v>
                </c:pt>
                <c:pt idx="960">
                  <c:v>4.2985216742055278E-3</c:v>
                </c:pt>
                <c:pt idx="961">
                  <c:v>4.3116839227404224E-3</c:v>
                </c:pt>
                <c:pt idx="962">
                  <c:v>4.3247445156092933E-3</c:v>
                </c:pt>
                <c:pt idx="963">
                  <c:v>4.3313003718987815E-3</c:v>
                </c:pt>
                <c:pt idx="964">
                  <c:v>4.3378562780657971E-3</c:v>
                </c:pt>
                <c:pt idx="965">
                  <c:v>4.3444122300579343E-3</c:v>
                </c:pt>
                <c:pt idx="966">
                  <c:v>4.3575762874396304E-3</c:v>
                </c:pt>
                <c:pt idx="967">
                  <c:v>4.3706364108124481E-3</c:v>
                </c:pt>
                <c:pt idx="968">
                  <c:v>4.3771925281858364E-3</c:v>
                </c:pt>
                <c:pt idx="969">
                  <c:v>4.3837486659757518E-3</c:v>
                </c:pt>
                <c:pt idx="970">
                  <c:v>4.3903048199676878E-3</c:v>
                </c:pt>
                <c:pt idx="971">
                  <c:v>4.403470284674668E-3</c:v>
                </c:pt>
                <c:pt idx="972">
                  <c:v>4.4165295138681344E-3</c:v>
                </c:pt>
                <c:pt idx="973">
                  <c:v>4.4230856857741434E-3</c:v>
                </c:pt>
                <c:pt idx="974">
                  <c:v>4.4296418485546022E-3</c:v>
                </c:pt>
                <c:pt idx="975">
                  <c:v>4.4361979980760491E-3</c:v>
                </c:pt>
                <c:pt idx="976">
                  <c:v>4.4493644685453301E-3</c:v>
                </c:pt>
                <c:pt idx="977">
                  <c:v>4.4624223789573036E-3</c:v>
                </c:pt>
                <c:pt idx="978">
                  <c:v>4.4689783987633984E-3</c:v>
                </c:pt>
                <c:pt idx="979">
                  <c:v>4.4755343801044572E-3</c:v>
                </c:pt>
                <c:pt idx="980">
                  <c:v>4.4820903185633443E-3</c:v>
                </c:pt>
                <c:pt idx="981">
                  <c:v>4.4952573931605613E-3</c:v>
                </c:pt>
                <c:pt idx="982">
                  <c:v>4.5083135601784027E-3</c:v>
                </c:pt>
                <c:pt idx="983">
                  <c:v>4.5148692214544636E-3</c:v>
                </c:pt>
                <c:pt idx="984">
                  <c:v>4.521424814642302E-3</c:v>
                </c:pt>
                <c:pt idx="985">
                  <c:v>4.5279803354868762E-3</c:v>
                </c:pt>
                <c:pt idx="986">
                  <c:v>4.5411476126519575E-3</c:v>
                </c:pt>
                <c:pt idx="987">
                  <c:v>4.5542016116689541E-3</c:v>
                </c:pt>
                <c:pt idx="988">
                  <c:v>4.5607567078225532E-3</c:v>
                </c:pt>
                <c:pt idx="989">
                  <c:v>4.5673117063457641E-3</c:v>
                </c:pt>
                <c:pt idx="990">
                  <c:v>4.5738666031051138E-3</c:v>
                </c:pt>
                <c:pt idx="991">
                  <c:v>4.5870336810927177E-3</c:v>
                </c:pt>
                <c:pt idx="992">
                  <c:v>4.6000850876460686E-3</c:v>
                </c:pt>
                <c:pt idx="993">
                  <c:v>4.60663941204405E-3</c:v>
                </c:pt>
                <c:pt idx="994">
                  <c:v>4.6131936094315424E-3</c:v>
                </c:pt>
                <c:pt idx="995">
                  <c:v>4.6197476754724484E-3</c:v>
                </c:pt>
                <c:pt idx="996">
                  <c:v>4.6329141526192238E-3</c:v>
                </c:pt>
                <c:pt idx="997">
                  <c:v>4.645962542082261E-3</c:v>
                </c:pt>
                <c:pt idx="998">
                  <c:v>4.6525158883344037E-3</c:v>
                </c:pt>
                <c:pt idx="999">
                  <c:v>4.6590690779527832E-3</c:v>
                </c:pt>
                <c:pt idx="1000">
                  <c:v>4.6656221067633936E-3</c:v>
                </c:pt>
                <c:pt idx="1001">
                  <c:v>4.6787875813094626E-3</c:v>
                </c:pt>
                <c:pt idx="1002">
                  <c:v>4.691832529313311E-3</c:v>
                </c:pt>
                <c:pt idx="1003">
                  <c:v>4.6983846907455171E-3</c:v>
                </c:pt>
                <c:pt idx="1004">
                  <c:v>4.7049366660827539E-3</c:v>
                </c:pt>
                <c:pt idx="1005">
                  <c:v>4.7114884510294375E-3</c:v>
                </c:pt>
                <c:pt idx="1006">
                  <c:v>4.7246525212640772E-3</c:v>
                </c:pt>
                <c:pt idx="1007">
                  <c:v>4.7376936033493508E-3</c:v>
                </c:pt>
                <c:pt idx="1008">
                  <c:v>4.7442443734899368E-3</c:v>
                </c:pt>
                <c:pt idx="1009">
                  <c:v>4.7507949279932682E-3</c:v>
                </c:pt>
                <c:pt idx="1010">
                  <c:v>4.7573452625637577E-3</c:v>
                </c:pt>
                <c:pt idx="1011">
                  <c:v>4.7705075265523384E-3</c:v>
                </c:pt>
                <c:pt idx="1012">
                  <c:v>4.7835443184422064E-3</c:v>
                </c:pt>
                <c:pt idx="1013">
                  <c:v>4.7900934906166589E-3</c:v>
                </c:pt>
                <c:pt idx="1014">
                  <c:v>4.7966424177736406E-3</c:v>
                </c:pt>
                <c:pt idx="1015">
                  <c:v>4.8031910954149373E-3</c:v>
                </c:pt>
                <c:pt idx="1016">
                  <c:v>4.8163511513337233E-3</c:v>
                </c:pt>
                <c:pt idx="1017">
                  <c:v>4.8293832285991045E-3</c:v>
                </c:pt>
                <c:pt idx="1018">
                  <c:v>4.8359305964163759E-3</c:v>
                </c:pt>
                <c:pt idx="1019">
                  <c:v>4.8424776895117346E-3</c:v>
                </c:pt>
                <c:pt idx="1020">
                  <c:v>4.8622465242701453E-3</c:v>
                </c:pt>
                <c:pt idx="1021">
                  <c:v>4.8819785145030898E-3</c:v>
                </c:pt>
                <c:pt idx="1022">
                  <c:v>4.888972639240402E-3</c:v>
                </c:pt>
                <c:pt idx="1023">
                  <c:v>4.8959672545889083E-3</c:v>
                </c:pt>
                <c:pt idx="1024">
                  <c:v>4.9100241465555973E-3</c:v>
                </c:pt>
                <c:pt idx="1025">
                  <c:v>4.9239505309569753E-3</c:v>
                </c:pt>
                <c:pt idx="1026">
                  <c:v>4.9309475311194719E-3</c:v>
                </c:pt>
                <c:pt idx="1027">
                  <c:v>4.9379449946612055E-3</c:v>
                </c:pt>
                <c:pt idx="1028">
                  <c:v>4.9449429169219445E-3</c:v>
                </c:pt>
                <c:pt idx="1029">
                  <c:v>4.959007641282492E-3</c:v>
                </c:pt>
                <c:pt idx="1030">
                  <c:v>4.972939103313743E-3</c:v>
                </c:pt>
                <c:pt idx="1031">
                  <c:v>4.9799392515353222E-3</c:v>
                </c:pt>
                <c:pt idx="1032">
                  <c:v>4.9869398312844477E-3</c:v>
                </c:pt>
                <c:pt idx="1033">
                  <c:v>4.9939408380629755E-3</c:v>
                </c:pt>
                <c:pt idx="1034">
                  <c:v>5.008012963510138E-3</c:v>
                </c:pt>
                <c:pt idx="1035">
                  <c:v>5.0219490444546244E-3</c:v>
                </c:pt>
                <c:pt idx="1036">
                  <c:v>5.0289521181380529E-3</c:v>
                </c:pt>
                <c:pt idx="1037">
                  <c:v>5.0359555916999216E-3</c:v>
                </c:pt>
                <c:pt idx="1038">
                  <c:v>5.0429594603989365E-3</c:v>
                </c:pt>
                <c:pt idx="1039">
                  <c:v>5.0570385556818771E-3</c:v>
                </c:pt>
                <c:pt idx="1040">
                  <c:v>5.0709787967656017E-3</c:v>
                </c:pt>
                <c:pt idx="1041">
                  <c:v>5.0779845735160287E-3</c:v>
                </c:pt>
                <c:pt idx="1042">
                  <c:v>5.0849907182931326E-3</c:v>
                </c:pt>
                <c:pt idx="1043">
                  <c:v>5.0919972264366672E-3</c:v>
                </c:pt>
                <c:pt idx="1044">
                  <c:v>5.1060828602495561E-3</c:v>
                </c:pt>
                <c:pt idx="1045">
                  <c:v>5.1200268027525656E-3</c:v>
                </c:pt>
                <c:pt idx="1046">
                  <c:v>5.1270350600938503E-3</c:v>
                </c:pt>
                <c:pt idx="1047">
                  <c:v>5.134043653528971E-3</c:v>
                </c:pt>
                <c:pt idx="1048">
                  <c:v>5.1410525786813417E-3</c:v>
                </c:pt>
                <c:pt idx="1049">
                  <c:v>5.1551443196059862E-3</c:v>
                </c:pt>
                <c:pt idx="1050">
                  <c:v>5.1690915049602583E-3</c:v>
                </c:pt>
                <c:pt idx="1051">
                  <c:v>5.176102020213404E-3</c:v>
                </c:pt>
                <c:pt idx="1052">
                  <c:v>5.1831128399517021E-3</c:v>
                </c:pt>
                <c:pt idx="1053">
                  <c:v>5.1901239595148925E-3</c:v>
                </c:pt>
                <c:pt idx="1054">
                  <c:v>5.204221376233528E-3</c:v>
                </c:pt>
                <c:pt idx="1055">
                  <c:v>5.2181713457291334E-3</c:v>
                </c:pt>
                <c:pt idx="1056">
                  <c:v>5.2251838964985746E-3</c:v>
                </c:pt>
                <c:pt idx="1057">
                  <c:v>5.2321967199418272E-3</c:v>
                </c:pt>
                <c:pt idx="1058">
                  <c:v>5.2392098114391536E-3</c:v>
                </c:pt>
                <c:pt idx="1059">
                  <c:v>5.253312472555496E-3</c:v>
                </c:pt>
                <c:pt idx="1060">
                  <c:v>5.267264767519546E-3</c:v>
                </c:pt>
                <c:pt idx="1061">
                  <c:v>5.2742791313689511E-3</c:v>
                </c:pt>
                <c:pt idx="1062">
                  <c:v>5.2812937360402715E-3</c:v>
                </c:pt>
                <c:pt idx="1063">
                  <c:v>5.2883085769542858E-3</c:v>
                </c:pt>
                <c:pt idx="1064">
                  <c:v>5.3024160509901859E-3</c:v>
                </c:pt>
                <c:pt idx="1065">
                  <c:v>5.3163702129117498E-3</c:v>
                </c:pt>
                <c:pt idx="1066">
                  <c:v>5.3233861672424528E-3</c:v>
                </c:pt>
                <c:pt idx="1067">
                  <c:v>5.3304023305836635E-3</c:v>
                </c:pt>
                <c:pt idx="1068">
                  <c:v>5.3374186985182545E-3</c:v>
                </c:pt>
                <c:pt idx="1069">
                  <c:v>5.3515305539643824E-3</c:v>
                </c:pt>
                <c:pt idx="1070">
                  <c:v>5.3654861242817048E-3</c:v>
                </c:pt>
                <c:pt idx="1071">
                  <c:v>5.3725034466163731E-3</c:v>
                </c:pt>
                <c:pt idx="1072">
                  <c:v>5.3795209462311573E-3</c:v>
                </c:pt>
                <c:pt idx="1073">
                  <c:v>5.3865386185063006E-3</c:v>
                </c:pt>
                <c:pt idx="1074">
                  <c:v>5.4006544239133571E-3</c:v>
                </c:pt>
                <c:pt idx="1075">
                  <c:v>5.4146109441657918E-3</c:v>
                </c:pt>
                <c:pt idx="1076">
                  <c:v>5.4216294119458063E-3</c:v>
                </c:pt>
                <c:pt idx="1077">
                  <c:v>5.4286480252349828E-3</c:v>
                </c:pt>
                <c:pt idx="1078">
                  <c:v>5.4356667794540885E-3</c:v>
                </c:pt>
                <c:pt idx="1079">
                  <c:v>5.4497861032538428E-3</c:v>
                </c:pt>
                <c:pt idx="1080">
                  <c:v>5.4637431148960962E-3</c:v>
                </c:pt>
                <c:pt idx="1081">
                  <c:v>5.4707625056841687E-3</c:v>
                </c:pt>
                <c:pt idx="1082">
                  <c:v>5.4777820102104181E-3</c:v>
                </c:pt>
                <c:pt idx="1083">
                  <c:v>5.4848016238145583E-3</c:v>
                </c:pt>
                <c:pt idx="1084">
                  <c:v>5.4989240344110579E-3</c:v>
                </c:pt>
                <c:pt idx="1085">
                  <c:v>5.5128810790866971E-3</c:v>
                </c:pt>
                <c:pt idx="1086">
                  <c:v>5.5199011703642529E-3</c:v>
                </c:pt>
                <c:pt idx="1087">
                  <c:v>5.5269213435279177E-3</c:v>
                </c:pt>
                <c:pt idx="1088">
                  <c:v>5.5339415940389713E-3</c:v>
                </c:pt>
                <c:pt idx="1089">
                  <c:v>5.5480666597916778E-3</c:v>
                </c:pt>
                <c:pt idx="1090">
                  <c:v>5.5620232790663249E-3</c:v>
                </c:pt>
                <c:pt idx="1091">
                  <c:v>5.5690438483550746E-3</c:v>
                </c:pt>
                <c:pt idx="1092">
                  <c:v>5.5760644676778291E-3</c:v>
                </c:pt>
                <c:pt idx="1093">
                  <c:v>5.5830851326579634E-3</c:v>
                </c:pt>
                <c:pt idx="1094">
                  <c:v>5.5972124218243669E-3</c:v>
                </c:pt>
                <c:pt idx="1095">
                  <c:v>5.6111681573646583E-3</c:v>
                </c:pt>
                <c:pt idx="1096">
                  <c:v>5.6181889821050211E-3</c:v>
                </c:pt>
                <c:pt idx="1097">
                  <c:v>5.6252098251488277E-3</c:v>
                </c:pt>
                <c:pt idx="1098">
                  <c:v>5.632230681997869E-3</c:v>
                </c:pt>
                <c:pt idx="1099">
                  <c:v>5.6463597628922269E-3</c:v>
                </c:pt>
                <c:pt idx="1100">
                  <c:v>5.6603141564286448E-3</c:v>
                </c:pt>
                <c:pt idx="1101">
                  <c:v>5.6673350141823774E-3</c:v>
                </c:pt>
                <c:pt idx="1102">
                  <c:v>5.6743558583468561E-3</c:v>
                </c:pt>
                <c:pt idx="1103">
                  <c:v>5.6813766845859696E-3</c:v>
                </c:pt>
                <c:pt idx="1104">
                  <c:v>5.6955071254408771E-3</c:v>
                </c:pt>
                <c:pt idx="1105">
                  <c:v>5.7094597187440817E-3</c:v>
                </c:pt>
                <c:pt idx="1106">
                  <c:v>5.7164803868700771E-3</c:v>
                </c:pt>
                <c:pt idx="1107">
                  <c:v>5.7235010097977605E-3</c:v>
                </c:pt>
                <c:pt idx="1108">
                  <c:v>5.730521582907341E-3</c:v>
                </c:pt>
                <c:pt idx="1109">
                  <c:v>5.744652951856861E-3</c:v>
                </c:pt>
                <c:pt idx="1110">
                  <c:v>5.7586032867140398E-3</c:v>
                </c:pt>
                <c:pt idx="1111">
                  <c:v>5.7656235428140985E-3</c:v>
                </c:pt>
                <c:pt idx="1112">
                  <c:v>5.7726437218230797E-3</c:v>
                </c:pt>
                <c:pt idx="1113">
                  <c:v>5.7796638193643368E-3</c:v>
                </c:pt>
                <c:pt idx="1114">
                  <c:v>5.7937956845622203E-3</c:v>
                </c:pt>
                <c:pt idx="1115">
                  <c:v>5.8077433027804359E-3</c:v>
                </c:pt>
                <c:pt idx="1116">
                  <c:v>5.814762924334544E-3</c:v>
                </c:pt>
                <c:pt idx="1117">
                  <c:v>5.8217824370668742E-3</c:v>
                </c:pt>
                <c:pt idx="1118">
                  <c:v>5.8288018363981528E-3</c:v>
                </c:pt>
                <c:pt idx="1119">
                  <c:v>5.8429337659469472E-3</c:v>
                </c:pt>
                <c:pt idx="1120">
                  <c:v>5.8568782094645597E-3</c:v>
                </c:pt>
                <c:pt idx="1121">
                  <c:v>5.8638969739524633E-3</c:v>
                </c:pt>
                <c:pt idx="1122">
                  <c:v>5.8709155978068066E-3</c:v>
                </c:pt>
                <c:pt idx="1123">
                  <c:v>5.8779340765293588E-3</c:v>
                </c:pt>
                <c:pt idx="1124">
                  <c:v>5.8920656383959977E-3</c:v>
                </c:pt>
                <c:pt idx="1125">
                  <c:v>5.9060064492049719E-3</c:v>
                </c:pt>
                <c:pt idx="1126">
                  <c:v>5.9130241341061804E-3</c:v>
                </c:pt>
                <c:pt idx="1127">
                  <c:v>5.9200416466025354E-3</c:v>
                </c:pt>
                <c:pt idx="1128">
                  <c:v>5.9270589822363242E-3</c:v>
                </c:pt>
                <c:pt idx="1129">
                  <c:v>5.9411897443433365E-3</c:v>
                </c:pt>
                <c:pt idx="1130">
                  <c:v>5.9551264643980346E-3</c:v>
                </c:pt>
                <c:pt idx="1131">
                  <c:v>5.9621428471918177E-3</c:v>
                </c:pt>
                <c:pt idx="1132">
                  <c:v>5.9691590258904668E-3</c:v>
                </c:pt>
                <c:pt idx="1133">
                  <c:v>5.9761749958336437E-3</c:v>
                </c:pt>
                <c:pt idx="1134">
                  <c:v>5.990304526150356E-3</c:v>
                </c:pt>
                <c:pt idx="1135">
                  <c:v>6.0042366975600085E-3</c:v>
                </c:pt>
                <c:pt idx="1136">
                  <c:v>6.011251555846967E-3</c:v>
                </c:pt>
                <c:pt idx="1137">
                  <c:v>6.0182661780648081E-3</c:v>
                </c:pt>
                <c:pt idx="1138">
                  <c:v>6.0466221842060209E-3</c:v>
                </c:pt>
                <c:pt idx="1139">
                  <c:v>6.0957149537681039E-3</c:v>
                </c:pt>
                <c:pt idx="1140">
                  <c:v>6.1447935293080609E-3</c:v>
                </c:pt>
                <c:pt idx="1141">
                  <c:v>6.1938563530885699E-3</c:v>
                </c:pt>
                <c:pt idx="1142">
                  <c:v>6.2429018673316643E-3</c:v>
                </c:pt>
                <c:pt idx="1143">
                  <c:v>6.2919285143229623E-3</c:v>
                </c:pt>
                <c:pt idx="1144">
                  <c:v>6.340934736266921E-3</c:v>
                </c:pt>
                <c:pt idx="1145">
                  <c:v>6.3899189754142351E-3</c:v>
                </c:pt>
                <c:pt idx="1146">
                  <c:v>6.4388796739807902E-3</c:v>
                </c:pt>
                <c:pt idx="1147">
                  <c:v>6.4878152741939905E-3</c:v>
                </c:pt>
                <c:pt idx="1148">
                  <c:v>6.5367242182696192E-3</c:v>
                </c:pt>
                <c:pt idx="1149">
                  <c:v>6.58560494841185E-3</c:v>
                </c:pt>
                <c:pt idx="1150">
                  <c:v>6.6344559068306367E-3</c:v>
                </c:pt>
                <c:pt idx="1151">
                  <c:v>6.6832755357185657E-3</c:v>
                </c:pt>
                <c:pt idx="1152">
                  <c:v>6.73206227726246E-3</c:v>
                </c:pt>
                <c:pt idx="1153">
                  <c:v>6.7808145736549764E-3</c:v>
                </c:pt>
                <c:pt idx="1154">
                  <c:v>6.8295308670772541E-3</c:v>
                </c:pt>
                <c:pt idx="1155">
                  <c:v>6.8782095997047274E-3</c:v>
                </c:pt>
                <c:pt idx="1156">
                  <c:v>6.9268492137013532E-3</c:v>
                </c:pt>
                <c:pt idx="1157">
                  <c:v>6.975448151231225E-3</c:v>
                </c:pt>
                <c:pt idx="1158">
                  <c:v>7.0240048544527945E-3</c:v>
                </c:pt>
                <c:pt idx="1159">
                  <c:v>7.0725177655189021E-3</c:v>
                </c:pt>
                <c:pt idx="1160">
                  <c:v>7.1209853265710114E-3</c:v>
                </c:pt>
                <c:pt idx="1161">
                  <c:v>7.1694059797566111E-3</c:v>
                </c:pt>
                <c:pt idx="1162">
                  <c:v>7.2177781671944902E-3</c:v>
                </c:pt>
                <c:pt idx="1163">
                  <c:v>7.2661003310384728E-3</c:v>
                </c:pt>
                <c:pt idx="1164">
                  <c:v>7.3143709133963739E-3</c:v>
                </c:pt>
                <c:pt idx="1165">
                  <c:v>7.3625883563763518E-3</c:v>
                </c:pt>
                <c:pt idx="1166">
                  <c:v>7.4108852619788066E-3</c:v>
                </c:pt>
                <c:pt idx="1167">
                  <c:v>7.4614591755528372E-3</c:v>
                </c:pt>
                <c:pt idx="1168">
                  <c:v>7.5128770978870885E-3</c:v>
                </c:pt>
                <c:pt idx="1169">
                  <c:v>7.5643052933883851E-3</c:v>
                </c:pt>
                <c:pt idx="1170">
                  <c:v>7.6157426807598018E-3</c:v>
                </c:pt>
                <c:pt idx="1171">
                  <c:v>7.6671881786785148E-3</c:v>
                </c:pt>
                <c:pt idx="1172">
                  <c:v>7.7186407058189724E-3</c:v>
                </c:pt>
                <c:pt idx="1173">
                  <c:v>7.7700991808470864E-3</c:v>
                </c:pt>
                <c:pt idx="1174">
                  <c:v>7.8215625224491939E-3</c:v>
                </c:pt>
                <c:pt idx="1175">
                  <c:v>7.8730296492683597E-3</c:v>
                </c:pt>
                <c:pt idx="1176">
                  <c:v>7.9244994799854279E-3</c:v>
                </c:pt>
                <c:pt idx="1177">
                  <c:v>7.9759709332437607E-3</c:v>
                </c:pt>
                <c:pt idx="1178">
                  <c:v>8.0274429276955515E-3</c:v>
                </c:pt>
                <c:pt idx="1179">
                  <c:v>8.0789143819844575E-3</c:v>
                </c:pt>
                <c:pt idx="1180">
                  <c:v>8.1303842147629687E-3</c:v>
                </c:pt>
                <c:pt idx="1181">
                  <c:v>8.1818513446692467E-3</c:v>
                </c:pt>
                <c:pt idx="1182">
                  <c:v>8.2333146903213368E-3</c:v>
                </c:pt>
                <c:pt idx="1183">
                  <c:v>8.2847731703634894E-3</c:v>
                </c:pt>
                <c:pt idx="1184">
                  <c:v>8.3362257034314269E-3</c:v>
                </c:pt>
                <c:pt idx="1185">
                  <c:v>8.3876712081233807E-3</c:v>
                </c:pt>
                <c:pt idx="1186">
                  <c:v>8.439108603069595E-3</c:v>
                </c:pt>
                <c:pt idx="1187">
                  <c:v>8.4905368068859937E-3</c:v>
                </c:pt>
                <c:pt idx="1188">
                  <c:v>8.5419547381626066E-3</c:v>
                </c:pt>
                <c:pt idx="1189">
                  <c:v>8.5933613155272769E-3</c:v>
                </c:pt>
                <c:pt idx="1190">
                  <c:v>8.644755457576165E-3</c:v>
                </c:pt>
                <c:pt idx="1191">
                  <c:v>8.6961360828853463E-3</c:v>
                </c:pt>
                <c:pt idx="1192">
                  <c:v>8.7475021100745076E-3</c:v>
                </c:pt>
                <c:pt idx="1193">
                  <c:v>8.7988524577085146E-3</c:v>
                </c:pt>
                <c:pt idx="1194">
                  <c:v>8.8501860443842752E-3</c:v>
                </c:pt>
                <c:pt idx="1195">
                  <c:v>8.9015017886728415E-3</c:v>
                </c:pt>
                <c:pt idx="1196">
                  <c:v>8.952798609154166E-3</c:v>
                </c:pt>
                <c:pt idx="1197">
                  <c:v>9.004075424388143E-3</c:v>
                </c:pt>
                <c:pt idx="1198">
                  <c:v>9.0553311529609562E-3</c:v>
                </c:pt>
                <c:pt idx="1199">
                  <c:v>9.106564713409801E-3</c:v>
                </c:pt>
                <c:pt idx="1200">
                  <c:v>9.1577750243213314E-3</c:v>
                </c:pt>
                <c:pt idx="1201">
                  <c:v>9.2089610042274464E-3</c:v>
                </c:pt>
                <c:pt idx="1202">
                  <c:v>9.260121571680574E-3</c:v>
                </c:pt>
                <c:pt idx="1203">
                  <c:v>9.3112556452247287E-3</c:v>
                </c:pt>
                <c:pt idx="1204">
                  <c:v>9.3623621434128935E-3</c:v>
                </c:pt>
                <c:pt idx="1205">
                  <c:v>9.4134399847664949E-3</c:v>
                </c:pt>
                <c:pt idx="1206">
                  <c:v>9.464488087839118E-3</c:v>
                </c:pt>
                <c:pt idx="1207">
                  <c:v>9.5155053711354423E-3</c:v>
                </c:pt>
                <c:pt idx="1208">
                  <c:v>9.5664907531923266E-3</c:v>
                </c:pt>
                <c:pt idx="1209">
                  <c:v>9.6174431525209193E-3</c:v>
                </c:pt>
                <c:pt idx="1210">
                  <c:v>9.6683614876529878E-3</c:v>
                </c:pt>
                <c:pt idx="1211">
                  <c:v>9.7192446770830321E-3</c:v>
                </c:pt>
                <c:pt idx="1212">
                  <c:v>9.7700916393320038E-3</c:v>
                </c:pt>
                <c:pt idx="1213">
                  <c:v>9.8209012929009742E-3</c:v>
                </c:pt>
                <c:pt idx="1214">
                  <c:v>9.8716725562769635E-3</c:v>
                </c:pt>
                <c:pt idx="1215">
                  <c:v>9.9224043479676886E-3</c:v>
                </c:pt>
                <c:pt idx="1216">
                  <c:v>9.9730955864610425E-3</c:v>
                </c:pt>
                <c:pt idx="1217">
                  <c:v>1.0023745190242491E-2</c:v>
                </c:pt>
                <c:pt idx="1218">
                  <c:v>1.0074471630824328E-2</c:v>
                </c:pt>
                <c:pt idx="1219">
                  <c:v>1.0132364133024811E-2</c:v>
                </c:pt>
                <c:pt idx="1220">
                  <c:v>1.0194179166384813E-2</c:v>
                </c:pt>
                <c:pt idx="1221">
                  <c:v>1.0255559230703181E-2</c:v>
                </c:pt>
                <c:pt idx="1222">
                  <c:v>1.031649697274966E-2</c:v>
                </c:pt>
                <c:pt idx="1223">
                  <c:v>1.0376985039264913E-2</c:v>
                </c:pt>
                <c:pt idx="1224">
                  <c:v>1.0437016076973369E-2</c:v>
                </c:pt>
                <c:pt idx="1225">
                  <c:v>1.0496582732584499E-2</c:v>
                </c:pt>
                <c:pt idx="1226">
                  <c:v>1.0555677652753568E-2</c:v>
                </c:pt>
                <c:pt idx="1227">
                  <c:v>1.0614293484158257E-2</c:v>
                </c:pt>
                <c:pt idx="1228">
                  <c:v>1.0672422873430497E-2</c:v>
                </c:pt>
                <c:pt idx="1229">
                  <c:v>1.0730058467180994E-2</c:v>
                </c:pt>
                <c:pt idx="1230">
                  <c:v>1.0787192912023786E-2</c:v>
                </c:pt>
                <c:pt idx="1231">
                  <c:v>1.0843818854525513E-2</c:v>
                </c:pt>
                <c:pt idx="1232">
                  <c:v>1.089992894126476E-2</c:v>
                </c:pt>
                <c:pt idx="1233">
                  <c:v>1.0955515818787169E-2</c:v>
                </c:pt>
                <c:pt idx="1234">
                  <c:v>1.1010572133612697E-2</c:v>
                </c:pt>
                <c:pt idx="1235">
                  <c:v>1.1065090532266057E-2</c:v>
                </c:pt>
                <c:pt idx="1236">
                  <c:v>1.1119063661266639E-2</c:v>
                </c:pt>
                <c:pt idx="1237">
                  <c:v>1.1172484167077914E-2</c:v>
                </c:pt>
                <c:pt idx="1238">
                  <c:v>1.1225344696190069E-2</c:v>
                </c:pt>
                <c:pt idx="1239">
                  <c:v>1.1277637895069449E-2</c:v>
                </c:pt>
                <c:pt idx="1240">
                  <c:v>1.1329356410165935E-2</c:v>
                </c:pt>
                <c:pt idx="1241">
                  <c:v>1.1380492887920339E-2</c:v>
                </c:pt>
                <c:pt idx="1242">
                  <c:v>1.1431039974789224E-2</c:v>
                </c:pt>
                <c:pt idx="1243">
                  <c:v>1.1480990317159653E-2</c:v>
                </c:pt>
                <c:pt idx="1244">
                  <c:v>1.153033656147251E-2</c:v>
                </c:pt>
                <c:pt idx="1245">
                  <c:v>1.1579071354148878E-2</c:v>
                </c:pt>
                <c:pt idx="1246">
                  <c:v>1.1627187341568607E-2</c:v>
                </c:pt>
                <c:pt idx="1247">
                  <c:v>1.1674677170147333E-2</c:v>
                </c:pt>
                <c:pt idx="1248">
                  <c:v>1.1721533486274513E-2</c:v>
                </c:pt>
                <c:pt idx="1249">
                  <c:v>1.176774893633839E-2</c:v>
                </c:pt>
                <c:pt idx="1250">
                  <c:v>1.1813316166727766E-2</c:v>
                </c:pt>
                <c:pt idx="1251">
                  <c:v>1.185822782384542E-2</c:v>
                </c:pt>
                <c:pt idx="1252">
                  <c:v>1.190247655405781E-2</c:v>
                </c:pt>
                <c:pt idx="1253">
                  <c:v>1.194605500375486E-2</c:v>
                </c:pt>
                <c:pt idx="1254">
                  <c:v>1.1988955819328658E-2</c:v>
                </c:pt>
                <c:pt idx="1255">
                  <c:v>1.2031171647175369E-2</c:v>
                </c:pt>
                <c:pt idx="1256">
                  <c:v>1.2072695133668191E-2</c:v>
                </c:pt>
                <c:pt idx="1257">
                  <c:v>1.2113518925223008E-2</c:v>
                </c:pt>
                <c:pt idx="1258">
                  <c:v>1.2153635668230847E-2</c:v>
                </c:pt>
                <c:pt idx="1259">
                  <c:v>1.2193038009100409E-2</c:v>
                </c:pt>
                <c:pt idx="1260">
                  <c:v>1.2231718594248488E-2</c:v>
                </c:pt>
                <c:pt idx="1261">
                  <c:v>1.2269670070090407E-2</c:v>
                </c:pt>
                <c:pt idx="1262">
                  <c:v>1.2306885083071034E-2</c:v>
                </c:pt>
                <c:pt idx="1263">
                  <c:v>1.2343356279614704E-2</c:v>
                </c:pt>
                <c:pt idx="1264">
                  <c:v>1.2379076306179453E-2</c:v>
                </c:pt>
                <c:pt idx="1265">
                  <c:v>1.2414037809247519E-2</c:v>
                </c:pt>
                <c:pt idx="1266">
                  <c:v>1.2448233435263783E-2</c:v>
                </c:pt>
                <c:pt idx="1267">
                  <c:v>1.2481655830747944E-2</c:v>
                </c:pt>
                <c:pt idx="1268">
                  <c:v>1.2514297642198241E-2</c:v>
                </c:pt>
                <c:pt idx="1269">
                  <c:v>1.2546151516122594E-2</c:v>
                </c:pt>
                <c:pt idx="1270">
                  <c:v>1.2577210099087152E-2</c:v>
                </c:pt>
                <c:pt idx="1271">
                  <c:v>1.2612006996483807E-2</c:v>
                </c:pt>
                <c:pt idx="1272">
                  <c:v>1.2654125272286347E-2</c:v>
                </c:pt>
                <c:pt idx="1273">
                  <c:v>1.2696314806052527E-2</c:v>
                </c:pt>
                <c:pt idx="1274">
                  <c:v>1.2738451854951505E-2</c:v>
                </c:pt>
                <c:pt idx="1275">
                  <c:v>1.2780536240495837E-2</c:v>
                </c:pt>
                <c:pt idx="1276">
                  <c:v>1.2822567784226217E-2</c:v>
                </c:pt>
                <c:pt idx="1277">
                  <c:v>1.2864546307653539E-2</c:v>
                </c:pt>
                <c:pt idx="1278">
                  <c:v>1.2906471632316842E-2</c:v>
                </c:pt>
                <c:pt idx="1279">
                  <c:v>1.2948343579742753E-2</c:v>
                </c:pt>
                <c:pt idx="1280">
                  <c:v>1.2990161971457087E-2</c:v>
                </c:pt>
                <c:pt idx="1281">
                  <c:v>1.3031926628967459E-2</c:v>
                </c:pt>
                <c:pt idx="1282">
                  <c:v>1.3073637373832811E-2</c:v>
                </c:pt>
                <c:pt idx="1283">
                  <c:v>1.3115294027541767E-2</c:v>
                </c:pt>
                <c:pt idx="1284">
                  <c:v>1.3156896411640074E-2</c:v>
                </c:pt>
                <c:pt idx="1285">
                  <c:v>1.3198444347649507E-2</c:v>
                </c:pt>
                <c:pt idx="1286">
                  <c:v>1.3239937657085251E-2</c:v>
                </c:pt>
                <c:pt idx="1287">
                  <c:v>1.3281376161479083E-2</c:v>
                </c:pt>
                <c:pt idx="1288">
                  <c:v>1.3322759682350398E-2</c:v>
                </c:pt>
                <c:pt idx="1289">
                  <c:v>1.3364088041212027E-2</c:v>
                </c:pt>
                <c:pt idx="1290">
                  <c:v>1.3405361059604963E-2</c:v>
                </c:pt>
                <c:pt idx="1291">
                  <c:v>1.3446578559028893E-2</c:v>
                </c:pt>
                <c:pt idx="1292">
                  <c:v>1.3487740361029059E-2</c:v>
                </c:pt>
                <c:pt idx="1293">
                  <c:v>1.35288462871036E-2</c:v>
                </c:pt>
                <c:pt idx="1294">
                  <c:v>1.356989615878464E-2</c:v>
                </c:pt>
                <c:pt idx="1295">
                  <c:v>1.3610889797591957E-2</c:v>
                </c:pt>
                <c:pt idx="1296">
                  <c:v>1.3651827025032991E-2</c:v>
                </c:pt>
                <c:pt idx="1297">
                  <c:v>1.3692707662649175E-2</c:v>
                </c:pt>
                <c:pt idx="1298">
                  <c:v>1.373353153194065E-2</c:v>
                </c:pt>
                <c:pt idx="1299">
                  <c:v>1.3774298454424183E-2</c:v>
                </c:pt>
                <c:pt idx="1300">
                  <c:v>1.3815008251638974E-2</c:v>
                </c:pt>
                <c:pt idx="1301">
                  <c:v>1.3855660745082935E-2</c:v>
                </c:pt>
                <c:pt idx="1302">
                  <c:v>1.3896255756276411E-2</c:v>
                </c:pt>
                <c:pt idx="1303">
                  <c:v>1.393679310673902E-2</c:v>
                </c:pt>
                <c:pt idx="1304">
                  <c:v>1.3977272617989644E-2</c:v>
                </c:pt>
                <c:pt idx="1305">
                  <c:v>1.4017694111540666E-2</c:v>
                </c:pt>
                <c:pt idx="1306">
                  <c:v>1.4058057408915321E-2</c:v>
                </c:pt>
                <c:pt idx="1307">
                  <c:v>1.4098362331612962E-2</c:v>
                </c:pt>
                <c:pt idx="1308">
                  <c:v>1.4141754372885817E-2</c:v>
                </c:pt>
                <c:pt idx="1309">
                  <c:v>1.4184532625382192E-2</c:v>
                </c:pt>
                <c:pt idx="1310">
                  <c:v>1.4224652922868368E-2</c:v>
                </c:pt>
                <c:pt idx="1311">
                  <c:v>1.4264714106253391E-2</c:v>
                </c:pt>
                <c:pt idx="1312">
                  <c:v>1.4304715997038793E-2</c:v>
                </c:pt>
                <c:pt idx="1313">
                  <c:v>1.4344658416748583E-2</c:v>
                </c:pt>
                <c:pt idx="1314">
                  <c:v>1.4384541186888717E-2</c:v>
                </c:pt>
                <c:pt idx="1315">
                  <c:v>1.4424364128970251E-2</c:v>
                </c:pt>
                <c:pt idx="1316">
                  <c:v>1.4464127064526737E-2</c:v>
                </c:pt>
                <c:pt idx="1317">
                  <c:v>1.4503829815038923E-2</c:v>
                </c:pt>
                <c:pt idx="1318">
                  <c:v>1.4543472202033225E-2</c:v>
                </c:pt>
                <c:pt idx="1319">
                  <c:v>1.4583054047018009E-2</c:v>
                </c:pt>
                <c:pt idx="1320">
                  <c:v>1.4622575171512579E-2</c:v>
                </c:pt>
                <c:pt idx="1321">
                  <c:v>1.4662035397018191E-2</c:v>
                </c:pt>
                <c:pt idx="1322">
                  <c:v>1.4701434545058621E-2</c:v>
                </c:pt>
                <c:pt idx="1323">
                  <c:v>1.4742241993000456E-2</c:v>
                </c:pt>
                <c:pt idx="1324">
                  <c:v>1.480435455667909E-2</c:v>
                </c:pt>
                <c:pt idx="1325">
                  <c:v>1.4864170942983127E-2</c:v>
                </c:pt>
                <c:pt idx="1326">
                  <c:v>1.4911051277165969E-2</c:v>
                </c:pt>
                <c:pt idx="1327">
                  <c:v>1.4957441188168916E-2</c:v>
                </c:pt>
                <c:pt idx="1328">
                  <c:v>1.5003335932670494E-2</c:v>
                </c:pt>
                <c:pt idx="1329">
                  <c:v>1.5048730767314909E-2</c:v>
                </c:pt>
                <c:pt idx="1330">
                  <c:v>1.5093620948765098E-2</c:v>
                </c:pt>
                <c:pt idx="1331">
                  <c:v>1.5138001733668884E-2</c:v>
                </c:pt>
                <c:pt idx="1332">
                  <c:v>1.5181868378694641E-2</c:v>
                </c:pt>
                <c:pt idx="1333">
                  <c:v>1.5225216140468529E-2</c:v>
                </c:pt>
                <c:pt idx="1334">
                  <c:v>1.5268040275679674E-2</c:v>
                </c:pt>
                <c:pt idx="1335">
                  <c:v>1.531033604094211E-2</c:v>
                </c:pt>
                <c:pt idx="1336">
                  <c:v>1.5352098692928969E-2</c:v>
                </c:pt>
                <c:pt idx="1337">
                  <c:v>1.5393323488292332E-2</c:v>
                </c:pt>
                <c:pt idx="1338">
                  <c:v>1.5434005683675806E-2</c:v>
                </c:pt>
                <c:pt idx="1339">
                  <c:v>1.5474140535756036E-2</c:v>
                </c:pt>
                <c:pt idx="1340">
                  <c:v>1.5513723301180005E-2</c:v>
                </c:pt>
                <c:pt idx="1341">
                  <c:v>1.5552749236612344E-2</c:v>
                </c:pt>
                <c:pt idx="1342">
                  <c:v>1.5591213598718979E-2</c:v>
                </c:pt>
                <c:pt idx="1343">
                  <c:v>1.562911164416815E-2</c:v>
                </c:pt>
                <c:pt idx="1344">
                  <c:v>1.5666438629637226E-2</c:v>
                </c:pt>
                <c:pt idx="1345">
                  <c:v>1.5703189811819514E-2</c:v>
                </c:pt>
                <c:pt idx="1346">
                  <c:v>1.5739360447367408E-2</c:v>
                </c:pt>
                <c:pt idx="1347">
                  <c:v>1.5774945793009271E-2</c:v>
                </c:pt>
                <c:pt idx="1348">
                  <c:v>1.5809941105423064E-2</c:v>
                </c:pt>
                <c:pt idx="1349">
                  <c:v>1.5844341641318503E-2</c:v>
                </c:pt>
                <c:pt idx="1350">
                  <c:v>1.5878142657403393E-2</c:v>
                </c:pt>
                <c:pt idx="1351">
                  <c:v>1.5911339410413679E-2</c:v>
                </c:pt>
                <c:pt idx="1352">
                  <c:v>1.5943927157068178E-2</c:v>
                </c:pt>
                <c:pt idx="1353">
                  <c:v>1.597590115411025E-2</c:v>
                </c:pt>
                <c:pt idx="1354">
                  <c:v>1.600725665829153E-2</c:v>
                </c:pt>
                <c:pt idx="1355">
                  <c:v>1.6037988926355658E-2</c:v>
                </c:pt>
                <c:pt idx="1356">
                  <c:v>1.6068093215108943E-2</c:v>
                </c:pt>
                <c:pt idx="1357">
                  <c:v>1.6097564781299825E-2</c:v>
                </c:pt>
                <c:pt idx="1358">
                  <c:v>1.6126398881735893E-2</c:v>
                </c:pt>
                <c:pt idx="1359">
                  <c:v>1.6154590773232912E-2</c:v>
                </c:pt>
                <c:pt idx="1360">
                  <c:v>1.6182135712598588E-2</c:v>
                </c:pt>
                <c:pt idx="1361">
                  <c:v>1.6209028956685897E-2</c:v>
                </c:pt>
                <c:pt idx="1362">
                  <c:v>1.6235265762318936E-2</c:v>
                </c:pt>
                <c:pt idx="1363">
                  <c:v>1.6260841386386813E-2</c:v>
                </c:pt>
                <c:pt idx="1364">
                  <c:v>1.6285751085752163E-2</c:v>
                </c:pt>
                <c:pt idx="1365">
                  <c:v>1.6309990117321854E-2</c:v>
                </c:pt>
                <c:pt idx="1366">
                  <c:v>1.633355373800767E-2</c:v>
                </c:pt>
                <c:pt idx="1367">
                  <c:v>1.6356437204750683E-2</c:v>
                </c:pt>
                <c:pt idx="1368">
                  <c:v>1.6378635774470379E-2</c:v>
                </c:pt>
                <c:pt idx="1369">
                  <c:v>1.6400144704170134E-2</c:v>
                </c:pt>
                <c:pt idx="1370">
                  <c:v>1.6420959250816863E-2</c:v>
                </c:pt>
                <c:pt idx="1371">
                  <c:v>1.6441074671417529E-2</c:v>
                </c:pt>
                <c:pt idx="1372">
                  <c:v>1.6460486223014666E-2</c:v>
                </c:pt>
                <c:pt idx="1373">
                  <c:v>1.6479189162658656E-2</c:v>
                </c:pt>
                <c:pt idx="1374">
                  <c:v>1.6497178747391653E-2</c:v>
                </c:pt>
                <c:pt idx="1375">
                  <c:v>1.6521448009182649E-2</c:v>
                </c:pt>
                <c:pt idx="1376">
                  <c:v>1.6552307591677438E-2</c:v>
                </c:pt>
                <c:pt idx="1377">
                  <c:v>1.6582915108611769E-2</c:v>
                </c:pt>
                <c:pt idx="1378">
                  <c:v>1.6613269070203756E-2</c:v>
                </c:pt>
                <c:pt idx="1379">
                  <c:v>1.6643367986642992E-2</c:v>
                </c:pt>
                <c:pt idx="1380">
                  <c:v>1.6673210368142802E-2</c:v>
                </c:pt>
                <c:pt idx="1381">
                  <c:v>1.6702794724905663E-2</c:v>
                </c:pt>
                <c:pt idx="1382">
                  <c:v>1.6732119567129129E-2</c:v>
                </c:pt>
                <c:pt idx="1383">
                  <c:v>1.6761183405034945E-2</c:v>
                </c:pt>
                <c:pt idx="1384">
                  <c:v>1.678998474880547E-2</c:v>
                </c:pt>
                <c:pt idx="1385">
                  <c:v>1.6818522108676525E-2</c:v>
                </c:pt>
                <c:pt idx="1386">
                  <c:v>1.6846793994827466E-2</c:v>
                </c:pt>
                <c:pt idx="1387">
                  <c:v>1.6874798917479818E-2</c:v>
                </c:pt>
                <c:pt idx="1388">
                  <c:v>1.6902535386833704E-2</c:v>
                </c:pt>
                <c:pt idx="1389">
                  <c:v>1.6930001913114352E-2</c:v>
                </c:pt>
                <c:pt idx="1390">
                  <c:v>1.6957197006520094E-2</c:v>
                </c:pt>
                <c:pt idx="1391">
                  <c:v>1.6984119177268879E-2</c:v>
                </c:pt>
                <c:pt idx="1392">
                  <c:v>1.7010766935563661E-2</c:v>
                </c:pt>
                <c:pt idx="1393">
                  <c:v>1.7037138791627326E-2</c:v>
                </c:pt>
                <c:pt idx="1394">
                  <c:v>1.7063233255685449E-2</c:v>
                </c:pt>
                <c:pt idx="1395">
                  <c:v>1.708904883793172E-2</c:v>
                </c:pt>
                <c:pt idx="1396">
                  <c:v>1.7114584048603387E-2</c:v>
                </c:pt>
                <c:pt idx="1397">
                  <c:v>1.713983739791192E-2</c:v>
                </c:pt>
                <c:pt idx="1398">
                  <c:v>1.7164807396083708E-2</c:v>
                </c:pt>
                <c:pt idx="1399">
                  <c:v>1.7189492553342855E-2</c:v>
                </c:pt>
                <c:pt idx="1400">
                  <c:v>1.7213891379905533E-2</c:v>
                </c:pt>
                <c:pt idx="1401">
                  <c:v>1.7238002386020704E-2</c:v>
                </c:pt>
                <c:pt idx="1402">
                  <c:v>1.7261824081889192E-2</c:v>
                </c:pt>
                <c:pt idx="1403">
                  <c:v>1.7285354977762311E-2</c:v>
                </c:pt>
                <c:pt idx="1404">
                  <c:v>1.730859358386673E-2</c:v>
                </c:pt>
                <c:pt idx="1405">
                  <c:v>1.7331538410439405E-2</c:v>
                </c:pt>
                <c:pt idx="1406">
                  <c:v>1.7354187967721937E-2</c:v>
                </c:pt>
                <c:pt idx="1407">
                  <c:v>1.7376540765949171E-2</c:v>
                </c:pt>
                <c:pt idx="1408">
                  <c:v>1.7398595315366729E-2</c:v>
                </c:pt>
                <c:pt idx="1409">
                  <c:v>1.7420350126225396E-2</c:v>
                </c:pt>
                <c:pt idx="1410">
                  <c:v>1.7441803708763911E-2</c:v>
                </c:pt>
                <c:pt idx="1411">
                  <c:v>1.7462954573238106E-2</c:v>
                </c:pt>
                <c:pt idx="1412">
                  <c:v>1.7483801229903687E-2</c:v>
                </c:pt>
                <c:pt idx="1413">
                  <c:v>1.750434218901642E-2</c:v>
                </c:pt>
                <c:pt idx="1414">
                  <c:v>1.7524575960838101E-2</c:v>
                </c:pt>
                <c:pt idx="1415">
                  <c:v>1.7544501055619336E-2</c:v>
                </c:pt>
                <c:pt idx="1416">
                  <c:v>1.7564115983646076E-2</c:v>
                </c:pt>
                <c:pt idx="1417">
                  <c:v>1.7583419255176057E-2</c:v>
                </c:pt>
                <c:pt idx="1418">
                  <c:v>1.7602409380479547E-2</c:v>
                </c:pt>
                <c:pt idx="1419">
                  <c:v>1.7621084869845302E-2</c:v>
                </c:pt>
                <c:pt idx="1420">
                  <c:v>1.7639444233540195E-2</c:v>
                </c:pt>
                <c:pt idx="1421">
                  <c:v>1.7657485981855747E-2</c:v>
                </c:pt>
                <c:pt idx="1422">
                  <c:v>1.7675208625073557E-2</c:v>
                </c:pt>
                <c:pt idx="1423">
                  <c:v>1.7692610673477042E-2</c:v>
                </c:pt>
                <c:pt idx="1424">
                  <c:v>1.7709690637386408E-2</c:v>
                </c:pt>
                <c:pt idx="1425">
                  <c:v>1.7726447027083512E-2</c:v>
                </c:pt>
                <c:pt idx="1426">
                  <c:v>1.7742964370674314E-2</c:v>
                </c:pt>
                <c:pt idx="1427">
                  <c:v>1.7764416048436298E-2</c:v>
                </c:pt>
                <c:pt idx="1428">
                  <c:v>1.7788692003415162E-2</c:v>
                </c:pt>
                <c:pt idx="1429">
                  <c:v>1.7812701974421481E-2</c:v>
                </c:pt>
                <c:pt idx="1430">
                  <c:v>1.7836444586075133E-2</c:v>
                </c:pt>
                <c:pt idx="1431">
                  <c:v>1.7859918462976014E-2</c:v>
                </c:pt>
                <c:pt idx="1432">
                  <c:v>1.7883122229750532E-2</c:v>
                </c:pt>
                <c:pt idx="1433">
                  <c:v>1.790605451102276E-2</c:v>
                </c:pt>
                <c:pt idx="1434">
                  <c:v>1.7928713931408803E-2</c:v>
                </c:pt>
                <c:pt idx="1435">
                  <c:v>1.7951099115528526E-2</c:v>
                </c:pt>
                <c:pt idx="1436">
                  <c:v>1.7973208688005692E-2</c:v>
                </c:pt>
                <c:pt idx="1437">
                  <c:v>1.7995041273479701E-2</c:v>
                </c:pt>
                <c:pt idx="1438">
                  <c:v>1.8016595496565174E-2</c:v>
                </c:pt>
                <c:pt idx="1439">
                  <c:v>1.8037869981892666E-2</c:v>
                </c:pt>
                <c:pt idx="1440">
                  <c:v>1.805886335411459E-2</c:v>
                </c:pt>
                <c:pt idx="1441">
                  <c:v>1.807957423784165E-2</c:v>
                </c:pt>
                <c:pt idx="1442">
                  <c:v>1.8100001257735681E-2</c:v>
                </c:pt>
                <c:pt idx="1443">
                  <c:v>1.8120143038411304E-2</c:v>
                </c:pt>
                <c:pt idx="1444">
                  <c:v>1.8139998204540365E-2</c:v>
                </c:pt>
                <c:pt idx="1445">
                  <c:v>1.8159565380742006E-2</c:v>
                </c:pt>
                <c:pt idx="1446">
                  <c:v>1.8178843191681324E-2</c:v>
                </c:pt>
                <c:pt idx="1447">
                  <c:v>1.8197830261999955E-2</c:v>
                </c:pt>
                <c:pt idx="1448">
                  <c:v>1.8216525216356833E-2</c:v>
                </c:pt>
                <c:pt idx="1449">
                  <c:v>1.8234926679405145E-2</c:v>
                </c:pt>
                <c:pt idx="1450">
                  <c:v>1.8253033275815657E-2</c:v>
                </c:pt>
                <c:pt idx="1451">
                  <c:v>1.8270843630236323E-2</c:v>
                </c:pt>
                <c:pt idx="1452">
                  <c:v>1.8288356367344581E-2</c:v>
                </c:pt>
                <c:pt idx="1453">
                  <c:v>1.8305570111801155E-2</c:v>
                </c:pt>
                <c:pt idx="1454">
                  <c:v>1.8322483488290776E-2</c:v>
                </c:pt>
                <c:pt idx="1455">
                  <c:v>1.8339095121464397E-2</c:v>
                </c:pt>
                <c:pt idx="1456">
                  <c:v>1.8355403636026262E-2</c:v>
                </c:pt>
                <c:pt idx="1457">
                  <c:v>1.8371407656664535E-2</c:v>
                </c:pt>
                <c:pt idx="1458">
                  <c:v>1.8387105808034088E-2</c:v>
                </c:pt>
                <c:pt idx="1459">
                  <c:v>1.8402496714855141E-2</c:v>
                </c:pt>
                <c:pt idx="1460">
                  <c:v>1.8417579001809157E-2</c:v>
                </c:pt>
                <c:pt idx="1461">
                  <c:v>1.8432351293596924E-2</c:v>
                </c:pt>
                <c:pt idx="1462">
                  <c:v>1.8446812214915544E-2</c:v>
                </c:pt>
                <c:pt idx="1463">
                  <c:v>1.84609603904702E-2</c:v>
                </c:pt>
                <c:pt idx="1464">
                  <c:v>1.8474794444980094E-2</c:v>
                </c:pt>
                <c:pt idx="1465">
                  <c:v>1.8488313003167039E-2</c:v>
                </c:pt>
                <c:pt idx="1466">
                  <c:v>1.850151468971507E-2</c:v>
                </c:pt>
                <c:pt idx="1467">
                  <c:v>1.8514398129392262E-2</c:v>
                </c:pt>
                <c:pt idx="1468">
                  <c:v>1.8526961946882897E-2</c:v>
                </c:pt>
                <c:pt idx="1469">
                  <c:v>1.8539204766955645E-2</c:v>
                </c:pt>
                <c:pt idx="1470">
                  <c:v>1.8551125214324674E-2</c:v>
                </c:pt>
                <c:pt idx="1471">
                  <c:v>1.856272191373096E-2</c:v>
                </c:pt>
                <c:pt idx="1472">
                  <c:v>1.8573993489936619E-2</c:v>
                </c:pt>
                <c:pt idx="1473">
                  <c:v>1.8584938567678767E-2</c:v>
                </c:pt>
                <c:pt idx="1474">
                  <c:v>1.8595555771721822E-2</c:v>
                </c:pt>
                <c:pt idx="1475">
                  <c:v>1.8605843726817117E-2</c:v>
                </c:pt>
                <c:pt idx="1476">
                  <c:v>1.8615801057749421E-2</c:v>
                </c:pt>
                <c:pt idx="1477">
                  <c:v>1.8625426389256017E-2</c:v>
                </c:pt>
                <c:pt idx="1478">
                  <c:v>1.8634718346142727E-2</c:v>
                </c:pt>
                <c:pt idx="1479">
                  <c:v>1.8646901572924653E-2</c:v>
                </c:pt>
                <c:pt idx="1480">
                  <c:v>1.8664257700017554E-2</c:v>
                </c:pt>
                <c:pt idx="1481">
                  <c:v>1.8681440126962073E-2</c:v>
                </c:pt>
                <c:pt idx="1482">
                  <c:v>1.8698358317040229E-2</c:v>
                </c:pt>
                <c:pt idx="1483">
                  <c:v>1.8715011092761316E-2</c:v>
                </c:pt>
                <c:pt idx="1484">
                  <c:v>1.8731397276686056E-2</c:v>
                </c:pt>
                <c:pt idx="1485">
                  <c:v>1.8747515691339804E-2</c:v>
                </c:pt>
                <c:pt idx="1486">
                  <c:v>1.876336515925903E-2</c:v>
                </c:pt>
                <c:pt idx="1487">
                  <c:v>1.8778944502997212E-2</c:v>
                </c:pt>
                <c:pt idx="1488">
                  <c:v>1.8794252545084433E-2</c:v>
                </c:pt>
                <c:pt idx="1489">
                  <c:v>1.8809288108102791E-2</c:v>
                </c:pt>
                <c:pt idx="1490">
                  <c:v>1.8824050014564879E-2</c:v>
                </c:pt>
                <c:pt idx="1491">
                  <c:v>1.8838537087058727E-2</c:v>
                </c:pt>
                <c:pt idx="1492">
                  <c:v>1.8852748148120487E-2</c:v>
                </c:pt>
                <c:pt idx="1493">
                  <c:v>1.8866682020321445E-2</c:v>
                </c:pt>
                <c:pt idx="1494">
                  <c:v>1.8880337526221806E-2</c:v>
                </c:pt>
                <c:pt idx="1495">
                  <c:v>1.8893713488393995E-2</c:v>
                </c:pt>
                <c:pt idx="1496">
                  <c:v>1.8906808729411192E-2</c:v>
                </c:pt>
                <c:pt idx="1497">
                  <c:v>1.8919622071835861E-2</c:v>
                </c:pt>
                <c:pt idx="1498">
                  <c:v>1.8932152338248874E-2</c:v>
                </c:pt>
                <c:pt idx="1499">
                  <c:v>1.8944398351249604E-2</c:v>
                </c:pt>
                <c:pt idx="1500">
                  <c:v>1.8956358933392346E-2</c:v>
                </c:pt>
                <c:pt idx="1501">
                  <c:v>1.8968032907296518E-2</c:v>
                </c:pt>
                <c:pt idx="1502">
                  <c:v>1.8979419095525127E-2</c:v>
                </c:pt>
                <c:pt idx="1503">
                  <c:v>1.8990516320694966E-2</c:v>
                </c:pt>
                <c:pt idx="1504">
                  <c:v>1.9001323405395648E-2</c:v>
                </c:pt>
                <c:pt idx="1505">
                  <c:v>1.9011839172230285E-2</c:v>
                </c:pt>
                <c:pt idx="1506">
                  <c:v>1.9022062443815612E-2</c:v>
                </c:pt>
                <c:pt idx="1507">
                  <c:v>1.9031992042747383E-2</c:v>
                </c:pt>
                <c:pt idx="1508">
                  <c:v>1.9041626791658401E-2</c:v>
                </c:pt>
                <c:pt idx="1509">
                  <c:v>1.9050965513149169E-2</c:v>
                </c:pt>
                <c:pt idx="1510">
                  <c:v>1.9060007029863296E-2</c:v>
                </c:pt>
                <c:pt idx="1511">
                  <c:v>1.9068750164406567E-2</c:v>
                </c:pt>
                <c:pt idx="1512">
                  <c:v>1.9077193739428146E-2</c:v>
                </c:pt>
                <c:pt idx="1513">
                  <c:v>1.9085336577557007E-2</c:v>
                </c:pt>
                <c:pt idx="1514">
                  <c:v>1.9093177501442619E-2</c:v>
                </c:pt>
                <c:pt idx="1515">
                  <c:v>1.9100715333714526E-2</c:v>
                </c:pt>
                <c:pt idx="1516">
                  <c:v>1.9108950138630131E-2</c:v>
                </c:pt>
                <c:pt idx="1517">
                  <c:v>1.9115841742021203E-2</c:v>
                </c:pt>
                <c:pt idx="1518">
                  <c:v>1.9122419335916702E-2</c:v>
                </c:pt>
                <c:pt idx="1519">
                  <c:v>1.9128688960639236E-2</c:v>
                </c:pt>
                <c:pt idx="1520">
                  <c:v>1.9134649438872817E-2</c:v>
                </c:pt>
                <c:pt idx="1521">
                  <c:v>1.9140299593282364E-2</c:v>
                </c:pt>
                <c:pt idx="1522">
                  <c:v>1.9145638246548642E-2</c:v>
                </c:pt>
                <c:pt idx="1523">
                  <c:v>1.9150664221362565E-2</c:v>
                </c:pt>
                <c:pt idx="1524">
                  <c:v>1.9155376340402198E-2</c:v>
                </c:pt>
                <c:pt idx="1525">
                  <c:v>1.9159773426373424E-2</c:v>
                </c:pt>
                <c:pt idx="1526">
                  <c:v>1.9163854301969565E-2</c:v>
                </c:pt>
                <c:pt idx="1527">
                  <c:v>1.9167617789900449E-2</c:v>
                </c:pt>
                <c:pt idx="1528">
                  <c:v>1.917106271288101E-2</c:v>
                </c:pt>
                <c:pt idx="1529">
                  <c:v>1.917418789362561E-2</c:v>
                </c:pt>
                <c:pt idx="1530">
                  <c:v>1.9176992154842396E-2</c:v>
                </c:pt>
                <c:pt idx="1531">
                  <c:v>1.9182681576617587E-2</c:v>
                </c:pt>
                <c:pt idx="1532">
                  <c:v>1.9193532512185248E-2</c:v>
                </c:pt>
                <c:pt idx="1533">
                  <c:v>1.9204235436151556E-2</c:v>
                </c:pt>
                <c:pt idx="1534">
                  <c:v>1.9214700668523821E-2</c:v>
                </c:pt>
                <c:pt idx="1535">
                  <c:v>1.9224927322833783E-2</c:v>
                </c:pt>
                <c:pt idx="1536">
                  <c:v>1.9234914512595139E-2</c:v>
                </c:pt>
                <c:pt idx="1537">
                  <c:v>1.9244661351378953E-2</c:v>
                </c:pt>
                <c:pt idx="1538">
                  <c:v>1.9254166952680486E-2</c:v>
                </c:pt>
                <c:pt idx="1539">
                  <c:v>1.9263430430069915E-2</c:v>
                </c:pt>
                <c:pt idx="1540">
                  <c:v>1.9272450897088102E-2</c:v>
                </c:pt>
                <c:pt idx="1541">
                  <c:v>1.9281227467269887E-2</c:v>
                </c:pt>
                <c:pt idx="1542">
                  <c:v>1.9289759254173134E-2</c:v>
                </c:pt>
                <c:pt idx="1543">
                  <c:v>1.9298045371349808E-2</c:v>
                </c:pt>
                <c:pt idx="1544">
                  <c:v>1.9306084932351902E-2</c:v>
                </c:pt>
                <c:pt idx="1545">
                  <c:v>1.9313877050731492E-2</c:v>
                </c:pt>
                <c:pt idx="1546">
                  <c:v>1.9321420840069797E-2</c:v>
                </c:pt>
                <c:pt idx="1547">
                  <c:v>1.9328715413913525E-2</c:v>
                </c:pt>
                <c:pt idx="1548">
                  <c:v>1.9335759885827117E-2</c:v>
                </c:pt>
                <c:pt idx="1549">
                  <c:v>1.9342553369398611E-2</c:v>
                </c:pt>
                <c:pt idx="1550">
                  <c:v>1.9349094978187587E-2</c:v>
                </c:pt>
                <c:pt idx="1551">
                  <c:v>1.9355383825777398E-2</c:v>
                </c:pt>
                <c:pt idx="1552">
                  <c:v>1.93614190257347E-2</c:v>
                </c:pt>
                <c:pt idx="1553">
                  <c:v>1.9367199691667478E-2</c:v>
                </c:pt>
                <c:pt idx="1554">
                  <c:v>1.9372724937132421E-2</c:v>
                </c:pt>
                <c:pt idx="1555">
                  <c:v>1.9377993875750898E-2</c:v>
                </c:pt>
                <c:pt idx="1556">
                  <c:v>1.9383005621081584E-2</c:v>
                </c:pt>
                <c:pt idx="1557">
                  <c:v>1.9387759286747977E-2</c:v>
                </c:pt>
                <c:pt idx="1558">
                  <c:v>1.9392253986340043E-2</c:v>
                </c:pt>
                <c:pt idx="1559">
                  <c:v>1.9396488833460606E-2</c:v>
                </c:pt>
                <c:pt idx="1560">
                  <c:v>1.9400462941719689E-2</c:v>
                </c:pt>
                <c:pt idx="1561">
                  <c:v>1.9404175424734545E-2</c:v>
                </c:pt>
                <c:pt idx="1562">
                  <c:v>1.9407625396106638E-2</c:v>
                </c:pt>
                <c:pt idx="1563">
                  <c:v>1.9410811969462222E-2</c:v>
                </c:pt>
                <c:pt idx="1564">
                  <c:v>1.9413734258417727E-2</c:v>
                </c:pt>
                <c:pt idx="1565">
                  <c:v>1.9416391376614554E-2</c:v>
                </c:pt>
                <c:pt idx="1566">
                  <c:v>1.9418782437655498E-2</c:v>
                </c:pt>
                <c:pt idx="1567">
                  <c:v>1.942090655519747E-2</c:v>
                </c:pt>
                <c:pt idx="1568">
                  <c:v>1.9423398458079E-2</c:v>
                </c:pt>
                <c:pt idx="1569">
                  <c:v>1.9424555222537269E-2</c:v>
                </c:pt>
                <c:pt idx="1570">
                  <c:v>1.9425834604392331E-2</c:v>
                </c:pt>
                <c:pt idx="1571">
                  <c:v>1.9426843370698395E-2</c:v>
                </c:pt>
                <c:pt idx="1572">
                  <c:v>1.9427580635096003E-2</c:v>
                </c:pt>
                <c:pt idx="1573">
                  <c:v>1.9428045511257225E-2</c:v>
                </c:pt>
                <c:pt idx="1574">
                  <c:v>1.9428237112839412E-2</c:v>
                </c:pt>
                <c:pt idx="1575">
                  <c:v>1.9428154553514251E-2</c:v>
                </c:pt>
                <c:pt idx="1576">
                  <c:v>1.9427796946950487E-2</c:v>
                </c:pt>
                <c:pt idx="1577">
                  <c:v>1.9427163406831389E-2</c:v>
                </c:pt>
                <c:pt idx="1578">
                  <c:v>1.9426253046814286E-2</c:v>
                </c:pt>
                <c:pt idx="1579">
                  <c:v>1.9425064980605977E-2</c:v>
                </c:pt>
                <c:pt idx="1580">
                  <c:v>1.9423598321893321E-2</c:v>
                </c:pt>
                <c:pt idx="1581">
                  <c:v>1.942185218436069E-2</c:v>
                </c:pt>
                <c:pt idx="1582">
                  <c:v>1.941982568171324E-2</c:v>
                </c:pt>
                <c:pt idx="1583">
                  <c:v>1.9420621041039653E-2</c:v>
                </c:pt>
                <c:pt idx="1584">
                  <c:v>1.9426431033485521E-2</c:v>
                </c:pt>
                <c:pt idx="1585">
                  <c:v>1.9432111445236121E-2</c:v>
                </c:pt>
                <c:pt idx="1586">
                  <c:v>1.943757559780087E-2</c:v>
                </c:pt>
                <c:pt idx="1587">
                  <c:v>1.944282278145263E-2</c:v>
                </c:pt>
                <c:pt idx="1588">
                  <c:v>1.9447852286474887E-2</c:v>
                </c:pt>
                <c:pt idx="1589">
                  <c:v>1.945266340318498E-2</c:v>
                </c:pt>
                <c:pt idx="1590">
                  <c:v>1.9457255421824103E-2</c:v>
                </c:pt>
                <c:pt idx="1591">
                  <c:v>1.9461627632742728E-2</c:v>
                </c:pt>
                <c:pt idx="1592">
                  <c:v>1.9465779326203719E-2</c:v>
                </c:pt>
                <c:pt idx="1593">
                  <c:v>1.9469709792515603E-2</c:v>
                </c:pt>
                <c:pt idx="1594">
                  <c:v>1.9473418321992116E-2</c:v>
                </c:pt>
                <c:pt idx="1595">
                  <c:v>1.947690420490588E-2</c:v>
                </c:pt>
                <c:pt idx="1596">
                  <c:v>1.9480166731604357E-2</c:v>
                </c:pt>
                <c:pt idx="1597">
                  <c:v>1.9483205192382457E-2</c:v>
                </c:pt>
                <c:pt idx="1598">
                  <c:v>1.9486018877540496E-2</c:v>
                </c:pt>
                <c:pt idx="1599">
                  <c:v>1.9488607077419062E-2</c:v>
                </c:pt>
                <c:pt idx="1600">
                  <c:v>1.9490969082312161E-2</c:v>
                </c:pt>
                <c:pt idx="1601">
                  <c:v>1.949310418255416E-2</c:v>
                </c:pt>
                <c:pt idx="1602">
                  <c:v>1.949501166847932E-2</c:v>
                </c:pt>
                <c:pt idx="1603">
                  <c:v>1.9496690830387086E-2</c:v>
                </c:pt>
                <c:pt idx="1604">
                  <c:v>1.9498140958634839E-2</c:v>
                </c:pt>
                <c:pt idx="1605">
                  <c:v>1.9499361343551069E-2</c:v>
                </c:pt>
                <c:pt idx="1606">
                  <c:v>1.950035127545861E-2</c:v>
                </c:pt>
                <c:pt idx="1607">
                  <c:v>1.9501110044697866E-2</c:v>
                </c:pt>
                <c:pt idx="1608">
                  <c:v>1.950163694162687E-2</c:v>
                </c:pt>
                <c:pt idx="1609">
                  <c:v>1.9501931256580816E-2</c:v>
                </c:pt>
                <c:pt idx="1610">
                  <c:v>1.9501992279906864E-2</c:v>
                </c:pt>
                <c:pt idx="1611">
                  <c:v>1.9501819301952626E-2</c:v>
                </c:pt>
                <c:pt idx="1612">
                  <c:v>1.9501411613083591E-2</c:v>
                </c:pt>
                <c:pt idx="1613">
                  <c:v>1.9500768503660049E-2</c:v>
                </c:pt>
                <c:pt idx="1614">
                  <c:v>1.9499889264019746E-2</c:v>
                </c:pt>
                <c:pt idx="1615">
                  <c:v>1.9498773184553266E-2</c:v>
                </c:pt>
                <c:pt idx="1616">
                  <c:v>1.9497419555605619E-2</c:v>
                </c:pt>
                <c:pt idx="1617">
                  <c:v>1.9495827667574794E-2</c:v>
                </c:pt>
                <c:pt idx="1618">
                  <c:v>1.949399681079594E-2</c:v>
                </c:pt>
                <c:pt idx="1619">
                  <c:v>1.9491926275686269E-2</c:v>
                </c:pt>
                <c:pt idx="1620">
                  <c:v>1.9489958264270673E-2</c:v>
                </c:pt>
                <c:pt idx="1621">
                  <c:v>1.9486679034754359E-2</c:v>
                </c:pt>
                <c:pt idx="1622">
                  <c:v>1.9483850605080032E-2</c:v>
                </c:pt>
                <c:pt idx="1623">
                  <c:v>1.9480779557243772E-2</c:v>
                </c:pt>
                <c:pt idx="1624">
                  <c:v>1.947746518161746E-2</c:v>
                </c:pt>
                <c:pt idx="1625">
                  <c:v>1.947390676860911E-2</c:v>
                </c:pt>
                <c:pt idx="1626">
                  <c:v>1.9470103608628161E-2</c:v>
                </c:pt>
                <c:pt idx="1627">
                  <c:v>1.9466054992068174E-2</c:v>
                </c:pt>
                <c:pt idx="1628">
                  <c:v>1.9461760209353234E-2</c:v>
                </c:pt>
                <c:pt idx="1629">
                  <c:v>1.9457218550885898E-2</c:v>
                </c:pt>
                <c:pt idx="1630">
                  <c:v>1.9452429307087783E-2</c:v>
                </c:pt>
                <c:pt idx="1631">
                  <c:v>1.9447391768376489E-2</c:v>
                </c:pt>
                <c:pt idx="1632">
                  <c:v>1.9442105225188831E-2</c:v>
                </c:pt>
                <c:pt idx="1633">
                  <c:v>1.943656896794034E-2</c:v>
                </c:pt>
                <c:pt idx="1634">
                  <c:v>1.9430782287060112E-2</c:v>
                </c:pt>
                <c:pt idx="1635">
                  <c:v>1.9428495903670694E-2</c:v>
                </c:pt>
                <c:pt idx="1636">
                  <c:v>1.9428488773508227E-2</c:v>
                </c:pt>
                <c:pt idx="1637">
                  <c:v>1.9430204158660019E-2</c:v>
                </c:pt>
                <c:pt idx="1638">
                  <c:v>1.9431695088755477E-2</c:v>
                </c:pt>
                <c:pt idx="1639">
                  <c:v>1.9432960827075522E-2</c:v>
                </c:pt>
                <c:pt idx="1640">
                  <c:v>1.9434000636924138E-2</c:v>
                </c:pt>
                <c:pt idx="1641">
                  <c:v>1.9434813781616826E-2</c:v>
                </c:pt>
                <c:pt idx="1642">
                  <c:v>1.9435399524457532E-2</c:v>
                </c:pt>
                <c:pt idx="1643">
                  <c:v>1.9435757128756063E-2</c:v>
                </c:pt>
                <c:pt idx="1644">
                  <c:v>1.9435885857816564E-2</c:v>
                </c:pt>
                <c:pt idx="1645">
                  <c:v>1.9435784974966581E-2</c:v>
                </c:pt>
                <c:pt idx="1646">
                  <c:v>1.9435453743533906E-2</c:v>
                </c:pt>
                <c:pt idx="1647">
                  <c:v>1.9434891426823503E-2</c:v>
                </c:pt>
                <c:pt idx="1648">
                  <c:v>1.9434097288169701E-2</c:v>
                </c:pt>
                <c:pt idx="1649">
                  <c:v>1.9433070590907292E-2</c:v>
                </c:pt>
                <c:pt idx="1650">
                  <c:v>1.9431810598354221E-2</c:v>
                </c:pt>
                <c:pt idx="1651">
                  <c:v>1.9430316573863793E-2</c:v>
                </c:pt>
                <c:pt idx="1652">
                  <c:v>1.9428587780755204E-2</c:v>
                </c:pt>
                <c:pt idx="1653">
                  <c:v>1.9426623482388938E-2</c:v>
                </c:pt>
                <c:pt idx="1654">
                  <c:v>1.9424422942103111E-2</c:v>
                </c:pt>
                <c:pt idx="1655">
                  <c:v>1.9421985423248269E-2</c:v>
                </c:pt>
                <c:pt idx="1656">
                  <c:v>1.9419310189158514E-2</c:v>
                </c:pt>
                <c:pt idx="1657">
                  <c:v>1.9416396503209501E-2</c:v>
                </c:pt>
                <c:pt idx="1658">
                  <c:v>1.9413243628766362E-2</c:v>
                </c:pt>
                <c:pt idx="1659">
                  <c:v>1.9409850829177965E-2</c:v>
                </c:pt>
                <c:pt idx="1660">
                  <c:v>1.940621736780019E-2</c:v>
                </c:pt>
                <c:pt idx="1661">
                  <c:v>1.9402342508024924E-2</c:v>
                </c:pt>
                <c:pt idx="1662">
                  <c:v>1.9398225513210632E-2</c:v>
                </c:pt>
                <c:pt idx="1663">
                  <c:v>1.9393865646734575E-2</c:v>
                </c:pt>
                <c:pt idx="1664">
                  <c:v>1.9389262171981263E-2</c:v>
                </c:pt>
                <c:pt idx="1665">
                  <c:v>1.9384414352330952E-2</c:v>
                </c:pt>
                <c:pt idx="1666">
                  <c:v>1.9379321451177104E-2</c:v>
                </c:pt>
                <c:pt idx="1667">
                  <c:v>1.9373982731914846E-2</c:v>
                </c:pt>
                <c:pt idx="1668">
                  <c:v>1.9368397457912096E-2</c:v>
                </c:pt>
                <c:pt idx="1669">
                  <c:v>1.9362564892602307E-2</c:v>
                </c:pt>
                <c:pt idx="1670">
                  <c:v>1.9356484299362889E-2</c:v>
                </c:pt>
                <c:pt idx="1671">
                  <c:v>1.935015494161375E-2</c:v>
                </c:pt>
                <c:pt idx="1672">
                  <c:v>1.9343576082759464E-2</c:v>
                </c:pt>
                <c:pt idx="1673">
                  <c:v>1.9336746986218272E-2</c:v>
                </c:pt>
                <c:pt idx="1674">
                  <c:v>1.9329666915404792E-2</c:v>
                </c:pt>
                <c:pt idx="1675">
                  <c:v>1.9322335133735886E-2</c:v>
                </c:pt>
                <c:pt idx="1676">
                  <c:v>1.9314750904659686E-2</c:v>
                </c:pt>
                <c:pt idx="1677">
                  <c:v>1.9306913491586149E-2</c:v>
                </c:pt>
                <c:pt idx="1678">
                  <c:v>1.9298822157956658E-2</c:v>
                </c:pt>
                <c:pt idx="1679">
                  <c:v>1.9290476167203519E-2</c:v>
                </c:pt>
                <c:pt idx="1680">
                  <c:v>1.9281874782784824E-2</c:v>
                </c:pt>
                <c:pt idx="1681">
                  <c:v>1.9273017268126552E-2</c:v>
                </c:pt>
                <c:pt idx="1682">
                  <c:v>1.9263902886703786E-2</c:v>
                </c:pt>
                <c:pt idx="1683">
                  <c:v>1.9254530901948064E-2</c:v>
                </c:pt>
                <c:pt idx="1684">
                  <c:v>1.924490057734015E-2</c:v>
                </c:pt>
                <c:pt idx="1685">
                  <c:v>1.9235011176334811E-2</c:v>
                </c:pt>
                <c:pt idx="1686">
                  <c:v>1.9224952293847082E-2</c:v>
                </c:pt>
                <c:pt idx="1687">
                  <c:v>1.9220157753917659E-2</c:v>
                </c:pt>
                <c:pt idx="1688">
                  <c:v>1.9218413080499916E-2</c:v>
                </c:pt>
                <c:pt idx="1689">
                  <c:v>1.9216474019939107E-2</c:v>
                </c:pt>
                <c:pt idx="1690">
                  <c:v>1.9214340006454007E-2</c:v>
                </c:pt>
                <c:pt idx="1691">
                  <c:v>1.9212010474279541E-2</c:v>
                </c:pt>
                <c:pt idx="1692">
                  <c:v>1.9209484857649419E-2</c:v>
                </c:pt>
                <c:pt idx="1693">
                  <c:v>1.9206762590825162E-2</c:v>
                </c:pt>
                <c:pt idx="1694">
                  <c:v>1.9203843108015029E-2</c:v>
                </c:pt>
                <c:pt idx="1695">
                  <c:v>1.920072584349573E-2</c:v>
                </c:pt>
                <c:pt idx="1696">
                  <c:v>1.9197410231502388E-2</c:v>
                </c:pt>
                <c:pt idx="1697">
                  <c:v>1.9193895706269143E-2</c:v>
                </c:pt>
                <c:pt idx="1698">
                  <c:v>1.9190181702063935E-2</c:v>
                </c:pt>
                <c:pt idx="1699">
                  <c:v>1.9186267653130636E-2</c:v>
                </c:pt>
                <c:pt idx="1700">
                  <c:v>1.9182152993747027E-2</c:v>
                </c:pt>
                <c:pt idx="1701">
                  <c:v>1.9177837158137919E-2</c:v>
                </c:pt>
                <c:pt idx="1702">
                  <c:v>1.9173319580591087E-2</c:v>
                </c:pt>
                <c:pt idx="1703">
                  <c:v>1.916859969535302E-2</c:v>
                </c:pt>
                <c:pt idx="1704">
                  <c:v>1.9163676936721663E-2</c:v>
                </c:pt>
                <c:pt idx="1705">
                  <c:v>1.9158550738913212E-2</c:v>
                </c:pt>
                <c:pt idx="1706">
                  <c:v>1.9153220536253346E-2</c:v>
                </c:pt>
                <c:pt idx="1707">
                  <c:v>1.9147685762986082E-2</c:v>
                </c:pt>
                <c:pt idx="1708">
                  <c:v>1.9141945853383888E-2</c:v>
                </c:pt>
                <c:pt idx="1709">
                  <c:v>1.9136000241747747E-2</c:v>
                </c:pt>
                <c:pt idx="1710">
                  <c:v>1.9129848362343452E-2</c:v>
                </c:pt>
                <c:pt idx="1711">
                  <c:v>1.9123489649465395E-2</c:v>
                </c:pt>
                <c:pt idx="1712">
                  <c:v>1.9116923537390262E-2</c:v>
                </c:pt>
                <c:pt idx="1713">
                  <c:v>1.9110149460429198E-2</c:v>
                </c:pt>
                <c:pt idx="1714">
                  <c:v>1.9103166852846784E-2</c:v>
                </c:pt>
                <c:pt idx="1715">
                  <c:v>1.9095975148959533E-2</c:v>
                </c:pt>
                <c:pt idx="1716">
                  <c:v>1.9088573783072219E-2</c:v>
                </c:pt>
                <c:pt idx="1717">
                  <c:v>1.9080962189448967E-2</c:v>
                </c:pt>
                <c:pt idx="1718">
                  <c:v>1.9073139802440738E-2</c:v>
                </c:pt>
                <c:pt idx="1719">
                  <c:v>1.9065106056328971E-2</c:v>
                </c:pt>
                <c:pt idx="1720">
                  <c:v>1.9056860385424094E-2</c:v>
                </c:pt>
                <c:pt idx="1721">
                  <c:v>1.9048402224053997E-2</c:v>
                </c:pt>
                <c:pt idx="1722">
                  <c:v>1.9039731006506144E-2</c:v>
                </c:pt>
                <c:pt idx="1723">
                  <c:v>1.9030846167149271E-2</c:v>
                </c:pt>
                <c:pt idx="1724">
                  <c:v>1.9021747140248062E-2</c:v>
                </c:pt>
                <c:pt idx="1725">
                  <c:v>1.901243336016015E-2</c:v>
                </c:pt>
                <c:pt idx="1726">
                  <c:v>1.900290426122031E-2</c:v>
                </c:pt>
                <c:pt idx="1727">
                  <c:v>1.899315927774629E-2</c:v>
                </c:pt>
                <c:pt idx="1728">
                  <c:v>1.898319784406783E-2</c:v>
                </c:pt>
                <c:pt idx="1729">
                  <c:v>1.8973019394526711E-2</c:v>
                </c:pt>
                <c:pt idx="1730">
                  <c:v>1.8962623363471001E-2</c:v>
                </c:pt>
                <c:pt idx="1731">
                  <c:v>1.8952009185237727E-2</c:v>
                </c:pt>
                <c:pt idx="1732">
                  <c:v>1.8941176294176101E-2</c:v>
                </c:pt>
                <c:pt idx="1733">
                  <c:v>1.8930124124635968E-2</c:v>
                </c:pt>
                <c:pt idx="1734">
                  <c:v>1.891885211097365E-2</c:v>
                </c:pt>
                <c:pt idx="1735">
                  <c:v>1.8907359687540419E-2</c:v>
                </c:pt>
                <c:pt idx="1736">
                  <c:v>1.8895646288705707E-2</c:v>
                </c:pt>
                <c:pt idx="1737">
                  <c:v>1.8883711348816608E-2</c:v>
                </c:pt>
                <c:pt idx="1738">
                  <c:v>1.8871554302250047E-2</c:v>
                </c:pt>
                <c:pt idx="1739">
                  <c:v>1.8863206196697804E-2</c:v>
                </c:pt>
                <c:pt idx="1740">
                  <c:v>1.8858709455567207E-2</c:v>
                </c:pt>
                <c:pt idx="1741">
                  <c:v>1.8854053522105115E-2</c:v>
                </c:pt>
                <c:pt idx="1742">
                  <c:v>1.8849238000460105E-2</c:v>
                </c:pt>
                <c:pt idx="1743">
                  <c:v>1.8844262494766596E-2</c:v>
                </c:pt>
                <c:pt idx="1744">
                  <c:v>1.8839126609220175E-2</c:v>
                </c:pt>
                <c:pt idx="1745">
                  <c:v>1.8833829947944396E-2</c:v>
                </c:pt>
                <c:pt idx="1746">
                  <c:v>1.8828372115106642E-2</c:v>
                </c:pt>
                <c:pt idx="1747">
                  <c:v>1.8822752714866026E-2</c:v>
                </c:pt>
                <c:pt idx="1748">
                  <c:v>1.8816971351408175E-2</c:v>
                </c:pt>
                <c:pt idx="1749">
                  <c:v>1.881102762884098E-2</c:v>
                </c:pt>
                <c:pt idx="1750">
                  <c:v>1.8804921151397373E-2</c:v>
                </c:pt>
                <c:pt idx="1751">
                  <c:v>1.879865152318624E-2</c:v>
                </c:pt>
                <c:pt idx="1752">
                  <c:v>1.8792218348401026E-2</c:v>
                </c:pt>
                <c:pt idx="1753">
                  <c:v>1.8785621231227043E-2</c:v>
                </c:pt>
                <c:pt idx="1754">
                  <c:v>1.8778859775812531E-2</c:v>
                </c:pt>
                <c:pt idx="1755">
                  <c:v>1.8771933586338219E-2</c:v>
                </c:pt>
                <c:pt idx="1756">
                  <c:v>1.8764842266976785E-2</c:v>
                </c:pt>
                <c:pt idx="1757">
                  <c:v>1.8757585421916051E-2</c:v>
                </c:pt>
                <c:pt idx="1758">
                  <c:v>1.8750162655324254E-2</c:v>
                </c:pt>
                <c:pt idx="1759">
                  <c:v>1.8742573571390631E-2</c:v>
                </c:pt>
                <c:pt idx="1760">
                  <c:v>1.8734817774290664E-2</c:v>
                </c:pt>
                <c:pt idx="1761">
                  <c:v>1.8726894868215098E-2</c:v>
                </c:pt>
                <c:pt idx="1762">
                  <c:v>1.8718804457340973E-2</c:v>
                </c:pt>
                <c:pt idx="1763">
                  <c:v>1.8710546145860641E-2</c:v>
                </c:pt>
                <c:pt idx="1764">
                  <c:v>1.8702119537981773E-2</c:v>
                </c:pt>
                <c:pt idx="1765">
                  <c:v>1.8693524237863666E-2</c:v>
                </c:pt>
                <c:pt idx="1766">
                  <c:v>1.8684759849738924E-2</c:v>
                </c:pt>
                <c:pt idx="1767">
                  <c:v>1.8675825977757084E-2</c:v>
                </c:pt>
                <c:pt idx="1768">
                  <c:v>1.8666722226164185E-2</c:v>
                </c:pt>
                <c:pt idx="1769">
                  <c:v>1.8657448199123267E-2</c:v>
                </c:pt>
                <c:pt idx="1770">
                  <c:v>1.8648003500853383E-2</c:v>
                </c:pt>
                <c:pt idx="1771">
                  <c:v>1.8638387735548545E-2</c:v>
                </c:pt>
                <c:pt idx="1772">
                  <c:v>1.8628600507418297E-2</c:v>
                </c:pt>
                <c:pt idx="1773">
                  <c:v>1.8618641420687736E-2</c:v>
                </c:pt>
                <c:pt idx="1774">
                  <c:v>1.8608510079528032E-2</c:v>
                </c:pt>
                <c:pt idx="1775">
                  <c:v>1.8598206088195467E-2</c:v>
                </c:pt>
                <c:pt idx="1776">
                  <c:v>1.8587729050863498E-2</c:v>
                </c:pt>
                <c:pt idx="1777">
                  <c:v>1.8577078571779156E-2</c:v>
                </c:pt>
                <c:pt idx="1778">
                  <c:v>1.856625425513565E-2</c:v>
                </c:pt>
                <c:pt idx="1779">
                  <c:v>1.8555255705170862E-2</c:v>
                </c:pt>
                <c:pt idx="1780">
                  <c:v>1.854408252609788E-2</c:v>
                </c:pt>
                <c:pt idx="1781">
                  <c:v>1.8532734322133957E-2</c:v>
                </c:pt>
                <c:pt idx="1782">
                  <c:v>1.8521210697523726E-2</c:v>
                </c:pt>
                <c:pt idx="1783">
                  <c:v>1.8509511256475514E-2</c:v>
                </c:pt>
                <c:pt idx="1784">
                  <c:v>1.8497635603242447E-2</c:v>
                </c:pt>
                <c:pt idx="1785">
                  <c:v>1.8485583342024024E-2</c:v>
                </c:pt>
                <c:pt idx="1786">
                  <c:v>1.8473354077087764E-2</c:v>
                </c:pt>
                <c:pt idx="1787">
                  <c:v>1.8460947412647605E-2</c:v>
                </c:pt>
                <c:pt idx="1788">
                  <c:v>1.8448362952968197E-2</c:v>
                </c:pt>
                <c:pt idx="1789">
                  <c:v>1.843560030225487E-2</c:v>
                </c:pt>
                <c:pt idx="1790">
                  <c:v>1.842265906477529E-2</c:v>
                </c:pt>
                <c:pt idx="1791">
                  <c:v>1.8412224428877657E-2</c:v>
                </c:pt>
                <c:pt idx="1792">
                  <c:v>1.840618454660331E-2</c:v>
                </c:pt>
                <c:pt idx="1793">
                  <c:v>1.8400080384793183E-2</c:v>
                </c:pt>
                <c:pt idx="1794">
                  <c:v>1.8393837160612294E-2</c:v>
                </c:pt>
                <c:pt idx="1795">
                  <c:v>1.8387454551548364E-2</c:v>
                </c:pt>
                <c:pt idx="1796">
                  <c:v>1.8380932235033738E-2</c:v>
                </c:pt>
                <c:pt idx="1797">
                  <c:v>1.8374269888555447E-2</c:v>
                </c:pt>
                <c:pt idx="1798">
                  <c:v>1.8367467189545177E-2</c:v>
                </c:pt>
                <c:pt idx="1799">
                  <c:v>1.8360523815495161E-2</c:v>
                </c:pt>
                <c:pt idx="1800">
                  <c:v>1.8353439443865464E-2</c:v>
                </c:pt>
                <c:pt idx="1801">
                  <c:v>1.8346213752107217E-2</c:v>
                </c:pt>
                <c:pt idx="1802">
                  <c:v>1.8338846417697365E-2</c:v>
                </c:pt>
                <c:pt idx="1803">
                  <c:v>1.8331337118109737E-2</c:v>
                </c:pt>
                <c:pt idx="1804">
                  <c:v>1.8323685530826635E-2</c:v>
                </c:pt>
                <c:pt idx="1805">
                  <c:v>1.8315891333280928E-2</c:v>
                </c:pt>
                <c:pt idx="1806">
                  <c:v>1.8307954202989311E-2</c:v>
                </c:pt>
                <c:pt idx="1807">
                  <c:v>1.82998738174017E-2</c:v>
                </c:pt>
                <c:pt idx="1808">
                  <c:v>1.8291649853993945E-2</c:v>
                </c:pt>
                <c:pt idx="1809">
                  <c:v>1.8283281990267838E-2</c:v>
                </c:pt>
                <c:pt idx="1810">
                  <c:v>1.8274769903670031E-2</c:v>
                </c:pt>
                <c:pt idx="1811">
                  <c:v>1.8266113271707917E-2</c:v>
                </c:pt>
                <c:pt idx="1812">
                  <c:v>1.8257311771839591E-2</c:v>
                </c:pt>
                <c:pt idx="1813">
                  <c:v>1.8248365081572324E-2</c:v>
                </c:pt>
                <c:pt idx="1814">
                  <c:v>1.8239272878369916E-2</c:v>
                </c:pt>
                <c:pt idx="1815">
                  <c:v>1.8230034839722215E-2</c:v>
                </c:pt>
                <c:pt idx="1816">
                  <c:v>1.8220650643133551E-2</c:v>
                </c:pt>
                <c:pt idx="1817">
                  <c:v>1.8211119966076432E-2</c:v>
                </c:pt>
                <c:pt idx="1818">
                  <c:v>1.8201442486043658E-2</c:v>
                </c:pt>
                <c:pt idx="1819">
                  <c:v>1.81916178805368E-2</c:v>
                </c:pt>
                <c:pt idx="1820">
                  <c:v>1.8181645827037206E-2</c:v>
                </c:pt>
                <c:pt idx="1821">
                  <c:v>1.8171526003046608E-2</c:v>
                </c:pt>
                <c:pt idx="1822">
                  <c:v>1.8161258086063951E-2</c:v>
                </c:pt>
                <c:pt idx="1823">
                  <c:v>1.8150841753568032E-2</c:v>
                </c:pt>
                <c:pt idx="1824">
                  <c:v>1.8140276683087046E-2</c:v>
                </c:pt>
                <c:pt idx="1825">
                  <c:v>1.81295625521001E-2</c:v>
                </c:pt>
                <c:pt idx="1826">
                  <c:v>1.8118699038124155E-2</c:v>
                </c:pt>
                <c:pt idx="1827">
                  <c:v>1.81076858186561E-2</c:v>
                </c:pt>
                <c:pt idx="1828">
                  <c:v>1.8096166052945718E-2</c:v>
                </c:pt>
                <c:pt idx="1829">
                  <c:v>1.8083580452679587E-2</c:v>
                </c:pt>
                <c:pt idx="1830">
                  <c:v>1.807209463073934E-2</c:v>
                </c:pt>
                <c:pt idx="1831">
                  <c:v>1.8060457767276772E-2</c:v>
                </c:pt>
                <c:pt idx="1832">
                  <c:v>1.8048669539793418E-2</c:v>
                </c:pt>
                <c:pt idx="1833">
                  <c:v>1.8036729625805624E-2</c:v>
                </c:pt>
                <c:pt idx="1834">
                  <c:v>1.8024637702832955E-2</c:v>
                </c:pt>
                <c:pt idx="1835">
                  <c:v>1.8012393448386656E-2</c:v>
                </c:pt>
                <c:pt idx="1836">
                  <c:v>1.7999996539992826E-2</c:v>
                </c:pt>
                <c:pt idx="1837">
                  <c:v>1.7987446655163469E-2</c:v>
                </c:pt>
                <c:pt idx="1838">
                  <c:v>1.7974743471437075E-2</c:v>
                </c:pt>
                <c:pt idx="1839">
                  <c:v>1.7961886666314913E-2</c:v>
                </c:pt>
                <c:pt idx="1840">
                  <c:v>1.7948875917336356E-2</c:v>
                </c:pt>
                <c:pt idx="1841">
                  <c:v>1.7935710902026756E-2</c:v>
                </c:pt>
                <c:pt idx="1842">
                  <c:v>1.7922391297903278E-2</c:v>
                </c:pt>
                <c:pt idx="1843">
                  <c:v>1.7911383504433585E-2</c:v>
                </c:pt>
                <c:pt idx="1844">
                  <c:v>1.7904429009053185E-2</c:v>
                </c:pt>
                <c:pt idx="1845">
                  <c:v>1.7897437507153936E-2</c:v>
                </c:pt>
                <c:pt idx="1846">
                  <c:v>1.7890340448347988E-2</c:v>
                </c:pt>
                <c:pt idx="1847">
                  <c:v>1.7883137632029131E-2</c:v>
                </c:pt>
                <c:pt idx="1848">
                  <c:v>1.7875828857604213E-2</c:v>
                </c:pt>
                <c:pt idx="1849">
                  <c:v>1.7868413924464251E-2</c:v>
                </c:pt>
                <c:pt idx="1850">
                  <c:v>1.786089263200755E-2</c:v>
                </c:pt>
                <c:pt idx="1851">
                  <c:v>1.785326477963976E-2</c:v>
                </c:pt>
                <c:pt idx="1852">
                  <c:v>1.7845530166756472E-2</c:v>
                </c:pt>
                <c:pt idx="1853">
                  <c:v>1.7837688592772214E-2</c:v>
                </c:pt>
                <c:pt idx="1854">
                  <c:v>1.7829739857068296E-2</c:v>
                </c:pt>
                <c:pt idx="1855">
                  <c:v>1.7821683759073947E-2</c:v>
                </c:pt>
                <c:pt idx="1856">
                  <c:v>1.7813520098173628E-2</c:v>
                </c:pt>
                <c:pt idx="1857">
                  <c:v>1.7805248673782335E-2</c:v>
                </c:pt>
                <c:pt idx="1858">
                  <c:v>1.7796869285299281E-2</c:v>
                </c:pt>
                <c:pt idx="1859">
                  <c:v>1.7788381732148445E-2</c:v>
                </c:pt>
                <c:pt idx="1860">
                  <c:v>1.7779785813709065E-2</c:v>
                </c:pt>
                <c:pt idx="1861">
                  <c:v>1.7771081329414136E-2</c:v>
                </c:pt>
                <c:pt idx="1862">
                  <c:v>1.776226807865772E-2</c:v>
                </c:pt>
                <c:pt idx="1863">
                  <c:v>1.7753345860876058E-2</c:v>
                </c:pt>
                <c:pt idx="1864">
                  <c:v>1.7744314475431726E-2</c:v>
                </c:pt>
                <c:pt idx="1865">
                  <c:v>1.7735173721781638E-2</c:v>
                </c:pt>
                <c:pt idx="1866">
                  <c:v>1.7725923399314832E-2</c:v>
                </c:pt>
                <c:pt idx="1867">
                  <c:v>1.771656330745679E-2</c:v>
                </c:pt>
                <c:pt idx="1868">
                  <c:v>1.7707093245605682E-2</c:v>
                </c:pt>
                <c:pt idx="1869">
                  <c:v>1.7697513013201917E-2</c:v>
                </c:pt>
                <c:pt idx="1870">
                  <c:v>1.7687822409647048E-2</c:v>
                </c:pt>
                <c:pt idx="1871">
                  <c:v>1.7678021234338526E-2</c:v>
                </c:pt>
                <c:pt idx="1872">
                  <c:v>1.7668109286733447E-2</c:v>
                </c:pt>
                <c:pt idx="1873">
                  <c:v>1.7658086366215294E-2</c:v>
                </c:pt>
                <c:pt idx="1874">
                  <c:v>1.7647952272227221E-2</c:v>
                </c:pt>
                <c:pt idx="1875">
                  <c:v>1.7637706804173561E-2</c:v>
                </c:pt>
                <c:pt idx="1876">
                  <c:v>1.762734976148355E-2</c:v>
                </c:pt>
                <c:pt idx="1877">
                  <c:v>1.7616880943570806E-2</c:v>
                </c:pt>
                <c:pt idx="1878">
                  <c:v>1.7606300149873865E-2</c:v>
                </c:pt>
                <c:pt idx="1879">
                  <c:v>1.7595607179809868E-2</c:v>
                </c:pt>
                <c:pt idx="1880">
                  <c:v>1.7584447798677422E-2</c:v>
                </c:pt>
                <c:pt idx="1881">
                  <c:v>1.7572315003054027E-2</c:v>
                </c:pt>
                <c:pt idx="1882">
                  <c:v>1.7561268172899918E-2</c:v>
                </c:pt>
                <c:pt idx="1883">
                  <c:v>1.7550108335410767E-2</c:v>
                </c:pt>
                <c:pt idx="1884">
                  <c:v>1.7538835290053494E-2</c:v>
                </c:pt>
                <c:pt idx="1885">
                  <c:v>1.7527448836215719E-2</c:v>
                </c:pt>
                <c:pt idx="1886">
                  <c:v>1.7515948773356417E-2</c:v>
                </c:pt>
                <c:pt idx="1887">
                  <c:v>1.750433490089583E-2</c:v>
                </c:pt>
                <c:pt idx="1888">
                  <c:v>1.7492607018256074E-2</c:v>
                </c:pt>
                <c:pt idx="1889">
                  <c:v>1.7480764924890056E-2</c:v>
                </c:pt>
                <c:pt idx="1890">
                  <c:v>1.7468808420223598E-2</c:v>
                </c:pt>
                <c:pt idx="1891">
                  <c:v>1.7456737303690188E-2</c:v>
                </c:pt>
                <c:pt idx="1892">
                  <c:v>1.7444551374719394E-2</c:v>
                </c:pt>
                <c:pt idx="1893">
                  <c:v>1.7432250432754256E-2</c:v>
                </c:pt>
                <c:pt idx="1894">
                  <c:v>1.7419834277222348E-2</c:v>
                </c:pt>
                <c:pt idx="1895">
                  <c:v>1.740779591536367E-2</c:v>
                </c:pt>
                <c:pt idx="1896">
                  <c:v>1.7399653753898181E-2</c:v>
                </c:pt>
                <c:pt idx="1897">
                  <c:v>1.7392304184483613E-2</c:v>
                </c:pt>
                <c:pt idx="1898">
                  <c:v>1.7384750949009223E-2</c:v>
                </c:pt>
                <c:pt idx="1899">
                  <c:v>1.7376277001892933E-2</c:v>
                </c:pt>
                <c:pt idx="1900">
                  <c:v>1.7368667582011863E-2</c:v>
                </c:pt>
                <c:pt idx="1901">
                  <c:v>1.7360975209868162E-2</c:v>
                </c:pt>
                <c:pt idx="1902">
                  <c:v>1.7353199753903752E-2</c:v>
                </c:pt>
                <c:pt idx="1903">
                  <c:v>1.734534108253255E-2</c:v>
                </c:pt>
                <c:pt idx="1904">
                  <c:v>1.7337399064175224E-2</c:v>
                </c:pt>
                <c:pt idx="1905">
                  <c:v>1.7329373567241801E-2</c:v>
                </c:pt>
                <c:pt idx="1906">
                  <c:v>1.7321264460189615E-2</c:v>
                </c:pt>
                <c:pt idx="1907">
                  <c:v>1.7313071611401679E-2</c:v>
                </c:pt>
                <c:pt idx="1908">
                  <c:v>1.7304794889337265E-2</c:v>
                </c:pt>
                <c:pt idx="1909">
                  <c:v>1.7296434162410283E-2</c:v>
                </c:pt>
                <c:pt idx="1910">
                  <c:v>1.7287989299029832E-2</c:v>
                </c:pt>
                <c:pt idx="1911">
                  <c:v>1.727946016765813E-2</c:v>
                </c:pt>
                <c:pt idx="1912">
                  <c:v>1.7270846636677283E-2</c:v>
                </c:pt>
                <c:pt idx="1913">
                  <c:v>1.7262148574545694E-2</c:v>
                </c:pt>
                <c:pt idx="1914">
                  <c:v>1.7253365849682217E-2</c:v>
                </c:pt>
                <c:pt idx="1915">
                  <c:v>1.724449833051829E-2</c:v>
                </c:pt>
                <c:pt idx="1916">
                  <c:v>1.7235545885474768E-2</c:v>
                </c:pt>
                <c:pt idx="1917">
                  <c:v>1.7226508382996698E-2</c:v>
                </c:pt>
                <c:pt idx="1918">
                  <c:v>1.7217385691483782E-2</c:v>
                </c:pt>
                <c:pt idx="1919">
                  <c:v>1.7208177679394681E-2</c:v>
                </c:pt>
                <c:pt idx="1920">
                  <c:v>1.7198884215154312E-2</c:v>
                </c:pt>
                <c:pt idx="1921">
                  <c:v>1.7189505167182838E-2</c:v>
                </c:pt>
                <c:pt idx="1922">
                  <c:v>1.7180040403918819E-2</c:v>
                </c:pt>
                <c:pt idx="1923">
                  <c:v>1.7170489793796068E-2</c:v>
                </c:pt>
                <c:pt idx="1924">
                  <c:v>1.7160853205249425E-2</c:v>
                </c:pt>
                <c:pt idx="1925">
                  <c:v>1.7151130506703204E-2</c:v>
                </c:pt>
                <c:pt idx="1926">
                  <c:v>1.7141321566600136E-2</c:v>
                </c:pt>
                <c:pt idx="1927">
                  <c:v>1.7131426253378212E-2</c:v>
                </c:pt>
                <c:pt idx="1928">
                  <c:v>1.7121444435441727E-2</c:v>
                </c:pt>
                <c:pt idx="1929">
                  <c:v>1.7111375981271337E-2</c:v>
                </c:pt>
                <c:pt idx="1930">
                  <c:v>1.7101220759267677E-2</c:v>
                </c:pt>
                <c:pt idx="1931">
                  <c:v>1.7090978637884575E-2</c:v>
                </c:pt>
                <c:pt idx="1932">
                  <c:v>1.7079619558095744E-2</c:v>
                </c:pt>
                <c:pt idx="1933">
                  <c:v>1.7065742320787444E-2</c:v>
                </c:pt>
                <c:pt idx="1934">
                  <c:v>1.7055201259842605E-2</c:v>
                </c:pt>
                <c:pt idx="1935">
                  <c:v>1.7044572716915916E-2</c:v>
                </c:pt>
                <c:pt idx="1936">
                  <c:v>1.7033856560380201E-2</c:v>
                </c:pt>
                <c:pt idx="1937">
                  <c:v>1.7023052658725248E-2</c:v>
                </c:pt>
                <c:pt idx="1938">
                  <c:v>1.7012160880372419E-2</c:v>
                </c:pt>
                <c:pt idx="1939">
                  <c:v>1.7001181093755785E-2</c:v>
                </c:pt>
                <c:pt idx="1940">
                  <c:v>1.6990113167339484E-2</c:v>
                </c:pt>
                <c:pt idx="1941">
                  <c:v>1.6978956969542429E-2</c:v>
                </c:pt>
                <c:pt idx="1942">
                  <c:v>1.6967712368813618E-2</c:v>
                </c:pt>
                <c:pt idx="1943">
                  <c:v>1.6956379233608963E-2</c:v>
                </c:pt>
                <c:pt idx="1944">
                  <c:v>1.6944957432356553E-2</c:v>
                </c:pt>
                <c:pt idx="1945">
                  <c:v>1.693344683350877E-2</c:v>
                </c:pt>
                <c:pt idx="1946">
                  <c:v>1.6921406409092118E-2</c:v>
                </c:pt>
                <c:pt idx="1947">
                  <c:v>1.6911007650540821E-2</c:v>
                </c:pt>
                <c:pt idx="1948">
                  <c:v>1.6904269407711014E-2</c:v>
                </c:pt>
                <c:pt idx="1949">
                  <c:v>1.6897442187826746E-2</c:v>
                </c:pt>
                <c:pt idx="1950">
                  <c:v>1.6890525805415439E-2</c:v>
                </c:pt>
                <c:pt idx="1951">
                  <c:v>1.6883520075023004E-2</c:v>
                </c:pt>
                <c:pt idx="1952">
                  <c:v>1.6876424811155914E-2</c:v>
                </c:pt>
                <c:pt idx="1953">
                  <c:v>1.6869239828385486E-2</c:v>
                </c:pt>
                <c:pt idx="1954">
                  <c:v>1.6861964941220445E-2</c:v>
                </c:pt>
                <c:pt idx="1955">
                  <c:v>1.6854599964205415E-2</c:v>
                </c:pt>
                <c:pt idx="1956">
                  <c:v>1.6847144711874564E-2</c:v>
                </c:pt>
                <c:pt idx="1957">
                  <c:v>1.6839598998769013E-2</c:v>
                </c:pt>
                <c:pt idx="1958">
                  <c:v>1.6831962639431031E-2</c:v>
                </c:pt>
                <c:pt idx="1959">
                  <c:v>1.6824235448375087E-2</c:v>
                </c:pt>
                <c:pt idx="1960">
                  <c:v>1.6816417240180535E-2</c:v>
                </c:pt>
                <c:pt idx="1961">
                  <c:v>1.6808507829352604E-2</c:v>
                </c:pt>
                <c:pt idx="1962">
                  <c:v>1.6800507030438245E-2</c:v>
                </c:pt>
                <c:pt idx="1963">
                  <c:v>1.6792414657985602E-2</c:v>
                </c:pt>
                <c:pt idx="1964">
                  <c:v>1.6784230526532423E-2</c:v>
                </c:pt>
                <c:pt idx="1965">
                  <c:v>1.6775954450629238E-2</c:v>
                </c:pt>
                <c:pt idx="1966">
                  <c:v>1.6767586244793044E-2</c:v>
                </c:pt>
                <c:pt idx="1967">
                  <c:v>1.6759125723599954E-2</c:v>
                </c:pt>
                <c:pt idx="1968">
                  <c:v>1.6750572701569398E-2</c:v>
                </c:pt>
                <c:pt idx="1969">
                  <c:v>1.6741926993262563E-2</c:v>
                </c:pt>
                <c:pt idx="1970">
                  <c:v>1.6733188413201323E-2</c:v>
                </c:pt>
                <c:pt idx="1971">
                  <c:v>1.6724356775955147E-2</c:v>
                </c:pt>
                <c:pt idx="1972">
                  <c:v>1.6715431896054182E-2</c:v>
                </c:pt>
                <c:pt idx="1973">
                  <c:v>1.6706413588070391E-2</c:v>
                </c:pt>
                <c:pt idx="1974">
                  <c:v>1.6697301666513269E-2</c:v>
                </c:pt>
                <c:pt idx="1975">
                  <c:v>1.6688095945957302E-2</c:v>
                </c:pt>
                <c:pt idx="1976">
                  <c:v>1.6678796240937686E-2</c:v>
                </c:pt>
                <c:pt idx="1977">
                  <c:v>1.6669402366014094E-2</c:v>
                </c:pt>
                <c:pt idx="1978">
                  <c:v>1.6659914135741662E-2</c:v>
                </c:pt>
                <c:pt idx="1979">
                  <c:v>1.6650331364642085E-2</c:v>
                </c:pt>
                <c:pt idx="1980">
                  <c:v>1.6640653867296275E-2</c:v>
                </c:pt>
                <c:pt idx="1981">
                  <c:v>1.6630881458251697E-2</c:v>
                </c:pt>
                <c:pt idx="1982">
                  <c:v>1.6621013952045537E-2</c:v>
                </c:pt>
                <c:pt idx="1983">
                  <c:v>1.6611051163239476E-2</c:v>
                </c:pt>
                <c:pt idx="1984">
                  <c:v>1.6600992906402323E-2</c:v>
                </c:pt>
                <c:pt idx="1985">
                  <c:v>1.6590838996063655E-2</c:v>
                </c:pt>
                <c:pt idx="1986">
                  <c:v>1.6580589246789158E-2</c:v>
                </c:pt>
                <c:pt idx="1987">
                  <c:v>1.6570243473140064E-2</c:v>
                </c:pt>
                <c:pt idx="1988">
                  <c:v>1.6559801489667375E-2</c:v>
                </c:pt>
                <c:pt idx="1989">
                  <c:v>1.6549263110935047E-2</c:v>
                </c:pt>
                <c:pt idx="1990">
                  <c:v>1.6538628151485223E-2</c:v>
                </c:pt>
                <c:pt idx="1991">
                  <c:v>1.6527896425890386E-2</c:v>
                </c:pt>
                <c:pt idx="1992">
                  <c:v>1.6517067748707023E-2</c:v>
                </c:pt>
                <c:pt idx="1993">
                  <c:v>1.6506141934493013E-2</c:v>
                </c:pt>
                <c:pt idx="1994">
                  <c:v>1.6495118797813416E-2</c:v>
                </c:pt>
                <c:pt idx="1995">
                  <c:v>1.6483998153217317E-2</c:v>
                </c:pt>
                <c:pt idx="1996">
                  <c:v>1.6472779815284173E-2</c:v>
                </c:pt>
                <c:pt idx="1997">
                  <c:v>1.6461463598565901E-2</c:v>
                </c:pt>
                <c:pt idx="1998">
                  <c:v>1.6450097232604963E-2</c:v>
                </c:pt>
                <c:pt idx="1999">
                  <c:v>1.6441565806225598E-2</c:v>
                </c:pt>
                <c:pt idx="2000">
                  <c:v>1.6434702761298239E-2</c:v>
                </c:pt>
                <c:pt idx="2001">
                  <c:v>1.6427788929410631E-2</c:v>
                </c:pt>
                <c:pt idx="2002">
                  <c:v>1.6420824251998763E-2</c:v>
                </c:pt>
                <c:pt idx="2003">
                  <c:v>1.6413808670545312E-2</c:v>
                </c:pt>
                <c:pt idx="2004">
                  <c:v>1.6406742126475395E-2</c:v>
                </c:pt>
                <c:pt idx="2005">
                  <c:v>1.6399624561272422E-2</c:v>
                </c:pt>
                <c:pt idx="2006">
                  <c:v>1.6392455916362236E-2</c:v>
                </c:pt>
                <c:pt idx="2007">
                  <c:v>1.638523613322897E-2</c:v>
                </c:pt>
                <c:pt idx="2008">
                  <c:v>1.6377965153299194E-2</c:v>
                </c:pt>
                <c:pt idx="2009">
                  <c:v>1.6370642918046192E-2</c:v>
                </c:pt>
                <c:pt idx="2010">
                  <c:v>1.6363269368926233E-2</c:v>
                </c:pt>
                <c:pt idx="2011">
                  <c:v>1.6355844447384374E-2</c:v>
                </c:pt>
                <c:pt idx="2012">
                  <c:v>1.6348368094877618E-2</c:v>
                </c:pt>
                <c:pt idx="2013">
                  <c:v>1.6340840252869141E-2</c:v>
                </c:pt>
                <c:pt idx="2014">
                  <c:v>1.6333260862810905E-2</c:v>
                </c:pt>
                <c:pt idx="2015">
                  <c:v>1.6325629866155243E-2</c:v>
                </c:pt>
                <c:pt idx="2016">
                  <c:v>1.6317947204360656E-2</c:v>
                </c:pt>
                <c:pt idx="2017">
                  <c:v>1.6310212818886019E-2</c:v>
                </c:pt>
                <c:pt idx="2018">
                  <c:v>1.6302426651202174E-2</c:v>
                </c:pt>
                <c:pt idx="2019">
                  <c:v>1.6294588642733993E-2</c:v>
                </c:pt>
                <c:pt idx="2020">
                  <c:v>1.6286698734970455E-2</c:v>
                </c:pt>
                <c:pt idx="2021">
                  <c:v>1.6278756869337198E-2</c:v>
                </c:pt>
                <c:pt idx="2022">
                  <c:v>1.6270762987318162E-2</c:v>
                </c:pt>
                <c:pt idx="2023">
                  <c:v>1.626271703036871E-2</c:v>
                </c:pt>
                <c:pt idx="2024">
                  <c:v>1.625461893992142E-2</c:v>
                </c:pt>
                <c:pt idx="2025">
                  <c:v>1.6246468657472979E-2</c:v>
                </c:pt>
                <c:pt idx="2026">
                  <c:v>1.6238266124450933E-2</c:v>
                </c:pt>
                <c:pt idx="2027">
                  <c:v>1.6230011282335369E-2</c:v>
                </c:pt>
                <c:pt idx="2028">
                  <c:v>1.6221704072548821E-2</c:v>
                </c:pt>
                <c:pt idx="2029">
                  <c:v>1.6213344436606901E-2</c:v>
                </c:pt>
                <c:pt idx="2030">
                  <c:v>1.6204932315915556E-2</c:v>
                </c:pt>
                <c:pt idx="2031">
                  <c:v>1.6196467651968006E-2</c:v>
                </c:pt>
                <c:pt idx="2032">
                  <c:v>1.6187950386199947E-2</c:v>
                </c:pt>
                <c:pt idx="2033">
                  <c:v>1.6179380460099594E-2</c:v>
                </c:pt>
                <c:pt idx="2034">
                  <c:v>1.6170757815091846E-2</c:v>
                </c:pt>
                <c:pt idx="2035">
                  <c:v>1.616208239265992E-2</c:v>
                </c:pt>
                <c:pt idx="2036">
                  <c:v>1.6153354134270062E-2</c:v>
                </c:pt>
                <c:pt idx="2037">
                  <c:v>1.614457298135415E-2</c:v>
                </c:pt>
                <c:pt idx="2038">
                  <c:v>1.6135738875408191E-2</c:v>
                </c:pt>
                <c:pt idx="2039">
                  <c:v>1.6126851757859075E-2</c:v>
                </c:pt>
                <c:pt idx="2040">
                  <c:v>1.6117911570192024E-2</c:v>
                </c:pt>
                <c:pt idx="2041">
                  <c:v>1.6108918253869502E-2</c:v>
                </c:pt>
                <c:pt idx="2042">
                  <c:v>1.6099871750325394E-2</c:v>
                </c:pt>
                <c:pt idx="2043">
                  <c:v>1.6090772001046149E-2</c:v>
                </c:pt>
                <c:pt idx="2044">
                  <c:v>1.6081618947489645E-2</c:v>
                </c:pt>
                <c:pt idx="2045">
                  <c:v>1.6072412531114171E-2</c:v>
                </c:pt>
                <c:pt idx="2046">
                  <c:v>1.6063152693390023E-2</c:v>
                </c:pt>
                <c:pt idx="2047">
                  <c:v>1.6053839375764718E-2</c:v>
                </c:pt>
                <c:pt idx="2048">
                  <c:v>1.6044472519703579E-2</c:v>
                </c:pt>
                <c:pt idx="2049">
                  <c:v>1.6035052066695508E-2</c:v>
                </c:pt>
                <c:pt idx="2050">
                  <c:v>1.6025577958171895E-2</c:v>
                </c:pt>
                <c:pt idx="2051">
                  <c:v>1.6017478020089213E-2</c:v>
                </c:pt>
                <c:pt idx="2052">
                  <c:v>1.6010785658439868E-2</c:v>
                </c:pt>
                <c:pt idx="2053">
                  <c:v>1.6004089774039262E-2</c:v>
                </c:pt>
                <c:pt idx="2054">
                  <c:v>1.5997390456987792E-2</c:v>
                </c:pt>
                <c:pt idx="2055">
                  <c:v>1.5990687797333612E-2</c:v>
                </c:pt>
                <c:pt idx="2056">
                  <c:v>1.5983981885205899E-2</c:v>
                </c:pt>
                <c:pt idx="2057">
                  <c:v>1.597727281065843E-2</c:v>
                </c:pt>
                <c:pt idx="2058">
                  <c:v>1.5970560663797026E-2</c:v>
                </c:pt>
                <c:pt idx="2059">
                  <c:v>1.5963845534704237E-2</c:v>
                </c:pt>
                <c:pt idx="2060">
                  <c:v>1.5957127513450943E-2</c:v>
                </c:pt>
                <c:pt idx="2061">
                  <c:v>1.5950406690136892E-2</c:v>
                </c:pt>
                <c:pt idx="2062">
                  <c:v>1.5943683154850157E-2</c:v>
                </c:pt>
                <c:pt idx="2063">
                  <c:v>1.5936956997678723E-2</c:v>
                </c:pt>
                <c:pt idx="2064">
                  <c:v>1.59302283086931E-2</c:v>
                </c:pt>
                <c:pt idx="2065">
                  <c:v>1.592349717798108E-2</c:v>
                </c:pt>
                <c:pt idx="2066">
                  <c:v>1.5916763695647748E-2</c:v>
                </c:pt>
                <c:pt idx="2067">
                  <c:v>1.5910027951757541E-2</c:v>
                </c:pt>
                <c:pt idx="2068">
                  <c:v>1.5903290036403776E-2</c:v>
                </c:pt>
                <c:pt idx="2069">
                  <c:v>1.5896550039673881E-2</c:v>
                </c:pt>
                <c:pt idx="2070">
                  <c:v>1.5889808051655185E-2</c:v>
                </c:pt>
                <c:pt idx="2071">
                  <c:v>1.5883064162417554E-2</c:v>
                </c:pt>
                <c:pt idx="2072">
                  <c:v>1.5876318462077096E-2</c:v>
                </c:pt>
                <c:pt idx="2073">
                  <c:v>1.5869571040680323E-2</c:v>
                </c:pt>
                <c:pt idx="2074">
                  <c:v>1.586282198834895E-2</c:v>
                </c:pt>
                <c:pt idx="2075">
                  <c:v>1.5856071395135098E-2</c:v>
                </c:pt>
                <c:pt idx="2076">
                  <c:v>1.5849319351154498E-2</c:v>
                </c:pt>
                <c:pt idx="2077">
                  <c:v>1.5842565946464875E-2</c:v>
                </c:pt>
                <c:pt idx="2078">
                  <c:v>1.5835811271187574E-2</c:v>
                </c:pt>
                <c:pt idx="2079">
                  <c:v>1.5829055415356966E-2</c:v>
                </c:pt>
                <c:pt idx="2080">
                  <c:v>1.5822298469111581E-2</c:v>
                </c:pt>
                <c:pt idx="2081">
                  <c:v>1.5815540522491393E-2</c:v>
                </c:pt>
                <c:pt idx="2082">
                  <c:v>1.5808781665611581E-2</c:v>
                </c:pt>
                <c:pt idx="2083">
                  <c:v>1.58020219885351E-2</c:v>
                </c:pt>
                <c:pt idx="2084">
                  <c:v>1.5795261581365364E-2</c:v>
                </c:pt>
                <c:pt idx="2085">
                  <c:v>1.5788500534176717E-2</c:v>
                </c:pt>
                <c:pt idx="2086">
                  <c:v>1.5781738937060804E-2</c:v>
                </c:pt>
                <c:pt idx="2087">
                  <c:v>1.5774976880097581E-2</c:v>
                </c:pt>
                <c:pt idx="2088">
                  <c:v>1.5768214453361119E-2</c:v>
                </c:pt>
                <c:pt idx="2089">
                  <c:v>1.5761451746960153E-2</c:v>
                </c:pt>
                <c:pt idx="2090">
                  <c:v>1.5754688850962782E-2</c:v>
                </c:pt>
                <c:pt idx="2091">
                  <c:v>1.5747925855448583E-2</c:v>
                </c:pt>
                <c:pt idx="2092">
                  <c:v>1.5741162850514433E-2</c:v>
                </c:pt>
                <c:pt idx="2093">
                  <c:v>1.5734399926245514E-2</c:v>
                </c:pt>
                <c:pt idx="2094">
                  <c:v>1.5727637172721142E-2</c:v>
                </c:pt>
                <c:pt idx="2095">
                  <c:v>1.5720874680014724E-2</c:v>
                </c:pt>
                <c:pt idx="2096">
                  <c:v>1.5714112538234352E-2</c:v>
                </c:pt>
                <c:pt idx="2097">
                  <c:v>1.5707350837435869E-2</c:v>
                </c:pt>
                <c:pt idx="2098">
                  <c:v>1.5700589667727177E-2</c:v>
                </c:pt>
                <c:pt idx="2099">
                  <c:v>1.5693829119192901E-2</c:v>
                </c:pt>
                <c:pt idx="2100">
                  <c:v>1.5687069281894415E-2</c:v>
                </c:pt>
                <c:pt idx="2101">
                  <c:v>1.5680310245933533E-2</c:v>
                </c:pt>
                <c:pt idx="2102">
                  <c:v>1.5673552101383024E-2</c:v>
                </c:pt>
                <c:pt idx="2103">
                  <c:v>1.5666861848477237E-2</c:v>
                </c:pt>
                <c:pt idx="2104">
                  <c:v>1.5660386740806699E-2</c:v>
                </c:pt>
                <c:pt idx="2105">
                  <c:v>1.5653982833515209E-2</c:v>
                </c:pt>
                <c:pt idx="2106">
                  <c:v>1.5647526017189016E-2</c:v>
                </c:pt>
                <c:pt idx="2107">
                  <c:v>1.5640467964936056E-2</c:v>
                </c:pt>
                <c:pt idx="2108">
                  <c:v>1.5634258619067583E-2</c:v>
                </c:pt>
                <c:pt idx="2109">
                  <c:v>1.5628111774870279E-2</c:v>
                </c:pt>
                <c:pt idx="2110">
                  <c:v>1.562202772000131E-2</c:v>
                </c:pt>
                <c:pt idx="2111">
                  <c:v>1.5616006742054312E-2</c:v>
                </c:pt>
                <c:pt idx="2112">
                  <c:v>1.5610049128669447E-2</c:v>
                </c:pt>
                <c:pt idx="2113">
                  <c:v>1.5604155167452324E-2</c:v>
                </c:pt>
                <c:pt idx="2114">
                  <c:v>1.559832514604351E-2</c:v>
                </c:pt>
                <c:pt idx="2115">
                  <c:v>1.5592559352037441E-2</c:v>
                </c:pt>
                <c:pt idx="2116">
                  <c:v>1.5586858073075116E-2</c:v>
                </c:pt>
                <c:pt idx="2117">
                  <c:v>1.5581221596768795E-2</c:v>
                </c:pt>
                <c:pt idx="2118">
                  <c:v>1.5575650210754141E-2</c:v>
                </c:pt>
                <c:pt idx="2119">
                  <c:v>1.5570144202643889E-2</c:v>
                </c:pt>
                <c:pt idx="2120">
                  <c:v>1.5564703860045225E-2</c:v>
                </c:pt>
                <c:pt idx="2121">
                  <c:v>1.5559329470606145E-2</c:v>
                </c:pt>
                <c:pt idx="2122">
                  <c:v>1.5554021321940137E-2</c:v>
                </c:pt>
                <c:pt idx="2123">
                  <c:v>1.5548779701649388E-2</c:v>
                </c:pt>
                <c:pt idx="2124">
                  <c:v>1.5543604897388491E-2</c:v>
                </c:pt>
                <c:pt idx="2125">
                  <c:v>1.5538497196754389E-2</c:v>
                </c:pt>
                <c:pt idx="2126">
                  <c:v>1.5533456887384873E-2</c:v>
                </c:pt>
                <c:pt idx="2127">
                  <c:v>1.552848425690065E-2</c:v>
                </c:pt>
                <c:pt idx="2128">
                  <c:v>1.5523579592911153E-2</c:v>
                </c:pt>
                <c:pt idx="2129">
                  <c:v>1.5518743183060879E-2</c:v>
                </c:pt>
                <c:pt idx="2130">
                  <c:v>1.5513975314959887E-2</c:v>
                </c:pt>
                <c:pt idx="2131">
                  <c:v>1.5509276276230163E-2</c:v>
                </c:pt>
                <c:pt idx="2132">
                  <c:v>1.5504646354494016E-2</c:v>
                </c:pt>
                <c:pt idx="2133">
                  <c:v>1.5500085837397277E-2</c:v>
                </c:pt>
                <c:pt idx="2134">
                  <c:v>1.5495595012533987E-2</c:v>
                </c:pt>
                <c:pt idx="2135">
                  <c:v>1.54911741675449E-2</c:v>
                </c:pt>
                <c:pt idx="2136">
                  <c:v>1.548682359004795E-2</c:v>
                </c:pt>
                <c:pt idx="2137">
                  <c:v>1.5482543567673044E-2</c:v>
                </c:pt>
                <c:pt idx="2138">
                  <c:v>1.5478334388050467E-2</c:v>
                </c:pt>
                <c:pt idx="2139">
                  <c:v>1.5474196338787719E-2</c:v>
                </c:pt>
                <c:pt idx="2140">
                  <c:v>1.5470170691563203E-2</c:v>
                </c:pt>
                <c:pt idx="2141">
                  <c:v>1.5465569948501092E-2</c:v>
                </c:pt>
                <c:pt idx="2142">
                  <c:v>1.5461657324331492E-2</c:v>
                </c:pt>
                <c:pt idx="2143">
                  <c:v>1.5457817022118157E-2</c:v>
                </c:pt>
                <c:pt idx="2144">
                  <c:v>1.5454049329493888E-2</c:v>
                </c:pt>
                <c:pt idx="2145">
                  <c:v>1.5450354534080347E-2</c:v>
                </c:pt>
                <c:pt idx="2146">
                  <c:v>1.5446732923505426E-2</c:v>
                </c:pt>
                <c:pt idx="2147">
                  <c:v>1.544318478540907E-2</c:v>
                </c:pt>
                <c:pt idx="2148">
                  <c:v>1.5439710407379544E-2</c:v>
                </c:pt>
                <c:pt idx="2149">
                  <c:v>1.5436310077086681E-2</c:v>
                </c:pt>
                <c:pt idx="2150">
                  <c:v>1.543298408214866E-2</c:v>
                </c:pt>
                <c:pt idx="2151">
                  <c:v>1.5429732710160977E-2</c:v>
                </c:pt>
                <c:pt idx="2152">
                  <c:v>1.5426556248794928E-2</c:v>
                </c:pt>
                <c:pt idx="2153">
                  <c:v>1.5423454985652807E-2</c:v>
                </c:pt>
                <c:pt idx="2154">
                  <c:v>1.5420429208372166E-2</c:v>
                </c:pt>
                <c:pt idx="2155">
                  <c:v>1.5417004447798758E-2</c:v>
                </c:pt>
                <c:pt idx="2156">
                  <c:v>1.5412832602806001E-2</c:v>
                </c:pt>
                <c:pt idx="2157">
                  <c:v>1.5408691440211647E-2</c:v>
                </c:pt>
                <c:pt idx="2158">
                  <c:v>1.5404594231045426E-2</c:v>
                </c:pt>
                <c:pt idx="2159">
                  <c:v>1.5400541169061126E-2</c:v>
                </c:pt>
                <c:pt idx="2160">
                  <c:v>1.5396532448076351E-2</c:v>
                </c:pt>
                <c:pt idx="2161">
                  <c:v>1.5392568261810345E-2</c:v>
                </c:pt>
                <c:pt idx="2162">
                  <c:v>1.5388648804109886E-2</c:v>
                </c:pt>
                <c:pt idx="2163">
                  <c:v>1.53847742687234E-2</c:v>
                </c:pt>
                <c:pt idx="2164">
                  <c:v>1.5380944849411016E-2</c:v>
                </c:pt>
                <c:pt idx="2165">
                  <c:v>1.5377160740008276E-2</c:v>
                </c:pt>
                <c:pt idx="2166">
                  <c:v>1.5373422134235003E-2</c:v>
                </c:pt>
                <c:pt idx="2167">
                  <c:v>1.5369729225921204E-2</c:v>
                </c:pt>
                <c:pt idx="2168">
                  <c:v>1.5366082208821708E-2</c:v>
                </c:pt>
                <c:pt idx="2169">
                  <c:v>1.5362481276726236E-2</c:v>
                </c:pt>
                <c:pt idx="2170">
                  <c:v>1.5358926623401476E-2</c:v>
                </c:pt>
                <c:pt idx="2171">
                  <c:v>1.5355418442649007E-2</c:v>
                </c:pt>
                <c:pt idx="2172">
                  <c:v>1.5351956928241593E-2</c:v>
                </c:pt>
                <c:pt idx="2173">
                  <c:v>1.5348542273957938E-2</c:v>
                </c:pt>
                <c:pt idx="2174">
                  <c:v>1.5345174673571101E-2</c:v>
                </c:pt>
                <c:pt idx="2175">
                  <c:v>1.5341854320883256E-2</c:v>
                </c:pt>
                <c:pt idx="2176">
                  <c:v>1.5338581409673572E-2</c:v>
                </c:pt>
                <c:pt idx="2177">
                  <c:v>1.5335356133692402E-2</c:v>
                </c:pt>
                <c:pt idx="2178">
                  <c:v>1.5332178686759793E-2</c:v>
                </c:pt>
                <c:pt idx="2179">
                  <c:v>1.532904926263802E-2</c:v>
                </c:pt>
                <c:pt idx="2180">
                  <c:v>1.5325968055118499E-2</c:v>
                </c:pt>
                <c:pt idx="2181">
                  <c:v>1.5322935257963853E-2</c:v>
                </c:pt>
                <c:pt idx="2182">
                  <c:v>1.5319951064977435E-2</c:v>
                </c:pt>
                <c:pt idx="2183">
                  <c:v>1.5317015669928026E-2</c:v>
                </c:pt>
                <c:pt idx="2184">
                  <c:v>1.5314129266601972E-2</c:v>
                </c:pt>
                <c:pt idx="2185">
                  <c:v>1.5311292048797389E-2</c:v>
                </c:pt>
                <c:pt idx="2186">
                  <c:v>1.5308504210260452E-2</c:v>
                </c:pt>
                <c:pt idx="2187">
                  <c:v>1.5305765944807051E-2</c:v>
                </c:pt>
                <c:pt idx="2188">
                  <c:v>1.5303077446206934E-2</c:v>
                </c:pt>
                <c:pt idx="2189">
                  <c:v>1.5300438908235839E-2</c:v>
                </c:pt>
                <c:pt idx="2190">
                  <c:v>1.5297850524687094E-2</c:v>
                </c:pt>
                <c:pt idx="2191">
                  <c:v>1.5295312489348454E-2</c:v>
                </c:pt>
                <c:pt idx="2192">
                  <c:v>1.5292970240693024E-2</c:v>
                </c:pt>
                <c:pt idx="2193">
                  <c:v>1.529004428314315E-2</c:v>
                </c:pt>
                <c:pt idx="2194">
                  <c:v>1.5287665746582794E-2</c:v>
                </c:pt>
                <c:pt idx="2195">
                  <c:v>1.5285338361025146E-2</c:v>
                </c:pt>
                <c:pt idx="2196">
                  <c:v>1.5283062320270683E-2</c:v>
                </c:pt>
                <c:pt idx="2197">
                  <c:v>1.5280837818108538E-2</c:v>
                </c:pt>
                <c:pt idx="2198">
                  <c:v>1.5278665048293325E-2</c:v>
                </c:pt>
                <c:pt idx="2199">
                  <c:v>1.5276544204637827E-2</c:v>
                </c:pt>
                <c:pt idx="2200">
                  <c:v>1.5274475480926105E-2</c:v>
                </c:pt>
                <c:pt idx="2201">
                  <c:v>1.5272459070936686E-2</c:v>
                </c:pt>
                <c:pt idx="2202">
                  <c:v>1.5270495168442554E-2</c:v>
                </c:pt>
                <c:pt idx="2203">
                  <c:v>1.5268583967234328E-2</c:v>
                </c:pt>
                <c:pt idx="2204">
                  <c:v>1.5266725661102893E-2</c:v>
                </c:pt>
                <c:pt idx="2205">
                  <c:v>1.5264920443827807E-2</c:v>
                </c:pt>
                <c:pt idx="2206">
                  <c:v>1.5263957429506944E-2</c:v>
                </c:pt>
                <c:pt idx="2207">
                  <c:v>1.5260568880793657E-2</c:v>
                </c:pt>
                <c:pt idx="2208">
                  <c:v>1.5258983069334514E-2</c:v>
                </c:pt>
                <c:pt idx="2209">
                  <c:v>1.5257357469831815E-2</c:v>
                </c:pt>
                <c:pt idx="2210">
                  <c:v>1.5255691989197417E-2</c:v>
                </c:pt>
                <c:pt idx="2211">
                  <c:v>1.525398653430284E-2</c:v>
                </c:pt>
                <c:pt idx="2212">
                  <c:v>1.5252241012054567E-2</c:v>
                </c:pt>
                <c:pt idx="2213">
                  <c:v>1.5250455329330325E-2</c:v>
                </c:pt>
                <c:pt idx="2214">
                  <c:v>1.5248629393037016E-2</c:v>
                </c:pt>
                <c:pt idx="2215">
                  <c:v>1.5246763110046994E-2</c:v>
                </c:pt>
                <c:pt idx="2216">
                  <c:v>1.5244856387273385E-2</c:v>
                </c:pt>
                <c:pt idx="2217">
                  <c:v>1.5242909131594765E-2</c:v>
                </c:pt>
                <c:pt idx="2218">
                  <c:v>1.524092124991889E-2</c:v>
                </c:pt>
                <c:pt idx="2219">
                  <c:v>1.5238892649107405E-2</c:v>
                </c:pt>
                <c:pt idx="2220">
                  <c:v>1.5236823236080083E-2</c:v>
                </c:pt>
                <c:pt idx="2221">
                  <c:v>1.5234712917733761E-2</c:v>
                </c:pt>
                <c:pt idx="2222">
                  <c:v>1.5232561600930738E-2</c:v>
                </c:pt>
                <c:pt idx="2223">
                  <c:v>1.5230369192597249E-2</c:v>
                </c:pt>
                <c:pt idx="2224">
                  <c:v>1.522813559959605E-2</c:v>
                </c:pt>
                <c:pt idx="2225">
                  <c:v>1.5225860728848037E-2</c:v>
                </c:pt>
                <c:pt idx="2226">
                  <c:v>1.5223544487222206E-2</c:v>
                </c:pt>
                <c:pt idx="2227">
                  <c:v>1.522118678162254E-2</c:v>
                </c:pt>
                <c:pt idx="2228">
                  <c:v>1.5218787518953246E-2</c:v>
                </c:pt>
                <c:pt idx="2229">
                  <c:v>1.5216346606078224E-2</c:v>
                </c:pt>
                <c:pt idx="2230">
                  <c:v>1.5213863949936906E-2</c:v>
                </c:pt>
                <c:pt idx="2231">
                  <c:v>1.5211339457376283E-2</c:v>
                </c:pt>
                <c:pt idx="2232">
                  <c:v>1.5208773035307297E-2</c:v>
                </c:pt>
                <c:pt idx="2233">
                  <c:v>1.5206164590635339E-2</c:v>
                </c:pt>
                <c:pt idx="2234">
                  <c:v>1.5203514030248659E-2</c:v>
                </c:pt>
                <c:pt idx="2235">
                  <c:v>1.5200821261018373E-2</c:v>
                </c:pt>
                <c:pt idx="2236">
                  <c:v>1.5198086189885357E-2</c:v>
                </c:pt>
                <c:pt idx="2237">
                  <c:v>1.5195308723698038E-2</c:v>
                </c:pt>
                <c:pt idx="2238">
                  <c:v>1.5192488769374608E-2</c:v>
                </c:pt>
                <c:pt idx="2239">
                  <c:v>1.5189626233804541E-2</c:v>
                </c:pt>
                <c:pt idx="2240">
                  <c:v>1.5186721023883361E-2</c:v>
                </c:pt>
                <c:pt idx="2241">
                  <c:v>1.518377304651262E-2</c:v>
                </c:pt>
                <c:pt idx="2242">
                  <c:v>1.5180782208570965E-2</c:v>
                </c:pt>
                <c:pt idx="2243">
                  <c:v>1.5177748416972042E-2</c:v>
                </c:pt>
                <c:pt idx="2244">
                  <c:v>1.5174671578583425E-2</c:v>
                </c:pt>
                <c:pt idx="2245">
                  <c:v>1.5171551600336649E-2</c:v>
                </c:pt>
                <c:pt idx="2246">
                  <c:v>1.5168388389111385E-2</c:v>
                </c:pt>
                <c:pt idx="2247">
                  <c:v>1.5165181851793347E-2</c:v>
                </c:pt>
                <c:pt idx="2248">
                  <c:v>1.5161931895285896E-2</c:v>
                </c:pt>
                <c:pt idx="2249">
                  <c:v>1.5158638426481066E-2</c:v>
                </c:pt>
                <c:pt idx="2250">
                  <c:v>1.515530135229433E-2</c:v>
                </c:pt>
                <c:pt idx="2251">
                  <c:v>1.5151920579600875E-2</c:v>
                </c:pt>
                <c:pt idx="2252">
                  <c:v>1.5148496015305121E-2</c:v>
                </c:pt>
                <c:pt idx="2253">
                  <c:v>1.5145027566282793E-2</c:v>
                </c:pt>
                <c:pt idx="2254">
                  <c:v>1.5141515139473604E-2</c:v>
                </c:pt>
                <c:pt idx="2255">
                  <c:v>1.5137958641742241E-2</c:v>
                </c:pt>
                <c:pt idx="2256">
                  <c:v>1.5134357979994208E-2</c:v>
                </c:pt>
                <c:pt idx="2257">
                  <c:v>1.5130713061112116E-2</c:v>
                </c:pt>
                <c:pt idx="2258">
                  <c:v>1.5127042953001994E-2</c:v>
                </c:pt>
                <c:pt idx="2259">
                  <c:v>1.5124499295144971E-2</c:v>
                </c:pt>
                <c:pt idx="2260">
                  <c:v>1.5122609263487775E-2</c:v>
                </c:pt>
                <c:pt idx="2261">
                  <c:v>1.5120684151461158E-2</c:v>
                </c:pt>
                <c:pt idx="2262">
                  <c:v>1.5118723881785196E-2</c:v>
                </c:pt>
                <c:pt idx="2263">
                  <c:v>1.5116728377191708E-2</c:v>
                </c:pt>
                <c:pt idx="2264">
                  <c:v>1.5114697560412688E-2</c:v>
                </c:pt>
                <c:pt idx="2265">
                  <c:v>1.5112631354186092E-2</c:v>
                </c:pt>
                <c:pt idx="2266">
                  <c:v>1.5110529681226864E-2</c:v>
                </c:pt>
                <c:pt idx="2267">
                  <c:v>1.5108392464267499E-2</c:v>
                </c:pt>
                <c:pt idx="2268">
                  <c:v>1.5106219626058046E-2</c:v>
                </c:pt>
                <c:pt idx="2269">
                  <c:v>1.5104011089302373E-2</c:v>
                </c:pt>
                <c:pt idx="2270">
                  <c:v>1.5101766776745086E-2</c:v>
                </c:pt>
                <c:pt idx="2271">
                  <c:v>1.5099486611119359E-2</c:v>
                </c:pt>
                <c:pt idx="2272">
                  <c:v>1.5097170515146972E-2</c:v>
                </c:pt>
                <c:pt idx="2273">
                  <c:v>1.5094818411555667E-2</c:v>
                </c:pt>
                <c:pt idx="2274">
                  <c:v>1.5092430223090739E-2</c:v>
                </c:pt>
                <c:pt idx="2275">
                  <c:v>1.5090005872480283E-2</c:v>
                </c:pt>
                <c:pt idx="2276">
                  <c:v>1.5087545282429411E-2</c:v>
                </c:pt>
                <c:pt idx="2277">
                  <c:v>1.5085048375718705E-2</c:v>
                </c:pt>
                <c:pt idx="2278">
                  <c:v>1.5082515075018879E-2</c:v>
                </c:pt>
                <c:pt idx="2279">
                  <c:v>1.5079945303116677E-2</c:v>
                </c:pt>
                <c:pt idx="2280">
                  <c:v>1.5077338982717934E-2</c:v>
                </c:pt>
                <c:pt idx="2281">
                  <c:v>1.507469603654025E-2</c:v>
                </c:pt>
                <c:pt idx="2282">
                  <c:v>1.5072016387341958E-2</c:v>
                </c:pt>
                <c:pt idx="2283">
                  <c:v>1.5069299957835241E-2</c:v>
                </c:pt>
                <c:pt idx="2284">
                  <c:v>1.5066546670767223E-2</c:v>
                </c:pt>
                <c:pt idx="2285">
                  <c:v>1.5063756448862048E-2</c:v>
                </c:pt>
                <c:pt idx="2286">
                  <c:v>1.5060929214849837E-2</c:v>
                </c:pt>
                <c:pt idx="2287">
                  <c:v>1.5058064891466699E-2</c:v>
                </c:pt>
                <c:pt idx="2288">
                  <c:v>1.5055163401437352E-2</c:v>
                </c:pt>
                <c:pt idx="2289">
                  <c:v>1.5052224667504079E-2</c:v>
                </c:pt>
                <c:pt idx="2290">
                  <c:v>1.5049248612391984E-2</c:v>
                </c:pt>
                <c:pt idx="2291">
                  <c:v>1.5046235158832156E-2</c:v>
                </c:pt>
                <c:pt idx="2292">
                  <c:v>1.5043184229561676E-2</c:v>
                </c:pt>
                <c:pt idx="2293">
                  <c:v>1.5040095747323611E-2</c:v>
                </c:pt>
                <c:pt idx="2294">
                  <c:v>1.5036969634820679E-2</c:v>
                </c:pt>
                <c:pt idx="2295">
                  <c:v>1.5033805814813731E-2</c:v>
                </c:pt>
                <c:pt idx="2296">
                  <c:v>1.5030604210023262E-2</c:v>
                </c:pt>
                <c:pt idx="2297">
                  <c:v>1.5027364743193142E-2</c:v>
                </c:pt>
                <c:pt idx="2298">
                  <c:v>1.5024087337038479E-2</c:v>
                </c:pt>
                <c:pt idx="2299">
                  <c:v>1.5020771914303557E-2</c:v>
                </c:pt>
                <c:pt idx="2300">
                  <c:v>1.5017418397721269E-2</c:v>
                </c:pt>
                <c:pt idx="2301">
                  <c:v>1.5014026710024723E-2</c:v>
                </c:pt>
                <c:pt idx="2302">
                  <c:v>1.5010596773947227E-2</c:v>
                </c:pt>
                <c:pt idx="2303">
                  <c:v>1.500712851221651E-2</c:v>
                </c:pt>
                <c:pt idx="2304">
                  <c:v>1.500362184757789E-2</c:v>
                </c:pt>
                <c:pt idx="2305">
                  <c:v>1.5000076702759513E-2</c:v>
                </c:pt>
                <c:pt idx="2306">
                  <c:v>1.4996493000489743E-2</c:v>
                </c:pt>
                <c:pt idx="2307">
                  <c:v>1.4992870663497151E-2</c:v>
                </c:pt>
                <c:pt idx="2308">
                  <c:v>1.4989209614551075E-2</c:v>
                </c:pt>
                <c:pt idx="2309">
                  <c:v>1.498550977633418E-2</c:v>
                </c:pt>
                <c:pt idx="2310">
                  <c:v>1.498177107162782E-2</c:v>
                </c:pt>
                <c:pt idx="2311">
                  <c:v>1.4978874154050342E-2</c:v>
                </c:pt>
                <c:pt idx="2312">
                  <c:v>1.4976824444036153E-2</c:v>
                </c:pt>
                <c:pt idx="2313">
                  <c:v>1.4974743891836846E-2</c:v>
                </c:pt>
                <c:pt idx="2314">
                  <c:v>1.4972632432927287E-2</c:v>
                </c:pt>
                <c:pt idx="2315">
                  <c:v>1.4970490002811433E-2</c:v>
                </c:pt>
                <c:pt idx="2316">
                  <c:v>1.496831653694124E-2</c:v>
                </c:pt>
                <c:pt idx="2317">
                  <c:v>1.496611197082672E-2</c:v>
                </c:pt>
                <c:pt idx="2318">
                  <c:v>1.496387623994906E-2</c:v>
                </c:pt>
                <c:pt idx="2319">
                  <c:v>1.4961609279777991E-2</c:v>
                </c:pt>
                <c:pt idx="2320">
                  <c:v>1.4959311025806551E-2</c:v>
                </c:pt>
                <c:pt idx="2321">
                  <c:v>1.4956981413516326E-2</c:v>
                </c:pt>
                <c:pt idx="2322">
                  <c:v>1.4954620378406417E-2</c:v>
                </c:pt>
                <c:pt idx="2323">
                  <c:v>1.4952227855935519E-2</c:v>
                </c:pt>
                <c:pt idx="2324">
                  <c:v>1.4949803781597206E-2</c:v>
                </c:pt>
                <c:pt idx="2325">
                  <c:v>1.4947348090891001E-2</c:v>
                </c:pt>
                <c:pt idx="2326">
                  <c:v>1.4944860719276004E-2</c:v>
                </c:pt>
                <c:pt idx="2327">
                  <c:v>1.4942341602252008E-2</c:v>
                </c:pt>
                <c:pt idx="2328">
                  <c:v>1.4939790675313156E-2</c:v>
                </c:pt>
                <c:pt idx="2329">
                  <c:v>1.4937207873918975E-2</c:v>
                </c:pt>
                <c:pt idx="2330">
                  <c:v>1.4934593133569677E-2</c:v>
                </c:pt>
                <c:pt idx="2331">
                  <c:v>1.4931946389748256E-2</c:v>
                </c:pt>
                <c:pt idx="2332">
                  <c:v>1.4929267577932035E-2</c:v>
                </c:pt>
                <c:pt idx="2333">
                  <c:v>1.492655663362167E-2</c:v>
                </c:pt>
                <c:pt idx="2334">
                  <c:v>1.4923813492294781E-2</c:v>
                </c:pt>
                <c:pt idx="2335">
                  <c:v>1.4921038089423347E-2</c:v>
                </c:pt>
                <c:pt idx="2336">
                  <c:v>1.4918230360502667E-2</c:v>
                </c:pt>
                <c:pt idx="2337">
                  <c:v>1.4915390241028177E-2</c:v>
                </c:pt>
                <c:pt idx="2338">
                  <c:v>1.4912517666472305E-2</c:v>
                </c:pt>
                <c:pt idx="2339">
                  <c:v>1.49096125723192E-2</c:v>
                </c:pt>
                <c:pt idx="2340">
                  <c:v>1.4906674894064761E-2</c:v>
                </c:pt>
                <c:pt idx="2341">
                  <c:v>1.4903704567187648E-2</c:v>
                </c:pt>
                <c:pt idx="2342">
                  <c:v>1.4900701527160885E-2</c:v>
                </c:pt>
                <c:pt idx="2343">
                  <c:v>1.4897665709498199E-2</c:v>
                </c:pt>
                <c:pt idx="2344">
                  <c:v>1.4894597049661331E-2</c:v>
                </c:pt>
                <c:pt idx="2345">
                  <c:v>1.4891495483152734E-2</c:v>
                </c:pt>
                <c:pt idx="2346">
                  <c:v>1.4888360945446042E-2</c:v>
                </c:pt>
                <c:pt idx="2347">
                  <c:v>1.4885193372032432E-2</c:v>
                </c:pt>
                <c:pt idx="2348">
                  <c:v>1.4881992698391647E-2</c:v>
                </c:pt>
                <c:pt idx="2349">
                  <c:v>1.4878758860020967E-2</c:v>
                </c:pt>
                <c:pt idx="2350">
                  <c:v>1.4875491792388867E-2</c:v>
                </c:pt>
                <c:pt idx="2351">
                  <c:v>1.4872191431016113E-2</c:v>
                </c:pt>
                <c:pt idx="2352">
                  <c:v>1.4868857711348337E-2</c:v>
                </c:pt>
                <c:pt idx="2353">
                  <c:v>1.4865490568900826E-2</c:v>
                </c:pt>
                <c:pt idx="2354">
                  <c:v>1.4862089939131119E-2</c:v>
                </c:pt>
                <c:pt idx="2355">
                  <c:v>1.4858655757554831E-2</c:v>
                </c:pt>
                <c:pt idx="2356">
                  <c:v>1.4855187959652993E-2</c:v>
                </c:pt>
                <c:pt idx="2357">
                  <c:v>1.4851686480901006E-2</c:v>
                </c:pt>
                <c:pt idx="2358">
                  <c:v>1.4848151256780224E-2</c:v>
                </c:pt>
                <c:pt idx="2359">
                  <c:v>1.4844582222801135E-2</c:v>
                </c:pt>
                <c:pt idx="2360">
                  <c:v>1.4840979314445427E-2</c:v>
                </c:pt>
                <c:pt idx="2361">
                  <c:v>1.4837342467171789E-2</c:v>
                </c:pt>
                <c:pt idx="2362">
                  <c:v>1.4833671616502796E-2</c:v>
                </c:pt>
                <c:pt idx="2363">
                  <c:v>1.483059630829481E-2</c:v>
                </c:pt>
                <c:pt idx="2364">
                  <c:v>1.4828556092669547E-2</c:v>
                </c:pt>
                <c:pt idx="2365">
                  <c:v>1.4826503305753826E-2</c:v>
                </c:pt>
                <c:pt idx="2366">
                  <c:v>1.4824420409726728E-2</c:v>
                </c:pt>
                <c:pt idx="2367">
                  <c:v>1.4822307341777842E-2</c:v>
                </c:pt>
                <c:pt idx="2368">
                  <c:v>1.482016403910847E-2</c:v>
                </c:pt>
                <c:pt idx="2369">
                  <c:v>1.4817990438977968E-2</c:v>
                </c:pt>
                <c:pt idx="2370">
                  <c:v>1.4815786478558928E-2</c:v>
                </c:pt>
                <c:pt idx="2371">
                  <c:v>1.481355209509358E-2</c:v>
                </c:pt>
                <c:pt idx="2372">
                  <c:v>1.4811287225772143E-2</c:v>
                </c:pt>
                <c:pt idx="2373">
                  <c:v>1.4808991807819735E-2</c:v>
                </c:pt>
                <c:pt idx="2374">
                  <c:v>1.4806665778455795E-2</c:v>
                </c:pt>
                <c:pt idx="2375">
                  <c:v>1.4804309074899895E-2</c:v>
                </c:pt>
                <c:pt idx="2376">
                  <c:v>1.480192163434858E-2</c:v>
                </c:pt>
                <c:pt idx="2377">
                  <c:v>1.4799503394027472E-2</c:v>
                </c:pt>
                <c:pt idx="2378">
                  <c:v>1.4797054291156546E-2</c:v>
                </c:pt>
                <c:pt idx="2379">
                  <c:v>1.4794574262938525E-2</c:v>
                </c:pt>
                <c:pt idx="2380">
                  <c:v>1.4792063246593646E-2</c:v>
                </c:pt>
                <c:pt idx="2381">
                  <c:v>1.4789521179330694E-2</c:v>
                </c:pt>
                <c:pt idx="2382">
                  <c:v>1.4786947998393345E-2</c:v>
                </c:pt>
                <c:pt idx="2383">
                  <c:v>1.4784343640955903E-2</c:v>
                </c:pt>
                <c:pt idx="2384">
                  <c:v>1.4781708044256523E-2</c:v>
                </c:pt>
                <c:pt idx="2385">
                  <c:v>1.4779041145516127E-2</c:v>
                </c:pt>
                <c:pt idx="2386">
                  <c:v>1.4776342881915216E-2</c:v>
                </c:pt>
                <c:pt idx="2387">
                  <c:v>1.4773613190721322E-2</c:v>
                </c:pt>
                <c:pt idx="2388">
                  <c:v>1.4770852009115237E-2</c:v>
                </c:pt>
                <c:pt idx="2389">
                  <c:v>1.4768059274324225E-2</c:v>
                </c:pt>
                <c:pt idx="2390">
                  <c:v>1.4765234923552525E-2</c:v>
                </c:pt>
                <c:pt idx="2391">
                  <c:v>1.4762378894027683E-2</c:v>
                </c:pt>
                <c:pt idx="2392">
                  <c:v>1.4759491122960018E-2</c:v>
                </c:pt>
                <c:pt idx="2393">
                  <c:v>1.4756571547571574E-2</c:v>
                </c:pt>
                <c:pt idx="2394">
                  <c:v>1.475362010506716E-2</c:v>
                </c:pt>
                <c:pt idx="2395">
                  <c:v>1.4750636732680695E-2</c:v>
                </c:pt>
                <c:pt idx="2396">
                  <c:v>1.474762136759411E-2</c:v>
                </c:pt>
                <c:pt idx="2397">
                  <c:v>1.4744573947064785E-2</c:v>
                </c:pt>
                <c:pt idx="2398">
                  <c:v>1.4741494408292326E-2</c:v>
                </c:pt>
                <c:pt idx="2399">
                  <c:v>1.4738382688482271E-2</c:v>
                </c:pt>
                <c:pt idx="2400">
                  <c:v>1.4735309909885889E-2</c:v>
                </c:pt>
                <c:pt idx="2401">
                  <c:v>1.473160606082813E-2</c:v>
                </c:pt>
                <c:pt idx="2402">
                  <c:v>1.4728392791910457E-2</c:v>
                </c:pt>
                <c:pt idx="2403">
                  <c:v>1.4725147081866249E-2</c:v>
                </c:pt>
                <c:pt idx="2404">
                  <c:v>1.4721868867901829E-2</c:v>
                </c:pt>
                <c:pt idx="2405">
                  <c:v>1.471855808724104E-2</c:v>
                </c:pt>
                <c:pt idx="2406">
                  <c:v>1.4715214677096302E-2</c:v>
                </c:pt>
                <c:pt idx="2407">
                  <c:v>1.4711838574697563E-2</c:v>
                </c:pt>
                <c:pt idx="2408">
                  <c:v>1.4708429717240174E-2</c:v>
                </c:pt>
                <c:pt idx="2409">
                  <c:v>1.4704988041960186E-2</c:v>
                </c:pt>
                <c:pt idx="2410">
                  <c:v>1.4701513486059055E-2</c:v>
                </c:pt>
                <c:pt idx="2411">
                  <c:v>1.4698005986761567E-2</c:v>
                </c:pt>
                <c:pt idx="2412">
                  <c:v>1.4694465481298451E-2</c:v>
                </c:pt>
                <c:pt idx="2413">
                  <c:v>1.4690891906865847E-2</c:v>
                </c:pt>
                <c:pt idx="2414">
                  <c:v>1.4687285200677431E-2</c:v>
                </c:pt>
                <c:pt idx="2415">
                  <c:v>1.4684107488034859E-2</c:v>
                </c:pt>
                <c:pt idx="2416">
                  <c:v>1.4681697360770341E-2</c:v>
                </c:pt>
                <c:pt idx="2417">
                  <c:v>1.4679297473720765E-2</c:v>
                </c:pt>
                <c:pt idx="2418">
                  <c:v>1.4676895104778659E-2</c:v>
                </c:pt>
                <c:pt idx="2419">
                  <c:v>1.4674490265772543E-2</c:v>
                </c:pt>
                <c:pt idx="2420">
                  <c:v>1.4672082968606231E-2</c:v>
                </c:pt>
                <c:pt idx="2421">
                  <c:v>1.4669673225137196E-2</c:v>
                </c:pt>
                <c:pt idx="2422">
                  <c:v>1.4667261047240289E-2</c:v>
                </c:pt>
                <c:pt idx="2423">
                  <c:v>1.4664846446796142E-2</c:v>
                </c:pt>
                <c:pt idx="2424">
                  <c:v>1.4662429435656424E-2</c:v>
                </c:pt>
                <c:pt idx="2425">
                  <c:v>1.4660010025724935E-2</c:v>
                </c:pt>
                <c:pt idx="2426">
                  <c:v>1.4657588228835956E-2</c:v>
                </c:pt>
                <c:pt idx="2427">
                  <c:v>1.465516405688749E-2</c:v>
                </c:pt>
                <c:pt idx="2428">
                  <c:v>1.4652737521748564E-2</c:v>
                </c:pt>
                <c:pt idx="2429">
                  <c:v>1.4650308635282416E-2</c:v>
                </c:pt>
                <c:pt idx="2430">
                  <c:v>1.4647877409369656E-2</c:v>
                </c:pt>
                <c:pt idx="2431">
                  <c:v>1.4645443855867718E-2</c:v>
                </c:pt>
                <c:pt idx="2432">
                  <c:v>1.4643007986674582E-2</c:v>
                </c:pt>
                <c:pt idx="2433">
                  <c:v>1.464056981363609E-2</c:v>
                </c:pt>
                <c:pt idx="2434">
                  <c:v>1.4638129348632836E-2</c:v>
                </c:pt>
                <c:pt idx="2435">
                  <c:v>1.4635686603545412E-2</c:v>
                </c:pt>
                <c:pt idx="2436">
                  <c:v>1.4633241590242816E-2</c:v>
                </c:pt>
                <c:pt idx="2437">
                  <c:v>1.4630794320576672E-2</c:v>
                </c:pt>
                <c:pt idx="2438">
                  <c:v>1.4628344806444933E-2</c:v>
                </c:pt>
                <c:pt idx="2439">
                  <c:v>1.4625893059710798E-2</c:v>
                </c:pt>
                <c:pt idx="2440">
                  <c:v>1.4623439092254839E-2</c:v>
                </c:pt>
                <c:pt idx="2441">
                  <c:v>1.4620982915922863E-2</c:v>
                </c:pt>
                <c:pt idx="2442">
                  <c:v>1.4618524542618609E-2</c:v>
                </c:pt>
                <c:pt idx="2443">
                  <c:v>1.4616063984187874E-2</c:v>
                </c:pt>
                <c:pt idx="2444">
                  <c:v>1.4613601252522805E-2</c:v>
                </c:pt>
                <c:pt idx="2445">
                  <c:v>1.461113635947499E-2</c:v>
                </c:pt>
                <c:pt idx="2446">
                  <c:v>1.4608669316936558E-2</c:v>
                </c:pt>
                <c:pt idx="2447">
                  <c:v>1.460620013677647E-2</c:v>
                </c:pt>
                <c:pt idx="2448">
                  <c:v>1.4603728830852092E-2</c:v>
                </c:pt>
                <c:pt idx="2449">
                  <c:v>1.4601255411049755E-2</c:v>
                </c:pt>
                <c:pt idx="2450">
                  <c:v>1.459877988923261E-2</c:v>
                </c:pt>
                <c:pt idx="2451">
                  <c:v>1.4596302277275399E-2</c:v>
                </c:pt>
                <c:pt idx="2452">
                  <c:v>1.4593937083310875E-2</c:v>
                </c:pt>
                <c:pt idx="2453">
                  <c:v>1.4590986125781354E-2</c:v>
                </c:pt>
                <c:pt idx="2454">
                  <c:v>1.4588502022095865E-2</c:v>
                </c:pt>
                <c:pt idx="2455">
                  <c:v>1.4586015877478008E-2</c:v>
                </c:pt>
                <c:pt idx="2456">
                  <c:v>1.4583527703750359E-2</c:v>
                </c:pt>
                <c:pt idx="2457">
                  <c:v>1.4581037512833973E-2</c:v>
                </c:pt>
                <c:pt idx="2458">
                  <c:v>1.4578545316545627E-2</c:v>
                </c:pt>
                <c:pt idx="2459">
                  <c:v>1.4576051126829534E-2</c:v>
                </c:pt>
                <c:pt idx="2460">
                  <c:v>1.4573554955490885E-2</c:v>
                </c:pt>
                <c:pt idx="2461">
                  <c:v>1.4571056814439126E-2</c:v>
                </c:pt>
                <c:pt idx="2462">
                  <c:v>1.456855671553157E-2</c:v>
                </c:pt>
                <c:pt idx="2463">
                  <c:v>1.4566054670631318E-2</c:v>
                </c:pt>
                <c:pt idx="2464">
                  <c:v>1.4563550691642013E-2</c:v>
                </c:pt>
                <c:pt idx="2465">
                  <c:v>1.4561044790409369E-2</c:v>
                </c:pt>
                <c:pt idx="2466">
                  <c:v>1.4558536978808065E-2</c:v>
                </c:pt>
                <c:pt idx="2467">
                  <c:v>1.4556350282421254E-2</c:v>
                </c:pt>
                <c:pt idx="2468">
                  <c:v>1.4554699909764502E-2</c:v>
                </c:pt>
                <c:pt idx="2469">
                  <c:v>1.4553040795609292E-2</c:v>
                </c:pt>
                <c:pt idx="2470">
                  <c:v>1.4551363880620989E-2</c:v>
                </c:pt>
                <c:pt idx="2471">
                  <c:v>1.4549669131856702E-2</c:v>
                </c:pt>
                <c:pt idx="2472">
                  <c:v>1.4547956516425717E-2</c:v>
                </c:pt>
                <c:pt idx="2473">
                  <c:v>1.4546226001414199E-2</c:v>
                </c:pt>
                <c:pt idx="2474">
                  <c:v>1.4544477553931515E-2</c:v>
                </c:pt>
                <c:pt idx="2475">
                  <c:v>1.454271114105234E-2</c:v>
                </c:pt>
                <c:pt idx="2476">
                  <c:v>1.4540926729886137E-2</c:v>
                </c:pt>
                <c:pt idx="2477">
                  <c:v>1.4539124287530836E-2</c:v>
                </c:pt>
                <c:pt idx="2478">
                  <c:v>1.4537303781072829E-2</c:v>
                </c:pt>
                <c:pt idx="2479">
                  <c:v>1.4535465177598553E-2</c:v>
                </c:pt>
                <c:pt idx="2480">
                  <c:v>1.4533608444229244E-2</c:v>
                </c:pt>
                <c:pt idx="2481">
                  <c:v>1.4531733548022476E-2</c:v>
                </c:pt>
                <c:pt idx="2482">
                  <c:v>1.4529840456122744E-2</c:v>
                </c:pt>
                <c:pt idx="2483">
                  <c:v>1.4527929135570345E-2</c:v>
                </c:pt>
                <c:pt idx="2484">
                  <c:v>1.4525999553515662E-2</c:v>
                </c:pt>
                <c:pt idx="2485">
                  <c:v>1.4524051676999081E-2</c:v>
                </c:pt>
                <c:pt idx="2486">
                  <c:v>1.4522085473147921E-2</c:v>
                </c:pt>
                <c:pt idx="2487">
                  <c:v>1.4520100909060581E-2</c:v>
                </c:pt>
                <c:pt idx="2488">
                  <c:v>1.4518097951823935E-2</c:v>
                </c:pt>
                <c:pt idx="2489">
                  <c:v>1.4516076568513307E-2</c:v>
                </c:pt>
                <c:pt idx="2490">
                  <c:v>1.4514036726273594E-2</c:v>
                </c:pt>
                <c:pt idx="2491">
                  <c:v>1.4511978392139678E-2</c:v>
                </c:pt>
                <c:pt idx="2492">
                  <c:v>1.4509901533262337E-2</c:v>
                </c:pt>
                <c:pt idx="2493">
                  <c:v>1.4507806116693937E-2</c:v>
                </c:pt>
                <c:pt idx="2494">
                  <c:v>1.4505692109556392E-2</c:v>
                </c:pt>
                <c:pt idx="2495">
                  <c:v>1.450355947892534E-2</c:v>
                </c:pt>
                <c:pt idx="2496">
                  <c:v>1.4501408191917002E-2</c:v>
                </c:pt>
                <c:pt idx="2497">
                  <c:v>1.4499238215618698E-2</c:v>
                </c:pt>
                <c:pt idx="2498">
                  <c:v>1.4497049517117796E-2</c:v>
                </c:pt>
                <c:pt idx="2499">
                  <c:v>1.4494842063507507E-2</c:v>
                </c:pt>
                <c:pt idx="2500">
                  <c:v>1.4492615821910056E-2</c:v>
                </c:pt>
                <c:pt idx="2501">
                  <c:v>1.4490370759378216E-2</c:v>
                </c:pt>
                <c:pt idx="2502">
                  <c:v>1.4488106843057479E-2</c:v>
                </c:pt>
                <c:pt idx="2503">
                  <c:v>1.4485824040000721E-2</c:v>
                </c:pt>
                <c:pt idx="2504">
                  <c:v>1.4483644272074023E-2</c:v>
                </c:pt>
                <c:pt idx="2505">
                  <c:v>1.4480868568028405E-2</c:v>
                </c:pt>
                <c:pt idx="2506">
                  <c:v>1.4478526192504828E-2</c:v>
                </c:pt>
                <c:pt idx="2507">
                  <c:v>1.4476164793945834E-2</c:v>
                </c:pt>
                <c:pt idx="2508">
                  <c:v>1.4473784339433533E-2</c:v>
                </c:pt>
                <c:pt idx="2509">
                  <c:v>1.4471384796084842E-2</c:v>
                </c:pt>
                <c:pt idx="2510">
                  <c:v>1.4468966130987767E-2</c:v>
                </c:pt>
                <c:pt idx="2511">
                  <c:v>1.4466528311218784E-2</c:v>
                </c:pt>
                <c:pt idx="2512">
                  <c:v>1.4464071303918141E-2</c:v>
                </c:pt>
                <c:pt idx="2513">
                  <c:v>1.4461595076133463E-2</c:v>
                </c:pt>
                <c:pt idx="2514">
                  <c:v>1.4459099594999313E-2</c:v>
                </c:pt>
                <c:pt idx="2515">
                  <c:v>1.4456584827575013E-2</c:v>
                </c:pt>
                <c:pt idx="2516">
                  <c:v>1.4454050740995235E-2</c:v>
                </c:pt>
                <c:pt idx="2517">
                  <c:v>1.4451497302330994E-2</c:v>
                </c:pt>
                <c:pt idx="2518">
                  <c:v>1.4449328422213831E-2</c:v>
                </c:pt>
                <c:pt idx="2519">
                  <c:v>1.4445688210392334E-2</c:v>
                </c:pt>
                <c:pt idx="2520">
                  <c:v>1.4444736492476578E-2</c:v>
                </c:pt>
                <c:pt idx="2521">
                  <c:v>1.4443733909059422E-2</c:v>
                </c:pt>
                <c:pt idx="2522">
                  <c:v>1.4442680342251733E-2</c:v>
                </c:pt>
                <c:pt idx="2523">
                  <c:v>1.4441575674112566E-2</c:v>
                </c:pt>
                <c:pt idx="2524">
                  <c:v>1.444041978673026E-2</c:v>
                </c:pt>
                <c:pt idx="2525">
                  <c:v>1.4439212562187689E-2</c:v>
                </c:pt>
                <c:pt idx="2526">
                  <c:v>1.4437953882556451E-2</c:v>
                </c:pt>
                <c:pt idx="2527">
                  <c:v>1.443664362993745E-2</c:v>
                </c:pt>
                <c:pt idx="2528">
                  <c:v>1.443528168640874E-2</c:v>
                </c:pt>
                <c:pt idx="2529">
                  <c:v>1.4433867934042917E-2</c:v>
                </c:pt>
                <c:pt idx="2530">
                  <c:v>1.4432402254912912E-2</c:v>
                </c:pt>
                <c:pt idx="2531">
                  <c:v>1.4430884531138327E-2</c:v>
                </c:pt>
                <c:pt idx="2532">
                  <c:v>1.442931464476381E-2</c:v>
                </c:pt>
                <c:pt idx="2533">
                  <c:v>1.4427692477898053E-2</c:v>
                </c:pt>
                <c:pt idx="2534">
                  <c:v>1.4426017912609558E-2</c:v>
                </c:pt>
                <c:pt idx="2535">
                  <c:v>1.4424290830978749E-2</c:v>
                </c:pt>
                <c:pt idx="2536">
                  <c:v>1.4422511115097984E-2</c:v>
                </c:pt>
                <c:pt idx="2537">
                  <c:v>1.442067864706577E-2</c:v>
                </c:pt>
                <c:pt idx="2538">
                  <c:v>1.441879330893462E-2</c:v>
                </c:pt>
                <c:pt idx="2539">
                  <c:v>1.4416854982809537E-2</c:v>
                </c:pt>
                <c:pt idx="2540">
                  <c:v>1.4414863550778501E-2</c:v>
                </c:pt>
                <c:pt idx="2541">
                  <c:v>1.4412818894889316E-2</c:v>
                </c:pt>
                <c:pt idx="2542">
                  <c:v>1.4410720897277018E-2</c:v>
                </c:pt>
                <c:pt idx="2543">
                  <c:v>1.440856943999593E-2</c:v>
                </c:pt>
                <c:pt idx="2544">
                  <c:v>1.4406364405141276E-2</c:v>
                </c:pt>
                <c:pt idx="2545">
                  <c:v>1.4404105674797073E-2</c:v>
                </c:pt>
                <c:pt idx="2546">
                  <c:v>1.4401793131036122E-2</c:v>
                </c:pt>
                <c:pt idx="2547">
                  <c:v>1.439942665597215E-2</c:v>
                </c:pt>
                <c:pt idx="2548">
                  <c:v>1.4397006131649745E-2</c:v>
                </c:pt>
                <c:pt idx="2549">
                  <c:v>1.439453144020076E-2</c:v>
                </c:pt>
                <c:pt idx="2550">
                  <c:v>1.4392002463682141E-2</c:v>
                </c:pt>
                <c:pt idx="2551">
                  <c:v>1.4389419084180163E-2</c:v>
                </c:pt>
                <c:pt idx="2552">
                  <c:v>1.4386781183787296E-2</c:v>
                </c:pt>
                <c:pt idx="2553">
                  <c:v>1.4384088644607971E-2</c:v>
                </c:pt>
                <c:pt idx="2554">
                  <c:v>1.4381341348694888E-2</c:v>
                </c:pt>
                <c:pt idx="2555">
                  <c:v>1.4378539178170642E-2</c:v>
                </c:pt>
                <c:pt idx="2556">
                  <c:v>1.4375682015082936E-2</c:v>
                </c:pt>
                <c:pt idx="2557">
                  <c:v>1.4372769741560949E-2</c:v>
                </c:pt>
                <c:pt idx="2558">
                  <c:v>1.4369802239658971E-2</c:v>
                </c:pt>
                <c:pt idx="2559">
                  <c:v>1.4366779391489623E-2</c:v>
                </c:pt>
                <c:pt idx="2560">
                  <c:v>1.4363701079119585E-2</c:v>
                </c:pt>
                <c:pt idx="2561">
                  <c:v>1.4360567184639121E-2</c:v>
                </c:pt>
                <c:pt idx="2562">
                  <c:v>1.435737759016786E-2</c:v>
                </c:pt>
                <c:pt idx="2563">
                  <c:v>1.4354132177767936E-2</c:v>
                </c:pt>
                <c:pt idx="2564">
                  <c:v>1.4350830829507683E-2</c:v>
                </c:pt>
                <c:pt idx="2565">
                  <c:v>1.4347473427525358E-2</c:v>
                </c:pt>
                <c:pt idx="2566">
                  <c:v>1.4344059853878557E-2</c:v>
                </c:pt>
                <c:pt idx="2567">
                  <c:v>1.4340589990654254E-2</c:v>
                </c:pt>
                <c:pt idx="2568">
                  <c:v>1.4337063719963022E-2</c:v>
                </c:pt>
                <c:pt idx="2569">
                  <c:v>1.4333480923881113E-2</c:v>
                </c:pt>
                <c:pt idx="2570">
                  <c:v>1.4329873599982551E-2</c:v>
                </c:pt>
                <c:pt idx="2571">
                  <c:v>1.4328163860142374E-2</c:v>
                </c:pt>
                <c:pt idx="2572">
                  <c:v>1.4327534430526527E-2</c:v>
                </c:pt>
                <c:pt idx="2573">
                  <c:v>1.4326826331503069E-2</c:v>
                </c:pt>
                <c:pt idx="2574">
                  <c:v>1.4326039379946372E-2</c:v>
                </c:pt>
                <c:pt idx="2575">
                  <c:v>1.4325173392760506E-2</c:v>
                </c:pt>
                <c:pt idx="2576">
                  <c:v>1.4324228186815533E-2</c:v>
                </c:pt>
                <c:pt idx="2577">
                  <c:v>1.4323203578999633E-2</c:v>
                </c:pt>
                <c:pt idx="2578">
                  <c:v>1.4322099386184369E-2</c:v>
                </c:pt>
                <c:pt idx="2579">
                  <c:v>1.4320915425259427E-2</c:v>
                </c:pt>
                <c:pt idx="2580">
                  <c:v>1.4319651513138444E-2</c:v>
                </c:pt>
                <c:pt idx="2581">
                  <c:v>1.4318307466672094E-2</c:v>
                </c:pt>
                <c:pt idx="2582">
                  <c:v>1.4316883102740803E-2</c:v>
                </c:pt>
                <c:pt idx="2583">
                  <c:v>1.4315378238260519E-2</c:v>
                </c:pt>
                <c:pt idx="2584">
                  <c:v>1.4313792690095858E-2</c:v>
                </c:pt>
                <c:pt idx="2585">
                  <c:v>1.4312126275141177E-2</c:v>
                </c:pt>
                <c:pt idx="2586">
                  <c:v>1.4310378810291638E-2</c:v>
                </c:pt>
                <c:pt idx="2587">
                  <c:v>1.4308550112408456E-2</c:v>
                </c:pt>
                <c:pt idx="2588">
                  <c:v>1.4306639998411572E-2</c:v>
                </c:pt>
                <c:pt idx="2589">
                  <c:v>1.4304648285169613E-2</c:v>
                </c:pt>
                <c:pt idx="2590">
                  <c:v>1.4302574789563618E-2</c:v>
                </c:pt>
                <c:pt idx="2591">
                  <c:v>1.430041932852757E-2</c:v>
                </c:pt>
                <c:pt idx="2592">
                  <c:v>1.4298181718880452E-2</c:v>
                </c:pt>
                <c:pt idx="2593">
                  <c:v>1.4295861777581088E-2</c:v>
                </c:pt>
                <c:pt idx="2594">
                  <c:v>1.4293459321467517E-2</c:v>
                </c:pt>
                <c:pt idx="2595">
                  <c:v>1.4290974167459716E-2</c:v>
                </c:pt>
                <c:pt idx="2596">
                  <c:v>1.4288406132449555E-2</c:v>
                </c:pt>
                <c:pt idx="2597">
                  <c:v>1.4285755033306598E-2</c:v>
                </c:pt>
                <c:pt idx="2598">
                  <c:v>1.4283020686941823E-2</c:v>
                </c:pt>
                <c:pt idx="2599">
                  <c:v>1.4280202910249697E-2</c:v>
                </c:pt>
                <c:pt idx="2600">
                  <c:v>1.4277301520108197E-2</c:v>
                </c:pt>
                <c:pt idx="2601">
                  <c:v>1.4274316333425146E-2</c:v>
                </c:pt>
                <c:pt idx="2602">
                  <c:v>1.4271247167080291E-2</c:v>
                </c:pt>
                <c:pt idx="2603">
                  <c:v>1.4268093837971653E-2</c:v>
                </c:pt>
                <c:pt idx="2604">
                  <c:v>1.4264856163003947E-2</c:v>
                </c:pt>
                <c:pt idx="2605">
                  <c:v>1.4261533959077009E-2</c:v>
                </c:pt>
                <c:pt idx="2606">
                  <c:v>1.4258127043068416E-2</c:v>
                </c:pt>
                <c:pt idx="2607">
                  <c:v>1.4254635231879836E-2</c:v>
                </c:pt>
                <c:pt idx="2608">
                  <c:v>1.4251058342402274E-2</c:v>
                </c:pt>
                <c:pt idx="2609">
                  <c:v>1.4247396191556634E-2</c:v>
                </c:pt>
                <c:pt idx="2610">
                  <c:v>1.4243648596206833E-2</c:v>
                </c:pt>
                <c:pt idx="2611">
                  <c:v>1.4239815373287237E-2</c:v>
                </c:pt>
                <c:pt idx="2612">
                  <c:v>1.4235896339652075E-2</c:v>
                </c:pt>
                <c:pt idx="2613">
                  <c:v>1.4231891312260788E-2</c:v>
                </c:pt>
                <c:pt idx="2614">
                  <c:v>1.4227800107940558E-2</c:v>
                </c:pt>
                <c:pt idx="2615">
                  <c:v>1.4223622543646966E-2</c:v>
                </c:pt>
                <c:pt idx="2616">
                  <c:v>1.421935843626127E-2</c:v>
                </c:pt>
                <c:pt idx="2617">
                  <c:v>1.4215007602677288E-2</c:v>
                </c:pt>
                <c:pt idx="2618">
                  <c:v>1.4210569859812993E-2</c:v>
                </c:pt>
                <c:pt idx="2619">
                  <c:v>1.4206045024552603E-2</c:v>
                </c:pt>
                <c:pt idx="2620">
                  <c:v>1.4201432913816084E-2</c:v>
                </c:pt>
                <c:pt idx="2621">
                  <c:v>1.4196733344483856E-2</c:v>
                </c:pt>
                <c:pt idx="2622">
                  <c:v>1.4191946133489491E-2</c:v>
                </c:pt>
                <c:pt idx="2623">
                  <c:v>1.4189812381879895E-2</c:v>
                </c:pt>
                <c:pt idx="2624">
                  <c:v>1.4190292585375602E-2</c:v>
                </c:pt>
                <c:pt idx="2625">
                  <c:v>1.4190625496850368E-2</c:v>
                </c:pt>
                <c:pt idx="2626">
                  <c:v>1.419081077423608E-2</c:v>
                </c:pt>
                <c:pt idx="2627">
                  <c:v>1.4190848075409187E-2</c:v>
                </c:pt>
                <c:pt idx="2628">
                  <c:v>1.4190737058283404E-2</c:v>
                </c:pt>
                <c:pt idx="2629">
                  <c:v>1.4190477380751817E-2</c:v>
                </c:pt>
                <c:pt idx="2630">
                  <c:v>1.4190068700704271E-2</c:v>
                </c:pt>
                <c:pt idx="2631">
                  <c:v>1.4189510676073722E-2</c:v>
                </c:pt>
                <c:pt idx="2632">
                  <c:v>1.4188802964708836E-2</c:v>
                </c:pt>
                <c:pt idx="2633">
                  <c:v>1.4187945224576738E-2</c:v>
                </c:pt>
                <c:pt idx="2634">
                  <c:v>1.4186937113537126E-2</c:v>
                </c:pt>
                <c:pt idx="2635">
                  <c:v>1.4185778289539236E-2</c:v>
                </c:pt>
                <c:pt idx="2636">
                  <c:v>1.4184468410442295E-2</c:v>
                </c:pt>
                <c:pt idx="2637">
                  <c:v>1.4183007134200894E-2</c:v>
                </c:pt>
                <c:pt idx="2638">
                  <c:v>1.4181394118702836E-2</c:v>
                </c:pt>
                <c:pt idx="2639">
                  <c:v>1.4179629021867601E-2</c:v>
                </c:pt>
                <c:pt idx="2640">
                  <c:v>1.4177711501600054E-2</c:v>
                </c:pt>
                <c:pt idx="2641">
                  <c:v>1.4175641215830988E-2</c:v>
                </c:pt>
                <c:pt idx="2642">
                  <c:v>1.4173417822482406E-2</c:v>
                </c:pt>
                <c:pt idx="2643">
                  <c:v>1.4171040979438575E-2</c:v>
                </c:pt>
                <c:pt idx="2644">
                  <c:v>1.4168510344661892E-2</c:v>
                </c:pt>
                <c:pt idx="2645">
                  <c:v>1.4165825576042301E-2</c:v>
                </c:pt>
                <c:pt idx="2646">
                  <c:v>1.4162986331518952E-2</c:v>
                </c:pt>
                <c:pt idx="2647">
                  <c:v>1.4159992269004933E-2</c:v>
                </c:pt>
                <c:pt idx="2648">
                  <c:v>1.4156843046433606E-2</c:v>
                </c:pt>
                <c:pt idx="2649">
                  <c:v>1.4153538321741276E-2</c:v>
                </c:pt>
                <c:pt idx="2650">
                  <c:v>1.415007775283823E-2</c:v>
                </c:pt>
                <c:pt idx="2651">
                  <c:v>1.4146460997655106E-2</c:v>
                </c:pt>
                <c:pt idx="2652">
                  <c:v>1.4142687714131325E-2</c:v>
                </c:pt>
                <c:pt idx="2653">
                  <c:v>1.4138757560215114E-2</c:v>
                </c:pt>
                <c:pt idx="2654">
                  <c:v>1.4134670193805607E-2</c:v>
                </c:pt>
                <c:pt idx="2655">
                  <c:v>1.4130425272868697E-2</c:v>
                </c:pt>
                <c:pt idx="2656">
                  <c:v>1.4126022455338602E-2</c:v>
                </c:pt>
                <c:pt idx="2657">
                  <c:v>1.412146139913526E-2</c:v>
                </c:pt>
                <c:pt idx="2658">
                  <c:v>1.4116741762210687E-2</c:v>
                </c:pt>
                <c:pt idx="2659">
                  <c:v>1.4111863202508446E-2</c:v>
                </c:pt>
                <c:pt idx="2660">
                  <c:v>1.4106825377986843E-2</c:v>
                </c:pt>
                <c:pt idx="2661">
                  <c:v>1.4101627946555241E-2</c:v>
                </c:pt>
                <c:pt idx="2662">
                  <c:v>1.4096270566201483E-2</c:v>
                </c:pt>
                <c:pt idx="2663">
                  <c:v>1.4090752894847142E-2</c:v>
                </c:pt>
                <c:pt idx="2664">
                  <c:v>1.4085074590451781E-2</c:v>
                </c:pt>
                <c:pt idx="2665">
                  <c:v>1.4079235310960843E-2</c:v>
                </c:pt>
                <c:pt idx="2666">
                  <c:v>1.4073234714328852E-2</c:v>
                </c:pt>
                <c:pt idx="2667">
                  <c:v>1.4067072458542593E-2</c:v>
                </c:pt>
                <c:pt idx="2668">
                  <c:v>1.4060748201493715E-2</c:v>
                </c:pt>
                <c:pt idx="2669">
                  <c:v>1.4054261601204638E-2</c:v>
                </c:pt>
                <c:pt idx="2670">
                  <c:v>1.4047612315602682E-2</c:v>
                </c:pt>
                <c:pt idx="2671">
                  <c:v>1.4040800002659103E-2</c:v>
                </c:pt>
                <c:pt idx="2672">
                  <c:v>1.4033824320331191E-2</c:v>
                </c:pt>
                <c:pt idx="2673">
                  <c:v>1.4026684926585464E-2</c:v>
                </c:pt>
                <c:pt idx="2674">
                  <c:v>1.4019381479397677E-2</c:v>
                </c:pt>
                <c:pt idx="2675">
                  <c:v>1.4014627126050901E-2</c:v>
                </c:pt>
                <c:pt idx="2676">
                  <c:v>1.4014360863228407E-2</c:v>
                </c:pt>
                <c:pt idx="2677">
                  <c:v>1.4014100328051263E-2</c:v>
                </c:pt>
                <c:pt idx="2678">
                  <c:v>1.401377031597917E-2</c:v>
                </c:pt>
                <c:pt idx="2679">
                  <c:v>1.4013370672127367E-2</c:v>
                </c:pt>
                <c:pt idx="2680">
                  <c:v>1.401290124165799E-2</c:v>
                </c:pt>
                <c:pt idx="2681">
                  <c:v>1.4012361869762707E-2</c:v>
                </c:pt>
                <c:pt idx="2682">
                  <c:v>1.4011752401558466E-2</c:v>
                </c:pt>
                <c:pt idx="2683">
                  <c:v>1.4011072682220708E-2</c:v>
                </c:pt>
                <c:pt idx="2684">
                  <c:v>1.4010322556896507E-2</c:v>
                </c:pt>
                <c:pt idx="2685">
                  <c:v>1.4009501870762477E-2</c:v>
                </c:pt>
                <c:pt idx="2686">
                  <c:v>1.4008610468961071E-2</c:v>
                </c:pt>
                <c:pt idx="2687">
                  <c:v>1.400764819665851E-2</c:v>
                </c:pt>
                <c:pt idx="2688">
                  <c:v>1.4006614899010023E-2</c:v>
                </c:pt>
                <c:pt idx="2689">
                  <c:v>1.4005510421171458E-2</c:v>
                </c:pt>
                <c:pt idx="2690">
                  <c:v>1.4004334608310841E-2</c:v>
                </c:pt>
                <c:pt idx="2691">
                  <c:v>1.4003087305596814E-2</c:v>
                </c:pt>
                <c:pt idx="2692">
                  <c:v>1.4001768358158093E-2</c:v>
                </c:pt>
                <c:pt idx="2693">
                  <c:v>1.4000377611176147E-2</c:v>
                </c:pt>
                <c:pt idx="2694">
                  <c:v>1.3998914909821478E-2</c:v>
                </c:pt>
                <c:pt idx="2695">
                  <c:v>1.3997380099242056E-2</c:v>
                </c:pt>
                <c:pt idx="2696">
                  <c:v>1.399577302459227E-2</c:v>
                </c:pt>
                <c:pt idx="2697">
                  <c:v>1.3994093531056118E-2</c:v>
                </c:pt>
                <c:pt idx="2698">
                  <c:v>1.3992341463766099E-2</c:v>
                </c:pt>
                <c:pt idx="2699">
                  <c:v>1.3990516667919084E-2</c:v>
                </c:pt>
                <c:pt idx="2700">
                  <c:v>1.3988618988637288E-2</c:v>
                </c:pt>
                <c:pt idx="2701">
                  <c:v>1.3986648271130466E-2</c:v>
                </c:pt>
                <c:pt idx="2702">
                  <c:v>1.3984604360516359E-2</c:v>
                </c:pt>
                <c:pt idx="2703">
                  <c:v>1.3982487102006049E-2</c:v>
                </c:pt>
                <c:pt idx="2704">
                  <c:v>1.3980296340707025E-2</c:v>
                </c:pt>
                <c:pt idx="2705">
                  <c:v>1.3978031921831705E-2</c:v>
                </c:pt>
                <c:pt idx="2706">
                  <c:v>1.3975693690529473E-2</c:v>
                </c:pt>
                <c:pt idx="2707">
                  <c:v>1.3973281491956188E-2</c:v>
                </c:pt>
                <c:pt idx="2708">
                  <c:v>1.3970795171291562E-2</c:v>
                </c:pt>
                <c:pt idx="2709">
                  <c:v>1.3968234573681241E-2</c:v>
                </c:pt>
                <c:pt idx="2710">
                  <c:v>1.3965599544317909E-2</c:v>
                </c:pt>
                <c:pt idx="2711">
                  <c:v>1.3962889928360193E-2</c:v>
                </c:pt>
                <c:pt idx="2712">
                  <c:v>1.3960169805696247E-2</c:v>
                </c:pt>
                <c:pt idx="2713">
                  <c:v>1.3956831729464108E-2</c:v>
                </c:pt>
                <c:pt idx="2714">
                  <c:v>1.3953886690478635E-2</c:v>
                </c:pt>
                <c:pt idx="2715">
                  <c:v>1.3950866423441323E-2</c:v>
                </c:pt>
                <c:pt idx="2716">
                  <c:v>1.3947770773520248E-2</c:v>
                </c:pt>
                <c:pt idx="2717">
                  <c:v>1.3944599585895808E-2</c:v>
                </c:pt>
                <c:pt idx="2718">
                  <c:v>1.3941352705714378E-2</c:v>
                </c:pt>
                <c:pt idx="2719">
                  <c:v>1.3938029978180985E-2</c:v>
                </c:pt>
                <c:pt idx="2720">
                  <c:v>1.3934631248408724E-2</c:v>
                </c:pt>
                <c:pt idx="2721">
                  <c:v>1.393115636162728E-2</c:v>
                </c:pt>
                <c:pt idx="2722">
                  <c:v>1.3927605162991784E-2</c:v>
                </c:pt>
                <c:pt idx="2723">
                  <c:v>1.3923977497640743E-2</c:v>
                </c:pt>
                <c:pt idx="2724">
                  <c:v>1.3920273210777146E-2</c:v>
                </c:pt>
                <c:pt idx="2725">
                  <c:v>1.391649214756998E-2</c:v>
                </c:pt>
                <c:pt idx="2726">
                  <c:v>1.3912634153177415E-2</c:v>
                </c:pt>
                <c:pt idx="2727">
                  <c:v>1.390919843815667E-2</c:v>
                </c:pt>
                <c:pt idx="2728">
                  <c:v>1.3907116263530261E-2</c:v>
                </c:pt>
                <c:pt idx="2729">
                  <c:v>1.3905142526773341E-2</c:v>
                </c:pt>
                <c:pt idx="2730">
                  <c:v>1.3903326331319526E-2</c:v>
                </c:pt>
                <c:pt idx="2731">
                  <c:v>1.3901014439965803E-2</c:v>
                </c:pt>
                <c:pt idx="2732">
                  <c:v>1.3899135453633612E-2</c:v>
                </c:pt>
                <c:pt idx="2733">
                  <c:v>1.3897286765910013E-2</c:v>
                </c:pt>
                <c:pt idx="2734">
                  <c:v>1.3895468449583752E-2</c:v>
                </c:pt>
                <c:pt idx="2735">
                  <c:v>1.3893680577443654E-2</c:v>
                </c:pt>
                <c:pt idx="2736">
                  <c:v>1.3891923222214929E-2</c:v>
                </c:pt>
                <c:pt idx="2737">
                  <c:v>1.3890196456732911E-2</c:v>
                </c:pt>
                <c:pt idx="2738">
                  <c:v>1.3888500353751936E-2</c:v>
                </c:pt>
                <c:pt idx="2739">
                  <c:v>1.3886834986049605E-2</c:v>
                </c:pt>
                <c:pt idx="2740">
                  <c:v>1.3885200426397811E-2</c:v>
                </c:pt>
                <c:pt idx="2741">
                  <c:v>1.3883596747591704E-2</c:v>
                </c:pt>
                <c:pt idx="2742">
                  <c:v>1.3882024022391776E-2</c:v>
                </c:pt>
                <c:pt idx="2743">
                  <c:v>1.3880482323575988E-2</c:v>
                </c:pt>
                <c:pt idx="2744">
                  <c:v>1.3878971723939768E-2</c:v>
                </c:pt>
                <c:pt idx="2745">
                  <c:v>1.3877492296249684E-2</c:v>
                </c:pt>
                <c:pt idx="2746">
                  <c:v>1.3876044113283977E-2</c:v>
                </c:pt>
                <c:pt idx="2747">
                  <c:v>1.3874627247815196E-2</c:v>
                </c:pt>
                <c:pt idx="2748">
                  <c:v>1.3873241772627564E-2</c:v>
                </c:pt>
                <c:pt idx="2749">
                  <c:v>1.3871887760493829E-2</c:v>
                </c:pt>
                <c:pt idx="2750">
                  <c:v>1.3870565284215788E-2</c:v>
                </c:pt>
                <c:pt idx="2751">
                  <c:v>1.3869274416525834E-2</c:v>
                </c:pt>
                <c:pt idx="2752">
                  <c:v>1.386801523024914E-2</c:v>
                </c:pt>
                <c:pt idx="2753">
                  <c:v>1.3866787798129885E-2</c:v>
                </c:pt>
                <c:pt idx="2754">
                  <c:v>1.3865592192970271E-2</c:v>
                </c:pt>
                <c:pt idx="2755">
                  <c:v>1.3864428487532065E-2</c:v>
                </c:pt>
                <c:pt idx="2756">
                  <c:v>1.3863296754611879E-2</c:v>
                </c:pt>
                <c:pt idx="2757">
                  <c:v>1.3862197066965896E-2</c:v>
                </c:pt>
                <c:pt idx="2758">
                  <c:v>1.3861129497385152E-2</c:v>
                </c:pt>
                <c:pt idx="2759">
                  <c:v>1.3860094118637624E-2</c:v>
                </c:pt>
                <c:pt idx="2760">
                  <c:v>1.385909100353773E-2</c:v>
                </c:pt>
                <c:pt idx="2761">
                  <c:v>1.3858120224807322E-2</c:v>
                </c:pt>
                <c:pt idx="2762">
                  <c:v>1.3857181855272621E-2</c:v>
                </c:pt>
                <c:pt idx="2763">
                  <c:v>1.3856275967678874E-2</c:v>
                </c:pt>
                <c:pt idx="2764">
                  <c:v>1.3855604871126179E-2</c:v>
                </c:pt>
                <c:pt idx="2765">
                  <c:v>1.3854444496468036E-2</c:v>
                </c:pt>
                <c:pt idx="2766">
                  <c:v>1.3853641168835801E-2</c:v>
                </c:pt>
                <c:pt idx="2767">
                  <c:v>1.3852870624685173E-2</c:v>
                </c:pt>
                <c:pt idx="2768">
                  <c:v>1.3852132936773558E-2</c:v>
                </c:pt>
                <c:pt idx="2769">
                  <c:v>1.3851428177904818E-2</c:v>
                </c:pt>
                <c:pt idx="2770">
                  <c:v>1.3850756420813421E-2</c:v>
                </c:pt>
                <c:pt idx="2771">
                  <c:v>1.3850117738344004E-2</c:v>
                </c:pt>
                <c:pt idx="2772">
                  <c:v>1.384951220322549E-2</c:v>
                </c:pt>
                <c:pt idx="2773">
                  <c:v>1.384893988825062E-2</c:v>
                </c:pt>
                <c:pt idx="2774">
                  <c:v>1.3848400866206473E-2</c:v>
                </c:pt>
                <c:pt idx="2775">
                  <c:v>1.3847895209851285E-2</c:v>
                </c:pt>
                <c:pt idx="2776">
                  <c:v>1.3847422992007127E-2</c:v>
                </c:pt>
                <c:pt idx="2777">
                  <c:v>1.3846984285391939E-2</c:v>
                </c:pt>
                <c:pt idx="2778">
                  <c:v>1.3847522161007238E-2</c:v>
                </c:pt>
                <c:pt idx="2779">
                  <c:v>1.3843866472670267E-2</c:v>
                </c:pt>
                <c:pt idx="2780">
                  <c:v>1.3839272318527563E-2</c:v>
                </c:pt>
                <c:pt idx="2781">
                  <c:v>1.3834730754554939E-2</c:v>
                </c:pt>
                <c:pt idx="2782">
                  <c:v>1.383024190785553E-2</c:v>
                </c:pt>
                <c:pt idx="2783">
                  <c:v>1.3825805905486377E-2</c:v>
                </c:pt>
                <c:pt idx="2784">
                  <c:v>1.3821422874568451E-2</c:v>
                </c:pt>
                <c:pt idx="2785">
                  <c:v>1.381709294217664E-2</c:v>
                </c:pt>
                <c:pt idx="2786">
                  <c:v>1.3812816235420813E-2</c:v>
                </c:pt>
                <c:pt idx="2787">
                  <c:v>1.3808592881358956E-2</c:v>
                </c:pt>
                <c:pt idx="2788">
                  <c:v>1.3804423007107222E-2</c:v>
                </c:pt>
                <c:pt idx="2789">
                  <c:v>1.3800306739770424E-2</c:v>
                </c:pt>
                <c:pt idx="2790">
                  <c:v>1.3796244206372536E-2</c:v>
                </c:pt>
                <c:pt idx="2791">
                  <c:v>1.3792235534082592E-2</c:v>
                </c:pt>
                <c:pt idx="2792">
                  <c:v>1.3788280849959821E-2</c:v>
                </c:pt>
                <c:pt idx="2793">
                  <c:v>1.378438028108689E-2</c:v>
                </c:pt>
                <c:pt idx="2794">
                  <c:v>1.3780533954569883E-2</c:v>
                </c:pt>
                <c:pt idx="2795">
                  <c:v>1.3776741997480401E-2</c:v>
                </c:pt>
                <c:pt idx="2796">
                  <c:v>1.3773004536948233E-2</c:v>
                </c:pt>
                <c:pt idx="2797">
                  <c:v>1.3769321700010759E-2</c:v>
                </c:pt>
                <c:pt idx="2798">
                  <c:v>1.3765693613815683E-2</c:v>
                </c:pt>
                <c:pt idx="2799">
                  <c:v>1.376212040541251E-2</c:v>
                </c:pt>
                <c:pt idx="2800">
                  <c:v>1.3758602201920534E-2</c:v>
                </c:pt>
                <c:pt idx="2801">
                  <c:v>1.3755139130412992E-2</c:v>
                </c:pt>
                <c:pt idx="2802">
                  <c:v>1.3751731317998147E-2</c:v>
                </c:pt>
                <c:pt idx="2803">
                  <c:v>1.3748378891761384E-2</c:v>
                </c:pt>
                <c:pt idx="2804">
                  <c:v>1.3745081978799955E-2</c:v>
                </c:pt>
                <c:pt idx="2805">
                  <c:v>1.3741840706188242E-2</c:v>
                </c:pt>
                <c:pt idx="2806">
                  <c:v>1.3738655201053038E-2</c:v>
                </c:pt>
                <c:pt idx="2807">
                  <c:v>1.3735525590457723E-2</c:v>
                </c:pt>
                <c:pt idx="2808">
                  <c:v>1.3732452001512314E-2</c:v>
                </c:pt>
                <c:pt idx="2809">
                  <c:v>1.3729434561286577E-2</c:v>
                </c:pt>
                <c:pt idx="2810">
                  <c:v>1.3726473396914301E-2</c:v>
                </c:pt>
                <c:pt idx="2811">
                  <c:v>1.372356863545428E-2</c:v>
                </c:pt>
                <c:pt idx="2812">
                  <c:v>1.3720720404023536E-2</c:v>
                </c:pt>
                <c:pt idx="2813">
                  <c:v>1.3717928829698866E-2</c:v>
                </c:pt>
                <c:pt idx="2814">
                  <c:v>1.3715194039568956E-2</c:v>
                </c:pt>
                <c:pt idx="2815">
                  <c:v>1.3712516160763362E-2</c:v>
                </c:pt>
                <c:pt idx="2816">
                  <c:v>1.3709895320354031E-2</c:v>
                </c:pt>
                <c:pt idx="2817">
                  <c:v>1.370733164541903E-2</c:v>
                </c:pt>
                <c:pt idx="2818">
                  <c:v>1.3704825263077295E-2</c:v>
                </c:pt>
                <c:pt idx="2819">
                  <c:v>1.3702376300419129E-2</c:v>
                </c:pt>
                <c:pt idx="2820">
                  <c:v>1.3699984884535164E-2</c:v>
                </c:pt>
                <c:pt idx="2821">
                  <c:v>1.3697651142527955E-2</c:v>
                </c:pt>
                <c:pt idx="2822">
                  <c:v>1.36953752014946E-2</c:v>
                </c:pt>
                <c:pt idx="2823">
                  <c:v>1.3693157188503571E-2</c:v>
                </c:pt>
                <c:pt idx="2824">
                  <c:v>1.3690997230693194E-2</c:v>
                </c:pt>
                <c:pt idx="2825">
                  <c:v>1.3688895455138421E-2</c:v>
                </c:pt>
                <c:pt idx="2826">
                  <c:v>1.3686851988914558E-2</c:v>
                </c:pt>
                <c:pt idx="2827">
                  <c:v>1.3684866959155178E-2</c:v>
                </c:pt>
                <c:pt idx="2828">
                  <c:v>1.3682940492936287E-2</c:v>
                </c:pt>
                <c:pt idx="2829">
                  <c:v>1.3681072717363213E-2</c:v>
                </c:pt>
                <c:pt idx="2830">
                  <c:v>1.3679196885113524E-2</c:v>
                </c:pt>
                <c:pt idx="2831">
                  <c:v>1.3673306733807721E-2</c:v>
                </c:pt>
                <c:pt idx="2832">
                  <c:v>1.3665092698148345E-2</c:v>
                </c:pt>
                <c:pt idx="2833">
                  <c:v>1.3656965875790822E-2</c:v>
                </c:pt>
                <c:pt idx="2834">
                  <c:v>1.3648926472636326E-2</c:v>
                </c:pt>
                <c:pt idx="2835">
                  <c:v>1.3640974694621421E-2</c:v>
                </c:pt>
                <c:pt idx="2836">
                  <c:v>1.3633110747648539E-2</c:v>
                </c:pt>
                <c:pt idx="2837">
                  <c:v>1.3625334837638125E-2</c:v>
                </c:pt>
                <c:pt idx="2838">
                  <c:v>1.3617647170505481E-2</c:v>
                </c:pt>
                <c:pt idx="2839">
                  <c:v>1.3610047952207105E-2</c:v>
                </c:pt>
                <c:pt idx="2840">
                  <c:v>1.3602537388607477E-2</c:v>
                </c:pt>
                <c:pt idx="2841">
                  <c:v>1.3595115685664422E-2</c:v>
                </c:pt>
                <c:pt idx="2842">
                  <c:v>1.3587783049266923E-2</c:v>
                </c:pt>
                <c:pt idx="2843">
                  <c:v>1.3580539685391531E-2</c:v>
                </c:pt>
                <c:pt idx="2844">
                  <c:v>1.3573385799882267E-2</c:v>
                </c:pt>
                <c:pt idx="2845">
                  <c:v>1.3566321598728635E-2</c:v>
                </c:pt>
                <c:pt idx="2846">
                  <c:v>1.3559347287810809E-2</c:v>
                </c:pt>
                <c:pt idx="2847">
                  <c:v>1.3552463073079163E-2</c:v>
                </c:pt>
                <c:pt idx="2848">
                  <c:v>1.3545669160415282E-2</c:v>
                </c:pt>
                <c:pt idx="2849">
                  <c:v>1.353896575579415E-2</c:v>
                </c:pt>
                <c:pt idx="2850">
                  <c:v>1.3532353065098805E-2</c:v>
                </c:pt>
                <c:pt idx="2851">
                  <c:v>1.3525831294270943E-2</c:v>
                </c:pt>
                <c:pt idx="2852">
                  <c:v>1.3519400649229834E-2</c:v>
                </c:pt>
                <c:pt idx="2853">
                  <c:v>1.3513061335901291E-2</c:v>
                </c:pt>
                <c:pt idx="2854">
                  <c:v>1.3506813560188718E-2</c:v>
                </c:pt>
                <c:pt idx="2855">
                  <c:v>1.3500657528065787E-2</c:v>
                </c:pt>
                <c:pt idx="2856">
                  <c:v>1.3494593445425853E-2</c:v>
                </c:pt>
                <c:pt idx="2857">
                  <c:v>1.348862151818043E-2</c:v>
                </c:pt>
                <c:pt idx="2858">
                  <c:v>1.348274195228236E-2</c:v>
                </c:pt>
                <c:pt idx="2859">
                  <c:v>1.3476954953656318E-2</c:v>
                </c:pt>
                <c:pt idx="2860">
                  <c:v>1.347126072820462E-2</c:v>
                </c:pt>
                <c:pt idx="2861">
                  <c:v>1.3465659481888301E-2</c:v>
                </c:pt>
                <c:pt idx="2862">
                  <c:v>1.3460151420605509E-2</c:v>
                </c:pt>
                <c:pt idx="2863">
                  <c:v>1.345473675030733E-2</c:v>
                </c:pt>
                <c:pt idx="2864">
                  <c:v>1.3449415676916739E-2</c:v>
                </c:pt>
                <c:pt idx="2865">
                  <c:v>1.3444188406345951E-2</c:v>
                </c:pt>
                <c:pt idx="2866">
                  <c:v>1.3439055144542784E-2</c:v>
                </c:pt>
                <c:pt idx="2867">
                  <c:v>1.3434016097432741E-2</c:v>
                </c:pt>
                <c:pt idx="2868">
                  <c:v>1.3429071470942185E-2</c:v>
                </c:pt>
                <c:pt idx="2869">
                  <c:v>1.342422147100414E-2</c:v>
                </c:pt>
                <c:pt idx="2870">
                  <c:v>1.3419466303552499E-2</c:v>
                </c:pt>
                <c:pt idx="2871">
                  <c:v>1.3414806174522049E-2</c:v>
                </c:pt>
                <c:pt idx="2872">
                  <c:v>1.3410241289831086E-2</c:v>
                </c:pt>
                <c:pt idx="2873">
                  <c:v>1.3405771855416172E-2</c:v>
                </c:pt>
                <c:pt idx="2874">
                  <c:v>1.3401398077232164E-2</c:v>
                </c:pt>
                <c:pt idx="2875">
                  <c:v>1.3397120161176904E-2</c:v>
                </c:pt>
                <c:pt idx="2876">
                  <c:v>1.3392938313212867E-2</c:v>
                </c:pt>
                <c:pt idx="2877">
                  <c:v>1.3388852739251332E-2</c:v>
                </c:pt>
                <c:pt idx="2878">
                  <c:v>1.3384863645256633E-2</c:v>
                </c:pt>
                <c:pt idx="2879">
                  <c:v>1.3380971237136137E-2</c:v>
                </c:pt>
                <c:pt idx="2880">
                  <c:v>1.3377175720832911E-2</c:v>
                </c:pt>
                <c:pt idx="2881">
                  <c:v>1.3373477302285183E-2</c:v>
                </c:pt>
                <c:pt idx="2882">
                  <c:v>1.3369795217381708E-2</c:v>
                </c:pt>
                <c:pt idx="2883">
                  <c:v>1.3361271299383151E-2</c:v>
                </c:pt>
                <c:pt idx="2884">
                  <c:v>1.3349929502667422E-2</c:v>
                </c:pt>
                <c:pt idx="2885">
                  <c:v>1.3338684881469805E-2</c:v>
                </c:pt>
                <c:pt idx="2886">
                  <c:v>1.3327537664308792E-2</c:v>
                </c:pt>
                <c:pt idx="2887">
                  <c:v>1.3316488079749913E-2</c:v>
                </c:pt>
                <c:pt idx="2888">
                  <c:v>1.3305536356284104E-2</c:v>
                </c:pt>
                <c:pt idx="2889">
                  <c:v>1.3294682722426185E-2</c:v>
                </c:pt>
                <c:pt idx="2890">
                  <c:v>1.328392740675542E-2</c:v>
                </c:pt>
                <c:pt idx="2891">
                  <c:v>1.3273270637741747E-2</c:v>
                </c:pt>
                <c:pt idx="2892">
                  <c:v>1.3262712643936947E-2</c:v>
                </c:pt>
                <c:pt idx="2893">
                  <c:v>1.3252253653881952E-2</c:v>
                </c:pt>
                <c:pt idx="2894">
                  <c:v>1.32418938960953E-2</c:v>
                </c:pt>
                <c:pt idx="2895">
                  <c:v>1.3231633599084702E-2</c:v>
                </c:pt>
                <c:pt idx="2896">
                  <c:v>1.3221472991399197E-2</c:v>
                </c:pt>
                <c:pt idx="2897">
                  <c:v>1.3211412301571227E-2</c:v>
                </c:pt>
                <c:pt idx="2898">
                  <c:v>1.3201451758110865E-2</c:v>
                </c:pt>
                <c:pt idx="2899">
                  <c:v>1.3191591589581109E-2</c:v>
                </c:pt>
                <c:pt idx="2900">
                  <c:v>1.3181832024470477E-2</c:v>
                </c:pt>
                <c:pt idx="2901">
                  <c:v>1.3172173291349397E-2</c:v>
                </c:pt>
                <c:pt idx="2902">
                  <c:v>1.316261561872541E-2</c:v>
                </c:pt>
                <c:pt idx="2903">
                  <c:v>1.3153159235130064E-2</c:v>
                </c:pt>
                <c:pt idx="2904">
                  <c:v>1.3143804369101546E-2</c:v>
                </c:pt>
                <c:pt idx="2905">
                  <c:v>1.3134551249184691E-2</c:v>
                </c:pt>
                <c:pt idx="2906">
                  <c:v>1.3125400103896239E-2</c:v>
                </c:pt>
                <c:pt idx="2907">
                  <c:v>1.3116351161753807E-2</c:v>
                </c:pt>
                <c:pt idx="2908">
                  <c:v>1.3107404651328012E-2</c:v>
                </c:pt>
                <c:pt idx="2909">
                  <c:v>1.3098560801132456E-2</c:v>
                </c:pt>
                <c:pt idx="2910">
                  <c:v>1.3089819839704796E-2</c:v>
                </c:pt>
                <c:pt idx="2911">
                  <c:v>1.3081181995589405E-2</c:v>
                </c:pt>
                <c:pt idx="2912">
                  <c:v>1.3072647497296811E-2</c:v>
                </c:pt>
                <c:pt idx="2913">
                  <c:v>1.3064216573390602E-2</c:v>
                </c:pt>
                <c:pt idx="2914">
                  <c:v>1.3055889452394758E-2</c:v>
                </c:pt>
                <c:pt idx="2915">
                  <c:v>1.3047666362839997E-2</c:v>
                </c:pt>
                <c:pt idx="2916">
                  <c:v>1.3039547533292742E-2</c:v>
                </c:pt>
                <c:pt idx="2917">
                  <c:v>1.3031533192233508E-2</c:v>
                </c:pt>
                <c:pt idx="2918">
                  <c:v>1.3023623568259611E-2</c:v>
                </c:pt>
                <c:pt idx="2919">
                  <c:v>1.3015818889899854E-2</c:v>
                </c:pt>
                <c:pt idx="2920">
                  <c:v>1.3008119385649275E-2</c:v>
                </c:pt>
                <c:pt idx="2921">
                  <c:v>1.3000525284108172E-2</c:v>
                </c:pt>
                <c:pt idx="2922">
                  <c:v>1.2993036813773591E-2</c:v>
                </c:pt>
                <c:pt idx="2923">
                  <c:v>1.2985654203218906E-2</c:v>
                </c:pt>
                <c:pt idx="2924">
                  <c:v>1.2978377680937417E-2</c:v>
                </c:pt>
                <c:pt idx="2925">
                  <c:v>1.2971207475521935E-2</c:v>
                </c:pt>
                <c:pt idx="2926">
                  <c:v>1.2964143815502597E-2</c:v>
                </c:pt>
                <c:pt idx="2927">
                  <c:v>1.2957186929399025E-2</c:v>
                </c:pt>
                <c:pt idx="2928">
                  <c:v>1.2950337045772441E-2</c:v>
                </c:pt>
                <c:pt idx="2929">
                  <c:v>1.2943594393167768E-2</c:v>
                </c:pt>
                <c:pt idx="2930">
                  <c:v>1.2936959200136808E-2</c:v>
                </c:pt>
                <c:pt idx="2931">
                  <c:v>1.2930431695209285E-2</c:v>
                </c:pt>
                <c:pt idx="2932">
                  <c:v>1.2924012106927618E-2</c:v>
                </c:pt>
                <c:pt idx="2933">
                  <c:v>1.2917700663858495E-2</c:v>
                </c:pt>
                <c:pt idx="2934">
                  <c:v>1.2911497594529194E-2</c:v>
                </c:pt>
                <c:pt idx="2935">
                  <c:v>1.2904459163387614E-2</c:v>
                </c:pt>
                <c:pt idx="2936">
                  <c:v>1.2895724729059444E-2</c:v>
                </c:pt>
                <c:pt idx="2937">
                  <c:v>1.2886716658431429E-2</c:v>
                </c:pt>
                <c:pt idx="2938">
                  <c:v>1.2877459493609276E-2</c:v>
                </c:pt>
                <c:pt idx="2939">
                  <c:v>1.2867952769330294E-2</c:v>
                </c:pt>
                <c:pt idx="2940">
                  <c:v>1.2858196020333845E-2</c:v>
                </c:pt>
                <c:pt idx="2941">
                  <c:v>1.2848188781419289E-2</c:v>
                </c:pt>
                <c:pt idx="2942">
                  <c:v>1.2837930587254909E-2</c:v>
                </c:pt>
                <c:pt idx="2943">
                  <c:v>1.2827420972661747E-2</c:v>
                </c:pt>
                <c:pt idx="2944">
                  <c:v>1.2816659472422531E-2</c:v>
                </c:pt>
                <c:pt idx="2945">
                  <c:v>1.2805645621241167E-2</c:v>
                </c:pt>
                <c:pt idx="2946">
                  <c:v>1.2794378953904954E-2</c:v>
                </c:pt>
                <c:pt idx="2947">
                  <c:v>1.2782859005226721E-2</c:v>
                </c:pt>
                <c:pt idx="2948">
                  <c:v>1.2771085309952192E-2</c:v>
                </c:pt>
                <c:pt idx="2949">
                  <c:v>1.2759057402875876E-2</c:v>
                </c:pt>
                <c:pt idx="2950">
                  <c:v>1.2746774818765811E-2</c:v>
                </c:pt>
                <c:pt idx="2951">
                  <c:v>1.2734237092427329E-2</c:v>
                </c:pt>
                <c:pt idx="2952">
                  <c:v>1.2721443758685712E-2</c:v>
                </c:pt>
                <c:pt idx="2953">
                  <c:v>1.2708394352287796E-2</c:v>
                </c:pt>
                <c:pt idx="2954">
                  <c:v>1.2695088408064168E-2</c:v>
                </c:pt>
                <c:pt idx="2955">
                  <c:v>1.2681525460824974E-2</c:v>
                </c:pt>
                <c:pt idx="2956">
                  <c:v>1.2667705045377328E-2</c:v>
                </c:pt>
                <c:pt idx="2957">
                  <c:v>1.2653626696536953E-2</c:v>
                </c:pt>
                <c:pt idx="2958">
                  <c:v>1.2639289949134011E-2</c:v>
                </c:pt>
                <c:pt idx="2959">
                  <c:v>1.2624694337984192E-2</c:v>
                </c:pt>
                <c:pt idx="2960">
                  <c:v>1.2609839397906136E-2</c:v>
                </c:pt>
                <c:pt idx="2961">
                  <c:v>1.259472466375623E-2</c:v>
                </c:pt>
                <c:pt idx="2962">
                  <c:v>1.2579349670382324E-2</c:v>
                </c:pt>
                <c:pt idx="2963">
                  <c:v>1.2563713952583226E-2</c:v>
                </c:pt>
                <c:pt idx="2964">
                  <c:v>1.2547817045241966E-2</c:v>
                </c:pt>
                <c:pt idx="2965">
                  <c:v>1.2531658483198418E-2</c:v>
                </c:pt>
                <c:pt idx="2966">
                  <c:v>1.2515237801324654E-2</c:v>
                </c:pt>
                <c:pt idx="2967">
                  <c:v>1.2498554534449674E-2</c:v>
                </c:pt>
                <c:pt idx="2968">
                  <c:v>1.2481608217481106E-2</c:v>
                </c:pt>
                <c:pt idx="2969">
                  <c:v>1.2464398385254644E-2</c:v>
                </c:pt>
                <c:pt idx="2970">
                  <c:v>1.2446924572661531E-2</c:v>
                </c:pt>
                <c:pt idx="2971">
                  <c:v>1.2429186314567509E-2</c:v>
                </c:pt>
                <c:pt idx="2972">
                  <c:v>1.2410094622376721E-2</c:v>
                </c:pt>
                <c:pt idx="2973">
                  <c:v>1.2390283118946877E-2</c:v>
                </c:pt>
                <c:pt idx="2974">
                  <c:v>1.2371710718485557E-2</c:v>
                </c:pt>
                <c:pt idx="2975">
                  <c:v>1.2352871945654724E-2</c:v>
                </c:pt>
                <c:pt idx="2976">
                  <c:v>1.2333766335345307E-2</c:v>
                </c:pt>
                <c:pt idx="2977">
                  <c:v>1.2314393422486724E-2</c:v>
                </c:pt>
                <c:pt idx="2978">
                  <c:v>1.2294752741971669E-2</c:v>
                </c:pt>
                <c:pt idx="2979">
                  <c:v>1.2274843828743005E-2</c:v>
                </c:pt>
                <c:pt idx="2980">
                  <c:v>1.2254666217701165E-2</c:v>
                </c:pt>
                <c:pt idx="2981">
                  <c:v>1.2234219443791071E-2</c:v>
                </c:pt>
                <c:pt idx="2982">
                  <c:v>1.2213503041921092E-2</c:v>
                </c:pt>
                <c:pt idx="2983">
                  <c:v>1.2192516547061563E-2</c:v>
                </c:pt>
                <c:pt idx="2984">
                  <c:v>1.2171259494134772E-2</c:v>
                </c:pt>
                <c:pt idx="2985">
                  <c:v>1.214973141809032E-2</c:v>
                </c:pt>
                <c:pt idx="2986">
                  <c:v>1.21279318538762E-2</c:v>
                </c:pt>
                <c:pt idx="2987">
                  <c:v>1.2109702488173297E-2</c:v>
                </c:pt>
                <c:pt idx="2988">
                  <c:v>1.2097882204193231E-2</c:v>
                </c:pt>
                <c:pt idx="2989">
                  <c:v>1.2086192924950553E-2</c:v>
                </c:pt>
                <c:pt idx="2990">
                  <c:v>1.2074529012020585E-2</c:v>
                </c:pt>
                <c:pt idx="2991">
                  <c:v>1.2062890541443261E-2</c:v>
                </c:pt>
                <c:pt idx="2992">
                  <c:v>1.2051277589206327E-2</c:v>
                </c:pt>
                <c:pt idx="2993">
                  <c:v>1.2039690231338003E-2</c:v>
                </c:pt>
                <c:pt idx="2994">
                  <c:v>1.2028128543808541E-2</c:v>
                </c:pt>
                <c:pt idx="2995">
                  <c:v>1.2016592602640253E-2</c:v>
                </c:pt>
                <c:pt idx="2996">
                  <c:v>1.2005082483866978E-2</c:v>
                </c:pt>
                <c:pt idx="2997">
                  <c:v>1.1993598263429833E-2</c:v>
                </c:pt>
                <c:pt idx="2998">
                  <c:v>1.1982140017414667E-2</c:v>
                </c:pt>
                <c:pt idx="2999">
                  <c:v>1.1970707821745107E-2</c:v>
                </c:pt>
                <c:pt idx="3000">
                  <c:v>1.1959301752495306E-2</c:v>
                </c:pt>
                <c:pt idx="3001">
                  <c:v>1.1947921885629322E-2</c:v>
                </c:pt>
                <c:pt idx="3002">
                  <c:v>1.1936568297163287E-2</c:v>
                </c:pt>
                <c:pt idx="3003">
                  <c:v>1.1925241063113276E-2</c:v>
                </c:pt>
                <c:pt idx="3004">
                  <c:v>1.1913940259466353E-2</c:v>
                </c:pt>
                <c:pt idx="3005">
                  <c:v>1.1902665962244287E-2</c:v>
                </c:pt>
                <c:pt idx="3006">
                  <c:v>1.1891418247445619E-2</c:v>
                </c:pt>
                <c:pt idx="3007">
                  <c:v>1.1880197191086222E-2</c:v>
                </c:pt>
                <c:pt idx="3008">
                  <c:v>1.1869002869135588E-2</c:v>
                </c:pt>
                <c:pt idx="3009">
                  <c:v>1.1857835357638444E-2</c:v>
                </c:pt>
                <c:pt idx="3010">
                  <c:v>1.1846694732598938E-2</c:v>
                </c:pt>
                <c:pt idx="3011">
                  <c:v>1.1835581069980622E-2</c:v>
                </c:pt>
                <c:pt idx="3012">
                  <c:v>1.1824494445839669E-2</c:v>
                </c:pt>
                <c:pt idx="3013">
                  <c:v>1.1813434936145336E-2</c:v>
                </c:pt>
                <c:pt idx="3014">
                  <c:v>1.180240261693054E-2</c:v>
                </c:pt>
                <c:pt idx="3015">
                  <c:v>1.1791397564170239E-2</c:v>
                </c:pt>
                <c:pt idx="3016">
                  <c:v>1.1780419853897262E-2</c:v>
                </c:pt>
                <c:pt idx="3017">
                  <c:v>1.1769469562092277E-2</c:v>
                </c:pt>
                <c:pt idx="3018">
                  <c:v>1.1758546764805405E-2</c:v>
                </c:pt>
                <c:pt idx="3019">
                  <c:v>1.1747651537976685E-2</c:v>
                </c:pt>
                <c:pt idx="3020">
                  <c:v>1.1736783957650371E-2</c:v>
                </c:pt>
                <c:pt idx="3021">
                  <c:v>1.172594409982434E-2</c:v>
                </c:pt>
                <c:pt idx="3022">
                  <c:v>1.1715132040513807E-2</c:v>
                </c:pt>
                <c:pt idx="3023">
                  <c:v>1.1704347855699199E-2</c:v>
                </c:pt>
                <c:pt idx="3024">
                  <c:v>1.1693012026649675E-2</c:v>
                </c:pt>
                <c:pt idx="3025">
                  <c:v>1.1681333104848356E-2</c:v>
                </c:pt>
                <c:pt idx="3026">
                  <c:v>1.1670637020452703E-2</c:v>
                </c:pt>
                <c:pt idx="3027">
                  <c:v>1.1659969125456068E-2</c:v>
                </c:pt>
                <c:pt idx="3028">
                  <c:v>1.1649329495838705E-2</c:v>
                </c:pt>
                <c:pt idx="3029">
                  <c:v>1.1638718207627161E-2</c:v>
                </c:pt>
                <c:pt idx="3030">
                  <c:v>1.1628135336818998E-2</c:v>
                </c:pt>
                <c:pt idx="3031">
                  <c:v>1.1617580959417534E-2</c:v>
                </c:pt>
                <c:pt idx="3032">
                  <c:v>1.1607055151437647E-2</c:v>
                </c:pt>
                <c:pt idx="3033">
                  <c:v>1.1596557988853637E-2</c:v>
                </c:pt>
                <c:pt idx="3034">
                  <c:v>1.1586089547703489E-2</c:v>
                </c:pt>
                <c:pt idx="3035">
                  <c:v>1.1575649903996203E-2</c:v>
                </c:pt>
                <c:pt idx="3036">
                  <c:v>1.156523913368283E-2</c:v>
                </c:pt>
                <c:pt idx="3037">
                  <c:v>1.1554857312853405E-2</c:v>
                </c:pt>
                <c:pt idx="3038">
                  <c:v>1.1544504517435758E-2</c:v>
                </c:pt>
                <c:pt idx="3039">
                  <c:v>1.1534180823467752E-2</c:v>
                </c:pt>
                <c:pt idx="3040">
                  <c:v>1.1523886306946672E-2</c:v>
                </c:pt>
                <c:pt idx="3041">
                  <c:v>1.151362104390454E-2</c:v>
                </c:pt>
                <c:pt idx="3042">
                  <c:v>1.1503385110292268E-2</c:v>
                </c:pt>
                <c:pt idx="3043">
                  <c:v>1.1493178582159209E-2</c:v>
                </c:pt>
                <c:pt idx="3044">
                  <c:v>1.1483001535485192E-2</c:v>
                </c:pt>
                <c:pt idx="3045">
                  <c:v>1.1472854046307946E-2</c:v>
                </c:pt>
                <c:pt idx="3046">
                  <c:v>1.1462736190601478E-2</c:v>
                </c:pt>
                <c:pt idx="3047">
                  <c:v>1.1452648044362936E-2</c:v>
                </c:pt>
                <c:pt idx="3048">
                  <c:v>1.1442589683618418E-2</c:v>
                </c:pt>
                <c:pt idx="3049">
                  <c:v>1.143256118438821E-2</c:v>
                </c:pt>
                <c:pt idx="3050">
                  <c:v>1.1422562622617293E-2</c:v>
                </c:pt>
                <c:pt idx="3051">
                  <c:v>1.141259407437226E-2</c:v>
                </c:pt>
                <c:pt idx="3052">
                  <c:v>1.1402655615655984E-2</c:v>
                </c:pt>
                <c:pt idx="3053">
                  <c:v>1.1392747322401822E-2</c:v>
                </c:pt>
                <c:pt idx="3054">
                  <c:v>1.1382869270687915E-2</c:v>
                </c:pt>
                <c:pt idx="3055">
                  <c:v>1.1373021536505518E-2</c:v>
                </c:pt>
                <c:pt idx="3056">
                  <c:v>1.1363204195828503E-2</c:v>
                </c:pt>
                <c:pt idx="3057">
                  <c:v>1.1353417324700233E-2</c:v>
                </c:pt>
                <c:pt idx="3058">
                  <c:v>1.1343660999082975E-2</c:v>
                </c:pt>
                <c:pt idx="3059">
                  <c:v>1.1333935295025875E-2</c:v>
                </c:pt>
                <c:pt idx="3060">
                  <c:v>1.1324240288514354E-2</c:v>
                </c:pt>
                <c:pt idx="3061">
                  <c:v>1.1314576055516459E-2</c:v>
                </c:pt>
                <c:pt idx="3062">
                  <c:v>1.1304942672110274E-2</c:v>
                </c:pt>
                <c:pt idx="3063">
                  <c:v>1.1295340214246465E-2</c:v>
                </c:pt>
                <c:pt idx="3064">
                  <c:v>1.1285768757945193E-2</c:v>
                </c:pt>
                <c:pt idx="3065">
                  <c:v>1.1276228379197657E-2</c:v>
                </c:pt>
                <c:pt idx="3066">
                  <c:v>1.1266719154047188E-2</c:v>
                </c:pt>
                <c:pt idx="3067">
                  <c:v>1.1257241158450238E-2</c:v>
                </c:pt>
                <c:pt idx="3068">
                  <c:v>1.1247794468438549E-2</c:v>
                </c:pt>
                <c:pt idx="3069">
                  <c:v>1.1238379160009124E-2</c:v>
                </c:pt>
                <c:pt idx="3070">
                  <c:v>1.122899530918213E-2</c:v>
                </c:pt>
                <c:pt idx="3071">
                  <c:v>1.1219642991931403E-2</c:v>
                </c:pt>
                <c:pt idx="3072">
                  <c:v>1.1210322284288705E-2</c:v>
                </c:pt>
                <c:pt idx="3073">
                  <c:v>1.1201033262251055E-2</c:v>
                </c:pt>
                <c:pt idx="3074">
                  <c:v>1.1191776001815474E-2</c:v>
                </c:pt>
                <c:pt idx="3075">
                  <c:v>1.1182550578990579E-2</c:v>
                </c:pt>
                <c:pt idx="3076">
                  <c:v>1.1172873010366444E-2</c:v>
                </c:pt>
                <c:pt idx="3077">
                  <c:v>1.1162889377523222E-2</c:v>
                </c:pt>
                <c:pt idx="3078">
                  <c:v>1.1153764510574924E-2</c:v>
                </c:pt>
                <c:pt idx="3079">
                  <c:v>1.1144671796108736E-2</c:v>
                </c:pt>
                <c:pt idx="3080">
                  <c:v>1.1135611310150706E-2</c:v>
                </c:pt>
                <c:pt idx="3081">
                  <c:v>1.1126583128663183E-2</c:v>
                </c:pt>
                <c:pt idx="3082">
                  <c:v>1.1117587327701201E-2</c:v>
                </c:pt>
                <c:pt idx="3083">
                  <c:v>1.1108623983244513E-2</c:v>
                </c:pt>
                <c:pt idx="3084">
                  <c:v>1.1099693171278686E-2</c:v>
                </c:pt>
                <c:pt idx="3085">
                  <c:v>1.1090794967853009E-2</c:v>
                </c:pt>
                <c:pt idx="3086">
                  <c:v>1.1081929448953075E-2</c:v>
                </c:pt>
                <c:pt idx="3087">
                  <c:v>1.1073096690541349E-2</c:v>
                </c:pt>
                <c:pt idx="3088">
                  <c:v>1.1064296768696127E-2</c:v>
                </c:pt>
                <c:pt idx="3089">
                  <c:v>1.1055987080059495E-2</c:v>
                </c:pt>
                <c:pt idx="3090">
                  <c:v>1.10480414332501E-2</c:v>
                </c:pt>
                <c:pt idx="3091">
                  <c:v>1.1039335748850845E-2</c:v>
                </c:pt>
                <c:pt idx="3092">
                  <c:v>1.1030663194147139E-2</c:v>
                </c:pt>
                <c:pt idx="3093">
                  <c:v>1.1022023845136319E-2</c:v>
                </c:pt>
                <c:pt idx="3094">
                  <c:v>1.1012970889322538E-2</c:v>
                </c:pt>
                <c:pt idx="3095">
                  <c:v>1.1003623122909305E-2</c:v>
                </c:pt>
                <c:pt idx="3096">
                  <c:v>1.0995088629481529E-2</c:v>
                </c:pt>
                <c:pt idx="3097">
                  <c:v>1.0986587656602129E-2</c:v>
                </c:pt>
                <c:pt idx="3098">
                  <c:v>1.0978120280297538E-2</c:v>
                </c:pt>
                <c:pt idx="3099">
                  <c:v>1.0969686576588433E-2</c:v>
                </c:pt>
                <c:pt idx="3100">
                  <c:v>1.0961286621460771E-2</c:v>
                </c:pt>
                <c:pt idx="3101">
                  <c:v>1.0952920490923709E-2</c:v>
                </c:pt>
                <c:pt idx="3102">
                  <c:v>1.0944588260992233E-2</c:v>
                </c:pt>
                <c:pt idx="3103">
                  <c:v>1.0936290007646607E-2</c:v>
                </c:pt>
                <c:pt idx="3104">
                  <c:v>1.0928025806925054E-2</c:v>
                </c:pt>
                <c:pt idx="3105">
                  <c:v>1.0919795734802121E-2</c:v>
                </c:pt>
                <c:pt idx="3106">
                  <c:v>1.0911599867304519E-2</c:v>
                </c:pt>
                <c:pt idx="3107">
                  <c:v>1.0903438280412667E-2</c:v>
                </c:pt>
                <c:pt idx="3108">
                  <c:v>1.0895311050182309E-2</c:v>
                </c:pt>
                <c:pt idx="3109">
                  <c:v>1.0887218252547617E-2</c:v>
                </c:pt>
                <c:pt idx="3110">
                  <c:v>1.0879159963558625E-2</c:v>
                </c:pt>
                <c:pt idx="3111">
                  <c:v>1.0871136259224872E-2</c:v>
                </c:pt>
                <c:pt idx="3112">
                  <c:v>1.0863147215521196E-2</c:v>
                </c:pt>
                <c:pt idx="3113">
                  <c:v>1.0855192908486183E-2</c:v>
                </c:pt>
                <c:pt idx="3114">
                  <c:v>1.084727341409476E-2</c:v>
                </c:pt>
                <c:pt idx="3115">
                  <c:v>1.0839388808385605E-2</c:v>
                </c:pt>
                <c:pt idx="3116">
                  <c:v>1.0831539167310573E-2</c:v>
                </c:pt>
                <c:pt idx="3117">
                  <c:v>1.0823724566931606E-2</c:v>
                </c:pt>
                <c:pt idx="3118">
                  <c:v>1.0815945083223824E-2</c:v>
                </c:pt>
                <c:pt idx="3119">
                  <c:v>1.0808200792208728E-2</c:v>
                </c:pt>
                <c:pt idx="3120">
                  <c:v>1.0800491769861541E-2</c:v>
                </c:pt>
                <c:pt idx="3121">
                  <c:v>1.0792818092227038E-2</c:v>
                </c:pt>
                <c:pt idx="3122">
                  <c:v>1.078517983529213E-2</c:v>
                </c:pt>
                <c:pt idx="3123">
                  <c:v>1.0777577075043785E-2</c:v>
                </c:pt>
                <c:pt idx="3124">
                  <c:v>1.0770009887521149E-2</c:v>
                </c:pt>
                <c:pt idx="3125">
                  <c:v>1.0762478348705513E-2</c:v>
                </c:pt>
                <c:pt idx="3126">
                  <c:v>1.0754982534618764E-2</c:v>
                </c:pt>
                <c:pt idx="3127">
                  <c:v>1.0747522521236516E-2</c:v>
                </c:pt>
                <c:pt idx="3128">
                  <c:v>1.0738987614414686E-2</c:v>
                </c:pt>
                <c:pt idx="3129">
                  <c:v>1.0729554860959471E-2</c:v>
                </c:pt>
                <c:pt idx="3130">
                  <c:v>1.0722218169950518E-2</c:v>
                </c:pt>
                <c:pt idx="3131">
                  <c:v>1.0714917616280677E-2</c:v>
                </c:pt>
                <c:pt idx="3132">
                  <c:v>1.0707653275937487E-2</c:v>
                </c:pt>
                <c:pt idx="3133">
                  <c:v>1.0700425224914345E-2</c:v>
                </c:pt>
                <c:pt idx="3134">
                  <c:v>1.0693233539233672E-2</c:v>
                </c:pt>
                <c:pt idx="3135">
                  <c:v>1.0686078294906368E-2</c:v>
                </c:pt>
                <c:pt idx="3136">
                  <c:v>1.0678959567926036E-2</c:v>
                </c:pt>
                <c:pt idx="3137">
                  <c:v>1.0671877434297927E-2</c:v>
                </c:pt>
                <c:pt idx="3138">
                  <c:v>1.0664831970027364E-2</c:v>
                </c:pt>
                <c:pt idx="3139">
                  <c:v>1.0657823251131328E-2</c:v>
                </c:pt>
                <c:pt idx="3140">
                  <c:v>1.0650851353615284E-2</c:v>
                </c:pt>
                <c:pt idx="3141">
                  <c:v>1.0643916353473198E-2</c:v>
                </c:pt>
                <c:pt idx="3142">
                  <c:v>1.0637018326704897E-2</c:v>
                </c:pt>
                <c:pt idx="3143">
                  <c:v>1.0630157349350824E-2</c:v>
                </c:pt>
                <c:pt idx="3144">
                  <c:v>1.0623002549631635E-2</c:v>
                </c:pt>
                <c:pt idx="3145">
                  <c:v>1.0615580366582326E-2</c:v>
                </c:pt>
                <c:pt idx="3146">
                  <c:v>1.0608836324995581E-2</c:v>
                </c:pt>
                <c:pt idx="3147">
                  <c:v>1.0602129647649212E-2</c:v>
                </c:pt>
                <c:pt idx="3148">
                  <c:v>1.059546041060724E-2</c:v>
                </c:pt>
                <c:pt idx="3149">
                  <c:v>1.0588828689852694E-2</c:v>
                </c:pt>
                <c:pt idx="3150">
                  <c:v>1.0582234561380261E-2</c:v>
                </c:pt>
                <c:pt idx="3151">
                  <c:v>1.0575678101213678E-2</c:v>
                </c:pt>
                <c:pt idx="3152">
                  <c:v>1.0569159385347807E-2</c:v>
                </c:pt>
                <c:pt idx="3153">
                  <c:v>1.0562678489794974E-2</c:v>
                </c:pt>
                <c:pt idx="3154">
                  <c:v>1.0556235490561809E-2</c:v>
                </c:pt>
                <c:pt idx="3155">
                  <c:v>1.0549830463666596E-2</c:v>
                </c:pt>
                <c:pt idx="3156">
                  <c:v>1.0543463485087192E-2</c:v>
                </c:pt>
                <c:pt idx="3157">
                  <c:v>1.0537134630847864E-2</c:v>
                </c:pt>
                <c:pt idx="3158">
                  <c:v>1.0530843976955598E-2</c:v>
                </c:pt>
                <c:pt idx="3159">
                  <c:v>1.0524591599423273E-2</c:v>
                </c:pt>
                <c:pt idx="3160">
                  <c:v>1.0518377574246483E-2</c:v>
                </c:pt>
                <c:pt idx="3161">
                  <c:v>1.0512201977420923E-2</c:v>
                </c:pt>
                <c:pt idx="3162">
                  <c:v>1.0506064884988712E-2</c:v>
                </c:pt>
                <c:pt idx="3163">
                  <c:v>1.0499966372928366E-2</c:v>
                </c:pt>
                <c:pt idx="3164">
                  <c:v>1.0493906517247457E-2</c:v>
                </c:pt>
                <c:pt idx="3165">
                  <c:v>1.0487885393971033E-2</c:v>
                </c:pt>
                <c:pt idx="3166">
                  <c:v>1.0481903079089491E-2</c:v>
                </c:pt>
                <c:pt idx="3167">
                  <c:v>1.0475959648610715E-2</c:v>
                </c:pt>
                <c:pt idx="3168">
                  <c:v>1.0470055178542683E-2</c:v>
                </c:pt>
                <c:pt idx="3169">
                  <c:v>1.046418974492244E-2</c:v>
                </c:pt>
                <c:pt idx="3170">
                  <c:v>1.0458363423717646E-2</c:v>
                </c:pt>
                <c:pt idx="3171">
                  <c:v>1.0452576290930809E-2</c:v>
                </c:pt>
                <c:pt idx="3172">
                  <c:v>1.0446828422605086E-2</c:v>
                </c:pt>
                <c:pt idx="3173">
                  <c:v>1.044111989473163E-2</c:v>
                </c:pt>
                <c:pt idx="3174">
                  <c:v>1.0435450783313281E-2</c:v>
                </c:pt>
                <c:pt idx="3175">
                  <c:v>1.0429821164364575E-2</c:v>
                </c:pt>
                <c:pt idx="3176">
                  <c:v>1.0424231113888578E-2</c:v>
                </c:pt>
                <c:pt idx="3177">
                  <c:v>1.0418680707894267E-2</c:v>
                </c:pt>
                <c:pt idx="3178">
                  <c:v>1.0413170022384939E-2</c:v>
                </c:pt>
                <c:pt idx="3179">
                  <c:v>1.0407699133375591E-2</c:v>
                </c:pt>
                <c:pt idx="3180">
                  <c:v>1.0402268116875547E-2</c:v>
                </c:pt>
                <c:pt idx="3181">
                  <c:v>1.0396877048882671E-2</c:v>
                </c:pt>
                <c:pt idx="3182">
                  <c:v>1.0391526005418107E-2</c:v>
                </c:pt>
                <c:pt idx="3183">
                  <c:v>1.0386215062479961E-2</c:v>
                </c:pt>
                <c:pt idx="3184">
                  <c:v>1.0380944296078044E-2</c:v>
                </c:pt>
                <c:pt idx="3185">
                  <c:v>1.0375713782199118E-2</c:v>
                </c:pt>
                <c:pt idx="3186">
                  <c:v>1.0370523596916949E-2</c:v>
                </c:pt>
                <c:pt idx="3187">
                  <c:v>1.0365373816160643E-2</c:v>
                </c:pt>
                <c:pt idx="3188">
                  <c:v>1.0360264515992633E-2</c:v>
                </c:pt>
                <c:pt idx="3189">
                  <c:v>1.0355195772400197E-2</c:v>
                </c:pt>
                <c:pt idx="3190">
                  <c:v>1.0350167661399694E-2</c:v>
                </c:pt>
                <c:pt idx="3191">
                  <c:v>1.034518025897287E-2</c:v>
                </c:pt>
                <c:pt idx="3192">
                  <c:v>1.0340233641159517E-2</c:v>
                </c:pt>
                <c:pt idx="3193">
                  <c:v>1.0335327883982183E-2</c:v>
                </c:pt>
                <c:pt idx="3194">
                  <c:v>1.0330463063388265E-2</c:v>
                </c:pt>
                <c:pt idx="3195">
                  <c:v>1.0325639255458499E-2</c:v>
                </c:pt>
                <c:pt idx="3196">
                  <c:v>1.0320856536140554E-2</c:v>
                </c:pt>
                <c:pt idx="3197">
                  <c:v>1.0316114981498066E-2</c:v>
                </c:pt>
                <c:pt idx="3198">
                  <c:v>1.0311414667484772E-2</c:v>
                </c:pt>
                <c:pt idx="3199">
                  <c:v>1.0306755670153009E-2</c:v>
                </c:pt>
                <c:pt idx="3200">
                  <c:v>1.0302138065497332E-2</c:v>
                </c:pt>
                <c:pt idx="3201">
                  <c:v>1.029756192951245E-2</c:v>
                </c:pt>
                <c:pt idx="3202">
                  <c:v>1.0293027338245329E-2</c:v>
                </c:pt>
                <c:pt idx="3203">
                  <c:v>1.0288534367656216E-2</c:v>
                </c:pt>
                <c:pt idx="3204">
                  <c:v>1.0284083093798167E-2</c:v>
                </c:pt>
                <c:pt idx="3205">
                  <c:v>1.0279673592643302E-2</c:v>
                </c:pt>
                <c:pt idx="3206">
                  <c:v>1.0275305940244974E-2</c:v>
                </c:pt>
                <c:pt idx="3207">
                  <c:v>1.0270980212575602E-2</c:v>
                </c:pt>
                <c:pt idx="3208">
                  <c:v>1.0266696485648303E-2</c:v>
                </c:pt>
                <c:pt idx="3209">
                  <c:v>1.0262454835487923E-2</c:v>
                </c:pt>
                <c:pt idx="3210">
                  <c:v>1.02582553380963E-2</c:v>
                </c:pt>
                <c:pt idx="3211">
                  <c:v>1.025409806951017E-2</c:v>
                </c:pt>
                <c:pt idx="3212">
                  <c:v>1.0249983105667985E-2</c:v>
                </c:pt>
                <c:pt idx="3213">
                  <c:v>1.0245910522658915E-2</c:v>
                </c:pt>
                <c:pt idx="3214">
                  <c:v>1.0241880396456472E-2</c:v>
                </c:pt>
                <c:pt idx="3215">
                  <c:v>1.0237892803074862E-2</c:v>
                </c:pt>
                <c:pt idx="3216">
                  <c:v>1.0233947818516874E-2</c:v>
                </c:pt>
                <c:pt idx="3217">
                  <c:v>1.0230045518808619E-2</c:v>
                </c:pt>
                <c:pt idx="3218">
                  <c:v>1.0226185979959009E-2</c:v>
                </c:pt>
                <c:pt idx="3219">
                  <c:v>1.0222369277942357E-2</c:v>
                </c:pt>
                <c:pt idx="3220">
                  <c:v>1.021859548884319E-2</c:v>
                </c:pt>
                <c:pt idx="3221">
                  <c:v>1.0214864688595626E-2</c:v>
                </c:pt>
                <c:pt idx="3222">
                  <c:v>1.021117695326715E-2</c:v>
                </c:pt>
                <c:pt idx="3223">
                  <c:v>1.0207532358821172E-2</c:v>
                </c:pt>
                <c:pt idx="3224">
                  <c:v>1.0203930981313938E-2</c:v>
                </c:pt>
                <c:pt idx="3225">
                  <c:v>1.0200372896720789E-2</c:v>
                </c:pt>
                <c:pt idx="3226">
                  <c:v>1.0196858181075148E-2</c:v>
                </c:pt>
                <c:pt idx="3227">
                  <c:v>1.0193386910375865E-2</c:v>
                </c:pt>
                <c:pt idx="3228">
                  <c:v>1.0189959160650934E-2</c:v>
                </c:pt>
                <c:pt idx="3229">
                  <c:v>1.0186575007887973E-2</c:v>
                </c:pt>
                <c:pt idx="3230">
                  <c:v>1.0183234528103742E-2</c:v>
                </c:pt>
                <c:pt idx="3231">
                  <c:v>1.0179937797338352E-2</c:v>
                </c:pt>
                <c:pt idx="3232">
                  <c:v>1.017668489156838E-2</c:v>
                </c:pt>
                <c:pt idx="3233">
                  <c:v>1.0173475886828506E-2</c:v>
                </c:pt>
                <c:pt idx="3234">
                  <c:v>1.0170310859095682E-2</c:v>
                </c:pt>
                <c:pt idx="3235">
                  <c:v>1.0167189884433908E-2</c:v>
                </c:pt>
                <c:pt idx="3236">
                  <c:v>1.0164113038837883E-2</c:v>
                </c:pt>
                <c:pt idx="3237">
                  <c:v>1.0161080398267738E-2</c:v>
                </c:pt>
                <c:pt idx="3238">
                  <c:v>1.0158092038822794E-2</c:v>
                </c:pt>
                <c:pt idx="3239">
                  <c:v>1.0155148036446189E-2</c:v>
                </c:pt>
                <c:pt idx="3240">
                  <c:v>1.0152248467179707E-2</c:v>
                </c:pt>
                <c:pt idx="3241">
                  <c:v>1.0149393407047956E-2</c:v>
                </c:pt>
                <c:pt idx="3242">
                  <c:v>1.0146582932023609E-2</c:v>
                </c:pt>
                <c:pt idx="3243">
                  <c:v>1.014381711816062E-2</c:v>
                </c:pt>
                <c:pt idx="3244">
                  <c:v>1.0141096041449428E-2</c:v>
                </c:pt>
                <c:pt idx="3245">
                  <c:v>1.0138419777915427E-2</c:v>
                </c:pt>
                <c:pt idx="3246">
                  <c:v>1.0135788403549456E-2</c:v>
                </c:pt>
                <c:pt idx="3247">
                  <c:v>1.0133201994394679E-2</c:v>
                </c:pt>
                <c:pt idx="3248">
                  <c:v>1.0130660626442339E-2</c:v>
                </c:pt>
                <c:pt idx="3249">
                  <c:v>1.012816437570126E-2</c:v>
                </c:pt>
                <c:pt idx="3250">
                  <c:v>1.0125713318226797E-2</c:v>
                </c:pt>
                <c:pt idx="3251">
                  <c:v>1.0123307529981853E-2</c:v>
                </c:pt>
                <c:pt idx="3252">
                  <c:v>1.0120947086993242E-2</c:v>
                </c:pt>
                <c:pt idx="3253">
                  <c:v>1.0118632065305361E-2</c:v>
                </c:pt>
                <c:pt idx="3254">
                  <c:v>1.0116362540881736E-2</c:v>
                </c:pt>
                <c:pt idx="3255">
                  <c:v>1.0114138589790352E-2</c:v>
                </c:pt>
                <c:pt idx="3256">
                  <c:v>1.0111960288006747E-2</c:v>
                </c:pt>
                <c:pt idx="3257">
                  <c:v>1.0109827711541413E-2</c:v>
                </c:pt>
                <c:pt idx="3258">
                  <c:v>1.0107740936462979E-2</c:v>
                </c:pt>
                <c:pt idx="3259">
                  <c:v>1.0105700038707085E-2</c:v>
                </c:pt>
                <c:pt idx="3260">
                  <c:v>1.0103705094360167E-2</c:v>
                </c:pt>
                <c:pt idx="3261">
                  <c:v>1.0101756179381468E-2</c:v>
                </c:pt>
                <c:pt idx="3262">
                  <c:v>1.0099853369811536E-2</c:v>
                </c:pt>
                <c:pt idx="3263">
                  <c:v>1.0097996741679551E-2</c:v>
                </c:pt>
                <c:pt idx="3264">
                  <c:v>1.0096186370957008E-2</c:v>
                </c:pt>
                <c:pt idx="3265">
                  <c:v>1.009442233371987E-2</c:v>
                </c:pt>
                <c:pt idx="3266">
                  <c:v>1.0092704705934288E-2</c:v>
                </c:pt>
                <c:pt idx="3267">
                  <c:v>1.0091033563618767E-2</c:v>
                </c:pt>
                <c:pt idx="3268">
                  <c:v>1.0089408982809411E-2</c:v>
                </c:pt>
                <c:pt idx="3269">
                  <c:v>1.0087831039519393E-2</c:v>
                </c:pt>
                <c:pt idx="3270">
                  <c:v>1.008629980974474E-2</c:v>
                </c:pt>
                <c:pt idx="3271">
                  <c:v>1.0084815369533831E-2</c:v>
                </c:pt>
                <c:pt idx="3272">
                  <c:v>1.0083377794865794E-2</c:v>
                </c:pt>
                <c:pt idx="3273">
                  <c:v>1.0081987161783686E-2</c:v>
                </c:pt>
                <c:pt idx="3274">
                  <c:v>1.0080643546296059E-2</c:v>
                </c:pt>
                <c:pt idx="3275">
                  <c:v>1.0079347024394327E-2</c:v>
                </c:pt>
                <c:pt idx="3276">
                  <c:v>1.0078097672145432E-2</c:v>
                </c:pt>
                <c:pt idx="3277">
                  <c:v>1.0076895565541272E-2</c:v>
                </c:pt>
                <c:pt idx="3278">
                  <c:v>1.0075740780568193E-2</c:v>
                </c:pt>
                <c:pt idx="3279">
                  <c:v>1.0074633393293864E-2</c:v>
                </c:pt>
                <c:pt idx="3280">
                  <c:v>1.0073573479699331E-2</c:v>
                </c:pt>
                <c:pt idx="3281">
                  <c:v>1.0072561115806422E-2</c:v>
                </c:pt>
                <c:pt idx="3282">
                  <c:v>1.0071596377660384E-2</c:v>
                </c:pt>
                <c:pt idx="3283">
                  <c:v>1.007067934125459E-2</c:v>
                </c:pt>
                <c:pt idx="3284">
                  <c:v>1.0069889329643054E-2</c:v>
                </c:pt>
                <c:pt idx="3285">
                  <c:v>1.0068875245036406E-2</c:v>
                </c:pt>
                <c:pt idx="3286">
                  <c:v>1.0068108623264896E-2</c:v>
                </c:pt>
                <c:pt idx="3287">
                  <c:v>1.0067390018183478E-2</c:v>
                </c:pt>
                <c:pt idx="3288">
                  <c:v>1.0066719505786831E-2</c:v>
                </c:pt>
                <c:pt idx="3289">
                  <c:v>1.0066097162098844E-2</c:v>
                </c:pt>
                <c:pt idx="3290">
                  <c:v>1.0065523063143669E-2</c:v>
                </c:pt>
                <c:pt idx="3291">
                  <c:v>1.0064997284934131E-2</c:v>
                </c:pt>
                <c:pt idx="3292">
                  <c:v>1.0064519903483326E-2</c:v>
                </c:pt>
                <c:pt idx="3293">
                  <c:v>1.0064090994810395E-2</c:v>
                </c:pt>
                <c:pt idx="3294">
                  <c:v>1.0063710634946335E-2</c:v>
                </c:pt>
                <c:pt idx="3295">
                  <c:v>1.006337889990503E-2</c:v>
                </c:pt>
                <c:pt idx="3296">
                  <c:v>1.0063095865700634E-2</c:v>
                </c:pt>
                <c:pt idx="3297">
                  <c:v>1.0062861608347571E-2</c:v>
                </c:pt>
                <c:pt idx="3298">
                  <c:v>1.0062676203872117E-2</c:v>
                </c:pt>
                <c:pt idx="3299">
                  <c:v>1.006253972830661E-2</c:v>
                </c:pt>
                <c:pt idx="3300">
                  <c:v>1.0062452257643125E-2</c:v>
                </c:pt>
                <c:pt idx="3301">
                  <c:v>1.0062413867920344E-2</c:v>
                </c:pt>
                <c:pt idx="3302">
                  <c:v>1.0062424635148264E-2</c:v>
                </c:pt>
                <c:pt idx="3303">
                  <c:v>1.0062484635366119E-2</c:v>
                </c:pt>
                <c:pt idx="3304">
                  <c:v>1.006259394455551E-2</c:v>
                </c:pt>
                <c:pt idx="3305">
                  <c:v>1.0062752638785189E-2</c:v>
                </c:pt>
                <c:pt idx="3306">
                  <c:v>1.0062960794043105E-2</c:v>
                </c:pt>
                <c:pt idx="3307">
                  <c:v>1.0063218486340666E-2</c:v>
                </c:pt>
                <c:pt idx="3308">
                  <c:v>1.0063525791724306E-2</c:v>
                </c:pt>
                <c:pt idx="3309">
                  <c:v>1.0063882786211792E-2</c:v>
                </c:pt>
                <c:pt idx="3310">
                  <c:v>1.0064289545821174E-2</c:v>
                </c:pt>
                <c:pt idx="3311">
                  <c:v>1.006474614656501E-2</c:v>
                </c:pt>
                <c:pt idx="3312">
                  <c:v>1.0065252664467719E-2</c:v>
                </c:pt>
                <c:pt idx="3313">
                  <c:v>1.0065809175554025E-2</c:v>
                </c:pt>
                <c:pt idx="3314">
                  <c:v>1.0066415755843142E-2</c:v>
                </c:pt>
                <c:pt idx="3315">
                  <c:v>1.006707248135459E-2</c:v>
                </c:pt>
                <c:pt idx="3316">
                  <c:v>1.0067779428119761E-2</c:v>
                </c:pt>
                <c:pt idx="3317">
                  <c:v>1.0068536672147181E-2</c:v>
                </c:pt>
                <c:pt idx="3318">
                  <c:v>1.0069344289474638E-2</c:v>
                </c:pt>
                <c:pt idx="3319">
                  <c:v>1.0070202356105465E-2</c:v>
                </c:pt>
                <c:pt idx="3320">
                  <c:v>1.007111094807805E-2</c:v>
                </c:pt>
                <c:pt idx="3321">
                  <c:v>1.0072070141402127E-2</c:v>
                </c:pt>
                <c:pt idx="3322">
                  <c:v>1.0073080012116695E-2</c:v>
                </c:pt>
                <c:pt idx="3323">
                  <c:v>1.0074140636226303E-2</c:v>
                </c:pt>
                <c:pt idx="3324">
                  <c:v>1.007525208976478E-2</c:v>
                </c:pt>
                <c:pt idx="3325">
                  <c:v>1.0076414448760462E-2</c:v>
                </c:pt>
                <c:pt idx="3326">
                  <c:v>1.0077627789224624E-2</c:v>
                </c:pt>
                <c:pt idx="3327">
                  <c:v>1.0078892187168856E-2</c:v>
                </c:pt>
                <c:pt idx="3328">
                  <c:v>1.0080207718668768E-2</c:v>
                </c:pt>
                <c:pt idx="3329">
                  <c:v>1.0081574459672874E-2</c:v>
                </c:pt>
                <c:pt idx="3330">
                  <c:v>1.0082992486263206E-2</c:v>
                </c:pt>
                <c:pt idx="3331">
                  <c:v>1.0084461874458413E-2</c:v>
                </c:pt>
                <c:pt idx="3332">
                  <c:v>1.0085982700248505E-2</c:v>
                </c:pt>
                <c:pt idx="3333">
                  <c:v>1.0087555039687519E-2</c:v>
                </c:pt>
                <c:pt idx="3334">
                  <c:v>1.0089178968795069E-2</c:v>
                </c:pt>
                <c:pt idx="3335">
                  <c:v>1.0090854563585298E-2</c:v>
                </c:pt>
                <c:pt idx="3336">
                  <c:v>1.0092847454507333E-2</c:v>
                </c:pt>
                <c:pt idx="3337">
                  <c:v>1.00946194536918E-2</c:v>
                </c:pt>
                <c:pt idx="3338">
                  <c:v>1.0096457921297174E-2</c:v>
                </c:pt>
                <c:pt idx="3339">
                  <c:v>1.0098348369569004E-2</c:v>
                </c:pt>
                <c:pt idx="3340">
                  <c:v>1.0100290874511548E-2</c:v>
                </c:pt>
                <c:pt idx="3341">
                  <c:v>1.0102285512158351E-2</c:v>
                </c:pt>
                <c:pt idx="3342">
                  <c:v>1.0104332358520138E-2</c:v>
                </c:pt>
                <c:pt idx="3343">
                  <c:v>1.0106431489660081E-2</c:v>
                </c:pt>
                <c:pt idx="3344">
                  <c:v>1.0108582981560621E-2</c:v>
                </c:pt>
                <c:pt idx="3345">
                  <c:v>1.0110786910279824E-2</c:v>
                </c:pt>
                <c:pt idx="3346">
                  <c:v>1.0113043351823975E-2</c:v>
                </c:pt>
                <c:pt idx="3347">
                  <c:v>1.0115352382240242E-2</c:v>
                </c:pt>
                <c:pt idx="3348">
                  <c:v>1.0117714077529805E-2</c:v>
                </c:pt>
                <c:pt idx="3349">
                  <c:v>1.0120128513746319E-2</c:v>
                </c:pt>
                <c:pt idx="3350">
                  <c:v>1.0122595766903239E-2</c:v>
                </c:pt>
                <c:pt idx="3351">
                  <c:v>1.0125115913025957E-2</c:v>
                </c:pt>
                <c:pt idx="3352">
                  <c:v>1.0127689028140215E-2</c:v>
                </c:pt>
                <c:pt idx="3353">
                  <c:v>1.0130315188283692E-2</c:v>
                </c:pt>
                <c:pt idx="3354">
                  <c:v>1.0133329211805497E-2</c:v>
                </c:pt>
                <c:pt idx="3355">
                  <c:v>1.0136121648844545E-2</c:v>
                </c:pt>
                <c:pt idx="3356">
                  <c:v>1.0138915016900405E-2</c:v>
                </c:pt>
                <c:pt idx="3357">
                  <c:v>1.0141761744925563E-2</c:v>
                </c:pt>
                <c:pt idx="3358">
                  <c:v>1.014466190898849E-2</c:v>
                </c:pt>
                <c:pt idx="3359">
                  <c:v>1.0147615585105898E-2</c:v>
                </c:pt>
                <c:pt idx="3360">
                  <c:v>1.0150622849323818E-2</c:v>
                </c:pt>
                <c:pt idx="3361">
                  <c:v>1.015368377763652E-2</c:v>
                </c:pt>
                <c:pt idx="3362">
                  <c:v>1.0156798446108147E-2</c:v>
                </c:pt>
                <c:pt idx="3363">
                  <c:v>1.0159966930739497E-2</c:v>
                </c:pt>
                <c:pt idx="3364">
                  <c:v>1.0163189307589656E-2</c:v>
                </c:pt>
                <c:pt idx="3365">
                  <c:v>1.0166465652665954E-2</c:v>
                </c:pt>
                <c:pt idx="3366">
                  <c:v>1.0169796041999265E-2</c:v>
                </c:pt>
                <c:pt idx="3367">
                  <c:v>1.0173180551643998E-2</c:v>
                </c:pt>
                <c:pt idx="3368">
                  <c:v>1.0176619257614403E-2</c:v>
                </c:pt>
                <c:pt idx="3369">
                  <c:v>1.0180112235913523E-2</c:v>
                </c:pt>
                <c:pt idx="3370">
                  <c:v>1.0183659562620068E-2</c:v>
                </c:pt>
                <c:pt idx="3371">
                  <c:v>1.0187261313749425E-2</c:v>
                </c:pt>
                <c:pt idx="3372">
                  <c:v>1.019091756531736E-2</c:v>
                </c:pt>
                <c:pt idx="3373">
                  <c:v>1.0194628393363192E-2</c:v>
                </c:pt>
                <c:pt idx="3374">
                  <c:v>1.0198393873932416E-2</c:v>
                </c:pt>
                <c:pt idx="3375">
                  <c:v>1.0202214083036168E-2</c:v>
                </c:pt>
                <c:pt idx="3376">
                  <c:v>1.0206089096726507E-2</c:v>
                </c:pt>
                <c:pt idx="3377">
                  <c:v>1.0210018991021138E-2</c:v>
                </c:pt>
                <c:pt idx="3378">
                  <c:v>1.0214003841949744E-2</c:v>
                </c:pt>
                <c:pt idx="3379">
                  <c:v>1.0218043725559766E-2</c:v>
                </c:pt>
                <c:pt idx="3380">
                  <c:v>1.0222138717881676E-2</c:v>
                </c:pt>
                <c:pt idx="3381">
                  <c:v>1.0226288894923176E-2</c:v>
                </c:pt>
                <c:pt idx="3382">
                  <c:v>1.0230494332761854E-2</c:v>
                </c:pt>
                <c:pt idx="3383">
                  <c:v>1.023475510740042E-2</c:v>
                </c:pt>
                <c:pt idx="3384">
                  <c:v>1.0239071294865149E-2</c:v>
                </c:pt>
                <c:pt idx="3385">
                  <c:v>1.0243442971229047E-2</c:v>
                </c:pt>
                <c:pt idx="3386">
                  <c:v>1.0247870212484446E-2</c:v>
                </c:pt>
                <c:pt idx="3387">
                  <c:v>1.0252353094682002E-2</c:v>
                </c:pt>
                <c:pt idx="3388">
                  <c:v>1.0258306338401371E-2</c:v>
                </c:pt>
                <c:pt idx="3389">
                  <c:v>1.0263472209613237E-2</c:v>
                </c:pt>
                <c:pt idx="3390">
                  <c:v>1.0268146438004899E-2</c:v>
                </c:pt>
                <c:pt idx="3391">
                  <c:v>1.0272876644053353E-2</c:v>
                </c:pt>
                <c:pt idx="3392">
                  <c:v>1.0277662903834656E-2</c:v>
                </c:pt>
                <c:pt idx="3393">
                  <c:v>1.0282505293326825E-2</c:v>
                </c:pt>
                <c:pt idx="3394">
                  <c:v>1.0287403888606749E-2</c:v>
                </c:pt>
                <c:pt idx="3395">
                  <c:v>1.0292358765688037E-2</c:v>
                </c:pt>
                <c:pt idx="3396">
                  <c:v>1.0297370000636833E-2</c:v>
                </c:pt>
                <c:pt idx="3397">
                  <c:v>1.0302437669456009E-2</c:v>
                </c:pt>
                <c:pt idx="3398">
                  <c:v>1.0307561848177813E-2</c:v>
                </c:pt>
                <c:pt idx="3399">
                  <c:v>1.0312742612892835E-2</c:v>
                </c:pt>
                <c:pt idx="3400">
                  <c:v>1.0317980039593642E-2</c:v>
                </c:pt>
                <c:pt idx="3401">
                  <c:v>1.0323801245572204E-2</c:v>
                </c:pt>
                <c:pt idx="3402">
                  <c:v>1.0329394250973499E-2</c:v>
                </c:pt>
                <c:pt idx="3403">
                  <c:v>1.0334810253230105E-2</c:v>
                </c:pt>
                <c:pt idx="3404">
                  <c:v>1.0340283232519372E-2</c:v>
                </c:pt>
                <c:pt idx="3405">
                  <c:v>1.0345813264830304E-2</c:v>
                </c:pt>
                <c:pt idx="3406">
                  <c:v>1.0351400426239214E-2</c:v>
                </c:pt>
                <c:pt idx="3407">
                  <c:v>1.0357044792782317E-2</c:v>
                </c:pt>
                <c:pt idx="3408">
                  <c:v>1.0362746440455727E-2</c:v>
                </c:pt>
                <c:pt idx="3409">
                  <c:v>1.0368505445371828E-2</c:v>
                </c:pt>
                <c:pt idx="3410">
                  <c:v>1.0374321883487091E-2</c:v>
                </c:pt>
                <c:pt idx="3411">
                  <c:v>1.0380195830903209E-2</c:v>
                </c:pt>
                <c:pt idx="3412">
                  <c:v>1.038612736364704E-2</c:v>
                </c:pt>
                <c:pt idx="3413">
                  <c:v>1.0392116557734308E-2</c:v>
                </c:pt>
                <c:pt idx="3414">
                  <c:v>1.0398163489221731E-2</c:v>
                </c:pt>
                <c:pt idx="3415">
                  <c:v>1.0404268234172268E-2</c:v>
                </c:pt>
                <c:pt idx="3416">
                  <c:v>1.0410430868585634E-2</c:v>
                </c:pt>
                <c:pt idx="3417">
                  <c:v>1.0416651468525702E-2</c:v>
                </c:pt>
                <c:pt idx="3418">
                  <c:v>1.0422930110016262E-2</c:v>
                </c:pt>
                <c:pt idx="3419">
                  <c:v>1.0429266869122109E-2</c:v>
                </c:pt>
                <c:pt idx="3420">
                  <c:v>1.0435661821896917E-2</c:v>
                </c:pt>
                <c:pt idx="3421">
                  <c:v>1.0442115044319536E-2</c:v>
                </c:pt>
                <c:pt idx="3422">
                  <c:v>1.0448626612490894E-2</c:v>
                </c:pt>
                <c:pt idx="3423">
                  <c:v>1.0455196602437105E-2</c:v>
                </c:pt>
                <c:pt idx="3424">
                  <c:v>1.0461825090196334E-2</c:v>
                </c:pt>
                <c:pt idx="3425">
                  <c:v>1.0468512151801421E-2</c:v>
                </c:pt>
                <c:pt idx="3426">
                  <c:v>1.0475257863332017E-2</c:v>
                </c:pt>
                <c:pt idx="3427">
                  <c:v>1.0482062300792952E-2</c:v>
                </c:pt>
                <c:pt idx="3428">
                  <c:v>1.0488925540235866E-2</c:v>
                </c:pt>
                <c:pt idx="3429">
                  <c:v>1.0495847657712875E-2</c:v>
                </c:pt>
                <c:pt idx="3430">
                  <c:v>1.0502828729270783E-2</c:v>
                </c:pt>
                <c:pt idx="3431">
                  <c:v>1.0509868830933711E-2</c:v>
                </c:pt>
                <c:pt idx="3432">
                  <c:v>1.0516968038789969E-2</c:v>
                </c:pt>
                <c:pt idx="3433">
                  <c:v>1.0524126428818311E-2</c:v>
                </c:pt>
                <c:pt idx="3434">
                  <c:v>1.053134407713118E-2</c:v>
                </c:pt>
                <c:pt idx="3435">
                  <c:v>1.0538621059719889E-2</c:v>
                </c:pt>
                <c:pt idx="3436">
                  <c:v>1.0545957452668904E-2</c:v>
                </c:pt>
                <c:pt idx="3437">
                  <c:v>1.0553353331982098E-2</c:v>
                </c:pt>
                <c:pt idx="3438">
                  <c:v>1.056080877377967E-2</c:v>
                </c:pt>
                <c:pt idx="3439">
                  <c:v>1.0568323853991195E-2</c:v>
                </c:pt>
                <c:pt idx="3440">
                  <c:v>1.0575898648784192E-2</c:v>
                </c:pt>
                <c:pt idx="3441">
                  <c:v>1.0583533234141353E-2</c:v>
                </c:pt>
                <c:pt idx="3442">
                  <c:v>1.0591227686109579E-2</c:v>
                </c:pt>
                <c:pt idx="3443">
                  <c:v>1.0598982080753641E-2</c:v>
                </c:pt>
                <c:pt idx="3444">
                  <c:v>1.0606796494098278E-2</c:v>
                </c:pt>
                <c:pt idx="3445">
                  <c:v>1.0614671002244022E-2</c:v>
                </c:pt>
                <c:pt idx="3446">
                  <c:v>1.0622605681152914E-2</c:v>
                </c:pt>
                <c:pt idx="3447">
                  <c:v>1.0630600606955459E-2</c:v>
                </c:pt>
                <c:pt idx="3448">
                  <c:v>1.0638655855655262E-2</c:v>
                </c:pt>
                <c:pt idx="3449">
                  <c:v>1.0646771503314351E-2</c:v>
                </c:pt>
                <c:pt idx="3450">
                  <c:v>1.0654947625977896E-2</c:v>
                </c:pt>
                <c:pt idx="3451">
                  <c:v>1.0663184299691581E-2</c:v>
                </c:pt>
                <c:pt idx="3452">
                  <c:v>1.0671481600518982E-2</c:v>
                </c:pt>
                <c:pt idx="3453">
                  <c:v>1.067983960449524E-2</c:v>
                </c:pt>
                <c:pt idx="3454">
                  <c:v>1.0688258387673386E-2</c:v>
                </c:pt>
                <c:pt idx="3455">
                  <c:v>1.0696738026124355E-2</c:v>
                </c:pt>
                <c:pt idx="3456">
                  <c:v>1.0705278595850102E-2</c:v>
                </c:pt>
                <c:pt idx="3457">
                  <c:v>1.0713880172957359E-2</c:v>
                </c:pt>
                <c:pt idx="3458">
                  <c:v>1.0722542833460724E-2</c:v>
                </c:pt>
                <c:pt idx="3459">
                  <c:v>1.073126665342165E-2</c:v>
                </c:pt>
                <c:pt idx="3460">
                  <c:v>1.0740051708890544E-2</c:v>
                </c:pt>
                <c:pt idx="3461">
                  <c:v>1.074889807592414E-2</c:v>
                </c:pt>
                <c:pt idx="3462">
                  <c:v>1.0757805830556537E-2</c:v>
                </c:pt>
                <c:pt idx="3463">
                  <c:v>1.0766775048874492E-2</c:v>
                </c:pt>
                <c:pt idx="3464">
                  <c:v>1.0775805806918979E-2</c:v>
                </c:pt>
                <c:pt idx="3465">
                  <c:v>1.078489818069675E-2</c:v>
                </c:pt>
                <c:pt idx="3466">
                  <c:v>1.0794052246336736E-2</c:v>
                </c:pt>
                <c:pt idx="3467">
                  <c:v>1.0803268079835194E-2</c:v>
                </c:pt>
                <c:pt idx="3468">
                  <c:v>1.0812545757270016E-2</c:v>
                </c:pt>
                <c:pt idx="3469">
                  <c:v>1.0821885354696473E-2</c:v>
                </c:pt>
                <c:pt idx="3470">
                  <c:v>1.0831286948147221E-2</c:v>
                </c:pt>
                <c:pt idx="3471">
                  <c:v>1.0840750613690215E-2</c:v>
                </c:pt>
                <c:pt idx="3472">
                  <c:v>1.0850276427422921E-2</c:v>
                </c:pt>
                <c:pt idx="3473">
                  <c:v>1.0859864465304367E-2</c:v>
                </c:pt>
                <c:pt idx="3474">
                  <c:v>1.086951480347946E-2</c:v>
                </c:pt>
                <c:pt idx="3475">
                  <c:v>1.0879227517966258E-2</c:v>
                </c:pt>
                <c:pt idx="3476">
                  <c:v>1.0889002684806543E-2</c:v>
                </c:pt>
                <c:pt idx="3477">
                  <c:v>1.0898840380112157E-2</c:v>
                </c:pt>
                <c:pt idx="3478">
                  <c:v>1.0908740679856513E-2</c:v>
                </c:pt>
                <c:pt idx="3479">
                  <c:v>1.0918703660152584E-2</c:v>
                </c:pt>
                <c:pt idx="3480">
                  <c:v>1.0928729397079158E-2</c:v>
                </c:pt>
                <c:pt idx="3481">
                  <c:v>1.0938817966628728E-2</c:v>
                </c:pt>
                <c:pt idx="3482">
                  <c:v>1.0948969444892808E-2</c:v>
                </c:pt>
                <c:pt idx="3483">
                  <c:v>1.0959183907940319E-2</c:v>
                </c:pt>
                <c:pt idx="3484">
                  <c:v>1.0969461431806016E-2</c:v>
                </c:pt>
                <c:pt idx="3485">
                  <c:v>1.0979802092571551E-2</c:v>
                </c:pt>
                <c:pt idx="3486">
                  <c:v>1.0990205966261248E-2</c:v>
                </c:pt>
                <c:pt idx="3487">
                  <c:v>1.1000673128969508E-2</c:v>
                </c:pt>
                <c:pt idx="3488">
                  <c:v>1.101120365674498E-2</c:v>
                </c:pt>
                <c:pt idx="3489">
                  <c:v>1.1021797625642695E-2</c:v>
                </c:pt>
                <c:pt idx="3490">
                  <c:v>1.1032455111724052E-2</c:v>
                </c:pt>
                <c:pt idx="3491">
                  <c:v>1.1043176191045256E-2</c:v>
                </c:pt>
                <c:pt idx="3492">
                  <c:v>1.1053960939674678E-2</c:v>
                </c:pt>
                <c:pt idx="3493">
                  <c:v>1.1064809433663912E-2</c:v>
                </c:pt>
                <c:pt idx="3494">
                  <c:v>1.1075721749094099E-2</c:v>
                </c:pt>
                <c:pt idx="3495">
                  <c:v>1.1086697962000645E-2</c:v>
                </c:pt>
                <c:pt idx="3496">
                  <c:v>1.1097738148471674E-2</c:v>
                </c:pt>
                <c:pt idx="3497">
                  <c:v>1.1108842384526415E-2</c:v>
                </c:pt>
                <c:pt idx="3498">
                  <c:v>1.112001074627157E-2</c:v>
                </c:pt>
                <c:pt idx="3499">
                  <c:v>1.1131243309773902E-2</c:v>
                </c:pt>
                <c:pt idx="3500">
                  <c:v>1.1142540151031279E-2</c:v>
                </c:pt>
                <c:pt idx="3501">
                  <c:v>1.1153901346186967E-2</c:v>
                </c:pt>
                <c:pt idx="3502">
                  <c:v>1.1165326971257427E-2</c:v>
                </c:pt>
                <c:pt idx="3503">
                  <c:v>1.1176817102317644E-2</c:v>
                </c:pt>
                <c:pt idx="3504">
                  <c:v>1.1188371815443214E-2</c:v>
                </c:pt>
                <c:pt idx="3505">
                  <c:v>1.119999118666402E-2</c:v>
                </c:pt>
                <c:pt idx="3506">
                  <c:v>1.1211675292091635E-2</c:v>
                </c:pt>
                <c:pt idx="3507">
                  <c:v>1.1218346174029054E-2</c:v>
                </c:pt>
                <c:pt idx="3508">
                  <c:v>1.1219959031002426E-2</c:v>
                </c:pt>
                <c:pt idx="3509">
                  <c:v>1.1221569470443612E-2</c:v>
                </c:pt>
                <c:pt idx="3510">
                  <c:v>1.1223177483097327E-2</c:v>
                </c:pt>
                <c:pt idx="3511">
                  <c:v>1.122478305977199E-2</c:v>
                </c:pt>
                <c:pt idx="3512">
                  <c:v>1.122638619127023E-2</c:v>
                </c:pt>
                <c:pt idx="3513">
                  <c:v>1.1227986868336759E-2</c:v>
                </c:pt>
                <c:pt idx="3514">
                  <c:v>1.1229585081779988E-2</c:v>
                </c:pt>
                <c:pt idx="3515">
                  <c:v>1.1231180822385167E-2</c:v>
                </c:pt>
                <c:pt idx="3516">
                  <c:v>1.1232774080949127E-2</c:v>
                </c:pt>
                <c:pt idx="3517">
                  <c:v>1.1234364848245528E-2</c:v>
                </c:pt>
                <c:pt idx="3518">
                  <c:v>1.1235953115059616E-2</c:v>
                </c:pt>
                <c:pt idx="3519">
                  <c:v>1.1237538872159256E-2</c:v>
                </c:pt>
                <c:pt idx="3520">
                  <c:v>1.1239122110387603E-2</c:v>
                </c:pt>
                <c:pt idx="3521">
                  <c:v>1.1240702820477774E-2</c:v>
                </c:pt>
                <c:pt idx="3522">
                  <c:v>1.124228099322659E-2</c:v>
                </c:pt>
                <c:pt idx="3523">
                  <c:v>1.1243856619425074E-2</c:v>
                </c:pt>
                <c:pt idx="3524">
                  <c:v>1.124542968987584E-2</c:v>
                </c:pt>
                <c:pt idx="3525">
                  <c:v>1.1247000195340954E-2</c:v>
                </c:pt>
                <c:pt idx="3526">
                  <c:v>1.1248568126599851E-2</c:v>
                </c:pt>
                <c:pt idx="3527">
                  <c:v>1.1250133474478306E-2</c:v>
                </c:pt>
                <c:pt idx="3528">
                  <c:v>1.1251696229721008E-2</c:v>
                </c:pt>
                <c:pt idx="3529">
                  <c:v>1.1253256383142139E-2</c:v>
                </c:pt>
                <c:pt idx="3530">
                  <c:v>1.1254813925503756E-2</c:v>
                </c:pt>
                <c:pt idx="3531">
                  <c:v>1.1256368847620048E-2</c:v>
                </c:pt>
                <c:pt idx="3532">
                  <c:v>1.1257921140253065E-2</c:v>
                </c:pt>
                <c:pt idx="3533">
                  <c:v>1.1259470794199616E-2</c:v>
                </c:pt>
                <c:pt idx="3534">
                  <c:v>1.1261017800233336E-2</c:v>
                </c:pt>
                <c:pt idx="3535">
                  <c:v>1.12625621491684E-2</c:v>
                </c:pt>
                <c:pt idx="3536">
                  <c:v>1.1264103831761069E-2</c:v>
                </c:pt>
                <c:pt idx="3537">
                  <c:v>1.1265642838802353E-2</c:v>
                </c:pt>
                <c:pt idx="3538">
                  <c:v>1.126717916110063E-2</c:v>
                </c:pt>
                <c:pt idx="3539">
                  <c:v>1.1268712789429527E-2</c:v>
                </c:pt>
                <c:pt idx="3540">
                  <c:v>1.1270243714545304E-2</c:v>
                </c:pt>
                <c:pt idx="3541">
                  <c:v>1.1271771927302665E-2</c:v>
                </c:pt>
                <c:pt idx="3542">
                  <c:v>1.1273297418405742E-2</c:v>
                </c:pt>
                <c:pt idx="3543">
                  <c:v>1.1274820178715032E-2</c:v>
                </c:pt>
                <c:pt idx="3544">
                  <c:v>1.1276340198946242E-2</c:v>
                </c:pt>
                <c:pt idx="3545">
                  <c:v>1.1277857469954074E-2</c:v>
                </c:pt>
                <c:pt idx="3546">
                  <c:v>1.1279371982483195E-2</c:v>
                </c:pt>
                <c:pt idx="3547">
                  <c:v>1.1280883727324597E-2</c:v>
                </c:pt>
                <c:pt idx="3548">
                  <c:v>1.12823926952519E-2</c:v>
                </c:pt>
                <c:pt idx="3549">
                  <c:v>1.1283898877096634E-2</c:v>
                </c:pt>
                <c:pt idx="3550">
                  <c:v>1.128540226360346E-2</c:v>
                </c:pt>
                <c:pt idx="3551">
                  <c:v>1.128690284556916E-2</c:v>
                </c:pt>
                <c:pt idx="3552">
                  <c:v>1.1288400613796301E-2</c:v>
                </c:pt>
                <c:pt idx="3553">
                  <c:v>1.1289895559035331E-2</c:v>
                </c:pt>
                <c:pt idx="3554">
                  <c:v>1.1291387672100401E-2</c:v>
                </c:pt>
                <c:pt idx="3555">
                  <c:v>1.1292876943770916E-2</c:v>
                </c:pt>
                <c:pt idx="3556">
                  <c:v>1.1294363364826273E-2</c:v>
                </c:pt>
                <c:pt idx="3557">
                  <c:v>1.1295846926074831E-2</c:v>
                </c:pt>
                <c:pt idx="3558">
                  <c:v>1.1297327618278612E-2</c:v>
                </c:pt>
                <c:pt idx="3559">
                  <c:v>1.1298805432222803E-2</c:v>
                </c:pt>
                <c:pt idx="3560">
                  <c:v>1.1300280358709969E-2</c:v>
                </c:pt>
                <c:pt idx="3561">
                  <c:v>1.1301752388519501E-2</c:v>
                </c:pt>
                <c:pt idx="3562">
                  <c:v>1.1303501311192182E-2</c:v>
                </c:pt>
                <c:pt idx="3563">
                  <c:v>1.1304896941125396E-2</c:v>
                </c:pt>
                <c:pt idx="3564">
                  <c:v>1.1306359807111484E-2</c:v>
                </c:pt>
                <c:pt idx="3565">
                  <c:v>1.1307819738240136E-2</c:v>
                </c:pt>
                <c:pt idx="3566">
                  <c:v>1.1309276725302318E-2</c:v>
                </c:pt>
                <c:pt idx="3567">
                  <c:v>1.1310730759077426E-2</c:v>
                </c:pt>
                <c:pt idx="3568">
                  <c:v>1.1312181830368005E-2</c:v>
                </c:pt>
                <c:pt idx="3569">
                  <c:v>1.1313629929959237E-2</c:v>
                </c:pt>
                <c:pt idx="3570">
                  <c:v>1.1315075048607339E-2</c:v>
                </c:pt>
                <c:pt idx="3571">
                  <c:v>1.1316517177126445E-2</c:v>
                </c:pt>
                <c:pt idx="3572">
                  <c:v>1.1317956306330687E-2</c:v>
                </c:pt>
                <c:pt idx="3573">
                  <c:v>1.1319392426929947E-2</c:v>
                </c:pt>
                <c:pt idx="3574">
                  <c:v>1.1320825529767313E-2</c:v>
                </c:pt>
                <c:pt idx="3575">
                  <c:v>1.1322255605616373E-2</c:v>
                </c:pt>
                <c:pt idx="3576">
                  <c:v>1.1323682645279672E-2</c:v>
                </c:pt>
                <c:pt idx="3577">
                  <c:v>1.1325106639484467E-2</c:v>
                </c:pt>
                <c:pt idx="3578">
                  <c:v>1.1326527579097002E-2</c:v>
                </c:pt>
                <c:pt idx="3579">
                  <c:v>1.132794545483874E-2</c:v>
                </c:pt>
                <c:pt idx="3580">
                  <c:v>1.13293602575296E-2</c:v>
                </c:pt>
                <c:pt idx="3581">
                  <c:v>1.1330771977954743E-2</c:v>
                </c:pt>
                <c:pt idx="3582">
                  <c:v>1.1332180606858797E-2</c:v>
                </c:pt>
                <c:pt idx="3583">
                  <c:v>1.1333586135102212E-2</c:v>
                </c:pt>
                <c:pt idx="3584">
                  <c:v>1.1334988553412237E-2</c:v>
                </c:pt>
                <c:pt idx="3585">
                  <c:v>1.1336387852579826E-2</c:v>
                </c:pt>
                <c:pt idx="3586">
                  <c:v>1.1337784023413308E-2</c:v>
                </c:pt>
                <c:pt idx="3587">
                  <c:v>1.133917705670363E-2</c:v>
                </c:pt>
                <c:pt idx="3588">
                  <c:v>1.1340566943207E-2</c:v>
                </c:pt>
                <c:pt idx="3589">
                  <c:v>1.1341953673720156E-2</c:v>
                </c:pt>
                <c:pt idx="3590">
                  <c:v>1.1343337239051423E-2</c:v>
                </c:pt>
                <c:pt idx="3591">
                  <c:v>1.1344717629951206E-2</c:v>
                </c:pt>
                <c:pt idx="3592">
                  <c:v>1.1346094837239416E-2</c:v>
                </c:pt>
                <c:pt idx="3593">
                  <c:v>1.134746885167804E-2</c:v>
                </c:pt>
                <c:pt idx="3594">
                  <c:v>1.134883966405802E-2</c:v>
                </c:pt>
                <c:pt idx="3595">
                  <c:v>1.1350207265164515E-2</c:v>
                </c:pt>
                <c:pt idx="3596">
                  <c:v>1.1351845446989486E-2</c:v>
                </c:pt>
                <c:pt idx="3597">
                  <c:v>1.1353126982678666E-2</c:v>
                </c:pt>
                <c:pt idx="3598">
                  <c:v>1.1354484431252369E-2</c:v>
                </c:pt>
                <c:pt idx="3599">
                  <c:v>1.1355838630384231E-2</c:v>
                </c:pt>
                <c:pt idx="3600">
                  <c:v>1.1357189570853615E-2</c:v>
                </c:pt>
                <c:pt idx="3601">
                  <c:v>1.1358537243457251E-2</c:v>
                </c:pt>
                <c:pt idx="3602">
                  <c:v>1.1359881638968705E-2</c:v>
                </c:pt>
                <c:pt idx="3603">
                  <c:v>1.1361222748196294E-2</c:v>
                </c:pt>
                <c:pt idx="3604">
                  <c:v>1.13625605618962E-2</c:v>
                </c:pt>
                <c:pt idx="3605">
                  <c:v>1.1363895070888331E-2</c:v>
                </c:pt>
                <c:pt idx="3606">
                  <c:v>1.1365226265940448E-2</c:v>
                </c:pt>
                <c:pt idx="3607">
                  <c:v>1.1366554137831912E-2</c:v>
                </c:pt>
                <c:pt idx="3608">
                  <c:v>1.1367878677359446E-2</c:v>
                </c:pt>
                <c:pt idx="3609">
                  <c:v>1.1369199875296615E-2</c:v>
                </c:pt>
                <c:pt idx="3610">
                  <c:v>1.1370517722440144E-2</c:v>
                </c:pt>
                <c:pt idx="3611">
                  <c:v>1.1371832209592552E-2</c:v>
                </c:pt>
                <c:pt idx="3612">
                  <c:v>1.1373143327510023E-2</c:v>
                </c:pt>
                <c:pt idx="3613">
                  <c:v>1.1374451066983494E-2</c:v>
                </c:pt>
                <c:pt idx="3614">
                  <c:v>1.1375755418821267E-2</c:v>
                </c:pt>
                <c:pt idx="3615">
                  <c:v>1.137705637377953E-2</c:v>
                </c:pt>
                <c:pt idx="3616">
                  <c:v>1.1378353922672379E-2</c:v>
                </c:pt>
                <c:pt idx="3617">
                  <c:v>1.1379648056250207E-2</c:v>
                </c:pt>
                <c:pt idx="3618">
                  <c:v>1.1380938765344484E-2</c:v>
                </c:pt>
                <c:pt idx="3619">
                  <c:v>1.1382226040717182E-2</c:v>
                </c:pt>
                <c:pt idx="3620">
                  <c:v>1.1383509873141859E-2</c:v>
                </c:pt>
                <c:pt idx="3621">
                  <c:v>1.1384790253421028E-2</c:v>
                </c:pt>
                <c:pt idx="3622">
                  <c:v>1.1386067172351409E-2</c:v>
                </c:pt>
                <c:pt idx="3623">
                  <c:v>1.138734062069497E-2</c:v>
                </c:pt>
                <c:pt idx="3624">
                  <c:v>1.1388610589231062E-2</c:v>
                </c:pt>
                <c:pt idx="3625">
                  <c:v>1.1389877068796942E-2</c:v>
                </c:pt>
                <c:pt idx="3626">
                  <c:v>1.1391140050119831E-2</c:v>
                </c:pt>
                <c:pt idx="3627">
                  <c:v>1.1392399524013823E-2</c:v>
                </c:pt>
                <c:pt idx="3628">
                  <c:v>1.1393655481264054E-2</c:v>
                </c:pt>
                <c:pt idx="3629">
                  <c:v>1.1394907912661449E-2</c:v>
                </c:pt>
                <c:pt idx="3630">
                  <c:v>1.1396156808973767E-2</c:v>
                </c:pt>
                <c:pt idx="3631">
                  <c:v>1.139740216099773E-2</c:v>
                </c:pt>
                <c:pt idx="3632">
                  <c:v>1.1398643959530051E-2</c:v>
                </c:pt>
                <c:pt idx="3633">
                  <c:v>1.1399882195326906E-2</c:v>
                </c:pt>
                <c:pt idx="3634">
                  <c:v>1.1401116859213974E-2</c:v>
                </c:pt>
                <c:pt idx="3635">
                  <c:v>1.1402347941959007E-2</c:v>
                </c:pt>
                <c:pt idx="3636">
                  <c:v>1.1403575434329767E-2</c:v>
                </c:pt>
                <c:pt idx="3637">
                  <c:v>1.1404799327128762E-2</c:v>
                </c:pt>
                <c:pt idx="3638">
                  <c:v>1.1406019611135331E-2</c:v>
                </c:pt>
                <c:pt idx="3639">
                  <c:v>1.1407236277180939E-2</c:v>
                </c:pt>
                <c:pt idx="3640">
                  <c:v>1.1408449315969635E-2</c:v>
                </c:pt>
                <c:pt idx="3641">
                  <c:v>1.1409658718344469E-2</c:v>
                </c:pt>
                <c:pt idx="3642">
                  <c:v>1.1410864475084779E-2</c:v>
                </c:pt>
                <c:pt idx="3643">
                  <c:v>1.1412066576958322E-2</c:v>
                </c:pt>
                <c:pt idx="3644">
                  <c:v>1.1413265014767603E-2</c:v>
                </c:pt>
                <c:pt idx="3645">
                  <c:v>1.1414459779303545E-2</c:v>
                </c:pt>
                <c:pt idx="3646">
                  <c:v>1.1415650861322325E-2</c:v>
                </c:pt>
                <c:pt idx="3647">
                  <c:v>1.1416838251638025E-2</c:v>
                </c:pt>
                <c:pt idx="3648">
                  <c:v>1.1418284883257206E-2</c:v>
                </c:pt>
                <c:pt idx="3649">
                  <c:v>1.1419370185328718E-2</c:v>
                </c:pt>
                <c:pt idx="3650">
                  <c:v>1.1420545913142753E-2</c:v>
                </c:pt>
                <c:pt idx="3651">
                  <c:v>1.1421717911056313E-2</c:v>
                </c:pt>
                <c:pt idx="3652">
                  <c:v>1.1422886169895069E-2</c:v>
                </c:pt>
                <c:pt idx="3653">
                  <c:v>1.1424050680403608E-2</c:v>
                </c:pt>
                <c:pt idx="3654">
                  <c:v>1.1425211433384437E-2</c:v>
                </c:pt>
                <c:pt idx="3655">
                  <c:v>1.1426368419645852E-2</c:v>
                </c:pt>
                <c:pt idx="3656">
                  <c:v>1.142752162992086E-2</c:v>
                </c:pt>
                <c:pt idx="3657">
                  <c:v>1.1428671055058296E-2</c:v>
                </c:pt>
                <c:pt idx="3658">
                  <c:v>1.1429816685796962E-2</c:v>
                </c:pt>
                <c:pt idx="3659">
                  <c:v>1.1430958512950944E-2</c:v>
                </c:pt>
                <c:pt idx="3660">
                  <c:v>1.1432096527282203E-2</c:v>
                </c:pt>
                <c:pt idx="3661">
                  <c:v>1.1432970825860813E-2</c:v>
                </c:pt>
                <c:pt idx="3662">
                  <c:v>1.1434199835435515E-2</c:v>
                </c:pt>
                <c:pt idx="3663">
                  <c:v>1.143532690526235E-2</c:v>
                </c:pt>
                <c:pt idx="3664">
                  <c:v>1.143645012674491E-2</c:v>
                </c:pt>
                <c:pt idx="3665">
                  <c:v>1.1437569490662531E-2</c:v>
                </c:pt>
                <c:pt idx="3666">
                  <c:v>1.1438943697452865E-2</c:v>
                </c:pt>
                <c:pt idx="3667">
                  <c:v>1.1439955095019686E-2</c:v>
                </c:pt>
                <c:pt idx="3668">
                  <c:v>1.1441062275167094E-2</c:v>
                </c:pt>
                <c:pt idx="3669">
                  <c:v>1.1442165559586916E-2</c:v>
                </c:pt>
                <c:pt idx="3670">
                  <c:v>1.1443264939075869E-2</c:v>
                </c:pt>
                <c:pt idx="3671">
                  <c:v>1.1444360404372748E-2</c:v>
                </c:pt>
                <c:pt idx="3672">
                  <c:v>1.1445451946303231E-2</c:v>
                </c:pt>
                <c:pt idx="3673">
                  <c:v>1.1446539555664031E-2</c:v>
                </c:pt>
                <c:pt idx="3674">
                  <c:v>1.1447623223188156E-2</c:v>
                </c:pt>
                <c:pt idx="3675">
                  <c:v>1.144870293969549E-2</c:v>
                </c:pt>
                <c:pt idx="3676">
                  <c:v>1.1449778695994331E-2</c:v>
                </c:pt>
                <c:pt idx="3677">
                  <c:v>1.1450850482823479E-2</c:v>
                </c:pt>
                <c:pt idx="3678">
                  <c:v>1.1451918291002819E-2</c:v>
                </c:pt>
                <c:pt idx="3679">
                  <c:v>1.1452982111300108E-2</c:v>
                </c:pt>
                <c:pt idx="3680">
                  <c:v>1.1454041934517855E-2</c:v>
                </c:pt>
                <c:pt idx="3681">
                  <c:v>1.1455097751418029E-2</c:v>
                </c:pt>
                <c:pt idx="3682">
                  <c:v>1.1456149552814725E-2</c:v>
                </c:pt>
                <c:pt idx="3683">
                  <c:v>1.1457197329464118E-2</c:v>
                </c:pt>
                <c:pt idx="3684">
                  <c:v>1.1458241072191882E-2</c:v>
                </c:pt>
                <c:pt idx="3685">
                  <c:v>1.1459280771742617E-2</c:v>
                </c:pt>
                <c:pt idx="3686">
                  <c:v>1.1460316418924622E-2</c:v>
                </c:pt>
                <c:pt idx="3687">
                  <c:v>1.1461348004511452E-2</c:v>
                </c:pt>
                <c:pt idx="3688">
                  <c:v>1.1462375519328785E-2</c:v>
                </c:pt>
                <c:pt idx="3689">
                  <c:v>1.1463398954098054E-2</c:v>
                </c:pt>
                <c:pt idx="3690">
                  <c:v>1.1464418299650727E-2</c:v>
                </c:pt>
                <c:pt idx="3691">
                  <c:v>1.1465433546754568E-2</c:v>
                </c:pt>
                <c:pt idx="3692">
                  <c:v>1.1466444686217884E-2</c:v>
                </c:pt>
                <c:pt idx="3693">
                  <c:v>1.1467451708796855E-2</c:v>
                </c:pt>
                <c:pt idx="3694">
                  <c:v>1.1468454605282412E-2</c:v>
                </c:pt>
                <c:pt idx="3695">
                  <c:v>1.1469453366488656E-2</c:v>
                </c:pt>
                <c:pt idx="3696">
                  <c:v>1.1470447983183354E-2</c:v>
                </c:pt>
                <c:pt idx="3697">
                  <c:v>1.1471438446134272E-2</c:v>
                </c:pt>
                <c:pt idx="3698">
                  <c:v>1.1472424746155511E-2</c:v>
                </c:pt>
                <c:pt idx="3699">
                  <c:v>1.1473406874026421E-2</c:v>
                </c:pt>
                <c:pt idx="3700">
                  <c:v>1.1475134725471365E-2</c:v>
                </c:pt>
                <c:pt idx="3701">
                  <c:v>1.1475774615275656E-2</c:v>
                </c:pt>
                <c:pt idx="3702">
                  <c:v>1.1476742368657162E-2</c:v>
                </c:pt>
                <c:pt idx="3703">
                  <c:v>1.1477705909096242E-2</c:v>
                </c:pt>
                <c:pt idx="3704">
                  <c:v>1.1478665227337504E-2</c:v>
                </c:pt>
                <c:pt idx="3705">
                  <c:v>1.1479620314206632E-2</c:v>
                </c:pt>
                <c:pt idx="3706">
                  <c:v>1.1480571160471404E-2</c:v>
                </c:pt>
                <c:pt idx="3707">
                  <c:v>1.1481517756922755E-2</c:v>
                </c:pt>
                <c:pt idx="3708">
                  <c:v>1.1482460094340044E-2</c:v>
                </c:pt>
                <c:pt idx="3709">
                  <c:v>1.1483398163514218E-2</c:v>
                </c:pt>
                <c:pt idx="3710">
                  <c:v>1.1484331955247794E-2</c:v>
                </c:pt>
                <c:pt idx="3711">
                  <c:v>1.1485261460279601E-2</c:v>
                </c:pt>
                <c:pt idx="3712">
                  <c:v>1.1486186669446907E-2</c:v>
                </c:pt>
                <c:pt idx="3713">
                  <c:v>1.148710757352908E-2</c:v>
                </c:pt>
                <c:pt idx="3714">
                  <c:v>1.1488024163270728E-2</c:v>
                </c:pt>
                <c:pt idx="3715">
                  <c:v>1.1488936429503343E-2</c:v>
                </c:pt>
                <c:pt idx="3716">
                  <c:v>1.1490089829151392E-2</c:v>
                </c:pt>
                <c:pt idx="3717">
                  <c:v>1.1490876684039853E-2</c:v>
                </c:pt>
                <c:pt idx="3718">
                  <c:v>1.1491775302052077E-2</c:v>
                </c:pt>
                <c:pt idx="3719">
                  <c:v>1.1492669558381144E-2</c:v>
                </c:pt>
                <c:pt idx="3720">
                  <c:v>1.1493559443771671E-2</c:v>
                </c:pt>
                <c:pt idx="3721">
                  <c:v>1.1494444949049361E-2</c:v>
                </c:pt>
                <c:pt idx="3722">
                  <c:v>1.1495326064999374E-2</c:v>
                </c:pt>
                <c:pt idx="3723">
                  <c:v>1.1496202782377916E-2</c:v>
                </c:pt>
                <c:pt idx="3724">
                  <c:v>1.1497075091981734E-2</c:v>
                </c:pt>
                <c:pt idx="3725">
                  <c:v>1.1497942984613365E-2</c:v>
                </c:pt>
                <c:pt idx="3726">
                  <c:v>1.1498806451052185E-2</c:v>
                </c:pt>
                <c:pt idx="3727">
                  <c:v>1.1499665482083359E-2</c:v>
                </c:pt>
                <c:pt idx="3728">
                  <c:v>1.1500520068480471E-2</c:v>
                </c:pt>
                <c:pt idx="3729">
                  <c:v>1.1501370201046066E-2</c:v>
                </c:pt>
                <c:pt idx="3730">
                  <c:v>1.1502215870547937E-2</c:v>
                </c:pt>
                <c:pt idx="3731">
                  <c:v>1.1503057067788631E-2</c:v>
                </c:pt>
                <c:pt idx="3732">
                  <c:v>1.1503893783553319E-2</c:v>
                </c:pt>
                <c:pt idx="3733">
                  <c:v>1.1504726008638756E-2</c:v>
                </c:pt>
                <c:pt idx="3734">
                  <c:v>1.1505553733783787E-2</c:v>
                </c:pt>
                <c:pt idx="3735">
                  <c:v>1.1506376949819918E-2</c:v>
                </c:pt>
                <c:pt idx="3736">
                  <c:v>1.1507195647532324E-2</c:v>
                </c:pt>
                <c:pt idx="3737">
                  <c:v>1.1508009817688809E-2</c:v>
                </c:pt>
                <c:pt idx="3738">
                  <c:v>1.1508819451074551E-2</c:v>
                </c:pt>
                <c:pt idx="3739">
                  <c:v>1.1509624538492106E-2</c:v>
                </c:pt>
                <c:pt idx="3740">
                  <c:v>1.1510425070715072E-2</c:v>
                </c:pt>
                <c:pt idx="3741">
                  <c:v>1.1511221038522838E-2</c:v>
                </c:pt>
                <c:pt idx="3742">
                  <c:v>1.1512012432712174E-2</c:v>
                </c:pt>
                <c:pt idx="3743">
                  <c:v>1.1512799244085638E-2</c:v>
                </c:pt>
                <c:pt idx="3744">
                  <c:v>1.151358146339946E-2</c:v>
                </c:pt>
                <c:pt idx="3745">
                  <c:v>1.1514359081444615E-2</c:v>
                </c:pt>
                <c:pt idx="3746">
                  <c:v>1.1515132089023673E-2</c:v>
                </c:pt>
                <c:pt idx="3747">
                  <c:v>1.1515900476921819E-2</c:v>
                </c:pt>
                <c:pt idx="3748">
                  <c:v>1.1516664235895291E-2</c:v>
                </c:pt>
                <c:pt idx="3749">
                  <c:v>1.1517423356764029E-2</c:v>
                </c:pt>
                <c:pt idx="3750">
                  <c:v>1.1518177830301646E-2</c:v>
                </c:pt>
                <c:pt idx="3751">
                  <c:v>1.1518927647299126E-2</c:v>
                </c:pt>
                <c:pt idx="3752">
                  <c:v>1.1519672798524295E-2</c:v>
                </c:pt>
                <c:pt idx="3753">
                  <c:v>1.1520413274779727E-2</c:v>
                </c:pt>
                <c:pt idx="3754">
                  <c:v>1.1521149066862203E-2</c:v>
                </c:pt>
                <c:pt idx="3755">
                  <c:v>1.1521880165533762E-2</c:v>
                </c:pt>
                <c:pt idx="3756">
                  <c:v>1.1522606561591184E-2</c:v>
                </c:pt>
                <c:pt idx="3757">
                  <c:v>1.1523328245819682E-2</c:v>
                </c:pt>
                <c:pt idx="3758">
                  <c:v>1.1524045209004456E-2</c:v>
                </c:pt>
                <c:pt idx="3759">
                  <c:v>1.1524757441936507E-2</c:v>
                </c:pt>
                <c:pt idx="3760">
                  <c:v>1.1525464935395253E-2</c:v>
                </c:pt>
                <c:pt idx="3761">
                  <c:v>1.1526167680165908E-2</c:v>
                </c:pt>
                <c:pt idx="3762">
                  <c:v>1.1526865667056846E-2</c:v>
                </c:pt>
                <c:pt idx="3763">
                  <c:v>1.1527558886806953E-2</c:v>
                </c:pt>
                <c:pt idx="3764">
                  <c:v>1.1528247330253566E-2</c:v>
                </c:pt>
                <c:pt idx="3765">
                  <c:v>1.1528930988147154E-2</c:v>
                </c:pt>
                <c:pt idx="3766">
                  <c:v>1.1529609851296103E-2</c:v>
                </c:pt>
                <c:pt idx="3767">
                  <c:v>1.1530283910468255E-2</c:v>
                </c:pt>
                <c:pt idx="3768">
                  <c:v>1.1530953156460423E-2</c:v>
                </c:pt>
                <c:pt idx="3769">
                  <c:v>1.153161758006941E-2</c:v>
                </c:pt>
                <c:pt idx="3770">
                  <c:v>1.1532277172051483E-2</c:v>
                </c:pt>
                <c:pt idx="3771">
                  <c:v>1.1532931923209248E-2</c:v>
                </c:pt>
                <c:pt idx="3772">
                  <c:v>1.1533581824345308E-2</c:v>
                </c:pt>
                <c:pt idx="3773">
                  <c:v>1.1534226866227518E-2</c:v>
                </c:pt>
                <c:pt idx="3774">
                  <c:v>1.1534867039629528E-2</c:v>
                </c:pt>
                <c:pt idx="3775">
                  <c:v>1.1535502335371324E-2</c:v>
                </c:pt>
                <c:pt idx="3776">
                  <c:v>1.153613274419181E-2</c:v>
                </c:pt>
                <c:pt idx="3777">
                  <c:v>1.1536758256939932E-2</c:v>
                </c:pt>
                <c:pt idx="3778">
                  <c:v>1.1537378864348805E-2</c:v>
                </c:pt>
                <c:pt idx="3779">
                  <c:v>1.1537994557215254E-2</c:v>
                </c:pt>
                <c:pt idx="3780">
                  <c:v>1.1538605326347692E-2</c:v>
                </c:pt>
                <c:pt idx="3781">
                  <c:v>1.1539211162513989E-2</c:v>
                </c:pt>
                <c:pt idx="3782">
                  <c:v>1.1539812056499394E-2</c:v>
                </c:pt>
                <c:pt idx="3783">
                  <c:v>1.1540407999100737E-2</c:v>
                </c:pt>
                <c:pt idx="3784">
                  <c:v>1.1540998981091691E-2</c:v>
                </c:pt>
                <c:pt idx="3785">
                  <c:v>1.15415849932633E-2</c:v>
                </c:pt>
                <c:pt idx="3786">
                  <c:v>1.1542166026400822E-2</c:v>
                </c:pt>
                <c:pt idx="3787">
                  <c:v>1.1542742071306884E-2</c:v>
                </c:pt>
                <c:pt idx="3788">
                  <c:v>1.1543313118726212E-2</c:v>
                </c:pt>
                <c:pt idx="3789">
                  <c:v>1.1543879159496189E-2</c:v>
                </c:pt>
                <c:pt idx="3790">
                  <c:v>1.1544440184367328E-2</c:v>
                </c:pt>
                <c:pt idx="3791">
                  <c:v>1.1544996184142274E-2</c:v>
                </c:pt>
                <c:pt idx="3792">
                  <c:v>1.1545547149594711E-2</c:v>
                </c:pt>
                <c:pt idx="3793">
                  <c:v>1.1546093071521492E-2</c:v>
                </c:pt>
                <c:pt idx="3794">
                  <c:v>1.15466339407021E-2</c:v>
                </c:pt>
                <c:pt idx="3795">
                  <c:v>1.154716974793339E-2</c:v>
                </c:pt>
                <c:pt idx="3796">
                  <c:v>1.1547700483989058E-2</c:v>
                </c:pt>
                <c:pt idx="3797">
                  <c:v>1.1548226139648591E-2</c:v>
                </c:pt>
                <c:pt idx="3798">
                  <c:v>1.154874670572623E-2</c:v>
                </c:pt>
                <c:pt idx="3799">
                  <c:v>1.1549262172978298E-2</c:v>
                </c:pt>
                <c:pt idx="3800">
                  <c:v>1.1549772532207458E-2</c:v>
                </c:pt>
                <c:pt idx="3801">
                  <c:v>1.1550277774193207E-2</c:v>
                </c:pt>
                <c:pt idx="3802">
                  <c:v>1.155077788973821E-2</c:v>
                </c:pt>
                <c:pt idx="3803">
                  <c:v>1.1551272869587216E-2</c:v>
                </c:pt>
                <c:pt idx="3804">
                  <c:v>1.155176270457765E-2</c:v>
                </c:pt>
                <c:pt idx="3805">
                  <c:v>1.1552247385471641E-2</c:v>
                </c:pt>
                <c:pt idx="3806">
                  <c:v>1.1552726903037111E-2</c:v>
                </c:pt>
                <c:pt idx="3807">
                  <c:v>1.1553201248094115E-2</c:v>
                </c:pt>
                <c:pt idx="3808">
                  <c:v>1.1553670411410583E-2</c:v>
                </c:pt>
                <c:pt idx="3809">
                  <c:v>1.1554134383777613E-2</c:v>
                </c:pt>
                <c:pt idx="3810">
                  <c:v>1.155459315596314E-2</c:v>
                </c:pt>
                <c:pt idx="3811">
                  <c:v>1.1555046718781433E-2</c:v>
                </c:pt>
                <c:pt idx="3812">
                  <c:v>1.1555495063012016E-2</c:v>
                </c:pt>
                <c:pt idx="3813">
                  <c:v>1.1555938179417044E-2</c:v>
                </c:pt>
                <c:pt idx="3814">
                  <c:v>1.1556376058822369E-2</c:v>
                </c:pt>
                <c:pt idx="3815">
                  <c:v>1.1556808691984362E-2</c:v>
                </c:pt>
                <c:pt idx="3816">
                  <c:v>1.1557236069688344E-2</c:v>
                </c:pt>
                <c:pt idx="3817">
                  <c:v>1.1557658182737018E-2</c:v>
                </c:pt>
                <c:pt idx="3818">
                  <c:v>1.1558075021909925E-2</c:v>
                </c:pt>
                <c:pt idx="3819">
                  <c:v>1.1558486577986599E-2</c:v>
                </c:pt>
                <c:pt idx="3820">
                  <c:v>1.1558892841769757E-2</c:v>
                </c:pt>
                <c:pt idx="3821">
                  <c:v>1.155929380402736E-2</c:v>
                </c:pt>
                <c:pt idx="3822">
                  <c:v>1.1559689455544747E-2</c:v>
                </c:pt>
                <c:pt idx="3823">
                  <c:v>1.1560079787130429E-2</c:v>
                </c:pt>
                <c:pt idx="3824">
                  <c:v>1.1560464789546582E-2</c:v>
                </c:pt>
                <c:pt idx="3825">
                  <c:v>1.1560844453595932E-2</c:v>
                </c:pt>
                <c:pt idx="3826">
                  <c:v>1.1561218770052248E-2</c:v>
                </c:pt>
                <c:pt idx="3827">
                  <c:v>1.1561587729712464E-2</c:v>
                </c:pt>
                <c:pt idx="3828">
                  <c:v>1.1561951323350358E-2</c:v>
                </c:pt>
                <c:pt idx="3829">
                  <c:v>1.1562309541768659E-2</c:v>
                </c:pt>
                <c:pt idx="3830">
                  <c:v>1.1562662375723773E-2</c:v>
                </c:pt>
                <c:pt idx="3831">
                  <c:v>1.1563009816047402E-2</c:v>
                </c:pt>
                <c:pt idx="3832">
                  <c:v>1.1563351853484369E-2</c:v>
                </c:pt>
                <c:pt idx="3833">
                  <c:v>1.1563688478843211E-2</c:v>
                </c:pt>
                <c:pt idx="3834">
                  <c:v>1.1564019682897719E-2</c:v>
                </c:pt>
                <c:pt idx="3835">
                  <c:v>1.1564345456444854E-2</c:v>
                </c:pt>
                <c:pt idx="3836">
                  <c:v>1.1564665790269997E-2</c:v>
                </c:pt>
                <c:pt idx="3837">
                  <c:v>1.1564980675141152E-2</c:v>
                </c:pt>
                <c:pt idx="3838">
                  <c:v>1.1565290101872665E-2</c:v>
                </c:pt>
                <c:pt idx="3839">
                  <c:v>1.1565594061226758E-2</c:v>
                </c:pt>
                <c:pt idx="3840">
                  <c:v>1.1565892544000405E-2</c:v>
                </c:pt>
                <c:pt idx="3841">
                  <c:v>1.1566185540990584E-2</c:v>
                </c:pt>
                <c:pt idx="3842">
                  <c:v>1.1566473042959527E-2</c:v>
                </c:pt>
                <c:pt idx="3843">
                  <c:v>1.1566755040698425E-2</c:v>
                </c:pt>
                <c:pt idx="3844">
                  <c:v>1.1567031525015849E-2</c:v>
                </c:pt>
                <c:pt idx="3845">
                  <c:v>1.156730248668562E-2</c:v>
                </c:pt>
                <c:pt idx="3846">
                  <c:v>1.1567567916475778E-2</c:v>
                </c:pt>
                <c:pt idx="3847">
                  <c:v>1.1567827805194901E-2</c:v>
                </c:pt>
                <c:pt idx="3848">
                  <c:v>1.1568082143616818E-2</c:v>
                </c:pt>
                <c:pt idx="3849">
                  <c:v>1.1568330922544329E-2</c:v>
                </c:pt>
                <c:pt idx="3850">
                  <c:v>1.1568574132745478E-2</c:v>
                </c:pt>
                <c:pt idx="3851">
                  <c:v>1.1568811765005692E-2</c:v>
                </c:pt>
                <c:pt idx="3852">
                  <c:v>1.1569043810133565E-2</c:v>
                </c:pt>
                <c:pt idx="3853">
                  <c:v>1.1569270258879783E-2</c:v>
                </c:pt>
                <c:pt idx="3854">
                  <c:v>1.1569491102070322E-2</c:v>
                </c:pt>
                <c:pt idx="3855">
                  <c:v>1.1569706330461664E-2</c:v>
                </c:pt>
                <c:pt idx="3856">
                  <c:v>1.15701139820412E-2</c:v>
                </c:pt>
                <c:pt idx="3857">
                  <c:v>1.1570148584369845E-2</c:v>
                </c:pt>
                <c:pt idx="3858">
                  <c:v>1.157034610630806E-2</c:v>
                </c:pt>
                <c:pt idx="3859">
                  <c:v>1.1570537975274155E-2</c:v>
                </c:pt>
                <c:pt idx="3860">
                  <c:v>1.1570724182070965E-2</c:v>
                </c:pt>
                <c:pt idx="3861">
                  <c:v>1.1570904717483945E-2</c:v>
                </c:pt>
                <c:pt idx="3862">
                  <c:v>1.1571079572281186E-2</c:v>
                </c:pt>
                <c:pt idx="3863">
                  <c:v>1.157124873727711E-2</c:v>
                </c:pt>
                <c:pt idx="3864">
                  <c:v>1.1571412203234027E-2</c:v>
                </c:pt>
                <c:pt idx="3865">
                  <c:v>1.157156996095478E-2</c:v>
                </c:pt>
                <c:pt idx="3866">
                  <c:v>1.157172200121326E-2</c:v>
                </c:pt>
                <c:pt idx="3867">
                  <c:v>1.1571868314800747E-2</c:v>
                </c:pt>
                <c:pt idx="3868">
                  <c:v>1.157200889250851E-2</c:v>
                </c:pt>
                <c:pt idx="3869">
                  <c:v>1.157214372511046E-2</c:v>
                </c:pt>
                <c:pt idx="3870">
                  <c:v>1.1572272803415247E-2</c:v>
                </c:pt>
                <c:pt idx="3871">
                  <c:v>1.1572396118173622E-2</c:v>
                </c:pt>
                <c:pt idx="3872">
                  <c:v>1.1572513660205831E-2</c:v>
                </c:pt>
                <c:pt idx="3873">
                  <c:v>1.1572625420274211E-2</c:v>
                </c:pt>
                <c:pt idx="3874">
                  <c:v>1.1572731389187435E-2</c:v>
                </c:pt>
                <c:pt idx="3875">
                  <c:v>1.1572831557725221E-2</c:v>
                </c:pt>
                <c:pt idx="3876">
                  <c:v>1.1572925916638327E-2</c:v>
                </c:pt>
                <c:pt idx="3877">
                  <c:v>1.1573014456770194E-2</c:v>
                </c:pt>
                <c:pt idx="3878">
                  <c:v>1.1573097168865799E-2</c:v>
                </c:pt>
                <c:pt idx="3879">
                  <c:v>1.1573174043733833E-2</c:v>
                </c:pt>
                <c:pt idx="3880">
                  <c:v>1.1573245072136655E-2</c:v>
                </c:pt>
                <c:pt idx="3881">
                  <c:v>1.1573310244900345E-2</c:v>
                </c:pt>
                <c:pt idx="3882">
                  <c:v>1.1573369552775683E-2</c:v>
                </c:pt>
                <c:pt idx="3883">
                  <c:v>1.1573422986554005E-2</c:v>
                </c:pt>
                <c:pt idx="3884">
                  <c:v>1.1573470537032437E-2</c:v>
                </c:pt>
                <c:pt idx="3885">
                  <c:v>1.157351219497915E-2</c:v>
                </c:pt>
                <c:pt idx="3886">
                  <c:v>1.1573547951208657E-2</c:v>
                </c:pt>
                <c:pt idx="3887">
                  <c:v>1.1573577796494927E-2</c:v>
                </c:pt>
                <c:pt idx="3888">
                  <c:v>1.1573601721606149E-2</c:v>
                </c:pt>
                <c:pt idx="3889">
                  <c:v>1.157361971735105E-2</c:v>
                </c:pt>
                <c:pt idx="3890">
                  <c:v>1.1573631774515199E-2</c:v>
                </c:pt>
                <c:pt idx="3891">
                  <c:v>1.1573637883866793E-2</c:v>
                </c:pt>
                <c:pt idx="3892">
                  <c:v>1.1573638036208781E-2</c:v>
                </c:pt>
                <c:pt idx="3893">
                  <c:v>1.1573632222320954E-2</c:v>
                </c:pt>
                <c:pt idx="3894">
                  <c:v>1.1573620432983101E-2</c:v>
                </c:pt>
                <c:pt idx="3895">
                  <c:v>1.157360265900398E-2</c:v>
                </c:pt>
                <c:pt idx="3896">
                  <c:v>1.1573578891146014E-2</c:v>
                </c:pt>
                <c:pt idx="3897">
                  <c:v>1.1573549120200593E-2</c:v>
                </c:pt>
                <c:pt idx="3898">
                  <c:v>1.1573513336964901E-2</c:v>
                </c:pt>
                <c:pt idx="3899">
                  <c:v>1.157347153221875E-2</c:v>
                </c:pt>
                <c:pt idx="3900">
                  <c:v>1.1573423696736165E-2</c:v>
                </c:pt>
                <c:pt idx="3901">
                  <c:v>1.1573369821325927E-2</c:v>
                </c:pt>
                <c:pt idx="3902">
                  <c:v>1.1573309896756277E-2</c:v>
                </c:pt>
                <c:pt idx="3903">
                  <c:v>1.1573243913830217E-2</c:v>
                </c:pt>
                <c:pt idx="3904">
                  <c:v>1.157317186331599E-2</c:v>
                </c:pt>
                <c:pt idx="3905">
                  <c:v>1.1573093736010816E-2</c:v>
                </c:pt>
                <c:pt idx="3906">
                  <c:v>1.1573009522688743E-2</c:v>
                </c:pt>
                <c:pt idx="3907">
                  <c:v>1.1572919214164373E-2</c:v>
                </c:pt>
                <c:pt idx="3908">
                  <c:v>1.1572999056934714E-2</c:v>
                </c:pt>
                <c:pt idx="3909">
                  <c:v>1.15727051283056E-2</c:v>
                </c:pt>
                <c:pt idx="3910">
                  <c:v>1.1572595603379405E-2</c:v>
                </c:pt>
                <c:pt idx="3911">
                  <c:v>1.1572479945061456E-2</c:v>
                </c:pt>
                <c:pt idx="3912">
                  <c:v>1.1572358144131625E-2</c:v>
                </c:pt>
                <c:pt idx="3913">
                  <c:v>1.1572230191392951E-2</c:v>
                </c:pt>
                <c:pt idx="3914">
                  <c:v>1.1572096077619524E-2</c:v>
                </c:pt>
                <c:pt idx="3915">
                  <c:v>1.1571955793591226E-2</c:v>
                </c:pt>
                <c:pt idx="3916">
                  <c:v>1.1571809330111114E-2</c:v>
                </c:pt>
                <c:pt idx="3917">
                  <c:v>1.1571656677941708E-2</c:v>
                </c:pt>
                <c:pt idx="3918">
                  <c:v>1.157149782790344E-2</c:v>
                </c:pt>
                <c:pt idx="3919">
                  <c:v>1.1571332770747263E-2</c:v>
                </c:pt>
                <c:pt idx="3920">
                  <c:v>1.1571161497293619E-2</c:v>
                </c:pt>
                <c:pt idx="3921">
                  <c:v>1.1570983998287673E-2</c:v>
                </c:pt>
                <c:pt idx="3922">
                  <c:v>1.1570800264561466E-2</c:v>
                </c:pt>
                <c:pt idx="3923">
                  <c:v>1.157061028686596E-2</c:v>
                </c:pt>
                <c:pt idx="3924">
                  <c:v>1.1570414056004247E-2</c:v>
                </c:pt>
                <c:pt idx="3925">
                  <c:v>1.157021156275626E-2</c:v>
                </c:pt>
                <c:pt idx="3926">
                  <c:v>1.1570002797913518E-2</c:v>
                </c:pt>
                <c:pt idx="3927">
                  <c:v>1.1569787752261751E-2</c:v>
                </c:pt>
                <c:pt idx="3928">
                  <c:v>1.1569566416580903E-2</c:v>
                </c:pt>
                <c:pt idx="3929">
                  <c:v>1.1569338781656717E-2</c:v>
                </c:pt>
                <c:pt idx="3930">
                  <c:v>1.1569104838292316E-2</c:v>
                </c:pt>
                <c:pt idx="3931">
                  <c:v>1.1568864577261868E-2</c:v>
                </c:pt>
                <c:pt idx="3932">
                  <c:v>1.1568617989333752E-2</c:v>
                </c:pt>
                <c:pt idx="3933">
                  <c:v>1.1568365065334273E-2</c:v>
                </c:pt>
                <c:pt idx="3934">
                  <c:v>1.1568105796014447E-2</c:v>
                </c:pt>
                <c:pt idx="3935">
                  <c:v>1.1567840172189004E-2</c:v>
                </c:pt>
                <c:pt idx="3936">
                  <c:v>1.1567568184603175E-2</c:v>
                </c:pt>
                <c:pt idx="3937">
                  <c:v>1.1567289824094872E-2</c:v>
                </c:pt>
                <c:pt idx="3938">
                  <c:v>1.1567005081415128E-2</c:v>
                </c:pt>
                <c:pt idx="3939">
                  <c:v>1.1566713947367109E-2</c:v>
                </c:pt>
                <c:pt idx="3940">
                  <c:v>1.1566416412713448E-2</c:v>
                </c:pt>
                <c:pt idx="3941">
                  <c:v>1.1566112468280484E-2</c:v>
                </c:pt>
                <c:pt idx="3942">
                  <c:v>1.156580210481928E-2</c:v>
                </c:pt>
                <c:pt idx="3943">
                  <c:v>1.1565485313121432E-2</c:v>
                </c:pt>
                <c:pt idx="3944">
                  <c:v>1.1565162083995929E-2</c:v>
                </c:pt>
                <c:pt idx="3945">
                  <c:v>1.1564832408205427E-2</c:v>
                </c:pt>
                <c:pt idx="3946">
                  <c:v>1.1564496276541544E-2</c:v>
                </c:pt>
                <c:pt idx="3947">
                  <c:v>1.1564153679795904E-2</c:v>
                </c:pt>
                <c:pt idx="3948">
                  <c:v>1.1563804608754346E-2</c:v>
                </c:pt>
                <c:pt idx="3949">
                  <c:v>1.1563449054208504E-2</c:v>
                </c:pt>
                <c:pt idx="3950">
                  <c:v>1.1563087006932647E-2</c:v>
                </c:pt>
                <c:pt idx="3951">
                  <c:v>1.1562718457712628E-2</c:v>
                </c:pt>
                <c:pt idx="3952">
                  <c:v>1.1562343397334304E-2</c:v>
                </c:pt>
                <c:pt idx="3953">
                  <c:v>1.1561961816618291E-2</c:v>
                </c:pt>
                <c:pt idx="3954">
                  <c:v>1.1561573706304128E-2</c:v>
                </c:pt>
                <c:pt idx="3955">
                  <c:v>1.1561179057189274E-2</c:v>
                </c:pt>
                <c:pt idx="3956">
                  <c:v>1.1560777860076983E-2</c:v>
                </c:pt>
                <c:pt idx="3957">
                  <c:v>1.156037010574735E-2</c:v>
                </c:pt>
                <c:pt idx="3958">
                  <c:v>1.1559955784980482E-2</c:v>
                </c:pt>
                <c:pt idx="3959">
                  <c:v>1.1559534888562269E-2</c:v>
                </c:pt>
                <c:pt idx="3960">
                  <c:v>1.1559259555470403E-2</c:v>
                </c:pt>
                <c:pt idx="3961">
                  <c:v>1.1558610782360193E-2</c:v>
                </c:pt>
                <c:pt idx="3962">
                  <c:v>1.155816915963527E-2</c:v>
                </c:pt>
                <c:pt idx="3963">
                  <c:v>1.1557720923105389E-2</c:v>
                </c:pt>
                <c:pt idx="3964">
                  <c:v>1.1557266063539099E-2</c:v>
                </c:pt>
                <c:pt idx="3965">
                  <c:v>1.1556804571733916E-2</c:v>
                </c:pt>
                <c:pt idx="3966">
                  <c:v>1.1556336438469986E-2</c:v>
                </c:pt>
                <c:pt idx="3967">
                  <c:v>1.155586165452167E-2</c:v>
                </c:pt>
                <c:pt idx="3968">
                  <c:v>1.1555380210703875E-2</c:v>
                </c:pt>
                <c:pt idx="3969">
                  <c:v>1.155489209776781E-2</c:v>
                </c:pt>
                <c:pt idx="3970">
                  <c:v>1.1554397306545767E-2</c:v>
                </c:pt>
                <c:pt idx="3971">
                  <c:v>1.1553895827777378E-2</c:v>
                </c:pt>
                <c:pt idx="3972">
                  <c:v>1.1553387652283368E-2</c:v>
                </c:pt>
                <c:pt idx="3973">
                  <c:v>1.1552872770814966E-2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697088"/>
        <c:axId val="704698624"/>
      </c:scatterChart>
      <c:valAx>
        <c:axId val="704697088"/>
        <c:scaling>
          <c:orientation val="minMax"/>
          <c:max val="66000"/>
          <c:min val="42614"/>
        </c:scaling>
        <c:delete val="0"/>
        <c:axPos val="b"/>
        <c:numFmt formatCode="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04698624"/>
        <c:crosses val="autoZero"/>
        <c:crossBetween val="midCat"/>
        <c:majorUnit val="4000"/>
        <c:minorUnit val="2000"/>
      </c:valAx>
      <c:valAx>
        <c:axId val="704698624"/>
        <c:scaling>
          <c:orientation val="minMax"/>
          <c:max val="2.2000000000000006E-2"/>
          <c:min val="-3.0000000000000009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04697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959521726450857"/>
          <c:y val="7.1146463834877799E-2"/>
          <c:w val="0.12798313031383898"/>
          <c:h val="0.193307800810612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846155286224027E-2"/>
          <c:y val="3.9634156625219109E-2"/>
          <c:w val="0.89009820990635802"/>
          <c:h val="0.92073168674956174"/>
        </c:manualLayout>
      </c:layout>
      <c:scatterChart>
        <c:scatterStyle val="smoothMarker"/>
        <c:varyColors val="0"/>
        <c:ser>
          <c:idx val="0"/>
          <c:order val="0"/>
          <c:tx>
            <c:v>CME_Swaps</c:v>
          </c:tx>
          <c:marker>
            <c:symbol val="circle"/>
            <c:size val="2"/>
          </c:marker>
          <c:xVal>
            <c:strRef>
              <c:f>'EUR6M_EUX,CME SPR'!$AB$35:$AB$49</c:f>
              <c:strCache>
                <c:ptCount val="15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12Y</c:v>
                </c:pt>
                <c:pt idx="9">
                  <c:v>15Y</c:v>
                </c:pt>
                <c:pt idx="10">
                  <c:v>20Y</c:v>
                </c:pt>
                <c:pt idx="11">
                  <c:v>25Y</c:v>
                </c:pt>
                <c:pt idx="12">
                  <c:v>30Y</c:v>
                </c:pt>
                <c:pt idx="13">
                  <c:v>40Y</c:v>
                </c:pt>
                <c:pt idx="14">
                  <c:v>50Y</c:v>
                </c:pt>
              </c:strCache>
            </c:strRef>
          </c:xVal>
          <c:yVal>
            <c:numRef>
              <c:f>'EUR6M_EUX,CME SPR'!$AC$35:$AC$49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LCH_Swaps</c:v>
          </c:tx>
          <c:marker>
            <c:symbol val="circle"/>
            <c:size val="2"/>
          </c:marker>
          <c:xVal>
            <c:strRef>
              <c:f>'EUR6M_EUX,CME SPR'!$AB$35:$AB$49</c:f>
              <c:strCache>
                <c:ptCount val="15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12Y</c:v>
                </c:pt>
                <c:pt idx="9">
                  <c:v>15Y</c:v>
                </c:pt>
                <c:pt idx="10">
                  <c:v>20Y</c:v>
                </c:pt>
                <c:pt idx="11">
                  <c:v>25Y</c:v>
                </c:pt>
                <c:pt idx="12">
                  <c:v>30Y</c:v>
                </c:pt>
                <c:pt idx="13">
                  <c:v>40Y</c:v>
                </c:pt>
                <c:pt idx="14">
                  <c:v>50Y</c:v>
                </c:pt>
              </c:strCache>
            </c:strRef>
          </c:xVal>
          <c:yVal>
            <c:numRef>
              <c:f>'EUR6M_EUX,CME SPR'!$AD$35:$AD$49</c:f>
              <c:numCache>
                <c:formatCode>0.0000</c:formatCode>
                <c:ptCount val="15"/>
                <c:pt idx="0">
                  <c:v>-4.6000018009898502E-2</c:v>
                </c:pt>
                <c:pt idx="1">
                  <c:v>6.0999999089896069E-2</c:v>
                </c:pt>
                <c:pt idx="2">
                  <c:v>0.17499999939639418</c:v>
                </c:pt>
                <c:pt idx="3">
                  <c:v>0.29399999949571143</c:v>
                </c:pt>
                <c:pt idx="4">
                  <c:v>0.4179999995664252</c:v>
                </c:pt>
                <c:pt idx="5">
                  <c:v>0.53899999961956113</c:v>
                </c:pt>
                <c:pt idx="6">
                  <c:v>0.65499999966046984</c:v>
                </c:pt>
                <c:pt idx="7">
                  <c:v>0.76099999969280563</c:v>
                </c:pt>
                <c:pt idx="8">
                  <c:v>0.94199999974104387</c:v>
                </c:pt>
                <c:pt idx="9">
                  <c:v>1.1349999997886251</c:v>
                </c:pt>
                <c:pt idx="10">
                  <c:v>1.2969999998354962</c:v>
                </c:pt>
                <c:pt idx="11">
                  <c:v>1.3569999998633189</c:v>
                </c:pt>
                <c:pt idx="12">
                  <c:v>1.3819999998817729</c:v>
                </c:pt>
                <c:pt idx="13">
                  <c:v>1.3909999998843159</c:v>
                </c:pt>
                <c:pt idx="14">
                  <c:v>1.3509999999052988</c:v>
                </c:pt>
              </c:numCache>
            </c:numRef>
          </c:yVal>
          <c:smooth val="1"/>
        </c:ser>
        <c:ser>
          <c:idx val="2"/>
          <c:order val="2"/>
          <c:tx>
            <c:v>EUX_Swaps</c:v>
          </c:tx>
          <c:marker>
            <c:symbol val="circle"/>
            <c:size val="2"/>
          </c:marker>
          <c:xVal>
            <c:strRef>
              <c:f>'EUR6M_EUX,CME SPR'!$AB$35:$AB$49</c:f>
              <c:strCache>
                <c:ptCount val="15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12Y</c:v>
                </c:pt>
                <c:pt idx="9">
                  <c:v>15Y</c:v>
                </c:pt>
                <c:pt idx="10">
                  <c:v>20Y</c:v>
                </c:pt>
                <c:pt idx="11">
                  <c:v>25Y</c:v>
                </c:pt>
                <c:pt idx="12">
                  <c:v>30Y</c:v>
                </c:pt>
                <c:pt idx="13">
                  <c:v>40Y</c:v>
                </c:pt>
                <c:pt idx="14">
                  <c:v>50Y</c:v>
                </c:pt>
              </c:strCache>
            </c:strRef>
          </c:xVal>
          <c:yVal>
            <c:numRef>
              <c:f>'EUR6M_EUX,CME SPR'!$AE$35:$AE$49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4270720"/>
        <c:axId val="704272256"/>
      </c:scatterChart>
      <c:valAx>
        <c:axId val="704270720"/>
        <c:scaling>
          <c:orientation val="minMax"/>
        </c:scaling>
        <c:delete val="0"/>
        <c:axPos val="b"/>
        <c:majorTickMark val="out"/>
        <c:minorTickMark val="none"/>
        <c:tickLblPos val="nextTo"/>
        <c:crossAx val="704272256"/>
        <c:crosses val="autoZero"/>
        <c:crossBetween val="midCat"/>
      </c:valAx>
      <c:valAx>
        <c:axId val="704272256"/>
        <c:scaling>
          <c:orientation val="minMax"/>
          <c:max val="1.5"/>
          <c:min val="-0.25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704270720"/>
        <c:crosses val="autoZero"/>
        <c:crossBetween val="midCat"/>
        <c:majorUnit val="0.15000000000000002"/>
        <c:minorUnit val="4.0000000000000008E-2"/>
      </c:valAx>
    </c:plotArea>
    <c:legend>
      <c:legendPos val="r"/>
      <c:layout>
        <c:manualLayout>
          <c:xMode val="edge"/>
          <c:yMode val="edge"/>
          <c:x val="0.11306667265735863"/>
          <c:y val="1.7628235759733841E-2"/>
          <c:w val="0.17556861027179022"/>
          <c:h val="0.240066865527992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914817465998574E-2"/>
          <c:y val="4.9034985435472814E-2"/>
          <c:w val="0.91300692885587009"/>
          <c:h val="0.9019300291290544"/>
        </c:manualLayout>
      </c:layout>
      <c:scatterChart>
        <c:scatterStyle val="smoothMarker"/>
        <c:varyColors val="0"/>
        <c:ser>
          <c:idx val="0"/>
          <c:order val="0"/>
          <c:tx>
            <c:v>EUR6M_CME</c:v>
          </c:tx>
          <c:marker>
            <c:symbol val="circle"/>
            <c:size val="4"/>
          </c:marker>
          <c:xVal>
            <c:numRef>
              <c:f>SPR_ANALYSIS!$C$4:$C$3977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SPR_ANALYSIS!$D$4:$D$3977</c:f>
              <c:numCache>
                <c:formatCode>0.0000%</c:formatCode>
                <c:ptCount val="3974"/>
                <c:pt idx="0">
                  <c:v>-2.6313167039534111E-3</c:v>
                </c:pt>
                <c:pt idx="1">
                  <c:v>-2.6313167040344556E-3</c:v>
                </c:pt>
                <c:pt idx="2">
                  <c:v>-2.6313167039534111E-3</c:v>
                </c:pt>
                <c:pt idx="3">
                  <c:v>-2.6313167035481853E-3</c:v>
                </c:pt>
                <c:pt idx="4">
                  <c:v>-2.6312977322948245E-3</c:v>
                </c:pt>
                <c:pt idx="5">
                  <c:v>-2.6313167007926512E-3</c:v>
                </c:pt>
                <c:pt idx="6">
                  <c:v>-2.6313167016841477E-3</c:v>
                </c:pt>
                <c:pt idx="7">
                  <c:v>-2.6313167027377342E-3</c:v>
                </c:pt>
                <c:pt idx="8">
                  <c:v>-2.6312787650990058E-3</c:v>
                </c:pt>
                <c:pt idx="9">
                  <c:v>-2.6313167032240045E-3</c:v>
                </c:pt>
                <c:pt idx="10">
                  <c:v>-2.6313167014410123E-3</c:v>
                </c:pt>
                <c:pt idx="11">
                  <c:v>-2.6313166989286141E-3</c:v>
                </c:pt>
                <c:pt idx="12">
                  <c:v>-2.6312977266758587E-3</c:v>
                </c:pt>
                <c:pt idx="13">
                  <c:v>-2.6313166968214407E-3</c:v>
                </c:pt>
                <c:pt idx="14">
                  <c:v>-2.6313166994959298E-3</c:v>
                </c:pt>
                <c:pt idx="15">
                  <c:v>-2.6313167037913207E-3</c:v>
                </c:pt>
                <c:pt idx="16">
                  <c:v>-2.6313167082488015E-3</c:v>
                </c:pt>
                <c:pt idx="17">
                  <c:v>-2.6312882608504687E-3</c:v>
                </c:pt>
                <c:pt idx="18">
                  <c:v>-2.6313167152186815E-3</c:v>
                </c:pt>
                <c:pt idx="19">
                  <c:v>-2.6313167122200124E-3</c:v>
                </c:pt>
                <c:pt idx="20">
                  <c:v>-2.6313167074383504E-3</c:v>
                </c:pt>
                <c:pt idx="21">
                  <c:v>-2.6261618632835927E-3</c:v>
                </c:pt>
                <c:pt idx="22">
                  <c:v>-2.6190159180761851E-3</c:v>
                </c:pt>
                <c:pt idx="23">
                  <c:v>-2.6152758530509261E-3</c:v>
                </c:pt>
                <c:pt idx="24">
                  <c:v>-2.6114703080297283E-3</c:v>
                </c:pt>
                <c:pt idx="25">
                  <c:v>-2.6076186872370198E-3</c:v>
                </c:pt>
                <c:pt idx="26">
                  <c:v>-2.5998403642645421E-3</c:v>
                </c:pt>
                <c:pt idx="27">
                  <c:v>-2.59213953746066E-3</c:v>
                </c:pt>
                <c:pt idx="28">
                  <c:v>-2.588348605690917E-3</c:v>
                </c:pt>
                <c:pt idx="29">
                  <c:v>-2.5846280249890935E-3</c:v>
                </c:pt>
                <c:pt idx="30">
                  <c:v>-2.5809972001581629E-3</c:v>
                </c:pt>
                <c:pt idx="31">
                  <c:v>-2.5741136045728786E-3</c:v>
                </c:pt>
                <c:pt idx="32">
                  <c:v>-2.5677595469786462E-3</c:v>
                </c:pt>
                <c:pt idx="33">
                  <c:v>-2.5648685676763583E-3</c:v>
                </c:pt>
                <c:pt idx="34">
                  <c:v>-2.5621837709812103E-3</c:v>
                </c:pt>
                <c:pt idx="35">
                  <c:v>-2.5597245612980109E-3</c:v>
                </c:pt>
                <c:pt idx="36">
                  <c:v>-2.5556372269026737E-3</c:v>
                </c:pt>
                <c:pt idx="37">
                  <c:v>-2.5525316824052545E-3</c:v>
                </c:pt>
                <c:pt idx="38">
                  <c:v>-2.5514914751503565E-3</c:v>
                </c:pt>
                <c:pt idx="39">
                  <c:v>-2.5507932817373535E-3</c:v>
                </c:pt>
                <c:pt idx="40">
                  <c:v>-2.550456506809998E-3</c:v>
                </c:pt>
                <c:pt idx="41">
                  <c:v>-2.5510668769501187E-3</c:v>
                </c:pt>
                <c:pt idx="42">
                  <c:v>-2.5512786976795722E-3</c:v>
                </c:pt>
                <c:pt idx="43">
                  <c:v>-2.5490727075817309E-3</c:v>
                </c:pt>
                <c:pt idx="44">
                  <c:v>-2.5468795140001E-3</c:v>
                </c:pt>
                <c:pt idx="45">
                  <c:v>-2.544701273951829E-3</c:v>
                </c:pt>
                <c:pt idx="46">
                  <c:v>-2.5403877425148051E-3</c:v>
                </c:pt>
                <c:pt idx="47">
                  <c:v>-2.536180988709336E-3</c:v>
                </c:pt>
                <c:pt idx="48">
                  <c:v>-2.534109871345361E-3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-2.5261206199007438E-3</c:v>
                </c:pt>
                <c:pt idx="52">
                  <c:v>-2.5223444713527859E-3</c:v>
                </c:pt>
                <c:pt idx="53">
                  <c:v>-2.5205139209141364E-3</c:v>
                </c:pt>
                <c:pt idx="54">
                  <c:v>-2.5187263652398919E-3</c:v>
                </c:pt>
                <c:pt idx="55">
                  <c:v>-2.516983961510419E-3</c:v>
                </c:pt>
                <c:pt idx="56">
                  <c:v>-2.513643134291677E-3</c:v>
                </c:pt>
                <c:pt idx="57">
                  <c:v>-2.5105090051917591E-3</c:v>
                </c:pt>
                <c:pt idx="58">
                  <c:v>-2.5090247160566375E-3</c:v>
                </c:pt>
                <c:pt idx="59">
                  <c:v>-2.5075985208147119E-3</c:v>
                </c:pt>
                <c:pt idx="60">
                  <c:v>-2.5062325766465753E-3</c:v>
                </c:pt>
                <c:pt idx="61">
                  <c:v>-2.5036951358366746E-3</c:v>
                </c:pt>
                <c:pt idx="62">
                  <c:v>-2.5014144504336912E-3</c:v>
                </c:pt>
                <c:pt idx="63">
                  <c:v>-2.5003821165878312E-3</c:v>
                </c:pt>
                <c:pt idx="64">
                  <c:v>-2.4993021501388962E-3</c:v>
                </c:pt>
                <c:pt idx="65">
                  <c:v>-2.4981169457991125E-3</c:v>
                </c:pt>
                <c:pt idx="66">
                  <c:v>-2.4956782411434944E-3</c:v>
                </c:pt>
                <c:pt idx="67">
                  <c:v>-2.4932159698086522E-3</c:v>
                </c:pt>
                <c:pt idx="68">
                  <c:v>-2.4919442225558187E-3</c:v>
                </c:pt>
                <c:pt idx="69">
                  <c:v>-2.490651288626636E-3</c:v>
                </c:pt>
                <c:pt idx="70">
                  <c:v>-2.4893358755121993E-3</c:v>
                </c:pt>
                <c:pt idx="71">
                  <c:v>-2.4866067138099583E-3</c:v>
                </c:pt>
                <c:pt idx="72">
                  <c:v>-2.4838235749437727E-3</c:v>
                </c:pt>
                <c:pt idx="73">
                  <c:v>-2.482376374539747E-3</c:v>
                </c:pt>
                <c:pt idx="74">
                  <c:v>-2.4808989385182506E-3</c:v>
                </c:pt>
                <c:pt idx="75">
                  <c:v>-2.479389974370022E-3</c:v>
                </c:pt>
                <c:pt idx="76">
                  <c:v>-2.4762436888256592E-3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-2.4696017055689081E-3</c:v>
                </c:pt>
                <c:pt idx="80">
                  <c:v>-2.4678358483527347E-3</c:v>
                </c:pt>
                <c:pt idx="81">
                  <c:v>-2.464145777669644E-3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-2.4563161956343204E-3</c:v>
                </c:pt>
                <c:pt idx="85">
                  <c:v>-2.4542301032113799E-3</c:v>
                </c:pt>
                <c:pt idx="86">
                  <c:v>-2.4498695918551455E-3</c:v>
                </c:pt>
                <c:pt idx="87">
                  <c:v>-2.4459785970533418E-3</c:v>
                </c:pt>
                <c:pt idx="88">
                  <c:v>-2.4448443288671421E-3</c:v>
                </c:pt>
                <c:pt idx="89">
                  <c:v>-2.4436357119996767E-3</c:v>
                </c:pt>
                <c:pt idx="90">
                  <c:v>-2.4423500491032486E-3</c:v>
                </c:pt>
                <c:pt idx="91">
                  <c:v>-2.4394921079116741E-3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-2.4309664881473556E-3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-2.4199304471910102E-3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-2.4090427904690233E-3</c:v>
                </c:pt>
                <c:pt idx="102">
                  <c:v>-2.4029575959260041E-3</c:v>
                </c:pt>
                <c:pt idx="103">
                  <c:v>-2.3996954530247487E-3</c:v>
                </c:pt>
                <c:pt idx="104">
                  <c:v>-2.3963023057404875E-3</c:v>
                </c:pt>
                <c:pt idx="105">
                  <c:v>-2.392775456475827E-3</c:v>
                </c:pt>
                <c:pt idx="106">
                  <c:v>-2.3852470069777986E-3</c:v>
                </c:pt>
                <c:pt idx="107">
                  <c:v>-2.377277079948122E-3</c:v>
                </c:pt>
                <c:pt idx="108">
                  <c:v>-2.3733202822271747E-3</c:v>
                </c:pt>
                <c:pt idx="109">
                  <c:v>-2.3695805758166526E-3</c:v>
                </c:pt>
                <c:pt idx="110">
                  <c:v>-2.3658225224723844E-3</c:v>
                </c:pt>
                <c:pt idx="111">
                  <c:v>-2.3582319734458119E-3</c:v>
                </c:pt>
                <c:pt idx="112">
                  <c:v>-2.3506146400960166E-3</c:v>
                </c:pt>
                <c:pt idx="113">
                  <c:v>-2.3467707011819868E-3</c:v>
                </c:pt>
                <c:pt idx="114">
                  <c:v>-2.342910754536348E-3</c:v>
                </c:pt>
                <c:pt idx="115">
                  <c:v>-2.3390351899856992E-3</c:v>
                </c:pt>
                <c:pt idx="116">
                  <c:v>-2.3312190612431879E-3</c:v>
                </c:pt>
                <c:pt idx="117">
                  <c:v>-2.323384549914354E-3</c:v>
                </c:pt>
                <c:pt idx="118">
                  <c:v>-2.31943674356284E-3</c:v>
                </c:pt>
                <c:pt idx="119">
                  <c:v>-2.3154756582665277E-3</c:v>
                </c:pt>
                <c:pt idx="120">
                  <c:v>-2.3115016837711808E-3</c:v>
                </c:pt>
                <c:pt idx="121">
                  <c:v>-2.3034981831259235E-3</c:v>
                </c:pt>
                <c:pt idx="122">
                  <c:v>-2.2954846918765721E-3</c:v>
                </c:pt>
                <c:pt idx="123">
                  <c:v>-2.2914521194376414E-3</c:v>
                </c:pt>
                <c:pt idx="124">
                  <c:v>-2.2874089969232808E-3</c:v>
                </c:pt>
                <c:pt idx="125">
                  <c:v>-2.2833557140794773E-3</c:v>
                </c:pt>
                <c:pt idx="126">
                  <c:v>-2.2752030473047395E-3</c:v>
                </c:pt>
                <c:pt idx="127">
                  <c:v>-2.2670487760326785E-3</c:v>
                </c:pt>
                <c:pt idx="128">
                  <c:v>-2.2629505390293456E-3</c:v>
                </c:pt>
                <c:pt idx="129">
                  <c:v>-2.2588444806594605E-3</c:v>
                </c:pt>
                <c:pt idx="130">
                  <c:v>-2.2526733398367904E-3</c:v>
                </c:pt>
                <c:pt idx="131">
                  <c:v>-2.2368513550985467E-3</c:v>
                </c:pt>
                <c:pt idx="132">
                  <c:v>-2.221904156063016E-3</c:v>
                </c:pt>
                <c:pt idx="133">
                  <c:v>-2.2148652093166897E-3</c:v>
                </c:pt>
                <c:pt idx="134">
                  <c:v>-2.2081018603273797E-3</c:v>
                </c:pt>
                <c:pt idx="135">
                  <c:v>-2.2016212379516328E-3</c:v>
                </c:pt>
                <c:pt idx="136">
                  <c:v>-2.1896249247708799E-3</c:v>
                </c:pt>
                <c:pt idx="137">
                  <c:v>-2.1786685948637901E-3</c:v>
                </c:pt>
                <c:pt idx="138">
                  <c:v>-2.1737085406595474E-3</c:v>
                </c:pt>
                <c:pt idx="139">
                  <c:v>-2.1690739870087101E-3</c:v>
                </c:pt>
                <c:pt idx="140">
                  <c:v>-2.1647720629255109E-3</c:v>
                </c:pt>
                <c:pt idx="141">
                  <c:v>-2.1572998744911784E-3</c:v>
                </c:pt>
                <c:pt idx="142">
                  <c:v>-2.1510332425117499E-3</c:v>
                </c:pt>
                <c:pt idx="143">
                  <c:v>-2.1485014011121705E-3</c:v>
                </c:pt>
                <c:pt idx="144">
                  <c:v>-2.1463449633373948E-3</c:v>
                </c:pt>
                <c:pt idx="145">
                  <c:v>-2.1445710580288639E-3</c:v>
                </c:pt>
                <c:pt idx="146">
                  <c:v>-2.1423214264076804E-3</c:v>
                </c:pt>
                <c:pt idx="147">
                  <c:v>-2.141443341208036E-3</c:v>
                </c:pt>
                <c:pt idx="148">
                  <c:v>-2.1416890330428172E-3</c:v>
                </c:pt>
                <c:pt idx="149">
                  <c:v>-2.1423600313155832E-3</c:v>
                </c:pt>
                <c:pt idx="150">
                  <c:v>-2.1434634648498183E-3</c:v>
                </c:pt>
                <c:pt idx="151">
                  <c:v>-2.1471347969906742E-3</c:v>
                </c:pt>
                <c:pt idx="152">
                  <c:v>-2.1513308007484445E-3</c:v>
                </c:pt>
                <c:pt idx="153">
                  <c:v>-2.152231883664953E-3</c:v>
                </c:pt>
                <c:pt idx="154">
                  <c:v>-2.1529322179561871E-3</c:v>
                </c:pt>
                <c:pt idx="155">
                  <c:v>-2.1534272557660753E-3</c:v>
                </c:pt>
                <c:pt idx="156">
                  <c:v>-2.153697561411305E-3</c:v>
                </c:pt>
                <c:pt idx="157">
                  <c:v>-2.1532634820487745E-3</c:v>
                </c:pt>
                <c:pt idx="158">
                  <c:v>-2.1526638178848904E-3</c:v>
                </c:pt>
                <c:pt idx="159">
                  <c:v>-2.1518315696018022E-3</c:v>
                </c:pt>
                <c:pt idx="160">
                  <c:v>-2.1507621891757884E-3</c:v>
                </c:pt>
                <c:pt idx="161">
                  <c:v>-2.1477976100323943E-3</c:v>
                </c:pt>
                <c:pt idx="162">
                  <c:v>-2.1440223884487178E-3</c:v>
                </c:pt>
                <c:pt idx="163">
                  <c:v>-2.1416991287784922E-3</c:v>
                </c:pt>
                <c:pt idx="164">
                  <c:v>-2.1391114494478357E-3</c:v>
                </c:pt>
                <c:pt idx="165">
                  <c:v>-2.1362548025866891E-3</c:v>
                </c:pt>
                <c:pt idx="166">
                  <c:v>-2.129609785081732E-3</c:v>
                </c:pt>
                <c:pt idx="167">
                  <c:v>-2.1220475807625628E-3</c:v>
                </c:pt>
                <c:pt idx="168">
                  <c:v>-2.117777876766795E-3</c:v>
                </c:pt>
                <c:pt idx="169">
                  <c:v>-2.113211917906057E-3</c:v>
                </c:pt>
                <c:pt idx="170">
                  <c:v>-2.1083451558933796E-3</c:v>
                </c:pt>
                <c:pt idx="171">
                  <c:v>-2.0975741606099789E-3</c:v>
                </c:pt>
                <c:pt idx="172">
                  <c:v>-2.0857791177267986E-3</c:v>
                </c:pt>
                <c:pt idx="173">
                  <c:v>-2.080703340871582E-3</c:v>
                </c:pt>
                <c:pt idx="174">
                  <c:v>-2.0768796910838132E-3</c:v>
                </c:pt>
                <c:pt idx="175">
                  <c:v>-2.0730524364804023E-3</c:v>
                </c:pt>
                <c:pt idx="176">
                  <c:v>-2.0653750633571688E-3</c:v>
                </c:pt>
                <c:pt idx="177">
                  <c:v>-2.0577107272101314E-3</c:v>
                </c:pt>
                <c:pt idx="178">
                  <c:v>-2.0538679669289636E-3</c:v>
                </c:pt>
                <c:pt idx="179">
                  <c:v>-2.0500226092248506E-3</c:v>
                </c:pt>
                <c:pt idx="180">
                  <c:v>-2.0461748219425938E-3</c:v>
                </c:pt>
                <c:pt idx="181">
                  <c:v>-2.0384606041768671E-3</c:v>
                </c:pt>
                <c:pt idx="182">
                  <c:v>-2.0307627363600114E-3</c:v>
                </c:pt>
                <c:pt idx="183">
                  <c:v>-2.026905320480458E-3</c:v>
                </c:pt>
                <c:pt idx="184">
                  <c:v>-2.0230464824970923E-3</c:v>
                </c:pt>
                <c:pt idx="185">
                  <c:v>-2.0191863904979509E-3</c:v>
                </c:pt>
                <c:pt idx="186">
                  <c:v>-2.0075776023017571E-3</c:v>
                </c:pt>
                <c:pt idx="187">
                  <c:v>-1.9960089062435577E-3</c:v>
                </c:pt>
                <c:pt idx="188">
                  <c:v>-1.9921447374132931E-3</c:v>
                </c:pt>
                <c:pt idx="189">
                  <c:v>-1.9824692394908466E-3</c:v>
                </c:pt>
                <c:pt idx="190">
                  <c:v>-1.9728285900747133E-3</c:v>
                </c:pt>
                <c:pt idx="191">
                  <c:v>-1.9689674753550043E-3</c:v>
                </c:pt>
                <c:pt idx="192">
                  <c:v>-1.9651074575842511E-3</c:v>
                </c:pt>
                <c:pt idx="193">
                  <c:v>-1.9559191310468071E-3</c:v>
                </c:pt>
                <c:pt idx="194">
                  <c:v>-1.9464408698643674E-3</c:v>
                </c:pt>
                <c:pt idx="195">
                  <c:v>-1.9418088013730098E-3</c:v>
                </c:pt>
                <c:pt idx="196">
                  <c:v>-1.9372459605465984E-3</c:v>
                </c:pt>
                <c:pt idx="197">
                  <c:v>-1.9327535774167027E-3</c:v>
                </c:pt>
                <c:pt idx="198">
                  <c:v>-1.9239996816925906E-3</c:v>
                </c:pt>
                <c:pt idx="199">
                  <c:v>-1.9155132344897078E-3</c:v>
                </c:pt>
                <c:pt idx="200">
                  <c:v>-1.9113915985027696E-3</c:v>
                </c:pt>
                <c:pt idx="201">
                  <c:v>-1.9073478034821701E-3</c:v>
                </c:pt>
                <c:pt idx="202">
                  <c:v>-1.9033830797838406E-3</c:v>
                </c:pt>
                <c:pt idx="203">
                  <c:v>-1.8957135103865414E-3</c:v>
                </c:pt>
                <c:pt idx="204">
                  <c:v>-1.8883395091410491E-3</c:v>
                </c:pt>
                <c:pt idx="205">
                  <c:v>-1.8847885999864827E-3</c:v>
                </c:pt>
                <c:pt idx="206">
                  <c:v>-1.8813241450191004E-3</c:v>
                </c:pt>
                <c:pt idx="207">
                  <c:v>-1.8779473753241626E-3</c:v>
                </c:pt>
                <c:pt idx="208">
                  <c:v>-1.8714826749841394E-3</c:v>
                </c:pt>
                <c:pt idx="209">
                  <c:v>-1.8653417542773957E-3</c:v>
                </c:pt>
                <c:pt idx="210">
                  <c:v>-1.8624218662810551E-3</c:v>
                </c:pt>
                <c:pt idx="211">
                  <c:v>-1.8595970461776144E-3</c:v>
                </c:pt>
                <c:pt idx="212">
                  <c:v>-1.8568685242415137E-3</c:v>
                </c:pt>
                <c:pt idx="213">
                  <c:v>-1.8517292333366669E-3</c:v>
                </c:pt>
                <c:pt idx="214">
                  <c:v>-1.846448292440571E-3</c:v>
                </c:pt>
                <c:pt idx="215">
                  <c:v>-1.8431616723719438E-3</c:v>
                </c:pt>
                <c:pt idx="216">
                  <c:v>-1.8398719453662758E-3</c:v>
                </c:pt>
                <c:pt idx="217">
                  <c:v>-1.8365790991044881E-3</c:v>
                </c:pt>
                <c:pt idx="218">
                  <c:v>-1.8299737769266579E-3</c:v>
                </c:pt>
                <c:pt idx="219">
                  <c:v>-1.823376291161535E-3</c:v>
                </c:pt>
                <c:pt idx="220">
                  <c:v>-1.8200676747740713E-3</c:v>
                </c:pt>
                <c:pt idx="221">
                  <c:v>-1.8167558695114043E-3</c:v>
                </c:pt>
                <c:pt idx="222">
                  <c:v>-1.8134408630544475E-3</c:v>
                </c:pt>
                <c:pt idx="223">
                  <c:v>-1.8067911789528114E-3</c:v>
                </c:pt>
                <c:pt idx="224">
                  <c:v>-1.800148596083616E-3</c:v>
                </c:pt>
                <c:pt idx="225">
                  <c:v>-1.7968174103773465E-3</c:v>
                </c:pt>
                <c:pt idx="226">
                  <c:v>-1.7934829536955703E-3</c:v>
                </c:pt>
                <c:pt idx="227">
                  <c:v>-1.7901452143675577E-3</c:v>
                </c:pt>
                <c:pt idx="228">
                  <c:v>-1.7834500203885838E-3</c:v>
                </c:pt>
                <c:pt idx="229">
                  <c:v>-1.7767611958817979E-3</c:v>
                </c:pt>
                <c:pt idx="230">
                  <c:v>-1.7734068676132659E-3</c:v>
                </c:pt>
                <c:pt idx="231">
                  <c:v>-1.7700491864309645E-3</c:v>
                </c:pt>
                <c:pt idx="232">
                  <c:v>-1.7666881407452017E-3</c:v>
                </c:pt>
                <c:pt idx="233">
                  <c:v>-1.7599462895117003E-3</c:v>
                </c:pt>
                <c:pt idx="234">
                  <c:v>-1.7552185103568917E-3</c:v>
                </c:pt>
                <c:pt idx="235">
                  <c:v>-1.7556204359072639E-3</c:v>
                </c:pt>
                <c:pt idx="236">
                  <c:v>-1.7556601140826657E-3</c:v>
                </c:pt>
                <c:pt idx="237">
                  <c:v>-1.755332904866295E-3</c:v>
                </c:pt>
                <c:pt idx="238">
                  <c:v>-1.753423904305975E-3</c:v>
                </c:pt>
                <c:pt idx="239">
                  <c:v>-1.7502623911546807E-3</c:v>
                </c:pt>
                <c:pt idx="240">
                  <c:v>-1.7480311431062711E-3</c:v>
                </c:pt>
                <c:pt idx="241">
                  <c:v>-1.7454051669478503E-3</c:v>
                </c:pt>
                <c:pt idx="242">
                  <c:v>-1.7423798225639662E-3</c:v>
                </c:pt>
                <c:pt idx="243">
                  <c:v>-1.7349664591255339E-3</c:v>
                </c:pt>
                <c:pt idx="244">
                  <c:v>-1.7261919612522544E-3</c:v>
                </c:pt>
                <c:pt idx="245">
                  <c:v>-1.7211001744711501E-3</c:v>
                </c:pt>
                <c:pt idx="246">
                  <c:v>-1.715581178545061E-3</c:v>
                </c:pt>
                <c:pt idx="247">
                  <c:v>-1.7096303339843473E-3</c:v>
                </c:pt>
                <c:pt idx="248">
                  <c:v>-1.6962580645289189E-3</c:v>
                </c:pt>
                <c:pt idx="249">
                  <c:v>-1.6814156634253846E-3</c:v>
                </c:pt>
                <c:pt idx="250">
                  <c:v>-1.6732359721121032E-3</c:v>
                </c:pt>
                <c:pt idx="251">
                  <c:v>-1.6645965911745908E-3</c:v>
                </c:pt>
                <c:pt idx="252">
                  <c:v>-1.6353810040761361E-3</c:v>
                </c:pt>
                <c:pt idx="253">
                  <c:v>-1.6028469744803014E-3</c:v>
                </c:pt>
                <c:pt idx="254">
                  <c:v>-1.5908598419187626E-3</c:v>
                </c:pt>
                <c:pt idx="255">
                  <c:v>-1.5748860936455565E-3</c:v>
                </c:pt>
                <c:pt idx="256">
                  <c:v>-1.5378549373951484E-3</c:v>
                </c:pt>
                <c:pt idx="257">
                  <c:v>-1.503674280182441E-3</c:v>
                </c:pt>
                <c:pt idx="258">
                  <c:v>-1.4880256186836135E-3</c:v>
                </c:pt>
                <c:pt idx="259">
                  <c:v>-1.4732595834030316E-3</c:v>
                </c:pt>
                <c:pt idx="260">
                  <c:v>-1.4593866286310973E-3</c:v>
                </c:pt>
                <c:pt idx="261">
                  <c:v>-1.43466428871818E-3</c:v>
                </c:pt>
                <c:pt idx="262">
                  <c:v>-1.4130347083496299E-3</c:v>
                </c:pt>
                <c:pt idx="263">
                  <c:v>-1.4037839757879626E-3</c:v>
                </c:pt>
                <c:pt idx="264">
                  <c:v>-1.3954890516030196E-3</c:v>
                </c:pt>
                <c:pt idx="265">
                  <c:v>-1.3881603902485102E-3</c:v>
                </c:pt>
                <c:pt idx="266">
                  <c:v>-1.3767710228108914E-3</c:v>
                </c:pt>
                <c:pt idx="267">
                  <c:v>-1.368717463586761E-3</c:v>
                </c:pt>
                <c:pt idx="268">
                  <c:v>-1.3663769343978613E-3</c:v>
                </c:pt>
                <c:pt idx="269">
                  <c:v>-1.3650653953487342E-3</c:v>
                </c:pt>
                <c:pt idx="270">
                  <c:v>-1.3647933009483743E-3</c:v>
                </c:pt>
                <c:pt idx="271">
                  <c:v>-1.3677610746646773E-3</c:v>
                </c:pt>
                <c:pt idx="272">
                  <c:v>-1.3768468357768196E-3</c:v>
                </c:pt>
                <c:pt idx="273">
                  <c:v>-1.385574523436596E-3</c:v>
                </c:pt>
                <c:pt idx="274">
                  <c:v>-1.3928712671680635E-3</c:v>
                </c:pt>
                <c:pt idx="275">
                  <c:v>-1.4112203237813233E-3</c:v>
                </c:pt>
                <c:pt idx="276">
                  <c:v>-1.4307279497180006E-3</c:v>
                </c:pt>
                <c:pt idx="277">
                  <c:v>-1.4372227159985811E-3</c:v>
                </c:pt>
                <c:pt idx="278">
                  <c:v>-1.4430938093478569E-3</c:v>
                </c:pt>
                <c:pt idx="279">
                  <c:v>-1.4483342684920221E-3</c:v>
                </c:pt>
                <c:pt idx="280">
                  <c:v>-1.4566724495188295E-3</c:v>
                </c:pt>
                <c:pt idx="281">
                  <c:v>-1.4628505253424734E-3</c:v>
                </c:pt>
                <c:pt idx="282">
                  <c:v>-1.4648333862038638E-3</c:v>
                </c:pt>
                <c:pt idx="283">
                  <c:v>-1.466143842252665E-3</c:v>
                </c:pt>
                <c:pt idx="284">
                  <c:v>-1.4667749319269316E-3</c:v>
                </c:pt>
                <c:pt idx="285">
                  <c:v>-1.4657318610320899E-3</c:v>
                </c:pt>
                <c:pt idx="286">
                  <c:v>-1.4623663897006959E-3</c:v>
                </c:pt>
                <c:pt idx="287">
                  <c:v>-1.4594962204806982E-3</c:v>
                </c:pt>
                <c:pt idx="288">
                  <c:v>-1.4559049141333782E-3</c:v>
                </c:pt>
                <c:pt idx="289">
                  <c:v>-1.4515855092012456E-3</c:v>
                </c:pt>
                <c:pt idx="290">
                  <c:v>-1.440479209413586E-3</c:v>
                </c:pt>
                <c:pt idx="291">
                  <c:v>-1.4268876658760934E-3</c:v>
                </c:pt>
                <c:pt idx="292">
                  <c:v>-1.4188233403104665E-3</c:v>
                </c:pt>
                <c:pt idx="293">
                  <c:v>-1.4099891455075786E-3</c:v>
                </c:pt>
                <c:pt idx="294">
                  <c:v>-1.4003781192903923E-3</c:v>
                </c:pt>
                <c:pt idx="295">
                  <c:v>-1.3785266141519866E-3</c:v>
                </c:pt>
                <c:pt idx="296">
                  <c:v>-1.3540264660606618E-3</c:v>
                </c:pt>
                <c:pt idx="297">
                  <c:v>-1.3438310446736734E-3</c:v>
                </c:pt>
                <c:pt idx="298">
                  <c:v>-1.3367813671641322E-3</c:v>
                </c:pt>
                <c:pt idx="299">
                  <c:v>-1.3297518922088074E-3</c:v>
                </c:pt>
                <c:pt idx="300">
                  <c:v>-1.3157575990550697E-3</c:v>
                </c:pt>
                <c:pt idx="301">
                  <c:v>-1.3018442495451392E-3</c:v>
                </c:pt>
                <c:pt idx="302">
                  <c:v>-1.2949219607285422E-3</c:v>
                </c:pt>
                <c:pt idx="303">
                  <c:v>-1.2880223437811893E-3</c:v>
                </c:pt>
                <c:pt idx="304">
                  <c:v>-1.2811458100126399E-3</c:v>
                </c:pt>
                <c:pt idx="305">
                  <c:v>-1.2674673432721349E-3</c:v>
                </c:pt>
                <c:pt idx="306">
                  <c:v>-1.253878738592716E-3</c:v>
                </c:pt>
                <c:pt idx="307">
                  <c:v>-1.2471237940915223E-3</c:v>
                </c:pt>
                <c:pt idx="308">
                  <c:v>-1.2403944020864116E-3</c:v>
                </c:pt>
                <c:pt idx="309">
                  <c:v>-1.2336909738062593E-3</c:v>
                </c:pt>
                <c:pt idx="310">
                  <c:v>-1.2203686413806898E-3</c:v>
                </c:pt>
                <c:pt idx="311">
                  <c:v>-1.2071451310242663E-3</c:v>
                </c:pt>
                <c:pt idx="312">
                  <c:v>-1.2005776951527684E-3</c:v>
                </c:pt>
                <c:pt idx="313">
                  <c:v>-1.1940386924876899E-3</c:v>
                </c:pt>
                <c:pt idx="314">
                  <c:v>-1.1875285341771938E-3</c:v>
                </c:pt>
                <c:pt idx="315">
                  <c:v>-1.1746026438689459E-3</c:v>
                </c:pt>
                <c:pt idx="316">
                  <c:v>-1.1617845770903151E-3</c:v>
                </c:pt>
                <c:pt idx="317">
                  <c:v>-1.1554248143414471E-3</c:v>
                </c:pt>
                <c:pt idx="318">
                  <c:v>-1.1490963653494862E-3</c:v>
                </c:pt>
                <c:pt idx="319">
                  <c:v>-1.1409645363972269E-3</c:v>
                </c:pt>
                <c:pt idx="320">
                  <c:v>-1.1217474044366484E-3</c:v>
                </c:pt>
                <c:pt idx="321">
                  <c:v>-1.1034216509405142E-3</c:v>
                </c:pt>
                <c:pt idx="322">
                  <c:v>-1.0947058110087372E-3</c:v>
                </c:pt>
                <c:pt idx="323">
                  <c:v>-1.0862631386041616E-3</c:v>
                </c:pt>
                <c:pt idx="324">
                  <c:v>-1.0780962412512876E-3</c:v>
                </c:pt>
                <c:pt idx="325">
                  <c:v>-1.0626916396837471E-3</c:v>
                </c:pt>
                <c:pt idx="326">
                  <c:v>-1.0482385503874513E-3</c:v>
                </c:pt>
                <c:pt idx="327">
                  <c:v>-1.0414896398353119E-3</c:v>
                </c:pt>
                <c:pt idx="328">
                  <c:v>-1.0350321486537297E-3</c:v>
                </c:pt>
                <c:pt idx="329">
                  <c:v>-1.028868684928252E-3</c:v>
                </c:pt>
                <c:pt idx="330">
                  <c:v>-1.0175320483450116E-3</c:v>
                </c:pt>
                <c:pt idx="331">
                  <c:v>-1.0072072499701103E-3</c:v>
                </c:pt>
                <c:pt idx="332">
                  <c:v>-1.002553033828573E-3</c:v>
                </c:pt>
                <c:pt idx="333">
                  <c:v>-9.9820848933723371E-4</c:v>
                </c:pt>
                <c:pt idx="334">
                  <c:v>-9.9417622416808757E-4</c:v>
                </c:pt>
                <c:pt idx="335">
                  <c:v>-9.8716299248956642E-4</c:v>
                </c:pt>
                <c:pt idx="336">
                  <c:v>-9.8122210605237534E-4</c:v>
                </c:pt>
                <c:pt idx="337">
                  <c:v>-9.7879034912089343E-4</c:v>
                </c:pt>
                <c:pt idx="338">
                  <c:v>-9.7668651637871544E-4</c:v>
                </c:pt>
                <c:pt idx="339">
                  <c:v>-9.7491321492001613E-4</c:v>
                </c:pt>
                <c:pt idx="340">
                  <c:v>-9.7247882995533063E-4</c:v>
                </c:pt>
                <c:pt idx="341">
                  <c:v>-9.6954386226012052E-4</c:v>
                </c:pt>
                <c:pt idx="342">
                  <c:v>-9.6595173111210385E-4</c:v>
                </c:pt>
                <c:pt idx="343">
                  <c:v>-9.6233860537028187E-4</c:v>
                </c:pt>
                <c:pt idx="344">
                  <c:v>-9.587042866331545E-4</c:v>
                </c:pt>
                <c:pt idx="345">
                  <c:v>-9.5136153547186191E-4</c:v>
                </c:pt>
                <c:pt idx="346">
                  <c:v>-9.4395111799620325E-4</c:v>
                </c:pt>
                <c:pt idx="347">
                  <c:v>-9.4020786060955864E-4</c:v>
                </c:pt>
                <c:pt idx="348">
                  <c:v>-9.3644222111484768E-4</c:v>
                </c:pt>
                <c:pt idx="349">
                  <c:v>-9.3265400046203654E-4</c:v>
                </c:pt>
                <c:pt idx="350">
                  <c:v>-9.2499895434040239E-4</c:v>
                </c:pt>
                <c:pt idx="351">
                  <c:v>-9.1727134415192516E-4</c:v>
                </c:pt>
                <c:pt idx="352">
                  <c:v>-9.1336724524874958E-4</c:v>
                </c:pt>
                <c:pt idx="353">
                  <c:v>-9.0943937566844715E-4</c:v>
                </c:pt>
                <c:pt idx="354">
                  <c:v>-9.0548753741440113E-4</c:v>
                </c:pt>
                <c:pt idx="355">
                  <c:v>-8.9750076630231931E-4</c:v>
                </c:pt>
                <c:pt idx="356">
                  <c:v>-8.8943653010920606E-4</c:v>
                </c:pt>
                <c:pt idx="357">
                  <c:v>-8.8536187334932123E-4</c:v>
                </c:pt>
                <c:pt idx="358">
                  <c:v>-8.8126205823346369E-4</c:v>
                </c:pt>
                <c:pt idx="359">
                  <c:v>-8.7713688611645846E-4</c:v>
                </c:pt>
                <c:pt idx="360">
                  <c:v>-8.6879896010004531E-4</c:v>
                </c:pt>
                <c:pt idx="361">
                  <c:v>-8.6037866445796626E-4</c:v>
                </c:pt>
                <c:pt idx="362">
                  <c:v>-8.5612373422130927E-4</c:v>
                </c:pt>
                <c:pt idx="363">
                  <c:v>-8.5490668737891551E-4</c:v>
                </c:pt>
                <c:pt idx="364">
                  <c:v>-8.563630283211247E-4</c:v>
                </c:pt>
                <c:pt idx="365">
                  <c:v>-8.573434933980789E-4</c:v>
                </c:pt>
                <c:pt idx="366">
                  <c:v>-8.5637450336703785E-4</c:v>
                </c:pt>
                <c:pt idx="367">
                  <c:v>-8.5490061995857234E-4</c:v>
                </c:pt>
                <c:pt idx="368">
                  <c:v>-8.5282672333397507E-4</c:v>
                </c:pt>
                <c:pt idx="369">
                  <c:v>-8.5014815795297005E-4</c:v>
                </c:pt>
                <c:pt idx="370">
                  <c:v>-8.4275023738155676E-4</c:v>
                </c:pt>
                <c:pt idx="371">
                  <c:v>-8.3329408446466589E-4</c:v>
                </c:pt>
                <c:pt idx="372">
                  <c:v>-8.2752233305813556E-4</c:v>
                </c:pt>
                <c:pt idx="373">
                  <c:v>-8.2111797586970298E-4</c:v>
                </c:pt>
                <c:pt idx="374">
                  <c:v>-8.1407635739307418E-4</c:v>
                </c:pt>
                <c:pt idx="375">
                  <c:v>-7.9784389133554987E-4</c:v>
                </c:pt>
                <c:pt idx="376">
                  <c:v>-7.7944414716922289E-4</c:v>
                </c:pt>
                <c:pt idx="377">
                  <c:v>-7.6914638015456675E-4</c:v>
                </c:pt>
                <c:pt idx="378">
                  <c:v>-7.5818341508757808E-4</c:v>
                </c:pt>
                <c:pt idx="379">
                  <c:v>-7.4655059575859416E-4</c:v>
                </c:pt>
                <c:pt idx="380">
                  <c:v>-7.2102740559551427E-4</c:v>
                </c:pt>
                <c:pt idx="381">
                  <c:v>-6.9322765554171491E-4</c:v>
                </c:pt>
                <c:pt idx="382">
                  <c:v>-6.781757242088326E-4</c:v>
                </c:pt>
                <c:pt idx="383">
                  <c:v>-6.6242600198128463E-4</c:v>
                </c:pt>
                <c:pt idx="384">
                  <c:v>-6.4597383266710778E-4</c:v>
                </c:pt>
                <c:pt idx="385">
                  <c:v>-6.0357042181368955E-4</c:v>
                </c:pt>
                <c:pt idx="386">
                  <c:v>-5.611825063337047E-4</c:v>
                </c:pt>
                <c:pt idx="387">
                  <c:v>-5.4179680651729152E-4</c:v>
                </c:pt>
                <c:pt idx="388">
                  <c:v>-5.2350906674524206E-4</c:v>
                </c:pt>
                <c:pt idx="389">
                  <c:v>-5.063277579572099E-4</c:v>
                </c:pt>
                <c:pt idx="390">
                  <c:v>-4.7569497799326626E-4</c:v>
                </c:pt>
                <c:pt idx="391">
                  <c:v>-4.4883624865011372E-4</c:v>
                </c:pt>
                <c:pt idx="392">
                  <c:v>-4.3731415624358286E-4</c:v>
                </c:pt>
                <c:pt idx="393">
                  <c:v>-4.2694931976316048E-4</c:v>
                </c:pt>
                <c:pt idx="394">
                  <c:v>-4.1775020929030106E-4</c:v>
                </c:pt>
                <c:pt idx="395">
                  <c:v>-4.0327965093616981E-4</c:v>
                </c:pt>
                <c:pt idx="396">
                  <c:v>-3.9278044506934235E-4</c:v>
                </c:pt>
                <c:pt idx="397">
                  <c:v>-3.8953702670831624E-4</c:v>
                </c:pt>
                <c:pt idx="398">
                  <c:v>-3.8751015885099218E-4</c:v>
                </c:pt>
                <c:pt idx="399">
                  <c:v>-3.8670831199094657E-4</c:v>
                </c:pt>
                <c:pt idx="400">
                  <c:v>-3.8922996023109705E-4</c:v>
                </c:pt>
                <c:pt idx="401">
                  <c:v>-3.9592054839161003E-4</c:v>
                </c:pt>
                <c:pt idx="402">
                  <c:v>-4.0137086645126221E-4</c:v>
                </c:pt>
                <c:pt idx="403">
                  <c:v>-4.0809702923374661E-4</c:v>
                </c:pt>
                <c:pt idx="404">
                  <c:v>-4.1610750737385932E-4</c:v>
                </c:pt>
                <c:pt idx="405">
                  <c:v>-4.3645134539543884E-4</c:v>
                </c:pt>
                <c:pt idx="406">
                  <c:v>-4.5870125214504199E-4</c:v>
                </c:pt>
                <c:pt idx="407">
                  <c:v>-4.6690367515305956E-4</c:v>
                </c:pt>
                <c:pt idx="408">
                  <c:v>-4.7427744873347003E-4</c:v>
                </c:pt>
                <c:pt idx="409">
                  <c:v>-4.8081644655239929E-4</c:v>
                </c:pt>
                <c:pt idx="410">
                  <c:v>-4.9108056589561549E-4</c:v>
                </c:pt>
                <c:pt idx="411">
                  <c:v>-4.9850216069894033E-4</c:v>
                </c:pt>
                <c:pt idx="412">
                  <c:v>-5.0077538959221457E-4</c:v>
                </c:pt>
                <c:pt idx="413">
                  <c:v>-5.0217708651605249E-4</c:v>
                </c:pt>
                <c:pt idx="414">
                  <c:v>-5.0270112538113726E-4</c:v>
                </c:pt>
                <c:pt idx="415">
                  <c:v>-5.0079235853469804E-4</c:v>
                </c:pt>
                <c:pt idx="416">
                  <c:v>-4.9589817802272714E-4</c:v>
                </c:pt>
                <c:pt idx="417">
                  <c:v>-4.9194203496733674E-4</c:v>
                </c:pt>
                <c:pt idx="418">
                  <c:v>-4.8707147728681575E-4</c:v>
                </c:pt>
                <c:pt idx="419">
                  <c:v>-4.8128037863574293E-4</c:v>
                </c:pt>
                <c:pt idx="420">
                  <c:v>-4.6659848480367245E-4</c:v>
                </c:pt>
                <c:pt idx="421">
                  <c:v>-4.4878805281474481E-4</c:v>
                </c:pt>
                <c:pt idx="422">
                  <c:v>-4.3830235790153974E-4</c:v>
                </c:pt>
                <c:pt idx="423">
                  <c:v>-4.2685936492350794E-4</c:v>
                </c:pt>
                <c:pt idx="424">
                  <c:v>-4.1445294807449385E-4</c:v>
                </c:pt>
                <c:pt idx="425">
                  <c:v>-3.8639766142240309E-4</c:v>
                </c:pt>
                <c:pt idx="426">
                  <c:v>-3.5507051706294566E-4</c:v>
                </c:pt>
                <c:pt idx="427">
                  <c:v>-3.377550874109419E-4</c:v>
                </c:pt>
                <c:pt idx="428">
                  <c:v>-3.2159604081390553E-4</c:v>
                </c:pt>
                <c:pt idx="429">
                  <c:v>-3.0756253320939362E-4</c:v>
                </c:pt>
                <c:pt idx="430">
                  <c:v>-2.8102592150599116E-4</c:v>
                </c:pt>
                <c:pt idx="431">
                  <c:v>-2.5603677201340504E-4</c:v>
                </c:pt>
                <c:pt idx="432">
                  <c:v>-2.4432380912894436E-4</c:v>
                </c:pt>
                <c:pt idx="433">
                  <c:v>-2.3308480094465144E-4</c:v>
                </c:pt>
                <c:pt idx="434">
                  <c:v>-2.2232302959427887E-4</c:v>
                </c:pt>
                <c:pt idx="435">
                  <c:v>-2.0240657416237503E-4</c:v>
                </c:pt>
                <c:pt idx="436">
                  <c:v>-1.8411395218422574E-4</c:v>
                </c:pt>
                <c:pt idx="437">
                  <c:v>-1.7578759447198851E-4</c:v>
                </c:pt>
                <c:pt idx="438">
                  <c:v>-1.6795816543963823E-4</c:v>
                </c:pt>
                <c:pt idx="439">
                  <c:v>-1.6062894687424482E-4</c:v>
                </c:pt>
                <c:pt idx="440">
                  <c:v>-1.4765422861801703E-4</c:v>
                </c:pt>
                <c:pt idx="441">
                  <c:v>-1.3177413479647176E-4</c:v>
                </c:pt>
                <c:pt idx="442">
                  <c:v>-1.2360599781155963E-4</c:v>
                </c:pt>
                <c:pt idx="443">
                  <c:v>-1.1789461731018547E-4</c:v>
                </c:pt>
                <c:pt idx="444">
                  <c:v>-1.1342471246462571E-4</c:v>
                </c:pt>
                <c:pt idx="445">
                  <c:v>-1.1236155671518719E-4</c:v>
                </c:pt>
                <c:pt idx="446">
                  <c:v>-1.1237989066935534E-4</c:v>
                </c:pt>
                <c:pt idx="447">
                  <c:v>-1.1425345889188103E-4</c:v>
                </c:pt>
                <c:pt idx="448">
                  <c:v>-1.1649940164975176E-4</c:v>
                </c:pt>
                <c:pt idx="449">
                  <c:v>-1.1576518740682206E-4</c:v>
                </c:pt>
                <c:pt idx="450">
                  <c:v>-1.1473718924993675E-4</c:v>
                </c:pt>
                <c:pt idx="451">
                  <c:v>-1.1341347584246013E-4</c:v>
                </c:pt>
                <c:pt idx="452">
                  <c:v>-1.0977064188137714E-4</c:v>
                </c:pt>
                <c:pt idx="453">
                  <c:v>-1.0512284284016381E-4</c:v>
                </c:pt>
                <c:pt idx="454">
                  <c:v>-1.022915827528515E-4</c:v>
                </c:pt>
                <c:pt idx="455">
                  <c:v>-9.9153019362794399E-5</c:v>
                </c:pt>
                <c:pt idx="456">
                  <c:v>-9.5705221160186823E-5</c:v>
                </c:pt>
                <c:pt idx="457">
                  <c:v>-8.7769163973862381E-5</c:v>
                </c:pt>
                <c:pt idx="458">
                  <c:v>-7.8783052804167242E-5</c:v>
                </c:pt>
                <c:pt idx="459">
                  <c:v>-7.3760109937872782E-5</c:v>
                </c:pt>
                <c:pt idx="460">
                  <c:v>-6.8416343973561186E-5</c:v>
                </c:pt>
                <c:pt idx="461">
                  <c:v>-6.2749823712935661E-5</c:v>
                </c:pt>
                <c:pt idx="462">
                  <c:v>-5.033127137435245E-5</c:v>
                </c:pt>
                <c:pt idx="463">
                  <c:v>-3.6817570971863848E-5</c:v>
                </c:pt>
                <c:pt idx="464">
                  <c:v>-2.9508307944072395E-5</c:v>
                </c:pt>
                <c:pt idx="465">
                  <c:v>-2.1864702172431737E-5</c:v>
                </c:pt>
                <c:pt idx="466">
                  <c:v>-1.3884822444300372E-5</c:v>
                </c:pt>
                <c:pt idx="467">
                  <c:v>3.2055075570614415E-6</c:v>
                </c:pt>
                <c:pt idx="468">
                  <c:v>2.1436064982984779E-5</c:v>
                </c:pt>
                <c:pt idx="469">
                  <c:v>3.0958184438868323E-5</c:v>
                </c:pt>
                <c:pt idx="470">
                  <c:v>4.0234601028433987E-5</c:v>
                </c:pt>
                <c:pt idx="471">
                  <c:v>4.9219786548460766E-5</c:v>
                </c:pt>
                <c:pt idx="472">
                  <c:v>6.6210190266853059E-5</c:v>
                </c:pt>
                <c:pt idx="473">
                  <c:v>8.2211382677214166E-5</c:v>
                </c:pt>
                <c:pt idx="474">
                  <c:v>8.9712786862872722E-5</c:v>
                </c:pt>
                <c:pt idx="475">
                  <c:v>9.6911909762323941E-5</c:v>
                </c:pt>
                <c:pt idx="476">
                  <c:v>1.0380690964306293E-4</c:v>
                </c:pt>
                <c:pt idx="477">
                  <c:v>1.1657399485982132E-4</c:v>
                </c:pt>
                <c:pt idx="478">
                  <c:v>1.2830884550735263E-4</c:v>
                </c:pt>
                <c:pt idx="479">
                  <c:v>1.3365560516175959E-4</c:v>
                </c:pt>
                <c:pt idx="480">
                  <c:v>1.3868719171312592E-4</c:v>
                </c:pt>
                <c:pt idx="481">
                  <c:v>1.434017635192977E-4</c:v>
                </c:pt>
                <c:pt idx="482">
                  <c:v>1.5176504584612515E-4</c:v>
                </c:pt>
                <c:pt idx="483">
                  <c:v>1.5905306932540079E-4</c:v>
                </c:pt>
                <c:pt idx="484">
                  <c:v>1.6215494201489127E-4</c:v>
                </c:pt>
                <c:pt idx="485">
                  <c:v>1.6492874989481625E-4</c:v>
                </c:pt>
                <c:pt idx="486">
                  <c:v>1.6737265129336629E-4</c:v>
                </c:pt>
                <c:pt idx="487">
                  <c:v>1.7115163757808942E-4</c:v>
                </c:pt>
                <c:pt idx="488">
                  <c:v>1.7381235817046369E-4</c:v>
                </c:pt>
                <c:pt idx="489">
                  <c:v>1.7416751409066888E-4</c:v>
                </c:pt>
                <c:pt idx="490">
                  <c:v>1.7425479299482089E-4</c:v>
                </c:pt>
                <c:pt idx="491">
                  <c:v>1.7472939272902653E-4</c:v>
                </c:pt>
                <c:pt idx="492">
                  <c:v>1.7698132096310212E-4</c:v>
                </c:pt>
                <c:pt idx="493">
                  <c:v>1.8054729544716774E-4</c:v>
                </c:pt>
                <c:pt idx="494">
                  <c:v>1.8299322187665594E-4</c:v>
                </c:pt>
                <c:pt idx="495">
                  <c:v>1.8584035843195685E-4</c:v>
                </c:pt>
                <c:pt idx="496">
                  <c:v>1.8909101997811856E-4</c:v>
                </c:pt>
                <c:pt idx="497">
                  <c:v>1.9694910736706796E-4</c:v>
                </c:pt>
                <c:pt idx="498">
                  <c:v>2.061752150123954E-4</c:v>
                </c:pt>
                <c:pt idx="499">
                  <c:v>2.1147822568361074E-4</c:v>
                </c:pt>
                <c:pt idx="500">
                  <c:v>2.171986508403812E-4</c:v>
                </c:pt>
                <c:pt idx="501">
                  <c:v>2.2333880573337177E-4</c:v>
                </c:pt>
                <c:pt idx="502">
                  <c:v>2.3702994233544173E-4</c:v>
                </c:pt>
                <c:pt idx="503">
                  <c:v>2.5214301900031752E-4</c:v>
                </c:pt>
                <c:pt idx="504">
                  <c:v>2.6041654565333368E-4</c:v>
                </c:pt>
                <c:pt idx="505">
                  <c:v>2.6912369146784475E-4</c:v>
                </c:pt>
                <c:pt idx="506">
                  <c:v>2.7826677115070064E-4</c:v>
                </c:pt>
                <c:pt idx="507">
                  <c:v>2.9801786283365487E-4</c:v>
                </c:pt>
                <c:pt idx="508">
                  <c:v>3.192447311767069E-4</c:v>
                </c:pt>
                <c:pt idx="509">
                  <c:v>3.3060220583447912E-4</c:v>
                </c:pt>
                <c:pt idx="510">
                  <c:v>3.4240950450230376E-4</c:v>
                </c:pt>
                <c:pt idx="511">
                  <c:v>3.5466894195376606E-4</c:v>
                </c:pt>
                <c:pt idx="512">
                  <c:v>3.6893892042419446E-4</c:v>
                </c:pt>
                <c:pt idx="513">
                  <c:v>3.7960675624460274E-4</c:v>
                </c:pt>
                <c:pt idx="514">
                  <c:v>3.8495138015003962E-4</c:v>
                </c:pt>
                <c:pt idx="515">
                  <c:v>3.9030235351278283E-4</c:v>
                </c:pt>
                <c:pt idx="516">
                  <c:v>3.9565970072837417E-4</c:v>
                </c:pt>
                <c:pt idx="517">
                  <c:v>4.0639621957372292E-4</c:v>
                </c:pt>
                <c:pt idx="518">
                  <c:v>4.1715332972703606E-4</c:v>
                </c:pt>
                <c:pt idx="519">
                  <c:v>4.225429213794186E-4</c:v>
                </c:pt>
                <c:pt idx="520">
                  <c:v>4.2793903658088108E-4</c:v>
                </c:pt>
                <c:pt idx="521">
                  <c:v>4.4417447770834102E-4</c:v>
                </c:pt>
                <c:pt idx="522">
                  <c:v>4.6045411971576362E-4</c:v>
                </c:pt>
                <c:pt idx="523">
                  <c:v>4.6589659827622282E-4</c:v>
                </c:pt>
                <c:pt idx="524">
                  <c:v>4.7134579948115556E-4</c:v>
                </c:pt>
                <c:pt idx="525">
                  <c:v>4.8226737373609267E-4</c:v>
                </c:pt>
                <c:pt idx="526">
                  <c:v>4.932103327191722E-4</c:v>
                </c:pt>
                <c:pt idx="527">
                  <c:v>5.0143889812624134E-4</c:v>
                </c:pt>
                <c:pt idx="528">
                  <c:v>5.0968054460115257E-4</c:v>
                </c:pt>
                <c:pt idx="529">
                  <c:v>5.2069832269479059E-4</c:v>
                </c:pt>
                <c:pt idx="530">
                  <c:v>5.3173785578673456E-4</c:v>
                </c:pt>
                <c:pt idx="531">
                  <c:v>5.3726967607746923E-4</c:v>
                </c:pt>
                <c:pt idx="532">
                  <c:v>5.4280854340938572E-4</c:v>
                </c:pt>
                <c:pt idx="533">
                  <c:v>5.4835448250231569E-4</c:v>
                </c:pt>
                <c:pt idx="534">
                  <c:v>5.5947091562991581E-4</c:v>
                </c:pt>
                <c:pt idx="535">
                  <c:v>5.7060945550058714E-4</c:v>
                </c:pt>
                <c:pt idx="536">
                  <c:v>5.761911273975299E-4</c:v>
                </c:pt>
                <c:pt idx="537">
                  <c:v>5.8178002071182402E-4</c:v>
                </c:pt>
                <c:pt idx="538">
                  <c:v>5.8737616012280512E-4</c:v>
                </c:pt>
                <c:pt idx="539">
                  <c:v>5.9859369948752467E-4</c:v>
                </c:pt>
                <c:pt idx="540">
                  <c:v>6.0983367876364138E-4</c:v>
                </c:pt>
                <c:pt idx="541">
                  <c:v>6.1546642322473733E-4</c:v>
                </c:pt>
                <c:pt idx="542">
                  <c:v>6.211065633579759E-4</c:v>
                </c:pt>
                <c:pt idx="543">
                  <c:v>6.2675412412638298E-4</c:v>
                </c:pt>
                <c:pt idx="544">
                  <c:v>6.3807522134967242E-4</c:v>
                </c:pt>
                <c:pt idx="545">
                  <c:v>6.4941907240712059E-4</c:v>
                </c:pt>
                <c:pt idx="546">
                  <c:v>6.5510411018904918E-4</c:v>
                </c:pt>
                <c:pt idx="547">
                  <c:v>6.6079671830333907E-4</c:v>
                </c:pt>
                <c:pt idx="548">
                  <c:v>6.664969214293814E-4</c:v>
                </c:pt>
                <c:pt idx="549">
                  <c:v>6.7792402827281638E-4</c:v>
                </c:pt>
                <c:pt idx="550">
                  <c:v>6.8937418294758859E-4</c:v>
                </c:pt>
                <c:pt idx="551">
                  <c:v>6.951127353757295E-4</c:v>
                </c:pt>
                <c:pt idx="552">
                  <c:v>7.0085903226984648E-4</c:v>
                </c:pt>
                <c:pt idx="553">
                  <c:v>7.0661309863354537E-4</c:v>
                </c:pt>
                <c:pt idx="554">
                  <c:v>7.18148667274819E-4</c:v>
                </c:pt>
                <c:pt idx="555">
                  <c:v>7.2970755751915499E-4</c:v>
                </c:pt>
                <c:pt idx="556">
                  <c:v>7.3550084531243869E-4</c:v>
                </c:pt>
                <c:pt idx="557">
                  <c:v>7.4130205211074779E-4</c:v>
                </c:pt>
                <c:pt idx="558">
                  <c:v>7.4711120259353077E-4</c:v>
                </c:pt>
                <c:pt idx="559">
                  <c:v>7.5875768551107129E-4</c:v>
                </c:pt>
                <c:pt idx="560">
                  <c:v>7.7042774282004621E-4</c:v>
                </c:pt>
                <c:pt idx="561">
                  <c:v>7.7627698690144414E-4</c:v>
                </c:pt>
                <c:pt idx="562">
                  <c:v>7.8213432440555253E-4</c:v>
                </c:pt>
                <c:pt idx="563">
                  <c:v>7.8799978013341973E-4</c:v>
                </c:pt>
                <c:pt idx="564">
                  <c:v>7.9975963000487003E-4</c:v>
                </c:pt>
                <c:pt idx="565">
                  <c:v>8.1154328559906314E-4</c:v>
                </c:pt>
                <c:pt idx="566">
                  <c:v>8.1744970689299741E-4</c:v>
                </c:pt>
                <c:pt idx="567">
                  <c:v>8.2336439618963019E-4</c:v>
                </c:pt>
                <c:pt idx="568">
                  <c:v>8.2928737816846969E-4</c:v>
                </c:pt>
                <c:pt idx="569">
                  <c:v>8.4116304794513649E-4</c:v>
                </c:pt>
                <c:pt idx="570">
                  <c:v>8.5306273245314807E-4</c:v>
                </c:pt>
                <c:pt idx="571">
                  <c:v>8.5902755225022835E-4</c:v>
                </c:pt>
                <c:pt idx="572">
                  <c:v>8.650008141844514E-4</c:v>
                </c:pt>
                <c:pt idx="573">
                  <c:v>8.7098254334058982E-4</c:v>
                </c:pt>
                <c:pt idx="574">
                  <c:v>8.8297648637629324E-4</c:v>
                </c:pt>
                <c:pt idx="575">
                  <c:v>8.9499463059751515E-4</c:v>
                </c:pt>
                <c:pt idx="576">
                  <c:v>9.0101906958200506E-4</c:v>
                </c:pt>
                <c:pt idx="577">
                  <c:v>9.0705212524353287E-4</c:v>
                </c:pt>
                <c:pt idx="578">
                  <c:v>9.1309382258585579E-4</c:v>
                </c:pt>
                <c:pt idx="579">
                  <c:v>9.2520849249600834E-4</c:v>
                </c:pt>
                <c:pt idx="580">
                  <c:v>9.3734752660961805E-4</c:v>
                </c:pt>
                <c:pt idx="581">
                  <c:v>9.4343280579150027E-4</c:v>
                </c:pt>
                <c:pt idx="582">
                  <c:v>9.4952687615001302E-4</c:v>
                </c:pt>
                <c:pt idx="583">
                  <c:v>9.5562976264842233E-4</c:v>
                </c:pt>
                <c:pt idx="584">
                  <c:v>9.6786761342614242E-4</c:v>
                </c:pt>
                <c:pt idx="585">
                  <c:v>9.8012996723981184E-4</c:v>
                </c:pt>
                <c:pt idx="586">
                  <c:v>9.8627730779272233E-4</c:v>
                </c:pt>
                <c:pt idx="587">
                  <c:v>9.9243361385998826E-4</c:v>
                </c:pt>
                <c:pt idx="588">
                  <c:v>9.985989103643842E-4</c:v>
                </c:pt>
                <c:pt idx="589">
                  <c:v>1.0109623963484222E-3</c:v>
                </c:pt>
                <c:pt idx="590">
                  <c:v>1.0233504995736456E-3</c:v>
                </c:pt>
                <c:pt idx="591">
                  <c:v>1.0295611224296697E-3</c:v>
                </c:pt>
                <c:pt idx="592">
                  <c:v>1.0357808848948627E-3</c:v>
                </c:pt>
                <c:pt idx="593">
                  <c:v>1.0420098125404065E-3</c:v>
                </c:pt>
                <c:pt idx="594">
                  <c:v>1.0545013884780301E-3</c:v>
                </c:pt>
                <c:pt idx="595">
                  <c:v>1.0670176702621227E-3</c:v>
                </c:pt>
                <c:pt idx="596">
                  <c:v>1.0732927961928699E-3</c:v>
                </c:pt>
                <c:pt idx="597">
                  <c:v>1.0795772365977774E-3</c:v>
                </c:pt>
                <c:pt idx="598">
                  <c:v>1.0858710160754998E-3</c:v>
                </c:pt>
                <c:pt idx="599">
                  <c:v>1.0984931369831762E-3</c:v>
                </c:pt>
                <c:pt idx="600">
                  <c:v>1.1111400263323732E-3</c:v>
                </c:pt>
                <c:pt idx="601">
                  <c:v>1.117480876273195E-3</c:v>
                </c:pt>
                <c:pt idx="602">
                  <c:v>1.1238312151886961E-3</c:v>
                </c:pt>
                <c:pt idx="603">
                  <c:v>1.1301910677991357E-3</c:v>
                </c:pt>
                <c:pt idx="604">
                  <c:v>1.1429461891613293E-3</c:v>
                </c:pt>
                <c:pt idx="605">
                  <c:v>1.1557261142963529E-3</c:v>
                </c:pt>
                <c:pt idx="606">
                  <c:v>1.16213390954899E-3</c:v>
                </c:pt>
                <c:pt idx="607">
                  <c:v>1.1685513679123574E-3</c:v>
                </c:pt>
                <c:pt idx="608">
                  <c:v>1.1749785146740765E-3</c:v>
                </c:pt>
                <c:pt idx="609">
                  <c:v>1.187869092129178E-3</c:v>
                </c:pt>
                <c:pt idx="610">
                  <c:v>1.200784481366759E-3</c:v>
                </c:pt>
                <c:pt idx="611">
                  <c:v>1.207260442626811E-3</c:v>
                </c:pt>
                <c:pt idx="612">
                  <c:v>1.2137462415391248E-3</c:v>
                </c:pt>
                <c:pt idx="613">
                  <c:v>1.2202419032292641E-3</c:v>
                </c:pt>
                <c:pt idx="614">
                  <c:v>1.2332703933230788E-3</c:v>
                </c:pt>
                <c:pt idx="615">
                  <c:v>1.2463236740794541E-3</c:v>
                </c:pt>
                <c:pt idx="616">
                  <c:v>1.2528690224900192E-3</c:v>
                </c:pt>
                <c:pt idx="617">
                  <c:v>1.2594243830541057E-3</c:v>
                </c:pt>
                <c:pt idx="618">
                  <c:v>1.2659897806136502E-3</c:v>
                </c:pt>
                <c:pt idx="619">
                  <c:v>1.2791586398378312E-3</c:v>
                </c:pt>
                <c:pt idx="620">
                  <c:v>1.2923522395904374E-3</c:v>
                </c:pt>
                <c:pt idx="621">
                  <c:v>1.298968196012724E-3</c:v>
                </c:pt>
                <c:pt idx="622">
                  <c:v>1.3055943390900479E-3</c:v>
                </c:pt>
                <c:pt idx="623">
                  <c:v>1.3122306936238584E-3</c:v>
                </c:pt>
                <c:pt idx="624">
                  <c:v>1.3255423791432791E-3</c:v>
                </c:pt>
                <c:pt idx="625">
                  <c:v>1.3388787244603712E-3</c:v>
                </c:pt>
                <c:pt idx="626">
                  <c:v>1.3455665101626282E-3</c:v>
                </c:pt>
                <c:pt idx="627">
                  <c:v>1.3522646565354176E-3</c:v>
                </c:pt>
                <c:pt idx="628">
                  <c:v>1.3589731890286017E-3</c:v>
                </c:pt>
                <c:pt idx="629">
                  <c:v>1.3724301584501254E-3</c:v>
                </c:pt>
                <c:pt idx="630">
                  <c:v>1.3859116760326074E-3</c:v>
                </c:pt>
                <c:pt idx="631">
                  <c:v>1.3926725114339312E-3</c:v>
                </c:pt>
                <c:pt idx="632">
                  <c:v>1.3994438826156813E-3</c:v>
                </c:pt>
                <c:pt idx="633">
                  <c:v>1.4062258138120545E-3</c:v>
                </c:pt>
                <c:pt idx="634">
                  <c:v>1.4198305251158744E-3</c:v>
                </c:pt>
                <c:pt idx="635">
                  <c:v>1.4334596406503917E-3</c:v>
                </c:pt>
                <c:pt idx="636">
                  <c:v>1.440294747225362E-3</c:v>
                </c:pt>
                <c:pt idx="637">
                  <c:v>1.4471405637588831E-3</c:v>
                </c:pt>
                <c:pt idx="638">
                  <c:v>1.4539971149714734E-3</c:v>
                </c:pt>
                <c:pt idx="639">
                  <c:v>1.4677520264969562E-3</c:v>
                </c:pt>
                <c:pt idx="640">
                  <c:v>1.4816734982504329E-3</c:v>
                </c:pt>
                <c:pt idx="641">
                  <c:v>1.4888592053683388E-3</c:v>
                </c:pt>
                <c:pt idx="642">
                  <c:v>1.4960414115006166E-3</c:v>
                </c:pt>
                <c:pt idx="643">
                  <c:v>1.5032200748671511E-3</c:v>
                </c:pt>
                <c:pt idx="644">
                  <c:v>1.5175716950706238E-3</c:v>
                </c:pt>
                <c:pt idx="645">
                  <c:v>1.5318984723270324E-3</c:v>
                </c:pt>
                <c:pt idx="646">
                  <c:v>1.5390587996610063E-3</c:v>
                </c:pt>
                <c:pt idx="647">
                  <c:v>1.5462153354530159E-3</c:v>
                </c:pt>
                <c:pt idx="648">
                  <c:v>1.5533680378823787E-3</c:v>
                </c:pt>
                <c:pt idx="649">
                  <c:v>1.5676671905257822E-3</c:v>
                </c:pt>
                <c:pt idx="650">
                  <c:v>1.5819396842053338E-3</c:v>
                </c:pt>
                <c:pt idx="651">
                  <c:v>1.5890725971306756E-3</c:v>
                </c:pt>
                <c:pt idx="652">
                  <c:v>1.596201427876363E-3</c:v>
                </c:pt>
                <c:pt idx="653">
                  <c:v>1.6033261343380047E-3</c:v>
                </c:pt>
                <c:pt idx="654">
                  <c:v>1.6175687617112429E-3</c:v>
                </c:pt>
                <c:pt idx="655">
                  <c:v>1.6317828902497656E-3</c:v>
                </c:pt>
                <c:pt idx="656">
                  <c:v>1.6388863537749202E-3</c:v>
                </c:pt>
                <c:pt idx="657">
                  <c:v>1.6459854443203312E-3</c:v>
                </c:pt>
                <c:pt idx="658">
                  <c:v>1.6530801202678457E-3</c:v>
                </c:pt>
                <c:pt idx="659">
                  <c:v>1.6672621642537223E-3</c:v>
                </c:pt>
                <c:pt idx="660">
                  <c:v>1.6814138459588174E-3</c:v>
                </c:pt>
                <c:pt idx="661">
                  <c:v>1.6884858255358658E-3</c:v>
                </c:pt>
                <c:pt idx="662">
                  <c:v>1.6955531410896385E-3</c:v>
                </c:pt>
                <c:pt idx="663">
                  <c:v>1.7026157512450815E-3</c:v>
                </c:pt>
                <c:pt idx="664">
                  <c:v>1.7167331537489452E-3</c:v>
                </c:pt>
                <c:pt idx="665">
                  <c:v>1.7308183077482341E-3</c:v>
                </c:pt>
                <c:pt idx="666">
                  <c:v>1.7378567679356405E-3</c:v>
                </c:pt>
                <c:pt idx="667">
                  <c:v>1.7448902738664126E-3</c:v>
                </c:pt>
                <c:pt idx="668">
                  <c:v>1.7519187835576011E-3</c:v>
                </c:pt>
                <c:pt idx="669">
                  <c:v>1.7659674857891672E-3</c:v>
                </c:pt>
                <c:pt idx="670">
                  <c:v>1.7799820309655334E-3</c:v>
                </c:pt>
                <c:pt idx="671">
                  <c:v>1.7869849374138244E-3</c:v>
                </c:pt>
                <c:pt idx="672">
                  <c:v>1.7939825984803111E-3</c:v>
                </c:pt>
                <c:pt idx="673">
                  <c:v>1.8009749728709014E-3</c:v>
                </c:pt>
                <c:pt idx="674">
                  <c:v>1.8149509159502007E-3</c:v>
                </c:pt>
                <c:pt idx="675">
                  <c:v>1.8288907718758414E-3</c:v>
                </c:pt>
                <c:pt idx="676">
                  <c:v>1.8358560895040748E-3</c:v>
                </c:pt>
                <c:pt idx="677">
                  <c:v>1.8428158708681834E-3</c:v>
                </c:pt>
                <c:pt idx="678">
                  <c:v>1.8497700750387475E-3</c:v>
                </c:pt>
                <c:pt idx="679">
                  <c:v>1.8636691997514655E-3</c:v>
                </c:pt>
                <c:pt idx="680">
                  <c:v>1.8775302861627171E-3</c:v>
                </c:pt>
                <c:pt idx="681">
                  <c:v>1.8844559800095019E-3</c:v>
                </c:pt>
                <c:pt idx="682">
                  <c:v>1.8913758471553162E-3</c:v>
                </c:pt>
                <c:pt idx="683">
                  <c:v>1.8982898461438926E-3</c:v>
                </c:pt>
                <c:pt idx="684">
                  <c:v>1.9121080926565893E-3</c:v>
                </c:pt>
                <c:pt idx="685">
                  <c:v>1.9258863298198716E-3</c:v>
                </c:pt>
                <c:pt idx="686">
                  <c:v>1.9327703649623543E-3</c:v>
                </c:pt>
                <c:pt idx="687">
                  <c:v>1.9396482828856912E-3</c:v>
                </c:pt>
                <c:pt idx="688">
                  <c:v>1.9465200418904345E-3</c:v>
                </c:pt>
                <c:pt idx="689">
                  <c:v>1.9602533501550967E-3</c:v>
                </c:pt>
                <c:pt idx="690">
                  <c:v>1.9739446585840576E-3</c:v>
                </c:pt>
                <c:pt idx="691">
                  <c:v>1.9807850003405693E-3</c:v>
                </c:pt>
                <c:pt idx="692">
                  <c:v>1.987618934075818E-3</c:v>
                </c:pt>
                <c:pt idx="693">
                  <c:v>1.994446418130842E-3</c:v>
                </c:pt>
                <c:pt idx="694">
                  <c:v>2.0080907277900948E-3</c:v>
                </c:pt>
                <c:pt idx="695">
                  <c:v>2.0216910284215767E-3</c:v>
                </c:pt>
                <c:pt idx="696">
                  <c:v>2.0352826585016254E-3</c:v>
                </c:pt>
                <c:pt idx="697">
                  <c:v>2.0556059809428468E-3</c:v>
                </c:pt>
                <c:pt idx="698">
                  <c:v>2.0691111951638055E-3</c:v>
                </c:pt>
                <c:pt idx="699">
                  <c:v>2.0792338977763639E-3</c:v>
                </c:pt>
                <c:pt idx="700">
                  <c:v>2.0893307357195824E-3</c:v>
                </c:pt>
                <c:pt idx="701">
                  <c:v>2.1027848651036761E-3</c:v>
                </c:pt>
                <c:pt idx="702">
                  <c:v>2.1161909145884917E-3</c:v>
                </c:pt>
                <c:pt idx="703">
                  <c:v>2.122887966538132E-3</c:v>
                </c:pt>
                <c:pt idx="704">
                  <c:v>2.1295777384637868E-3</c:v>
                </c:pt>
                <c:pt idx="705">
                  <c:v>2.1362601887063787E-3</c:v>
                </c:pt>
                <c:pt idx="706">
                  <c:v>2.1496131356701096E-3</c:v>
                </c:pt>
                <c:pt idx="707">
                  <c:v>2.1629159424605389E-3</c:v>
                </c:pt>
                <c:pt idx="708">
                  <c:v>2.1695611615087174E-3</c:v>
                </c:pt>
                <c:pt idx="709">
                  <c:v>2.176198809689214E-3</c:v>
                </c:pt>
                <c:pt idx="710">
                  <c:v>2.1828288455455337E-3</c:v>
                </c:pt>
                <c:pt idx="711">
                  <c:v>2.1960765479747029E-3</c:v>
                </c:pt>
                <c:pt idx="712">
                  <c:v>2.2092720349375138E-3</c:v>
                </c:pt>
                <c:pt idx="713">
                  <c:v>2.2158633860286008E-3</c:v>
                </c:pt>
                <c:pt idx="714">
                  <c:v>2.2224468756917256E-3</c:v>
                </c:pt>
                <c:pt idx="715">
                  <c:v>2.2290224622272163E-3</c:v>
                </c:pt>
                <c:pt idx="716">
                  <c:v>2.2421608574479724E-3</c:v>
                </c:pt>
                <c:pt idx="717">
                  <c:v>2.2552449473947416E-3</c:v>
                </c:pt>
                <c:pt idx="718">
                  <c:v>2.2617803958766124E-3</c:v>
                </c:pt>
                <c:pt idx="719">
                  <c:v>2.2683076919647605E-3</c:v>
                </c:pt>
                <c:pt idx="720">
                  <c:v>2.2748267944052393E-3</c:v>
                </c:pt>
                <c:pt idx="721">
                  <c:v>2.287851819443664E-3</c:v>
                </c:pt>
                <c:pt idx="722">
                  <c:v>2.3008204359654997E-3</c:v>
                </c:pt>
                <c:pt idx="723">
                  <c:v>2.3072979468196282E-3</c:v>
                </c:pt>
                <c:pt idx="724">
                  <c:v>2.3137670146787474E-3</c:v>
                </c:pt>
                <c:pt idx="725">
                  <c:v>2.3202275980052128E-3</c:v>
                </c:pt>
                <c:pt idx="726">
                  <c:v>2.3331351892126369E-3</c:v>
                </c:pt>
                <c:pt idx="727">
                  <c:v>2.3459842565687547E-3</c:v>
                </c:pt>
                <c:pt idx="728">
                  <c:v>2.352401794734445E-3</c:v>
                </c:pt>
                <c:pt idx="729">
                  <c:v>2.3588105993036092E-3</c:v>
                </c:pt>
                <c:pt idx="730">
                  <c:v>2.365210628819617E-3</c:v>
                </c:pt>
                <c:pt idx="731">
                  <c:v>2.3779967222009846E-3</c:v>
                </c:pt>
                <c:pt idx="732">
                  <c:v>2.3907221646258113E-3</c:v>
                </c:pt>
                <c:pt idx="733">
                  <c:v>2.397077695446006E-3</c:v>
                </c:pt>
                <c:pt idx="734">
                  <c:v>2.403424201986885E-3</c:v>
                </c:pt>
                <c:pt idx="735">
                  <c:v>2.4097616425486456E-3</c:v>
                </c:pt>
                <c:pt idx="736">
                  <c:v>2.4224221736187422E-3</c:v>
                </c:pt>
                <c:pt idx="737">
                  <c:v>2.4350199162763513E-3</c:v>
                </c:pt>
                <c:pt idx="738">
                  <c:v>2.4413114046872037E-3</c:v>
                </c:pt>
                <c:pt idx="739">
                  <c:v>2.4475935781762587E-3</c:v>
                </c:pt>
                <c:pt idx="740">
                  <c:v>2.4538663952057755E-3</c:v>
                </c:pt>
                <c:pt idx="741">
                  <c:v>2.4663972988326296E-3</c:v>
                </c:pt>
                <c:pt idx="742">
                  <c:v>2.4788632669199154E-3</c:v>
                </c:pt>
                <c:pt idx="743">
                  <c:v>2.4850886784639342E-3</c:v>
                </c:pt>
                <c:pt idx="744">
                  <c:v>2.491304483916653E-3</c:v>
                </c:pt>
                <c:pt idx="745">
                  <c:v>2.4975106423886831E-3</c:v>
                </c:pt>
                <c:pt idx="746">
                  <c:v>2.5099078530293824E-3</c:v>
                </c:pt>
                <c:pt idx="747">
                  <c:v>2.5222379728372045E-3</c:v>
                </c:pt>
                <c:pt idx="748">
                  <c:v>2.5283952722449715E-3</c:v>
                </c:pt>
                <c:pt idx="749">
                  <c:v>2.5345426749185419E-3</c:v>
                </c:pt>
                <c:pt idx="750">
                  <c:v>2.5406801399684986E-3</c:v>
                </c:pt>
                <c:pt idx="751">
                  <c:v>2.5529395915275146E-3</c:v>
                </c:pt>
                <c:pt idx="752">
                  <c:v>2.5651297895289654E-3</c:v>
                </c:pt>
                <c:pt idx="753">
                  <c:v>2.571216941853853E-3</c:v>
                </c:pt>
                <c:pt idx="754">
                  <c:v>2.5772939070851184E-3</c:v>
                </c:pt>
                <c:pt idx="755">
                  <c:v>2.5833606436038901E-3</c:v>
                </c:pt>
                <c:pt idx="756">
                  <c:v>2.5954782695622896E-3</c:v>
                </c:pt>
                <c:pt idx="757">
                  <c:v>2.6075244728510256E-3</c:v>
                </c:pt>
                <c:pt idx="758">
                  <c:v>2.6135394433476808E-3</c:v>
                </c:pt>
                <c:pt idx="759">
                  <c:v>2.6195439359858633E-3</c:v>
                </c:pt>
                <c:pt idx="760">
                  <c:v>2.6255379092682456E-3</c:v>
                </c:pt>
                <c:pt idx="761">
                  <c:v>2.6375096423003667E-3</c:v>
                </c:pt>
                <c:pt idx="762">
                  <c:v>2.6494077786094411E-3</c:v>
                </c:pt>
                <c:pt idx="763">
                  <c:v>2.6553485322880783E-3</c:v>
                </c:pt>
                <c:pt idx="764">
                  <c:v>2.6612785174242601E-3</c:v>
                </c:pt>
                <c:pt idx="765">
                  <c:v>2.6671976927637752E-3</c:v>
                </c:pt>
                <c:pt idx="766">
                  <c:v>2.6790194650165786E-3</c:v>
                </c:pt>
                <c:pt idx="767">
                  <c:v>2.6908586889597855E-3</c:v>
                </c:pt>
                <c:pt idx="768">
                  <c:v>2.696918325077494E-3</c:v>
                </c:pt>
                <c:pt idx="769">
                  <c:v>2.7029799575148152E-3</c:v>
                </c:pt>
                <c:pt idx="770">
                  <c:v>2.7212194577439751E-3</c:v>
                </c:pt>
                <c:pt idx="771">
                  <c:v>2.7393918928795315E-3</c:v>
                </c:pt>
                <c:pt idx="772">
                  <c:v>2.7454676090143747E-3</c:v>
                </c:pt>
                <c:pt idx="773">
                  <c:v>2.7515453527142434E-3</c:v>
                </c:pt>
                <c:pt idx="774">
                  <c:v>2.7637285454521873E-3</c:v>
                </c:pt>
                <c:pt idx="775">
                  <c:v>2.7758766838103053E-3</c:v>
                </c:pt>
                <c:pt idx="776">
                  <c:v>2.781964625272984E-3</c:v>
                </c:pt>
                <c:pt idx="777">
                  <c:v>2.7880546176841186E-3</c:v>
                </c:pt>
                <c:pt idx="778">
                  <c:v>2.7941466656230987E-3</c:v>
                </c:pt>
                <c:pt idx="779">
                  <c:v>2.8063592085642102E-3</c:v>
                </c:pt>
                <c:pt idx="780">
                  <c:v>2.818535487873705E-3</c:v>
                </c:pt>
                <c:pt idx="781">
                  <c:v>2.8246378708366602E-3</c:v>
                </c:pt>
                <c:pt idx="782">
                  <c:v>2.8307423325893443E-3</c:v>
                </c:pt>
                <c:pt idx="783">
                  <c:v>2.8460472024384761E-3</c:v>
                </c:pt>
                <c:pt idx="784">
                  <c:v>2.8612959613920795E-3</c:v>
                </c:pt>
                <c:pt idx="785">
                  <c:v>2.8674129786370787E-3</c:v>
                </c:pt>
                <c:pt idx="786">
                  <c:v>2.8735321021078715E-3</c:v>
                </c:pt>
                <c:pt idx="787">
                  <c:v>2.8796533359786197E-3</c:v>
                </c:pt>
                <c:pt idx="788">
                  <c:v>2.8919257703142994E-3</c:v>
                </c:pt>
                <c:pt idx="789">
                  <c:v>2.9041594529468926E-3</c:v>
                </c:pt>
                <c:pt idx="790">
                  <c:v>2.9102912970127648E-3</c:v>
                </c:pt>
                <c:pt idx="791">
                  <c:v>2.9164252751457632E-3</c:v>
                </c:pt>
                <c:pt idx="792">
                  <c:v>2.9225613910337685E-3</c:v>
                </c:pt>
                <c:pt idx="793">
                  <c:v>2.9348643665968966E-3</c:v>
                </c:pt>
                <c:pt idx="794">
                  <c:v>2.9471273112020931E-3</c:v>
                </c:pt>
                <c:pt idx="795">
                  <c:v>2.9532741751141598E-3</c:v>
                </c:pt>
                <c:pt idx="796">
                  <c:v>2.9594232003673825E-3</c:v>
                </c:pt>
                <c:pt idx="797">
                  <c:v>2.9655743909333112E-3</c:v>
                </c:pt>
                <c:pt idx="798">
                  <c:v>2.9779083048944123E-3</c:v>
                </c:pt>
                <c:pt idx="799">
                  <c:v>2.9902008852688415E-3</c:v>
                </c:pt>
                <c:pt idx="800">
                  <c:v>2.9963629613637272E-3</c:v>
                </c:pt>
                <c:pt idx="801">
                  <c:v>3.0025272265195892E-3</c:v>
                </c:pt>
                <c:pt idx="802">
                  <c:v>3.0086936845053641E-3</c:v>
                </c:pt>
                <c:pt idx="803">
                  <c:v>3.0210589340534731E-3</c:v>
                </c:pt>
                <c:pt idx="804">
                  <c:v>3.0333815235303228E-3</c:v>
                </c:pt>
                <c:pt idx="805">
                  <c:v>3.0395590046311469E-3</c:v>
                </c:pt>
                <c:pt idx="806">
                  <c:v>3.0457387023101789E-3</c:v>
                </c:pt>
                <c:pt idx="807">
                  <c:v>3.0519206201337391E-3</c:v>
                </c:pt>
                <c:pt idx="808">
                  <c:v>3.0643176029926306E-3</c:v>
                </c:pt>
                <c:pt idx="809">
                  <c:v>3.076670574614331E-3</c:v>
                </c:pt>
                <c:pt idx="810">
                  <c:v>3.0828636535849452E-3</c:v>
                </c:pt>
                <c:pt idx="811">
                  <c:v>3.0890589764484095E-3</c:v>
                </c:pt>
                <c:pt idx="812">
                  <c:v>3.0952565471357627E-3</c:v>
                </c:pt>
                <c:pt idx="813">
                  <c:v>3.1076856603646772E-3</c:v>
                </c:pt>
                <c:pt idx="814">
                  <c:v>3.1200693877174619E-3</c:v>
                </c:pt>
                <c:pt idx="815">
                  <c:v>3.1262782570166915E-3</c:v>
                </c:pt>
                <c:pt idx="816">
                  <c:v>3.1324893976450146E-3</c:v>
                </c:pt>
                <c:pt idx="817">
                  <c:v>3.1387028137766183E-3</c:v>
                </c:pt>
                <c:pt idx="818">
                  <c:v>3.1511644551240189E-3</c:v>
                </c:pt>
                <c:pt idx="819">
                  <c:v>3.1635793113488878E-3</c:v>
                </c:pt>
                <c:pt idx="820">
                  <c:v>3.1698041635573404E-3</c:v>
                </c:pt>
                <c:pt idx="821">
                  <c:v>3.1760313146932564E-3</c:v>
                </c:pt>
                <c:pt idx="822">
                  <c:v>3.1822607690523987E-3</c:v>
                </c:pt>
                <c:pt idx="823">
                  <c:v>3.194755336067417E-3</c:v>
                </c:pt>
                <c:pt idx="824">
                  <c:v>3.2072016940192672E-3</c:v>
                </c:pt>
                <c:pt idx="825">
                  <c:v>3.2134427220014317E-3</c:v>
                </c:pt>
                <c:pt idx="826">
                  <c:v>3.2196860764689356E-3</c:v>
                </c:pt>
                <c:pt idx="827">
                  <c:v>3.225931761474404E-3</c:v>
                </c:pt>
                <c:pt idx="828">
                  <c:v>3.2384596520501469E-3</c:v>
                </c:pt>
                <c:pt idx="829">
                  <c:v>3.2509378846865169E-3</c:v>
                </c:pt>
                <c:pt idx="830">
                  <c:v>3.2571952811044766E-3</c:v>
                </c:pt>
                <c:pt idx="831">
                  <c:v>3.2634550314441114E-3</c:v>
                </c:pt>
                <c:pt idx="832">
                  <c:v>3.269717139879621E-3</c:v>
                </c:pt>
                <c:pt idx="833">
                  <c:v>3.282278751904971E-3</c:v>
                </c:pt>
                <c:pt idx="834">
                  <c:v>3.294789232188487E-3</c:v>
                </c:pt>
                <c:pt idx="835">
                  <c:v>3.301063189542445E-3</c:v>
                </c:pt>
                <c:pt idx="836">
                  <c:v>3.30733952841654E-3</c:v>
                </c:pt>
                <c:pt idx="837">
                  <c:v>3.3136182530660247E-3</c:v>
                </c:pt>
                <c:pt idx="838">
                  <c:v>3.3262139844826935E-3</c:v>
                </c:pt>
                <c:pt idx="839">
                  <c:v>3.3387570849592995E-3</c:v>
                </c:pt>
                <c:pt idx="840">
                  <c:v>3.3450477960738673E-3</c:v>
                </c:pt>
                <c:pt idx="841">
                  <c:v>3.3513409163475889E-3</c:v>
                </c:pt>
                <c:pt idx="842">
                  <c:v>3.3576364497115308E-3</c:v>
                </c:pt>
                <c:pt idx="843">
                  <c:v>3.3702666985846361E-3</c:v>
                </c:pt>
                <c:pt idx="844">
                  <c:v>3.3828427920829817E-3</c:v>
                </c:pt>
                <c:pt idx="845">
                  <c:v>3.3891504494587975E-3</c:v>
                </c:pt>
                <c:pt idx="846">
                  <c:v>3.3954605437138633E-3</c:v>
                </c:pt>
                <c:pt idx="847">
                  <c:v>3.4017730784550579E-3</c:v>
                </c:pt>
                <c:pt idx="848">
                  <c:v>3.4144382431382835E-3</c:v>
                </c:pt>
                <c:pt idx="849">
                  <c:v>3.4270477018751356E-3</c:v>
                </c:pt>
                <c:pt idx="850">
                  <c:v>3.4333724985398679E-3</c:v>
                </c:pt>
                <c:pt idx="851">
                  <c:v>3.439699759358214E-3</c:v>
                </c:pt>
                <c:pt idx="852">
                  <c:v>3.4460294881396773E-3</c:v>
                </c:pt>
                <c:pt idx="853">
                  <c:v>3.4587299669541485E-3</c:v>
                </c:pt>
                <c:pt idx="854">
                  <c:v>3.4713731634228554E-3</c:v>
                </c:pt>
                <c:pt idx="855">
                  <c:v>3.4777152917965337E-3</c:v>
                </c:pt>
                <c:pt idx="856">
                  <c:v>3.4840599119629377E-3</c:v>
                </c:pt>
                <c:pt idx="857">
                  <c:v>3.4904070275694789E-3</c:v>
                </c:pt>
                <c:pt idx="858">
                  <c:v>3.5031432188338718E-3</c:v>
                </c:pt>
                <c:pt idx="859">
                  <c:v>3.5158205253284971E-3</c:v>
                </c:pt>
                <c:pt idx="860">
                  <c:v>3.5221801782366132E-3</c:v>
                </c:pt>
                <c:pt idx="861">
                  <c:v>3.5285423503334532E-3</c:v>
                </c:pt>
                <c:pt idx="862">
                  <c:v>3.534907045388007E-3</c:v>
                </c:pt>
                <c:pt idx="863">
                  <c:v>3.5476793477053313E-3</c:v>
                </c:pt>
                <c:pt idx="864">
                  <c:v>3.5603911363985916E-3</c:v>
                </c:pt>
                <c:pt idx="865">
                  <c:v>3.5667685063831907E-3</c:v>
                </c:pt>
                <c:pt idx="866">
                  <c:v>3.5731484231146427E-3</c:v>
                </c:pt>
                <c:pt idx="867">
                  <c:v>3.5795308904024627E-3</c:v>
                </c:pt>
                <c:pt idx="868">
                  <c:v>3.5923397023660091E-3</c:v>
                </c:pt>
                <c:pt idx="869">
                  <c:v>3.6050863453196639E-3</c:v>
                </c:pt>
                <c:pt idx="870">
                  <c:v>3.6114816250445896E-3</c:v>
                </c:pt>
                <c:pt idx="871">
                  <c:v>3.6178794791150511E-3</c:v>
                </c:pt>
                <c:pt idx="872">
                  <c:v>3.6242799113810928E-3</c:v>
                </c:pt>
                <c:pt idx="873">
                  <c:v>3.6371256317261698E-3</c:v>
                </c:pt>
                <c:pt idx="874">
                  <c:v>3.6499075008608606E-3</c:v>
                </c:pt>
                <c:pt idx="875">
                  <c:v>3.6563208830307056E-3</c:v>
                </c:pt>
                <c:pt idx="876">
                  <c:v>3.6627368670637535E-3</c:v>
                </c:pt>
                <c:pt idx="877">
                  <c:v>3.6691554567290056E-3</c:v>
                </c:pt>
                <c:pt idx="878">
                  <c:v>3.6820384846197717E-3</c:v>
                </c:pt>
                <c:pt idx="879">
                  <c:v>3.6948559516713415E-3</c:v>
                </c:pt>
                <c:pt idx="880">
                  <c:v>3.7012876290719722E-3</c:v>
                </c:pt>
                <c:pt idx="881">
                  <c:v>3.7077219357724588E-3</c:v>
                </c:pt>
                <c:pt idx="882">
                  <c:v>3.7141588757039026E-3</c:v>
                </c:pt>
                <c:pt idx="883">
                  <c:v>3.7270796099125609E-3</c:v>
                </c:pt>
                <c:pt idx="884">
                  <c:v>3.7399330466044781E-3</c:v>
                </c:pt>
                <c:pt idx="885">
                  <c:v>3.7463832118193713E-3</c:v>
                </c:pt>
                <c:pt idx="886">
                  <c:v>3.7528360338518522E-3</c:v>
                </c:pt>
                <c:pt idx="887">
                  <c:v>3.7592915166735534E-3</c:v>
                </c:pt>
                <c:pt idx="888">
                  <c:v>3.7722503564615747E-3</c:v>
                </c:pt>
                <c:pt idx="889">
                  <c:v>3.7851401343936739E-3</c:v>
                </c:pt>
                <c:pt idx="890">
                  <c:v>3.7916089800875824E-3</c:v>
                </c:pt>
                <c:pt idx="891">
                  <c:v>3.7980805101573692E-3</c:v>
                </c:pt>
                <c:pt idx="892">
                  <c:v>3.8045547285341457E-3</c:v>
                </c:pt>
                <c:pt idx="893">
                  <c:v>3.8175520731827143E-3</c:v>
                </c:pt>
                <c:pt idx="894">
                  <c:v>3.8304785636523717E-3</c:v>
                </c:pt>
                <c:pt idx="895">
                  <c:v>3.8369662826118521E-3</c:v>
                </c:pt>
                <c:pt idx="896">
                  <c:v>3.8434567133434376E-3</c:v>
                </c:pt>
                <c:pt idx="897">
                  <c:v>3.8499498600213893E-3</c:v>
                </c:pt>
                <c:pt idx="898">
                  <c:v>3.8629861088616511E-3</c:v>
                </c:pt>
                <c:pt idx="899">
                  <c:v>3.875949683360351E-3</c:v>
                </c:pt>
                <c:pt idx="900">
                  <c:v>3.8824564680480012E-3</c:v>
                </c:pt>
                <c:pt idx="901">
                  <c:v>3.8889659922282088E-3</c:v>
                </c:pt>
                <c:pt idx="902">
                  <c:v>3.8954782598320946E-3</c:v>
                </c:pt>
                <c:pt idx="903">
                  <c:v>3.9085538124375378E-3</c:v>
                </c:pt>
                <c:pt idx="904">
                  <c:v>3.9215548420532629E-3</c:v>
                </c:pt>
                <c:pt idx="905">
                  <c:v>3.928080885337153E-3</c:v>
                </c:pt>
                <c:pt idx="906">
                  <c:v>3.934609695590942E-3</c:v>
                </c:pt>
                <c:pt idx="907">
                  <c:v>3.9411412766647081E-3</c:v>
                </c:pt>
                <c:pt idx="908">
                  <c:v>3.9542565327868985E-3</c:v>
                </c:pt>
                <c:pt idx="909">
                  <c:v>3.9672953885925861E-3</c:v>
                </c:pt>
                <c:pt idx="910">
                  <c:v>3.9738408830573549E-3</c:v>
                </c:pt>
                <c:pt idx="911">
                  <c:v>3.9803891720909699E-3</c:v>
                </c:pt>
                <c:pt idx="912">
                  <c:v>3.9869402593814187E-3</c:v>
                </c:pt>
                <c:pt idx="913">
                  <c:v>4.0000956187506813E-3</c:v>
                </c:pt>
                <c:pt idx="914">
                  <c:v>4.0131726716793594E-3</c:v>
                </c:pt>
                <c:pt idx="915">
                  <c:v>4.0197378100719772E-3</c:v>
                </c:pt>
                <c:pt idx="916">
                  <c:v>4.0263057704298041E-3</c:v>
                </c:pt>
                <c:pt idx="917">
                  <c:v>4.0328765567650224E-3</c:v>
                </c:pt>
                <c:pt idx="918">
                  <c:v>4.0460724192018229E-3</c:v>
                </c:pt>
                <c:pt idx="919">
                  <c:v>4.059188040056806E-3</c:v>
                </c:pt>
                <c:pt idx="920">
                  <c:v>4.0657730149623863E-3</c:v>
                </c:pt>
                <c:pt idx="921">
                  <c:v>4.072360839553763E-3</c:v>
                </c:pt>
                <c:pt idx="922">
                  <c:v>4.0789515173568361E-3</c:v>
                </c:pt>
                <c:pt idx="923">
                  <c:v>4.0921882831128301E-3</c:v>
                </c:pt>
                <c:pt idx="924">
                  <c:v>4.1053428424292953E-3</c:v>
                </c:pt>
                <c:pt idx="925">
                  <c:v>4.1119478467168593E-3</c:v>
                </c:pt>
                <c:pt idx="926">
                  <c:v>4.1185557279245525E-3</c:v>
                </c:pt>
                <c:pt idx="927">
                  <c:v>4.125166490226667E-3</c:v>
                </c:pt>
                <c:pt idx="928">
                  <c:v>4.1384445592315957E-3</c:v>
                </c:pt>
                <c:pt idx="929">
                  <c:v>4.1516384276649755E-3</c:v>
                </c:pt>
                <c:pt idx="930">
                  <c:v>4.1582636538390685E-3</c:v>
                </c:pt>
                <c:pt idx="931">
                  <c:v>4.1648917845729001E-3</c:v>
                </c:pt>
                <c:pt idx="932">
                  <c:v>4.1715228237976217E-3</c:v>
                </c:pt>
                <c:pt idx="933">
                  <c:v>4.1848425965677486E-3</c:v>
                </c:pt>
                <c:pt idx="934">
                  <c:v>4.1980761445121152E-3</c:v>
                </c:pt>
                <c:pt idx="935">
                  <c:v>4.2047217852396214E-3</c:v>
                </c:pt>
                <c:pt idx="936">
                  <c:v>4.2113703581259862E-3</c:v>
                </c:pt>
                <c:pt idx="937">
                  <c:v>4.2180218670213173E-3</c:v>
                </c:pt>
                <c:pt idx="938">
                  <c:v>4.2313837439468937E-3</c:v>
                </c:pt>
                <c:pt idx="939">
                  <c:v>4.2446573415991125E-3</c:v>
                </c:pt>
                <c:pt idx="940">
                  <c:v>4.2513235896687335E-3</c:v>
                </c:pt>
                <c:pt idx="941">
                  <c:v>4.2579927972126981E-3</c:v>
                </c:pt>
                <c:pt idx="942">
                  <c:v>4.2646649685268859E-3</c:v>
                </c:pt>
                <c:pt idx="943">
                  <c:v>4.2780693503213455E-3</c:v>
                </c:pt>
                <c:pt idx="944">
                  <c:v>4.2913833676776524E-3</c:v>
                </c:pt>
                <c:pt idx="945">
                  <c:v>4.2980704157162377E-3</c:v>
                </c:pt>
                <c:pt idx="946">
                  <c:v>4.3047604508688816E-3</c:v>
                </c:pt>
                <c:pt idx="947">
                  <c:v>4.3114534771883208E-3</c:v>
                </c:pt>
                <c:pt idx="948">
                  <c:v>4.3249007644864754E-3</c:v>
                </c:pt>
                <c:pt idx="949">
                  <c:v>4.3382555717037625E-3</c:v>
                </c:pt>
                <c:pt idx="950">
                  <c:v>4.3449636123384103E-3</c:v>
                </c:pt>
                <c:pt idx="951">
                  <c:v>4.3516746676863401E-3</c:v>
                </c:pt>
                <c:pt idx="952">
                  <c:v>4.3685458397403837E-3</c:v>
                </c:pt>
                <c:pt idx="953">
                  <c:v>4.3852753021489171E-3</c:v>
                </c:pt>
                <c:pt idx="954">
                  <c:v>4.3920045281690689E-3</c:v>
                </c:pt>
                <c:pt idx="955">
                  <c:v>4.3987367963801921E-3</c:v>
                </c:pt>
                <c:pt idx="956">
                  <c:v>4.4156628390302774E-3</c:v>
                </c:pt>
                <c:pt idx="957">
                  <c:v>4.4324439080536734E-3</c:v>
                </c:pt>
                <c:pt idx="958">
                  <c:v>4.4391945119653525E-3</c:v>
                </c:pt>
                <c:pt idx="959">
                  <c:v>4.4459481857888729E-3</c:v>
                </c:pt>
                <c:pt idx="960">
                  <c:v>4.4527049330501745E-3</c:v>
                </c:pt>
                <c:pt idx="961">
                  <c:v>4.4662833431626794E-3</c:v>
                </c:pt>
                <c:pt idx="962">
                  <c:v>4.479762737933532E-3</c:v>
                </c:pt>
                <c:pt idx="963">
                  <c:v>4.4865349126482559E-3</c:v>
                </c:pt>
                <c:pt idx="964">
                  <c:v>4.4933101845499607E-3</c:v>
                </c:pt>
                <c:pt idx="965">
                  <c:v>4.5000885576508814E-3</c:v>
                </c:pt>
                <c:pt idx="966">
                  <c:v>4.513711477737394E-3</c:v>
                </c:pt>
                <c:pt idx="967">
                  <c:v>4.5272331407515236E-3</c:v>
                </c:pt>
                <c:pt idx="968">
                  <c:v>4.5340270787352973E-3</c:v>
                </c:pt>
                <c:pt idx="969">
                  <c:v>4.5408241415864697E-3</c:v>
                </c:pt>
                <c:pt idx="970">
                  <c:v>4.5476243330741344E-3</c:v>
                </c:pt>
                <c:pt idx="971">
                  <c:v>4.5612921647120788E-3</c:v>
                </c:pt>
                <c:pt idx="972">
                  <c:v>4.5748564650266955E-3</c:v>
                </c:pt>
                <c:pt idx="973">
                  <c:v>4.5816723590699718E-3</c:v>
                </c:pt>
                <c:pt idx="974">
                  <c:v>4.5884914054990034E-3</c:v>
                </c:pt>
                <c:pt idx="975">
                  <c:v>4.5953136081639404E-3</c:v>
                </c:pt>
                <c:pt idx="976">
                  <c:v>4.6090267529542966E-3</c:v>
                </c:pt>
                <c:pt idx="977">
                  <c:v>4.6226340597256485E-3</c:v>
                </c:pt>
                <c:pt idx="978">
                  <c:v>4.6294721024975642E-3</c:v>
                </c:pt>
                <c:pt idx="979">
                  <c:v>4.6363133251736298E-3</c:v>
                </c:pt>
                <c:pt idx="980">
                  <c:v>4.6431577316039998E-3</c:v>
                </c:pt>
                <c:pt idx="981">
                  <c:v>4.6569165913910322E-3</c:v>
                </c:pt>
                <c:pt idx="982">
                  <c:v>4.6705672734925919E-3</c:v>
                </c:pt>
                <c:pt idx="983">
                  <c:v>4.677427657703067E-3</c:v>
                </c:pt>
                <c:pt idx="984">
                  <c:v>4.6842912492955982E-3</c:v>
                </c:pt>
                <c:pt idx="985">
                  <c:v>4.6911580521203471E-3</c:v>
                </c:pt>
                <c:pt idx="986">
                  <c:v>4.7049630289547053E-3</c:v>
                </c:pt>
                <c:pt idx="987">
                  <c:v>4.7186574551761687E-3</c:v>
                </c:pt>
                <c:pt idx="988">
                  <c:v>4.7255403734138089E-3</c:v>
                </c:pt>
                <c:pt idx="989">
                  <c:v>4.7324265267140722E-3</c:v>
                </c:pt>
                <c:pt idx="990">
                  <c:v>4.739315918643453E-3</c:v>
                </c:pt>
                <c:pt idx="991">
                  <c:v>4.7531674145291601E-3</c:v>
                </c:pt>
                <c:pt idx="992">
                  <c:v>4.7669059534242242E-3</c:v>
                </c:pt>
                <c:pt idx="993">
                  <c:v>4.7738115985210446E-3</c:v>
                </c:pt>
                <c:pt idx="994">
                  <c:v>4.780720505996372E-3</c:v>
                </c:pt>
                <c:pt idx="995">
                  <c:v>4.7876326798219505E-3</c:v>
                </c:pt>
                <c:pt idx="996">
                  <c:v>4.8015310970577737E-3</c:v>
                </c:pt>
                <c:pt idx="997">
                  <c:v>4.8153141171295866E-3</c:v>
                </c:pt>
                <c:pt idx="998">
                  <c:v>4.8222426816341936E-3</c:v>
                </c:pt>
                <c:pt idx="999">
                  <c:v>4.8291745361169003E-3</c:v>
                </c:pt>
                <c:pt idx="1000">
                  <c:v>4.8361096843873583E-3</c:v>
                </c:pt>
                <c:pt idx="1001">
                  <c:v>4.8500554254489302E-3</c:v>
                </c:pt>
                <c:pt idx="1002">
                  <c:v>4.8638832950248338E-3</c:v>
                </c:pt>
                <c:pt idx="1003">
                  <c:v>4.8708349716076729E-3</c:v>
                </c:pt>
                <c:pt idx="1004">
                  <c:v>4.877789965727717E-3</c:v>
                </c:pt>
                <c:pt idx="1005">
                  <c:v>4.8847482811946244E-3</c:v>
                </c:pt>
                <c:pt idx="1006">
                  <c:v>4.8987417486706184E-3</c:v>
                </c:pt>
                <c:pt idx="1007">
                  <c:v>4.9126148357228295E-3</c:v>
                </c:pt>
                <c:pt idx="1008">
                  <c:v>4.9195898171761846E-3</c:v>
                </c:pt>
                <c:pt idx="1009">
                  <c:v>4.9265681436448409E-3</c:v>
                </c:pt>
                <c:pt idx="1010">
                  <c:v>4.9335498189384619E-3</c:v>
                </c:pt>
                <c:pt idx="1011">
                  <c:v>4.9475914156288858E-3</c:v>
                </c:pt>
                <c:pt idx="1012">
                  <c:v>4.9615100881625056E-3</c:v>
                </c:pt>
                <c:pt idx="1013">
                  <c:v>4.9685085670763077E-3</c:v>
                </c:pt>
                <c:pt idx="1014">
                  <c:v>4.9755104185645934E-3</c:v>
                </c:pt>
                <c:pt idx="1015">
                  <c:v>4.9825156463965091E-3</c:v>
                </c:pt>
                <c:pt idx="1016">
                  <c:v>4.9966057752489296E-3</c:v>
                </c:pt>
                <c:pt idx="1017">
                  <c:v>5.0105704010820528E-3</c:v>
                </c:pt>
                <c:pt idx="1018">
                  <c:v>5.0175925701680755E-3</c:v>
                </c:pt>
                <c:pt idx="1019">
                  <c:v>5.0246181392662329E-3</c:v>
                </c:pt>
                <c:pt idx="1020">
                  <c:v>5.0458582067011261E-3</c:v>
                </c:pt>
                <c:pt idx="1021">
                  <c:v>5.0669922633567177E-3</c:v>
                </c:pt>
                <c:pt idx="1022">
                  <c:v>5.074337072740207E-3</c:v>
                </c:pt>
                <c:pt idx="1023">
                  <c:v>5.0816810337195283E-3</c:v>
                </c:pt>
                <c:pt idx="1024">
                  <c:v>5.0964372399265271E-3</c:v>
                </c:pt>
                <c:pt idx="1025">
                  <c:v>5.1110482062088217E-3</c:v>
                </c:pt>
                <c:pt idx="1026">
                  <c:v>5.1183877845059882E-3</c:v>
                </c:pt>
                <c:pt idx="1027">
                  <c:v>5.1257264581911844E-3</c:v>
                </c:pt>
                <c:pt idx="1028">
                  <c:v>5.1330642176600485E-3</c:v>
                </c:pt>
                <c:pt idx="1029">
                  <c:v>5.1478092437286654E-3</c:v>
                </c:pt>
                <c:pt idx="1030">
                  <c:v>5.1624059273229703E-3</c:v>
                </c:pt>
                <c:pt idx="1031">
                  <c:v>5.1697389757781416E-3</c:v>
                </c:pt>
                <c:pt idx="1032">
                  <c:v>5.1770710536875441E-3</c:v>
                </c:pt>
                <c:pt idx="1033">
                  <c:v>5.1844021520141437E-3</c:v>
                </c:pt>
                <c:pt idx="1034">
                  <c:v>5.1991350913258329E-3</c:v>
                </c:pt>
                <c:pt idx="1035">
                  <c:v>5.2137165595122466E-3</c:v>
                </c:pt>
                <c:pt idx="1036">
                  <c:v>5.2210426180880056E-3</c:v>
                </c:pt>
                <c:pt idx="1037">
                  <c:v>5.2283676406704154E-3</c:v>
                </c:pt>
                <c:pt idx="1038">
                  <c:v>5.2356916176956158E-3</c:v>
                </c:pt>
                <c:pt idx="1039">
                  <c:v>5.2504115637459171E-3</c:v>
                </c:pt>
                <c:pt idx="1040">
                  <c:v>5.2649768836884039E-3</c:v>
                </c:pt>
                <c:pt idx="1041">
                  <c:v>5.2722954926710175E-3</c:v>
                </c:pt>
                <c:pt idx="1042">
                  <c:v>5.2796129999694826E-3</c:v>
                </c:pt>
                <c:pt idx="1043">
                  <c:v>5.2869293960604519E-3</c:v>
                </c:pt>
                <c:pt idx="1044">
                  <c:v>5.301635441911502E-3</c:v>
                </c:pt>
                <c:pt idx="1045">
                  <c:v>5.3161836811648619E-3</c:v>
                </c:pt>
                <c:pt idx="1046">
                  <c:v>5.3234943806374658E-3</c:v>
                </c:pt>
                <c:pt idx="1047">
                  <c:v>5.3308039127755724E-3</c:v>
                </c:pt>
                <c:pt idx="1048">
                  <c:v>5.3381122680558248E-3</c:v>
                </c:pt>
                <c:pt idx="1049">
                  <c:v>5.3528035068155181E-3</c:v>
                </c:pt>
                <c:pt idx="1050">
                  <c:v>5.3673337328867567E-3</c:v>
                </c:pt>
                <c:pt idx="1051">
                  <c:v>5.3746360631345986E-3</c:v>
                </c:pt>
                <c:pt idx="1052">
                  <c:v>5.3819371602354237E-3</c:v>
                </c:pt>
                <c:pt idx="1053">
                  <c:v>5.3892370147874402E-3</c:v>
                </c:pt>
                <c:pt idx="1054">
                  <c:v>5.4039125394267024E-3</c:v>
                </c:pt>
                <c:pt idx="1055">
                  <c:v>5.4184238200793346E-3</c:v>
                </c:pt>
                <c:pt idx="1056">
                  <c:v>5.4257173211034833E-3</c:v>
                </c:pt>
                <c:pt idx="1057">
                  <c:v>5.433009523451696E-3</c:v>
                </c:pt>
                <c:pt idx="1058">
                  <c:v>5.4403004175195471E-3</c:v>
                </c:pt>
                <c:pt idx="1059">
                  <c:v>5.4549593206896334E-3</c:v>
                </c:pt>
                <c:pt idx="1060">
                  <c:v>5.4694507236806265E-3</c:v>
                </c:pt>
                <c:pt idx="1061">
                  <c:v>5.4767349358058404E-3</c:v>
                </c:pt>
                <c:pt idx="1062">
                  <c:v>5.4840177834424558E-3</c:v>
                </c:pt>
                <c:pt idx="1063">
                  <c:v>5.4912992571076093E-3</c:v>
                </c:pt>
                <c:pt idx="1064">
                  <c:v>5.5059406315652861E-3</c:v>
                </c:pt>
                <c:pt idx="1065">
                  <c:v>5.5204112250303678E-3</c:v>
                </c:pt>
                <c:pt idx="1066">
                  <c:v>5.5276856882972309E-3</c:v>
                </c:pt>
                <c:pt idx="1067">
                  <c:v>5.5349587214248586E-3</c:v>
                </c:pt>
                <c:pt idx="1068">
                  <c:v>5.5422303148898533E-3</c:v>
                </c:pt>
                <c:pt idx="1069">
                  <c:v>5.5568532529635282E-3</c:v>
                </c:pt>
                <c:pt idx="1070">
                  <c:v>5.5713021050190015E-3</c:v>
                </c:pt>
                <c:pt idx="1071">
                  <c:v>5.5785663597107422E-3</c:v>
                </c:pt>
                <c:pt idx="1072">
                  <c:v>5.585829118409916E-3</c:v>
                </c:pt>
                <c:pt idx="1073">
                  <c:v>5.5930903717957368E-3</c:v>
                </c:pt>
                <c:pt idx="1074">
                  <c:v>5.6076939658917437E-3</c:v>
                </c:pt>
                <c:pt idx="1075">
                  <c:v>5.6221201448171301E-3</c:v>
                </c:pt>
                <c:pt idx="1076">
                  <c:v>5.629373730932803E-3</c:v>
                </c:pt>
                <c:pt idx="1077">
                  <c:v>5.636625755526703E-3</c:v>
                </c:pt>
                <c:pt idx="1078">
                  <c:v>5.6438762090348865E-3</c:v>
                </c:pt>
                <c:pt idx="1079">
                  <c:v>5.6584595512387337E-3</c:v>
                </c:pt>
                <c:pt idx="1080">
                  <c:v>5.6728621255918536E-3</c:v>
                </c:pt>
                <c:pt idx="1081">
                  <c:v>5.6801045833326375E-3</c:v>
                </c:pt>
                <c:pt idx="1082">
                  <c:v>5.687345413900799E-3</c:v>
                </c:pt>
                <c:pt idx="1083">
                  <c:v>5.694584607651332E-3</c:v>
                </c:pt>
                <c:pt idx="1084">
                  <c:v>5.7091467899368642E-3</c:v>
                </c:pt>
                <c:pt idx="1085">
                  <c:v>5.7235248283446878E-3</c:v>
                </c:pt>
                <c:pt idx="1086">
                  <c:v>5.7307556978707409E-3</c:v>
                </c:pt>
                <c:pt idx="1087">
                  <c:v>5.7379848745732478E-3</c:v>
                </c:pt>
                <c:pt idx="1088">
                  <c:v>5.7452123487261482E-3</c:v>
                </c:pt>
                <c:pt idx="1089">
                  <c:v>5.7597524629350826E-3</c:v>
                </c:pt>
                <c:pt idx="1090">
                  <c:v>5.7741050341547232E-3</c:v>
                </c:pt>
                <c:pt idx="1091">
                  <c:v>5.7813238557067569E-3</c:v>
                </c:pt>
                <c:pt idx="1092">
                  <c:v>5.788540918622154E-3</c:v>
                </c:pt>
                <c:pt idx="1093">
                  <c:v>5.7957562132964161E-3</c:v>
                </c:pt>
                <c:pt idx="1094">
                  <c:v>5.8102733511584369E-3</c:v>
                </c:pt>
                <c:pt idx="1095">
                  <c:v>5.8245995241381163E-3</c:v>
                </c:pt>
                <c:pt idx="1096">
                  <c:v>5.8318058379158233E-3</c:v>
                </c:pt>
                <c:pt idx="1097">
                  <c:v>5.8390103271221613E-3</c:v>
                </c:pt>
                <c:pt idx="1098">
                  <c:v>5.8462129826389129E-3</c:v>
                </c:pt>
                <c:pt idx="1099">
                  <c:v>5.8607062354811054E-3</c:v>
                </c:pt>
                <c:pt idx="1100">
                  <c:v>5.8750050794886266E-3</c:v>
                </c:pt>
                <c:pt idx="1101">
                  <c:v>5.8821984254480647E-3</c:v>
                </c:pt>
                <c:pt idx="1102">
                  <c:v>5.8893898812660489E-3</c:v>
                </c:pt>
                <c:pt idx="1103">
                  <c:v>5.8965794377027784E-3</c:v>
                </c:pt>
                <c:pt idx="1104">
                  <c:v>5.9110478968345051E-3</c:v>
                </c:pt>
                <c:pt idx="1105">
                  <c:v>5.9253184811534406E-3</c:v>
                </c:pt>
                <c:pt idx="1106">
                  <c:v>5.9324983994933226E-3</c:v>
                </c:pt>
                <c:pt idx="1107">
                  <c:v>5.9396763621621211E-3</c:v>
                </c:pt>
                <c:pt idx="1108">
                  <c:v>5.946852359555309E-3</c:v>
                </c:pt>
                <c:pt idx="1109">
                  <c:v>5.961295116139801E-3</c:v>
                </c:pt>
                <c:pt idx="1110">
                  <c:v>5.9755365102384245E-3</c:v>
                </c:pt>
                <c:pt idx="1111">
                  <c:v>5.9827025411975047E-3</c:v>
                </c:pt>
                <c:pt idx="1112">
                  <c:v>5.9898665507126551E-3</c:v>
                </c:pt>
                <c:pt idx="1113">
                  <c:v>5.9970285293414367E-3</c:v>
                </c:pt>
                <c:pt idx="1114">
                  <c:v>6.011444674280937E-3</c:v>
                </c:pt>
                <c:pt idx="1115">
                  <c:v>6.0256559478865778E-3</c:v>
                </c:pt>
                <c:pt idx="1116">
                  <c:v>6.0328076316220744E-3</c:v>
                </c:pt>
                <c:pt idx="1117">
                  <c:v>6.039957228100204E-3</c:v>
                </c:pt>
                <c:pt idx="1118">
                  <c:v>6.047104728162187E-3</c:v>
                </c:pt>
                <c:pt idx="1119">
                  <c:v>6.0614933521587182E-3</c:v>
                </c:pt>
                <c:pt idx="1120">
                  <c:v>6.0756735751564678E-3</c:v>
                </c:pt>
                <c:pt idx="1121">
                  <c:v>6.0828104517440702E-3</c:v>
                </c:pt>
                <c:pt idx="1122">
                  <c:v>6.0899451755039467E-3</c:v>
                </c:pt>
                <c:pt idx="1123">
                  <c:v>6.0970777369936347E-3</c:v>
                </c:pt>
                <c:pt idx="1124">
                  <c:v>6.1114379306368358E-3</c:v>
                </c:pt>
                <c:pt idx="1125">
                  <c:v>6.1255861731438254E-3</c:v>
                </c:pt>
                <c:pt idx="1126">
                  <c:v>6.1327077827397951E-3</c:v>
                </c:pt>
                <c:pt idx="1127">
                  <c:v>6.1398271737755101E-3</c:v>
                </c:pt>
                <c:pt idx="1128">
                  <c:v>6.1469443370516484E-3</c:v>
                </c:pt>
                <c:pt idx="1129">
                  <c:v>6.1612751906499801E-3</c:v>
                </c:pt>
                <c:pt idx="1130">
                  <c:v>6.175390522778941E-3</c:v>
                </c:pt>
                <c:pt idx="1131">
                  <c:v>6.1824964056606327E-3</c:v>
                </c:pt>
                <c:pt idx="1132">
                  <c:v>6.1896000042494775E-3</c:v>
                </c:pt>
                <c:pt idx="1133">
                  <c:v>6.1967013092245685E-3</c:v>
                </c:pt>
                <c:pt idx="1134">
                  <c:v>6.2110019130418061E-3</c:v>
                </c:pt>
                <c:pt idx="1135">
                  <c:v>6.2250834054345481E-3</c:v>
                </c:pt>
                <c:pt idx="1136">
                  <c:v>6.2321731015546515E-3</c:v>
                </c:pt>
                <c:pt idx="1137">
                  <c:v>6.2392604478113426E-3</c:v>
                </c:pt>
                <c:pt idx="1138">
                  <c:v>6.2679042317734541E-3</c:v>
                </c:pt>
                <c:pt idx="1139">
                  <c:v>6.3173865504537723E-3</c:v>
                </c:pt>
                <c:pt idx="1140">
                  <c:v>6.366748232659921E-3</c:v>
                </c:pt>
                <c:pt idx="1141">
                  <c:v>6.4159860588445762E-3</c:v>
                </c:pt>
                <c:pt idx="1142">
                  <c:v>6.465096809414669E-3</c:v>
                </c:pt>
                <c:pt idx="1143">
                  <c:v>6.51407726478945E-3</c:v>
                </c:pt>
                <c:pt idx="1144">
                  <c:v>6.5629242054122293E-3</c:v>
                </c:pt>
                <c:pt idx="1145">
                  <c:v>6.6116344116115625E-3</c:v>
                </c:pt>
                <c:pt idx="1146">
                  <c:v>6.660204663804091E-3</c:v>
                </c:pt>
                <c:pt idx="1147">
                  <c:v>6.7086317423615269E-3</c:v>
                </c:pt>
                <c:pt idx="1148">
                  <c:v>6.7569124276339937E-3</c:v>
                </c:pt>
                <c:pt idx="1149">
                  <c:v>6.8050434999733633E-3</c:v>
                </c:pt>
                <c:pt idx="1150">
                  <c:v>6.8530217397276515E-3</c:v>
                </c:pt>
                <c:pt idx="1151">
                  <c:v>6.9008439272180387E-3</c:v>
                </c:pt>
                <c:pt idx="1152">
                  <c:v>6.9485068427564403E-3</c:v>
                </c:pt>
                <c:pt idx="1153">
                  <c:v>6.9960072666514815E-3</c:v>
                </c:pt>
                <c:pt idx="1154">
                  <c:v>7.0433419792202828E-3</c:v>
                </c:pt>
                <c:pt idx="1155">
                  <c:v>7.0905077607191754E-3</c:v>
                </c:pt>
                <c:pt idx="1156">
                  <c:v>7.1375013914423508E-3</c:v>
                </c:pt>
                <c:pt idx="1157">
                  <c:v>7.1843196516583642E-3</c:v>
                </c:pt>
                <c:pt idx="1158">
                  <c:v>7.2309593216219456E-3</c:v>
                </c:pt>
                <c:pt idx="1159">
                  <c:v>7.2774171815742049E-3</c:v>
                </c:pt>
                <c:pt idx="1160">
                  <c:v>7.3236900117602342E-3</c:v>
                </c:pt>
                <c:pt idx="1161">
                  <c:v>7.3697745924061675E-3</c:v>
                </c:pt>
                <c:pt idx="1162">
                  <c:v>7.4156677037367866E-3</c:v>
                </c:pt>
                <c:pt idx="1163">
                  <c:v>7.4613661259583805E-3</c:v>
                </c:pt>
                <c:pt idx="1164">
                  <c:v>7.5068666392589878E-3</c:v>
                </c:pt>
                <c:pt idx="1165">
                  <c:v>7.5521660238433768E-3</c:v>
                </c:pt>
                <c:pt idx="1166">
                  <c:v>7.5974668716364225E-3</c:v>
                </c:pt>
                <c:pt idx="1167">
                  <c:v>7.6461810839863432E-3</c:v>
                </c:pt>
                <c:pt idx="1168">
                  <c:v>7.6962068768120662E-3</c:v>
                </c:pt>
                <c:pt idx="1169">
                  <c:v>7.7462794208425821E-3</c:v>
                </c:pt>
                <c:pt idx="1170">
                  <c:v>7.7963985250958006E-3</c:v>
                </c:pt>
                <c:pt idx="1171">
                  <c:v>7.8465639985305039E-3</c:v>
                </c:pt>
                <c:pt idx="1172">
                  <c:v>7.8967756501447817E-3</c:v>
                </c:pt>
                <c:pt idx="1173">
                  <c:v>7.9470332889007636E-3</c:v>
                </c:pt>
                <c:pt idx="1174">
                  <c:v>7.9973367237998715E-3</c:v>
                </c:pt>
                <c:pt idx="1175">
                  <c:v>8.0476857637901827E-3</c:v>
                </c:pt>
                <c:pt idx="1176">
                  <c:v>8.0980802178822388E-3</c:v>
                </c:pt>
                <c:pt idx="1177">
                  <c:v>8.1485198950332176E-3</c:v>
                </c:pt>
                <c:pt idx="1178">
                  <c:v>8.1990046042222219E-3</c:v>
                </c:pt>
                <c:pt idx="1179">
                  <c:v>8.2495341544271041E-3</c:v>
                </c:pt>
                <c:pt idx="1180">
                  <c:v>8.3001083546186787E-3</c:v>
                </c:pt>
                <c:pt idx="1181">
                  <c:v>8.3507270137722946E-3</c:v>
                </c:pt>
                <c:pt idx="1182">
                  <c:v>8.4013899408794182E-3</c:v>
                </c:pt>
                <c:pt idx="1183">
                  <c:v>8.4520969448781385E-3</c:v>
                </c:pt>
                <c:pt idx="1184">
                  <c:v>8.5028478347747693E-3</c:v>
                </c:pt>
                <c:pt idx="1185">
                  <c:v>8.5536424195164513E-3</c:v>
                </c:pt>
                <c:pt idx="1186">
                  <c:v>8.6044805081011734E-3</c:v>
                </c:pt>
                <c:pt idx="1187">
                  <c:v>8.6553619094793238E-3</c:v>
                </c:pt>
                <c:pt idx="1188">
                  <c:v>8.7062864326115982E-3</c:v>
                </c:pt>
                <c:pt idx="1189">
                  <c:v>8.7572538865037363E-3</c:v>
                </c:pt>
                <c:pt idx="1190">
                  <c:v>8.8082640800907098E-3</c:v>
                </c:pt>
                <c:pt idx="1191">
                  <c:v>8.8593168223467383E-3</c:v>
                </c:pt>
                <c:pt idx="1192">
                  <c:v>8.9104119222621243E-3</c:v>
                </c:pt>
                <c:pt idx="1193">
                  <c:v>8.9615491887737632E-3</c:v>
                </c:pt>
                <c:pt idx="1194">
                  <c:v>9.0127284308635803E-3</c:v>
                </c:pt>
                <c:pt idx="1195">
                  <c:v>9.0639494575006242E-3</c:v>
                </c:pt>
                <c:pt idx="1196">
                  <c:v>9.1152120776468518E-3</c:v>
                </c:pt>
                <c:pt idx="1197">
                  <c:v>9.1665161002455354E-3</c:v>
                </c:pt>
                <c:pt idx="1198">
                  <c:v>9.2178613342907712E-3</c:v>
                </c:pt>
                <c:pt idx="1199">
                  <c:v>9.2692475887347983E-3</c:v>
                </c:pt>
                <c:pt idx="1200">
                  <c:v>9.3206746725343383E-3</c:v>
                </c:pt>
                <c:pt idx="1201">
                  <c:v>9.3721423946505882E-3</c:v>
                </c:pt>
                <c:pt idx="1202">
                  <c:v>9.4236505640550045E-3</c:v>
                </c:pt>
                <c:pt idx="1203">
                  <c:v>9.4751989897061441E-3</c:v>
                </c:pt>
                <c:pt idx="1204">
                  <c:v>9.5267874805496557E-3</c:v>
                </c:pt>
                <c:pt idx="1205">
                  <c:v>9.5784158455588086E-3</c:v>
                </c:pt>
                <c:pt idx="1206">
                  <c:v>9.6300838936881784E-3</c:v>
                </c:pt>
                <c:pt idx="1207">
                  <c:v>9.6817914338910016E-3</c:v>
                </c:pt>
                <c:pt idx="1208">
                  <c:v>9.7335382751365489E-3</c:v>
                </c:pt>
                <c:pt idx="1209">
                  <c:v>9.7853242263522197E-3</c:v>
                </c:pt>
                <c:pt idx="1210">
                  <c:v>9.837149096545145E-3</c:v>
                </c:pt>
                <c:pt idx="1211">
                  <c:v>9.8890126946110726E-3</c:v>
                </c:pt>
                <c:pt idx="1212">
                  <c:v>9.9409148295370679E-3</c:v>
                </c:pt>
                <c:pt idx="1213">
                  <c:v>9.9928553102856792E-3</c:v>
                </c:pt>
                <c:pt idx="1214">
                  <c:v>1.0044833945794935E-2</c:v>
                </c:pt>
                <c:pt idx="1215">
                  <c:v>1.0096850545001507E-2</c:v>
                </c:pt>
                <c:pt idx="1216">
                  <c:v>1.0148904916887035E-2</c:v>
                </c:pt>
                <c:pt idx="1217">
                  <c:v>1.0200996870385476E-2</c:v>
                </c:pt>
                <c:pt idx="1218">
                  <c:v>1.025325617456134E-2</c:v>
                </c:pt>
                <c:pt idx="1219">
                  <c:v>1.0313370538676767E-2</c:v>
                </c:pt>
                <c:pt idx="1220">
                  <c:v>1.0377755168025048E-2</c:v>
                </c:pt>
                <c:pt idx="1221">
                  <c:v>1.044166211667456E-2</c:v>
                </c:pt>
                <c:pt idx="1222">
                  <c:v>1.0505083229192795E-2</c:v>
                </c:pt>
                <c:pt idx="1223">
                  <c:v>1.0568010350146907E-2</c:v>
                </c:pt>
                <c:pt idx="1224">
                  <c:v>1.0630435324099458E-2</c:v>
                </c:pt>
                <c:pt idx="1225">
                  <c:v>1.0692349995511512E-2</c:v>
                </c:pt>
                <c:pt idx="1226">
                  <c:v>1.0753746208894797E-2</c:v>
                </c:pt>
                <c:pt idx="1227">
                  <c:v>1.0814615808720665E-2</c:v>
                </c:pt>
                <c:pt idx="1228">
                  <c:v>1.0874950639410122E-2</c:v>
                </c:pt>
                <c:pt idx="1229">
                  <c:v>1.0934742545399204E-2</c:v>
                </c:pt>
                <c:pt idx="1230">
                  <c:v>1.099398337105959E-2</c:v>
                </c:pt>
                <c:pt idx="1231">
                  <c:v>1.1052664960792954E-2</c:v>
                </c:pt>
                <c:pt idx="1232">
                  <c:v>1.111077915897481E-2</c:v>
                </c:pt>
                <c:pt idx="1233">
                  <c:v>1.1168317809898345E-2</c:v>
                </c:pt>
                <c:pt idx="1234">
                  <c:v>1.1225272757926785E-2</c:v>
                </c:pt>
                <c:pt idx="1235">
                  <c:v>1.1281635847362012E-2</c:v>
                </c:pt>
                <c:pt idx="1236">
                  <c:v>1.133739892247535E-2</c:v>
                </c:pt>
                <c:pt idx="1237">
                  <c:v>1.139255382757314E-2</c:v>
                </c:pt>
                <c:pt idx="1238">
                  <c:v>1.1447092406905961E-2</c:v>
                </c:pt>
                <c:pt idx="1239">
                  <c:v>1.1501006504740049E-2</c:v>
                </c:pt>
                <c:pt idx="1240">
                  <c:v>1.1554287965283946E-2</c:v>
                </c:pt>
                <c:pt idx="1241">
                  <c:v>1.160692863281208E-2</c:v>
                </c:pt>
                <c:pt idx="1242">
                  <c:v>1.1658920351516184E-2</c:v>
                </c:pt>
                <c:pt idx="1243">
                  <c:v>1.171025496562314E-2</c:v>
                </c:pt>
                <c:pt idx="1244">
                  <c:v>1.1760924319327529E-2</c:v>
                </c:pt>
                <c:pt idx="1245">
                  <c:v>1.1810920256840017E-2</c:v>
                </c:pt>
                <c:pt idx="1246">
                  <c:v>1.1860234622337335E-2</c:v>
                </c:pt>
                <c:pt idx="1247">
                  <c:v>1.1908859260033898E-2</c:v>
                </c:pt>
                <c:pt idx="1248">
                  <c:v>1.1956786014097071E-2</c:v>
                </c:pt>
                <c:pt idx="1249">
                  <c:v>1.2004006728707243E-2</c:v>
                </c:pt>
                <c:pt idx="1250">
                  <c:v>1.2050513248060052E-2</c:v>
                </c:pt>
                <c:pt idx="1251">
                  <c:v>1.209629741632803E-2</c:v>
                </c:pt>
                <c:pt idx="1252">
                  <c:v>1.2141351077720788E-2</c:v>
                </c:pt>
                <c:pt idx="1253">
                  <c:v>1.2185666076377241E-2</c:v>
                </c:pt>
                <c:pt idx="1254">
                  <c:v>1.2229234256524269E-2</c:v>
                </c:pt>
                <c:pt idx="1255">
                  <c:v>1.2272047462345854E-2</c:v>
                </c:pt>
                <c:pt idx="1256">
                  <c:v>1.2314097538037529E-2</c:v>
                </c:pt>
                <c:pt idx="1257">
                  <c:v>1.2355376327826141E-2</c:v>
                </c:pt>
                <c:pt idx="1258">
                  <c:v>1.239587567589695E-2</c:v>
                </c:pt>
                <c:pt idx="1259">
                  <c:v>1.2435587426482935E-2</c:v>
                </c:pt>
                <c:pt idx="1260">
                  <c:v>1.2474503423838289E-2</c:v>
                </c:pt>
                <c:pt idx="1261">
                  <c:v>1.2512615512200339E-2</c:v>
                </c:pt>
                <c:pt idx="1262">
                  <c:v>1.2549915535815224E-2</c:v>
                </c:pt>
                <c:pt idx="1263">
                  <c:v>1.2586395338969381E-2</c:v>
                </c:pt>
                <c:pt idx="1264">
                  <c:v>1.2622046765957337E-2</c:v>
                </c:pt>
                <c:pt idx="1265">
                  <c:v>1.2656861661072714E-2</c:v>
                </c:pt>
                <c:pt idx="1266">
                  <c:v>1.2690831868657161E-2</c:v>
                </c:pt>
                <c:pt idx="1267">
                  <c:v>1.2723949233033483E-2</c:v>
                </c:pt>
                <c:pt idx="1268">
                  <c:v>1.2756205598583583E-2</c:v>
                </c:pt>
                <c:pt idx="1269">
                  <c:v>1.2787592809710606E-2</c:v>
                </c:pt>
                <c:pt idx="1270">
                  <c:v>1.2818102710777927E-2</c:v>
                </c:pt>
                <c:pt idx="1271">
                  <c:v>1.2853672912596955E-2</c:v>
                </c:pt>
                <c:pt idx="1272">
                  <c:v>1.2898879380904659E-2</c:v>
                </c:pt>
                <c:pt idx="1273">
                  <c:v>1.2944143160353022E-2</c:v>
                </c:pt>
                <c:pt idx="1274">
                  <c:v>1.2989300793486033E-2</c:v>
                </c:pt>
                <c:pt idx="1275">
                  <c:v>1.3034351302412804E-2</c:v>
                </c:pt>
                <c:pt idx="1276">
                  <c:v>1.3079293709115387E-2</c:v>
                </c:pt>
                <c:pt idx="1277">
                  <c:v>1.3124127035697833E-2</c:v>
                </c:pt>
                <c:pt idx="1278">
                  <c:v>1.3168850304171968E-2</c:v>
                </c:pt>
                <c:pt idx="1279">
                  <c:v>1.3213462536608003E-2</c:v>
                </c:pt>
                <c:pt idx="1280">
                  <c:v>1.3257962755018747E-2</c:v>
                </c:pt>
                <c:pt idx="1281">
                  <c:v>1.3302349981463894E-2</c:v>
                </c:pt>
                <c:pt idx="1282">
                  <c:v>1.3346623237974777E-2</c:v>
                </c:pt>
                <c:pt idx="1283">
                  <c:v>1.3390781546577576E-2</c:v>
                </c:pt>
                <c:pt idx="1284">
                  <c:v>1.3434823929310736E-2</c:v>
                </c:pt>
                <c:pt idx="1285">
                  <c:v>1.3478749408201849E-2</c:v>
                </c:pt>
                <c:pt idx="1286">
                  <c:v>1.352255700526769E-2</c:v>
                </c:pt>
                <c:pt idx="1287">
                  <c:v>1.3566245742537425E-2</c:v>
                </c:pt>
                <c:pt idx="1288">
                  <c:v>1.3609814642029502E-2</c:v>
                </c:pt>
                <c:pt idx="1289">
                  <c:v>1.3653262725774854E-2</c:v>
                </c:pt>
                <c:pt idx="1290">
                  <c:v>1.3696589015776396E-2</c:v>
                </c:pt>
                <c:pt idx="1291">
                  <c:v>1.3739792534026463E-2</c:v>
                </c:pt>
                <c:pt idx="1292">
                  <c:v>1.378287230259371E-2</c:v>
                </c:pt>
                <c:pt idx="1293">
                  <c:v>1.3825827343432052E-2</c:v>
                </c:pt>
                <c:pt idx="1294">
                  <c:v>1.386865667856603E-2</c:v>
                </c:pt>
                <c:pt idx="1295">
                  <c:v>1.3911359330009783E-2</c:v>
                </c:pt>
                <c:pt idx="1296">
                  <c:v>1.3953934319749717E-2</c:v>
                </c:pt>
                <c:pt idx="1297">
                  <c:v>1.399638066980247E-2</c:v>
                </c:pt>
                <c:pt idx="1298">
                  <c:v>1.403869740214546E-2</c:v>
                </c:pt>
                <c:pt idx="1299">
                  <c:v>1.4080883538780641E-2</c:v>
                </c:pt>
                <c:pt idx="1300">
                  <c:v>1.4122938101711387E-2</c:v>
                </c:pt>
                <c:pt idx="1301">
                  <c:v>1.4164860112913581E-2</c:v>
                </c:pt>
                <c:pt idx="1302">
                  <c:v>1.4206648594387788E-2</c:v>
                </c:pt>
                <c:pt idx="1303">
                  <c:v>1.4248302568112978E-2</c:v>
                </c:pt>
                <c:pt idx="1304">
                  <c:v>1.4289821056063943E-2</c:v>
                </c:pt>
                <c:pt idx="1305">
                  <c:v>1.4331203080251898E-2</c:v>
                </c:pt>
                <c:pt idx="1306">
                  <c:v>1.4372447662631857E-2</c:v>
                </c:pt>
                <c:pt idx="1307">
                  <c:v>1.4413553825183769E-2</c:v>
                </c:pt>
                <c:pt idx="1308">
                  <c:v>1.4457725938370459E-2</c:v>
                </c:pt>
                <c:pt idx="1309">
                  <c:v>1.4501167803715543E-2</c:v>
                </c:pt>
                <c:pt idx="1310">
                  <c:v>1.4541832565395969E-2</c:v>
                </c:pt>
                <c:pt idx="1311">
                  <c:v>1.458235485544075E-2</c:v>
                </c:pt>
                <c:pt idx="1312">
                  <c:v>1.4622733695781015E-2</c:v>
                </c:pt>
                <c:pt idx="1313">
                  <c:v>1.4662968108436886E-2</c:v>
                </c:pt>
                <c:pt idx="1314">
                  <c:v>1.4703057115326356E-2</c:v>
                </c:pt>
                <c:pt idx="1315">
                  <c:v>1.4742999738439141E-2</c:v>
                </c:pt>
                <c:pt idx="1316">
                  <c:v>1.4782794999720874E-2</c:v>
                </c:pt>
                <c:pt idx="1317">
                  <c:v>1.4822441921131075E-2</c:v>
                </c:pt>
                <c:pt idx="1318">
                  <c:v>1.4861939524643229E-2</c:v>
                </c:pt>
                <c:pt idx="1319">
                  <c:v>1.4901286832198489E-2</c:v>
                </c:pt>
                <c:pt idx="1320">
                  <c:v>1.4940482865763651E-2</c:v>
                </c:pt>
                <c:pt idx="1321">
                  <c:v>1.4979526647267507E-2</c:v>
                </c:pt>
                <c:pt idx="1322">
                  <c:v>1.5018417198687777E-2</c:v>
                </c:pt>
                <c:pt idx="1323">
                  <c:v>1.5059365721427444E-2</c:v>
                </c:pt>
                <c:pt idx="1324">
                  <c:v>1.5126065775283854E-2</c:v>
                </c:pt>
                <c:pt idx="1325">
                  <c:v>1.5190678717224265E-2</c:v>
                </c:pt>
                <c:pt idx="1326">
                  <c:v>1.5241250003619849E-2</c:v>
                </c:pt>
                <c:pt idx="1327">
                  <c:v>1.5291262092681142E-2</c:v>
                </c:pt>
                <c:pt idx="1328">
                  <c:v>1.5340709397192745E-2</c:v>
                </c:pt>
                <c:pt idx="1329">
                  <c:v>1.5389586329939137E-2</c:v>
                </c:pt>
                <c:pt idx="1330">
                  <c:v>1.5437887303694326E-2</c:v>
                </c:pt>
                <c:pt idx="1331">
                  <c:v>1.5485606731240442E-2</c:v>
                </c:pt>
                <c:pt idx="1332">
                  <c:v>1.5532739025334223E-2</c:v>
                </c:pt>
                <c:pt idx="1333">
                  <c:v>1.5579278598737241E-2</c:v>
                </c:pt>
                <c:pt idx="1334">
                  <c:v>1.5625219864246101E-2</c:v>
                </c:pt>
                <c:pt idx="1335">
                  <c:v>1.5670557234624238E-2</c:v>
                </c:pt>
                <c:pt idx="1336">
                  <c:v>1.5715285122626356E-2</c:v>
                </c:pt>
                <c:pt idx="1337">
                  <c:v>1.5759397941051866E-2</c:v>
                </c:pt>
                <c:pt idx="1338">
                  <c:v>1.5802890102676683E-2</c:v>
                </c:pt>
                <c:pt idx="1339">
                  <c:v>1.5845756020266138E-2</c:v>
                </c:pt>
                <c:pt idx="1340">
                  <c:v>1.5887990106616862E-2</c:v>
                </c:pt>
                <c:pt idx="1341">
                  <c:v>1.5929586774517581E-2</c:v>
                </c:pt>
                <c:pt idx="1342">
                  <c:v>1.5970540436767863E-2</c:v>
                </c:pt>
                <c:pt idx="1343">
                  <c:v>1.6010845506162087E-2</c:v>
                </c:pt>
                <c:pt idx="1344">
                  <c:v>1.6050496395514032E-2</c:v>
                </c:pt>
                <c:pt idx="1345">
                  <c:v>1.6089487517640878E-2</c:v>
                </c:pt>
                <c:pt idx="1346">
                  <c:v>1.6127813285358797E-2</c:v>
                </c:pt>
                <c:pt idx="1347">
                  <c:v>1.6165468111501793E-2</c:v>
                </c:pt>
                <c:pt idx="1348">
                  <c:v>1.6202446408940484E-2</c:v>
                </c:pt>
                <c:pt idx="1349">
                  <c:v>1.623874259047349E-2</c:v>
                </c:pt>
                <c:pt idx="1350">
                  <c:v>1.6274351069025833E-2</c:v>
                </c:pt>
                <c:pt idx="1351">
                  <c:v>1.6309266257418714E-2</c:v>
                </c:pt>
                <c:pt idx="1352">
                  <c:v>1.6343482568585307E-2</c:v>
                </c:pt>
                <c:pt idx="1353">
                  <c:v>1.6376994415404262E-2</c:v>
                </c:pt>
                <c:pt idx="1354">
                  <c:v>1.6409796210793894E-2</c:v>
                </c:pt>
                <c:pt idx="1355">
                  <c:v>1.6441882367678948E-2</c:v>
                </c:pt>
                <c:pt idx="1356">
                  <c:v>1.6473247299032663E-2</c:v>
                </c:pt>
                <c:pt idx="1357">
                  <c:v>1.6503885417779845E-2</c:v>
                </c:pt>
                <c:pt idx="1358">
                  <c:v>1.6533791136920058E-2</c:v>
                </c:pt>
                <c:pt idx="1359">
                  <c:v>1.6562958869465471E-2</c:v>
                </c:pt>
                <c:pt idx="1360">
                  <c:v>1.6591383028401879E-2</c:v>
                </c:pt>
                <c:pt idx="1361">
                  <c:v>1.6619058026788765E-2</c:v>
                </c:pt>
                <c:pt idx="1362">
                  <c:v>1.6645978277668231E-2</c:v>
                </c:pt>
                <c:pt idx="1363">
                  <c:v>1.6672138194130305E-2</c:v>
                </c:pt>
                <c:pt idx="1364">
                  <c:v>1.6697532189245065E-2</c:v>
                </c:pt>
                <c:pt idx="1365">
                  <c:v>1.6722154676180129E-2</c:v>
                </c:pt>
                <c:pt idx="1366">
                  <c:v>1.6746000068045892E-2</c:v>
                </c:pt>
                <c:pt idx="1367">
                  <c:v>1.6769062778018828E-2</c:v>
                </c:pt>
                <c:pt idx="1368">
                  <c:v>1.6791337219296834E-2</c:v>
                </c:pt>
                <c:pt idx="1369">
                  <c:v>1.6812817805100889E-2</c:v>
                </c:pt>
                <c:pt idx="1370">
                  <c:v>1.6833498948670984E-2</c:v>
                </c:pt>
                <c:pt idx="1371">
                  <c:v>1.6853375063302565E-2</c:v>
                </c:pt>
                <c:pt idx="1372">
                  <c:v>1.6872440562278736E-2</c:v>
                </c:pt>
                <c:pt idx="1373">
                  <c:v>1.689068985894731E-2</c:v>
                </c:pt>
                <c:pt idx="1374">
                  <c:v>1.6908117366653024E-2</c:v>
                </c:pt>
                <c:pt idx="1375">
                  <c:v>1.6933495443917264E-2</c:v>
                </c:pt>
                <c:pt idx="1376">
                  <c:v>1.6967143332454561E-2</c:v>
                </c:pt>
                <c:pt idx="1377">
                  <c:v>1.7000442298265809E-2</c:v>
                </c:pt>
                <c:pt idx="1378">
                  <c:v>1.703338993554938E-2</c:v>
                </c:pt>
                <c:pt idx="1379">
                  <c:v>1.7065983838609917E-2</c:v>
                </c:pt>
                <c:pt idx="1380">
                  <c:v>1.7098221601661655E-2</c:v>
                </c:pt>
                <c:pt idx="1381">
                  <c:v>1.7130100818967837E-2</c:v>
                </c:pt>
                <c:pt idx="1382">
                  <c:v>1.7161619084777268E-2</c:v>
                </c:pt>
                <c:pt idx="1383">
                  <c:v>1.7192773993342059E-2</c:v>
                </c:pt>
                <c:pt idx="1384">
                  <c:v>1.7223563138923748E-2</c:v>
                </c:pt>
                <c:pt idx="1385">
                  <c:v>1.7253984115770445E-2</c:v>
                </c:pt>
                <c:pt idx="1386">
                  <c:v>1.7284034518151959E-2</c:v>
                </c:pt>
                <c:pt idx="1387">
                  <c:v>1.7313711940331152E-2</c:v>
                </c:pt>
                <c:pt idx="1388">
                  <c:v>1.7343013976570076E-2</c:v>
                </c:pt>
                <c:pt idx="1389">
                  <c:v>1.7371938221118752E-2</c:v>
                </c:pt>
                <c:pt idx="1390">
                  <c:v>1.7400482268273412E-2</c:v>
                </c:pt>
                <c:pt idx="1391">
                  <c:v>1.7428643712289988E-2</c:v>
                </c:pt>
                <c:pt idx="1392">
                  <c:v>1.7456420147453959E-2</c:v>
                </c:pt>
                <c:pt idx="1393">
                  <c:v>1.7483809168051756E-2</c:v>
                </c:pt>
                <c:pt idx="1394">
                  <c:v>1.751080836834213E-2</c:v>
                </c:pt>
                <c:pt idx="1395">
                  <c:v>1.7537415342643432E-2</c:v>
                </c:pt>
                <c:pt idx="1396">
                  <c:v>1.7563627685218092E-2</c:v>
                </c:pt>
                <c:pt idx="1397">
                  <c:v>1.7589442990371473E-2</c:v>
                </c:pt>
                <c:pt idx="1398">
                  <c:v>1.7614858852411684E-2</c:v>
                </c:pt>
                <c:pt idx="1399">
                  <c:v>1.7639872865638371E-2</c:v>
                </c:pt>
                <c:pt idx="1400">
                  <c:v>1.7664482624337265E-2</c:v>
                </c:pt>
                <c:pt idx="1401">
                  <c:v>1.768868572286169E-2</c:v>
                </c:pt>
                <c:pt idx="1402">
                  <c:v>1.7712479755499673E-2</c:v>
                </c:pt>
                <c:pt idx="1403">
                  <c:v>1.773586231659019E-2</c:v>
                </c:pt>
                <c:pt idx="1404">
                  <c:v>1.7758831000448238E-2</c:v>
                </c:pt>
                <c:pt idx="1405">
                  <c:v>1.7781383401417356E-2</c:v>
                </c:pt>
                <c:pt idx="1406">
                  <c:v>1.780351711383522E-2</c:v>
                </c:pt>
                <c:pt idx="1407">
                  <c:v>1.7825229732051452E-2</c:v>
                </c:pt>
                <c:pt idx="1408">
                  <c:v>1.7846518850410598E-2</c:v>
                </c:pt>
                <c:pt idx="1409">
                  <c:v>1.786738206328729E-2</c:v>
                </c:pt>
                <c:pt idx="1410">
                  <c:v>1.7887816965011304E-2</c:v>
                </c:pt>
                <c:pt idx="1411">
                  <c:v>1.7907821150012822E-2</c:v>
                </c:pt>
                <c:pt idx="1412">
                  <c:v>1.7927392212614236E-2</c:v>
                </c:pt>
                <c:pt idx="1413">
                  <c:v>1.7946527747221743E-2</c:v>
                </c:pt>
                <c:pt idx="1414">
                  <c:v>1.7965225348244636E-2</c:v>
                </c:pt>
                <c:pt idx="1415">
                  <c:v>1.7983482610055151E-2</c:v>
                </c:pt>
                <c:pt idx="1416">
                  <c:v>1.8001297127075769E-2</c:v>
                </c:pt>
                <c:pt idx="1417">
                  <c:v>1.801866649373329E-2</c:v>
                </c:pt>
                <c:pt idx="1418">
                  <c:v>1.8035588304430264E-2</c:v>
                </c:pt>
                <c:pt idx="1419">
                  <c:v>1.80520601536323E-2</c:v>
                </c:pt>
                <c:pt idx="1420">
                  <c:v>1.8068079635741034E-2</c:v>
                </c:pt>
                <c:pt idx="1421">
                  <c:v>1.8083644345221993E-2</c:v>
                </c:pt>
                <c:pt idx="1422">
                  <c:v>1.8098751876564477E-2</c:v>
                </c:pt>
                <c:pt idx="1423">
                  <c:v>1.8113399824195048E-2</c:v>
                </c:pt>
                <c:pt idx="1424">
                  <c:v>1.8127585782611231E-2</c:v>
                </c:pt>
                <c:pt idx="1425">
                  <c:v>1.8141307346289225E-2</c:v>
                </c:pt>
                <c:pt idx="1426">
                  <c:v>1.8154673997951492E-2</c:v>
                </c:pt>
                <c:pt idx="1427">
                  <c:v>1.8174444985711979E-2</c:v>
                </c:pt>
                <c:pt idx="1428">
                  <c:v>1.8197967758293052E-2</c:v>
                </c:pt>
                <c:pt idx="1429">
                  <c:v>1.8221240279297442E-2</c:v>
                </c:pt>
                <c:pt idx="1430">
                  <c:v>1.82442613601221E-2</c:v>
                </c:pt>
                <c:pt idx="1431">
                  <c:v>1.8267029812155448E-2</c:v>
                </c:pt>
                <c:pt idx="1432">
                  <c:v>1.8289544446783275E-2</c:v>
                </c:pt>
                <c:pt idx="1433">
                  <c:v>1.83118040754526E-2</c:v>
                </c:pt>
                <c:pt idx="1434">
                  <c:v>1.8333807509509553E-2</c:v>
                </c:pt>
                <c:pt idx="1435">
                  <c:v>1.8355553560396476E-2</c:v>
                </c:pt>
                <c:pt idx="1436">
                  <c:v>1.837704103950721E-2</c:v>
                </c:pt>
                <c:pt idx="1437">
                  <c:v>1.8398268758250933E-2</c:v>
                </c:pt>
                <c:pt idx="1438">
                  <c:v>1.8419235528046484E-2</c:v>
                </c:pt>
                <c:pt idx="1439">
                  <c:v>1.8439940160276138E-2</c:v>
                </c:pt>
                <c:pt idx="1440">
                  <c:v>1.8460381466395802E-2</c:v>
                </c:pt>
                <c:pt idx="1441">
                  <c:v>1.8480558257796081E-2</c:v>
                </c:pt>
                <c:pt idx="1442">
                  <c:v>1.8500469345889312E-2</c:v>
                </c:pt>
                <c:pt idx="1443">
                  <c:v>1.8520113542115482E-2</c:v>
                </c:pt>
                <c:pt idx="1444">
                  <c:v>1.8539489657878605E-2</c:v>
                </c:pt>
                <c:pt idx="1445">
                  <c:v>1.8558596504622164E-2</c:v>
                </c:pt>
                <c:pt idx="1446">
                  <c:v>1.8577432893771308E-2</c:v>
                </c:pt>
                <c:pt idx="1447">
                  <c:v>1.8595997636744563E-2</c:v>
                </c:pt>
                <c:pt idx="1448">
                  <c:v>1.8614289544971317E-2</c:v>
                </c:pt>
                <c:pt idx="1449">
                  <c:v>1.8632307429903544E-2</c:v>
                </c:pt>
                <c:pt idx="1450">
                  <c:v>1.865005010298118E-2</c:v>
                </c:pt>
                <c:pt idx="1451">
                  <c:v>1.8667516375614836E-2</c:v>
                </c:pt>
                <c:pt idx="1452">
                  <c:v>1.868470505927286E-2</c:v>
                </c:pt>
                <c:pt idx="1453">
                  <c:v>1.8701614965411915E-2</c:v>
                </c:pt>
                <c:pt idx="1454">
                  <c:v>1.8718244905448152E-2</c:v>
                </c:pt>
                <c:pt idx="1455">
                  <c:v>1.873459369086742E-2</c:v>
                </c:pt>
                <c:pt idx="1456">
                  <c:v>1.8750660133080532E-2</c:v>
                </c:pt>
                <c:pt idx="1457">
                  <c:v>1.8766443043614599E-2</c:v>
                </c:pt>
                <c:pt idx="1458">
                  <c:v>1.8781941233864043E-2</c:v>
                </c:pt>
                <c:pt idx="1459">
                  <c:v>1.8797153515322445E-2</c:v>
                </c:pt>
                <c:pt idx="1460">
                  <c:v>1.8812078699466817E-2</c:v>
                </c:pt>
                <c:pt idx="1461">
                  <c:v>1.8826715597751949E-2</c:v>
                </c:pt>
                <c:pt idx="1462">
                  <c:v>1.8841063021651082E-2</c:v>
                </c:pt>
                <c:pt idx="1463">
                  <c:v>1.8855119782661824E-2</c:v>
                </c:pt>
                <c:pt idx="1464">
                  <c:v>1.8868884692242575E-2</c:v>
                </c:pt>
                <c:pt idx="1465">
                  <c:v>1.8882356561899554E-2</c:v>
                </c:pt>
                <c:pt idx="1466">
                  <c:v>1.8895534203105815E-2</c:v>
                </c:pt>
                <c:pt idx="1467">
                  <c:v>1.890841642736512E-2</c:v>
                </c:pt>
                <c:pt idx="1468">
                  <c:v>1.8921002046165727E-2</c:v>
                </c:pt>
                <c:pt idx="1469">
                  <c:v>1.8933289871021056E-2</c:v>
                </c:pt>
                <c:pt idx="1470">
                  <c:v>1.8945278713423518E-2</c:v>
                </c:pt>
                <c:pt idx="1471">
                  <c:v>1.8956967384885164E-2</c:v>
                </c:pt>
                <c:pt idx="1472">
                  <c:v>1.8968354696914668E-2</c:v>
                </c:pt>
                <c:pt idx="1473">
                  <c:v>1.8979439461052225E-2</c:v>
                </c:pt>
                <c:pt idx="1474">
                  <c:v>1.8990220488776993E-2</c:v>
                </c:pt>
                <c:pt idx="1475">
                  <c:v>1.9000696591657849E-2</c:v>
                </c:pt>
                <c:pt idx="1476">
                  <c:v>1.9010866581197123E-2</c:v>
                </c:pt>
                <c:pt idx="1477">
                  <c:v>1.902072926893501E-2</c:v>
                </c:pt>
                <c:pt idx="1478">
                  <c:v>1.9030283466409142E-2</c:v>
                </c:pt>
                <c:pt idx="1479">
                  <c:v>1.9042475912638742E-2</c:v>
                </c:pt>
                <c:pt idx="1480">
                  <c:v>1.9059377991397931E-2</c:v>
                </c:pt>
                <c:pt idx="1481">
                  <c:v>1.9076093948949664E-2</c:v>
                </c:pt>
                <c:pt idx="1482">
                  <c:v>1.9092540876296894E-2</c:v>
                </c:pt>
                <c:pt idx="1483">
                  <c:v>1.9108717600993939E-2</c:v>
                </c:pt>
                <c:pt idx="1484">
                  <c:v>1.9124622950693268E-2</c:v>
                </c:pt>
                <c:pt idx="1485">
                  <c:v>1.9140255752937069E-2</c:v>
                </c:pt>
                <c:pt idx="1486">
                  <c:v>1.9155614835354356E-2</c:v>
                </c:pt>
                <c:pt idx="1487">
                  <c:v>1.9170699025545208E-2</c:v>
                </c:pt>
                <c:pt idx="1488">
                  <c:v>1.9185507151121453E-2</c:v>
                </c:pt>
                <c:pt idx="1489">
                  <c:v>1.9200038039689414E-2</c:v>
                </c:pt>
                <c:pt idx="1490">
                  <c:v>1.9214290518855832E-2</c:v>
                </c:pt>
                <c:pt idx="1491">
                  <c:v>1.9228263416256931E-2</c:v>
                </c:pt>
                <c:pt idx="1492">
                  <c:v>1.9241955559500659E-2</c:v>
                </c:pt>
                <c:pt idx="1493">
                  <c:v>1.9255365776207303E-2</c:v>
                </c:pt>
                <c:pt idx="1494">
                  <c:v>1.9268492894003886E-2</c:v>
                </c:pt>
                <c:pt idx="1495">
                  <c:v>1.9281335740530044E-2</c:v>
                </c:pt>
                <c:pt idx="1496">
                  <c:v>1.9293893143409201E-2</c:v>
                </c:pt>
                <c:pt idx="1497">
                  <c:v>1.9306163930295047E-2</c:v>
                </c:pt>
                <c:pt idx="1498">
                  <c:v>1.9318146928813732E-2</c:v>
                </c:pt>
                <c:pt idx="1499">
                  <c:v>1.9329840966592949E-2</c:v>
                </c:pt>
                <c:pt idx="1500">
                  <c:v>1.9341244871331605E-2</c:v>
                </c:pt>
                <c:pt idx="1501">
                  <c:v>1.9352357470631933E-2</c:v>
                </c:pt>
                <c:pt idx="1502">
                  <c:v>1.9363177592173417E-2</c:v>
                </c:pt>
                <c:pt idx="1503">
                  <c:v>1.9373704063608659E-2</c:v>
                </c:pt>
                <c:pt idx="1504">
                  <c:v>1.9383935712615624E-2</c:v>
                </c:pt>
                <c:pt idx="1505">
                  <c:v>1.9393871366845668E-2</c:v>
                </c:pt>
                <c:pt idx="1506">
                  <c:v>1.9403509853964197E-2</c:v>
                </c:pt>
                <c:pt idx="1507">
                  <c:v>1.9412850001685567E-2</c:v>
                </c:pt>
                <c:pt idx="1508">
                  <c:v>1.942189063764577E-2</c:v>
                </c:pt>
                <c:pt idx="1509">
                  <c:v>1.9430630589553195E-2</c:v>
                </c:pt>
                <c:pt idx="1510">
                  <c:v>1.9439068685096053E-2</c:v>
                </c:pt>
                <c:pt idx="1511">
                  <c:v>1.9447203751948333E-2</c:v>
                </c:pt>
                <c:pt idx="1512">
                  <c:v>1.945503461785102E-2</c:v>
                </c:pt>
                <c:pt idx="1513">
                  <c:v>1.9462560110467417E-2</c:v>
                </c:pt>
                <c:pt idx="1514">
                  <c:v>1.9469779057516512E-2</c:v>
                </c:pt>
                <c:pt idx="1515">
                  <c:v>1.9476690286715191E-2</c:v>
                </c:pt>
                <c:pt idx="1516">
                  <c:v>1.9484268381748739E-2</c:v>
                </c:pt>
                <c:pt idx="1517">
                  <c:v>1.9490458419523189E-2</c:v>
                </c:pt>
                <c:pt idx="1518">
                  <c:v>1.9496394903695421E-2</c:v>
                </c:pt>
                <c:pt idx="1519">
                  <c:v>1.9502018813437896E-2</c:v>
                </c:pt>
                <c:pt idx="1520">
                  <c:v>1.9507328976495292E-2</c:v>
                </c:pt>
                <c:pt idx="1521">
                  <c:v>1.9512324220634217E-2</c:v>
                </c:pt>
                <c:pt idx="1522">
                  <c:v>1.951700337355065E-2</c:v>
                </c:pt>
                <c:pt idx="1523">
                  <c:v>1.9521365263055479E-2</c:v>
                </c:pt>
                <c:pt idx="1524">
                  <c:v>1.9525408716866071E-2</c:v>
                </c:pt>
                <c:pt idx="1525">
                  <c:v>1.9529132562768642E-2</c:v>
                </c:pt>
                <c:pt idx="1526">
                  <c:v>1.9532535628514102E-2</c:v>
                </c:pt>
                <c:pt idx="1527">
                  <c:v>1.9535616741899332E-2</c:v>
                </c:pt>
                <c:pt idx="1528">
                  <c:v>1.9538374730686196E-2</c:v>
                </c:pt>
                <c:pt idx="1529">
                  <c:v>1.9540808422688596E-2</c:v>
                </c:pt>
                <c:pt idx="1530">
                  <c:v>1.9542916645662541E-2</c:v>
                </c:pt>
                <c:pt idx="1531">
                  <c:v>1.9548185598357685E-2</c:v>
                </c:pt>
                <c:pt idx="1532">
                  <c:v>1.9559088789039367E-2</c:v>
                </c:pt>
                <c:pt idx="1533">
                  <c:v>1.9569851772718871E-2</c:v>
                </c:pt>
                <c:pt idx="1534">
                  <c:v>1.9580377114889556E-2</c:v>
                </c:pt>
                <c:pt idx="1535">
                  <c:v>1.9590663940035995E-2</c:v>
                </c:pt>
                <c:pt idx="1536">
                  <c:v>1.960071137258998E-2</c:v>
                </c:pt>
                <c:pt idx="1537">
                  <c:v>1.9610518537058044E-2</c:v>
                </c:pt>
                <c:pt idx="1538">
                  <c:v>1.9620084557888315E-2</c:v>
                </c:pt>
                <c:pt idx="1539">
                  <c:v>1.9629408559540089E-2</c:v>
                </c:pt>
                <c:pt idx="1540">
                  <c:v>1.9638489666518686E-2</c:v>
                </c:pt>
                <c:pt idx="1541">
                  <c:v>1.9647327003277055E-2</c:v>
                </c:pt>
                <c:pt idx="1542">
                  <c:v>1.9655919694314315E-2</c:v>
                </c:pt>
                <c:pt idx="1543">
                  <c:v>1.966426686411793E-2</c:v>
                </c:pt>
                <c:pt idx="1544">
                  <c:v>1.9672367637129023E-2</c:v>
                </c:pt>
                <c:pt idx="1545">
                  <c:v>1.9680221137881485E-2</c:v>
                </c:pt>
                <c:pt idx="1546">
                  <c:v>1.968782649086304E-2</c:v>
                </c:pt>
                <c:pt idx="1547">
                  <c:v>1.9695182820550067E-2</c:v>
                </c:pt>
                <c:pt idx="1548">
                  <c:v>1.9702289251465641E-2</c:v>
                </c:pt>
                <c:pt idx="1549">
                  <c:v>1.9709144908081098E-2</c:v>
                </c:pt>
                <c:pt idx="1550">
                  <c:v>1.9715748914926227E-2</c:v>
                </c:pt>
                <c:pt idx="1551">
                  <c:v>1.9722100396502427E-2</c:v>
                </c:pt>
                <c:pt idx="1552">
                  <c:v>1.9728198477305982E-2</c:v>
                </c:pt>
                <c:pt idx="1553">
                  <c:v>1.9734042281868695E-2</c:v>
                </c:pt>
                <c:pt idx="1554">
                  <c:v>1.9739630934717409E-2</c:v>
                </c:pt>
                <c:pt idx="1555">
                  <c:v>1.9744963560333551E-2</c:v>
                </c:pt>
                <c:pt idx="1556">
                  <c:v>1.9750039283286468E-2</c:v>
                </c:pt>
                <c:pt idx="1557">
                  <c:v>1.9754857228059693E-2</c:v>
                </c:pt>
                <c:pt idx="1558">
                  <c:v>1.9759416519236451E-2</c:v>
                </c:pt>
                <c:pt idx="1559">
                  <c:v>1.9763716281308529E-2</c:v>
                </c:pt>
                <c:pt idx="1560">
                  <c:v>1.9767755638821223E-2</c:v>
                </c:pt>
                <c:pt idx="1561">
                  <c:v>1.9771533716338646E-2</c:v>
                </c:pt>
                <c:pt idx="1562">
                  <c:v>1.9775049638385906E-2</c:v>
                </c:pt>
                <c:pt idx="1563">
                  <c:v>1.9778302529524481E-2</c:v>
                </c:pt>
                <c:pt idx="1564">
                  <c:v>1.9781291514300189E-2</c:v>
                </c:pt>
                <c:pt idx="1565">
                  <c:v>1.9784015717260638E-2</c:v>
                </c:pt>
                <c:pt idx="1566">
                  <c:v>1.9786474262995884E-2</c:v>
                </c:pt>
                <c:pt idx="1567">
                  <c:v>1.9788666276045811E-2</c:v>
                </c:pt>
                <c:pt idx="1568">
                  <c:v>1.9791251153738771E-2</c:v>
                </c:pt>
                <c:pt idx="1569">
                  <c:v>1.9792461867973364E-2</c:v>
                </c:pt>
                <c:pt idx="1570">
                  <c:v>1.9793810507672625E-2</c:v>
                </c:pt>
                <c:pt idx="1571">
                  <c:v>1.9794888987921394E-2</c:v>
                </c:pt>
                <c:pt idx="1572">
                  <c:v>1.9795696433335706E-2</c:v>
                </c:pt>
                <c:pt idx="1573">
                  <c:v>1.9796231968453006E-2</c:v>
                </c:pt>
                <c:pt idx="1574">
                  <c:v>1.9796494717923437E-2</c:v>
                </c:pt>
                <c:pt idx="1575">
                  <c:v>1.9796483806312947E-2</c:v>
                </c:pt>
                <c:pt idx="1576">
                  <c:v>1.9796198358225069E-2</c:v>
                </c:pt>
                <c:pt idx="1577">
                  <c:v>1.9795637498277792E-2</c:v>
                </c:pt>
                <c:pt idx="1578">
                  <c:v>1.9794800351097902E-2</c:v>
                </c:pt>
                <c:pt idx="1579">
                  <c:v>1.9793686041245748E-2</c:v>
                </c:pt>
                <c:pt idx="1580">
                  <c:v>1.9792293693383329E-2</c:v>
                </c:pt>
                <c:pt idx="1581">
                  <c:v>1.9790622432141153E-2</c:v>
                </c:pt>
                <c:pt idx="1582">
                  <c:v>1.9788671382124139E-2</c:v>
                </c:pt>
                <c:pt idx="1583">
                  <c:v>1.9789648382726191E-2</c:v>
                </c:pt>
                <c:pt idx="1584">
                  <c:v>1.9795810057300606E-2</c:v>
                </c:pt>
                <c:pt idx="1585">
                  <c:v>1.980182916439828E-2</c:v>
                </c:pt>
                <c:pt idx="1586">
                  <c:v>1.9807615942498673E-2</c:v>
                </c:pt>
                <c:pt idx="1587">
                  <c:v>1.9813169588253146E-2</c:v>
                </c:pt>
                <c:pt idx="1588">
                  <c:v>1.9818489298353368E-2</c:v>
                </c:pt>
                <c:pt idx="1589">
                  <c:v>1.9823574269444505E-2</c:v>
                </c:pt>
                <c:pt idx="1590">
                  <c:v>1.9828423698206366E-2</c:v>
                </c:pt>
                <c:pt idx="1591">
                  <c:v>1.983303678130717E-2</c:v>
                </c:pt>
                <c:pt idx="1592">
                  <c:v>1.9837412715449931E-2</c:v>
                </c:pt>
                <c:pt idx="1593">
                  <c:v>1.9841550697285659E-2</c:v>
                </c:pt>
                <c:pt idx="1594">
                  <c:v>1.9845449923511893E-2</c:v>
                </c:pt>
                <c:pt idx="1595">
                  <c:v>1.9849109590797481E-2</c:v>
                </c:pt>
                <c:pt idx="1596">
                  <c:v>1.9852528895857952E-2</c:v>
                </c:pt>
                <c:pt idx="1597">
                  <c:v>1.9855707035362911E-2</c:v>
                </c:pt>
                <c:pt idx="1598">
                  <c:v>1.985864320602301E-2</c:v>
                </c:pt>
                <c:pt idx="1599">
                  <c:v>1.9861336604532077E-2</c:v>
                </c:pt>
                <c:pt idx="1600">
                  <c:v>1.9863786427596175E-2</c:v>
                </c:pt>
                <c:pt idx="1601">
                  <c:v>1.9865991871898896E-2</c:v>
                </c:pt>
                <c:pt idx="1602">
                  <c:v>1.9867952134176768E-2</c:v>
                </c:pt>
                <c:pt idx="1603">
                  <c:v>1.9869666411120843E-2</c:v>
                </c:pt>
                <c:pt idx="1604">
                  <c:v>1.9871133899481034E-2</c:v>
                </c:pt>
                <c:pt idx="1605">
                  <c:v>1.9872353795915586E-2</c:v>
                </c:pt>
                <c:pt idx="1606">
                  <c:v>1.9873325297205497E-2</c:v>
                </c:pt>
                <c:pt idx="1607">
                  <c:v>1.9874047600040228E-2</c:v>
                </c:pt>
                <c:pt idx="1608">
                  <c:v>1.9874519901168435E-2</c:v>
                </c:pt>
                <c:pt idx="1609">
                  <c:v>1.9874741397305332E-2</c:v>
                </c:pt>
                <c:pt idx="1610">
                  <c:v>1.987471128521966E-2</c:v>
                </c:pt>
                <c:pt idx="1611">
                  <c:v>1.9874428761600543E-2</c:v>
                </c:pt>
                <c:pt idx="1612">
                  <c:v>1.9873893023225557E-2</c:v>
                </c:pt>
                <c:pt idx="1613">
                  <c:v>1.9873103266844942E-2</c:v>
                </c:pt>
                <c:pt idx="1614">
                  <c:v>1.9872058689187472E-2</c:v>
                </c:pt>
                <c:pt idx="1615">
                  <c:v>1.9870758487024263E-2</c:v>
                </c:pt>
                <c:pt idx="1616">
                  <c:v>1.9869201857122518E-2</c:v>
                </c:pt>
                <c:pt idx="1617">
                  <c:v>1.9867387996216609E-2</c:v>
                </c:pt>
                <c:pt idx="1618">
                  <c:v>1.9865316101100872E-2</c:v>
                </c:pt>
                <c:pt idx="1619">
                  <c:v>1.9862985368508026E-2</c:v>
                </c:pt>
                <c:pt idx="1620">
                  <c:v>1.9860736942175994E-2</c:v>
                </c:pt>
                <c:pt idx="1621">
                  <c:v>1.9857115610960898E-2</c:v>
                </c:pt>
                <c:pt idx="1622">
                  <c:v>1.9853966160097367E-2</c:v>
                </c:pt>
                <c:pt idx="1623">
                  <c:v>1.9850554544182372E-2</c:v>
                </c:pt>
                <c:pt idx="1624">
                  <c:v>1.9846879959961553E-2</c:v>
                </c:pt>
                <c:pt idx="1625">
                  <c:v>1.9842941604258441E-2</c:v>
                </c:pt>
                <c:pt idx="1626">
                  <c:v>1.9838738673858707E-2</c:v>
                </c:pt>
                <c:pt idx="1627">
                  <c:v>1.9834270365602907E-2</c:v>
                </c:pt>
                <c:pt idx="1628">
                  <c:v>1.9829535876235968E-2</c:v>
                </c:pt>
                <c:pt idx="1629">
                  <c:v>1.9824534402610002E-2</c:v>
                </c:pt>
                <c:pt idx="1630">
                  <c:v>1.9819265141551187E-2</c:v>
                </c:pt>
                <c:pt idx="1631">
                  <c:v>1.9813727289865579E-2</c:v>
                </c:pt>
                <c:pt idx="1632">
                  <c:v>1.9807920044379819E-2</c:v>
                </c:pt>
                <c:pt idx="1633">
                  <c:v>1.980184260191219E-2</c:v>
                </c:pt>
                <c:pt idx="1634">
                  <c:v>1.9795494159319079E-2</c:v>
                </c:pt>
                <c:pt idx="1635">
                  <c:v>1.9792764291967899E-2</c:v>
                </c:pt>
                <c:pt idx="1636">
                  <c:v>1.9792587917427867E-2</c:v>
                </c:pt>
                <c:pt idx="1637">
                  <c:v>1.9794246936734219E-2</c:v>
                </c:pt>
                <c:pt idx="1638">
                  <c:v>1.9795672458162467E-2</c:v>
                </c:pt>
                <c:pt idx="1639">
                  <c:v>1.9796863703693778E-2</c:v>
                </c:pt>
                <c:pt idx="1640">
                  <c:v>1.9797819895234367E-2</c:v>
                </c:pt>
                <c:pt idx="1641">
                  <c:v>1.9798540254754613E-2</c:v>
                </c:pt>
                <c:pt idx="1642">
                  <c:v>1.9799024004179055E-2</c:v>
                </c:pt>
                <c:pt idx="1643">
                  <c:v>1.9799270365496526E-2</c:v>
                </c:pt>
                <c:pt idx="1644">
                  <c:v>1.9799278560615401E-2</c:v>
                </c:pt>
                <c:pt idx="1645">
                  <c:v>1.9799047811543253E-2</c:v>
                </c:pt>
                <c:pt idx="1646">
                  <c:v>1.9798577340218934E-2</c:v>
                </c:pt>
                <c:pt idx="1647">
                  <c:v>1.9797866368599527E-2</c:v>
                </c:pt>
                <c:pt idx="1648">
                  <c:v>1.9796914118677799E-2</c:v>
                </c:pt>
                <c:pt idx="1649">
                  <c:v>1.9795719812418556E-2</c:v>
                </c:pt>
                <c:pt idx="1650">
                  <c:v>1.9794282671770313E-2</c:v>
                </c:pt>
                <c:pt idx="1651">
                  <c:v>1.9792601918752234E-2</c:v>
                </c:pt>
                <c:pt idx="1652">
                  <c:v>1.9790676775332566E-2</c:v>
                </c:pt>
                <c:pt idx="1653">
                  <c:v>1.9788506463486639E-2</c:v>
                </c:pt>
                <c:pt idx="1654">
                  <c:v>1.9786090205214327E-2</c:v>
                </c:pt>
                <c:pt idx="1655">
                  <c:v>1.9783427222516949E-2</c:v>
                </c:pt>
                <c:pt idx="1656">
                  <c:v>1.9780516737379933E-2</c:v>
                </c:pt>
                <c:pt idx="1657">
                  <c:v>1.977735797181349E-2</c:v>
                </c:pt>
                <c:pt idx="1658">
                  <c:v>1.9773950147812091E-2</c:v>
                </c:pt>
                <c:pt idx="1659">
                  <c:v>1.9770292487383538E-2</c:v>
                </c:pt>
                <c:pt idx="1660">
                  <c:v>1.9766384212560616E-2</c:v>
                </c:pt>
                <c:pt idx="1661">
                  <c:v>1.976222454533743E-2</c:v>
                </c:pt>
                <c:pt idx="1662">
                  <c:v>1.975781270774481E-2</c:v>
                </c:pt>
                <c:pt idx="1663">
                  <c:v>1.9753147921809818E-2</c:v>
                </c:pt>
                <c:pt idx="1664">
                  <c:v>1.9748229409532664E-2</c:v>
                </c:pt>
                <c:pt idx="1665">
                  <c:v>1.9743056392991051E-2</c:v>
                </c:pt>
                <c:pt idx="1666">
                  <c:v>1.9737628094189635E-2</c:v>
                </c:pt>
                <c:pt idx="1667">
                  <c:v>1.9731943735175946E-2</c:v>
                </c:pt>
                <c:pt idx="1668">
                  <c:v>1.9726002537994145E-2</c:v>
                </c:pt>
                <c:pt idx="1669">
                  <c:v>1.9719803724696672E-2</c:v>
                </c:pt>
                <c:pt idx="1670">
                  <c:v>1.9713346517326938E-2</c:v>
                </c:pt>
                <c:pt idx="1671">
                  <c:v>1.9706630137959976E-2</c:v>
                </c:pt>
                <c:pt idx="1672">
                  <c:v>1.9699653808627173E-2</c:v>
                </c:pt>
                <c:pt idx="1673">
                  <c:v>1.9692416751414865E-2</c:v>
                </c:pt>
                <c:pt idx="1674">
                  <c:v>1.9684918188394886E-2</c:v>
                </c:pt>
                <c:pt idx="1675">
                  <c:v>1.9677157341618831E-2</c:v>
                </c:pt>
                <c:pt idx="1676">
                  <c:v>1.9669133433199277E-2</c:v>
                </c:pt>
                <c:pt idx="1677">
                  <c:v>1.9660845685199758E-2</c:v>
                </c:pt>
                <c:pt idx="1678">
                  <c:v>1.9652293319692798E-2</c:v>
                </c:pt>
                <c:pt idx="1679">
                  <c:v>1.9643475558806311E-2</c:v>
                </c:pt>
                <c:pt idx="1680">
                  <c:v>1.9634391624590464E-2</c:v>
                </c:pt>
                <c:pt idx="1681">
                  <c:v>1.9625040739203122E-2</c:v>
                </c:pt>
                <c:pt idx="1682">
                  <c:v>1.9615422124689787E-2</c:v>
                </c:pt>
                <c:pt idx="1683">
                  <c:v>1.960553500320962E-2</c:v>
                </c:pt>
                <c:pt idx="1684">
                  <c:v>1.9595378596855922E-2</c:v>
                </c:pt>
                <c:pt idx="1685">
                  <c:v>1.9584952127743124E-2</c:v>
                </c:pt>
                <c:pt idx="1686">
                  <c:v>1.957434850615198E-2</c:v>
                </c:pt>
                <c:pt idx="1687">
                  <c:v>1.9569207025115058E-2</c:v>
                </c:pt>
                <c:pt idx="1688">
                  <c:v>1.9567241737513761E-2</c:v>
                </c:pt>
                <c:pt idx="1689">
                  <c:v>1.9565089902443461E-2</c:v>
                </c:pt>
                <c:pt idx="1690">
                  <c:v>1.9562751002608649E-2</c:v>
                </c:pt>
                <c:pt idx="1691">
                  <c:v>1.9560224520723837E-2</c:v>
                </c:pt>
                <c:pt idx="1692">
                  <c:v>1.9557509939554102E-2</c:v>
                </c:pt>
                <c:pt idx="1693">
                  <c:v>1.9554606741776115E-2</c:v>
                </c:pt>
                <c:pt idx="1694">
                  <c:v>1.9551514410157757E-2</c:v>
                </c:pt>
                <c:pt idx="1695">
                  <c:v>1.9548232427401748E-2</c:v>
                </c:pt>
                <c:pt idx="1696">
                  <c:v>1.9544760276249955E-2</c:v>
                </c:pt>
                <c:pt idx="1697">
                  <c:v>1.9541097439454466E-2</c:v>
                </c:pt>
                <c:pt idx="1698">
                  <c:v>1.9537243399719694E-2</c:v>
                </c:pt>
                <c:pt idx="1699">
                  <c:v>1.953319763981249E-2</c:v>
                </c:pt>
                <c:pt idx="1700">
                  <c:v>1.9528959642469482E-2</c:v>
                </c:pt>
                <c:pt idx="1701">
                  <c:v>1.9524528890431884E-2</c:v>
                </c:pt>
                <c:pt idx="1702">
                  <c:v>1.9519904866428146E-2</c:v>
                </c:pt>
                <c:pt idx="1703">
                  <c:v>1.9515087053243507E-2</c:v>
                </c:pt>
                <c:pt idx="1704">
                  <c:v>1.9510074933604186E-2</c:v>
                </c:pt>
                <c:pt idx="1705">
                  <c:v>1.9504867990264296E-2</c:v>
                </c:pt>
                <c:pt idx="1706">
                  <c:v>1.9499465705976934E-2</c:v>
                </c:pt>
                <c:pt idx="1707">
                  <c:v>1.9493867563540559E-2</c:v>
                </c:pt>
                <c:pt idx="1708">
                  <c:v>1.9488073045642613E-2</c:v>
                </c:pt>
                <c:pt idx="1709">
                  <c:v>1.9482081635114466E-2</c:v>
                </c:pt>
                <c:pt idx="1710">
                  <c:v>1.9475892814682337E-2</c:v>
                </c:pt>
                <c:pt idx="1711">
                  <c:v>1.9469506067117979E-2</c:v>
                </c:pt>
                <c:pt idx="1712">
                  <c:v>1.946292087522709E-2</c:v>
                </c:pt>
                <c:pt idx="1713">
                  <c:v>1.945613672173354E-2</c:v>
                </c:pt>
                <c:pt idx="1714">
                  <c:v>1.9449153089447366E-2</c:v>
                </c:pt>
                <c:pt idx="1715">
                  <c:v>1.9441969461120027E-2</c:v>
                </c:pt>
                <c:pt idx="1716">
                  <c:v>1.9434585319560261E-2</c:v>
                </c:pt>
                <c:pt idx="1717">
                  <c:v>1.9427000147535671E-2</c:v>
                </c:pt>
                <c:pt idx="1718">
                  <c:v>1.941921342783649E-2</c:v>
                </c:pt>
                <c:pt idx="1719">
                  <c:v>1.941122464323505E-2</c:v>
                </c:pt>
                <c:pt idx="1720">
                  <c:v>1.9403033276566943E-2</c:v>
                </c:pt>
                <c:pt idx="1721">
                  <c:v>1.9394638810568837E-2</c:v>
                </c:pt>
                <c:pt idx="1722">
                  <c:v>1.9386040728075506E-2</c:v>
                </c:pt>
                <c:pt idx="1723">
                  <c:v>1.9377238511875023E-2</c:v>
                </c:pt>
                <c:pt idx="1724">
                  <c:v>1.9368231644778321E-2</c:v>
                </c:pt>
                <c:pt idx="1725">
                  <c:v>1.9359019609578691E-2</c:v>
                </c:pt>
                <c:pt idx="1726">
                  <c:v>1.9349601889074981E-2</c:v>
                </c:pt>
                <c:pt idx="1727">
                  <c:v>1.9339977966112205E-2</c:v>
                </c:pt>
                <c:pt idx="1728">
                  <c:v>1.9330147323471495E-2</c:v>
                </c:pt>
                <c:pt idx="1729">
                  <c:v>1.932010944398023E-2</c:v>
                </c:pt>
                <c:pt idx="1730">
                  <c:v>1.9309863810454141E-2</c:v>
                </c:pt>
                <c:pt idx="1731">
                  <c:v>1.92994099057263E-2</c:v>
                </c:pt>
                <c:pt idx="1732">
                  <c:v>1.9288747212600842E-2</c:v>
                </c:pt>
                <c:pt idx="1733">
                  <c:v>1.9277875213934103E-2</c:v>
                </c:pt>
                <c:pt idx="1734">
                  <c:v>1.926679339253037E-2</c:v>
                </c:pt>
                <c:pt idx="1735">
                  <c:v>1.9255501231223045E-2</c:v>
                </c:pt>
                <c:pt idx="1736">
                  <c:v>1.9243998212880465E-2</c:v>
                </c:pt>
                <c:pt idx="1737">
                  <c:v>1.9232283820319069E-2</c:v>
                </c:pt>
                <c:pt idx="1738">
                  <c:v>1.9220357536367128E-2</c:v>
                </c:pt>
                <c:pt idx="1739">
                  <c:v>1.9212098788516166E-2</c:v>
                </c:pt>
                <c:pt idx="1740">
                  <c:v>1.9207548000614558E-2</c:v>
                </c:pt>
                <c:pt idx="1741">
                  <c:v>1.9202845301953809E-2</c:v>
                </c:pt>
                <c:pt idx="1742">
                  <c:v>1.9197990335633949E-2</c:v>
                </c:pt>
                <c:pt idx="1743">
                  <c:v>1.9192982744862225E-2</c:v>
                </c:pt>
                <c:pt idx="1744">
                  <c:v>1.9187822172790896E-2</c:v>
                </c:pt>
                <c:pt idx="1745">
                  <c:v>1.9182508262563607E-2</c:v>
                </c:pt>
                <c:pt idx="1746">
                  <c:v>1.9177040657361748E-2</c:v>
                </c:pt>
                <c:pt idx="1747">
                  <c:v>1.9171419000346555E-2</c:v>
                </c:pt>
                <c:pt idx="1748">
                  <c:v>1.9165642934664912E-2</c:v>
                </c:pt>
                <c:pt idx="1749">
                  <c:v>1.9159712103501519E-2</c:v>
                </c:pt>
                <c:pt idx="1750">
                  <c:v>1.9153626150049952E-2</c:v>
                </c:pt>
                <c:pt idx="1751">
                  <c:v>1.9147384717414177E-2</c:v>
                </c:pt>
                <c:pt idx="1752">
                  <c:v>1.9140987448817155E-2</c:v>
                </c:pt>
                <c:pt idx="1753">
                  <c:v>1.9134433987438637E-2</c:v>
                </c:pt>
                <c:pt idx="1754">
                  <c:v>1.91277239764036E-2</c:v>
                </c:pt>
                <c:pt idx="1755">
                  <c:v>1.9120857058950277E-2</c:v>
                </c:pt>
                <c:pt idx="1756">
                  <c:v>1.9113832878198445E-2</c:v>
                </c:pt>
                <c:pt idx="1757">
                  <c:v>1.9106651077381184E-2</c:v>
                </c:pt>
                <c:pt idx="1758">
                  <c:v>1.909931129963632E-2</c:v>
                </c:pt>
                <c:pt idx="1759">
                  <c:v>1.9091813188186067E-2</c:v>
                </c:pt>
                <c:pt idx="1760">
                  <c:v>1.9084156386169029E-2</c:v>
                </c:pt>
                <c:pt idx="1761">
                  <c:v>1.9076340536819808E-2</c:v>
                </c:pt>
                <c:pt idx="1762">
                  <c:v>1.9068365283301018E-2</c:v>
                </c:pt>
                <c:pt idx="1763">
                  <c:v>1.9060230268790244E-2</c:v>
                </c:pt>
                <c:pt idx="1764">
                  <c:v>1.905193513650897E-2</c:v>
                </c:pt>
                <c:pt idx="1765">
                  <c:v>1.9043479529624159E-2</c:v>
                </c:pt>
                <c:pt idx="1766">
                  <c:v>1.9034863091364131E-2</c:v>
                </c:pt>
                <c:pt idx="1767">
                  <c:v>1.9026085464879529E-2</c:v>
                </c:pt>
                <c:pt idx="1768">
                  <c:v>1.9017146293399796E-2</c:v>
                </c:pt>
                <c:pt idx="1769">
                  <c:v>1.9008045220123077E-2</c:v>
                </c:pt>
                <c:pt idx="1770">
                  <c:v>1.8998781888251041E-2</c:v>
                </c:pt>
                <c:pt idx="1771">
                  <c:v>1.8989355940971505E-2</c:v>
                </c:pt>
                <c:pt idx="1772">
                  <c:v>1.8979767021499012E-2</c:v>
                </c:pt>
                <c:pt idx="1773">
                  <c:v>1.8970014773051685E-2</c:v>
                </c:pt>
                <c:pt idx="1774">
                  <c:v>1.8960098838828057E-2</c:v>
                </c:pt>
                <c:pt idx="1775">
                  <c:v>1.8950018862030304E-2</c:v>
                </c:pt>
                <c:pt idx="1776">
                  <c:v>1.8939774485887396E-2</c:v>
                </c:pt>
                <c:pt idx="1777">
                  <c:v>1.8929365353608806E-2</c:v>
                </c:pt>
                <c:pt idx="1778">
                  <c:v>1.8918791108407697E-2</c:v>
                </c:pt>
                <c:pt idx="1779">
                  <c:v>1.8908051393506729E-2</c:v>
                </c:pt>
                <c:pt idx="1780">
                  <c:v>1.8897145852120715E-2</c:v>
                </c:pt>
                <c:pt idx="1781">
                  <c:v>1.8886074127456624E-2</c:v>
                </c:pt>
                <c:pt idx="1782">
                  <c:v>1.8874835862788947E-2</c:v>
                </c:pt>
                <c:pt idx="1783">
                  <c:v>1.8863430701285891E-2</c:v>
                </c:pt>
                <c:pt idx="1784">
                  <c:v>1.8851858286200597E-2</c:v>
                </c:pt>
                <c:pt idx="1785">
                  <c:v>1.8840118260766887E-2</c:v>
                </c:pt>
                <c:pt idx="1786">
                  <c:v>1.8828210268216638E-2</c:v>
                </c:pt>
                <c:pt idx="1787">
                  <c:v>1.8816133951750885E-2</c:v>
                </c:pt>
                <c:pt idx="1788">
                  <c:v>1.8803888954661459E-2</c:v>
                </c:pt>
                <c:pt idx="1789">
                  <c:v>1.8791474920139859E-2</c:v>
                </c:pt>
                <c:pt idx="1790">
                  <c:v>1.8778891491433688E-2</c:v>
                </c:pt>
                <c:pt idx="1791">
                  <c:v>1.8768669675251076E-2</c:v>
                </c:pt>
                <c:pt idx="1792">
                  <c:v>1.8762591813728982E-2</c:v>
                </c:pt>
                <c:pt idx="1793">
                  <c:v>1.8756456874379535E-2</c:v>
                </c:pt>
                <c:pt idx="1794">
                  <c:v>1.8750194420795625E-2</c:v>
                </c:pt>
                <c:pt idx="1795">
                  <c:v>1.8743804185580477E-2</c:v>
                </c:pt>
                <c:pt idx="1796">
                  <c:v>1.8737285901362637E-2</c:v>
                </c:pt>
                <c:pt idx="1797">
                  <c:v>1.8730639300772785E-2</c:v>
                </c:pt>
                <c:pt idx="1798">
                  <c:v>1.8723864116391636E-2</c:v>
                </c:pt>
                <c:pt idx="1799">
                  <c:v>1.8716960080831058E-2</c:v>
                </c:pt>
                <c:pt idx="1800">
                  <c:v>1.8709926926763015E-2</c:v>
                </c:pt>
                <c:pt idx="1801">
                  <c:v>1.8702764386751634E-2</c:v>
                </c:pt>
                <c:pt idx="1802">
                  <c:v>1.8695472193444342E-2</c:v>
                </c:pt>
                <c:pt idx="1803">
                  <c:v>1.8688050079473419E-2</c:v>
                </c:pt>
                <c:pt idx="1804">
                  <c:v>1.8680497777432848E-2</c:v>
                </c:pt>
                <c:pt idx="1805">
                  <c:v>1.8672815019959415E-2</c:v>
                </c:pt>
                <c:pt idx="1806">
                  <c:v>1.8665001539686372E-2</c:v>
                </c:pt>
                <c:pt idx="1807">
                  <c:v>1.8657057069214514E-2</c:v>
                </c:pt>
                <c:pt idx="1808">
                  <c:v>1.8648981341204851E-2</c:v>
                </c:pt>
                <c:pt idx="1809">
                  <c:v>1.8640774088262774E-2</c:v>
                </c:pt>
                <c:pt idx="1810">
                  <c:v>1.8632435043030766E-2</c:v>
                </c:pt>
                <c:pt idx="1811">
                  <c:v>1.8623963938118875E-2</c:v>
                </c:pt>
                <c:pt idx="1812">
                  <c:v>1.8615360506191649E-2</c:v>
                </c:pt>
                <c:pt idx="1813">
                  <c:v>1.8606624479858062E-2</c:v>
                </c:pt>
                <c:pt idx="1814">
                  <c:v>1.8597755591752644E-2</c:v>
                </c:pt>
                <c:pt idx="1815">
                  <c:v>1.8588753574523893E-2</c:v>
                </c:pt>
                <c:pt idx="1816">
                  <c:v>1.8579618160787962E-2</c:v>
                </c:pt>
                <c:pt idx="1817">
                  <c:v>1.8570349083209772E-2</c:v>
                </c:pt>
                <c:pt idx="1818">
                  <c:v>1.8560946074416117E-2</c:v>
                </c:pt>
                <c:pt idx="1819">
                  <c:v>1.8551408867018854E-2</c:v>
                </c:pt>
                <c:pt idx="1820">
                  <c:v>1.8541737193725007E-2</c:v>
                </c:pt>
                <c:pt idx="1821">
                  <c:v>1.85319307871166E-2</c:v>
                </c:pt>
                <c:pt idx="1822">
                  <c:v>1.8521989379859272E-2</c:v>
                </c:pt>
                <c:pt idx="1823">
                  <c:v>1.851191270460377E-2</c:v>
                </c:pt>
                <c:pt idx="1824">
                  <c:v>1.8501700493991777E-2</c:v>
                </c:pt>
                <c:pt idx="1825">
                  <c:v>1.8491352480667501E-2</c:v>
                </c:pt>
                <c:pt idx="1826">
                  <c:v>1.8480868397295073E-2</c:v>
                </c:pt>
                <c:pt idx="1827">
                  <c:v>1.8470247976500632E-2</c:v>
                </c:pt>
                <c:pt idx="1828">
                  <c:v>1.8459182309866731E-2</c:v>
                </c:pt>
                <c:pt idx="1829">
                  <c:v>1.8447029593392224E-2</c:v>
                </c:pt>
                <c:pt idx="1830">
                  <c:v>1.8435978943105228E-2</c:v>
                </c:pt>
                <c:pt idx="1831">
                  <c:v>1.8424790847850394E-2</c:v>
                </c:pt>
                <c:pt idx="1832">
                  <c:v>1.8413465040267231E-2</c:v>
                </c:pt>
                <c:pt idx="1833">
                  <c:v>1.8402001252986296E-2</c:v>
                </c:pt>
                <c:pt idx="1834">
                  <c:v>1.8390399218716134E-2</c:v>
                </c:pt>
                <c:pt idx="1835">
                  <c:v>1.8378658670098427E-2</c:v>
                </c:pt>
                <c:pt idx="1836">
                  <c:v>1.8366779339783344E-2</c:v>
                </c:pt>
                <c:pt idx="1837">
                  <c:v>1.8354760960435337E-2</c:v>
                </c:pt>
                <c:pt idx="1838">
                  <c:v>1.834260326475054E-2</c:v>
                </c:pt>
                <c:pt idx="1839">
                  <c:v>1.8330305985340915E-2</c:v>
                </c:pt>
                <c:pt idx="1840">
                  <c:v>1.8317868854937035E-2</c:v>
                </c:pt>
                <c:pt idx="1841">
                  <c:v>1.8305291606167947E-2</c:v>
                </c:pt>
                <c:pt idx="1842">
                  <c:v>1.8292573971706031E-2</c:v>
                </c:pt>
                <c:pt idx="1843">
                  <c:v>1.8281895422628393E-2</c:v>
                </c:pt>
                <c:pt idx="1844">
                  <c:v>1.8274802758622817E-2</c:v>
                </c:pt>
                <c:pt idx="1845">
                  <c:v>1.8267687405468965E-2</c:v>
                </c:pt>
                <c:pt idx="1846">
                  <c:v>1.826048891076924E-2</c:v>
                </c:pt>
                <c:pt idx="1847">
                  <c:v>1.8253207173317972E-2</c:v>
                </c:pt>
                <c:pt idx="1848">
                  <c:v>1.8245842091875634E-2</c:v>
                </c:pt>
                <c:pt idx="1849">
                  <c:v>1.8238393565255754E-2</c:v>
                </c:pt>
                <c:pt idx="1850">
                  <c:v>1.823086149224382E-2</c:v>
                </c:pt>
                <c:pt idx="1851">
                  <c:v>1.8223245771579886E-2</c:v>
                </c:pt>
                <c:pt idx="1852">
                  <c:v>1.821554630206865E-2</c:v>
                </c:pt>
                <c:pt idx="1853">
                  <c:v>1.8207762982521535E-2</c:v>
                </c:pt>
                <c:pt idx="1854">
                  <c:v>1.8199895711692959E-2</c:v>
                </c:pt>
                <c:pt idx="1855">
                  <c:v>1.8191944388384618E-2</c:v>
                </c:pt>
                <c:pt idx="1856">
                  <c:v>1.8183908911364378E-2</c:v>
                </c:pt>
                <c:pt idx="1857">
                  <c:v>1.8175789179424234E-2</c:v>
                </c:pt>
                <c:pt idx="1858">
                  <c:v>1.8167585091380275E-2</c:v>
                </c:pt>
                <c:pt idx="1859">
                  <c:v>1.815929654597424E-2</c:v>
                </c:pt>
                <c:pt idx="1860">
                  <c:v>1.8150923442018321E-2</c:v>
                </c:pt>
                <c:pt idx="1861">
                  <c:v>1.8142465678302501E-2</c:v>
                </c:pt>
                <c:pt idx="1862">
                  <c:v>1.8133923153611922E-2</c:v>
                </c:pt>
                <c:pt idx="1863">
                  <c:v>1.8125295766738471E-2</c:v>
                </c:pt>
                <c:pt idx="1864">
                  <c:v>1.8116583416446039E-2</c:v>
                </c:pt>
                <c:pt idx="1865">
                  <c:v>1.810778600157479E-2</c:v>
                </c:pt>
                <c:pt idx="1866">
                  <c:v>1.8098903420878956E-2</c:v>
                </c:pt>
                <c:pt idx="1867">
                  <c:v>1.80899355731543E-2</c:v>
                </c:pt>
                <c:pt idx="1868">
                  <c:v>1.8080882357191758E-2</c:v>
                </c:pt>
                <c:pt idx="1869">
                  <c:v>1.8071743671789046E-2</c:v>
                </c:pt>
                <c:pt idx="1870">
                  <c:v>1.8062519415756439E-2</c:v>
                </c:pt>
                <c:pt idx="1871">
                  <c:v>1.8053209487829895E-2</c:v>
                </c:pt>
                <c:pt idx="1872">
                  <c:v>1.8043813786879595E-2</c:v>
                </c:pt>
                <c:pt idx="1873">
                  <c:v>1.8034332211637687E-2</c:v>
                </c:pt>
                <c:pt idx="1874">
                  <c:v>1.8024764660947361E-2</c:v>
                </c:pt>
                <c:pt idx="1875">
                  <c:v>1.801511103354856E-2</c:v>
                </c:pt>
                <c:pt idx="1876">
                  <c:v>1.8005371228286479E-2</c:v>
                </c:pt>
                <c:pt idx="1877">
                  <c:v>1.7995545143926227E-2</c:v>
                </c:pt>
                <c:pt idx="1878">
                  <c:v>1.7985632679286056E-2</c:v>
                </c:pt>
                <c:pt idx="1879">
                  <c:v>1.7975633733144675E-2</c:v>
                </c:pt>
                <c:pt idx="1880">
                  <c:v>1.7965265446898592E-2</c:v>
                </c:pt>
                <c:pt idx="1881">
                  <c:v>1.7953915736202388E-2</c:v>
                </c:pt>
                <c:pt idx="1882">
                  <c:v>1.7943644332230797E-2</c:v>
                </c:pt>
                <c:pt idx="1883">
                  <c:v>1.7933286027531095E-2</c:v>
                </c:pt>
                <c:pt idx="1884">
                  <c:v>1.7922840720846708E-2</c:v>
                </c:pt>
                <c:pt idx="1885">
                  <c:v>1.7912308311014757E-2</c:v>
                </c:pt>
                <c:pt idx="1886">
                  <c:v>1.790168869684447E-2</c:v>
                </c:pt>
                <c:pt idx="1887">
                  <c:v>1.7890981777088148E-2</c:v>
                </c:pt>
                <c:pt idx="1888">
                  <c:v>1.7880187450597638E-2</c:v>
                </c:pt>
                <c:pt idx="1889">
                  <c:v>1.786930561613893E-2</c:v>
                </c:pt>
                <c:pt idx="1890">
                  <c:v>1.7858336172554373E-2</c:v>
                </c:pt>
                <c:pt idx="1891">
                  <c:v>1.7847279018612057E-2</c:v>
                </c:pt>
                <c:pt idx="1892">
                  <c:v>1.783613405314486E-2</c:v>
                </c:pt>
                <c:pt idx="1893">
                  <c:v>1.7824901174928777E-2</c:v>
                </c:pt>
                <c:pt idx="1894">
                  <c:v>1.781358028278722E-2</c:v>
                </c:pt>
                <c:pt idx="1895">
                  <c:v>1.7802534887078239E-2</c:v>
                </c:pt>
                <c:pt idx="1896">
                  <c:v>1.7794365488202769E-2</c:v>
                </c:pt>
                <c:pt idx="1897">
                  <c:v>1.7786795731799802E-2</c:v>
                </c:pt>
                <c:pt idx="1898">
                  <c:v>1.7779068423637516E-2</c:v>
                </c:pt>
                <c:pt idx="1899">
                  <c:v>1.777042546039722E-2</c:v>
                </c:pt>
                <c:pt idx="1900">
                  <c:v>1.7762716355866737E-2</c:v>
                </c:pt>
                <c:pt idx="1901">
                  <c:v>1.7754962969621195E-2</c:v>
                </c:pt>
                <c:pt idx="1902">
                  <c:v>1.774716532886907E-2</c:v>
                </c:pt>
                <c:pt idx="1903">
                  <c:v>1.7739323460807459E-2</c:v>
                </c:pt>
                <c:pt idx="1904">
                  <c:v>1.7731437392651022E-2</c:v>
                </c:pt>
                <c:pt idx="1905">
                  <c:v>1.7723507151568264E-2</c:v>
                </c:pt>
                <c:pt idx="1906">
                  <c:v>1.771553276477424E-2</c:v>
                </c:pt>
                <c:pt idx="1907">
                  <c:v>1.7707514259449417E-2</c:v>
                </c:pt>
                <c:pt idx="1908">
                  <c:v>1.7699451662826608E-2</c:v>
                </c:pt>
                <c:pt idx="1909">
                  <c:v>1.7691345002069293E-2</c:v>
                </c:pt>
                <c:pt idx="1910">
                  <c:v>1.7683194304381689E-2</c:v>
                </c:pt>
                <c:pt idx="1911">
                  <c:v>1.767499959699138E-2</c:v>
                </c:pt>
                <c:pt idx="1912">
                  <c:v>1.7666760907056617E-2</c:v>
                </c:pt>
                <c:pt idx="1913">
                  <c:v>1.7658478261793779E-2</c:v>
                </c:pt>
                <c:pt idx="1914">
                  <c:v>1.7650151688413628E-2</c:v>
                </c:pt>
                <c:pt idx="1915">
                  <c:v>1.7641781214098155E-2</c:v>
                </c:pt>
                <c:pt idx="1916">
                  <c:v>1.7633366866041129E-2</c:v>
                </c:pt>
                <c:pt idx="1917">
                  <c:v>1.7624908671448076E-2</c:v>
                </c:pt>
                <c:pt idx="1918">
                  <c:v>1.7616406657536308E-2</c:v>
                </c:pt>
                <c:pt idx="1919">
                  <c:v>1.7607860851476972E-2</c:v>
                </c:pt>
                <c:pt idx="1920">
                  <c:v>1.7599271280476163E-2</c:v>
                </c:pt>
                <c:pt idx="1921">
                  <c:v>1.7590637971769123E-2</c:v>
                </c:pt>
                <c:pt idx="1922">
                  <c:v>1.7581960952487E-2</c:v>
                </c:pt>
                <c:pt idx="1923">
                  <c:v>1.7573240249876991E-2</c:v>
                </c:pt>
                <c:pt idx="1924">
                  <c:v>1.7564475891145924E-2</c:v>
                </c:pt>
                <c:pt idx="1925">
                  <c:v>1.755566790344288E-2</c:v>
                </c:pt>
                <c:pt idx="1926">
                  <c:v>1.754681631403298E-2</c:v>
                </c:pt>
                <c:pt idx="1927">
                  <c:v>1.7537921150059879E-2</c:v>
                </c:pt>
                <c:pt idx="1928">
                  <c:v>1.7528982438760093E-2</c:v>
                </c:pt>
                <c:pt idx="1929">
                  <c:v>1.7520000207312404E-2</c:v>
                </c:pt>
                <c:pt idx="1930">
                  <c:v>1.7510974482924716E-2</c:v>
                </c:pt>
                <c:pt idx="1931">
                  <c:v>1.7501905292805139E-2</c:v>
                </c:pt>
                <c:pt idx="1932">
                  <c:v>1.7492089589750241E-2</c:v>
                </c:pt>
                <c:pt idx="1933">
                  <c:v>1.7479699324534498E-2</c:v>
                </c:pt>
                <c:pt idx="1934">
                  <c:v>1.7470481315501205E-2</c:v>
                </c:pt>
                <c:pt idx="1935">
                  <c:v>1.746121996121628E-2</c:v>
                </c:pt>
                <c:pt idx="1936">
                  <c:v>1.7451915288825066E-2</c:v>
                </c:pt>
                <c:pt idx="1937">
                  <c:v>1.7442567325559981E-2</c:v>
                </c:pt>
                <c:pt idx="1938">
                  <c:v>1.7433176098624652E-2</c:v>
                </c:pt>
                <c:pt idx="1939">
                  <c:v>1.7423741635193921E-2</c:v>
                </c:pt>
                <c:pt idx="1940">
                  <c:v>1.7414263962489147E-2</c:v>
                </c:pt>
                <c:pt idx="1941">
                  <c:v>1.7404743107714483E-2</c:v>
                </c:pt>
                <c:pt idx="1942">
                  <c:v>1.739517909806268E-2</c:v>
                </c:pt>
                <c:pt idx="1943">
                  <c:v>1.738557196073244E-2</c:v>
                </c:pt>
                <c:pt idx="1944">
                  <c:v>1.7375921722934246E-2</c:v>
                </c:pt>
                <c:pt idx="1945">
                  <c:v>1.7366228411867149E-2</c:v>
                </c:pt>
                <c:pt idx="1946">
                  <c:v>1.7356207001306849E-2</c:v>
                </c:pt>
                <c:pt idx="1947">
                  <c:v>1.7347235727376821E-2</c:v>
                </c:pt>
                <c:pt idx="1948">
                  <c:v>1.7341236181845104E-2</c:v>
                </c:pt>
                <c:pt idx="1949">
                  <c:v>1.7335166170426308E-2</c:v>
                </c:pt>
                <c:pt idx="1950">
                  <c:v>1.7329025573373111E-2</c:v>
                </c:pt>
                <c:pt idx="1951">
                  <c:v>1.7322814270904121E-2</c:v>
                </c:pt>
                <c:pt idx="1952">
                  <c:v>1.7316532143256024E-2</c:v>
                </c:pt>
                <c:pt idx="1953">
                  <c:v>1.7310179070660382E-2</c:v>
                </c:pt>
                <c:pt idx="1954">
                  <c:v>1.7303754933378442E-2</c:v>
                </c:pt>
                <c:pt idx="1955">
                  <c:v>1.7297259611619997E-2</c:v>
                </c:pt>
                <c:pt idx="1956">
                  <c:v>1.7290692985641884E-2</c:v>
                </c:pt>
                <c:pt idx="1957">
                  <c:v>1.7284054935661104E-2</c:v>
                </c:pt>
                <c:pt idx="1958">
                  <c:v>1.7277345341941707E-2</c:v>
                </c:pt>
                <c:pt idx="1959">
                  <c:v>1.7270564084696315E-2</c:v>
                </c:pt>
                <c:pt idx="1960">
                  <c:v>1.7263711044184605E-2</c:v>
                </c:pt>
                <c:pt idx="1961">
                  <c:v>1.7256786100632224E-2</c:v>
                </c:pt>
                <c:pt idx="1962">
                  <c:v>1.7249789134288707E-2</c:v>
                </c:pt>
                <c:pt idx="1963">
                  <c:v>1.7242720025369553E-2</c:v>
                </c:pt>
                <c:pt idx="1964">
                  <c:v>1.7235578654166295E-2</c:v>
                </c:pt>
                <c:pt idx="1965">
                  <c:v>1.7228364900855355E-2</c:v>
                </c:pt>
                <c:pt idx="1966">
                  <c:v>1.7221078645723933E-2</c:v>
                </c:pt>
                <c:pt idx="1967">
                  <c:v>1.7213719769002055E-2</c:v>
                </c:pt>
                <c:pt idx="1968">
                  <c:v>1.7206288150920478E-2</c:v>
                </c:pt>
                <c:pt idx="1969">
                  <c:v>1.7198783671728089E-2</c:v>
                </c:pt>
                <c:pt idx="1970">
                  <c:v>1.7191206211680306E-2</c:v>
                </c:pt>
                <c:pt idx="1971">
                  <c:v>1.7183555651004347E-2</c:v>
                </c:pt>
                <c:pt idx="1972">
                  <c:v>1.7175831869933968E-2</c:v>
                </c:pt>
                <c:pt idx="1973">
                  <c:v>1.7168034748732651E-2</c:v>
                </c:pt>
                <c:pt idx="1974">
                  <c:v>1.716016416765305E-2</c:v>
                </c:pt>
                <c:pt idx="1975">
                  <c:v>1.7152220006896451E-2</c:v>
                </c:pt>
                <c:pt idx="1976">
                  <c:v>1.7144202146751809E-2</c:v>
                </c:pt>
                <c:pt idx="1977">
                  <c:v>1.713611046744511E-2</c:v>
                </c:pt>
                <c:pt idx="1978">
                  <c:v>1.7127944849220506E-2</c:v>
                </c:pt>
                <c:pt idx="1979">
                  <c:v>1.7119705172340308E-2</c:v>
                </c:pt>
                <c:pt idx="1980">
                  <c:v>1.711139131702126E-2</c:v>
                </c:pt>
                <c:pt idx="1981">
                  <c:v>1.7103003163533026E-2</c:v>
                </c:pt>
                <c:pt idx="1982">
                  <c:v>1.70945405921171E-2</c:v>
                </c:pt>
                <c:pt idx="1983">
                  <c:v>1.7086003483015762E-2</c:v>
                </c:pt>
                <c:pt idx="1984">
                  <c:v>1.7077391716495263E-2</c:v>
                </c:pt>
                <c:pt idx="1985">
                  <c:v>1.7068705172782101E-2</c:v>
                </c:pt>
                <c:pt idx="1986">
                  <c:v>1.7059943732115158E-2</c:v>
                </c:pt>
                <c:pt idx="1987">
                  <c:v>1.7051107274786263E-2</c:v>
                </c:pt>
                <c:pt idx="1988">
                  <c:v>1.7042195681012746E-2</c:v>
                </c:pt>
                <c:pt idx="1989">
                  <c:v>1.7033208831047506E-2</c:v>
                </c:pt>
                <c:pt idx="1990">
                  <c:v>1.7024146605150049E-2</c:v>
                </c:pt>
                <c:pt idx="1991">
                  <c:v>1.7015008883557527E-2</c:v>
                </c:pt>
                <c:pt idx="1992">
                  <c:v>1.7005795546542687E-2</c:v>
                </c:pt>
                <c:pt idx="1993">
                  <c:v>1.6996506474332731E-2</c:v>
                </c:pt>
                <c:pt idx="1994">
                  <c:v>1.6987141547190474E-2</c:v>
                </c:pt>
                <c:pt idx="1995">
                  <c:v>1.6977700645367973E-2</c:v>
                </c:pt>
                <c:pt idx="1996">
                  <c:v>1.6968183649118111E-2</c:v>
                </c:pt>
                <c:pt idx="1997">
                  <c:v>1.6958590438711996E-2</c:v>
                </c:pt>
                <c:pt idx="1998">
                  <c:v>1.6948961933910229E-2</c:v>
                </c:pt>
                <c:pt idx="1999">
                  <c:v>1.6941763929023846E-2</c:v>
                </c:pt>
                <c:pt idx="2000">
                  <c:v>1.6935981059269242E-2</c:v>
                </c:pt>
                <c:pt idx="2001">
                  <c:v>1.6930137791849938E-2</c:v>
                </c:pt>
                <c:pt idx="2002">
                  <c:v>1.6924234026226514E-2</c:v>
                </c:pt>
                <c:pt idx="2003">
                  <c:v>1.6918269661773171E-2</c:v>
                </c:pt>
                <c:pt idx="2004">
                  <c:v>1.69122445979689E-2</c:v>
                </c:pt>
                <c:pt idx="2005">
                  <c:v>1.6906158734200514E-2</c:v>
                </c:pt>
                <c:pt idx="2006">
                  <c:v>1.6900011969901693E-2</c:v>
                </c:pt>
                <c:pt idx="2007">
                  <c:v>1.6893804204506639E-2</c:v>
                </c:pt>
                <c:pt idx="2008">
                  <c:v>1.6887535337421114E-2</c:v>
                </c:pt>
                <c:pt idx="2009">
                  <c:v>1.6881205268086154E-2</c:v>
                </c:pt>
                <c:pt idx="2010">
                  <c:v>1.6874813895943332E-2</c:v>
                </c:pt>
                <c:pt idx="2011">
                  <c:v>1.6868361120376818E-2</c:v>
                </c:pt>
                <c:pt idx="2012">
                  <c:v>1.6861846840858213E-2</c:v>
                </c:pt>
                <c:pt idx="2013">
                  <c:v>1.6855270956772757E-2</c:v>
                </c:pt>
                <c:pt idx="2014">
                  <c:v>1.6848633367575742E-2</c:v>
                </c:pt>
                <c:pt idx="2015">
                  <c:v>1.6841933972682448E-2</c:v>
                </c:pt>
                <c:pt idx="2016">
                  <c:v>1.6835172671520283E-2</c:v>
                </c:pt>
                <c:pt idx="2017">
                  <c:v>1.682834936352879E-2</c:v>
                </c:pt>
                <c:pt idx="2018">
                  <c:v>1.6821463948124886E-2</c:v>
                </c:pt>
                <c:pt idx="2019">
                  <c:v>1.6814516324726036E-2</c:v>
                </c:pt>
                <c:pt idx="2020">
                  <c:v>1.6807506392779222E-2</c:v>
                </c:pt>
                <c:pt idx="2021">
                  <c:v>1.6800434051720391E-2</c:v>
                </c:pt>
                <c:pt idx="2022">
                  <c:v>1.6793299200945504E-2</c:v>
                </c:pt>
                <c:pt idx="2023">
                  <c:v>1.6786101739914794E-2</c:v>
                </c:pt>
                <c:pt idx="2024">
                  <c:v>1.6778841568048517E-2</c:v>
                </c:pt>
                <c:pt idx="2025">
                  <c:v>1.6771518584761686E-2</c:v>
                </c:pt>
                <c:pt idx="2026">
                  <c:v>1.6764132689504645E-2</c:v>
                </c:pt>
                <c:pt idx="2027">
                  <c:v>1.675668378171093E-2</c:v>
                </c:pt>
                <c:pt idx="2028">
                  <c:v>1.6749171760785685E-2</c:v>
                </c:pt>
                <c:pt idx="2029">
                  <c:v>1.6741596526180961E-2</c:v>
                </c:pt>
                <c:pt idx="2030">
                  <c:v>1.673395797731464E-2</c:v>
                </c:pt>
                <c:pt idx="2031">
                  <c:v>1.6726256013645718E-2</c:v>
                </c:pt>
                <c:pt idx="2032">
                  <c:v>1.6718490534564274E-2</c:v>
                </c:pt>
                <c:pt idx="2033">
                  <c:v>1.671066143953627E-2</c:v>
                </c:pt>
                <c:pt idx="2034">
                  <c:v>1.6702768627993494E-2</c:v>
                </c:pt>
                <c:pt idx="2035">
                  <c:v>1.669481199932198E-2</c:v>
                </c:pt>
                <c:pt idx="2036">
                  <c:v>1.6686791453024215E-2</c:v>
                </c:pt>
                <c:pt idx="2037">
                  <c:v>1.667870688848162E-2</c:v>
                </c:pt>
                <c:pt idx="2038">
                  <c:v>1.6670558205157327E-2</c:v>
                </c:pt>
                <c:pt idx="2039">
                  <c:v>1.6662345302457124E-2</c:v>
                </c:pt>
                <c:pt idx="2040">
                  <c:v>1.6654068079856921E-2</c:v>
                </c:pt>
                <c:pt idx="2041">
                  <c:v>1.6645726436752127E-2</c:v>
                </c:pt>
                <c:pt idx="2042">
                  <c:v>1.6637320272585094E-2</c:v>
                </c:pt>
                <c:pt idx="2043">
                  <c:v>1.66288494867988E-2</c:v>
                </c:pt>
                <c:pt idx="2044">
                  <c:v>1.6620313978842609E-2</c:v>
                </c:pt>
                <c:pt idx="2045">
                  <c:v>1.6611713648120169E-2</c:v>
                </c:pt>
                <c:pt idx="2046">
                  <c:v>1.6603048394093656E-2</c:v>
                </c:pt>
                <c:pt idx="2047">
                  <c:v>1.659431811619691E-2</c:v>
                </c:pt>
                <c:pt idx="2048">
                  <c:v>1.6585522713835434E-2</c:v>
                </c:pt>
                <c:pt idx="2049">
                  <c:v>1.6576662086496437E-2</c:v>
                </c:pt>
                <c:pt idx="2050">
                  <c:v>1.6567736133586669E-2</c:v>
                </c:pt>
                <c:pt idx="2051">
                  <c:v>1.6560290815520098E-2</c:v>
                </c:pt>
                <c:pt idx="2052">
                  <c:v>1.6554352819197614E-2</c:v>
                </c:pt>
                <c:pt idx="2053">
                  <c:v>1.6548389460575557E-2</c:v>
                </c:pt>
                <c:pt idx="2054">
                  <c:v>1.6542400750828055E-2</c:v>
                </c:pt>
                <c:pt idx="2055">
                  <c:v>1.6536386700932344E-2</c:v>
                </c:pt>
                <c:pt idx="2056">
                  <c:v>1.6530347322039507E-2</c:v>
                </c:pt>
                <c:pt idx="2057">
                  <c:v>1.6524282625242769E-2</c:v>
                </c:pt>
                <c:pt idx="2058">
                  <c:v>1.6518192621577478E-2</c:v>
                </c:pt>
                <c:pt idx="2059">
                  <c:v>1.6512077322183329E-2</c:v>
                </c:pt>
                <c:pt idx="2060">
                  <c:v>1.6505936738078427E-2</c:v>
                </c:pt>
                <c:pt idx="2061">
                  <c:v>1.6499770880425754E-2</c:v>
                </c:pt>
                <c:pt idx="2062">
                  <c:v>1.6493579760260921E-2</c:v>
                </c:pt>
                <c:pt idx="2063">
                  <c:v>1.6487363388665941E-2</c:v>
                </c:pt>
                <c:pt idx="2064">
                  <c:v>1.6481121776751855E-2</c:v>
                </c:pt>
                <c:pt idx="2065">
                  <c:v>1.6474854935606596E-2</c:v>
                </c:pt>
                <c:pt idx="2066">
                  <c:v>1.6468562876271815E-2</c:v>
                </c:pt>
                <c:pt idx="2067">
                  <c:v>1.6462245609893494E-2</c:v>
                </c:pt>
                <c:pt idx="2068">
                  <c:v>1.6455903147496037E-2</c:v>
                </c:pt>
                <c:pt idx="2069">
                  <c:v>1.6449535500213962E-2</c:v>
                </c:pt>
                <c:pt idx="2070">
                  <c:v>1.6443142679106557E-2</c:v>
                </c:pt>
                <c:pt idx="2071">
                  <c:v>1.643672469527371E-2</c:v>
                </c:pt>
                <c:pt idx="2072">
                  <c:v>1.6430281559786403E-2</c:v>
                </c:pt>
                <c:pt idx="2073">
                  <c:v>1.6423813283738868E-2</c:v>
                </c:pt>
                <c:pt idx="2074">
                  <c:v>1.6417319878219597E-2</c:v>
                </c:pt>
                <c:pt idx="2075">
                  <c:v>1.6410801354299759E-2</c:v>
                </c:pt>
                <c:pt idx="2076">
                  <c:v>1.6404257723079553E-2</c:v>
                </c:pt>
                <c:pt idx="2077">
                  <c:v>1.6397688995641872E-2</c:v>
                </c:pt>
                <c:pt idx="2078">
                  <c:v>1.6391095183075445E-2</c:v>
                </c:pt>
                <c:pt idx="2079">
                  <c:v>1.6384476296451692E-2</c:v>
                </c:pt>
                <c:pt idx="2080">
                  <c:v>1.6377832346859477E-2</c:v>
                </c:pt>
                <c:pt idx="2081">
                  <c:v>1.6371163345405098E-2</c:v>
                </c:pt>
                <c:pt idx="2082">
                  <c:v>1.6364469303154362E-2</c:v>
                </c:pt>
                <c:pt idx="2083">
                  <c:v>1.6357750231196316E-2</c:v>
                </c:pt>
                <c:pt idx="2084">
                  <c:v>1.6351006140608478E-2</c:v>
                </c:pt>
                <c:pt idx="2085">
                  <c:v>1.6344237042526345E-2</c:v>
                </c:pt>
                <c:pt idx="2086">
                  <c:v>1.6337442947940678E-2</c:v>
                </c:pt>
                <c:pt idx="2087">
                  <c:v>1.6330623868033432E-2</c:v>
                </c:pt>
                <c:pt idx="2088">
                  <c:v>1.6323779813847618E-2</c:v>
                </c:pt>
                <c:pt idx="2089">
                  <c:v>1.6316910796443675E-2</c:v>
                </c:pt>
                <c:pt idx="2090">
                  <c:v>1.6310016826968997E-2</c:v>
                </c:pt>
                <c:pt idx="2091">
                  <c:v>1.6303097916460969E-2</c:v>
                </c:pt>
                <c:pt idx="2092">
                  <c:v>1.6296154076020766E-2</c:v>
                </c:pt>
                <c:pt idx="2093">
                  <c:v>1.6289185316738029E-2</c:v>
                </c:pt>
                <c:pt idx="2094">
                  <c:v>1.6282191649696673E-2</c:v>
                </c:pt>
                <c:pt idx="2095">
                  <c:v>1.6275173085980667E-2</c:v>
                </c:pt>
                <c:pt idx="2096">
                  <c:v>1.6268129636679837E-2</c:v>
                </c:pt>
                <c:pt idx="2097">
                  <c:v>1.626106131288985E-2</c:v>
                </c:pt>
                <c:pt idx="2098">
                  <c:v>1.625396812565431E-2</c:v>
                </c:pt>
                <c:pt idx="2099">
                  <c:v>1.6246850086115355E-2</c:v>
                </c:pt>
                <c:pt idx="2100">
                  <c:v>1.6239707205322491E-2</c:v>
                </c:pt>
                <c:pt idx="2101">
                  <c:v>1.623253949438901E-2</c:v>
                </c:pt>
                <c:pt idx="2102">
                  <c:v>1.6225346964376119E-2</c:v>
                </c:pt>
                <c:pt idx="2103">
                  <c:v>1.6218476393858303E-2</c:v>
                </c:pt>
                <c:pt idx="2104">
                  <c:v>1.6212557616931786E-2</c:v>
                </c:pt>
                <c:pt idx="2105">
                  <c:v>1.6206708906901141E-2</c:v>
                </c:pt>
                <c:pt idx="2106">
                  <c:v>1.6200819058446937E-2</c:v>
                </c:pt>
                <c:pt idx="2107">
                  <c:v>1.6194227504392866E-2</c:v>
                </c:pt>
                <c:pt idx="2108">
                  <c:v>1.6188427192546206E-2</c:v>
                </c:pt>
                <c:pt idx="2109">
                  <c:v>1.6182642554254001E-2</c:v>
                </c:pt>
                <c:pt idx="2110">
                  <c:v>1.6176873721826468E-2</c:v>
                </c:pt>
                <c:pt idx="2111">
                  <c:v>1.6171120827573739E-2</c:v>
                </c:pt>
                <c:pt idx="2112">
                  <c:v>1.6165384003857992E-2</c:v>
                </c:pt>
                <c:pt idx="2113">
                  <c:v>1.6159663383006562E-2</c:v>
                </c:pt>
                <c:pt idx="2114">
                  <c:v>1.615395909731774E-2</c:v>
                </c:pt>
                <c:pt idx="2115">
                  <c:v>1.6148271279159229E-2</c:v>
                </c:pt>
                <c:pt idx="2116">
                  <c:v>1.6142600060840739E-2</c:v>
                </c:pt>
                <c:pt idx="2117">
                  <c:v>1.6136945574700846E-2</c:v>
                </c:pt>
                <c:pt idx="2118">
                  <c:v>1.6131307953072258E-2</c:v>
                </c:pt>
                <c:pt idx="2119">
                  <c:v>1.6125687328252841E-2</c:v>
                </c:pt>
                <c:pt idx="2120">
                  <c:v>1.6120083832609901E-2</c:v>
                </c:pt>
                <c:pt idx="2121">
                  <c:v>1.6114497598481683E-2</c:v>
                </c:pt>
                <c:pt idx="2122">
                  <c:v>1.6108928758148445E-2</c:v>
                </c:pt>
                <c:pt idx="2123">
                  <c:v>1.6103377443983036E-2</c:v>
                </c:pt>
                <c:pt idx="2124">
                  <c:v>1.6097843788294514E-2</c:v>
                </c:pt>
                <c:pt idx="2125">
                  <c:v>1.6092327923415032E-2</c:v>
                </c:pt>
                <c:pt idx="2126">
                  <c:v>1.6086829981682454E-2</c:v>
                </c:pt>
                <c:pt idx="2127">
                  <c:v>1.6081350095411406E-2</c:v>
                </c:pt>
                <c:pt idx="2128">
                  <c:v>1.6075888396968569E-2</c:v>
                </c:pt>
                <c:pt idx="2129">
                  <c:v>1.6070445018610491E-2</c:v>
                </c:pt>
                <c:pt idx="2130">
                  <c:v>1.6065020092755841E-2</c:v>
                </c:pt>
                <c:pt idx="2131">
                  <c:v>1.6059613751661032E-2</c:v>
                </c:pt>
                <c:pt idx="2132">
                  <c:v>1.6054226127704036E-2</c:v>
                </c:pt>
                <c:pt idx="2133">
                  <c:v>1.6048857353181678E-2</c:v>
                </c:pt>
                <c:pt idx="2134">
                  <c:v>1.6043507560431249E-2</c:v>
                </c:pt>
                <c:pt idx="2135">
                  <c:v>1.6038176881795763E-2</c:v>
                </c:pt>
                <c:pt idx="2136">
                  <c:v>1.6032865449595011E-2</c:v>
                </c:pt>
                <c:pt idx="2137">
                  <c:v>1.6027573396154505E-2</c:v>
                </c:pt>
                <c:pt idx="2138">
                  <c:v>1.6022300853805481E-2</c:v>
                </c:pt>
                <c:pt idx="2139">
                  <c:v>1.6017047954884903E-2</c:v>
                </c:pt>
                <c:pt idx="2140">
                  <c:v>1.6011793207340138E-2</c:v>
                </c:pt>
                <c:pt idx="2141">
                  <c:v>1.6005858504466619E-2</c:v>
                </c:pt>
                <c:pt idx="2142">
                  <c:v>1.6000668203499307E-2</c:v>
                </c:pt>
                <c:pt idx="2143">
                  <c:v>1.5995498094172396E-2</c:v>
                </c:pt>
                <c:pt idx="2144">
                  <c:v>1.599034830883992E-2</c:v>
                </c:pt>
                <c:pt idx="2145">
                  <c:v>1.5985218979763183E-2</c:v>
                </c:pt>
                <c:pt idx="2146">
                  <c:v>1.5980110239348234E-2</c:v>
                </c:pt>
                <c:pt idx="2147">
                  <c:v>1.5975022219885227E-2</c:v>
                </c:pt>
                <c:pt idx="2148">
                  <c:v>1.5969955053693211E-2</c:v>
                </c:pt>
                <c:pt idx="2149">
                  <c:v>1.5964908873137538E-2</c:v>
                </c:pt>
                <c:pt idx="2150">
                  <c:v>1.5959883810502402E-2</c:v>
                </c:pt>
                <c:pt idx="2151">
                  <c:v>1.5954879998158842E-2</c:v>
                </c:pt>
                <c:pt idx="2152">
                  <c:v>1.5949897568414115E-2</c:v>
                </c:pt>
                <c:pt idx="2153">
                  <c:v>1.5944936653592826E-2</c:v>
                </c:pt>
                <c:pt idx="2154">
                  <c:v>1.5939997386031104E-2</c:v>
                </c:pt>
                <c:pt idx="2155">
                  <c:v>1.5935002685722698E-2</c:v>
                </c:pt>
                <c:pt idx="2156">
                  <c:v>1.5929909247352332E-2</c:v>
                </c:pt>
                <c:pt idx="2157">
                  <c:v>1.5924853400767134E-2</c:v>
                </c:pt>
                <c:pt idx="2158">
                  <c:v>1.5919837541334934E-2</c:v>
                </c:pt>
                <c:pt idx="2159">
                  <c:v>1.5914861859433922E-2</c:v>
                </c:pt>
                <c:pt idx="2160">
                  <c:v>1.5909926545517629E-2</c:v>
                </c:pt>
                <c:pt idx="2161">
                  <c:v>1.590503178995854E-2</c:v>
                </c:pt>
                <c:pt idx="2162">
                  <c:v>1.5900177783181313E-2</c:v>
                </c:pt>
                <c:pt idx="2163">
                  <c:v>1.5895364715604866E-2</c:v>
                </c:pt>
                <c:pt idx="2164">
                  <c:v>1.5890592777601825E-2</c:v>
                </c:pt>
                <c:pt idx="2165">
                  <c:v>1.5885862159625966E-2</c:v>
                </c:pt>
                <c:pt idx="2166">
                  <c:v>1.5881173052050033E-2</c:v>
                </c:pt>
                <c:pt idx="2167">
                  <c:v>1.5876525645310537E-2</c:v>
                </c:pt>
                <c:pt idx="2168">
                  <c:v>1.587192012980352E-2</c:v>
                </c:pt>
                <c:pt idx="2169">
                  <c:v>1.5867356695948246E-2</c:v>
                </c:pt>
                <c:pt idx="2170">
                  <c:v>1.5862835534117721E-2</c:v>
                </c:pt>
                <c:pt idx="2171">
                  <c:v>1.5858356834771905E-2</c:v>
                </c:pt>
                <c:pt idx="2172">
                  <c:v>1.585392078828974E-2</c:v>
                </c:pt>
                <c:pt idx="2173">
                  <c:v>1.5849527585079206E-2</c:v>
                </c:pt>
                <c:pt idx="2174">
                  <c:v>1.5845177415577338E-2</c:v>
                </c:pt>
                <c:pt idx="2175">
                  <c:v>1.5840870470163318E-2</c:v>
                </c:pt>
                <c:pt idx="2176">
                  <c:v>1.5836606939251183E-2</c:v>
                </c:pt>
                <c:pt idx="2177">
                  <c:v>1.5832387013272432E-2</c:v>
                </c:pt>
                <c:pt idx="2178">
                  <c:v>1.582821088261812E-2</c:v>
                </c:pt>
                <c:pt idx="2179">
                  <c:v>1.5824078737690966E-2</c:v>
                </c:pt>
                <c:pt idx="2180">
                  <c:v>1.5819990768916985E-2</c:v>
                </c:pt>
                <c:pt idx="2181">
                  <c:v>1.581594716669911E-2</c:v>
                </c:pt>
                <c:pt idx="2182">
                  <c:v>1.5811948121451969E-2</c:v>
                </c:pt>
                <c:pt idx="2183">
                  <c:v>1.5807993823572931E-2</c:v>
                </c:pt>
                <c:pt idx="2184">
                  <c:v>1.5804084463482637E-2</c:v>
                </c:pt>
                <c:pt idx="2185">
                  <c:v>1.5800220231601859E-2</c:v>
                </c:pt>
                <c:pt idx="2186">
                  <c:v>1.5796401318305137E-2</c:v>
                </c:pt>
                <c:pt idx="2187">
                  <c:v>1.5792627914042449E-2</c:v>
                </c:pt>
                <c:pt idx="2188">
                  <c:v>1.5788900209182794E-2</c:v>
                </c:pt>
                <c:pt idx="2189">
                  <c:v>1.5785218394205373E-2</c:v>
                </c:pt>
                <c:pt idx="2190">
                  <c:v>1.5781582659421523E-2</c:v>
                </c:pt>
                <c:pt idx="2191">
                  <c:v>1.5777993195322297E-2</c:v>
                </c:pt>
                <c:pt idx="2192">
                  <c:v>1.577454032595961E-2</c:v>
                </c:pt>
                <c:pt idx="2193">
                  <c:v>1.5770458181310048E-2</c:v>
                </c:pt>
                <c:pt idx="2194">
                  <c:v>1.57670153788942E-2</c:v>
                </c:pt>
                <c:pt idx="2195">
                  <c:v>1.5763619635974311E-2</c:v>
                </c:pt>
                <c:pt idx="2196">
                  <c:v>1.5760271142961094E-2</c:v>
                </c:pt>
                <c:pt idx="2197">
                  <c:v>1.5756970090259628E-2</c:v>
                </c:pt>
                <c:pt idx="2198">
                  <c:v>1.5753716668298327E-2</c:v>
                </c:pt>
                <c:pt idx="2199">
                  <c:v>1.5750511067499973E-2</c:v>
                </c:pt>
                <c:pt idx="2200">
                  <c:v>1.5747353478218012E-2</c:v>
                </c:pt>
                <c:pt idx="2201">
                  <c:v>1.5744244090950876E-2</c:v>
                </c:pt>
                <c:pt idx="2202">
                  <c:v>1.5741183096017596E-2</c:v>
                </c:pt>
                <c:pt idx="2203">
                  <c:v>1.5738170683893788E-2</c:v>
                </c:pt>
                <c:pt idx="2204">
                  <c:v>1.5735207044962566E-2</c:v>
                </c:pt>
                <c:pt idx="2205">
                  <c:v>1.5732292369659374E-2</c:v>
                </c:pt>
                <c:pt idx="2206">
                  <c:v>1.5729975707794563E-2</c:v>
                </c:pt>
                <c:pt idx="2207">
                  <c:v>1.5725132989160517E-2</c:v>
                </c:pt>
                <c:pt idx="2208">
                  <c:v>1.5722569297861588E-2</c:v>
                </c:pt>
                <c:pt idx="2209">
                  <c:v>1.5719989126060502E-2</c:v>
                </c:pt>
                <c:pt idx="2210">
                  <c:v>1.5717392460161336E-2</c:v>
                </c:pt>
                <c:pt idx="2211">
                  <c:v>1.5714779286585576E-2</c:v>
                </c:pt>
                <c:pt idx="2212">
                  <c:v>1.5712149591812687E-2</c:v>
                </c:pt>
                <c:pt idx="2213">
                  <c:v>1.5709503362188924E-2</c:v>
                </c:pt>
                <c:pt idx="2214">
                  <c:v>1.5706840584176436E-2</c:v>
                </c:pt>
                <c:pt idx="2215">
                  <c:v>1.5704161244214244E-2</c:v>
                </c:pt>
                <c:pt idx="2216">
                  <c:v>1.5701465328706636E-2</c:v>
                </c:pt>
                <c:pt idx="2217">
                  <c:v>1.5698752824057957E-2</c:v>
                </c:pt>
                <c:pt idx="2218">
                  <c:v>1.5696023716747876E-2</c:v>
                </c:pt>
                <c:pt idx="2219">
                  <c:v>1.5693277993128675E-2</c:v>
                </c:pt>
                <c:pt idx="2220">
                  <c:v>1.5690515639685897E-2</c:v>
                </c:pt>
                <c:pt idx="2221">
                  <c:v>1.5687736642800851E-2</c:v>
                </c:pt>
                <c:pt idx="2222">
                  <c:v>1.568494098893599E-2</c:v>
                </c:pt>
                <c:pt idx="2223">
                  <c:v>1.56821286644785E-2</c:v>
                </c:pt>
                <c:pt idx="2224">
                  <c:v>1.5679299655867725E-2</c:v>
                </c:pt>
                <c:pt idx="2225">
                  <c:v>1.5676453949548856E-2</c:v>
                </c:pt>
                <c:pt idx="2226">
                  <c:v>1.5673591531909187E-2</c:v>
                </c:pt>
                <c:pt idx="2227">
                  <c:v>1.5670712389370813E-2</c:v>
                </c:pt>
                <c:pt idx="2228">
                  <c:v>1.5667816508413777E-2</c:v>
                </c:pt>
                <c:pt idx="2229">
                  <c:v>1.5664903875396534E-2</c:v>
                </c:pt>
                <c:pt idx="2230">
                  <c:v>1.5661974476793423E-2</c:v>
                </c:pt>
                <c:pt idx="2231">
                  <c:v>1.5659028298980339E-2</c:v>
                </c:pt>
                <c:pt idx="2232">
                  <c:v>1.5656065328420118E-2</c:v>
                </c:pt>
                <c:pt idx="2233">
                  <c:v>1.56530855515177E-2</c:v>
                </c:pt>
                <c:pt idx="2234">
                  <c:v>1.5650088954707032E-2</c:v>
                </c:pt>
                <c:pt idx="2235">
                  <c:v>1.5647075524422089E-2</c:v>
                </c:pt>
                <c:pt idx="2236">
                  <c:v>1.5644045247062144E-2</c:v>
                </c:pt>
                <c:pt idx="2237">
                  <c:v>1.5640998109038084E-2</c:v>
                </c:pt>
                <c:pt idx="2238">
                  <c:v>1.5637934096847723E-2</c:v>
                </c:pt>
                <c:pt idx="2239">
                  <c:v>1.563485319682674E-2</c:v>
                </c:pt>
                <c:pt idx="2240">
                  <c:v>1.563175539544405E-2</c:v>
                </c:pt>
                <c:pt idx="2241">
                  <c:v>1.5628640679145465E-2</c:v>
                </c:pt>
                <c:pt idx="2242">
                  <c:v>1.5625509034295732E-2</c:v>
                </c:pt>
                <c:pt idx="2243">
                  <c:v>1.5622360447375482E-2</c:v>
                </c:pt>
                <c:pt idx="2244">
                  <c:v>1.5619194904778507E-2</c:v>
                </c:pt>
                <c:pt idx="2245">
                  <c:v>1.5616012392916006E-2</c:v>
                </c:pt>
                <c:pt idx="2246">
                  <c:v>1.5612812898268739E-2</c:v>
                </c:pt>
                <c:pt idx="2247">
                  <c:v>1.5609596407201652E-2</c:v>
                </c:pt>
                <c:pt idx="2248">
                  <c:v>1.5606362906166613E-2</c:v>
                </c:pt>
                <c:pt idx="2249">
                  <c:v>1.5603112381592364E-2</c:v>
                </c:pt>
                <c:pt idx="2250">
                  <c:v>1.5599844819884516E-2</c:v>
                </c:pt>
                <c:pt idx="2251">
                  <c:v>1.5596560207483484E-2</c:v>
                </c:pt>
                <c:pt idx="2252">
                  <c:v>1.5593258530800741E-2</c:v>
                </c:pt>
                <c:pt idx="2253">
                  <c:v>1.5589939776282577E-2</c:v>
                </c:pt>
                <c:pt idx="2254">
                  <c:v>1.5586603930323175E-2</c:v>
                </c:pt>
                <c:pt idx="2255">
                  <c:v>1.558325097936311E-2</c:v>
                </c:pt>
                <c:pt idx="2256">
                  <c:v>1.5579880909842983E-2</c:v>
                </c:pt>
                <c:pt idx="2257">
                  <c:v>1.5576493708157111E-2</c:v>
                </c:pt>
                <c:pt idx="2258">
                  <c:v>1.557310454678858E-2</c:v>
                </c:pt>
                <c:pt idx="2259">
                  <c:v>1.5570620134847486E-2</c:v>
                </c:pt>
                <c:pt idx="2260">
                  <c:v>1.5568647325230073E-2</c:v>
                </c:pt>
                <c:pt idx="2261">
                  <c:v>1.5566636844752235E-2</c:v>
                </c:pt>
                <c:pt idx="2262">
                  <c:v>1.5564588610097902E-2</c:v>
                </c:pt>
                <c:pt idx="2263">
                  <c:v>1.5562502537974377E-2</c:v>
                </c:pt>
                <c:pt idx="2264">
                  <c:v>1.5560378544984878E-2</c:v>
                </c:pt>
                <c:pt idx="2265">
                  <c:v>1.5558216547883422E-2</c:v>
                </c:pt>
                <c:pt idx="2266">
                  <c:v>1.5556016463325757E-2</c:v>
                </c:pt>
                <c:pt idx="2267">
                  <c:v>1.5553778207973604E-2</c:v>
                </c:pt>
                <c:pt idx="2268">
                  <c:v>1.5551501698523646E-2</c:v>
                </c:pt>
                <c:pt idx="2269">
                  <c:v>1.5549186851643795E-2</c:v>
                </c:pt>
                <c:pt idx="2270">
                  <c:v>1.5546833584019544E-2</c:v>
                </c:pt>
                <c:pt idx="2271">
                  <c:v>1.5544441812324991E-2</c:v>
                </c:pt>
                <c:pt idx="2272">
                  <c:v>1.5542011453246032E-2</c:v>
                </c:pt>
                <c:pt idx="2273">
                  <c:v>1.5539542423434E-2</c:v>
                </c:pt>
                <c:pt idx="2274">
                  <c:v>1.5537034639621533E-2</c:v>
                </c:pt>
                <c:pt idx="2275">
                  <c:v>1.5534488018448788E-2</c:v>
                </c:pt>
                <c:pt idx="2276">
                  <c:v>1.5531902476590892E-2</c:v>
                </c:pt>
                <c:pt idx="2277">
                  <c:v>1.5529277930734751E-2</c:v>
                </c:pt>
                <c:pt idx="2278">
                  <c:v>1.5526614297579072E-2</c:v>
                </c:pt>
                <c:pt idx="2279">
                  <c:v>1.5523911493793814E-2</c:v>
                </c:pt>
                <c:pt idx="2280">
                  <c:v>1.5521169436025968E-2</c:v>
                </c:pt>
                <c:pt idx="2281">
                  <c:v>1.5518388041009627E-2</c:v>
                </c:pt>
                <c:pt idx="2282">
                  <c:v>1.5515567225398E-2</c:v>
                </c:pt>
                <c:pt idx="2283">
                  <c:v>1.5512706905850314E-2</c:v>
                </c:pt>
                <c:pt idx="2284">
                  <c:v>1.5509806999078129E-2</c:v>
                </c:pt>
                <c:pt idx="2285">
                  <c:v>1.5506867421752684E-2</c:v>
                </c:pt>
                <c:pt idx="2286">
                  <c:v>1.5503888090551227E-2</c:v>
                </c:pt>
                <c:pt idx="2287">
                  <c:v>1.5500868922162811E-2</c:v>
                </c:pt>
                <c:pt idx="2288">
                  <c:v>1.5497809833241952E-2</c:v>
                </c:pt>
                <c:pt idx="2289">
                  <c:v>1.5494710740507112E-2</c:v>
                </c:pt>
                <c:pt idx="2290">
                  <c:v>1.5491571560601668E-2</c:v>
                </c:pt>
                <c:pt idx="2291">
                  <c:v>1.5488392210250317E-2</c:v>
                </c:pt>
                <c:pt idx="2292">
                  <c:v>1.5485172606079513E-2</c:v>
                </c:pt>
                <c:pt idx="2293">
                  <c:v>1.5481912664814405E-2</c:v>
                </c:pt>
                <c:pt idx="2294">
                  <c:v>1.547861230313404E-2</c:v>
                </c:pt>
                <c:pt idx="2295">
                  <c:v>1.547527143769451E-2</c:v>
                </c:pt>
                <c:pt idx="2296">
                  <c:v>1.5471889985181115E-2</c:v>
                </c:pt>
                <c:pt idx="2297">
                  <c:v>1.5468467862302548E-2</c:v>
                </c:pt>
                <c:pt idx="2298">
                  <c:v>1.546500498568665E-2</c:v>
                </c:pt>
                <c:pt idx="2299">
                  <c:v>1.5461501272100503E-2</c:v>
                </c:pt>
                <c:pt idx="2300">
                  <c:v>1.5457956638143457E-2</c:v>
                </c:pt>
                <c:pt idx="2301">
                  <c:v>1.5454371000536735E-2</c:v>
                </c:pt>
                <c:pt idx="2302">
                  <c:v>1.5450744275955461E-2</c:v>
                </c:pt>
                <c:pt idx="2303">
                  <c:v>1.5447076381086578E-2</c:v>
                </c:pt>
                <c:pt idx="2304">
                  <c:v>1.5443367232617286E-2</c:v>
                </c:pt>
                <c:pt idx="2305">
                  <c:v>1.5439616747194462E-2</c:v>
                </c:pt>
                <c:pt idx="2306">
                  <c:v>1.5435824841552126E-2</c:v>
                </c:pt>
                <c:pt idx="2307">
                  <c:v>1.5431991432337656E-2</c:v>
                </c:pt>
                <c:pt idx="2308">
                  <c:v>1.5428116436250807E-2</c:v>
                </c:pt>
                <c:pt idx="2309">
                  <c:v>1.5424199769962612E-2</c:v>
                </c:pt>
                <c:pt idx="2310">
                  <c:v>1.5420241350167542E-2</c:v>
                </c:pt>
                <c:pt idx="2311">
                  <c:v>1.5417225579891903E-2</c:v>
                </c:pt>
                <c:pt idx="2312">
                  <c:v>1.5415154938623216E-2</c:v>
                </c:pt>
                <c:pt idx="2313">
                  <c:v>1.5413046137391339E-2</c:v>
                </c:pt>
                <c:pt idx="2314">
                  <c:v>1.5410899091873364E-2</c:v>
                </c:pt>
                <c:pt idx="2315">
                  <c:v>1.5408713717810283E-2</c:v>
                </c:pt>
                <c:pt idx="2316">
                  <c:v>1.5406489930879579E-2</c:v>
                </c:pt>
                <c:pt idx="2317">
                  <c:v>1.5404227646776313E-2</c:v>
                </c:pt>
                <c:pt idx="2318">
                  <c:v>1.54019267812189E-2</c:v>
                </c:pt>
                <c:pt idx="2319">
                  <c:v>1.5399587249908595E-2</c:v>
                </c:pt>
                <c:pt idx="2320">
                  <c:v>1.5397208968546849E-2</c:v>
                </c:pt>
                <c:pt idx="2321">
                  <c:v>1.5394791852823726E-2</c:v>
                </c:pt>
                <c:pt idx="2322">
                  <c:v>1.5392335818458463E-2</c:v>
                </c:pt>
                <c:pt idx="2323">
                  <c:v>1.5389840781153123E-2</c:v>
                </c:pt>
                <c:pt idx="2324">
                  <c:v>1.5387306656592601E-2</c:v>
                </c:pt>
                <c:pt idx="2325">
                  <c:v>1.5384733360508338E-2</c:v>
                </c:pt>
                <c:pt idx="2326">
                  <c:v>1.5382120808585642E-2</c:v>
                </c:pt>
                <c:pt idx="2327">
                  <c:v>1.5379468916515831E-2</c:v>
                </c:pt>
                <c:pt idx="2328">
                  <c:v>1.537677760004256E-2</c:v>
                </c:pt>
                <c:pt idx="2329">
                  <c:v>1.5374046774828612E-2</c:v>
                </c:pt>
                <c:pt idx="2330">
                  <c:v>1.5371276356594896E-2</c:v>
                </c:pt>
                <c:pt idx="2331">
                  <c:v>1.5368466261050965E-2</c:v>
                </c:pt>
                <c:pt idx="2332">
                  <c:v>1.5365616403894996E-2</c:v>
                </c:pt>
                <c:pt idx="2333">
                  <c:v>1.5362726700813806E-2</c:v>
                </c:pt>
                <c:pt idx="2334">
                  <c:v>1.5359797067546558E-2</c:v>
                </c:pt>
                <c:pt idx="2335">
                  <c:v>1.5356827419763125E-2</c:v>
                </c:pt>
                <c:pt idx="2336">
                  <c:v>1.5353817673197332E-2</c:v>
                </c:pt>
                <c:pt idx="2337">
                  <c:v>1.5350767743542664E-2</c:v>
                </c:pt>
                <c:pt idx="2338">
                  <c:v>1.5347677546487049E-2</c:v>
                </c:pt>
                <c:pt idx="2339">
                  <c:v>1.5344546997753391E-2</c:v>
                </c:pt>
                <c:pt idx="2340">
                  <c:v>1.5341376013041658E-2</c:v>
                </c:pt>
                <c:pt idx="2341">
                  <c:v>1.5338164508069416E-2</c:v>
                </c:pt>
                <c:pt idx="2342">
                  <c:v>1.5334912398519711E-2</c:v>
                </c:pt>
                <c:pt idx="2343">
                  <c:v>1.5331619600110577E-2</c:v>
                </c:pt>
                <c:pt idx="2344">
                  <c:v>1.5328286028548693E-2</c:v>
                </c:pt>
                <c:pt idx="2345">
                  <c:v>1.5324911599517797E-2</c:v>
                </c:pt>
                <c:pt idx="2346">
                  <c:v>1.532149622876559E-2</c:v>
                </c:pt>
                <c:pt idx="2347">
                  <c:v>1.531803983195312E-2</c:v>
                </c:pt>
                <c:pt idx="2348">
                  <c:v>1.5314542324822763E-2</c:v>
                </c:pt>
                <c:pt idx="2349">
                  <c:v>1.5311003623065002E-2</c:v>
                </c:pt>
                <c:pt idx="2350">
                  <c:v>1.5307423642370565E-2</c:v>
                </c:pt>
                <c:pt idx="2351">
                  <c:v>1.530380229847097E-2</c:v>
                </c:pt>
                <c:pt idx="2352">
                  <c:v>1.5300139507063217E-2</c:v>
                </c:pt>
                <c:pt idx="2353">
                  <c:v>1.5296435183838769E-2</c:v>
                </c:pt>
                <c:pt idx="2354">
                  <c:v>1.5292689244524076E-2</c:v>
                </c:pt>
                <c:pt idx="2355">
                  <c:v>1.5288901604822675E-2</c:v>
                </c:pt>
                <c:pt idx="2356">
                  <c:v>1.528507218043256E-2</c:v>
                </c:pt>
                <c:pt idx="2357">
                  <c:v>1.5281200887086727E-2</c:v>
                </c:pt>
                <c:pt idx="2358">
                  <c:v>1.5277287640448908E-2</c:v>
                </c:pt>
                <c:pt idx="2359">
                  <c:v>1.5273332356252608E-2</c:v>
                </c:pt>
                <c:pt idx="2360">
                  <c:v>1.526933495020262E-2</c:v>
                </c:pt>
                <c:pt idx="2361">
                  <c:v>1.5265295337992407E-2</c:v>
                </c:pt>
                <c:pt idx="2362">
                  <c:v>1.5261213435379398E-2</c:v>
                </c:pt>
                <c:pt idx="2363">
                  <c:v>1.525785534953218E-2</c:v>
                </c:pt>
                <c:pt idx="2364">
                  <c:v>1.5255754960474792E-2</c:v>
                </c:pt>
                <c:pt idx="2365">
                  <c:v>1.5253636580675738E-2</c:v>
                </c:pt>
                <c:pt idx="2366">
                  <c:v>1.5251478851142298E-2</c:v>
                </c:pt>
                <c:pt idx="2367">
                  <c:v>1.5249281684870707E-2</c:v>
                </c:pt>
                <c:pt idx="2368">
                  <c:v>1.5247044994840033E-2</c:v>
                </c:pt>
                <c:pt idx="2369">
                  <c:v>1.5244768694046926E-2</c:v>
                </c:pt>
                <c:pt idx="2370">
                  <c:v>1.5242452695424537E-2</c:v>
                </c:pt>
                <c:pt idx="2371">
                  <c:v>1.5240096911998896E-2</c:v>
                </c:pt>
                <c:pt idx="2372">
                  <c:v>1.5237701256697794E-2</c:v>
                </c:pt>
                <c:pt idx="2373">
                  <c:v>1.5235265642559273E-2</c:v>
                </c:pt>
                <c:pt idx="2374">
                  <c:v>1.523278998249996E-2</c:v>
                </c:pt>
                <c:pt idx="2375">
                  <c:v>1.5230274189546755E-2</c:v>
                </c:pt>
                <c:pt idx="2376">
                  <c:v>1.5227718176651474E-2</c:v>
                </c:pt>
                <c:pt idx="2377">
                  <c:v>1.522512185681249E-2</c:v>
                </c:pt>
                <c:pt idx="2378">
                  <c:v>1.5222485142982061E-2</c:v>
                </c:pt>
                <c:pt idx="2379">
                  <c:v>1.5219807948159008E-2</c:v>
                </c:pt>
                <c:pt idx="2380">
                  <c:v>1.5217090185313406E-2</c:v>
                </c:pt>
                <c:pt idx="2381">
                  <c:v>1.5214331767438737E-2</c:v>
                </c:pt>
                <c:pt idx="2382">
                  <c:v>1.5211532607511324E-2</c:v>
                </c:pt>
                <c:pt idx="2383">
                  <c:v>1.5208692618490343E-2</c:v>
                </c:pt>
                <c:pt idx="2384">
                  <c:v>1.5205811713364163E-2</c:v>
                </c:pt>
                <c:pt idx="2385">
                  <c:v>1.5202889805115586E-2</c:v>
                </c:pt>
                <c:pt idx="2386">
                  <c:v>1.5199926806733446E-2</c:v>
                </c:pt>
                <c:pt idx="2387">
                  <c:v>1.519692263118943E-2</c:v>
                </c:pt>
                <c:pt idx="2388">
                  <c:v>1.5193877191461249E-2</c:v>
                </c:pt>
                <c:pt idx="2389">
                  <c:v>1.5190790400526857E-2</c:v>
                </c:pt>
                <c:pt idx="2390">
                  <c:v>1.5187662171376026E-2</c:v>
                </c:pt>
                <c:pt idx="2391">
                  <c:v>1.5184492416981384E-2</c:v>
                </c:pt>
                <c:pt idx="2392">
                  <c:v>1.51812810503274E-2</c:v>
                </c:pt>
                <c:pt idx="2393">
                  <c:v>1.5178027984381393E-2</c:v>
                </c:pt>
                <c:pt idx="2394">
                  <c:v>1.5174733132174649E-2</c:v>
                </c:pt>
                <c:pt idx="2395">
                  <c:v>1.5171396406588093E-2</c:v>
                </c:pt>
                <c:pt idx="2396">
                  <c:v>1.5168017720711425E-2</c:v>
                </c:pt>
                <c:pt idx="2397">
                  <c:v>1.5164596987460815E-2</c:v>
                </c:pt>
                <c:pt idx="2398">
                  <c:v>1.5161134119833782E-2</c:v>
                </c:pt>
                <c:pt idx="2399">
                  <c:v>1.5157629030804922E-2</c:v>
                </c:pt>
                <c:pt idx="2400">
                  <c:v>1.5154140632863087E-2</c:v>
                </c:pt>
                <c:pt idx="2401">
                  <c:v>1.5149975547051012E-2</c:v>
                </c:pt>
                <c:pt idx="2402">
                  <c:v>1.5146337195690359E-2</c:v>
                </c:pt>
                <c:pt idx="2403">
                  <c:v>1.5142656262464615E-2</c:v>
                </c:pt>
                <c:pt idx="2404">
                  <c:v>1.5138932660303349E-2</c:v>
                </c:pt>
                <c:pt idx="2405">
                  <c:v>1.5135166302211685E-2</c:v>
                </c:pt>
                <c:pt idx="2406">
                  <c:v>1.5131357101171836E-2</c:v>
                </c:pt>
                <c:pt idx="2407">
                  <c:v>1.5127504970154705E-2</c:v>
                </c:pt>
                <c:pt idx="2408">
                  <c:v>1.5123609822148816E-2</c:v>
                </c:pt>
                <c:pt idx="2409">
                  <c:v>1.5119671570131393E-2</c:v>
                </c:pt>
                <c:pt idx="2410">
                  <c:v>1.5115690127114662E-2</c:v>
                </c:pt>
                <c:pt idx="2411">
                  <c:v>1.511166540603583E-2</c:v>
                </c:pt>
                <c:pt idx="2412">
                  <c:v>1.5107597319907662E-2</c:v>
                </c:pt>
                <c:pt idx="2413">
                  <c:v>1.5103485781696869E-2</c:v>
                </c:pt>
                <c:pt idx="2414">
                  <c:v>1.5099330704416755E-2</c:v>
                </c:pt>
                <c:pt idx="2415">
                  <c:v>1.5095717138414034E-2</c:v>
                </c:pt>
                <c:pt idx="2416">
                  <c:v>1.5093073759844209E-2</c:v>
                </c:pt>
                <c:pt idx="2417">
                  <c:v>1.5090441765503934E-2</c:v>
                </c:pt>
                <c:pt idx="2418">
                  <c:v>1.5087805041680577E-2</c:v>
                </c:pt>
                <c:pt idx="2419">
                  <c:v>1.5085163595963571E-2</c:v>
                </c:pt>
                <c:pt idx="2420">
                  <c:v>1.508251743593657E-2</c:v>
                </c:pt>
                <c:pt idx="2421">
                  <c:v>1.5079866569217967E-2</c:v>
                </c:pt>
                <c:pt idx="2422">
                  <c:v>1.5077211003362448E-2</c:v>
                </c:pt>
                <c:pt idx="2423">
                  <c:v>1.507455074598262E-2</c:v>
                </c:pt>
                <c:pt idx="2424">
                  <c:v>1.5071885804679504E-2</c:v>
                </c:pt>
                <c:pt idx="2425">
                  <c:v>1.5069216187013575E-2</c:v>
                </c:pt>
                <c:pt idx="2426">
                  <c:v>1.5066541900614816E-2</c:v>
                </c:pt>
                <c:pt idx="2427">
                  <c:v>1.5063862953049494E-2</c:v>
                </c:pt>
                <c:pt idx="2428">
                  <c:v>1.5061179351918625E-2</c:v>
                </c:pt>
                <c:pt idx="2429">
                  <c:v>1.5058491104800058E-2</c:v>
                </c:pt>
                <c:pt idx="2430">
                  <c:v>1.5055798219312187E-2</c:v>
                </c:pt>
                <c:pt idx="2431">
                  <c:v>1.5053100703009695E-2</c:v>
                </c:pt>
                <c:pt idx="2432">
                  <c:v>1.5050398563545725E-2</c:v>
                </c:pt>
                <c:pt idx="2433">
                  <c:v>1.5047691808451787E-2</c:v>
                </c:pt>
                <c:pt idx="2434">
                  <c:v>1.5044980445328896E-2</c:v>
                </c:pt>
                <c:pt idx="2435">
                  <c:v>1.504226448179544E-2</c:v>
                </c:pt>
                <c:pt idx="2436">
                  <c:v>1.5039543925417682E-2</c:v>
                </c:pt>
                <c:pt idx="2437">
                  <c:v>1.5036818783825599E-2</c:v>
                </c:pt>
                <c:pt idx="2438">
                  <c:v>1.5034089064562273E-2</c:v>
                </c:pt>
                <c:pt idx="2439">
                  <c:v>1.5031354775234514E-2</c:v>
                </c:pt>
                <c:pt idx="2440">
                  <c:v>1.5028615923460708E-2</c:v>
                </c:pt>
                <c:pt idx="2441">
                  <c:v>1.5025872516801314E-2</c:v>
                </c:pt>
                <c:pt idx="2442">
                  <c:v>1.5023124562874723E-2</c:v>
                </c:pt>
                <c:pt idx="2443">
                  <c:v>1.5020372069241398E-2</c:v>
                </c:pt>
                <c:pt idx="2444">
                  <c:v>1.5017615043513925E-2</c:v>
                </c:pt>
                <c:pt idx="2445">
                  <c:v>1.5014853493299106E-2</c:v>
                </c:pt>
                <c:pt idx="2446">
                  <c:v>1.5012087426145819E-2</c:v>
                </c:pt>
                <c:pt idx="2447">
                  <c:v>1.5009316849684025E-2</c:v>
                </c:pt>
                <c:pt idx="2448">
                  <c:v>1.5006541771479974E-2</c:v>
                </c:pt>
                <c:pt idx="2449">
                  <c:v>1.5003762199152049E-2</c:v>
                </c:pt>
                <c:pt idx="2450">
                  <c:v>1.5000978140278084E-2</c:v>
                </c:pt>
                <c:pt idx="2451">
                  <c:v>1.4998189602430115E-2</c:v>
                </c:pt>
                <c:pt idx="2452">
                  <c:v>1.4995504861247164E-2</c:v>
                </c:pt>
                <c:pt idx="2453">
                  <c:v>1.4992199117321595E-2</c:v>
                </c:pt>
                <c:pt idx="2454">
                  <c:v>1.4989396552189102E-2</c:v>
                </c:pt>
                <c:pt idx="2455">
                  <c:v>1.4986589539564187E-2</c:v>
                </c:pt>
                <c:pt idx="2456">
                  <c:v>1.498377808701888E-2</c:v>
                </c:pt>
                <c:pt idx="2457">
                  <c:v>1.4980962202159968E-2</c:v>
                </c:pt>
                <c:pt idx="2458">
                  <c:v>1.4978141892565277E-2</c:v>
                </c:pt>
                <c:pt idx="2459">
                  <c:v>1.497531716585318E-2</c:v>
                </c:pt>
                <c:pt idx="2460">
                  <c:v>1.4972488029584119E-2</c:v>
                </c:pt>
                <c:pt idx="2461">
                  <c:v>1.496965449136488E-2</c:v>
                </c:pt>
                <c:pt idx="2462">
                  <c:v>1.4966816558790659E-2</c:v>
                </c:pt>
                <c:pt idx="2463">
                  <c:v>1.4963974239433481E-2</c:v>
                </c:pt>
                <c:pt idx="2464">
                  <c:v>1.4961127540911718E-2</c:v>
                </c:pt>
                <c:pt idx="2465">
                  <c:v>1.4958276470808971E-2</c:v>
                </c:pt>
                <c:pt idx="2466">
                  <c:v>1.4955421036720439E-2</c:v>
                </c:pt>
                <c:pt idx="2467">
                  <c:v>1.4952918942516413E-2</c:v>
                </c:pt>
                <c:pt idx="2468">
                  <c:v>1.4951015612953724E-2</c:v>
                </c:pt>
                <c:pt idx="2469">
                  <c:v>1.4949112694137335E-2</c:v>
                </c:pt>
                <c:pt idx="2470">
                  <c:v>1.4947200222015278E-2</c:v>
                </c:pt>
                <c:pt idx="2471">
                  <c:v>1.4945278186169243E-2</c:v>
                </c:pt>
                <c:pt idx="2472">
                  <c:v>1.4943346576186711E-2</c:v>
                </c:pt>
                <c:pt idx="2473">
                  <c:v>1.4941405381678359E-2</c:v>
                </c:pt>
                <c:pt idx="2474">
                  <c:v>1.4939454592220118E-2</c:v>
                </c:pt>
                <c:pt idx="2475">
                  <c:v>1.4937494197405312E-2</c:v>
                </c:pt>
                <c:pt idx="2476">
                  <c:v>1.4935524186821486E-2</c:v>
                </c:pt>
                <c:pt idx="2477">
                  <c:v>1.4933544550061987E-2</c:v>
                </c:pt>
                <c:pt idx="2478">
                  <c:v>1.4931555276720184E-2</c:v>
                </c:pt>
                <c:pt idx="2479">
                  <c:v>1.4929556356377868E-2</c:v>
                </c:pt>
                <c:pt idx="2480">
                  <c:v>1.4927547778622641E-2</c:v>
                </c:pt>
                <c:pt idx="2481">
                  <c:v>1.4925529533076866E-2</c:v>
                </c:pt>
                <c:pt idx="2482">
                  <c:v>1.4923501609270253E-2</c:v>
                </c:pt>
                <c:pt idx="2483">
                  <c:v>1.4921463996842573E-2</c:v>
                </c:pt>
                <c:pt idx="2484">
                  <c:v>1.4919416685381477E-2</c:v>
                </c:pt>
                <c:pt idx="2485">
                  <c:v>1.4917359664445681E-2</c:v>
                </c:pt>
                <c:pt idx="2486">
                  <c:v>1.4915292923657618E-2</c:v>
                </c:pt>
                <c:pt idx="2487">
                  <c:v>1.4913216452587608E-2</c:v>
                </c:pt>
                <c:pt idx="2488">
                  <c:v>1.4911130240852328E-2</c:v>
                </c:pt>
                <c:pt idx="2489">
                  <c:v>1.4909034277993163E-2</c:v>
                </c:pt>
                <c:pt idx="2490">
                  <c:v>1.4906928553644196E-2</c:v>
                </c:pt>
                <c:pt idx="2491">
                  <c:v>1.4904813057387389E-2</c:v>
                </c:pt>
                <c:pt idx="2492">
                  <c:v>1.4902687778793132E-2</c:v>
                </c:pt>
                <c:pt idx="2493">
                  <c:v>1.4900552707483966E-2</c:v>
                </c:pt>
                <c:pt idx="2494">
                  <c:v>1.489840783300714E-2</c:v>
                </c:pt>
                <c:pt idx="2495">
                  <c:v>1.4896253144996806E-2</c:v>
                </c:pt>
                <c:pt idx="2496">
                  <c:v>1.4894088633023418E-2</c:v>
                </c:pt>
                <c:pt idx="2497">
                  <c:v>1.4891914286663229E-2</c:v>
                </c:pt>
                <c:pt idx="2498">
                  <c:v>1.4889730095527267E-2</c:v>
                </c:pt>
                <c:pt idx="2499">
                  <c:v>1.4887536049209194E-2</c:v>
                </c:pt>
                <c:pt idx="2500">
                  <c:v>1.4885332137279519E-2</c:v>
                </c:pt>
                <c:pt idx="2501">
                  <c:v>1.4883118349337726E-2</c:v>
                </c:pt>
                <c:pt idx="2502">
                  <c:v>1.4880894674994904E-2</c:v>
                </c:pt>
                <c:pt idx="2503">
                  <c:v>1.4878661103786845E-2</c:v>
                </c:pt>
                <c:pt idx="2504">
                  <c:v>1.4876560001129271E-2</c:v>
                </c:pt>
                <c:pt idx="2505">
                  <c:v>1.4873841505361151E-2</c:v>
                </c:pt>
                <c:pt idx="2506">
                  <c:v>1.4871576762057789E-2</c:v>
                </c:pt>
                <c:pt idx="2507">
                  <c:v>1.48693020788339E-2</c:v>
                </c:pt>
                <c:pt idx="2508">
                  <c:v>1.4867017445219568E-2</c:v>
                </c:pt>
                <c:pt idx="2509">
                  <c:v>1.4864722850849148E-2</c:v>
                </c:pt>
                <c:pt idx="2510">
                  <c:v>1.4862418285275928E-2</c:v>
                </c:pt>
                <c:pt idx="2511">
                  <c:v>1.486010373811692E-2</c:v>
                </c:pt>
                <c:pt idx="2512">
                  <c:v>1.4857779198960188E-2</c:v>
                </c:pt>
                <c:pt idx="2513">
                  <c:v>1.4855444657370652E-2</c:v>
                </c:pt>
                <c:pt idx="2514">
                  <c:v>1.485310010298274E-2</c:v>
                </c:pt>
                <c:pt idx="2515">
                  <c:v>1.4850745525332438E-2</c:v>
                </c:pt>
                <c:pt idx="2516">
                  <c:v>1.4848380914065797E-2</c:v>
                </c:pt>
                <c:pt idx="2517">
                  <c:v>1.4846006258736204E-2</c:v>
                </c:pt>
                <c:pt idx="2518">
                  <c:v>1.4844144883030682E-2</c:v>
                </c:pt>
                <c:pt idx="2519">
                  <c:v>1.4840630914449501E-2</c:v>
                </c:pt>
                <c:pt idx="2520">
                  <c:v>1.4839746636670982E-2</c:v>
                </c:pt>
                <c:pt idx="2521">
                  <c:v>1.483881036839102E-2</c:v>
                </c:pt>
                <c:pt idx="2522">
                  <c:v>1.4837821988880194E-2</c:v>
                </c:pt>
                <c:pt idx="2523">
                  <c:v>1.4836781377357286E-2</c:v>
                </c:pt>
                <c:pt idx="2524">
                  <c:v>1.4835688413070373E-2</c:v>
                </c:pt>
                <c:pt idx="2525">
                  <c:v>1.4834542975291035E-2</c:v>
                </c:pt>
                <c:pt idx="2526">
                  <c:v>1.4833344943210099E-2</c:v>
                </c:pt>
                <c:pt idx="2527">
                  <c:v>1.4832094196111398E-2</c:v>
                </c:pt>
                <c:pt idx="2528">
                  <c:v>1.4830790613226995E-2</c:v>
                </c:pt>
                <c:pt idx="2529">
                  <c:v>1.4829434073783494E-2</c:v>
                </c:pt>
                <c:pt idx="2530">
                  <c:v>1.4828024457054181E-2</c:v>
                </c:pt>
                <c:pt idx="2531">
                  <c:v>1.4826561642248987E-2</c:v>
                </c:pt>
                <c:pt idx="2532">
                  <c:v>1.482504550863032E-2</c:v>
                </c:pt>
                <c:pt idx="2533">
                  <c:v>1.4823475935460944E-2</c:v>
                </c:pt>
                <c:pt idx="2534">
                  <c:v>1.4821852801934468E-2</c:v>
                </c:pt>
                <c:pt idx="2535">
                  <c:v>1.4820175987343337E-2</c:v>
                </c:pt>
                <c:pt idx="2536">
                  <c:v>1.4818445370905054E-2</c:v>
                </c:pt>
                <c:pt idx="2537">
                  <c:v>1.4816660831872242E-2</c:v>
                </c:pt>
                <c:pt idx="2538">
                  <c:v>1.4814822249486303E-2</c:v>
                </c:pt>
                <c:pt idx="2539">
                  <c:v>1.4812929502989012E-2</c:v>
                </c:pt>
                <c:pt idx="2540">
                  <c:v>1.4810982471657271E-2</c:v>
                </c:pt>
                <c:pt idx="2541">
                  <c:v>1.4808981034698842E-2</c:v>
                </c:pt>
                <c:pt idx="2542">
                  <c:v>1.4806925071368214E-2</c:v>
                </c:pt>
                <c:pt idx="2543">
                  <c:v>1.4804814460891283E-2</c:v>
                </c:pt>
                <c:pt idx="2544">
                  <c:v>1.4802649082581217E-2</c:v>
                </c:pt>
                <c:pt idx="2545">
                  <c:v>1.4800428815595174E-2</c:v>
                </c:pt>
                <c:pt idx="2546">
                  <c:v>1.4798153539258679E-2</c:v>
                </c:pt>
                <c:pt idx="2547">
                  <c:v>1.479582313275863E-2</c:v>
                </c:pt>
                <c:pt idx="2548">
                  <c:v>1.4793437475369202E-2</c:v>
                </c:pt>
                <c:pt idx="2549">
                  <c:v>1.4790996446347588E-2</c:v>
                </c:pt>
                <c:pt idx="2550">
                  <c:v>1.4788499924916623E-2</c:v>
                </c:pt>
                <c:pt idx="2551">
                  <c:v>1.4785947790328505E-2</c:v>
                </c:pt>
                <c:pt idx="2552">
                  <c:v>1.4783339921830042E-2</c:v>
                </c:pt>
                <c:pt idx="2553">
                  <c:v>1.4780676198697412E-2</c:v>
                </c:pt>
                <c:pt idx="2554">
                  <c:v>1.4777956500149268E-2</c:v>
                </c:pt>
                <c:pt idx="2555">
                  <c:v>1.477518070543944E-2</c:v>
                </c:pt>
                <c:pt idx="2556">
                  <c:v>1.4772348693793198E-2</c:v>
                </c:pt>
                <c:pt idx="2557">
                  <c:v>1.4769460344517329E-2</c:v>
                </c:pt>
                <c:pt idx="2558">
                  <c:v>1.4766515536808977E-2</c:v>
                </c:pt>
                <c:pt idx="2559">
                  <c:v>1.4763514149929421E-2</c:v>
                </c:pt>
                <c:pt idx="2560">
                  <c:v>1.4760456063122998E-2</c:v>
                </c:pt>
                <c:pt idx="2561">
                  <c:v>1.4757341155675006E-2</c:v>
                </c:pt>
                <c:pt idx="2562">
                  <c:v>1.4754169306790084E-2</c:v>
                </c:pt>
                <c:pt idx="2563">
                  <c:v>1.4750940395737013E-2</c:v>
                </c:pt>
                <c:pt idx="2564">
                  <c:v>1.4747654301767639E-2</c:v>
                </c:pt>
                <c:pt idx="2565">
                  <c:v>1.4744310904134236E-2</c:v>
                </c:pt>
                <c:pt idx="2566">
                  <c:v>1.4740910082054769E-2</c:v>
                </c:pt>
                <c:pt idx="2567">
                  <c:v>1.4737451714834529E-2</c:v>
                </c:pt>
                <c:pt idx="2568">
                  <c:v>1.4733935681703943E-2</c:v>
                </c:pt>
                <c:pt idx="2569">
                  <c:v>1.473036186186494E-2</c:v>
                </c:pt>
                <c:pt idx="2570">
                  <c:v>1.4726761981233991E-2</c:v>
                </c:pt>
                <c:pt idx="2571">
                  <c:v>1.4725042917571797E-2</c:v>
                </c:pt>
                <c:pt idx="2572">
                  <c:v>1.4724396856786771E-2</c:v>
                </c:pt>
                <c:pt idx="2573">
                  <c:v>1.4723675013983783E-2</c:v>
                </c:pt>
                <c:pt idx="2574">
                  <c:v>1.4722877213245708E-2</c:v>
                </c:pt>
                <c:pt idx="2575">
                  <c:v>1.472200327861555E-2</c:v>
                </c:pt>
                <c:pt idx="2576">
                  <c:v>1.4721053034206519E-2</c:v>
                </c:pt>
                <c:pt idx="2577">
                  <c:v>1.4720026304103552E-2</c:v>
                </c:pt>
                <c:pt idx="2578">
                  <c:v>1.4718922912403877E-2</c:v>
                </c:pt>
                <c:pt idx="2579">
                  <c:v>1.4717742683135911E-2</c:v>
                </c:pt>
                <c:pt idx="2580">
                  <c:v>1.4716485440433049E-2</c:v>
                </c:pt>
                <c:pt idx="2581">
                  <c:v>1.4715151008383056E-2</c:v>
                </c:pt>
                <c:pt idx="2582">
                  <c:v>1.471373921103388E-2</c:v>
                </c:pt>
                <c:pt idx="2583">
                  <c:v>1.47122498724979E-2</c:v>
                </c:pt>
                <c:pt idx="2584">
                  <c:v>1.4710682816847691E-2</c:v>
                </c:pt>
                <c:pt idx="2585">
                  <c:v>1.4709037868179724E-2</c:v>
                </c:pt>
                <c:pt idx="2586">
                  <c:v>1.4707314850579628E-2</c:v>
                </c:pt>
                <c:pt idx="2587">
                  <c:v>1.470551358811641E-2</c:v>
                </c:pt>
                <c:pt idx="2588">
                  <c:v>1.4703633904906154E-2</c:v>
                </c:pt>
                <c:pt idx="2589">
                  <c:v>1.4701675625001995E-2</c:v>
                </c:pt>
                <c:pt idx="2590">
                  <c:v>1.469963857253892E-2</c:v>
                </c:pt>
                <c:pt idx="2591">
                  <c:v>1.4697522571548424E-2</c:v>
                </c:pt>
                <c:pt idx="2592">
                  <c:v>1.4695327446167033E-2</c:v>
                </c:pt>
                <c:pt idx="2593">
                  <c:v>1.4693053020450965E-2</c:v>
                </c:pt>
                <c:pt idx="2594">
                  <c:v>1.4690699118515133E-2</c:v>
                </c:pt>
                <c:pt idx="2595">
                  <c:v>1.4688265564434708E-2</c:v>
                </c:pt>
                <c:pt idx="2596">
                  <c:v>1.4685752182285648E-2</c:v>
                </c:pt>
                <c:pt idx="2597">
                  <c:v>1.4683158796202628E-2</c:v>
                </c:pt>
                <c:pt idx="2598">
                  <c:v>1.468048523021688E-2</c:v>
                </c:pt>
                <c:pt idx="2599">
                  <c:v>1.4677731308482074E-2</c:v>
                </c:pt>
                <c:pt idx="2600">
                  <c:v>1.467489685504844E-2</c:v>
                </c:pt>
                <c:pt idx="2601">
                  <c:v>1.4671981694013365E-2</c:v>
                </c:pt>
                <c:pt idx="2602">
                  <c:v>1.4668985649492441E-2</c:v>
                </c:pt>
                <c:pt idx="2603">
                  <c:v>1.466590854553838E-2</c:v>
                </c:pt>
                <c:pt idx="2604">
                  <c:v>1.4662750206280021E-2</c:v>
                </c:pt>
                <c:pt idx="2605">
                  <c:v>1.4659510455818103E-2</c:v>
                </c:pt>
                <c:pt idx="2606">
                  <c:v>1.4656189118196274E-2</c:v>
                </c:pt>
                <c:pt idx="2607">
                  <c:v>1.465278601755172E-2</c:v>
                </c:pt>
                <c:pt idx="2608">
                  <c:v>1.4649300977981942E-2</c:v>
                </c:pt>
                <c:pt idx="2609">
                  <c:v>1.4645733823567925E-2</c:v>
                </c:pt>
                <c:pt idx="2610">
                  <c:v>1.464208437839153E-2</c:v>
                </c:pt>
                <c:pt idx="2611">
                  <c:v>1.4638352466576035E-2</c:v>
                </c:pt>
                <c:pt idx="2612">
                  <c:v>1.4634537912205059E-2</c:v>
                </c:pt>
                <c:pt idx="2613">
                  <c:v>1.4630640539392066E-2</c:v>
                </c:pt>
                <c:pt idx="2614">
                  <c:v>1.4626660172193494E-2</c:v>
                </c:pt>
                <c:pt idx="2615">
                  <c:v>1.4622596634753559E-2</c:v>
                </c:pt>
                <c:pt idx="2616">
                  <c:v>1.461844975115946E-2</c:v>
                </c:pt>
                <c:pt idx="2617">
                  <c:v>1.4614219345487725E-2</c:v>
                </c:pt>
                <c:pt idx="2618">
                  <c:v>1.4609905241850549E-2</c:v>
                </c:pt>
                <c:pt idx="2619">
                  <c:v>1.4605507264384216E-2</c:v>
                </c:pt>
                <c:pt idx="2620">
                  <c:v>1.4601025237127471E-2</c:v>
                </c:pt>
                <c:pt idx="2621">
                  <c:v>1.4596458984212661E-2</c:v>
                </c:pt>
                <c:pt idx="2622">
                  <c:v>1.4591808329732532E-2</c:v>
                </c:pt>
                <c:pt idx="2623">
                  <c:v>1.4589649248132984E-2</c:v>
                </c:pt>
                <c:pt idx="2624">
                  <c:v>1.4589948199477449E-2</c:v>
                </c:pt>
                <c:pt idx="2625">
                  <c:v>1.4590112072867796E-2</c:v>
                </c:pt>
                <c:pt idx="2626">
                  <c:v>1.4590140555525223E-2</c:v>
                </c:pt>
                <c:pt idx="2627">
                  <c:v>1.4590033334551389E-2</c:v>
                </c:pt>
                <c:pt idx="2628">
                  <c:v>1.4589790097177513E-2</c:v>
                </c:pt>
                <c:pt idx="2629">
                  <c:v>1.4589410530486345E-2</c:v>
                </c:pt>
                <c:pt idx="2630">
                  <c:v>1.4588894321713385E-2</c:v>
                </c:pt>
                <c:pt idx="2631">
                  <c:v>1.4588241157997839E-2</c:v>
                </c:pt>
                <c:pt idx="2632">
                  <c:v>1.458745072652164E-2</c:v>
                </c:pt>
                <c:pt idx="2633">
                  <c:v>1.4586522714428382E-2</c:v>
                </c:pt>
                <c:pt idx="2634">
                  <c:v>1.4585456808892837E-2</c:v>
                </c:pt>
                <c:pt idx="2635">
                  <c:v>1.4584252697126763E-2</c:v>
                </c:pt>
                <c:pt idx="2636">
                  <c:v>1.4582910066257291E-2</c:v>
                </c:pt>
                <c:pt idx="2637">
                  <c:v>1.4581428603494907E-2</c:v>
                </c:pt>
                <c:pt idx="2638">
                  <c:v>1.4579807995977089E-2</c:v>
                </c:pt>
                <c:pt idx="2639">
                  <c:v>1.457804793090153E-2</c:v>
                </c:pt>
                <c:pt idx="2640">
                  <c:v>1.4576148095439289E-2</c:v>
                </c:pt>
                <c:pt idx="2641">
                  <c:v>1.4574108176792715E-2</c:v>
                </c:pt>
                <c:pt idx="2642">
                  <c:v>1.4571927862102801E-2</c:v>
                </c:pt>
                <c:pt idx="2643">
                  <c:v>1.4569606838570824E-2</c:v>
                </c:pt>
                <c:pt idx="2644">
                  <c:v>1.4567144793388864E-2</c:v>
                </c:pt>
                <c:pt idx="2645">
                  <c:v>1.4564541413710861E-2</c:v>
                </c:pt>
                <c:pt idx="2646">
                  <c:v>1.4561796386774266E-2</c:v>
                </c:pt>
                <c:pt idx="2647">
                  <c:v>1.4558909399685739E-2</c:v>
                </c:pt>
                <c:pt idx="2648">
                  <c:v>1.4555880139705E-2</c:v>
                </c:pt>
                <c:pt idx="2649">
                  <c:v>1.4552708293995761E-2</c:v>
                </c:pt>
                <c:pt idx="2650">
                  <c:v>1.454939354972423E-2</c:v>
                </c:pt>
                <c:pt idx="2651">
                  <c:v>1.454593559411704E-2</c:v>
                </c:pt>
                <c:pt idx="2652">
                  <c:v>1.4542334114345423E-2</c:v>
                </c:pt>
                <c:pt idx="2653">
                  <c:v>1.453858879761211E-2</c:v>
                </c:pt>
                <c:pt idx="2654">
                  <c:v>1.4534699331099221E-2</c:v>
                </c:pt>
                <c:pt idx="2655">
                  <c:v>1.4530665402026204E-2</c:v>
                </c:pt>
                <c:pt idx="2656">
                  <c:v>1.452648669755717E-2</c:v>
                </c:pt>
                <c:pt idx="2657">
                  <c:v>1.4522162904922559E-2</c:v>
                </c:pt>
                <c:pt idx="2658">
                  <c:v>1.4517693711291718E-2</c:v>
                </c:pt>
                <c:pt idx="2659">
                  <c:v>1.4513078803894564E-2</c:v>
                </c:pt>
                <c:pt idx="2660">
                  <c:v>1.4508317869923125E-2</c:v>
                </c:pt>
                <c:pt idx="2661">
                  <c:v>1.4503410596572106E-2</c:v>
                </c:pt>
                <c:pt idx="2662">
                  <c:v>1.4498356671062081E-2</c:v>
                </c:pt>
                <c:pt idx="2663">
                  <c:v>1.4493155780587368E-2</c:v>
                </c:pt>
                <c:pt idx="2664">
                  <c:v>1.4487807612356612E-2</c:v>
                </c:pt>
                <c:pt idx="2665">
                  <c:v>1.4482311853586987E-2</c:v>
                </c:pt>
                <c:pt idx="2666">
                  <c:v>1.4476668191481063E-2</c:v>
                </c:pt>
                <c:pt idx="2667">
                  <c:v>1.4470876313261568E-2</c:v>
                </c:pt>
                <c:pt idx="2668">
                  <c:v>1.446493590611928E-2</c:v>
                </c:pt>
                <c:pt idx="2669">
                  <c:v>1.4458846657299924E-2</c:v>
                </c:pt>
                <c:pt idx="2670">
                  <c:v>1.4452608253988352E-2</c:v>
                </c:pt>
                <c:pt idx="2671">
                  <c:v>1.4446220383435973E-2</c:v>
                </c:pt>
                <c:pt idx="2672">
                  <c:v>1.4439682732844961E-2</c:v>
                </c:pt>
                <c:pt idx="2673">
                  <c:v>1.4432994989414565E-2</c:v>
                </c:pt>
                <c:pt idx="2674">
                  <c:v>1.4426156840393299E-2</c:v>
                </c:pt>
                <c:pt idx="2675">
                  <c:v>1.442188135843505E-2</c:v>
                </c:pt>
                <c:pt idx="2676">
                  <c:v>1.4422079632686394E-2</c:v>
                </c:pt>
                <c:pt idx="2677">
                  <c:v>1.4422248983485852E-2</c:v>
                </c:pt>
                <c:pt idx="2678">
                  <c:v>1.4422313964546187E-2</c:v>
                </c:pt>
                <c:pt idx="2679">
                  <c:v>1.4422274341078862E-2</c:v>
                </c:pt>
                <c:pt idx="2680">
                  <c:v>1.4422129878354525E-2</c:v>
                </c:pt>
                <c:pt idx="2681">
                  <c:v>1.442188034164509E-2</c:v>
                </c:pt>
                <c:pt idx="2682">
                  <c:v>1.4421525496171615E-2</c:v>
                </c:pt>
                <c:pt idx="2683">
                  <c:v>1.4421065107202789E-2</c:v>
                </c:pt>
                <c:pt idx="2684">
                  <c:v>1.4420498940008587E-2</c:v>
                </c:pt>
                <c:pt idx="2685">
                  <c:v>1.4419826759819752E-2</c:v>
                </c:pt>
                <c:pt idx="2686">
                  <c:v>1.4419048331891513E-2</c:v>
                </c:pt>
                <c:pt idx="2687">
                  <c:v>1.4418163421520962E-2</c:v>
                </c:pt>
                <c:pt idx="2688">
                  <c:v>1.4417171793925437E-2</c:v>
                </c:pt>
                <c:pt idx="2689">
                  <c:v>1.4416073214369959E-2</c:v>
                </c:pt>
                <c:pt idx="2690">
                  <c:v>1.4414867448120903E-2</c:v>
                </c:pt>
                <c:pt idx="2691">
                  <c:v>1.4413554260434421E-2</c:v>
                </c:pt>
                <c:pt idx="2692">
                  <c:v>1.4412133416573828E-2</c:v>
                </c:pt>
                <c:pt idx="2693">
                  <c:v>1.4410604681821206E-2</c:v>
                </c:pt>
                <c:pt idx="2694">
                  <c:v>1.4408967821378927E-2</c:v>
                </c:pt>
                <c:pt idx="2695">
                  <c:v>1.4407222600566615E-2</c:v>
                </c:pt>
                <c:pt idx="2696">
                  <c:v>1.4405368784641596E-2</c:v>
                </c:pt>
                <c:pt idx="2697">
                  <c:v>1.4403406138822064E-2</c:v>
                </c:pt>
                <c:pt idx="2698">
                  <c:v>1.4401334428426116E-2</c:v>
                </c:pt>
                <c:pt idx="2699">
                  <c:v>1.4399153418686406E-2</c:v>
                </c:pt>
                <c:pt idx="2700">
                  <c:v>1.4396862874889166E-2</c:v>
                </c:pt>
                <c:pt idx="2701">
                  <c:v>1.4394462562298926E-2</c:v>
                </c:pt>
                <c:pt idx="2702">
                  <c:v>1.4391952246158511E-2</c:v>
                </c:pt>
                <c:pt idx="2703">
                  <c:v>1.4389331691775947E-2</c:v>
                </c:pt>
                <c:pt idx="2704">
                  <c:v>1.4386600664373861E-2</c:v>
                </c:pt>
                <c:pt idx="2705">
                  <c:v>1.4383758929257476E-2</c:v>
                </c:pt>
                <c:pt idx="2706">
                  <c:v>1.4380806251692978E-2</c:v>
                </c:pt>
                <c:pt idx="2707">
                  <c:v>1.4377742396936488E-2</c:v>
                </c:pt>
                <c:pt idx="2708">
                  <c:v>1.4374567130263033E-2</c:v>
                </c:pt>
                <c:pt idx="2709">
                  <c:v>1.4371280216972355E-2</c:v>
                </c:pt>
                <c:pt idx="2710">
                  <c:v>1.4367881422302027E-2</c:v>
                </c:pt>
                <c:pt idx="2711">
                  <c:v>1.4364370511549101E-2</c:v>
                </c:pt>
                <c:pt idx="2712">
                  <c:v>1.436076517964072E-2</c:v>
                </c:pt>
                <c:pt idx="2713">
                  <c:v>1.4356468506064059E-2</c:v>
                </c:pt>
                <c:pt idx="2714">
                  <c:v>1.4352603702344039E-2</c:v>
                </c:pt>
                <c:pt idx="2715">
                  <c:v>1.4348625810117378E-2</c:v>
                </c:pt>
                <c:pt idx="2716">
                  <c:v>1.4344534594642976E-2</c:v>
                </c:pt>
                <c:pt idx="2717">
                  <c:v>1.4340329821210323E-2</c:v>
                </c:pt>
                <c:pt idx="2718">
                  <c:v>1.4336011255104744E-2</c:v>
                </c:pt>
                <c:pt idx="2719">
                  <c:v>1.4331578661601624E-2</c:v>
                </c:pt>
                <c:pt idx="2720">
                  <c:v>1.4327031805966417E-2</c:v>
                </c:pt>
                <c:pt idx="2721">
                  <c:v>1.4322370453518373E-2</c:v>
                </c:pt>
                <c:pt idx="2722">
                  <c:v>1.4317594369514701E-2</c:v>
                </c:pt>
                <c:pt idx="2723">
                  <c:v>1.4312703319231665E-2</c:v>
                </c:pt>
                <c:pt idx="2724">
                  <c:v>1.4307697067976194E-2</c:v>
                </c:pt>
                <c:pt idx="2725">
                  <c:v>1.4302575381033742E-2</c:v>
                </c:pt>
                <c:pt idx="2726">
                  <c:v>1.4297338023668322E-2</c:v>
                </c:pt>
                <c:pt idx="2727">
                  <c:v>1.4293219578041146E-2</c:v>
                </c:pt>
                <c:pt idx="2728">
                  <c:v>1.4292452383015915E-2</c:v>
                </c:pt>
                <c:pt idx="2729">
                  <c:v>1.4291885951738557E-2</c:v>
                </c:pt>
                <c:pt idx="2730">
                  <c:v>1.4291564266862416E-2</c:v>
                </c:pt>
                <c:pt idx="2731">
                  <c:v>1.4290688522473687E-2</c:v>
                </c:pt>
                <c:pt idx="2732">
                  <c:v>1.4290137380743117E-2</c:v>
                </c:pt>
                <c:pt idx="2733">
                  <c:v>1.4289591130236133E-2</c:v>
                </c:pt>
                <c:pt idx="2734">
                  <c:v>1.4289049783706842E-2</c:v>
                </c:pt>
                <c:pt idx="2735">
                  <c:v>1.4288513353880383E-2</c:v>
                </c:pt>
                <c:pt idx="2736">
                  <c:v>1.4287981853458731E-2</c:v>
                </c:pt>
                <c:pt idx="2737">
                  <c:v>1.4287455295224955E-2</c:v>
                </c:pt>
                <c:pt idx="2738">
                  <c:v>1.4286933691875245E-2</c:v>
                </c:pt>
                <c:pt idx="2739">
                  <c:v>1.4286417056175294E-2</c:v>
                </c:pt>
                <c:pt idx="2740">
                  <c:v>1.4285905400815502E-2</c:v>
                </c:pt>
                <c:pt idx="2741">
                  <c:v>1.4285398738573152E-2</c:v>
                </c:pt>
                <c:pt idx="2742">
                  <c:v>1.4284897082173398E-2</c:v>
                </c:pt>
                <c:pt idx="2743">
                  <c:v>1.4284400444312442E-2</c:v>
                </c:pt>
                <c:pt idx="2744">
                  <c:v>1.4283908837767567E-2</c:v>
                </c:pt>
                <c:pt idx="2745">
                  <c:v>1.4283422275240766E-2</c:v>
                </c:pt>
                <c:pt idx="2746">
                  <c:v>1.4282940769497751E-2</c:v>
                </c:pt>
                <c:pt idx="2747">
                  <c:v>1.4282464333246311E-2</c:v>
                </c:pt>
                <c:pt idx="2748">
                  <c:v>1.4281992979211611E-2</c:v>
                </c:pt>
                <c:pt idx="2749">
                  <c:v>1.4281526720182534E-2</c:v>
                </c:pt>
                <c:pt idx="2750">
                  <c:v>1.4281065568826332E-2</c:v>
                </c:pt>
                <c:pt idx="2751">
                  <c:v>1.4280609537891346E-2</c:v>
                </c:pt>
                <c:pt idx="2752">
                  <c:v>1.4280158640137505E-2</c:v>
                </c:pt>
                <c:pt idx="2753">
                  <c:v>1.4279712888278404E-2</c:v>
                </c:pt>
                <c:pt idx="2754">
                  <c:v>1.4279272295050806E-2</c:v>
                </c:pt>
                <c:pt idx="2755">
                  <c:v>1.427883687320306E-2</c:v>
                </c:pt>
                <c:pt idx="2756">
                  <c:v>1.4278406635437186E-2</c:v>
                </c:pt>
                <c:pt idx="2757">
                  <c:v>1.4277981594524706E-2</c:v>
                </c:pt>
                <c:pt idx="2758">
                  <c:v>1.4277561763150261E-2</c:v>
                </c:pt>
                <c:pt idx="2759">
                  <c:v>1.4277147154108553E-2</c:v>
                </c:pt>
                <c:pt idx="2760">
                  <c:v>1.4276737780084226E-2</c:v>
                </c:pt>
                <c:pt idx="2761">
                  <c:v>1.4276333653802481E-2</c:v>
                </c:pt>
                <c:pt idx="2762">
                  <c:v>1.427593478805223E-2</c:v>
                </c:pt>
                <c:pt idx="2763">
                  <c:v>1.4275541195535498E-2</c:v>
                </c:pt>
                <c:pt idx="2764">
                  <c:v>1.4275404550743902E-2</c:v>
                </c:pt>
                <c:pt idx="2765">
                  <c:v>1.4274715598997114E-2</c:v>
                </c:pt>
                <c:pt idx="2766">
                  <c:v>1.4274338662387212E-2</c:v>
                </c:pt>
                <c:pt idx="2767">
                  <c:v>1.4273967051776713E-2</c:v>
                </c:pt>
                <c:pt idx="2768">
                  <c:v>1.4273600779856076E-2</c:v>
                </c:pt>
                <c:pt idx="2769">
                  <c:v>1.4273239859402652E-2</c:v>
                </c:pt>
                <c:pt idx="2770">
                  <c:v>1.4272884303147446E-2</c:v>
                </c:pt>
                <c:pt idx="2771">
                  <c:v>1.4272534123792511E-2</c:v>
                </c:pt>
                <c:pt idx="2772">
                  <c:v>1.4272189334115205E-2</c:v>
                </c:pt>
                <c:pt idx="2773">
                  <c:v>1.427184994681179E-2</c:v>
                </c:pt>
                <c:pt idx="2774">
                  <c:v>1.4271515974607496E-2</c:v>
                </c:pt>
                <c:pt idx="2775">
                  <c:v>1.4271187430291269E-2</c:v>
                </c:pt>
                <c:pt idx="2776">
                  <c:v>1.4270864326542008E-2</c:v>
                </c:pt>
                <c:pt idx="2777">
                  <c:v>1.42705466761197E-2</c:v>
                </c:pt>
                <c:pt idx="2778">
                  <c:v>1.427126241365234E-2</c:v>
                </c:pt>
                <c:pt idx="2779">
                  <c:v>1.4267196148604661E-2</c:v>
                </c:pt>
                <c:pt idx="2780">
                  <c:v>1.4261832365507692E-2</c:v>
                </c:pt>
                <c:pt idx="2781">
                  <c:v>1.425655218805511E-2</c:v>
                </c:pt>
                <c:pt idx="2782">
                  <c:v>1.4251355812058865E-2</c:v>
                </c:pt>
                <c:pt idx="2783">
                  <c:v>1.4246243433366312E-2</c:v>
                </c:pt>
                <c:pt idx="2784">
                  <c:v>1.4241215247819666E-2</c:v>
                </c:pt>
                <c:pt idx="2785">
                  <c:v>1.423627145125023E-2</c:v>
                </c:pt>
                <c:pt idx="2786">
                  <c:v>1.4231412239501553E-2</c:v>
                </c:pt>
                <c:pt idx="2787">
                  <c:v>1.4226637808377315E-2</c:v>
                </c:pt>
                <c:pt idx="2788">
                  <c:v>1.4221948353786137E-2</c:v>
                </c:pt>
                <c:pt idx="2789">
                  <c:v>1.4217344071480948E-2</c:v>
                </c:pt>
                <c:pt idx="2790">
                  <c:v>1.4212825157354371E-2</c:v>
                </c:pt>
                <c:pt idx="2791">
                  <c:v>1.4208391807207066E-2</c:v>
                </c:pt>
                <c:pt idx="2792">
                  <c:v>1.4204044216933069E-2</c:v>
                </c:pt>
                <c:pt idx="2793">
                  <c:v>1.4199782582328671E-2</c:v>
                </c:pt>
                <c:pt idx="2794">
                  <c:v>1.4195607099237213E-2</c:v>
                </c:pt>
                <c:pt idx="2795">
                  <c:v>1.4191517963514347E-2</c:v>
                </c:pt>
                <c:pt idx="2796">
                  <c:v>1.4187515370975921E-2</c:v>
                </c:pt>
                <c:pt idx="2797">
                  <c:v>1.4183599517484855E-2</c:v>
                </c:pt>
                <c:pt idx="2798">
                  <c:v>1.4179770598875858E-2</c:v>
                </c:pt>
                <c:pt idx="2799">
                  <c:v>1.4176028810978595E-2</c:v>
                </c:pt>
                <c:pt idx="2800">
                  <c:v>1.4172374349669833E-2</c:v>
                </c:pt>
                <c:pt idx="2801">
                  <c:v>1.4168807410740216E-2</c:v>
                </c:pt>
                <c:pt idx="2802">
                  <c:v>1.4165328190062259E-2</c:v>
                </c:pt>
                <c:pt idx="2803">
                  <c:v>1.4161936883474498E-2</c:v>
                </c:pt>
                <c:pt idx="2804">
                  <c:v>1.4158633686839431E-2</c:v>
                </c:pt>
                <c:pt idx="2805">
                  <c:v>1.4155418795950831E-2</c:v>
                </c:pt>
                <c:pt idx="2806">
                  <c:v>1.4152292406713328E-2</c:v>
                </c:pt>
                <c:pt idx="2807">
                  <c:v>1.4149254714928096E-2</c:v>
                </c:pt>
                <c:pt idx="2808">
                  <c:v>1.4146305916449258E-2</c:v>
                </c:pt>
                <c:pt idx="2809">
                  <c:v>1.4143446207125956E-2</c:v>
                </c:pt>
                <c:pt idx="2810">
                  <c:v>1.4140675782813954E-2</c:v>
                </c:pt>
                <c:pt idx="2811">
                  <c:v>1.4137994839340884E-2</c:v>
                </c:pt>
                <c:pt idx="2812">
                  <c:v>1.4135403572564183E-2</c:v>
                </c:pt>
                <c:pt idx="2813">
                  <c:v>1.4132902178330546E-2</c:v>
                </c:pt>
                <c:pt idx="2814">
                  <c:v>1.4130490852475936E-2</c:v>
                </c:pt>
                <c:pt idx="2815">
                  <c:v>1.4128169790871932E-2</c:v>
                </c:pt>
                <c:pt idx="2816">
                  <c:v>1.4125939189327263E-2</c:v>
                </c:pt>
                <c:pt idx="2817">
                  <c:v>1.4123799243744205E-2</c:v>
                </c:pt>
                <c:pt idx="2818">
                  <c:v>1.4121750149933242E-2</c:v>
                </c:pt>
                <c:pt idx="2819">
                  <c:v>1.4119792103740491E-2</c:v>
                </c:pt>
                <c:pt idx="2820">
                  <c:v>1.4117925301030345E-2</c:v>
                </c:pt>
                <c:pt idx="2821">
                  <c:v>1.4116149937679684E-2</c:v>
                </c:pt>
                <c:pt idx="2822">
                  <c:v>1.4114466209496782E-2</c:v>
                </c:pt>
                <c:pt idx="2823">
                  <c:v>1.4112874312325585E-2</c:v>
                </c:pt>
                <c:pt idx="2824">
                  <c:v>1.4111374442051501E-2</c:v>
                </c:pt>
                <c:pt idx="2825">
                  <c:v>1.4109966794537699E-2</c:v>
                </c:pt>
                <c:pt idx="2826">
                  <c:v>1.4108651565578782E-2</c:v>
                </c:pt>
                <c:pt idx="2827">
                  <c:v>1.4107428951097711E-2</c:v>
                </c:pt>
                <c:pt idx="2828">
                  <c:v>1.4106299146879393E-2</c:v>
                </c:pt>
                <c:pt idx="2829">
                  <c:v>1.410526234884291E-2</c:v>
                </c:pt>
                <c:pt idx="2830">
                  <c:v>1.4104240636844125E-2</c:v>
                </c:pt>
                <c:pt idx="2831">
                  <c:v>1.4098548544777609E-2</c:v>
                </c:pt>
                <c:pt idx="2832">
                  <c:v>1.4090143105675022E-2</c:v>
                </c:pt>
                <c:pt idx="2833">
                  <c:v>1.4081837452224343E-2</c:v>
                </c:pt>
                <c:pt idx="2834">
                  <c:v>1.4073631817110761E-2</c:v>
                </c:pt>
                <c:pt idx="2835">
                  <c:v>1.4065526433113002E-2</c:v>
                </c:pt>
                <c:pt idx="2836">
                  <c:v>1.4057521532964315E-2</c:v>
                </c:pt>
                <c:pt idx="2837">
                  <c:v>1.4049617349393039E-2</c:v>
                </c:pt>
                <c:pt idx="2838">
                  <c:v>1.404181411516893E-2</c:v>
                </c:pt>
                <c:pt idx="2839">
                  <c:v>1.4034112063016304E-2</c:v>
                </c:pt>
                <c:pt idx="2840">
                  <c:v>1.4026511425689343E-2</c:v>
                </c:pt>
                <c:pt idx="2841">
                  <c:v>1.4019012435931547E-2</c:v>
                </c:pt>
                <c:pt idx="2842">
                  <c:v>1.4011615326498921E-2</c:v>
                </c:pt>
                <c:pt idx="2843">
                  <c:v>1.4004320330102071E-2</c:v>
                </c:pt>
                <c:pt idx="2844">
                  <c:v>1.3997127679539402E-2</c:v>
                </c:pt>
                <c:pt idx="2845">
                  <c:v>1.3990037607517611E-2</c:v>
                </c:pt>
                <c:pt idx="2846">
                  <c:v>1.3983050346802264E-2</c:v>
                </c:pt>
                <c:pt idx="2847">
                  <c:v>1.3976166130148302E-2</c:v>
                </c:pt>
                <c:pt idx="2848">
                  <c:v>1.3969385190265311E-2</c:v>
                </c:pt>
                <c:pt idx="2849">
                  <c:v>1.3962707759968116E-2</c:v>
                </c:pt>
                <c:pt idx="2850">
                  <c:v>1.3956134071921936E-2</c:v>
                </c:pt>
                <c:pt idx="2851">
                  <c:v>1.3949664358972552E-2</c:v>
                </c:pt>
                <c:pt idx="2852">
                  <c:v>1.3943298853787195E-2</c:v>
                </c:pt>
                <c:pt idx="2853">
                  <c:v>1.393703778914996E-2</c:v>
                </c:pt>
                <c:pt idx="2854">
                  <c:v>1.3930881397840187E-2</c:v>
                </c:pt>
                <c:pt idx="2855">
                  <c:v>1.3924829912574526E-2</c:v>
                </c:pt>
                <c:pt idx="2856">
                  <c:v>1.3918883566093858E-2</c:v>
                </c:pt>
                <c:pt idx="2857">
                  <c:v>1.3913042591192245E-2</c:v>
                </c:pt>
                <c:pt idx="2858">
                  <c:v>1.3907307220606889E-2</c:v>
                </c:pt>
                <c:pt idx="2859">
                  <c:v>1.3901677687070284E-2</c:v>
                </c:pt>
                <c:pt idx="2860">
                  <c:v>1.3896154223379724E-2</c:v>
                </c:pt>
                <c:pt idx="2861">
                  <c:v>1.3890737062240918E-2</c:v>
                </c:pt>
                <c:pt idx="2862">
                  <c:v>1.3885426436453352E-2</c:v>
                </c:pt>
                <c:pt idx="2863">
                  <c:v>1.3880222578730757E-2</c:v>
                </c:pt>
                <c:pt idx="2864">
                  <c:v>1.3875125721874854E-2</c:v>
                </c:pt>
                <c:pt idx="2865">
                  <c:v>1.3870136098624794E-2</c:v>
                </c:pt>
                <c:pt idx="2866">
                  <c:v>1.3865253941732448E-2</c:v>
                </c:pt>
                <c:pt idx="2867">
                  <c:v>1.3860479483956642E-2</c:v>
                </c:pt>
                <c:pt idx="2868">
                  <c:v>1.3855812958051564E-2</c:v>
                </c:pt>
                <c:pt idx="2869">
                  <c:v>1.3851254596807321E-2</c:v>
                </c:pt>
                <c:pt idx="2870">
                  <c:v>1.384680463295729E-2</c:v>
                </c:pt>
                <c:pt idx="2871">
                  <c:v>1.3842463299259205E-2</c:v>
                </c:pt>
                <c:pt idx="2872">
                  <c:v>1.3838230828500959E-2</c:v>
                </c:pt>
                <c:pt idx="2873">
                  <c:v>1.3834107453396359E-2</c:v>
                </c:pt>
                <c:pt idx="2874">
                  <c:v>1.3830093406770478E-2</c:v>
                </c:pt>
                <c:pt idx="2875">
                  <c:v>1.3826188921351162E-2</c:v>
                </c:pt>
                <c:pt idx="2876">
                  <c:v>1.3822394229896449E-2</c:v>
                </c:pt>
                <c:pt idx="2877">
                  <c:v>1.3818709565200381E-2</c:v>
                </c:pt>
                <c:pt idx="2878">
                  <c:v>1.3815135159988756E-2</c:v>
                </c:pt>
                <c:pt idx="2879">
                  <c:v>1.3811671247075521E-2</c:v>
                </c:pt>
                <c:pt idx="2880">
                  <c:v>1.3808318059154265E-2</c:v>
                </c:pt>
                <c:pt idx="2881">
                  <c:v>1.3805075829076257E-2</c:v>
                </c:pt>
                <c:pt idx="2882">
                  <c:v>1.380185874588935E-2</c:v>
                </c:pt>
                <c:pt idx="2883">
                  <c:v>1.3793502887783247E-2</c:v>
                </c:pt>
                <c:pt idx="2884">
                  <c:v>1.3782154935953184E-2</c:v>
                </c:pt>
                <c:pt idx="2885">
                  <c:v>1.3770911843939115E-2</c:v>
                </c:pt>
                <c:pt idx="2886">
                  <c:v>1.3759773855938344E-2</c:v>
                </c:pt>
                <c:pt idx="2887">
                  <c:v>1.374874121623011E-2</c:v>
                </c:pt>
                <c:pt idx="2888">
                  <c:v>1.3737814168996056E-2</c:v>
                </c:pt>
                <c:pt idx="2889">
                  <c:v>1.3726992958476609E-2</c:v>
                </c:pt>
                <c:pt idx="2890">
                  <c:v>1.3716277828907291E-2</c:v>
                </c:pt>
                <c:pt idx="2891">
                  <c:v>1.3705669024565059E-2</c:v>
                </c:pt>
                <c:pt idx="2892">
                  <c:v>1.369516678960034E-2</c:v>
                </c:pt>
                <c:pt idx="2893">
                  <c:v>1.3684771368320863E-2</c:v>
                </c:pt>
                <c:pt idx="2894">
                  <c:v>1.3674483004913642E-2</c:v>
                </c:pt>
                <c:pt idx="2895">
                  <c:v>1.3664301943636131E-2</c:v>
                </c:pt>
                <c:pt idx="2896">
                  <c:v>1.3654228428723549E-2</c:v>
                </c:pt>
                <c:pt idx="2897">
                  <c:v>1.3644262704400492E-2</c:v>
                </c:pt>
                <c:pt idx="2898">
                  <c:v>1.3634405014915672E-2</c:v>
                </c:pt>
                <c:pt idx="2899">
                  <c:v>1.362465560450141E-2</c:v>
                </c:pt>
                <c:pt idx="2900">
                  <c:v>1.361501471736783E-2</c:v>
                </c:pt>
                <c:pt idx="2901">
                  <c:v>1.3605482597807141E-2</c:v>
                </c:pt>
                <c:pt idx="2902">
                  <c:v>1.3596059489996714E-2</c:v>
                </c:pt>
                <c:pt idx="2903">
                  <c:v>1.3586745638230768E-2</c:v>
                </c:pt>
                <c:pt idx="2904">
                  <c:v>1.3577541286723461E-2</c:v>
                </c:pt>
                <c:pt idx="2905">
                  <c:v>1.356844667970156E-2</c:v>
                </c:pt>
                <c:pt idx="2906">
                  <c:v>1.3559462061416052E-2</c:v>
                </c:pt>
                <c:pt idx="2907">
                  <c:v>1.3550587676107385E-2</c:v>
                </c:pt>
                <c:pt idx="2908">
                  <c:v>1.3541823768022865E-2</c:v>
                </c:pt>
                <c:pt idx="2909">
                  <c:v>1.3533170581410877E-2</c:v>
                </c:pt>
                <c:pt idx="2910">
                  <c:v>1.352462836049192E-2</c:v>
                </c:pt>
                <c:pt idx="2911">
                  <c:v>1.3516197349510758E-2</c:v>
                </c:pt>
                <c:pt idx="2912">
                  <c:v>1.3507877792742229E-2</c:v>
                </c:pt>
                <c:pt idx="2913">
                  <c:v>1.3499669934386978E-2</c:v>
                </c:pt>
                <c:pt idx="2914">
                  <c:v>1.3491574018716286E-2</c:v>
                </c:pt>
                <c:pt idx="2915">
                  <c:v>1.3483590289967817E-2</c:v>
                </c:pt>
                <c:pt idx="2916">
                  <c:v>1.3475718992386173E-2</c:v>
                </c:pt>
                <c:pt idx="2917">
                  <c:v>1.3467960370222905E-2</c:v>
                </c:pt>
                <c:pt idx="2918">
                  <c:v>1.3460314667730731E-2</c:v>
                </c:pt>
                <c:pt idx="2919">
                  <c:v>1.34527821291288E-2</c:v>
                </c:pt>
                <c:pt idx="2920">
                  <c:v>1.3445362998695363E-2</c:v>
                </c:pt>
                <c:pt idx="2921">
                  <c:v>1.3438057520663536E-2</c:v>
                </c:pt>
                <c:pt idx="2922">
                  <c:v>1.3430865939285025E-2</c:v>
                </c:pt>
                <c:pt idx="2923">
                  <c:v>1.3423788498818546E-2</c:v>
                </c:pt>
                <c:pt idx="2924">
                  <c:v>1.3416825443495086E-2</c:v>
                </c:pt>
                <c:pt idx="2925">
                  <c:v>1.3409977017570041E-2</c:v>
                </c:pt>
                <c:pt idx="2926">
                  <c:v>1.3403243465334816E-2</c:v>
                </c:pt>
                <c:pt idx="2927">
                  <c:v>1.3396625030983614E-2</c:v>
                </c:pt>
                <c:pt idx="2928">
                  <c:v>1.3390121958787206E-2</c:v>
                </c:pt>
                <c:pt idx="2929">
                  <c:v>1.3383734493040811E-2</c:v>
                </c:pt>
                <c:pt idx="2930">
                  <c:v>1.3377462877942496E-2</c:v>
                </c:pt>
                <c:pt idx="2931">
                  <c:v>1.3371307357755333E-2</c:v>
                </c:pt>
                <c:pt idx="2932">
                  <c:v>1.3365268176772678E-2</c:v>
                </c:pt>
                <c:pt idx="2933">
                  <c:v>1.3359345579225496E-2</c:v>
                </c:pt>
                <c:pt idx="2934">
                  <c:v>1.3353539809351892E-2</c:v>
                </c:pt>
                <c:pt idx="2935">
                  <c:v>1.3346659578399804E-2</c:v>
                </c:pt>
                <c:pt idx="2936">
                  <c:v>1.3337684933511037E-2</c:v>
                </c:pt>
                <c:pt idx="2937">
                  <c:v>1.3328460144505654E-2</c:v>
                </c:pt>
                <c:pt idx="2938">
                  <c:v>1.3319016765510377E-2</c:v>
                </c:pt>
                <c:pt idx="2939">
                  <c:v>1.3309354391996247E-2</c:v>
                </c:pt>
                <c:pt idx="2940">
                  <c:v>1.3299472619347738E-2</c:v>
                </c:pt>
                <c:pt idx="2941">
                  <c:v>1.3289371042967053E-2</c:v>
                </c:pt>
                <c:pt idx="2942">
                  <c:v>1.3279049258297333E-2</c:v>
                </c:pt>
                <c:pt idx="2943">
                  <c:v>1.3268506860793717E-2</c:v>
                </c:pt>
                <c:pt idx="2944">
                  <c:v>1.3257743445819122E-2</c:v>
                </c:pt>
                <c:pt idx="2945">
                  <c:v>1.3246758608864392E-2</c:v>
                </c:pt>
                <c:pt idx="2946">
                  <c:v>1.3235551945333998E-2</c:v>
                </c:pt>
                <c:pt idx="2947">
                  <c:v>1.322412305065036E-2</c:v>
                </c:pt>
                <c:pt idx="2948">
                  <c:v>1.3212471520323357E-2</c:v>
                </c:pt>
                <c:pt idx="2949">
                  <c:v>1.3200596949724497E-2</c:v>
                </c:pt>
                <c:pt idx="2950">
                  <c:v>1.3188498934341779E-2</c:v>
                </c:pt>
                <c:pt idx="2951">
                  <c:v>1.3176177069582821E-2</c:v>
                </c:pt>
                <c:pt idx="2952">
                  <c:v>1.3163630950989179E-2</c:v>
                </c:pt>
                <c:pt idx="2953">
                  <c:v>1.3150860173929416E-2</c:v>
                </c:pt>
                <c:pt idx="2954">
                  <c:v>1.3137864333894529E-2</c:v>
                </c:pt>
                <c:pt idx="2955">
                  <c:v>1.3124643026382147E-2</c:v>
                </c:pt>
                <c:pt idx="2956">
                  <c:v>1.3111195846798084E-2</c:v>
                </c:pt>
                <c:pt idx="2957">
                  <c:v>1.309752239066491E-2</c:v>
                </c:pt>
                <c:pt idx="2958">
                  <c:v>1.3083622253448215E-2</c:v>
                </c:pt>
                <c:pt idx="2959">
                  <c:v>1.3069495030620349E-2</c:v>
                </c:pt>
                <c:pt idx="2960">
                  <c:v>1.3055140317625717E-2</c:v>
                </c:pt>
                <c:pt idx="2961">
                  <c:v>1.3040557710008237E-2</c:v>
                </c:pt>
                <c:pt idx="2962">
                  <c:v>1.3025746803220228E-2</c:v>
                </c:pt>
                <c:pt idx="2963">
                  <c:v>1.3010707192784635E-2</c:v>
                </c:pt>
                <c:pt idx="2964">
                  <c:v>1.299543847414447E-2</c:v>
                </c:pt>
                <c:pt idx="2965">
                  <c:v>1.2979940242859766E-2</c:v>
                </c:pt>
                <c:pt idx="2966">
                  <c:v>1.2964212094387523E-2</c:v>
                </c:pt>
                <c:pt idx="2967">
                  <c:v>1.2948253624238135E-2</c:v>
                </c:pt>
                <c:pt idx="2968">
                  <c:v>1.2932064427946451E-2</c:v>
                </c:pt>
                <c:pt idx="2969">
                  <c:v>1.2915644101002316E-2</c:v>
                </c:pt>
                <c:pt idx="2970">
                  <c:v>1.2898992238937489E-2</c:v>
                </c:pt>
                <c:pt idx="2971">
                  <c:v>1.2882108437244586E-2</c:v>
                </c:pt>
                <c:pt idx="2972">
                  <c:v>1.286398450291858E-2</c:v>
                </c:pt>
                <c:pt idx="2973">
                  <c:v>1.2845145960224284E-2</c:v>
                </c:pt>
                <c:pt idx="2974">
                  <c:v>1.282753057227385E-2</c:v>
                </c:pt>
                <c:pt idx="2975">
                  <c:v>1.2809681569067323E-2</c:v>
                </c:pt>
                <c:pt idx="2976">
                  <c:v>1.2791598546105924E-2</c:v>
                </c:pt>
                <c:pt idx="2977">
                  <c:v>1.2773281098967795E-2</c:v>
                </c:pt>
                <c:pt idx="2978">
                  <c:v>1.2754728823169024E-2</c:v>
                </c:pt>
                <c:pt idx="2979">
                  <c:v>1.2735941314273733E-2</c:v>
                </c:pt>
                <c:pt idx="2980">
                  <c:v>1.271691816785357E-2</c:v>
                </c:pt>
                <c:pt idx="2981">
                  <c:v>1.2697658979447203E-2</c:v>
                </c:pt>
                <c:pt idx="2982">
                  <c:v>1.2678163344595095E-2</c:v>
                </c:pt>
                <c:pt idx="2983">
                  <c:v>1.2658430858885902E-2</c:v>
                </c:pt>
                <c:pt idx="2984">
                  <c:v>1.2638461117915945E-2</c:v>
                </c:pt>
                <c:pt idx="2985">
                  <c:v>1.2618253717190789E-2</c:v>
                </c:pt>
                <c:pt idx="2986">
                  <c:v>1.2597808252339585E-2</c:v>
                </c:pt>
                <c:pt idx="2987">
                  <c:v>1.2580810140098757E-2</c:v>
                </c:pt>
                <c:pt idx="2988">
                  <c:v>1.2569968870404276E-2</c:v>
                </c:pt>
                <c:pt idx="2989">
                  <c:v>1.2559251602833806E-2</c:v>
                </c:pt>
                <c:pt idx="2990">
                  <c:v>1.2548556910338675E-2</c:v>
                </c:pt>
                <c:pt idx="2991">
                  <c:v>1.2537884861135946E-2</c:v>
                </c:pt>
                <c:pt idx="2992">
                  <c:v>1.2527235523552671E-2</c:v>
                </c:pt>
                <c:pt idx="2993">
                  <c:v>1.2516608965869511E-2</c:v>
                </c:pt>
                <c:pt idx="2994">
                  <c:v>1.2506005256314951E-2</c:v>
                </c:pt>
                <c:pt idx="2995">
                  <c:v>1.249542446325643E-2</c:v>
                </c:pt>
                <c:pt idx="2996">
                  <c:v>1.2484866654899163E-2</c:v>
                </c:pt>
                <c:pt idx="2997">
                  <c:v>1.2474331899558362E-2</c:v>
                </c:pt>
                <c:pt idx="2998">
                  <c:v>1.246382026552023E-2</c:v>
                </c:pt>
                <c:pt idx="2999">
                  <c:v>1.2453331821059333E-2</c:v>
                </c:pt>
                <c:pt idx="3000">
                  <c:v>1.2442866634450199E-2</c:v>
                </c:pt>
                <c:pt idx="3001">
                  <c:v>1.2432424773978882E-2</c:v>
                </c:pt>
                <c:pt idx="3002">
                  <c:v>1.2422006307908226E-2</c:v>
                </c:pt>
                <c:pt idx="3003">
                  <c:v>1.2411611304564741E-2</c:v>
                </c:pt>
                <c:pt idx="3004">
                  <c:v>1.2401239832211175E-2</c:v>
                </c:pt>
                <c:pt idx="3005">
                  <c:v>1.2390891959087071E-2</c:v>
                </c:pt>
                <c:pt idx="3006">
                  <c:v>1.2380567753513009E-2</c:v>
                </c:pt>
                <c:pt idx="3007">
                  <c:v>1.2370267283803731E-2</c:v>
                </c:pt>
                <c:pt idx="3008">
                  <c:v>1.2359990618146523E-2</c:v>
                </c:pt>
                <c:pt idx="3009">
                  <c:v>1.2349737824902373E-2</c:v>
                </c:pt>
                <c:pt idx="3010">
                  <c:v>1.2339508972333775E-2</c:v>
                </c:pt>
                <c:pt idx="3011">
                  <c:v>1.2329304128703178E-2</c:v>
                </c:pt>
                <c:pt idx="3012">
                  <c:v>1.2319123362307742E-2</c:v>
                </c:pt>
                <c:pt idx="3013">
                  <c:v>1.2308966741427209E-2</c:v>
                </c:pt>
                <c:pt idx="3014">
                  <c:v>1.2298834334318116E-2</c:v>
                </c:pt>
                <c:pt idx="3015">
                  <c:v>1.2288726209318051E-2</c:v>
                </c:pt>
                <c:pt idx="3016">
                  <c:v>1.2278642434648719E-2</c:v>
                </c:pt>
                <c:pt idx="3017">
                  <c:v>1.2268583078607084E-2</c:v>
                </c:pt>
                <c:pt idx="3018">
                  <c:v>1.2258548209513246E-2</c:v>
                </c:pt>
                <c:pt idx="3019">
                  <c:v>1.22485378955888E-2</c:v>
                </c:pt>
                <c:pt idx="3020">
                  <c:v>1.2238552205136397E-2</c:v>
                </c:pt>
                <c:pt idx="3021">
                  <c:v>1.2228591206476024E-2</c:v>
                </c:pt>
                <c:pt idx="3022">
                  <c:v>1.221865496784076E-2</c:v>
                </c:pt>
                <c:pt idx="3023">
                  <c:v>1.2208743557533146E-2</c:v>
                </c:pt>
                <c:pt idx="3024">
                  <c:v>1.2198355952228257E-2</c:v>
                </c:pt>
                <c:pt idx="3025">
                  <c:v>1.2187588744206926E-2</c:v>
                </c:pt>
                <c:pt idx="3026">
                  <c:v>1.2177755810279984E-2</c:v>
                </c:pt>
                <c:pt idx="3027">
                  <c:v>1.2167947987564468E-2</c:v>
                </c:pt>
                <c:pt idx="3028">
                  <c:v>1.2158165344293264E-2</c:v>
                </c:pt>
                <c:pt idx="3029">
                  <c:v>1.2148407948797676E-2</c:v>
                </c:pt>
                <c:pt idx="3030">
                  <c:v>1.2138675869368447E-2</c:v>
                </c:pt>
                <c:pt idx="3031">
                  <c:v>1.2128969174226789E-2</c:v>
                </c:pt>
                <c:pt idx="3032">
                  <c:v>1.2119287931698133E-2</c:v>
                </c:pt>
                <c:pt idx="3033">
                  <c:v>1.2109632210055761E-2</c:v>
                </c:pt>
                <c:pt idx="3034">
                  <c:v>1.2100002077572929E-2</c:v>
                </c:pt>
                <c:pt idx="3035">
                  <c:v>1.2090397602534452E-2</c:v>
                </c:pt>
                <c:pt idx="3036">
                  <c:v>1.2080818853225112E-2</c:v>
                </c:pt>
                <c:pt idx="3037">
                  <c:v>1.2071265897912303E-2</c:v>
                </c:pt>
                <c:pt idx="3038">
                  <c:v>1.2061738804886552E-2</c:v>
                </c:pt>
                <c:pt idx="3039">
                  <c:v>1.2052237642444162E-2</c:v>
                </c:pt>
                <c:pt idx="3040">
                  <c:v>1.2042762478835078E-2</c:v>
                </c:pt>
                <c:pt idx="3041">
                  <c:v>1.2033313382355552E-2</c:v>
                </c:pt>
                <c:pt idx="3042">
                  <c:v>1.2023890421278657E-2</c:v>
                </c:pt>
                <c:pt idx="3043">
                  <c:v>1.2014493663900604E-2</c:v>
                </c:pt>
                <c:pt idx="3044">
                  <c:v>1.2005123178494424E-2</c:v>
                </c:pt>
                <c:pt idx="3045">
                  <c:v>1.1995779033321542E-2</c:v>
                </c:pt>
                <c:pt idx="3046">
                  <c:v>1.1986461296701282E-2</c:v>
                </c:pt>
                <c:pt idx="3047">
                  <c:v>1.1977170036877663E-2</c:v>
                </c:pt>
                <c:pt idx="3048">
                  <c:v>1.1967905322141013E-2</c:v>
                </c:pt>
                <c:pt idx="3049">
                  <c:v>1.1958667220804816E-2</c:v>
                </c:pt>
                <c:pt idx="3050">
                  <c:v>1.1949455801078293E-2</c:v>
                </c:pt>
                <c:pt idx="3051">
                  <c:v>1.1940271131327016E-2</c:v>
                </c:pt>
                <c:pt idx="3052">
                  <c:v>1.1931113279765966E-2</c:v>
                </c:pt>
                <c:pt idx="3053">
                  <c:v>1.1921982314714363E-2</c:v>
                </c:pt>
                <c:pt idx="3054">
                  <c:v>1.1912878304404531E-2</c:v>
                </c:pt>
                <c:pt idx="3055">
                  <c:v>1.1903801317190417E-2</c:v>
                </c:pt>
                <c:pt idx="3056">
                  <c:v>1.189475142128695E-2</c:v>
                </c:pt>
                <c:pt idx="3057">
                  <c:v>1.1885728685013299E-2</c:v>
                </c:pt>
                <c:pt idx="3058">
                  <c:v>1.1876733176624918E-2</c:v>
                </c:pt>
                <c:pt idx="3059">
                  <c:v>1.1867764964423582E-2</c:v>
                </c:pt>
                <c:pt idx="3060">
                  <c:v>1.1858824116682102E-2</c:v>
                </c:pt>
                <c:pt idx="3061">
                  <c:v>1.1849910701661696E-2</c:v>
                </c:pt>
                <c:pt idx="3062">
                  <c:v>1.1841024787664117E-2</c:v>
                </c:pt>
                <c:pt idx="3063">
                  <c:v>1.1832166442985322E-2</c:v>
                </c:pt>
                <c:pt idx="3064">
                  <c:v>1.1823335735863343E-2</c:v>
                </c:pt>
                <c:pt idx="3065">
                  <c:v>1.1814532734611501E-2</c:v>
                </c:pt>
                <c:pt idx="3066">
                  <c:v>1.1805757507514152E-2</c:v>
                </c:pt>
                <c:pt idx="3067">
                  <c:v>1.1797010122803531E-2</c:v>
                </c:pt>
                <c:pt idx="3068">
                  <c:v>1.1788290648821899E-2</c:v>
                </c:pt>
                <c:pt idx="3069">
                  <c:v>1.1779599153801487E-2</c:v>
                </c:pt>
                <c:pt idx="3070">
                  <c:v>1.1770935706067182E-2</c:v>
                </c:pt>
                <c:pt idx="3071">
                  <c:v>1.1762300373839626E-2</c:v>
                </c:pt>
                <c:pt idx="3072">
                  <c:v>1.1753693225472666E-2</c:v>
                </c:pt>
                <c:pt idx="3073">
                  <c:v>1.1745114329192737E-2</c:v>
                </c:pt>
                <c:pt idx="3074">
                  <c:v>1.1736563753295773E-2</c:v>
                </c:pt>
                <c:pt idx="3075">
                  <c:v>1.1728041566060337E-2</c:v>
                </c:pt>
                <c:pt idx="3076">
                  <c:v>1.1719130711524254E-2</c:v>
                </c:pt>
                <c:pt idx="3077">
                  <c:v>1.1709875648285703E-2</c:v>
                </c:pt>
                <c:pt idx="3078">
                  <c:v>1.1701443127085672E-2</c:v>
                </c:pt>
                <c:pt idx="3079">
                  <c:v>1.169303927741637E-2</c:v>
                </c:pt>
                <c:pt idx="3080">
                  <c:v>1.1684664167596925E-2</c:v>
                </c:pt>
                <c:pt idx="3081">
                  <c:v>1.1676317865865394E-2</c:v>
                </c:pt>
                <c:pt idx="3082">
                  <c:v>1.166800044049458E-2</c:v>
                </c:pt>
                <c:pt idx="3083">
                  <c:v>1.1659711959826808E-2</c:v>
                </c:pt>
                <c:pt idx="3084">
                  <c:v>1.1651452492059615E-2</c:v>
                </c:pt>
                <c:pt idx="3085">
                  <c:v>1.1643222105546922E-2</c:v>
                </c:pt>
                <c:pt idx="3086">
                  <c:v>1.1635020868532617E-2</c:v>
                </c:pt>
                <c:pt idx="3087">
                  <c:v>1.1626848849289566E-2</c:v>
                </c:pt>
                <c:pt idx="3088">
                  <c:v>1.1618706116108019E-2</c:v>
                </c:pt>
                <c:pt idx="3089">
                  <c:v>1.161098629593924E-2</c:v>
                </c:pt>
                <c:pt idx="3090">
                  <c:v>1.1603661828007488E-2</c:v>
                </c:pt>
                <c:pt idx="3091">
                  <c:v>1.159560314553555E-2</c:v>
                </c:pt>
                <c:pt idx="3092">
                  <c:v>1.1587574012513941E-2</c:v>
                </c:pt>
                <c:pt idx="3093">
                  <c:v>1.1579574497192442E-2</c:v>
                </c:pt>
                <c:pt idx="3094">
                  <c:v>1.1571220309481812E-2</c:v>
                </c:pt>
                <c:pt idx="3095">
                  <c:v>1.1562532729277051E-2</c:v>
                </c:pt>
                <c:pt idx="3096">
                  <c:v>1.1554626742725468E-2</c:v>
                </c:pt>
                <c:pt idx="3097">
                  <c:v>1.1546750656761442E-2</c:v>
                </c:pt>
                <c:pt idx="3098">
                  <c:v>1.1538904539658008E-2</c:v>
                </c:pt>
                <c:pt idx="3099">
                  <c:v>1.1531088459694024E-2</c:v>
                </c:pt>
                <c:pt idx="3100">
                  <c:v>1.1523302485206277E-2</c:v>
                </c:pt>
                <c:pt idx="3101">
                  <c:v>1.1515546684386794E-2</c:v>
                </c:pt>
                <c:pt idx="3102">
                  <c:v>1.1507821125555033E-2</c:v>
                </c:pt>
                <c:pt idx="3103">
                  <c:v>1.1500125877030485E-2</c:v>
                </c:pt>
                <c:pt idx="3104">
                  <c:v>1.1492461007057368E-2</c:v>
                </c:pt>
                <c:pt idx="3105">
                  <c:v>1.1484826583874137E-2</c:v>
                </c:pt>
                <c:pt idx="3106">
                  <c:v>1.1477222675852477E-2</c:v>
                </c:pt>
                <c:pt idx="3107">
                  <c:v>1.1469649351219316E-2</c:v>
                </c:pt>
                <c:pt idx="3108">
                  <c:v>1.1462106678247944E-2</c:v>
                </c:pt>
                <c:pt idx="3109">
                  <c:v>1.1454594725217461E-2</c:v>
                </c:pt>
                <c:pt idx="3110">
                  <c:v>1.1447113560470713E-2</c:v>
                </c:pt>
                <c:pt idx="3111">
                  <c:v>1.1439663252211574E-2</c:v>
                </c:pt>
                <c:pt idx="3112">
                  <c:v>1.1432243868753997E-2</c:v>
                </c:pt>
                <c:pt idx="3113">
                  <c:v>1.1424855478359836E-2</c:v>
                </c:pt>
                <c:pt idx="3114">
                  <c:v>1.1417498149360474E-2</c:v>
                </c:pt>
                <c:pt idx="3115">
                  <c:v>1.1410171950006253E-2</c:v>
                </c:pt>
                <c:pt idx="3116">
                  <c:v>1.1402876948535961E-2</c:v>
                </c:pt>
                <c:pt idx="3117">
                  <c:v>1.1395613213286885E-2</c:v>
                </c:pt>
                <c:pt idx="3118">
                  <c:v>1.1388380812532633E-2</c:v>
                </c:pt>
                <c:pt idx="3119">
                  <c:v>1.1381179814523691E-2</c:v>
                </c:pt>
                <c:pt idx="3120">
                  <c:v>1.13740102875627E-2</c:v>
                </c:pt>
                <c:pt idx="3121">
                  <c:v>1.1366872299946552E-2</c:v>
                </c:pt>
                <c:pt idx="3122">
                  <c:v>1.1359765919925843E-2</c:v>
                </c:pt>
                <c:pt idx="3123">
                  <c:v>1.1352691215809131E-2</c:v>
                </c:pt>
                <c:pt idx="3124">
                  <c:v>1.1345648255829718E-2</c:v>
                </c:pt>
                <c:pt idx="3125">
                  <c:v>1.1338637108336784E-2</c:v>
                </c:pt>
                <c:pt idx="3126">
                  <c:v>1.1331657841540556E-2</c:v>
                </c:pt>
                <c:pt idx="3127">
                  <c:v>1.1324710523796083E-2</c:v>
                </c:pt>
                <c:pt idx="3128">
                  <c:v>1.1316845185751299E-2</c:v>
                </c:pt>
                <c:pt idx="3129">
                  <c:v>1.1307971898194978E-2</c:v>
                </c:pt>
                <c:pt idx="3130">
                  <c:v>1.1301134638299518E-2</c:v>
                </c:pt>
                <c:pt idx="3131">
                  <c:v>1.1294329629759587E-2</c:v>
                </c:pt>
                <c:pt idx="3132">
                  <c:v>1.1287556940936279E-2</c:v>
                </c:pt>
                <c:pt idx="3133">
                  <c:v>1.1280816640057537E-2</c:v>
                </c:pt>
                <c:pt idx="3134">
                  <c:v>1.1274108795449813E-2</c:v>
                </c:pt>
                <c:pt idx="3135">
                  <c:v>1.1267433475323775E-2</c:v>
                </c:pt>
                <c:pt idx="3136">
                  <c:v>1.1260790748046513E-2</c:v>
                </c:pt>
                <c:pt idx="3137">
                  <c:v>1.1254180681811424E-2</c:v>
                </c:pt>
                <c:pt idx="3138">
                  <c:v>1.124760334498571E-2</c:v>
                </c:pt>
                <c:pt idx="3139">
                  <c:v>1.1241058805803415E-2</c:v>
                </c:pt>
                <c:pt idx="3140">
                  <c:v>1.1234547132521807E-2</c:v>
                </c:pt>
                <c:pt idx="3141">
                  <c:v>1.1228068393508246E-2</c:v>
                </c:pt>
                <c:pt idx="3142">
                  <c:v>1.1221622656933243E-2</c:v>
                </c:pt>
                <c:pt idx="3143">
                  <c:v>1.1215209991170065E-2</c:v>
                </c:pt>
                <c:pt idx="3144">
                  <c:v>1.120854855966005E-2</c:v>
                </c:pt>
                <c:pt idx="3145">
                  <c:v>1.1201580242794032E-2</c:v>
                </c:pt>
                <c:pt idx="3146">
                  <c:v>1.119527195829053E-2</c:v>
                </c:pt>
                <c:pt idx="3147">
                  <c:v>1.1188997027401811E-2</c:v>
                </c:pt>
                <c:pt idx="3148">
                  <c:v>1.1182755518501453E-2</c:v>
                </c:pt>
                <c:pt idx="3149">
                  <c:v>1.1176547499771976E-2</c:v>
                </c:pt>
                <c:pt idx="3150">
                  <c:v>1.1170373039569709E-2</c:v>
                </c:pt>
                <c:pt idx="3151">
                  <c:v>1.1164232206146806E-2</c:v>
                </c:pt>
                <c:pt idx="3152">
                  <c:v>1.1158125067778637E-2</c:v>
                </c:pt>
                <c:pt idx="3153">
                  <c:v>1.1152051692781197E-2</c:v>
                </c:pt>
                <c:pt idx="3154">
                  <c:v>1.1146012149377871E-2</c:v>
                </c:pt>
                <c:pt idx="3155">
                  <c:v>1.1140006505925323E-2</c:v>
                </c:pt>
                <c:pt idx="3156">
                  <c:v>1.1134034830618122E-2</c:v>
                </c:pt>
                <c:pt idx="3157">
                  <c:v>1.1128097191836233E-2</c:v>
                </c:pt>
                <c:pt idx="3158">
                  <c:v>1.1122193657774372E-2</c:v>
                </c:pt>
                <c:pt idx="3159">
                  <c:v>1.1116324296766313E-2</c:v>
                </c:pt>
                <c:pt idx="3160">
                  <c:v>1.1110489177059035E-2</c:v>
                </c:pt>
                <c:pt idx="3161">
                  <c:v>1.1104688366986462E-2</c:v>
                </c:pt>
                <c:pt idx="3162">
                  <c:v>1.1098921934778348E-2</c:v>
                </c:pt>
                <c:pt idx="3163">
                  <c:v>1.1093189948739809E-2</c:v>
                </c:pt>
                <c:pt idx="3164">
                  <c:v>1.1087492477135497E-2</c:v>
                </c:pt>
                <c:pt idx="3165">
                  <c:v>1.1081829588276474E-2</c:v>
                </c:pt>
                <c:pt idx="3166">
                  <c:v>1.107620135043913E-2</c:v>
                </c:pt>
                <c:pt idx="3167">
                  <c:v>1.1070607831870978E-2</c:v>
                </c:pt>
                <c:pt idx="3168">
                  <c:v>1.1065049100918066E-2</c:v>
                </c:pt>
                <c:pt idx="3169">
                  <c:v>1.105952522579332E-2</c:v>
                </c:pt>
                <c:pt idx="3170">
                  <c:v>1.105403627481978E-2</c:v>
                </c:pt>
                <c:pt idx="3171">
                  <c:v>1.1048582316274241E-2</c:v>
                </c:pt>
                <c:pt idx="3172">
                  <c:v>1.1043163418427794E-2</c:v>
                </c:pt>
                <c:pt idx="3173">
                  <c:v>1.1037779649592147E-2</c:v>
                </c:pt>
                <c:pt idx="3174">
                  <c:v>1.1032431078015395E-2</c:v>
                </c:pt>
                <c:pt idx="3175">
                  <c:v>1.1027117771974668E-2</c:v>
                </c:pt>
                <c:pt idx="3176">
                  <c:v>1.1021839799793522E-2</c:v>
                </c:pt>
                <c:pt idx="3177">
                  <c:v>1.1016597229743474E-2</c:v>
                </c:pt>
                <c:pt idx="3178">
                  <c:v>1.101139013007876E-2</c:v>
                </c:pt>
                <c:pt idx="3179">
                  <c:v>1.1006218569100033E-2</c:v>
                </c:pt>
                <c:pt idx="3180">
                  <c:v>1.1001082615090663E-2</c:v>
                </c:pt>
                <c:pt idx="3181">
                  <c:v>1.0995982336334115E-2</c:v>
                </c:pt>
                <c:pt idx="3182">
                  <c:v>1.099091780112553E-2</c:v>
                </c:pt>
                <c:pt idx="3183">
                  <c:v>1.0985889077708012E-2</c:v>
                </c:pt>
                <c:pt idx="3184">
                  <c:v>1.0980896234405853E-2</c:v>
                </c:pt>
                <c:pt idx="3185">
                  <c:v>1.0975939339502886E-2</c:v>
                </c:pt>
                <c:pt idx="3186">
                  <c:v>1.0971018461248304E-2</c:v>
                </c:pt>
                <c:pt idx="3187">
                  <c:v>1.0966133667949306E-2</c:v>
                </c:pt>
                <c:pt idx="3188">
                  <c:v>1.0961285027861065E-2</c:v>
                </c:pt>
                <c:pt idx="3189">
                  <c:v>1.0956472609319938E-2</c:v>
                </c:pt>
                <c:pt idx="3190">
                  <c:v>1.0951696480581301E-2</c:v>
                </c:pt>
                <c:pt idx="3191">
                  <c:v>1.0946956709906421E-2</c:v>
                </c:pt>
                <c:pt idx="3192">
                  <c:v>1.0942253365608789E-2</c:v>
                </c:pt>
                <c:pt idx="3193">
                  <c:v>1.0937586515955671E-2</c:v>
                </c:pt>
                <c:pt idx="3194">
                  <c:v>1.0932956229237603E-2</c:v>
                </c:pt>
                <c:pt idx="3195">
                  <c:v>1.0928362573722058E-2</c:v>
                </c:pt>
                <c:pt idx="3196">
                  <c:v>1.0923805617728738E-2</c:v>
                </c:pt>
                <c:pt idx="3197">
                  <c:v>1.0919285429531123E-2</c:v>
                </c:pt>
                <c:pt idx="3198">
                  <c:v>1.0914802077373841E-2</c:v>
                </c:pt>
                <c:pt idx="3199">
                  <c:v>1.0910355629582711E-2</c:v>
                </c:pt>
                <c:pt idx="3200">
                  <c:v>1.0905946154408371E-2</c:v>
                </c:pt>
                <c:pt idx="3201">
                  <c:v>1.0901573720182654E-2</c:v>
                </c:pt>
                <c:pt idx="3202">
                  <c:v>1.0897238395144841E-2</c:v>
                </c:pt>
                <c:pt idx="3203">
                  <c:v>1.0892940247598022E-2</c:v>
                </c:pt>
                <c:pt idx="3204">
                  <c:v>1.0888679345816459E-2</c:v>
                </c:pt>
                <c:pt idx="3205">
                  <c:v>1.0884455758091894E-2</c:v>
                </c:pt>
                <c:pt idx="3206">
                  <c:v>1.088026955273356E-2</c:v>
                </c:pt>
                <c:pt idx="3207">
                  <c:v>1.0876120797969728E-2</c:v>
                </c:pt>
                <c:pt idx="3208">
                  <c:v>1.0872009562127239E-2</c:v>
                </c:pt>
                <c:pt idx="3209">
                  <c:v>1.0867935913463557E-2</c:v>
                </c:pt>
                <c:pt idx="3210">
                  <c:v>1.086389992028839E-2</c:v>
                </c:pt>
                <c:pt idx="3211">
                  <c:v>1.0859901650894191E-2</c:v>
                </c:pt>
                <c:pt idx="3212">
                  <c:v>1.0855941173521408E-2</c:v>
                </c:pt>
                <c:pt idx="3213">
                  <c:v>1.0852018556474326E-2</c:v>
                </c:pt>
                <c:pt idx="3214">
                  <c:v>1.0848133868051554E-2</c:v>
                </c:pt>
                <c:pt idx="3215">
                  <c:v>1.0844287176534453E-2</c:v>
                </c:pt>
                <c:pt idx="3216">
                  <c:v>1.0840478550210308E-2</c:v>
                </c:pt>
                <c:pt idx="3217">
                  <c:v>1.083670805733177E-2</c:v>
                </c:pt>
                <c:pt idx="3218">
                  <c:v>1.0832975766250082E-2</c:v>
                </c:pt>
                <c:pt idx="3219">
                  <c:v>1.0829281745160244E-2</c:v>
                </c:pt>
                <c:pt idx="3220">
                  <c:v>1.0825626062425332E-2</c:v>
                </c:pt>
                <c:pt idx="3221">
                  <c:v>1.0822008786298524E-2</c:v>
                </c:pt>
                <c:pt idx="3222">
                  <c:v>1.08184299850505E-2</c:v>
                </c:pt>
                <c:pt idx="3223">
                  <c:v>1.08148897269984E-2</c:v>
                </c:pt>
                <c:pt idx="3224">
                  <c:v>1.0811388080407382E-2</c:v>
                </c:pt>
                <c:pt idx="3225">
                  <c:v>1.0807925113583272E-2</c:v>
                </c:pt>
                <c:pt idx="3226">
                  <c:v>1.0804500894756749E-2</c:v>
                </c:pt>
                <c:pt idx="3227">
                  <c:v>1.0801115492286037E-2</c:v>
                </c:pt>
                <c:pt idx="3228">
                  <c:v>1.0797768974402086E-2</c:v>
                </c:pt>
                <c:pt idx="3229">
                  <c:v>1.0794461409451814E-2</c:v>
                </c:pt>
                <c:pt idx="3230">
                  <c:v>1.0791192865643283E-2</c:v>
                </c:pt>
                <c:pt idx="3231">
                  <c:v>1.0787963411294734E-2</c:v>
                </c:pt>
                <c:pt idx="3232">
                  <c:v>1.0784773114724554E-2</c:v>
                </c:pt>
                <c:pt idx="3233">
                  <c:v>1.0781622044181765E-2</c:v>
                </c:pt>
                <c:pt idx="3234">
                  <c:v>1.0778510267938709E-2</c:v>
                </c:pt>
                <c:pt idx="3235">
                  <c:v>1.0775437854366323E-2</c:v>
                </c:pt>
                <c:pt idx="3236">
                  <c:v>1.0772404871632991E-2</c:v>
                </c:pt>
                <c:pt idx="3237">
                  <c:v>1.0769411388080982E-2</c:v>
                </c:pt>
                <c:pt idx="3238">
                  <c:v>1.0766457472017968E-2</c:v>
                </c:pt>
                <c:pt idx="3239">
                  <c:v>1.0763543191699651E-2</c:v>
                </c:pt>
                <c:pt idx="3240">
                  <c:v>1.0760668615422419E-2</c:v>
                </c:pt>
                <c:pt idx="3241">
                  <c:v>1.0757833811500181E-2</c:v>
                </c:pt>
                <c:pt idx="3242">
                  <c:v>1.0755038848154345E-2</c:v>
                </c:pt>
                <c:pt idx="3243">
                  <c:v>1.0752283793722292E-2</c:v>
                </c:pt>
                <c:pt idx="3244">
                  <c:v>1.0749568716477854E-2</c:v>
                </c:pt>
                <c:pt idx="3245">
                  <c:v>1.0746893684700814E-2</c:v>
                </c:pt>
                <c:pt idx="3246">
                  <c:v>1.074425876668848E-2</c:v>
                </c:pt>
                <c:pt idx="3247">
                  <c:v>1.0741664030744112E-2</c:v>
                </c:pt>
                <c:pt idx="3248">
                  <c:v>1.0739109545101627E-2</c:v>
                </c:pt>
                <c:pt idx="3249">
                  <c:v>1.0736595378093561E-2</c:v>
                </c:pt>
                <c:pt idx="3250">
                  <c:v>1.0734121598000485E-2</c:v>
                </c:pt>
                <c:pt idx="3251">
                  <c:v>1.0731688273103132E-2</c:v>
                </c:pt>
                <c:pt idx="3252">
                  <c:v>1.0729295471693979E-2</c:v>
                </c:pt>
                <c:pt idx="3253">
                  <c:v>1.0726943262048295E-2</c:v>
                </c:pt>
                <c:pt idx="3254">
                  <c:v>1.0724631712470468E-2</c:v>
                </c:pt>
                <c:pt idx="3255">
                  <c:v>1.0722360891218724E-2</c:v>
                </c:pt>
                <c:pt idx="3256">
                  <c:v>1.0720130866615158E-2</c:v>
                </c:pt>
                <c:pt idx="3257">
                  <c:v>1.0717941706953076E-2</c:v>
                </c:pt>
                <c:pt idx="3258">
                  <c:v>1.0715793480473832E-2</c:v>
                </c:pt>
                <c:pt idx="3259">
                  <c:v>1.0713686255500029E-2</c:v>
                </c:pt>
                <c:pt idx="3260">
                  <c:v>1.0711620100313903E-2</c:v>
                </c:pt>
                <c:pt idx="3261">
                  <c:v>1.0709595083209443E-2</c:v>
                </c:pt>
                <c:pt idx="3262">
                  <c:v>1.0707611272457644E-2</c:v>
                </c:pt>
                <c:pt idx="3263">
                  <c:v>1.0705668736352845E-2</c:v>
                </c:pt>
                <c:pt idx="3264">
                  <c:v>1.0703767543189555E-2</c:v>
                </c:pt>
                <c:pt idx="3265">
                  <c:v>1.0701907761256676E-2</c:v>
                </c:pt>
                <c:pt idx="3266">
                  <c:v>1.0700089458854865E-2</c:v>
                </c:pt>
                <c:pt idx="3267">
                  <c:v>1.0698312704250208E-2</c:v>
                </c:pt>
                <c:pt idx="3268">
                  <c:v>1.0696577565720558E-2</c:v>
                </c:pt>
                <c:pt idx="3269">
                  <c:v>1.0694884111607648E-2</c:v>
                </c:pt>
                <c:pt idx="3270">
                  <c:v>1.0693232410131785E-2</c:v>
                </c:pt>
                <c:pt idx="3271">
                  <c:v>1.0691622529635063E-2</c:v>
                </c:pt>
                <c:pt idx="3272">
                  <c:v>1.0690054538384484E-2</c:v>
                </c:pt>
                <c:pt idx="3273">
                  <c:v>1.0688528504676185E-2</c:v>
                </c:pt>
                <c:pt idx="3274">
                  <c:v>1.0687044496783335E-2</c:v>
                </c:pt>
                <c:pt idx="3275">
                  <c:v>1.0685602583025602E-2</c:v>
                </c:pt>
                <c:pt idx="3276">
                  <c:v>1.0684202831676532E-2</c:v>
                </c:pt>
                <c:pt idx="3277">
                  <c:v>1.0682845311004054E-2</c:v>
                </c:pt>
                <c:pt idx="3278">
                  <c:v>1.0681530089340002E-2</c:v>
                </c:pt>
                <c:pt idx="3279">
                  <c:v>1.0680257234935321E-2</c:v>
                </c:pt>
                <c:pt idx="3280">
                  <c:v>1.0679026816116433E-2</c:v>
                </c:pt>
                <c:pt idx="3281">
                  <c:v>1.0677838901134669E-2</c:v>
                </c:pt>
                <c:pt idx="3282">
                  <c:v>1.0676693558287884E-2</c:v>
                </c:pt>
                <c:pt idx="3283">
                  <c:v>1.0675590855926257E-2</c:v>
                </c:pt>
                <c:pt idx="3284">
                  <c:v>1.0674613408760435E-2</c:v>
                </c:pt>
                <c:pt idx="3285">
                  <c:v>1.0673371824919727E-2</c:v>
                </c:pt>
                <c:pt idx="3286">
                  <c:v>1.0672403579912603E-2</c:v>
                </c:pt>
                <c:pt idx="3287">
                  <c:v>1.0671478258249991E-2</c:v>
                </c:pt>
                <c:pt idx="3288">
                  <c:v>1.0670595928259929E-2</c:v>
                </c:pt>
                <c:pt idx="3289">
                  <c:v>1.0669756658183786E-2</c:v>
                </c:pt>
                <c:pt idx="3290">
                  <c:v>1.0668960516326844E-2</c:v>
                </c:pt>
                <c:pt idx="3291">
                  <c:v>1.0668207571011961E-2</c:v>
                </c:pt>
                <c:pt idx="3292">
                  <c:v>1.0667497890486911E-2</c:v>
                </c:pt>
                <c:pt idx="3293">
                  <c:v>1.066683154307497E-2</c:v>
                </c:pt>
                <c:pt idx="3294">
                  <c:v>1.066620859703012E-2</c:v>
                </c:pt>
                <c:pt idx="3295">
                  <c:v>1.066562912069343E-2</c:v>
                </c:pt>
                <c:pt idx="3296">
                  <c:v>1.0665093182319304E-2</c:v>
                </c:pt>
                <c:pt idx="3297">
                  <c:v>1.0664600850220276E-2</c:v>
                </c:pt>
                <c:pt idx="3298">
                  <c:v>1.0664152192662757E-2</c:v>
                </c:pt>
                <c:pt idx="3299">
                  <c:v>1.0663747277965503E-2</c:v>
                </c:pt>
                <c:pt idx="3300">
                  <c:v>1.0663386174406935E-2</c:v>
                </c:pt>
                <c:pt idx="3301">
                  <c:v>1.0663068950277285E-2</c:v>
                </c:pt>
                <c:pt idx="3302">
                  <c:v>1.0662795673884375E-2</c:v>
                </c:pt>
                <c:pt idx="3303">
                  <c:v>1.0662566413501487E-2</c:v>
                </c:pt>
                <c:pt idx="3304">
                  <c:v>1.0662381237425302E-2</c:v>
                </c:pt>
                <c:pt idx="3305">
                  <c:v>1.0662240213975879E-2</c:v>
                </c:pt>
                <c:pt idx="3306">
                  <c:v>1.0662143411380847E-2</c:v>
                </c:pt>
                <c:pt idx="3307">
                  <c:v>1.0662090897995455E-2</c:v>
                </c:pt>
                <c:pt idx="3308">
                  <c:v>1.0662082742088321E-2</c:v>
                </c:pt>
                <c:pt idx="3309">
                  <c:v>1.0662119011974612E-2</c:v>
                </c:pt>
                <c:pt idx="3310">
                  <c:v>1.0662199775900223E-2</c:v>
                </c:pt>
                <c:pt idx="3311">
                  <c:v>1.0662325102180781E-2</c:v>
                </c:pt>
                <c:pt idx="3312">
                  <c:v>1.066249505915531E-2</c:v>
                </c:pt>
                <c:pt idx="3313">
                  <c:v>1.0662709715035641E-2</c:v>
                </c:pt>
                <c:pt idx="3314">
                  <c:v>1.0662969138172843E-2</c:v>
                </c:pt>
                <c:pt idx="3315">
                  <c:v>1.0663273396854507E-2</c:v>
                </c:pt>
                <c:pt idx="3316">
                  <c:v>1.0663622559333711E-2</c:v>
                </c:pt>
                <c:pt idx="3317">
                  <c:v>1.0664016693968015E-2</c:v>
                </c:pt>
                <c:pt idx="3318">
                  <c:v>1.0664455868993594E-2</c:v>
                </c:pt>
                <c:pt idx="3319">
                  <c:v>1.0664940152727939E-2</c:v>
                </c:pt>
                <c:pt idx="3320">
                  <c:v>1.0665469613482994E-2</c:v>
                </c:pt>
                <c:pt idx="3321">
                  <c:v>1.066604431953619E-2</c:v>
                </c:pt>
                <c:pt idx="3322">
                  <c:v>1.0666664339170993E-2</c:v>
                </c:pt>
                <c:pt idx="3323">
                  <c:v>1.0667329740694276E-2</c:v>
                </c:pt>
                <c:pt idx="3324">
                  <c:v>1.0668040592407361E-2</c:v>
                </c:pt>
                <c:pt idx="3325">
                  <c:v>1.0668796962582867E-2</c:v>
                </c:pt>
                <c:pt idx="3326">
                  <c:v>1.0669598919545772E-2</c:v>
                </c:pt>
                <c:pt idx="3327">
                  <c:v>1.0670446531563392E-2</c:v>
                </c:pt>
                <c:pt idx="3328">
                  <c:v>1.0671339866943831E-2</c:v>
                </c:pt>
                <c:pt idx="3329">
                  <c:v>1.0672278993995444E-2</c:v>
                </c:pt>
                <c:pt idx="3330">
                  <c:v>1.06732639809805E-2</c:v>
                </c:pt>
                <c:pt idx="3331">
                  <c:v>1.0674294896236813E-2</c:v>
                </c:pt>
                <c:pt idx="3332">
                  <c:v>1.0675371808015581E-2</c:v>
                </c:pt>
                <c:pt idx="3333">
                  <c:v>1.0676494784666705E-2</c:v>
                </c:pt>
                <c:pt idx="3334">
                  <c:v>1.0677663894395558E-2</c:v>
                </c:pt>
                <c:pt idx="3335">
                  <c:v>1.0678879205604681E-2</c:v>
                </c:pt>
                <c:pt idx="3336">
                  <c:v>1.0680389510430228E-2</c:v>
                </c:pt>
                <c:pt idx="3337">
                  <c:v>1.0681639337726E-2</c:v>
                </c:pt>
                <c:pt idx="3338">
                  <c:v>1.0683000298023175E-2</c:v>
                </c:pt>
                <c:pt idx="3339">
                  <c:v>1.0684407742738563E-2</c:v>
                </c:pt>
                <c:pt idx="3340">
                  <c:v>1.0685861740102302E-2</c:v>
                </c:pt>
                <c:pt idx="3341">
                  <c:v>1.0687362358425866E-2</c:v>
                </c:pt>
                <c:pt idx="3342">
                  <c:v>1.0688909666021006E-2</c:v>
                </c:pt>
                <c:pt idx="3343">
                  <c:v>1.0690503731170779E-2</c:v>
                </c:pt>
                <c:pt idx="3344">
                  <c:v>1.0692144622216418E-2</c:v>
                </c:pt>
                <c:pt idx="3345">
                  <c:v>1.0693832407372022E-2</c:v>
                </c:pt>
                <c:pt idx="3346">
                  <c:v>1.0695567155014119E-2</c:v>
                </c:pt>
                <c:pt idx="3347">
                  <c:v>1.0697348933374717E-2</c:v>
                </c:pt>
                <c:pt idx="3348">
                  <c:v>1.0699177810830887E-2</c:v>
                </c:pt>
                <c:pt idx="3349">
                  <c:v>1.0701053855615192E-2</c:v>
                </c:pt>
                <c:pt idx="3350">
                  <c:v>1.070297713602417E-2</c:v>
                </c:pt>
                <c:pt idx="3351">
                  <c:v>1.0704947720400969E-2</c:v>
                </c:pt>
                <c:pt idx="3352">
                  <c:v>1.0706965677007935E-2</c:v>
                </c:pt>
                <c:pt idx="3353">
                  <c:v>1.0709031074182982E-2</c:v>
                </c:pt>
                <c:pt idx="3354">
                  <c:v>1.0711454486437351E-2</c:v>
                </c:pt>
                <c:pt idx="3355">
                  <c:v>1.07136169915643E-2</c:v>
                </c:pt>
                <c:pt idx="3356">
                  <c:v>1.0715831932223042E-2</c:v>
                </c:pt>
                <c:pt idx="3357">
                  <c:v>1.0718094596338735E-2</c:v>
                </c:pt>
                <c:pt idx="3358">
                  <c:v>1.0720405052268114E-2</c:v>
                </c:pt>
                <c:pt idx="3359">
                  <c:v>1.0722763368298716E-2</c:v>
                </c:pt>
                <c:pt idx="3360">
                  <c:v>1.0725169612695196E-2</c:v>
                </c:pt>
                <c:pt idx="3361">
                  <c:v>1.0727623853797786E-2</c:v>
                </c:pt>
                <c:pt idx="3362">
                  <c:v>1.0730126159894883E-2</c:v>
                </c:pt>
                <c:pt idx="3363">
                  <c:v>1.0732676599286768E-2</c:v>
                </c:pt>
                <c:pt idx="3364">
                  <c:v>1.0735275240250837E-2</c:v>
                </c:pt>
                <c:pt idx="3365">
                  <c:v>1.0737922151128494E-2</c:v>
                </c:pt>
                <c:pt idx="3366">
                  <c:v>1.0740617400168774E-2</c:v>
                </c:pt>
                <c:pt idx="3367">
                  <c:v>1.0743361055742629E-2</c:v>
                </c:pt>
                <c:pt idx="3368">
                  <c:v>1.0746153186076524E-2</c:v>
                </c:pt>
                <c:pt idx="3369">
                  <c:v>1.0748993859518836E-2</c:v>
                </c:pt>
                <c:pt idx="3370">
                  <c:v>1.075188314436613E-2</c:v>
                </c:pt>
                <c:pt idx="3371">
                  <c:v>1.0754821108886314E-2</c:v>
                </c:pt>
                <c:pt idx="3372">
                  <c:v>1.0757807821428673E-2</c:v>
                </c:pt>
                <c:pt idx="3373">
                  <c:v>1.0760843350255931E-2</c:v>
                </c:pt>
                <c:pt idx="3374">
                  <c:v>1.0763927763689028E-2</c:v>
                </c:pt>
                <c:pt idx="3375">
                  <c:v>1.0767061130026047E-2</c:v>
                </c:pt>
                <c:pt idx="3376">
                  <c:v>1.0770243517559589E-2</c:v>
                </c:pt>
                <c:pt idx="3377">
                  <c:v>1.0773474994617309E-2</c:v>
                </c:pt>
                <c:pt idx="3378">
                  <c:v>1.0776755629463475E-2</c:v>
                </c:pt>
                <c:pt idx="3379">
                  <c:v>1.0780085490432155E-2</c:v>
                </c:pt>
                <c:pt idx="3380">
                  <c:v>1.0783464645811406E-2</c:v>
                </c:pt>
                <c:pt idx="3381">
                  <c:v>1.0786893163912761E-2</c:v>
                </c:pt>
                <c:pt idx="3382">
                  <c:v>1.0790371113036486E-2</c:v>
                </c:pt>
                <c:pt idx="3383">
                  <c:v>1.0793898561471588E-2</c:v>
                </c:pt>
                <c:pt idx="3384">
                  <c:v>1.0797475577530547E-2</c:v>
                </c:pt>
                <c:pt idx="3385">
                  <c:v>1.0801102229543551E-2</c:v>
                </c:pt>
                <c:pt idx="3386">
                  <c:v>1.0804778585771599E-2</c:v>
                </c:pt>
                <c:pt idx="3387">
                  <c:v>1.080850471451077E-2</c:v>
                </c:pt>
                <c:pt idx="3388">
                  <c:v>1.081357896339278E-2</c:v>
                </c:pt>
                <c:pt idx="3389">
                  <c:v>1.0817761520451189E-2</c:v>
                </c:pt>
                <c:pt idx="3390">
                  <c:v>1.0821658816459077E-2</c:v>
                </c:pt>
                <c:pt idx="3391">
                  <c:v>1.082560618750306E-2</c:v>
                </c:pt>
                <c:pt idx="3392">
                  <c:v>1.0829603701869405E-2</c:v>
                </c:pt>
                <c:pt idx="3393">
                  <c:v>1.0833651427867873E-2</c:v>
                </c:pt>
                <c:pt idx="3394">
                  <c:v>1.083774943383173E-2</c:v>
                </c:pt>
                <c:pt idx="3395">
                  <c:v>1.0841897788013484E-2</c:v>
                </c:pt>
                <c:pt idx="3396">
                  <c:v>1.0846096558764442E-2</c:v>
                </c:pt>
                <c:pt idx="3397">
                  <c:v>1.0850345814366745E-2</c:v>
                </c:pt>
                <c:pt idx="3398">
                  <c:v>1.0854645623108663E-2</c:v>
                </c:pt>
                <c:pt idx="3399">
                  <c:v>1.0858996053348306E-2</c:v>
                </c:pt>
                <c:pt idx="3400">
                  <c:v>1.0863397173339872E-2</c:v>
                </c:pt>
                <c:pt idx="3401">
                  <c:v>1.0868331429782292E-2</c:v>
                </c:pt>
                <c:pt idx="3402">
                  <c:v>1.087299915246695E-2</c:v>
                </c:pt>
                <c:pt idx="3403">
                  <c:v>1.0877560027860458E-2</c:v>
                </c:pt>
                <c:pt idx="3404">
                  <c:v>1.0882171876025982E-2</c:v>
                </c:pt>
                <c:pt idx="3405">
                  <c:v>1.0886834765242657E-2</c:v>
                </c:pt>
                <c:pt idx="3406">
                  <c:v>1.0891548763847883E-2</c:v>
                </c:pt>
                <c:pt idx="3407">
                  <c:v>1.0896313940104123E-2</c:v>
                </c:pt>
                <c:pt idx="3408">
                  <c:v>1.0901130362378431E-2</c:v>
                </c:pt>
                <c:pt idx="3409">
                  <c:v>1.0905998098910808E-2</c:v>
                </c:pt>
                <c:pt idx="3410">
                  <c:v>1.0910917218074811E-2</c:v>
                </c:pt>
                <c:pt idx="3411">
                  <c:v>1.0915887788116932E-2</c:v>
                </c:pt>
                <c:pt idx="3412">
                  <c:v>1.0920909877399862E-2</c:v>
                </c:pt>
                <c:pt idx="3413">
                  <c:v>1.0925983554199766E-2</c:v>
                </c:pt>
                <c:pt idx="3414">
                  <c:v>1.0931108886787382E-2</c:v>
                </c:pt>
                <c:pt idx="3415">
                  <c:v>1.0936285943595969E-2</c:v>
                </c:pt>
                <c:pt idx="3416">
                  <c:v>1.0941514792810114E-2</c:v>
                </c:pt>
                <c:pt idx="3417">
                  <c:v>1.0946795502788511E-2</c:v>
                </c:pt>
                <c:pt idx="3418">
                  <c:v>1.0952128141820722E-2</c:v>
                </c:pt>
                <c:pt idx="3419">
                  <c:v>1.0957512778260382E-2</c:v>
                </c:pt>
                <c:pt idx="3420">
                  <c:v>1.0962949480339866E-2</c:v>
                </c:pt>
                <c:pt idx="3421">
                  <c:v>1.0968438316459876E-2</c:v>
                </c:pt>
                <c:pt idx="3422">
                  <c:v>1.0973979354870909E-2</c:v>
                </c:pt>
                <c:pt idx="3423">
                  <c:v>1.0979572663881736E-2</c:v>
                </c:pt>
                <c:pt idx="3424">
                  <c:v>1.0985218311847844E-2</c:v>
                </c:pt>
                <c:pt idx="3425">
                  <c:v>1.0990916367032427E-2</c:v>
                </c:pt>
                <c:pt idx="3426">
                  <c:v>1.0996666897774338E-2</c:v>
                </c:pt>
                <c:pt idx="3427">
                  <c:v>1.1002469972383858E-2</c:v>
                </c:pt>
                <c:pt idx="3428">
                  <c:v>1.1008325659113726E-2</c:v>
                </c:pt>
                <c:pt idx="3429">
                  <c:v>1.1014234026361853E-2</c:v>
                </c:pt>
                <c:pt idx="3430">
                  <c:v>1.10201951424049E-2</c:v>
                </c:pt>
                <c:pt idx="3431">
                  <c:v>1.1026209075537292E-2</c:v>
                </c:pt>
                <c:pt idx="3432">
                  <c:v>1.1032275894082795E-2</c:v>
                </c:pt>
                <c:pt idx="3433">
                  <c:v>1.1038395666365558E-2</c:v>
                </c:pt>
                <c:pt idx="3434">
                  <c:v>1.104456846068695E-2</c:v>
                </c:pt>
                <c:pt idx="3435">
                  <c:v>1.105079434535452E-2</c:v>
                </c:pt>
                <c:pt idx="3436">
                  <c:v>1.1057073388670416E-2</c:v>
                </c:pt>
                <c:pt idx="3437">
                  <c:v>1.1063405658983507E-2</c:v>
                </c:pt>
                <c:pt idx="3438">
                  <c:v>1.1069791224596724E-2</c:v>
                </c:pt>
                <c:pt idx="3439">
                  <c:v>1.107623015377864E-2</c:v>
                </c:pt>
                <c:pt idx="3440">
                  <c:v>1.1082722514890885E-2</c:v>
                </c:pt>
                <c:pt idx="3441">
                  <c:v>1.1089268376237579E-2</c:v>
                </c:pt>
                <c:pt idx="3442">
                  <c:v>1.1095867806111643E-2</c:v>
                </c:pt>
                <c:pt idx="3443">
                  <c:v>1.1102520872858535E-2</c:v>
                </c:pt>
                <c:pt idx="3444">
                  <c:v>1.1109227644771978E-2</c:v>
                </c:pt>
                <c:pt idx="3445">
                  <c:v>1.111598819017506E-2</c:v>
                </c:pt>
                <c:pt idx="3446">
                  <c:v>1.1122802577362315E-2</c:v>
                </c:pt>
                <c:pt idx="3447">
                  <c:v>1.1129670874675012E-2</c:v>
                </c:pt>
                <c:pt idx="3448">
                  <c:v>1.1136593150414284E-2</c:v>
                </c:pt>
                <c:pt idx="3449">
                  <c:v>1.1143569472881676E-2</c:v>
                </c:pt>
                <c:pt idx="3450">
                  <c:v>1.1150599910442843E-2</c:v>
                </c:pt>
                <c:pt idx="3451">
                  <c:v>1.1157684531348026E-2</c:v>
                </c:pt>
                <c:pt idx="3452">
                  <c:v>1.1164823403952117E-2</c:v>
                </c:pt>
                <c:pt idx="3453">
                  <c:v>1.1172016596575683E-2</c:v>
                </c:pt>
                <c:pt idx="3454">
                  <c:v>1.1179264177504944E-2</c:v>
                </c:pt>
                <c:pt idx="3455">
                  <c:v>1.1186566215078669E-2</c:v>
                </c:pt>
                <c:pt idx="3456">
                  <c:v>1.1193922777607083E-2</c:v>
                </c:pt>
                <c:pt idx="3457">
                  <c:v>1.1201333933418201E-2</c:v>
                </c:pt>
                <c:pt idx="3458">
                  <c:v>1.1208799750799929E-2</c:v>
                </c:pt>
                <c:pt idx="3459">
                  <c:v>1.1216320298110078E-2</c:v>
                </c:pt>
                <c:pt idx="3460">
                  <c:v>1.1223895643620021E-2</c:v>
                </c:pt>
                <c:pt idx="3461">
                  <c:v>1.1231525855676839E-2</c:v>
                </c:pt>
                <c:pt idx="3462">
                  <c:v>1.1239211002593291E-2</c:v>
                </c:pt>
                <c:pt idx="3463">
                  <c:v>1.124695115270573E-2</c:v>
                </c:pt>
                <c:pt idx="3464">
                  <c:v>1.1254746374287234E-2</c:v>
                </c:pt>
                <c:pt idx="3465">
                  <c:v>1.1262596735692387E-2</c:v>
                </c:pt>
                <c:pt idx="3466">
                  <c:v>1.1270502305247249E-2</c:v>
                </c:pt>
                <c:pt idx="3467">
                  <c:v>1.1278463151231984E-2</c:v>
                </c:pt>
                <c:pt idx="3468">
                  <c:v>1.1286479341990896E-2</c:v>
                </c:pt>
                <c:pt idx="3469">
                  <c:v>1.1294550945851347E-2</c:v>
                </c:pt>
                <c:pt idx="3470">
                  <c:v>1.1302678031100601E-2</c:v>
                </c:pt>
                <c:pt idx="3471">
                  <c:v>1.1310860666101647E-2</c:v>
                </c:pt>
                <c:pt idx="3472">
                  <c:v>1.131909891911367E-2</c:v>
                </c:pt>
                <c:pt idx="3473">
                  <c:v>1.1327392858541079E-2</c:v>
                </c:pt>
                <c:pt idx="3474">
                  <c:v>1.1335742552626571E-2</c:v>
                </c:pt>
                <c:pt idx="3475">
                  <c:v>1.134414806974649E-2</c:v>
                </c:pt>
                <c:pt idx="3476">
                  <c:v>1.1352609478161794E-2</c:v>
                </c:pt>
                <c:pt idx="3477">
                  <c:v>1.1361126846272888E-2</c:v>
                </c:pt>
                <c:pt idx="3478">
                  <c:v>1.136970024231846E-2</c:v>
                </c:pt>
                <c:pt idx="3479">
                  <c:v>1.1378329734699818E-2</c:v>
                </c:pt>
                <c:pt idx="3480">
                  <c:v>1.1387015391644969E-2</c:v>
                </c:pt>
                <c:pt idx="3481">
                  <c:v>1.139575728159087E-2</c:v>
                </c:pt>
                <c:pt idx="3482">
                  <c:v>1.1404555472749066E-2</c:v>
                </c:pt>
                <c:pt idx="3483">
                  <c:v>1.1413410033493722E-2</c:v>
                </c:pt>
                <c:pt idx="3484">
                  <c:v>1.14223210321705E-2</c:v>
                </c:pt>
                <c:pt idx="3485">
                  <c:v>1.1431288537056026E-2</c:v>
                </c:pt>
                <c:pt idx="3486">
                  <c:v>1.144031261652005E-2</c:v>
                </c:pt>
                <c:pt idx="3487">
                  <c:v>1.1449393338828533E-2</c:v>
                </c:pt>
                <c:pt idx="3488">
                  <c:v>1.1458530772357948E-2</c:v>
                </c:pt>
                <c:pt idx="3489">
                  <c:v>1.1467724985386771E-2</c:v>
                </c:pt>
                <c:pt idx="3490">
                  <c:v>1.1476976046269235E-2</c:v>
                </c:pt>
                <c:pt idx="3491">
                  <c:v>1.1486284023348461E-2</c:v>
                </c:pt>
                <c:pt idx="3492">
                  <c:v>1.1495648984886957E-2</c:v>
                </c:pt>
                <c:pt idx="3493">
                  <c:v>1.1505070999275113E-2</c:v>
                </c:pt>
                <c:pt idx="3494">
                  <c:v>1.151455013479376E-2</c:v>
                </c:pt>
                <c:pt idx="3495">
                  <c:v>1.1524086459793694E-2</c:v>
                </c:pt>
                <c:pt idx="3496">
                  <c:v>1.1533680042591442E-2</c:v>
                </c:pt>
                <c:pt idx="3497">
                  <c:v>1.1543330951480843E-2</c:v>
                </c:pt>
                <c:pt idx="3498">
                  <c:v>1.155303925485467E-2</c:v>
                </c:pt>
                <c:pt idx="3499">
                  <c:v>1.1562805020990339E-2</c:v>
                </c:pt>
                <c:pt idx="3500">
                  <c:v>1.1572628318217882E-2</c:v>
                </c:pt>
                <c:pt idx="3501">
                  <c:v>1.1582509214879393E-2</c:v>
                </c:pt>
                <c:pt idx="3502">
                  <c:v>1.1592447779305867E-2</c:v>
                </c:pt>
                <c:pt idx="3503">
                  <c:v>1.1602444079794036E-2</c:v>
                </c:pt>
                <c:pt idx="3504">
                  <c:v>1.1612498184693246E-2</c:v>
                </c:pt>
                <c:pt idx="3505">
                  <c:v>1.1622610162353331E-2</c:v>
                </c:pt>
                <c:pt idx="3506">
                  <c:v>1.1632780081043532E-2</c:v>
                </c:pt>
                <c:pt idx="3507">
                  <c:v>1.1638595162542394E-2</c:v>
                </c:pt>
                <c:pt idx="3508">
                  <c:v>1.1640015243482581E-2</c:v>
                </c:pt>
                <c:pt idx="3509">
                  <c:v>1.164143306551922E-2</c:v>
                </c:pt>
                <c:pt idx="3510">
                  <c:v>1.1642848620074571E-2</c:v>
                </c:pt>
                <c:pt idx="3511">
                  <c:v>1.1644261898484025E-2</c:v>
                </c:pt>
                <c:pt idx="3512">
                  <c:v>1.1645672892158256E-2</c:v>
                </c:pt>
                <c:pt idx="3513">
                  <c:v>1.1647081592519528E-2</c:v>
                </c:pt>
                <c:pt idx="3514">
                  <c:v>1.1648487990966933E-2</c:v>
                </c:pt>
                <c:pt idx="3515">
                  <c:v>1.1649892078795307E-2</c:v>
                </c:pt>
                <c:pt idx="3516">
                  <c:v>1.1651293847519581E-2</c:v>
                </c:pt>
                <c:pt idx="3517">
                  <c:v>1.1652693288434589E-2</c:v>
                </c:pt>
                <c:pt idx="3518">
                  <c:v>1.1654090392968377E-2</c:v>
                </c:pt>
                <c:pt idx="3519">
                  <c:v>1.165548515255478E-2</c:v>
                </c:pt>
                <c:pt idx="3520">
                  <c:v>1.1656877558482845E-2</c:v>
                </c:pt>
                <c:pt idx="3521">
                  <c:v>1.1658267602250111E-2</c:v>
                </c:pt>
                <c:pt idx="3522">
                  <c:v>1.1659655275180368E-2</c:v>
                </c:pt>
                <c:pt idx="3523">
                  <c:v>1.1661040568678491E-2</c:v>
                </c:pt>
                <c:pt idx="3524">
                  <c:v>1.1662423474160936E-2</c:v>
                </c:pt>
                <c:pt idx="3525">
                  <c:v>1.1663803982974655E-2</c:v>
                </c:pt>
                <c:pt idx="3526">
                  <c:v>1.1665182086547684E-2</c:v>
                </c:pt>
                <c:pt idx="3527">
                  <c:v>1.1666557776261728E-2</c:v>
                </c:pt>
                <c:pt idx="3528">
                  <c:v>1.1667931043486899E-2</c:v>
                </c:pt>
                <c:pt idx="3529">
                  <c:v>1.1669301879645442E-2</c:v>
                </c:pt>
                <c:pt idx="3530">
                  <c:v>1.1670670276107468E-2</c:v>
                </c:pt>
                <c:pt idx="3531">
                  <c:v>1.1672036224272051E-2</c:v>
                </c:pt>
                <c:pt idx="3532">
                  <c:v>1.167339971552089E-2</c:v>
                </c:pt>
                <c:pt idx="3533">
                  <c:v>1.1674760741253053E-2</c:v>
                </c:pt>
                <c:pt idx="3534">
                  <c:v>1.1676119292861815E-2</c:v>
                </c:pt>
                <c:pt idx="3535">
                  <c:v>1.167747536172887E-2</c:v>
                </c:pt>
                <c:pt idx="3536">
                  <c:v>1.1678828939276452E-2</c:v>
                </c:pt>
                <c:pt idx="3537">
                  <c:v>1.1680180016822543E-2</c:v>
                </c:pt>
                <c:pt idx="3538">
                  <c:v>1.1681528585818333E-2</c:v>
                </c:pt>
                <c:pt idx="3539">
                  <c:v>1.1682874637674465E-2</c:v>
                </c:pt>
                <c:pt idx="3540">
                  <c:v>1.1684218163708921E-2</c:v>
                </c:pt>
                <c:pt idx="3541">
                  <c:v>1.1685559155361305E-2</c:v>
                </c:pt>
                <c:pt idx="3542">
                  <c:v>1.1686897604024887E-2</c:v>
                </c:pt>
                <c:pt idx="3543">
                  <c:v>1.1688233501069763E-2</c:v>
                </c:pt>
                <c:pt idx="3544">
                  <c:v>1.1689566837900784E-2</c:v>
                </c:pt>
                <c:pt idx="3545">
                  <c:v>1.1690897605882261E-2</c:v>
                </c:pt>
                <c:pt idx="3546">
                  <c:v>1.1692225796447995E-2</c:v>
                </c:pt>
                <c:pt idx="3547">
                  <c:v>1.1693551400968087E-2</c:v>
                </c:pt>
                <c:pt idx="3548">
                  <c:v>1.1694874410812631E-2</c:v>
                </c:pt>
                <c:pt idx="3549">
                  <c:v>1.169619481740964E-2</c:v>
                </c:pt>
                <c:pt idx="3550">
                  <c:v>1.1697512612123415E-2</c:v>
                </c:pt>
                <c:pt idx="3551">
                  <c:v>1.1698827786358798E-2</c:v>
                </c:pt>
                <c:pt idx="3552">
                  <c:v>1.1700140331485885E-2</c:v>
                </c:pt>
                <c:pt idx="3553">
                  <c:v>1.170145023893268E-2</c:v>
                </c:pt>
                <c:pt idx="3554">
                  <c:v>1.1702757500069274E-2</c:v>
                </c:pt>
                <c:pt idx="3555">
                  <c:v>1.1704062106242591E-2</c:v>
                </c:pt>
                <c:pt idx="3556">
                  <c:v>1.1705364048944343E-2</c:v>
                </c:pt>
                <c:pt idx="3557">
                  <c:v>1.1706663319480908E-2</c:v>
                </c:pt>
                <c:pt idx="3558">
                  <c:v>1.1707959909251334E-2</c:v>
                </c:pt>
                <c:pt idx="3559">
                  <c:v>1.1709253809695208E-2</c:v>
                </c:pt>
                <c:pt idx="3560">
                  <c:v>1.1710545012147858E-2</c:v>
                </c:pt>
                <c:pt idx="3561">
                  <c:v>1.1711833508048873E-2</c:v>
                </c:pt>
                <c:pt idx="3562">
                  <c:v>1.171339892353877E-2</c:v>
                </c:pt>
                <c:pt idx="3563">
                  <c:v>1.1714585416642371E-2</c:v>
                </c:pt>
                <c:pt idx="3564">
                  <c:v>1.1715865350102408E-2</c:v>
                </c:pt>
                <c:pt idx="3565">
                  <c:v>1.1717142541303797E-2</c:v>
                </c:pt>
                <c:pt idx="3566">
                  <c:v>1.1718416981680324E-2</c:v>
                </c:pt>
                <c:pt idx="3567">
                  <c:v>1.1719688662584694E-2</c:v>
                </c:pt>
                <c:pt idx="3568">
                  <c:v>1.1720957575421735E-2</c:v>
                </c:pt>
                <c:pt idx="3569">
                  <c:v>1.17222237115789E-2</c:v>
                </c:pt>
                <c:pt idx="3570">
                  <c:v>1.1723487062426265E-2</c:v>
                </c:pt>
                <c:pt idx="3571">
                  <c:v>1.1724747619409195E-2</c:v>
                </c:pt>
                <c:pt idx="3572">
                  <c:v>1.1726005373857226E-2</c:v>
                </c:pt>
                <c:pt idx="3573">
                  <c:v>1.1727260317215722E-2</c:v>
                </c:pt>
                <c:pt idx="3574">
                  <c:v>1.1728512440820009E-2</c:v>
                </c:pt>
                <c:pt idx="3575">
                  <c:v>1.172976173611545E-2</c:v>
                </c:pt>
                <c:pt idx="3576">
                  <c:v>1.173100819446053E-2</c:v>
                </c:pt>
                <c:pt idx="3577">
                  <c:v>1.1732251807242701E-2</c:v>
                </c:pt>
                <c:pt idx="3578">
                  <c:v>1.1733492565860986E-2</c:v>
                </c:pt>
                <c:pt idx="3579">
                  <c:v>1.1734730461720209E-2</c:v>
                </c:pt>
                <c:pt idx="3580">
                  <c:v>1.1735965486202022E-2</c:v>
                </c:pt>
                <c:pt idx="3581">
                  <c:v>1.1737197630670699E-2</c:v>
                </c:pt>
                <c:pt idx="3582">
                  <c:v>1.1738426886571602E-2</c:v>
                </c:pt>
                <c:pt idx="3583">
                  <c:v>1.173965324524584E-2</c:v>
                </c:pt>
                <c:pt idx="3584">
                  <c:v>1.1740876698104018E-2</c:v>
                </c:pt>
                <c:pt idx="3585">
                  <c:v>1.1742097236533579E-2</c:v>
                </c:pt>
                <c:pt idx="3586">
                  <c:v>1.1743314851927754E-2</c:v>
                </c:pt>
                <c:pt idx="3587">
                  <c:v>1.1744529535691358E-2</c:v>
                </c:pt>
                <c:pt idx="3588">
                  <c:v>1.1745741279177078E-2</c:v>
                </c:pt>
                <c:pt idx="3589">
                  <c:v>1.174695007381869E-2</c:v>
                </c:pt>
                <c:pt idx="3590">
                  <c:v>1.1748155910980459E-2</c:v>
                </c:pt>
                <c:pt idx="3591">
                  <c:v>1.1749358782055618E-2</c:v>
                </c:pt>
                <c:pt idx="3592">
                  <c:v>1.1750558678448975E-2</c:v>
                </c:pt>
                <c:pt idx="3593">
                  <c:v>1.1751755591536388E-2</c:v>
                </c:pt>
                <c:pt idx="3594">
                  <c:v>1.1752949512716871E-2</c:v>
                </c:pt>
                <c:pt idx="3595">
                  <c:v>1.1754140433383652E-2</c:v>
                </c:pt>
                <c:pt idx="3596">
                  <c:v>1.1755602330674289E-2</c:v>
                </c:pt>
                <c:pt idx="3597">
                  <c:v>1.1756682262398451E-2</c:v>
                </c:pt>
                <c:pt idx="3598">
                  <c:v>1.1757863696798753E-2</c:v>
                </c:pt>
                <c:pt idx="3599">
                  <c:v>1.1759042095036162E-2</c:v>
                </c:pt>
                <c:pt idx="3600">
                  <c:v>1.1760217448474943E-2</c:v>
                </c:pt>
                <c:pt idx="3601">
                  <c:v>1.1761389748490943E-2</c:v>
                </c:pt>
                <c:pt idx="3602">
                  <c:v>1.1762558986494758E-2</c:v>
                </c:pt>
                <c:pt idx="3603">
                  <c:v>1.1763725153902779E-2</c:v>
                </c:pt>
                <c:pt idx="3604">
                  <c:v>1.1764888242056104E-2</c:v>
                </c:pt>
                <c:pt idx="3605">
                  <c:v>1.1766048242371121E-2</c:v>
                </c:pt>
                <c:pt idx="3606">
                  <c:v>1.1767205146241048E-2</c:v>
                </c:pt>
                <c:pt idx="3607">
                  <c:v>1.1768358945053315E-2</c:v>
                </c:pt>
                <c:pt idx="3608">
                  <c:v>1.1769509630201146E-2</c:v>
                </c:pt>
                <c:pt idx="3609">
                  <c:v>1.1770657193054588E-2</c:v>
                </c:pt>
                <c:pt idx="3610">
                  <c:v>1.1771801625041616E-2</c:v>
                </c:pt>
                <c:pt idx="3611">
                  <c:v>1.1772942917514904E-2</c:v>
                </c:pt>
                <c:pt idx="3612">
                  <c:v>1.1774081061896629E-2</c:v>
                </c:pt>
                <c:pt idx="3613">
                  <c:v>1.1775216049556846E-2</c:v>
                </c:pt>
                <c:pt idx="3614">
                  <c:v>1.177634787189456E-2</c:v>
                </c:pt>
                <c:pt idx="3615">
                  <c:v>1.1777476520297196E-2</c:v>
                </c:pt>
                <c:pt idx="3616">
                  <c:v>1.1778601986163768E-2</c:v>
                </c:pt>
                <c:pt idx="3617">
                  <c:v>1.1779724260870117E-2</c:v>
                </c:pt>
                <c:pt idx="3618">
                  <c:v>1.1780843335832621E-2</c:v>
                </c:pt>
                <c:pt idx="3619">
                  <c:v>1.1781959202403961E-2</c:v>
                </c:pt>
                <c:pt idx="3620">
                  <c:v>1.1783071852012101E-2</c:v>
                </c:pt>
                <c:pt idx="3621">
                  <c:v>1.1784181276027088E-2</c:v>
                </c:pt>
                <c:pt idx="3622">
                  <c:v>1.1785287465836347E-2</c:v>
                </c:pt>
                <c:pt idx="3623">
                  <c:v>1.1786390412850468E-2</c:v>
                </c:pt>
                <c:pt idx="3624">
                  <c:v>1.1787490108445292E-2</c:v>
                </c:pt>
                <c:pt idx="3625">
                  <c:v>1.1788586544014034E-2</c:v>
                </c:pt>
                <c:pt idx="3626">
                  <c:v>1.1789679710949906E-2</c:v>
                </c:pt>
                <c:pt idx="3627">
                  <c:v>1.179076960064033E-2</c:v>
                </c:pt>
                <c:pt idx="3628">
                  <c:v>1.1791856204484315E-2</c:v>
                </c:pt>
                <c:pt idx="3629">
                  <c:v>1.1792939513851908E-2</c:v>
                </c:pt>
                <c:pt idx="3630">
                  <c:v>1.1794019520159488E-2</c:v>
                </c:pt>
                <c:pt idx="3631">
                  <c:v>1.1795096214788683E-2</c:v>
                </c:pt>
                <c:pt idx="3632">
                  <c:v>1.1796169589121127E-2</c:v>
                </c:pt>
                <c:pt idx="3633">
                  <c:v>1.1797239634555824E-2</c:v>
                </c:pt>
                <c:pt idx="3634">
                  <c:v>1.1798306342485984E-2</c:v>
                </c:pt>
                <c:pt idx="3635">
                  <c:v>1.1799369704299031E-2</c:v>
                </c:pt>
                <c:pt idx="3636">
                  <c:v>1.1800429711388177E-2</c:v>
                </c:pt>
                <c:pt idx="3637">
                  <c:v>1.180148635513505E-2</c:v>
                </c:pt>
                <c:pt idx="3638">
                  <c:v>1.1802539626938656E-2</c:v>
                </c:pt>
                <c:pt idx="3639">
                  <c:v>1.1803589518192209E-2</c:v>
                </c:pt>
                <c:pt idx="3640">
                  <c:v>1.1804636020277336E-2</c:v>
                </c:pt>
                <c:pt idx="3641">
                  <c:v>1.180567912459304E-2</c:v>
                </c:pt>
                <c:pt idx="3642">
                  <c:v>1.1806718822515159E-2</c:v>
                </c:pt>
                <c:pt idx="3643">
                  <c:v>1.1807755105471657E-2</c:v>
                </c:pt>
                <c:pt idx="3644">
                  <c:v>1.1808787964815205E-2</c:v>
                </c:pt>
                <c:pt idx="3645">
                  <c:v>1.1809817391939011E-2</c:v>
                </c:pt>
                <c:pt idx="3646">
                  <c:v>1.1810843378259458E-2</c:v>
                </c:pt>
                <c:pt idx="3647">
                  <c:v>1.1811865915140798E-2</c:v>
                </c:pt>
                <c:pt idx="3648">
                  <c:v>1.1813148755052742E-2</c:v>
                </c:pt>
                <c:pt idx="3649">
                  <c:v>1.1814045410152366E-2</c:v>
                </c:pt>
                <c:pt idx="3650">
                  <c:v>1.1815057049938155E-2</c:v>
                </c:pt>
                <c:pt idx="3651">
                  <c:v>1.1816065204624011E-2</c:v>
                </c:pt>
                <c:pt idx="3652">
                  <c:v>1.1817069865597352E-2</c:v>
                </c:pt>
                <c:pt idx="3653">
                  <c:v>1.1818071024274556E-2</c:v>
                </c:pt>
                <c:pt idx="3654">
                  <c:v>1.1819068672014087E-2</c:v>
                </c:pt>
                <c:pt idx="3655">
                  <c:v>1.1820062800226535E-2</c:v>
                </c:pt>
                <c:pt idx="3656">
                  <c:v>1.1821053400305108E-2</c:v>
                </c:pt>
                <c:pt idx="3657">
                  <c:v>1.1822040463619855E-2</c:v>
                </c:pt>
                <c:pt idx="3658">
                  <c:v>1.1823023981592949E-2</c:v>
                </c:pt>
                <c:pt idx="3659">
                  <c:v>1.1824003945588642E-2</c:v>
                </c:pt>
                <c:pt idx="3660">
                  <c:v>1.1824980346994354E-2</c:v>
                </c:pt>
                <c:pt idx="3661">
                  <c:v>1.1825692286664934E-2</c:v>
                </c:pt>
                <c:pt idx="3662">
                  <c:v>1.1826784182820875E-2</c:v>
                </c:pt>
                <c:pt idx="3663">
                  <c:v>1.1827750358002832E-2</c:v>
                </c:pt>
                <c:pt idx="3664">
                  <c:v>1.1828712937407138E-2</c:v>
                </c:pt>
                <c:pt idx="3665">
                  <c:v>1.1829671912421211E-2</c:v>
                </c:pt>
                <c:pt idx="3666">
                  <c:v>1.183088705081441E-2</c:v>
                </c:pt>
                <c:pt idx="3667">
                  <c:v>1.1831714681582374E-2</c:v>
                </c:pt>
                <c:pt idx="3668">
                  <c:v>1.183266227244713E-2</c:v>
                </c:pt>
                <c:pt idx="3669">
                  <c:v>1.1833606223249251E-2</c:v>
                </c:pt>
                <c:pt idx="3670">
                  <c:v>1.1834546525399331E-2</c:v>
                </c:pt>
                <c:pt idx="3671">
                  <c:v>1.1835483170255838E-2</c:v>
                </c:pt>
                <c:pt idx="3672">
                  <c:v>1.1836416149211984E-2</c:v>
                </c:pt>
                <c:pt idx="3673">
                  <c:v>1.1837345453689942E-2</c:v>
                </c:pt>
                <c:pt idx="3674">
                  <c:v>1.1838271075048184E-2</c:v>
                </c:pt>
                <c:pt idx="3675">
                  <c:v>1.1839193004703088E-2</c:v>
                </c:pt>
                <c:pt idx="3676">
                  <c:v>1.1840111234018921E-2</c:v>
                </c:pt>
                <c:pt idx="3677">
                  <c:v>1.1841025754412059E-2</c:v>
                </c:pt>
                <c:pt idx="3678">
                  <c:v>1.1841936557264142E-2</c:v>
                </c:pt>
                <c:pt idx="3679">
                  <c:v>1.1842843633945221E-2</c:v>
                </c:pt>
                <c:pt idx="3680">
                  <c:v>1.1843746975883265E-2</c:v>
                </c:pt>
                <c:pt idx="3681">
                  <c:v>1.1844646574436742E-2</c:v>
                </c:pt>
                <c:pt idx="3682">
                  <c:v>1.1845542421022039E-2</c:v>
                </c:pt>
                <c:pt idx="3683">
                  <c:v>1.184643450700342E-2</c:v>
                </c:pt>
                <c:pt idx="3684">
                  <c:v>1.1847322823803061E-2</c:v>
                </c:pt>
                <c:pt idx="3685">
                  <c:v>1.1848207362791019E-2</c:v>
                </c:pt>
                <c:pt idx="3686">
                  <c:v>1.1849088115343138E-2</c:v>
                </c:pt>
                <c:pt idx="3687">
                  <c:v>1.1849965072887395E-2</c:v>
                </c:pt>
                <c:pt idx="3688">
                  <c:v>1.1850838226793838E-2</c:v>
                </c:pt>
                <c:pt idx="3689">
                  <c:v>1.1851707568455699E-2</c:v>
                </c:pt>
                <c:pt idx="3690">
                  <c:v>1.1852573089260405E-2</c:v>
                </c:pt>
                <c:pt idx="3691">
                  <c:v>1.1853434780606969E-2</c:v>
                </c:pt>
                <c:pt idx="3692">
                  <c:v>1.1854292633865454E-2</c:v>
                </c:pt>
                <c:pt idx="3693">
                  <c:v>1.1855146640463837E-2</c:v>
                </c:pt>
                <c:pt idx="3694">
                  <c:v>1.1855996791754798E-2</c:v>
                </c:pt>
                <c:pt idx="3695">
                  <c:v>1.1856843079154729E-2</c:v>
                </c:pt>
                <c:pt idx="3696">
                  <c:v>1.1857685494027902E-2</c:v>
                </c:pt>
                <c:pt idx="3697">
                  <c:v>1.1858524027808083E-2</c:v>
                </c:pt>
                <c:pt idx="3698">
                  <c:v>1.1859358671859546E-2</c:v>
                </c:pt>
                <c:pt idx="3699">
                  <c:v>1.186018941754656E-2</c:v>
                </c:pt>
                <c:pt idx="3700">
                  <c:v>1.1861770901402105E-2</c:v>
                </c:pt>
                <c:pt idx="3701">
                  <c:v>1.1862190660110678E-2</c:v>
                </c:pt>
                <c:pt idx="3702">
                  <c:v>1.1863007974734224E-2</c:v>
                </c:pt>
                <c:pt idx="3703">
                  <c:v>1.1863821352882593E-2</c:v>
                </c:pt>
                <c:pt idx="3704">
                  <c:v>1.1864630785972184E-2</c:v>
                </c:pt>
                <c:pt idx="3705">
                  <c:v>1.1865436265361479E-2</c:v>
                </c:pt>
                <c:pt idx="3706">
                  <c:v>1.1866237782478462E-2</c:v>
                </c:pt>
                <c:pt idx="3707">
                  <c:v>1.1867035328675828E-2</c:v>
                </c:pt>
                <c:pt idx="3708">
                  <c:v>1.186782889537577E-2</c:v>
                </c:pt>
                <c:pt idx="3709">
                  <c:v>1.1868618473959942E-2</c:v>
                </c:pt>
                <c:pt idx="3710">
                  <c:v>1.1869404055821578E-2</c:v>
                </c:pt>
                <c:pt idx="3711">
                  <c:v>1.1870185632330752E-2</c:v>
                </c:pt>
                <c:pt idx="3712">
                  <c:v>1.1870963194892285E-2</c:v>
                </c:pt>
                <c:pt idx="3713">
                  <c:v>1.1871736734905207E-2</c:v>
                </c:pt>
                <c:pt idx="3714">
                  <c:v>1.1872506243756969E-2</c:v>
                </c:pt>
                <c:pt idx="3715">
                  <c:v>1.1873271712829227E-2</c:v>
                </c:pt>
                <c:pt idx="3716">
                  <c:v>1.1874280443647177E-2</c:v>
                </c:pt>
                <c:pt idx="3717">
                  <c:v>1.1874898360358245E-2</c:v>
                </c:pt>
                <c:pt idx="3718">
                  <c:v>1.1875651076943217E-2</c:v>
                </c:pt>
                <c:pt idx="3719">
                  <c:v>1.1876399718105361E-2</c:v>
                </c:pt>
                <c:pt idx="3720">
                  <c:v>1.187714427519738E-2</c:v>
                </c:pt>
                <c:pt idx="3721">
                  <c:v>1.1877884739664647E-2</c:v>
                </c:pt>
                <c:pt idx="3722">
                  <c:v>1.1878621102819328E-2</c:v>
                </c:pt>
                <c:pt idx="3723">
                  <c:v>1.1879353356129963E-2</c:v>
                </c:pt>
                <c:pt idx="3724">
                  <c:v>1.1880081490931879E-2</c:v>
                </c:pt>
                <c:pt idx="3725">
                  <c:v>1.1880805498658876E-2</c:v>
                </c:pt>
                <c:pt idx="3726">
                  <c:v>1.1881525370669452E-2</c:v>
                </c:pt>
                <c:pt idx="3727">
                  <c:v>1.1882241098368442E-2</c:v>
                </c:pt>
                <c:pt idx="3728">
                  <c:v>1.1882952673137518E-2</c:v>
                </c:pt>
                <c:pt idx="3729">
                  <c:v>1.1883660086381519E-2</c:v>
                </c:pt>
                <c:pt idx="3730">
                  <c:v>1.1884363329487906E-2</c:v>
                </c:pt>
                <c:pt idx="3731">
                  <c:v>1.1885062393820979E-2</c:v>
                </c:pt>
                <c:pt idx="3732">
                  <c:v>1.188575727082033E-2</c:v>
                </c:pt>
                <c:pt idx="3733">
                  <c:v>1.1886447951850261E-2</c:v>
                </c:pt>
                <c:pt idx="3734">
                  <c:v>1.1887134428269278E-2</c:v>
                </c:pt>
                <c:pt idx="3735">
                  <c:v>1.1887816691528563E-2</c:v>
                </c:pt>
                <c:pt idx="3736">
                  <c:v>1.1888494732980832E-2</c:v>
                </c:pt>
                <c:pt idx="3737">
                  <c:v>1.1889168544042518E-2</c:v>
                </c:pt>
                <c:pt idx="3738">
                  <c:v>1.1889838116066346E-2</c:v>
                </c:pt>
                <c:pt idx="3739">
                  <c:v>1.1890503440468745E-2</c:v>
                </c:pt>
                <c:pt idx="3740">
                  <c:v>1.1891164508660358E-2</c:v>
                </c:pt>
                <c:pt idx="3741">
                  <c:v>1.1891821311993914E-2</c:v>
                </c:pt>
                <c:pt idx="3742">
                  <c:v>1.189247384186847E-2</c:v>
                </c:pt>
                <c:pt idx="3743">
                  <c:v>1.1893122089688884E-2</c:v>
                </c:pt>
                <c:pt idx="3744">
                  <c:v>1.189376604683105E-2</c:v>
                </c:pt>
                <c:pt idx="3745">
                  <c:v>1.1894405704711409E-2</c:v>
                </c:pt>
                <c:pt idx="3746">
                  <c:v>1.1895041054682694E-2</c:v>
                </c:pt>
                <c:pt idx="3747">
                  <c:v>1.189567208816714E-2</c:v>
                </c:pt>
                <c:pt idx="3748">
                  <c:v>1.1896298796540647E-2</c:v>
                </c:pt>
                <c:pt idx="3749">
                  <c:v>1.1896921171202286E-2</c:v>
                </c:pt>
                <c:pt idx="3750">
                  <c:v>1.1897539203539547E-2</c:v>
                </c:pt>
                <c:pt idx="3751">
                  <c:v>1.1898152884928332E-2</c:v>
                </c:pt>
                <c:pt idx="3752">
                  <c:v>1.1898762206779304E-2</c:v>
                </c:pt>
                <c:pt idx="3753">
                  <c:v>1.1899367160491532E-2</c:v>
                </c:pt>
                <c:pt idx="3754">
                  <c:v>1.1899967737429349E-2</c:v>
                </c:pt>
                <c:pt idx="3755">
                  <c:v>1.190056392898604E-2</c:v>
                </c:pt>
                <c:pt idx="3756">
                  <c:v>1.1901155726583849E-2</c:v>
                </c:pt>
                <c:pt idx="3757">
                  <c:v>1.1901743121575525E-2</c:v>
                </c:pt>
                <c:pt idx="3758">
                  <c:v>1.1902326105377526E-2</c:v>
                </c:pt>
                <c:pt idx="3759">
                  <c:v>1.1902904669359976E-2</c:v>
                </c:pt>
                <c:pt idx="3760">
                  <c:v>1.1903478804921966E-2</c:v>
                </c:pt>
                <c:pt idx="3761">
                  <c:v>1.1904048503479951E-2</c:v>
                </c:pt>
                <c:pt idx="3762">
                  <c:v>1.1904613756392485E-2</c:v>
                </c:pt>
                <c:pt idx="3763">
                  <c:v>1.1905174555052859E-2</c:v>
                </c:pt>
                <c:pt idx="3764">
                  <c:v>1.190573089085438E-2</c:v>
                </c:pt>
                <c:pt idx="3765">
                  <c:v>1.1906282755207718E-2</c:v>
                </c:pt>
                <c:pt idx="3766">
                  <c:v>1.1906830139488806E-2</c:v>
                </c:pt>
                <c:pt idx="3767">
                  <c:v>1.1907373035073573E-2</c:v>
                </c:pt>
                <c:pt idx="3768">
                  <c:v>1.1907911433372697E-2</c:v>
                </c:pt>
                <c:pt idx="3769">
                  <c:v>1.1908445325785284E-2</c:v>
                </c:pt>
                <c:pt idx="3770">
                  <c:v>1.1908974703669886E-2</c:v>
                </c:pt>
                <c:pt idx="3771">
                  <c:v>1.1909499558442987E-2</c:v>
                </c:pt>
                <c:pt idx="3772">
                  <c:v>1.191001988148631E-2</c:v>
                </c:pt>
                <c:pt idx="3773">
                  <c:v>1.1910535664204761E-2</c:v>
                </c:pt>
                <c:pt idx="3774">
                  <c:v>1.1911046897968481E-2</c:v>
                </c:pt>
                <c:pt idx="3775">
                  <c:v>1.1911553574170794E-2</c:v>
                </c:pt>
                <c:pt idx="3776">
                  <c:v>1.1912055684222394E-2</c:v>
                </c:pt>
                <c:pt idx="3777">
                  <c:v>1.1912553219481849E-2</c:v>
                </c:pt>
                <c:pt idx="3778">
                  <c:v>1.1913046171377234E-2</c:v>
                </c:pt>
                <c:pt idx="3779">
                  <c:v>1.1913534531272916E-2</c:v>
                </c:pt>
                <c:pt idx="3780">
                  <c:v>1.1914018290579597E-2</c:v>
                </c:pt>
                <c:pt idx="3781">
                  <c:v>1.1914497440655855E-2</c:v>
                </c:pt>
                <c:pt idx="3782">
                  <c:v>1.1914971972918185E-2</c:v>
                </c:pt>
                <c:pt idx="3783">
                  <c:v>1.1915441878765714E-2</c:v>
                </c:pt>
                <c:pt idx="3784">
                  <c:v>1.1915907149568606E-2</c:v>
                </c:pt>
                <c:pt idx="3785">
                  <c:v>1.1916367776720199E-2</c:v>
                </c:pt>
                <c:pt idx="3786">
                  <c:v>1.1916823751619622E-2</c:v>
                </c:pt>
                <c:pt idx="3787">
                  <c:v>1.1917275065660213E-2</c:v>
                </c:pt>
                <c:pt idx="3788">
                  <c:v>1.1917721710206356E-2</c:v>
                </c:pt>
                <c:pt idx="3789">
                  <c:v>1.1918163676686145E-2</c:v>
                </c:pt>
                <c:pt idx="3790">
                  <c:v>1.1918600956469757E-2</c:v>
                </c:pt>
                <c:pt idx="3791">
                  <c:v>1.1919033540973709E-2</c:v>
                </c:pt>
                <c:pt idx="3792">
                  <c:v>1.1919461421521846E-2</c:v>
                </c:pt>
                <c:pt idx="3793">
                  <c:v>1.1919884589582815E-2</c:v>
                </c:pt>
                <c:pt idx="3794">
                  <c:v>1.1920303036509422E-2</c:v>
                </c:pt>
                <c:pt idx="3795">
                  <c:v>1.1920716753689237E-2</c:v>
                </c:pt>
                <c:pt idx="3796">
                  <c:v>1.1921125732515614E-2</c:v>
                </c:pt>
                <c:pt idx="3797">
                  <c:v>1.1921529964428244E-2</c:v>
                </c:pt>
                <c:pt idx="3798">
                  <c:v>1.1921929440727824E-2</c:v>
                </c:pt>
                <c:pt idx="3799">
                  <c:v>1.1922324152865631E-2</c:v>
                </c:pt>
                <c:pt idx="3800">
                  <c:v>1.1922714092217658E-2</c:v>
                </c:pt>
                <c:pt idx="3801">
                  <c:v>1.1923099250188855E-2</c:v>
                </c:pt>
                <c:pt idx="3802">
                  <c:v>1.1923479618149428E-2</c:v>
                </c:pt>
                <c:pt idx="3803">
                  <c:v>1.1923855187504327E-2</c:v>
                </c:pt>
                <c:pt idx="3804">
                  <c:v>1.1924225949629554E-2</c:v>
                </c:pt>
                <c:pt idx="3805">
                  <c:v>1.1924591895947443E-2</c:v>
                </c:pt>
                <c:pt idx="3806">
                  <c:v>1.1924953017793454E-2</c:v>
                </c:pt>
                <c:pt idx="3807">
                  <c:v>1.1925309306601514E-2</c:v>
                </c:pt>
                <c:pt idx="3808">
                  <c:v>1.1925660753764998E-2</c:v>
                </c:pt>
                <c:pt idx="3809">
                  <c:v>1.1926007350665712E-2</c:v>
                </c:pt>
                <c:pt idx="3810">
                  <c:v>1.1926349088668088E-2</c:v>
                </c:pt>
                <c:pt idx="3811">
                  <c:v>1.1926685959211843E-2</c:v>
                </c:pt>
                <c:pt idx="3812">
                  <c:v>1.1927017953644037E-2</c:v>
                </c:pt>
                <c:pt idx="3813">
                  <c:v>1.192734506338123E-2</c:v>
                </c:pt>
                <c:pt idx="3814">
                  <c:v>1.1927667279793655E-2</c:v>
                </c:pt>
                <c:pt idx="3815">
                  <c:v>1.1927984594315251E-2</c:v>
                </c:pt>
                <c:pt idx="3816">
                  <c:v>1.1928296998281499E-2</c:v>
                </c:pt>
                <c:pt idx="3817">
                  <c:v>1.1928604483114766E-2</c:v>
                </c:pt>
                <c:pt idx="3818">
                  <c:v>1.1928907040191077E-2</c:v>
                </c:pt>
                <c:pt idx="3819">
                  <c:v>1.192920466092701E-2</c:v>
                </c:pt>
                <c:pt idx="3820">
                  <c:v>1.1929497336687018E-2</c:v>
                </c:pt>
                <c:pt idx="3821">
                  <c:v>1.1929785058876093E-2</c:v>
                </c:pt>
                <c:pt idx="3822">
                  <c:v>1.1930067818870281E-2</c:v>
                </c:pt>
                <c:pt idx="3823">
                  <c:v>1.1930345608097749E-2</c:v>
                </c:pt>
                <c:pt idx="3824">
                  <c:v>1.1930618417893996E-2</c:v>
                </c:pt>
                <c:pt idx="3825">
                  <c:v>1.1930886239675614E-2</c:v>
                </c:pt>
                <c:pt idx="3826">
                  <c:v>1.1931149064859195E-2</c:v>
                </c:pt>
                <c:pt idx="3827">
                  <c:v>1.1931406884791836E-2</c:v>
                </c:pt>
                <c:pt idx="3828">
                  <c:v>1.1931659690890129E-2</c:v>
                </c:pt>
                <c:pt idx="3829">
                  <c:v>1.1931907474559094E-2</c:v>
                </c:pt>
                <c:pt idx="3830">
                  <c:v>1.1932150227145831E-2</c:v>
                </c:pt>
                <c:pt idx="3831">
                  <c:v>1.193238794007853E-2</c:v>
                </c:pt>
                <c:pt idx="3832">
                  <c:v>1.1932620604733256E-2</c:v>
                </c:pt>
                <c:pt idx="3833">
                  <c:v>1.1932848212486075E-2</c:v>
                </c:pt>
                <c:pt idx="3834">
                  <c:v>1.1933070754782562E-2</c:v>
                </c:pt>
                <c:pt idx="3835">
                  <c:v>1.1933288222940869E-2</c:v>
                </c:pt>
                <c:pt idx="3836">
                  <c:v>1.1933500608400786E-2</c:v>
                </c:pt>
                <c:pt idx="3837">
                  <c:v>1.1933707902538388E-2</c:v>
                </c:pt>
                <c:pt idx="3838">
                  <c:v>1.1933910096741341E-2</c:v>
                </c:pt>
                <c:pt idx="3839">
                  <c:v>1.1934107182420481E-2</c:v>
                </c:pt>
                <c:pt idx="3840">
                  <c:v>1.1934299150928727E-2</c:v>
                </c:pt>
                <c:pt idx="3841">
                  <c:v>1.1934485993694292E-2</c:v>
                </c:pt>
                <c:pt idx="3842">
                  <c:v>1.1934667702093272E-2</c:v>
                </c:pt>
                <c:pt idx="3843">
                  <c:v>1.1934844267507551E-2</c:v>
                </c:pt>
                <c:pt idx="3844">
                  <c:v>1.1935015681336397E-2</c:v>
                </c:pt>
                <c:pt idx="3845">
                  <c:v>1.1935181934990659E-2</c:v>
                </c:pt>
                <c:pt idx="3846">
                  <c:v>1.1935343019823276E-2</c:v>
                </c:pt>
                <c:pt idx="3847">
                  <c:v>1.1935498927239309E-2</c:v>
                </c:pt>
                <c:pt idx="3848">
                  <c:v>1.1935649648649623E-2</c:v>
                </c:pt>
                <c:pt idx="3849">
                  <c:v>1.1935795175424535E-2</c:v>
                </c:pt>
                <c:pt idx="3850">
                  <c:v>1.1935935498945954E-2</c:v>
                </c:pt>
                <c:pt idx="3851">
                  <c:v>1.193607061063633E-2</c:v>
                </c:pt>
                <c:pt idx="3852">
                  <c:v>1.1936200501871785E-2</c:v>
                </c:pt>
                <c:pt idx="3853">
                  <c:v>1.1936325164034237E-2</c:v>
                </c:pt>
                <c:pt idx="3854">
                  <c:v>1.1936444588505601E-2</c:v>
                </c:pt>
                <c:pt idx="3855">
                  <c:v>1.1936558766714135E-2</c:v>
                </c:pt>
                <c:pt idx="3856">
                  <c:v>1.1936870372891635E-2</c:v>
                </c:pt>
                <c:pt idx="3857">
                  <c:v>1.1936785728191403E-2</c:v>
                </c:pt>
                <c:pt idx="3858">
                  <c:v>1.1936883362018638E-2</c:v>
                </c:pt>
                <c:pt idx="3859">
                  <c:v>1.193697571390029E-2</c:v>
                </c:pt>
                <c:pt idx="3860">
                  <c:v>1.1937062775212511E-2</c:v>
                </c:pt>
                <c:pt idx="3861">
                  <c:v>1.1937144537360403E-2</c:v>
                </c:pt>
                <c:pt idx="3862">
                  <c:v>1.1937220991743288E-2</c:v>
                </c:pt>
                <c:pt idx="3863">
                  <c:v>1.1937292129714151E-2</c:v>
                </c:pt>
                <c:pt idx="3864">
                  <c:v>1.1937357942718656E-2</c:v>
                </c:pt>
                <c:pt idx="3865">
                  <c:v>1.1937418422080832E-2</c:v>
                </c:pt>
                <c:pt idx="3866">
                  <c:v>1.1937473559269517E-2</c:v>
                </c:pt>
                <c:pt idx="3867">
                  <c:v>1.1937523345597167E-2</c:v>
                </c:pt>
                <c:pt idx="3868">
                  <c:v>1.1937567772515248E-2</c:v>
                </c:pt>
                <c:pt idx="3869">
                  <c:v>1.1937606831382555E-2</c:v>
                </c:pt>
                <c:pt idx="3870">
                  <c:v>1.193764051361002E-2</c:v>
                </c:pt>
                <c:pt idx="3871">
                  <c:v>1.1937668810556447E-2</c:v>
                </c:pt>
                <c:pt idx="3872">
                  <c:v>1.1937691713667519E-2</c:v>
                </c:pt>
                <c:pt idx="3873">
                  <c:v>1.1937709214267301E-2</c:v>
                </c:pt>
                <c:pt idx="3874">
                  <c:v>1.1937721303801486E-2</c:v>
                </c:pt>
                <c:pt idx="3875">
                  <c:v>1.1937727973628888E-2</c:v>
                </c:pt>
                <c:pt idx="3876">
                  <c:v>1.1937729215160457E-2</c:v>
                </c:pt>
                <c:pt idx="3877">
                  <c:v>1.1937725019772394E-2</c:v>
                </c:pt>
                <c:pt idx="3878">
                  <c:v>1.1937715378852486E-2</c:v>
                </c:pt>
                <c:pt idx="3879">
                  <c:v>1.1937700283823273E-2</c:v>
                </c:pt>
                <c:pt idx="3880">
                  <c:v>1.1937679726043595E-2</c:v>
                </c:pt>
                <c:pt idx="3881">
                  <c:v>1.1937653696895457E-2</c:v>
                </c:pt>
                <c:pt idx="3882">
                  <c:v>1.193762218780141E-2</c:v>
                </c:pt>
                <c:pt idx="3883">
                  <c:v>1.1937585190155052E-2</c:v>
                </c:pt>
                <c:pt idx="3884">
                  <c:v>1.1937542695309437E-2</c:v>
                </c:pt>
                <c:pt idx="3885">
                  <c:v>1.1937494694687132E-2</c:v>
                </c:pt>
                <c:pt idx="3886">
                  <c:v>1.1937441179670159E-2</c:v>
                </c:pt>
                <c:pt idx="3887">
                  <c:v>1.1937382141646339E-2</c:v>
                </c:pt>
                <c:pt idx="3888">
                  <c:v>1.1937317572020868E-2</c:v>
                </c:pt>
                <c:pt idx="3889">
                  <c:v>1.1937247462146821E-2</c:v>
                </c:pt>
                <c:pt idx="3890">
                  <c:v>1.1937171803464156E-2</c:v>
                </c:pt>
                <c:pt idx="3891">
                  <c:v>1.1937090587337537E-2</c:v>
                </c:pt>
                <c:pt idx="3892">
                  <c:v>1.1937003805149013E-2</c:v>
                </c:pt>
                <c:pt idx="3893">
                  <c:v>1.1936911448315381E-2</c:v>
                </c:pt>
                <c:pt idx="3894">
                  <c:v>1.1936813508212902E-2</c:v>
                </c:pt>
                <c:pt idx="3895">
                  <c:v>1.193670997624101E-2</c:v>
                </c:pt>
                <c:pt idx="3896">
                  <c:v>1.1936600843770181E-2</c:v>
                </c:pt>
                <c:pt idx="3897">
                  <c:v>1.1936486102205643E-2</c:v>
                </c:pt>
                <c:pt idx="3898">
                  <c:v>1.1936365742935259E-2</c:v>
                </c:pt>
                <c:pt idx="3899">
                  <c:v>1.1936239757375851E-2</c:v>
                </c:pt>
                <c:pt idx="3900">
                  <c:v>1.1936108136868951E-2</c:v>
                </c:pt>
                <c:pt idx="3901">
                  <c:v>1.193597087283718E-2</c:v>
                </c:pt>
                <c:pt idx="3902">
                  <c:v>1.1935827956685791E-2</c:v>
                </c:pt>
                <c:pt idx="3903">
                  <c:v>1.1935679379762115E-2</c:v>
                </c:pt>
                <c:pt idx="3904">
                  <c:v>1.1935525133494584E-2</c:v>
                </c:pt>
                <c:pt idx="3905">
                  <c:v>1.1935365209247912E-2</c:v>
                </c:pt>
                <c:pt idx="3906">
                  <c:v>1.1935199598450533E-2</c:v>
                </c:pt>
                <c:pt idx="3907">
                  <c:v>1.1935028292444007E-2</c:v>
                </c:pt>
                <c:pt idx="3908">
                  <c:v>1.1935033458775174E-2</c:v>
                </c:pt>
                <c:pt idx="3909">
                  <c:v>1.1934641990470677E-2</c:v>
                </c:pt>
                <c:pt idx="3910">
                  <c:v>1.1934452729282001E-2</c:v>
                </c:pt>
                <c:pt idx="3911">
                  <c:v>1.1934257737231146E-2</c:v>
                </c:pt>
                <c:pt idx="3912">
                  <c:v>1.1934057005729193E-2</c:v>
                </c:pt>
                <c:pt idx="3913">
                  <c:v>1.1933850526164063E-2</c:v>
                </c:pt>
                <c:pt idx="3914">
                  <c:v>1.1933638289912096E-2</c:v>
                </c:pt>
                <c:pt idx="3915">
                  <c:v>1.1933420288384384E-2</c:v>
                </c:pt>
                <c:pt idx="3916">
                  <c:v>1.1933196512957276E-2</c:v>
                </c:pt>
                <c:pt idx="3917">
                  <c:v>1.1932966955030289E-2</c:v>
                </c:pt>
                <c:pt idx="3918">
                  <c:v>1.1932731605985573E-2</c:v>
                </c:pt>
                <c:pt idx="3919">
                  <c:v>1.1932490457216862E-2</c:v>
                </c:pt>
                <c:pt idx="3920">
                  <c:v>1.1932243500112105E-2</c:v>
                </c:pt>
                <c:pt idx="3921">
                  <c:v>1.193199072608821E-2</c:v>
                </c:pt>
                <c:pt idx="3922">
                  <c:v>1.1931732126498383E-2</c:v>
                </c:pt>
                <c:pt idx="3923">
                  <c:v>1.1931467692753757E-2</c:v>
                </c:pt>
                <c:pt idx="3924">
                  <c:v>1.1931197416253874E-2</c:v>
                </c:pt>
                <c:pt idx="3925">
                  <c:v>1.1930921288357746E-2</c:v>
                </c:pt>
                <c:pt idx="3926">
                  <c:v>1.1930639300505473E-2</c:v>
                </c:pt>
                <c:pt idx="3927">
                  <c:v>1.1930351444044491E-2</c:v>
                </c:pt>
                <c:pt idx="3928">
                  <c:v>1.1930057710374363E-2</c:v>
                </c:pt>
                <c:pt idx="3929">
                  <c:v>1.1929758090900452E-2</c:v>
                </c:pt>
                <c:pt idx="3930">
                  <c:v>1.1929452577010747E-2</c:v>
                </c:pt>
                <c:pt idx="3931">
                  <c:v>1.1929141160087456E-2</c:v>
                </c:pt>
                <c:pt idx="3932">
                  <c:v>1.1928823831518573E-2</c:v>
                </c:pt>
                <c:pt idx="3933">
                  <c:v>1.1928500582721064E-2</c:v>
                </c:pt>
                <c:pt idx="3934">
                  <c:v>1.1928171405059768E-2</c:v>
                </c:pt>
                <c:pt idx="3935">
                  <c:v>1.1927836289928493E-2</c:v>
                </c:pt>
                <c:pt idx="3936">
                  <c:v>1.1927495228721045E-2</c:v>
                </c:pt>
                <c:pt idx="3937">
                  <c:v>1.1927148212837031E-2</c:v>
                </c:pt>
                <c:pt idx="3938">
                  <c:v>1.192679523367606E-2</c:v>
                </c:pt>
                <c:pt idx="3939">
                  <c:v>1.1926436282585624E-2</c:v>
                </c:pt>
                <c:pt idx="3940">
                  <c:v>1.1926071351011669E-2</c:v>
                </c:pt>
                <c:pt idx="3941">
                  <c:v>1.1925700430301698E-2</c:v>
                </c:pt>
                <c:pt idx="3942">
                  <c:v>1.1925323511872714E-2</c:v>
                </c:pt>
                <c:pt idx="3943">
                  <c:v>1.1924940587112768E-2</c:v>
                </c:pt>
                <c:pt idx="3944">
                  <c:v>1.1924551647392534E-2</c:v>
                </c:pt>
                <c:pt idx="3945">
                  <c:v>1.1924156684134823E-2</c:v>
                </c:pt>
                <c:pt idx="3946">
                  <c:v>1.1923755688704537E-2</c:v>
                </c:pt>
                <c:pt idx="3947">
                  <c:v>1.1923348652507111E-2</c:v>
                </c:pt>
                <c:pt idx="3948">
                  <c:v>1.1922935566930623E-2</c:v>
                </c:pt>
                <c:pt idx="3949">
                  <c:v>1.1922516423357355E-2</c:v>
                </c:pt>
                <c:pt idx="3950">
                  <c:v>1.192209121319856E-2</c:v>
                </c:pt>
                <c:pt idx="3951">
                  <c:v>1.1921659927813365E-2</c:v>
                </c:pt>
                <c:pt idx="3952">
                  <c:v>1.1921222558624614E-2</c:v>
                </c:pt>
                <c:pt idx="3953">
                  <c:v>1.19207790970204E-2</c:v>
                </c:pt>
                <c:pt idx="3954">
                  <c:v>1.1920329534365661E-2</c:v>
                </c:pt>
                <c:pt idx="3955">
                  <c:v>1.1919873862083255E-2</c:v>
                </c:pt>
                <c:pt idx="3956">
                  <c:v>1.1919412071526537E-2</c:v>
                </c:pt>
                <c:pt idx="3957">
                  <c:v>1.1918944154135757E-2</c:v>
                </c:pt>
                <c:pt idx="3958">
                  <c:v>1.1918470101252694E-2</c:v>
                </c:pt>
                <c:pt idx="3959">
                  <c:v>1.1917989904317606E-2</c:v>
                </c:pt>
                <c:pt idx="3960">
                  <c:v>1.1917663044686283E-2</c:v>
                </c:pt>
                <c:pt idx="3961">
                  <c:v>1.1916940181576912E-2</c:v>
                </c:pt>
                <c:pt idx="3962">
                  <c:v>1.1916440618617704E-2</c:v>
                </c:pt>
                <c:pt idx="3963">
                  <c:v>1.1915934875913867E-2</c:v>
                </c:pt>
                <c:pt idx="3964">
                  <c:v>1.1915422944859344E-2</c:v>
                </c:pt>
                <c:pt idx="3965">
                  <c:v>1.1914904816853875E-2</c:v>
                </c:pt>
                <c:pt idx="3966">
                  <c:v>1.1914380483274041E-2</c:v>
                </c:pt>
                <c:pt idx="3967">
                  <c:v>1.1913849935496421E-2</c:v>
                </c:pt>
                <c:pt idx="3968">
                  <c:v>1.1913313164967111E-2</c:v>
                </c:pt>
                <c:pt idx="3969">
                  <c:v>1.1912770163016366E-2</c:v>
                </c:pt>
                <c:pt idx="3970">
                  <c:v>1.1912220921072914E-2</c:v>
                </c:pt>
                <c:pt idx="3971">
                  <c:v>1.1911665430495984E-2</c:v>
                </c:pt>
                <c:pt idx="3972">
                  <c:v>1.1911103682725892E-2</c:v>
                </c:pt>
                <c:pt idx="3973">
                  <c:v>1.1910535669098716E-2</c:v>
                </c:pt>
              </c:numCache>
            </c:numRef>
          </c:yVal>
          <c:smooth val="1"/>
        </c:ser>
        <c:ser>
          <c:idx val="1"/>
          <c:order val="1"/>
          <c:tx>
            <c:v>EUR6M_LCH</c:v>
          </c:tx>
          <c:marker>
            <c:symbol val="dash"/>
            <c:size val="2"/>
          </c:marker>
          <c:xVal>
            <c:numRef>
              <c:f>SPR_ANALYSIS!$C$4:$C$3977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SPR_ANALYSIS!$E$4:$E$3977</c:f>
              <c:numCache>
                <c:formatCode>0.0000%</c:formatCode>
                <c:ptCount val="3974"/>
                <c:pt idx="0">
                  <c:v>-2.6313167039534111E-3</c:v>
                </c:pt>
                <c:pt idx="1">
                  <c:v>-2.6313167040344556E-3</c:v>
                </c:pt>
                <c:pt idx="2">
                  <c:v>-2.6313167039534111E-3</c:v>
                </c:pt>
                <c:pt idx="3">
                  <c:v>-2.6313167035481853E-3</c:v>
                </c:pt>
                <c:pt idx="4">
                  <c:v>-2.6312977322678101E-3</c:v>
                </c:pt>
                <c:pt idx="5">
                  <c:v>-2.6313167007926512E-3</c:v>
                </c:pt>
                <c:pt idx="6">
                  <c:v>-2.6313167016841477E-3</c:v>
                </c:pt>
                <c:pt idx="7">
                  <c:v>-2.6313167027377342E-3</c:v>
                </c:pt>
                <c:pt idx="8">
                  <c:v>-2.6312787650990058E-3</c:v>
                </c:pt>
                <c:pt idx="9">
                  <c:v>-2.6313167032240045E-3</c:v>
                </c:pt>
                <c:pt idx="10">
                  <c:v>-2.6313167014410123E-3</c:v>
                </c:pt>
                <c:pt idx="11">
                  <c:v>-2.6313166988475687E-3</c:v>
                </c:pt>
                <c:pt idx="12">
                  <c:v>-2.6312977266758587E-3</c:v>
                </c:pt>
                <c:pt idx="13">
                  <c:v>-2.6313166968214407E-3</c:v>
                </c:pt>
                <c:pt idx="14">
                  <c:v>-2.6313166994959298E-3</c:v>
                </c:pt>
                <c:pt idx="15">
                  <c:v>-2.6313167037913207E-3</c:v>
                </c:pt>
                <c:pt idx="16">
                  <c:v>-2.6313167082488015E-3</c:v>
                </c:pt>
                <c:pt idx="17">
                  <c:v>-2.631288260830208E-3</c:v>
                </c:pt>
                <c:pt idx="18">
                  <c:v>-2.6313167152186815E-3</c:v>
                </c:pt>
                <c:pt idx="19">
                  <c:v>-2.6313167122200124E-3</c:v>
                </c:pt>
                <c:pt idx="20">
                  <c:v>-2.6313167074383504E-3</c:v>
                </c:pt>
                <c:pt idx="21">
                  <c:v>-2.6261618632835927E-3</c:v>
                </c:pt>
                <c:pt idx="22">
                  <c:v>-2.6190159180761851E-3</c:v>
                </c:pt>
                <c:pt idx="23">
                  <c:v>-2.6152758530509261E-3</c:v>
                </c:pt>
                <c:pt idx="24">
                  <c:v>-2.6114703080297283E-3</c:v>
                </c:pt>
                <c:pt idx="25">
                  <c:v>-2.6076186872370198E-3</c:v>
                </c:pt>
                <c:pt idx="26">
                  <c:v>-2.5998403642375277E-3</c:v>
                </c:pt>
                <c:pt idx="27">
                  <c:v>-2.59213953746066E-3</c:v>
                </c:pt>
                <c:pt idx="28">
                  <c:v>-2.588348605690917E-3</c:v>
                </c:pt>
                <c:pt idx="29">
                  <c:v>-2.5846280249890935E-3</c:v>
                </c:pt>
                <c:pt idx="30">
                  <c:v>-2.5809972001581629E-3</c:v>
                </c:pt>
                <c:pt idx="31">
                  <c:v>-2.5741136045728786E-3</c:v>
                </c:pt>
                <c:pt idx="32">
                  <c:v>-2.5677595469786462E-3</c:v>
                </c:pt>
                <c:pt idx="33">
                  <c:v>-2.5648685676763583E-3</c:v>
                </c:pt>
                <c:pt idx="34">
                  <c:v>-2.5621837709812103E-3</c:v>
                </c:pt>
                <c:pt idx="35">
                  <c:v>-2.5597245612169655E-3</c:v>
                </c:pt>
                <c:pt idx="36">
                  <c:v>-2.5556372269026737E-3</c:v>
                </c:pt>
                <c:pt idx="37">
                  <c:v>-2.5525316824052545E-3</c:v>
                </c:pt>
                <c:pt idx="38">
                  <c:v>-2.5514914751503565E-3</c:v>
                </c:pt>
                <c:pt idx="39">
                  <c:v>-2.5507932817373535E-3</c:v>
                </c:pt>
                <c:pt idx="40">
                  <c:v>-2.550456506809998E-3</c:v>
                </c:pt>
                <c:pt idx="41">
                  <c:v>-2.5510668769501187E-3</c:v>
                </c:pt>
                <c:pt idx="42">
                  <c:v>-2.5512786975985273E-3</c:v>
                </c:pt>
                <c:pt idx="43">
                  <c:v>-2.5490727075817309E-3</c:v>
                </c:pt>
                <c:pt idx="44">
                  <c:v>-2.5468795140001E-3</c:v>
                </c:pt>
                <c:pt idx="45">
                  <c:v>-2.544701273951829E-3</c:v>
                </c:pt>
                <c:pt idx="46">
                  <c:v>-2.5403877425148051E-3</c:v>
                </c:pt>
                <c:pt idx="47">
                  <c:v>-2.536180988709336E-3</c:v>
                </c:pt>
                <c:pt idx="48">
                  <c:v>-2.534109871345361E-3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-2.5261206198737294E-3</c:v>
                </c:pt>
                <c:pt idx="52">
                  <c:v>-2.5223444713527859E-3</c:v>
                </c:pt>
                <c:pt idx="53">
                  <c:v>-2.5205139209141364E-3</c:v>
                </c:pt>
                <c:pt idx="54">
                  <c:v>-2.5187263652398919E-3</c:v>
                </c:pt>
                <c:pt idx="55">
                  <c:v>-2.516983961510419E-3</c:v>
                </c:pt>
                <c:pt idx="56">
                  <c:v>-2.513643134291677E-3</c:v>
                </c:pt>
                <c:pt idx="57">
                  <c:v>-2.5105090051917591E-3</c:v>
                </c:pt>
                <c:pt idx="58">
                  <c:v>-2.5090247160566375E-3</c:v>
                </c:pt>
                <c:pt idx="59">
                  <c:v>-2.5075985207336665E-3</c:v>
                </c:pt>
                <c:pt idx="60">
                  <c:v>-2.5062325766465753E-3</c:v>
                </c:pt>
                <c:pt idx="61">
                  <c:v>-2.5036951358366746E-3</c:v>
                </c:pt>
                <c:pt idx="62">
                  <c:v>-2.5014144504336912E-3</c:v>
                </c:pt>
                <c:pt idx="63">
                  <c:v>-2.5003821165878312E-3</c:v>
                </c:pt>
                <c:pt idx="64">
                  <c:v>-2.4993021501388962E-3</c:v>
                </c:pt>
                <c:pt idx="65">
                  <c:v>-2.4981169457991125E-3</c:v>
                </c:pt>
                <c:pt idx="66">
                  <c:v>-2.4956782411434944E-3</c:v>
                </c:pt>
                <c:pt idx="67">
                  <c:v>-2.4932159697276068E-3</c:v>
                </c:pt>
                <c:pt idx="68">
                  <c:v>-2.4919442225558187E-3</c:v>
                </c:pt>
                <c:pt idx="69">
                  <c:v>-2.490651288626636E-3</c:v>
                </c:pt>
                <c:pt idx="70">
                  <c:v>-2.4893358755121993E-3</c:v>
                </c:pt>
                <c:pt idx="71">
                  <c:v>-2.4866067138099583E-3</c:v>
                </c:pt>
                <c:pt idx="72">
                  <c:v>-2.4838235749437727E-3</c:v>
                </c:pt>
                <c:pt idx="73">
                  <c:v>-2.482376374539747E-3</c:v>
                </c:pt>
                <c:pt idx="74">
                  <c:v>-2.4808989385182506E-3</c:v>
                </c:pt>
                <c:pt idx="75">
                  <c:v>-2.479389974370022E-3</c:v>
                </c:pt>
                <c:pt idx="76">
                  <c:v>-2.4762436887986448E-3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-2.4696017055689081E-3</c:v>
                </c:pt>
                <c:pt idx="80">
                  <c:v>-2.4678358483527347E-3</c:v>
                </c:pt>
                <c:pt idx="81">
                  <c:v>-2.464145777669644E-3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-2.4563161955532755E-3</c:v>
                </c:pt>
                <c:pt idx="85">
                  <c:v>-2.4542301032113799E-3</c:v>
                </c:pt>
                <c:pt idx="86">
                  <c:v>-2.4498695918551455E-3</c:v>
                </c:pt>
                <c:pt idx="87">
                  <c:v>-2.4459785970533418E-3</c:v>
                </c:pt>
                <c:pt idx="88">
                  <c:v>-2.4448443288671421E-3</c:v>
                </c:pt>
                <c:pt idx="89">
                  <c:v>-2.4436357119996767E-3</c:v>
                </c:pt>
                <c:pt idx="90">
                  <c:v>-2.4423500491032486E-3</c:v>
                </c:pt>
                <c:pt idx="91">
                  <c:v>-2.4394921078846597E-3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-2.4309664881473556E-3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-2.4199304471910102E-3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-2.4090427904420088E-3</c:v>
                </c:pt>
                <c:pt idx="102">
                  <c:v>-2.4029575959260041E-3</c:v>
                </c:pt>
                <c:pt idx="103">
                  <c:v>-2.3996954530247487E-3</c:v>
                </c:pt>
                <c:pt idx="104">
                  <c:v>-2.3963023057404875E-3</c:v>
                </c:pt>
                <c:pt idx="105">
                  <c:v>-2.392775456475827E-3</c:v>
                </c:pt>
                <c:pt idx="106">
                  <c:v>-2.3852470069777986E-3</c:v>
                </c:pt>
                <c:pt idx="107">
                  <c:v>-2.377277079948122E-3</c:v>
                </c:pt>
                <c:pt idx="108">
                  <c:v>-2.3733202822271747E-3</c:v>
                </c:pt>
                <c:pt idx="109">
                  <c:v>-2.3695805757356072E-3</c:v>
                </c:pt>
                <c:pt idx="110">
                  <c:v>-2.3658225224723844E-3</c:v>
                </c:pt>
                <c:pt idx="111">
                  <c:v>-2.3582319734458119E-3</c:v>
                </c:pt>
                <c:pt idx="112">
                  <c:v>-2.3506146400960166E-3</c:v>
                </c:pt>
                <c:pt idx="113">
                  <c:v>-2.3467707011819868E-3</c:v>
                </c:pt>
                <c:pt idx="114">
                  <c:v>-2.342910754536348E-3</c:v>
                </c:pt>
                <c:pt idx="115">
                  <c:v>-2.3390351899856992E-3</c:v>
                </c:pt>
                <c:pt idx="116">
                  <c:v>-2.3312190612161734E-3</c:v>
                </c:pt>
                <c:pt idx="117">
                  <c:v>-2.323384549914354E-3</c:v>
                </c:pt>
                <c:pt idx="118">
                  <c:v>-2.31943674356284E-3</c:v>
                </c:pt>
                <c:pt idx="119">
                  <c:v>-2.3154756582665277E-3</c:v>
                </c:pt>
                <c:pt idx="120">
                  <c:v>-2.3115016837711808E-3</c:v>
                </c:pt>
                <c:pt idx="121">
                  <c:v>-2.3034981831259235E-3</c:v>
                </c:pt>
                <c:pt idx="122">
                  <c:v>-2.2954846918765721E-3</c:v>
                </c:pt>
                <c:pt idx="123">
                  <c:v>-2.2914521194376414E-3</c:v>
                </c:pt>
                <c:pt idx="124">
                  <c:v>-2.2874089969232808E-3</c:v>
                </c:pt>
                <c:pt idx="125">
                  <c:v>-2.2833557140794773E-3</c:v>
                </c:pt>
                <c:pt idx="126">
                  <c:v>-2.2752030472777255E-3</c:v>
                </c:pt>
                <c:pt idx="127">
                  <c:v>-2.2670487760326785E-3</c:v>
                </c:pt>
                <c:pt idx="128">
                  <c:v>-2.2629505390293456E-3</c:v>
                </c:pt>
                <c:pt idx="129">
                  <c:v>-2.2588444806594605E-3</c:v>
                </c:pt>
                <c:pt idx="130">
                  <c:v>-2.2527568102351098E-3</c:v>
                </c:pt>
                <c:pt idx="131">
                  <c:v>-2.2372708955989916E-3</c:v>
                </c:pt>
                <c:pt idx="132">
                  <c:v>-2.2226623535089945E-3</c:v>
                </c:pt>
                <c:pt idx="133">
                  <c:v>-2.2157939222062634E-3</c:v>
                </c:pt>
                <c:pt idx="134">
                  <c:v>-2.2092017427074529E-3</c:v>
                </c:pt>
                <c:pt idx="135">
                  <c:v>-2.2028929045613812E-3</c:v>
                </c:pt>
                <c:pt idx="136">
                  <c:v>-2.1912419914939976E-3</c:v>
                </c:pt>
                <c:pt idx="137">
                  <c:v>-2.1806327537118603E-3</c:v>
                </c:pt>
                <c:pt idx="138">
                  <c:v>-2.175846963439523E-3</c:v>
                </c:pt>
                <c:pt idx="139">
                  <c:v>-2.1713870509917203E-3</c:v>
                </c:pt>
                <c:pt idx="140">
                  <c:v>-2.167260105750521E-3</c:v>
                </c:pt>
                <c:pt idx="141">
                  <c:v>-2.1601387687993382E-3</c:v>
                </c:pt>
                <c:pt idx="142">
                  <c:v>-2.1542237850982753E-3</c:v>
                </c:pt>
                <c:pt idx="143">
                  <c:v>-2.1518680170623094E-3</c:v>
                </c:pt>
                <c:pt idx="144">
                  <c:v>-2.1498877525774631E-3</c:v>
                </c:pt>
                <c:pt idx="145">
                  <c:v>-2.1482900812580088E-3</c:v>
                </c:pt>
                <c:pt idx="146">
                  <c:v>-2.1463928735952287E-3</c:v>
                </c:pt>
                <c:pt idx="147">
                  <c:v>-2.1458671141687431E-3</c:v>
                </c:pt>
                <c:pt idx="148">
                  <c:v>-2.1462887490824607E-3</c:v>
                </c:pt>
                <c:pt idx="149">
                  <c:v>-2.1471355134193952E-3</c:v>
                </c:pt>
                <c:pt idx="150">
                  <c:v>-2.1484144966135836E-3</c:v>
                </c:pt>
                <c:pt idx="151">
                  <c:v>-2.1524359460763534E-3</c:v>
                </c:pt>
                <c:pt idx="152">
                  <c:v>-2.1569810745697879E-3</c:v>
                </c:pt>
                <c:pt idx="153">
                  <c:v>-2.1580560309585905E-3</c:v>
                </c:pt>
                <c:pt idx="154">
                  <c:v>-2.1589297848730298E-3</c:v>
                </c:pt>
                <c:pt idx="155">
                  <c:v>-2.1595977485834692E-3</c:v>
                </c:pt>
                <c:pt idx="156">
                  <c:v>-2.1602119862460293E-3</c:v>
                </c:pt>
                <c:pt idx="157">
                  <c:v>-2.1601199518755517E-3</c:v>
                </c:pt>
                <c:pt idx="158">
                  <c:v>-2.159690152407035E-3</c:v>
                </c:pt>
                <c:pt idx="159">
                  <c:v>-2.1590270376385494E-3</c:v>
                </c:pt>
                <c:pt idx="160">
                  <c:v>-2.1581260202402125E-3</c:v>
                </c:pt>
                <c:pt idx="161">
                  <c:v>-2.1554953097513646E-3</c:v>
                </c:pt>
                <c:pt idx="162">
                  <c:v>-2.1520511739049949E-3</c:v>
                </c:pt>
                <c:pt idx="163">
                  <c:v>-2.1498918305351343E-3</c:v>
                </c:pt>
                <c:pt idx="164">
                  <c:v>-2.1474670594791977E-3</c:v>
                </c:pt>
                <c:pt idx="165">
                  <c:v>-2.1447722733178862E-3</c:v>
                </c:pt>
                <c:pt idx="166">
                  <c:v>-2.1384471836055439E-3</c:v>
                </c:pt>
                <c:pt idx="167">
                  <c:v>-2.1312012256955522E-3</c:v>
                </c:pt>
                <c:pt idx="168">
                  <c:v>-2.1270875505573195E-3</c:v>
                </c:pt>
                <c:pt idx="169">
                  <c:v>-2.1226763351975867E-3</c:v>
                </c:pt>
                <c:pt idx="170">
                  <c:v>-2.1179629920232948E-3</c:v>
                </c:pt>
                <c:pt idx="171">
                  <c:v>-2.1074941066625105E-3</c:v>
                </c:pt>
                <c:pt idx="172">
                  <c:v>-2.0959965907079627E-3</c:v>
                </c:pt>
                <c:pt idx="173">
                  <c:v>-2.0910670155758634E-3</c:v>
                </c:pt>
                <c:pt idx="174">
                  <c:v>-2.0873880052168785E-3</c:v>
                </c:pt>
                <c:pt idx="175">
                  <c:v>-2.0837037881869581E-3</c:v>
                </c:pt>
                <c:pt idx="176">
                  <c:v>-2.0763068292525741E-3</c:v>
                </c:pt>
                <c:pt idx="177">
                  <c:v>-2.0689174203824038E-3</c:v>
                </c:pt>
                <c:pt idx="178">
                  <c:v>-2.0652090951446874E-3</c:v>
                </c:pt>
                <c:pt idx="179">
                  <c:v>-2.0614963333272763E-3</c:v>
                </c:pt>
                <c:pt idx="180">
                  <c:v>-2.0577792631436705E-3</c:v>
                </c:pt>
                <c:pt idx="181">
                  <c:v>-2.0503198860277174E-3</c:v>
                </c:pt>
                <c:pt idx="182">
                  <c:v>-2.0428704660973743E-3</c:v>
                </c:pt>
                <c:pt idx="183">
                  <c:v>-2.0391337793928266E-3</c:v>
                </c:pt>
                <c:pt idx="184">
                  <c:v>-2.0353935544137505E-3</c:v>
                </c:pt>
                <c:pt idx="185">
                  <c:v>-2.0316499195358073E-3</c:v>
                </c:pt>
                <c:pt idx="186">
                  <c:v>-2.0203745748826078E-3</c:v>
                </c:pt>
                <c:pt idx="187">
                  <c:v>-2.009123687945388E-3</c:v>
                </c:pt>
                <c:pt idx="188">
                  <c:v>-2.0053597768359735E-3</c:v>
                </c:pt>
                <c:pt idx="189">
                  <c:v>-1.9959221922615155E-3</c:v>
                </c:pt>
                <c:pt idx="190">
                  <c:v>-1.9865070387605193E-3</c:v>
                </c:pt>
                <c:pt idx="191">
                  <c:v>-1.9827307530108458E-3</c:v>
                </c:pt>
                <c:pt idx="192">
                  <c:v>-1.9789528542174428E-3</c:v>
                </c:pt>
                <c:pt idx="193">
                  <c:v>-1.9699193838260778E-3</c:v>
                </c:pt>
                <c:pt idx="194">
                  <c:v>-1.9605868509140274E-3</c:v>
                </c:pt>
                <c:pt idx="195">
                  <c:v>-1.9560227578381689E-3</c:v>
                </c:pt>
                <c:pt idx="196">
                  <c:v>-1.9515249448035525E-3</c:v>
                </c:pt>
                <c:pt idx="197">
                  <c:v>-1.9470946026153766E-3</c:v>
                </c:pt>
                <c:pt idx="198">
                  <c:v>-1.9384544807233186E-3</c:v>
                </c:pt>
                <c:pt idx="199">
                  <c:v>-1.9300717607827549E-3</c:v>
                </c:pt>
                <c:pt idx="200">
                  <c:v>-1.9259966366080325E-3</c:v>
                </c:pt>
                <c:pt idx="201">
                  <c:v>-1.9219961290031645E-3</c:v>
                </c:pt>
                <c:pt idx="202">
                  <c:v>-1.9180714285304107E-3</c:v>
                </c:pt>
                <c:pt idx="203">
                  <c:v>-1.9104706734595685E-3</c:v>
                </c:pt>
                <c:pt idx="204">
                  <c:v>-1.9031545182019664E-3</c:v>
                </c:pt>
                <c:pt idx="205">
                  <c:v>-1.8996267179832577E-3</c:v>
                </c:pt>
                <c:pt idx="206">
                  <c:v>-1.8961818705395001E-3</c:v>
                </c:pt>
                <c:pt idx="207">
                  <c:v>-1.8928211670002258E-3</c:v>
                </c:pt>
                <c:pt idx="208">
                  <c:v>-1.8863764441242974E-3</c:v>
                </c:pt>
                <c:pt idx="209">
                  <c:v>-1.8802436079128459E-3</c:v>
                </c:pt>
                <c:pt idx="210">
                  <c:v>-1.8773214865424048E-3</c:v>
                </c:pt>
                <c:pt idx="211">
                  <c:v>-1.8744906545561386E-3</c:v>
                </c:pt>
                <c:pt idx="212">
                  <c:v>-1.8717523025159498E-3</c:v>
                </c:pt>
                <c:pt idx="213">
                  <c:v>-1.866580274757531E-3</c:v>
                </c:pt>
                <c:pt idx="214">
                  <c:v>-1.8612537764691477E-3</c:v>
                </c:pt>
                <c:pt idx="215">
                  <c:v>-1.8579376416141395E-3</c:v>
                </c:pt>
                <c:pt idx="216">
                  <c:v>-1.8546143439013688E-3</c:v>
                </c:pt>
                <c:pt idx="217">
                  <c:v>-1.8512838317855328E-3</c:v>
                </c:pt>
                <c:pt idx="218">
                  <c:v>-1.8445891820161782E-3</c:v>
                </c:pt>
                <c:pt idx="219">
                  <c:v>-1.8378886161656771E-3</c:v>
                </c:pt>
                <c:pt idx="220">
                  <c:v>-1.8345212638796256E-3</c:v>
                </c:pt>
                <c:pt idx="221">
                  <c:v>-1.8311463898636846E-3</c:v>
                </c:pt>
                <c:pt idx="222">
                  <c:v>-1.8277639425725179E-3</c:v>
                </c:pt>
                <c:pt idx="223">
                  <c:v>-1.8209644632113517E-3</c:v>
                </c:pt>
                <c:pt idx="224">
                  <c:v>-1.8141573967186298E-3</c:v>
                </c:pt>
                <c:pt idx="225">
                  <c:v>-1.810736314652818E-3</c:v>
                </c:pt>
                <c:pt idx="226">
                  <c:v>-1.807307351741621E-3</c:v>
                </c:pt>
                <c:pt idx="227">
                  <c:v>-1.8038704569259436E-3</c:v>
                </c:pt>
                <c:pt idx="228">
                  <c:v>-1.796961123479513E-3</c:v>
                </c:pt>
                <c:pt idx="229">
                  <c:v>-1.790042530790592E-3</c:v>
                </c:pt>
                <c:pt idx="230">
                  <c:v>-1.7865652063515252E-3</c:v>
                </c:pt>
                <c:pt idx="231">
                  <c:v>-1.7830796421134311E-3</c:v>
                </c:pt>
                <c:pt idx="232">
                  <c:v>-1.7795857870171784E-3</c:v>
                </c:pt>
                <c:pt idx="233">
                  <c:v>-1.7725615753827449E-3</c:v>
                </c:pt>
                <c:pt idx="234">
                  <c:v>-1.7675348625925797E-3</c:v>
                </c:pt>
                <c:pt idx="235">
                  <c:v>-1.7677787525599608E-3</c:v>
                </c:pt>
                <c:pt idx="236">
                  <c:v>-1.767655231362986E-3</c:v>
                </c:pt>
                <c:pt idx="237">
                  <c:v>-1.7671596192718774E-3</c:v>
                </c:pt>
                <c:pt idx="238">
                  <c:v>-1.7648961594128858E-3</c:v>
                </c:pt>
                <c:pt idx="239">
                  <c:v>-1.7613626673688111E-3</c:v>
                </c:pt>
                <c:pt idx="240">
                  <c:v>-1.7589364053435357E-3</c:v>
                </c:pt>
                <c:pt idx="241">
                  <c:v>-1.756109974074642E-3</c:v>
                </c:pt>
                <c:pt idx="242">
                  <c:v>-1.7528786941383219E-3</c:v>
                </c:pt>
                <c:pt idx="243">
                  <c:v>-1.7450348972327626E-3</c:v>
                </c:pt>
                <c:pt idx="244">
                  <c:v>-1.7358114934620508E-3</c:v>
                </c:pt>
                <c:pt idx="245">
                  <c:v>-1.7304857746703436E-3</c:v>
                </c:pt>
                <c:pt idx="246">
                  <c:v>-1.724727128899602E-3</c:v>
                </c:pt>
                <c:pt idx="247">
                  <c:v>-1.7185308766217023E-3</c:v>
                </c:pt>
                <c:pt idx="248">
                  <c:v>-1.7046483237589394E-3</c:v>
                </c:pt>
                <c:pt idx="249">
                  <c:v>-1.6892762076897501E-3</c:v>
                </c:pt>
                <c:pt idx="250">
                  <c:v>-1.6808217271440844E-3</c:v>
                </c:pt>
                <c:pt idx="251">
                  <c:v>-1.6719015616238593E-3</c:v>
                </c:pt>
                <c:pt idx="252">
                  <c:v>-1.641800986085363E-3</c:v>
                </c:pt>
                <c:pt idx="253">
                  <c:v>-1.6083391246350966E-3</c:v>
                </c:pt>
                <c:pt idx="254">
                  <c:v>-1.5960281336804293E-3</c:v>
                </c:pt>
                <c:pt idx="255">
                  <c:v>-1.5798903188911177E-3</c:v>
                </c:pt>
                <c:pt idx="256">
                  <c:v>-1.5428589723113404E-3</c:v>
                </c:pt>
                <c:pt idx="257">
                  <c:v>-1.5086782072687712E-3</c:v>
                </c:pt>
                <c:pt idx="258">
                  <c:v>-1.4930294699350864E-3</c:v>
                </c:pt>
                <c:pt idx="259">
                  <c:v>-1.4782633581470689E-3</c:v>
                </c:pt>
                <c:pt idx="260">
                  <c:v>-1.4643903264379727E-3</c:v>
                </c:pt>
                <c:pt idx="261">
                  <c:v>-1.4396677915028209E-3</c:v>
                </c:pt>
                <c:pt idx="262">
                  <c:v>-1.4180380932944216E-3</c:v>
                </c:pt>
                <c:pt idx="263">
                  <c:v>-1.4087872813995381E-3</c:v>
                </c:pt>
                <c:pt idx="264">
                  <c:v>-1.4004922773688936E-3</c:v>
                </c:pt>
                <c:pt idx="265">
                  <c:v>-1.3931635357369572E-3</c:v>
                </c:pt>
                <c:pt idx="266">
                  <c:v>-1.3817739688003492E-3</c:v>
                </c:pt>
                <c:pt idx="267">
                  <c:v>-1.3737202842098602E-3</c:v>
                </c:pt>
                <c:pt idx="268">
                  <c:v>-1.371379672823764E-3</c:v>
                </c:pt>
                <c:pt idx="269">
                  <c:v>-1.3700680513871405E-3</c:v>
                </c:pt>
                <c:pt idx="270">
                  <c:v>-1.3697958740034705E-3</c:v>
                </c:pt>
                <c:pt idx="271">
                  <c:v>-1.3727634434401222E-3</c:v>
                </c:pt>
                <c:pt idx="272">
                  <c:v>-1.3818490132829506E-3</c:v>
                </c:pt>
                <c:pt idx="273">
                  <c:v>-1.3905765930337082E-3</c:v>
                </c:pt>
                <c:pt idx="274">
                  <c:v>-1.3978732519535123E-3</c:v>
                </c:pt>
                <c:pt idx="275">
                  <c:v>-1.4162220993580621E-3</c:v>
                </c:pt>
                <c:pt idx="276">
                  <c:v>-1.435729592831026E-3</c:v>
                </c:pt>
                <c:pt idx="277">
                  <c:v>-1.4422242733494125E-3</c:v>
                </c:pt>
                <c:pt idx="278">
                  <c:v>-1.4480952807915007E-3</c:v>
                </c:pt>
                <c:pt idx="279">
                  <c:v>-1.4533356538836755E-3</c:v>
                </c:pt>
                <c:pt idx="280">
                  <c:v>-1.4616736223867543E-3</c:v>
                </c:pt>
                <c:pt idx="281">
                  <c:v>-1.4678515654061128E-3</c:v>
                </c:pt>
                <c:pt idx="282">
                  <c:v>-1.4698343397374814E-3</c:v>
                </c:pt>
                <c:pt idx="283">
                  <c:v>-1.4711447091936424E-3</c:v>
                </c:pt>
                <c:pt idx="284">
                  <c:v>-1.471775712131795E-3</c:v>
                </c:pt>
                <c:pt idx="285">
                  <c:v>-1.4707324278351855E-3</c:v>
                </c:pt>
                <c:pt idx="286">
                  <c:v>-1.4673668234752501E-3</c:v>
                </c:pt>
                <c:pt idx="287">
                  <c:v>-1.4644965675340239E-3</c:v>
                </c:pt>
                <c:pt idx="288">
                  <c:v>-1.4609051747283685E-3</c:v>
                </c:pt>
                <c:pt idx="289">
                  <c:v>-1.4565856831147083E-3</c:v>
                </c:pt>
                <c:pt idx="290">
                  <c:v>-1.4454791710811796E-3</c:v>
                </c:pt>
                <c:pt idx="291">
                  <c:v>-1.4318874945634232E-3</c:v>
                </c:pt>
                <c:pt idx="292">
                  <c:v>-1.4238230829861599E-3</c:v>
                </c:pt>
                <c:pt idx="293">
                  <c:v>-1.4149888021927192E-3</c:v>
                </c:pt>
                <c:pt idx="294">
                  <c:v>-1.4053776901683443E-3</c:v>
                </c:pt>
                <c:pt idx="295">
                  <c:v>-1.3835259762120333E-3</c:v>
                </c:pt>
                <c:pt idx="296">
                  <c:v>-1.3590256956283399E-3</c:v>
                </c:pt>
                <c:pt idx="297">
                  <c:v>-1.3488301892605791E-3</c:v>
                </c:pt>
                <c:pt idx="298">
                  <c:v>-1.3417804270082696E-3</c:v>
                </c:pt>
                <c:pt idx="299">
                  <c:v>-1.3347508674717077E-3</c:v>
                </c:pt>
                <c:pt idx="300">
                  <c:v>-1.3207563700831019E-3</c:v>
                </c:pt>
                <c:pt idx="301">
                  <c:v>-1.3068428893138677E-3</c:v>
                </c:pt>
                <c:pt idx="302">
                  <c:v>-1.2999205173718882E-3</c:v>
                </c:pt>
                <c:pt idx="303">
                  <c:v>-1.2930208175416628E-3</c:v>
                </c:pt>
                <c:pt idx="304">
                  <c:v>-1.2861442012137853E-3</c:v>
                </c:pt>
                <c:pt idx="305">
                  <c:v>-1.272465535638772E-3</c:v>
                </c:pt>
                <c:pt idx="306">
                  <c:v>-1.2588768028728135E-3</c:v>
                </c:pt>
                <c:pt idx="307">
                  <c:v>-1.2521217776729826E-3</c:v>
                </c:pt>
                <c:pt idx="308">
                  <c:v>-1.245392305211666E-3</c:v>
                </c:pt>
                <c:pt idx="309">
                  <c:v>-1.2386887970419109E-3</c:v>
                </c:pt>
                <c:pt idx="310">
                  <c:v>-1.2253662725467916E-3</c:v>
                </c:pt>
                <c:pt idx="311">
                  <c:v>-1.2121426385843083E-3</c:v>
                </c:pt>
                <c:pt idx="312">
                  <c:v>-1.2055751250076899E-3</c:v>
                </c:pt>
                <c:pt idx="313">
                  <c:v>-1.1990360450419351E-3</c:v>
                </c:pt>
                <c:pt idx="314">
                  <c:v>-1.1925258100783335E-3</c:v>
                </c:pt>
                <c:pt idx="315">
                  <c:v>-1.179599735687281E-3</c:v>
                </c:pt>
                <c:pt idx="316">
                  <c:v>-1.1667815511525548E-3</c:v>
                </c:pt>
                <c:pt idx="317">
                  <c:v>-1.1604217144209467E-3</c:v>
                </c:pt>
                <c:pt idx="318">
                  <c:v>-1.1540931918506117E-3</c:v>
                </c:pt>
                <c:pt idx="319">
                  <c:v>-1.1459612900987612E-3</c:v>
                </c:pt>
                <c:pt idx="320">
                  <c:v>-1.126743983639131E-3</c:v>
                </c:pt>
                <c:pt idx="321">
                  <c:v>-1.1084181193351853E-3</c:v>
                </c:pt>
                <c:pt idx="322">
                  <c:v>-1.0997022096995116E-3</c:v>
                </c:pt>
                <c:pt idx="323">
                  <c:v>-1.0912594683129661E-3</c:v>
                </c:pt>
                <c:pt idx="324">
                  <c:v>-1.0830925025378866E-3</c:v>
                </c:pt>
                <c:pt idx="325">
                  <c:v>-1.0676877374136734E-3</c:v>
                </c:pt>
                <c:pt idx="326">
                  <c:v>-1.0532345453644603E-3</c:v>
                </c:pt>
                <c:pt idx="327">
                  <c:v>-1.0464855699172846E-3</c:v>
                </c:pt>
                <c:pt idx="328">
                  <c:v>-1.040028014805234E-3</c:v>
                </c:pt>
                <c:pt idx="329">
                  <c:v>-1.0338644877896006E-3</c:v>
                </c:pt>
                <c:pt idx="330">
                  <c:v>-1.0225276994172089E-3</c:v>
                </c:pt>
                <c:pt idx="331">
                  <c:v>-1.0122028078555576E-3</c:v>
                </c:pt>
                <c:pt idx="332">
                  <c:v>-1.0075485324348243E-3</c:v>
                </c:pt>
                <c:pt idx="333">
                  <c:v>-1.0032039296283594E-3</c:v>
                </c:pt>
                <c:pt idx="334">
                  <c:v>-9.9917160702704135E-4</c:v>
                </c:pt>
                <c:pt idx="335">
                  <c:v>-9.9215823615731303E-4</c:v>
                </c:pt>
                <c:pt idx="336">
                  <c:v>-9.8621726768657555E-4</c:v>
                </c:pt>
                <c:pt idx="337">
                  <c:v>-9.8378545781767097E-4</c:v>
                </c:pt>
                <c:pt idx="338">
                  <c:v>-9.8168157310164371E-4</c:v>
                </c:pt>
                <c:pt idx="339">
                  <c:v>-9.7990822055155145E-4</c:v>
                </c:pt>
                <c:pt idx="340">
                  <c:v>-9.7747370988331811E-4</c:v>
                </c:pt>
                <c:pt idx="341">
                  <c:v>-9.745386732854421E-4</c:v>
                </c:pt>
                <c:pt idx="342">
                  <c:v>-9.7094649595855806E-4</c:v>
                </c:pt>
                <c:pt idx="343">
                  <c:v>-9.6733332517308325E-4</c:v>
                </c:pt>
                <c:pt idx="344">
                  <c:v>-9.6369896252752321E-4</c:v>
                </c:pt>
                <c:pt idx="345">
                  <c:v>-9.5635610073404795E-4</c:v>
                </c:pt>
                <c:pt idx="346">
                  <c:v>-9.4894562847451069E-4</c:v>
                </c:pt>
                <c:pt idx="347">
                  <c:v>-9.4520233269352477E-4</c:v>
                </c:pt>
                <c:pt idx="348">
                  <c:v>-9.4143665561554225E-4</c:v>
                </c:pt>
                <c:pt idx="349">
                  <c:v>-9.3764839867680936E-4</c:v>
                </c:pt>
                <c:pt idx="350">
                  <c:v>-9.2999325845169695E-4</c:v>
                </c:pt>
                <c:pt idx="351">
                  <c:v>-9.2226560889989027E-4</c:v>
                </c:pt>
                <c:pt idx="352">
                  <c:v>-9.1836147954925992E-4</c:v>
                </c:pt>
                <c:pt idx="353">
                  <c:v>-9.1443358073783974E-4</c:v>
                </c:pt>
                <c:pt idx="354">
                  <c:v>-9.1048171455006483E-4</c:v>
                </c:pt>
                <c:pt idx="355">
                  <c:v>-9.024948670598176E-4</c:v>
                </c:pt>
                <c:pt idx="356">
                  <c:v>-8.9443060791662967E-4</c:v>
                </c:pt>
                <c:pt idx="357">
                  <c:v>-8.9035592971004182E-4</c:v>
                </c:pt>
                <c:pt idx="358">
                  <c:v>-8.8625609420176518E-4</c:v>
                </c:pt>
                <c:pt idx="359">
                  <c:v>-8.8213090323290575E-4</c:v>
                </c:pt>
                <c:pt idx="360">
                  <c:v>-8.7379291976397405E-4</c:v>
                </c:pt>
                <c:pt idx="361">
                  <c:v>-8.6537261906033316E-4</c:v>
                </c:pt>
                <c:pt idx="362">
                  <c:v>-8.611176766211325E-4</c:v>
                </c:pt>
                <c:pt idx="363">
                  <c:v>-8.5990061903293757E-4</c:v>
                </c:pt>
                <c:pt idx="364">
                  <c:v>-8.613569504529251E-4</c:v>
                </c:pt>
                <c:pt idx="365">
                  <c:v>-8.6233737803611838E-4</c:v>
                </c:pt>
                <c:pt idx="366">
                  <c:v>-8.6136840240044331E-4</c:v>
                </c:pt>
                <c:pt idx="367">
                  <c:v>-8.598945167630238E-4</c:v>
                </c:pt>
                <c:pt idx="368">
                  <c:v>-8.5782061962785513E-4</c:v>
                </c:pt>
                <c:pt idx="369">
                  <c:v>-8.5514205513060508E-4</c:v>
                </c:pt>
                <c:pt idx="370">
                  <c:v>-8.4774411827382909E-4</c:v>
                </c:pt>
                <c:pt idx="371">
                  <c:v>-8.3828800050091514E-4</c:v>
                </c:pt>
                <c:pt idx="372">
                  <c:v>-8.325162577621436E-4</c:v>
                </c:pt>
                <c:pt idx="373">
                  <c:v>-8.2611191096074524E-4</c:v>
                </c:pt>
                <c:pt idx="374">
                  <c:v>-8.1907030434741584E-4</c:v>
                </c:pt>
                <c:pt idx="375">
                  <c:v>-8.028378453970251E-4</c:v>
                </c:pt>
                <c:pt idx="376">
                  <c:v>-7.8443815780079743E-4</c:v>
                </c:pt>
                <c:pt idx="377">
                  <c:v>-7.7414041084314324E-4</c:v>
                </c:pt>
                <c:pt idx="378">
                  <c:v>-7.6317746739123452E-4</c:v>
                </c:pt>
                <c:pt idx="379">
                  <c:v>-7.5154467164076626E-4</c:v>
                </c:pt>
                <c:pt idx="380">
                  <c:v>-7.2602151430302105E-4</c:v>
                </c:pt>
                <c:pt idx="381">
                  <c:v>-6.9822184253826003E-4</c:v>
                </c:pt>
                <c:pt idx="382">
                  <c:v>-6.8316994322521198E-4</c:v>
                </c:pt>
                <c:pt idx="383">
                  <c:v>-6.6742025490065674E-4</c:v>
                </c:pt>
                <c:pt idx="384">
                  <c:v>-6.5096812137275942E-4</c:v>
                </c:pt>
                <c:pt idx="385">
                  <c:v>-6.0856477141362267E-4</c:v>
                </c:pt>
                <c:pt idx="386">
                  <c:v>-5.6617695612892868E-4</c:v>
                </c:pt>
                <c:pt idx="387">
                  <c:v>-5.4679130109417848E-4</c:v>
                </c:pt>
                <c:pt idx="388">
                  <c:v>-5.2850360809990457E-4</c:v>
                </c:pt>
                <c:pt idx="389">
                  <c:v>-5.1132234784238969E-4</c:v>
                </c:pt>
                <c:pt idx="390">
                  <c:v>-4.8068965805987804E-4</c:v>
                </c:pt>
                <c:pt idx="391">
                  <c:v>-4.5383105131478394E-4</c:v>
                </c:pt>
                <c:pt idx="392">
                  <c:v>-4.4230901709050327E-4</c:v>
                </c:pt>
                <c:pt idx="393">
                  <c:v>-4.3194424038158689E-4</c:v>
                </c:pt>
                <c:pt idx="394">
                  <c:v>-4.2274519199867117E-4</c:v>
                </c:pt>
                <c:pt idx="395">
                  <c:v>-4.0827475276707901E-4</c:v>
                </c:pt>
                <c:pt idx="396">
                  <c:v>-3.9777569494072032E-4</c:v>
                </c:pt>
                <c:pt idx="397">
                  <c:v>-3.9453234831322799E-4</c:v>
                </c:pt>
                <c:pt idx="398">
                  <c:v>-3.9250555434438569E-4</c:v>
                </c:pt>
                <c:pt idx="399">
                  <c:v>-3.9170378336544426E-4</c:v>
                </c:pt>
                <c:pt idx="400">
                  <c:v>-3.9422557945009576E-4</c:v>
                </c:pt>
                <c:pt idx="401">
                  <c:v>-4.0091634377940313E-4</c:v>
                </c:pt>
                <c:pt idx="402">
                  <c:v>-4.0636674816604606E-4</c:v>
                </c:pt>
                <c:pt idx="403">
                  <c:v>-4.13092999347788E-4</c:v>
                </c:pt>
                <c:pt idx="404">
                  <c:v>-4.2110356787814504E-4</c:v>
                </c:pt>
                <c:pt idx="405">
                  <c:v>-4.4144758203289684E-4</c:v>
                </c:pt>
                <c:pt idx="406">
                  <c:v>-4.6369769612796533E-4</c:v>
                </c:pt>
                <c:pt idx="407">
                  <c:v>-4.7190022062423788E-4</c:v>
                </c:pt>
                <c:pt idx="408">
                  <c:v>-4.7927409774173345E-4</c:v>
                </c:pt>
                <c:pt idx="409">
                  <c:v>-4.8581320147093112E-4</c:v>
                </c:pt>
                <c:pt idx="410">
                  <c:v>-4.9607752664648796E-4</c:v>
                </c:pt>
                <c:pt idx="411">
                  <c:v>-5.0349936194015929E-4</c:v>
                </c:pt>
                <c:pt idx="412">
                  <c:v>-5.0577270812587742E-4</c:v>
                </c:pt>
                <c:pt idx="413">
                  <c:v>-5.0717452463531121E-4</c:v>
                </c:pt>
                <c:pt idx="414">
                  <c:v>-5.0769868554140544E-4</c:v>
                </c:pt>
                <c:pt idx="415">
                  <c:v>-5.0579015676955089E-4</c:v>
                </c:pt>
                <c:pt idx="416">
                  <c:v>-5.0089624976991495E-4</c:v>
                </c:pt>
                <c:pt idx="417">
                  <c:v>-4.969402406299157E-4</c:v>
                </c:pt>
                <c:pt idx="418">
                  <c:v>-4.9206981915912544E-4</c:v>
                </c:pt>
                <c:pt idx="419">
                  <c:v>-4.8627885933647745E-4</c:v>
                </c:pt>
                <c:pt idx="420">
                  <c:v>-4.7159723821521766E-4</c:v>
                </c:pt>
                <c:pt idx="421">
                  <c:v>-4.5378711299337072E-4</c:v>
                </c:pt>
                <c:pt idx="422">
                  <c:v>-4.4330156911310734E-4</c:v>
                </c:pt>
                <c:pt idx="423">
                  <c:v>-4.3185872978773358E-4</c:v>
                </c:pt>
                <c:pt idx="424">
                  <c:v>-4.1945246913021835E-4</c:v>
                </c:pt>
                <c:pt idx="425">
                  <c:v>-3.9139749238985988E-4</c:v>
                </c:pt>
                <c:pt idx="426">
                  <c:v>-3.6007068795230709E-4</c:v>
                </c:pt>
                <c:pt idx="427">
                  <c:v>-3.4275542718857052E-4</c:v>
                </c:pt>
                <c:pt idx="428">
                  <c:v>-3.2659655212267084E-4</c:v>
                </c:pt>
                <c:pt idx="429">
                  <c:v>-3.1256321858456052E-4</c:v>
                </c:pt>
                <c:pt idx="430">
                  <c:v>-2.8602695596656176E-4</c:v>
                </c:pt>
                <c:pt idx="431">
                  <c:v>-2.6103817994920647E-4</c:v>
                </c:pt>
                <c:pt idx="432">
                  <c:v>-2.4932540419716153E-4</c:v>
                </c:pt>
                <c:pt idx="433">
                  <c:v>-2.3808658604998091E-4</c:v>
                </c:pt>
                <c:pt idx="434">
                  <c:v>-2.2732500731714159E-4</c:v>
                </c:pt>
                <c:pt idx="435">
                  <c:v>-2.0740894043147474E-4</c:v>
                </c:pt>
                <c:pt idx="436">
                  <c:v>-1.8911672731425713E-4</c:v>
                </c:pt>
                <c:pt idx="437">
                  <c:v>-1.8079057584970772E-4</c:v>
                </c:pt>
                <c:pt idx="438">
                  <c:v>-1.7296135580701185E-4</c:v>
                </c:pt>
                <c:pt idx="439">
                  <c:v>-1.6563234905419424E-4</c:v>
                </c:pt>
                <c:pt idx="440">
                  <c:v>-1.5265805956960913E-4</c:v>
                </c:pt>
                <c:pt idx="441">
                  <c:v>-1.3677863522533072E-4</c:v>
                </c:pt>
                <c:pt idx="442">
                  <c:v>-1.2861096122737924E-4</c:v>
                </c:pt>
                <c:pt idx="443">
                  <c:v>-1.2290005026283204E-4</c:v>
                </c:pt>
                <c:pt idx="444">
                  <c:v>-1.1843075267757215E-4</c:v>
                </c:pt>
                <c:pt idx="445">
                  <c:v>-1.1736797059954929E-4</c:v>
                </c:pt>
                <c:pt idx="446">
                  <c:v>-1.1738655668803188E-4</c:v>
                </c:pt>
                <c:pt idx="447">
                  <c:v>-1.1926063558128558E-4</c:v>
                </c:pt>
                <c:pt idx="448">
                  <c:v>-1.2150710559548781E-4</c:v>
                </c:pt>
                <c:pt idx="449">
                  <c:v>-1.2077315833897685E-4</c:v>
                </c:pt>
                <c:pt idx="450">
                  <c:v>-1.1974543033737745E-4</c:v>
                </c:pt>
                <c:pt idx="451">
                  <c:v>-1.184219900920158E-4</c:v>
                </c:pt>
                <c:pt idx="452">
                  <c:v>-1.1477970966487897E-4</c:v>
                </c:pt>
                <c:pt idx="453">
                  <c:v>-1.1013248061802096E-4</c:v>
                </c:pt>
                <c:pt idx="454">
                  <c:v>-1.0730150929510942E-4</c:v>
                </c:pt>
                <c:pt idx="455">
                  <c:v>-1.041632376766092E-4</c:v>
                </c:pt>
                <c:pt idx="456">
                  <c:v>-1.0071573441486174E-4</c:v>
                </c:pt>
                <c:pt idx="457">
                  <c:v>-9.2780275364824261E-5</c:v>
                </c:pt>
                <c:pt idx="458">
                  <c:v>-8.3794777759548569E-5</c:v>
                </c:pt>
                <c:pt idx="459">
                  <c:v>-7.8772145843544433E-5</c:v>
                </c:pt>
                <c:pt idx="460">
                  <c:v>-7.3428694161247813E-5</c:v>
                </c:pt>
                <c:pt idx="461">
                  <c:v>-6.7762491271278154E-5</c:v>
                </c:pt>
                <c:pt idx="462">
                  <c:v>-5.5344583201023502E-5</c:v>
                </c:pt>
                <c:pt idx="463">
                  <c:v>-4.183154092649669E-5</c:v>
                </c:pt>
                <c:pt idx="464">
                  <c:v>-3.4522611766993474E-5</c:v>
                </c:pt>
                <c:pt idx="465">
                  <c:v>-2.6879343195751699E-5</c:v>
                </c:pt>
                <c:pt idx="466">
                  <c:v>-1.8899804000185201E-5</c:v>
                </c:pt>
                <c:pt idx="467">
                  <c:v>-1.8101661422487116E-6</c:v>
                </c:pt>
                <c:pt idx="468">
                  <c:v>1.6419687893025646E-5</c:v>
                </c:pt>
                <c:pt idx="469">
                  <c:v>2.5941449875641335E-5</c:v>
                </c:pt>
                <c:pt idx="470">
                  <c:v>3.5217505675758304E-5</c:v>
                </c:pt>
                <c:pt idx="471">
                  <c:v>4.4202327010361906E-5</c:v>
                </c:pt>
                <c:pt idx="472">
                  <c:v>6.1191989088476545E-5</c:v>
                </c:pt>
                <c:pt idx="473">
                  <c:v>7.719243183086866E-5</c:v>
                </c:pt>
                <c:pt idx="474">
                  <c:v>8.4693454446779114E-5</c:v>
                </c:pt>
                <c:pt idx="475">
                  <c:v>9.1892192380819697E-5</c:v>
                </c:pt>
                <c:pt idx="476">
                  <c:v>9.8786803738445033E-5</c:v>
                </c:pt>
                <c:pt idx="477">
                  <c:v>1.1155309702942412E-4</c:v>
                </c:pt>
                <c:pt idx="478">
                  <c:v>1.2328715021795705E-4</c:v>
                </c:pt>
                <c:pt idx="479">
                  <c:v>1.2863350356151937E-4</c:v>
                </c:pt>
                <c:pt idx="480">
                  <c:v>1.3366468028517525E-4</c:v>
                </c:pt>
                <c:pt idx="481">
                  <c:v>1.383788386252537E-4</c:v>
                </c:pt>
                <c:pt idx="482">
                  <c:v>1.467412778489877E-4</c:v>
                </c:pt>
                <c:pt idx="483">
                  <c:v>1.5402845426525352E-4</c:v>
                </c:pt>
                <c:pt idx="484">
                  <c:v>1.5712989541909558E-4</c:v>
                </c:pt>
                <c:pt idx="485">
                  <c:v>1.599032678821664E-4</c:v>
                </c:pt>
                <c:pt idx="486">
                  <c:v>1.623467302258486E-4</c:v>
                </c:pt>
                <c:pt idx="487">
                  <c:v>1.6612482140142287E-4</c:v>
                </c:pt>
                <c:pt idx="488">
                  <c:v>1.6878464377498005E-4</c:v>
                </c:pt>
                <c:pt idx="489">
                  <c:v>1.6913934193558283E-4</c:v>
                </c:pt>
                <c:pt idx="490">
                  <c:v>1.6922615944042576E-4</c:v>
                </c:pt>
                <c:pt idx="491">
                  <c:v>1.697002938339003E-4</c:v>
                </c:pt>
                <c:pt idx="492">
                  <c:v>1.7195127410150866E-4</c:v>
                </c:pt>
                <c:pt idx="493">
                  <c:v>1.7551629735396444E-4</c:v>
                </c:pt>
                <c:pt idx="494">
                  <c:v>1.7796173938297927E-4</c:v>
                </c:pt>
                <c:pt idx="495">
                  <c:v>1.8080838759598289E-4</c:v>
                </c:pt>
                <c:pt idx="496">
                  <c:v>1.8405855689847944E-4</c:v>
                </c:pt>
                <c:pt idx="497">
                  <c:v>1.9191564160826212E-4</c:v>
                </c:pt>
                <c:pt idx="498">
                  <c:v>2.011407441051623E-4</c:v>
                </c:pt>
                <c:pt idx="499">
                  <c:v>2.0644324294381548E-4</c:v>
                </c:pt>
                <c:pt idx="500">
                  <c:v>2.1216315236625085E-4</c:v>
                </c:pt>
                <c:pt idx="501">
                  <c:v>2.1830278746097284E-4</c:v>
                </c:pt>
                <c:pt idx="502">
                  <c:v>2.3199286475541629E-4</c:v>
                </c:pt>
                <c:pt idx="503">
                  <c:v>2.4710488166409145E-4</c:v>
                </c:pt>
                <c:pt idx="504">
                  <c:v>2.5537786844129109E-4</c:v>
                </c:pt>
                <c:pt idx="505">
                  <c:v>2.6408447031564357E-4</c:v>
                </c:pt>
                <c:pt idx="506">
                  <c:v>2.7322700215602337E-4</c:v>
                </c:pt>
                <c:pt idx="507">
                  <c:v>2.9297697602160346E-4</c:v>
                </c:pt>
                <c:pt idx="508">
                  <c:v>3.1420272927514036E-4</c:v>
                </c:pt>
                <c:pt idx="509">
                  <c:v>3.2555963548369334E-4</c:v>
                </c:pt>
                <c:pt idx="510">
                  <c:v>3.3736636147538334E-4</c:v>
                </c:pt>
                <c:pt idx="511">
                  <c:v>3.4962522202372666E-4</c:v>
                </c:pt>
                <c:pt idx="512">
                  <c:v>3.6373362631666984E-4</c:v>
                </c:pt>
                <c:pt idx="513">
                  <c:v>3.7418644670384263E-4</c:v>
                </c:pt>
                <c:pt idx="514">
                  <c:v>3.7942356659045889E-4</c:v>
                </c:pt>
                <c:pt idx="515">
                  <c:v>3.8466704455939913E-4</c:v>
                </c:pt>
                <c:pt idx="516">
                  <c:v>3.8991690784281993E-4</c:v>
                </c:pt>
                <c:pt idx="517">
                  <c:v>4.0043849493862961E-4</c:v>
                </c:pt>
                <c:pt idx="518">
                  <c:v>4.1098076111492063E-4</c:v>
                </c:pt>
                <c:pt idx="519">
                  <c:v>4.1626296099310885E-4</c:v>
                </c:pt>
                <c:pt idx="520">
                  <c:v>4.2155171002455276E-4</c:v>
                </c:pt>
                <c:pt idx="521">
                  <c:v>4.3746523296144067E-4</c:v>
                </c:pt>
                <c:pt idx="522">
                  <c:v>4.5342326812046311E-4</c:v>
                </c:pt>
                <c:pt idx="523">
                  <c:v>4.5875862672476987E-4</c:v>
                </c:pt>
                <c:pt idx="524">
                  <c:v>4.6410075294775732E-4</c:v>
                </c:pt>
                <c:pt idx="525">
                  <c:v>4.748083187680545E-4</c:v>
                </c:pt>
                <c:pt idx="526">
                  <c:v>4.8553748162906402E-4</c:v>
                </c:pt>
                <c:pt idx="527">
                  <c:v>4.9360584304785509E-4</c:v>
                </c:pt>
                <c:pt idx="528">
                  <c:v>5.0168742755012064E-4</c:v>
                </c:pt>
                <c:pt idx="529">
                  <c:v>5.1249201035702212E-4</c:v>
                </c:pt>
                <c:pt idx="530">
                  <c:v>5.2331862356902741E-4</c:v>
                </c:pt>
                <c:pt idx="531">
                  <c:v>5.287440929889625E-4</c:v>
                </c:pt>
                <c:pt idx="532">
                  <c:v>5.3417668518133195E-4</c:v>
                </c:pt>
                <c:pt idx="533">
                  <c:v>5.3961642745944927E-4</c:v>
                </c:pt>
                <c:pt idx="534">
                  <c:v>5.5052071268375617E-4</c:v>
                </c:pt>
                <c:pt idx="535">
                  <c:v>5.6144744406051912E-4</c:v>
                </c:pt>
                <c:pt idx="536">
                  <c:v>5.6692334650774458E-4</c:v>
                </c:pt>
                <c:pt idx="537">
                  <c:v>5.7240656308277802E-4</c:v>
                </c:pt>
                <c:pt idx="538">
                  <c:v>5.7789712081529902E-4</c:v>
                </c:pt>
                <c:pt idx="539">
                  <c:v>5.8890379396366304E-4</c:v>
                </c:pt>
                <c:pt idx="540">
                  <c:v>5.9993331092451983E-4</c:v>
                </c:pt>
                <c:pt idx="541">
                  <c:v>6.0546098483365575E-4</c:v>
                </c:pt>
                <c:pt idx="542">
                  <c:v>6.1099616386146784E-4</c:v>
                </c:pt>
                <c:pt idx="543">
                  <c:v>6.1653887540237453E-4</c:v>
                </c:pt>
                <c:pt idx="544">
                  <c:v>6.2765062245538465E-4</c:v>
                </c:pt>
                <c:pt idx="545">
                  <c:v>6.3878559227563457E-4</c:v>
                </c:pt>
                <c:pt idx="546">
                  <c:v>6.4436637583959973E-4</c:v>
                </c:pt>
                <c:pt idx="547">
                  <c:v>6.4995485571593312E-4</c:v>
                </c:pt>
                <c:pt idx="548">
                  <c:v>6.5555105925855974E-4</c:v>
                </c:pt>
                <c:pt idx="549">
                  <c:v>6.6677056640732037E-4</c:v>
                </c:pt>
                <c:pt idx="550">
                  <c:v>6.7801365607652252E-4</c:v>
                </c:pt>
                <c:pt idx="551">
                  <c:v>6.8364888761127042E-4</c:v>
                </c:pt>
                <c:pt idx="552">
                  <c:v>6.8929200665229003E-4</c:v>
                </c:pt>
                <c:pt idx="553">
                  <c:v>6.9494304043196729E-4</c:v>
                </c:pt>
                <c:pt idx="554">
                  <c:v>7.0627299407170167E-4</c:v>
                </c:pt>
                <c:pt idx="555">
                  <c:v>7.1762687034070377E-4</c:v>
                </c:pt>
                <c:pt idx="556">
                  <c:v>7.2331788808263381E-4</c:v>
                </c:pt>
                <c:pt idx="557">
                  <c:v>7.290169845249547E-4</c:v>
                </c:pt>
                <c:pt idx="558">
                  <c:v>7.3472418694060684E-4</c:v>
                </c:pt>
                <c:pt idx="559">
                  <c:v>7.4616727373219018E-4</c:v>
                </c:pt>
                <c:pt idx="560">
                  <c:v>7.5763460305170751E-4</c:v>
                </c:pt>
                <c:pt idx="561">
                  <c:v>7.6338274527926349E-4</c:v>
                </c:pt>
                <c:pt idx="562">
                  <c:v>7.6913915744207257E-4</c:v>
                </c:pt>
                <c:pt idx="563">
                  <c:v>7.7490386661048982E-4</c:v>
                </c:pt>
                <c:pt idx="564">
                  <c:v>7.8646277374499703E-4</c:v>
                </c:pt>
                <c:pt idx="565">
                  <c:v>7.9804622220379633E-4</c:v>
                </c:pt>
                <c:pt idx="566">
                  <c:v>8.0385282719697203E-4</c:v>
                </c:pt>
                <c:pt idx="567">
                  <c:v>8.0966789327943981E-4</c:v>
                </c:pt>
                <c:pt idx="568">
                  <c:v>8.1549144776472732E-4</c:v>
                </c:pt>
                <c:pt idx="569">
                  <c:v>8.2716886240441511E-4</c:v>
                </c:pt>
                <c:pt idx="570">
                  <c:v>8.3887109576164724E-4</c:v>
                </c:pt>
                <c:pt idx="571">
                  <c:v>8.4473750188306215E-4</c:v>
                </c:pt>
                <c:pt idx="572">
                  <c:v>8.5061256020751346E-4</c:v>
                </c:pt>
                <c:pt idx="573">
                  <c:v>8.5649629812960823E-4</c:v>
                </c:pt>
                <c:pt idx="574">
                  <c:v>8.6829490802449081E-4</c:v>
                </c:pt>
                <c:pt idx="575">
                  <c:v>8.8011859182265462E-4</c:v>
                </c:pt>
                <c:pt idx="576">
                  <c:v>8.86046137314969E-4</c:v>
                </c:pt>
                <c:pt idx="577">
                  <c:v>8.9198252624586604E-4</c:v>
                </c:pt>
                <c:pt idx="578">
                  <c:v>8.9792778584789313E-4</c:v>
                </c:pt>
                <c:pt idx="579">
                  <c:v>9.0985027898018783E-4</c:v>
                </c:pt>
                <c:pt idx="580">
                  <c:v>9.2179807845505228E-4</c:v>
                </c:pt>
                <c:pt idx="581">
                  <c:v>9.2778810152204308E-4</c:v>
                </c:pt>
                <c:pt idx="582">
                  <c:v>9.3378715926340026E-4</c:v>
                </c:pt>
                <c:pt idx="583">
                  <c:v>9.3979527903327521E-4</c:v>
                </c:pt>
                <c:pt idx="584">
                  <c:v>9.5184434362699337E-4</c:v>
                </c:pt>
                <c:pt idx="585">
                  <c:v>9.6391892345499132E-4</c:v>
                </c:pt>
                <c:pt idx="586">
                  <c:v>9.6997276258577213E-4</c:v>
                </c:pt>
                <c:pt idx="587">
                  <c:v>9.7603582750537465E-4</c:v>
                </c:pt>
                <c:pt idx="588">
                  <c:v>9.8210814556798473E-4</c:v>
                </c:pt>
                <c:pt idx="589">
                  <c:v>9.9428647035561778E-4</c:v>
                </c:pt>
                <c:pt idx="590">
                  <c:v>1.0064904951572323E-3</c:v>
                </c:pt>
                <c:pt idx="591">
                  <c:v>1.0126094885589585E-3</c:v>
                </c:pt>
                <c:pt idx="592">
                  <c:v>1.0187378988236841E-3</c:v>
                </c:pt>
                <c:pt idx="593">
                  <c:v>1.0248757534677244E-3</c:v>
                </c:pt>
                <c:pt idx="594">
                  <c:v>1.0371860276196939E-3</c:v>
                </c:pt>
                <c:pt idx="595">
                  <c:v>1.0495221614222905E-3</c:v>
                </c:pt>
                <c:pt idx="596">
                  <c:v>1.0557076473443785E-3</c:v>
                </c:pt>
                <c:pt idx="597">
                  <c:v>1.0619027414470353E-3</c:v>
                </c:pt>
                <c:pt idx="598">
                  <c:v>1.0681074709224252E-3</c:v>
                </c:pt>
                <c:pt idx="599">
                  <c:v>1.0805523837878863E-3</c:v>
                </c:pt>
                <c:pt idx="600">
                  <c:v>1.0930232904066124E-3</c:v>
                </c:pt>
                <c:pt idx="601">
                  <c:v>1.0992766070597275E-3</c:v>
                </c:pt>
                <c:pt idx="602">
                  <c:v>1.1055397231707132E-3</c:v>
                </c:pt>
                <c:pt idx="603">
                  <c:v>1.1118126659317709E-3</c:v>
                </c:pt>
                <c:pt idx="604">
                  <c:v>1.1243949073337148E-3</c:v>
                </c:pt>
                <c:pt idx="605">
                  <c:v>1.1370032499954882E-3</c:v>
                </c:pt>
                <c:pt idx="606">
                  <c:v>1.1433257359162894E-3</c:v>
                </c:pt>
                <c:pt idx="607">
                  <c:v>1.1496582122888599E-3</c:v>
                </c:pt>
                <c:pt idx="608">
                  <c:v>1.1560007065485795E-3</c:v>
                </c:pt>
                <c:pt idx="609">
                  <c:v>1.1687229666606756E-3</c:v>
                </c:pt>
                <c:pt idx="610">
                  <c:v>1.181471408492192E-3</c:v>
                </c:pt>
                <c:pt idx="611">
                  <c:v>1.187864401732899E-3</c:v>
                </c:pt>
                <c:pt idx="612">
                  <c:v>1.1942675767032038E-3</c:v>
                </c:pt>
                <c:pt idx="613">
                  <c:v>1.2006809607980017E-3</c:v>
                </c:pt>
                <c:pt idx="614">
                  <c:v>1.2135459303461269E-3</c:v>
                </c:pt>
                <c:pt idx="615">
                  <c:v>1.2264371337267163E-3</c:v>
                </c:pt>
                <c:pt idx="616">
                  <c:v>1.2329019727466597E-3</c:v>
                </c:pt>
                <c:pt idx="617">
                  <c:v>1.2393771846527313E-3</c:v>
                </c:pt>
                <c:pt idx="618">
                  <c:v>1.2458627967993413E-3</c:v>
                </c:pt>
                <c:pt idx="619">
                  <c:v>1.2588731667908355E-3</c:v>
                </c:pt>
                <c:pt idx="620">
                  <c:v>1.2719097939475376E-3</c:v>
                </c:pt>
                <c:pt idx="621">
                  <c:v>1.2784478169648229E-3</c:v>
                </c:pt>
                <c:pt idx="622">
                  <c:v>1.284996404025042E-3</c:v>
                </c:pt>
                <c:pt idx="623">
                  <c:v>1.2915555826447395E-3</c:v>
                </c:pt>
                <c:pt idx="624">
                  <c:v>1.3047140446384936E-3</c:v>
                </c:pt>
                <c:pt idx="625">
                  <c:v>1.3178987570924563E-3</c:v>
                </c:pt>
                <c:pt idx="626">
                  <c:v>1.3245113024487091E-3</c:v>
                </c:pt>
                <c:pt idx="627">
                  <c:v>1.3311346030049841E-3</c:v>
                </c:pt>
                <c:pt idx="628">
                  <c:v>1.3377686862778662E-3</c:v>
                </c:pt>
                <c:pt idx="629">
                  <c:v>1.3510779323037229E-3</c:v>
                </c:pt>
                <c:pt idx="630">
                  <c:v>1.3644133914777539E-3</c:v>
                </c:pt>
                <c:pt idx="631">
                  <c:v>1.3711017972734493E-3</c:v>
                </c:pt>
                <c:pt idx="632">
                  <c:v>1.3778011497507297E-3</c:v>
                </c:pt>
                <c:pt idx="633">
                  <c:v>1.3845114759804638E-3</c:v>
                </c:pt>
                <c:pt idx="634">
                  <c:v>1.3979741984456538E-3</c:v>
                </c:pt>
                <c:pt idx="635">
                  <c:v>1.4114630648664243E-3</c:v>
                </c:pt>
                <c:pt idx="636">
                  <c:v>1.4182286697308694E-3</c:v>
                </c:pt>
                <c:pt idx="637">
                  <c:v>1.4250054122319504E-3</c:v>
                </c:pt>
                <c:pt idx="638">
                  <c:v>1.4317933197242423E-3</c:v>
                </c:pt>
                <c:pt idx="639">
                  <c:v>1.4454122116040189E-3</c:v>
                </c:pt>
                <c:pt idx="640">
                  <c:v>1.4591994783553482E-3</c:v>
                </c:pt>
                <c:pt idx="641">
                  <c:v>1.466318728900259E-3</c:v>
                </c:pt>
                <c:pt idx="642">
                  <c:v>1.4734349229161585E-3</c:v>
                </c:pt>
                <c:pt idx="643">
                  <c:v>1.4805480213380654E-3</c:v>
                </c:pt>
                <c:pt idx="644">
                  <c:v>1.4947698252269644E-3</c:v>
                </c:pt>
                <c:pt idx="645">
                  <c:v>1.5089686764081206E-3</c:v>
                </c:pt>
                <c:pt idx="646">
                  <c:v>1.516065709790994E-3</c:v>
                </c:pt>
                <c:pt idx="647">
                  <c:v>1.5231594127846242E-3</c:v>
                </c:pt>
                <c:pt idx="648">
                  <c:v>1.5302497462024178E-3</c:v>
                </c:pt>
                <c:pt idx="649">
                  <c:v>1.5444255205302496E-3</c:v>
                </c:pt>
                <c:pt idx="650">
                  <c:v>1.5585766020040821E-3</c:v>
                </c:pt>
                <c:pt idx="651">
                  <c:v>1.5656495007566669E-3</c:v>
                </c:pt>
                <c:pt idx="652">
                  <c:v>1.5727187952189637E-3</c:v>
                </c:pt>
                <c:pt idx="653">
                  <c:v>1.5797844460827674E-3</c:v>
                </c:pt>
                <c:pt idx="654">
                  <c:v>1.5939103676952786E-3</c:v>
                </c:pt>
                <c:pt idx="655">
                  <c:v>1.6080098324541771E-3</c:v>
                </c:pt>
                <c:pt idx="656">
                  <c:v>1.6150566789441105E-3</c:v>
                </c:pt>
                <c:pt idx="657">
                  <c:v>1.622099647161378E-3</c:v>
                </c:pt>
                <c:pt idx="658">
                  <c:v>1.6291386981219212E-3</c:v>
                </c:pt>
                <c:pt idx="659">
                  <c:v>1.6432109436248128E-3</c:v>
                </c:pt>
                <c:pt idx="660">
                  <c:v>1.6572549446905727E-3</c:v>
                </c:pt>
                <c:pt idx="661">
                  <c:v>1.6642738214861111E-3</c:v>
                </c:pt>
                <c:pt idx="662">
                  <c:v>1.6712885460263213E-3</c:v>
                </c:pt>
                <c:pt idx="663">
                  <c:v>1.6782990792460577E-3</c:v>
                </c:pt>
                <c:pt idx="664">
                  <c:v>1.6923138251391744E-3</c:v>
                </c:pt>
                <c:pt idx="665">
                  <c:v>1.7062985159962145E-3</c:v>
                </c:pt>
                <c:pt idx="666">
                  <c:v>1.7132875054204945E-3</c:v>
                </c:pt>
                <c:pt idx="667">
                  <c:v>1.7202720687685968E-3</c:v>
                </c:pt>
                <c:pt idx="668">
                  <c:v>1.7272521668537653E-3</c:v>
                </c:pt>
                <c:pt idx="669">
                  <c:v>1.7412055890712228E-3</c:v>
                </c:pt>
                <c:pt idx="670">
                  <c:v>1.7551271233565942E-3</c:v>
                </c:pt>
                <c:pt idx="671">
                  <c:v>1.7620843080144591E-3</c:v>
                </c:pt>
                <c:pt idx="672">
                  <c:v>1.769036792450831E-3</c:v>
                </c:pt>
                <c:pt idx="673">
                  <c:v>1.775984537843626E-3</c:v>
                </c:pt>
                <c:pt idx="674">
                  <c:v>1.7898728122532992E-3</c:v>
                </c:pt>
                <c:pt idx="675">
                  <c:v>1.8037273440272327E-3</c:v>
                </c:pt>
                <c:pt idx="676">
                  <c:v>1.8106508061974025E-3</c:v>
                </c:pt>
                <c:pt idx="677">
                  <c:v>1.8175692942841539E-3</c:v>
                </c:pt>
                <c:pt idx="678">
                  <c:v>1.8244827692627471E-3</c:v>
                </c:pt>
                <c:pt idx="679">
                  <c:v>1.8383020714366565E-3</c:v>
                </c:pt>
                <c:pt idx="680">
                  <c:v>1.8520857549665121E-3</c:v>
                </c:pt>
                <c:pt idx="681">
                  <c:v>1.8589735771284135E-3</c:v>
                </c:pt>
                <c:pt idx="682">
                  <c:v>1.8658561513447006E-3</c:v>
                </c:pt>
                <c:pt idx="683">
                  <c:v>1.8727334384690244E-3</c:v>
                </c:pt>
                <c:pt idx="684">
                  <c:v>1.8864799434000375E-3</c:v>
                </c:pt>
                <c:pt idx="685">
                  <c:v>1.9001889332816084E-3</c:v>
                </c:pt>
                <c:pt idx="686">
                  <c:v>1.9070391979127833E-3</c:v>
                </c:pt>
                <c:pt idx="687">
                  <c:v>1.9138839406143101E-3</c:v>
                </c:pt>
                <c:pt idx="688">
                  <c:v>1.9207231223613724E-3</c:v>
                </c:pt>
                <c:pt idx="689">
                  <c:v>1.9343930048826715E-3</c:v>
                </c:pt>
                <c:pt idx="690">
                  <c:v>1.9480234560665807E-3</c:v>
                </c:pt>
                <c:pt idx="691">
                  <c:v>1.9548342456832354E-3</c:v>
                </c:pt>
                <c:pt idx="692">
                  <c:v>1.9616392393048982E-3</c:v>
                </c:pt>
                <c:pt idx="693">
                  <c:v>1.9684383980688096E-3</c:v>
                </c:pt>
                <c:pt idx="694">
                  <c:v>1.982027832598353E-3</c:v>
                </c:pt>
                <c:pt idx="695">
                  <c:v>1.9955759005241339E-3</c:v>
                </c:pt>
                <c:pt idx="696">
                  <c:v>2.0091176470614894E-3</c:v>
                </c:pt>
                <c:pt idx="697">
                  <c:v>2.0293710032630581E-3</c:v>
                </c:pt>
                <c:pt idx="698">
                  <c:v>2.0428328436416319E-3</c:v>
                </c:pt>
                <c:pt idx="699">
                  <c:v>2.0529245748866273E-3</c:v>
                </c:pt>
                <c:pt idx="700">
                  <c:v>2.062992033137897E-3</c:v>
                </c:pt>
                <c:pt idx="701">
                  <c:v>2.0764090935955714E-3</c:v>
                </c:pt>
                <c:pt idx="702">
                  <c:v>2.08978086239393E-3</c:v>
                </c:pt>
                <c:pt idx="703">
                  <c:v>2.096461721114073E-3</c:v>
                </c:pt>
                <c:pt idx="704">
                  <c:v>2.1031359623710786E-3</c:v>
                </c:pt>
                <c:pt idx="705">
                  <c:v>2.1098035467347499E-3</c:v>
                </c:pt>
                <c:pt idx="706">
                  <c:v>2.123128680223589E-3</c:v>
                </c:pt>
                <c:pt idx="707">
                  <c:v>2.136406533824642E-3</c:v>
                </c:pt>
                <c:pt idx="708">
                  <c:v>2.1430402472934307E-3</c:v>
                </c:pt>
                <c:pt idx="709">
                  <c:v>2.149667069192205E-3</c:v>
                </c:pt>
                <c:pt idx="710">
                  <c:v>2.1562869603338748E-3</c:v>
                </c:pt>
                <c:pt idx="711">
                  <c:v>2.1695163398194857E-3</c:v>
                </c:pt>
                <c:pt idx="712">
                  <c:v>2.1826964352084691E-3</c:v>
                </c:pt>
                <c:pt idx="713">
                  <c:v>2.1892810856901294E-3</c:v>
                </c:pt>
                <c:pt idx="714">
                  <c:v>2.1958585707783237E-3</c:v>
                </c:pt>
                <c:pt idx="715">
                  <c:v>2.2024288511238322E-3</c:v>
                </c:pt>
                <c:pt idx="716">
                  <c:v>2.2155586490064795E-3</c:v>
                </c:pt>
                <c:pt idx="717">
                  <c:v>2.2286371433220139E-3</c:v>
                </c:pt>
                <c:pt idx="718">
                  <c:v>2.2351708134843414E-3</c:v>
                </c:pt>
                <c:pt idx="719">
                  <c:v>2.241697043983755E-3</c:v>
                </c:pt>
                <c:pt idx="720">
                  <c:v>2.2482157960383338E-3</c:v>
                </c:pt>
                <c:pt idx="721">
                  <c:v>2.2612421844134074E-3</c:v>
                </c:pt>
                <c:pt idx="722">
                  <c:v>2.2742152354166029E-3</c:v>
                </c:pt>
                <c:pt idx="723">
                  <c:v>2.2806960074800019E-3</c:v>
                </c:pt>
                <c:pt idx="724">
                  <c:v>2.2871690661376179E-3</c:v>
                </c:pt>
                <c:pt idx="725">
                  <c:v>2.2936343722022592E-3</c:v>
                </c:pt>
                <c:pt idx="726">
                  <c:v>2.3065535225944549E-3</c:v>
                </c:pt>
                <c:pt idx="727">
                  <c:v>2.3194172885296436E-3</c:v>
                </c:pt>
                <c:pt idx="728">
                  <c:v>2.3258432448750215E-3</c:v>
                </c:pt>
                <c:pt idx="729">
                  <c:v>2.3322612139499497E-3</c:v>
                </c:pt>
                <c:pt idx="730">
                  <c:v>2.3386711566077316E-3</c:v>
                </c:pt>
                <c:pt idx="731">
                  <c:v>2.3514792401650459E-3</c:v>
                </c:pt>
                <c:pt idx="732">
                  <c:v>2.3642298795254206E-3</c:v>
                </c:pt>
                <c:pt idx="733">
                  <c:v>2.3705991027752728E-3</c:v>
                </c:pt>
                <c:pt idx="734">
                  <c:v>2.3769600647682216E-3</c:v>
                </c:pt>
                <c:pt idx="735">
                  <c:v>2.3833127261954435E-3</c:v>
                </c:pt>
                <c:pt idx="736">
                  <c:v>2.3960059136946092E-3</c:v>
                </c:pt>
                <c:pt idx="737">
                  <c:v>2.4086395855816628E-3</c:v>
                </c:pt>
                <c:pt idx="738">
                  <c:v>2.4149501580327847E-3</c:v>
                </c:pt>
                <c:pt idx="739">
                  <c:v>2.4212521952403361E-3</c:v>
                </c:pt>
                <c:pt idx="740">
                  <c:v>2.427545658179129E-3</c:v>
                </c:pt>
                <c:pt idx="741">
                  <c:v>2.440120119761482E-3</c:v>
                </c:pt>
                <c:pt idx="742">
                  <c:v>2.4526329835414516E-3</c:v>
                </c:pt>
                <c:pt idx="743">
                  <c:v>2.4588829877728352E-3</c:v>
                </c:pt>
                <c:pt idx="744">
                  <c:v>2.4651241826927268E-3</c:v>
                </c:pt>
                <c:pt idx="745">
                  <c:v>2.4713565294380048E-3</c:v>
                </c:pt>
                <c:pt idx="746">
                  <c:v>2.4838084348187189E-3</c:v>
                </c:pt>
                <c:pt idx="747">
                  <c:v>2.4961966506429544E-3</c:v>
                </c:pt>
                <c:pt idx="748">
                  <c:v>2.5023841689484996E-3</c:v>
                </c:pt>
                <c:pt idx="749">
                  <c:v>2.5085626039960027E-3</c:v>
                </c:pt>
                <c:pt idx="750">
                  <c:v>2.5147319170438862E-3</c:v>
                </c:pt>
                <c:pt idx="751">
                  <c:v>2.527057435465184E-3</c:v>
                </c:pt>
                <c:pt idx="752">
                  <c:v>2.5393171637092568E-3</c:v>
                </c:pt>
                <c:pt idx="753">
                  <c:v>2.5454402785435783E-3</c:v>
                </c:pt>
                <c:pt idx="754">
                  <c:v>2.5515540363352102E-3</c:v>
                </c:pt>
                <c:pt idx="755">
                  <c:v>2.5576583978967858E-3</c:v>
                </c:pt>
                <c:pt idx="756">
                  <c:v>2.5698536981763388E-3</c:v>
                </c:pt>
                <c:pt idx="757">
                  <c:v>2.5819810998781124E-3</c:v>
                </c:pt>
                <c:pt idx="758">
                  <c:v>2.5880378936539686E-3</c:v>
                </c:pt>
                <c:pt idx="759">
                  <c:v>2.5940850564807288E-3</c:v>
                </c:pt>
                <c:pt idx="760">
                  <c:v>2.6001225491304775E-3</c:v>
                </c:pt>
                <c:pt idx="761">
                  <c:v>2.6121837994132939E-3</c:v>
                </c:pt>
                <c:pt idx="762">
                  <c:v>2.6241750361159903E-3</c:v>
                </c:pt>
                <c:pt idx="763">
                  <c:v>2.630163591285377E-3</c:v>
                </c:pt>
                <c:pt idx="764">
                  <c:v>2.6361422414775113E-3</c:v>
                </c:pt>
                <c:pt idx="765">
                  <c:v>2.6421109477481179E-3</c:v>
                </c:pt>
                <c:pt idx="766">
                  <c:v>2.6540343156778558E-3</c:v>
                </c:pt>
                <c:pt idx="767">
                  <c:v>2.6659383255443845E-3</c:v>
                </c:pt>
                <c:pt idx="768">
                  <c:v>2.6719703721146573E-3</c:v>
                </c:pt>
                <c:pt idx="769">
                  <c:v>2.6780044150024425E-3</c:v>
                </c:pt>
                <c:pt idx="770">
                  <c:v>2.6961604030677827E-3</c:v>
                </c:pt>
                <c:pt idx="771">
                  <c:v>2.7142508138767361E-3</c:v>
                </c:pt>
                <c:pt idx="772">
                  <c:v>2.7202989406904369E-3</c:v>
                </c:pt>
                <c:pt idx="773">
                  <c:v>2.7263490953101932E-3</c:v>
                </c:pt>
                <c:pt idx="774">
                  <c:v>2.7384767290332622E-3</c:v>
                </c:pt>
                <c:pt idx="775">
                  <c:v>2.7505700700241262E-3</c:v>
                </c:pt>
                <c:pt idx="776">
                  <c:v>2.7566304225176788E-3</c:v>
                </c:pt>
                <c:pt idx="777">
                  <c:v>2.7626928261601843E-3</c:v>
                </c:pt>
                <c:pt idx="778">
                  <c:v>2.7687572852878885E-3</c:v>
                </c:pt>
                <c:pt idx="779">
                  <c:v>2.7809142614708608E-3</c:v>
                </c:pt>
                <c:pt idx="780">
                  <c:v>2.7930357533662731E-3</c:v>
                </c:pt>
                <c:pt idx="781">
                  <c:v>2.7991105479936006E-3</c:v>
                </c:pt>
                <c:pt idx="782">
                  <c:v>2.8051874216111442E-3</c:v>
                </c:pt>
                <c:pt idx="783">
                  <c:v>2.8204227247178729E-3</c:v>
                </c:pt>
                <c:pt idx="784">
                  <c:v>2.8356031109218593E-3</c:v>
                </c:pt>
                <c:pt idx="785">
                  <c:v>2.8416925407077987E-3</c:v>
                </c:pt>
                <c:pt idx="786">
                  <c:v>2.8477840768389617E-3</c:v>
                </c:pt>
                <c:pt idx="787">
                  <c:v>2.8538777234489842E-3</c:v>
                </c:pt>
                <c:pt idx="788">
                  <c:v>2.8660945762373166E-3</c:v>
                </c:pt>
                <c:pt idx="789">
                  <c:v>2.8782734927712155E-3</c:v>
                </c:pt>
                <c:pt idx="790">
                  <c:v>2.8843777504571426E-3</c:v>
                </c:pt>
                <c:pt idx="791">
                  <c:v>2.8904841421675204E-3</c:v>
                </c:pt>
                <c:pt idx="792">
                  <c:v>2.8965926718333688E-3</c:v>
                </c:pt>
                <c:pt idx="793">
                  <c:v>2.9088400589363235E-3</c:v>
                </c:pt>
                <c:pt idx="794">
                  <c:v>2.9210482489961101E-3</c:v>
                </c:pt>
                <c:pt idx="795">
                  <c:v>2.927167527526225E-3</c:v>
                </c:pt>
                <c:pt idx="796">
                  <c:v>2.9332889676789986E-3</c:v>
                </c:pt>
                <c:pt idx="797">
                  <c:v>2.9394125733044089E-3</c:v>
                </c:pt>
                <c:pt idx="798">
                  <c:v>2.9516908920998067E-3</c:v>
                </c:pt>
                <c:pt idx="799">
                  <c:v>2.9639287298013246E-3</c:v>
                </c:pt>
                <c:pt idx="800">
                  <c:v>2.9700632219579388E-3</c:v>
                </c:pt>
                <c:pt idx="801">
                  <c:v>2.9761999033759735E-3</c:v>
                </c:pt>
                <c:pt idx="802">
                  <c:v>2.9823387778648877E-3</c:v>
                </c:pt>
                <c:pt idx="803">
                  <c:v>2.9946484259371674E-3</c:v>
                </c:pt>
                <c:pt idx="804">
                  <c:v>3.0069162851094253E-3</c:v>
                </c:pt>
                <c:pt idx="805">
                  <c:v>3.013066183918201E-3</c:v>
                </c:pt>
                <c:pt idx="806">
                  <c:v>3.019218299505618E-3</c:v>
                </c:pt>
                <c:pt idx="807">
                  <c:v>3.0253726355595673E-3</c:v>
                </c:pt>
                <c:pt idx="808">
                  <c:v>3.0377140106756882E-3</c:v>
                </c:pt>
                <c:pt idx="809">
                  <c:v>3.0500122650875803E-3</c:v>
                </c:pt>
                <c:pt idx="810">
                  <c:v>3.0561777634528177E-3</c:v>
                </c:pt>
                <c:pt idx="811">
                  <c:v>3.0623455060328993E-3</c:v>
                </c:pt>
                <c:pt idx="812">
                  <c:v>3.0685154966778156E-3</c:v>
                </c:pt>
                <c:pt idx="813">
                  <c:v>3.0808889964389764E-3</c:v>
                </c:pt>
                <c:pt idx="814">
                  <c:v>3.093218019944948E-3</c:v>
                </c:pt>
                <c:pt idx="815">
                  <c:v>3.099399310609062E-3</c:v>
                </c:pt>
                <c:pt idx="816">
                  <c:v>3.1055828730458248E-3</c:v>
                </c:pt>
                <c:pt idx="817">
                  <c:v>3.1117687111862783E-3</c:v>
                </c:pt>
                <c:pt idx="818">
                  <c:v>3.1241747335036506E-3</c:v>
                </c:pt>
                <c:pt idx="819">
                  <c:v>3.1365348997705912E-3</c:v>
                </c:pt>
                <c:pt idx="820">
                  <c:v>3.1427321755977795E-3</c:v>
                </c:pt>
                <c:pt idx="821">
                  <c:v>3.1489317506744035E-3</c:v>
                </c:pt>
                <c:pt idx="822">
                  <c:v>3.1551336292557006E-3</c:v>
                </c:pt>
                <c:pt idx="823">
                  <c:v>3.167572572015687E-3</c:v>
                </c:pt>
                <c:pt idx="824">
                  <c:v>3.1799642545334832E-3</c:v>
                </c:pt>
                <c:pt idx="825">
                  <c:v>3.186177708469204E-3</c:v>
                </c:pt>
                <c:pt idx="826">
                  <c:v>3.192393489252749E-3</c:v>
                </c:pt>
                <c:pt idx="827">
                  <c:v>3.1986116008556943E-3</c:v>
                </c:pt>
                <c:pt idx="828">
                  <c:v>3.211083862274121E-3</c:v>
                </c:pt>
                <c:pt idx="829">
                  <c:v>3.223507434366185E-3</c:v>
                </c:pt>
                <c:pt idx="830">
                  <c:v>3.2297372592750618E-3</c:v>
                </c:pt>
                <c:pt idx="831">
                  <c:v>3.2359694385896589E-3</c:v>
                </c:pt>
                <c:pt idx="832">
                  <c:v>3.2422039762005092E-3</c:v>
                </c:pt>
                <c:pt idx="833">
                  <c:v>3.2547099543798553E-3</c:v>
                </c:pt>
                <c:pt idx="834">
                  <c:v>3.2671657895648513E-3</c:v>
                </c:pt>
                <c:pt idx="835">
                  <c:v>3.2734121782306757E-3</c:v>
                </c:pt>
                <c:pt idx="836">
                  <c:v>3.2796609488196238E-3</c:v>
                </c:pt>
                <c:pt idx="837">
                  <c:v>3.2859121054248505E-3</c:v>
                </c:pt>
                <c:pt idx="838">
                  <c:v>3.2984521986139182E-3</c:v>
                </c:pt>
                <c:pt idx="839">
                  <c:v>3.3109406700219078E-3</c:v>
                </c:pt>
                <c:pt idx="840">
                  <c:v>3.3172038153097354E-3</c:v>
                </c:pt>
                <c:pt idx="841">
                  <c:v>3.323469370240739E-3</c:v>
                </c:pt>
                <c:pt idx="842">
                  <c:v>3.3297373386244121E-3</c:v>
                </c:pt>
                <c:pt idx="843">
                  <c:v>3.3423119451808305E-3</c:v>
                </c:pt>
                <c:pt idx="844">
                  <c:v>3.3548334259149637E-3</c:v>
                </c:pt>
                <c:pt idx="845">
                  <c:v>3.3611135207305908E-3</c:v>
                </c:pt>
                <c:pt idx="846">
                  <c:v>3.3673960527879059E-3</c:v>
                </c:pt>
                <c:pt idx="847">
                  <c:v>3.3736810258558842E-3</c:v>
                </c:pt>
                <c:pt idx="848">
                  <c:v>3.3862905443031912E-3</c:v>
                </c:pt>
                <c:pt idx="849">
                  <c:v>3.3988454072205339E-3</c:v>
                </c:pt>
                <c:pt idx="850">
                  <c:v>3.4051426446725947E-3</c:v>
                </c:pt>
                <c:pt idx="851">
                  <c:v>3.4114423466406973E-3</c:v>
                </c:pt>
                <c:pt idx="852">
                  <c:v>3.4177445172180101E-3</c:v>
                </c:pt>
                <c:pt idx="853">
                  <c:v>3.4303893461676681E-3</c:v>
                </c:pt>
                <c:pt idx="854">
                  <c:v>3.4429779643624313E-3</c:v>
                </c:pt>
                <c:pt idx="855">
                  <c:v>3.4492925369519214E-3</c:v>
                </c:pt>
                <c:pt idx="856">
                  <c:v>3.4556096018991721E-3</c:v>
                </c:pt>
                <c:pt idx="857">
                  <c:v>3.4619291628515941E-3</c:v>
                </c:pt>
                <c:pt idx="858">
                  <c:v>3.4746097009925691E-3</c:v>
                </c:pt>
                <c:pt idx="859">
                  <c:v>3.4872324471986755E-3</c:v>
                </c:pt>
                <c:pt idx="860">
                  <c:v>3.4935645480346708E-3</c:v>
                </c:pt>
                <c:pt idx="861">
                  <c:v>3.4998991686244151E-3</c:v>
                </c:pt>
                <c:pt idx="862">
                  <c:v>3.5062363128989895E-3</c:v>
                </c:pt>
                <c:pt idx="863">
                  <c:v>3.5189529590683916E-3</c:v>
                </c:pt>
                <c:pt idx="864">
                  <c:v>3.5316102059130302E-3</c:v>
                </c:pt>
                <c:pt idx="865">
                  <c:v>3.5379600277806386E-3</c:v>
                </c:pt>
                <c:pt idx="866">
                  <c:v>3.5443123969601097E-3</c:v>
                </c:pt>
                <c:pt idx="867">
                  <c:v>3.5506673173420077E-3</c:v>
                </c:pt>
                <c:pt idx="868">
                  <c:v>3.5634204705687319E-3</c:v>
                </c:pt>
                <c:pt idx="869">
                  <c:v>3.5761125905692504E-3</c:v>
                </c:pt>
                <c:pt idx="870">
                  <c:v>3.5824803262943252E-3</c:v>
                </c:pt>
                <c:pt idx="871">
                  <c:v>3.5888506370515059E-3</c:v>
                </c:pt>
                <c:pt idx="872">
                  <c:v>3.5952235266097895E-3</c:v>
                </c:pt>
                <c:pt idx="873">
                  <c:v>3.6080135857124167E-3</c:v>
                </c:pt>
                <c:pt idx="874">
                  <c:v>3.6207409513542301E-3</c:v>
                </c:pt>
                <c:pt idx="875">
                  <c:v>3.6271267939249467E-3</c:v>
                </c:pt>
                <c:pt idx="876">
                  <c:v>3.6335152389643773E-3</c:v>
                </c:pt>
                <c:pt idx="877">
                  <c:v>3.6399062903225707E-3</c:v>
                </c:pt>
                <c:pt idx="878">
                  <c:v>3.6527336547770373E-3</c:v>
                </c:pt>
                <c:pt idx="879">
                  <c:v>3.6654966382943487E-3</c:v>
                </c:pt>
                <c:pt idx="880">
                  <c:v>3.6719007806180612E-3</c:v>
                </c:pt>
                <c:pt idx="881">
                  <c:v>3.6783075528876523E-3</c:v>
                </c:pt>
                <c:pt idx="882">
                  <c:v>3.6847169590342225E-3</c:v>
                </c:pt>
                <c:pt idx="883">
                  <c:v>3.6975820279368725E-3</c:v>
                </c:pt>
                <c:pt idx="884">
                  <c:v>3.7103810016201944E-3</c:v>
                </c:pt>
                <c:pt idx="885">
                  <c:v>3.7168036364829127E-3</c:v>
                </c:pt>
                <c:pt idx="886">
                  <c:v>3.7232289288092299E-3</c:v>
                </c:pt>
                <c:pt idx="887">
                  <c:v>3.729656882570776E-3</c:v>
                </c:pt>
                <c:pt idx="888">
                  <c:v>3.7425600554925691E-3</c:v>
                </c:pt>
                <c:pt idx="889">
                  <c:v>3.755395391361333E-3</c:v>
                </c:pt>
                <c:pt idx="890">
                  <c:v>3.7618367115898198E-3</c:v>
                </c:pt>
                <c:pt idx="891">
                  <c:v>3.7682807169212313E-3</c:v>
                </c:pt>
                <c:pt idx="892">
                  <c:v>3.7747274112461533E-3</c:v>
                </c:pt>
                <c:pt idx="893">
                  <c:v>3.7876690876415199E-3</c:v>
                </c:pt>
                <c:pt idx="894">
                  <c:v>3.8005411575894638E-3</c:v>
                </c:pt>
                <c:pt idx="895">
                  <c:v>3.8070013561728091E-3</c:v>
                </c:pt>
                <c:pt idx="896">
                  <c:v>3.8134642672958165E-3</c:v>
                </c:pt>
                <c:pt idx="897">
                  <c:v>3.8199298950516978E-3</c:v>
                </c:pt>
                <c:pt idx="898">
                  <c:v>3.8329104746264876E-3</c:v>
                </c:pt>
                <c:pt idx="899">
                  <c:v>3.8458196505805221E-3</c:v>
                </c:pt>
                <c:pt idx="900">
                  <c:v>3.8522989202243786E-3</c:v>
                </c:pt>
                <c:pt idx="901">
                  <c:v>3.8587809301283368E-3</c:v>
                </c:pt>
                <c:pt idx="902">
                  <c:v>3.8652656841424693E-3</c:v>
                </c:pt>
                <c:pt idx="903">
                  <c:v>3.8782855666951075E-3</c:v>
                </c:pt>
                <c:pt idx="904">
                  <c:v>3.8912322202473556E-3</c:v>
                </c:pt>
                <c:pt idx="905">
                  <c:v>3.8977307539818013E-3</c:v>
                </c:pt>
                <c:pt idx="906">
                  <c:v>3.9042320554942022E-3</c:v>
                </c:pt>
                <c:pt idx="907">
                  <c:v>3.9107361286751597E-3</c:v>
                </c:pt>
                <c:pt idx="908">
                  <c:v>3.9237957140864123E-3</c:v>
                </c:pt>
                <c:pt idx="909">
                  <c:v>3.936780216909689E-3</c:v>
                </c:pt>
                <c:pt idx="910">
                  <c:v>3.9432982074813694E-3</c:v>
                </c:pt>
                <c:pt idx="911">
                  <c:v>3.9498189934704638E-3</c:v>
                </c:pt>
                <c:pt idx="912">
                  <c:v>3.9563425786054828E-3</c:v>
                </c:pt>
                <c:pt idx="913">
                  <c:v>3.9694422670848942E-3</c:v>
                </c:pt>
                <c:pt idx="914">
                  <c:v>3.9824649904836541E-3</c:v>
                </c:pt>
                <c:pt idx="915">
                  <c:v>3.9890026309231186E-3</c:v>
                </c:pt>
                <c:pt idx="916">
                  <c:v>3.9955430942168703E-3</c:v>
                </c:pt>
                <c:pt idx="917">
                  <c:v>4.0020863842960431E-3</c:v>
                </c:pt>
                <c:pt idx="918">
                  <c:v>4.0152265758989529E-3</c:v>
                </c:pt>
                <c:pt idx="919">
                  <c:v>4.0282878912517557E-3</c:v>
                </c:pt>
                <c:pt idx="920">
                  <c:v>4.034845374306123E-3</c:v>
                </c:pt>
                <c:pt idx="921">
                  <c:v>4.0414057078543043E-3</c:v>
                </c:pt>
                <c:pt idx="922">
                  <c:v>4.047968895665343E-3</c:v>
                </c:pt>
                <c:pt idx="923">
                  <c:v>4.0611499907960208E-3</c:v>
                </c:pt>
                <c:pt idx="924">
                  <c:v>4.0742502692550234E-3</c:v>
                </c:pt>
                <c:pt idx="925">
                  <c:v>4.0808277878742714E-3</c:v>
                </c:pt>
                <c:pt idx="926">
                  <c:v>4.0874081844647983E-3</c:v>
                </c:pt>
                <c:pt idx="927">
                  <c:v>4.0939914629577493E-3</c:v>
                </c:pt>
                <c:pt idx="928">
                  <c:v>4.1072138620215351E-3</c:v>
                </c:pt>
                <c:pt idx="929">
                  <c:v>4.1203534746172112E-3</c:v>
                </c:pt>
                <c:pt idx="930">
                  <c:v>4.1269512216299872E-3</c:v>
                </c:pt>
                <c:pt idx="931">
                  <c:v>4.1335518742131134E-3</c:v>
                </c:pt>
                <c:pt idx="932">
                  <c:v>4.1401554362166899E-3</c:v>
                </c:pt>
                <c:pt idx="933">
                  <c:v>4.1534195398665163E-3</c:v>
                </c:pt>
                <c:pt idx="934">
                  <c:v>4.1665988575042851E-3</c:v>
                </c:pt>
                <c:pt idx="935">
                  <c:v>4.1732170258205244E-3</c:v>
                </c:pt>
                <c:pt idx="936">
                  <c:v>4.1798381271846491E-3</c:v>
                </c:pt>
                <c:pt idx="937">
                  <c:v>4.1864621656088593E-3</c:v>
                </c:pt>
                <c:pt idx="938">
                  <c:v>4.1997683745460179E-3</c:v>
                </c:pt>
                <c:pt idx="939">
                  <c:v>4.2129877680028632E-3</c:v>
                </c:pt>
                <c:pt idx="940">
                  <c:v>4.2196265504516979E-3</c:v>
                </c:pt>
                <c:pt idx="941">
                  <c:v>4.2262682935070356E-3</c:v>
                </c:pt>
                <c:pt idx="942">
                  <c:v>4.2329130011810817E-3</c:v>
                </c:pt>
                <c:pt idx="943">
                  <c:v>4.2462617163747714E-3</c:v>
                </c:pt>
                <c:pt idx="944">
                  <c:v>4.2595215561607473E-3</c:v>
                </c:pt>
                <c:pt idx="945">
                  <c:v>4.2661811456931277E-3</c:v>
                </c:pt>
                <c:pt idx="946">
                  <c:v>4.2728437233906617E-3</c:v>
                </c:pt>
                <c:pt idx="947">
                  <c:v>4.2795092931845139E-3</c:v>
                </c:pt>
                <c:pt idx="948">
                  <c:v>4.2929009155645952E-3</c:v>
                </c:pt>
                <c:pt idx="949">
                  <c:v>4.3062015722706024E-3</c:v>
                </c:pt>
                <c:pt idx="950">
                  <c:v>4.3128821616756274E-3</c:v>
                </c:pt>
                <c:pt idx="951">
                  <c:v>4.3195657668450181E-3</c:v>
                </c:pt>
                <c:pt idx="952">
                  <c:v>4.3363671676288915E-3</c:v>
                </c:pt>
                <c:pt idx="953">
                  <c:v>4.3530291663431593E-3</c:v>
                </c:pt>
                <c:pt idx="954">
                  <c:v>4.359730948531748E-3</c:v>
                </c:pt>
                <c:pt idx="955">
                  <c:v>4.3664357740029027E-3</c:v>
                </c:pt>
                <c:pt idx="956">
                  <c:v>4.383292044880918E-3</c:v>
                </c:pt>
                <c:pt idx="957">
                  <c:v>4.4000056885124582E-3</c:v>
                </c:pt>
                <c:pt idx="958">
                  <c:v>4.4067288563552571E-3</c:v>
                </c:pt>
                <c:pt idx="959">
                  <c:v>4.4134550950393793E-3</c:v>
                </c:pt>
                <c:pt idx="960">
                  <c:v>4.420184408536529E-3</c:v>
                </c:pt>
                <c:pt idx="961">
                  <c:v>4.4337071601719862E-3</c:v>
                </c:pt>
                <c:pt idx="962">
                  <c:v>4.4471324889142948E-3</c:v>
                </c:pt>
                <c:pt idx="963">
                  <c:v>4.4538772353227233E-3</c:v>
                </c:pt>
                <c:pt idx="964">
                  <c:v>4.4606250801312716E-3</c:v>
                </c:pt>
                <c:pt idx="965">
                  <c:v>4.4673760272305983E-3</c:v>
                </c:pt>
                <c:pt idx="966">
                  <c:v>4.4809432916092413E-3</c:v>
                </c:pt>
                <c:pt idx="967">
                  <c:v>4.4944109177267504E-3</c:v>
                </c:pt>
                <c:pt idx="968">
                  <c:v>4.501177435490911E-3</c:v>
                </c:pt>
                <c:pt idx="969">
                  <c:v>4.5079470792950696E-3</c:v>
                </c:pt>
                <c:pt idx="970">
                  <c:v>4.5147198528677959E-3</c:v>
                </c:pt>
                <c:pt idx="971">
                  <c:v>4.5283320318287128E-3</c:v>
                </c:pt>
                <c:pt idx="972">
                  <c:v>4.5418423250081098E-3</c:v>
                </c:pt>
                <c:pt idx="973">
                  <c:v>4.5486308070399302E-3</c:v>
                </c:pt>
                <c:pt idx="974">
                  <c:v>4.5554224426706163E-3</c:v>
                </c:pt>
                <c:pt idx="975">
                  <c:v>4.5622172356692674E-3</c:v>
                </c:pt>
                <c:pt idx="976">
                  <c:v>4.5758747310602962E-3</c:v>
                </c:pt>
                <c:pt idx="977">
                  <c:v>4.5894280608994916E-3</c:v>
                </c:pt>
                <c:pt idx="978">
                  <c:v>4.5962387001111564E-3</c:v>
                </c:pt>
                <c:pt idx="979">
                  <c:v>4.6030525204400659E-3</c:v>
                </c:pt>
                <c:pt idx="980">
                  <c:v>4.6098695257363745E-3</c:v>
                </c:pt>
                <c:pt idx="981">
                  <c:v>4.6235727396338293E-3</c:v>
                </c:pt>
                <c:pt idx="982">
                  <c:v>4.6371694755032878E-3</c:v>
                </c:pt>
                <c:pt idx="983">
                  <c:v>4.6440024648072373E-3</c:v>
                </c:pt>
                <c:pt idx="984">
                  <c:v>4.6508386627063256E-3</c:v>
                </c:pt>
                <c:pt idx="985">
                  <c:v>4.6576780731317595E-3</c:v>
                </c:pt>
                <c:pt idx="986">
                  <c:v>4.6714274078035137E-3</c:v>
                </c:pt>
                <c:pt idx="987">
                  <c:v>4.6850679190452707E-3</c:v>
                </c:pt>
                <c:pt idx="988">
                  <c:v>4.6919234512326343E-3</c:v>
                </c:pt>
                <c:pt idx="989">
                  <c:v>4.6987822196146393E-3</c:v>
                </c:pt>
                <c:pt idx="990">
                  <c:v>4.7056442280414496E-3</c:v>
                </c:pt>
                <c:pt idx="991">
                  <c:v>4.7194400858695303E-3</c:v>
                </c:pt>
                <c:pt idx="992">
                  <c:v>4.7331247415909371E-3</c:v>
                </c:pt>
                <c:pt idx="993">
                  <c:v>4.7400030096152014E-3</c:v>
                </c:pt>
                <c:pt idx="994">
                  <c:v>4.74688454127155E-3</c:v>
                </c:pt>
                <c:pt idx="995">
                  <c:v>4.7537693406532978E-3</c:v>
                </c:pt>
                <c:pt idx="996">
                  <c:v>4.7676121241105266E-3</c:v>
                </c:pt>
                <c:pt idx="997">
                  <c:v>4.7813412933291879E-3</c:v>
                </c:pt>
                <c:pt idx="998">
                  <c:v>4.7882424899414805E-3</c:v>
                </c:pt>
                <c:pt idx="999">
                  <c:v>4.7951469778259601E-3</c:v>
                </c:pt>
                <c:pt idx="1000">
                  <c:v>4.8020547610354214E-3</c:v>
                </c:pt>
                <c:pt idx="1001">
                  <c:v>4.8159448728511984E-3</c:v>
                </c:pt>
                <c:pt idx="1002">
                  <c:v>4.8297189242886718E-3</c:v>
                </c:pt>
                <c:pt idx="1003">
                  <c:v>4.8366432424430056E-3</c:v>
                </c:pt>
                <c:pt idx="1004">
                  <c:v>4.8435708794691435E-3</c:v>
                </c:pt>
                <c:pt idx="1005">
                  <c:v>4.8505018392577866E-3</c:v>
                </c:pt>
                <c:pt idx="1006">
                  <c:v>4.8644396823677638E-3</c:v>
                </c:pt>
                <c:pt idx="1007">
                  <c:v>4.878258984661989E-3</c:v>
                </c:pt>
                <c:pt idx="1008">
                  <c:v>4.8852066172721201E-3</c:v>
                </c:pt>
                <c:pt idx="1009">
                  <c:v>4.89215759627266E-3</c:v>
                </c:pt>
                <c:pt idx="1010">
                  <c:v>4.8991119255948415E-3</c:v>
                </c:pt>
                <c:pt idx="1011">
                  <c:v>4.9130979029825585E-3</c:v>
                </c:pt>
                <c:pt idx="1012">
                  <c:v>4.9269628246030837E-3</c:v>
                </c:pt>
                <c:pt idx="1013">
                  <c:v>4.9339339645019858E-3</c:v>
                </c:pt>
                <c:pt idx="1014">
                  <c:v>4.9409084783504659E-3</c:v>
                </c:pt>
                <c:pt idx="1015">
                  <c:v>4.9478863700392357E-3</c:v>
                </c:pt>
                <c:pt idx="1016">
                  <c:v>4.9619208849695116E-3</c:v>
                </c:pt>
                <c:pt idx="1017">
                  <c:v>4.9758317942677774E-3</c:v>
                </c:pt>
                <c:pt idx="1018">
                  <c:v>4.9828266343292203E-3</c:v>
                </c:pt>
                <c:pt idx="1019">
                  <c:v>4.9898248758589222E-3</c:v>
                </c:pt>
                <c:pt idx="1020">
                  <c:v>5.0109810489087307E-3</c:v>
                </c:pt>
                <c:pt idx="1021">
                  <c:v>5.0319799689156905E-3</c:v>
                </c:pt>
                <c:pt idx="1022">
                  <c:v>5.0391877238450027E-3</c:v>
                </c:pt>
                <c:pt idx="1023">
                  <c:v>5.0463953163540701E-3</c:v>
                </c:pt>
                <c:pt idx="1024">
                  <c:v>5.060880095376686E-3</c:v>
                </c:pt>
                <c:pt idx="1025">
                  <c:v>5.0752239250128643E-3</c:v>
                </c:pt>
                <c:pt idx="1026">
                  <c:v>5.0824306022861504E-3</c:v>
                </c:pt>
                <c:pt idx="1027">
                  <c:v>5.0896370757637886E-3</c:v>
                </c:pt>
                <c:pt idx="1028">
                  <c:v>5.0968433385971514E-3</c:v>
                </c:pt>
                <c:pt idx="1029">
                  <c:v>5.1113267029373093E-3</c:v>
                </c:pt>
                <c:pt idx="1030">
                  <c:v>5.1256661451779956E-3</c:v>
                </c:pt>
                <c:pt idx="1031">
                  <c:v>5.1328712511284971E-3</c:v>
                </c:pt>
                <c:pt idx="1032">
                  <c:v>5.1400761049782261E-3</c:v>
                </c:pt>
                <c:pt idx="1033">
                  <c:v>5.147280699959597E-3</c:v>
                </c:pt>
                <c:pt idx="1034">
                  <c:v>5.1617619868260904E-3</c:v>
                </c:pt>
                <c:pt idx="1035">
                  <c:v>5.1760963516352329E-3</c:v>
                </c:pt>
                <c:pt idx="1036">
                  <c:v>5.1832995480863946E-3</c:v>
                </c:pt>
                <c:pt idx="1037">
                  <c:v>5.1905024442126559E-3</c:v>
                </c:pt>
                <c:pt idx="1038">
                  <c:v>5.1977050329627501E-3</c:v>
                </c:pt>
                <c:pt idx="1039">
                  <c:v>5.2121835795987115E-3</c:v>
                </c:pt>
                <c:pt idx="1040">
                  <c:v>5.2265121770665229E-3</c:v>
                </c:pt>
                <c:pt idx="1041">
                  <c:v>5.2337131258414172E-3</c:v>
                </c:pt>
                <c:pt idx="1042">
                  <c:v>5.2409137258646061E-3</c:v>
                </c:pt>
                <c:pt idx="1043">
                  <c:v>5.2481139703684891E-3</c:v>
                </c:pt>
                <c:pt idx="1044">
                  <c:v>5.2625891137624854E-3</c:v>
                </c:pt>
                <c:pt idx="1045">
                  <c:v>5.2769112539891028E-3</c:v>
                </c:pt>
                <c:pt idx="1046">
                  <c:v>5.2841096168293805E-3</c:v>
                </c:pt>
                <c:pt idx="1047">
                  <c:v>5.2913075826937165E-3</c:v>
                </c:pt>
                <c:pt idx="1048">
                  <c:v>5.2985051446524057E-3</c:v>
                </c:pt>
                <c:pt idx="1049">
                  <c:v>5.3129762218304009E-3</c:v>
                </c:pt>
                <c:pt idx="1050">
                  <c:v>5.3272912150391745E-3</c:v>
                </c:pt>
                <c:pt idx="1051">
                  <c:v>5.3344866538076853E-3</c:v>
                </c:pt>
                <c:pt idx="1052">
                  <c:v>5.3416816472138676E-3</c:v>
                </c:pt>
                <c:pt idx="1053">
                  <c:v>5.348876188449583E-3</c:v>
                </c:pt>
                <c:pt idx="1054">
                  <c:v>5.3633425363211274E-3</c:v>
                </c:pt>
                <c:pt idx="1055">
                  <c:v>5.3776496928503292E-3</c:v>
                </c:pt>
                <c:pt idx="1056">
                  <c:v>5.3848418692879771E-3</c:v>
                </c:pt>
                <c:pt idx="1057">
                  <c:v>5.3920335521389553E-3</c:v>
                </c:pt>
                <c:pt idx="1058">
                  <c:v>5.3992247344330198E-3</c:v>
                </c:pt>
                <c:pt idx="1059">
                  <c:v>5.4136856897590221E-3</c:v>
                </c:pt>
                <c:pt idx="1060">
                  <c:v>5.4279843199319779E-3</c:v>
                </c:pt>
                <c:pt idx="1061">
                  <c:v>5.4351728958603445E-3</c:v>
                </c:pt>
                <c:pt idx="1062">
                  <c:v>5.4423609299371241E-3</c:v>
                </c:pt>
                <c:pt idx="1063">
                  <c:v>5.4495484150704869E-3</c:v>
                </c:pt>
                <c:pt idx="1064">
                  <c:v>5.464003314647122E-3</c:v>
                </c:pt>
                <c:pt idx="1065">
                  <c:v>5.4782927289530282E-3</c:v>
                </c:pt>
                <c:pt idx="1066">
                  <c:v>5.4854773662338496E-3</c:v>
                </c:pt>
                <c:pt idx="1067">
                  <c:v>5.4926614132360116E-3</c:v>
                </c:pt>
                <c:pt idx="1068">
                  <c:v>5.499844863070303E-3</c:v>
                </c:pt>
                <c:pt idx="1069">
                  <c:v>5.5142930434671535E-3</c:v>
                </c:pt>
                <c:pt idx="1070">
                  <c:v>5.5285725524987384E-3</c:v>
                </c:pt>
                <c:pt idx="1071">
                  <c:v>5.5357529129123279E-3</c:v>
                </c:pt>
                <c:pt idx="1072">
                  <c:v>5.5429326347011835E-3</c:v>
                </c:pt>
                <c:pt idx="1073">
                  <c:v>5.550111710935563E-3</c:v>
                </c:pt>
                <c:pt idx="1074">
                  <c:v>5.5645525087605948E-3</c:v>
                </c:pt>
                <c:pt idx="1075">
                  <c:v>5.5788214231517726E-3</c:v>
                </c:pt>
                <c:pt idx="1076">
                  <c:v>5.5859971684375492E-3</c:v>
                </c:pt>
                <c:pt idx="1077">
                  <c:v>5.5931722268740382E-3</c:v>
                </c:pt>
                <c:pt idx="1078">
                  <c:v>5.6003465914099167E-3</c:v>
                </c:pt>
                <c:pt idx="1079">
                  <c:v>5.6147793429800899E-3</c:v>
                </c:pt>
                <c:pt idx="1080">
                  <c:v>5.6290369735732468E-3</c:v>
                </c:pt>
                <c:pt idx="1081">
                  <c:v>5.6362077655107848E-3</c:v>
                </c:pt>
                <c:pt idx="1082">
                  <c:v>5.6433778222933799E-3</c:v>
                </c:pt>
                <c:pt idx="1083">
                  <c:v>5.6505471369102259E-3</c:v>
                </c:pt>
                <c:pt idx="1084">
                  <c:v>5.6649711786380614E-3</c:v>
                </c:pt>
                <c:pt idx="1085">
                  <c:v>5.6792168362595954E-3</c:v>
                </c:pt>
                <c:pt idx="1086">
                  <c:v>5.6863823367091487E-3</c:v>
                </c:pt>
                <c:pt idx="1087">
                  <c:v>5.6935470536575265E-3</c:v>
                </c:pt>
                <c:pt idx="1088">
                  <c:v>5.7007109801344392E-3</c:v>
                </c:pt>
                <c:pt idx="1089">
                  <c:v>5.7151256482391747E-3</c:v>
                </c:pt>
                <c:pt idx="1090">
                  <c:v>5.7293586437451929E-3</c:v>
                </c:pt>
                <c:pt idx="1091">
                  <c:v>5.7365185145666448E-3</c:v>
                </c:pt>
                <c:pt idx="1092">
                  <c:v>5.7436775535001129E-3</c:v>
                </c:pt>
                <c:pt idx="1093">
                  <c:v>5.7508357536158218E-3</c:v>
                </c:pt>
                <c:pt idx="1094">
                  <c:v>5.7652403842398262E-3</c:v>
                </c:pt>
                <c:pt idx="1095">
                  <c:v>5.7794600288049794E-3</c:v>
                </c:pt>
                <c:pt idx="1096">
                  <c:v>5.7866139317362744E-3</c:v>
                </c:pt>
                <c:pt idx="1097">
                  <c:v>5.7937669543927225E-3</c:v>
                </c:pt>
                <c:pt idx="1098">
                  <c:v>5.8009190900471649E-3</c:v>
                </c:pt>
                <c:pt idx="1099">
                  <c:v>5.8153130191292172E-3</c:v>
                </c:pt>
                <c:pt idx="1100">
                  <c:v>5.8295186239276531E-3</c:v>
                </c:pt>
                <c:pt idx="1101">
                  <c:v>5.8366662207063671E-3</c:v>
                </c:pt>
                <c:pt idx="1102">
                  <c:v>5.8438128889854168E-3</c:v>
                </c:pt>
                <c:pt idx="1103">
                  <c:v>5.8509586218755396E-3</c:v>
                </c:pt>
                <c:pt idx="1104">
                  <c:v>5.8653411853753249E-3</c:v>
                </c:pt>
                <c:pt idx="1105">
                  <c:v>5.8795320617209147E-3</c:v>
                </c:pt>
                <c:pt idx="1106">
                  <c:v>5.8866730141247806E-3</c:v>
                </c:pt>
                <c:pt idx="1107">
                  <c:v>5.8938129898446394E-3</c:v>
                </c:pt>
                <c:pt idx="1108">
                  <c:v>5.9009519817885955E-3</c:v>
                </c:pt>
                <c:pt idx="1109">
                  <c:v>5.9153225154789657E-3</c:v>
                </c:pt>
                <c:pt idx="1110">
                  <c:v>5.9294979746683284E-3</c:v>
                </c:pt>
                <c:pt idx="1111">
                  <c:v>5.9366319446368153E-3</c:v>
                </c:pt>
                <c:pt idx="1112">
                  <c:v>5.9437648894937493E-3</c:v>
                </c:pt>
                <c:pt idx="1113">
                  <c:v>5.950896802349853E-3</c:v>
                </c:pt>
                <c:pt idx="1114">
                  <c:v>5.9652546418927487E-3</c:v>
                </c:pt>
                <c:pt idx="1115">
                  <c:v>5.9794139955345778E-3</c:v>
                </c:pt>
                <c:pt idx="1116">
                  <c:v>5.9865406447636377E-3</c:v>
                </c:pt>
                <c:pt idx="1117">
                  <c:v>5.9936662205751241E-3</c:v>
                </c:pt>
                <c:pt idx="1118">
                  <c:v>6.0007907160797491E-3</c:v>
                </c:pt>
                <c:pt idx="1119">
                  <c:v>6.0151351970751388E-3</c:v>
                </c:pt>
                <c:pt idx="1120">
                  <c:v>6.0292777567981185E-3</c:v>
                </c:pt>
                <c:pt idx="1121">
                  <c:v>6.0363967470643933E-3</c:v>
                </c:pt>
                <c:pt idx="1122">
                  <c:v>6.0435146156880681E-3</c:v>
                </c:pt>
                <c:pt idx="1123">
                  <c:v>6.0506313556177522E-3</c:v>
                </c:pt>
                <c:pt idx="1124">
                  <c:v>6.0649618134769618E-3</c:v>
                </c:pt>
                <c:pt idx="1125">
                  <c:v>6.0790868910159165E-3</c:v>
                </c:pt>
                <c:pt idx="1126">
                  <c:v>6.0861978842172548E-3</c:v>
                </c:pt>
                <c:pt idx="1127">
                  <c:v>6.0933077073482946E-3</c:v>
                </c:pt>
                <c:pt idx="1128">
                  <c:v>6.1004163535602601E-3</c:v>
                </c:pt>
                <c:pt idx="1129">
                  <c:v>6.1147321235954623E-3</c:v>
                </c:pt>
                <c:pt idx="1130">
                  <c:v>6.1288390308234459E-3</c:v>
                </c:pt>
                <c:pt idx="1131">
                  <c:v>6.1359416886952404E-3</c:v>
                </c:pt>
                <c:pt idx="1132">
                  <c:v>6.1430431281905579E-3</c:v>
                </c:pt>
                <c:pt idx="1133">
                  <c:v>6.1501433424606157E-3</c:v>
                </c:pt>
                <c:pt idx="1134">
                  <c:v>6.1644437598527453E-3</c:v>
                </c:pt>
                <c:pt idx="1135">
                  <c:v>6.1785318087320814E-3</c:v>
                </c:pt>
                <c:pt idx="1136">
                  <c:v>6.1856257931309335E-3</c:v>
                </c:pt>
                <c:pt idx="1137">
                  <c:v>6.1927185108470815E-3</c:v>
                </c:pt>
                <c:pt idx="1138">
                  <c:v>6.2213920797263064E-3</c:v>
                </c:pt>
                <c:pt idx="1139">
                  <c:v>6.2709733269875586E-3</c:v>
                </c:pt>
                <c:pt idx="1140">
                  <c:v>6.3204884818678017E-3</c:v>
                </c:pt>
                <c:pt idx="1141">
                  <c:v>6.3699351765247525E-3</c:v>
                </c:pt>
                <c:pt idx="1142">
                  <c:v>6.4193110431334357E-3</c:v>
                </c:pt>
                <c:pt idx="1143">
                  <c:v>6.4686137138225581E-3</c:v>
                </c:pt>
                <c:pt idx="1144">
                  <c:v>6.517840820749847E-3</c:v>
                </c:pt>
                <c:pt idx="1145">
                  <c:v>6.5669899960326284E-3</c:v>
                </c:pt>
                <c:pt idx="1146">
                  <c:v>6.616058871794229E-3</c:v>
                </c:pt>
                <c:pt idx="1147">
                  <c:v>6.6650450801466693E-3</c:v>
                </c:pt>
                <c:pt idx="1148">
                  <c:v>6.7139462532081135E-3</c:v>
                </c:pt>
                <c:pt idx="1149">
                  <c:v>6.7627600230624084E-3</c:v>
                </c:pt>
                <c:pt idx="1150">
                  <c:v>6.8114840217939083E-3</c:v>
                </c:pt>
                <c:pt idx="1151">
                  <c:v>6.8601158814933444E-3</c:v>
                </c:pt>
                <c:pt idx="1152">
                  <c:v>6.9086532342231641E-3</c:v>
                </c:pt>
                <c:pt idx="1153">
                  <c:v>6.9570937120523582E-3</c:v>
                </c:pt>
                <c:pt idx="1154">
                  <c:v>7.0054349470391811E-3</c:v>
                </c:pt>
                <c:pt idx="1155">
                  <c:v>7.0536745712196499E-3</c:v>
                </c:pt>
                <c:pt idx="1156">
                  <c:v>7.1018102166365976E-3</c:v>
                </c:pt>
                <c:pt idx="1157">
                  <c:v>7.1498395153165983E-3</c:v>
                </c:pt>
                <c:pt idx="1158">
                  <c:v>7.1977600992932256E-3</c:v>
                </c:pt>
                <c:pt idx="1159">
                  <c:v>7.2455696005666211E-3</c:v>
                </c:pt>
                <c:pt idx="1160">
                  <c:v>7.2932656511557042E-3</c:v>
                </c:pt>
                <c:pt idx="1161">
                  <c:v>7.3408458830461574E-3</c:v>
                </c:pt>
                <c:pt idx="1162">
                  <c:v>7.3883079282368617E-3</c:v>
                </c:pt>
                <c:pt idx="1163">
                  <c:v>7.4356494187052561E-3</c:v>
                </c:pt>
                <c:pt idx="1164">
                  <c:v>7.4828679864248149E-3</c:v>
                </c:pt>
                <c:pt idx="1165">
                  <c:v>7.5299612633709543E-3</c:v>
                </c:pt>
                <c:pt idx="1166">
                  <c:v>7.5770539742000742E-3</c:v>
                </c:pt>
                <c:pt idx="1167">
                  <c:v>7.6262581470088325E-3</c:v>
                </c:pt>
                <c:pt idx="1168">
                  <c:v>7.6762883914330612E-3</c:v>
                </c:pt>
                <c:pt idx="1169">
                  <c:v>7.7263652577190655E-3</c:v>
                </c:pt>
                <c:pt idx="1170">
                  <c:v>7.7764885521509515E-3</c:v>
                </c:pt>
                <c:pt idx="1171">
                  <c:v>7.8266580809478736E-3</c:v>
                </c:pt>
                <c:pt idx="1172">
                  <c:v>7.8768736504088218E-3</c:v>
                </c:pt>
                <c:pt idx="1173">
                  <c:v>7.9271350667736197E-3</c:v>
                </c:pt>
                <c:pt idx="1174">
                  <c:v>7.9774421362982188E-3</c:v>
                </c:pt>
                <c:pt idx="1175">
                  <c:v>8.0277946652315153E-3</c:v>
                </c:pt>
                <c:pt idx="1176">
                  <c:v>8.0781924598385246E-3</c:v>
                </c:pt>
                <c:pt idx="1177">
                  <c:v>8.1286353263772052E-3</c:v>
                </c:pt>
                <c:pt idx="1178">
                  <c:v>8.1791230710984604E-3</c:v>
                </c:pt>
                <c:pt idx="1179">
                  <c:v>8.2296555002403394E-3</c:v>
                </c:pt>
                <c:pt idx="1180">
                  <c:v>8.2802324200743661E-3</c:v>
                </c:pt>
                <c:pt idx="1181">
                  <c:v>8.3308536368418337E-3</c:v>
                </c:pt>
                <c:pt idx="1182">
                  <c:v>8.3815189568059167E-3</c:v>
                </c:pt>
                <c:pt idx="1183">
                  <c:v>8.4322281862111367E-3</c:v>
                </c:pt>
                <c:pt idx="1184">
                  <c:v>8.4829811313007278E-3</c:v>
                </c:pt>
                <c:pt idx="1185">
                  <c:v>8.5337775983282179E-3</c:v>
                </c:pt>
                <c:pt idx="1186">
                  <c:v>8.5846173935516315E-3</c:v>
                </c:pt>
                <c:pt idx="1187">
                  <c:v>8.6355003232045334E-3</c:v>
                </c:pt>
                <c:pt idx="1188">
                  <c:v>8.6864261935423563E-3</c:v>
                </c:pt>
                <c:pt idx="1189">
                  <c:v>8.7373948108134345E-3</c:v>
                </c:pt>
                <c:pt idx="1190">
                  <c:v>8.7884059812648029E-3</c:v>
                </c:pt>
                <c:pt idx="1191">
                  <c:v>8.8394595111305971E-3</c:v>
                </c:pt>
                <c:pt idx="1192">
                  <c:v>8.890555206666817E-3</c:v>
                </c:pt>
                <c:pt idx="1193">
                  <c:v>8.9416928741107606E-3</c:v>
                </c:pt>
                <c:pt idx="1194">
                  <c:v>8.9928723197157927E-3</c:v>
                </c:pt>
                <c:pt idx="1195">
                  <c:v>9.0440933497165799E-3</c:v>
                </c:pt>
                <c:pt idx="1196">
                  <c:v>9.0953557703638329E-3</c:v>
                </c:pt>
                <c:pt idx="1197">
                  <c:v>9.1466593878779864E-3</c:v>
                </c:pt>
                <c:pt idx="1198">
                  <c:v>9.1980040085302625E-3</c:v>
                </c:pt>
                <c:pt idx="1199">
                  <c:v>9.249389438538428E-3</c:v>
                </c:pt>
                <c:pt idx="1200">
                  <c:v>9.3008154841478716E-3</c:v>
                </c:pt>
                <c:pt idx="1201">
                  <c:v>9.3522819516026392E-3</c:v>
                </c:pt>
                <c:pt idx="1202">
                  <c:v>9.4037886471338514E-3</c:v>
                </c:pt>
                <c:pt idx="1203">
                  <c:v>9.4553353769886647E-3</c:v>
                </c:pt>
                <c:pt idx="1204">
                  <c:v>9.5069219473897116E-3</c:v>
                </c:pt>
                <c:pt idx="1205">
                  <c:v>9.5585481645872345E-3</c:v>
                </c:pt>
                <c:pt idx="1206">
                  <c:v>9.6102138348069591E-3</c:v>
                </c:pt>
                <c:pt idx="1207">
                  <c:v>9.6619187642848301E-3</c:v>
                </c:pt>
                <c:pt idx="1208">
                  <c:v>9.7136627592670187E-3</c:v>
                </c:pt>
                <c:pt idx="1209">
                  <c:v>9.7654456259693746E-3</c:v>
                </c:pt>
                <c:pt idx="1210">
                  <c:v>9.8172671706353402E-3</c:v>
                </c:pt>
                <c:pt idx="1211">
                  <c:v>9.8691271995011917E-3</c:v>
                </c:pt>
                <c:pt idx="1212">
                  <c:v>9.9210255187844668E-3</c:v>
                </c:pt>
                <c:pt idx="1213">
                  <c:v>9.9729619347186989E-3</c:v>
                </c:pt>
                <c:pt idx="1214">
                  <c:v>1.0024936253553418E-2</c:v>
                </c:pt>
                <c:pt idx="1215">
                  <c:v>1.0076948281490444E-2</c:v>
                </c:pt>
                <c:pt idx="1216">
                  <c:v>1.0128997824776541E-2</c:v>
                </c:pt>
                <c:pt idx="1217">
                  <c:v>1.0181084689628136E-2</c:v>
                </c:pt>
                <c:pt idx="1218">
                  <c:v>1.0233303630634315E-2</c:v>
                </c:pt>
                <c:pt idx="1219">
                  <c:v>1.0291263304023628E-2</c:v>
                </c:pt>
                <c:pt idx="1220">
                  <c:v>1.0352320496494948E-2</c:v>
                </c:pt>
                <c:pt idx="1221">
                  <c:v>1.0413001446397585E-2</c:v>
                </c:pt>
                <c:pt idx="1222">
                  <c:v>1.0473299679518735E-2</c:v>
                </c:pt>
                <c:pt idx="1223">
                  <c:v>1.0533208721642918E-2</c:v>
                </c:pt>
                <c:pt idx="1224">
                  <c:v>1.059272209853559E-2</c:v>
                </c:pt>
                <c:pt idx="1225">
                  <c:v>1.0651833335897767E-2</c:v>
                </c:pt>
                <c:pt idx="1226">
                  <c:v>1.0710535959465474E-2</c:v>
                </c:pt>
                <c:pt idx="1227">
                  <c:v>1.0768823494918088E-2</c:v>
                </c:pt>
                <c:pt idx="1228">
                  <c:v>1.082668946794307E-2</c:v>
                </c:pt>
                <c:pt idx="1229">
                  <c:v>1.0884127404190671E-2</c:v>
                </c:pt>
                <c:pt idx="1230">
                  <c:v>1.0941130829286558E-2</c:v>
                </c:pt>
                <c:pt idx="1231">
                  <c:v>1.0997693268861868E-2</c:v>
                </c:pt>
                <c:pt idx="1232">
                  <c:v>1.1053808248519514E-2</c:v>
                </c:pt>
                <c:pt idx="1233">
                  <c:v>1.1109469293829524E-2</c:v>
                </c:pt>
                <c:pt idx="1234">
                  <c:v>1.1164669930376472E-2</c:v>
                </c:pt>
                <c:pt idx="1235">
                  <c:v>1.1219403683720087E-2</c:v>
                </c:pt>
                <c:pt idx="1236">
                  <c:v>1.1273664079390603E-2</c:v>
                </c:pt>
                <c:pt idx="1237">
                  <c:v>1.1327444642907299E-2</c:v>
                </c:pt>
                <c:pt idx="1238">
                  <c:v>1.1380738899785489E-2</c:v>
                </c:pt>
                <c:pt idx="1239">
                  <c:v>1.1433540375543491E-2</c:v>
                </c:pt>
                <c:pt idx="1240">
                  <c:v>1.1485842595640155E-2</c:v>
                </c:pt>
                <c:pt idx="1241">
                  <c:v>1.1537639085568747E-2</c:v>
                </c:pt>
                <c:pt idx="1242">
                  <c:v>1.1588923370782909E-2</c:v>
                </c:pt>
                <c:pt idx="1243">
                  <c:v>1.1639688976750046E-2</c:v>
                </c:pt>
                <c:pt idx="1244">
                  <c:v>1.1689929428894701E-2</c:v>
                </c:pt>
                <c:pt idx="1245">
                  <c:v>1.1739638252663536E-2</c:v>
                </c:pt>
                <c:pt idx="1246">
                  <c:v>1.1788808973480331E-2</c:v>
                </c:pt>
                <c:pt idx="1247">
                  <c:v>1.1837435116758882E-2</c:v>
                </c:pt>
                <c:pt idx="1248">
                  <c:v>1.1885510207915942E-2</c:v>
                </c:pt>
                <c:pt idx="1249">
                  <c:v>1.1933027772355187E-2</c:v>
                </c:pt>
                <c:pt idx="1250">
                  <c:v>1.1979981335468612E-2</c:v>
                </c:pt>
                <c:pt idx="1251">
                  <c:v>1.2026364422649488E-2</c:v>
                </c:pt>
                <c:pt idx="1252">
                  <c:v>1.2072170559293782E-2</c:v>
                </c:pt>
                <c:pt idx="1253">
                  <c:v>1.2117393270778419E-2</c:v>
                </c:pt>
                <c:pt idx="1254">
                  <c:v>1.2162026082497454E-2</c:v>
                </c:pt>
                <c:pt idx="1255">
                  <c:v>1.2206062519817214E-2</c:v>
                </c:pt>
                <c:pt idx="1256">
                  <c:v>1.2249496108124088E-2</c:v>
                </c:pt>
                <c:pt idx="1257">
                  <c:v>1.2292320372791281E-2</c:v>
                </c:pt>
                <c:pt idx="1258">
                  <c:v>1.2334528839191884E-2</c:v>
                </c:pt>
                <c:pt idx="1259">
                  <c:v>1.2376115032706209E-2</c:v>
                </c:pt>
                <c:pt idx="1260">
                  <c:v>1.2417072478729094E-2</c:v>
                </c:pt>
                <c:pt idx="1261">
                  <c:v>1.2457394702619341E-2</c:v>
                </c:pt>
                <c:pt idx="1262">
                  <c:v>1.2497075229776586E-2</c:v>
                </c:pt>
                <c:pt idx="1263">
                  <c:v>1.2536107585579163E-2</c:v>
                </c:pt>
                <c:pt idx="1264">
                  <c:v>1.2574485295426241E-2</c:v>
                </c:pt>
                <c:pt idx="1265">
                  <c:v>1.261220188471629E-2</c:v>
                </c:pt>
                <c:pt idx="1266">
                  <c:v>1.2649250878854504E-2</c:v>
                </c:pt>
                <c:pt idx="1267">
                  <c:v>1.2685625803248645E-2</c:v>
                </c:pt>
                <c:pt idx="1268">
                  <c:v>1.2721320183322303E-2</c:v>
                </c:pt>
                <c:pt idx="1269">
                  <c:v>1.2756327544510787E-2</c:v>
                </c:pt>
                <c:pt idx="1270">
                  <c:v>1.279064141223385E-2</c:v>
                </c:pt>
                <c:pt idx="1271">
                  <c:v>1.2828712439155678E-2</c:v>
                </c:pt>
                <c:pt idx="1272">
                  <c:v>1.2873976290320893E-2</c:v>
                </c:pt>
                <c:pt idx="1273">
                  <c:v>1.2919256216276129E-2</c:v>
                </c:pt>
                <c:pt idx="1274">
                  <c:v>1.2964429466149405E-2</c:v>
                </c:pt>
                <c:pt idx="1275">
                  <c:v>1.3009495054865854E-2</c:v>
                </c:pt>
                <c:pt idx="1276">
                  <c:v>1.3054451997293005E-2</c:v>
                </c:pt>
                <c:pt idx="1277">
                  <c:v>1.3099299308356651E-2</c:v>
                </c:pt>
                <c:pt idx="1278">
                  <c:v>1.3144036002925069E-2</c:v>
                </c:pt>
                <c:pt idx="1279">
                  <c:v>1.3188661095907503E-2</c:v>
                </c:pt>
                <c:pt idx="1280">
                  <c:v>1.3233173602184723E-2</c:v>
                </c:pt>
                <c:pt idx="1281">
                  <c:v>1.327757253663801E-2</c:v>
                </c:pt>
                <c:pt idx="1282">
                  <c:v>1.332185691416079E-2</c:v>
                </c:pt>
                <c:pt idx="1283">
                  <c:v>1.3366025749629728E-2</c:v>
                </c:pt>
                <c:pt idx="1284">
                  <c:v>1.3410078057922128E-2</c:v>
                </c:pt>
                <c:pt idx="1285">
                  <c:v>1.3454012853904402E-2</c:v>
                </c:pt>
                <c:pt idx="1286">
                  <c:v>1.3497829152466867E-2</c:v>
                </c:pt>
                <c:pt idx="1287">
                  <c:v>1.3541525968465874E-2</c:v>
                </c:pt>
                <c:pt idx="1288">
                  <c:v>1.3585102316764384E-2</c:v>
                </c:pt>
                <c:pt idx="1289">
                  <c:v>1.3628557212249402E-2</c:v>
                </c:pt>
                <c:pt idx="1290">
                  <c:v>1.3671889669768301E-2</c:v>
                </c:pt>
                <c:pt idx="1291">
                  <c:v>1.3715098704175213E-2</c:v>
                </c:pt>
                <c:pt idx="1292">
                  <c:v>1.3758183330348445E-2</c:v>
                </c:pt>
                <c:pt idx="1293">
                  <c:v>1.3801142563132612E-2</c:v>
                </c:pt>
                <c:pt idx="1294">
                  <c:v>1.3843975417367628E-2</c:v>
                </c:pt>
                <c:pt idx="1295">
                  <c:v>1.3886680907929326E-2</c:v>
                </c:pt>
                <c:pt idx="1296">
                  <c:v>1.3929258049648391E-2</c:v>
                </c:pt>
                <c:pt idx="1297">
                  <c:v>1.3971705857385717E-2</c:v>
                </c:pt>
                <c:pt idx="1298">
                  <c:v>1.4014023345974532E-2</c:v>
                </c:pt>
                <c:pt idx="1299">
                  <c:v>1.4056209530255208E-2</c:v>
                </c:pt>
                <c:pt idx="1300">
                  <c:v>1.4098263425075292E-2</c:v>
                </c:pt>
                <c:pt idx="1301">
                  <c:v>1.4140184045272198E-2</c:v>
                </c:pt>
                <c:pt idx="1302">
                  <c:v>1.4181970405667457E-2</c:v>
                </c:pt>
                <c:pt idx="1303">
                  <c:v>1.4223621521118895E-2</c:v>
                </c:pt>
                <c:pt idx="1304">
                  <c:v>1.4265136406433808E-2</c:v>
                </c:pt>
                <c:pt idx="1305">
                  <c:v>1.4306514076455884E-2</c:v>
                </c:pt>
                <c:pt idx="1306">
                  <c:v>1.4347753546007352E-2</c:v>
                </c:pt>
                <c:pt idx="1307">
                  <c:v>1.4388853829917973E-2</c:v>
                </c:pt>
                <c:pt idx="1308">
                  <c:v>1.443301779894717E-2</c:v>
                </c:pt>
                <c:pt idx="1309">
                  <c:v>1.4476452599283388E-2</c:v>
                </c:pt>
                <c:pt idx="1310">
                  <c:v>1.4517109028875923E-2</c:v>
                </c:pt>
                <c:pt idx="1311">
                  <c:v>1.4557622191370299E-2</c:v>
                </c:pt>
                <c:pt idx="1312">
                  <c:v>1.4597991101564742E-2</c:v>
                </c:pt>
                <c:pt idx="1313">
                  <c:v>1.4638214774294321E-2</c:v>
                </c:pt>
                <c:pt idx="1314">
                  <c:v>1.4678292224349885E-2</c:v>
                </c:pt>
                <c:pt idx="1315">
                  <c:v>1.4718222466559235E-2</c:v>
                </c:pt>
                <c:pt idx="1316">
                  <c:v>1.4758004515717659E-2</c:v>
                </c:pt>
                <c:pt idx="1317">
                  <c:v>1.4797637386622745E-2</c:v>
                </c:pt>
                <c:pt idx="1318">
                  <c:v>1.4837120094103394E-2</c:v>
                </c:pt>
                <c:pt idx="1319">
                  <c:v>1.4876451652944584E-2</c:v>
                </c:pt>
                <c:pt idx="1320">
                  <c:v>1.4915631077956931E-2</c:v>
                </c:pt>
                <c:pt idx="1321">
                  <c:v>1.4954657383930403E-2</c:v>
                </c:pt>
                <c:pt idx="1322">
                  <c:v>1.499352958566335E-2</c:v>
                </c:pt>
                <c:pt idx="1323">
                  <c:v>1.5033955598473982E-2</c:v>
                </c:pt>
                <c:pt idx="1324">
                  <c:v>1.5096996899150046E-2</c:v>
                </c:pt>
                <c:pt idx="1325">
                  <c:v>1.51577798097812E-2</c:v>
                </c:pt>
                <c:pt idx="1326">
                  <c:v>1.5205450702593685E-2</c:v>
                </c:pt>
                <c:pt idx="1327">
                  <c:v>1.5252632475774094E-2</c:v>
                </c:pt>
                <c:pt idx="1328">
                  <c:v>1.5299320397164218E-2</c:v>
                </c:pt>
                <c:pt idx="1329">
                  <c:v>1.5345509734651984E-2</c:v>
                </c:pt>
                <c:pt idx="1330">
                  <c:v>1.5391195756068093E-2</c:v>
                </c:pt>
                <c:pt idx="1331">
                  <c:v>1.5436373729296987E-2</c:v>
                </c:pt>
                <c:pt idx="1332">
                  <c:v>1.5481038922167699E-2</c:v>
                </c:pt>
                <c:pt idx="1333">
                  <c:v>1.5525186602530099E-2</c:v>
                </c:pt>
                <c:pt idx="1334">
                  <c:v>1.5568812038255811E-2</c:v>
                </c:pt>
                <c:pt idx="1335">
                  <c:v>1.5611910497187038E-2</c:v>
                </c:pt>
                <c:pt idx="1336">
                  <c:v>1.5654477247166468E-2</c:v>
                </c:pt>
                <c:pt idx="1337">
                  <c:v>1.5696507556049819E-2</c:v>
                </c:pt>
                <c:pt idx="1338">
                  <c:v>1.573799669170102E-2</c:v>
                </c:pt>
                <c:pt idx="1339">
                  <c:v>1.5778939921964222E-2</c:v>
                </c:pt>
                <c:pt idx="1340">
                  <c:v>1.5819332514699538E-2</c:v>
                </c:pt>
                <c:pt idx="1341">
                  <c:v>1.5859169737772464E-2</c:v>
                </c:pt>
                <c:pt idx="1342">
                  <c:v>1.5898446859031697E-2</c:v>
                </c:pt>
                <c:pt idx="1343">
                  <c:v>1.5937159146356489E-2</c:v>
                </c:pt>
                <c:pt idx="1344">
                  <c:v>1.5975301867611341E-2</c:v>
                </c:pt>
                <c:pt idx="1345">
                  <c:v>1.6012870290675982E-2</c:v>
                </c:pt>
                <c:pt idx="1346">
                  <c:v>1.6049859683434819E-2</c:v>
                </c:pt>
                <c:pt idx="1347">
                  <c:v>1.6086265313760621E-2</c:v>
                </c:pt>
                <c:pt idx="1348">
                  <c:v>1.6122082449567685E-2</c:v>
                </c:pt>
                <c:pt idx="1349">
                  <c:v>1.6157306358726031E-2</c:v>
                </c:pt>
                <c:pt idx="1350">
                  <c:v>1.6191932309178318E-2</c:v>
                </c:pt>
                <c:pt idx="1351">
                  <c:v>1.6225955568801895E-2</c:v>
                </c:pt>
                <c:pt idx="1352">
                  <c:v>1.6259371405548926E-2</c:v>
                </c:pt>
                <c:pt idx="1353">
                  <c:v>1.6292175087343205E-2</c:v>
                </c:pt>
                <c:pt idx="1354">
                  <c:v>1.6324361882127623E-2</c:v>
                </c:pt>
                <c:pt idx="1355">
                  <c:v>1.6355927057842088E-2</c:v>
                </c:pt>
                <c:pt idx="1356">
                  <c:v>1.6386865882471013E-2</c:v>
                </c:pt>
                <c:pt idx="1357">
                  <c:v>1.6417173623963329E-2</c:v>
                </c:pt>
                <c:pt idx="1358">
                  <c:v>1.6446845550332129E-2</c:v>
                </c:pt>
                <c:pt idx="1359">
                  <c:v>1.6475876929557307E-2</c:v>
                </c:pt>
                <c:pt idx="1360">
                  <c:v>1.6504263029650464E-2</c:v>
                </c:pt>
                <c:pt idx="1361">
                  <c:v>1.6531999118644475E-2</c:v>
                </c:pt>
                <c:pt idx="1362">
                  <c:v>1.6559080464565699E-2</c:v>
                </c:pt>
                <c:pt idx="1363">
                  <c:v>1.658550233548152E-2</c:v>
                </c:pt>
                <c:pt idx="1364">
                  <c:v>1.6611259999449374E-2</c:v>
                </c:pt>
                <c:pt idx="1365">
                  <c:v>1.6636348724564331E-2</c:v>
                </c:pt>
                <c:pt idx="1366">
                  <c:v>1.6660763778913928E-2</c:v>
                </c:pt>
                <c:pt idx="1367">
                  <c:v>1.6684500430637333E-2</c:v>
                </c:pt>
                <c:pt idx="1368">
                  <c:v>1.6707553947851259E-2</c:v>
                </c:pt>
                <c:pt idx="1369">
                  <c:v>1.6729919598709134E-2</c:v>
                </c:pt>
                <c:pt idx="1370">
                  <c:v>1.6751592651396533E-2</c:v>
                </c:pt>
                <c:pt idx="1371">
                  <c:v>1.6772568374109283E-2</c:v>
                </c:pt>
                <c:pt idx="1372">
                  <c:v>1.6792842035043123E-2</c:v>
                </c:pt>
                <c:pt idx="1373">
                  <c:v>1.6812408902447114E-2</c:v>
                </c:pt>
                <c:pt idx="1374">
                  <c:v>1.6831264244566987E-2</c:v>
                </c:pt>
                <c:pt idx="1375">
                  <c:v>1.6856987305234404E-2</c:v>
                </c:pt>
                <c:pt idx="1376">
                  <c:v>1.6889844584189875E-2</c:v>
                </c:pt>
                <c:pt idx="1377">
                  <c:v>1.6922384959510376E-2</c:v>
                </c:pt>
                <c:pt idx="1378">
                  <c:v>1.6954606328068479E-2</c:v>
                </c:pt>
                <c:pt idx="1379">
                  <c:v>1.6986506586761194E-2</c:v>
                </c:pt>
                <c:pt idx="1380">
                  <c:v>1.7018083632458093E-2</c:v>
                </c:pt>
                <c:pt idx="1381">
                  <c:v>1.7049335362053698E-2</c:v>
                </c:pt>
                <c:pt idx="1382">
                  <c:v>1.7080259672433002E-2</c:v>
                </c:pt>
                <c:pt idx="1383">
                  <c:v>1.7110854460471704E-2</c:v>
                </c:pt>
                <c:pt idx="1384">
                  <c:v>1.7141117623071259E-2</c:v>
                </c:pt>
                <c:pt idx="1385">
                  <c:v>1.7171047057112789E-2</c:v>
                </c:pt>
                <c:pt idx="1386">
                  <c:v>1.7200640659492106E-2</c:v>
                </c:pt>
                <c:pt idx="1387">
                  <c:v>1.7229896327102603E-2</c:v>
                </c:pt>
                <c:pt idx="1388">
                  <c:v>1.7258811956835544E-2</c:v>
                </c:pt>
                <c:pt idx="1389">
                  <c:v>1.7287385445586102E-2</c:v>
                </c:pt>
                <c:pt idx="1390">
                  <c:v>1.7315614690247852E-2</c:v>
                </c:pt>
                <c:pt idx="1391">
                  <c:v>1.7343497587736241E-2</c:v>
                </c:pt>
                <c:pt idx="1392">
                  <c:v>1.7371032034942484E-2</c:v>
                </c:pt>
                <c:pt idx="1393">
                  <c:v>1.7398215928780218E-2</c:v>
                </c:pt>
                <c:pt idx="1394">
                  <c:v>1.7425047166145218E-2</c:v>
                </c:pt>
                <c:pt idx="1395">
                  <c:v>1.7451523643973618E-2</c:v>
                </c:pt>
                <c:pt idx="1396">
                  <c:v>1.7477643259149505E-2</c:v>
                </c:pt>
                <c:pt idx="1397">
                  <c:v>1.7503403908603686E-2</c:v>
                </c:pt>
                <c:pt idx="1398">
                  <c:v>1.7528803489261842E-2</c:v>
                </c:pt>
                <c:pt idx="1399">
                  <c:v>1.755383989803902E-2</c:v>
                </c:pt>
                <c:pt idx="1400">
                  <c:v>1.7578511031863104E-2</c:v>
                </c:pt>
                <c:pt idx="1401">
                  <c:v>1.7602814787669317E-2</c:v>
                </c:pt>
                <c:pt idx="1402">
                  <c:v>1.7626749062394708E-2</c:v>
                </c:pt>
                <c:pt idx="1403">
                  <c:v>1.7650311752966878E-2</c:v>
                </c:pt>
                <c:pt idx="1404">
                  <c:v>1.7673500756344832E-2</c:v>
                </c:pt>
                <c:pt idx="1405">
                  <c:v>1.7696313969461336E-2</c:v>
                </c:pt>
                <c:pt idx="1406">
                  <c:v>1.7718749289269576E-2</c:v>
                </c:pt>
                <c:pt idx="1407">
                  <c:v>1.7740804612726067E-2</c:v>
                </c:pt>
                <c:pt idx="1408">
                  <c:v>1.7762477836808357E-2</c:v>
                </c:pt>
                <c:pt idx="1409">
                  <c:v>1.7783766858463185E-2</c:v>
                </c:pt>
                <c:pt idx="1410">
                  <c:v>1.7804669574653136E-2</c:v>
                </c:pt>
                <c:pt idx="1411">
                  <c:v>1.7825183882385912E-2</c:v>
                </c:pt>
                <c:pt idx="1412">
                  <c:v>1.7845307678616178E-2</c:v>
                </c:pt>
                <c:pt idx="1413">
                  <c:v>1.7865038860332756E-2</c:v>
                </c:pt>
                <c:pt idx="1414">
                  <c:v>1.7884375324541568E-2</c:v>
                </c:pt>
                <c:pt idx="1415">
                  <c:v>1.790331496823119E-2</c:v>
                </c:pt>
                <c:pt idx="1416">
                  <c:v>1.7921855688402148E-2</c:v>
                </c:pt>
                <c:pt idx="1417">
                  <c:v>1.7939995382078813E-2</c:v>
                </c:pt>
                <c:pt idx="1418">
                  <c:v>1.7957731946263388E-2</c:v>
                </c:pt>
                <c:pt idx="1419">
                  <c:v>1.7975063277988357E-2</c:v>
                </c:pt>
                <c:pt idx="1420">
                  <c:v>1.7991987274276273E-2</c:v>
                </c:pt>
                <c:pt idx="1421">
                  <c:v>1.8008501832169045E-2</c:v>
                </c:pt>
                <c:pt idx="1422">
                  <c:v>1.8024604848705099E-2</c:v>
                </c:pt>
                <c:pt idx="1423">
                  <c:v>1.8040294220937076E-2</c:v>
                </c:pt>
                <c:pt idx="1424">
                  <c:v>1.8055567845926383E-2</c:v>
                </c:pt>
                <c:pt idx="1425">
                  <c:v>1.8070423620726153E-2</c:v>
                </c:pt>
                <c:pt idx="1426">
                  <c:v>1.8084955884689502E-2</c:v>
                </c:pt>
                <c:pt idx="1427">
                  <c:v>1.8104988957228042E-2</c:v>
                </c:pt>
                <c:pt idx="1428">
                  <c:v>1.812823096237761E-2</c:v>
                </c:pt>
                <c:pt idx="1429">
                  <c:v>1.8151231236822458E-2</c:v>
                </c:pt>
                <c:pt idx="1430">
                  <c:v>1.8173988663392527E-2</c:v>
                </c:pt>
                <c:pt idx="1431">
                  <c:v>1.8196502124932235E-2</c:v>
                </c:pt>
                <c:pt idx="1432">
                  <c:v>1.8218770504254179E-2</c:v>
                </c:pt>
                <c:pt idx="1433">
                  <c:v>1.8240792684220394E-2</c:v>
                </c:pt>
                <c:pt idx="1434">
                  <c:v>1.8262567547643958E-2</c:v>
                </c:pt>
                <c:pt idx="1435">
                  <c:v>1.8284093977381781E-2</c:v>
                </c:pt>
                <c:pt idx="1436">
                  <c:v>1.8305370856265196E-2</c:v>
                </c:pt>
                <c:pt idx="1437">
                  <c:v>1.8326397067146415E-2</c:v>
                </c:pt>
                <c:pt idx="1438">
                  <c:v>1.834717149285809E-2</c:v>
                </c:pt>
                <c:pt idx="1439">
                  <c:v>1.8367693016253954E-2</c:v>
                </c:pt>
                <c:pt idx="1440">
                  <c:v>1.8387960520179981E-2</c:v>
                </c:pt>
                <c:pt idx="1441">
                  <c:v>1.8407972887491866E-2</c:v>
                </c:pt>
                <c:pt idx="1442">
                  <c:v>1.8427729001026176E-2</c:v>
                </c:pt>
                <c:pt idx="1443">
                  <c:v>1.8447227743652581E-2</c:v>
                </c:pt>
                <c:pt idx="1444">
                  <c:v>1.8466467998221842E-2</c:v>
                </c:pt>
                <c:pt idx="1445">
                  <c:v>1.8485448647594882E-2</c:v>
                </c:pt>
                <c:pt idx="1446">
                  <c:v>1.8504168574637096E-2</c:v>
                </c:pt>
                <c:pt idx="1447">
                  <c:v>1.8522626662201107E-2</c:v>
                </c:pt>
                <c:pt idx="1448">
                  <c:v>1.8540821793155811E-2</c:v>
                </c:pt>
                <c:pt idx="1449">
                  <c:v>1.8558752850363333E-2</c:v>
                </c:pt>
                <c:pt idx="1450">
                  <c:v>1.8576418716719705E-2</c:v>
                </c:pt>
                <c:pt idx="1451">
                  <c:v>1.8593818275062259E-2</c:v>
                </c:pt>
                <c:pt idx="1452">
                  <c:v>1.8610950408285632E-2</c:v>
                </c:pt>
                <c:pt idx="1453">
                  <c:v>1.8627813999278139E-2</c:v>
                </c:pt>
                <c:pt idx="1454">
                  <c:v>1.8644407930892934E-2</c:v>
                </c:pt>
                <c:pt idx="1455">
                  <c:v>1.8660731086040792E-2</c:v>
                </c:pt>
                <c:pt idx="1456">
                  <c:v>1.8676782347585984E-2</c:v>
                </c:pt>
                <c:pt idx="1457">
                  <c:v>1.8692560598439052E-2</c:v>
                </c:pt>
                <c:pt idx="1458">
                  <c:v>1.8708064721470043E-2</c:v>
                </c:pt>
                <c:pt idx="1459">
                  <c:v>1.8723293599583937E-2</c:v>
                </c:pt>
                <c:pt idx="1460">
                  <c:v>1.8738246115691793E-2</c:v>
                </c:pt>
                <c:pt idx="1461">
                  <c:v>1.8752921152676117E-2</c:v>
                </c:pt>
                <c:pt idx="1462">
                  <c:v>1.87673175934489E-2</c:v>
                </c:pt>
                <c:pt idx="1463">
                  <c:v>1.8781434320916997E-2</c:v>
                </c:pt>
                <c:pt idx="1464">
                  <c:v>1.8795270217988012E-2</c:v>
                </c:pt>
                <c:pt idx="1465">
                  <c:v>1.880882416758203E-2</c:v>
                </c:pt>
                <c:pt idx="1466">
                  <c:v>1.8822095052614347E-2</c:v>
                </c:pt>
                <c:pt idx="1467">
                  <c:v>1.8835081756012971E-2</c:v>
                </c:pt>
                <c:pt idx="1468">
                  <c:v>1.884778316068398E-2</c:v>
                </c:pt>
                <c:pt idx="1469">
                  <c:v>1.8860198149581179E-2</c:v>
                </c:pt>
                <c:pt idx="1470">
                  <c:v>1.8872325605601922E-2</c:v>
                </c:pt>
                <c:pt idx="1471">
                  <c:v>1.888416441172628E-2</c:v>
                </c:pt>
                <c:pt idx="1472">
                  <c:v>1.8895713450849182E-2</c:v>
                </c:pt>
                <c:pt idx="1473">
                  <c:v>1.8906971605948505E-2</c:v>
                </c:pt>
                <c:pt idx="1474">
                  <c:v>1.8917937759946196E-2</c:v>
                </c:pt>
                <c:pt idx="1475">
                  <c:v>1.8928610795818434E-2</c:v>
                </c:pt>
                <c:pt idx="1476">
                  <c:v>1.8938989596491512E-2</c:v>
                </c:pt>
                <c:pt idx="1477">
                  <c:v>1.8949073044946221E-2</c:v>
                </c:pt>
                <c:pt idx="1478">
                  <c:v>1.8958860024136864E-2</c:v>
                </c:pt>
                <c:pt idx="1479">
                  <c:v>1.8971297340473758E-2</c:v>
                </c:pt>
                <c:pt idx="1480">
                  <c:v>1.8988456446383955E-2</c:v>
                </c:pt>
                <c:pt idx="1481">
                  <c:v>1.9005441666283963E-2</c:v>
                </c:pt>
                <c:pt idx="1482">
                  <c:v>1.9022170162681283E-2</c:v>
                </c:pt>
                <c:pt idx="1483">
                  <c:v>1.9038640834596471E-2</c:v>
                </c:pt>
                <c:pt idx="1484">
                  <c:v>1.9054852581078103E-2</c:v>
                </c:pt>
                <c:pt idx="1485">
                  <c:v>1.9070804301127564E-2</c:v>
                </c:pt>
                <c:pt idx="1486">
                  <c:v>1.9086494893768693E-2</c:v>
                </c:pt>
                <c:pt idx="1487">
                  <c:v>1.9101923258065246E-2</c:v>
                </c:pt>
                <c:pt idx="1488">
                  <c:v>1.9117088293010964E-2</c:v>
                </c:pt>
                <c:pt idx="1489">
                  <c:v>1.9131988897686077E-2</c:v>
                </c:pt>
                <c:pt idx="1490">
                  <c:v>1.9146623971101014E-2</c:v>
                </c:pt>
                <c:pt idx="1491">
                  <c:v>1.9160992412312377E-2</c:v>
                </c:pt>
                <c:pt idx="1492">
                  <c:v>1.9175093120370901E-2</c:v>
                </c:pt>
                <c:pt idx="1493">
                  <c:v>1.9188924994298414E-2</c:v>
                </c:pt>
                <c:pt idx="1494">
                  <c:v>1.9202486933180628E-2</c:v>
                </c:pt>
                <c:pt idx="1495">
                  <c:v>1.9215777836051388E-2</c:v>
                </c:pt>
                <c:pt idx="1496">
                  <c:v>1.9228796601979695E-2</c:v>
                </c:pt>
                <c:pt idx="1497">
                  <c:v>1.9241542130017678E-2</c:v>
                </c:pt>
                <c:pt idx="1498">
                  <c:v>1.9254013319229657E-2</c:v>
                </c:pt>
                <c:pt idx="1499">
                  <c:v>1.9266209068692291E-2</c:v>
                </c:pt>
                <c:pt idx="1500">
                  <c:v>1.9278128277483084E-2</c:v>
                </c:pt>
                <c:pt idx="1501">
                  <c:v>1.9289769844651545E-2</c:v>
                </c:pt>
                <c:pt idx="1502">
                  <c:v>1.9301132669294601E-2</c:v>
                </c:pt>
                <c:pt idx="1503">
                  <c:v>1.9312215650481433E-2</c:v>
                </c:pt>
                <c:pt idx="1504">
                  <c:v>1.9323017687317288E-2</c:v>
                </c:pt>
                <c:pt idx="1505">
                  <c:v>1.933353767886831E-2</c:v>
                </c:pt>
                <c:pt idx="1506">
                  <c:v>1.9343774524231153E-2</c:v>
                </c:pt>
                <c:pt idx="1507">
                  <c:v>1.9353727122509958E-2</c:v>
                </c:pt>
                <c:pt idx="1508">
                  <c:v>1.9363394372804852E-2</c:v>
                </c:pt>
                <c:pt idx="1509">
                  <c:v>1.9372775174212101E-2</c:v>
                </c:pt>
                <c:pt idx="1510">
                  <c:v>1.9381868425847375E-2</c:v>
                </c:pt>
                <c:pt idx="1511">
                  <c:v>1.9390673026805333E-2</c:v>
                </c:pt>
                <c:pt idx="1512">
                  <c:v>1.9399187876223474E-2</c:v>
                </c:pt>
                <c:pt idx="1513">
                  <c:v>1.940741187320693E-2</c:v>
                </c:pt>
                <c:pt idx="1514">
                  <c:v>1.941534391688654E-2</c:v>
                </c:pt>
                <c:pt idx="1515">
                  <c:v>1.9422982906378394E-2</c:v>
                </c:pt>
                <c:pt idx="1516">
                  <c:v>1.9431354466722714E-2</c:v>
                </c:pt>
                <c:pt idx="1517">
                  <c:v>1.943836023531403E-2</c:v>
                </c:pt>
                <c:pt idx="1518">
                  <c:v>1.9445071030529941E-2</c:v>
                </c:pt>
                <c:pt idx="1519">
                  <c:v>1.9451484210874968E-2</c:v>
                </c:pt>
                <c:pt idx="1520">
                  <c:v>1.9457598675464233E-2</c:v>
                </c:pt>
                <c:pt idx="1521">
                  <c:v>1.9463413323485799E-2</c:v>
                </c:pt>
                <c:pt idx="1522">
                  <c:v>1.9468927054073319E-2</c:v>
                </c:pt>
                <c:pt idx="1523">
                  <c:v>1.947413876641628E-2</c:v>
                </c:pt>
                <c:pt idx="1524">
                  <c:v>1.9479047359667375E-2</c:v>
                </c:pt>
                <c:pt idx="1525">
                  <c:v>1.9483651732994833E-2</c:v>
                </c:pt>
                <c:pt idx="1526">
                  <c:v>1.948795078559409E-2</c:v>
                </c:pt>
                <c:pt idx="1527">
                  <c:v>1.9491943416641594E-2</c:v>
                </c:pt>
                <c:pt idx="1528">
                  <c:v>1.949562852532389E-2</c:v>
                </c:pt>
                <c:pt idx="1529">
                  <c:v>1.9499005010855133E-2</c:v>
                </c:pt>
                <c:pt idx="1530">
                  <c:v>1.9502071772396108E-2</c:v>
                </c:pt>
                <c:pt idx="1531">
                  <c:v>1.9507963918235671E-2</c:v>
                </c:pt>
                <c:pt idx="1532">
                  <c:v>1.9518901902912628E-2</c:v>
                </c:pt>
                <c:pt idx="1533">
                  <c:v>1.9529689776323324E-2</c:v>
                </c:pt>
                <c:pt idx="1534">
                  <c:v>1.9540239801753786E-2</c:v>
                </c:pt>
                <c:pt idx="1535">
                  <c:v>1.9550551101597605E-2</c:v>
                </c:pt>
                <c:pt idx="1536">
                  <c:v>1.9560622798247738E-2</c:v>
                </c:pt>
                <c:pt idx="1537">
                  <c:v>1.9570454014113958E-2</c:v>
                </c:pt>
                <c:pt idx="1538">
                  <c:v>1.9580043871617138E-2</c:v>
                </c:pt>
                <c:pt idx="1539">
                  <c:v>1.9589391493148801E-2</c:v>
                </c:pt>
                <c:pt idx="1540">
                  <c:v>1.9598496001134887E-2</c:v>
                </c:pt>
                <c:pt idx="1541">
                  <c:v>1.9607356517989533E-2</c:v>
                </c:pt>
                <c:pt idx="1542">
                  <c:v>1.9615972166126722E-2</c:v>
                </c:pt>
                <c:pt idx="1543">
                  <c:v>1.9624342067983521E-2</c:v>
                </c:pt>
                <c:pt idx="1544">
                  <c:v>1.9632465345962264E-2</c:v>
                </c:pt>
                <c:pt idx="1545">
                  <c:v>1.9640341122500134E-2</c:v>
                </c:pt>
                <c:pt idx="1546">
                  <c:v>1.9647968520034486E-2</c:v>
                </c:pt>
                <c:pt idx="1547">
                  <c:v>1.9655346660997147E-2</c:v>
                </c:pt>
                <c:pt idx="1548">
                  <c:v>1.9662474667814487E-2</c:v>
                </c:pt>
                <c:pt idx="1549">
                  <c:v>1.9669351662942276E-2</c:v>
                </c:pt>
                <c:pt idx="1550">
                  <c:v>1.9675976768807831E-2</c:v>
                </c:pt>
                <c:pt idx="1551">
                  <c:v>1.9682349107873819E-2</c:v>
                </c:pt>
                <c:pt idx="1552">
                  <c:v>1.9688467802563038E-2</c:v>
                </c:pt>
                <c:pt idx="1553">
                  <c:v>1.969433197536857E-2</c:v>
                </c:pt>
                <c:pt idx="1554">
                  <c:v>1.969994074872063E-2</c:v>
                </c:pt>
                <c:pt idx="1555">
                  <c:v>1.9705293245067739E-2</c:v>
                </c:pt>
                <c:pt idx="1556">
                  <c:v>1.9710388586900007E-2</c:v>
                </c:pt>
                <c:pt idx="1557">
                  <c:v>1.9715225896662296E-2</c:v>
                </c:pt>
                <c:pt idx="1558">
                  <c:v>1.9719804296847016E-2</c:v>
                </c:pt>
                <c:pt idx="1559">
                  <c:v>1.9724122909901526E-2</c:v>
                </c:pt>
                <c:pt idx="1560">
                  <c:v>1.9728180858320878E-2</c:v>
                </c:pt>
                <c:pt idx="1561">
                  <c:v>1.9731977264584227E-2</c:v>
                </c:pt>
                <c:pt idx="1562">
                  <c:v>1.9735511251166467E-2</c:v>
                </c:pt>
                <c:pt idx="1563">
                  <c:v>1.9738781940561504E-2</c:v>
                </c:pt>
                <c:pt idx="1564">
                  <c:v>1.9741788455253394E-2</c:v>
                </c:pt>
                <c:pt idx="1565">
                  <c:v>1.9744529917756961E-2</c:v>
                </c:pt>
                <c:pt idx="1566">
                  <c:v>1.9747005450554175E-2</c:v>
                </c:pt>
                <c:pt idx="1567">
                  <c:v>1.9749214176163748E-2</c:v>
                </c:pt>
                <c:pt idx="1568">
                  <c:v>1.975181451392009E-2</c:v>
                </c:pt>
                <c:pt idx="1569">
                  <c:v>1.9753044646724078E-2</c:v>
                </c:pt>
                <c:pt idx="1570">
                  <c:v>1.9754409122778413E-2</c:v>
                </c:pt>
                <c:pt idx="1571">
                  <c:v>1.9755503156332035E-2</c:v>
                </c:pt>
                <c:pt idx="1572">
                  <c:v>1.9756325869921942E-2</c:v>
                </c:pt>
                <c:pt idx="1573">
                  <c:v>1.9756876386047117E-2</c:v>
                </c:pt>
                <c:pt idx="1574">
                  <c:v>1.9757153827278707E-2</c:v>
                </c:pt>
                <c:pt idx="1575">
                  <c:v>1.9757157316121061E-2</c:v>
                </c:pt>
                <c:pt idx="1576">
                  <c:v>1.9756885975127696E-2</c:v>
                </c:pt>
                <c:pt idx="1577">
                  <c:v>1.9756338926849252E-2</c:v>
                </c:pt>
                <c:pt idx="1578">
                  <c:v>1.9755515293827783E-2</c:v>
                </c:pt>
                <c:pt idx="1579">
                  <c:v>1.9754414198608447E-2</c:v>
                </c:pt>
                <c:pt idx="1580">
                  <c:v>1.9753034763780142E-2</c:v>
                </c:pt>
                <c:pt idx="1581">
                  <c:v>1.9751376111871322E-2</c:v>
                </c:pt>
                <c:pt idx="1582">
                  <c:v>1.9749437365477556E-2</c:v>
                </c:pt>
                <c:pt idx="1583">
                  <c:v>1.9750426359475416E-2</c:v>
                </c:pt>
                <c:pt idx="1584">
                  <c:v>1.9756599713505199E-2</c:v>
                </c:pt>
                <c:pt idx="1585">
                  <c:v>1.9762630188024873E-2</c:v>
                </c:pt>
                <c:pt idx="1586">
                  <c:v>1.9768428019551153E-2</c:v>
                </c:pt>
                <c:pt idx="1587">
                  <c:v>1.9773992402644679E-2</c:v>
                </c:pt>
                <c:pt idx="1588">
                  <c:v>1.9779322531952765E-2</c:v>
                </c:pt>
                <c:pt idx="1589">
                  <c:v>1.9784417602064633E-2</c:v>
                </c:pt>
                <c:pt idx="1590">
                  <c:v>1.9789276807581021E-2</c:v>
                </c:pt>
                <c:pt idx="1591">
                  <c:v>1.9793899343125813E-2</c:v>
                </c:pt>
                <c:pt idx="1592">
                  <c:v>1.9798284403317185E-2</c:v>
                </c:pt>
                <c:pt idx="1593">
                  <c:v>1.9802431182773431E-2</c:v>
                </c:pt>
                <c:pt idx="1594">
                  <c:v>1.980633887610728E-2</c:v>
                </c:pt>
                <c:pt idx="1595">
                  <c:v>1.9810006677954906E-2</c:v>
                </c:pt>
                <c:pt idx="1596">
                  <c:v>1.9813433782935465E-2</c:v>
                </c:pt>
                <c:pt idx="1597">
                  <c:v>1.9816619385685921E-2</c:v>
                </c:pt>
                <c:pt idx="1598">
                  <c:v>1.9819562680832171E-2</c:v>
                </c:pt>
                <c:pt idx="1599">
                  <c:v>1.9822262863029648E-2</c:v>
                </c:pt>
                <c:pt idx="1600">
                  <c:v>1.982471912690548E-2</c:v>
                </c:pt>
                <c:pt idx="1601">
                  <c:v>1.9826930667093318E-2</c:v>
                </c:pt>
                <c:pt idx="1602">
                  <c:v>1.9828896678256588E-2</c:v>
                </c:pt>
                <c:pt idx="1603">
                  <c:v>1.9830616355048014E-2</c:v>
                </c:pt>
                <c:pt idx="1604">
                  <c:v>1.9832088892115483E-2</c:v>
                </c:pt>
                <c:pt idx="1605">
                  <c:v>1.9833313484107915E-2</c:v>
                </c:pt>
                <c:pt idx="1606">
                  <c:v>1.9834289325698522E-2</c:v>
                </c:pt>
                <c:pt idx="1607">
                  <c:v>1.9835015611544316E-2</c:v>
                </c:pt>
                <c:pt idx="1608">
                  <c:v>1.9835491536326751E-2</c:v>
                </c:pt>
                <c:pt idx="1609">
                  <c:v>1.9835716294688072E-2</c:v>
                </c:pt>
                <c:pt idx="1610">
                  <c:v>1.9835689081341461E-2</c:v>
                </c:pt>
                <c:pt idx="1611">
                  <c:v>1.9835409090932073E-2</c:v>
                </c:pt>
                <c:pt idx="1612">
                  <c:v>1.9834875518152998E-2</c:v>
                </c:pt>
                <c:pt idx="1613">
                  <c:v>1.9834087557710552E-2</c:v>
                </c:pt>
                <c:pt idx="1614">
                  <c:v>1.9833044404260647E-2</c:v>
                </c:pt>
                <c:pt idx="1615">
                  <c:v>1.9831745252518945E-2</c:v>
                </c:pt>
                <c:pt idx="1616">
                  <c:v>1.9830189297179817E-2</c:v>
                </c:pt>
                <c:pt idx="1617">
                  <c:v>1.9828375732945401E-2</c:v>
                </c:pt>
                <c:pt idx="1618">
                  <c:v>1.9826303754508293E-2</c:v>
                </c:pt>
                <c:pt idx="1619">
                  <c:v>1.982397255658639E-2</c:v>
                </c:pt>
                <c:pt idx="1620">
                  <c:v>1.9821721080091045E-2</c:v>
                </c:pt>
                <c:pt idx="1621">
                  <c:v>1.9818100505849666E-2</c:v>
                </c:pt>
                <c:pt idx="1622">
                  <c:v>1.9814949375567378E-2</c:v>
                </c:pt>
                <c:pt idx="1623">
                  <c:v>1.9811535689634126E-2</c:v>
                </c:pt>
                <c:pt idx="1624">
                  <c:v>1.9807858642780847E-2</c:v>
                </c:pt>
                <c:pt idx="1625">
                  <c:v>1.9803917429758483E-2</c:v>
                </c:pt>
                <c:pt idx="1626">
                  <c:v>1.9799711245280117E-2</c:v>
                </c:pt>
                <c:pt idx="1627">
                  <c:v>1.979523928411956E-2</c:v>
                </c:pt>
                <c:pt idx="1628">
                  <c:v>1.9790500740989758E-2</c:v>
                </c:pt>
                <c:pt idx="1629">
                  <c:v>1.978549481066455E-2</c:v>
                </c:pt>
                <c:pt idx="1630">
                  <c:v>1.9780220687903412E-2</c:v>
                </c:pt>
                <c:pt idx="1631">
                  <c:v>1.9774677567451569E-2</c:v>
                </c:pt>
                <c:pt idx="1632">
                  <c:v>1.9768864644080602E-2</c:v>
                </c:pt>
                <c:pt idx="1633">
                  <c:v>1.9762781112559601E-2</c:v>
                </c:pt>
                <c:pt idx="1634">
                  <c:v>1.9756426167661004E-2</c:v>
                </c:pt>
                <c:pt idx="1635">
                  <c:v>1.9753678835219744E-2</c:v>
                </c:pt>
                <c:pt idx="1636">
                  <c:v>1.9753501282628955E-2</c:v>
                </c:pt>
                <c:pt idx="1637">
                  <c:v>1.9755152300213328E-2</c:v>
                </c:pt>
                <c:pt idx="1638">
                  <c:v>1.9756569397228231E-2</c:v>
                </c:pt>
                <c:pt idx="1639">
                  <c:v>1.9757751793587904E-2</c:v>
                </c:pt>
                <c:pt idx="1640">
                  <c:v>1.9758698709143256E-2</c:v>
                </c:pt>
                <c:pt idx="1641">
                  <c:v>1.9759409363791992E-2</c:v>
                </c:pt>
                <c:pt idx="1642">
                  <c:v>1.9759882977420769E-2</c:v>
                </c:pt>
                <c:pt idx="1643">
                  <c:v>1.9760118769922626E-2</c:v>
                </c:pt>
                <c:pt idx="1644">
                  <c:v>1.9760115961179686E-2</c:v>
                </c:pt>
                <c:pt idx="1645">
                  <c:v>1.9759873771121171E-2</c:v>
                </c:pt>
                <c:pt idx="1646">
                  <c:v>1.9759391419619174E-2</c:v>
                </c:pt>
                <c:pt idx="1647">
                  <c:v>1.9758668126581426E-2</c:v>
                </c:pt>
                <c:pt idx="1648">
                  <c:v>1.9757703111934005E-2</c:v>
                </c:pt>
                <c:pt idx="1649">
                  <c:v>1.9756495595580841E-2</c:v>
                </c:pt>
                <c:pt idx="1650">
                  <c:v>1.9755044797421167E-2</c:v>
                </c:pt>
                <c:pt idx="1651">
                  <c:v>1.9753349937395945E-2</c:v>
                </c:pt>
                <c:pt idx="1652">
                  <c:v>1.9751410235418428E-2</c:v>
                </c:pt>
                <c:pt idx="1653">
                  <c:v>1.9749224911408968E-2</c:v>
                </c:pt>
                <c:pt idx="1654">
                  <c:v>1.9746793185312486E-2</c:v>
                </c:pt>
                <c:pt idx="1655">
                  <c:v>1.9744114277034815E-2</c:v>
                </c:pt>
                <c:pt idx="1656">
                  <c:v>1.974118740654706E-2</c:v>
                </c:pt>
                <c:pt idx="1657">
                  <c:v>1.9738011793764006E-2</c:v>
                </c:pt>
                <c:pt idx="1658">
                  <c:v>1.9734586658631093E-2</c:v>
                </c:pt>
                <c:pt idx="1659">
                  <c:v>1.9730911221112899E-2</c:v>
                </c:pt>
                <c:pt idx="1660">
                  <c:v>1.9726984701146876E-2</c:v>
                </c:pt>
                <c:pt idx="1661">
                  <c:v>1.9722806318689775E-2</c:v>
                </c:pt>
                <c:pt idx="1662">
                  <c:v>1.9718375293711912E-2</c:v>
                </c:pt>
                <c:pt idx="1663">
                  <c:v>1.9713690846162504E-2</c:v>
                </c:pt>
                <c:pt idx="1664">
                  <c:v>1.9708752196010277E-2</c:v>
                </c:pt>
                <c:pt idx="1665">
                  <c:v>1.9703558563237758E-2</c:v>
                </c:pt>
                <c:pt idx="1666">
                  <c:v>1.9698109167818199E-2</c:v>
                </c:pt>
                <c:pt idx="1667">
                  <c:v>1.9692403229715598E-2</c:v>
                </c:pt>
                <c:pt idx="1668">
                  <c:v>1.9686439968931192E-2</c:v>
                </c:pt>
                <c:pt idx="1669">
                  <c:v>1.9680218605445547E-2</c:v>
                </c:pt>
                <c:pt idx="1670">
                  <c:v>1.9673738359241827E-2</c:v>
                </c:pt>
                <c:pt idx="1671">
                  <c:v>1.9666998450334844E-2</c:v>
                </c:pt>
                <c:pt idx="1672">
                  <c:v>1.9659998098713195E-2</c:v>
                </c:pt>
                <c:pt idx="1673">
                  <c:v>1.9652736524385688E-2</c:v>
                </c:pt>
                <c:pt idx="1674">
                  <c:v>1.9645212947358243E-2</c:v>
                </c:pt>
                <c:pt idx="1675">
                  <c:v>1.9637426587639773E-2</c:v>
                </c:pt>
                <c:pt idx="1676">
                  <c:v>1.9629376665259633E-2</c:v>
                </c:pt>
                <c:pt idx="1677">
                  <c:v>1.9621062400238736E-2</c:v>
                </c:pt>
                <c:pt idx="1678">
                  <c:v>1.9612483012583837E-2</c:v>
                </c:pt>
                <c:pt idx="1679">
                  <c:v>1.9603637722362927E-2</c:v>
                </c:pt>
                <c:pt idx="1680">
                  <c:v>1.9594525749572073E-2</c:v>
                </c:pt>
                <c:pt idx="1681">
                  <c:v>1.9585146314291903E-2</c:v>
                </c:pt>
                <c:pt idx="1682">
                  <c:v>1.9575498636519677E-2</c:v>
                </c:pt>
                <c:pt idx="1683">
                  <c:v>1.9565581936354787E-2</c:v>
                </c:pt>
                <c:pt idx="1684">
                  <c:v>1.9555395433830787E-2</c:v>
                </c:pt>
                <c:pt idx="1685">
                  <c:v>1.9544938348990813E-2</c:v>
                </c:pt>
                <c:pt idx="1686">
                  <c:v>1.9534301363814163E-2</c:v>
                </c:pt>
                <c:pt idx="1687">
                  <c:v>1.9528990410972048E-2</c:v>
                </c:pt>
                <c:pt idx="1688">
                  <c:v>1.9526775858631312E-2</c:v>
                </c:pt>
                <c:pt idx="1689">
                  <c:v>1.9524375239711629E-2</c:v>
                </c:pt>
                <c:pt idx="1690">
                  <c:v>1.9521788044223148E-2</c:v>
                </c:pt>
                <c:pt idx="1691">
                  <c:v>1.9519013762157041E-2</c:v>
                </c:pt>
                <c:pt idx="1692">
                  <c:v>1.9516051883549265E-2</c:v>
                </c:pt>
                <c:pt idx="1693">
                  <c:v>1.9512901898399507E-2</c:v>
                </c:pt>
                <c:pt idx="1694">
                  <c:v>1.9509563296734929E-2</c:v>
                </c:pt>
                <c:pt idx="1695">
                  <c:v>1.9506035568558074E-2</c:v>
                </c:pt>
                <c:pt idx="1696">
                  <c:v>1.9502318203887457E-2</c:v>
                </c:pt>
                <c:pt idx="1697">
                  <c:v>1.949841069276918E-2</c:v>
                </c:pt>
                <c:pt idx="1698">
                  <c:v>1.949431252520167E-2</c:v>
                </c:pt>
                <c:pt idx="1699">
                  <c:v>1.9490023191222602E-2</c:v>
                </c:pt>
                <c:pt idx="1700">
                  <c:v>1.9485542180868391E-2</c:v>
                </c:pt>
                <c:pt idx="1701">
                  <c:v>1.9480868984162642E-2</c:v>
                </c:pt>
                <c:pt idx="1702">
                  <c:v>1.9476003091127778E-2</c:v>
                </c:pt>
                <c:pt idx="1703">
                  <c:v>1.9470943991814024E-2</c:v>
                </c:pt>
                <c:pt idx="1704">
                  <c:v>1.9465691176270512E-2</c:v>
                </c:pt>
                <c:pt idx="1705">
                  <c:v>1.9460244134510533E-2</c:v>
                </c:pt>
                <c:pt idx="1706">
                  <c:v>1.9454602356592684E-2</c:v>
                </c:pt>
                <c:pt idx="1707">
                  <c:v>1.9448765332568774E-2</c:v>
                </c:pt>
                <c:pt idx="1708">
                  <c:v>1.944273255246649E-2</c:v>
                </c:pt>
                <c:pt idx="1709">
                  <c:v>1.9436503506358924E-2</c:v>
                </c:pt>
                <c:pt idx="1710">
                  <c:v>1.9430077684283543E-2</c:v>
                </c:pt>
                <c:pt idx="1711">
                  <c:v>1.9423454576288551E-2</c:v>
                </c:pt>
                <c:pt idx="1712">
                  <c:v>1.9416633672461891E-2</c:v>
                </c:pt>
                <c:pt idx="1713">
                  <c:v>1.9409614462827022E-2</c:v>
                </c:pt>
                <c:pt idx="1714">
                  <c:v>1.9402396437481987E-2</c:v>
                </c:pt>
                <c:pt idx="1715">
                  <c:v>1.9394979086460408E-2</c:v>
                </c:pt>
                <c:pt idx="1716">
                  <c:v>1.9387361899853191E-2</c:v>
                </c:pt>
                <c:pt idx="1717">
                  <c:v>1.937954436771008E-2</c:v>
                </c:pt>
                <c:pt idx="1718">
                  <c:v>1.9371525980120798E-2</c:v>
                </c:pt>
                <c:pt idx="1719">
                  <c:v>1.9363306227157151E-2</c:v>
                </c:pt>
                <c:pt idx="1720">
                  <c:v>1.9354884598907832E-2</c:v>
                </c:pt>
                <c:pt idx="1721">
                  <c:v>1.9346260585426326E-2</c:v>
                </c:pt>
                <c:pt idx="1722">
                  <c:v>1.9337433676817829E-2</c:v>
                </c:pt>
                <c:pt idx="1723">
                  <c:v>1.9328403363158216E-2</c:v>
                </c:pt>
                <c:pt idx="1724">
                  <c:v>1.9319169134551974E-2</c:v>
                </c:pt>
                <c:pt idx="1725">
                  <c:v>1.9309730481074334E-2</c:v>
                </c:pt>
                <c:pt idx="1726">
                  <c:v>1.9300086892823441E-2</c:v>
                </c:pt>
                <c:pt idx="1727">
                  <c:v>1.9290237859908816E-2</c:v>
                </c:pt>
                <c:pt idx="1728">
                  <c:v>1.9280182872416632E-2</c:v>
                </c:pt>
                <c:pt idx="1729">
                  <c:v>1.9269921420450298E-2</c:v>
                </c:pt>
                <c:pt idx="1730">
                  <c:v>1.925945299412472E-2</c:v>
                </c:pt>
                <c:pt idx="1731">
                  <c:v>1.9248777083548958E-2</c:v>
                </c:pt>
                <c:pt idx="1732">
                  <c:v>1.9237893178820464E-2</c:v>
                </c:pt>
                <c:pt idx="1733">
                  <c:v>1.9226800770065691E-2</c:v>
                </c:pt>
                <c:pt idx="1734">
                  <c:v>1.9215499347405355E-2</c:v>
                </c:pt>
                <c:pt idx="1735">
                  <c:v>1.9203988400954497E-2</c:v>
                </c:pt>
                <c:pt idx="1736">
                  <c:v>1.9192267420828302E-2</c:v>
                </c:pt>
                <c:pt idx="1737">
                  <c:v>1.9180335897171111E-2</c:v>
                </c:pt>
                <c:pt idx="1738">
                  <c:v>1.9168193320092737E-2</c:v>
                </c:pt>
                <c:pt idx="1739">
                  <c:v>1.9159719120467007E-2</c:v>
                </c:pt>
                <c:pt idx="1740">
                  <c:v>1.9154953729338117E-2</c:v>
                </c:pt>
                <c:pt idx="1741">
                  <c:v>1.9150037287133138E-2</c:v>
                </c:pt>
                <c:pt idx="1742">
                  <c:v>1.9144969444272981E-2</c:v>
                </c:pt>
                <c:pt idx="1743">
                  <c:v>1.9139749851222011E-2</c:v>
                </c:pt>
                <c:pt idx="1744">
                  <c:v>1.9134378158430148E-2</c:v>
                </c:pt>
                <c:pt idx="1745">
                  <c:v>1.9128854016315488E-2</c:v>
                </c:pt>
                <c:pt idx="1746">
                  <c:v>1.9123177075357031E-2</c:v>
                </c:pt>
                <c:pt idx="1747">
                  <c:v>1.9117346986001999E-2</c:v>
                </c:pt>
                <c:pt idx="1748">
                  <c:v>1.9111363398677451E-2</c:v>
                </c:pt>
                <c:pt idx="1749">
                  <c:v>1.9105225963854028E-2</c:v>
                </c:pt>
                <c:pt idx="1750">
                  <c:v>1.9098934332011198E-2</c:v>
                </c:pt>
                <c:pt idx="1751">
                  <c:v>1.909248815355041E-2</c:v>
                </c:pt>
                <c:pt idx="1752">
                  <c:v>1.9085887078968879E-2</c:v>
                </c:pt>
                <c:pt idx="1753">
                  <c:v>1.9079130758720596E-2</c:v>
                </c:pt>
                <c:pt idx="1754">
                  <c:v>1.9072218843251085E-2</c:v>
                </c:pt>
                <c:pt idx="1755">
                  <c:v>1.906515098305538E-2</c:v>
                </c:pt>
                <c:pt idx="1756">
                  <c:v>1.9057926828550564E-2</c:v>
                </c:pt>
                <c:pt idx="1757">
                  <c:v>1.905054603024962E-2</c:v>
                </c:pt>
                <c:pt idx="1758">
                  <c:v>1.9043008238587636E-2</c:v>
                </c:pt>
                <c:pt idx="1759">
                  <c:v>1.9035313104060859E-2</c:v>
                </c:pt>
                <c:pt idx="1760">
                  <c:v>1.9027460277099287E-2</c:v>
                </c:pt>
                <c:pt idx="1761">
                  <c:v>1.9019449408217287E-2</c:v>
                </c:pt>
                <c:pt idx="1762">
                  <c:v>1.9011280147868816E-2</c:v>
                </c:pt>
                <c:pt idx="1763">
                  <c:v>1.9002952146522718E-2</c:v>
                </c:pt>
                <c:pt idx="1764">
                  <c:v>1.8994465054680148E-2</c:v>
                </c:pt>
                <c:pt idx="1765">
                  <c:v>1.8985818522781917E-2</c:v>
                </c:pt>
                <c:pt idx="1766">
                  <c:v>1.8977012201364885E-2</c:v>
                </c:pt>
                <c:pt idx="1767">
                  <c:v>1.8968045740853461E-2</c:v>
                </c:pt>
                <c:pt idx="1768">
                  <c:v>1.8958918791768187E-2</c:v>
                </c:pt>
                <c:pt idx="1769">
                  <c:v>1.8949631004580889E-2</c:v>
                </c:pt>
                <c:pt idx="1770">
                  <c:v>1.8940182029784265E-2</c:v>
                </c:pt>
                <c:pt idx="1771">
                  <c:v>1.8930571517862895E-2</c:v>
                </c:pt>
                <c:pt idx="1772">
                  <c:v>1.89207991192991E-2</c:v>
                </c:pt>
                <c:pt idx="1773">
                  <c:v>1.8910864484619275E-2</c:v>
                </c:pt>
                <c:pt idx="1774">
                  <c:v>1.890076726427806E-2</c:v>
                </c:pt>
                <c:pt idx="1775">
                  <c:v>1.8890507108797399E-2</c:v>
                </c:pt>
                <c:pt idx="1776">
                  <c:v>1.8880083668656497E-2</c:v>
                </c:pt>
                <c:pt idx="1777">
                  <c:v>1.8869496594378723E-2</c:v>
                </c:pt>
                <c:pt idx="1778">
                  <c:v>1.885874553645054E-2</c:v>
                </c:pt>
                <c:pt idx="1779">
                  <c:v>1.8847830145373664E-2</c:v>
                </c:pt>
                <c:pt idx="1780">
                  <c:v>1.8836750071653502E-2</c:v>
                </c:pt>
                <c:pt idx="1781">
                  <c:v>1.8825504965810744E-2</c:v>
                </c:pt>
                <c:pt idx="1782">
                  <c:v>1.8814094478346654E-2</c:v>
                </c:pt>
                <c:pt idx="1783">
                  <c:v>1.880251825976624E-2</c:v>
                </c:pt>
                <c:pt idx="1784">
                  <c:v>1.8790775960589878E-2</c:v>
                </c:pt>
                <c:pt idx="1785">
                  <c:v>1.8778867231324353E-2</c:v>
                </c:pt>
                <c:pt idx="1786">
                  <c:v>1.8766791722509252E-2</c:v>
                </c:pt>
                <c:pt idx="1787">
                  <c:v>1.8754549084618464E-2</c:v>
                </c:pt>
                <c:pt idx="1788">
                  <c:v>1.874213896822825E-2</c:v>
                </c:pt>
                <c:pt idx="1789">
                  <c:v>1.8729561023820264E-2</c:v>
                </c:pt>
                <c:pt idx="1790">
                  <c:v>1.871681490192062E-2</c:v>
                </c:pt>
                <c:pt idx="1791">
                  <c:v>1.8706431613516601E-2</c:v>
                </c:pt>
                <c:pt idx="1792">
                  <c:v>1.8700193505861079E-2</c:v>
                </c:pt>
                <c:pt idx="1793">
                  <c:v>1.8693899558747999E-2</c:v>
                </c:pt>
                <c:pt idx="1794">
                  <c:v>1.8687479343152263E-2</c:v>
                </c:pt>
                <c:pt idx="1795">
                  <c:v>1.8680932598955358E-2</c:v>
                </c:pt>
                <c:pt idx="1796">
                  <c:v>1.8674259066064049E-2</c:v>
                </c:pt>
                <c:pt idx="1797">
                  <c:v>1.8667458484392996E-2</c:v>
                </c:pt>
                <c:pt idx="1798">
                  <c:v>1.8660530593824231E-2</c:v>
                </c:pt>
                <c:pt idx="1799">
                  <c:v>1.8653475134253521E-2</c:v>
                </c:pt>
                <c:pt idx="1800">
                  <c:v>1.8646291845619313E-2</c:v>
                </c:pt>
                <c:pt idx="1801">
                  <c:v>1.8638980467786923E-2</c:v>
                </c:pt>
                <c:pt idx="1802">
                  <c:v>1.8631540740681775E-2</c:v>
                </c:pt>
                <c:pt idx="1803">
                  <c:v>1.8623972404219893E-2</c:v>
                </c:pt>
                <c:pt idx="1804">
                  <c:v>1.8616275198284737E-2</c:v>
                </c:pt>
                <c:pt idx="1805">
                  <c:v>1.860844886279096E-2</c:v>
                </c:pt>
                <c:pt idx="1806">
                  <c:v>1.8600493137667023E-2</c:v>
                </c:pt>
                <c:pt idx="1807">
                  <c:v>1.8592407762797278E-2</c:v>
                </c:pt>
                <c:pt idx="1808">
                  <c:v>1.8584192478120477E-2</c:v>
                </c:pt>
                <c:pt idx="1809">
                  <c:v>1.8575847023531288E-2</c:v>
                </c:pt>
                <c:pt idx="1810">
                  <c:v>1.8567371138949837E-2</c:v>
                </c:pt>
                <c:pt idx="1811">
                  <c:v>1.8558764564281155E-2</c:v>
                </c:pt>
                <c:pt idx="1812">
                  <c:v>1.8550027039461552E-2</c:v>
                </c:pt>
                <c:pt idx="1813">
                  <c:v>1.8541158304412265E-2</c:v>
                </c:pt>
                <c:pt idx="1814">
                  <c:v>1.8532158099010532E-2</c:v>
                </c:pt>
                <c:pt idx="1815">
                  <c:v>1.8523026163228623E-2</c:v>
                </c:pt>
                <c:pt idx="1816">
                  <c:v>1.8513762236948464E-2</c:v>
                </c:pt>
                <c:pt idx="1817">
                  <c:v>1.8504366060123883E-2</c:v>
                </c:pt>
                <c:pt idx="1818">
                  <c:v>1.8494837372653155E-2</c:v>
                </c:pt>
                <c:pt idx="1819">
                  <c:v>1.8485175914465919E-2</c:v>
                </c:pt>
                <c:pt idx="1820">
                  <c:v>1.8475381425511604E-2</c:v>
                </c:pt>
                <c:pt idx="1821">
                  <c:v>1.8465453645684127E-2</c:v>
                </c:pt>
                <c:pt idx="1822">
                  <c:v>1.8455392314937785E-2</c:v>
                </c:pt>
                <c:pt idx="1823">
                  <c:v>1.8445197173188762E-2</c:v>
                </c:pt>
                <c:pt idx="1824">
                  <c:v>1.8434867960367293E-2</c:v>
                </c:pt>
                <c:pt idx="1825">
                  <c:v>1.8424404416411896E-2</c:v>
                </c:pt>
                <c:pt idx="1826">
                  <c:v>1.8413806281251974E-2</c:v>
                </c:pt>
                <c:pt idx="1827">
                  <c:v>1.840307329483104E-2</c:v>
                </c:pt>
                <c:pt idx="1828">
                  <c:v>1.8391885302292282E-2</c:v>
                </c:pt>
                <c:pt idx="1829">
                  <c:v>1.8379618737866876E-2</c:v>
                </c:pt>
                <c:pt idx="1830">
                  <c:v>1.8368460240098406E-2</c:v>
                </c:pt>
                <c:pt idx="1831">
                  <c:v>1.8357165813678418E-2</c:v>
                </c:pt>
                <c:pt idx="1832">
                  <c:v>1.8345735198528747E-2</c:v>
                </c:pt>
                <c:pt idx="1833">
                  <c:v>1.8334168134585403E-2</c:v>
                </c:pt>
                <c:pt idx="1834">
                  <c:v>1.8322464361810162E-2</c:v>
                </c:pt>
                <c:pt idx="1835">
                  <c:v>1.8310623620138463E-2</c:v>
                </c:pt>
                <c:pt idx="1836">
                  <c:v>1.8298645649525734E-2</c:v>
                </c:pt>
                <c:pt idx="1837">
                  <c:v>1.8286530189895296E-2</c:v>
                </c:pt>
                <c:pt idx="1838">
                  <c:v>1.8274276981236848E-2</c:v>
                </c:pt>
                <c:pt idx="1839">
                  <c:v>1.8261885763450069E-2</c:v>
                </c:pt>
                <c:pt idx="1840">
                  <c:v>1.8249356276541593E-2</c:v>
                </c:pt>
                <c:pt idx="1841">
                  <c:v>1.8236688260422275E-2</c:v>
                </c:pt>
                <c:pt idx="1842">
                  <c:v>1.8223881455063595E-2</c:v>
                </c:pt>
                <c:pt idx="1843">
                  <c:v>1.821311533594348E-2</c:v>
                </c:pt>
                <c:pt idx="1844">
                  <c:v>1.8205936707969671E-2</c:v>
                </c:pt>
                <c:pt idx="1845">
                  <c:v>1.8198737008979924E-2</c:v>
                </c:pt>
                <c:pt idx="1846">
                  <c:v>1.819145579392472E-2</c:v>
                </c:pt>
                <c:pt idx="1847">
                  <c:v>1.8184092968879954E-2</c:v>
                </c:pt>
                <c:pt idx="1848">
                  <c:v>1.8176648439905026E-2</c:v>
                </c:pt>
                <c:pt idx="1849">
                  <c:v>1.8169122113077581E-2</c:v>
                </c:pt>
                <c:pt idx="1850">
                  <c:v>1.8161513894476143E-2</c:v>
                </c:pt>
                <c:pt idx="1851">
                  <c:v>1.8153823690127979E-2</c:v>
                </c:pt>
                <c:pt idx="1852">
                  <c:v>1.8146051406130764E-2</c:v>
                </c:pt>
                <c:pt idx="1853">
                  <c:v>1.8138196948554078E-2</c:v>
                </c:pt>
                <c:pt idx="1854">
                  <c:v>1.8130260223456818E-2</c:v>
                </c:pt>
                <c:pt idx="1855">
                  <c:v>1.8122241136904558E-2</c:v>
                </c:pt>
                <c:pt idx="1856">
                  <c:v>1.8114139594981156E-2</c:v>
                </c:pt>
                <c:pt idx="1857">
                  <c:v>1.8105955503736601E-2</c:v>
                </c:pt>
                <c:pt idx="1858">
                  <c:v>1.8097688769262335E-2</c:v>
                </c:pt>
                <c:pt idx="1859">
                  <c:v>1.8089339297615956E-2</c:v>
                </c:pt>
                <c:pt idx="1860">
                  <c:v>1.8080906994873334E-2</c:v>
                </c:pt>
                <c:pt idx="1861">
                  <c:v>1.8072391767105466E-2</c:v>
                </c:pt>
                <c:pt idx="1862">
                  <c:v>1.8063793520384258E-2</c:v>
                </c:pt>
                <c:pt idx="1863">
                  <c:v>1.8055112160782535E-2</c:v>
                </c:pt>
                <c:pt idx="1864">
                  <c:v>1.8046347594368246E-2</c:v>
                </c:pt>
                <c:pt idx="1865">
                  <c:v>1.8037499727233432E-2</c:v>
                </c:pt>
                <c:pt idx="1866">
                  <c:v>1.8028568465430515E-2</c:v>
                </c:pt>
                <c:pt idx="1867">
                  <c:v>1.8019553715047595E-2</c:v>
                </c:pt>
                <c:pt idx="1868">
                  <c:v>1.8010455382156329E-2</c:v>
                </c:pt>
                <c:pt idx="1869">
                  <c:v>1.8001273372823517E-2</c:v>
                </c:pt>
                <c:pt idx="1870">
                  <c:v>1.7992007593140059E-2</c:v>
                </c:pt>
                <c:pt idx="1871">
                  <c:v>1.7982657949168847E-2</c:v>
                </c:pt>
                <c:pt idx="1872">
                  <c:v>1.7973224346996868E-2</c:v>
                </c:pt>
                <c:pt idx="1873">
                  <c:v>1.7963706692700483E-2</c:v>
                </c:pt>
                <c:pt idx="1874">
                  <c:v>1.7954104892356996E-2</c:v>
                </c:pt>
                <c:pt idx="1875">
                  <c:v>1.7944418852027289E-2</c:v>
                </c:pt>
                <c:pt idx="1876">
                  <c:v>1.7934648477819538E-2</c:v>
                </c:pt>
                <c:pt idx="1877">
                  <c:v>1.7924793675790748E-2</c:v>
                </c:pt>
                <c:pt idx="1878">
                  <c:v>1.7914854352033632E-2</c:v>
                </c:pt>
                <c:pt idx="1879">
                  <c:v>1.7904830412624501E-2</c:v>
                </c:pt>
                <c:pt idx="1880">
                  <c:v>1.789443397196613E-2</c:v>
                </c:pt>
                <c:pt idx="1881">
                  <c:v>1.788306517546856E-2</c:v>
                </c:pt>
                <c:pt idx="1882">
                  <c:v>1.7872774689707507E-2</c:v>
                </c:pt>
                <c:pt idx="1883">
                  <c:v>1.7862399199218809E-2</c:v>
                </c:pt>
                <c:pt idx="1884">
                  <c:v>1.7851938610066398E-2</c:v>
                </c:pt>
                <c:pt idx="1885">
                  <c:v>1.7841392828332574E-2</c:v>
                </c:pt>
                <c:pt idx="1886">
                  <c:v>1.7830761760112199E-2</c:v>
                </c:pt>
                <c:pt idx="1887">
                  <c:v>1.782004531146638E-2</c:v>
                </c:pt>
                <c:pt idx="1888">
                  <c:v>1.7809243388509338E-2</c:v>
                </c:pt>
                <c:pt idx="1889">
                  <c:v>1.779835589730417E-2</c:v>
                </c:pt>
                <c:pt idx="1890">
                  <c:v>1.7787382743961303E-2</c:v>
                </c:pt>
                <c:pt idx="1891">
                  <c:v>1.7776323834534237E-2</c:v>
                </c:pt>
                <c:pt idx="1892">
                  <c:v>1.7765179075135411E-2</c:v>
                </c:pt>
                <c:pt idx="1893">
                  <c:v>1.7753948371837715E-2</c:v>
                </c:pt>
                <c:pt idx="1894">
                  <c:v>1.7742631630738231E-2</c:v>
                </c:pt>
                <c:pt idx="1895">
                  <c:v>1.7731592368983529E-2</c:v>
                </c:pt>
                <c:pt idx="1896">
                  <c:v>1.77234310907321E-2</c:v>
                </c:pt>
                <c:pt idx="1897">
                  <c:v>1.7715871451979323E-2</c:v>
                </c:pt>
                <c:pt idx="1898">
                  <c:v>1.7708153788601525E-2</c:v>
                </c:pt>
                <c:pt idx="1899">
                  <c:v>1.7699529622817557E-2</c:v>
                </c:pt>
                <c:pt idx="1900">
                  <c:v>1.7691836962520396E-2</c:v>
                </c:pt>
                <c:pt idx="1901">
                  <c:v>1.7684102048590639E-2</c:v>
                </c:pt>
                <c:pt idx="1902">
                  <c:v>1.7676324915539696E-2</c:v>
                </c:pt>
                <c:pt idx="1903">
                  <c:v>1.7668505597821224E-2</c:v>
                </c:pt>
                <c:pt idx="1904">
                  <c:v>1.7660644129946959E-2</c:v>
                </c:pt>
                <c:pt idx="1905">
                  <c:v>1.7652740546365089E-2</c:v>
                </c:pt>
                <c:pt idx="1906">
                  <c:v>1.7644794881576095E-2</c:v>
                </c:pt>
                <c:pt idx="1907">
                  <c:v>1.7636807170045867E-2</c:v>
                </c:pt>
                <c:pt idx="1908">
                  <c:v>1.7628777446275206E-2</c:v>
                </c:pt>
                <c:pt idx="1909">
                  <c:v>1.7620705744730319E-2</c:v>
                </c:pt>
                <c:pt idx="1910">
                  <c:v>1.7612592099883376E-2</c:v>
                </c:pt>
                <c:pt idx="1911">
                  <c:v>1.7604436546247239E-2</c:v>
                </c:pt>
                <c:pt idx="1912">
                  <c:v>1.7596239118265432E-2</c:v>
                </c:pt>
                <c:pt idx="1913">
                  <c:v>1.7587999850456931E-2</c:v>
                </c:pt>
                <c:pt idx="1914">
                  <c:v>1.7579718777271366E-2</c:v>
                </c:pt>
                <c:pt idx="1915">
                  <c:v>1.7571395933210648E-2</c:v>
                </c:pt>
                <c:pt idx="1916">
                  <c:v>1.7563031352742106E-2</c:v>
                </c:pt>
                <c:pt idx="1917">
                  <c:v>1.7554625070350587E-2</c:v>
                </c:pt>
                <c:pt idx="1918">
                  <c:v>1.7546177120526894E-2</c:v>
                </c:pt>
                <c:pt idx="1919">
                  <c:v>1.7537687537738808E-2</c:v>
                </c:pt>
                <c:pt idx="1920">
                  <c:v>1.7529156356477445E-2</c:v>
                </c:pt>
                <c:pt idx="1921">
                  <c:v>1.752058361123407E-2</c:v>
                </c:pt>
                <c:pt idx="1922">
                  <c:v>1.7511969336465351E-2</c:v>
                </c:pt>
                <c:pt idx="1923">
                  <c:v>1.7503313566668639E-2</c:v>
                </c:pt>
                <c:pt idx="1924">
                  <c:v>1.7494616336335672E-2</c:v>
                </c:pt>
                <c:pt idx="1925">
                  <c:v>1.7485877679923559E-2</c:v>
                </c:pt>
                <c:pt idx="1926">
                  <c:v>1.7477097631941718E-2</c:v>
                </c:pt>
                <c:pt idx="1927">
                  <c:v>1.746827622685335E-2</c:v>
                </c:pt>
                <c:pt idx="1928">
                  <c:v>1.7459413499150794E-2</c:v>
                </c:pt>
                <c:pt idx="1929">
                  <c:v>1.7450509483309142E-2</c:v>
                </c:pt>
                <c:pt idx="1930">
                  <c:v>1.7441564213809442E-2</c:v>
                </c:pt>
                <c:pt idx="1931">
                  <c:v>1.743257772514447E-2</c:v>
                </c:pt>
                <c:pt idx="1932">
                  <c:v>1.7422855643163357E-2</c:v>
                </c:pt>
                <c:pt idx="1933">
                  <c:v>1.7410582001113277E-2</c:v>
                </c:pt>
                <c:pt idx="1934">
                  <c:v>1.7401454451356747E-2</c:v>
                </c:pt>
                <c:pt idx="1935">
                  <c:v>1.739228583515734E-2</c:v>
                </c:pt>
                <c:pt idx="1936">
                  <c:v>1.7383076186979662E-2</c:v>
                </c:pt>
                <c:pt idx="1937">
                  <c:v>1.7373825541288464E-2</c:v>
                </c:pt>
                <c:pt idx="1938">
                  <c:v>1.736453393260079E-2</c:v>
                </c:pt>
                <c:pt idx="1939">
                  <c:v>1.7355201395381676E-2</c:v>
                </c:pt>
                <c:pt idx="1940">
                  <c:v>1.7345827964113686E-2</c:v>
                </c:pt>
                <c:pt idx="1941">
                  <c:v>1.7336413673285325E-2</c:v>
                </c:pt>
                <c:pt idx="1942">
                  <c:v>1.7326958557385235E-2</c:v>
                </c:pt>
                <c:pt idx="1943">
                  <c:v>1.7317462650884824E-2</c:v>
                </c:pt>
                <c:pt idx="1944">
                  <c:v>1.730792598827301E-2</c:v>
                </c:pt>
                <c:pt idx="1945">
                  <c:v>1.7298348604044663E-2</c:v>
                </c:pt>
                <c:pt idx="1946">
                  <c:v>1.7288450833961085E-2</c:v>
                </c:pt>
                <c:pt idx="1947">
                  <c:v>1.7279442320478212E-2</c:v>
                </c:pt>
                <c:pt idx="1948">
                  <c:v>1.7273225623357064E-2</c:v>
                </c:pt>
                <c:pt idx="1949">
                  <c:v>1.7266939966528033E-2</c:v>
                </c:pt>
                <c:pt idx="1950">
                  <c:v>1.7260585237902935E-2</c:v>
                </c:pt>
                <c:pt idx="1951">
                  <c:v>1.7254161325371054E-2</c:v>
                </c:pt>
                <c:pt idx="1952">
                  <c:v>1.724766811684552E-2</c:v>
                </c:pt>
                <c:pt idx="1953">
                  <c:v>1.7241105500205363E-2</c:v>
                </c:pt>
                <c:pt idx="1954">
                  <c:v>1.7234473363382415E-2</c:v>
                </c:pt>
                <c:pt idx="1955">
                  <c:v>1.7227771594257042E-2</c:v>
                </c:pt>
                <c:pt idx="1956">
                  <c:v>1.7221000080739252E-2</c:v>
                </c:pt>
                <c:pt idx="1957">
                  <c:v>1.721415871073393E-2</c:v>
                </c:pt>
                <c:pt idx="1958">
                  <c:v>1.7207247372146638E-2</c:v>
                </c:pt>
                <c:pt idx="1959">
                  <c:v>1.7200265952872034E-2</c:v>
                </c:pt>
                <c:pt idx="1960">
                  <c:v>1.7193214340828641E-2</c:v>
                </c:pt>
                <c:pt idx="1961">
                  <c:v>1.7186092423900904E-2</c:v>
                </c:pt>
                <c:pt idx="1962">
                  <c:v>1.7178900090014503E-2</c:v>
                </c:pt>
                <c:pt idx="1963">
                  <c:v>1.7171637227061071E-2</c:v>
                </c:pt>
                <c:pt idx="1964">
                  <c:v>1.7164303722950303E-2</c:v>
                </c:pt>
                <c:pt idx="1965">
                  <c:v>1.7156899465586802E-2</c:v>
                </c:pt>
                <c:pt idx="1966">
                  <c:v>1.7149424342870083E-2</c:v>
                </c:pt>
                <c:pt idx="1967">
                  <c:v>1.7141878242735123E-2</c:v>
                </c:pt>
                <c:pt idx="1968">
                  <c:v>1.7134261053048098E-2</c:v>
                </c:pt>
                <c:pt idx="1969">
                  <c:v>1.7126572661745405E-2</c:v>
                </c:pt>
                <c:pt idx="1970">
                  <c:v>1.7118812956729391E-2</c:v>
                </c:pt>
                <c:pt idx="1971">
                  <c:v>1.7110981825903142E-2</c:v>
                </c:pt>
                <c:pt idx="1972">
                  <c:v>1.7103079157164653E-2</c:v>
                </c:pt>
                <c:pt idx="1973">
                  <c:v>1.7095104838447409E-2</c:v>
                </c:pt>
                <c:pt idx="1974">
                  <c:v>1.7087058757639273E-2</c:v>
                </c:pt>
                <c:pt idx="1975">
                  <c:v>1.7078940802663603E-2</c:v>
                </c:pt>
                <c:pt idx="1976">
                  <c:v>1.7070750861415521E-2</c:v>
                </c:pt>
                <c:pt idx="1977">
                  <c:v>1.7062488821819852E-2</c:v>
                </c:pt>
                <c:pt idx="1978">
                  <c:v>1.7054154571790572E-2</c:v>
                </c:pt>
                <c:pt idx="1979">
                  <c:v>1.7045747999219228E-2</c:v>
                </c:pt>
                <c:pt idx="1980">
                  <c:v>1.7037268992027083E-2</c:v>
                </c:pt>
                <c:pt idx="1981">
                  <c:v>1.702871743812456E-2</c:v>
                </c:pt>
                <c:pt idx="1982">
                  <c:v>1.7020093225428617E-2</c:v>
                </c:pt>
                <c:pt idx="1983">
                  <c:v>1.7011396241845396E-2</c:v>
                </c:pt>
                <c:pt idx="1984">
                  <c:v>1.7002626375299167E-2</c:v>
                </c:pt>
                <c:pt idx="1985">
                  <c:v>1.6993783513685998E-2</c:v>
                </c:pt>
                <c:pt idx="1986">
                  <c:v>1.6984867544920103E-2</c:v>
                </c:pt>
                <c:pt idx="1987">
                  <c:v>1.6975878356939634E-2</c:v>
                </c:pt>
                <c:pt idx="1988">
                  <c:v>1.6966815837637171E-2</c:v>
                </c:pt>
                <c:pt idx="1989">
                  <c:v>1.6957679874935027E-2</c:v>
                </c:pt>
                <c:pt idx="1990">
                  <c:v>1.6948470356738923E-2</c:v>
                </c:pt>
                <c:pt idx="1991">
                  <c:v>1.6939187170984315E-2</c:v>
                </c:pt>
                <c:pt idx="1992">
                  <c:v>1.6929830205561103E-2</c:v>
                </c:pt>
                <c:pt idx="1993">
                  <c:v>1.6920399348400526E-2</c:v>
                </c:pt>
                <c:pt idx="1994">
                  <c:v>1.6910894487423025E-2</c:v>
                </c:pt>
                <c:pt idx="1995">
                  <c:v>1.6901315510532453E-2</c:v>
                </c:pt>
                <c:pt idx="1996">
                  <c:v>1.6891662305662428E-2</c:v>
                </c:pt>
                <c:pt idx="1997">
                  <c:v>1.6881934760718399E-2</c:v>
                </c:pt>
                <c:pt idx="1998">
                  <c:v>1.6872173803113458E-2</c:v>
                </c:pt>
                <c:pt idx="1999">
                  <c:v>1.6864845231145714E-2</c:v>
                </c:pt>
                <c:pt idx="2000">
                  <c:v>1.6858933689191401E-2</c:v>
                </c:pt>
                <c:pt idx="2001">
                  <c:v>1.6852963654301223E-2</c:v>
                </c:pt>
                <c:pt idx="2002">
                  <c:v>1.6846935033570504E-2</c:v>
                </c:pt>
                <c:pt idx="2003">
                  <c:v>1.6840847734089233E-2</c:v>
                </c:pt>
                <c:pt idx="2004">
                  <c:v>1.6834701662942111E-2</c:v>
                </c:pt>
                <c:pt idx="2005">
                  <c:v>1.6828496727220092E-2</c:v>
                </c:pt>
                <c:pt idx="2006">
                  <c:v>1.6822232834008851E-2</c:v>
                </c:pt>
                <c:pt idx="2007">
                  <c:v>1.6815909890411904E-2</c:v>
                </c:pt>
                <c:pt idx="2008">
                  <c:v>1.680952780350432E-2</c:v>
                </c:pt>
                <c:pt idx="2009">
                  <c:v>1.6803086480379009E-2</c:v>
                </c:pt>
                <c:pt idx="2010">
                  <c:v>1.6796585828135199E-2</c:v>
                </c:pt>
                <c:pt idx="2011">
                  <c:v>1.6790025753855214E-2</c:v>
                </c:pt>
                <c:pt idx="2012">
                  <c:v>1.6783406164645062E-2</c:v>
                </c:pt>
                <c:pt idx="2013">
                  <c:v>1.6776726967564905E-2</c:v>
                </c:pt>
                <c:pt idx="2014">
                  <c:v>1.6769988069733337E-2</c:v>
                </c:pt>
                <c:pt idx="2015">
                  <c:v>1.6763189378234698E-2</c:v>
                </c:pt>
                <c:pt idx="2016">
                  <c:v>1.6756330800159633E-2</c:v>
                </c:pt>
                <c:pt idx="2017">
                  <c:v>1.67494122425993E-2</c:v>
                </c:pt>
                <c:pt idx="2018">
                  <c:v>1.6742433612656944E-2</c:v>
                </c:pt>
                <c:pt idx="2019">
                  <c:v>1.6735394817401574E-2</c:v>
                </c:pt>
                <c:pt idx="2020">
                  <c:v>1.6728295763949057E-2</c:v>
                </c:pt>
                <c:pt idx="2021">
                  <c:v>1.6721136359386816E-2</c:v>
                </c:pt>
                <c:pt idx="2022">
                  <c:v>1.6713916510808585E-2</c:v>
                </c:pt>
                <c:pt idx="2023">
                  <c:v>1.6706636125297037E-2</c:v>
                </c:pt>
                <c:pt idx="2024">
                  <c:v>1.6699295109958538E-2</c:v>
                </c:pt>
                <c:pt idx="2025">
                  <c:v>1.6691893371882607E-2</c:v>
                </c:pt>
                <c:pt idx="2026">
                  <c:v>1.6684430818170875E-2</c:v>
                </c:pt>
                <c:pt idx="2027">
                  <c:v>1.6676907355908124E-2</c:v>
                </c:pt>
                <c:pt idx="2028">
                  <c:v>1.6669322892197053E-2</c:v>
                </c:pt>
                <c:pt idx="2029">
                  <c:v>1.6661677334129311E-2</c:v>
                </c:pt>
                <c:pt idx="2030">
                  <c:v>1.6653970588797081E-2</c:v>
                </c:pt>
                <c:pt idx="2031">
                  <c:v>1.6646202563304669E-2</c:v>
                </c:pt>
                <c:pt idx="2032">
                  <c:v>1.6638373164745347E-2</c:v>
                </c:pt>
                <c:pt idx="2033">
                  <c:v>1.6630482300207132E-2</c:v>
                </c:pt>
                <c:pt idx="2034">
                  <c:v>1.6622529876813345E-2</c:v>
                </c:pt>
                <c:pt idx="2035">
                  <c:v>1.6614515801618348E-2</c:v>
                </c:pt>
                <c:pt idx="2036">
                  <c:v>1.6606439981763938E-2</c:v>
                </c:pt>
                <c:pt idx="2037">
                  <c:v>1.6598302324305574E-2</c:v>
                </c:pt>
                <c:pt idx="2038">
                  <c:v>1.6590102736374585E-2</c:v>
                </c:pt>
                <c:pt idx="2039">
                  <c:v>1.6581841125056503E-2</c:v>
                </c:pt>
                <c:pt idx="2040">
                  <c:v>1.6573517397449018E-2</c:v>
                </c:pt>
                <c:pt idx="2041">
                  <c:v>1.656513146065617E-2</c:v>
                </c:pt>
                <c:pt idx="2042">
                  <c:v>1.6556683221765175E-2</c:v>
                </c:pt>
                <c:pt idx="2043">
                  <c:v>1.6548172587887006E-2</c:v>
                </c:pt>
                <c:pt idx="2044">
                  <c:v>1.6539599466115815E-2</c:v>
                </c:pt>
                <c:pt idx="2045">
                  <c:v>1.653096376355211E-2</c:v>
                </c:pt>
                <c:pt idx="2046">
                  <c:v>1.6522265387302785E-2</c:v>
                </c:pt>
                <c:pt idx="2047">
                  <c:v>1.6513504244463701E-2</c:v>
                </c:pt>
                <c:pt idx="2048">
                  <c:v>1.6504680242113937E-2</c:v>
                </c:pt>
                <c:pt idx="2049">
                  <c:v>1.6495793287391071E-2</c:v>
                </c:pt>
                <c:pt idx="2050">
                  <c:v>1.6486843287386924E-2</c:v>
                </c:pt>
                <c:pt idx="2051">
                  <c:v>1.647937620776712E-2</c:v>
                </c:pt>
                <c:pt idx="2052">
                  <c:v>1.6473418743048321E-2</c:v>
                </c:pt>
                <c:pt idx="2053">
                  <c:v>1.6467438219257027E-2</c:v>
                </c:pt>
                <c:pt idx="2054">
                  <c:v>1.6461434655177375E-2</c:v>
                </c:pt>
                <c:pt idx="2055">
                  <c:v>1.6455408069506652E-2</c:v>
                </c:pt>
                <c:pt idx="2056">
                  <c:v>1.6449358481029075E-2</c:v>
                </c:pt>
                <c:pt idx="2057">
                  <c:v>1.6443285908505745E-2</c:v>
                </c:pt>
                <c:pt idx="2058">
                  <c:v>1.6437190370639863E-2</c:v>
                </c:pt>
                <c:pt idx="2059">
                  <c:v>1.6431071886233172E-2</c:v>
                </c:pt>
                <c:pt idx="2060">
                  <c:v>1.6424930473977369E-2</c:v>
                </c:pt>
                <c:pt idx="2061">
                  <c:v>1.6418766152685862E-2</c:v>
                </c:pt>
                <c:pt idx="2062">
                  <c:v>1.6412578941062031E-2</c:v>
                </c:pt>
                <c:pt idx="2063">
                  <c:v>1.6406368857861439E-2</c:v>
                </c:pt>
                <c:pt idx="2064">
                  <c:v>1.6400135921851269E-2</c:v>
                </c:pt>
                <c:pt idx="2065">
                  <c:v>1.6393880151769784E-2</c:v>
                </c:pt>
                <c:pt idx="2066">
                  <c:v>1.6387601566355298E-2</c:v>
                </c:pt>
                <c:pt idx="2067">
                  <c:v>1.6381300184380908E-2</c:v>
                </c:pt>
                <c:pt idx="2068">
                  <c:v>1.6374976024573426E-2</c:v>
                </c:pt>
                <c:pt idx="2069">
                  <c:v>1.6368629105688662E-2</c:v>
                </c:pt>
                <c:pt idx="2070">
                  <c:v>1.6362259446494054E-2</c:v>
                </c:pt>
                <c:pt idx="2071">
                  <c:v>1.6355867065710735E-2</c:v>
                </c:pt>
                <c:pt idx="2072">
                  <c:v>1.6349451982112021E-2</c:v>
                </c:pt>
                <c:pt idx="2073">
                  <c:v>1.6343014214430716E-2</c:v>
                </c:pt>
                <c:pt idx="2074">
                  <c:v>1.6336553781417042E-2</c:v>
                </c:pt>
                <c:pt idx="2075">
                  <c:v>1.6330070701832847E-2</c:v>
                </c:pt>
                <c:pt idx="2076">
                  <c:v>1.6323564994428438E-2</c:v>
                </c:pt>
                <c:pt idx="2077">
                  <c:v>1.6317036677930989E-2</c:v>
                </c:pt>
                <c:pt idx="2078">
                  <c:v>1.6310485771114047E-2</c:v>
                </c:pt>
                <c:pt idx="2079">
                  <c:v>1.6303912292710672E-2</c:v>
                </c:pt>
                <c:pt idx="2080">
                  <c:v>1.629731626147711E-2</c:v>
                </c:pt>
                <c:pt idx="2081">
                  <c:v>1.6290697696169663E-2</c:v>
                </c:pt>
                <c:pt idx="2082">
                  <c:v>1.6284056615538871E-2</c:v>
                </c:pt>
                <c:pt idx="2083">
                  <c:v>1.6277393038306352E-2</c:v>
                </c:pt>
                <c:pt idx="2084">
                  <c:v>1.6270706983245904E-2</c:v>
                </c:pt>
                <c:pt idx="2085">
                  <c:v>1.626399846912556E-2</c:v>
                </c:pt>
                <c:pt idx="2086">
                  <c:v>1.6257267514643889E-2</c:v>
                </c:pt>
                <c:pt idx="2087">
                  <c:v>1.625051413859796E-2</c:v>
                </c:pt>
                <c:pt idx="2088">
                  <c:v>1.6243738359715397E-2</c:v>
                </c:pt>
                <c:pt idx="2089">
                  <c:v>1.6236940196746999E-2</c:v>
                </c:pt>
                <c:pt idx="2090">
                  <c:v>1.6230119668449415E-2</c:v>
                </c:pt>
                <c:pt idx="2091">
                  <c:v>1.6223276793561957E-2</c:v>
                </c:pt>
                <c:pt idx="2092">
                  <c:v>1.6216411590852922E-2</c:v>
                </c:pt>
                <c:pt idx="2093">
                  <c:v>1.6209524079044316E-2</c:v>
                </c:pt>
                <c:pt idx="2094">
                  <c:v>1.6202614276916109E-2</c:v>
                </c:pt>
                <c:pt idx="2095">
                  <c:v>1.6195682203190377E-2</c:v>
                </c:pt>
                <c:pt idx="2096">
                  <c:v>1.6188727876641371E-2</c:v>
                </c:pt>
                <c:pt idx="2097">
                  <c:v>1.6181751316008613E-2</c:v>
                </c:pt>
                <c:pt idx="2098">
                  <c:v>1.6174752540025886E-2</c:v>
                </c:pt>
                <c:pt idx="2099">
                  <c:v>1.6167731567479127E-2</c:v>
                </c:pt>
                <c:pt idx="2100">
                  <c:v>1.616068841707902E-2</c:v>
                </c:pt>
                <c:pt idx="2101">
                  <c:v>1.6153623107611578E-2</c:v>
                </c:pt>
                <c:pt idx="2102">
                  <c:v>1.6146535657793344E-2</c:v>
                </c:pt>
                <c:pt idx="2103">
                  <c:v>1.6139772853357912E-2</c:v>
                </c:pt>
                <c:pt idx="2104">
                  <c:v>1.6133964535089983E-2</c:v>
                </c:pt>
                <c:pt idx="2105">
                  <c:v>1.6128228985329632E-2</c:v>
                </c:pt>
                <c:pt idx="2106">
                  <c:v>1.6122459952466174E-2</c:v>
                </c:pt>
                <c:pt idx="2107">
                  <c:v>1.6115999202173912E-2</c:v>
                </c:pt>
                <c:pt idx="2108">
                  <c:v>1.6110320591449363E-2</c:v>
                </c:pt>
                <c:pt idx="2109">
                  <c:v>1.6104660387687771E-2</c:v>
                </c:pt>
                <c:pt idx="2110">
                  <c:v>1.6099018730878392E-2</c:v>
                </c:pt>
                <c:pt idx="2111">
                  <c:v>1.609339576100461E-2</c:v>
                </c:pt>
                <c:pt idx="2112">
                  <c:v>1.6087791618067088E-2</c:v>
                </c:pt>
                <c:pt idx="2113">
                  <c:v>1.6082206442066427E-2</c:v>
                </c:pt>
                <c:pt idx="2114">
                  <c:v>1.6076640372997348E-2</c:v>
                </c:pt>
                <c:pt idx="2115">
                  <c:v>1.6071093550837121E-2</c:v>
                </c:pt>
                <c:pt idx="2116">
                  <c:v>1.6065566115591897E-2</c:v>
                </c:pt>
                <c:pt idx="2117">
                  <c:v>1.6060058207256169E-2</c:v>
                </c:pt>
                <c:pt idx="2118">
                  <c:v>1.605456996583015E-2</c:v>
                </c:pt>
                <c:pt idx="2119">
                  <c:v>1.6049101531279218E-2</c:v>
                </c:pt>
                <c:pt idx="2120">
                  <c:v>1.6043653043632405E-2</c:v>
                </c:pt>
                <c:pt idx="2121">
                  <c:v>1.6038224642866531E-2</c:v>
                </c:pt>
                <c:pt idx="2122">
                  <c:v>1.603281646895835E-2</c:v>
                </c:pt>
                <c:pt idx="2123">
                  <c:v>1.6027428661936675E-2</c:v>
                </c:pt>
                <c:pt idx="2124">
                  <c:v>1.6022061361778129E-2</c:v>
                </c:pt>
                <c:pt idx="2125">
                  <c:v>1.6016714708453464E-2</c:v>
                </c:pt>
                <c:pt idx="2126">
                  <c:v>1.6011388842008666E-2</c:v>
                </c:pt>
                <c:pt idx="2127">
                  <c:v>1.6006083902379616E-2</c:v>
                </c:pt>
                <c:pt idx="2128">
                  <c:v>1.6000800029612169E-2</c:v>
                </c:pt>
                <c:pt idx="2129">
                  <c:v>1.5995537363642075E-2</c:v>
                </c:pt>
                <c:pt idx="2130">
                  <c:v>1.5990296044526654E-2</c:v>
                </c:pt>
                <c:pt idx="2131">
                  <c:v>1.5985076212207319E-2</c:v>
                </c:pt>
                <c:pt idx="2132">
                  <c:v>1.5979878006706527E-2</c:v>
                </c:pt>
                <c:pt idx="2133">
                  <c:v>1.5974701568006115E-2</c:v>
                </c:pt>
                <c:pt idx="2134">
                  <c:v>1.5969547036093667E-2</c:v>
                </c:pt>
                <c:pt idx="2135">
                  <c:v>1.596441455098567E-2</c:v>
                </c:pt>
                <c:pt idx="2136">
                  <c:v>1.5959304252640628E-2</c:v>
                </c:pt>
                <c:pt idx="2137">
                  <c:v>1.5954216281086508E-2</c:v>
                </c:pt>
                <c:pt idx="2138">
                  <c:v>1.5949150776293296E-2</c:v>
                </c:pt>
                <c:pt idx="2139">
                  <c:v>1.5944107878265681E-2</c:v>
                </c:pt>
                <c:pt idx="2140">
                  <c:v>1.5939078284798239E-2</c:v>
                </c:pt>
                <c:pt idx="2141">
                  <c:v>1.5933378443991827E-2</c:v>
                </c:pt>
                <c:pt idx="2142">
                  <c:v>1.5928407507174294E-2</c:v>
                </c:pt>
                <c:pt idx="2143">
                  <c:v>1.5923459757076732E-2</c:v>
                </c:pt>
                <c:pt idx="2144">
                  <c:v>1.5918535333709377E-2</c:v>
                </c:pt>
                <c:pt idx="2145">
                  <c:v>1.5913634377053468E-2</c:v>
                </c:pt>
                <c:pt idx="2146">
                  <c:v>1.5908757027119167E-2</c:v>
                </c:pt>
                <c:pt idx="2147">
                  <c:v>1.5903903423887613E-2</c:v>
                </c:pt>
                <c:pt idx="2148">
                  <c:v>1.5899073707339926E-2</c:v>
                </c:pt>
                <c:pt idx="2149">
                  <c:v>1.5894268017491935E-2</c:v>
                </c:pt>
                <c:pt idx="2150">
                  <c:v>1.5889486494324673E-2</c:v>
                </c:pt>
                <c:pt idx="2151">
                  <c:v>1.5884729277836521E-2</c:v>
                </c:pt>
                <c:pt idx="2152">
                  <c:v>1.5879996508014232E-2</c:v>
                </c:pt>
                <c:pt idx="2153">
                  <c:v>1.5875288324850332E-2</c:v>
                </c:pt>
                <c:pt idx="2154">
                  <c:v>1.5870604868343099E-2</c:v>
                </c:pt>
                <c:pt idx="2155">
                  <c:v>1.5865869066254649E-2</c:v>
                </c:pt>
                <c:pt idx="2156">
                  <c:v>1.5861037620963171E-2</c:v>
                </c:pt>
                <c:pt idx="2157">
                  <c:v>1.5856246869847705E-2</c:v>
                </c:pt>
                <c:pt idx="2158">
                  <c:v>1.5851499215897999E-2</c:v>
                </c:pt>
                <c:pt idx="2159">
                  <c:v>1.5846794857172199E-2</c:v>
                </c:pt>
                <c:pt idx="2160">
                  <c:v>1.5842133991798017E-2</c:v>
                </c:pt>
                <c:pt idx="2161">
                  <c:v>1.5837516817781609E-2</c:v>
                </c:pt>
                <c:pt idx="2162">
                  <c:v>1.5832943533245054E-2</c:v>
                </c:pt>
                <c:pt idx="2163">
                  <c:v>1.5828414336246793E-2</c:v>
                </c:pt>
                <c:pt idx="2164">
                  <c:v>1.5823929424845364E-2</c:v>
                </c:pt>
                <c:pt idx="2165">
                  <c:v>1.581948899714572E-2</c:v>
                </c:pt>
                <c:pt idx="2166">
                  <c:v>1.5815093251177612E-2</c:v>
                </c:pt>
                <c:pt idx="2167">
                  <c:v>1.581074238506356E-2</c:v>
                </c:pt>
                <c:pt idx="2168">
                  <c:v>1.5806436596845094E-2</c:v>
                </c:pt>
                <c:pt idx="2169">
                  <c:v>1.5802176084610185E-2</c:v>
                </c:pt>
                <c:pt idx="2170">
                  <c:v>1.5797961046406357E-2</c:v>
                </c:pt>
                <c:pt idx="2171">
                  <c:v>1.5793791680356554E-2</c:v>
                </c:pt>
                <c:pt idx="2172">
                  <c:v>1.5789668184491144E-2</c:v>
                </c:pt>
                <c:pt idx="2173">
                  <c:v>1.5785590756898542E-2</c:v>
                </c:pt>
                <c:pt idx="2174">
                  <c:v>1.5781559595655699E-2</c:v>
                </c:pt>
                <c:pt idx="2175">
                  <c:v>1.5777574898833892E-2</c:v>
                </c:pt>
                <c:pt idx="2176">
                  <c:v>1.577363686449873E-2</c:v>
                </c:pt>
                <c:pt idx="2177">
                  <c:v>1.5769745690744918E-2</c:v>
                </c:pt>
                <c:pt idx="2178">
                  <c:v>1.5765901575644128E-2</c:v>
                </c:pt>
                <c:pt idx="2179">
                  <c:v>1.5762104717233407E-2</c:v>
                </c:pt>
                <c:pt idx="2180">
                  <c:v>1.5758355313642631E-2</c:v>
                </c:pt>
                <c:pt idx="2181">
                  <c:v>1.5754653562903342E-2</c:v>
                </c:pt>
                <c:pt idx="2182">
                  <c:v>1.575099966311674E-2</c:v>
                </c:pt>
                <c:pt idx="2183">
                  <c:v>1.5747393812332051E-2</c:v>
                </c:pt>
                <c:pt idx="2184">
                  <c:v>1.5743836208639193E-2</c:v>
                </c:pt>
                <c:pt idx="2185">
                  <c:v>1.5740327050128251E-2</c:v>
                </c:pt>
                <c:pt idx="2186">
                  <c:v>1.5736866534843127E-2</c:v>
                </c:pt>
                <c:pt idx="2187">
                  <c:v>1.5733454860880035E-2</c:v>
                </c:pt>
                <c:pt idx="2188">
                  <c:v>1.573009222630058E-2</c:v>
                </c:pt>
                <c:pt idx="2189">
                  <c:v>1.5726778829201319E-2</c:v>
                </c:pt>
                <c:pt idx="2190">
                  <c:v>1.5723514867621045E-2</c:v>
                </c:pt>
                <c:pt idx="2191">
                  <c:v>1.5720300539668261E-2</c:v>
                </c:pt>
                <c:pt idx="2192">
                  <c:v>1.5717250914596501E-2</c:v>
                </c:pt>
                <c:pt idx="2193">
                  <c:v>1.5713580748731786E-2</c:v>
                </c:pt>
                <c:pt idx="2194">
                  <c:v>1.5710523701661747E-2</c:v>
                </c:pt>
                <c:pt idx="2195">
                  <c:v>1.5707517108798325E-2</c:v>
                </c:pt>
                <c:pt idx="2196">
                  <c:v>1.570456116822784E-2</c:v>
                </c:pt>
                <c:pt idx="2197">
                  <c:v>1.5701656078013642E-2</c:v>
                </c:pt>
                <c:pt idx="2198">
                  <c:v>1.5698802036242448E-2</c:v>
                </c:pt>
                <c:pt idx="2199">
                  <c:v>1.5695999241012788E-2</c:v>
                </c:pt>
                <c:pt idx="2200">
                  <c:v>1.5693247890342311E-2</c:v>
                </c:pt>
                <c:pt idx="2201">
                  <c:v>1.5690548182376304E-2</c:v>
                </c:pt>
                <c:pt idx="2202">
                  <c:v>1.5687900315132865E-2</c:v>
                </c:pt>
                <c:pt idx="2203">
                  <c:v>1.5685304486717195E-2</c:v>
                </c:pt>
                <c:pt idx="2204">
                  <c:v>1.5682760895205768E-2</c:v>
                </c:pt>
                <c:pt idx="2205">
                  <c:v>1.5680269738681085E-2</c:v>
                </c:pt>
                <c:pt idx="2206">
                  <c:v>1.5678494070495506E-2</c:v>
                </c:pt>
                <c:pt idx="2207">
                  <c:v>1.5674015074706629E-2</c:v>
                </c:pt>
                <c:pt idx="2208">
                  <c:v>1.5671484259064974E-2</c:v>
                </c:pt>
                <c:pt idx="2209">
                  <c:v>1.5668936783918209E-2</c:v>
                </c:pt>
                <c:pt idx="2210">
                  <c:v>1.5666372634900033E-2</c:v>
                </c:pt>
                <c:pt idx="2211">
                  <c:v>1.5663791797644169E-2</c:v>
                </c:pt>
                <c:pt idx="2212">
                  <c:v>1.5661194257836519E-2</c:v>
                </c:pt>
                <c:pt idx="2213">
                  <c:v>1.5658580001081928E-2</c:v>
                </c:pt>
                <c:pt idx="2214">
                  <c:v>1.56559490130374E-2</c:v>
                </c:pt>
                <c:pt idx="2215">
                  <c:v>1.5653301279359991E-2</c:v>
                </c:pt>
                <c:pt idx="2216">
                  <c:v>1.5650636785689412E-2</c:v>
                </c:pt>
                <c:pt idx="2217">
                  <c:v>1.5647955517659618E-2</c:v>
                </c:pt>
                <c:pt idx="2218">
                  <c:v>1.5645257460939362E-2</c:v>
                </c:pt>
                <c:pt idx="2219">
                  <c:v>1.564254260115688E-2</c:v>
                </c:pt>
                <c:pt idx="2220">
                  <c:v>1.5639810923957834E-2</c:v>
                </c:pt>
                <c:pt idx="2221">
                  <c:v>1.5637062415005294E-2</c:v>
                </c:pt>
                <c:pt idx="2222">
                  <c:v>1.5634297059921826E-2</c:v>
                </c:pt>
                <c:pt idx="2223">
                  <c:v>1.5631514844376367E-2</c:v>
                </c:pt>
                <c:pt idx="2224">
                  <c:v>1.5628715753997355E-2</c:v>
                </c:pt>
                <c:pt idx="2225">
                  <c:v>1.5625899774448018E-2</c:v>
                </c:pt>
                <c:pt idx="2226">
                  <c:v>1.5623066891351076E-2</c:v>
                </c:pt>
                <c:pt idx="2227">
                  <c:v>1.5620217090364041E-2</c:v>
                </c:pt>
                <c:pt idx="2228">
                  <c:v>1.561735035715605E-2</c:v>
                </c:pt>
                <c:pt idx="2229">
                  <c:v>1.5614466677326773E-2</c:v>
                </c:pt>
                <c:pt idx="2230">
                  <c:v>1.5611566036562798E-2</c:v>
                </c:pt>
                <c:pt idx="2231">
                  <c:v>1.5608648420487045E-2</c:v>
                </c:pt>
                <c:pt idx="2232">
                  <c:v>1.5605713814763018E-2</c:v>
                </c:pt>
                <c:pt idx="2233">
                  <c:v>1.5602762205013707E-2</c:v>
                </c:pt>
                <c:pt idx="2234">
                  <c:v>1.559979357690849E-2</c:v>
                </c:pt>
                <c:pt idx="2235">
                  <c:v>1.5596807916093613E-2</c:v>
                </c:pt>
                <c:pt idx="2236">
                  <c:v>1.5593805208192186E-2</c:v>
                </c:pt>
                <c:pt idx="2237">
                  <c:v>1.5590785438856329E-2</c:v>
                </c:pt>
                <c:pt idx="2238">
                  <c:v>1.558774859376137E-2</c:v>
                </c:pt>
                <c:pt idx="2239">
                  <c:v>1.5584694658518953E-2</c:v>
                </c:pt>
                <c:pt idx="2240">
                  <c:v>1.5581623618787115E-2</c:v>
                </c:pt>
                <c:pt idx="2241">
                  <c:v>1.5578535460229715E-2</c:v>
                </c:pt>
                <c:pt idx="2242">
                  <c:v>1.5575430168464318E-2</c:v>
                </c:pt>
                <c:pt idx="2243">
                  <c:v>1.5572307729166452E-2</c:v>
                </c:pt>
                <c:pt idx="2244">
                  <c:v>1.5569168127947969E-2</c:v>
                </c:pt>
                <c:pt idx="2245">
                  <c:v>1.5566011350472897E-2</c:v>
                </c:pt>
                <c:pt idx="2246">
                  <c:v>1.5562837382405298E-2</c:v>
                </c:pt>
                <c:pt idx="2247">
                  <c:v>1.555964620937453E-2</c:v>
                </c:pt>
                <c:pt idx="2248">
                  <c:v>1.5556437817015772E-2</c:v>
                </c:pt>
                <c:pt idx="2249">
                  <c:v>1.555321219099322E-2</c:v>
                </c:pt>
                <c:pt idx="2250">
                  <c:v>1.5549969316953722E-2</c:v>
                </c:pt>
                <c:pt idx="2251">
                  <c:v>1.5546709180526801E-2</c:v>
                </c:pt>
                <c:pt idx="2252">
                  <c:v>1.5543431767376766E-2</c:v>
                </c:pt>
                <c:pt idx="2253">
                  <c:v>1.5540137063144803E-2</c:v>
                </c:pt>
                <c:pt idx="2254">
                  <c:v>1.5536825053483723E-2</c:v>
                </c:pt>
                <c:pt idx="2255">
                  <c:v>1.553349572401742E-2</c:v>
                </c:pt>
                <c:pt idx="2256">
                  <c:v>1.5530149060416163E-2</c:v>
                </c:pt>
                <c:pt idx="2257">
                  <c:v>1.5526785048327102E-2</c:v>
                </c:pt>
                <c:pt idx="2258">
                  <c:v>1.5523418859387714E-2</c:v>
                </c:pt>
                <c:pt idx="2259">
                  <c:v>1.5520957201132127E-2</c:v>
                </c:pt>
                <c:pt idx="2260">
                  <c:v>1.551900692599093E-2</c:v>
                </c:pt>
                <c:pt idx="2261">
                  <c:v>1.5517018760575254E-2</c:v>
                </c:pt>
                <c:pt idx="2262">
                  <c:v>1.5514992620752415E-2</c:v>
                </c:pt>
                <c:pt idx="2263">
                  <c:v>1.5512928422471007E-2</c:v>
                </c:pt>
                <c:pt idx="2264">
                  <c:v>1.5510826081569761E-2</c:v>
                </c:pt>
                <c:pt idx="2265">
                  <c:v>1.5508685514003457E-2</c:v>
                </c:pt>
                <c:pt idx="2266">
                  <c:v>1.5506506635651765E-2</c:v>
                </c:pt>
                <c:pt idx="2267">
                  <c:v>1.5504289362400343E-2</c:v>
                </c:pt>
                <c:pt idx="2268">
                  <c:v>1.5502033610175592E-2</c:v>
                </c:pt>
                <c:pt idx="2269">
                  <c:v>1.5499739294863575E-2</c:v>
                </c:pt>
                <c:pt idx="2270">
                  <c:v>1.5497406332362129E-2</c:v>
                </c:pt>
                <c:pt idx="2271">
                  <c:v>1.5495034638586678E-2</c:v>
                </c:pt>
                <c:pt idx="2272">
                  <c:v>1.5492624129429672E-2</c:v>
                </c:pt>
                <c:pt idx="2273">
                  <c:v>1.549017472078377E-2</c:v>
                </c:pt>
                <c:pt idx="2274">
                  <c:v>1.5487686328570801E-2</c:v>
                </c:pt>
                <c:pt idx="2275">
                  <c:v>1.5485158868678038E-2</c:v>
                </c:pt>
                <c:pt idx="2276">
                  <c:v>1.5482592256998764E-2</c:v>
                </c:pt>
                <c:pt idx="2277">
                  <c:v>1.547998640944963E-2</c:v>
                </c:pt>
                <c:pt idx="2278">
                  <c:v>1.5477341241930131E-2</c:v>
                </c:pt>
                <c:pt idx="2279">
                  <c:v>1.5474656670339964E-2</c:v>
                </c:pt>
                <c:pt idx="2280">
                  <c:v>1.5471932610573258E-2</c:v>
                </c:pt>
                <c:pt idx="2281">
                  <c:v>1.5469168978547512E-2</c:v>
                </c:pt>
                <c:pt idx="2282">
                  <c:v>1.5466365690151491E-2</c:v>
                </c:pt>
                <c:pt idx="2283">
                  <c:v>1.5463522661279965E-2</c:v>
                </c:pt>
                <c:pt idx="2284">
                  <c:v>1.5460639807874254E-2</c:v>
                </c:pt>
                <c:pt idx="2285">
                  <c:v>1.5457717045789023E-2</c:v>
                </c:pt>
                <c:pt idx="2286">
                  <c:v>1.5454754290954451E-2</c:v>
                </c:pt>
                <c:pt idx="2287">
                  <c:v>1.5451751459260393E-2</c:v>
                </c:pt>
                <c:pt idx="2288">
                  <c:v>1.5448708466625896E-2</c:v>
                </c:pt>
                <c:pt idx="2289">
                  <c:v>1.5445625228935471E-2</c:v>
                </c:pt>
                <c:pt idx="2290">
                  <c:v>1.5442501662102816E-2</c:v>
                </c:pt>
                <c:pt idx="2291">
                  <c:v>1.5439337682030272E-2</c:v>
                </c:pt>
                <c:pt idx="2292">
                  <c:v>1.543613320461462E-2</c:v>
                </c:pt>
                <c:pt idx="2293">
                  <c:v>1.5432888145758657E-2</c:v>
                </c:pt>
                <c:pt idx="2294">
                  <c:v>1.5429602421377003E-2</c:v>
                </c:pt>
                <c:pt idx="2295">
                  <c:v>1.5426275947378713E-2</c:v>
                </c:pt>
                <c:pt idx="2296">
                  <c:v>1.5422908639638322E-2</c:v>
                </c:pt>
                <c:pt idx="2297">
                  <c:v>1.5419500414082734E-2</c:v>
                </c:pt>
                <c:pt idx="2298">
                  <c:v>1.5416051186592743E-2</c:v>
                </c:pt>
                <c:pt idx="2299">
                  <c:v>1.5412560873118901E-2</c:v>
                </c:pt>
                <c:pt idx="2300">
                  <c:v>1.5409029389519307E-2</c:v>
                </c:pt>
                <c:pt idx="2301">
                  <c:v>1.5405456651716033E-2</c:v>
                </c:pt>
                <c:pt idx="2302">
                  <c:v>1.5401842575613998E-2</c:v>
                </c:pt>
                <c:pt idx="2303">
                  <c:v>1.5398187077112583E-2</c:v>
                </c:pt>
                <c:pt idx="2304">
                  <c:v>1.5394490072122992E-2</c:v>
                </c:pt>
                <c:pt idx="2305">
                  <c:v>1.5390751476539306E-2</c:v>
                </c:pt>
                <c:pt idx="2306">
                  <c:v>1.5386971206290598E-2</c:v>
                </c:pt>
                <c:pt idx="2307">
                  <c:v>1.538314917724827E-2</c:v>
                </c:pt>
                <c:pt idx="2308">
                  <c:v>1.5379285305341892E-2</c:v>
                </c:pt>
                <c:pt idx="2309">
                  <c:v>1.537537950646654E-2</c:v>
                </c:pt>
                <c:pt idx="2310">
                  <c:v>1.5371431696529122E-2</c:v>
                </c:pt>
                <c:pt idx="2311">
                  <c:v>1.5368426276870401E-2</c:v>
                </c:pt>
                <c:pt idx="2312">
                  <c:v>1.5366365726180895E-2</c:v>
                </c:pt>
                <c:pt idx="2313">
                  <c:v>1.5364266755651005E-2</c:v>
                </c:pt>
                <c:pt idx="2314">
                  <c:v>1.5362129280176013E-2</c:v>
                </c:pt>
                <c:pt idx="2315">
                  <c:v>1.5359953214703537E-2</c:v>
                </c:pt>
                <c:pt idx="2316">
                  <c:v>1.5357738474140844E-2</c:v>
                </c:pt>
                <c:pt idx="2317">
                  <c:v>1.5355484973430159E-2</c:v>
                </c:pt>
                <c:pt idx="2318">
                  <c:v>1.5353192627461773E-2</c:v>
                </c:pt>
                <c:pt idx="2319">
                  <c:v>1.5350861351213076E-2</c:v>
                </c:pt>
                <c:pt idx="2320">
                  <c:v>1.5348491059568974E-2</c:v>
                </c:pt>
                <c:pt idx="2321">
                  <c:v>1.5346081667466713E-2</c:v>
                </c:pt>
                <c:pt idx="2322">
                  <c:v>1.5343633089826373E-2</c:v>
                </c:pt>
                <c:pt idx="2323">
                  <c:v>1.5341145241585611E-2</c:v>
                </c:pt>
                <c:pt idx="2324">
                  <c:v>1.5338618037653342E-2</c:v>
                </c:pt>
                <c:pt idx="2325">
                  <c:v>1.5336051392956063E-2</c:v>
                </c:pt>
                <c:pt idx="2326">
                  <c:v>1.5333445222449445E-2</c:v>
                </c:pt>
                <c:pt idx="2327">
                  <c:v>1.5330799441019866E-2</c:v>
                </c:pt>
                <c:pt idx="2328">
                  <c:v>1.532811396361184E-2</c:v>
                </c:pt>
                <c:pt idx="2329">
                  <c:v>1.5325388705146934E-2</c:v>
                </c:pt>
                <c:pt idx="2330">
                  <c:v>1.5322623580558506E-2</c:v>
                </c:pt>
                <c:pt idx="2331">
                  <c:v>1.5319818504768559E-2</c:v>
                </c:pt>
                <c:pt idx="2332">
                  <c:v>1.5316973392693518E-2</c:v>
                </c:pt>
                <c:pt idx="2333">
                  <c:v>1.5314088159273195E-2</c:v>
                </c:pt>
                <c:pt idx="2334">
                  <c:v>1.5311162719424466E-2</c:v>
                </c:pt>
                <c:pt idx="2335">
                  <c:v>1.5308196988081798E-2</c:v>
                </c:pt>
                <c:pt idx="2336">
                  <c:v>1.530519088016251E-2</c:v>
                </c:pt>
                <c:pt idx="2337">
                  <c:v>1.5302144310613112E-2</c:v>
                </c:pt>
                <c:pt idx="2338">
                  <c:v>1.5299057194333993E-2</c:v>
                </c:pt>
                <c:pt idx="2339">
                  <c:v>1.5295929446260539E-2</c:v>
                </c:pt>
                <c:pt idx="2340">
                  <c:v>1.5292760981328358E-2</c:v>
                </c:pt>
                <c:pt idx="2341">
                  <c:v>1.5289551714461704E-2</c:v>
                </c:pt>
                <c:pt idx="2342">
                  <c:v>1.5286301560590862E-2</c:v>
                </c:pt>
                <c:pt idx="2343">
                  <c:v>1.5283010434628973E-2</c:v>
                </c:pt>
                <c:pt idx="2344">
                  <c:v>1.5279678251524162E-2</c:v>
                </c:pt>
                <c:pt idx="2345">
                  <c:v>1.527630492617846E-2</c:v>
                </c:pt>
                <c:pt idx="2346">
                  <c:v>1.5272890373540472E-2</c:v>
                </c:pt>
                <c:pt idx="2347">
                  <c:v>1.5269434508530081E-2</c:v>
                </c:pt>
                <c:pt idx="2348">
                  <c:v>1.526593724609058E-2</c:v>
                </c:pt>
                <c:pt idx="2349">
                  <c:v>1.5262398501119169E-2</c:v>
                </c:pt>
                <c:pt idx="2350">
                  <c:v>1.5258818188571208E-2</c:v>
                </c:pt>
                <c:pt idx="2351">
                  <c:v>1.5255196223361763E-2</c:v>
                </c:pt>
                <c:pt idx="2352">
                  <c:v>1.5251532520423524E-2</c:v>
                </c:pt>
                <c:pt idx="2353">
                  <c:v>1.5247826994683631E-2</c:v>
                </c:pt>
                <c:pt idx="2354">
                  <c:v>1.5244079561063684E-2</c:v>
                </c:pt>
                <c:pt idx="2355">
                  <c:v>1.524029013452608E-2</c:v>
                </c:pt>
                <c:pt idx="2356">
                  <c:v>1.5236458629946584E-2</c:v>
                </c:pt>
                <c:pt idx="2357">
                  <c:v>1.5232584962299681E-2</c:v>
                </c:pt>
                <c:pt idx="2358">
                  <c:v>1.5228669046496397E-2</c:v>
                </c:pt>
                <c:pt idx="2359">
                  <c:v>1.5224710797453809E-2</c:v>
                </c:pt>
                <c:pt idx="2360">
                  <c:v>1.5220710130124E-2</c:v>
                </c:pt>
                <c:pt idx="2361">
                  <c:v>1.521666695941877E-2</c:v>
                </c:pt>
                <c:pt idx="2362">
                  <c:v>1.5212581200290724E-2</c:v>
                </c:pt>
                <c:pt idx="2363">
                  <c:v>1.5209218958462462E-2</c:v>
                </c:pt>
                <c:pt idx="2364">
                  <c:v>1.5207114112660841E-2</c:v>
                </c:pt>
                <c:pt idx="2365">
                  <c:v>1.5204990975734967E-2</c:v>
                </c:pt>
                <c:pt idx="2366">
                  <c:v>1.5202828187996413E-2</c:v>
                </c:pt>
                <c:pt idx="2367">
                  <c:v>1.5200625661607568E-2</c:v>
                </c:pt>
                <c:pt idx="2368">
                  <c:v>1.5198383308812137E-2</c:v>
                </c:pt>
                <c:pt idx="2369">
                  <c:v>1.5196101041778712E-2</c:v>
                </c:pt>
                <c:pt idx="2370">
                  <c:v>1.5193778772722466E-2</c:v>
                </c:pt>
                <c:pt idx="2371">
                  <c:v>1.5191416413847181E-2</c:v>
                </c:pt>
                <c:pt idx="2372">
                  <c:v>1.5189013877327904E-2</c:v>
                </c:pt>
                <c:pt idx="2373">
                  <c:v>1.5186571075397821E-2</c:v>
                </c:pt>
                <c:pt idx="2374">
                  <c:v>1.5184087920232413E-2</c:v>
                </c:pt>
                <c:pt idx="2375">
                  <c:v>1.5181564324053719E-2</c:v>
                </c:pt>
                <c:pt idx="2376">
                  <c:v>1.5179000199049251E-2</c:v>
                </c:pt>
                <c:pt idx="2377">
                  <c:v>1.5176395457412529E-2</c:v>
                </c:pt>
                <c:pt idx="2378">
                  <c:v>1.5173750011360473E-2</c:v>
                </c:pt>
                <c:pt idx="2379">
                  <c:v>1.5171063773087058E-2</c:v>
                </c:pt>
                <c:pt idx="2380">
                  <c:v>1.5168336654798071E-2</c:v>
                </c:pt>
                <c:pt idx="2381">
                  <c:v>1.5165568568687943E-2</c:v>
                </c:pt>
                <c:pt idx="2382">
                  <c:v>1.5162759426968707E-2</c:v>
                </c:pt>
                <c:pt idx="2383">
                  <c:v>1.5159909141823677E-2</c:v>
                </c:pt>
                <c:pt idx="2384">
                  <c:v>1.5157017625476932E-2</c:v>
                </c:pt>
                <c:pt idx="2385">
                  <c:v>1.5154084790106465E-2</c:v>
                </c:pt>
                <c:pt idx="2386">
                  <c:v>1.5151110547936822E-2</c:v>
                </c:pt>
                <c:pt idx="2387">
                  <c:v>1.5148094811163838E-2</c:v>
                </c:pt>
                <c:pt idx="2388">
                  <c:v>1.5145037491972001E-2</c:v>
                </c:pt>
                <c:pt idx="2389">
                  <c:v>1.5141938502586582E-2</c:v>
                </c:pt>
                <c:pt idx="2390">
                  <c:v>1.5138797755192546E-2</c:v>
                </c:pt>
                <c:pt idx="2391">
                  <c:v>1.5135615162021441E-2</c:v>
                </c:pt>
                <c:pt idx="2392">
                  <c:v>1.5132390635241346E-2</c:v>
                </c:pt>
                <c:pt idx="2393">
                  <c:v>1.5129124087066915E-2</c:v>
                </c:pt>
                <c:pt idx="2394">
                  <c:v>1.5125815429718855E-2</c:v>
                </c:pt>
                <c:pt idx="2395">
                  <c:v>1.5122464575365977E-2</c:v>
                </c:pt>
                <c:pt idx="2396">
                  <c:v>1.5119071436235275E-2</c:v>
                </c:pt>
                <c:pt idx="2397">
                  <c:v>1.5115635924536609E-2</c:v>
                </c:pt>
                <c:pt idx="2398">
                  <c:v>1.5112157952456929E-2</c:v>
                </c:pt>
                <c:pt idx="2399">
                  <c:v>1.5108637432189225E-2</c:v>
                </c:pt>
                <c:pt idx="2400">
                  <c:v>1.5105130101926443E-2</c:v>
                </c:pt>
                <c:pt idx="2401">
                  <c:v>1.5100949777509755E-2</c:v>
                </c:pt>
                <c:pt idx="2402">
                  <c:v>1.5097294962845894E-2</c:v>
                </c:pt>
                <c:pt idx="2403">
                  <c:v>1.5093597236294368E-2</c:v>
                </c:pt>
                <c:pt idx="2404">
                  <c:v>1.5089856510055295E-2</c:v>
                </c:pt>
                <c:pt idx="2405">
                  <c:v>1.5086072696317468E-2</c:v>
                </c:pt>
                <c:pt idx="2406">
                  <c:v>1.5082245707293111E-2</c:v>
                </c:pt>
                <c:pt idx="2407">
                  <c:v>1.5078375455183127E-2</c:v>
                </c:pt>
                <c:pt idx="2408">
                  <c:v>1.5074461852206076E-2</c:v>
                </c:pt>
                <c:pt idx="2409">
                  <c:v>1.5070504810551812E-2</c:v>
                </c:pt>
                <c:pt idx="2410">
                  <c:v>1.5066504242445213E-2</c:v>
                </c:pt>
                <c:pt idx="2411">
                  <c:v>1.5062460060053514E-2</c:v>
                </c:pt>
                <c:pt idx="2412">
                  <c:v>1.5058372175625312E-2</c:v>
                </c:pt>
                <c:pt idx="2413">
                  <c:v>1.5054240501328383E-2</c:v>
                </c:pt>
                <c:pt idx="2414">
                  <c:v>1.505006494941187E-2</c:v>
                </c:pt>
                <c:pt idx="2415">
                  <c:v>1.5046430568885378E-2</c:v>
                </c:pt>
                <c:pt idx="2416">
                  <c:v>1.5043766034722034E-2</c:v>
                </c:pt>
                <c:pt idx="2417">
                  <c:v>1.5041112543844272E-2</c:v>
                </c:pt>
                <c:pt idx="2418">
                  <c:v>1.5038453981788054E-2</c:v>
                </c:pt>
                <c:pt idx="2419">
                  <c:v>1.503579035535516E-2</c:v>
                </c:pt>
                <c:pt idx="2420">
                  <c:v>1.5033121671347368E-2</c:v>
                </c:pt>
                <c:pt idx="2421">
                  <c:v>1.5030447936612805E-2</c:v>
                </c:pt>
                <c:pt idx="2422">
                  <c:v>1.5027769157930075E-2</c:v>
                </c:pt>
                <c:pt idx="2423">
                  <c:v>1.5025085342124133E-2</c:v>
                </c:pt>
                <c:pt idx="2424">
                  <c:v>1.5022396496031515E-2</c:v>
                </c:pt>
                <c:pt idx="2425">
                  <c:v>1.5019702626425036E-2</c:v>
                </c:pt>
                <c:pt idx="2426">
                  <c:v>1.501700374015282E-2</c:v>
                </c:pt>
                <c:pt idx="2427">
                  <c:v>1.5014299844016648E-2</c:v>
                </c:pt>
                <c:pt idx="2428">
                  <c:v>1.5011590944824094E-2</c:v>
                </c:pt>
                <c:pt idx="2429">
                  <c:v>1.5008877049400111E-2</c:v>
                </c:pt>
                <c:pt idx="2430">
                  <c:v>1.5006158164558062E-2</c:v>
                </c:pt>
                <c:pt idx="2431">
                  <c:v>1.5003434297088147E-2</c:v>
                </c:pt>
                <c:pt idx="2432">
                  <c:v>1.5000705453850068E-2</c:v>
                </c:pt>
                <c:pt idx="2433">
                  <c:v>1.4997971641628235E-2</c:v>
                </c:pt>
                <c:pt idx="2434">
                  <c:v>1.4995232867224423E-2</c:v>
                </c:pt>
                <c:pt idx="2435">
                  <c:v>1.4992489137475173E-2</c:v>
                </c:pt>
                <c:pt idx="2436">
                  <c:v>1.4989740459188057E-2</c:v>
                </c:pt>
                <c:pt idx="2437">
                  <c:v>1.4986986839193819E-2</c:v>
                </c:pt>
                <c:pt idx="2438">
                  <c:v>1.4984228284265278E-2</c:v>
                </c:pt>
                <c:pt idx="2439">
                  <c:v>1.4981464801250557E-2</c:v>
                </c:pt>
                <c:pt idx="2440">
                  <c:v>1.4978696396957227E-2</c:v>
                </c:pt>
                <c:pt idx="2441">
                  <c:v>1.4975923078187068E-2</c:v>
                </c:pt>
                <c:pt idx="2442">
                  <c:v>1.497314485177662E-2</c:v>
                </c:pt>
                <c:pt idx="2443">
                  <c:v>1.4970361724521869E-2</c:v>
                </c:pt>
                <c:pt idx="2444">
                  <c:v>1.4967573703236181E-2</c:v>
                </c:pt>
                <c:pt idx="2445">
                  <c:v>1.4964780794750296E-2</c:v>
                </c:pt>
                <c:pt idx="2446">
                  <c:v>1.4961983005848622E-2</c:v>
                </c:pt>
                <c:pt idx="2447">
                  <c:v>1.4959180343367691E-2</c:v>
                </c:pt>
                <c:pt idx="2448">
                  <c:v>1.4956372814132455E-2</c:v>
                </c:pt>
                <c:pt idx="2449">
                  <c:v>1.4953560424927313E-2</c:v>
                </c:pt>
                <c:pt idx="2450">
                  <c:v>1.4950743182594593E-2</c:v>
                </c:pt>
                <c:pt idx="2451">
                  <c:v>1.4947921093912908E-2</c:v>
                </c:pt>
                <c:pt idx="2452">
                  <c:v>1.4945197929216952E-2</c:v>
                </c:pt>
                <c:pt idx="2453">
                  <c:v>1.4941857473475336E-2</c:v>
                </c:pt>
                <c:pt idx="2454">
                  <c:v>1.4939020197846178E-2</c:v>
                </c:pt>
                <c:pt idx="2455">
                  <c:v>1.493617810412381E-2</c:v>
                </c:pt>
                <c:pt idx="2456">
                  <c:v>1.4933331199110002E-2</c:v>
                </c:pt>
                <c:pt idx="2457">
                  <c:v>1.4930479489641294E-2</c:v>
                </c:pt>
                <c:pt idx="2458">
                  <c:v>1.4927622982502081E-2</c:v>
                </c:pt>
                <c:pt idx="2459">
                  <c:v>1.4924761684534693E-2</c:v>
                </c:pt>
                <c:pt idx="2460">
                  <c:v>1.4921895602523522E-2</c:v>
                </c:pt>
                <c:pt idx="2461">
                  <c:v>1.4919024743310893E-2</c:v>
                </c:pt>
                <c:pt idx="2462">
                  <c:v>1.4916149113692795E-2</c:v>
                </c:pt>
                <c:pt idx="2463">
                  <c:v>1.4913268720488376E-2</c:v>
                </c:pt>
                <c:pt idx="2464">
                  <c:v>1.4910383570505205E-2</c:v>
                </c:pt>
                <c:pt idx="2465">
                  <c:v>1.4907493670568227E-2</c:v>
                </c:pt>
                <c:pt idx="2466">
                  <c:v>1.4904599027502385E-2</c:v>
                </c:pt>
                <c:pt idx="2467">
                  <c:v>1.4902020919092387E-2</c:v>
                </c:pt>
                <c:pt idx="2468">
                  <c:v>1.4899979768378566E-2</c:v>
                </c:pt>
                <c:pt idx="2469">
                  <c:v>1.4897938146780757E-2</c:v>
                </c:pt>
                <c:pt idx="2470">
                  <c:v>1.4895887104833609E-2</c:v>
                </c:pt>
                <c:pt idx="2471">
                  <c:v>1.4893826633121025E-2</c:v>
                </c:pt>
                <c:pt idx="2472">
                  <c:v>1.4891756722261664E-2</c:v>
                </c:pt>
                <c:pt idx="2473">
                  <c:v>1.4889677362862624E-2</c:v>
                </c:pt>
                <c:pt idx="2474">
                  <c:v>1.488758854550784E-2</c:v>
                </c:pt>
                <c:pt idx="2475">
                  <c:v>1.4885490260833394E-2</c:v>
                </c:pt>
                <c:pt idx="2476">
                  <c:v>1.4883382499400086E-2</c:v>
                </c:pt>
                <c:pt idx="2477">
                  <c:v>1.4881265251867186E-2</c:v>
                </c:pt>
                <c:pt idx="2478">
                  <c:v>1.4879138508783935E-2</c:v>
                </c:pt>
                <c:pt idx="2479">
                  <c:v>1.487700226079226E-2</c:v>
                </c:pt>
                <c:pt idx="2480">
                  <c:v>1.4874856498481973E-2</c:v>
                </c:pt>
                <c:pt idx="2481">
                  <c:v>1.4872701212454481E-2</c:v>
                </c:pt>
                <c:pt idx="2482">
                  <c:v>1.4870536393311207E-2</c:v>
                </c:pt>
                <c:pt idx="2483">
                  <c:v>1.4868362031670959E-2</c:v>
                </c:pt>
                <c:pt idx="2484">
                  <c:v>1.4866178118123607E-2</c:v>
                </c:pt>
                <c:pt idx="2485">
                  <c:v>1.4863984643282197E-2</c:v>
                </c:pt>
                <c:pt idx="2486">
                  <c:v>1.4861781597748206E-2</c:v>
                </c:pt>
                <c:pt idx="2487">
                  <c:v>1.4859568972111534E-2</c:v>
                </c:pt>
                <c:pt idx="2488">
                  <c:v>1.485734675701424E-2</c:v>
                </c:pt>
                <c:pt idx="2489">
                  <c:v>1.4855114943011496E-2</c:v>
                </c:pt>
                <c:pt idx="2490">
                  <c:v>1.4852873520739589E-2</c:v>
                </c:pt>
                <c:pt idx="2491">
                  <c:v>1.4850622480805859E-2</c:v>
                </c:pt>
                <c:pt idx="2492">
                  <c:v>1.4848361813788697E-2</c:v>
                </c:pt>
                <c:pt idx="2493">
                  <c:v>1.4846091510312841E-2</c:v>
                </c:pt>
                <c:pt idx="2494">
                  <c:v>1.4843811560974087E-2</c:v>
                </c:pt>
                <c:pt idx="2495">
                  <c:v>1.4841521956379828E-2</c:v>
                </c:pt>
                <c:pt idx="2496">
                  <c:v>1.4839222687137473E-2</c:v>
                </c:pt>
                <c:pt idx="2497">
                  <c:v>1.4836913743837065E-2</c:v>
                </c:pt>
                <c:pt idx="2498">
                  <c:v>1.4834595117097626E-2</c:v>
                </c:pt>
                <c:pt idx="2499">
                  <c:v>1.4832266797526604E-2</c:v>
                </c:pt>
                <c:pt idx="2500">
                  <c:v>1.4829928775708292E-2</c:v>
                </c:pt>
                <c:pt idx="2501">
                  <c:v>1.4827581042261756E-2</c:v>
                </c:pt>
                <c:pt idx="2502">
                  <c:v>1.4825223587794489E-2</c:v>
                </c:pt>
                <c:pt idx="2503">
                  <c:v>1.4822856402890824E-2</c:v>
                </c:pt>
                <c:pt idx="2504">
                  <c:v>1.4820610054963365E-2</c:v>
                </c:pt>
                <c:pt idx="2505">
                  <c:v>1.4817751054434478E-2</c:v>
                </c:pt>
                <c:pt idx="2506">
                  <c:v>1.4815353227034618E-2</c:v>
                </c:pt>
                <c:pt idx="2507">
                  <c:v>1.481294563029089E-2</c:v>
                </c:pt>
                <c:pt idx="2508">
                  <c:v>1.4810528254805087E-2</c:v>
                </c:pt>
                <c:pt idx="2509">
                  <c:v>1.4808101091184802E-2</c:v>
                </c:pt>
                <c:pt idx="2510">
                  <c:v>1.4805664130014471E-2</c:v>
                </c:pt>
                <c:pt idx="2511">
                  <c:v>1.4803217361924895E-2</c:v>
                </c:pt>
                <c:pt idx="2512">
                  <c:v>1.4800760777500539E-2</c:v>
                </c:pt>
                <c:pt idx="2513">
                  <c:v>1.479829436736064E-2</c:v>
                </c:pt>
                <c:pt idx="2514">
                  <c:v>1.4795818122089698E-2</c:v>
                </c:pt>
                <c:pt idx="2515">
                  <c:v>1.4793332032318562E-2</c:v>
                </c:pt>
                <c:pt idx="2516">
                  <c:v>1.4790836088631765E-2</c:v>
                </c:pt>
                <c:pt idx="2517">
                  <c:v>1.4788330281631222E-2</c:v>
                </c:pt>
                <c:pt idx="2518">
                  <c:v>1.4786291170607141E-2</c:v>
                </c:pt>
                <c:pt idx="2519">
                  <c:v>1.4782618526403292E-2</c:v>
                </c:pt>
                <c:pt idx="2520">
                  <c:v>1.4781603749056012E-2</c:v>
                </c:pt>
                <c:pt idx="2521">
                  <c:v>1.4780537166634515E-2</c:v>
                </c:pt>
                <c:pt idx="2522">
                  <c:v>1.4779418659406683E-2</c:v>
                </c:pt>
                <c:pt idx="2523">
                  <c:v>1.4778248107623354E-2</c:v>
                </c:pt>
                <c:pt idx="2524">
                  <c:v>1.4777025391547283E-2</c:v>
                </c:pt>
                <c:pt idx="2525">
                  <c:v>1.4775750391429978E-2</c:v>
                </c:pt>
                <c:pt idx="2526">
                  <c:v>1.477442298752907E-2</c:v>
                </c:pt>
                <c:pt idx="2527">
                  <c:v>1.4773043060102539E-2</c:v>
                </c:pt>
                <c:pt idx="2528">
                  <c:v>1.4771610489414494E-2</c:v>
                </c:pt>
                <c:pt idx="2529">
                  <c:v>1.4770125155700427E-2</c:v>
                </c:pt>
                <c:pt idx="2530">
                  <c:v>1.476858693924831E-2</c:v>
                </c:pt>
                <c:pt idx="2531">
                  <c:v>1.476699572030012E-2</c:v>
                </c:pt>
                <c:pt idx="2532">
                  <c:v>1.4765351379103991E-2</c:v>
                </c:pt>
                <c:pt idx="2533">
                  <c:v>1.4763653795943152E-2</c:v>
                </c:pt>
                <c:pt idx="2534">
                  <c:v>1.4761902851043269E-2</c:v>
                </c:pt>
                <c:pt idx="2535">
                  <c:v>1.4760098424688298E-2</c:v>
                </c:pt>
                <c:pt idx="2536">
                  <c:v>1.4758240397133585E-2</c:v>
                </c:pt>
                <c:pt idx="2537">
                  <c:v>1.4756328648629058E-2</c:v>
                </c:pt>
                <c:pt idx="2538">
                  <c:v>1.4754363059442374E-2</c:v>
                </c:pt>
                <c:pt idx="2539">
                  <c:v>1.4752343509818406E-2</c:v>
                </c:pt>
                <c:pt idx="2540">
                  <c:v>1.4750269880037139E-2</c:v>
                </c:pt>
                <c:pt idx="2541">
                  <c:v>1.4748142050338395E-2</c:v>
                </c:pt>
                <c:pt idx="2542">
                  <c:v>1.4745959901008712E-2</c:v>
                </c:pt>
                <c:pt idx="2543">
                  <c:v>1.4743723312265486E-2</c:v>
                </c:pt>
                <c:pt idx="2544">
                  <c:v>1.4741432164419189E-2</c:v>
                </c:pt>
                <c:pt idx="2545">
                  <c:v>1.4739086337687989E-2</c:v>
                </c:pt>
                <c:pt idx="2546">
                  <c:v>1.4736685712354154E-2</c:v>
                </c:pt>
                <c:pt idx="2547">
                  <c:v>1.4734230168677183E-2</c:v>
                </c:pt>
                <c:pt idx="2548">
                  <c:v>1.4731719586899578E-2</c:v>
                </c:pt>
                <c:pt idx="2549">
                  <c:v>1.4729153847316375E-2</c:v>
                </c:pt>
                <c:pt idx="2550">
                  <c:v>1.4726532830170868E-2</c:v>
                </c:pt>
                <c:pt idx="2551">
                  <c:v>1.4723856415706759E-2</c:v>
                </c:pt>
                <c:pt idx="2552">
                  <c:v>1.4721124484208686E-2</c:v>
                </c:pt>
                <c:pt idx="2553">
                  <c:v>1.4718336915932741E-2</c:v>
                </c:pt>
                <c:pt idx="2554">
                  <c:v>1.4715493591147001E-2</c:v>
                </c:pt>
                <c:pt idx="2555">
                  <c:v>1.4712594390102578E-2</c:v>
                </c:pt>
                <c:pt idx="2556">
                  <c:v>1.4709639193056788E-2</c:v>
                </c:pt>
                <c:pt idx="2557">
                  <c:v>1.4706627880302111E-2</c:v>
                </c:pt>
                <c:pt idx="2558">
                  <c:v>1.4703560332067735E-2</c:v>
                </c:pt>
                <c:pt idx="2559">
                  <c:v>1.4700436428629605E-2</c:v>
                </c:pt>
                <c:pt idx="2560">
                  <c:v>1.4697256050258293E-2</c:v>
                </c:pt>
                <c:pt idx="2561">
                  <c:v>1.4694019077213212E-2</c:v>
                </c:pt>
                <c:pt idx="2562">
                  <c:v>1.4690725389748411E-2</c:v>
                </c:pt>
                <c:pt idx="2563">
                  <c:v>1.4687374868141536E-2</c:v>
                </c:pt>
                <c:pt idx="2564">
                  <c:v>1.4683967392647499E-2</c:v>
                </c:pt>
                <c:pt idx="2565">
                  <c:v>1.4680502843544819E-2</c:v>
                </c:pt>
                <c:pt idx="2566">
                  <c:v>1.4676981101066107E-2</c:v>
                </c:pt>
                <c:pt idx="2567">
                  <c:v>1.4673402045519722E-2</c:v>
                </c:pt>
                <c:pt idx="2568">
                  <c:v>1.4669765557144951E-2</c:v>
                </c:pt>
                <c:pt idx="2569">
                  <c:v>1.4666071516198911E-2</c:v>
                </c:pt>
                <c:pt idx="2570">
                  <c:v>1.4662351649510899E-2</c:v>
                </c:pt>
                <c:pt idx="2571">
                  <c:v>1.4660512833540884E-2</c:v>
                </c:pt>
                <c:pt idx="2572">
                  <c:v>1.4659747256197071E-2</c:v>
                </c:pt>
                <c:pt idx="2573">
                  <c:v>1.4658906134999827E-2</c:v>
                </c:pt>
                <c:pt idx="2574">
                  <c:v>1.4657989295047117E-2</c:v>
                </c:pt>
                <c:pt idx="2575">
                  <c:v>1.4656996561426017E-2</c:v>
                </c:pt>
                <c:pt idx="2576">
                  <c:v>1.4655927759224292E-2</c:v>
                </c:pt>
                <c:pt idx="2577">
                  <c:v>1.4654782713570935E-2</c:v>
                </c:pt>
                <c:pt idx="2578">
                  <c:v>1.465356124954352E-2</c:v>
                </c:pt>
                <c:pt idx="2579">
                  <c:v>1.4652263192226112E-2</c:v>
                </c:pt>
                <c:pt idx="2580">
                  <c:v>1.4650888366755608E-2</c:v>
                </c:pt>
                <c:pt idx="2581">
                  <c:v>1.4649436598200118E-2</c:v>
                </c:pt>
                <c:pt idx="2582">
                  <c:v>1.4647907711663228E-2</c:v>
                </c:pt>
                <c:pt idx="2583">
                  <c:v>1.464630153226662E-2</c:v>
                </c:pt>
                <c:pt idx="2584">
                  <c:v>1.4644617885074783E-2</c:v>
                </c:pt>
                <c:pt idx="2585">
                  <c:v>1.4642856595210864E-2</c:v>
                </c:pt>
                <c:pt idx="2586">
                  <c:v>1.464101748778137E-2</c:v>
                </c:pt>
                <c:pt idx="2587">
                  <c:v>1.4639100387876183E-2</c:v>
                </c:pt>
                <c:pt idx="2588">
                  <c:v>1.4637105120597516E-2</c:v>
                </c:pt>
                <c:pt idx="2589">
                  <c:v>1.463503151104254E-2</c:v>
                </c:pt>
                <c:pt idx="2590">
                  <c:v>1.4632879384332361E-2</c:v>
                </c:pt>
                <c:pt idx="2591">
                  <c:v>1.4630648565542517E-2</c:v>
                </c:pt>
                <c:pt idx="2592">
                  <c:v>1.4628338879801436E-2</c:v>
                </c:pt>
                <c:pt idx="2593">
                  <c:v>1.4625950152197788E-2</c:v>
                </c:pt>
                <c:pt idx="2594">
                  <c:v>1.4623482207838394E-2</c:v>
                </c:pt>
                <c:pt idx="2595">
                  <c:v>1.4620934871836659E-2</c:v>
                </c:pt>
                <c:pt idx="2596">
                  <c:v>1.4618307969277817E-2</c:v>
                </c:pt>
                <c:pt idx="2597">
                  <c:v>1.4615601325288441E-2</c:v>
                </c:pt>
                <c:pt idx="2598">
                  <c:v>1.4612814764943787E-2</c:v>
                </c:pt>
                <c:pt idx="2599">
                  <c:v>1.4609948113401003E-2</c:v>
                </c:pt>
                <c:pt idx="2600">
                  <c:v>1.4607001195719581E-2</c:v>
                </c:pt>
                <c:pt idx="2601">
                  <c:v>1.4603973837023557E-2</c:v>
                </c:pt>
                <c:pt idx="2602">
                  <c:v>1.4600865862420404E-2</c:v>
                </c:pt>
                <c:pt idx="2603">
                  <c:v>1.4597677097006847E-2</c:v>
                </c:pt>
                <c:pt idx="2604">
                  <c:v>1.45944073659094E-2</c:v>
                </c:pt>
                <c:pt idx="2605">
                  <c:v>1.4591056494232261E-2</c:v>
                </c:pt>
                <c:pt idx="2606">
                  <c:v>1.4587624307063085E-2</c:v>
                </c:pt>
                <c:pt idx="2607">
                  <c:v>1.458411062954252E-2</c:v>
                </c:pt>
                <c:pt idx="2608">
                  <c:v>1.4580515286759929E-2</c:v>
                </c:pt>
                <c:pt idx="2609">
                  <c:v>1.4576838103822926E-2</c:v>
                </c:pt>
                <c:pt idx="2610">
                  <c:v>1.4573078905851565E-2</c:v>
                </c:pt>
                <c:pt idx="2611">
                  <c:v>1.4569237517955204E-2</c:v>
                </c:pt>
                <c:pt idx="2612">
                  <c:v>1.4565313765244068E-2</c:v>
                </c:pt>
                <c:pt idx="2613">
                  <c:v>1.4561307472852437E-2</c:v>
                </c:pt>
                <c:pt idx="2614">
                  <c:v>1.4557218465834399E-2</c:v>
                </c:pt>
                <c:pt idx="2615">
                  <c:v>1.4553046569354976E-2</c:v>
                </c:pt>
                <c:pt idx="2616">
                  <c:v>1.4548791608516392E-2</c:v>
                </c:pt>
                <c:pt idx="2617">
                  <c:v>1.4544453408427558E-2</c:v>
                </c:pt>
                <c:pt idx="2618">
                  <c:v>1.4540031794186718E-2</c:v>
                </c:pt>
                <c:pt idx="2619">
                  <c:v>1.4535526590945159E-2</c:v>
                </c:pt>
                <c:pt idx="2620">
                  <c:v>1.4530937623779801E-2</c:v>
                </c:pt>
                <c:pt idx="2621">
                  <c:v>1.4526264717837994E-2</c:v>
                </c:pt>
                <c:pt idx="2622">
                  <c:v>1.4521507698204312E-2</c:v>
                </c:pt>
                <c:pt idx="2623">
                  <c:v>1.4519242536854167E-2</c:v>
                </c:pt>
                <c:pt idx="2624">
                  <c:v>1.4519435694936435E-2</c:v>
                </c:pt>
                <c:pt idx="2625">
                  <c:v>1.4519494066036854E-2</c:v>
                </c:pt>
                <c:pt idx="2626">
                  <c:v>1.4519417338375378E-2</c:v>
                </c:pt>
                <c:pt idx="2627">
                  <c:v>1.4519205200110345E-2</c:v>
                </c:pt>
                <c:pt idx="2628">
                  <c:v>1.4518857339436959E-2</c:v>
                </c:pt>
                <c:pt idx="2629">
                  <c:v>1.4518373444506225E-2</c:v>
                </c:pt>
                <c:pt idx="2630">
                  <c:v>1.4517753203540797E-2</c:v>
                </c:pt>
                <c:pt idx="2631">
                  <c:v>1.451699630467862E-2</c:v>
                </c:pt>
                <c:pt idx="2632">
                  <c:v>1.4516102436140897E-2</c:v>
                </c:pt>
                <c:pt idx="2633">
                  <c:v>1.4515071286093121E-2</c:v>
                </c:pt>
                <c:pt idx="2634">
                  <c:v>1.4513902542708781E-2</c:v>
                </c:pt>
                <c:pt idx="2635">
                  <c:v>1.4512595894215734E-2</c:v>
                </c:pt>
                <c:pt idx="2636">
                  <c:v>1.4511151028757191E-2</c:v>
                </c:pt>
                <c:pt idx="2637">
                  <c:v>1.4509567634548146E-2</c:v>
                </c:pt>
                <c:pt idx="2638">
                  <c:v>1.4507845399776901E-2</c:v>
                </c:pt>
                <c:pt idx="2639">
                  <c:v>1.4505984012610889E-2</c:v>
                </c:pt>
                <c:pt idx="2640">
                  <c:v>1.4503983161283573E-2</c:v>
                </c:pt>
                <c:pt idx="2641">
                  <c:v>1.4501842533961239E-2</c:v>
                </c:pt>
                <c:pt idx="2642">
                  <c:v>1.4499561818841473E-2</c:v>
                </c:pt>
                <c:pt idx="2643">
                  <c:v>1.449714070410686E-2</c:v>
                </c:pt>
                <c:pt idx="2644">
                  <c:v>1.4494578878000279E-2</c:v>
                </c:pt>
                <c:pt idx="2645">
                  <c:v>1.4491876028680123E-2</c:v>
                </c:pt>
                <c:pt idx="2646">
                  <c:v>1.4489031844359332E-2</c:v>
                </c:pt>
                <c:pt idx="2647">
                  <c:v>1.4486046013218519E-2</c:v>
                </c:pt>
                <c:pt idx="2648">
                  <c:v>1.4482918223492881E-2</c:v>
                </c:pt>
                <c:pt idx="2649">
                  <c:v>1.4479648163373736E-2</c:v>
                </c:pt>
                <c:pt idx="2650">
                  <c:v>1.4476235521043298E-2</c:v>
                </c:pt>
                <c:pt idx="2651">
                  <c:v>1.4472679984744207E-2</c:v>
                </c:pt>
                <c:pt idx="2652">
                  <c:v>1.44689812426579E-2</c:v>
                </c:pt>
                <c:pt idx="2653">
                  <c:v>1.4465138983003103E-2</c:v>
                </c:pt>
                <c:pt idx="2654">
                  <c:v>1.446115289398371E-2</c:v>
                </c:pt>
                <c:pt idx="2655">
                  <c:v>1.4457022663823567E-2</c:v>
                </c:pt>
                <c:pt idx="2656">
                  <c:v>1.4452747980720137E-2</c:v>
                </c:pt>
                <c:pt idx="2657">
                  <c:v>1.4448328532879274E-2</c:v>
                </c:pt>
                <c:pt idx="2658">
                  <c:v>1.4443764008538421E-2</c:v>
                </c:pt>
                <c:pt idx="2659">
                  <c:v>1.4439054095902893E-2</c:v>
                </c:pt>
                <c:pt idx="2660">
                  <c:v>1.4434198483192254E-2</c:v>
                </c:pt>
                <c:pt idx="2661">
                  <c:v>1.442919685861135E-2</c:v>
                </c:pt>
                <c:pt idx="2662">
                  <c:v>1.4424048910402483E-2</c:v>
                </c:pt>
                <c:pt idx="2663">
                  <c:v>1.4418754326787478E-2</c:v>
                </c:pt>
                <c:pt idx="2664">
                  <c:v>1.4413312795961926E-2</c:v>
                </c:pt>
                <c:pt idx="2665">
                  <c:v>1.4407724006176299E-2</c:v>
                </c:pt>
                <c:pt idx="2666">
                  <c:v>1.4401987645643268E-2</c:v>
                </c:pt>
                <c:pt idx="2667">
                  <c:v>1.4396103402595662E-2</c:v>
                </c:pt>
                <c:pt idx="2668">
                  <c:v>1.4390070965251731E-2</c:v>
                </c:pt>
                <c:pt idx="2669">
                  <c:v>1.4383890021855698E-2</c:v>
                </c:pt>
                <c:pt idx="2670">
                  <c:v>1.4377560260625658E-2</c:v>
                </c:pt>
                <c:pt idx="2671">
                  <c:v>1.437108136981731E-2</c:v>
                </c:pt>
                <c:pt idx="2672">
                  <c:v>1.4364453037637077E-2</c:v>
                </c:pt>
                <c:pt idx="2673">
                  <c:v>1.435767495232324E-2</c:v>
                </c:pt>
                <c:pt idx="2674">
                  <c:v>1.435074680212276E-2</c:v>
                </c:pt>
                <c:pt idx="2675">
                  <c:v>1.4346381656771224E-2</c:v>
                </c:pt>
                <c:pt idx="2676">
                  <c:v>1.434649060367795E-2</c:v>
                </c:pt>
                <c:pt idx="2677">
                  <c:v>1.4346570970670323E-2</c:v>
                </c:pt>
                <c:pt idx="2678">
                  <c:v>1.4346547312589974E-2</c:v>
                </c:pt>
                <c:pt idx="2679">
                  <c:v>1.4346419395686925E-2</c:v>
                </c:pt>
                <c:pt idx="2680">
                  <c:v>1.4346186986218229E-2</c:v>
                </c:pt>
                <c:pt idx="2681">
                  <c:v>1.4345849850482765E-2</c:v>
                </c:pt>
                <c:pt idx="2682">
                  <c:v>1.4345407754722745E-2</c:v>
                </c:pt>
                <c:pt idx="2683">
                  <c:v>1.4344860465210635E-2</c:v>
                </c:pt>
                <c:pt idx="2684">
                  <c:v>1.4344207748231768E-2</c:v>
                </c:pt>
                <c:pt idx="2685">
                  <c:v>1.4343449370043825E-2</c:v>
                </c:pt>
                <c:pt idx="2686">
                  <c:v>1.4342585096899995E-2</c:v>
                </c:pt>
                <c:pt idx="2687">
                  <c:v>1.4341614695118502E-2</c:v>
                </c:pt>
                <c:pt idx="2688">
                  <c:v>1.4340537930932025E-2</c:v>
                </c:pt>
                <c:pt idx="2689">
                  <c:v>1.4339354570632495E-2</c:v>
                </c:pt>
                <c:pt idx="2690">
                  <c:v>1.4338064380478435E-2</c:v>
                </c:pt>
                <c:pt idx="2691">
                  <c:v>1.4336667126752895E-2</c:v>
                </c:pt>
                <c:pt idx="2692">
                  <c:v>1.4335162575740305E-2</c:v>
                </c:pt>
                <c:pt idx="2693">
                  <c:v>1.4333550493709076E-2</c:v>
                </c:pt>
                <c:pt idx="2694">
                  <c:v>1.4331830646923222E-2</c:v>
                </c:pt>
                <c:pt idx="2695">
                  <c:v>1.4330002801671323E-2</c:v>
                </c:pt>
                <c:pt idx="2696">
                  <c:v>1.4328066724243362E-2</c:v>
                </c:pt>
                <c:pt idx="2697">
                  <c:v>1.4326022180884397E-2</c:v>
                </c:pt>
                <c:pt idx="2698">
                  <c:v>1.4323868937910421E-2</c:v>
                </c:pt>
                <c:pt idx="2699">
                  <c:v>1.4321606761580936E-2</c:v>
                </c:pt>
                <c:pt idx="2700">
                  <c:v>1.4319235418180063E-2</c:v>
                </c:pt>
                <c:pt idx="2701">
                  <c:v>1.4316754673999163E-2</c:v>
                </c:pt>
                <c:pt idx="2702">
                  <c:v>1.4314164295290517E-2</c:v>
                </c:pt>
                <c:pt idx="2703">
                  <c:v>1.4311464048383179E-2</c:v>
                </c:pt>
                <c:pt idx="2704">
                  <c:v>1.4308653699509221E-2</c:v>
                </c:pt>
                <c:pt idx="2705">
                  <c:v>1.4305733015000668E-2</c:v>
                </c:pt>
                <c:pt idx="2706">
                  <c:v>1.4302701761115767E-2</c:v>
                </c:pt>
                <c:pt idx="2707">
                  <c:v>1.4299559704143214E-2</c:v>
                </c:pt>
                <c:pt idx="2708">
                  <c:v>1.4296306610367458E-2</c:v>
                </c:pt>
                <c:pt idx="2709">
                  <c:v>1.4292942246091841E-2</c:v>
                </c:pt>
                <c:pt idx="2710">
                  <c:v>1.4289466377586511E-2</c:v>
                </c:pt>
                <c:pt idx="2711">
                  <c:v>1.4285878771146324E-2</c:v>
                </c:pt>
                <c:pt idx="2712">
                  <c:v>1.4282188608385652E-2</c:v>
                </c:pt>
                <c:pt idx="2713">
                  <c:v>1.4277813695889709E-2</c:v>
                </c:pt>
                <c:pt idx="2714">
                  <c:v>1.4273873391578875E-2</c:v>
                </c:pt>
                <c:pt idx="2715">
                  <c:v>1.4269820381137978E-2</c:v>
                </c:pt>
                <c:pt idx="2716">
                  <c:v>1.4265654430806306E-2</c:v>
                </c:pt>
                <c:pt idx="2717">
                  <c:v>1.4261375306923242E-2</c:v>
                </c:pt>
                <c:pt idx="2718">
                  <c:v>1.4256982775748685E-2</c:v>
                </c:pt>
                <c:pt idx="2719">
                  <c:v>1.425247660361369E-2</c:v>
                </c:pt>
                <c:pt idx="2720">
                  <c:v>1.4247856556769857E-2</c:v>
                </c:pt>
                <c:pt idx="2721">
                  <c:v>1.4243122401563123E-2</c:v>
                </c:pt>
                <c:pt idx="2722">
                  <c:v>1.4238273904259992E-2</c:v>
                </c:pt>
                <c:pt idx="2723">
                  <c:v>1.4233310831163408E-2</c:v>
                </c:pt>
                <c:pt idx="2724">
                  <c:v>1.4228232948572199E-2</c:v>
                </c:pt>
                <c:pt idx="2725">
                  <c:v>1.4223040022798478E-2</c:v>
                </c:pt>
                <c:pt idx="2726">
                  <c:v>1.4217731820138687E-2</c:v>
                </c:pt>
                <c:pt idx="2727">
                  <c:v>1.4213542921838329E-2</c:v>
                </c:pt>
                <c:pt idx="2728">
                  <c:v>1.4212705664414429E-2</c:v>
                </c:pt>
                <c:pt idx="2729">
                  <c:v>1.4212069566776479E-2</c:v>
                </c:pt>
                <c:pt idx="2730">
                  <c:v>1.4211670566517865E-2</c:v>
                </c:pt>
                <c:pt idx="2731">
                  <c:v>1.421072419189923E-2</c:v>
                </c:pt>
                <c:pt idx="2732">
                  <c:v>1.4210104636126446E-2</c:v>
                </c:pt>
                <c:pt idx="2733">
                  <c:v>1.4209490372157955E-2</c:v>
                </c:pt>
                <c:pt idx="2734">
                  <c:v>1.4208881413726634E-2</c:v>
                </c:pt>
                <c:pt idx="2735">
                  <c:v>1.42082777746059E-2</c:v>
                </c:pt>
                <c:pt idx="2736">
                  <c:v>1.4207679468488089E-2</c:v>
                </c:pt>
                <c:pt idx="2737">
                  <c:v>1.420708650918138E-2</c:v>
                </c:pt>
                <c:pt idx="2738">
                  <c:v>1.4206498910401275E-2</c:v>
                </c:pt>
                <c:pt idx="2739">
                  <c:v>1.4205916685898035E-2</c:v>
                </c:pt>
                <c:pt idx="2740">
                  <c:v>1.4205339849416134E-2</c:v>
                </c:pt>
                <c:pt idx="2741">
                  <c:v>1.4204768414711626E-2</c:v>
                </c:pt>
                <c:pt idx="2742">
                  <c:v>1.4204202395534781E-2</c:v>
                </c:pt>
                <c:pt idx="2743">
                  <c:v>1.4203641805606905E-2</c:v>
                </c:pt>
                <c:pt idx="2744">
                  <c:v>1.4203086658713024E-2</c:v>
                </c:pt>
                <c:pt idx="2745">
                  <c:v>1.4202536968562864E-2</c:v>
                </c:pt>
                <c:pt idx="2746">
                  <c:v>1.4201992748935665E-2</c:v>
                </c:pt>
                <c:pt idx="2747">
                  <c:v>1.4201454013552741E-2</c:v>
                </c:pt>
                <c:pt idx="2748">
                  <c:v>1.4200920776175959E-2</c:v>
                </c:pt>
                <c:pt idx="2749">
                  <c:v>1.4200393050567185E-2</c:v>
                </c:pt>
                <c:pt idx="2750">
                  <c:v>1.4199870850436162E-2</c:v>
                </c:pt>
                <c:pt idx="2751">
                  <c:v>1.4199354189544761E-2</c:v>
                </c:pt>
                <c:pt idx="2752">
                  <c:v>1.4198843081660644E-2</c:v>
                </c:pt>
                <c:pt idx="2753">
                  <c:v>1.4198337540510942E-2</c:v>
                </c:pt>
                <c:pt idx="2754">
                  <c:v>1.4197837579834359E-2</c:v>
                </c:pt>
                <c:pt idx="2755">
                  <c:v>1.4197343213415951E-2</c:v>
                </c:pt>
                <c:pt idx="2756">
                  <c:v>1.4196854454953884E-2</c:v>
                </c:pt>
                <c:pt idx="2757">
                  <c:v>1.4196371318233217E-2</c:v>
                </c:pt>
                <c:pt idx="2758">
                  <c:v>1.4195893816975294E-2</c:v>
                </c:pt>
                <c:pt idx="2759">
                  <c:v>1.4195421964953594E-2</c:v>
                </c:pt>
                <c:pt idx="2760">
                  <c:v>1.4194955775895251E-2</c:v>
                </c:pt>
                <c:pt idx="2761">
                  <c:v>1.4194495263539001E-2</c:v>
                </c:pt>
                <c:pt idx="2762">
                  <c:v>1.4194040441658328E-2</c:v>
                </c:pt>
                <c:pt idx="2763">
                  <c:v>1.4193591323991965E-2</c:v>
                </c:pt>
                <c:pt idx="2764">
                  <c:v>1.4193392475136077E-2</c:v>
                </c:pt>
                <c:pt idx="2765">
                  <c:v>1.4192648200966298E-2</c:v>
                </c:pt>
                <c:pt idx="2766">
                  <c:v>1.4192217100297087E-2</c:v>
                </c:pt>
                <c:pt idx="2767">
                  <c:v>1.4191791760818584E-2</c:v>
                </c:pt>
                <c:pt idx="2768">
                  <c:v>1.4191372196223196E-2</c:v>
                </c:pt>
                <c:pt idx="2769">
                  <c:v>1.4190958420290221E-2</c:v>
                </c:pt>
                <c:pt idx="2770">
                  <c:v>1.419055044678158E-2</c:v>
                </c:pt>
                <c:pt idx="2771">
                  <c:v>1.4190148289395492E-2</c:v>
                </c:pt>
                <c:pt idx="2772">
                  <c:v>1.4189751961934428E-2</c:v>
                </c:pt>
                <c:pt idx="2773">
                  <c:v>1.4189361478096605E-2</c:v>
                </c:pt>
                <c:pt idx="2774">
                  <c:v>1.4188976851661339E-2</c:v>
                </c:pt>
                <c:pt idx="2775">
                  <c:v>1.4188598096373196E-2</c:v>
                </c:pt>
                <c:pt idx="2776">
                  <c:v>1.4188225225959356E-2</c:v>
                </c:pt>
                <c:pt idx="2777">
                  <c:v>1.4187858254187563E-2</c:v>
                </c:pt>
                <c:pt idx="2778">
                  <c:v>1.4188498359152825E-2</c:v>
                </c:pt>
                <c:pt idx="2779">
                  <c:v>1.4184382956304236E-2</c:v>
                </c:pt>
                <c:pt idx="2780">
                  <c:v>1.417897145859837E-2</c:v>
                </c:pt>
                <c:pt idx="2781">
                  <c:v>1.4173644016353827E-2</c:v>
                </c:pt>
                <c:pt idx="2782">
                  <c:v>1.4168400826423792E-2</c:v>
                </c:pt>
                <c:pt idx="2783">
                  <c:v>1.4163242085650526E-2</c:v>
                </c:pt>
                <c:pt idx="2784">
                  <c:v>1.4158167990911703E-2</c:v>
                </c:pt>
                <c:pt idx="2785">
                  <c:v>1.4153178739016163E-2</c:v>
                </c:pt>
                <c:pt idx="2786">
                  <c:v>1.414827452684872E-2</c:v>
                </c:pt>
                <c:pt idx="2787">
                  <c:v>1.4143455551225367E-2</c:v>
                </c:pt>
                <c:pt idx="2788">
                  <c:v>1.4138722009032285E-2</c:v>
                </c:pt>
                <c:pt idx="2789">
                  <c:v>1.4134074097092645E-2</c:v>
                </c:pt>
                <c:pt idx="2790">
                  <c:v>1.4129512012270857E-2</c:v>
                </c:pt>
                <c:pt idx="2791">
                  <c:v>1.4125035951408875E-2</c:v>
                </c:pt>
                <c:pt idx="2792">
                  <c:v>1.4120646111378334E-2</c:v>
                </c:pt>
                <c:pt idx="2793">
                  <c:v>1.4116342689016825E-2</c:v>
                </c:pt>
                <c:pt idx="2794">
                  <c:v>1.4112125881168468E-2</c:v>
                </c:pt>
                <c:pt idx="2795">
                  <c:v>1.4107995884707075E-2</c:v>
                </c:pt>
                <c:pt idx="2796">
                  <c:v>1.410395289647245E-2</c:v>
                </c:pt>
                <c:pt idx="2797">
                  <c:v>1.4099997113316718E-2</c:v>
                </c:pt>
                <c:pt idx="2798">
                  <c:v>1.4096128732086982E-2</c:v>
                </c:pt>
                <c:pt idx="2799">
                  <c:v>1.4092347949671638E-2</c:v>
                </c:pt>
                <c:pt idx="2800">
                  <c:v>1.4088654962896139E-2</c:v>
                </c:pt>
                <c:pt idx="2801">
                  <c:v>1.4085049968615676E-2</c:v>
                </c:pt>
                <c:pt idx="2802">
                  <c:v>1.40815331636978E-2</c:v>
                </c:pt>
                <c:pt idx="2803">
                  <c:v>1.407810474498189E-2</c:v>
                </c:pt>
                <c:pt idx="2804">
                  <c:v>1.407476490935446E-2</c:v>
                </c:pt>
                <c:pt idx="2805">
                  <c:v>1.4071513853644895E-2</c:v>
                </c:pt>
                <c:pt idx="2806">
                  <c:v>1.4068351774712357E-2</c:v>
                </c:pt>
                <c:pt idx="2807">
                  <c:v>1.406527886943419E-2</c:v>
                </c:pt>
                <c:pt idx="2808">
                  <c:v>1.4062295334642226E-2</c:v>
                </c:pt>
                <c:pt idx="2809">
                  <c:v>1.4059401367209673E-2</c:v>
                </c:pt>
                <c:pt idx="2810">
                  <c:v>1.4056597164004769E-2</c:v>
                </c:pt>
                <c:pt idx="2811">
                  <c:v>1.4053882921867648E-2</c:v>
                </c:pt>
                <c:pt idx="2812">
                  <c:v>1.4051258837674031E-2</c:v>
                </c:pt>
                <c:pt idx="2813">
                  <c:v>1.4048725108259955E-2</c:v>
                </c:pt>
                <c:pt idx="2814">
                  <c:v>1.4046281930514447E-2</c:v>
                </c:pt>
                <c:pt idx="2815">
                  <c:v>1.4043929501286858E-2</c:v>
                </c:pt>
                <c:pt idx="2816">
                  <c:v>1.4041668017421616E-2</c:v>
                </c:pt>
                <c:pt idx="2817">
                  <c:v>1.403949767581617E-2</c:v>
                </c:pt>
                <c:pt idx="2818">
                  <c:v>1.4037418673316718E-2</c:v>
                </c:pt>
                <c:pt idx="2819">
                  <c:v>1.4035431206764568E-2</c:v>
                </c:pt>
                <c:pt idx="2820">
                  <c:v>1.4033535473042476E-2</c:v>
                </c:pt>
                <c:pt idx="2821">
                  <c:v>1.4031731669034103E-2</c:v>
                </c:pt>
                <c:pt idx="2822">
                  <c:v>1.40300199915719E-2</c:v>
                </c:pt>
                <c:pt idx="2823">
                  <c:v>1.4028400637512409E-2</c:v>
                </c:pt>
                <c:pt idx="2824">
                  <c:v>1.4026873803759438E-2</c:v>
                </c:pt>
                <c:pt idx="2825">
                  <c:v>1.4025439687154022E-2</c:v>
                </c:pt>
                <c:pt idx="2826">
                  <c:v>1.4024098484567099E-2</c:v>
                </c:pt>
                <c:pt idx="2827">
                  <c:v>1.4022850392864765E-2</c:v>
                </c:pt>
                <c:pt idx="2828">
                  <c:v>1.402169560890249E-2</c:v>
                </c:pt>
                <c:pt idx="2829">
                  <c:v>1.4020634329583051E-2</c:v>
                </c:pt>
                <c:pt idx="2830">
                  <c:v>1.401958863590691E-2</c:v>
                </c:pt>
                <c:pt idx="2831">
                  <c:v>1.4013873070384751E-2</c:v>
                </c:pt>
                <c:pt idx="2832">
                  <c:v>1.4005444663909511E-2</c:v>
                </c:pt>
                <c:pt idx="2833">
                  <c:v>1.3997116545585719E-2</c:v>
                </c:pt>
                <c:pt idx="2834">
                  <c:v>1.3988888949145448E-2</c:v>
                </c:pt>
                <c:pt idx="2835">
                  <c:v>1.3980762108362179E-2</c:v>
                </c:pt>
                <c:pt idx="2836">
                  <c:v>1.3972736256975524E-2</c:v>
                </c:pt>
                <c:pt idx="2837">
                  <c:v>1.396481162874913E-2</c:v>
                </c:pt>
                <c:pt idx="2838">
                  <c:v>1.3956988457447556E-2</c:v>
                </c:pt>
                <c:pt idx="2839">
                  <c:v>1.3949266976813077E-2</c:v>
                </c:pt>
                <c:pt idx="2840">
                  <c:v>1.3941647420612061E-2</c:v>
                </c:pt>
                <c:pt idx="2841">
                  <c:v>1.393413002259441E-2</c:v>
                </c:pt>
                <c:pt idx="2842">
                  <c:v>1.3926715016551508E-2</c:v>
                </c:pt>
                <c:pt idx="2843">
                  <c:v>1.3919402636188785E-2</c:v>
                </c:pt>
                <c:pt idx="2844">
                  <c:v>1.3912193115316889E-2</c:v>
                </c:pt>
                <c:pt idx="2845">
                  <c:v>1.3905086687666327E-2</c:v>
                </c:pt>
                <c:pt idx="2846">
                  <c:v>1.3898083586991742E-2</c:v>
                </c:pt>
                <c:pt idx="2847">
                  <c:v>1.3891184047100881E-2</c:v>
                </c:pt>
                <c:pt idx="2848">
                  <c:v>1.3884388301686633E-2</c:v>
                </c:pt>
                <c:pt idx="2849">
                  <c:v>1.3877696584581897E-2</c:v>
                </c:pt>
                <c:pt idx="2850">
                  <c:v>1.3871109129481555E-2</c:v>
                </c:pt>
                <c:pt idx="2851">
                  <c:v>1.3864626170203141E-2</c:v>
                </c:pt>
                <c:pt idx="2852">
                  <c:v>1.3858247940484125E-2</c:v>
                </c:pt>
                <c:pt idx="2853">
                  <c:v>1.3851974674091957E-2</c:v>
                </c:pt>
                <c:pt idx="2854">
                  <c:v>1.3845806604789348E-2</c:v>
                </c:pt>
                <c:pt idx="2855">
                  <c:v>1.3839743966357428E-2</c:v>
                </c:pt>
                <c:pt idx="2856">
                  <c:v>1.3833786992537844E-2</c:v>
                </c:pt>
                <c:pt idx="2857">
                  <c:v>1.3827935917113855E-2</c:v>
                </c:pt>
                <c:pt idx="2858">
                  <c:v>1.3822190973852427E-2</c:v>
                </c:pt>
                <c:pt idx="2859">
                  <c:v>1.3816552396510022E-2</c:v>
                </c:pt>
                <c:pt idx="2860">
                  <c:v>1.3811020418873166E-2</c:v>
                </c:pt>
                <c:pt idx="2861">
                  <c:v>1.3805595274683153E-2</c:v>
                </c:pt>
                <c:pt idx="2862">
                  <c:v>1.3800277197722935E-2</c:v>
                </c:pt>
                <c:pt idx="2863">
                  <c:v>1.3795066421765015E-2</c:v>
                </c:pt>
                <c:pt idx="2864">
                  <c:v>1.3789963180577229E-2</c:v>
                </c:pt>
                <c:pt idx="2865">
                  <c:v>1.378496770794594E-2</c:v>
                </c:pt>
                <c:pt idx="2866">
                  <c:v>1.378008023761812E-2</c:v>
                </c:pt>
                <c:pt idx="2867">
                  <c:v>1.3775301003365076E-2</c:v>
                </c:pt>
                <c:pt idx="2868">
                  <c:v>1.3770630238970872E-2</c:v>
                </c:pt>
                <c:pt idx="2869">
                  <c:v>1.3766068178220755E-2</c:v>
                </c:pt>
                <c:pt idx="2870">
                  <c:v>1.3761615054860624E-2</c:v>
                </c:pt>
                <c:pt idx="2871">
                  <c:v>1.3757271102695499E-2</c:v>
                </c:pt>
                <c:pt idx="2872">
                  <c:v>1.3753036555467902E-2</c:v>
                </c:pt>
                <c:pt idx="2873">
                  <c:v>1.3748911646967916E-2</c:v>
                </c:pt>
                <c:pt idx="2874">
                  <c:v>1.3744896610986856E-2</c:v>
                </c:pt>
                <c:pt idx="2875">
                  <c:v>1.3740991681270943E-2</c:v>
                </c:pt>
                <c:pt idx="2876">
                  <c:v>1.3737197091631362E-2</c:v>
                </c:pt>
                <c:pt idx="2877">
                  <c:v>1.3733513075816852E-2</c:v>
                </c:pt>
                <c:pt idx="2878">
                  <c:v>1.3729939867617962E-2</c:v>
                </c:pt>
                <c:pt idx="2879">
                  <c:v>1.372647770083232E-2</c:v>
                </c:pt>
                <c:pt idx="2880">
                  <c:v>1.372312680918355E-2</c:v>
                </c:pt>
                <c:pt idx="2881">
                  <c:v>1.3719887426524005E-2</c:v>
                </c:pt>
                <c:pt idx="2882">
                  <c:v>1.3716673743038895E-2</c:v>
                </c:pt>
                <c:pt idx="2883">
                  <c:v>1.3708321846411612E-2</c:v>
                </c:pt>
                <c:pt idx="2884">
                  <c:v>1.369697841531194E-2</c:v>
                </c:pt>
                <c:pt idx="2885">
                  <c:v>1.3685740399233037E-2</c:v>
                </c:pt>
                <c:pt idx="2886">
                  <c:v>1.3674608043407536E-2</c:v>
                </c:pt>
                <c:pt idx="2887">
                  <c:v>1.366358159310367E-2</c:v>
                </c:pt>
                <c:pt idx="2888">
                  <c:v>1.3652661293515262E-2</c:v>
                </c:pt>
                <c:pt idx="2889">
                  <c:v>1.3641847389929686E-2</c:v>
                </c:pt>
                <c:pt idx="2890">
                  <c:v>1.3631140127571498E-2</c:v>
                </c:pt>
                <c:pt idx="2891">
                  <c:v>1.3620539751706698E-2</c:v>
                </c:pt>
                <c:pt idx="2892">
                  <c:v>1.3610046507544283E-2</c:v>
                </c:pt>
                <c:pt idx="2893">
                  <c:v>1.3599660640375261E-2</c:v>
                </c:pt>
                <c:pt idx="2894">
                  <c:v>1.3589382395427861E-2</c:v>
                </c:pt>
                <c:pt idx="2895">
                  <c:v>1.3579212017931252E-2</c:v>
                </c:pt>
                <c:pt idx="2896">
                  <c:v>1.35691497531619E-2</c:v>
                </c:pt>
                <c:pt idx="2897">
                  <c:v>1.3559195846362481E-2</c:v>
                </c:pt>
                <c:pt idx="2898">
                  <c:v>1.3549350542770846E-2</c:v>
                </c:pt>
                <c:pt idx="2899">
                  <c:v>1.3539614087637422E-2</c:v>
                </c:pt>
                <c:pt idx="2900">
                  <c:v>1.3529986726231005E-2</c:v>
                </c:pt>
                <c:pt idx="2901">
                  <c:v>1.3520468703786643E-2</c:v>
                </c:pt>
                <c:pt idx="2902">
                  <c:v>1.3511060265546188E-2</c:v>
                </c:pt>
                <c:pt idx="2903">
                  <c:v>1.3501761656793065E-2</c:v>
                </c:pt>
                <c:pt idx="2904">
                  <c:v>1.3492573122748028E-2</c:v>
                </c:pt>
                <c:pt idx="2905">
                  <c:v>1.348349490868499E-2</c:v>
                </c:pt>
                <c:pt idx="2906">
                  <c:v>1.347452725983839E-2</c:v>
                </c:pt>
                <c:pt idx="2907">
                  <c:v>1.3465670421478481E-2</c:v>
                </c:pt>
                <c:pt idx="2908">
                  <c:v>1.3456924638847633E-2</c:v>
                </c:pt>
                <c:pt idx="2909">
                  <c:v>1.3448290157200888E-2</c:v>
                </c:pt>
                <c:pt idx="2910">
                  <c:v>1.3439767221817552E-2</c:v>
                </c:pt>
                <c:pt idx="2911">
                  <c:v>1.3431356077920125E-2</c:v>
                </c:pt>
                <c:pt idx="2912">
                  <c:v>1.3423056970784346E-2</c:v>
                </c:pt>
                <c:pt idx="2913">
                  <c:v>1.3414870145658134E-2</c:v>
                </c:pt>
                <c:pt idx="2914">
                  <c:v>1.3406795847813706E-2</c:v>
                </c:pt>
                <c:pt idx="2915">
                  <c:v>1.3398834322489681E-2</c:v>
                </c:pt>
                <c:pt idx="2916">
                  <c:v>1.3390985814966389E-2</c:v>
                </c:pt>
                <c:pt idx="2917">
                  <c:v>1.3383250570478986E-2</c:v>
                </c:pt>
                <c:pt idx="2918">
                  <c:v>1.3375628834310158E-2</c:v>
                </c:pt>
                <c:pt idx="2919">
                  <c:v>1.3368120851709018E-2</c:v>
                </c:pt>
                <c:pt idx="2920">
                  <c:v>1.3360726867943276E-2</c:v>
                </c:pt>
                <c:pt idx="2921">
                  <c:v>1.335344712825867E-2</c:v>
                </c:pt>
                <c:pt idx="2922">
                  <c:v>1.3346281877936933E-2</c:v>
                </c:pt>
                <c:pt idx="2923">
                  <c:v>1.3339231362237854E-2</c:v>
                </c:pt>
                <c:pt idx="2924">
                  <c:v>1.3332295826405098E-2</c:v>
                </c:pt>
                <c:pt idx="2925">
                  <c:v>1.3325475515724132E-2</c:v>
                </c:pt>
                <c:pt idx="2926">
                  <c:v>1.3318770675470101E-2</c:v>
                </c:pt>
                <c:pt idx="2927">
                  <c:v>1.3312181550873103E-2</c:v>
                </c:pt>
                <c:pt idx="2928">
                  <c:v>1.3305708387222445E-2</c:v>
                </c:pt>
                <c:pt idx="2929">
                  <c:v>1.3299351429791348E-2</c:v>
                </c:pt>
                <c:pt idx="2930">
                  <c:v>1.3293110923836983E-2</c:v>
                </c:pt>
                <c:pt idx="2931">
                  <c:v>1.3286987114612044E-2</c:v>
                </c:pt>
                <c:pt idx="2932">
                  <c:v>1.3280980247416899E-2</c:v>
                </c:pt>
                <c:pt idx="2933">
                  <c:v>1.3275090567501127E-2</c:v>
                </c:pt>
                <c:pt idx="2934">
                  <c:v>1.3269318320138841E-2</c:v>
                </c:pt>
                <c:pt idx="2935">
                  <c:v>1.3262472219473947E-2</c:v>
                </c:pt>
                <c:pt idx="2936">
                  <c:v>1.3253532315332528E-2</c:v>
                </c:pt>
                <c:pt idx="2937">
                  <c:v>1.324434287557325E-2</c:v>
                </c:pt>
                <c:pt idx="2938">
                  <c:v>1.3234935455273584E-2</c:v>
                </c:pt>
                <c:pt idx="2939">
                  <c:v>1.3225309650917894E-2</c:v>
                </c:pt>
                <c:pt idx="2940">
                  <c:v>1.3215465058898168E-2</c:v>
                </c:pt>
                <c:pt idx="2941">
                  <c:v>1.3205401275658838E-2</c:v>
                </c:pt>
                <c:pt idx="2942">
                  <c:v>1.3195117897621516E-2</c:v>
                </c:pt>
                <c:pt idx="2943">
                  <c:v>1.3184614521260327E-2</c:v>
                </c:pt>
                <c:pt idx="2944">
                  <c:v>1.3173890742980315E-2</c:v>
                </c:pt>
                <c:pt idx="2945">
                  <c:v>1.3162946159262272E-2</c:v>
                </c:pt>
                <c:pt idx="2946">
                  <c:v>1.3151780366517974E-2</c:v>
                </c:pt>
                <c:pt idx="2947">
                  <c:v>1.3140392961211845E-2</c:v>
                </c:pt>
                <c:pt idx="2948">
                  <c:v>1.3128783539826248E-2</c:v>
                </c:pt>
                <c:pt idx="2949">
                  <c:v>1.3116951698791998E-2</c:v>
                </c:pt>
                <c:pt idx="2950">
                  <c:v>1.3104897034569501E-2</c:v>
                </c:pt>
                <c:pt idx="2951">
                  <c:v>1.3092619143619828E-2</c:v>
                </c:pt>
                <c:pt idx="2952">
                  <c:v>1.3080117622451065E-2</c:v>
                </c:pt>
                <c:pt idx="2953">
                  <c:v>1.3067392067496748E-2</c:v>
                </c:pt>
                <c:pt idx="2954">
                  <c:v>1.3054442075220123E-2</c:v>
                </c:pt>
                <c:pt idx="2955">
                  <c:v>1.3041267242148951E-2</c:v>
                </c:pt>
                <c:pt idx="2956">
                  <c:v>1.3027867164695988E-2</c:v>
                </c:pt>
                <c:pt idx="2957">
                  <c:v>1.3014241439408068E-2</c:v>
                </c:pt>
                <c:pt idx="2958">
                  <c:v>1.3000389662757638E-2</c:v>
                </c:pt>
                <c:pt idx="2959">
                  <c:v>1.2986311431223868E-2</c:v>
                </c:pt>
                <c:pt idx="2960">
                  <c:v>1.297200634128111E-2</c:v>
                </c:pt>
                <c:pt idx="2961">
                  <c:v>1.295747398946844E-2</c:v>
                </c:pt>
                <c:pt idx="2962">
                  <c:v>1.2942713972262258E-2</c:v>
                </c:pt>
                <c:pt idx="2963">
                  <c:v>1.2927725886203761E-2</c:v>
                </c:pt>
                <c:pt idx="2964">
                  <c:v>1.2912509327725207E-2</c:v>
                </c:pt>
                <c:pt idx="2965">
                  <c:v>1.2897063893422175E-2</c:v>
                </c:pt>
                <c:pt idx="2966">
                  <c:v>1.2881389179758219E-2</c:v>
                </c:pt>
                <c:pt idx="2967">
                  <c:v>1.2865484783261822E-2</c:v>
                </c:pt>
                <c:pt idx="2968">
                  <c:v>1.2849350300474301E-2</c:v>
                </c:pt>
                <c:pt idx="2969">
                  <c:v>1.2832985327903518E-2</c:v>
                </c:pt>
                <c:pt idx="2970">
                  <c:v>1.2816389462087621E-2</c:v>
                </c:pt>
                <c:pt idx="2971">
                  <c:v>1.279956229953136E-2</c:v>
                </c:pt>
                <c:pt idx="2972">
                  <c:v>1.2781496875395298E-2</c:v>
                </c:pt>
                <c:pt idx="2973">
                  <c:v>1.2762723361655268E-2</c:v>
                </c:pt>
                <c:pt idx="2974">
                  <c:v>1.2745166639952734E-2</c:v>
                </c:pt>
                <c:pt idx="2975">
                  <c:v>1.2727376950086133E-2</c:v>
                </c:pt>
                <c:pt idx="2976">
                  <c:v>1.2709353888580204E-2</c:v>
                </c:pt>
                <c:pt idx="2977">
                  <c:v>1.2691097051996015E-2</c:v>
                </c:pt>
                <c:pt idx="2978">
                  <c:v>1.2672606036896262E-2</c:v>
                </c:pt>
                <c:pt idx="2979">
                  <c:v>1.2653880439827906E-2</c:v>
                </c:pt>
                <c:pt idx="2980">
                  <c:v>1.2634919857380161E-2</c:v>
                </c:pt>
                <c:pt idx="2981">
                  <c:v>1.2615723886120783E-2</c:v>
                </c:pt>
                <c:pt idx="2982">
                  <c:v>1.2596292122607719E-2</c:v>
                </c:pt>
                <c:pt idx="2983">
                  <c:v>1.2576624163412303E-2</c:v>
                </c:pt>
                <c:pt idx="2984">
                  <c:v>1.2556719605159819E-2</c:v>
                </c:pt>
                <c:pt idx="2985">
                  <c:v>1.2536578044384768E-2</c:v>
                </c:pt>
                <c:pt idx="2986">
                  <c:v>1.2516199077716223E-2</c:v>
                </c:pt>
                <c:pt idx="2987">
                  <c:v>1.2499198670015969E-2</c:v>
                </c:pt>
                <c:pt idx="2988">
                  <c:v>1.2488237941120106E-2</c:v>
                </c:pt>
                <c:pt idx="2989">
                  <c:v>1.2477399703658328E-2</c:v>
                </c:pt>
                <c:pt idx="2990">
                  <c:v>1.2466584460041459E-2</c:v>
                </c:pt>
                <c:pt idx="2991">
                  <c:v>1.2455792279597536E-2</c:v>
                </c:pt>
                <c:pt idx="2992">
                  <c:v>1.2445023231695081E-2</c:v>
                </c:pt>
                <c:pt idx="2993">
                  <c:v>1.2434277385673599E-2</c:v>
                </c:pt>
                <c:pt idx="2994">
                  <c:v>1.2423554810866759E-2</c:v>
                </c:pt>
                <c:pt idx="2995">
                  <c:v>1.2412855576654509E-2</c:v>
                </c:pt>
                <c:pt idx="2996">
                  <c:v>1.2402179752358826E-2</c:v>
                </c:pt>
                <c:pt idx="2997">
                  <c:v>1.2391527407347971E-2</c:v>
                </c:pt>
                <c:pt idx="2998">
                  <c:v>1.2380898610955406E-2</c:v>
                </c:pt>
                <c:pt idx="2999">
                  <c:v>1.2370293432543502E-2</c:v>
                </c:pt>
                <c:pt idx="3000">
                  <c:v>1.2359711941457206E-2</c:v>
                </c:pt>
                <c:pt idx="3001">
                  <c:v>1.2349154207035624E-2</c:v>
                </c:pt>
                <c:pt idx="3002">
                  <c:v>1.2338620298623608E-2</c:v>
                </c:pt>
                <c:pt idx="3003">
                  <c:v>1.2328110285589128E-2</c:v>
                </c:pt>
                <c:pt idx="3004">
                  <c:v>1.2317624237288527E-2</c:v>
                </c:pt>
                <c:pt idx="3005">
                  <c:v>1.2307162223031765E-2</c:v>
                </c:pt>
                <c:pt idx="3006">
                  <c:v>1.2296724312192467E-2</c:v>
                </c:pt>
                <c:pt idx="3007">
                  <c:v>1.228631057413263E-2</c:v>
                </c:pt>
                <c:pt idx="3008">
                  <c:v>1.2275921078162087E-2</c:v>
                </c:pt>
                <c:pt idx="3009">
                  <c:v>1.2265555893665911E-2</c:v>
                </c:pt>
                <c:pt idx="3010">
                  <c:v>1.2255215089977015E-2</c:v>
                </c:pt>
                <c:pt idx="3011">
                  <c:v>1.2244898736439852E-2</c:v>
                </c:pt>
                <c:pt idx="3012">
                  <c:v>1.2234606902410416E-2</c:v>
                </c:pt>
                <c:pt idx="3013">
                  <c:v>1.2224339657244659E-2</c:v>
                </c:pt>
                <c:pt idx="3014">
                  <c:v>1.2214097070263739E-2</c:v>
                </c:pt>
                <c:pt idx="3015">
                  <c:v>1.2203879210852501E-2</c:v>
                </c:pt>
                <c:pt idx="3016">
                  <c:v>1.2193686148332022E-2</c:v>
                </c:pt>
                <c:pt idx="3017">
                  <c:v>1.218351795205231E-2</c:v>
                </c:pt>
                <c:pt idx="3018">
                  <c:v>1.2173374691380712E-2</c:v>
                </c:pt>
                <c:pt idx="3019">
                  <c:v>1.2163256435643992E-2</c:v>
                </c:pt>
                <c:pt idx="3020">
                  <c:v>1.215316325420363E-2</c:v>
                </c:pt>
                <c:pt idx="3021">
                  <c:v>1.2143095216409491E-2</c:v>
                </c:pt>
                <c:pt idx="3022">
                  <c:v>1.2133052391605606E-2</c:v>
                </c:pt>
                <c:pt idx="3023">
                  <c:v>1.2123034849135978E-2</c:v>
                </c:pt>
                <c:pt idx="3024">
                  <c:v>1.2112531183909009E-2</c:v>
                </c:pt>
                <c:pt idx="3025">
                  <c:v>1.2101654143573566E-2</c:v>
                </c:pt>
                <c:pt idx="3026">
                  <c:v>1.2091716511355363E-2</c:v>
                </c:pt>
                <c:pt idx="3027">
                  <c:v>1.2081804448781496E-2</c:v>
                </c:pt>
                <c:pt idx="3028">
                  <c:v>1.2071918025166842E-2</c:v>
                </c:pt>
                <c:pt idx="3029">
                  <c:v>1.2062057309895752E-2</c:v>
                </c:pt>
                <c:pt idx="3030">
                  <c:v>1.2052222372329384E-2</c:v>
                </c:pt>
                <c:pt idx="3031">
                  <c:v>1.2042413281765151E-2</c:v>
                </c:pt>
                <c:pt idx="3032">
                  <c:v>1.203263010758732E-2</c:v>
                </c:pt>
                <c:pt idx="3033">
                  <c:v>1.2022872919145378E-2</c:v>
                </c:pt>
                <c:pt idx="3034">
                  <c:v>1.2013141785759834E-2</c:v>
                </c:pt>
                <c:pt idx="3035">
                  <c:v>1.2003436776826448E-2</c:v>
                </c:pt>
                <c:pt idx="3036">
                  <c:v>1.1993757961630932E-2</c:v>
                </c:pt>
                <c:pt idx="3037">
                  <c:v>1.1984105409568999E-2</c:v>
                </c:pt>
                <c:pt idx="3038">
                  <c:v>1.1974479189978434E-2</c:v>
                </c:pt>
                <c:pt idx="3039">
                  <c:v>1.1964879372202787E-2</c:v>
                </c:pt>
                <c:pt idx="3040">
                  <c:v>1.1955306025579791E-2</c:v>
                </c:pt>
                <c:pt idx="3041">
                  <c:v>1.1945759219476116E-2</c:v>
                </c:pt>
                <c:pt idx="3042">
                  <c:v>1.193623902322946E-2</c:v>
                </c:pt>
                <c:pt idx="3043">
                  <c:v>1.192674550619487E-2</c:v>
                </c:pt>
                <c:pt idx="3044">
                  <c:v>1.1917278737704207E-2</c:v>
                </c:pt>
                <c:pt idx="3045">
                  <c:v>1.1907838787124066E-2</c:v>
                </c:pt>
                <c:pt idx="3046">
                  <c:v>1.1898425723797857E-2</c:v>
                </c:pt>
                <c:pt idx="3047">
                  <c:v>1.1889039617063179E-2</c:v>
                </c:pt>
                <c:pt idx="3048">
                  <c:v>1.1879680536280784E-2</c:v>
                </c:pt>
                <c:pt idx="3049">
                  <c:v>1.1870348550799822E-2</c:v>
                </c:pt>
                <c:pt idx="3050">
                  <c:v>1.186104372993468E-2</c:v>
                </c:pt>
                <c:pt idx="3051">
                  <c:v>1.1851766143092397E-2</c:v>
                </c:pt>
                <c:pt idx="3052">
                  <c:v>1.1842515859575752E-2</c:v>
                </c:pt>
                <c:pt idx="3053">
                  <c:v>1.1833292948751215E-2</c:v>
                </c:pt>
                <c:pt idx="3054">
                  <c:v>1.1824097479938907E-2</c:v>
                </c:pt>
                <c:pt idx="3055">
                  <c:v>1.181492952253424E-2</c:v>
                </c:pt>
                <c:pt idx="3056">
                  <c:v>1.1805789145851521E-2</c:v>
                </c:pt>
                <c:pt idx="3057">
                  <c:v>1.1796676419245599E-2</c:v>
                </c:pt>
                <c:pt idx="3058">
                  <c:v>1.1787591412071306E-2</c:v>
                </c:pt>
                <c:pt idx="3059">
                  <c:v>1.1778534193671883E-2</c:v>
                </c:pt>
                <c:pt idx="3060">
                  <c:v>1.1769504833378986E-2</c:v>
                </c:pt>
                <c:pt idx="3061">
                  <c:v>1.1760503400570589E-2</c:v>
                </c:pt>
                <c:pt idx="3062">
                  <c:v>1.1751529964572542E-2</c:v>
                </c:pt>
                <c:pt idx="3063">
                  <c:v>1.174258459475123E-2</c:v>
                </c:pt>
                <c:pt idx="3064">
                  <c:v>1.1733667360426692E-2</c:v>
                </c:pt>
                <c:pt idx="3065">
                  <c:v>1.1724778330982684E-2</c:v>
                </c:pt>
                <c:pt idx="3066">
                  <c:v>1.1715917575739239E-2</c:v>
                </c:pt>
                <c:pt idx="3067">
                  <c:v>1.1707085164051148E-2</c:v>
                </c:pt>
                <c:pt idx="3068">
                  <c:v>1.16982811652674E-2</c:v>
                </c:pt>
                <c:pt idx="3069">
                  <c:v>1.1689505648736985E-2</c:v>
                </c:pt>
                <c:pt idx="3070">
                  <c:v>1.1680758683814687E-2</c:v>
                </c:pt>
                <c:pt idx="3071">
                  <c:v>1.1672040339820541E-2</c:v>
                </c:pt>
                <c:pt idx="3072">
                  <c:v>1.1663350686149872E-2</c:v>
                </c:pt>
                <c:pt idx="3073">
                  <c:v>1.1654689792111133E-2</c:v>
                </c:pt>
                <c:pt idx="3074">
                  <c:v>1.1646057727059112E-2</c:v>
                </c:pt>
                <c:pt idx="3075">
                  <c:v>1.1637454560354397E-2</c:v>
                </c:pt>
                <c:pt idx="3076">
                  <c:v>1.162845461573399E-2</c:v>
                </c:pt>
                <c:pt idx="3077">
                  <c:v>1.1619116836348009E-2</c:v>
                </c:pt>
                <c:pt idx="3078">
                  <c:v>1.1610604944461875E-2</c:v>
                </c:pt>
                <c:pt idx="3079">
                  <c:v>1.1602122238218661E-2</c:v>
                </c:pt>
                <c:pt idx="3080">
                  <c:v>1.1593668786950022E-2</c:v>
                </c:pt>
                <c:pt idx="3081">
                  <c:v>1.1585244660045544E-2</c:v>
                </c:pt>
                <c:pt idx="3082">
                  <c:v>1.1576849926790565E-2</c:v>
                </c:pt>
                <c:pt idx="3083">
                  <c:v>1.156848465658627E-2</c:v>
                </c:pt>
                <c:pt idx="3084">
                  <c:v>1.1560148918741192E-2</c:v>
                </c:pt>
                <c:pt idx="3085">
                  <c:v>1.1551842782644949E-2</c:v>
                </c:pt>
                <c:pt idx="3086">
                  <c:v>1.1543566317617677E-2</c:v>
                </c:pt>
                <c:pt idx="3087">
                  <c:v>1.1535319592996904E-2</c:v>
                </c:pt>
                <c:pt idx="3088">
                  <c:v>1.1527102678154917E-2</c:v>
                </c:pt>
                <c:pt idx="3089">
                  <c:v>1.1519317343387901E-2</c:v>
                </c:pt>
                <c:pt idx="3090">
                  <c:v>1.1511922017150629E-2</c:v>
                </c:pt>
                <c:pt idx="3091">
                  <c:v>1.1503790655200723E-2</c:v>
                </c:pt>
                <c:pt idx="3092">
                  <c:v>1.1495689370509285E-2</c:v>
                </c:pt>
                <c:pt idx="3093">
                  <c:v>1.1487618232419717E-2</c:v>
                </c:pt>
                <c:pt idx="3094">
                  <c:v>1.1479184995221501E-2</c:v>
                </c:pt>
                <c:pt idx="3095">
                  <c:v>1.1470424773060466E-2</c:v>
                </c:pt>
                <c:pt idx="3096">
                  <c:v>1.1462448832897402E-2</c:v>
                </c:pt>
                <c:pt idx="3097">
                  <c:v>1.1454503326644385E-2</c:v>
                </c:pt>
                <c:pt idx="3098">
                  <c:v>1.144658832363913E-2</c:v>
                </c:pt>
                <c:pt idx="3099">
                  <c:v>1.1438703893225172E-2</c:v>
                </c:pt>
                <c:pt idx="3100">
                  <c:v>1.1430850104786614E-2</c:v>
                </c:pt>
                <c:pt idx="3101">
                  <c:v>1.1423027027609119E-2</c:v>
                </c:pt>
                <c:pt idx="3102">
                  <c:v>1.1415234731071042E-2</c:v>
                </c:pt>
                <c:pt idx="3103">
                  <c:v>1.1407473284539185E-2</c:v>
                </c:pt>
                <c:pt idx="3104">
                  <c:v>1.1399742757357209E-2</c:v>
                </c:pt>
                <c:pt idx="3105">
                  <c:v>1.1392043218828259E-2</c:v>
                </c:pt>
                <c:pt idx="3106">
                  <c:v>1.1384374738353966E-2</c:v>
                </c:pt>
                <c:pt idx="3107">
                  <c:v>1.1376737385266492E-2</c:v>
                </c:pt>
                <c:pt idx="3108">
                  <c:v>1.1369131228909611E-2</c:v>
                </c:pt>
                <c:pt idx="3109">
                  <c:v>1.1361556338603968E-2</c:v>
                </c:pt>
                <c:pt idx="3110">
                  <c:v>1.1354012783762892E-2</c:v>
                </c:pt>
                <c:pt idx="3111">
                  <c:v>1.1346500633678133E-2</c:v>
                </c:pt>
                <c:pt idx="3112">
                  <c:v>1.1339019957716762E-2</c:v>
                </c:pt>
                <c:pt idx="3113">
                  <c:v>1.1331570825222714E-2</c:v>
                </c:pt>
                <c:pt idx="3114">
                  <c:v>1.1324153305557336E-2</c:v>
                </c:pt>
                <c:pt idx="3115">
                  <c:v>1.1316767468076224E-2</c:v>
                </c:pt>
                <c:pt idx="3116">
                  <c:v>1.1309413382071296E-2</c:v>
                </c:pt>
                <c:pt idx="3117">
                  <c:v>1.1302091116961925E-2</c:v>
                </c:pt>
                <c:pt idx="3118">
                  <c:v>1.1294800742057484E-2</c:v>
                </c:pt>
                <c:pt idx="3119">
                  <c:v>1.1287542326713716E-2</c:v>
                </c:pt>
                <c:pt idx="3120">
                  <c:v>1.128031594026903E-2</c:v>
                </c:pt>
                <c:pt idx="3121">
                  <c:v>1.1273121652102419E-2</c:v>
                </c:pt>
                <c:pt idx="3122">
                  <c:v>1.126595953154079E-2</c:v>
                </c:pt>
                <c:pt idx="3123">
                  <c:v>1.1258829647922679E-2</c:v>
                </c:pt>
                <c:pt idx="3124">
                  <c:v>1.1251732070609827E-2</c:v>
                </c:pt>
                <c:pt idx="3125">
                  <c:v>1.1244666868958236E-2</c:v>
                </c:pt>
                <c:pt idx="3126">
                  <c:v>1.1237634112294986E-2</c:v>
                </c:pt>
                <c:pt idx="3127">
                  <c:v>1.1230633869999335E-2</c:v>
                </c:pt>
                <c:pt idx="3128">
                  <c:v>1.1222696333544328E-2</c:v>
                </c:pt>
                <c:pt idx="3129">
                  <c:v>1.1213769073588406E-2</c:v>
                </c:pt>
                <c:pt idx="3130">
                  <c:v>1.1206880835545776E-2</c:v>
                </c:pt>
                <c:pt idx="3131">
                  <c:v>1.1200025418936974E-2</c:v>
                </c:pt>
                <c:pt idx="3132">
                  <c:v>1.1193202893164687E-2</c:v>
                </c:pt>
                <c:pt idx="3133">
                  <c:v>1.1186413327550574E-2</c:v>
                </c:pt>
                <c:pt idx="3134">
                  <c:v>1.117965679145109E-2</c:v>
                </c:pt>
                <c:pt idx="3135">
                  <c:v>1.1172933354187998E-2</c:v>
                </c:pt>
                <c:pt idx="3136">
                  <c:v>1.1166243085158404E-2</c:v>
                </c:pt>
                <c:pt idx="3137">
                  <c:v>1.1159586053661016E-2</c:v>
                </c:pt>
                <c:pt idx="3138">
                  <c:v>1.1152962329093049E-2</c:v>
                </c:pt>
                <c:pt idx="3139">
                  <c:v>1.1146371980770698E-2</c:v>
                </c:pt>
                <c:pt idx="3140">
                  <c:v>1.1139815078044962E-2</c:v>
                </c:pt>
                <c:pt idx="3141">
                  <c:v>1.1133291690284276E-2</c:v>
                </c:pt>
                <c:pt idx="3142">
                  <c:v>1.112680188680501E-2</c:v>
                </c:pt>
                <c:pt idx="3143">
                  <c:v>1.1120345736998882E-2</c:v>
                </c:pt>
                <c:pt idx="3144">
                  <c:v>1.1113635469030837E-2</c:v>
                </c:pt>
                <c:pt idx="3145">
                  <c:v>1.1106624776239518E-2</c:v>
                </c:pt>
                <c:pt idx="3146">
                  <c:v>1.1100274846523603E-2</c:v>
                </c:pt>
                <c:pt idx="3147">
                  <c:v>1.1093958857739741E-2</c:v>
                </c:pt>
                <c:pt idx="3148">
                  <c:v>1.1087676879279978E-2</c:v>
                </c:pt>
                <c:pt idx="3149">
                  <c:v>1.1081428980449552E-2</c:v>
                </c:pt>
                <c:pt idx="3150">
                  <c:v>1.1075215230646435E-2</c:v>
                </c:pt>
                <c:pt idx="3151">
                  <c:v>1.1069035699158621E-2</c:v>
                </c:pt>
                <c:pt idx="3152">
                  <c:v>1.1062890455401599E-2</c:v>
                </c:pt>
                <c:pt idx="3153">
                  <c:v>1.1056779568680872E-2</c:v>
                </c:pt>
                <c:pt idx="3154">
                  <c:v>1.1050703108354152E-2</c:v>
                </c:pt>
                <c:pt idx="3155">
                  <c:v>1.1044661143785007E-2</c:v>
                </c:pt>
                <c:pt idx="3156">
                  <c:v>1.1038653744290746E-2</c:v>
                </c:pt>
                <c:pt idx="3157">
                  <c:v>1.1032680979269831E-2</c:v>
                </c:pt>
                <c:pt idx="3158">
                  <c:v>1.1026742918033931E-2</c:v>
                </c:pt>
                <c:pt idx="3159">
                  <c:v>1.1020839629941118E-2</c:v>
                </c:pt>
                <c:pt idx="3160">
                  <c:v>1.1014971184343749E-2</c:v>
                </c:pt>
                <c:pt idx="3161">
                  <c:v>1.1009137650588467E-2</c:v>
                </c:pt>
                <c:pt idx="3162">
                  <c:v>1.1003339098039366E-2</c:v>
                </c:pt>
                <c:pt idx="3163">
                  <c:v>1.0997575596014291E-2</c:v>
                </c:pt>
                <c:pt idx="3164">
                  <c:v>1.0991847213889077E-2</c:v>
                </c:pt>
                <c:pt idx="3165">
                  <c:v>1.0986154021004895E-2</c:v>
                </c:pt>
                <c:pt idx="3166">
                  <c:v>1.0980496086726159E-2</c:v>
                </c:pt>
                <c:pt idx="3167">
                  <c:v>1.0974873480376828E-2</c:v>
                </c:pt>
                <c:pt idx="3168">
                  <c:v>1.0969286271338863E-2</c:v>
                </c:pt>
                <c:pt idx="3169">
                  <c:v>1.0963734528919014E-2</c:v>
                </c:pt>
                <c:pt idx="3170">
                  <c:v>1.09582183225052E-2</c:v>
                </c:pt>
                <c:pt idx="3171">
                  <c:v>1.0952737721433299E-2</c:v>
                </c:pt>
                <c:pt idx="3172">
                  <c:v>1.0947292795039285E-2</c:v>
                </c:pt>
                <c:pt idx="3173">
                  <c:v>1.094188361271713E-2</c:v>
                </c:pt>
                <c:pt idx="3174">
                  <c:v>1.0936510243762439E-2</c:v>
                </c:pt>
                <c:pt idx="3175">
                  <c:v>1.0931172757551986E-2</c:v>
                </c:pt>
                <c:pt idx="3176">
                  <c:v>1.0925871223445271E-2</c:v>
                </c:pt>
                <c:pt idx="3177">
                  <c:v>1.0920605710784501E-2</c:v>
                </c:pt>
                <c:pt idx="3178">
                  <c:v>1.091537628891198E-2</c:v>
                </c:pt>
                <c:pt idx="3179">
                  <c:v>1.0910183027181695E-2</c:v>
                </c:pt>
                <c:pt idx="3180">
                  <c:v>1.0905025994941924E-2</c:v>
                </c:pt>
                <c:pt idx="3181">
                  <c:v>1.0899905261546845E-2</c:v>
                </c:pt>
                <c:pt idx="3182">
                  <c:v>1.0894820896362309E-2</c:v>
                </c:pt>
                <c:pt idx="3183">
                  <c:v>1.0889772968713725E-2</c:v>
                </c:pt>
                <c:pt idx="3184">
                  <c:v>1.0884761547955556E-2</c:v>
                </c:pt>
                <c:pt idx="3185">
                  <c:v>1.0879786703459748E-2</c:v>
                </c:pt>
                <c:pt idx="3186">
                  <c:v>1.0874848504546217E-2</c:v>
                </c:pt>
                <c:pt idx="3187">
                  <c:v>1.0869947020592893E-2</c:v>
                </c:pt>
                <c:pt idx="3188">
                  <c:v>1.0865082320925697E-2</c:v>
                </c:pt>
                <c:pt idx="3189">
                  <c:v>1.0860254474922766E-2</c:v>
                </c:pt>
                <c:pt idx="3190">
                  <c:v>1.0855463551927597E-2</c:v>
                </c:pt>
                <c:pt idx="3191">
                  <c:v>1.0850709621266415E-2</c:v>
                </c:pt>
                <c:pt idx="3192">
                  <c:v>1.0845992752317683E-2</c:v>
                </c:pt>
                <c:pt idx="3193">
                  <c:v>1.0841313014425214E-2</c:v>
                </c:pt>
                <c:pt idx="3194">
                  <c:v>1.0836670476932932E-2</c:v>
                </c:pt>
                <c:pt idx="3195">
                  <c:v>1.083206520919067E-2</c:v>
                </c:pt>
                <c:pt idx="3196">
                  <c:v>1.0827497280577315E-2</c:v>
                </c:pt>
                <c:pt idx="3197">
                  <c:v>1.0822966760408169E-2</c:v>
                </c:pt>
                <c:pt idx="3198">
                  <c:v>1.0818473718050768E-2</c:v>
                </c:pt>
                <c:pt idx="3199">
                  <c:v>1.0814018222855387E-2</c:v>
                </c:pt>
                <c:pt idx="3200">
                  <c:v>1.0809600344172412E-2</c:v>
                </c:pt>
                <c:pt idx="3201">
                  <c:v>1.0805220151369727E-2</c:v>
                </c:pt>
                <c:pt idx="3202">
                  <c:v>1.0800877713757411E-2</c:v>
                </c:pt>
                <c:pt idx="3203">
                  <c:v>1.0796573100738324E-2</c:v>
                </c:pt>
                <c:pt idx="3204">
                  <c:v>1.0792306381628579E-2</c:v>
                </c:pt>
                <c:pt idx="3205">
                  <c:v>1.0788077625779149E-2</c:v>
                </c:pt>
                <c:pt idx="3206">
                  <c:v>1.0783886902581676E-2</c:v>
                </c:pt>
                <c:pt idx="3207">
                  <c:v>1.0779734281335253E-2</c:v>
                </c:pt>
                <c:pt idx="3208">
                  <c:v>1.0775619831425973E-2</c:v>
                </c:pt>
                <c:pt idx="3209">
                  <c:v>1.0771543622187926E-2</c:v>
                </c:pt>
                <c:pt idx="3210">
                  <c:v>1.0767505722990078E-2</c:v>
                </c:pt>
                <c:pt idx="3211">
                  <c:v>1.0763506203184142E-2</c:v>
                </c:pt>
                <c:pt idx="3212">
                  <c:v>1.0759545132098796E-2</c:v>
                </c:pt>
                <c:pt idx="3213">
                  <c:v>1.0755622579103388E-2</c:v>
                </c:pt>
                <c:pt idx="3214">
                  <c:v>1.0751738613544221E-2</c:v>
                </c:pt>
                <c:pt idx="3215">
                  <c:v>1.074789330478511E-2</c:v>
                </c:pt>
                <c:pt idx="3216">
                  <c:v>1.0744086722178416E-2</c:v>
                </c:pt>
                <c:pt idx="3217">
                  <c:v>1.074031893505346E-2</c:v>
                </c:pt>
                <c:pt idx="3218">
                  <c:v>1.073659001280341E-2</c:v>
                </c:pt>
                <c:pt idx="3219">
                  <c:v>1.0732900024728901E-2</c:v>
                </c:pt>
                <c:pt idx="3220">
                  <c:v>1.0729249040229157E-2</c:v>
                </c:pt>
                <c:pt idx="3221">
                  <c:v>1.072563712862825E-2</c:v>
                </c:pt>
                <c:pt idx="3222">
                  <c:v>1.0722064359285138E-2</c:v>
                </c:pt>
                <c:pt idx="3223">
                  <c:v>1.0718530801564707E-2</c:v>
                </c:pt>
                <c:pt idx="3224">
                  <c:v>1.071503652480882E-2</c:v>
                </c:pt>
                <c:pt idx="3225">
                  <c:v>1.0711581598388434E-2</c:v>
                </c:pt>
                <c:pt idx="3226">
                  <c:v>1.0708166091605149E-2</c:v>
                </c:pt>
                <c:pt idx="3227">
                  <c:v>1.070479007388233E-2</c:v>
                </c:pt>
                <c:pt idx="3228">
                  <c:v>1.070145361451607E-2</c:v>
                </c:pt>
                <c:pt idx="3229">
                  <c:v>1.0698156782912652E-2</c:v>
                </c:pt>
                <c:pt idx="3230">
                  <c:v>1.0694899648374249E-2</c:v>
                </c:pt>
                <c:pt idx="3231">
                  <c:v>1.0691682280266891E-2</c:v>
                </c:pt>
                <c:pt idx="3232">
                  <c:v>1.0688504747968336E-2</c:v>
                </c:pt>
                <c:pt idx="3233">
                  <c:v>1.0685367120815956E-2</c:v>
                </c:pt>
                <c:pt idx="3234">
                  <c:v>1.0682269468158848E-2</c:v>
                </c:pt>
                <c:pt idx="3235">
                  <c:v>1.067921185938101E-2</c:v>
                </c:pt>
                <c:pt idx="3236">
                  <c:v>1.067619436379131E-2</c:v>
                </c:pt>
                <c:pt idx="3237">
                  <c:v>1.0673217050745091E-2</c:v>
                </c:pt>
                <c:pt idx="3238">
                  <c:v>1.067027998964998E-2</c:v>
                </c:pt>
                <c:pt idx="3239">
                  <c:v>1.0667383249815298E-2</c:v>
                </c:pt>
                <c:pt idx="3240">
                  <c:v>1.0664526900591066E-2</c:v>
                </c:pt>
                <c:pt idx="3241">
                  <c:v>1.0661711011373793E-2</c:v>
                </c:pt>
                <c:pt idx="3242">
                  <c:v>1.0658935651461697E-2</c:v>
                </c:pt>
                <c:pt idx="3243">
                  <c:v>1.0656200890263179E-2</c:v>
                </c:pt>
                <c:pt idx="3244">
                  <c:v>1.0653506797088359E-2</c:v>
                </c:pt>
                <c:pt idx="3245">
                  <c:v>1.0650853441311217E-2</c:v>
                </c:pt>
                <c:pt idx="3246">
                  <c:v>1.0648240892294318E-2</c:v>
                </c:pt>
                <c:pt idx="3247">
                  <c:v>1.0645669219388802E-2</c:v>
                </c:pt>
                <c:pt idx="3248">
                  <c:v>1.0643138491934394E-2</c:v>
                </c:pt>
                <c:pt idx="3249">
                  <c:v>1.0640648779299941E-2</c:v>
                </c:pt>
                <c:pt idx="3250">
                  <c:v>1.0638200150837086E-2</c:v>
                </c:pt>
                <c:pt idx="3251">
                  <c:v>1.0635792675897633E-2</c:v>
                </c:pt>
                <c:pt idx="3252">
                  <c:v>1.0633426423845139E-2</c:v>
                </c:pt>
                <c:pt idx="3253">
                  <c:v>1.0631101464031756E-2</c:v>
                </c:pt>
                <c:pt idx="3254">
                  <c:v>1.0628817865809803E-2</c:v>
                </c:pt>
                <c:pt idx="3255">
                  <c:v>1.0626575698514393E-2</c:v>
                </c:pt>
                <c:pt idx="3256">
                  <c:v>1.0624375031538728E-2</c:v>
                </c:pt>
                <c:pt idx="3257">
                  <c:v>1.0622215934241442E-2</c:v>
                </c:pt>
                <c:pt idx="3258">
                  <c:v>1.0620098475929214E-2</c:v>
                </c:pt>
                <c:pt idx="3259">
                  <c:v>1.0618022725995777E-2</c:v>
                </c:pt>
                <c:pt idx="3260">
                  <c:v>1.0615988753782914E-2</c:v>
                </c:pt>
                <c:pt idx="3261">
                  <c:v>1.061399662866155E-2</c:v>
                </c:pt>
                <c:pt idx="3262">
                  <c:v>1.0612046419985409E-2</c:v>
                </c:pt>
                <c:pt idx="3263">
                  <c:v>1.0610138197079445E-2</c:v>
                </c:pt>
                <c:pt idx="3264">
                  <c:v>1.0608272029338287E-2</c:v>
                </c:pt>
                <c:pt idx="3265">
                  <c:v>1.0606447986110419E-2</c:v>
                </c:pt>
                <c:pt idx="3266">
                  <c:v>1.0604666136738716E-2</c:v>
                </c:pt>
                <c:pt idx="3267">
                  <c:v>1.0602926550577822E-2</c:v>
                </c:pt>
                <c:pt idx="3268">
                  <c:v>1.0601229297005734E-2</c:v>
                </c:pt>
                <c:pt idx="3269">
                  <c:v>1.059957444536589E-2</c:v>
                </c:pt>
                <c:pt idx="3270">
                  <c:v>1.0597962065001914E-2</c:v>
                </c:pt>
                <c:pt idx="3271">
                  <c:v>1.0596392225298162E-2</c:v>
                </c:pt>
                <c:pt idx="3272">
                  <c:v>1.0594864995587054E-2</c:v>
                </c:pt>
                <c:pt idx="3273">
                  <c:v>1.0593380445253334E-2</c:v>
                </c:pt>
                <c:pt idx="3274">
                  <c:v>1.0591938643612435E-2</c:v>
                </c:pt>
                <c:pt idx="3275">
                  <c:v>1.0590539660072649E-2</c:v>
                </c:pt>
                <c:pt idx="3276">
                  <c:v>1.0589183563955596E-2</c:v>
                </c:pt>
                <c:pt idx="3277">
                  <c:v>1.0587870424606252E-2</c:v>
                </c:pt>
                <c:pt idx="3278">
                  <c:v>1.0586600311433504E-2</c:v>
                </c:pt>
                <c:pt idx="3279">
                  <c:v>1.0585373293759562E-2</c:v>
                </c:pt>
                <c:pt idx="3280">
                  <c:v>1.0584189440935797E-2</c:v>
                </c:pt>
                <c:pt idx="3281">
                  <c:v>1.0583048822348525E-2</c:v>
                </c:pt>
                <c:pt idx="3282">
                  <c:v>1.0581951507320567E-2</c:v>
                </c:pt>
                <c:pt idx="3283">
                  <c:v>1.0580897565256018E-2</c:v>
                </c:pt>
                <c:pt idx="3284">
                  <c:v>1.0579970429468025E-2</c:v>
                </c:pt>
                <c:pt idx="3285">
                  <c:v>1.0578785492183584E-2</c:v>
                </c:pt>
                <c:pt idx="3286">
                  <c:v>1.0577868316577348E-2</c:v>
                </c:pt>
                <c:pt idx="3287">
                  <c:v>1.0576994801258672E-2</c:v>
                </c:pt>
                <c:pt idx="3288">
                  <c:v>1.0576165015569017E-2</c:v>
                </c:pt>
                <c:pt idx="3289">
                  <c:v>1.057537902887901E-2</c:v>
                </c:pt>
                <c:pt idx="3290">
                  <c:v>1.0574636910542121E-2</c:v>
                </c:pt>
                <c:pt idx="3291">
                  <c:v>1.0573938729917819E-2</c:v>
                </c:pt>
                <c:pt idx="3292">
                  <c:v>1.057328455637158E-2</c:v>
                </c:pt>
                <c:pt idx="3293">
                  <c:v>1.0572674459245934E-2</c:v>
                </c:pt>
                <c:pt idx="3294">
                  <c:v>1.0572108507912582E-2</c:v>
                </c:pt>
                <c:pt idx="3295">
                  <c:v>1.0571586771737649E-2</c:v>
                </c:pt>
                <c:pt idx="3296">
                  <c:v>1.0571109320064317E-2</c:v>
                </c:pt>
                <c:pt idx="3297">
                  <c:v>1.0570676222259157E-2</c:v>
                </c:pt>
                <c:pt idx="3298">
                  <c:v>1.0570287547688953E-2</c:v>
                </c:pt>
                <c:pt idx="3299">
                  <c:v>1.0569943365703341E-2</c:v>
                </c:pt>
                <c:pt idx="3300">
                  <c:v>1.0569643745663767E-2</c:v>
                </c:pt>
                <c:pt idx="3301">
                  <c:v>1.0569388756926108E-2</c:v>
                </c:pt>
                <c:pt idx="3302">
                  <c:v>1.0569178468875423E-2</c:v>
                </c:pt>
                <c:pt idx="3303">
                  <c:v>1.0569012950844878E-2</c:v>
                </c:pt>
                <c:pt idx="3304">
                  <c:v>1.0568892272191035E-2</c:v>
                </c:pt>
                <c:pt idx="3305">
                  <c:v>1.0568816502305426E-2</c:v>
                </c:pt>
                <c:pt idx="3306">
                  <c:v>1.0568785710510327E-2</c:v>
                </c:pt>
                <c:pt idx="3307">
                  <c:v>1.0568799966203529E-2</c:v>
                </c:pt>
                <c:pt idx="3308">
                  <c:v>1.056885933870777E-2</c:v>
                </c:pt>
                <c:pt idx="3309">
                  <c:v>1.05689638974271E-2</c:v>
                </c:pt>
                <c:pt idx="3310">
                  <c:v>1.0569113711690519E-2</c:v>
                </c:pt>
                <c:pt idx="3311">
                  <c:v>1.056930885085622E-2</c:v>
                </c:pt>
                <c:pt idx="3312">
                  <c:v>1.0569549384317379E-2</c:v>
                </c:pt>
                <c:pt idx="3313">
                  <c:v>1.0569835381403717E-2</c:v>
                </c:pt>
                <c:pt idx="3314">
                  <c:v>1.0570166911491515E-2</c:v>
                </c:pt>
                <c:pt idx="3315">
                  <c:v>1.0570544043939924E-2</c:v>
                </c:pt>
                <c:pt idx="3316">
                  <c:v>1.0570966848114134E-2</c:v>
                </c:pt>
                <c:pt idx="3317">
                  <c:v>1.0571435393367993E-2</c:v>
                </c:pt>
                <c:pt idx="3318">
                  <c:v>1.0571949749061388E-2</c:v>
                </c:pt>
                <c:pt idx="3319">
                  <c:v>1.0572509984571824E-2</c:v>
                </c:pt>
                <c:pt idx="3320">
                  <c:v>1.0573116169253891E-2</c:v>
                </c:pt>
                <c:pt idx="3321">
                  <c:v>1.0573768372468218E-2</c:v>
                </c:pt>
                <c:pt idx="3322">
                  <c:v>1.0574466663569891E-2</c:v>
                </c:pt>
                <c:pt idx="3323">
                  <c:v>1.0575211111937419E-2</c:v>
                </c:pt>
                <c:pt idx="3324">
                  <c:v>1.0576001786920601E-2</c:v>
                </c:pt>
                <c:pt idx="3325">
                  <c:v>1.057683875789266E-2</c:v>
                </c:pt>
                <c:pt idx="3326">
                  <c:v>1.0577722094198109E-2</c:v>
                </c:pt>
                <c:pt idx="3327">
                  <c:v>1.0578651865233853E-2</c:v>
                </c:pt>
                <c:pt idx="3328">
                  <c:v>1.0579628140327549E-2</c:v>
                </c:pt>
                <c:pt idx="3329">
                  <c:v>1.0580650988865027E-2</c:v>
                </c:pt>
                <c:pt idx="3330">
                  <c:v>1.0581720480191842E-2</c:v>
                </c:pt>
                <c:pt idx="3331">
                  <c:v>1.0582836683694344E-2</c:v>
                </c:pt>
                <c:pt idx="3332">
                  <c:v>1.058399966871861E-2</c:v>
                </c:pt>
                <c:pt idx="3333">
                  <c:v>1.0585209504639943E-2</c:v>
                </c:pt>
                <c:pt idx="3334">
                  <c:v>1.0586466260799151E-2</c:v>
                </c:pt>
                <c:pt idx="3335">
                  <c:v>1.0587770006601018E-2</c:v>
                </c:pt>
                <c:pt idx="3336">
                  <c:v>1.0589373297153567E-2</c:v>
                </c:pt>
                <c:pt idx="3337">
                  <c:v>1.0590722300500368E-2</c:v>
                </c:pt>
                <c:pt idx="3338">
                  <c:v>1.059217417950184E-2</c:v>
                </c:pt>
                <c:pt idx="3339">
                  <c:v>1.0593673335533203E-2</c:v>
                </c:pt>
                <c:pt idx="3340">
                  <c:v>1.0595219837902178E-2</c:v>
                </c:pt>
                <c:pt idx="3341">
                  <c:v>1.0596813755974675E-2</c:v>
                </c:pt>
                <c:pt idx="3342">
                  <c:v>1.059845515914584E-2</c:v>
                </c:pt>
                <c:pt idx="3343">
                  <c:v>1.0600144116741593E-2</c:v>
                </c:pt>
                <c:pt idx="3344">
                  <c:v>1.0601880698198169E-2</c:v>
                </c:pt>
                <c:pt idx="3345">
                  <c:v>1.0603664972778341E-2</c:v>
                </c:pt>
                <c:pt idx="3346">
                  <c:v>1.0605497009947866E-2</c:v>
                </c:pt>
                <c:pt idx="3347">
                  <c:v>1.0607376878981658E-2</c:v>
                </c:pt>
                <c:pt idx="3348">
                  <c:v>1.0609304649328665E-2</c:v>
                </c:pt>
                <c:pt idx="3349">
                  <c:v>1.0611280390304911E-2</c:v>
                </c:pt>
                <c:pt idx="3350">
                  <c:v>1.0613304171284621E-2</c:v>
                </c:pt>
                <c:pt idx="3351">
                  <c:v>1.0615376061642307E-2</c:v>
                </c:pt>
                <c:pt idx="3352">
                  <c:v>1.0617496130741186E-2</c:v>
                </c:pt>
                <c:pt idx="3353">
                  <c:v>1.0619664447950554E-2</c:v>
                </c:pt>
                <c:pt idx="3354">
                  <c:v>1.0622196431246383E-2</c:v>
                </c:pt>
                <c:pt idx="3355">
                  <c:v>1.0624473632639634E-2</c:v>
                </c:pt>
                <c:pt idx="3356">
                  <c:v>1.0626794038372253E-2</c:v>
                </c:pt>
                <c:pt idx="3357">
                  <c:v>1.0629162979554269E-2</c:v>
                </c:pt>
                <c:pt idx="3358">
                  <c:v>1.063158052560282E-2</c:v>
                </c:pt>
                <c:pt idx="3359">
                  <c:v>1.0634046745889011E-2</c:v>
                </c:pt>
                <c:pt idx="3360">
                  <c:v>1.0636561709732118E-2</c:v>
                </c:pt>
                <c:pt idx="3361">
                  <c:v>1.0639125486555968E-2</c:v>
                </c:pt>
                <c:pt idx="3362">
                  <c:v>1.0641738145692024E-2</c:v>
                </c:pt>
                <c:pt idx="3363">
                  <c:v>1.0644399756547337E-2</c:v>
                </c:pt>
                <c:pt idx="3364">
                  <c:v>1.0647110388425023E-2</c:v>
                </c:pt>
                <c:pt idx="3365">
                  <c:v>1.0649870110750116E-2</c:v>
                </c:pt>
                <c:pt idx="3366">
                  <c:v>1.0652678992866883E-2</c:v>
                </c:pt>
                <c:pt idx="3367">
                  <c:v>1.0655537104172016E-2</c:v>
                </c:pt>
                <c:pt idx="3368">
                  <c:v>1.065844451399302E-2</c:v>
                </c:pt>
                <c:pt idx="3369">
                  <c:v>1.0661401291721417E-2</c:v>
                </c:pt>
                <c:pt idx="3370">
                  <c:v>1.0664407506743249E-2</c:v>
                </c:pt>
                <c:pt idx="3371">
                  <c:v>1.0667463228386959E-2</c:v>
                </c:pt>
                <c:pt idx="3372">
                  <c:v>1.0670568526056586E-2</c:v>
                </c:pt>
                <c:pt idx="3373">
                  <c:v>1.0673723469092787E-2</c:v>
                </c:pt>
                <c:pt idx="3374">
                  <c:v>1.0676928126906026E-2</c:v>
                </c:pt>
                <c:pt idx="3375">
                  <c:v>1.0680182568837593E-2</c:v>
                </c:pt>
                <c:pt idx="3376">
                  <c:v>1.0683486864240678E-2</c:v>
                </c:pt>
                <c:pt idx="3377">
                  <c:v>1.0686841082538289E-2</c:v>
                </c:pt>
                <c:pt idx="3378">
                  <c:v>1.069024529304372E-2</c:v>
                </c:pt>
                <c:pt idx="3379">
                  <c:v>1.0693699565180627E-2</c:v>
                </c:pt>
                <c:pt idx="3380">
                  <c:v>1.069720396826874E-2</c:v>
                </c:pt>
                <c:pt idx="3381">
                  <c:v>1.0700758571726574E-2</c:v>
                </c:pt>
                <c:pt idx="3382">
                  <c:v>1.0704363444886098E-2</c:v>
                </c:pt>
                <c:pt idx="3383">
                  <c:v>1.0708018657143315E-2</c:v>
                </c:pt>
                <c:pt idx="3384">
                  <c:v>1.0711724277865604E-2</c:v>
                </c:pt>
                <c:pt idx="3385">
                  <c:v>1.0715480376420675E-2</c:v>
                </c:pt>
                <c:pt idx="3386">
                  <c:v>1.0719287022182359E-2</c:v>
                </c:pt>
                <c:pt idx="3387">
                  <c:v>1.0723144284495865E-2</c:v>
                </c:pt>
                <c:pt idx="3388">
                  <c:v>1.0728371398096136E-2</c:v>
                </c:pt>
                <c:pt idx="3389">
                  <c:v>1.0732723078200869E-2</c:v>
                </c:pt>
                <c:pt idx="3390">
                  <c:v>1.0736754409737747E-2</c:v>
                </c:pt>
                <c:pt idx="3391">
                  <c:v>1.0740836665087084E-2</c:v>
                </c:pt>
                <c:pt idx="3392">
                  <c:v>1.0744969913607509E-2</c:v>
                </c:pt>
                <c:pt idx="3393">
                  <c:v>1.0749154224657996E-2</c:v>
                </c:pt>
                <c:pt idx="3394">
                  <c:v>1.0753389667655778E-2</c:v>
                </c:pt>
                <c:pt idx="3395">
                  <c:v>1.0757676311908394E-2</c:v>
                </c:pt>
                <c:pt idx="3396">
                  <c:v>1.0762014226862725E-2</c:v>
                </c:pt>
                <c:pt idx="3397">
                  <c:v>1.0766403481832798E-2</c:v>
                </c:pt>
                <c:pt idx="3398">
                  <c:v>1.0770844146202488E-2</c:v>
                </c:pt>
                <c:pt idx="3399">
                  <c:v>1.0775336289396557E-2</c:v>
                </c:pt>
                <c:pt idx="3400">
                  <c:v>1.0779879980724296E-2</c:v>
                </c:pt>
                <c:pt idx="3401">
                  <c:v>1.0784965484422116E-2</c:v>
                </c:pt>
                <c:pt idx="3402">
                  <c:v>1.0789790365302001E-2</c:v>
                </c:pt>
                <c:pt idx="3403">
                  <c:v>1.0794496516796778E-2</c:v>
                </c:pt>
                <c:pt idx="3404">
                  <c:v>1.0799254503839685E-2</c:v>
                </c:pt>
                <c:pt idx="3405">
                  <c:v>1.0804064395846089E-2</c:v>
                </c:pt>
                <c:pt idx="3406">
                  <c:v>1.080892626217381E-2</c:v>
                </c:pt>
                <c:pt idx="3407">
                  <c:v>1.0813840172192604E-2</c:v>
                </c:pt>
                <c:pt idx="3408">
                  <c:v>1.0818806195295757E-2</c:v>
                </c:pt>
                <c:pt idx="3409">
                  <c:v>1.0823824400836389E-2</c:v>
                </c:pt>
                <c:pt idx="3410">
                  <c:v>1.0828894858208519E-2</c:v>
                </c:pt>
                <c:pt idx="3411">
                  <c:v>1.0834017636777576E-2</c:v>
                </c:pt>
                <c:pt idx="3412">
                  <c:v>1.0839192805938319E-2</c:v>
                </c:pt>
                <c:pt idx="3413">
                  <c:v>1.0844420435039547E-2</c:v>
                </c:pt>
                <c:pt idx="3414">
                  <c:v>1.0849700593459377E-2</c:v>
                </c:pt>
                <c:pt idx="3415">
                  <c:v>1.0855033350628441E-2</c:v>
                </c:pt>
                <c:pt idx="3416">
                  <c:v>1.086041877585611E-2</c:v>
                </c:pt>
                <c:pt idx="3417">
                  <c:v>1.0865856938556382E-2</c:v>
                </c:pt>
                <c:pt idx="3418">
                  <c:v>1.0871347908085721E-2</c:v>
                </c:pt>
                <c:pt idx="3419">
                  <c:v>1.0876891753853091E-2</c:v>
                </c:pt>
                <c:pt idx="3420">
                  <c:v>1.0882488545192543E-2</c:v>
                </c:pt>
                <c:pt idx="3421">
                  <c:v>1.0888138351536972E-2</c:v>
                </c:pt>
                <c:pt idx="3422">
                  <c:v>1.089384124223278E-2</c:v>
                </c:pt>
                <c:pt idx="3423">
                  <c:v>1.0899597286632546E-2</c:v>
                </c:pt>
                <c:pt idx="3424">
                  <c:v>1.0905406554176105E-2</c:v>
                </c:pt>
                <c:pt idx="3425">
                  <c:v>1.0911269114187857E-2</c:v>
                </c:pt>
                <c:pt idx="3426">
                  <c:v>1.0917185036091034E-2</c:v>
                </c:pt>
                <c:pt idx="3427">
                  <c:v>1.0923154389239772E-2</c:v>
                </c:pt>
                <c:pt idx="3428">
                  <c:v>1.092917724299438E-2</c:v>
                </c:pt>
                <c:pt idx="3429">
                  <c:v>1.0935253666767696E-2</c:v>
                </c:pt>
                <c:pt idx="3430">
                  <c:v>1.0941383729943984E-2</c:v>
                </c:pt>
                <c:pt idx="3431">
                  <c:v>1.0947567501873156E-2</c:v>
                </c:pt>
                <c:pt idx="3432">
                  <c:v>1.0953805051957654E-2</c:v>
                </c:pt>
                <c:pt idx="3433">
                  <c:v>1.096009644957135E-2</c:v>
                </c:pt>
                <c:pt idx="3434">
                  <c:v>1.0966441764100106E-2</c:v>
                </c:pt>
                <c:pt idx="3435">
                  <c:v>1.097284106491281E-2</c:v>
                </c:pt>
                <c:pt idx="3436">
                  <c:v>1.0979294421401916E-2</c:v>
                </c:pt>
                <c:pt idx="3437">
                  <c:v>1.0985801902948704E-2</c:v>
                </c:pt>
                <c:pt idx="3438">
                  <c:v>1.099236357893486E-2</c:v>
                </c:pt>
                <c:pt idx="3439">
                  <c:v>1.0998979518725095E-2</c:v>
                </c:pt>
                <c:pt idx="3440">
                  <c:v>1.1005649791713496E-2</c:v>
                </c:pt>
                <c:pt idx="3441">
                  <c:v>1.1012374467306138E-2</c:v>
                </c:pt>
                <c:pt idx="3442">
                  <c:v>1.1019153614840016E-2</c:v>
                </c:pt>
                <c:pt idx="3443">
                  <c:v>1.1025987303733605E-2</c:v>
                </c:pt>
                <c:pt idx="3444">
                  <c:v>1.1032875603347897E-2</c:v>
                </c:pt>
                <c:pt idx="3445">
                  <c:v>1.103981858308483E-2</c:v>
                </c:pt>
                <c:pt idx="3446">
                  <c:v>1.1046816312312014E-2</c:v>
                </c:pt>
                <c:pt idx="3447">
                  <c:v>1.1053868860420641E-2</c:v>
                </c:pt>
                <c:pt idx="3448">
                  <c:v>1.1060976296784953E-2</c:v>
                </c:pt>
                <c:pt idx="3449">
                  <c:v>1.1068138690802776E-2</c:v>
                </c:pt>
                <c:pt idx="3450">
                  <c:v>1.1075356111854989E-2</c:v>
                </c:pt>
                <c:pt idx="3451">
                  <c:v>1.1082628629317103E-2</c:v>
                </c:pt>
                <c:pt idx="3452">
                  <c:v>1.1089956312576634E-2</c:v>
                </c:pt>
                <c:pt idx="3453">
                  <c:v>1.1097339231027325E-2</c:v>
                </c:pt>
                <c:pt idx="3454">
                  <c:v>1.1104777454034381E-2</c:v>
                </c:pt>
                <c:pt idx="3455">
                  <c:v>1.1112271051009781E-2</c:v>
                </c:pt>
                <c:pt idx="3456">
                  <c:v>1.1119820091331178E-2</c:v>
                </c:pt>
                <c:pt idx="3457">
                  <c:v>1.1127424644365079E-2</c:v>
                </c:pt>
                <c:pt idx="3458">
                  <c:v>1.1135084779507386E-2</c:v>
                </c:pt>
                <c:pt idx="3459">
                  <c:v>1.1142800566166015E-2</c:v>
                </c:pt>
                <c:pt idx="3460">
                  <c:v>1.1150572073691412E-2</c:v>
                </c:pt>
                <c:pt idx="3461">
                  <c:v>1.1158399371480788E-2</c:v>
                </c:pt>
                <c:pt idx="3462">
                  <c:v>1.116628252893759E-2</c:v>
                </c:pt>
                <c:pt idx="3463">
                  <c:v>1.1174221615459919E-2</c:v>
                </c:pt>
                <c:pt idx="3464">
                  <c:v>1.118221670037102E-2</c:v>
                </c:pt>
                <c:pt idx="3465">
                  <c:v>1.1190267853122009E-2</c:v>
                </c:pt>
                <c:pt idx="3466">
                  <c:v>1.1198375143083363E-2</c:v>
                </c:pt>
                <c:pt idx="3467">
                  <c:v>1.1206538639637588E-2</c:v>
                </c:pt>
                <c:pt idx="3468">
                  <c:v>1.1214758412156059E-2</c:v>
                </c:pt>
                <c:pt idx="3469">
                  <c:v>1.1223034530068515E-2</c:v>
                </c:pt>
                <c:pt idx="3470">
                  <c:v>1.1231367062718283E-2</c:v>
                </c:pt>
                <c:pt idx="3471">
                  <c:v>1.123975607953601E-2</c:v>
                </c:pt>
                <c:pt idx="3472">
                  <c:v>1.1248201649860136E-2</c:v>
                </c:pt>
                <c:pt idx="3473">
                  <c:v>1.1256703843133804E-2</c:v>
                </c:pt>
                <c:pt idx="3474">
                  <c:v>1.1265262728725335E-2</c:v>
                </c:pt>
                <c:pt idx="3475">
                  <c:v>1.1273878376009291E-2</c:v>
                </c:pt>
                <c:pt idx="3476">
                  <c:v>1.1282550854378079E-2</c:v>
                </c:pt>
                <c:pt idx="3477">
                  <c:v>1.1291280233247727E-2</c:v>
                </c:pt>
                <c:pt idx="3478">
                  <c:v>1.1300066581982614E-2</c:v>
                </c:pt>
                <c:pt idx="3479">
                  <c:v>1.1308909969993912E-2</c:v>
                </c:pt>
                <c:pt idx="3480">
                  <c:v>1.1317810466641137E-2</c:v>
                </c:pt>
                <c:pt idx="3481">
                  <c:v>1.1326768141359566E-2</c:v>
                </c:pt>
                <c:pt idx="3482">
                  <c:v>1.1335783063503867E-2</c:v>
                </c:pt>
                <c:pt idx="3483">
                  <c:v>1.1344855302458136E-2</c:v>
                </c:pt>
                <c:pt idx="3484">
                  <c:v>1.1353984927664857E-2</c:v>
                </c:pt>
                <c:pt idx="3485">
                  <c:v>1.136317200846854E-2</c:v>
                </c:pt>
                <c:pt idx="3486">
                  <c:v>1.1372416614289454E-2</c:v>
                </c:pt>
                <c:pt idx="3487">
                  <c:v>1.1381718814490439E-2</c:v>
                </c:pt>
                <c:pt idx="3488">
                  <c:v>1.1391078678504307E-2</c:v>
                </c:pt>
                <c:pt idx="3489">
                  <c:v>1.1400496275677482E-2</c:v>
                </c:pt>
                <c:pt idx="3490">
                  <c:v>1.1409971675443747E-2</c:v>
                </c:pt>
                <c:pt idx="3491">
                  <c:v>1.1419504947173658E-2</c:v>
                </c:pt>
                <c:pt idx="3492">
                  <c:v>1.1429096160267218E-2</c:v>
                </c:pt>
                <c:pt idx="3493">
                  <c:v>1.1438745384119124E-2</c:v>
                </c:pt>
                <c:pt idx="3494">
                  <c:v>1.1448452688124566E-2</c:v>
                </c:pt>
                <c:pt idx="3495">
                  <c:v>1.145821814167922E-2</c:v>
                </c:pt>
                <c:pt idx="3496">
                  <c:v>1.146804181417347E-2</c:v>
                </c:pt>
                <c:pt idx="3497">
                  <c:v>1.1477923774986602E-2</c:v>
                </c:pt>
                <c:pt idx="3498">
                  <c:v>1.1487864093550534E-2</c:v>
                </c:pt>
                <c:pt idx="3499">
                  <c:v>1.1497862839245544E-2</c:v>
                </c:pt>
                <c:pt idx="3500">
                  <c:v>1.1507920081435044E-2</c:v>
                </c:pt>
                <c:pt idx="3501">
                  <c:v>1.1518035889552438E-2</c:v>
                </c:pt>
                <c:pt idx="3502">
                  <c:v>1.1528210333002678E-2</c:v>
                </c:pt>
                <c:pt idx="3503">
                  <c:v>1.1538443481144888E-2</c:v>
                </c:pt>
                <c:pt idx="3504">
                  <c:v>1.1548735403390816E-2</c:v>
                </c:pt>
                <c:pt idx="3505">
                  <c:v>1.1559086169158515E-2</c:v>
                </c:pt>
                <c:pt idx="3506">
                  <c:v>1.1569495847802832E-2</c:v>
                </c:pt>
                <c:pt idx="3507">
                  <c:v>1.1575440255666482E-2</c:v>
                </c:pt>
                <c:pt idx="3508">
                  <c:v>1.1576878571593858E-2</c:v>
                </c:pt>
                <c:pt idx="3509">
                  <c:v>1.1578314614568956E-2</c:v>
                </c:pt>
                <c:pt idx="3510">
                  <c:v>1.1579748375932977E-2</c:v>
                </c:pt>
                <c:pt idx="3511">
                  <c:v>1.1581179846980774E-2</c:v>
                </c:pt>
                <c:pt idx="3512">
                  <c:v>1.1582609019076711E-2</c:v>
                </c:pt>
                <c:pt idx="3513">
                  <c:v>1.1584035883579357E-2</c:v>
                </c:pt>
                <c:pt idx="3514">
                  <c:v>1.1585460431812522E-2</c:v>
                </c:pt>
                <c:pt idx="3515">
                  <c:v>1.1586882655071063E-2</c:v>
                </c:pt>
                <c:pt idx="3516">
                  <c:v>1.1588302544759873E-2</c:v>
                </c:pt>
                <c:pt idx="3517">
                  <c:v>1.1589720092168018E-2</c:v>
                </c:pt>
                <c:pt idx="3518">
                  <c:v>1.1591135288636681E-2</c:v>
                </c:pt>
                <c:pt idx="3519">
                  <c:v>1.1592548125553378E-2</c:v>
                </c:pt>
                <c:pt idx="3520">
                  <c:v>1.1593958594172418E-2</c:v>
                </c:pt>
                <c:pt idx="3521">
                  <c:v>1.1595366685904482E-2</c:v>
                </c:pt>
                <c:pt idx="3522">
                  <c:v>1.1596772392044414E-2</c:v>
                </c:pt>
                <c:pt idx="3523">
                  <c:v>1.1598175703944977E-2</c:v>
                </c:pt>
                <c:pt idx="3524">
                  <c:v>1.1599576612947351E-2</c:v>
                </c:pt>
                <c:pt idx="3525">
                  <c:v>1.1600975110381129E-2</c:v>
                </c:pt>
                <c:pt idx="3526">
                  <c:v>1.160237118758169E-2</c:v>
                </c:pt>
                <c:pt idx="3527">
                  <c:v>1.1603764835890214E-2</c:v>
                </c:pt>
                <c:pt idx="3528">
                  <c:v>1.1605156046636287E-2</c:v>
                </c:pt>
                <c:pt idx="3529">
                  <c:v>1.1606544811172662E-2</c:v>
                </c:pt>
                <c:pt idx="3530">
                  <c:v>1.1607931120823138E-2</c:v>
                </c:pt>
                <c:pt idx="3531">
                  <c:v>1.1609314966928885E-2</c:v>
                </c:pt>
                <c:pt idx="3532">
                  <c:v>1.1610696340831067E-2</c:v>
                </c:pt>
                <c:pt idx="3533">
                  <c:v>1.1612075233870856E-2</c:v>
                </c:pt>
                <c:pt idx="3534">
                  <c:v>1.1613451637360455E-2</c:v>
                </c:pt>
                <c:pt idx="3535">
                  <c:v>1.1614825542664197E-2</c:v>
                </c:pt>
                <c:pt idx="3536">
                  <c:v>1.1616196941123249E-2</c:v>
                </c:pt>
                <c:pt idx="3537">
                  <c:v>1.1617565824038226E-2</c:v>
                </c:pt>
                <c:pt idx="3538">
                  <c:v>1.1618932182773462E-2</c:v>
                </c:pt>
                <c:pt idx="3539">
                  <c:v>1.1620296008687489E-2</c:v>
                </c:pt>
                <c:pt idx="3540">
                  <c:v>1.1621657293057757E-2</c:v>
                </c:pt>
                <c:pt idx="3541">
                  <c:v>1.1623016027271761E-2</c:v>
                </c:pt>
                <c:pt idx="3542">
                  <c:v>1.1624372202659073E-2</c:v>
                </c:pt>
                <c:pt idx="3543">
                  <c:v>1.1625725810549263E-2</c:v>
                </c:pt>
                <c:pt idx="3544">
                  <c:v>1.1627076842260326E-2</c:v>
                </c:pt>
                <c:pt idx="3545">
                  <c:v>1.1628425289156577E-2</c:v>
                </c:pt>
                <c:pt idx="3546">
                  <c:v>1.1629771142567592E-2</c:v>
                </c:pt>
                <c:pt idx="3547">
                  <c:v>1.1631114393828725E-2</c:v>
                </c:pt>
                <c:pt idx="3548">
                  <c:v>1.1632455034281128E-2</c:v>
                </c:pt>
                <c:pt idx="3549">
                  <c:v>1.1633793055260161E-2</c:v>
                </c:pt>
                <c:pt idx="3550">
                  <c:v>1.1635128448106973E-2</c:v>
                </c:pt>
                <c:pt idx="3551">
                  <c:v>1.1636461204133754E-2</c:v>
                </c:pt>
                <c:pt idx="3552">
                  <c:v>1.1637791314710608E-2</c:v>
                </c:pt>
                <c:pt idx="3553">
                  <c:v>1.163911877117289E-2</c:v>
                </c:pt>
                <c:pt idx="3554">
                  <c:v>1.1640443564838581E-2</c:v>
                </c:pt>
                <c:pt idx="3555">
                  <c:v>1.1641765687025657E-2</c:v>
                </c:pt>
                <c:pt idx="3556">
                  <c:v>1.1643085129144758E-2</c:v>
                </c:pt>
                <c:pt idx="3557">
                  <c:v>1.1644401882467532E-2</c:v>
                </c:pt>
                <c:pt idx="3558">
                  <c:v>1.1645715938329323E-2</c:v>
                </c:pt>
                <c:pt idx="3559">
                  <c:v>1.1647027288129193E-2</c:v>
                </c:pt>
                <c:pt idx="3560">
                  <c:v>1.1648335923132988E-2</c:v>
                </c:pt>
                <c:pt idx="3561">
                  <c:v>1.1649641834722387E-2</c:v>
                </c:pt>
                <c:pt idx="3562">
                  <c:v>1.1651223901207488E-2</c:v>
                </c:pt>
                <c:pt idx="3563">
                  <c:v>1.1652431005673135E-2</c:v>
                </c:pt>
                <c:pt idx="3564">
                  <c:v>1.1653728301518267E-2</c:v>
                </c:pt>
                <c:pt idx="3565">
                  <c:v>1.1655022838039342E-2</c:v>
                </c:pt>
                <c:pt idx="3566">
                  <c:v>1.1656314606589072E-2</c:v>
                </c:pt>
                <c:pt idx="3567">
                  <c:v>1.1657603598491216E-2</c:v>
                </c:pt>
                <c:pt idx="3568">
                  <c:v>1.1658889805098492E-2</c:v>
                </c:pt>
                <c:pt idx="3569">
                  <c:v>1.1660173217728866E-2</c:v>
                </c:pt>
                <c:pt idx="3570">
                  <c:v>1.1661453827717673E-2</c:v>
                </c:pt>
                <c:pt idx="3571">
                  <c:v>1.1662731626435002E-2</c:v>
                </c:pt>
                <c:pt idx="3572">
                  <c:v>1.1664006605169861E-2</c:v>
                </c:pt>
                <c:pt idx="3573">
                  <c:v>1.1665278755315502E-2</c:v>
                </c:pt>
                <c:pt idx="3574">
                  <c:v>1.1666548068143552E-2</c:v>
                </c:pt>
                <c:pt idx="3575">
                  <c:v>1.1667814535058848E-2</c:v>
                </c:pt>
                <c:pt idx="3576">
                  <c:v>1.1669078147361973E-2</c:v>
                </c:pt>
                <c:pt idx="3577">
                  <c:v>1.1670338896376678E-2</c:v>
                </c:pt>
                <c:pt idx="3578">
                  <c:v>1.1671596773461464E-2</c:v>
                </c:pt>
                <c:pt idx="3579">
                  <c:v>1.1672851769963247E-2</c:v>
                </c:pt>
                <c:pt idx="3580">
                  <c:v>1.1674103877194189E-2</c:v>
                </c:pt>
                <c:pt idx="3581">
                  <c:v>1.1675353086506999E-2</c:v>
                </c:pt>
                <c:pt idx="3582">
                  <c:v>1.1676599389242799E-2</c:v>
                </c:pt>
                <c:pt idx="3583">
                  <c:v>1.1677842776719544E-2</c:v>
                </c:pt>
                <c:pt idx="3584">
                  <c:v>1.1679083240295724E-2</c:v>
                </c:pt>
                <c:pt idx="3585">
                  <c:v>1.1680320771283509E-2</c:v>
                </c:pt>
                <c:pt idx="3586">
                  <c:v>1.1681555361052972E-2</c:v>
                </c:pt>
                <c:pt idx="3587">
                  <c:v>1.1682787000916274E-2</c:v>
                </c:pt>
                <c:pt idx="3588">
                  <c:v>1.1684015682208742E-2</c:v>
                </c:pt>
                <c:pt idx="3589">
                  <c:v>1.1685241396288867E-2</c:v>
                </c:pt>
                <c:pt idx="3590">
                  <c:v>1.16864641344746E-2</c:v>
                </c:pt>
                <c:pt idx="3591">
                  <c:v>1.1687683888118644E-2</c:v>
                </c:pt>
                <c:pt idx="3592">
                  <c:v>1.1688900648538942E-2</c:v>
                </c:pt>
                <c:pt idx="3593">
                  <c:v>1.1690114407093985E-2</c:v>
                </c:pt>
                <c:pt idx="3594">
                  <c:v>1.1691325155113307E-2</c:v>
                </c:pt>
                <c:pt idx="3595">
                  <c:v>1.1692532883914853E-2</c:v>
                </c:pt>
                <c:pt idx="3596">
                  <c:v>1.1694010790715199E-2</c:v>
                </c:pt>
                <c:pt idx="3597">
                  <c:v>1.1695110667237833E-2</c:v>
                </c:pt>
                <c:pt idx="3598">
                  <c:v>1.169630885073723E-2</c:v>
                </c:pt>
                <c:pt idx="3599">
                  <c:v>1.1697503979149629E-2</c:v>
                </c:pt>
                <c:pt idx="3600">
                  <c:v>1.1698696043804557E-2</c:v>
                </c:pt>
                <c:pt idx="3601">
                  <c:v>1.1699885036031537E-2</c:v>
                </c:pt>
                <c:pt idx="3602">
                  <c:v>1.1701070947189059E-2</c:v>
                </c:pt>
                <c:pt idx="3603">
                  <c:v>1.170225376860665E-2</c:v>
                </c:pt>
                <c:pt idx="3604">
                  <c:v>1.1703433491619623E-2</c:v>
                </c:pt>
                <c:pt idx="3605">
                  <c:v>1.1704610107563298E-2</c:v>
                </c:pt>
                <c:pt idx="3606">
                  <c:v>1.170578360777878E-2</c:v>
                </c:pt>
                <c:pt idx="3607">
                  <c:v>1.1706953983595598E-2</c:v>
                </c:pt>
                <c:pt idx="3608">
                  <c:v>1.1708121226372234E-2</c:v>
                </c:pt>
                <c:pt idx="3609">
                  <c:v>1.1709285327409249E-2</c:v>
                </c:pt>
                <c:pt idx="3610">
                  <c:v>1.1710446278088293E-2</c:v>
                </c:pt>
                <c:pt idx="3611">
                  <c:v>1.171160406970414E-2</c:v>
                </c:pt>
                <c:pt idx="3612">
                  <c:v>1.1712758693615271E-2</c:v>
                </c:pt>
                <c:pt idx="3613">
                  <c:v>1.1713910141162789E-2</c:v>
                </c:pt>
                <c:pt idx="3614">
                  <c:v>1.171505840367622E-2</c:v>
                </c:pt>
                <c:pt idx="3615">
                  <c:v>1.1716203472496663E-2</c:v>
                </c:pt>
                <c:pt idx="3616">
                  <c:v>1.1717345338953642E-2</c:v>
                </c:pt>
                <c:pt idx="3617">
                  <c:v>1.1718483994394053E-2</c:v>
                </c:pt>
                <c:pt idx="3618">
                  <c:v>1.1719619430153205E-2</c:v>
                </c:pt>
                <c:pt idx="3619">
                  <c:v>1.1720751637549039E-2</c:v>
                </c:pt>
                <c:pt idx="3620">
                  <c:v>1.1721880607957404E-2</c:v>
                </c:pt>
                <c:pt idx="3621">
                  <c:v>1.1723006332684655E-2</c:v>
                </c:pt>
                <c:pt idx="3622">
                  <c:v>1.172412880306031E-2</c:v>
                </c:pt>
                <c:pt idx="3623">
                  <c:v>1.1725248010471805E-2</c:v>
                </c:pt>
                <c:pt idx="3624">
                  <c:v>1.1726363946196533E-2</c:v>
                </c:pt>
                <c:pt idx="3625">
                  <c:v>1.1727476601604553E-2</c:v>
                </c:pt>
                <c:pt idx="3626">
                  <c:v>1.1728585968025385E-2</c:v>
                </c:pt>
                <c:pt idx="3627">
                  <c:v>1.1729692036805921E-2</c:v>
                </c:pt>
                <c:pt idx="3628">
                  <c:v>1.1730794799258303E-2</c:v>
                </c:pt>
                <c:pt idx="3629">
                  <c:v>1.1731894246741007E-2</c:v>
                </c:pt>
                <c:pt idx="3630">
                  <c:v>1.1732990370589341E-2</c:v>
                </c:pt>
                <c:pt idx="3631">
                  <c:v>1.1734083162138616E-2</c:v>
                </c:pt>
                <c:pt idx="3632">
                  <c:v>1.1735172612724139E-2</c:v>
                </c:pt>
                <c:pt idx="3633">
                  <c:v>1.1736258713675427E-2</c:v>
                </c:pt>
                <c:pt idx="3634">
                  <c:v>1.173734145635095E-2</c:v>
                </c:pt>
                <c:pt idx="3635">
                  <c:v>1.1738420832062859E-2</c:v>
                </c:pt>
                <c:pt idx="3636">
                  <c:v>1.1739496832163828E-2</c:v>
                </c:pt>
                <c:pt idx="3637">
                  <c:v>1.1740569447989169E-2</c:v>
                </c:pt>
                <c:pt idx="3638">
                  <c:v>1.174163867087419E-2</c:v>
                </c:pt>
                <c:pt idx="3639">
                  <c:v>1.1742704492154196E-2</c:v>
                </c:pt>
                <c:pt idx="3640">
                  <c:v>1.1743766903164496E-2</c:v>
                </c:pt>
                <c:pt idx="3641">
                  <c:v>1.1744825895251981E-2</c:v>
                </c:pt>
                <c:pt idx="3642">
                  <c:v>1.1745881459740372E-2</c:v>
                </c:pt>
                <c:pt idx="3643">
                  <c:v>1.1746933587988147E-2</c:v>
                </c:pt>
                <c:pt idx="3644">
                  <c:v>1.1747982271307446E-2</c:v>
                </c:pt>
                <c:pt idx="3645">
                  <c:v>1.1749027501045155E-2</c:v>
                </c:pt>
                <c:pt idx="3646">
                  <c:v>1.1750069268542378E-2</c:v>
                </c:pt>
                <c:pt idx="3647">
                  <c:v>1.175110756513442E-2</c:v>
                </c:pt>
                <c:pt idx="3648">
                  <c:v>1.1752405305669804E-2</c:v>
                </c:pt>
                <c:pt idx="3649">
                  <c:v>1.1753320758370513E-2</c:v>
                </c:pt>
                <c:pt idx="3650">
                  <c:v>1.175434809001258E-2</c:v>
                </c:pt>
                <c:pt idx="3651">
                  <c:v>1.1755371914857019E-2</c:v>
                </c:pt>
                <c:pt idx="3652">
                  <c:v>1.1756392224227552E-2</c:v>
                </c:pt>
                <c:pt idx="3653">
                  <c:v>1.175740900949424E-2</c:v>
                </c:pt>
                <c:pt idx="3654">
                  <c:v>1.1758422261969222E-2</c:v>
                </c:pt>
                <c:pt idx="3655">
                  <c:v>1.1759431973010969E-2</c:v>
                </c:pt>
                <c:pt idx="3656">
                  <c:v>1.1760438133925835E-2</c:v>
                </c:pt>
                <c:pt idx="3657">
                  <c:v>1.1761440736078084E-2</c:v>
                </c:pt>
                <c:pt idx="3658">
                  <c:v>1.1762439770797231E-2</c:v>
                </c:pt>
                <c:pt idx="3659">
                  <c:v>1.1763435229418586E-2</c:v>
                </c:pt>
                <c:pt idx="3660">
                  <c:v>1.1764427103271663E-2</c:v>
                </c:pt>
                <c:pt idx="3661">
                  <c:v>1.1765155346707157E-2</c:v>
                </c:pt>
                <c:pt idx="3662">
                  <c:v>1.1766259614589599E-2</c:v>
                </c:pt>
                <c:pt idx="3663">
                  <c:v>1.1767241198543806E-2</c:v>
                </c:pt>
                <c:pt idx="3664">
                  <c:v>1.1768219164316231E-2</c:v>
                </c:pt>
                <c:pt idx="3665">
                  <c:v>1.1769193503265347E-2</c:v>
                </c:pt>
                <c:pt idx="3666">
                  <c:v>1.1770423123218831E-2</c:v>
                </c:pt>
                <c:pt idx="3667">
                  <c:v>1.1771269119320181E-2</c:v>
                </c:pt>
                <c:pt idx="3668">
                  <c:v>1.1772232003242953E-2</c:v>
                </c:pt>
                <c:pt idx="3669">
                  <c:v>1.1773191224426813E-2</c:v>
                </c:pt>
                <c:pt idx="3670">
                  <c:v>1.1774146774241821E-2</c:v>
                </c:pt>
                <c:pt idx="3671">
                  <c:v>1.1775098643982749E-2</c:v>
                </c:pt>
                <c:pt idx="3672">
                  <c:v>1.1776046825019655E-2</c:v>
                </c:pt>
                <c:pt idx="3673">
                  <c:v>1.1776991308682056E-2</c:v>
                </c:pt>
                <c:pt idx="3674">
                  <c:v>1.1777932086293685E-2</c:v>
                </c:pt>
                <c:pt idx="3675">
                  <c:v>1.177886914921881E-2</c:v>
                </c:pt>
                <c:pt idx="3676">
                  <c:v>1.1779802488769578E-2</c:v>
                </c:pt>
                <c:pt idx="3677">
                  <c:v>1.178073209629288E-2</c:v>
                </c:pt>
                <c:pt idx="3678">
                  <c:v>1.1781657963124033E-2</c:v>
                </c:pt>
                <c:pt idx="3679">
                  <c:v>1.178258008059835E-2</c:v>
                </c:pt>
                <c:pt idx="3680">
                  <c:v>1.1783498440068518E-2</c:v>
                </c:pt>
                <c:pt idx="3681">
                  <c:v>1.1784413032846686E-2</c:v>
                </c:pt>
                <c:pt idx="3682">
                  <c:v>1.1785323850285542E-2</c:v>
                </c:pt>
                <c:pt idx="3683">
                  <c:v>1.1786230883714607E-2</c:v>
                </c:pt>
                <c:pt idx="3684">
                  <c:v>1.1787134124486577E-2</c:v>
                </c:pt>
                <c:pt idx="3685">
                  <c:v>1.1788033563919388E-2</c:v>
                </c:pt>
                <c:pt idx="3686">
                  <c:v>1.1788929193359943E-2</c:v>
                </c:pt>
                <c:pt idx="3687">
                  <c:v>1.1789821004149345E-2</c:v>
                </c:pt>
                <c:pt idx="3688">
                  <c:v>1.1790708987611333E-2</c:v>
                </c:pt>
                <c:pt idx="3689">
                  <c:v>1.1791593135098598E-2</c:v>
                </c:pt>
                <c:pt idx="3690">
                  <c:v>1.1792473437940666E-2</c:v>
                </c:pt>
                <c:pt idx="3691">
                  <c:v>1.1793349887472857E-2</c:v>
                </c:pt>
                <c:pt idx="3692">
                  <c:v>1.1794222475018906E-2</c:v>
                </c:pt>
                <c:pt idx="3693">
                  <c:v>1.1795091191966256E-2</c:v>
                </c:pt>
                <c:pt idx="3694">
                  <c:v>1.1795956029574938E-2</c:v>
                </c:pt>
                <c:pt idx="3695">
                  <c:v>1.1796816979261354E-2</c:v>
                </c:pt>
                <c:pt idx="3696">
                  <c:v>1.1797674032297121E-2</c:v>
                </c:pt>
                <c:pt idx="3697">
                  <c:v>1.1798527180069683E-2</c:v>
                </c:pt>
                <c:pt idx="3698">
                  <c:v>1.179937641389699E-2</c:v>
                </c:pt>
                <c:pt idx="3699">
                  <c:v>1.1800221725085403E-2</c:v>
                </c:pt>
                <c:pt idx="3700">
                  <c:v>1.1801815032523939E-2</c:v>
                </c:pt>
                <c:pt idx="3701">
                  <c:v>1.1802258239625689E-2</c:v>
                </c:pt>
                <c:pt idx="3702">
                  <c:v>1.1803090036124437E-2</c:v>
                </c:pt>
                <c:pt idx="3703">
                  <c:v>1.1803917871636158E-2</c:v>
                </c:pt>
                <c:pt idx="3704">
                  <c:v>1.1804741737525137E-2</c:v>
                </c:pt>
                <c:pt idx="3705">
                  <c:v>1.1805561625086156E-2</c:v>
                </c:pt>
                <c:pt idx="3706">
                  <c:v>1.1806377525718255E-2</c:v>
                </c:pt>
                <c:pt idx="3707">
                  <c:v>1.1807189430698847E-2</c:v>
                </c:pt>
                <c:pt idx="3708">
                  <c:v>1.1807997331403803E-2</c:v>
                </c:pt>
                <c:pt idx="3709">
                  <c:v>1.180880121915108E-2</c:v>
                </c:pt>
                <c:pt idx="3710">
                  <c:v>1.1809601085299172E-2</c:v>
                </c:pt>
                <c:pt idx="3711">
                  <c:v>1.1810396921154457E-2</c:v>
                </c:pt>
                <c:pt idx="3712">
                  <c:v>1.181118871806964E-2</c:v>
                </c:pt>
                <c:pt idx="3713">
                  <c:v>1.1811976467391641E-2</c:v>
                </c:pt>
                <c:pt idx="3714">
                  <c:v>1.1812760160444212E-2</c:v>
                </c:pt>
                <c:pt idx="3715">
                  <c:v>1.1813539788568476E-2</c:v>
                </c:pt>
                <c:pt idx="3716">
                  <c:v>1.1814561723878987E-2</c:v>
                </c:pt>
                <c:pt idx="3717">
                  <c:v>1.1815196691961601E-2</c:v>
                </c:pt>
                <c:pt idx="3718">
                  <c:v>1.1815963488197998E-2</c:v>
                </c:pt>
                <c:pt idx="3719">
                  <c:v>1.181672618361956E-2</c:v>
                </c:pt>
                <c:pt idx="3720">
                  <c:v>1.1817484769561633E-2</c:v>
                </c:pt>
                <c:pt idx="3721">
                  <c:v>1.1818239237371134E-2</c:v>
                </c:pt>
                <c:pt idx="3722">
                  <c:v>1.1818989578360244E-2</c:v>
                </c:pt>
                <c:pt idx="3723">
                  <c:v>1.181973578388747E-2</c:v>
                </c:pt>
                <c:pt idx="3724">
                  <c:v>1.1820477845276574E-2</c:v>
                </c:pt>
                <c:pt idx="3725">
                  <c:v>1.1821215753886068E-2</c:v>
                </c:pt>
                <c:pt idx="3726">
                  <c:v>1.1821949501028129E-2</c:v>
                </c:pt>
                <c:pt idx="3727">
                  <c:v>1.1822679078055481E-2</c:v>
                </c:pt>
                <c:pt idx="3728">
                  <c:v>1.1823404476297679E-2</c:v>
                </c:pt>
                <c:pt idx="3729">
                  <c:v>1.1824125687101658E-2</c:v>
                </c:pt>
                <c:pt idx="3730">
                  <c:v>1.1824842701791185E-2</c:v>
                </c:pt>
                <c:pt idx="3731">
                  <c:v>1.1825555511707397E-2</c:v>
                </c:pt>
                <c:pt idx="3732">
                  <c:v>1.1826264108197235E-2</c:v>
                </c:pt>
                <c:pt idx="3733">
                  <c:v>1.1826968482596052E-2</c:v>
                </c:pt>
                <c:pt idx="3734">
                  <c:v>1.1827668626216035E-2</c:v>
                </c:pt>
                <c:pt idx="3735">
                  <c:v>1.182836453043308E-2</c:v>
                </c:pt>
                <c:pt idx="3736">
                  <c:v>1.1829056186553588E-2</c:v>
                </c:pt>
                <c:pt idx="3737">
                  <c:v>1.1829743585941873E-2</c:v>
                </c:pt>
                <c:pt idx="3738">
                  <c:v>1.1830426719904339E-2</c:v>
                </c:pt>
                <c:pt idx="3739">
                  <c:v>1.1831105579793716E-2</c:v>
                </c:pt>
                <c:pt idx="3740">
                  <c:v>1.1831780156962747E-2</c:v>
                </c:pt>
                <c:pt idx="3741">
                  <c:v>1.1832450442723621E-2</c:v>
                </c:pt>
                <c:pt idx="3742">
                  <c:v>1.1833116428411707E-2</c:v>
                </c:pt>
                <c:pt idx="3743">
                  <c:v>1.1833778105391327E-2</c:v>
                </c:pt>
                <c:pt idx="3744">
                  <c:v>1.1834435464980473E-2</c:v>
                </c:pt>
                <c:pt idx="3745">
                  <c:v>1.1835088498514511E-2</c:v>
                </c:pt>
                <c:pt idx="3746">
                  <c:v>1.1835737197340396E-2</c:v>
                </c:pt>
                <c:pt idx="3747">
                  <c:v>1.1836381552793495E-2</c:v>
                </c:pt>
                <c:pt idx="3748">
                  <c:v>1.183702155620339E-2</c:v>
                </c:pt>
                <c:pt idx="3749">
                  <c:v>1.1837657198917037E-2</c:v>
                </c:pt>
                <c:pt idx="3750">
                  <c:v>1.1838288472269809E-2</c:v>
                </c:pt>
                <c:pt idx="3751">
                  <c:v>1.1838915367573918E-2</c:v>
                </c:pt>
                <c:pt idx="3752">
                  <c:v>1.183953787621107E-2</c:v>
                </c:pt>
                <c:pt idx="3753">
                  <c:v>1.1840155989487688E-2</c:v>
                </c:pt>
                <c:pt idx="3754">
                  <c:v>1.1840769698756526E-2</c:v>
                </c:pt>
                <c:pt idx="3755">
                  <c:v>1.1841378995341382E-2</c:v>
                </c:pt>
                <c:pt idx="3756">
                  <c:v>1.1841983870589221E-2</c:v>
                </c:pt>
                <c:pt idx="3757">
                  <c:v>1.1842584315829636E-2</c:v>
                </c:pt>
                <c:pt idx="3758">
                  <c:v>1.1843180322409596E-2</c:v>
                </c:pt>
                <c:pt idx="3759">
                  <c:v>1.1843771881647112E-2</c:v>
                </c:pt>
                <c:pt idx="3760">
                  <c:v>1.184435898489495E-2</c:v>
                </c:pt>
                <c:pt idx="3761">
                  <c:v>1.1844941623505871E-2</c:v>
                </c:pt>
                <c:pt idx="3762">
                  <c:v>1.1845519788797897E-2</c:v>
                </c:pt>
                <c:pt idx="3763">
                  <c:v>1.1846093472083248E-2</c:v>
                </c:pt>
                <c:pt idx="3764">
                  <c:v>1.1846662664749447E-2</c:v>
                </c:pt>
                <c:pt idx="3765">
                  <c:v>1.1847227358102931E-2</c:v>
                </c:pt>
                <c:pt idx="3766">
                  <c:v>1.1847787543490683E-2</c:v>
                </c:pt>
                <c:pt idx="3767">
                  <c:v>1.18483432122481E-2</c:v>
                </c:pt>
                <c:pt idx="3768">
                  <c:v>1.1848894355704791E-2</c:v>
                </c:pt>
                <c:pt idx="3769">
                  <c:v>1.1849440965213533E-2</c:v>
                </c:pt>
                <c:pt idx="3770">
                  <c:v>1.184998303209236E-2</c:v>
                </c:pt>
                <c:pt idx="3771">
                  <c:v>1.1850520547699837E-2</c:v>
                </c:pt>
                <c:pt idx="3772">
                  <c:v>1.1851053503354001E-2</c:v>
                </c:pt>
                <c:pt idx="3773">
                  <c:v>1.1851581890401844E-2</c:v>
                </c:pt>
                <c:pt idx="3774">
                  <c:v>1.1852105700184568E-2</c:v>
                </c:pt>
                <c:pt idx="3775">
                  <c:v>1.185262492401442E-2</c:v>
                </c:pt>
                <c:pt idx="3776">
                  <c:v>1.1853139553278937E-2</c:v>
                </c:pt>
                <c:pt idx="3777">
                  <c:v>1.185364957926141E-2</c:v>
                </c:pt>
                <c:pt idx="3778">
                  <c:v>1.1854154993332011E-2</c:v>
                </c:pt>
                <c:pt idx="3779">
                  <c:v>1.185465578680878E-2</c:v>
                </c:pt>
                <c:pt idx="3780">
                  <c:v>1.1855151951056098E-2</c:v>
                </c:pt>
                <c:pt idx="3781">
                  <c:v>1.1855643477374637E-2</c:v>
                </c:pt>
                <c:pt idx="3782">
                  <c:v>1.1856130357122992E-2</c:v>
                </c:pt>
                <c:pt idx="3783">
                  <c:v>1.1856612581642377E-2</c:v>
                </c:pt>
                <c:pt idx="3784">
                  <c:v>1.1857090142268226E-2</c:v>
                </c:pt>
                <c:pt idx="3785">
                  <c:v>1.185756303032438E-2</c:v>
                </c:pt>
                <c:pt idx="3786">
                  <c:v>1.1858031237157859E-2</c:v>
                </c:pt>
                <c:pt idx="3787">
                  <c:v>1.1858494754104098E-2</c:v>
                </c:pt>
                <c:pt idx="3788">
                  <c:v>1.1858953572498528E-2</c:v>
                </c:pt>
                <c:pt idx="3789">
                  <c:v>1.1859407683682382E-2</c:v>
                </c:pt>
                <c:pt idx="3790">
                  <c:v>1.1859857078996892E-2</c:v>
                </c:pt>
                <c:pt idx="3791">
                  <c:v>1.1860301749777501E-2</c:v>
                </c:pt>
                <c:pt idx="3792">
                  <c:v>1.1860741687336484E-2</c:v>
                </c:pt>
                <c:pt idx="3793">
                  <c:v>1.186117688304983E-2</c:v>
                </c:pt>
                <c:pt idx="3794">
                  <c:v>1.1861607328235612E-2</c:v>
                </c:pt>
                <c:pt idx="3795">
                  <c:v>1.1862033014223486E-2</c:v>
                </c:pt>
                <c:pt idx="3796">
                  <c:v>1.1862453932360489E-2</c:v>
                </c:pt>
                <c:pt idx="3797">
                  <c:v>1.1862870074005244E-2</c:v>
                </c:pt>
                <c:pt idx="3798">
                  <c:v>1.1863281430446871E-2</c:v>
                </c:pt>
                <c:pt idx="3799">
                  <c:v>1.1863687993061369E-2</c:v>
                </c:pt>
                <c:pt idx="3800">
                  <c:v>1.1864089753161035E-2</c:v>
                </c:pt>
                <c:pt idx="3801">
                  <c:v>1.1864486702110287E-2</c:v>
                </c:pt>
                <c:pt idx="3802">
                  <c:v>1.1864878831227216E-2</c:v>
                </c:pt>
                <c:pt idx="3803">
                  <c:v>1.1865266131847289E-2</c:v>
                </c:pt>
                <c:pt idx="3804">
                  <c:v>1.1865648595323347E-2</c:v>
                </c:pt>
                <c:pt idx="3805">
                  <c:v>1.1866026212985074E-2</c:v>
                </c:pt>
                <c:pt idx="3806">
                  <c:v>1.1866398976156357E-2</c:v>
                </c:pt>
                <c:pt idx="3807">
                  <c:v>1.1866766876178464E-2</c:v>
                </c:pt>
                <c:pt idx="3808">
                  <c:v>1.1867129904415831E-2</c:v>
                </c:pt>
                <c:pt idx="3809">
                  <c:v>1.1867488052180771E-2</c:v>
                </c:pt>
                <c:pt idx="3810">
                  <c:v>1.1867841310808765E-2</c:v>
                </c:pt>
                <c:pt idx="3811">
                  <c:v>1.1868189671652674E-2</c:v>
                </c:pt>
                <c:pt idx="3812">
                  <c:v>1.1868533126036402E-2</c:v>
                </c:pt>
                <c:pt idx="3813">
                  <c:v>1.1868871665295436E-2</c:v>
                </c:pt>
                <c:pt idx="3814">
                  <c:v>1.1869205280776854E-2</c:v>
                </c:pt>
                <c:pt idx="3815">
                  <c:v>1.1869533963827728E-2</c:v>
                </c:pt>
                <c:pt idx="3816">
                  <c:v>1.1869857705754602E-2</c:v>
                </c:pt>
                <c:pt idx="3817">
                  <c:v>1.1870176497921927E-2</c:v>
                </c:pt>
                <c:pt idx="3818">
                  <c:v>1.1870490331653626E-2</c:v>
                </c:pt>
                <c:pt idx="3819">
                  <c:v>1.1870799198290989E-2</c:v>
                </c:pt>
                <c:pt idx="3820">
                  <c:v>1.1871103089175317E-2</c:v>
                </c:pt>
                <c:pt idx="3821">
                  <c:v>1.1871401995636325E-2</c:v>
                </c:pt>
                <c:pt idx="3822">
                  <c:v>1.1871695909009524E-2</c:v>
                </c:pt>
                <c:pt idx="3823">
                  <c:v>1.1871984820653594E-2</c:v>
                </c:pt>
                <c:pt idx="3824">
                  <c:v>1.1872268721875089E-2</c:v>
                </c:pt>
                <c:pt idx="3825">
                  <c:v>1.1872547604015325E-2</c:v>
                </c:pt>
                <c:pt idx="3826">
                  <c:v>1.1872821458450358E-2</c:v>
                </c:pt>
                <c:pt idx="3827">
                  <c:v>1.1873090276469381E-2</c:v>
                </c:pt>
                <c:pt idx="3828">
                  <c:v>1.1873354049425298E-2</c:v>
                </c:pt>
                <c:pt idx="3829">
                  <c:v>1.1873612768676796E-2</c:v>
                </c:pt>
                <c:pt idx="3830">
                  <c:v>1.1873866425530453E-2</c:v>
                </c:pt>
                <c:pt idx="3831">
                  <c:v>1.1874115011339175E-2</c:v>
                </c:pt>
                <c:pt idx="3832">
                  <c:v>1.1874358517444296E-2</c:v>
                </c:pt>
                <c:pt idx="3833">
                  <c:v>1.1874596935169762E-2</c:v>
                </c:pt>
                <c:pt idx="3834">
                  <c:v>1.1874830255862704E-2</c:v>
                </c:pt>
                <c:pt idx="3835">
                  <c:v>1.1875058470852871E-2</c:v>
                </c:pt>
                <c:pt idx="3836">
                  <c:v>1.1875281571493189E-2</c:v>
                </c:pt>
                <c:pt idx="3837">
                  <c:v>1.1875499549096035E-2</c:v>
                </c:pt>
                <c:pt idx="3838">
                  <c:v>1.1875712395014342E-2</c:v>
                </c:pt>
                <c:pt idx="3839">
                  <c:v>1.187592010060683E-2</c:v>
                </c:pt>
                <c:pt idx="3840">
                  <c:v>1.1876122657151137E-2</c:v>
                </c:pt>
                <c:pt idx="3841">
                  <c:v>1.1876320056046535E-2</c:v>
                </c:pt>
                <c:pt idx="3842">
                  <c:v>1.1876512288599629E-2</c:v>
                </c:pt>
                <c:pt idx="3843">
                  <c:v>1.1876699346145983E-2</c:v>
                </c:pt>
                <c:pt idx="3844">
                  <c:v>1.1876881220038542E-2</c:v>
                </c:pt>
                <c:pt idx="3845">
                  <c:v>1.1877057901601292E-2</c:v>
                </c:pt>
                <c:pt idx="3846">
                  <c:v>1.1877229382175605E-2</c:v>
                </c:pt>
                <c:pt idx="3847">
                  <c:v>1.1877395653097056E-2</c:v>
                </c:pt>
                <c:pt idx="3848">
                  <c:v>1.1877556705712805E-2</c:v>
                </c:pt>
                <c:pt idx="3849">
                  <c:v>1.187771253135844E-2</c:v>
                </c:pt>
                <c:pt idx="3850">
                  <c:v>1.1877863121340588E-2</c:v>
                </c:pt>
                <c:pt idx="3851">
                  <c:v>1.1878008467041169E-2</c:v>
                </c:pt>
                <c:pt idx="3852">
                  <c:v>1.1878148559778404E-2</c:v>
                </c:pt>
                <c:pt idx="3853">
                  <c:v>1.1878283390887886E-2</c:v>
                </c:pt>
                <c:pt idx="3854">
                  <c:v>1.1878412951687838E-2</c:v>
                </c:pt>
                <c:pt idx="3855">
                  <c:v>1.1878537233560194E-2</c:v>
                </c:pt>
                <c:pt idx="3856">
                  <c:v>1.187885773602239E-2</c:v>
                </c:pt>
                <c:pt idx="3857">
                  <c:v>1.1878785735492319E-2</c:v>
                </c:pt>
                <c:pt idx="3858">
                  <c:v>1.1878893369963688E-2</c:v>
                </c:pt>
                <c:pt idx="3859">
                  <c:v>1.1878995689604679E-2</c:v>
                </c:pt>
                <c:pt idx="3860">
                  <c:v>1.1879092685733537E-2</c:v>
                </c:pt>
                <c:pt idx="3861">
                  <c:v>1.1879184349703259E-2</c:v>
                </c:pt>
                <c:pt idx="3862">
                  <c:v>1.1879270672843672E-2</c:v>
                </c:pt>
                <c:pt idx="3863">
                  <c:v>1.1879351646484614E-2</c:v>
                </c:pt>
                <c:pt idx="3864">
                  <c:v>1.1879427261996464E-2</c:v>
                </c:pt>
                <c:pt idx="3865">
                  <c:v>1.1879497510651147E-2</c:v>
                </c:pt>
                <c:pt idx="3866">
                  <c:v>1.1879562383871171E-2</c:v>
                </c:pt>
                <c:pt idx="3867">
                  <c:v>1.1879621872911096E-2</c:v>
                </c:pt>
                <c:pt idx="3868">
                  <c:v>1.1879675969170269E-2</c:v>
                </c:pt>
                <c:pt idx="3869">
                  <c:v>1.1879724663949589E-2</c:v>
                </c:pt>
                <c:pt idx="3870">
                  <c:v>1.187976794860787E-2</c:v>
                </c:pt>
                <c:pt idx="3871">
                  <c:v>1.1879805814469183E-2</c:v>
                </c:pt>
                <c:pt idx="3872">
                  <c:v>1.1879838252886556E-2</c:v>
                </c:pt>
                <c:pt idx="3873">
                  <c:v>1.1879865255172484E-2</c:v>
                </c:pt>
                <c:pt idx="3874">
                  <c:v>1.1879886812685793E-2</c:v>
                </c:pt>
                <c:pt idx="3875">
                  <c:v>1.1879902916750567E-2</c:v>
                </c:pt>
                <c:pt idx="3876">
                  <c:v>1.1879913558714058E-2</c:v>
                </c:pt>
                <c:pt idx="3877">
                  <c:v>1.1879918729911941E-2</c:v>
                </c:pt>
                <c:pt idx="3878">
                  <c:v>1.1879918421668308E-2</c:v>
                </c:pt>
                <c:pt idx="3879">
                  <c:v>1.1879912625342003E-2</c:v>
                </c:pt>
                <c:pt idx="3880">
                  <c:v>1.1879901332257126E-2</c:v>
                </c:pt>
                <c:pt idx="3881">
                  <c:v>1.1879884533749364E-2</c:v>
                </c:pt>
                <c:pt idx="3882">
                  <c:v>1.187986222115441E-2</c:v>
                </c:pt>
                <c:pt idx="3883">
                  <c:v>1.1879834385836908E-2</c:v>
                </c:pt>
                <c:pt idx="3884">
                  <c:v>1.1879801019097814E-2</c:v>
                </c:pt>
                <c:pt idx="3885">
                  <c:v>1.1879762112284408E-2</c:v>
                </c:pt>
                <c:pt idx="3886">
                  <c:v>1.1879717656755558E-2</c:v>
                </c:pt>
                <c:pt idx="3887">
                  <c:v>1.1879667643818018E-2</c:v>
                </c:pt>
                <c:pt idx="3888">
                  <c:v>1.1879612064830665E-2</c:v>
                </c:pt>
                <c:pt idx="3889">
                  <c:v>1.1879550911111834E-2</c:v>
                </c:pt>
                <c:pt idx="3890">
                  <c:v>1.1879484174032002E-2</c:v>
                </c:pt>
                <c:pt idx="3891">
                  <c:v>1.1879411844892137E-2</c:v>
                </c:pt>
                <c:pt idx="3892">
                  <c:v>1.1879333915033752E-2</c:v>
                </c:pt>
                <c:pt idx="3893">
                  <c:v>1.1879250375827335E-2</c:v>
                </c:pt>
                <c:pt idx="3894">
                  <c:v>1.1879161218585451E-2</c:v>
                </c:pt>
                <c:pt idx="3895">
                  <c:v>1.1879066434638041E-2</c:v>
                </c:pt>
                <c:pt idx="3896">
                  <c:v>1.1878966015332433E-2</c:v>
                </c:pt>
                <c:pt idx="3897">
                  <c:v>1.1878859952010162E-2</c:v>
                </c:pt>
                <c:pt idx="3898">
                  <c:v>1.1878748236006979E-2</c:v>
                </c:pt>
                <c:pt idx="3899">
                  <c:v>1.1878630858652843E-2</c:v>
                </c:pt>
                <c:pt idx="3900">
                  <c:v>1.18785078112893E-2</c:v>
                </c:pt>
                <c:pt idx="3901">
                  <c:v>1.1878379085257901E-2</c:v>
                </c:pt>
                <c:pt idx="3902">
                  <c:v>1.1878244671900205E-2</c:v>
                </c:pt>
                <c:pt idx="3903">
                  <c:v>1.1878104562534608E-2</c:v>
                </c:pt>
                <c:pt idx="3904">
                  <c:v>1.187795874852004E-2</c:v>
                </c:pt>
                <c:pt idx="3905">
                  <c:v>1.1877807221163323E-2</c:v>
                </c:pt>
                <c:pt idx="3906">
                  <c:v>1.1877649971846571E-2</c:v>
                </c:pt>
                <c:pt idx="3907">
                  <c:v>1.1877486991870814E-2</c:v>
                </c:pt>
                <c:pt idx="3908">
                  <c:v>1.187749916258455E-2</c:v>
                </c:pt>
                <c:pt idx="3909">
                  <c:v>1.1877118411716325E-2</c:v>
                </c:pt>
                <c:pt idx="3910">
                  <c:v>1.1876937364749186E-2</c:v>
                </c:pt>
                <c:pt idx="3911">
                  <c:v>1.1876750551232615E-2</c:v>
                </c:pt>
                <c:pt idx="3912">
                  <c:v>1.1876557962525581E-2</c:v>
                </c:pt>
                <c:pt idx="3913">
                  <c:v>1.1876359589969684E-2</c:v>
                </c:pt>
                <c:pt idx="3914">
                  <c:v>1.187615542488336E-2</c:v>
                </c:pt>
                <c:pt idx="3915">
                  <c:v>1.1875945458608221E-2</c:v>
                </c:pt>
                <c:pt idx="3916">
                  <c:v>1.1875729682497458E-2</c:v>
                </c:pt>
                <c:pt idx="3917">
                  <c:v>1.1875508087863734E-2</c:v>
                </c:pt>
                <c:pt idx="3918">
                  <c:v>1.1875280666066043E-2</c:v>
                </c:pt>
                <c:pt idx="3919">
                  <c:v>1.1875047408434427E-2</c:v>
                </c:pt>
                <c:pt idx="3920">
                  <c:v>1.1874808306287347E-2</c:v>
                </c:pt>
                <c:pt idx="3921">
                  <c:v>1.1874563351001186E-2</c:v>
                </c:pt>
                <c:pt idx="3922">
                  <c:v>1.1874312533877045E-2</c:v>
                </c:pt>
                <c:pt idx="3923">
                  <c:v>1.1874055846279728E-2</c:v>
                </c:pt>
                <c:pt idx="3924">
                  <c:v>1.187379327953351E-2</c:v>
                </c:pt>
                <c:pt idx="3925">
                  <c:v>1.1873524824962661E-2</c:v>
                </c:pt>
                <c:pt idx="3926">
                  <c:v>1.1873250473932008E-2</c:v>
                </c:pt>
                <c:pt idx="3927">
                  <c:v>1.1872970217777416E-2</c:v>
                </c:pt>
                <c:pt idx="3928">
                  <c:v>1.1872684047788424E-2</c:v>
                </c:pt>
                <c:pt idx="3929">
                  <c:v>1.1872391955364619E-2</c:v>
                </c:pt>
                <c:pt idx="3930">
                  <c:v>1.1872093931818713E-2</c:v>
                </c:pt>
                <c:pt idx="3931">
                  <c:v>1.18717899684808E-2</c:v>
                </c:pt>
                <c:pt idx="3932">
                  <c:v>1.1871480056692561E-2</c:v>
                </c:pt>
                <c:pt idx="3933">
                  <c:v>1.1871164187795682E-2</c:v>
                </c:pt>
                <c:pt idx="3934">
                  <c:v>1.1870842353131858E-2</c:v>
                </c:pt>
                <c:pt idx="3935">
                  <c:v>1.1870514544025402E-2</c:v>
                </c:pt>
                <c:pt idx="3936">
                  <c:v>1.1870180751806434E-2</c:v>
                </c:pt>
                <c:pt idx="3937">
                  <c:v>1.1869840967845616E-2</c:v>
                </c:pt>
                <c:pt idx="3938">
                  <c:v>1.1869495183473071E-2</c:v>
                </c:pt>
                <c:pt idx="3939">
                  <c:v>1.1869143389978392E-2</c:v>
                </c:pt>
                <c:pt idx="3940">
                  <c:v>1.1868785578761209E-2</c:v>
                </c:pt>
                <c:pt idx="3941">
                  <c:v>1.1868421741122704E-2</c:v>
                </c:pt>
                <c:pt idx="3942">
                  <c:v>1.1868051868427772E-2</c:v>
                </c:pt>
                <c:pt idx="3943">
                  <c:v>1.1867675951977604E-2</c:v>
                </c:pt>
                <c:pt idx="3944">
                  <c:v>1.1867293983131308E-2</c:v>
                </c:pt>
                <c:pt idx="3945">
                  <c:v>1.1866905953230627E-2</c:v>
                </c:pt>
                <c:pt idx="3946">
                  <c:v>1.1866511853599932E-2</c:v>
                </c:pt>
                <c:pt idx="3947">
                  <c:v>1.1866111675592558E-2</c:v>
                </c:pt>
                <c:pt idx="3948">
                  <c:v>1.1865705410527092E-2</c:v>
                </c:pt>
                <c:pt idx="3949">
                  <c:v>1.1865293049751089E-2</c:v>
                </c:pt>
                <c:pt idx="3950">
                  <c:v>1.186487458460631E-2</c:v>
                </c:pt>
                <c:pt idx="3951">
                  <c:v>1.1864450006417155E-2</c:v>
                </c:pt>
                <c:pt idx="3952">
                  <c:v>1.1864019306536978E-2</c:v>
                </c:pt>
                <c:pt idx="3953">
                  <c:v>1.1863582476301766E-2</c:v>
                </c:pt>
                <c:pt idx="3954">
                  <c:v>1.1863139507030142E-2</c:v>
                </c:pt>
                <c:pt idx="3955">
                  <c:v>1.1862690390081266E-2</c:v>
                </c:pt>
                <c:pt idx="3956">
                  <c:v>1.186223511677956E-2</c:v>
                </c:pt>
                <c:pt idx="3957">
                  <c:v>1.1861773678472616E-2</c:v>
                </c:pt>
                <c:pt idx="3958">
                  <c:v>1.1861306066473277E-2</c:v>
                </c:pt>
                <c:pt idx="3959">
                  <c:v>1.1860832272169686E-2</c:v>
                </c:pt>
                <c:pt idx="3960">
                  <c:v>1.1860510368147456E-2</c:v>
                </c:pt>
                <c:pt idx="3961">
                  <c:v>1.1859796140264247E-2</c:v>
                </c:pt>
                <c:pt idx="3962">
                  <c:v>1.185930285935546E-2</c:v>
                </c:pt>
                <c:pt idx="3963">
                  <c:v>1.185880336020664E-2</c:v>
                </c:pt>
                <c:pt idx="3964">
                  <c:v>1.1858297634188577E-2</c:v>
                </c:pt>
                <c:pt idx="3965">
                  <c:v>1.185778567261995E-2</c:v>
                </c:pt>
                <c:pt idx="3966">
                  <c:v>1.1857267466836808E-2</c:v>
                </c:pt>
                <c:pt idx="3967">
                  <c:v>1.1856743008169423E-2</c:v>
                </c:pt>
                <c:pt idx="3968">
                  <c:v>1.1856212287994397E-2</c:v>
                </c:pt>
                <c:pt idx="3969">
                  <c:v>1.185567529759568E-2</c:v>
                </c:pt>
                <c:pt idx="3970">
                  <c:v>1.1855132028349884E-2</c:v>
                </c:pt>
                <c:pt idx="3971">
                  <c:v>1.1854582471569924E-2</c:v>
                </c:pt>
                <c:pt idx="3972">
                  <c:v>1.185402661862084E-2</c:v>
                </c:pt>
                <c:pt idx="3973">
                  <c:v>1.1853464460815564E-2</c:v>
                </c:pt>
              </c:numCache>
            </c:numRef>
          </c:yVal>
          <c:smooth val="1"/>
        </c:ser>
        <c:ser>
          <c:idx val="2"/>
          <c:order val="2"/>
          <c:tx>
            <c:v>EUR6M_EUX</c:v>
          </c:tx>
          <c:marker>
            <c:symbol val="dash"/>
            <c:size val="2"/>
          </c:marker>
          <c:xVal>
            <c:numRef>
              <c:f>SPR_ANALYSIS!$C$4:$C$3977</c:f>
              <c:numCache>
                <c:formatCode>d\-mmm\-yy</c:formatCode>
                <c:ptCount val="3974"/>
                <c:pt idx="0">
                  <c:v>42828</c:v>
                </c:pt>
                <c:pt idx="1">
                  <c:v>42829</c:v>
                </c:pt>
                <c:pt idx="2">
                  <c:v>42830</c:v>
                </c:pt>
                <c:pt idx="3">
                  <c:v>42831</c:v>
                </c:pt>
                <c:pt idx="4">
                  <c:v>42832</c:v>
                </c:pt>
                <c:pt idx="5">
                  <c:v>42835</c:v>
                </c:pt>
                <c:pt idx="6">
                  <c:v>42836</c:v>
                </c:pt>
                <c:pt idx="7">
                  <c:v>42837</c:v>
                </c:pt>
                <c:pt idx="8">
                  <c:v>42838</c:v>
                </c:pt>
                <c:pt idx="9">
                  <c:v>42843</c:v>
                </c:pt>
                <c:pt idx="10">
                  <c:v>42844</c:v>
                </c:pt>
                <c:pt idx="11">
                  <c:v>42845</c:v>
                </c:pt>
                <c:pt idx="12">
                  <c:v>42846</c:v>
                </c:pt>
                <c:pt idx="13">
                  <c:v>42849</c:v>
                </c:pt>
                <c:pt idx="14">
                  <c:v>42850</c:v>
                </c:pt>
                <c:pt idx="15">
                  <c:v>42851</c:v>
                </c:pt>
                <c:pt idx="16">
                  <c:v>42852</c:v>
                </c:pt>
                <c:pt idx="17">
                  <c:v>42853</c:v>
                </c:pt>
                <c:pt idx="18">
                  <c:v>42857</c:v>
                </c:pt>
                <c:pt idx="19">
                  <c:v>42858</c:v>
                </c:pt>
                <c:pt idx="20">
                  <c:v>42859</c:v>
                </c:pt>
                <c:pt idx="21">
                  <c:v>42860</c:v>
                </c:pt>
                <c:pt idx="22">
                  <c:v>42863</c:v>
                </c:pt>
                <c:pt idx="23">
                  <c:v>42864</c:v>
                </c:pt>
                <c:pt idx="24">
                  <c:v>42865</c:v>
                </c:pt>
                <c:pt idx="25">
                  <c:v>42866</c:v>
                </c:pt>
                <c:pt idx="26">
                  <c:v>42867</c:v>
                </c:pt>
                <c:pt idx="27">
                  <c:v>42870</c:v>
                </c:pt>
                <c:pt idx="28">
                  <c:v>42871</c:v>
                </c:pt>
                <c:pt idx="29">
                  <c:v>42872</c:v>
                </c:pt>
                <c:pt idx="30">
                  <c:v>42873</c:v>
                </c:pt>
                <c:pt idx="31">
                  <c:v>42874</c:v>
                </c:pt>
                <c:pt idx="32">
                  <c:v>42877</c:v>
                </c:pt>
                <c:pt idx="33">
                  <c:v>42878</c:v>
                </c:pt>
                <c:pt idx="34">
                  <c:v>42879</c:v>
                </c:pt>
                <c:pt idx="35">
                  <c:v>42880</c:v>
                </c:pt>
                <c:pt idx="36">
                  <c:v>42881</c:v>
                </c:pt>
                <c:pt idx="37">
                  <c:v>42884</c:v>
                </c:pt>
                <c:pt idx="38">
                  <c:v>42885</c:v>
                </c:pt>
                <c:pt idx="39">
                  <c:v>42886</c:v>
                </c:pt>
                <c:pt idx="40">
                  <c:v>42887</c:v>
                </c:pt>
                <c:pt idx="41">
                  <c:v>42888</c:v>
                </c:pt>
                <c:pt idx="42">
                  <c:v>42891</c:v>
                </c:pt>
                <c:pt idx="43">
                  <c:v>42892</c:v>
                </c:pt>
                <c:pt idx="44">
                  <c:v>42893</c:v>
                </c:pt>
                <c:pt idx="45">
                  <c:v>42894</c:v>
                </c:pt>
                <c:pt idx="46">
                  <c:v>42895</c:v>
                </c:pt>
                <c:pt idx="47">
                  <c:v>42898</c:v>
                </c:pt>
                <c:pt idx="48">
                  <c:v>42899</c:v>
                </c:pt>
                <c:pt idx="49">
                  <c:v>42900</c:v>
                </c:pt>
                <c:pt idx="50">
                  <c:v>42901</c:v>
                </c:pt>
                <c:pt idx="51">
                  <c:v>42902</c:v>
                </c:pt>
                <c:pt idx="52">
                  <c:v>42905</c:v>
                </c:pt>
                <c:pt idx="53">
                  <c:v>42906</c:v>
                </c:pt>
                <c:pt idx="54">
                  <c:v>42907</c:v>
                </c:pt>
                <c:pt idx="55">
                  <c:v>42908</c:v>
                </c:pt>
                <c:pt idx="56">
                  <c:v>42909</c:v>
                </c:pt>
                <c:pt idx="57">
                  <c:v>42912</c:v>
                </c:pt>
                <c:pt idx="58">
                  <c:v>42913</c:v>
                </c:pt>
                <c:pt idx="59">
                  <c:v>42914</c:v>
                </c:pt>
                <c:pt idx="60">
                  <c:v>42915</c:v>
                </c:pt>
                <c:pt idx="61">
                  <c:v>42916</c:v>
                </c:pt>
                <c:pt idx="62">
                  <c:v>42919</c:v>
                </c:pt>
                <c:pt idx="63">
                  <c:v>42920</c:v>
                </c:pt>
                <c:pt idx="64">
                  <c:v>42921</c:v>
                </c:pt>
                <c:pt idx="65">
                  <c:v>42922</c:v>
                </c:pt>
                <c:pt idx="66">
                  <c:v>42923</c:v>
                </c:pt>
                <c:pt idx="67">
                  <c:v>42926</c:v>
                </c:pt>
                <c:pt idx="68">
                  <c:v>42927</c:v>
                </c:pt>
                <c:pt idx="69">
                  <c:v>42928</c:v>
                </c:pt>
                <c:pt idx="70">
                  <c:v>42929</c:v>
                </c:pt>
                <c:pt idx="71">
                  <c:v>42930</c:v>
                </c:pt>
                <c:pt idx="72">
                  <c:v>42933</c:v>
                </c:pt>
                <c:pt idx="73">
                  <c:v>42934</c:v>
                </c:pt>
                <c:pt idx="74">
                  <c:v>42935</c:v>
                </c:pt>
                <c:pt idx="75">
                  <c:v>42936</c:v>
                </c:pt>
                <c:pt idx="76">
                  <c:v>42937</c:v>
                </c:pt>
                <c:pt idx="77">
                  <c:v>42940</c:v>
                </c:pt>
                <c:pt idx="78">
                  <c:v>42941</c:v>
                </c:pt>
                <c:pt idx="79">
                  <c:v>42942</c:v>
                </c:pt>
                <c:pt idx="80">
                  <c:v>42943</c:v>
                </c:pt>
                <c:pt idx="81">
                  <c:v>42944</c:v>
                </c:pt>
                <c:pt idx="82">
                  <c:v>42947</c:v>
                </c:pt>
                <c:pt idx="83">
                  <c:v>42948</c:v>
                </c:pt>
                <c:pt idx="84">
                  <c:v>42949</c:v>
                </c:pt>
                <c:pt idx="85">
                  <c:v>42950</c:v>
                </c:pt>
                <c:pt idx="86">
                  <c:v>42951</c:v>
                </c:pt>
                <c:pt idx="87">
                  <c:v>42954</c:v>
                </c:pt>
                <c:pt idx="88">
                  <c:v>42955</c:v>
                </c:pt>
                <c:pt idx="89">
                  <c:v>42956</c:v>
                </c:pt>
                <c:pt idx="90">
                  <c:v>42957</c:v>
                </c:pt>
                <c:pt idx="91">
                  <c:v>42958</c:v>
                </c:pt>
                <c:pt idx="92">
                  <c:v>42961</c:v>
                </c:pt>
                <c:pt idx="93">
                  <c:v>42962</c:v>
                </c:pt>
                <c:pt idx="94">
                  <c:v>42963</c:v>
                </c:pt>
                <c:pt idx="95">
                  <c:v>42964</c:v>
                </c:pt>
                <c:pt idx="96">
                  <c:v>42965</c:v>
                </c:pt>
                <c:pt idx="97">
                  <c:v>42968</c:v>
                </c:pt>
                <c:pt idx="98">
                  <c:v>42969</c:v>
                </c:pt>
                <c:pt idx="99">
                  <c:v>42970</c:v>
                </c:pt>
                <c:pt idx="100">
                  <c:v>42971</c:v>
                </c:pt>
                <c:pt idx="101">
                  <c:v>42972</c:v>
                </c:pt>
                <c:pt idx="102">
                  <c:v>42975</c:v>
                </c:pt>
                <c:pt idx="103">
                  <c:v>42976</c:v>
                </c:pt>
                <c:pt idx="104">
                  <c:v>42977</c:v>
                </c:pt>
                <c:pt idx="105">
                  <c:v>42978</c:v>
                </c:pt>
                <c:pt idx="106">
                  <c:v>42979</c:v>
                </c:pt>
                <c:pt idx="107">
                  <c:v>42982</c:v>
                </c:pt>
                <c:pt idx="108">
                  <c:v>42983</c:v>
                </c:pt>
                <c:pt idx="109">
                  <c:v>42984</c:v>
                </c:pt>
                <c:pt idx="110">
                  <c:v>42985</c:v>
                </c:pt>
                <c:pt idx="111">
                  <c:v>42986</c:v>
                </c:pt>
                <c:pt idx="112">
                  <c:v>42989</c:v>
                </c:pt>
                <c:pt idx="113">
                  <c:v>42990</c:v>
                </c:pt>
                <c:pt idx="114">
                  <c:v>42991</c:v>
                </c:pt>
                <c:pt idx="115">
                  <c:v>42992</c:v>
                </c:pt>
                <c:pt idx="116">
                  <c:v>42993</c:v>
                </c:pt>
                <c:pt idx="117">
                  <c:v>42996</c:v>
                </c:pt>
                <c:pt idx="118">
                  <c:v>42997</c:v>
                </c:pt>
                <c:pt idx="119">
                  <c:v>42998</c:v>
                </c:pt>
                <c:pt idx="120">
                  <c:v>42999</c:v>
                </c:pt>
                <c:pt idx="121">
                  <c:v>43000</c:v>
                </c:pt>
                <c:pt idx="122">
                  <c:v>43003</c:v>
                </c:pt>
                <c:pt idx="123">
                  <c:v>43004</c:v>
                </c:pt>
                <c:pt idx="124">
                  <c:v>43005</c:v>
                </c:pt>
                <c:pt idx="125">
                  <c:v>43006</c:v>
                </c:pt>
                <c:pt idx="126">
                  <c:v>43007</c:v>
                </c:pt>
                <c:pt idx="127">
                  <c:v>43010</c:v>
                </c:pt>
                <c:pt idx="128">
                  <c:v>43011</c:v>
                </c:pt>
                <c:pt idx="129">
                  <c:v>43012</c:v>
                </c:pt>
                <c:pt idx="130">
                  <c:v>43013</c:v>
                </c:pt>
                <c:pt idx="131">
                  <c:v>43014</c:v>
                </c:pt>
                <c:pt idx="132">
                  <c:v>43017</c:v>
                </c:pt>
                <c:pt idx="133">
                  <c:v>43018</c:v>
                </c:pt>
                <c:pt idx="134">
                  <c:v>43019</c:v>
                </c:pt>
                <c:pt idx="135">
                  <c:v>43020</c:v>
                </c:pt>
                <c:pt idx="136">
                  <c:v>43021</c:v>
                </c:pt>
                <c:pt idx="137">
                  <c:v>43024</c:v>
                </c:pt>
                <c:pt idx="138">
                  <c:v>43025</c:v>
                </c:pt>
                <c:pt idx="139">
                  <c:v>43026</c:v>
                </c:pt>
                <c:pt idx="140">
                  <c:v>43027</c:v>
                </c:pt>
                <c:pt idx="141">
                  <c:v>43028</c:v>
                </c:pt>
                <c:pt idx="142">
                  <c:v>43031</c:v>
                </c:pt>
                <c:pt idx="143">
                  <c:v>43032</c:v>
                </c:pt>
                <c:pt idx="144">
                  <c:v>43033</c:v>
                </c:pt>
                <c:pt idx="145">
                  <c:v>43034</c:v>
                </c:pt>
                <c:pt idx="146">
                  <c:v>43035</c:v>
                </c:pt>
                <c:pt idx="147">
                  <c:v>43038</c:v>
                </c:pt>
                <c:pt idx="148">
                  <c:v>43039</c:v>
                </c:pt>
                <c:pt idx="149">
                  <c:v>43040</c:v>
                </c:pt>
                <c:pt idx="150">
                  <c:v>43041</c:v>
                </c:pt>
                <c:pt idx="151">
                  <c:v>43042</c:v>
                </c:pt>
                <c:pt idx="152">
                  <c:v>43045</c:v>
                </c:pt>
                <c:pt idx="153">
                  <c:v>43046</c:v>
                </c:pt>
                <c:pt idx="154">
                  <c:v>43047</c:v>
                </c:pt>
                <c:pt idx="155">
                  <c:v>43048</c:v>
                </c:pt>
                <c:pt idx="156">
                  <c:v>43049</c:v>
                </c:pt>
                <c:pt idx="157">
                  <c:v>43052</c:v>
                </c:pt>
                <c:pt idx="158">
                  <c:v>43053</c:v>
                </c:pt>
                <c:pt idx="159">
                  <c:v>43054</c:v>
                </c:pt>
                <c:pt idx="160">
                  <c:v>43055</c:v>
                </c:pt>
                <c:pt idx="161">
                  <c:v>43056</c:v>
                </c:pt>
                <c:pt idx="162">
                  <c:v>43059</c:v>
                </c:pt>
                <c:pt idx="163">
                  <c:v>43060</c:v>
                </c:pt>
                <c:pt idx="164">
                  <c:v>43061</c:v>
                </c:pt>
                <c:pt idx="165">
                  <c:v>43062</c:v>
                </c:pt>
                <c:pt idx="166">
                  <c:v>43063</c:v>
                </c:pt>
                <c:pt idx="167">
                  <c:v>43066</c:v>
                </c:pt>
                <c:pt idx="168">
                  <c:v>43067</c:v>
                </c:pt>
                <c:pt idx="169">
                  <c:v>43068</c:v>
                </c:pt>
                <c:pt idx="170">
                  <c:v>43069</c:v>
                </c:pt>
                <c:pt idx="171">
                  <c:v>43070</c:v>
                </c:pt>
                <c:pt idx="172">
                  <c:v>43073</c:v>
                </c:pt>
                <c:pt idx="173">
                  <c:v>43074</c:v>
                </c:pt>
                <c:pt idx="174">
                  <c:v>43075</c:v>
                </c:pt>
                <c:pt idx="175">
                  <c:v>43076</c:v>
                </c:pt>
                <c:pt idx="176">
                  <c:v>43077</c:v>
                </c:pt>
                <c:pt idx="177">
                  <c:v>43080</c:v>
                </c:pt>
                <c:pt idx="178">
                  <c:v>43081</c:v>
                </c:pt>
                <c:pt idx="179">
                  <c:v>43082</c:v>
                </c:pt>
                <c:pt idx="180">
                  <c:v>43083</c:v>
                </c:pt>
                <c:pt idx="181">
                  <c:v>43084</c:v>
                </c:pt>
                <c:pt idx="182">
                  <c:v>43087</c:v>
                </c:pt>
                <c:pt idx="183">
                  <c:v>43088</c:v>
                </c:pt>
                <c:pt idx="184">
                  <c:v>43089</c:v>
                </c:pt>
                <c:pt idx="185">
                  <c:v>43090</c:v>
                </c:pt>
                <c:pt idx="186">
                  <c:v>43091</c:v>
                </c:pt>
                <c:pt idx="187">
                  <c:v>43096</c:v>
                </c:pt>
                <c:pt idx="188">
                  <c:v>43097</c:v>
                </c:pt>
                <c:pt idx="189">
                  <c:v>43098</c:v>
                </c:pt>
                <c:pt idx="190">
                  <c:v>43102</c:v>
                </c:pt>
                <c:pt idx="191">
                  <c:v>43103</c:v>
                </c:pt>
                <c:pt idx="192">
                  <c:v>43104</c:v>
                </c:pt>
                <c:pt idx="193">
                  <c:v>43105</c:v>
                </c:pt>
                <c:pt idx="194">
                  <c:v>43108</c:v>
                </c:pt>
                <c:pt idx="195">
                  <c:v>43109</c:v>
                </c:pt>
                <c:pt idx="196">
                  <c:v>43110</c:v>
                </c:pt>
                <c:pt idx="197">
                  <c:v>43111</c:v>
                </c:pt>
                <c:pt idx="198">
                  <c:v>43112</c:v>
                </c:pt>
                <c:pt idx="199">
                  <c:v>43115</c:v>
                </c:pt>
                <c:pt idx="200">
                  <c:v>43116</c:v>
                </c:pt>
                <c:pt idx="201">
                  <c:v>43117</c:v>
                </c:pt>
                <c:pt idx="202">
                  <c:v>43118</c:v>
                </c:pt>
                <c:pt idx="203">
                  <c:v>43119</c:v>
                </c:pt>
                <c:pt idx="204">
                  <c:v>43122</c:v>
                </c:pt>
                <c:pt idx="205">
                  <c:v>43123</c:v>
                </c:pt>
                <c:pt idx="206">
                  <c:v>43124</c:v>
                </c:pt>
                <c:pt idx="207">
                  <c:v>43125</c:v>
                </c:pt>
                <c:pt idx="208">
                  <c:v>43126</c:v>
                </c:pt>
                <c:pt idx="209">
                  <c:v>43129</c:v>
                </c:pt>
                <c:pt idx="210">
                  <c:v>43130</c:v>
                </c:pt>
                <c:pt idx="211">
                  <c:v>43131</c:v>
                </c:pt>
                <c:pt idx="212">
                  <c:v>43132</c:v>
                </c:pt>
                <c:pt idx="213">
                  <c:v>43133</c:v>
                </c:pt>
                <c:pt idx="214">
                  <c:v>43136</c:v>
                </c:pt>
                <c:pt idx="215">
                  <c:v>43137</c:v>
                </c:pt>
                <c:pt idx="216">
                  <c:v>43138</c:v>
                </c:pt>
                <c:pt idx="217">
                  <c:v>43139</c:v>
                </c:pt>
                <c:pt idx="218">
                  <c:v>43140</c:v>
                </c:pt>
                <c:pt idx="219">
                  <c:v>43143</c:v>
                </c:pt>
                <c:pt idx="220">
                  <c:v>43144</c:v>
                </c:pt>
                <c:pt idx="221">
                  <c:v>43145</c:v>
                </c:pt>
                <c:pt idx="222">
                  <c:v>43146</c:v>
                </c:pt>
                <c:pt idx="223">
                  <c:v>43147</c:v>
                </c:pt>
                <c:pt idx="224">
                  <c:v>43150</c:v>
                </c:pt>
                <c:pt idx="225">
                  <c:v>43151</c:v>
                </c:pt>
                <c:pt idx="226">
                  <c:v>43152</c:v>
                </c:pt>
                <c:pt idx="227">
                  <c:v>43153</c:v>
                </c:pt>
                <c:pt idx="228">
                  <c:v>43154</c:v>
                </c:pt>
                <c:pt idx="229">
                  <c:v>43157</c:v>
                </c:pt>
                <c:pt idx="230">
                  <c:v>43158</c:v>
                </c:pt>
                <c:pt idx="231">
                  <c:v>43159</c:v>
                </c:pt>
                <c:pt idx="232">
                  <c:v>43160</c:v>
                </c:pt>
                <c:pt idx="233">
                  <c:v>43161</c:v>
                </c:pt>
                <c:pt idx="234">
                  <c:v>43164</c:v>
                </c:pt>
                <c:pt idx="235">
                  <c:v>43165</c:v>
                </c:pt>
                <c:pt idx="236">
                  <c:v>43166</c:v>
                </c:pt>
                <c:pt idx="237">
                  <c:v>43167</c:v>
                </c:pt>
                <c:pt idx="238">
                  <c:v>43168</c:v>
                </c:pt>
                <c:pt idx="239">
                  <c:v>43171</c:v>
                </c:pt>
                <c:pt idx="240">
                  <c:v>43172</c:v>
                </c:pt>
                <c:pt idx="241">
                  <c:v>43173</c:v>
                </c:pt>
                <c:pt idx="242">
                  <c:v>43174</c:v>
                </c:pt>
                <c:pt idx="243">
                  <c:v>43175</c:v>
                </c:pt>
                <c:pt idx="244">
                  <c:v>43178</c:v>
                </c:pt>
                <c:pt idx="245">
                  <c:v>43179</c:v>
                </c:pt>
                <c:pt idx="246">
                  <c:v>43180</c:v>
                </c:pt>
                <c:pt idx="247">
                  <c:v>43181</c:v>
                </c:pt>
                <c:pt idx="248">
                  <c:v>43182</c:v>
                </c:pt>
                <c:pt idx="249">
                  <c:v>43185</c:v>
                </c:pt>
                <c:pt idx="250">
                  <c:v>43186</c:v>
                </c:pt>
                <c:pt idx="251">
                  <c:v>43187</c:v>
                </c:pt>
                <c:pt idx="252">
                  <c:v>43188</c:v>
                </c:pt>
                <c:pt idx="253">
                  <c:v>43193</c:v>
                </c:pt>
                <c:pt idx="254">
                  <c:v>43194</c:v>
                </c:pt>
                <c:pt idx="255">
                  <c:v>43195</c:v>
                </c:pt>
                <c:pt idx="256">
                  <c:v>43196</c:v>
                </c:pt>
                <c:pt idx="257">
                  <c:v>43199</c:v>
                </c:pt>
                <c:pt idx="258">
                  <c:v>43200</c:v>
                </c:pt>
                <c:pt idx="259">
                  <c:v>43201</c:v>
                </c:pt>
                <c:pt idx="260">
                  <c:v>43202</c:v>
                </c:pt>
                <c:pt idx="261">
                  <c:v>43203</c:v>
                </c:pt>
                <c:pt idx="262">
                  <c:v>43206</c:v>
                </c:pt>
                <c:pt idx="263">
                  <c:v>43207</c:v>
                </c:pt>
                <c:pt idx="264">
                  <c:v>43208</c:v>
                </c:pt>
                <c:pt idx="265">
                  <c:v>43209</c:v>
                </c:pt>
                <c:pt idx="266">
                  <c:v>43210</c:v>
                </c:pt>
                <c:pt idx="267">
                  <c:v>43213</c:v>
                </c:pt>
                <c:pt idx="268">
                  <c:v>43214</c:v>
                </c:pt>
                <c:pt idx="269">
                  <c:v>43215</c:v>
                </c:pt>
                <c:pt idx="270">
                  <c:v>43216</c:v>
                </c:pt>
                <c:pt idx="271">
                  <c:v>43217</c:v>
                </c:pt>
                <c:pt idx="272">
                  <c:v>43220</c:v>
                </c:pt>
                <c:pt idx="273">
                  <c:v>43222</c:v>
                </c:pt>
                <c:pt idx="274">
                  <c:v>43223</c:v>
                </c:pt>
                <c:pt idx="275">
                  <c:v>43224</c:v>
                </c:pt>
                <c:pt idx="276">
                  <c:v>43227</c:v>
                </c:pt>
                <c:pt idx="277">
                  <c:v>43228</c:v>
                </c:pt>
                <c:pt idx="278">
                  <c:v>43229</c:v>
                </c:pt>
                <c:pt idx="279">
                  <c:v>43230</c:v>
                </c:pt>
                <c:pt idx="280">
                  <c:v>43231</c:v>
                </c:pt>
                <c:pt idx="281">
                  <c:v>43234</c:v>
                </c:pt>
                <c:pt idx="282">
                  <c:v>43235</c:v>
                </c:pt>
                <c:pt idx="283">
                  <c:v>43236</c:v>
                </c:pt>
                <c:pt idx="284">
                  <c:v>43237</c:v>
                </c:pt>
                <c:pt idx="285">
                  <c:v>43238</c:v>
                </c:pt>
                <c:pt idx="286">
                  <c:v>43241</c:v>
                </c:pt>
                <c:pt idx="287">
                  <c:v>43242</c:v>
                </c:pt>
                <c:pt idx="288">
                  <c:v>43243</c:v>
                </c:pt>
                <c:pt idx="289">
                  <c:v>43244</c:v>
                </c:pt>
                <c:pt idx="290">
                  <c:v>43245</c:v>
                </c:pt>
                <c:pt idx="291">
                  <c:v>43248</c:v>
                </c:pt>
                <c:pt idx="292">
                  <c:v>43249</c:v>
                </c:pt>
                <c:pt idx="293">
                  <c:v>43250</c:v>
                </c:pt>
                <c:pt idx="294">
                  <c:v>43251</c:v>
                </c:pt>
                <c:pt idx="295">
                  <c:v>43252</c:v>
                </c:pt>
                <c:pt idx="296">
                  <c:v>43255</c:v>
                </c:pt>
                <c:pt idx="297">
                  <c:v>43256</c:v>
                </c:pt>
                <c:pt idx="298">
                  <c:v>43257</c:v>
                </c:pt>
                <c:pt idx="299">
                  <c:v>43258</c:v>
                </c:pt>
                <c:pt idx="300">
                  <c:v>43259</c:v>
                </c:pt>
                <c:pt idx="301">
                  <c:v>43262</c:v>
                </c:pt>
                <c:pt idx="302">
                  <c:v>43263</c:v>
                </c:pt>
                <c:pt idx="303">
                  <c:v>43264</c:v>
                </c:pt>
                <c:pt idx="304">
                  <c:v>43265</c:v>
                </c:pt>
                <c:pt idx="305">
                  <c:v>43266</c:v>
                </c:pt>
                <c:pt idx="306">
                  <c:v>43269</c:v>
                </c:pt>
                <c:pt idx="307">
                  <c:v>43270</c:v>
                </c:pt>
                <c:pt idx="308">
                  <c:v>43271</c:v>
                </c:pt>
                <c:pt idx="309">
                  <c:v>43272</c:v>
                </c:pt>
                <c:pt idx="310">
                  <c:v>43273</c:v>
                </c:pt>
                <c:pt idx="311">
                  <c:v>43276</c:v>
                </c:pt>
                <c:pt idx="312">
                  <c:v>43277</c:v>
                </c:pt>
                <c:pt idx="313">
                  <c:v>43278</c:v>
                </c:pt>
                <c:pt idx="314">
                  <c:v>43279</c:v>
                </c:pt>
                <c:pt idx="315">
                  <c:v>43280</c:v>
                </c:pt>
                <c:pt idx="316">
                  <c:v>43283</c:v>
                </c:pt>
                <c:pt idx="317">
                  <c:v>43284</c:v>
                </c:pt>
                <c:pt idx="318">
                  <c:v>43285</c:v>
                </c:pt>
                <c:pt idx="319">
                  <c:v>43286</c:v>
                </c:pt>
                <c:pt idx="320">
                  <c:v>43287</c:v>
                </c:pt>
                <c:pt idx="321">
                  <c:v>43290</c:v>
                </c:pt>
                <c:pt idx="322">
                  <c:v>43291</c:v>
                </c:pt>
                <c:pt idx="323">
                  <c:v>43292</c:v>
                </c:pt>
                <c:pt idx="324">
                  <c:v>43293</c:v>
                </c:pt>
                <c:pt idx="325">
                  <c:v>43294</c:v>
                </c:pt>
                <c:pt idx="326">
                  <c:v>43297</c:v>
                </c:pt>
                <c:pt idx="327">
                  <c:v>43298</c:v>
                </c:pt>
                <c:pt idx="328">
                  <c:v>43299</c:v>
                </c:pt>
                <c:pt idx="329">
                  <c:v>43300</c:v>
                </c:pt>
                <c:pt idx="330">
                  <c:v>43301</c:v>
                </c:pt>
                <c:pt idx="331">
                  <c:v>43304</c:v>
                </c:pt>
                <c:pt idx="332">
                  <c:v>43305</c:v>
                </c:pt>
                <c:pt idx="333">
                  <c:v>43306</c:v>
                </c:pt>
                <c:pt idx="334">
                  <c:v>43307</c:v>
                </c:pt>
                <c:pt idx="335">
                  <c:v>43308</c:v>
                </c:pt>
                <c:pt idx="336">
                  <c:v>43311</c:v>
                </c:pt>
                <c:pt idx="337">
                  <c:v>43312</c:v>
                </c:pt>
                <c:pt idx="338">
                  <c:v>43313</c:v>
                </c:pt>
                <c:pt idx="339">
                  <c:v>43314</c:v>
                </c:pt>
                <c:pt idx="340">
                  <c:v>43315</c:v>
                </c:pt>
                <c:pt idx="341">
                  <c:v>43318</c:v>
                </c:pt>
                <c:pt idx="342">
                  <c:v>43319</c:v>
                </c:pt>
                <c:pt idx="343">
                  <c:v>43320</c:v>
                </c:pt>
                <c:pt idx="344">
                  <c:v>43321</c:v>
                </c:pt>
                <c:pt idx="345">
                  <c:v>43322</c:v>
                </c:pt>
                <c:pt idx="346">
                  <c:v>43325</c:v>
                </c:pt>
                <c:pt idx="347">
                  <c:v>43326</c:v>
                </c:pt>
                <c:pt idx="348">
                  <c:v>43327</c:v>
                </c:pt>
                <c:pt idx="349">
                  <c:v>43328</c:v>
                </c:pt>
                <c:pt idx="350">
                  <c:v>43329</c:v>
                </c:pt>
                <c:pt idx="351">
                  <c:v>43332</c:v>
                </c:pt>
                <c:pt idx="352">
                  <c:v>43333</c:v>
                </c:pt>
                <c:pt idx="353">
                  <c:v>43334</c:v>
                </c:pt>
                <c:pt idx="354">
                  <c:v>43335</c:v>
                </c:pt>
                <c:pt idx="355">
                  <c:v>43336</c:v>
                </c:pt>
                <c:pt idx="356">
                  <c:v>43339</c:v>
                </c:pt>
                <c:pt idx="357">
                  <c:v>43340</c:v>
                </c:pt>
                <c:pt idx="358">
                  <c:v>43341</c:v>
                </c:pt>
                <c:pt idx="359">
                  <c:v>43342</c:v>
                </c:pt>
                <c:pt idx="360">
                  <c:v>43343</c:v>
                </c:pt>
                <c:pt idx="361">
                  <c:v>43346</c:v>
                </c:pt>
                <c:pt idx="362">
                  <c:v>43347</c:v>
                </c:pt>
                <c:pt idx="363">
                  <c:v>43348</c:v>
                </c:pt>
                <c:pt idx="364">
                  <c:v>43349</c:v>
                </c:pt>
                <c:pt idx="365">
                  <c:v>43350</c:v>
                </c:pt>
                <c:pt idx="366">
                  <c:v>43353</c:v>
                </c:pt>
                <c:pt idx="367">
                  <c:v>43354</c:v>
                </c:pt>
                <c:pt idx="368">
                  <c:v>43355</c:v>
                </c:pt>
                <c:pt idx="369">
                  <c:v>43356</c:v>
                </c:pt>
                <c:pt idx="370">
                  <c:v>43357</c:v>
                </c:pt>
                <c:pt idx="371">
                  <c:v>43360</c:v>
                </c:pt>
                <c:pt idx="372">
                  <c:v>43361</c:v>
                </c:pt>
                <c:pt idx="373">
                  <c:v>43362</c:v>
                </c:pt>
                <c:pt idx="374">
                  <c:v>43363</c:v>
                </c:pt>
                <c:pt idx="375">
                  <c:v>43364</c:v>
                </c:pt>
                <c:pt idx="376">
                  <c:v>43367</c:v>
                </c:pt>
                <c:pt idx="377">
                  <c:v>43368</c:v>
                </c:pt>
                <c:pt idx="378">
                  <c:v>43369</c:v>
                </c:pt>
                <c:pt idx="379">
                  <c:v>43370</c:v>
                </c:pt>
                <c:pt idx="380">
                  <c:v>43371</c:v>
                </c:pt>
                <c:pt idx="381">
                  <c:v>43374</c:v>
                </c:pt>
                <c:pt idx="382">
                  <c:v>43375</c:v>
                </c:pt>
                <c:pt idx="383">
                  <c:v>43376</c:v>
                </c:pt>
                <c:pt idx="384">
                  <c:v>43377</c:v>
                </c:pt>
                <c:pt idx="385">
                  <c:v>43378</c:v>
                </c:pt>
                <c:pt idx="386">
                  <c:v>43381</c:v>
                </c:pt>
                <c:pt idx="387">
                  <c:v>43382</c:v>
                </c:pt>
                <c:pt idx="388">
                  <c:v>43383</c:v>
                </c:pt>
                <c:pt idx="389">
                  <c:v>43384</c:v>
                </c:pt>
                <c:pt idx="390">
                  <c:v>43385</c:v>
                </c:pt>
                <c:pt idx="391">
                  <c:v>43388</c:v>
                </c:pt>
                <c:pt idx="392">
                  <c:v>43389</c:v>
                </c:pt>
                <c:pt idx="393">
                  <c:v>43390</c:v>
                </c:pt>
                <c:pt idx="394">
                  <c:v>43391</c:v>
                </c:pt>
                <c:pt idx="395">
                  <c:v>43392</c:v>
                </c:pt>
                <c:pt idx="396">
                  <c:v>43395</c:v>
                </c:pt>
                <c:pt idx="397">
                  <c:v>43396</c:v>
                </c:pt>
                <c:pt idx="398">
                  <c:v>43397</c:v>
                </c:pt>
                <c:pt idx="399">
                  <c:v>43398</c:v>
                </c:pt>
                <c:pt idx="400">
                  <c:v>43399</c:v>
                </c:pt>
                <c:pt idx="401">
                  <c:v>43402</c:v>
                </c:pt>
                <c:pt idx="402">
                  <c:v>43403</c:v>
                </c:pt>
                <c:pt idx="403">
                  <c:v>43404</c:v>
                </c:pt>
                <c:pt idx="404">
                  <c:v>43405</c:v>
                </c:pt>
                <c:pt idx="405">
                  <c:v>43406</c:v>
                </c:pt>
                <c:pt idx="406">
                  <c:v>43409</c:v>
                </c:pt>
                <c:pt idx="407">
                  <c:v>43410</c:v>
                </c:pt>
                <c:pt idx="408">
                  <c:v>43411</c:v>
                </c:pt>
                <c:pt idx="409">
                  <c:v>43412</c:v>
                </c:pt>
                <c:pt idx="410">
                  <c:v>43413</c:v>
                </c:pt>
                <c:pt idx="411">
                  <c:v>43416</c:v>
                </c:pt>
                <c:pt idx="412">
                  <c:v>43417</c:v>
                </c:pt>
                <c:pt idx="413">
                  <c:v>43418</c:v>
                </c:pt>
                <c:pt idx="414">
                  <c:v>43419</c:v>
                </c:pt>
                <c:pt idx="415">
                  <c:v>43420</c:v>
                </c:pt>
                <c:pt idx="416">
                  <c:v>43423</c:v>
                </c:pt>
                <c:pt idx="417">
                  <c:v>43424</c:v>
                </c:pt>
                <c:pt idx="418">
                  <c:v>43425</c:v>
                </c:pt>
                <c:pt idx="419">
                  <c:v>43426</c:v>
                </c:pt>
                <c:pt idx="420">
                  <c:v>43427</c:v>
                </c:pt>
                <c:pt idx="421">
                  <c:v>43430</c:v>
                </c:pt>
                <c:pt idx="422">
                  <c:v>43431</c:v>
                </c:pt>
                <c:pt idx="423">
                  <c:v>43432</c:v>
                </c:pt>
                <c:pt idx="424">
                  <c:v>43433</c:v>
                </c:pt>
                <c:pt idx="425">
                  <c:v>43434</c:v>
                </c:pt>
                <c:pt idx="426">
                  <c:v>43437</c:v>
                </c:pt>
                <c:pt idx="427">
                  <c:v>43438</c:v>
                </c:pt>
                <c:pt idx="428">
                  <c:v>43439</c:v>
                </c:pt>
                <c:pt idx="429">
                  <c:v>43440</c:v>
                </c:pt>
                <c:pt idx="430">
                  <c:v>43441</c:v>
                </c:pt>
                <c:pt idx="431">
                  <c:v>43444</c:v>
                </c:pt>
                <c:pt idx="432">
                  <c:v>43445</c:v>
                </c:pt>
                <c:pt idx="433">
                  <c:v>43446</c:v>
                </c:pt>
                <c:pt idx="434">
                  <c:v>43447</c:v>
                </c:pt>
                <c:pt idx="435">
                  <c:v>43448</c:v>
                </c:pt>
                <c:pt idx="436">
                  <c:v>43451</c:v>
                </c:pt>
                <c:pt idx="437">
                  <c:v>43452</c:v>
                </c:pt>
                <c:pt idx="438">
                  <c:v>43453</c:v>
                </c:pt>
                <c:pt idx="439">
                  <c:v>43454</c:v>
                </c:pt>
                <c:pt idx="440">
                  <c:v>43455</c:v>
                </c:pt>
                <c:pt idx="441">
                  <c:v>43458</c:v>
                </c:pt>
                <c:pt idx="442">
                  <c:v>43461</c:v>
                </c:pt>
                <c:pt idx="443">
                  <c:v>43462</c:v>
                </c:pt>
                <c:pt idx="444">
                  <c:v>43465</c:v>
                </c:pt>
                <c:pt idx="445">
                  <c:v>43467</c:v>
                </c:pt>
                <c:pt idx="446">
                  <c:v>43468</c:v>
                </c:pt>
                <c:pt idx="447">
                  <c:v>43469</c:v>
                </c:pt>
                <c:pt idx="448">
                  <c:v>43472</c:v>
                </c:pt>
                <c:pt idx="449">
                  <c:v>43473</c:v>
                </c:pt>
                <c:pt idx="450">
                  <c:v>43474</c:v>
                </c:pt>
                <c:pt idx="451">
                  <c:v>43475</c:v>
                </c:pt>
                <c:pt idx="452">
                  <c:v>43476</c:v>
                </c:pt>
                <c:pt idx="453">
                  <c:v>43479</c:v>
                </c:pt>
                <c:pt idx="454">
                  <c:v>43480</c:v>
                </c:pt>
                <c:pt idx="455">
                  <c:v>43481</c:v>
                </c:pt>
                <c:pt idx="456">
                  <c:v>43482</c:v>
                </c:pt>
                <c:pt idx="457">
                  <c:v>43483</c:v>
                </c:pt>
                <c:pt idx="458">
                  <c:v>43486</c:v>
                </c:pt>
                <c:pt idx="459">
                  <c:v>43487</c:v>
                </c:pt>
                <c:pt idx="460">
                  <c:v>43488</c:v>
                </c:pt>
                <c:pt idx="461">
                  <c:v>43489</c:v>
                </c:pt>
                <c:pt idx="462">
                  <c:v>43490</c:v>
                </c:pt>
                <c:pt idx="463">
                  <c:v>43493</c:v>
                </c:pt>
                <c:pt idx="464">
                  <c:v>43494</c:v>
                </c:pt>
                <c:pt idx="465">
                  <c:v>43495</c:v>
                </c:pt>
                <c:pt idx="466">
                  <c:v>43496</c:v>
                </c:pt>
                <c:pt idx="467">
                  <c:v>43497</c:v>
                </c:pt>
                <c:pt idx="468">
                  <c:v>43500</c:v>
                </c:pt>
                <c:pt idx="469">
                  <c:v>43501</c:v>
                </c:pt>
                <c:pt idx="470">
                  <c:v>43502</c:v>
                </c:pt>
                <c:pt idx="471">
                  <c:v>43503</c:v>
                </c:pt>
                <c:pt idx="472">
                  <c:v>43504</c:v>
                </c:pt>
                <c:pt idx="473">
                  <c:v>43507</c:v>
                </c:pt>
                <c:pt idx="474">
                  <c:v>43508</c:v>
                </c:pt>
                <c:pt idx="475">
                  <c:v>43509</c:v>
                </c:pt>
                <c:pt idx="476">
                  <c:v>43510</c:v>
                </c:pt>
                <c:pt idx="477">
                  <c:v>43511</c:v>
                </c:pt>
                <c:pt idx="478">
                  <c:v>43514</c:v>
                </c:pt>
                <c:pt idx="479">
                  <c:v>43515</c:v>
                </c:pt>
                <c:pt idx="480">
                  <c:v>43516</c:v>
                </c:pt>
                <c:pt idx="481">
                  <c:v>43517</c:v>
                </c:pt>
                <c:pt idx="482">
                  <c:v>43518</c:v>
                </c:pt>
                <c:pt idx="483">
                  <c:v>43521</c:v>
                </c:pt>
                <c:pt idx="484">
                  <c:v>43522</c:v>
                </c:pt>
                <c:pt idx="485">
                  <c:v>43523</c:v>
                </c:pt>
                <c:pt idx="486">
                  <c:v>43524</c:v>
                </c:pt>
                <c:pt idx="487">
                  <c:v>43525</c:v>
                </c:pt>
                <c:pt idx="488">
                  <c:v>43528</c:v>
                </c:pt>
                <c:pt idx="489">
                  <c:v>43529</c:v>
                </c:pt>
                <c:pt idx="490">
                  <c:v>43530</c:v>
                </c:pt>
                <c:pt idx="491">
                  <c:v>43531</c:v>
                </c:pt>
                <c:pt idx="492">
                  <c:v>43532</c:v>
                </c:pt>
                <c:pt idx="493">
                  <c:v>43535</c:v>
                </c:pt>
                <c:pt idx="494">
                  <c:v>43536</c:v>
                </c:pt>
                <c:pt idx="495">
                  <c:v>43537</c:v>
                </c:pt>
                <c:pt idx="496">
                  <c:v>43538</c:v>
                </c:pt>
                <c:pt idx="497">
                  <c:v>43539</c:v>
                </c:pt>
                <c:pt idx="498">
                  <c:v>43542</c:v>
                </c:pt>
                <c:pt idx="499">
                  <c:v>43543</c:v>
                </c:pt>
                <c:pt idx="500">
                  <c:v>43544</c:v>
                </c:pt>
                <c:pt idx="501">
                  <c:v>43545</c:v>
                </c:pt>
                <c:pt idx="502">
                  <c:v>43546</c:v>
                </c:pt>
                <c:pt idx="503">
                  <c:v>43549</c:v>
                </c:pt>
                <c:pt idx="504">
                  <c:v>43550</c:v>
                </c:pt>
                <c:pt idx="505">
                  <c:v>43551</c:v>
                </c:pt>
                <c:pt idx="506">
                  <c:v>43552</c:v>
                </c:pt>
                <c:pt idx="507">
                  <c:v>43553</c:v>
                </c:pt>
                <c:pt idx="508">
                  <c:v>43556</c:v>
                </c:pt>
                <c:pt idx="509">
                  <c:v>43557</c:v>
                </c:pt>
                <c:pt idx="510">
                  <c:v>43558</c:v>
                </c:pt>
                <c:pt idx="511">
                  <c:v>43559</c:v>
                </c:pt>
                <c:pt idx="512">
                  <c:v>43560</c:v>
                </c:pt>
                <c:pt idx="513">
                  <c:v>43563</c:v>
                </c:pt>
                <c:pt idx="514">
                  <c:v>43564</c:v>
                </c:pt>
                <c:pt idx="515">
                  <c:v>43565</c:v>
                </c:pt>
                <c:pt idx="516">
                  <c:v>43566</c:v>
                </c:pt>
                <c:pt idx="517">
                  <c:v>43567</c:v>
                </c:pt>
                <c:pt idx="518">
                  <c:v>43570</c:v>
                </c:pt>
                <c:pt idx="519">
                  <c:v>43571</c:v>
                </c:pt>
                <c:pt idx="520">
                  <c:v>43572</c:v>
                </c:pt>
                <c:pt idx="521">
                  <c:v>43573</c:v>
                </c:pt>
                <c:pt idx="522">
                  <c:v>43578</c:v>
                </c:pt>
                <c:pt idx="523">
                  <c:v>43579</c:v>
                </c:pt>
                <c:pt idx="524">
                  <c:v>43580</c:v>
                </c:pt>
                <c:pt idx="525">
                  <c:v>43581</c:v>
                </c:pt>
                <c:pt idx="526">
                  <c:v>43584</c:v>
                </c:pt>
                <c:pt idx="527">
                  <c:v>43585</c:v>
                </c:pt>
                <c:pt idx="528">
                  <c:v>43587</c:v>
                </c:pt>
                <c:pt idx="529">
                  <c:v>43588</c:v>
                </c:pt>
                <c:pt idx="530">
                  <c:v>43591</c:v>
                </c:pt>
                <c:pt idx="531">
                  <c:v>43592</c:v>
                </c:pt>
                <c:pt idx="532">
                  <c:v>43593</c:v>
                </c:pt>
                <c:pt idx="533">
                  <c:v>43594</c:v>
                </c:pt>
                <c:pt idx="534">
                  <c:v>43595</c:v>
                </c:pt>
                <c:pt idx="535">
                  <c:v>43598</c:v>
                </c:pt>
                <c:pt idx="536">
                  <c:v>43599</c:v>
                </c:pt>
                <c:pt idx="537">
                  <c:v>43600</c:v>
                </c:pt>
                <c:pt idx="538">
                  <c:v>43601</c:v>
                </c:pt>
                <c:pt idx="539">
                  <c:v>43602</c:v>
                </c:pt>
                <c:pt idx="540">
                  <c:v>43605</c:v>
                </c:pt>
                <c:pt idx="541">
                  <c:v>43606</c:v>
                </c:pt>
                <c:pt idx="542">
                  <c:v>43607</c:v>
                </c:pt>
                <c:pt idx="543">
                  <c:v>43608</c:v>
                </c:pt>
                <c:pt idx="544">
                  <c:v>43609</c:v>
                </c:pt>
                <c:pt idx="545">
                  <c:v>43612</c:v>
                </c:pt>
                <c:pt idx="546">
                  <c:v>43613</c:v>
                </c:pt>
                <c:pt idx="547">
                  <c:v>43614</c:v>
                </c:pt>
                <c:pt idx="548">
                  <c:v>43615</c:v>
                </c:pt>
                <c:pt idx="549">
                  <c:v>43616</c:v>
                </c:pt>
                <c:pt idx="550">
                  <c:v>43619</c:v>
                </c:pt>
                <c:pt idx="551">
                  <c:v>43620</c:v>
                </c:pt>
                <c:pt idx="552">
                  <c:v>43621</c:v>
                </c:pt>
                <c:pt idx="553">
                  <c:v>43622</c:v>
                </c:pt>
                <c:pt idx="554">
                  <c:v>43623</c:v>
                </c:pt>
                <c:pt idx="555">
                  <c:v>43626</c:v>
                </c:pt>
                <c:pt idx="556">
                  <c:v>43627</c:v>
                </c:pt>
                <c:pt idx="557">
                  <c:v>43628</c:v>
                </c:pt>
                <c:pt idx="558">
                  <c:v>43629</c:v>
                </c:pt>
                <c:pt idx="559">
                  <c:v>43630</c:v>
                </c:pt>
                <c:pt idx="560">
                  <c:v>43633</c:v>
                </c:pt>
                <c:pt idx="561">
                  <c:v>43634</c:v>
                </c:pt>
                <c:pt idx="562">
                  <c:v>43635</c:v>
                </c:pt>
                <c:pt idx="563">
                  <c:v>43636</c:v>
                </c:pt>
                <c:pt idx="564">
                  <c:v>43637</c:v>
                </c:pt>
                <c:pt idx="565">
                  <c:v>43640</c:v>
                </c:pt>
                <c:pt idx="566">
                  <c:v>43641</c:v>
                </c:pt>
                <c:pt idx="567">
                  <c:v>43642</c:v>
                </c:pt>
                <c:pt idx="568">
                  <c:v>43643</c:v>
                </c:pt>
                <c:pt idx="569">
                  <c:v>43644</c:v>
                </c:pt>
                <c:pt idx="570">
                  <c:v>43647</c:v>
                </c:pt>
                <c:pt idx="571">
                  <c:v>43648</c:v>
                </c:pt>
                <c:pt idx="572">
                  <c:v>43649</c:v>
                </c:pt>
                <c:pt idx="573">
                  <c:v>43650</c:v>
                </c:pt>
                <c:pt idx="574">
                  <c:v>43651</c:v>
                </c:pt>
                <c:pt idx="575">
                  <c:v>43654</c:v>
                </c:pt>
                <c:pt idx="576">
                  <c:v>43655</c:v>
                </c:pt>
                <c:pt idx="577">
                  <c:v>43656</c:v>
                </c:pt>
                <c:pt idx="578">
                  <c:v>43657</c:v>
                </c:pt>
                <c:pt idx="579">
                  <c:v>43658</c:v>
                </c:pt>
                <c:pt idx="580">
                  <c:v>43661</c:v>
                </c:pt>
                <c:pt idx="581">
                  <c:v>43662</c:v>
                </c:pt>
                <c:pt idx="582">
                  <c:v>43663</c:v>
                </c:pt>
                <c:pt idx="583">
                  <c:v>43664</c:v>
                </c:pt>
                <c:pt idx="584">
                  <c:v>43665</c:v>
                </c:pt>
                <c:pt idx="585">
                  <c:v>43668</c:v>
                </c:pt>
                <c:pt idx="586">
                  <c:v>43669</c:v>
                </c:pt>
                <c:pt idx="587">
                  <c:v>43670</c:v>
                </c:pt>
                <c:pt idx="588">
                  <c:v>43671</c:v>
                </c:pt>
                <c:pt idx="589">
                  <c:v>43672</c:v>
                </c:pt>
                <c:pt idx="590">
                  <c:v>43675</c:v>
                </c:pt>
                <c:pt idx="591">
                  <c:v>43676</c:v>
                </c:pt>
                <c:pt idx="592">
                  <c:v>43677</c:v>
                </c:pt>
                <c:pt idx="593">
                  <c:v>43678</c:v>
                </c:pt>
                <c:pt idx="594">
                  <c:v>43679</c:v>
                </c:pt>
                <c:pt idx="595">
                  <c:v>43682</c:v>
                </c:pt>
                <c:pt idx="596">
                  <c:v>43683</c:v>
                </c:pt>
                <c:pt idx="597">
                  <c:v>43684</c:v>
                </c:pt>
                <c:pt idx="598">
                  <c:v>43685</c:v>
                </c:pt>
                <c:pt idx="599">
                  <c:v>43686</c:v>
                </c:pt>
                <c:pt idx="600">
                  <c:v>43689</c:v>
                </c:pt>
                <c:pt idx="601">
                  <c:v>43690</c:v>
                </c:pt>
                <c:pt idx="602">
                  <c:v>43691</c:v>
                </c:pt>
                <c:pt idx="603">
                  <c:v>43692</c:v>
                </c:pt>
                <c:pt idx="604">
                  <c:v>43693</c:v>
                </c:pt>
                <c:pt idx="605">
                  <c:v>43696</c:v>
                </c:pt>
                <c:pt idx="606">
                  <c:v>43697</c:v>
                </c:pt>
                <c:pt idx="607">
                  <c:v>43698</c:v>
                </c:pt>
                <c:pt idx="608">
                  <c:v>43699</c:v>
                </c:pt>
                <c:pt idx="609">
                  <c:v>43700</c:v>
                </c:pt>
                <c:pt idx="610">
                  <c:v>43703</c:v>
                </c:pt>
                <c:pt idx="611">
                  <c:v>43704</c:v>
                </c:pt>
                <c:pt idx="612">
                  <c:v>43705</c:v>
                </c:pt>
                <c:pt idx="613">
                  <c:v>43706</c:v>
                </c:pt>
                <c:pt idx="614">
                  <c:v>43707</c:v>
                </c:pt>
                <c:pt idx="615">
                  <c:v>43710</c:v>
                </c:pt>
                <c:pt idx="616">
                  <c:v>43711</c:v>
                </c:pt>
                <c:pt idx="617">
                  <c:v>43712</c:v>
                </c:pt>
                <c:pt idx="618">
                  <c:v>43713</c:v>
                </c:pt>
                <c:pt idx="619">
                  <c:v>43714</c:v>
                </c:pt>
                <c:pt idx="620">
                  <c:v>43717</c:v>
                </c:pt>
                <c:pt idx="621">
                  <c:v>43718</c:v>
                </c:pt>
                <c:pt idx="622">
                  <c:v>43719</c:v>
                </c:pt>
                <c:pt idx="623">
                  <c:v>43720</c:v>
                </c:pt>
                <c:pt idx="624">
                  <c:v>43721</c:v>
                </c:pt>
                <c:pt idx="625">
                  <c:v>43724</c:v>
                </c:pt>
                <c:pt idx="626">
                  <c:v>43725</c:v>
                </c:pt>
                <c:pt idx="627">
                  <c:v>43726</c:v>
                </c:pt>
                <c:pt idx="628">
                  <c:v>43727</c:v>
                </c:pt>
                <c:pt idx="629">
                  <c:v>43728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43738</c:v>
                </c:pt>
                <c:pt idx="636">
                  <c:v>43739</c:v>
                </c:pt>
                <c:pt idx="637">
                  <c:v>43740</c:v>
                </c:pt>
                <c:pt idx="638">
                  <c:v>43741</c:v>
                </c:pt>
                <c:pt idx="639">
                  <c:v>43742</c:v>
                </c:pt>
                <c:pt idx="640">
                  <c:v>43745</c:v>
                </c:pt>
                <c:pt idx="641">
                  <c:v>43746</c:v>
                </c:pt>
                <c:pt idx="642">
                  <c:v>43747</c:v>
                </c:pt>
                <c:pt idx="643">
                  <c:v>43748</c:v>
                </c:pt>
                <c:pt idx="644">
                  <c:v>43749</c:v>
                </c:pt>
                <c:pt idx="645">
                  <c:v>43752</c:v>
                </c:pt>
                <c:pt idx="646">
                  <c:v>43753</c:v>
                </c:pt>
                <c:pt idx="647">
                  <c:v>43754</c:v>
                </c:pt>
                <c:pt idx="648">
                  <c:v>43755</c:v>
                </c:pt>
                <c:pt idx="649">
                  <c:v>43756</c:v>
                </c:pt>
                <c:pt idx="650">
                  <c:v>43759</c:v>
                </c:pt>
                <c:pt idx="651">
                  <c:v>43760</c:v>
                </c:pt>
                <c:pt idx="652">
                  <c:v>43761</c:v>
                </c:pt>
                <c:pt idx="653">
                  <c:v>43762</c:v>
                </c:pt>
                <c:pt idx="654">
                  <c:v>43763</c:v>
                </c:pt>
                <c:pt idx="655">
                  <c:v>43766</c:v>
                </c:pt>
                <c:pt idx="656">
                  <c:v>43767</c:v>
                </c:pt>
                <c:pt idx="657">
                  <c:v>43768</c:v>
                </c:pt>
                <c:pt idx="658">
                  <c:v>43769</c:v>
                </c:pt>
                <c:pt idx="659">
                  <c:v>43770</c:v>
                </c:pt>
                <c:pt idx="660">
                  <c:v>43773</c:v>
                </c:pt>
                <c:pt idx="661">
                  <c:v>43774</c:v>
                </c:pt>
                <c:pt idx="662">
                  <c:v>43775</c:v>
                </c:pt>
                <c:pt idx="663">
                  <c:v>43776</c:v>
                </c:pt>
                <c:pt idx="664">
                  <c:v>43777</c:v>
                </c:pt>
                <c:pt idx="665">
                  <c:v>43780</c:v>
                </c:pt>
                <c:pt idx="666">
                  <c:v>43781</c:v>
                </c:pt>
                <c:pt idx="667">
                  <c:v>43782</c:v>
                </c:pt>
                <c:pt idx="668">
                  <c:v>43783</c:v>
                </c:pt>
                <c:pt idx="669">
                  <c:v>43784</c:v>
                </c:pt>
                <c:pt idx="670">
                  <c:v>43787</c:v>
                </c:pt>
                <c:pt idx="671">
                  <c:v>43788</c:v>
                </c:pt>
                <c:pt idx="672">
                  <c:v>43789</c:v>
                </c:pt>
                <c:pt idx="673">
                  <c:v>43790</c:v>
                </c:pt>
                <c:pt idx="674">
                  <c:v>43791</c:v>
                </c:pt>
                <c:pt idx="675">
                  <c:v>43794</c:v>
                </c:pt>
                <c:pt idx="676">
                  <c:v>43795</c:v>
                </c:pt>
                <c:pt idx="677">
                  <c:v>43796</c:v>
                </c:pt>
                <c:pt idx="678">
                  <c:v>43797</c:v>
                </c:pt>
                <c:pt idx="679">
                  <c:v>43798</c:v>
                </c:pt>
                <c:pt idx="680">
                  <c:v>43801</c:v>
                </c:pt>
                <c:pt idx="681">
                  <c:v>43802</c:v>
                </c:pt>
                <c:pt idx="682">
                  <c:v>43803</c:v>
                </c:pt>
                <c:pt idx="683">
                  <c:v>43804</c:v>
                </c:pt>
                <c:pt idx="684">
                  <c:v>43805</c:v>
                </c:pt>
                <c:pt idx="685">
                  <c:v>43808</c:v>
                </c:pt>
                <c:pt idx="686">
                  <c:v>43809</c:v>
                </c:pt>
                <c:pt idx="687">
                  <c:v>43810</c:v>
                </c:pt>
                <c:pt idx="688">
                  <c:v>43811</c:v>
                </c:pt>
                <c:pt idx="689">
                  <c:v>43812</c:v>
                </c:pt>
                <c:pt idx="690">
                  <c:v>43815</c:v>
                </c:pt>
                <c:pt idx="691">
                  <c:v>43816</c:v>
                </c:pt>
                <c:pt idx="692">
                  <c:v>43817</c:v>
                </c:pt>
                <c:pt idx="693">
                  <c:v>43818</c:v>
                </c:pt>
                <c:pt idx="694">
                  <c:v>43819</c:v>
                </c:pt>
                <c:pt idx="695">
                  <c:v>43822</c:v>
                </c:pt>
                <c:pt idx="696">
                  <c:v>43823</c:v>
                </c:pt>
                <c:pt idx="697">
                  <c:v>43826</c:v>
                </c:pt>
                <c:pt idx="698">
                  <c:v>43829</c:v>
                </c:pt>
                <c:pt idx="699">
                  <c:v>43830</c:v>
                </c:pt>
                <c:pt idx="700">
                  <c:v>43832</c:v>
                </c:pt>
                <c:pt idx="701">
                  <c:v>43833</c:v>
                </c:pt>
                <c:pt idx="702">
                  <c:v>43836</c:v>
                </c:pt>
                <c:pt idx="703">
                  <c:v>43837</c:v>
                </c:pt>
                <c:pt idx="704">
                  <c:v>43838</c:v>
                </c:pt>
                <c:pt idx="705">
                  <c:v>43839</c:v>
                </c:pt>
                <c:pt idx="706">
                  <c:v>43840</c:v>
                </c:pt>
                <c:pt idx="707">
                  <c:v>43843</c:v>
                </c:pt>
                <c:pt idx="708">
                  <c:v>43844</c:v>
                </c:pt>
                <c:pt idx="709">
                  <c:v>43845</c:v>
                </c:pt>
                <c:pt idx="710">
                  <c:v>43846</c:v>
                </c:pt>
                <c:pt idx="711">
                  <c:v>43847</c:v>
                </c:pt>
                <c:pt idx="712">
                  <c:v>43850</c:v>
                </c:pt>
                <c:pt idx="713">
                  <c:v>43851</c:v>
                </c:pt>
                <c:pt idx="714">
                  <c:v>43852</c:v>
                </c:pt>
                <c:pt idx="715">
                  <c:v>43853</c:v>
                </c:pt>
                <c:pt idx="716">
                  <c:v>43854</c:v>
                </c:pt>
                <c:pt idx="717">
                  <c:v>43857</c:v>
                </c:pt>
                <c:pt idx="718">
                  <c:v>43858</c:v>
                </c:pt>
                <c:pt idx="719">
                  <c:v>43859</c:v>
                </c:pt>
                <c:pt idx="720">
                  <c:v>43860</c:v>
                </c:pt>
                <c:pt idx="721">
                  <c:v>43861</c:v>
                </c:pt>
                <c:pt idx="722">
                  <c:v>43864</c:v>
                </c:pt>
                <c:pt idx="723">
                  <c:v>43865</c:v>
                </c:pt>
                <c:pt idx="724">
                  <c:v>43866</c:v>
                </c:pt>
                <c:pt idx="725">
                  <c:v>43867</c:v>
                </c:pt>
                <c:pt idx="726">
                  <c:v>43868</c:v>
                </c:pt>
                <c:pt idx="727">
                  <c:v>43871</c:v>
                </c:pt>
                <c:pt idx="728">
                  <c:v>43872</c:v>
                </c:pt>
                <c:pt idx="729">
                  <c:v>43873</c:v>
                </c:pt>
                <c:pt idx="730">
                  <c:v>43874</c:v>
                </c:pt>
                <c:pt idx="731">
                  <c:v>43875</c:v>
                </c:pt>
                <c:pt idx="732">
                  <c:v>43878</c:v>
                </c:pt>
                <c:pt idx="733">
                  <c:v>43879</c:v>
                </c:pt>
                <c:pt idx="734">
                  <c:v>43880</c:v>
                </c:pt>
                <c:pt idx="735">
                  <c:v>43881</c:v>
                </c:pt>
                <c:pt idx="736">
                  <c:v>43882</c:v>
                </c:pt>
                <c:pt idx="737">
                  <c:v>43885</c:v>
                </c:pt>
                <c:pt idx="738">
                  <c:v>43886</c:v>
                </c:pt>
                <c:pt idx="739">
                  <c:v>43887</c:v>
                </c:pt>
                <c:pt idx="740">
                  <c:v>43888</c:v>
                </c:pt>
                <c:pt idx="741">
                  <c:v>43889</c:v>
                </c:pt>
                <c:pt idx="742">
                  <c:v>43892</c:v>
                </c:pt>
                <c:pt idx="743">
                  <c:v>43893</c:v>
                </c:pt>
                <c:pt idx="744">
                  <c:v>43894</c:v>
                </c:pt>
                <c:pt idx="745">
                  <c:v>43895</c:v>
                </c:pt>
                <c:pt idx="746">
                  <c:v>43896</c:v>
                </c:pt>
                <c:pt idx="747">
                  <c:v>43899</c:v>
                </c:pt>
                <c:pt idx="748">
                  <c:v>43900</c:v>
                </c:pt>
                <c:pt idx="749">
                  <c:v>43901</c:v>
                </c:pt>
                <c:pt idx="750">
                  <c:v>43902</c:v>
                </c:pt>
                <c:pt idx="751">
                  <c:v>43903</c:v>
                </c:pt>
                <c:pt idx="752">
                  <c:v>43906</c:v>
                </c:pt>
                <c:pt idx="753">
                  <c:v>43907</c:v>
                </c:pt>
                <c:pt idx="754">
                  <c:v>43908</c:v>
                </c:pt>
                <c:pt idx="755">
                  <c:v>43909</c:v>
                </c:pt>
                <c:pt idx="756">
                  <c:v>43910</c:v>
                </c:pt>
                <c:pt idx="757">
                  <c:v>43913</c:v>
                </c:pt>
                <c:pt idx="758">
                  <c:v>43914</c:v>
                </c:pt>
                <c:pt idx="759">
                  <c:v>43915</c:v>
                </c:pt>
                <c:pt idx="760">
                  <c:v>43916</c:v>
                </c:pt>
                <c:pt idx="761">
                  <c:v>43917</c:v>
                </c:pt>
                <c:pt idx="762">
                  <c:v>43920</c:v>
                </c:pt>
                <c:pt idx="763">
                  <c:v>43921</c:v>
                </c:pt>
                <c:pt idx="764">
                  <c:v>43922</c:v>
                </c:pt>
                <c:pt idx="765">
                  <c:v>43923</c:v>
                </c:pt>
                <c:pt idx="766">
                  <c:v>43924</c:v>
                </c:pt>
                <c:pt idx="767">
                  <c:v>43927</c:v>
                </c:pt>
                <c:pt idx="768">
                  <c:v>43928</c:v>
                </c:pt>
                <c:pt idx="769">
                  <c:v>43929</c:v>
                </c:pt>
                <c:pt idx="770">
                  <c:v>43930</c:v>
                </c:pt>
                <c:pt idx="771">
                  <c:v>43935</c:v>
                </c:pt>
                <c:pt idx="772">
                  <c:v>43936</c:v>
                </c:pt>
                <c:pt idx="773">
                  <c:v>43937</c:v>
                </c:pt>
                <c:pt idx="774">
                  <c:v>43938</c:v>
                </c:pt>
                <c:pt idx="775">
                  <c:v>43941</c:v>
                </c:pt>
                <c:pt idx="776">
                  <c:v>43942</c:v>
                </c:pt>
                <c:pt idx="777">
                  <c:v>43943</c:v>
                </c:pt>
                <c:pt idx="778">
                  <c:v>43944</c:v>
                </c:pt>
                <c:pt idx="779">
                  <c:v>43945</c:v>
                </c:pt>
                <c:pt idx="780">
                  <c:v>43948</c:v>
                </c:pt>
                <c:pt idx="781">
                  <c:v>43949</c:v>
                </c:pt>
                <c:pt idx="782">
                  <c:v>43950</c:v>
                </c:pt>
                <c:pt idx="783">
                  <c:v>43951</c:v>
                </c:pt>
                <c:pt idx="784">
                  <c:v>43955</c:v>
                </c:pt>
                <c:pt idx="785">
                  <c:v>43956</c:v>
                </c:pt>
                <c:pt idx="786">
                  <c:v>43957</c:v>
                </c:pt>
                <c:pt idx="787">
                  <c:v>43958</c:v>
                </c:pt>
                <c:pt idx="788">
                  <c:v>43959</c:v>
                </c:pt>
                <c:pt idx="789">
                  <c:v>43962</c:v>
                </c:pt>
                <c:pt idx="790">
                  <c:v>43963</c:v>
                </c:pt>
                <c:pt idx="791">
                  <c:v>43964</c:v>
                </c:pt>
                <c:pt idx="792">
                  <c:v>43965</c:v>
                </c:pt>
                <c:pt idx="793">
                  <c:v>43966</c:v>
                </c:pt>
                <c:pt idx="794">
                  <c:v>43969</c:v>
                </c:pt>
                <c:pt idx="795">
                  <c:v>43970</c:v>
                </c:pt>
                <c:pt idx="796">
                  <c:v>43971</c:v>
                </c:pt>
                <c:pt idx="797">
                  <c:v>43972</c:v>
                </c:pt>
                <c:pt idx="798">
                  <c:v>43973</c:v>
                </c:pt>
                <c:pt idx="799">
                  <c:v>43976</c:v>
                </c:pt>
                <c:pt idx="800">
                  <c:v>43977</c:v>
                </c:pt>
                <c:pt idx="801">
                  <c:v>43978</c:v>
                </c:pt>
                <c:pt idx="802">
                  <c:v>43979</c:v>
                </c:pt>
                <c:pt idx="803">
                  <c:v>43980</c:v>
                </c:pt>
                <c:pt idx="804">
                  <c:v>43983</c:v>
                </c:pt>
                <c:pt idx="805">
                  <c:v>43984</c:v>
                </c:pt>
                <c:pt idx="806">
                  <c:v>43985</c:v>
                </c:pt>
                <c:pt idx="807">
                  <c:v>43986</c:v>
                </c:pt>
                <c:pt idx="808">
                  <c:v>43987</c:v>
                </c:pt>
                <c:pt idx="809">
                  <c:v>43990</c:v>
                </c:pt>
                <c:pt idx="810">
                  <c:v>43991</c:v>
                </c:pt>
                <c:pt idx="811">
                  <c:v>43992</c:v>
                </c:pt>
                <c:pt idx="812">
                  <c:v>43993</c:v>
                </c:pt>
                <c:pt idx="813">
                  <c:v>43994</c:v>
                </c:pt>
                <c:pt idx="814">
                  <c:v>43997</c:v>
                </c:pt>
                <c:pt idx="815">
                  <c:v>43998</c:v>
                </c:pt>
                <c:pt idx="816">
                  <c:v>43999</c:v>
                </c:pt>
                <c:pt idx="817">
                  <c:v>44000</c:v>
                </c:pt>
                <c:pt idx="818">
                  <c:v>44001</c:v>
                </c:pt>
                <c:pt idx="819">
                  <c:v>44004</c:v>
                </c:pt>
                <c:pt idx="820">
                  <c:v>44005</c:v>
                </c:pt>
                <c:pt idx="821">
                  <c:v>44006</c:v>
                </c:pt>
                <c:pt idx="822">
                  <c:v>44007</c:v>
                </c:pt>
                <c:pt idx="823">
                  <c:v>44008</c:v>
                </c:pt>
                <c:pt idx="824">
                  <c:v>44011</c:v>
                </c:pt>
                <c:pt idx="825">
                  <c:v>44012</c:v>
                </c:pt>
                <c:pt idx="826">
                  <c:v>44013</c:v>
                </c:pt>
                <c:pt idx="827">
                  <c:v>44014</c:v>
                </c:pt>
                <c:pt idx="828">
                  <c:v>44015</c:v>
                </c:pt>
                <c:pt idx="829">
                  <c:v>44018</c:v>
                </c:pt>
                <c:pt idx="830">
                  <c:v>44019</c:v>
                </c:pt>
                <c:pt idx="831">
                  <c:v>44020</c:v>
                </c:pt>
                <c:pt idx="832">
                  <c:v>44021</c:v>
                </c:pt>
                <c:pt idx="833">
                  <c:v>44022</c:v>
                </c:pt>
                <c:pt idx="834">
                  <c:v>44025</c:v>
                </c:pt>
                <c:pt idx="835">
                  <c:v>44026</c:v>
                </c:pt>
                <c:pt idx="836">
                  <c:v>44027</c:v>
                </c:pt>
                <c:pt idx="837">
                  <c:v>44028</c:v>
                </c:pt>
                <c:pt idx="838">
                  <c:v>44029</c:v>
                </c:pt>
                <c:pt idx="839">
                  <c:v>44032</c:v>
                </c:pt>
                <c:pt idx="840">
                  <c:v>44033</c:v>
                </c:pt>
                <c:pt idx="841">
                  <c:v>44034</c:v>
                </c:pt>
                <c:pt idx="842">
                  <c:v>44035</c:v>
                </c:pt>
                <c:pt idx="843">
                  <c:v>44036</c:v>
                </c:pt>
                <c:pt idx="844">
                  <c:v>44039</c:v>
                </c:pt>
                <c:pt idx="845">
                  <c:v>44040</c:v>
                </c:pt>
                <c:pt idx="846">
                  <c:v>44041</c:v>
                </c:pt>
                <c:pt idx="847">
                  <c:v>44042</c:v>
                </c:pt>
                <c:pt idx="848">
                  <c:v>44043</c:v>
                </c:pt>
                <c:pt idx="849">
                  <c:v>44046</c:v>
                </c:pt>
                <c:pt idx="850">
                  <c:v>44047</c:v>
                </c:pt>
                <c:pt idx="851">
                  <c:v>44048</c:v>
                </c:pt>
                <c:pt idx="852">
                  <c:v>44049</c:v>
                </c:pt>
                <c:pt idx="853">
                  <c:v>44050</c:v>
                </c:pt>
                <c:pt idx="854">
                  <c:v>44053</c:v>
                </c:pt>
                <c:pt idx="855">
                  <c:v>44054</c:v>
                </c:pt>
                <c:pt idx="856">
                  <c:v>44055</c:v>
                </c:pt>
                <c:pt idx="857">
                  <c:v>44056</c:v>
                </c:pt>
                <c:pt idx="858">
                  <c:v>44057</c:v>
                </c:pt>
                <c:pt idx="859">
                  <c:v>44060</c:v>
                </c:pt>
                <c:pt idx="860">
                  <c:v>44061</c:v>
                </c:pt>
                <c:pt idx="861">
                  <c:v>44062</c:v>
                </c:pt>
                <c:pt idx="862">
                  <c:v>44063</c:v>
                </c:pt>
                <c:pt idx="863">
                  <c:v>44064</c:v>
                </c:pt>
                <c:pt idx="864">
                  <c:v>44067</c:v>
                </c:pt>
                <c:pt idx="865">
                  <c:v>44068</c:v>
                </c:pt>
                <c:pt idx="866">
                  <c:v>44069</c:v>
                </c:pt>
                <c:pt idx="867">
                  <c:v>44070</c:v>
                </c:pt>
                <c:pt idx="868">
                  <c:v>44071</c:v>
                </c:pt>
                <c:pt idx="869">
                  <c:v>44074</c:v>
                </c:pt>
                <c:pt idx="870">
                  <c:v>44075</c:v>
                </c:pt>
                <c:pt idx="871">
                  <c:v>44076</c:v>
                </c:pt>
                <c:pt idx="872">
                  <c:v>44077</c:v>
                </c:pt>
                <c:pt idx="873">
                  <c:v>44078</c:v>
                </c:pt>
                <c:pt idx="874">
                  <c:v>44081</c:v>
                </c:pt>
                <c:pt idx="875">
                  <c:v>44082</c:v>
                </c:pt>
                <c:pt idx="876">
                  <c:v>44083</c:v>
                </c:pt>
                <c:pt idx="877">
                  <c:v>44084</c:v>
                </c:pt>
                <c:pt idx="878">
                  <c:v>44085</c:v>
                </c:pt>
                <c:pt idx="879">
                  <c:v>44088</c:v>
                </c:pt>
                <c:pt idx="880">
                  <c:v>44089</c:v>
                </c:pt>
                <c:pt idx="881">
                  <c:v>44090</c:v>
                </c:pt>
                <c:pt idx="882">
                  <c:v>44091</c:v>
                </c:pt>
                <c:pt idx="883">
                  <c:v>44092</c:v>
                </c:pt>
                <c:pt idx="884">
                  <c:v>44095</c:v>
                </c:pt>
                <c:pt idx="885">
                  <c:v>44096</c:v>
                </c:pt>
                <c:pt idx="886">
                  <c:v>44097</c:v>
                </c:pt>
                <c:pt idx="887">
                  <c:v>44098</c:v>
                </c:pt>
                <c:pt idx="888">
                  <c:v>44099</c:v>
                </c:pt>
                <c:pt idx="889">
                  <c:v>44102</c:v>
                </c:pt>
                <c:pt idx="890">
                  <c:v>44103</c:v>
                </c:pt>
                <c:pt idx="891">
                  <c:v>44104</c:v>
                </c:pt>
                <c:pt idx="892">
                  <c:v>44105</c:v>
                </c:pt>
                <c:pt idx="893">
                  <c:v>44106</c:v>
                </c:pt>
                <c:pt idx="894">
                  <c:v>44109</c:v>
                </c:pt>
                <c:pt idx="895">
                  <c:v>44110</c:v>
                </c:pt>
                <c:pt idx="896">
                  <c:v>44111</c:v>
                </c:pt>
                <c:pt idx="897">
                  <c:v>44112</c:v>
                </c:pt>
                <c:pt idx="898">
                  <c:v>44113</c:v>
                </c:pt>
                <c:pt idx="899">
                  <c:v>44116</c:v>
                </c:pt>
                <c:pt idx="900">
                  <c:v>44117</c:v>
                </c:pt>
                <c:pt idx="901">
                  <c:v>44118</c:v>
                </c:pt>
                <c:pt idx="902">
                  <c:v>44119</c:v>
                </c:pt>
                <c:pt idx="903">
                  <c:v>44120</c:v>
                </c:pt>
                <c:pt idx="904">
                  <c:v>44123</c:v>
                </c:pt>
                <c:pt idx="905">
                  <c:v>44124</c:v>
                </c:pt>
                <c:pt idx="906">
                  <c:v>44125</c:v>
                </c:pt>
                <c:pt idx="907">
                  <c:v>44126</c:v>
                </c:pt>
                <c:pt idx="908">
                  <c:v>44127</c:v>
                </c:pt>
                <c:pt idx="909">
                  <c:v>44130</c:v>
                </c:pt>
                <c:pt idx="910">
                  <c:v>44131</c:v>
                </c:pt>
                <c:pt idx="911">
                  <c:v>44132</c:v>
                </c:pt>
                <c:pt idx="912">
                  <c:v>44133</c:v>
                </c:pt>
                <c:pt idx="913">
                  <c:v>44134</c:v>
                </c:pt>
                <c:pt idx="914">
                  <c:v>44137</c:v>
                </c:pt>
                <c:pt idx="915">
                  <c:v>44138</c:v>
                </c:pt>
                <c:pt idx="916">
                  <c:v>44139</c:v>
                </c:pt>
                <c:pt idx="917">
                  <c:v>44140</c:v>
                </c:pt>
                <c:pt idx="918">
                  <c:v>44141</c:v>
                </c:pt>
                <c:pt idx="919">
                  <c:v>44144</c:v>
                </c:pt>
                <c:pt idx="920">
                  <c:v>44145</c:v>
                </c:pt>
                <c:pt idx="921">
                  <c:v>44146</c:v>
                </c:pt>
                <c:pt idx="922">
                  <c:v>44147</c:v>
                </c:pt>
                <c:pt idx="923">
                  <c:v>44148</c:v>
                </c:pt>
                <c:pt idx="924">
                  <c:v>44151</c:v>
                </c:pt>
                <c:pt idx="925">
                  <c:v>44152</c:v>
                </c:pt>
                <c:pt idx="926">
                  <c:v>44153</c:v>
                </c:pt>
                <c:pt idx="927">
                  <c:v>44154</c:v>
                </c:pt>
                <c:pt idx="928">
                  <c:v>44155</c:v>
                </c:pt>
                <c:pt idx="929">
                  <c:v>44158</c:v>
                </c:pt>
                <c:pt idx="930">
                  <c:v>44159</c:v>
                </c:pt>
                <c:pt idx="931">
                  <c:v>44160</c:v>
                </c:pt>
                <c:pt idx="932">
                  <c:v>44161</c:v>
                </c:pt>
                <c:pt idx="933">
                  <c:v>44162</c:v>
                </c:pt>
                <c:pt idx="934">
                  <c:v>44165</c:v>
                </c:pt>
                <c:pt idx="935">
                  <c:v>44166</c:v>
                </c:pt>
                <c:pt idx="936">
                  <c:v>44167</c:v>
                </c:pt>
                <c:pt idx="937">
                  <c:v>44168</c:v>
                </c:pt>
                <c:pt idx="938">
                  <c:v>44169</c:v>
                </c:pt>
                <c:pt idx="939">
                  <c:v>44172</c:v>
                </c:pt>
                <c:pt idx="940">
                  <c:v>44173</c:v>
                </c:pt>
                <c:pt idx="941">
                  <c:v>44174</c:v>
                </c:pt>
                <c:pt idx="942">
                  <c:v>44175</c:v>
                </c:pt>
                <c:pt idx="943">
                  <c:v>44176</c:v>
                </c:pt>
                <c:pt idx="944">
                  <c:v>44179</c:v>
                </c:pt>
                <c:pt idx="945">
                  <c:v>44180</c:v>
                </c:pt>
                <c:pt idx="946">
                  <c:v>44181</c:v>
                </c:pt>
                <c:pt idx="947">
                  <c:v>44182</c:v>
                </c:pt>
                <c:pt idx="948">
                  <c:v>44183</c:v>
                </c:pt>
                <c:pt idx="949">
                  <c:v>44186</c:v>
                </c:pt>
                <c:pt idx="950">
                  <c:v>44187</c:v>
                </c:pt>
                <c:pt idx="951">
                  <c:v>44188</c:v>
                </c:pt>
                <c:pt idx="952">
                  <c:v>44189</c:v>
                </c:pt>
                <c:pt idx="953">
                  <c:v>44193</c:v>
                </c:pt>
                <c:pt idx="954">
                  <c:v>44194</c:v>
                </c:pt>
                <c:pt idx="955">
                  <c:v>44195</c:v>
                </c:pt>
                <c:pt idx="956">
                  <c:v>44196</c:v>
                </c:pt>
                <c:pt idx="957">
                  <c:v>44200</c:v>
                </c:pt>
                <c:pt idx="958">
                  <c:v>44201</c:v>
                </c:pt>
                <c:pt idx="959">
                  <c:v>44202</c:v>
                </c:pt>
                <c:pt idx="960">
                  <c:v>44203</c:v>
                </c:pt>
                <c:pt idx="961">
                  <c:v>44204</c:v>
                </c:pt>
                <c:pt idx="962">
                  <c:v>44207</c:v>
                </c:pt>
                <c:pt idx="963">
                  <c:v>44208</c:v>
                </c:pt>
                <c:pt idx="964">
                  <c:v>44209</c:v>
                </c:pt>
                <c:pt idx="965">
                  <c:v>44210</c:v>
                </c:pt>
                <c:pt idx="966">
                  <c:v>44211</c:v>
                </c:pt>
                <c:pt idx="967">
                  <c:v>44214</c:v>
                </c:pt>
                <c:pt idx="968">
                  <c:v>44215</c:v>
                </c:pt>
                <c:pt idx="969">
                  <c:v>44216</c:v>
                </c:pt>
                <c:pt idx="970">
                  <c:v>44217</c:v>
                </c:pt>
                <c:pt idx="971">
                  <c:v>44218</c:v>
                </c:pt>
                <c:pt idx="972">
                  <c:v>44221</c:v>
                </c:pt>
                <c:pt idx="973">
                  <c:v>44222</c:v>
                </c:pt>
                <c:pt idx="974">
                  <c:v>44223</c:v>
                </c:pt>
                <c:pt idx="975">
                  <c:v>44224</c:v>
                </c:pt>
                <c:pt idx="976">
                  <c:v>44225</c:v>
                </c:pt>
                <c:pt idx="977">
                  <c:v>44228</c:v>
                </c:pt>
                <c:pt idx="978">
                  <c:v>44229</c:v>
                </c:pt>
                <c:pt idx="979">
                  <c:v>44230</c:v>
                </c:pt>
                <c:pt idx="980">
                  <c:v>44231</c:v>
                </c:pt>
                <c:pt idx="981">
                  <c:v>44232</c:v>
                </c:pt>
                <c:pt idx="982">
                  <c:v>44235</c:v>
                </c:pt>
                <c:pt idx="983">
                  <c:v>44236</c:v>
                </c:pt>
                <c:pt idx="984">
                  <c:v>44237</c:v>
                </c:pt>
                <c:pt idx="985">
                  <c:v>44238</c:v>
                </c:pt>
                <c:pt idx="986">
                  <c:v>44239</c:v>
                </c:pt>
                <c:pt idx="987">
                  <c:v>44242</c:v>
                </c:pt>
                <c:pt idx="988">
                  <c:v>44243</c:v>
                </c:pt>
                <c:pt idx="989">
                  <c:v>44244</c:v>
                </c:pt>
                <c:pt idx="990">
                  <c:v>44245</c:v>
                </c:pt>
                <c:pt idx="991">
                  <c:v>44246</c:v>
                </c:pt>
                <c:pt idx="992">
                  <c:v>44249</c:v>
                </c:pt>
                <c:pt idx="993">
                  <c:v>44250</c:v>
                </c:pt>
                <c:pt idx="994">
                  <c:v>44251</c:v>
                </c:pt>
                <c:pt idx="995">
                  <c:v>44252</c:v>
                </c:pt>
                <c:pt idx="996">
                  <c:v>44253</c:v>
                </c:pt>
                <c:pt idx="997">
                  <c:v>44256</c:v>
                </c:pt>
                <c:pt idx="998">
                  <c:v>44257</c:v>
                </c:pt>
                <c:pt idx="999">
                  <c:v>44258</c:v>
                </c:pt>
                <c:pt idx="1000">
                  <c:v>44259</c:v>
                </c:pt>
                <c:pt idx="1001">
                  <c:v>44260</c:v>
                </c:pt>
                <c:pt idx="1002">
                  <c:v>44263</c:v>
                </c:pt>
                <c:pt idx="1003">
                  <c:v>44264</c:v>
                </c:pt>
                <c:pt idx="1004">
                  <c:v>44265</c:v>
                </c:pt>
                <c:pt idx="1005">
                  <c:v>44266</c:v>
                </c:pt>
                <c:pt idx="1006">
                  <c:v>44267</c:v>
                </c:pt>
                <c:pt idx="1007">
                  <c:v>44270</c:v>
                </c:pt>
                <c:pt idx="1008">
                  <c:v>44271</c:v>
                </c:pt>
                <c:pt idx="1009">
                  <c:v>44272</c:v>
                </c:pt>
                <c:pt idx="1010">
                  <c:v>44273</c:v>
                </c:pt>
                <c:pt idx="1011">
                  <c:v>44274</c:v>
                </c:pt>
                <c:pt idx="1012">
                  <c:v>44277</c:v>
                </c:pt>
                <c:pt idx="1013">
                  <c:v>44278</c:v>
                </c:pt>
                <c:pt idx="1014">
                  <c:v>44279</c:v>
                </c:pt>
                <c:pt idx="1015">
                  <c:v>44280</c:v>
                </c:pt>
                <c:pt idx="1016">
                  <c:v>44281</c:v>
                </c:pt>
                <c:pt idx="1017">
                  <c:v>44284</c:v>
                </c:pt>
                <c:pt idx="1018">
                  <c:v>44285</c:v>
                </c:pt>
                <c:pt idx="1019">
                  <c:v>44286</c:v>
                </c:pt>
                <c:pt idx="1020">
                  <c:v>44287</c:v>
                </c:pt>
                <c:pt idx="1021">
                  <c:v>44292</c:v>
                </c:pt>
                <c:pt idx="1022">
                  <c:v>44293</c:v>
                </c:pt>
                <c:pt idx="1023">
                  <c:v>44294</c:v>
                </c:pt>
                <c:pt idx="1024">
                  <c:v>44295</c:v>
                </c:pt>
                <c:pt idx="1025">
                  <c:v>44298</c:v>
                </c:pt>
                <c:pt idx="1026">
                  <c:v>44299</c:v>
                </c:pt>
                <c:pt idx="1027">
                  <c:v>44300</c:v>
                </c:pt>
                <c:pt idx="1028">
                  <c:v>44301</c:v>
                </c:pt>
                <c:pt idx="1029">
                  <c:v>44302</c:v>
                </c:pt>
                <c:pt idx="1030">
                  <c:v>44305</c:v>
                </c:pt>
                <c:pt idx="1031">
                  <c:v>44306</c:v>
                </c:pt>
                <c:pt idx="1032">
                  <c:v>44307</c:v>
                </c:pt>
                <c:pt idx="1033">
                  <c:v>44308</c:v>
                </c:pt>
                <c:pt idx="1034">
                  <c:v>44309</c:v>
                </c:pt>
                <c:pt idx="1035">
                  <c:v>44312</c:v>
                </c:pt>
                <c:pt idx="1036">
                  <c:v>44313</c:v>
                </c:pt>
                <c:pt idx="1037">
                  <c:v>44314</c:v>
                </c:pt>
                <c:pt idx="1038">
                  <c:v>44315</c:v>
                </c:pt>
                <c:pt idx="1039">
                  <c:v>44316</c:v>
                </c:pt>
                <c:pt idx="1040">
                  <c:v>44319</c:v>
                </c:pt>
                <c:pt idx="1041">
                  <c:v>44320</c:v>
                </c:pt>
                <c:pt idx="1042">
                  <c:v>44321</c:v>
                </c:pt>
                <c:pt idx="1043">
                  <c:v>44322</c:v>
                </c:pt>
                <c:pt idx="1044">
                  <c:v>44323</c:v>
                </c:pt>
                <c:pt idx="1045">
                  <c:v>44326</c:v>
                </c:pt>
                <c:pt idx="1046">
                  <c:v>44327</c:v>
                </c:pt>
                <c:pt idx="1047">
                  <c:v>44328</c:v>
                </c:pt>
                <c:pt idx="1048">
                  <c:v>44329</c:v>
                </c:pt>
                <c:pt idx="1049">
                  <c:v>44330</c:v>
                </c:pt>
                <c:pt idx="1050">
                  <c:v>44333</c:v>
                </c:pt>
                <c:pt idx="1051">
                  <c:v>44334</c:v>
                </c:pt>
                <c:pt idx="1052">
                  <c:v>44335</c:v>
                </c:pt>
                <c:pt idx="1053">
                  <c:v>44336</c:v>
                </c:pt>
                <c:pt idx="1054">
                  <c:v>44337</c:v>
                </c:pt>
                <c:pt idx="1055">
                  <c:v>44340</c:v>
                </c:pt>
                <c:pt idx="1056">
                  <c:v>44341</c:v>
                </c:pt>
                <c:pt idx="1057">
                  <c:v>44342</c:v>
                </c:pt>
                <c:pt idx="1058">
                  <c:v>44343</c:v>
                </c:pt>
                <c:pt idx="1059">
                  <c:v>44344</c:v>
                </c:pt>
                <c:pt idx="1060">
                  <c:v>44347</c:v>
                </c:pt>
                <c:pt idx="1061">
                  <c:v>44348</c:v>
                </c:pt>
                <c:pt idx="1062">
                  <c:v>44349</c:v>
                </c:pt>
                <c:pt idx="1063">
                  <c:v>44350</c:v>
                </c:pt>
                <c:pt idx="1064">
                  <c:v>44351</c:v>
                </c:pt>
                <c:pt idx="1065">
                  <c:v>44354</c:v>
                </c:pt>
                <c:pt idx="1066">
                  <c:v>44355</c:v>
                </c:pt>
                <c:pt idx="1067">
                  <c:v>44356</c:v>
                </c:pt>
                <c:pt idx="1068">
                  <c:v>44357</c:v>
                </c:pt>
                <c:pt idx="1069">
                  <c:v>44358</c:v>
                </c:pt>
                <c:pt idx="1070">
                  <c:v>44361</c:v>
                </c:pt>
                <c:pt idx="1071">
                  <c:v>44362</c:v>
                </c:pt>
                <c:pt idx="1072">
                  <c:v>44363</c:v>
                </c:pt>
                <c:pt idx="1073">
                  <c:v>44364</c:v>
                </c:pt>
                <c:pt idx="1074">
                  <c:v>44365</c:v>
                </c:pt>
                <c:pt idx="1075">
                  <c:v>44368</c:v>
                </c:pt>
                <c:pt idx="1076">
                  <c:v>44369</c:v>
                </c:pt>
                <c:pt idx="1077">
                  <c:v>44370</c:v>
                </c:pt>
                <c:pt idx="1078">
                  <c:v>44371</c:v>
                </c:pt>
                <c:pt idx="1079">
                  <c:v>44372</c:v>
                </c:pt>
                <c:pt idx="1080">
                  <c:v>44375</c:v>
                </c:pt>
                <c:pt idx="1081">
                  <c:v>44376</c:v>
                </c:pt>
                <c:pt idx="1082">
                  <c:v>44377</c:v>
                </c:pt>
                <c:pt idx="1083">
                  <c:v>44378</c:v>
                </c:pt>
                <c:pt idx="1084">
                  <c:v>44379</c:v>
                </c:pt>
                <c:pt idx="1085">
                  <c:v>44382</c:v>
                </c:pt>
                <c:pt idx="1086">
                  <c:v>44383</c:v>
                </c:pt>
                <c:pt idx="1087">
                  <c:v>44384</c:v>
                </c:pt>
                <c:pt idx="1088">
                  <c:v>44385</c:v>
                </c:pt>
                <c:pt idx="1089">
                  <c:v>44386</c:v>
                </c:pt>
                <c:pt idx="1090">
                  <c:v>44389</c:v>
                </c:pt>
                <c:pt idx="1091">
                  <c:v>44390</c:v>
                </c:pt>
                <c:pt idx="1092">
                  <c:v>44391</c:v>
                </c:pt>
                <c:pt idx="1093">
                  <c:v>44392</c:v>
                </c:pt>
                <c:pt idx="1094">
                  <c:v>44393</c:v>
                </c:pt>
                <c:pt idx="1095">
                  <c:v>44396</c:v>
                </c:pt>
                <c:pt idx="1096">
                  <c:v>44397</c:v>
                </c:pt>
                <c:pt idx="1097">
                  <c:v>44398</c:v>
                </c:pt>
                <c:pt idx="1098">
                  <c:v>44399</c:v>
                </c:pt>
                <c:pt idx="1099">
                  <c:v>44400</c:v>
                </c:pt>
                <c:pt idx="1100">
                  <c:v>44403</c:v>
                </c:pt>
                <c:pt idx="1101">
                  <c:v>44404</c:v>
                </c:pt>
                <c:pt idx="1102">
                  <c:v>44405</c:v>
                </c:pt>
                <c:pt idx="1103">
                  <c:v>44406</c:v>
                </c:pt>
                <c:pt idx="1104">
                  <c:v>44407</c:v>
                </c:pt>
                <c:pt idx="1105">
                  <c:v>44410</c:v>
                </c:pt>
                <c:pt idx="1106">
                  <c:v>44411</c:v>
                </c:pt>
                <c:pt idx="1107">
                  <c:v>44412</c:v>
                </c:pt>
                <c:pt idx="1108">
                  <c:v>44413</c:v>
                </c:pt>
                <c:pt idx="1109">
                  <c:v>44414</c:v>
                </c:pt>
                <c:pt idx="1110">
                  <c:v>44417</c:v>
                </c:pt>
                <c:pt idx="1111">
                  <c:v>44418</c:v>
                </c:pt>
                <c:pt idx="1112">
                  <c:v>44419</c:v>
                </c:pt>
                <c:pt idx="1113">
                  <c:v>44420</c:v>
                </c:pt>
                <c:pt idx="1114">
                  <c:v>44421</c:v>
                </c:pt>
                <c:pt idx="1115">
                  <c:v>44424</c:v>
                </c:pt>
                <c:pt idx="1116">
                  <c:v>44425</c:v>
                </c:pt>
                <c:pt idx="1117">
                  <c:v>44426</c:v>
                </c:pt>
                <c:pt idx="1118">
                  <c:v>44427</c:v>
                </c:pt>
                <c:pt idx="1119">
                  <c:v>44428</c:v>
                </c:pt>
                <c:pt idx="1120">
                  <c:v>44431</c:v>
                </c:pt>
                <c:pt idx="1121">
                  <c:v>44432</c:v>
                </c:pt>
                <c:pt idx="1122">
                  <c:v>44433</c:v>
                </c:pt>
                <c:pt idx="1123">
                  <c:v>44434</c:v>
                </c:pt>
                <c:pt idx="1124">
                  <c:v>44435</c:v>
                </c:pt>
                <c:pt idx="1125">
                  <c:v>44438</c:v>
                </c:pt>
                <c:pt idx="1126">
                  <c:v>44439</c:v>
                </c:pt>
                <c:pt idx="1127">
                  <c:v>44440</c:v>
                </c:pt>
                <c:pt idx="1128">
                  <c:v>44441</c:v>
                </c:pt>
                <c:pt idx="1129">
                  <c:v>44442</c:v>
                </c:pt>
                <c:pt idx="1130">
                  <c:v>44445</c:v>
                </c:pt>
                <c:pt idx="1131">
                  <c:v>44446</c:v>
                </c:pt>
                <c:pt idx="1132">
                  <c:v>44447</c:v>
                </c:pt>
                <c:pt idx="1133">
                  <c:v>44448</c:v>
                </c:pt>
                <c:pt idx="1134">
                  <c:v>44449</c:v>
                </c:pt>
                <c:pt idx="1135">
                  <c:v>44452</c:v>
                </c:pt>
                <c:pt idx="1136">
                  <c:v>44453</c:v>
                </c:pt>
                <c:pt idx="1137">
                  <c:v>44454</c:v>
                </c:pt>
                <c:pt idx="1138">
                  <c:v>44455</c:v>
                </c:pt>
                <c:pt idx="1139">
                  <c:v>44462</c:v>
                </c:pt>
                <c:pt idx="1140">
                  <c:v>44469</c:v>
                </c:pt>
                <c:pt idx="1141">
                  <c:v>44476</c:v>
                </c:pt>
                <c:pt idx="1142">
                  <c:v>44483</c:v>
                </c:pt>
                <c:pt idx="1143">
                  <c:v>44490</c:v>
                </c:pt>
                <c:pt idx="1144">
                  <c:v>44497</c:v>
                </c:pt>
                <c:pt idx="1145">
                  <c:v>44504</c:v>
                </c:pt>
                <c:pt idx="1146">
                  <c:v>44511</c:v>
                </c:pt>
                <c:pt idx="1147">
                  <c:v>44518</c:v>
                </c:pt>
                <c:pt idx="1148">
                  <c:v>44525</c:v>
                </c:pt>
                <c:pt idx="1149">
                  <c:v>44532</c:v>
                </c:pt>
                <c:pt idx="1150">
                  <c:v>44539</c:v>
                </c:pt>
                <c:pt idx="1151">
                  <c:v>44546</c:v>
                </c:pt>
                <c:pt idx="1152">
                  <c:v>44553</c:v>
                </c:pt>
                <c:pt idx="1153">
                  <c:v>44560</c:v>
                </c:pt>
                <c:pt idx="1154">
                  <c:v>44567</c:v>
                </c:pt>
                <c:pt idx="1155">
                  <c:v>44574</c:v>
                </c:pt>
                <c:pt idx="1156">
                  <c:v>44581</c:v>
                </c:pt>
                <c:pt idx="1157">
                  <c:v>44588</c:v>
                </c:pt>
                <c:pt idx="1158">
                  <c:v>44595</c:v>
                </c:pt>
                <c:pt idx="1159">
                  <c:v>44602</c:v>
                </c:pt>
                <c:pt idx="1160">
                  <c:v>44609</c:v>
                </c:pt>
                <c:pt idx="1161">
                  <c:v>44616</c:v>
                </c:pt>
                <c:pt idx="1162">
                  <c:v>44623</c:v>
                </c:pt>
                <c:pt idx="1163">
                  <c:v>44630</c:v>
                </c:pt>
                <c:pt idx="1164">
                  <c:v>44637</c:v>
                </c:pt>
                <c:pt idx="1165">
                  <c:v>44644</c:v>
                </c:pt>
                <c:pt idx="1166">
                  <c:v>44651</c:v>
                </c:pt>
                <c:pt idx="1167">
                  <c:v>44658</c:v>
                </c:pt>
                <c:pt idx="1168">
                  <c:v>44665</c:v>
                </c:pt>
                <c:pt idx="1169">
                  <c:v>44672</c:v>
                </c:pt>
                <c:pt idx="1170">
                  <c:v>44679</c:v>
                </c:pt>
                <c:pt idx="1171">
                  <c:v>44686</c:v>
                </c:pt>
                <c:pt idx="1172">
                  <c:v>44693</c:v>
                </c:pt>
                <c:pt idx="1173">
                  <c:v>44700</c:v>
                </c:pt>
                <c:pt idx="1174">
                  <c:v>44707</c:v>
                </c:pt>
                <c:pt idx="1175">
                  <c:v>44714</c:v>
                </c:pt>
                <c:pt idx="1176">
                  <c:v>44721</c:v>
                </c:pt>
                <c:pt idx="1177">
                  <c:v>44728</c:v>
                </c:pt>
                <c:pt idx="1178">
                  <c:v>44735</c:v>
                </c:pt>
                <c:pt idx="1179">
                  <c:v>44742</c:v>
                </c:pt>
                <c:pt idx="1180">
                  <c:v>44749</c:v>
                </c:pt>
                <c:pt idx="1181">
                  <c:v>44756</c:v>
                </c:pt>
                <c:pt idx="1182">
                  <c:v>44763</c:v>
                </c:pt>
                <c:pt idx="1183">
                  <c:v>44770</c:v>
                </c:pt>
                <c:pt idx="1184">
                  <c:v>44777</c:v>
                </c:pt>
                <c:pt idx="1185">
                  <c:v>44784</c:v>
                </c:pt>
                <c:pt idx="1186">
                  <c:v>44791</c:v>
                </c:pt>
                <c:pt idx="1187">
                  <c:v>44798</c:v>
                </c:pt>
                <c:pt idx="1188">
                  <c:v>44805</c:v>
                </c:pt>
                <c:pt idx="1189">
                  <c:v>44812</c:v>
                </c:pt>
                <c:pt idx="1190">
                  <c:v>44819</c:v>
                </c:pt>
                <c:pt idx="1191">
                  <c:v>44826</c:v>
                </c:pt>
                <c:pt idx="1192">
                  <c:v>44833</c:v>
                </c:pt>
                <c:pt idx="1193">
                  <c:v>44840</c:v>
                </c:pt>
                <c:pt idx="1194">
                  <c:v>44847</c:v>
                </c:pt>
                <c:pt idx="1195">
                  <c:v>44854</c:v>
                </c:pt>
                <c:pt idx="1196">
                  <c:v>44861</c:v>
                </c:pt>
                <c:pt idx="1197">
                  <c:v>44868</c:v>
                </c:pt>
                <c:pt idx="1198">
                  <c:v>44875</c:v>
                </c:pt>
                <c:pt idx="1199">
                  <c:v>44882</c:v>
                </c:pt>
                <c:pt idx="1200">
                  <c:v>44889</c:v>
                </c:pt>
                <c:pt idx="1201">
                  <c:v>44896</c:v>
                </c:pt>
                <c:pt idx="1202">
                  <c:v>44903</c:v>
                </c:pt>
                <c:pt idx="1203">
                  <c:v>44910</c:v>
                </c:pt>
                <c:pt idx="1204">
                  <c:v>44917</c:v>
                </c:pt>
                <c:pt idx="1205">
                  <c:v>44924</c:v>
                </c:pt>
                <c:pt idx="1206">
                  <c:v>44931</c:v>
                </c:pt>
                <c:pt idx="1207">
                  <c:v>44938</c:v>
                </c:pt>
                <c:pt idx="1208">
                  <c:v>44945</c:v>
                </c:pt>
                <c:pt idx="1209">
                  <c:v>44952</c:v>
                </c:pt>
                <c:pt idx="1210">
                  <c:v>44959</c:v>
                </c:pt>
                <c:pt idx="1211">
                  <c:v>44966</c:v>
                </c:pt>
                <c:pt idx="1212">
                  <c:v>44973</c:v>
                </c:pt>
                <c:pt idx="1213">
                  <c:v>44980</c:v>
                </c:pt>
                <c:pt idx="1214">
                  <c:v>44987</c:v>
                </c:pt>
                <c:pt idx="1215">
                  <c:v>44994</c:v>
                </c:pt>
                <c:pt idx="1216">
                  <c:v>45001</c:v>
                </c:pt>
                <c:pt idx="1217">
                  <c:v>45008</c:v>
                </c:pt>
                <c:pt idx="1218">
                  <c:v>45015</c:v>
                </c:pt>
                <c:pt idx="1219">
                  <c:v>45022</c:v>
                </c:pt>
                <c:pt idx="1220">
                  <c:v>45029</c:v>
                </c:pt>
                <c:pt idx="1221">
                  <c:v>45036</c:v>
                </c:pt>
                <c:pt idx="1222">
                  <c:v>45043</c:v>
                </c:pt>
                <c:pt idx="1223">
                  <c:v>45050</c:v>
                </c:pt>
                <c:pt idx="1224">
                  <c:v>45057</c:v>
                </c:pt>
                <c:pt idx="1225">
                  <c:v>45064</c:v>
                </c:pt>
                <c:pt idx="1226">
                  <c:v>45071</c:v>
                </c:pt>
                <c:pt idx="1227">
                  <c:v>45078</c:v>
                </c:pt>
                <c:pt idx="1228">
                  <c:v>45085</c:v>
                </c:pt>
                <c:pt idx="1229">
                  <c:v>45092</c:v>
                </c:pt>
                <c:pt idx="1230">
                  <c:v>45099</c:v>
                </c:pt>
                <c:pt idx="1231">
                  <c:v>45106</c:v>
                </c:pt>
                <c:pt idx="1232">
                  <c:v>45113</c:v>
                </c:pt>
                <c:pt idx="1233">
                  <c:v>45120</c:v>
                </c:pt>
                <c:pt idx="1234">
                  <c:v>45127</c:v>
                </c:pt>
                <c:pt idx="1235">
                  <c:v>45134</c:v>
                </c:pt>
                <c:pt idx="1236">
                  <c:v>45141</c:v>
                </c:pt>
                <c:pt idx="1237">
                  <c:v>45148</c:v>
                </c:pt>
                <c:pt idx="1238">
                  <c:v>45155</c:v>
                </c:pt>
                <c:pt idx="1239">
                  <c:v>45162</c:v>
                </c:pt>
                <c:pt idx="1240">
                  <c:v>45169</c:v>
                </c:pt>
                <c:pt idx="1241">
                  <c:v>45176</c:v>
                </c:pt>
                <c:pt idx="1242">
                  <c:v>45183</c:v>
                </c:pt>
                <c:pt idx="1243">
                  <c:v>45190</c:v>
                </c:pt>
                <c:pt idx="1244">
                  <c:v>45197</c:v>
                </c:pt>
                <c:pt idx="1245">
                  <c:v>45204</c:v>
                </c:pt>
                <c:pt idx="1246">
                  <c:v>45211</c:v>
                </c:pt>
                <c:pt idx="1247">
                  <c:v>45218</c:v>
                </c:pt>
                <c:pt idx="1248">
                  <c:v>45225</c:v>
                </c:pt>
                <c:pt idx="1249">
                  <c:v>45232</c:v>
                </c:pt>
                <c:pt idx="1250">
                  <c:v>45239</c:v>
                </c:pt>
                <c:pt idx="1251">
                  <c:v>45246</c:v>
                </c:pt>
                <c:pt idx="1252">
                  <c:v>45253</c:v>
                </c:pt>
                <c:pt idx="1253">
                  <c:v>45260</c:v>
                </c:pt>
                <c:pt idx="1254">
                  <c:v>45267</c:v>
                </c:pt>
                <c:pt idx="1255">
                  <c:v>45274</c:v>
                </c:pt>
                <c:pt idx="1256">
                  <c:v>45281</c:v>
                </c:pt>
                <c:pt idx="1257">
                  <c:v>45288</c:v>
                </c:pt>
                <c:pt idx="1258">
                  <c:v>45295</c:v>
                </c:pt>
                <c:pt idx="1259">
                  <c:v>45302</c:v>
                </c:pt>
                <c:pt idx="1260">
                  <c:v>45309</c:v>
                </c:pt>
                <c:pt idx="1261">
                  <c:v>45316</c:v>
                </c:pt>
                <c:pt idx="1262">
                  <c:v>45323</c:v>
                </c:pt>
                <c:pt idx="1263">
                  <c:v>45330</c:v>
                </c:pt>
                <c:pt idx="1264">
                  <c:v>45337</c:v>
                </c:pt>
                <c:pt idx="1265">
                  <c:v>45344</c:v>
                </c:pt>
                <c:pt idx="1266">
                  <c:v>45351</c:v>
                </c:pt>
                <c:pt idx="1267">
                  <c:v>45358</c:v>
                </c:pt>
                <c:pt idx="1268">
                  <c:v>45365</c:v>
                </c:pt>
                <c:pt idx="1269">
                  <c:v>45372</c:v>
                </c:pt>
                <c:pt idx="1270">
                  <c:v>45379</c:v>
                </c:pt>
                <c:pt idx="1271">
                  <c:v>45386</c:v>
                </c:pt>
                <c:pt idx="1272">
                  <c:v>45393</c:v>
                </c:pt>
                <c:pt idx="1273">
                  <c:v>45400</c:v>
                </c:pt>
                <c:pt idx="1274">
                  <c:v>45407</c:v>
                </c:pt>
                <c:pt idx="1275">
                  <c:v>45414</c:v>
                </c:pt>
                <c:pt idx="1276">
                  <c:v>45421</c:v>
                </c:pt>
                <c:pt idx="1277">
                  <c:v>45428</c:v>
                </c:pt>
                <c:pt idx="1278">
                  <c:v>45435</c:v>
                </c:pt>
                <c:pt idx="1279">
                  <c:v>45442</c:v>
                </c:pt>
                <c:pt idx="1280">
                  <c:v>45449</c:v>
                </c:pt>
                <c:pt idx="1281">
                  <c:v>45456</c:v>
                </c:pt>
                <c:pt idx="1282">
                  <c:v>45463</c:v>
                </c:pt>
                <c:pt idx="1283">
                  <c:v>45470</c:v>
                </c:pt>
                <c:pt idx="1284">
                  <c:v>45477</c:v>
                </c:pt>
                <c:pt idx="1285">
                  <c:v>45484</c:v>
                </c:pt>
                <c:pt idx="1286">
                  <c:v>45491</c:v>
                </c:pt>
                <c:pt idx="1287">
                  <c:v>45498</c:v>
                </c:pt>
                <c:pt idx="1288">
                  <c:v>45505</c:v>
                </c:pt>
                <c:pt idx="1289">
                  <c:v>45512</c:v>
                </c:pt>
                <c:pt idx="1290">
                  <c:v>45519</c:v>
                </c:pt>
                <c:pt idx="1291">
                  <c:v>45526</c:v>
                </c:pt>
                <c:pt idx="1292">
                  <c:v>45533</c:v>
                </c:pt>
                <c:pt idx="1293">
                  <c:v>45540</c:v>
                </c:pt>
                <c:pt idx="1294">
                  <c:v>45547</c:v>
                </c:pt>
                <c:pt idx="1295">
                  <c:v>45554</c:v>
                </c:pt>
                <c:pt idx="1296">
                  <c:v>45561</c:v>
                </c:pt>
                <c:pt idx="1297">
                  <c:v>45568</c:v>
                </c:pt>
                <c:pt idx="1298">
                  <c:v>45575</c:v>
                </c:pt>
                <c:pt idx="1299">
                  <c:v>45582</c:v>
                </c:pt>
                <c:pt idx="1300">
                  <c:v>45589</c:v>
                </c:pt>
                <c:pt idx="1301">
                  <c:v>45596</c:v>
                </c:pt>
                <c:pt idx="1302">
                  <c:v>45603</c:v>
                </c:pt>
                <c:pt idx="1303">
                  <c:v>45610</c:v>
                </c:pt>
                <c:pt idx="1304">
                  <c:v>45617</c:v>
                </c:pt>
                <c:pt idx="1305">
                  <c:v>45624</c:v>
                </c:pt>
                <c:pt idx="1306">
                  <c:v>45631</c:v>
                </c:pt>
                <c:pt idx="1307">
                  <c:v>45638</c:v>
                </c:pt>
                <c:pt idx="1308">
                  <c:v>45645</c:v>
                </c:pt>
                <c:pt idx="1309">
                  <c:v>45653</c:v>
                </c:pt>
                <c:pt idx="1310">
                  <c:v>45660</c:v>
                </c:pt>
                <c:pt idx="1311">
                  <c:v>45667</c:v>
                </c:pt>
                <c:pt idx="1312">
                  <c:v>45674</c:v>
                </c:pt>
                <c:pt idx="1313">
                  <c:v>45681</c:v>
                </c:pt>
                <c:pt idx="1314">
                  <c:v>45688</c:v>
                </c:pt>
                <c:pt idx="1315">
                  <c:v>45695</c:v>
                </c:pt>
                <c:pt idx="1316">
                  <c:v>45702</c:v>
                </c:pt>
                <c:pt idx="1317">
                  <c:v>45709</c:v>
                </c:pt>
                <c:pt idx="1318">
                  <c:v>45716</c:v>
                </c:pt>
                <c:pt idx="1319">
                  <c:v>45723</c:v>
                </c:pt>
                <c:pt idx="1320">
                  <c:v>45730</c:v>
                </c:pt>
                <c:pt idx="1321">
                  <c:v>45737</c:v>
                </c:pt>
                <c:pt idx="1322">
                  <c:v>45744</c:v>
                </c:pt>
                <c:pt idx="1323">
                  <c:v>45751</c:v>
                </c:pt>
                <c:pt idx="1324">
                  <c:v>45758</c:v>
                </c:pt>
                <c:pt idx="1325">
                  <c:v>45769</c:v>
                </c:pt>
                <c:pt idx="1326">
                  <c:v>45776</c:v>
                </c:pt>
                <c:pt idx="1327">
                  <c:v>45783</c:v>
                </c:pt>
                <c:pt idx="1328">
                  <c:v>45790</c:v>
                </c:pt>
                <c:pt idx="1329">
                  <c:v>45797</c:v>
                </c:pt>
                <c:pt idx="1330">
                  <c:v>45804</c:v>
                </c:pt>
                <c:pt idx="1331">
                  <c:v>45811</c:v>
                </c:pt>
                <c:pt idx="1332">
                  <c:v>45818</c:v>
                </c:pt>
                <c:pt idx="1333">
                  <c:v>45825</c:v>
                </c:pt>
                <c:pt idx="1334">
                  <c:v>45832</c:v>
                </c:pt>
                <c:pt idx="1335">
                  <c:v>45839</c:v>
                </c:pt>
                <c:pt idx="1336">
                  <c:v>45846</c:v>
                </c:pt>
                <c:pt idx="1337">
                  <c:v>45853</c:v>
                </c:pt>
                <c:pt idx="1338">
                  <c:v>45860</c:v>
                </c:pt>
                <c:pt idx="1339">
                  <c:v>45867</c:v>
                </c:pt>
                <c:pt idx="1340">
                  <c:v>45874</c:v>
                </c:pt>
                <c:pt idx="1341">
                  <c:v>45881</c:v>
                </c:pt>
                <c:pt idx="1342">
                  <c:v>45888</c:v>
                </c:pt>
                <c:pt idx="1343">
                  <c:v>45895</c:v>
                </c:pt>
                <c:pt idx="1344">
                  <c:v>45902</c:v>
                </c:pt>
                <c:pt idx="1345">
                  <c:v>45909</c:v>
                </c:pt>
                <c:pt idx="1346">
                  <c:v>45916</c:v>
                </c:pt>
                <c:pt idx="1347">
                  <c:v>45923</c:v>
                </c:pt>
                <c:pt idx="1348">
                  <c:v>45930</c:v>
                </c:pt>
                <c:pt idx="1349">
                  <c:v>45937</c:v>
                </c:pt>
                <c:pt idx="1350">
                  <c:v>45944</c:v>
                </c:pt>
                <c:pt idx="1351">
                  <c:v>45951</c:v>
                </c:pt>
                <c:pt idx="1352">
                  <c:v>45958</c:v>
                </c:pt>
                <c:pt idx="1353">
                  <c:v>45965</c:v>
                </c:pt>
                <c:pt idx="1354">
                  <c:v>45972</c:v>
                </c:pt>
                <c:pt idx="1355">
                  <c:v>45979</c:v>
                </c:pt>
                <c:pt idx="1356">
                  <c:v>45986</c:v>
                </c:pt>
                <c:pt idx="1357">
                  <c:v>45993</c:v>
                </c:pt>
                <c:pt idx="1358">
                  <c:v>46000</c:v>
                </c:pt>
                <c:pt idx="1359">
                  <c:v>46007</c:v>
                </c:pt>
                <c:pt idx="1360">
                  <c:v>46014</c:v>
                </c:pt>
                <c:pt idx="1361">
                  <c:v>46021</c:v>
                </c:pt>
                <c:pt idx="1362">
                  <c:v>46028</c:v>
                </c:pt>
                <c:pt idx="1363">
                  <c:v>46035</c:v>
                </c:pt>
                <c:pt idx="1364">
                  <c:v>46042</c:v>
                </c:pt>
                <c:pt idx="1365">
                  <c:v>46049</c:v>
                </c:pt>
                <c:pt idx="1366">
                  <c:v>46056</c:v>
                </c:pt>
                <c:pt idx="1367">
                  <c:v>46063</c:v>
                </c:pt>
                <c:pt idx="1368">
                  <c:v>46070</c:v>
                </c:pt>
                <c:pt idx="1369">
                  <c:v>46077</c:v>
                </c:pt>
                <c:pt idx="1370">
                  <c:v>46084</c:v>
                </c:pt>
                <c:pt idx="1371">
                  <c:v>46091</c:v>
                </c:pt>
                <c:pt idx="1372">
                  <c:v>46098</c:v>
                </c:pt>
                <c:pt idx="1373">
                  <c:v>46105</c:v>
                </c:pt>
                <c:pt idx="1374">
                  <c:v>46112</c:v>
                </c:pt>
                <c:pt idx="1375">
                  <c:v>46119</c:v>
                </c:pt>
                <c:pt idx="1376">
                  <c:v>46126</c:v>
                </c:pt>
                <c:pt idx="1377">
                  <c:v>46133</c:v>
                </c:pt>
                <c:pt idx="1378">
                  <c:v>46140</c:v>
                </c:pt>
                <c:pt idx="1379">
                  <c:v>46147</c:v>
                </c:pt>
                <c:pt idx="1380">
                  <c:v>46154</c:v>
                </c:pt>
                <c:pt idx="1381">
                  <c:v>46161</c:v>
                </c:pt>
                <c:pt idx="1382">
                  <c:v>46168</c:v>
                </c:pt>
                <c:pt idx="1383">
                  <c:v>46175</c:v>
                </c:pt>
                <c:pt idx="1384">
                  <c:v>46182</c:v>
                </c:pt>
                <c:pt idx="1385">
                  <c:v>46189</c:v>
                </c:pt>
                <c:pt idx="1386">
                  <c:v>46196</c:v>
                </c:pt>
                <c:pt idx="1387">
                  <c:v>46203</c:v>
                </c:pt>
                <c:pt idx="1388">
                  <c:v>46210</c:v>
                </c:pt>
                <c:pt idx="1389">
                  <c:v>46217</c:v>
                </c:pt>
                <c:pt idx="1390">
                  <c:v>46224</c:v>
                </c:pt>
                <c:pt idx="1391">
                  <c:v>46231</c:v>
                </c:pt>
                <c:pt idx="1392">
                  <c:v>46238</c:v>
                </c:pt>
                <c:pt idx="1393">
                  <c:v>46245</c:v>
                </c:pt>
                <c:pt idx="1394">
                  <c:v>46252</c:v>
                </c:pt>
                <c:pt idx="1395">
                  <c:v>46259</c:v>
                </c:pt>
                <c:pt idx="1396">
                  <c:v>46266</c:v>
                </c:pt>
                <c:pt idx="1397">
                  <c:v>46273</c:v>
                </c:pt>
                <c:pt idx="1398">
                  <c:v>46280</c:v>
                </c:pt>
                <c:pt idx="1399">
                  <c:v>46287</c:v>
                </c:pt>
                <c:pt idx="1400">
                  <c:v>46294</c:v>
                </c:pt>
                <c:pt idx="1401">
                  <c:v>46301</c:v>
                </c:pt>
                <c:pt idx="1402">
                  <c:v>46308</c:v>
                </c:pt>
                <c:pt idx="1403">
                  <c:v>46315</c:v>
                </c:pt>
                <c:pt idx="1404">
                  <c:v>46322</c:v>
                </c:pt>
                <c:pt idx="1405">
                  <c:v>46329</c:v>
                </c:pt>
                <c:pt idx="1406">
                  <c:v>46336</c:v>
                </c:pt>
                <c:pt idx="1407">
                  <c:v>46343</c:v>
                </c:pt>
                <c:pt idx="1408">
                  <c:v>46350</c:v>
                </c:pt>
                <c:pt idx="1409">
                  <c:v>46357</c:v>
                </c:pt>
                <c:pt idx="1410">
                  <c:v>46364</c:v>
                </c:pt>
                <c:pt idx="1411">
                  <c:v>46371</c:v>
                </c:pt>
                <c:pt idx="1412">
                  <c:v>46378</c:v>
                </c:pt>
                <c:pt idx="1413">
                  <c:v>46385</c:v>
                </c:pt>
                <c:pt idx="1414">
                  <c:v>46392</c:v>
                </c:pt>
                <c:pt idx="1415">
                  <c:v>46399</c:v>
                </c:pt>
                <c:pt idx="1416">
                  <c:v>46406</c:v>
                </c:pt>
                <c:pt idx="1417">
                  <c:v>46413</c:v>
                </c:pt>
                <c:pt idx="1418">
                  <c:v>46420</c:v>
                </c:pt>
                <c:pt idx="1419">
                  <c:v>46427</c:v>
                </c:pt>
                <c:pt idx="1420">
                  <c:v>46434</c:v>
                </c:pt>
                <c:pt idx="1421">
                  <c:v>46441</c:v>
                </c:pt>
                <c:pt idx="1422">
                  <c:v>46448</c:v>
                </c:pt>
                <c:pt idx="1423">
                  <c:v>46455</c:v>
                </c:pt>
                <c:pt idx="1424">
                  <c:v>46462</c:v>
                </c:pt>
                <c:pt idx="1425">
                  <c:v>46469</c:v>
                </c:pt>
                <c:pt idx="1426">
                  <c:v>46476</c:v>
                </c:pt>
                <c:pt idx="1427">
                  <c:v>46483</c:v>
                </c:pt>
                <c:pt idx="1428">
                  <c:v>46490</c:v>
                </c:pt>
                <c:pt idx="1429">
                  <c:v>46497</c:v>
                </c:pt>
                <c:pt idx="1430">
                  <c:v>46504</c:v>
                </c:pt>
                <c:pt idx="1431">
                  <c:v>46511</c:v>
                </c:pt>
                <c:pt idx="1432">
                  <c:v>46518</c:v>
                </c:pt>
                <c:pt idx="1433">
                  <c:v>46525</c:v>
                </c:pt>
                <c:pt idx="1434">
                  <c:v>46532</c:v>
                </c:pt>
                <c:pt idx="1435">
                  <c:v>46539</c:v>
                </c:pt>
                <c:pt idx="1436">
                  <c:v>46546</c:v>
                </c:pt>
                <c:pt idx="1437">
                  <c:v>46553</c:v>
                </c:pt>
                <c:pt idx="1438">
                  <c:v>46560</c:v>
                </c:pt>
                <c:pt idx="1439">
                  <c:v>46567</c:v>
                </c:pt>
                <c:pt idx="1440">
                  <c:v>46574</c:v>
                </c:pt>
                <c:pt idx="1441">
                  <c:v>46581</c:v>
                </c:pt>
                <c:pt idx="1442">
                  <c:v>46588</c:v>
                </c:pt>
                <c:pt idx="1443">
                  <c:v>46595</c:v>
                </c:pt>
                <c:pt idx="1444">
                  <c:v>46602</c:v>
                </c:pt>
                <c:pt idx="1445">
                  <c:v>46609</c:v>
                </c:pt>
                <c:pt idx="1446">
                  <c:v>46616</c:v>
                </c:pt>
                <c:pt idx="1447">
                  <c:v>46623</c:v>
                </c:pt>
                <c:pt idx="1448">
                  <c:v>46630</c:v>
                </c:pt>
                <c:pt idx="1449">
                  <c:v>46637</c:v>
                </c:pt>
                <c:pt idx="1450">
                  <c:v>46644</c:v>
                </c:pt>
                <c:pt idx="1451">
                  <c:v>46651</c:v>
                </c:pt>
                <c:pt idx="1452">
                  <c:v>46658</c:v>
                </c:pt>
                <c:pt idx="1453">
                  <c:v>46665</c:v>
                </c:pt>
                <c:pt idx="1454">
                  <c:v>46672</c:v>
                </c:pt>
                <c:pt idx="1455">
                  <c:v>46679</c:v>
                </c:pt>
                <c:pt idx="1456">
                  <c:v>46686</c:v>
                </c:pt>
                <c:pt idx="1457">
                  <c:v>46693</c:v>
                </c:pt>
                <c:pt idx="1458">
                  <c:v>46700</c:v>
                </c:pt>
                <c:pt idx="1459">
                  <c:v>46707</c:v>
                </c:pt>
                <c:pt idx="1460">
                  <c:v>46714</c:v>
                </c:pt>
                <c:pt idx="1461">
                  <c:v>46721</c:v>
                </c:pt>
                <c:pt idx="1462">
                  <c:v>46728</c:v>
                </c:pt>
                <c:pt idx="1463">
                  <c:v>46735</c:v>
                </c:pt>
                <c:pt idx="1464">
                  <c:v>46742</c:v>
                </c:pt>
                <c:pt idx="1465">
                  <c:v>46749</c:v>
                </c:pt>
                <c:pt idx="1466">
                  <c:v>46756</c:v>
                </c:pt>
                <c:pt idx="1467">
                  <c:v>46763</c:v>
                </c:pt>
                <c:pt idx="1468">
                  <c:v>46770</c:v>
                </c:pt>
                <c:pt idx="1469">
                  <c:v>46777</c:v>
                </c:pt>
                <c:pt idx="1470">
                  <c:v>46784</c:v>
                </c:pt>
                <c:pt idx="1471">
                  <c:v>46791</c:v>
                </c:pt>
                <c:pt idx="1472">
                  <c:v>46798</c:v>
                </c:pt>
                <c:pt idx="1473">
                  <c:v>46805</c:v>
                </c:pt>
                <c:pt idx="1474">
                  <c:v>46812</c:v>
                </c:pt>
                <c:pt idx="1475">
                  <c:v>46819</c:v>
                </c:pt>
                <c:pt idx="1476">
                  <c:v>46826</c:v>
                </c:pt>
                <c:pt idx="1477">
                  <c:v>46833</c:v>
                </c:pt>
                <c:pt idx="1478">
                  <c:v>46840</c:v>
                </c:pt>
                <c:pt idx="1479">
                  <c:v>46847</c:v>
                </c:pt>
                <c:pt idx="1480">
                  <c:v>46854</c:v>
                </c:pt>
                <c:pt idx="1481">
                  <c:v>46861</c:v>
                </c:pt>
                <c:pt idx="1482">
                  <c:v>46868</c:v>
                </c:pt>
                <c:pt idx="1483">
                  <c:v>46875</c:v>
                </c:pt>
                <c:pt idx="1484">
                  <c:v>46882</c:v>
                </c:pt>
                <c:pt idx="1485">
                  <c:v>46889</c:v>
                </c:pt>
                <c:pt idx="1486">
                  <c:v>46896</c:v>
                </c:pt>
                <c:pt idx="1487">
                  <c:v>46903</c:v>
                </c:pt>
                <c:pt idx="1488">
                  <c:v>46910</c:v>
                </c:pt>
                <c:pt idx="1489">
                  <c:v>46917</c:v>
                </c:pt>
                <c:pt idx="1490">
                  <c:v>46924</c:v>
                </c:pt>
                <c:pt idx="1491">
                  <c:v>46931</c:v>
                </c:pt>
                <c:pt idx="1492">
                  <c:v>46938</c:v>
                </c:pt>
                <c:pt idx="1493">
                  <c:v>46945</c:v>
                </c:pt>
                <c:pt idx="1494">
                  <c:v>46952</c:v>
                </c:pt>
                <c:pt idx="1495">
                  <c:v>46959</c:v>
                </c:pt>
                <c:pt idx="1496">
                  <c:v>46966</c:v>
                </c:pt>
                <c:pt idx="1497">
                  <c:v>46973</c:v>
                </c:pt>
                <c:pt idx="1498">
                  <c:v>46980</c:v>
                </c:pt>
                <c:pt idx="1499">
                  <c:v>46987</c:v>
                </c:pt>
                <c:pt idx="1500">
                  <c:v>46994</c:v>
                </c:pt>
                <c:pt idx="1501">
                  <c:v>47001</c:v>
                </c:pt>
                <c:pt idx="1502">
                  <c:v>47008</c:v>
                </c:pt>
                <c:pt idx="1503">
                  <c:v>47015</c:v>
                </c:pt>
                <c:pt idx="1504">
                  <c:v>47022</c:v>
                </c:pt>
                <c:pt idx="1505">
                  <c:v>47029</c:v>
                </c:pt>
                <c:pt idx="1506">
                  <c:v>47036</c:v>
                </c:pt>
                <c:pt idx="1507">
                  <c:v>47043</c:v>
                </c:pt>
                <c:pt idx="1508">
                  <c:v>47050</c:v>
                </c:pt>
                <c:pt idx="1509">
                  <c:v>47057</c:v>
                </c:pt>
                <c:pt idx="1510">
                  <c:v>47064</c:v>
                </c:pt>
                <c:pt idx="1511">
                  <c:v>47071</c:v>
                </c:pt>
                <c:pt idx="1512">
                  <c:v>47078</c:v>
                </c:pt>
                <c:pt idx="1513">
                  <c:v>47085</c:v>
                </c:pt>
                <c:pt idx="1514">
                  <c:v>47092</c:v>
                </c:pt>
                <c:pt idx="1515">
                  <c:v>47099</c:v>
                </c:pt>
                <c:pt idx="1516">
                  <c:v>47106</c:v>
                </c:pt>
                <c:pt idx="1517">
                  <c:v>47114</c:v>
                </c:pt>
                <c:pt idx="1518">
                  <c:v>47121</c:v>
                </c:pt>
                <c:pt idx="1519">
                  <c:v>47128</c:v>
                </c:pt>
                <c:pt idx="1520">
                  <c:v>47135</c:v>
                </c:pt>
                <c:pt idx="1521">
                  <c:v>47142</c:v>
                </c:pt>
                <c:pt idx="1522">
                  <c:v>47149</c:v>
                </c:pt>
                <c:pt idx="1523">
                  <c:v>47156</c:v>
                </c:pt>
                <c:pt idx="1524">
                  <c:v>47163</c:v>
                </c:pt>
                <c:pt idx="1525">
                  <c:v>47170</c:v>
                </c:pt>
                <c:pt idx="1526">
                  <c:v>47177</c:v>
                </c:pt>
                <c:pt idx="1527">
                  <c:v>47184</c:v>
                </c:pt>
                <c:pt idx="1528">
                  <c:v>47191</c:v>
                </c:pt>
                <c:pt idx="1529">
                  <c:v>47198</c:v>
                </c:pt>
                <c:pt idx="1530">
                  <c:v>47205</c:v>
                </c:pt>
                <c:pt idx="1531">
                  <c:v>47212</c:v>
                </c:pt>
                <c:pt idx="1532">
                  <c:v>47219</c:v>
                </c:pt>
                <c:pt idx="1533">
                  <c:v>47226</c:v>
                </c:pt>
                <c:pt idx="1534">
                  <c:v>47233</c:v>
                </c:pt>
                <c:pt idx="1535">
                  <c:v>47240</c:v>
                </c:pt>
                <c:pt idx="1536">
                  <c:v>47247</c:v>
                </c:pt>
                <c:pt idx="1537">
                  <c:v>47254</c:v>
                </c:pt>
                <c:pt idx="1538">
                  <c:v>47261</c:v>
                </c:pt>
                <c:pt idx="1539">
                  <c:v>47268</c:v>
                </c:pt>
                <c:pt idx="1540">
                  <c:v>47275</c:v>
                </c:pt>
                <c:pt idx="1541">
                  <c:v>47282</c:v>
                </c:pt>
                <c:pt idx="1542">
                  <c:v>47289</c:v>
                </c:pt>
                <c:pt idx="1543">
                  <c:v>47296</c:v>
                </c:pt>
                <c:pt idx="1544">
                  <c:v>47303</c:v>
                </c:pt>
                <c:pt idx="1545">
                  <c:v>47310</c:v>
                </c:pt>
                <c:pt idx="1546">
                  <c:v>47317</c:v>
                </c:pt>
                <c:pt idx="1547">
                  <c:v>47324</c:v>
                </c:pt>
                <c:pt idx="1548">
                  <c:v>47331</c:v>
                </c:pt>
                <c:pt idx="1549">
                  <c:v>47338</c:v>
                </c:pt>
                <c:pt idx="1550">
                  <c:v>47345</c:v>
                </c:pt>
                <c:pt idx="1551">
                  <c:v>47352</c:v>
                </c:pt>
                <c:pt idx="1552">
                  <c:v>47359</c:v>
                </c:pt>
                <c:pt idx="1553">
                  <c:v>47366</c:v>
                </c:pt>
                <c:pt idx="1554">
                  <c:v>47373</c:v>
                </c:pt>
                <c:pt idx="1555">
                  <c:v>47380</c:v>
                </c:pt>
                <c:pt idx="1556">
                  <c:v>47387</c:v>
                </c:pt>
                <c:pt idx="1557">
                  <c:v>47394</c:v>
                </c:pt>
                <c:pt idx="1558">
                  <c:v>47401</c:v>
                </c:pt>
                <c:pt idx="1559">
                  <c:v>47408</c:v>
                </c:pt>
                <c:pt idx="1560">
                  <c:v>47415</c:v>
                </c:pt>
                <c:pt idx="1561">
                  <c:v>47422</c:v>
                </c:pt>
                <c:pt idx="1562">
                  <c:v>47429</c:v>
                </c:pt>
                <c:pt idx="1563">
                  <c:v>47436</c:v>
                </c:pt>
                <c:pt idx="1564">
                  <c:v>47443</c:v>
                </c:pt>
                <c:pt idx="1565">
                  <c:v>47450</c:v>
                </c:pt>
                <c:pt idx="1566">
                  <c:v>47457</c:v>
                </c:pt>
                <c:pt idx="1567">
                  <c:v>47464</c:v>
                </c:pt>
                <c:pt idx="1568">
                  <c:v>47471</c:v>
                </c:pt>
                <c:pt idx="1569">
                  <c:v>47479</c:v>
                </c:pt>
                <c:pt idx="1570">
                  <c:v>47486</c:v>
                </c:pt>
                <c:pt idx="1571">
                  <c:v>47493</c:v>
                </c:pt>
                <c:pt idx="1572">
                  <c:v>47500</c:v>
                </c:pt>
                <c:pt idx="1573">
                  <c:v>47507</c:v>
                </c:pt>
                <c:pt idx="1574">
                  <c:v>47514</c:v>
                </c:pt>
                <c:pt idx="1575">
                  <c:v>47521</c:v>
                </c:pt>
                <c:pt idx="1576">
                  <c:v>47528</c:v>
                </c:pt>
                <c:pt idx="1577">
                  <c:v>47535</c:v>
                </c:pt>
                <c:pt idx="1578">
                  <c:v>47542</c:v>
                </c:pt>
                <c:pt idx="1579">
                  <c:v>47549</c:v>
                </c:pt>
                <c:pt idx="1580">
                  <c:v>47556</c:v>
                </c:pt>
                <c:pt idx="1581">
                  <c:v>47563</c:v>
                </c:pt>
                <c:pt idx="1582">
                  <c:v>47570</c:v>
                </c:pt>
                <c:pt idx="1583">
                  <c:v>47577</c:v>
                </c:pt>
                <c:pt idx="1584">
                  <c:v>47584</c:v>
                </c:pt>
                <c:pt idx="1585">
                  <c:v>47591</c:v>
                </c:pt>
                <c:pt idx="1586">
                  <c:v>47598</c:v>
                </c:pt>
                <c:pt idx="1587">
                  <c:v>47605</c:v>
                </c:pt>
                <c:pt idx="1588">
                  <c:v>47612</c:v>
                </c:pt>
                <c:pt idx="1589">
                  <c:v>47619</c:v>
                </c:pt>
                <c:pt idx="1590">
                  <c:v>47626</c:v>
                </c:pt>
                <c:pt idx="1591">
                  <c:v>47633</c:v>
                </c:pt>
                <c:pt idx="1592">
                  <c:v>47640</c:v>
                </c:pt>
                <c:pt idx="1593">
                  <c:v>47647</c:v>
                </c:pt>
                <c:pt idx="1594">
                  <c:v>47654</c:v>
                </c:pt>
                <c:pt idx="1595">
                  <c:v>47661</c:v>
                </c:pt>
                <c:pt idx="1596">
                  <c:v>47668</c:v>
                </c:pt>
                <c:pt idx="1597">
                  <c:v>47675</c:v>
                </c:pt>
                <c:pt idx="1598">
                  <c:v>47682</c:v>
                </c:pt>
                <c:pt idx="1599">
                  <c:v>47689</c:v>
                </c:pt>
                <c:pt idx="1600">
                  <c:v>47696</c:v>
                </c:pt>
                <c:pt idx="1601">
                  <c:v>47703</c:v>
                </c:pt>
                <c:pt idx="1602">
                  <c:v>47710</c:v>
                </c:pt>
                <c:pt idx="1603">
                  <c:v>47717</c:v>
                </c:pt>
                <c:pt idx="1604">
                  <c:v>47724</c:v>
                </c:pt>
                <c:pt idx="1605">
                  <c:v>47731</c:v>
                </c:pt>
                <c:pt idx="1606">
                  <c:v>47738</c:v>
                </c:pt>
                <c:pt idx="1607">
                  <c:v>47745</c:v>
                </c:pt>
                <c:pt idx="1608">
                  <c:v>47752</c:v>
                </c:pt>
                <c:pt idx="1609">
                  <c:v>47759</c:v>
                </c:pt>
                <c:pt idx="1610">
                  <c:v>47766</c:v>
                </c:pt>
                <c:pt idx="1611">
                  <c:v>47773</c:v>
                </c:pt>
                <c:pt idx="1612">
                  <c:v>47780</c:v>
                </c:pt>
                <c:pt idx="1613">
                  <c:v>47787</c:v>
                </c:pt>
                <c:pt idx="1614">
                  <c:v>47794</c:v>
                </c:pt>
                <c:pt idx="1615">
                  <c:v>47801</c:v>
                </c:pt>
                <c:pt idx="1616">
                  <c:v>47808</c:v>
                </c:pt>
                <c:pt idx="1617">
                  <c:v>47815</c:v>
                </c:pt>
                <c:pt idx="1618">
                  <c:v>47822</c:v>
                </c:pt>
                <c:pt idx="1619">
                  <c:v>47829</c:v>
                </c:pt>
                <c:pt idx="1620">
                  <c:v>47836</c:v>
                </c:pt>
                <c:pt idx="1621">
                  <c:v>47844</c:v>
                </c:pt>
                <c:pt idx="1622">
                  <c:v>47851</c:v>
                </c:pt>
                <c:pt idx="1623">
                  <c:v>47858</c:v>
                </c:pt>
                <c:pt idx="1624">
                  <c:v>47865</c:v>
                </c:pt>
                <c:pt idx="1625">
                  <c:v>47872</c:v>
                </c:pt>
                <c:pt idx="1626">
                  <c:v>47879</c:v>
                </c:pt>
                <c:pt idx="1627">
                  <c:v>47886</c:v>
                </c:pt>
                <c:pt idx="1628">
                  <c:v>47893</c:v>
                </c:pt>
                <c:pt idx="1629">
                  <c:v>47900</c:v>
                </c:pt>
                <c:pt idx="1630">
                  <c:v>47907</c:v>
                </c:pt>
                <c:pt idx="1631">
                  <c:v>47914</c:v>
                </c:pt>
                <c:pt idx="1632">
                  <c:v>47921</c:v>
                </c:pt>
                <c:pt idx="1633">
                  <c:v>47928</c:v>
                </c:pt>
                <c:pt idx="1634">
                  <c:v>47935</c:v>
                </c:pt>
                <c:pt idx="1635">
                  <c:v>47942</c:v>
                </c:pt>
                <c:pt idx="1636">
                  <c:v>47953</c:v>
                </c:pt>
                <c:pt idx="1637">
                  <c:v>47960</c:v>
                </c:pt>
                <c:pt idx="1638">
                  <c:v>47967</c:v>
                </c:pt>
                <c:pt idx="1639">
                  <c:v>47974</c:v>
                </c:pt>
                <c:pt idx="1640">
                  <c:v>47981</c:v>
                </c:pt>
                <c:pt idx="1641">
                  <c:v>47988</c:v>
                </c:pt>
                <c:pt idx="1642">
                  <c:v>47995</c:v>
                </c:pt>
                <c:pt idx="1643">
                  <c:v>48002</c:v>
                </c:pt>
                <c:pt idx="1644">
                  <c:v>48009</c:v>
                </c:pt>
                <c:pt idx="1645">
                  <c:v>48016</c:v>
                </c:pt>
                <c:pt idx="1646">
                  <c:v>48023</c:v>
                </c:pt>
                <c:pt idx="1647">
                  <c:v>48030</c:v>
                </c:pt>
                <c:pt idx="1648">
                  <c:v>48037</c:v>
                </c:pt>
                <c:pt idx="1649">
                  <c:v>48044</c:v>
                </c:pt>
                <c:pt idx="1650">
                  <c:v>48051</c:v>
                </c:pt>
                <c:pt idx="1651">
                  <c:v>48058</c:v>
                </c:pt>
                <c:pt idx="1652">
                  <c:v>48065</c:v>
                </c:pt>
                <c:pt idx="1653">
                  <c:v>48072</c:v>
                </c:pt>
                <c:pt idx="1654">
                  <c:v>48079</c:v>
                </c:pt>
                <c:pt idx="1655">
                  <c:v>48086</c:v>
                </c:pt>
                <c:pt idx="1656">
                  <c:v>48093</c:v>
                </c:pt>
                <c:pt idx="1657">
                  <c:v>48100</c:v>
                </c:pt>
                <c:pt idx="1658">
                  <c:v>48107</c:v>
                </c:pt>
                <c:pt idx="1659">
                  <c:v>48114</c:v>
                </c:pt>
                <c:pt idx="1660">
                  <c:v>48121</c:v>
                </c:pt>
                <c:pt idx="1661">
                  <c:v>48128</c:v>
                </c:pt>
                <c:pt idx="1662">
                  <c:v>48135</c:v>
                </c:pt>
                <c:pt idx="1663">
                  <c:v>48142</c:v>
                </c:pt>
                <c:pt idx="1664">
                  <c:v>48149</c:v>
                </c:pt>
                <c:pt idx="1665">
                  <c:v>48156</c:v>
                </c:pt>
                <c:pt idx="1666">
                  <c:v>48163</c:v>
                </c:pt>
                <c:pt idx="1667">
                  <c:v>48170</c:v>
                </c:pt>
                <c:pt idx="1668">
                  <c:v>48177</c:v>
                </c:pt>
                <c:pt idx="1669">
                  <c:v>48184</c:v>
                </c:pt>
                <c:pt idx="1670">
                  <c:v>48191</c:v>
                </c:pt>
                <c:pt idx="1671">
                  <c:v>48198</c:v>
                </c:pt>
                <c:pt idx="1672">
                  <c:v>48205</c:v>
                </c:pt>
                <c:pt idx="1673">
                  <c:v>48212</c:v>
                </c:pt>
                <c:pt idx="1674">
                  <c:v>48219</c:v>
                </c:pt>
                <c:pt idx="1675">
                  <c:v>48226</c:v>
                </c:pt>
                <c:pt idx="1676">
                  <c:v>48233</c:v>
                </c:pt>
                <c:pt idx="1677">
                  <c:v>48240</c:v>
                </c:pt>
                <c:pt idx="1678">
                  <c:v>48247</c:v>
                </c:pt>
                <c:pt idx="1679">
                  <c:v>48254</c:v>
                </c:pt>
                <c:pt idx="1680">
                  <c:v>48261</c:v>
                </c:pt>
                <c:pt idx="1681">
                  <c:v>48268</c:v>
                </c:pt>
                <c:pt idx="1682">
                  <c:v>48275</c:v>
                </c:pt>
                <c:pt idx="1683">
                  <c:v>48282</c:v>
                </c:pt>
                <c:pt idx="1684">
                  <c:v>48289</c:v>
                </c:pt>
                <c:pt idx="1685">
                  <c:v>48296</c:v>
                </c:pt>
                <c:pt idx="1686">
                  <c:v>48303</c:v>
                </c:pt>
                <c:pt idx="1687">
                  <c:v>48310</c:v>
                </c:pt>
                <c:pt idx="1688">
                  <c:v>48317</c:v>
                </c:pt>
                <c:pt idx="1689">
                  <c:v>48324</c:v>
                </c:pt>
                <c:pt idx="1690">
                  <c:v>48331</c:v>
                </c:pt>
                <c:pt idx="1691">
                  <c:v>48338</c:v>
                </c:pt>
                <c:pt idx="1692">
                  <c:v>48345</c:v>
                </c:pt>
                <c:pt idx="1693">
                  <c:v>48352</c:v>
                </c:pt>
                <c:pt idx="1694">
                  <c:v>48359</c:v>
                </c:pt>
                <c:pt idx="1695">
                  <c:v>48366</c:v>
                </c:pt>
                <c:pt idx="1696">
                  <c:v>48373</c:v>
                </c:pt>
                <c:pt idx="1697">
                  <c:v>48380</c:v>
                </c:pt>
                <c:pt idx="1698">
                  <c:v>48387</c:v>
                </c:pt>
                <c:pt idx="1699">
                  <c:v>48394</c:v>
                </c:pt>
                <c:pt idx="1700">
                  <c:v>48401</c:v>
                </c:pt>
                <c:pt idx="1701">
                  <c:v>48408</c:v>
                </c:pt>
                <c:pt idx="1702">
                  <c:v>48415</c:v>
                </c:pt>
                <c:pt idx="1703">
                  <c:v>48422</c:v>
                </c:pt>
                <c:pt idx="1704">
                  <c:v>48429</c:v>
                </c:pt>
                <c:pt idx="1705">
                  <c:v>48436</c:v>
                </c:pt>
                <c:pt idx="1706">
                  <c:v>48443</c:v>
                </c:pt>
                <c:pt idx="1707">
                  <c:v>48450</c:v>
                </c:pt>
                <c:pt idx="1708">
                  <c:v>48457</c:v>
                </c:pt>
                <c:pt idx="1709">
                  <c:v>48464</c:v>
                </c:pt>
                <c:pt idx="1710">
                  <c:v>48471</c:v>
                </c:pt>
                <c:pt idx="1711">
                  <c:v>48478</c:v>
                </c:pt>
                <c:pt idx="1712">
                  <c:v>48485</c:v>
                </c:pt>
                <c:pt idx="1713">
                  <c:v>48492</c:v>
                </c:pt>
                <c:pt idx="1714">
                  <c:v>48499</c:v>
                </c:pt>
                <c:pt idx="1715">
                  <c:v>48506</c:v>
                </c:pt>
                <c:pt idx="1716">
                  <c:v>48513</c:v>
                </c:pt>
                <c:pt idx="1717">
                  <c:v>48520</c:v>
                </c:pt>
                <c:pt idx="1718">
                  <c:v>48527</c:v>
                </c:pt>
                <c:pt idx="1719">
                  <c:v>48534</c:v>
                </c:pt>
                <c:pt idx="1720">
                  <c:v>48541</c:v>
                </c:pt>
                <c:pt idx="1721">
                  <c:v>48548</c:v>
                </c:pt>
                <c:pt idx="1722">
                  <c:v>48555</c:v>
                </c:pt>
                <c:pt idx="1723">
                  <c:v>48562</c:v>
                </c:pt>
                <c:pt idx="1724">
                  <c:v>48569</c:v>
                </c:pt>
                <c:pt idx="1725">
                  <c:v>48576</c:v>
                </c:pt>
                <c:pt idx="1726">
                  <c:v>48583</c:v>
                </c:pt>
                <c:pt idx="1727">
                  <c:v>48590</c:v>
                </c:pt>
                <c:pt idx="1728">
                  <c:v>48597</c:v>
                </c:pt>
                <c:pt idx="1729">
                  <c:v>48604</c:v>
                </c:pt>
                <c:pt idx="1730">
                  <c:v>48611</c:v>
                </c:pt>
                <c:pt idx="1731">
                  <c:v>48618</c:v>
                </c:pt>
                <c:pt idx="1732">
                  <c:v>48625</c:v>
                </c:pt>
                <c:pt idx="1733">
                  <c:v>48632</c:v>
                </c:pt>
                <c:pt idx="1734">
                  <c:v>48639</c:v>
                </c:pt>
                <c:pt idx="1735">
                  <c:v>48646</c:v>
                </c:pt>
                <c:pt idx="1736">
                  <c:v>48653</c:v>
                </c:pt>
                <c:pt idx="1737">
                  <c:v>48660</c:v>
                </c:pt>
                <c:pt idx="1738">
                  <c:v>48667</c:v>
                </c:pt>
                <c:pt idx="1739">
                  <c:v>48674</c:v>
                </c:pt>
                <c:pt idx="1740">
                  <c:v>48681</c:v>
                </c:pt>
                <c:pt idx="1741">
                  <c:v>48688</c:v>
                </c:pt>
                <c:pt idx="1742">
                  <c:v>48695</c:v>
                </c:pt>
                <c:pt idx="1743">
                  <c:v>48702</c:v>
                </c:pt>
                <c:pt idx="1744">
                  <c:v>48709</c:v>
                </c:pt>
                <c:pt idx="1745">
                  <c:v>48716</c:v>
                </c:pt>
                <c:pt idx="1746">
                  <c:v>48723</c:v>
                </c:pt>
                <c:pt idx="1747">
                  <c:v>48730</c:v>
                </c:pt>
                <c:pt idx="1748">
                  <c:v>48737</c:v>
                </c:pt>
                <c:pt idx="1749">
                  <c:v>48744</c:v>
                </c:pt>
                <c:pt idx="1750">
                  <c:v>48751</c:v>
                </c:pt>
                <c:pt idx="1751">
                  <c:v>48758</c:v>
                </c:pt>
                <c:pt idx="1752">
                  <c:v>48765</c:v>
                </c:pt>
                <c:pt idx="1753">
                  <c:v>48772</c:v>
                </c:pt>
                <c:pt idx="1754">
                  <c:v>48779</c:v>
                </c:pt>
                <c:pt idx="1755">
                  <c:v>48786</c:v>
                </c:pt>
                <c:pt idx="1756">
                  <c:v>48793</c:v>
                </c:pt>
                <c:pt idx="1757">
                  <c:v>48800</c:v>
                </c:pt>
                <c:pt idx="1758">
                  <c:v>48807</c:v>
                </c:pt>
                <c:pt idx="1759">
                  <c:v>48814</c:v>
                </c:pt>
                <c:pt idx="1760">
                  <c:v>48821</c:v>
                </c:pt>
                <c:pt idx="1761">
                  <c:v>48828</c:v>
                </c:pt>
                <c:pt idx="1762">
                  <c:v>48835</c:v>
                </c:pt>
                <c:pt idx="1763">
                  <c:v>48842</c:v>
                </c:pt>
                <c:pt idx="1764">
                  <c:v>48849</c:v>
                </c:pt>
                <c:pt idx="1765">
                  <c:v>48856</c:v>
                </c:pt>
                <c:pt idx="1766">
                  <c:v>48863</c:v>
                </c:pt>
                <c:pt idx="1767">
                  <c:v>48870</c:v>
                </c:pt>
                <c:pt idx="1768">
                  <c:v>48877</c:v>
                </c:pt>
                <c:pt idx="1769">
                  <c:v>48884</c:v>
                </c:pt>
                <c:pt idx="1770">
                  <c:v>48891</c:v>
                </c:pt>
                <c:pt idx="1771">
                  <c:v>48898</c:v>
                </c:pt>
                <c:pt idx="1772">
                  <c:v>48905</c:v>
                </c:pt>
                <c:pt idx="1773">
                  <c:v>48912</c:v>
                </c:pt>
                <c:pt idx="1774">
                  <c:v>48919</c:v>
                </c:pt>
                <c:pt idx="1775">
                  <c:v>48926</c:v>
                </c:pt>
                <c:pt idx="1776">
                  <c:v>48933</c:v>
                </c:pt>
                <c:pt idx="1777">
                  <c:v>48940</c:v>
                </c:pt>
                <c:pt idx="1778">
                  <c:v>48947</c:v>
                </c:pt>
                <c:pt idx="1779">
                  <c:v>48954</c:v>
                </c:pt>
                <c:pt idx="1780">
                  <c:v>48961</c:v>
                </c:pt>
                <c:pt idx="1781">
                  <c:v>48968</c:v>
                </c:pt>
                <c:pt idx="1782">
                  <c:v>48975</c:v>
                </c:pt>
                <c:pt idx="1783">
                  <c:v>48982</c:v>
                </c:pt>
                <c:pt idx="1784">
                  <c:v>48989</c:v>
                </c:pt>
                <c:pt idx="1785">
                  <c:v>48996</c:v>
                </c:pt>
                <c:pt idx="1786">
                  <c:v>49003</c:v>
                </c:pt>
                <c:pt idx="1787">
                  <c:v>49010</c:v>
                </c:pt>
                <c:pt idx="1788">
                  <c:v>49017</c:v>
                </c:pt>
                <c:pt idx="1789">
                  <c:v>49024</c:v>
                </c:pt>
                <c:pt idx="1790">
                  <c:v>49031</c:v>
                </c:pt>
                <c:pt idx="1791">
                  <c:v>49038</c:v>
                </c:pt>
                <c:pt idx="1792">
                  <c:v>49045</c:v>
                </c:pt>
                <c:pt idx="1793">
                  <c:v>49052</c:v>
                </c:pt>
                <c:pt idx="1794">
                  <c:v>49059</c:v>
                </c:pt>
                <c:pt idx="1795">
                  <c:v>49066</c:v>
                </c:pt>
                <c:pt idx="1796">
                  <c:v>49073</c:v>
                </c:pt>
                <c:pt idx="1797">
                  <c:v>49080</c:v>
                </c:pt>
                <c:pt idx="1798">
                  <c:v>49087</c:v>
                </c:pt>
                <c:pt idx="1799">
                  <c:v>49094</c:v>
                </c:pt>
                <c:pt idx="1800">
                  <c:v>49101</c:v>
                </c:pt>
                <c:pt idx="1801">
                  <c:v>49108</c:v>
                </c:pt>
                <c:pt idx="1802">
                  <c:v>49115</c:v>
                </c:pt>
                <c:pt idx="1803">
                  <c:v>49122</c:v>
                </c:pt>
                <c:pt idx="1804">
                  <c:v>49129</c:v>
                </c:pt>
                <c:pt idx="1805">
                  <c:v>49136</c:v>
                </c:pt>
                <c:pt idx="1806">
                  <c:v>49143</c:v>
                </c:pt>
                <c:pt idx="1807">
                  <c:v>49150</c:v>
                </c:pt>
                <c:pt idx="1808">
                  <c:v>49157</c:v>
                </c:pt>
                <c:pt idx="1809">
                  <c:v>49164</c:v>
                </c:pt>
                <c:pt idx="1810">
                  <c:v>49171</c:v>
                </c:pt>
                <c:pt idx="1811">
                  <c:v>49178</c:v>
                </c:pt>
                <c:pt idx="1812">
                  <c:v>49185</c:v>
                </c:pt>
                <c:pt idx="1813">
                  <c:v>49192</c:v>
                </c:pt>
                <c:pt idx="1814">
                  <c:v>49199</c:v>
                </c:pt>
                <c:pt idx="1815">
                  <c:v>49206</c:v>
                </c:pt>
                <c:pt idx="1816">
                  <c:v>49213</c:v>
                </c:pt>
                <c:pt idx="1817">
                  <c:v>49220</c:v>
                </c:pt>
                <c:pt idx="1818">
                  <c:v>49227</c:v>
                </c:pt>
                <c:pt idx="1819">
                  <c:v>49234</c:v>
                </c:pt>
                <c:pt idx="1820">
                  <c:v>49241</c:v>
                </c:pt>
                <c:pt idx="1821">
                  <c:v>49248</c:v>
                </c:pt>
                <c:pt idx="1822">
                  <c:v>49255</c:v>
                </c:pt>
                <c:pt idx="1823">
                  <c:v>49262</c:v>
                </c:pt>
                <c:pt idx="1824">
                  <c:v>49269</c:v>
                </c:pt>
                <c:pt idx="1825">
                  <c:v>49276</c:v>
                </c:pt>
                <c:pt idx="1826">
                  <c:v>49283</c:v>
                </c:pt>
                <c:pt idx="1827">
                  <c:v>49290</c:v>
                </c:pt>
                <c:pt idx="1828">
                  <c:v>49297</c:v>
                </c:pt>
                <c:pt idx="1829">
                  <c:v>49305</c:v>
                </c:pt>
                <c:pt idx="1830">
                  <c:v>49312</c:v>
                </c:pt>
                <c:pt idx="1831">
                  <c:v>49319</c:v>
                </c:pt>
                <c:pt idx="1832">
                  <c:v>49326</c:v>
                </c:pt>
                <c:pt idx="1833">
                  <c:v>49333</c:v>
                </c:pt>
                <c:pt idx="1834">
                  <c:v>49340</c:v>
                </c:pt>
                <c:pt idx="1835">
                  <c:v>49347</c:v>
                </c:pt>
                <c:pt idx="1836">
                  <c:v>49354</c:v>
                </c:pt>
                <c:pt idx="1837">
                  <c:v>49361</c:v>
                </c:pt>
                <c:pt idx="1838">
                  <c:v>49368</c:v>
                </c:pt>
                <c:pt idx="1839">
                  <c:v>49375</c:v>
                </c:pt>
                <c:pt idx="1840">
                  <c:v>49382</c:v>
                </c:pt>
                <c:pt idx="1841">
                  <c:v>49389</c:v>
                </c:pt>
                <c:pt idx="1842">
                  <c:v>49396</c:v>
                </c:pt>
                <c:pt idx="1843">
                  <c:v>49403</c:v>
                </c:pt>
                <c:pt idx="1844">
                  <c:v>49410</c:v>
                </c:pt>
                <c:pt idx="1845">
                  <c:v>49417</c:v>
                </c:pt>
                <c:pt idx="1846">
                  <c:v>49424</c:v>
                </c:pt>
                <c:pt idx="1847">
                  <c:v>49431</c:v>
                </c:pt>
                <c:pt idx="1848">
                  <c:v>49438</c:v>
                </c:pt>
                <c:pt idx="1849">
                  <c:v>49445</c:v>
                </c:pt>
                <c:pt idx="1850">
                  <c:v>49452</c:v>
                </c:pt>
                <c:pt idx="1851">
                  <c:v>49459</c:v>
                </c:pt>
                <c:pt idx="1852">
                  <c:v>49466</c:v>
                </c:pt>
                <c:pt idx="1853">
                  <c:v>49473</c:v>
                </c:pt>
                <c:pt idx="1854">
                  <c:v>49480</c:v>
                </c:pt>
                <c:pt idx="1855">
                  <c:v>49487</c:v>
                </c:pt>
                <c:pt idx="1856">
                  <c:v>49494</c:v>
                </c:pt>
                <c:pt idx="1857">
                  <c:v>49501</c:v>
                </c:pt>
                <c:pt idx="1858">
                  <c:v>49508</c:v>
                </c:pt>
                <c:pt idx="1859">
                  <c:v>49515</c:v>
                </c:pt>
                <c:pt idx="1860">
                  <c:v>49522</c:v>
                </c:pt>
                <c:pt idx="1861">
                  <c:v>49529</c:v>
                </c:pt>
                <c:pt idx="1862">
                  <c:v>49536</c:v>
                </c:pt>
                <c:pt idx="1863">
                  <c:v>49543</c:v>
                </c:pt>
                <c:pt idx="1864">
                  <c:v>49550</c:v>
                </c:pt>
                <c:pt idx="1865">
                  <c:v>49557</c:v>
                </c:pt>
                <c:pt idx="1866">
                  <c:v>49564</c:v>
                </c:pt>
                <c:pt idx="1867">
                  <c:v>49571</c:v>
                </c:pt>
                <c:pt idx="1868">
                  <c:v>49578</c:v>
                </c:pt>
                <c:pt idx="1869">
                  <c:v>49585</c:v>
                </c:pt>
                <c:pt idx="1870">
                  <c:v>49592</c:v>
                </c:pt>
                <c:pt idx="1871">
                  <c:v>49599</c:v>
                </c:pt>
                <c:pt idx="1872">
                  <c:v>49606</c:v>
                </c:pt>
                <c:pt idx="1873">
                  <c:v>49613</c:v>
                </c:pt>
                <c:pt idx="1874">
                  <c:v>49620</c:v>
                </c:pt>
                <c:pt idx="1875">
                  <c:v>49627</c:v>
                </c:pt>
                <c:pt idx="1876">
                  <c:v>49634</c:v>
                </c:pt>
                <c:pt idx="1877">
                  <c:v>49641</c:v>
                </c:pt>
                <c:pt idx="1878">
                  <c:v>49648</c:v>
                </c:pt>
                <c:pt idx="1879">
                  <c:v>49655</c:v>
                </c:pt>
                <c:pt idx="1880">
                  <c:v>49662</c:v>
                </c:pt>
                <c:pt idx="1881">
                  <c:v>49670</c:v>
                </c:pt>
                <c:pt idx="1882">
                  <c:v>49677</c:v>
                </c:pt>
                <c:pt idx="1883">
                  <c:v>49684</c:v>
                </c:pt>
                <c:pt idx="1884">
                  <c:v>49691</c:v>
                </c:pt>
                <c:pt idx="1885">
                  <c:v>49698</c:v>
                </c:pt>
                <c:pt idx="1886">
                  <c:v>49705</c:v>
                </c:pt>
                <c:pt idx="1887">
                  <c:v>49712</c:v>
                </c:pt>
                <c:pt idx="1888">
                  <c:v>49719</c:v>
                </c:pt>
                <c:pt idx="1889">
                  <c:v>49726</c:v>
                </c:pt>
                <c:pt idx="1890">
                  <c:v>49733</c:v>
                </c:pt>
                <c:pt idx="1891">
                  <c:v>49740</c:v>
                </c:pt>
                <c:pt idx="1892">
                  <c:v>49747</c:v>
                </c:pt>
                <c:pt idx="1893">
                  <c:v>49754</c:v>
                </c:pt>
                <c:pt idx="1894">
                  <c:v>49761</c:v>
                </c:pt>
                <c:pt idx="1895">
                  <c:v>49768</c:v>
                </c:pt>
                <c:pt idx="1896">
                  <c:v>49775</c:v>
                </c:pt>
                <c:pt idx="1897">
                  <c:v>49782</c:v>
                </c:pt>
                <c:pt idx="1898">
                  <c:v>49789</c:v>
                </c:pt>
                <c:pt idx="1899">
                  <c:v>49797</c:v>
                </c:pt>
                <c:pt idx="1900">
                  <c:v>49804</c:v>
                </c:pt>
                <c:pt idx="1901">
                  <c:v>49811</c:v>
                </c:pt>
                <c:pt idx="1902">
                  <c:v>49818</c:v>
                </c:pt>
                <c:pt idx="1903">
                  <c:v>49825</c:v>
                </c:pt>
                <c:pt idx="1904">
                  <c:v>49832</c:v>
                </c:pt>
                <c:pt idx="1905">
                  <c:v>49839</c:v>
                </c:pt>
                <c:pt idx="1906">
                  <c:v>49846</c:v>
                </c:pt>
                <c:pt idx="1907">
                  <c:v>49853</c:v>
                </c:pt>
                <c:pt idx="1908">
                  <c:v>49860</c:v>
                </c:pt>
                <c:pt idx="1909">
                  <c:v>49867</c:v>
                </c:pt>
                <c:pt idx="1910">
                  <c:v>49874</c:v>
                </c:pt>
                <c:pt idx="1911">
                  <c:v>49881</c:v>
                </c:pt>
                <c:pt idx="1912">
                  <c:v>49888</c:v>
                </c:pt>
                <c:pt idx="1913">
                  <c:v>49895</c:v>
                </c:pt>
                <c:pt idx="1914">
                  <c:v>49902</c:v>
                </c:pt>
                <c:pt idx="1915">
                  <c:v>49909</c:v>
                </c:pt>
                <c:pt idx="1916">
                  <c:v>49916</c:v>
                </c:pt>
                <c:pt idx="1917">
                  <c:v>49923</c:v>
                </c:pt>
                <c:pt idx="1918">
                  <c:v>49930</c:v>
                </c:pt>
                <c:pt idx="1919">
                  <c:v>49937</c:v>
                </c:pt>
                <c:pt idx="1920">
                  <c:v>49944</c:v>
                </c:pt>
                <c:pt idx="1921">
                  <c:v>49951</c:v>
                </c:pt>
                <c:pt idx="1922">
                  <c:v>49958</c:v>
                </c:pt>
                <c:pt idx="1923">
                  <c:v>49965</c:v>
                </c:pt>
                <c:pt idx="1924">
                  <c:v>49972</c:v>
                </c:pt>
                <c:pt idx="1925">
                  <c:v>49979</c:v>
                </c:pt>
                <c:pt idx="1926">
                  <c:v>49986</c:v>
                </c:pt>
                <c:pt idx="1927">
                  <c:v>49993</c:v>
                </c:pt>
                <c:pt idx="1928">
                  <c:v>50000</c:v>
                </c:pt>
                <c:pt idx="1929">
                  <c:v>50007</c:v>
                </c:pt>
                <c:pt idx="1930">
                  <c:v>50014</c:v>
                </c:pt>
                <c:pt idx="1931">
                  <c:v>50021</c:v>
                </c:pt>
                <c:pt idx="1932">
                  <c:v>50028</c:v>
                </c:pt>
                <c:pt idx="1933">
                  <c:v>50038</c:v>
                </c:pt>
                <c:pt idx="1934">
                  <c:v>50045</c:v>
                </c:pt>
                <c:pt idx="1935">
                  <c:v>50052</c:v>
                </c:pt>
                <c:pt idx="1936">
                  <c:v>50059</c:v>
                </c:pt>
                <c:pt idx="1937">
                  <c:v>50066</c:v>
                </c:pt>
                <c:pt idx="1938">
                  <c:v>50073</c:v>
                </c:pt>
                <c:pt idx="1939">
                  <c:v>50080</c:v>
                </c:pt>
                <c:pt idx="1940">
                  <c:v>50087</c:v>
                </c:pt>
                <c:pt idx="1941">
                  <c:v>50094</c:v>
                </c:pt>
                <c:pt idx="1942">
                  <c:v>50101</c:v>
                </c:pt>
                <c:pt idx="1943">
                  <c:v>50108</c:v>
                </c:pt>
                <c:pt idx="1944">
                  <c:v>50115</c:v>
                </c:pt>
                <c:pt idx="1945">
                  <c:v>50122</c:v>
                </c:pt>
                <c:pt idx="1946">
                  <c:v>50129</c:v>
                </c:pt>
                <c:pt idx="1947">
                  <c:v>50137</c:v>
                </c:pt>
                <c:pt idx="1948">
                  <c:v>50144</c:v>
                </c:pt>
                <c:pt idx="1949">
                  <c:v>50151</c:v>
                </c:pt>
                <c:pt idx="1950">
                  <c:v>50158</c:v>
                </c:pt>
                <c:pt idx="1951">
                  <c:v>50165</c:v>
                </c:pt>
                <c:pt idx="1952">
                  <c:v>50172</c:v>
                </c:pt>
                <c:pt idx="1953">
                  <c:v>50179</c:v>
                </c:pt>
                <c:pt idx="1954">
                  <c:v>50186</c:v>
                </c:pt>
                <c:pt idx="1955">
                  <c:v>50193</c:v>
                </c:pt>
                <c:pt idx="1956">
                  <c:v>50200</c:v>
                </c:pt>
                <c:pt idx="1957">
                  <c:v>50207</c:v>
                </c:pt>
                <c:pt idx="1958">
                  <c:v>50214</c:v>
                </c:pt>
                <c:pt idx="1959">
                  <c:v>50221</c:v>
                </c:pt>
                <c:pt idx="1960">
                  <c:v>50228</c:v>
                </c:pt>
                <c:pt idx="1961">
                  <c:v>50235</c:v>
                </c:pt>
                <c:pt idx="1962">
                  <c:v>50242</c:v>
                </c:pt>
                <c:pt idx="1963">
                  <c:v>50249</c:v>
                </c:pt>
                <c:pt idx="1964">
                  <c:v>50256</c:v>
                </c:pt>
                <c:pt idx="1965">
                  <c:v>50263</c:v>
                </c:pt>
                <c:pt idx="1966">
                  <c:v>50270</c:v>
                </c:pt>
                <c:pt idx="1967">
                  <c:v>50277</c:v>
                </c:pt>
                <c:pt idx="1968">
                  <c:v>50284</c:v>
                </c:pt>
                <c:pt idx="1969">
                  <c:v>50291</c:v>
                </c:pt>
                <c:pt idx="1970">
                  <c:v>50298</c:v>
                </c:pt>
                <c:pt idx="1971">
                  <c:v>50305</c:v>
                </c:pt>
                <c:pt idx="1972">
                  <c:v>50312</c:v>
                </c:pt>
                <c:pt idx="1973">
                  <c:v>50319</c:v>
                </c:pt>
                <c:pt idx="1974">
                  <c:v>50326</c:v>
                </c:pt>
                <c:pt idx="1975">
                  <c:v>50333</c:v>
                </c:pt>
                <c:pt idx="1976">
                  <c:v>50340</c:v>
                </c:pt>
                <c:pt idx="1977">
                  <c:v>50347</c:v>
                </c:pt>
                <c:pt idx="1978">
                  <c:v>50354</c:v>
                </c:pt>
                <c:pt idx="1979">
                  <c:v>50361</c:v>
                </c:pt>
                <c:pt idx="1980">
                  <c:v>50368</c:v>
                </c:pt>
                <c:pt idx="1981">
                  <c:v>50375</c:v>
                </c:pt>
                <c:pt idx="1982">
                  <c:v>50382</c:v>
                </c:pt>
                <c:pt idx="1983">
                  <c:v>50389</c:v>
                </c:pt>
                <c:pt idx="1984">
                  <c:v>50396</c:v>
                </c:pt>
                <c:pt idx="1985">
                  <c:v>50403</c:v>
                </c:pt>
                <c:pt idx="1986">
                  <c:v>50410</c:v>
                </c:pt>
                <c:pt idx="1987">
                  <c:v>50417</c:v>
                </c:pt>
                <c:pt idx="1988">
                  <c:v>50424</c:v>
                </c:pt>
                <c:pt idx="1989">
                  <c:v>50431</c:v>
                </c:pt>
                <c:pt idx="1990">
                  <c:v>50438</c:v>
                </c:pt>
                <c:pt idx="1991">
                  <c:v>50445</c:v>
                </c:pt>
                <c:pt idx="1992">
                  <c:v>50452</c:v>
                </c:pt>
                <c:pt idx="1993">
                  <c:v>50459</c:v>
                </c:pt>
                <c:pt idx="1994">
                  <c:v>50466</c:v>
                </c:pt>
                <c:pt idx="1995">
                  <c:v>50473</c:v>
                </c:pt>
                <c:pt idx="1996">
                  <c:v>50480</c:v>
                </c:pt>
                <c:pt idx="1997">
                  <c:v>50487</c:v>
                </c:pt>
                <c:pt idx="1998">
                  <c:v>50494</c:v>
                </c:pt>
                <c:pt idx="1999">
                  <c:v>50501</c:v>
                </c:pt>
                <c:pt idx="2000">
                  <c:v>50508</c:v>
                </c:pt>
                <c:pt idx="2001">
                  <c:v>50515</c:v>
                </c:pt>
                <c:pt idx="2002">
                  <c:v>50522</c:v>
                </c:pt>
                <c:pt idx="2003">
                  <c:v>50529</c:v>
                </c:pt>
                <c:pt idx="2004">
                  <c:v>50536</c:v>
                </c:pt>
                <c:pt idx="2005">
                  <c:v>50543</c:v>
                </c:pt>
                <c:pt idx="2006">
                  <c:v>50550</c:v>
                </c:pt>
                <c:pt idx="2007">
                  <c:v>50557</c:v>
                </c:pt>
                <c:pt idx="2008">
                  <c:v>50564</c:v>
                </c:pt>
                <c:pt idx="2009">
                  <c:v>50571</c:v>
                </c:pt>
                <c:pt idx="2010">
                  <c:v>50578</c:v>
                </c:pt>
                <c:pt idx="2011">
                  <c:v>50585</c:v>
                </c:pt>
                <c:pt idx="2012">
                  <c:v>50592</c:v>
                </c:pt>
                <c:pt idx="2013">
                  <c:v>50599</c:v>
                </c:pt>
                <c:pt idx="2014">
                  <c:v>50606</c:v>
                </c:pt>
                <c:pt idx="2015">
                  <c:v>50613</c:v>
                </c:pt>
                <c:pt idx="2016">
                  <c:v>50620</c:v>
                </c:pt>
                <c:pt idx="2017">
                  <c:v>50627</c:v>
                </c:pt>
                <c:pt idx="2018">
                  <c:v>50634</c:v>
                </c:pt>
                <c:pt idx="2019">
                  <c:v>50641</c:v>
                </c:pt>
                <c:pt idx="2020">
                  <c:v>50648</c:v>
                </c:pt>
                <c:pt idx="2021">
                  <c:v>50655</c:v>
                </c:pt>
                <c:pt idx="2022">
                  <c:v>50662</c:v>
                </c:pt>
                <c:pt idx="2023">
                  <c:v>50669</c:v>
                </c:pt>
                <c:pt idx="2024">
                  <c:v>50676</c:v>
                </c:pt>
                <c:pt idx="2025">
                  <c:v>50683</c:v>
                </c:pt>
                <c:pt idx="2026">
                  <c:v>50690</c:v>
                </c:pt>
                <c:pt idx="2027">
                  <c:v>50697</c:v>
                </c:pt>
                <c:pt idx="2028">
                  <c:v>50704</c:v>
                </c:pt>
                <c:pt idx="2029">
                  <c:v>50711</c:v>
                </c:pt>
                <c:pt idx="2030">
                  <c:v>50718</c:v>
                </c:pt>
                <c:pt idx="2031">
                  <c:v>50725</c:v>
                </c:pt>
                <c:pt idx="2032">
                  <c:v>50732</c:v>
                </c:pt>
                <c:pt idx="2033">
                  <c:v>50739</c:v>
                </c:pt>
                <c:pt idx="2034">
                  <c:v>50746</c:v>
                </c:pt>
                <c:pt idx="2035">
                  <c:v>50753</c:v>
                </c:pt>
                <c:pt idx="2036">
                  <c:v>50760</c:v>
                </c:pt>
                <c:pt idx="2037">
                  <c:v>50767</c:v>
                </c:pt>
                <c:pt idx="2038">
                  <c:v>50774</c:v>
                </c:pt>
                <c:pt idx="2039">
                  <c:v>50781</c:v>
                </c:pt>
                <c:pt idx="2040">
                  <c:v>50788</c:v>
                </c:pt>
                <c:pt idx="2041">
                  <c:v>50795</c:v>
                </c:pt>
                <c:pt idx="2042">
                  <c:v>50802</c:v>
                </c:pt>
                <c:pt idx="2043">
                  <c:v>50809</c:v>
                </c:pt>
                <c:pt idx="2044">
                  <c:v>50816</c:v>
                </c:pt>
                <c:pt idx="2045">
                  <c:v>50823</c:v>
                </c:pt>
                <c:pt idx="2046">
                  <c:v>50830</c:v>
                </c:pt>
                <c:pt idx="2047">
                  <c:v>50837</c:v>
                </c:pt>
                <c:pt idx="2048">
                  <c:v>50844</c:v>
                </c:pt>
                <c:pt idx="2049">
                  <c:v>50851</c:v>
                </c:pt>
                <c:pt idx="2050">
                  <c:v>50858</c:v>
                </c:pt>
                <c:pt idx="2051">
                  <c:v>50865</c:v>
                </c:pt>
                <c:pt idx="2052">
                  <c:v>50872</c:v>
                </c:pt>
                <c:pt idx="2053">
                  <c:v>50879</c:v>
                </c:pt>
                <c:pt idx="2054">
                  <c:v>50886</c:v>
                </c:pt>
                <c:pt idx="2055">
                  <c:v>50893</c:v>
                </c:pt>
                <c:pt idx="2056">
                  <c:v>50900</c:v>
                </c:pt>
                <c:pt idx="2057">
                  <c:v>50907</c:v>
                </c:pt>
                <c:pt idx="2058">
                  <c:v>50914</c:v>
                </c:pt>
                <c:pt idx="2059">
                  <c:v>50921</c:v>
                </c:pt>
                <c:pt idx="2060">
                  <c:v>50928</c:v>
                </c:pt>
                <c:pt idx="2061">
                  <c:v>50935</c:v>
                </c:pt>
                <c:pt idx="2062">
                  <c:v>50942</c:v>
                </c:pt>
                <c:pt idx="2063">
                  <c:v>50949</c:v>
                </c:pt>
                <c:pt idx="2064">
                  <c:v>50956</c:v>
                </c:pt>
                <c:pt idx="2065">
                  <c:v>50963</c:v>
                </c:pt>
                <c:pt idx="2066">
                  <c:v>50970</c:v>
                </c:pt>
                <c:pt idx="2067">
                  <c:v>50977</c:v>
                </c:pt>
                <c:pt idx="2068">
                  <c:v>50984</c:v>
                </c:pt>
                <c:pt idx="2069">
                  <c:v>50991</c:v>
                </c:pt>
                <c:pt idx="2070">
                  <c:v>50998</c:v>
                </c:pt>
                <c:pt idx="2071">
                  <c:v>51005</c:v>
                </c:pt>
                <c:pt idx="2072">
                  <c:v>51012</c:v>
                </c:pt>
                <c:pt idx="2073">
                  <c:v>51019</c:v>
                </c:pt>
                <c:pt idx="2074">
                  <c:v>51026</c:v>
                </c:pt>
                <c:pt idx="2075">
                  <c:v>51033</c:v>
                </c:pt>
                <c:pt idx="2076">
                  <c:v>51040</c:v>
                </c:pt>
                <c:pt idx="2077">
                  <c:v>51047</c:v>
                </c:pt>
                <c:pt idx="2078">
                  <c:v>51054</c:v>
                </c:pt>
                <c:pt idx="2079">
                  <c:v>51061</c:v>
                </c:pt>
                <c:pt idx="2080">
                  <c:v>51068</c:v>
                </c:pt>
                <c:pt idx="2081">
                  <c:v>51075</c:v>
                </c:pt>
                <c:pt idx="2082">
                  <c:v>51082</c:v>
                </c:pt>
                <c:pt idx="2083">
                  <c:v>51089</c:v>
                </c:pt>
                <c:pt idx="2084">
                  <c:v>51096</c:v>
                </c:pt>
                <c:pt idx="2085">
                  <c:v>51103</c:v>
                </c:pt>
                <c:pt idx="2086">
                  <c:v>51110</c:v>
                </c:pt>
                <c:pt idx="2087">
                  <c:v>51117</c:v>
                </c:pt>
                <c:pt idx="2088">
                  <c:v>51124</c:v>
                </c:pt>
                <c:pt idx="2089">
                  <c:v>51131</c:v>
                </c:pt>
                <c:pt idx="2090">
                  <c:v>51138</c:v>
                </c:pt>
                <c:pt idx="2091">
                  <c:v>51145</c:v>
                </c:pt>
                <c:pt idx="2092">
                  <c:v>51152</c:v>
                </c:pt>
                <c:pt idx="2093">
                  <c:v>51159</c:v>
                </c:pt>
                <c:pt idx="2094">
                  <c:v>51166</c:v>
                </c:pt>
                <c:pt idx="2095">
                  <c:v>51173</c:v>
                </c:pt>
                <c:pt idx="2096">
                  <c:v>51180</c:v>
                </c:pt>
                <c:pt idx="2097">
                  <c:v>51187</c:v>
                </c:pt>
                <c:pt idx="2098">
                  <c:v>51194</c:v>
                </c:pt>
                <c:pt idx="2099">
                  <c:v>51201</c:v>
                </c:pt>
                <c:pt idx="2100">
                  <c:v>51208</c:v>
                </c:pt>
                <c:pt idx="2101">
                  <c:v>51215</c:v>
                </c:pt>
                <c:pt idx="2102">
                  <c:v>51222</c:v>
                </c:pt>
                <c:pt idx="2103">
                  <c:v>51229</c:v>
                </c:pt>
                <c:pt idx="2104">
                  <c:v>51236</c:v>
                </c:pt>
                <c:pt idx="2105">
                  <c:v>51243</c:v>
                </c:pt>
                <c:pt idx="2106">
                  <c:v>51250</c:v>
                </c:pt>
                <c:pt idx="2107">
                  <c:v>51258</c:v>
                </c:pt>
                <c:pt idx="2108">
                  <c:v>51265</c:v>
                </c:pt>
                <c:pt idx="2109">
                  <c:v>51272</c:v>
                </c:pt>
                <c:pt idx="2110">
                  <c:v>51279</c:v>
                </c:pt>
                <c:pt idx="2111">
                  <c:v>51286</c:v>
                </c:pt>
                <c:pt idx="2112">
                  <c:v>51293</c:v>
                </c:pt>
                <c:pt idx="2113">
                  <c:v>51300</c:v>
                </c:pt>
                <c:pt idx="2114">
                  <c:v>51307</c:v>
                </c:pt>
                <c:pt idx="2115">
                  <c:v>51314</c:v>
                </c:pt>
                <c:pt idx="2116">
                  <c:v>51321</c:v>
                </c:pt>
                <c:pt idx="2117">
                  <c:v>51328</c:v>
                </c:pt>
                <c:pt idx="2118">
                  <c:v>51335</c:v>
                </c:pt>
                <c:pt idx="2119">
                  <c:v>51342</c:v>
                </c:pt>
                <c:pt idx="2120">
                  <c:v>51349</c:v>
                </c:pt>
                <c:pt idx="2121">
                  <c:v>51356</c:v>
                </c:pt>
                <c:pt idx="2122">
                  <c:v>51363</c:v>
                </c:pt>
                <c:pt idx="2123">
                  <c:v>51370</c:v>
                </c:pt>
                <c:pt idx="2124">
                  <c:v>51377</c:v>
                </c:pt>
                <c:pt idx="2125">
                  <c:v>51384</c:v>
                </c:pt>
                <c:pt idx="2126">
                  <c:v>51391</c:v>
                </c:pt>
                <c:pt idx="2127">
                  <c:v>51398</c:v>
                </c:pt>
                <c:pt idx="2128">
                  <c:v>51405</c:v>
                </c:pt>
                <c:pt idx="2129">
                  <c:v>51412</c:v>
                </c:pt>
                <c:pt idx="2130">
                  <c:v>51419</c:v>
                </c:pt>
                <c:pt idx="2131">
                  <c:v>51426</c:v>
                </c:pt>
                <c:pt idx="2132">
                  <c:v>51433</c:v>
                </c:pt>
                <c:pt idx="2133">
                  <c:v>51440</c:v>
                </c:pt>
                <c:pt idx="2134">
                  <c:v>51447</c:v>
                </c:pt>
                <c:pt idx="2135">
                  <c:v>51454</c:v>
                </c:pt>
                <c:pt idx="2136">
                  <c:v>51461</c:v>
                </c:pt>
                <c:pt idx="2137">
                  <c:v>51468</c:v>
                </c:pt>
                <c:pt idx="2138">
                  <c:v>51475</c:v>
                </c:pt>
                <c:pt idx="2139">
                  <c:v>51482</c:v>
                </c:pt>
                <c:pt idx="2140">
                  <c:v>51489</c:v>
                </c:pt>
                <c:pt idx="2141">
                  <c:v>51497</c:v>
                </c:pt>
                <c:pt idx="2142">
                  <c:v>51504</c:v>
                </c:pt>
                <c:pt idx="2143">
                  <c:v>51511</c:v>
                </c:pt>
                <c:pt idx="2144">
                  <c:v>51518</c:v>
                </c:pt>
                <c:pt idx="2145">
                  <c:v>51525</c:v>
                </c:pt>
                <c:pt idx="2146">
                  <c:v>51532</c:v>
                </c:pt>
                <c:pt idx="2147">
                  <c:v>51539</c:v>
                </c:pt>
                <c:pt idx="2148">
                  <c:v>51546</c:v>
                </c:pt>
                <c:pt idx="2149">
                  <c:v>51553</c:v>
                </c:pt>
                <c:pt idx="2150">
                  <c:v>51560</c:v>
                </c:pt>
                <c:pt idx="2151">
                  <c:v>51567</c:v>
                </c:pt>
                <c:pt idx="2152">
                  <c:v>51574</c:v>
                </c:pt>
                <c:pt idx="2153">
                  <c:v>51581</c:v>
                </c:pt>
                <c:pt idx="2154">
                  <c:v>51588</c:v>
                </c:pt>
                <c:pt idx="2155">
                  <c:v>51595</c:v>
                </c:pt>
                <c:pt idx="2156">
                  <c:v>51602</c:v>
                </c:pt>
                <c:pt idx="2157">
                  <c:v>51609</c:v>
                </c:pt>
                <c:pt idx="2158">
                  <c:v>51616</c:v>
                </c:pt>
                <c:pt idx="2159">
                  <c:v>51623</c:v>
                </c:pt>
                <c:pt idx="2160">
                  <c:v>51630</c:v>
                </c:pt>
                <c:pt idx="2161">
                  <c:v>51637</c:v>
                </c:pt>
                <c:pt idx="2162">
                  <c:v>51644</c:v>
                </c:pt>
                <c:pt idx="2163">
                  <c:v>51651</c:v>
                </c:pt>
                <c:pt idx="2164">
                  <c:v>51658</c:v>
                </c:pt>
                <c:pt idx="2165">
                  <c:v>51665</c:v>
                </c:pt>
                <c:pt idx="2166">
                  <c:v>51672</c:v>
                </c:pt>
                <c:pt idx="2167">
                  <c:v>51679</c:v>
                </c:pt>
                <c:pt idx="2168">
                  <c:v>51686</c:v>
                </c:pt>
                <c:pt idx="2169">
                  <c:v>51693</c:v>
                </c:pt>
                <c:pt idx="2170">
                  <c:v>51700</c:v>
                </c:pt>
                <c:pt idx="2171">
                  <c:v>51707</c:v>
                </c:pt>
                <c:pt idx="2172">
                  <c:v>51714</c:v>
                </c:pt>
                <c:pt idx="2173">
                  <c:v>51721</c:v>
                </c:pt>
                <c:pt idx="2174">
                  <c:v>51728</c:v>
                </c:pt>
                <c:pt idx="2175">
                  <c:v>51735</c:v>
                </c:pt>
                <c:pt idx="2176">
                  <c:v>51742</c:v>
                </c:pt>
                <c:pt idx="2177">
                  <c:v>51749</c:v>
                </c:pt>
                <c:pt idx="2178">
                  <c:v>51756</c:v>
                </c:pt>
                <c:pt idx="2179">
                  <c:v>51763</c:v>
                </c:pt>
                <c:pt idx="2180">
                  <c:v>51770</c:v>
                </c:pt>
                <c:pt idx="2181">
                  <c:v>51777</c:v>
                </c:pt>
                <c:pt idx="2182">
                  <c:v>51784</c:v>
                </c:pt>
                <c:pt idx="2183">
                  <c:v>51791</c:v>
                </c:pt>
                <c:pt idx="2184">
                  <c:v>51798</c:v>
                </c:pt>
                <c:pt idx="2185">
                  <c:v>51805</c:v>
                </c:pt>
                <c:pt idx="2186">
                  <c:v>51812</c:v>
                </c:pt>
                <c:pt idx="2187">
                  <c:v>51819</c:v>
                </c:pt>
                <c:pt idx="2188">
                  <c:v>51826</c:v>
                </c:pt>
                <c:pt idx="2189">
                  <c:v>51833</c:v>
                </c:pt>
                <c:pt idx="2190">
                  <c:v>51840</c:v>
                </c:pt>
                <c:pt idx="2191">
                  <c:v>51847</c:v>
                </c:pt>
                <c:pt idx="2192">
                  <c:v>51854</c:v>
                </c:pt>
                <c:pt idx="2193">
                  <c:v>51862</c:v>
                </c:pt>
                <c:pt idx="2194">
                  <c:v>51869</c:v>
                </c:pt>
                <c:pt idx="2195">
                  <c:v>51876</c:v>
                </c:pt>
                <c:pt idx="2196">
                  <c:v>51883</c:v>
                </c:pt>
                <c:pt idx="2197">
                  <c:v>51890</c:v>
                </c:pt>
                <c:pt idx="2198">
                  <c:v>51897</c:v>
                </c:pt>
                <c:pt idx="2199">
                  <c:v>51904</c:v>
                </c:pt>
                <c:pt idx="2200">
                  <c:v>51911</c:v>
                </c:pt>
                <c:pt idx="2201">
                  <c:v>51918</c:v>
                </c:pt>
                <c:pt idx="2202">
                  <c:v>51925</c:v>
                </c:pt>
                <c:pt idx="2203">
                  <c:v>51932</c:v>
                </c:pt>
                <c:pt idx="2204">
                  <c:v>51939</c:v>
                </c:pt>
                <c:pt idx="2205">
                  <c:v>51946</c:v>
                </c:pt>
                <c:pt idx="2206">
                  <c:v>51953</c:v>
                </c:pt>
                <c:pt idx="2207">
                  <c:v>51964</c:v>
                </c:pt>
                <c:pt idx="2208">
                  <c:v>51971</c:v>
                </c:pt>
                <c:pt idx="2209">
                  <c:v>51978</c:v>
                </c:pt>
                <c:pt idx="2210">
                  <c:v>51985</c:v>
                </c:pt>
                <c:pt idx="2211">
                  <c:v>51992</c:v>
                </c:pt>
                <c:pt idx="2212">
                  <c:v>51999</c:v>
                </c:pt>
                <c:pt idx="2213">
                  <c:v>52006</c:v>
                </c:pt>
                <c:pt idx="2214">
                  <c:v>52013</c:v>
                </c:pt>
                <c:pt idx="2215">
                  <c:v>52020</c:v>
                </c:pt>
                <c:pt idx="2216">
                  <c:v>52027</c:v>
                </c:pt>
                <c:pt idx="2217">
                  <c:v>52034</c:v>
                </c:pt>
                <c:pt idx="2218">
                  <c:v>52041</c:v>
                </c:pt>
                <c:pt idx="2219">
                  <c:v>52048</c:v>
                </c:pt>
                <c:pt idx="2220">
                  <c:v>52055</c:v>
                </c:pt>
                <c:pt idx="2221">
                  <c:v>52062</c:v>
                </c:pt>
                <c:pt idx="2222">
                  <c:v>52069</c:v>
                </c:pt>
                <c:pt idx="2223">
                  <c:v>52076</c:v>
                </c:pt>
                <c:pt idx="2224">
                  <c:v>52083</c:v>
                </c:pt>
                <c:pt idx="2225">
                  <c:v>52090</c:v>
                </c:pt>
                <c:pt idx="2226">
                  <c:v>52097</c:v>
                </c:pt>
                <c:pt idx="2227">
                  <c:v>52104</c:v>
                </c:pt>
                <c:pt idx="2228">
                  <c:v>52111</c:v>
                </c:pt>
                <c:pt idx="2229">
                  <c:v>52118</c:v>
                </c:pt>
                <c:pt idx="2230">
                  <c:v>52125</c:v>
                </c:pt>
                <c:pt idx="2231">
                  <c:v>52132</c:v>
                </c:pt>
                <c:pt idx="2232">
                  <c:v>52139</c:v>
                </c:pt>
                <c:pt idx="2233">
                  <c:v>52146</c:v>
                </c:pt>
                <c:pt idx="2234">
                  <c:v>52153</c:v>
                </c:pt>
                <c:pt idx="2235">
                  <c:v>52160</c:v>
                </c:pt>
                <c:pt idx="2236">
                  <c:v>52167</c:v>
                </c:pt>
                <c:pt idx="2237">
                  <c:v>52174</c:v>
                </c:pt>
                <c:pt idx="2238">
                  <c:v>52181</c:v>
                </c:pt>
                <c:pt idx="2239">
                  <c:v>52188</c:v>
                </c:pt>
                <c:pt idx="2240">
                  <c:v>52195</c:v>
                </c:pt>
                <c:pt idx="2241">
                  <c:v>52202</c:v>
                </c:pt>
                <c:pt idx="2242">
                  <c:v>52209</c:v>
                </c:pt>
                <c:pt idx="2243">
                  <c:v>52216</c:v>
                </c:pt>
                <c:pt idx="2244">
                  <c:v>52223</c:v>
                </c:pt>
                <c:pt idx="2245">
                  <c:v>52230</c:v>
                </c:pt>
                <c:pt idx="2246">
                  <c:v>52237</c:v>
                </c:pt>
                <c:pt idx="2247">
                  <c:v>52244</c:v>
                </c:pt>
                <c:pt idx="2248">
                  <c:v>52251</c:v>
                </c:pt>
                <c:pt idx="2249">
                  <c:v>52258</c:v>
                </c:pt>
                <c:pt idx="2250">
                  <c:v>52265</c:v>
                </c:pt>
                <c:pt idx="2251">
                  <c:v>52272</c:v>
                </c:pt>
                <c:pt idx="2252">
                  <c:v>52279</c:v>
                </c:pt>
                <c:pt idx="2253">
                  <c:v>52286</c:v>
                </c:pt>
                <c:pt idx="2254">
                  <c:v>52293</c:v>
                </c:pt>
                <c:pt idx="2255">
                  <c:v>52300</c:v>
                </c:pt>
                <c:pt idx="2256">
                  <c:v>52307</c:v>
                </c:pt>
                <c:pt idx="2257">
                  <c:v>52314</c:v>
                </c:pt>
                <c:pt idx="2258">
                  <c:v>52321</c:v>
                </c:pt>
                <c:pt idx="2259">
                  <c:v>52328</c:v>
                </c:pt>
                <c:pt idx="2260">
                  <c:v>52335</c:v>
                </c:pt>
                <c:pt idx="2261">
                  <c:v>52342</c:v>
                </c:pt>
                <c:pt idx="2262">
                  <c:v>52349</c:v>
                </c:pt>
                <c:pt idx="2263">
                  <c:v>52356</c:v>
                </c:pt>
                <c:pt idx="2264">
                  <c:v>52363</c:v>
                </c:pt>
                <c:pt idx="2265">
                  <c:v>52370</c:v>
                </c:pt>
                <c:pt idx="2266">
                  <c:v>52377</c:v>
                </c:pt>
                <c:pt idx="2267">
                  <c:v>52384</c:v>
                </c:pt>
                <c:pt idx="2268">
                  <c:v>52391</c:v>
                </c:pt>
                <c:pt idx="2269">
                  <c:v>52398</c:v>
                </c:pt>
                <c:pt idx="2270">
                  <c:v>52405</c:v>
                </c:pt>
                <c:pt idx="2271">
                  <c:v>52412</c:v>
                </c:pt>
                <c:pt idx="2272">
                  <c:v>52419</c:v>
                </c:pt>
                <c:pt idx="2273">
                  <c:v>52426</c:v>
                </c:pt>
                <c:pt idx="2274">
                  <c:v>52433</c:v>
                </c:pt>
                <c:pt idx="2275">
                  <c:v>52440</c:v>
                </c:pt>
                <c:pt idx="2276">
                  <c:v>52447</c:v>
                </c:pt>
                <c:pt idx="2277">
                  <c:v>52454</c:v>
                </c:pt>
                <c:pt idx="2278">
                  <c:v>52461</c:v>
                </c:pt>
                <c:pt idx="2279">
                  <c:v>52468</c:v>
                </c:pt>
                <c:pt idx="2280">
                  <c:v>52475</c:v>
                </c:pt>
                <c:pt idx="2281">
                  <c:v>52482</c:v>
                </c:pt>
                <c:pt idx="2282">
                  <c:v>52489</c:v>
                </c:pt>
                <c:pt idx="2283">
                  <c:v>52496</c:v>
                </c:pt>
                <c:pt idx="2284">
                  <c:v>52503</c:v>
                </c:pt>
                <c:pt idx="2285">
                  <c:v>52510</c:v>
                </c:pt>
                <c:pt idx="2286">
                  <c:v>52517</c:v>
                </c:pt>
                <c:pt idx="2287">
                  <c:v>52524</c:v>
                </c:pt>
                <c:pt idx="2288">
                  <c:v>52531</c:v>
                </c:pt>
                <c:pt idx="2289">
                  <c:v>52538</c:v>
                </c:pt>
                <c:pt idx="2290">
                  <c:v>52545</c:v>
                </c:pt>
                <c:pt idx="2291">
                  <c:v>52552</c:v>
                </c:pt>
                <c:pt idx="2292">
                  <c:v>52559</c:v>
                </c:pt>
                <c:pt idx="2293">
                  <c:v>52566</c:v>
                </c:pt>
                <c:pt idx="2294">
                  <c:v>52573</c:v>
                </c:pt>
                <c:pt idx="2295">
                  <c:v>52580</c:v>
                </c:pt>
                <c:pt idx="2296">
                  <c:v>52587</c:v>
                </c:pt>
                <c:pt idx="2297">
                  <c:v>52594</c:v>
                </c:pt>
                <c:pt idx="2298">
                  <c:v>52601</c:v>
                </c:pt>
                <c:pt idx="2299">
                  <c:v>52608</c:v>
                </c:pt>
                <c:pt idx="2300">
                  <c:v>52615</c:v>
                </c:pt>
                <c:pt idx="2301">
                  <c:v>52622</c:v>
                </c:pt>
                <c:pt idx="2302">
                  <c:v>52629</c:v>
                </c:pt>
                <c:pt idx="2303">
                  <c:v>52636</c:v>
                </c:pt>
                <c:pt idx="2304">
                  <c:v>52643</c:v>
                </c:pt>
                <c:pt idx="2305">
                  <c:v>52650</c:v>
                </c:pt>
                <c:pt idx="2306">
                  <c:v>52657</c:v>
                </c:pt>
                <c:pt idx="2307">
                  <c:v>52664</c:v>
                </c:pt>
                <c:pt idx="2308">
                  <c:v>52671</c:v>
                </c:pt>
                <c:pt idx="2309">
                  <c:v>52678</c:v>
                </c:pt>
                <c:pt idx="2310">
                  <c:v>52685</c:v>
                </c:pt>
                <c:pt idx="2311">
                  <c:v>52692</c:v>
                </c:pt>
                <c:pt idx="2312">
                  <c:v>52699</c:v>
                </c:pt>
                <c:pt idx="2313">
                  <c:v>52706</c:v>
                </c:pt>
                <c:pt idx="2314">
                  <c:v>52713</c:v>
                </c:pt>
                <c:pt idx="2315">
                  <c:v>52720</c:v>
                </c:pt>
                <c:pt idx="2316">
                  <c:v>52727</c:v>
                </c:pt>
                <c:pt idx="2317">
                  <c:v>52734</c:v>
                </c:pt>
                <c:pt idx="2318">
                  <c:v>52741</c:v>
                </c:pt>
                <c:pt idx="2319">
                  <c:v>52748</c:v>
                </c:pt>
                <c:pt idx="2320">
                  <c:v>52755</c:v>
                </c:pt>
                <c:pt idx="2321">
                  <c:v>52762</c:v>
                </c:pt>
                <c:pt idx="2322">
                  <c:v>52769</c:v>
                </c:pt>
                <c:pt idx="2323">
                  <c:v>52776</c:v>
                </c:pt>
                <c:pt idx="2324">
                  <c:v>52783</c:v>
                </c:pt>
                <c:pt idx="2325">
                  <c:v>52790</c:v>
                </c:pt>
                <c:pt idx="2326">
                  <c:v>52797</c:v>
                </c:pt>
                <c:pt idx="2327">
                  <c:v>52804</c:v>
                </c:pt>
                <c:pt idx="2328">
                  <c:v>52811</c:v>
                </c:pt>
                <c:pt idx="2329">
                  <c:v>52818</c:v>
                </c:pt>
                <c:pt idx="2330">
                  <c:v>52825</c:v>
                </c:pt>
                <c:pt idx="2331">
                  <c:v>52832</c:v>
                </c:pt>
                <c:pt idx="2332">
                  <c:v>52839</c:v>
                </c:pt>
                <c:pt idx="2333">
                  <c:v>52846</c:v>
                </c:pt>
                <c:pt idx="2334">
                  <c:v>52853</c:v>
                </c:pt>
                <c:pt idx="2335">
                  <c:v>52860</c:v>
                </c:pt>
                <c:pt idx="2336">
                  <c:v>52867</c:v>
                </c:pt>
                <c:pt idx="2337">
                  <c:v>52874</c:v>
                </c:pt>
                <c:pt idx="2338">
                  <c:v>52881</c:v>
                </c:pt>
                <c:pt idx="2339">
                  <c:v>52888</c:v>
                </c:pt>
                <c:pt idx="2340">
                  <c:v>52895</c:v>
                </c:pt>
                <c:pt idx="2341">
                  <c:v>52902</c:v>
                </c:pt>
                <c:pt idx="2342">
                  <c:v>52909</c:v>
                </c:pt>
                <c:pt idx="2343">
                  <c:v>52916</c:v>
                </c:pt>
                <c:pt idx="2344">
                  <c:v>52923</c:v>
                </c:pt>
                <c:pt idx="2345">
                  <c:v>52930</c:v>
                </c:pt>
                <c:pt idx="2346">
                  <c:v>52937</c:v>
                </c:pt>
                <c:pt idx="2347">
                  <c:v>52944</c:v>
                </c:pt>
                <c:pt idx="2348">
                  <c:v>52951</c:v>
                </c:pt>
                <c:pt idx="2349">
                  <c:v>52958</c:v>
                </c:pt>
                <c:pt idx="2350">
                  <c:v>52965</c:v>
                </c:pt>
                <c:pt idx="2351">
                  <c:v>52972</c:v>
                </c:pt>
                <c:pt idx="2352">
                  <c:v>52979</c:v>
                </c:pt>
                <c:pt idx="2353">
                  <c:v>52986</c:v>
                </c:pt>
                <c:pt idx="2354">
                  <c:v>52993</c:v>
                </c:pt>
                <c:pt idx="2355">
                  <c:v>53000</c:v>
                </c:pt>
                <c:pt idx="2356">
                  <c:v>53007</c:v>
                </c:pt>
                <c:pt idx="2357">
                  <c:v>53014</c:v>
                </c:pt>
                <c:pt idx="2358">
                  <c:v>53021</c:v>
                </c:pt>
                <c:pt idx="2359">
                  <c:v>53028</c:v>
                </c:pt>
                <c:pt idx="2360">
                  <c:v>53035</c:v>
                </c:pt>
                <c:pt idx="2361">
                  <c:v>53042</c:v>
                </c:pt>
                <c:pt idx="2362">
                  <c:v>53049</c:v>
                </c:pt>
                <c:pt idx="2363">
                  <c:v>53056</c:v>
                </c:pt>
                <c:pt idx="2364">
                  <c:v>53063</c:v>
                </c:pt>
                <c:pt idx="2365">
                  <c:v>53070</c:v>
                </c:pt>
                <c:pt idx="2366">
                  <c:v>53077</c:v>
                </c:pt>
                <c:pt idx="2367">
                  <c:v>53084</c:v>
                </c:pt>
                <c:pt idx="2368">
                  <c:v>53091</c:v>
                </c:pt>
                <c:pt idx="2369">
                  <c:v>53098</c:v>
                </c:pt>
                <c:pt idx="2370">
                  <c:v>53105</c:v>
                </c:pt>
                <c:pt idx="2371">
                  <c:v>53112</c:v>
                </c:pt>
                <c:pt idx="2372">
                  <c:v>53119</c:v>
                </c:pt>
                <c:pt idx="2373">
                  <c:v>53126</c:v>
                </c:pt>
                <c:pt idx="2374">
                  <c:v>53133</c:v>
                </c:pt>
                <c:pt idx="2375">
                  <c:v>53140</c:v>
                </c:pt>
                <c:pt idx="2376">
                  <c:v>53147</c:v>
                </c:pt>
                <c:pt idx="2377">
                  <c:v>53154</c:v>
                </c:pt>
                <c:pt idx="2378">
                  <c:v>53161</c:v>
                </c:pt>
                <c:pt idx="2379">
                  <c:v>53168</c:v>
                </c:pt>
                <c:pt idx="2380">
                  <c:v>53175</c:v>
                </c:pt>
                <c:pt idx="2381">
                  <c:v>53182</c:v>
                </c:pt>
                <c:pt idx="2382">
                  <c:v>53189</c:v>
                </c:pt>
                <c:pt idx="2383">
                  <c:v>53196</c:v>
                </c:pt>
                <c:pt idx="2384">
                  <c:v>53203</c:v>
                </c:pt>
                <c:pt idx="2385">
                  <c:v>53210</c:v>
                </c:pt>
                <c:pt idx="2386">
                  <c:v>53217</c:v>
                </c:pt>
                <c:pt idx="2387">
                  <c:v>53224</c:v>
                </c:pt>
                <c:pt idx="2388">
                  <c:v>53231</c:v>
                </c:pt>
                <c:pt idx="2389">
                  <c:v>53238</c:v>
                </c:pt>
                <c:pt idx="2390">
                  <c:v>53245</c:v>
                </c:pt>
                <c:pt idx="2391">
                  <c:v>53252</c:v>
                </c:pt>
                <c:pt idx="2392">
                  <c:v>53259</c:v>
                </c:pt>
                <c:pt idx="2393">
                  <c:v>53266</c:v>
                </c:pt>
                <c:pt idx="2394">
                  <c:v>53273</c:v>
                </c:pt>
                <c:pt idx="2395">
                  <c:v>53280</c:v>
                </c:pt>
                <c:pt idx="2396">
                  <c:v>53287</c:v>
                </c:pt>
                <c:pt idx="2397">
                  <c:v>53294</c:v>
                </c:pt>
                <c:pt idx="2398">
                  <c:v>53301</c:v>
                </c:pt>
                <c:pt idx="2399">
                  <c:v>53308</c:v>
                </c:pt>
                <c:pt idx="2400">
                  <c:v>53315</c:v>
                </c:pt>
                <c:pt idx="2401">
                  <c:v>53323</c:v>
                </c:pt>
                <c:pt idx="2402">
                  <c:v>53330</c:v>
                </c:pt>
                <c:pt idx="2403">
                  <c:v>53337</c:v>
                </c:pt>
                <c:pt idx="2404">
                  <c:v>53344</c:v>
                </c:pt>
                <c:pt idx="2405">
                  <c:v>53351</c:v>
                </c:pt>
                <c:pt idx="2406">
                  <c:v>53358</c:v>
                </c:pt>
                <c:pt idx="2407">
                  <c:v>53365</c:v>
                </c:pt>
                <c:pt idx="2408">
                  <c:v>53372</c:v>
                </c:pt>
                <c:pt idx="2409">
                  <c:v>53379</c:v>
                </c:pt>
                <c:pt idx="2410">
                  <c:v>53386</c:v>
                </c:pt>
                <c:pt idx="2411">
                  <c:v>53393</c:v>
                </c:pt>
                <c:pt idx="2412">
                  <c:v>53400</c:v>
                </c:pt>
                <c:pt idx="2413">
                  <c:v>53407</c:v>
                </c:pt>
                <c:pt idx="2414">
                  <c:v>53414</c:v>
                </c:pt>
                <c:pt idx="2415">
                  <c:v>53421</c:v>
                </c:pt>
                <c:pt idx="2416">
                  <c:v>53428</c:v>
                </c:pt>
                <c:pt idx="2417">
                  <c:v>53435</c:v>
                </c:pt>
                <c:pt idx="2418">
                  <c:v>53442</c:v>
                </c:pt>
                <c:pt idx="2419">
                  <c:v>53449</c:v>
                </c:pt>
                <c:pt idx="2420">
                  <c:v>53456</c:v>
                </c:pt>
                <c:pt idx="2421">
                  <c:v>53463</c:v>
                </c:pt>
                <c:pt idx="2422">
                  <c:v>53470</c:v>
                </c:pt>
                <c:pt idx="2423">
                  <c:v>53477</c:v>
                </c:pt>
                <c:pt idx="2424">
                  <c:v>53484</c:v>
                </c:pt>
                <c:pt idx="2425">
                  <c:v>53491</c:v>
                </c:pt>
                <c:pt idx="2426">
                  <c:v>53498</c:v>
                </c:pt>
                <c:pt idx="2427">
                  <c:v>53505</c:v>
                </c:pt>
                <c:pt idx="2428">
                  <c:v>53512</c:v>
                </c:pt>
                <c:pt idx="2429">
                  <c:v>53519</c:v>
                </c:pt>
                <c:pt idx="2430">
                  <c:v>53526</c:v>
                </c:pt>
                <c:pt idx="2431">
                  <c:v>53533</c:v>
                </c:pt>
                <c:pt idx="2432">
                  <c:v>53540</c:v>
                </c:pt>
                <c:pt idx="2433">
                  <c:v>53547</c:v>
                </c:pt>
                <c:pt idx="2434">
                  <c:v>53554</c:v>
                </c:pt>
                <c:pt idx="2435">
                  <c:v>53561</c:v>
                </c:pt>
                <c:pt idx="2436">
                  <c:v>53568</c:v>
                </c:pt>
                <c:pt idx="2437">
                  <c:v>53575</c:v>
                </c:pt>
                <c:pt idx="2438">
                  <c:v>53582</c:v>
                </c:pt>
                <c:pt idx="2439">
                  <c:v>53589</c:v>
                </c:pt>
                <c:pt idx="2440">
                  <c:v>53596</c:v>
                </c:pt>
                <c:pt idx="2441">
                  <c:v>53603</c:v>
                </c:pt>
                <c:pt idx="2442">
                  <c:v>53610</c:v>
                </c:pt>
                <c:pt idx="2443">
                  <c:v>53617</c:v>
                </c:pt>
                <c:pt idx="2444">
                  <c:v>53624</c:v>
                </c:pt>
                <c:pt idx="2445">
                  <c:v>53631</c:v>
                </c:pt>
                <c:pt idx="2446">
                  <c:v>53638</c:v>
                </c:pt>
                <c:pt idx="2447">
                  <c:v>53645</c:v>
                </c:pt>
                <c:pt idx="2448">
                  <c:v>53652</c:v>
                </c:pt>
                <c:pt idx="2449">
                  <c:v>53659</c:v>
                </c:pt>
                <c:pt idx="2450">
                  <c:v>53666</c:v>
                </c:pt>
                <c:pt idx="2451">
                  <c:v>53673</c:v>
                </c:pt>
                <c:pt idx="2452">
                  <c:v>53680</c:v>
                </c:pt>
                <c:pt idx="2453">
                  <c:v>53688</c:v>
                </c:pt>
                <c:pt idx="2454">
                  <c:v>53695</c:v>
                </c:pt>
                <c:pt idx="2455">
                  <c:v>53702</c:v>
                </c:pt>
                <c:pt idx="2456">
                  <c:v>53709</c:v>
                </c:pt>
                <c:pt idx="2457">
                  <c:v>53716</c:v>
                </c:pt>
                <c:pt idx="2458">
                  <c:v>53723</c:v>
                </c:pt>
                <c:pt idx="2459">
                  <c:v>53730</c:v>
                </c:pt>
                <c:pt idx="2460">
                  <c:v>53737</c:v>
                </c:pt>
                <c:pt idx="2461">
                  <c:v>53744</c:v>
                </c:pt>
                <c:pt idx="2462">
                  <c:v>53751</c:v>
                </c:pt>
                <c:pt idx="2463">
                  <c:v>53758</c:v>
                </c:pt>
                <c:pt idx="2464">
                  <c:v>53765</c:v>
                </c:pt>
                <c:pt idx="2465">
                  <c:v>53772</c:v>
                </c:pt>
                <c:pt idx="2466">
                  <c:v>53779</c:v>
                </c:pt>
                <c:pt idx="2467">
                  <c:v>53786</c:v>
                </c:pt>
                <c:pt idx="2468">
                  <c:v>53793</c:v>
                </c:pt>
                <c:pt idx="2469">
                  <c:v>53800</c:v>
                </c:pt>
                <c:pt idx="2470">
                  <c:v>53807</c:v>
                </c:pt>
                <c:pt idx="2471">
                  <c:v>53814</c:v>
                </c:pt>
                <c:pt idx="2472">
                  <c:v>53821</c:v>
                </c:pt>
                <c:pt idx="2473">
                  <c:v>53828</c:v>
                </c:pt>
                <c:pt idx="2474">
                  <c:v>53835</c:v>
                </c:pt>
                <c:pt idx="2475">
                  <c:v>53842</c:v>
                </c:pt>
                <c:pt idx="2476">
                  <c:v>53849</c:v>
                </c:pt>
                <c:pt idx="2477">
                  <c:v>53856</c:v>
                </c:pt>
                <c:pt idx="2478">
                  <c:v>53863</c:v>
                </c:pt>
                <c:pt idx="2479">
                  <c:v>53870</c:v>
                </c:pt>
                <c:pt idx="2480">
                  <c:v>53877</c:v>
                </c:pt>
                <c:pt idx="2481">
                  <c:v>53884</c:v>
                </c:pt>
                <c:pt idx="2482">
                  <c:v>53891</c:v>
                </c:pt>
                <c:pt idx="2483">
                  <c:v>53898</c:v>
                </c:pt>
                <c:pt idx="2484">
                  <c:v>53905</c:v>
                </c:pt>
                <c:pt idx="2485">
                  <c:v>53912</c:v>
                </c:pt>
                <c:pt idx="2486">
                  <c:v>53919</c:v>
                </c:pt>
                <c:pt idx="2487">
                  <c:v>53926</c:v>
                </c:pt>
                <c:pt idx="2488">
                  <c:v>53933</c:v>
                </c:pt>
                <c:pt idx="2489">
                  <c:v>53940</c:v>
                </c:pt>
                <c:pt idx="2490">
                  <c:v>53947</c:v>
                </c:pt>
                <c:pt idx="2491">
                  <c:v>53954</c:v>
                </c:pt>
                <c:pt idx="2492">
                  <c:v>53961</c:v>
                </c:pt>
                <c:pt idx="2493">
                  <c:v>53968</c:v>
                </c:pt>
                <c:pt idx="2494">
                  <c:v>53975</c:v>
                </c:pt>
                <c:pt idx="2495">
                  <c:v>53982</c:v>
                </c:pt>
                <c:pt idx="2496">
                  <c:v>53989</c:v>
                </c:pt>
                <c:pt idx="2497">
                  <c:v>53996</c:v>
                </c:pt>
                <c:pt idx="2498">
                  <c:v>54003</c:v>
                </c:pt>
                <c:pt idx="2499">
                  <c:v>54010</c:v>
                </c:pt>
                <c:pt idx="2500">
                  <c:v>54017</c:v>
                </c:pt>
                <c:pt idx="2501">
                  <c:v>54024</c:v>
                </c:pt>
                <c:pt idx="2502">
                  <c:v>54031</c:v>
                </c:pt>
                <c:pt idx="2503">
                  <c:v>54038</c:v>
                </c:pt>
                <c:pt idx="2504">
                  <c:v>54045</c:v>
                </c:pt>
                <c:pt idx="2505">
                  <c:v>54053</c:v>
                </c:pt>
                <c:pt idx="2506">
                  <c:v>54060</c:v>
                </c:pt>
                <c:pt idx="2507">
                  <c:v>54067</c:v>
                </c:pt>
                <c:pt idx="2508">
                  <c:v>54074</c:v>
                </c:pt>
                <c:pt idx="2509">
                  <c:v>54081</c:v>
                </c:pt>
                <c:pt idx="2510">
                  <c:v>54088</c:v>
                </c:pt>
                <c:pt idx="2511">
                  <c:v>54095</c:v>
                </c:pt>
                <c:pt idx="2512">
                  <c:v>54102</c:v>
                </c:pt>
                <c:pt idx="2513">
                  <c:v>54109</c:v>
                </c:pt>
                <c:pt idx="2514">
                  <c:v>54116</c:v>
                </c:pt>
                <c:pt idx="2515">
                  <c:v>54123</c:v>
                </c:pt>
                <c:pt idx="2516">
                  <c:v>54130</c:v>
                </c:pt>
                <c:pt idx="2517">
                  <c:v>54137</c:v>
                </c:pt>
                <c:pt idx="2518">
                  <c:v>54144</c:v>
                </c:pt>
                <c:pt idx="2519">
                  <c:v>54155</c:v>
                </c:pt>
                <c:pt idx="2520">
                  <c:v>54162</c:v>
                </c:pt>
                <c:pt idx="2521">
                  <c:v>54169</c:v>
                </c:pt>
                <c:pt idx="2522">
                  <c:v>54176</c:v>
                </c:pt>
                <c:pt idx="2523">
                  <c:v>54183</c:v>
                </c:pt>
                <c:pt idx="2524">
                  <c:v>54190</c:v>
                </c:pt>
                <c:pt idx="2525">
                  <c:v>54197</c:v>
                </c:pt>
                <c:pt idx="2526">
                  <c:v>54204</c:v>
                </c:pt>
                <c:pt idx="2527">
                  <c:v>54211</c:v>
                </c:pt>
                <c:pt idx="2528">
                  <c:v>54218</c:v>
                </c:pt>
                <c:pt idx="2529">
                  <c:v>54225</c:v>
                </c:pt>
                <c:pt idx="2530">
                  <c:v>54232</c:v>
                </c:pt>
                <c:pt idx="2531">
                  <c:v>54239</c:v>
                </c:pt>
                <c:pt idx="2532">
                  <c:v>54246</c:v>
                </c:pt>
                <c:pt idx="2533">
                  <c:v>54253</c:v>
                </c:pt>
                <c:pt idx="2534">
                  <c:v>54260</c:v>
                </c:pt>
                <c:pt idx="2535">
                  <c:v>54267</c:v>
                </c:pt>
                <c:pt idx="2536">
                  <c:v>54274</c:v>
                </c:pt>
                <c:pt idx="2537">
                  <c:v>54281</c:v>
                </c:pt>
                <c:pt idx="2538">
                  <c:v>54288</c:v>
                </c:pt>
                <c:pt idx="2539">
                  <c:v>54295</c:v>
                </c:pt>
                <c:pt idx="2540">
                  <c:v>54302</c:v>
                </c:pt>
                <c:pt idx="2541">
                  <c:v>54309</c:v>
                </c:pt>
                <c:pt idx="2542">
                  <c:v>54316</c:v>
                </c:pt>
                <c:pt idx="2543">
                  <c:v>54323</c:v>
                </c:pt>
                <c:pt idx="2544">
                  <c:v>54330</c:v>
                </c:pt>
                <c:pt idx="2545">
                  <c:v>54337</c:v>
                </c:pt>
                <c:pt idx="2546">
                  <c:v>54344</c:v>
                </c:pt>
                <c:pt idx="2547">
                  <c:v>54351</c:v>
                </c:pt>
                <c:pt idx="2548">
                  <c:v>54358</c:v>
                </c:pt>
                <c:pt idx="2549">
                  <c:v>54365</c:v>
                </c:pt>
                <c:pt idx="2550">
                  <c:v>54372</c:v>
                </c:pt>
                <c:pt idx="2551">
                  <c:v>54379</c:v>
                </c:pt>
                <c:pt idx="2552">
                  <c:v>54386</c:v>
                </c:pt>
                <c:pt idx="2553">
                  <c:v>54393</c:v>
                </c:pt>
                <c:pt idx="2554">
                  <c:v>54400</c:v>
                </c:pt>
                <c:pt idx="2555">
                  <c:v>54407</c:v>
                </c:pt>
                <c:pt idx="2556">
                  <c:v>54414</c:v>
                </c:pt>
                <c:pt idx="2557">
                  <c:v>54421</c:v>
                </c:pt>
                <c:pt idx="2558">
                  <c:v>54428</c:v>
                </c:pt>
                <c:pt idx="2559">
                  <c:v>54435</c:v>
                </c:pt>
                <c:pt idx="2560">
                  <c:v>54442</c:v>
                </c:pt>
                <c:pt idx="2561">
                  <c:v>54449</c:v>
                </c:pt>
                <c:pt idx="2562">
                  <c:v>54456</c:v>
                </c:pt>
                <c:pt idx="2563">
                  <c:v>54463</c:v>
                </c:pt>
                <c:pt idx="2564">
                  <c:v>54470</c:v>
                </c:pt>
                <c:pt idx="2565">
                  <c:v>54477</c:v>
                </c:pt>
                <c:pt idx="2566">
                  <c:v>54484</c:v>
                </c:pt>
                <c:pt idx="2567">
                  <c:v>54491</c:v>
                </c:pt>
                <c:pt idx="2568">
                  <c:v>54498</c:v>
                </c:pt>
                <c:pt idx="2569">
                  <c:v>54505</c:v>
                </c:pt>
                <c:pt idx="2570">
                  <c:v>54512</c:v>
                </c:pt>
                <c:pt idx="2571">
                  <c:v>54519</c:v>
                </c:pt>
                <c:pt idx="2572">
                  <c:v>54526</c:v>
                </c:pt>
                <c:pt idx="2573">
                  <c:v>54533</c:v>
                </c:pt>
                <c:pt idx="2574">
                  <c:v>54540</c:v>
                </c:pt>
                <c:pt idx="2575">
                  <c:v>54547</c:v>
                </c:pt>
                <c:pt idx="2576">
                  <c:v>54554</c:v>
                </c:pt>
                <c:pt idx="2577">
                  <c:v>54561</c:v>
                </c:pt>
                <c:pt idx="2578">
                  <c:v>54568</c:v>
                </c:pt>
                <c:pt idx="2579">
                  <c:v>54575</c:v>
                </c:pt>
                <c:pt idx="2580">
                  <c:v>54582</c:v>
                </c:pt>
                <c:pt idx="2581">
                  <c:v>54589</c:v>
                </c:pt>
                <c:pt idx="2582">
                  <c:v>54596</c:v>
                </c:pt>
                <c:pt idx="2583">
                  <c:v>54603</c:v>
                </c:pt>
                <c:pt idx="2584">
                  <c:v>54610</c:v>
                </c:pt>
                <c:pt idx="2585">
                  <c:v>54617</c:v>
                </c:pt>
                <c:pt idx="2586">
                  <c:v>54624</c:v>
                </c:pt>
                <c:pt idx="2587">
                  <c:v>54631</c:v>
                </c:pt>
                <c:pt idx="2588">
                  <c:v>54638</c:v>
                </c:pt>
                <c:pt idx="2589">
                  <c:v>54645</c:v>
                </c:pt>
                <c:pt idx="2590">
                  <c:v>54652</c:v>
                </c:pt>
                <c:pt idx="2591">
                  <c:v>54659</c:v>
                </c:pt>
                <c:pt idx="2592">
                  <c:v>54666</c:v>
                </c:pt>
                <c:pt idx="2593">
                  <c:v>54673</c:v>
                </c:pt>
                <c:pt idx="2594">
                  <c:v>54680</c:v>
                </c:pt>
                <c:pt idx="2595">
                  <c:v>54687</c:v>
                </c:pt>
                <c:pt idx="2596">
                  <c:v>54694</c:v>
                </c:pt>
                <c:pt idx="2597">
                  <c:v>54701</c:v>
                </c:pt>
                <c:pt idx="2598">
                  <c:v>54708</c:v>
                </c:pt>
                <c:pt idx="2599">
                  <c:v>54715</c:v>
                </c:pt>
                <c:pt idx="2600">
                  <c:v>54722</c:v>
                </c:pt>
                <c:pt idx="2601">
                  <c:v>54729</c:v>
                </c:pt>
                <c:pt idx="2602">
                  <c:v>54736</c:v>
                </c:pt>
                <c:pt idx="2603">
                  <c:v>54743</c:v>
                </c:pt>
                <c:pt idx="2604">
                  <c:v>54750</c:v>
                </c:pt>
                <c:pt idx="2605">
                  <c:v>54757</c:v>
                </c:pt>
                <c:pt idx="2606">
                  <c:v>54764</c:v>
                </c:pt>
                <c:pt idx="2607">
                  <c:v>54771</c:v>
                </c:pt>
                <c:pt idx="2608">
                  <c:v>54778</c:v>
                </c:pt>
                <c:pt idx="2609">
                  <c:v>54785</c:v>
                </c:pt>
                <c:pt idx="2610">
                  <c:v>54792</c:v>
                </c:pt>
                <c:pt idx="2611">
                  <c:v>54799</c:v>
                </c:pt>
                <c:pt idx="2612">
                  <c:v>54806</c:v>
                </c:pt>
                <c:pt idx="2613">
                  <c:v>54813</c:v>
                </c:pt>
                <c:pt idx="2614">
                  <c:v>54820</c:v>
                </c:pt>
                <c:pt idx="2615">
                  <c:v>54827</c:v>
                </c:pt>
                <c:pt idx="2616">
                  <c:v>54834</c:v>
                </c:pt>
                <c:pt idx="2617">
                  <c:v>54841</c:v>
                </c:pt>
                <c:pt idx="2618">
                  <c:v>54848</c:v>
                </c:pt>
                <c:pt idx="2619">
                  <c:v>54855</c:v>
                </c:pt>
                <c:pt idx="2620">
                  <c:v>54862</c:v>
                </c:pt>
                <c:pt idx="2621">
                  <c:v>54869</c:v>
                </c:pt>
                <c:pt idx="2622">
                  <c:v>54876</c:v>
                </c:pt>
                <c:pt idx="2623">
                  <c:v>54883</c:v>
                </c:pt>
                <c:pt idx="2624">
                  <c:v>54890</c:v>
                </c:pt>
                <c:pt idx="2625">
                  <c:v>54897</c:v>
                </c:pt>
                <c:pt idx="2626">
                  <c:v>54904</c:v>
                </c:pt>
                <c:pt idx="2627">
                  <c:v>54911</c:v>
                </c:pt>
                <c:pt idx="2628">
                  <c:v>54918</c:v>
                </c:pt>
                <c:pt idx="2629">
                  <c:v>54925</c:v>
                </c:pt>
                <c:pt idx="2630">
                  <c:v>54932</c:v>
                </c:pt>
                <c:pt idx="2631">
                  <c:v>54939</c:v>
                </c:pt>
                <c:pt idx="2632">
                  <c:v>54946</c:v>
                </c:pt>
                <c:pt idx="2633">
                  <c:v>54953</c:v>
                </c:pt>
                <c:pt idx="2634">
                  <c:v>54960</c:v>
                </c:pt>
                <c:pt idx="2635">
                  <c:v>54967</c:v>
                </c:pt>
                <c:pt idx="2636">
                  <c:v>54974</c:v>
                </c:pt>
                <c:pt idx="2637">
                  <c:v>54981</c:v>
                </c:pt>
                <c:pt idx="2638">
                  <c:v>54988</c:v>
                </c:pt>
                <c:pt idx="2639">
                  <c:v>54995</c:v>
                </c:pt>
                <c:pt idx="2640">
                  <c:v>55002</c:v>
                </c:pt>
                <c:pt idx="2641">
                  <c:v>55009</c:v>
                </c:pt>
                <c:pt idx="2642">
                  <c:v>55016</c:v>
                </c:pt>
                <c:pt idx="2643">
                  <c:v>55023</c:v>
                </c:pt>
                <c:pt idx="2644">
                  <c:v>55030</c:v>
                </c:pt>
                <c:pt idx="2645">
                  <c:v>55037</c:v>
                </c:pt>
                <c:pt idx="2646">
                  <c:v>55044</c:v>
                </c:pt>
                <c:pt idx="2647">
                  <c:v>55051</c:v>
                </c:pt>
                <c:pt idx="2648">
                  <c:v>55058</c:v>
                </c:pt>
                <c:pt idx="2649">
                  <c:v>55065</c:v>
                </c:pt>
                <c:pt idx="2650">
                  <c:v>55072</c:v>
                </c:pt>
                <c:pt idx="2651">
                  <c:v>55079</c:v>
                </c:pt>
                <c:pt idx="2652">
                  <c:v>55086</c:v>
                </c:pt>
                <c:pt idx="2653">
                  <c:v>55093</c:v>
                </c:pt>
                <c:pt idx="2654">
                  <c:v>55100</c:v>
                </c:pt>
                <c:pt idx="2655">
                  <c:v>55107</c:v>
                </c:pt>
                <c:pt idx="2656">
                  <c:v>55114</c:v>
                </c:pt>
                <c:pt idx="2657">
                  <c:v>55121</c:v>
                </c:pt>
                <c:pt idx="2658">
                  <c:v>55128</c:v>
                </c:pt>
                <c:pt idx="2659">
                  <c:v>55135</c:v>
                </c:pt>
                <c:pt idx="2660">
                  <c:v>55142</c:v>
                </c:pt>
                <c:pt idx="2661">
                  <c:v>55149</c:v>
                </c:pt>
                <c:pt idx="2662">
                  <c:v>55156</c:v>
                </c:pt>
                <c:pt idx="2663">
                  <c:v>55163</c:v>
                </c:pt>
                <c:pt idx="2664">
                  <c:v>55170</c:v>
                </c:pt>
                <c:pt idx="2665">
                  <c:v>55177</c:v>
                </c:pt>
                <c:pt idx="2666">
                  <c:v>55184</c:v>
                </c:pt>
                <c:pt idx="2667">
                  <c:v>55191</c:v>
                </c:pt>
                <c:pt idx="2668">
                  <c:v>55198</c:v>
                </c:pt>
                <c:pt idx="2669">
                  <c:v>55205</c:v>
                </c:pt>
                <c:pt idx="2670">
                  <c:v>55212</c:v>
                </c:pt>
                <c:pt idx="2671">
                  <c:v>55219</c:v>
                </c:pt>
                <c:pt idx="2672">
                  <c:v>55226</c:v>
                </c:pt>
                <c:pt idx="2673">
                  <c:v>55233</c:v>
                </c:pt>
                <c:pt idx="2674">
                  <c:v>55240</c:v>
                </c:pt>
                <c:pt idx="2675">
                  <c:v>55247</c:v>
                </c:pt>
                <c:pt idx="2676">
                  <c:v>55254</c:v>
                </c:pt>
                <c:pt idx="2677">
                  <c:v>55261</c:v>
                </c:pt>
                <c:pt idx="2678">
                  <c:v>55268</c:v>
                </c:pt>
                <c:pt idx="2679">
                  <c:v>55275</c:v>
                </c:pt>
                <c:pt idx="2680">
                  <c:v>55282</c:v>
                </c:pt>
                <c:pt idx="2681">
                  <c:v>55289</c:v>
                </c:pt>
                <c:pt idx="2682">
                  <c:v>55296</c:v>
                </c:pt>
                <c:pt idx="2683">
                  <c:v>55303</c:v>
                </c:pt>
                <c:pt idx="2684">
                  <c:v>55310</c:v>
                </c:pt>
                <c:pt idx="2685">
                  <c:v>55317</c:v>
                </c:pt>
                <c:pt idx="2686">
                  <c:v>55324</c:v>
                </c:pt>
                <c:pt idx="2687">
                  <c:v>55331</c:v>
                </c:pt>
                <c:pt idx="2688">
                  <c:v>55338</c:v>
                </c:pt>
                <c:pt idx="2689">
                  <c:v>55345</c:v>
                </c:pt>
                <c:pt idx="2690">
                  <c:v>55352</c:v>
                </c:pt>
                <c:pt idx="2691">
                  <c:v>55359</c:v>
                </c:pt>
                <c:pt idx="2692">
                  <c:v>55366</c:v>
                </c:pt>
                <c:pt idx="2693">
                  <c:v>55373</c:v>
                </c:pt>
                <c:pt idx="2694">
                  <c:v>55380</c:v>
                </c:pt>
                <c:pt idx="2695">
                  <c:v>55387</c:v>
                </c:pt>
                <c:pt idx="2696">
                  <c:v>55394</c:v>
                </c:pt>
                <c:pt idx="2697">
                  <c:v>55401</c:v>
                </c:pt>
                <c:pt idx="2698">
                  <c:v>55408</c:v>
                </c:pt>
                <c:pt idx="2699">
                  <c:v>55415</c:v>
                </c:pt>
                <c:pt idx="2700">
                  <c:v>55422</c:v>
                </c:pt>
                <c:pt idx="2701">
                  <c:v>55429</c:v>
                </c:pt>
                <c:pt idx="2702">
                  <c:v>55436</c:v>
                </c:pt>
                <c:pt idx="2703">
                  <c:v>55443</c:v>
                </c:pt>
                <c:pt idx="2704">
                  <c:v>55450</c:v>
                </c:pt>
                <c:pt idx="2705">
                  <c:v>55457</c:v>
                </c:pt>
                <c:pt idx="2706">
                  <c:v>55464</c:v>
                </c:pt>
                <c:pt idx="2707">
                  <c:v>55471</c:v>
                </c:pt>
                <c:pt idx="2708">
                  <c:v>55478</c:v>
                </c:pt>
                <c:pt idx="2709">
                  <c:v>55485</c:v>
                </c:pt>
                <c:pt idx="2710">
                  <c:v>55492</c:v>
                </c:pt>
                <c:pt idx="2711">
                  <c:v>55499</c:v>
                </c:pt>
                <c:pt idx="2712">
                  <c:v>55506</c:v>
                </c:pt>
                <c:pt idx="2713">
                  <c:v>55514</c:v>
                </c:pt>
                <c:pt idx="2714">
                  <c:v>55521</c:v>
                </c:pt>
                <c:pt idx="2715">
                  <c:v>55528</c:v>
                </c:pt>
                <c:pt idx="2716">
                  <c:v>55535</c:v>
                </c:pt>
                <c:pt idx="2717">
                  <c:v>55542</c:v>
                </c:pt>
                <c:pt idx="2718">
                  <c:v>55549</c:v>
                </c:pt>
                <c:pt idx="2719">
                  <c:v>55556</c:v>
                </c:pt>
                <c:pt idx="2720">
                  <c:v>55563</c:v>
                </c:pt>
                <c:pt idx="2721">
                  <c:v>55570</c:v>
                </c:pt>
                <c:pt idx="2722">
                  <c:v>55577</c:v>
                </c:pt>
                <c:pt idx="2723">
                  <c:v>55584</c:v>
                </c:pt>
                <c:pt idx="2724">
                  <c:v>55591</c:v>
                </c:pt>
                <c:pt idx="2725">
                  <c:v>55598</c:v>
                </c:pt>
                <c:pt idx="2726">
                  <c:v>55605</c:v>
                </c:pt>
                <c:pt idx="2727">
                  <c:v>55612</c:v>
                </c:pt>
                <c:pt idx="2728">
                  <c:v>55619</c:v>
                </c:pt>
                <c:pt idx="2729">
                  <c:v>55626</c:v>
                </c:pt>
                <c:pt idx="2730">
                  <c:v>55633</c:v>
                </c:pt>
                <c:pt idx="2731">
                  <c:v>55641</c:v>
                </c:pt>
                <c:pt idx="2732">
                  <c:v>55648</c:v>
                </c:pt>
                <c:pt idx="2733">
                  <c:v>55655</c:v>
                </c:pt>
                <c:pt idx="2734">
                  <c:v>55662</c:v>
                </c:pt>
                <c:pt idx="2735">
                  <c:v>55669</c:v>
                </c:pt>
                <c:pt idx="2736">
                  <c:v>55676</c:v>
                </c:pt>
                <c:pt idx="2737">
                  <c:v>55683</c:v>
                </c:pt>
                <c:pt idx="2738">
                  <c:v>55690</c:v>
                </c:pt>
                <c:pt idx="2739">
                  <c:v>55697</c:v>
                </c:pt>
                <c:pt idx="2740">
                  <c:v>55704</c:v>
                </c:pt>
                <c:pt idx="2741">
                  <c:v>55711</c:v>
                </c:pt>
                <c:pt idx="2742">
                  <c:v>55718</c:v>
                </c:pt>
                <c:pt idx="2743">
                  <c:v>55725</c:v>
                </c:pt>
                <c:pt idx="2744">
                  <c:v>55732</c:v>
                </c:pt>
                <c:pt idx="2745">
                  <c:v>55739</c:v>
                </c:pt>
                <c:pt idx="2746">
                  <c:v>55746</c:v>
                </c:pt>
                <c:pt idx="2747">
                  <c:v>55753</c:v>
                </c:pt>
                <c:pt idx="2748">
                  <c:v>55760</c:v>
                </c:pt>
                <c:pt idx="2749">
                  <c:v>55767</c:v>
                </c:pt>
                <c:pt idx="2750">
                  <c:v>55774</c:v>
                </c:pt>
                <c:pt idx="2751">
                  <c:v>55781</c:v>
                </c:pt>
                <c:pt idx="2752">
                  <c:v>55788</c:v>
                </c:pt>
                <c:pt idx="2753">
                  <c:v>55795</c:v>
                </c:pt>
                <c:pt idx="2754">
                  <c:v>55802</c:v>
                </c:pt>
                <c:pt idx="2755">
                  <c:v>55809</c:v>
                </c:pt>
                <c:pt idx="2756">
                  <c:v>55816</c:v>
                </c:pt>
                <c:pt idx="2757">
                  <c:v>55823</c:v>
                </c:pt>
                <c:pt idx="2758">
                  <c:v>55830</c:v>
                </c:pt>
                <c:pt idx="2759">
                  <c:v>55837</c:v>
                </c:pt>
                <c:pt idx="2760">
                  <c:v>55844</c:v>
                </c:pt>
                <c:pt idx="2761">
                  <c:v>55851</c:v>
                </c:pt>
                <c:pt idx="2762">
                  <c:v>55858</c:v>
                </c:pt>
                <c:pt idx="2763">
                  <c:v>55865</c:v>
                </c:pt>
                <c:pt idx="2764">
                  <c:v>55872</c:v>
                </c:pt>
                <c:pt idx="2765">
                  <c:v>55880</c:v>
                </c:pt>
                <c:pt idx="2766">
                  <c:v>55887</c:v>
                </c:pt>
                <c:pt idx="2767">
                  <c:v>55894</c:v>
                </c:pt>
                <c:pt idx="2768">
                  <c:v>55901</c:v>
                </c:pt>
                <c:pt idx="2769">
                  <c:v>55908</c:v>
                </c:pt>
                <c:pt idx="2770">
                  <c:v>55915</c:v>
                </c:pt>
                <c:pt idx="2771">
                  <c:v>55922</c:v>
                </c:pt>
                <c:pt idx="2772">
                  <c:v>55929</c:v>
                </c:pt>
                <c:pt idx="2773">
                  <c:v>55936</c:v>
                </c:pt>
                <c:pt idx="2774">
                  <c:v>55943</c:v>
                </c:pt>
                <c:pt idx="2775">
                  <c:v>55950</c:v>
                </c:pt>
                <c:pt idx="2776">
                  <c:v>55957</c:v>
                </c:pt>
                <c:pt idx="2777">
                  <c:v>55964</c:v>
                </c:pt>
                <c:pt idx="2778">
                  <c:v>55971</c:v>
                </c:pt>
                <c:pt idx="2779">
                  <c:v>55982</c:v>
                </c:pt>
                <c:pt idx="2780">
                  <c:v>55989</c:v>
                </c:pt>
                <c:pt idx="2781">
                  <c:v>55996</c:v>
                </c:pt>
                <c:pt idx="2782">
                  <c:v>56003</c:v>
                </c:pt>
                <c:pt idx="2783">
                  <c:v>56010</c:v>
                </c:pt>
                <c:pt idx="2784">
                  <c:v>56017</c:v>
                </c:pt>
                <c:pt idx="2785">
                  <c:v>56024</c:v>
                </c:pt>
                <c:pt idx="2786">
                  <c:v>56031</c:v>
                </c:pt>
                <c:pt idx="2787">
                  <c:v>56038</c:v>
                </c:pt>
                <c:pt idx="2788">
                  <c:v>56045</c:v>
                </c:pt>
                <c:pt idx="2789">
                  <c:v>56052</c:v>
                </c:pt>
                <c:pt idx="2790">
                  <c:v>56059</c:v>
                </c:pt>
                <c:pt idx="2791">
                  <c:v>56066</c:v>
                </c:pt>
                <c:pt idx="2792">
                  <c:v>56073</c:v>
                </c:pt>
                <c:pt idx="2793">
                  <c:v>56080</c:v>
                </c:pt>
                <c:pt idx="2794">
                  <c:v>56087</c:v>
                </c:pt>
                <c:pt idx="2795">
                  <c:v>56094</c:v>
                </c:pt>
                <c:pt idx="2796">
                  <c:v>56101</c:v>
                </c:pt>
                <c:pt idx="2797">
                  <c:v>56108</c:v>
                </c:pt>
                <c:pt idx="2798">
                  <c:v>56115</c:v>
                </c:pt>
                <c:pt idx="2799">
                  <c:v>56122</c:v>
                </c:pt>
                <c:pt idx="2800">
                  <c:v>56129</c:v>
                </c:pt>
                <c:pt idx="2801">
                  <c:v>56136</c:v>
                </c:pt>
                <c:pt idx="2802">
                  <c:v>56143</c:v>
                </c:pt>
                <c:pt idx="2803">
                  <c:v>56150</c:v>
                </c:pt>
                <c:pt idx="2804">
                  <c:v>56157</c:v>
                </c:pt>
                <c:pt idx="2805">
                  <c:v>56164</c:v>
                </c:pt>
                <c:pt idx="2806">
                  <c:v>56171</c:v>
                </c:pt>
                <c:pt idx="2807">
                  <c:v>56178</c:v>
                </c:pt>
                <c:pt idx="2808">
                  <c:v>56185</c:v>
                </c:pt>
                <c:pt idx="2809">
                  <c:v>56192</c:v>
                </c:pt>
                <c:pt idx="2810">
                  <c:v>56199</c:v>
                </c:pt>
                <c:pt idx="2811">
                  <c:v>56206</c:v>
                </c:pt>
                <c:pt idx="2812">
                  <c:v>56213</c:v>
                </c:pt>
                <c:pt idx="2813">
                  <c:v>56220</c:v>
                </c:pt>
                <c:pt idx="2814">
                  <c:v>56227</c:v>
                </c:pt>
                <c:pt idx="2815">
                  <c:v>56234</c:v>
                </c:pt>
                <c:pt idx="2816">
                  <c:v>56241</c:v>
                </c:pt>
                <c:pt idx="2817">
                  <c:v>56248</c:v>
                </c:pt>
                <c:pt idx="2818">
                  <c:v>56255</c:v>
                </c:pt>
                <c:pt idx="2819">
                  <c:v>56262</c:v>
                </c:pt>
                <c:pt idx="2820">
                  <c:v>56269</c:v>
                </c:pt>
                <c:pt idx="2821">
                  <c:v>56276</c:v>
                </c:pt>
                <c:pt idx="2822">
                  <c:v>56283</c:v>
                </c:pt>
                <c:pt idx="2823">
                  <c:v>56290</c:v>
                </c:pt>
                <c:pt idx="2824">
                  <c:v>56297</c:v>
                </c:pt>
                <c:pt idx="2825">
                  <c:v>56304</c:v>
                </c:pt>
                <c:pt idx="2826">
                  <c:v>56311</c:v>
                </c:pt>
                <c:pt idx="2827">
                  <c:v>56318</c:v>
                </c:pt>
                <c:pt idx="2828">
                  <c:v>56325</c:v>
                </c:pt>
                <c:pt idx="2829">
                  <c:v>56332</c:v>
                </c:pt>
                <c:pt idx="2830">
                  <c:v>56339</c:v>
                </c:pt>
                <c:pt idx="2831">
                  <c:v>56346</c:v>
                </c:pt>
                <c:pt idx="2832">
                  <c:v>56353</c:v>
                </c:pt>
                <c:pt idx="2833">
                  <c:v>56360</c:v>
                </c:pt>
                <c:pt idx="2834">
                  <c:v>56367</c:v>
                </c:pt>
                <c:pt idx="2835">
                  <c:v>56374</c:v>
                </c:pt>
                <c:pt idx="2836">
                  <c:v>56381</c:v>
                </c:pt>
                <c:pt idx="2837">
                  <c:v>56388</c:v>
                </c:pt>
                <c:pt idx="2838">
                  <c:v>56395</c:v>
                </c:pt>
                <c:pt idx="2839">
                  <c:v>56402</c:v>
                </c:pt>
                <c:pt idx="2840">
                  <c:v>56409</c:v>
                </c:pt>
                <c:pt idx="2841">
                  <c:v>56416</c:v>
                </c:pt>
                <c:pt idx="2842">
                  <c:v>56423</c:v>
                </c:pt>
                <c:pt idx="2843">
                  <c:v>56430</c:v>
                </c:pt>
                <c:pt idx="2844">
                  <c:v>56437</c:v>
                </c:pt>
                <c:pt idx="2845">
                  <c:v>56444</c:v>
                </c:pt>
                <c:pt idx="2846">
                  <c:v>56451</c:v>
                </c:pt>
                <c:pt idx="2847">
                  <c:v>56458</c:v>
                </c:pt>
                <c:pt idx="2848">
                  <c:v>56465</c:v>
                </c:pt>
                <c:pt idx="2849">
                  <c:v>56472</c:v>
                </c:pt>
                <c:pt idx="2850">
                  <c:v>56479</c:v>
                </c:pt>
                <c:pt idx="2851">
                  <c:v>56486</c:v>
                </c:pt>
                <c:pt idx="2852">
                  <c:v>56493</c:v>
                </c:pt>
                <c:pt idx="2853">
                  <c:v>56500</c:v>
                </c:pt>
                <c:pt idx="2854">
                  <c:v>56507</c:v>
                </c:pt>
                <c:pt idx="2855">
                  <c:v>56514</c:v>
                </c:pt>
                <c:pt idx="2856">
                  <c:v>56521</c:v>
                </c:pt>
                <c:pt idx="2857">
                  <c:v>56528</c:v>
                </c:pt>
                <c:pt idx="2858">
                  <c:v>56535</c:v>
                </c:pt>
                <c:pt idx="2859">
                  <c:v>56542</c:v>
                </c:pt>
                <c:pt idx="2860">
                  <c:v>56549</c:v>
                </c:pt>
                <c:pt idx="2861">
                  <c:v>56556</c:v>
                </c:pt>
                <c:pt idx="2862">
                  <c:v>56563</c:v>
                </c:pt>
                <c:pt idx="2863">
                  <c:v>56570</c:v>
                </c:pt>
                <c:pt idx="2864">
                  <c:v>56577</c:v>
                </c:pt>
                <c:pt idx="2865">
                  <c:v>56584</c:v>
                </c:pt>
                <c:pt idx="2866">
                  <c:v>56591</c:v>
                </c:pt>
                <c:pt idx="2867">
                  <c:v>56598</c:v>
                </c:pt>
                <c:pt idx="2868">
                  <c:v>56605</c:v>
                </c:pt>
                <c:pt idx="2869">
                  <c:v>56612</c:v>
                </c:pt>
                <c:pt idx="2870">
                  <c:v>56619</c:v>
                </c:pt>
                <c:pt idx="2871">
                  <c:v>56626</c:v>
                </c:pt>
                <c:pt idx="2872">
                  <c:v>56633</c:v>
                </c:pt>
                <c:pt idx="2873">
                  <c:v>56640</c:v>
                </c:pt>
                <c:pt idx="2874">
                  <c:v>56647</c:v>
                </c:pt>
                <c:pt idx="2875">
                  <c:v>56654</c:v>
                </c:pt>
                <c:pt idx="2876">
                  <c:v>56661</c:v>
                </c:pt>
                <c:pt idx="2877">
                  <c:v>56668</c:v>
                </c:pt>
                <c:pt idx="2878">
                  <c:v>56675</c:v>
                </c:pt>
                <c:pt idx="2879">
                  <c:v>56682</c:v>
                </c:pt>
                <c:pt idx="2880">
                  <c:v>56689</c:v>
                </c:pt>
                <c:pt idx="2881">
                  <c:v>56696</c:v>
                </c:pt>
                <c:pt idx="2882">
                  <c:v>56703</c:v>
                </c:pt>
                <c:pt idx="2883">
                  <c:v>56710</c:v>
                </c:pt>
                <c:pt idx="2884">
                  <c:v>56717</c:v>
                </c:pt>
                <c:pt idx="2885">
                  <c:v>56724</c:v>
                </c:pt>
                <c:pt idx="2886">
                  <c:v>56731</c:v>
                </c:pt>
                <c:pt idx="2887">
                  <c:v>56738</c:v>
                </c:pt>
                <c:pt idx="2888">
                  <c:v>56745</c:v>
                </c:pt>
                <c:pt idx="2889">
                  <c:v>56752</c:v>
                </c:pt>
                <c:pt idx="2890">
                  <c:v>56759</c:v>
                </c:pt>
                <c:pt idx="2891">
                  <c:v>56766</c:v>
                </c:pt>
                <c:pt idx="2892">
                  <c:v>56773</c:v>
                </c:pt>
                <c:pt idx="2893">
                  <c:v>56780</c:v>
                </c:pt>
                <c:pt idx="2894">
                  <c:v>56787</c:v>
                </c:pt>
                <c:pt idx="2895">
                  <c:v>56794</c:v>
                </c:pt>
                <c:pt idx="2896">
                  <c:v>56801</c:v>
                </c:pt>
                <c:pt idx="2897">
                  <c:v>56808</c:v>
                </c:pt>
                <c:pt idx="2898">
                  <c:v>56815</c:v>
                </c:pt>
                <c:pt idx="2899">
                  <c:v>56822</c:v>
                </c:pt>
                <c:pt idx="2900">
                  <c:v>56829</c:v>
                </c:pt>
                <c:pt idx="2901">
                  <c:v>56836</c:v>
                </c:pt>
                <c:pt idx="2902">
                  <c:v>56843</c:v>
                </c:pt>
                <c:pt idx="2903">
                  <c:v>56850</c:v>
                </c:pt>
                <c:pt idx="2904">
                  <c:v>56857</c:v>
                </c:pt>
                <c:pt idx="2905">
                  <c:v>56864</c:v>
                </c:pt>
                <c:pt idx="2906">
                  <c:v>56871</c:v>
                </c:pt>
                <c:pt idx="2907">
                  <c:v>56878</c:v>
                </c:pt>
                <c:pt idx="2908">
                  <c:v>56885</c:v>
                </c:pt>
                <c:pt idx="2909">
                  <c:v>56892</c:v>
                </c:pt>
                <c:pt idx="2910">
                  <c:v>56899</c:v>
                </c:pt>
                <c:pt idx="2911">
                  <c:v>56906</c:v>
                </c:pt>
                <c:pt idx="2912">
                  <c:v>56913</c:v>
                </c:pt>
                <c:pt idx="2913">
                  <c:v>56920</c:v>
                </c:pt>
                <c:pt idx="2914">
                  <c:v>56927</c:v>
                </c:pt>
                <c:pt idx="2915">
                  <c:v>56934</c:v>
                </c:pt>
                <c:pt idx="2916">
                  <c:v>56941</c:v>
                </c:pt>
                <c:pt idx="2917">
                  <c:v>56948</c:v>
                </c:pt>
                <c:pt idx="2918">
                  <c:v>56955</c:v>
                </c:pt>
                <c:pt idx="2919">
                  <c:v>56962</c:v>
                </c:pt>
                <c:pt idx="2920">
                  <c:v>56969</c:v>
                </c:pt>
                <c:pt idx="2921">
                  <c:v>56976</c:v>
                </c:pt>
                <c:pt idx="2922">
                  <c:v>56983</c:v>
                </c:pt>
                <c:pt idx="2923">
                  <c:v>56990</c:v>
                </c:pt>
                <c:pt idx="2924">
                  <c:v>56997</c:v>
                </c:pt>
                <c:pt idx="2925">
                  <c:v>57004</c:v>
                </c:pt>
                <c:pt idx="2926">
                  <c:v>57011</c:v>
                </c:pt>
                <c:pt idx="2927">
                  <c:v>57018</c:v>
                </c:pt>
                <c:pt idx="2928">
                  <c:v>57025</c:v>
                </c:pt>
                <c:pt idx="2929">
                  <c:v>57032</c:v>
                </c:pt>
                <c:pt idx="2930">
                  <c:v>57039</c:v>
                </c:pt>
                <c:pt idx="2931">
                  <c:v>57046</c:v>
                </c:pt>
                <c:pt idx="2932">
                  <c:v>57053</c:v>
                </c:pt>
                <c:pt idx="2933">
                  <c:v>57060</c:v>
                </c:pt>
                <c:pt idx="2934">
                  <c:v>57067</c:v>
                </c:pt>
                <c:pt idx="2935">
                  <c:v>57074</c:v>
                </c:pt>
                <c:pt idx="2936">
                  <c:v>57081</c:v>
                </c:pt>
                <c:pt idx="2937">
                  <c:v>57088</c:v>
                </c:pt>
                <c:pt idx="2938">
                  <c:v>57095</c:v>
                </c:pt>
                <c:pt idx="2939">
                  <c:v>57102</c:v>
                </c:pt>
                <c:pt idx="2940">
                  <c:v>57109</c:v>
                </c:pt>
                <c:pt idx="2941">
                  <c:v>57116</c:v>
                </c:pt>
                <c:pt idx="2942">
                  <c:v>57123</c:v>
                </c:pt>
                <c:pt idx="2943">
                  <c:v>57130</c:v>
                </c:pt>
                <c:pt idx="2944">
                  <c:v>57137</c:v>
                </c:pt>
                <c:pt idx="2945">
                  <c:v>57144</c:v>
                </c:pt>
                <c:pt idx="2946">
                  <c:v>57151</c:v>
                </c:pt>
                <c:pt idx="2947">
                  <c:v>57158</c:v>
                </c:pt>
                <c:pt idx="2948">
                  <c:v>57165</c:v>
                </c:pt>
                <c:pt idx="2949">
                  <c:v>57172</c:v>
                </c:pt>
                <c:pt idx="2950">
                  <c:v>57179</c:v>
                </c:pt>
                <c:pt idx="2951">
                  <c:v>57186</c:v>
                </c:pt>
                <c:pt idx="2952">
                  <c:v>57193</c:v>
                </c:pt>
                <c:pt idx="2953">
                  <c:v>57200</c:v>
                </c:pt>
                <c:pt idx="2954">
                  <c:v>57207</c:v>
                </c:pt>
                <c:pt idx="2955">
                  <c:v>57214</c:v>
                </c:pt>
                <c:pt idx="2956">
                  <c:v>57221</c:v>
                </c:pt>
                <c:pt idx="2957">
                  <c:v>57228</c:v>
                </c:pt>
                <c:pt idx="2958">
                  <c:v>57235</c:v>
                </c:pt>
                <c:pt idx="2959">
                  <c:v>57242</c:v>
                </c:pt>
                <c:pt idx="2960">
                  <c:v>57249</c:v>
                </c:pt>
                <c:pt idx="2961">
                  <c:v>57256</c:v>
                </c:pt>
                <c:pt idx="2962">
                  <c:v>57263</c:v>
                </c:pt>
                <c:pt idx="2963">
                  <c:v>57270</c:v>
                </c:pt>
                <c:pt idx="2964">
                  <c:v>57277</c:v>
                </c:pt>
                <c:pt idx="2965">
                  <c:v>57284</c:v>
                </c:pt>
                <c:pt idx="2966">
                  <c:v>57291</c:v>
                </c:pt>
                <c:pt idx="2967">
                  <c:v>57298</c:v>
                </c:pt>
                <c:pt idx="2968">
                  <c:v>57305</c:v>
                </c:pt>
                <c:pt idx="2969">
                  <c:v>57312</c:v>
                </c:pt>
                <c:pt idx="2970">
                  <c:v>57319</c:v>
                </c:pt>
                <c:pt idx="2971">
                  <c:v>57326</c:v>
                </c:pt>
                <c:pt idx="2972">
                  <c:v>57333</c:v>
                </c:pt>
                <c:pt idx="2973">
                  <c:v>57341</c:v>
                </c:pt>
                <c:pt idx="2974">
                  <c:v>57348</c:v>
                </c:pt>
                <c:pt idx="2975">
                  <c:v>57355</c:v>
                </c:pt>
                <c:pt idx="2976">
                  <c:v>57362</c:v>
                </c:pt>
                <c:pt idx="2977">
                  <c:v>57369</c:v>
                </c:pt>
                <c:pt idx="2978">
                  <c:v>57376</c:v>
                </c:pt>
                <c:pt idx="2979">
                  <c:v>57383</c:v>
                </c:pt>
                <c:pt idx="2980">
                  <c:v>57390</c:v>
                </c:pt>
                <c:pt idx="2981">
                  <c:v>57397</c:v>
                </c:pt>
                <c:pt idx="2982">
                  <c:v>57404</c:v>
                </c:pt>
                <c:pt idx="2983">
                  <c:v>57411</c:v>
                </c:pt>
                <c:pt idx="2984">
                  <c:v>57418</c:v>
                </c:pt>
                <c:pt idx="2985">
                  <c:v>57425</c:v>
                </c:pt>
                <c:pt idx="2986">
                  <c:v>57432</c:v>
                </c:pt>
                <c:pt idx="2987">
                  <c:v>57439</c:v>
                </c:pt>
                <c:pt idx="2988">
                  <c:v>57446</c:v>
                </c:pt>
                <c:pt idx="2989">
                  <c:v>57453</c:v>
                </c:pt>
                <c:pt idx="2990">
                  <c:v>57460</c:v>
                </c:pt>
                <c:pt idx="2991">
                  <c:v>57467</c:v>
                </c:pt>
                <c:pt idx="2992">
                  <c:v>57474</c:v>
                </c:pt>
                <c:pt idx="2993">
                  <c:v>57481</c:v>
                </c:pt>
                <c:pt idx="2994">
                  <c:v>57488</c:v>
                </c:pt>
                <c:pt idx="2995">
                  <c:v>57495</c:v>
                </c:pt>
                <c:pt idx="2996">
                  <c:v>57502</c:v>
                </c:pt>
                <c:pt idx="2997">
                  <c:v>57509</c:v>
                </c:pt>
                <c:pt idx="2998">
                  <c:v>57516</c:v>
                </c:pt>
                <c:pt idx="2999">
                  <c:v>57523</c:v>
                </c:pt>
                <c:pt idx="3000">
                  <c:v>57530</c:v>
                </c:pt>
                <c:pt idx="3001">
                  <c:v>57537</c:v>
                </c:pt>
                <c:pt idx="3002">
                  <c:v>57544</c:v>
                </c:pt>
                <c:pt idx="3003">
                  <c:v>57551</c:v>
                </c:pt>
                <c:pt idx="3004">
                  <c:v>57558</c:v>
                </c:pt>
                <c:pt idx="3005">
                  <c:v>57565</c:v>
                </c:pt>
                <c:pt idx="3006">
                  <c:v>57572</c:v>
                </c:pt>
                <c:pt idx="3007">
                  <c:v>57579</c:v>
                </c:pt>
                <c:pt idx="3008">
                  <c:v>57586</c:v>
                </c:pt>
                <c:pt idx="3009">
                  <c:v>57593</c:v>
                </c:pt>
                <c:pt idx="3010">
                  <c:v>57600</c:v>
                </c:pt>
                <c:pt idx="3011">
                  <c:v>57607</c:v>
                </c:pt>
                <c:pt idx="3012">
                  <c:v>57614</c:v>
                </c:pt>
                <c:pt idx="3013">
                  <c:v>57621</c:v>
                </c:pt>
                <c:pt idx="3014">
                  <c:v>57628</c:v>
                </c:pt>
                <c:pt idx="3015">
                  <c:v>57635</c:v>
                </c:pt>
                <c:pt idx="3016">
                  <c:v>57642</c:v>
                </c:pt>
                <c:pt idx="3017">
                  <c:v>57649</c:v>
                </c:pt>
                <c:pt idx="3018">
                  <c:v>57656</c:v>
                </c:pt>
                <c:pt idx="3019">
                  <c:v>57663</c:v>
                </c:pt>
                <c:pt idx="3020">
                  <c:v>57670</c:v>
                </c:pt>
                <c:pt idx="3021">
                  <c:v>57677</c:v>
                </c:pt>
                <c:pt idx="3022">
                  <c:v>57684</c:v>
                </c:pt>
                <c:pt idx="3023">
                  <c:v>57691</c:v>
                </c:pt>
                <c:pt idx="3024">
                  <c:v>57698</c:v>
                </c:pt>
                <c:pt idx="3025">
                  <c:v>57706</c:v>
                </c:pt>
                <c:pt idx="3026">
                  <c:v>57713</c:v>
                </c:pt>
                <c:pt idx="3027">
                  <c:v>57720</c:v>
                </c:pt>
                <c:pt idx="3028">
                  <c:v>57727</c:v>
                </c:pt>
                <c:pt idx="3029">
                  <c:v>57734</c:v>
                </c:pt>
                <c:pt idx="3030">
                  <c:v>57741</c:v>
                </c:pt>
                <c:pt idx="3031">
                  <c:v>57748</c:v>
                </c:pt>
                <c:pt idx="3032">
                  <c:v>57755</c:v>
                </c:pt>
                <c:pt idx="3033">
                  <c:v>57762</c:v>
                </c:pt>
                <c:pt idx="3034">
                  <c:v>57769</c:v>
                </c:pt>
                <c:pt idx="3035">
                  <c:v>57776</c:v>
                </c:pt>
                <c:pt idx="3036">
                  <c:v>57783</c:v>
                </c:pt>
                <c:pt idx="3037">
                  <c:v>57790</c:v>
                </c:pt>
                <c:pt idx="3038">
                  <c:v>57797</c:v>
                </c:pt>
                <c:pt idx="3039">
                  <c:v>57804</c:v>
                </c:pt>
                <c:pt idx="3040">
                  <c:v>57811</c:v>
                </c:pt>
                <c:pt idx="3041">
                  <c:v>57818</c:v>
                </c:pt>
                <c:pt idx="3042">
                  <c:v>57825</c:v>
                </c:pt>
                <c:pt idx="3043">
                  <c:v>57832</c:v>
                </c:pt>
                <c:pt idx="3044">
                  <c:v>57839</c:v>
                </c:pt>
                <c:pt idx="3045">
                  <c:v>57846</c:v>
                </c:pt>
                <c:pt idx="3046">
                  <c:v>57853</c:v>
                </c:pt>
                <c:pt idx="3047">
                  <c:v>57860</c:v>
                </c:pt>
                <c:pt idx="3048">
                  <c:v>57867</c:v>
                </c:pt>
                <c:pt idx="3049">
                  <c:v>57874</c:v>
                </c:pt>
                <c:pt idx="3050">
                  <c:v>57881</c:v>
                </c:pt>
                <c:pt idx="3051">
                  <c:v>57888</c:v>
                </c:pt>
                <c:pt idx="3052">
                  <c:v>57895</c:v>
                </c:pt>
                <c:pt idx="3053">
                  <c:v>57902</c:v>
                </c:pt>
                <c:pt idx="3054">
                  <c:v>57909</c:v>
                </c:pt>
                <c:pt idx="3055">
                  <c:v>57916</c:v>
                </c:pt>
                <c:pt idx="3056">
                  <c:v>57923</c:v>
                </c:pt>
                <c:pt idx="3057">
                  <c:v>57930</c:v>
                </c:pt>
                <c:pt idx="3058">
                  <c:v>57937</c:v>
                </c:pt>
                <c:pt idx="3059">
                  <c:v>57944</c:v>
                </c:pt>
                <c:pt idx="3060">
                  <c:v>57951</c:v>
                </c:pt>
                <c:pt idx="3061">
                  <c:v>57958</c:v>
                </c:pt>
                <c:pt idx="3062">
                  <c:v>57965</c:v>
                </c:pt>
                <c:pt idx="3063">
                  <c:v>57972</c:v>
                </c:pt>
                <c:pt idx="3064">
                  <c:v>57979</c:v>
                </c:pt>
                <c:pt idx="3065">
                  <c:v>57986</c:v>
                </c:pt>
                <c:pt idx="3066">
                  <c:v>57993</c:v>
                </c:pt>
                <c:pt idx="3067">
                  <c:v>58000</c:v>
                </c:pt>
                <c:pt idx="3068">
                  <c:v>58007</c:v>
                </c:pt>
                <c:pt idx="3069">
                  <c:v>58014</c:v>
                </c:pt>
                <c:pt idx="3070">
                  <c:v>58021</c:v>
                </c:pt>
                <c:pt idx="3071">
                  <c:v>58028</c:v>
                </c:pt>
                <c:pt idx="3072">
                  <c:v>58035</c:v>
                </c:pt>
                <c:pt idx="3073">
                  <c:v>58042</c:v>
                </c:pt>
                <c:pt idx="3074">
                  <c:v>58049</c:v>
                </c:pt>
                <c:pt idx="3075">
                  <c:v>58056</c:v>
                </c:pt>
                <c:pt idx="3076">
                  <c:v>58063</c:v>
                </c:pt>
                <c:pt idx="3077">
                  <c:v>58071</c:v>
                </c:pt>
                <c:pt idx="3078">
                  <c:v>58078</c:v>
                </c:pt>
                <c:pt idx="3079">
                  <c:v>58085</c:v>
                </c:pt>
                <c:pt idx="3080">
                  <c:v>58092</c:v>
                </c:pt>
                <c:pt idx="3081">
                  <c:v>58099</c:v>
                </c:pt>
                <c:pt idx="3082">
                  <c:v>58106</c:v>
                </c:pt>
                <c:pt idx="3083">
                  <c:v>58113</c:v>
                </c:pt>
                <c:pt idx="3084">
                  <c:v>58120</c:v>
                </c:pt>
                <c:pt idx="3085">
                  <c:v>58127</c:v>
                </c:pt>
                <c:pt idx="3086">
                  <c:v>58134</c:v>
                </c:pt>
                <c:pt idx="3087">
                  <c:v>58141</c:v>
                </c:pt>
                <c:pt idx="3088">
                  <c:v>58148</c:v>
                </c:pt>
                <c:pt idx="3089">
                  <c:v>58155</c:v>
                </c:pt>
                <c:pt idx="3090">
                  <c:v>58161</c:v>
                </c:pt>
                <c:pt idx="3091">
                  <c:v>58168</c:v>
                </c:pt>
                <c:pt idx="3092">
                  <c:v>58175</c:v>
                </c:pt>
                <c:pt idx="3093">
                  <c:v>58182</c:v>
                </c:pt>
                <c:pt idx="3094">
                  <c:v>58189</c:v>
                </c:pt>
                <c:pt idx="3095">
                  <c:v>58197</c:v>
                </c:pt>
                <c:pt idx="3096">
                  <c:v>58204</c:v>
                </c:pt>
                <c:pt idx="3097">
                  <c:v>58211</c:v>
                </c:pt>
                <c:pt idx="3098">
                  <c:v>58218</c:v>
                </c:pt>
                <c:pt idx="3099">
                  <c:v>58225</c:v>
                </c:pt>
                <c:pt idx="3100">
                  <c:v>58232</c:v>
                </c:pt>
                <c:pt idx="3101">
                  <c:v>58239</c:v>
                </c:pt>
                <c:pt idx="3102">
                  <c:v>58246</c:v>
                </c:pt>
                <c:pt idx="3103">
                  <c:v>58253</c:v>
                </c:pt>
                <c:pt idx="3104">
                  <c:v>58260</c:v>
                </c:pt>
                <c:pt idx="3105">
                  <c:v>58267</c:v>
                </c:pt>
                <c:pt idx="3106">
                  <c:v>58274</c:v>
                </c:pt>
                <c:pt idx="3107">
                  <c:v>58281</c:v>
                </c:pt>
                <c:pt idx="3108">
                  <c:v>58288</c:v>
                </c:pt>
                <c:pt idx="3109">
                  <c:v>58295</c:v>
                </c:pt>
                <c:pt idx="3110">
                  <c:v>58302</c:v>
                </c:pt>
                <c:pt idx="3111">
                  <c:v>58309</c:v>
                </c:pt>
                <c:pt idx="3112">
                  <c:v>58316</c:v>
                </c:pt>
                <c:pt idx="3113">
                  <c:v>58323</c:v>
                </c:pt>
                <c:pt idx="3114">
                  <c:v>58330</c:v>
                </c:pt>
                <c:pt idx="3115">
                  <c:v>58337</c:v>
                </c:pt>
                <c:pt idx="3116">
                  <c:v>58344</c:v>
                </c:pt>
                <c:pt idx="3117">
                  <c:v>58351</c:v>
                </c:pt>
                <c:pt idx="3118">
                  <c:v>58358</c:v>
                </c:pt>
                <c:pt idx="3119">
                  <c:v>58365</c:v>
                </c:pt>
                <c:pt idx="3120">
                  <c:v>58372</c:v>
                </c:pt>
                <c:pt idx="3121">
                  <c:v>58379</c:v>
                </c:pt>
                <c:pt idx="3122">
                  <c:v>58386</c:v>
                </c:pt>
                <c:pt idx="3123">
                  <c:v>58393</c:v>
                </c:pt>
                <c:pt idx="3124">
                  <c:v>58400</c:v>
                </c:pt>
                <c:pt idx="3125">
                  <c:v>58407</c:v>
                </c:pt>
                <c:pt idx="3126">
                  <c:v>58414</c:v>
                </c:pt>
                <c:pt idx="3127">
                  <c:v>58421</c:v>
                </c:pt>
                <c:pt idx="3128">
                  <c:v>58428</c:v>
                </c:pt>
                <c:pt idx="3129">
                  <c:v>58438</c:v>
                </c:pt>
                <c:pt idx="3130">
                  <c:v>58445</c:v>
                </c:pt>
                <c:pt idx="3131">
                  <c:v>58452</c:v>
                </c:pt>
                <c:pt idx="3132">
                  <c:v>58459</c:v>
                </c:pt>
                <c:pt idx="3133">
                  <c:v>58466</c:v>
                </c:pt>
                <c:pt idx="3134">
                  <c:v>58473</c:v>
                </c:pt>
                <c:pt idx="3135">
                  <c:v>58480</c:v>
                </c:pt>
                <c:pt idx="3136">
                  <c:v>58487</c:v>
                </c:pt>
                <c:pt idx="3137">
                  <c:v>58494</c:v>
                </c:pt>
                <c:pt idx="3138">
                  <c:v>58501</c:v>
                </c:pt>
                <c:pt idx="3139">
                  <c:v>58508</c:v>
                </c:pt>
                <c:pt idx="3140">
                  <c:v>58515</c:v>
                </c:pt>
                <c:pt idx="3141">
                  <c:v>58522</c:v>
                </c:pt>
                <c:pt idx="3142">
                  <c:v>58529</c:v>
                </c:pt>
                <c:pt idx="3143">
                  <c:v>58536</c:v>
                </c:pt>
                <c:pt idx="3144">
                  <c:v>58543</c:v>
                </c:pt>
                <c:pt idx="3145">
                  <c:v>58551</c:v>
                </c:pt>
                <c:pt idx="3146">
                  <c:v>58558</c:v>
                </c:pt>
                <c:pt idx="3147">
                  <c:v>58565</c:v>
                </c:pt>
                <c:pt idx="3148">
                  <c:v>58572</c:v>
                </c:pt>
                <c:pt idx="3149">
                  <c:v>58579</c:v>
                </c:pt>
                <c:pt idx="3150">
                  <c:v>58586</c:v>
                </c:pt>
                <c:pt idx="3151">
                  <c:v>58593</c:v>
                </c:pt>
                <c:pt idx="3152">
                  <c:v>58600</c:v>
                </c:pt>
                <c:pt idx="3153">
                  <c:v>58607</c:v>
                </c:pt>
                <c:pt idx="3154">
                  <c:v>58614</c:v>
                </c:pt>
                <c:pt idx="3155">
                  <c:v>58621</c:v>
                </c:pt>
                <c:pt idx="3156">
                  <c:v>58628</c:v>
                </c:pt>
                <c:pt idx="3157">
                  <c:v>58635</c:v>
                </c:pt>
                <c:pt idx="3158">
                  <c:v>58642</c:v>
                </c:pt>
                <c:pt idx="3159">
                  <c:v>58649</c:v>
                </c:pt>
                <c:pt idx="3160">
                  <c:v>58656</c:v>
                </c:pt>
                <c:pt idx="3161">
                  <c:v>58663</c:v>
                </c:pt>
                <c:pt idx="3162">
                  <c:v>58670</c:v>
                </c:pt>
                <c:pt idx="3163">
                  <c:v>58677</c:v>
                </c:pt>
                <c:pt idx="3164">
                  <c:v>58684</c:v>
                </c:pt>
                <c:pt idx="3165">
                  <c:v>58691</c:v>
                </c:pt>
                <c:pt idx="3166">
                  <c:v>58698</c:v>
                </c:pt>
                <c:pt idx="3167">
                  <c:v>58705</c:v>
                </c:pt>
                <c:pt idx="3168">
                  <c:v>58712</c:v>
                </c:pt>
                <c:pt idx="3169">
                  <c:v>58719</c:v>
                </c:pt>
                <c:pt idx="3170">
                  <c:v>58726</c:v>
                </c:pt>
                <c:pt idx="3171">
                  <c:v>58733</c:v>
                </c:pt>
                <c:pt idx="3172">
                  <c:v>58740</c:v>
                </c:pt>
                <c:pt idx="3173">
                  <c:v>58747</c:v>
                </c:pt>
                <c:pt idx="3174">
                  <c:v>58754</c:v>
                </c:pt>
                <c:pt idx="3175">
                  <c:v>58761</c:v>
                </c:pt>
                <c:pt idx="3176">
                  <c:v>58768</c:v>
                </c:pt>
                <c:pt idx="3177">
                  <c:v>58775</c:v>
                </c:pt>
                <c:pt idx="3178">
                  <c:v>58782</c:v>
                </c:pt>
                <c:pt idx="3179">
                  <c:v>58789</c:v>
                </c:pt>
                <c:pt idx="3180">
                  <c:v>58796</c:v>
                </c:pt>
                <c:pt idx="3181">
                  <c:v>58803</c:v>
                </c:pt>
                <c:pt idx="3182">
                  <c:v>58810</c:v>
                </c:pt>
                <c:pt idx="3183">
                  <c:v>58817</c:v>
                </c:pt>
                <c:pt idx="3184">
                  <c:v>58824</c:v>
                </c:pt>
                <c:pt idx="3185">
                  <c:v>58831</c:v>
                </c:pt>
                <c:pt idx="3186">
                  <c:v>58838</c:v>
                </c:pt>
                <c:pt idx="3187">
                  <c:v>58845</c:v>
                </c:pt>
                <c:pt idx="3188">
                  <c:v>58852</c:v>
                </c:pt>
                <c:pt idx="3189">
                  <c:v>58859</c:v>
                </c:pt>
                <c:pt idx="3190">
                  <c:v>58866</c:v>
                </c:pt>
                <c:pt idx="3191">
                  <c:v>58873</c:v>
                </c:pt>
                <c:pt idx="3192">
                  <c:v>58880</c:v>
                </c:pt>
                <c:pt idx="3193">
                  <c:v>58887</c:v>
                </c:pt>
                <c:pt idx="3194">
                  <c:v>58894</c:v>
                </c:pt>
                <c:pt idx="3195">
                  <c:v>58901</c:v>
                </c:pt>
                <c:pt idx="3196">
                  <c:v>58908</c:v>
                </c:pt>
                <c:pt idx="3197">
                  <c:v>58915</c:v>
                </c:pt>
                <c:pt idx="3198">
                  <c:v>58922</c:v>
                </c:pt>
                <c:pt idx="3199">
                  <c:v>58929</c:v>
                </c:pt>
                <c:pt idx="3200">
                  <c:v>58936</c:v>
                </c:pt>
                <c:pt idx="3201">
                  <c:v>58943</c:v>
                </c:pt>
                <c:pt idx="3202">
                  <c:v>58950</c:v>
                </c:pt>
                <c:pt idx="3203">
                  <c:v>58957</c:v>
                </c:pt>
                <c:pt idx="3204">
                  <c:v>58964</c:v>
                </c:pt>
                <c:pt idx="3205">
                  <c:v>58971</c:v>
                </c:pt>
                <c:pt idx="3206">
                  <c:v>58978</c:v>
                </c:pt>
                <c:pt idx="3207">
                  <c:v>58985</c:v>
                </c:pt>
                <c:pt idx="3208">
                  <c:v>58992</c:v>
                </c:pt>
                <c:pt idx="3209">
                  <c:v>58999</c:v>
                </c:pt>
                <c:pt idx="3210">
                  <c:v>59006</c:v>
                </c:pt>
                <c:pt idx="3211">
                  <c:v>59013</c:v>
                </c:pt>
                <c:pt idx="3212">
                  <c:v>59020</c:v>
                </c:pt>
                <c:pt idx="3213">
                  <c:v>59027</c:v>
                </c:pt>
                <c:pt idx="3214">
                  <c:v>59034</c:v>
                </c:pt>
                <c:pt idx="3215">
                  <c:v>59041</c:v>
                </c:pt>
                <c:pt idx="3216">
                  <c:v>59048</c:v>
                </c:pt>
                <c:pt idx="3217">
                  <c:v>59055</c:v>
                </c:pt>
                <c:pt idx="3218">
                  <c:v>59062</c:v>
                </c:pt>
                <c:pt idx="3219">
                  <c:v>59069</c:v>
                </c:pt>
                <c:pt idx="3220">
                  <c:v>59076</c:v>
                </c:pt>
                <c:pt idx="3221">
                  <c:v>59083</c:v>
                </c:pt>
                <c:pt idx="3222">
                  <c:v>59090</c:v>
                </c:pt>
                <c:pt idx="3223">
                  <c:v>59097</c:v>
                </c:pt>
                <c:pt idx="3224">
                  <c:v>59104</c:v>
                </c:pt>
                <c:pt idx="3225">
                  <c:v>59111</c:v>
                </c:pt>
                <c:pt idx="3226">
                  <c:v>59118</c:v>
                </c:pt>
                <c:pt idx="3227">
                  <c:v>59125</c:v>
                </c:pt>
                <c:pt idx="3228">
                  <c:v>59132</c:v>
                </c:pt>
                <c:pt idx="3229">
                  <c:v>59139</c:v>
                </c:pt>
                <c:pt idx="3230">
                  <c:v>59146</c:v>
                </c:pt>
                <c:pt idx="3231">
                  <c:v>59153</c:v>
                </c:pt>
                <c:pt idx="3232">
                  <c:v>59160</c:v>
                </c:pt>
                <c:pt idx="3233">
                  <c:v>59167</c:v>
                </c:pt>
                <c:pt idx="3234">
                  <c:v>59174</c:v>
                </c:pt>
                <c:pt idx="3235">
                  <c:v>59181</c:v>
                </c:pt>
                <c:pt idx="3236">
                  <c:v>59188</c:v>
                </c:pt>
                <c:pt idx="3237">
                  <c:v>59195</c:v>
                </c:pt>
                <c:pt idx="3238">
                  <c:v>59202</c:v>
                </c:pt>
                <c:pt idx="3239">
                  <c:v>59209</c:v>
                </c:pt>
                <c:pt idx="3240">
                  <c:v>59216</c:v>
                </c:pt>
                <c:pt idx="3241">
                  <c:v>59223</c:v>
                </c:pt>
                <c:pt idx="3242">
                  <c:v>59230</c:v>
                </c:pt>
                <c:pt idx="3243">
                  <c:v>59237</c:v>
                </c:pt>
                <c:pt idx="3244">
                  <c:v>59244</c:v>
                </c:pt>
                <c:pt idx="3245">
                  <c:v>59251</c:v>
                </c:pt>
                <c:pt idx="3246">
                  <c:v>59258</c:v>
                </c:pt>
                <c:pt idx="3247">
                  <c:v>59265</c:v>
                </c:pt>
                <c:pt idx="3248">
                  <c:v>59272</c:v>
                </c:pt>
                <c:pt idx="3249">
                  <c:v>59279</c:v>
                </c:pt>
                <c:pt idx="3250">
                  <c:v>59286</c:v>
                </c:pt>
                <c:pt idx="3251">
                  <c:v>59293</c:v>
                </c:pt>
                <c:pt idx="3252">
                  <c:v>59300</c:v>
                </c:pt>
                <c:pt idx="3253">
                  <c:v>59307</c:v>
                </c:pt>
                <c:pt idx="3254">
                  <c:v>59314</c:v>
                </c:pt>
                <c:pt idx="3255">
                  <c:v>59321</c:v>
                </c:pt>
                <c:pt idx="3256">
                  <c:v>59328</c:v>
                </c:pt>
                <c:pt idx="3257">
                  <c:v>59335</c:v>
                </c:pt>
                <c:pt idx="3258">
                  <c:v>59342</c:v>
                </c:pt>
                <c:pt idx="3259">
                  <c:v>59349</c:v>
                </c:pt>
                <c:pt idx="3260">
                  <c:v>59356</c:v>
                </c:pt>
                <c:pt idx="3261">
                  <c:v>59363</c:v>
                </c:pt>
                <c:pt idx="3262">
                  <c:v>59370</c:v>
                </c:pt>
                <c:pt idx="3263">
                  <c:v>59377</c:v>
                </c:pt>
                <c:pt idx="3264">
                  <c:v>59384</c:v>
                </c:pt>
                <c:pt idx="3265">
                  <c:v>59391</c:v>
                </c:pt>
                <c:pt idx="3266">
                  <c:v>59398</c:v>
                </c:pt>
                <c:pt idx="3267">
                  <c:v>59405</c:v>
                </c:pt>
                <c:pt idx="3268">
                  <c:v>59412</c:v>
                </c:pt>
                <c:pt idx="3269">
                  <c:v>59419</c:v>
                </c:pt>
                <c:pt idx="3270">
                  <c:v>59426</c:v>
                </c:pt>
                <c:pt idx="3271">
                  <c:v>59433</c:v>
                </c:pt>
                <c:pt idx="3272">
                  <c:v>59440</c:v>
                </c:pt>
                <c:pt idx="3273">
                  <c:v>59447</c:v>
                </c:pt>
                <c:pt idx="3274">
                  <c:v>59454</c:v>
                </c:pt>
                <c:pt idx="3275">
                  <c:v>59461</c:v>
                </c:pt>
                <c:pt idx="3276">
                  <c:v>59468</c:v>
                </c:pt>
                <c:pt idx="3277">
                  <c:v>59475</c:v>
                </c:pt>
                <c:pt idx="3278">
                  <c:v>59482</c:v>
                </c:pt>
                <c:pt idx="3279">
                  <c:v>59489</c:v>
                </c:pt>
                <c:pt idx="3280">
                  <c:v>59496</c:v>
                </c:pt>
                <c:pt idx="3281">
                  <c:v>59503</c:v>
                </c:pt>
                <c:pt idx="3282">
                  <c:v>59510</c:v>
                </c:pt>
                <c:pt idx="3283">
                  <c:v>59517</c:v>
                </c:pt>
                <c:pt idx="3284">
                  <c:v>59524</c:v>
                </c:pt>
                <c:pt idx="3285">
                  <c:v>59532</c:v>
                </c:pt>
                <c:pt idx="3286">
                  <c:v>59539</c:v>
                </c:pt>
                <c:pt idx="3287">
                  <c:v>59546</c:v>
                </c:pt>
                <c:pt idx="3288">
                  <c:v>59553</c:v>
                </c:pt>
                <c:pt idx="3289">
                  <c:v>59560</c:v>
                </c:pt>
                <c:pt idx="3290">
                  <c:v>59567</c:v>
                </c:pt>
                <c:pt idx="3291">
                  <c:v>59574</c:v>
                </c:pt>
                <c:pt idx="3292">
                  <c:v>59581</c:v>
                </c:pt>
                <c:pt idx="3293">
                  <c:v>59588</c:v>
                </c:pt>
                <c:pt idx="3294">
                  <c:v>59595</c:v>
                </c:pt>
                <c:pt idx="3295">
                  <c:v>59602</c:v>
                </c:pt>
                <c:pt idx="3296">
                  <c:v>59609</c:v>
                </c:pt>
                <c:pt idx="3297">
                  <c:v>59616</c:v>
                </c:pt>
                <c:pt idx="3298">
                  <c:v>59623</c:v>
                </c:pt>
                <c:pt idx="3299">
                  <c:v>59630</c:v>
                </c:pt>
                <c:pt idx="3300">
                  <c:v>59637</c:v>
                </c:pt>
                <c:pt idx="3301">
                  <c:v>59644</c:v>
                </c:pt>
                <c:pt idx="3302">
                  <c:v>59651</c:v>
                </c:pt>
                <c:pt idx="3303">
                  <c:v>59658</c:v>
                </c:pt>
                <c:pt idx="3304">
                  <c:v>59665</c:v>
                </c:pt>
                <c:pt idx="3305">
                  <c:v>59672</c:v>
                </c:pt>
                <c:pt idx="3306">
                  <c:v>59679</c:v>
                </c:pt>
                <c:pt idx="3307">
                  <c:v>59686</c:v>
                </c:pt>
                <c:pt idx="3308">
                  <c:v>59693</c:v>
                </c:pt>
                <c:pt idx="3309">
                  <c:v>59700</c:v>
                </c:pt>
                <c:pt idx="3310">
                  <c:v>59707</c:v>
                </c:pt>
                <c:pt idx="3311">
                  <c:v>59714</c:v>
                </c:pt>
                <c:pt idx="3312">
                  <c:v>59721</c:v>
                </c:pt>
                <c:pt idx="3313">
                  <c:v>59728</c:v>
                </c:pt>
                <c:pt idx="3314">
                  <c:v>59735</c:v>
                </c:pt>
                <c:pt idx="3315">
                  <c:v>59742</c:v>
                </c:pt>
                <c:pt idx="3316">
                  <c:v>59749</c:v>
                </c:pt>
                <c:pt idx="3317">
                  <c:v>59756</c:v>
                </c:pt>
                <c:pt idx="3318">
                  <c:v>59763</c:v>
                </c:pt>
                <c:pt idx="3319">
                  <c:v>59770</c:v>
                </c:pt>
                <c:pt idx="3320">
                  <c:v>59777</c:v>
                </c:pt>
                <c:pt idx="3321">
                  <c:v>59784</c:v>
                </c:pt>
                <c:pt idx="3322">
                  <c:v>59791</c:v>
                </c:pt>
                <c:pt idx="3323">
                  <c:v>59798</c:v>
                </c:pt>
                <c:pt idx="3324">
                  <c:v>59805</c:v>
                </c:pt>
                <c:pt idx="3325">
                  <c:v>59812</c:v>
                </c:pt>
                <c:pt idx="3326">
                  <c:v>59819</c:v>
                </c:pt>
                <c:pt idx="3327">
                  <c:v>59826</c:v>
                </c:pt>
                <c:pt idx="3328">
                  <c:v>59833</c:v>
                </c:pt>
                <c:pt idx="3329">
                  <c:v>59840</c:v>
                </c:pt>
                <c:pt idx="3330">
                  <c:v>59847</c:v>
                </c:pt>
                <c:pt idx="3331">
                  <c:v>59854</c:v>
                </c:pt>
                <c:pt idx="3332">
                  <c:v>59861</c:v>
                </c:pt>
                <c:pt idx="3333">
                  <c:v>59868</c:v>
                </c:pt>
                <c:pt idx="3334">
                  <c:v>59875</c:v>
                </c:pt>
                <c:pt idx="3335">
                  <c:v>59882</c:v>
                </c:pt>
                <c:pt idx="3336">
                  <c:v>59889</c:v>
                </c:pt>
                <c:pt idx="3337">
                  <c:v>59897</c:v>
                </c:pt>
                <c:pt idx="3338">
                  <c:v>59904</c:v>
                </c:pt>
                <c:pt idx="3339">
                  <c:v>59911</c:v>
                </c:pt>
                <c:pt idx="3340">
                  <c:v>59918</c:v>
                </c:pt>
                <c:pt idx="3341">
                  <c:v>59925</c:v>
                </c:pt>
                <c:pt idx="3342">
                  <c:v>59932</c:v>
                </c:pt>
                <c:pt idx="3343">
                  <c:v>59939</c:v>
                </c:pt>
                <c:pt idx="3344">
                  <c:v>59946</c:v>
                </c:pt>
                <c:pt idx="3345">
                  <c:v>59953</c:v>
                </c:pt>
                <c:pt idx="3346">
                  <c:v>59960</c:v>
                </c:pt>
                <c:pt idx="3347">
                  <c:v>59967</c:v>
                </c:pt>
                <c:pt idx="3348">
                  <c:v>59974</c:v>
                </c:pt>
                <c:pt idx="3349">
                  <c:v>59981</c:v>
                </c:pt>
                <c:pt idx="3350">
                  <c:v>59988</c:v>
                </c:pt>
                <c:pt idx="3351">
                  <c:v>59995</c:v>
                </c:pt>
                <c:pt idx="3352">
                  <c:v>60002</c:v>
                </c:pt>
                <c:pt idx="3353">
                  <c:v>60009</c:v>
                </c:pt>
                <c:pt idx="3354">
                  <c:v>60016</c:v>
                </c:pt>
                <c:pt idx="3355">
                  <c:v>60024</c:v>
                </c:pt>
                <c:pt idx="3356">
                  <c:v>60031</c:v>
                </c:pt>
                <c:pt idx="3357">
                  <c:v>60038</c:v>
                </c:pt>
                <c:pt idx="3358">
                  <c:v>60045</c:v>
                </c:pt>
                <c:pt idx="3359">
                  <c:v>60052</c:v>
                </c:pt>
                <c:pt idx="3360">
                  <c:v>60059</c:v>
                </c:pt>
                <c:pt idx="3361">
                  <c:v>60066</c:v>
                </c:pt>
                <c:pt idx="3362">
                  <c:v>60073</c:v>
                </c:pt>
                <c:pt idx="3363">
                  <c:v>60080</c:v>
                </c:pt>
                <c:pt idx="3364">
                  <c:v>60087</c:v>
                </c:pt>
                <c:pt idx="3365">
                  <c:v>60094</c:v>
                </c:pt>
                <c:pt idx="3366">
                  <c:v>60101</c:v>
                </c:pt>
                <c:pt idx="3367">
                  <c:v>60108</c:v>
                </c:pt>
                <c:pt idx="3368">
                  <c:v>60115</c:v>
                </c:pt>
                <c:pt idx="3369">
                  <c:v>60122</c:v>
                </c:pt>
                <c:pt idx="3370">
                  <c:v>60129</c:v>
                </c:pt>
                <c:pt idx="3371">
                  <c:v>60136</c:v>
                </c:pt>
                <c:pt idx="3372">
                  <c:v>60143</c:v>
                </c:pt>
                <c:pt idx="3373">
                  <c:v>60150</c:v>
                </c:pt>
                <c:pt idx="3374">
                  <c:v>60157</c:v>
                </c:pt>
                <c:pt idx="3375">
                  <c:v>60164</c:v>
                </c:pt>
                <c:pt idx="3376">
                  <c:v>60171</c:v>
                </c:pt>
                <c:pt idx="3377">
                  <c:v>60178</c:v>
                </c:pt>
                <c:pt idx="3378">
                  <c:v>60185</c:v>
                </c:pt>
                <c:pt idx="3379">
                  <c:v>60192</c:v>
                </c:pt>
                <c:pt idx="3380">
                  <c:v>60199</c:v>
                </c:pt>
                <c:pt idx="3381">
                  <c:v>60206</c:v>
                </c:pt>
                <c:pt idx="3382">
                  <c:v>60213</c:v>
                </c:pt>
                <c:pt idx="3383">
                  <c:v>60220</c:v>
                </c:pt>
                <c:pt idx="3384">
                  <c:v>60227</c:v>
                </c:pt>
                <c:pt idx="3385">
                  <c:v>60234</c:v>
                </c:pt>
                <c:pt idx="3386">
                  <c:v>60241</c:v>
                </c:pt>
                <c:pt idx="3387">
                  <c:v>60248</c:v>
                </c:pt>
                <c:pt idx="3388">
                  <c:v>60255</c:v>
                </c:pt>
                <c:pt idx="3389">
                  <c:v>60265</c:v>
                </c:pt>
                <c:pt idx="3390">
                  <c:v>60272</c:v>
                </c:pt>
                <c:pt idx="3391">
                  <c:v>60279</c:v>
                </c:pt>
                <c:pt idx="3392">
                  <c:v>60286</c:v>
                </c:pt>
                <c:pt idx="3393">
                  <c:v>60293</c:v>
                </c:pt>
                <c:pt idx="3394">
                  <c:v>60300</c:v>
                </c:pt>
                <c:pt idx="3395">
                  <c:v>60307</c:v>
                </c:pt>
                <c:pt idx="3396">
                  <c:v>60314</c:v>
                </c:pt>
                <c:pt idx="3397">
                  <c:v>60321</c:v>
                </c:pt>
                <c:pt idx="3398">
                  <c:v>60328</c:v>
                </c:pt>
                <c:pt idx="3399">
                  <c:v>60335</c:v>
                </c:pt>
                <c:pt idx="3400">
                  <c:v>60342</c:v>
                </c:pt>
                <c:pt idx="3401">
                  <c:v>60349</c:v>
                </c:pt>
                <c:pt idx="3402">
                  <c:v>60357</c:v>
                </c:pt>
                <c:pt idx="3403">
                  <c:v>60364</c:v>
                </c:pt>
                <c:pt idx="3404">
                  <c:v>60371</c:v>
                </c:pt>
                <c:pt idx="3405">
                  <c:v>60378</c:v>
                </c:pt>
                <c:pt idx="3406">
                  <c:v>60385</c:v>
                </c:pt>
                <c:pt idx="3407">
                  <c:v>60392</c:v>
                </c:pt>
                <c:pt idx="3408">
                  <c:v>60399</c:v>
                </c:pt>
                <c:pt idx="3409">
                  <c:v>60406</c:v>
                </c:pt>
                <c:pt idx="3410">
                  <c:v>60413</c:v>
                </c:pt>
                <c:pt idx="3411">
                  <c:v>60420</c:v>
                </c:pt>
                <c:pt idx="3412">
                  <c:v>60427</c:v>
                </c:pt>
                <c:pt idx="3413">
                  <c:v>60434</c:v>
                </c:pt>
                <c:pt idx="3414">
                  <c:v>60441</c:v>
                </c:pt>
                <c:pt idx="3415">
                  <c:v>60448</c:v>
                </c:pt>
                <c:pt idx="3416">
                  <c:v>60455</c:v>
                </c:pt>
                <c:pt idx="3417">
                  <c:v>60462</c:v>
                </c:pt>
                <c:pt idx="3418">
                  <c:v>60469</c:v>
                </c:pt>
                <c:pt idx="3419">
                  <c:v>60476</c:v>
                </c:pt>
                <c:pt idx="3420">
                  <c:v>60483</c:v>
                </c:pt>
                <c:pt idx="3421">
                  <c:v>60490</c:v>
                </c:pt>
                <c:pt idx="3422">
                  <c:v>60497</c:v>
                </c:pt>
                <c:pt idx="3423">
                  <c:v>60504</c:v>
                </c:pt>
                <c:pt idx="3424">
                  <c:v>60511</c:v>
                </c:pt>
                <c:pt idx="3425">
                  <c:v>60518</c:v>
                </c:pt>
                <c:pt idx="3426">
                  <c:v>60525</c:v>
                </c:pt>
                <c:pt idx="3427">
                  <c:v>60532</c:v>
                </c:pt>
                <c:pt idx="3428">
                  <c:v>60539</c:v>
                </c:pt>
                <c:pt idx="3429">
                  <c:v>60546</c:v>
                </c:pt>
                <c:pt idx="3430">
                  <c:v>60553</c:v>
                </c:pt>
                <c:pt idx="3431">
                  <c:v>60560</c:v>
                </c:pt>
                <c:pt idx="3432">
                  <c:v>60567</c:v>
                </c:pt>
                <c:pt idx="3433">
                  <c:v>60574</c:v>
                </c:pt>
                <c:pt idx="3434">
                  <c:v>60581</c:v>
                </c:pt>
                <c:pt idx="3435">
                  <c:v>60588</c:v>
                </c:pt>
                <c:pt idx="3436">
                  <c:v>60595</c:v>
                </c:pt>
                <c:pt idx="3437">
                  <c:v>60602</c:v>
                </c:pt>
                <c:pt idx="3438">
                  <c:v>60609</c:v>
                </c:pt>
                <c:pt idx="3439">
                  <c:v>60616</c:v>
                </c:pt>
                <c:pt idx="3440">
                  <c:v>60623</c:v>
                </c:pt>
                <c:pt idx="3441">
                  <c:v>60630</c:v>
                </c:pt>
                <c:pt idx="3442">
                  <c:v>60637</c:v>
                </c:pt>
                <c:pt idx="3443">
                  <c:v>60644</c:v>
                </c:pt>
                <c:pt idx="3444">
                  <c:v>60651</c:v>
                </c:pt>
                <c:pt idx="3445">
                  <c:v>60658</c:v>
                </c:pt>
                <c:pt idx="3446">
                  <c:v>60665</c:v>
                </c:pt>
                <c:pt idx="3447">
                  <c:v>60672</c:v>
                </c:pt>
                <c:pt idx="3448">
                  <c:v>60679</c:v>
                </c:pt>
                <c:pt idx="3449">
                  <c:v>60686</c:v>
                </c:pt>
                <c:pt idx="3450">
                  <c:v>60693</c:v>
                </c:pt>
                <c:pt idx="3451">
                  <c:v>60700</c:v>
                </c:pt>
                <c:pt idx="3452">
                  <c:v>60707</c:v>
                </c:pt>
                <c:pt idx="3453">
                  <c:v>60714</c:v>
                </c:pt>
                <c:pt idx="3454">
                  <c:v>60721</c:v>
                </c:pt>
                <c:pt idx="3455">
                  <c:v>60728</c:v>
                </c:pt>
                <c:pt idx="3456">
                  <c:v>60735</c:v>
                </c:pt>
                <c:pt idx="3457">
                  <c:v>60742</c:v>
                </c:pt>
                <c:pt idx="3458">
                  <c:v>60749</c:v>
                </c:pt>
                <c:pt idx="3459">
                  <c:v>60756</c:v>
                </c:pt>
                <c:pt idx="3460">
                  <c:v>60763</c:v>
                </c:pt>
                <c:pt idx="3461">
                  <c:v>60770</c:v>
                </c:pt>
                <c:pt idx="3462">
                  <c:v>60777</c:v>
                </c:pt>
                <c:pt idx="3463">
                  <c:v>60784</c:v>
                </c:pt>
                <c:pt idx="3464">
                  <c:v>60791</c:v>
                </c:pt>
                <c:pt idx="3465">
                  <c:v>60798</c:v>
                </c:pt>
                <c:pt idx="3466">
                  <c:v>60805</c:v>
                </c:pt>
                <c:pt idx="3467">
                  <c:v>60812</c:v>
                </c:pt>
                <c:pt idx="3468">
                  <c:v>60819</c:v>
                </c:pt>
                <c:pt idx="3469">
                  <c:v>60826</c:v>
                </c:pt>
                <c:pt idx="3470">
                  <c:v>60833</c:v>
                </c:pt>
                <c:pt idx="3471">
                  <c:v>60840</c:v>
                </c:pt>
                <c:pt idx="3472">
                  <c:v>60847</c:v>
                </c:pt>
                <c:pt idx="3473">
                  <c:v>60854</c:v>
                </c:pt>
                <c:pt idx="3474">
                  <c:v>60861</c:v>
                </c:pt>
                <c:pt idx="3475">
                  <c:v>60868</c:v>
                </c:pt>
                <c:pt idx="3476">
                  <c:v>60875</c:v>
                </c:pt>
                <c:pt idx="3477">
                  <c:v>60882</c:v>
                </c:pt>
                <c:pt idx="3478">
                  <c:v>60889</c:v>
                </c:pt>
                <c:pt idx="3479">
                  <c:v>60896</c:v>
                </c:pt>
                <c:pt idx="3480">
                  <c:v>60903</c:v>
                </c:pt>
                <c:pt idx="3481">
                  <c:v>60910</c:v>
                </c:pt>
                <c:pt idx="3482">
                  <c:v>60917</c:v>
                </c:pt>
                <c:pt idx="3483">
                  <c:v>60924</c:v>
                </c:pt>
                <c:pt idx="3484">
                  <c:v>60931</c:v>
                </c:pt>
                <c:pt idx="3485">
                  <c:v>60938</c:v>
                </c:pt>
                <c:pt idx="3486">
                  <c:v>60945</c:v>
                </c:pt>
                <c:pt idx="3487">
                  <c:v>60952</c:v>
                </c:pt>
                <c:pt idx="3488">
                  <c:v>60959</c:v>
                </c:pt>
                <c:pt idx="3489">
                  <c:v>60966</c:v>
                </c:pt>
                <c:pt idx="3490">
                  <c:v>60973</c:v>
                </c:pt>
                <c:pt idx="3491">
                  <c:v>60980</c:v>
                </c:pt>
                <c:pt idx="3492">
                  <c:v>60987</c:v>
                </c:pt>
                <c:pt idx="3493">
                  <c:v>60994</c:v>
                </c:pt>
                <c:pt idx="3494">
                  <c:v>61001</c:v>
                </c:pt>
                <c:pt idx="3495">
                  <c:v>61008</c:v>
                </c:pt>
                <c:pt idx="3496">
                  <c:v>61015</c:v>
                </c:pt>
                <c:pt idx="3497">
                  <c:v>61022</c:v>
                </c:pt>
                <c:pt idx="3498">
                  <c:v>61029</c:v>
                </c:pt>
                <c:pt idx="3499">
                  <c:v>61036</c:v>
                </c:pt>
                <c:pt idx="3500">
                  <c:v>61043</c:v>
                </c:pt>
                <c:pt idx="3501">
                  <c:v>61050</c:v>
                </c:pt>
                <c:pt idx="3502">
                  <c:v>61057</c:v>
                </c:pt>
                <c:pt idx="3503">
                  <c:v>61064</c:v>
                </c:pt>
                <c:pt idx="3504">
                  <c:v>61071</c:v>
                </c:pt>
                <c:pt idx="3505">
                  <c:v>61078</c:v>
                </c:pt>
                <c:pt idx="3506">
                  <c:v>61085</c:v>
                </c:pt>
                <c:pt idx="3507">
                  <c:v>61092</c:v>
                </c:pt>
                <c:pt idx="3508">
                  <c:v>61099</c:v>
                </c:pt>
                <c:pt idx="3509">
                  <c:v>61106</c:v>
                </c:pt>
                <c:pt idx="3510">
                  <c:v>61113</c:v>
                </c:pt>
                <c:pt idx="3511">
                  <c:v>61120</c:v>
                </c:pt>
                <c:pt idx="3512">
                  <c:v>61127</c:v>
                </c:pt>
                <c:pt idx="3513">
                  <c:v>61134</c:v>
                </c:pt>
                <c:pt idx="3514">
                  <c:v>61141</c:v>
                </c:pt>
                <c:pt idx="3515">
                  <c:v>61148</c:v>
                </c:pt>
                <c:pt idx="3516">
                  <c:v>61155</c:v>
                </c:pt>
                <c:pt idx="3517">
                  <c:v>61162</c:v>
                </c:pt>
                <c:pt idx="3518">
                  <c:v>61169</c:v>
                </c:pt>
                <c:pt idx="3519">
                  <c:v>61176</c:v>
                </c:pt>
                <c:pt idx="3520">
                  <c:v>61183</c:v>
                </c:pt>
                <c:pt idx="3521">
                  <c:v>61190</c:v>
                </c:pt>
                <c:pt idx="3522">
                  <c:v>61197</c:v>
                </c:pt>
                <c:pt idx="3523">
                  <c:v>61204</c:v>
                </c:pt>
                <c:pt idx="3524">
                  <c:v>61211</c:v>
                </c:pt>
                <c:pt idx="3525">
                  <c:v>61218</c:v>
                </c:pt>
                <c:pt idx="3526">
                  <c:v>61225</c:v>
                </c:pt>
                <c:pt idx="3527">
                  <c:v>61232</c:v>
                </c:pt>
                <c:pt idx="3528">
                  <c:v>61239</c:v>
                </c:pt>
                <c:pt idx="3529">
                  <c:v>61246</c:v>
                </c:pt>
                <c:pt idx="3530">
                  <c:v>61253</c:v>
                </c:pt>
                <c:pt idx="3531">
                  <c:v>61260</c:v>
                </c:pt>
                <c:pt idx="3532">
                  <c:v>61267</c:v>
                </c:pt>
                <c:pt idx="3533">
                  <c:v>61274</c:v>
                </c:pt>
                <c:pt idx="3534">
                  <c:v>61281</c:v>
                </c:pt>
                <c:pt idx="3535">
                  <c:v>61288</c:v>
                </c:pt>
                <c:pt idx="3536">
                  <c:v>61295</c:v>
                </c:pt>
                <c:pt idx="3537">
                  <c:v>61302</c:v>
                </c:pt>
                <c:pt idx="3538">
                  <c:v>61309</c:v>
                </c:pt>
                <c:pt idx="3539">
                  <c:v>61316</c:v>
                </c:pt>
                <c:pt idx="3540">
                  <c:v>61323</c:v>
                </c:pt>
                <c:pt idx="3541">
                  <c:v>61330</c:v>
                </c:pt>
                <c:pt idx="3542">
                  <c:v>61337</c:v>
                </c:pt>
                <c:pt idx="3543">
                  <c:v>61344</c:v>
                </c:pt>
                <c:pt idx="3544">
                  <c:v>61351</c:v>
                </c:pt>
                <c:pt idx="3545">
                  <c:v>61358</c:v>
                </c:pt>
                <c:pt idx="3546">
                  <c:v>61365</c:v>
                </c:pt>
                <c:pt idx="3547">
                  <c:v>61372</c:v>
                </c:pt>
                <c:pt idx="3548">
                  <c:v>61379</c:v>
                </c:pt>
                <c:pt idx="3549">
                  <c:v>61386</c:v>
                </c:pt>
                <c:pt idx="3550">
                  <c:v>61393</c:v>
                </c:pt>
                <c:pt idx="3551">
                  <c:v>61400</c:v>
                </c:pt>
                <c:pt idx="3552">
                  <c:v>61407</c:v>
                </c:pt>
                <c:pt idx="3553">
                  <c:v>61414</c:v>
                </c:pt>
                <c:pt idx="3554">
                  <c:v>61421</c:v>
                </c:pt>
                <c:pt idx="3555">
                  <c:v>61428</c:v>
                </c:pt>
                <c:pt idx="3556">
                  <c:v>61435</c:v>
                </c:pt>
                <c:pt idx="3557">
                  <c:v>61442</c:v>
                </c:pt>
                <c:pt idx="3558">
                  <c:v>61449</c:v>
                </c:pt>
                <c:pt idx="3559">
                  <c:v>61456</c:v>
                </c:pt>
                <c:pt idx="3560">
                  <c:v>61463</c:v>
                </c:pt>
                <c:pt idx="3561">
                  <c:v>61470</c:v>
                </c:pt>
                <c:pt idx="3562">
                  <c:v>61477</c:v>
                </c:pt>
                <c:pt idx="3563">
                  <c:v>61485</c:v>
                </c:pt>
                <c:pt idx="3564">
                  <c:v>61492</c:v>
                </c:pt>
                <c:pt idx="3565">
                  <c:v>61499</c:v>
                </c:pt>
                <c:pt idx="3566">
                  <c:v>61506</c:v>
                </c:pt>
                <c:pt idx="3567">
                  <c:v>61513</c:v>
                </c:pt>
                <c:pt idx="3568">
                  <c:v>61520</c:v>
                </c:pt>
                <c:pt idx="3569">
                  <c:v>61527</c:v>
                </c:pt>
                <c:pt idx="3570">
                  <c:v>61534</c:v>
                </c:pt>
                <c:pt idx="3571">
                  <c:v>61541</c:v>
                </c:pt>
                <c:pt idx="3572">
                  <c:v>61548</c:v>
                </c:pt>
                <c:pt idx="3573">
                  <c:v>61555</c:v>
                </c:pt>
                <c:pt idx="3574">
                  <c:v>61562</c:v>
                </c:pt>
                <c:pt idx="3575">
                  <c:v>61569</c:v>
                </c:pt>
                <c:pt idx="3576">
                  <c:v>61576</c:v>
                </c:pt>
                <c:pt idx="3577">
                  <c:v>61583</c:v>
                </c:pt>
                <c:pt idx="3578">
                  <c:v>61590</c:v>
                </c:pt>
                <c:pt idx="3579">
                  <c:v>61597</c:v>
                </c:pt>
                <c:pt idx="3580">
                  <c:v>61604</c:v>
                </c:pt>
                <c:pt idx="3581">
                  <c:v>61611</c:v>
                </c:pt>
                <c:pt idx="3582">
                  <c:v>61618</c:v>
                </c:pt>
                <c:pt idx="3583">
                  <c:v>61625</c:v>
                </c:pt>
                <c:pt idx="3584">
                  <c:v>61632</c:v>
                </c:pt>
                <c:pt idx="3585">
                  <c:v>61639</c:v>
                </c:pt>
                <c:pt idx="3586">
                  <c:v>61646</c:v>
                </c:pt>
                <c:pt idx="3587">
                  <c:v>61653</c:v>
                </c:pt>
                <c:pt idx="3588">
                  <c:v>61660</c:v>
                </c:pt>
                <c:pt idx="3589">
                  <c:v>61667</c:v>
                </c:pt>
                <c:pt idx="3590">
                  <c:v>61674</c:v>
                </c:pt>
                <c:pt idx="3591">
                  <c:v>61681</c:v>
                </c:pt>
                <c:pt idx="3592">
                  <c:v>61688</c:v>
                </c:pt>
                <c:pt idx="3593">
                  <c:v>61695</c:v>
                </c:pt>
                <c:pt idx="3594">
                  <c:v>61702</c:v>
                </c:pt>
                <c:pt idx="3595">
                  <c:v>61709</c:v>
                </c:pt>
                <c:pt idx="3596">
                  <c:v>61716</c:v>
                </c:pt>
                <c:pt idx="3597">
                  <c:v>61724</c:v>
                </c:pt>
                <c:pt idx="3598">
                  <c:v>61731</c:v>
                </c:pt>
                <c:pt idx="3599">
                  <c:v>61738</c:v>
                </c:pt>
                <c:pt idx="3600">
                  <c:v>61745</c:v>
                </c:pt>
                <c:pt idx="3601">
                  <c:v>61752</c:v>
                </c:pt>
                <c:pt idx="3602">
                  <c:v>61759</c:v>
                </c:pt>
                <c:pt idx="3603">
                  <c:v>61766</c:v>
                </c:pt>
                <c:pt idx="3604">
                  <c:v>61773</c:v>
                </c:pt>
                <c:pt idx="3605">
                  <c:v>61780</c:v>
                </c:pt>
                <c:pt idx="3606">
                  <c:v>61787</c:v>
                </c:pt>
                <c:pt idx="3607">
                  <c:v>61794</c:v>
                </c:pt>
                <c:pt idx="3608">
                  <c:v>61801</c:v>
                </c:pt>
                <c:pt idx="3609">
                  <c:v>61808</c:v>
                </c:pt>
                <c:pt idx="3610">
                  <c:v>61815</c:v>
                </c:pt>
                <c:pt idx="3611">
                  <c:v>61822</c:v>
                </c:pt>
                <c:pt idx="3612">
                  <c:v>61829</c:v>
                </c:pt>
                <c:pt idx="3613">
                  <c:v>61836</c:v>
                </c:pt>
                <c:pt idx="3614">
                  <c:v>61843</c:v>
                </c:pt>
                <c:pt idx="3615">
                  <c:v>61850</c:v>
                </c:pt>
                <c:pt idx="3616">
                  <c:v>61857</c:v>
                </c:pt>
                <c:pt idx="3617">
                  <c:v>61864</c:v>
                </c:pt>
                <c:pt idx="3618">
                  <c:v>61871</c:v>
                </c:pt>
                <c:pt idx="3619">
                  <c:v>61878</c:v>
                </c:pt>
                <c:pt idx="3620">
                  <c:v>61885</c:v>
                </c:pt>
                <c:pt idx="3621">
                  <c:v>61892</c:v>
                </c:pt>
                <c:pt idx="3622">
                  <c:v>61899</c:v>
                </c:pt>
                <c:pt idx="3623">
                  <c:v>61906</c:v>
                </c:pt>
                <c:pt idx="3624">
                  <c:v>61913</c:v>
                </c:pt>
                <c:pt idx="3625">
                  <c:v>61920</c:v>
                </c:pt>
                <c:pt idx="3626">
                  <c:v>61927</c:v>
                </c:pt>
                <c:pt idx="3627">
                  <c:v>61934</c:v>
                </c:pt>
                <c:pt idx="3628">
                  <c:v>61941</c:v>
                </c:pt>
                <c:pt idx="3629">
                  <c:v>61948</c:v>
                </c:pt>
                <c:pt idx="3630">
                  <c:v>61955</c:v>
                </c:pt>
                <c:pt idx="3631">
                  <c:v>61962</c:v>
                </c:pt>
                <c:pt idx="3632">
                  <c:v>61969</c:v>
                </c:pt>
                <c:pt idx="3633">
                  <c:v>61976</c:v>
                </c:pt>
                <c:pt idx="3634">
                  <c:v>61983</c:v>
                </c:pt>
                <c:pt idx="3635">
                  <c:v>61990</c:v>
                </c:pt>
                <c:pt idx="3636">
                  <c:v>61997</c:v>
                </c:pt>
                <c:pt idx="3637">
                  <c:v>62004</c:v>
                </c:pt>
                <c:pt idx="3638">
                  <c:v>62011</c:v>
                </c:pt>
                <c:pt idx="3639">
                  <c:v>62018</c:v>
                </c:pt>
                <c:pt idx="3640">
                  <c:v>62025</c:v>
                </c:pt>
                <c:pt idx="3641">
                  <c:v>62032</c:v>
                </c:pt>
                <c:pt idx="3642">
                  <c:v>62039</c:v>
                </c:pt>
                <c:pt idx="3643">
                  <c:v>62046</c:v>
                </c:pt>
                <c:pt idx="3644">
                  <c:v>62053</c:v>
                </c:pt>
                <c:pt idx="3645">
                  <c:v>62060</c:v>
                </c:pt>
                <c:pt idx="3646">
                  <c:v>62067</c:v>
                </c:pt>
                <c:pt idx="3647">
                  <c:v>62074</c:v>
                </c:pt>
                <c:pt idx="3648">
                  <c:v>62081</c:v>
                </c:pt>
                <c:pt idx="3649">
                  <c:v>62089</c:v>
                </c:pt>
                <c:pt idx="3650">
                  <c:v>62096</c:v>
                </c:pt>
                <c:pt idx="3651">
                  <c:v>62103</c:v>
                </c:pt>
                <c:pt idx="3652">
                  <c:v>62110</c:v>
                </c:pt>
                <c:pt idx="3653">
                  <c:v>62117</c:v>
                </c:pt>
                <c:pt idx="3654">
                  <c:v>62124</c:v>
                </c:pt>
                <c:pt idx="3655">
                  <c:v>62131</c:v>
                </c:pt>
                <c:pt idx="3656">
                  <c:v>62138</c:v>
                </c:pt>
                <c:pt idx="3657">
                  <c:v>62145</c:v>
                </c:pt>
                <c:pt idx="3658">
                  <c:v>62152</c:v>
                </c:pt>
                <c:pt idx="3659">
                  <c:v>62159</c:v>
                </c:pt>
                <c:pt idx="3660">
                  <c:v>62166</c:v>
                </c:pt>
                <c:pt idx="3661">
                  <c:v>62173</c:v>
                </c:pt>
                <c:pt idx="3662">
                  <c:v>62179</c:v>
                </c:pt>
                <c:pt idx="3663">
                  <c:v>62186</c:v>
                </c:pt>
                <c:pt idx="3664">
                  <c:v>62193</c:v>
                </c:pt>
                <c:pt idx="3665">
                  <c:v>62200</c:v>
                </c:pt>
                <c:pt idx="3666">
                  <c:v>62207</c:v>
                </c:pt>
                <c:pt idx="3667">
                  <c:v>62215</c:v>
                </c:pt>
                <c:pt idx="3668">
                  <c:v>62222</c:v>
                </c:pt>
                <c:pt idx="3669">
                  <c:v>62229</c:v>
                </c:pt>
                <c:pt idx="3670">
                  <c:v>62236</c:v>
                </c:pt>
                <c:pt idx="3671">
                  <c:v>62243</c:v>
                </c:pt>
                <c:pt idx="3672">
                  <c:v>62250</c:v>
                </c:pt>
                <c:pt idx="3673">
                  <c:v>62257</c:v>
                </c:pt>
                <c:pt idx="3674">
                  <c:v>62264</c:v>
                </c:pt>
                <c:pt idx="3675">
                  <c:v>62271</c:v>
                </c:pt>
                <c:pt idx="3676">
                  <c:v>62278</c:v>
                </c:pt>
                <c:pt idx="3677">
                  <c:v>62285</c:v>
                </c:pt>
                <c:pt idx="3678">
                  <c:v>62292</c:v>
                </c:pt>
                <c:pt idx="3679">
                  <c:v>62299</c:v>
                </c:pt>
                <c:pt idx="3680">
                  <c:v>62306</c:v>
                </c:pt>
                <c:pt idx="3681">
                  <c:v>62313</c:v>
                </c:pt>
                <c:pt idx="3682">
                  <c:v>62320</c:v>
                </c:pt>
                <c:pt idx="3683">
                  <c:v>62327</c:v>
                </c:pt>
                <c:pt idx="3684">
                  <c:v>62334</c:v>
                </c:pt>
                <c:pt idx="3685">
                  <c:v>62341</c:v>
                </c:pt>
                <c:pt idx="3686">
                  <c:v>62348</c:v>
                </c:pt>
                <c:pt idx="3687">
                  <c:v>62355</c:v>
                </c:pt>
                <c:pt idx="3688">
                  <c:v>62362</c:v>
                </c:pt>
                <c:pt idx="3689">
                  <c:v>62369</c:v>
                </c:pt>
                <c:pt idx="3690">
                  <c:v>62376</c:v>
                </c:pt>
                <c:pt idx="3691">
                  <c:v>62383</c:v>
                </c:pt>
                <c:pt idx="3692">
                  <c:v>62390</c:v>
                </c:pt>
                <c:pt idx="3693">
                  <c:v>62397</c:v>
                </c:pt>
                <c:pt idx="3694">
                  <c:v>62404</c:v>
                </c:pt>
                <c:pt idx="3695">
                  <c:v>62411</c:v>
                </c:pt>
                <c:pt idx="3696">
                  <c:v>62418</c:v>
                </c:pt>
                <c:pt idx="3697">
                  <c:v>62425</c:v>
                </c:pt>
                <c:pt idx="3698">
                  <c:v>62432</c:v>
                </c:pt>
                <c:pt idx="3699">
                  <c:v>62439</c:v>
                </c:pt>
                <c:pt idx="3700">
                  <c:v>62446</c:v>
                </c:pt>
                <c:pt idx="3701">
                  <c:v>62456</c:v>
                </c:pt>
                <c:pt idx="3702">
                  <c:v>62463</c:v>
                </c:pt>
                <c:pt idx="3703">
                  <c:v>62470</c:v>
                </c:pt>
                <c:pt idx="3704">
                  <c:v>62477</c:v>
                </c:pt>
                <c:pt idx="3705">
                  <c:v>62484</c:v>
                </c:pt>
                <c:pt idx="3706">
                  <c:v>62491</c:v>
                </c:pt>
                <c:pt idx="3707">
                  <c:v>62498</c:v>
                </c:pt>
                <c:pt idx="3708">
                  <c:v>62505</c:v>
                </c:pt>
                <c:pt idx="3709">
                  <c:v>62512</c:v>
                </c:pt>
                <c:pt idx="3710">
                  <c:v>62519</c:v>
                </c:pt>
                <c:pt idx="3711">
                  <c:v>62526</c:v>
                </c:pt>
                <c:pt idx="3712">
                  <c:v>62533</c:v>
                </c:pt>
                <c:pt idx="3713">
                  <c:v>62540</c:v>
                </c:pt>
                <c:pt idx="3714">
                  <c:v>62547</c:v>
                </c:pt>
                <c:pt idx="3715">
                  <c:v>62554</c:v>
                </c:pt>
                <c:pt idx="3716">
                  <c:v>62561</c:v>
                </c:pt>
                <c:pt idx="3717">
                  <c:v>62569</c:v>
                </c:pt>
                <c:pt idx="3718">
                  <c:v>62576</c:v>
                </c:pt>
                <c:pt idx="3719">
                  <c:v>62583</c:v>
                </c:pt>
                <c:pt idx="3720">
                  <c:v>62590</c:v>
                </c:pt>
                <c:pt idx="3721">
                  <c:v>62597</c:v>
                </c:pt>
                <c:pt idx="3722">
                  <c:v>62604</c:v>
                </c:pt>
                <c:pt idx="3723">
                  <c:v>62611</c:v>
                </c:pt>
                <c:pt idx="3724">
                  <c:v>62618</c:v>
                </c:pt>
                <c:pt idx="3725">
                  <c:v>62625</c:v>
                </c:pt>
                <c:pt idx="3726">
                  <c:v>62632</c:v>
                </c:pt>
                <c:pt idx="3727">
                  <c:v>62639</c:v>
                </c:pt>
                <c:pt idx="3728">
                  <c:v>62646</c:v>
                </c:pt>
                <c:pt idx="3729">
                  <c:v>62653</c:v>
                </c:pt>
                <c:pt idx="3730">
                  <c:v>62660</c:v>
                </c:pt>
                <c:pt idx="3731">
                  <c:v>62667</c:v>
                </c:pt>
                <c:pt idx="3732">
                  <c:v>62674</c:v>
                </c:pt>
                <c:pt idx="3733">
                  <c:v>62681</c:v>
                </c:pt>
                <c:pt idx="3734">
                  <c:v>62688</c:v>
                </c:pt>
                <c:pt idx="3735">
                  <c:v>62695</c:v>
                </c:pt>
                <c:pt idx="3736">
                  <c:v>62702</c:v>
                </c:pt>
                <c:pt idx="3737">
                  <c:v>62709</c:v>
                </c:pt>
                <c:pt idx="3738">
                  <c:v>62716</c:v>
                </c:pt>
                <c:pt idx="3739">
                  <c:v>62723</c:v>
                </c:pt>
                <c:pt idx="3740">
                  <c:v>62730</c:v>
                </c:pt>
                <c:pt idx="3741">
                  <c:v>62737</c:v>
                </c:pt>
                <c:pt idx="3742">
                  <c:v>62744</c:v>
                </c:pt>
                <c:pt idx="3743">
                  <c:v>62751</c:v>
                </c:pt>
                <c:pt idx="3744">
                  <c:v>62758</c:v>
                </c:pt>
                <c:pt idx="3745">
                  <c:v>62765</c:v>
                </c:pt>
                <c:pt idx="3746">
                  <c:v>62772</c:v>
                </c:pt>
                <c:pt idx="3747">
                  <c:v>62779</c:v>
                </c:pt>
                <c:pt idx="3748">
                  <c:v>62786</c:v>
                </c:pt>
                <c:pt idx="3749">
                  <c:v>62793</c:v>
                </c:pt>
                <c:pt idx="3750">
                  <c:v>62800</c:v>
                </c:pt>
                <c:pt idx="3751">
                  <c:v>62807</c:v>
                </c:pt>
                <c:pt idx="3752">
                  <c:v>62814</c:v>
                </c:pt>
                <c:pt idx="3753">
                  <c:v>62821</c:v>
                </c:pt>
                <c:pt idx="3754">
                  <c:v>62828</c:v>
                </c:pt>
                <c:pt idx="3755">
                  <c:v>62835</c:v>
                </c:pt>
                <c:pt idx="3756">
                  <c:v>62842</c:v>
                </c:pt>
                <c:pt idx="3757">
                  <c:v>62849</c:v>
                </c:pt>
                <c:pt idx="3758">
                  <c:v>62856</c:v>
                </c:pt>
                <c:pt idx="3759">
                  <c:v>62863</c:v>
                </c:pt>
                <c:pt idx="3760">
                  <c:v>62870</c:v>
                </c:pt>
                <c:pt idx="3761">
                  <c:v>62877</c:v>
                </c:pt>
                <c:pt idx="3762">
                  <c:v>62884</c:v>
                </c:pt>
                <c:pt idx="3763">
                  <c:v>62891</c:v>
                </c:pt>
                <c:pt idx="3764">
                  <c:v>62898</c:v>
                </c:pt>
                <c:pt idx="3765">
                  <c:v>62905</c:v>
                </c:pt>
                <c:pt idx="3766">
                  <c:v>62912</c:v>
                </c:pt>
                <c:pt idx="3767">
                  <c:v>62919</c:v>
                </c:pt>
                <c:pt idx="3768">
                  <c:v>62926</c:v>
                </c:pt>
                <c:pt idx="3769">
                  <c:v>62933</c:v>
                </c:pt>
                <c:pt idx="3770">
                  <c:v>62940</c:v>
                </c:pt>
                <c:pt idx="3771">
                  <c:v>62947</c:v>
                </c:pt>
                <c:pt idx="3772">
                  <c:v>62954</c:v>
                </c:pt>
                <c:pt idx="3773">
                  <c:v>62961</c:v>
                </c:pt>
                <c:pt idx="3774">
                  <c:v>62968</c:v>
                </c:pt>
                <c:pt idx="3775">
                  <c:v>62975</c:v>
                </c:pt>
                <c:pt idx="3776">
                  <c:v>62982</c:v>
                </c:pt>
                <c:pt idx="3777">
                  <c:v>62989</c:v>
                </c:pt>
                <c:pt idx="3778">
                  <c:v>62996</c:v>
                </c:pt>
                <c:pt idx="3779">
                  <c:v>63003</c:v>
                </c:pt>
                <c:pt idx="3780">
                  <c:v>63010</c:v>
                </c:pt>
                <c:pt idx="3781">
                  <c:v>63017</c:v>
                </c:pt>
                <c:pt idx="3782">
                  <c:v>63024</c:v>
                </c:pt>
                <c:pt idx="3783">
                  <c:v>63031</c:v>
                </c:pt>
                <c:pt idx="3784">
                  <c:v>63038</c:v>
                </c:pt>
                <c:pt idx="3785">
                  <c:v>63045</c:v>
                </c:pt>
                <c:pt idx="3786">
                  <c:v>63052</c:v>
                </c:pt>
                <c:pt idx="3787">
                  <c:v>63059</c:v>
                </c:pt>
                <c:pt idx="3788">
                  <c:v>63066</c:v>
                </c:pt>
                <c:pt idx="3789">
                  <c:v>63073</c:v>
                </c:pt>
                <c:pt idx="3790">
                  <c:v>63080</c:v>
                </c:pt>
                <c:pt idx="3791">
                  <c:v>63087</c:v>
                </c:pt>
                <c:pt idx="3792">
                  <c:v>63094</c:v>
                </c:pt>
                <c:pt idx="3793">
                  <c:v>63101</c:v>
                </c:pt>
                <c:pt idx="3794">
                  <c:v>63108</c:v>
                </c:pt>
                <c:pt idx="3795">
                  <c:v>63115</c:v>
                </c:pt>
                <c:pt idx="3796">
                  <c:v>63122</c:v>
                </c:pt>
                <c:pt idx="3797">
                  <c:v>63129</c:v>
                </c:pt>
                <c:pt idx="3798">
                  <c:v>63136</c:v>
                </c:pt>
                <c:pt idx="3799">
                  <c:v>63143</c:v>
                </c:pt>
                <c:pt idx="3800">
                  <c:v>63150</c:v>
                </c:pt>
                <c:pt idx="3801">
                  <c:v>63157</c:v>
                </c:pt>
                <c:pt idx="3802">
                  <c:v>63164</c:v>
                </c:pt>
                <c:pt idx="3803">
                  <c:v>63171</c:v>
                </c:pt>
                <c:pt idx="3804">
                  <c:v>63178</c:v>
                </c:pt>
                <c:pt idx="3805">
                  <c:v>63185</c:v>
                </c:pt>
                <c:pt idx="3806">
                  <c:v>63192</c:v>
                </c:pt>
                <c:pt idx="3807">
                  <c:v>63199</c:v>
                </c:pt>
                <c:pt idx="3808">
                  <c:v>63206</c:v>
                </c:pt>
                <c:pt idx="3809">
                  <c:v>63213</c:v>
                </c:pt>
                <c:pt idx="3810">
                  <c:v>63220</c:v>
                </c:pt>
                <c:pt idx="3811">
                  <c:v>63227</c:v>
                </c:pt>
                <c:pt idx="3812">
                  <c:v>63234</c:v>
                </c:pt>
                <c:pt idx="3813">
                  <c:v>63241</c:v>
                </c:pt>
                <c:pt idx="3814">
                  <c:v>63248</c:v>
                </c:pt>
                <c:pt idx="3815">
                  <c:v>63255</c:v>
                </c:pt>
                <c:pt idx="3816">
                  <c:v>63262</c:v>
                </c:pt>
                <c:pt idx="3817">
                  <c:v>63269</c:v>
                </c:pt>
                <c:pt idx="3818">
                  <c:v>63276</c:v>
                </c:pt>
                <c:pt idx="3819">
                  <c:v>63283</c:v>
                </c:pt>
                <c:pt idx="3820">
                  <c:v>63290</c:v>
                </c:pt>
                <c:pt idx="3821">
                  <c:v>63297</c:v>
                </c:pt>
                <c:pt idx="3822">
                  <c:v>63304</c:v>
                </c:pt>
                <c:pt idx="3823">
                  <c:v>63311</c:v>
                </c:pt>
                <c:pt idx="3824">
                  <c:v>63318</c:v>
                </c:pt>
                <c:pt idx="3825">
                  <c:v>63325</c:v>
                </c:pt>
                <c:pt idx="3826">
                  <c:v>63332</c:v>
                </c:pt>
                <c:pt idx="3827">
                  <c:v>63339</c:v>
                </c:pt>
                <c:pt idx="3828">
                  <c:v>63346</c:v>
                </c:pt>
                <c:pt idx="3829">
                  <c:v>63353</c:v>
                </c:pt>
                <c:pt idx="3830">
                  <c:v>63360</c:v>
                </c:pt>
                <c:pt idx="3831">
                  <c:v>63367</c:v>
                </c:pt>
                <c:pt idx="3832">
                  <c:v>63374</c:v>
                </c:pt>
                <c:pt idx="3833">
                  <c:v>63381</c:v>
                </c:pt>
                <c:pt idx="3834">
                  <c:v>63388</c:v>
                </c:pt>
                <c:pt idx="3835">
                  <c:v>63395</c:v>
                </c:pt>
                <c:pt idx="3836">
                  <c:v>63402</c:v>
                </c:pt>
                <c:pt idx="3837">
                  <c:v>63409</c:v>
                </c:pt>
                <c:pt idx="3838">
                  <c:v>63416</c:v>
                </c:pt>
                <c:pt idx="3839">
                  <c:v>63423</c:v>
                </c:pt>
                <c:pt idx="3840">
                  <c:v>63430</c:v>
                </c:pt>
                <c:pt idx="3841">
                  <c:v>63437</c:v>
                </c:pt>
                <c:pt idx="3842">
                  <c:v>63444</c:v>
                </c:pt>
                <c:pt idx="3843">
                  <c:v>63451</c:v>
                </c:pt>
                <c:pt idx="3844">
                  <c:v>63458</c:v>
                </c:pt>
                <c:pt idx="3845">
                  <c:v>63465</c:v>
                </c:pt>
                <c:pt idx="3846">
                  <c:v>63472</c:v>
                </c:pt>
                <c:pt idx="3847">
                  <c:v>63479</c:v>
                </c:pt>
                <c:pt idx="3848">
                  <c:v>63486</c:v>
                </c:pt>
                <c:pt idx="3849">
                  <c:v>63493</c:v>
                </c:pt>
                <c:pt idx="3850">
                  <c:v>63500</c:v>
                </c:pt>
                <c:pt idx="3851">
                  <c:v>63507</c:v>
                </c:pt>
                <c:pt idx="3852">
                  <c:v>63514</c:v>
                </c:pt>
                <c:pt idx="3853">
                  <c:v>63521</c:v>
                </c:pt>
                <c:pt idx="3854">
                  <c:v>63528</c:v>
                </c:pt>
                <c:pt idx="3855">
                  <c:v>63535</c:v>
                </c:pt>
                <c:pt idx="3856">
                  <c:v>63542</c:v>
                </c:pt>
                <c:pt idx="3857">
                  <c:v>63550</c:v>
                </c:pt>
                <c:pt idx="3858">
                  <c:v>63557</c:v>
                </c:pt>
                <c:pt idx="3859">
                  <c:v>63564</c:v>
                </c:pt>
                <c:pt idx="3860">
                  <c:v>63571</c:v>
                </c:pt>
                <c:pt idx="3861">
                  <c:v>63578</c:v>
                </c:pt>
                <c:pt idx="3862">
                  <c:v>63585</c:v>
                </c:pt>
                <c:pt idx="3863">
                  <c:v>63592</c:v>
                </c:pt>
                <c:pt idx="3864">
                  <c:v>63599</c:v>
                </c:pt>
                <c:pt idx="3865">
                  <c:v>63606</c:v>
                </c:pt>
                <c:pt idx="3866">
                  <c:v>63613</c:v>
                </c:pt>
                <c:pt idx="3867">
                  <c:v>63620</c:v>
                </c:pt>
                <c:pt idx="3868">
                  <c:v>63627</c:v>
                </c:pt>
                <c:pt idx="3869">
                  <c:v>63634</c:v>
                </c:pt>
                <c:pt idx="3870">
                  <c:v>63641</c:v>
                </c:pt>
                <c:pt idx="3871">
                  <c:v>63648</c:v>
                </c:pt>
                <c:pt idx="3872">
                  <c:v>63655</c:v>
                </c:pt>
                <c:pt idx="3873">
                  <c:v>63662</c:v>
                </c:pt>
                <c:pt idx="3874">
                  <c:v>63669</c:v>
                </c:pt>
                <c:pt idx="3875">
                  <c:v>63676</c:v>
                </c:pt>
                <c:pt idx="3876">
                  <c:v>63683</c:v>
                </c:pt>
                <c:pt idx="3877">
                  <c:v>63690</c:v>
                </c:pt>
                <c:pt idx="3878">
                  <c:v>63697</c:v>
                </c:pt>
                <c:pt idx="3879">
                  <c:v>63704</c:v>
                </c:pt>
                <c:pt idx="3880">
                  <c:v>63711</c:v>
                </c:pt>
                <c:pt idx="3881">
                  <c:v>63718</c:v>
                </c:pt>
                <c:pt idx="3882">
                  <c:v>63725</c:v>
                </c:pt>
                <c:pt idx="3883">
                  <c:v>63732</c:v>
                </c:pt>
                <c:pt idx="3884">
                  <c:v>63739</c:v>
                </c:pt>
                <c:pt idx="3885">
                  <c:v>63746</c:v>
                </c:pt>
                <c:pt idx="3886">
                  <c:v>63753</c:v>
                </c:pt>
                <c:pt idx="3887">
                  <c:v>63760</c:v>
                </c:pt>
                <c:pt idx="3888">
                  <c:v>63767</c:v>
                </c:pt>
                <c:pt idx="3889">
                  <c:v>63774</c:v>
                </c:pt>
                <c:pt idx="3890">
                  <c:v>63781</c:v>
                </c:pt>
                <c:pt idx="3891">
                  <c:v>63788</c:v>
                </c:pt>
                <c:pt idx="3892">
                  <c:v>63795</c:v>
                </c:pt>
                <c:pt idx="3893">
                  <c:v>63802</c:v>
                </c:pt>
                <c:pt idx="3894">
                  <c:v>63809</c:v>
                </c:pt>
                <c:pt idx="3895">
                  <c:v>63816</c:v>
                </c:pt>
                <c:pt idx="3896">
                  <c:v>63823</c:v>
                </c:pt>
                <c:pt idx="3897">
                  <c:v>63830</c:v>
                </c:pt>
                <c:pt idx="3898">
                  <c:v>63837</c:v>
                </c:pt>
                <c:pt idx="3899">
                  <c:v>63844</c:v>
                </c:pt>
                <c:pt idx="3900">
                  <c:v>63851</c:v>
                </c:pt>
                <c:pt idx="3901">
                  <c:v>63858</c:v>
                </c:pt>
                <c:pt idx="3902">
                  <c:v>63865</c:v>
                </c:pt>
                <c:pt idx="3903">
                  <c:v>63872</c:v>
                </c:pt>
                <c:pt idx="3904">
                  <c:v>63879</c:v>
                </c:pt>
                <c:pt idx="3905">
                  <c:v>63886</c:v>
                </c:pt>
                <c:pt idx="3906">
                  <c:v>63893</c:v>
                </c:pt>
                <c:pt idx="3907">
                  <c:v>63900</c:v>
                </c:pt>
                <c:pt idx="3908">
                  <c:v>63907</c:v>
                </c:pt>
                <c:pt idx="3909">
                  <c:v>63915</c:v>
                </c:pt>
                <c:pt idx="3910">
                  <c:v>63922</c:v>
                </c:pt>
                <c:pt idx="3911">
                  <c:v>63929</c:v>
                </c:pt>
                <c:pt idx="3912">
                  <c:v>63936</c:v>
                </c:pt>
                <c:pt idx="3913">
                  <c:v>63943</c:v>
                </c:pt>
                <c:pt idx="3914">
                  <c:v>63950</c:v>
                </c:pt>
                <c:pt idx="3915">
                  <c:v>63957</c:v>
                </c:pt>
                <c:pt idx="3916">
                  <c:v>63964</c:v>
                </c:pt>
                <c:pt idx="3917">
                  <c:v>63971</c:v>
                </c:pt>
                <c:pt idx="3918">
                  <c:v>63978</c:v>
                </c:pt>
                <c:pt idx="3919">
                  <c:v>63985</c:v>
                </c:pt>
                <c:pt idx="3920">
                  <c:v>63992</c:v>
                </c:pt>
                <c:pt idx="3921">
                  <c:v>63999</c:v>
                </c:pt>
                <c:pt idx="3922">
                  <c:v>64006</c:v>
                </c:pt>
                <c:pt idx="3923">
                  <c:v>64013</c:v>
                </c:pt>
                <c:pt idx="3924">
                  <c:v>64020</c:v>
                </c:pt>
                <c:pt idx="3925">
                  <c:v>64027</c:v>
                </c:pt>
                <c:pt idx="3926">
                  <c:v>64034</c:v>
                </c:pt>
                <c:pt idx="3927">
                  <c:v>64041</c:v>
                </c:pt>
                <c:pt idx="3928">
                  <c:v>64048</c:v>
                </c:pt>
                <c:pt idx="3929">
                  <c:v>64055</c:v>
                </c:pt>
                <c:pt idx="3930">
                  <c:v>64062</c:v>
                </c:pt>
                <c:pt idx="3931">
                  <c:v>64069</c:v>
                </c:pt>
                <c:pt idx="3932">
                  <c:v>64076</c:v>
                </c:pt>
                <c:pt idx="3933">
                  <c:v>64083</c:v>
                </c:pt>
                <c:pt idx="3934">
                  <c:v>64090</c:v>
                </c:pt>
                <c:pt idx="3935">
                  <c:v>64097</c:v>
                </c:pt>
                <c:pt idx="3936">
                  <c:v>64104</c:v>
                </c:pt>
                <c:pt idx="3937">
                  <c:v>64111</c:v>
                </c:pt>
                <c:pt idx="3938">
                  <c:v>64118</c:v>
                </c:pt>
                <c:pt idx="3939">
                  <c:v>64125</c:v>
                </c:pt>
                <c:pt idx="3940">
                  <c:v>64132</c:v>
                </c:pt>
                <c:pt idx="3941">
                  <c:v>64139</c:v>
                </c:pt>
                <c:pt idx="3942">
                  <c:v>64146</c:v>
                </c:pt>
                <c:pt idx="3943">
                  <c:v>64153</c:v>
                </c:pt>
                <c:pt idx="3944">
                  <c:v>64160</c:v>
                </c:pt>
                <c:pt idx="3945">
                  <c:v>64167</c:v>
                </c:pt>
                <c:pt idx="3946">
                  <c:v>64174</c:v>
                </c:pt>
                <c:pt idx="3947">
                  <c:v>64181</c:v>
                </c:pt>
                <c:pt idx="3948">
                  <c:v>64188</c:v>
                </c:pt>
                <c:pt idx="3949">
                  <c:v>64195</c:v>
                </c:pt>
                <c:pt idx="3950">
                  <c:v>64202</c:v>
                </c:pt>
                <c:pt idx="3951">
                  <c:v>64209</c:v>
                </c:pt>
                <c:pt idx="3952">
                  <c:v>64216</c:v>
                </c:pt>
                <c:pt idx="3953">
                  <c:v>64223</c:v>
                </c:pt>
                <c:pt idx="3954">
                  <c:v>64230</c:v>
                </c:pt>
                <c:pt idx="3955">
                  <c:v>64237</c:v>
                </c:pt>
                <c:pt idx="3956">
                  <c:v>64244</c:v>
                </c:pt>
                <c:pt idx="3957">
                  <c:v>64251</c:v>
                </c:pt>
                <c:pt idx="3958">
                  <c:v>64258</c:v>
                </c:pt>
                <c:pt idx="3959">
                  <c:v>64265</c:v>
                </c:pt>
                <c:pt idx="3960">
                  <c:v>64272</c:v>
                </c:pt>
                <c:pt idx="3961">
                  <c:v>64280</c:v>
                </c:pt>
                <c:pt idx="3962">
                  <c:v>64287</c:v>
                </c:pt>
                <c:pt idx="3963">
                  <c:v>64294</c:v>
                </c:pt>
                <c:pt idx="3964">
                  <c:v>64301</c:v>
                </c:pt>
                <c:pt idx="3965">
                  <c:v>64308</c:v>
                </c:pt>
                <c:pt idx="3966">
                  <c:v>64315</c:v>
                </c:pt>
                <c:pt idx="3967">
                  <c:v>64322</c:v>
                </c:pt>
                <c:pt idx="3968">
                  <c:v>64329</c:v>
                </c:pt>
                <c:pt idx="3969">
                  <c:v>64336</c:v>
                </c:pt>
                <c:pt idx="3970">
                  <c:v>64343</c:v>
                </c:pt>
                <c:pt idx="3971">
                  <c:v>64350</c:v>
                </c:pt>
                <c:pt idx="3972">
                  <c:v>64357</c:v>
                </c:pt>
                <c:pt idx="3973">
                  <c:v>64364</c:v>
                </c:pt>
              </c:numCache>
            </c:numRef>
          </c:xVal>
          <c:yVal>
            <c:numRef>
              <c:f>SPR_ANALYSIS!$F$4:$F$3977</c:f>
              <c:numCache>
                <c:formatCode>0.0000%</c:formatCode>
                <c:ptCount val="3974"/>
                <c:pt idx="0">
                  <c:v>-2.6313167039534111E-3</c:v>
                </c:pt>
                <c:pt idx="1">
                  <c:v>-2.6313167040344556E-3</c:v>
                </c:pt>
                <c:pt idx="2">
                  <c:v>-2.6313167039534111E-3</c:v>
                </c:pt>
                <c:pt idx="3">
                  <c:v>-2.6313167035481853E-3</c:v>
                </c:pt>
                <c:pt idx="4">
                  <c:v>-2.6312977322948245E-3</c:v>
                </c:pt>
                <c:pt idx="5">
                  <c:v>-2.6313167007926512E-3</c:v>
                </c:pt>
                <c:pt idx="6">
                  <c:v>-2.6313167016841477E-3</c:v>
                </c:pt>
                <c:pt idx="7">
                  <c:v>-2.6313167027377342E-3</c:v>
                </c:pt>
                <c:pt idx="8">
                  <c:v>-2.6312787650990058E-3</c:v>
                </c:pt>
                <c:pt idx="9">
                  <c:v>-2.6313167032240045E-3</c:v>
                </c:pt>
                <c:pt idx="10">
                  <c:v>-2.6313167014410123E-3</c:v>
                </c:pt>
                <c:pt idx="11">
                  <c:v>-2.6313166989286141E-3</c:v>
                </c:pt>
                <c:pt idx="12">
                  <c:v>-2.6312977266758587E-3</c:v>
                </c:pt>
                <c:pt idx="13">
                  <c:v>-2.6313166968214407E-3</c:v>
                </c:pt>
                <c:pt idx="14">
                  <c:v>-2.6313166994959298E-3</c:v>
                </c:pt>
                <c:pt idx="15">
                  <c:v>-2.6313167037913207E-3</c:v>
                </c:pt>
                <c:pt idx="16">
                  <c:v>-2.6313167082488015E-3</c:v>
                </c:pt>
                <c:pt idx="17">
                  <c:v>-2.6312882608504687E-3</c:v>
                </c:pt>
                <c:pt idx="18">
                  <c:v>-2.6313167152186815E-3</c:v>
                </c:pt>
                <c:pt idx="19">
                  <c:v>-2.6313167122200124E-3</c:v>
                </c:pt>
                <c:pt idx="20">
                  <c:v>-2.6313167074383504E-3</c:v>
                </c:pt>
                <c:pt idx="21">
                  <c:v>-2.6261618632835927E-3</c:v>
                </c:pt>
                <c:pt idx="22">
                  <c:v>-2.6190159180761851E-3</c:v>
                </c:pt>
                <c:pt idx="23">
                  <c:v>-2.6152758530509261E-3</c:v>
                </c:pt>
                <c:pt idx="24">
                  <c:v>-2.6114703080297283E-3</c:v>
                </c:pt>
                <c:pt idx="25">
                  <c:v>-2.6076186872370198E-3</c:v>
                </c:pt>
                <c:pt idx="26">
                  <c:v>-2.5998403642645421E-3</c:v>
                </c:pt>
                <c:pt idx="27">
                  <c:v>-2.59213953746066E-3</c:v>
                </c:pt>
                <c:pt idx="28">
                  <c:v>-2.588348605690917E-3</c:v>
                </c:pt>
                <c:pt idx="29">
                  <c:v>-2.5846280249890935E-3</c:v>
                </c:pt>
                <c:pt idx="30">
                  <c:v>-2.5809972001581629E-3</c:v>
                </c:pt>
                <c:pt idx="31">
                  <c:v>-2.5741136045728786E-3</c:v>
                </c:pt>
                <c:pt idx="32">
                  <c:v>-2.5677595469786462E-3</c:v>
                </c:pt>
                <c:pt idx="33">
                  <c:v>-2.5648685676763583E-3</c:v>
                </c:pt>
                <c:pt idx="34">
                  <c:v>-2.5621837709812103E-3</c:v>
                </c:pt>
                <c:pt idx="35">
                  <c:v>-2.5597245612980109E-3</c:v>
                </c:pt>
                <c:pt idx="36">
                  <c:v>-2.5556372269026737E-3</c:v>
                </c:pt>
                <c:pt idx="37">
                  <c:v>-2.5525316824052545E-3</c:v>
                </c:pt>
                <c:pt idx="38">
                  <c:v>-2.5514914751503565E-3</c:v>
                </c:pt>
                <c:pt idx="39">
                  <c:v>-2.5507932817373535E-3</c:v>
                </c:pt>
                <c:pt idx="40">
                  <c:v>-2.550456506809998E-3</c:v>
                </c:pt>
                <c:pt idx="41">
                  <c:v>-2.5510668769501187E-3</c:v>
                </c:pt>
                <c:pt idx="42">
                  <c:v>-2.5512786976795722E-3</c:v>
                </c:pt>
                <c:pt idx="43">
                  <c:v>-2.5490727075817309E-3</c:v>
                </c:pt>
                <c:pt idx="44">
                  <c:v>-2.5468795140001E-3</c:v>
                </c:pt>
                <c:pt idx="45">
                  <c:v>-2.544701273951829E-3</c:v>
                </c:pt>
                <c:pt idx="46">
                  <c:v>-2.5403877425148051E-3</c:v>
                </c:pt>
                <c:pt idx="47">
                  <c:v>-2.536180988709336E-3</c:v>
                </c:pt>
                <c:pt idx="48">
                  <c:v>-2.534109871345361E-3</c:v>
                </c:pt>
                <c:pt idx="49">
                  <c:v>-2.5320666496196497E-3</c:v>
                </c:pt>
                <c:pt idx="50">
                  <c:v>-2.5300534806310445E-3</c:v>
                </c:pt>
                <c:pt idx="51">
                  <c:v>-2.5261206199007438E-3</c:v>
                </c:pt>
                <c:pt idx="52">
                  <c:v>-2.5223444713527859E-3</c:v>
                </c:pt>
                <c:pt idx="53">
                  <c:v>-2.5205139209141364E-3</c:v>
                </c:pt>
                <c:pt idx="54">
                  <c:v>-2.5187263652398919E-3</c:v>
                </c:pt>
                <c:pt idx="55">
                  <c:v>-2.516983961510419E-3</c:v>
                </c:pt>
                <c:pt idx="56">
                  <c:v>-2.513643134291677E-3</c:v>
                </c:pt>
                <c:pt idx="57">
                  <c:v>-2.5105090051917591E-3</c:v>
                </c:pt>
                <c:pt idx="58">
                  <c:v>-2.5090247160566375E-3</c:v>
                </c:pt>
                <c:pt idx="59">
                  <c:v>-2.5075985208147119E-3</c:v>
                </c:pt>
                <c:pt idx="60">
                  <c:v>-2.5062325766465753E-3</c:v>
                </c:pt>
                <c:pt idx="61">
                  <c:v>-2.5036951358366746E-3</c:v>
                </c:pt>
                <c:pt idx="62">
                  <c:v>-2.5014144504336912E-3</c:v>
                </c:pt>
                <c:pt idx="63">
                  <c:v>-2.5003821165878312E-3</c:v>
                </c:pt>
                <c:pt idx="64">
                  <c:v>-2.4993021501388962E-3</c:v>
                </c:pt>
                <c:pt idx="65">
                  <c:v>-2.4981169457991125E-3</c:v>
                </c:pt>
                <c:pt idx="66">
                  <c:v>-2.4956782411434944E-3</c:v>
                </c:pt>
                <c:pt idx="67">
                  <c:v>-2.4932159698086522E-3</c:v>
                </c:pt>
                <c:pt idx="68">
                  <c:v>-2.4919442225558187E-3</c:v>
                </c:pt>
                <c:pt idx="69">
                  <c:v>-2.490651288626636E-3</c:v>
                </c:pt>
                <c:pt idx="70">
                  <c:v>-2.4893358755121993E-3</c:v>
                </c:pt>
                <c:pt idx="71">
                  <c:v>-2.4866067138099583E-3</c:v>
                </c:pt>
                <c:pt idx="72">
                  <c:v>-2.4838235749437727E-3</c:v>
                </c:pt>
                <c:pt idx="73">
                  <c:v>-2.482376374539747E-3</c:v>
                </c:pt>
                <c:pt idx="74">
                  <c:v>-2.4808989385182506E-3</c:v>
                </c:pt>
                <c:pt idx="75">
                  <c:v>-2.479389974370022E-3</c:v>
                </c:pt>
                <c:pt idx="76">
                  <c:v>-2.4762436888256592E-3</c:v>
                </c:pt>
                <c:pt idx="77">
                  <c:v>-2.4730129814597651E-3</c:v>
                </c:pt>
                <c:pt idx="78">
                  <c:v>-2.4713269857139807E-3</c:v>
                </c:pt>
                <c:pt idx="79">
                  <c:v>-2.4696017055689081E-3</c:v>
                </c:pt>
                <c:pt idx="80">
                  <c:v>-2.4678358483527347E-3</c:v>
                </c:pt>
                <c:pt idx="81">
                  <c:v>-2.464145777669644E-3</c:v>
                </c:pt>
                <c:pt idx="82">
                  <c:v>-2.4603407948517652E-3</c:v>
                </c:pt>
                <c:pt idx="83">
                  <c:v>-2.4583526617138426E-3</c:v>
                </c:pt>
                <c:pt idx="84">
                  <c:v>-2.4563161956343204E-3</c:v>
                </c:pt>
                <c:pt idx="85">
                  <c:v>-2.4542301032113799E-3</c:v>
                </c:pt>
                <c:pt idx="86">
                  <c:v>-2.4498695918551455E-3</c:v>
                </c:pt>
                <c:pt idx="87">
                  <c:v>-2.4459785970533418E-3</c:v>
                </c:pt>
                <c:pt idx="88">
                  <c:v>-2.4448443288671421E-3</c:v>
                </c:pt>
                <c:pt idx="89">
                  <c:v>-2.4436357119996767E-3</c:v>
                </c:pt>
                <c:pt idx="90">
                  <c:v>-2.4423500491032486E-3</c:v>
                </c:pt>
                <c:pt idx="91">
                  <c:v>-2.4394921079116741E-3</c:v>
                </c:pt>
                <c:pt idx="92">
                  <c:v>-2.436382976003786E-3</c:v>
                </c:pt>
                <c:pt idx="93">
                  <c:v>-2.4346716130963101E-3</c:v>
                </c:pt>
                <c:pt idx="94">
                  <c:v>-2.432867016422641E-3</c:v>
                </c:pt>
                <c:pt idx="95">
                  <c:v>-2.4309664881473556E-3</c:v>
                </c:pt>
                <c:pt idx="96">
                  <c:v>-2.4268160348038907E-3</c:v>
                </c:pt>
                <c:pt idx="97">
                  <c:v>-2.4223511017447985E-3</c:v>
                </c:pt>
                <c:pt idx="98">
                  <c:v>-2.4199304471910102E-3</c:v>
                </c:pt>
                <c:pt idx="99">
                  <c:v>-2.4173976737739268E-3</c:v>
                </c:pt>
                <c:pt idx="100">
                  <c:v>-2.4147500834938922E-3</c:v>
                </c:pt>
                <c:pt idx="101">
                  <c:v>-2.4090427904690233E-3</c:v>
                </c:pt>
                <c:pt idx="102">
                  <c:v>-2.4029575959260041E-3</c:v>
                </c:pt>
                <c:pt idx="103">
                  <c:v>-2.3996954530247487E-3</c:v>
                </c:pt>
                <c:pt idx="104">
                  <c:v>-2.3963023057404875E-3</c:v>
                </c:pt>
                <c:pt idx="105">
                  <c:v>-2.392775456475827E-3</c:v>
                </c:pt>
                <c:pt idx="106">
                  <c:v>-2.3852470069777986E-3</c:v>
                </c:pt>
                <c:pt idx="107">
                  <c:v>-2.377277079948122E-3</c:v>
                </c:pt>
                <c:pt idx="108">
                  <c:v>-2.3733202822271747E-3</c:v>
                </c:pt>
                <c:pt idx="109">
                  <c:v>-2.3695805758166526E-3</c:v>
                </c:pt>
                <c:pt idx="110">
                  <c:v>-2.3658225224723844E-3</c:v>
                </c:pt>
                <c:pt idx="111">
                  <c:v>-2.3582319734458119E-3</c:v>
                </c:pt>
                <c:pt idx="112">
                  <c:v>-2.3506146400960166E-3</c:v>
                </c:pt>
                <c:pt idx="113">
                  <c:v>-2.3467707011819868E-3</c:v>
                </c:pt>
                <c:pt idx="114">
                  <c:v>-2.342910754536348E-3</c:v>
                </c:pt>
                <c:pt idx="115">
                  <c:v>-2.3390351899856992E-3</c:v>
                </c:pt>
                <c:pt idx="116">
                  <c:v>-2.3312190612431879E-3</c:v>
                </c:pt>
                <c:pt idx="117">
                  <c:v>-2.323384549914354E-3</c:v>
                </c:pt>
                <c:pt idx="118">
                  <c:v>-2.31943674356284E-3</c:v>
                </c:pt>
                <c:pt idx="119">
                  <c:v>-2.3154756582665277E-3</c:v>
                </c:pt>
                <c:pt idx="120">
                  <c:v>-2.3115016837711808E-3</c:v>
                </c:pt>
                <c:pt idx="121">
                  <c:v>-2.3034981831259235E-3</c:v>
                </c:pt>
                <c:pt idx="122">
                  <c:v>-2.2954846918765721E-3</c:v>
                </c:pt>
                <c:pt idx="123">
                  <c:v>-2.2914521194376414E-3</c:v>
                </c:pt>
                <c:pt idx="124">
                  <c:v>-2.2874089969232808E-3</c:v>
                </c:pt>
                <c:pt idx="125">
                  <c:v>-2.2833557140794773E-3</c:v>
                </c:pt>
                <c:pt idx="126">
                  <c:v>-2.2752030473047395E-3</c:v>
                </c:pt>
                <c:pt idx="127">
                  <c:v>-2.2670487760326785E-3</c:v>
                </c:pt>
                <c:pt idx="128">
                  <c:v>-2.2629505390293456E-3</c:v>
                </c:pt>
                <c:pt idx="129">
                  <c:v>-2.2588444806594605E-3</c:v>
                </c:pt>
                <c:pt idx="130">
                  <c:v>-2.2531489982339508E-3</c:v>
                </c:pt>
                <c:pt idx="131">
                  <c:v>-2.2392428737264508E-3</c:v>
                </c:pt>
                <c:pt idx="132">
                  <c:v>-2.2262272480729275E-3</c:v>
                </c:pt>
                <c:pt idx="133">
                  <c:v>-2.2201613518103755E-3</c:v>
                </c:pt>
                <c:pt idx="134">
                  <c:v>-2.2143750910419632E-3</c:v>
                </c:pt>
                <c:pt idx="135">
                  <c:v>-2.2088753752302838E-3</c:v>
                </c:pt>
                <c:pt idx="136">
                  <c:v>-2.1988523938137783E-3</c:v>
                </c:pt>
                <c:pt idx="137">
                  <c:v>-2.1898801496484503E-3</c:v>
                </c:pt>
                <c:pt idx="138">
                  <c:v>-2.1859168001328623E-3</c:v>
                </c:pt>
                <c:pt idx="139">
                  <c:v>-2.1822814520920894E-3</c:v>
                </c:pt>
                <c:pt idx="140">
                  <c:v>-2.1789810150639054E-3</c:v>
                </c:pt>
                <c:pt idx="141">
                  <c:v>-2.1735181155260169E-3</c:v>
                </c:pt>
                <c:pt idx="142">
                  <c:v>-2.1692665668921426E-3</c:v>
                </c:pt>
                <c:pt idx="143">
                  <c:v>-2.1677443268081601E-3</c:v>
                </c:pt>
                <c:pt idx="144">
                  <c:v>-2.1665984546879952E-3</c:v>
                </c:pt>
                <c:pt idx="145">
                  <c:v>-2.1658358595711357E-3</c:v>
                </c:pt>
                <c:pt idx="146">
                  <c:v>-2.1656099582767997E-3</c:v>
                </c:pt>
                <c:pt idx="147">
                  <c:v>-2.1667564399745864E-3</c:v>
                </c:pt>
                <c:pt idx="148">
                  <c:v>-2.1680138725138935E-3</c:v>
                </c:pt>
                <c:pt idx="149">
                  <c:v>-2.1696960388339786E-3</c:v>
                </c:pt>
                <c:pt idx="150">
                  <c:v>-2.1718098484415408E-3</c:v>
                </c:pt>
                <c:pt idx="151">
                  <c:v>-2.1774978349719909E-3</c:v>
                </c:pt>
                <c:pt idx="152">
                  <c:v>-2.1837063770597017E-3</c:v>
                </c:pt>
                <c:pt idx="153">
                  <c:v>-2.1856105827474364E-3</c:v>
                </c:pt>
                <c:pt idx="154">
                  <c:v>-2.1873119305470742E-3</c:v>
                </c:pt>
                <c:pt idx="155">
                  <c:v>-2.1888056531360902E-3</c:v>
                </c:pt>
                <c:pt idx="156">
                  <c:v>-2.1910640231894377E-3</c:v>
                </c:pt>
                <c:pt idx="157">
                  <c:v>-2.1926089398905117E-3</c:v>
                </c:pt>
                <c:pt idx="158">
                  <c:v>-2.1929930238120997E-3</c:v>
                </c:pt>
                <c:pt idx="159">
                  <c:v>-2.1931408772778512E-3</c:v>
                </c:pt>
                <c:pt idx="160">
                  <c:v>-2.1930477333654799E-3</c:v>
                </c:pt>
                <c:pt idx="161">
                  <c:v>-2.1920211183776646E-3</c:v>
                </c:pt>
                <c:pt idx="162">
                  <c:v>-2.190169832406076E-3</c:v>
                </c:pt>
                <c:pt idx="163">
                  <c:v>-2.1888001884130103E-3</c:v>
                </c:pt>
                <c:pt idx="164">
                  <c:v>-2.1871609423250739E-3</c:v>
                </c:pt>
                <c:pt idx="165">
                  <c:v>-2.1852473264014852E-3</c:v>
                </c:pt>
                <c:pt idx="166">
                  <c:v>-2.1804686650085565E-3</c:v>
                </c:pt>
                <c:pt idx="167">
                  <c:v>-2.1747538150757432E-3</c:v>
                </c:pt>
                <c:pt idx="168">
                  <c:v>-2.1713968378620514E-3</c:v>
                </c:pt>
                <c:pt idx="169">
                  <c:v>-2.1677368862806383E-3</c:v>
                </c:pt>
                <c:pt idx="170">
                  <c:v>-2.1637691924981518E-3</c:v>
                </c:pt>
                <c:pt idx="171">
                  <c:v>-2.154771439931051E-3</c:v>
                </c:pt>
                <c:pt idx="172">
                  <c:v>-2.1447256472110839E-3</c:v>
                </c:pt>
                <c:pt idx="173">
                  <c:v>-2.1405109505892883E-3</c:v>
                </c:pt>
                <c:pt idx="174">
                  <c:v>-2.137540124736693E-3</c:v>
                </c:pt>
                <c:pt idx="175">
                  <c:v>-2.1345572180563295E-3</c:v>
                </c:pt>
                <c:pt idx="176">
                  <c:v>-2.1285384649295091E-3</c:v>
                </c:pt>
                <c:pt idx="177">
                  <c:v>-2.1225037526348797E-3</c:v>
                </c:pt>
                <c:pt idx="178">
                  <c:v>-2.1194596683100034E-3</c:v>
                </c:pt>
                <c:pt idx="179">
                  <c:v>-2.1164031938036764E-3</c:v>
                </c:pt>
                <c:pt idx="180">
                  <c:v>-2.1133342770841665E-3</c:v>
                </c:pt>
                <c:pt idx="181">
                  <c:v>-2.1071425478284508E-3</c:v>
                </c:pt>
                <c:pt idx="182">
                  <c:v>-2.1009331582184697E-3</c:v>
                </c:pt>
                <c:pt idx="183">
                  <c:v>-2.0978012572509296E-3</c:v>
                </c:pt>
                <c:pt idx="184">
                  <c:v>-2.0946566046352267E-3</c:v>
                </c:pt>
                <c:pt idx="185">
                  <c:v>-2.0914991485016768E-3</c:v>
                </c:pt>
                <c:pt idx="186">
                  <c:v>-2.0819126841555924E-3</c:v>
                </c:pt>
                <c:pt idx="187">
                  <c:v>-2.072282651600808E-3</c:v>
                </c:pt>
                <c:pt idx="188">
                  <c:v>-2.0690341266762142E-3</c:v>
                </c:pt>
                <c:pt idx="189">
                  <c:v>-2.0608290858809913E-3</c:v>
                </c:pt>
                <c:pt idx="190">
                  <c:v>-2.0525922256163561E-3</c:v>
                </c:pt>
                <c:pt idx="191">
                  <c:v>-2.0492636286496258E-3</c:v>
                </c:pt>
                <c:pt idx="192">
                  <c:v>-2.0459215057168781E-3</c:v>
                </c:pt>
                <c:pt idx="193">
                  <c:v>-2.0377182339865393E-3</c:v>
                </c:pt>
                <c:pt idx="194">
                  <c:v>-2.0291758799088309E-3</c:v>
                </c:pt>
                <c:pt idx="195">
                  <c:v>-2.0249852994808936E-3</c:v>
                </c:pt>
                <c:pt idx="196">
                  <c:v>-2.0208480067015278E-3</c:v>
                </c:pt>
                <c:pt idx="197">
                  <c:v>-2.0167650123724006E-3</c:v>
                </c:pt>
                <c:pt idx="198">
                  <c:v>-2.0087740174762766E-3</c:v>
                </c:pt>
                <c:pt idx="199">
                  <c:v>-2.0009962375381611E-3</c:v>
                </c:pt>
                <c:pt idx="200">
                  <c:v>-1.9971998993506775E-3</c:v>
                </c:pt>
                <c:pt idx="201">
                  <c:v>-1.9934639253967731E-3</c:v>
                </c:pt>
                <c:pt idx="202">
                  <c:v>-1.9897893265593929E-3</c:v>
                </c:pt>
                <c:pt idx="203">
                  <c:v>-1.9826389976102419E-3</c:v>
                </c:pt>
                <c:pt idx="204">
                  <c:v>-1.9757249012503472E-3</c:v>
                </c:pt>
                <c:pt idx="205">
                  <c:v>-1.9723723422129073E-3</c:v>
                </c:pt>
                <c:pt idx="206">
                  <c:v>-1.9690872239951957E-3</c:v>
                </c:pt>
                <c:pt idx="207">
                  <c:v>-1.965870557804407E-3</c:v>
                </c:pt>
                <c:pt idx="208">
                  <c:v>-1.9596599314026749E-3</c:v>
                </c:pt>
                <c:pt idx="209">
                  <c:v>-1.9537086300789957E-3</c:v>
                </c:pt>
                <c:pt idx="210">
                  <c:v>-1.9508493873487576E-3</c:v>
                </c:pt>
                <c:pt idx="211">
                  <c:v>-1.9480646621864172E-3</c:v>
                </c:pt>
                <c:pt idx="212">
                  <c:v>-1.9453554656369619E-3</c:v>
                </c:pt>
                <c:pt idx="213">
                  <c:v>-1.9401835756644227E-3</c:v>
                </c:pt>
                <c:pt idx="214">
                  <c:v>-1.9348004457641907E-3</c:v>
                </c:pt>
                <c:pt idx="215">
                  <c:v>-1.9314260090597254E-3</c:v>
                </c:pt>
                <c:pt idx="216">
                  <c:v>-1.9280263783500913E-3</c:v>
                </c:pt>
                <c:pt idx="217">
                  <c:v>-1.924601322006052E-3</c:v>
                </c:pt>
                <c:pt idx="218">
                  <c:v>-1.9176552261806698E-3</c:v>
                </c:pt>
                <c:pt idx="219">
                  <c:v>-1.910642216858278E-3</c:v>
                </c:pt>
                <c:pt idx="220">
                  <c:v>-1.9070865646294588E-3</c:v>
                </c:pt>
                <c:pt idx="221">
                  <c:v>-1.9035040995026304E-3</c:v>
                </c:pt>
                <c:pt idx="222">
                  <c:v>-1.8998945900914905E-3</c:v>
                </c:pt>
                <c:pt idx="223">
                  <c:v>-1.8925744551504429E-3</c:v>
                </c:pt>
                <c:pt idx="224">
                  <c:v>-1.8851814873067623E-3</c:v>
                </c:pt>
                <c:pt idx="225">
                  <c:v>-1.8814332890823766E-3</c:v>
                </c:pt>
                <c:pt idx="226">
                  <c:v>-1.8776566591467208E-3</c:v>
                </c:pt>
                <c:pt idx="227">
                  <c:v>-1.8738513667616381E-3</c:v>
                </c:pt>
                <c:pt idx="228">
                  <c:v>-1.8661345418580267E-3</c:v>
                </c:pt>
                <c:pt idx="229">
                  <c:v>-1.858338944266054E-3</c:v>
                </c:pt>
                <c:pt idx="230">
                  <c:v>-1.8543868696453169E-3</c:v>
                </c:pt>
                <c:pt idx="231">
                  <c:v>-1.8504047447416001E-3</c:v>
                </c:pt>
                <c:pt idx="232">
                  <c:v>-1.8463923384112813E-3</c:v>
                </c:pt>
                <c:pt idx="233">
                  <c:v>-1.8382561738218609E-3</c:v>
                </c:pt>
                <c:pt idx="234">
                  <c:v>-1.8320437066383691E-3</c:v>
                </c:pt>
                <c:pt idx="235">
                  <c:v>-1.8316563936730313E-3</c:v>
                </c:pt>
                <c:pt idx="236">
                  <c:v>-1.8308785996725562E-3</c:v>
                </c:pt>
                <c:pt idx="237">
                  <c:v>-1.8297054644973118E-3</c:v>
                </c:pt>
                <c:pt idx="238">
                  <c:v>-1.8260079578081602E-3</c:v>
                </c:pt>
                <c:pt idx="239">
                  <c:v>-1.8209623218032852E-3</c:v>
                </c:pt>
                <c:pt idx="240">
                  <c:v>-1.8177395874774099E-3</c:v>
                </c:pt>
                <c:pt idx="241">
                  <c:v>-1.8140923544019442E-3</c:v>
                </c:pt>
                <c:pt idx="242">
                  <c:v>-1.8100157625783638E-3</c:v>
                </c:pt>
                <c:pt idx="243">
                  <c:v>-1.8003982057778879E-3</c:v>
                </c:pt>
                <c:pt idx="244">
                  <c:v>-1.7893186190558949E-3</c:v>
                </c:pt>
                <c:pt idx="245">
                  <c:v>-1.7830223405213676E-3</c:v>
                </c:pt>
                <c:pt idx="246">
                  <c:v>-1.7762675457646882E-3</c:v>
                </c:pt>
                <c:pt idx="247">
                  <c:v>-1.7690493750039168E-3</c:v>
                </c:pt>
                <c:pt idx="248">
                  <c:v>-1.7530357290138851E-3</c:v>
                </c:pt>
                <c:pt idx="249">
                  <c:v>-1.7354457389654901E-3</c:v>
                </c:pt>
                <c:pt idx="250">
                  <c:v>-1.7258377933273322E-3</c:v>
                </c:pt>
                <c:pt idx="251">
                  <c:v>-1.7157373136287104E-3</c:v>
                </c:pt>
                <c:pt idx="252">
                  <c:v>-1.6819046014829417E-3</c:v>
                </c:pt>
                <c:pt idx="253">
                  <c:v>-1.6445190807213687E-3</c:v>
                </c:pt>
                <c:pt idx="254">
                  <c:v>-1.6308347922760927E-3</c:v>
                </c:pt>
                <c:pt idx="255">
                  <c:v>-1.6139950505279523E-3</c:v>
                </c:pt>
                <c:pt idx="256">
                  <c:v>-1.5769394793482842E-3</c:v>
                </c:pt>
                <c:pt idx="257">
                  <c:v>-1.5427344884060509E-3</c:v>
                </c:pt>
                <c:pt idx="258">
                  <c:v>-1.5270732091868893E-3</c:v>
                </c:pt>
                <c:pt idx="259">
                  <c:v>-1.5122943909861616E-3</c:v>
                </c:pt>
                <c:pt idx="260">
                  <c:v>-1.4984084915771424E-3</c:v>
                </c:pt>
                <c:pt idx="261">
                  <c:v>-1.4736594306628435E-3</c:v>
                </c:pt>
                <c:pt idx="262">
                  <c:v>-1.4520032470186738E-3</c:v>
                </c:pt>
                <c:pt idx="263">
                  <c:v>-1.442738814532192E-3</c:v>
                </c:pt>
                <c:pt idx="264">
                  <c:v>-1.4344300499270872E-3</c:v>
                </c:pt>
                <c:pt idx="265">
                  <c:v>-1.4270874110589549E-3</c:v>
                </c:pt>
                <c:pt idx="266">
                  <c:v>-1.4156693523020192E-3</c:v>
                </c:pt>
                <c:pt idx="267">
                  <c:v>-1.4075872754173312E-3</c:v>
                </c:pt>
                <c:pt idx="268">
                  <c:v>-1.4052321367884809E-3</c:v>
                </c:pt>
                <c:pt idx="269">
                  <c:v>-1.4039058727520616E-3</c:v>
                </c:pt>
                <c:pt idx="270">
                  <c:v>-1.4036189404895961E-3</c:v>
                </c:pt>
                <c:pt idx="271">
                  <c:v>-1.4065563876178293E-3</c:v>
                </c:pt>
                <c:pt idx="272">
                  <c:v>-1.4156042513880146E-3</c:v>
                </c:pt>
                <c:pt idx="273">
                  <c:v>-1.424308976772388E-3</c:v>
                </c:pt>
                <c:pt idx="274">
                  <c:v>-1.4315901955533573E-3</c:v>
                </c:pt>
                <c:pt idx="275">
                  <c:v>-1.449907624609649E-3</c:v>
                </c:pt>
                <c:pt idx="276">
                  <c:v>-1.4693839727477963E-3</c:v>
                </c:pt>
                <c:pt idx="277">
                  <c:v>-1.4758628296121124E-3</c:v>
                </c:pt>
                <c:pt idx="278">
                  <c:v>-1.4817179470587468E-3</c:v>
                </c:pt>
                <c:pt idx="279">
                  <c:v>-1.4869423678674906E-3</c:v>
                </c:pt>
                <c:pt idx="280">
                  <c:v>-1.4952479680668867E-3</c:v>
                </c:pt>
                <c:pt idx="281">
                  <c:v>-1.5013939132888885E-3</c:v>
                </c:pt>
                <c:pt idx="282">
                  <c:v>-1.5033604747292846E-3</c:v>
                </c:pt>
                <c:pt idx="283">
                  <c:v>-1.5046545896797983E-3</c:v>
                </c:pt>
                <c:pt idx="284">
                  <c:v>-1.50526930014578E-3</c:v>
                </c:pt>
                <c:pt idx="285">
                  <c:v>-1.5041930489154542E-3</c:v>
                </c:pt>
                <c:pt idx="286">
                  <c:v>-1.5007949314132692E-3</c:v>
                </c:pt>
                <c:pt idx="287">
                  <c:v>-1.4979082455390891E-3</c:v>
                </c:pt>
                <c:pt idx="288">
                  <c:v>-1.4943004057502503E-3</c:v>
                </c:pt>
                <c:pt idx="289">
                  <c:v>-1.4899644539133985E-3</c:v>
                </c:pt>
                <c:pt idx="290">
                  <c:v>-1.47882472677788E-3</c:v>
                </c:pt>
                <c:pt idx="291">
                  <c:v>-1.4652003598448651E-3</c:v>
                </c:pt>
                <c:pt idx="292">
                  <c:v>-1.4571194732433685E-3</c:v>
                </c:pt>
                <c:pt idx="293">
                  <c:v>-1.4482687254260542E-3</c:v>
                </c:pt>
                <c:pt idx="294">
                  <c:v>-1.4386411574589619E-3</c:v>
                </c:pt>
                <c:pt idx="295">
                  <c:v>-1.4167563311690788E-3</c:v>
                </c:pt>
                <c:pt idx="296">
                  <c:v>-1.392223520490536E-3</c:v>
                </c:pt>
                <c:pt idx="297">
                  <c:v>-1.3820116663108061E-3</c:v>
                </c:pt>
                <c:pt idx="298">
                  <c:v>-1.3749455880912999E-3</c:v>
                </c:pt>
                <c:pt idx="299">
                  <c:v>-1.367899748404797E-3</c:v>
                </c:pt>
                <c:pt idx="300">
                  <c:v>-1.3538725841125106E-3</c:v>
                </c:pt>
                <c:pt idx="301">
                  <c:v>-1.339927075977873E-3</c:v>
                </c:pt>
                <c:pt idx="302">
                  <c:v>-1.3329886547594546E-3</c:v>
                </c:pt>
                <c:pt idx="303">
                  <c:v>-1.3260729624604958E-3</c:v>
                </c:pt>
                <c:pt idx="304">
                  <c:v>-1.3191804140375379E-3</c:v>
                </c:pt>
                <c:pt idx="305">
                  <c:v>-1.3054698693837968E-3</c:v>
                </c:pt>
                <c:pt idx="306">
                  <c:v>-1.2918499597783094E-3</c:v>
                </c:pt>
                <c:pt idx="307">
                  <c:v>-1.285079356382092E-3</c:v>
                </c:pt>
                <c:pt idx="308">
                  <c:v>-1.278334387088518E-3</c:v>
                </c:pt>
                <c:pt idx="309">
                  <c:v>-1.2716154670165873E-3</c:v>
                </c:pt>
                <c:pt idx="310">
                  <c:v>-1.2582621951370365E-3</c:v>
                </c:pt>
                <c:pt idx="311">
                  <c:v>-1.2450085794629868E-3</c:v>
                </c:pt>
                <c:pt idx="312">
                  <c:v>-1.2384261309082278E-3</c:v>
                </c:pt>
                <c:pt idx="313">
                  <c:v>-1.2318722219659599E-3</c:v>
                </c:pt>
                <c:pt idx="314">
                  <c:v>-1.2253472671882009E-3</c:v>
                </c:pt>
                <c:pt idx="315">
                  <c:v>-1.2123919212168293E-3</c:v>
                </c:pt>
                <c:pt idx="316">
                  <c:v>-1.1995452947851043E-3</c:v>
                </c:pt>
                <c:pt idx="317">
                  <c:v>-1.1931713383509443E-3</c:v>
                </c:pt>
                <c:pt idx="318">
                  <c:v>-1.186828826474073E-3</c:v>
                </c:pt>
                <c:pt idx="319">
                  <c:v>-1.17868306994983E-3</c:v>
                </c:pt>
                <c:pt idx="320">
                  <c:v>-1.1594383134225007E-3</c:v>
                </c:pt>
                <c:pt idx="321">
                  <c:v>-1.1410858906112308E-3</c:v>
                </c:pt>
                <c:pt idx="322">
                  <c:v>-1.1323568489053177E-3</c:v>
                </c:pt>
                <c:pt idx="323">
                  <c:v>-1.1239011307631829E-3</c:v>
                </c:pt>
                <c:pt idx="324">
                  <c:v>-1.1157213465454712E-3</c:v>
                </c:pt>
                <c:pt idx="325">
                  <c:v>-1.1002912975146772E-3</c:v>
                </c:pt>
                <c:pt idx="326">
                  <c:v>-1.085813772637117E-3</c:v>
                </c:pt>
                <c:pt idx="327">
                  <c:v>-1.0790528246880187E-3</c:v>
                </c:pt>
                <c:pt idx="328">
                  <c:v>-1.0725834766997222E-3</c:v>
                </c:pt>
                <c:pt idx="329">
                  <c:v>-1.0664083399991461E-3</c:v>
                </c:pt>
                <c:pt idx="330">
                  <c:v>-1.0550487754734785E-3</c:v>
                </c:pt>
                <c:pt idx="331">
                  <c:v>-1.0447021236593594E-3</c:v>
                </c:pt>
                <c:pt idx="332">
                  <c:v>-1.0400372073462005E-3</c:v>
                </c:pt>
                <c:pt idx="333">
                  <c:v>-1.035682167746079E-3</c:v>
                </c:pt>
                <c:pt idx="334">
                  <c:v>-1.0316396162586314E-3</c:v>
                </c:pt>
                <c:pt idx="335">
                  <c:v>-1.0246063184613356E-3</c:v>
                </c:pt>
                <c:pt idx="336">
                  <c:v>-1.0186465094919885E-3</c:v>
                </c:pt>
                <c:pt idx="337">
                  <c:v>-1.0162055623000187E-3</c:v>
                </c:pt>
                <c:pt idx="338">
                  <c:v>-1.0140927690758697E-3</c:v>
                </c:pt>
                <c:pt idx="339">
                  <c:v>-1.0123107405603001E-3</c:v>
                </c:pt>
                <c:pt idx="340">
                  <c:v>-1.0098594935922347E-3</c:v>
                </c:pt>
                <c:pt idx="341">
                  <c:v>-1.0069088832998219E-3</c:v>
                </c:pt>
                <c:pt idx="342">
                  <c:v>-1.0033092448010835E-3</c:v>
                </c:pt>
                <c:pt idx="343">
                  <c:v>-9.9968886635855942E-4</c:v>
                </c:pt>
                <c:pt idx="344">
                  <c:v>-9.9604755305577448E-4</c:v>
                </c:pt>
                <c:pt idx="345">
                  <c:v>-9.8869149185047906E-4</c:v>
                </c:pt>
                <c:pt idx="346">
                  <c:v>-9.8126905663981816E-4</c:v>
                </c:pt>
                <c:pt idx="347">
                  <c:v>-9.7752014780020974E-4</c:v>
                </c:pt>
                <c:pt idx="348">
                  <c:v>-9.7374913589773414E-4</c:v>
                </c:pt>
                <c:pt idx="349">
                  <c:v>-9.699558256915685E-4</c:v>
                </c:pt>
                <c:pt idx="350">
                  <c:v>-9.6229136756423187E-4</c:v>
                </c:pt>
                <c:pt idx="351">
                  <c:v>-9.5455570876433905E-4</c:v>
                </c:pt>
                <c:pt idx="352">
                  <c:v>-9.5064798677424217E-4</c:v>
                </c:pt>
                <c:pt idx="353">
                  <c:v>-9.4671679811474086E-4</c:v>
                </c:pt>
                <c:pt idx="354">
                  <c:v>-9.4276194803111159E-4</c:v>
                </c:pt>
                <c:pt idx="355">
                  <c:v>-9.3477000866933979E-4</c:v>
                </c:pt>
                <c:pt idx="356">
                  <c:v>-9.2670203819784685E-4</c:v>
                </c:pt>
                <c:pt idx="357">
                  <c:v>-9.2262595991494945E-4</c:v>
                </c:pt>
                <c:pt idx="358">
                  <c:v>-9.1852505135484605E-4</c:v>
                </c:pt>
                <c:pt idx="359">
                  <c:v>-9.1439911824890132E-4</c:v>
                </c:pt>
                <c:pt idx="360">
                  <c:v>-9.0606061329567475E-4</c:v>
                </c:pt>
                <c:pt idx="361">
                  <c:v>-8.9764124356554883E-4</c:v>
                </c:pt>
                <c:pt idx="362">
                  <c:v>-8.9338726535215446E-4</c:v>
                </c:pt>
                <c:pt idx="363">
                  <c:v>-8.9217152392118799E-4</c:v>
                </c:pt>
                <c:pt idx="364">
                  <c:v>-8.9362952633082924E-4</c:v>
                </c:pt>
                <c:pt idx="365">
                  <c:v>-8.9461434309697874E-4</c:v>
                </c:pt>
                <c:pt idx="366">
                  <c:v>-8.9365128706962184E-4</c:v>
                </c:pt>
                <c:pt idx="367">
                  <c:v>-8.9218090246990709E-4</c:v>
                </c:pt>
                <c:pt idx="368">
                  <c:v>-8.9011088269366106E-4</c:v>
                </c:pt>
                <c:pt idx="369">
                  <c:v>-8.8743657544344541E-4</c:v>
                </c:pt>
                <c:pt idx="370">
                  <c:v>-8.8004828473717809E-4</c:v>
                </c:pt>
                <c:pt idx="371">
                  <c:v>-8.7060342075059372E-4</c:v>
                </c:pt>
                <c:pt idx="372">
                  <c:v>-8.6483788795998031E-4</c:v>
                </c:pt>
                <c:pt idx="373">
                  <c:v>-8.5844015239639469E-4</c:v>
                </c:pt>
                <c:pt idx="374">
                  <c:v>-8.5140556163435031E-4</c:v>
                </c:pt>
                <c:pt idx="375">
                  <c:v>-8.3518835537090322E-4</c:v>
                </c:pt>
                <c:pt idx="376">
                  <c:v>-8.1680559458926962E-4</c:v>
                </c:pt>
                <c:pt idx="377">
                  <c:v>-8.0651693900134582E-4</c:v>
                </c:pt>
                <c:pt idx="378">
                  <c:v>-7.95563512934585E-4</c:v>
                </c:pt>
                <c:pt idx="379">
                  <c:v>-7.8394066342229681E-4</c:v>
                </c:pt>
                <c:pt idx="380">
                  <c:v>-7.584387152988353E-4</c:v>
                </c:pt>
                <c:pt idx="381">
                  <c:v>-7.3066198214249772E-4</c:v>
                </c:pt>
                <c:pt idx="382">
                  <c:v>-7.1562222789221558E-4</c:v>
                </c:pt>
                <c:pt idx="383">
                  <c:v>-6.9988513496691972E-4</c:v>
                </c:pt>
                <c:pt idx="384">
                  <c:v>-6.8344605049875003E-4</c:v>
                </c:pt>
                <c:pt idx="385">
                  <c:v>-6.4107021836849667E-4</c:v>
                </c:pt>
                <c:pt idx="386">
                  <c:v>-5.9871169107016261E-4</c:v>
                </c:pt>
                <c:pt idx="387">
                  <c:v>-5.7934140678995928E-4</c:v>
                </c:pt>
                <c:pt idx="388">
                  <c:v>-5.6106955912522754E-4</c:v>
                </c:pt>
                <c:pt idx="389">
                  <c:v>-5.4390462266080432E-4</c:v>
                </c:pt>
                <c:pt idx="390">
                  <c:v>-5.1330610291042502E-4</c:v>
                </c:pt>
                <c:pt idx="391">
                  <c:v>-4.8648347317548437E-4</c:v>
                </c:pt>
                <c:pt idx="392">
                  <c:v>-4.7498020633866958E-4</c:v>
                </c:pt>
                <c:pt idx="393">
                  <c:v>-4.64634696380298E-4</c:v>
                </c:pt>
                <c:pt idx="394">
                  <c:v>-4.5545541751314136E-4</c:v>
                </c:pt>
                <c:pt idx="395">
                  <c:v>-4.4102613481211835E-4</c:v>
                </c:pt>
                <c:pt idx="396">
                  <c:v>-4.3057009688681619E-4</c:v>
                </c:pt>
                <c:pt idx="397">
                  <c:v>-4.2734908665854784E-4</c:v>
                </c:pt>
                <c:pt idx="398">
                  <c:v>-4.2534515275275179E-4</c:v>
                </c:pt>
                <c:pt idx="399">
                  <c:v>-4.2456676930788029E-4</c:v>
                </c:pt>
                <c:pt idx="400">
                  <c:v>-4.2713704190409734E-4</c:v>
                </c:pt>
                <c:pt idx="401">
                  <c:v>-4.3387822406569618E-4</c:v>
                </c:pt>
                <c:pt idx="402">
                  <c:v>-4.3935470542377845E-4</c:v>
                </c:pt>
                <c:pt idx="403">
                  <c:v>-4.4610758235076299E-4</c:v>
                </c:pt>
                <c:pt idx="404">
                  <c:v>-4.5414532831567205E-4</c:v>
                </c:pt>
                <c:pt idx="405">
                  <c:v>-4.7454547220743704E-4</c:v>
                </c:pt>
                <c:pt idx="406">
                  <c:v>-4.9685375727065635E-4</c:v>
                </c:pt>
                <c:pt idx="407">
                  <c:v>-5.0508627250456966E-4</c:v>
                </c:pt>
                <c:pt idx="408">
                  <c:v>-5.1249071350342008E-4</c:v>
                </c:pt>
                <c:pt idx="409">
                  <c:v>-5.1906095790622137E-4</c:v>
                </c:pt>
                <c:pt idx="410">
                  <c:v>-5.2938941111969635E-4</c:v>
                </c:pt>
                <c:pt idx="411">
                  <c:v>-5.3687751920817228E-4</c:v>
                </c:pt>
                <c:pt idx="412">
                  <c:v>-5.39184942569211E-4</c:v>
                </c:pt>
                <c:pt idx="413">
                  <c:v>-5.4062143420842933E-4</c:v>
                </c:pt>
                <c:pt idx="414">
                  <c:v>-5.4118087152326647E-4</c:v>
                </c:pt>
                <c:pt idx="415">
                  <c:v>-5.3934482149501034E-4</c:v>
                </c:pt>
                <c:pt idx="416">
                  <c:v>-5.3452562512452614E-4</c:v>
                </c:pt>
                <c:pt idx="417">
                  <c:v>-5.3060795189809886E-4</c:v>
                </c:pt>
                <c:pt idx="418">
                  <c:v>-5.2577648878296955E-4</c:v>
                </c:pt>
                <c:pt idx="419">
                  <c:v>-5.2002511308272712E-4</c:v>
                </c:pt>
                <c:pt idx="420">
                  <c:v>-5.0542467414771083E-4</c:v>
                </c:pt>
                <c:pt idx="421">
                  <c:v>-4.8769803371226741E-4</c:v>
                </c:pt>
                <c:pt idx="422">
                  <c:v>-4.7725525646800991E-4</c:v>
                </c:pt>
                <c:pt idx="423">
                  <c:v>-4.6585583103372739E-4</c:v>
                </c:pt>
                <c:pt idx="424">
                  <c:v>-4.5349363460408674E-4</c:v>
                </c:pt>
                <c:pt idx="425">
                  <c:v>-4.2552889621086333E-4</c:v>
                </c:pt>
                <c:pt idx="426">
                  <c:v>-3.9429468652479578E-4</c:v>
                </c:pt>
                <c:pt idx="427">
                  <c:v>-3.7702679551762641E-4</c:v>
                </c:pt>
                <c:pt idx="428">
                  <c:v>-3.6091596162901438E-4</c:v>
                </c:pt>
                <c:pt idx="429">
                  <c:v>-3.4693134407169662E-4</c:v>
                </c:pt>
                <c:pt idx="430">
                  <c:v>-3.2049472394671453E-4</c:v>
                </c:pt>
                <c:pt idx="431">
                  <c:v>-2.9560799005386471E-4</c:v>
                </c:pt>
                <c:pt idx="432">
                  <c:v>-2.8394735805040806E-4</c:v>
                </c:pt>
                <c:pt idx="433">
                  <c:v>-2.7276137975495567E-4</c:v>
                </c:pt>
                <c:pt idx="434">
                  <c:v>-2.6205334046106141E-4</c:v>
                </c:pt>
                <c:pt idx="435">
                  <c:v>-2.4224665916396804E-4</c:v>
                </c:pt>
                <c:pt idx="436">
                  <c:v>-2.2406628449658455E-4</c:v>
                </c:pt>
                <c:pt idx="437">
                  <c:v>-2.1579722323504389E-4</c:v>
                </c:pt>
                <c:pt idx="438">
                  <c:v>-2.080258139677799E-4</c:v>
                </c:pt>
                <c:pt idx="439">
                  <c:v>-2.0075534220888417E-4</c:v>
                </c:pt>
                <c:pt idx="440">
                  <c:v>-1.8790052127777332E-4</c:v>
                </c:pt>
                <c:pt idx="441">
                  <c:v>-1.7220550737726193E-4</c:v>
                </c:pt>
                <c:pt idx="442">
                  <c:v>-1.6416427148556302E-4</c:v>
                </c:pt>
                <c:pt idx="443">
                  <c:v>-1.5858325163285852E-4</c:v>
                </c:pt>
                <c:pt idx="444">
                  <c:v>-1.5428016749969195E-4</c:v>
                </c:pt>
                <c:pt idx="445">
                  <c:v>-1.5331941738142596E-4</c:v>
                </c:pt>
                <c:pt idx="446">
                  <c:v>-1.5340704576228032E-4</c:v>
                </c:pt>
                <c:pt idx="447">
                  <c:v>-1.5542177764539162E-4</c:v>
                </c:pt>
                <c:pt idx="448">
                  <c:v>-1.5781156810836561E-4</c:v>
                </c:pt>
                <c:pt idx="449">
                  <c:v>-1.5715058309247163E-4</c:v>
                </c:pt>
                <c:pt idx="450">
                  <c:v>-1.5619661188673387E-4</c:v>
                </c:pt>
                <c:pt idx="451">
                  <c:v>-1.5494772631612839E-4</c:v>
                </c:pt>
                <c:pt idx="452">
                  <c:v>-1.5145720631236446E-4</c:v>
                </c:pt>
                <c:pt idx="453">
                  <c:v>-1.469644863956772E-4</c:v>
                </c:pt>
                <c:pt idx="454">
                  <c:v>-1.4421211272525763E-4</c:v>
                </c:pt>
                <c:pt idx="455">
                  <c:v>-1.4115325787701803E-4</c:v>
                </c:pt>
                <c:pt idx="456">
                  <c:v>-1.3778599398912191E-4</c:v>
                </c:pt>
                <c:pt idx="457">
                  <c:v>-1.3001375047342524E-4</c:v>
                </c:pt>
                <c:pt idx="458">
                  <c:v>-1.2119429123035577E-4</c:v>
                </c:pt>
                <c:pt idx="459">
                  <c:v>-1.1625606448018999E-4</c:v>
                </c:pt>
                <c:pt idx="460">
                  <c:v>-1.1099786164460428E-4</c:v>
                </c:pt>
                <c:pt idx="461">
                  <c:v>-1.0541775501126583E-4</c:v>
                </c:pt>
                <c:pt idx="462">
                  <c:v>-9.3174865356376264E-5</c:v>
                </c:pt>
                <c:pt idx="463">
                  <c:v>-7.9839731484696266E-5</c:v>
                </c:pt>
                <c:pt idx="464">
                  <c:v>-7.2621187353199017E-5</c:v>
                </c:pt>
                <c:pt idx="465">
                  <c:v>-6.5069171892477936E-5</c:v>
                </c:pt>
                <c:pt idx="466">
                  <c:v>-5.718175786222774E-5</c:v>
                </c:pt>
                <c:pt idx="467">
                  <c:v>-4.0279289197280752E-5</c:v>
                </c:pt>
                <c:pt idx="468">
                  <c:v>-2.2239554467416105E-5</c:v>
                </c:pt>
                <c:pt idx="469">
                  <c:v>-1.2814329368484633E-5</c:v>
                </c:pt>
                <c:pt idx="470">
                  <c:v>-3.6357031345310625E-6</c:v>
                </c:pt>
                <c:pt idx="471">
                  <c:v>5.250792152230698E-6</c:v>
                </c:pt>
                <c:pt idx="472">
                  <c:v>2.2040788030366925E-5</c:v>
                </c:pt>
                <c:pt idx="473">
                  <c:v>3.7838559414285287E-5</c:v>
                </c:pt>
                <c:pt idx="474">
                  <c:v>4.5236721634541977E-5</c:v>
                </c:pt>
                <c:pt idx="475">
                  <c:v>5.2331681826417589E-5</c:v>
                </c:pt>
                <c:pt idx="476">
                  <c:v>5.9121594408568744E-5</c:v>
                </c:pt>
                <c:pt idx="477">
                  <c:v>7.1675382911383896E-5</c:v>
                </c:pt>
                <c:pt idx="478">
                  <c:v>8.3193866458795E-5</c:v>
                </c:pt>
                <c:pt idx="479">
                  <c:v>8.843086371962942E-5</c:v>
                </c:pt>
                <c:pt idx="480">
                  <c:v>9.3351742381907651E-5</c:v>
                </c:pt>
                <c:pt idx="481">
                  <c:v>9.7954657076300492E-5</c:v>
                </c:pt>
                <c:pt idx="482">
                  <c:v>1.0609141170632111E-4</c:v>
                </c:pt>
                <c:pt idx="483">
                  <c:v>1.1314977305495014E-4</c:v>
                </c:pt>
                <c:pt idx="484">
                  <c:v>1.1613519021863723E-4</c:v>
                </c:pt>
                <c:pt idx="485">
                  <c:v>1.1879157224353478E-4</c:v>
                </c:pt>
                <c:pt idx="486">
                  <c:v>1.2111707401442182E-4</c:v>
                </c:pt>
                <c:pt idx="487">
                  <c:v>1.2465595978301402E-4</c:v>
                </c:pt>
                <c:pt idx="488">
                  <c:v>1.2707337408484094E-4</c:v>
                </c:pt>
                <c:pt idx="489">
                  <c:v>1.2730520838885159E-4</c:v>
                </c:pt>
                <c:pt idx="490">
                  <c:v>1.2726817098263459E-4</c:v>
                </c:pt>
                <c:pt idx="491">
                  <c:v>1.2761745569400603E-4</c:v>
                </c:pt>
                <c:pt idx="492">
                  <c:v>1.2961536804817006E-4</c:v>
                </c:pt>
                <c:pt idx="493">
                  <c:v>1.3292404235947319E-4</c:v>
                </c:pt>
                <c:pt idx="494">
                  <c:v>1.3523960811009995E-4</c:v>
                </c:pt>
                <c:pt idx="495">
                  <c:v>1.379553640717474E-4</c:v>
                </c:pt>
                <c:pt idx="496">
                  <c:v>1.4107362194713523E-4</c:v>
                </c:pt>
                <c:pt idx="497">
                  <c:v>1.4866342771079028E-4</c:v>
                </c:pt>
                <c:pt idx="498">
                  <c:v>1.5761789891896951E-4</c:v>
                </c:pt>
                <c:pt idx="499">
                  <c:v>1.6278333669549682E-4</c:v>
                </c:pt>
                <c:pt idx="500">
                  <c:v>1.6836514455570678E-4</c:v>
                </c:pt>
                <c:pt idx="501">
                  <c:v>1.7436563406098685E-4</c:v>
                </c:pt>
                <c:pt idx="502">
                  <c:v>1.8777387206210804E-4</c:v>
                </c:pt>
                <c:pt idx="503">
                  <c:v>2.0260063626623649E-4</c:v>
                </c:pt>
                <c:pt idx="504">
                  <c:v>2.1072920493718609E-4</c:v>
                </c:pt>
                <c:pt idx="505">
                  <c:v>2.1929032367699642E-4</c:v>
                </c:pt>
                <c:pt idx="506">
                  <c:v>2.2828630386779059E-4</c:v>
                </c:pt>
                <c:pt idx="507">
                  <c:v>2.4773952775705493E-4</c:v>
                </c:pt>
                <c:pt idx="508">
                  <c:v>2.6866506812449201E-4</c:v>
                </c:pt>
                <c:pt idx="509">
                  <c:v>2.7987002703620529E-4</c:v>
                </c:pt>
                <c:pt idx="510">
                  <c:v>2.9152371621395904E-4</c:v>
                </c:pt>
                <c:pt idx="511">
                  <c:v>3.0362844678225709E-4</c:v>
                </c:pt>
                <c:pt idx="512">
                  <c:v>3.1720960223607112E-4</c:v>
                </c:pt>
                <c:pt idx="513">
                  <c:v>3.2706287798246031E-4</c:v>
                </c:pt>
                <c:pt idx="514">
                  <c:v>3.3200020067258038E-4</c:v>
                </c:pt>
                <c:pt idx="515">
                  <c:v>3.3694390132354664E-4</c:v>
                </c:pt>
                <c:pt idx="516">
                  <c:v>3.4189401243549711E-4</c:v>
                </c:pt>
                <c:pt idx="517">
                  <c:v>3.518161083258218E-4</c:v>
                </c:pt>
                <c:pt idx="518">
                  <c:v>3.6175922523341505E-4</c:v>
                </c:pt>
                <c:pt idx="519">
                  <c:v>3.6674188539179538E-4</c:v>
                </c:pt>
                <c:pt idx="520">
                  <c:v>3.717311542134102E-4</c:v>
                </c:pt>
                <c:pt idx="521">
                  <c:v>3.867465043176375E-4</c:v>
                </c:pt>
                <c:pt idx="522">
                  <c:v>4.0180740109406834E-4</c:v>
                </c:pt>
                <c:pt idx="523">
                  <c:v>4.0684385575947369E-4</c:v>
                </c:pt>
                <c:pt idx="524">
                  <c:v>4.1188718330399269E-4</c:v>
                </c:pt>
                <c:pt idx="525">
                  <c:v>4.2199740085899451E-4</c:v>
                </c:pt>
                <c:pt idx="526">
                  <c:v>4.3212988216499303E-4</c:v>
                </c:pt>
                <c:pt idx="527">
                  <c:v>4.397509629470475E-4</c:v>
                </c:pt>
                <c:pt idx="528">
                  <c:v>4.4738568848731855E-4</c:v>
                </c:pt>
                <c:pt idx="529">
                  <c:v>4.5759483032713395E-4</c:v>
                </c:pt>
                <c:pt idx="530">
                  <c:v>4.678268345043993E-4</c:v>
                </c:pt>
                <c:pt idx="531">
                  <c:v>4.7295521080133066E-4</c:v>
                </c:pt>
                <c:pt idx="532">
                  <c:v>4.7809088892355328E-4</c:v>
                </c:pt>
                <c:pt idx="533">
                  <c:v>4.8323390214127012E-4</c:v>
                </c:pt>
                <c:pt idx="534">
                  <c:v>4.9354521068843194E-4</c:v>
                </c:pt>
                <c:pt idx="535">
                  <c:v>5.038799643202513E-4</c:v>
                </c:pt>
                <c:pt idx="536">
                  <c:v>5.0906014736794563E-4</c:v>
                </c:pt>
                <c:pt idx="537">
                  <c:v>5.1424786347099502E-4</c:v>
                </c:pt>
                <c:pt idx="538">
                  <c:v>5.1944314529178562E-4</c:v>
                </c:pt>
                <c:pt idx="539">
                  <c:v>5.298598633738102E-4</c:v>
                </c:pt>
                <c:pt idx="540">
                  <c:v>5.4030059317159503E-4</c:v>
                </c:pt>
                <c:pt idx="541">
                  <c:v>5.4553420028443918E-4</c:v>
                </c:pt>
                <c:pt idx="542">
                  <c:v>5.507755712371756E-4</c:v>
                </c:pt>
                <c:pt idx="543">
                  <c:v>5.5602473942164231E-4</c:v>
                </c:pt>
                <c:pt idx="544">
                  <c:v>5.6655011011778921E-4</c:v>
                </c:pt>
                <c:pt idx="545">
                  <c:v>5.7710004214241043E-4</c:v>
                </c:pt>
                <c:pt idx="546">
                  <c:v>5.8238869063641154E-4</c:v>
                </c:pt>
                <c:pt idx="547">
                  <c:v>5.8768533411978567E-4</c:v>
                </c:pt>
                <c:pt idx="548">
                  <c:v>5.9299000570074202E-4</c:v>
                </c:pt>
                <c:pt idx="549">
                  <c:v>6.036272723648334E-4</c:v>
                </c:pt>
                <c:pt idx="550">
                  <c:v>6.1428963281440002E-4</c:v>
                </c:pt>
                <c:pt idx="551">
                  <c:v>6.196349400072194E-4</c:v>
                </c:pt>
                <c:pt idx="552">
                  <c:v>6.2498847325808511E-4</c:v>
                </c:pt>
                <c:pt idx="553">
                  <c:v>6.3035026551314793E-4</c:v>
                </c:pt>
                <c:pt idx="554">
                  <c:v>6.4110267172932576E-4</c:v>
                </c:pt>
                <c:pt idx="555">
                  <c:v>6.51880686375716E-4</c:v>
                </c:pt>
                <c:pt idx="556">
                  <c:v>6.5728426942461072E-4</c:v>
                </c:pt>
                <c:pt idx="557">
                  <c:v>6.6269630992465555E-4</c:v>
                </c:pt>
                <c:pt idx="558">
                  <c:v>6.6811684021418735E-4</c:v>
                </c:pt>
                <c:pt idx="559">
                  <c:v>6.7898762990174495E-4</c:v>
                </c:pt>
                <c:pt idx="560">
                  <c:v>6.8988452402643887E-4</c:v>
                </c:pt>
                <c:pt idx="561">
                  <c:v>6.9534800061719297E-4</c:v>
                </c:pt>
                <c:pt idx="562">
                  <c:v>7.0082016528250795E-4</c:v>
                </c:pt>
                <c:pt idx="563">
                  <c:v>7.0630105117122232E-4</c:v>
                </c:pt>
                <c:pt idx="564">
                  <c:v>7.1729346847381305E-4</c:v>
                </c:pt>
                <c:pt idx="565">
                  <c:v>7.2831246738406217E-4</c:v>
                </c:pt>
                <c:pt idx="566">
                  <c:v>7.3383745455584835E-4</c:v>
                </c:pt>
                <c:pt idx="567">
                  <c:v>7.3937136095266333E-4</c:v>
                </c:pt>
                <c:pt idx="568">
                  <c:v>7.4491421972338278E-4</c:v>
                </c:pt>
                <c:pt idx="569">
                  <c:v>7.5603150911487233E-4</c:v>
                </c:pt>
                <c:pt idx="570">
                  <c:v>7.6717583743014686E-4</c:v>
                </c:pt>
                <c:pt idx="571">
                  <c:v>7.7276395287230915E-4</c:v>
                </c:pt>
                <c:pt idx="572">
                  <c:v>7.7836121824447217E-4</c:v>
                </c:pt>
                <c:pt idx="573">
                  <c:v>7.8396766714130541E-4</c:v>
                </c:pt>
                <c:pt idx="574">
                  <c:v>7.9521307345110687E-4</c:v>
                </c:pt>
                <c:pt idx="575">
                  <c:v>8.0648595592890311E-4</c:v>
                </c:pt>
                <c:pt idx="576">
                  <c:v>8.1213881660320369E-4</c:v>
                </c:pt>
                <c:pt idx="577">
                  <c:v>8.1780105860163868E-4</c:v>
                </c:pt>
                <c:pt idx="578">
                  <c:v>8.2347271470844987E-4</c:v>
                </c:pt>
                <c:pt idx="579">
                  <c:v>8.3484948325546844E-4</c:v>
                </c:pt>
                <c:pt idx="580">
                  <c:v>8.4625414404967221E-4</c:v>
                </c:pt>
                <c:pt idx="581">
                  <c:v>8.5197336724393644E-4</c:v>
                </c:pt>
                <c:pt idx="582">
                  <c:v>8.5770220303517061E-4</c:v>
                </c:pt>
                <c:pt idx="583">
                  <c:v>8.6344068416713217E-4</c:v>
                </c:pt>
                <c:pt idx="584">
                  <c:v>8.7495206016484643E-4</c:v>
                </c:pt>
                <c:pt idx="585">
                  <c:v>8.864917229750559E-4</c:v>
                </c:pt>
                <c:pt idx="586">
                  <c:v>8.9227892634373722E-4</c:v>
                </c:pt>
                <c:pt idx="587">
                  <c:v>8.9807597313674439E-4</c:v>
                </c:pt>
                <c:pt idx="588">
                  <c:v>9.0388289650310846E-4</c:v>
                </c:pt>
                <c:pt idx="589">
                  <c:v>9.1553212597809866E-4</c:v>
                </c:pt>
                <c:pt idx="590">
                  <c:v>9.2721001434696137E-4</c:v>
                </c:pt>
                <c:pt idx="591">
                  <c:v>9.3306681518176224E-4</c:v>
                </c:pt>
                <c:pt idx="592">
                  <c:v>9.3893369030905176E-4</c:v>
                </c:pt>
                <c:pt idx="593">
                  <c:v>9.4481067303999562E-4</c:v>
                </c:pt>
                <c:pt idx="594">
                  <c:v>9.5660100245431058E-4</c:v>
                </c:pt>
                <c:pt idx="595">
                  <c:v>9.6842033941590543E-4</c:v>
                </c:pt>
                <c:pt idx="596">
                  <c:v>9.7434835484843752E-4</c:v>
                </c:pt>
                <c:pt idx="597">
                  <c:v>9.8028667596871386E-4</c:v>
                </c:pt>
                <c:pt idx="598">
                  <c:v>9.862353354395685E-4</c:v>
                </c:pt>
                <c:pt idx="599">
                  <c:v>9.981700113001874E-4</c:v>
                </c:pt>
                <c:pt idx="600">
                  <c:v>1.0101340195681203E-3</c:v>
                </c:pt>
                <c:pt idx="601">
                  <c:v>1.016134867137274E-3</c:v>
                </c:pt>
                <c:pt idx="602">
                  <c:v>1.0221462513034436E-3</c:v>
                </c:pt>
                <c:pt idx="603">
                  <c:v>1.0281682050536927E-3</c:v>
                </c:pt>
                <c:pt idx="604">
                  <c:v>1.0402504743195601E-3</c:v>
                </c:pt>
                <c:pt idx="605">
                  <c:v>1.0523623762853387E-3</c:v>
                </c:pt>
                <c:pt idx="606">
                  <c:v>1.0584376732484316E-3</c:v>
                </c:pt>
                <c:pt idx="607">
                  <c:v>1.0645237378802076E-3</c:v>
                </c:pt>
                <c:pt idx="608">
                  <c:v>1.0706206030867273E-3</c:v>
                </c:pt>
                <c:pt idx="609">
                  <c:v>1.0828537133602959E-3</c:v>
                </c:pt>
                <c:pt idx="610">
                  <c:v>1.0951167310235389E-3</c:v>
                </c:pt>
                <c:pt idx="611">
                  <c:v>1.1012680945995013E-3</c:v>
                </c:pt>
                <c:pt idx="612">
                  <c:v>1.1074304569566463E-3</c:v>
                </c:pt>
                <c:pt idx="613">
                  <c:v>1.1136038511631728E-3</c:v>
                </c:pt>
                <c:pt idx="614">
                  <c:v>1.1259910502747364E-3</c:v>
                </c:pt>
                <c:pt idx="615">
                  <c:v>1.1384084048485586E-3</c:v>
                </c:pt>
                <c:pt idx="616">
                  <c:v>1.1446374527447839E-3</c:v>
                </c:pt>
                <c:pt idx="617">
                  <c:v>1.1508777300892501E-3</c:v>
                </c:pt>
                <c:pt idx="618">
                  <c:v>1.157129270517529E-3</c:v>
                </c:pt>
                <c:pt idx="619">
                  <c:v>1.1696738068801575E-3</c:v>
                </c:pt>
                <c:pt idx="620">
                  <c:v>1.1822487195710773E-3</c:v>
                </c:pt>
                <c:pt idx="621">
                  <c:v>1.1885570687272457E-3</c:v>
                </c:pt>
                <c:pt idx="622">
                  <c:v>1.1948768786879331E-3</c:v>
                </c:pt>
                <c:pt idx="623">
                  <c:v>1.2012081826430008E-3</c:v>
                </c:pt>
                <c:pt idx="624">
                  <c:v>1.2139133052029168E-3</c:v>
                </c:pt>
                <c:pt idx="625">
                  <c:v>1.2266489962475904E-3</c:v>
                </c:pt>
                <c:pt idx="626">
                  <c:v>1.2330382643756051E-3</c:v>
                </c:pt>
                <c:pt idx="627">
                  <c:v>1.2394392240163725E-3</c:v>
                </c:pt>
                <c:pt idx="628">
                  <c:v>1.2458519089676521E-3</c:v>
                </c:pt>
                <c:pt idx="629">
                  <c:v>1.2587208669661766E-3</c:v>
                </c:pt>
                <c:pt idx="630">
                  <c:v>1.2716205566801161E-3</c:v>
                </c:pt>
                <c:pt idx="631">
                  <c:v>1.2780923607242647E-3</c:v>
                </c:pt>
                <c:pt idx="632">
                  <c:v>1.2845760878812513E-3</c:v>
                </c:pt>
                <c:pt idx="633">
                  <c:v>1.2910717707737055E-3</c:v>
                </c:pt>
                <c:pt idx="634">
                  <c:v>1.3041078142123166E-3</c:v>
                </c:pt>
                <c:pt idx="635">
                  <c:v>1.3171747220387519E-3</c:v>
                </c:pt>
                <c:pt idx="636">
                  <c:v>1.3237306796751234E-3</c:v>
                </c:pt>
                <c:pt idx="637">
                  <c:v>1.3302987912548173E-3</c:v>
                </c:pt>
                <c:pt idx="638">
                  <c:v>1.3368790898057473E-3</c:v>
                </c:pt>
                <c:pt idx="639">
                  <c:v>1.3500854688987636E-3</c:v>
                </c:pt>
                <c:pt idx="640">
                  <c:v>1.3634651465932264E-3</c:v>
                </c:pt>
                <c:pt idx="641">
                  <c:v>1.3703819834169524E-3</c:v>
                </c:pt>
                <c:pt idx="642">
                  <c:v>1.377296819941336E-3</c:v>
                </c:pt>
                <c:pt idx="643">
                  <c:v>1.3842096227748288E-3</c:v>
                </c:pt>
                <c:pt idx="644">
                  <c:v>1.3980336367225229E-3</c:v>
                </c:pt>
                <c:pt idx="645">
                  <c:v>1.4118398278288573E-3</c:v>
                </c:pt>
                <c:pt idx="646">
                  <c:v>1.4187419602403623E-3</c:v>
                </c:pt>
                <c:pt idx="647">
                  <c:v>1.4256418582873939E-3</c:v>
                </c:pt>
                <c:pt idx="648">
                  <c:v>1.432539488578369E-3</c:v>
                </c:pt>
                <c:pt idx="649">
                  <c:v>1.4463327535876268E-3</c:v>
                </c:pt>
                <c:pt idx="650">
                  <c:v>1.4601066626073549E-3</c:v>
                </c:pt>
                <c:pt idx="651">
                  <c:v>1.4669924522715614E-3</c:v>
                </c:pt>
                <c:pt idx="652">
                  <c:v>1.4738757733843495E-3</c:v>
                </c:pt>
                <c:pt idx="653">
                  <c:v>1.4807565925135781E-3</c:v>
                </c:pt>
                <c:pt idx="654">
                  <c:v>1.4945158434462829E-3</c:v>
                </c:pt>
                <c:pt idx="655">
                  <c:v>1.5082541818081201E-3</c:v>
                </c:pt>
                <c:pt idx="656">
                  <c:v>1.5151219899424901E-3</c:v>
                </c:pt>
                <c:pt idx="657">
                  <c:v>1.5219870954598252E-3</c:v>
                </c:pt>
                <c:pt idx="658">
                  <c:v>1.5288494652926602E-3</c:v>
                </c:pt>
                <c:pt idx="659">
                  <c:v>1.5425714366160796E-3</c:v>
                </c:pt>
                <c:pt idx="660">
                  <c:v>1.5562709155287225E-3</c:v>
                </c:pt>
                <c:pt idx="661">
                  <c:v>1.5631191037542623E-3</c:v>
                </c:pt>
                <c:pt idx="662">
                  <c:v>1.5699643553779561E-3</c:v>
                </c:pt>
                <c:pt idx="663">
                  <c:v>1.576806637089164E-3</c:v>
                </c:pt>
                <c:pt idx="664">
                  <c:v>1.5904880634331523E-3</c:v>
                </c:pt>
                <c:pt idx="665">
                  <c:v>1.6041453943412105E-3</c:v>
                </c:pt>
                <c:pt idx="666">
                  <c:v>1.6109723242367221E-3</c:v>
                </c:pt>
                <c:pt idx="667">
                  <c:v>1.6177960835453383E-3</c:v>
                </c:pt>
                <c:pt idx="668">
                  <c:v>1.6246166385511501E-3</c:v>
                </c:pt>
                <c:pt idx="669">
                  <c:v>1.6382542541038456E-3</c:v>
                </c:pt>
                <c:pt idx="670">
                  <c:v>1.6518661488464346E-3</c:v>
                </c:pt>
                <c:pt idx="671">
                  <c:v>1.6586701820701011E-3</c:v>
                </c:pt>
                <c:pt idx="672">
                  <c:v>1.6654708099921624E-3</c:v>
                </c:pt>
                <c:pt idx="673">
                  <c:v>1.6722680001934286E-3</c:v>
                </c:pt>
                <c:pt idx="674">
                  <c:v>1.6858585388805916E-3</c:v>
                </c:pt>
                <c:pt idx="675">
                  <c:v>1.6994217096336208E-3</c:v>
                </c:pt>
                <c:pt idx="676">
                  <c:v>1.7062012071935957E-3</c:v>
                </c:pt>
                <c:pt idx="677">
                  <c:v>1.7129770658311555E-3</c:v>
                </c:pt>
                <c:pt idx="678">
                  <c:v>1.7197492523166069E-3</c:v>
                </c:pt>
                <c:pt idx="679">
                  <c:v>1.7332894480486956E-3</c:v>
                </c:pt>
                <c:pt idx="680">
                  <c:v>1.7468006068347083E-3</c:v>
                </c:pt>
                <c:pt idx="681">
                  <c:v>1.7535539305885016E-3</c:v>
                </c:pt>
                <c:pt idx="682">
                  <c:v>1.7603033810694138E-3</c:v>
                </c:pt>
                <c:pt idx="683">
                  <c:v>1.7670489256960951E-3</c:v>
                </c:pt>
                <c:pt idx="684">
                  <c:v>1.7805355117645563E-3</c:v>
                </c:pt>
                <c:pt idx="685">
                  <c:v>1.7939913711780726E-3</c:v>
                </c:pt>
                <c:pt idx="686">
                  <c:v>1.8007168823737185E-3</c:v>
                </c:pt>
                <c:pt idx="687">
                  <c:v>1.8074382864320694E-3</c:v>
                </c:pt>
                <c:pt idx="688">
                  <c:v>1.8141555504475547E-3</c:v>
                </c:pt>
                <c:pt idx="689">
                  <c:v>1.8275852602721314E-3</c:v>
                </c:pt>
                <c:pt idx="690">
                  <c:v>1.8409825329350246E-3</c:v>
                </c:pt>
                <c:pt idx="691">
                  <c:v>1.8476785931836642E-3</c:v>
                </c:pt>
                <c:pt idx="692">
                  <c:v>1.8543703124708913E-3</c:v>
                </c:pt>
                <c:pt idx="693">
                  <c:v>1.8610576571211545E-3</c:v>
                </c:pt>
                <c:pt idx="694">
                  <c:v>1.8744272237006764E-3</c:v>
                </c:pt>
                <c:pt idx="695">
                  <c:v>1.8877626227709284E-3</c:v>
                </c:pt>
                <c:pt idx="696">
                  <c:v>1.9010963546989904E-3</c:v>
                </c:pt>
                <c:pt idx="697">
                  <c:v>1.9210499322677478E-3</c:v>
                </c:pt>
                <c:pt idx="698">
                  <c:v>1.9343201708538137E-3</c:v>
                </c:pt>
                <c:pt idx="699">
                  <c:v>1.9442713087677863E-3</c:v>
                </c:pt>
                <c:pt idx="700">
                  <c:v>1.954202438339419E-3</c:v>
                </c:pt>
                <c:pt idx="701">
                  <c:v>1.967441916144523E-3</c:v>
                </c:pt>
                <c:pt idx="702">
                  <c:v>1.980643707786551E-3</c:v>
                </c:pt>
                <c:pt idx="703">
                  <c:v>1.9872415841158228E-3</c:v>
                </c:pt>
                <c:pt idx="704">
                  <c:v>1.9938344173210873E-3</c:v>
                </c:pt>
                <c:pt idx="705">
                  <c:v>2.0004221737266988E-3</c:v>
                </c:pt>
                <c:pt idx="706">
                  <c:v>2.0135917054021936E-3</c:v>
                </c:pt>
                <c:pt idx="707">
                  <c:v>2.0267217639180963E-3</c:v>
                </c:pt>
                <c:pt idx="708">
                  <c:v>2.0332836354050635E-3</c:v>
                </c:pt>
                <c:pt idx="709">
                  <c:v>2.0398402294567394E-3</c:v>
                </c:pt>
                <c:pt idx="710">
                  <c:v>2.0463915127621598E-3</c:v>
                </c:pt>
                <c:pt idx="711">
                  <c:v>2.0594878301745082E-3</c:v>
                </c:pt>
                <c:pt idx="712">
                  <c:v>2.0725428698704484E-3</c:v>
                </c:pt>
                <c:pt idx="713">
                  <c:v>2.0790670977132819E-3</c:v>
                </c:pt>
                <c:pt idx="714">
                  <c:v>2.085585814457704E-3</c:v>
                </c:pt>
                <c:pt idx="715">
                  <c:v>2.0920989860227727E-3</c:v>
                </c:pt>
                <c:pt idx="716">
                  <c:v>2.10511882057719E-3</c:v>
                </c:pt>
                <c:pt idx="717">
                  <c:v>2.1180955557283331E-3</c:v>
                </c:pt>
                <c:pt idx="718">
                  <c:v>2.1245805018936708E-3</c:v>
                </c:pt>
                <c:pt idx="719">
                  <c:v>2.1310597022841768E-3</c:v>
                </c:pt>
                <c:pt idx="720">
                  <c:v>2.1375331238319703E-3</c:v>
                </c:pt>
                <c:pt idx="721">
                  <c:v>2.1504732067219355E-3</c:v>
                </c:pt>
                <c:pt idx="722">
                  <c:v>2.1633683523361266E-3</c:v>
                </c:pt>
                <c:pt idx="723">
                  <c:v>2.1698123778165807E-3</c:v>
                </c:pt>
                <c:pt idx="724">
                  <c:v>2.1762504237370977E-3</c:v>
                </c:pt>
                <c:pt idx="725">
                  <c:v>2.1826824567866246E-3</c:v>
                </c:pt>
                <c:pt idx="726">
                  <c:v>2.1955395185413186E-3</c:v>
                </c:pt>
                <c:pt idx="727">
                  <c:v>2.208349789798651E-3</c:v>
                </c:pt>
                <c:pt idx="728">
                  <c:v>2.2147512563553524E-3</c:v>
                </c:pt>
                <c:pt idx="729">
                  <c:v>2.2211465091210472E-3</c:v>
                </c:pt>
                <c:pt idx="730">
                  <c:v>2.2275355151088428E-3</c:v>
                </c:pt>
                <c:pt idx="731">
                  <c:v>2.240306286194569E-3</c:v>
                </c:pt>
                <c:pt idx="732">
                  <c:v>2.2530283986970656E-3</c:v>
                </c:pt>
                <c:pt idx="733">
                  <c:v>2.2593856676845006E-3</c:v>
                </c:pt>
                <c:pt idx="734">
                  <c:v>2.265736488933327E-3</c:v>
                </c:pt>
                <c:pt idx="735">
                  <c:v>2.2720808289298177E-3</c:v>
                </c:pt>
                <c:pt idx="736">
                  <c:v>2.2847620398114684E-3</c:v>
                </c:pt>
                <c:pt idx="737">
                  <c:v>2.2973927094001481E-3</c:v>
                </c:pt>
                <c:pt idx="738">
                  <c:v>2.3037041421309014E-3</c:v>
                </c:pt>
                <c:pt idx="739">
                  <c:v>2.3100088933373448E-3</c:v>
                </c:pt>
                <c:pt idx="740">
                  <c:v>2.3163069293031038E-3</c:v>
                </c:pt>
                <c:pt idx="741">
                  <c:v>2.3288953092632887E-3</c:v>
                </c:pt>
                <c:pt idx="742">
                  <c:v>2.3414312520644918E-3</c:v>
                </c:pt>
                <c:pt idx="743">
                  <c:v>2.3476952104171298E-3</c:v>
                </c:pt>
                <c:pt idx="744">
                  <c:v>2.3539522528922331E-3</c:v>
                </c:pt>
                <c:pt idx="745">
                  <c:v>2.3602023462596859E-3</c:v>
                </c:pt>
                <c:pt idx="746">
                  <c:v>2.3726946246226685E-3</c:v>
                </c:pt>
                <c:pt idx="747">
                  <c:v>2.3851325573236077E-3</c:v>
                </c:pt>
                <c:pt idx="748">
                  <c:v>2.391347402810661E-3</c:v>
                </c:pt>
                <c:pt idx="749">
                  <c:v>2.3975550978641512E-3</c:v>
                </c:pt>
                <c:pt idx="750">
                  <c:v>2.4037556100644101E-3</c:v>
                </c:pt>
                <c:pt idx="751">
                  <c:v>2.416148515934591E-3</c:v>
                </c:pt>
                <c:pt idx="752">
                  <c:v>2.428485155680277E-3</c:v>
                </c:pt>
                <c:pt idx="753">
                  <c:v>2.434649249245655E-3</c:v>
                </c:pt>
                <c:pt idx="754">
                  <c:v>2.4408059589964459E-3</c:v>
                </c:pt>
                <c:pt idx="755">
                  <c:v>2.4469552512161982E-3</c:v>
                </c:pt>
                <c:pt idx="756">
                  <c:v>2.4592455131629909E-3</c:v>
                </c:pt>
                <c:pt idx="757">
                  <c:v>2.4714775771015325E-3</c:v>
                </c:pt>
                <c:pt idx="758">
                  <c:v>2.4775892807820232E-3</c:v>
                </c:pt>
                <c:pt idx="759">
                  <c:v>2.4836933663346821E-3</c:v>
                </c:pt>
                <c:pt idx="760">
                  <c:v>2.4897898002456498E-3</c:v>
                </c:pt>
                <c:pt idx="761">
                  <c:v>2.5019741461779115E-3</c:v>
                </c:pt>
                <c:pt idx="762">
                  <c:v>2.5140983524777291E-3</c:v>
                </c:pt>
                <c:pt idx="763">
                  <c:v>2.5201560274984219E-3</c:v>
                </c:pt>
                <c:pt idx="764">
                  <c:v>2.5262058501589113E-3</c:v>
                </c:pt>
                <c:pt idx="765">
                  <c:v>2.5322477875126459E-3</c:v>
                </c:pt>
                <c:pt idx="766">
                  <c:v>2.5443229450128422E-3</c:v>
                </c:pt>
                <c:pt idx="767">
                  <c:v>2.5562924086541018E-3</c:v>
                </c:pt>
                <c:pt idx="768">
                  <c:v>2.5622139132548205E-3</c:v>
                </c:pt>
                <c:pt idx="769">
                  <c:v>2.5681374146914173E-3</c:v>
                </c:pt>
                <c:pt idx="770">
                  <c:v>2.5859585918371654E-3</c:v>
                </c:pt>
                <c:pt idx="771">
                  <c:v>2.6037205742040401E-3</c:v>
                </c:pt>
                <c:pt idx="772">
                  <c:v>2.6096581628707607E-3</c:v>
                </c:pt>
                <c:pt idx="773">
                  <c:v>2.6155977799429023E-3</c:v>
                </c:pt>
                <c:pt idx="774">
                  <c:v>2.6275027091453374E-3</c:v>
                </c:pt>
                <c:pt idx="775">
                  <c:v>2.6393766105409625E-3</c:v>
                </c:pt>
                <c:pt idx="776">
                  <c:v>2.6453264286862579E-3</c:v>
                </c:pt>
                <c:pt idx="777">
                  <c:v>2.6512782985393122E-3</c:v>
                </c:pt>
                <c:pt idx="778">
                  <c:v>2.6572322246389839E-3</c:v>
                </c:pt>
                <c:pt idx="779">
                  <c:v>2.6691664685943735E-3</c:v>
                </c:pt>
                <c:pt idx="780">
                  <c:v>2.6810685680572067E-3</c:v>
                </c:pt>
                <c:pt idx="781">
                  <c:v>2.6870328333014081E-3</c:v>
                </c:pt>
                <c:pt idx="782">
                  <c:v>2.6929991784187786E-3</c:v>
                </c:pt>
                <c:pt idx="783">
                  <c:v>2.7079556096291997E-3</c:v>
                </c:pt>
                <c:pt idx="784">
                  <c:v>2.7228622384727116E-3</c:v>
                </c:pt>
                <c:pt idx="785">
                  <c:v>2.7288411450155452E-3</c:v>
                </c:pt>
                <c:pt idx="786">
                  <c:v>2.7348221589891309E-3</c:v>
                </c:pt>
                <c:pt idx="787">
                  <c:v>2.7408052843650036E-3</c:v>
                </c:pt>
                <c:pt idx="788">
                  <c:v>2.7527993539114828E-3</c:v>
                </c:pt>
                <c:pt idx="789">
                  <c:v>2.7647589787142181E-3</c:v>
                </c:pt>
                <c:pt idx="790">
                  <c:v>2.7707527203503744E-3</c:v>
                </c:pt>
                <c:pt idx="791">
                  <c:v>2.7767485969748948E-3</c:v>
                </c:pt>
                <c:pt idx="792">
                  <c:v>2.7827466126808895E-3</c:v>
                </c:pt>
                <c:pt idx="793">
                  <c:v>2.7947711931996019E-3</c:v>
                </c:pt>
                <c:pt idx="794">
                  <c:v>2.8067601454262181E-3</c:v>
                </c:pt>
                <c:pt idx="795">
                  <c:v>2.8127689159505916E-3</c:v>
                </c:pt>
                <c:pt idx="796">
                  <c:v>2.8187798490209703E-3</c:v>
                </c:pt>
                <c:pt idx="797">
                  <c:v>2.8247929488520399E-3</c:v>
                </c:pt>
                <c:pt idx="798">
                  <c:v>2.8368484392756162E-3</c:v>
                </c:pt>
                <c:pt idx="799">
                  <c:v>2.8488670953356787E-3</c:v>
                </c:pt>
                <c:pt idx="800">
                  <c:v>2.8548910882191776E-3</c:v>
                </c:pt>
                <c:pt idx="801">
                  <c:v>2.8609172716926382E-3</c:v>
                </c:pt>
                <c:pt idx="802">
                  <c:v>2.8669456497276064E-3</c:v>
                </c:pt>
                <c:pt idx="803">
                  <c:v>2.8790324488129648E-3</c:v>
                </c:pt>
                <c:pt idx="804">
                  <c:v>2.8910811848468121E-3</c:v>
                </c:pt>
                <c:pt idx="805">
                  <c:v>2.8971205941684072E-3</c:v>
                </c:pt>
                <c:pt idx="806">
                  <c:v>2.9031622218808062E-3</c:v>
                </c:pt>
                <c:pt idx="807">
                  <c:v>2.9092060714692742E-3</c:v>
                </c:pt>
                <c:pt idx="808">
                  <c:v>2.9213245786920304E-3</c:v>
                </c:pt>
                <c:pt idx="809">
                  <c:v>2.9334037706084132E-3</c:v>
                </c:pt>
                <c:pt idx="810">
                  <c:v>2.9394587904067581E-3</c:v>
                </c:pt>
                <c:pt idx="811">
                  <c:v>2.9455160559510168E-3</c:v>
                </c:pt>
                <c:pt idx="812">
                  <c:v>2.9515755712127461E-3</c:v>
                </c:pt>
                <c:pt idx="813">
                  <c:v>2.963726185500358E-3</c:v>
                </c:pt>
                <c:pt idx="814">
                  <c:v>2.9758362096354431E-3</c:v>
                </c:pt>
                <c:pt idx="815">
                  <c:v>2.9819070333415424E-3</c:v>
                </c:pt>
                <c:pt idx="816">
                  <c:v>2.987980130716029E-3</c:v>
                </c:pt>
                <c:pt idx="817">
                  <c:v>2.994055505325225E-3</c:v>
                </c:pt>
                <c:pt idx="818">
                  <c:v>3.006238626086516E-3</c:v>
                </c:pt>
                <c:pt idx="819">
                  <c:v>3.0183798584175118E-3</c:v>
                </c:pt>
                <c:pt idx="820">
                  <c:v>3.0244666799893881E-3</c:v>
                </c:pt>
                <c:pt idx="821">
                  <c:v>3.0305558025848223E-3</c:v>
                </c:pt>
                <c:pt idx="822">
                  <c:v>3.0366472307427114E-3</c:v>
                </c:pt>
                <c:pt idx="823">
                  <c:v>3.0488632571818945E-3</c:v>
                </c:pt>
                <c:pt idx="824">
                  <c:v>3.0610360734051704E-3</c:v>
                </c:pt>
                <c:pt idx="825">
                  <c:v>3.0671390866389625E-3</c:v>
                </c:pt>
                <c:pt idx="826">
                  <c:v>3.0732444287377972E-3</c:v>
                </c:pt>
                <c:pt idx="827">
                  <c:v>3.0793521037137681E-3</c:v>
                </c:pt>
                <c:pt idx="828">
                  <c:v>3.0916014355898401E-3</c:v>
                </c:pt>
                <c:pt idx="829">
                  <c:v>3.1038062113746389E-3</c:v>
                </c:pt>
                <c:pt idx="830">
                  <c:v>3.1099256101882657E-3</c:v>
                </c:pt>
                <c:pt idx="831">
                  <c:v>3.116047365262691E-3</c:v>
                </c:pt>
                <c:pt idx="832">
                  <c:v>3.1221714812583912E-3</c:v>
                </c:pt>
                <c:pt idx="833">
                  <c:v>3.1344545179830606E-3</c:v>
                </c:pt>
                <c:pt idx="834">
                  <c:v>3.1466916290630921E-3</c:v>
                </c:pt>
                <c:pt idx="835">
                  <c:v>3.1528276071720695E-3</c:v>
                </c:pt>
                <c:pt idx="836">
                  <c:v>3.1589659693428678E-3</c:v>
                </c:pt>
                <c:pt idx="837">
                  <c:v>3.165106719628111E-3</c:v>
                </c:pt>
                <c:pt idx="838">
                  <c:v>3.177423861200832E-3</c:v>
                </c:pt>
                <c:pt idx="839">
                  <c:v>3.1896936831686774E-3</c:v>
                </c:pt>
                <c:pt idx="840">
                  <c:v>3.1958464341266374E-3</c:v>
                </c:pt>
                <c:pt idx="841">
                  <c:v>3.202001597190615E-3</c:v>
                </c:pt>
                <c:pt idx="842">
                  <c:v>3.2081591761295718E-3</c:v>
                </c:pt>
                <c:pt idx="843">
                  <c:v>3.2205108219383318E-3</c:v>
                </c:pt>
                <c:pt idx="844">
                  <c:v>3.2328137302694679E-3</c:v>
                </c:pt>
                <c:pt idx="845">
                  <c:v>3.2389834479949731E-3</c:v>
                </c:pt>
                <c:pt idx="846">
                  <c:v>3.2451556056681042E-3</c:v>
                </c:pt>
                <c:pt idx="847">
                  <c:v>3.2513302068146841E-3</c:v>
                </c:pt>
                <c:pt idx="848">
                  <c:v>3.2637167570303423E-3</c:v>
                </c:pt>
                <c:pt idx="849">
                  <c:v>3.2760531267829532E-3</c:v>
                </c:pt>
                <c:pt idx="850">
                  <c:v>3.2822400054784489E-3</c:v>
                </c:pt>
                <c:pt idx="851">
                  <c:v>3.2884293514769234E-3</c:v>
                </c:pt>
                <c:pt idx="852">
                  <c:v>3.2946211685473473E-3</c:v>
                </c:pt>
                <c:pt idx="853">
                  <c:v>3.3070430231811076E-3</c:v>
                </c:pt>
                <c:pt idx="854">
                  <c:v>3.3194132298170437E-3</c:v>
                </c:pt>
                <c:pt idx="855">
                  <c:v>3.3256174628341923E-3</c:v>
                </c:pt>
                <c:pt idx="856">
                  <c:v>3.33182419099599E-3</c:v>
                </c:pt>
                <c:pt idx="857">
                  <c:v>3.3380334181929844E-3</c:v>
                </c:pt>
                <c:pt idx="858">
                  <c:v>3.3504909772075131E-3</c:v>
                </c:pt>
                <c:pt idx="859">
                  <c:v>3.3628953957112254E-3</c:v>
                </c:pt>
                <c:pt idx="860">
                  <c:v>3.3691171770908138E-3</c:v>
                </c:pt>
                <c:pt idx="861">
                  <c:v>3.3753414811730858E-3</c:v>
                </c:pt>
                <c:pt idx="862">
                  <c:v>3.38156831201069E-3</c:v>
                </c:pt>
                <c:pt idx="863">
                  <c:v>3.3940619759040276E-3</c:v>
                </c:pt>
                <c:pt idx="864">
                  <c:v>3.4065009812522824E-3</c:v>
                </c:pt>
                <c:pt idx="865">
                  <c:v>3.4127405047516502E-3</c:v>
                </c:pt>
                <c:pt idx="866">
                  <c:v>3.4189825787143881E-3</c:v>
                </c:pt>
                <c:pt idx="867">
                  <c:v>3.4252272069500039E-3</c:v>
                </c:pt>
                <c:pt idx="868">
                  <c:v>3.4377573759751881E-3</c:v>
                </c:pt>
                <c:pt idx="869">
                  <c:v>3.4502313430664483E-3</c:v>
                </c:pt>
                <c:pt idx="870">
                  <c:v>3.4564888024431568E-3</c:v>
                </c:pt>
                <c:pt idx="871">
                  <c:v>3.4627488400034287E-3</c:v>
                </c:pt>
                <c:pt idx="872">
                  <c:v>3.4690114597188729E-3</c:v>
                </c:pt>
                <c:pt idx="873">
                  <c:v>3.4815785342247455E-3</c:v>
                </c:pt>
                <c:pt idx="874">
                  <c:v>3.4940878377004627E-3</c:v>
                </c:pt>
                <c:pt idx="875">
                  <c:v>3.5003634269554396E-3</c:v>
                </c:pt>
                <c:pt idx="876">
                  <c:v>3.5066416219521101E-3</c:v>
                </c:pt>
                <c:pt idx="877">
                  <c:v>3.5129224265810391E-3</c:v>
                </c:pt>
                <c:pt idx="878">
                  <c:v>3.5255268074746442E-3</c:v>
                </c:pt>
                <c:pt idx="879">
                  <c:v>3.538071822067345E-3</c:v>
                </c:pt>
                <c:pt idx="880">
                  <c:v>3.5443657349991222E-3</c:v>
                </c:pt>
                <c:pt idx="881">
                  <c:v>3.5506622811091832E-3</c:v>
                </c:pt>
                <c:pt idx="882">
                  <c:v>3.5569614646933367E-3</c:v>
                </c:pt>
                <c:pt idx="883">
                  <c:v>3.5696035524569762E-3</c:v>
                </c:pt>
                <c:pt idx="884">
                  <c:v>3.5821846526764472E-3</c:v>
                </c:pt>
                <c:pt idx="885">
                  <c:v>3.5884970829216873E-3</c:v>
                </c:pt>
                <c:pt idx="886">
                  <c:v>3.5948121741465485E-3</c:v>
                </c:pt>
                <c:pt idx="887">
                  <c:v>3.6011299304442254E-3</c:v>
                </c:pt>
                <c:pt idx="888">
                  <c:v>3.613810125962613E-3</c:v>
                </c:pt>
                <c:pt idx="889">
                  <c:v>3.6264276863223728E-3</c:v>
                </c:pt>
                <c:pt idx="890">
                  <c:v>3.6327588275584881E-3</c:v>
                </c:pt>
                <c:pt idx="891">
                  <c:v>3.6390926577782147E-3</c:v>
                </c:pt>
                <c:pt idx="892">
                  <c:v>3.6454291806289883E-3</c:v>
                </c:pt>
                <c:pt idx="893">
                  <c:v>3.658147884800698E-3</c:v>
                </c:pt>
                <c:pt idx="894">
                  <c:v>3.6708022794771258E-3</c:v>
                </c:pt>
                <c:pt idx="895">
                  <c:v>3.6771523257059483E-3</c:v>
                </c:pt>
                <c:pt idx="896">
                  <c:v>3.6835050885576899E-3</c:v>
                </c:pt>
                <c:pt idx="897">
                  <c:v>3.6898605718013624E-3</c:v>
                </c:pt>
                <c:pt idx="898">
                  <c:v>3.7026181857446501E-3</c:v>
                </c:pt>
                <c:pt idx="899">
                  <c:v>3.715309788897979E-3</c:v>
                </c:pt>
                <c:pt idx="900">
                  <c:v>3.7216789339999988E-3</c:v>
                </c:pt>
                <c:pt idx="901">
                  <c:v>3.7280508232427068E-3</c:v>
                </c:pt>
                <c:pt idx="902">
                  <c:v>3.7344254606382632E-3</c:v>
                </c:pt>
                <c:pt idx="903">
                  <c:v>3.7472223855727128E-3</c:v>
                </c:pt>
                <c:pt idx="904">
                  <c:v>3.7599515713438174E-3</c:v>
                </c:pt>
                <c:pt idx="905">
                  <c:v>3.7663400088755647E-3</c:v>
                </c:pt>
                <c:pt idx="906">
                  <c:v>3.7727312184710417E-3</c:v>
                </c:pt>
                <c:pt idx="907">
                  <c:v>3.7791252039803161E-3</c:v>
                </c:pt>
                <c:pt idx="908">
                  <c:v>3.7919618411220222E-3</c:v>
                </c:pt>
                <c:pt idx="909">
                  <c:v>3.8047289832914798E-3</c:v>
                </c:pt>
                <c:pt idx="910">
                  <c:v>3.8111369072554805E-3</c:v>
                </c:pt>
                <c:pt idx="911">
                  <c:v>3.8175476310847128E-3</c:v>
                </c:pt>
                <c:pt idx="912">
                  <c:v>3.8239611581024398E-3</c:v>
                </c:pt>
                <c:pt idx="913">
                  <c:v>3.8368379091265319E-3</c:v>
                </c:pt>
                <c:pt idx="914">
                  <c:v>3.849643381584153E-3</c:v>
                </c:pt>
                <c:pt idx="915">
                  <c:v>3.8560709858210707E-3</c:v>
                </c:pt>
                <c:pt idx="916">
                  <c:v>3.862501417319517E-3</c:v>
                </c:pt>
                <c:pt idx="917">
                  <c:v>3.8689346801321902E-3</c:v>
                </c:pt>
                <c:pt idx="918">
                  <c:v>3.8818519464872154E-3</c:v>
                </c:pt>
                <c:pt idx="919">
                  <c:v>3.8946961227019493E-3</c:v>
                </c:pt>
                <c:pt idx="920">
                  <c:v>3.9011436010932079E-3</c:v>
                </c:pt>
                <c:pt idx="921">
                  <c:v>3.9075939342638972E-3</c:v>
                </c:pt>
                <c:pt idx="922">
                  <c:v>3.9140471264288157E-3</c:v>
                </c:pt>
                <c:pt idx="923">
                  <c:v>3.9270053099073662E-3</c:v>
                </c:pt>
                <c:pt idx="924">
                  <c:v>3.9398885635318738E-3</c:v>
                </c:pt>
                <c:pt idx="925">
                  <c:v>3.9463561096754647E-3</c:v>
                </c:pt>
                <c:pt idx="926">
                  <c:v>3.9528265384406146E-3</c:v>
                </c:pt>
                <c:pt idx="927">
                  <c:v>3.9592998539205544E-3</c:v>
                </c:pt>
                <c:pt idx="928">
                  <c:v>3.9722993562033241E-3</c:v>
                </c:pt>
                <c:pt idx="929">
                  <c:v>3.9852220606789255E-3</c:v>
                </c:pt>
                <c:pt idx="930">
                  <c:v>3.9917098683756999E-3</c:v>
                </c:pt>
                <c:pt idx="931">
                  <c:v>3.9982005864956701E-3</c:v>
                </c:pt>
                <c:pt idx="932">
                  <c:v>4.0046942190105029E-3</c:v>
                </c:pt>
                <c:pt idx="933">
                  <c:v>4.0177354422504721E-3</c:v>
                </c:pt>
                <c:pt idx="934">
                  <c:v>4.0306979706687274E-3</c:v>
                </c:pt>
                <c:pt idx="935">
                  <c:v>4.0372062339223951E-3</c:v>
                </c:pt>
                <c:pt idx="936">
                  <c:v>4.0437174352388359E-3</c:v>
                </c:pt>
                <c:pt idx="937">
                  <c:v>4.0502315784276231E-3</c:v>
                </c:pt>
                <c:pt idx="938">
                  <c:v>4.0633149247671328E-3</c:v>
                </c:pt>
                <c:pt idx="939">
                  <c:v>4.0763176504338286E-3</c:v>
                </c:pt>
                <c:pt idx="940">
                  <c:v>4.0828465628836253E-3</c:v>
                </c:pt>
                <c:pt idx="941">
                  <c:v>4.0893784410358054E-3</c:v>
                </c:pt>
                <c:pt idx="942">
                  <c:v>4.0959132889836179E-3</c:v>
                </c:pt>
                <c:pt idx="943">
                  <c:v>4.1090391606658236E-3</c:v>
                </c:pt>
                <c:pt idx="944">
                  <c:v>4.1220824563006093E-3</c:v>
                </c:pt>
                <c:pt idx="945">
                  <c:v>4.1286322119912537E-3</c:v>
                </c:pt>
                <c:pt idx="946">
                  <c:v>4.1351849609023552E-3</c:v>
                </c:pt>
                <c:pt idx="947">
                  <c:v>4.141740707329789E-3</c:v>
                </c:pt>
                <c:pt idx="948">
                  <c:v>4.1549095066345182E-3</c:v>
                </c:pt>
                <c:pt idx="949">
                  <c:v>4.1679937453671118E-3</c:v>
                </c:pt>
                <c:pt idx="950">
                  <c:v>4.1745645378572791E-3</c:v>
                </c:pt>
                <c:pt idx="951">
                  <c:v>4.1811383513696808E-3</c:v>
                </c:pt>
                <c:pt idx="952">
                  <c:v>4.1976604357297845E-3</c:v>
                </c:pt>
                <c:pt idx="953">
                  <c:v>4.2140528739226151E-3</c:v>
                </c:pt>
                <c:pt idx="954">
                  <c:v>4.220644897135941E-3</c:v>
                </c:pt>
                <c:pt idx="955">
                  <c:v>4.2272399690517432E-3</c:v>
                </c:pt>
                <c:pt idx="956">
                  <c:v>4.2438169389903422E-3</c:v>
                </c:pt>
                <c:pt idx="957">
                  <c:v>4.2602611989875543E-3</c:v>
                </c:pt>
                <c:pt idx="958">
                  <c:v>4.2668746465642565E-3</c:v>
                </c:pt>
                <c:pt idx="959">
                  <c:v>4.2734911707668546E-3</c:v>
                </c:pt>
                <c:pt idx="960">
                  <c:v>4.280110775364423E-3</c:v>
                </c:pt>
                <c:pt idx="961">
                  <c:v>4.2934107736467388E-3</c:v>
                </c:pt>
                <c:pt idx="962">
                  <c:v>4.3066200769357205E-3</c:v>
                </c:pt>
                <c:pt idx="963">
                  <c:v>4.3132551428809807E-3</c:v>
                </c:pt>
                <c:pt idx="964">
                  <c:v>4.319893313010875E-3</c:v>
                </c:pt>
                <c:pt idx="965">
                  <c:v>4.3265345913376298E-3</c:v>
                </c:pt>
                <c:pt idx="966">
                  <c:v>4.3398791284049183E-3</c:v>
                </c:pt>
                <c:pt idx="967">
                  <c:v>4.3531308645884158E-3</c:v>
                </c:pt>
                <c:pt idx="968">
                  <c:v>4.3597877427050463E-3</c:v>
                </c:pt>
                <c:pt idx="969">
                  <c:v>4.3664477526056105E-3</c:v>
                </c:pt>
                <c:pt idx="970">
                  <c:v>4.3731108984239112E-3</c:v>
                </c:pt>
                <c:pt idx="971">
                  <c:v>4.3865003774126226E-3</c:v>
                </c:pt>
                <c:pt idx="972">
                  <c:v>4.3997949186066077E-3</c:v>
                </c:pt>
                <c:pt idx="973">
                  <c:v>4.4064738026166244E-3</c:v>
                </c:pt>
                <c:pt idx="974">
                  <c:v>4.4131558461720068E-3</c:v>
                </c:pt>
                <c:pt idx="975">
                  <c:v>4.4198410533660398E-3</c:v>
                </c:pt>
                <c:pt idx="976">
                  <c:v>4.4332758774837111E-3</c:v>
                </c:pt>
                <c:pt idx="977">
                  <c:v>4.4466135956530341E-3</c:v>
                </c:pt>
                <c:pt idx="978">
                  <c:v>4.4533146794813287E-3</c:v>
                </c:pt>
                <c:pt idx="979">
                  <c:v>4.4600189504948855E-3</c:v>
                </c:pt>
                <c:pt idx="980">
                  <c:v>4.4667264127869928E-3</c:v>
                </c:pt>
                <c:pt idx="981">
                  <c:v>4.4802069855049229E-3</c:v>
                </c:pt>
                <c:pt idx="982">
                  <c:v>4.4935882523516914E-3</c:v>
                </c:pt>
                <c:pt idx="983">
                  <c:v>4.5003117298018386E-3</c:v>
                </c:pt>
                <c:pt idx="984">
                  <c:v>4.5070384221582282E-3</c:v>
                </c:pt>
                <c:pt idx="985">
                  <c:v>4.5137683333115334E-3</c:v>
                </c:pt>
                <c:pt idx="986">
                  <c:v>4.527295058219776E-3</c:v>
                </c:pt>
                <c:pt idx="987">
                  <c:v>4.5407202456120401E-3</c:v>
                </c:pt>
                <c:pt idx="988">
                  <c:v>4.5474663103662986E-3</c:v>
                </c:pt>
                <c:pt idx="989">
                  <c:v>4.5542156177883417E-3</c:v>
                </c:pt>
                <c:pt idx="990">
                  <c:v>4.5609681716877988E-3</c:v>
                </c:pt>
                <c:pt idx="991">
                  <c:v>4.5745414525663192E-3</c:v>
                </c:pt>
                <c:pt idx="992">
                  <c:v>4.5880109319401058E-3</c:v>
                </c:pt>
                <c:pt idx="993">
                  <c:v>4.5947797779241385E-3</c:v>
                </c:pt>
                <c:pt idx="994">
                  <c:v>4.6015518941349134E-3</c:v>
                </c:pt>
                <c:pt idx="995">
                  <c:v>4.6083272846657369E-3</c:v>
                </c:pt>
                <c:pt idx="996">
                  <c:v>4.6219475252854128E-3</c:v>
                </c:pt>
                <c:pt idx="997">
                  <c:v>4.6354616680463496E-3</c:v>
                </c:pt>
                <c:pt idx="998">
                  <c:v>4.6422534889429354E-3</c:v>
                </c:pt>
                <c:pt idx="999">
                  <c:v>4.6490486078684043E-3</c:v>
                </c:pt>
                <c:pt idx="1000">
                  <c:v>4.6558470288350189E-3</c:v>
                </c:pt>
                <c:pt idx="1001">
                  <c:v>4.6695146333125175E-3</c:v>
                </c:pt>
                <c:pt idx="1002">
                  <c:v>4.6830738104809699E-3</c:v>
                </c:pt>
                <c:pt idx="1003">
                  <c:v>4.6898888003783909E-3</c:v>
                </c:pt>
                <c:pt idx="1004">
                  <c:v>4.6967071157016319E-3</c:v>
                </c:pt>
                <c:pt idx="1005">
                  <c:v>4.7035287607871531E-3</c:v>
                </c:pt>
                <c:pt idx="1006">
                  <c:v>4.7172441334805389E-3</c:v>
                </c:pt>
                <c:pt idx="1007">
                  <c:v>4.7308487162012434E-3</c:v>
                </c:pt>
                <c:pt idx="1008">
                  <c:v>4.7376870686207089E-3</c:v>
                </c:pt>
                <c:pt idx="1009">
                  <c:v>4.7445287743897819E-3</c:v>
                </c:pt>
                <c:pt idx="1010">
                  <c:v>4.7513738373991645E-3</c:v>
                </c:pt>
                <c:pt idx="1011">
                  <c:v>4.7651373825738997E-3</c:v>
                </c:pt>
                <c:pt idx="1012">
                  <c:v>4.7787877416394899E-3</c:v>
                </c:pt>
                <c:pt idx="1013">
                  <c:v>4.7856496505887637E-3</c:v>
                </c:pt>
                <c:pt idx="1014">
                  <c:v>4.7925149404467546E-3</c:v>
                </c:pt>
                <c:pt idx="1015">
                  <c:v>4.7993836153473147E-3</c:v>
                </c:pt>
                <c:pt idx="1016">
                  <c:v>4.8131957374906746E-3</c:v>
                </c:pt>
                <c:pt idx="1017">
                  <c:v>4.8268922437567086E-3</c:v>
                </c:pt>
                <c:pt idx="1018">
                  <c:v>4.8337779028791049E-3</c:v>
                </c:pt>
                <c:pt idx="1019">
                  <c:v>4.8406669706314619E-3</c:v>
                </c:pt>
                <c:pt idx="1020">
                  <c:v>4.8614875869180179E-3</c:v>
                </c:pt>
                <c:pt idx="1021">
                  <c:v>4.8820929077021749E-3</c:v>
                </c:pt>
                <c:pt idx="1022">
                  <c:v>4.8890436138560815E-3</c:v>
                </c:pt>
                <c:pt idx="1023">
                  <c:v>4.8959950773483285E-3</c:v>
                </c:pt>
                <c:pt idx="1024">
                  <c:v>4.9099665596060169E-3</c:v>
                </c:pt>
                <c:pt idx="1025">
                  <c:v>4.9238084371485535E-3</c:v>
                </c:pt>
                <c:pt idx="1026">
                  <c:v>4.9307636355843485E-3</c:v>
                </c:pt>
                <c:pt idx="1027">
                  <c:v>4.9377195700837755E-3</c:v>
                </c:pt>
                <c:pt idx="1028">
                  <c:v>4.9446762373239308E-3</c:v>
                </c:pt>
                <c:pt idx="1029">
                  <c:v>4.9586593596459344E-3</c:v>
                </c:pt>
                <c:pt idx="1030">
                  <c:v>4.9725101612361567E-3</c:v>
                </c:pt>
                <c:pt idx="1031">
                  <c:v>4.9794704381218606E-3</c:v>
                </c:pt>
                <c:pt idx="1032">
                  <c:v>4.9864314263114648E-3</c:v>
                </c:pt>
                <c:pt idx="1033">
                  <c:v>4.9933931220768188E-3</c:v>
                </c:pt>
                <c:pt idx="1034">
                  <c:v>5.0073875488373101E-3</c:v>
                </c:pt>
                <c:pt idx="1035">
                  <c:v>5.0212469105877719E-3</c:v>
                </c:pt>
                <c:pt idx="1036">
                  <c:v>5.0282120912273605E-3</c:v>
                </c:pt>
                <c:pt idx="1037">
                  <c:v>5.0351779579653234E-3</c:v>
                </c:pt>
                <c:pt idx="1038">
                  <c:v>5.042144507559799E-3</c:v>
                </c:pt>
                <c:pt idx="1039">
                  <c:v>5.0561499027431712E-3</c:v>
                </c:pt>
                <c:pt idx="1040">
                  <c:v>5.0700174609528501E-3</c:v>
                </c:pt>
                <c:pt idx="1041">
                  <c:v>5.0769873702448702E-3</c:v>
                </c:pt>
                <c:pt idx="1042">
                  <c:v>5.0839579408754818E-3</c:v>
                </c:pt>
                <c:pt idx="1043">
                  <c:v>5.0909291691570513E-3</c:v>
                </c:pt>
                <c:pt idx="1044">
                  <c:v>5.1049451969767115E-3</c:v>
                </c:pt>
                <c:pt idx="1045">
                  <c:v>5.1188205878364042E-3</c:v>
                </c:pt>
                <c:pt idx="1046">
                  <c:v>5.1257950509223668E-3</c:v>
                </c:pt>
                <c:pt idx="1047">
                  <c:v>5.1327701504250119E-3</c:v>
                </c:pt>
                <c:pt idx="1048">
                  <c:v>5.139745882575656E-3</c:v>
                </c:pt>
                <c:pt idx="1049">
                  <c:v>5.1537722071607625E-3</c:v>
                </c:pt>
                <c:pt idx="1050">
                  <c:v>5.16765506686373E-3</c:v>
                </c:pt>
                <c:pt idx="1051">
                  <c:v>5.174633908925484E-3</c:v>
                </c:pt>
                <c:pt idx="1052">
                  <c:v>5.1816133622388412E-3</c:v>
                </c:pt>
                <c:pt idx="1053">
                  <c:v>5.1885934234808797E-3</c:v>
                </c:pt>
                <c:pt idx="1054">
                  <c:v>5.2026297088332216E-3</c:v>
                </c:pt>
                <c:pt idx="1055">
                  <c:v>5.2165196736588294E-3</c:v>
                </c:pt>
                <c:pt idx="1056">
                  <c:v>5.223502719634893E-3</c:v>
                </c:pt>
                <c:pt idx="1057">
                  <c:v>5.2304863522242709E-3</c:v>
                </c:pt>
                <c:pt idx="1058">
                  <c:v>5.2374705672935491E-3</c:v>
                </c:pt>
                <c:pt idx="1059">
                  <c:v>5.251516477649678E-3</c:v>
                </c:pt>
                <c:pt idx="1060">
                  <c:v>5.2654131838038836E-3</c:v>
                </c:pt>
                <c:pt idx="1061">
                  <c:v>5.2724002589567848E-3</c:v>
                </c:pt>
                <c:pt idx="1062">
                  <c:v>5.2793878955578665E-3</c:v>
                </c:pt>
                <c:pt idx="1063">
                  <c:v>5.2863760897573836E-3</c:v>
                </c:pt>
                <c:pt idx="1064">
                  <c:v>5.3004312891672687E-3</c:v>
                </c:pt>
                <c:pt idx="1065">
                  <c:v>5.3143343729608241E-3</c:v>
                </c:pt>
                <c:pt idx="1066">
                  <c:v>5.3213253023097588E-3</c:v>
                </c:pt>
                <c:pt idx="1067">
                  <c:v>5.3283167680632871E-3</c:v>
                </c:pt>
                <c:pt idx="1068">
                  <c:v>5.3353087665337588E-3</c:v>
                </c:pt>
                <c:pt idx="1069">
                  <c:v>5.3493729189392301E-3</c:v>
                </c:pt>
                <c:pt idx="1070">
                  <c:v>5.3632820166281854E-3</c:v>
                </c:pt>
                <c:pt idx="1071">
                  <c:v>5.3702766252732119E-3</c:v>
                </c:pt>
                <c:pt idx="1072">
                  <c:v>5.3772717452792215E-3</c:v>
                </c:pt>
                <c:pt idx="1073">
                  <c:v>5.3842673730801283E-3</c:v>
                </c:pt>
                <c:pt idx="1074">
                  <c:v>5.3983401426634953E-3</c:v>
                </c:pt>
                <c:pt idx="1075">
                  <c:v>5.4122548904652987E-3</c:v>
                </c:pt>
                <c:pt idx="1076">
                  <c:v>5.4192530035062914E-3</c:v>
                </c:pt>
                <c:pt idx="1077">
                  <c:v>5.4262516029456734E-3</c:v>
                </c:pt>
                <c:pt idx="1078">
                  <c:v>5.4332506850552631E-3</c:v>
                </c:pt>
                <c:pt idx="1079">
                  <c:v>5.4473317358314554E-3</c:v>
                </c:pt>
                <c:pt idx="1080">
                  <c:v>5.4612517700896651E-3</c:v>
                </c:pt>
                <c:pt idx="1081">
                  <c:v>5.4682532126263091E-3</c:v>
                </c:pt>
                <c:pt idx="1082">
                  <c:v>5.4752551164366286E-3</c:v>
                </c:pt>
                <c:pt idx="1083">
                  <c:v>5.4822574781166313E-3</c:v>
                </c:pt>
                <c:pt idx="1084">
                  <c:v>5.4963464740386539E-3</c:v>
                </c:pt>
                <c:pt idx="1085">
                  <c:v>5.5102714311580066E-3</c:v>
                </c:pt>
                <c:pt idx="1086">
                  <c:v>5.5172760281682305E-3</c:v>
                </c:pt>
                <c:pt idx="1087">
                  <c:v>5.5242810616110581E-3</c:v>
                </c:pt>
                <c:pt idx="1088">
                  <c:v>5.5312865277582978E-3</c:v>
                </c:pt>
                <c:pt idx="1089">
                  <c:v>5.545383132876721E-3</c:v>
                </c:pt>
                <c:pt idx="1090">
                  <c:v>5.5593126492041664E-3</c:v>
                </c:pt>
                <c:pt idx="1091">
                  <c:v>5.5663202257467577E-3</c:v>
                </c:pt>
                <c:pt idx="1092">
                  <c:v>5.5733282139213795E-3</c:v>
                </c:pt>
                <c:pt idx="1093">
                  <c:v>5.5803366095945935E-3</c:v>
                </c:pt>
                <c:pt idx="1094">
                  <c:v>5.5944404879603787E-3</c:v>
                </c:pt>
                <c:pt idx="1095">
                  <c:v>5.6083741997201538E-3</c:v>
                </c:pt>
                <c:pt idx="1096">
                  <c:v>5.61538458109686E-3</c:v>
                </c:pt>
                <c:pt idx="1097">
                  <c:v>5.6223953488592293E-3</c:v>
                </c:pt>
                <c:pt idx="1098">
                  <c:v>5.6294064994006354E-3</c:v>
                </c:pt>
                <c:pt idx="1099">
                  <c:v>5.6435173147923508E-3</c:v>
                </c:pt>
                <c:pt idx="1100">
                  <c:v>5.657454858561387E-3</c:v>
                </c:pt>
                <c:pt idx="1101">
                  <c:v>5.6644678696685267E-3</c:v>
                </c:pt>
                <c:pt idx="1102">
                  <c:v>5.6714812421580808E-3</c:v>
                </c:pt>
                <c:pt idx="1103">
                  <c:v>5.6784949725449908E-3</c:v>
                </c:pt>
                <c:pt idx="1104">
                  <c:v>5.692612389047046E-3</c:v>
                </c:pt>
                <c:pt idx="1105">
                  <c:v>5.7065534010551583E-3</c:v>
                </c:pt>
                <c:pt idx="1106">
                  <c:v>5.7135688670320074E-3</c:v>
                </c:pt>
                <c:pt idx="1107">
                  <c:v>5.7205846695095666E-3</c:v>
                </c:pt>
                <c:pt idx="1108">
                  <c:v>5.7276008047596316E-3</c:v>
                </c:pt>
                <c:pt idx="1109">
                  <c:v>5.7417244861923018E-3</c:v>
                </c:pt>
                <c:pt idx="1110">
                  <c:v>5.7556686029326919E-3</c:v>
                </c:pt>
                <c:pt idx="1111">
                  <c:v>5.7626863489588622E-3</c:v>
                </c:pt>
                <c:pt idx="1112">
                  <c:v>5.7697044063608691E-3</c:v>
                </c:pt>
                <c:pt idx="1113">
                  <c:v>5.7767227715725981E-3</c:v>
                </c:pt>
                <c:pt idx="1114">
                  <c:v>5.7908523818676356E-3</c:v>
                </c:pt>
                <c:pt idx="1115">
                  <c:v>5.8047992398833721E-3</c:v>
                </c:pt>
                <c:pt idx="1116">
                  <c:v>5.8118190908546192E-3</c:v>
                </c:pt>
                <c:pt idx="1117">
                  <c:v>5.8188392282794207E-3</c:v>
                </c:pt>
                <c:pt idx="1118">
                  <c:v>5.8258596486321862E-3</c:v>
                </c:pt>
                <c:pt idx="1119">
                  <c:v>5.8399948516680922E-3</c:v>
                </c:pt>
                <c:pt idx="1120">
                  <c:v>5.8539440872710756E-3</c:v>
                </c:pt>
                <c:pt idx="1121">
                  <c:v>5.8609658684071605E-3</c:v>
                </c:pt>
                <c:pt idx="1122">
                  <c:v>5.8679879110339686E-3</c:v>
                </c:pt>
                <c:pt idx="1123">
                  <c:v>5.8750102114638074E-3</c:v>
                </c:pt>
                <c:pt idx="1124">
                  <c:v>5.8891506710631964E-3</c:v>
                </c:pt>
                <c:pt idx="1125">
                  <c:v>5.9031019209851814E-3</c:v>
                </c:pt>
                <c:pt idx="1126">
                  <c:v>5.9101254571814824E-3</c:v>
                </c:pt>
                <c:pt idx="1127">
                  <c:v>5.9171492300677461E-3</c:v>
                </c:pt>
                <c:pt idx="1128">
                  <c:v>5.924173235794178E-3</c:v>
                </c:pt>
                <c:pt idx="1129">
                  <c:v>5.9383186157211526E-3</c:v>
                </c:pt>
                <c:pt idx="1130">
                  <c:v>5.9522715162653598E-3</c:v>
                </c:pt>
                <c:pt idx="1131">
                  <c:v>5.9592966329438841E-3</c:v>
                </c:pt>
                <c:pt idx="1132">
                  <c:v>5.9663219610252916E-3</c:v>
                </c:pt>
                <c:pt idx="1133">
                  <c:v>5.9733474970650267E-3</c:v>
                </c:pt>
                <c:pt idx="1134">
                  <c:v>5.9874974611576195E-3</c:v>
                </c:pt>
                <c:pt idx="1135">
                  <c:v>6.0014516489578307E-3</c:v>
                </c:pt>
                <c:pt idx="1136">
                  <c:v>6.0084781709325323E-3</c:v>
                </c:pt>
                <c:pt idx="1137">
                  <c:v>6.0155048795903525E-3</c:v>
                </c:pt>
                <c:pt idx="1138">
                  <c:v>6.0439140601459369E-3</c:v>
                </c:pt>
                <c:pt idx="1139">
                  <c:v>6.0931153714464661E-3</c:v>
                </c:pt>
                <c:pt idx="1140">
                  <c:v>6.1423237622882402E-3</c:v>
                </c:pt>
                <c:pt idx="1141">
                  <c:v>6.191538008129405E-3</c:v>
                </c:pt>
                <c:pt idx="1142">
                  <c:v>6.2407568845115136E-3</c:v>
                </c:pt>
                <c:pt idx="1143">
                  <c:v>6.2899791668626472E-3</c:v>
                </c:pt>
                <c:pt idx="1144">
                  <c:v>6.3392036306711272E-3</c:v>
                </c:pt>
                <c:pt idx="1145">
                  <c:v>6.3884290513928684E-3</c:v>
                </c:pt>
                <c:pt idx="1146">
                  <c:v>6.4376542045034898E-3</c:v>
                </c:pt>
                <c:pt idx="1147">
                  <c:v>6.4868778654346235E-3</c:v>
                </c:pt>
                <c:pt idx="1148">
                  <c:v>6.5360988096723445E-3</c:v>
                </c:pt>
                <c:pt idx="1149">
                  <c:v>6.5853158126413722E-3</c:v>
                </c:pt>
                <c:pt idx="1150">
                  <c:v>6.6345276497861332E-3</c:v>
                </c:pt>
                <c:pt idx="1151">
                  <c:v>6.6837330965476057E-3</c:v>
                </c:pt>
                <c:pt idx="1152">
                  <c:v>6.7329309283575226E-3</c:v>
                </c:pt>
                <c:pt idx="1153">
                  <c:v>6.7821199206557587E-3</c:v>
                </c:pt>
                <c:pt idx="1154">
                  <c:v>6.8312988488324188E-3</c:v>
                </c:pt>
                <c:pt idx="1155">
                  <c:v>6.8804664883726141E-3</c:v>
                </c:pt>
                <c:pt idx="1156">
                  <c:v>6.9296216146132548E-3</c:v>
                </c:pt>
                <c:pt idx="1157">
                  <c:v>6.9787630030268026E-3</c:v>
                </c:pt>
                <c:pt idx="1158">
                  <c:v>7.0278894289780682E-3</c:v>
                </c:pt>
                <c:pt idx="1159">
                  <c:v>7.0769996678863517E-3</c:v>
                </c:pt>
                <c:pt idx="1160">
                  <c:v>7.1260924951617628E-3</c:v>
                </c:pt>
                <c:pt idx="1161">
                  <c:v>7.1751666861530989E-3</c:v>
                </c:pt>
                <c:pt idx="1162">
                  <c:v>7.2242210162926342E-3</c:v>
                </c:pt>
                <c:pt idx="1163">
                  <c:v>7.2732542609455601E-3</c:v>
                </c:pt>
                <c:pt idx="1164">
                  <c:v>7.3222651954852839E-3</c:v>
                </c:pt>
                <c:pt idx="1165">
                  <c:v>7.3712525952876386E-3</c:v>
                </c:pt>
                <c:pt idx="1166">
                  <c:v>7.4202885762584261E-3</c:v>
                </c:pt>
                <c:pt idx="1167">
                  <c:v>7.4705778774876528E-3</c:v>
                </c:pt>
                <c:pt idx="1168">
                  <c:v>7.5213456443747424E-3</c:v>
                </c:pt>
                <c:pt idx="1169">
                  <c:v>7.5721371004392538E-3</c:v>
                </c:pt>
                <c:pt idx="1170">
                  <c:v>7.622951491347358E-3</c:v>
                </c:pt>
                <c:pt idx="1171">
                  <c:v>7.6737880627188717E-3</c:v>
                </c:pt>
                <c:pt idx="1172">
                  <c:v>7.7246460601967373E-3</c:v>
                </c:pt>
                <c:pt idx="1173">
                  <c:v>7.7755247294064838E-3</c:v>
                </c:pt>
                <c:pt idx="1174">
                  <c:v>7.8264233159909685E-3</c:v>
                </c:pt>
                <c:pt idx="1175">
                  <c:v>7.8773410655582493E-3</c:v>
                </c:pt>
                <c:pt idx="1176">
                  <c:v>7.9282772237279017E-3</c:v>
                </c:pt>
                <c:pt idx="1177">
                  <c:v>7.9792310361484001E-3</c:v>
                </c:pt>
                <c:pt idx="1178">
                  <c:v>8.0302017484044416E-3</c:v>
                </c:pt>
                <c:pt idx="1179">
                  <c:v>8.081188606121191E-3</c:v>
                </c:pt>
                <c:pt idx="1180">
                  <c:v>8.1321908549237317E-3</c:v>
                </c:pt>
                <c:pt idx="1181">
                  <c:v>8.1832077403849474E-3</c:v>
                </c:pt>
                <c:pt idx="1182">
                  <c:v>8.2342385081644928E-3</c:v>
                </c:pt>
                <c:pt idx="1183">
                  <c:v>8.2852824038061133E-3</c:v>
                </c:pt>
                <c:pt idx="1184">
                  <c:v>8.3363386729345384E-3</c:v>
                </c:pt>
                <c:pt idx="1185">
                  <c:v>8.3874065611454322E-3</c:v>
                </c:pt>
                <c:pt idx="1186">
                  <c:v>8.438485314040154E-3</c:v>
                </c:pt>
                <c:pt idx="1187">
                  <c:v>8.4895741772025822E-3</c:v>
                </c:pt>
                <c:pt idx="1188">
                  <c:v>8.5406723962049014E-3</c:v>
                </c:pt>
                <c:pt idx="1189">
                  <c:v>8.5917792166655196E-3</c:v>
                </c:pt>
                <c:pt idx="1190">
                  <c:v>8.6428938841216427E-3</c:v>
                </c:pt>
                <c:pt idx="1191">
                  <c:v>8.6940156441914461E-3</c:v>
                </c:pt>
                <c:pt idx="1192">
                  <c:v>8.7451437424176989E-3</c:v>
                </c:pt>
                <c:pt idx="1193">
                  <c:v>8.7962774243951648E-3</c:v>
                </c:pt>
                <c:pt idx="1194">
                  <c:v>8.8474159356895302E-3</c:v>
                </c:pt>
                <c:pt idx="1195">
                  <c:v>8.898558521883735E-3</c:v>
                </c:pt>
                <c:pt idx="1196">
                  <c:v>8.9497044284910995E-3</c:v>
                </c:pt>
                <c:pt idx="1197">
                  <c:v>9.0008529011058862E-3</c:v>
                </c:pt>
                <c:pt idx="1198">
                  <c:v>9.0520031852932819E-3</c:v>
                </c:pt>
                <c:pt idx="1199">
                  <c:v>9.1031545266009681E-3</c:v>
                </c:pt>
                <c:pt idx="1200">
                  <c:v>9.1543061705649173E-3</c:v>
                </c:pt>
                <c:pt idx="1201">
                  <c:v>9.2054573627615086E-3</c:v>
                </c:pt>
                <c:pt idx="1202">
                  <c:v>9.2566073487090842E-3</c:v>
                </c:pt>
                <c:pt idx="1203">
                  <c:v>9.3077553739779779E-3</c:v>
                </c:pt>
                <c:pt idx="1204">
                  <c:v>9.3589006840746891E-3</c:v>
                </c:pt>
                <c:pt idx="1205">
                  <c:v>9.4100425245750904E-3</c:v>
                </c:pt>
                <c:pt idx="1206">
                  <c:v>9.4611801409680528E-3</c:v>
                </c:pt>
                <c:pt idx="1207">
                  <c:v>9.512312778829194E-3</c:v>
                </c:pt>
                <c:pt idx="1208">
                  <c:v>9.5634396836645173E-3</c:v>
                </c:pt>
                <c:pt idx="1209">
                  <c:v>9.6145601009856897E-3</c:v>
                </c:pt>
                <c:pt idx="1210">
                  <c:v>9.6656732763505844E-3</c:v>
                </c:pt>
                <c:pt idx="1211">
                  <c:v>9.71677845524168E-3</c:v>
                </c:pt>
                <c:pt idx="1212">
                  <c:v>9.7678748831992422E-3</c:v>
                </c:pt>
                <c:pt idx="1213">
                  <c:v>9.8189618057344715E-3</c:v>
                </c:pt>
                <c:pt idx="1214">
                  <c:v>9.870038468341084E-3</c:v>
                </c:pt>
                <c:pt idx="1215">
                  <c:v>9.9211041165358452E-3</c:v>
                </c:pt>
                <c:pt idx="1216">
                  <c:v>9.9721579958412191E-3</c:v>
                </c:pt>
                <c:pt idx="1217">
                  <c:v>1.0023199351733226E-2</c:v>
                </c:pt>
                <c:pt idx="1218">
                  <c:v>1.0074338088277762E-2</c:v>
                </c:pt>
                <c:pt idx="1219">
                  <c:v>1.0132127989695717E-2</c:v>
                </c:pt>
                <c:pt idx="1220">
                  <c:v>1.0193541845462693E-2</c:v>
                </c:pt>
                <c:pt idx="1221">
                  <c:v>1.0254541487430782E-2</c:v>
                </c:pt>
                <c:pt idx="1222">
                  <c:v>1.0315119872891156E-2</c:v>
                </c:pt>
                <c:pt idx="1223">
                  <c:v>1.0375269959083966E-2</c:v>
                </c:pt>
                <c:pt idx="1224">
                  <c:v>1.0434984703297937E-2</c:v>
                </c:pt>
                <c:pt idx="1225">
                  <c:v>1.0494257062680416E-2</c:v>
                </c:pt>
                <c:pt idx="1226">
                  <c:v>1.0553079994470228E-2</c:v>
                </c:pt>
                <c:pt idx="1227">
                  <c:v>1.0611446455807742E-2</c:v>
                </c:pt>
                <c:pt idx="1228">
                  <c:v>1.0669349403869316E-2</c:v>
                </c:pt>
                <c:pt idx="1229">
                  <c:v>1.0726781795770073E-2</c:v>
                </c:pt>
                <c:pt idx="1230">
                  <c:v>1.0783736588640451E-2</c:v>
                </c:pt>
                <c:pt idx="1231">
                  <c:v>1.0840206739557998E-2</c:v>
                </c:pt>
                <c:pt idx="1232">
                  <c:v>1.0896185205635532E-2</c:v>
                </c:pt>
                <c:pt idx="1233">
                  <c:v>1.0951664943883468E-2</c:v>
                </c:pt>
                <c:pt idx="1234">
                  <c:v>1.1006638911413848E-2</c:v>
                </c:pt>
                <c:pt idx="1235">
                  <c:v>1.1061100065198478E-2</c:v>
                </c:pt>
                <c:pt idx="1236">
                  <c:v>1.1115041362301936E-2</c:v>
                </c:pt>
                <c:pt idx="1237">
                  <c:v>1.1168455759715028E-2</c:v>
                </c:pt>
                <c:pt idx="1238">
                  <c:v>1.1221336214396742E-2</c:v>
                </c:pt>
                <c:pt idx="1239">
                  <c:v>1.1273675683391505E-2</c:v>
                </c:pt>
                <c:pt idx="1240">
                  <c:v>1.1325467123593187E-2</c:v>
                </c:pt>
                <c:pt idx="1241">
                  <c:v>1.1376703492007187E-2</c:v>
                </c:pt>
                <c:pt idx="1242">
                  <c:v>1.1427377745572382E-2</c:v>
                </c:pt>
                <c:pt idx="1243">
                  <c:v>1.147748284121477E-2</c:v>
                </c:pt>
                <c:pt idx="1244">
                  <c:v>1.1527011735872152E-2</c:v>
                </c:pt>
                <c:pt idx="1245">
                  <c:v>1.1575957386449353E-2</c:v>
                </c:pt>
                <c:pt idx="1246">
                  <c:v>1.1624312749900867E-2</c:v>
                </c:pt>
                <c:pt idx="1247">
                  <c:v>1.167207078308765E-2</c:v>
                </c:pt>
                <c:pt idx="1248">
                  <c:v>1.1719224442929312E-2</c:v>
                </c:pt>
                <c:pt idx="1249">
                  <c:v>1.1765766686324649E-2</c:v>
                </c:pt>
                <c:pt idx="1250">
                  <c:v>1.1811690470159078E-2</c:v>
                </c:pt>
                <c:pt idx="1251">
                  <c:v>1.1856988751358431E-2</c:v>
                </c:pt>
                <c:pt idx="1252">
                  <c:v>1.1901654486757412E-2</c:v>
                </c:pt>
                <c:pt idx="1253">
                  <c:v>1.1945680633286637E-2</c:v>
                </c:pt>
                <c:pt idx="1254">
                  <c:v>1.1989060147812189E-2</c:v>
                </c:pt>
                <c:pt idx="1255">
                  <c:v>1.2031785987212641E-2</c:v>
                </c:pt>
                <c:pt idx="1256">
                  <c:v>1.2073851108409766E-2</c:v>
                </c:pt>
                <c:pt idx="1257">
                  <c:v>1.211524846827765E-2</c:v>
                </c:pt>
                <c:pt idx="1258">
                  <c:v>1.2155971023679241E-2</c:v>
                </c:pt>
                <c:pt idx="1259">
                  <c:v>1.2196011731566606E-2</c:v>
                </c:pt>
                <c:pt idx="1260">
                  <c:v>1.2235363548809032E-2</c:v>
                </c:pt>
                <c:pt idx="1261">
                  <c:v>1.2274019432328065E-2</c:v>
                </c:pt>
                <c:pt idx="1262">
                  <c:v>1.2311972339029888E-2</c:v>
                </c:pt>
                <c:pt idx="1263">
                  <c:v>1.2349215225836178E-2</c:v>
                </c:pt>
                <c:pt idx="1264">
                  <c:v>1.238574104970337E-2</c:v>
                </c:pt>
                <c:pt idx="1265">
                  <c:v>1.2421542767537727E-2</c:v>
                </c:pt>
                <c:pt idx="1266">
                  <c:v>1.2456613336318891E-2</c:v>
                </c:pt>
                <c:pt idx="1267">
                  <c:v>1.2490945712991829E-2</c:v>
                </c:pt>
                <c:pt idx="1268">
                  <c:v>1.2524532854549884E-2</c:v>
                </c:pt>
                <c:pt idx="1269">
                  <c:v>1.2557367717984654E-2</c:v>
                </c:pt>
                <c:pt idx="1270">
                  <c:v>1.258944326028223E-2</c:v>
                </c:pt>
                <c:pt idx="1271">
                  <c:v>1.2624565974654329E-2</c:v>
                </c:pt>
                <c:pt idx="1272">
                  <c:v>1.2665804736820645E-2</c:v>
                </c:pt>
                <c:pt idx="1273">
                  <c:v>1.2707115252174458E-2</c:v>
                </c:pt>
                <c:pt idx="1274">
                  <c:v>1.2748394238798087E-2</c:v>
                </c:pt>
                <c:pt idx="1275">
                  <c:v>1.2789641828312272E-2</c:v>
                </c:pt>
                <c:pt idx="1276">
                  <c:v>1.2830858152274985E-2</c:v>
                </c:pt>
                <c:pt idx="1277">
                  <c:v>1.2872043342314642E-2</c:v>
                </c:pt>
                <c:pt idx="1278">
                  <c:v>1.2913197529979525E-2</c:v>
                </c:pt>
                <c:pt idx="1279">
                  <c:v>1.295432084687677E-2</c:v>
                </c:pt>
                <c:pt idx="1280">
                  <c:v>1.2995413424597081E-2</c:v>
                </c:pt>
                <c:pt idx="1281">
                  <c:v>1.3036475394714725E-2</c:v>
                </c:pt>
                <c:pt idx="1282">
                  <c:v>1.3077506888862825E-2</c:v>
                </c:pt>
                <c:pt idx="1283">
                  <c:v>1.3118508038588562E-2</c:v>
                </c:pt>
                <c:pt idx="1284">
                  <c:v>1.3159478975480594E-2</c:v>
                </c:pt>
                <c:pt idx="1285">
                  <c:v>1.320041983116906E-2</c:v>
                </c:pt>
                <c:pt idx="1286">
                  <c:v>1.3241330737232897E-2</c:v>
                </c:pt>
                <c:pt idx="1287">
                  <c:v>1.3282211825251975E-2</c:v>
                </c:pt>
                <c:pt idx="1288">
                  <c:v>1.3323063226801296E-2</c:v>
                </c:pt>
                <c:pt idx="1289">
                  <c:v>1.3363885073532093E-2</c:v>
                </c:pt>
                <c:pt idx="1290">
                  <c:v>1.3404677496998052E-2</c:v>
                </c:pt>
                <c:pt idx="1291">
                  <c:v>1.3445440628794336E-2</c:v>
                </c:pt>
                <c:pt idx="1292">
                  <c:v>1.3486174600545978E-2</c:v>
                </c:pt>
                <c:pt idx="1293">
                  <c:v>1.3526879543809439E-2</c:v>
                </c:pt>
                <c:pt idx="1294">
                  <c:v>1.3567555590200019E-2</c:v>
                </c:pt>
                <c:pt idx="1295">
                  <c:v>1.360820287131655E-2</c:v>
                </c:pt>
                <c:pt idx="1296">
                  <c:v>1.3648821518753001E-2</c:v>
                </c:pt>
                <c:pt idx="1297">
                  <c:v>1.368941166411583E-2</c:v>
                </c:pt>
                <c:pt idx="1298">
                  <c:v>1.3729973438989249E-2</c:v>
                </c:pt>
                <c:pt idx="1299">
                  <c:v>1.3770506974969959E-2</c:v>
                </c:pt>
                <c:pt idx="1300">
                  <c:v>1.3811012403661369E-2</c:v>
                </c:pt>
                <c:pt idx="1301">
                  <c:v>1.3851489856685171E-2</c:v>
                </c:pt>
                <c:pt idx="1302">
                  <c:v>1.3891939465600252E-2</c:v>
                </c:pt>
                <c:pt idx="1303">
                  <c:v>1.3932361362059081E-2</c:v>
                </c:pt>
                <c:pt idx="1304">
                  <c:v>1.397275567759919E-2</c:v>
                </c:pt>
                <c:pt idx="1305">
                  <c:v>1.4013122543869062E-2</c:v>
                </c:pt>
                <c:pt idx="1306">
                  <c:v>1.4053462092454375E-2</c:v>
                </c:pt>
                <c:pt idx="1307">
                  <c:v>1.4093774454964866E-2</c:v>
                </c:pt>
                <c:pt idx="1308">
                  <c:v>1.413720965951256E-2</c:v>
                </c:pt>
                <c:pt idx="1309">
                  <c:v>1.418006715590445E-2</c:v>
                </c:pt>
                <c:pt idx="1310">
                  <c:v>1.4220294933207716E-2</c:v>
                </c:pt>
                <c:pt idx="1311">
                  <c:v>1.4260496069644722E-2</c:v>
                </c:pt>
                <c:pt idx="1312">
                  <c:v>1.4300670696818245E-2</c:v>
                </c:pt>
                <c:pt idx="1313">
                  <c:v>1.4340818946320359E-2</c:v>
                </c:pt>
                <c:pt idx="1314">
                  <c:v>1.4380940949784583E-2</c:v>
                </c:pt>
                <c:pt idx="1315">
                  <c:v>1.442103683881636E-2</c:v>
                </c:pt>
                <c:pt idx="1316">
                  <c:v>1.4461106744987275E-2</c:v>
                </c:pt>
                <c:pt idx="1317">
                  <c:v>1.4501150799916131E-2</c:v>
                </c:pt>
                <c:pt idx="1318">
                  <c:v>1.4541169135239991E-2</c:v>
                </c:pt>
                <c:pt idx="1319">
                  <c:v>1.4581161882544687E-2</c:v>
                </c:pt>
                <c:pt idx="1320">
                  <c:v>1.4621129173434297E-2</c:v>
                </c:pt>
                <c:pt idx="1321">
                  <c:v>1.4661071139507993E-2</c:v>
                </c:pt>
                <c:pt idx="1322">
                  <c:v>1.4700987912412169E-2</c:v>
                </c:pt>
                <c:pt idx="1323">
                  <c:v>1.4742252191724117E-2</c:v>
                </c:pt>
                <c:pt idx="1324">
                  <c:v>1.4804396047073952E-2</c:v>
                </c:pt>
                <c:pt idx="1325">
                  <c:v>1.4864191448205066E-2</c:v>
                </c:pt>
                <c:pt idx="1326">
                  <c:v>1.4911056409999937E-2</c:v>
                </c:pt>
                <c:pt idx="1327">
                  <c:v>1.4957431751557976E-2</c:v>
                </c:pt>
                <c:pt idx="1328">
                  <c:v>1.5003312738193419E-2</c:v>
                </c:pt>
                <c:pt idx="1329">
                  <c:v>1.5048694635203551E-2</c:v>
                </c:pt>
                <c:pt idx="1330">
                  <c:v>1.5093572707863804E-2</c:v>
                </c:pt>
                <c:pt idx="1331">
                  <c:v>1.5137942221463434E-2</c:v>
                </c:pt>
                <c:pt idx="1332">
                  <c:v>1.5181798441294844E-2</c:v>
                </c:pt>
                <c:pt idx="1333">
                  <c:v>1.5225136632613979E-2</c:v>
                </c:pt>
                <c:pt idx="1334">
                  <c:v>1.52679520607455E-2</c:v>
                </c:pt>
                <c:pt idx="1335">
                  <c:v>1.5310239990944746E-2</c:v>
                </c:pt>
                <c:pt idx="1336">
                  <c:v>1.5351995688497124E-2</c:v>
                </c:pt>
                <c:pt idx="1337">
                  <c:v>1.5393214418684338E-2</c:v>
                </c:pt>
                <c:pt idx="1338">
                  <c:v>1.5433891446808524E-2</c:v>
                </c:pt>
                <c:pt idx="1339">
                  <c:v>1.5474022038158466E-2</c:v>
                </c:pt>
                <c:pt idx="1340">
                  <c:v>1.5513601458004803E-2</c:v>
                </c:pt>
                <c:pt idx="1341">
                  <c:v>1.5552624971653153E-2</c:v>
                </c:pt>
                <c:pt idx="1342">
                  <c:v>1.5591087844404562E-2</c:v>
                </c:pt>
                <c:pt idx="1343">
                  <c:v>1.5628985341550744E-2</c:v>
                </c:pt>
                <c:pt idx="1344">
                  <c:v>1.5666312728404047E-2</c:v>
                </c:pt>
                <c:pt idx="1345">
                  <c:v>1.5703065270275322E-2</c:v>
                </c:pt>
                <c:pt idx="1346">
                  <c:v>1.5739238232469165E-2</c:v>
                </c:pt>
                <c:pt idx="1347">
                  <c:v>1.5774826880337101E-2</c:v>
                </c:pt>
                <c:pt idx="1348">
                  <c:v>1.5809826479185964E-2</c:v>
                </c:pt>
                <c:pt idx="1349">
                  <c:v>1.5844232294336878E-2</c:v>
                </c:pt>
                <c:pt idx="1350">
                  <c:v>1.5878039591172677E-2</c:v>
                </c:pt>
                <c:pt idx="1351">
                  <c:v>1.5911243635011549E-2</c:v>
                </c:pt>
                <c:pt idx="1352">
                  <c:v>1.5943839691241354E-2</c:v>
                </c:pt>
                <c:pt idx="1353">
                  <c:v>1.5975823025216461E-2</c:v>
                </c:pt>
                <c:pt idx="1354">
                  <c:v>1.6007188902322573E-2</c:v>
                </c:pt>
                <c:pt idx="1355">
                  <c:v>1.6037932587925706E-2</c:v>
                </c:pt>
                <c:pt idx="1356">
                  <c:v>1.6068049347477582E-2</c:v>
                </c:pt>
                <c:pt idx="1357">
                  <c:v>1.6097534446354582E-2</c:v>
                </c:pt>
                <c:pt idx="1358">
                  <c:v>1.6126383149980508E-2</c:v>
                </c:pt>
                <c:pt idx="1359">
                  <c:v>1.6154590723804593E-2</c:v>
                </c:pt>
                <c:pt idx="1360">
                  <c:v>1.6182152433285253E-2</c:v>
                </c:pt>
                <c:pt idx="1361">
                  <c:v>1.6209063543873903E-2</c:v>
                </c:pt>
                <c:pt idx="1362">
                  <c:v>1.6235319321062459E-2</c:v>
                </c:pt>
                <c:pt idx="1363">
                  <c:v>1.6260915030338188E-2</c:v>
                </c:pt>
                <c:pt idx="1364">
                  <c:v>1.6285845937208065E-2</c:v>
                </c:pt>
                <c:pt idx="1365">
                  <c:v>1.6310107307199985E-2</c:v>
                </c:pt>
                <c:pt idx="1366">
                  <c:v>1.6333694405846602E-2</c:v>
                </c:pt>
                <c:pt idx="1367">
                  <c:v>1.6356602498750237E-2</c:v>
                </c:pt>
                <c:pt idx="1368">
                  <c:v>1.6378826851450912E-2</c:v>
                </c:pt>
                <c:pt idx="1369">
                  <c:v>1.6400362729543417E-2</c:v>
                </c:pt>
                <c:pt idx="1370">
                  <c:v>1.642120539867278E-2</c:v>
                </c:pt>
                <c:pt idx="1371">
                  <c:v>1.6441350124460186E-2</c:v>
                </c:pt>
                <c:pt idx="1372">
                  <c:v>1.6460792172550615E-2</c:v>
                </c:pt>
                <c:pt idx="1373">
                  <c:v>1.6479526808648854E-2</c:v>
                </c:pt>
                <c:pt idx="1374">
                  <c:v>1.6497549298439676E-2</c:v>
                </c:pt>
                <c:pt idx="1375">
                  <c:v>1.6521603466168058E-2</c:v>
                </c:pt>
                <c:pt idx="1376">
                  <c:v>1.6552014944289508E-2</c:v>
                </c:pt>
                <c:pt idx="1377">
                  <c:v>1.6582198224624485E-2</c:v>
                </c:pt>
                <c:pt idx="1378">
                  <c:v>1.6612152043349874E-2</c:v>
                </c:pt>
                <c:pt idx="1379">
                  <c:v>1.6641875136579058E-2</c:v>
                </c:pt>
                <c:pt idx="1380">
                  <c:v>1.6671366240483702E-2</c:v>
                </c:pt>
                <c:pt idx="1381">
                  <c:v>1.6700624091172199E-2</c:v>
                </c:pt>
                <c:pt idx="1382">
                  <c:v>1.6729647424805639E-2</c:v>
                </c:pt>
                <c:pt idx="1383">
                  <c:v>1.6758434977534223E-2</c:v>
                </c:pt>
                <c:pt idx="1384">
                  <c:v>1.6786985485479966E-2</c:v>
                </c:pt>
                <c:pt idx="1385">
                  <c:v>1.681529768480635E-2</c:v>
                </c:pt>
                <c:pt idx="1386">
                  <c:v>1.6843370311648911E-2</c:v>
                </c:pt>
                <c:pt idx="1387">
                  <c:v>1.6871202102155924E-2</c:v>
                </c:pt>
                <c:pt idx="1388">
                  <c:v>1.6898791792488491E-2</c:v>
                </c:pt>
                <c:pt idx="1389">
                  <c:v>1.6926138118745368E-2</c:v>
                </c:pt>
                <c:pt idx="1390">
                  <c:v>1.6953239817131083E-2</c:v>
                </c:pt>
                <c:pt idx="1391">
                  <c:v>1.6980095623753282E-2</c:v>
                </c:pt>
                <c:pt idx="1392">
                  <c:v>1.7006704274785074E-2</c:v>
                </c:pt>
                <c:pt idx="1393">
                  <c:v>1.7033064506355059E-2</c:v>
                </c:pt>
                <c:pt idx="1394">
                  <c:v>1.7059175054634366E-2</c:v>
                </c:pt>
                <c:pt idx="1395">
                  <c:v>1.7085034655773029E-2</c:v>
                </c:pt>
                <c:pt idx="1396">
                  <c:v>1.711064204590592E-2</c:v>
                </c:pt>
                <c:pt idx="1397">
                  <c:v>1.713599596118183E-2</c:v>
                </c:pt>
                <c:pt idx="1398">
                  <c:v>1.7161095137798343E-2</c:v>
                </c:pt>
                <c:pt idx="1399">
                  <c:v>1.7185938311874521E-2</c:v>
                </c:pt>
                <c:pt idx="1400">
                  <c:v>1.7210524219584255E-2</c:v>
                </c:pt>
                <c:pt idx="1401">
                  <c:v>1.7234851597075305E-2</c:v>
                </c:pt>
                <c:pt idx="1402">
                  <c:v>1.7258919180521557E-2</c:v>
                </c:pt>
                <c:pt idx="1403">
                  <c:v>1.7282725706070996E-2</c:v>
                </c:pt>
                <c:pt idx="1404">
                  <c:v>1.7306269909903776E-2</c:v>
                </c:pt>
                <c:pt idx="1405">
                  <c:v>1.7329550528174423E-2</c:v>
                </c:pt>
                <c:pt idx="1406">
                  <c:v>1.7352566297040913E-2</c:v>
                </c:pt>
                <c:pt idx="1407">
                  <c:v>1.7375315952699553E-2</c:v>
                </c:pt>
                <c:pt idx="1408">
                  <c:v>1.7397798231309831E-2</c:v>
                </c:pt>
                <c:pt idx="1409">
                  <c:v>1.7420011869029275E-2</c:v>
                </c:pt>
                <c:pt idx="1410">
                  <c:v>1.7441955602048344E-2</c:v>
                </c:pt>
                <c:pt idx="1411">
                  <c:v>1.7463628166538438E-2</c:v>
                </c:pt>
                <c:pt idx="1412">
                  <c:v>1.7485028298686763E-2</c:v>
                </c:pt>
                <c:pt idx="1413">
                  <c:v>1.7506154734655936E-2</c:v>
                </c:pt>
                <c:pt idx="1414">
                  <c:v>1.7527006210653621E-2</c:v>
                </c:pt>
                <c:pt idx="1415">
                  <c:v>1.7547581462845761E-2</c:v>
                </c:pt>
                <c:pt idx="1416">
                  <c:v>1.7567879227420442E-2</c:v>
                </c:pt>
                <c:pt idx="1417">
                  <c:v>1.7587898240605412E-2</c:v>
                </c:pt>
                <c:pt idx="1418">
                  <c:v>1.7607637238540759E-2</c:v>
                </c:pt>
                <c:pt idx="1419">
                  <c:v>1.7627094957452842E-2</c:v>
                </c:pt>
                <c:pt idx="1420">
                  <c:v>1.7646270133532774E-2</c:v>
                </c:pt>
                <c:pt idx="1421">
                  <c:v>1.7665161502982894E-2</c:v>
                </c:pt>
                <c:pt idx="1422">
                  <c:v>1.7683767801999546E-2</c:v>
                </c:pt>
                <c:pt idx="1423">
                  <c:v>1.7702087766802151E-2</c:v>
                </c:pt>
                <c:pt idx="1424">
                  <c:v>1.7720120133604411E-2</c:v>
                </c:pt>
                <c:pt idx="1425">
                  <c:v>1.7737863638585465E-2</c:v>
                </c:pt>
                <c:pt idx="1426">
                  <c:v>1.7755382085640342E-2</c:v>
                </c:pt>
                <c:pt idx="1427">
                  <c:v>1.777658981838871E-2</c:v>
                </c:pt>
                <c:pt idx="1428">
                  <c:v>1.7799893936987488E-2</c:v>
                </c:pt>
                <c:pt idx="1429">
                  <c:v>1.7822957355895151E-2</c:v>
                </c:pt>
                <c:pt idx="1430">
                  <c:v>1.7845778936783324E-2</c:v>
                </c:pt>
                <c:pt idx="1431">
                  <c:v>1.7868357541332144E-2</c:v>
                </c:pt>
                <c:pt idx="1432">
                  <c:v>1.7890692031143483E-2</c:v>
                </c:pt>
                <c:pt idx="1433">
                  <c:v>1.7912781267949585E-2</c:v>
                </c:pt>
                <c:pt idx="1434">
                  <c:v>1.7934624113340913E-2</c:v>
                </c:pt>
                <c:pt idx="1435">
                  <c:v>1.7956219429044323E-2</c:v>
                </c:pt>
                <c:pt idx="1436">
                  <c:v>1.7977566076679864E-2</c:v>
                </c:pt>
                <c:pt idx="1437">
                  <c:v>1.7998662917928874E-2</c:v>
                </c:pt>
                <c:pt idx="1438">
                  <c:v>1.8019508814481958E-2</c:v>
                </c:pt>
                <c:pt idx="1439">
                  <c:v>1.8040102627946416E-2</c:v>
                </c:pt>
                <c:pt idx="1440">
                  <c:v>1.8060443220078069E-2</c:v>
                </c:pt>
                <c:pt idx="1441">
                  <c:v>1.8080529452485911E-2</c:v>
                </c:pt>
                <c:pt idx="1442">
                  <c:v>1.8100360186875553E-2</c:v>
                </c:pt>
                <c:pt idx="1443">
                  <c:v>1.8119934284904483E-2</c:v>
                </c:pt>
                <c:pt idx="1444">
                  <c:v>1.8139250608280678E-2</c:v>
                </c:pt>
                <c:pt idx="1445">
                  <c:v>1.8158308018658437E-2</c:v>
                </c:pt>
                <c:pt idx="1446">
                  <c:v>1.817710537774855E-2</c:v>
                </c:pt>
                <c:pt idx="1447">
                  <c:v>1.8195641547225735E-2</c:v>
                </c:pt>
                <c:pt idx="1448">
                  <c:v>1.8213915388769306E-2</c:v>
                </c:pt>
                <c:pt idx="1449">
                  <c:v>1.8231925764057483E-2</c:v>
                </c:pt>
                <c:pt idx="1450">
                  <c:v>1.8249671534842814E-2</c:v>
                </c:pt>
                <c:pt idx="1451">
                  <c:v>1.8267151562749551E-2</c:v>
                </c:pt>
                <c:pt idx="1452">
                  <c:v>1.8284364709522855E-2</c:v>
                </c:pt>
                <c:pt idx="1453">
                  <c:v>1.8301309836860909E-2</c:v>
                </c:pt>
                <c:pt idx="1454">
                  <c:v>1.8317985806432423E-2</c:v>
                </c:pt>
                <c:pt idx="1455">
                  <c:v>1.8334391479998411E-2</c:v>
                </c:pt>
                <c:pt idx="1456">
                  <c:v>1.8350525719209528E-2</c:v>
                </c:pt>
                <c:pt idx="1457">
                  <c:v>1.8366387385814763E-2</c:v>
                </c:pt>
                <c:pt idx="1458">
                  <c:v>1.838197534152251E-2</c:v>
                </c:pt>
                <c:pt idx="1459">
                  <c:v>1.8397288448058633E-2</c:v>
                </c:pt>
                <c:pt idx="1460">
                  <c:v>1.8412325567114418E-2</c:v>
                </c:pt>
                <c:pt idx="1461">
                  <c:v>1.8427085560451008E-2</c:v>
                </c:pt>
                <c:pt idx="1462">
                  <c:v>1.8441567289766252E-2</c:v>
                </c:pt>
                <c:pt idx="1463">
                  <c:v>1.8455769616793322E-2</c:v>
                </c:pt>
                <c:pt idx="1464">
                  <c:v>1.8469691403289239E-2</c:v>
                </c:pt>
                <c:pt idx="1465">
                  <c:v>1.8483331510971299E-2</c:v>
                </c:pt>
                <c:pt idx="1466">
                  <c:v>1.8496688801569287E-2</c:v>
                </c:pt>
                <c:pt idx="1467">
                  <c:v>1.8509762136877782E-2</c:v>
                </c:pt>
                <c:pt idx="1468">
                  <c:v>1.8522550378559283E-2</c:v>
                </c:pt>
                <c:pt idx="1469">
                  <c:v>1.8535052388457193E-2</c:v>
                </c:pt>
                <c:pt idx="1470">
                  <c:v>1.8547267028230938E-2</c:v>
                </c:pt>
                <c:pt idx="1471">
                  <c:v>1.8559193159738474E-2</c:v>
                </c:pt>
                <c:pt idx="1472">
                  <c:v>1.8570829644654049E-2</c:v>
                </c:pt>
                <c:pt idx="1473">
                  <c:v>1.858217534479854E-2</c:v>
                </c:pt>
                <c:pt idx="1474">
                  <c:v>1.859322912189626E-2</c:v>
                </c:pt>
                <c:pt idx="1475">
                  <c:v>1.8603989837789454E-2</c:v>
                </c:pt>
                <c:pt idx="1476">
                  <c:v>1.8614456354177713E-2</c:v>
                </c:pt>
                <c:pt idx="1477">
                  <c:v>1.8624627532878798E-2</c:v>
                </c:pt>
                <c:pt idx="1478">
                  <c:v>1.8634502235695537E-2</c:v>
                </c:pt>
                <c:pt idx="1479">
                  <c:v>1.8647027229500446E-2</c:v>
                </c:pt>
                <c:pt idx="1480">
                  <c:v>1.8664273932680504E-2</c:v>
                </c:pt>
                <c:pt idx="1481">
                  <c:v>1.8681346678924453E-2</c:v>
                </c:pt>
                <c:pt idx="1482">
                  <c:v>1.8698162610065766E-2</c:v>
                </c:pt>
                <c:pt idx="1483">
                  <c:v>1.8714720603950265E-2</c:v>
                </c:pt>
                <c:pt idx="1484">
                  <c:v>1.8731019538440131E-2</c:v>
                </c:pt>
                <c:pt idx="1485">
                  <c:v>1.8747058291356096E-2</c:v>
                </c:pt>
                <c:pt idx="1486">
                  <c:v>1.8762835740558662E-2</c:v>
                </c:pt>
                <c:pt idx="1487">
                  <c:v>1.8778350763913442E-2</c:v>
                </c:pt>
                <c:pt idx="1488">
                  <c:v>1.8793602239256524E-2</c:v>
                </c:pt>
                <c:pt idx="1489">
                  <c:v>1.8808589044475677E-2</c:v>
                </c:pt>
                <c:pt idx="1490">
                  <c:v>1.8823310057417789E-2</c:v>
                </c:pt>
                <c:pt idx="1491">
                  <c:v>1.883776415593531E-2</c:v>
                </c:pt>
                <c:pt idx="1492">
                  <c:v>1.885195021793273E-2</c:v>
                </c:pt>
                <c:pt idx="1493">
                  <c:v>1.8865867121227647E-2</c:v>
                </c:pt>
                <c:pt idx="1494">
                  <c:v>1.8879513743742048E-2</c:v>
                </c:pt>
                <c:pt idx="1495">
                  <c:v>1.8892888963328653E-2</c:v>
                </c:pt>
                <c:pt idx="1496">
                  <c:v>1.8905991657881087E-2</c:v>
                </c:pt>
                <c:pt idx="1497">
                  <c:v>1.8918820705252894E-2</c:v>
                </c:pt>
                <c:pt idx="1498">
                  <c:v>1.8931374983356127E-2</c:v>
                </c:pt>
                <c:pt idx="1499">
                  <c:v>1.8943653370086192E-2</c:v>
                </c:pt>
                <c:pt idx="1500">
                  <c:v>1.8955654743310332E-2</c:v>
                </c:pt>
                <c:pt idx="1501">
                  <c:v>1.8967377980954679E-2</c:v>
                </c:pt>
                <c:pt idx="1502">
                  <c:v>1.89788219608827E-2</c:v>
                </c:pt>
                <c:pt idx="1503">
                  <c:v>1.8989985561011183E-2</c:v>
                </c:pt>
                <c:pt idx="1504">
                  <c:v>1.9000867659281405E-2</c:v>
                </c:pt>
                <c:pt idx="1505">
                  <c:v>1.901146713356653E-2</c:v>
                </c:pt>
                <c:pt idx="1506">
                  <c:v>1.9021782861764466E-2</c:v>
                </c:pt>
                <c:pt idx="1507">
                  <c:v>1.9031813721821108E-2</c:v>
                </c:pt>
                <c:pt idx="1508">
                  <c:v>1.9041558591684164E-2</c:v>
                </c:pt>
                <c:pt idx="1509">
                  <c:v>1.905101634921056E-2</c:v>
                </c:pt>
                <c:pt idx="1510">
                  <c:v>1.9060185872380904E-2</c:v>
                </c:pt>
                <c:pt idx="1511">
                  <c:v>1.9069066039120047E-2</c:v>
                </c:pt>
                <c:pt idx="1512">
                  <c:v>1.9077655727349319E-2</c:v>
                </c:pt>
                <c:pt idx="1513">
                  <c:v>1.9085953815009854E-2</c:v>
                </c:pt>
                <c:pt idx="1514">
                  <c:v>1.9093959180074272E-2</c:v>
                </c:pt>
                <c:pt idx="1515">
                  <c:v>1.9101670700459931E-2</c:v>
                </c:pt>
                <c:pt idx="1516">
                  <c:v>1.9110102103598481E-2</c:v>
                </c:pt>
                <c:pt idx="1517">
                  <c:v>1.911720069239357E-2</c:v>
                </c:pt>
                <c:pt idx="1518">
                  <c:v>1.9123981396273755E-2</c:v>
                </c:pt>
                <c:pt idx="1519">
                  <c:v>1.9130463606997831E-2</c:v>
                </c:pt>
                <c:pt idx="1520">
                  <c:v>1.9136646202603941E-2</c:v>
                </c:pt>
                <c:pt idx="1521">
                  <c:v>1.9142528061046781E-2</c:v>
                </c:pt>
                <c:pt idx="1522">
                  <c:v>1.9148108060284611E-2</c:v>
                </c:pt>
                <c:pt idx="1523">
                  <c:v>1.9153385078360508E-2</c:v>
                </c:pt>
                <c:pt idx="1524">
                  <c:v>1.9158357993205501E-2</c:v>
                </c:pt>
                <c:pt idx="1525">
                  <c:v>1.9163025682835698E-2</c:v>
                </c:pt>
                <c:pt idx="1526">
                  <c:v>1.9167387025282881E-2</c:v>
                </c:pt>
                <c:pt idx="1527">
                  <c:v>1.917144089851355E-2</c:v>
                </c:pt>
                <c:pt idx="1528">
                  <c:v>1.9175186180550682E-2</c:v>
                </c:pt>
                <c:pt idx="1529">
                  <c:v>1.9178621749421768E-2</c:v>
                </c:pt>
                <c:pt idx="1530">
                  <c:v>1.9181746483118343E-2</c:v>
                </c:pt>
                <c:pt idx="1531">
                  <c:v>1.9187548869685069E-2</c:v>
                </c:pt>
                <c:pt idx="1532">
                  <c:v>1.9198150606635492E-2</c:v>
                </c:pt>
                <c:pt idx="1533">
                  <c:v>1.9208602337653612E-2</c:v>
                </c:pt>
                <c:pt idx="1534">
                  <c:v>1.9218820441349555E-2</c:v>
                </c:pt>
                <c:pt idx="1535">
                  <c:v>1.9228804065041346E-2</c:v>
                </c:pt>
                <c:pt idx="1536">
                  <c:v>1.9238552356104142E-2</c:v>
                </c:pt>
                <c:pt idx="1537">
                  <c:v>1.9248064461935579E-2</c:v>
                </c:pt>
                <c:pt idx="1538">
                  <c:v>1.9257339529909462E-2</c:v>
                </c:pt>
                <c:pt idx="1539">
                  <c:v>1.9266376707416426E-2</c:v>
                </c:pt>
                <c:pt idx="1540">
                  <c:v>1.9275175141829255E-2</c:v>
                </c:pt>
                <c:pt idx="1541">
                  <c:v>1.9283733980555072E-2</c:v>
                </c:pt>
                <c:pt idx="1542">
                  <c:v>1.9292052370960142E-2</c:v>
                </c:pt>
                <c:pt idx="1543">
                  <c:v>1.9300129460474193E-2</c:v>
                </c:pt>
                <c:pt idx="1544">
                  <c:v>1.9307964396457277E-2</c:v>
                </c:pt>
                <c:pt idx="1545">
                  <c:v>1.931555632633308E-2</c:v>
                </c:pt>
                <c:pt idx="1546">
                  <c:v>1.9322904397513687E-2</c:v>
                </c:pt>
                <c:pt idx="1547">
                  <c:v>1.9330007757364914E-2</c:v>
                </c:pt>
                <c:pt idx="1548">
                  <c:v>1.9336865553345423E-2</c:v>
                </c:pt>
                <c:pt idx="1549">
                  <c:v>1.9343476932827196E-2</c:v>
                </c:pt>
                <c:pt idx="1550">
                  <c:v>1.9349841043257841E-2</c:v>
                </c:pt>
                <c:pt idx="1551">
                  <c:v>1.9355957032021646E-2</c:v>
                </c:pt>
                <c:pt idx="1552">
                  <c:v>1.936182404656708E-2</c:v>
                </c:pt>
                <c:pt idx="1553">
                  <c:v>1.9367441234308409E-2</c:v>
                </c:pt>
                <c:pt idx="1554">
                  <c:v>1.9372807742683709E-2</c:v>
                </c:pt>
                <c:pt idx="1555">
                  <c:v>1.9377922719102818E-2</c:v>
                </c:pt>
                <c:pt idx="1556">
                  <c:v>1.9382785311028498E-2</c:v>
                </c:pt>
                <c:pt idx="1557">
                  <c:v>1.9387394665860667E-2</c:v>
                </c:pt>
                <c:pt idx="1558">
                  <c:v>1.9391749931075529E-2</c:v>
                </c:pt>
                <c:pt idx="1559">
                  <c:v>1.9395850254103977E-2</c:v>
                </c:pt>
                <c:pt idx="1560">
                  <c:v>1.9399694782395425E-2</c:v>
                </c:pt>
                <c:pt idx="1561">
                  <c:v>1.9403282663400495E-2</c:v>
                </c:pt>
                <c:pt idx="1562">
                  <c:v>1.9406613044565313E-2</c:v>
                </c:pt>
                <c:pt idx="1563">
                  <c:v>1.9409685073366354E-2</c:v>
                </c:pt>
                <c:pt idx="1564">
                  <c:v>1.9412497897258386E-2</c:v>
                </c:pt>
                <c:pt idx="1565">
                  <c:v>1.9415050663691931E-2</c:v>
                </c:pt>
                <c:pt idx="1566">
                  <c:v>1.9417342520159704E-2</c:v>
                </c:pt>
                <c:pt idx="1567">
                  <c:v>1.9419372614138754E-2</c:v>
                </c:pt>
                <c:pt idx="1568">
                  <c:v>1.9421769545544417E-2</c:v>
                </c:pt>
                <c:pt idx="1569">
                  <c:v>1.9422837405976268E-2</c:v>
                </c:pt>
                <c:pt idx="1570">
                  <c:v>1.942403926770268E-2</c:v>
                </c:pt>
                <c:pt idx="1571">
                  <c:v>1.9424975835086882E-2</c:v>
                </c:pt>
                <c:pt idx="1572">
                  <c:v>1.9425646255611159E-2</c:v>
                </c:pt>
                <c:pt idx="1573">
                  <c:v>1.9426049676736876E-2</c:v>
                </c:pt>
                <c:pt idx="1574">
                  <c:v>1.9426185246037807E-2</c:v>
                </c:pt>
                <c:pt idx="1575">
                  <c:v>1.9426052110962704E-2</c:v>
                </c:pt>
                <c:pt idx="1576">
                  <c:v>1.9425649419032343E-2</c:v>
                </c:pt>
                <c:pt idx="1577">
                  <c:v>1.9424976317787477E-2</c:v>
                </c:pt>
                <c:pt idx="1578">
                  <c:v>1.9424031954707828E-2</c:v>
                </c:pt>
                <c:pt idx="1579">
                  <c:v>1.9422815477310649E-2</c:v>
                </c:pt>
                <c:pt idx="1580">
                  <c:v>1.942132603320296E-2</c:v>
                </c:pt>
                <c:pt idx="1581">
                  <c:v>1.9419562769803556E-2</c:v>
                </c:pt>
                <c:pt idx="1582">
                  <c:v>1.9417524834742839E-2</c:v>
                </c:pt>
                <c:pt idx="1583">
                  <c:v>1.941842006739759E-2</c:v>
                </c:pt>
                <c:pt idx="1584">
                  <c:v>1.9424505098020819E-2</c:v>
                </c:pt>
                <c:pt idx="1585">
                  <c:v>1.9430452745896543E-2</c:v>
                </c:pt>
                <c:pt idx="1586">
                  <c:v>1.9436173273097424E-2</c:v>
                </c:pt>
                <c:pt idx="1587">
                  <c:v>1.9441665899157773E-2</c:v>
                </c:pt>
                <c:pt idx="1588">
                  <c:v>1.9446929843675118E-2</c:v>
                </c:pt>
                <c:pt idx="1589">
                  <c:v>1.9451964326217611E-2</c:v>
                </c:pt>
                <c:pt idx="1590">
                  <c:v>1.9456768566370429E-2</c:v>
                </c:pt>
                <c:pt idx="1591">
                  <c:v>1.9461341783712668E-2</c:v>
                </c:pt>
                <c:pt idx="1592">
                  <c:v>1.9465683197805828E-2</c:v>
                </c:pt>
                <c:pt idx="1593">
                  <c:v>1.9469792028292382E-2</c:v>
                </c:pt>
                <c:pt idx="1594">
                  <c:v>1.9473667494698838E-2</c:v>
                </c:pt>
                <c:pt idx="1595">
                  <c:v>1.9477308816650201E-2</c:v>
                </c:pt>
                <c:pt idx="1596">
                  <c:v>1.9480715213730983E-2</c:v>
                </c:pt>
                <c:pt idx="1597">
                  <c:v>1.9483885905577963E-2</c:v>
                </c:pt>
                <c:pt idx="1598">
                  <c:v>1.948682011171805E-2</c:v>
                </c:pt>
                <c:pt idx="1599">
                  <c:v>1.9489517051829063E-2</c:v>
                </c:pt>
                <c:pt idx="1600">
                  <c:v>1.9491975945490677E-2</c:v>
                </c:pt>
                <c:pt idx="1601">
                  <c:v>1.9494196012294556E-2</c:v>
                </c:pt>
                <c:pt idx="1602">
                  <c:v>1.949617647187922E-2</c:v>
                </c:pt>
                <c:pt idx="1603">
                  <c:v>1.9497916543872146E-2</c:v>
                </c:pt>
                <c:pt idx="1604">
                  <c:v>1.9499415447843511E-2</c:v>
                </c:pt>
                <c:pt idx="1605">
                  <c:v>1.9500672403491653E-2</c:v>
                </c:pt>
                <c:pt idx="1606">
                  <c:v>1.9501686630376644E-2</c:v>
                </c:pt>
                <c:pt idx="1607">
                  <c:v>1.9502457348152095E-2</c:v>
                </c:pt>
                <c:pt idx="1608">
                  <c:v>1.9502983776472534E-2</c:v>
                </c:pt>
                <c:pt idx="1609">
                  <c:v>1.9503265134941355E-2</c:v>
                </c:pt>
                <c:pt idx="1610">
                  <c:v>1.950330064322673E-2</c:v>
                </c:pt>
                <c:pt idx="1611">
                  <c:v>1.9503089520940049E-2</c:v>
                </c:pt>
                <c:pt idx="1612">
                  <c:v>1.9502630987775011E-2</c:v>
                </c:pt>
                <c:pt idx="1613">
                  <c:v>1.9501924263339722E-2</c:v>
                </c:pt>
                <c:pt idx="1614">
                  <c:v>1.9500968567301564E-2</c:v>
                </c:pt>
                <c:pt idx="1615">
                  <c:v>1.9499763119340954E-2</c:v>
                </c:pt>
                <c:pt idx="1616">
                  <c:v>1.949830713908187E-2</c:v>
                </c:pt>
                <c:pt idx="1617">
                  <c:v>1.9496599846236799E-2</c:v>
                </c:pt>
                <c:pt idx="1618">
                  <c:v>1.949464046042718E-2</c:v>
                </c:pt>
                <c:pt idx="1619">
                  <c:v>1.9492428201328332E-2</c:v>
                </c:pt>
                <c:pt idx="1620">
                  <c:v>1.9490293467901133E-2</c:v>
                </c:pt>
                <c:pt idx="1621">
                  <c:v>1.9486832505519715E-2</c:v>
                </c:pt>
                <c:pt idx="1622">
                  <c:v>1.9483820421845682E-2</c:v>
                </c:pt>
                <c:pt idx="1623">
                  <c:v>1.9480552232140125E-2</c:v>
                </c:pt>
                <c:pt idx="1624">
                  <c:v>1.9477027156118272E-2</c:v>
                </c:pt>
                <c:pt idx="1625">
                  <c:v>1.9473244413474405E-2</c:v>
                </c:pt>
                <c:pt idx="1626">
                  <c:v>1.9469203223893478E-2</c:v>
                </c:pt>
                <c:pt idx="1627">
                  <c:v>1.9464902807132339E-2</c:v>
                </c:pt>
                <c:pt idx="1628">
                  <c:v>1.9460342382834398E-2</c:v>
                </c:pt>
                <c:pt idx="1629">
                  <c:v>1.9455521170732484E-2</c:v>
                </c:pt>
                <c:pt idx="1630">
                  <c:v>1.9450438390573591E-2</c:v>
                </c:pt>
                <c:pt idx="1631">
                  <c:v>1.9445093262066841E-2</c:v>
                </c:pt>
                <c:pt idx="1632">
                  <c:v>1.9439485004912511E-2</c:v>
                </c:pt>
                <c:pt idx="1633">
                  <c:v>1.9433612838865848E-2</c:v>
                </c:pt>
                <c:pt idx="1634">
                  <c:v>1.9427475983644447E-2</c:v>
                </c:pt>
                <c:pt idx="1635">
                  <c:v>1.9424948822220799E-2</c:v>
                </c:pt>
                <c:pt idx="1636">
                  <c:v>1.9425142859446177E-2</c:v>
                </c:pt>
                <c:pt idx="1637">
                  <c:v>1.9427036129084786E-2</c:v>
                </c:pt>
                <c:pt idx="1638">
                  <c:v>1.9428702316306792E-2</c:v>
                </c:pt>
                <c:pt idx="1639">
                  <c:v>1.9430140665947965E-2</c:v>
                </c:pt>
                <c:pt idx="1640">
                  <c:v>1.9431350422867272E-2</c:v>
                </c:pt>
                <c:pt idx="1641">
                  <c:v>1.9432330831923729E-2</c:v>
                </c:pt>
                <c:pt idx="1642">
                  <c:v>1.9433081137953324E-2</c:v>
                </c:pt>
                <c:pt idx="1643">
                  <c:v>1.9433600585786429E-2</c:v>
                </c:pt>
                <c:pt idx="1644">
                  <c:v>1.9433888420317423E-2</c:v>
                </c:pt>
                <c:pt idx="1645">
                  <c:v>1.9433943886412036E-2</c:v>
                </c:pt>
                <c:pt idx="1646">
                  <c:v>1.9433766228895852E-2</c:v>
                </c:pt>
                <c:pt idx="1647">
                  <c:v>1.9433354692647051E-2</c:v>
                </c:pt>
                <c:pt idx="1648">
                  <c:v>1.9432708522579119E-2</c:v>
                </c:pt>
                <c:pt idx="1649">
                  <c:v>1.9431826963513435E-2</c:v>
                </c:pt>
                <c:pt idx="1650">
                  <c:v>1.9430709260324194E-2</c:v>
                </c:pt>
                <c:pt idx="1651">
                  <c:v>1.942935465793267E-2</c:v>
                </c:pt>
                <c:pt idx="1652">
                  <c:v>1.9427762401191425E-2</c:v>
                </c:pt>
                <c:pt idx="1653">
                  <c:v>1.942593173497708E-2</c:v>
                </c:pt>
                <c:pt idx="1654">
                  <c:v>1.9423861904230896E-2</c:v>
                </c:pt>
                <c:pt idx="1655">
                  <c:v>1.9421552153773516E-2</c:v>
                </c:pt>
                <c:pt idx="1656">
                  <c:v>1.9419001728559891E-2</c:v>
                </c:pt>
                <c:pt idx="1657">
                  <c:v>1.9416209873459236E-2</c:v>
                </c:pt>
                <c:pt idx="1658">
                  <c:v>1.941317583337095E-2</c:v>
                </c:pt>
                <c:pt idx="1659">
                  <c:v>1.9409898853247853E-2</c:v>
                </c:pt>
                <c:pt idx="1660">
                  <c:v>1.9406378177939856E-2</c:v>
                </c:pt>
                <c:pt idx="1661">
                  <c:v>1.9402613052396794E-2</c:v>
                </c:pt>
                <c:pt idx="1662">
                  <c:v>1.9398602721517846E-2</c:v>
                </c:pt>
                <c:pt idx="1663">
                  <c:v>1.9394346430238539E-2</c:v>
                </c:pt>
                <c:pt idx="1664">
                  <c:v>1.9389843423484453E-2</c:v>
                </c:pt>
                <c:pt idx="1665">
                  <c:v>1.9385092946177081E-2</c:v>
                </c:pt>
                <c:pt idx="1666">
                  <c:v>1.9380094243251308E-2</c:v>
                </c:pt>
                <c:pt idx="1667">
                  <c:v>1.9374846559649654E-2</c:v>
                </c:pt>
                <c:pt idx="1668">
                  <c:v>1.9369349140281822E-2</c:v>
                </c:pt>
                <c:pt idx="1669">
                  <c:v>1.9363601230134822E-2</c:v>
                </c:pt>
                <c:pt idx="1670">
                  <c:v>1.9357602074134016E-2</c:v>
                </c:pt>
                <c:pt idx="1671">
                  <c:v>1.9351350917247465E-2</c:v>
                </c:pt>
                <c:pt idx="1672">
                  <c:v>1.9344847004387534E-2</c:v>
                </c:pt>
                <c:pt idx="1673">
                  <c:v>1.9338089580578921E-2</c:v>
                </c:pt>
                <c:pt idx="1674">
                  <c:v>1.9331077890744446E-2</c:v>
                </c:pt>
                <c:pt idx="1675">
                  <c:v>1.9323811179838318E-2</c:v>
                </c:pt>
                <c:pt idx="1676">
                  <c:v>1.9316288692886777E-2</c:v>
                </c:pt>
                <c:pt idx="1677">
                  <c:v>1.930850967482018E-2</c:v>
                </c:pt>
                <c:pt idx="1678">
                  <c:v>1.9300473370635264E-2</c:v>
                </c:pt>
                <c:pt idx="1679">
                  <c:v>1.9292179025308328E-2</c:v>
                </c:pt>
                <c:pt idx="1680">
                  <c:v>1.9283625883853243E-2</c:v>
                </c:pt>
                <c:pt idx="1681">
                  <c:v>1.9274813191240425E-2</c:v>
                </c:pt>
                <c:pt idx="1682">
                  <c:v>1.9265740192472208E-2</c:v>
                </c:pt>
                <c:pt idx="1683">
                  <c:v>1.9256406132553982E-2</c:v>
                </c:pt>
                <c:pt idx="1684">
                  <c:v>1.9246810256500019E-2</c:v>
                </c:pt>
                <c:pt idx="1685">
                  <c:v>1.9236951809304612E-2</c:v>
                </c:pt>
                <c:pt idx="1686">
                  <c:v>1.9226917954251792E-2</c:v>
                </c:pt>
                <c:pt idx="1687">
                  <c:v>1.9221999883005055E-2</c:v>
                </c:pt>
                <c:pt idx="1688">
                  <c:v>1.9220050054800437E-2</c:v>
                </c:pt>
                <c:pt idx="1689">
                  <c:v>1.9217912350084146E-2</c:v>
                </c:pt>
                <c:pt idx="1690">
                  <c:v>1.9215586240357584E-2</c:v>
                </c:pt>
                <c:pt idx="1691">
                  <c:v>1.9213071197010552E-2</c:v>
                </c:pt>
                <c:pt idx="1692">
                  <c:v>1.9210366691518248E-2</c:v>
                </c:pt>
                <c:pt idx="1693">
                  <c:v>1.9207472195337055E-2</c:v>
                </c:pt>
                <c:pt idx="1694">
                  <c:v>1.9204387179875583E-2</c:v>
                </c:pt>
                <c:pt idx="1695">
                  <c:v>1.920111111665114E-2</c:v>
                </c:pt>
                <c:pt idx="1696">
                  <c:v>1.9197643477029076E-2</c:v>
                </c:pt>
                <c:pt idx="1697">
                  <c:v>1.9193983732564618E-2</c:v>
                </c:pt>
                <c:pt idx="1698">
                  <c:v>1.9190131354632139E-2</c:v>
                </c:pt>
                <c:pt idx="1699">
                  <c:v>1.918608581474384E-2</c:v>
                </c:pt>
                <c:pt idx="1700">
                  <c:v>1.9181846584335419E-2</c:v>
                </c:pt>
                <c:pt idx="1701">
                  <c:v>1.9177413134905157E-2</c:v>
                </c:pt>
                <c:pt idx="1702">
                  <c:v>1.9172784937869138E-2</c:v>
                </c:pt>
                <c:pt idx="1703">
                  <c:v>1.9167961464740854E-2</c:v>
                </c:pt>
                <c:pt idx="1704">
                  <c:v>1.9162942186986436E-2</c:v>
                </c:pt>
                <c:pt idx="1705">
                  <c:v>1.915772657605944E-2</c:v>
                </c:pt>
                <c:pt idx="1706">
                  <c:v>1.9152314103464615E-2</c:v>
                </c:pt>
                <c:pt idx="1707">
                  <c:v>1.9146704240659472E-2</c:v>
                </c:pt>
                <c:pt idx="1708">
                  <c:v>1.9140896459123816E-2</c:v>
                </c:pt>
                <c:pt idx="1709">
                  <c:v>1.913489023040036E-2</c:v>
                </c:pt>
                <c:pt idx="1710">
                  <c:v>1.9128685025874611E-2</c:v>
                </c:pt>
                <c:pt idx="1711">
                  <c:v>1.9122280317110919E-2</c:v>
                </c:pt>
                <c:pt idx="1712">
                  <c:v>1.9115675575597634E-2</c:v>
                </c:pt>
                <c:pt idx="1713">
                  <c:v>1.9108870272799252E-2</c:v>
                </c:pt>
                <c:pt idx="1714">
                  <c:v>1.9101863880231794E-2</c:v>
                </c:pt>
                <c:pt idx="1715">
                  <c:v>1.9094655869387529E-2</c:v>
                </c:pt>
                <c:pt idx="1716">
                  <c:v>1.9087245711787146E-2</c:v>
                </c:pt>
                <c:pt idx="1717">
                  <c:v>1.9079632878898682E-2</c:v>
                </c:pt>
                <c:pt idx="1718">
                  <c:v>1.9071816842282437E-2</c:v>
                </c:pt>
                <c:pt idx="1719">
                  <c:v>1.9063797073393993E-2</c:v>
                </c:pt>
                <c:pt idx="1720">
                  <c:v>1.905557304379283E-2</c:v>
                </c:pt>
                <c:pt idx="1721">
                  <c:v>1.9047144224968587E-2</c:v>
                </c:pt>
                <c:pt idx="1722">
                  <c:v>1.9038510088433772E-2</c:v>
                </c:pt>
                <c:pt idx="1723">
                  <c:v>1.9029670105741203E-2</c:v>
                </c:pt>
                <c:pt idx="1724">
                  <c:v>1.9020623748402927E-2</c:v>
                </c:pt>
                <c:pt idx="1725">
                  <c:v>1.9011370487925026E-2</c:v>
                </c:pt>
                <c:pt idx="1726">
                  <c:v>1.9001909795859813E-2</c:v>
                </c:pt>
                <c:pt idx="1727">
                  <c:v>1.8992241143730531E-2</c:v>
                </c:pt>
                <c:pt idx="1728">
                  <c:v>1.8982364003077779E-2</c:v>
                </c:pt>
                <c:pt idx="1729">
                  <c:v>1.8972277845442143E-2</c:v>
                </c:pt>
                <c:pt idx="1730">
                  <c:v>1.8961982142352667E-2</c:v>
                </c:pt>
                <c:pt idx="1731">
                  <c:v>1.8951476365373233E-2</c:v>
                </c:pt>
                <c:pt idx="1732">
                  <c:v>1.8940759986050479E-2</c:v>
                </c:pt>
                <c:pt idx="1733">
                  <c:v>1.8929832475896451E-2</c:v>
                </c:pt>
                <c:pt idx="1734">
                  <c:v>1.8918693306516094E-2</c:v>
                </c:pt>
                <c:pt idx="1735">
                  <c:v>1.8907341949439296E-2</c:v>
                </c:pt>
                <c:pt idx="1736">
                  <c:v>1.8895777876231E-2</c:v>
                </c:pt>
                <c:pt idx="1737">
                  <c:v>1.888400055844491E-2</c:v>
                </c:pt>
                <c:pt idx="1738">
                  <c:v>1.8872009467669867E-2</c:v>
                </c:pt>
                <c:pt idx="1739">
                  <c:v>1.886368399414665E-2</c:v>
                </c:pt>
                <c:pt idx="1740">
                  <c:v>1.8859064550196383E-2</c:v>
                </c:pt>
                <c:pt idx="1741">
                  <c:v>1.885429127958994E-2</c:v>
                </c:pt>
                <c:pt idx="1742">
                  <c:v>1.884936381416083E-2</c:v>
                </c:pt>
                <c:pt idx="1743">
                  <c:v>1.884428178580351E-2</c:v>
                </c:pt>
                <c:pt idx="1744">
                  <c:v>1.8839044826444436E-2</c:v>
                </c:pt>
                <c:pt idx="1745">
                  <c:v>1.8833652567914614E-2</c:v>
                </c:pt>
                <c:pt idx="1746">
                  <c:v>1.8828104642117663E-2</c:v>
                </c:pt>
                <c:pt idx="1747">
                  <c:v>1.8822400680948707E-2</c:v>
                </c:pt>
                <c:pt idx="1748">
                  <c:v>1.8816540316259636E-2</c:v>
                </c:pt>
                <c:pt idx="1749">
                  <c:v>1.8810523179963415E-2</c:v>
                </c:pt>
                <c:pt idx="1750">
                  <c:v>1.8804348903981968E-2</c:v>
                </c:pt>
                <c:pt idx="1751">
                  <c:v>1.8798017120141917E-2</c:v>
                </c:pt>
                <c:pt idx="1752">
                  <c:v>1.8791527460388951E-2</c:v>
                </c:pt>
                <c:pt idx="1753">
                  <c:v>1.8784879556590899E-2</c:v>
                </c:pt>
                <c:pt idx="1754">
                  <c:v>1.8778073040636195E-2</c:v>
                </c:pt>
                <c:pt idx="1755">
                  <c:v>1.8771107544474499E-2</c:v>
                </c:pt>
                <c:pt idx="1756">
                  <c:v>1.8763982699937107E-2</c:v>
                </c:pt>
                <c:pt idx="1757">
                  <c:v>1.8756698138980281E-2</c:v>
                </c:pt>
                <c:pt idx="1758">
                  <c:v>1.8749253493476732E-2</c:v>
                </c:pt>
                <c:pt idx="1759">
                  <c:v>1.8741648395348889E-2</c:v>
                </c:pt>
                <c:pt idx="1760">
                  <c:v>1.8733882476482003E-2</c:v>
                </c:pt>
                <c:pt idx="1761">
                  <c:v>1.8725955368805284E-2</c:v>
                </c:pt>
                <c:pt idx="1762">
                  <c:v>1.8717866704222423E-2</c:v>
                </c:pt>
                <c:pt idx="1763">
                  <c:v>1.8709616114623174E-2</c:v>
                </c:pt>
                <c:pt idx="1764">
                  <c:v>1.8701203231987668E-2</c:v>
                </c:pt>
                <c:pt idx="1765">
                  <c:v>1.8692627688131534E-2</c:v>
                </c:pt>
                <c:pt idx="1766">
                  <c:v>1.8683889115065102E-2</c:v>
                </c:pt>
                <c:pt idx="1767">
                  <c:v>1.8674987144640037E-2</c:v>
                </c:pt>
                <c:pt idx="1768">
                  <c:v>1.8665921408839024E-2</c:v>
                </c:pt>
                <c:pt idx="1769">
                  <c:v>1.8656691539515092E-2</c:v>
                </c:pt>
                <c:pt idx="1770">
                  <c:v>1.8647297168652349E-2</c:v>
                </c:pt>
                <c:pt idx="1771">
                  <c:v>1.8637737928140038E-2</c:v>
                </c:pt>
                <c:pt idx="1772">
                  <c:v>1.8628013449905837E-2</c:v>
                </c:pt>
                <c:pt idx="1773">
                  <c:v>1.8618123365921661E-2</c:v>
                </c:pt>
                <c:pt idx="1774">
                  <c:v>1.8608067308047264E-2</c:v>
                </c:pt>
                <c:pt idx="1775">
                  <c:v>1.8597844908308344E-2</c:v>
                </c:pt>
                <c:pt idx="1776">
                  <c:v>1.8587455798554767E-2</c:v>
                </c:pt>
                <c:pt idx="1777">
                  <c:v>1.8576899610750243E-2</c:v>
                </c:pt>
                <c:pt idx="1778">
                  <c:v>1.8566175976885462E-2</c:v>
                </c:pt>
                <c:pt idx="1779">
                  <c:v>1.855528452882749E-2</c:v>
                </c:pt>
                <c:pt idx="1780">
                  <c:v>1.8544224898534137E-2</c:v>
                </c:pt>
                <c:pt idx="1781">
                  <c:v>1.8532996718001852E-2</c:v>
                </c:pt>
                <c:pt idx="1782">
                  <c:v>1.8521599619126701E-2</c:v>
                </c:pt>
                <c:pt idx="1783">
                  <c:v>1.8510033233866591E-2</c:v>
                </c:pt>
                <c:pt idx="1784">
                  <c:v>1.8498297194194983E-2</c:v>
                </c:pt>
                <c:pt idx="1785">
                  <c:v>1.8486391132019775E-2</c:v>
                </c:pt>
                <c:pt idx="1786">
                  <c:v>1.847431467934554E-2</c:v>
                </c:pt>
                <c:pt idx="1787">
                  <c:v>1.8462067468093989E-2</c:v>
                </c:pt>
                <c:pt idx="1788">
                  <c:v>1.844964913025459E-2</c:v>
                </c:pt>
                <c:pt idx="1789">
                  <c:v>1.8437059297762941E-2</c:v>
                </c:pt>
                <c:pt idx="1790">
                  <c:v>1.8424297602570319E-2</c:v>
                </c:pt>
                <c:pt idx="1791">
                  <c:v>1.8413895022924162E-2</c:v>
                </c:pt>
                <c:pt idx="1792">
                  <c:v>1.8407633877474613E-2</c:v>
                </c:pt>
                <c:pt idx="1793">
                  <c:v>1.8401313151084002E-2</c:v>
                </c:pt>
                <c:pt idx="1794">
                  <c:v>1.8394862396495754E-2</c:v>
                </c:pt>
                <c:pt idx="1795">
                  <c:v>1.8388281335013239E-2</c:v>
                </c:pt>
                <c:pt idx="1796">
                  <c:v>1.8381569688046325E-2</c:v>
                </c:pt>
                <c:pt idx="1797">
                  <c:v>1.837472717689706E-2</c:v>
                </c:pt>
                <c:pt idx="1798">
                  <c:v>1.8367753522910299E-2</c:v>
                </c:pt>
                <c:pt idx="1799">
                  <c:v>1.8360648447386833E-2</c:v>
                </c:pt>
                <c:pt idx="1800">
                  <c:v>1.8353411671734016E-2</c:v>
                </c:pt>
                <c:pt idx="1801">
                  <c:v>1.8346042917234053E-2</c:v>
                </c:pt>
                <c:pt idx="1802">
                  <c:v>1.8338541905281527E-2</c:v>
                </c:pt>
                <c:pt idx="1803">
                  <c:v>1.8330908357169093E-2</c:v>
                </c:pt>
                <c:pt idx="1804">
                  <c:v>1.8323141994290207E-2</c:v>
                </c:pt>
                <c:pt idx="1805">
                  <c:v>1.8315242537936434E-2</c:v>
                </c:pt>
                <c:pt idx="1806">
                  <c:v>1.8307209709505973E-2</c:v>
                </c:pt>
                <c:pt idx="1807">
                  <c:v>1.8299043230312506E-2</c:v>
                </c:pt>
                <c:pt idx="1808">
                  <c:v>1.8290742821735862E-2</c:v>
                </c:pt>
                <c:pt idx="1809">
                  <c:v>1.8282308205094546E-2</c:v>
                </c:pt>
                <c:pt idx="1810">
                  <c:v>1.8273739101779003E-2</c:v>
                </c:pt>
                <c:pt idx="1811">
                  <c:v>1.826503523309525E-2</c:v>
                </c:pt>
                <c:pt idx="1812">
                  <c:v>1.8256196320421247E-2</c:v>
                </c:pt>
                <c:pt idx="1813">
                  <c:v>1.8247222085143254E-2</c:v>
                </c:pt>
                <c:pt idx="1814">
                  <c:v>1.8238112248574682E-2</c:v>
                </c:pt>
                <c:pt idx="1815">
                  <c:v>1.8228866532077802E-2</c:v>
                </c:pt>
                <c:pt idx="1816">
                  <c:v>1.8219484657034771E-2</c:v>
                </c:pt>
                <c:pt idx="1817">
                  <c:v>1.8209966344801324E-2</c:v>
                </c:pt>
                <c:pt idx="1818">
                  <c:v>1.8200311316718343E-2</c:v>
                </c:pt>
                <c:pt idx="1819">
                  <c:v>1.8190519294158256E-2</c:v>
                </c:pt>
                <c:pt idx="1820">
                  <c:v>1.8180589998507642E-2</c:v>
                </c:pt>
                <c:pt idx="1821">
                  <c:v>1.8170523151103526E-2</c:v>
                </c:pt>
                <c:pt idx="1822">
                  <c:v>1.8160318473343481E-2</c:v>
                </c:pt>
                <c:pt idx="1823">
                  <c:v>1.8149975686569755E-2</c:v>
                </c:pt>
                <c:pt idx="1824">
                  <c:v>1.8139494512150408E-2</c:v>
                </c:pt>
                <c:pt idx="1825">
                  <c:v>1.8128874671479316E-2</c:v>
                </c:pt>
                <c:pt idx="1826">
                  <c:v>1.8118115885906689E-2</c:v>
                </c:pt>
                <c:pt idx="1827">
                  <c:v>1.8107217876831731E-2</c:v>
                </c:pt>
                <c:pt idx="1828">
                  <c:v>1.809583335080182E-2</c:v>
                </c:pt>
                <c:pt idx="1829">
                  <c:v>1.808339489068617E-2</c:v>
                </c:pt>
                <c:pt idx="1830">
                  <c:v>1.8072057508070786E-2</c:v>
                </c:pt>
                <c:pt idx="1831">
                  <c:v>1.8060579747648766E-2</c:v>
                </c:pt>
                <c:pt idx="1832">
                  <c:v>1.8048961330804365E-2</c:v>
                </c:pt>
                <c:pt idx="1833">
                  <c:v>1.8037201978895658E-2</c:v>
                </c:pt>
                <c:pt idx="1834">
                  <c:v>1.8025301413324046E-2</c:v>
                </c:pt>
                <c:pt idx="1835">
                  <c:v>1.8013259355487928E-2</c:v>
                </c:pt>
                <c:pt idx="1836">
                  <c:v>1.8001075526759568E-2</c:v>
                </c:pt>
                <c:pt idx="1837">
                  <c:v>1.7988749648496671E-2</c:v>
                </c:pt>
                <c:pt idx="1838">
                  <c:v>1.7976281442146688E-2</c:v>
                </c:pt>
                <c:pt idx="1839">
                  <c:v>1.7963670629061443E-2</c:v>
                </c:pt>
                <c:pt idx="1840">
                  <c:v>1.795091693063619E-2</c:v>
                </c:pt>
                <c:pt idx="1841">
                  <c:v>1.7938020068286455E-2</c:v>
                </c:pt>
                <c:pt idx="1842">
                  <c:v>1.7924979763395913E-2</c:v>
                </c:pt>
                <c:pt idx="1843">
                  <c:v>1.7913975460337586E-2</c:v>
                </c:pt>
                <c:pt idx="1844">
                  <c:v>1.7906553936637395E-2</c:v>
                </c:pt>
                <c:pt idx="1845">
                  <c:v>1.7899106632177211E-2</c:v>
                </c:pt>
                <c:pt idx="1846">
                  <c:v>1.789157308373358E-2</c:v>
                </c:pt>
                <c:pt idx="1847">
                  <c:v>1.7883953178794453E-2</c:v>
                </c:pt>
                <c:pt idx="1848">
                  <c:v>1.7876246804866137E-2</c:v>
                </c:pt>
                <c:pt idx="1849">
                  <c:v>1.7868453849473314E-2</c:v>
                </c:pt>
                <c:pt idx="1850">
                  <c:v>1.7860574200112698E-2</c:v>
                </c:pt>
                <c:pt idx="1851">
                  <c:v>1.7852607744258828E-2</c:v>
                </c:pt>
                <c:pt idx="1852">
                  <c:v>1.7844554369450972E-2</c:v>
                </c:pt>
                <c:pt idx="1853">
                  <c:v>1.7836413963194648E-2</c:v>
                </c:pt>
                <c:pt idx="1854">
                  <c:v>1.7828186412973211E-2</c:v>
                </c:pt>
                <c:pt idx="1855">
                  <c:v>1.7819871606317372E-2</c:v>
                </c:pt>
                <c:pt idx="1856">
                  <c:v>1.7811469430729903E-2</c:v>
                </c:pt>
                <c:pt idx="1857">
                  <c:v>1.780297977369142E-2</c:v>
                </c:pt>
                <c:pt idx="1858">
                  <c:v>1.7794402522776261E-2</c:v>
                </c:pt>
                <c:pt idx="1859">
                  <c:v>1.778573756540916E-2</c:v>
                </c:pt>
                <c:pt idx="1860">
                  <c:v>1.7776984789154935E-2</c:v>
                </c:pt>
                <c:pt idx="1861">
                  <c:v>1.7768144081521504E-2</c:v>
                </c:pt>
                <c:pt idx="1862">
                  <c:v>1.7759215330000442E-2</c:v>
                </c:pt>
                <c:pt idx="1863">
                  <c:v>1.7750198422113339E-2</c:v>
                </c:pt>
                <c:pt idx="1864">
                  <c:v>1.7741093245359666E-2</c:v>
                </c:pt>
                <c:pt idx="1865">
                  <c:v>1.7731899687280488E-2</c:v>
                </c:pt>
                <c:pt idx="1866">
                  <c:v>1.7722617635354217E-2</c:v>
                </c:pt>
                <c:pt idx="1867">
                  <c:v>1.7713246977124033E-2</c:v>
                </c:pt>
                <c:pt idx="1868">
                  <c:v>1.7703787600087843E-2</c:v>
                </c:pt>
                <c:pt idx="1869">
                  <c:v>1.7694239391744623E-2</c:v>
                </c:pt>
                <c:pt idx="1870">
                  <c:v>1.7684602239652358E-2</c:v>
                </c:pt>
                <c:pt idx="1871">
                  <c:v>1.7674876031294778E-2</c:v>
                </c:pt>
                <c:pt idx="1872">
                  <c:v>1.7665060654191475E-2</c:v>
                </c:pt>
                <c:pt idx="1873">
                  <c:v>1.7655155995857312E-2</c:v>
                </c:pt>
                <c:pt idx="1874">
                  <c:v>1.7645161943831429E-2</c:v>
                </c:pt>
                <c:pt idx="1875">
                  <c:v>1.763507838557294E-2</c:v>
                </c:pt>
                <c:pt idx="1876">
                  <c:v>1.762490520868688E-2</c:v>
                </c:pt>
                <c:pt idx="1877">
                  <c:v>1.7614642300634566E-2</c:v>
                </c:pt>
                <c:pt idx="1878">
                  <c:v>1.7604289548930552E-2</c:v>
                </c:pt>
                <c:pt idx="1879">
                  <c:v>1.7593846841136841E-2</c:v>
                </c:pt>
                <c:pt idx="1880">
                  <c:v>1.758298057099739E-2</c:v>
                </c:pt>
                <c:pt idx="1881">
                  <c:v>1.757116617364193E-2</c:v>
                </c:pt>
                <c:pt idx="1882">
                  <c:v>1.7560440014338909E-2</c:v>
                </c:pt>
                <c:pt idx="1883">
                  <c:v>1.7549623432966403E-2</c:v>
                </c:pt>
                <c:pt idx="1884">
                  <c:v>1.7538716317005269E-2</c:v>
                </c:pt>
                <c:pt idx="1885">
                  <c:v>1.7527718553995427E-2</c:v>
                </c:pt>
                <c:pt idx="1886">
                  <c:v>1.7516630031454768E-2</c:v>
                </c:pt>
                <c:pt idx="1887">
                  <c:v>1.7505450636913888E-2</c:v>
                </c:pt>
                <c:pt idx="1888">
                  <c:v>1.7494180257904546E-2</c:v>
                </c:pt>
                <c:pt idx="1889">
                  <c:v>1.748281878193066E-2</c:v>
                </c:pt>
                <c:pt idx="1890">
                  <c:v>1.747136609653208E-2</c:v>
                </c:pt>
                <c:pt idx="1891">
                  <c:v>1.7459822089226616E-2</c:v>
                </c:pt>
                <c:pt idx="1892">
                  <c:v>1.7448186647568007E-2</c:v>
                </c:pt>
                <c:pt idx="1893">
                  <c:v>1.7436459659059014E-2</c:v>
                </c:pt>
                <c:pt idx="1894">
                  <c:v>1.7424641011232526E-2</c:v>
                </c:pt>
                <c:pt idx="1895">
                  <c:v>1.7413094200443496E-2</c:v>
                </c:pt>
                <c:pt idx="1896">
                  <c:v>1.7404419696431687E-2</c:v>
                </c:pt>
                <c:pt idx="1897">
                  <c:v>1.7396341150425116E-2</c:v>
                </c:pt>
                <c:pt idx="1898">
                  <c:v>1.7388045734171218E-2</c:v>
                </c:pt>
                <c:pt idx="1899">
                  <c:v>1.7378868172605089E-2</c:v>
                </c:pt>
                <c:pt idx="1900">
                  <c:v>1.7370638640535799E-2</c:v>
                </c:pt>
                <c:pt idx="1901">
                  <c:v>1.7362361100402811E-2</c:v>
                </c:pt>
                <c:pt idx="1902">
                  <c:v>1.7354035568124329E-2</c:v>
                </c:pt>
                <c:pt idx="1903">
                  <c:v>1.734566205965353E-2</c:v>
                </c:pt>
                <c:pt idx="1904">
                  <c:v>1.7337240590880133E-2</c:v>
                </c:pt>
                <c:pt idx="1905">
                  <c:v>1.732877117771147E-2</c:v>
                </c:pt>
                <c:pt idx="1906">
                  <c:v>1.7320253836107261E-2</c:v>
                </c:pt>
                <c:pt idx="1907">
                  <c:v>1.7311688581946358E-2</c:v>
                </c:pt>
                <c:pt idx="1908">
                  <c:v>1.7303075431160005E-2</c:v>
                </c:pt>
                <c:pt idx="1909">
                  <c:v>1.7294414399697058E-2</c:v>
                </c:pt>
                <c:pt idx="1910">
                  <c:v>1.7285705503413931E-2</c:v>
                </c:pt>
                <c:pt idx="1911">
                  <c:v>1.7276948758294726E-2</c:v>
                </c:pt>
                <c:pt idx="1912">
                  <c:v>1.7268144180207931E-2</c:v>
                </c:pt>
                <c:pt idx="1913">
                  <c:v>1.7259291785120756E-2</c:v>
                </c:pt>
                <c:pt idx="1914">
                  <c:v>1.7250391588913748E-2</c:v>
                </c:pt>
                <c:pt idx="1915">
                  <c:v>1.7241443607514052E-2</c:v>
                </c:pt>
                <c:pt idx="1916">
                  <c:v>1.7232447856860632E-2</c:v>
                </c:pt>
                <c:pt idx="1917">
                  <c:v>1.7223404352863729E-2</c:v>
                </c:pt>
                <c:pt idx="1918">
                  <c:v>1.7214313111428035E-2</c:v>
                </c:pt>
                <c:pt idx="1919">
                  <c:v>1.7205174148475857E-2</c:v>
                </c:pt>
                <c:pt idx="1920">
                  <c:v>1.7195987479970296E-2</c:v>
                </c:pt>
                <c:pt idx="1921">
                  <c:v>1.7186753121793585E-2</c:v>
                </c:pt>
                <c:pt idx="1922">
                  <c:v>1.7177471089851376E-2</c:v>
                </c:pt>
                <c:pt idx="1923">
                  <c:v>1.7168141400078517E-2</c:v>
                </c:pt>
                <c:pt idx="1924">
                  <c:v>1.7158764068444857E-2</c:v>
                </c:pt>
                <c:pt idx="1925">
                  <c:v>1.7149339110787247E-2</c:v>
                </c:pt>
                <c:pt idx="1926">
                  <c:v>1.7139866543093386E-2</c:v>
                </c:pt>
                <c:pt idx="1927">
                  <c:v>1.7130346381258536E-2</c:v>
                </c:pt>
                <c:pt idx="1928">
                  <c:v>1.7120778641195555E-2</c:v>
                </c:pt>
                <c:pt idx="1929">
                  <c:v>1.7111163338840725E-2</c:v>
                </c:pt>
                <c:pt idx="1930">
                  <c:v>1.7101500490113192E-2</c:v>
                </c:pt>
                <c:pt idx="1931">
                  <c:v>1.7091790110920733E-2</c:v>
                </c:pt>
                <c:pt idx="1932">
                  <c:v>1.7081131791377935E-2</c:v>
                </c:pt>
                <c:pt idx="1933">
                  <c:v>1.706800997744708E-2</c:v>
                </c:pt>
                <c:pt idx="1934">
                  <c:v>1.7058136757566407E-2</c:v>
                </c:pt>
                <c:pt idx="1935">
                  <c:v>1.7048216077770906E-2</c:v>
                </c:pt>
                <c:pt idx="1936">
                  <c:v>1.7038247953969635E-2</c:v>
                </c:pt>
                <c:pt idx="1937">
                  <c:v>1.7028232402025556E-2</c:v>
                </c:pt>
                <c:pt idx="1938">
                  <c:v>1.7018169437935101E-2</c:v>
                </c:pt>
                <c:pt idx="1939">
                  <c:v>1.7008059077590659E-2</c:v>
                </c:pt>
                <c:pt idx="1940">
                  <c:v>1.6997901336890643E-2</c:v>
                </c:pt>
                <c:pt idx="1941">
                  <c:v>1.6987696231826402E-2</c:v>
                </c:pt>
                <c:pt idx="1942">
                  <c:v>1.697744377825626E-2</c:v>
                </c:pt>
                <c:pt idx="1943">
                  <c:v>1.6967143992131478E-2</c:v>
                </c:pt>
                <c:pt idx="1944">
                  <c:v>1.6956796889362993E-2</c:v>
                </c:pt>
                <c:pt idx="1945">
                  <c:v>1.6946402485896725E-2</c:v>
                </c:pt>
                <c:pt idx="1946">
                  <c:v>1.6935605393085692E-2</c:v>
                </c:pt>
                <c:pt idx="1947">
                  <c:v>1.6925406787320338E-2</c:v>
                </c:pt>
                <c:pt idx="1948">
                  <c:v>1.6917728234799305E-2</c:v>
                </c:pt>
                <c:pt idx="1949">
                  <c:v>1.6909987309728796E-2</c:v>
                </c:pt>
                <c:pt idx="1950">
                  <c:v>1.69021839388626E-2</c:v>
                </c:pt>
                <c:pt idx="1951">
                  <c:v>1.6894318048937654E-2</c:v>
                </c:pt>
                <c:pt idx="1952">
                  <c:v>1.6886389566755158E-2</c:v>
                </c:pt>
                <c:pt idx="1953">
                  <c:v>1.6878398418983611E-2</c:v>
                </c:pt>
                <c:pt idx="1954">
                  <c:v>1.6870344532477433E-2</c:v>
                </c:pt>
                <c:pt idx="1955">
                  <c:v>1.6862227833923587E-2</c:v>
                </c:pt>
                <c:pt idx="1956">
                  <c:v>1.6854048250096475E-2</c:v>
                </c:pt>
                <c:pt idx="1957">
                  <c:v>1.6845805707759457E-2</c:v>
                </c:pt>
                <c:pt idx="1958">
                  <c:v>1.6837500133688035E-2</c:v>
                </c:pt>
                <c:pt idx="1959">
                  <c:v>1.682913145457136E-2</c:v>
                </c:pt>
                <c:pt idx="1960">
                  <c:v>1.6820699597261343E-2</c:v>
                </c:pt>
                <c:pt idx="1961">
                  <c:v>1.6812204488425068E-2</c:v>
                </c:pt>
                <c:pt idx="1962">
                  <c:v>1.6803646054880793E-2</c:v>
                </c:pt>
                <c:pt idx="1963">
                  <c:v>1.6795024223360447E-2</c:v>
                </c:pt>
                <c:pt idx="1964">
                  <c:v>1.6786338920619672E-2</c:v>
                </c:pt>
                <c:pt idx="1965">
                  <c:v>1.6777590073432068E-2</c:v>
                </c:pt>
                <c:pt idx="1966">
                  <c:v>1.6768777608542826E-2</c:v>
                </c:pt>
                <c:pt idx="1967">
                  <c:v>1.6759901452726659E-2</c:v>
                </c:pt>
                <c:pt idx="1968">
                  <c:v>1.6750961532724096E-2</c:v>
                </c:pt>
                <c:pt idx="1969">
                  <c:v>1.67419577753052E-2</c:v>
                </c:pt>
                <c:pt idx="1970">
                  <c:v>1.6732890107211632E-2</c:v>
                </c:pt>
                <c:pt idx="1971">
                  <c:v>1.6723758455255144E-2</c:v>
                </c:pt>
                <c:pt idx="1972">
                  <c:v>1.6714562746120619E-2</c:v>
                </c:pt>
                <c:pt idx="1973">
                  <c:v>1.6705302906632542E-2</c:v>
                </c:pt>
                <c:pt idx="1974">
                  <c:v>1.6695978863529078E-2</c:v>
                </c:pt>
                <c:pt idx="1975">
                  <c:v>1.6686590543548978E-2</c:v>
                </c:pt>
                <c:pt idx="1976">
                  <c:v>1.6677137873483704E-2</c:v>
                </c:pt>
                <c:pt idx="1977">
                  <c:v>1.6667620780084751E-2</c:v>
                </c:pt>
                <c:pt idx="1978">
                  <c:v>1.6658039190133166E-2</c:v>
                </c:pt>
                <c:pt idx="1979">
                  <c:v>1.6648393030352645E-2</c:v>
                </c:pt>
                <c:pt idx="1980">
                  <c:v>1.6638682227525414E-2</c:v>
                </c:pt>
                <c:pt idx="1981">
                  <c:v>1.6628906708434268E-2</c:v>
                </c:pt>
                <c:pt idx="1982">
                  <c:v>1.6619066399798897E-2</c:v>
                </c:pt>
                <c:pt idx="1983">
                  <c:v>1.6609161228414871E-2</c:v>
                </c:pt>
                <c:pt idx="1984">
                  <c:v>1.6599191121055189E-2</c:v>
                </c:pt>
                <c:pt idx="1985">
                  <c:v>1.6589156004447114E-2</c:v>
                </c:pt>
                <c:pt idx="1986">
                  <c:v>1.6579055805376421E-2</c:v>
                </c:pt>
                <c:pt idx="1987">
                  <c:v>1.6568890450617907E-2</c:v>
                </c:pt>
                <c:pt idx="1988">
                  <c:v>1.6558659866929594E-2</c:v>
                </c:pt>
                <c:pt idx="1989">
                  <c:v>1.6548363981058519E-2</c:v>
                </c:pt>
                <c:pt idx="1990">
                  <c:v>1.6538002719787087E-2</c:v>
                </c:pt>
                <c:pt idx="1991">
                  <c:v>1.6527576009880925E-2</c:v>
                </c:pt>
                <c:pt idx="1992">
                  <c:v>1.6517083778106276E-2</c:v>
                </c:pt>
                <c:pt idx="1993">
                  <c:v>1.6506525951229992E-2</c:v>
                </c:pt>
                <c:pt idx="1994">
                  <c:v>1.6495902455990571E-2</c:v>
                </c:pt>
                <c:pt idx="1995">
                  <c:v>1.6485213219219818E-2</c:v>
                </c:pt>
                <c:pt idx="1996">
                  <c:v>1.647445816761112E-2</c:v>
                </c:pt>
                <c:pt idx="1997">
                  <c:v>1.6463637227985935E-2</c:v>
                </c:pt>
                <c:pt idx="1998">
                  <c:v>1.6452791366244928E-2</c:v>
                </c:pt>
                <c:pt idx="1999">
                  <c:v>1.6444386399687282E-2</c:v>
                </c:pt>
                <c:pt idx="2000">
                  <c:v>1.6437407019526725E-2</c:v>
                </c:pt>
                <c:pt idx="2001">
                  <c:v>1.6430377753616547E-2</c:v>
                </c:pt>
                <c:pt idx="2002">
                  <c:v>1.6423298547806681E-2</c:v>
                </c:pt>
                <c:pt idx="2003">
                  <c:v>1.6416169348115395E-2</c:v>
                </c:pt>
                <c:pt idx="2004">
                  <c:v>1.6408990100428074E-2</c:v>
                </c:pt>
                <c:pt idx="2005">
                  <c:v>1.6401760750723131E-2</c:v>
                </c:pt>
                <c:pt idx="2006">
                  <c:v>1.6394481244904016E-2</c:v>
                </c:pt>
                <c:pt idx="2007">
                  <c:v>1.6387151528938264E-2</c:v>
                </c:pt>
                <c:pt idx="2008">
                  <c:v>1.6379771548758991E-2</c:v>
                </c:pt>
                <c:pt idx="2009">
                  <c:v>1.6372341250288087E-2</c:v>
                </c:pt>
                <c:pt idx="2010">
                  <c:v>1.6364860579499922E-2</c:v>
                </c:pt>
                <c:pt idx="2011">
                  <c:v>1.6357329482305501E-2</c:v>
                </c:pt>
                <c:pt idx="2012">
                  <c:v>1.6349747904662537E-2</c:v>
                </c:pt>
                <c:pt idx="2013">
                  <c:v>1.6342115792488537E-2</c:v>
                </c:pt>
                <c:pt idx="2014">
                  <c:v>1.6334433091753496E-2</c:v>
                </c:pt>
                <c:pt idx="2015">
                  <c:v>1.6326699748393032E-2</c:v>
                </c:pt>
                <c:pt idx="2016">
                  <c:v>1.6318915708325717E-2</c:v>
                </c:pt>
                <c:pt idx="2017">
                  <c:v>1.6311080917522636E-2</c:v>
                </c:pt>
                <c:pt idx="2018">
                  <c:v>1.6303195321891509E-2</c:v>
                </c:pt>
                <c:pt idx="2019">
                  <c:v>1.6295258867421513E-2</c:v>
                </c:pt>
                <c:pt idx="2020">
                  <c:v>1.6287271500015309E-2</c:v>
                </c:pt>
                <c:pt idx="2021">
                  <c:v>1.6279233165610665E-2</c:v>
                </c:pt>
                <c:pt idx="2022">
                  <c:v>1.6271143810203646E-2</c:v>
                </c:pt>
                <c:pt idx="2023">
                  <c:v>1.6263003379657456E-2</c:v>
                </c:pt>
                <c:pt idx="2024">
                  <c:v>1.6254811819997852E-2</c:v>
                </c:pt>
                <c:pt idx="2025">
                  <c:v>1.6246569077088772E-2</c:v>
                </c:pt>
                <c:pt idx="2026">
                  <c:v>1.6238275096945139E-2</c:v>
                </c:pt>
                <c:pt idx="2027">
                  <c:v>1.6229929825460582E-2</c:v>
                </c:pt>
                <c:pt idx="2028">
                  <c:v>1.6221533208592841E-2</c:v>
                </c:pt>
                <c:pt idx="2029">
                  <c:v>1.6213085192305805E-2</c:v>
                </c:pt>
                <c:pt idx="2030">
                  <c:v>1.6204585722488445E-2</c:v>
                </c:pt>
                <c:pt idx="2031">
                  <c:v>1.6196034745163325E-2</c:v>
                </c:pt>
                <c:pt idx="2032">
                  <c:v>1.6187432206208587E-2</c:v>
                </c:pt>
                <c:pt idx="2033">
                  <c:v>1.6178778051589619E-2</c:v>
                </c:pt>
                <c:pt idx="2034">
                  <c:v>1.6170072227283786E-2</c:v>
                </c:pt>
                <c:pt idx="2035">
                  <c:v>1.6161314679176145E-2</c:v>
                </c:pt>
                <c:pt idx="2036">
                  <c:v>1.6152505353267989E-2</c:v>
                </c:pt>
                <c:pt idx="2037">
                  <c:v>1.6143644195456719E-2</c:v>
                </c:pt>
                <c:pt idx="2038">
                  <c:v>1.6134731151721222E-2</c:v>
                </c:pt>
                <c:pt idx="2039">
                  <c:v>1.6125766167994424E-2</c:v>
                </c:pt>
                <c:pt idx="2040">
                  <c:v>1.6116749190215426E-2</c:v>
                </c:pt>
                <c:pt idx="2041">
                  <c:v>1.6107680164358474E-2</c:v>
                </c:pt>
                <c:pt idx="2042">
                  <c:v>1.6098559036322898E-2</c:v>
                </c:pt>
                <c:pt idx="2043">
                  <c:v>1.6089385752101091E-2</c:v>
                </c:pt>
                <c:pt idx="2044">
                  <c:v>1.6080160257622121E-2</c:v>
                </c:pt>
                <c:pt idx="2045">
                  <c:v>1.6070882498821239E-2</c:v>
                </c:pt>
                <c:pt idx="2046">
                  <c:v>1.6061552421657257E-2</c:v>
                </c:pt>
                <c:pt idx="2047">
                  <c:v>1.6052169972089372E-2</c:v>
                </c:pt>
                <c:pt idx="2048">
                  <c:v>1.6042735096019261E-2</c:v>
                </c:pt>
                <c:pt idx="2049">
                  <c:v>1.6033247739447462E-2</c:v>
                </c:pt>
                <c:pt idx="2050">
                  <c:v>1.6023707848305393E-2</c:v>
                </c:pt>
                <c:pt idx="2051">
                  <c:v>1.6015661413365585E-2</c:v>
                </c:pt>
                <c:pt idx="2052">
                  <c:v>1.60091351676897E-2</c:v>
                </c:pt>
                <c:pt idx="2053">
                  <c:v>1.6002596489777053E-2</c:v>
                </c:pt>
                <c:pt idx="2054">
                  <c:v>1.5996045437255715E-2</c:v>
                </c:pt>
                <c:pt idx="2055">
                  <c:v>1.5989482067632069E-2</c:v>
                </c:pt>
                <c:pt idx="2056">
                  <c:v>1.5982906438580444E-2</c:v>
                </c:pt>
                <c:pt idx="2057">
                  <c:v>1.5976318607705618E-2</c:v>
                </c:pt>
                <c:pt idx="2058">
                  <c:v>1.596971863253124E-2</c:v>
                </c:pt>
                <c:pt idx="2059">
                  <c:v>1.5963106570719917E-2</c:v>
                </c:pt>
                <c:pt idx="2060">
                  <c:v>1.5956482479783634E-2</c:v>
                </c:pt>
                <c:pt idx="2061">
                  <c:v>1.5949846417425476E-2</c:v>
                </c:pt>
                <c:pt idx="2062">
                  <c:v>1.5943198441168909E-2</c:v>
                </c:pt>
                <c:pt idx="2063">
                  <c:v>1.5936538608618468E-2</c:v>
                </c:pt>
                <c:pt idx="2064">
                  <c:v>1.5929866977367053E-2</c:v>
                </c:pt>
                <c:pt idx="2065">
                  <c:v>1.5923183605042274E-2</c:v>
                </c:pt>
                <c:pt idx="2066">
                  <c:v>1.5916488549184812E-2</c:v>
                </c:pt>
                <c:pt idx="2067">
                  <c:v>1.5909781867427995E-2</c:v>
                </c:pt>
                <c:pt idx="2068">
                  <c:v>1.5903063617358743E-2</c:v>
                </c:pt>
                <c:pt idx="2069">
                  <c:v>1.5896333856569751E-2</c:v>
                </c:pt>
                <c:pt idx="2070">
                  <c:v>1.5889592642636272E-2</c:v>
                </c:pt>
                <c:pt idx="2071">
                  <c:v>1.5882840033191452E-2</c:v>
                </c:pt>
                <c:pt idx="2072">
                  <c:v>1.5876076085810469E-2</c:v>
                </c:pt>
                <c:pt idx="2073">
                  <c:v>1.5869300858062652E-2</c:v>
                </c:pt>
                <c:pt idx="2074">
                  <c:v>1.5862514407575218E-2</c:v>
                </c:pt>
                <c:pt idx="2075">
                  <c:v>1.5855716791934787E-2</c:v>
                </c:pt>
                <c:pt idx="2076">
                  <c:v>1.5848908068745317E-2</c:v>
                </c:pt>
                <c:pt idx="2077">
                  <c:v>1.5842088295564372E-2</c:v>
                </c:pt>
                <c:pt idx="2078">
                  <c:v>1.5835257530036367E-2</c:v>
                </c:pt>
                <c:pt idx="2079">
                  <c:v>1.5828415829712977E-2</c:v>
                </c:pt>
                <c:pt idx="2080">
                  <c:v>1.5821563252197982E-2</c:v>
                </c:pt>
                <c:pt idx="2081">
                  <c:v>1.5814699855118259E-2</c:v>
                </c:pt>
                <c:pt idx="2082">
                  <c:v>1.5807825696025367E-2</c:v>
                </c:pt>
                <c:pt idx="2083">
                  <c:v>1.5800940832534506E-2</c:v>
                </c:pt>
                <c:pt idx="2084">
                  <c:v>1.5794045322220306E-2</c:v>
                </c:pt>
                <c:pt idx="2085">
                  <c:v>1.5787139222732626E-2</c:v>
                </c:pt>
                <c:pt idx="2086">
                  <c:v>1.5780222591576482E-2</c:v>
                </c:pt>
                <c:pt idx="2087">
                  <c:v>1.5773295486436412E-2</c:v>
                </c:pt>
                <c:pt idx="2088">
                  <c:v>1.576635796484049E-2</c:v>
                </c:pt>
                <c:pt idx="2089">
                  <c:v>1.5759410084409443E-2</c:v>
                </c:pt>
                <c:pt idx="2090">
                  <c:v>1.5752451902746552E-2</c:v>
                </c:pt>
                <c:pt idx="2091">
                  <c:v>1.5745483477408721E-2</c:v>
                </c:pt>
                <c:pt idx="2092">
                  <c:v>1.5738504866039692E-2</c:v>
                </c:pt>
                <c:pt idx="2093">
                  <c:v>1.5731516126190465E-2</c:v>
                </c:pt>
                <c:pt idx="2094">
                  <c:v>1.5724517315493101E-2</c:v>
                </c:pt>
                <c:pt idx="2095">
                  <c:v>1.5717508491498507E-2</c:v>
                </c:pt>
                <c:pt idx="2096">
                  <c:v>1.5710489711850222E-2</c:v>
                </c:pt>
                <c:pt idx="2097">
                  <c:v>1.5703461034099055E-2</c:v>
                </c:pt>
                <c:pt idx="2098">
                  <c:v>1.5696422515847894E-2</c:v>
                </c:pt>
                <c:pt idx="2099">
                  <c:v>1.5689374214705371E-2</c:v>
                </c:pt>
                <c:pt idx="2100">
                  <c:v>1.568231618824531E-2</c:v>
                </c:pt>
                <c:pt idx="2101">
                  <c:v>1.5675248494105204E-2</c:v>
                </c:pt>
                <c:pt idx="2102">
                  <c:v>1.5668171189795056E-2</c:v>
                </c:pt>
                <c:pt idx="2103">
                  <c:v>1.5661431096789091E-2</c:v>
                </c:pt>
                <c:pt idx="2104">
                  <c:v>1.565565808887915E-2</c:v>
                </c:pt>
                <c:pt idx="2105">
                  <c:v>1.5649970495362996E-2</c:v>
                </c:pt>
                <c:pt idx="2106">
                  <c:v>1.5644246278351953E-2</c:v>
                </c:pt>
                <c:pt idx="2107">
                  <c:v>1.563788624095128E-2</c:v>
                </c:pt>
                <c:pt idx="2108">
                  <c:v>1.5632295585113448E-2</c:v>
                </c:pt>
                <c:pt idx="2109">
                  <c:v>1.5626736143557723E-2</c:v>
                </c:pt>
                <c:pt idx="2110">
                  <c:v>1.5621208095113038E-2</c:v>
                </c:pt>
                <c:pt idx="2111">
                  <c:v>1.5615711618561954E-2</c:v>
                </c:pt>
                <c:pt idx="2112">
                  <c:v>1.5610246892802835E-2</c:v>
                </c:pt>
                <c:pt idx="2113">
                  <c:v>1.5604814096687677E-2</c:v>
                </c:pt>
                <c:pt idx="2114">
                  <c:v>1.5599413408993139E-2</c:v>
                </c:pt>
                <c:pt idx="2115">
                  <c:v>1.5594045008588532E-2</c:v>
                </c:pt>
                <c:pt idx="2116">
                  <c:v>1.5588709074302589E-2</c:v>
                </c:pt>
                <c:pt idx="2117">
                  <c:v>1.5583405785004568E-2</c:v>
                </c:pt>
                <c:pt idx="2118">
                  <c:v>1.5578135319499984E-2</c:v>
                </c:pt>
                <c:pt idx="2119">
                  <c:v>1.5572897856611707E-2</c:v>
                </c:pt>
                <c:pt idx="2120">
                  <c:v>1.5567693575220514E-2</c:v>
                </c:pt>
                <c:pt idx="2121">
                  <c:v>1.5562522654137665E-2</c:v>
                </c:pt>
                <c:pt idx="2122">
                  <c:v>1.5557385272185972E-2</c:v>
                </c:pt>
                <c:pt idx="2123">
                  <c:v>1.5552281608263554E-2</c:v>
                </c:pt>
                <c:pt idx="2124">
                  <c:v>1.5547211841135286E-2</c:v>
                </c:pt>
                <c:pt idx="2125">
                  <c:v>1.5542176149658712E-2</c:v>
                </c:pt>
                <c:pt idx="2126">
                  <c:v>1.5537174712708757E-2</c:v>
                </c:pt>
                <c:pt idx="2127">
                  <c:v>1.5532207709090829E-2</c:v>
                </c:pt>
                <c:pt idx="2128">
                  <c:v>1.5527275317639295E-2</c:v>
                </c:pt>
                <c:pt idx="2129">
                  <c:v>1.55223777172117E-2</c:v>
                </c:pt>
                <c:pt idx="2130">
                  <c:v>1.5517515086630834E-2</c:v>
                </c:pt>
                <c:pt idx="2131">
                  <c:v>1.551268760473108E-2</c:v>
                </c:pt>
                <c:pt idx="2132">
                  <c:v>1.550789545036421E-2</c:v>
                </c:pt>
                <c:pt idx="2133">
                  <c:v>1.5503138802347249E-2</c:v>
                </c:pt>
                <c:pt idx="2134">
                  <c:v>1.5498417839537789E-2</c:v>
                </c:pt>
                <c:pt idx="2135">
                  <c:v>1.5493732740758673E-2</c:v>
                </c:pt>
                <c:pt idx="2136">
                  <c:v>1.548908368486753E-2</c:v>
                </c:pt>
                <c:pt idx="2137">
                  <c:v>1.548447085069304E-2</c:v>
                </c:pt>
                <c:pt idx="2138">
                  <c:v>1.5479894417052328E-2</c:v>
                </c:pt>
                <c:pt idx="2139">
                  <c:v>1.5475354562803087E-2</c:v>
                </c:pt>
                <c:pt idx="2140">
                  <c:v>1.5470859531249867E-2</c:v>
                </c:pt>
                <c:pt idx="2141">
                  <c:v>1.5465750310796557E-2</c:v>
                </c:pt>
                <c:pt idx="2142">
                  <c:v>1.5461326584614399E-2</c:v>
                </c:pt>
                <c:pt idx="2143">
                  <c:v>1.5456940178715732E-2</c:v>
                </c:pt>
                <c:pt idx="2144">
                  <c:v>1.5452591271941048E-2</c:v>
                </c:pt>
                <c:pt idx="2145">
                  <c:v>1.5448280043096131E-2</c:v>
                </c:pt>
                <c:pt idx="2146">
                  <c:v>1.5444006671108441E-2</c:v>
                </c:pt>
                <c:pt idx="2147">
                  <c:v>1.5439771334708552E-2</c:v>
                </c:pt>
                <c:pt idx="2148">
                  <c:v>1.5435574212783484E-2</c:v>
                </c:pt>
                <c:pt idx="2149">
                  <c:v>1.5431415484202925E-2</c:v>
                </c:pt>
                <c:pt idx="2150">
                  <c:v>1.5427295327749732E-2</c:v>
                </c:pt>
                <c:pt idx="2151">
                  <c:v>1.5423213922282127E-2</c:v>
                </c:pt>
                <c:pt idx="2152">
                  <c:v>1.5419171446652596E-2</c:v>
                </c:pt>
                <c:pt idx="2153">
                  <c:v>1.5415168079678935E-2</c:v>
                </c:pt>
                <c:pt idx="2154">
                  <c:v>1.5411204000207965E-2</c:v>
                </c:pt>
                <c:pt idx="2155">
                  <c:v>1.5407202175519096E-2</c:v>
                </c:pt>
                <c:pt idx="2156">
                  <c:v>1.5403119347236191E-2</c:v>
                </c:pt>
                <c:pt idx="2157">
                  <c:v>1.539909189035903E-2</c:v>
                </c:pt>
                <c:pt idx="2158">
                  <c:v>1.5395122246716729E-2</c:v>
                </c:pt>
                <c:pt idx="2159">
                  <c:v>1.5391210653222576E-2</c:v>
                </c:pt>
                <c:pt idx="2160">
                  <c:v>1.5387357346824846E-2</c:v>
                </c:pt>
                <c:pt idx="2161">
                  <c:v>1.5383562564402559E-2</c:v>
                </c:pt>
                <c:pt idx="2162">
                  <c:v>1.5379826542892916E-2</c:v>
                </c:pt>
                <c:pt idx="2163">
                  <c:v>1.5376149519221791E-2</c:v>
                </c:pt>
                <c:pt idx="2164">
                  <c:v>1.5372531730292157E-2</c:v>
                </c:pt>
                <c:pt idx="2165">
                  <c:v>1.5368973413053589E-2</c:v>
                </c:pt>
                <c:pt idx="2166">
                  <c:v>1.5365474804369067E-2</c:v>
                </c:pt>
                <c:pt idx="2167">
                  <c:v>1.5362036141223476E-2</c:v>
                </c:pt>
                <c:pt idx="2168">
                  <c:v>1.5358657660509327E-2</c:v>
                </c:pt>
                <c:pt idx="2169">
                  <c:v>1.5355339599142578E-2</c:v>
                </c:pt>
                <c:pt idx="2170">
                  <c:v>1.5352082194033704E-2</c:v>
                </c:pt>
                <c:pt idx="2171">
                  <c:v>1.534888568214561E-2</c:v>
                </c:pt>
                <c:pt idx="2172">
                  <c:v>1.5345750300331456E-2</c:v>
                </c:pt>
                <c:pt idx="2173">
                  <c:v>1.5342676285572154E-2</c:v>
                </c:pt>
                <c:pt idx="2174">
                  <c:v>1.5339663874762037E-2</c:v>
                </c:pt>
                <c:pt idx="2175">
                  <c:v>1.5336713304830534E-2</c:v>
                </c:pt>
                <c:pt idx="2176">
                  <c:v>1.5333824812690022E-2</c:v>
                </c:pt>
                <c:pt idx="2177">
                  <c:v>1.5330998635270588E-2</c:v>
                </c:pt>
                <c:pt idx="2178">
                  <c:v>1.5328235009485294E-2</c:v>
                </c:pt>
                <c:pt idx="2179">
                  <c:v>1.5325534172264918E-2</c:v>
                </c:pt>
                <c:pt idx="2180">
                  <c:v>1.5322896360523221E-2</c:v>
                </c:pt>
                <c:pt idx="2181">
                  <c:v>1.5320321811197491E-2</c:v>
                </c:pt>
                <c:pt idx="2182">
                  <c:v>1.5317810761173256E-2</c:v>
                </c:pt>
                <c:pt idx="2183">
                  <c:v>1.5315363447434874E-2</c:v>
                </c:pt>
                <c:pt idx="2184">
                  <c:v>1.5312980106822282E-2</c:v>
                </c:pt>
                <c:pt idx="2185">
                  <c:v>1.5310660976343777E-2</c:v>
                </c:pt>
                <c:pt idx="2186">
                  <c:v>1.5308406292874813E-2</c:v>
                </c:pt>
                <c:pt idx="2187">
                  <c:v>1.5306216293349172E-2</c:v>
                </c:pt>
                <c:pt idx="2188">
                  <c:v>1.5304091214654692E-2</c:v>
                </c:pt>
                <c:pt idx="2189">
                  <c:v>1.5302031293807051E-2</c:v>
                </c:pt>
                <c:pt idx="2190">
                  <c:v>1.5300036767619601E-2</c:v>
                </c:pt>
                <c:pt idx="2191">
                  <c:v>1.5298107873091479E-2</c:v>
                </c:pt>
                <c:pt idx="2192">
                  <c:v>1.529643562552511E-2</c:v>
                </c:pt>
                <c:pt idx="2193">
                  <c:v>1.5294196633873672E-2</c:v>
                </c:pt>
                <c:pt idx="2194">
                  <c:v>1.5292475552652233E-2</c:v>
                </c:pt>
                <c:pt idx="2195">
                  <c:v>1.5290821084575057E-2</c:v>
                </c:pt>
                <c:pt idx="2196">
                  <c:v>1.5289233466620344E-2</c:v>
                </c:pt>
                <c:pt idx="2197">
                  <c:v>1.5287712935674089E-2</c:v>
                </c:pt>
                <c:pt idx="2198">
                  <c:v>1.5286259728709615E-2</c:v>
                </c:pt>
                <c:pt idx="2199">
                  <c:v>1.5284874082625428E-2</c:v>
                </c:pt>
                <c:pt idx="2200">
                  <c:v>1.5283556234337867E-2</c:v>
                </c:pt>
                <c:pt idx="2201">
                  <c:v>1.5282306420804312E-2</c:v>
                </c:pt>
                <c:pt idx="2202">
                  <c:v>1.528112487891891E-2</c:v>
                </c:pt>
                <c:pt idx="2203">
                  <c:v>1.5280011845628425E-2</c:v>
                </c:pt>
                <c:pt idx="2204">
                  <c:v>1.5278967557845368E-2</c:v>
                </c:pt>
                <c:pt idx="2205">
                  <c:v>1.5277992252534888E-2</c:v>
                </c:pt>
                <c:pt idx="2206">
                  <c:v>1.5278123040143633E-2</c:v>
                </c:pt>
                <c:pt idx="2207">
                  <c:v>1.5274930569078957E-2</c:v>
                </c:pt>
                <c:pt idx="2208">
                  <c:v>1.5272402445420325E-2</c:v>
                </c:pt>
                <c:pt idx="2209">
                  <c:v>1.5269859031674804E-2</c:v>
                </c:pt>
                <c:pt idx="2210">
                  <c:v>1.5267300316377904E-2</c:v>
                </c:pt>
                <c:pt idx="2211">
                  <c:v>1.5264726288128866E-2</c:v>
                </c:pt>
                <c:pt idx="2212">
                  <c:v>1.5262136935480633E-2</c:v>
                </c:pt>
                <c:pt idx="2213">
                  <c:v>1.5259532246997764E-2</c:v>
                </c:pt>
                <c:pt idx="2214">
                  <c:v>1.5256912211239053E-2</c:v>
                </c:pt>
                <c:pt idx="2215">
                  <c:v>1.5254276816774916E-2</c:v>
                </c:pt>
                <c:pt idx="2216">
                  <c:v>1.5251626052181586E-2</c:v>
                </c:pt>
                <c:pt idx="2217">
                  <c:v>1.5248959906029544E-2</c:v>
                </c:pt>
                <c:pt idx="2218">
                  <c:v>1.5246278366854538E-2</c:v>
                </c:pt>
                <c:pt idx="2219">
                  <c:v>1.5243581423244492E-2</c:v>
                </c:pt>
                <c:pt idx="2220">
                  <c:v>1.5240869063769973E-2</c:v>
                </c:pt>
                <c:pt idx="2221">
                  <c:v>1.5238141276990002E-2</c:v>
                </c:pt>
                <c:pt idx="2222">
                  <c:v>1.5235398051463631E-2</c:v>
                </c:pt>
                <c:pt idx="2223">
                  <c:v>1.5232639375773115E-2</c:v>
                </c:pt>
                <c:pt idx="2224">
                  <c:v>1.5229865238460193E-2</c:v>
                </c:pt>
                <c:pt idx="2225">
                  <c:v>1.5227075628124557E-2</c:v>
                </c:pt>
                <c:pt idx="2226">
                  <c:v>1.5224270533319598E-2</c:v>
                </c:pt>
                <c:pt idx="2227">
                  <c:v>1.5221449942569775E-2</c:v>
                </c:pt>
                <c:pt idx="2228">
                  <c:v>1.5218613844521221E-2</c:v>
                </c:pt>
                <c:pt idx="2229">
                  <c:v>1.5215762227675289E-2</c:v>
                </c:pt>
                <c:pt idx="2230">
                  <c:v>1.5212895080614458E-2</c:v>
                </c:pt>
                <c:pt idx="2231">
                  <c:v>1.521001239193283E-2</c:v>
                </c:pt>
                <c:pt idx="2232">
                  <c:v>1.5207114150172405E-2</c:v>
                </c:pt>
                <c:pt idx="2233">
                  <c:v>1.5204200343863628E-2</c:v>
                </c:pt>
                <c:pt idx="2234">
                  <c:v>1.5201270961647037E-2</c:v>
                </c:pt>
                <c:pt idx="2235">
                  <c:v>1.5198325992053147E-2</c:v>
                </c:pt>
                <c:pt idx="2236">
                  <c:v>1.5195365423635672E-2</c:v>
                </c:pt>
                <c:pt idx="2237">
                  <c:v>1.5192389244977325E-2</c:v>
                </c:pt>
                <c:pt idx="2238">
                  <c:v>1.5189397444649264E-2</c:v>
                </c:pt>
                <c:pt idx="2239">
                  <c:v>1.5186390011199518E-2</c:v>
                </c:pt>
                <c:pt idx="2240">
                  <c:v>1.5183366933187723E-2</c:v>
                </c:pt>
                <c:pt idx="2241">
                  <c:v>1.5180328199248862E-2</c:v>
                </c:pt>
                <c:pt idx="2242">
                  <c:v>1.5177273797844167E-2</c:v>
                </c:pt>
                <c:pt idx="2243">
                  <c:v>1.5174203717626065E-2</c:v>
                </c:pt>
                <c:pt idx="2244">
                  <c:v>1.5171117947125364E-2</c:v>
                </c:pt>
                <c:pt idx="2245">
                  <c:v>1.5168016474896084E-2</c:v>
                </c:pt>
                <c:pt idx="2246">
                  <c:v>1.5164899289527032E-2</c:v>
                </c:pt>
                <c:pt idx="2247">
                  <c:v>1.5161766379595463E-2</c:v>
                </c:pt>
                <c:pt idx="2248">
                  <c:v>1.5158617733626532E-2</c:v>
                </c:pt>
                <c:pt idx="2249">
                  <c:v>1.5155453340232316E-2</c:v>
                </c:pt>
                <c:pt idx="2250">
                  <c:v>1.5152273187955423E-2</c:v>
                </c:pt>
                <c:pt idx="2251">
                  <c:v>1.5149077265355856E-2</c:v>
                </c:pt>
                <c:pt idx="2252">
                  <c:v>1.5145865561011052E-2</c:v>
                </c:pt>
                <c:pt idx="2253">
                  <c:v>1.5142638063498462E-2</c:v>
                </c:pt>
                <c:pt idx="2254">
                  <c:v>1.513939476136662E-2</c:v>
                </c:pt>
                <c:pt idx="2255">
                  <c:v>1.5136135643181468E-2</c:v>
                </c:pt>
                <c:pt idx="2256">
                  <c:v>1.5132860697532157E-2</c:v>
                </c:pt>
                <c:pt idx="2257">
                  <c:v>1.5129569912973113E-2</c:v>
                </c:pt>
                <c:pt idx="2258">
                  <c:v>1.5126278463945273E-2</c:v>
                </c:pt>
                <c:pt idx="2259">
                  <c:v>1.5123893054006967E-2</c:v>
                </c:pt>
                <c:pt idx="2260">
                  <c:v>1.5122020541517192E-2</c:v>
                </c:pt>
                <c:pt idx="2261">
                  <c:v>1.5120111660188115E-2</c:v>
                </c:pt>
                <c:pt idx="2262">
                  <c:v>1.5118166328760667E-2</c:v>
                </c:pt>
                <c:pt idx="2263">
                  <c:v>1.5116184466172897E-2</c:v>
                </c:pt>
                <c:pt idx="2264">
                  <c:v>1.5114165991131332E-2</c:v>
                </c:pt>
                <c:pt idx="2265">
                  <c:v>1.5112110822533836E-2</c:v>
                </c:pt>
                <c:pt idx="2266">
                  <c:v>1.511001887919735E-2</c:v>
                </c:pt>
                <c:pt idx="2267">
                  <c:v>1.5107890079881081E-2</c:v>
                </c:pt>
                <c:pt idx="2268">
                  <c:v>1.5105724343489221E-2</c:v>
                </c:pt>
                <c:pt idx="2269">
                  <c:v>1.5103521588781343E-2</c:v>
                </c:pt>
                <c:pt idx="2270">
                  <c:v>1.5101281734604085E-2</c:v>
                </c:pt>
                <c:pt idx="2271">
                  <c:v>1.5099004699769519E-2</c:v>
                </c:pt>
                <c:pt idx="2272">
                  <c:v>1.5096690403113072E-2</c:v>
                </c:pt>
                <c:pt idx="2273">
                  <c:v>1.5094338763435607E-2</c:v>
                </c:pt>
                <c:pt idx="2274">
                  <c:v>1.5091949699596102E-2</c:v>
                </c:pt>
                <c:pt idx="2275">
                  <c:v>1.508952313035525E-2</c:v>
                </c:pt>
                <c:pt idx="2276">
                  <c:v>1.5087058974601371E-2</c:v>
                </c:pt>
                <c:pt idx="2277">
                  <c:v>1.508455715110134E-2</c:v>
                </c:pt>
                <c:pt idx="2278">
                  <c:v>1.5082017578714902E-2</c:v>
                </c:pt>
                <c:pt idx="2279">
                  <c:v>1.5079440176273032E-2</c:v>
                </c:pt>
                <c:pt idx="2280">
                  <c:v>1.5076824862537403E-2</c:v>
                </c:pt>
                <c:pt idx="2281">
                  <c:v>1.5074171556385721E-2</c:v>
                </c:pt>
                <c:pt idx="2282">
                  <c:v>1.5071480176632181E-2</c:v>
                </c:pt>
                <c:pt idx="2283">
                  <c:v>1.5068750642073803E-2</c:v>
                </c:pt>
                <c:pt idx="2284">
                  <c:v>1.506598287156573E-2</c:v>
                </c:pt>
                <c:pt idx="2285">
                  <c:v>1.5063176783911173E-2</c:v>
                </c:pt>
                <c:pt idx="2286">
                  <c:v>1.5060332297942508E-2</c:v>
                </c:pt>
                <c:pt idx="2287">
                  <c:v>1.5057449332469157E-2</c:v>
                </c:pt>
                <c:pt idx="2288">
                  <c:v>1.5054527806323905E-2</c:v>
                </c:pt>
                <c:pt idx="2289">
                  <c:v>1.5051567638339747E-2</c:v>
                </c:pt>
                <c:pt idx="2290">
                  <c:v>1.5048568747315137E-2</c:v>
                </c:pt>
                <c:pt idx="2291">
                  <c:v>1.5045531052106657E-2</c:v>
                </c:pt>
                <c:pt idx="2292">
                  <c:v>1.5042454471507389E-2</c:v>
                </c:pt>
                <c:pt idx="2293">
                  <c:v>1.5039338924333793E-2</c:v>
                </c:pt>
                <c:pt idx="2294">
                  <c:v>1.5036184329460463E-2</c:v>
                </c:pt>
                <c:pt idx="2295">
                  <c:v>1.5032990605669535E-2</c:v>
                </c:pt>
                <c:pt idx="2296">
                  <c:v>1.502975767179549E-2</c:v>
                </c:pt>
                <c:pt idx="2297">
                  <c:v>1.5026485446655651E-2</c:v>
                </c:pt>
                <c:pt idx="2298">
                  <c:v>1.5023173849073347E-2</c:v>
                </c:pt>
                <c:pt idx="2299">
                  <c:v>1.5019822797895297E-2</c:v>
                </c:pt>
                <c:pt idx="2300">
                  <c:v>1.5016432211927895E-2</c:v>
                </c:pt>
                <c:pt idx="2301">
                  <c:v>1.5013002009983553E-2</c:v>
                </c:pt>
                <c:pt idx="2302">
                  <c:v>1.5009532110915441E-2</c:v>
                </c:pt>
                <c:pt idx="2303">
                  <c:v>1.5006022433536423E-2</c:v>
                </c:pt>
                <c:pt idx="2304">
                  <c:v>1.5002472896665366E-2</c:v>
                </c:pt>
                <c:pt idx="2305">
                  <c:v>1.4998883419121374E-2</c:v>
                </c:pt>
                <c:pt idx="2306">
                  <c:v>1.4995253919764319E-2</c:v>
                </c:pt>
                <c:pt idx="2307">
                  <c:v>1.4991584317367416E-2</c:v>
                </c:pt>
                <c:pt idx="2308">
                  <c:v>1.4987874530796797E-2</c:v>
                </c:pt>
                <c:pt idx="2309">
                  <c:v>1.4984124478860897E-2</c:v>
                </c:pt>
                <c:pt idx="2310">
                  <c:v>1.4980334080391549E-2</c:v>
                </c:pt>
                <c:pt idx="2311">
                  <c:v>1.4977487732252845E-2</c:v>
                </c:pt>
                <c:pt idx="2312">
                  <c:v>1.4975587916086341E-2</c:v>
                </c:pt>
                <c:pt idx="2313">
                  <c:v>1.4973651353315026E-2</c:v>
                </c:pt>
                <c:pt idx="2314">
                  <c:v>1.497167796181743E-2</c:v>
                </c:pt>
                <c:pt idx="2315">
                  <c:v>1.4969667659414342E-2</c:v>
                </c:pt>
                <c:pt idx="2316">
                  <c:v>1.496762036396148E-2</c:v>
                </c:pt>
                <c:pt idx="2317">
                  <c:v>1.4965535993291576E-2</c:v>
                </c:pt>
                <c:pt idx="2318">
                  <c:v>1.4963414465266516E-2</c:v>
                </c:pt>
                <c:pt idx="2319">
                  <c:v>1.496125569773098E-2</c:v>
                </c:pt>
                <c:pt idx="2320">
                  <c:v>1.4959059608512473E-2</c:v>
                </c:pt>
                <c:pt idx="2321">
                  <c:v>1.4956826115485019E-2</c:v>
                </c:pt>
                <c:pt idx="2322">
                  <c:v>1.4954555136453319E-2</c:v>
                </c:pt>
                <c:pt idx="2323">
                  <c:v>1.4952246589291781E-2</c:v>
                </c:pt>
                <c:pt idx="2324">
                  <c:v>1.4949900391840243E-2</c:v>
                </c:pt>
                <c:pt idx="2325">
                  <c:v>1.4947516461938736E-2</c:v>
                </c:pt>
                <c:pt idx="2326">
                  <c:v>1.4945094717462247E-2</c:v>
                </c:pt>
                <c:pt idx="2327">
                  <c:v>1.4942635076193264E-2</c:v>
                </c:pt>
                <c:pt idx="2328">
                  <c:v>1.4940137456059299E-2</c:v>
                </c:pt>
                <c:pt idx="2329">
                  <c:v>1.493760177482586E-2</c:v>
                </c:pt>
                <c:pt idx="2330">
                  <c:v>1.4935027950415054E-2</c:v>
                </c:pt>
                <c:pt idx="2331">
                  <c:v>1.4932415900610171E-2</c:v>
                </c:pt>
                <c:pt idx="2332">
                  <c:v>1.4929765543281582E-2</c:v>
                </c:pt>
                <c:pt idx="2333">
                  <c:v>1.4927076796288283E-2</c:v>
                </c:pt>
                <c:pt idx="2334">
                  <c:v>1.4924349577460508E-2</c:v>
                </c:pt>
                <c:pt idx="2335">
                  <c:v>1.4921583804663444E-2</c:v>
                </c:pt>
                <c:pt idx="2336">
                  <c:v>1.4918779395716156E-2</c:v>
                </c:pt>
                <c:pt idx="2337">
                  <c:v>1.4915936268484246E-2</c:v>
                </c:pt>
                <c:pt idx="2338">
                  <c:v>1.4913054340827731E-2</c:v>
                </c:pt>
                <c:pt idx="2339">
                  <c:v>1.4910133530543126E-2</c:v>
                </c:pt>
                <c:pt idx="2340">
                  <c:v>1.4907173755525631E-2</c:v>
                </c:pt>
                <c:pt idx="2341">
                  <c:v>1.4904174933618512E-2</c:v>
                </c:pt>
                <c:pt idx="2342">
                  <c:v>1.4901136982659465E-2</c:v>
                </c:pt>
                <c:pt idx="2343">
                  <c:v>1.4898059820480612E-2</c:v>
                </c:pt>
                <c:pt idx="2344">
                  <c:v>1.4894943364966414E-2</c:v>
                </c:pt>
                <c:pt idx="2345">
                  <c:v>1.4891787533914666E-2</c:v>
                </c:pt>
                <c:pt idx="2346">
                  <c:v>1.4888592245221849E-2</c:v>
                </c:pt>
                <c:pt idx="2347">
                  <c:v>1.4885357416715157E-2</c:v>
                </c:pt>
                <c:pt idx="2348">
                  <c:v>1.4882082966245175E-2</c:v>
                </c:pt>
                <c:pt idx="2349">
                  <c:v>1.4878768811633745E-2</c:v>
                </c:pt>
                <c:pt idx="2350">
                  <c:v>1.4875414870772442E-2</c:v>
                </c:pt>
                <c:pt idx="2351">
                  <c:v>1.487202106149514E-2</c:v>
                </c:pt>
                <c:pt idx="2352">
                  <c:v>1.4868587301647524E-2</c:v>
                </c:pt>
                <c:pt idx="2353">
                  <c:v>1.4865113509046544E-2</c:v>
                </c:pt>
                <c:pt idx="2354">
                  <c:v>1.4861599601602054E-2</c:v>
                </c:pt>
                <c:pt idx="2355">
                  <c:v>1.4858045497125673E-2</c:v>
                </c:pt>
                <c:pt idx="2356">
                  <c:v>1.4854451113458204E-2</c:v>
                </c:pt>
                <c:pt idx="2357">
                  <c:v>1.4850816368492815E-2</c:v>
                </c:pt>
                <c:pt idx="2358">
                  <c:v>1.4847141180036024E-2</c:v>
                </c:pt>
                <c:pt idx="2359">
                  <c:v>1.4843425465929342E-2</c:v>
                </c:pt>
                <c:pt idx="2360">
                  <c:v>1.4839669144072427E-2</c:v>
                </c:pt>
                <c:pt idx="2361">
                  <c:v>1.4835872132255129E-2</c:v>
                </c:pt>
                <c:pt idx="2362">
                  <c:v>1.4832034348389167E-2</c:v>
                </c:pt>
                <c:pt idx="2363">
                  <c:v>1.4828921895509186E-2</c:v>
                </c:pt>
                <c:pt idx="2364">
                  <c:v>1.4827068651382247E-2</c:v>
                </c:pt>
                <c:pt idx="2365">
                  <c:v>1.4825198941082458E-2</c:v>
                </c:pt>
                <c:pt idx="2366">
                  <c:v>1.4823291408023213E-2</c:v>
                </c:pt>
                <c:pt idx="2367">
                  <c:v>1.4821345967256981E-2</c:v>
                </c:pt>
                <c:pt idx="2368">
                  <c:v>1.4819362533946469E-2</c:v>
                </c:pt>
                <c:pt idx="2369">
                  <c:v>1.4817341023219827E-2</c:v>
                </c:pt>
                <c:pt idx="2370">
                  <c:v>1.4815281350159054E-2</c:v>
                </c:pt>
                <c:pt idx="2371">
                  <c:v>1.4813183429927447E-2</c:v>
                </c:pt>
                <c:pt idx="2372">
                  <c:v>1.4811047177584224E-2</c:v>
                </c:pt>
                <c:pt idx="2373">
                  <c:v>1.4808872508333614E-2</c:v>
                </c:pt>
                <c:pt idx="2374">
                  <c:v>1.4806659337217858E-2</c:v>
                </c:pt>
                <c:pt idx="2375">
                  <c:v>1.4804407579424203E-2</c:v>
                </c:pt>
                <c:pt idx="2376">
                  <c:v>1.4802117150035835E-2</c:v>
                </c:pt>
                <c:pt idx="2377">
                  <c:v>1.4799787964165105E-2</c:v>
                </c:pt>
                <c:pt idx="2378">
                  <c:v>1.4797419936930354E-2</c:v>
                </c:pt>
                <c:pt idx="2379">
                  <c:v>1.4795012983513852E-2</c:v>
                </c:pt>
                <c:pt idx="2380">
                  <c:v>1.4792567018959046E-2</c:v>
                </c:pt>
                <c:pt idx="2381">
                  <c:v>1.4790081958431239E-2</c:v>
                </c:pt>
                <c:pt idx="2382">
                  <c:v>1.47875577170496E-2</c:v>
                </c:pt>
                <c:pt idx="2383">
                  <c:v>1.4784994209916131E-2</c:v>
                </c:pt>
                <c:pt idx="2384">
                  <c:v>1.4782391352167796E-2</c:v>
                </c:pt>
                <c:pt idx="2385">
                  <c:v>1.4779749058930185E-2</c:v>
                </c:pt>
                <c:pt idx="2386">
                  <c:v>1.4777067245305938E-2</c:v>
                </c:pt>
                <c:pt idx="2387">
                  <c:v>1.4774345826444246E-2</c:v>
                </c:pt>
                <c:pt idx="2388">
                  <c:v>1.4771584717436583E-2</c:v>
                </c:pt>
                <c:pt idx="2389">
                  <c:v>1.4768783833426785E-2</c:v>
                </c:pt>
                <c:pt idx="2390">
                  <c:v>1.4765943089535726E-2</c:v>
                </c:pt>
                <c:pt idx="2391">
                  <c:v>1.4763062400878714E-2</c:v>
                </c:pt>
                <c:pt idx="2392">
                  <c:v>1.4760141682571276E-2</c:v>
                </c:pt>
                <c:pt idx="2393">
                  <c:v>1.4757180849763914E-2</c:v>
                </c:pt>
                <c:pt idx="2394">
                  <c:v>1.4754179817555219E-2</c:v>
                </c:pt>
                <c:pt idx="2395">
                  <c:v>1.4751138501061391E-2</c:v>
                </c:pt>
                <c:pt idx="2396">
                  <c:v>1.4748056815422022E-2</c:v>
                </c:pt>
                <c:pt idx="2397">
                  <c:v>1.4744934675771138E-2</c:v>
                </c:pt>
                <c:pt idx="2398">
                  <c:v>1.4741771997208242E-2</c:v>
                </c:pt>
                <c:pt idx="2399">
                  <c:v>1.4738568694850436E-2</c:v>
                </c:pt>
                <c:pt idx="2400">
                  <c:v>1.4735388293054244E-2</c:v>
                </c:pt>
                <c:pt idx="2401">
                  <c:v>1.4731567286515786E-2</c:v>
                </c:pt>
                <c:pt idx="2402">
                  <c:v>1.4728235756869634E-2</c:v>
                </c:pt>
                <c:pt idx="2403">
                  <c:v>1.4724863251807285E-2</c:v>
                </c:pt>
                <c:pt idx="2404">
                  <c:v>1.4721449686470227E-2</c:v>
                </c:pt>
                <c:pt idx="2405">
                  <c:v>1.471799497598859E-2</c:v>
                </c:pt>
                <c:pt idx="2406">
                  <c:v>1.4714499035440622E-2</c:v>
                </c:pt>
                <c:pt idx="2407">
                  <c:v>1.4710961779980101E-2</c:v>
                </c:pt>
                <c:pt idx="2408">
                  <c:v>1.4707383124737888E-2</c:v>
                </c:pt>
                <c:pt idx="2409">
                  <c:v>1.4703762984845084E-2</c:v>
                </c:pt>
                <c:pt idx="2410">
                  <c:v>1.4700101275398277E-2</c:v>
                </c:pt>
                <c:pt idx="2411">
                  <c:v>1.4696397911529066E-2</c:v>
                </c:pt>
                <c:pt idx="2412">
                  <c:v>1.4692652808398243E-2</c:v>
                </c:pt>
                <c:pt idx="2413">
                  <c:v>1.4688865881068394E-2</c:v>
                </c:pt>
                <c:pt idx="2414">
                  <c:v>1.4685037044723988E-2</c:v>
                </c:pt>
                <c:pt idx="2415">
                  <c:v>1.4681751347199564E-2</c:v>
                </c:pt>
                <c:pt idx="2416">
                  <c:v>1.4679437463420264E-2</c:v>
                </c:pt>
                <c:pt idx="2417">
                  <c:v>1.4677136599923261E-2</c:v>
                </c:pt>
                <c:pt idx="2418">
                  <c:v>1.4674832645289961E-2</c:v>
                </c:pt>
                <c:pt idx="2419">
                  <c:v>1.4672525609217463E-2</c:v>
                </c:pt>
                <c:pt idx="2420">
                  <c:v>1.4670215501449193E-2</c:v>
                </c:pt>
                <c:pt idx="2421">
                  <c:v>1.4667902331734371E-2</c:v>
                </c:pt>
                <c:pt idx="2422">
                  <c:v>1.4665586109804835E-2</c:v>
                </c:pt>
                <c:pt idx="2423">
                  <c:v>1.4663266845380843E-2</c:v>
                </c:pt>
                <c:pt idx="2424">
                  <c:v>1.4660944548211603E-2</c:v>
                </c:pt>
                <c:pt idx="2425">
                  <c:v>1.465861922800578E-2</c:v>
                </c:pt>
                <c:pt idx="2426">
                  <c:v>1.4656290894529958E-2</c:v>
                </c:pt>
                <c:pt idx="2427">
                  <c:v>1.4653959557492796E-2</c:v>
                </c:pt>
                <c:pt idx="2428">
                  <c:v>1.4651625226637705E-2</c:v>
                </c:pt>
                <c:pt idx="2429">
                  <c:v>1.4649287911702299E-2</c:v>
                </c:pt>
                <c:pt idx="2430">
                  <c:v>1.4646947622424194E-2</c:v>
                </c:pt>
                <c:pt idx="2431">
                  <c:v>1.4644604368500451E-2</c:v>
                </c:pt>
                <c:pt idx="2432">
                  <c:v>1.4642258159726598E-2</c:v>
                </c:pt>
                <c:pt idx="2433">
                  <c:v>1.4639909005788116E-2</c:v>
                </c:pt>
                <c:pt idx="2434">
                  <c:v>1.4637556916428398E-2</c:v>
                </c:pt>
                <c:pt idx="2435">
                  <c:v>1.4635201901402424E-2</c:v>
                </c:pt>
                <c:pt idx="2436">
                  <c:v>1.4632843970424617E-2</c:v>
                </c:pt>
                <c:pt idx="2437">
                  <c:v>1.463048313323837E-2</c:v>
                </c:pt>
                <c:pt idx="2438">
                  <c:v>1.46281193995581E-2</c:v>
                </c:pt>
                <c:pt idx="2439">
                  <c:v>1.4625752779144576E-2</c:v>
                </c:pt>
                <c:pt idx="2440">
                  <c:v>1.4623383281700623E-2</c:v>
                </c:pt>
                <c:pt idx="2441">
                  <c:v>1.4621010917010173E-2</c:v>
                </c:pt>
                <c:pt idx="2442">
                  <c:v>1.4618635694752878E-2</c:v>
                </c:pt>
                <c:pt idx="2443">
                  <c:v>1.4616257624683698E-2</c:v>
                </c:pt>
                <c:pt idx="2444">
                  <c:v>1.4613876716546001E-2</c:v>
                </c:pt>
                <c:pt idx="2445">
                  <c:v>1.4611492980088949E-2</c:v>
                </c:pt>
                <c:pt idx="2446">
                  <c:v>1.4609106424974814E-2</c:v>
                </c:pt>
                <c:pt idx="2447">
                  <c:v>1.460671706101067E-2</c:v>
                </c:pt>
                <c:pt idx="2448">
                  <c:v>1.4604324897910919E-2</c:v>
                </c:pt>
                <c:pt idx="2449">
                  <c:v>1.4601929945395744E-2</c:v>
                </c:pt>
                <c:pt idx="2450">
                  <c:v>1.4599532213225878E-2</c:v>
                </c:pt>
                <c:pt idx="2451">
                  <c:v>1.459713171109254E-2</c:v>
                </c:pt>
                <c:pt idx="2452">
                  <c:v>1.4594848405687351E-2</c:v>
                </c:pt>
                <c:pt idx="2453">
                  <c:v>1.4591978495887011E-2</c:v>
                </c:pt>
                <c:pt idx="2454">
                  <c:v>1.4589569351591865E-2</c:v>
                </c:pt>
                <c:pt idx="2455">
                  <c:v>1.4587157477708463E-2</c:v>
                </c:pt>
                <c:pt idx="2456">
                  <c:v>1.4584742883939588E-2</c:v>
                </c:pt>
                <c:pt idx="2457">
                  <c:v>1.4582325580011206E-2</c:v>
                </c:pt>
                <c:pt idx="2458">
                  <c:v>1.457990557568402E-2</c:v>
                </c:pt>
                <c:pt idx="2459">
                  <c:v>1.4577482880678191E-2</c:v>
                </c:pt>
                <c:pt idx="2460">
                  <c:v>1.4575057504725462E-2</c:v>
                </c:pt>
                <c:pt idx="2461">
                  <c:v>1.4572629457563359E-2</c:v>
                </c:pt>
                <c:pt idx="2462">
                  <c:v>1.4570198748917832E-2</c:v>
                </c:pt>
                <c:pt idx="2463">
                  <c:v>1.4567765388543779E-2</c:v>
                </c:pt>
                <c:pt idx="2464">
                  <c:v>1.4565329386143968E-2</c:v>
                </c:pt>
                <c:pt idx="2465">
                  <c:v>1.4562890751473299E-2</c:v>
                </c:pt>
                <c:pt idx="2466">
                  <c:v>1.4560449494280869E-2</c:v>
                </c:pt>
                <c:pt idx="2467">
                  <c:v>1.4558204233994634E-2</c:v>
                </c:pt>
                <c:pt idx="2468">
                  <c:v>1.4556288795695692E-2</c:v>
                </c:pt>
                <c:pt idx="2469">
                  <c:v>1.4554369144502231E-2</c:v>
                </c:pt>
                <c:pt idx="2470">
                  <c:v>1.4552439728090035E-2</c:v>
                </c:pt>
                <c:pt idx="2471">
                  <c:v>1.455050053527065E-2</c:v>
                </c:pt>
                <c:pt idx="2472">
                  <c:v>1.4548551554901954E-2</c:v>
                </c:pt>
                <c:pt idx="2473">
                  <c:v>1.4546592775870825E-2</c:v>
                </c:pt>
                <c:pt idx="2474">
                  <c:v>1.4544624186983041E-2</c:v>
                </c:pt>
                <c:pt idx="2475">
                  <c:v>1.4542645777154466E-2</c:v>
                </c:pt>
                <c:pt idx="2476">
                  <c:v>1.4540657535173536E-2</c:v>
                </c:pt>
                <c:pt idx="2477">
                  <c:v>1.4538659449950343E-2</c:v>
                </c:pt>
                <c:pt idx="2478">
                  <c:v>1.4536651510302321E-2</c:v>
                </c:pt>
                <c:pt idx="2479">
                  <c:v>1.4534633705093253E-2</c:v>
                </c:pt>
                <c:pt idx="2480">
                  <c:v>1.4532606023204312E-2</c:v>
                </c:pt>
                <c:pt idx="2481">
                  <c:v>1.4530568453458766E-2</c:v>
                </c:pt>
                <c:pt idx="2482">
                  <c:v>1.4528520984703069E-2</c:v>
                </c:pt>
                <c:pt idx="2483">
                  <c:v>1.4526463605824227E-2</c:v>
                </c:pt>
                <c:pt idx="2484">
                  <c:v>1.4524396305668727E-2</c:v>
                </c:pt>
                <c:pt idx="2485">
                  <c:v>1.452231907305989E-2</c:v>
                </c:pt>
                <c:pt idx="2486">
                  <c:v>1.4520231896896357E-2</c:v>
                </c:pt>
                <c:pt idx="2487">
                  <c:v>1.451813476598411E-2</c:v>
                </c:pt>
                <c:pt idx="2488">
                  <c:v>1.4516027669262365E-2</c:v>
                </c:pt>
                <c:pt idx="2489">
                  <c:v>1.4513910595479207E-2</c:v>
                </c:pt>
                <c:pt idx="2490">
                  <c:v>1.4511783533544922E-2</c:v>
                </c:pt>
                <c:pt idx="2491">
                  <c:v>1.4509646472346642E-2</c:v>
                </c:pt>
                <c:pt idx="2492">
                  <c:v>1.4507499400644081E-2</c:v>
                </c:pt>
                <c:pt idx="2493">
                  <c:v>1.450534230739391E-2</c:v>
                </c:pt>
                <c:pt idx="2494">
                  <c:v>1.4503175181379042E-2</c:v>
                </c:pt>
                <c:pt idx="2495">
                  <c:v>1.4500998011492468E-2</c:v>
                </c:pt>
                <c:pt idx="2496">
                  <c:v>1.4498810786586635E-2</c:v>
                </c:pt>
                <c:pt idx="2497">
                  <c:v>1.4496613495485053E-2</c:v>
                </c:pt>
                <c:pt idx="2498">
                  <c:v>1.449440612707496E-2</c:v>
                </c:pt>
                <c:pt idx="2499">
                  <c:v>1.4492188670203065E-2</c:v>
                </c:pt>
                <c:pt idx="2500">
                  <c:v>1.4489961113710299E-2</c:v>
                </c:pt>
                <c:pt idx="2501">
                  <c:v>1.4487723446478151E-2</c:v>
                </c:pt>
                <c:pt idx="2502">
                  <c:v>1.4485475657347587E-2</c:v>
                </c:pt>
                <c:pt idx="2503">
                  <c:v>1.4483217735136411E-2</c:v>
                </c:pt>
                <c:pt idx="2504">
                  <c:v>1.4481074374179718E-2</c:v>
                </c:pt>
                <c:pt idx="2505">
                  <c:v>1.4478345157150104E-2</c:v>
                </c:pt>
                <c:pt idx="2506">
                  <c:v>1.4476055315691183E-2</c:v>
                </c:pt>
                <c:pt idx="2507">
                  <c:v>1.4473755294992747E-2</c:v>
                </c:pt>
                <c:pt idx="2508">
                  <c:v>1.4471445083953776E-2</c:v>
                </c:pt>
                <c:pt idx="2509">
                  <c:v>1.4469124671403762E-2</c:v>
                </c:pt>
                <c:pt idx="2510">
                  <c:v>1.4466794046183796E-2</c:v>
                </c:pt>
                <c:pt idx="2511">
                  <c:v>1.446445319718132E-2</c:v>
                </c:pt>
                <c:pt idx="2512">
                  <c:v>1.4462102113208497E-2</c:v>
                </c:pt>
                <c:pt idx="2513">
                  <c:v>1.445974078317018E-2</c:v>
                </c:pt>
                <c:pt idx="2514">
                  <c:v>1.4457369195866978E-2</c:v>
                </c:pt>
                <c:pt idx="2515">
                  <c:v>1.4454987340215362E-2</c:v>
                </c:pt>
                <c:pt idx="2516">
                  <c:v>1.4452595205015972E-2</c:v>
                </c:pt>
                <c:pt idx="2517">
                  <c:v>1.4450192779144765E-2</c:v>
                </c:pt>
                <c:pt idx="2518">
                  <c:v>1.4448231792341721E-2</c:v>
                </c:pt>
                <c:pt idx="2519">
                  <c:v>1.4444744881423929E-2</c:v>
                </c:pt>
                <c:pt idx="2520">
                  <c:v>1.444383193474528E-2</c:v>
                </c:pt>
                <c:pt idx="2521">
                  <c:v>1.4442866747889008E-2</c:v>
                </c:pt>
                <c:pt idx="2522">
                  <c:v>1.4441849199397908E-2</c:v>
                </c:pt>
                <c:pt idx="2523">
                  <c:v>1.4440779167757189E-2</c:v>
                </c:pt>
                <c:pt idx="2524">
                  <c:v>1.4439656531504521E-2</c:v>
                </c:pt>
                <c:pt idx="2525">
                  <c:v>1.4438481169119995E-2</c:v>
                </c:pt>
                <c:pt idx="2526">
                  <c:v>1.4437252959113007E-2</c:v>
                </c:pt>
                <c:pt idx="2527">
                  <c:v>1.4435971780016455E-2</c:v>
                </c:pt>
                <c:pt idx="2528">
                  <c:v>1.4434637510311463E-2</c:v>
                </c:pt>
                <c:pt idx="2529">
                  <c:v>1.4433250028508463E-2</c:v>
                </c:pt>
                <c:pt idx="2530">
                  <c:v>1.4431809213141402E-2</c:v>
                </c:pt>
                <c:pt idx="2531">
                  <c:v>1.4430314942698251E-2</c:v>
                </c:pt>
                <c:pt idx="2532">
                  <c:v>1.4428767095684702E-2</c:v>
                </c:pt>
                <c:pt idx="2533">
                  <c:v>1.4427165550624194E-2</c:v>
                </c:pt>
                <c:pt idx="2534">
                  <c:v>1.4425510186011559E-2</c:v>
                </c:pt>
                <c:pt idx="2535">
                  <c:v>1.4423800880359374E-2</c:v>
                </c:pt>
                <c:pt idx="2536">
                  <c:v>1.4422037512192162E-2</c:v>
                </c:pt>
                <c:pt idx="2537">
                  <c:v>1.4420219959988479E-2</c:v>
                </c:pt>
                <c:pt idx="2538">
                  <c:v>1.4418348102296757E-2</c:v>
                </c:pt>
                <c:pt idx="2539">
                  <c:v>1.4416421817613675E-2</c:v>
                </c:pt>
                <c:pt idx="2540">
                  <c:v>1.4414440984430494E-2</c:v>
                </c:pt>
                <c:pt idx="2541">
                  <c:v>1.4412405481267815E-2</c:v>
                </c:pt>
                <c:pt idx="2542">
                  <c:v>1.4410315186675576E-2</c:v>
                </c:pt>
                <c:pt idx="2543">
                  <c:v>1.4408169979070892E-2</c:v>
                </c:pt>
                <c:pt idx="2544">
                  <c:v>1.440596973708556E-2</c:v>
                </c:pt>
                <c:pt idx="2545">
                  <c:v>1.4403714339120086E-2</c:v>
                </c:pt>
                <c:pt idx="2546">
                  <c:v>1.4401403663754928E-2</c:v>
                </c:pt>
                <c:pt idx="2547">
                  <c:v>1.4399037589472464E-2</c:v>
                </c:pt>
                <c:pt idx="2548">
                  <c:v>1.4396615994807602E-2</c:v>
                </c:pt>
                <c:pt idx="2549">
                  <c:v>1.4394138758255104E-2</c:v>
                </c:pt>
                <c:pt idx="2550">
                  <c:v>1.4391605758339096E-2</c:v>
                </c:pt>
                <c:pt idx="2551">
                  <c:v>1.4389016873537766E-2</c:v>
                </c:pt>
                <c:pt idx="2552">
                  <c:v>1.4386371982399218E-2</c:v>
                </c:pt>
                <c:pt idx="2553">
                  <c:v>1.4383670963443009E-2</c:v>
                </c:pt>
                <c:pt idx="2554">
                  <c:v>1.4380913695154346E-2</c:v>
                </c:pt>
                <c:pt idx="2555">
                  <c:v>1.4378100056059407E-2</c:v>
                </c:pt>
                <c:pt idx="2556">
                  <c:v>1.4375229924661609E-2</c:v>
                </c:pt>
                <c:pt idx="2557">
                  <c:v>1.4372303179493754E-2</c:v>
                </c:pt>
                <c:pt idx="2558">
                  <c:v>1.4369319699071693E-2</c:v>
                </c:pt>
                <c:pt idx="2559">
                  <c:v>1.4366279361865358E-2</c:v>
                </c:pt>
                <c:pt idx="2560">
                  <c:v>1.436318204646096E-2</c:v>
                </c:pt>
                <c:pt idx="2561">
                  <c:v>1.4360027631294542E-2</c:v>
                </c:pt>
                <c:pt idx="2562">
                  <c:v>1.4356815994958963E-2</c:v>
                </c:pt>
                <c:pt idx="2563">
                  <c:v>1.4353547015885345E-2</c:v>
                </c:pt>
                <c:pt idx="2564">
                  <c:v>1.4350220572673216E-2</c:v>
                </c:pt>
                <c:pt idx="2565">
                  <c:v>1.4346836543789331E-2</c:v>
                </c:pt>
                <c:pt idx="2566">
                  <c:v>1.434339480774143E-2</c:v>
                </c:pt>
                <c:pt idx="2567">
                  <c:v>1.4339895243084037E-2</c:v>
                </c:pt>
                <c:pt idx="2568">
                  <c:v>1.4336337728308415E-2</c:v>
                </c:pt>
                <c:pt idx="2569">
                  <c:v>1.4332722141923651E-2</c:v>
                </c:pt>
                <c:pt idx="2570">
                  <c:v>1.4329080208795192E-2</c:v>
                </c:pt>
                <c:pt idx="2571">
                  <c:v>1.4327318791486462E-2</c:v>
                </c:pt>
                <c:pt idx="2572">
                  <c:v>1.4326630081278845E-2</c:v>
                </c:pt>
                <c:pt idx="2573">
                  <c:v>1.432586530130801E-2</c:v>
                </c:pt>
                <c:pt idx="2574">
                  <c:v>1.4325024274918509E-2</c:v>
                </c:pt>
                <c:pt idx="2575">
                  <c:v>1.432410682546717E-2</c:v>
                </c:pt>
                <c:pt idx="2576">
                  <c:v>1.4323112776242016E-2</c:v>
                </c:pt>
                <c:pt idx="2577">
                  <c:v>1.4322041950693937E-2</c:v>
                </c:pt>
                <c:pt idx="2578">
                  <c:v>1.4320894172083402E-2</c:v>
                </c:pt>
                <c:pt idx="2579">
                  <c:v>1.4319669263793222E-2</c:v>
                </c:pt>
                <c:pt idx="2580">
                  <c:v>1.431836704918955E-2</c:v>
                </c:pt>
                <c:pt idx="2581">
                  <c:v>1.4316987351598707E-2</c:v>
                </c:pt>
                <c:pt idx="2582">
                  <c:v>1.4315529994370919E-2</c:v>
                </c:pt>
                <c:pt idx="2583">
                  <c:v>1.4313994800874518E-2</c:v>
                </c:pt>
                <c:pt idx="2584">
                  <c:v>1.4312381594472781E-2</c:v>
                </c:pt>
                <c:pt idx="2585">
                  <c:v>1.4310690198454427E-2</c:v>
                </c:pt>
                <c:pt idx="2586">
                  <c:v>1.4308920436242149E-2</c:v>
                </c:pt>
                <c:pt idx="2587">
                  <c:v>1.4307072131155127E-2</c:v>
                </c:pt>
                <c:pt idx="2588">
                  <c:v>1.4305145106553853E-2</c:v>
                </c:pt>
                <c:pt idx="2589">
                  <c:v>1.4303139185782198E-2</c:v>
                </c:pt>
                <c:pt idx="2590">
                  <c:v>1.4301054192207979E-2</c:v>
                </c:pt>
                <c:pt idx="2591">
                  <c:v>1.4298889949165025E-2</c:v>
                </c:pt>
                <c:pt idx="2592">
                  <c:v>1.4296646280045877E-2</c:v>
                </c:pt>
                <c:pt idx="2593">
                  <c:v>1.4294323008151182E-2</c:v>
                </c:pt>
                <c:pt idx="2594">
                  <c:v>1.429191995689243E-2</c:v>
                </c:pt>
                <c:pt idx="2595">
                  <c:v>1.4289436949577647E-2</c:v>
                </c:pt>
                <c:pt idx="2596">
                  <c:v>1.4286873809590955E-2</c:v>
                </c:pt>
                <c:pt idx="2597">
                  <c:v>1.4284230360288332E-2</c:v>
                </c:pt>
                <c:pt idx="2598">
                  <c:v>1.4281506424997597E-2</c:v>
                </c:pt>
                <c:pt idx="2599">
                  <c:v>1.4278701827116906E-2</c:v>
                </c:pt>
                <c:pt idx="2600">
                  <c:v>1.4275816389998886E-2</c:v>
                </c:pt>
                <c:pt idx="2601">
                  <c:v>1.4272849936956456E-2</c:v>
                </c:pt>
                <c:pt idx="2602">
                  <c:v>1.4269802291396043E-2</c:v>
                </c:pt>
                <c:pt idx="2603">
                  <c:v>1.4266673276661203E-2</c:v>
                </c:pt>
                <c:pt idx="2604">
                  <c:v>1.4263462716096329E-2</c:v>
                </c:pt>
                <c:pt idx="2605">
                  <c:v>1.4260170433104596E-2</c:v>
                </c:pt>
                <c:pt idx="2606">
                  <c:v>1.4256796250991563E-2</c:v>
                </c:pt>
                <c:pt idx="2607">
                  <c:v>1.4253339993144744E-2</c:v>
                </c:pt>
                <c:pt idx="2608">
                  <c:v>1.4249801482917763E-2</c:v>
                </c:pt>
                <c:pt idx="2609">
                  <c:v>1.424618054369987E-2</c:v>
                </c:pt>
                <c:pt idx="2610">
                  <c:v>1.4242476998805906E-2</c:v>
                </c:pt>
                <c:pt idx="2611">
                  <c:v>1.4238690671644261E-2</c:v>
                </c:pt>
                <c:pt idx="2612">
                  <c:v>1.4234821385531539E-2</c:v>
                </c:pt>
                <c:pt idx="2613">
                  <c:v>1.4230868963906882E-2</c:v>
                </c:pt>
                <c:pt idx="2614">
                  <c:v>1.4226833230030772E-2</c:v>
                </c:pt>
                <c:pt idx="2615">
                  <c:v>1.4222714007332568E-2</c:v>
                </c:pt>
                <c:pt idx="2616">
                  <c:v>1.4218511119173041E-2</c:v>
                </c:pt>
                <c:pt idx="2617">
                  <c:v>1.4214224388908084E-2</c:v>
                </c:pt>
                <c:pt idx="2618">
                  <c:v>1.4209853639882931E-2</c:v>
                </c:pt>
                <c:pt idx="2619">
                  <c:v>1.4205398695524833E-2</c:v>
                </c:pt>
                <c:pt idx="2620">
                  <c:v>1.4200859379122972E-2</c:v>
                </c:pt>
                <c:pt idx="2621">
                  <c:v>1.4196235514100675E-2</c:v>
                </c:pt>
                <c:pt idx="2622">
                  <c:v>1.4191526923789558E-2</c:v>
                </c:pt>
                <c:pt idx="2623">
                  <c:v>1.4189309562130974E-2</c:v>
                </c:pt>
                <c:pt idx="2624">
                  <c:v>1.4189549888725178E-2</c:v>
                </c:pt>
                <c:pt idx="2625">
                  <c:v>1.4189654811804094E-2</c:v>
                </c:pt>
                <c:pt idx="2626">
                  <c:v>1.4189624017887991E-2</c:v>
                </c:pt>
                <c:pt idx="2627">
                  <c:v>1.4189457193331279E-2</c:v>
                </c:pt>
                <c:pt idx="2628">
                  <c:v>1.4189154024635312E-2</c:v>
                </c:pt>
                <c:pt idx="2629">
                  <c:v>1.4188714198141401E-2</c:v>
                </c:pt>
                <c:pt idx="2630">
                  <c:v>1.4188137400355214E-2</c:v>
                </c:pt>
                <c:pt idx="2631">
                  <c:v>1.4187423317703512E-2</c:v>
                </c:pt>
                <c:pt idx="2632">
                  <c:v>1.4186571636597872E-2</c:v>
                </c:pt>
                <c:pt idx="2633">
                  <c:v>1.4185582043492632E-2</c:v>
                </c:pt>
                <c:pt idx="2634">
                  <c:v>1.4184454224786451E-2</c:v>
                </c:pt>
                <c:pt idx="2635">
                  <c:v>1.4183187866996067E-2</c:v>
                </c:pt>
                <c:pt idx="2636">
                  <c:v>1.4181782656495686E-2</c:v>
                </c:pt>
                <c:pt idx="2637">
                  <c:v>1.4180238279731302E-2</c:v>
                </c:pt>
                <c:pt idx="2638">
                  <c:v>1.417855442320334E-2</c:v>
                </c:pt>
                <c:pt idx="2639">
                  <c:v>1.4176730773263937E-2</c:v>
                </c:pt>
                <c:pt idx="2640">
                  <c:v>1.4174767016441334E-2</c:v>
                </c:pt>
                <c:pt idx="2641">
                  <c:v>1.4172662839121311E-2</c:v>
                </c:pt>
                <c:pt idx="2642">
                  <c:v>1.417041792779628E-2</c:v>
                </c:pt>
                <c:pt idx="2643">
                  <c:v>1.4168031968885735E-2</c:v>
                </c:pt>
                <c:pt idx="2644">
                  <c:v>1.416550464885211E-2</c:v>
                </c:pt>
                <c:pt idx="2645">
                  <c:v>1.4162835654137099E-2</c:v>
                </c:pt>
                <c:pt idx="2646">
                  <c:v>1.4160024671225362E-2</c:v>
                </c:pt>
                <c:pt idx="2647">
                  <c:v>1.4157071386488177E-2</c:v>
                </c:pt>
                <c:pt idx="2648">
                  <c:v>1.4153975486473045E-2</c:v>
                </c:pt>
                <c:pt idx="2649">
                  <c:v>1.4150736657602537E-2</c:v>
                </c:pt>
                <c:pt idx="2650">
                  <c:v>1.4147354586295926E-2</c:v>
                </c:pt>
                <c:pt idx="2651">
                  <c:v>1.4143828959056096E-2</c:v>
                </c:pt>
                <c:pt idx="2652">
                  <c:v>1.4140159462336339E-2</c:v>
                </c:pt>
                <c:pt idx="2653">
                  <c:v>1.4136345782586709E-2</c:v>
                </c:pt>
                <c:pt idx="2654">
                  <c:v>1.4132387606271416E-2</c:v>
                </c:pt>
                <c:pt idx="2655">
                  <c:v>1.4128284619851465E-2</c:v>
                </c:pt>
                <c:pt idx="2656">
                  <c:v>1.4124036509807848E-2</c:v>
                </c:pt>
                <c:pt idx="2657">
                  <c:v>1.4119642962577837E-2</c:v>
                </c:pt>
                <c:pt idx="2658">
                  <c:v>1.4115103664630311E-2</c:v>
                </c:pt>
                <c:pt idx="2659">
                  <c:v>1.411041830249473E-2</c:v>
                </c:pt>
                <c:pt idx="2660">
                  <c:v>1.410558656255842E-2</c:v>
                </c:pt>
                <c:pt idx="2661">
                  <c:v>1.4100608131315666E-2</c:v>
                </c:pt>
                <c:pt idx="2662">
                  <c:v>1.4095482695286626E-2</c:v>
                </c:pt>
                <c:pt idx="2663">
                  <c:v>1.4090209940901521E-2</c:v>
                </c:pt>
                <c:pt idx="2664">
                  <c:v>1.4084789554628068E-2</c:v>
                </c:pt>
                <c:pt idx="2665">
                  <c:v>1.4079221222948329E-2</c:v>
                </c:pt>
                <c:pt idx="2666">
                  <c:v>1.4073504632393489E-2</c:v>
                </c:pt>
                <c:pt idx="2667">
                  <c:v>1.4067639469358524E-2</c:v>
                </c:pt>
                <c:pt idx="2668">
                  <c:v>1.4061625420391816E-2</c:v>
                </c:pt>
                <c:pt idx="2669">
                  <c:v>1.4055462171934541E-2</c:v>
                </c:pt>
                <c:pt idx="2670">
                  <c:v>1.4049149410482849E-2</c:v>
                </c:pt>
                <c:pt idx="2671">
                  <c:v>1.4042686822541565E-2</c:v>
                </c:pt>
                <c:pt idx="2672">
                  <c:v>1.403607409458364E-2</c:v>
                </c:pt>
                <c:pt idx="2673">
                  <c:v>1.4029310913061767E-2</c:v>
                </c:pt>
                <c:pt idx="2674">
                  <c:v>1.4022396964518451E-2</c:v>
                </c:pt>
                <c:pt idx="2675">
                  <c:v>1.4018045299828469E-2</c:v>
                </c:pt>
                <c:pt idx="2676">
                  <c:v>1.4018166992649583E-2</c:v>
                </c:pt>
                <c:pt idx="2677">
                  <c:v>1.401825939738198E-2</c:v>
                </c:pt>
                <c:pt idx="2678">
                  <c:v>1.4018247067610217E-2</c:v>
                </c:pt>
                <c:pt idx="2679">
                  <c:v>1.4018129767814722E-2</c:v>
                </c:pt>
                <c:pt idx="2680">
                  <c:v>1.401790726254091E-2</c:v>
                </c:pt>
                <c:pt idx="2681">
                  <c:v>1.4017579316306513E-2</c:v>
                </c:pt>
                <c:pt idx="2682">
                  <c:v>1.4017145693613181E-2</c:v>
                </c:pt>
                <c:pt idx="2683">
                  <c:v>1.4016606159004397E-2</c:v>
                </c:pt>
                <c:pt idx="2684">
                  <c:v>1.4015960476984422E-2</c:v>
                </c:pt>
                <c:pt idx="2685">
                  <c:v>1.4015208412087782E-2</c:v>
                </c:pt>
                <c:pt idx="2686">
                  <c:v>1.4014349728821372E-2</c:v>
                </c:pt>
                <c:pt idx="2687">
                  <c:v>1.4013384191733971E-2</c:v>
                </c:pt>
                <c:pt idx="2688">
                  <c:v>1.4012311565311998E-2</c:v>
                </c:pt>
                <c:pt idx="2689">
                  <c:v>1.4011131614135886E-2</c:v>
                </c:pt>
                <c:pt idx="2690">
                  <c:v>1.4009844102683191E-2</c:v>
                </c:pt>
                <c:pt idx="2691">
                  <c:v>1.4008448795484962E-2</c:v>
                </c:pt>
                <c:pt idx="2692">
                  <c:v>1.4006945457102604E-2</c:v>
                </c:pt>
                <c:pt idx="2693">
                  <c:v>1.4005333852023613E-2</c:v>
                </c:pt>
                <c:pt idx="2694">
                  <c:v>1.4003613744800598E-2</c:v>
                </c:pt>
                <c:pt idx="2695">
                  <c:v>1.4001784899935468E-2</c:v>
                </c:pt>
                <c:pt idx="2696">
                  <c:v>1.3999847082018424E-2</c:v>
                </c:pt>
                <c:pt idx="2697">
                  <c:v>1.3997800055496307E-2</c:v>
                </c:pt>
                <c:pt idx="2698">
                  <c:v>1.3995643584973785E-2</c:v>
                </c:pt>
                <c:pt idx="2699">
                  <c:v>1.3993377434941138E-2</c:v>
                </c:pt>
                <c:pt idx="2700">
                  <c:v>1.3991001369936447E-2</c:v>
                </c:pt>
                <c:pt idx="2701">
                  <c:v>1.3988515154516646E-2</c:v>
                </c:pt>
                <c:pt idx="2702">
                  <c:v>1.3985918553193805E-2</c:v>
                </c:pt>
                <c:pt idx="2703">
                  <c:v>1.3983211330504673E-2</c:v>
                </c:pt>
                <c:pt idx="2704">
                  <c:v>1.3980393250987488E-2</c:v>
                </c:pt>
                <c:pt idx="2705">
                  <c:v>1.3977464079176218E-2</c:v>
                </c:pt>
                <c:pt idx="2706">
                  <c:v>1.3974423579623724E-2</c:v>
                </c:pt>
                <c:pt idx="2707">
                  <c:v>1.3971271516843861E-2</c:v>
                </c:pt>
                <c:pt idx="2708">
                  <c:v>1.3968007655392569E-2</c:v>
                </c:pt>
                <c:pt idx="2709">
                  <c:v>1.3964631759792595E-2</c:v>
                </c:pt>
                <c:pt idx="2710">
                  <c:v>1.396114359460879E-2</c:v>
                </c:pt>
                <c:pt idx="2711">
                  <c:v>1.3957542924378613E-2</c:v>
                </c:pt>
                <c:pt idx="2712">
                  <c:v>1.3953825202872871E-2</c:v>
                </c:pt>
                <c:pt idx="2713">
                  <c:v>1.3949447263947222E-2</c:v>
                </c:pt>
                <c:pt idx="2714">
                  <c:v>1.3945491473506664E-2</c:v>
                </c:pt>
                <c:pt idx="2715">
                  <c:v>1.3941422202552392E-2</c:v>
                </c:pt>
                <c:pt idx="2716">
                  <c:v>1.393723921562433E-2</c:v>
                </c:pt>
                <c:pt idx="2717">
                  <c:v>1.3932942277269841E-2</c:v>
                </c:pt>
                <c:pt idx="2718">
                  <c:v>1.3928531152014756E-2</c:v>
                </c:pt>
                <c:pt idx="2719">
                  <c:v>1.3924005604456072E-2</c:v>
                </c:pt>
                <c:pt idx="2720">
                  <c:v>1.3919365399070823E-2</c:v>
                </c:pt>
                <c:pt idx="2721">
                  <c:v>1.3914610300494106E-2</c:v>
                </c:pt>
                <c:pt idx="2722">
                  <c:v>1.3909740073212109E-2</c:v>
                </c:pt>
                <c:pt idx="2723">
                  <c:v>1.3904754481788014E-2</c:v>
                </c:pt>
                <c:pt idx="2724">
                  <c:v>1.3899653290786721E-2</c:v>
                </c:pt>
                <c:pt idx="2725">
                  <c:v>1.3894436264763254E-2</c:v>
                </c:pt>
                <c:pt idx="2726">
                  <c:v>1.3889103168245416E-2</c:v>
                </c:pt>
                <c:pt idx="2727">
                  <c:v>1.388488857299091E-2</c:v>
                </c:pt>
                <c:pt idx="2728">
                  <c:v>1.3884024799675295E-2</c:v>
                </c:pt>
                <c:pt idx="2729">
                  <c:v>1.3883361385309427E-2</c:v>
                </c:pt>
                <c:pt idx="2730">
                  <c:v>1.3882919567544422E-2</c:v>
                </c:pt>
                <c:pt idx="2731">
                  <c:v>1.3881954773926831E-2</c:v>
                </c:pt>
                <c:pt idx="2732">
                  <c:v>1.3881305377000363E-2</c:v>
                </c:pt>
                <c:pt idx="2733">
                  <c:v>1.3880660465042528E-2</c:v>
                </c:pt>
                <c:pt idx="2734">
                  <c:v>1.3880020050007895E-2</c:v>
                </c:pt>
                <c:pt idx="2735">
                  <c:v>1.38793841439495E-2</c:v>
                </c:pt>
                <c:pt idx="2736">
                  <c:v>1.3878752758798737E-2</c:v>
                </c:pt>
                <c:pt idx="2737">
                  <c:v>1.3878125906602855E-2</c:v>
                </c:pt>
                <c:pt idx="2738">
                  <c:v>1.3877503599339591E-2</c:v>
                </c:pt>
                <c:pt idx="2739">
                  <c:v>1.3876885849009857E-2</c:v>
                </c:pt>
                <c:pt idx="2740">
                  <c:v>1.3876272667608772E-2</c:v>
                </c:pt>
                <c:pt idx="2741">
                  <c:v>1.3875664067137247E-2</c:v>
                </c:pt>
                <c:pt idx="2742">
                  <c:v>1.3875060059607775E-2</c:v>
                </c:pt>
                <c:pt idx="2743">
                  <c:v>1.3874460656957565E-2</c:v>
                </c:pt>
                <c:pt idx="2744">
                  <c:v>1.3873865871285994E-2</c:v>
                </c:pt>
                <c:pt idx="2745">
                  <c:v>1.387327571448972E-2</c:v>
                </c:pt>
                <c:pt idx="2746">
                  <c:v>1.3872690198604419E-2</c:v>
                </c:pt>
                <c:pt idx="2747">
                  <c:v>1.3872109335671555E-2</c:v>
                </c:pt>
                <c:pt idx="2748">
                  <c:v>1.3871533137605164E-2</c:v>
                </c:pt>
                <c:pt idx="2749">
                  <c:v>1.3870961616487263E-2</c:v>
                </c:pt>
                <c:pt idx="2750">
                  <c:v>1.387039478425506E-2</c:v>
                </c:pt>
                <c:pt idx="2751">
                  <c:v>1.3869832652926855E-2</c:v>
                </c:pt>
                <c:pt idx="2752">
                  <c:v>1.3869275234491997E-2</c:v>
                </c:pt>
                <c:pt idx="2753">
                  <c:v>1.3868722540962998E-2</c:v>
                </c:pt>
                <c:pt idx="2754">
                  <c:v>1.38681745843292E-2</c:v>
                </c:pt>
                <c:pt idx="2755">
                  <c:v>1.3867631376614706E-2</c:v>
                </c:pt>
                <c:pt idx="2756">
                  <c:v>1.3867092929745155E-2</c:v>
                </c:pt>
                <c:pt idx="2757">
                  <c:v>1.3866559255796773E-2</c:v>
                </c:pt>
                <c:pt idx="2758">
                  <c:v>1.3866030366706788E-2</c:v>
                </c:pt>
                <c:pt idx="2759">
                  <c:v>1.386550627452827E-2</c:v>
                </c:pt>
                <c:pt idx="2760">
                  <c:v>1.3864986991238984E-2</c:v>
                </c:pt>
                <c:pt idx="2761">
                  <c:v>1.3864472528781957E-2</c:v>
                </c:pt>
                <c:pt idx="2762">
                  <c:v>1.386396289922184E-2</c:v>
                </c:pt>
                <c:pt idx="2763">
                  <c:v>1.3863458114553792E-2</c:v>
                </c:pt>
                <c:pt idx="2764">
                  <c:v>1.3863185967025222E-2</c:v>
                </c:pt>
                <c:pt idx="2765">
                  <c:v>1.3862392803266437E-2</c:v>
                </c:pt>
                <c:pt idx="2766">
                  <c:v>1.386190332343218E-2</c:v>
                </c:pt>
                <c:pt idx="2767">
                  <c:v>1.3861418738173462E-2</c:v>
                </c:pt>
                <c:pt idx="2768">
                  <c:v>1.3860939059497025E-2</c:v>
                </c:pt>
                <c:pt idx="2769">
                  <c:v>1.3860464299386447E-2</c:v>
                </c:pt>
                <c:pt idx="2770">
                  <c:v>1.3859994469871652E-2</c:v>
                </c:pt>
                <c:pt idx="2771">
                  <c:v>1.3859529582895679E-2</c:v>
                </c:pt>
                <c:pt idx="2772">
                  <c:v>1.3859069650511613E-2</c:v>
                </c:pt>
                <c:pt idx="2773">
                  <c:v>1.3858614684656712E-2</c:v>
                </c:pt>
                <c:pt idx="2774">
                  <c:v>1.3858164697395653E-2</c:v>
                </c:pt>
                <c:pt idx="2775">
                  <c:v>1.3857719700683066E-2</c:v>
                </c:pt>
                <c:pt idx="2776">
                  <c:v>1.3857279706508338E-2</c:v>
                </c:pt>
                <c:pt idx="2777">
                  <c:v>1.3856844726901405E-2</c:v>
                </c:pt>
                <c:pt idx="2778">
                  <c:v>1.3857345161384581E-2</c:v>
                </c:pt>
                <c:pt idx="2779">
                  <c:v>1.3853190496189108E-2</c:v>
                </c:pt>
                <c:pt idx="2780">
                  <c:v>1.3847707851097102E-2</c:v>
                </c:pt>
                <c:pt idx="2781">
                  <c:v>1.3842308368932263E-2</c:v>
                </c:pt>
                <c:pt idx="2782">
                  <c:v>1.3836992244743797E-2</c:v>
                </c:pt>
                <c:pt idx="2783">
                  <c:v>1.3831759673656834E-2</c:v>
                </c:pt>
                <c:pt idx="2784">
                  <c:v>1.3826610850808748E-2</c:v>
                </c:pt>
                <c:pt idx="2785">
                  <c:v>1.3821545971204333E-2</c:v>
                </c:pt>
                <c:pt idx="2786">
                  <c:v>1.3816565230040191E-2</c:v>
                </c:pt>
                <c:pt idx="2787">
                  <c:v>1.3811668822345613E-2</c:v>
                </c:pt>
                <c:pt idx="2788">
                  <c:v>1.3806856943266395E-2</c:v>
                </c:pt>
                <c:pt idx="2789">
                  <c:v>1.3802129787873723E-2</c:v>
                </c:pt>
                <c:pt idx="2790">
                  <c:v>1.3797487551262633E-2</c:v>
                </c:pt>
                <c:pt idx="2791">
                  <c:v>1.3792930428557802E-2</c:v>
                </c:pt>
                <c:pt idx="2792">
                  <c:v>1.3788458614849862E-2</c:v>
                </c:pt>
                <c:pt idx="2793">
                  <c:v>1.3784072305247516E-2</c:v>
                </c:pt>
                <c:pt idx="2794">
                  <c:v>1.3779771694837005E-2</c:v>
                </c:pt>
                <c:pt idx="2795">
                  <c:v>1.3775556978734256E-2</c:v>
                </c:pt>
                <c:pt idx="2796">
                  <c:v>1.3771428352026943E-2</c:v>
                </c:pt>
                <c:pt idx="2797">
                  <c:v>1.3767386009832438E-2</c:v>
                </c:pt>
                <c:pt idx="2798">
                  <c:v>1.3763430147239889E-2</c:v>
                </c:pt>
                <c:pt idx="2799">
                  <c:v>1.375956095936234E-2</c:v>
                </c:pt>
                <c:pt idx="2800">
                  <c:v>1.3755778641313592E-2</c:v>
                </c:pt>
                <c:pt idx="2801">
                  <c:v>1.3752083388190823E-2</c:v>
                </c:pt>
                <c:pt idx="2802">
                  <c:v>1.3748475395057219E-2</c:v>
                </c:pt>
                <c:pt idx="2803">
                  <c:v>1.3744954857092567E-2</c:v>
                </c:pt>
                <c:pt idx="2804">
                  <c:v>1.3741521969344221E-2</c:v>
                </c:pt>
                <c:pt idx="2805">
                  <c:v>1.3738176926947183E-2</c:v>
                </c:pt>
                <c:pt idx="2806">
                  <c:v>1.3734919924985125E-2</c:v>
                </c:pt>
                <c:pt idx="2807">
                  <c:v>1.3731751158612006E-2</c:v>
                </c:pt>
                <c:pt idx="2808">
                  <c:v>1.3728670822855164E-2</c:v>
                </c:pt>
                <c:pt idx="2809">
                  <c:v>1.3725679112887549E-2</c:v>
                </c:pt>
                <c:pt idx="2810">
                  <c:v>1.3722776223796036E-2</c:v>
                </c:pt>
                <c:pt idx="2811">
                  <c:v>1.3719962350674112E-2</c:v>
                </c:pt>
                <c:pt idx="2812">
                  <c:v>1.37172376886856E-2</c:v>
                </c:pt>
                <c:pt idx="2813">
                  <c:v>1.371460243286193E-2</c:v>
                </c:pt>
                <c:pt idx="2814">
                  <c:v>1.3712056778351221E-2</c:v>
                </c:pt>
                <c:pt idx="2815">
                  <c:v>1.3709600920279265E-2</c:v>
                </c:pt>
                <c:pt idx="2816">
                  <c:v>1.3707235053708994E-2</c:v>
                </c:pt>
                <c:pt idx="2817">
                  <c:v>1.3704959373814251E-2</c:v>
                </c:pt>
                <c:pt idx="2818">
                  <c:v>1.3702774075671281E-2</c:v>
                </c:pt>
                <c:pt idx="2819">
                  <c:v>1.3700679354368783E-2</c:v>
                </c:pt>
                <c:pt idx="2820">
                  <c:v>1.3698675405048459E-2</c:v>
                </c:pt>
                <c:pt idx="2821">
                  <c:v>1.3696762422829746E-2</c:v>
                </c:pt>
                <c:pt idx="2822">
                  <c:v>1.369494060281558E-2</c:v>
                </c:pt>
                <c:pt idx="2823">
                  <c:v>1.3693210140086641E-2</c:v>
                </c:pt>
                <c:pt idx="2824">
                  <c:v>1.3691571229822974E-2</c:v>
                </c:pt>
                <c:pt idx="2825">
                  <c:v>1.3690024067083908E-2</c:v>
                </c:pt>
                <c:pt idx="2826">
                  <c:v>1.3688568847004989E-2</c:v>
                </c:pt>
                <c:pt idx="2827">
                  <c:v>1.3687205764699523E-2</c:v>
                </c:pt>
                <c:pt idx="2828">
                  <c:v>1.3685935015287542E-2</c:v>
                </c:pt>
                <c:pt idx="2829">
                  <c:v>1.3684756793878431E-2</c:v>
                </c:pt>
                <c:pt idx="2830">
                  <c:v>1.3683593180251289E-2</c:v>
                </c:pt>
                <c:pt idx="2831">
                  <c:v>1.3677758745397024E-2</c:v>
                </c:pt>
                <c:pt idx="2832">
                  <c:v>1.3669210505790902E-2</c:v>
                </c:pt>
                <c:pt idx="2833">
                  <c:v>1.3660761570742143E-2</c:v>
                </c:pt>
                <c:pt idx="2834">
                  <c:v>1.3652412172207001E-2</c:v>
                </c:pt>
                <c:pt idx="2835">
                  <c:v>1.3644162542188903E-2</c:v>
                </c:pt>
                <c:pt idx="2836">
                  <c:v>1.3636012912692124E-2</c:v>
                </c:pt>
                <c:pt idx="2837">
                  <c:v>1.3627963515733385E-2</c:v>
                </c:pt>
                <c:pt idx="2838">
                  <c:v>1.3620014583318685E-2</c:v>
                </c:pt>
                <c:pt idx="2839">
                  <c:v>1.3612166347431735E-2</c:v>
                </c:pt>
                <c:pt idx="2840">
                  <c:v>1.3604419040120844E-2</c:v>
                </c:pt>
                <c:pt idx="2841">
                  <c:v>1.3596772893330958E-2</c:v>
                </c:pt>
                <c:pt idx="2842">
                  <c:v>1.3589228139170101E-2</c:v>
                </c:pt>
                <c:pt idx="2843">
                  <c:v>1.3581785009498158E-2</c:v>
                </c:pt>
                <c:pt idx="2844">
                  <c:v>1.3574443736471323E-2</c:v>
                </c:pt>
                <c:pt idx="2845">
                  <c:v>1.3567204552026622E-2</c:v>
                </c:pt>
                <c:pt idx="2846">
                  <c:v>1.3560067688142571E-2</c:v>
                </c:pt>
                <c:pt idx="2847">
                  <c:v>1.3553033376920261E-2</c:v>
                </c:pt>
                <c:pt idx="2848">
                  <c:v>1.354610185027061E-2</c:v>
                </c:pt>
                <c:pt idx="2849">
                  <c:v>1.3539273340296632E-2</c:v>
                </c:pt>
                <c:pt idx="2850">
                  <c:v>1.3532548078934357E-2</c:v>
                </c:pt>
                <c:pt idx="2851">
                  <c:v>1.352592629823084E-2</c:v>
                </c:pt>
                <c:pt idx="2852">
                  <c:v>1.3519408230210968E-2</c:v>
                </c:pt>
                <c:pt idx="2853">
                  <c:v>1.3512994106831124E-2</c:v>
                </c:pt>
                <c:pt idx="2854">
                  <c:v>1.3506684160181925E-2</c:v>
                </c:pt>
                <c:pt idx="2855">
                  <c:v>1.3500478622215994E-2</c:v>
                </c:pt>
                <c:pt idx="2856">
                  <c:v>1.3494377724979663E-2</c:v>
                </c:pt>
                <c:pt idx="2857">
                  <c:v>1.3488381700462383E-2</c:v>
                </c:pt>
                <c:pt idx="2858">
                  <c:v>1.3482490780724162E-2</c:v>
                </c:pt>
                <c:pt idx="2859">
                  <c:v>1.3476705197721808E-2</c:v>
                </c:pt>
                <c:pt idx="2860">
                  <c:v>1.3471025183523241E-2</c:v>
                </c:pt>
                <c:pt idx="2861">
                  <c:v>1.3465450970110589E-2</c:v>
                </c:pt>
                <c:pt idx="2862">
                  <c:v>1.34599827895134E-2</c:v>
                </c:pt>
                <c:pt idx="2863">
                  <c:v>1.3454620873762311E-2</c:v>
                </c:pt>
                <c:pt idx="2864">
                  <c:v>1.3449365454825366E-2</c:v>
                </c:pt>
                <c:pt idx="2865">
                  <c:v>1.34442167648281E-2</c:v>
                </c:pt>
                <c:pt idx="2866">
                  <c:v>1.3439175035677079E-2</c:v>
                </c:pt>
                <c:pt idx="2867">
                  <c:v>1.3434240499442182E-2</c:v>
                </c:pt>
                <c:pt idx="2868">
                  <c:v>1.3429413388136508E-2</c:v>
                </c:pt>
                <c:pt idx="2869">
                  <c:v>1.3424693933791691E-2</c:v>
                </c:pt>
                <c:pt idx="2870">
                  <c:v>1.3420082368423153E-2</c:v>
                </c:pt>
                <c:pt idx="2871">
                  <c:v>1.3415578924053271E-2</c:v>
                </c:pt>
                <c:pt idx="2872">
                  <c:v>1.3411183832705616E-2</c:v>
                </c:pt>
                <c:pt idx="2873">
                  <c:v>1.3406897326393363E-2</c:v>
                </c:pt>
                <c:pt idx="2874">
                  <c:v>1.3402719637177223E-2</c:v>
                </c:pt>
                <c:pt idx="2875">
                  <c:v>1.3398650997020653E-2</c:v>
                </c:pt>
                <c:pt idx="2876">
                  <c:v>1.3394691638009975E-2</c:v>
                </c:pt>
                <c:pt idx="2877">
                  <c:v>1.3390841792140055E-2</c:v>
                </c:pt>
                <c:pt idx="2878">
                  <c:v>1.3387101691430175E-2</c:v>
                </c:pt>
                <c:pt idx="2879">
                  <c:v>1.3383471567947202E-2</c:v>
                </c:pt>
                <c:pt idx="2880">
                  <c:v>1.3379951653649221E-2</c:v>
                </c:pt>
                <c:pt idx="2881">
                  <c:v>1.3376542180646166E-2</c:v>
                </c:pt>
                <c:pt idx="2882">
                  <c:v>1.3373157337935022E-2</c:v>
                </c:pt>
                <c:pt idx="2883">
                  <c:v>1.3364633245465942E-2</c:v>
                </c:pt>
                <c:pt idx="2884">
                  <c:v>1.3353116566095176E-2</c:v>
                </c:pt>
                <c:pt idx="2885">
                  <c:v>1.3341704227107246E-2</c:v>
                </c:pt>
                <c:pt idx="2886">
                  <c:v>1.3330396472045371E-2</c:v>
                </c:pt>
                <c:pt idx="2887">
                  <c:v>1.3319193544378306E-2</c:v>
                </c:pt>
                <c:pt idx="2888">
                  <c:v>1.3308095687587229E-2</c:v>
                </c:pt>
                <c:pt idx="2889">
                  <c:v>1.3297103145159974E-2</c:v>
                </c:pt>
                <c:pt idx="2890">
                  <c:v>1.328621616064315E-2</c:v>
                </c:pt>
                <c:pt idx="2891">
                  <c:v>1.3275434977462607E-2</c:v>
                </c:pt>
                <c:pt idx="2892">
                  <c:v>1.3264759839155132E-2</c:v>
                </c:pt>
                <c:pt idx="2893">
                  <c:v>1.3254190989200479E-2</c:v>
                </c:pt>
                <c:pt idx="2894">
                  <c:v>1.324372867111985E-2</c:v>
                </c:pt>
                <c:pt idx="2895">
                  <c:v>1.3233373128348481E-2</c:v>
                </c:pt>
                <c:pt idx="2896">
                  <c:v>1.3223124604455749E-2</c:v>
                </c:pt>
                <c:pt idx="2897">
                  <c:v>1.3212983342896117E-2</c:v>
                </c:pt>
                <c:pt idx="2898">
                  <c:v>1.3202949587177123E-2</c:v>
                </c:pt>
                <c:pt idx="2899">
                  <c:v>1.3193023580789883E-2</c:v>
                </c:pt>
                <c:pt idx="2900">
                  <c:v>1.3183205567272812E-2</c:v>
                </c:pt>
                <c:pt idx="2901">
                  <c:v>1.3173495790055242E-2</c:v>
                </c:pt>
                <c:pt idx="2902">
                  <c:v>1.3163894492654376E-2</c:v>
                </c:pt>
                <c:pt idx="2903">
                  <c:v>1.3154401918646327E-2</c:v>
                </c:pt>
                <c:pt idx="2904">
                  <c:v>1.3145018311446039E-2</c:v>
                </c:pt>
                <c:pt idx="2905">
                  <c:v>1.3135743914573715E-2</c:v>
                </c:pt>
                <c:pt idx="2906">
                  <c:v>1.3126578971556387E-2</c:v>
                </c:pt>
                <c:pt idx="2907">
                  <c:v>1.3117523725869985E-2</c:v>
                </c:pt>
                <c:pt idx="2908">
                  <c:v>1.3108578421014653E-2</c:v>
                </c:pt>
                <c:pt idx="2909">
                  <c:v>1.3099743300526337E-2</c:v>
                </c:pt>
                <c:pt idx="2910">
                  <c:v>1.3091018607901508E-2</c:v>
                </c:pt>
                <c:pt idx="2911">
                  <c:v>1.3082404586579791E-2</c:v>
                </c:pt>
                <c:pt idx="2912">
                  <c:v>1.3073901480164074E-2</c:v>
                </c:pt>
                <c:pt idx="2913">
                  <c:v>1.3065509532078783E-2</c:v>
                </c:pt>
                <c:pt idx="2914">
                  <c:v>1.3057228985882671E-2</c:v>
                </c:pt>
                <c:pt idx="2915">
                  <c:v>1.3049060085048726E-2</c:v>
                </c:pt>
                <c:pt idx="2916">
                  <c:v>1.304100307311477E-2</c:v>
                </c:pt>
                <c:pt idx="2917">
                  <c:v>1.303305819355027E-2</c:v>
                </c:pt>
                <c:pt idx="2918">
                  <c:v>1.3025225689912705E-2</c:v>
                </c:pt>
                <c:pt idx="2919">
                  <c:v>1.3017505805656466E-2</c:v>
                </c:pt>
                <c:pt idx="2920">
                  <c:v>1.3009898784335575E-2</c:v>
                </c:pt>
                <c:pt idx="2921">
                  <c:v>1.3002404869406766E-2</c:v>
                </c:pt>
                <c:pt idx="2922">
                  <c:v>1.299502430444381E-2</c:v>
                </c:pt>
                <c:pt idx="2923">
                  <c:v>1.2987757332917411E-2</c:v>
                </c:pt>
                <c:pt idx="2924">
                  <c:v>1.2980604198351621E-2</c:v>
                </c:pt>
                <c:pt idx="2925">
                  <c:v>1.2973565144242753E-2</c:v>
                </c:pt>
                <c:pt idx="2926">
                  <c:v>1.2966640414157847E-2</c:v>
                </c:pt>
                <c:pt idx="2927">
                  <c:v>1.2959830251526191E-2</c:v>
                </c:pt>
                <c:pt idx="2928">
                  <c:v>1.2953134899923112E-2</c:v>
                </c:pt>
                <c:pt idx="2929">
                  <c:v>1.2946554602832543E-2</c:v>
                </c:pt>
                <c:pt idx="2930">
                  <c:v>1.2940089603832352E-2</c:v>
                </c:pt>
                <c:pt idx="2931">
                  <c:v>1.2933740146316359E-2</c:v>
                </c:pt>
                <c:pt idx="2932">
                  <c:v>1.2927506473928731E-2</c:v>
                </c:pt>
                <c:pt idx="2933">
                  <c:v>1.2921388830094842E-2</c:v>
                </c:pt>
                <c:pt idx="2934">
                  <c:v>1.2915387458397778E-2</c:v>
                </c:pt>
                <c:pt idx="2935">
                  <c:v>1.2908311079276761E-2</c:v>
                </c:pt>
                <c:pt idx="2936">
                  <c:v>1.2899139747789163E-2</c:v>
                </c:pt>
                <c:pt idx="2937">
                  <c:v>1.288971771747467E-2</c:v>
                </c:pt>
                <c:pt idx="2938">
                  <c:v>1.2880076541518159E-2</c:v>
                </c:pt>
                <c:pt idx="2939">
                  <c:v>1.2870215814615386E-2</c:v>
                </c:pt>
                <c:pt idx="2940">
                  <c:v>1.2860135131416124E-2</c:v>
                </c:pt>
                <c:pt idx="2941">
                  <c:v>1.2849834086680589E-2</c:v>
                </c:pt>
                <c:pt idx="2942">
                  <c:v>1.2839312275001463E-2</c:v>
                </c:pt>
                <c:pt idx="2943">
                  <c:v>1.2828569291168809E-2</c:v>
                </c:pt>
                <c:pt idx="2944">
                  <c:v>1.2817604729822603E-2</c:v>
                </c:pt>
                <c:pt idx="2945">
                  <c:v>1.2806418185707606E-2</c:v>
                </c:pt>
                <c:pt idx="2946">
                  <c:v>1.2795009253488053E-2</c:v>
                </c:pt>
                <c:pt idx="2947">
                  <c:v>1.2783377527880913E-2</c:v>
                </c:pt>
                <c:pt idx="2948">
                  <c:v>1.2771522603632745E-2</c:v>
                </c:pt>
                <c:pt idx="2949">
                  <c:v>1.2759444075450236E-2</c:v>
                </c:pt>
                <c:pt idx="2950">
                  <c:v>1.2747141538006025E-2</c:v>
                </c:pt>
                <c:pt idx="2951">
                  <c:v>1.2734614586048789E-2</c:v>
                </c:pt>
                <c:pt idx="2952">
                  <c:v>1.2721862814351139E-2</c:v>
                </c:pt>
                <c:pt idx="2953">
                  <c:v>1.270888581758804E-2</c:v>
                </c:pt>
                <c:pt idx="2954">
                  <c:v>1.269568319048163E-2</c:v>
                </c:pt>
                <c:pt idx="2955">
                  <c:v>1.2682254527824432E-2</c:v>
                </c:pt>
                <c:pt idx="2956">
                  <c:v>1.2668599424265087E-2</c:v>
                </c:pt>
                <c:pt idx="2957">
                  <c:v>1.2654717474655901E-2</c:v>
                </c:pt>
                <c:pt idx="2958">
                  <c:v>1.2640608273664818E-2</c:v>
                </c:pt>
                <c:pt idx="2959">
                  <c:v>1.2626271416082439E-2</c:v>
                </c:pt>
                <c:pt idx="2960">
                  <c:v>1.2611706496596164E-2</c:v>
                </c:pt>
                <c:pt idx="2961">
                  <c:v>1.2596913110050864E-2</c:v>
                </c:pt>
                <c:pt idx="2962">
                  <c:v>1.2581890851130361E-2</c:v>
                </c:pt>
                <c:pt idx="2963">
                  <c:v>1.2566639314681815E-2</c:v>
                </c:pt>
                <c:pt idx="2964">
                  <c:v>1.2551158095339283E-2</c:v>
                </c:pt>
                <c:pt idx="2965">
                  <c:v>1.2535446788004478E-2</c:v>
                </c:pt>
                <c:pt idx="2966">
                  <c:v>1.2519504987389251E-2</c:v>
                </c:pt>
                <c:pt idx="2967">
                  <c:v>1.2503332288276266E-2</c:v>
                </c:pt>
                <c:pt idx="2968">
                  <c:v>1.2486928285449521E-2</c:v>
                </c:pt>
                <c:pt idx="2969">
                  <c:v>1.2470292573677013E-2</c:v>
                </c:pt>
                <c:pt idx="2970">
                  <c:v>1.245342474779766E-2</c:v>
                </c:pt>
                <c:pt idx="2971">
                  <c:v>1.2436324402518609E-2</c:v>
                </c:pt>
                <c:pt idx="2972">
                  <c:v>1.241795236069782E-2</c:v>
                </c:pt>
                <c:pt idx="2973">
                  <c:v>1.2398895947968345E-2</c:v>
                </c:pt>
                <c:pt idx="2974">
                  <c:v>1.2381062189633507E-2</c:v>
                </c:pt>
                <c:pt idx="2975">
                  <c:v>1.236299423328795E-2</c:v>
                </c:pt>
                <c:pt idx="2976">
                  <c:v>1.2344691673705593E-2</c:v>
                </c:pt>
                <c:pt idx="2977">
                  <c:v>1.2326154105708352E-2</c:v>
                </c:pt>
                <c:pt idx="2978">
                  <c:v>1.2307381124119863E-2</c:v>
                </c:pt>
                <c:pt idx="2979">
                  <c:v>1.2288372323748123E-2</c:v>
                </c:pt>
                <c:pt idx="2980">
                  <c:v>1.2269127299437662E-2</c:v>
                </c:pt>
                <c:pt idx="2981">
                  <c:v>1.2249645646011661E-2</c:v>
                </c:pt>
                <c:pt idx="2982">
                  <c:v>1.2229926958300948E-2</c:v>
                </c:pt>
                <c:pt idx="2983">
                  <c:v>1.2209970831097702E-2</c:v>
                </c:pt>
                <c:pt idx="2984">
                  <c:v>1.2189776859329237E-2</c:v>
                </c:pt>
                <c:pt idx="2985">
                  <c:v>1.2169344637780034E-2</c:v>
                </c:pt>
                <c:pt idx="2986">
                  <c:v>1.2148673761317673E-2</c:v>
                </c:pt>
                <c:pt idx="2987">
                  <c:v>1.2131101902972122E-2</c:v>
                </c:pt>
                <c:pt idx="2988">
                  <c:v>1.2119099267574762E-2</c:v>
                </c:pt>
                <c:pt idx="2989">
                  <c:v>1.2107214209266765E-2</c:v>
                </c:pt>
                <c:pt idx="2990">
                  <c:v>1.2095354982722262E-2</c:v>
                </c:pt>
                <c:pt idx="2991">
                  <c:v>1.2083521665410582E-2</c:v>
                </c:pt>
                <c:pt idx="2992">
                  <c:v>1.2071714334847342E-2</c:v>
                </c:pt>
                <c:pt idx="2993">
                  <c:v>1.2059933068478577E-2</c:v>
                </c:pt>
                <c:pt idx="2994">
                  <c:v>1.2048177943813982E-2</c:v>
                </c:pt>
                <c:pt idx="2995">
                  <c:v>1.2036449038345809E-2</c:v>
                </c:pt>
                <c:pt idx="2996">
                  <c:v>1.2024746429560461E-2</c:v>
                </c:pt>
                <c:pt idx="2997">
                  <c:v>1.2013070194944277E-2</c:v>
                </c:pt>
                <c:pt idx="2998">
                  <c:v>1.2001420412000918E-2</c:v>
                </c:pt>
                <c:pt idx="2999">
                  <c:v>1.198979715817027E-2</c:v>
                </c:pt>
                <c:pt idx="3000">
                  <c:v>1.1978200511002216E-2</c:v>
                </c:pt>
                <c:pt idx="3001">
                  <c:v>1.1966630547942321E-2</c:v>
                </c:pt>
                <c:pt idx="3002">
                  <c:v>1.1955087346499808E-2</c:v>
                </c:pt>
                <c:pt idx="3003">
                  <c:v>1.1943570984137508E-2</c:v>
                </c:pt>
                <c:pt idx="3004">
                  <c:v>1.1932081538381907E-2</c:v>
                </c:pt>
                <c:pt idx="3005">
                  <c:v>1.1920619086695736E-2</c:v>
                </c:pt>
                <c:pt idx="3006">
                  <c:v>1.1909183706553247E-2</c:v>
                </c:pt>
                <c:pt idx="3007">
                  <c:v>1.1897775475486563E-2</c:v>
                </c:pt>
                <c:pt idx="3008">
                  <c:v>1.1886394470940878E-2</c:v>
                </c:pt>
                <c:pt idx="3009">
                  <c:v>1.1875040770407672E-2</c:v>
                </c:pt>
                <c:pt idx="3010">
                  <c:v>1.1863714451418912E-2</c:v>
                </c:pt>
                <c:pt idx="3011">
                  <c:v>1.1852415591396482E-2</c:v>
                </c:pt>
                <c:pt idx="3012">
                  <c:v>1.1841144267889629E-2</c:v>
                </c:pt>
                <c:pt idx="3013">
                  <c:v>1.1829900558354889E-2</c:v>
                </c:pt>
                <c:pt idx="3014">
                  <c:v>1.1818684540254544E-2</c:v>
                </c:pt>
                <c:pt idx="3015">
                  <c:v>1.1807496291149286E-2</c:v>
                </c:pt>
                <c:pt idx="3016">
                  <c:v>1.1796335888460767E-2</c:v>
                </c:pt>
                <c:pt idx="3017">
                  <c:v>1.1785203409668507E-2</c:v>
                </c:pt>
                <c:pt idx="3018">
                  <c:v>1.1774098932344655E-2</c:v>
                </c:pt>
                <c:pt idx="3019">
                  <c:v>1.1763022533887566E-2</c:v>
                </c:pt>
                <c:pt idx="3020">
                  <c:v>1.1751974291828759E-2</c:v>
                </c:pt>
                <c:pt idx="3021">
                  <c:v>1.1740954283653383E-2</c:v>
                </c:pt>
                <c:pt idx="3022">
                  <c:v>1.1729962586829174E-2</c:v>
                </c:pt>
                <c:pt idx="3023">
                  <c:v>1.171899927888174E-2</c:v>
                </c:pt>
                <c:pt idx="3024">
                  <c:v>1.1707472574643102E-2</c:v>
                </c:pt>
                <c:pt idx="3025">
                  <c:v>1.1695602431528989E-2</c:v>
                </c:pt>
                <c:pt idx="3026">
                  <c:v>1.1684728850124044E-2</c:v>
                </c:pt>
                <c:pt idx="3027">
                  <c:v>1.1673883978592647E-2</c:v>
                </c:pt>
                <c:pt idx="3028">
                  <c:v>1.1663067894425474E-2</c:v>
                </c:pt>
                <c:pt idx="3029">
                  <c:v>1.1652280675078416E-2</c:v>
                </c:pt>
                <c:pt idx="3030">
                  <c:v>1.1641522398105793E-2</c:v>
                </c:pt>
                <c:pt idx="3031">
                  <c:v>1.16307931409171E-2</c:v>
                </c:pt>
                <c:pt idx="3032">
                  <c:v>1.1620092981060801E-2</c:v>
                </c:pt>
                <c:pt idx="3033">
                  <c:v>1.1609421995998454E-2</c:v>
                </c:pt>
                <c:pt idx="3034">
                  <c:v>1.1598780263191591E-2</c:v>
                </c:pt>
                <c:pt idx="3035">
                  <c:v>1.158816786020017E-2</c:v>
                </c:pt>
                <c:pt idx="3036">
                  <c:v>1.1577584864398794E-2</c:v>
                </c:pt>
                <c:pt idx="3037">
                  <c:v>1.1567031353416867E-2</c:v>
                </c:pt>
                <c:pt idx="3038">
                  <c:v>1.1556507404628933E-2</c:v>
                </c:pt>
                <c:pt idx="3039">
                  <c:v>1.1546013095560104E-2</c:v>
                </c:pt>
                <c:pt idx="3040">
                  <c:v>1.1535548503700708E-2</c:v>
                </c:pt>
                <c:pt idx="3041">
                  <c:v>1.1525113706517888E-2</c:v>
                </c:pt>
                <c:pt idx="3042">
                  <c:v>1.1514708781554056E-2</c:v>
                </c:pt>
                <c:pt idx="3043">
                  <c:v>1.1504333806218394E-2</c:v>
                </c:pt>
                <c:pt idx="3044">
                  <c:v>1.1493988858064859E-2</c:v>
                </c:pt>
                <c:pt idx="3045">
                  <c:v>1.1483674014537338E-2</c:v>
                </c:pt>
                <c:pt idx="3046">
                  <c:v>1.1473389353149207E-2</c:v>
                </c:pt>
                <c:pt idx="3047">
                  <c:v>1.1463134951379071E-2</c:v>
                </c:pt>
                <c:pt idx="3048">
                  <c:v>1.1452910886711316E-2</c:v>
                </c:pt>
                <c:pt idx="3049">
                  <c:v>1.1442717236612927E-2</c:v>
                </c:pt>
                <c:pt idx="3050">
                  <c:v>1.143255407862038E-2</c:v>
                </c:pt>
                <c:pt idx="3051">
                  <c:v>1.1422421490171681E-2</c:v>
                </c:pt>
                <c:pt idx="3052">
                  <c:v>1.1412319548809067E-2</c:v>
                </c:pt>
                <c:pt idx="3053">
                  <c:v>1.1402248331947348E-2</c:v>
                </c:pt>
                <c:pt idx="3054">
                  <c:v>1.1392207917122952E-2</c:v>
                </c:pt>
                <c:pt idx="3055">
                  <c:v>1.1382198381820167E-2</c:v>
                </c:pt>
                <c:pt idx="3056">
                  <c:v>1.1372219803500104E-2</c:v>
                </c:pt>
                <c:pt idx="3057">
                  <c:v>1.1362272259704953E-2</c:v>
                </c:pt>
                <c:pt idx="3058">
                  <c:v>1.1352355827849476E-2</c:v>
                </c:pt>
                <c:pt idx="3059">
                  <c:v>1.1342470585481637E-2</c:v>
                </c:pt>
                <c:pt idx="3060">
                  <c:v>1.1332616610021981E-2</c:v>
                </c:pt>
                <c:pt idx="3061">
                  <c:v>1.1322793979030046E-2</c:v>
                </c:pt>
                <c:pt idx="3062">
                  <c:v>1.1313002769961111E-2</c:v>
                </c:pt>
                <c:pt idx="3063">
                  <c:v>1.1303243060287835E-2</c:v>
                </c:pt>
                <c:pt idx="3064">
                  <c:v>1.1293514927523415E-2</c:v>
                </c:pt>
                <c:pt idx="3065">
                  <c:v>1.1283818449146292E-2</c:v>
                </c:pt>
                <c:pt idx="3066">
                  <c:v>1.127415370262912E-2</c:v>
                </c:pt>
                <c:pt idx="3067">
                  <c:v>1.1264520765479302E-2</c:v>
                </c:pt>
                <c:pt idx="3068">
                  <c:v>1.125491971517528E-2</c:v>
                </c:pt>
                <c:pt idx="3069">
                  <c:v>1.1245350629189719E-2</c:v>
                </c:pt>
                <c:pt idx="3070">
                  <c:v>1.1235813585047398E-2</c:v>
                </c:pt>
                <c:pt idx="3071">
                  <c:v>1.1226308660180444E-2</c:v>
                </c:pt>
                <c:pt idx="3072">
                  <c:v>1.1216835932125238E-2</c:v>
                </c:pt>
                <c:pt idx="3073">
                  <c:v>1.1207395478366036E-2</c:v>
                </c:pt>
                <c:pt idx="3074">
                  <c:v>1.119798737635236E-2</c:v>
                </c:pt>
                <c:pt idx="3075">
                  <c:v>1.1188611703603231E-2</c:v>
                </c:pt>
                <c:pt idx="3076">
                  <c:v>1.1178773999367043E-2</c:v>
                </c:pt>
                <c:pt idx="3077">
                  <c:v>1.116863053715552E-2</c:v>
                </c:pt>
                <c:pt idx="3078">
                  <c:v>1.1159357289388558E-2</c:v>
                </c:pt>
                <c:pt idx="3079">
                  <c:v>1.1150116791874344E-2</c:v>
                </c:pt>
                <c:pt idx="3080">
                  <c:v>1.1140909122114585E-2</c:v>
                </c:pt>
                <c:pt idx="3081">
                  <c:v>1.1131734357651546E-2</c:v>
                </c:pt>
                <c:pt idx="3082">
                  <c:v>1.1122592575865344E-2</c:v>
                </c:pt>
                <c:pt idx="3083">
                  <c:v>1.1113483854327234E-2</c:v>
                </c:pt>
                <c:pt idx="3084">
                  <c:v>1.1104408270498446E-2</c:v>
                </c:pt>
                <c:pt idx="3085">
                  <c:v>1.1095365901863394E-2</c:v>
                </c:pt>
                <c:pt idx="3086">
                  <c:v>1.10863568259181E-2</c:v>
                </c:pt>
                <c:pt idx="3087">
                  <c:v>1.1077381120129643E-2</c:v>
                </c:pt>
                <c:pt idx="3088">
                  <c:v>1.1068438861988291E-2</c:v>
                </c:pt>
                <c:pt idx="3089">
                  <c:v>1.1059997424243932E-2</c:v>
                </c:pt>
                <c:pt idx="3090">
                  <c:v>1.1051920814198516E-2</c:v>
                </c:pt>
                <c:pt idx="3091">
                  <c:v>1.1043074547786032E-2</c:v>
                </c:pt>
                <c:pt idx="3092">
                  <c:v>1.1034262027896183E-2</c:v>
                </c:pt>
                <c:pt idx="3093">
                  <c:v>1.1025483332042523E-2</c:v>
                </c:pt>
                <c:pt idx="3094">
                  <c:v>1.1016281871717026E-2</c:v>
                </c:pt>
                <c:pt idx="3095">
                  <c:v>1.1006786098473165E-2</c:v>
                </c:pt>
                <c:pt idx="3096">
                  <c:v>1.0998114211149594E-2</c:v>
                </c:pt>
                <c:pt idx="3097">
                  <c:v>1.0989476468869289E-2</c:v>
                </c:pt>
                <c:pt idx="3098">
                  <c:v>1.098087294912857E-2</c:v>
                </c:pt>
                <c:pt idx="3099">
                  <c:v>1.0972303729377469E-2</c:v>
                </c:pt>
                <c:pt idx="3100">
                  <c:v>1.0963768887181872E-2</c:v>
                </c:pt>
                <c:pt idx="3101">
                  <c:v>1.0955268499922378E-2</c:v>
                </c:pt>
                <c:pt idx="3102">
                  <c:v>1.0946802645159152E-2</c:v>
                </c:pt>
                <c:pt idx="3103">
                  <c:v>1.0938371400400276E-2</c:v>
                </c:pt>
                <c:pt idx="3104">
                  <c:v>1.0929974843055414E-2</c:v>
                </c:pt>
                <c:pt idx="3105">
                  <c:v>1.0921613050650097E-2</c:v>
                </c:pt>
                <c:pt idx="3106">
                  <c:v>1.0913286100715687E-2</c:v>
                </c:pt>
                <c:pt idx="3107">
                  <c:v>1.0904994070656173E-2</c:v>
                </c:pt>
                <c:pt idx="3108">
                  <c:v>1.0896737038026166E-2</c:v>
                </c:pt>
                <c:pt idx="3109">
                  <c:v>1.0888515080264486E-2</c:v>
                </c:pt>
                <c:pt idx="3110">
                  <c:v>1.088032827492004E-2</c:v>
                </c:pt>
                <c:pt idx="3111">
                  <c:v>1.0872176699391197E-2</c:v>
                </c:pt>
                <c:pt idx="3112">
                  <c:v>1.0864060431273286E-2</c:v>
                </c:pt>
                <c:pt idx="3113">
                  <c:v>1.0855979547947391E-2</c:v>
                </c:pt>
                <c:pt idx="3114">
                  <c:v>1.0847934126991563E-2</c:v>
                </c:pt>
                <c:pt idx="3115">
                  <c:v>1.0839924245833316E-2</c:v>
                </c:pt>
                <c:pt idx="3116">
                  <c:v>1.0831949981975508E-2</c:v>
                </c:pt>
                <c:pt idx="3117">
                  <c:v>1.0824011412938419E-2</c:v>
                </c:pt>
                <c:pt idx="3118">
                  <c:v>1.0816108616161302E-2</c:v>
                </c:pt>
                <c:pt idx="3119">
                  <c:v>1.0808241669141377E-2</c:v>
                </c:pt>
                <c:pt idx="3120">
                  <c:v>1.0800410649399085E-2</c:v>
                </c:pt>
                <c:pt idx="3121">
                  <c:v>1.0792615634385423E-2</c:v>
                </c:pt>
                <c:pt idx="3122">
                  <c:v>1.0784856701626733E-2</c:v>
                </c:pt>
                <c:pt idx="3123">
                  <c:v>1.0777133928562549E-2</c:v>
                </c:pt>
                <c:pt idx="3124">
                  <c:v>1.0769447392730908E-2</c:v>
                </c:pt>
                <c:pt idx="3125">
                  <c:v>1.0761797171571457E-2</c:v>
                </c:pt>
                <c:pt idx="3126">
                  <c:v>1.0754183342616568E-2</c:v>
                </c:pt>
                <c:pt idx="3127">
                  <c:v>1.0746605983323382E-2</c:v>
                </c:pt>
                <c:pt idx="3128">
                  <c:v>1.0737929422250155E-2</c:v>
                </c:pt>
                <c:pt idx="3129">
                  <c:v>1.072835613417957E-2</c:v>
                </c:pt>
                <c:pt idx="3130">
                  <c:v>1.0720904402056102E-2</c:v>
                </c:pt>
                <c:pt idx="3131">
                  <c:v>1.0713489482733773E-2</c:v>
                </c:pt>
                <c:pt idx="3132">
                  <c:v>1.0706111453756949E-2</c:v>
                </c:pt>
                <c:pt idx="3133">
                  <c:v>1.06987703925832E-2</c:v>
                </c:pt>
                <c:pt idx="3134">
                  <c:v>1.0691466376733861E-2</c:v>
                </c:pt>
                <c:pt idx="3135">
                  <c:v>1.0684199483608724E-2</c:v>
                </c:pt>
                <c:pt idx="3136">
                  <c:v>1.0676969790804564E-2</c:v>
                </c:pt>
                <c:pt idx="3137">
                  <c:v>1.0669777375761856E-2</c:v>
                </c:pt>
                <c:pt idx="3138">
                  <c:v>1.0662622315955897E-2</c:v>
                </c:pt>
                <c:pt idx="3139">
                  <c:v>1.0655504688902605E-2</c:v>
                </c:pt>
                <c:pt idx="3140">
                  <c:v>1.0648424572060056E-2</c:v>
                </c:pt>
                <c:pt idx="3141">
                  <c:v>1.0641382042979064E-2</c:v>
                </c:pt>
                <c:pt idx="3142">
                  <c:v>1.0634377179036784E-2</c:v>
                </c:pt>
                <c:pt idx="3143">
                  <c:v>1.0627410057842106E-2</c:v>
                </c:pt>
                <c:pt idx="3144">
                  <c:v>1.0620142229265005E-2</c:v>
                </c:pt>
                <c:pt idx="3145">
                  <c:v>1.0612607965463258E-2</c:v>
                </c:pt>
                <c:pt idx="3146">
                  <c:v>1.0605759968613787E-2</c:v>
                </c:pt>
                <c:pt idx="3147">
                  <c:v>1.0598950035484323E-2</c:v>
                </c:pt>
                <c:pt idx="3148">
                  <c:v>1.0592178243562555E-2</c:v>
                </c:pt>
                <c:pt idx="3149">
                  <c:v>1.0585444670324689E-2</c:v>
                </c:pt>
                <c:pt idx="3150">
                  <c:v>1.0578749393304927E-2</c:v>
                </c:pt>
                <c:pt idx="3151">
                  <c:v>1.0572092489927524E-2</c:v>
                </c:pt>
                <c:pt idx="3152">
                  <c:v>1.0565474037715275E-2</c:v>
                </c:pt>
                <c:pt idx="3153">
                  <c:v>1.0558894114185285E-2</c:v>
                </c:pt>
                <c:pt idx="3154">
                  <c:v>1.0552352796756287E-2</c:v>
                </c:pt>
                <c:pt idx="3155">
                  <c:v>1.0545850162991895E-2</c:v>
                </c:pt>
                <c:pt idx="3156">
                  <c:v>1.0539386290316831E-2</c:v>
                </c:pt>
                <c:pt idx="3157">
                  <c:v>1.0532961256294894E-2</c:v>
                </c:pt>
                <c:pt idx="3158">
                  <c:v>1.0526575138327833E-2</c:v>
                </c:pt>
                <c:pt idx="3159">
                  <c:v>1.0520228013979643E-2</c:v>
                </c:pt>
                <c:pt idx="3160">
                  <c:v>1.0513919960681231E-2</c:v>
                </c:pt>
                <c:pt idx="3161">
                  <c:v>1.0507651055950458E-2</c:v>
                </c:pt>
                <c:pt idx="3162">
                  <c:v>1.050142137729951E-2</c:v>
                </c:pt>
                <c:pt idx="3163">
                  <c:v>1.0495231002188538E-2</c:v>
                </c:pt>
                <c:pt idx="3164">
                  <c:v>1.0489080008089397E-2</c:v>
                </c:pt>
                <c:pt idx="3165">
                  <c:v>1.0482968472537737E-2</c:v>
                </c:pt>
                <c:pt idx="3166">
                  <c:v>1.0476896472982455E-2</c:v>
                </c:pt>
                <c:pt idx="3167">
                  <c:v>1.0470864086947834E-2</c:v>
                </c:pt>
                <c:pt idx="3168">
                  <c:v>1.0464871391917735E-2</c:v>
                </c:pt>
                <c:pt idx="3169">
                  <c:v>1.0458918465335582E-2</c:v>
                </c:pt>
                <c:pt idx="3170">
                  <c:v>1.0453005384743362E-2</c:v>
                </c:pt>
                <c:pt idx="3171">
                  <c:v>1.0447132227631063E-2</c:v>
                </c:pt>
                <c:pt idx="3172">
                  <c:v>1.0441299071448234E-2</c:v>
                </c:pt>
                <c:pt idx="3173">
                  <c:v>1.0435505993737207E-2</c:v>
                </c:pt>
                <c:pt idx="3174">
                  <c:v>1.0429753071930392E-2</c:v>
                </c:pt>
                <c:pt idx="3175">
                  <c:v>1.0424040383558771E-2</c:v>
                </c:pt>
                <c:pt idx="3176">
                  <c:v>1.0418368006089734E-2</c:v>
                </c:pt>
                <c:pt idx="3177">
                  <c:v>1.0412736017054501E-2</c:v>
                </c:pt>
                <c:pt idx="3178">
                  <c:v>1.0407144493903332E-2</c:v>
                </c:pt>
                <c:pt idx="3179">
                  <c:v>1.0401593514115562E-2</c:v>
                </c:pt>
                <c:pt idx="3180">
                  <c:v>1.0396083155199611E-2</c:v>
                </c:pt>
                <c:pt idx="3181">
                  <c:v>1.0390613494681393E-2</c:v>
                </c:pt>
                <c:pt idx="3182">
                  <c:v>1.038518461001166E-2</c:v>
                </c:pt>
                <c:pt idx="3183">
                  <c:v>1.0379796578693415E-2</c:v>
                </c:pt>
                <c:pt idx="3184">
                  <c:v>1.0374449478189248E-2</c:v>
                </c:pt>
                <c:pt idx="3185">
                  <c:v>1.0369143386037163E-2</c:v>
                </c:pt>
                <c:pt idx="3186">
                  <c:v>1.0363878379700014E-2</c:v>
                </c:pt>
                <c:pt idx="3187">
                  <c:v>1.0358654536663943E-2</c:v>
                </c:pt>
                <c:pt idx="3188">
                  <c:v>1.0353471934438394E-2</c:v>
                </c:pt>
                <c:pt idx="3189">
                  <c:v>1.034833065050399E-2</c:v>
                </c:pt>
                <c:pt idx="3190">
                  <c:v>1.0343230762364651E-2</c:v>
                </c:pt>
                <c:pt idx="3191">
                  <c:v>1.0338172347472311E-2</c:v>
                </c:pt>
                <c:pt idx="3192">
                  <c:v>1.0333155483377498E-2</c:v>
                </c:pt>
                <c:pt idx="3193">
                  <c:v>1.0328180247520838E-2</c:v>
                </c:pt>
                <c:pt idx="3194">
                  <c:v>1.0323246717412601E-2</c:v>
                </c:pt>
                <c:pt idx="3195">
                  <c:v>1.0318354970551604E-2</c:v>
                </c:pt>
                <c:pt idx="3196">
                  <c:v>1.0313505084425235E-2</c:v>
                </c:pt>
                <c:pt idx="3197">
                  <c:v>1.0308697136538394E-2</c:v>
                </c:pt>
                <c:pt idx="3198">
                  <c:v>1.0303931204332421E-2</c:v>
                </c:pt>
                <c:pt idx="3199">
                  <c:v>1.0299207365353051E-2</c:v>
                </c:pt>
                <c:pt idx="3200">
                  <c:v>1.0294525697070872E-2</c:v>
                </c:pt>
                <c:pt idx="3201">
                  <c:v>1.0289886276985582E-2</c:v>
                </c:pt>
                <c:pt idx="3202">
                  <c:v>1.028528918256807E-2</c:v>
                </c:pt>
                <c:pt idx="3203">
                  <c:v>1.028073449133571E-2</c:v>
                </c:pt>
                <c:pt idx="3204">
                  <c:v>1.0276222280771278E-2</c:v>
                </c:pt>
                <c:pt idx="3205">
                  <c:v>1.027175262834612E-2</c:v>
                </c:pt>
                <c:pt idx="3206">
                  <c:v>1.0267325611618611E-2</c:v>
                </c:pt>
                <c:pt idx="3207">
                  <c:v>1.0262941308008285E-2</c:v>
                </c:pt>
                <c:pt idx="3208">
                  <c:v>1.0258599795015916E-2</c:v>
                </c:pt>
                <c:pt idx="3209">
                  <c:v>1.0254301150182976E-2</c:v>
                </c:pt>
                <c:pt idx="3210">
                  <c:v>1.0250045450958435E-2</c:v>
                </c:pt>
                <c:pt idx="3211">
                  <c:v>1.0245832774849336E-2</c:v>
                </c:pt>
                <c:pt idx="3212">
                  <c:v>1.0241663199339718E-2</c:v>
                </c:pt>
                <c:pt idx="3213">
                  <c:v>1.0237536801954331E-2</c:v>
                </c:pt>
                <c:pt idx="3214">
                  <c:v>1.0233453660119633E-2</c:v>
                </c:pt>
                <c:pt idx="3215">
                  <c:v>1.0229413851407026E-2</c:v>
                </c:pt>
                <c:pt idx="3216">
                  <c:v>1.0225417453278053E-2</c:v>
                </c:pt>
                <c:pt idx="3217">
                  <c:v>1.0221464543188631E-2</c:v>
                </c:pt>
                <c:pt idx="3218">
                  <c:v>1.0217555198716463E-2</c:v>
                </c:pt>
                <c:pt idx="3219">
                  <c:v>1.0213689497236734E-2</c:v>
                </c:pt>
                <c:pt idx="3220">
                  <c:v>1.0209867516362239E-2</c:v>
                </c:pt>
                <c:pt idx="3221">
                  <c:v>1.0206089333503254E-2</c:v>
                </c:pt>
                <c:pt idx="3222">
                  <c:v>1.0202355026197641E-2</c:v>
                </c:pt>
                <c:pt idx="3223">
                  <c:v>1.0198664671925524E-2</c:v>
                </c:pt>
                <c:pt idx="3224">
                  <c:v>1.019501834816141E-2</c:v>
                </c:pt>
                <c:pt idx="3225">
                  <c:v>1.0191416132461072E-2</c:v>
                </c:pt>
                <c:pt idx="3226">
                  <c:v>1.0187858102224095E-2</c:v>
                </c:pt>
                <c:pt idx="3227">
                  <c:v>1.0184344335041354E-2</c:v>
                </c:pt>
                <c:pt idx="3228">
                  <c:v>1.0180874908307009E-2</c:v>
                </c:pt>
                <c:pt idx="3229">
                  <c:v>1.0177449899635472E-2</c:v>
                </c:pt>
                <c:pt idx="3230">
                  <c:v>1.0174069386421273E-2</c:v>
                </c:pt>
                <c:pt idx="3231">
                  <c:v>1.0170733446186535E-2</c:v>
                </c:pt>
                <c:pt idx="3232">
                  <c:v>1.0167442156453575E-2</c:v>
                </c:pt>
                <c:pt idx="3233">
                  <c:v>1.0164195594681187E-2</c:v>
                </c:pt>
                <c:pt idx="3234">
                  <c:v>1.01609938383747E-2</c:v>
                </c:pt>
                <c:pt idx="3235">
                  <c:v>1.0157836965056991E-2</c:v>
                </c:pt>
                <c:pt idx="3236">
                  <c:v>1.0154725052175862E-2</c:v>
                </c:pt>
                <c:pt idx="3237">
                  <c:v>1.0151658177243006E-2</c:v>
                </c:pt>
                <c:pt idx="3238">
                  <c:v>1.0148636417799266E-2</c:v>
                </c:pt>
                <c:pt idx="3239">
                  <c:v>1.0145659851275657E-2</c:v>
                </c:pt>
                <c:pt idx="3240">
                  <c:v>1.0142728555161301E-2</c:v>
                </c:pt>
                <c:pt idx="3241">
                  <c:v>1.0139842607049761E-2</c:v>
                </c:pt>
                <c:pt idx="3242">
                  <c:v>1.0137002084314742E-2</c:v>
                </c:pt>
                <c:pt idx="3243">
                  <c:v>1.0134207064538631E-2</c:v>
                </c:pt>
                <c:pt idx="3244">
                  <c:v>1.0131457625165029E-2</c:v>
                </c:pt>
                <c:pt idx="3245">
                  <c:v>1.0128753843730411E-2</c:v>
                </c:pt>
                <c:pt idx="3246">
                  <c:v>1.0126095797678789E-2</c:v>
                </c:pt>
                <c:pt idx="3247">
                  <c:v>1.0123483564564426E-2</c:v>
                </c:pt>
                <c:pt idx="3248">
                  <c:v>1.0120917221843337E-2</c:v>
                </c:pt>
                <c:pt idx="3249">
                  <c:v>1.0118396847035459E-2</c:v>
                </c:pt>
                <c:pt idx="3250">
                  <c:v>1.0115922517626188E-2</c:v>
                </c:pt>
                <c:pt idx="3251">
                  <c:v>1.0113494311106929E-2</c:v>
                </c:pt>
                <c:pt idx="3252">
                  <c:v>1.0111112304975096E-2</c:v>
                </c:pt>
                <c:pt idx="3253">
                  <c:v>1.0108776576757272E-2</c:v>
                </c:pt>
                <c:pt idx="3254">
                  <c:v>1.0106487203893393E-2</c:v>
                </c:pt>
                <c:pt idx="3255">
                  <c:v>1.010424426392785E-2</c:v>
                </c:pt>
                <c:pt idx="3256">
                  <c:v>1.0102047834341562E-2</c:v>
                </c:pt>
                <c:pt idx="3257">
                  <c:v>1.0099897992638829E-2</c:v>
                </c:pt>
                <c:pt idx="3258">
                  <c:v>1.0097794816289425E-2</c:v>
                </c:pt>
                <c:pt idx="3259">
                  <c:v>1.0095738382827063E-2</c:v>
                </c:pt>
                <c:pt idx="3260">
                  <c:v>1.0093728769727759E-2</c:v>
                </c:pt>
                <c:pt idx="3261">
                  <c:v>1.009176605450251E-2</c:v>
                </c:pt>
                <c:pt idx="3262">
                  <c:v>1.0089850314639378E-2</c:v>
                </c:pt>
                <c:pt idx="3263">
                  <c:v>1.0087981627632444E-2</c:v>
                </c:pt>
                <c:pt idx="3264">
                  <c:v>1.0086160070976022E-2</c:v>
                </c:pt>
                <c:pt idx="3265">
                  <c:v>1.0084385722216786E-2</c:v>
                </c:pt>
                <c:pt idx="3266">
                  <c:v>1.0082658658762648E-2</c:v>
                </c:pt>
                <c:pt idx="3267">
                  <c:v>1.0080978958183913E-2</c:v>
                </c:pt>
                <c:pt idx="3268">
                  <c:v>1.0079346697952678E-2</c:v>
                </c:pt>
                <c:pt idx="3269">
                  <c:v>1.0077761955604973E-2</c:v>
                </c:pt>
                <c:pt idx="3270">
                  <c:v>1.0076224808567047E-2</c:v>
                </c:pt>
                <c:pt idx="3271">
                  <c:v>1.0074735334392786E-2</c:v>
                </c:pt>
                <c:pt idx="3272">
                  <c:v>1.0073293610555254E-2</c:v>
                </c:pt>
                <c:pt idx="3273">
                  <c:v>1.0071899714591454E-2</c:v>
                </c:pt>
                <c:pt idx="3274">
                  <c:v>1.0070553723922814E-2</c:v>
                </c:pt>
                <c:pt idx="3275">
                  <c:v>1.0069255716156333E-2</c:v>
                </c:pt>
                <c:pt idx="3276">
                  <c:v>1.0068005768719725E-2</c:v>
                </c:pt>
                <c:pt idx="3277">
                  <c:v>1.0066803959093078E-2</c:v>
                </c:pt>
                <c:pt idx="3278">
                  <c:v>1.0065650364843602E-2</c:v>
                </c:pt>
                <c:pt idx="3279">
                  <c:v>1.0064545063417144E-2</c:v>
                </c:pt>
                <c:pt idx="3280">
                  <c:v>1.0063488132340878E-2</c:v>
                </c:pt>
                <c:pt idx="3281">
                  <c:v>1.0062479649113288E-2</c:v>
                </c:pt>
                <c:pt idx="3282">
                  <c:v>1.0061519691215735E-2</c:v>
                </c:pt>
                <c:pt idx="3283">
                  <c:v>1.0060608336181961E-2</c:v>
                </c:pt>
                <c:pt idx="3284">
                  <c:v>1.0059825147423068E-2</c:v>
                </c:pt>
                <c:pt idx="3285">
                  <c:v>1.0058819455517749E-2</c:v>
                </c:pt>
                <c:pt idx="3286">
                  <c:v>1.0058061356809736E-2</c:v>
                </c:pt>
                <c:pt idx="3287">
                  <c:v>1.005735218201902E-2</c:v>
                </c:pt>
                <c:pt idx="3288">
                  <c:v>1.0056692008645949E-2</c:v>
                </c:pt>
                <c:pt idx="3289">
                  <c:v>1.0056080914173763E-2</c:v>
                </c:pt>
                <c:pt idx="3290">
                  <c:v>1.0055518976143899E-2</c:v>
                </c:pt>
                <c:pt idx="3291">
                  <c:v>1.0055006272028556E-2</c:v>
                </c:pt>
                <c:pt idx="3292">
                  <c:v>1.0054542879334957E-2</c:v>
                </c:pt>
                <c:pt idx="3293">
                  <c:v>1.005412887555323E-2</c:v>
                </c:pt>
                <c:pt idx="3294">
                  <c:v>1.0053764338220099E-2</c:v>
                </c:pt>
                <c:pt idx="3295">
                  <c:v>1.0053449344820454E-2</c:v>
                </c:pt>
                <c:pt idx="3296">
                  <c:v>1.0053183972822084E-2</c:v>
                </c:pt>
                <c:pt idx="3297">
                  <c:v>1.0052968299768341E-2</c:v>
                </c:pt>
                <c:pt idx="3298">
                  <c:v>1.0052802403156534E-2</c:v>
                </c:pt>
                <c:pt idx="3299">
                  <c:v>1.005268636046688E-2</c:v>
                </c:pt>
                <c:pt idx="3300">
                  <c:v>1.0052620249237794E-2</c:v>
                </c:pt>
                <c:pt idx="3301">
                  <c:v>1.0052604146932683E-2</c:v>
                </c:pt>
                <c:pt idx="3302">
                  <c:v>1.0052638131078952E-2</c:v>
                </c:pt>
                <c:pt idx="3303">
                  <c:v>1.0052722279175339E-2</c:v>
                </c:pt>
                <c:pt idx="3304">
                  <c:v>1.0052856668720869E-2</c:v>
                </c:pt>
                <c:pt idx="3305">
                  <c:v>1.0053041377232234E-2</c:v>
                </c:pt>
                <c:pt idx="3306">
                  <c:v>1.0053276482174295E-2</c:v>
                </c:pt>
                <c:pt idx="3307">
                  <c:v>1.0053562061116454E-2</c:v>
                </c:pt>
                <c:pt idx="3308">
                  <c:v>1.0053898191472047E-2</c:v>
                </c:pt>
                <c:pt idx="3309">
                  <c:v>1.0054284950851601E-2</c:v>
                </c:pt>
                <c:pt idx="3310">
                  <c:v>1.0054722416663258E-2</c:v>
                </c:pt>
                <c:pt idx="3311">
                  <c:v>1.0055210666471822E-2</c:v>
                </c:pt>
                <c:pt idx="3312">
                  <c:v>1.0055749777772904E-2</c:v>
                </c:pt>
                <c:pt idx="3313">
                  <c:v>1.0056339828050832E-2</c:v>
                </c:pt>
                <c:pt idx="3314">
                  <c:v>1.0056980894801826E-2</c:v>
                </c:pt>
                <c:pt idx="3315">
                  <c:v>1.0057673055580328E-2</c:v>
                </c:pt>
                <c:pt idx="3316">
                  <c:v>1.005841638784263E-2</c:v>
                </c:pt>
                <c:pt idx="3317">
                  <c:v>1.0059210969103251E-2</c:v>
                </c:pt>
                <c:pt idx="3318">
                  <c:v>1.006005687687702E-2</c:v>
                </c:pt>
                <c:pt idx="3319">
                  <c:v>1.0060954188684872E-2</c:v>
                </c:pt>
                <c:pt idx="3320">
                  <c:v>1.0061902982013305E-2</c:v>
                </c:pt>
                <c:pt idx="3321">
                  <c:v>1.0062903334343343E-2</c:v>
                </c:pt>
                <c:pt idx="3322">
                  <c:v>1.0063955323231613E-2</c:v>
                </c:pt>
                <c:pt idx="3323">
                  <c:v>1.006505902615399E-2</c:v>
                </c:pt>
                <c:pt idx="3324">
                  <c:v>1.0066214520638782E-2</c:v>
                </c:pt>
                <c:pt idx="3325">
                  <c:v>1.0067421884145129E-2</c:v>
                </c:pt>
                <c:pt idx="3326">
                  <c:v>1.0068681194207778E-2</c:v>
                </c:pt>
                <c:pt idx="3327">
                  <c:v>1.0069992528379175E-2</c:v>
                </c:pt>
                <c:pt idx="3328">
                  <c:v>1.0071355964096274E-2</c:v>
                </c:pt>
                <c:pt idx="3329">
                  <c:v>1.0072771578889006E-2</c:v>
                </c:pt>
                <c:pt idx="3330">
                  <c:v>1.0074239450252894E-2</c:v>
                </c:pt>
                <c:pt idx="3331">
                  <c:v>1.0075759655753283E-2</c:v>
                </c:pt>
                <c:pt idx="3332">
                  <c:v>1.0077332272840028E-2</c:v>
                </c:pt>
                <c:pt idx="3333">
                  <c:v>1.0078957379032808E-2</c:v>
                </c:pt>
                <c:pt idx="3334">
                  <c:v>1.008063505182848E-2</c:v>
                </c:pt>
                <c:pt idx="3335">
                  <c:v>1.0082365368770566E-2</c:v>
                </c:pt>
                <c:pt idx="3336">
                  <c:v>1.0084417757540973E-2</c:v>
                </c:pt>
                <c:pt idx="3337">
                  <c:v>1.0086250822253472E-2</c:v>
                </c:pt>
                <c:pt idx="3338">
                  <c:v>1.008814709671399E-2</c:v>
                </c:pt>
                <c:pt idx="3339">
                  <c:v>1.0090096336462935E-2</c:v>
                </c:pt>
                <c:pt idx="3340">
                  <c:v>1.009209861891819E-2</c:v>
                </c:pt>
                <c:pt idx="3341">
                  <c:v>1.0094154021636962E-2</c:v>
                </c:pt>
                <c:pt idx="3342">
                  <c:v>1.0096262622118898E-2</c:v>
                </c:pt>
                <c:pt idx="3343">
                  <c:v>1.0098424497852414E-2</c:v>
                </c:pt>
                <c:pt idx="3344">
                  <c:v>1.0100639726395777E-2</c:v>
                </c:pt>
                <c:pt idx="3345">
                  <c:v>1.010290838519177E-2</c:v>
                </c:pt>
                <c:pt idx="3346">
                  <c:v>1.0105230551816747E-2</c:v>
                </c:pt>
                <c:pt idx="3347">
                  <c:v>1.0107606303725789E-2</c:v>
                </c:pt>
                <c:pt idx="3348">
                  <c:v>1.0110035718467001E-2</c:v>
                </c:pt>
                <c:pt idx="3349">
                  <c:v>1.0112518873536723E-2</c:v>
                </c:pt>
                <c:pt idx="3350">
                  <c:v>1.0115055846443241E-2</c:v>
                </c:pt>
                <c:pt idx="3351">
                  <c:v>1.011764671469521E-2</c:v>
                </c:pt>
                <c:pt idx="3352">
                  <c:v>1.0120291555819014E-2</c:v>
                </c:pt>
                <c:pt idx="3353">
                  <c:v>1.0122990447300867E-2</c:v>
                </c:pt>
                <c:pt idx="3354">
                  <c:v>1.0126083326403008E-2</c:v>
                </c:pt>
                <c:pt idx="3355">
                  <c:v>1.0128956152997118E-2</c:v>
                </c:pt>
                <c:pt idx="3356">
                  <c:v>1.0131825421735402E-2</c:v>
                </c:pt>
                <c:pt idx="3357">
                  <c:v>1.0134749061919491E-2</c:v>
                </c:pt>
                <c:pt idx="3358">
                  <c:v>1.0137727151135955E-2</c:v>
                </c:pt>
                <c:pt idx="3359">
                  <c:v>1.014075976686751E-2</c:v>
                </c:pt>
                <c:pt idx="3360">
                  <c:v>1.0143846986597239E-2</c:v>
                </c:pt>
                <c:pt idx="3361">
                  <c:v>1.0146988887912848E-2</c:v>
                </c:pt>
                <c:pt idx="3362">
                  <c:v>1.0150185548251861E-2</c:v>
                </c:pt>
                <c:pt idx="3363">
                  <c:v>1.0153437045185372E-2</c:v>
                </c:pt>
                <c:pt idx="3364">
                  <c:v>1.0156743456186416E-2</c:v>
                </c:pt>
                <c:pt idx="3365">
                  <c:v>1.0160104858780529E-2</c:v>
                </c:pt>
                <c:pt idx="3366">
                  <c:v>1.0163521330476266E-2</c:v>
                </c:pt>
                <c:pt idx="3367">
                  <c:v>1.0166992948834688E-2</c:v>
                </c:pt>
                <c:pt idx="3368">
                  <c:v>1.0170519791289844E-2</c:v>
                </c:pt>
                <c:pt idx="3369">
                  <c:v>1.0174101935409369E-2</c:v>
                </c:pt>
                <c:pt idx="3370">
                  <c:v>1.0177739458697595E-2</c:v>
                </c:pt>
                <c:pt idx="3371">
                  <c:v>1.0181432438659242E-2</c:v>
                </c:pt>
                <c:pt idx="3372">
                  <c:v>1.0185180952839969E-2</c:v>
                </c:pt>
                <c:pt idx="3373">
                  <c:v>1.018898507869318E-2</c:v>
                </c:pt>
                <c:pt idx="3374">
                  <c:v>1.0192844893817454E-2</c:v>
                </c:pt>
                <c:pt idx="3375">
                  <c:v>1.0196760475643826E-2</c:v>
                </c:pt>
                <c:pt idx="3376">
                  <c:v>1.0200731901748521E-2</c:v>
                </c:pt>
                <c:pt idx="3377">
                  <c:v>1.0204759249621295E-2</c:v>
                </c:pt>
                <c:pt idx="3378">
                  <c:v>1.0208842596787063E-2</c:v>
                </c:pt>
                <c:pt idx="3379">
                  <c:v>1.0212982020759568E-2</c:v>
                </c:pt>
                <c:pt idx="3380">
                  <c:v>1.0217177599029792E-2</c:v>
                </c:pt>
                <c:pt idx="3381">
                  <c:v>1.0221429409170214E-2</c:v>
                </c:pt>
                <c:pt idx="3382">
                  <c:v>1.0225737528661065E-2</c:v>
                </c:pt>
                <c:pt idx="3383">
                  <c:v>1.0230102035023525E-2</c:v>
                </c:pt>
                <c:pt idx="3384">
                  <c:v>1.0234523005767616E-2</c:v>
                </c:pt>
                <c:pt idx="3385">
                  <c:v>1.0239000518415361E-2</c:v>
                </c:pt>
                <c:pt idx="3386">
                  <c:v>1.0243534650500779E-2</c:v>
                </c:pt>
                <c:pt idx="3387">
                  <c:v>1.0248125479529361E-2</c:v>
                </c:pt>
                <c:pt idx="3388">
                  <c:v>1.0254210924116556E-2</c:v>
                </c:pt>
                <c:pt idx="3389">
                  <c:v>1.0259511156581358E-2</c:v>
                </c:pt>
                <c:pt idx="3390">
                  <c:v>1.0264296963618571E-2</c:v>
                </c:pt>
                <c:pt idx="3391">
                  <c:v>1.0269139810921262E-2</c:v>
                </c:pt>
                <c:pt idx="3392">
                  <c:v>1.027403977596829E-2</c:v>
                </c:pt>
                <c:pt idx="3393">
                  <c:v>1.0278996936291062E-2</c:v>
                </c:pt>
                <c:pt idx="3394">
                  <c:v>1.0284011369433011E-2</c:v>
                </c:pt>
                <c:pt idx="3395">
                  <c:v>1.0289083152862711E-2</c:v>
                </c:pt>
                <c:pt idx="3396">
                  <c:v>1.0294212364188171E-2</c:v>
                </c:pt>
                <c:pt idx="3397">
                  <c:v>1.0299399080803563E-2</c:v>
                </c:pt>
                <c:pt idx="3398">
                  <c:v>1.0304643380317769E-2</c:v>
                </c:pt>
                <c:pt idx="3399">
                  <c:v>1.0309945340264842E-2</c:v>
                </c:pt>
                <c:pt idx="3400">
                  <c:v>1.0315305038092398E-2</c:v>
                </c:pt>
                <c:pt idx="3401">
                  <c:v>1.0321258386377217E-2</c:v>
                </c:pt>
                <c:pt idx="3402">
                  <c:v>1.0326984889003155E-2</c:v>
                </c:pt>
                <c:pt idx="3403">
                  <c:v>1.0332526553557615E-2</c:v>
                </c:pt>
                <c:pt idx="3404">
                  <c:v>1.033812627717857E-2</c:v>
                </c:pt>
                <c:pt idx="3405">
                  <c:v>1.0343784137425987E-2</c:v>
                </c:pt>
                <c:pt idx="3406">
                  <c:v>1.0349500211802386E-2</c:v>
                </c:pt>
                <c:pt idx="3407">
                  <c:v>1.0355274577799155E-2</c:v>
                </c:pt>
                <c:pt idx="3408">
                  <c:v>1.0361107313000807E-2</c:v>
                </c:pt>
                <c:pt idx="3409">
                  <c:v>1.0366998494870694E-2</c:v>
                </c:pt>
                <c:pt idx="3410">
                  <c:v>1.0372948200959504E-2</c:v>
                </c:pt>
                <c:pt idx="3411">
                  <c:v>1.0378956508795219E-2</c:v>
                </c:pt>
                <c:pt idx="3412">
                  <c:v>1.038502349588313E-2</c:v>
                </c:pt>
                <c:pt idx="3413">
                  <c:v>1.0391149239781112E-2</c:v>
                </c:pt>
                <c:pt idx="3414">
                  <c:v>1.0397333817943263E-2</c:v>
                </c:pt>
                <c:pt idx="3415">
                  <c:v>1.0403577308015275E-2</c:v>
                </c:pt>
                <c:pt idx="3416">
                  <c:v>1.0409879787376905E-2</c:v>
                </c:pt>
                <c:pt idx="3417">
                  <c:v>1.0416241333668998E-2</c:v>
                </c:pt>
                <c:pt idx="3418">
                  <c:v>1.0422662024341759E-2</c:v>
                </c:pt>
                <c:pt idx="3419">
                  <c:v>1.0429141936979075E-2</c:v>
                </c:pt>
                <c:pt idx="3420">
                  <c:v>1.0435681149032112E-2</c:v>
                </c:pt>
                <c:pt idx="3421">
                  <c:v>1.0442279738143628E-2</c:v>
                </c:pt>
                <c:pt idx="3422">
                  <c:v>1.0448937781713635E-2</c:v>
                </c:pt>
                <c:pt idx="3423">
                  <c:v>1.0455655357310573E-2</c:v>
                </c:pt>
                <c:pt idx="3424">
                  <c:v>1.0462432542526542E-2</c:v>
                </c:pt>
                <c:pt idx="3425">
                  <c:v>1.0469269414791964E-2</c:v>
                </c:pt>
                <c:pt idx="3426">
                  <c:v>1.0476166051705709E-2</c:v>
                </c:pt>
                <c:pt idx="3427">
                  <c:v>1.0483122530768685E-2</c:v>
                </c:pt>
                <c:pt idx="3428">
                  <c:v>1.0490138929470705E-2</c:v>
                </c:pt>
                <c:pt idx="3429">
                  <c:v>1.0497215325394748E-2</c:v>
                </c:pt>
                <c:pt idx="3430">
                  <c:v>1.050435179605479E-2</c:v>
                </c:pt>
                <c:pt idx="3431">
                  <c:v>1.0511548418971103E-2</c:v>
                </c:pt>
                <c:pt idx="3432">
                  <c:v>1.0518805271670243E-2</c:v>
                </c:pt>
                <c:pt idx="3433">
                  <c:v>1.0526122431679278E-2</c:v>
                </c:pt>
                <c:pt idx="3434">
                  <c:v>1.0533499976554733E-2</c:v>
                </c:pt>
                <c:pt idx="3435">
                  <c:v>1.0540937983778354E-2</c:v>
                </c:pt>
                <c:pt idx="3436">
                  <c:v>1.0548436530919265E-2</c:v>
                </c:pt>
                <c:pt idx="3437">
                  <c:v>1.055599569549498E-2</c:v>
                </c:pt>
                <c:pt idx="3438">
                  <c:v>1.0563615555052478E-2</c:v>
                </c:pt>
                <c:pt idx="3439">
                  <c:v>1.0571296187052387E-2</c:v>
                </c:pt>
                <c:pt idx="3440">
                  <c:v>1.0579037669118004E-2</c:v>
                </c:pt>
                <c:pt idx="3441">
                  <c:v>1.0586840078728363E-2</c:v>
                </c:pt>
                <c:pt idx="3442">
                  <c:v>1.0594703493432516E-2</c:v>
                </c:pt>
                <c:pt idx="3443">
                  <c:v>1.0602627990727902E-2</c:v>
                </c:pt>
                <c:pt idx="3444">
                  <c:v>1.0610613648205163E-2</c:v>
                </c:pt>
                <c:pt idx="3445">
                  <c:v>1.0618660543333831E-2</c:v>
                </c:pt>
                <c:pt idx="3446">
                  <c:v>1.0626768753705594E-2</c:v>
                </c:pt>
                <c:pt idx="3447">
                  <c:v>1.0634938356791045E-2</c:v>
                </c:pt>
                <c:pt idx="3448">
                  <c:v>1.0643169430188717E-2</c:v>
                </c:pt>
                <c:pt idx="3449">
                  <c:v>1.0651462051358687E-2</c:v>
                </c:pt>
                <c:pt idx="3450">
                  <c:v>1.0659816297917927E-2</c:v>
                </c:pt>
                <c:pt idx="3451">
                  <c:v>1.0668232247315999E-2</c:v>
                </c:pt>
                <c:pt idx="3452">
                  <c:v>1.0676709977130409E-2</c:v>
                </c:pt>
                <c:pt idx="3453">
                  <c:v>1.0685249564910251E-2</c:v>
                </c:pt>
                <c:pt idx="3454">
                  <c:v>1.0693851088158826E-2</c:v>
                </c:pt>
                <c:pt idx="3455">
                  <c:v>1.0702514624420522E-2</c:v>
                </c:pt>
                <c:pt idx="3456">
                  <c:v>1.0711240251240262E-2</c:v>
                </c:pt>
                <c:pt idx="3457">
                  <c:v>1.0720028046128779E-2</c:v>
                </c:pt>
                <c:pt idx="3458">
                  <c:v>1.072887808664947E-2</c:v>
                </c:pt>
                <c:pt idx="3459">
                  <c:v>1.0737790450319954E-2</c:v>
                </c:pt>
                <c:pt idx="3460">
                  <c:v>1.0746765214681568E-2</c:v>
                </c:pt>
                <c:pt idx="3461">
                  <c:v>1.0755802457264622E-2</c:v>
                </c:pt>
                <c:pt idx="3462">
                  <c:v>1.0764902255599977E-2</c:v>
                </c:pt>
                <c:pt idx="3463">
                  <c:v>1.0774064687294346E-2</c:v>
                </c:pt>
                <c:pt idx="3464">
                  <c:v>1.0783289829746507E-2</c:v>
                </c:pt>
                <c:pt idx="3465">
                  <c:v>1.0792577760616418E-2</c:v>
                </c:pt>
                <c:pt idx="3466">
                  <c:v>1.0801928557402434E-2</c:v>
                </c:pt>
                <c:pt idx="3467">
                  <c:v>1.0811342297632438E-2</c:v>
                </c:pt>
                <c:pt idx="3468">
                  <c:v>1.0820819058829088E-2</c:v>
                </c:pt>
                <c:pt idx="3469">
                  <c:v>1.0830358918585107E-2</c:v>
                </c:pt>
                <c:pt idx="3470">
                  <c:v>1.0839961954372172E-2</c:v>
                </c:pt>
                <c:pt idx="3471">
                  <c:v>1.0849628243807311E-2</c:v>
                </c:pt>
                <c:pt idx="3472">
                  <c:v>1.0859357864340186E-2</c:v>
                </c:pt>
                <c:pt idx="3473">
                  <c:v>1.0869150893577397E-2</c:v>
                </c:pt>
                <c:pt idx="3474">
                  <c:v>1.0879007409056627E-2</c:v>
                </c:pt>
                <c:pt idx="3475">
                  <c:v>1.0888927488258225E-2</c:v>
                </c:pt>
                <c:pt idx="3476">
                  <c:v>1.0898911208796328E-2</c:v>
                </c:pt>
                <c:pt idx="3477">
                  <c:v>1.0908958648169825E-2</c:v>
                </c:pt>
                <c:pt idx="3478">
                  <c:v>1.0919069883912941E-2</c:v>
                </c:pt>
                <c:pt idx="3479">
                  <c:v>1.0929244993601029E-2</c:v>
                </c:pt>
                <c:pt idx="3480">
                  <c:v>1.0939484054734746E-2</c:v>
                </c:pt>
                <c:pt idx="3481">
                  <c:v>1.0949787144919582E-2</c:v>
                </c:pt>
                <c:pt idx="3482">
                  <c:v>1.0960154341640004E-2</c:v>
                </c:pt>
                <c:pt idx="3483">
                  <c:v>1.097058572241582E-2</c:v>
                </c:pt>
                <c:pt idx="3484">
                  <c:v>1.0981081364889057E-2</c:v>
                </c:pt>
                <c:pt idx="3485">
                  <c:v>1.0991641346505437E-2</c:v>
                </c:pt>
                <c:pt idx="3486">
                  <c:v>1.1002265744861855E-2</c:v>
                </c:pt>
                <c:pt idx="3487">
                  <c:v>1.1012954637468941E-2</c:v>
                </c:pt>
                <c:pt idx="3488">
                  <c:v>1.10237081019248E-2</c:v>
                </c:pt>
                <c:pt idx="3489">
                  <c:v>1.1034526215700729E-2</c:v>
                </c:pt>
                <c:pt idx="3490">
                  <c:v>1.1045409056378682E-2</c:v>
                </c:pt>
                <c:pt idx="3491">
                  <c:v>1.1056356701529629E-2</c:v>
                </c:pt>
                <c:pt idx="3492">
                  <c:v>1.1067369228638289E-2</c:v>
                </c:pt>
                <c:pt idx="3493">
                  <c:v>1.1078446715300033E-2</c:v>
                </c:pt>
                <c:pt idx="3494">
                  <c:v>1.108958923906451E-2</c:v>
                </c:pt>
                <c:pt idx="3495">
                  <c:v>1.1100796877424081E-2</c:v>
                </c:pt>
                <c:pt idx="3496">
                  <c:v>1.1112069707987554E-2</c:v>
                </c:pt>
                <c:pt idx="3497">
                  <c:v>1.112340780824274E-2</c:v>
                </c:pt>
                <c:pt idx="3498">
                  <c:v>1.1134811255782315E-2</c:v>
                </c:pt>
                <c:pt idx="3499">
                  <c:v>1.1146280128164841E-2</c:v>
                </c:pt>
                <c:pt idx="3500">
                  <c:v>1.1157814502862634E-2</c:v>
                </c:pt>
                <c:pt idx="3501">
                  <c:v>1.1169414457481836E-2</c:v>
                </c:pt>
                <c:pt idx="3502">
                  <c:v>1.1181080069582905E-2</c:v>
                </c:pt>
                <c:pt idx="3503">
                  <c:v>1.1192811416692167E-2</c:v>
                </c:pt>
                <c:pt idx="3504">
                  <c:v>1.1204608576348181E-2</c:v>
                </c:pt>
                <c:pt idx="3505">
                  <c:v>1.1216471626119094E-2</c:v>
                </c:pt>
                <c:pt idx="3506">
                  <c:v>1.1228400643538947E-2</c:v>
                </c:pt>
                <c:pt idx="3507">
                  <c:v>1.1235151774589407E-2</c:v>
                </c:pt>
                <c:pt idx="3508">
                  <c:v>1.1236679444993992E-2</c:v>
                </c:pt>
                <c:pt idx="3509">
                  <c:v>1.1238204773543908E-2</c:v>
                </c:pt>
                <c:pt idx="3510">
                  <c:v>1.123972775128506E-2</c:v>
                </c:pt>
                <c:pt idx="3511">
                  <c:v>1.12412483692981E-2</c:v>
                </c:pt>
                <c:pt idx="3512">
                  <c:v>1.1242766618623138E-2</c:v>
                </c:pt>
                <c:pt idx="3513">
                  <c:v>1.1244282490387161E-2</c:v>
                </c:pt>
                <c:pt idx="3514">
                  <c:v>1.1245795975676605E-2</c:v>
                </c:pt>
                <c:pt idx="3515">
                  <c:v>1.1247307065473663E-2</c:v>
                </c:pt>
                <c:pt idx="3516">
                  <c:v>1.1248815750945849E-2</c:v>
                </c:pt>
                <c:pt idx="3517">
                  <c:v>1.1250322023127483E-2</c:v>
                </c:pt>
                <c:pt idx="3518">
                  <c:v>1.1251825873081826E-2</c:v>
                </c:pt>
                <c:pt idx="3519">
                  <c:v>1.1253327291947441E-2</c:v>
                </c:pt>
                <c:pt idx="3520">
                  <c:v>1.1254826270689133E-2</c:v>
                </c:pt>
                <c:pt idx="3521">
                  <c:v>1.125632280049179E-2</c:v>
                </c:pt>
                <c:pt idx="3522">
                  <c:v>1.125781687235497E-2</c:v>
                </c:pt>
                <c:pt idx="3523">
                  <c:v>1.1259308477394056E-2</c:v>
                </c:pt>
                <c:pt idx="3524">
                  <c:v>1.1260797606678098E-2</c:v>
                </c:pt>
                <c:pt idx="3525">
                  <c:v>1.1262284251264567E-2</c:v>
                </c:pt>
                <c:pt idx="3526">
                  <c:v>1.1263768402228301E-2</c:v>
                </c:pt>
                <c:pt idx="3527">
                  <c:v>1.1265250050661516E-2</c:v>
                </c:pt>
                <c:pt idx="3528">
                  <c:v>1.1266729187621675E-2</c:v>
                </c:pt>
                <c:pt idx="3529">
                  <c:v>1.126820580421257E-2</c:v>
                </c:pt>
                <c:pt idx="3530">
                  <c:v>1.126967989147429E-2</c:v>
                </c:pt>
                <c:pt idx="3531">
                  <c:v>1.1271151440493251E-2</c:v>
                </c:pt>
                <c:pt idx="3532">
                  <c:v>1.1272620442350076E-2</c:v>
                </c:pt>
                <c:pt idx="3533">
                  <c:v>1.1274086888102225E-2</c:v>
                </c:pt>
                <c:pt idx="3534">
                  <c:v>1.1275550768853483E-2</c:v>
                </c:pt>
                <c:pt idx="3535">
                  <c:v>1.1277012075649722E-2</c:v>
                </c:pt>
                <c:pt idx="3536">
                  <c:v>1.1278470799577354E-2</c:v>
                </c:pt>
                <c:pt idx="3537">
                  <c:v>1.1279926931728581E-2</c:v>
                </c:pt>
                <c:pt idx="3538">
                  <c:v>1.1281380463143474E-2</c:v>
                </c:pt>
                <c:pt idx="3539">
                  <c:v>1.128283138492003E-2</c:v>
                </c:pt>
                <c:pt idx="3540">
                  <c:v>1.1284279688121483E-2</c:v>
                </c:pt>
                <c:pt idx="3541">
                  <c:v>1.1285725363816867E-2</c:v>
                </c:pt>
                <c:pt idx="3542">
                  <c:v>1.128716840310417E-2</c:v>
                </c:pt>
                <c:pt idx="3543">
                  <c:v>1.1288608797069791E-2</c:v>
                </c:pt>
                <c:pt idx="3544">
                  <c:v>1.1290046536701674E-2</c:v>
                </c:pt>
                <c:pt idx="3545">
                  <c:v>1.1291481613178889E-2</c:v>
                </c:pt>
                <c:pt idx="3546">
                  <c:v>1.1292914017518332E-2</c:v>
                </c:pt>
                <c:pt idx="3547">
                  <c:v>1.1294343740812193E-2</c:v>
                </c:pt>
                <c:pt idx="3548">
                  <c:v>1.1295770774129495E-2</c:v>
                </c:pt>
                <c:pt idx="3549">
                  <c:v>1.1297195108556635E-2</c:v>
                </c:pt>
                <c:pt idx="3550">
                  <c:v>1.129861673516263E-2</c:v>
                </c:pt>
                <c:pt idx="3551">
                  <c:v>1.1300035644987542E-2</c:v>
                </c:pt>
                <c:pt idx="3552">
                  <c:v>1.1301451829152511E-2</c:v>
                </c:pt>
                <c:pt idx="3553">
                  <c:v>1.1302865278726558E-2</c:v>
                </c:pt>
                <c:pt idx="3554">
                  <c:v>1.1304275984767112E-2</c:v>
                </c:pt>
                <c:pt idx="3555">
                  <c:v>1.1305683938331606E-2</c:v>
                </c:pt>
                <c:pt idx="3556">
                  <c:v>1.1307089130552757E-2</c:v>
                </c:pt>
                <c:pt idx="3557">
                  <c:v>1.1308491552459041E-2</c:v>
                </c:pt>
                <c:pt idx="3558">
                  <c:v>1.1309891195119465E-2</c:v>
                </c:pt>
                <c:pt idx="3559">
                  <c:v>1.1311288049632001E-2</c:v>
                </c:pt>
                <c:pt idx="3560">
                  <c:v>1.1312682107077239E-2</c:v>
                </c:pt>
                <c:pt idx="3561">
                  <c:v>1.1314073358512602E-2</c:v>
                </c:pt>
                <c:pt idx="3562">
                  <c:v>1.1315736214069557E-2</c:v>
                </c:pt>
                <c:pt idx="3563">
                  <c:v>1.1317045121271867E-2</c:v>
                </c:pt>
                <c:pt idx="3564">
                  <c:v>1.1318427495712165E-2</c:v>
                </c:pt>
                <c:pt idx="3565">
                  <c:v>1.131980702718495E-2</c:v>
                </c:pt>
                <c:pt idx="3566">
                  <c:v>1.132118370672448E-2</c:v>
                </c:pt>
                <c:pt idx="3567">
                  <c:v>1.1322557525457671E-2</c:v>
                </c:pt>
                <c:pt idx="3568">
                  <c:v>1.1323928474424564E-2</c:v>
                </c:pt>
                <c:pt idx="3569">
                  <c:v>1.1325296544694163E-2</c:v>
                </c:pt>
                <c:pt idx="3570">
                  <c:v>1.1326661727358633E-2</c:v>
                </c:pt>
                <c:pt idx="3571">
                  <c:v>1.1328024013481179E-2</c:v>
                </c:pt>
                <c:pt idx="3572">
                  <c:v>1.1329383394153965E-2</c:v>
                </c:pt>
                <c:pt idx="3573">
                  <c:v>1.1330739860451782E-2</c:v>
                </c:pt>
                <c:pt idx="3574">
                  <c:v>1.1332093403391499E-2</c:v>
                </c:pt>
                <c:pt idx="3575">
                  <c:v>1.1333444014128983E-2</c:v>
                </c:pt>
                <c:pt idx="3576">
                  <c:v>1.1334791683715857E-2</c:v>
                </c:pt>
                <c:pt idx="3577">
                  <c:v>1.1336136403174778E-2</c:v>
                </c:pt>
                <c:pt idx="3578">
                  <c:v>1.1337478163644244E-2</c:v>
                </c:pt>
                <c:pt idx="3579">
                  <c:v>1.1338816956158489E-2</c:v>
                </c:pt>
                <c:pt idx="3580">
                  <c:v>1.1340152771821257E-2</c:v>
                </c:pt>
                <c:pt idx="3581">
                  <c:v>1.134148560167258E-2</c:v>
                </c:pt>
                <c:pt idx="3582">
                  <c:v>1.1342815436833572E-2</c:v>
                </c:pt>
                <c:pt idx="3583">
                  <c:v>1.1344142268326888E-2</c:v>
                </c:pt>
                <c:pt idx="3584">
                  <c:v>1.1345466087285221E-2</c:v>
                </c:pt>
                <c:pt idx="3585">
                  <c:v>1.1346786884719642E-2</c:v>
                </c:pt>
                <c:pt idx="3586">
                  <c:v>1.1348104651745473E-2</c:v>
                </c:pt>
                <c:pt idx="3587">
                  <c:v>1.1349419379431696E-2</c:v>
                </c:pt>
                <c:pt idx="3588">
                  <c:v>1.1350731058829925E-2</c:v>
                </c:pt>
                <c:pt idx="3589">
                  <c:v>1.135203968105547E-2</c:v>
                </c:pt>
                <c:pt idx="3590">
                  <c:v>1.1353345237154151E-2</c:v>
                </c:pt>
                <c:pt idx="3591">
                  <c:v>1.1354647718200746E-2</c:v>
                </c:pt>
                <c:pt idx="3592">
                  <c:v>1.1355947115287396E-2</c:v>
                </c:pt>
                <c:pt idx="3593">
                  <c:v>1.1357243419448335E-2</c:v>
                </c:pt>
                <c:pt idx="3594">
                  <c:v>1.1358536621822044E-2</c:v>
                </c:pt>
                <c:pt idx="3595">
                  <c:v>1.1359826713425378E-2</c:v>
                </c:pt>
                <c:pt idx="3596">
                  <c:v>1.1361382259180298E-2</c:v>
                </c:pt>
                <c:pt idx="3597">
                  <c:v>1.1362580678966745E-2</c:v>
                </c:pt>
                <c:pt idx="3598">
                  <c:v>1.1363860935831395E-2</c:v>
                </c:pt>
                <c:pt idx="3599">
                  <c:v>1.1365138044967917E-2</c:v>
                </c:pt>
                <c:pt idx="3600">
                  <c:v>1.1366411997462661E-2</c:v>
                </c:pt>
                <c:pt idx="3601">
                  <c:v>1.136768278437302E-2</c:v>
                </c:pt>
                <c:pt idx="3602">
                  <c:v>1.1368950396767972E-2</c:v>
                </c:pt>
                <c:pt idx="3603">
                  <c:v>1.1370214825757027E-2</c:v>
                </c:pt>
                <c:pt idx="3604">
                  <c:v>1.1371476062391788E-2</c:v>
                </c:pt>
                <c:pt idx="3605">
                  <c:v>1.1372734097735437E-2</c:v>
                </c:pt>
                <c:pt idx="3606">
                  <c:v>1.137398892287432E-2</c:v>
                </c:pt>
                <c:pt idx="3607">
                  <c:v>1.1375240528894786E-2</c:v>
                </c:pt>
                <c:pt idx="3608">
                  <c:v>1.1376488906848429E-2</c:v>
                </c:pt>
                <c:pt idx="3609">
                  <c:v>1.1377734047833182E-2</c:v>
                </c:pt>
                <c:pt idx="3610">
                  <c:v>1.1378975942906431E-2</c:v>
                </c:pt>
                <c:pt idx="3611">
                  <c:v>1.138021458314873E-2</c:v>
                </c:pt>
                <c:pt idx="3612">
                  <c:v>1.1381449959634837E-2</c:v>
                </c:pt>
                <c:pt idx="3613">
                  <c:v>1.1382682063422144E-2</c:v>
                </c:pt>
                <c:pt idx="3614">
                  <c:v>1.138391088562595E-2</c:v>
                </c:pt>
                <c:pt idx="3615">
                  <c:v>1.1385136417274682E-2</c:v>
                </c:pt>
                <c:pt idx="3616">
                  <c:v>1.1386358649489432E-2</c:v>
                </c:pt>
                <c:pt idx="3617">
                  <c:v>1.1387577573292835E-2</c:v>
                </c:pt>
                <c:pt idx="3618">
                  <c:v>1.1388793179811778E-2</c:v>
                </c:pt>
                <c:pt idx="3619">
                  <c:v>1.1390005460063097E-2</c:v>
                </c:pt>
                <c:pt idx="3620">
                  <c:v>1.1391214405167886E-2</c:v>
                </c:pt>
                <c:pt idx="3621">
                  <c:v>1.1392420006200903E-2</c:v>
                </c:pt>
                <c:pt idx="3622">
                  <c:v>1.1393622254190572E-2</c:v>
                </c:pt>
                <c:pt idx="3623">
                  <c:v>1.1394821140275358E-2</c:v>
                </c:pt>
                <c:pt idx="3624">
                  <c:v>1.1396016655477894E-2</c:v>
                </c:pt>
                <c:pt idx="3625">
                  <c:v>1.1397208790884517E-2</c:v>
                </c:pt>
                <c:pt idx="3626">
                  <c:v>1.1398397537587359E-2</c:v>
                </c:pt>
                <c:pt idx="3627">
                  <c:v>1.1399582886666967E-2</c:v>
                </c:pt>
                <c:pt idx="3628">
                  <c:v>1.1400764829145973E-2</c:v>
                </c:pt>
                <c:pt idx="3629">
                  <c:v>1.1401943356145467E-2</c:v>
                </c:pt>
                <c:pt idx="3630">
                  <c:v>1.1403118458728613E-2</c:v>
                </c:pt>
                <c:pt idx="3631">
                  <c:v>1.1404290127987547E-2</c:v>
                </c:pt>
                <c:pt idx="3632">
                  <c:v>1.140545835496227E-2</c:v>
                </c:pt>
                <c:pt idx="3633">
                  <c:v>1.1406623130739122E-2</c:v>
                </c:pt>
                <c:pt idx="3634">
                  <c:v>1.1407784446410232E-2</c:v>
                </c:pt>
                <c:pt idx="3635">
                  <c:v>1.1408942293032975E-2</c:v>
                </c:pt>
                <c:pt idx="3636">
                  <c:v>1.1410096661693691E-2</c:v>
                </c:pt>
                <c:pt idx="3637">
                  <c:v>1.1411247543443963E-2</c:v>
                </c:pt>
                <c:pt idx="3638">
                  <c:v>1.1412394929375924E-2</c:v>
                </c:pt>
                <c:pt idx="3639">
                  <c:v>1.1413538810558533E-2</c:v>
                </c:pt>
                <c:pt idx="3640">
                  <c:v>1.1414679178095497E-2</c:v>
                </c:pt>
                <c:pt idx="3641">
                  <c:v>1.1415816023003659E-2</c:v>
                </c:pt>
                <c:pt idx="3642">
                  <c:v>1.1416949336386725E-2</c:v>
                </c:pt>
                <c:pt idx="3643">
                  <c:v>1.1418079109348408E-2</c:v>
                </c:pt>
                <c:pt idx="3644">
                  <c:v>1.1419205332917124E-2</c:v>
                </c:pt>
                <c:pt idx="3645">
                  <c:v>1.1420327998196585E-2</c:v>
                </c:pt>
                <c:pt idx="3646">
                  <c:v>1.142144709623838E-2</c:v>
                </c:pt>
                <c:pt idx="3647">
                  <c:v>1.142256261814042E-2</c:v>
                </c:pt>
                <c:pt idx="3648">
                  <c:v>1.1423932554639377E-2</c:v>
                </c:pt>
                <c:pt idx="3649">
                  <c:v>1.1424940938554297E-2</c:v>
                </c:pt>
                <c:pt idx="3650">
                  <c:v>1.1426045163026305E-2</c:v>
                </c:pt>
                <c:pt idx="3651">
                  <c:v>1.1427145774360195E-2</c:v>
                </c:pt>
                <c:pt idx="3652">
                  <c:v>1.1428242763630721E-2</c:v>
                </c:pt>
                <c:pt idx="3653">
                  <c:v>1.1429336121953172E-2</c:v>
                </c:pt>
                <c:pt idx="3654">
                  <c:v>1.1430425840321218E-2</c:v>
                </c:pt>
                <c:pt idx="3655">
                  <c:v>1.143151190991965E-2</c:v>
                </c:pt>
                <c:pt idx="3656">
                  <c:v>1.1432594321701602E-2</c:v>
                </c:pt>
                <c:pt idx="3657">
                  <c:v>1.1433673066840276E-2</c:v>
                </c:pt>
                <c:pt idx="3658">
                  <c:v>1.1434748136369891E-2</c:v>
                </c:pt>
                <c:pt idx="3659">
                  <c:v>1.14358195213594E-2</c:v>
                </c:pt>
                <c:pt idx="3660">
                  <c:v>1.1436887212883558E-2</c:v>
                </c:pt>
                <c:pt idx="3661">
                  <c:v>1.1437696169470931E-2</c:v>
                </c:pt>
                <c:pt idx="3662">
                  <c:v>1.1438860239180008E-2</c:v>
                </c:pt>
                <c:pt idx="3663">
                  <c:v>1.1439917328797997E-2</c:v>
                </c:pt>
                <c:pt idx="3664">
                  <c:v>1.1440970690518061E-2</c:v>
                </c:pt>
                <c:pt idx="3665">
                  <c:v>1.1442020315455492E-2</c:v>
                </c:pt>
                <c:pt idx="3666">
                  <c:v>1.1443320074940828E-2</c:v>
                </c:pt>
                <c:pt idx="3667">
                  <c:v>1.1444256887080034E-2</c:v>
                </c:pt>
                <c:pt idx="3668">
                  <c:v>1.14452947096246E-2</c:v>
                </c:pt>
                <c:pt idx="3669">
                  <c:v>1.1446328758388176E-2</c:v>
                </c:pt>
                <c:pt idx="3670">
                  <c:v>1.1447359024462886E-2</c:v>
                </c:pt>
                <c:pt idx="3671">
                  <c:v>1.1448385498859778E-2</c:v>
                </c:pt>
                <c:pt idx="3672">
                  <c:v>1.1449408172723106E-2</c:v>
                </c:pt>
                <c:pt idx="3673">
                  <c:v>1.1450427037087084E-2</c:v>
                </c:pt>
                <c:pt idx="3674">
                  <c:v>1.1451442083026467E-2</c:v>
                </c:pt>
                <c:pt idx="3675">
                  <c:v>1.1452453301644967E-2</c:v>
                </c:pt>
                <c:pt idx="3676">
                  <c:v>1.1453460683971009E-2</c:v>
                </c:pt>
                <c:pt idx="3677">
                  <c:v>1.1454464221143051E-2</c:v>
                </c:pt>
                <c:pt idx="3678">
                  <c:v>1.1455463904160563E-2</c:v>
                </c:pt>
                <c:pt idx="3679">
                  <c:v>1.1456459724150424E-2</c:v>
                </c:pt>
                <c:pt idx="3680">
                  <c:v>1.1457451672193182E-2</c:v>
                </c:pt>
                <c:pt idx="3681">
                  <c:v>1.1458439739311471E-2</c:v>
                </c:pt>
                <c:pt idx="3682">
                  <c:v>1.1459423916614794E-2</c:v>
                </c:pt>
                <c:pt idx="3683">
                  <c:v>1.1460404195183706E-2</c:v>
                </c:pt>
                <c:pt idx="3684">
                  <c:v>1.1461380566087172E-2</c:v>
                </c:pt>
                <c:pt idx="3685">
                  <c:v>1.1462353020388366E-2</c:v>
                </c:pt>
                <c:pt idx="3686">
                  <c:v>1.1463321549150463E-2</c:v>
                </c:pt>
                <c:pt idx="3687">
                  <c:v>1.1464286143500349E-2</c:v>
                </c:pt>
                <c:pt idx="3688">
                  <c:v>1.146524679444908E-2</c:v>
                </c:pt>
                <c:pt idx="3689">
                  <c:v>1.1466203493117741E-2</c:v>
                </c:pt>
                <c:pt idx="3690">
                  <c:v>1.1467156230552139E-2</c:v>
                </c:pt>
                <c:pt idx="3691">
                  <c:v>1.1468104997855996E-2</c:v>
                </c:pt>
                <c:pt idx="3692">
                  <c:v>1.1469049786051943E-2</c:v>
                </c:pt>
                <c:pt idx="3693">
                  <c:v>1.1469990586284248E-2</c:v>
                </c:pt>
                <c:pt idx="3694">
                  <c:v>1.1470927389563965E-2</c:v>
                </c:pt>
                <c:pt idx="3695">
                  <c:v>1.1471860187017981E-2</c:v>
                </c:pt>
                <c:pt idx="3696">
                  <c:v>1.1472788969668935E-2</c:v>
                </c:pt>
                <c:pt idx="3697">
                  <c:v>1.1473713728637924E-2</c:v>
                </c:pt>
                <c:pt idx="3698">
                  <c:v>1.147463445497655E-2</c:v>
                </c:pt>
                <c:pt idx="3699">
                  <c:v>1.1475551139747993E-2</c:v>
                </c:pt>
                <c:pt idx="3700">
                  <c:v>1.1477199901049229E-2</c:v>
                </c:pt>
                <c:pt idx="3701">
                  <c:v>1.1477760493301124E-2</c:v>
                </c:pt>
                <c:pt idx="3702">
                  <c:v>1.1478663253593917E-2</c:v>
                </c:pt>
                <c:pt idx="3703">
                  <c:v>1.1479561932767023E-2</c:v>
                </c:pt>
                <c:pt idx="3704">
                  <c:v>1.1480456521947336E-2</c:v>
                </c:pt>
                <c:pt idx="3705">
                  <c:v>1.148134701219225E-2</c:v>
                </c:pt>
                <c:pt idx="3706">
                  <c:v>1.1482233394611288E-2</c:v>
                </c:pt>
                <c:pt idx="3707">
                  <c:v>1.148311566019814E-2</c:v>
                </c:pt>
                <c:pt idx="3708">
                  <c:v>1.1483993800102864E-2</c:v>
                </c:pt>
                <c:pt idx="3709">
                  <c:v>1.1484867805377072E-2</c:v>
                </c:pt>
                <c:pt idx="3710">
                  <c:v>1.1485737667095533E-2</c:v>
                </c:pt>
                <c:pt idx="3711">
                  <c:v>1.1486603376333024E-2</c:v>
                </c:pt>
                <c:pt idx="3712">
                  <c:v>1.1487464924129573E-2</c:v>
                </c:pt>
                <c:pt idx="3713">
                  <c:v>1.1488322301623661E-2</c:v>
                </c:pt>
                <c:pt idx="3714">
                  <c:v>1.1489175499843733E-2</c:v>
                </c:pt>
                <c:pt idx="3715">
                  <c:v>1.1490024509858776E-2</c:v>
                </c:pt>
                <c:pt idx="3716">
                  <c:v>1.1491110319405548E-2</c:v>
                </c:pt>
                <c:pt idx="3717">
                  <c:v>1.1491829672513691E-2</c:v>
                </c:pt>
                <c:pt idx="3718">
                  <c:v>1.1492665461567741E-2</c:v>
                </c:pt>
                <c:pt idx="3719">
                  <c:v>1.1493497025459053E-2</c:v>
                </c:pt>
                <c:pt idx="3720">
                  <c:v>1.1494324355268204E-2</c:v>
                </c:pt>
                <c:pt idx="3721">
                  <c:v>1.1495147442064178E-2</c:v>
                </c:pt>
                <c:pt idx="3722">
                  <c:v>1.149596627691018E-2</c:v>
                </c:pt>
                <c:pt idx="3723">
                  <c:v>1.1496780850881001E-2</c:v>
                </c:pt>
                <c:pt idx="3724">
                  <c:v>1.1497591155086166E-2</c:v>
                </c:pt>
                <c:pt idx="3725">
                  <c:v>1.1498397180565721E-2</c:v>
                </c:pt>
                <c:pt idx="3726">
                  <c:v>1.1499198918394451E-2</c:v>
                </c:pt>
                <c:pt idx="3727">
                  <c:v>1.149999635965873E-2</c:v>
                </c:pt>
                <c:pt idx="3728">
                  <c:v>1.1500789495433345E-2</c:v>
                </c:pt>
                <c:pt idx="3729">
                  <c:v>1.150157831679309E-2</c:v>
                </c:pt>
                <c:pt idx="3730">
                  <c:v>1.1502362814801175E-2</c:v>
                </c:pt>
                <c:pt idx="3731">
                  <c:v>1.1503142980543973E-2</c:v>
                </c:pt>
                <c:pt idx="3732">
                  <c:v>1.1503918805096283E-2</c:v>
                </c:pt>
                <c:pt idx="3733">
                  <c:v>1.1504690279521314E-2</c:v>
                </c:pt>
                <c:pt idx="3734">
                  <c:v>1.1505457394899657E-2</c:v>
                </c:pt>
                <c:pt idx="3735">
                  <c:v>1.1506220142294523E-2</c:v>
                </c:pt>
                <c:pt idx="3736">
                  <c:v>1.1506978512815465E-2</c:v>
                </c:pt>
                <c:pt idx="3737">
                  <c:v>1.1507732497519903E-2</c:v>
                </c:pt>
                <c:pt idx="3738">
                  <c:v>1.1508482087442104E-2</c:v>
                </c:pt>
                <c:pt idx="3739">
                  <c:v>1.1509227273703198E-2</c:v>
                </c:pt>
                <c:pt idx="3740">
                  <c:v>1.1509968047395364E-2</c:v>
                </c:pt>
                <c:pt idx="3741">
                  <c:v>1.1510704399529703E-2</c:v>
                </c:pt>
                <c:pt idx="3742">
                  <c:v>1.1511436321215767E-2</c:v>
                </c:pt>
                <c:pt idx="3743">
                  <c:v>1.151216380353995E-2</c:v>
                </c:pt>
                <c:pt idx="3744">
                  <c:v>1.1512886837548099E-2</c:v>
                </c:pt>
                <c:pt idx="3745">
                  <c:v>1.1513605414338192E-2</c:v>
                </c:pt>
                <c:pt idx="3746">
                  <c:v>1.151431952497925E-2</c:v>
                </c:pt>
                <c:pt idx="3747">
                  <c:v>1.1515029160551875E-2</c:v>
                </c:pt>
                <c:pt idx="3748">
                  <c:v>1.1515734312101926E-2</c:v>
                </c:pt>
                <c:pt idx="3749">
                  <c:v>1.1516434970721592E-2</c:v>
                </c:pt>
                <c:pt idx="3750">
                  <c:v>1.1517131127514648E-2</c:v>
                </c:pt>
                <c:pt idx="3751">
                  <c:v>1.1517822773492201E-2</c:v>
                </c:pt>
                <c:pt idx="3752">
                  <c:v>1.1518509899781197E-2</c:v>
                </c:pt>
                <c:pt idx="3753">
                  <c:v>1.1519192497444875E-2</c:v>
                </c:pt>
                <c:pt idx="3754">
                  <c:v>1.1519870557552265E-2</c:v>
                </c:pt>
                <c:pt idx="3755">
                  <c:v>1.1520544071178191E-2</c:v>
                </c:pt>
                <c:pt idx="3756">
                  <c:v>1.1521213029391686E-2</c:v>
                </c:pt>
                <c:pt idx="3757">
                  <c:v>1.1521877423273366E-2</c:v>
                </c:pt>
                <c:pt idx="3758">
                  <c:v>1.1522537243903855E-2</c:v>
                </c:pt>
                <c:pt idx="3759">
                  <c:v>1.1523192482340603E-2</c:v>
                </c:pt>
                <c:pt idx="3760">
                  <c:v>1.1523843129664238E-2</c:v>
                </c:pt>
                <c:pt idx="3761">
                  <c:v>1.1524489176966964E-2</c:v>
                </c:pt>
                <c:pt idx="3762">
                  <c:v>1.1525130615317826E-2</c:v>
                </c:pt>
                <c:pt idx="3763">
                  <c:v>1.1525767435756907E-2</c:v>
                </c:pt>
                <c:pt idx="3764">
                  <c:v>1.1526399629393795E-2</c:v>
                </c:pt>
                <c:pt idx="3765">
                  <c:v>1.152702718730333E-2</c:v>
                </c:pt>
                <c:pt idx="3766">
                  <c:v>1.1527650100554562E-2</c:v>
                </c:pt>
                <c:pt idx="3767">
                  <c:v>1.1528268360210748E-2</c:v>
                </c:pt>
                <c:pt idx="3768">
                  <c:v>1.1528881957346731E-2</c:v>
                </c:pt>
                <c:pt idx="3769">
                  <c:v>1.1529490883054733E-2</c:v>
                </c:pt>
                <c:pt idx="3770">
                  <c:v>1.1530095128398019E-2</c:v>
                </c:pt>
                <c:pt idx="3771">
                  <c:v>1.1530694684451434E-2</c:v>
                </c:pt>
                <c:pt idx="3772">
                  <c:v>1.1531289542289833E-2</c:v>
                </c:pt>
                <c:pt idx="3773">
                  <c:v>1.1531879692982272E-2</c:v>
                </c:pt>
                <c:pt idx="3774">
                  <c:v>1.1532465127620985E-2</c:v>
                </c:pt>
                <c:pt idx="3775">
                  <c:v>1.1533045837246073E-2</c:v>
                </c:pt>
                <c:pt idx="3776">
                  <c:v>1.1533621812996107E-2</c:v>
                </c:pt>
                <c:pt idx="3777">
                  <c:v>1.1534193045847484E-2</c:v>
                </c:pt>
                <c:pt idx="3778">
                  <c:v>1.1534759526985107E-2</c:v>
                </c:pt>
                <c:pt idx="3779">
                  <c:v>1.1535321247391173E-2</c:v>
                </c:pt>
                <c:pt idx="3780">
                  <c:v>1.1535878198210048E-2</c:v>
                </c:pt>
                <c:pt idx="3781">
                  <c:v>1.1536430370452889E-2</c:v>
                </c:pt>
                <c:pt idx="3782">
                  <c:v>1.1536977755252481E-2</c:v>
                </c:pt>
                <c:pt idx="3783">
                  <c:v>1.1537520343643153E-2</c:v>
                </c:pt>
                <c:pt idx="3784">
                  <c:v>1.1538058126734529E-2</c:v>
                </c:pt>
                <c:pt idx="3785">
                  <c:v>1.1538591095543563E-2</c:v>
                </c:pt>
                <c:pt idx="3786">
                  <c:v>1.1539119241214634E-2</c:v>
                </c:pt>
                <c:pt idx="3787">
                  <c:v>1.1539642554770494E-2</c:v>
                </c:pt>
                <c:pt idx="3788">
                  <c:v>1.1540161027297609E-2</c:v>
                </c:pt>
                <c:pt idx="3789">
                  <c:v>1.1540674649899812E-2</c:v>
                </c:pt>
                <c:pt idx="3790">
                  <c:v>1.1541183413623037E-2</c:v>
                </c:pt>
                <c:pt idx="3791">
                  <c:v>1.1541687309536374E-2</c:v>
                </c:pt>
                <c:pt idx="3792">
                  <c:v>1.1542186328726296E-2</c:v>
                </c:pt>
                <c:pt idx="3793">
                  <c:v>1.1542680462267691E-2</c:v>
                </c:pt>
                <c:pt idx="3794">
                  <c:v>1.1543169701247037E-2</c:v>
                </c:pt>
                <c:pt idx="3795">
                  <c:v>1.1543654036716059E-2</c:v>
                </c:pt>
                <c:pt idx="3796">
                  <c:v>1.1544133459749655E-2</c:v>
                </c:pt>
                <c:pt idx="3797">
                  <c:v>1.1544607961463267E-2</c:v>
                </c:pt>
                <c:pt idx="3798">
                  <c:v>1.1545077532873876E-2</c:v>
                </c:pt>
                <c:pt idx="3799">
                  <c:v>1.1545542165085347E-2</c:v>
                </c:pt>
                <c:pt idx="3800">
                  <c:v>1.1546001849166787E-2</c:v>
                </c:pt>
                <c:pt idx="3801">
                  <c:v>1.1546456576210482E-2</c:v>
                </c:pt>
                <c:pt idx="3802">
                  <c:v>1.1546906337256593E-2</c:v>
                </c:pt>
                <c:pt idx="3803">
                  <c:v>1.1547351123403195E-2</c:v>
                </c:pt>
                <c:pt idx="3804">
                  <c:v>1.1547790925725202E-2</c:v>
                </c:pt>
                <c:pt idx="3805">
                  <c:v>1.1548225735314905E-2</c:v>
                </c:pt>
                <c:pt idx="3806">
                  <c:v>1.1548655543189311E-2</c:v>
                </c:pt>
                <c:pt idx="3807">
                  <c:v>1.1549080340452291E-2</c:v>
                </c:pt>
                <c:pt idx="3808">
                  <c:v>1.1549500118213523E-2</c:v>
                </c:pt>
                <c:pt idx="3809">
                  <c:v>1.1549914867518971E-2</c:v>
                </c:pt>
                <c:pt idx="3810">
                  <c:v>1.1550324579408815E-2</c:v>
                </c:pt>
                <c:pt idx="3811">
                  <c:v>1.1550729245033274E-2</c:v>
                </c:pt>
                <c:pt idx="3812">
                  <c:v>1.1551128855391991E-2</c:v>
                </c:pt>
                <c:pt idx="3813">
                  <c:v>1.1551523401606232E-2</c:v>
                </c:pt>
                <c:pt idx="3814">
                  <c:v>1.155191287472777E-2</c:v>
                </c:pt>
                <c:pt idx="3815">
                  <c:v>1.15522972658605E-2</c:v>
                </c:pt>
                <c:pt idx="3816">
                  <c:v>1.155267656602724E-2</c:v>
                </c:pt>
                <c:pt idx="3817">
                  <c:v>1.1553050766360852E-2</c:v>
                </c:pt>
                <c:pt idx="3818">
                  <c:v>1.1553419857901532E-2</c:v>
                </c:pt>
                <c:pt idx="3819">
                  <c:v>1.1553783831730021E-2</c:v>
                </c:pt>
                <c:pt idx="3820">
                  <c:v>1.1554142678915479E-2</c:v>
                </c:pt>
                <c:pt idx="3821">
                  <c:v>1.1554496390550237E-2</c:v>
                </c:pt>
                <c:pt idx="3822">
                  <c:v>1.1554844957680293E-2</c:v>
                </c:pt>
                <c:pt idx="3823">
                  <c:v>1.1555188371426937E-2</c:v>
                </c:pt>
                <c:pt idx="3824">
                  <c:v>1.15555266228188E-2</c:v>
                </c:pt>
                <c:pt idx="3825">
                  <c:v>1.1555859702930849E-2</c:v>
                </c:pt>
                <c:pt idx="3826">
                  <c:v>1.155618760288438E-2</c:v>
                </c:pt>
                <c:pt idx="3827">
                  <c:v>1.1556510313702242E-2</c:v>
                </c:pt>
                <c:pt idx="3828">
                  <c:v>1.1556827826482572E-2</c:v>
                </c:pt>
                <c:pt idx="3829">
                  <c:v>1.1557140132317721E-2</c:v>
                </c:pt>
                <c:pt idx="3830">
                  <c:v>1.155744722223054E-2</c:v>
                </c:pt>
                <c:pt idx="3831">
                  <c:v>1.155774908734814E-2</c:v>
                </c:pt>
                <c:pt idx="3832">
                  <c:v>1.1558045718733914E-2</c:v>
                </c:pt>
                <c:pt idx="3833">
                  <c:v>1.155833710741652E-2</c:v>
                </c:pt>
                <c:pt idx="3834">
                  <c:v>1.1558623244546236E-2</c:v>
                </c:pt>
                <c:pt idx="3835">
                  <c:v>1.155890412114014E-2</c:v>
                </c:pt>
                <c:pt idx="3836">
                  <c:v>1.1559179728302182E-2</c:v>
                </c:pt>
                <c:pt idx="3837">
                  <c:v>1.1559450057072608E-2</c:v>
                </c:pt>
                <c:pt idx="3838">
                  <c:v>1.1559715098549589E-2</c:v>
                </c:pt>
                <c:pt idx="3839">
                  <c:v>1.1559974843854456E-2</c:v>
                </c:pt>
                <c:pt idx="3840">
                  <c:v>1.1560229283946387E-2</c:v>
                </c:pt>
                <c:pt idx="3841">
                  <c:v>1.1560478410027804E-2</c:v>
                </c:pt>
                <c:pt idx="3842">
                  <c:v>1.1560722213081052E-2</c:v>
                </c:pt>
                <c:pt idx="3843">
                  <c:v>1.15609606842159E-2</c:v>
                </c:pt>
                <c:pt idx="3844">
                  <c:v>1.1561193814518943E-2</c:v>
                </c:pt>
                <c:pt idx="3845">
                  <c:v>1.1561421595030453E-2</c:v>
                </c:pt>
                <c:pt idx="3846">
                  <c:v>1.1561644016865994E-2</c:v>
                </c:pt>
                <c:pt idx="3847">
                  <c:v>1.156186107107164E-2</c:v>
                </c:pt>
                <c:pt idx="3848">
                  <c:v>1.1562072748716621E-2</c:v>
                </c:pt>
                <c:pt idx="3849">
                  <c:v>1.1562279040916515E-2</c:v>
                </c:pt>
                <c:pt idx="3850">
                  <c:v>1.1562479938676859E-2</c:v>
                </c:pt>
                <c:pt idx="3851">
                  <c:v>1.1562675433153773E-2</c:v>
                </c:pt>
                <c:pt idx="3852">
                  <c:v>1.1562865515364382E-2</c:v>
                </c:pt>
                <c:pt idx="3853">
                  <c:v>1.1563050176401104E-2</c:v>
                </c:pt>
                <c:pt idx="3854">
                  <c:v>1.1563229407315823E-2</c:v>
                </c:pt>
                <c:pt idx="3855">
                  <c:v>1.1563403199247299E-2</c:v>
                </c:pt>
                <c:pt idx="3856">
                  <c:v>1.1563766451086742E-2</c:v>
                </c:pt>
                <c:pt idx="3857">
                  <c:v>1.1563757253887049E-2</c:v>
                </c:pt>
                <c:pt idx="3858">
                  <c:v>1.1563913893611251E-2</c:v>
                </c:pt>
                <c:pt idx="3859">
                  <c:v>1.1564065057337739E-2</c:v>
                </c:pt>
                <c:pt idx="3860">
                  <c:v>1.156421073613579E-2</c:v>
                </c:pt>
                <c:pt idx="3861">
                  <c:v>1.1564350921068891E-2</c:v>
                </c:pt>
                <c:pt idx="3862">
                  <c:v>1.1564485603258446E-2</c:v>
                </c:pt>
                <c:pt idx="3863">
                  <c:v>1.1564614773698455E-2</c:v>
                </c:pt>
                <c:pt idx="3864">
                  <c:v>1.1564738423539287E-2</c:v>
                </c:pt>
                <c:pt idx="3865">
                  <c:v>1.1564856543809692E-2</c:v>
                </c:pt>
                <c:pt idx="3866">
                  <c:v>1.1564969125619507E-2</c:v>
                </c:pt>
                <c:pt idx="3867">
                  <c:v>1.1565076160014868E-2</c:v>
                </c:pt>
                <c:pt idx="3868">
                  <c:v>1.1565177638076659E-2</c:v>
                </c:pt>
                <c:pt idx="3869">
                  <c:v>1.1565273550874184E-2</c:v>
                </c:pt>
                <c:pt idx="3870">
                  <c:v>1.1565363889505711E-2</c:v>
                </c:pt>
                <c:pt idx="3871">
                  <c:v>1.1565448645034764E-2</c:v>
                </c:pt>
                <c:pt idx="3872">
                  <c:v>1.1565527808524864E-2</c:v>
                </c:pt>
                <c:pt idx="3873">
                  <c:v>1.1565601371056916E-2</c:v>
                </c:pt>
                <c:pt idx="3874">
                  <c:v>1.1565669323717619E-2</c:v>
                </c:pt>
                <c:pt idx="3875">
                  <c:v>1.1565731657547337E-2</c:v>
                </c:pt>
                <c:pt idx="3876">
                  <c:v>1.1565788363655948E-2</c:v>
                </c:pt>
                <c:pt idx="3877">
                  <c:v>1.1565839433124362E-2</c:v>
                </c:pt>
                <c:pt idx="3878">
                  <c:v>1.156588485697559E-2</c:v>
                </c:pt>
                <c:pt idx="3879">
                  <c:v>1.1565924626336885E-2</c:v>
                </c:pt>
                <c:pt idx="3880">
                  <c:v>1.1565958732283386E-2</c:v>
                </c:pt>
                <c:pt idx="3881">
                  <c:v>1.1565987165820732E-2</c:v>
                </c:pt>
                <c:pt idx="3882">
                  <c:v>1.156600991810515E-2</c:v>
                </c:pt>
                <c:pt idx="3883">
                  <c:v>1.156602698018862E-2</c:v>
                </c:pt>
                <c:pt idx="3884">
                  <c:v>1.1566038343123124E-2</c:v>
                </c:pt>
                <c:pt idx="3885">
                  <c:v>1.1566043997989613E-2</c:v>
                </c:pt>
                <c:pt idx="3886">
                  <c:v>1.1566043935874825E-2</c:v>
                </c:pt>
                <c:pt idx="3887">
                  <c:v>1.1566038147842342E-2</c:v>
                </c:pt>
                <c:pt idx="3888">
                  <c:v>1.156602662500208E-2</c:v>
                </c:pt>
                <c:pt idx="3889">
                  <c:v>1.1566009358371286E-2</c:v>
                </c:pt>
                <c:pt idx="3890">
                  <c:v>1.156598633905989E-2</c:v>
                </c:pt>
                <c:pt idx="3891">
                  <c:v>1.1565957558148859E-2</c:v>
                </c:pt>
                <c:pt idx="3892">
                  <c:v>1.1565923006661248E-2</c:v>
                </c:pt>
                <c:pt idx="3893">
                  <c:v>1.1565882675741743E-2</c:v>
                </c:pt>
                <c:pt idx="3894">
                  <c:v>1.1565836556453952E-2</c:v>
                </c:pt>
                <c:pt idx="3895">
                  <c:v>1.1565784639797773E-2</c:v>
                </c:pt>
                <c:pt idx="3896">
                  <c:v>1.1565726916941068E-2</c:v>
                </c:pt>
                <c:pt idx="3897">
                  <c:v>1.1565663378906918E-2</c:v>
                </c:pt>
                <c:pt idx="3898">
                  <c:v>1.1565594016782109E-2</c:v>
                </c:pt>
                <c:pt idx="3899">
                  <c:v>1.1565518821647641E-2</c:v>
                </c:pt>
                <c:pt idx="3900">
                  <c:v>1.1565437784572931E-2</c:v>
                </c:pt>
                <c:pt idx="3901">
                  <c:v>1.1565350896621619E-2</c:v>
                </c:pt>
                <c:pt idx="3902">
                  <c:v>1.1565258148903674E-2</c:v>
                </c:pt>
                <c:pt idx="3903">
                  <c:v>1.1565159532442195E-2</c:v>
                </c:pt>
                <c:pt idx="3904">
                  <c:v>1.156505503834716E-2</c:v>
                </c:pt>
                <c:pt idx="3905">
                  <c:v>1.1564944657693805E-2</c:v>
                </c:pt>
                <c:pt idx="3906">
                  <c:v>1.1564828381534198E-2</c:v>
                </c:pt>
                <c:pt idx="3907">
                  <c:v>1.1564706200966748E-2</c:v>
                </c:pt>
                <c:pt idx="3908">
                  <c:v>1.156475184827779E-2</c:v>
                </c:pt>
                <c:pt idx="3909">
                  <c:v>1.1564424461722794E-2</c:v>
                </c:pt>
                <c:pt idx="3910">
                  <c:v>1.156428366632695E-2</c:v>
                </c:pt>
                <c:pt idx="3911">
                  <c:v>1.1564136929503805E-2</c:v>
                </c:pt>
                <c:pt idx="3912">
                  <c:v>1.1563984242380743E-2</c:v>
                </c:pt>
                <c:pt idx="3913">
                  <c:v>1.1563825596009866E-2</c:v>
                </c:pt>
                <c:pt idx="3914">
                  <c:v>1.1563660981460654E-2</c:v>
                </c:pt>
                <c:pt idx="3915">
                  <c:v>1.1563490389825758E-2</c:v>
                </c:pt>
                <c:pt idx="3916">
                  <c:v>1.1563313812168874E-2</c:v>
                </c:pt>
                <c:pt idx="3917">
                  <c:v>1.1563131239571077E-2</c:v>
                </c:pt>
                <c:pt idx="3918">
                  <c:v>1.1562942663096078E-2</c:v>
                </c:pt>
                <c:pt idx="3919">
                  <c:v>1.156274807383075E-2</c:v>
                </c:pt>
                <c:pt idx="3920">
                  <c:v>1.1562547462833016E-2</c:v>
                </c:pt>
                <c:pt idx="3921">
                  <c:v>1.1562340821201346E-2</c:v>
                </c:pt>
                <c:pt idx="3922">
                  <c:v>1.156212813998788E-2</c:v>
                </c:pt>
                <c:pt idx="3923">
                  <c:v>1.1561909410296887E-2</c:v>
                </c:pt>
                <c:pt idx="3924">
                  <c:v>1.1561684623157348E-2</c:v>
                </c:pt>
                <c:pt idx="3925">
                  <c:v>1.1561453769679337E-2</c:v>
                </c:pt>
                <c:pt idx="3926">
                  <c:v>1.1561216840943968E-2</c:v>
                </c:pt>
                <c:pt idx="3927">
                  <c:v>1.1560973828003406E-2</c:v>
                </c:pt>
                <c:pt idx="3928">
                  <c:v>1.1560724721921397E-2</c:v>
                </c:pt>
                <c:pt idx="3929">
                  <c:v>1.1560469513808035E-2</c:v>
                </c:pt>
                <c:pt idx="3930">
                  <c:v>1.1560208194732868E-2</c:v>
                </c:pt>
                <c:pt idx="3931">
                  <c:v>1.1559940755742288E-2</c:v>
                </c:pt>
                <c:pt idx="3932">
                  <c:v>1.1559667187923228E-2</c:v>
                </c:pt>
                <c:pt idx="3933">
                  <c:v>1.1559387482368424E-2</c:v>
                </c:pt>
                <c:pt idx="3934">
                  <c:v>1.1559101630141651E-2</c:v>
                </c:pt>
                <c:pt idx="3935">
                  <c:v>1.1558809622306694E-2</c:v>
                </c:pt>
                <c:pt idx="3936">
                  <c:v>1.1558511449921552E-2</c:v>
                </c:pt>
                <c:pt idx="3937">
                  <c:v>1.1558207104125305E-2</c:v>
                </c:pt>
                <c:pt idx="3938">
                  <c:v>1.1557896575958586E-2</c:v>
                </c:pt>
                <c:pt idx="3939">
                  <c:v>1.1557579856450449E-2</c:v>
                </c:pt>
                <c:pt idx="3940">
                  <c:v>1.1557256936751572E-2</c:v>
                </c:pt>
                <c:pt idx="3941">
                  <c:v>1.1556927807885232E-2</c:v>
                </c:pt>
                <c:pt idx="3942">
                  <c:v>1.1556592460967366E-2</c:v>
                </c:pt>
                <c:pt idx="3943">
                  <c:v>1.1556250887009673E-2</c:v>
                </c:pt>
                <c:pt idx="3944">
                  <c:v>1.1555903077151271E-2</c:v>
                </c:pt>
                <c:pt idx="3945">
                  <c:v>1.1555549022432825E-2</c:v>
                </c:pt>
                <c:pt idx="3946">
                  <c:v>1.1555188713941339E-2</c:v>
                </c:pt>
                <c:pt idx="3947">
                  <c:v>1.1554822142746446E-2</c:v>
                </c:pt>
                <c:pt idx="3948">
                  <c:v>1.1554449299923579E-2</c:v>
                </c:pt>
                <c:pt idx="3949">
                  <c:v>1.155407017654817E-2</c:v>
                </c:pt>
                <c:pt idx="3950">
                  <c:v>1.1553684763701451E-2</c:v>
                </c:pt>
                <c:pt idx="3951">
                  <c:v>1.155329305242412E-2</c:v>
                </c:pt>
                <c:pt idx="3952">
                  <c:v>1.1552895033866915E-2</c:v>
                </c:pt>
                <c:pt idx="3953">
                  <c:v>1.1552490699018418E-2</c:v>
                </c:pt>
                <c:pt idx="3954">
                  <c:v>1.1552080039006218E-2</c:v>
                </c:pt>
                <c:pt idx="3955">
                  <c:v>1.1551663044894193E-2</c:v>
                </c:pt>
                <c:pt idx="3956">
                  <c:v>1.155123970773465E-2</c:v>
                </c:pt>
                <c:pt idx="3957">
                  <c:v>1.1550810018655188E-2</c:v>
                </c:pt>
                <c:pt idx="3958">
                  <c:v>1.1550373968656004E-2</c:v>
                </c:pt>
                <c:pt idx="3959">
                  <c:v>1.1549931548899448E-2</c:v>
                </c:pt>
                <c:pt idx="3960">
                  <c:v>1.1549633081723354E-2</c:v>
                </c:pt>
                <c:pt idx="3961">
                  <c:v>1.1548962015654033E-2</c:v>
                </c:pt>
                <c:pt idx="3962">
                  <c:v>1.1548499518374011E-2</c:v>
                </c:pt>
                <c:pt idx="3963">
                  <c:v>1.1548030614318189E-2</c:v>
                </c:pt>
                <c:pt idx="3964">
                  <c:v>1.1547555294579459E-2</c:v>
                </c:pt>
                <c:pt idx="3965">
                  <c:v>1.1547073550181213E-2</c:v>
                </c:pt>
                <c:pt idx="3966">
                  <c:v>1.15465853722511E-2</c:v>
                </c:pt>
                <c:pt idx="3967">
                  <c:v>1.1546090751812527E-2</c:v>
                </c:pt>
                <c:pt idx="3968">
                  <c:v>1.1545589679993154E-2</c:v>
                </c:pt>
                <c:pt idx="3969">
                  <c:v>1.1545082147839562E-2</c:v>
                </c:pt>
                <c:pt idx="3970">
                  <c:v>1.1544568146427302E-2</c:v>
                </c:pt>
                <c:pt idx="3971">
                  <c:v>1.1544047666831923E-2</c:v>
                </c:pt>
                <c:pt idx="3972">
                  <c:v>1.1543520700123192E-2</c:v>
                </c:pt>
                <c:pt idx="3973">
                  <c:v>1.154298723741142E-2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024576"/>
        <c:axId val="430367872"/>
      </c:scatterChart>
      <c:valAx>
        <c:axId val="710024576"/>
        <c:scaling>
          <c:orientation val="minMax"/>
          <c:max val="66000"/>
          <c:min val="42614"/>
        </c:scaling>
        <c:delete val="0"/>
        <c:axPos val="b"/>
        <c:numFmt formatCode="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30367872"/>
        <c:crosses val="autoZero"/>
        <c:crossBetween val="midCat"/>
        <c:majorUnit val="4000"/>
      </c:valAx>
      <c:valAx>
        <c:axId val="430367872"/>
        <c:scaling>
          <c:orientation val="minMax"/>
          <c:max val="2.2000000000000006E-2"/>
          <c:min val="-3.0000000000000009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10024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97299576299657"/>
          <c:y val="6.2674719736572029E-2"/>
          <c:w val="0.11568719841176076"/>
          <c:h val="0.1203521689572497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3505169349713"/>
          <c:y val="5.9725683273789416E-2"/>
          <c:w val="0.81902487232878729"/>
          <c:h val="0.87102990230058719"/>
        </c:manualLayout>
      </c:layout>
      <c:scatterChart>
        <c:scatterStyle val="lineMarker"/>
        <c:varyColors val="0"/>
        <c:ser>
          <c:idx val="0"/>
          <c:order val="0"/>
          <c:tx>
            <c:v>ZR_SPR_CME</c:v>
          </c:tx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SPR_ANALYSIS!$C$5:$C$3977</c:f>
              <c:numCache>
                <c:formatCode>d\-mmm\-yy</c:formatCode>
                <c:ptCount val="3973"/>
                <c:pt idx="0">
                  <c:v>42829</c:v>
                </c:pt>
                <c:pt idx="1">
                  <c:v>42830</c:v>
                </c:pt>
                <c:pt idx="2">
                  <c:v>42831</c:v>
                </c:pt>
                <c:pt idx="3">
                  <c:v>42832</c:v>
                </c:pt>
                <c:pt idx="4">
                  <c:v>42835</c:v>
                </c:pt>
                <c:pt idx="5">
                  <c:v>42836</c:v>
                </c:pt>
                <c:pt idx="6">
                  <c:v>42837</c:v>
                </c:pt>
                <c:pt idx="7">
                  <c:v>42838</c:v>
                </c:pt>
                <c:pt idx="8">
                  <c:v>42843</c:v>
                </c:pt>
                <c:pt idx="9">
                  <c:v>42844</c:v>
                </c:pt>
                <c:pt idx="10">
                  <c:v>42845</c:v>
                </c:pt>
                <c:pt idx="11">
                  <c:v>42846</c:v>
                </c:pt>
                <c:pt idx="12">
                  <c:v>42849</c:v>
                </c:pt>
                <c:pt idx="13">
                  <c:v>42850</c:v>
                </c:pt>
                <c:pt idx="14">
                  <c:v>42851</c:v>
                </c:pt>
                <c:pt idx="15">
                  <c:v>42852</c:v>
                </c:pt>
                <c:pt idx="16">
                  <c:v>42853</c:v>
                </c:pt>
                <c:pt idx="17">
                  <c:v>42857</c:v>
                </c:pt>
                <c:pt idx="18">
                  <c:v>42858</c:v>
                </c:pt>
                <c:pt idx="19">
                  <c:v>42859</c:v>
                </c:pt>
                <c:pt idx="20">
                  <c:v>42860</c:v>
                </c:pt>
                <c:pt idx="21">
                  <c:v>42863</c:v>
                </c:pt>
                <c:pt idx="22">
                  <c:v>42864</c:v>
                </c:pt>
                <c:pt idx="23">
                  <c:v>42865</c:v>
                </c:pt>
                <c:pt idx="24">
                  <c:v>42866</c:v>
                </c:pt>
                <c:pt idx="25">
                  <c:v>42867</c:v>
                </c:pt>
                <c:pt idx="26">
                  <c:v>42870</c:v>
                </c:pt>
                <c:pt idx="27">
                  <c:v>42871</c:v>
                </c:pt>
                <c:pt idx="28">
                  <c:v>42872</c:v>
                </c:pt>
                <c:pt idx="29">
                  <c:v>42873</c:v>
                </c:pt>
                <c:pt idx="30">
                  <c:v>42874</c:v>
                </c:pt>
                <c:pt idx="31">
                  <c:v>42877</c:v>
                </c:pt>
                <c:pt idx="32">
                  <c:v>42878</c:v>
                </c:pt>
                <c:pt idx="33">
                  <c:v>42879</c:v>
                </c:pt>
                <c:pt idx="34">
                  <c:v>42880</c:v>
                </c:pt>
                <c:pt idx="35">
                  <c:v>42881</c:v>
                </c:pt>
                <c:pt idx="36">
                  <c:v>42884</c:v>
                </c:pt>
                <c:pt idx="37">
                  <c:v>42885</c:v>
                </c:pt>
                <c:pt idx="38">
                  <c:v>42886</c:v>
                </c:pt>
                <c:pt idx="39">
                  <c:v>42887</c:v>
                </c:pt>
                <c:pt idx="40">
                  <c:v>42888</c:v>
                </c:pt>
                <c:pt idx="41">
                  <c:v>42891</c:v>
                </c:pt>
                <c:pt idx="42">
                  <c:v>42892</c:v>
                </c:pt>
                <c:pt idx="43">
                  <c:v>42893</c:v>
                </c:pt>
                <c:pt idx="44">
                  <c:v>42894</c:v>
                </c:pt>
                <c:pt idx="45">
                  <c:v>42895</c:v>
                </c:pt>
                <c:pt idx="46">
                  <c:v>42898</c:v>
                </c:pt>
                <c:pt idx="47">
                  <c:v>42899</c:v>
                </c:pt>
                <c:pt idx="48">
                  <c:v>42900</c:v>
                </c:pt>
                <c:pt idx="49">
                  <c:v>42901</c:v>
                </c:pt>
                <c:pt idx="50">
                  <c:v>42902</c:v>
                </c:pt>
                <c:pt idx="51">
                  <c:v>42905</c:v>
                </c:pt>
                <c:pt idx="52">
                  <c:v>42906</c:v>
                </c:pt>
                <c:pt idx="53">
                  <c:v>42907</c:v>
                </c:pt>
                <c:pt idx="54">
                  <c:v>42908</c:v>
                </c:pt>
                <c:pt idx="55">
                  <c:v>42909</c:v>
                </c:pt>
                <c:pt idx="56">
                  <c:v>42912</c:v>
                </c:pt>
                <c:pt idx="57">
                  <c:v>42913</c:v>
                </c:pt>
                <c:pt idx="58">
                  <c:v>42914</c:v>
                </c:pt>
                <c:pt idx="59">
                  <c:v>42915</c:v>
                </c:pt>
                <c:pt idx="60">
                  <c:v>42916</c:v>
                </c:pt>
                <c:pt idx="61">
                  <c:v>42919</c:v>
                </c:pt>
                <c:pt idx="62">
                  <c:v>42920</c:v>
                </c:pt>
                <c:pt idx="63">
                  <c:v>42921</c:v>
                </c:pt>
                <c:pt idx="64">
                  <c:v>42922</c:v>
                </c:pt>
                <c:pt idx="65">
                  <c:v>42923</c:v>
                </c:pt>
                <c:pt idx="66">
                  <c:v>42926</c:v>
                </c:pt>
                <c:pt idx="67">
                  <c:v>42927</c:v>
                </c:pt>
                <c:pt idx="68">
                  <c:v>42928</c:v>
                </c:pt>
                <c:pt idx="69">
                  <c:v>42929</c:v>
                </c:pt>
                <c:pt idx="70">
                  <c:v>42930</c:v>
                </c:pt>
                <c:pt idx="71">
                  <c:v>42933</c:v>
                </c:pt>
                <c:pt idx="72">
                  <c:v>42934</c:v>
                </c:pt>
                <c:pt idx="73">
                  <c:v>42935</c:v>
                </c:pt>
                <c:pt idx="74">
                  <c:v>42936</c:v>
                </c:pt>
                <c:pt idx="75">
                  <c:v>42937</c:v>
                </c:pt>
                <c:pt idx="76">
                  <c:v>42940</c:v>
                </c:pt>
                <c:pt idx="77">
                  <c:v>42941</c:v>
                </c:pt>
                <c:pt idx="78">
                  <c:v>42942</c:v>
                </c:pt>
                <c:pt idx="79">
                  <c:v>42943</c:v>
                </c:pt>
                <c:pt idx="80">
                  <c:v>42944</c:v>
                </c:pt>
                <c:pt idx="81">
                  <c:v>42947</c:v>
                </c:pt>
                <c:pt idx="82">
                  <c:v>42948</c:v>
                </c:pt>
                <c:pt idx="83">
                  <c:v>42949</c:v>
                </c:pt>
                <c:pt idx="84">
                  <c:v>42950</c:v>
                </c:pt>
                <c:pt idx="85">
                  <c:v>42951</c:v>
                </c:pt>
                <c:pt idx="86">
                  <c:v>42954</c:v>
                </c:pt>
                <c:pt idx="87">
                  <c:v>42955</c:v>
                </c:pt>
                <c:pt idx="88">
                  <c:v>42956</c:v>
                </c:pt>
                <c:pt idx="89">
                  <c:v>42957</c:v>
                </c:pt>
                <c:pt idx="90">
                  <c:v>42958</c:v>
                </c:pt>
                <c:pt idx="91">
                  <c:v>42961</c:v>
                </c:pt>
                <c:pt idx="92">
                  <c:v>42962</c:v>
                </c:pt>
                <c:pt idx="93">
                  <c:v>42963</c:v>
                </c:pt>
                <c:pt idx="94">
                  <c:v>42964</c:v>
                </c:pt>
                <c:pt idx="95">
                  <c:v>42965</c:v>
                </c:pt>
                <c:pt idx="96">
                  <c:v>42968</c:v>
                </c:pt>
                <c:pt idx="97">
                  <c:v>42969</c:v>
                </c:pt>
                <c:pt idx="98">
                  <c:v>42970</c:v>
                </c:pt>
                <c:pt idx="99">
                  <c:v>42971</c:v>
                </c:pt>
                <c:pt idx="100">
                  <c:v>42972</c:v>
                </c:pt>
                <c:pt idx="101">
                  <c:v>42975</c:v>
                </c:pt>
                <c:pt idx="102">
                  <c:v>42976</c:v>
                </c:pt>
                <c:pt idx="103">
                  <c:v>42977</c:v>
                </c:pt>
                <c:pt idx="104">
                  <c:v>42978</c:v>
                </c:pt>
                <c:pt idx="105">
                  <c:v>42979</c:v>
                </c:pt>
                <c:pt idx="106">
                  <c:v>42982</c:v>
                </c:pt>
                <c:pt idx="107">
                  <c:v>42983</c:v>
                </c:pt>
                <c:pt idx="108">
                  <c:v>42984</c:v>
                </c:pt>
                <c:pt idx="109">
                  <c:v>42985</c:v>
                </c:pt>
                <c:pt idx="110">
                  <c:v>42986</c:v>
                </c:pt>
                <c:pt idx="111">
                  <c:v>42989</c:v>
                </c:pt>
                <c:pt idx="112">
                  <c:v>42990</c:v>
                </c:pt>
                <c:pt idx="113">
                  <c:v>42991</c:v>
                </c:pt>
                <c:pt idx="114">
                  <c:v>42992</c:v>
                </c:pt>
                <c:pt idx="115">
                  <c:v>42993</c:v>
                </c:pt>
                <c:pt idx="116">
                  <c:v>42996</c:v>
                </c:pt>
                <c:pt idx="117">
                  <c:v>42997</c:v>
                </c:pt>
                <c:pt idx="118">
                  <c:v>42998</c:v>
                </c:pt>
                <c:pt idx="119">
                  <c:v>42999</c:v>
                </c:pt>
                <c:pt idx="120">
                  <c:v>43000</c:v>
                </c:pt>
                <c:pt idx="121">
                  <c:v>43003</c:v>
                </c:pt>
                <c:pt idx="122">
                  <c:v>43004</c:v>
                </c:pt>
                <c:pt idx="123">
                  <c:v>43005</c:v>
                </c:pt>
                <c:pt idx="124">
                  <c:v>43006</c:v>
                </c:pt>
                <c:pt idx="125">
                  <c:v>43007</c:v>
                </c:pt>
                <c:pt idx="126">
                  <c:v>43010</c:v>
                </c:pt>
                <c:pt idx="127">
                  <c:v>43011</c:v>
                </c:pt>
                <c:pt idx="128">
                  <c:v>43012</c:v>
                </c:pt>
                <c:pt idx="129">
                  <c:v>43013</c:v>
                </c:pt>
                <c:pt idx="130">
                  <c:v>43014</c:v>
                </c:pt>
                <c:pt idx="131">
                  <c:v>43017</c:v>
                </c:pt>
                <c:pt idx="132">
                  <c:v>43018</c:v>
                </c:pt>
                <c:pt idx="133">
                  <c:v>43019</c:v>
                </c:pt>
                <c:pt idx="134">
                  <c:v>43020</c:v>
                </c:pt>
                <c:pt idx="135">
                  <c:v>43021</c:v>
                </c:pt>
                <c:pt idx="136">
                  <c:v>43024</c:v>
                </c:pt>
                <c:pt idx="137">
                  <c:v>43025</c:v>
                </c:pt>
                <c:pt idx="138">
                  <c:v>43026</c:v>
                </c:pt>
                <c:pt idx="139">
                  <c:v>43027</c:v>
                </c:pt>
                <c:pt idx="140">
                  <c:v>43028</c:v>
                </c:pt>
                <c:pt idx="141">
                  <c:v>43031</c:v>
                </c:pt>
                <c:pt idx="142">
                  <c:v>43032</c:v>
                </c:pt>
                <c:pt idx="143">
                  <c:v>43033</c:v>
                </c:pt>
                <c:pt idx="144">
                  <c:v>43034</c:v>
                </c:pt>
                <c:pt idx="145">
                  <c:v>43035</c:v>
                </c:pt>
                <c:pt idx="146">
                  <c:v>43038</c:v>
                </c:pt>
                <c:pt idx="147">
                  <c:v>43039</c:v>
                </c:pt>
                <c:pt idx="148">
                  <c:v>43040</c:v>
                </c:pt>
                <c:pt idx="149">
                  <c:v>43041</c:v>
                </c:pt>
                <c:pt idx="150">
                  <c:v>43042</c:v>
                </c:pt>
                <c:pt idx="151">
                  <c:v>43045</c:v>
                </c:pt>
                <c:pt idx="152">
                  <c:v>43046</c:v>
                </c:pt>
                <c:pt idx="153">
                  <c:v>43047</c:v>
                </c:pt>
                <c:pt idx="154">
                  <c:v>43048</c:v>
                </c:pt>
                <c:pt idx="155">
                  <c:v>43049</c:v>
                </c:pt>
                <c:pt idx="156">
                  <c:v>43052</c:v>
                </c:pt>
                <c:pt idx="157">
                  <c:v>43053</c:v>
                </c:pt>
                <c:pt idx="158">
                  <c:v>43054</c:v>
                </c:pt>
                <c:pt idx="159">
                  <c:v>43055</c:v>
                </c:pt>
                <c:pt idx="160">
                  <c:v>43056</c:v>
                </c:pt>
                <c:pt idx="161">
                  <c:v>43059</c:v>
                </c:pt>
                <c:pt idx="162">
                  <c:v>43060</c:v>
                </c:pt>
                <c:pt idx="163">
                  <c:v>43061</c:v>
                </c:pt>
                <c:pt idx="164">
                  <c:v>43062</c:v>
                </c:pt>
                <c:pt idx="165">
                  <c:v>43063</c:v>
                </c:pt>
                <c:pt idx="166">
                  <c:v>43066</c:v>
                </c:pt>
                <c:pt idx="167">
                  <c:v>43067</c:v>
                </c:pt>
                <c:pt idx="168">
                  <c:v>43068</c:v>
                </c:pt>
                <c:pt idx="169">
                  <c:v>43069</c:v>
                </c:pt>
                <c:pt idx="170">
                  <c:v>43070</c:v>
                </c:pt>
                <c:pt idx="171">
                  <c:v>43073</c:v>
                </c:pt>
                <c:pt idx="172">
                  <c:v>43074</c:v>
                </c:pt>
                <c:pt idx="173">
                  <c:v>43075</c:v>
                </c:pt>
                <c:pt idx="174">
                  <c:v>43076</c:v>
                </c:pt>
                <c:pt idx="175">
                  <c:v>43077</c:v>
                </c:pt>
                <c:pt idx="176">
                  <c:v>43080</c:v>
                </c:pt>
                <c:pt idx="177">
                  <c:v>43081</c:v>
                </c:pt>
                <c:pt idx="178">
                  <c:v>43082</c:v>
                </c:pt>
                <c:pt idx="179">
                  <c:v>43083</c:v>
                </c:pt>
                <c:pt idx="180">
                  <c:v>43084</c:v>
                </c:pt>
                <c:pt idx="181">
                  <c:v>43087</c:v>
                </c:pt>
                <c:pt idx="182">
                  <c:v>43088</c:v>
                </c:pt>
                <c:pt idx="183">
                  <c:v>43089</c:v>
                </c:pt>
                <c:pt idx="184">
                  <c:v>43090</c:v>
                </c:pt>
                <c:pt idx="185">
                  <c:v>43091</c:v>
                </c:pt>
                <c:pt idx="186">
                  <c:v>43096</c:v>
                </c:pt>
                <c:pt idx="187">
                  <c:v>43097</c:v>
                </c:pt>
                <c:pt idx="188">
                  <c:v>43098</c:v>
                </c:pt>
                <c:pt idx="189">
                  <c:v>43102</c:v>
                </c:pt>
                <c:pt idx="190">
                  <c:v>43103</c:v>
                </c:pt>
                <c:pt idx="191">
                  <c:v>43104</c:v>
                </c:pt>
                <c:pt idx="192">
                  <c:v>43105</c:v>
                </c:pt>
                <c:pt idx="193">
                  <c:v>43108</c:v>
                </c:pt>
                <c:pt idx="194">
                  <c:v>43109</c:v>
                </c:pt>
                <c:pt idx="195">
                  <c:v>43110</c:v>
                </c:pt>
                <c:pt idx="196">
                  <c:v>43111</c:v>
                </c:pt>
                <c:pt idx="197">
                  <c:v>43112</c:v>
                </c:pt>
                <c:pt idx="198">
                  <c:v>43115</c:v>
                </c:pt>
                <c:pt idx="199">
                  <c:v>43116</c:v>
                </c:pt>
                <c:pt idx="200">
                  <c:v>43117</c:v>
                </c:pt>
                <c:pt idx="201">
                  <c:v>43118</c:v>
                </c:pt>
                <c:pt idx="202">
                  <c:v>43119</c:v>
                </c:pt>
                <c:pt idx="203">
                  <c:v>43122</c:v>
                </c:pt>
                <c:pt idx="204">
                  <c:v>43123</c:v>
                </c:pt>
                <c:pt idx="205">
                  <c:v>43124</c:v>
                </c:pt>
                <c:pt idx="206">
                  <c:v>43125</c:v>
                </c:pt>
                <c:pt idx="207">
                  <c:v>43126</c:v>
                </c:pt>
                <c:pt idx="208">
                  <c:v>43129</c:v>
                </c:pt>
                <c:pt idx="209">
                  <c:v>43130</c:v>
                </c:pt>
                <c:pt idx="210">
                  <c:v>43131</c:v>
                </c:pt>
                <c:pt idx="211">
                  <c:v>43132</c:v>
                </c:pt>
                <c:pt idx="212">
                  <c:v>43133</c:v>
                </c:pt>
                <c:pt idx="213">
                  <c:v>43136</c:v>
                </c:pt>
                <c:pt idx="214">
                  <c:v>43137</c:v>
                </c:pt>
                <c:pt idx="215">
                  <c:v>43138</c:v>
                </c:pt>
                <c:pt idx="216">
                  <c:v>43139</c:v>
                </c:pt>
                <c:pt idx="217">
                  <c:v>43140</c:v>
                </c:pt>
                <c:pt idx="218">
                  <c:v>43143</c:v>
                </c:pt>
                <c:pt idx="219">
                  <c:v>43144</c:v>
                </c:pt>
                <c:pt idx="220">
                  <c:v>43145</c:v>
                </c:pt>
                <c:pt idx="221">
                  <c:v>43146</c:v>
                </c:pt>
                <c:pt idx="222">
                  <c:v>43147</c:v>
                </c:pt>
                <c:pt idx="223">
                  <c:v>43150</c:v>
                </c:pt>
                <c:pt idx="224">
                  <c:v>43151</c:v>
                </c:pt>
                <c:pt idx="225">
                  <c:v>43152</c:v>
                </c:pt>
                <c:pt idx="226">
                  <c:v>43153</c:v>
                </c:pt>
                <c:pt idx="227">
                  <c:v>43154</c:v>
                </c:pt>
                <c:pt idx="228">
                  <c:v>43157</c:v>
                </c:pt>
                <c:pt idx="229">
                  <c:v>43158</c:v>
                </c:pt>
                <c:pt idx="230">
                  <c:v>43159</c:v>
                </c:pt>
                <c:pt idx="231">
                  <c:v>43160</c:v>
                </c:pt>
                <c:pt idx="232">
                  <c:v>43161</c:v>
                </c:pt>
                <c:pt idx="233">
                  <c:v>43164</c:v>
                </c:pt>
                <c:pt idx="234">
                  <c:v>43165</c:v>
                </c:pt>
                <c:pt idx="235">
                  <c:v>43166</c:v>
                </c:pt>
                <c:pt idx="236">
                  <c:v>43167</c:v>
                </c:pt>
                <c:pt idx="237">
                  <c:v>43168</c:v>
                </c:pt>
                <c:pt idx="238">
                  <c:v>43171</c:v>
                </c:pt>
                <c:pt idx="239">
                  <c:v>43172</c:v>
                </c:pt>
                <c:pt idx="240">
                  <c:v>43173</c:v>
                </c:pt>
                <c:pt idx="241">
                  <c:v>43174</c:v>
                </c:pt>
                <c:pt idx="242">
                  <c:v>43175</c:v>
                </c:pt>
                <c:pt idx="243">
                  <c:v>43178</c:v>
                </c:pt>
                <c:pt idx="244">
                  <c:v>43179</c:v>
                </c:pt>
                <c:pt idx="245">
                  <c:v>43180</c:v>
                </c:pt>
                <c:pt idx="246">
                  <c:v>43181</c:v>
                </c:pt>
                <c:pt idx="247">
                  <c:v>43182</c:v>
                </c:pt>
                <c:pt idx="248">
                  <c:v>43185</c:v>
                </c:pt>
                <c:pt idx="249">
                  <c:v>43186</c:v>
                </c:pt>
                <c:pt idx="250">
                  <c:v>43187</c:v>
                </c:pt>
                <c:pt idx="251">
                  <c:v>43188</c:v>
                </c:pt>
                <c:pt idx="252">
                  <c:v>43193</c:v>
                </c:pt>
                <c:pt idx="253">
                  <c:v>43194</c:v>
                </c:pt>
                <c:pt idx="254">
                  <c:v>43195</c:v>
                </c:pt>
                <c:pt idx="255">
                  <c:v>43196</c:v>
                </c:pt>
                <c:pt idx="256">
                  <c:v>43199</c:v>
                </c:pt>
                <c:pt idx="257">
                  <c:v>43200</c:v>
                </c:pt>
                <c:pt idx="258">
                  <c:v>43201</c:v>
                </c:pt>
                <c:pt idx="259">
                  <c:v>43202</c:v>
                </c:pt>
                <c:pt idx="260">
                  <c:v>43203</c:v>
                </c:pt>
                <c:pt idx="261">
                  <c:v>43206</c:v>
                </c:pt>
                <c:pt idx="262">
                  <c:v>43207</c:v>
                </c:pt>
                <c:pt idx="263">
                  <c:v>43208</c:v>
                </c:pt>
                <c:pt idx="264">
                  <c:v>43209</c:v>
                </c:pt>
                <c:pt idx="265">
                  <c:v>43210</c:v>
                </c:pt>
                <c:pt idx="266">
                  <c:v>43213</c:v>
                </c:pt>
                <c:pt idx="267">
                  <c:v>43214</c:v>
                </c:pt>
                <c:pt idx="268">
                  <c:v>43215</c:v>
                </c:pt>
                <c:pt idx="269">
                  <c:v>43216</c:v>
                </c:pt>
                <c:pt idx="270">
                  <c:v>43217</c:v>
                </c:pt>
                <c:pt idx="271">
                  <c:v>43220</c:v>
                </c:pt>
                <c:pt idx="272">
                  <c:v>43222</c:v>
                </c:pt>
                <c:pt idx="273">
                  <c:v>43223</c:v>
                </c:pt>
                <c:pt idx="274">
                  <c:v>43224</c:v>
                </c:pt>
                <c:pt idx="275">
                  <c:v>43227</c:v>
                </c:pt>
                <c:pt idx="276">
                  <c:v>43228</c:v>
                </c:pt>
                <c:pt idx="277">
                  <c:v>43229</c:v>
                </c:pt>
                <c:pt idx="278">
                  <c:v>43230</c:v>
                </c:pt>
                <c:pt idx="279">
                  <c:v>43231</c:v>
                </c:pt>
                <c:pt idx="280">
                  <c:v>43234</c:v>
                </c:pt>
                <c:pt idx="281">
                  <c:v>43235</c:v>
                </c:pt>
                <c:pt idx="282">
                  <c:v>43236</c:v>
                </c:pt>
                <c:pt idx="283">
                  <c:v>43237</c:v>
                </c:pt>
                <c:pt idx="284">
                  <c:v>43238</c:v>
                </c:pt>
                <c:pt idx="285">
                  <c:v>43241</c:v>
                </c:pt>
                <c:pt idx="286">
                  <c:v>43242</c:v>
                </c:pt>
                <c:pt idx="287">
                  <c:v>43243</c:v>
                </c:pt>
                <c:pt idx="288">
                  <c:v>43244</c:v>
                </c:pt>
                <c:pt idx="289">
                  <c:v>43245</c:v>
                </c:pt>
                <c:pt idx="290">
                  <c:v>43248</c:v>
                </c:pt>
                <c:pt idx="291">
                  <c:v>43249</c:v>
                </c:pt>
                <c:pt idx="292">
                  <c:v>43250</c:v>
                </c:pt>
                <c:pt idx="293">
                  <c:v>43251</c:v>
                </c:pt>
                <c:pt idx="294">
                  <c:v>43252</c:v>
                </c:pt>
                <c:pt idx="295">
                  <c:v>43255</c:v>
                </c:pt>
                <c:pt idx="296">
                  <c:v>43256</c:v>
                </c:pt>
                <c:pt idx="297">
                  <c:v>43257</c:v>
                </c:pt>
                <c:pt idx="298">
                  <c:v>43258</c:v>
                </c:pt>
                <c:pt idx="299">
                  <c:v>43259</c:v>
                </c:pt>
                <c:pt idx="300">
                  <c:v>43262</c:v>
                </c:pt>
                <c:pt idx="301">
                  <c:v>43263</c:v>
                </c:pt>
                <c:pt idx="302">
                  <c:v>43264</c:v>
                </c:pt>
                <c:pt idx="303">
                  <c:v>43265</c:v>
                </c:pt>
                <c:pt idx="304">
                  <c:v>43266</c:v>
                </c:pt>
                <c:pt idx="305">
                  <c:v>43269</c:v>
                </c:pt>
                <c:pt idx="306">
                  <c:v>43270</c:v>
                </c:pt>
                <c:pt idx="307">
                  <c:v>43271</c:v>
                </c:pt>
                <c:pt idx="308">
                  <c:v>43272</c:v>
                </c:pt>
                <c:pt idx="309">
                  <c:v>43273</c:v>
                </c:pt>
                <c:pt idx="310">
                  <c:v>43276</c:v>
                </c:pt>
                <c:pt idx="311">
                  <c:v>43277</c:v>
                </c:pt>
                <c:pt idx="312">
                  <c:v>43278</c:v>
                </c:pt>
                <c:pt idx="313">
                  <c:v>43279</c:v>
                </c:pt>
                <c:pt idx="314">
                  <c:v>43280</c:v>
                </c:pt>
                <c:pt idx="315">
                  <c:v>43283</c:v>
                </c:pt>
                <c:pt idx="316">
                  <c:v>43284</c:v>
                </c:pt>
                <c:pt idx="317">
                  <c:v>43285</c:v>
                </c:pt>
                <c:pt idx="318">
                  <c:v>43286</c:v>
                </c:pt>
                <c:pt idx="319">
                  <c:v>43287</c:v>
                </c:pt>
                <c:pt idx="320">
                  <c:v>43290</c:v>
                </c:pt>
                <c:pt idx="321">
                  <c:v>43291</c:v>
                </c:pt>
                <c:pt idx="322">
                  <c:v>43292</c:v>
                </c:pt>
                <c:pt idx="323">
                  <c:v>43293</c:v>
                </c:pt>
                <c:pt idx="324">
                  <c:v>43294</c:v>
                </c:pt>
                <c:pt idx="325">
                  <c:v>43297</c:v>
                </c:pt>
                <c:pt idx="326">
                  <c:v>43298</c:v>
                </c:pt>
                <c:pt idx="327">
                  <c:v>43299</c:v>
                </c:pt>
                <c:pt idx="328">
                  <c:v>43300</c:v>
                </c:pt>
                <c:pt idx="329">
                  <c:v>43301</c:v>
                </c:pt>
                <c:pt idx="330">
                  <c:v>43304</c:v>
                </c:pt>
                <c:pt idx="331">
                  <c:v>43305</c:v>
                </c:pt>
                <c:pt idx="332">
                  <c:v>43306</c:v>
                </c:pt>
                <c:pt idx="333">
                  <c:v>43307</c:v>
                </c:pt>
                <c:pt idx="334">
                  <c:v>43308</c:v>
                </c:pt>
                <c:pt idx="335">
                  <c:v>43311</c:v>
                </c:pt>
                <c:pt idx="336">
                  <c:v>43312</c:v>
                </c:pt>
                <c:pt idx="337">
                  <c:v>43313</c:v>
                </c:pt>
                <c:pt idx="338">
                  <c:v>43314</c:v>
                </c:pt>
                <c:pt idx="339">
                  <c:v>43315</c:v>
                </c:pt>
                <c:pt idx="340">
                  <c:v>43318</c:v>
                </c:pt>
                <c:pt idx="341">
                  <c:v>43319</c:v>
                </c:pt>
                <c:pt idx="342">
                  <c:v>43320</c:v>
                </c:pt>
                <c:pt idx="343">
                  <c:v>43321</c:v>
                </c:pt>
                <c:pt idx="344">
                  <c:v>43322</c:v>
                </c:pt>
                <c:pt idx="345">
                  <c:v>43325</c:v>
                </c:pt>
                <c:pt idx="346">
                  <c:v>43326</c:v>
                </c:pt>
                <c:pt idx="347">
                  <c:v>43327</c:v>
                </c:pt>
                <c:pt idx="348">
                  <c:v>43328</c:v>
                </c:pt>
                <c:pt idx="349">
                  <c:v>43329</c:v>
                </c:pt>
                <c:pt idx="350">
                  <c:v>43332</c:v>
                </c:pt>
                <c:pt idx="351">
                  <c:v>43333</c:v>
                </c:pt>
                <c:pt idx="352">
                  <c:v>43334</c:v>
                </c:pt>
                <c:pt idx="353">
                  <c:v>43335</c:v>
                </c:pt>
                <c:pt idx="354">
                  <c:v>43336</c:v>
                </c:pt>
                <c:pt idx="355">
                  <c:v>43339</c:v>
                </c:pt>
                <c:pt idx="356">
                  <c:v>43340</c:v>
                </c:pt>
                <c:pt idx="357">
                  <c:v>43341</c:v>
                </c:pt>
                <c:pt idx="358">
                  <c:v>43342</c:v>
                </c:pt>
                <c:pt idx="359">
                  <c:v>43343</c:v>
                </c:pt>
                <c:pt idx="360">
                  <c:v>43346</c:v>
                </c:pt>
                <c:pt idx="361">
                  <c:v>43347</c:v>
                </c:pt>
                <c:pt idx="362">
                  <c:v>43348</c:v>
                </c:pt>
                <c:pt idx="363">
                  <c:v>43349</c:v>
                </c:pt>
                <c:pt idx="364">
                  <c:v>43350</c:v>
                </c:pt>
                <c:pt idx="365">
                  <c:v>43353</c:v>
                </c:pt>
                <c:pt idx="366">
                  <c:v>43354</c:v>
                </c:pt>
                <c:pt idx="367">
                  <c:v>43355</c:v>
                </c:pt>
                <c:pt idx="368">
                  <c:v>43356</c:v>
                </c:pt>
                <c:pt idx="369">
                  <c:v>43357</c:v>
                </c:pt>
                <c:pt idx="370">
                  <c:v>43360</c:v>
                </c:pt>
                <c:pt idx="371">
                  <c:v>43361</c:v>
                </c:pt>
                <c:pt idx="372">
                  <c:v>43362</c:v>
                </c:pt>
                <c:pt idx="373">
                  <c:v>43363</c:v>
                </c:pt>
                <c:pt idx="374">
                  <c:v>43364</c:v>
                </c:pt>
                <c:pt idx="375">
                  <c:v>43367</c:v>
                </c:pt>
                <c:pt idx="376">
                  <c:v>43368</c:v>
                </c:pt>
                <c:pt idx="377">
                  <c:v>43369</c:v>
                </c:pt>
                <c:pt idx="378">
                  <c:v>43370</c:v>
                </c:pt>
                <c:pt idx="379">
                  <c:v>43371</c:v>
                </c:pt>
                <c:pt idx="380">
                  <c:v>43374</c:v>
                </c:pt>
                <c:pt idx="381">
                  <c:v>43375</c:v>
                </c:pt>
                <c:pt idx="382">
                  <c:v>43376</c:v>
                </c:pt>
                <c:pt idx="383">
                  <c:v>43377</c:v>
                </c:pt>
                <c:pt idx="384">
                  <c:v>43378</c:v>
                </c:pt>
                <c:pt idx="385">
                  <c:v>43381</c:v>
                </c:pt>
                <c:pt idx="386">
                  <c:v>43382</c:v>
                </c:pt>
                <c:pt idx="387">
                  <c:v>43383</c:v>
                </c:pt>
                <c:pt idx="388">
                  <c:v>43384</c:v>
                </c:pt>
                <c:pt idx="389">
                  <c:v>43385</c:v>
                </c:pt>
                <c:pt idx="390">
                  <c:v>43388</c:v>
                </c:pt>
                <c:pt idx="391">
                  <c:v>43389</c:v>
                </c:pt>
                <c:pt idx="392">
                  <c:v>43390</c:v>
                </c:pt>
                <c:pt idx="393">
                  <c:v>43391</c:v>
                </c:pt>
                <c:pt idx="394">
                  <c:v>43392</c:v>
                </c:pt>
                <c:pt idx="395">
                  <c:v>43395</c:v>
                </c:pt>
                <c:pt idx="396">
                  <c:v>43396</c:v>
                </c:pt>
                <c:pt idx="397">
                  <c:v>43397</c:v>
                </c:pt>
                <c:pt idx="398">
                  <c:v>43398</c:v>
                </c:pt>
                <c:pt idx="399">
                  <c:v>43399</c:v>
                </c:pt>
                <c:pt idx="400">
                  <c:v>43402</c:v>
                </c:pt>
                <c:pt idx="401">
                  <c:v>43403</c:v>
                </c:pt>
                <c:pt idx="402">
                  <c:v>43404</c:v>
                </c:pt>
                <c:pt idx="403">
                  <c:v>43405</c:v>
                </c:pt>
                <c:pt idx="404">
                  <c:v>43406</c:v>
                </c:pt>
                <c:pt idx="405">
                  <c:v>43409</c:v>
                </c:pt>
                <c:pt idx="406">
                  <c:v>43410</c:v>
                </c:pt>
                <c:pt idx="407">
                  <c:v>43411</c:v>
                </c:pt>
                <c:pt idx="408">
                  <c:v>43412</c:v>
                </c:pt>
                <c:pt idx="409">
                  <c:v>43413</c:v>
                </c:pt>
                <c:pt idx="410">
                  <c:v>43416</c:v>
                </c:pt>
                <c:pt idx="411">
                  <c:v>43417</c:v>
                </c:pt>
                <c:pt idx="412">
                  <c:v>43418</c:v>
                </c:pt>
                <c:pt idx="413">
                  <c:v>43419</c:v>
                </c:pt>
                <c:pt idx="414">
                  <c:v>43420</c:v>
                </c:pt>
                <c:pt idx="415">
                  <c:v>43423</c:v>
                </c:pt>
                <c:pt idx="416">
                  <c:v>43424</c:v>
                </c:pt>
                <c:pt idx="417">
                  <c:v>43425</c:v>
                </c:pt>
                <c:pt idx="418">
                  <c:v>43426</c:v>
                </c:pt>
                <c:pt idx="419">
                  <c:v>43427</c:v>
                </c:pt>
                <c:pt idx="420">
                  <c:v>43430</c:v>
                </c:pt>
                <c:pt idx="421">
                  <c:v>43431</c:v>
                </c:pt>
                <c:pt idx="422">
                  <c:v>43432</c:v>
                </c:pt>
                <c:pt idx="423">
                  <c:v>43433</c:v>
                </c:pt>
                <c:pt idx="424">
                  <c:v>43434</c:v>
                </c:pt>
                <c:pt idx="425">
                  <c:v>43437</c:v>
                </c:pt>
                <c:pt idx="426">
                  <c:v>43438</c:v>
                </c:pt>
                <c:pt idx="427">
                  <c:v>43439</c:v>
                </c:pt>
                <c:pt idx="428">
                  <c:v>43440</c:v>
                </c:pt>
                <c:pt idx="429">
                  <c:v>43441</c:v>
                </c:pt>
                <c:pt idx="430">
                  <c:v>43444</c:v>
                </c:pt>
                <c:pt idx="431">
                  <c:v>43445</c:v>
                </c:pt>
                <c:pt idx="432">
                  <c:v>43446</c:v>
                </c:pt>
                <c:pt idx="433">
                  <c:v>43447</c:v>
                </c:pt>
                <c:pt idx="434">
                  <c:v>43448</c:v>
                </c:pt>
                <c:pt idx="435">
                  <c:v>43451</c:v>
                </c:pt>
                <c:pt idx="436">
                  <c:v>43452</c:v>
                </c:pt>
                <c:pt idx="437">
                  <c:v>43453</c:v>
                </c:pt>
                <c:pt idx="438">
                  <c:v>43454</c:v>
                </c:pt>
                <c:pt idx="439">
                  <c:v>43455</c:v>
                </c:pt>
                <c:pt idx="440">
                  <c:v>43458</c:v>
                </c:pt>
                <c:pt idx="441">
                  <c:v>43461</c:v>
                </c:pt>
                <c:pt idx="442">
                  <c:v>43462</c:v>
                </c:pt>
                <c:pt idx="443">
                  <c:v>43465</c:v>
                </c:pt>
                <c:pt idx="444">
                  <c:v>43467</c:v>
                </c:pt>
                <c:pt idx="445">
                  <c:v>43468</c:v>
                </c:pt>
                <c:pt idx="446">
                  <c:v>43469</c:v>
                </c:pt>
                <c:pt idx="447">
                  <c:v>43472</c:v>
                </c:pt>
                <c:pt idx="448">
                  <c:v>43473</c:v>
                </c:pt>
                <c:pt idx="449">
                  <c:v>43474</c:v>
                </c:pt>
                <c:pt idx="450">
                  <c:v>43475</c:v>
                </c:pt>
                <c:pt idx="451">
                  <c:v>43476</c:v>
                </c:pt>
                <c:pt idx="452">
                  <c:v>43479</c:v>
                </c:pt>
                <c:pt idx="453">
                  <c:v>43480</c:v>
                </c:pt>
                <c:pt idx="454">
                  <c:v>43481</c:v>
                </c:pt>
                <c:pt idx="455">
                  <c:v>43482</c:v>
                </c:pt>
                <c:pt idx="456">
                  <c:v>43483</c:v>
                </c:pt>
                <c:pt idx="457">
                  <c:v>43486</c:v>
                </c:pt>
                <c:pt idx="458">
                  <c:v>43487</c:v>
                </c:pt>
                <c:pt idx="459">
                  <c:v>43488</c:v>
                </c:pt>
                <c:pt idx="460">
                  <c:v>43489</c:v>
                </c:pt>
                <c:pt idx="461">
                  <c:v>43490</c:v>
                </c:pt>
                <c:pt idx="462">
                  <c:v>43493</c:v>
                </c:pt>
                <c:pt idx="463">
                  <c:v>43494</c:v>
                </c:pt>
                <c:pt idx="464">
                  <c:v>43495</c:v>
                </c:pt>
                <c:pt idx="465">
                  <c:v>43496</c:v>
                </c:pt>
                <c:pt idx="466">
                  <c:v>43497</c:v>
                </c:pt>
                <c:pt idx="467">
                  <c:v>43500</c:v>
                </c:pt>
                <c:pt idx="468">
                  <c:v>43501</c:v>
                </c:pt>
                <c:pt idx="469">
                  <c:v>43502</c:v>
                </c:pt>
                <c:pt idx="470">
                  <c:v>43503</c:v>
                </c:pt>
                <c:pt idx="471">
                  <c:v>43504</c:v>
                </c:pt>
                <c:pt idx="472">
                  <c:v>43507</c:v>
                </c:pt>
                <c:pt idx="473">
                  <c:v>43508</c:v>
                </c:pt>
                <c:pt idx="474">
                  <c:v>43509</c:v>
                </c:pt>
                <c:pt idx="475">
                  <c:v>43510</c:v>
                </c:pt>
                <c:pt idx="476">
                  <c:v>43511</c:v>
                </c:pt>
                <c:pt idx="477">
                  <c:v>43514</c:v>
                </c:pt>
                <c:pt idx="478">
                  <c:v>43515</c:v>
                </c:pt>
                <c:pt idx="479">
                  <c:v>43516</c:v>
                </c:pt>
                <c:pt idx="480">
                  <c:v>43517</c:v>
                </c:pt>
                <c:pt idx="481">
                  <c:v>43518</c:v>
                </c:pt>
                <c:pt idx="482">
                  <c:v>43521</c:v>
                </c:pt>
                <c:pt idx="483">
                  <c:v>43522</c:v>
                </c:pt>
                <c:pt idx="484">
                  <c:v>43523</c:v>
                </c:pt>
                <c:pt idx="485">
                  <c:v>43524</c:v>
                </c:pt>
                <c:pt idx="486">
                  <c:v>43525</c:v>
                </c:pt>
                <c:pt idx="487">
                  <c:v>43528</c:v>
                </c:pt>
                <c:pt idx="488">
                  <c:v>43529</c:v>
                </c:pt>
                <c:pt idx="489">
                  <c:v>43530</c:v>
                </c:pt>
                <c:pt idx="490">
                  <c:v>43531</c:v>
                </c:pt>
                <c:pt idx="491">
                  <c:v>43532</c:v>
                </c:pt>
                <c:pt idx="492">
                  <c:v>43535</c:v>
                </c:pt>
                <c:pt idx="493">
                  <c:v>43536</c:v>
                </c:pt>
                <c:pt idx="494">
                  <c:v>43537</c:v>
                </c:pt>
                <c:pt idx="495">
                  <c:v>43538</c:v>
                </c:pt>
                <c:pt idx="496">
                  <c:v>43539</c:v>
                </c:pt>
                <c:pt idx="497">
                  <c:v>43542</c:v>
                </c:pt>
                <c:pt idx="498">
                  <c:v>43543</c:v>
                </c:pt>
                <c:pt idx="499">
                  <c:v>43544</c:v>
                </c:pt>
                <c:pt idx="500">
                  <c:v>43545</c:v>
                </c:pt>
                <c:pt idx="501">
                  <c:v>43546</c:v>
                </c:pt>
                <c:pt idx="502">
                  <c:v>43549</c:v>
                </c:pt>
                <c:pt idx="503">
                  <c:v>43550</c:v>
                </c:pt>
                <c:pt idx="504">
                  <c:v>43551</c:v>
                </c:pt>
                <c:pt idx="505">
                  <c:v>43552</c:v>
                </c:pt>
                <c:pt idx="506">
                  <c:v>43553</c:v>
                </c:pt>
                <c:pt idx="507">
                  <c:v>43556</c:v>
                </c:pt>
                <c:pt idx="508">
                  <c:v>43557</c:v>
                </c:pt>
                <c:pt idx="509">
                  <c:v>43558</c:v>
                </c:pt>
                <c:pt idx="510">
                  <c:v>43559</c:v>
                </c:pt>
                <c:pt idx="511">
                  <c:v>43560</c:v>
                </c:pt>
                <c:pt idx="512">
                  <c:v>43563</c:v>
                </c:pt>
                <c:pt idx="513">
                  <c:v>43564</c:v>
                </c:pt>
                <c:pt idx="514">
                  <c:v>43565</c:v>
                </c:pt>
                <c:pt idx="515">
                  <c:v>43566</c:v>
                </c:pt>
                <c:pt idx="516">
                  <c:v>43567</c:v>
                </c:pt>
                <c:pt idx="517">
                  <c:v>43570</c:v>
                </c:pt>
                <c:pt idx="518">
                  <c:v>43571</c:v>
                </c:pt>
                <c:pt idx="519">
                  <c:v>43572</c:v>
                </c:pt>
                <c:pt idx="520">
                  <c:v>43573</c:v>
                </c:pt>
                <c:pt idx="521">
                  <c:v>43578</c:v>
                </c:pt>
                <c:pt idx="522">
                  <c:v>43579</c:v>
                </c:pt>
                <c:pt idx="523">
                  <c:v>43580</c:v>
                </c:pt>
                <c:pt idx="524">
                  <c:v>43581</c:v>
                </c:pt>
                <c:pt idx="525">
                  <c:v>43584</c:v>
                </c:pt>
                <c:pt idx="526">
                  <c:v>43585</c:v>
                </c:pt>
                <c:pt idx="527">
                  <c:v>43587</c:v>
                </c:pt>
                <c:pt idx="528">
                  <c:v>43588</c:v>
                </c:pt>
                <c:pt idx="529">
                  <c:v>43591</c:v>
                </c:pt>
                <c:pt idx="530">
                  <c:v>43592</c:v>
                </c:pt>
                <c:pt idx="531">
                  <c:v>43593</c:v>
                </c:pt>
                <c:pt idx="532">
                  <c:v>43594</c:v>
                </c:pt>
                <c:pt idx="533">
                  <c:v>43595</c:v>
                </c:pt>
                <c:pt idx="534">
                  <c:v>43598</c:v>
                </c:pt>
                <c:pt idx="535">
                  <c:v>43599</c:v>
                </c:pt>
                <c:pt idx="536">
                  <c:v>43600</c:v>
                </c:pt>
                <c:pt idx="537">
                  <c:v>43601</c:v>
                </c:pt>
                <c:pt idx="538">
                  <c:v>43602</c:v>
                </c:pt>
                <c:pt idx="539">
                  <c:v>43605</c:v>
                </c:pt>
                <c:pt idx="540">
                  <c:v>43606</c:v>
                </c:pt>
                <c:pt idx="541">
                  <c:v>43607</c:v>
                </c:pt>
                <c:pt idx="542">
                  <c:v>43608</c:v>
                </c:pt>
                <c:pt idx="543">
                  <c:v>43609</c:v>
                </c:pt>
                <c:pt idx="544">
                  <c:v>43612</c:v>
                </c:pt>
                <c:pt idx="545">
                  <c:v>43613</c:v>
                </c:pt>
                <c:pt idx="546">
                  <c:v>43614</c:v>
                </c:pt>
                <c:pt idx="547">
                  <c:v>43615</c:v>
                </c:pt>
                <c:pt idx="548">
                  <c:v>43616</c:v>
                </c:pt>
                <c:pt idx="549">
                  <c:v>43619</c:v>
                </c:pt>
                <c:pt idx="550">
                  <c:v>43620</c:v>
                </c:pt>
                <c:pt idx="551">
                  <c:v>43621</c:v>
                </c:pt>
                <c:pt idx="552">
                  <c:v>43622</c:v>
                </c:pt>
                <c:pt idx="553">
                  <c:v>43623</c:v>
                </c:pt>
                <c:pt idx="554">
                  <c:v>43626</c:v>
                </c:pt>
                <c:pt idx="555">
                  <c:v>43627</c:v>
                </c:pt>
                <c:pt idx="556">
                  <c:v>43628</c:v>
                </c:pt>
                <c:pt idx="557">
                  <c:v>43629</c:v>
                </c:pt>
                <c:pt idx="558">
                  <c:v>43630</c:v>
                </c:pt>
                <c:pt idx="559">
                  <c:v>43633</c:v>
                </c:pt>
                <c:pt idx="560">
                  <c:v>43634</c:v>
                </c:pt>
                <c:pt idx="561">
                  <c:v>43635</c:v>
                </c:pt>
                <c:pt idx="562">
                  <c:v>43636</c:v>
                </c:pt>
                <c:pt idx="563">
                  <c:v>43637</c:v>
                </c:pt>
                <c:pt idx="564">
                  <c:v>43640</c:v>
                </c:pt>
                <c:pt idx="565">
                  <c:v>43641</c:v>
                </c:pt>
                <c:pt idx="566">
                  <c:v>43642</c:v>
                </c:pt>
                <c:pt idx="567">
                  <c:v>43643</c:v>
                </c:pt>
                <c:pt idx="568">
                  <c:v>43644</c:v>
                </c:pt>
                <c:pt idx="569">
                  <c:v>43647</c:v>
                </c:pt>
                <c:pt idx="570">
                  <c:v>43648</c:v>
                </c:pt>
                <c:pt idx="571">
                  <c:v>43649</c:v>
                </c:pt>
                <c:pt idx="572">
                  <c:v>43650</c:v>
                </c:pt>
                <c:pt idx="573">
                  <c:v>43651</c:v>
                </c:pt>
                <c:pt idx="574">
                  <c:v>43654</c:v>
                </c:pt>
                <c:pt idx="575">
                  <c:v>43655</c:v>
                </c:pt>
                <c:pt idx="576">
                  <c:v>43656</c:v>
                </c:pt>
                <c:pt idx="577">
                  <c:v>43657</c:v>
                </c:pt>
                <c:pt idx="578">
                  <c:v>43658</c:v>
                </c:pt>
                <c:pt idx="579">
                  <c:v>43661</c:v>
                </c:pt>
                <c:pt idx="580">
                  <c:v>43662</c:v>
                </c:pt>
                <c:pt idx="581">
                  <c:v>43663</c:v>
                </c:pt>
                <c:pt idx="582">
                  <c:v>43664</c:v>
                </c:pt>
                <c:pt idx="583">
                  <c:v>43665</c:v>
                </c:pt>
                <c:pt idx="584">
                  <c:v>43668</c:v>
                </c:pt>
                <c:pt idx="585">
                  <c:v>43669</c:v>
                </c:pt>
                <c:pt idx="586">
                  <c:v>43670</c:v>
                </c:pt>
                <c:pt idx="587">
                  <c:v>43671</c:v>
                </c:pt>
                <c:pt idx="588">
                  <c:v>43672</c:v>
                </c:pt>
                <c:pt idx="589">
                  <c:v>43675</c:v>
                </c:pt>
                <c:pt idx="590">
                  <c:v>43676</c:v>
                </c:pt>
                <c:pt idx="591">
                  <c:v>43677</c:v>
                </c:pt>
                <c:pt idx="592">
                  <c:v>43678</c:v>
                </c:pt>
                <c:pt idx="593">
                  <c:v>43679</c:v>
                </c:pt>
                <c:pt idx="594">
                  <c:v>43682</c:v>
                </c:pt>
                <c:pt idx="595">
                  <c:v>43683</c:v>
                </c:pt>
                <c:pt idx="596">
                  <c:v>43684</c:v>
                </c:pt>
                <c:pt idx="597">
                  <c:v>43685</c:v>
                </c:pt>
                <c:pt idx="598">
                  <c:v>43686</c:v>
                </c:pt>
                <c:pt idx="599">
                  <c:v>43689</c:v>
                </c:pt>
                <c:pt idx="600">
                  <c:v>43690</c:v>
                </c:pt>
                <c:pt idx="601">
                  <c:v>43691</c:v>
                </c:pt>
                <c:pt idx="602">
                  <c:v>43692</c:v>
                </c:pt>
                <c:pt idx="603">
                  <c:v>43693</c:v>
                </c:pt>
                <c:pt idx="604">
                  <c:v>43696</c:v>
                </c:pt>
                <c:pt idx="605">
                  <c:v>43697</c:v>
                </c:pt>
                <c:pt idx="606">
                  <c:v>43698</c:v>
                </c:pt>
                <c:pt idx="607">
                  <c:v>43699</c:v>
                </c:pt>
                <c:pt idx="608">
                  <c:v>43700</c:v>
                </c:pt>
                <c:pt idx="609">
                  <c:v>43703</c:v>
                </c:pt>
                <c:pt idx="610">
                  <c:v>43704</c:v>
                </c:pt>
                <c:pt idx="611">
                  <c:v>43705</c:v>
                </c:pt>
                <c:pt idx="612">
                  <c:v>43706</c:v>
                </c:pt>
                <c:pt idx="613">
                  <c:v>43707</c:v>
                </c:pt>
                <c:pt idx="614">
                  <c:v>43710</c:v>
                </c:pt>
                <c:pt idx="615">
                  <c:v>43711</c:v>
                </c:pt>
                <c:pt idx="616">
                  <c:v>43712</c:v>
                </c:pt>
                <c:pt idx="617">
                  <c:v>43713</c:v>
                </c:pt>
                <c:pt idx="618">
                  <c:v>43714</c:v>
                </c:pt>
                <c:pt idx="619">
                  <c:v>43717</c:v>
                </c:pt>
                <c:pt idx="620">
                  <c:v>43718</c:v>
                </c:pt>
                <c:pt idx="621">
                  <c:v>43719</c:v>
                </c:pt>
                <c:pt idx="622">
                  <c:v>43720</c:v>
                </c:pt>
                <c:pt idx="623">
                  <c:v>43721</c:v>
                </c:pt>
                <c:pt idx="624">
                  <c:v>43724</c:v>
                </c:pt>
                <c:pt idx="625">
                  <c:v>43725</c:v>
                </c:pt>
                <c:pt idx="626">
                  <c:v>43726</c:v>
                </c:pt>
                <c:pt idx="627">
                  <c:v>43727</c:v>
                </c:pt>
                <c:pt idx="628">
                  <c:v>43728</c:v>
                </c:pt>
                <c:pt idx="629">
                  <c:v>43731</c:v>
                </c:pt>
                <c:pt idx="630">
                  <c:v>43732</c:v>
                </c:pt>
                <c:pt idx="631">
                  <c:v>43733</c:v>
                </c:pt>
                <c:pt idx="632">
                  <c:v>43734</c:v>
                </c:pt>
                <c:pt idx="633">
                  <c:v>43735</c:v>
                </c:pt>
                <c:pt idx="634">
                  <c:v>43738</c:v>
                </c:pt>
                <c:pt idx="635">
                  <c:v>43739</c:v>
                </c:pt>
                <c:pt idx="636">
                  <c:v>43740</c:v>
                </c:pt>
                <c:pt idx="637">
                  <c:v>43741</c:v>
                </c:pt>
                <c:pt idx="638">
                  <c:v>43742</c:v>
                </c:pt>
                <c:pt idx="639">
                  <c:v>43745</c:v>
                </c:pt>
                <c:pt idx="640">
                  <c:v>43746</c:v>
                </c:pt>
                <c:pt idx="641">
                  <c:v>43747</c:v>
                </c:pt>
                <c:pt idx="642">
                  <c:v>43748</c:v>
                </c:pt>
                <c:pt idx="643">
                  <c:v>43749</c:v>
                </c:pt>
                <c:pt idx="644">
                  <c:v>43752</c:v>
                </c:pt>
                <c:pt idx="645">
                  <c:v>43753</c:v>
                </c:pt>
                <c:pt idx="646">
                  <c:v>43754</c:v>
                </c:pt>
                <c:pt idx="647">
                  <c:v>43755</c:v>
                </c:pt>
                <c:pt idx="648">
                  <c:v>43756</c:v>
                </c:pt>
                <c:pt idx="649">
                  <c:v>43759</c:v>
                </c:pt>
                <c:pt idx="650">
                  <c:v>43760</c:v>
                </c:pt>
                <c:pt idx="651">
                  <c:v>43761</c:v>
                </c:pt>
                <c:pt idx="652">
                  <c:v>43762</c:v>
                </c:pt>
                <c:pt idx="653">
                  <c:v>43763</c:v>
                </c:pt>
                <c:pt idx="654">
                  <c:v>43766</c:v>
                </c:pt>
                <c:pt idx="655">
                  <c:v>43767</c:v>
                </c:pt>
                <c:pt idx="656">
                  <c:v>43768</c:v>
                </c:pt>
                <c:pt idx="657">
                  <c:v>43769</c:v>
                </c:pt>
                <c:pt idx="658">
                  <c:v>43770</c:v>
                </c:pt>
                <c:pt idx="659">
                  <c:v>43773</c:v>
                </c:pt>
                <c:pt idx="660">
                  <c:v>43774</c:v>
                </c:pt>
                <c:pt idx="661">
                  <c:v>43775</c:v>
                </c:pt>
                <c:pt idx="662">
                  <c:v>43776</c:v>
                </c:pt>
                <c:pt idx="663">
                  <c:v>43777</c:v>
                </c:pt>
                <c:pt idx="664">
                  <c:v>43780</c:v>
                </c:pt>
                <c:pt idx="665">
                  <c:v>43781</c:v>
                </c:pt>
                <c:pt idx="666">
                  <c:v>43782</c:v>
                </c:pt>
                <c:pt idx="667">
                  <c:v>43783</c:v>
                </c:pt>
                <c:pt idx="668">
                  <c:v>43784</c:v>
                </c:pt>
                <c:pt idx="669">
                  <c:v>43787</c:v>
                </c:pt>
                <c:pt idx="670">
                  <c:v>43788</c:v>
                </c:pt>
                <c:pt idx="671">
                  <c:v>43789</c:v>
                </c:pt>
                <c:pt idx="672">
                  <c:v>43790</c:v>
                </c:pt>
                <c:pt idx="673">
                  <c:v>43791</c:v>
                </c:pt>
                <c:pt idx="674">
                  <c:v>43794</c:v>
                </c:pt>
                <c:pt idx="675">
                  <c:v>43795</c:v>
                </c:pt>
                <c:pt idx="676">
                  <c:v>43796</c:v>
                </c:pt>
                <c:pt idx="677">
                  <c:v>43797</c:v>
                </c:pt>
                <c:pt idx="678">
                  <c:v>43798</c:v>
                </c:pt>
                <c:pt idx="679">
                  <c:v>43801</c:v>
                </c:pt>
                <c:pt idx="680">
                  <c:v>43802</c:v>
                </c:pt>
                <c:pt idx="681">
                  <c:v>43803</c:v>
                </c:pt>
                <c:pt idx="682">
                  <c:v>43804</c:v>
                </c:pt>
                <c:pt idx="683">
                  <c:v>43805</c:v>
                </c:pt>
                <c:pt idx="684">
                  <c:v>43808</c:v>
                </c:pt>
                <c:pt idx="685">
                  <c:v>43809</c:v>
                </c:pt>
                <c:pt idx="686">
                  <c:v>43810</c:v>
                </c:pt>
                <c:pt idx="687">
                  <c:v>43811</c:v>
                </c:pt>
                <c:pt idx="688">
                  <c:v>43812</c:v>
                </c:pt>
                <c:pt idx="689">
                  <c:v>43815</c:v>
                </c:pt>
                <c:pt idx="690">
                  <c:v>43816</c:v>
                </c:pt>
                <c:pt idx="691">
                  <c:v>43817</c:v>
                </c:pt>
                <c:pt idx="692">
                  <c:v>43818</c:v>
                </c:pt>
                <c:pt idx="693">
                  <c:v>43819</c:v>
                </c:pt>
                <c:pt idx="694">
                  <c:v>43822</c:v>
                </c:pt>
                <c:pt idx="695">
                  <c:v>43823</c:v>
                </c:pt>
                <c:pt idx="696">
                  <c:v>43826</c:v>
                </c:pt>
                <c:pt idx="697">
                  <c:v>43829</c:v>
                </c:pt>
                <c:pt idx="698">
                  <c:v>43830</c:v>
                </c:pt>
                <c:pt idx="699">
                  <c:v>43832</c:v>
                </c:pt>
                <c:pt idx="700">
                  <c:v>43833</c:v>
                </c:pt>
                <c:pt idx="701">
                  <c:v>43836</c:v>
                </c:pt>
                <c:pt idx="702">
                  <c:v>43837</c:v>
                </c:pt>
                <c:pt idx="703">
                  <c:v>43838</c:v>
                </c:pt>
                <c:pt idx="704">
                  <c:v>43839</c:v>
                </c:pt>
                <c:pt idx="705">
                  <c:v>43840</c:v>
                </c:pt>
                <c:pt idx="706">
                  <c:v>43843</c:v>
                </c:pt>
                <c:pt idx="707">
                  <c:v>43844</c:v>
                </c:pt>
                <c:pt idx="708">
                  <c:v>43845</c:v>
                </c:pt>
                <c:pt idx="709">
                  <c:v>43846</c:v>
                </c:pt>
                <c:pt idx="710">
                  <c:v>43847</c:v>
                </c:pt>
                <c:pt idx="711">
                  <c:v>43850</c:v>
                </c:pt>
                <c:pt idx="712">
                  <c:v>43851</c:v>
                </c:pt>
                <c:pt idx="713">
                  <c:v>43852</c:v>
                </c:pt>
                <c:pt idx="714">
                  <c:v>43853</c:v>
                </c:pt>
                <c:pt idx="715">
                  <c:v>43854</c:v>
                </c:pt>
                <c:pt idx="716">
                  <c:v>43857</c:v>
                </c:pt>
                <c:pt idx="717">
                  <c:v>43858</c:v>
                </c:pt>
                <c:pt idx="718">
                  <c:v>43859</c:v>
                </c:pt>
                <c:pt idx="719">
                  <c:v>43860</c:v>
                </c:pt>
                <c:pt idx="720">
                  <c:v>43861</c:v>
                </c:pt>
                <c:pt idx="721">
                  <c:v>43864</c:v>
                </c:pt>
                <c:pt idx="722">
                  <c:v>43865</c:v>
                </c:pt>
                <c:pt idx="723">
                  <c:v>43866</c:v>
                </c:pt>
                <c:pt idx="724">
                  <c:v>43867</c:v>
                </c:pt>
                <c:pt idx="725">
                  <c:v>43868</c:v>
                </c:pt>
                <c:pt idx="726">
                  <c:v>43871</c:v>
                </c:pt>
                <c:pt idx="727">
                  <c:v>43872</c:v>
                </c:pt>
                <c:pt idx="728">
                  <c:v>43873</c:v>
                </c:pt>
                <c:pt idx="729">
                  <c:v>43874</c:v>
                </c:pt>
                <c:pt idx="730">
                  <c:v>43875</c:v>
                </c:pt>
                <c:pt idx="731">
                  <c:v>43878</c:v>
                </c:pt>
                <c:pt idx="732">
                  <c:v>43879</c:v>
                </c:pt>
                <c:pt idx="733">
                  <c:v>43880</c:v>
                </c:pt>
                <c:pt idx="734">
                  <c:v>43881</c:v>
                </c:pt>
                <c:pt idx="735">
                  <c:v>43882</c:v>
                </c:pt>
                <c:pt idx="736">
                  <c:v>43885</c:v>
                </c:pt>
                <c:pt idx="737">
                  <c:v>43886</c:v>
                </c:pt>
                <c:pt idx="738">
                  <c:v>43887</c:v>
                </c:pt>
                <c:pt idx="739">
                  <c:v>43888</c:v>
                </c:pt>
                <c:pt idx="740">
                  <c:v>43889</c:v>
                </c:pt>
                <c:pt idx="741">
                  <c:v>43892</c:v>
                </c:pt>
                <c:pt idx="742">
                  <c:v>43893</c:v>
                </c:pt>
                <c:pt idx="743">
                  <c:v>43894</c:v>
                </c:pt>
                <c:pt idx="744">
                  <c:v>43895</c:v>
                </c:pt>
                <c:pt idx="745">
                  <c:v>43896</c:v>
                </c:pt>
                <c:pt idx="746">
                  <c:v>43899</c:v>
                </c:pt>
                <c:pt idx="747">
                  <c:v>43900</c:v>
                </c:pt>
                <c:pt idx="748">
                  <c:v>43901</c:v>
                </c:pt>
                <c:pt idx="749">
                  <c:v>43902</c:v>
                </c:pt>
                <c:pt idx="750">
                  <c:v>43903</c:v>
                </c:pt>
                <c:pt idx="751">
                  <c:v>43906</c:v>
                </c:pt>
                <c:pt idx="752">
                  <c:v>43907</c:v>
                </c:pt>
                <c:pt idx="753">
                  <c:v>43908</c:v>
                </c:pt>
                <c:pt idx="754">
                  <c:v>43909</c:v>
                </c:pt>
                <c:pt idx="755">
                  <c:v>43910</c:v>
                </c:pt>
                <c:pt idx="756">
                  <c:v>43913</c:v>
                </c:pt>
                <c:pt idx="757">
                  <c:v>43914</c:v>
                </c:pt>
                <c:pt idx="758">
                  <c:v>43915</c:v>
                </c:pt>
                <c:pt idx="759">
                  <c:v>43916</c:v>
                </c:pt>
                <c:pt idx="760">
                  <c:v>43917</c:v>
                </c:pt>
                <c:pt idx="761">
                  <c:v>43920</c:v>
                </c:pt>
                <c:pt idx="762">
                  <c:v>43921</c:v>
                </c:pt>
                <c:pt idx="763">
                  <c:v>43922</c:v>
                </c:pt>
                <c:pt idx="764">
                  <c:v>43923</c:v>
                </c:pt>
                <c:pt idx="765">
                  <c:v>43924</c:v>
                </c:pt>
                <c:pt idx="766">
                  <c:v>43927</c:v>
                </c:pt>
                <c:pt idx="767">
                  <c:v>43928</c:v>
                </c:pt>
                <c:pt idx="768">
                  <c:v>43929</c:v>
                </c:pt>
                <c:pt idx="769">
                  <c:v>43930</c:v>
                </c:pt>
                <c:pt idx="770">
                  <c:v>43935</c:v>
                </c:pt>
                <c:pt idx="771">
                  <c:v>43936</c:v>
                </c:pt>
                <c:pt idx="772">
                  <c:v>43937</c:v>
                </c:pt>
                <c:pt idx="773">
                  <c:v>43938</c:v>
                </c:pt>
                <c:pt idx="774">
                  <c:v>43941</c:v>
                </c:pt>
                <c:pt idx="775">
                  <c:v>43942</c:v>
                </c:pt>
                <c:pt idx="776">
                  <c:v>43943</c:v>
                </c:pt>
                <c:pt idx="777">
                  <c:v>43944</c:v>
                </c:pt>
                <c:pt idx="778">
                  <c:v>43945</c:v>
                </c:pt>
                <c:pt idx="779">
                  <c:v>43948</c:v>
                </c:pt>
                <c:pt idx="780">
                  <c:v>43949</c:v>
                </c:pt>
                <c:pt idx="781">
                  <c:v>43950</c:v>
                </c:pt>
                <c:pt idx="782">
                  <c:v>43951</c:v>
                </c:pt>
                <c:pt idx="783">
                  <c:v>43955</c:v>
                </c:pt>
                <c:pt idx="784">
                  <c:v>43956</c:v>
                </c:pt>
                <c:pt idx="785">
                  <c:v>43957</c:v>
                </c:pt>
                <c:pt idx="786">
                  <c:v>43958</c:v>
                </c:pt>
                <c:pt idx="787">
                  <c:v>43959</c:v>
                </c:pt>
                <c:pt idx="788">
                  <c:v>43962</c:v>
                </c:pt>
                <c:pt idx="789">
                  <c:v>43963</c:v>
                </c:pt>
                <c:pt idx="790">
                  <c:v>43964</c:v>
                </c:pt>
                <c:pt idx="791">
                  <c:v>43965</c:v>
                </c:pt>
                <c:pt idx="792">
                  <c:v>43966</c:v>
                </c:pt>
                <c:pt idx="793">
                  <c:v>43969</c:v>
                </c:pt>
                <c:pt idx="794">
                  <c:v>43970</c:v>
                </c:pt>
                <c:pt idx="795">
                  <c:v>43971</c:v>
                </c:pt>
                <c:pt idx="796">
                  <c:v>43972</c:v>
                </c:pt>
                <c:pt idx="797">
                  <c:v>43973</c:v>
                </c:pt>
                <c:pt idx="798">
                  <c:v>43976</c:v>
                </c:pt>
                <c:pt idx="799">
                  <c:v>43977</c:v>
                </c:pt>
                <c:pt idx="800">
                  <c:v>43978</c:v>
                </c:pt>
                <c:pt idx="801">
                  <c:v>43979</c:v>
                </c:pt>
                <c:pt idx="802">
                  <c:v>43980</c:v>
                </c:pt>
                <c:pt idx="803">
                  <c:v>43983</c:v>
                </c:pt>
                <c:pt idx="804">
                  <c:v>43984</c:v>
                </c:pt>
                <c:pt idx="805">
                  <c:v>43985</c:v>
                </c:pt>
                <c:pt idx="806">
                  <c:v>43986</c:v>
                </c:pt>
                <c:pt idx="807">
                  <c:v>43987</c:v>
                </c:pt>
                <c:pt idx="808">
                  <c:v>43990</c:v>
                </c:pt>
                <c:pt idx="809">
                  <c:v>43991</c:v>
                </c:pt>
                <c:pt idx="810">
                  <c:v>43992</c:v>
                </c:pt>
                <c:pt idx="811">
                  <c:v>43993</c:v>
                </c:pt>
                <c:pt idx="812">
                  <c:v>43994</c:v>
                </c:pt>
                <c:pt idx="813">
                  <c:v>43997</c:v>
                </c:pt>
                <c:pt idx="814">
                  <c:v>43998</c:v>
                </c:pt>
                <c:pt idx="815">
                  <c:v>43999</c:v>
                </c:pt>
                <c:pt idx="816">
                  <c:v>44000</c:v>
                </c:pt>
                <c:pt idx="817">
                  <c:v>44001</c:v>
                </c:pt>
                <c:pt idx="818">
                  <c:v>44004</c:v>
                </c:pt>
                <c:pt idx="819">
                  <c:v>44005</c:v>
                </c:pt>
                <c:pt idx="820">
                  <c:v>44006</c:v>
                </c:pt>
                <c:pt idx="821">
                  <c:v>44007</c:v>
                </c:pt>
                <c:pt idx="822">
                  <c:v>44008</c:v>
                </c:pt>
                <c:pt idx="823">
                  <c:v>44011</c:v>
                </c:pt>
                <c:pt idx="824">
                  <c:v>44012</c:v>
                </c:pt>
                <c:pt idx="825">
                  <c:v>44013</c:v>
                </c:pt>
                <c:pt idx="826">
                  <c:v>44014</c:v>
                </c:pt>
                <c:pt idx="827">
                  <c:v>44015</c:v>
                </c:pt>
                <c:pt idx="828">
                  <c:v>44018</c:v>
                </c:pt>
                <c:pt idx="829">
                  <c:v>44019</c:v>
                </c:pt>
                <c:pt idx="830">
                  <c:v>44020</c:v>
                </c:pt>
                <c:pt idx="831">
                  <c:v>44021</c:v>
                </c:pt>
                <c:pt idx="832">
                  <c:v>44022</c:v>
                </c:pt>
                <c:pt idx="833">
                  <c:v>44025</c:v>
                </c:pt>
                <c:pt idx="834">
                  <c:v>44026</c:v>
                </c:pt>
                <c:pt idx="835">
                  <c:v>44027</c:v>
                </c:pt>
                <c:pt idx="836">
                  <c:v>44028</c:v>
                </c:pt>
                <c:pt idx="837">
                  <c:v>44029</c:v>
                </c:pt>
                <c:pt idx="838">
                  <c:v>44032</c:v>
                </c:pt>
                <c:pt idx="839">
                  <c:v>44033</c:v>
                </c:pt>
                <c:pt idx="840">
                  <c:v>44034</c:v>
                </c:pt>
                <c:pt idx="841">
                  <c:v>44035</c:v>
                </c:pt>
                <c:pt idx="842">
                  <c:v>44036</c:v>
                </c:pt>
                <c:pt idx="843">
                  <c:v>44039</c:v>
                </c:pt>
                <c:pt idx="844">
                  <c:v>44040</c:v>
                </c:pt>
                <c:pt idx="845">
                  <c:v>44041</c:v>
                </c:pt>
                <c:pt idx="846">
                  <c:v>44042</c:v>
                </c:pt>
                <c:pt idx="847">
                  <c:v>44043</c:v>
                </c:pt>
                <c:pt idx="848">
                  <c:v>44046</c:v>
                </c:pt>
                <c:pt idx="849">
                  <c:v>44047</c:v>
                </c:pt>
                <c:pt idx="850">
                  <c:v>44048</c:v>
                </c:pt>
                <c:pt idx="851">
                  <c:v>44049</c:v>
                </c:pt>
                <c:pt idx="852">
                  <c:v>44050</c:v>
                </c:pt>
                <c:pt idx="853">
                  <c:v>44053</c:v>
                </c:pt>
                <c:pt idx="854">
                  <c:v>44054</c:v>
                </c:pt>
                <c:pt idx="855">
                  <c:v>44055</c:v>
                </c:pt>
                <c:pt idx="856">
                  <c:v>44056</c:v>
                </c:pt>
                <c:pt idx="857">
                  <c:v>44057</c:v>
                </c:pt>
                <c:pt idx="858">
                  <c:v>44060</c:v>
                </c:pt>
                <c:pt idx="859">
                  <c:v>44061</c:v>
                </c:pt>
                <c:pt idx="860">
                  <c:v>44062</c:v>
                </c:pt>
                <c:pt idx="861">
                  <c:v>44063</c:v>
                </c:pt>
                <c:pt idx="862">
                  <c:v>44064</c:v>
                </c:pt>
                <c:pt idx="863">
                  <c:v>44067</c:v>
                </c:pt>
                <c:pt idx="864">
                  <c:v>44068</c:v>
                </c:pt>
                <c:pt idx="865">
                  <c:v>44069</c:v>
                </c:pt>
                <c:pt idx="866">
                  <c:v>44070</c:v>
                </c:pt>
                <c:pt idx="867">
                  <c:v>44071</c:v>
                </c:pt>
                <c:pt idx="868">
                  <c:v>44074</c:v>
                </c:pt>
                <c:pt idx="869">
                  <c:v>44075</c:v>
                </c:pt>
                <c:pt idx="870">
                  <c:v>44076</c:v>
                </c:pt>
                <c:pt idx="871">
                  <c:v>44077</c:v>
                </c:pt>
                <c:pt idx="872">
                  <c:v>44078</c:v>
                </c:pt>
                <c:pt idx="873">
                  <c:v>44081</c:v>
                </c:pt>
                <c:pt idx="874">
                  <c:v>44082</c:v>
                </c:pt>
                <c:pt idx="875">
                  <c:v>44083</c:v>
                </c:pt>
                <c:pt idx="876">
                  <c:v>44084</c:v>
                </c:pt>
                <c:pt idx="877">
                  <c:v>44085</c:v>
                </c:pt>
                <c:pt idx="878">
                  <c:v>44088</c:v>
                </c:pt>
                <c:pt idx="879">
                  <c:v>44089</c:v>
                </c:pt>
                <c:pt idx="880">
                  <c:v>44090</c:v>
                </c:pt>
                <c:pt idx="881">
                  <c:v>44091</c:v>
                </c:pt>
                <c:pt idx="882">
                  <c:v>44092</c:v>
                </c:pt>
                <c:pt idx="883">
                  <c:v>44095</c:v>
                </c:pt>
                <c:pt idx="884">
                  <c:v>44096</c:v>
                </c:pt>
                <c:pt idx="885">
                  <c:v>44097</c:v>
                </c:pt>
                <c:pt idx="886">
                  <c:v>44098</c:v>
                </c:pt>
                <c:pt idx="887">
                  <c:v>44099</c:v>
                </c:pt>
                <c:pt idx="888">
                  <c:v>44102</c:v>
                </c:pt>
                <c:pt idx="889">
                  <c:v>44103</c:v>
                </c:pt>
                <c:pt idx="890">
                  <c:v>44104</c:v>
                </c:pt>
                <c:pt idx="891">
                  <c:v>44105</c:v>
                </c:pt>
                <c:pt idx="892">
                  <c:v>44106</c:v>
                </c:pt>
                <c:pt idx="893">
                  <c:v>44109</c:v>
                </c:pt>
                <c:pt idx="894">
                  <c:v>44110</c:v>
                </c:pt>
                <c:pt idx="895">
                  <c:v>44111</c:v>
                </c:pt>
                <c:pt idx="896">
                  <c:v>44112</c:v>
                </c:pt>
                <c:pt idx="897">
                  <c:v>44113</c:v>
                </c:pt>
                <c:pt idx="898">
                  <c:v>44116</c:v>
                </c:pt>
                <c:pt idx="899">
                  <c:v>44117</c:v>
                </c:pt>
                <c:pt idx="900">
                  <c:v>44118</c:v>
                </c:pt>
                <c:pt idx="901">
                  <c:v>44119</c:v>
                </c:pt>
                <c:pt idx="902">
                  <c:v>44120</c:v>
                </c:pt>
                <c:pt idx="903">
                  <c:v>44123</c:v>
                </c:pt>
                <c:pt idx="904">
                  <c:v>44124</c:v>
                </c:pt>
                <c:pt idx="905">
                  <c:v>44125</c:v>
                </c:pt>
                <c:pt idx="906">
                  <c:v>44126</c:v>
                </c:pt>
                <c:pt idx="907">
                  <c:v>44127</c:v>
                </c:pt>
                <c:pt idx="908">
                  <c:v>44130</c:v>
                </c:pt>
                <c:pt idx="909">
                  <c:v>44131</c:v>
                </c:pt>
                <c:pt idx="910">
                  <c:v>44132</c:v>
                </c:pt>
                <c:pt idx="911">
                  <c:v>44133</c:v>
                </c:pt>
                <c:pt idx="912">
                  <c:v>44134</c:v>
                </c:pt>
                <c:pt idx="913">
                  <c:v>44137</c:v>
                </c:pt>
                <c:pt idx="914">
                  <c:v>44138</c:v>
                </c:pt>
                <c:pt idx="915">
                  <c:v>44139</c:v>
                </c:pt>
                <c:pt idx="916">
                  <c:v>44140</c:v>
                </c:pt>
                <c:pt idx="917">
                  <c:v>44141</c:v>
                </c:pt>
                <c:pt idx="918">
                  <c:v>44144</c:v>
                </c:pt>
                <c:pt idx="919">
                  <c:v>44145</c:v>
                </c:pt>
                <c:pt idx="920">
                  <c:v>44146</c:v>
                </c:pt>
                <c:pt idx="921">
                  <c:v>44147</c:v>
                </c:pt>
                <c:pt idx="922">
                  <c:v>44148</c:v>
                </c:pt>
                <c:pt idx="923">
                  <c:v>44151</c:v>
                </c:pt>
                <c:pt idx="924">
                  <c:v>44152</c:v>
                </c:pt>
                <c:pt idx="925">
                  <c:v>44153</c:v>
                </c:pt>
                <c:pt idx="926">
                  <c:v>44154</c:v>
                </c:pt>
                <c:pt idx="927">
                  <c:v>44155</c:v>
                </c:pt>
                <c:pt idx="928">
                  <c:v>44158</c:v>
                </c:pt>
                <c:pt idx="929">
                  <c:v>44159</c:v>
                </c:pt>
                <c:pt idx="930">
                  <c:v>44160</c:v>
                </c:pt>
                <c:pt idx="931">
                  <c:v>44161</c:v>
                </c:pt>
                <c:pt idx="932">
                  <c:v>44162</c:v>
                </c:pt>
                <c:pt idx="933">
                  <c:v>44165</c:v>
                </c:pt>
                <c:pt idx="934">
                  <c:v>44166</c:v>
                </c:pt>
                <c:pt idx="935">
                  <c:v>44167</c:v>
                </c:pt>
                <c:pt idx="936">
                  <c:v>44168</c:v>
                </c:pt>
                <c:pt idx="937">
                  <c:v>44169</c:v>
                </c:pt>
                <c:pt idx="938">
                  <c:v>44172</c:v>
                </c:pt>
                <c:pt idx="939">
                  <c:v>44173</c:v>
                </c:pt>
                <c:pt idx="940">
                  <c:v>44174</c:v>
                </c:pt>
                <c:pt idx="941">
                  <c:v>44175</c:v>
                </c:pt>
                <c:pt idx="942">
                  <c:v>44176</c:v>
                </c:pt>
                <c:pt idx="943">
                  <c:v>44179</c:v>
                </c:pt>
                <c:pt idx="944">
                  <c:v>44180</c:v>
                </c:pt>
                <c:pt idx="945">
                  <c:v>44181</c:v>
                </c:pt>
                <c:pt idx="946">
                  <c:v>44182</c:v>
                </c:pt>
                <c:pt idx="947">
                  <c:v>44183</c:v>
                </c:pt>
                <c:pt idx="948">
                  <c:v>44186</c:v>
                </c:pt>
                <c:pt idx="949">
                  <c:v>44187</c:v>
                </c:pt>
                <c:pt idx="950">
                  <c:v>44188</c:v>
                </c:pt>
                <c:pt idx="951">
                  <c:v>44189</c:v>
                </c:pt>
                <c:pt idx="952">
                  <c:v>44193</c:v>
                </c:pt>
                <c:pt idx="953">
                  <c:v>44194</c:v>
                </c:pt>
                <c:pt idx="954">
                  <c:v>44195</c:v>
                </c:pt>
                <c:pt idx="955">
                  <c:v>44196</c:v>
                </c:pt>
                <c:pt idx="956">
                  <c:v>44200</c:v>
                </c:pt>
                <c:pt idx="957">
                  <c:v>44201</c:v>
                </c:pt>
                <c:pt idx="958">
                  <c:v>44202</c:v>
                </c:pt>
                <c:pt idx="959">
                  <c:v>44203</c:v>
                </c:pt>
                <c:pt idx="960">
                  <c:v>44204</c:v>
                </c:pt>
                <c:pt idx="961">
                  <c:v>44207</c:v>
                </c:pt>
                <c:pt idx="962">
                  <c:v>44208</c:v>
                </c:pt>
                <c:pt idx="963">
                  <c:v>44209</c:v>
                </c:pt>
                <c:pt idx="964">
                  <c:v>44210</c:v>
                </c:pt>
                <c:pt idx="965">
                  <c:v>44211</c:v>
                </c:pt>
                <c:pt idx="966">
                  <c:v>44214</c:v>
                </c:pt>
                <c:pt idx="967">
                  <c:v>44215</c:v>
                </c:pt>
                <c:pt idx="968">
                  <c:v>44216</c:v>
                </c:pt>
                <c:pt idx="969">
                  <c:v>44217</c:v>
                </c:pt>
                <c:pt idx="970">
                  <c:v>44218</c:v>
                </c:pt>
                <c:pt idx="971">
                  <c:v>44221</c:v>
                </c:pt>
                <c:pt idx="972">
                  <c:v>44222</c:v>
                </c:pt>
                <c:pt idx="973">
                  <c:v>44223</c:v>
                </c:pt>
                <c:pt idx="974">
                  <c:v>44224</c:v>
                </c:pt>
                <c:pt idx="975">
                  <c:v>44225</c:v>
                </c:pt>
                <c:pt idx="976">
                  <c:v>44228</c:v>
                </c:pt>
                <c:pt idx="977">
                  <c:v>44229</c:v>
                </c:pt>
                <c:pt idx="978">
                  <c:v>44230</c:v>
                </c:pt>
                <c:pt idx="979">
                  <c:v>44231</c:v>
                </c:pt>
                <c:pt idx="980">
                  <c:v>44232</c:v>
                </c:pt>
                <c:pt idx="981">
                  <c:v>44235</c:v>
                </c:pt>
                <c:pt idx="982">
                  <c:v>44236</c:v>
                </c:pt>
                <c:pt idx="983">
                  <c:v>44237</c:v>
                </c:pt>
                <c:pt idx="984">
                  <c:v>44238</c:v>
                </c:pt>
                <c:pt idx="985">
                  <c:v>44239</c:v>
                </c:pt>
                <c:pt idx="986">
                  <c:v>44242</c:v>
                </c:pt>
                <c:pt idx="987">
                  <c:v>44243</c:v>
                </c:pt>
                <c:pt idx="988">
                  <c:v>44244</c:v>
                </c:pt>
                <c:pt idx="989">
                  <c:v>44245</c:v>
                </c:pt>
                <c:pt idx="990">
                  <c:v>44246</c:v>
                </c:pt>
                <c:pt idx="991">
                  <c:v>44249</c:v>
                </c:pt>
                <c:pt idx="992">
                  <c:v>44250</c:v>
                </c:pt>
                <c:pt idx="993">
                  <c:v>44251</c:v>
                </c:pt>
                <c:pt idx="994">
                  <c:v>44252</c:v>
                </c:pt>
                <c:pt idx="995">
                  <c:v>44253</c:v>
                </c:pt>
                <c:pt idx="996">
                  <c:v>44256</c:v>
                </c:pt>
                <c:pt idx="997">
                  <c:v>44257</c:v>
                </c:pt>
                <c:pt idx="998">
                  <c:v>44258</c:v>
                </c:pt>
                <c:pt idx="999">
                  <c:v>44259</c:v>
                </c:pt>
                <c:pt idx="1000">
                  <c:v>44260</c:v>
                </c:pt>
                <c:pt idx="1001">
                  <c:v>44263</c:v>
                </c:pt>
                <c:pt idx="1002">
                  <c:v>44264</c:v>
                </c:pt>
                <c:pt idx="1003">
                  <c:v>44265</c:v>
                </c:pt>
                <c:pt idx="1004">
                  <c:v>44266</c:v>
                </c:pt>
                <c:pt idx="1005">
                  <c:v>44267</c:v>
                </c:pt>
                <c:pt idx="1006">
                  <c:v>44270</c:v>
                </c:pt>
                <c:pt idx="1007">
                  <c:v>44271</c:v>
                </c:pt>
                <c:pt idx="1008">
                  <c:v>44272</c:v>
                </c:pt>
                <c:pt idx="1009">
                  <c:v>44273</c:v>
                </c:pt>
                <c:pt idx="1010">
                  <c:v>44274</c:v>
                </c:pt>
                <c:pt idx="1011">
                  <c:v>44277</c:v>
                </c:pt>
                <c:pt idx="1012">
                  <c:v>44278</c:v>
                </c:pt>
                <c:pt idx="1013">
                  <c:v>44279</c:v>
                </c:pt>
                <c:pt idx="1014">
                  <c:v>44280</c:v>
                </c:pt>
                <c:pt idx="1015">
                  <c:v>44281</c:v>
                </c:pt>
                <c:pt idx="1016">
                  <c:v>44284</c:v>
                </c:pt>
                <c:pt idx="1017">
                  <c:v>44285</c:v>
                </c:pt>
                <c:pt idx="1018">
                  <c:v>44286</c:v>
                </c:pt>
                <c:pt idx="1019">
                  <c:v>44287</c:v>
                </c:pt>
                <c:pt idx="1020">
                  <c:v>44292</c:v>
                </c:pt>
                <c:pt idx="1021">
                  <c:v>44293</c:v>
                </c:pt>
                <c:pt idx="1022">
                  <c:v>44294</c:v>
                </c:pt>
                <c:pt idx="1023">
                  <c:v>44295</c:v>
                </c:pt>
                <c:pt idx="1024">
                  <c:v>44298</c:v>
                </c:pt>
                <c:pt idx="1025">
                  <c:v>44299</c:v>
                </c:pt>
                <c:pt idx="1026">
                  <c:v>44300</c:v>
                </c:pt>
                <c:pt idx="1027">
                  <c:v>44301</c:v>
                </c:pt>
                <c:pt idx="1028">
                  <c:v>44302</c:v>
                </c:pt>
                <c:pt idx="1029">
                  <c:v>44305</c:v>
                </c:pt>
                <c:pt idx="1030">
                  <c:v>44306</c:v>
                </c:pt>
                <c:pt idx="1031">
                  <c:v>44307</c:v>
                </c:pt>
                <c:pt idx="1032">
                  <c:v>44308</c:v>
                </c:pt>
                <c:pt idx="1033">
                  <c:v>44309</c:v>
                </c:pt>
                <c:pt idx="1034">
                  <c:v>44312</c:v>
                </c:pt>
                <c:pt idx="1035">
                  <c:v>44313</c:v>
                </c:pt>
                <c:pt idx="1036">
                  <c:v>44314</c:v>
                </c:pt>
                <c:pt idx="1037">
                  <c:v>44315</c:v>
                </c:pt>
                <c:pt idx="1038">
                  <c:v>44316</c:v>
                </c:pt>
                <c:pt idx="1039">
                  <c:v>44319</c:v>
                </c:pt>
                <c:pt idx="1040">
                  <c:v>44320</c:v>
                </c:pt>
                <c:pt idx="1041">
                  <c:v>44321</c:v>
                </c:pt>
                <c:pt idx="1042">
                  <c:v>44322</c:v>
                </c:pt>
                <c:pt idx="1043">
                  <c:v>44323</c:v>
                </c:pt>
                <c:pt idx="1044">
                  <c:v>44326</c:v>
                </c:pt>
                <c:pt idx="1045">
                  <c:v>44327</c:v>
                </c:pt>
                <c:pt idx="1046">
                  <c:v>44328</c:v>
                </c:pt>
                <c:pt idx="1047">
                  <c:v>44329</c:v>
                </c:pt>
                <c:pt idx="1048">
                  <c:v>44330</c:v>
                </c:pt>
                <c:pt idx="1049">
                  <c:v>44333</c:v>
                </c:pt>
                <c:pt idx="1050">
                  <c:v>44334</c:v>
                </c:pt>
                <c:pt idx="1051">
                  <c:v>44335</c:v>
                </c:pt>
                <c:pt idx="1052">
                  <c:v>44336</c:v>
                </c:pt>
                <c:pt idx="1053">
                  <c:v>44337</c:v>
                </c:pt>
                <c:pt idx="1054">
                  <c:v>44340</c:v>
                </c:pt>
                <c:pt idx="1055">
                  <c:v>44341</c:v>
                </c:pt>
                <c:pt idx="1056">
                  <c:v>44342</c:v>
                </c:pt>
                <c:pt idx="1057">
                  <c:v>44343</c:v>
                </c:pt>
                <c:pt idx="1058">
                  <c:v>44344</c:v>
                </c:pt>
                <c:pt idx="1059">
                  <c:v>44347</c:v>
                </c:pt>
                <c:pt idx="1060">
                  <c:v>44348</c:v>
                </c:pt>
                <c:pt idx="1061">
                  <c:v>44349</c:v>
                </c:pt>
                <c:pt idx="1062">
                  <c:v>44350</c:v>
                </c:pt>
                <c:pt idx="1063">
                  <c:v>44351</c:v>
                </c:pt>
                <c:pt idx="1064">
                  <c:v>44354</c:v>
                </c:pt>
                <c:pt idx="1065">
                  <c:v>44355</c:v>
                </c:pt>
                <c:pt idx="1066">
                  <c:v>44356</c:v>
                </c:pt>
                <c:pt idx="1067">
                  <c:v>44357</c:v>
                </c:pt>
                <c:pt idx="1068">
                  <c:v>44358</c:v>
                </c:pt>
                <c:pt idx="1069">
                  <c:v>44361</c:v>
                </c:pt>
                <c:pt idx="1070">
                  <c:v>44362</c:v>
                </c:pt>
                <c:pt idx="1071">
                  <c:v>44363</c:v>
                </c:pt>
                <c:pt idx="1072">
                  <c:v>44364</c:v>
                </c:pt>
                <c:pt idx="1073">
                  <c:v>44365</c:v>
                </c:pt>
                <c:pt idx="1074">
                  <c:v>44368</c:v>
                </c:pt>
                <c:pt idx="1075">
                  <c:v>44369</c:v>
                </c:pt>
                <c:pt idx="1076">
                  <c:v>44370</c:v>
                </c:pt>
                <c:pt idx="1077">
                  <c:v>44371</c:v>
                </c:pt>
                <c:pt idx="1078">
                  <c:v>44372</c:v>
                </c:pt>
                <c:pt idx="1079">
                  <c:v>44375</c:v>
                </c:pt>
                <c:pt idx="1080">
                  <c:v>44376</c:v>
                </c:pt>
                <c:pt idx="1081">
                  <c:v>44377</c:v>
                </c:pt>
                <c:pt idx="1082">
                  <c:v>44378</c:v>
                </c:pt>
                <c:pt idx="1083">
                  <c:v>44379</c:v>
                </c:pt>
                <c:pt idx="1084">
                  <c:v>44382</c:v>
                </c:pt>
                <c:pt idx="1085">
                  <c:v>44383</c:v>
                </c:pt>
                <c:pt idx="1086">
                  <c:v>44384</c:v>
                </c:pt>
                <c:pt idx="1087">
                  <c:v>44385</c:v>
                </c:pt>
                <c:pt idx="1088">
                  <c:v>44386</c:v>
                </c:pt>
                <c:pt idx="1089">
                  <c:v>44389</c:v>
                </c:pt>
                <c:pt idx="1090">
                  <c:v>44390</c:v>
                </c:pt>
                <c:pt idx="1091">
                  <c:v>44391</c:v>
                </c:pt>
                <c:pt idx="1092">
                  <c:v>44392</c:v>
                </c:pt>
                <c:pt idx="1093">
                  <c:v>44393</c:v>
                </c:pt>
                <c:pt idx="1094">
                  <c:v>44396</c:v>
                </c:pt>
                <c:pt idx="1095">
                  <c:v>44397</c:v>
                </c:pt>
                <c:pt idx="1096">
                  <c:v>44398</c:v>
                </c:pt>
                <c:pt idx="1097">
                  <c:v>44399</c:v>
                </c:pt>
                <c:pt idx="1098">
                  <c:v>44400</c:v>
                </c:pt>
                <c:pt idx="1099">
                  <c:v>44403</c:v>
                </c:pt>
                <c:pt idx="1100">
                  <c:v>44404</c:v>
                </c:pt>
                <c:pt idx="1101">
                  <c:v>44405</c:v>
                </c:pt>
                <c:pt idx="1102">
                  <c:v>44406</c:v>
                </c:pt>
                <c:pt idx="1103">
                  <c:v>44407</c:v>
                </c:pt>
                <c:pt idx="1104">
                  <c:v>44410</c:v>
                </c:pt>
                <c:pt idx="1105">
                  <c:v>44411</c:v>
                </c:pt>
                <c:pt idx="1106">
                  <c:v>44412</c:v>
                </c:pt>
                <c:pt idx="1107">
                  <c:v>44413</c:v>
                </c:pt>
                <c:pt idx="1108">
                  <c:v>44414</c:v>
                </c:pt>
                <c:pt idx="1109">
                  <c:v>44417</c:v>
                </c:pt>
                <c:pt idx="1110">
                  <c:v>44418</c:v>
                </c:pt>
                <c:pt idx="1111">
                  <c:v>44419</c:v>
                </c:pt>
                <c:pt idx="1112">
                  <c:v>44420</c:v>
                </c:pt>
                <c:pt idx="1113">
                  <c:v>44421</c:v>
                </c:pt>
                <c:pt idx="1114">
                  <c:v>44424</c:v>
                </c:pt>
                <c:pt idx="1115">
                  <c:v>44425</c:v>
                </c:pt>
                <c:pt idx="1116">
                  <c:v>44426</c:v>
                </c:pt>
                <c:pt idx="1117">
                  <c:v>44427</c:v>
                </c:pt>
                <c:pt idx="1118">
                  <c:v>44428</c:v>
                </c:pt>
                <c:pt idx="1119">
                  <c:v>44431</c:v>
                </c:pt>
                <c:pt idx="1120">
                  <c:v>44432</c:v>
                </c:pt>
                <c:pt idx="1121">
                  <c:v>44433</c:v>
                </c:pt>
                <c:pt idx="1122">
                  <c:v>44434</c:v>
                </c:pt>
                <c:pt idx="1123">
                  <c:v>44435</c:v>
                </c:pt>
                <c:pt idx="1124">
                  <c:v>44438</c:v>
                </c:pt>
                <c:pt idx="1125">
                  <c:v>44439</c:v>
                </c:pt>
                <c:pt idx="1126">
                  <c:v>44440</c:v>
                </c:pt>
                <c:pt idx="1127">
                  <c:v>44441</c:v>
                </c:pt>
                <c:pt idx="1128">
                  <c:v>44442</c:v>
                </c:pt>
                <c:pt idx="1129">
                  <c:v>44445</c:v>
                </c:pt>
                <c:pt idx="1130">
                  <c:v>44446</c:v>
                </c:pt>
                <c:pt idx="1131">
                  <c:v>44447</c:v>
                </c:pt>
                <c:pt idx="1132">
                  <c:v>44448</c:v>
                </c:pt>
                <c:pt idx="1133">
                  <c:v>44449</c:v>
                </c:pt>
                <c:pt idx="1134">
                  <c:v>44452</c:v>
                </c:pt>
                <c:pt idx="1135">
                  <c:v>44453</c:v>
                </c:pt>
                <c:pt idx="1136">
                  <c:v>44454</c:v>
                </c:pt>
                <c:pt idx="1137">
                  <c:v>44455</c:v>
                </c:pt>
                <c:pt idx="1138">
                  <c:v>44462</c:v>
                </c:pt>
                <c:pt idx="1139">
                  <c:v>44469</c:v>
                </c:pt>
                <c:pt idx="1140">
                  <c:v>44476</c:v>
                </c:pt>
                <c:pt idx="1141">
                  <c:v>44483</c:v>
                </c:pt>
                <c:pt idx="1142">
                  <c:v>44490</c:v>
                </c:pt>
                <c:pt idx="1143">
                  <c:v>44497</c:v>
                </c:pt>
                <c:pt idx="1144">
                  <c:v>44504</c:v>
                </c:pt>
                <c:pt idx="1145">
                  <c:v>44511</c:v>
                </c:pt>
                <c:pt idx="1146">
                  <c:v>44518</c:v>
                </c:pt>
                <c:pt idx="1147">
                  <c:v>44525</c:v>
                </c:pt>
                <c:pt idx="1148">
                  <c:v>44532</c:v>
                </c:pt>
                <c:pt idx="1149">
                  <c:v>44539</c:v>
                </c:pt>
                <c:pt idx="1150">
                  <c:v>44546</c:v>
                </c:pt>
                <c:pt idx="1151">
                  <c:v>44553</c:v>
                </c:pt>
                <c:pt idx="1152">
                  <c:v>44560</c:v>
                </c:pt>
                <c:pt idx="1153">
                  <c:v>44567</c:v>
                </c:pt>
                <c:pt idx="1154">
                  <c:v>44574</c:v>
                </c:pt>
                <c:pt idx="1155">
                  <c:v>44581</c:v>
                </c:pt>
                <c:pt idx="1156">
                  <c:v>44588</c:v>
                </c:pt>
                <c:pt idx="1157">
                  <c:v>44595</c:v>
                </c:pt>
                <c:pt idx="1158">
                  <c:v>44602</c:v>
                </c:pt>
                <c:pt idx="1159">
                  <c:v>44609</c:v>
                </c:pt>
                <c:pt idx="1160">
                  <c:v>44616</c:v>
                </c:pt>
                <c:pt idx="1161">
                  <c:v>44623</c:v>
                </c:pt>
                <c:pt idx="1162">
                  <c:v>44630</c:v>
                </c:pt>
                <c:pt idx="1163">
                  <c:v>44637</c:v>
                </c:pt>
                <c:pt idx="1164">
                  <c:v>44644</c:v>
                </c:pt>
                <c:pt idx="1165">
                  <c:v>44651</c:v>
                </c:pt>
                <c:pt idx="1166">
                  <c:v>44658</c:v>
                </c:pt>
                <c:pt idx="1167">
                  <c:v>44665</c:v>
                </c:pt>
                <c:pt idx="1168">
                  <c:v>44672</c:v>
                </c:pt>
                <c:pt idx="1169">
                  <c:v>44679</c:v>
                </c:pt>
                <c:pt idx="1170">
                  <c:v>44686</c:v>
                </c:pt>
                <c:pt idx="1171">
                  <c:v>44693</c:v>
                </c:pt>
                <c:pt idx="1172">
                  <c:v>44700</c:v>
                </c:pt>
                <c:pt idx="1173">
                  <c:v>44707</c:v>
                </c:pt>
                <c:pt idx="1174">
                  <c:v>44714</c:v>
                </c:pt>
                <c:pt idx="1175">
                  <c:v>44721</c:v>
                </c:pt>
                <c:pt idx="1176">
                  <c:v>44728</c:v>
                </c:pt>
                <c:pt idx="1177">
                  <c:v>44735</c:v>
                </c:pt>
                <c:pt idx="1178">
                  <c:v>44742</c:v>
                </c:pt>
                <c:pt idx="1179">
                  <c:v>44749</c:v>
                </c:pt>
                <c:pt idx="1180">
                  <c:v>44756</c:v>
                </c:pt>
                <c:pt idx="1181">
                  <c:v>44763</c:v>
                </c:pt>
                <c:pt idx="1182">
                  <c:v>44770</c:v>
                </c:pt>
                <c:pt idx="1183">
                  <c:v>44777</c:v>
                </c:pt>
                <c:pt idx="1184">
                  <c:v>44784</c:v>
                </c:pt>
                <c:pt idx="1185">
                  <c:v>44791</c:v>
                </c:pt>
                <c:pt idx="1186">
                  <c:v>44798</c:v>
                </c:pt>
                <c:pt idx="1187">
                  <c:v>44805</c:v>
                </c:pt>
                <c:pt idx="1188">
                  <c:v>44812</c:v>
                </c:pt>
                <c:pt idx="1189">
                  <c:v>44819</c:v>
                </c:pt>
                <c:pt idx="1190">
                  <c:v>44826</c:v>
                </c:pt>
                <c:pt idx="1191">
                  <c:v>44833</c:v>
                </c:pt>
                <c:pt idx="1192">
                  <c:v>44840</c:v>
                </c:pt>
                <c:pt idx="1193">
                  <c:v>44847</c:v>
                </c:pt>
                <c:pt idx="1194">
                  <c:v>44854</c:v>
                </c:pt>
                <c:pt idx="1195">
                  <c:v>44861</c:v>
                </c:pt>
                <c:pt idx="1196">
                  <c:v>44868</c:v>
                </c:pt>
                <c:pt idx="1197">
                  <c:v>44875</c:v>
                </c:pt>
                <c:pt idx="1198">
                  <c:v>44882</c:v>
                </c:pt>
                <c:pt idx="1199">
                  <c:v>44889</c:v>
                </c:pt>
                <c:pt idx="1200">
                  <c:v>44896</c:v>
                </c:pt>
                <c:pt idx="1201">
                  <c:v>44903</c:v>
                </c:pt>
                <c:pt idx="1202">
                  <c:v>44910</c:v>
                </c:pt>
                <c:pt idx="1203">
                  <c:v>44917</c:v>
                </c:pt>
                <c:pt idx="1204">
                  <c:v>44924</c:v>
                </c:pt>
                <c:pt idx="1205">
                  <c:v>44931</c:v>
                </c:pt>
                <c:pt idx="1206">
                  <c:v>44938</c:v>
                </c:pt>
                <c:pt idx="1207">
                  <c:v>44945</c:v>
                </c:pt>
                <c:pt idx="1208">
                  <c:v>44952</c:v>
                </c:pt>
                <c:pt idx="1209">
                  <c:v>44959</c:v>
                </c:pt>
                <c:pt idx="1210">
                  <c:v>44966</c:v>
                </c:pt>
                <c:pt idx="1211">
                  <c:v>44973</c:v>
                </c:pt>
                <c:pt idx="1212">
                  <c:v>44980</c:v>
                </c:pt>
                <c:pt idx="1213">
                  <c:v>44987</c:v>
                </c:pt>
                <c:pt idx="1214">
                  <c:v>44994</c:v>
                </c:pt>
                <c:pt idx="1215">
                  <c:v>45001</c:v>
                </c:pt>
                <c:pt idx="1216">
                  <c:v>45008</c:v>
                </c:pt>
                <c:pt idx="1217">
                  <c:v>45015</c:v>
                </c:pt>
                <c:pt idx="1218">
                  <c:v>45022</c:v>
                </c:pt>
                <c:pt idx="1219">
                  <c:v>45029</c:v>
                </c:pt>
                <c:pt idx="1220">
                  <c:v>45036</c:v>
                </c:pt>
                <c:pt idx="1221">
                  <c:v>45043</c:v>
                </c:pt>
                <c:pt idx="1222">
                  <c:v>45050</c:v>
                </c:pt>
                <c:pt idx="1223">
                  <c:v>45057</c:v>
                </c:pt>
                <c:pt idx="1224">
                  <c:v>45064</c:v>
                </c:pt>
                <c:pt idx="1225">
                  <c:v>45071</c:v>
                </c:pt>
                <c:pt idx="1226">
                  <c:v>45078</c:v>
                </c:pt>
                <c:pt idx="1227">
                  <c:v>45085</c:v>
                </c:pt>
                <c:pt idx="1228">
                  <c:v>45092</c:v>
                </c:pt>
                <c:pt idx="1229">
                  <c:v>45099</c:v>
                </c:pt>
                <c:pt idx="1230">
                  <c:v>45106</c:v>
                </c:pt>
                <c:pt idx="1231">
                  <c:v>45113</c:v>
                </c:pt>
                <c:pt idx="1232">
                  <c:v>45120</c:v>
                </c:pt>
                <c:pt idx="1233">
                  <c:v>45127</c:v>
                </c:pt>
                <c:pt idx="1234">
                  <c:v>45134</c:v>
                </c:pt>
                <c:pt idx="1235">
                  <c:v>45141</c:v>
                </c:pt>
                <c:pt idx="1236">
                  <c:v>45148</c:v>
                </c:pt>
                <c:pt idx="1237">
                  <c:v>45155</c:v>
                </c:pt>
                <c:pt idx="1238">
                  <c:v>45162</c:v>
                </c:pt>
                <c:pt idx="1239">
                  <c:v>45169</c:v>
                </c:pt>
                <c:pt idx="1240">
                  <c:v>45176</c:v>
                </c:pt>
                <c:pt idx="1241">
                  <c:v>45183</c:v>
                </c:pt>
                <c:pt idx="1242">
                  <c:v>45190</c:v>
                </c:pt>
                <c:pt idx="1243">
                  <c:v>45197</c:v>
                </c:pt>
                <c:pt idx="1244">
                  <c:v>45204</c:v>
                </c:pt>
                <c:pt idx="1245">
                  <c:v>45211</c:v>
                </c:pt>
                <c:pt idx="1246">
                  <c:v>45218</c:v>
                </c:pt>
                <c:pt idx="1247">
                  <c:v>45225</c:v>
                </c:pt>
                <c:pt idx="1248">
                  <c:v>45232</c:v>
                </c:pt>
                <c:pt idx="1249">
                  <c:v>45239</c:v>
                </c:pt>
                <c:pt idx="1250">
                  <c:v>45246</c:v>
                </c:pt>
                <c:pt idx="1251">
                  <c:v>45253</c:v>
                </c:pt>
                <c:pt idx="1252">
                  <c:v>45260</c:v>
                </c:pt>
                <c:pt idx="1253">
                  <c:v>45267</c:v>
                </c:pt>
                <c:pt idx="1254">
                  <c:v>45274</c:v>
                </c:pt>
                <c:pt idx="1255">
                  <c:v>45281</c:v>
                </c:pt>
                <c:pt idx="1256">
                  <c:v>45288</c:v>
                </c:pt>
                <c:pt idx="1257">
                  <c:v>45295</c:v>
                </c:pt>
                <c:pt idx="1258">
                  <c:v>45302</c:v>
                </c:pt>
                <c:pt idx="1259">
                  <c:v>45309</c:v>
                </c:pt>
                <c:pt idx="1260">
                  <c:v>45316</c:v>
                </c:pt>
                <c:pt idx="1261">
                  <c:v>45323</c:v>
                </c:pt>
                <c:pt idx="1262">
                  <c:v>45330</c:v>
                </c:pt>
                <c:pt idx="1263">
                  <c:v>45337</c:v>
                </c:pt>
                <c:pt idx="1264">
                  <c:v>45344</c:v>
                </c:pt>
                <c:pt idx="1265">
                  <c:v>45351</c:v>
                </c:pt>
                <c:pt idx="1266">
                  <c:v>45358</c:v>
                </c:pt>
                <c:pt idx="1267">
                  <c:v>45365</c:v>
                </c:pt>
                <c:pt idx="1268">
                  <c:v>45372</c:v>
                </c:pt>
                <c:pt idx="1269">
                  <c:v>45379</c:v>
                </c:pt>
                <c:pt idx="1270">
                  <c:v>45386</c:v>
                </c:pt>
                <c:pt idx="1271">
                  <c:v>45393</c:v>
                </c:pt>
                <c:pt idx="1272">
                  <c:v>45400</c:v>
                </c:pt>
                <c:pt idx="1273">
                  <c:v>45407</c:v>
                </c:pt>
                <c:pt idx="1274">
                  <c:v>45414</c:v>
                </c:pt>
                <c:pt idx="1275">
                  <c:v>45421</c:v>
                </c:pt>
                <c:pt idx="1276">
                  <c:v>45428</c:v>
                </c:pt>
                <c:pt idx="1277">
                  <c:v>45435</c:v>
                </c:pt>
                <c:pt idx="1278">
                  <c:v>45442</c:v>
                </c:pt>
                <c:pt idx="1279">
                  <c:v>45449</c:v>
                </c:pt>
                <c:pt idx="1280">
                  <c:v>45456</c:v>
                </c:pt>
                <c:pt idx="1281">
                  <c:v>45463</c:v>
                </c:pt>
                <c:pt idx="1282">
                  <c:v>45470</c:v>
                </c:pt>
                <c:pt idx="1283">
                  <c:v>45477</c:v>
                </c:pt>
                <c:pt idx="1284">
                  <c:v>45484</c:v>
                </c:pt>
                <c:pt idx="1285">
                  <c:v>45491</c:v>
                </c:pt>
                <c:pt idx="1286">
                  <c:v>45498</c:v>
                </c:pt>
                <c:pt idx="1287">
                  <c:v>45505</c:v>
                </c:pt>
                <c:pt idx="1288">
                  <c:v>45512</c:v>
                </c:pt>
                <c:pt idx="1289">
                  <c:v>45519</c:v>
                </c:pt>
                <c:pt idx="1290">
                  <c:v>45526</c:v>
                </c:pt>
                <c:pt idx="1291">
                  <c:v>45533</c:v>
                </c:pt>
                <c:pt idx="1292">
                  <c:v>45540</c:v>
                </c:pt>
                <c:pt idx="1293">
                  <c:v>45547</c:v>
                </c:pt>
                <c:pt idx="1294">
                  <c:v>45554</c:v>
                </c:pt>
                <c:pt idx="1295">
                  <c:v>45561</c:v>
                </c:pt>
                <c:pt idx="1296">
                  <c:v>45568</c:v>
                </c:pt>
                <c:pt idx="1297">
                  <c:v>45575</c:v>
                </c:pt>
                <c:pt idx="1298">
                  <c:v>45582</c:v>
                </c:pt>
                <c:pt idx="1299">
                  <c:v>45589</c:v>
                </c:pt>
                <c:pt idx="1300">
                  <c:v>45596</c:v>
                </c:pt>
                <c:pt idx="1301">
                  <c:v>45603</c:v>
                </c:pt>
                <c:pt idx="1302">
                  <c:v>45610</c:v>
                </c:pt>
                <c:pt idx="1303">
                  <c:v>45617</c:v>
                </c:pt>
                <c:pt idx="1304">
                  <c:v>45624</c:v>
                </c:pt>
                <c:pt idx="1305">
                  <c:v>45631</c:v>
                </c:pt>
                <c:pt idx="1306">
                  <c:v>45638</c:v>
                </c:pt>
                <c:pt idx="1307">
                  <c:v>45645</c:v>
                </c:pt>
                <c:pt idx="1308">
                  <c:v>45653</c:v>
                </c:pt>
                <c:pt idx="1309">
                  <c:v>45660</c:v>
                </c:pt>
                <c:pt idx="1310">
                  <c:v>45667</c:v>
                </c:pt>
                <c:pt idx="1311">
                  <c:v>45674</c:v>
                </c:pt>
                <c:pt idx="1312">
                  <c:v>45681</c:v>
                </c:pt>
                <c:pt idx="1313">
                  <c:v>45688</c:v>
                </c:pt>
                <c:pt idx="1314">
                  <c:v>45695</c:v>
                </c:pt>
                <c:pt idx="1315">
                  <c:v>45702</c:v>
                </c:pt>
                <c:pt idx="1316">
                  <c:v>45709</c:v>
                </c:pt>
                <c:pt idx="1317">
                  <c:v>45716</c:v>
                </c:pt>
                <c:pt idx="1318">
                  <c:v>45723</c:v>
                </c:pt>
                <c:pt idx="1319">
                  <c:v>45730</c:v>
                </c:pt>
                <c:pt idx="1320">
                  <c:v>45737</c:v>
                </c:pt>
                <c:pt idx="1321">
                  <c:v>45744</c:v>
                </c:pt>
                <c:pt idx="1322">
                  <c:v>45751</c:v>
                </c:pt>
                <c:pt idx="1323">
                  <c:v>45758</c:v>
                </c:pt>
                <c:pt idx="1324">
                  <c:v>45769</c:v>
                </c:pt>
                <c:pt idx="1325">
                  <c:v>45776</c:v>
                </c:pt>
                <c:pt idx="1326">
                  <c:v>45783</c:v>
                </c:pt>
                <c:pt idx="1327">
                  <c:v>45790</c:v>
                </c:pt>
                <c:pt idx="1328">
                  <c:v>45797</c:v>
                </c:pt>
                <c:pt idx="1329">
                  <c:v>45804</c:v>
                </c:pt>
                <c:pt idx="1330">
                  <c:v>45811</c:v>
                </c:pt>
                <c:pt idx="1331">
                  <c:v>45818</c:v>
                </c:pt>
                <c:pt idx="1332">
                  <c:v>45825</c:v>
                </c:pt>
                <c:pt idx="1333">
                  <c:v>45832</c:v>
                </c:pt>
                <c:pt idx="1334">
                  <c:v>45839</c:v>
                </c:pt>
                <c:pt idx="1335">
                  <c:v>45846</c:v>
                </c:pt>
                <c:pt idx="1336">
                  <c:v>45853</c:v>
                </c:pt>
                <c:pt idx="1337">
                  <c:v>45860</c:v>
                </c:pt>
                <c:pt idx="1338">
                  <c:v>45867</c:v>
                </c:pt>
                <c:pt idx="1339">
                  <c:v>45874</c:v>
                </c:pt>
                <c:pt idx="1340">
                  <c:v>45881</c:v>
                </c:pt>
                <c:pt idx="1341">
                  <c:v>45888</c:v>
                </c:pt>
                <c:pt idx="1342">
                  <c:v>45895</c:v>
                </c:pt>
                <c:pt idx="1343">
                  <c:v>45902</c:v>
                </c:pt>
                <c:pt idx="1344">
                  <c:v>45909</c:v>
                </c:pt>
                <c:pt idx="1345">
                  <c:v>45916</c:v>
                </c:pt>
                <c:pt idx="1346">
                  <c:v>45923</c:v>
                </c:pt>
                <c:pt idx="1347">
                  <c:v>45930</c:v>
                </c:pt>
                <c:pt idx="1348">
                  <c:v>45937</c:v>
                </c:pt>
                <c:pt idx="1349">
                  <c:v>45944</c:v>
                </c:pt>
                <c:pt idx="1350">
                  <c:v>45951</c:v>
                </c:pt>
                <c:pt idx="1351">
                  <c:v>45958</c:v>
                </c:pt>
                <c:pt idx="1352">
                  <c:v>45965</c:v>
                </c:pt>
                <c:pt idx="1353">
                  <c:v>45972</c:v>
                </c:pt>
                <c:pt idx="1354">
                  <c:v>45979</c:v>
                </c:pt>
                <c:pt idx="1355">
                  <c:v>45986</c:v>
                </c:pt>
                <c:pt idx="1356">
                  <c:v>45993</c:v>
                </c:pt>
                <c:pt idx="1357">
                  <c:v>46000</c:v>
                </c:pt>
                <c:pt idx="1358">
                  <c:v>46007</c:v>
                </c:pt>
                <c:pt idx="1359">
                  <c:v>46014</c:v>
                </c:pt>
                <c:pt idx="1360">
                  <c:v>46021</c:v>
                </c:pt>
                <c:pt idx="1361">
                  <c:v>46028</c:v>
                </c:pt>
                <c:pt idx="1362">
                  <c:v>46035</c:v>
                </c:pt>
                <c:pt idx="1363">
                  <c:v>46042</c:v>
                </c:pt>
                <c:pt idx="1364">
                  <c:v>46049</c:v>
                </c:pt>
                <c:pt idx="1365">
                  <c:v>46056</c:v>
                </c:pt>
                <c:pt idx="1366">
                  <c:v>46063</c:v>
                </c:pt>
                <c:pt idx="1367">
                  <c:v>46070</c:v>
                </c:pt>
                <c:pt idx="1368">
                  <c:v>46077</c:v>
                </c:pt>
                <c:pt idx="1369">
                  <c:v>46084</c:v>
                </c:pt>
                <c:pt idx="1370">
                  <c:v>46091</c:v>
                </c:pt>
                <c:pt idx="1371">
                  <c:v>46098</c:v>
                </c:pt>
                <c:pt idx="1372">
                  <c:v>46105</c:v>
                </c:pt>
                <c:pt idx="1373">
                  <c:v>46112</c:v>
                </c:pt>
                <c:pt idx="1374">
                  <c:v>46119</c:v>
                </c:pt>
                <c:pt idx="1375">
                  <c:v>46126</c:v>
                </c:pt>
                <c:pt idx="1376">
                  <c:v>46133</c:v>
                </c:pt>
                <c:pt idx="1377">
                  <c:v>46140</c:v>
                </c:pt>
                <c:pt idx="1378">
                  <c:v>46147</c:v>
                </c:pt>
                <c:pt idx="1379">
                  <c:v>46154</c:v>
                </c:pt>
                <c:pt idx="1380">
                  <c:v>46161</c:v>
                </c:pt>
                <c:pt idx="1381">
                  <c:v>46168</c:v>
                </c:pt>
                <c:pt idx="1382">
                  <c:v>46175</c:v>
                </c:pt>
                <c:pt idx="1383">
                  <c:v>46182</c:v>
                </c:pt>
                <c:pt idx="1384">
                  <c:v>46189</c:v>
                </c:pt>
                <c:pt idx="1385">
                  <c:v>46196</c:v>
                </c:pt>
                <c:pt idx="1386">
                  <c:v>46203</c:v>
                </c:pt>
                <c:pt idx="1387">
                  <c:v>46210</c:v>
                </c:pt>
                <c:pt idx="1388">
                  <c:v>46217</c:v>
                </c:pt>
                <c:pt idx="1389">
                  <c:v>46224</c:v>
                </c:pt>
                <c:pt idx="1390">
                  <c:v>46231</c:v>
                </c:pt>
                <c:pt idx="1391">
                  <c:v>46238</c:v>
                </c:pt>
                <c:pt idx="1392">
                  <c:v>46245</c:v>
                </c:pt>
                <c:pt idx="1393">
                  <c:v>46252</c:v>
                </c:pt>
                <c:pt idx="1394">
                  <c:v>46259</c:v>
                </c:pt>
                <c:pt idx="1395">
                  <c:v>46266</c:v>
                </c:pt>
                <c:pt idx="1396">
                  <c:v>46273</c:v>
                </c:pt>
                <c:pt idx="1397">
                  <c:v>46280</c:v>
                </c:pt>
                <c:pt idx="1398">
                  <c:v>46287</c:v>
                </c:pt>
                <c:pt idx="1399">
                  <c:v>46294</c:v>
                </c:pt>
                <c:pt idx="1400">
                  <c:v>46301</c:v>
                </c:pt>
                <c:pt idx="1401">
                  <c:v>46308</c:v>
                </c:pt>
                <c:pt idx="1402">
                  <c:v>46315</c:v>
                </c:pt>
                <c:pt idx="1403">
                  <c:v>46322</c:v>
                </c:pt>
                <c:pt idx="1404">
                  <c:v>46329</c:v>
                </c:pt>
                <c:pt idx="1405">
                  <c:v>46336</c:v>
                </c:pt>
                <c:pt idx="1406">
                  <c:v>46343</c:v>
                </c:pt>
                <c:pt idx="1407">
                  <c:v>46350</c:v>
                </c:pt>
                <c:pt idx="1408">
                  <c:v>46357</c:v>
                </c:pt>
                <c:pt idx="1409">
                  <c:v>46364</c:v>
                </c:pt>
                <c:pt idx="1410">
                  <c:v>46371</c:v>
                </c:pt>
                <c:pt idx="1411">
                  <c:v>46378</c:v>
                </c:pt>
                <c:pt idx="1412">
                  <c:v>46385</c:v>
                </c:pt>
                <c:pt idx="1413">
                  <c:v>46392</c:v>
                </c:pt>
                <c:pt idx="1414">
                  <c:v>46399</c:v>
                </c:pt>
                <c:pt idx="1415">
                  <c:v>46406</c:v>
                </c:pt>
                <c:pt idx="1416">
                  <c:v>46413</c:v>
                </c:pt>
                <c:pt idx="1417">
                  <c:v>46420</c:v>
                </c:pt>
                <c:pt idx="1418">
                  <c:v>46427</c:v>
                </c:pt>
                <c:pt idx="1419">
                  <c:v>46434</c:v>
                </c:pt>
                <c:pt idx="1420">
                  <c:v>46441</c:v>
                </c:pt>
                <c:pt idx="1421">
                  <c:v>46448</c:v>
                </c:pt>
                <c:pt idx="1422">
                  <c:v>46455</c:v>
                </c:pt>
                <c:pt idx="1423">
                  <c:v>46462</c:v>
                </c:pt>
                <c:pt idx="1424">
                  <c:v>46469</c:v>
                </c:pt>
                <c:pt idx="1425">
                  <c:v>46476</c:v>
                </c:pt>
                <c:pt idx="1426">
                  <c:v>46483</c:v>
                </c:pt>
                <c:pt idx="1427">
                  <c:v>46490</c:v>
                </c:pt>
                <c:pt idx="1428">
                  <c:v>46497</c:v>
                </c:pt>
                <c:pt idx="1429">
                  <c:v>46504</c:v>
                </c:pt>
                <c:pt idx="1430">
                  <c:v>46511</c:v>
                </c:pt>
                <c:pt idx="1431">
                  <c:v>46518</c:v>
                </c:pt>
                <c:pt idx="1432">
                  <c:v>46525</c:v>
                </c:pt>
                <c:pt idx="1433">
                  <c:v>46532</c:v>
                </c:pt>
                <c:pt idx="1434">
                  <c:v>46539</c:v>
                </c:pt>
                <c:pt idx="1435">
                  <c:v>46546</c:v>
                </c:pt>
                <c:pt idx="1436">
                  <c:v>46553</c:v>
                </c:pt>
                <c:pt idx="1437">
                  <c:v>46560</c:v>
                </c:pt>
                <c:pt idx="1438">
                  <c:v>46567</c:v>
                </c:pt>
                <c:pt idx="1439">
                  <c:v>46574</c:v>
                </c:pt>
                <c:pt idx="1440">
                  <c:v>46581</c:v>
                </c:pt>
                <c:pt idx="1441">
                  <c:v>46588</c:v>
                </c:pt>
                <c:pt idx="1442">
                  <c:v>46595</c:v>
                </c:pt>
                <c:pt idx="1443">
                  <c:v>46602</c:v>
                </c:pt>
                <c:pt idx="1444">
                  <c:v>46609</c:v>
                </c:pt>
                <c:pt idx="1445">
                  <c:v>46616</c:v>
                </c:pt>
                <c:pt idx="1446">
                  <c:v>46623</c:v>
                </c:pt>
                <c:pt idx="1447">
                  <c:v>46630</c:v>
                </c:pt>
                <c:pt idx="1448">
                  <c:v>46637</c:v>
                </c:pt>
                <c:pt idx="1449">
                  <c:v>46644</c:v>
                </c:pt>
                <c:pt idx="1450">
                  <c:v>46651</c:v>
                </c:pt>
                <c:pt idx="1451">
                  <c:v>46658</c:v>
                </c:pt>
                <c:pt idx="1452">
                  <c:v>46665</c:v>
                </c:pt>
                <c:pt idx="1453">
                  <c:v>46672</c:v>
                </c:pt>
                <c:pt idx="1454">
                  <c:v>46679</c:v>
                </c:pt>
                <c:pt idx="1455">
                  <c:v>46686</c:v>
                </c:pt>
                <c:pt idx="1456">
                  <c:v>46693</c:v>
                </c:pt>
                <c:pt idx="1457">
                  <c:v>46700</c:v>
                </c:pt>
                <c:pt idx="1458">
                  <c:v>46707</c:v>
                </c:pt>
                <c:pt idx="1459">
                  <c:v>46714</c:v>
                </c:pt>
                <c:pt idx="1460">
                  <c:v>46721</c:v>
                </c:pt>
                <c:pt idx="1461">
                  <c:v>46728</c:v>
                </c:pt>
                <c:pt idx="1462">
                  <c:v>46735</c:v>
                </c:pt>
                <c:pt idx="1463">
                  <c:v>46742</c:v>
                </c:pt>
                <c:pt idx="1464">
                  <c:v>46749</c:v>
                </c:pt>
                <c:pt idx="1465">
                  <c:v>46756</c:v>
                </c:pt>
                <c:pt idx="1466">
                  <c:v>46763</c:v>
                </c:pt>
                <c:pt idx="1467">
                  <c:v>46770</c:v>
                </c:pt>
                <c:pt idx="1468">
                  <c:v>46777</c:v>
                </c:pt>
                <c:pt idx="1469">
                  <c:v>46784</c:v>
                </c:pt>
                <c:pt idx="1470">
                  <c:v>46791</c:v>
                </c:pt>
                <c:pt idx="1471">
                  <c:v>46798</c:v>
                </c:pt>
                <c:pt idx="1472">
                  <c:v>46805</c:v>
                </c:pt>
                <c:pt idx="1473">
                  <c:v>46812</c:v>
                </c:pt>
                <c:pt idx="1474">
                  <c:v>46819</c:v>
                </c:pt>
                <c:pt idx="1475">
                  <c:v>46826</c:v>
                </c:pt>
                <c:pt idx="1476">
                  <c:v>46833</c:v>
                </c:pt>
                <c:pt idx="1477">
                  <c:v>46840</c:v>
                </c:pt>
                <c:pt idx="1478">
                  <c:v>46847</c:v>
                </c:pt>
                <c:pt idx="1479">
                  <c:v>46854</c:v>
                </c:pt>
                <c:pt idx="1480">
                  <c:v>46861</c:v>
                </c:pt>
                <c:pt idx="1481">
                  <c:v>46868</c:v>
                </c:pt>
                <c:pt idx="1482">
                  <c:v>46875</c:v>
                </c:pt>
                <c:pt idx="1483">
                  <c:v>46882</c:v>
                </c:pt>
                <c:pt idx="1484">
                  <c:v>46889</c:v>
                </c:pt>
                <c:pt idx="1485">
                  <c:v>46896</c:v>
                </c:pt>
                <c:pt idx="1486">
                  <c:v>46903</c:v>
                </c:pt>
                <c:pt idx="1487">
                  <c:v>46910</c:v>
                </c:pt>
                <c:pt idx="1488">
                  <c:v>46917</c:v>
                </c:pt>
                <c:pt idx="1489">
                  <c:v>46924</c:v>
                </c:pt>
                <c:pt idx="1490">
                  <c:v>46931</c:v>
                </c:pt>
                <c:pt idx="1491">
                  <c:v>46938</c:v>
                </c:pt>
                <c:pt idx="1492">
                  <c:v>46945</c:v>
                </c:pt>
                <c:pt idx="1493">
                  <c:v>46952</c:v>
                </c:pt>
                <c:pt idx="1494">
                  <c:v>46959</c:v>
                </c:pt>
                <c:pt idx="1495">
                  <c:v>46966</c:v>
                </c:pt>
                <c:pt idx="1496">
                  <c:v>46973</c:v>
                </c:pt>
                <c:pt idx="1497">
                  <c:v>46980</c:v>
                </c:pt>
                <c:pt idx="1498">
                  <c:v>46987</c:v>
                </c:pt>
                <c:pt idx="1499">
                  <c:v>46994</c:v>
                </c:pt>
                <c:pt idx="1500">
                  <c:v>47001</c:v>
                </c:pt>
                <c:pt idx="1501">
                  <c:v>47008</c:v>
                </c:pt>
                <c:pt idx="1502">
                  <c:v>47015</c:v>
                </c:pt>
                <c:pt idx="1503">
                  <c:v>47022</c:v>
                </c:pt>
                <c:pt idx="1504">
                  <c:v>47029</c:v>
                </c:pt>
                <c:pt idx="1505">
                  <c:v>47036</c:v>
                </c:pt>
                <c:pt idx="1506">
                  <c:v>47043</c:v>
                </c:pt>
                <c:pt idx="1507">
                  <c:v>47050</c:v>
                </c:pt>
                <c:pt idx="1508">
                  <c:v>47057</c:v>
                </c:pt>
                <c:pt idx="1509">
                  <c:v>47064</c:v>
                </c:pt>
                <c:pt idx="1510">
                  <c:v>47071</c:v>
                </c:pt>
                <c:pt idx="1511">
                  <c:v>47078</c:v>
                </c:pt>
                <c:pt idx="1512">
                  <c:v>47085</c:v>
                </c:pt>
                <c:pt idx="1513">
                  <c:v>47092</c:v>
                </c:pt>
                <c:pt idx="1514">
                  <c:v>47099</c:v>
                </c:pt>
                <c:pt idx="1515">
                  <c:v>47106</c:v>
                </c:pt>
                <c:pt idx="1516">
                  <c:v>47114</c:v>
                </c:pt>
                <c:pt idx="1517">
                  <c:v>47121</c:v>
                </c:pt>
                <c:pt idx="1518">
                  <c:v>47128</c:v>
                </c:pt>
                <c:pt idx="1519">
                  <c:v>47135</c:v>
                </c:pt>
                <c:pt idx="1520">
                  <c:v>47142</c:v>
                </c:pt>
                <c:pt idx="1521">
                  <c:v>47149</c:v>
                </c:pt>
                <c:pt idx="1522">
                  <c:v>47156</c:v>
                </c:pt>
                <c:pt idx="1523">
                  <c:v>47163</c:v>
                </c:pt>
                <c:pt idx="1524">
                  <c:v>47170</c:v>
                </c:pt>
                <c:pt idx="1525">
                  <c:v>47177</c:v>
                </c:pt>
                <c:pt idx="1526">
                  <c:v>47184</c:v>
                </c:pt>
                <c:pt idx="1527">
                  <c:v>47191</c:v>
                </c:pt>
                <c:pt idx="1528">
                  <c:v>47198</c:v>
                </c:pt>
                <c:pt idx="1529">
                  <c:v>47205</c:v>
                </c:pt>
                <c:pt idx="1530">
                  <c:v>47212</c:v>
                </c:pt>
                <c:pt idx="1531">
                  <c:v>47219</c:v>
                </c:pt>
                <c:pt idx="1532">
                  <c:v>47226</c:v>
                </c:pt>
                <c:pt idx="1533">
                  <c:v>47233</c:v>
                </c:pt>
                <c:pt idx="1534">
                  <c:v>47240</c:v>
                </c:pt>
                <c:pt idx="1535">
                  <c:v>47247</c:v>
                </c:pt>
                <c:pt idx="1536">
                  <c:v>47254</c:v>
                </c:pt>
                <c:pt idx="1537">
                  <c:v>47261</c:v>
                </c:pt>
                <c:pt idx="1538">
                  <c:v>47268</c:v>
                </c:pt>
                <c:pt idx="1539">
                  <c:v>47275</c:v>
                </c:pt>
                <c:pt idx="1540">
                  <c:v>47282</c:v>
                </c:pt>
                <c:pt idx="1541">
                  <c:v>47289</c:v>
                </c:pt>
                <c:pt idx="1542">
                  <c:v>47296</c:v>
                </c:pt>
                <c:pt idx="1543">
                  <c:v>47303</c:v>
                </c:pt>
                <c:pt idx="1544">
                  <c:v>47310</c:v>
                </c:pt>
                <c:pt idx="1545">
                  <c:v>47317</c:v>
                </c:pt>
                <c:pt idx="1546">
                  <c:v>47324</c:v>
                </c:pt>
                <c:pt idx="1547">
                  <c:v>47331</c:v>
                </c:pt>
                <c:pt idx="1548">
                  <c:v>47338</c:v>
                </c:pt>
                <c:pt idx="1549">
                  <c:v>47345</c:v>
                </c:pt>
                <c:pt idx="1550">
                  <c:v>47352</c:v>
                </c:pt>
                <c:pt idx="1551">
                  <c:v>47359</c:v>
                </c:pt>
                <c:pt idx="1552">
                  <c:v>47366</c:v>
                </c:pt>
                <c:pt idx="1553">
                  <c:v>47373</c:v>
                </c:pt>
                <c:pt idx="1554">
                  <c:v>47380</c:v>
                </c:pt>
                <c:pt idx="1555">
                  <c:v>47387</c:v>
                </c:pt>
                <c:pt idx="1556">
                  <c:v>47394</c:v>
                </c:pt>
                <c:pt idx="1557">
                  <c:v>47401</c:v>
                </c:pt>
                <c:pt idx="1558">
                  <c:v>47408</c:v>
                </c:pt>
                <c:pt idx="1559">
                  <c:v>47415</c:v>
                </c:pt>
                <c:pt idx="1560">
                  <c:v>47422</c:v>
                </c:pt>
                <c:pt idx="1561">
                  <c:v>47429</c:v>
                </c:pt>
                <c:pt idx="1562">
                  <c:v>47436</c:v>
                </c:pt>
                <c:pt idx="1563">
                  <c:v>47443</c:v>
                </c:pt>
                <c:pt idx="1564">
                  <c:v>47450</c:v>
                </c:pt>
                <c:pt idx="1565">
                  <c:v>47457</c:v>
                </c:pt>
                <c:pt idx="1566">
                  <c:v>47464</c:v>
                </c:pt>
                <c:pt idx="1567">
                  <c:v>47471</c:v>
                </c:pt>
                <c:pt idx="1568">
                  <c:v>47479</c:v>
                </c:pt>
                <c:pt idx="1569">
                  <c:v>47486</c:v>
                </c:pt>
                <c:pt idx="1570">
                  <c:v>47493</c:v>
                </c:pt>
                <c:pt idx="1571">
                  <c:v>47500</c:v>
                </c:pt>
                <c:pt idx="1572">
                  <c:v>47507</c:v>
                </c:pt>
                <c:pt idx="1573">
                  <c:v>47514</c:v>
                </c:pt>
                <c:pt idx="1574">
                  <c:v>47521</c:v>
                </c:pt>
                <c:pt idx="1575">
                  <c:v>47528</c:v>
                </c:pt>
                <c:pt idx="1576">
                  <c:v>47535</c:v>
                </c:pt>
                <c:pt idx="1577">
                  <c:v>47542</c:v>
                </c:pt>
                <c:pt idx="1578">
                  <c:v>47549</c:v>
                </c:pt>
                <c:pt idx="1579">
                  <c:v>47556</c:v>
                </c:pt>
                <c:pt idx="1580">
                  <c:v>47563</c:v>
                </c:pt>
                <c:pt idx="1581">
                  <c:v>47570</c:v>
                </c:pt>
                <c:pt idx="1582">
                  <c:v>47577</c:v>
                </c:pt>
                <c:pt idx="1583">
                  <c:v>47584</c:v>
                </c:pt>
                <c:pt idx="1584">
                  <c:v>47591</c:v>
                </c:pt>
                <c:pt idx="1585">
                  <c:v>47598</c:v>
                </c:pt>
                <c:pt idx="1586">
                  <c:v>47605</c:v>
                </c:pt>
                <c:pt idx="1587">
                  <c:v>47612</c:v>
                </c:pt>
                <c:pt idx="1588">
                  <c:v>47619</c:v>
                </c:pt>
                <c:pt idx="1589">
                  <c:v>47626</c:v>
                </c:pt>
                <c:pt idx="1590">
                  <c:v>47633</c:v>
                </c:pt>
                <c:pt idx="1591">
                  <c:v>47640</c:v>
                </c:pt>
                <c:pt idx="1592">
                  <c:v>47647</c:v>
                </c:pt>
                <c:pt idx="1593">
                  <c:v>47654</c:v>
                </c:pt>
                <c:pt idx="1594">
                  <c:v>47661</c:v>
                </c:pt>
                <c:pt idx="1595">
                  <c:v>47668</c:v>
                </c:pt>
                <c:pt idx="1596">
                  <c:v>47675</c:v>
                </c:pt>
                <c:pt idx="1597">
                  <c:v>47682</c:v>
                </c:pt>
                <c:pt idx="1598">
                  <c:v>47689</c:v>
                </c:pt>
                <c:pt idx="1599">
                  <c:v>47696</c:v>
                </c:pt>
                <c:pt idx="1600">
                  <c:v>47703</c:v>
                </c:pt>
                <c:pt idx="1601">
                  <c:v>47710</c:v>
                </c:pt>
                <c:pt idx="1602">
                  <c:v>47717</c:v>
                </c:pt>
                <c:pt idx="1603">
                  <c:v>47724</c:v>
                </c:pt>
                <c:pt idx="1604">
                  <c:v>47731</c:v>
                </c:pt>
                <c:pt idx="1605">
                  <c:v>47738</c:v>
                </c:pt>
                <c:pt idx="1606">
                  <c:v>47745</c:v>
                </c:pt>
                <c:pt idx="1607">
                  <c:v>47752</c:v>
                </c:pt>
                <c:pt idx="1608">
                  <c:v>47759</c:v>
                </c:pt>
                <c:pt idx="1609">
                  <c:v>47766</c:v>
                </c:pt>
                <c:pt idx="1610">
                  <c:v>47773</c:v>
                </c:pt>
                <c:pt idx="1611">
                  <c:v>47780</c:v>
                </c:pt>
                <c:pt idx="1612">
                  <c:v>47787</c:v>
                </c:pt>
                <c:pt idx="1613">
                  <c:v>47794</c:v>
                </c:pt>
                <c:pt idx="1614">
                  <c:v>47801</c:v>
                </c:pt>
                <c:pt idx="1615">
                  <c:v>47808</c:v>
                </c:pt>
                <c:pt idx="1616">
                  <c:v>47815</c:v>
                </c:pt>
                <c:pt idx="1617">
                  <c:v>47822</c:v>
                </c:pt>
                <c:pt idx="1618">
                  <c:v>47829</c:v>
                </c:pt>
                <c:pt idx="1619">
                  <c:v>47836</c:v>
                </c:pt>
                <c:pt idx="1620">
                  <c:v>47844</c:v>
                </c:pt>
                <c:pt idx="1621">
                  <c:v>47851</c:v>
                </c:pt>
                <c:pt idx="1622">
                  <c:v>47858</c:v>
                </c:pt>
                <c:pt idx="1623">
                  <c:v>47865</c:v>
                </c:pt>
                <c:pt idx="1624">
                  <c:v>47872</c:v>
                </c:pt>
                <c:pt idx="1625">
                  <c:v>47879</c:v>
                </c:pt>
                <c:pt idx="1626">
                  <c:v>47886</c:v>
                </c:pt>
                <c:pt idx="1627">
                  <c:v>47893</c:v>
                </c:pt>
                <c:pt idx="1628">
                  <c:v>47900</c:v>
                </c:pt>
                <c:pt idx="1629">
                  <c:v>47907</c:v>
                </c:pt>
                <c:pt idx="1630">
                  <c:v>47914</c:v>
                </c:pt>
                <c:pt idx="1631">
                  <c:v>47921</c:v>
                </c:pt>
                <c:pt idx="1632">
                  <c:v>47928</c:v>
                </c:pt>
                <c:pt idx="1633">
                  <c:v>47935</c:v>
                </c:pt>
                <c:pt idx="1634">
                  <c:v>47942</c:v>
                </c:pt>
                <c:pt idx="1635">
                  <c:v>47953</c:v>
                </c:pt>
                <c:pt idx="1636">
                  <c:v>47960</c:v>
                </c:pt>
                <c:pt idx="1637">
                  <c:v>47967</c:v>
                </c:pt>
                <c:pt idx="1638">
                  <c:v>47974</c:v>
                </c:pt>
                <c:pt idx="1639">
                  <c:v>47981</c:v>
                </c:pt>
                <c:pt idx="1640">
                  <c:v>47988</c:v>
                </c:pt>
                <c:pt idx="1641">
                  <c:v>47995</c:v>
                </c:pt>
                <c:pt idx="1642">
                  <c:v>48002</c:v>
                </c:pt>
                <c:pt idx="1643">
                  <c:v>48009</c:v>
                </c:pt>
                <c:pt idx="1644">
                  <c:v>48016</c:v>
                </c:pt>
                <c:pt idx="1645">
                  <c:v>48023</c:v>
                </c:pt>
                <c:pt idx="1646">
                  <c:v>48030</c:v>
                </c:pt>
                <c:pt idx="1647">
                  <c:v>48037</c:v>
                </c:pt>
                <c:pt idx="1648">
                  <c:v>48044</c:v>
                </c:pt>
                <c:pt idx="1649">
                  <c:v>48051</c:v>
                </c:pt>
                <c:pt idx="1650">
                  <c:v>48058</c:v>
                </c:pt>
                <c:pt idx="1651">
                  <c:v>48065</c:v>
                </c:pt>
                <c:pt idx="1652">
                  <c:v>48072</c:v>
                </c:pt>
                <c:pt idx="1653">
                  <c:v>48079</c:v>
                </c:pt>
                <c:pt idx="1654">
                  <c:v>48086</c:v>
                </c:pt>
                <c:pt idx="1655">
                  <c:v>48093</c:v>
                </c:pt>
                <c:pt idx="1656">
                  <c:v>48100</c:v>
                </c:pt>
                <c:pt idx="1657">
                  <c:v>48107</c:v>
                </c:pt>
                <c:pt idx="1658">
                  <c:v>48114</c:v>
                </c:pt>
                <c:pt idx="1659">
                  <c:v>48121</c:v>
                </c:pt>
                <c:pt idx="1660">
                  <c:v>48128</c:v>
                </c:pt>
                <c:pt idx="1661">
                  <c:v>48135</c:v>
                </c:pt>
                <c:pt idx="1662">
                  <c:v>48142</c:v>
                </c:pt>
                <c:pt idx="1663">
                  <c:v>48149</c:v>
                </c:pt>
                <c:pt idx="1664">
                  <c:v>48156</c:v>
                </c:pt>
                <c:pt idx="1665">
                  <c:v>48163</c:v>
                </c:pt>
                <c:pt idx="1666">
                  <c:v>48170</c:v>
                </c:pt>
                <c:pt idx="1667">
                  <c:v>48177</c:v>
                </c:pt>
                <c:pt idx="1668">
                  <c:v>48184</c:v>
                </c:pt>
                <c:pt idx="1669">
                  <c:v>48191</c:v>
                </c:pt>
                <c:pt idx="1670">
                  <c:v>48198</c:v>
                </c:pt>
                <c:pt idx="1671">
                  <c:v>48205</c:v>
                </c:pt>
                <c:pt idx="1672">
                  <c:v>48212</c:v>
                </c:pt>
                <c:pt idx="1673">
                  <c:v>48219</c:v>
                </c:pt>
                <c:pt idx="1674">
                  <c:v>48226</c:v>
                </c:pt>
                <c:pt idx="1675">
                  <c:v>48233</c:v>
                </c:pt>
                <c:pt idx="1676">
                  <c:v>48240</c:v>
                </c:pt>
                <c:pt idx="1677">
                  <c:v>48247</c:v>
                </c:pt>
                <c:pt idx="1678">
                  <c:v>48254</c:v>
                </c:pt>
                <c:pt idx="1679">
                  <c:v>48261</c:v>
                </c:pt>
                <c:pt idx="1680">
                  <c:v>48268</c:v>
                </c:pt>
                <c:pt idx="1681">
                  <c:v>48275</c:v>
                </c:pt>
                <c:pt idx="1682">
                  <c:v>48282</c:v>
                </c:pt>
                <c:pt idx="1683">
                  <c:v>48289</c:v>
                </c:pt>
                <c:pt idx="1684">
                  <c:v>48296</c:v>
                </c:pt>
                <c:pt idx="1685">
                  <c:v>48303</c:v>
                </c:pt>
                <c:pt idx="1686">
                  <c:v>48310</c:v>
                </c:pt>
                <c:pt idx="1687">
                  <c:v>48317</c:v>
                </c:pt>
                <c:pt idx="1688">
                  <c:v>48324</c:v>
                </c:pt>
                <c:pt idx="1689">
                  <c:v>48331</c:v>
                </c:pt>
                <c:pt idx="1690">
                  <c:v>48338</c:v>
                </c:pt>
                <c:pt idx="1691">
                  <c:v>48345</c:v>
                </c:pt>
                <c:pt idx="1692">
                  <c:v>48352</c:v>
                </c:pt>
                <c:pt idx="1693">
                  <c:v>48359</c:v>
                </c:pt>
                <c:pt idx="1694">
                  <c:v>48366</c:v>
                </c:pt>
                <c:pt idx="1695">
                  <c:v>48373</c:v>
                </c:pt>
                <c:pt idx="1696">
                  <c:v>48380</c:v>
                </c:pt>
                <c:pt idx="1697">
                  <c:v>48387</c:v>
                </c:pt>
                <c:pt idx="1698">
                  <c:v>48394</c:v>
                </c:pt>
                <c:pt idx="1699">
                  <c:v>48401</c:v>
                </c:pt>
                <c:pt idx="1700">
                  <c:v>48408</c:v>
                </c:pt>
                <c:pt idx="1701">
                  <c:v>48415</c:v>
                </c:pt>
                <c:pt idx="1702">
                  <c:v>48422</c:v>
                </c:pt>
                <c:pt idx="1703">
                  <c:v>48429</c:v>
                </c:pt>
                <c:pt idx="1704">
                  <c:v>48436</c:v>
                </c:pt>
                <c:pt idx="1705">
                  <c:v>48443</c:v>
                </c:pt>
                <c:pt idx="1706">
                  <c:v>48450</c:v>
                </c:pt>
                <c:pt idx="1707">
                  <c:v>48457</c:v>
                </c:pt>
                <c:pt idx="1708">
                  <c:v>48464</c:v>
                </c:pt>
                <c:pt idx="1709">
                  <c:v>48471</c:v>
                </c:pt>
                <c:pt idx="1710">
                  <c:v>48478</c:v>
                </c:pt>
                <c:pt idx="1711">
                  <c:v>48485</c:v>
                </c:pt>
                <c:pt idx="1712">
                  <c:v>48492</c:v>
                </c:pt>
                <c:pt idx="1713">
                  <c:v>48499</c:v>
                </c:pt>
                <c:pt idx="1714">
                  <c:v>48506</c:v>
                </c:pt>
                <c:pt idx="1715">
                  <c:v>48513</c:v>
                </c:pt>
                <c:pt idx="1716">
                  <c:v>48520</c:v>
                </c:pt>
                <c:pt idx="1717">
                  <c:v>48527</c:v>
                </c:pt>
                <c:pt idx="1718">
                  <c:v>48534</c:v>
                </c:pt>
                <c:pt idx="1719">
                  <c:v>48541</c:v>
                </c:pt>
                <c:pt idx="1720">
                  <c:v>48548</c:v>
                </c:pt>
                <c:pt idx="1721">
                  <c:v>48555</c:v>
                </c:pt>
                <c:pt idx="1722">
                  <c:v>48562</c:v>
                </c:pt>
                <c:pt idx="1723">
                  <c:v>48569</c:v>
                </c:pt>
                <c:pt idx="1724">
                  <c:v>48576</c:v>
                </c:pt>
                <c:pt idx="1725">
                  <c:v>48583</c:v>
                </c:pt>
                <c:pt idx="1726">
                  <c:v>48590</c:v>
                </c:pt>
                <c:pt idx="1727">
                  <c:v>48597</c:v>
                </c:pt>
                <c:pt idx="1728">
                  <c:v>48604</c:v>
                </c:pt>
                <c:pt idx="1729">
                  <c:v>48611</c:v>
                </c:pt>
                <c:pt idx="1730">
                  <c:v>48618</c:v>
                </c:pt>
                <c:pt idx="1731">
                  <c:v>48625</c:v>
                </c:pt>
                <c:pt idx="1732">
                  <c:v>48632</c:v>
                </c:pt>
                <c:pt idx="1733">
                  <c:v>48639</c:v>
                </c:pt>
                <c:pt idx="1734">
                  <c:v>48646</c:v>
                </c:pt>
                <c:pt idx="1735">
                  <c:v>48653</c:v>
                </c:pt>
                <c:pt idx="1736">
                  <c:v>48660</c:v>
                </c:pt>
                <c:pt idx="1737">
                  <c:v>48667</c:v>
                </c:pt>
                <c:pt idx="1738">
                  <c:v>48674</c:v>
                </c:pt>
                <c:pt idx="1739">
                  <c:v>48681</c:v>
                </c:pt>
                <c:pt idx="1740">
                  <c:v>48688</c:v>
                </c:pt>
                <c:pt idx="1741">
                  <c:v>48695</c:v>
                </c:pt>
                <c:pt idx="1742">
                  <c:v>48702</c:v>
                </c:pt>
                <c:pt idx="1743">
                  <c:v>48709</c:v>
                </c:pt>
                <c:pt idx="1744">
                  <c:v>48716</c:v>
                </c:pt>
                <c:pt idx="1745">
                  <c:v>48723</c:v>
                </c:pt>
                <c:pt idx="1746">
                  <c:v>48730</c:v>
                </c:pt>
                <c:pt idx="1747">
                  <c:v>48737</c:v>
                </c:pt>
                <c:pt idx="1748">
                  <c:v>48744</c:v>
                </c:pt>
                <c:pt idx="1749">
                  <c:v>48751</c:v>
                </c:pt>
                <c:pt idx="1750">
                  <c:v>48758</c:v>
                </c:pt>
                <c:pt idx="1751">
                  <c:v>48765</c:v>
                </c:pt>
                <c:pt idx="1752">
                  <c:v>48772</c:v>
                </c:pt>
                <c:pt idx="1753">
                  <c:v>48779</c:v>
                </c:pt>
                <c:pt idx="1754">
                  <c:v>48786</c:v>
                </c:pt>
                <c:pt idx="1755">
                  <c:v>48793</c:v>
                </c:pt>
                <c:pt idx="1756">
                  <c:v>48800</c:v>
                </c:pt>
                <c:pt idx="1757">
                  <c:v>48807</c:v>
                </c:pt>
                <c:pt idx="1758">
                  <c:v>48814</c:v>
                </c:pt>
                <c:pt idx="1759">
                  <c:v>48821</c:v>
                </c:pt>
                <c:pt idx="1760">
                  <c:v>48828</c:v>
                </c:pt>
                <c:pt idx="1761">
                  <c:v>48835</c:v>
                </c:pt>
                <c:pt idx="1762">
                  <c:v>48842</c:v>
                </c:pt>
                <c:pt idx="1763">
                  <c:v>48849</c:v>
                </c:pt>
                <c:pt idx="1764">
                  <c:v>48856</c:v>
                </c:pt>
                <c:pt idx="1765">
                  <c:v>48863</c:v>
                </c:pt>
                <c:pt idx="1766">
                  <c:v>48870</c:v>
                </c:pt>
                <c:pt idx="1767">
                  <c:v>48877</c:v>
                </c:pt>
                <c:pt idx="1768">
                  <c:v>48884</c:v>
                </c:pt>
                <c:pt idx="1769">
                  <c:v>48891</c:v>
                </c:pt>
                <c:pt idx="1770">
                  <c:v>48898</c:v>
                </c:pt>
                <c:pt idx="1771">
                  <c:v>48905</c:v>
                </c:pt>
                <c:pt idx="1772">
                  <c:v>48912</c:v>
                </c:pt>
                <c:pt idx="1773">
                  <c:v>48919</c:v>
                </c:pt>
                <c:pt idx="1774">
                  <c:v>48926</c:v>
                </c:pt>
                <c:pt idx="1775">
                  <c:v>48933</c:v>
                </c:pt>
                <c:pt idx="1776">
                  <c:v>48940</c:v>
                </c:pt>
                <c:pt idx="1777">
                  <c:v>48947</c:v>
                </c:pt>
                <c:pt idx="1778">
                  <c:v>48954</c:v>
                </c:pt>
                <c:pt idx="1779">
                  <c:v>48961</c:v>
                </c:pt>
                <c:pt idx="1780">
                  <c:v>48968</c:v>
                </c:pt>
                <c:pt idx="1781">
                  <c:v>48975</c:v>
                </c:pt>
                <c:pt idx="1782">
                  <c:v>48982</c:v>
                </c:pt>
                <c:pt idx="1783">
                  <c:v>48989</c:v>
                </c:pt>
                <c:pt idx="1784">
                  <c:v>48996</c:v>
                </c:pt>
                <c:pt idx="1785">
                  <c:v>49003</c:v>
                </c:pt>
                <c:pt idx="1786">
                  <c:v>49010</c:v>
                </c:pt>
                <c:pt idx="1787">
                  <c:v>49017</c:v>
                </c:pt>
                <c:pt idx="1788">
                  <c:v>49024</c:v>
                </c:pt>
                <c:pt idx="1789">
                  <c:v>49031</c:v>
                </c:pt>
                <c:pt idx="1790">
                  <c:v>49038</c:v>
                </c:pt>
                <c:pt idx="1791">
                  <c:v>49045</c:v>
                </c:pt>
                <c:pt idx="1792">
                  <c:v>49052</c:v>
                </c:pt>
                <c:pt idx="1793">
                  <c:v>49059</c:v>
                </c:pt>
                <c:pt idx="1794">
                  <c:v>49066</c:v>
                </c:pt>
                <c:pt idx="1795">
                  <c:v>49073</c:v>
                </c:pt>
                <c:pt idx="1796">
                  <c:v>49080</c:v>
                </c:pt>
                <c:pt idx="1797">
                  <c:v>49087</c:v>
                </c:pt>
                <c:pt idx="1798">
                  <c:v>49094</c:v>
                </c:pt>
                <c:pt idx="1799">
                  <c:v>49101</c:v>
                </c:pt>
                <c:pt idx="1800">
                  <c:v>49108</c:v>
                </c:pt>
                <c:pt idx="1801">
                  <c:v>49115</c:v>
                </c:pt>
                <c:pt idx="1802">
                  <c:v>49122</c:v>
                </c:pt>
                <c:pt idx="1803">
                  <c:v>49129</c:v>
                </c:pt>
                <c:pt idx="1804">
                  <c:v>49136</c:v>
                </c:pt>
                <c:pt idx="1805">
                  <c:v>49143</c:v>
                </c:pt>
                <c:pt idx="1806">
                  <c:v>49150</c:v>
                </c:pt>
                <c:pt idx="1807">
                  <c:v>49157</c:v>
                </c:pt>
                <c:pt idx="1808">
                  <c:v>49164</c:v>
                </c:pt>
                <c:pt idx="1809">
                  <c:v>49171</c:v>
                </c:pt>
                <c:pt idx="1810">
                  <c:v>49178</c:v>
                </c:pt>
                <c:pt idx="1811">
                  <c:v>49185</c:v>
                </c:pt>
                <c:pt idx="1812">
                  <c:v>49192</c:v>
                </c:pt>
                <c:pt idx="1813">
                  <c:v>49199</c:v>
                </c:pt>
                <c:pt idx="1814">
                  <c:v>49206</c:v>
                </c:pt>
                <c:pt idx="1815">
                  <c:v>49213</c:v>
                </c:pt>
                <c:pt idx="1816">
                  <c:v>49220</c:v>
                </c:pt>
                <c:pt idx="1817">
                  <c:v>49227</c:v>
                </c:pt>
                <c:pt idx="1818">
                  <c:v>49234</c:v>
                </c:pt>
                <c:pt idx="1819">
                  <c:v>49241</c:v>
                </c:pt>
                <c:pt idx="1820">
                  <c:v>49248</c:v>
                </c:pt>
                <c:pt idx="1821">
                  <c:v>49255</c:v>
                </c:pt>
                <c:pt idx="1822">
                  <c:v>49262</c:v>
                </c:pt>
                <c:pt idx="1823">
                  <c:v>49269</c:v>
                </c:pt>
                <c:pt idx="1824">
                  <c:v>49276</c:v>
                </c:pt>
                <c:pt idx="1825">
                  <c:v>49283</c:v>
                </c:pt>
                <c:pt idx="1826">
                  <c:v>49290</c:v>
                </c:pt>
                <c:pt idx="1827">
                  <c:v>49297</c:v>
                </c:pt>
                <c:pt idx="1828">
                  <c:v>49305</c:v>
                </c:pt>
                <c:pt idx="1829">
                  <c:v>49312</c:v>
                </c:pt>
                <c:pt idx="1830">
                  <c:v>49319</c:v>
                </c:pt>
                <c:pt idx="1831">
                  <c:v>49326</c:v>
                </c:pt>
                <c:pt idx="1832">
                  <c:v>49333</c:v>
                </c:pt>
                <c:pt idx="1833">
                  <c:v>49340</c:v>
                </c:pt>
                <c:pt idx="1834">
                  <c:v>49347</c:v>
                </c:pt>
                <c:pt idx="1835">
                  <c:v>49354</c:v>
                </c:pt>
                <c:pt idx="1836">
                  <c:v>49361</c:v>
                </c:pt>
                <c:pt idx="1837">
                  <c:v>49368</c:v>
                </c:pt>
                <c:pt idx="1838">
                  <c:v>49375</c:v>
                </c:pt>
                <c:pt idx="1839">
                  <c:v>49382</c:v>
                </c:pt>
                <c:pt idx="1840">
                  <c:v>49389</c:v>
                </c:pt>
                <c:pt idx="1841">
                  <c:v>49396</c:v>
                </c:pt>
                <c:pt idx="1842">
                  <c:v>49403</c:v>
                </c:pt>
                <c:pt idx="1843">
                  <c:v>49410</c:v>
                </c:pt>
                <c:pt idx="1844">
                  <c:v>49417</c:v>
                </c:pt>
                <c:pt idx="1845">
                  <c:v>49424</c:v>
                </c:pt>
                <c:pt idx="1846">
                  <c:v>49431</c:v>
                </c:pt>
                <c:pt idx="1847">
                  <c:v>49438</c:v>
                </c:pt>
                <c:pt idx="1848">
                  <c:v>49445</c:v>
                </c:pt>
                <c:pt idx="1849">
                  <c:v>49452</c:v>
                </c:pt>
                <c:pt idx="1850">
                  <c:v>49459</c:v>
                </c:pt>
                <c:pt idx="1851">
                  <c:v>49466</c:v>
                </c:pt>
                <c:pt idx="1852">
                  <c:v>49473</c:v>
                </c:pt>
                <c:pt idx="1853">
                  <c:v>49480</c:v>
                </c:pt>
                <c:pt idx="1854">
                  <c:v>49487</c:v>
                </c:pt>
                <c:pt idx="1855">
                  <c:v>49494</c:v>
                </c:pt>
                <c:pt idx="1856">
                  <c:v>49501</c:v>
                </c:pt>
                <c:pt idx="1857">
                  <c:v>49508</c:v>
                </c:pt>
                <c:pt idx="1858">
                  <c:v>49515</c:v>
                </c:pt>
                <c:pt idx="1859">
                  <c:v>49522</c:v>
                </c:pt>
                <c:pt idx="1860">
                  <c:v>49529</c:v>
                </c:pt>
                <c:pt idx="1861">
                  <c:v>49536</c:v>
                </c:pt>
                <c:pt idx="1862">
                  <c:v>49543</c:v>
                </c:pt>
                <c:pt idx="1863">
                  <c:v>49550</c:v>
                </c:pt>
                <c:pt idx="1864">
                  <c:v>49557</c:v>
                </c:pt>
                <c:pt idx="1865">
                  <c:v>49564</c:v>
                </c:pt>
                <c:pt idx="1866">
                  <c:v>49571</c:v>
                </c:pt>
                <c:pt idx="1867">
                  <c:v>49578</c:v>
                </c:pt>
                <c:pt idx="1868">
                  <c:v>49585</c:v>
                </c:pt>
                <c:pt idx="1869">
                  <c:v>49592</c:v>
                </c:pt>
                <c:pt idx="1870">
                  <c:v>49599</c:v>
                </c:pt>
                <c:pt idx="1871">
                  <c:v>49606</c:v>
                </c:pt>
                <c:pt idx="1872">
                  <c:v>49613</c:v>
                </c:pt>
                <c:pt idx="1873">
                  <c:v>49620</c:v>
                </c:pt>
                <c:pt idx="1874">
                  <c:v>49627</c:v>
                </c:pt>
                <c:pt idx="1875">
                  <c:v>49634</c:v>
                </c:pt>
                <c:pt idx="1876">
                  <c:v>49641</c:v>
                </c:pt>
                <c:pt idx="1877">
                  <c:v>49648</c:v>
                </c:pt>
                <c:pt idx="1878">
                  <c:v>49655</c:v>
                </c:pt>
                <c:pt idx="1879">
                  <c:v>49662</c:v>
                </c:pt>
                <c:pt idx="1880">
                  <c:v>49670</c:v>
                </c:pt>
                <c:pt idx="1881">
                  <c:v>49677</c:v>
                </c:pt>
                <c:pt idx="1882">
                  <c:v>49684</c:v>
                </c:pt>
                <c:pt idx="1883">
                  <c:v>49691</c:v>
                </c:pt>
                <c:pt idx="1884">
                  <c:v>49698</c:v>
                </c:pt>
                <c:pt idx="1885">
                  <c:v>49705</c:v>
                </c:pt>
                <c:pt idx="1886">
                  <c:v>49712</c:v>
                </c:pt>
                <c:pt idx="1887">
                  <c:v>49719</c:v>
                </c:pt>
                <c:pt idx="1888">
                  <c:v>49726</c:v>
                </c:pt>
                <c:pt idx="1889">
                  <c:v>49733</c:v>
                </c:pt>
                <c:pt idx="1890">
                  <c:v>49740</c:v>
                </c:pt>
                <c:pt idx="1891">
                  <c:v>49747</c:v>
                </c:pt>
                <c:pt idx="1892">
                  <c:v>49754</c:v>
                </c:pt>
                <c:pt idx="1893">
                  <c:v>49761</c:v>
                </c:pt>
                <c:pt idx="1894">
                  <c:v>49768</c:v>
                </c:pt>
                <c:pt idx="1895">
                  <c:v>49775</c:v>
                </c:pt>
                <c:pt idx="1896">
                  <c:v>49782</c:v>
                </c:pt>
                <c:pt idx="1897">
                  <c:v>49789</c:v>
                </c:pt>
                <c:pt idx="1898">
                  <c:v>49797</c:v>
                </c:pt>
                <c:pt idx="1899">
                  <c:v>49804</c:v>
                </c:pt>
                <c:pt idx="1900">
                  <c:v>49811</c:v>
                </c:pt>
                <c:pt idx="1901">
                  <c:v>49818</c:v>
                </c:pt>
                <c:pt idx="1902">
                  <c:v>49825</c:v>
                </c:pt>
                <c:pt idx="1903">
                  <c:v>49832</c:v>
                </c:pt>
                <c:pt idx="1904">
                  <c:v>49839</c:v>
                </c:pt>
                <c:pt idx="1905">
                  <c:v>49846</c:v>
                </c:pt>
                <c:pt idx="1906">
                  <c:v>49853</c:v>
                </c:pt>
                <c:pt idx="1907">
                  <c:v>49860</c:v>
                </c:pt>
                <c:pt idx="1908">
                  <c:v>49867</c:v>
                </c:pt>
                <c:pt idx="1909">
                  <c:v>49874</c:v>
                </c:pt>
                <c:pt idx="1910">
                  <c:v>49881</c:v>
                </c:pt>
                <c:pt idx="1911">
                  <c:v>49888</c:v>
                </c:pt>
                <c:pt idx="1912">
                  <c:v>49895</c:v>
                </c:pt>
                <c:pt idx="1913">
                  <c:v>49902</c:v>
                </c:pt>
                <c:pt idx="1914">
                  <c:v>49909</c:v>
                </c:pt>
                <c:pt idx="1915">
                  <c:v>49916</c:v>
                </c:pt>
                <c:pt idx="1916">
                  <c:v>49923</c:v>
                </c:pt>
                <c:pt idx="1917">
                  <c:v>49930</c:v>
                </c:pt>
                <c:pt idx="1918">
                  <c:v>49937</c:v>
                </c:pt>
                <c:pt idx="1919">
                  <c:v>49944</c:v>
                </c:pt>
                <c:pt idx="1920">
                  <c:v>49951</c:v>
                </c:pt>
                <c:pt idx="1921">
                  <c:v>49958</c:v>
                </c:pt>
                <c:pt idx="1922">
                  <c:v>49965</c:v>
                </c:pt>
                <c:pt idx="1923">
                  <c:v>49972</c:v>
                </c:pt>
                <c:pt idx="1924">
                  <c:v>49979</c:v>
                </c:pt>
                <c:pt idx="1925">
                  <c:v>49986</c:v>
                </c:pt>
                <c:pt idx="1926">
                  <c:v>49993</c:v>
                </c:pt>
                <c:pt idx="1927">
                  <c:v>50000</c:v>
                </c:pt>
                <c:pt idx="1928">
                  <c:v>50007</c:v>
                </c:pt>
                <c:pt idx="1929">
                  <c:v>50014</c:v>
                </c:pt>
                <c:pt idx="1930">
                  <c:v>50021</c:v>
                </c:pt>
                <c:pt idx="1931">
                  <c:v>50028</c:v>
                </c:pt>
                <c:pt idx="1932">
                  <c:v>50038</c:v>
                </c:pt>
                <c:pt idx="1933">
                  <c:v>50045</c:v>
                </c:pt>
                <c:pt idx="1934">
                  <c:v>50052</c:v>
                </c:pt>
                <c:pt idx="1935">
                  <c:v>50059</c:v>
                </c:pt>
                <c:pt idx="1936">
                  <c:v>50066</c:v>
                </c:pt>
                <c:pt idx="1937">
                  <c:v>50073</c:v>
                </c:pt>
                <c:pt idx="1938">
                  <c:v>50080</c:v>
                </c:pt>
                <c:pt idx="1939">
                  <c:v>50087</c:v>
                </c:pt>
                <c:pt idx="1940">
                  <c:v>50094</c:v>
                </c:pt>
                <c:pt idx="1941">
                  <c:v>50101</c:v>
                </c:pt>
                <c:pt idx="1942">
                  <c:v>50108</c:v>
                </c:pt>
                <c:pt idx="1943">
                  <c:v>50115</c:v>
                </c:pt>
                <c:pt idx="1944">
                  <c:v>50122</c:v>
                </c:pt>
                <c:pt idx="1945">
                  <c:v>50129</c:v>
                </c:pt>
                <c:pt idx="1946">
                  <c:v>50137</c:v>
                </c:pt>
                <c:pt idx="1947">
                  <c:v>50144</c:v>
                </c:pt>
                <c:pt idx="1948">
                  <c:v>50151</c:v>
                </c:pt>
                <c:pt idx="1949">
                  <c:v>50158</c:v>
                </c:pt>
                <c:pt idx="1950">
                  <c:v>50165</c:v>
                </c:pt>
                <c:pt idx="1951">
                  <c:v>50172</c:v>
                </c:pt>
                <c:pt idx="1952">
                  <c:v>50179</c:v>
                </c:pt>
                <c:pt idx="1953">
                  <c:v>50186</c:v>
                </c:pt>
                <c:pt idx="1954">
                  <c:v>50193</c:v>
                </c:pt>
                <c:pt idx="1955">
                  <c:v>50200</c:v>
                </c:pt>
                <c:pt idx="1956">
                  <c:v>50207</c:v>
                </c:pt>
                <c:pt idx="1957">
                  <c:v>50214</c:v>
                </c:pt>
                <c:pt idx="1958">
                  <c:v>50221</c:v>
                </c:pt>
                <c:pt idx="1959">
                  <c:v>50228</c:v>
                </c:pt>
                <c:pt idx="1960">
                  <c:v>50235</c:v>
                </c:pt>
                <c:pt idx="1961">
                  <c:v>50242</c:v>
                </c:pt>
                <c:pt idx="1962">
                  <c:v>50249</c:v>
                </c:pt>
                <c:pt idx="1963">
                  <c:v>50256</c:v>
                </c:pt>
                <c:pt idx="1964">
                  <c:v>50263</c:v>
                </c:pt>
                <c:pt idx="1965">
                  <c:v>50270</c:v>
                </c:pt>
                <c:pt idx="1966">
                  <c:v>50277</c:v>
                </c:pt>
                <c:pt idx="1967">
                  <c:v>50284</c:v>
                </c:pt>
                <c:pt idx="1968">
                  <c:v>50291</c:v>
                </c:pt>
                <c:pt idx="1969">
                  <c:v>50298</c:v>
                </c:pt>
                <c:pt idx="1970">
                  <c:v>50305</c:v>
                </c:pt>
                <c:pt idx="1971">
                  <c:v>50312</c:v>
                </c:pt>
                <c:pt idx="1972">
                  <c:v>50319</c:v>
                </c:pt>
                <c:pt idx="1973">
                  <c:v>50326</c:v>
                </c:pt>
                <c:pt idx="1974">
                  <c:v>50333</c:v>
                </c:pt>
                <c:pt idx="1975">
                  <c:v>50340</c:v>
                </c:pt>
                <c:pt idx="1976">
                  <c:v>50347</c:v>
                </c:pt>
                <c:pt idx="1977">
                  <c:v>50354</c:v>
                </c:pt>
                <c:pt idx="1978">
                  <c:v>50361</c:v>
                </c:pt>
                <c:pt idx="1979">
                  <c:v>50368</c:v>
                </c:pt>
                <c:pt idx="1980">
                  <c:v>50375</c:v>
                </c:pt>
                <c:pt idx="1981">
                  <c:v>50382</c:v>
                </c:pt>
                <c:pt idx="1982">
                  <c:v>50389</c:v>
                </c:pt>
                <c:pt idx="1983">
                  <c:v>50396</c:v>
                </c:pt>
                <c:pt idx="1984">
                  <c:v>50403</c:v>
                </c:pt>
                <c:pt idx="1985">
                  <c:v>50410</c:v>
                </c:pt>
                <c:pt idx="1986">
                  <c:v>50417</c:v>
                </c:pt>
                <c:pt idx="1987">
                  <c:v>50424</c:v>
                </c:pt>
                <c:pt idx="1988">
                  <c:v>50431</c:v>
                </c:pt>
                <c:pt idx="1989">
                  <c:v>50438</c:v>
                </c:pt>
                <c:pt idx="1990">
                  <c:v>50445</c:v>
                </c:pt>
                <c:pt idx="1991">
                  <c:v>50452</c:v>
                </c:pt>
                <c:pt idx="1992">
                  <c:v>50459</c:v>
                </c:pt>
                <c:pt idx="1993">
                  <c:v>50466</c:v>
                </c:pt>
                <c:pt idx="1994">
                  <c:v>50473</c:v>
                </c:pt>
                <c:pt idx="1995">
                  <c:v>50480</c:v>
                </c:pt>
                <c:pt idx="1996">
                  <c:v>50487</c:v>
                </c:pt>
                <c:pt idx="1997">
                  <c:v>50494</c:v>
                </c:pt>
                <c:pt idx="1998">
                  <c:v>50501</c:v>
                </c:pt>
                <c:pt idx="1999">
                  <c:v>50508</c:v>
                </c:pt>
                <c:pt idx="2000">
                  <c:v>50515</c:v>
                </c:pt>
                <c:pt idx="2001">
                  <c:v>50522</c:v>
                </c:pt>
                <c:pt idx="2002">
                  <c:v>50529</c:v>
                </c:pt>
                <c:pt idx="2003">
                  <c:v>50536</c:v>
                </c:pt>
                <c:pt idx="2004">
                  <c:v>50543</c:v>
                </c:pt>
                <c:pt idx="2005">
                  <c:v>50550</c:v>
                </c:pt>
                <c:pt idx="2006">
                  <c:v>50557</c:v>
                </c:pt>
                <c:pt idx="2007">
                  <c:v>50564</c:v>
                </c:pt>
                <c:pt idx="2008">
                  <c:v>50571</c:v>
                </c:pt>
                <c:pt idx="2009">
                  <c:v>50578</c:v>
                </c:pt>
                <c:pt idx="2010">
                  <c:v>50585</c:v>
                </c:pt>
                <c:pt idx="2011">
                  <c:v>50592</c:v>
                </c:pt>
                <c:pt idx="2012">
                  <c:v>50599</c:v>
                </c:pt>
                <c:pt idx="2013">
                  <c:v>50606</c:v>
                </c:pt>
                <c:pt idx="2014">
                  <c:v>50613</c:v>
                </c:pt>
                <c:pt idx="2015">
                  <c:v>50620</c:v>
                </c:pt>
                <c:pt idx="2016">
                  <c:v>50627</c:v>
                </c:pt>
                <c:pt idx="2017">
                  <c:v>50634</c:v>
                </c:pt>
                <c:pt idx="2018">
                  <c:v>50641</c:v>
                </c:pt>
                <c:pt idx="2019">
                  <c:v>50648</c:v>
                </c:pt>
                <c:pt idx="2020">
                  <c:v>50655</c:v>
                </c:pt>
                <c:pt idx="2021">
                  <c:v>50662</c:v>
                </c:pt>
                <c:pt idx="2022">
                  <c:v>50669</c:v>
                </c:pt>
                <c:pt idx="2023">
                  <c:v>50676</c:v>
                </c:pt>
                <c:pt idx="2024">
                  <c:v>50683</c:v>
                </c:pt>
                <c:pt idx="2025">
                  <c:v>50690</c:v>
                </c:pt>
                <c:pt idx="2026">
                  <c:v>50697</c:v>
                </c:pt>
                <c:pt idx="2027">
                  <c:v>50704</c:v>
                </c:pt>
                <c:pt idx="2028">
                  <c:v>50711</c:v>
                </c:pt>
                <c:pt idx="2029">
                  <c:v>50718</c:v>
                </c:pt>
                <c:pt idx="2030">
                  <c:v>50725</c:v>
                </c:pt>
                <c:pt idx="2031">
                  <c:v>50732</c:v>
                </c:pt>
                <c:pt idx="2032">
                  <c:v>50739</c:v>
                </c:pt>
                <c:pt idx="2033">
                  <c:v>50746</c:v>
                </c:pt>
                <c:pt idx="2034">
                  <c:v>50753</c:v>
                </c:pt>
                <c:pt idx="2035">
                  <c:v>50760</c:v>
                </c:pt>
                <c:pt idx="2036">
                  <c:v>50767</c:v>
                </c:pt>
                <c:pt idx="2037">
                  <c:v>50774</c:v>
                </c:pt>
                <c:pt idx="2038">
                  <c:v>50781</c:v>
                </c:pt>
                <c:pt idx="2039">
                  <c:v>50788</c:v>
                </c:pt>
                <c:pt idx="2040">
                  <c:v>50795</c:v>
                </c:pt>
                <c:pt idx="2041">
                  <c:v>50802</c:v>
                </c:pt>
                <c:pt idx="2042">
                  <c:v>50809</c:v>
                </c:pt>
                <c:pt idx="2043">
                  <c:v>50816</c:v>
                </c:pt>
                <c:pt idx="2044">
                  <c:v>50823</c:v>
                </c:pt>
                <c:pt idx="2045">
                  <c:v>50830</c:v>
                </c:pt>
                <c:pt idx="2046">
                  <c:v>50837</c:v>
                </c:pt>
                <c:pt idx="2047">
                  <c:v>50844</c:v>
                </c:pt>
                <c:pt idx="2048">
                  <c:v>50851</c:v>
                </c:pt>
                <c:pt idx="2049">
                  <c:v>50858</c:v>
                </c:pt>
                <c:pt idx="2050">
                  <c:v>50865</c:v>
                </c:pt>
                <c:pt idx="2051">
                  <c:v>50872</c:v>
                </c:pt>
                <c:pt idx="2052">
                  <c:v>50879</c:v>
                </c:pt>
                <c:pt idx="2053">
                  <c:v>50886</c:v>
                </c:pt>
                <c:pt idx="2054">
                  <c:v>50893</c:v>
                </c:pt>
                <c:pt idx="2055">
                  <c:v>50900</c:v>
                </c:pt>
                <c:pt idx="2056">
                  <c:v>50907</c:v>
                </c:pt>
                <c:pt idx="2057">
                  <c:v>50914</c:v>
                </c:pt>
                <c:pt idx="2058">
                  <c:v>50921</c:v>
                </c:pt>
                <c:pt idx="2059">
                  <c:v>50928</c:v>
                </c:pt>
                <c:pt idx="2060">
                  <c:v>50935</c:v>
                </c:pt>
                <c:pt idx="2061">
                  <c:v>50942</c:v>
                </c:pt>
                <c:pt idx="2062">
                  <c:v>50949</c:v>
                </c:pt>
                <c:pt idx="2063">
                  <c:v>50956</c:v>
                </c:pt>
                <c:pt idx="2064">
                  <c:v>50963</c:v>
                </c:pt>
                <c:pt idx="2065">
                  <c:v>50970</c:v>
                </c:pt>
                <c:pt idx="2066">
                  <c:v>50977</c:v>
                </c:pt>
                <c:pt idx="2067">
                  <c:v>50984</c:v>
                </c:pt>
                <c:pt idx="2068">
                  <c:v>50991</c:v>
                </c:pt>
                <c:pt idx="2069">
                  <c:v>50998</c:v>
                </c:pt>
                <c:pt idx="2070">
                  <c:v>51005</c:v>
                </c:pt>
                <c:pt idx="2071">
                  <c:v>51012</c:v>
                </c:pt>
                <c:pt idx="2072">
                  <c:v>51019</c:v>
                </c:pt>
                <c:pt idx="2073">
                  <c:v>51026</c:v>
                </c:pt>
                <c:pt idx="2074">
                  <c:v>51033</c:v>
                </c:pt>
                <c:pt idx="2075">
                  <c:v>51040</c:v>
                </c:pt>
                <c:pt idx="2076">
                  <c:v>51047</c:v>
                </c:pt>
                <c:pt idx="2077">
                  <c:v>51054</c:v>
                </c:pt>
                <c:pt idx="2078">
                  <c:v>51061</c:v>
                </c:pt>
                <c:pt idx="2079">
                  <c:v>51068</c:v>
                </c:pt>
                <c:pt idx="2080">
                  <c:v>51075</c:v>
                </c:pt>
                <c:pt idx="2081">
                  <c:v>51082</c:v>
                </c:pt>
                <c:pt idx="2082">
                  <c:v>51089</c:v>
                </c:pt>
                <c:pt idx="2083">
                  <c:v>51096</c:v>
                </c:pt>
                <c:pt idx="2084">
                  <c:v>51103</c:v>
                </c:pt>
                <c:pt idx="2085">
                  <c:v>51110</c:v>
                </c:pt>
                <c:pt idx="2086">
                  <c:v>51117</c:v>
                </c:pt>
                <c:pt idx="2087">
                  <c:v>51124</c:v>
                </c:pt>
                <c:pt idx="2088">
                  <c:v>51131</c:v>
                </c:pt>
                <c:pt idx="2089">
                  <c:v>51138</c:v>
                </c:pt>
                <c:pt idx="2090">
                  <c:v>51145</c:v>
                </c:pt>
                <c:pt idx="2091">
                  <c:v>51152</c:v>
                </c:pt>
                <c:pt idx="2092">
                  <c:v>51159</c:v>
                </c:pt>
                <c:pt idx="2093">
                  <c:v>51166</c:v>
                </c:pt>
                <c:pt idx="2094">
                  <c:v>51173</c:v>
                </c:pt>
                <c:pt idx="2095">
                  <c:v>51180</c:v>
                </c:pt>
                <c:pt idx="2096">
                  <c:v>51187</c:v>
                </c:pt>
                <c:pt idx="2097">
                  <c:v>51194</c:v>
                </c:pt>
                <c:pt idx="2098">
                  <c:v>51201</c:v>
                </c:pt>
                <c:pt idx="2099">
                  <c:v>51208</c:v>
                </c:pt>
                <c:pt idx="2100">
                  <c:v>51215</c:v>
                </c:pt>
                <c:pt idx="2101">
                  <c:v>51222</c:v>
                </c:pt>
                <c:pt idx="2102">
                  <c:v>51229</c:v>
                </c:pt>
                <c:pt idx="2103">
                  <c:v>51236</c:v>
                </c:pt>
                <c:pt idx="2104">
                  <c:v>51243</c:v>
                </c:pt>
                <c:pt idx="2105">
                  <c:v>51250</c:v>
                </c:pt>
                <c:pt idx="2106">
                  <c:v>51258</c:v>
                </c:pt>
                <c:pt idx="2107">
                  <c:v>51265</c:v>
                </c:pt>
                <c:pt idx="2108">
                  <c:v>51272</c:v>
                </c:pt>
                <c:pt idx="2109">
                  <c:v>51279</c:v>
                </c:pt>
                <c:pt idx="2110">
                  <c:v>51286</c:v>
                </c:pt>
                <c:pt idx="2111">
                  <c:v>51293</c:v>
                </c:pt>
                <c:pt idx="2112">
                  <c:v>51300</c:v>
                </c:pt>
                <c:pt idx="2113">
                  <c:v>51307</c:v>
                </c:pt>
                <c:pt idx="2114">
                  <c:v>51314</c:v>
                </c:pt>
                <c:pt idx="2115">
                  <c:v>51321</c:v>
                </c:pt>
                <c:pt idx="2116">
                  <c:v>51328</c:v>
                </c:pt>
                <c:pt idx="2117">
                  <c:v>51335</c:v>
                </c:pt>
                <c:pt idx="2118">
                  <c:v>51342</c:v>
                </c:pt>
                <c:pt idx="2119">
                  <c:v>51349</c:v>
                </c:pt>
                <c:pt idx="2120">
                  <c:v>51356</c:v>
                </c:pt>
                <c:pt idx="2121">
                  <c:v>51363</c:v>
                </c:pt>
                <c:pt idx="2122">
                  <c:v>51370</c:v>
                </c:pt>
                <c:pt idx="2123">
                  <c:v>51377</c:v>
                </c:pt>
                <c:pt idx="2124">
                  <c:v>51384</c:v>
                </c:pt>
                <c:pt idx="2125">
                  <c:v>51391</c:v>
                </c:pt>
                <c:pt idx="2126">
                  <c:v>51398</c:v>
                </c:pt>
                <c:pt idx="2127">
                  <c:v>51405</c:v>
                </c:pt>
                <c:pt idx="2128">
                  <c:v>51412</c:v>
                </c:pt>
                <c:pt idx="2129">
                  <c:v>51419</c:v>
                </c:pt>
                <c:pt idx="2130">
                  <c:v>51426</c:v>
                </c:pt>
                <c:pt idx="2131">
                  <c:v>51433</c:v>
                </c:pt>
                <c:pt idx="2132">
                  <c:v>51440</c:v>
                </c:pt>
                <c:pt idx="2133">
                  <c:v>51447</c:v>
                </c:pt>
                <c:pt idx="2134">
                  <c:v>51454</c:v>
                </c:pt>
                <c:pt idx="2135">
                  <c:v>51461</c:v>
                </c:pt>
                <c:pt idx="2136">
                  <c:v>51468</c:v>
                </c:pt>
                <c:pt idx="2137">
                  <c:v>51475</c:v>
                </c:pt>
                <c:pt idx="2138">
                  <c:v>51482</c:v>
                </c:pt>
                <c:pt idx="2139">
                  <c:v>51489</c:v>
                </c:pt>
                <c:pt idx="2140">
                  <c:v>51497</c:v>
                </c:pt>
                <c:pt idx="2141">
                  <c:v>51504</c:v>
                </c:pt>
                <c:pt idx="2142">
                  <c:v>51511</c:v>
                </c:pt>
                <c:pt idx="2143">
                  <c:v>51518</c:v>
                </c:pt>
                <c:pt idx="2144">
                  <c:v>51525</c:v>
                </c:pt>
                <c:pt idx="2145">
                  <c:v>51532</c:v>
                </c:pt>
                <c:pt idx="2146">
                  <c:v>51539</c:v>
                </c:pt>
                <c:pt idx="2147">
                  <c:v>51546</c:v>
                </c:pt>
                <c:pt idx="2148">
                  <c:v>51553</c:v>
                </c:pt>
                <c:pt idx="2149">
                  <c:v>51560</c:v>
                </c:pt>
                <c:pt idx="2150">
                  <c:v>51567</c:v>
                </c:pt>
                <c:pt idx="2151">
                  <c:v>51574</c:v>
                </c:pt>
                <c:pt idx="2152">
                  <c:v>51581</c:v>
                </c:pt>
                <c:pt idx="2153">
                  <c:v>51588</c:v>
                </c:pt>
                <c:pt idx="2154">
                  <c:v>51595</c:v>
                </c:pt>
                <c:pt idx="2155">
                  <c:v>51602</c:v>
                </c:pt>
                <c:pt idx="2156">
                  <c:v>51609</c:v>
                </c:pt>
                <c:pt idx="2157">
                  <c:v>51616</c:v>
                </c:pt>
                <c:pt idx="2158">
                  <c:v>51623</c:v>
                </c:pt>
                <c:pt idx="2159">
                  <c:v>51630</c:v>
                </c:pt>
                <c:pt idx="2160">
                  <c:v>51637</c:v>
                </c:pt>
                <c:pt idx="2161">
                  <c:v>51644</c:v>
                </c:pt>
                <c:pt idx="2162">
                  <c:v>51651</c:v>
                </c:pt>
                <c:pt idx="2163">
                  <c:v>51658</c:v>
                </c:pt>
                <c:pt idx="2164">
                  <c:v>51665</c:v>
                </c:pt>
                <c:pt idx="2165">
                  <c:v>51672</c:v>
                </c:pt>
                <c:pt idx="2166">
                  <c:v>51679</c:v>
                </c:pt>
                <c:pt idx="2167">
                  <c:v>51686</c:v>
                </c:pt>
                <c:pt idx="2168">
                  <c:v>51693</c:v>
                </c:pt>
                <c:pt idx="2169">
                  <c:v>51700</c:v>
                </c:pt>
                <c:pt idx="2170">
                  <c:v>51707</c:v>
                </c:pt>
                <c:pt idx="2171">
                  <c:v>51714</c:v>
                </c:pt>
                <c:pt idx="2172">
                  <c:v>51721</c:v>
                </c:pt>
                <c:pt idx="2173">
                  <c:v>51728</c:v>
                </c:pt>
                <c:pt idx="2174">
                  <c:v>51735</c:v>
                </c:pt>
                <c:pt idx="2175">
                  <c:v>51742</c:v>
                </c:pt>
                <c:pt idx="2176">
                  <c:v>51749</c:v>
                </c:pt>
                <c:pt idx="2177">
                  <c:v>51756</c:v>
                </c:pt>
                <c:pt idx="2178">
                  <c:v>51763</c:v>
                </c:pt>
                <c:pt idx="2179">
                  <c:v>51770</c:v>
                </c:pt>
                <c:pt idx="2180">
                  <c:v>51777</c:v>
                </c:pt>
                <c:pt idx="2181">
                  <c:v>51784</c:v>
                </c:pt>
                <c:pt idx="2182">
                  <c:v>51791</c:v>
                </c:pt>
                <c:pt idx="2183">
                  <c:v>51798</c:v>
                </c:pt>
                <c:pt idx="2184">
                  <c:v>51805</c:v>
                </c:pt>
                <c:pt idx="2185">
                  <c:v>51812</c:v>
                </c:pt>
                <c:pt idx="2186">
                  <c:v>51819</c:v>
                </c:pt>
                <c:pt idx="2187">
                  <c:v>51826</c:v>
                </c:pt>
                <c:pt idx="2188">
                  <c:v>51833</c:v>
                </c:pt>
                <c:pt idx="2189">
                  <c:v>51840</c:v>
                </c:pt>
                <c:pt idx="2190">
                  <c:v>51847</c:v>
                </c:pt>
                <c:pt idx="2191">
                  <c:v>51854</c:v>
                </c:pt>
                <c:pt idx="2192">
                  <c:v>51862</c:v>
                </c:pt>
                <c:pt idx="2193">
                  <c:v>51869</c:v>
                </c:pt>
                <c:pt idx="2194">
                  <c:v>51876</c:v>
                </c:pt>
                <c:pt idx="2195">
                  <c:v>51883</c:v>
                </c:pt>
                <c:pt idx="2196">
                  <c:v>51890</c:v>
                </c:pt>
                <c:pt idx="2197">
                  <c:v>51897</c:v>
                </c:pt>
                <c:pt idx="2198">
                  <c:v>51904</c:v>
                </c:pt>
                <c:pt idx="2199">
                  <c:v>51911</c:v>
                </c:pt>
                <c:pt idx="2200">
                  <c:v>51918</c:v>
                </c:pt>
                <c:pt idx="2201">
                  <c:v>51925</c:v>
                </c:pt>
                <c:pt idx="2202">
                  <c:v>51932</c:v>
                </c:pt>
                <c:pt idx="2203">
                  <c:v>51939</c:v>
                </c:pt>
                <c:pt idx="2204">
                  <c:v>51946</c:v>
                </c:pt>
                <c:pt idx="2205">
                  <c:v>51953</c:v>
                </c:pt>
                <c:pt idx="2206">
                  <c:v>51964</c:v>
                </c:pt>
                <c:pt idx="2207">
                  <c:v>51971</c:v>
                </c:pt>
                <c:pt idx="2208">
                  <c:v>51978</c:v>
                </c:pt>
                <c:pt idx="2209">
                  <c:v>51985</c:v>
                </c:pt>
                <c:pt idx="2210">
                  <c:v>51992</c:v>
                </c:pt>
                <c:pt idx="2211">
                  <c:v>51999</c:v>
                </c:pt>
                <c:pt idx="2212">
                  <c:v>52006</c:v>
                </c:pt>
                <c:pt idx="2213">
                  <c:v>52013</c:v>
                </c:pt>
                <c:pt idx="2214">
                  <c:v>52020</c:v>
                </c:pt>
                <c:pt idx="2215">
                  <c:v>52027</c:v>
                </c:pt>
                <c:pt idx="2216">
                  <c:v>52034</c:v>
                </c:pt>
                <c:pt idx="2217">
                  <c:v>52041</c:v>
                </c:pt>
                <c:pt idx="2218">
                  <c:v>52048</c:v>
                </c:pt>
                <c:pt idx="2219">
                  <c:v>52055</c:v>
                </c:pt>
                <c:pt idx="2220">
                  <c:v>52062</c:v>
                </c:pt>
                <c:pt idx="2221">
                  <c:v>52069</c:v>
                </c:pt>
                <c:pt idx="2222">
                  <c:v>52076</c:v>
                </c:pt>
                <c:pt idx="2223">
                  <c:v>52083</c:v>
                </c:pt>
                <c:pt idx="2224">
                  <c:v>52090</c:v>
                </c:pt>
                <c:pt idx="2225">
                  <c:v>52097</c:v>
                </c:pt>
                <c:pt idx="2226">
                  <c:v>52104</c:v>
                </c:pt>
                <c:pt idx="2227">
                  <c:v>52111</c:v>
                </c:pt>
                <c:pt idx="2228">
                  <c:v>52118</c:v>
                </c:pt>
                <c:pt idx="2229">
                  <c:v>52125</c:v>
                </c:pt>
                <c:pt idx="2230">
                  <c:v>52132</c:v>
                </c:pt>
                <c:pt idx="2231">
                  <c:v>52139</c:v>
                </c:pt>
                <c:pt idx="2232">
                  <c:v>52146</c:v>
                </c:pt>
                <c:pt idx="2233">
                  <c:v>52153</c:v>
                </c:pt>
                <c:pt idx="2234">
                  <c:v>52160</c:v>
                </c:pt>
                <c:pt idx="2235">
                  <c:v>52167</c:v>
                </c:pt>
                <c:pt idx="2236">
                  <c:v>52174</c:v>
                </c:pt>
                <c:pt idx="2237">
                  <c:v>52181</c:v>
                </c:pt>
                <c:pt idx="2238">
                  <c:v>52188</c:v>
                </c:pt>
                <c:pt idx="2239">
                  <c:v>52195</c:v>
                </c:pt>
                <c:pt idx="2240">
                  <c:v>52202</c:v>
                </c:pt>
                <c:pt idx="2241">
                  <c:v>52209</c:v>
                </c:pt>
                <c:pt idx="2242">
                  <c:v>52216</c:v>
                </c:pt>
                <c:pt idx="2243">
                  <c:v>52223</c:v>
                </c:pt>
                <c:pt idx="2244">
                  <c:v>52230</c:v>
                </c:pt>
                <c:pt idx="2245">
                  <c:v>52237</c:v>
                </c:pt>
                <c:pt idx="2246">
                  <c:v>52244</c:v>
                </c:pt>
                <c:pt idx="2247">
                  <c:v>52251</c:v>
                </c:pt>
                <c:pt idx="2248">
                  <c:v>52258</c:v>
                </c:pt>
                <c:pt idx="2249">
                  <c:v>52265</c:v>
                </c:pt>
                <c:pt idx="2250">
                  <c:v>52272</c:v>
                </c:pt>
                <c:pt idx="2251">
                  <c:v>52279</c:v>
                </c:pt>
                <c:pt idx="2252">
                  <c:v>52286</c:v>
                </c:pt>
                <c:pt idx="2253">
                  <c:v>52293</c:v>
                </c:pt>
                <c:pt idx="2254">
                  <c:v>52300</c:v>
                </c:pt>
                <c:pt idx="2255">
                  <c:v>52307</c:v>
                </c:pt>
                <c:pt idx="2256">
                  <c:v>52314</c:v>
                </c:pt>
                <c:pt idx="2257">
                  <c:v>52321</c:v>
                </c:pt>
                <c:pt idx="2258">
                  <c:v>52328</c:v>
                </c:pt>
                <c:pt idx="2259">
                  <c:v>52335</c:v>
                </c:pt>
                <c:pt idx="2260">
                  <c:v>52342</c:v>
                </c:pt>
                <c:pt idx="2261">
                  <c:v>52349</c:v>
                </c:pt>
                <c:pt idx="2262">
                  <c:v>52356</c:v>
                </c:pt>
                <c:pt idx="2263">
                  <c:v>52363</c:v>
                </c:pt>
                <c:pt idx="2264">
                  <c:v>52370</c:v>
                </c:pt>
                <c:pt idx="2265">
                  <c:v>52377</c:v>
                </c:pt>
                <c:pt idx="2266">
                  <c:v>52384</c:v>
                </c:pt>
                <c:pt idx="2267">
                  <c:v>52391</c:v>
                </c:pt>
                <c:pt idx="2268">
                  <c:v>52398</c:v>
                </c:pt>
                <c:pt idx="2269">
                  <c:v>52405</c:v>
                </c:pt>
                <c:pt idx="2270">
                  <c:v>52412</c:v>
                </c:pt>
                <c:pt idx="2271">
                  <c:v>52419</c:v>
                </c:pt>
                <c:pt idx="2272">
                  <c:v>52426</c:v>
                </c:pt>
                <c:pt idx="2273">
                  <c:v>52433</c:v>
                </c:pt>
                <c:pt idx="2274">
                  <c:v>52440</c:v>
                </c:pt>
                <c:pt idx="2275">
                  <c:v>52447</c:v>
                </c:pt>
                <c:pt idx="2276">
                  <c:v>52454</c:v>
                </c:pt>
                <c:pt idx="2277">
                  <c:v>52461</c:v>
                </c:pt>
                <c:pt idx="2278">
                  <c:v>52468</c:v>
                </c:pt>
                <c:pt idx="2279">
                  <c:v>52475</c:v>
                </c:pt>
                <c:pt idx="2280">
                  <c:v>52482</c:v>
                </c:pt>
                <c:pt idx="2281">
                  <c:v>52489</c:v>
                </c:pt>
                <c:pt idx="2282">
                  <c:v>52496</c:v>
                </c:pt>
                <c:pt idx="2283">
                  <c:v>52503</c:v>
                </c:pt>
                <c:pt idx="2284">
                  <c:v>52510</c:v>
                </c:pt>
                <c:pt idx="2285">
                  <c:v>52517</c:v>
                </c:pt>
                <c:pt idx="2286">
                  <c:v>52524</c:v>
                </c:pt>
                <c:pt idx="2287">
                  <c:v>52531</c:v>
                </c:pt>
                <c:pt idx="2288">
                  <c:v>52538</c:v>
                </c:pt>
                <c:pt idx="2289">
                  <c:v>52545</c:v>
                </c:pt>
                <c:pt idx="2290">
                  <c:v>52552</c:v>
                </c:pt>
                <c:pt idx="2291">
                  <c:v>52559</c:v>
                </c:pt>
                <c:pt idx="2292">
                  <c:v>52566</c:v>
                </c:pt>
                <c:pt idx="2293">
                  <c:v>52573</c:v>
                </c:pt>
                <c:pt idx="2294">
                  <c:v>52580</c:v>
                </c:pt>
                <c:pt idx="2295">
                  <c:v>52587</c:v>
                </c:pt>
                <c:pt idx="2296">
                  <c:v>52594</c:v>
                </c:pt>
                <c:pt idx="2297">
                  <c:v>52601</c:v>
                </c:pt>
                <c:pt idx="2298">
                  <c:v>52608</c:v>
                </c:pt>
                <c:pt idx="2299">
                  <c:v>52615</c:v>
                </c:pt>
                <c:pt idx="2300">
                  <c:v>52622</c:v>
                </c:pt>
                <c:pt idx="2301">
                  <c:v>52629</c:v>
                </c:pt>
                <c:pt idx="2302">
                  <c:v>52636</c:v>
                </c:pt>
                <c:pt idx="2303">
                  <c:v>52643</c:v>
                </c:pt>
                <c:pt idx="2304">
                  <c:v>52650</c:v>
                </c:pt>
                <c:pt idx="2305">
                  <c:v>52657</c:v>
                </c:pt>
                <c:pt idx="2306">
                  <c:v>52664</c:v>
                </c:pt>
                <c:pt idx="2307">
                  <c:v>52671</c:v>
                </c:pt>
                <c:pt idx="2308">
                  <c:v>52678</c:v>
                </c:pt>
                <c:pt idx="2309">
                  <c:v>52685</c:v>
                </c:pt>
                <c:pt idx="2310">
                  <c:v>52692</c:v>
                </c:pt>
                <c:pt idx="2311">
                  <c:v>52699</c:v>
                </c:pt>
                <c:pt idx="2312">
                  <c:v>52706</c:v>
                </c:pt>
                <c:pt idx="2313">
                  <c:v>52713</c:v>
                </c:pt>
                <c:pt idx="2314">
                  <c:v>52720</c:v>
                </c:pt>
                <c:pt idx="2315">
                  <c:v>52727</c:v>
                </c:pt>
                <c:pt idx="2316">
                  <c:v>52734</c:v>
                </c:pt>
                <c:pt idx="2317">
                  <c:v>52741</c:v>
                </c:pt>
                <c:pt idx="2318">
                  <c:v>52748</c:v>
                </c:pt>
                <c:pt idx="2319">
                  <c:v>52755</c:v>
                </c:pt>
                <c:pt idx="2320">
                  <c:v>52762</c:v>
                </c:pt>
                <c:pt idx="2321">
                  <c:v>52769</c:v>
                </c:pt>
                <c:pt idx="2322">
                  <c:v>52776</c:v>
                </c:pt>
                <c:pt idx="2323">
                  <c:v>52783</c:v>
                </c:pt>
                <c:pt idx="2324">
                  <c:v>52790</c:v>
                </c:pt>
                <c:pt idx="2325">
                  <c:v>52797</c:v>
                </c:pt>
                <c:pt idx="2326">
                  <c:v>52804</c:v>
                </c:pt>
                <c:pt idx="2327">
                  <c:v>52811</c:v>
                </c:pt>
                <c:pt idx="2328">
                  <c:v>52818</c:v>
                </c:pt>
                <c:pt idx="2329">
                  <c:v>52825</c:v>
                </c:pt>
                <c:pt idx="2330">
                  <c:v>52832</c:v>
                </c:pt>
                <c:pt idx="2331">
                  <c:v>52839</c:v>
                </c:pt>
                <c:pt idx="2332">
                  <c:v>52846</c:v>
                </c:pt>
                <c:pt idx="2333">
                  <c:v>52853</c:v>
                </c:pt>
                <c:pt idx="2334">
                  <c:v>52860</c:v>
                </c:pt>
                <c:pt idx="2335">
                  <c:v>52867</c:v>
                </c:pt>
                <c:pt idx="2336">
                  <c:v>52874</c:v>
                </c:pt>
                <c:pt idx="2337">
                  <c:v>52881</c:v>
                </c:pt>
                <c:pt idx="2338">
                  <c:v>52888</c:v>
                </c:pt>
                <c:pt idx="2339">
                  <c:v>52895</c:v>
                </c:pt>
                <c:pt idx="2340">
                  <c:v>52902</c:v>
                </c:pt>
                <c:pt idx="2341">
                  <c:v>52909</c:v>
                </c:pt>
                <c:pt idx="2342">
                  <c:v>52916</c:v>
                </c:pt>
                <c:pt idx="2343">
                  <c:v>52923</c:v>
                </c:pt>
                <c:pt idx="2344">
                  <c:v>52930</c:v>
                </c:pt>
                <c:pt idx="2345">
                  <c:v>52937</c:v>
                </c:pt>
                <c:pt idx="2346">
                  <c:v>52944</c:v>
                </c:pt>
                <c:pt idx="2347">
                  <c:v>52951</c:v>
                </c:pt>
                <c:pt idx="2348">
                  <c:v>52958</c:v>
                </c:pt>
                <c:pt idx="2349">
                  <c:v>52965</c:v>
                </c:pt>
                <c:pt idx="2350">
                  <c:v>52972</c:v>
                </c:pt>
                <c:pt idx="2351">
                  <c:v>52979</c:v>
                </c:pt>
                <c:pt idx="2352">
                  <c:v>52986</c:v>
                </c:pt>
                <c:pt idx="2353">
                  <c:v>52993</c:v>
                </c:pt>
                <c:pt idx="2354">
                  <c:v>53000</c:v>
                </c:pt>
                <c:pt idx="2355">
                  <c:v>53007</c:v>
                </c:pt>
                <c:pt idx="2356">
                  <c:v>53014</c:v>
                </c:pt>
                <c:pt idx="2357">
                  <c:v>53021</c:v>
                </c:pt>
                <c:pt idx="2358">
                  <c:v>53028</c:v>
                </c:pt>
                <c:pt idx="2359">
                  <c:v>53035</c:v>
                </c:pt>
                <c:pt idx="2360">
                  <c:v>53042</c:v>
                </c:pt>
                <c:pt idx="2361">
                  <c:v>53049</c:v>
                </c:pt>
                <c:pt idx="2362">
                  <c:v>53056</c:v>
                </c:pt>
                <c:pt idx="2363">
                  <c:v>53063</c:v>
                </c:pt>
                <c:pt idx="2364">
                  <c:v>53070</c:v>
                </c:pt>
                <c:pt idx="2365">
                  <c:v>53077</c:v>
                </c:pt>
                <c:pt idx="2366">
                  <c:v>53084</c:v>
                </c:pt>
                <c:pt idx="2367">
                  <c:v>53091</c:v>
                </c:pt>
                <c:pt idx="2368">
                  <c:v>53098</c:v>
                </c:pt>
                <c:pt idx="2369">
                  <c:v>53105</c:v>
                </c:pt>
                <c:pt idx="2370">
                  <c:v>53112</c:v>
                </c:pt>
                <c:pt idx="2371">
                  <c:v>53119</c:v>
                </c:pt>
                <c:pt idx="2372">
                  <c:v>53126</c:v>
                </c:pt>
                <c:pt idx="2373">
                  <c:v>53133</c:v>
                </c:pt>
                <c:pt idx="2374">
                  <c:v>53140</c:v>
                </c:pt>
                <c:pt idx="2375">
                  <c:v>53147</c:v>
                </c:pt>
                <c:pt idx="2376">
                  <c:v>53154</c:v>
                </c:pt>
                <c:pt idx="2377">
                  <c:v>53161</c:v>
                </c:pt>
                <c:pt idx="2378">
                  <c:v>53168</c:v>
                </c:pt>
                <c:pt idx="2379">
                  <c:v>53175</c:v>
                </c:pt>
                <c:pt idx="2380">
                  <c:v>53182</c:v>
                </c:pt>
                <c:pt idx="2381">
                  <c:v>53189</c:v>
                </c:pt>
                <c:pt idx="2382">
                  <c:v>53196</c:v>
                </c:pt>
                <c:pt idx="2383">
                  <c:v>53203</c:v>
                </c:pt>
                <c:pt idx="2384">
                  <c:v>53210</c:v>
                </c:pt>
                <c:pt idx="2385">
                  <c:v>53217</c:v>
                </c:pt>
                <c:pt idx="2386">
                  <c:v>53224</c:v>
                </c:pt>
                <c:pt idx="2387">
                  <c:v>53231</c:v>
                </c:pt>
                <c:pt idx="2388">
                  <c:v>53238</c:v>
                </c:pt>
                <c:pt idx="2389">
                  <c:v>53245</c:v>
                </c:pt>
                <c:pt idx="2390">
                  <c:v>53252</c:v>
                </c:pt>
                <c:pt idx="2391">
                  <c:v>53259</c:v>
                </c:pt>
                <c:pt idx="2392">
                  <c:v>53266</c:v>
                </c:pt>
                <c:pt idx="2393">
                  <c:v>53273</c:v>
                </c:pt>
                <c:pt idx="2394">
                  <c:v>53280</c:v>
                </c:pt>
                <c:pt idx="2395">
                  <c:v>53287</c:v>
                </c:pt>
                <c:pt idx="2396">
                  <c:v>53294</c:v>
                </c:pt>
                <c:pt idx="2397">
                  <c:v>53301</c:v>
                </c:pt>
                <c:pt idx="2398">
                  <c:v>53308</c:v>
                </c:pt>
                <c:pt idx="2399">
                  <c:v>53315</c:v>
                </c:pt>
                <c:pt idx="2400">
                  <c:v>53323</c:v>
                </c:pt>
                <c:pt idx="2401">
                  <c:v>53330</c:v>
                </c:pt>
                <c:pt idx="2402">
                  <c:v>53337</c:v>
                </c:pt>
                <c:pt idx="2403">
                  <c:v>53344</c:v>
                </c:pt>
                <c:pt idx="2404">
                  <c:v>53351</c:v>
                </c:pt>
                <c:pt idx="2405">
                  <c:v>53358</c:v>
                </c:pt>
                <c:pt idx="2406">
                  <c:v>53365</c:v>
                </c:pt>
                <c:pt idx="2407">
                  <c:v>53372</c:v>
                </c:pt>
                <c:pt idx="2408">
                  <c:v>53379</c:v>
                </c:pt>
                <c:pt idx="2409">
                  <c:v>53386</c:v>
                </c:pt>
                <c:pt idx="2410">
                  <c:v>53393</c:v>
                </c:pt>
                <c:pt idx="2411">
                  <c:v>53400</c:v>
                </c:pt>
                <c:pt idx="2412">
                  <c:v>53407</c:v>
                </c:pt>
                <c:pt idx="2413">
                  <c:v>53414</c:v>
                </c:pt>
                <c:pt idx="2414">
                  <c:v>53421</c:v>
                </c:pt>
                <c:pt idx="2415">
                  <c:v>53428</c:v>
                </c:pt>
                <c:pt idx="2416">
                  <c:v>53435</c:v>
                </c:pt>
                <c:pt idx="2417">
                  <c:v>53442</c:v>
                </c:pt>
                <c:pt idx="2418">
                  <c:v>53449</c:v>
                </c:pt>
                <c:pt idx="2419">
                  <c:v>53456</c:v>
                </c:pt>
                <c:pt idx="2420">
                  <c:v>53463</c:v>
                </c:pt>
                <c:pt idx="2421">
                  <c:v>53470</c:v>
                </c:pt>
                <c:pt idx="2422">
                  <c:v>53477</c:v>
                </c:pt>
                <c:pt idx="2423">
                  <c:v>53484</c:v>
                </c:pt>
                <c:pt idx="2424">
                  <c:v>53491</c:v>
                </c:pt>
                <c:pt idx="2425">
                  <c:v>53498</c:v>
                </c:pt>
                <c:pt idx="2426">
                  <c:v>53505</c:v>
                </c:pt>
                <c:pt idx="2427">
                  <c:v>53512</c:v>
                </c:pt>
                <c:pt idx="2428">
                  <c:v>53519</c:v>
                </c:pt>
                <c:pt idx="2429">
                  <c:v>53526</c:v>
                </c:pt>
                <c:pt idx="2430">
                  <c:v>53533</c:v>
                </c:pt>
                <c:pt idx="2431">
                  <c:v>53540</c:v>
                </c:pt>
                <c:pt idx="2432">
                  <c:v>53547</c:v>
                </c:pt>
                <c:pt idx="2433">
                  <c:v>53554</c:v>
                </c:pt>
                <c:pt idx="2434">
                  <c:v>53561</c:v>
                </c:pt>
                <c:pt idx="2435">
                  <c:v>53568</c:v>
                </c:pt>
                <c:pt idx="2436">
                  <c:v>53575</c:v>
                </c:pt>
                <c:pt idx="2437">
                  <c:v>53582</c:v>
                </c:pt>
                <c:pt idx="2438">
                  <c:v>53589</c:v>
                </c:pt>
                <c:pt idx="2439">
                  <c:v>53596</c:v>
                </c:pt>
                <c:pt idx="2440">
                  <c:v>53603</c:v>
                </c:pt>
                <c:pt idx="2441">
                  <c:v>53610</c:v>
                </c:pt>
                <c:pt idx="2442">
                  <c:v>53617</c:v>
                </c:pt>
                <c:pt idx="2443">
                  <c:v>53624</c:v>
                </c:pt>
                <c:pt idx="2444">
                  <c:v>53631</c:v>
                </c:pt>
                <c:pt idx="2445">
                  <c:v>53638</c:v>
                </c:pt>
                <c:pt idx="2446">
                  <c:v>53645</c:v>
                </c:pt>
                <c:pt idx="2447">
                  <c:v>53652</c:v>
                </c:pt>
                <c:pt idx="2448">
                  <c:v>53659</c:v>
                </c:pt>
                <c:pt idx="2449">
                  <c:v>53666</c:v>
                </c:pt>
                <c:pt idx="2450">
                  <c:v>53673</c:v>
                </c:pt>
                <c:pt idx="2451">
                  <c:v>53680</c:v>
                </c:pt>
                <c:pt idx="2452">
                  <c:v>53688</c:v>
                </c:pt>
                <c:pt idx="2453">
                  <c:v>53695</c:v>
                </c:pt>
                <c:pt idx="2454">
                  <c:v>53702</c:v>
                </c:pt>
                <c:pt idx="2455">
                  <c:v>53709</c:v>
                </c:pt>
                <c:pt idx="2456">
                  <c:v>53716</c:v>
                </c:pt>
                <c:pt idx="2457">
                  <c:v>53723</c:v>
                </c:pt>
                <c:pt idx="2458">
                  <c:v>53730</c:v>
                </c:pt>
                <c:pt idx="2459">
                  <c:v>53737</c:v>
                </c:pt>
                <c:pt idx="2460">
                  <c:v>53744</c:v>
                </c:pt>
                <c:pt idx="2461">
                  <c:v>53751</c:v>
                </c:pt>
                <c:pt idx="2462">
                  <c:v>53758</c:v>
                </c:pt>
                <c:pt idx="2463">
                  <c:v>53765</c:v>
                </c:pt>
                <c:pt idx="2464">
                  <c:v>53772</c:v>
                </c:pt>
                <c:pt idx="2465">
                  <c:v>53779</c:v>
                </c:pt>
                <c:pt idx="2466">
                  <c:v>53786</c:v>
                </c:pt>
                <c:pt idx="2467">
                  <c:v>53793</c:v>
                </c:pt>
                <c:pt idx="2468">
                  <c:v>53800</c:v>
                </c:pt>
                <c:pt idx="2469">
                  <c:v>53807</c:v>
                </c:pt>
                <c:pt idx="2470">
                  <c:v>53814</c:v>
                </c:pt>
                <c:pt idx="2471">
                  <c:v>53821</c:v>
                </c:pt>
                <c:pt idx="2472">
                  <c:v>53828</c:v>
                </c:pt>
                <c:pt idx="2473">
                  <c:v>53835</c:v>
                </c:pt>
                <c:pt idx="2474">
                  <c:v>53842</c:v>
                </c:pt>
                <c:pt idx="2475">
                  <c:v>53849</c:v>
                </c:pt>
                <c:pt idx="2476">
                  <c:v>53856</c:v>
                </c:pt>
                <c:pt idx="2477">
                  <c:v>53863</c:v>
                </c:pt>
                <c:pt idx="2478">
                  <c:v>53870</c:v>
                </c:pt>
                <c:pt idx="2479">
                  <c:v>53877</c:v>
                </c:pt>
                <c:pt idx="2480">
                  <c:v>53884</c:v>
                </c:pt>
                <c:pt idx="2481">
                  <c:v>53891</c:v>
                </c:pt>
                <c:pt idx="2482">
                  <c:v>53898</c:v>
                </c:pt>
                <c:pt idx="2483">
                  <c:v>53905</c:v>
                </c:pt>
                <c:pt idx="2484">
                  <c:v>53912</c:v>
                </c:pt>
                <c:pt idx="2485">
                  <c:v>53919</c:v>
                </c:pt>
                <c:pt idx="2486">
                  <c:v>53926</c:v>
                </c:pt>
                <c:pt idx="2487">
                  <c:v>53933</c:v>
                </c:pt>
                <c:pt idx="2488">
                  <c:v>53940</c:v>
                </c:pt>
                <c:pt idx="2489">
                  <c:v>53947</c:v>
                </c:pt>
                <c:pt idx="2490">
                  <c:v>53954</c:v>
                </c:pt>
                <c:pt idx="2491">
                  <c:v>53961</c:v>
                </c:pt>
                <c:pt idx="2492">
                  <c:v>53968</c:v>
                </c:pt>
                <c:pt idx="2493">
                  <c:v>53975</c:v>
                </c:pt>
                <c:pt idx="2494">
                  <c:v>53982</c:v>
                </c:pt>
                <c:pt idx="2495">
                  <c:v>53989</c:v>
                </c:pt>
                <c:pt idx="2496">
                  <c:v>53996</c:v>
                </c:pt>
                <c:pt idx="2497">
                  <c:v>54003</c:v>
                </c:pt>
                <c:pt idx="2498">
                  <c:v>54010</c:v>
                </c:pt>
                <c:pt idx="2499">
                  <c:v>54017</c:v>
                </c:pt>
                <c:pt idx="2500">
                  <c:v>54024</c:v>
                </c:pt>
                <c:pt idx="2501">
                  <c:v>54031</c:v>
                </c:pt>
                <c:pt idx="2502">
                  <c:v>54038</c:v>
                </c:pt>
                <c:pt idx="2503">
                  <c:v>54045</c:v>
                </c:pt>
                <c:pt idx="2504">
                  <c:v>54053</c:v>
                </c:pt>
                <c:pt idx="2505">
                  <c:v>54060</c:v>
                </c:pt>
                <c:pt idx="2506">
                  <c:v>54067</c:v>
                </c:pt>
                <c:pt idx="2507">
                  <c:v>54074</c:v>
                </c:pt>
                <c:pt idx="2508">
                  <c:v>54081</c:v>
                </c:pt>
                <c:pt idx="2509">
                  <c:v>54088</c:v>
                </c:pt>
                <c:pt idx="2510">
                  <c:v>54095</c:v>
                </c:pt>
                <c:pt idx="2511">
                  <c:v>54102</c:v>
                </c:pt>
                <c:pt idx="2512">
                  <c:v>54109</c:v>
                </c:pt>
                <c:pt idx="2513">
                  <c:v>54116</c:v>
                </c:pt>
                <c:pt idx="2514">
                  <c:v>54123</c:v>
                </c:pt>
                <c:pt idx="2515">
                  <c:v>54130</c:v>
                </c:pt>
                <c:pt idx="2516">
                  <c:v>54137</c:v>
                </c:pt>
                <c:pt idx="2517">
                  <c:v>54144</c:v>
                </c:pt>
                <c:pt idx="2518">
                  <c:v>54155</c:v>
                </c:pt>
                <c:pt idx="2519">
                  <c:v>54162</c:v>
                </c:pt>
                <c:pt idx="2520">
                  <c:v>54169</c:v>
                </c:pt>
                <c:pt idx="2521">
                  <c:v>54176</c:v>
                </c:pt>
                <c:pt idx="2522">
                  <c:v>54183</c:v>
                </c:pt>
                <c:pt idx="2523">
                  <c:v>54190</c:v>
                </c:pt>
                <c:pt idx="2524">
                  <c:v>54197</c:v>
                </c:pt>
                <c:pt idx="2525">
                  <c:v>54204</c:v>
                </c:pt>
                <c:pt idx="2526">
                  <c:v>54211</c:v>
                </c:pt>
                <c:pt idx="2527">
                  <c:v>54218</c:v>
                </c:pt>
                <c:pt idx="2528">
                  <c:v>54225</c:v>
                </c:pt>
                <c:pt idx="2529">
                  <c:v>54232</c:v>
                </c:pt>
                <c:pt idx="2530">
                  <c:v>54239</c:v>
                </c:pt>
                <c:pt idx="2531">
                  <c:v>54246</c:v>
                </c:pt>
                <c:pt idx="2532">
                  <c:v>54253</c:v>
                </c:pt>
                <c:pt idx="2533">
                  <c:v>54260</c:v>
                </c:pt>
                <c:pt idx="2534">
                  <c:v>54267</c:v>
                </c:pt>
                <c:pt idx="2535">
                  <c:v>54274</c:v>
                </c:pt>
                <c:pt idx="2536">
                  <c:v>54281</c:v>
                </c:pt>
                <c:pt idx="2537">
                  <c:v>54288</c:v>
                </c:pt>
                <c:pt idx="2538">
                  <c:v>54295</c:v>
                </c:pt>
                <c:pt idx="2539">
                  <c:v>54302</c:v>
                </c:pt>
                <c:pt idx="2540">
                  <c:v>54309</c:v>
                </c:pt>
                <c:pt idx="2541">
                  <c:v>54316</c:v>
                </c:pt>
                <c:pt idx="2542">
                  <c:v>54323</c:v>
                </c:pt>
                <c:pt idx="2543">
                  <c:v>54330</c:v>
                </c:pt>
                <c:pt idx="2544">
                  <c:v>54337</c:v>
                </c:pt>
                <c:pt idx="2545">
                  <c:v>54344</c:v>
                </c:pt>
                <c:pt idx="2546">
                  <c:v>54351</c:v>
                </c:pt>
                <c:pt idx="2547">
                  <c:v>54358</c:v>
                </c:pt>
                <c:pt idx="2548">
                  <c:v>54365</c:v>
                </c:pt>
                <c:pt idx="2549">
                  <c:v>54372</c:v>
                </c:pt>
                <c:pt idx="2550">
                  <c:v>54379</c:v>
                </c:pt>
                <c:pt idx="2551">
                  <c:v>54386</c:v>
                </c:pt>
                <c:pt idx="2552">
                  <c:v>54393</c:v>
                </c:pt>
                <c:pt idx="2553">
                  <c:v>54400</c:v>
                </c:pt>
                <c:pt idx="2554">
                  <c:v>54407</c:v>
                </c:pt>
                <c:pt idx="2555">
                  <c:v>54414</c:v>
                </c:pt>
                <c:pt idx="2556">
                  <c:v>54421</c:v>
                </c:pt>
                <c:pt idx="2557">
                  <c:v>54428</c:v>
                </c:pt>
                <c:pt idx="2558">
                  <c:v>54435</c:v>
                </c:pt>
                <c:pt idx="2559">
                  <c:v>54442</c:v>
                </c:pt>
                <c:pt idx="2560">
                  <c:v>54449</c:v>
                </c:pt>
                <c:pt idx="2561">
                  <c:v>54456</c:v>
                </c:pt>
                <c:pt idx="2562">
                  <c:v>54463</c:v>
                </c:pt>
                <c:pt idx="2563">
                  <c:v>54470</c:v>
                </c:pt>
                <c:pt idx="2564">
                  <c:v>54477</c:v>
                </c:pt>
                <c:pt idx="2565">
                  <c:v>54484</c:v>
                </c:pt>
                <c:pt idx="2566">
                  <c:v>54491</c:v>
                </c:pt>
                <c:pt idx="2567">
                  <c:v>54498</c:v>
                </c:pt>
                <c:pt idx="2568">
                  <c:v>54505</c:v>
                </c:pt>
                <c:pt idx="2569">
                  <c:v>54512</c:v>
                </c:pt>
                <c:pt idx="2570">
                  <c:v>54519</c:v>
                </c:pt>
                <c:pt idx="2571">
                  <c:v>54526</c:v>
                </c:pt>
                <c:pt idx="2572">
                  <c:v>54533</c:v>
                </c:pt>
                <c:pt idx="2573">
                  <c:v>54540</c:v>
                </c:pt>
                <c:pt idx="2574">
                  <c:v>54547</c:v>
                </c:pt>
                <c:pt idx="2575">
                  <c:v>54554</c:v>
                </c:pt>
                <c:pt idx="2576">
                  <c:v>54561</c:v>
                </c:pt>
                <c:pt idx="2577">
                  <c:v>54568</c:v>
                </c:pt>
                <c:pt idx="2578">
                  <c:v>54575</c:v>
                </c:pt>
                <c:pt idx="2579">
                  <c:v>54582</c:v>
                </c:pt>
                <c:pt idx="2580">
                  <c:v>54589</c:v>
                </c:pt>
                <c:pt idx="2581">
                  <c:v>54596</c:v>
                </c:pt>
                <c:pt idx="2582">
                  <c:v>54603</c:v>
                </c:pt>
                <c:pt idx="2583">
                  <c:v>54610</c:v>
                </c:pt>
                <c:pt idx="2584">
                  <c:v>54617</c:v>
                </c:pt>
                <c:pt idx="2585">
                  <c:v>54624</c:v>
                </c:pt>
                <c:pt idx="2586">
                  <c:v>54631</c:v>
                </c:pt>
                <c:pt idx="2587">
                  <c:v>54638</c:v>
                </c:pt>
                <c:pt idx="2588">
                  <c:v>54645</c:v>
                </c:pt>
                <c:pt idx="2589">
                  <c:v>54652</c:v>
                </c:pt>
                <c:pt idx="2590">
                  <c:v>54659</c:v>
                </c:pt>
                <c:pt idx="2591">
                  <c:v>54666</c:v>
                </c:pt>
                <c:pt idx="2592">
                  <c:v>54673</c:v>
                </c:pt>
                <c:pt idx="2593">
                  <c:v>54680</c:v>
                </c:pt>
                <c:pt idx="2594">
                  <c:v>54687</c:v>
                </c:pt>
                <c:pt idx="2595">
                  <c:v>54694</c:v>
                </c:pt>
                <c:pt idx="2596">
                  <c:v>54701</c:v>
                </c:pt>
                <c:pt idx="2597">
                  <c:v>54708</c:v>
                </c:pt>
                <c:pt idx="2598">
                  <c:v>54715</c:v>
                </c:pt>
                <c:pt idx="2599">
                  <c:v>54722</c:v>
                </c:pt>
                <c:pt idx="2600">
                  <c:v>54729</c:v>
                </c:pt>
                <c:pt idx="2601">
                  <c:v>54736</c:v>
                </c:pt>
                <c:pt idx="2602">
                  <c:v>54743</c:v>
                </c:pt>
                <c:pt idx="2603">
                  <c:v>54750</c:v>
                </c:pt>
                <c:pt idx="2604">
                  <c:v>54757</c:v>
                </c:pt>
                <c:pt idx="2605">
                  <c:v>54764</c:v>
                </c:pt>
                <c:pt idx="2606">
                  <c:v>54771</c:v>
                </c:pt>
                <c:pt idx="2607">
                  <c:v>54778</c:v>
                </c:pt>
                <c:pt idx="2608">
                  <c:v>54785</c:v>
                </c:pt>
                <c:pt idx="2609">
                  <c:v>54792</c:v>
                </c:pt>
                <c:pt idx="2610">
                  <c:v>54799</c:v>
                </c:pt>
                <c:pt idx="2611">
                  <c:v>54806</c:v>
                </c:pt>
                <c:pt idx="2612">
                  <c:v>54813</c:v>
                </c:pt>
                <c:pt idx="2613">
                  <c:v>54820</c:v>
                </c:pt>
                <c:pt idx="2614">
                  <c:v>54827</c:v>
                </c:pt>
                <c:pt idx="2615">
                  <c:v>54834</c:v>
                </c:pt>
                <c:pt idx="2616">
                  <c:v>54841</c:v>
                </c:pt>
                <c:pt idx="2617">
                  <c:v>54848</c:v>
                </c:pt>
                <c:pt idx="2618">
                  <c:v>54855</c:v>
                </c:pt>
                <c:pt idx="2619">
                  <c:v>54862</c:v>
                </c:pt>
                <c:pt idx="2620">
                  <c:v>54869</c:v>
                </c:pt>
                <c:pt idx="2621">
                  <c:v>54876</c:v>
                </c:pt>
                <c:pt idx="2622">
                  <c:v>54883</c:v>
                </c:pt>
                <c:pt idx="2623">
                  <c:v>54890</c:v>
                </c:pt>
                <c:pt idx="2624">
                  <c:v>54897</c:v>
                </c:pt>
                <c:pt idx="2625">
                  <c:v>54904</c:v>
                </c:pt>
                <c:pt idx="2626">
                  <c:v>54911</c:v>
                </c:pt>
                <c:pt idx="2627">
                  <c:v>54918</c:v>
                </c:pt>
                <c:pt idx="2628">
                  <c:v>54925</c:v>
                </c:pt>
                <c:pt idx="2629">
                  <c:v>54932</c:v>
                </c:pt>
                <c:pt idx="2630">
                  <c:v>54939</c:v>
                </c:pt>
                <c:pt idx="2631">
                  <c:v>54946</c:v>
                </c:pt>
                <c:pt idx="2632">
                  <c:v>54953</c:v>
                </c:pt>
                <c:pt idx="2633">
                  <c:v>54960</c:v>
                </c:pt>
                <c:pt idx="2634">
                  <c:v>54967</c:v>
                </c:pt>
                <c:pt idx="2635">
                  <c:v>54974</c:v>
                </c:pt>
                <c:pt idx="2636">
                  <c:v>54981</c:v>
                </c:pt>
                <c:pt idx="2637">
                  <c:v>54988</c:v>
                </c:pt>
                <c:pt idx="2638">
                  <c:v>54995</c:v>
                </c:pt>
                <c:pt idx="2639">
                  <c:v>55002</c:v>
                </c:pt>
                <c:pt idx="2640">
                  <c:v>55009</c:v>
                </c:pt>
                <c:pt idx="2641">
                  <c:v>55016</c:v>
                </c:pt>
                <c:pt idx="2642">
                  <c:v>55023</c:v>
                </c:pt>
                <c:pt idx="2643">
                  <c:v>55030</c:v>
                </c:pt>
                <c:pt idx="2644">
                  <c:v>55037</c:v>
                </c:pt>
                <c:pt idx="2645">
                  <c:v>55044</c:v>
                </c:pt>
                <c:pt idx="2646">
                  <c:v>55051</c:v>
                </c:pt>
                <c:pt idx="2647">
                  <c:v>55058</c:v>
                </c:pt>
                <c:pt idx="2648">
                  <c:v>55065</c:v>
                </c:pt>
                <c:pt idx="2649">
                  <c:v>55072</c:v>
                </c:pt>
                <c:pt idx="2650">
                  <c:v>55079</c:v>
                </c:pt>
                <c:pt idx="2651">
                  <c:v>55086</c:v>
                </c:pt>
                <c:pt idx="2652">
                  <c:v>55093</c:v>
                </c:pt>
                <c:pt idx="2653">
                  <c:v>55100</c:v>
                </c:pt>
                <c:pt idx="2654">
                  <c:v>55107</c:v>
                </c:pt>
                <c:pt idx="2655">
                  <c:v>55114</c:v>
                </c:pt>
                <c:pt idx="2656">
                  <c:v>55121</c:v>
                </c:pt>
                <c:pt idx="2657">
                  <c:v>55128</c:v>
                </c:pt>
                <c:pt idx="2658">
                  <c:v>55135</c:v>
                </c:pt>
                <c:pt idx="2659">
                  <c:v>55142</c:v>
                </c:pt>
                <c:pt idx="2660">
                  <c:v>55149</c:v>
                </c:pt>
                <c:pt idx="2661">
                  <c:v>55156</c:v>
                </c:pt>
                <c:pt idx="2662">
                  <c:v>55163</c:v>
                </c:pt>
                <c:pt idx="2663">
                  <c:v>55170</c:v>
                </c:pt>
                <c:pt idx="2664">
                  <c:v>55177</c:v>
                </c:pt>
                <c:pt idx="2665">
                  <c:v>55184</c:v>
                </c:pt>
                <c:pt idx="2666">
                  <c:v>55191</c:v>
                </c:pt>
                <c:pt idx="2667">
                  <c:v>55198</c:v>
                </c:pt>
                <c:pt idx="2668">
                  <c:v>55205</c:v>
                </c:pt>
                <c:pt idx="2669">
                  <c:v>55212</c:v>
                </c:pt>
                <c:pt idx="2670">
                  <c:v>55219</c:v>
                </c:pt>
                <c:pt idx="2671">
                  <c:v>55226</c:v>
                </c:pt>
                <c:pt idx="2672">
                  <c:v>55233</c:v>
                </c:pt>
                <c:pt idx="2673">
                  <c:v>55240</c:v>
                </c:pt>
                <c:pt idx="2674">
                  <c:v>55247</c:v>
                </c:pt>
                <c:pt idx="2675">
                  <c:v>55254</c:v>
                </c:pt>
                <c:pt idx="2676">
                  <c:v>55261</c:v>
                </c:pt>
                <c:pt idx="2677">
                  <c:v>55268</c:v>
                </c:pt>
                <c:pt idx="2678">
                  <c:v>55275</c:v>
                </c:pt>
                <c:pt idx="2679">
                  <c:v>55282</c:v>
                </c:pt>
                <c:pt idx="2680">
                  <c:v>55289</c:v>
                </c:pt>
                <c:pt idx="2681">
                  <c:v>55296</c:v>
                </c:pt>
                <c:pt idx="2682">
                  <c:v>55303</c:v>
                </c:pt>
                <c:pt idx="2683">
                  <c:v>55310</c:v>
                </c:pt>
                <c:pt idx="2684">
                  <c:v>55317</c:v>
                </c:pt>
                <c:pt idx="2685">
                  <c:v>55324</c:v>
                </c:pt>
                <c:pt idx="2686">
                  <c:v>55331</c:v>
                </c:pt>
                <c:pt idx="2687">
                  <c:v>55338</c:v>
                </c:pt>
                <c:pt idx="2688">
                  <c:v>55345</c:v>
                </c:pt>
                <c:pt idx="2689">
                  <c:v>55352</c:v>
                </c:pt>
                <c:pt idx="2690">
                  <c:v>55359</c:v>
                </c:pt>
                <c:pt idx="2691">
                  <c:v>55366</c:v>
                </c:pt>
                <c:pt idx="2692">
                  <c:v>55373</c:v>
                </c:pt>
                <c:pt idx="2693">
                  <c:v>55380</c:v>
                </c:pt>
                <c:pt idx="2694">
                  <c:v>55387</c:v>
                </c:pt>
                <c:pt idx="2695">
                  <c:v>55394</c:v>
                </c:pt>
                <c:pt idx="2696">
                  <c:v>55401</c:v>
                </c:pt>
                <c:pt idx="2697">
                  <c:v>55408</c:v>
                </c:pt>
                <c:pt idx="2698">
                  <c:v>55415</c:v>
                </c:pt>
                <c:pt idx="2699">
                  <c:v>55422</c:v>
                </c:pt>
                <c:pt idx="2700">
                  <c:v>55429</c:v>
                </c:pt>
                <c:pt idx="2701">
                  <c:v>55436</c:v>
                </c:pt>
                <c:pt idx="2702">
                  <c:v>55443</c:v>
                </c:pt>
                <c:pt idx="2703">
                  <c:v>55450</c:v>
                </c:pt>
                <c:pt idx="2704">
                  <c:v>55457</c:v>
                </c:pt>
                <c:pt idx="2705">
                  <c:v>55464</c:v>
                </c:pt>
                <c:pt idx="2706">
                  <c:v>55471</c:v>
                </c:pt>
                <c:pt idx="2707">
                  <c:v>55478</c:v>
                </c:pt>
                <c:pt idx="2708">
                  <c:v>55485</c:v>
                </c:pt>
                <c:pt idx="2709">
                  <c:v>55492</c:v>
                </c:pt>
                <c:pt idx="2710">
                  <c:v>55499</c:v>
                </c:pt>
                <c:pt idx="2711">
                  <c:v>55506</c:v>
                </c:pt>
                <c:pt idx="2712">
                  <c:v>55514</c:v>
                </c:pt>
                <c:pt idx="2713">
                  <c:v>55521</c:v>
                </c:pt>
                <c:pt idx="2714">
                  <c:v>55528</c:v>
                </c:pt>
                <c:pt idx="2715">
                  <c:v>55535</c:v>
                </c:pt>
                <c:pt idx="2716">
                  <c:v>55542</c:v>
                </c:pt>
                <c:pt idx="2717">
                  <c:v>55549</c:v>
                </c:pt>
                <c:pt idx="2718">
                  <c:v>55556</c:v>
                </c:pt>
                <c:pt idx="2719">
                  <c:v>55563</c:v>
                </c:pt>
                <c:pt idx="2720">
                  <c:v>55570</c:v>
                </c:pt>
                <c:pt idx="2721">
                  <c:v>55577</c:v>
                </c:pt>
                <c:pt idx="2722">
                  <c:v>55584</c:v>
                </c:pt>
                <c:pt idx="2723">
                  <c:v>55591</c:v>
                </c:pt>
                <c:pt idx="2724">
                  <c:v>55598</c:v>
                </c:pt>
                <c:pt idx="2725">
                  <c:v>55605</c:v>
                </c:pt>
                <c:pt idx="2726">
                  <c:v>55612</c:v>
                </c:pt>
                <c:pt idx="2727">
                  <c:v>55619</c:v>
                </c:pt>
                <c:pt idx="2728">
                  <c:v>55626</c:v>
                </c:pt>
                <c:pt idx="2729">
                  <c:v>55633</c:v>
                </c:pt>
                <c:pt idx="2730">
                  <c:v>55641</c:v>
                </c:pt>
                <c:pt idx="2731">
                  <c:v>55648</c:v>
                </c:pt>
                <c:pt idx="2732">
                  <c:v>55655</c:v>
                </c:pt>
                <c:pt idx="2733">
                  <c:v>55662</c:v>
                </c:pt>
                <c:pt idx="2734">
                  <c:v>55669</c:v>
                </c:pt>
                <c:pt idx="2735">
                  <c:v>55676</c:v>
                </c:pt>
                <c:pt idx="2736">
                  <c:v>55683</c:v>
                </c:pt>
                <c:pt idx="2737">
                  <c:v>55690</c:v>
                </c:pt>
                <c:pt idx="2738">
                  <c:v>55697</c:v>
                </c:pt>
                <c:pt idx="2739">
                  <c:v>55704</c:v>
                </c:pt>
                <c:pt idx="2740">
                  <c:v>55711</c:v>
                </c:pt>
                <c:pt idx="2741">
                  <c:v>55718</c:v>
                </c:pt>
                <c:pt idx="2742">
                  <c:v>55725</c:v>
                </c:pt>
                <c:pt idx="2743">
                  <c:v>55732</c:v>
                </c:pt>
                <c:pt idx="2744">
                  <c:v>55739</c:v>
                </c:pt>
                <c:pt idx="2745">
                  <c:v>55746</c:v>
                </c:pt>
                <c:pt idx="2746">
                  <c:v>55753</c:v>
                </c:pt>
                <c:pt idx="2747">
                  <c:v>55760</c:v>
                </c:pt>
                <c:pt idx="2748">
                  <c:v>55767</c:v>
                </c:pt>
                <c:pt idx="2749">
                  <c:v>55774</c:v>
                </c:pt>
                <c:pt idx="2750">
                  <c:v>55781</c:v>
                </c:pt>
                <c:pt idx="2751">
                  <c:v>55788</c:v>
                </c:pt>
                <c:pt idx="2752">
                  <c:v>55795</c:v>
                </c:pt>
                <c:pt idx="2753">
                  <c:v>55802</c:v>
                </c:pt>
                <c:pt idx="2754">
                  <c:v>55809</c:v>
                </c:pt>
                <c:pt idx="2755">
                  <c:v>55816</c:v>
                </c:pt>
                <c:pt idx="2756">
                  <c:v>55823</c:v>
                </c:pt>
                <c:pt idx="2757">
                  <c:v>55830</c:v>
                </c:pt>
                <c:pt idx="2758">
                  <c:v>55837</c:v>
                </c:pt>
                <c:pt idx="2759">
                  <c:v>55844</c:v>
                </c:pt>
                <c:pt idx="2760">
                  <c:v>55851</c:v>
                </c:pt>
                <c:pt idx="2761">
                  <c:v>55858</c:v>
                </c:pt>
                <c:pt idx="2762">
                  <c:v>55865</c:v>
                </c:pt>
                <c:pt idx="2763">
                  <c:v>55872</c:v>
                </c:pt>
                <c:pt idx="2764">
                  <c:v>55880</c:v>
                </c:pt>
                <c:pt idx="2765">
                  <c:v>55887</c:v>
                </c:pt>
                <c:pt idx="2766">
                  <c:v>55894</c:v>
                </c:pt>
                <c:pt idx="2767">
                  <c:v>55901</c:v>
                </c:pt>
                <c:pt idx="2768">
                  <c:v>55908</c:v>
                </c:pt>
                <c:pt idx="2769">
                  <c:v>55915</c:v>
                </c:pt>
                <c:pt idx="2770">
                  <c:v>55922</c:v>
                </c:pt>
                <c:pt idx="2771">
                  <c:v>55929</c:v>
                </c:pt>
                <c:pt idx="2772">
                  <c:v>55936</c:v>
                </c:pt>
                <c:pt idx="2773">
                  <c:v>55943</c:v>
                </c:pt>
                <c:pt idx="2774">
                  <c:v>55950</c:v>
                </c:pt>
                <c:pt idx="2775">
                  <c:v>55957</c:v>
                </c:pt>
                <c:pt idx="2776">
                  <c:v>55964</c:v>
                </c:pt>
                <c:pt idx="2777">
                  <c:v>55971</c:v>
                </c:pt>
                <c:pt idx="2778">
                  <c:v>55982</c:v>
                </c:pt>
                <c:pt idx="2779">
                  <c:v>55989</c:v>
                </c:pt>
                <c:pt idx="2780">
                  <c:v>55996</c:v>
                </c:pt>
                <c:pt idx="2781">
                  <c:v>56003</c:v>
                </c:pt>
                <c:pt idx="2782">
                  <c:v>56010</c:v>
                </c:pt>
                <c:pt idx="2783">
                  <c:v>56017</c:v>
                </c:pt>
                <c:pt idx="2784">
                  <c:v>56024</c:v>
                </c:pt>
                <c:pt idx="2785">
                  <c:v>56031</c:v>
                </c:pt>
                <c:pt idx="2786">
                  <c:v>56038</c:v>
                </c:pt>
                <c:pt idx="2787">
                  <c:v>56045</c:v>
                </c:pt>
                <c:pt idx="2788">
                  <c:v>56052</c:v>
                </c:pt>
                <c:pt idx="2789">
                  <c:v>56059</c:v>
                </c:pt>
                <c:pt idx="2790">
                  <c:v>56066</c:v>
                </c:pt>
                <c:pt idx="2791">
                  <c:v>56073</c:v>
                </c:pt>
                <c:pt idx="2792">
                  <c:v>56080</c:v>
                </c:pt>
                <c:pt idx="2793">
                  <c:v>56087</c:v>
                </c:pt>
                <c:pt idx="2794">
                  <c:v>56094</c:v>
                </c:pt>
                <c:pt idx="2795">
                  <c:v>56101</c:v>
                </c:pt>
                <c:pt idx="2796">
                  <c:v>56108</c:v>
                </c:pt>
                <c:pt idx="2797">
                  <c:v>56115</c:v>
                </c:pt>
                <c:pt idx="2798">
                  <c:v>56122</c:v>
                </c:pt>
                <c:pt idx="2799">
                  <c:v>56129</c:v>
                </c:pt>
                <c:pt idx="2800">
                  <c:v>56136</c:v>
                </c:pt>
                <c:pt idx="2801">
                  <c:v>56143</c:v>
                </c:pt>
                <c:pt idx="2802">
                  <c:v>56150</c:v>
                </c:pt>
                <c:pt idx="2803">
                  <c:v>56157</c:v>
                </c:pt>
                <c:pt idx="2804">
                  <c:v>56164</c:v>
                </c:pt>
                <c:pt idx="2805">
                  <c:v>56171</c:v>
                </c:pt>
                <c:pt idx="2806">
                  <c:v>56178</c:v>
                </c:pt>
                <c:pt idx="2807">
                  <c:v>56185</c:v>
                </c:pt>
                <c:pt idx="2808">
                  <c:v>56192</c:v>
                </c:pt>
                <c:pt idx="2809">
                  <c:v>56199</c:v>
                </c:pt>
                <c:pt idx="2810">
                  <c:v>56206</c:v>
                </c:pt>
                <c:pt idx="2811">
                  <c:v>56213</c:v>
                </c:pt>
                <c:pt idx="2812">
                  <c:v>56220</c:v>
                </c:pt>
                <c:pt idx="2813">
                  <c:v>56227</c:v>
                </c:pt>
                <c:pt idx="2814">
                  <c:v>56234</c:v>
                </c:pt>
                <c:pt idx="2815">
                  <c:v>56241</c:v>
                </c:pt>
                <c:pt idx="2816">
                  <c:v>56248</c:v>
                </c:pt>
                <c:pt idx="2817">
                  <c:v>56255</c:v>
                </c:pt>
                <c:pt idx="2818">
                  <c:v>56262</c:v>
                </c:pt>
                <c:pt idx="2819">
                  <c:v>56269</c:v>
                </c:pt>
                <c:pt idx="2820">
                  <c:v>56276</c:v>
                </c:pt>
                <c:pt idx="2821">
                  <c:v>56283</c:v>
                </c:pt>
                <c:pt idx="2822">
                  <c:v>56290</c:v>
                </c:pt>
                <c:pt idx="2823">
                  <c:v>56297</c:v>
                </c:pt>
                <c:pt idx="2824">
                  <c:v>56304</c:v>
                </c:pt>
                <c:pt idx="2825">
                  <c:v>56311</c:v>
                </c:pt>
                <c:pt idx="2826">
                  <c:v>56318</c:v>
                </c:pt>
                <c:pt idx="2827">
                  <c:v>56325</c:v>
                </c:pt>
                <c:pt idx="2828">
                  <c:v>56332</c:v>
                </c:pt>
                <c:pt idx="2829">
                  <c:v>56339</c:v>
                </c:pt>
                <c:pt idx="2830">
                  <c:v>56346</c:v>
                </c:pt>
                <c:pt idx="2831">
                  <c:v>56353</c:v>
                </c:pt>
                <c:pt idx="2832">
                  <c:v>56360</c:v>
                </c:pt>
                <c:pt idx="2833">
                  <c:v>56367</c:v>
                </c:pt>
                <c:pt idx="2834">
                  <c:v>56374</c:v>
                </c:pt>
                <c:pt idx="2835">
                  <c:v>56381</c:v>
                </c:pt>
                <c:pt idx="2836">
                  <c:v>56388</c:v>
                </c:pt>
                <c:pt idx="2837">
                  <c:v>56395</c:v>
                </c:pt>
                <c:pt idx="2838">
                  <c:v>56402</c:v>
                </c:pt>
                <c:pt idx="2839">
                  <c:v>56409</c:v>
                </c:pt>
                <c:pt idx="2840">
                  <c:v>56416</c:v>
                </c:pt>
                <c:pt idx="2841">
                  <c:v>56423</c:v>
                </c:pt>
                <c:pt idx="2842">
                  <c:v>56430</c:v>
                </c:pt>
                <c:pt idx="2843">
                  <c:v>56437</c:v>
                </c:pt>
                <c:pt idx="2844">
                  <c:v>56444</c:v>
                </c:pt>
                <c:pt idx="2845">
                  <c:v>56451</c:v>
                </c:pt>
                <c:pt idx="2846">
                  <c:v>56458</c:v>
                </c:pt>
                <c:pt idx="2847">
                  <c:v>56465</c:v>
                </c:pt>
                <c:pt idx="2848">
                  <c:v>56472</c:v>
                </c:pt>
                <c:pt idx="2849">
                  <c:v>56479</c:v>
                </c:pt>
                <c:pt idx="2850">
                  <c:v>56486</c:v>
                </c:pt>
                <c:pt idx="2851">
                  <c:v>56493</c:v>
                </c:pt>
                <c:pt idx="2852">
                  <c:v>56500</c:v>
                </c:pt>
                <c:pt idx="2853">
                  <c:v>56507</c:v>
                </c:pt>
                <c:pt idx="2854">
                  <c:v>56514</c:v>
                </c:pt>
                <c:pt idx="2855">
                  <c:v>56521</c:v>
                </c:pt>
                <c:pt idx="2856">
                  <c:v>56528</c:v>
                </c:pt>
                <c:pt idx="2857">
                  <c:v>56535</c:v>
                </c:pt>
                <c:pt idx="2858">
                  <c:v>56542</c:v>
                </c:pt>
                <c:pt idx="2859">
                  <c:v>56549</c:v>
                </c:pt>
                <c:pt idx="2860">
                  <c:v>56556</c:v>
                </c:pt>
                <c:pt idx="2861">
                  <c:v>56563</c:v>
                </c:pt>
                <c:pt idx="2862">
                  <c:v>56570</c:v>
                </c:pt>
                <c:pt idx="2863">
                  <c:v>56577</c:v>
                </c:pt>
                <c:pt idx="2864">
                  <c:v>56584</c:v>
                </c:pt>
                <c:pt idx="2865">
                  <c:v>56591</c:v>
                </c:pt>
                <c:pt idx="2866">
                  <c:v>56598</c:v>
                </c:pt>
                <c:pt idx="2867">
                  <c:v>56605</c:v>
                </c:pt>
                <c:pt idx="2868">
                  <c:v>56612</c:v>
                </c:pt>
                <c:pt idx="2869">
                  <c:v>56619</c:v>
                </c:pt>
                <c:pt idx="2870">
                  <c:v>56626</c:v>
                </c:pt>
                <c:pt idx="2871">
                  <c:v>56633</c:v>
                </c:pt>
                <c:pt idx="2872">
                  <c:v>56640</c:v>
                </c:pt>
                <c:pt idx="2873">
                  <c:v>56647</c:v>
                </c:pt>
                <c:pt idx="2874">
                  <c:v>56654</c:v>
                </c:pt>
                <c:pt idx="2875">
                  <c:v>56661</c:v>
                </c:pt>
                <c:pt idx="2876">
                  <c:v>56668</c:v>
                </c:pt>
                <c:pt idx="2877">
                  <c:v>56675</c:v>
                </c:pt>
                <c:pt idx="2878">
                  <c:v>56682</c:v>
                </c:pt>
                <c:pt idx="2879">
                  <c:v>56689</c:v>
                </c:pt>
                <c:pt idx="2880">
                  <c:v>56696</c:v>
                </c:pt>
                <c:pt idx="2881">
                  <c:v>56703</c:v>
                </c:pt>
                <c:pt idx="2882">
                  <c:v>56710</c:v>
                </c:pt>
                <c:pt idx="2883">
                  <c:v>56717</c:v>
                </c:pt>
                <c:pt idx="2884">
                  <c:v>56724</c:v>
                </c:pt>
                <c:pt idx="2885">
                  <c:v>56731</c:v>
                </c:pt>
                <c:pt idx="2886">
                  <c:v>56738</c:v>
                </c:pt>
                <c:pt idx="2887">
                  <c:v>56745</c:v>
                </c:pt>
                <c:pt idx="2888">
                  <c:v>56752</c:v>
                </c:pt>
                <c:pt idx="2889">
                  <c:v>56759</c:v>
                </c:pt>
                <c:pt idx="2890">
                  <c:v>56766</c:v>
                </c:pt>
                <c:pt idx="2891">
                  <c:v>56773</c:v>
                </c:pt>
                <c:pt idx="2892">
                  <c:v>56780</c:v>
                </c:pt>
                <c:pt idx="2893">
                  <c:v>56787</c:v>
                </c:pt>
                <c:pt idx="2894">
                  <c:v>56794</c:v>
                </c:pt>
                <c:pt idx="2895">
                  <c:v>56801</c:v>
                </c:pt>
                <c:pt idx="2896">
                  <c:v>56808</c:v>
                </c:pt>
                <c:pt idx="2897">
                  <c:v>56815</c:v>
                </c:pt>
                <c:pt idx="2898">
                  <c:v>56822</c:v>
                </c:pt>
                <c:pt idx="2899">
                  <c:v>56829</c:v>
                </c:pt>
                <c:pt idx="2900">
                  <c:v>56836</c:v>
                </c:pt>
                <c:pt idx="2901">
                  <c:v>56843</c:v>
                </c:pt>
                <c:pt idx="2902">
                  <c:v>56850</c:v>
                </c:pt>
                <c:pt idx="2903">
                  <c:v>56857</c:v>
                </c:pt>
                <c:pt idx="2904">
                  <c:v>56864</c:v>
                </c:pt>
                <c:pt idx="2905">
                  <c:v>56871</c:v>
                </c:pt>
                <c:pt idx="2906">
                  <c:v>56878</c:v>
                </c:pt>
                <c:pt idx="2907">
                  <c:v>56885</c:v>
                </c:pt>
                <c:pt idx="2908">
                  <c:v>56892</c:v>
                </c:pt>
                <c:pt idx="2909">
                  <c:v>56899</c:v>
                </c:pt>
                <c:pt idx="2910">
                  <c:v>56906</c:v>
                </c:pt>
                <c:pt idx="2911">
                  <c:v>56913</c:v>
                </c:pt>
                <c:pt idx="2912">
                  <c:v>56920</c:v>
                </c:pt>
                <c:pt idx="2913">
                  <c:v>56927</c:v>
                </c:pt>
                <c:pt idx="2914">
                  <c:v>56934</c:v>
                </c:pt>
                <c:pt idx="2915">
                  <c:v>56941</c:v>
                </c:pt>
                <c:pt idx="2916">
                  <c:v>56948</c:v>
                </c:pt>
                <c:pt idx="2917">
                  <c:v>56955</c:v>
                </c:pt>
                <c:pt idx="2918">
                  <c:v>56962</c:v>
                </c:pt>
                <c:pt idx="2919">
                  <c:v>56969</c:v>
                </c:pt>
                <c:pt idx="2920">
                  <c:v>56976</c:v>
                </c:pt>
                <c:pt idx="2921">
                  <c:v>56983</c:v>
                </c:pt>
                <c:pt idx="2922">
                  <c:v>56990</c:v>
                </c:pt>
                <c:pt idx="2923">
                  <c:v>56997</c:v>
                </c:pt>
                <c:pt idx="2924">
                  <c:v>57004</c:v>
                </c:pt>
                <c:pt idx="2925">
                  <c:v>57011</c:v>
                </c:pt>
                <c:pt idx="2926">
                  <c:v>57018</c:v>
                </c:pt>
                <c:pt idx="2927">
                  <c:v>57025</c:v>
                </c:pt>
                <c:pt idx="2928">
                  <c:v>57032</c:v>
                </c:pt>
                <c:pt idx="2929">
                  <c:v>57039</c:v>
                </c:pt>
                <c:pt idx="2930">
                  <c:v>57046</c:v>
                </c:pt>
                <c:pt idx="2931">
                  <c:v>57053</c:v>
                </c:pt>
                <c:pt idx="2932">
                  <c:v>57060</c:v>
                </c:pt>
                <c:pt idx="2933">
                  <c:v>57067</c:v>
                </c:pt>
                <c:pt idx="2934">
                  <c:v>57074</c:v>
                </c:pt>
                <c:pt idx="2935">
                  <c:v>57081</c:v>
                </c:pt>
                <c:pt idx="2936">
                  <c:v>57088</c:v>
                </c:pt>
                <c:pt idx="2937">
                  <c:v>57095</c:v>
                </c:pt>
                <c:pt idx="2938">
                  <c:v>57102</c:v>
                </c:pt>
                <c:pt idx="2939">
                  <c:v>57109</c:v>
                </c:pt>
                <c:pt idx="2940">
                  <c:v>57116</c:v>
                </c:pt>
                <c:pt idx="2941">
                  <c:v>57123</c:v>
                </c:pt>
                <c:pt idx="2942">
                  <c:v>57130</c:v>
                </c:pt>
                <c:pt idx="2943">
                  <c:v>57137</c:v>
                </c:pt>
                <c:pt idx="2944">
                  <c:v>57144</c:v>
                </c:pt>
                <c:pt idx="2945">
                  <c:v>57151</c:v>
                </c:pt>
                <c:pt idx="2946">
                  <c:v>57158</c:v>
                </c:pt>
                <c:pt idx="2947">
                  <c:v>57165</c:v>
                </c:pt>
                <c:pt idx="2948">
                  <c:v>57172</c:v>
                </c:pt>
                <c:pt idx="2949">
                  <c:v>57179</c:v>
                </c:pt>
                <c:pt idx="2950">
                  <c:v>57186</c:v>
                </c:pt>
                <c:pt idx="2951">
                  <c:v>57193</c:v>
                </c:pt>
                <c:pt idx="2952">
                  <c:v>57200</c:v>
                </c:pt>
                <c:pt idx="2953">
                  <c:v>57207</c:v>
                </c:pt>
                <c:pt idx="2954">
                  <c:v>57214</c:v>
                </c:pt>
                <c:pt idx="2955">
                  <c:v>57221</c:v>
                </c:pt>
                <c:pt idx="2956">
                  <c:v>57228</c:v>
                </c:pt>
                <c:pt idx="2957">
                  <c:v>57235</c:v>
                </c:pt>
                <c:pt idx="2958">
                  <c:v>57242</c:v>
                </c:pt>
                <c:pt idx="2959">
                  <c:v>57249</c:v>
                </c:pt>
                <c:pt idx="2960">
                  <c:v>57256</c:v>
                </c:pt>
                <c:pt idx="2961">
                  <c:v>57263</c:v>
                </c:pt>
                <c:pt idx="2962">
                  <c:v>57270</c:v>
                </c:pt>
                <c:pt idx="2963">
                  <c:v>57277</c:v>
                </c:pt>
                <c:pt idx="2964">
                  <c:v>57284</c:v>
                </c:pt>
                <c:pt idx="2965">
                  <c:v>57291</c:v>
                </c:pt>
                <c:pt idx="2966">
                  <c:v>57298</c:v>
                </c:pt>
                <c:pt idx="2967">
                  <c:v>57305</c:v>
                </c:pt>
                <c:pt idx="2968">
                  <c:v>57312</c:v>
                </c:pt>
                <c:pt idx="2969">
                  <c:v>57319</c:v>
                </c:pt>
                <c:pt idx="2970">
                  <c:v>57326</c:v>
                </c:pt>
                <c:pt idx="2971">
                  <c:v>57333</c:v>
                </c:pt>
                <c:pt idx="2972">
                  <c:v>57341</c:v>
                </c:pt>
                <c:pt idx="2973">
                  <c:v>57348</c:v>
                </c:pt>
                <c:pt idx="2974">
                  <c:v>57355</c:v>
                </c:pt>
                <c:pt idx="2975">
                  <c:v>57362</c:v>
                </c:pt>
                <c:pt idx="2976">
                  <c:v>57369</c:v>
                </c:pt>
                <c:pt idx="2977">
                  <c:v>57376</c:v>
                </c:pt>
                <c:pt idx="2978">
                  <c:v>57383</c:v>
                </c:pt>
                <c:pt idx="2979">
                  <c:v>57390</c:v>
                </c:pt>
                <c:pt idx="2980">
                  <c:v>57397</c:v>
                </c:pt>
                <c:pt idx="2981">
                  <c:v>57404</c:v>
                </c:pt>
                <c:pt idx="2982">
                  <c:v>57411</c:v>
                </c:pt>
                <c:pt idx="2983">
                  <c:v>57418</c:v>
                </c:pt>
                <c:pt idx="2984">
                  <c:v>57425</c:v>
                </c:pt>
                <c:pt idx="2985">
                  <c:v>57432</c:v>
                </c:pt>
                <c:pt idx="2986">
                  <c:v>57439</c:v>
                </c:pt>
                <c:pt idx="2987">
                  <c:v>57446</c:v>
                </c:pt>
                <c:pt idx="2988">
                  <c:v>57453</c:v>
                </c:pt>
                <c:pt idx="2989">
                  <c:v>57460</c:v>
                </c:pt>
                <c:pt idx="2990">
                  <c:v>57467</c:v>
                </c:pt>
                <c:pt idx="2991">
                  <c:v>57474</c:v>
                </c:pt>
                <c:pt idx="2992">
                  <c:v>57481</c:v>
                </c:pt>
                <c:pt idx="2993">
                  <c:v>57488</c:v>
                </c:pt>
                <c:pt idx="2994">
                  <c:v>57495</c:v>
                </c:pt>
                <c:pt idx="2995">
                  <c:v>57502</c:v>
                </c:pt>
                <c:pt idx="2996">
                  <c:v>57509</c:v>
                </c:pt>
                <c:pt idx="2997">
                  <c:v>57516</c:v>
                </c:pt>
                <c:pt idx="2998">
                  <c:v>57523</c:v>
                </c:pt>
                <c:pt idx="2999">
                  <c:v>57530</c:v>
                </c:pt>
                <c:pt idx="3000">
                  <c:v>57537</c:v>
                </c:pt>
                <c:pt idx="3001">
                  <c:v>57544</c:v>
                </c:pt>
                <c:pt idx="3002">
                  <c:v>57551</c:v>
                </c:pt>
                <c:pt idx="3003">
                  <c:v>57558</c:v>
                </c:pt>
                <c:pt idx="3004">
                  <c:v>57565</c:v>
                </c:pt>
                <c:pt idx="3005">
                  <c:v>57572</c:v>
                </c:pt>
                <c:pt idx="3006">
                  <c:v>57579</c:v>
                </c:pt>
                <c:pt idx="3007">
                  <c:v>57586</c:v>
                </c:pt>
                <c:pt idx="3008">
                  <c:v>57593</c:v>
                </c:pt>
                <c:pt idx="3009">
                  <c:v>57600</c:v>
                </c:pt>
                <c:pt idx="3010">
                  <c:v>57607</c:v>
                </c:pt>
                <c:pt idx="3011">
                  <c:v>57614</c:v>
                </c:pt>
                <c:pt idx="3012">
                  <c:v>57621</c:v>
                </c:pt>
                <c:pt idx="3013">
                  <c:v>57628</c:v>
                </c:pt>
                <c:pt idx="3014">
                  <c:v>57635</c:v>
                </c:pt>
                <c:pt idx="3015">
                  <c:v>57642</c:v>
                </c:pt>
                <c:pt idx="3016">
                  <c:v>57649</c:v>
                </c:pt>
                <c:pt idx="3017">
                  <c:v>57656</c:v>
                </c:pt>
                <c:pt idx="3018">
                  <c:v>57663</c:v>
                </c:pt>
                <c:pt idx="3019">
                  <c:v>57670</c:v>
                </c:pt>
                <c:pt idx="3020">
                  <c:v>57677</c:v>
                </c:pt>
                <c:pt idx="3021">
                  <c:v>57684</c:v>
                </c:pt>
                <c:pt idx="3022">
                  <c:v>57691</c:v>
                </c:pt>
                <c:pt idx="3023">
                  <c:v>57698</c:v>
                </c:pt>
                <c:pt idx="3024">
                  <c:v>57706</c:v>
                </c:pt>
                <c:pt idx="3025">
                  <c:v>57713</c:v>
                </c:pt>
                <c:pt idx="3026">
                  <c:v>57720</c:v>
                </c:pt>
                <c:pt idx="3027">
                  <c:v>57727</c:v>
                </c:pt>
                <c:pt idx="3028">
                  <c:v>57734</c:v>
                </c:pt>
                <c:pt idx="3029">
                  <c:v>57741</c:v>
                </c:pt>
                <c:pt idx="3030">
                  <c:v>57748</c:v>
                </c:pt>
                <c:pt idx="3031">
                  <c:v>57755</c:v>
                </c:pt>
                <c:pt idx="3032">
                  <c:v>57762</c:v>
                </c:pt>
                <c:pt idx="3033">
                  <c:v>57769</c:v>
                </c:pt>
                <c:pt idx="3034">
                  <c:v>57776</c:v>
                </c:pt>
                <c:pt idx="3035">
                  <c:v>57783</c:v>
                </c:pt>
                <c:pt idx="3036">
                  <c:v>57790</c:v>
                </c:pt>
                <c:pt idx="3037">
                  <c:v>57797</c:v>
                </c:pt>
                <c:pt idx="3038">
                  <c:v>57804</c:v>
                </c:pt>
                <c:pt idx="3039">
                  <c:v>57811</c:v>
                </c:pt>
                <c:pt idx="3040">
                  <c:v>57818</c:v>
                </c:pt>
                <c:pt idx="3041">
                  <c:v>57825</c:v>
                </c:pt>
                <c:pt idx="3042">
                  <c:v>57832</c:v>
                </c:pt>
                <c:pt idx="3043">
                  <c:v>57839</c:v>
                </c:pt>
                <c:pt idx="3044">
                  <c:v>57846</c:v>
                </c:pt>
                <c:pt idx="3045">
                  <c:v>57853</c:v>
                </c:pt>
                <c:pt idx="3046">
                  <c:v>57860</c:v>
                </c:pt>
                <c:pt idx="3047">
                  <c:v>57867</c:v>
                </c:pt>
                <c:pt idx="3048">
                  <c:v>57874</c:v>
                </c:pt>
                <c:pt idx="3049">
                  <c:v>57881</c:v>
                </c:pt>
                <c:pt idx="3050">
                  <c:v>57888</c:v>
                </c:pt>
                <c:pt idx="3051">
                  <c:v>57895</c:v>
                </c:pt>
                <c:pt idx="3052">
                  <c:v>57902</c:v>
                </c:pt>
                <c:pt idx="3053">
                  <c:v>57909</c:v>
                </c:pt>
                <c:pt idx="3054">
                  <c:v>57916</c:v>
                </c:pt>
                <c:pt idx="3055">
                  <c:v>57923</c:v>
                </c:pt>
                <c:pt idx="3056">
                  <c:v>57930</c:v>
                </c:pt>
                <c:pt idx="3057">
                  <c:v>57937</c:v>
                </c:pt>
                <c:pt idx="3058">
                  <c:v>57944</c:v>
                </c:pt>
                <c:pt idx="3059">
                  <c:v>57951</c:v>
                </c:pt>
                <c:pt idx="3060">
                  <c:v>57958</c:v>
                </c:pt>
                <c:pt idx="3061">
                  <c:v>57965</c:v>
                </c:pt>
                <c:pt idx="3062">
                  <c:v>57972</c:v>
                </c:pt>
                <c:pt idx="3063">
                  <c:v>57979</c:v>
                </c:pt>
                <c:pt idx="3064">
                  <c:v>57986</c:v>
                </c:pt>
                <c:pt idx="3065">
                  <c:v>57993</c:v>
                </c:pt>
                <c:pt idx="3066">
                  <c:v>58000</c:v>
                </c:pt>
                <c:pt idx="3067">
                  <c:v>58007</c:v>
                </c:pt>
                <c:pt idx="3068">
                  <c:v>58014</c:v>
                </c:pt>
                <c:pt idx="3069">
                  <c:v>58021</c:v>
                </c:pt>
                <c:pt idx="3070">
                  <c:v>58028</c:v>
                </c:pt>
                <c:pt idx="3071">
                  <c:v>58035</c:v>
                </c:pt>
                <c:pt idx="3072">
                  <c:v>58042</c:v>
                </c:pt>
                <c:pt idx="3073">
                  <c:v>58049</c:v>
                </c:pt>
                <c:pt idx="3074">
                  <c:v>58056</c:v>
                </c:pt>
                <c:pt idx="3075">
                  <c:v>58063</c:v>
                </c:pt>
                <c:pt idx="3076">
                  <c:v>58071</c:v>
                </c:pt>
                <c:pt idx="3077">
                  <c:v>58078</c:v>
                </c:pt>
                <c:pt idx="3078">
                  <c:v>58085</c:v>
                </c:pt>
                <c:pt idx="3079">
                  <c:v>58092</c:v>
                </c:pt>
                <c:pt idx="3080">
                  <c:v>58099</c:v>
                </c:pt>
                <c:pt idx="3081">
                  <c:v>58106</c:v>
                </c:pt>
                <c:pt idx="3082">
                  <c:v>58113</c:v>
                </c:pt>
                <c:pt idx="3083">
                  <c:v>58120</c:v>
                </c:pt>
                <c:pt idx="3084">
                  <c:v>58127</c:v>
                </c:pt>
                <c:pt idx="3085">
                  <c:v>58134</c:v>
                </c:pt>
                <c:pt idx="3086">
                  <c:v>58141</c:v>
                </c:pt>
                <c:pt idx="3087">
                  <c:v>58148</c:v>
                </c:pt>
                <c:pt idx="3088">
                  <c:v>58155</c:v>
                </c:pt>
                <c:pt idx="3089">
                  <c:v>58161</c:v>
                </c:pt>
                <c:pt idx="3090">
                  <c:v>58168</c:v>
                </c:pt>
                <c:pt idx="3091">
                  <c:v>58175</c:v>
                </c:pt>
                <c:pt idx="3092">
                  <c:v>58182</c:v>
                </c:pt>
                <c:pt idx="3093">
                  <c:v>58189</c:v>
                </c:pt>
                <c:pt idx="3094">
                  <c:v>58197</c:v>
                </c:pt>
                <c:pt idx="3095">
                  <c:v>58204</c:v>
                </c:pt>
                <c:pt idx="3096">
                  <c:v>58211</c:v>
                </c:pt>
                <c:pt idx="3097">
                  <c:v>58218</c:v>
                </c:pt>
                <c:pt idx="3098">
                  <c:v>58225</c:v>
                </c:pt>
                <c:pt idx="3099">
                  <c:v>58232</c:v>
                </c:pt>
                <c:pt idx="3100">
                  <c:v>58239</c:v>
                </c:pt>
                <c:pt idx="3101">
                  <c:v>58246</c:v>
                </c:pt>
                <c:pt idx="3102">
                  <c:v>58253</c:v>
                </c:pt>
                <c:pt idx="3103">
                  <c:v>58260</c:v>
                </c:pt>
                <c:pt idx="3104">
                  <c:v>58267</c:v>
                </c:pt>
                <c:pt idx="3105">
                  <c:v>58274</c:v>
                </c:pt>
                <c:pt idx="3106">
                  <c:v>58281</c:v>
                </c:pt>
                <c:pt idx="3107">
                  <c:v>58288</c:v>
                </c:pt>
                <c:pt idx="3108">
                  <c:v>58295</c:v>
                </c:pt>
                <c:pt idx="3109">
                  <c:v>58302</c:v>
                </c:pt>
                <c:pt idx="3110">
                  <c:v>58309</c:v>
                </c:pt>
                <c:pt idx="3111">
                  <c:v>58316</c:v>
                </c:pt>
                <c:pt idx="3112">
                  <c:v>58323</c:v>
                </c:pt>
                <c:pt idx="3113">
                  <c:v>58330</c:v>
                </c:pt>
                <c:pt idx="3114">
                  <c:v>58337</c:v>
                </c:pt>
                <c:pt idx="3115">
                  <c:v>58344</c:v>
                </c:pt>
                <c:pt idx="3116">
                  <c:v>58351</c:v>
                </c:pt>
                <c:pt idx="3117">
                  <c:v>58358</c:v>
                </c:pt>
                <c:pt idx="3118">
                  <c:v>58365</c:v>
                </c:pt>
                <c:pt idx="3119">
                  <c:v>58372</c:v>
                </c:pt>
                <c:pt idx="3120">
                  <c:v>58379</c:v>
                </c:pt>
                <c:pt idx="3121">
                  <c:v>58386</c:v>
                </c:pt>
                <c:pt idx="3122">
                  <c:v>58393</c:v>
                </c:pt>
                <c:pt idx="3123">
                  <c:v>58400</c:v>
                </c:pt>
                <c:pt idx="3124">
                  <c:v>58407</c:v>
                </c:pt>
                <c:pt idx="3125">
                  <c:v>58414</c:v>
                </c:pt>
                <c:pt idx="3126">
                  <c:v>58421</c:v>
                </c:pt>
                <c:pt idx="3127">
                  <c:v>58428</c:v>
                </c:pt>
                <c:pt idx="3128">
                  <c:v>58438</c:v>
                </c:pt>
                <c:pt idx="3129">
                  <c:v>58445</c:v>
                </c:pt>
                <c:pt idx="3130">
                  <c:v>58452</c:v>
                </c:pt>
                <c:pt idx="3131">
                  <c:v>58459</c:v>
                </c:pt>
                <c:pt idx="3132">
                  <c:v>58466</c:v>
                </c:pt>
                <c:pt idx="3133">
                  <c:v>58473</c:v>
                </c:pt>
                <c:pt idx="3134">
                  <c:v>58480</c:v>
                </c:pt>
                <c:pt idx="3135">
                  <c:v>58487</c:v>
                </c:pt>
                <c:pt idx="3136">
                  <c:v>58494</c:v>
                </c:pt>
                <c:pt idx="3137">
                  <c:v>58501</c:v>
                </c:pt>
                <c:pt idx="3138">
                  <c:v>58508</c:v>
                </c:pt>
                <c:pt idx="3139">
                  <c:v>58515</c:v>
                </c:pt>
                <c:pt idx="3140">
                  <c:v>58522</c:v>
                </c:pt>
                <c:pt idx="3141">
                  <c:v>58529</c:v>
                </c:pt>
                <c:pt idx="3142">
                  <c:v>58536</c:v>
                </c:pt>
                <c:pt idx="3143">
                  <c:v>58543</c:v>
                </c:pt>
                <c:pt idx="3144">
                  <c:v>58551</c:v>
                </c:pt>
                <c:pt idx="3145">
                  <c:v>58558</c:v>
                </c:pt>
                <c:pt idx="3146">
                  <c:v>58565</c:v>
                </c:pt>
                <c:pt idx="3147">
                  <c:v>58572</c:v>
                </c:pt>
                <c:pt idx="3148">
                  <c:v>58579</c:v>
                </c:pt>
                <c:pt idx="3149">
                  <c:v>58586</c:v>
                </c:pt>
                <c:pt idx="3150">
                  <c:v>58593</c:v>
                </c:pt>
                <c:pt idx="3151">
                  <c:v>58600</c:v>
                </c:pt>
                <c:pt idx="3152">
                  <c:v>58607</c:v>
                </c:pt>
                <c:pt idx="3153">
                  <c:v>58614</c:v>
                </c:pt>
                <c:pt idx="3154">
                  <c:v>58621</c:v>
                </c:pt>
                <c:pt idx="3155">
                  <c:v>58628</c:v>
                </c:pt>
                <c:pt idx="3156">
                  <c:v>58635</c:v>
                </c:pt>
                <c:pt idx="3157">
                  <c:v>58642</c:v>
                </c:pt>
                <c:pt idx="3158">
                  <c:v>58649</c:v>
                </c:pt>
                <c:pt idx="3159">
                  <c:v>58656</c:v>
                </c:pt>
                <c:pt idx="3160">
                  <c:v>58663</c:v>
                </c:pt>
                <c:pt idx="3161">
                  <c:v>58670</c:v>
                </c:pt>
                <c:pt idx="3162">
                  <c:v>58677</c:v>
                </c:pt>
                <c:pt idx="3163">
                  <c:v>58684</c:v>
                </c:pt>
                <c:pt idx="3164">
                  <c:v>58691</c:v>
                </c:pt>
                <c:pt idx="3165">
                  <c:v>58698</c:v>
                </c:pt>
                <c:pt idx="3166">
                  <c:v>58705</c:v>
                </c:pt>
                <c:pt idx="3167">
                  <c:v>58712</c:v>
                </c:pt>
                <c:pt idx="3168">
                  <c:v>58719</c:v>
                </c:pt>
                <c:pt idx="3169">
                  <c:v>58726</c:v>
                </c:pt>
                <c:pt idx="3170">
                  <c:v>58733</c:v>
                </c:pt>
                <c:pt idx="3171">
                  <c:v>58740</c:v>
                </c:pt>
                <c:pt idx="3172">
                  <c:v>58747</c:v>
                </c:pt>
                <c:pt idx="3173">
                  <c:v>58754</c:v>
                </c:pt>
                <c:pt idx="3174">
                  <c:v>58761</c:v>
                </c:pt>
                <c:pt idx="3175">
                  <c:v>58768</c:v>
                </c:pt>
                <c:pt idx="3176">
                  <c:v>58775</c:v>
                </c:pt>
                <c:pt idx="3177">
                  <c:v>58782</c:v>
                </c:pt>
                <c:pt idx="3178">
                  <c:v>58789</c:v>
                </c:pt>
                <c:pt idx="3179">
                  <c:v>58796</c:v>
                </c:pt>
                <c:pt idx="3180">
                  <c:v>58803</c:v>
                </c:pt>
                <c:pt idx="3181">
                  <c:v>58810</c:v>
                </c:pt>
                <c:pt idx="3182">
                  <c:v>58817</c:v>
                </c:pt>
                <c:pt idx="3183">
                  <c:v>58824</c:v>
                </c:pt>
                <c:pt idx="3184">
                  <c:v>58831</c:v>
                </c:pt>
                <c:pt idx="3185">
                  <c:v>58838</c:v>
                </c:pt>
                <c:pt idx="3186">
                  <c:v>58845</c:v>
                </c:pt>
                <c:pt idx="3187">
                  <c:v>58852</c:v>
                </c:pt>
                <c:pt idx="3188">
                  <c:v>58859</c:v>
                </c:pt>
                <c:pt idx="3189">
                  <c:v>58866</c:v>
                </c:pt>
                <c:pt idx="3190">
                  <c:v>58873</c:v>
                </c:pt>
                <c:pt idx="3191">
                  <c:v>58880</c:v>
                </c:pt>
                <c:pt idx="3192">
                  <c:v>58887</c:v>
                </c:pt>
                <c:pt idx="3193">
                  <c:v>58894</c:v>
                </c:pt>
                <c:pt idx="3194">
                  <c:v>58901</c:v>
                </c:pt>
                <c:pt idx="3195">
                  <c:v>58908</c:v>
                </c:pt>
                <c:pt idx="3196">
                  <c:v>58915</c:v>
                </c:pt>
                <c:pt idx="3197">
                  <c:v>58922</c:v>
                </c:pt>
                <c:pt idx="3198">
                  <c:v>58929</c:v>
                </c:pt>
                <c:pt idx="3199">
                  <c:v>58936</c:v>
                </c:pt>
                <c:pt idx="3200">
                  <c:v>58943</c:v>
                </c:pt>
                <c:pt idx="3201">
                  <c:v>58950</c:v>
                </c:pt>
                <c:pt idx="3202">
                  <c:v>58957</c:v>
                </c:pt>
                <c:pt idx="3203">
                  <c:v>58964</c:v>
                </c:pt>
                <c:pt idx="3204">
                  <c:v>58971</c:v>
                </c:pt>
                <c:pt idx="3205">
                  <c:v>58978</c:v>
                </c:pt>
                <c:pt idx="3206">
                  <c:v>58985</c:v>
                </c:pt>
                <c:pt idx="3207">
                  <c:v>58992</c:v>
                </c:pt>
                <c:pt idx="3208">
                  <c:v>58999</c:v>
                </c:pt>
                <c:pt idx="3209">
                  <c:v>59006</c:v>
                </c:pt>
                <c:pt idx="3210">
                  <c:v>59013</c:v>
                </c:pt>
                <c:pt idx="3211">
                  <c:v>59020</c:v>
                </c:pt>
                <c:pt idx="3212">
                  <c:v>59027</c:v>
                </c:pt>
                <c:pt idx="3213">
                  <c:v>59034</c:v>
                </c:pt>
                <c:pt idx="3214">
                  <c:v>59041</c:v>
                </c:pt>
                <c:pt idx="3215">
                  <c:v>59048</c:v>
                </c:pt>
                <c:pt idx="3216">
                  <c:v>59055</c:v>
                </c:pt>
                <c:pt idx="3217">
                  <c:v>59062</c:v>
                </c:pt>
                <c:pt idx="3218">
                  <c:v>59069</c:v>
                </c:pt>
                <c:pt idx="3219">
                  <c:v>59076</c:v>
                </c:pt>
                <c:pt idx="3220">
                  <c:v>59083</c:v>
                </c:pt>
                <c:pt idx="3221">
                  <c:v>59090</c:v>
                </c:pt>
                <c:pt idx="3222">
                  <c:v>59097</c:v>
                </c:pt>
                <c:pt idx="3223">
                  <c:v>59104</c:v>
                </c:pt>
                <c:pt idx="3224">
                  <c:v>59111</c:v>
                </c:pt>
                <c:pt idx="3225">
                  <c:v>59118</c:v>
                </c:pt>
                <c:pt idx="3226">
                  <c:v>59125</c:v>
                </c:pt>
                <c:pt idx="3227">
                  <c:v>59132</c:v>
                </c:pt>
                <c:pt idx="3228">
                  <c:v>59139</c:v>
                </c:pt>
                <c:pt idx="3229">
                  <c:v>59146</c:v>
                </c:pt>
                <c:pt idx="3230">
                  <c:v>59153</c:v>
                </c:pt>
                <c:pt idx="3231">
                  <c:v>59160</c:v>
                </c:pt>
                <c:pt idx="3232">
                  <c:v>59167</c:v>
                </c:pt>
                <c:pt idx="3233">
                  <c:v>59174</c:v>
                </c:pt>
                <c:pt idx="3234">
                  <c:v>59181</c:v>
                </c:pt>
                <c:pt idx="3235">
                  <c:v>59188</c:v>
                </c:pt>
                <c:pt idx="3236">
                  <c:v>59195</c:v>
                </c:pt>
                <c:pt idx="3237">
                  <c:v>59202</c:v>
                </c:pt>
                <c:pt idx="3238">
                  <c:v>59209</c:v>
                </c:pt>
                <c:pt idx="3239">
                  <c:v>59216</c:v>
                </c:pt>
                <c:pt idx="3240">
                  <c:v>59223</c:v>
                </c:pt>
                <c:pt idx="3241">
                  <c:v>59230</c:v>
                </c:pt>
                <c:pt idx="3242">
                  <c:v>59237</c:v>
                </c:pt>
                <c:pt idx="3243">
                  <c:v>59244</c:v>
                </c:pt>
                <c:pt idx="3244">
                  <c:v>59251</c:v>
                </c:pt>
                <c:pt idx="3245">
                  <c:v>59258</c:v>
                </c:pt>
                <c:pt idx="3246">
                  <c:v>59265</c:v>
                </c:pt>
                <c:pt idx="3247">
                  <c:v>59272</c:v>
                </c:pt>
                <c:pt idx="3248">
                  <c:v>59279</c:v>
                </c:pt>
                <c:pt idx="3249">
                  <c:v>59286</c:v>
                </c:pt>
                <c:pt idx="3250">
                  <c:v>59293</c:v>
                </c:pt>
                <c:pt idx="3251">
                  <c:v>59300</c:v>
                </c:pt>
                <c:pt idx="3252">
                  <c:v>59307</c:v>
                </c:pt>
                <c:pt idx="3253">
                  <c:v>59314</c:v>
                </c:pt>
                <c:pt idx="3254">
                  <c:v>59321</c:v>
                </c:pt>
                <c:pt idx="3255">
                  <c:v>59328</c:v>
                </c:pt>
                <c:pt idx="3256">
                  <c:v>59335</c:v>
                </c:pt>
                <c:pt idx="3257">
                  <c:v>59342</c:v>
                </c:pt>
                <c:pt idx="3258">
                  <c:v>59349</c:v>
                </c:pt>
                <c:pt idx="3259">
                  <c:v>59356</c:v>
                </c:pt>
                <c:pt idx="3260">
                  <c:v>59363</c:v>
                </c:pt>
                <c:pt idx="3261">
                  <c:v>59370</c:v>
                </c:pt>
                <c:pt idx="3262">
                  <c:v>59377</c:v>
                </c:pt>
                <c:pt idx="3263">
                  <c:v>59384</c:v>
                </c:pt>
                <c:pt idx="3264">
                  <c:v>59391</c:v>
                </c:pt>
                <c:pt idx="3265">
                  <c:v>59398</c:v>
                </c:pt>
                <c:pt idx="3266">
                  <c:v>59405</c:v>
                </c:pt>
                <c:pt idx="3267">
                  <c:v>59412</c:v>
                </c:pt>
                <c:pt idx="3268">
                  <c:v>59419</c:v>
                </c:pt>
                <c:pt idx="3269">
                  <c:v>59426</c:v>
                </c:pt>
                <c:pt idx="3270">
                  <c:v>59433</c:v>
                </c:pt>
                <c:pt idx="3271">
                  <c:v>59440</c:v>
                </c:pt>
                <c:pt idx="3272">
                  <c:v>59447</c:v>
                </c:pt>
                <c:pt idx="3273">
                  <c:v>59454</c:v>
                </c:pt>
                <c:pt idx="3274">
                  <c:v>59461</c:v>
                </c:pt>
                <c:pt idx="3275">
                  <c:v>59468</c:v>
                </c:pt>
                <c:pt idx="3276">
                  <c:v>59475</c:v>
                </c:pt>
                <c:pt idx="3277">
                  <c:v>59482</c:v>
                </c:pt>
                <c:pt idx="3278">
                  <c:v>59489</c:v>
                </c:pt>
                <c:pt idx="3279">
                  <c:v>59496</c:v>
                </c:pt>
                <c:pt idx="3280">
                  <c:v>59503</c:v>
                </c:pt>
                <c:pt idx="3281">
                  <c:v>59510</c:v>
                </c:pt>
                <c:pt idx="3282">
                  <c:v>59517</c:v>
                </c:pt>
                <c:pt idx="3283">
                  <c:v>59524</c:v>
                </c:pt>
                <c:pt idx="3284">
                  <c:v>59532</c:v>
                </c:pt>
                <c:pt idx="3285">
                  <c:v>59539</c:v>
                </c:pt>
                <c:pt idx="3286">
                  <c:v>59546</c:v>
                </c:pt>
                <c:pt idx="3287">
                  <c:v>59553</c:v>
                </c:pt>
                <c:pt idx="3288">
                  <c:v>59560</c:v>
                </c:pt>
                <c:pt idx="3289">
                  <c:v>59567</c:v>
                </c:pt>
                <c:pt idx="3290">
                  <c:v>59574</c:v>
                </c:pt>
                <c:pt idx="3291">
                  <c:v>59581</c:v>
                </c:pt>
                <c:pt idx="3292">
                  <c:v>59588</c:v>
                </c:pt>
                <c:pt idx="3293">
                  <c:v>59595</c:v>
                </c:pt>
                <c:pt idx="3294">
                  <c:v>59602</c:v>
                </c:pt>
                <c:pt idx="3295">
                  <c:v>59609</c:v>
                </c:pt>
                <c:pt idx="3296">
                  <c:v>59616</c:v>
                </c:pt>
                <c:pt idx="3297">
                  <c:v>59623</c:v>
                </c:pt>
                <c:pt idx="3298">
                  <c:v>59630</c:v>
                </c:pt>
                <c:pt idx="3299">
                  <c:v>59637</c:v>
                </c:pt>
                <c:pt idx="3300">
                  <c:v>59644</c:v>
                </c:pt>
                <c:pt idx="3301">
                  <c:v>59651</c:v>
                </c:pt>
                <c:pt idx="3302">
                  <c:v>59658</c:v>
                </c:pt>
                <c:pt idx="3303">
                  <c:v>59665</c:v>
                </c:pt>
                <c:pt idx="3304">
                  <c:v>59672</c:v>
                </c:pt>
                <c:pt idx="3305">
                  <c:v>59679</c:v>
                </c:pt>
                <c:pt idx="3306">
                  <c:v>59686</c:v>
                </c:pt>
                <c:pt idx="3307">
                  <c:v>59693</c:v>
                </c:pt>
                <c:pt idx="3308">
                  <c:v>59700</c:v>
                </c:pt>
                <c:pt idx="3309">
                  <c:v>59707</c:v>
                </c:pt>
                <c:pt idx="3310">
                  <c:v>59714</c:v>
                </c:pt>
                <c:pt idx="3311">
                  <c:v>59721</c:v>
                </c:pt>
                <c:pt idx="3312">
                  <c:v>59728</c:v>
                </c:pt>
                <c:pt idx="3313">
                  <c:v>59735</c:v>
                </c:pt>
                <c:pt idx="3314">
                  <c:v>59742</c:v>
                </c:pt>
                <c:pt idx="3315">
                  <c:v>59749</c:v>
                </c:pt>
                <c:pt idx="3316">
                  <c:v>59756</c:v>
                </c:pt>
                <c:pt idx="3317">
                  <c:v>59763</c:v>
                </c:pt>
                <c:pt idx="3318">
                  <c:v>59770</c:v>
                </c:pt>
                <c:pt idx="3319">
                  <c:v>59777</c:v>
                </c:pt>
                <c:pt idx="3320">
                  <c:v>59784</c:v>
                </c:pt>
                <c:pt idx="3321">
                  <c:v>59791</c:v>
                </c:pt>
                <c:pt idx="3322">
                  <c:v>59798</c:v>
                </c:pt>
                <c:pt idx="3323">
                  <c:v>59805</c:v>
                </c:pt>
                <c:pt idx="3324">
                  <c:v>59812</c:v>
                </c:pt>
                <c:pt idx="3325">
                  <c:v>59819</c:v>
                </c:pt>
                <c:pt idx="3326">
                  <c:v>59826</c:v>
                </c:pt>
                <c:pt idx="3327">
                  <c:v>59833</c:v>
                </c:pt>
                <c:pt idx="3328">
                  <c:v>59840</c:v>
                </c:pt>
                <c:pt idx="3329">
                  <c:v>59847</c:v>
                </c:pt>
                <c:pt idx="3330">
                  <c:v>59854</c:v>
                </c:pt>
                <c:pt idx="3331">
                  <c:v>59861</c:v>
                </c:pt>
                <c:pt idx="3332">
                  <c:v>59868</c:v>
                </c:pt>
                <c:pt idx="3333">
                  <c:v>59875</c:v>
                </c:pt>
                <c:pt idx="3334">
                  <c:v>59882</c:v>
                </c:pt>
                <c:pt idx="3335">
                  <c:v>59889</c:v>
                </c:pt>
                <c:pt idx="3336">
                  <c:v>59897</c:v>
                </c:pt>
                <c:pt idx="3337">
                  <c:v>59904</c:v>
                </c:pt>
                <c:pt idx="3338">
                  <c:v>59911</c:v>
                </c:pt>
                <c:pt idx="3339">
                  <c:v>59918</c:v>
                </c:pt>
                <c:pt idx="3340">
                  <c:v>59925</c:v>
                </c:pt>
                <c:pt idx="3341">
                  <c:v>59932</c:v>
                </c:pt>
                <c:pt idx="3342">
                  <c:v>59939</c:v>
                </c:pt>
                <c:pt idx="3343">
                  <c:v>59946</c:v>
                </c:pt>
                <c:pt idx="3344">
                  <c:v>59953</c:v>
                </c:pt>
                <c:pt idx="3345">
                  <c:v>59960</c:v>
                </c:pt>
                <c:pt idx="3346">
                  <c:v>59967</c:v>
                </c:pt>
                <c:pt idx="3347">
                  <c:v>59974</c:v>
                </c:pt>
                <c:pt idx="3348">
                  <c:v>59981</c:v>
                </c:pt>
                <c:pt idx="3349">
                  <c:v>59988</c:v>
                </c:pt>
                <c:pt idx="3350">
                  <c:v>59995</c:v>
                </c:pt>
                <c:pt idx="3351">
                  <c:v>60002</c:v>
                </c:pt>
                <c:pt idx="3352">
                  <c:v>60009</c:v>
                </c:pt>
                <c:pt idx="3353">
                  <c:v>60016</c:v>
                </c:pt>
                <c:pt idx="3354">
                  <c:v>60024</c:v>
                </c:pt>
                <c:pt idx="3355">
                  <c:v>60031</c:v>
                </c:pt>
                <c:pt idx="3356">
                  <c:v>60038</c:v>
                </c:pt>
                <c:pt idx="3357">
                  <c:v>60045</c:v>
                </c:pt>
                <c:pt idx="3358">
                  <c:v>60052</c:v>
                </c:pt>
                <c:pt idx="3359">
                  <c:v>60059</c:v>
                </c:pt>
                <c:pt idx="3360">
                  <c:v>60066</c:v>
                </c:pt>
                <c:pt idx="3361">
                  <c:v>60073</c:v>
                </c:pt>
                <c:pt idx="3362">
                  <c:v>60080</c:v>
                </c:pt>
                <c:pt idx="3363">
                  <c:v>60087</c:v>
                </c:pt>
                <c:pt idx="3364">
                  <c:v>60094</c:v>
                </c:pt>
                <c:pt idx="3365">
                  <c:v>60101</c:v>
                </c:pt>
                <c:pt idx="3366">
                  <c:v>60108</c:v>
                </c:pt>
                <c:pt idx="3367">
                  <c:v>60115</c:v>
                </c:pt>
                <c:pt idx="3368">
                  <c:v>60122</c:v>
                </c:pt>
                <c:pt idx="3369">
                  <c:v>60129</c:v>
                </c:pt>
                <c:pt idx="3370">
                  <c:v>60136</c:v>
                </c:pt>
                <c:pt idx="3371">
                  <c:v>60143</c:v>
                </c:pt>
                <c:pt idx="3372">
                  <c:v>60150</c:v>
                </c:pt>
                <c:pt idx="3373">
                  <c:v>60157</c:v>
                </c:pt>
                <c:pt idx="3374">
                  <c:v>60164</c:v>
                </c:pt>
                <c:pt idx="3375">
                  <c:v>60171</c:v>
                </c:pt>
                <c:pt idx="3376">
                  <c:v>60178</c:v>
                </c:pt>
                <c:pt idx="3377">
                  <c:v>60185</c:v>
                </c:pt>
                <c:pt idx="3378">
                  <c:v>60192</c:v>
                </c:pt>
                <c:pt idx="3379">
                  <c:v>60199</c:v>
                </c:pt>
                <c:pt idx="3380">
                  <c:v>60206</c:v>
                </c:pt>
                <c:pt idx="3381">
                  <c:v>60213</c:v>
                </c:pt>
                <c:pt idx="3382">
                  <c:v>60220</c:v>
                </c:pt>
                <c:pt idx="3383">
                  <c:v>60227</c:v>
                </c:pt>
                <c:pt idx="3384">
                  <c:v>60234</c:v>
                </c:pt>
                <c:pt idx="3385">
                  <c:v>60241</c:v>
                </c:pt>
                <c:pt idx="3386">
                  <c:v>60248</c:v>
                </c:pt>
                <c:pt idx="3387">
                  <c:v>60255</c:v>
                </c:pt>
                <c:pt idx="3388">
                  <c:v>60265</c:v>
                </c:pt>
                <c:pt idx="3389">
                  <c:v>60272</c:v>
                </c:pt>
                <c:pt idx="3390">
                  <c:v>60279</c:v>
                </c:pt>
                <c:pt idx="3391">
                  <c:v>60286</c:v>
                </c:pt>
                <c:pt idx="3392">
                  <c:v>60293</c:v>
                </c:pt>
                <c:pt idx="3393">
                  <c:v>60300</c:v>
                </c:pt>
                <c:pt idx="3394">
                  <c:v>60307</c:v>
                </c:pt>
                <c:pt idx="3395">
                  <c:v>60314</c:v>
                </c:pt>
                <c:pt idx="3396">
                  <c:v>60321</c:v>
                </c:pt>
                <c:pt idx="3397">
                  <c:v>60328</c:v>
                </c:pt>
                <c:pt idx="3398">
                  <c:v>60335</c:v>
                </c:pt>
                <c:pt idx="3399">
                  <c:v>60342</c:v>
                </c:pt>
                <c:pt idx="3400">
                  <c:v>60349</c:v>
                </c:pt>
                <c:pt idx="3401">
                  <c:v>60357</c:v>
                </c:pt>
                <c:pt idx="3402">
                  <c:v>60364</c:v>
                </c:pt>
                <c:pt idx="3403">
                  <c:v>60371</c:v>
                </c:pt>
                <c:pt idx="3404">
                  <c:v>60378</c:v>
                </c:pt>
                <c:pt idx="3405">
                  <c:v>60385</c:v>
                </c:pt>
                <c:pt idx="3406">
                  <c:v>60392</c:v>
                </c:pt>
                <c:pt idx="3407">
                  <c:v>60399</c:v>
                </c:pt>
                <c:pt idx="3408">
                  <c:v>60406</c:v>
                </c:pt>
                <c:pt idx="3409">
                  <c:v>60413</c:v>
                </c:pt>
                <c:pt idx="3410">
                  <c:v>60420</c:v>
                </c:pt>
                <c:pt idx="3411">
                  <c:v>60427</c:v>
                </c:pt>
                <c:pt idx="3412">
                  <c:v>60434</c:v>
                </c:pt>
                <c:pt idx="3413">
                  <c:v>60441</c:v>
                </c:pt>
                <c:pt idx="3414">
                  <c:v>60448</c:v>
                </c:pt>
                <c:pt idx="3415">
                  <c:v>60455</c:v>
                </c:pt>
                <c:pt idx="3416">
                  <c:v>60462</c:v>
                </c:pt>
                <c:pt idx="3417">
                  <c:v>60469</c:v>
                </c:pt>
                <c:pt idx="3418">
                  <c:v>60476</c:v>
                </c:pt>
                <c:pt idx="3419">
                  <c:v>60483</c:v>
                </c:pt>
                <c:pt idx="3420">
                  <c:v>60490</c:v>
                </c:pt>
                <c:pt idx="3421">
                  <c:v>60497</c:v>
                </c:pt>
                <c:pt idx="3422">
                  <c:v>60504</c:v>
                </c:pt>
                <c:pt idx="3423">
                  <c:v>60511</c:v>
                </c:pt>
                <c:pt idx="3424">
                  <c:v>60518</c:v>
                </c:pt>
                <c:pt idx="3425">
                  <c:v>60525</c:v>
                </c:pt>
                <c:pt idx="3426">
                  <c:v>60532</c:v>
                </c:pt>
                <c:pt idx="3427">
                  <c:v>60539</c:v>
                </c:pt>
                <c:pt idx="3428">
                  <c:v>60546</c:v>
                </c:pt>
                <c:pt idx="3429">
                  <c:v>60553</c:v>
                </c:pt>
                <c:pt idx="3430">
                  <c:v>60560</c:v>
                </c:pt>
                <c:pt idx="3431">
                  <c:v>60567</c:v>
                </c:pt>
                <c:pt idx="3432">
                  <c:v>60574</c:v>
                </c:pt>
                <c:pt idx="3433">
                  <c:v>60581</c:v>
                </c:pt>
                <c:pt idx="3434">
                  <c:v>60588</c:v>
                </c:pt>
                <c:pt idx="3435">
                  <c:v>60595</c:v>
                </c:pt>
                <c:pt idx="3436">
                  <c:v>60602</c:v>
                </c:pt>
                <c:pt idx="3437">
                  <c:v>60609</c:v>
                </c:pt>
                <c:pt idx="3438">
                  <c:v>60616</c:v>
                </c:pt>
                <c:pt idx="3439">
                  <c:v>60623</c:v>
                </c:pt>
                <c:pt idx="3440">
                  <c:v>60630</c:v>
                </c:pt>
                <c:pt idx="3441">
                  <c:v>60637</c:v>
                </c:pt>
                <c:pt idx="3442">
                  <c:v>60644</c:v>
                </c:pt>
                <c:pt idx="3443">
                  <c:v>60651</c:v>
                </c:pt>
                <c:pt idx="3444">
                  <c:v>60658</c:v>
                </c:pt>
                <c:pt idx="3445">
                  <c:v>60665</c:v>
                </c:pt>
                <c:pt idx="3446">
                  <c:v>60672</c:v>
                </c:pt>
                <c:pt idx="3447">
                  <c:v>60679</c:v>
                </c:pt>
                <c:pt idx="3448">
                  <c:v>60686</c:v>
                </c:pt>
                <c:pt idx="3449">
                  <c:v>60693</c:v>
                </c:pt>
                <c:pt idx="3450">
                  <c:v>60700</c:v>
                </c:pt>
                <c:pt idx="3451">
                  <c:v>60707</c:v>
                </c:pt>
                <c:pt idx="3452">
                  <c:v>60714</c:v>
                </c:pt>
                <c:pt idx="3453">
                  <c:v>60721</c:v>
                </c:pt>
                <c:pt idx="3454">
                  <c:v>60728</c:v>
                </c:pt>
                <c:pt idx="3455">
                  <c:v>60735</c:v>
                </c:pt>
                <c:pt idx="3456">
                  <c:v>60742</c:v>
                </c:pt>
                <c:pt idx="3457">
                  <c:v>60749</c:v>
                </c:pt>
                <c:pt idx="3458">
                  <c:v>60756</c:v>
                </c:pt>
                <c:pt idx="3459">
                  <c:v>60763</c:v>
                </c:pt>
                <c:pt idx="3460">
                  <c:v>60770</c:v>
                </c:pt>
                <c:pt idx="3461">
                  <c:v>60777</c:v>
                </c:pt>
                <c:pt idx="3462">
                  <c:v>60784</c:v>
                </c:pt>
                <c:pt idx="3463">
                  <c:v>60791</c:v>
                </c:pt>
                <c:pt idx="3464">
                  <c:v>60798</c:v>
                </c:pt>
                <c:pt idx="3465">
                  <c:v>60805</c:v>
                </c:pt>
                <c:pt idx="3466">
                  <c:v>60812</c:v>
                </c:pt>
                <c:pt idx="3467">
                  <c:v>60819</c:v>
                </c:pt>
                <c:pt idx="3468">
                  <c:v>60826</c:v>
                </c:pt>
                <c:pt idx="3469">
                  <c:v>60833</c:v>
                </c:pt>
                <c:pt idx="3470">
                  <c:v>60840</c:v>
                </c:pt>
                <c:pt idx="3471">
                  <c:v>60847</c:v>
                </c:pt>
                <c:pt idx="3472">
                  <c:v>60854</c:v>
                </c:pt>
                <c:pt idx="3473">
                  <c:v>60861</c:v>
                </c:pt>
                <c:pt idx="3474">
                  <c:v>60868</c:v>
                </c:pt>
                <c:pt idx="3475">
                  <c:v>60875</c:v>
                </c:pt>
                <c:pt idx="3476">
                  <c:v>60882</c:v>
                </c:pt>
                <c:pt idx="3477">
                  <c:v>60889</c:v>
                </c:pt>
                <c:pt idx="3478">
                  <c:v>60896</c:v>
                </c:pt>
                <c:pt idx="3479">
                  <c:v>60903</c:v>
                </c:pt>
                <c:pt idx="3480">
                  <c:v>60910</c:v>
                </c:pt>
                <c:pt idx="3481">
                  <c:v>60917</c:v>
                </c:pt>
                <c:pt idx="3482">
                  <c:v>60924</c:v>
                </c:pt>
                <c:pt idx="3483">
                  <c:v>60931</c:v>
                </c:pt>
                <c:pt idx="3484">
                  <c:v>60938</c:v>
                </c:pt>
                <c:pt idx="3485">
                  <c:v>60945</c:v>
                </c:pt>
                <c:pt idx="3486">
                  <c:v>60952</c:v>
                </c:pt>
                <c:pt idx="3487">
                  <c:v>60959</c:v>
                </c:pt>
                <c:pt idx="3488">
                  <c:v>60966</c:v>
                </c:pt>
                <c:pt idx="3489">
                  <c:v>60973</c:v>
                </c:pt>
                <c:pt idx="3490">
                  <c:v>60980</c:v>
                </c:pt>
                <c:pt idx="3491">
                  <c:v>60987</c:v>
                </c:pt>
                <c:pt idx="3492">
                  <c:v>60994</c:v>
                </c:pt>
                <c:pt idx="3493">
                  <c:v>61001</c:v>
                </c:pt>
                <c:pt idx="3494">
                  <c:v>61008</c:v>
                </c:pt>
                <c:pt idx="3495">
                  <c:v>61015</c:v>
                </c:pt>
                <c:pt idx="3496">
                  <c:v>61022</c:v>
                </c:pt>
                <c:pt idx="3497">
                  <c:v>61029</c:v>
                </c:pt>
                <c:pt idx="3498">
                  <c:v>61036</c:v>
                </c:pt>
                <c:pt idx="3499">
                  <c:v>61043</c:v>
                </c:pt>
                <c:pt idx="3500">
                  <c:v>61050</c:v>
                </c:pt>
                <c:pt idx="3501">
                  <c:v>61057</c:v>
                </c:pt>
                <c:pt idx="3502">
                  <c:v>61064</c:v>
                </c:pt>
                <c:pt idx="3503">
                  <c:v>61071</c:v>
                </c:pt>
                <c:pt idx="3504">
                  <c:v>61078</c:v>
                </c:pt>
                <c:pt idx="3505">
                  <c:v>61085</c:v>
                </c:pt>
                <c:pt idx="3506">
                  <c:v>61092</c:v>
                </c:pt>
                <c:pt idx="3507">
                  <c:v>61099</c:v>
                </c:pt>
                <c:pt idx="3508">
                  <c:v>61106</c:v>
                </c:pt>
                <c:pt idx="3509">
                  <c:v>61113</c:v>
                </c:pt>
                <c:pt idx="3510">
                  <c:v>61120</c:v>
                </c:pt>
                <c:pt idx="3511">
                  <c:v>61127</c:v>
                </c:pt>
                <c:pt idx="3512">
                  <c:v>61134</c:v>
                </c:pt>
                <c:pt idx="3513">
                  <c:v>61141</c:v>
                </c:pt>
                <c:pt idx="3514">
                  <c:v>61148</c:v>
                </c:pt>
                <c:pt idx="3515">
                  <c:v>61155</c:v>
                </c:pt>
                <c:pt idx="3516">
                  <c:v>61162</c:v>
                </c:pt>
                <c:pt idx="3517">
                  <c:v>61169</c:v>
                </c:pt>
                <c:pt idx="3518">
                  <c:v>61176</c:v>
                </c:pt>
                <c:pt idx="3519">
                  <c:v>61183</c:v>
                </c:pt>
                <c:pt idx="3520">
                  <c:v>61190</c:v>
                </c:pt>
                <c:pt idx="3521">
                  <c:v>61197</c:v>
                </c:pt>
                <c:pt idx="3522">
                  <c:v>61204</c:v>
                </c:pt>
                <c:pt idx="3523">
                  <c:v>61211</c:v>
                </c:pt>
                <c:pt idx="3524">
                  <c:v>61218</c:v>
                </c:pt>
                <c:pt idx="3525">
                  <c:v>61225</c:v>
                </c:pt>
                <c:pt idx="3526">
                  <c:v>61232</c:v>
                </c:pt>
                <c:pt idx="3527">
                  <c:v>61239</c:v>
                </c:pt>
                <c:pt idx="3528">
                  <c:v>61246</c:v>
                </c:pt>
                <c:pt idx="3529">
                  <c:v>61253</c:v>
                </c:pt>
                <c:pt idx="3530">
                  <c:v>61260</c:v>
                </c:pt>
                <c:pt idx="3531">
                  <c:v>61267</c:v>
                </c:pt>
                <c:pt idx="3532">
                  <c:v>61274</c:v>
                </c:pt>
                <c:pt idx="3533">
                  <c:v>61281</c:v>
                </c:pt>
                <c:pt idx="3534">
                  <c:v>61288</c:v>
                </c:pt>
                <c:pt idx="3535">
                  <c:v>61295</c:v>
                </c:pt>
                <c:pt idx="3536">
                  <c:v>61302</c:v>
                </c:pt>
                <c:pt idx="3537">
                  <c:v>61309</c:v>
                </c:pt>
                <c:pt idx="3538">
                  <c:v>61316</c:v>
                </c:pt>
                <c:pt idx="3539">
                  <c:v>61323</c:v>
                </c:pt>
                <c:pt idx="3540">
                  <c:v>61330</c:v>
                </c:pt>
                <c:pt idx="3541">
                  <c:v>61337</c:v>
                </c:pt>
                <c:pt idx="3542">
                  <c:v>61344</c:v>
                </c:pt>
                <c:pt idx="3543">
                  <c:v>61351</c:v>
                </c:pt>
                <c:pt idx="3544">
                  <c:v>61358</c:v>
                </c:pt>
                <c:pt idx="3545">
                  <c:v>61365</c:v>
                </c:pt>
                <c:pt idx="3546">
                  <c:v>61372</c:v>
                </c:pt>
                <c:pt idx="3547">
                  <c:v>61379</c:v>
                </c:pt>
                <c:pt idx="3548">
                  <c:v>61386</c:v>
                </c:pt>
                <c:pt idx="3549">
                  <c:v>61393</c:v>
                </c:pt>
                <c:pt idx="3550">
                  <c:v>61400</c:v>
                </c:pt>
                <c:pt idx="3551">
                  <c:v>61407</c:v>
                </c:pt>
                <c:pt idx="3552">
                  <c:v>61414</c:v>
                </c:pt>
                <c:pt idx="3553">
                  <c:v>61421</c:v>
                </c:pt>
                <c:pt idx="3554">
                  <c:v>61428</c:v>
                </c:pt>
                <c:pt idx="3555">
                  <c:v>61435</c:v>
                </c:pt>
                <c:pt idx="3556">
                  <c:v>61442</c:v>
                </c:pt>
                <c:pt idx="3557">
                  <c:v>61449</c:v>
                </c:pt>
                <c:pt idx="3558">
                  <c:v>61456</c:v>
                </c:pt>
                <c:pt idx="3559">
                  <c:v>61463</c:v>
                </c:pt>
                <c:pt idx="3560">
                  <c:v>61470</c:v>
                </c:pt>
                <c:pt idx="3561">
                  <c:v>61477</c:v>
                </c:pt>
                <c:pt idx="3562">
                  <c:v>61485</c:v>
                </c:pt>
                <c:pt idx="3563">
                  <c:v>61492</c:v>
                </c:pt>
                <c:pt idx="3564">
                  <c:v>61499</c:v>
                </c:pt>
                <c:pt idx="3565">
                  <c:v>61506</c:v>
                </c:pt>
                <c:pt idx="3566">
                  <c:v>61513</c:v>
                </c:pt>
                <c:pt idx="3567">
                  <c:v>61520</c:v>
                </c:pt>
                <c:pt idx="3568">
                  <c:v>61527</c:v>
                </c:pt>
                <c:pt idx="3569">
                  <c:v>61534</c:v>
                </c:pt>
                <c:pt idx="3570">
                  <c:v>61541</c:v>
                </c:pt>
                <c:pt idx="3571">
                  <c:v>61548</c:v>
                </c:pt>
                <c:pt idx="3572">
                  <c:v>61555</c:v>
                </c:pt>
                <c:pt idx="3573">
                  <c:v>61562</c:v>
                </c:pt>
                <c:pt idx="3574">
                  <c:v>61569</c:v>
                </c:pt>
                <c:pt idx="3575">
                  <c:v>61576</c:v>
                </c:pt>
                <c:pt idx="3576">
                  <c:v>61583</c:v>
                </c:pt>
                <c:pt idx="3577">
                  <c:v>61590</c:v>
                </c:pt>
                <c:pt idx="3578">
                  <c:v>61597</c:v>
                </c:pt>
                <c:pt idx="3579">
                  <c:v>61604</c:v>
                </c:pt>
                <c:pt idx="3580">
                  <c:v>61611</c:v>
                </c:pt>
                <c:pt idx="3581">
                  <c:v>61618</c:v>
                </c:pt>
                <c:pt idx="3582">
                  <c:v>61625</c:v>
                </c:pt>
                <c:pt idx="3583">
                  <c:v>61632</c:v>
                </c:pt>
                <c:pt idx="3584">
                  <c:v>61639</c:v>
                </c:pt>
                <c:pt idx="3585">
                  <c:v>61646</c:v>
                </c:pt>
                <c:pt idx="3586">
                  <c:v>61653</c:v>
                </c:pt>
                <c:pt idx="3587">
                  <c:v>61660</c:v>
                </c:pt>
                <c:pt idx="3588">
                  <c:v>61667</c:v>
                </c:pt>
                <c:pt idx="3589">
                  <c:v>61674</c:v>
                </c:pt>
                <c:pt idx="3590">
                  <c:v>61681</c:v>
                </c:pt>
                <c:pt idx="3591">
                  <c:v>61688</c:v>
                </c:pt>
                <c:pt idx="3592">
                  <c:v>61695</c:v>
                </c:pt>
                <c:pt idx="3593">
                  <c:v>61702</c:v>
                </c:pt>
                <c:pt idx="3594">
                  <c:v>61709</c:v>
                </c:pt>
                <c:pt idx="3595">
                  <c:v>61716</c:v>
                </c:pt>
                <c:pt idx="3596">
                  <c:v>61724</c:v>
                </c:pt>
                <c:pt idx="3597">
                  <c:v>61731</c:v>
                </c:pt>
                <c:pt idx="3598">
                  <c:v>61738</c:v>
                </c:pt>
                <c:pt idx="3599">
                  <c:v>61745</c:v>
                </c:pt>
                <c:pt idx="3600">
                  <c:v>61752</c:v>
                </c:pt>
                <c:pt idx="3601">
                  <c:v>61759</c:v>
                </c:pt>
                <c:pt idx="3602">
                  <c:v>61766</c:v>
                </c:pt>
                <c:pt idx="3603">
                  <c:v>61773</c:v>
                </c:pt>
                <c:pt idx="3604">
                  <c:v>61780</c:v>
                </c:pt>
                <c:pt idx="3605">
                  <c:v>61787</c:v>
                </c:pt>
                <c:pt idx="3606">
                  <c:v>61794</c:v>
                </c:pt>
                <c:pt idx="3607">
                  <c:v>61801</c:v>
                </c:pt>
                <c:pt idx="3608">
                  <c:v>61808</c:v>
                </c:pt>
                <c:pt idx="3609">
                  <c:v>61815</c:v>
                </c:pt>
                <c:pt idx="3610">
                  <c:v>61822</c:v>
                </c:pt>
                <c:pt idx="3611">
                  <c:v>61829</c:v>
                </c:pt>
                <c:pt idx="3612">
                  <c:v>61836</c:v>
                </c:pt>
                <c:pt idx="3613">
                  <c:v>61843</c:v>
                </c:pt>
                <c:pt idx="3614">
                  <c:v>61850</c:v>
                </c:pt>
                <c:pt idx="3615">
                  <c:v>61857</c:v>
                </c:pt>
                <c:pt idx="3616">
                  <c:v>61864</c:v>
                </c:pt>
                <c:pt idx="3617">
                  <c:v>61871</c:v>
                </c:pt>
                <c:pt idx="3618">
                  <c:v>61878</c:v>
                </c:pt>
                <c:pt idx="3619">
                  <c:v>61885</c:v>
                </c:pt>
                <c:pt idx="3620">
                  <c:v>61892</c:v>
                </c:pt>
                <c:pt idx="3621">
                  <c:v>61899</c:v>
                </c:pt>
                <c:pt idx="3622">
                  <c:v>61906</c:v>
                </c:pt>
                <c:pt idx="3623">
                  <c:v>61913</c:v>
                </c:pt>
                <c:pt idx="3624">
                  <c:v>61920</c:v>
                </c:pt>
                <c:pt idx="3625">
                  <c:v>61927</c:v>
                </c:pt>
                <c:pt idx="3626">
                  <c:v>61934</c:v>
                </c:pt>
                <c:pt idx="3627">
                  <c:v>61941</c:v>
                </c:pt>
                <c:pt idx="3628">
                  <c:v>61948</c:v>
                </c:pt>
                <c:pt idx="3629">
                  <c:v>61955</c:v>
                </c:pt>
                <c:pt idx="3630">
                  <c:v>61962</c:v>
                </c:pt>
                <c:pt idx="3631">
                  <c:v>61969</c:v>
                </c:pt>
                <c:pt idx="3632">
                  <c:v>61976</c:v>
                </c:pt>
                <c:pt idx="3633">
                  <c:v>61983</c:v>
                </c:pt>
                <c:pt idx="3634">
                  <c:v>61990</c:v>
                </c:pt>
                <c:pt idx="3635">
                  <c:v>61997</c:v>
                </c:pt>
                <c:pt idx="3636">
                  <c:v>62004</c:v>
                </c:pt>
                <c:pt idx="3637">
                  <c:v>62011</c:v>
                </c:pt>
                <c:pt idx="3638">
                  <c:v>62018</c:v>
                </c:pt>
                <c:pt idx="3639">
                  <c:v>62025</c:v>
                </c:pt>
                <c:pt idx="3640">
                  <c:v>62032</c:v>
                </c:pt>
                <c:pt idx="3641">
                  <c:v>62039</c:v>
                </c:pt>
                <c:pt idx="3642">
                  <c:v>62046</c:v>
                </c:pt>
                <c:pt idx="3643">
                  <c:v>62053</c:v>
                </c:pt>
                <c:pt idx="3644">
                  <c:v>62060</c:v>
                </c:pt>
                <c:pt idx="3645">
                  <c:v>62067</c:v>
                </c:pt>
                <c:pt idx="3646">
                  <c:v>62074</c:v>
                </c:pt>
                <c:pt idx="3647">
                  <c:v>62081</c:v>
                </c:pt>
                <c:pt idx="3648">
                  <c:v>62089</c:v>
                </c:pt>
                <c:pt idx="3649">
                  <c:v>62096</c:v>
                </c:pt>
                <c:pt idx="3650">
                  <c:v>62103</c:v>
                </c:pt>
                <c:pt idx="3651">
                  <c:v>62110</c:v>
                </c:pt>
                <c:pt idx="3652">
                  <c:v>62117</c:v>
                </c:pt>
                <c:pt idx="3653">
                  <c:v>62124</c:v>
                </c:pt>
                <c:pt idx="3654">
                  <c:v>62131</c:v>
                </c:pt>
                <c:pt idx="3655">
                  <c:v>62138</c:v>
                </c:pt>
                <c:pt idx="3656">
                  <c:v>62145</c:v>
                </c:pt>
                <c:pt idx="3657">
                  <c:v>62152</c:v>
                </c:pt>
                <c:pt idx="3658">
                  <c:v>62159</c:v>
                </c:pt>
                <c:pt idx="3659">
                  <c:v>62166</c:v>
                </c:pt>
                <c:pt idx="3660">
                  <c:v>62173</c:v>
                </c:pt>
                <c:pt idx="3661">
                  <c:v>62179</c:v>
                </c:pt>
                <c:pt idx="3662">
                  <c:v>62186</c:v>
                </c:pt>
                <c:pt idx="3663">
                  <c:v>62193</c:v>
                </c:pt>
                <c:pt idx="3664">
                  <c:v>62200</c:v>
                </c:pt>
                <c:pt idx="3665">
                  <c:v>62207</c:v>
                </c:pt>
                <c:pt idx="3666">
                  <c:v>62215</c:v>
                </c:pt>
                <c:pt idx="3667">
                  <c:v>62222</c:v>
                </c:pt>
                <c:pt idx="3668">
                  <c:v>62229</c:v>
                </c:pt>
                <c:pt idx="3669">
                  <c:v>62236</c:v>
                </c:pt>
                <c:pt idx="3670">
                  <c:v>62243</c:v>
                </c:pt>
                <c:pt idx="3671">
                  <c:v>62250</c:v>
                </c:pt>
                <c:pt idx="3672">
                  <c:v>62257</c:v>
                </c:pt>
                <c:pt idx="3673">
                  <c:v>62264</c:v>
                </c:pt>
                <c:pt idx="3674">
                  <c:v>62271</c:v>
                </c:pt>
                <c:pt idx="3675">
                  <c:v>62278</c:v>
                </c:pt>
                <c:pt idx="3676">
                  <c:v>62285</c:v>
                </c:pt>
                <c:pt idx="3677">
                  <c:v>62292</c:v>
                </c:pt>
                <c:pt idx="3678">
                  <c:v>62299</c:v>
                </c:pt>
                <c:pt idx="3679">
                  <c:v>62306</c:v>
                </c:pt>
                <c:pt idx="3680">
                  <c:v>62313</c:v>
                </c:pt>
                <c:pt idx="3681">
                  <c:v>62320</c:v>
                </c:pt>
                <c:pt idx="3682">
                  <c:v>62327</c:v>
                </c:pt>
                <c:pt idx="3683">
                  <c:v>62334</c:v>
                </c:pt>
                <c:pt idx="3684">
                  <c:v>62341</c:v>
                </c:pt>
                <c:pt idx="3685">
                  <c:v>62348</c:v>
                </c:pt>
                <c:pt idx="3686">
                  <c:v>62355</c:v>
                </c:pt>
                <c:pt idx="3687">
                  <c:v>62362</c:v>
                </c:pt>
                <c:pt idx="3688">
                  <c:v>62369</c:v>
                </c:pt>
                <c:pt idx="3689">
                  <c:v>62376</c:v>
                </c:pt>
                <c:pt idx="3690">
                  <c:v>62383</c:v>
                </c:pt>
                <c:pt idx="3691">
                  <c:v>62390</c:v>
                </c:pt>
                <c:pt idx="3692">
                  <c:v>62397</c:v>
                </c:pt>
                <c:pt idx="3693">
                  <c:v>62404</c:v>
                </c:pt>
                <c:pt idx="3694">
                  <c:v>62411</c:v>
                </c:pt>
                <c:pt idx="3695">
                  <c:v>62418</c:v>
                </c:pt>
                <c:pt idx="3696">
                  <c:v>62425</c:v>
                </c:pt>
                <c:pt idx="3697">
                  <c:v>62432</c:v>
                </c:pt>
                <c:pt idx="3698">
                  <c:v>62439</c:v>
                </c:pt>
                <c:pt idx="3699">
                  <c:v>62446</c:v>
                </c:pt>
                <c:pt idx="3700">
                  <c:v>62456</c:v>
                </c:pt>
                <c:pt idx="3701">
                  <c:v>62463</c:v>
                </c:pt>
                <c:pt idx="3702">
                  <c:v>62470</c:v>
                </c:pt>
                <c:pt idx="3703">
                  <c:v>62477</c:v>
                </c:pt>
                <c:pt idx="3704">
                  <c:v>62484</c:v>
                </c:pt>
                <c:pt idx="3705">
                  <c:v>62491</c:v>
                </c:pt>
                <c:pt idx="3706">
                  <c:v>62498</c:v>
                </c:pt>
                <c:pt idx="3707">
                  <c:v>62505</c:v>
                </c:pt>
                <c:pt idx="3708">
                  <c:v>62512</c:v>
                </c:pt>
                <c:pt idx="3709">
                  <c:v>62519</c:v>
                </c:pt>
                <c:pt idx="3710">
                  <c:v>62526</c:v>
                </c:pt>
                <c:pt idx="3711">
                  <c:v>62533</c:v>
                </c:pt>
                <c:pt idx="3712">
                  <c:v>62540</c:v>
                </c:pt>
                <c:pt idx="3713">
                  <c:v>62547</c:v>
                </c:pt>
                <c:pt idx="3714">
                  <c:v>62554</c:v>
                </c:pt>
                <c:pt idx="3715">
                  <c:v>62561</c:v>
                </c:pt>
                <c:pt idx="3716">
                  <c:v>62569</c:v>
                </c:pt>
                <c:pt idx="3717">
                  <c:v>62576</c:v>
                </c:pt>
                <c:pt idx="3718">
                  <c:v>62583</c:v>
                </c:pt>
                <c:pt idx="3719">
                  <c:v>62590</c:v>
                </c:pt>
                <c:pt idx="3720">
                  <c:v>62597</c:v>
                </c:pt>
                <c:pt idx="3721">
                  <c:v>62604</c:v>
                </c:pt>
                <c:pt idx="3722">
                  <c:v>62611</c:v>
                </c:pt>
                <c:pt idx="3723">
                  <c:v>62618</c:v>
                </c:pt>
                <c:pt idx="3724">
                  <c:v>62625</c:v>
                </c:pt>
                <c:pt idx="3725">
                  <c:v>62632</c:v>
                </c:pt>
                <c:pt idx="3726">
                  <c:v>62639</c:v>
                </c:pt>
                <c:pt idx="3727">
                  <c:v>62646</c:v>
                </c:pt>
                <c:pt idx="3728">
                  <c:v>62653</c:v>
                </c:pt>
                <c:pt idx="3729">
                  <c:v>62660</c:v>
                </c:pt>
                <c:pt idx="3730">
                  <c:v>62667</c:v>
                </c:pt>
                <c:pt idx="3731">
                  <c:v>62674</c:v>
                </c:pt>
                <c:pt idx="3732">
                  <c:v>62681</c:v>
                </c:pt>
                <c:pt idx="3733">
                  <c:v>62688</c:v>
                </c:pt>
                <c:pt idx="3734">
                  <c:v>62695</c:v>
                </c:pt>
                <c:pt idx="3735">
                  <c:v>62702</c:v>
                </c:pt>
                <c:pt idx="3736">
                  <c:v>62709</c:v>
                </c:pt>
                <c:pt idx="3737">
                  <c:v>62716</c:v>
                </c:pt>
                <c:pt idx="3738">
                  <c:v>62723</c:v>
                </c:pt>
                <c:pt idx="3739">
                  <c:v>62730</c:v>
                </c:pt>
                <c:pt idx="3740">
                  <c:v>62737</c:v>
                </c:pt>
                <c:pt idx="3741">
                  <c:v>62744</c:v>
                </c:pt>
                <c:pt idx="3742">
                  <c:v>62751</c:v>
                </c:pt>
                <c:pt idx="3743">
                  <c:v>62758</c:v>
                </c:pt>
                <c:pt idx="3744">
                  <c:v>62765</c:v>
                </c:pt>
                <c:pt idx="3745">
                  <c:v>62772</c:v>
                </c:pt>
                <c:pt idx="3746">
                  <c:v>62779</c:v>
                </c:pt>
                <c:pt idx="3747">
                  <c:v>62786</c:v>
                </c:pt>
                <c:pt idx="3748">
                  <c:v>62793</c:v>
                </c:pt>
                <c:pt idx="3749">
                  <c:v>62800</c:v>
                </c:pt>
                <c:pt idx="3750">
                  <c:v>62807</c:v>
                </c:pt>
                <c:pt idx="3751">
                  <c:v>62814</c:v>
                </c:pt>
                <c:pt idx="3752">
                  <c:v>62821</c:v>
                </c:pt>
                <c:pt idx="3753">
                  <c:v>62828</c:v>
                </c:pt>
                <c:pt idx="3754">
                  <c:v>62835</c:v>
                </c:pt>
                <c:pt idx="3755">
                  <c:v>62842</c:v>
                </c:pt>
                <c:pt idx="3756">
                  <c:v>62849</c:v>
                </c:pt>
                <c:pt idx="3757">
                  <c:v>62856</c:v>
                </c:pt>
                <c:pt idx="3758">
                  <c:v>62863</c:v>
                </c:pt>
                <c:pt idx="3759">
                  <c:v>62870</c:v>
                </c:pt>
                <c:pt idx="3760">
                  <c:v>62877</c:v>
                </c:pt>
                <c:pt idx="3761">
                  <c:v>62884</c:v>
                </c:pt>
                <c:pt idx="3762">
                  <c:v>62891</c:v>
                </c:pt>
                <c:pt idx="3763">
                  <c:v>62898</c:v>
                </c:pt>
                <c:pt idx="3764">
                  <c:v>62905</c:v>
                </c:pt>
                <c:pt idx="3765">
                  <c:v>62912</c:v>
                </c:pt>
                <c:pt idx="3766">
                  <c:v>62919</c:v>
                </c:pt>
                <c:pt idx="3767">
                  <c:v>62926</c:v>
                </c:pt>
                <c:pt idx="3768">
                  <c:v>62933</c:v>
                </c:pt>
                <c:pt idx="3769">
                  <c:v>62940</c:v>
                </c:pt>
                <c:pt idx="3770">
                  <c:v>62947</c:v>
                </c:pt>
                <c:pt idx="3771">
                  <c:v>62954</c:v>
                </c:pt>
                <c:pt idx="3772">
                  <c:v>62961</c:v>
                </c:pt>
                <c:pt idx="3773">
                  <c:v>62968</c:v>
                </c:pt>
                <c:pt idx="3774">
                  <c:v>62975</c:v>
                </c:pt>
                <c:pt idx="3775">
                  <c:v>62982</c:v>
                </c:pt>
                <c:pt idx="3776">
                  <c:v>62989</c:v>
                </c:pt>
                <c:pt idx="3777">
                  <c:v>62996</c:v>
                </c:pt>
                <c:pt idx="3778">
                  <c:v>63003</c:v>
                </c:pt>
                <c:pt idx="3779">
                  <c:v>63010</c:v>
                </c:pt>
                <c:pt idx="3780">
                  <c:v>63017</c:v>
                </c:pt>
                <c:pt idx="3781">
                  <c:v>63024</c:v>
                </c:pt>
                <c:pt idx="3782">
                  <c:v>63031</c:v>
                </c:pt>
                <c:pt idx="3783">
                  <c:v>63038</c:v>
                </c:pt>
                <c:pt idx="3784">
                  <c:v>63045</c:v>
                </c:pt>
                <c:pt idx="3785">
                  <c:v>63052</c:v>
                </c:pt>
                <c:pt idx="3786">
                  <c:v>63059</c:v>
                </c:pt>
                <c:pt idx="3787">
                  <c:v>63066</c:v>
                </c:pt>
                <c:pt idx="3788">
                  <c:v>63073</c:v>
                </c:pt>
                <c:pt idx="3789">
                  <c:v>63080</c:v>
                </c:pt>
                <c:pt idx="3790">
                  <c:v>63087</c:v>
                </c:pt>
                <c:pt idx="3791">
                  <c:v>63094</c:v>
                </c:pt>
                <c:pt idx="3792">
                  <c:v>63101</c:v>
                </c:pt>
                <c:pt idx="3793">
                  <c:v>63108</c:v>
                </c:pt>
                <c:pt idx="3794">
                  <c:v>63115</c:v>
                </c:pt>
                <c:pt idx="3795">
                  <c:v>63122</c:v>
                </c:pt>
                <c:pt idx="3796">
                  <c:v>63129</c:v>
                </c:pt>
                <c:pt idx="3797">
                  <c:v>63136</c:v>
                </c:pt>
                <c:pt idx="3798">
                  <c:v>63143</c:v>
                </c:pt>
                <c:pt idx="3799">
                  <c:v>63150</c:v>
                </c:pt>
                <c:pt idx="3800">
                  <c:v>63157</c:v>
                </c:pt>
                <c:pt idx="3801">
                  <c:v>63164</c:v>
                </c:pt>
                <c:pt idx="3802">
                  <c:v>63171</c:v>
                </c:pt>
                <c:pt idx="3803">
                  <c:v>63178</c:v>
                </c:pt>
                <c:pt idx="3804">
                  <c:v>63185</c:v>
                </c:pt>
                <c:pt idx="3805">
                  <c:v>63192</c:v>
                </c:pt>
                <c:pt idx="3806">
                  <c:v>63199</c:v>
                </c:pt>
                <c:pt idx="3807">
                  <c:v>63206</c:v>
                </c:pt>
                <c:pt idx="3808">
                  <c:v>63213</c:v>
                </c:pt>
                <c:pt idx="3809">
                  <c:v>63220</c:v>
                </c:pt>
                <c:pt idx="3810">
                  <c:v>63227</c:v>
                </c:pt>
                <c:pt idx="3811">
                  <c:v>63234</c:v>
                </c:pt>
                <c:pt idx="3812">
                  <c:v>63241</c:v>
                </c:pt>
                <c:pt idx="3813">
                  <c:v>63248</c:v>
                </c:pt>
                <c:pt idx="3814">
                  <c:v>63255</c:v>
                </c:pt>
                <c:pt idx="3815">
                  <c:v>63262</c:v>
                </c:pt>
                <c:pt idx="3816">
                  <c:v>63269</c:v>
                </c:pt>
                <c:pt idx="3817">
                  <c:v>63276</c:v>
                </c:pt>
                <c:pt idx="3818">
                  <c:v>63283</c:v>
                </c:pt>
                <c:pt idx="3819">
                  <c:v>63290</c:v>
                </c:pt>
                <c:pt idx="3820">
                  <c:v>63297</c:v>
                </c:pt>
                <c:pt idx="3821">
                  <c:v>63304</c:v>
                </c:pt>
                <c:pt idx="3822">
                  <c:v>63311</c:v>
                </c:pt>
                <c:pt idx="3823">
                  <c:v>63318</c:v>
                </c:pt>
                <c:pt idx="3824">
                  <c:v>63325</c:v>
                </c:pt>
                <c:pt idx="3825">
                  <c:v>63332</c:v>
                </c:pt>
                <c:pt idx="3826">
                  <c:v>63339</c:v>
                </c:pt>
                <c:pt idx="3827">
                  <c:v>63346</c:v>
                </c:pt>
                <c:pt idx="3828">
                  <c:v>63353</c:v>
                </c:pt>
                <c:pt idx="3829">
                  <c:v>63360</c:v>
                </c:pt>
                <c:pt idx="3830">
                  <c:v>63367</c:v>
                </c:pt>
                <c:pt idx="3831">
                  <c:v>63374</c:v>
                </c:pt>
                <c:pt idx="3832">
                  <c:v>63381</c:v>
                </c:pt>
                <c:pt idx="3833">
                  <c:v>63388</c:v>
                </c:pt>
                <c:pt idx="3834">
                  <c:v>63395</c:v>
                </c:pt>
                <c:pt idx="3835">
                  <c:v>63402</c:v>
                </c:pt>
                <c:pt idx="3836">
                  <c:v>63409</c:v>
                </c:pt>
                <c:pt idx="3837">
                  <c:v>63416</c:v>
                </c:pt>
                <c:pt idx="3838">
                  <c:v>63423</c:v>
                </c:pt>
                <c:pt idx="3839">
                  <c:v>63430</c:v>
                </c:pt>
                <c:pt idx="3840">
                  <c:v>63437</c:v>
                </c:pt>
                <c:pt idx="3841">
                  <c:v>63444</c:v>
                </c:pt>
                <c:pt idx="3842">
                  <c:v>63451</c:v>
                </c:pt>
                <c:pt idx="3843">
                  <c:v>63458</c:v>
                </c:pt>
                <c:pt idx="3844">
                  <c:v>63465</c:v>
                </c:pt>
                <c:pt idx="3845">
                  <c:v>63472</c:v>
                </c:pt>
                <c:pt idx="3846">
                  <c:v>63479</c:v>
                </c:pt>
                <c:pt idx="3847">
                  <c:v>63486</c:v>
                </c:pt>
                <c:pt idx="3848">
                  <c:v>63493</c:v>
                </c:pt>
                <c:pt idx="3849">
                  <c:v>63500</c:v>
                </c:pt>
                <c:pt idx="3850">
                  <c:v>63507</c:v>
                </c:pt>
                <c:pt idx="3851">
                  <c:v>63514</c:v>
                </c:pt>
                <c:pt idx="3852">
                  <c:v>63521</c:v>
                </c:pt>
                <c:pt idx="3853">
                  <c:v>63528</c:v>
                </c:pt>
                <c:pt idx="3854">
                  <c:v>63535</c:v>
                </c:pt>
                <c:pt idx="3855">
                  <c:v>63542</c:v>
                </c:pt>
                <c:pt idx="3856">
                  <c:v>63550</c:v>
                </c:pt>
                <c:pt idx="3857">
                  <c:v>63557</c:v>
                </c:pt>
                <c:pt idx="3858">
                  <c:v>63564</c:v>
                </c:pt>
                <c:pt idx="3859">
                  <c:v>63571</c:v>
                </c:pt>
                <c:pt idx="3860">
                  <c:v>63578</c:v>
                </c:pt>
                <c:pt idx="3861">
                  <c:v>63585</c:v>
                </c:pt>
                <c:pt idx="3862">
                  <c:v>63592</c:v>
                </c:pt>
                <c:pt idx="3863">
                  <c:v>63599</c:v>
                </c:pt>
                <c:pt idx="3864">
                  <c:v>63606</c:v>
                </c:pt>
                <c:pt idx="3865">
                  <c:v>63613</c:v>
                </c:pt>
                <c:pt idx="3866">
                  <c:v>63620</c:v>
                </c:pt>
                <c:pt idx="3867">
                  <c:v>63627</c:v>
                </c:pt>
                <c:pt idx="3868">
                  <c:v>63634</c:v>
                </c:pt>
                <c:pt idx="3869">
                  <c:v>63641</c:v>
                </c:pt>
                <c:pt idx="3870">
                  <c:v>63648</c:v>
                </c:pt>
                <c:pt idx="3871">
                  <c:v>63655</c:v>
                </c:pt>
                <c:pt idx="3872">
                  <c:v>63662</c:v>
                </c:pt>
                <c:pt idx="3873">
                  <c:v>63669</c:v>
                </c:pt>
                <c:pt idx="3874">
                  <c:v>63676</c:v>
                </c:pt>
                <c:pt idx="3875">
                  <c:v>63683</c:v>
                </c:pt>
                <c:pt idx="3876">
                  <c:v>63690</c:v>
                </c:pt>
                <c:pt idx="3877">
                  <c:v>63697</c:v>
                </c:pt>
                <c:pt idx="3878">
                  <c:v>63704</c:v>
                </c:pt>
                <c:pt idx="3879">
                  <c:v>63711</c:v>
                </c:pt>
                <c:pt idx="3880">
                  <c:v>63718</c:v>
                </c:pt>
                <c:pt idx="3881">
                  <c:v>63725</c:v>
                </c:pt>
                <c:pt idx="3882">
                  <c:v>63732</c:v>
                </c:pt>
                <c:pt idx="3883">
                  <c:v>63739</c:v>
                </c:pt>
                <c:pt idx="3884">
                  <c:v>63746</c:v>
                </c:pt>
                <c:pt idx="3885">
                  <c:v>63753</c:v>
                </c:pt>
                <c:pt idx="3886">
                  <c:v>63760</c:v>
                </c:pt>
                <c:pt idx="3887">
                  <c:v>63767</c:v>
                </c:pt>
                <c:pt idx="3888">
                  <c:v>63774</c:v>
                </c:pt>
                <c:pt idx="3889">
                  <c:v>63781</c:v>
                </c:pt>
                <c:pt idx="3890">
                  <c:v>63788</c:v>
                </c:pt>
                <c:pt idx="3891">
                  <c:v>63795</c:v>
                </c:pt>
                <c:pt idx="3892">
                  <c:v>63802</c:v>
                </c:pt>
                <c:pt idx="3893">
                  <c:v>63809</c:v>
                </c:pt>
                <c:pt idx="3894">
                  <c:v>63816</c:v>
                </c:pt>
                <c:pt idx="3895">
                  <c:v>63823</c:v>
                </c:pt>
                <c:pt idx="3896">
                  <c:v>63830</c:v>
                </c:pt>
                <c:pt idx="3897">
                  <c:v>63837</c:v>
                </c:pt>
                <c:pt idx="3898">
                  <c:v>63844</c:v>
                </c:pt>
                <c:pt idx="3899">
                  <c:v>63851</c:v>
                </c:pt>
                <c:pt idx="3900">
                  <c:v>63858</c:v>
                </c:pt>
                <c:pt idx="3901">
                  <c:v>63865</c:v>
                </c:pt>
                <c:pt idx="3902">
                  <c:v>63872</c:v>
                </c:pt>
                <c:pt idx="3903">
                  <c:v>63879</c:v>
                </c:pt>
                <c:pt idx="3904">
                  <c:v>63886</c:v>
                </c:pt>
                <c:pt idx="3905">
                  <c:v>63893</c:v>
                </c:pt>
                <c:pt idx="3906">
                  <c:v>63900</c:v>
                </c:pt>
                <c:pt idx="3907">
                  <c:v>63907</c:v>
                </c:pt>
                <c:pt idx="3908">
                  <c:v>63915</c:v>
                </c:pt>
                <c:pt idx="3909">
                  <c:v>63922</c:v>
                </c:pt>
                <c:pt idx="3910">
                  <c:v>63929</c:v>
                </c:pt>
                <c:pt idx="3911">
                  <c:v>63936</c:v>
                </c:pt>
                <c:pt idx="3912">
                  <c:v>63943</c:v>
                </c:pt>
                <c:pt idx="3913">
                  <c:v>63950</c:v>
                </c:pt>
                <c:pt idx="3914">
                  <c:v>63957</c:v>
                </c:pt>
                <c:pt idx="3915">
                  <c:v>63964</c:v>
                </c:pt>
                <c:pt idx="3916">
                  <c:v>63971</c:v>
                </c:pt>
                <c:pt idx="3917">
                  <c:v>63978</c:v>
                </c:pt>
                <c:pt idx="3918">
                  <c:v>63985</c:v>
                </c:pt>
                <c:pt idx="3919">
                  <c:v>63992</c:v>
                </c:pt>
                <c:pt idx="3920">
                  <c:v>63999</c:v>
                </c:pt>
                <c:pt idx="3921">
                  <c:v>64006</c:v>
                </c:pt>
                <c:pt idx="3922">
                  <c:v>64013</c:v>
                </c:pt>
                <c:pt idx="3923">
                  <c:v>64020</c:v>
                </c:pt>
                <c:pt idx="3924">
                  <c:v>64027</c:v>
                </c:pt>
                <c:pt idx="3925">
                  <c:v>64034</c:v>
                </c:pt>
                <c:pt idx="3926">
                  <c:v>64041</c:v>
                </c:pt>
                <c:pt idx="3927">
                  <c:v>64048</c:v>
                </c:pt>
                <c:pt idx="3928">
                  <c:v>64055</c:v>
                </c:pt>
                <c:pt idx="3929">
                  <c:v>64062</c:v>
                </c:pt>
                <c:pt idx="3930">
                  <c:v>64069</c:v>
                </c:pt>
                <c:pt idx="3931">
                  <c:v>64076</c:v>
                </c:pt>
                <c:pt idx="3932">
                  <c:v>64083</c:v>
                </c:pt>
                <c:pt idx="3933">
                  <c:v>64090</c:v>
                </c:pt>
                <c:pt idx="3934">
                  <c:v>64097</c:v>
                </c:pt>
                <c:pt idx="3935">
                  <c:v>64104</c:v>
                </c:pt>
                <c:pt idx="3936">
                  <c:v>64111</c:v>
                </c:pt>
                <c:pt idx="3937">
                  <c:v>64118</c:v>
                </c:pt>
                <c:pt idx="3938">
                  <c:v>64125</c:v>
                </c:pt>
                <c:pt idx="3939">
                  <c:v>64132</c:v>
                </c:pt>
                <c:pt idx="3940">
                  <c:v>64139</c:v>
                </c:pt>
                <c:pt idx="3941">
                  <c:v>64146</c:v>
                </c:pt>
                <c:pt idx="3942">
                  <c:v>64153</c:v>
                </c:pt>
                <c:pt idx="3943">
                  <c:v>64160</c:v>
                </c:pt>
                <c:pt idx="3944">
                  <c:v>64167</c:v>
                </c:pt>
                <c:pt idx="3945">
                  <c:v>64174</c:v>
                </c:pt>
                <c:pt idx="3946">
                  <c:v>64181</c:v>
                </c:pt>
                <c:pt idx="3947">
                  <c:v>64188</c:v>
                </c:pt>
                <c:pt idx="3948">
                  <c:v>64195</c:v>
                </c:pt>
                <c:pt idx="3949">
                  <c:v>64202</c:v>
                </c:pt>
                <c:pt idx="3950">
                  <c:v>64209</c:v>
                </c:pt>
                <c:pt idx="3951">
                  <c:v>64216</c:v>
                </c:pt>
                <c:pt idx="3952">
                  <c:v>64223</c:v>
                </c:pt>
                <c:pt idx="3953">
                  <c:v>64230</c:v>
                </c:pt>
                <c:pt idx="3954">
                  <c:v>64237</c:v>
                </c:pt>
                <c:pt idx="3955">
                  <c:v>64244</c:v>
                </c:pt>
                <c:pt idx="3956">
                  <c:v>64251</c:v>
                </c:pt>
                <c:pt idx="3957">
                  <c:v>64258</c:v>
                </c:pt>
                <c:pt idx="3958">
                  <c:v>64265</c:v>
                </c:pt>
                <c:pt idx="3959">
                  <c:v>64272</c:v>
                </c:pt>
                <c:pt idx="3960">
                  <c:v>64280</c:v>
                </c:pt>
                <c:pt idx="3961">
                  <c:v>64287</c:v>
                </c:pt>
                <c:pt idx="3962">
                  <c:v>64294</c:v>
                </c:pt>
                <c:pt idx="3963">
                  <c:v>64301</c:v>
                </c:pt>
                <c:pt idx="3964">
                  <c:v>64308</c:v>
                </c:pt>
                <c:pt idx="3965">
                  <c:v>64315</c:v>
                </c:pt>
                <c:pt idx="3966">
                  <c:v>64322</c:v>
                </c:pt>
                <c:pt idx="3967">
                  <c:v>64329</c:v>
                </c:pt>
                <c:pt idx="3968">
                  <c:v>64336</c:v>
                </c:pt>
                <c:pt idx="3969">
                  <c:v>64343</c:v>
                </c:pt>
                <c:pt idx="3970">
                  <c:v>64350</c:v>
                </c:pt>
                <c:pt idx="3971">
                  <c:v>64357</c:v>
                </c:pt>
                <c:pt idx="3972">
                  <c:v>64364</c:v>
                </c:pt>
              </c:numCache>
            </c:numRef>
          </c:xVal>
          <c:yVal>
            <c:numRef>
              <c:f>SPR_ANALYSIS!$J$5:$J$3977</c:f>
              <c:numCache>
                <c:formatCode>0.00000%</c:formatCode>
                <c:ptCount val="39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-1.1578040113948059E-14</c:v>
                </c:pt>
                <c:pt idx="5">
                  <c:v>-1.0130785099704552E-14</c:v>
                </c:pt>
                <c:pt idx="6">
                  <c:v>-9.0051423108484907E-15</c:v>
                </c:pt>
                <c:pt idx="7">
                  <c:v>-8.1046280797636412E-15</c:v>
                </c:pt>
                <c:pt idx="8">
                  <c:v>-5.4030853865090941E-15</c:v>
                </c:pt>
                <c:pt idx="9">
                  <c:v>-5.0653925498522759E-15</c:v>
                </c:pt>
                <c:pt idx="10">
                  <c:v>-4.7674282822139071E-15</c:v>
                </c:pt>
                <c:pt idx="11">
                  <c:v>-9.0051423108484907E-15</c:v>
                </c:pt>
                <c:pt idx="12">
                  <c:v>-7.7186934092987068E-15</c:v>
                </c:pt>
                <c:pt idx="13">
                  <c:v>-7.3678437088760384E-15</c:v>
                </c:pt>
                <c:pt idx="14">
                  <c:v>-7.0475026780553401E-15</c:v>
                </c:pt>
                <c:pt idx="15">
                  <c:v>-6.7538567331363676E-15</c:v>
                </c:pt>
                <c:pt idx="16">
                  <c:v>-6.4837024638109132E-15</c:v>
                </c:pt>
                <c:pt idx="17">
                  <c:v>-8.3840980135485948E-15</c:v>
                </c:pt>
                <c:pt idx="18">
                  <c:v>-8.1046280797636412E-15</c:v>
                </c:pt>
                <c:pt idx="19">
                  <c:v>-7.8431884642873942E-15</c:v>
                </c:pt>
                <c:pt idx="20">
                  <c:v>-7.5980888247784135E-15</c:v>
                </c:pt>
                <c:pt idx="21">
                  <c:v>-6.9468240683688348E-15</c:v>
                </c:pt>
                <c:pt idx="22">
                  <c:v>-6.7538567331363676E-15</c:v>
                </c:pt>
                <c:pt idx="23">
                  <c:v>-6.5713200646732227E-15</c:v>
                </c:pt>
                <c:pt idx="24">
                  <c:v>-6.3983905892870852E-15</c:v>
                </c:pt>
                <c:pt idx="25">
                  <c:v>-6.2343292921258774E-15</c:v>
                </c:pt>
                <c:pt idx="26">
                  <c:v>-7.7186934092987036E-15</c:v>
                </c:pt>
                <c:pt idx="27">
                  <c:v>-7.5391889114080358E-15</c:v>
                </c:pt>
                <c:pt idx="28">
                  <c:v>-7.3678437088760353E-15</c:v>
                </c:pt>
                <c:pt idx="29">
                  <c:v>-7.20411384867879E-15</c:v>
                </c:pt>
                <c:pt idx="30">
                  <c:v>-7.0475026780553385E-15</c:v>
                </c:pt>
                <c:pt idx="31">
                  <c:v>-6.6160229222560318E-15</c:v>
                </c:pt>
                <c:pt idx="32">
                  <c:v>-6.4837024638109109E-15</c:v>
                </c:pt>
                <c:pt idx="33">
                  <c:v>-6.3565710429518738E-15</c:v>
                </c:pt>
                <c:pt idx="34">
                  <c:v>-6.2343292921258758E-15</c:v>
                </c:pt>
                <c:pt idx="35">
                  <c:v>-7.6458755469468294E-15</c:v>
                </c:pt>
                <c:pt idx="36">
                  <c:v>-7.2362750712175352E-15</c:v>
                </c:pt>
                <c:pt idx="37">
                  <c:v>-7.1093228769856485E-15</c:v>
                </c:pt>
                <c:pt idx="38">
                  <c:v>-6.9867483446238266E-15</c:v>
                </c:pt>
                <c:pt idx="39">
                  <c:v>-6.8683288811556263E-15</c:v>
                </c:pt>
                <c:pt idx="40">
                  <c:v>-6.7538567331363653E-15</c:v>
                </c:pt>
                <c:pt idx="41">
                  <c:v>-6.4322445077489197E-15</c:v>
                </c:pt>
                <c:pt idx="42">
                  <c:v>-7.5980888247784103E-15</c:v>
                </c:pt>
                <c:pt idx="43">
                  <c:v>-7.4811951505510504E-15</c:v>
                </c:pt>
                <c:pt idx="44">
                  <c:v>-7.3678437088760337E-15</c:v>
                </c:pt>
                <c:pt idx="45">
                  <c:v>-7.257875892325645E-15</c:v>
                </c:pt>
                <c:pt idx="46">
                  <c:v>-6.9468240683688325E-15</c:v>
                </c:pt>
                <c:pt idx="47">
                  <c:v>-6.8489814758565949E-15</c:v>
                </c:pt>
                <c:pt idx="48">
                  <c:v>-6.7538567331363645E-15</c:v>
                </c:pt>
                <c:pt idx="49">
                  <c:v>-6.6613381477509353E-15</c:v>
                </c:pt>
                <c:pt idx="50">
                  <c:v>-6.5713200646732195E-15</c:v>
                </c:pt>
                <c:pt idx="51">
                  <c:v>-7.3678437088760337E-15</c:v>
                </c:pt>
                <c:pt idx="52">
                  <c:v>-7.2733841741468539E-15</c:v>
                </c:pt>
                <c:pt idx="53">
                  <c:v>-7.1813160200437286E-15</c:v>
                </c:pt>
                <c:pt idx="54">
                  <c:v>-7.0915495697931827E-15</c:v>
                </c:pt>
                <c:pt idx="55">
                  <c:v>-7.0039995751043776E-15</c:v>
                </c:pt>
                <c:pt idx="56">
                  <c:v>-6.7538567331363645E-15</c:v>
                </c:pt>
                <c:pt idx="57">
                  <c:v>-6.6743995950994657E-15</c:v>
                </c:pt>
                <c:pt idx="58">
                  <c:v>-6.5967902974820297E-15</c:v>
                </c:pt>
                <c:pt idx="59">
                  <c:v>-7.4525315675987446E-15</c:v>
                </c:pt>
                <c:pt idx="60">
                  <c:v>-7.3678437088760321E-15</c:v>
                </c:pt>
                <c:pt idx="61">
                  <c:v>-7.1249477624295697E-15</c:v>
                </c:pt>
                <c:pt idx="62">
                  <c:v>-7.0475026780553346E-15</c:v>
                </c:pt>
                <c:pt idx="63">
                  <c:v>-6.9717230793665682E-15</c:v>
                </c:pt>
                <c:pt idx="64">
                  <c:v>-6.8975558125647958E-15</c:v>
                </c:pt>
                <c:pt idx="65">
                  <c:v>-6.8249499619062191E-15</c:v>
                </c:pt>
                <c:pt idx="66">
                  <c:v>-6.6160229222560286E-15</c:v>
                </c:pt>
                <c:pt idx="67">
                  <c:v>-7.3678437088760321E-15</c:v>
                </c:pt>
                <c:pt idx="68">
                  <c:v>-7.2941652717872709E-15</c:v>
                </c:pt>
                <c:pt idx="69">
                  <c:v>-7.2219458136507644E-15</c:v>
                </c:pt>
                <c:pt idx="70">
                  <c:v>-7.1511424233208544E-15</c:v>
                </c:pt>
                <c:pt idx="71">
                  <c:v>-6.9468240683688301E-15</c:v>
                </c:pt>
                <c:pt idx="72">
                  <c:v>-6.8812879922521425E-15</c:v>
                </c:pt>
                <c:pt idx="73">
                  <c:v>-6.8169768895208147E-15</c:v>
                </c:pt>
                <c:pt idx="74">
                  <c:v>-6.7538567331363621E-15</c:v>
                </c:pt>
                <c:pt idx="75">
                  <c:v>-6.6918947447589642E-15</c:v>
                </c:pt>
                <c:pt idx="76">
                  <c:v>-7.2362750712175305E-15</c:v>
                </c:pt>
                <c:pt idx="77">
                  <c:v>-7.1722372387288789E-15</c:v>
                </c:pt>
                <c:pt idx="78">
                  <c:v>-7.1093228769856438E-15</c:v>
                </c:pt>
                <c:pt idx="79">
                  <c:v>-7.0475026780553338E-15</c:v>
                </c:pt>
                <c:pt idx="80">
                  <c:v>-6.9867483446238219E-15</c:v>
                </c:pt>
                <c:pt idx="81">
                  <c:v>-6.8106118317341459E-15</c:v>
                </c:pt>
                <c:pt idx="82">
                  <c:v>-6.7538567331363613E-15</c:v>
                </c:pt>
                <c:pt idx="83">
                  <c:v>-6.6980397353418461E-15</c:v>
                </c:pt>
                <c:pt idx="84">
                  <c:v>-7.3074515473278652E-15</c:v>
                </c:pt>
                <c:pt idx="85">
                  <c:v>-7.2480413721463374E-15</c:v>
                </c:pt>
                <c:pt idx="86">
                  <c:v>-7.0754689585238061E-15</c:v>
                </c:pt>
                <c:pt idx="87">
                  <c:v>-7.0197566045196816E-15</c:v>
                </c:pt>
                <c:pt idx="88">
                  <c:v>-6.9649147560468718E-15</c:v>
                </c:pt>
                <c:pt idx="89">
                  <c:v>-6.9109231687906945E-15</c:v>
                </c:pt>
                <c:pt idx="90">
                  <c:v>-6.8577622213384587E-15</c:v>
                </c:pt>
                <c:pt idx="91">
                  <c:v>-7.3124463877566616E-15</c:v>
                </c:pt>
                <c:pt idx="92">
                  <c:v>-7.2578758923256419E-15</c:v>
                </c:pt>
                <c:pt idx="93">
                  <c:v>-7.2041138486787853E-15</c:v>
                </c:pt>
                <c:pt idx="94">
                  <c:v>-7.1511424233208528E-15</c:v>
                </c:pt>
                <c:pt idx="95">
                  <c:v>-7.0989443034425978E-15</c:v>
                </c:pt>
                <c:pt idx="96">
                  <c:v>-6.9468240683688277E-15</c:v>
                </c:pt>
                <c:pt idx="97">
                  <c:v>-6.8975558125647935E-15</c:v>
                </c:pt>
                <c:pt idx="98">
                  <c:v>-6.848981475856591E-15</c:v>
                </c:pt>
                <c:pt idx="99">
                  <c:v>-6.8010865005009504E-15</c:v>
                </c:pt>
                <c:pt idx="100">
                  <c:v>-6.7538567331363605E-15</c:v>
                </c:pt>
                <c:pt idx="101">
                  <c:v>-7.1673581657773602E-15</c:v>
                </c:pt>
                <c:pt idx="102">
                  <c:v>-7.1189300700626488E-15</c:v>
                </c:pt>
                <c:pt idx="103">
                  <c:v>-7.0711520159011538E-15</c:v>
                </c:pt>
                <c:pt idx="104">
                  <c:v>-7.0240110024618126E-15</c:v>
                </c:pt>
                <c:pt idx="105">
                  <c:v>-6.9774943733064368E-15</c:v>
                </c:pt>
                <c:pt idx="106">
                  <c:v>-6.8415691582420257E-15</c:v>
                </c:pt>
                <c:pt idx="107">
                  <c:v>-6.7974300023823999E-15</c:v>
                </c:pt>
                <c:pt idx="108">
                  <c:v>-6.753856733136359E-15</c:v>
                </c:pt>
                <c:pt idx="109">
                  <c:v>-7.2270568864134274E-15</c:v>
                </c:pt>
                <c:pt idx="110">
                  <c:v>-7.1813160200437223E-15</c:v>
                </c:pt>
                <c:pt idx="111">
                  <c:v>-7.0475026780553306E-15</c:v>
                </c:pt>
                <c:pt idx="112">
                  <c:v>-7.0039995751043713E-15</c:v>
                </c:pt>
                <c:pt idx="113">
                  <c:v>-6.9610302525577192E-15</c:v>
                </c:pt>
                <c:pt idx="114">
                  <c:v>-6.9185849461396843E-15</c:v>
                </c:pt>
                <c:pt idx="115">
                  <c:v>-6.8766541282842917E-15</c:v>
                </c:pt>
                <c:pt idx="116">
                  <c:v>-7.2362750712175258E-15</c:v>
                </c:pt>
                <c:pt idx="117">
                  <c:v>-7.1934568755298484E-15</c:v>
                </c:pt>
                <c:pt idx="118">
                  <c:v>-7.1511424233208496E-15</c:v>
                </c:pt>
                <c:pt idx="119">
                  <c:v>-7.109322876985639E-15</c:v>
                </c:pt>
                <c:pt idx="120">
                  <c:v>-7.0679896044450253E-15</c:v>
                </c:pt>
                <c:pt idx="121">
                  <c:v>-6.9468240683688254E-15</c:v>
                </c:pt>
                <c:pt idx="122">
                  <c:v>-6.9073534770712749E-15</c:v>
                </c:pt>
                <c:pt idx="123">
                  <c:v>-6.8683288811556177E-15</c:v>
                </c:pt>
                <c:pt idx="124">
                  <c:v>-6.8297427638457552E-15</c:v>
                </c:pt>
                <c:pt idx="125">
                  <c:v>-6.791587776338237E-15</c:v>
                </c:pt>
                <c:pt idx="126">
                  <c:v>-7.1249477624295633E-15</c:v>
                </c:pt>
                <c:pt idx="127">
                  <c:v>-7.0860136216512605E-15</c:v>
                </c:pt>
                <c:pt idx="128">
                  <c:v>-7.0475026780553298E-15</c:v>
                </c:pt>
                <c:pt idx="129">
                  <c:v>-7.0094080689847605E-15</c:v>
                </c:pt>
                <c:pt idx="130">
                  <c:v>4.4876175361532827E-10</c:v>
                </c:pt>
                <c:pt idx="131">
                  <c:v>7.1011338415734084E-9</c:v>
                </c:pt>
                <c:pt idx="132">
                  <c:v>1.1054296410654754E-8</c:v>
                </c:pt>
                <c:pt idx="133">
                  <c:v>1.5858820805846895E-8</c:v>
                </c:pt>
                <c:pt idx="134">
                  <c:v>2.1504811192982367E-8</c:v>
                </c:pt>
                <c:pt idx="135">
                  <c:v>2.7982373168660494E-8</c:v>
                </c:pt>
                <c:pt idx="136">
                  <c:v>5.2305538410606107E-8</c:v>
                </c:pt>
                <c:pt idx="137">
                  <c:v>6.2010437073603637E-8</c:v>
                </c:pt>
                <c:pt idx="138">
                  <c:v>7.2497432519868691E-8</c:v>
                </c:pt>
                <c:pt idx="139">
                  <c:v>8.3756630192453782E-8</c:v>
                </c:pt>
                <c:pt idx="140">
                  <c:v>9.5778134660835699E-8</c:v>
                </c:pt>
                <c:pt idx="141">
                  <c:v>1.3631754204553278E-7</c:v>
                </c:pt>
                <c:pt idx="142">
                  <c:v>1.5128932600858973E-7</c:v>
                </c:pt>
                <c:pt idx="143">
                  <c:v>1.6697394263816921E-7</c:v>
                </c:pt>
                <c:pt idx="144">
                  <c:v>1.833614965872643E-7</c:v>
                </c:pt>
                <c:pt idx="145">
                  <c:v>2.0044209344195975E-7</c:v>
                </c:pt>
                <c:pt idx="146">
                  <c:v>2.5574319134044972E-7</c:v>
                </c:pt>
                <c:pt idx="147">
                  <c:v>2.754970100381212E-7</c:v>
                </c:pt>
                <c:pt idx="148">
                  <c:v>2.9589439677941272E-7</c:v>
                </c:pt>
                <c:pt idx="149">
                  <c:v>3.1692545681775319E-7</c:v>
                </c:pt>
                <c:pt idx="150">
                  <c:v>3.3858029516167394E-7</c:v>
                </c:pt>
                <c:pt idx="151">
                  <c:v>4.0718853178570173E-7</c:v>
                </c:pt>
                <c:pt idx="152">
                  <c:v>4.3123953484500107E-7</c:v>
                </c:pt>
                <c:pt idx="153">
                  <c:v>4.5586484178737678E-7</c:v>
                </c:pt>
                <c:pt idx="154">
                  <c:v>4.810545575004538E-7</c:v>
                </c:pt>
                <c:pt idx="155">
                  <c:v>5.0679878719128355E-7</c:v>
                </c:pt>
                <c:pt idx="156">
                  <c:v>5.872596112338227E-7</c:v>
                </c:pt>
                <c:pt idx="157">
                  <c:v>6.1512294786684702E-7</c:v>
                </c:pt>
                <c:pt idx="158">
                  <c:v>6.4349132428049934E-7</c:v>
                </c:pt>
                <c:pt idx="159">
                  <c:v>6.7235484519576287E-7</c:v>
                </c:pt>
                <c:pt idx="160">
                  <c:v>7.0170361564596795E-7</c:v>
                </c:pt>
                <c:pt idx="161">
                  <c:v>7.9256247574899309E-7</c:v>
                </c:pt>
                <c:pt idx="162">
                  <c:v>8.2375329580669442E-7</c:v>
                </c:pt>
                <c:pt idx="163">
                  <c:v>8.5537989071133657E-7</c:v>
                </c:pt>
                <c:pt idx="164">
                  <c:v>8.8743236590226156E-7</c:v>
                </c:pt>
                <c:pt idx="165">
                  <c:v>9.1990082659206502E-7</c:v>
                </c:pt>
                <c:pt idx="166">
                  <c:v>1.0197031715003167E-6</c:v>
                </c:pt>
                <c:pt idx="167">
                  <c:v>1.0537366239712695E-6</c:v>
                </c:pt>
                <c:pt idx="168">
                  <c:v>1.0881365879566397E-6</c:v>
                </c:pt>
                <c:pt idx="169">
                  <c:v>1.122893167364752E-6</c:v>
                </c:pt>
                <c:pt idx="170">
                  <c:v>1.1579964674158237E-6</c:v>
                </c:pt>
                <c:pt idx="171">
                  <c:v>1.2652877453771301E-6</c:v>
                </c:pt>
                <c:pt idx="172">
                  <c:v>1.30167898021E-6</c:v>
                </c:pt>
                <c:pt idx="173">
                  <c:v>1.3383674618796128E-6</c:v>
                </c:pt>
                <c:pt idx="174">
                  <c:v>1.3753432949881001E-6</c:v>
                </c:pt>
                <c:pt idx="175">
                  <c:v>1.4125965847501677E-6</c:v>
                </c:pt>
                <c:pt idx="176">
                  <c:v>1.5259222437808572E-6</c:v>
                </c:pt>
                <c:pt idx="177">
                  <c:v>1.5641864108817556E-6</c:v>
                </c:pt>
                <c:pt idx="178">
                  <c:v>1.602678559531309E-6</c:v>
                </c:pt>
                <c:pt idx="179">
                  <c:v>1.6413887957868466E-6</c:v>
                </c:pt>
                <c:pt idx="180">
                  <c:v>1.6803072242206275E-6</c:v>
                </c:pt>
                <c:pt idx="181">
                  <c:v>1.7982127133936326E-6</c:v>
                </c:pt>
                <c:pt idx="182">
                  <c:v>1.8378649617429886E-6</c:v>
                </c:pt>
                <c:pt idx="183">
                  <c:v>1.8776759276456946E-6</c:v>
                </c:pt>
                <c:pt idx="184">
                  <c:v>1.9176357163539539E-6</c:v>
                </c:pt>
                <c:pt idx="185">
                  <c:v>1.9577344329189595E-6</c:v>
                </c:pt>
                <c:pt idx="186">
                  <c:v>2.1599656125078368E-6</c:v>
                </c:pt>
                <c:pt idx="187">
                  <c:v>2.2006901031862619E-6</c:v>
                </c:pt>
                <c:pt idx="188">
                  <c:v>2.2414842573731837E-6</c:v>
                </c:pt>
                <c:pt idx="189">
                  <c:v>2.4051596119224777E-6</c:v>
                </c:pt>
                <c:pt idx="190">
                  <c:v>2.4461536603806693E-6</c:v>
                </c:pt>
                <c:pt idx="191">
                  <c:v>2.4871580027658503E-6</c:v>
                </c:pt>
                <c:pt idx="192">
                  <c:v>2.5281627442679175E-6</c:v>
                </c:pt>
                <c:pt idx="193">
                  <c:v>2.6510804148599326E-6</c:v>
                </c:pt>
                <c:pt idx="194">
                  <c:v>2.6919878042868316E-6</c:v>
                </c:pt>
                <c:pt idx="195">
                  <c:v>2.7328461181280347E-6</c:v>
                </c:pt>
                <c:pt idx="196">
                  <c:v>2.7736454616052479E-6</c:v>
                </c:pt>
                <c:pt idx="197">
                  <c:v>2.8143759400388272E-6</c:v>
                </c:pt>
                <c:pt idx="198">
                  <c:v>2.9360552349233398E-6</c:v>
                </c:pt>
                <c:pt idx="199">
                  <c:v>2.9764113035302007E-6</c:v>
                </c:pt>
                <c:pt idx="200">
                  <c:v>3.0166490322024663E-6</c:v>
                </c:pt>
                <c:pt idx="201">
                  <c:v>3.0567585262875552E-6</c:v>
                </c:pt>
                <c:pt idx="202">
                  <c:v>3.0967298909486233E-6</c:v>
                </c:pt>
                <c:pt idx="203">
                  <c:v>3.2157162585608234E-6</c:v>
                </c:pt>
                <c:pt idx="204">
                  <c:v>3.2550361559108829E-6</c:v>
                </c:pt>
                <c:pt idx="205">
                  <c:v>3.2941684491703264E-6</c:v>
                </c:pt>
                <c:pt idx="206">
                  <c:v>3.3331032435295738E-6</c:v>
                </c:pt>
                <c:pt idx="207">
                  <c:v>3.3718306437289938E-6</c:v>
                </c:pt>
                <c:pt idx="208">
                  <c:v>3.4866695325633773E-6</c:v>
                </c:pt>
                <c:pt idx="209">
                  <c:v>3.5244684084309683E-6</c:v>
                </c:pt>
                <c:pt idx="210">
                  <c:v>3.5620104155487551E-6</c:v>
                </c:pt>
                <c:pt idx="211">
                  <c:v>3.5992856596272387E-6</c:v>
                </c:pt>
                <c:pt idx="212">
                  <c:v>3.6362842452658588E-6</c:v>
                </c:pt>
                <c:pt idx="213">
                  <c:v>3.7455211034845003E-6</c:v>
                </c:pt>
                <c:pt idx="214">
                  <c:v>3.7813141072322282E-6</c:v>
                </c:pt>
                <c:pt idx="215">
                  <c:v>3.8167809781402931E-6</c:v>
                </c:pt>
                <c:pt idx="216">
                  <c:v>3.8519118211061755E-6</c:v>
                </c:pt>
                <c:pt idx="217">
                  <c:v>3.8866967416399846E-6</c:v>
                </c:pt>
                <c:pt idx="218">
                  <c:v>3.9888770181980993E-6</c:v>
                </c:pt>
                <c:pt idx="219">
                  <c:v>4.0221792990085582E-6</c:v>
                </c:pt>
                <c:pt idx="220">
                  <c:v>4.0550861829040912E-6</c:v>
                </c:pt>
                <c:pt idx="221">
                  <c:v>4.0875877745138546E-6</c:v>
                </c:pt>
                <c:pt idx="222">
                  <c:v>4.1196741794506039E-6</c:v>
                </c:pt>
                <c:pt idx="223">
                  <c:v>4.2133433227599853E-6</c:v>
                </c:pt>
                <c:pt idx="224">
                  <c:v>4.243670030621322E-6</c:v>
                </c:pt>
                <c:pt idx="225">
                  <c:v>4.2735320771229274E-6</c:v>
                </c:pt>
                <c:pt idx="226">
                  <c:v>4.3029195668899021E-6</c:v>
                </c:pt>
                <c:pt idx="227">
                  <c:v>4.3318226053856087E-6</c:v>
                </c:pt>
                <c:pt idx="228">
                  <c:v>4.4155260640500927E-6</c:v>
                </c:pt>
                <c:pt idx="229">
                  <c:v>4.4423923482037239E-6</c:v>
                </c:pt>
                <c:pt idx="230">
                  <c:v>4.4687247067024111E-6</c:v>
                </c:pt>
                <c:pt idx="231">
                  <c:v>4.4945132441666276E-6</c:v>
                </c:pt>
                <c:pt idx="232">
                  <c:v>4.5197480659160071E-6</c:v>
                </c:pt>
                <c:pt idx="233">
                  <c:v>4.592031288642335E-6</c:v>
                </c:pt>
                <c:pt idx="234">
                  <c:v>4.6149522985126864E-6</c:v>
                </c:pt>
                <c:pt idx="235">
                  <c:v>4.6372701183388876E-6</c:v>
                </c:pt>
                <c:pt idx="236">
                  <c:v>4.6589748530978297E-6</c:v>
                </c:pt>
                <c:pt idx="237">
                  <c:v>4.6800566078513258E-6</c:v>
                </c:pt>
                <c:pt idx="238">
                  <c:v>4.7394650425282489E-6</c:v>
                </c:pt>
                <c:pt idx="239">
                  <c:v>4.7579559278898927E-6</c:v>
                </c:pt>
                <c:pt idx="240">
                  <c:v>4.7757743588577043E-6</c:v>
                </c:pt>
                <c:pt idx="241">
                  <c:v>4.79291044028405E-6</c:v>
                </c:pt>
                <c:pt idx="242">
                  <c:v>4.8093542772231272E-6</c:v>
                </c:pt>
                <c:pt idx="243">
                  <c:v>4.8544333730061252E-6</c:v>
                </c:pt>
                <c:pt idx="244">
                  <c:v>4.8680092832486877E-6</c:v>
                </c:pt>
                <c:pt idx="245">
                  <c:v>4.8808434745756672E-6</c:v>
                </c:pt>
                <c:pt idx="246">
                  <c:v>4.8929260521837759E-6</c:v>
                </c:pt>
                <c:pt idx="247">
                  <c:v>4.9042471211208154E-6</c:v>
                </c:pt>
                <c:pt idx="248">
                  <c:v>4.9335423258982746E-6</c:v>
                </c:pt>
                <c:pt idx="249">
                  <c:v>4.9417184105518675E-6</c:v>
                </c:pt>
                <c:pt idx="250">
                  <c:v>4.9490835120828281E-6</c:v>
                </c:pt>
                <c:pt idx="251">
                  <c:v>4.9556277352326181E-6</c:v>
                </c:pt>
                <c:pt idx="252">
                  <c:v>4.9756893569356406E-6</c:v>
                </c:pt>
                <c:pt idx="253">
                  <c:v>4.9771005180846768E-6</c:v>
                </c:pt>
                <c:pt idx="254">
                  <c:v>4.9776215364329369E-6</c:v>
                </c:pt>
                <c:pt idx="255">
                  <c:v>4.9776938879529461E-6</c:v>
                </c:pt>
                <c:pt idx="256">
                  <c:v>4.9779074004909123E-6</c:v>
                </c:pt>
                <c:pt idx="257">
                  <c:v>4.9779774014122409E-6</c:v>
                </c:pt>
                <c:pt idx="258">
                  <c:v>4.9780468230397112E-6</c:v>
                </c:pt>
                <c:pt idx="259">
                  <c:v>4.978115668394788E-6</c:v>
                </c:pt>
                <c:pt idx="260">
                  <c:v>4.9781839407908948E-6</c:v>
                </c:pt>
                <c:pt idx="261">
                  <c:v>4.9783853530481006E-6</c:v>
                </c:pt>
                <c:pt idx="262">
                  <c:v>4.9784513663647483E-6</c:v>
                </c:pt>
                <c:pt idx="263">
                  <c:v>4.978516823088279E-6</c:v>
                </c:pt>
                <c:pt idx="264">
                  <c:v>4.9785817264313448E-6</c:v>
                </c:pt>
                <c:pt idx="265">
                  <c:v>4.9786460794668702E-6</c:v>
                </c:pt>
                <c:pt idx="266">
                  <c:v>4.9788358712940474E-6</c:v>
                </c:pt>
                <c:pt idx="267">
                  <c:v>4.9788980566462925E-6</c:v>
                </c:pt>
                <c:pt idx="268">
                  <c:v>4.9789597083447416E-6</c:v>
                </c:pt>
                <c:pt idx="269">
                  <c:v>4.9790208294711572E-6</c:v>
                </c:pt>
                <c:pt idx="270">
                  <c:v>4.9790814232839614E-6</c:v>
                </c:pt>
                <c:pt idx="271">
                  <c:v>4.9792600739599351E-6</c:v>
                </c:pt>
                <c:pt idx="272">
                  <c:v>4.9793765979727054E-6</c:v>
                </c:pt>
                <c:pt idx="273">
                  <c:v>4.9794340967366156E-6</c:v>
                </c:pt>
                <c:pt idx="274">
                  <c:v>4.9794910913002176E-6</c:v>
                </c:pt>
                <c:pt idx="275">
                  <c:v>4.9796590807926532E-6</c:v>
                </c:pt>
                <c:pt idx="276">
                  <c:v>4.9797140901126393E-6</c:v>
                </c:pt>
                <c:pt idx="277">
                  <c:v>4.9797686114088475E-6</c:v>
                </c:pt>
                <c:pt idx="278">
                  <c:v>4.9798226479200174E-6</c:v>
                </c:pt>
                <c:pt idx="279">
                  <c:v>4.9798762028527473E-6</c:v>
                </c:pt>
                <c:pt idx="280">
                  <c:v>4.9800340105708554E-6</c:v>
                </c:pt>
                <c:pt idx="281">
                  <c:v>4.9800856718194834E-6</c:v>
                </c:pt>
                <c:pt idx="282">
                  <c:v>4.9801368679422259E-6</c:v>
                </c:pt>
                <c:pt idx="283">
                  <c:v>4.9801876018553597E-6</c:v>
                </c:pt>
                <c:pt idx="284">
                  <c:v>4.9802378770397346E-6</c:v>
                </c:pt>
                <c:pt idx="285">
                  <c:v>4.980385982953206E-6</c:v>
                </c:pt>
                <c:pt idx="286">
                  <c:v>4.98043445599308E-6</c:v>
                </c:pt>
                <c:pt idx="287">
                  <c:v>4.9804824863361927E-6</c:v>
                </c:pt>
                <c:pt idx="288">
                  <c:v>4.980530077954356E-6</c:v>
                </c:pt>
                <c:pt idx="289">
                  <c:v>4.9805772332264298E-6</c:v>
                </c:pt>
                <c:pt idx="290">
                  <c:v>4.9807161171507841E-6</c:v>
                </c:pt>
                <c:pt idx="291">
                  <c:v>4.9807615616074459E-6</c:v>
                </c:pt>
                <c:pt idx="292">
                  <c:v>4.9808065866005055E-6</c:v>
                </c:pt>
                <c:pt idx="293">
                  <c:v>4.9808511952964727E-6</c:v>
                </c:pt>
                <c:pt idx="294">
                  <c:v>4.9808953908319859E-6</c:v>
                </c:pt>
                <c:pt idx="295">
                  <c:v>4.9810255318689031E-6</c:v>
                </c:pt>
                <c:pt idx="296">
                  <c:v>4.9810681079996582E-6</c:v>
                </c:pt>
                <c:pt idx="297">
                  <c:v>4.9811102873392572E-6</c:v>
                </c:pt>
                <c:pt idx="298">
                  <c:v>4.9811520732214474E-6</c:v>
                </c:pt>
                <c:pt idx="299">
                  <c:v>4.9811934686669676E-6</c:v>
                </c:pt>
                <c:pt idx="300">
                  <c:v>4.9813153469352561E-6</c:v>
                </c:pt>
                <c:pt idx="301">
                  <c:v>4.9813552143748847E-6</c:v>
                </c:pt>
                <c:pt idx="302">
                  <c:v>4.981394708001452E-6</c:v>
                </c:pt>
                <c:pt idx="303">
                  <c:v>4.9814338308448251E-6</c:v>
                </c:pt>
                <c:pt idx="304">
                  <c:v>4.9814725863697993E-6</c:v>
                </c:pt>
                <c:pt idx="305">
                  <c:v>4.9815866814649662E-6</c:v>
                </c:pt>
                <c:pt idx="306">
                  <c:v>4.9816240000919197E-6</c:v>
                </c:pt>
                <c:pt idx="307">
                  <c:v>4.9816609678080598E-6</c:v>
                </c:pt>
                <c:pt idx="308">
                  <c:v>4.9816975875320103E-6</c:v>
                </c:pt>
                <c:pt idx="309">
                  <c:v>4.9817338629757357E-6</c:v>
                </c:pt>
                <c:pt idx="310">
                  <c:v>4.9818406545494658E-6</c:v>
                </c:pt>
                <c:pt idx="311">
                  <c:v>4.9818755843804712E-6</c:v>
                </c:pt>
                <c:pt idx="312">
                  <c:v>4.9819101861299916E-6</c:v>
                </c:pt>
                <c:pt idx="313">
                  <c:v>4.9819444626992005E-6</c:v>
                </c:pt>
                <c:pt idx="314">
                  <c:v>4.9819784177704763E-6</c:v>
                </c:pt>
                <c:pt idx="315">
                  <c:v>4.9820783854364837E-6</c:v>
                </c:pt>
                <c:pt idx="316">
                  <c:v>4.9821110863511103E-6</c:v>
                </c:pt>
                <c:pt idx="317">
                  <c:v>4.9821434819446177E-6</c:v>
                </c:pt>
                <c:pt idx="318">
                  <c:v>4.98217557527867E-6</c:v>
                </c:pt>
                <c:pt idx="319">
                  <c:v>4.9822073699179612E-6</c:v>
                </c:pt>
                <c:pt idx="320">
                  <c:v>4.9823009934305081E-6</c:v>
                </c:pt>
                <c:pt idx="321">
                  <c:v>4.9823316252668793E-6</c:v>
                </c:pt>
                <c:pt idx="322">
                  <c:v>4.9823619746514991E-6</c:v>
                </c:pt>
                <c:pt idx="323">
                  <c:v>4.9823920448009851E-6</c:v>
                </c:pt>
                <c:pt idx="324">
                  <c:v>4.9824218389043421E-6</c:v>
                </c:pt>
                <c:pt idx="325">
                  <c:v>4.9825095977157938E-6</c:v>
                </c:pt>
                <c:pt idx="326">
                  <c:v>4.9825383206181861E-6</c:v>
                </c:pt>
                <c:pt idx="327">
                  <c:v>4.9825667834387807E-6</c:v>
                </c:pt>
                <c:pt idx="328">
                  <c:v>4.9825949902345656E-6</c:v>
                </c:pt>
                <c:pt idx="329">
                  <c:v>4.9826229437431226E-6</c:v>
                </c:pt>
                <c:pt idx="330">
                  <c:v>4.9827053176206247E-6</c:v>
                </c:pt>
                <c:pt idx="331">
                  <c:v>4.9827322912566087E-6</c:v>
                </c:pt>
                <c:pt idx="332">
                  <c:v>4.9827590278073728E-6</c:v>
                </c:pt>
                <c:pt idx="333">
                  <c:v>4.9827855307881885E-6</c:v>
                </c:pt>
                <c:pt idx="334">
                  <c:v>4.9828118036850333E-6</c:v>
                </c:pt>
                <c:pt idx="335">
                  <c:v>4.9828892725230058E-6</c:v>
                </c:pt>
                <c:pt idx="336">
                  <c:v>4.9829146565295607E-6</c:v>
                </c:pt>
                <c:pt idx="337">
                  <c:v>4.9829398265457692E-6</c:v>
                </c:pt>
                <c:pt idx="338">
                  <c:v>4.9829647859770915E-6</c:v>
                </c:pt>
                <c:pt idx="339">
                  <c:v>4.9829895379513917E-6</c:v>
                </c:pt>
                <c:pt idx="340">
                  <c:v>4.9830625812682446E-6</c:v>
                </c:pt>
                <c:pt idx="341">
                  <c:v>4.983086535997376E-6</c:v>
                </c:pt>
                <c:pt idx="342">
                  <c:v>4.9831102993456792E-6</c:v>
                </c:pt>
                <c:pt idx="343">
                  <c:v>4.9831338747792725E-6</c:v>
                </c:pt>
                <c:pt idx="344">
                  <c:v>4.9831572659002701E-6</c:v>
                </c:pt>
                <c:pt idx="345">
                  <c:v>4.983226363429527E-6</c:v>
                </c:pt>
                <c:pt idx="346">
                  <c:v>4.9832490482791694E-6</c:v>
                </c:pt>
                <c:pt idx="347">
                  <c:v>4.983271565195742E-6</c:v>
                </c:pt>
                <c:pt idx="348">
                  <c:v>4.9832939167267311E-6</c:v>
                </c:pt>
                <c:pt idx="349">
                  <c:v>4.9833161065316716E-6</c:v>
                </c:pt>
                <c:pt idx="350">
                  <c:v>4.9833817380513531E-6</c:v>
                </c:pt>
                <c:pt idx="351">
                  <c:v>4.9834033133649349E-6</c:v>
                </c:pt>
                <c:pt idx="352">
                  <c:v>4.983424743150949E-6</c:v>
                </c:pt>
                <c:pt idx="353">
                  <c:v>4.9834460308281931E-6</c:v>
                </c:pt>
                <c:pt idx="354">
                  <c:v>4.9834671795492351E-6</c:v>
                </c:pt>
                <c:pt idx="355">
                  <c:v>4.983529824478796E-6</c:v>
                </c:pt>
                <c:pt idx="356">
                  <c:v>4.9835504499100075E-6</c:v>
                </c:pt>
                <c:pt idx="357">
                  <c:v>4.9835709528811028E-6</c:v>
                </c:pt>
                <c:pt idx="358">
                  <c:v>4.9835913363143288E-6</c:v>
                </c:pt>
                <c:pt idx="359">
                  <c:v>4.9836116038174138E-6</c:v>
                </c:pt>
                <c:pt idx="360">
                  <c:v>4.9836717418678404E-6</c:v>
                </c:pt>
                <c:pt idx="361">
                  <c:v>4.9836915774332477E-6</c:v>
                </c:pt>
                <c:pt idx="362">
                  <c:v>4.9837113132267288E-6</c:v>
                </c:pt>
                <c:pt idx="363">
                  <c:v>4.9837309525450867E-6</c:v>
                </c:pt>
                <c:pt idx="364">
                  <c:v>4.9837504985046049E-6</c:v>
                </c:pt>
                <c:pt idx="365">
                  <c:v>4.983808609429576E-6</c:v>
                </c:pt>
                <c:pt idx="366">
                  <c:v>4.9838278150269613E-6</c:v>
                </c:pt>
                <c:pt idx="367">
                  <c:v>4.983846943638281E-6</c:v>
                </c:pt>
                <c:pt idx="368">
                  <c:v>4.9838659986941617E-6</c:v>
                </c:pt>
                <c:pt idx="369">
                  <c:v>4.9838849831396699E-6</c:v>
                </c:pt>
                <c:pt idx="370">
                  <c:v>4.9839415467312931E-6</c:v>
                </c:pt>
                <c:pt idx="371">
                  <c:v>4.983960282145232E-6</c:v>
                </c:pt>
                <c:pt idx="372">
                  <c:v>4.9839789633773295E-6</c:v>
                </c:pt>
                <c:pt idx="373">
                  <c:v>4.98399759391269E-6</c:v>
                </c:pt>
                <c:pt idx="374">
                  <c:v>4.9840161769079933E-6</c:v>
                </c:pt>
                <c:pt idx="375">
                  <c:v>4.9840716726208201E-6</c:v>
                </c:pt>
                <c:pt idx="376">
                  <c:v>4.9840900978300561E-6</c:v>
                </c:pt>
                <c:pt idx="377">
                  <c:v>4.9841084917535203E-6</c:v>
                </c:pt>
                <c:pt idx="378">
                  <c:v>4.9841268575550401E-6</c:v>
                </c:pt>
                <c:pt idx="379">
                  <c:v>4.9841451988229121E-6</c:v>
                </c:pt>
                <c:pt idx="380">
                  <c:v>4.9842001064601683E-6</c:v>
                </c:pt>
                <c:pt idx="381">
                  <c:v>4.9842183814044973E-6</c:v>
                </c:pt>
                <c:pt idx="382">
                  <c:v>4.9842366477517927E-6</c:v>
                </c:pt>
                <c:pt idx="383">
                  <c:v>4.9842549089444419E-6</c:v>
                </c:pt>
                <c:pt idx="384">
                  <c:v>4.9842731683997961E-6</c:v>
                </c:pt>
                <c:pt idx="385">
                  <c:v>4.9843279675800687E-6</c:v>
                </c:pt>
                <c:pt idx="386">
                  <c:v>4.984346251942918E-6</c:v>
                </c:pt>
                <c:pt idx="387">
                  <c:v>4.9843645507100216E-6</c:v>
                </c:pt>
                <c:pt idx="388">
                  <c:v>4.9843828672292036E-6</c:v>
                </c:pt>
                <c:pt idx="389">
                  <c:v>4.9844012046787459E-6</c:v>
                </c:pt>
                <c:pt idx="390">
                  <c:v>4.9844563752095832E-6</c:v>
                </c:pt>
                <c:pt idx="391">
                  <c:v>4.9844748288644014E-6</c:v>
                </c:pt>
                <c:pt idx="392">
                  <c:v>4.9844933200086387E-6</c:v>
                </c:pt>
                <c:pt idx="393">
                  <c:v>4.9845118514655973E-6</c:v>
                </c:pt>
                <c:pt idx="394">
                  <c:v>4.9845304269726076E-6</c:v>
                </c:pt>
                <c:pt idx="395">
                  <c:v>4.9845864483394693E-6</c:v>
                </c:pt>
                <c:pt idx="396">
                  <c:v>4.9846052314834717E-6</c:v>
                </c:pt>
                <c:pt idx="397">
                  <c:v>4.9846240746407325E-6</c:v>
                </c:pt>
                <c:pt idx="398">
                  <c:v>4.9846429812633701E-6</c:v>
                </c:pt>
                <c:pt idx="399">
                  <c:v>4.9846619545664073E-6</c:v>
                </c:pt>
                <c:pt idx="400">
                  <c:v>4.984719306442719E-6</c:v>
                </c:pt>
                <c:pt idx="401">
                  <c:v>4.9847385788050556E-6</c:v>
                </c:pt>
                <c:pt idx="402">
                  <c:v>4.9847579341502012E-6</c:v>
                </c:pt>
                <c:pt idx="403">
                  <c:v>4.984777375628506E-6</c:v>
                </c:pt>
                <c:pt idx="404">
                  <c:v>4.9847969065087361E-6</c:v>
                </c:pt>
                <c:pt idx="405">
                  <c:v>4.9848560688178118E-6</c:v>
                </c:pt>
                <c:pt idx="406">
                  <c:v>4.9848759902394095E-6</c:v>
                </c:pt>
                <c:pt idx="407">
                  <c:v>4.9848960175560803E-6</c:v>
                </c:pt>
                <c:pt idx="408">
                  <c:v>4.9849161537627133E-6</c:v>
                </c:pt>
                <c:pt idx="409">
                  <c:v>4.9849364023186191E-6</c:v>
                </c:pt>
                <c:pt idx="410">
                  <c:v>4.9849978544612837E-6</c:v>
                </c:pt>
                <c:pt idx="411">
                  <c:v>4.9850185850276528E-6</c:v>
                </c:pt>
                <c:pt idx="412">
                  <c:v>4.9850394440705477E-6</c:v>
                </c:pt>
                <c:pt idx="413">
                  <c:v>4.9850604349147339E-6</c:v>
                </c:pt>
                <c:pt idx="414">
                  <c:v>4.9850815611363192E-6</c:v>
                </c:pt>
                <c:pt idx="415">
                  <c:v>4.9851457829709032E-6</c:v>
                </c:pt>
                <c:pt idx="416">
                  <c:v>4.9851674821837322E-6</c:v>
                </c:pt>
                <c:pt idx="417">
                  <c:v>4.9851893330876216E-6</c:v>
                </c:pt>
                <c:pt idx="418">
                  <c:v>4.9852113385131304E-6</c:v>
                </c:pt>
                <c:pt idx="419">
                  <c:v>4.9852335020837461E-6</c:v>
                </c:pt>
                <c:pt idx="420">
                  <c:v>4.9853009730971381E-6</c:v>
                </c:pt>
                <c:pt idx="421">
                  <c:v>4.9853238013140779E-6</c:v>
                </c:pt>
                <c:pt idx="422">
                  <c:v>4.9853468036359168E-6</c:v>
                </c:pt>
                <c:pt idx="423">
                  <c:v>4.9853699836870604E-6</c:v>
                </c:pt>
                <c:pt idx="424">
                  <c:v>4.9853933445998943E-6</c:v>
                </c:pt>
                <c:pt idx="425">
                  <c:v>4.9854645446550157E-6</c:v>
                </c:pt>
                <c:pt idx="426">
                  <c:v>4.9854886614542784E-6</c:v>
                </c:pt>
                <c:pt idx="427">
                  <c:v>4.9855129753281246E-6</c:v>
                </c:pt>
                <c:pt idx="428">
                  <c:v>4.9855374896806925E-6</c:v>
                </c:pt>
                <c:pt idx="429">
                  <c:v>4.9855622076294818E-6</c:v>
                </c:pt>
                <c:pt idx="430">
                  <c:v>4.9856376162927619E-6</c:v>
                </c:pt>
                <c:pt idx="431">
                  <c:v>4.9856631816926008E-6</c:v>
                </c:pt>
                <c:pt idx="432">
                  <c:v>4.9856889670165187E-6</c:v>
                </c:pt>
                <c:pt idx="433">
                  <c:v>4.9857149755848832E-6</c:v>
                </c:pt>
                <c:pt idx="434">
                  <c:v>4.9857412106966445E-6</c:v>
                </c:pt>
                <c:pt idx="435">
                  <c:v>4.9858213077689366E-6</c:v>
                </c:pt>
                <c:pt idx="436">
                  <c:v>4.9858484814917642E-6</c:v>
                </c:pt>
                <c:pt idx="437">
                  <c:v>4.9858758980674751E-6</c:v>
                </c:pt>
                <c:pt idx="438">
                  <c:v>4.9859035607341643E-6</c:v>
                </c:pt>
                <c:pt idx="439">
                  <c:v>4.9859314728385268E-6</c:v>
                </c:pt>
                <c:pt idx="440">
                  <c:v>4.9860167378324295E-6</c:v>
                </c:pt>
                <c:pt idx="441">
                  <c:v>4.98610436450124E-6</c:v>
                </c:pt>
                <c:pt idx="442">
                  <c:v>4.9861341134631093E-6</c:v>
                </c:pt>
                <c:pt idx="443">
                  <c:v>4.9862250261228348E-6</c:v>
                </c:pt>
                <c:pt idx="444">
                  <c:v>4.9862870554607852E-6</c:v>
                </c:pt>
                <c:pt idx="445">
                  <c:v>4.9863185060416605E-6</c:v>
                </c:pt>
                <c:pt idx="446">
                  <c:v>4.9863502518864525E-6</c:v>
                </c:pt>
                <c:pt idx="447">
                  <c:v>4.9864472917377191E-6</c:v>
                </c:pt>
                <c:pt idx="448">
                  <c:v>4.9864802503443305E-6</c:v>
                </c:pt>
                <c:pt idx="449">
                  <c:v>4.9865135201572097E-6</c:v>
                </c:pt>
                <c:pt idx="450">
                  <c:v>4.9865471045561129E-6</c:v>
                </c:pt>
                <c:pt idx="451">
                  <c:v>4.986581006962468E-6</c:v>
                </c:pt>
                <c:pt idx="452">
                  <c:v>4.986684654008769E-6</c:v>
                </c:pt>
                <c:pt idx="453">
                  <c:v>4.9867198604407245E-6</c:v>
                </c:pt>
                <c:pt idx="454">
                  <c:v>4.9867554011832443E-6</c:v>
                </c:pt>
                <c:pt idx="455">
                  <c:v>4.9867912793500021E-6</c:v>
                </c:pt>
                <c:pt idx="456">
                  <c:v>4.9868274982212593E-6</c:v>
                </c:pt>
                <c:pt idx="457">
                  <c:v>4.9869382319966655E-6</c:v>
                </c:pt>
                <c:pt idx="458">
                  <c:v>4.9869758462746323E-6</c:v>
                </c:pt>
                <c:pt idx="459">
                  <c:v>4.9870138177292584E-6</c:v>
                </c:pt>
                <c:pt idx="460">
                  <c:v>4.9870521495826935E-6</c:v>
                </c:pt>
                <c:pt idx="461">
                  <c:v>4.9870908449764006E-6</c:v>
                </c:pt>
                <c:pt idx="462">
                  <c:v>4.9872091449319459E-6</c:v>
                </c:pt>
                <c:pt idx="463">
                  <c:v>4.9872493271652182E-6</c:v>
                </c:pt>
                <c:pt idx="464">
                  <c:v>4.9872898892102824E-6</c:v>
                </c:pt>
                <c:pt idx="465">
                  <c:v>4.9873308345178534E-6</c:v>
                </c:pt>
                <c:pt idx="466">
                  <c:v>4.9873721662151454E-6</c:v>
                </c:pt>
                <c:pt idx="467">
                  <c:v>4.9874985122061676E-6</c:v>
                </c:pt>
                <c:pt idx="468">
                  <c:v>4.9875414220468289E-6</c:v>
                </c:pt>
                <c:pt idx="469">
                  <c:v>4.9875847347132426E-6</c:v>
                </c:pt>
                <c:pt idx="470">
                  <c:v>4.9876284533979861E-6</c:v>
                </c:pt>
                <c:pt idx="471">
                  <c:v>4.9876725812747437E-6</c:v>
                </c:pt>
                <c:pt idx="472">
                  <c:v>4.9878074530055554E-6</c:v>
                </c:pt>
                <c:pt idx="473">
                  <c:v>4.9878532505019159E-6</c:v>
                </c:pt>
                <c:pt idx="474">
                  <c:v>4.987899473549407E-6</c:v>
                </c:pt>
                <c:pt idx="475">
                  <c:v>4.9879461255049685E-6</c:v>
                </c:pt>
                <c:pt idx="476">
                  <c:v>4.9879932094685513E-6</c:v>
                </c:pt>
                <c:pt idx="477">
                  <c:v>4.9881370866168524E-6</c:v>
                </c:pt>
                <c:pt idx="478">
                  <c:v>4.9881859315483088E-6</c:v>
                </c:pt>
                <c:pt idx="479">
                  <c:v>4.9882352249484878E-6</c:v>
                </c:pt>
                <c:pt idx="480">
                  <c:v>4.9882849699816216E-6</c:v>
                </c:pt>
                <c:pt idx="481">
                  <c:v>4.9883351699697919E-6</c:v>
                </c:pt>
                <c:pt idx="482">
                  <c:v>4.9884885321298926E-6</c:v>
                </c:pt>
                <c:pt idx="483">
                  <c:v>4.9885405845435864E-6</c:v>
                </c:pt>
                <c:pt idx="484">
                  <c:v>4.9885931080044621E-6</c:v>
                </c:pt>
                <c:pt idx="485">
                  <c:v>4.9886461061298478E-6</c:v>
                </c:pt>
                <c:pt idx="486">
                  <c:v>4.9886995820511876E-6</c:v>
                </c:pt>
                <c:pt idx="487">
                  <c:v>4.9888629090263756E-6</c:v>
                </c:pt>
                <c:pt idx="488">
                  <c:v>4.9889183285322435E-6</c:v>
                </c:pt>
                <c:pt idx="489">
                  <c:v>4.9889742422596304E-6</c:v>
                </c:pt>
                <c:pt idx="490">
                  <c:v>4.9890306532874416E-6</c:v>
                </c:pt>
                <c:pt idx="491">
                  <c:v>4.9890875650224624E-6</c:v>
                </c:pt>
                <c:pt idx="492">
                  <c:v>4.9892613362434103E-6</c:v>
                </c:pt>
                <c:pt idx="493">
                  <c:v>4.9893202830052717E-6</c:v>
                </c:pt>
                <c:pt idx="494">
                  <c:v>4.9893797466536867E-6</c:v>
                </c:pt>
                <c:pt idx="495">
                  <c:v>4.9894397305409677E-6</c:v>
                </c:pt>
                <c:pt idx="496">
                  <c:v>4.9895002379435771E-6</c:v>
                </c:pt>
                <c:pt idx="497">
                  <c:v>4.9896849332218288E-6</c:v>
                </c:pt>
                <c:pt idx="498">
                  <c:v>4.9897475669714966E-6</c:v>
                </c:pt>
                <c:pt idx="499">
                  <c:v>4.9898107405719569E-6</c:v>
                </c:pt>
                <c:pt idx="500">
                  <c:v>4.9898744571901956E-6</c:v>
                </c:pt>
                <c:pt idx="501">
                  <c:v>4.9899387200884321E-6</c:v>
                </c:pt>
                <c:pt idx="502">
                  <c:v>4.9901348192073072E-6</c:v>
                </c:pt>
                <c:pt idx="503">
                  <c:v>4.9902012998790091E-6</c:v>
                </c:pt>
                <c:pt idx="504">
                  <c:v>4.990268343207304E-6</c:v>
                </c:pt>
                <c:pt idx="505">
                  <c:v>4.9903359525139206E-6</c:v>
                </c:pt>
                <c:pt idx="506">
                  <c:v>4.9904041307109944E-6</c:v>
                </c:pt>
                <c:pt idx="507">
                  <c:v>4.9906121133710939E-6</c:v>
                </c:pt>
                <c:pt idx="508">
                  <c:v>4.9906826009270394E-6</c:v>
                </c:pt>
                <c:pt idx="509">
                  <c:v>4.9907536738469344E-6</c:v>
                </c:pt>
                <c:pt idx="510">
                  <c:v>4.9908253354938158E-6</c:v>
                </c:pt>
                <c:pt idx="511">
                  <c:v>4.9908975892677052E-6</c:v>
                </c:pt>
                <c:pt idx="512">
                  <c:v>4.9917726131264382E-6</c:v>
                </c:pt>
                <c:pt idx="513">
                  <c:v>4.9923548566939465E-6</c:v>
                </c:pt>
                <c:pt idx="514">
                  <c:v>4.9930813871851233E-6</c:v>
                </c:pt>
                <c:pt idx="515">
                  <c:v>4.9939516061040063E-6</c:v>
                </c:pt>
                <c:pt idx="516">
                  <c:v>4.9949649147944407E-6</c:v>
                </c:pt>
                <c:pt idx="517">
                  <c:v>4.9988573944308788E-6</c:v>
                </c:pt>
                <c:pt idx="518">
                  <c:v>5.0004370771105422E-6</c:v>
                </c:pt>
                <c:pt idx="519">
                  <c:v>5.002156856844449E-6</c:v>
                </c:pt>
                <c:pt idx="520">
                  <c:v>5.0040161350594063E-6</c:v>
                </c:pt>
                <c:pt idx="521">
                  <c:v>5.0153840557216557E-6</c:v>
                </c:pt>
                <c:pt idx="522">
                  <c:v>5.0180677557447329E-6</c:v>
                </c:pt>
                <c:pt idx="523">
                  <c:v>5.0208867647413151E-6</c:v>
                </c:pt>
                <c:pt idx="524">
                  <c:v>5.0238404838504292E-6</c:v>
                </c:pt>
                <c:pt idx="525">
                  <c:v>5.0335039169803758E-6</c:v>
                </c:pt>
                <c:pt idx="526">
                  <c:v>5.0369904915272328E-6</c:v>
                </c:pt>
                <c:pt idx="527">
                  <c:v>5.0443581943251583E-6</c:v>
                </c:pt>
                <c:pt idx="528">
                  <c:v>5.0482381256133445E-6</c:v>
                </c:pt>
                <c:pt idx="529">
                  <c:v>5.0606550562812532E-6</c:v>
                </c:pt>
                <c:pt idx="530">
                  <c:v>5.0650510837595926E-6</c:v>
                </c:pt>
                <c:pt idx="531">
                  <c:v>5.0695746387720454E-6</c:v>
                </c:pt>
                <c:pt idx="532">
                  <c:v>5.0742251228920391E-6</c:v>
                </c:pt>
                <c:pt idx="533">
                  <c:v>5.0790019376439531E-6</c:v>
                </c:pt>
                <c:pt idx="534">
                  <c:v>5.0940843798901269E-6</c:v>
                </c:pt>
                <c:pt idx="535">
                  <c:v>5.0993605314439824E-6</c:v>
                </c:pt>
                <c:pt idx="536">
                  <c:v>5.1047600208943847E-6</c:v>
                </c:pt>
                <c:pt idx="537">
                  <c:v>5.1102822496338546E-6</c:v>
                </c:pt>
                <c:pt idx="538">
                  <c:v>5.1159266190595893E-6</c:v>
                </c:pt>
                <c:pt idx="539">
                  <c:v>5.1335865866954502E-6</c:v>
                </c:pt>
                <c:pt idx="540">
                  <c:v>5.1397135337625769E-6</c:v>
                </c:pt>
                <c:pt idx="541">
                  <c:v>5.1459596288810498E-6</c:v>
                </c:pt>
                <c:pt idx="542">
                  <c:v>5.1523242735262557E-6</c:v>
                </c:pt>
                <c:pt idx="543">
                  <c:v>5.1588068689702428E-6</c:v>
                </c:pt>
                <c:pt idx="544">
                  <c:v>5.178956375891684E-6</c:v>
                </c:pt>
                <c:pt idx="545">
                  <c:v>5.185904789881243E-6</c:v>
                </c:pt>
                <c:pt idx="546">
                  <c:v>5.1929681619262255E-6</c:v>
                </c:pt>
                <c:pt idx="547">
                  <c:v>5.2001458937384195E-6</c:v>
                </c:pt>
                <c:pt idx="548">
                  <c:v>5.2074373866725969E-6</c:v>
                </c:pt>
                <c:pt idx="549">
                  <c:v>5.2299884467482466E-6</c:v>
                </c:pt>
                <c:pt idx="550">
                  <c:v>5.2377289987328048E-6</c:v>
                </c:pt>
                <c:pt idx="551">
                  <c:v>5.2455803191928081E-6</c:v>
                </c:pt>
                <c:pt idx="552">
                  <c:v>5.2535418094071807E-6</c:v>
                </c:pt>
                <c:pt idx="553">
                  <c:v>5.2616128710677367E-6</c:v>
                </c:pt>
                <c:pt idx="554">
                  <c:v>5.2864774982368012E-6</c:v>
                </c:pt>
                <c:pt idx="555">
                  <c:v>5.2949808595710046E-6</c:v>
                </c:pt>
                <c:pt idx="556">
                  <c:v>5.3035907995968267E-6</c:v>
                </c:pt>
                <c:pt idx="557">
                  <c:v>5.3123067197251062E-6</c:v>
                </c:pt>
                <c:pt idx="558">
                  <c:v>5.3211280212195015E-6</c:v>
                </c:pt>
                <c:pt idx="559">
                  <c:v>5.3482182294819853E-6</c:v>
                </c:pt>
                <c:pt idx="560">
                  <c:v>5.3574550716394414E-6</c:v>
                </c:pt>
                <c:pt idx="561">
                  <c:v>5.3667943025557179E-6</c:v>
                </c:pt>
                <c:pt idx="562">
                  <c:v>5.3762353236714869E-6</c:v>
                </c:pt>
                <c:pt idx="563">
                  <c:v>5.3857775364316217E-6</c:v>
                </c:pt>
                <c:pt idx="564">
                  <c:v>5.4150053395386526E-6</c:v>
                </c:pt>
                <c:pt idx="565">
                  <c:v>5.4249463337565349E-6</c:v>
                </c:pt>
                <c:pt idx="566">
                  <c:v>5.434985526854662E-6</c:v>
                </c:pt>
                <c:pt idx="567">
                  <c:v>5.4451223204022096E-6</c:v>
                </c:pt>
                <c:pt idx="568">
                  <c:v>5.4553561157732433E-6</c:v>
                </c:pt>
                <c:pt idx="569">
                  <c:v>5.486633527772939E-6</c:v>
                </c:pt>
                <c:pt idx="570">
                  <c:v>5.4972493451558797E-6</c:v>
                </c:pt>
                <c:pt idx="571">
                  <c:v>5.5079591718400482E-6</c:v>
                </c:pt>
                <c:pt idx="572">
                  <c:v>5.5187624090267975E-6</c:v>
                </c:pt>
                <c:pt idx="573">
                  <c:v>5.5296584582674367E-6</c:v>
                </c:pt>
                <c:pt idx="574">
                  <c:v>5.5628974929961501E-6</c:v>
                </c:pt>
                <c:pt idx="575">
                  <c:v>5.5741588051066079E-6</c:v>
                </c:pt>
                <c:pt idx="576">
                  <c:v>5.5855099364955928E-6</c:v>
                </c:pt>
                <c:pt idx="577">
                  <c:v>5.596950288639864E-6</c:v>
                </c:pt>
                <c:pt idx="578">
                  <c:v>5.6084792631177338E-6</c:v>
                </c:pt>
                <c:pt idx="579">
                  <c:v>5.6435919345869864E-6</c:v>
                </c:pt>
                <c:pt idx="580">
                  <c:v>5.6554694125516301E-6</c:v>
                </c:pt>
                <c:pt idx="581">
                  <c:v>5.6674325200196219E-6</c:v>
                </c:pt>
                <c:pt idx="582">
                  <c:v>5.6794806584952004E-6</c:v>
                </c:pt>
                <c:pt idx="583">
                  <c:v>5.6916132293894999E-6</c:v>
                </c:pt>
                <c:pt idx="584">
                  <c:v>5.7285115513855427E-6</c:v>
                </c:pt>
                <c:pt idx="585">
                  <c:v>5.740975866581899E-6</c:v>
                </c:pt>
                <c:pt idx="586">
                  <c:v>5.753521621506084E-6</c:v>
                </c:pt>
                <c:pt idx="587">
                  <c:v>5.7661482175931514E-6</c:v>
                </c:pt>
                <c:pt idx="588">
                  <c:v>5.7788550562341532E-6</c:v>
                </c:pt>
                <c:pt idx="589">
                  <c:v>5.8174510426982989E-6</c:v>
                </c:pt>
                <c:pt idx="590">
                  <c:v>5.8304728663603955E-6</c:v>
                </c:pt>
                <c:pt idx="591">
                  <c:v>5.8435719401175289E-6</c:v>
                </c:pt>
                <c:pt idx="592">
                  <c:v>5.856747665002407E-6</c:v>
                </c:pt>
                <c:pt idx="593">
                  <c:v>5.869999442815503E-6</c:v>
                </c:pt>
                <c:pt idx="594">
                  <c:v>5.9102051075918132E-6</c:v>
                </c:pt>
                <c:pt idx="595">
                  <c:v>5.9237551111435817E-6</c:v>
                </c:pt>
                <c:pt idx="596">
                  <c:v>5.9373781747277943E-6</c:v>
                </c:pt>
                <c:pt idx="597">
                  <c:v>5.951073699975821E-6</c:v>
                </c:pt>
                <c:pt idx="598">
                  <c:v>5.9648410881441947E-6</c:v>
                </c:pt>
                <c:pt idx="599">
                  <c:v>6.0065684451611573E-6</c:v>
                </c:pt>
                <c:pt idx="600">
                  <c:v>6.020617299877686E-6</c:v>
                </c:pt>
                <c:pt idx="601">
                  <c:v>6.0347350248489244E-6</c:v>
                </c:pt>
                <c:pt idx="602">
                  <c:v>6.0489210214967922E-6</c:v>
                </c:pt>
                <c:pt idx="603">
                  <c:v>6.0631746912940005E-6</c:v>
                </c:pt>
                <c:pt idx="604">
                  <c:v>6.1063357545043024E-6</c:v>
                </c:pt>
                <c:pt idx="605">
                  <c:v>6.1208541316996033E-6</c:v>
                </c:pt>
                <c:pt idx="606">
                  <c:v>6.1354371892766146E-6</c:v>
                </c:pt>
                <c:pt idx="607">
                  <c:v>6.15008432873058E-6</c:v>
                </c:pt>
                <c:pt idx="608">
                  <c:v>6.1647949516532545E-6</c:v>
                </c:pt>
                <c:pt idx="609">
                  <c:v>6.2093017348821151E-6</c:v>
                </c:pt>
                <c:pt idx="610">
                  <c:v>6.2242603057652529E-6</c:v>
                </c:pt>
                <c:pt idx="611">
                  <c:v>6.2392793672948657E-6</c:v>
                </c:pt>
                <c:pt idx="612">
                  <c:v>6.2543583208070286E-6</c:v>
                </c:pt>
                <c:pt idx="613">
                  <c:v>6.2694965679647906E-6</c:v>
                </c:pt>
                <c:pt idx="614">
                  <c:v>6.3152610852266852E-6</c:v>
                </c:pt>
                <c:pt idx="615">
                  <c:v>6.3306305211312106E-6</c:v>
                </c:pt>
                <c:pt idx="616">
                  <c:v>6.3460562578055886E-6</c:v>
                </c:pt>
                <c:pt idx="617">
                  <c:v>6.3615376968417614E-6</c:v>
                </c:pt>
                <c:pt idx="618">
                  <c:v>6.3770742396060289E-6</c:v>
                </c:pt>
                <c:pt idx="619">
                  <c:v>6.4240085047205711E-6</c:v>
                </c:pt>
                <c:pt idx="620">
                  <c:v>6.4397594770054456E-6</c:v>
                </c:pt>
                <c:pt idx="621">
                  <c:v>6.4555625601813406E-6</c:v>
                </c:pt>
                <c:pt idx="622">
                  <c:v>6.4714171559556802E-6</c:v>
                </c:pt>
                <c:pt idx="623">
                  <c:v>6.4873226656299698E-6</c:v>
                </c:pt>
                <c:pt idx="624">
                  <c:v>6.5353386925341416E-6</c:v>
                </c:pt>
                <c:pt idx="625">
                  <c:v>6.5514418723532118E-6</c:v>
                </c:pt>
                <c:pt idx="626">
                  <c:v>6.5675929735432245E-6</c:v>
                </c:pt>
                <c:pt idx="627">
                  <c:v>6.583791397202781E-6</c:v>
                </c:pt>
                <c:pt idx="628">
                  <c:v>6.6000365449759741E-6</c:v>
                </c:pt>
                <c:pt idx="629">
                  <c:v>6.6490463477091858E-6</c:v>
                </c:pt>
                <c:pt idx="630">
                  <c:v>6.665472406596523E-6</c:v>
                </c:pt>
                <c:pt idx="631">
                  <c:v>6.6819421967434117E-6</c:v>
                </c:pt>
                <c:pt idx="632">
                  <c:v>6.698455119813857E-6</c:v>
                </c:pt>
                <c:pt idx="633">
                  <c:v>6.7150105770276986E-6</c:v>
                </c:pt>
                <c:pt idx="634">
                  <c:v>6.7649261693591079E-6</c:v>
                </c:pt>
                <c:pt idx="635">
                  <c:v>6.7816457785015691E-6</c:v>
                </c:pt>
                <c:pt idx="636">
                  <c:v>6.7984049290589412E-6</c:v>
                </c:pt>
                <c:pt idx="637">
                  <c:v>6.8152030226739864E-6</c:v>
                </c:pt>
                <c:pt idx="638">
                  <c:v>6.8320394608148181E-6</c:v>
                </c:pt>
                <c:pt idx="639">
                  <c:v>6.8827728566385961E-6</c:v>
                </c:pt>
                <c:pt idx="640">
                  <c:v>6.899756687279695E-6</c:v>
                </c:pt>
                <c:pt idx="641">
                  <c:v>6.9167758695746356E-6</c:v>
                </c:pt>
                <c:pt idx="642">
                  <c:v>6.9338298052330112E-6</c:v>
                </c:pt>
                <c:pt idx="643">
                  <c:v>6.9509178953947843E-6</c:v>
                </c:pt>
                <c:pt idx="644">
                  <c:v>7.0023811086266008E-6</c:v>
                </c:pt>
                <c:pt idx="645">
                  <c:v>7.0195998321923204E-6</c:v>
                </c:pt>
                <c:pt idx="646">
                  <c:v>7.0368497175127183E-6</c:v>
                </c:pt>
                <c:pt idx="647">
                  <c:v>7.0541301662761415E-6</c:v>
                </c:pt>
                <c:pt idx="648">
                  <c:v>7.0714405799550268E-6</c:v>
                </c:pt>
                <c:pt idx="649">
                  <c:v>7.1235456245190558E-6</c:v>
                </c:pt>
                <c:pt idx="650">
                  <c:v>7.1409699121299798E-6</c:v>
                </c:pt>
                <c:pt idx="651">
                  <c:v>7.1584211718089882E-6</c:v>
                </c:pt>
                <c:pt idx="652">
                  <c:v>7.1758988051359598E-6</c:v>
                </c:pt>
                <c:pt idx="653">
                  <c:v>7.1934022134769362E-6</c:v>
                </c:pt>
                <c:pt idx="654">
                  <c:v>7.2460611033807786E-6</c:v>
                </c:pt>
                <c:pt idx="655">
                  <c:v>7.2636616264615626E-6</c:v>
                </c:pt>
                <c:pt idx="656">
                  <c:v>7.2812849317424504E-6</c:v>
                </c:pt>
                <c:pt idx="657">
                  <c:v>7.2989304209122904E-6</c:v>
                </c:pt>
                <c:pt idx="658">
                  <c:v>7.3165974952751276E-6</c:v>
                </c:pt>
                <c:pt idx="659">
                  <c:v>7.3697222442942751E-6</c:v>
                </c:pt>
                <c:pt idx="660">
                  <c:v>7.3874696740038141E-6</c:v>
                </c:pt>
                <c:pt idx="661">
                  <c:v>7.4052356963816135E-6</c:v>
                </c:pt>
                <c:pt idx="662">
                  <c:v>7.4230197126670311E-6</c:v>
                </c:pt>
                <c:pt idx="663">
                  <c:v>7.4408211243171604E-6</c:v>
                </c:pt>
                <c:pt idx="664">
                  <c:v>7.4943237463317505E-6</c:v>
                </c:pt>
                <c:pt idx="665">
                  <c:v>7.5121887542474551E-6</c:v>
                </c:pt>
                <c:pt idx="666">
                  <c:v>7.5300681646923752E-6</c:v>
                </c:pt>
                <c:pt idx="667">
                  <c:v>7.5479613794831884E-6</c:v>
                </c:pt>
                <c:pt idx="668">
                  <c:v>7.5658677997177423E-6</c:v>
                </c:pt>
                <c:pt idx="669">
                  <c:v>7.6196603086974729E-6</c:v>
                </c:pt>
                <c:pt idx="670">
                  <c:v>7.6376135658704182E-6</c:v>
                </c:pt>
                <c:pt idx="671">
                  <c:v>7.6555770359786922E-6</c:v>
                </c:pt>
                <c:pt idx="672">
                  <c:v>7.673550120437257E-6</c:v>
                </c:pt>
                <c:pt idx="673">
                  <c:v>7.6915322206224129E-6</c:v>
                </c:pt>
                <c:pt idx="674">
                  <c:v>7.7455266304866332E-6</c:v>
                </c:pt>
                <c:pt idx="675">
                  <c:v>7.7635388083331809E-6</c:v>
                </c:pt>
                <c:pt idx="676">
                  <c:v>7.781557009383398E-6</c:v>
                </c:pt>
                <c:pt idx="677">
                  <c:v>7.7995806347821465E-6</c:v>
                </c:pt>
                <c:pt idx="678">
                  <c:v>7.8176090861801076E-6</c:v>
                </c:pt>
                <c:pt idx="679">
                  <c:v>7.8717174108714129E-6</c:v>
                </c:pt>
                <c:pt idx="680">
                  <c:v>7.8897591807012704E-6</c:v>
                </c:pt>
                <c:pt idx="681">
                  <c:v>7.9078027837849085E-6</c:v>
                </c:pt>
                <c:pt idx="682">
                  <c:v>7.9258476215413178E-6</c:v>
                </c:pt>
                <c:pt idx="683">
                  <c:v>7.9438930954757847E-6</c:v>
                </c:pt>
                <c:pt idx="684">
                  <c:v>7.9980273488246315E-6</c:v>
                </c:pt>
                <c:pt idx="685">
                  <c:v>8.0160693819644334E-6</c:v>
                </c:pt>
                <c:pt idx="686">
                  <c:v>8.0341090584828845E-6</c:v>
                </c:pt>
                <c:pt idx="687">
                  <c:v>8.0521457799040075E-6</c:v>
                </c:pt>
                <c:pt idx="688">
                  <c:v>8.0701789476723377E-6</c:v>
                </c:pt>
                <c:pt idx="689">
                  <c:v>8.1242511435536535E-6</c:v>
                </c:pt>
                <c:pt idx="690">
                  <c:v>8.1422641112607217E-6</c:v>
                </c:pt>
                <c:pt idx="691">
                  <c:v>8.1602705325031527E-6</c:v>
                </c:pt>
                <c:pt idx="692">
                  <c:v>8.17826980894929E-6</c:v>
                </c:pt>
                <c:pt idx="693">
                  <c:v>8.1962613418199152E-6</c:v>
                </c:pt>
                <c:pt idx="694">
                  <c:v>8.2501834941419973E-6</c:v>
                </c:pt>
                <c:pt idx="695">
                  <c:v>8.268138067725226E-6</c:v>
                </c:pt>
                <c:pt idx="696">
                  <c:v>8.3219349770394218E-6</c:v>
                </c:pt>
                <c:pt idx="697">
                  <c:v>8.3756190997734646E-6</c:v>
                </c:pt>
                <c:pt idx="698">
                  <c:v>8.3934859504672296E-6</c:v>
                </c:pt>
                <c:pt idx="699">
                  <c:v>8.4291742753820302E-6</c:v>
                </c:pt>
                <c:pt idx="700">
                  <c:v>8.4469945524975051E-6</c:v>
                </c:pt>
                <c:pt idx="701">
                  <c:v>8.5003526595055595E-6</c:v>
                </c:pt>
                <c:pt idx="702">
                  <c:v>8.5181024587098043E-6</c:v>
                </c:pt>
                <c:pt idx="703">
                  <c:v>8.5358331420989714E-6</c:v>
                </c:pt>
                <c:pt idx="704">
                  <c:v>8.5535441111201101E-6</c:v>
                </c:pt>
                <c:pt idx="705">
                  <c:v>8.5712347671832901E-6</c:v>
                </c:pt>
                <c:pt idx="706">
                  <c:v>8.6241788725323195E-6</c:v>
                </c:pt>
                <c:pt idx="707">
                  <c:v>8.6417822914459733E-6</c:v>
                </c:pt>
                <c:pt idx="708">
                  <c:v>8.6593624047776585E-6</c:v>
                </c:pt>
                <c:pt idx="709">
                  <c:v>8.6769186138759875E-6</c:v>
                </c:pt>
                <c:pt idx="710">
                  <c:v>8.6944503203316089E-6</c:v>
                </c:pt>
                <c:pt idx="711">
                  <c:v>8.7468924377236902E-6</c:v>
                </c:pt>
                <c:pt idx="712">
                  <c:v>8.7643201478231056E-6</c:v>
                </c:pt>
                <c:pt idx="713">
                  <c:v>8.7817203624421225E-6</c:v>
                </c:pt>
                <c:pt idx="714">
                  <c:v>8.7990924830302705E-6</c:v>
                </c:pt>
                <c:pt idx="715">
                  <c:v>8.8164359110795749E-6</c:v>
                </c:pt>
                <c:pt idx="716">
                  <c:v>8.8682880545238326E-6</c:v>
                </c:pt>
                <c:pt idx="717">
                  <c:v>8.8855107269620075E-6</c:v>
                </c:pt>
                <c:pt idx="718">
                  <c:v>8.9027017140892929E-6</c:v>
                </c:pt>
                <c:pt idx="719">
                  <c:v>8.9198604174545279E-6</c:v>
                </c:pt>
                <c:pt idx="720">
                  <c:v>8.9369862384129908E-6</c:v>
                </c:pt>
                <c:pt idx="721">
                  <c:v>8.9881604218194164E-6</c:v>
                </c:pt>
                <c:pt idx="722">
                  <c:v>9.0051487279018637E-6</c:v>
                </c:pt>
                <c:pt idx="723">
                  <c:v>9.0221011589479355E-6</c:v>
                </c:pt>
                <c:pt idx="724">
                  <c:v>9.0390171163700746E-6</c:v>
                </c:pt>
                <c:pt idx="725">
                  <c:v>9.0558960015838109E-6</c:v>
                </c:pt>
                <c:pt idx="726">
                  <c:v>9.1063042387586881E-6</c:v>
                </c:pt>
                <c:pt idx="727">
                  <c:v>9.1230288498981824E-6</c:v>
                </c:pt>
                <c:pt idx="728">
                  <c:v>9.1397133961067692E-6</c:v>
                </c:pt>
                <c:pt idx="729">
                  <c:v>9.1563572788564735E-6</c:v>
                </c:pt>
                <c:pt idx="730">
                  <c:v>9.1729598995834604E-6</c:v>
                </c:pt>
                <c:pt idx="731">
                  <c:v>9.2225142046130194E-6</c:v>
                </c:pt>
                <c:pt idx="732">
                  <c:v>9.2389457919777491E-6</c:v>
                </c:pt>
                <c:pt idx="733">
                  <c:v>9.255333124659751E-6</c:v>
                </c:pt>
                <c:pt idx="734">
                  <c:v>9.2716756040739533E-6</c:v>
                </c:pt>
                <c:pt idx="735">
                  <c:v>9.2879726316767685E-6</c:v>
                </c:pt>
                <c:pt idx="736">
                  <c:v>9.3365850182622221E-6</c:v>
                </c:pt>
                <c:pt idx="737">
                  <c:v>9.3526942532789598E-6</c:v>
                </c:pt>
                <c:pt idx="738">
                  <c:v>9.3687550436942041E-6</c:v>
                </c:pt>
                <c:pt idx="739">
                  <c:v>9.3847667910581427E-6</c:v>
                </c:pt>
                <c:pt idx="740">
                  <c:v>9.4007288968470679E-6</c:v>
                </c:pt>
                <c:pt idx="741">
                  <c:v>9.4483113789968682E-6</c:v>
                </c:pt>
                <c:pt idx="742">
                  <c:v>9.464068932809745E-6</c:v>
                </c:pt>
                <c:pt idx="743">
                  <c:v>9.4797738523952568E-6</c:v>
                </c:pt>
                <c:pt idx="744">
                  <c:v>9.4954255390184494E-6</c:v>
                </c:pt>
                <c:pt idx="745">
                  <c:v>9.5110233942514672E-6</c:v>
                </c:pt>
                <c:pt idx="746">
                  <c:v>9.5574879858531895E-6</c:v>
                </c:pt>
                <c:pt idx="747">
                  <c:v>9.5728645298973143E-6</c:v>
                </c:pt>
                <c:pt idx="748">
                  <c:v>9.5881842498459461E-6</c:v>
                </c:pt>
                <c:pt idx="749">
                  <c:v>9.6034465470229654E-6</c:v>
                </c:pt>
                <c:pt idx="750">
                  <c:v>9.6186508229817277E-6</c:v>
                </c:pt>
                <c:pt idx="751">
                  <c:v>9.6639095379908897E-6</c:v>
                </c:pt>
                <c:pt idx="752">
                  <c:v>9.6788757435332441E-6</c:v>
                </c:pt>
                <c:pt idx="753">
                  <c:v>9.6937809350998104E-6</c:v>
                </c:pt>
                <c:pt idx="754">
                  <c:v>9.7086245141475331E-6</c:v>
                </c:pt>
                <c:pt idx="755">
                  <c:v>9.7234058821735976E-6</c:v>
                </c:pt>
                <c:pt idx="756">
                  <c:v>9.7673707344608272E-6</c:v>
                </c:pt>
                <c:pt idx="757">
                  <c:v>9.7818972728281879E-6</c:v>
                </c:pt>
                <c:pt idx="758">
                  <c:v>9.7963586074019394E-6</c:v>
                </c:pt>
                <c:pt idx="759">
                  <c:v>9.8107541396584757E-6</c:v>
                </c:pt>
                <c:pt idx="760">
                  <c:v>9.8250832710396659E-6</c:v>
                </c:pt>
                <c:pt idx="761">
                  <c:v>9.8676662744663567E-6</c:v>
                </c:pt>
                <c:pt idx="762">
                  <c:v>9.881723816932295E-6</c:v>
                </c:pt>
                <c:pt idx="763">
                  <c:v>9.895711965811162E-6</c:v>
                </c:pt>
                <c:pt idx="764">
                  <c:v>9.909630122487452E-6</c:v>
                </c:pt>
                <c:pt idx="765">
                  <c:v>9.9234776885705312E-6</c:v>
                </c:pt>
                <c:pt idx="766">
                  <c:v>9.9645908570639133E-6</c:v>
                </c:pt>
                <c:pt idx="767">
                  <c:v>9.9781868476854426E-6</c:v>
                </c:pt>
                <c:pt idx="768">
                  <c:v>9.9917831988547588E-6</c:v>
                </c:pt>
                <c:pt idx="769">
                  <c:v>1.0005379909595467E-5</c:v>
                </c:pt>
                <c:pt idx="770">
                  <c:v>1.0073368820966647E-5</c:v>
                </c:pt>
                <c:pt idx="771">
                  <c:v>1.0086967667843192E-5</c:v>
                </c:pt>
                <c:pt idx="772">
                  <c:v>1.0100566867300767E-5</c:v>
                </c:pt>
                <c:pt idx="773">
                  <c:v>1.0114166418209049E-5</c:v>
                </c:pt>
                <c:pt idx="774">
                  <c:v>1.015496717028926E-5</c:v>
                </c:pt>
                <c:pt idx="775">
                  <c:v>1.0168568117377284E-5</c:v>
                </c:pt>
                <c:pt idx="776">
                  <c:v>1.018216941104919E-5</c:v>
                </c:pt>
                <c:pt idx="777">
                  <c:v>1.0195771050196892E-5</c:v>
                </c:pt>
                <c:pt idx="778">
                  <c:v>1.0209373033897668E-5</c:v>
                </c:pt>
                <c:pt idx="779">
                  <c:v>1.025018104238095E-5</c:v>
                </c:pt>
                <c:pt idx="780">
                  <c:v>1.0263784394229679E-5</c:v>
                </c:pt>
                <c:pt idx="781">
                  <c:v>1.0277388085707632E-5</c:v>
                </c:pt>
                <c:pt idx="782">
                  <c:v>1.0290992115623982E-5</c:v>
                </c:pt>
                <c:pt idx="783">
                  <c:v>1.0345411601003133E-5</c:v>
                </c:pt>
                <c:pt idx="784">
                  <c:v>1.0359017308769579E-5</c:v>
                </c:pt>
                <c:pt idx="785">
                  <c:v>1.0372623349096465E-5</c:v>
                </c:pt>
                <c:pt idx="786">
                  <c:v>1.0386229720855008E-5</c:v>
                </c:pt>
                <c:pt idx="787">
                  <c:v>1.0399836423207076E-5</c:v>
                </c:pt>
                <c:pt idx="788">
                  <c:v>1.0440658503700692E-5</c:v>
                </c:pt>
                <c:pt idx="789">
                  <c:v>1.0454266518356694E-5</c:v>
                </c:pt>
                <c:pt idx="790">
                  <c:v>1.0467874858464015E-5</c:v>
                </c:pt>
                <c:pt idx="791">
                  <c:v>1.0481483523133474E-5</c:v>
                </c:pt>
                <c:pt idx="792">
                  <c:v>1.0495092511443407E-5</c:v>
                </c:pt>
                <c:pt idx="793">
                  <c:v>1.0535921407627272E-5</c:v>
                </c:pt>
                <c:pt idx="794">
                  <c:v>1.0549531680070843E-5</c:v>
                </c:pt>
                <c:pt idx="795">
                  <c:v>1.05631422711717E-5</c:v>
                </c:pt>
                <c:pt idx="796">
                  <c:v>1.0576753179780556E-5</c:v>
                </c:pt>
                <c:pt idx="797">
                  <c:v>1.0590364404964513E-5</c:v>
                </c:pt>
                <c:pt idx="798">
                  <c:v>1.0631199969945513E-5</c:v>
                </c:pt>
                <c:pt idx="799">
                  <c:v>1.0644812451425865E-5</c:v>
                </c:pt>
                <c:pt idx="800">
                  <c:v>1.0658425244443876E-5</c:v>
                </c:pt>
                <c:pt idx="801">
                  <c:v>1.0672038348051887E-5</c:v>
                </c:pt>
                <c:pt idx="802">
                  <c:v>1.068565176123519E-5</c:v>
                </c:pt>
                <c:pt idx="803">
                  <c:v>1.0726493848142514E-5</c:v>
                </c:pt>
                <c:pt idx="804">
                  <c:v>1.0740108489655309E-5</c:v>
                </c:pt>
                <c:pt idx="805">
                  <c:v>1.0753723435687205E-5</c:v>
                </c:pt>
                <c:pt idx="806">
                  <c:v>1.0767338685279502E-5</c:v>
                </c:pt>
                <c:pt idx="807">
                  <c:v>1.0780954237406887E-5</c:v>
                </c:pt>
                <c:pt idx="808">
                  <c:v>1.0821802699427171E-5</c:v>
                </c:pt>
                <c:pt idx="809">
                  <c:v>1.0835419451895088E-5</c:v>
                </c:pt>
                <c:pt idx="810">
                  <c:v>1.0849036501962921E-5</c:v>
                </c:pt>
                <c:pt idx="811">
                  <c:v>1.0862653848556448E-5</c:v>
                </c:pt>
                <c:pt idx="812">
                  <c:v>1.0876271490778915E-5</c:v>
                </c:pt>
                <c:pt idx="813">
                  <c:v>1.091712618094648E-5</c:v>
                </c:pt>
                <c:pt idx="814">
                  <c:v>1.0930744995532736E-5</c:v>
                </c:pt>
                <c:pt idx="815">
                  <c:v>1.0944364100723876E-5</c:v>
                </c:pt>
                <c:pt idx="816">
                  <c:v>1.0957983495400873E-5</c:v>
                </c:pt>
                <c:pt idx="817">
                  <c:v>1.0971603178690364E-5</c:v>
                </c:pt>
                <c:pt idx="818">
                  <c:v>1.1012463950200866E-5</c:v>
                </c:pt>
                <c:pt idx="819">
                  <c:v>1.102608477789004E-5</c:v>
                </c:pt>
                <c:pt idx="820">
                  <c:v>1.1039705889149256E-5</c:v>
                </c:pt>
                <c:pt idx="821">
                  <c:v>1.1053327282952817E-5</c:v>
                </c:pt>
                <c:pt idx="822">
                  <c:v>1.1066948958415879E-5</c:v>
                </c:pt>
                <c:pt idx="823">
                  <c:v>1.1107815664314344E-5</c:v>
                </c:pt>
                <c:pt idx="824">
                  <c:v>1.1121438456122255E-5</c:v>
                </c:pt>
                <c:pt idx="825">
                  <c:v>1.1135061524528816E-5</c:v>
                </c:pt>
                <c:pt idx="826">
                  <c:v>1.1148684868532056E-5</c:v>
                </c:pt>
                <c:pt idx="827">
                  <c:v>1.1162308487167525E-5</c:v>
                </c:pt>
                <c:pt idx="828">
                  <c:v>1.1203180980590417E-5</c:v>
                </c:pt>
                <c:pt idx="829">
                  <c:v>1.1216805687597278E-5</c:v>
                </c:pt>
                <c:pt idx="830">
                  <c:v>1.1230430664259623E-5</c:v>
                </c:pt>
                <c:pt idx="831">
                  <c:v>1.1244055909429004E-5</c:v>
                </c:pt>
                <c:pt idx="832">
                  <c:v>1.1257681422266302E-5</c:v>
                </c:pt>
                <c:pt idx="833">
                  <c:v>1.1298559556337542E-5</c:v>
                </c:pt>
                <c:pt idx="834">
                  <c:v>1.1312186129618789E-5</c:v>
                </c:pt>
                <c:pt idx="835">
                  <c:v>1.132581296543729E-5</c:v>
                </c:pt>
                <c:pt idx="836">
                  <c:v>1.1339440062837991E-5</c:v>
                </c:pt>
                <c:pt idx="837">
                  <c:v>1.1353067420970243E-5</c:v>
                </c:pt>
                <c:pt idx="838">
                  <c:v>1.1393951048868957E-5</c:v>
                </c:pt>
                <c:pt idx="839">
                  <c:v>1.1407579439327194E-5</c:v>
                </c:pt>
                <c:pt idx="840">
                  <c:v>1.1421208085435968E-5</c:v>
                </c:pt>
                <c:pt idx="841">
                  <c:v>1.1434836986195766E-5</c:v>
                </c:pt>
                <c:pt idx="842">
                  <c:v>1.1448466140576841E-5</c:v>
                </c:pt>
                <c:pt idx="843">
                  <c:v>1.1489355115301725E-5</c:v>
                </c:pt>
                <c:pt idx="844">
                  <c:v>1.1502985274172429E-5</c:v>
                </c:pt>
                <c:pt idx="845">
                  <c:v>1.1516615681633E-5</c:v>
                </c:pt>
                <c:pt idx="846">
                  <c:v>1.1530246336673788E-5</c:v>
                </c:pt>
                <c:pt idx="847">
                  <c:v>1.1543877238355183E-5</c:v>
                </c:pt>
                <c:pt idx="848">
                  <c:v>1.1584771413094714E-5</c:v>
                </c:pt>
                <c:pt idx="849">
                  <c:v>1.1598403291306652E-5</c:v>
                </c:pt>
                <c:pt idx="850">
                  <c:v>1.1612035411076632E-5</c:v>
                </c:pt>
                <c:pt idx="851">
                  <c:v>1.1625667771550873E-5</c:v>
                </c:pt>
                <c:pt idx="852">
                  <c:v>1.1639300371579912E-5</c:v>
                </c:pt>
                <c:pt idx="853">
                  <c:v>1.1680199599542555E-5</c:v>
                </c:pt>
                <c:pt idx="854">
                  <c:v>1.1693833148055474E-5</c:v>
                </c:pt>
                <c:pt idx="855">
                  <c:v>1.1707466931288054E-5</c:v>
                </c:pt>
                <c:pt idx="856">
                  <c:v>1.1721100948111107E-5</c:v>
                </c:pt>
                <c:pt idx="857">
                  <c:v>1.1734735197563995E-5</c:v>
                </c:pt>
                <c:pt idx="858">
                  <c:v>1.1775639331747409E-5</c:v>
                </c:pt>
                <c:pt idx="859">
                  <c:v>1.1789274501715817E-5</c:v>
                </c:pt>
                <c:pt idx="860">
                  <c:v>1.180290989936125E-5</c:v>
                </c:pt>
                <c:pt idx="861">
                  <c:v>1.1816545523676503E-5</c:v>
                </c:pt>
                <c:pt idx="862">
                  <c:v>1.1830181373526488E-5</c:v>
                </c:pt>
                <c:pt idx="863">
                  <c:v>1.1871090267114986E-5</c:v>
                </c:pt>
                <c:pt idx="864">
                  <c:v>1.1884727009589371E-5</c:v>
                </c:pt>
                <c:pt idx="865">
                  <c:v>1.1898363972693446E-5</c:v>
                </c:pt>
                <c:pt idx="866">
                  <c:v>1.1912001155475369E-5</c:v>
                </c:pt>
                <c:pt idx="867">
                  <c:v>1.1925638556888557E-5</c:v>
                </c:pt>
                <c:pt idx="868">
                  <c:v>1.1966552062890658E-5</c:v>
                </c:pt>
                <c:pt idx="869">
                  <c:v>1.1980190328884943E-5</c:v>
                </c:pt>
                <c:pt idx="870">
                  <c:v>1.1993828808521968E-5</c:v>
                </c:pt>
                <c:pt idx="871">
                  <c:v>1.2007467500774704E-5</c:v>
                </c:pt>
                <c:pt idx="872">
                  <c:v>1.2021106404716668E-5</c:v>
                </c:pt>
                <c:pt idx="873">
                  <c:v>1.2062024376390301E-5</c:v>
                </c:pt>
                <c:pt idx="874">
                  <c:v>1.2075664116914926E-5</c:v>
                </c:pt>
                <c:pt idx="875">
                  <c:v>1.2089304064122422E-5</c:v>
                </c:pt>
                <c:pt idx="876">
                  <c:v>1.2102944216975878E-5</c:v>
                </c:pt>
                <c:pt idx="877">
                  <c:v>1.2116584574441687E-5</c:v>
                </c:pt>
                <c:pt idx="878">
                  <c:v>1.215750686483751E-5</c:v>
                </c:pt>
                <c:pt idx="879">
                  <c:v>1.2171148030963837E-5</c:v>
                </c:pt>
                <c:pt idx="880">
                  <c:v>1.2184789396743375E-5</c:v>
                </c:pt>
                <c:pt idx="881">
                  <c:v>1.2198430961193777E-5</c:v>
                </c:pt>
                <c:pt idx="882">
                  <c:v>1.2212072723303744E-5</c:v>
                </c:pt>
                <c:pt idx="883">
                  <c:v>1.2252999185558015E-5</c:v>
                </c:pt>
                <c:pt idx="884">
                  <c:v>1.2266641728321035E-5</c:v>
                </c:pt>
                <c:pt idx="885">
                  <c:v>1.2280284463734822E-5</c:v>
                </c:pt>
                <c:pt idx="886">
                  <c:v>1.2293927390807107E-5</c:v>
                </c:pt>
                <c:pt idx="887">
                  <c:v>1.2307570508548751E-5</c:v>
                </c:pt>
                <c:pt idx="888">
                  <c:v>1.2348500995786004E-5</c:v>
                </c:pt>
                <c:pt idx="889">
                  <c:v>1.2362144866216973E-5</c:v>
                </c:pt>
                <c:pt idx="890">
                  <c:v>1.2375788922323049E-5</c:v>
                </c:pt>
                <c:pt idx="891">
                  <c:v>1.2389433163070347E-5</c:v>
                </c:pt>
                <c:pt idx="892">
                  <c:v>1.2403077587523354E-5</c:v>
                </c:pt>
                <c:pt idx="893">
                  <c:v>1.2444011952856395E-5</c:v>
                </c:pt>
                <c:pt idx="894">
                  <c:v>1.2457657101982858E-5</c:v>
                </c:pt>
                <c:pt idx="895">
                  <c:v>1.2471302429803505E-5</c:v>
                </c:pt>
                <c:pt idx="896">
                  <c:v>1.248494793527489E-5</c:v>
                </c:pt>
                <c:pt idx="897">
                  <c:v>1.2498593617451406E-5</c:v>
                </c:pt>
                <c:pt idx="898">
                  <c:v>1.2539531714013315E-5</c:v>
                </c:pt>
                <c:pt idx="899">
                  <c:v>1.2553178092890653E-5</c:v>
                </c:pt>
                <c:pt idx="900">
                  <c:v>1.2566824643444654E-5</c:v>
                </c:pt>
                <c:pt idx="901">
                  <c:v>1.2580471364685251E-5</c:v>
                </c:pt>
                <c:pt idx="902">
                  <c:v>1.2594118255625441E-5</c:v>
                </c:pt>
                <c:pt idx="903">
                  <c:v>1.2635059936506372E-5</c:v>
                </c:pt>
                <c:pt idx="904">
                  <c:v>1.264870749618596E-5</c:v>
                </c:pt>
                <c:pt idx="905">
                  <c:v>1.2662355220551157E-5</c:v>
                </c:pt>
                <c:pt idx="906">
                  <c:v>1.2676003108602206E-5</c:v>
                </c:pt>
                <c:pt idx="907">
                  <c:v>1.2689651159311225E-5</c:v>
                </c:pt>
                <c:pt idx="908">
                  <c:v>1.2730596277683884E-5</c:v>
                </c:pt>
                <c:pt idx="909">
                  <c:v>1.2744244969181974E-5</c:v>
                </c:pt>
                <c:pt idx="910">
                  <c:v>1.2757893818369645E-5</c:v>
                </c:pt>
                <c:pt idx="911">
                  <c:v>1.2771542824268614E-5</c:v>
                </c:pt>
                <c:pt idx="912">
                  <c:v>1.278519198584153E-5</c:v>
                </c:pt>
                <c:pt idx="913">
                  <c:v>1.2826140394773483E-5</c:v>
                </c:pt>
                <c:pt idx="914">
                  <c:v>1.2839790169133924E-5</c:v>
                </c:pt>
                <c:pt idx="915">
                  <c:v>1.2853440094213888E-5</c:v>
                </c:pt>
                <c:pt idx="916">
                  <c:v>1.28670901689945E-5</c:v>
                </c:pt>
                <c:pt idx="917">
                  <c:v>1.2880740392459995E-5</c:v>
                </c:pt>
                <c:pt idx="918">
                  <c:v>1.2921691945070064E-5</c:v>
                </c:pt>
                <c:pt idx="919">
                  <c:v>1.2935342753363656E-5</c:v>
                </c:pt>
                <c:pt idx="920">
                  <c:v>1.294899370533998E-5</c:v>
                </c:pt>
                <c:pt idx="921">
                  <c:v>1.2962644800032338E-5</c:v>
                </c:pt>
                <c:pt idx="922">
                  <c:v>1.2976296036415551E-5</c:v>
                </c:pt>
                <c:pt idx="923">
                  <c:v>1.3017250585872718E-5</c:v>
                </c:pt>
                <c:pt idx="924">
                  <c:v>1.3030902379074198E-5</c:v>
                </c:pt>
                <c:pt idx="925">
                  <c:v>1.3044554309039613E-5</c:v>
                </c:pt>
                <c:pt idx="926">
                  <c:v>1.3058206374670235E-5</c:v>
                </c:pt>
                <c:pt idx="927">
                  <c:v>1.3071858575053886E-5</c:v>
                </c:pt>
                <c:pt idx="928">
                  <c:v>1.311281597442365E-5</c:v>
                </c:pt>
                <c:pt idx="929">
                  <c:v>1.3126468703626887E-5</c:v>
                </c:pt>
                <c:pt idx="930">
                  <c:v>1.3140121562578237E-5</c:v>
                </c:pt>
                <c:pt idx="931">
                  <c:v>1.3153774550230961E-5</c:v>
                </c:pt>
                <c:pt idx="932">
                  <c:v>1.3167427665602223E-5</c:v>
                </c:pt>
                <c:pt idx="933">
                  <c:v>1.320838776800056E-5</c:v>
                </c:pt>
                <c:pt idx="934">
                  <c:v>1.3222041384264594E-5</c:v>
                </c:pt>
                <c:pt idx="935">
                  <c:v>1.3235695123225996E-5</c:v>
                </c:pt>
                <c:pt idx="936">
                  <c:v>1.3249348983919795E-5</c:v>
                </c:pt>
                <c:pt idx="937">
                  <c:v>1.3263002965353686E-5</c:v>
                </c:pt>
                <c:pt idx="938">
                  <c:v>1.3303965623945857E-5</c:v>
                </c:pt>
                <c:pt idx="939">
                  <c:v>1.331762007826544E-5</c:v>
                </c:pt>
                <c:pt idx="940">
                  <c:v>1.3331274648317791E-5</c:v>
                </c:pt>
                <c:pt idx="941">
                  <c:v>1.3344929333068242E-5</c:v>
                </c:pt>
                <c:pt idx="942">
                  <c:v>1.3358584131575393E-5</c:v>
                </c:pt>
                <c:pt idx="943">
                  <c:v>1.3399549199484972E-5</c:v>
                </c:pt>
                <c:pt idx="944">
                  <c:v>1.3413204442911864E-5</c:v>
                </c:pt>
                <c:pt idx="945">
                  <c:v>1.3426859795071851E-5</c:v>
                </c:pt>
                <c:pt idx="946">
                  <c:v>1.3440515254951156E-5</c:v>
                </c:pt>
                <c:pt idx="947">
                  <c:v>1.3454170821598805E-5</c:v>
                </c:pt>
                <c:pt idx="948">
                  <c:v>1.3495138151878531E-5</c:v>
                </c:pt>
                <c:pt idx="949">
                  <c:v>1.3508794135460681E-5</c:v>
                </c:pt>
                <c:pt idx="950">
                  <c:v>1.3522450220771516E-5</c:v>
                </c:pt>
                <c:pt idx="951">
                  <c:v>1.3536106406847713E-5</c:v>
                </c:pt>
                <c:pt idx="952">
                  <c:v>1.359073213848083E-5</c:v>
                </c:pt>
                <c:pt idx="953">
                  <c:v>1.3604388813232692E-5</c:v>
                </c:pt>
                <c:pt idx="954">
                  <c:v>1.3618045582733857E-5</c:v>
                </c:pt>
                <c:pt idx="955">
                  <c:v>1.363170244601165E-5</c:v>
                </c:pt>
                <c:pt idx="956">
                  <c:v>1.3686330816501084E-5</c:v>
                </c:pt>
                <c:pt idx="957">
                  <c:v>1.3699988133492963E-5</c:v>
                </c:pt>
                <c:pt idx="958">
                  <c:v>1.3713645538220347E-5</c:v>
                </c:pt>
                <c:pt idx="959">
                  <c:v>1.3727303029730836E-5</c:v>
                </c:pt>
                <c:pt idx="960">
                  <c:v>1.3740960606957001E-5</c:v>
                </c:pt>
                <c:pt idx="961">
                  <c:v>1.3781933843242207E-5</c:v>
                </c:pt>
                <c:pt idx="962">
                  <c:v>1.3795591753481586E-5</c:v>
                </c:pt>
                <c:pt idx="963">
                  <c:v>1.380924974452623E-5</c:v>
                </c:pt>
                <c:pt idx="964">
                  <c:v>1.3822907815297034E-5</c:v>
                </c:pt>
                <c:pt idx="965">
                  <c:v>1.3836565964835211E-5</c:v>
                </c:pt>
                <c:pt idx="966">
                  <c:v>1.3877540875981443E-5</c:v>
                </c:pt>
                <c:pt idx="967">
                  <c:v>1.3891199330560343E-5</c:v>
                </c:pt>
                <c:pt idx="968">
                  <c:v>1.3904857858892088E-5</c:v>
                </c:pt>
                <c:pt idx="969">
                  <c:v>1.3918516459976612E-5</c:v>
                </c:pt>
                <c:pt idx="970">
                  <c:v>1.3932175132845888E-5</c:v>
                </c:pt>
                <c:pt idx="971">
                  <c:v>1.397315157200007E-5</c:v>
                </c:pt>
                <c:pt idx="972">
                  <c:v>1.3986810521918931E-5</c:v>
                </c:pt>
                <c:pt idx="973">
                  <c:v>1.4000469538621342E-5</c:v>
                </c:pt>
                <c:pt idx="974">
                  <c:v>1.4014128621069197E-5</c:v>
                </c:pt>
                <c:pt idx="975">
                  <c:v>1.4027787768285391E-5</c:v>
                </c:pt>
                <c:pt idx="976">
                  <c:v>1.4068765588583269E-5</c:v>
                </c:pt>
                <c:pt idx="977">
                  <c:v>1.40824249848974E-5</c:v>
                </c:pt>
                <c:pt idx="978">
                  <c:v>1.4096084440963062E-5</c:v>
                </c:pt>
                <c:pt idx="979">
                  <c:v>1.4109743955820166E-5</c:v>
                </c:pt>
                <c:pt idx="980">
                  <c:v>1.4123403528453635E-5</c:v>
                </c:pt>
                <c:pt idx="981">
                  <c:v>1.4164382583019998E-5</c:v>
                </c:pt>
                <c:pt idx="982">
                  <c:v>1.4178042376752132E-5</c:v>
                </c:pt>
                <c:pt idx="983">
                  <c:v>1.4191702223257082E-5</c:v>
                </c:pt>
                <c:pt idx="984">
                  <c:v>1.4205362121565663E-5</c:v>
                </c:pt>
                <c:pt idx="985">
                  <c:v>1.4219022070625276E-5</c:v>
                </c:pt>
                <c:pt idx="986">
                  <c:v>1.4260002212545547E-5</c:v>
                </c:pt>
                <c:pt idx="987">
                  <c:v>1.4273662354743791E-5</c:v>
                </c:pt>
                <c:pt idx="988">
                  <c:v>1.4287322542731378E-5</c:v>
                </c:pt>
                <c:pt idx="989">
                  <c:v>1.4300982775530129E-5</c:v>
                </c:pt>
                <c:pt idx="990">
                  <c:v>1.4314643052078873E-5</c:v>
                </c:pt>
                <c:pt idx="991">
                  <c:v>1.4355624134485418E-5</c:v>
                </c:pt>
                <c:pt idx="992">
                  <c:v>1.4369284576194199E-5</c:v>
                </c:pt>
                <c:pt idx="993">
                  <c:v>1.4382945056704162E-5</c:v>
                </c:pt>
                <c:pt idx="994">
                  <c:v>1.4396605574999765E-5</c:v>
                </c:pt>
                <c:pt idx="995">
                  <c:v>1.441026613009676E-5</c:v>
                </c:pt>
                <c:pt idx="996">
                  <c:v>1.4451248006111186E-5</c:v>
                </c:pt>
                <c:pt idx="997">
                  <c:v>1.4464908698371345E-5</c:v>
                </c:pt>
                <c:pt idx="998">
                  <c:v>1.4478569422411572E-5</c:v>
                </c:pt>
                <c:pt idx="999">
                  <c:v>1.4492230177292687E-5</c:v>
                </c:pt>
                <c:pt idx="1000">
                  <c:v>1.4505890961936616E-5</c:v>
                </c:pt>
                <c:pt idx="1001">
                  <c:v>1.4546873484670027E-5</c:v>
                </c:pt>
                <c:pt idx="1002">
                  <c:v>1.4560534378518904E-5</c:v>
                </c:pt>
                <c:pt idx="1003">
                  <c:v>1.4574195297178878E-5</c:v>
                </c:pt>
                <c:pt idx="1004">
                  <c:v>1.4587856239645354E-5</c:v>
                </c:pt>
                <c:pt idx="1005">
                  <c:v>1.460151720488837E-5</c:v>
                </c:pt>
                <c:pt idx="1006">
                  <c:v>1.4642500227497677E-5</c:v>
                </c:pt>
                <c:pt idx="1007">
                  <c:v>1.4656161273969121E-5</c:v>
                </c:pt>
                <c:pt idx="1008">
                  <c:v>1.4669822338249878E-5</c:v>
                </c:pt>
                <c:pt idx="1009">
                  <c:v>1.4683483419354778E-5</c:v>
                </c:pt>
                <c:pt idx="1010">
                  <c:v>1.469714451624534E-5</c:v>
                </c:pt>
                <c:pt idx="1011">
                  <c:v>1.4738127891820508E-5</c:v>
                </c:pt>
                <c:pt idx="1012">
                  <c:v>1.4751789041945004E-5</c:v>
                </c:pt>
                <c:pt idx="1013">
                  <c:v>1.4765450202928484E-5</c:v>
                </c:pt>
                <c:pt idx="1014">
                  <c:v>1.4779111373693276E-5</c:v>
                </c:pt>
                <c:pt idx="1015">
                  <c:v>1.479277255327625E-5</c:v>
                </c:pt>
                <c:pt idx="1016">
                  <c:v>1.483375613492511E-5</c:v>
                </c:pt>
                <c:pt idx="1017">
                  <c:v>1.4847417339785426E-5</c:v>
                </c:pt>
                <c:pt idx="1018">
                  <c:v>1.486107854846607E-5</c:v>
                </c:pt>
                <c:pt idx="1019">
                  <c:v>1.4874739759936812E-5</c:v>
                </c:pt>
                <c:pt idx="1020">
                  <c:v>1.4943045824720875E-5</c:v>
                </c:pt>
                <c:pt idx="1021">
                  <c:v>1.4956744639905217E-5</c:v>
                </c:pt>
                <c:pt idx="1022">
                  <c:v>1.4970518253338502E-5</c:v>
                </c:pt>
                <c:pt idx="1023">
                  <c:v>1.4984366044453463E-5</c:v>
                </c:pt>
                <c:pt idx="1024">
                  <c:v>1.5026348277767306E-5</c:v>
                </c:pt>
                <c:pt idx="1025">
                  <c:v>1.5040486573522786E-5</c:v>
                </c:pt>
                <c:pt idx="1026">
                  <c:v>1.5054695943924134E-5</c:v>
                </c:pt>
                <c:pt idx="1027">
                  <c:v>1.5068975768390547E-5</c:v>
                </c:pt>
                <c:pt idx="1028">
                  <c:v>1.5083325426293105E-5</c:v>
                </c:pt>
                <c:pt idx="1029">
                  <c:v>1.5126787194652733E-5</c:v>
                </c:pt>
                <c:pt idx="1030">
                  <c:v>1.5141409980314552E-5</c:v>
                </c:pt>
                <c:pt idx="1031">
                  <c:v>1.5156099496426894E-5</c:v>
                </c:pt>
                <c:pt idx="1032">
                  <c:v>1.5170855122347539E-5</c:v>
                </c:pt>
                <c:pt idx="1033">
                  <c:v>1.518567623752335E-5</c:v>
                </c:pt>
                <c:pt idx="1034">
                  <c:v>1.5230526312359332E-5</c:v>
                </c:pt>
                <c:pt idx="1035">
                  <c:v>1.5245603178422486E-5</c:v>
                </c:pt>
                <c:pt idx="1036">
                  <c:v>1.5260742430694867E-5</c:v>
                </c:pt>
                <c:pt idx="1037">
                  <c:v>1.5275943448582396E-5</c:v>
                </c:pt>
                <c:pt idx="1038">
                  <c:v>1.5291205611470575E-5</c:v>
                </c:pt>
                <c:pt idx="1039">
                  <c:v>1.5337352764232511E-5</c:v>
                </c:pt>
                <c:pt idx="1040">
                  <c:v>1.535285330114202E-5</c:v>
                </c:pt>
                <c:pt idx="1041">
                  <c:v>1.5368411880054781E-5</c:v>
                </c:pt>
                <c:pt idx="1042">
                  <c:v>1.538402788036997E-5</c:v>
                </c:pt>
                <c:pt idx="1043">
                  <c:v>1.5399700681493535E-5</c:v>
                </c:pt>
                <c:pt idx="1044">
                  <c:v>1.5447053683550423E-5</c:v>
                </c:pt>
                <c:pt idx="1045">
                  <c:v>1.5462947481831459E-5</c:v>
                </c:pt>
                <c:pt idx="1046">
                  <c:v>1.5478894977862602E-5</c:v>
                </c:pt>
                <c:pt idx="1047">
                  <c:v>1.5494895551090301E-5</c:v>
                </c:pt>
                <c:pt idx="1048">
                  <c:v>1.5510948580886666E-5</c:v>
                </c:pt>
                <c:pt idx="1049">
                  <c:v>1.5559416203699104E-5</c:v>
                </c:pt>
                <c:pt idx="1050">
                  <c:v>1.5575672853788036E-5</c:v>
                </c:pt>
                <c:pt idx="1051">
                  <c:v>1.5591978857407345E-5</c:v>
                </c:pt>
                <c:pt idx="1052">
                  <c:v>1.5608333594023269E-5</c:v>
                </c:pt>
                <c:pt idx="1053">
                  <c:v>1.5624736442974259E-5</c:v>
                </c:pt>
                <c:pt idx="1054">
                  <c:v>1.5674227457967784E-5</c:v>
                </c:pt>
                <c:pt idx="1055">
                  <c:v>1.5690816550341923E-5</c:v>
                </c:pt>
                <c:pt idx="1056">
                  <c:v>1.5707450652058782E-5</c:v>
                </c:pt>
                <c:pt idx="1057">
                  <c:v>1.5724129142497014E-5</c:v>
                </c:pt>
                <c:pt idx="1058">
                  <c:v>1.574085140109542E-5</c:v>
                </c:pt>
                <c:pt idx="1059">
                  <c:v>1.5791274579697055E-5</c:v>
                </c:pt>
                <c:pt idx="1060">
                  <c:v>1.5808165704814746E-5</c:v>
                </c:pt>
                <c:pt idx="1061">
                  <c:v>1.5825097495091686E-5</c:v>
                </c:pt>
                <c:pt idx="1062">
                  <c:v>1.5842069329872882E-5</c:v>
                </c:pt>
                <c:pt idx="1063">
                  <c:v>1.5859080588563283E-5</c:v>
                </c:pt>
                <c:pt idx="1064">
                  <c:v>1.5910344702184373E-5</c:v>
                </c:pt>
                <c:pt idx="1065">
                  <c:v>1.5927507450559297E-5</c:v>
                </c:pt>
                <c:pt idx="1066">
                  <c:v>1.5944706519833684E-5</c:v>
                </c:pt>
                <c:pt idx="1067">
                  <c:v>1.5961941289425259E-5</c:v>
                </c:pt>
                <c:pt idx="1068">
                  <c:v>1.5979211138705248E-5</c:v>
                </c:pt>
                <c:pt idx="1069">
                  <c:v>1.6031224958777768E-5</c:v>
                </c:pt>
                <c:pt idx="1070">
                  <c:v>1.6048628920866645E-5</c:v>
                </c:pt>
                <c:pt idx="1071">
                  <c:v>1.6066064859651217E-5</c:v>
                </c:pt>
                <c:pt idx="1072">
                  <c:v>1.6083532154515507E-5</c:v>
                </c:pt>
                <c:pt idx="1073">
                  <c:v>1.6101030184850049E-5</c:v>
                </c:pt>
                <c:pt idx="1074">
                  <c:v>1.6153702482809759E-5</c:v>
                </c:pt>
                <c:pt idx="1075">
                  <c:v>1.6171317249060533E-5</c:v>
                </c:pt>
                <c:pt idx="1076">
                  <c:v>1.6188959647805169E-5</c:v>
                </c:pt>
                <c:pt idx="1077">
                  <c:v>1.6206629058420439E-5</c:v>
                </c:pt>
                <c:pt idx="1078">
                  <c:v>1.6224324860315866E-5</c:v>
                </c:pt>
                <c:pt idx="1079">
                  <c:v>1.6277564407560006E-5</c:v>
                </c:pt>
                <c:pt idx="1080">
                  <c:v>1.6295359568485252E-5</c:v>
                </c:pt>
                <c:pt idx="1081">
                  <c:v>1.631317801767745E-5</c:v>
                </c:pt>
                <c:pt idx="1082">
                  <c:v>1.6331019134532273E-5</c:v>
                </c:pt>
                <c:pt idx="1083">
                  <c:v>1.6348882298425682E-5</c:v>
                </c:pt>
                <c:pt idx="1084">
                  <c:v>1.6402597866376286E-5</c:v>
                </c:pt>
                <c:pt idx="1085">
                  <c:v>1.642054301244263E-5</c:v>
                </c:pt>
                <c:pt idx="1086">
                  <c:v>1.6438507102549633E-5</c:v>
                </c:pt>
                <c:pt idx="1087">
                  <c:v>1.6456489516111612E-5</c:v>
                </c:pt>
                <c:pt idx="1088">
                  <c:v>1.647448963249718E-5</c:v>
                </c:pt>
                <c:pt idx="1089">
                  <c:v>1.6528589992585543E-5</c:v>
                </c:pt>
                <c:pt idx="1090">
                  <c:v>1.6546654714287295E-5</c:v>
                </c:pt>
                <c:pt idx="1091">
                  <c:v>1.6564734035777391E-5</c:v>
                </c:pt>
                <c:pt idx="1092">
                  <c:v>1.6582827336514467E-5</c:v>
                </c:pt>
                <c:pt idx="1093">
                  <c:v>1.6600933995833867E-5</c:v>
                </c:pt>
                <c:pt idx="1094">
                  <c:v>1.6655327919511676E-5</c:v>
                </c:pt>
                <c:pt idx="1095">
                  <c:v>1.6673481807288088E-5</c:v>
                </c:pt>
                <c:pt idx="1096">
                  <c:v>1.6691645950677482E-5</c:v>
                </c:pt>
                <c:pt idx="1097">
                  <c:v>1.6709819729053207E-5</c:v>
                </c:pt>
                <c:pt idx="1098">
                  <c:v>1.6728002521820744E-5</c:v>
                </c:pt>
                <c:pt idx="1099">
                  <c:v>1.6782598780494114E-5</c:v>
                </c:pt>
                <c:pt idx="1100">
                  <c:v>1.6800811424828585E-5</c:v>
                </c:pt>
                <c:pt idx="1101">
                  <c:v>1.6819029980547409E-5</c:v>
                </c:pt>
                <c:pt idx="1102">
                  <c:v>1.6837253827042157E-5</c:v>
                </c:pt>
                <c:pt idx="1103">
                  <c:v>1.685548234373632E-5</c:v>
                </c:pt>
                <c:pt idx="1104">
                  <c:v>1.6910189708830278E-5</c:v>
                </c:pt>
                <c:pt idx="1105">
                  <c:v>1.6928430700193993E-5</c:v>
                </c:pt>
                <c:pt idx="1106">
                  <c:v>1.694667325873705E-5</c:v>
                </c:pt>
                <c:pt idx="1107">
                  <c:v>1.6964916763868936E-5</c:v>
                </c:pt>
                <c:pt idx="1108">
                  <c:v>1.6983160594903105E-5</c:v>
                </c:pt>
                <c:pt idx="1109">
                  <c:v>1.7037887837848518E-5</c:v>
                </c:pt>
                <c:pt idx="1110">
                  <c:v>1.7056126766721968E-5</c:v>
                </c:pt>
                <c:pt idx="1111">
                  <c:v>1.7074362918566987E-5</c:v>
                </c:pt>
                <c:pt idx="1112">
                  <c:v>1.7092595672734383E-5</c:v>
                </c:pt>
                <c:pt idx="1113">
                  <c:v>1.7110824408657559E-5</c:v>
                </c:pt>
                <c:pt idx="1114">
                  <c:v>1.7165480300853596E-5</c:v>
                </c:pt>
                <c:pt idx="1115">
                  <c:v>1.718368675772252E-5</c:v>
                </c:pt>
                <c:pt idx="1116">
                  <c:v>1.7201886093326602E-5</c:v>
                </c:pt>
                <c:pt idx="1117">
                  <c:v>1.722007768705984E-5</c:v>
                </c:pt>
                <c:pt idx="1118">
                  <c:v>1.7238260918322372E-5</c:v>
                </c:pt>
                <c:pt idx="1119">
                  <c:v>1.7292754231227007E-5</c:v>
                </c:pt>
                <c:pt idx="1120">
                  <c:v>1.7310897806553306E-5</c:v>
                </c:pt>
                <c:pt idx="1121">
                  <c:v>1.7329029916400116E-5</c:v>
                </c:pt>
                <c:pt idx="1122">
                  <c:v>1.7347149940153672E-5</c:v>
                </c:pt>
                <c:pt idx="1123">
                  <c:v>1.7365257257231557E-5</c:v>
                </c:pt>
                <c:pt idx="1124">
                  <c:v>1.7419496762224255E-5</c:v>
                </c:pt>
                <c:pt idx="1125">
                  <c:v>1.74375470464934E-5</c:v>
                </c:pt>
                <c:pt idx="1126">
                  <c:v>1.7455581521064265E-5</c:v>
                </c:pt>
                <c:pt idx="1127">
                  <c:v>1.7473599565315334E-5</c:v>
                </c:pt>
                <c:pt idx="1128">
                  <c:v>1.7491600558681414E-5</c:v>
                </c:pt>
                <c:pt idx="1129">
                  <c:v>1.7545495027230422E-5</c:v>
                </c:pt>
                <c:pt idx="1130">
                  <c:v>1.7563421610897776E-5</c:v>
                </c:pt>
                <c:pt idx="1131">
                  <c:v>1.7581328040668607E-5</c:v>
                </c:pt>
                <c:pt idx="1132">
                  <c:v>1.7599213695888606E-5</c:v>
                </c:pt>
                <c:pt idx="1133">
                  <c:v>1.7617077956009616E-5</c:v>
                </c:pt>
                <c:pt idx="1134">
                  <c:v>1.7670536159511959E-5</c:v>
                </c:pt>
                <c:pt idx="1135">
                  <c:v>1.7688308633100312E-5</c:v>
                </c:pt>
                <c:pt idx="1136">
                  <c:v>1.7706056608514029E-5</c:v>
                </c:pt>
                <c:pt idx="1137">
                  <c:v>1.7723779465190936E-5</c:v>
                </c:pt>
                <c:pt idx="1138">
                  <c:v>1.7847084006545911E-5</c:v>
                </c:pt>
                <c:pt idx="1139">
                  <c:v>1.7968914453267752E-5</c:v>
                </c:pt>
                <c:pt idx="1140">
                  <c:v>1.8089057938697723E-5</c:v>
                </c:pt>
                <c:pt idx="1141">
                  <c:v>1.8207301596144181E-5</c:v>
                </c:pt>
                <c:pt idx="1142">
                  <c:v>1.8323432558924264E-5</c:v>
                </c:pt>
                <c:pt idx="1143">
                  <c:v>1.8437237960382938E-5</c:v>
                </c:pt>
                <c:pt idx="1144">
                  <c:v>1.8548504933841923E-5</c:v>
                </c:pt>
                <c:pt idx="1145">
                  <c:v>1.8657020612625045E-5</c:v>
                </c:pt>
                <c:pt idx="1146">
                  <c:v>1.8762572130014159E-5</c:v>
                </c:pt>
                <c:pt idx="1147">
                  <c:v>1.88649466194004E-5</c:v>
                </c:pt>
                <c:pt idx="1148">
                  <c:v>1.8963931214054538E-5</c:v>
                </c:pt>
                <c:pt idx="1149">
                  <c:v>1.9059313047309068E-5</c:v>
                </c:pt>
                <c:pt idx="1150">
                  <c:v>1.9150879252503611E-5</c:v>
                </c:pt>
                <c:pt idx="1151">
                  <c:v>1.9238416962958844E-5</c:v>
                </c:pt>
                <c:pt idx="1152">
                  <c:v>1.932171331200168E-5</c:v>
                </c:pt>
                <c:pt idx="1153">
                  <c:v>1.940055543294731E-5</c:v>
                </c:pt>
                <c:pt idx="1154">
                  <c:v>1.9474730459108924E-5</c:v>
                </c:pt>
                <c:pt idx="1155">
                  <c:v>1.9544025523834641E-5</c:v>
                </c:pt>
                <c:pt idx="1156">
                  <c:v>1.960822776043279E-5</c:v>
                </c:pt>
                <c:pt idx="1157">
                  <c:v>1.966712430221818E-5</c:v>
                </c:pt>
                <c:pt idx="1158">
                  <c:v>1.9720502282539072E-5</c:v>
                </c:pt>
                <c:pt idx="1159">
                  <c:v>1.976814883469458E-5</c:v>
                </c:pt>
                <c:pt idx="1160">
                  <c:v>1.9809851092017567E-5</c:v>
                </c:pt>
                <c:pt idx="1161">
                  <c:v>1.9845396187825254E-5</c:v>
                </c:pt>
                <c:pt idx="1162">
                  <c:v>1.9874571255466128E-5</c:v>
                </c:pt>
                <c:pt idx="1163">
                  <c:v>1.9897163428236702E-5</c:v>
                </c:pt>
                <c:pt idx="1164">
                  <c:v>1.9912959839484239E-5</c:v>
                </c:pt>
                <c:pt idx="1165">
                  <c:v>1.9921747622512649E-5</c:v>
                </c:pt>
                <c:pt idx="1166">
                  <c:v>1.9923614977611735E-5</c:v>
                </c:pt>
                <c:pt idx="1167">
                  <c:v>1.9923601277701191E-5</c:v>
                </c:pt>
                <c:pt idx="1168">
                  <c:v>1.9923570713083135E-5</c:v>
                </c:pt>
                <c:pt idx="1169">
                  <c:v>1.9923523964069969E-5</c:v>
                </c:pt>
                <c:pt idx="1170">
                  <c:v>1.9923461711127019E-5</c:v>
                </c:pt>
                <c:pt idx="1171">
                  <c:v>1.9923384634674113E-5</c:v>
                </c:pt>
                <c:pt idx="1172">
                  <c:v>1.9923293415151404E-5</c:v>
                </c:pt>
                <c:pt idx="1173">
                  <c:v>1.9923188732954302E-5</c:v>
                </c:pt>
                <c:pt idx="1174">
                  <c:v>1.992307126854177E-5</c:v>
                </c:pt>
                <c:pt idx="1175">
                  <c:v>1.992294170228528E-5</c:v>
                </c:pt>
                <c:pt idx="1176">
                  <c:v>1.9922800714662458E-5</c:v>
                </c:pt>
                <c:pt idx="1177">
                  <c:v>1.9922648986063844E-5</c:v>
                </c:pt>
                <c:pt idx="1178">
                  <c:v>1.9922487196921583E-5</c:v>
                </c:pt>
                <c:pt idx="1179">
                  <c:v>1.9922316027666465E-5</c:v>
                </c:pt>
                <c:pt idx="1180">
                  <c:v>1.992213615870697E-5</c:v>
                </c:pt>
                <c:pt idx="1181">
                  <c:v>1.9921948270471553E-5</c:v>
                </c:pt>
                <c:pt idx="1182">
                  <c:v>1.9921753043408336E-5</c:v>
                </c:pt>
                <c:pt idx="1183">
                  <c:v>1.9921551157880763E-5</c:v>
                </c:pt>
                <c:pt idx="1184">
                  <c:v>1.9921343294376376E-5</c:v>
                </c:pt>
                <c:pt idx="1185">
                  <c:v>1.992113013327747E-5</c:v>
                </c:pt>
                <c:pt idx="1186">
                  <c:v>1.9920912355027596E-5</c:v>
                </c:pt>
                <c:pt idx="1187">
                  <c:v>1.9920690640048466E-5</c:v>
                </c:pt>
                <c:pt idx="1188">
                  <c:v>1.9920465668740404E-5</c:v>
                </c:pt>
                <c:pt idx="1189">
                  <c:v>1.9920238121564102E-5</c:v>
                </c:pt>
                <c:pt idx="1190">
                  <c:v>1.9920008678917915E-5</c:v>
                </c:pt>
                <c:pt idx="1191">
                  <c:v>1.9919778021219814E-5</c:v>
                </c:pt>
                <c:pt idx="1192">
                  <c:v>1.9919546828907056E-5</c:v>
                </c:pt>
                <c:pt idx="1193">
                  <c:v>1.9919315782415797E-5</c:v>
                </c:pt>
                <c:pt idx="1194">
                  <c:v>1.9919085562121119E-5</c:v>
                </c:pt>
                <c:pt idx="1195">
                  <c:v>1.9918856848497575E-5</c:v>
                </c:pt>
                <c:pt idx="1196">
                  <c:v>1.9918630321978445E-5</c:v>
                </c:pt>
                <c:pt idx="1197">
                  <c:v>1.991840666289704E-5</c:v>
                </c:pt>
                <c:pt idx="1198">
                  <c:v>1.9918186551764685E-5</c:v>
                </c:pt>
                <c:pt idx="1199">
                  <c:v>1.9917970668992408E-5</c:v>
                </c:pt>
                <c:pt idx="1200">
                  <c:v>1.991775969497104E-5</c:v>
                </c:pt>
                <c:pt idx="1201">
                  <c:v>1.9917554310130165E-5</c:v>
                </c:pt>
                <c:pt idx="1202">
                  <c:v>1.991735519491803E-5</c:v>
                </c:pt>
                <c:pt idx="1203">
                  <c:v>1.9917163029743045E-5</c:v>
                </c:pt>
                <c:pt idx="1204">
                  <c:v>1.9916978495032477E-5</c:v>
                </c:pt>
                <c:pt idx="1205">
                  <c:v>1.9916802271193591E-5</c:v>
                </c:pt>
                <c:pt idx="1206">
                  <c:v>1.9916635038671653E-5</c:v>
                </c:pt>
                <c:pt idx="1207">
                  <c:v>1.9916477477872714E-5</c:v>
                </c:pt>
                <c:pt idx="1208">
                  <c:v>1.9916330269240616E-5</c:v>
                </c:pt>
                <c:pt idx="1209">
                  <c:v>1.9916194093161296E-5</c:v>
                </c:pt>
                <c:pt idx="1210">
                  <c:v>1.9916069630115388E-5</c:v>
                </c:pt>
                <c:pt idx="1211">
                  <c:v>1.9915957560468873E-5</c:v>
                </c:pt>
                <c:pt idx="1212">
                  <c:v>1.9915858564663268E-5</c:v>
                </c:pt>
                <c:pt idx="1213">
                  <c:v>1.9915773323139362E-5</c:v>
                </c:pt>
                <c:pt idx="1214">
                  <c:v>1.991570251631851E-5</c:v>
                </c:pt>
                <c:pt idx="1215">
                  <c:v>1.9915646824602978E-5</c:v>
                </c:pt>
                <c:pt idx="1216">
                  <c:v>1.9915606928413429E-5</c:v>
                </c:pt>
                <c:pt idx="1217">
                  <c:v>1.9915583508207205E-5</c:v>
                </c:pt>
                <c:pt idx="1218">
                  <c:v>1.9915688928022592E-5</c:v>
                </c:pt>
                <c:pt idx="1219">
                  <c:v>1.992264497102541E-5</c:v>
                </c:pt>
                <c:pt idx="1220">
                  <c:v>1.9940103667290422E-5</c:v>
                </c:pt>
                <c:pt idx="1221">
                  <c:v>1.9967644910683569E-5</c:v>
                </c:pt>
                <c:pt idx="1222">
                  <c:v>2.0004848595063664E-5</c:v>
                </c:pt>
                <c:pt idx="1223">
                  <c:v>2.0051294614307361E-5</c:v>
                </c:pt>
                <c:pt idx="1224">
                  <c:v>2.0106562862335357E-5</c:v>
                </c:pt>
                <c:pt idx="1225">
                  <c:v>2.0170233232923492E-5</c:v>
                </c:pt>
                <c:pt idx="1226">
                  <c:v>2.0241885620006097E-5</c:v>
                </c:pt>
                <c:pt idx="1227">
                  <c:v>2.0321099917437972E-5</c:v>
                </c:pt>
                <c:pt idx="1228">
                  <c:v>2.0407456019086163E-5</c:v>
                </c:pt>
                <c:pt idx="1229">
                  <c:v>2.0500533818816604E-5</c:v>
                </c:pt>
                <c:pt idx="1230">
                  <c:v>2.0599913210502824E-5</c:v>
                </c:pt>
                <c:pt idx="1231">
                  <c:v>2.0705174088003354E-5</c:v>
                </c:pt>
                <c:pt idx="1232">
                  <c:v>2.0815896345215078E-5</c:v>
                </c:pt>
                <c:pt idx="1233">
                  <c:v>2.0931659875989761E-5</c:v>
                </c:pt>
                <c:pt idx="1234">
                  <c:v>2.1052044574198195E-5</c:v>
                </c:pt>
                <c:pt idx="1235">
                  <c:v>2.1176630333711579E-5</c:v>
                </c:pt>
                <c:pt idx="1236">
                  <c:v>2.1304997048389602E-5</c:v>
                </c:pt>
                <c:pt idx="1237">
                  <c:v>2.143672461211028E-5</c:v>
                </c:pt>
                <c:pt idx="1238">
                  <c:v>2.1571392918754377E-5</c:v>
                </c:pt>
                <c:pt idx="1239">
                  <c:v>2.1708581862180369E-5</c:v>
                </c:pt>
                <c:pt idx="1240">
                  <c:v>2.1847871336242361E-5</c:v>
                </c:pt>
                <c:pt idx="1241">
                  <c:v>2.1988841234850517E-5</c:v>
                </c:pt>
                <c:pt idx="1242">
                  <c:v>2.2131071451833378E-5</c:v>
                </c:pt>
                <c:pt idx="1243">
                  <c:v>2.2274141881068445E-5</c:v>
                </c:pt>
                <c:pt idx="1244">
                  <c:v>2.2417632416449615E-5</c:v>
                </c:pt>
                <c:pt idx="1245">
                  <c:v>2.2561122951831248E-5</c:v>
                </c:pt>
                <c:pt idx="1246">
                  <c:v>2.2704193381068586E-5</c:v>
                </c:pt>
                <c:pt idx="1247">
                  <c:v>2.2846423598051534E-5</c:v>
                </c:pt>
                <c:pt idx="1248">
                  <c:v>2.2987393496648106E-5</c:v>
                </c:pt>
                <c:pt idx="1249">
                  <c:v>2.3126682970727965E-5</c:v>
                </c:pt>
                <c:pt idx="1250">
                  <c:v>2.3263871914147599E-5</c:v>
                </c:pt>
                <c:pt idx="1251">
                  <c:v>2.3398540220781915E-5</c:v>
                </c:pt>
                <c:pt idx="1252">
                  <c:v>2.3530267784518518E-5</c:v>
                </c:pt>
                <c:pt idx="1253">
                  <c:v>2.3658634499199254E-5</c:v>
                </c:pt>
                <c:pt idx="1254">
                  <c:v>2.3783220258709494E-5</c:v>
                </c:pt>
                <c:pt idx="1255">
                  <c:v>2.3903604956915164E-5</c:v>
                </c:pt>
                <c:pt idx="1256">
                  <c:v>2.4019368487681843E-5</c:v>
                </c:pt>
                <c:pt idx="1257">
                  <c:v>2.4130090744892606E-5</c:v>
                </c:pt>
                <c:pt idx="1258">
                  <c:v>2.4235351622399618E-5</c:v>
                </c:pt>
                <c:pt idx="1259">
                  <c:v>2.4334731014090983E-5</c:v>
                </c:pt>
                <c:pt idx="1260">
                  <c:v>2.4427808813810535E-5</c:v>
                </c:pt>
                <c:pt idx="1261">
                  <c:v>2.4514164915458757E-5</c:v>
                </c:pt>
                <c:pt idx="1262">
                  <c:v>2.4593379212883113E-5</c:v>
                </c:pt>
                <c:pt idx="1263">
                  <c:v>2.4665031599966267E-5</c:v>
                </c:pt>
                <c:pt idx="1264">
                  <c:v>2.4728701970570557E-5</c:v>
                </c:pt>
                <c:pt idx="1265">
                  <c:v>2.4783970218566972E-5</c:v>
                </c:pt>
                <c:pt idx="1266">
                  <c:v>2.4830416237835392E-5</c:v>
                </c:pt>
                <c:pt idx="1267">
                  <c:v>2.4867619922221254E-5</c:v>
                </c:pt>
                <c:pt idx="1268">
                  <c:v>2.4895161165609254E-5</c:v>
                </c:pt>
                <c:pt idx="1269">
                  <c:v>2.4912619861874199E-5</c:v>
                </c:pt>
                <c:pt idx="1270">
                  <c:v>2.4919575904870237E-5</c:v>
                </c:pt>
                <c:pt idx="1271">
                  <c:v>2.4919670744763805E-5</c:v>
                </c:pt>
                <c:pt idx="1272">
                  <c:v>2.4919608873929546E-5</c:v>
                </c:pt>
                <c:pt idx="1273">
                  <c:v>2.4919503465824657E-5</c:v>
                </c:pt>
                <c:pt idx="1274">
                  <c:v>2.4919356307888613E-5</c:v>
                </c:pt>
                <c:pt idx="1275">
                  <c:v>2.4919169187613097E-5</c:v>
                </c:pt>
                <c:pt idx="1276">
                  <c:v>2.4918943892401049E-5</c:v>
                </c:pt>
                <c:pt idx="1277">
                  <c:v>2.4918682209754468E-5</c:v>
                </c:pt>
                <c:pt idx="1278">
                  <c:v>2.4918385927087052E-5</c:v>
                </c:pt>
                <c:pt idx="1279">
                  <c:v>2.4918056831895534E-5</c:v>
                </c:pt>
                <c:pt idx="1280">
                  <c:v>2.491769671158895E-5</c:v>
                </c:pt>
                <c:pt idx="1281">
                  <c:v>2.4917307353643698E-5</c:v>
                </c:pt>
                <c:pt idx="1282">
                  <c:v>2.4916890545525923E-5</c:v>
                </c:pt>
                <c:pt idx="1283">
                  <c:v>2.4916448074661166E-5</c:v>
                </c:pt>
                <c:pt idx="1284">
                  <c:v>2.4915981728526432E-5</c:v>
                </c:pt>
                <c:pt idx="1285">
                  <c:v>2.4915493294573508E-5</c:v>
                </c:pt>
                <c:pt idx="1286">
                  <c:v>2.4914984560244475E-5</c:v>
                </c:pt>
                <c:pt idx="1287">
                  <c:v>2.4914457312987062E-5</c:v>
                </c:pt>
                <c:pt idx="1288">
                  <c:v>2.4913913340284761E-5</c:v>
                </c:pt>
                <c:pt idx="1289">
                  <c:v>2.4913354429566086E-5</c:v>
                </c:pt>
                <c:pt idx="1290">
                  <c:v>2.4912782368295415E-5</c:v>
                </c:pt>
                <c:pt idx="1291">
                  <c:v>2.4912198943927668E-5</c:v>
                </c:pt>
                <c:pt idx="1292">
                  <c:v>2.4911605943908421E-5</c:v>
                </c:pt>
                <c:pt idx="1293">
                  <c:v>2.4911005155689016E-5</c:v>
                </c:pt>
                <c:pt idx="1294">
                  <c:v>2.4910398366741359E-5</c:v>
                </c:pt>
                <c:pt idx="1295">
                  <c:v>2.4909787364513251E-5</c:v>
                </c:pt>
                <c:pt idx="1296">
                  <c:v>2.490917393644349E-5</c:v>
                </c:pt>
                <c:pt idx="1297">
                  <c:v>2.4908559870006305E-5</c:v>
                </c:pt>
                <c:pt idx="1298">
                  <c:v>2.4907946952637388E-5</c:v>
                </c:pt>
                <c:pt idx="1299">
                  <c:v>2.4907336971807785E-5</c:v>
                </c:pt>
                <c:pt idx="1300">
                  <c:v>2.4906731714964947E-5</c:v>
                </c:pt>
                <c:pt idx="1301">
                  <c:v>2.4906132969562263E-5</c:v>
                </c:pt>
                <c:pt idx="1302">
                  <c:v>2.490554252304449E-5</c:v>
                </c:pt>
                <c:pt idx="1303">
                  <c:v>2.490496216287692E-5</c:v>
                </c:pt>
                <c:pt idx="1304">
                  <c:v>2.4904393676516229E-5</c:v>
                </c:pt>
                <c:pt idx="1305">
                  <c:v>2.4903838851410591E-5</c:v>
                </c:pt>
                <c:pt idx="1306">
                  <c:v>2.4903299475028681E-5</c:v>
                </c:pt>
                <c:pt idx="1307">
                  <c:v>2.4902777334773145E-5</c:v>
                </c:pt>
                <c:pt idx="1308">
                  <c:v>2.4902204001526466E-5</c:v>
                </c:pt>
                <c:pt idx="1309">
                  <c:v>2.4901724814902499E-5</c:v>
                </c:pt>
                <c:pt idx="1310">
                  <c:v>2.4901268482163419E-5</c:v>
                </c:pt>
                <c:pt idx="1311">
                  <c:v>2.4900836790745872E-5</c:v>
                </c:pt>
                <c:pt idx="1312">
                  <c:v>2.4900431528107066E-5</c:v>
                </c:pt>
                <c:pt idx="1313">
                  <c:v>2.4900054481710425E-5</c:v>
                </c:pt>
                <c:pt idx="1314">
                  <c:v>2.4899707439011404E-5</c:v>
                </c:pt>
                <c:pt idx="1315">
                  <c:v>2.489939218745763E-5</c:v>
                </c:pt>
                <c:pt idx="1316">
                  <c:v>2.4899110514503127E-5</c:v>
                </c:pt>
                <c:pt idx="1317">
                  <c:v>2.4898864207594224E-5</c:v>
                </c:pt>
                <c:pt idx="1318">
                  <c:v>2.4898655054197721E-5</c:v>
                </c:pt>
                <c:pt idx="1319">
                  <c:v>2.4898484841772752E-5</c:v>
                </c:pt>
                <c:pt idx="1320">
                  <c:v>2.4898355357756968E-5</c:v>
                </c:pt>
                <c:pt idx="1321">
                  <c:v>2.489826838960857E-5</c:v>
                </c:pt>
                <c:pt idx="1322">
                  <c:v>2.4898225724778358E-5</c:v>
                </c:pt>
                <c:pt idx="1323">
                  <c:v>2.4899431174592897E-5</c:v>
                </c:pt>
                <c:pt idx="1324">
                  <c:v>2.4914976342260832E-5</c:v>
                </c:pt>
                <c:pt idx="1325">
                  <c:v>2.4933911389497911E-5</c:v>
                </c:pt>
                <c:pt idx="1326">
                  <c:v>2.4959625293515218E-5</c:v>
                </c:pt>
                <c:pt idx="1327">
                  <c:v>2.499190441768774E-5</c:v>
                </c:pt>
                <c:pt idx="1328">
                  <c:v>2.5030535125390922E-5</c:v>
                </c:pt>
                <c:pt idx="1329">
                  <c:v>2.5075303779999145E-5</c:v>
                </c:pt>
                <c:pt idx="1330">
                  <c:v>2.5125996744925723E-5</c:v>
                </c:pt>
                <c:pt idx="1331">
                  <c:v>2.5182400383527626E-5</c:v>
                </c:pt>
                <c:pt idx="1332">
                  <c:v>2.52443010591746E-5</c:v>
                </c:pt>
                <c:pt idx="1333">
                  <c:v>2.5311485135277971E-5</c:v>
                </c:pt>
                <c:pt idx="1334">
                  <c:v>2.5383738975198847E-5</c:v>
                </c:pt>
                <c:pt idx="1335">
                  <c:v>2.5460848942333474E-5</c:v>
                </c:pt>
                <c:pt idx="1336">
                  <c:v>2.5542601400037819E-5</c:v>
                </c:pt>
                <c:pt idx="1337">
                  <c:v>2.5628782711715062E-5</c:v>
                </c:pt>
                <c:pt idx="1338">
                  <c:v>2.5719179240743232E-5</c:v>
                </c:pt>
                <c:pt idx="1339">
                  <c:v>2.5813577350498635E-5</c:v>
                </c:pt>
                <c:pt idx="1340">
                  <c:v>2.5911763404367339E-5</c:v>
                </c:pt>
                <c:pt idx="1341">
                  <c:v>2.60135237657185E-5</c:v>
                </c:pt>
                <c:pt idx="1342">
                  <c:v>2.6118644797946098E-5</c:v>
                </c:pt>
                <c:pt idx="1343">
                  <c:v>2.6226912864432899E-5</c:v>
                </c:pt>
                <c:pt idx="1344">
                  <c:v>2.6338114328543338E-5</c:v>
                </c:pt>
                <c:pt idx="1345">
                  <c:v>2.6452035553684346E-5</c:v>
                </c:pt>
                <c:pt idx="1346">
                  <c:v>2.6568462903210443E-5</c:v>
                </c:pt>
                <c:pt idx="1347">
                  <c:v>2.6687182740515479E-5</c:v>
                </c:pt>
                <c:pt idx="1348">
                  <c:v>2.6807981428995296E-5</c:v>
                </c:pt>
                <c:pt idx="1349">
                  <c:v>2.6930645332000458E-5</c:v>
                </c:pt>
                <c:pt idx="1350">
                  <c:v>2.7054960812935119E-5</c:v>
                </c:pt>
                <c:pt idx="1351">
                  <c:v>2.718071423517614E-5</c:v>
                </c:pt>
                <c:pt idx="1352">
                  <c:v>2.7307691962086583E-5</c:v>
                </c:pt>
                <c:pt idx="1353">
                  <c:v>2.7435680357083762E-5</c:v>
                </c:pt>
                <c:pt idx="1354">
                  <c:v>2.7564465783516468E-5</c:v>
                </c:pt>
                <c:pt idx="1355">
                  <c:v>2.769383460477824E-5</c:v>
                </c:pt>
                <c:pt idx="1356">
                  <c:v>2.7823573184255933E-5</c:v>
                </c:pt>
                <c:pt idx="1357">
                  <c:v>2.7953467885320851E-5</c:v>
                </c:pt>
                <c:pt idx="1358">
                  <c:v>2.8083305071349081E-5</c:v>
                </c:pt>
                <c:pt idx="1359">
                  <c:v>2.8212871105745263E-5</c:v>
                </c:pt>
                <c:pt idx="1360">
                  <c:v>2.8341952351868355E-5</c:v>
                </c:pt>
                <c:pt idx="1361">
                  <c:v>2.8470335173101598E-5</c:v>
                </c:pt>
                <c:pt idx="1362">
                  <c:v>2.859780593282457E-5</c:v>
                </c:pt>
                <c:pt idx="1363">
                  <c:v>2.8724150994452776E-5</c:v>
                </c:pt>
                <c:pt idx="1364">
                  <c:v>2.884915672133004E-5</c:v>
                </c:pt>
                <c:pt idx="1365">
                  <c:v>2.8972609476840158E-5</c:v>
                </c:pt>
                <c:pt idx="1366">
                  <c:v>2.9094295624383767E-5</c:v>
                </c:pt>
                <c:pt idx="1367">
                  <c:v>2.92140015273227E-5</c:v>
                </c:pt>
                <c:pt idx="1368">
                  <c:v>2.9331513549042031E-5</c:v>
                </c:pt>
                <c:pt idx="1369">
                  <c:v>2.9446618052929113E-5</c:v>
                </c:pt>
                <c:pt idx="1370">
                  <c:v>2.9559101402370244E-5</c:v>
                </c:pt>
                <c:pt idx="1371">
                  <c:v>2.9668749960740144E-5</c:v>
                </c:pt>
                <c:pt idx="1372">
                  <c:v>2.9775350091396735E-5</c:v>
                </c:pt>
                <c:pt idx="1373">
                  <c:v>2.9878688157767835E-5</c:v>
                </c:pt>
                <c:pt idx="1374">
                  <c:v>2.9978550523208079E-5</c:v>
                </c:pt>
                <c:pt idx="1375">
                  <c:v>3.0077256903758548E-5</c:v>
                </c:pt>
                <c:pt idx="1376">
                  <c:v>3.0177219030234633E-5</c:v>
                </c:pt>
                <c:pt idx="1377">
                  <c:v>3.0278361288195121E-5</c:v>
                </c:pt>
                <c:pt idx="1378">
                  <c:v>3.0380608063164037E-5</c:v>
                </c:pt>
                <c:pt idx="1379">
                  <c:v>3.04838837406897E-5</c:v>
                </c:pt>
                <c:pt idx="1380">
                  <c:v>3.0588112706306005E-5</c:v>
                </c:pt>
                <c:pt idx="1381">
                  <c:v>3.0693219345567343E-5</c:v>
                </c:pt>
                <c:pt idx="1382">
                  <c:v>3.0799128043998663E-5</c:v>
                </c:pt>
                <c:pt idx="1383">
                  <c:v>3.0905763187155125E-5</c:v>
                </c:pt>
                <c:pt idx="1384">
                  <c:v>3.1013049160573008E-5</c:v>
                </c:pt>
                <c:pt idx="1385">
                  <c:v>3.1120910349793615E-5</c:v>
                </c:pt>
                <c:pt idx="1386">
                  <c:v>3.1229271140351337E-5</c:v>
                </c:pt>
                <c:pt idx="1387">
                  <c:v>3.1338055917810161E-5</c:v>
                </c:pt>
                <c:pt idx="1388">
                  <c:v>3.144718906768051E-5</c:v>
                </c:pt>
                <c:pt idx="1389">
                  <c:v>3.1556594975516562E-5</c:v>
                </c:pt>
                <c:pt idx="1390">
                  <c:v>3.1666198026869884E-5</c:v>
                </c:pt>
                <c:pt idx="1391">
                  <c:v>3.1775922607267826E-5</c:v>
                </c:pt>
                <c:pt idx="1392">
                  <c:v>3.1885693102251981E-5</c:v>
                </c:pt>
                <c:pt idx="1393">
                  <c:v>3.1995433897369228E-5</c:v>
                </c:pt>
                <c:pt idx="1394">
                  <c:v>3.2105069378175268E-5</c:v>
                </c:pt>
                <c:pt idx="1395">
                  <c:v>3.2214523930179603E-5</c:v>
                </c:pt>
                <c:pt idx="1396">
                  <c:v>3.232372193894467E-5</c:v>
                </c:pt>
                <c:pt idx="1397">
                  <c:v>3.2432587790008165E-5</c:v>
                </c:pt>
                <c:pt idx="1398">
                  <c:v>3.2541045868900623E-5</c:v>
                </c:pt>
                <c:pt idx="1399">
                  <c:v>3.2649020561186704E-5</c:v>
                </c:pt>
                <c:pt idx="1400">
                  <c:v>3.2756436252378151E-5</c:v>
                </c:pt>
                <c:pt idx="1401">
                  <c:v>3.2863217328046422E-5</c:v>
                </c:pt>
                <c:pt idx="1402">
                  <c:v>3.2969288173702127E-5</c:v>
                </c:pt>
                <c:pt idx="1403">
                  <c:v>3.3074573174920004E-5</c:v>
                </c:pt>
                <c:pt idx="1404">
                  <c:v>3.3178996717208483E-5</c:v>
                </c:pt>
                <c:pt idx="1405">
                  <c:v>3.3282483186123996E-5</c:v>
                </c:pt>
                <c:pt idx="1406">
                  <c:v>3.3384956967211621E-5</c:v>
                </c:pt>
                <c:pt idx="1407">
                  <c:v>3.3486342446016223E-5</c:v>
                </c:pt>
                <c:pt idx="1408">
                  <c:v>3.3586564008059596E-5</c:v>
                </c:pt>
                <c:pt idx="1409">
                  <c:v>3.3685546038898911E-5</c:v>
                </c:pt>
                <c:pt idx="1410">
                  <c:v>3.3783212924059282E-5</c:v>
                </c:pt>
                <c:pt idx="1411">
                  <c:v>3.3879489049104949E-5</c:v>
                </c:pt>
                <c:pt idx="1412">
                  <c:v>3.3974298799562123E-5</c:v>
                </c:pt>
                <c:pt idx="1413">
                  <c:v>3.4067566560968731E-5</c:v>
                </c:pt>
                <c:pt idx="1414">
                  <c:v>3.4159216718890232E-5</c:v>
                </c:pt>
                <c:pt idx="1415">
                  <c:v>3.4249173658845405E-5</c:v>
                </c:pt>
                <c:pt idx="1416">
                  <c:v>3.4337361766380863E-5</c:v>
                </c:pt>
                <c:pt idx="1417">
                  <c:v>3.4423705427032637E-5</c:v>
                </c:pt>
                <c:pt idx="1418">
                  <c:v>3.4508129026345349E-5</c:v>
                </c:pt>
                <c:pt idx="1419">
                  <c:v>3.4590556949869605E-5</c:v>
                </c:pt>
                <c:pt idx="1420">
                  <c:v>3.4670913583126547E-5</c:v>
                </c:pt>
                <c:pt idx="1421">
                  <c:v>3.4749123311663359E-5</c:v>
                </c:pt>
                <c:pt idx="1422">
                  <c:v>3.4825110521041971E-5</c:v>
                </c:pt>
                <c:pt idx="1423">
                  <c:v>3.4898799596784147E-5</c:v>
                </c:pt>
                <c:pt idx="1424">
                  <c:v>3.4970114924440677E-5</c:v>
                </c:pt>
                <c:pt idx="1425">
                  <c:v>3.5038980889538436E-5</c:v>
                </c:pt>
                <c:pt idx="1426">
                  <c:v>3.5105351448938213E-5</c:v>
                </c:pt>
                <c:pt idx="1427">
                  <c:v>3.5170967412642985E-5</c:v>
                </c:pt>
                <c:pt idx="1428">
                  <c:v>3.5236868425764899E-5</c:v>
                </c:pt>
                <c:pt idx="1429">
                  <c:v>3.5303036639881237E-5</c:v>
                </c:pt>
                <c:pt idx="1430">
                  <c:v>3.5369454206558927E-5</c:v>
                </c:pt>
                <c:pt idx="1431">
                  <c:v>3.5436103277363838E-5</c:v>
                </c:pt>
                <c:pt idx="1432">
                  <c:v>3.5502966003837197E-5</c:v>
                </c:pt>
                <c:pt idx="1433">
                  <c:v>3.5570024537581602E-5</c:v>
                </c:pt>
                <c:pt idx="1434">
                  <c:v>3.5637261030160484E-5</c:v>
                </c:pt>
                <c:pt idx="1435">
                  <c:v>3.5704657633118618E-5</c:v>
                </c:pt>
                <c:pt idx="1436">
                  <c:v>3.5772196498035063E-5</c:v>
                </c:pt>
                <c:pt idx="1437">
                  <c:v>3.583985977647779E-5</c:v>
                </c:pt>
                <c:pt idx="1438">
                  <c:v>3.5907629620023863E-5</c:v>
                </c:pt>
                <c:pt idx="1439">
                  <c:v>3.5975488180214535E-5</c:v>
                </c:pt>
                <c:pt idx="1440">
                  <c:v>3.6043417608629623E-5</c:v>
                </c:pt>
                <c:pt idx="1441">
                  <c:v>3.6111400056842499E-5</c:v>
                </c:pt>
                <c:pt idx="1442">
                  <c:v>3.61794176764187E-5</c:v>
                </c:pt>
                <c:pt idx="1443">
                  <c:v>3.6247452618914537E-5</c:v>
                </c:pt>
                <c:pt idx="1444">
                  <c:v>3.6315487035907894E-5</c:v>
                </c:pt>
                <c:pt idx="1445">
                  <c:v>3.6383503078943149E-5</c:v>
                </c:pt>
                <c:pt idx="1446">
                  <c:v>3.6451482899615545E-5</c:v>
                </c:pt>
                <c:pt idx="1447">
                  <c:v>3.6519408649484098E-5</c:v>
                </c:pt>
                <c:pt idx="1448">
                  <c:v>3.6587262480102548E-5</c:v>
                </c:pt>
                <c:pt idx="1449">
                  <c:v>3.6655026543050012E-5</c:v>
                </c:pt>
                <c:pt idx="1450">
                  <c:v>3.6722682989897702E-5</c:v>
                </c:pt>
                <c:pt idx="1451">
                  <c:v>3.6790213972197177E-5</c:v>
                </c:pt>
                <c:pt idx="1452">
                  <c:v>3.685760164152164E-5</c:v>
                </c:pt>
                <c:pt idx="1453">
                  <c:v>3.692482814945405E-5</c:v>
                </c:pt>
                <c:pt idx="1454">
                  <c:v>3.6991875647522792E-5</c:v>
                </c:pt>
                <c:pt idx="1455">
                  <c:v>3.7058726287348164E-5</c:v>
                </c:pt>
                <c:pt idx="1456">
                  <c:v>3.7125362220430802E-5</c:v>
                </c:pt>
                <c:pt idx="1457">
                  <c:v>3.7191765598392534E-5</c:v>
                </c:pt>
                <c:pt idx="1458">
                  <c:v>3.7257918572775826E-5</c:v>
                </c:pt>
                <c:pt idx="1459">
                  <c:v>3.7323803295158278E-5</c:v>
                </c:pt>
                <c:pt idx="1460">
                  <c:v>3.7389401917099419E-5</c:v>
                </c:pt>
                <c:pt idx="1461">
                  <c:v>3.7454696590171224E-5</c:v>
                </c:pt>
                <c:pt idx="1462">
                  <c:v>3.751966946593642E-5</c:v>
                </c:pt>
                <c:pt idx="1463">
                  <c:v>3.7584302695958262E-5</c:v>
                </c:pt>
                <c:pt idx="1464">
                  <c:v>3.7648578431810136E-5</c:v>
                </c:pt>
                <c:pt idx="1465">
                  <c:v>3.7712478825054124E-5</c:v>
                </c:pt>
                <c:pt idx="1466">
                  <c:v>3.77759860272612E-5</c:v>
                </c:pt>
                <c:pt idx="1467">
                  <c:v>3.7839082189989963E-5</c:v>
                </c:pt>
                <c:pt idx="1468">
                  <c:v>3.7901749464817011E-5</c:v>
                </c:pt>
                <c:pt idx="1469">
                  <c:v>3.7963970003305647E-5</c:v>
                </c:pt>
                <c:pt idx="1470">
                  <c:v>3.8025725957025982E-5</c:v>
                </c:pt>
                <c:pt idx="1471">
                  <c:v>3.8086999477534082E-5</c:v>
                </c:pt>
                <c:pt idx="1472">
                  <c:v>3.8147772716392214E-5</c:v>
                </c:pt>
                <c:pt idx="1473">
                  <c:v>3.8208027825209141E-5</c:v>
                </c:pt>
                <c:pt idx="1474">
                  <c:v>3.8267746955497412E-5</c:v>
                </c:pt>
                <c:pt idx="1475">
                  <c:v>3.8326912258856427E-5</c:v>
                </c:pt>
                <c:pt idx="1476">
                  <c:v>3.8385505886850212E-5</c:v>
                </c:pt>
                <c:pt idx="1477">
                  <c:v>3.8443509991027806E-5</c:v>
                </c:pt>
                <c:pt idx="1478">
                  <c:v>3.8500906722973899E-5</c:v>
                </c:pt>
                <c:pt idx="1479">
                  <c:v>3.8557678234238022E-5</c:v>
                </c:pt>
                <c:pt idx="1480">
                  <c:v>3.8613806676415408E-5</c:v>
                </c:pt>
                <c:pt idx="1481">
                  <c:v>3.8669274201036421E-5</c:v>
                </c:pt>
                <c:pt idx="1482">
                  <c:v>3.8724062959697498E-5</c:v>
                </c:pt>
                <c:pt idx="1483">
                  <c:v>3.8778155103950937E-5</c:v>
                </c:pt>
                <c:pt idx="1484">
                  <c:v>3.8831532785375464E-5</c:v>
                </c:pt>
                <c:pt idx="1485">
                  <c:v>3.8884178155516614E-5</c:v>
                </c:pt>
                <c:pt idx="1486">
                  <c:v>3.8936073365967105E-5</c:v>
                </c:pt>
                <c:pt idx="1487">
                  <c:v>3.8987200568267633E-5</c:v>
                </c:pt>
                <c:pt idx="1488">
                  <c:v>3.9037541914007035E-5</c:v>
                </c:pt>
                <c:pt idx="1489">
                  <c:v>3.9087079554743402E-5</c:v>
                </c:pt>
                <c:pt idx="1490">
                  <c:v>3.9135795642034662E-5</c:v>
                </c:pt>
                <c:pt idx="1491">
                  <c:v>3.9183672327459128E-5</c:v>
                </c:pt>
                <c:pt idx="1492">
                  <c:v>3.9230691762576768E-5</c:v>
                </c:pt>
                <c:pt idx="1493">
                  <c:v>3.9276836098969628E-5</c:v>
                </c:pt>
                <c:pt idx="1494">
                  <c:v>3.9322087488183724E-5</c:v>
                </c:pt>
                <c:pt idx="1495">
                  <c:v>3.9366428081799015E-5</c:v>
                </c:pt>
                <c:pt idx="1496">
                  <c:v>3.9409840031371538E-5</c:v>
                </c:pt>
                <c:pt idx="1497">
                  <c:v>3.9452305488473887E-5</c:v>
                </c:pt>
                <c:pt idx="1498">
                  <c:v>3.94938066046963E-5</c:v>
                </c:pt>
                <c:pt idx="1499">
                  <c:v>3.953432553155062E-5</c:v>
                </c:pt>
                <c:pt idx="1500">
                  <c:v>3.9573844420647144E-5</c:v>
                </c:pt>
                <c:pt idx="1501">
                  <c:v>3.9612345423549877E-5</c:v>
                </c:pt>
                <c:pt idx="1502">
                  <c:v>3.96498106918075E-5</c:v>
                </c:pt>
                <c:pt idx="1503">
                  <c:v>3.9686222377003475E-5</c:v>
                </c:pt>
                <c:pt idx="1504">
                  <c:v>3.9721562630689903E-5</c:v>
                </c:pt>
                <c:pt idx="1505">
                  <c:v>3.9755813604447419E-5</c:v>
                </c:pt>
                <c:pt idx="1506">
                  <c:v>3.9788957449829102E-5</c:v>
                </c:pt>
                <c:pt idx="1507">
                  <c:v>3.9820976318420235E-5</c:v>
                </c:pt>
                <c:pt idx="1508">
                  <c:v>3.985185236176342E-5</c:v>
                </c:pt>
                <c:pt idx="1509">
                  <c:v>3.9881567731447168E-5</c:v>
                </c:pt>
                <c:pt idx="1510">
                  <c:v>3.9910104579031235E-5</c:v>
                </c:pt>
                <c:pt idx="1511">
                  <c:v>3.99374450560683E-5</c:v>
                </c:pt>
                <c:pt idx="1512">
                  <c:v>3.9963571314144346E-5</c:v>
                </c:pt>
                <c:pt idx="1513">
                  <c:v>3.9988465504823901E-5</c:v>
                </c:pt>
                <c:pt idx="1514">
                  <c:v>4.0012109779652676E-5</c:v>
                </c:pt>
                <c:pt idx="1515">
                  <c:v>4.0034486290236164E-5</c:v>
                </c:pt>
                <c:pt idx="1516">
                  <c:v>4.0058484184822195E-5</c:v>
                </c:pt>
                <c:pt idx="1517">
                  <c:v>4.0078083955807745E-5</c:v>
                </c:pt>
                <c:pt idx="1518">
                  <c:v>4.0096359867457608E-5</c:v>
                </c:pt>
                <c:pt idx="1519">
                  <c:v>4.0113294071325193E-5</c:v>
                </c:pt>
                <c:pt idx="1520">
                  <c:v>4.0128868718981495E-5</c:v>
                </c:pt>
                <c:pt idx="1521">
                  <c:v>4.014306596199939E-5</c:v>
                </c:pt>
                <c:pt idx="1522">
                  <c:v>4.0155867951938123E-5</c:v>
                </c:pt>
                <c:pt idx="1523">
                  <c:v>4.0167256840365447E-5</c:v>
                </c:pt>
                <c:pt idx="1524">
                  <c:v>4.0177214778851685E-5</c:v>
                </c:pt>
                <c:pt idx="1525">
                  <c:v>4.018572391896388E-5</c:v>
                </c:pt>
                <c:pt idx="1526">
                  <c:v>4.0192766412260191E-5</c:v>
                </c:pt>
                <c:pt idx="1527">
                  <c:v>4.0198324410321513E-5</c:v>
                </c:pt>
                <c:pt idx="1528">
                  <c:v>4.0202380064699478E-5</c:v>
                </c:pt>
                <c:pt idx="1529">
                  <c:v>4.0204915526966911E-5</c:v>
                </c:pt>
                <c:pt idx="1530">
                  <c:v>4.0205912948703186E-5</c:v>
                </c:pt>
                <c:pt idx="1531">
                  <c:v>4.020591407953188E-5</c:v>
                </c:pt>
                <c:pt idx="1532">
                  <c:v>4.0205859834858362E-5</c:v>
                </c:pt>
                <c:pt idx="1533">
                  <c:v>4.0205766211853173E-5</c:v>
                </c:pt>
                <c:pt idx="1534">
                  <c:v>4.0205633725727316E-5</c:v>
                </c:pt>
                <c:pt idx="1535">
                  <c:v>4.0205462891740379E-5</c:v>
                </c:pt>
                <c:pt idx="1536">
                  <c:v>4.0205254225090251E-5</c:v>
                </c:pt>
                <c:pt idx="1537">
                  <c:v>4.0205008241032536E-5</c:v>
                </c:pt>
                <c:pt idx="1538">
                  <c:v>4.0204725454788754E-5</c:v>
                </c:pt>
                <c:pt idx="1539">
                  <c:v>4.0204406381583132E-5</c:v>
                </c:pt>
                <c:pt idx="1540">
                  <c:v>4.0204051536651659E-5</c:v>
                </c:pt>
                <c:pt idx="1541">
                  <c:v>4.0203661435223874E-5</c:v>
                </c:pt>
                <c:pt idx="1542">
                  <c:v>4.0203236592550098E-5</c:v>
                </c:pt>
                <c:pt idx="1543">
                  <c:v>4.0202777523846955E-5</c:v>
                </c:pt>
                <c:pt idx="1544">
                  <c:v>4.0202284744315711E-5</c:v>
                </c:pt>
                <c:pt idx="1545">
                  <c:v>4.0201758769223752E-5</c:v>
                </c:pt>
                <c:pt idx="1546">
                  <c:v>4.0201200113786751E-5</c:v>
                </c:pt>
                <c:pt idx="1547">
                  <c:v>4.0200609293232202E-5</c:v>
                </c:pt>
                <c:pt idx="1548">
                  <c:v>4.0199986822817268E-5</c:v>
                </c:pt>
                <c:pt idx="1549">
                  <c:v>4.0199333217738801E-5</c:v>
                </c:pt>
                <c:pt idx="1550">
                  <c:v>4.0198648993250332E-5</c:v>
                </c:pt>
                <c:pt idx="1551">
                  <c:v>4.0197934664563256E-5</c:v>
                </c:pt>
                <c:pt idx="1552">
                  <c:v>4.0197190746927498E-5</c:v>
                </c:pt>
                <c:pt idx="1553">
                  <c:v>4.0196417755551011E-5</c:v>
                </c:pt>
                <c:pt idx="1554">
                  <c:v>4.0195616205698057E-5</c:v>
                </c:pt>
                <c:pt idx="1555">
                  <c:v>4.0194786612564258E-5</c:v>
                </c:pt>
                <c:pt idx="1556">
                  <c:v>4.0193929491401483E-5</c:v>
                </c:pt>
                <c:pt idx="1557">
                  <c:v>4.019304535742875E-5</c:v>
                </c:pt>
                <c:pt idx="1558">
                  <c:v>4.0192134725885637E-5</c:v>
                </c:pt>
                <c:pt idx="1559">
                  <c:v>4.0191198112005562E-5</c:v>
                </c:pt>
                <c:pt idx="1560">
                  <c:v>4.0190236031007022E-5</c:v>
                </c:pt>
                <c:pt idx="1561">
                  <c:v>4.0189248998129025E-5</c:v>
                </c:pt>
                <c:pt idx="1562">
                  <c:v>4.0188237528586889E-5</c:v>
                </c:pt>
                <c:pt idx="1563">
                  <c:v>4.0187202137625174E-5</c:v>
                </c:pt>
                <c:pt idx="1564">
                  <c:v>4.0186143340491147E-5</c:v>
                </c:pt>
                <c:pt idx="1565">
                  <c:v>4.0185061652382217E-5</c:v>
                </c:pt>
                <c:pt idx="1566">
                  <c:v>4.0183957588551258E-5</c:v>
                </c:pt>
                <c:pt idx="1567">
                  <c:v>4.0182831664218926E-5</c:v>
                </c:pt>
                <c:pt idx="1568">
                  <c:v>4.0181518786538902E-5</c:v>
                </c:pt>
                <c:pt idx="1569">
                  <c:v>4.0180347753230249E-5</c:v>
                </c:pt>
                <c:pt idx="1570">
                  <c:v>4.0179156478731735E-5</c:v>
                </c:pt>
                <c:pt idx="1571">
                  <c:v>4.0177945478250892E-5</c:v>
                </c:pt>
                <c:pt idx="1572">
                  <c:v>4.017671526705027E-5</c:v>
                </c:pt>
                <c:pt idx="1573">
                  <c:v>4.0175466360325846E-5</c:v>
                </c:pt>
                <c:pt idx="1574">
                  <c:v>4.0174199273319822E-5</c:v>
                </c:pt>
                <c:pt idx="1575">
                  <c:v>4.017291452126861E-5</c:v>
                </c:pt>
                <c:pt idx="1576">
                  <c:v>4.0171612619394197E-5</c:v>
                </c:pt>
                <c:pt idx="1577">
                  <c:v>4.0170294082921531E-5</c:v>
                </c:pt>
                <c:pt idx="1578">
                  <c:v>4.0168959427121347E-5</c:v>
                </c:pt>
                <c:pt idx="1579">
                  <c:v>4.0167609167172756E-5</c:v>
                </c:pt>
                <c:pt idx="1580">
                  <c:v>4.016624381832656E-5</c:v>
                </c:pt>
                <c:pt idx="1581">
                  <c:v>4.0164863895827755E-5</c:v>
                </c:pt>
                <c:pt idx="1582">
                  <c:v>4.0163469914881497E-5</c:v>
                </c:pt>
                <c:pt idx="1583">
                  <c:v>4.0162062390738612E-5</c:v>
                </c:pt>
                <c:pt idx="1584">
                  <c:v>4.0160641838618693E-5</c:v>
                </c:pt>
                <c:pt idx="1585">
                  <c:v>4.0159208773761279E-5</c:v>
                </c:pt>
                <c:pt idx="1586">
                  <c:v>4.0157763711374884E-5</c:v>
                </c:pt>
                <c:pt idx="1587">
                  <c:v>4.0156307166713417E-5</c:v>
                </c:pt>
                <c:pt idx="1588">
                  <c:v>4.0154839655008217E-5</c:v>
                </c:pt>
                <c:pt idx="1589">
                  <c:v>4.0153361691476682E-5</c:v>
                </c:pt>
                <c:pt idx="1590">
                  <c:v>4.0151873791356086E-5</c:v>
                </c:pt>
                <c:pt idx="1591">
                  <c:v>4.0150376469869798E-5</c:v>
                </c:pt>
                <c:pt idx="1592">
                  <c:v>4.014887024226098E-5</c:v>
                </c:pt>
                <c:pt idx="1593">
                  <c:v>4.0147355623750534E-5</c:v>
                </c:pt>
                <c:pt idx="1594">
                  <c:v>4.0145833129579129E-5</c:v>
                </c:pt>
                <c:pt idx="1595">
                  <c:v>4.0144303274965261E-5</c:v>
                </c:pt>
                <c:pt idx="1596">
                  <c:v>4.0142766575147208E-5</c:v>
                </c:pt>
                <c:pt idx="1597">
                  <c:v>4.0141223545341107E-5</c:v>
                </c:pt>
                <c:pt idx="1598">
                  <c:v>4.0139674700807915E-5</c:v>
                </c:pt>
                <c:pt idx="1599">
                  <c:v>4.0138120556753126E-5</c:v>
                </c:pt>
                <c:pt idx="1600">
                  <c:v>4.0136561628410306E-5</c:v>
                </c:pt>
                <c:pt idx="1601">
                  <c:v>4.0134998431016058E-5</c:v>
                </c:pt>
                <c:pt idx="1602">
                  <c:v>4.0133431479809954E-5</c:v>
                </c:pt>
                <c:pt idx="1603">
                  <c:v>4.0131861289984848E-5</c:v>
                </c:pt>
                <c:pt idx="1604">
                  <c:v>4.0130288376819586E-5</c:v>
                </c:pt>
                <c:pt idx="1605">
                  <c:v>4.012871325550489E-5</c:v>
                </c:pt>
                <c:pt idx="1606">
                  <c:v>4.0127136441309013E-5</c:v>
                </c:pt>
                <c:pt idx="1607">
                  <c:v>4.0125558449437158E-5</c:v>
                </c:pt>
                <c:pt idx="1608">
                  <c:v>4.0123979795122411E-5</c:v>
                </c:pt>
                <c:pt idx="1609">
                  <c:v>4.0122400993600907E-5</c:v>
                </c:pt>
                <c:pt idx="1610">
                  <c:v>4.0120822560103617E-5</c:v>
                </c:pt>
                <c:pt idx="1611">
                  <c:v>4.0119245009856411E-5</c:v>
                </c:pt>
                <c:pt idx="1612">
                  <c:v>4.0117668858096454E-5</c:v>
                </c:pt>
                <c:pt idx="1613">
                  <c:v>4.0116094620047617E-5</c:v>
                </c:pt>
                <c:pt idx="1614">
                  <c:v>4.0114522810936947E-5</c:v>
                </c:pt>
                <c:pt idx="1615">
                  <c:v>4.0112953946010853E-5</c:v>
                </c:pt>
                <c:pt idx="1616">
                  <c:v>4.0111388540486266E-5</c:v>
                </c:pt>
                <c:pt idx="1617">
                  <c:v>4.0109827109591454E-5</c:v>
                </c:pt>
                <c:pt idx="1618">
                  <c:v>4.0108270168582109E-5</c:v>
                </c:pt>
                <c:pt idx="1619">
                  <c:v>4.0106718232644059E-5</c:v>
                </c:pt>
                <c:pt idx="1620">
                  <c:v>4.0104951381222142E-5</c:v>
                </c:pt>
                <c:pt idx="1621">
                  <c:v>4.0103411905462537E-5</c:v>
                </c:pt>
                <c:pt idx="1622">
                  <c:v>4.0101879054093427E-5</c:v>
                </c:pt>
                <c:pt idx="1623">
                  <c:v>4.0100353342355414E-5</c:v>
                </c:pt>
                <c:pt idx="1624">
                  <c:v>4.0098835285476123E-5</c:v>
                </c:pt>
                <c:pt idx="1625">
                  <c:v>4.0097325398678318E-5</c:v>
                </c:pt>
                <c:pt idx="1626">
                  <c:v>4.0095824197188019E-5</c:v>
                </c:pt>
                <c:pt idx="1627">
                  <c:v>4.0094332196266452E-5</c:v>
                </c:pt>
                <c:pt idx="1628">
                  <c:v>4.0092849911097936E-5</c:v>
                </c:pt>
                <c:pt idx="1629">
                  <c:v>4.0091377856950061E-5</c:v>
                </c:pt>
                <c:pt idx="1630">
                  <c:v>4.0089916549029647E-5</c:v>
                </c:pt>
                <c:pt idx="1631">
                  <c:v>4.0088466502578693E-5</c:v>
                </c:pt>
                <c:pt idx="1632">
                  <c:v>4.0087028232842358E-5</c:v>
                </c:pt>
                <c:pt idx="1633">
                  <c:v>4.0085602255021326E-5</c:v>
                </c:pt>
                <c:pt idx="1634">
                  <c:v>4.0084189084375142E-5</c:v>
                </c:pt>
                <c:pt idx="1635">
                  <c:v>4.0081995502582649E-5</c:v>
                </c:pt>
                <c:pt idx="1636">
                  <c:v>4.0080617630483733E-5</c:v>
                </c:pt>
                <c:pt idx="1637">
                  <c:v>4.0079254405653879E-5</c:v>
                </c:pt>
                <c:pt idx="1638">
                  <c:v>4.0077906343316597E-5</c:v>
                </c:pt>
                <c:pt idx="1639">
                  <c:v>4.0076573958730147E-5</c:v>
                </c:pt>
                <c:pt idx="1640">
                  <c:v>4.0075257767093069E-5</c:v>
                </c:pt>
                <c:pt idx="1641">
                  <c:v>4.0073958283654442E-5</c:v>
                </c:pt>
                <c:pt idx="1642">
                  <c:v>4.0072676023635202E-5</c:v>
                </c:pt>
                <c:pt idx="1643">
                  <c:v>4.0071411502275258E-5</c:v>
                </c:pt>
                <c:pt idx="1644">
                  <c:v>4.0070165234786548E-5</c:v>
                </c:pt>
                <c:pt idx="1645">
                  <c:v>4.0068937736415587E-5</c:v>
                </c:pt>
                <c:pt idx="1646">
                  <c:v>4.0067729522396595E-5</c:v>
                </c:pt>
                <c:pt idx="1647">
                  <c:v>4.0066541107951488E-5</c:v>
                </c:pt>
                <c:pt idx="1648">
                  <c:v>4.0065373008313361E-5</c:v>
                </c:pt>
                <c:pt idx="1649">
                  <c:v>4.0064225738718633E-5</c:v>
                </c:pt>
                <c:pt idx="1650">
                  <c:v>4.0063099814383754E-5</c:v>
                </c:pt>
                <c:pt idx="1651">
                  <c:v>4.0061995750544128E-5</c:v>
                </c:pt>
                <c:pt idx="1652">
                  <c:v>4.0060914062446209E-5</c:v>
                </c:pt>
                <c:pt idx="1653">
                  <c:v>4.005985526530113E-5</c:v>
                </c:pt>
                <c:pt idx="1654">
                  <c:v>4.0058819874346652E-5</c:v>
                </c:pt>
                <c:pt idx="1655">
                  <c:v>4.0057808404816158E-5</c:v>
                </c:pt>
                <c:pt idx="1656">
                  <c:v>4.0056821371923341E-5</c:v>
                </c:pt>
                <c:pt idx="1657">
                  <c:v>4.0055859290931516E-5</c:v>
                </c:pt>
                <c:pt idx="1658">
                  <c:v>4.0054922677045797E-5</c:v>
                </c:pt>
                <c:pt idx="1659">
                  <c:v>4.0054012045497879E-5</c:v>
                </c:pt>
                <c:pt idx="1660">
                  <c:v>4.0053127911530506E-5</c:v>
                </c:pt>
                <c:pt idx="1661">
                  <c:v>4.0052270790366884E-5</c:v>
                </c:pt>
                <c:pt idx="1662">
                  <c:v>4.0051441197233695E-5</c:v>
                </c:pt>
                <c:pt idx="1663">
                  <c:v>4.005063964737631E-5</c:v>
                </c:pt>
                <c:pt idx="1664">
                  <c:v>4.0049866656005453E-5</c:v>
                </c:pt>
                <c:pt idx="1665">
                  <c:v>4.0049122738373395E-5</c:v>
                </c:pt>
                <c:pt idx="1666">
                  <c:v>4.004840840968266E-5</c:v>
                </c:pt>
                <c:pt idx="1667">
                  <c:v>4.0047724185192443E-5</c:v>
                </c:pt>
                <c:pt idx="1668">
                  <c:v>4.0047070580112289E-5</c:v>
                </c:pt>
                <c:pt idx="1669">
                  <c:v>4.0046448109693153E-5</c:v>
                </c:pt>
                <c:pt idx="1670">
                  <c:v>4.0045857289144086E-5</c:v>
                </c:pt>
                <c:pt idx="1671">
                  <c:v>4.0045298633715481E-5</c:v>
                </c:pt>
                <c:pt idx="1672">
                  <c:v>4.0044772658623468E-5</c:v>
                </c:pt>
                <c:pt idx="1673">
                  <c:v>4.0044279879102849E-5</c:v>
                </c:pt>
                <c:pt idx="1674">
                  <c:v>4.0043820810384426E-5</c:v>
                </c:pt>
                <c:pt idx="1675">
                  <c:v>4.0043395967695037E-5</c:v>
                </c:pt>
                <c:pt idx="1676">
                  <c:v>4.0043005866272599E-5</c:v>
                </c:pt>
                <c:pt idx="1677">
                  <c:v>4.0042651021343592E-5</c:v>
                </c:pt>
                <c:pt idx="1678">
                  <c:v>4.0042331948145553E-5</c:v>
                </c:pt>
                <c:pt idx="1679">
                  <c:v>4.0042049161897183E-5</c:v>
                </c:pt>
                <c:pt idx="1680">
                  <c:v>4.0041803177835762E-5</c:v>
                </c:pt>
                <c:pt idx="1681">
                  <c:v>4.004159451119466E-5</c:v>
                </c:pt>
                <c:pt idx="1682">
                  <c:v>4.0041423677195986E-5</c:v>
                </c:pt>
                <c:pt idx="1683">
                  <c:v>4.0041291191080375E-5</c:v>
                </c:pt>
                <c:pt idx="1684">
                  <c:v>4.0041197568069779E-5</c:v>
                </c:pt>
                <c:pt idx="1685">
                  <c:v>4.0041143323404643E-5</c:v>
                </c:pt>
                <c:pt idx="1686">
                  <c:v>4.0041131813865322E-5</c:v>
                </c:pt>
                <c:pt idx="1687">
                  <c:v>4.0041336381444568E-5</c:v>
                </c:pt>
                <c:pt idx="1688">
                  <c:v>4.0041857787920906E-5</c:v>
                </c:pt>
                <c:pt idx="1689">
                  <c:v>4.0042694212963584E-5</c:v>
                </c:pt>
                <c:pt idx="1690">
                  <c:v>4.0043843836163673E-5</c:v>
                </c:pt>
                <c:pt idx="1691">
                  <c:v>4.0045304837174133E-5</c:v>
                </c:pt>
                <c:pt idx="1692">
                  <c:v>4.0047075395635988E-5</c:v>
                </c:pt>
                <c:pt idx="1693">
                  <c:v>4.0049153691163639E-5</c:v>
                </c:pt>
                <c:pt idx="1694">
                  <c:v>4.0051537903396223E-5</c:v>
                </c:pt>
                <c:pt idx="1695">
                  <c:v>4.0054226211968143E-5</c:v>
                </c:pt>
                <c:pt idx="1696">
                  <c:v>4.0057216796509055E-5</c:v>
                </c:pt>
                <c:pt idx="1697">
                  <c:v>4.0060507836658352E-5</c:v>
                </c:pt>
                <c:pt idx="1698">
                  <c:v>4.0064097512035991E-5</c:v>
                </c:pt>
                <c:pt idx="1699">
                  <c:v>4.0067984002278809E-5</c:v>
                </c:pt>
                <c:pt idx="1700">
                  <c:v>4.0072165487018652E-5</c:v>
                </c:pt>
                <c:pt idx="1701">
                  <c:v>4.0076640145896788E-5</c:v>
                </c:pt>
                <c:pt idx="1702">
                  <c:v>4.0081406158527558E-5</c:v>
                </c:pt>
                <c:pt idx="1703">
                  <c:v>4.0086461704563615E-5</c:v>
                </c:pt>
                <c:pt idx="1704">
                  <c:v>4.0091804963623325E-5</c:v>
                </c:pt>
                <c:pt idx="1705">
                  <c:v>4.0097434115341438E-5</c:v>
                </c:pt>
                <c:pt idx="1706">
                  <c:v>4.0103347339347299E-5</c:v>
                </c:pt>
                <c:pt idx="1707">
                  <c:v>4.0109542815293607E-5</c:v>
                </c:pt>
                <c:pt idx="1708">
                  <c:v>4.0116018722777066E-5</c:v>
                </c:pt>
                <c:pt idx="1709">
                  <c:v>4.0122773241453607E-5</c:v>
                </c:pt>
                <c:pt idx="1710">
                  <c:v>4.0129804550951843E-5</c:v>
                </c:pt>
                <c:pt idx="1711">
                  <c:v>4.0137110830901848E-5</c:v>
                </c:pt>
                <c:pt idx="1712">
                  <c:v>4.0144690260942196E-5</c:v>
                </c:pt>
                <c:pt idx="1713">
                  <c:v>4.015254102069842E-5</c:v>
                </c:pt>
                <c:pt idx="1714">
                  <c:v>4.0160661289804411E-5</c:v>
                </c:pt>
                <c:pt idx="1715">
                  <c:v>4.0169049247880901E-5</c:v>
                </c:pt>
                <c:pt idx="1716">
                  <c:v>4.0177703074585339E-5</c:v>
                </c:pt>
                <c:pt idx="1717">
                  <c:v>4.0186620949533326E-5</c:v>
                </c:pt>
                <c:pt idx="1718">
                  <c:v>4.0195801052355623E-5</c:v>
                </c:pt>
                <c:pt idx="1719">
                  <c:v>4.020524156269091E-5</c:v>
                </c:pt>
                <c:pt idx="1720">
                  <c:v>4.0214940660171465E-5</c:v>
                </c:pt>
                <c:pt idx="1721">
                  <c:v>4.0224896524423113E-5</c:v>
                </c:pt>
                <c:pt idx="1722">
                  <c:v>4.0235107335079345E-5</c:v>
                </c:pt>
                <c:pt idx="1723">
                  <c:v>4.0245571271781221E-5</c:v>
                </c:pt>
                <c:pt idx="1724">
                  <c:v>4.0256286514148956E-5</c:v>
                </c:pt>
                <c:pt idx="1725">
                  <c:v>4.0267251241824294E-5</c:v>
                </c:pt>
                <c:pt idx="1726">
                  <c:v>4.02784636344351E-5</c:v>
                </c:pt>
                <c:pt idx="1727">
                  <c:v>4.0289921871616431E-5</c:v>
                </c:pt>
                <c:pt idx="1728">
                  <c:v>4.0301624132996403E-5</c:v>
                </c:pt>
                <c:pt idx="1729">
                  <c:v>4.0313568598210147E-5</c:v>
                </c:pt>
                <c:pt idx="1730">
                  <c:v>4.0325753446885676E-5</c:v>
                </c:pt>
                <c:pt idx="1731">
                  <c:v>4.0338176858657858E-5</c:v>
                </c:pt>
                <c:pt idx="1732">
                  <c:v>4.0350837013154314E-5</c:v>
                </c:pt>
                <c:pt idx="1733">
                  <c:v>4.0363732090030246E-5</c:v>
                </c:pt>
                <c:pt idx="1734">
                  <c:v>4.0376860268891531E-5</c:v>
                </c:pt>
                <c:pt idx="1735">
                  <c:v>4.0390219729371536E-5</c:v>
                </c:pt>
                <c:pt idx="1736">
                  <c:v>4.040380865111692E-5</c:v>
                </c:pt>
                <c:pt idx="1737">
                  <c:v>4.0417625213752782E-5</c:v>
                </c:pt>
                <c:pt idx="1738">
                  <c:v>4.0431667596910424E-5</c:v>
                </c:pt>
                <c:pt idx="1739">
                  <c:v>4.044593398021339E-5</c:v>
                </c:pt>
                <c:pt idx="1740">
                  <c:v>4.0460422543305103E-5</c:v>
                </c:pt>
                <c:pt idx="1741">
                  <c:v>4.0475131465834842E-5</c:v>
                </c:pt>
                <c:pt idx="1742">
                  <c:v>4.0490058927409265E-5</c:v>
                </c:pt>
                <c:pt idx="1743">
                  <c:v>4.0505203107661589E-5</c:v>
                </c:pt>
                <c:pt idx="1744">
                  <c:v>4.0520562186223733E-5</c:v>
                </c:pt>
                <c:pt idx="1745">
                  <c:v>4.053613434274005E-5</c:v>
                </c:pt>
                <c:pt idx="1746">
                  <c:v>4.0551917756832775E-5</c:v>
                </c:pt>
                <c:pt idx="1747">
                  <c:v>4.0567910608143285E-5</c:v>
                </c:pt>
                <c:pt idx="1748">
                  <c:v>4.0584111076297563E-5</c:v>
                </c:pt>
                <c:pt idx="1749">
                  <c:v>4.0600517340926809E-5</c:v>
                </c:pt>
                <c:pt idx="1750">
                  <c:v>4.0617127581674108E-5</c:v>
                </c:pt>
                <c:pt idx="1751">
                  <c:v>4.063393997815334E-5</c:v>
                </c:pt>
                <c:pt idx="1752">
                  <c:v>4.0650952710003775E-5</c:v>
                </c:pt>
                <c:pt idx="1753">
                  <c:v>4.0668163956869468E-5</c:v>
                </c:pt>
                <c:pt idx="1754">
                  <c:v>4.0685571898365051E-5</c:v>
                </c:pt>
                <c:pt idx="1755">
                  <c:v>4.0703174714137038E-5</c:v>
                </c:pt>
                <c:pt idx="1756">
                  <c:v>4.0720970583809202E-5</c:v>
                </c:pt>
                <c:pt idx="1757">
                  <c:v>4.0738957687023328E-5</c:v>
                </c:pt>
                <c:pt idx="1758">
                  <c:v>4.0757134203384831E-5</c:v>
                </c:pt>
                <c:pt idx="1759">
                  <c:v>4.0775498312557567E-5</c:v>
                </c:pt>
                <c:pt idx="1760">
                  <c:v>4.0794048194162104E-5</c:v>
                </c:pt>
                <c:pt idx="1761">
                  <c:v>4.0812782027829797E-5</c:v>
                </c:pt>
                <c:pt idx="1762">
                  <c:v>4.0831697993195966E-5</c:v>
                </c:pt>
                <c:pt idx="1763">
                  <c:v>4.0850794269886261E-5</c:v>
                </c:pt>
                <c:pt idx="1764">
                  <c:v>4.0870069037536843E-5</c:v>
                </c:pt>
                <c:pt idx="1765">
                  <c:v>4.0889520475780795E-5</c:v>
                </c:pt>
                <c:pt idx="1766">
                  <c:v>4.0909146764248016E-5</c:v>
                </c:pt>
                <c:pt idx="1767">
                  <c:v>4.0928946082571882E-5</c:v>
                </c:pt>
                <c:pt idx="1768">
                  <c:v>4.0948916610382432E-5</c:v>
                </c:pt>
                <c:pt idx="1769">
                  <c:v>4.0969056527319684E-5</c:v>
                </c:pt>
                <c:pt idx="1770">
                  <c:v>4.0989364013006739E-5</c:v>
                </c:pt>
                <c:pt idx="1771">
                  <c:v>4.1009837247083152E-5</c:v>
                </c:pt>
                <c:pt idx="1772">
                  <c:v>4.1030474409178139E-5</c:v>
                </c:pt>
                <c:pt idx="1773">
                  <c:v>4.1051273678917125E-5</c:v>
                </c:pt>
                <c:pt idx="1774">
                  <c:v>4.1072233235948332E-5</c:v>
                </c:pt>
                <c:pt idx="1775">
                  <c:v>4.1093351259876106E-5</c:v>
                </c:pt>
                <c:pt idx="1776">
                  <c:v>4.1114625930367243E-5</c:v>
                </c:pt>
                <c:pt idx="1777">
                  <c:v>4.1136055427031258E-5</c:v>
                </c:pt>
                <c:pt idx="1778">
                  <c:v>4.1157637929506643E-5</c:v>
                </c:pt>
                <c:pt idx="1779">
                  <c:v>4.1179371617427599E-5</c:v>
                </c:pt>
                <c:pt idx="1780">
                  <c:v>4.1201254670430537E-5</c:v>
                </c:pt>
                <c:pt idx="1781">
                  <c:v>4.1223285268121003E-5</c:v>
                </c:pt>
                <c:pt idx="1782">
                  <c:v>4.1245461590165995E-5</c:v>
                </c:pt>
                <c:pt idx="1783">
                  <c:v>4.1267781816181683E-5</c:v>
                </c:pt>
                <c:pt idx="1784">
                  <c:v>4.1290244125792694E-5</c:v>
                </c:pt>
                <c:pt idx="1785">
                  <c:v>4.1312846698658309E-5</c:v>
                </c:pt>
                <c:pt idx="1786">
                  <c:v>4.1335587714380319E-5</c:v>
                </c:pt>
                <c:pt idx="1787">
                  <c:v>4.1358465352608098E-5</c:v>
                </c:pt>
                <c:pt idx="1788">
                  <c:v>4.1381477792966198E-5</c:v>
                </c:pt>
                <c:pt idx="1789">
                  <c:v>4.1404623215093727E-5</c:v>
                </c:pt>
                <c:pt idx="1790">
                  <c:v>4.1427899798617975E-5</c:v>
                </c:pt>
                <c:pt idx="1791">
                  <c:v>4.1451305723167424E-5</c:v>
                </c:pt>
                <c:pt idx="1792">
                  <c:v>4.1474839168378235E-5</c:v>
                </c:pt>
                <c:pt idx="1793">
                  <c:v>4.1498498313887551E-5</c:v>
                </c:pt>
                <c:pt idx="1794">
                  <c:v>4.1522281339326923E-5</c:v>
                </c:pt>
                <c:pt idx="1795">
                  <c:v>4.1546186424315721E-5</c:v>
                </c:pt>
                <c:pt idx="1796">
                  <c:v>4.1570211748500092E-5</c:v>
                </c:pt>
                <c:pt idx="1797">
                  <c:v>4.1594355491513798E-5</c:v>
                </c:pt>
                <c:pt idx="1798">
                  <c:v>4.1618615832984658E-5</c:v>
                </c:pt>
                <c:pt idx="1799">
                  <c:v>4.1642990952528069E-5</c:v>
                </c:pt>
                <c:pt idx="1800">
                  <c:v>4.1667479029798595E-5</c:v>
                </c:pt>
                <c:pt idx="1801">
                  <c:v>4.169207824441875E-5</c:v>
                </c:pt>
                <c:pt idx="1802">
                  <c:v>4.1716786776024158E-5</c:v>
                </c:pt>
                <c:pt idx="1803">
                  <c:v>4.1741602804250532E-5</c:v>
                </c:pt>
                <c:pt idx="1804">
                  <c:v>4.1766524508727127E-5</c:v>
                </c:pt>
                <c:pt idx="1805">
                  <c:v>4.1791550069083151E-5</c:v>
                </c:pt>
                <c:pt idx="1806">
                  <c:v>4.181667766494765E-5</c:v>
                </c:pt>
                <c:pt idx="1807">
                  <c:v>4.1841905475955826E-5</c:v>
                </c:pt>
                <c:pt idx="1808">
                  <c:v>4.1867231681748917E-5</c:v>
                </c:pt>
                <c:pt idx="1809">
                  <c:v>4.189265446194209E-5</c:v>
                </c:pt>
                <c:pt idx="1810">
                  <c:v>4.1918171996188404E-5</c:v>
                </c:pt>
                <c:pt idx="1811">
                  <c:v>4.1943782464101902E-5</c:v>
                </c:pt>
                <c:pt idx="1812">
                  <c:v>4.1969484045327899E-5</c:v>
                </c:pt>
                <c:pt idx="1813">
                  <c:v>4.199527491948533E-5</c:v>
                </c:pt>
                <c:pt idx="1814">
                  <c:v>4.2021153266217808E-5</c:v>
                </c:pt>
                <c:pt idx="1815">
                  <c:v>4.2047117265155173E-5</c:v>
                </c:pt>
                <c:pt idx="1816">
                  <c:v>4.2073165095926251E-5</c:v>
                </c:pt>
                <c:pt idx="1817">
                  <c:v>4.2099294938158706E-5</c:v>
                </c:pt>
                <c:pt idx="1818">
                  <c:v>4.2125504971497994E-5</c:v>
                </c:pt>
                <c:pt idx="1819">
                  <c:v>4.2151793375562895E-5</c:v>
                </c:pt>
                <c:pt idx="1820">
                  <c:v>4.2178158329996122E-5</c:v>
                </c:pt>
                <c:pt idx="1821">
                  <c:v>4.2204598014426211E-5</c:v>
                </c:pt>
                <c:pt idx="1822">
                  <c:v>4.223111060848645E-5</c:v>
                </c:pt>
                <c:pt idx="1823">
                  <c:v>4.2257694291802156E-5</c:v>
                </c:pt>
                <c:pt idx="1824">
                  <c:v>4.2284347244015819E-5</c:v>
                </c:pt>
                <c:pt idx="1825">
                  <c:v>4.2311067644749179E-5</c:v>
                </c:pt>
                <c:pt idx="1826">
                  <c:v>4.2337853673647225E-5</c:v>
                </c:pt>
                <c:pt idx="1827">
                  <c:v>4.2364703510321541E-5</c:v>
                </c:pt>
                <c:pt idx="1828">
                  <c:v>4.2395464834788089E-5</c:v>
                </c:pt>
                <c:pt idx="1829">
                  <c:v>4.2422445272634642E-5</c:v>
                </c:pt>
                <c:pt idx="1830">
                  <c:v>4.2449483797123775E-5</c:v>
                </c:pt>
                <c:pt idx="1831">
                  <c:v>4.2476578587873153E-5</c:v>
                </c:pt>
                <c:pt idx="1832">
                  <c:v>4.2503727824529279E-5</c:v>
                </c:pt>
                <c:pt idx="1833">
                  <c:v>4.253092968670492E-5</c:v>
                </c:pt>
                <c:pt idx="1834">
                  <c:v>4.2558182354047696E-5</c:v>
                </c:pt>
                <c:pt idx="1835">
                  <c:v>4.258548400619006E-5</c:v>
                </c:pt>
                <c:pt idx="1836">
                  <c:v>4.2612832822755486E-5</c:v>
                </c:pt>
                <c:pt idx="1837">
                  <c:v>4.2640226983370893E-5</c:v>
                </c:pt>
                <c:pt idx="1838">
                  <c:v>4.2667664667691278E-5</c:v>
                </c:pt>
                <c:pt idx="1839">
                  <c:v>4.2695144055325235E-5</c:v>
                </c:pt>
                <c:pt idx="1840">
                  <c:v>4.2722663325915499E-5</c:v>
                </c:pt>
                <c:pt idx="1841">
                  <c:v>4.2750220659101609E-5</c:v>
                </c:pt>
                <c:pt idx="1842">
                  <c:v>4.2777814234507516E-5</c:v>
                </c:pt>
                <c:pt idx="1843">
                  <c:v>4.280544223176011E-5</c:v>
                </c:pt>
                <c:pt idx="1844">
                  <c:v>4.2833102830501351E-5</c:v>
                </c:pt>
                <c:pt idx="1845">
                  <c:v>4.2860794210357453E-5</c:v>
                </c:pt>
                <c:pt idx="1846">
                  <c:v>4.2888514550963381E-5</c:v>
                </c:pt>
                <c:pt idx="1847">
                  <c:v>4.2916262031950534E-5</c:v>
                </c:pt>
                <c:pt idx="1848">
                  <c:v>4.2944034832946641E-5</c:v>
                </c:pt>
                <c:pt idx="1849">
                  <c:v>4.2971831133594022E-5</c:v>
                </c:pt>
                <c:pt idx="1850">
                  <c:v>4.2999649113518978E-5</c:v>
                </c:pt>
                <c:pt idx="1851">
                  <c:v>4.3027486952356123E-5</c:v>
                </c:pt>
                <c:pt idx="1852">
                  <c:v>4.3055342829729998E-5</c:v>
                </c:pt>
                <c:pt idx="1853">
                  <c:v>4.3083214925279438E-5</c:v>
                </c:pt>
                <c:pt idx="1854">
                  <c:v>4.3111101418639167E-5</c:v>
                </c:pt>
                <c:pt idx="1855">
                  <c:v>4.3139000489439681E-5</c:v>
                </c:pt>
                <c:pt idx="1856">
                  <c:v>4.3166910317301214E-5</c:v>
                </c:pt>
                <c:pt idx="1857">
                  <c:v>4.3194829081876124E-5</c:v>
                </c:pt>
                <c:pt idx="1858">
                  <c:v>4.3222754962788053E-5</c:v>
                </c:pt>
                <c:pt idx="1859">
                  <c:v>4.32506861396623E-5</c:v>
                </c:pt>
                <c:pt idx="1860">
                  <c:v>4.3278620792137796E-5</c:v>
                </c:pt>
                <c:pt idx="1861">
                  <c:v>4.3306557099842876E-5</c:v>
                </c:pt>
                <c:pt idx="1862">
                  <c:v>4.3334493242419295E-5</c:v>
                </c:pt>
                <c:pt idx="1863">
                  <c:v>4.3362427399485984E-5</c:v>
                </c:pt>
                <c:pt idx="1864">
                  <c:v>4.3390357750687272E-5</c:v>
                </c:pt>
                <c:pt idx="1865">
                  <c:v>4.3418282475644543E-5</c:v>
                </c:pt>
                <c:pt idx="1866">
                  <c:v>4.3446199753998367E-5</c:v>
                </c:pt>
                <c:pt idx="1867">
                  <c:v>4.3474107765378263E-5</c:v>
                </c:pt>
                <c:pt idx="1868">
                  <c:v>4.3502004689414789E-5</c:v>
                </c:pt>
                <c:pt idx="1869">
                  <c:v>4.352988870573936E-5</c:v>
                </c:pt>
                <c:pt idx="1870">
                  <c:v>4.3557757993990244E-5</c:v>
                </c:pt>
                <c:pt idx="1871">
                  <c:v>4.358561073378847E-5</c:v>
                </c:pt>
                <c:pt idx="1872">
                  <c:v>4.3613445104779739E-5</c:v>
                </c:pt>
                <c:pt idx="1873">
                  <c:v>4.3641259286580472E-5</c:v>
                </c:pt>
                <c:pt idx="1874">
                  <c:v>4.3669051458849455E-5</c:v>
                </c:pt>
                <c:pt idx="1875">
                  <c:v>4.3696819801192266E-5</c:v>
                </c:pt>
                <c:pt idx="1876">
                  <c:v>4.3724562493250759E-5</c:v>
                </c:pt>
                <c:pt idx="1877">
                  <c:v>4.3752277714655177E-5</c:v>
                </c:pt>
                <c:pt idx="1878">
                  <c:v>4.3779963645042101E-5</c:v>
                </c:pt>
                <c:pt idx="1879">
                  <c:v>4.3807618464042358E-5</c:v>
                </c:pt>
                <c:pt idx="1880">
                  <c:v>4.3839183540726994E-5</c:v>
                </c:pt>
                <c:pt idx="1881">
                  <c:v>4.3866765562651355E-5</c:v>
                </c:pt>
                <c:pt idx="1882">
                  <c:v>4.3894310752030855E-5</c:v>
                </c:pt>
                <c:pt idx="1883">
                  <c:v>4.3921817288510294E-5</c:v>
                </c:pt>
                <c:pt idx="1884">
                  <c:v>4.3949283351704854E-5</c:v>
                </c:pt>
                <c:pt idx="1885">
                  <c:v>4.3976707121253262E-5</c:v>
                </c:pt>
                <c:pt idx="1886">
                  <c:v>4.4004086776788182E-5</c:v>
                </c:pt>
                <c:pt idx="1887">
                  <c:v>4.403142049793616E-5</c:v>
                </c:pt>
                <c:pt idx="1888">
                  <c:v>4.4058706464341153E-5</c:v>
                </c:pt>
                <c:pt idx="1889">
                  <c:v>4.4085942855617388E-5</c:v>
                </c:pt>
                <c:pt idx="1890">
                  <c:v>4.4113127851408106E-5</c:v>
                </c:pt>
                <c:pt idx="1891">
                  <c:v>4.4140259631344372E-5</c:v>
                </c:pt>
                <c:pt idx="1892">
                  <c:v>4.4167336375068498E-5</c:v>
                </c:pt>
                <c:pt idx="1893">
                  <c:v>4.4194356262198823E-5</c:v>
                </c:pt>
                <c:pt idx="1894">
                  <c:v>4.4221317472370701E-5</c:v>
                </c:pt>
                <c:pt idx="1895">
                  <c:v>4.4248218185224683E-5</c:v>
                </c:pt>
                <c:pt idx="1896">
                  <c:v>4.4275056580377291E-5</c:v>
                </c:pt>
                <c:pt idx="1897">
                  <c:v>4.4301830837473549E-5</c:v>
                </c:pt>
                <c:pt idx="1898">
                  <c:v>4.4332349116867721E-5</c:v>
                </c:pt>
                <c:pt idx="1899">
                  <c:v>4.4358979805453898E-5</c:v>
                </c:pt>
                <c:pt idx="1900">
                  <c:v>4.438554063481879E-5</c:v>
                </c:pt>
                <c:pt idx="1901">
                  <c:v>4.4412029784605562E-5</c:v>
                </c:pt>
                <c:pt idx="1902">
                  <c:v>4.4438445434433205E-5</c:v>
                </c:pt>
                <c:pt idx="1903">
                  <c:v>4.4464785763942973E-5</c:v>
                </c:pt>
                <c:pt idx="1904">
                  <c:v>4.4491048952769232E-5</c:v>
                </c:pt>
                <c:pt idx="1905">
                  <c:v>4.4517233180539555E-5</c:v>
                </c:pt>
                <c:pt idx="1906">
                  <c:v>4.4543336626886166E-5</c:v>
                </c:pt>
                <c:pt idx="1907">
                  <c:v>4.4569357471434404E-5</c:v>
                </c:pt>
                <c:pt idx="1908">
                  <c:v>4.4595293893831522E-5</c:v>
                </c:pt>
                <c:pt idx="1909">
                  <c:v>4.4621144073694705E-5</c:v>
                </c:pt>
                <c:pt idx="1910">
                  <c:v>4.4646906190674486E-5</c:v>
                </c:pt>
                <c:pt idx="1911">
                  <c:v>4.4672578424385553E-5</c:v>
                </c:pt>
                <c:pt idx="1912">
                  <c:v>4.4698158954470081E-5</c:v>
                </c:pt>
                <c:pt idx="1913">
                  <c:v>4.4723645960551649E-5</c:v>
                </c:pt>
                <c:pt idx="1914">
                  <c:v>4.4749037622275427E-5</c:v>
                </c:pt>
                <c:pt idx="1915">
                  <c:v>4.4774332119262236E-5</c:v>
                </c:pt>
                <c:pt idx="1916">
                  <c:v>4.4799527631148675E-5</c:v>
                </c:pt>
                <c:pt idx="1917">
                  <c:v>4.482462233755845E-5</c:v>
                </c:pt>
                <c:pt idx="1918">
                  <c:v>4.4849614418142351E-5</c:v>
                </c:pt>
                <c:pt idx="1919">
                  <c:v>4.4874502052521089E-5</c:v>
                </c:pt>
                <c:pt idx="1920">
                  <c:v>4.4899283420319567E-5</c:v>
                </c:pt>
                <c:pt idx="1921">
                  <c:v>4.4923956701183969E-5</c:v>
                </c:pt>
                <c:pt idx="1922">
                  <c:v>4.4948520074736054E-5</c:v>
                </c:pt>
                <c:pt idx="1923">
                  <c:v>4.4972971720618808E-5</c:v>
                </c:pt>
                <c:pt idx="1924">
                  <c:v>4.4997309818456476E-5</c:v>
                </c:pt>
                <c:pt idx="1925">
                  <c:v>4.5021532547877407E-5</c:v>
                </c:pt>
                <c:pt idx="1926">
                  <c:v>4.5045638088525289E-5</c:v>
                </c:pt>
                <c:pt idx="1927">
                  <c:v>4.5069624620025128E-5</c:v>
                </c:pt>
                <c:pt idx="1928">
                  <c:v>4.5093490322011573E-5</c:v>
                </c:pt>
                <c:pt idx="1929">
                  <c:v>4.5117233374117566E-5</c:v>
                </c:pt>
                <c:pt idx="1930">
                  <c:v>4.5140851955968702E-5</c:v>
                </c:pt>
                <c:pt idx="1931">
                  <c:v>4.5164344247205757E-5</c:v>
                </c:pt>
                <c:pt idx="1932">
                  <c:v>4.5197681978802113E-5</c:v>
                </c:pt>
                <c:pt idx="1933">
                  <c:v>4.5220859985576835E-5</c:v>
                </c:pt>
                <c:pt idx="1934">
                  <c:v>4.5243905460464697E-5</c:v>
                </c:pt>
                <c:pt idx="1935">
                  <c:v>4.5266816583120326E-5</c:v>
                </c:pt>
                <c:pt idx="1936">
                  <c:v>4.5289591533151691E-5</c:v>
                </c:pt>
                <c:pt idx="1937">
                  <c:v>4.5312228490209889E-5</c:v>
                </c:pt>
                <c:pt idx="1938">
                  <c:v>4.5334725633921741E-5</c:v>
                </c:pt>
                <c:pt idx="1939">
                  <c:v>4.5357081143901161E-5</c:v>
                </c:pt>
                <c:pt idx="1940">
                  <c:v>4.5379293199799407E-5</c:v>
                </c:pt>
                <c:pt idx="1941">
                  <c:v>4.5401359981243586E-5</c:v>
                </c:pt>
                <c:pt idx="1942">
                  <c:v>4.5423279667870177E-5</c:v>
                </c:pt>
                <c:pt idx="1943">
                  <c:v>4.5445050439308298E-5</c:v>
                </c:pt>
                <c:pt idx="1944">
                  <c:v>4.5466670475185315E-5</c:v>
                </c:pt>
                <c:pt idx="1945">
                  <c:v>4.5488137955143446E-5</c:v>
                </c:pt>
                <c:pt idx="1946">
                  <c:v>4.5512483079611734E-5</c:v>
                </c:pt>
                <c:pt idx="1947">
                  <c:v>4.5533780092975764E-5</c:v>
                </c:pt>
                <c:pt idx="1948">
                  <c:v>4.5555243903294798E-5</c:v>
                </c:pt>
                <c:pt idx="1949">
                  <c:v>4.5576872594950322E-5</c:v>
                </c:pt>
                <c:pt idx="1950">
                  <c:v>4.5598664252332202E-5</c:v>
                </c:pt>
                <c:pt idx="1951">
                  <c:v>4.5620616959816447E-5</c:v>
                </c:pt>
                <c:pt idx="1952">
                  <c:v>4.5642728801776152E-5</c:v>
                </c:pt>
                <c:pt idx="1953">
                  <c:v>4.5664997862592491E-5</c:v>
                </c:pt>
                <c:pt idx="1954">
                  <c:v>4.568742222665453E-5</c:v>
                </c:pt>
                <c:pt idx="1955">
                  <c:v>4.5709999978337093E-5</c:v>
                </c:pt>
                <c:pt idx="1956">
                  <c:v>4.5732729202022714E-5</c:v>
                </c:pt>
                <c:pt idx="1957">
                  <c:v>4.5755607982084983E-5</c:v>
                </c:pt>
                <c:pt idx="1958">
                  <c:v>4.5778634402915991E-5</c:v>
                </c:pt>
                <c:pt idx="1959">
                  <c:v>4.580180654888219E-5</c:v>
                </c:pt>
                <c:pt idx="1960">
                  <c:v>4.5825122504384725E-5</c:v>
                </c:pt>
                <c:pt idx="1961">
                  <c:v>4.5848580353787975E-5</c:v>
                </c:pt>
                <c:pt idx="1962">
                  <c:v>4.5872178181474353E-5</c:v>
                </c:pt>
                <c:pt idx="1963">
                  <c:v>4.5895914071822201E-5</c:v>
                </c:pt>
                <c:pt idx="1964">
                  <c:v>4.5919786109222122E-5</c:v>
                </c:pt>
                <c:pt idx="1965">
                  <c:v>4.5943792378044062E-5</c:v>
                </c:pt>
                <c:pt idx="1966">
                  <c:v>4.5967930962675489E-5</c:v>
                </c:pt>
                <c:pt idx="1967">
                  <c:v>4.5992199947488507E-5</c:v>
                </c:pt>
                <c:pt idx="1968">
                  <c:v>4.601659741687245E-5</c:v>
                </c:pt>
                <c:pt idx="1969">
                  <c:v>4.6041121455201123E-5</c:v>
                </c:pt>
                <c:pt idx="1970">
                  <c:v>4.6065770146865328E-5</c:v>
                </c:pt>
                <c:pt idx="1971">
                  <c:v>4.6090541576240106E-5</c:v>
                </c:pt>
                <c:pt idx="1972">
                  <c:v>4.6115433827701053E-5</c:v>
                </c:pt>
                <c:pt idx="1973">
                  <c:v>4.6140444985624102E-5</c:v>
                </c:pt>
                <c:pt idx="1974">
                  <c:v>4.6165573134407137E-5</c:v>
                </c:pt>
                <c:pt idx="1975">
                  <c:v>4.6190816358415699E-5</c:v>
                </c:pt>
                <c:pt idx="1976">
                  <c:v>4.621617274203705E-5</c:v>
                </c:pt>
                <c:pt idx="1977">
                  <c:v>4.6241640369658369E-5</c:v>
                </c:pt>
                <c:pt idx="1978">
                  <c:v>4.6267217325634372E-5</c:v>
                </c:pt>
                <c:pt idx="1979">
                  <c:v>4.6292901694373407E-5</c:v>
                </c:pt>
                <c:pt idx="1980">
                  <c:v>4.6318691560245755E-5</c:v>
                </c:pt>
                <c:pt idx="1981">
                  <c:v>4.634458500763202E-5</c:v>
                </c:pt>
                <c:pt idx="1982">
                  <c:v>4.637058012091225E-5</c:v>
                </c:pt>
                <c:pt idx="1983">
                  <c:v>4.639667498446049E-5</c:v>
                </c:pt>
                <c:pt idx="1984">
                  <c:v>4.6422867682671471E-5</c:v>
                </c:pt>
                <c:pt idx="1985">
                  <c:v>4.6449156299917618E-5</c:v>
                </c:pt>
                <c:pt idx="1986">
                  <c:v>4.6475538920575786E-5</c:v>
                </c:pt>
                <c:pt idx="1987">
                  <c:v>4.6502013629032469E-5</c:v>
                </c:pt>
                <c:pt idx="1988">
                  <c:v>4.6528578509667653E-5</c:v>
                </c:pt>
                <c:pt idx="1989">
                  <c:v>4.6555231646854744E-5</c:v>
                </c:pt>
                <c:pt idx="1990">
                  <c:v>4.6581971124987141E-5</c:v>
                </c:pt>
                <c:pt idx="1991">
                  <c:v>4.6608795028430152E-5</c:v>
                </c:pt>
                <c:pt idx="1992">
                  <c:v>4.6635701441579486E-5</c:v>
                </c:pt>
                <c:pt idx="1993">
                  <c:v>4.6662688448807926E-5</c:v>
                </c:pt>
                <c:pt idx="1994">
                  <c:v>4.6689754134491839E-5</c:v>
                </c:pt>
                <c:pt idx="1995">
                  <c:v>4.671689658301112E-5</c:v>
                </c:pt>
                <c:pt idx="1996">
                  <c:v>4.6744113878749006E-5</c:v>
                </c:pt>
                <c:pt idx="1997">
                  <c:v>4.6771404106102608E-5</c:v>
                </c:pt>
                <c:pt idx="1998">
                  <c:v>4.6798765349429837E-5</c:v>
                </c:pt>
                <c:pt idx="1999">
                  <c:v>4.6826195693118206E-5</c:v>
                </c:pt>
                <c:pt idx="2000">
                  <c:v>4.6853693221552888E-5</c:v>
                </c:pt>
                <c:pt idx="2001">
                  <c:v>4.6881256019100817E-5</c:v>
                </c:pt>
                <c:pt idx="2002">
                  <c:v>4.6908882170168687E-5</c:v>
                </c:pt>
                <c:pt idx="2003">
                  <c:v>4.6936569759102595E-5</c:v>
                </c:pt>
                <c:pt idx="2004">
                  <c:v>4.6964316870314479E-5</c:v>
                </c:pt>
                <c:pt idx="2005">
                  <c:v>4.6992121588166124E-5</c:v>
                </c:pt>
                <c:pt idx="2006">
                  <c:v>4.7019981997042789E-5</c:v>
                </c:pt>
                <c:pt idx="2007">
                  <c:v>4.7047896181326779E-5</c:v>
                </c:pt>
                <c:pt idx="2008">
                  <c:v>4.7075862225397389E-5</c:v>
                </c:pt>
                <c:pt idx="2009">
                  <c:v>4.7103878213630825E-5</c:v>
                </c:pt>
                <c:pt idx="2010">
                  <c:v>4.7131942230415774E-5</c:v>
                </c:pt>
                <c:pt idx="2011">
                  <c:v>4.7160052360121944E-5</c:v>
                </c:pt>
                <c:pt idx="2012">
                  <c:v>4.7188206687141865E-5</c:v>
                </c:pt>
                <c:pt idx="2013">
                  <c:v>4.7216403295848868E-5</c:v>
                </c:pt>
                <c:pt idx="2014">
                  <c:v>4.724464027062324E-5</c:v>
                </c:pt>
                <c:pt idx="2015">
                  <c:v>4.7272915695852054E-5</c:v>
                </c:pt>
                <c:pt idx="2016">
                  <c:v>4.7301227655903047E-5</c:v>
                </c:pt>
                <c:pt idx="2017">
                  <c:v>4.7329574235171404E-5</c:v>
                </c:pt>
                <c:pt idx="2018">
                  <c:v>4.7357953518027611E-5</c:v>
                </c:pt>
                <c:pt idx="2019">
                  <c:v>4.7386363588853852E-5</c:v>
                </c:pt>
                <c:pt idx="2020">
                  <c:v>4.7414802532033386E-5</c:v>
                </c:pt>
                <c:pt idx="2021">
                  <c:v>4.7443268431950617E-5</c:v>
                </c:pt>
                <c:pt idx="2022">
                  <c:v>4.7471759372970151E-5</c:v>
                </c:pt>
                <c:pt idx="2023">
                  <c:v>4.7500273439488624E-5</c:v>
                </c:pt>
                <c:pt idx="2024">
                  <c:v>4.752880871587758E-5</c:v>
                </c:pt>
                <c:pt idx="2025">
                  <c:v>4.7557363286524851E-5</c:v>
                </c:pt>
                <c:pt idx="2026">
                  <c:v>4.7585935235803398E-5</c:v>
                </c:pt>
                <c:pt idx="2027">
                  <c:v>4.7614522648102242E-5</c:v>
                </c:pt>
                <c:pt idx="2028">
                  <c:v>4.7643123607790335E-5</c:v>
                </c:pt>
                <c:pt idx="2029">
                  <c:v>4.7671736199257607E-5</c:v>
                </c:pt>
                <c:pt idx="2030">
                  <c:v>4.7700358506878902E-5</c:v>
                </c:pt>
                <c:pt idx="2031">
                  <c:v>4.7728988615039612E-5</c:v>
                </c:pt>
                <c:pt idx="2032">
                  <c:v>4.7757624608115064E-5</c:v>
                </c:pt>
                <c:pt idx="2033">
                  <c:v>4.7786264570490935E-5</c:v>
                </c:pt>
                <c:pt idx="2034">
                  <c:v>4.781490658655292E-5</c:v>
                </c:pt>
                <c:pt idx="2035">
                  <c:v>4.7843548740656012E-5</c:v>
                </c:pt>
                <c:pt idx="2036">
                  <c:v>4.7872189117206241E-5</c:v>
                </c:pt>
                <c:pt idx="2037">
                  <c:v>4.7900825800583872E-5</c:v>
                </c:pt>
                <c:pt idx="2038">
                  <c:v>4.7929456875153569E-5</c:v>
                </c:pt>
                <c:pt idx="2039">
                  <c:v>4.7958080425300179E-5</c:v>
                </c:pt>
                <c:pt idx="2040">
                  <c:v>4.798669453541825E-5</c:v>
                </c:pt>
                <c:pt idx="2041">
                  <c:v>4.8015297289871357E-5</c:v>
                </c:pt>
                <c:pt idx="2042">
                  <c:v>4.8043886773047985E-5</c:v>
                </c:pt>
                <c:pt idx="2043">
                  <c:v>4.8072461069325809E-5</c:v>
                </c:pt>
                <c:pt idx="2044">
                  <c:v>4.8101018263086999E-5</c:v>
                </c:pt>
                <c:pt idx="2045">
                  <c:v>4.8129556438712902E-5</c:v>
                </c:pt>
                <c:pt idx="2046">
                  <c:v>4.8158073680584111E-5</c:v>
                </c:pt>
                <c:pt idx="2047">
                  <c:v>4.8186568073080366E-5</c:v>
                </c:pt>
                <c:pt idx="2048">
                  <c:v>4.8215037700575414E-5</c:v>
                </c:pt>
                <c:pt idx="2049">
                  <c:v>4.8243480647462225E-5</c:v>
                </c:pt>
                <c:pt idx="2050">
                  <c:v>4.8271894998112534E-5</c:v>
                </c:pt>
                <c:pt idx="2051">
                  <c:v>4.8300278836907043E-5</c:v>
                </c:pt>
                <c:pt idx="2052">
                  <c:v>4.832863024823037E-5</c:v>
                </c:pt>
                <c:pt idx="2053">
                  <c:v>4.8356947316455778E-5</c:v>
                </c:pt>
                <c:pt idx="2054">
                  <c:v>4.8385228125975438E-5</c:v>
                </c:pt>
                <c:pt idx="2055">
                  <c:v>4.8413470761165027E-5</c:v>
                </c:pt>
                <c:pt idx="2056">
                  <c:v>4.8441673306393827E-5</c:v>
                </c:pt>
                <c:pt idx="2057">
                  <c:v>4.8469833846059847E-5</c:v>
                </c:pt>
                <c:pt idx="2058">
                  <c:v>4.8497950464529408E-5</c:v>
                </c:pt>
                <c:pt idx="2059">
                  <c:v>4.8526021246192396E-5</c:v>
                </c:pt>
                <c:pt idx="2060">
                  <c:v>4.8554044275427044E-5</c:v>
                </c:pt>
                <c:pt idx="2061">
                  <c:v>4.8582017636609936E-5</c:v>
                </c:pt>
                <c:pt idx="2062">
                  <c:v>4.8609939414125958E-5</c:v>
                </c:pt>
                <c:pt idx="2063">
                  <c:v>4.8637807692353194E-5</c:v>
                </c:pt>
                <c:pt idx="2064">
                  <c:v>4.8665620555667984E-5</c:v>
                </c:pt>
                <c:pt idx="2065">
                  <c:v>4.8693376088464749E-5</c:v>
                </c:pt>
                <c:pt idx="2066">
                  <c:v>4.8721072375106074E-5</c:v>
                </c:pt>
                <c:pt idx="2067">
                  <c:v>4.8748707499992472E-5</c:v>
                </c:pt>
                <c:pt idx="2068">
                  <c:v>4.8776279547477684E-5</c:v>
                </c:pt>
                <c:pt idx="2069">
                  <c:v>4.8803786601968118E-5</c:v>
                </c:pt>
                <c:pt idx="2070">
                  <c:v>4.8831226747823379E-5</c:v>
                </c:pt>
                <c:pt idx="2071">
                  <c:v>4.8858598069445658E-5</c:v>
                </c:pt>
                <c:pt idx="2072">
                  <c:v>4.8885898651200258E-5</c:v>
                </c:pt>
                <c:pt idx="2073">
                  <c:v>4.8913126577470115E-5</c:v>
                </c:pt>
                <c:pt idx="2074">
                  <c:v>4.8940279932640913E-5</c:v>
                </c:pt>
                <c:pt idx="2075">
                  <c:v>4.8967356801086161E-5</c:v>
                </c:pt>
                <c:pt idx="2076">
                  <c:v>4.8994355267186965E-5</c:v>
                </c:pt>
                <c:pt idx="2077">
                  <c:v>4.9021273415327058E-5</c:v>
                </c:pt>
                <c:pt idx="2078">
                  <c:v>4.9048109329887769E-5</c:v>
                </c:pt>
                <c:pt idx="2079">
                  <c:v>4.9074861095252988E-5</c:v>
                </c:pt>
                <c:pt idx="2080">
                  <c:v>4.9101526795784474E-5</c:v>
                </c:pt>
                <c:pt idx="2081">
                  <c:v>4.9128104515885856E-5</c:v>
                </c:pt>
                <c:pt idx="2082">
                  <c:v>4.9154592339923805E-5</c:v>
                </c:pt>
                <c:pt idx="2083">
                  <c:v>4.9180988352287104E-5</c:v>
                </c:pt>
                <c:pt idx="2084">
                  <c:v>4.9207290637342323E-5</c:v>
                </c:pt>
                <c:pt idx="2085">
                  <c:v>4.9233497279497637E-5</c:v>
                </c:pt>
                <c:pt idx="2086">
                  <c:v>4.9259606363094932E-5</c:v>
                </c:pt>
                <c:pt idx="2087">
                  <c:v>4.9285615972546949E-5</c:v>
                </c:pt>
                <c:pt idx="2088">
                  <c:v>4.931152419222465E-5</c:v>
                </c:pt>
                <c:pt idx="2089">
                  <c:v>4.9337329106496353E-5</c:v>
                </c:pt>
                <c:pt idx="2090">
                  <c:v>4.936302879976192E-5</c:v>
                </c:pt>
                <c:pt idx="2091">
                  <c:v>4.9388621356394108E-5</c:v>
                </c:pt>
                <c:pt idx="2092">
                  <c:v>4.9414104860758123E-5</c:v>
                </c:pt>
                <c:pt idx="2093">
                  <c:v>4.9439477397260326E-5</c:v>
                </c:pt>
                <c:pt idx="2094">
                  <c:v>4.9464737050265383E-5</c:v>
                </c:pt>
                <c:pt idx="2095">
                  <c:v>4.9489881904154705E-5</c:v>
                </c:pt>
                <c:pt idx="2096">
                  <c:v>4.9514910043306934E-5</c:v>
                </c:pt>
                <c:pt idx="2097">
                  <c:v>4.953981955212226E-5</c:v>
                </c:pt>
                <c:pt idx="2098">
                  <c:v>4.9564608514954397E-5</c:v>
                </c:pt>
                <c:pt idx="2099">
                  <c:v>4.958927501619315E-5</c:v>
                </c:pt>
                <c:pt idx="2100">
                  <c:v>4.9613817140225494E-5</c:v>
                </c:pt>
                <c:pt idx="2101">
                  <c:v>4.9638232971425959E-5</c:v>
                </c:pt>
                <c:pt idx="2102">
                  <c:v>4.9662520594180787E-5</c:v>
                </c:pt>
                <c:pt idx="2103">
                  <c:v>4.9686678092858968E-5</c:v>
                </c:pt>
                <c:pt idx="2104">
                  <c:v>4.9710703551855653E-5</c:v>
                </c:pt>
                <c:pt idx="2105">
                  <c:v>4.9734595055534268E-5</c:v>
                </c:pt>
                <c:pt idx="2106">
                  <c:v>4.976173314691089E-5</c:v>
                </c:pt>
                <c:pt idx="2107">
                  <c:v>4.9785331152949197E-5</c:v>
                </c:pt>
                <c:pt idx="2108">
                  <c:v>4.9808789183159375E-5</c:v>
                </c:pt>
                <c:pt idx="2109">
                  <c:v>4.983210532192503E-5</c:v>
                </c:pt>
                <c:pt idx="2110">
                  <c:v>4.985527765362221E-5</c:v>
                </c:pt>
                <c:pt idx="2111">
                  <c:v>4.9878304262633805E-5</c:v>
                </c:pt>
                <c:pt idx="2112">
                  <c:v>4.9901183233335191E-5</c:v>
                </c:pt>
                <c:pt idx="2113">
                  <c:v>4.9923912650127743E-5</c:v>
                </c:pt>
                <c:pt idx="2114">
                  <c:v>4.9946490597362267E-5</c:v>
                </c:pt>
                <c:pt idx="2115">
                  <c:v>4.9968915159434731E-5</c:v>
                </c:pt>
                <c:pt idx="2116">
                  <c:v>4.9991184420728847E-5</c:v>
                </c:pt>
                <c:pt idx="2117">
                  <c:v>5.0013296465611348E-5</c:v>
                </c:pt>
                <c:pt idx="2118">
                  <c:v>5.0035249378479738E-5</c:v>
                </c:pt>
                <c:pt idx="2119">
                  <c:v>5.0057041243705031E-5</c:v>
                </c:pt>
                <c:pt idx="2120">
                  <c:v>5.0078670145655694E-5</c:v>
                </c:pt>
                <c:pt idx="2121">
                  <c:v>5.010013416874046E-5</c:v>
                </c:pt>
                <c:pt idx="2122">
                  <c:v>5.0121431397317889E-5</c:v>
                </c:pt>
                <c:pt idx="2123">
                  <c:v>5.014255991578211E-5</c:v>
                </c:pt>
                <c:pt idx="2124">
                  <c:v>5.0163517808500993E-5</c:v>
                </c:pt>
                <c:pt idx="2125">
                  <c:v>5.0184303159863681E-5</c:v>
                </c:pt>
                <c:pt idx="2126">
                  <c:v>5.0204914054247381E-5</c:v>
                </c:pt>
                <c:pt idx="2127">
                  <c:v>5.0225348576026978E-5</c:v>
                </c:pt>
                <c:pt idx="2128">
                  <c:v>5.0245604809598573E-5</c:v>
                </c:pt>
                <c:pt idx="2129">
                  <c:v>5.0265680839318172E-5</c:v>
                </c:pt>
                <c:pt idx="2130">
                  <c:v>5.028557474959145E-5</c:v>
                </c:pt>
                <c:pt idx="2131">
                  <c:v>5.0305284624784069E-5</c:v>
                </c:pt>
                <c:pt idx="2132">
                  <c:v>5.0324808549283063E-5</c:v>
                </c:pt>
                <c:pt idx="2133">
                  <c:v>5.0344144607468603E-5</c:v>
                </c:pt>
                <c:pt idx="2134">
                  <c:v>5.0363290883718702E-5</c:v>
                </c:pt>
                <c:pt idx="2135">
                  <c:v>5.0382245462409377E-5</c:v>
                </c:pt>
                <c:pt idx="2136">
                  <c:v>5.0401006427928679E-5</c:v>
                </c:pt>
                <c:pt idx="2137">
                  <c:v>5.0419571864653274E-5</c:v>
                </c:pt>
                <c:pt idx="2138">
                  <c:v>5.0437939856967316E-5</c:v>
                </c:pt>
                <c:pt idx="2139">
                  <c:v>5.0456108489248373E-5</c:v>
                </c:pt>
                <c:pt idx="2140">
                  <c:v>5.0476626068741652E-5</c:v>
                </c:pt>
                <c:pt idx="2141">
                  <c:v>5.0494361050400882E-5</c:v>
                </c:pt>
                <c:pt idx="2142">
                  <c:v>5.0511890651502194E-5</c:v>
                </c:pt>
                <c:pt idx="2143">
                  <c:v>5.0529212956428056E-5</c:v>
                </c:pt>
                <c:pt idx="2144">
                  <c:v>5.0546326049578016E-5</c:v>
                </c:pt>
                <c:pt idx="2145">
                  <c:v>5.0563228015312737E-5</c:v>
                </c:pt>
                <c:pt idx="2146">
                  <c:v>5.05799169380148E-5</c:v>
                </c:pt>
                <c:pt idx="2147">
                  <c:v>5.0596390902065384E-5</c:v>
                </c:pt>
                <c:pt idx="2148">
                  <c:v>5.0612647991853659E-5</c:v>
                </c:pt>
                <c:pt idx="2149">
                  <c:v>5.0628686291753567E-5</c:v>
                </c:pt>
                <c:pt idx="2150">
                  <c:v>5.0644503886137898E-5</c:v>
                </c:pt>
                <c:pt idx="2151">
                  <c:v>5.0660098859401567E-5</c:v>
                </c:pt>
                <c:pt idx="2152">
                  <c:v>5.0675469295915217E-5</c:v>
                </c:pt>
                <c:pt idx="2153">
                  <c:v>5.0690613280067108E-5</c:v>
                </c:pt>
                <c:pt idx="2154">
                  <c:v>5.0705528896230729E-5</c:v>
                </c:pt>
                <c:pt idx="2155">
                  <c:v>5.0720214228788005E-5</c:v>
                </c:pt>
                <c:pt idx="2156">
                  <c:v>5.0734667362124803E-5</c:v>
                </c:pt>
                <c:pt idx="2157">
                  <c:v>5.0748886380612466E-5</c:v>
                </c:pt>
                <c:pt idx="2158">
                  <c:v>5.0762869368640262E-5</c:v>
                </c:pt>
                <c:pt idx="2159">
                  <c:v>5.0776614410587772E-5</c:v>
                </c:pt>
                <c:pt idx="2160">
                  <c:v>5.0790119590820401E-5</c:v>
                </c:pt>
                <c:pt idx="2161">
                  <c:v>5.0803382993740124E-5</c:v>
                </c:pt>
                <c:pt idx="2162">
                  <c:v>5.0816402703716445E-5</c:v>
                </c:pt>
                <c:pt idx="2163">
                  <c:v>5.0829176805132625E-5</c:v>
                </c:pt>
                <c:pt idx="2164">
                  <c:v>5.0841703382362727E-5</c:v>
                </c:pt>
                <c:pt idx="2165">
                  <c:v>5.0853980519790113E-5</c:v>
                </c:pt>
                <c:pt idx="2166">
                  <c:v>5.0866006301807482E-5</c:v>
                </c:pt>
                <c:pt idx="2167">
                  <c:v>5.087777881278034E-5</c:v>
                </c:pt>
                <c:pt idx="2168">
                  <c:v>5.0889296137092909E-5</c:v>
                </c:pt>
                <c:pt idx="2169">
                  <c:v>5.0900556359129974E-5</c:v>
                </c:pt>
                <c:pt idx="2170">
                  <c:v>5.0911557563267712E-5</c:v>
                </c:pt>
                <c:pt idx="2171">
                  <c:v>5.0922297833883097E-5</c:v>
                </c:pt>
                <c:pt idx="2172">
                  <c:v>5.0932775255367585E-5</c:v>
                </c:pt>
                <c:pt idx="2173">
                  <c:v>5.0942987912090784E-5</c:v>
                </c:pt>
                <c:pt idx="2174">
                  <c:v>5.0952933888441611E-5</c:v>
                </c:pt>
                <c:pt idx="2175">
                  <c:v>5.0962611268791949E-5</c:v>
                </c:pt>
                <c:pt idx="2176">
                  <c:v>5.0972018137528615E-5</c:v>
                </c:pt>
                <c:pt idx="2177">
                  <c:v>5.0981152579030762E-5</c:v>
                </c:pt>
                <c:pt idx="2178">
                  <c:v>5.0990012677679075E-5</c:v>
                </c:pt>
                <c:pt idx="2179">
                  <c:v>5.0998596517855919E-5</c:v>
                </c:pt>
                <c:pt idx="2180">
                  <c:v>5.1006902183936369E-5</c:v>
                </c:pt>
                <c:pt idx="2181">
                  <c:v>5.1014927760301977E-5</c:v>
                </c:pt>
                <c:pt idx="2182">
                  <c:v>5.1022671331336327E-5</c:v>
                </c:pt>
                <c:pt idx="2183">
                  <c:v>5.1030130981420674E-5</c:v>
                </c:pt>
                <c:pt idx="2184">
                  <c:v>5.1037304794929543E-5</c:v>
                </c:pt>
                <c:pt idx="2185">
                  <c:v>5.1044190856248951E-5</c:v>
                </c:pt>
                <c:pt idx="2186">
                  <c:v>5.1050787249753974E-5</c:v>
                </c:pt>
                <c:pt idx="2187">
                  <c:v>5.105709205983596E-5</c:v>
                </c:pt>
                <c:pt idx="2188">
                  <c:v>5.1063103370857564E-5</c:v>
                </c:pt>
                <c:pt idx="2189">
                  <c:v>5.1068819267225024E-5</c:v>
                </c:pt>
                <c:pt idx="2190">
                  <c:v>5.1074237833293708E-5</c:v>
                </c:pt>
                <c:pt idx="2191">
                  <c:v>5.1079357153453815E-5</c:v>
                </c:pt>
                <c:pt idx="2192">
                  <c:v>5.108483892415857E-5</c:v>
                </c:pt>
                <c:pt idx="2193">
                  <c:v>5.1089310552526937E-5</c:v>
                </c:pt>
                <c:pt idx="2194">
                  <c:v>5.1093476914467696E-5</c:v>
                </c:pt>
                <c:pt idx="2195">
                  <c:v>5.1097336094375498E-5</c:v>
                </c:pt>
                <c:pt idx="2196">
                  <c:v>5.1100886176608747E-5</c:v>
                </c:pt>
                <c:pt idx="2197">
                  <c:v>5.1104125245557053E-5</c:v>
                </c:pt>
                <c:pt idx="2198">
                  <c:v>5.1107051385601012E-5</c:v>
                </c:pt>
                <c:pt idx="2199">
                  <c:v>5.1109662681121377E-5</c:v>
                </c:pt>
                <c:pt idx="2200">
                  <c:v>5.111195721649474E-5</c:v>
                </c:pt>
                <c:pt idx="2201">
                  <c:v>5.1113933076107126E-5</c:v>
                </c:pt>
                <c:pt idx="2202">
                  <c:v>5.1115588344331805E-5</c:v>
                </c:pt>
                <c:pt idx="2203">
                  <c:v>5.1116921105560752E-5</c:v>
                </c:pt>
                <c:pt idx="2204">
                  <c:v>5.1117929444160218E-5</c:v>
                </c:pt>
                <c:pt idx="2205">
                  <c:v>5.1118611444524367E-5</c:v>
                </c:pt>
                <c:pt idx="2206">
                  <c:v>5.1119019215388032E-5</c:v>
                </c:pt>
                <c:pt idx="2207">
                  <c:v>5.1119006589585E-5</c:v>
                </c:pt>
                <c:pt idx="2208">
                  <c:v>5.1118968841800861E-5</c:v>
                </c:pt>
                <c:pt idx="2209">
                  <c:v>5.1118906166449908E-5</c:v>
                </c:pt>
                <c:pt idx="2210">
                  <c:v>5.111881875795955E-5</c:v>
                </c:pt>
                <c:pt idx="2211">
                  <c:v>5.1118706810739353E-5</c:v>
                </c:pt>
                <c:pt idx="2212">
                  <c:v>5.1118570519225295E-5</c:v>
                </c:pt>
                <c:pt idx="2213">
                  <c:v>5.1118410077826643E-5</c:v>
                </c:pt>
                <c:pt idx="2214">
                  <c:v>5.111822568097025E-5</c:v>
                </c:pt>
                <c:pt idx="2215">
                  <c:v>5.1118017523073962E-5</c:v>
                </c:pt>
                <c:pt idx="2216">
                  <c:v>5.1117785798564319E-5</c:v>
                </c:pt>
                <c:pt idx="2217">
                  <c:v>5.1117530701850092E-5</c:v>
                </c:pt>
                <c:pt idx="2218">
                  <c:v>5.1117252427375164E-5</c:v>
                </c:pt>
                <c:pt idx="2219">
                  <c:v>5.1116951169534848E-5</c:v>
                </c:pt>
                <c:pt idx="2220">
                  <c:v>5.1116627122777133E-5</c:v>
                </c:pt>
                <c:pt idx="2221">
                  <c:v>5.1116280481492724E-5</c:v>
                </c:pt>
                <c:pt idx="2222">
                  <c:v>5.1115911440124933E-5</c:v>
                </c:pt>
                <c:pt idx="2223">
                  <c:v>5.1115520193086205E-5</c:v>
                </c:pt>
                <c:pt idx="2224">
                  <c:v>5.1115106934793256E-5</c:v>
                </c:pt>
                <c:pt idx="2225">
                  <c:v>5.1114671859684598E-5</c:v>
                </c:pt>
                <c:pt idx="2226">
                  <c:v>5.1114215162167948E-5</c:v>
                </c:pt>
                <c:pt idx="2227">
                  <c:v>5.1113737036664071E-5</c:v>
                </c:pt>
                <c:pt idx="2228">
                  <c:v>5.111323767759362E-5</c:v>
                </c:pt>
                <c:pt idx="2229">
                  <c:v>5.1112717279385838E-5</c:v>
                </c:pt>
                <c:pt idx="2230">
                  <c:v>5.1112176036465523E-5</c:v>
                </c:pt>
                <c:pt idx="2231">
                  <c:v>5.1111614143231169E-5</c:v>
                </c:pt>
                <c:pt idx="2232">
                  <c:v>5.111103179412045E-5</c:v>
                </c:pt>
                <c:pt idx="2233">
                  <c:v>5.1110429183553473E-5</c:v>
                </c:pt>
                <c:pt idx="2234">
                  <c:v>5.1109806505950255E-5</c:v>
                </c:pt>
                <c:pt idx="2235">
                  <c:v>5.1109163955730707E-5</c:v>
                </c:pt>
                <c:pt idx="2236">
                  <c:v>5.1108501727323336E-5</c:v>
                </c:pt>
                <c:pt idx="2237">
                  <c:v>5.1107820015126172E-5</c:v>
                </c:pt>
                <c:pt idx="2238">
                  <c:v>5.110711901359358E-5</c:v>
                </c:pt>
                <c:pt idx="2239">
                  <c:v>5.1106398917123396E-5</c:v>
                </c:pt>
                <c:pt idx="2240">
                  <c:v>5.1105659920139462E-5</c:v>
                </c:pt>
                <c:pt idx="2241">
                  <c:v>5.1104902217078442E-5</c:v>
                </c:pt>
                <c:pt idx="2242">
                  <c:v>5.1104126002333693E-5</c:v>
                </c:pt>
                <c:pt idx="2243">
                  <c:v>5.1103331470346073E-5</c:v>
                </c:pt>
                <c:pt idx="2244">
                  <c:v>5.1102518815543342E-5</c:v>
                </c:pt>
                <c:pt idx="2245">
                  <c:v>5.1101688232327293E-5</c:v>
                </c:pt>
                <c:pt idx="2246">
                  <c:v>5.1100839915134197E-5</c:v>
                </c:pt>
                <c:pt idx="2247">
                  <c:v>5.1099974058370034E-5</c:v>
                </c:pt>
                <c:pt idx="2248">
                  <c:v>5.1099090856470906E-5</c:v>
                </c:pt>
                <c:pt idx="2249">
                  <c:v>5.1098190503851258E-5</c:v>
                </c:pt>
                <c:pt idx="2250">
                  <c:v>5.1097273194929856E-5</c:v>
                </c:pt>
                <c:pt idx="2251">
                  <c:v>5.1096339124133926E-5</c:v>
                </c:pt>
                <c:pt idx="2252">
                  <c:v>5.1095388485882072E-5</c:v>
                </c:pt>
                <c:pt idx="2253">
                  <c:v>5.1094421474597135E-5</c:v>
                </c:pt>
                <c:pt idx="2254">
                  <c:v>5.1093438284689019E-5</c:v>
                </c:pt>
                <c:pt idx="2255">
                  <c:v>5.1092439110589027E-5</c:v>
                </c:pt>
                <c:pt idx="2256">
                  <c:v>5.1091424146728349E-5</c:v>
                </c:pt>
                <c:pt idx="2257">
                  <c:v>5.1090393587503945E-5</c:v>
                </c:pt>
                <c:pt idx="2258">
                  <c:v>5.1089347627359737E-5</c:v>
                </c:pt>
                <c:pt idx="2259">
                  <c:v>5.1088286460696868E-5</c:v>
                </c:pt>
                <c:pt idx="2260">
                  <c:v>5.1087210281954895E-5</c:v>
                </c:pt>
                <c:pt idx="2261">
                  <c:v>5.1086119285534885E-5</c:v>
                </c:pt>
                <c:pt idx="2262">
                  <c:v>5.1085013665876275E-5</c:v>
                </c:pt>
                <c:pt idx="2263">
                  <c:v>5.1083893617401382E-5</c:v>
                </c:pt>
                <c:pt idx="2264">
                  <c:v>5.1082759334515482E-5</c:v>
                </c:pt>
                <c:pt idx="2265">
                  <c:v>5.1081611011645076E-5</c:v>
                </c:pt>
                <c:pt idx="2266">
                  <c:v>5.1080448843216655E-5</c:v>
                </c:pt>
                <c:pt idx="2267">
                  <c:v>5.107927302364814E-5</c:v>
                </c:pt>
                <c:pt idx="2268">
                  <c:v>5.1078083747361708E-5</c:v>
                </c:pt>
                <c:pt idx="2269">
                  <c:v>5.1076881208775238E-5</c:v>
                </c:pt>
                <c:pt idx="2270">
                  <c:v>5.1075665602315087E-5</c:v>
                </c:pt>
                <c:pt idx="2271">
                  <c:v>5.107443712239486E-5</c:v>
                </c:pt>
                <c:pt idx="2272">
                  <c:v>5.1073195963445067E-5</c:v>
                </c:pt>
                <c:pt idx="2273">
                  <c:v>5.1071942319875097E-5</c:v>
                </c:pt>
                <c:pt idx="2274">
                  <c:v>5.107067638611963E-5</c:v>
                </c:pt>
                <c:pt idx="2275">
                  <c:v>5.1069398356596436E-5</c:v>
                </c:pt>
                <c:pt idx="2276">
                  <c:v>5.1068108425723288E-5</c:v>
                </c:pt>
                <c:pt idx="2277">
                  <c:v>5.1066806787913754E-5</c:v>
                </c:pt>
                <c:pt idx="2278">
                  <c:v>5.1065493637602433E-5</c:v>
                </c:pt>
                <c:pt idx="2279">
                  <c:v>5.1064169169207083E-5</c:v>
                </c:pt>
                <c:pt idx="2280">
                  <c:v>5.106283357713285E-5</c:v>
                </c:pt>
                <c:pt idx="2281">
                  <c:v>5.1061487055826901E-5</c:v>
                </c:pt>
                <c:pt idx="2282">
                  <c:v>5.1060129799694378E-5</c:v>
                </c:pt>
                <c:pt idx="2283">
                  <c:v>5.1058762003161455E-5</c:v>
                </c:pt>
                <c:pt idx="2284">
                  <c:v>5.1057383860645888E-5</c:v>
                </c:pt>
                <c:pt idx="2285">
                  <c:v>5.1055995566569632E-5</c:v>
                </c:pt>
                <c:pt idx="2286">
                  <c:v>5.1054597315354679E-5</c:v>
                </c:pt>
                <c:pt idx="2287">
                  <c:v>5.1053189301431363E-5</c:v>
                </c:pt>
                <c:pt idx="2288">
                  <c:v>5.1051771719196579E-5</c:v>
                </c:pt>
                <c:pt idx="2289">
                  <c:v>5.1050344763097439E-5</c:v>
                </c:pt>
                <c:pt idx="2290">
                  <c:v>5.1048908627535045E-5</c:v>
                </c:pt>
                <c:pt idx="2291">
                  <c:v>5.1047463506948169E-5</c:v>
                </c:pt>
                <c:pt idx="2292">
                  <c:v>5.1046009595746322E-5</c:v>
                </c:pt>
                <c:pt idx="2293">
                  <c:v>5.1044547088351612E-5</c:v>
                </c:pt>
                <c:pt idx="2294">
                  <c:v>5.1043076179194448E-5</c:v>
                </c:pt>
                <c:pt idx="2295">
                  <c:v>5.1041597062680324E-5</c:v>
                </c:pt>
                <c:pt idx="2296">
                  <c:v>5.104010993323973E-5</c:v>
                </c:pt>
                <c:pt idx="2297">
                  <c:v>5.1038614985298995E-5</c:v>
                </c:pt>
                <c:pt idx="2298">
                  <c:v>5.1037112413263742E-5</c:v>
                </c:pt>
                <c:pt idx="2299">
                  <c:v>5.1035602411568656E-5</c:v>
                </c:pt>
                <c:pt idx="2300">
                  <c:v>5.1034085174631914E-5</c:v>
                </c:pt>
                <c:pt idx="2301">
                  <c:v>5.1032560896875809E-5</c:v>
                </c:pt>
                <c:pt idx="2302">
                  <c:v>5.1031029772714465E-5</c:v>
                </c:pt>
                <c:pt idx="2303">
                  <c:v>5.1029491996574404E-5</c:v>
                </c:pt>
                <c:pt idx="2304">
                  <c:v>5.1027947762878111E-5</c:v>
                </c:pt>
                <c:pt idx="2305">
                  <c:v>5.1026397266039816E-5</c:v>
                </c:pt>
                <c:pt idx="2306">
                  <c:v>5.1024840700486201E-5</c:v>
                </c:pt>
                <c:pt idx="2307">
                  <c:v>5.1023278260643994E-5</c:v>
                </c:pt>
                <c:pt idx="2308">
                  <c:v>5.1021710140923501E-5</c:v>
                </c:pt>
                <c:pt idx="2309">
                  <c:v>5.1020136535747419E-5</c:v>
                </c:pt>
                <c:pt idx="2310">
                  <c:v>5.1018557639542641E-5</c:v>
                </c:pt>
                <c:pt idx="2311">
                  <c:v>5.10169736467238E-5</c:v>
                </c:pt>
                <c:pt idx="2312">
                  <c:v>5.101538475171787E-5</c:v>
                </c:pt>
                <c:pt idx="2313">
                  <c:v>5.1013791148943708E-5</c:v>
                </c:pt>
                <c:pt idx="2314">
                  <c:v>5.101219303282025E-5</c:v>
                </c:pt>
                <c:pt idx="2315">
                  <c:v>5.101059059777466E-5</c:v>
                </c:pt>
                <c:pt idx="2316">
                  <c:v>5.1008984038221916E-5</c:v>
                </c:pt>
                <c:pt idx="2317">
                  <c:v>5.1007373548581154E-5</c:v>
                </c:pt>
                <c:pt idx="2318">
                  <c:v>5.100575932328388E-5</c:v>
                </c:pt>
                <c:pt idx="2319">
                  <c:v>5.1004141556741204E-5</c:v>
                </c:pt>
                <c:pt idx="2320">
                  <c:v>5.1002520443376604E-5</c:v>
                </c:pt>
                <c:pt idx="2321">
                  <c:v>5.100089617761769E-5</c:v>
                </c:pt>
                <c:pt idx="2322">
                  <c:v>5.0999268953875837E-5</c:v>
                </c:pt>
                <c:pt idx="2323">
                  <c:v>5.099763896657888E-5</c:v>
                </c:pt>
                <c:pt idx="2324">
                  <c:v>5.0996006410142434E-5</c:v>
                </c:pt>
                <c:pt idx="2325">
                  <c:v>5.0994371478998549E-5</c:v>
                </c:pt>
                <c:pt idx="2326">
                  <c:v>5.0992734367554935E-5</c:v>
                </c:pt>
                <c:pt idx="2327">
                  <c:v>5.0991095270231598E-5</c:v>
                </c:pt>
                <c:pt idx="2328">
                  <c:v>5.0989454381464904E-5</c:v>
                </c:pt>
                <c:pt idx="2329">
                  <c:v>5.0987811895671019E-5</c:v>
                </c:pt>
                <c:pt idx="2330">
                  <c:v>5.0986168007262104E-5</c:v>
                </c:pt>
                <c:pt idx="2331">
                  <c:v>5.0984522910662672E-5</c:v>
                </c:pt>
                <c:pt idx="2332">
                  <c:v>5.0982876800301357E-5</c:v>
                </c:pt>
                <c:pt idx="2333">
                  <c:v>5.098122987059066E-5</c:v>
                </c:pt>
                <c:pt idx="2334">
                  <c:v>5.0979582315955432E-5</c:v>
                </c:pt>
                <c:pt idx="2335">
                  <c:v>5.097793433081245E-5</c:v>
                </c:pt>
                <c:pt idx="2336">
                  <c:v>5.0976286109598891E-5</c:v>
                </c:pt>
                <c:pt idx="2337">
                  <c:v>5.0974637846715641E-5</c:v>
                </c:pt>
                <c:pt idx="2338">
                  <c:v>5.0972989736591999E-5</c:v>
                </c:pt>
                <c:pt idx="2339">
                  <c:v>5.0971341973649312E-5</c:v>
                </c:pt>
                <c:pt idx="2340">
                  <c:v>5.0969694752305049E-5</c:v>
                </c:pt>
                <c:pt idx="2341">
                  <c:v>5.0968048266988819E-5</c:v>
                </c:pt>
                <c:pt idx="2342">
                  <c:v>5.0966402712114333E-5</c:v>
                </c:pt>
                <c:pt idx="2343">
                  <c:v>5.0964758282107469E-5</c:v>
                </c:pt>
                <c:pt idx="2344">
                  <c:v>5.0963115171382176E-5</c:v>
                </c:pt>
                <c:pt idx="2345">
                  <c:v>5.0961473574360596E-5</c:v>
                </c:pt>
                <c:pt idx="2346">
                  <c:v>5.0959833685477049E-5</c:v>
                </c:pt>
                <c:pt idx="2347">
                  <c:v>5.0958195699137894E-5</c:v>
                </c:pt>
                <c:pt idx="2348">
                  <c:v>5.09565598097657E-5</c:v>
                </c:pt>
                <c:pt idx="2349">
                  <c:v>5.0954926211795181E-5</c:v>
                </c:pt>
                <c:pt idx="2350">
                  <c:v>5.095329509963317E-5</c:v>
                </c:pt>
                <c:pt idx="2351">
                  <c:v>5.0951666667702671E-5</c:v>
                </c:pt>
                <c:pt idx="2352">
                  <c:v>5.0950041110430861E-5</c:v>
                </c:pt>
                <c:pt idx="2353">
                  <c:v>5.0948418622233023E-5</c:v>
                </c:pt>
                <c:pt idx="2354">
                  <c:v>5.0946799397536654E-5</c:v>
                </c:pt>
                <c:pt idx="2355">
                  <c:v>5.0945183630749408E-5</c:v>
                </c:pt>
                <c:pt idx="2356">
                  <c:v>5.0943571516307041E-5</c:v>
                </c:pt>
                <c:pt idx="2357">
                  <c:v>5.0941963248625542E-5</c:v>
                </c:pt>
                <c:pt idx="2358">
                  <c:v>5.0940359022125048E-5</c:v>
                </c:pt>
                <c:pt idx="2359">
                  <c:v>5.0938759031229856E-5</c:v>
                </c:pt>
                <c:pt idx="2360">
                  <c:v>5.0937163470356491E-5</c:v>
                </c:pt>
                <c:pt idx="2361">
                  <c:v>5.0935572533925589E-5</c:v>
                </c:pt>
                <c:pt idx="2362">
                  <c:v>5.0933986416365956E-5</c:v>
                </c:pt>
                <c:pt idx="2363">
                  <c:v>5.0932405312094637E-5</c:v>
                </c:pt>
                <c:pt idx="2364">
                  <c:v>5.0930829415520953E-5</c:v>
                </c:pt>
                <c:pt idx="2365">
                  <c:v>5.0929258921094051E-5</c:v>
                </c:pt>
                <c:pt idx="2366">
                  <c:v>5.0927694023203804E-5</c:v>
                </c:pt>
                <c:pt idx="2367">
                  <c:v>5.0926134916291802E-5</c:v>
                </c:pt>
                <c:pt idx="2368">
                  <c:v>5.0924581794768133E-5</c:v>
                </c:pt>
                <c:pt idx="2369">
                  <c:v>5.0923034853066837E-5</c:v>
                </c:pt>
                <c:pt idx="2370">
                  <c:v>5.0921494285590508E-5</c:v>
                </c:pt>
                <c:pt idx="2371">
                  <c:v>5.0919960286777517E-5</c:v>
                </c:pt>
                <c:pt idx="2372">
                  <c:v>5.0918433051038784E-5</c:v>
                </c:pt>
                <c:pt idx="2373">
                  <c:v>5.0916912772801229E-5</c:v>
                </c:pt>
                <c:pt idx="2374">
                  <c:v>5.0915399646480165E-5</c:v>
                </c:pt>
                <c:pt idx="2375">
                  <c:v>5.0913893866502909E-5</c:v>
                </c:pt>
                <c:pt idx="2376">
                  <c:v>5.0912395627285215E-5</c:v>
                </c:pt>
                <c:pt idx="2377">
                  <c:v>5.0910905123250878E-5</c:v>
                </c:pt>
                <c:pt idx="2378">
                  <c:v>5.0909422548823957E-5</c:v>
                </c:pt>
                <c:pt idx="2379">
                  <c:v>5.0907948098420857E-5</c:v>
                </c:pt>
                <c:pt idx="2380">
                  <c:v>5.0906481966458216E-5</c:v>
                </c:pt>
                <c:pt idx="2381">
                  <c:v>5.0905024347364668E-5</c:v>
                </c:pt>
                <c:pt idx="2382">
                  <c:v>5.0903575435569071E-5</c:v>
                </c:pt>
                <c:pt idx="2383">
                  <c:v>5.090213542548091E-5</c:v>
                </c:pt>
                <c:pt idx="2384">
                  <c:v>5.0900704511517779E-5</c:v>
                </c:pt>
                <c:pt idx="2385">
                  <c:v>5.0899282888105317E-5</c:v>
                </c:pt>
                <c:pt idx="2386">
                  <c:v>5.0897870749669394E-5</c:v>
                </c:pt>
                <c:pt idx="2387">
                  <c:v>5.0896468290624426E-5</c:v>
                </c:pt>
                <c:pt idx="2388">
                  <c:v>5.0895075705400668E-5</c:v>
                </c:pt>
                <c:pt idx="2389">
                  <c:v>5.0893693188409128E-5</c:v>
                </c:pt>
                <c:pt idx="2390">
                  <c:v>5.0892320934076657E-5</c:v>
                </c:pt>
                <c:pt idx="2391">
                  <c:v>5.0890959136822593E-5</c:v>
                </c:pt>
                <c:pt idx="2392">
                  <c:v>5.0889607991070386E-5</c:v>
                </c:pt>
                <c:pt idx="2393">
                  <c:v>5.0888267691228211E-5</c:v>
                </c:pt>
                <c:pt idx="2394">
                  <c:v>5.0886938431747282E-5</c:v>
                </c:pt>
                <c:pt idx="2395">
                  <c:v>5.0885620407009137E-5</c:v>
                </c:pt>
                <c:pt idx="2396">
                  <c:v>5.0884313811469319E-5</c:v>
                </c:pt>
                <c:pt idx="2397">
                  <c:v>5.0883018839533246E-5</c:v>
                </c:pt>
                <c:pt idx="2398">
                  <c:v>5.0881735685618249E-5</c:v>
                </c:pt>
                <c:pt idx="2399">
                  <c:v>5.0880464544149642E-5</c:v>
                </c:pt>
                <c:pt idx="2400">
                  <c:v>5.0879026769571137E-5</c:v>
                </c:pt>
                <c:pt idx="2401">
                  <c:v>5.0877782023752552E-5</c:v>
                </c:pt>
                <c:pt idx="2402">
                  <c:v>5.0876549901412517E-5</c:v>
                </c:pt>
                <c:pt idx="2403">
                  <c:v>5.0875330596984714E-5</c:v>
                </c:pt>
                <c:pt idx="2404">
                  <c:v>5.0874124304879969E-5</c:v>
                </c:pt>
                <c:pt idx="2405">
                  <c:v>5.0872931219524801E-5</c:v>
                </c:pt>
                <c:pt idx="2406">
                  <c:v>5.087175153534222E-5</c:v>
                </c:pt>
                <c:pt idx="2407">
                  <c:v>5.0870585446751637E-5</c:v>
                </c:pt>
                <c:pt idx="2408">
                  <c:v>5.0869433148168927E-5</c:v>
                </c:pt>
                <c:pt idx="2409">
                  <c:v>5.0868294834018014E-5</c:v>
                </c:pt>
                <c:pt idx="2410">
                  <c:v>5.08671706987231E-5</c:v>
                </c:pt>
                <c:pt idx="2411">
                  <c:v>5.0866060936708672E-5</c:v>
                </c:pt>
                <c:pt idx="2412">
                  <c:v>5.0864965742384221E-5</c:v>
                </c:pt>
                <c:pt idx="2413">
                  <c:v>5.0863885310182556E-5</c:v>
                </c:pt>
                <c:pt idx="2414">
                  <c:v>5.0862819834513823E-5</c:v>
                </c:pt>
                <c:pt idx="2415">
                  <c:v>5.0861769509807626E-5</c:v>
                </c:pt>
                <c:pt idx="2416">
                  <c:v>5.0860734530482442E-5</c:v>
                </c:pt>
                <c:pt idx="2417">
                  <c:v>5.0859715090968531E-5</c:v>
                </c:pt>
                <c:pt idx="2418">
                  <c:v>5.0858711385665883E-5</c:v>
                </c:pt>
                <c:pt idx="2419">
                  <c:v>5.0857723609009298E-5</c:v>
                </c:pt>
                <c:pt idx="2420">
                  <c:v>5.0856751955418555E-5</c:v>
                </c:pt>
                <c:pt idx="2421">
                  <c:v>5.0855796619317651E-5</c:v>
                </c:pt>
                <c:pt idx="2422">
                  <c:v>5.0854857795123247E-5</c:v>
                </c:pt>
                <c:pt idx="2423">
                  <c:v>5.0853935677256225E-5</c:v>
                </c:pt>
                <c:pt idx="2424">
                  <c:v>5.0853030460141607E-5</c:v>
                </c:pt>
                <c:pt idx="2425">
                  <c:v>5.0852142338197151E-5</c:v>
                </c:pt>
                <c:pt idx="2426">
                  <c:v>5.0851271505844782E-5</c:v>
                </c:pt>
                <c:pt idx="2427">
                  <c:v>5.0850418157503018E-5</c:v>
                </c:pt>
                <c:pt idx="2428">
                  <c:v>5.0849582487605893E-5</c:v>
                </c:pt>
                <c:pt idx="2429">
                  <c:v>5.0848764690553661E-5</c:v>
                </c:pt>
                <c:pt idx="2430">
                  <c:v>5.0847964960781124E-5</c:v>
                </c:pt>
                <c:pt idx="2431">
                  <c:v>5.0847183492704473E-5</c:v>
                </c:pt>
                <c:pt idx="2432">
                  <c:v>5.0846420480751652E-5</c:v>
                </c:pt>
                <c:pt idx="2433">
                  <c:v>5.0845676119335844E-5</c:v>
                </c:pt>
                <c:pt idx="2434">
                  <c:v>5.0844950602878202E-5</c:v>
                </c:pt>
                <c:pt idx="2435">
                  <c:v>5.0844244125804034E-5</c:v>
                </c:pt>
                <c:pt idx="2436">
                  <c:v>5.0843556882535271E-5</c:v>
                </c:pt>
                <c:pt idx="2437">
                  <c:v>5.0842889067490451E-5</c:v>
                </c:pt>
                <c:pt idx="2438">
                  <c:v>5.0842240875096086E-5</c:v>
                </c:pt>
                <c:pt idx="2439">
                  <c:v>5.0841612499756429E-5</c:v>
                </c:pt>
                <c:pt idx="2440">
                  <c:v>5.0841004135913884E-5</c:v>
                </c:pt>
                <c:pt idx="2441">
                  <c:v>5.0840415977977312E-5</c:v>
                </c:pt>
                <c:pt idx="2442">
                  <c:v>5.083984822037107E-5</c:v>
                </c:pt>
                <c:pt idx="2443">
                  <c:v>5.0839301057516175E-5</c:v>
                </c:pt>
                <c:pt idx="2444">
                  <c:v>5.0838774683830292E-5</c:v>
                </c:pt>
                <c:pt idx="2445">
                  <c:v>5.0838269293746573E-5</c:v>
                </c:pt>
                <c:pt idx="2446">
                  <c:v>5.08377850816685E-5</c:v>
                </c:pt>
                <c:pt idx="2447">
                  <c:v>5.0837322242037566E-5</c:v>
                </c:pt>
                <c:pt idx="2448">
                  <c:v>5.0836880969250674E-5</c:v>
                </c:pt>
                <c:pt idx="2449">
                  <c:v>5.0836461457750157E-5</c:v>
                </c:pt>
                <c:pt idx="2450">
                  <c:v>5.0836063901945068E-5</c:v>
                </c:pt>
                <c:pt idx="2451">
                  <c:v>5.0835688496263619E-5</c:v>
                </c:pt>
                <c:pt idx="2452">
                  <c:v>5.083528683318963E-5</c:v>
                </c:pt>
                <c:pt idx="2453">
                  <c:v>5.0834959546730736E-5</c:v>
                </c:pt>
                <c:pt idx="2454">
                  <c:v>5.083465502142887E-5</c:v>
                </c:pt>
                <c:pt idx="2455">
                  <c:v>5.0834373451709838E-5</c:v>
                </c:pt>
                <c:pt idx="2456">
                  <c:v>5.0834115031988731E-5</c:v>
                </c:pt>
                <c:pt idx="2457">
                  <c:v>5.0833879956688583E-5</c:v>
                </c:pt>
                <c:pt idx="2458">
                  <c:v>5.0833668420225459E-5</c:v>
                </c:pt>
                <c:pt idx="2459">
                  <c:v>5.0833480617030751E-5</c:v>
                </c:pt>
                <c:pt idx="2460">
                  <c:v>5.0833316741525192E-5</c:v>
                </c:pt>
                <c:pt idx="2461">
                  <c:v>5.0833176988118849E-5</c:v>
                </c:pt>
                <c:pt idx="2462">
                  <c:v>5.0833061551248289E-5</c:v>
                </c:pt>
                <c:pt idx="2463">
                  <c:v>5.0832970625313431E-5</c:v>
                </c:pt>
                <c:pt idx="2464">
                  <c:v>5.0832904404751804E-5</c:v>
                </c:pt>
                <c:pt idx="2465">
                  <c:v>5.0832863083986608E-5</c:v>
                </c:pt>
                <c:pt idx="2466">
                  <c:v>5.0832846857434097E-5</c:v>
                </c:pt>
                <c:pt idx="2467">
                  <c:v>5.0832879166372411E-5</c:v>
                </c:pt>
                <c:pt idx="2468">
                  <c:v>5.0832999338333152E-5</c:v>
                </c:pt>
                <c:pt idx="2469">
                  <c:v>5.0833207767223022E-5</c:v>
                </c:pt>
                <c:pt idx="2470">
                  <c:v>5.0833504199647256E-5</c:v>
                </c:pt>
                <c:pt idx="2471">
                  <c:v>5.0833888382232889E-5</c:v>
                </c:pt>
                <c:pt idx="2472">
                  <c:v>5.0834360061591872E-5</c:v>
                </c:pt>
                <c:pt idx="2473">
                  <c:v>5.0834918984343194E-5</c:v>
                </c:pt>
                <c:pt idx="2474">
                  <c:v>5.0835564897123901E-5</c:v>
                </c:pt>
                <c:pt idx="2475">
                  <c:v>5.0836297546530159E-5</c:v>
                </c:pt>
                <c:pt idx="2476">
                  <c:v>5.08371166791983E-5</c:v>
                </c:pt>
                <c:pt idx="2477">
                  <c:v>5.0838022041738487E-5</c:v>
                </c:pt>
                <c:pt idx="2478">
                  <c:v>5.0839013380782606E-5</c:v>
                </c:pt>
                <c:pt idx="2479">
                  <c:v>5.0840090442936412E-5</c:v>
                </c:pt>
                <c:pt idx="2480">
                  <c:v>5.084125297481633E-5</c:v>
                </c:pt>
                <c:pt idx="2481">
                  <c:v>5.0842500723064078E-5</c:v>
                </c:pt>
                <c:pt idx="2482">
                  <c:v>5.0843833434284254E-5</c:v>
                </c:pt>
                <c:pt idx="2483">
                  <c:v>5.0845250855092109E-5</c:v>
                </c:pt>
                <c:pt idx="2484">
                  <c:v>5.084675273211713E-5</c:v>
                </c:pt>
                <c:pt idx="2485">
                  <c:v>5.0848338811973728E-5</c:v>
                </c:pt>
                <c:pt idx="2486">
                  <c:v>5.0850008841279565E-5</c:v>
                </c:pt>
                <c:pt idx="2487">
                  <c:v>5.0851762566662856E-5</c:v>
                </c:pt>
                <c:pt idx="2488">
                  <c:v>5.0853599734744081E-5</c:v>
                </c:pt>
                <c:pt idx="2489">
                  <c:v>5.0855520092132305E-5</c:v>
                </c:pt>
                <c:pt idx="2490">
                  <c:v>5.0857523385450788E-5</c:v>
                </c:pt>
                <c:pt idx="2491">
                  <c:v>5.0859609361322329E-5</c:v>
                </c:pt>
                <c:pt idx="2492">
                  <c:v>5.0861777766361995E-5</c:v>
                </c:pt>
                <c:pt idx="2493">
                  <c:v>5.0864028347195325E-5</c:v>
                </c:pt>
                <c:pt idx="2494">
                  <c:v>5.0866360850436456E-5</c:v>
                </c:pt>
                <c:pt idx="2495">
                  <c:v>5.0868775022710005E-5</c:v>
                </c:pt>
                <c:pt idx="2496">
                  <c:v>5.0871270610632821E-5</c:v>
                </c:pt>
                <c:pt idx="2497">
                  <c:v>5.0873847360824918E-5</c:v>
                </c:pt>
                <c:pt idx="2498">
                  <c:v>5.0876505019905817E-5</c:v>
                </c:pt>
                <c:pt idx="2499">
                  <c:v>5.0879243334490936E-5</c:v>
                </c:pt>
                <c:pt idx="2500">
                  <c:v>5.0882062051209709E-5</c:v>
                </c:pt>
                <c:pt idx="2501">
                  <c:v>5.0884960916672929E-5</c:v>
                </c:pt>
                <c:pt idx="2502">
                  <c:v>5.088793967751263E-5</c:v>
                </c:pt>
                <c:pt idx="2503">
                  <c:v>5.089099808033135E-5</c:v>
                </c:pt>
                <c:pt idx="2504">
                  <c:v>5.0894590593602395E-5</c:v>
                </c:pt>
                <c:pt idx="2505">
                  <c:v>5.0897818804611404E-5</c:v>
                </c:pt>
                <c:pt idx="2506">
                  <c:v>5.0901125861261455E-5</c:v>
                </c:pt>
                <c:pt idx="2507">
                  <c:v>5.0904511510189103E-5</c:v>
                </c:pt>
                <c:pt idx="2508">
                  <c:v>5.0907975497994223E-5</c:v>
                </c:pt>
                <c:pt idx="2509">
                  <c:v>5.0911517571312232E-5</c:v>
                </c:pt>
                <c:pt idx="2510">
                  <c:v>5.0915137476763578E-5</c:v>
                </c:pt>
                <c:pt idx="2511">
                  <c:v>5.0918834960953692E-5</c:v>
                </c:pt>
                <c:pt idx="2512">
                  <c:v>5.092260977051993E-5</c:v>
                </c:pt>
                <c:pt idx="2513">
                  <c:v>5.0926461652059422E-5</c:v>
                </c:pt>
                <c:pt idx="2514">
                  <c:v>5.0930390352222702E-5</c:v>
                </c:pt>
                <c:pt idx="2515">
                  <c:v>5.0934395617598601E-5</c:v>
                </c:pt>
                <c:pt idx="2516">
                  <c:v>5.0938477194825673E-5</c:v>
                </c:pt>
                <c:pt idx="2517">
                  <c:v>5.094263483052032E-5</c:v>
                </c:pt>
                <c:pt idx="2518">
                  <c:v>5.0949321317740342E-5</c:v>
                </c:pt>
                <c:pt idx="2519">
                  <c:v>5.0953673368864985E-5</c:v>
                </c:pt>
                <c:pt idx="2520">
                  <c:v>5.0958100573527773E-5</c:v>
                </c:pt>
                <c:pt idx="2521">
                  <c:v>5.0962602678338724E-5</c:v>
                </c:pt>
                <c:pt idx="2522">
                  <c:v>5.0967179429932346E-5</c:v>
                </c:pt>
                <c:pt idx="2523">
                  <c:v>5.0971830574920971E-5</c:v>
                </c:pt>
                <c:pt idx="2524">
                  <c:v>5.0976555859916365E-5</c:v>
                </c:pt>
                <c:pt idx="2525">
                  <c:v>5.0981355031554623E-5</c:v>
                </c:pt>
                <c:pt idx="2526">
                  <c:v>5.0986227836442613E-5</c:v>
                </c:pt>
                <c:pt idx="2527">
                  <c:v>5.0991174021204409E-5</c:v>
                </c:pt>
                <c:pt idx="2528">
                  <c:v>5.0996193332459855E-5</c:v>
                </c:pt>
                <c:pt idx="2529">
                  <c:v>5.1001285516828118E-5</c:v>
                </c:pt>
                <c:pt idx="2530">
                  <c:v>5.100645032093479E-5</c:v>
                </c:pt>
                <c:pt idx="2531">
                  <c:v>5.1011687491387031E-5</c:v>
                </c:pt>
                <c:pt idx="2532">
                  <c:v>5.1016996774809076E-5</c:v>
                </c:pt>
                <c:pt idx="2533">
                  <c:v>5.1022377917831571E-5</c:v>
                </c:pt>
                <c:pt idx="2534">
                  <c:v>5.1027830667056039E-5</c:v>
                </c:pt>
                <c:pt idx="2535">
                  <c:v>5.1033354769122361E-5</c:v>
                </c:pt>
                <c:pt idx="2536">
                  <c:v>5.1038949970637759E-5</c:v>
                </c:pt>
                <c:pt idx="2537">
                  <c:v>5.1044616018219394E-5</c:v>
                </c:pt>
                <c:pt idx="2538">
                  <c:v>5.1050352658487246E-5</c:v>
                </c:pt>
                <c:pt idx="2539">
                  <c:v>5.10561596380641E-5</c:v>
                </c:pt>
                <c:pt idx="2540">
                  <c:v>5.1062036703575529E-5</c:v>
                </c:pt>
                <c:pt idx="2541">
                  <c:v>5.106798360164284E-5</c:v>
                </c:pt>
                <c:pt idx="2542">
                  <c:v>5.1074000078872434E-5</c:v>
                </c:pt>
                <c:pt idx="2543">
                  <c:v>5.1080085881887653E-5</c:v>
                </c:pt>
                <c:pt idx="2544">
                  <c:v>5.1086240757318126E-5</c:v>
                </c:pt>
                <c:pt idx="2545">
                  <c:v>5.1092464451767991E-5</c:v>
                </c:pt>
                <c:pt idx="2546">
                  <c:v>5.1098756711872387E-5</c:v>
                </c:pt>
                <c:pt idx="2547">
                  <c:v>5.110511728424098E-5</c:v>
                </c:pt>
                <c:pt idx="2548">
                  <c:v>5.1111545915496733E-5</c:v>
                </c:pt>
                <c:pt idx="2549">
                  <c:v>5.1118042352261842E-5</c:v>
                </c:pt>
                <c:pt idx="2550">
                  <c:v>5.1124606341150636E-5</c:v>
                </c:pt>
                <c:pt idx="2551">
                  <c:v>5.1131237628783704E-5</c:v>
                </c:pt>
                <c:pt idx="2552">
                  <c:v>5.1137935961780805E-5</c:v>
                </c:pt>
                <c:pt idx="2553">
                  <c:v>5.1144701086764391E-5</c:v>
                </c:pt>
                <c:pt idx="2554">
                  <c:v>5.11515327503596E-5</c:v>
                </c:pt>
                <c:pt idx="2555">
                  <c:v>5.1158430699173199E-5</c:v>
                </c:pt>
                <c:pt idx="2556">
                  <c:v>5.116539467983216E-5</c:v>
                </c:pt>
                <c:pt idx="2557">
                  <c:v>5.1172424438955611E-5</c:v>
                </c:pt>
                <c:pt idx="2558">
                  <c:v>5.1179519723165314E-5</c:v>
                </c:pt>
                <c:pt idx="2559">
                  <c:v>5.1186680279078668E-5</c:v>
                </c:pt>
                <c:pt idx="2560">
                  <c:v>5.1193905853305265E-5</c:v>
                </c:pt>
                <c:pt idx="2561">
                  <c:v>5.1201196192485245E-5</c:v>
                </c:pt>
                <c:pt idx="2562">
                  <c:v>5.1208551043222928E-5</c:v>
                </c:pt>
                <c:pt idx="2563">
                  <c:v>5.121597015214274E-5</c:v>
                </c:pt>
                <c:pt idx="2564">
                  <c:v>5.1223453265864709E-5</c:v>
                </c:pt>
                <c:pt idx="2565">
                  <c:v>5.1231000131011438E-5</c:v>
                </c:pt>
                <c:pt idx="2566">
                  <c:v>5.1238610494194212E-5</c:v>
                </c:pt>
                <c:pt idx="2567">
                  <c:v>5.1246284102037316E-5</c:v>
                </c:pt>
                <c:pt idx="2568">
                  <c:v>5.1254020701167622E-5</c:v>
                </c:pt>
                <c:pt idx="2569">
                  <c:v>5.1261820038190194E-5</c:v>
                </c:pt>
                <c:pt idx="2570">
                  <c:v>5.1269681859736967E-5</c:v>
                </c:pt>
                <c:pt idx="2571">
                  <c:v>5.1277605912425082E-5</c:v>
                </c:pt>
                <c:pt idx="2572">
                  <c:v>5.1285591942867242E-5</c:v>
                </c:pt>
                <c:pt idx="2573">
                  <c:v>5.1293639697689119E-5</c:v>
                </c:pt>
                <c:pt idx="2574">
                  <c:v>5.1301748923518838E-5</c:v>
                </c:pt>
                <c:pt idx="2575">
                  <c:v>5.1309919366955903E-5</c:v>
                </c:pt>
                <c:pt idx="2576">
                  <c:v>5.1318150774633459E-5</c:v>
                </c:pt>
                <c:pt idx="2577">
                  <c:v>5.1326442893162929E-5</c:v>
                </c:pt>
                <c:pt idx="2578">
                  <c:v>5.1334795469178957E-5</c:v>
                </c:pt>
                <c:pt idx="2579">
                  <c:v>5.1343208249290987E-5</c:v>
                </c:pt>
                <c:pt idx="2580">
                  <c:v>5.1351680980110975E-5</c:v>
                </c:pt>
                <c:pt idx="2581">
                  <c:v>5.1360213408277462E-5</c:v>
                </c:pt>
                <c:pt idx="2582">
                  <c:v>5.1368805280396958E-5</c:v>
                </c:pt>
                <c:pt idx="2583">
                  <c:v>5.1377456343088717E-5</c:v>
                </c:pt>
                <c:pt idx="2584">
                  <c:v>5.1386166342977911E-5</c:v>
                </c:pt>
                <c:pt idx="2585">
                  <c:v>5.1394935026681789E-5</c:v>
                </c:pt>
                <c:pt idx="2586">
                  <c:v>5.1403762140823442E-5</c:v>
                </c:pt>
                <c:pt idx="2587">
                  <c:v>5.1412647432014618E-5</c:v>
                </c:pt>
                <c:pt idx="2588">
                  <c:v>5.1421590646883204E-5</c:v>
                </c:pt>
                <c:pt idx="2589">
                  <c:v>5.1430591532038874E-5</c:v>
                </c:pt>
                <c:pt idx="2590">
                  <c:v>5.1439649834114267E-5</c:v>
                </c:pt>
                <c:pt idx="2591">
                  <c:v>5.1448765299716949E-5</c:v>
                </c:pt>
                <c:pt idx="2592">
                  <c:v>5.1457937675480839E-5</c:v>
                </c:pt>
                <c:pt idx="2593">
                  <c:v>5.1467166708011376E-5</c:v>
                </c:pt>
                <c:pt idx="2594">
                  <c:v>5.1476452143936881E-5</c:v>
                </c:pt>
                <c:pt idx="2595">
                  <c:v>5.1485793729874333E-5</c:v>
                </c:pt>
                <c:pt idx="2596">
                  <c:v>5.1495191212436192E-5</c:v>
                </c:pt>
                <c:pt idx="2597">
                  <c:v>5.1504644338254329E-5</c:v>
                </c:pt>
                <c:pt idx="2598">
                  <c:v>5.1514152853942409E-5</c:v>
                </c:pt>
                <c:pt idx="2599">
                  <c:v>5.152371650612326E-5</c:v>
                </c:pt>
                <c:pt idx="2600">
                  <c:v>5.1533335041411718E-5</c:v>
                </c:pt>
                <c:pt idx="2601">
                  <c:v>5.1543008206428366E-5</c:v>
                </c:pt>
                <c:pt idx="2602">
                  <c:v>5.1552735747799413E-5</c:v>
                </c:pt>
                <c:pt idx="2603">
                  <c:v>5.1562517412136355E-5</c:v>
                </c:pt>
                <c:pt idx="2604">
                  <c:v>5.1572352946059708E-5</c:v>
                </c:pt>
                <c:pt idx="2605">
                  <c:v>5.1582242096195693E-5</c:v>
                </c:pt>
                <c:pt idx="2606">
                  <c:v>5.1592184609159119E-5</c:v>
                </c:pt>
                <c:pt idx="2607">
                  <c:v>5.160218023156364E-5</c:v>
                </c:pt>
                <c:pt idx="2608">
                  <c:v>5.161222871004215E-5</c:v>
                </c:pt>
                <c:pt idx="2609">
                  <c:v>5.1622329791212732E-5</c:v>
                </c:pt>
                <c:pt idx="2610">
                  <c:v>5.1632483221682127E-5</c:v>
                </c:pt>
                <c:pt idx="2611">
                  <c:v>5.1642688748083026E-5</c:v>
                </c:pt>
                <c:pt idx="2612">
                  <c:v>5.1652946117026567E-5</c:v>
                </c:pt>
                <c:pt idx="2613">
                  <c:v>5.1663255075136241E-5</c:v>
                </c:pt>
                <c:pt idx="2614">
                  <c:v>5.1673615369030917E-5</c:v>
                </c:pt>
                <c:pt idx="2615">
                  <c:v>5.1684026745331673E-5</c:v>
                </c:pt>
                <c:pt idx="2616">
                  <c:v>5.1694488950661701E-5</c:v>
                </c:pt>
                <c:pt idx="2617">
                  <c:v>5.1705001731629428E-5</c:v>
                </c:pt>
                <c:pt idx="2618">
                  <c:v>5.1715564834862369E-5</c:v>
                </c:pt>
                <c:pt idx="2619">
                  <c:v>5.1726178006983373E-5</c:v>
                </c:pt>
                <c:pt idx="2620">
                  <c:v>5.1736840994607281E-5</c:v>
                </c:pt>
                <c:pt idx="2621">
                  <c:v>5.1747553544351067E-5</c:v>
                </c:pt>
                <c:pt idx="2622">
                  <c:v>5.1758315402833809E-5</c:v>
                </c:pt>
                <c:pt idx="2623">
                  <c:v>5.1769126316690152E-5</c:v>
                </c:pt>
                <c:pt idx="2624">
                  <c:v>5.1779986032526496E-5</c:v>
                </c:pt>
                <c:pt idx="2625">
                  <c:v>5.1790894296958092E-5</c:v>
                </c:pt>
                <c:pt idx="2626">
                  <c:v>5.1801850856619062E-5</c:v>
                </c:pt>
                <c:pt idx="2627">
                  <c:v>5.1812855458111966E-5</c:v>
                </c:pt>
                <c:pt idx="2628">
                  <c:v>5.1823907848075024E-5</c:v>
                </c:pt>
                <c:pt idx="2629">
                  <c:v>5.1835007773111569E-5</c:v>
                </c:pt>
                <c:pt idx="2630">
                  <c:v>5.1846154979850437E-5</c:v>
                </c:pt>
                <c:pt idx="2631">
                  <c:v>5.1857349214912462E-5</c:v>
                </c:pt>
                <c:pt idx="2632">
                  <c:v>5.186859022491709E-5</c:v>
                </c:pt>
                <c:pt idx="2633">
                  <c:v>5.1879877756472448E-5</c:v>
                </c:pt>
                <c:pt idx="2634">
                  <c:v>5.189121155620871E-5</c:v>
                </c:pt>
                <c:pt idx="2635">
                  <c:v>5.1902591370744677E-5</c:v>
                </c:pt>
                <c:pt idx="2636">
                  <c:v>5.1914016946697759E-5</c:v>
                </c:pt>
                <c:pt idx="2637">
                  <c:v>5.1925488030694058E-5</c:v>
                </c:pt>
                <c:pt idx="2638">
                  <c:v>5.1937004369344934E-5</c:v>
                </c:pt>
                <c:pt idx="2639">
                  <c:v>5.1948565709280369E-5</c:v>
                </c:pt>
                <c:pt idx="2640">
                  <c:v>5.1960171797098964E-5</c:v>
                </c:pt>
                <c:pt idx="2641">
                  <c:v>5.1971822379444607E-5</c:v>
                </c:pt>
                <c:pt idx="2642">
                  <c:v>5.1983517202923129E-5</c:v>
                </c:pt>
                <c:pt idx="2643">
                  <c:v>5.1995256014162241E-5</c:v>
                </c:pt>
                <c:pt idx="2644">
                  <c:v>5.2007038559774946E-5</c:v>
                </c:pt>
                <c:pt idx="2645">
                  <c:v>5.2018864586372841E-5</c:v>
                </c:pt>
                <c:pt idx="2646">
                  <c:v>5.2030733840599332E-5</c:v>
                </c:pt>
                <c:pt idx="2647">
                  <c:v>5.2042646069056504E-5</c:v>
                </c:pt>
                <c:pt idx="2648">
                  <c:v>5.2054601018364946E-5</c:v>
                </c:pt>
                <c:pt idx="2649">
                  <c:v>5.2066598435150432E-5</c:v>
                </c:pt>
                <c:pt idx="2650">
                  <c:v>5.207863806603066E-5</c:v>
                </c:pt>
                <c:pt idx="2651">
                  <c:v>5.2090719657625143E-5</c:v>
                </c:pt>
                <c:pt idx="2652">
                  <c:v>5.210284295654867E-5</c:v>
                </c:pt>
                <c:pt idx="2653">
                  <c:v>5.2115007709427767E-5</c:v>
                </c:pt>
                <c:pt idx="2654">
                  <c:v>5.2127213662877576E-5</c:v>
                </c:pt>
                <c:pt idx="2655">
                  <c:v>5.213946056352497E-5</c:v>
                </c:pt>
                <c:pt idx="2656">
                  <c:v>5.2151748157975469E-5</c:v>
                </c:pt>
                <c:pt idx="2657">
                  <c:v>5.2164076192869495E-5</c:v>
                </c:pt>
                <c:pt idx="2658">
                  <c:v>5.2176444414802989E-5</c:v>
                </c:pt>
                <c:pt idx="2659">
                  <c:v>5.2188852570413298E-5</c:v>
                </c:pt>
                <c:pt idx="2660">
                  <c:v>5.2201300406313158E-5</c:v>
                </c:pt>
                <c:pt idx="2661">
                  <c:v>5.2213787669123695E-5</c:v>
                </c:pt>
                <c:pt idx="2662">
                  <c:v>5.2226314105464462E-5</c:v>
                </c:pt>
                <c:pt idx="2663">
                  <c:v>5.2238879461953495E-5</c:v>
                </c:pt>
                <c:pt idx="2664">
                  <c:v>5.2251483485213865E-5</c:v>
                </c:pt>
                <c:pt idx="2665">
                  <c:v>5.2264125921863797E-5</c:v>
                </c:pt>
                <c:pt idx="2666">
                  <c:v>5.2276806518519964E-5</c:v>
                </c:pt>
                <c:pt idx="2667">
                  <c:v>5.228952502180732E-5</c:v>
                </c:pt>
                <c:pt idx="2668">
                  <c:v>5.2302281178339409E-5</c:v>
                </c:pt>
                <c:pt idx="2669">
                  <c:v>5.2315074734741314E-5</c:v>
                </c:pt>
                <c:pt idx="2670">
                  <c:v>5.2327905437629985E-5</c:v>
                </c:pt>
                <c:pt idx="2671">
                  <c:v>5.2340773033624042E-5</c:v>
                </c:pt>
                <c:pt idx="2672">
                  <c:v>5.2353677269347075E-5</c:v>
                </c:pt>
                <c:pt idx="2673">
                  <c:v>5.2366617891414507E-5</c:v>
                </c:pt>
                <c:pt idx="2674">
                  <c:v>5.2379594646449981E-5</c:v>
                </c:pt>
                <c:pt idx="2675">
                  <c:v>5.2392607281075506E-5</c:v>
                </c:pt>
                <c:pt idx="2676">
                  <c:v>5.2405655541898404E-5</c:v>
                </c:pt>
                <c:pt idx="2677">
                  <c:v>5.241873917554724E-5</c:v>
                </c:pt>
                <c:pt idx="2678">
                  <c:v>5.243185792864566E-5</c:v>
                </c:pt>
                <c:pt idx="2679">
                  <c:v>5.2445011547802635E-5</c:v>
                </c:pt>
                <c:pt idx="2680">
                  <c:v>5.2458199779648287E-5</c:v>
                </c:pt>
                <c:pt idx="2681">
                  <c:v>5.2471422370798058E-5</c:v>
                </c:pt>
                <c:pt idx="2682">
                  <c:v>5.2484679067872254E-5</c:v>
                </c:pt>
                <c:pt idx="2683">
                  <c:v>5.2497969617486225E-5</c:v>
                </c:pt>
                <c:pt idx="2684">
                  <c:v>5.2511293766266703E-5</c:v>
                </c:pt>
                <c:pt idx="2685">
                  <c:v>5.2524651260822432E-5</c:v>
                </c:pt>
                <c:pt idx="2686">
                  <c:v>5.2538041847783259E-5</c:v>
                </c:pt>
                <c:pt idx="2687">
                  <c:v>5.2551465273770824E-5</c:v>
                </c:pt>
                <c:pt idx="2688">
                  <c:v>5.2564921285401795E-5</c:v>
                </c:pt>
                <c:pt idx="2689">
                  <c:v>5.2578409629284672E-5</c:v>
                </c:pt>
                <c:pt idx="2690">
                  <c:v>5.2591930052055395E-5</c:v>
                </c:pt>
                <c:pt idx="2691">
                  <c:v>5.2605482300322315E-5</c:v>
                </c:pt>
                <c:pt idx="2692">
                  <c:v>5.2619066120708191E-5</c:v>
                </c:pt>
                <c:pt idx="2693">
                  <c:v>5.2632681259843785E-5</c:v>
                </c:pt>
                <c:pt idx="2694">
                  <c:v>5.2646327464325754E-5</c:v>
                </c:pt>
                <c:pt idx="2695">
                  <c:v>5.2660004480794276E-5</c:v>
                </c:pt>
                <c:pt idx="2696">
                  <c:v>5.2673712055865187E-5</c:v>
                </c:pt>
                <c:pt idx="2697">
                  <c:v>5.2687449936149271E-5</c:v>
                </c:pt>
                <c:pt idx="2698">
                  <c:v>5.2701217868274985E-5</c:v>
                </c:pt>
                <c:pt idx="2699">
                  <c:v>5.2715015598852836E-5</c:v>
                </c:pt>
                <c:pt idx="2700">
                  <c:v>5.272884287451093E-5</c:v>
                </c:pt>
                <c:pt idx="2701">
                  <c:v>5.2742699441872318E-5</c:v>
                </c:pt>
                <c:pt idx="2702">
                  <c:v>5.2756585047545418E-5</c:v>
                </c:pt>
                <c:pt idx="2703">
                  <c:v>5.2770499438159372E-5</c:v>
                </c:pt>
                <c:pt idx="2704">
                  <c:v>5.2784442360325428E-5</c:v>
                </c:pt>
                <c:pt idx="2705">
                  <c:v>5.2798413560669107E-5</c:v>
                </c:pt>
                <c:pt idx="2706">
                  <c:v>5.2812412785807687E-5</c:v>
                </c:pt>
                <c:pt idx="2707">
                  <c:v>5.2826439782363045E-5</c:v>
                </c:pt>
                <c:pt idx="2708">
                  <c:v>5.2840494296948806E-5</c:v>
                </c:pt>
                <c:pt idx="2709">
                  <c:v>5.285457607619279E-5</c:v>
                </c:pt>
                <c:pt idx="2710">
                  <c:v>5.2868684866711393E-5</c:v>
                </c:pt>
                <c:pt idx="2711">
                  <c:v>5.2882820415128716E-5</c:v>
                </c:pt>
                <c:pt idx="2712">
                  <c:v>5.2899007767333146E-5</c:v>
                </c:pt>
                <c:pt idx="2713">
                  <c:v>5.2913199800866674E-5</c:v>
                </c:pt>
                <c:pt idx="2714">
                  <c:v>5.2927417795964034E-5</c:v>
                </c:pt>
                <c:pt idx="2715">
                  <c:v>5.2941661499232059E-5</c:v>
                </c:pt>
                <c:pt idx="2716">
                  <c:v>5.2955930657294858E-5</c:v>
                </c:pt>
                <c:pt idx="2717">
                  <c:v>5.2970225016771474E-5</c:v>
                </c:pt>
                <c:pt idx="2718">
                  <c:v>5.2984544324288632E-5</c:v>
                </c:pt>
                <c:pt idx="2719">
                  <c:v>5.2998888326455191E-5</c:v>
                </c:pt>
                <c:pt idx="2720">
                  <c:v>5.3013256769897237E-5</c:v>
                </c:pt>
                <c:pt idx="2721">
                  <c:v>5.3027649401235788E-5</c:v>
                </c:pt>
                <c:pt idx="2722">
                  <c:v>5.3042065967089902E-5</c:v>
                </c:pt>
                <c:pt idx="2723">
                  <c:v>5.3056506214067214E-5</c:v>
                </c:pt>
                <c:pt idx="2724">
                  <c:v>5.3070969888805199E-5</c:v>
                </c:pt>
                <c:pt idx="2725">
                  <c:v>5.3085456737913973E-5</c:v>
                </c:pt>
                <c:pt idx="2726">
                  <c:v>5.3099966508008081E-5</c:v>
                </c:pt>
                <c:pt idx="2727">
                  <c:v>5.3114498945722357E-5</c:v>
                </c:pt>
                <c:pt idx="2728">
                  <c:v>5.3129053797664246E-5</c:v>
                </c:pt>
                <c:pt idx="2729">
                  <c:v>5.3143630810461472E-5</c:v>
                </c:pt>
                <c:pt idx="2730">
                  <c:v>5.3160317064356879E-5</c:v>
                </c:pt>
                <c:pt idx="2731">
                  <c:v>5.3174940711464153E-5</c:v>
                </c:pt>
                <c:pt idx="2732">
                  <c:v>5.3189585723092425E-5</c:v>
                </c:pt>
                <c:pt idx="2733">
                  <c:v>5.3204251845845401E-5</c:v>
                </c:pt>
                <c:pt idx="2734">
                  <c:v>5.3218938826359587E-5</c:v>
                </c:pt>
                <c:pt idx="2735">
                  <c:v>5.3233646411241059E-5</c:v>
                </c:pt>
                <c:pt idx="2736">
                  <c:v>5.3248374347115978E-5</c:v>
                </c:pt>
                <c:pt idx="2737">
                  <c:v>5.3263122380605359E-5</c:v>
                </c:pt>
                <c:pt idx="2738">
                  <c:v>5.3277890258318716E-5</c:v>
                </c:pt>
                <c:pt idx="2739">
                  <c:v>5.3292677726888814E-5</c:v>
                </c:pt>
                <c:pt idx="2740">
                  <c:v>5.3307484532924284E-5</c:v>
                </c:pt>
                <c:pt idx="2741">
                  <c:v>5.3322310423047519E-5</c:v>
                </c:pt>
                <c:pt idx="2742">
                  <c:v>5.3337155143888291E-5</c:v>
                </c:pt>
                <c:pt idx="2743">
                  <c:v>5.3352018442055425E-5</c:v>
                </c:pt>
                <c:pt idx="2744">
                  <c:v>5.3366900064168335E-5</c:v>
                </c:pt>
                <c:pt idx="2745">
                  <c:v>5.3381799756850639E-5</c:v>
                </c:pt>
                <c:pt idx="2746">
                  <c:v>5.3396717266723875E-5</c:v>
                </c:pt>
                <c:pt idx="2747">
                  <c:v>5.341165234040755E-5</c:v>
                </c:pt>
                <c:pt idx="2748">
                  <c:v>5.3426604724509637E-5</c:v>
                </c:pt>
                <c:pt idx="2749">
                  <c:v>5.3441574165670587E-5</c:v>
                </c:pt>
                <c:pt idx="2750">
                  <c:v>5.3456560410494246E-5</c:v>
                </c:pt>
                <c:pt idx="2751">
                  <c:v>5.3471563205601178E-5</c:v>
                </c:pt>
                <c:pt idx="2752">
                  <c:v>5.3486582297619251E-5</c:v>
                </c:pt>
                <c:pt idx="2753">
                  <c:v>5.3501617433158571E-5</c:v>
                </c:pt>
                <c:pt idx="2754">
                  <c:v>5.3516668358845929E-5</c:v>
                </c:pt>
                <c:pt idx="2755">
                  <c:v>5.3531734821302852E-5</c:v>
                </c:pt>
                <c:pt idx="2756">
                  <c:v>5.3546816567139378E-5</c:v>
                </c:pt>
                <c:pt idx="2757">
                  <c:v>5.3561913342988416E-5</c:v>
                </c:pt>
                <c:pt idx="2758">
                  <c:v>5.3577024895452635E-5</c:v>
                </c:pt>
                <c:pt idx="2759">
                  <c:v>5.3592150971166915E-5</c:v>
                </c:pt>
                <c:pt idx="2760">
                  <c:v>5.360729131674526E-5</c:v>
                </c:pt>
                <c:pt idx="2761">
                  <c:v>5.3622445678799519E-5</c:v>
                </c:pt>
                <c:pt idx="2762">
                  <c:v>5.3637613803964356E-5</c:v>
                </c:pt>
                <c:pt idx="2763">
                  <c:v>5.3652795438850428E-5</c:v>
                </c:pt>
                <c:pt idx="2764">
                  <c:v>5.3670162096199771E-5</c:v>
                </c:pt>
                <c:pt idx="2765">
                  <c:v>5.368537182726824E-5</c:v>
                </c:pt>
                <c:pt idx="2766">
                  <c:v>5.3700594271728517E-5</c:v>
                </c:pt>
                <c:pt idx="2767">
                  <c:v>5.3715829176194709E-5</c:v>
                </c:pt>
                <c:pt idx="2768">
                  <c:v>5.3731076287275655E-5</c:v>
                </c:pt>
                <c:pt idx="2769">
                  <c:v>5.3746335351605958E-5</c:v>
                </c:pt>
                <c:pt idx="2770">
                  <c:v>5.3761606115796255E-5</c:v>
                </c:pt>
                <c:pt idx="2771">
                  <c:v>5.3776888326470537E-5</c:v>
                </c:pt>
                <c:pt idx="2772">
                  <c:v>5.3792181730253651E-5</c:v>
                </c:pt>
                <c:pt idx="2773">
                  <c:v>5.3807486073758915E-5</c:v>
                </c:pt>
                <c:pt idx="2774">
                  <c:v>5.3822801103597474E-5</c:v>
                </c:pt>
                <c:pt idx="2775">
                  <c:v>5.3838126566402997E-5</c:v>
                </c:pt>
                <c:pt idx="2776">
                  <c:v>5.3853462208788334E-5</c:v>
                </c:pt>
                <c:pt idx="2777">
                  <c:v>5.3868807777373392E-5</c:v>
                </c:pt>
                <c:pt idx="2778">
                  <c:v>5.3892941687833429E-5</c:v>
                </c:pt>
                <c:pt idx="2779">
                  <c:v>5.3908311617461618E-5</c:v>
                </c:pt>
                <c:pt idx="2780">
                  <c:v>5.3923690568354641E-5</c:v>
                </c:pt>
                <c:pt idx="2781">
                  <c:v>5.3939078287143701E-5</c:v>
                </c:pt>
                <c:pt idx="2782">
                  <c:v>5.3954474520439244E-5</c:v>
                </c:pt>
                <c:pt idx="2783">
                  <c:v>5.3969879014871014E-5</c:v>
                </c:pt>
                <c:pt idx="2784">
                  <c:v>5.3985291517044911E-5</c:v>
                </c:pt>
                <c:pt idx="2785">
                  <c:v>5.4000711773592273E-5</c:v>
                </c:pt>
                <c:pt idx="2786">
                  <c:v>5.4016139531129813E-5</c:v>
                </c:pt>
                <c:pt idx="2787">
                  <c:v>5.4031574536271983E-5</c:v>
                </c:pt>
                <c:pt idx="2788">
                  <c:v>5.4047016535652431E-5</c:v>
                </c:pt>
                <c:pt idx="2789">
                  <c:v>5.4062465275874854E-5</c:v>
                </c:pt>
                <c:pt idx="2790">
                  <c:v>5.4077920503568311E-5</c:v>
                </c:pt>
                <c:pt idx="2791">
                  <c:v>5.4093381965344132E-5</c:v>
                </c:pt>
                <c:pt idx="2792">
                  <c:v>5.4108849407832879E-5</c:v>
                </c:pt>
                <c:pt idx="2793">
                  <c:v>5.4124322577647386E-5</c:v>
                </c:pt>
                <c:pt idx="2794">
                  <c:v>5.4139801221410491E-5</c:v>
                </c:pt>
                <c:pt idx="2795">
                  <c:v>5.4155285085742623E-5</c:v>
                </c:pt>
                <c:pt idx="2796">
                  <c:v>5.417077391725273E-5</c:v>
                </c:pt>
                <c:pt idx="2797">
                  <c:v>5.4186267462568856E-5</c:v>
                </c:pt>
                <c:pt idx="2798">
                  <c:v>5.4201765468319689E-5</c:v>
                </c:pt>
                <c:pt idx="2799">
                  <c:v>5.4217267681107179E-5</c:v>
                </c:pt>
                <c:pt idx="2800">
                  <c:v>5.423277384756754E-5</c:v>
                </c:pt>
                <c:pt idx="2801">
                  <c:v>5.4248283714310169E-5</c:v>
                </c:pt>
                <c:pt idx="2802">
                  <c:v>5.4263797027951327E-5</c:v>
                </c:pt>
                <c:pt idx="2803">
                  <c:v>5.4279313535120074E-5</c:v>
                </c:pt>
                <c:pt idx="2804">
                  <c:v>5.4294832982437047E-5</c:v>
                </c:pt>
                <c:pt idx="2805">
                  <c:v>5.4310355116508275E-5</c:v>
                </c:pt>
                <c:pt idx="2806">
                  <c:v>5.4325879683967894E-5</c:v>
                </c:pt>
                <c:pt idx="2807">
                  <c:v>5.4341406431429351E-5</c:v>
                </c:pt>
                <c:pt idx="2808">
                  <c:v>5.4356935105512818E-5</c:v>
                </c:pt>
                <c:pt idx="2809">
                  <c:v>5.4372465452842183E-5</c:v>
                </c:pt>
                <c:pt idx="2810">
                  <c:v>5.4387997220029764E-5</c:v>
                </c:pt>
                <c:pt idx="2811">
                  <c:v>5.4403530153697676E-5</c:v>
                </c:pt>
                <c:pt idx="2812">
                  <c:v>5.441906400046556E-5</c:v>
                </c:pt>
                <c:pt idx="2813">
                  <c:v>5.4434598506959753E-5</c:v>
                </c:pt>
                <c:pt idx="2814">
                  <c:v>5.4450133419789033E-5</c:v>
                </c:pt>
                <c:pt idx="2815">
                  <c:v>5.4465668485580965E-5</c:v>
                </c:pt>
                <c:pt idx="2816">
                  <c:v>5.448120345095153E-5</c:v>
                </c:pt>
                <c:pt idx="2817">
                  <c:v>5.4496738062523425E-5</c:v>
                </c:pt>
                <c:pt idx="2818">
                  <c:v>5.4512272066913854E-5</c:v>
                </c:pt>
                <c:pt idx="2819">
                  <c:v>5.4527805210740574E-5</c:v>
                </c:pt>
                <c:pt idx="2820">
                  <c:v>5.4543337240624982E-5</c:v>
                </c:pt>
                <c:pt idx="2821">
                  <c:v>5.4558867903191997E-5</c:v>
                </c:pt>
                <c:pt idx="2822">
                  <c:v>5.457439694505511E-5</c:v>
                </c:pt>
                <c:pt idx="2823">
                  <c:v>5.4589924112837307E-5</c:v>
                </c:pt>
                <c:pt idx="2824">
                  <c:v>5.460544915315317E-5</c:v>
                </c:pt>
                <c:pt idx="2825">
                  <c:v>5.4620971812632857E-5</c:v>
                </c:pt>
                <c:pt idx="2826">
                  <c:v>5.4636491837876914E-5</c:v>
                </c:pt>
                <c:pt idx="2827">
                  <c:v>5.4652008975528611E-5</c:v>
                </c:pt>
                <c:pt idx="2828">
                  <c:v>5.4667522972192587E-5</c:v>
                </c:pt>
                <c:pt idx="2829">
                  <c:v>5.4683033574489046E-5</c:v>
                </c:pt>
                <c:pt idx="2830">
                  <c:v>5.4698540529041737E-5</c:v>
                </c:pt>
                <c:pt idx="2831">
                  <c:v>5.4714043582471865E-5</c:v>
                </c:pt>
                <c:pt idx="2832">
                  <c:v>5.4729542481395177E-5</c:v>
                </c:pt>
                <c:pt idx="2833">
                  <c:v>5.4745036972433868E-5</c:v>
                </c:pt>
                <c:pt idx="2834">
                  <c:v>5.476052680220466E-5</c:v>
                </c:pt>
                <c:pt idx="2835">
                  <c:v>5.4776011717330752E-5</c:v>
                </c:pt>
                <c:pt idx="2836">
                  <c:v>5.4791491464429812E-5</c:v>
                </c:pt>
                <c:pt idx="2837">
                  <c:v>5.4806965790123002E-5</c:v>
                </c:pt>
                <c:pt idx="2838">
                  <c:v>5.482243444102591E-5</c:v>
                </c:pt>
                <c:pt idx="2839">
                  <c:v>5.4837897163763633E-5</c:v>
                </c:pt>
                <c:pt idx="2840">
                  <c:v>5.4853353704949727E-5</c:v>
                </c:pt>
                <c:pt idx="2841">
                  <c:v>5.4868803811213117E-5</c:v>
                </c:pt>
                <c:pt idx="2842">
                  <c:v>5.4884247229165307E-5</c:v>
                </c:pt>
                <c:pt idx="2843">
                  <c:v>5.4899683705424155E-5</c:v>
                </c:pt>
                <c:pt idx="2844">
                  <c:v>5.4915112986619943E-5</c:v>
                </c:pt>
                <c:pt idx="2845">
                  <c:v>5.4930534819362459E-5</c:v>
                </c:pt>
                <c:pt idx="2846">
                  <c:v>5.4945948950276855E-5</c:v>
                </c:pt>
                <c:pt idx="2847">
                  <c:v>5.4961355125979728E-5</c:v>
                </c:pt>
                <c:pt idx="2848">
                  <c:v>5.4976753093094095E-5</c:v>
                </c:pt>
                <c:pt idx="2849">
                  <c:v>5.4992142598237368E-5</c:v>
                </c:pt>
                <c:pt idx="2850">
                  <c:v>5.5007523388024425E-5</c:v>
                </c:pt>
                <c:pt idx="2851">
                  <c:v>5.5022895209088387E-5</c:v>
                </c:pt>
                <c:pt idx="2852">
                  <c:v>5.5038257808033023E-5</c:v>
                </c:pt>
                <c:pt idx="2853">
                  <c:v>5.5053610931486284E-5</c:v>
                </c:pt>
                <c:pt idx="2854">
                  <c:v>5.5068954326070529E-5</c:v>
                </c:pt>
                <c:pt idx="2855">
                  <c:v>5.5084287738402573E-5</c:v>
                </c:pt>
                <c:pt idx="2856">
                  <c:v>5.5099610915093689E-5</c:v>
                </c:pt>
                <c:pt idx="2857">
                  <c:v>5.5114923602779239E-5</c:v>
                </c:pt>
                <c:pt idx="2858">
                  <c:v>5.5130225548071209E-5</c:v>
                </c:pt>
                <c:pt idx="2859">
                  <c:v>5.5145516497581962E-5</c:v>
                </c:pt>
                <c:pt idx="2860">
                  <c:v>5.516079619794493E-5</c:v>
                </c:pt>
                <c:pt idx="2861">
                  <c:v>5.5176064395767271E-5</c:v>
                </c:pt>
                <c:pt idx="2862">
                  <c:v>5.5191320837683116E-5</c:v>
                </c:pt>
                <c:pt idx="2863">
                  <c:v>5.5206565270297313E-5</c:v>
                </c:pt>
                <c:pt idx="2864">
                  <c:v>5.5221797440235825E-5</c:v>
                </c:pt>
                <c:pt idx="2865">
                  <c:v>5.523701709411896E-5</c:v>
                </c:pt>
                <c:pt idx="2866">
                  <c:v>5.5252223978564427E-5</c:v>
                </c:pt>
                <c:pt idx="2867">
                  <c:v>5.5267417840196143E-5</c:v>
                </c:pt>
                <c:pt idx="2868">
                  <c:v>5.5282598425626574E-5</c:v>
                </c:pt>
                <c:pt idx="2869">
                  <c:v>5.5297765481480262E-5</c:v>
                </c:pt>
                <c:pt idx="2870">
                  <c:v>5.5312918754384971E-5</c:v>
                </c:pt>
                <c:pt idx="2871">
                  <c:v>5.5328057990939385E-5</c:v>
                </c:pt>
                <c:pt idx="2872">
                  <c:v>5.5343182937786598E-5</c:v>
                </c:pt>
                <c:pt idx="2873">
                  <c:v>5.5358293341525869E-5</c:v>
                </c:pt>
                <c:pt idx="2874">
                  <c:v>5.5373388948789104E-5</c:v>
                </c:pt>
                <c:pt idx="2875">
                  <c:v>5.5388469506196703E-5</c:v>
                </c:pt>
                <c:pt idx="2876">
                  <c:v>5.540353476035473E-5</c:v>
                </c:pt>
                <c:pt idx="2877">
                  <c:v>5.5418584457901723E-5</c:v>
                </c:pt>
                <c:pt idx="2878">
                  <c:v>5.5433618345447229E-5</c:v>
                </c:pt>
                <c:pt idx="2879">
                  <c:v>5.5448636169615666E-5</c:v>
                </c:pt>
                <c:pt idx="2880">
                  <c:v>5.546363767701708E-5</c:v>
                </c:pt>
                <c:pt idx="2881">
                  <c:v>5.5478622614273533E-5</c:v>
                </c:pt>
                <c:pt idx="2882">
                  <c:v>5.5493590728019004E-5</c:v>
                </c:pt>
                <c:pt idx="2883">
                  <c:v>5.550854176485553E-5</c:v>
                </c:pt>
                <c:pt idx="2884">
                  <c:v>5.5523475471411738E-5</c:v>
                </c:pt>
                <c:pt idx="2885">
                  <c:v>5.5538391594304817E-5</c:v>
                </c:pt>
                <c:pt idx="2886">
                  <c:v>5.5553289880152151E-5</c:v>
                </c:pt>
                <c:pt idx="2887">
                  <c:v>5.5568170075580166E-5</c:v>
                </c:pt>
                <c:pt idx="2888">
                  <c:v>5.55830319272067E-5</c:v>
                </c:pt>
                <c:pt idx="2889">
                  <c:v>5.5597875181646958E-5</c:v>
                </c:pt>
                <c:pt idx="2890">
                  <c:v>5.561269958551635E-5</c:v>
                </c:pt>
                <c:pt idx="2891">
                  <c:v>5.5627504885450899E-5</c:v>
                </c:pt>
                <c:pt idx="2892">
                  <c:v>5.5642290828054795E-5</c:v>
                </c:pt>
                <c:pt idx="2893">
                  <c:v>5.565705715995863E-5</c:v>
                </c:pt>
                <c:pt idx="2894">
                  <c:v>5.5671803627772885E-5</c:v>
                </c:pt>
                <c:pt idx="2895">
                  <c:v>5.5686529978122723E-5</c:v>
                </c:pt>
                <c:pt idx="2896">
                  <c:v>5.5701235957627732E-5</c:v>
                </c:pt>
                <c:pt idx="2897">
                  <c:v>5.5715921312901855E-5</c:v>
                </c:pt>
                <c:pt idx="2898">
                  <c:v>5.57305857905709E-5</c:v>
                </c:pt>
                <c:pt idx="2899">
                  <c:v>5.5745229137260777E-5</c:v>
                </c:pt>
                <c:pt idx="2900">
                  <c:v>5.5759851099571542E-5</c:v>
                </c:pt>
                <c:pt idx="2901">
                  <c:v>5.5774451424141108E-5</c:v>
                </c:pt>
                <c:pt idx="2902">
                  <c:v>5.5789029857578572E-5</c:v>
                </c:pt>
                <c:pt idx="2903">
                  <c:v>5.5803586146507708E-5</c:v>
                </c:pt>
                <c:pt idx="2904">
                  <c:v>5.5818120037555335E-5</c:v>
                </c:pt>
                <c:pt idx="2905">
                  <c:v>5.5832631277328171E-5</c:v>
                </c:pt>
                <c:pt idx="2906">
                  <c:v>5.5847119612453408E-5</c:v>
                </c:pt>
                <c:pt idx="2907">
                  <c:v>5.5861584789546763E-5</c:v>
                </c:pt>
                <c:pt idx="2908">
                  <c:v>5.5876026555227057E-5</c:v>
                </c:pt>
                <c:pt idx="2909">
                  <c:v>5.5890444656124796E-5</c:v>
                </c:pt>
                <c:pt idx="2910">
                  <c:v>5.5904838838847517E-5</c:v>
                </c:pt>
                <c:pt idx="2911">
                  <c:v>5.5919208850017363E-5</c:v>
                </c:pt>
                <c:pt idx="2912">
                  <c:v>5.5933554436259512E-5</c:v>
                </c:pt>
                <c:pt idx="2913">
                  <c:v>5.594787534419349E-5</c:v>
                </c:pt>
                <c:pt idx="2914">
                  <c:v>5.5962171320427453E-5</c:v>
                </c:pt>
                <c:pt idx="2915">
                  <c:v>5.5976442111595645E-5</c:v>
                </c:pt>
                <c:pt idx="2916">
                  <c:v>5.5990687464306467E-5</c:v>
                </c:pt>
                <c:pt idx="2917">
                  <c:v>5.600490712518578E-5</c:v>
                </c:pt>
                <c:pt idx="2918">
                  <c:v>5.6019100840856654E-5</c:v>
                </c:pt>
                <c:pt idx="2919">
                  <c:v>5.6033268357927931E-5</c:v>
                </c:pt>
                <c:pt idx="2920">
                  <c:v>5.6047409423022931E-5</c:v>
                </c:pt>
                <c:pt idx="2921">
                  <c:v>5.6061523782770863E-5</c:v>
                </c:pt>
                <c:pt idx="2922">
                  <c:v>5.6075611183780914E-5</c:v>
                </c:pt>
                <c:pt idx="2923">
                  <c:v>5.6089671372676757E-5</c:v>
                </c:pt>
                <c:pt idx="2924">
                  <c:v>5.6103704096076454E-5</c:v>
                </c:pt>
                <c:pt idx="2925">
                  <c:v>5.6117709100601023E-5</c:v>
                </c:pt>
                <c:pt idx="2926">
                  <c:v>5.6131686132871597E-5</c:v>
                </c:pt>
                <c:pt idx="2927">
                  <c:v>5.6145634939503676E-5</c:v>
                </c:pt>
                <c:pt idx="2928">
                  <c:v>5.6159555267112877E-5</c:v>
                </c:pt>
                <c:pt idx="2929">
                  <c:v>5.6173446862334915E-5</c:v>
                </c:pt>
                <c:pt idx="2930">
                  <c:v>5.6187309471777051E-5</c:v>
                </c:pt>
                <c:pt idx="2931">
                  <c:v>5.6201142842058012E-5</c:v>
                </c:pt>
                <c:pt idx="2932">
                  <c:v>5.6214946719808113E-5</c:v>
                </c:pt>
                <c:pt idx="2933">
                  <c:v>5.622872085163771E-5</c:v>
                </c:pt>
                <c:pt idx="2934">
                  <c:v>5.6242464984165844E-5</c:v>
                </c:pt>
                <c:pt idx="2935">
                  <c:v>5.6256178864017339E-5</c:v>
                </c:pt>
                <c:pt idx="2936">
                  <c:v>5.6269862237811409E-5</c:v>
                </c:pt>
                <c:pt idx="2937">
                  <c:v>5.6283514852164458E-5</c:v>
                </c:pt>
                <c:pt idx="2938">
                  <c:v>5.6297136453698716E-5</c:v>
                </c:pt>
                <c:pt idx="2939">
                  <c:v>5.6310726789030788E-5</c:v>
                </c:pt>
                <c:pt idx="2940">
                  <c:v>5.6324285604785866E-5</c:v>
                </c:pt>
                <c:pt idx="2941">
                  <c:v>5.6337812647575005E-5</c:v>
                </c:pt>
                <c:pt idx="2942">
                  <c:v>5.6351307664023574E-5</c:v>
                </c:pt>
                <c:pt idx="2943">
                  <c:v>5.6364770400754114E-5</c:v>
                </c:pt>
                <c:pt idx="2944">
                  <c:v>5.6378200604380778E-5</c:v>
                </c:pt>
                <c:pt idx="2945">
                  <c:v>5.6391598021523383E-5</c:v>
                </c:pt>
                <c:pt idx="2946">
                  <c:v>5.6404962398810422E-5</c:v>
                </c:pt>
                <c:pt idx="2947">
                  <c:v>5.6418293482847671E-5</c:v>
                </c:pt>
                <c:pt idx="2948">
                  <c:v>5.6431591020269355E-5</c:v>
                </c:pt>
                <c:pt idx="2949">
                  <c:v>5.644485475768144E-5</c:v>
                </c:pt>
                <c:pt idx="2950">
                  <c:v>5.6458084441715414E-5</c:v>
                </c:pt>
                <c:pt idx="2951">
                  <c:v>5.6471279818977337E-5</c:v>
                </c:pt>
                <c:pt idx="2952">
                  <c:v>5.648444063610731E-5</c:v>
                </c:pt>
                <c:pt idx="2953">
                  <c:v>5.6497566639703025E-5</c:v>
                </c:pt>
                <c:pt idx="2954">
                  <c:v>5.65106575763962E-5</c:v>
                </c:pt>
                <c:pt idx="2955">
                  <c:v>5.6523713192801597E-5</c:v>
                </c:pt>
                <c:pt idx="2956">
                  <c:v>5.6536733235545369E-5</c:v>
                </c:pt>
                <c:pt idx="2957">
                  <c:v>5.6549717451239562E-5</c:v>
                </c:pt>
                <c:pt idx="2958">
                  <c:v>5.6562665586510418E-5</c:v>
                </c:pt>
                <c:pt idx="2959">
                  <c:v>5.6575577387975735E-5</c:v>
                </c:pt>
                <c:pt idx="2960">
                  <c:v>5.658845260225054E-5</c:v>
                </c:pt>
                <c:pt idx="2961">
                  <c:v>5.6601290975958378E-5</c:v>
                </c:pt>
                <c:pt idx="2962">
                  <c:v>5.6614092255722813E-5</c:v>
                </c:pt>
                <c:pt idx="2963">
                  <c:v>5.6626856188153385E-5</c:v>
                </c:pt>
                <c:pt idx="2964">
                  <c:v>5.6639582519879383E-5</c:v>
                </c:pt>
                <c:pt idx="2965">
                  <c:v>5.6652270997516059E-5</c:v>
                </c:pt>
                <c:pt idx="2966">
                  <c:v>5.6664921367687141E-5</c:v>
                </c:pt>
                <c:pt idx="2967">
                  <c:v>5.6677533377007966E-5</c:v>
                </c:pt>
                <c:pt idx="2968">
                  <c:v>5.6690106772099511E-5</c:v>
                </c:pt>
                <c:pt idx="2969">
                  <c:v>5.6702641299577217E-5</c:v>
                </c:pt>
                <c:pt idx="2970">
                  <c:v>5.6715136706067759E-5</c:v>
                </c:pt>
                <c:pt idx="2971">
                  <c:v>5.6727592738186618E-5</c:v>
                </c:pt>
                <c:pt idx="2972">
                  <c:v>5.6741779664913988E-5</c:v>
                </c:pt>
                <c:pt idx="2973">
                  <c:v>5.6754150470161409E-5</c:v>
                </c:pt>
                <c:pt idx="2974">
                  <c:v>5.6766481104704284E-5</c:v>
                </c:pt>
                <c:pt idx="2975">
                  <c:v>5.6778771315160617E-5</c:v>
                </c:pt>
                <c:pt idx="2976">
                  <c:v>5.6791020848140155E-5</c:v>
                </c:pt>
                <c:pt idx="2977">
                  <c:v>5.6803229450272155E-5</c:v>
                </c:pt>
                <c:pt idx="2978">
                  <c:v>5.681539686817199E-5</c:v>
                </c:pt>
                <c:pt idx="2979">
                  <c:v>5.6827522848463428E-5</c:v>
                </c:pt>
                <c:pt idx="2980">
                  <c:v>5.6839607137767472E-5</c:v>
                </c:pt>
                <c:pt idx="2981">
                  <c:v>5.6851649482702362E-5</c:v>
                </c:pt>
                <c:pt idx="2982">
                  <c:v>5.6863649629880821E-5</c:v>
                </c:pt>
                <c:pt idx="2983">
                  <c:v>5.6875607325929537E-5</c:v>
                </c:pt>
                <c:pt idx="2984">
                  <c:v>5.6887522317469609E-5</c:v>
                </c:pt>
                <c:pt idx="2985">
                  <c:v>5.6899394351113882E-5</c:v>
                </c:pt>
                <c:pt idx="2986">
                  <c:v>5.6911223173483557E-5</c:v>
                </c:pt>
                <c:pt idx="2987">
                  <c:v>5.6923041778786346E-5</c:v>
                </c:pt>
                <c:pt idx="2988">
                  <c:v>5.6934906242035503E-5</c:v>
                </c:pt>
                <c:pt idx="2989">
                  <c:v>5.6946817219890304E-5</c:v>
                </c:pt>
                <c:pt idx="2990">
                  <c:v>5.6958774445433868E-5</c:v>
                </c:pt>
                <c:pt idx="2991">
                  <c:v>5.6970777651729109E-5</c:v>
                </c:pt>
                <c:pt idx="2992">
                  <c:v>5.6982826571851984E-5</c:v>
                </c:pt>
                <c:pt idx="2993">
                  <c:v>5.6994920938880382E-5</c:v>
                </c:pt>
                <c:pt idx="2994">
                  <c:v>5.7007060485874703E-5</c:v>
                </c:pt>
                <c:pt idx="2995">
                  <c:v>5.7019244945922246E-5</c:v>
                </c:pt>
                <c:pt idx="2996">
                  <c:v>5.7031474052084496E-5</c:v>
                </c:pt>
                <c:pt idx="2997">
                  <c:v>5.7043747537435933E-5</c:v>
                </c:pt>
                <c:pt idx="2998">
                  <c:v>5.7056065135058456E-5</c:v>
                </c:pt>
                <c:pt idx="2999">
                  <c:v>5.7068426578022E-5</c:v>
                </c:pt>
                <c:pt idx="3000">
                  <c:v>5.7080831599395637E-5</c:v>
                </c:pt>
                <c:pt idx="3001">
                  <c:v>5.7093279932250303E-5</c:v>
                </c:pt>
                <c:pt idx="3002">
                  <c:v>5.7105771309658778E-5</c:v>
                </c:pt>
                <c:pt idx="3003">
                  <c:v>5.7118305464703964E-5</c:v>
                </c:pt>
                <c:pt idx="3004">
                  <c:v>5.713088213045131E-5</c:v>
                </c:pt>
                <c:pt idx="3005">
                  <c:v>5.7143501039970816E-5</c:v>
                </c:pt>
                <c:pt idx="3006">
                  <c:v>5.7156161926337091E-5</c:v>
                </c:pt>
                <c:pt idx="3007">
                  <c:v>5.7168864522634801E-5</c:v>
                </c:pt>
                <c:pt idx="3008">
                  <c:v>5.7181608561920109E-5</c:v>
                </c:pt>
                <c:pt idx="3009">
                  <c:v>5.7194393777270246E-5</c:v>
                </c:pt>
                <c:pt idx="3010">
                  <c:v>5.7207219901764234E-5</c:v>
                </c:pt>
                <c:pt idx="3011">
                  <c:v>5.7220086668471835E-5</c:v>
                </c:pt>
                <c:pt idx="3012">
                  <c:v>5.7232993810464597E-5</c:v>
                </c:pt>
                <c:pt idx="3013">
                  <c:v>5.7245941060815819E-5</c:v>
                </c:pt>
                <c:pt idx="3014">
                  <c:v>5.7258928152595044E-5</c:v>
                </c:pt>
                <c:pt idx="3015">
                  <c:v>5.7271954818887273E-5</c:v>
                </c:pt>
                <c:pt idx="3016">
                  <c:v>5.7285020792751775E-5</c:v>
                </c:pt>
                <c:pt idx="3017">
                  <c:v>5.7298125807266026E-5</c:v>
                </c:pt>
                <c:pt idx="3018">
                  <c:v>5.7311269595511917E-5</c:v>
                </c:pt>
                <c:pt idx="3019">
                  <c:v>5.7324451890548393E-5</c:v>
                </c:pt>
                <c:pt idx="3020">
                  <c:v>5.7337672425447033E-5</c:v>
                </c:pt>
                <c:pt idx="3021">
                  <c:v>5.7350930933297522E-5</c:v>
                </c:pt>
                <c:pt idx="3022">
                  <c:v>5.7364227147158377E-5</c:v>
                </c:pt>
                <c:pt idx="3023">
                  <c:v>5.7377560800114364E-5</c:v>
                </c:pt>
                <c:pt idx="3024">
                  <c:v>5.7392844761999409E-5</c:v>
                </c:pt>
                <c:pt idx="3025">
                  <c:v>5.7406257742730884E-5</c:v>
                </c:pt>
                <c:pt idx="3026">
                  <c:v>5.7419707323633834E-5</c:v>
                </c:pt>
                <c:pt idx="3027">
                  <c:v>5.7433193237789286E-5</c:v>
                </c:pt>
                <c:pt idx="3028">
                  <c:v>5.7446715218260754E-5</c:v>
                </c:pt>
                <c:pt idx="3029">
                  <c:v>5.7460272998129733E-5</c:v>
                </c:pt>
                <c:pt idx="3030">
                  <c:v>5.7473866310462917E-5</c:v>
                </c:pt>
                <c:pt idx="3031">
                  <c:v>5.7487494888334069E-5</c:v>
                </c:pt>
                <c:pt idx="3032">
                  <c:v>5.7501158464818528E-5</c:v>
                </c:pt>
                <c:pt idx="3033">
                  <c:v>5.7514856772985009E-5</c:v>
                </c:pt>
                <c:pt idx="3034">
                  <c:v>5.7528589545914686E-5</c:v>
                </c:pt>
                <c:pt idx="3035">
                  <c:v>5.7542356516665784E-5</c:v>
                </c:pt>
                <c:pt idx="3036">
                  <c:v>5.7556157418330706E-5</c:v>
                </c:pt>
                <c:pt idx="3037">
                  <c:v>5.7569991983965345E-5</c:v>
                </c:pt>
                <c:pt idx="3038">
                  <c:v>5.7583859946648817E-5</c:v>
                </c:pt>
                <c:pt idx="3039">
                  <c:v>5.7597761039456346E-5</c:v>
                </c:pt>
                <c:pt idx="3040">
                  <c:v>5.7611694995459208E-5</c:v>
                </c:pt>
                <c:pt idx="3041">
                  <c:v>5.7625661547730189E-5</c:v>
                </c:pt>
                <c:pt idx="3042">
                  <c:v>5.7639660429338145E-5</c:v>
                </c:pt>
                <c:pt idx="3043">
                  <c:v>5.7653691373361507E-5</c:v>
                </c:pt>
                <c:pt idx="3044">
                  <c:v>5.7667754112877479E-5</c:v>
                </c:pt>
                <c:pt idx="3045">
                  <c:v>5.7681848380945769E-5</c:v>
                </c:pt>
                <c:pt idx="3046">
                  <c:v>5.7695973910649185E-5</c:v>
                </c:pt>
                <c:pt idx="3047">
                  <c:v>5.771013043505846E-5</c:v>
                </c:pt>
                <c:pt idx="3048">
                  <c:v>5.7724317687243027E-5</c:v>
                </c:pt>
                <c:pt idx="3049">
                  <c:v>5.7738535400284554E-5</c:v>
                </c:pt>
                <c:pt idx="3050">
                  <c:v>5.7752783307244539E-5</c:v>
                </c:pt>
                <c:pt idx="3051">
                  <c:v>5.7767061141207458E-5</c:v>
                </c:pt>
                <c:pt idx="3052">
                  <c:v>5.7781368635234894E-5</c:v>
                </c:pt>
                <c:pt idx="3053">
                  <c:v>5.7795705522408722E-5</c:v>
                </c:pt>
                <c:pt idx="3054">
                  <c:v>5.7810071535790594E-5</c:v>
                </c:pt>
                <c:pt idx="3055">
                  <c:v>5.782446640847048E-5</c:v>
                </c:pt>
                <c:pt idx="3056">
                  <c:v>5.7838889873507419E-5</c:v>
                </c:pt>
                <c:pt idx="3057">
                  <c:v>5.7853341663983302E-5</c:v>
                </c:pt>
                <c:pt idx="3058">
                  <c:v>5.7867821512959845E-5</c:v>
                </c:pt>
                <c:pt idx="3059">
                  <c:v>5.7882329153516264E-5</c:v>
                </c:pt>
                <c:pt idx="3060">
                  <c:v>5.7896864318735726E-5</c:v>
                </c:pt>
                <c:pt idx="3061">
                  <c:v>5.7911426741673203E-5</c:v>
                </c:pt>
                <c:pt idx="3062">
                  <c:v>5.7926016155406461E-5</c:v>
                </c:pt>
                <c:pt idx="3063">
                  <c:v>5.7940632293019908E-5</c:v>
                </c:pt>
                <c:pt idx="3064">
                  <c:v>5.7955274887572418E-5</c:v>
                </c:pt>
                <c:pt idx="3065">
                  <c:v>5.796994367214291E-5</c:v>
                </c:pt>
                <c:pt idx="3066">
                  <c:v>5.7984638379811604E-5</c:v>
                </c:pt>
                <c:pt idx="3067">
                  <c:v>5.7999358743633159E-5</c:v>
                </c:pt>
                <c:pt idx="3068">
                  <c:v>5.801410449669832E-5</c:v>
                </c:pt>
                <c:pt idx="3069">
                  <c:v>5.8028875372069625E-5</c:v>
                </c:pt>
                <c:pt idx="3070">
                  <c:v>5.8043671102824218E-5</c:v>
                </c:pt>
                <c:pt idx="3071">
                  <c:v>5.8058491422032487E-5</c:v>
                </c:pt>
                <c:pt idx="3072">
                  <c:v>5.8073336062768662E-5</c:v>
                </c:pt>
                <c:pt idx="3073">
                  <c:v>5.8088204758108211E-5</c:v>
                </c:pt>
                <c:pt idx="3074">
                  <c:v>5.8103097241119802E-5</c:v>
                </c:pt>
                <c:pt idx="3075">
                  <c:v>5.8118013244878611E-5</c:v>
                </c:pt>
                <c:pt idx="3076">
                  <c:v>5.8135088564820386E-5</c:v>
                </c:pt>
                <c:pt idx="3077">
                  <c:v>5.8150054071341396E-5</c:v>
                </c:pt>
                <c:pt idx="3078">
                  <c:v>5.8165042259698416E-5</c:v>
                </c:pt>
                <c:pt idx="3079">
                  <c:v>5.8180052862955856E-5</c:v>
                </c:pt>
                <c:pt idx="3080">
                  <c:v>5.8195085614203316E-5</c:v>
                </c:pt>
                <c:pt idx="3081">
                  <c:v>5.8210140246494194E-5</c:v>
                </c:pt>
                <c:pt idx="3082">
                  <c:v>5.8225216492907008E-5</c:v>
                </c:pt>
                <c:pt idx="3083">
                  <c:v>5.8240314086524087E-5</c:v>
                </c:pt>
                <c:pt idx="3084">
                  <c:v>5.8255432760407571E-5</c:v>
                </c:pt>
                <c:pt idx="3085">
                  <c:v>5.8270572247636649E-5</c:v>
                </c:pt>
                <c:pt idx="3086">
                  <c:v>5.8285732281281025E-5</c:v>
                </c:pt>
                <c:pt idx="3087">
                  <c:v>5.8300912594416778E-5</c:v>
                </c:pt>
                <c:pt idx="3088">
                  <c:v>5.8316112920110452E-5</c:v>
                </c:pt>
                <c:pt idx="3089">
                  <c:v>5.8329157496735309E-5</c:v>
                </c:pt>
                <c:pt idx="3090">
                  <c:v>5.8344394280445934E-5</c:v>
                </c:pt>
                <c:pt idx="3091">
                  <c:v>5.8359650314068039E-5</c:v>
                </c:pt>
                <c:pt idx="3092">
                  <c:v>5.8374925330677215E-5</c:v>
                </c:pt>
                <c:pt idx="3093">
                  <c:v>5.8390219063344818E-5</c:v>
                </c:pt>
                <c:pt idx="3094">
                  <c:v>5.8407720190177384E-5</c:v>
                </c:pt>
                <c:pt idx="3095">
                  <c:v>5.8423053129843833E-5</c:v>
                </c:pt>
                <c:pt idx="3096">
                  <c:v>5.8438403946662637E-5</c:v>
                </c:pt>
                <c:pt idx="3097">
                  <c:v>5.8453772373701866E-5</c:v>
                </c:pt>
                <c:pt idx="3098">
                  <c:v>5.8469158144027921E-5</c:v>
                </c:pt>
                <c:pt idx="3099">
                  <c:v>5.8484560990716105E-5</c:v>
                </c:pt>
                <c:pt idx="3100">
                  <c:v>5.8499980646845381E-5</c:v>
                </c:pt>
                <c:pt idx="3101">
                  <c:v>5.8515416845482487E-5</c:v>
                </c:pt>
                <c:pt idx="3102">
                  <c:v>5.8530869319697781E-5</c:v>
                </c:pt>
                <c:pt idx="3103">
                  <c:v>5.8546337802575739E-5</c:v>
                </c:pt>
                <c:pt idx="3104">
                  <c:v>5.8561822027180738E-5</c:v>
                </c:pt>
                <c:pt idx="3105">
                  <c:v>5.8577321726583361E-5</c:v>
                </c:pt>
                <c:pt idx="3106">
                  <c:v>5.8592836633865672E-5</c:v>
                </c:pt>
                <c:pt idx="3107">
                  <c:v>5.8608366482097496E-5</c:v>
                </c:pt>
                <c:pt idx="3108">
                  <c:v>5.8623911004344354E-5</c:v>
                </c:pt>
                <c:pt idx="3109">
                  <c:v>5.8639469933683166E-5</c:v>
                </c:pt>
                <c:pt idx="3110">
                  <c:v>5.8655043003191774E-5</c:v>
                </c:pt>
                <c:pt idx="3111">
                  <c:v>5.8670629945941059E-5</c:v>
                </c:pt>
                <c:pt idx="3112">
                  <c:v>5.8686230494997533E-5</c:v>
                </c:pt>
                <c:pt idx="3113">
                  <c:v>5.8701844383433839E-5</c:v>
                </c:pt>
                <c:pt idx="3114">
                  <c:v>5.8717471344336629E-5</c:v>
                </c:pt>
                <c:pt idx="3115">
                  <c:v>5.8733111110769817E-5</c:v>
                </c:pt>
                <c:pt idx="3116">
                  <c:v>5.8748763415806029E-5</c:v>
                </c:pt>
                <c:pt idx="3117">
                  <c:v>5.8764427992513556E-5</c:v>
                </c:pt>
                <c:pt idx="3118">
                  <c:v>5.8780104573974598E-5</c:v>
                </c:pt>
                <c:pt idx="3119">
                  <c:v>5.8795792893256486E-5</c:v>
                </c:pt>
                <c:pt idx="3120">
                  <c:v>5.8811492683432656E-5</c:v>
                </c:pt>
                <c:pt idx="3121">
                  <c:v>5.8827203677577311E-5</c:v>
                </c:pt>
                <c:pt idx="3122">
                  <c:v>5.8842925608760323E-5</c:v>
                </c:pt>
                <c:pt idx="3123">
                  <c:v>5.8858658210065348E-5</c:v>
                </c:pt>
                <c:pt idx="3124">
                  <c:v>5.887440121454821E-5</c:v>
                </c:pt>
                <c:pt idx="3125">
                  <c:v>5.889015435529941E-5</c:v>
                </c:pt>
                <c:pt idx="3126">
                  <c:v>5.890591736537633E-5</c:v>
                </c:pt>
                <c:pt idx="3127">
                  <c:v>5.8921689977863229E-5</c:v>
                </c:pt>
                <c:pt idx="3128">
                  <c:v>5.894423840945894E-5</c:v>
                </c:pt>
                <c:pt idx="3129">
                  <c:v>5.896003323078106E-5</c:v>
                </c:pt>
                <c:pt idx="3130">
                  <c:v>5.8975836739333891E-5</c:v>
                </c:pt>
                <c:pt idx="3131">
                  <c:v>5.8991648668182744E-5</c:v>
                </c:pt>
                <c:pt idx="3132">
                  <c:v>5.9007468750406667E-5</c:v>
                </c:pt>
                <c:pt idx="3133">
                  <c:v>5.902329671907247E-5</c:v>
                </c:pt>
                <c:pt idx="3134">
                  <c:v>5.9039132307260642E-5</c:v>
                </c:pt>
                <c:pt idx="3135">
                  <c:v>5.9054975248036849E-5</c:v>
                </c:pt>
                <c:pt idx="3136">
                  <c:v>5.9070825274483038E-5</c:v>
                </c:pt>
                <c:pt idx="3137">
                  <c:v>5.9086682119658483E-5</c:v>
                </c:pt>
                <c:pt idx="3138">
                  <c:v>5.9102545516646549E-5</c:v>
                </c:pt>
                <c:pt idx="3139">
                  <c:v>5.9118415198520915E-5</c:v>
                </c:pt>
                <c:pt idx="3140">
                  <c:v>5.9134290898345532E-5</c:v>
                </c:pt>
                <c:pt idx="3141">
                  <c:v>5.9150172349205824E-5</c:v>
                </c:pt>
                <c:pt idx="3142">
                  <c:v>5.9166059284164541E-5</c:v>
                </c:pt>
                <c:pt idx="3143">
                  <c:v>5.9181951436295473E-5</c:v>
                </c:pt>
                <c:pt idx="3144">
                  <c:v>5.9200119941846632E-5</c:v>
                </c:pt>
                <c:pt idx="3145">
                  <c:v>5.9216022374801234E-5</c:v>
                </c:pt>
                <c:pt idx="3146">
                  <c:v>5.9231929186020081E-5</c:v>
                </c:pt>
                <c:pt idx="3147">
                  <c:v>5.9247840108569683E-5</c:v>
                </c:pt>
                <c:pt idx="3148">
                  <c:v>5.9263754875532679E-5</c:v>
                </c:pt>
                <c:pt idx="3149">
                  <c:v>5.9279673219969097E-5</c:v>
                </c:pt>
                <c:pt idx="3150">
                  <c:v>5.9295594874957657E-5</c:v>
                </c:pt>
                <c:pt idx="3151">
                  <c:v>5.9311519573575097E-5</c:v>
                </c:pt>
                <c:pt idx="3152">
                  <c:v>5.9327447048885875E-5</c:v>
                </c:pt>
                <c:pt idx="3153">
                  <c:v>5.934337703397568E-5</c:v>
                </c:pt>
                <c:pt idx="3154">
                  <c:v>5.9359309261902442E-5</c:v>
                </c:pt>
                <c:pt idx="3155">
                  <c:v>5.9375243465752983E-5</c:v>
                </c:pt>
                <c:pt idx="3156">
                  <c:v>5.9391179378586469E-5</c:v>
                </c:pt>
                <c:pt idx="3157">
                  <c:v>5.9407116733490843E-5</c:v>
                </c:pt>
                <c:pt idx="3158">
                  <c:v>5.9423055263526384E-5</c:v>
                </c:pt>
                <c:pt idx="3159">
                  <c:v>5.9438994701771921E-5</c:v>
                </c:pt>
                <c:pt idx="3160">
                  <c:v>5.945493478129398E-5</c:v>
                </c:pt>
                <c:pt idx="3161">
                  <c:v>5.9470875235177619E-5</c:v>
                </c:pt>
                <c:pt idx="3162">
                  <c:v>5.9486815796482782E-5</c:v>
                </c:pt>
                <c:pt idx="3163">
                  <c:v>5.950275619829301E-5</c:v>
                </c:pt>
                <c:pt idx="3164">
                  <c:v>5.951869617367188E-5</c:v>
                </c:pt>
                <c:pt idx="3165">
                  <c:v>5.9534635455698874E-5</c:v>
                </c:pt>
                <c:pt idx="3166">
                  <c:v>5.9550573777446282E-5</c:v>
                </c:pt>
                <c:pt idx="3167">
                  <c:v>5.956651087198437E-5</c:v>
                </c:pt>
                <c:pt idx="3168">
                  <c:v>5.9582446472389028E-5</c:v>
                </c:pt>
                <c:pt idx="3169">
                  <c:v>5.9598380311728948E-5</c:v>
                </c:pt>
                <c:pt idx="3170">
                  <c:v>5.9614312123081018E-5</c:v>
                </c:pt>
                <c:pt idx="3171">
                  <c:v>5.9630241639514913E-5</c:v>
                </c:pt>
                <c:pt idx="3172">
                  <c:v>5.9646168594105939E-5</c:v>
                </c:pt>
                <c:pt idx="3173">
                  <c:v>5.9662092719927269E-5</c:v>
                </c:pt>
                <c:pt idx="3174">
                  <c:v>5.9678013750052597E-5</c:v>
                </c:pt>
                <c:pt idx="3175">
                  <c:v>5.9693931417548408E-5</c:v>
                </c:pt>
                <c:pt idx="3176">
                  <c:v>5.9709845455494385E-5</c:v>
                </c:pt>
                <c:pt idx="3177">
                  <c:v>5.9725755596965592E-5</c:v>
                </c:pt>
                <c:pt idx="3178">
                  <c:v>5.9741661575024767E-5</c:v>
                </c:pt>
                <c:pt idx="3179">
                  <c:v>5.9757563122752961E-5</c:v>
                </c:pt>
                <c:pt idx="3180">
                  <c:v>5.9773459973221409E-5</c:v>
                </c:pt>
                <c:pt idx="3181">
                  <c:v>5.9789351859504396E-5</c:v>
                </c:pt>
                <c:pt idx="3182">
                  <c:v>5.9805238514671495E-5</c:v>
                </c:pt>
                <c:pt idx="3183">
                  <c:v>5.9821119671792721E-5</c:v>
                </c:pt>
                <c:pt idx="3184">
                  <c:v>5.9836995063946118E-5</c:v>
                </c:pt>
                <c:pt idx="3185">
                  <c:v>5.9852864424210138E-5</c:v>
                </c:pt>
                <c:pt idx="3186">
                  <c:v>5.9868727485648399E-5</c:v>
                </c:pt>
                <c:pt idx="3187">
                  <c:v>5.9884583981337603E-5</c:v>
                </c:pt>
                <c:pt idx="3188">
                  <c:v>5.9900433644342161E-5</c:v>
                </c:pt>
                <c:pt idx="3189">
                  <c:v>5.9916276207747192E-5</c:v>
                </c:pt>
                <c:pt idx="3190">
                  <c:v>5.9932111404625455E-5</c:v>
                </c:pt>
                <c:pt idx="3191">
                  <c:v>5.9947938968042527E-5</c:v>
                </c:pt>
                <c:pt idx="3192">
                  <c:v>5.9963758631074493E-5</c:v>
                </c:pt>
                <c:pt idx="3193">
                  <c:v>5.9979570126792696E-5</c:v>
                </c:pt>
                <c:pt idx="3194">
                  <c:v>5.9995373188273955E-5</c:v>
                </c:pt>
                <c:pt idx="3195">
                  <c:v>6.0011167548585288E-5</c:v>
                </c:pt>
                <c:pt idx="3196">
                  <c:v>6.0026952940799137E-5</c:v>
                </c:pt>
                <c:pt idx="3197">
                  <c:v>6.0042729098000919E-5</c:v>
                </c:pt>
                <c:pt idx="3198">
                  <c:v>6.0058495753251134E-5</c:v>
                </c:pt>
                <c:pt idx="3199">
                  <c:v>6.0074252639628281E-5</c:v>
                </c:pt>
                <c:pt idx="3200">
                  <c:v>6.008999949019858E-5</c:v>
                </c:pt>
                <c:pt idx="3201">
                  <c:v>6.0105736038041206E-5</c:v>
                </c:pt>
                <c:pt idx="3202">
                  <c:v>6.012146201623056E-5</c:v>
                </c:pt>
                <c:pt idx="3203">
                  <c:v>6.0137177157833864E-5</c:v>
                </c:pt>
                <c:pt idx="3204">
                  <c:v>6.0152881195923619E-5</c:v>
                </c:pt>
                <c:pt idx="3205">
                  <c:v>6.0168573863577742E-5</c:v>
                </c:pt>
                <c:pt idx="3206">
                  <c:v>6.0184254893869356E-5</c:v>
                </c:pt>
                <c:pt idx="3207">
                  <c:v>6.0199924019866885E-5</c:v>
                </c:pt>
                <c:pt idx="3208">
                  <c:v>6.0215580974649084E-5</c:v>
                </c:pt>
                <c:pt idx="3209">
                  <c:v>6.0231225491284939E-5</c:v>
                </c:pt>
                <c:pt idx="3210">
                  <c:v>6.0246857302841231E-5</c:v>
                </c:pt>
                <c:pt idx="3211">
                  <c:v>6.0262476142405092E-5</c:v>
                </c:pt>
                <c:pt idx="3212">
                  <c:v>6.027808174304134E-5</c:v>
                </c:pt>
                <c:pt idx="3213">
                  <c:v>6.0293673837817555E-5</c:v>
                </c:pt>
                <c:pt idx="3214">
                  <c:v>6.030925215981667E-5</c:v>
                </c:pt>
                <c:pt idx="3215">
                  <c:v>6.0324816442106793E-5</c:v>
                </c:pt>
                <c:pt idx="3216">
                  <c:v>6.0340366417758814E-5</c:v>
                </c:pt>
                <c:pt idx="3217">
                  <c:v>6.0355901819848914E-5</c:v>
                </c:pt>
                <c:pt idx="3218">
                  <c:v>6.0371422381450957E-5</c:v>
                </c:pt>
                <c:pt idx="3219">
                  <c:v>6.0386927835634076E-5</c:v>
                </c:pt>
                <c:pt idx="3220">
                  <c:v>6.040241791547267E-5</c:v>
                </c:pt>
                <c:pt idx="3221">
                  <c:v>6.0417892354041335E-5</c:v>
                </c:pt>
                <c:pt idx="3222">
                  <c:v>6.043335088441243E-5</c:v>
                </c:pt>
                <c:pt idx="3223">
                  <c:v>6.044879323965851E-5</c:v>
                </c:pt>
                <c:pt idx="3224">
                  <c:v>6.0464219152852396E-5</c:v>
                </c:pt>
                <c:pt idx="3225">
                  <c:v>6.0479628357067064E-5</c:v>
                </c:pt>
                <c:pt idx="3226">
                  <c:v>6.0495020585373273E-5</c:v>
                </c:pt>
                <c:pt idx="3227">
                  <c:v>6.051039557084446E-5</c:v>
                </c:pt>
                <c:pt idx="3228">
                  <c:v>6.0525753046554287E-5</c:v>
                </c:pt>
                <c:pt idx="3229">
                  <c:v>6.0541092745581582E-5</c:v>
                </c:pt>
                <c:pt idx="3230">
                  <c:v>6.0556414400990419E-5</c:v>
                </c:pt>
                <c:pt idx="3231">
                  <c:v>6.057171774585756E-5</c:v>
                </c:pt>
                <c:pt idx="3232">
                  <c:v>6.0587002513254952E-5</c:v>
                </c:pt>
                <c:pt idx="3233">
                  <c:v>6.0602268436262192E-5</c:v>
                </c:pt>
                <c:pt idx="3234">
                  <c:v>6.0617515247934216E-5</c:v>
                </c:pt>
                <c:pt idx="3235">
                  <c:v>6.0632742681368388E-5</c:v>
                </c:pt>
                <c:pt idx="3236">
                  <c:v>6.0647950469619992E-5</c:v>
                </c:pt>
                <c:pt idx="3237">
                  <c:v>6.0663138345766861E-5</c:v>
                </c:pt>
                <c:pt idx="3238">
                  <c:v>6.0678306042879594E-5</c:v>
                </c:pt>
                <c:pt idx="3239">
                  <c:v>6.0693453294031356E-5</c:v>
                </c:pt>
                <c:pt idx="3240">
                  <c:v>6.0708579832300509E-5</c:v>
                </c:pt>
                <c:pt idx="3241">
                  <c:v>6.0723685390758079E-5</c:v>
                </c:pt>
                <c:pt idx="3242">
                  <c:v>6.0738769702477773E-5</c:v>
                </c:pt>
                <c:pt idx="3243">
                  <c:v>6.0753832500526014E-5</c:v>
                </c:pt>
                <c:pt idx="3244">
                  <c:v>6.0768873517981748E-5</c:v>
                </c:pt>
                <c:pt idx="3245">
                  <c:v>6.0783892487914184E-5</c:v>
                </c:pt>
                <c:pt idx="3246">
                  <c:v>6.0798889143400084E-5</c:v>
                </c:pt>
                <c:pt idx="3247">
                  <c:v>6.0813863217513889E-5</c:v>
                </c:pt>
                <c:pt idx="3248">
                  <c:v>6.0828814443320288E-5</c:v>
                </c:pt>
                <c:pt idx="3249">
                  <c:v>6.0843742553893997E-5</c:v>
                </c:pt>
                <c:pt idx="3250">
                  <c:v>6.085864728231481E-5</c:v>
                </c:pt>
                <c:pt idx="3251">
                  <c:v>6.0873528361652774E-5</c:v>
                </c:pt>
                <c:pt idx="3252">
                  <c:v>6.0888385524980528E-5</c:v>
                </c:pt>
                <c:pt idx="3253">
                  <c:v>6.0903218505365897E-5</c:v>
                </c:pt>
                <c:pt idx="3254">
                  <c:v>6.0918027035886728E-5</c:v>
                </c:pt>
                <c:pt idx="3255">
                  <c:v>6.0932810849618472E-5</c:v>
                </c:pt>
                <c:pt idx="3256">
                  <c:v>6.0947569679629341E-5</c:v>
                </c:pt>
                <c:pt idx="3257">
                  <c:v>6.0962303258992615E-5</c:v>
                </c:pt>
                <c:pt idx="3258">
                  <c:v>6.0977011320784089E-5</c:v>
                </c:pt>
                <c:pt idx="3259">
                  <c:v>6.0991693598074767E-5</c:v>
                </c:pt>
                <c:pt idx="3260">
                  <c:v>6.1006349823938248E-5</c:v>
                </c:pt>
                <c:pt idx="3261">
                  <c:v>6.1020979731448193E-5</c:v>
                </c:pt>
                <c:pt idx="3262">
                  <c:v>6.1035583053673526E-5</c:v>
                </c:pt>
                <c:pt idx="3263">
                  <c:v>6.1050159523690556E-5</c:v>
                </c:pt>
                <c:pt idx="3264">
                  <c:v>6.1064708874568376E-5</c:v>
                </c:pt>
                <c:pt idx="3265">
                  <c:v>6.1079230839381087E-5</c:v>
                </c:pt>
                <c:pt idx="3266">
                  <c:v>6.1093725151207778E-5</c:v>
                </c:pt>
                <c:pt idx="3267">
                  <c:v>6.1108191543122697E-5</c:v>
                </c:pt>
                <c:pt idx="3268">
                  <c:v>6.1122629748183087E-5</c:v>
                </c:pt>
                <c:pt idx="3269">
                  <c:v>6.1137039499480531E-5</c:v>
                </c:pt>
                <c:pt idx="3270">
                  <c:v>6.1151420530074885E-5</c:v>
                </c:pt>
                <c:pt idx="3271">
                  <c:v>6.1165772573043234E-5</c:v>
                </c:pt>
                <c:pt idx="3272">
                  <c:v>6.1180095361460272E-5</c:v>
                </c:pt>
                <c:pt idx="3273">
                  <c:v>6.1194388628395914E-5</c:v>
                </c:pt>
                <c:pt idx="3274">
                  <c:v>6.1208652106925019E-5</c:v>
                </c:pt>
                <c:pt idx="3275">
                  <c:v>6.1222885530115209E-5</c:v>
                </c:pt>
                <c:pt idx="3276">
                  <c:v>6.123708863104884E-5</c:v>
                </c:pt>
                <c:pt idx="3277">
                  <c:v>6.1251261142796108E-5</c:v>
                </c:pt>
                <c:pt idx="3278">
                  <c:v>6.1265402798424894E-5</c:v>
                </c:pt>
                <c:pt idx="3279">
                  <c:v>6.1279513331010424E-5</c:v>
                </c:pt>
                <c:pt idx="3280">
                  <c:v>6.1293592473632869E-5</c:v>
                </c:pt>
                <c:pt idx="3281">
                  <c:v>6.1307639959350582E-5</c:v>
                </c:pt>
                <c:pt idx="3282">
                  <c:v>6.1321655521246298E-5</c:v>
                </c:pt>
                <c:pt idx="3283">
                  <c:v>6.1335638892393086E-5</c:v>
                </c:pt>
                <c:pt idx="3284">
                  <c:v>6.1351580128329492E-5</c:v>
                </c:pt>
                <c:pt idx="3285">
                  <c:v>6.1365493620458181E-5</c:v>
                </c:pt>
                <c:pt idx="3286">
                  <c:v>6.1379374082924328E-5</c:v>
                </c:pt>
                <c:pt idx="3287">
                  <c:v>6.1393221248791938E-5</c:v>
                </c:pt>
                <c:pt idx="3288">
                  <c:v>6.1407034851149314E-5</c:v>
                </c:pt>
                <c:pt idx="3289">
                  <c:v>6.1420814623058101E-5</c:v>
                </c:pt>
                <c:pt idx="3290">
                  <c:v>6.1434560297592199E-5</c:v>
                </c:pt>
                <c:pt idx="3291">
                  <c:v>6.1448271607830382E-5</c:v>
                </c:pt>
                <c:pt idx="3292">
                  <c:v>6.1461948286834487E-5</c:v>
                </c:pt>
                <c:pt idx="3293">
                  <c:v>6.1475590067693115E-5</c:v>
                </c:pt>
                <c:pt idx="3294">
                  <c:v>6.1489196683463387E-5</c:v>
                </c:pt>
                <c:pt idx="3295">
                  <c:v>6.1502767867224281E-5</c:v>
                </c:pt>
                <c:pt idx="3296">
                  <c:v>6.1516303352052447E-5</c:v>
                </c:pt>
                <c:pt idx="3297">
                  <c:v>6.1529802871022147E-5</c:v>
                </c:pt>
                <c:pt idx="3298">
                  <c:v>6.154326615719557E-5</c:v>
                </c:pt>
                <c:pt idx="3299">
                  <c:v>6.1556692943654325E-5</c:v>
                </c:pt>
                <c:pt idx="3300">
                  <c:v>6.1570082963468027E-5</c:v>
                </c:pt>
                <c:pt idx="3301">
                  <c:v>6.1583435949713513E-5</c:v>
                </c:pt>
                <c:pt idx="3302">
                  <c:v>6.1596751635458082E-5</c:v>
                </c:pt>
                <c:pt idx="3303">
                  <c:v>6.1610029753776294E-5</c:v>
                </c:pt>
                <c:pt idx="3304">
                  <c:v>6.1623270037745179E-5</c:v>
                </c:pt>
                <c:pt idx="3305">
                  <c:v>6.1636472220439418E-5</c:v>
                </c:pt>
                <c:pt idx="3306">
                  <c:v>6.1649636034919237E-5</c:v>
                </c:pt>
                <c:pt idx="3307">
                  <c:v>6.166276121426425E-5</c:v>
                </c:pt>
                <c:pt idx="3308">
                  <c:v>6.1675847491554075E-5</c:v>
                </c:pt>
                <c:pt idx="3309">
                  <c:v>6.1688894599858788E-5</c:v>
                </c:pt>
                <c:pt idx="3310">
                  <c:v>6.1701902272243679E-5</c:v>
                </c:pt>
                <c:pt idx="3311">
                  <c:v>6.1714870241781291E-5</c:v>
                </c:pt>
                <c:pt idx="3312">
                  <c:v>6.1727798241558709E-5</c:v>
                </c:pt>
                <c:pt idx="3313">
                  <c:v>6.1740686004634163E-5</c:v>
                </c:pt>
                <c:pt idx="3314">
                  <c:v>6.175353326408998E-5</c:v>
                </c:pt>
                <c:pt idx="3315">
                  <c:v>6.1766339752998946E-5</c:v>
                </c:pt>
                <c:pt idx="3316">
                  <c:v>6.1779105204419496E-5</c:v>
                </c:pt>
                <c:pt idx="3317">
                  <c:v>6.17918293514437E-5</c:v>
                </c:pt>
                <c:pt idx="3318">
                  <c:v>6.1804511927137298E-5</c:v>
                </c:pt>
                <c:pt idx="3319">
                  <c:v>6.1817152664568508E-5</c:v>
                </c:pt>
                <c:pt idx="3320">
                  <c:v>6.1829751296815173E-5</c:v>
                </c:pt>
                <c:pt idx="3321">
                  <c:v>6.1842307556947976E-5</c:v>
                </c:pt>
                <c:pt idx="3322">
                  <c:v>6.1854821178042497E-5</c:v>
                </c:pt>
                <c:pt idx="3323">
                  <c:v>6.186729189316957E-5</c:v>
                </c:pt>
                <c:pt idx="3324">
                  <c:v>6.1879719435402482E-5</c:v>
                </c:pt>
                <c:pt idx="3325">
                  <c:v>6.1892103537809778E-5</c:v>
                </c:pt>
                <c:pt idx="3326">
                  <c:v>6.1904443933476807E-5</c:v>
                </c:pt>
                <c:pt idx="3327">
                  <c:v>6.1916740355460337E-5</c:v>
                </c:pt>
                <c:pt idx="3328">
                  <c:v>6.1928992536843425E-5</c:v>
                </c:pt>
                <c:pt idx="3329">
                  <c:v>6.1941200210699672E-5</c:v>
                </c:pt>
                <c:pt idx="3330">
                  <c:v>6.1953363110095588E-5</c:v>
                </c:pt>
                <c:pt idx="3331">
                  <c:v>6.1965480968112052E-5</c:v>
                </c:pt>
                <c:pt idx="3332">
                  <c:v>6.1977553517815695E-5</c:v>
                </c:pt>
                <c:pt idx="3333">
                  <c:v>6.1989580492285146E-5</c:v>
                </c:pt>
                <c:pt idx="3334">
                  <c:v>6.2001561624582416E-5</c:v>
                </c:pt>
                <c:pt idx="3335">
                  <c:v>6.201349664779108E-5</c:v>
                </c:pt>
                <c:pt idx="3336">
                  <c:v>6.2027079871787984E-5</c:v>
                </c:pt>
                <c:pt idx="3337">
                  <c:v>6.2038915190960062E-5</c:v>
                </c:pt>
                <c:pt idx="3338">
                  <c:v>6.2050703562126477E-5</c:v>
                </c:pt>
                <c:pt idx="3339">
                  <c:v>6.2062444718364229E-5</c:v>
                </c:pt>
                <c:pt idx="3340">
                  <c:v>6.2074138392738583E-5</c:v>
                </c:pt>
                <c:pt idx="3341">
                  <c:v>6.2085784318326742E-5</c:v>
                </c:pt>
                <c:pt idx="3342">
                  <c:v>6.2097382228198879E-5</c:v>
                </c:pt>
                <c:pt idx="3343">
                  <c:v>6.2108931855434744E-5</c:v>
                </c:pt>
                <c:pt idx="3344">
                  <c:v>6.2120432933097542E-5</c:v>
                </c:pt>
                <c:pt idx="3345">
                  <c:v>6.2131885194267216E-5</c:v>
                </c:pt>
                <c:pt idx="3346">
                  <c:v>6.2143288372011943E-5</c:v>
                </c:pt>
                <c:pt idx="3347">
                  <c:v>6.2154642199404713E-5</c:v>
                </c:pt>
                <c:pt idx="3348">
                  <c:v>6.2165946409523354E-5</c:v>
                </c:pt>
                <c:pt idx="3349">
                  <c:v>6.2177200735441085E-5</c:v>
                </c:pt>
                <c:pt idx="3350">
                  <c:v>6.2188404910224133E-5</c:v>
                </c:pt>
                <c:pt idx="3351">
                  <c:v>6.2199558666950583E-5</c:v>
                </c:pt>
                <c:pt idx="3352">
                  <c:v>6.2210661738686907E-5</c:v>
                </c:pt>
                <c:pt idx="3353">
                  <c:v>6.2221713858520906E-5</c:v>
                </c:pt>
                <c:pt idx="3354">
                  <c:v>6.223428212009706E-5</c:v>
                </c:pt>
                <c:pt idx="3355">
                  <c:v>6.2245224158419973E-5</c:v>
                </c:pt>
                <c:pt idx="3356">
                  <c:v>6.2256114405916552E-5</c:v>
                </c:pt>
                <c:pt idx="3357">
                  <c:v>6.2266952595656548E-5</c:v>
                </c:pt>
                <c:pt idx="3358">
                  <c:v>6.2277738460721636E-5</c:v>
                </c:pt>
                <c:pt idx="3359">
                  <c:v>6.2288471734177095E-5</c:v>
                </c:pt>
                <c:pt idx="3360">
                  <c:v>6.2299152149100103E-5</c:v>
                </c:pt>
                <c:pt idx="3361">
                  <c:v>6.2309779438556221E-5</c:v>
                </c:pt>
                <c:pt idx="3362">
                  <c:v>6.2320353335632359E-5</c:v>
                </c:pt>
                <c:pt idx="3363">
                  <c:v>6.2330873573382571E-5</c:v>
                </c:pt>
                <c:pt idx="3364">
                  <c:v>6.2341339884896383E-5</c:v>
                </c:pt>
                <c:pt idx="3365">
                  <c:v>6.2351752003242297E-5</c:v>
                </c:pt>
                <c:pt idx="3366">
                  <c:v>6.236210966148658E-5</c:v>
                </c:pt>
                <c:pt idx="3367">
                  <c:v>6.2372412592707455E-5</c:v>
                </c:pt>
                <c:pt idx="3368">
                  <c:v>6.23826605299786E-5</c:v>
                </c:pt>
                <c:pt idx="3369">
                  <c:v>6.2392853206371448E-5</c:v>
                </c:pt>
                <c:pt idx="3370">
                  <c:v>6.2402990354960017E-5</c:v>
                </c:pt>
                <c:pt idx="3371">
                  <c:v>6.2413071708811429E-5</c:v>
                </c:pt>
                <c:pt idx="3372">
                  <c:v>6.2423097001004704E-5</c:v>
                </c:pt>
                <c:pt idx="3373">
                  <c:v>6.2433065964616693E-5</c:v>
                </c:pt>
                <c:pt idx="3374">
                  <c:v>6.2442978332710372E-5</c:v>
                </c:pt>
                <c:pt idx="3375">
                  <c:v>6.2452833838360627E-5</c:v>
                </c:pt>
                <c:pt idx="3376">
                  <c:v>6.2462632214647197E-5</c:v>
                </c:pt>
                <c:pt idx="3377">
                  <c:v>6.2472373194640685E-5</c:v>
                </c:pt>
                <c:pt idx="3378">
                  <c:v>6.2482056511409473E-5</c:v>
                </c:pt>
                <c:pt idx="3379">
                  <c:v>6.2491681898024586E-5</c:v>
                </c:pt>
                <c:pt idx="3380">
                  <c:v>6.2501249087571224E-5</c:v>
                </c:pt>
                <c:pt idx="3381">
                  <c:v>6.2510757813106764E-5</c:v>
                </c:pt>
                <c:pt idx="3382">
                  <c:v>6.2520207807721529E-5</c:v>
                </c:pt>
                <c:pt idx="3383">
                  <c:v>6.2529598804470985E-5</c:v>
                </c:pt>
                <c:pt idx="3384">
                  <c:v>6.2538930536434233E-5</c:v>
                </c:pt>
                <c:pt idx="3385">
                  <c:v>6.2548202736692856E-5</c:v>
                </c:pt>
                <c:pt idx="3386">
                  <c:v>6.2557415138307754E-5</c:v>
                </c:pt>
                <c:pt idx="3387">
                  <c:v>6.2566567474356321E-5</c:v>
                </c:pt>
                <c:pt idx="3388">
                  <c:v>6.2579537515588705E-5</c:v>
                </c:pt>
                <c:pt idx="3389">
                  <c:v>6.2588542866831313E-5</c:v>
                </c:pt>
                <c:pt idx="3390">
                  <c:v>6.2597487237335789E-5</c:v>
                </c:pt>
                <c:pt idx="3391">
                  <c:v>6.2606370360163046E-5</c:v>
                </c:pt>
                <c:pt idx="3392">
                  <c:v>6.2615191968392879E-5</c:v>
                </c:pt>
                <c:pt idx="3393">
                  <c:v>6.262395179509608E-5</c:v>
                </c:pt>
                <c:pt idx="3394">
                  <c:v>6.2632649573345978E-5</c:v>
                </c:pt>
                <c:pt idx="3395">
                  <c:v>6.2641285036218599E-5</c:v>
                </c:pt>
                <c:pt idx="3396">
                  <c:v>6.26498579167809E-5</c:v>
                </c:pt>
                <c:pt idx="3397">
                  <c:v>6.2658367948111753E-5</c:v>
                </c:pt>
                <c:pt idx="3398">
                  <c:v>6.2666814863281058E-5</c:v>
                </c:pt>
                <c:pt idx="3399">
                  <c:v>6.2675198395359012E-5</c:v>
                </c:pt>
                <c:pt idx="3400">
                  <c:v>6.2683518277420759E-5</c:v>
                </c:pt>
                <c:pt idx="3401">
                  <c:v>6.2692948432857996E-5</c:v>
                </c:pt>
                <c:pt idx="3402">
                  <c:v>6.2701131023200259E-5</c:v>
                </c:pt>
                <c:pt idx="3403">
                  <c:v>6.2709249124602036E-5</c:v>
                </c:pt>
                <c:pt idx="3404">
                  <c:v>6.2717302470158718E-5</c:v>
                </c:pt>
                <c:pt idx="3405">
                  <c:v>6.2725290792924293E-5</c:v>
                </c:pt>
                <c:pt idx="3406">
                  <c:v>6.2733213825985534E-5</c:v>
                </c:pt>
                <c:pt idx="3407">
                  <c:v>6.2741071302404114E-5</c:v>
                </c:pt>
                <c:pt idx="3408">
                  <c:v>6.274886295526057E-5</c:v>
                </c:pt>
                <c:pt idx="3409">
                  <c:v>6.2756588517621904E-5</c:v>
                </c:pt>
                <c:pt idx="3410">
                  <c:v>6.2764247722569424E-5</c:v>
                </c:pt>
                <c:pt idx="3411">
                  <c:v>6.2771840303168586E-5</c:v>
                </c:pt>
                <c:pt idx="3412">
                  <c:v>6.2779365992494479E-5</c:v>
                </c:pt>
                <c:pt idx="3413">
                  <c:v>6.2786824523622587E-5</c:v>
                </c:pt>
                <c:pt idx="3414">
                  <c:v>6.2794215629617293E-5</c:v>
                </c:pt>
                <c:pt idx="3415">
                  <c:v>6.2801539043561792E-5</c:v>
                </c:pt>
                <c:pt idx="3416">
                  <c:v>6.2808794498528164E-5</c:v>
                </c:pt>
                <c:pt idx="3417">
                  <c:v>6.2815981727584345E-5</c:v>
                </c:pt>
                <c:pt idx="3418">
                  <c:v>6.2823100463800952E-5</c:v>
                </c:pt>
                <c:pt idx="3419">
                  <c:v>6.2830150440260584E-5</c:v>
                </c:pt>
                <c:pt idx="3420">
                  <c:v>6.2837131390025523E-5</c:v>
                </c:pt>
                <c:pt idx="3421">
                  <c:v>6.2844043046174681E-5</c:v>
                </c:pt>
                <c:pt idx="3422">
                  <c:v>6.2850885141775843E-5</c:v>
                </c:pt>
                <c:pt idx="3423">
                  <c:v>6.2857657409911094E-5</c:v>
                </c:pt>
                <c:pt idx="3424">
                  <c:v>6.2864359583646929E-5</c:v>
                </c:pt>
                <c:pt idx="3425">
                  <c:v>6.287099139605943E-5</c:v>
                </c:pt>
                <c:pt idx="3426">
                  <c:v>6.2877552580216042E-5</c:v>
                </c:pt>
                <c:pt idx="3427">
                  <c:v>6.2884042869200773E-5</c:v>
                </c:pt>
                <c:pt idx="3428">
                  <c:v>6.2890461996068249E-5</c:v>
                </c:pt>
                <c:pt idx="3429">
                  <c:v>6.2896809693908088E-5</c:v>
                </c:pt>
                <c:pt idx="3430">
                  <c:v>6.2903085695785135E-5</c:v>
                </c:pt>
                <c:pt idx="3431">
                  <c:v>6.2909289734778558E-5</c:v>
                </c:pt>
                <c:pt idx="3432">
                  <c:v>6.2915421543951984E-5</c:v>
                </c:pt>
                <c:pt idx="3433">
                  <c:v>6.292148085638565E-5</c:v>
                </c:pt>
                <c:pt idx="3434">
                  <c:v>6.2927467405148862E-5</c:v>
                </c:pt>
                <c:pt idx="3435">
                  <c:v>6.2933380923320653E-5</c:v>
                </c:pt>
                <c:pt idx="3436">
                  <c:v>6.2939221143962302E-5</c:v>
                </c:pt>
                <c:pt idx="3437">
                  <c:v>6.29449878001563E-5</c:v>
                </c:pt>
                <c:pt idx="3438">
                  <c:v>6.2950680624974226E-5</c:v>
                </c:pt>
                <c:pt idx="3439">
                  <c:v>6.2956299351485981E-5</c:v>
                </c:pt>
                <c:pt idx="3440">
                  <c:v>6.2961843712768957E-5</c:v>
                </c:pt>
                <c:pt idx="3441">
                  <c:v>6.2967313441887404E-5</c:v>
                </c:pt>
                <c:pt idx="3442">
                  <c:v>6.2972708271922197E-5</c:v>
                </c:pt>
                <c:pt idx="3443">
                  <c:v>6.297802793594569E-5</c:v>
                </c:pt>
                <c:pt idx="3444">
                  <c:v>6.2983272167028623E-5</c:v>
                </c:pt>
                <c:pt idx="3445">
                  <c:v>6.2988440698246912E-5</c:v>
                </c:pt>
                <c:pt idx="3446">
                  <c:v>6.2993533262665726E-5</c:v>
                </c:pt>
                <c:pt idx="3447">
                  <c:v>6.2998549593364615E-5</c:v>
                </c:pt>
                <c:pt idx="3448">
                  <c:v>6.3003489423419184E-5</c:v>
                </c:pt>
                <c:pt idx="3449">
                  <c:v>6.3008352485892082E-5</c:v>
                </c:pt>
                <c:pt idx="3450">
                  <c:v>6.3013138513867153E-5</c:v>
                </c:pt>
                <c:pt idx="3451">
                  <c:v>6.3017847240408442E-5</c:v>
                </c:pt>
                <c:pt idx="3452">
                  <c:v>6.302247839859436E-5</c:v>
                </c:pt>
                <c:pt idx="3453">
                  <c:v>6.3027031721497206E-5</c:v>
                </c:pt>
                <c:pt idx="3454">
                  <c:v>6.3031506942192312E-5</c:v>
                </c:pt>
                <c:pt idx="3455">
                  <c:v>6.3035903793746598E-5</c:v>
                </c:pt>
                <c:pt idx="3456">
                  <c:v>6.3040222009232334E-5</c:v>
                </c:pt>
                <c:pt idx="3457">
                  <c:v>6.3044461321731617E-5</c:v>
                </c:pt>
                <c:pt idx="3458">
                  <c:v>6.3048621464311405E-5</c:v>
                </c:pt>
                <c:pt idx="3459">
                  <c:v>6.3052702170039471E-5</c:v>
                </c:pt>
                <c:pt idx="3460">
                  <c:v>6.3056703171997952E-5</c:v>
                </c:pt>
                <c:pt idx="3461">
                  <c:v>6.3060624203253941E-5</c:v>
                </c:pt>
                <c:pt idx="3462">
                  <c:v>6.3064464996882095E-5</c:v>
                </c:pt>
                <c:pt idx="3463">
                  <c:v>6.3068225285953439E-5</c:v>
                </c:pt>
                <c:pt idx="3464">
                  <c:v>6.3071904803544269E-5</c:v>
                </c:pt>
                <c:pt idx="3465">
                  <c:v>6.3075503282727276E-5</c:v>
                </c:pt>
                <c:pt idx="3466">
                  <c:v>6.3079020456578174E-5</c:v>
                </c:pt>
                <c:pt idx="3467">
                  <c:v>6.3082456058157808E-5</c:v>
                </c:pt>
                <c:pt idx="3468">
                  <c:v>6.3085809820554958E-5</c:v>
                </c:pt>
                <c:pt idx="3469">
                  <c:v>6.3089081476829927E-5</c:v>
                </c:pt>
                <c:pt idx="3470">
                  <c:v>6.309227076006202E-5</c:v>
                </c:pt>
                <c:pt idx="3471">
                  <c:v>6.3095377403324593E-5</c:v>
                </c:pt>
                <c:pt idx="3472">
                  <c:v>6.3098401139682992E-5</c:v>
                </c:pt>
                <c:pt idx="3473">
                  <c:v>6.3101341702221468E-5</c:v>
                </c:pt>
                <c:pt idx="3474">
                  <c:v>6.3104198824000433E-5</c:v>
                </c:pt>
                <c:pt idx="3475">
                  <c:v>6.3106972238103802E-5</c:v>
                </c:pt>
                <c:pt idx="3476">
                  <c:v>6.3109661677596159E-5</c:v>
                </c:pt>
                <c:pt idx="3477">
                  <c:v>6.3112266875561053E-5</c:v>
                </c:pt>
                <c:pt idx="3478">
                  <c:v>6.3114787565060563E-5</c:v>
                </c:pt>
                <c:pt idx="3479">
                  <c:v>6.311722347917348E-5</c:v>
                </c:pt>
                <c:pt idx="3480">
                  <c:v>6.3119574350968359E-5</c:v>
                </c:pt>
                <c:pt idx="3481">
                  <c:v>6.3121839913526066E-5</c:v>
                </c:pt>
                <c:pt idx="3482">
                  <c:v>6.3124019899908192E-5</c:v>
                </c:pt>
                <c:pt idx="3483">
                  <c:v>6.3126114043195425E-5</c:v>
                </c:pt>
                <c:pt idx="3484">
                  <c:v>6.3128122076458218E-5</c:v>
                </c:pt>
                <c:pt idx="3485">
                  <c:v>6.3130043732770362E-5</c:v>
                </c:pt>
                <c:pt idx="3486">
                  <c:v>6.3131878745206757E-5</c:v>
                </c:pt>
                <c:pt idx="3487">
                  <c:v>6.3133626846838888E-5</c:v>
                </c:pt>
                <c:pt idx="3488">
                  <c:v>6.3135287770734851E-5</c:v>
                </c:pt>
                <c:pt idx="3489">
                  <c:v>6.3136861249975078E-5</c:v>
                </c:pt>
                <c:pt idx="3490">
                  <c:v>6.3138347017623232E-5</c:v>
                </c:pt>
                <c:pt idx="3491">
                  <c:v>6.3139744806764217E-5</c:v>
                </c:pt>
                <c:pt idx="3492">
                  <c:v>6.3141054350459555E-5</c:v>
                </c:pt>
                <c:pt idx="3493">
                  <c:v>6.3142275381794245E-5</c:v>
                </c:pt>
                <c:pt idx="3494">
                  <c:v>6.3143407633827641E-5</c:v>
                </c:pt>
                <c:pt idx="3495">
                  <c:v>6.3144450839640445E-5</c:v>
                </c:pt>
                <c:pt idx="3496">
                  <c:v>6.3145404732307841E-5</c:v>
                </c:pt>
                <c:pt idx="3497">
                  <c:v>6.3146269044892832E-5</c:v>
                </c:pt>
                <c:pt idx="3498">
                  <c:v>6.3147043510481998E-5</c:v>
                </c:pt>
                <c:pt idx="3499">
                  <c:v>6.3147727862136364E-5</c:v>
                </c:pt>
                <c:pt idx="3500">
                  <c:v>6.3148321832933851E-5</c:v>
                </c:pt>
                <c:pt idx="3501">
                  <c:v>6.314882515594921E-5</c:v>
                </c:pt>
                <c:pt idx="3502">
                  <c:v>6.3149237564253969E-5</c:v>
                </c:pt>
                <c:pt idx="3503">
                  <c:v>6.3149558790916562E-5</c:v>
                </c:pt>
                <c:pt idx="3504">
                  <c:v>6.3149788569013393E-5</c:v>
                </c:pt>
                <c:pt idx="3505">
                  <c:v>6.3149926631617752E-5</c:v>
                </c:pt>
                <c:pt idx="3506">
                  <c:v>6.314997271180428E-5</c:v>
                </c:pt>
                <c:pt idx="3507">
                  <c:v>6.3149969217356249E-5</c:v>
                </c:pt>
                <c:pt idx="3508">
                  <c:v>6.3149958742946823E-5</c:v>
                </c:pt>
                <c:pt idx="3509">
                  <c:v>6.3149941301976077E-5</c:v>
                </c:pt>
                <c:pt idx="3510">
                  <c:v>6.3149916907845793E-5</c:v>
                </c:pt>
                <c:pt idx="3511">
                  <c:v>6.3149885573957334E-5</c:v>
                </c:pt>
                <c:pt idx="3512">
                  <c:v>6.3149847313709323E-5</c:v>
                </c:pt>
                <c:pt idx="3513">
                  <c:v>6.3149802140499912E-5</c:v>
                </c:pt>
                <c:pt idx="3514">
                  <c:v>6.3149750067740125E-5</c:v>
                </c:pt>
                <c:pt idx="3515">
                  <c:v>6.3149691108822705E-5</c:v>
                </c:pt>
                <c:pt idx="3516">
                  <c:v>6.3149625277153257E-5</c:v>
                </c:pt>
                <c:pt idx="3517">
                  <c:v>6.3149552586128048E-5</c:v>
                </c:pt>
                <c:pt idx="3518">
                  <c:v>6.3149473049149482E-5</c:v>
                </c:pt>
                <c:pt idx="3519">
                  <c:v>6.3149386679619545E-5</c:v>
                </c:pt>
                <c:pt idx="3520">
                  <c:v>6.3149293490937487E-5</c:v>
                </c:pt>
                <c:pt idx="3521">
                  <c:v>6.3149193496506512E-5</c:v>
                </c:pt>
                <c:pt idx="3522">
                  <c:v>6.3149086709727168E-5</c:v>
                </c:pt>
                <c:pt idx="3523">
                  <c:v>6.3148973143997282E-5</c:v>
                </c:pt>
                <c:pt idx="3524">
                  <c:v>6.3148852812725263E-5</c:v>
                </c:pt>
                <c:pt idx="3525">
                  <c:v>6.3148725729301401E-5</c:v>
                </c:pt>
                <c:pt idx="3526">
                  <c:v>6.3148591907133156E-5</c:v>
                </c:pt>
                <c:pt idx="3527">
                  <c:v>6.3148451359625307E-5</c:v>
                </c:pt>
                <c:pt idx="3528">
                  <c:v>6.3148304100168914E-5</c:v>
                </c:pt>
                <c:pt idx="3529">
                  <c:v>6.3148150142172227E-5</c:v>
                </c:pt>
                <c:pt idx="3530">
                  <c:v>6.3147989499031984E-5</c:v>
                </c:pt>
                <c:pt idx="3531">
                  <c:v>6.3147822184153303E-5</c:v>
                </c:pt>
                <c:pt idx="3532">
                  <c:v>6.3147648210936367E-5</c:v>
                </c:pt>
                <c:pt idx="3533">
                  <c:v>6.3147467592772103E-5</c:v>
                </c:pt>
                <c:pt idx="3534">
                  <c:v>6.3147280343077403E-5</c:v>
                </c:pt>
                <c:pt idx="3535">
                  <c:v>6.3147086475242274E-5</c:v>
                </c:pt>
                <c:pt idx="3536">
                  <c:v>6.3146886002676033E-5</c:v>
                </c:pt>
                <c:pt idx="3537">
                  <c:v>6.3146678938767723E-5</c:v>
                </c:pt>
                <c:pt idx="3538">
                  <c:v>6.3146465296925753E-5</c:v>
                </c:pt>
                <c:pt idx="3539">
                  <c:v>6.3146245090553628E-5</c:v>
                </c:pt>
                <c:pt idx="3540">
                  <c:v>6.3146018333047775E-5</c:v>
                </c:pt>
                <c:pt idx="3541">
                  <c:v>6.3145785037808596E-5</c:v>
                </c:pt>
                <c:pt idx="3542">
                  <c:v>6.3145545218240394E-5</c:v>
                </c:pt>
                <c:pt idx="3543">
                  <c:v>6.3145298887740396E-5</c:v>
                </c:pt>
                <c:pt idx="3544">
                  <c:v>6.3145046059716363E-5</c:v>
                </c:pt>
                <c:pt idx="3545">
                  <c:v>6.3144786747555793E-5</c:v>
                </c:pt>
                <c:pt idx="3546">
                  <c:v>6.3144520964672122E-5</c:v>
                </c:pt>
                <c:pt idx="3547">
                  <c:v>6.3144248724467269E-5</c:v>
                </c:pt>
                <c:pt idx="3548">
                  <c:v>6.3143970040331753E-5</c:v>
                </c:pt>
                <c:pt idx="3549">
                  <c:v>6.31436849256732E-5</c:v>
                </c:pt>
                <c:pt idx="3550">
                  <c:v>6.3143393393887739E-5</c:v>
                </c:pt>
                <c:pt idx="3551">
                  <c:v>6.3143095458386423E-5</c:v>
                </c:pt>
                <c:pt idx="3552">
                  <c:v>6.3142791132560084E-5</c:v>
                </c:pt>
                <c:pt idx="3553">
                  <c:v>6.3142480429812265E-5</c:v>
                </c:pt>
                <c:pt idx="3554">
                  <c:v>6.3142163363546038E-5</c:v>
                </c:pt>
                <c:pt idx="3555">
                  <c:v>6.3141839947159579E-5</c:v>
                </c:pt>
                <c:pt idx="3556">
                  <c:v>6.3141510194057246E-5</c:v>
                </c:pt>
                <c:pt idx="3557">
                  <c:v>6.3141174117638477E-5</c:v>
                </c:pt>
                <c:pt idx="3558">
                  <c:v>6.3140831731302289E-5</c:v>
                </c:pt>
                <c:pt idx="3559">
                  <c:v>6.314048304844942E-5</c:v>
                </c:pt>
                <c:pt idx="3560">
                  <c:v>6.3140128082480123E-5</c:v>
                </c:pt>
                <c:pt idx="3561">
                  <c:v>6.3139766846800747E-5</c:v>
                </c:pt>
                <c:pt idx="3562">
                  <c:v>6.3139346346013887E-5</c:v>
                </c:pt>
                <c:pt idx="3563">
                  <c:v>6.3138971720360173E-5</c:v>
                </c:pt>
                <c:pt idx="3564">
                  <c:v>6.3138590867110073E-5</c:v>
                </c:pt>
                <c:pt idx="3565">
                  <c:v>6.3138203799663022E-5</c:v>
                </c:pt>
                <c:pt idx="3566">
                  <c:v>6.3137810531422364E-5</c:v>
                </c:pt>
                <c:pt idx="3567">
                  <c:v>6.3137411075788781E-5</c:v>
                </c:pt>
                <c:pt idx="3568">
                  <c:v>6.3137005446162512E-5</c:v>
                </c:pt>
                <c:pt idx="3569">
                  <c:v>6.3136593655945474E-5</c:v>
                </c:pt>
                <c:pt idx="3570">
                  <c:v>6.3136175718534788E-5</c:v>
                </c:pt>
                <c:pt idx="3571">
                  <c:v>6.3135751647335855E-5</c:v>
                </c:pt>
                <c:pt idx="3572">
                  <c:v>6.3135321455749197E-5</c:v>
                </c:pt>
                <c:pt idx="3573">
                  <c:v>6.3134885157172747E-5</c:v>
                </c:pt>
                <c:pt idx="3574">
                  <c:v>6.3134442765010456E-5</c:v>
                </c:pt>
                <c:pt idx="3575">
                  <c:v>6.3133994292661544E-5</c:v>
                </c:pt>
                <c:pt idx="3576">
                  <c:v>6.3133539753526833E-5</c:v>
                </c:pt>
                <c:pt idx="3577">
                  <c:v>6.3133079161008945E-5</c:v>
                </c:pt>
                <c:pt idx="3578">
                  <c:v>6.3132612528505705E-5</c:v>
                </c:pt>
                <c:pt idx="3579">
                  <c:v>6.3132139869420887E-5</c:v>
                </c:pt>
                <c:pt idx="3580">
                  <c:v>6.3131661197155732E-5</c:v>
                </c:pt>
                <c:pt idx="3581">
                  <c:v>6.3131176525108837E-5</c:v>
                </c:pt>
                <c:pt idx="3582">
                  <c:v>6.3130685866682622E-5</c:v>
                </c:pt>
                <c:pt idx="3583">
                  <c:v>6.3130189235276971E-5</c:v>
                </c:pt>
                <c:pt idx="3584">
                  <c:v>6.3129686644293383E-5</c:v>
                </c:pt>
                <c:pt idx="3585">
                  <c:v>6.3129178107132949E-5</c:v>
                </c:pt>
                <c:pt idx="3586">
                  <c:v>6.3128663637194144E-5</c:v>
                </c:pt>
                <c:pt idx="3587">
                  <c:v>6.3128143247883603E-5</c:v>
                </c:pt>
                <c:pt idx="3588">
                  <c:v>6.3127616952596724E-5</c:v>
                </c:pt>
                <c:pt idx="3589">
                  <c:v>6.3127084764737053E-5</c:v>
                </c:pt>
                <c:pt idx="3590">
                  <c:v>6.3126546697705584E-5</c:v>
                </c:pt>
                <c:pt idx="3591">
                  <c:v>6.3126002764900618E-5</c:v>
                </c:pt>
                <c:pt idx="3592">
                  <c:v>6.312545297972654E-5</c:v>
                </c:pt>
                <c:pt idx="3593">
                  <c:v>6.3124897355582935E-5</c:v>
                </c:pt>
                <c:pt idx="3594">
                  <c:v>6.3124335905868917E-5</c:v>
                </c:pt>
                <c:pt idx="3595">
                  <c:v>6.3123768643989642E-5</c:v>
                </c:pt>
                <c:pt idx="3596">
                  <c:v>6.3123113244946419E-5</c:v>
                </c:pt>
                <c:pt idx="3597">
                  <c:v>6.312253357354705E-5</c:v>
                </c:pt>
                <c:pt idx="3598">
                  <c:v>6.3121948132095087E-5</c:v>
                </c:pt>
                <c:pt idx="3599">
                  <c:v>6.3121356933993166E-5</c:v>
                </c:pt>
                <c:pt idx="3600">
                  <c:v>6.3120759992643462E-5</c:v>
                </c:pt>
                <c:pt idx="3601">
                  <c:v>6.3120157321445549E-5</c:v>
                </c:pt>
                <c:pt idx="3602">
                  <c:v>6.3119548933798566E-5</c:v>
                </c:pt>
                <c:pt idx="3603">
                  <c:v>6.311893484310763E-5</c:v>
                </c:pt>
                <c:pt idx="3604">
                  <c:v>6.3118315062770945E-5</c:v>
                </c:pt>
                <c:pt idx="3605">
                  <c:v>6.3117689606188436E-5</c:v>
                </c:pt>
                <c:pt idx="3606">
                  <c:v>6.3117058486763866E-5</c:v>
                </c:pt>
                <c:pt idx="3607">
                  <c:v>6.3116421717898378E-5</c:v>
                </c:pt>
                <c:pt idx="3608">
                  <c:v>6.3115779312988404E-5</c:v>
                </c:pt>
                <c:pt idx="3609">
                  <c:v>6.3115131285438475E-5</c:v>
                </c:pt>
                <c:pt idx="3610">
                  <c:v>6.3114477648650523E-5</c:v>
                </c:pt>
                <c:pt idx="3611">
                  <c:v>6.3113818416021765E-5</c:v>
                </c:pt>
                <c:pt idx="3612">
                  <c:v>6.3113153600955391E-5</c:v>
                </c:pt>
                <c:pt idx="3613">
                  <c:v>6.3112483216852004E-5</c:v>
                </c:pt>
                <c:pt idx="3614">
                  <c:v>6.3111807277113849E-5</c:v>
                </c:pt>
                <c:pt idx="3615">
                  <c:v>6.311112579513852E-5</c:v>
                </c:pt>
                <c:pt idx="3616">
                  <c:v>6.3110438784331634E-5</c:v>
                </c:pt>
                <c:pt idx="3617">
                  <c:v>6.3109746258087723E-5</c:v>
                </c:pt>
                <c:pt idx="3618">
                  <c:v>6.3109048229813692E-5</c:v>
                </c:pt>
                <c:pt idx="3619">
                  <c:v>6.3108344712907408E-5</c:v>
                </c:pt>
                <c:pt idx="3620">
                  <c:v>6.3107635720770612E-5</c:v>
                </c:pt>
                <c:pt idx="3621">
                  <c:v>6.3106921266804558E-5</c:v>
                </c:pt>
                <c:pt idx="3622">
                  <c:v>6.3106201364410079E-5</c:v>
                </c:pt>
                <c:pt idx="3623">
                  <c:v>6.3105476026985421E-5</c:v>
                </c:pt>
                <c:pt idx="3624">
                  <c:v>6.3104745267936879E-5</c:v>
                </c:pt>
                <c:pt idx="3625">
                  <c:v>6.3104009100659677E-5</c:v>
                </c:pt>
                <c:pt idx="3626">
                  <c:v>6.3103267538559241E-5</c:v>
                </c:pt>
                <c:pt idx="3627">
                  <c:v>6.3102520595032015E-5</c:v>
                </c:pt>
                <c:pt idx="3628">
                  <c:v>6.3101768283484687E-5</c:v>
                </c:pt>
                <c:pt idx="3629">
                  <c:v>6.3101010617312765E-5</c:v>
                </c:pt>
                <c:pt idx="3630">
                  <c:v>6.3100247609919943E-5</c:v>
                </c:pt>
                <c:pt idx="3631">
                  <c:v>6.3099479274707215E-5</c:v>
                </c:pt>
                <c:pt idx="3632">
                  <c:v>6.30987056250731E-5</c:v>
                </c:pt>
                <c:pt idx="3633">
                  <c:v>6.3097926674422007E-5</c:v>
                </c:pt>
                <c:pt idx="3634">
                  <c:v>6.3097142436151519E-5</c:v>
                </c:pt>
                <c:pt idx="3635">
                  <c:v>6.309635292366518E-5</c:v>
                </c:pt>
                <c:pt idx="3636">
                  <c:v>6.3095558150363904E-5</c:v>
                </c:pt>
                <c:pt idx="3637">
                  <c:v>6.3094758129646114E-5</c:v>
                </c:pt>
                <c:pt idx="3638">
                  <c:v>6.3093952874913983E-5</c:v>
                </c:pt>
                <c:pt idx="3639">
                  <c:v>6.3093142399569255E-5</c:v>
                </c:pt>
                <c:pt idx="3640">
                  <c:v>6.3092326717011096E-5</c:v>
                </c:pt>
                <c:pt idx="3641">
                  <c:v>6.3091505840642495E-5</c:v>
                </c:pt>
                <c:pt idx="3642">
                  <c:v>6.3090679783861723E-5</c:v>
                </c:pt>
                <c:pt idx="3643">
                  <c:v>6.3089848560073003E-5</c:v>
                </c:pt>
                <c:pt idx="3644">
                  <c:v>6.3089012182675826E-5</c:v>
                </c:pt>
                <c:pt idx="3645">
                  <c:v>6.3088170665069306E-5</c:v>
                </c:pt>
                <c:pt idx="3646">
                  <c:v>6.3087324020658423E-5</c:v>
                </c:pt>
                <c:pt idx="3647">
                  <c:v>6.3086472262839253E-5</c:v>
                </c:pt>
                <c:pt idx="3648">
                  <c:v>6.3085492581210829E-5</c:v>
                </c:pt>
                <c:pt idx="3649">
                  <c:v>6.3084629911218626E-5</c:v>
                </c:pt>
                <c:pt idx="3650">
                  <c:v>6.3083762169938645E-5</c:v>
                </c:pt>
                <c:pt idx="3651">
                  <c:v>6.3082889370770867E-5</c:v>
                </c:pt>
                <c:pt idx="3652">
                  <c:v>6.3082011527114878E-5</c:v>
                </c:pt>
                <c:pt idx="3653">
                  <c:v>6.3081128652373966E-5</c:v>
                </c:pt>
                <c:pt idx="3654">
                  <c:v>6.3080240759948937E-5</c:v>
                </c:pt>
                <c:pt idx="3655">
                  <c:v>6.3079347863238022E-5</c:v>
                </c:pt>
                <c:pt idx="3656">
                  <c:v>6.3078449975645362E-5</c:v>
                </c:pt>
                <c:pt idx="3657">
                  <c:v>6.3077547110568282E-5</c:v>
                </c:pt>
                <c:pt idx="3658">
                  <c:v>6.3076639281410026E-5</c:v>
                </c:pt>
                <c:pt idx="3659">
                  <c:v>6.307572650157342E-5</c:v>
                </c:pt>
                <c:pt idx="3660">
                  <c:v>6.3074808784454475E-5</c:v>
                </c:pt>
                <c:pt idx="3661">
                  <c:v>6.3074018250269852E-5</c:v>
                </c:pt>
                <c:pt idx="3662">
                  <c:v>6.3073091399471702E-5</c:v>
                </c:pt>
                <c:pt idx="3663">
                  <c:v>6.3072159649682128E-5</c:v>
                </c:pt>
                <c:pt idx="3664">
                  <c:v>6.3071223014302371E-5</c:v>
                </c:pt>
                <c:pt idx="3665">
                  <c:v>6.3070281506733279E-5</c:v>
                </c:pt>
                <c:pt idx="3666">
                  <c:v>6.3069199549326501E-5</c:v>
                </c:pt>
                <c:pt idx="3667">
                  <c:v>6.3068247646477259E-5</c:v>
                </c:pt>
                <c:pt idx="3668">
                  <c:v>6.306729091355507E-5</c:v>
                </c:pt>
                <c:pt idx="3669">
                  <c:v>6.3066329363960444E-5</c:v>
                </c:pt>
                <c:pt idx="3670">
                  <c:v>6.3065363011097683E-5</c:v>
                </c:pt>
                <c:pt idx="3671">
                  <c:v>6.3064391868364328E-5</c:v>
                </c:pt>
                <c:pt idx="3672">
                  <c:v>6.3063415949161672E-5</c:v>
                </c:pt>
                <c:pt idx="3673">
                  <c:v>6.3062435266890592E-5</c:v>
                </c:pt>
                <c:pt idx="3674">
                  <c:v>6.3061449834953627E-5</c:v>
                </c:pt>
                <c:pt idx="3675">
                  <c:v>6.3060459666750758E-5</c:v>
                </c:pt>
                <c:pt idx="3676">
                  <c:v>6.3059464775683645E-5</c:v>
                </c:pt>
                <c:pt idx="3677">
                  <c:v>6.3058465175151428E-5</c:v>
                </c:pt>
                <c:pt idx="3678">
                  <c:v>6.3057460878556974E-5</c:v>
                </c:pt>
                <c:pt idx="3679">
                  <c:v>6.3056451899298554E-5</c:v>
                </c:pt>
                <c:pt idx="3680">
                  <c:v>6.3055438250780282E-5</c:v>
                </c:pt>
                <c:pt idx="3681">
                  <c:v>6.3054419946399537E-5</c:v>
                </c:pt>
                <c:pt idx="3682">
                  <c:v>6.3053396999561623E-5</c:v>
                </c:pt>
                <c:pt idx="3683">
                  <c:v>6.3052369423663093E-5</c:v>
                </c:pt>
                <c:pt idx="3684">
                  <c:v>6.3051337232108398E-5</c:v>
                </c:pt>
                <c:pt idx="3685">
                  <c:v>6.305030043829737E-5</c:v>
                </c:pt>
                <c:pt idx="3686">
                  <c:v>6.3049259055627331E-5</c:v>
                </c:pt>
                <c:pt idx="3687">
                  <c:v>6.3048213097505594E-5</c:v>
                </c:pt>
                <c:pt idx="3688">
                  <c:v>6.3047162577328642E-5</c:v>
                </c:pt>
                <c:pt idx="3689">
                  <c:v>6.3046107508498746E-5</c:v>
                </c:pt>
                <c:pt idx="3690">
                  <c:v>6.3045047904415681E-5</c:v>
                </c:pt>
                <c:pt idx="3691">
                  <c:v>6.3043983778482925E-5</c:v>
                </c:pt>
                <c:pt idx="3692">
                  <c:v>6.30429151440994E-5</c:v>
                </c:pt>
                <c:pt idx="3693">
                  <c:v>6.3041842014665655E-5</c:v>
                </c:pt>
                <c:pt idx="3694">
                  <c:v>6.3040764403583907E-5</c:v>
                </c:pt>
                <c:pt idx="3695">
                  <c:v>6.3039682324253838E-5</c:v>
                </c:pt>
                <c:pt idx="3696">
                  <c:v>6.3038595790076808E-5</c:v>
                </c:pt>
                <c:pt idx="3697">
                  <c:v>6.3037504814453707E-5</c:v>
                </c:pt>
                <c:pt idx="3698">
                  <c:v>6.3036409410787089E-5</c:v>
                </c:pt>
                <c:pt idx="3699">
                  <c:v>6.3035309592477057E-5</c:v>
                </c:pt>
                <c:pt idx="3700">
                  <c:v>6.3033730791970725E-5</c:v>
                </c:pt>
                <c:pt idx="3701">
                  <c:v>6.3032620308172831E-5</c:v>
                </c:pt>
                <c:pt idx="3702">
                  <c:v>6.3031505455678018E-5</c:v>
                </c:pt>
                <c:pt idx="3703">
                  <c:v>6.3030386247884735E-5</c:v>
                </c:pt>
                <c:pt idx="3704">
                  <c:v>6.3029262698195129E-5</c:v>
                </c:pt>
                <c:pt idx="3705">
                  <c:v>6.302813482001097E-5</c:v>
                </c:pt>
                <c:pt idx="3706">
                  <c:v>6.3027002626731479E-5</c:v>
                </c:pt>
                <c:pt idx="3707">
                  <c:v>6.302586613175963E-5</c:v>
                </c:pt>
                <c:pt idx="3708">
                  <c:v>6.3024725348493805E-5</c:v>
                </c:pt>
                <c:pt idx="3709">
                  <c:v>6.3023580290338157E-5</c:v>
                </c:pt>
                <c:pt idx="3710">
                  <c:v>6.3022430970690254E-5</c:v>
                </c:pt>
                <c:pt idx="3711">
                  <c:v>6.3021277402955429E-5</c:v>
                </c:pt>
                <c:pt idx="3712">
                  <c:v>6.3020119600528364E-5</c:v>
                </c:pt>
                <c:pt idx="3713">
                  <c:v>6.3018957576813537E-5</c:v>
                </c:pt>
                <c:pt idx="3714">
                  <c:v>6.3017791345213001E-5</c:v>
                </c:pt>
                <c:pt idx="3715">
                  <c:v>6.301662091912629E-5</c:v>
                </c:pt>
                <c:pt idx="3716">
                  <c:v>6.3015278170398288E-5</c:v>
                </c:pt>
                <c:pt idx="3717">
                  <c:v>6.3014098801252678E-5</c:v>
                </c:pt>
                <c:pt idx="3718">
                  <c:v>6.3012915279736536E-5</c:v>
                </c:pt>
                <c:pt idx="3719">
                  <c:v>6.3011727619255277E-5</c:v>
                </c:pt>
                <c:pt idx="3720">
                  <c:v>6.3010535833203635E-5</c:v>
                </c:pt>
                <c:pt idx="3721">
                  <c:v>6.3009339934988286E-5</c:v>
                </c:pt>
                <c:pt idx="3722">
                  <c:v>6.3008139938005103E-5</c:v>
                </c:pt>
                <c:pt idx="3723">
                  <c:v>6.3006935855659894E-5</c:v>
                </c:pt>
                <c:pt idx="3724">
                  <c:v>6.3005727701349819E-5</c:v>
                </c:pt>
                <c:pt idx="3725">
                  <c:v>6.3004515488477745E-5</c:v>
                </c:pt>
                <c:pt idx="3726">
                  <c:v>6.30032992304441E-5</c:v>
                </c:pt>
                <c:pt idx="3727">
                  <c:v>6.3002078940650922E-5</c:v>
                </c:pt>
                <c:pt idx="3728">
                  <c:v>6.30008546324957E-5</c:v>
                </c:pt>
                <c:pt idx="3729">
                  <c:v>6.2999626319381705E-5</c:v>
                </c:pt>
                <c:pt idx="3730">
                  <c:v>6.2998394014711763E-5</c:v>
                </c:pt>
                <c:pt idx="3731">
                  <c:v>6.2997157731882114E-5</c:v>
                </c:pt>
                <c:pt idx="3732">
                  <c:v>6.2995917484298851E-5</c:v>
                </c:pt>
                <c:pt idx="3733">
                  <c:v>6.2994673285359418E-5</c:v>
                </c:pt>
                <c:pt idx="3734">
                  <c:v>6.2993425148464947E-5</c:v>
                </c:pt>
                <c:pt idx="3735">
                  <c:v>6.2992173087016192E-5</c:v>
                </c:pt>
                <c:pt idx="3736">
                  <c:v>6.2990917114417509E-5</c:v>
                </c:pt>
                <c:pt idx="3737">
                  <c:v>6.2989657244064704E-5</c:v>
                </c:pt>
                <c:pt idx="3738">
                  <c:v>6.2988393489363354E-5</c:v>
                </c:pt>
                <c:pt idx="3739">
                  <c:v>6.2987125863710484E-5</c:v>
                </c:pt>
                <c:pt idx="3740">
                  <c:v>6.2985854380508772E-5</c:v>
                </c:pt>
                <c:pt idx="3741">
                  <c:v>6.2984579053160515E-5</c:v>
                </c:pt>
                <c:pt idx="3742">
                  <c:v>6.2983299895065531E-5</c:v>
                </c:pt>
                <c:pt idx="3743">
                  <c:v>6.2982016919623242E-5</c:v>
                </c:pt>
                <c:pt idx="3744">
                  <c:v>6.2980730140234673E-5</c:v>
                </c:pt>
                <c:pt idx="3745">
                  <c:v>6.2979439570304521E-5</c:v>
                </c:pt>
                <c:pt idx="3746">
                  <c:v>6.2978145223228875E-5</c:v>
                </c:pt>
                <c:pt idx="3747">
                  <c:v>6.2976847112411631E-5</c:v>
                </c:pt>
                <c:pt idx="3748">
                  <c:v>6.2975545251252134E-5</c:v>
                </c:pt>
                <c:pt idx="3749">
                  <c:v>6.2974239653153398E-5</c:v>
                </c:pt>
                <c:pt idx="3750">
                  <c:v>6.297293033151394E-5</c:v>
                </c:pt>
                <c:pt idx="3751">
                  <c:v>6.2971617299735976E-5</c:v>
                </c:pt>
                <c:pt idx="3752">
                  <c:v>6.2970300571219174E-5</c:v>
                </c:pt>
                <c:pt idx="3753">
                  <c:v>6.2968980159366984E-5</c:v>
                </c:pt>
                <c:pt idx="3754">
                  <c:v>6.2967656077578274E-5</c:v>
                </c:pt>
                <c:pt idx="3755">
                  <c:v>6.2966328339253552E-5</c:v>
                </c:pt>
                <c:pt idx="3756">
                  <c:v>6.2964996957797E-5</c:v>
                </c:pt>
                <c:pt idx="3757">
                  <c:v>6.2963661946604247E-5</c:v>
                </c:pt>
                <c:pt idx="3758">
                  <c:v>6.2962323319080626E-5</c:v>
                </c:pt>
                <c:pt idx="3759">
                  <c:v>6.296098108862502E-5</c:v>
                </c:pt>
                <c:pt idx="3760">
                  <c:v>6.2959635268637897E-5</c:v>
                </c:pt>
                <c:pt idx="3761">
                  <c:v>6.2958285872521323E-5</c:v>
                </c:pt>
                <c:pt idx="3762">
                  <c:v>6.2956932913676999E-5</c:v>
                </c:pt>
                <c:pt idx="3763">
                  <c:v>6.2955576405506166E-5</c:v>
                </c:pt>
                <c:pt idx="3764">
                  <c:v>6.2954216361405606E-5</c:v>
                </c:pt>
                <c:pt idx="3765">
                  <c:v>6.2952852794779837E-5</c:v>
                </c:pt>
                <c:pt idx="3766">
                  <c:v>6.2951485719030847E-5</c:v>
                </c:pt>
                <c:pt idx="3767">
                  <c:v>6.2950115147556243E-5</c:v>
                </c:pt>
                <c:pt idx="3768">
                  <c:v>6.2948741093757225E-5</c:v>
                </c:pt>
                <c:pt idx="3769">
                  <c:v>6.2947363571038678E-5</c:v>
                </c:pt>
                <c:pt idx="3770">
                  <c:v>6.294598259279691E-5</c:v>
                </c:pt>
                <c:pt idx="3771">
                  <c:v>6.2944598172433921E-5</c:v>
                </c:pt>
                <c:pt idx="3772">
                  <c:v>6.2943210323351316E-5</c:v>
                </c:pt>
                <c:pt idx="3773">
                  <c:v>6.2941819058952273E-5</c:v>
                </c:pt>
                <c:pt idx="3774">
                  <c:v>6.2940424392633534E-5</c:v>
                </c:pt>
                <c:pt idx="3775">
                  <c:v>6.2939026337799456E-5</c:v>
                </c:pt>
                <c:pt idx="3776">
                  <c:v>6.2937624907847986E-5</c:v>
                </c:pt>
                <c:pt idx="3777">
                  <c:v>6.2936220116180662E-5</c:v>
                </c:pt>
                <c:pt idx="3778">
                  <c:v>6.2934811976200636E-5</c:v>
                </c:pt>
                <c:pt idx="3779">
                  <c:v>6.2933400501308633E-5</c:v>
                </c:pt>
                <c:pt idx="3780">
                  <c:v>6.2931985704902952E-5</c:v>
                </c:pt>
                <c:pt idx="3781">
                  <c:v>6.2930567600385511E-5</c:v>
                </c:pt>
                <c:pt idx="3782">
                  <c:v>6.2929146201157849E-5</c:v>
                </c:pt>
                <c:pt idx="3783">
                  <c:v>6.2927721520621017E-5</c:v>
                </c:pt>
                <c:pt idx="3784">
                  <c:v>6.2926293572175711E-5</c:v>
                </c:pt>
                <c:pt idx="3785">
                  <c:v>6.2924862369222265E-5</c:v>
                </c:pt>
                <c:pt idx="3786">
                  <c:v>6.2923427925160483E-5</c:v>
                </c:pt>
                <c:pt idx="3787">
                  <c:v>6.2921990253395901E-5</c:v>
                </c:pt>
                <c:pt idx="3788">
                  <c:v>6.2920549367325557E-5</c:v>
                </c:pt>
                <c:pt idx="3789">
                  <c:v>6.2919105280348091E-5</c:v>
                </c:pt>
                <c:pt idx="3790">
                  <c:v>6.2917658005869797E-5</c:v>
                </c:pt>
                <c:pt idx="3791">
                  <c:v>6.2916207557290493E-5</c:v>
                </c:pt>
                <c:pt idx="3792">
                  <c:v>6.2914753948007624E-5</c:v>
                </c:pt>
                <c:pt idx="3793">
                  <c:v>6.2913297191426225E-5</c:v>
                </c:pt>
                <c:pt idx="3794">
                  <c:v>6.2911837300944922E-5</c:v>
                </c:pt>
                <c:pt idx="3795">
                  <c:v>6.2910374289963924E-5</c:v>
                </c:pt>
                <c:pt idx="3796">
                  <c:v>6.2908908171885054E-5</c:v>
                </c:pt>
                <c:pt idx="3797">
                  <c:v>6.2907438960111748E-5</c:v>
                </c:pt>
                <c:pt idx="3798">
                  <c:v>6.2905966668040978E-5</c:v>
                </c:pt>
                <c:pt idx="3799">
                  <c:v>6.2904491309075352E-5</c:v>
                </c:pt>
                <c:pt idx="3800">
                  <c:v>6.2903012896615054E-5</c:v>
                </c:pt>
                <c:pt idx="3801">
                  <c:v>6.2901531444063886E-5</c:v>
                </c:pt>
                <c:pt idx="3802">
                  <c:v>6.2900046964817219E-5</c:v>
                </c:pt>
                <c:pt idx="3803">
                  <c:v>6.289855947228204E-5</c:v>
                </c:pt>
                <c:pt idx="3804">
                  <c:v>6.28970689798549E-5</c:v>
                </c:pt>
                <c:pt idx="3805">
                  <c:v>6.2895575500939994E-5</c:v>
                </c:pt>
                <c:pt idx="3806">
                  <c:v>6.2894079048935066E-5</c:v>
                </c:pt>
                <c:pt idx="3807">
                  <c:v>6.2892579637243456E-5</c:v>
                </c:pt>
                <c:pt idx="3808">
                  <c:v>6.2891077279264156E-5</c:v>
                </c:pt>
                <c:pt idx="3809">
                  <c:v>6.2889571988399679E-5</c:v>
                </c:pt>
                <c:pt idx="3810">
                  <c:v>6.2888063778050181E-5</c:v>
                </c:pt>
                <c:pt idx="3811">
                  <c:v>6.2886552661617378E-5</c:v>
                </c:pt>
                <c:pt idx="3812">
                  <c:v>6.2885038652498647E-5</c:v>
                </c:pt>
                <c:pt idx="3813">
                  <c:v>6.288352176410485E-5</c:v>
                </c:pt>
                <c:pt idx="3814">
                  <c:v>6.2882002009822578E-5</c:v>
                </c:pt>
                <c:pt idx="3815">
                  <c:v>6.2880479403063899E-5</c:v>
                </c:pt>
                <c:pt idx="3816">
                  <c:v>6.2878953957224551E-5</c:v>
                </c:pt>
                <c:pt idx="3817">
                  <c:v>6.2877425685707849E-5</c:v>
                </c:pt>
                <c:pt idx="3818">
                  <c:v>6.2875894601910681E-5</c:v>
                </c:pt>
                <c:pt idx="3819">
                  <c:v>6.2874360719239561E-5</c:v>
                </c:pt>
                <c:pt idx="3820">
                  <c:v>6.2872824051090592E-5</c:v>
                </c:pt>
                <c:pt idx="3821">
                  <c:v>6.2871284610867455E-5</c:v>
                </c:pt>
                <c:pt idx="3822">
                  <c:v>6.2869742411969463E-5</c:v>
                </c:pt>
                <c:pt idx="3823">
                  <c:v>6.2868197467803443E-5</c:v>
                </c:pt>
                <c:pt idx="3824">
                  <c:v>6.2866649791761946E-5</c:v>
                </c:pt>
                <c:pt idx="3825">
                  <c:v>6.2865099397249033E-5</c:v>
                </c:pt>
                <c:pt idx="3826">
                  <c:v>6.2863546297666349E-5</c:v>
                </c:pt>
                <c:pt idx="3827">
                  <c:v>6.2861990506413238E-5</c:v>
                </c:pt>
                <c:pt idx="3828">
                  <c:v>6.2860432036892486E-5</c:v>
                </c:pt>
                <c:pt idx="3829">
                  <c:v>6.28588709025046E-5</c:v>
                </c:pt>
                <c:pt idx="3830">
                  <c:v>6.2857307116649655E-5</c:v>
                </c:pt>
                <c:pt idx="3831">
                  <c:v>6.2855740692729285E-5</c:v>
                </c:pt>
                <c:pt idx="3832">
                  <c:v>6.2854171644146723E-5</c:v>
                </c:pt>
                <c:pt idx="3833">
                  <c:v>6.2852599984294927E-5</c:v>
                </c:pt>
                <c:pt idx="3834">
                  <c:v>6.2851025726584219E-5</c:v>
                </c:pt>
                <c:pt idx="3835">
                  <c:v>6.2849448884410729E-5</c:v>
                </c:pt>
                <c:pt idx="3836">
                  <c:v>6.2847869471174098E-5</c:v>
                </c:pt>
                <c:pt idx="3837">
                  <c:v>6.2846287500279525E-5</c:v>
                </c:pt>
                <c:pt idx="3838">
                  <c:v>6.2844702985125878E-5</c:v>
                </c:pt>
                <c:pt idx="3839">
                  <c:v>6.2843115939111604E-5</c:v>
                </c:pt>
                <c:pt idx="3840">
                  <c:v>6.2841526375642716E-5</c:v>
                </c:pt>
                <c:pt idx="3841">
                  <c:v>6.2839934308114883E-5</c:v>
                </c:pt>
                <c:pt idx="3842">
                  <c:v>6.2838339749933289E-5</c:v>
                </c:pt>
                <c:pt idx="3843">
                  <c:v>6.2836742714494825E-5</c:v>
                </c:pt>
                <c:pt idx="3844">
                  <c:v>6.2835143215201882E-5</c:v>
                </c:pt>
                <c:pt idx="3845">
                  <c:v>6.2833541265460417E-5</c:v>
                </c:pt>
                <c:pt idx="3846">
                  <c:v>6.2831936878666141E-5</c:v>
                </c:pt>
                <c:pt idx="3847">
                  <c:v>6.2830330068218288E-5</c:v>
                </c:pt>
                <c:pt idx="3848">
                  <c:v>6.2828720847521636E-5</c:v>
                </c:pt>
                <c:pt idx="3849">
                  <c:v>6.282710922997462E-5</c:v>
                </c:pt>
                <c:pt idx="3850">
                  <c:v>6.2825495228981218E-5</c:v>
                </c:pt>
                <c:pt idx="3851">
                  <c:v>6.2823878857939106E-5</c:v>
                </c:pt>
                <c:pt idx="3852">
                  <c:v>6.2822260130249483E-5</c:v>
                </c:pt>
                <c:pt idx="3853">
                  <c:v>6.28206390593171E-5</c:v>
                </c:pt>
                <c:pt idx="3854">
                  <c:v>6.281901565853844E-5</c:v>
                </c:pt>
                <c:pt idx="3855">
                  <c:v>6.2817389941317468E-5</c:v>
                </c:pt>
                <c:pt idx="3856">
                  <c:v>6.2815529159504952E-5</c:v>
                </c:pt>
                <c:pt idx="3857">
                  <c:v>6.2813898523601697E-5</c:v>
                </c:pt>
                <c:pt idx="3858">
                  <c:v>6.281226561337264E-5</c:v>
                </c:pt>
                <c:pt idx="3859">
                  <c:v>6.2810630442213696E-5</c:v>
                </c:pt>
                <c:pt idx="3860">
                  <c:v>6.2808993023532082E-5</c:v>
                </c:pt>
                <c:pt idx="3861">
                  <c:v>6.2807353370724877E-5</c:v>
                </c:pt>
                <c:pt idx="3862">
                  <c:v>6.2805711497196574E-5</c:v>
                </c:pt>
                <c:pt idx="3863">
                  <c:v>6.2804067416347357E-5</c:v>
                </c:pt>
                <c:pt idx="3864">
                  <c:v>6.2802421141575077E-5</c:v>
                </c:pt>
                <c:pt idx="3865">
                  <c:v>6.2800772686283035E-5</c:v>
                </c:pt>
                <c:pt idx="3866">
                  <c:v>6.2799122063872241E-5</c:v>
                </c:pt>
                <c:pt idx="3867">
                  <c:v>6.2797469287743243E-5</c:v>
                </c:pt>
                <c:pt idx="3868">
                  <c:v>6.2795814371296253E-5</c:v>
                </c:pt>
                <c:pt idx="3869">
                  <c:v>6.2794157327933012E-5</c:v>
                </c:pt>
                <c:pt idx="3870">
                  <c:v>6.2792498171054882E-5</c:v>
                </c:pt>
                <c:pt idx="3871">
                  <c:v>6.2790836914060894E-5</c:v>
                </c:pt>
                <c:pt idx="3872">
                  <c:v>6.2789173570353577E-5</c:v>
                </c:pt>
                <c:pt idx="3873">
                  <c:v>6.2787508153335091E-5</c:v>
                </c:pt>
                <c:pt idx="3874">
                  <c:v>6.2785840676401312E-5</c:v>
                </c:pt>
                <c:pt idx="3875">
                  <c:v>6.2784171152957516E-5</c:v>
                </c:pt>
                <c:pt idx="3876">
                  <c:v>6.2782499596406613E-5</c:v>
                </c:pt>
                <c:pt idx="3877">
                  <c:v>6.2780826020143377E-5</c:v>
                </c:pt>
                <c:pt idx="3878">
                  <c:v>6.2779150437571867E-5</c:v>
                </c:pt>
                <c:pt idx="3879">
                  <c:v>6.2777472862093854E-5</c:v>
                </c:pt>
                <c:pt idx="3880">
                  <c:v>6.2775793307110711E-5</c:v>
                </c:pt>
                <c:pt idx="3881">
                  <c:v>6.2774111786019507E-5</c:v>
                </c:pt>
                <c:pt idx="3882">
                  <c:v>6.2772428312224719E-5</c:v>
                </c:pt>
                <c:pt idx="3883">
                  <c:v>6.2770742899126599E-5</c:v>
                </c:pt>
                <c:pt idx="3884">
                  <c:v>6.2769055560124909E-5</c:v>
                </c:pt>
                <c:pt idx="3885">
                  <c:v>6.2767366308622978E-5</c:v>
                </c:pt>
                <c:pt idx="3886">
                  <c:v>6.2765675158017912E-5</c:v>
                </c:pt>
                <c:pt idx="3887">
                  <c:v>6.2763982121714191E-5</c:v>
                </c:pt>
                <c:pt idx="3888">
                  <c:v>6.2762287213112024E-5</c:v>
                </c:pt>
                <c:pt idx="3889">
                  <c:v>6.2760590445609291E-5</c:v>
                </c:pt>
                <c:pt idx="3890">
                  <c:v>6.275889183260932E-5</c:v>
                </c:pt>
                <c:pt idx="3891">
                  <c:v>6.275719138751503E-5</c:v>
                </c:pt>
                <c:pt idx="3892">
                  <c:v>6.2755489123725102E-5</c:v>
                </c:pt>
                <c:pt idx="3893">
                  <c:v>6.2753785054637807E-5</c:v>
                </c:pt>
                <c:pt idx="3894">
                  <c:v>6.2752079193658817E-5</c:v>
                </c:pt>
                <c:pt idx="3895">
                  <c:v>6.275037155418753E-5</c:v>
                </c:pt>
                <c:pt idx="3896">
                  <c:v>6.274866214962501E-5</c:v>
                </c:pt>
                <c:pt idx="3897">
                  <c:v>6.2746950993371818E-5</c:v>
                </c:pt>
                <c:pt idx="3898">
                  <c:v>6.2745238098824372E-5</c:v>
                </c:pt>
                <c:pt idx="3899">
                  <c:v>6.2743523479392136E-5</c:v>
                </c:pt>
                <c:pt idx="3900">
                  <c:v>6.2741807148470756E-5</c:v>
                </c:pt>
                <c:pt idx="3901">
                  <c:v>6.2740089119461199E-5</c:v>
                </c:pt>
                <c:pt idx="3902">
                  <c:v>6.2738369405766076E-5</c:v>
                </c:pt>
                <c:pt idx="3903">
                  <c:v>6.2736648020783644E-5</c:v>
                </c:pt>
                <c:pt idx="3904">
                  <c:v>6.273492497791963E-5</c:v>
                </c:pt>
                <c:pt idx="3905">
                  <c:v>6.2733200290569582E-5</c:v>
                </c:pt>
                <c:pt idx="3906">
                  <c:v>6.2731473972138426E-5</c:v>
                </c:pt>
                <c:pt idx="3907">
                  <c:v>6.2729746036024883E-5</c:v>
                </c:pt>
                <c:pt idx="3908">
                  <c:v>6.272776928825129E-5</c:v>
                </c:pt>
                <c:pt idx="3909">
                  <c:v>6.2726037930801534E-5</c:v>
                </c:pt>
                <c:pt idx="3910">
                  <c:v>6.2724304997788667E-5</c:v>
                </c:pt>
                <c:pt idx="3911">
                  <c:v>6.272257050261119E-5</c:v>
                </c:pt>
                <c:pt idx="3912">
                  <c:v>6.2720834458671103E-5</c:v>
                </c:pt>
                <c:pt idx="3913">
                  <c:v>6.2719096879369998E-5</c:v>
                </c:pt>
                <c:pt idx="3914">
                  <c:v>6.2717357778107165E-5</c:v>
                </c:pt>
                <c:pt idx="3915">
                  <c:v>6.2715617168283437E-5</c:v>
                </c:pt>
                <c:pt idx="3916">
                  <c:v>6.2713875063301206E-5</c:v>
                </c:pt>
                <c:pt idx="3917">
                  <c:v>6.2712131476562471E-5</c:v>
                </c:pt>
                <c:pt idx="3918">
                  <c:v>6.2710386421464991E-5</c:v>
                </c:pt>
                <c:pt idx="3919">
                  <c:v>6.2708639911410017E-5</c:v>
                </c:pt>
                <c:pt idx="3920">
                  <c:v>6.2706891959800324E-5</c:v>
                </c:pt>
                <c:pt idx="3921">
                  <c:v>6.2705142580036377E-5</c:v>
                </c:pt>
                <c:pt idx="3922">
                  <c:v>6.2703391785520204E-5</c:v>
                </c:pt>
                <c:pt idx="3923">
                  <c:v>6.2701639589649589E-5</c:v>
                </c:pt>
                <c:pt idx="3924">
                  <c:v>6.2699886005827723E-5</c:v>
                </c:pt>
                <c:pt idx="3925">
                  <c:v>6.2698131047453571E-5</c:v>
                </c:pt>
                <c:pt idx="3926">
                  <c:v>6.2696374727931435E-5</c:v>
                </c:pt>
                <c:pt idx="3927">
                  <c:v>6.2694617060657636E-5</c:v>
                </c:pt>
                <c:pt idx="3928">
                  <c:v>6.2692858059039568E-5</c:v>
                </c:pt>
                <c:pt idx="3929">
                  <c:v>6.269109773647084E-5</c:v>
                </c:pt>
                <c:pt idx="3930">
                  <c:v>6.26893361063581E-5</c:v>
                </c:pt>
                <c:pt idx="3931">
                  <c:v>6.2687573182098062E-5</c:v>
                </c:pt>
                <c:pt idx="3932">
                  <c:v>6.2685808977092753E-5</c:v>
                </c:pt>
                <c:pt idx="3933">
                  <c:v>6.2684043504745797E-5</c:v>
                </c:pt>
                <c:pt idx="3934">
                  <c:v>6.2682276778456566E-5</c:v>
                </c:pt>
                <c:pt idx="3935">
                  <c:v>6.2680508811624076E-5</c:v>
                </c:pt>
                <c:pt idx="3936">
                  <c:v>6.2678739617650801E-5</c:v>
                </c:pt>
                <c:pt idx="3937">
                  <c:v>6.2676969209938822E-5</c:v>
                </c:pt>
                <c:pt idx="3938">
                  <c:v>6.2675197601886004E-5</c:v>
                </c:pt>
                <c:pt idx="3939">
                  <c:v>6.2673424806897519E-5</c:v>
                </c:pt>
                <c:pt idx="3940">
                  <c:v>6.2671650838370472E-5</c:v>
                </c:pt>
                <c:pt idx="3941">
                  <c:v>6.2669875709709289E-5</c:v>
                </c:pt>
                <c:pt idx="3942">
                  <c:v>6.2668099434308434E-5</c:v>
                </c:pt>
                <c:pt idx="3943">
                  <c:v>6.2666322025575367E-5</c:v>
                </c:pt>
                <c:pt idx="3944">
                  <c:v>6.266454349690763E-5</c:v>
                </c:pt>
                <c:pt idx="3945">
                  <c:v>6.2662763861708103E-5</c:v>
                </c:pt>
                <c:pt idx="3946">
                  <c:v>6.2660983133377415E-5</c:v>
                </c:pt>
                <c:pt idx="3947">
                  <c:v>6.2659201325315764E-5</c:v>
                </c:pt>
                <c:pt idx="3948">
                  <c:v>6.2657418450924945E-5</c:v>
                </c:pt>
                <c:pt idx="3949">
                  <c:v>6.2655634523604411E-5</c:v>
                </c:pt>
                <c:pt idx="3950">
                  <c:v>6.2653849556757122E-5</c:v>
                </c:pt>
                <c:pt idx="3951">
                  <c:v>6.2652063563779873E-5</c:v>
                </c:pt>
                <c:pt idx="3952">
                  <c:v>6.2650276558076737E-5</c:v>
                </c:pt>
                <c:pt idx="3953">
                  <c:v>6.2648488553049525E-5</c:v>
                </c:pt>
                <c:pt idx="3954">
                  <c:v>6.264669956209774E-5</c:v>
                </c:pt>
                <c:pt idx="3955">
                  <c:v>6.2644909598622435E-5</c:v>
                </c:pt>
                <c:pt idx="3956">
                  <c:v>6.2643118676024279E-5</c:v>
                </c:pt>
                <c:pt idx="3957">
                  <c:v>6.2641326807705476E-5</c:v>
                </c:pt>
                <c:pt idx="3958">
                  <c:v>6.2639534007065937E-5</c:v>
                </c:pt>
                <c:pt idx="3959">
                  <c:v>6.2637740287505237E-5</c:v>
                </c:pt>
                <c:pt idx="3960">
                  <c:v>6.2635689214275779E-5</c:v>
                </c:pt>
                <c:pt idx="3961">
                  <c:v>6.2633893570728636E-5</c:v>
                </c:pt>
                <c:pt idx="3962">
                  <c:v>6.2632097050377249E-5</c:v>
                </c:pt>
                <c:pt idx="3963">
                  <c:v>6.2630299666624809E-5</c:v>
                </c:pt>
                <c:pt idx="3964">
                  <c:v>6.262850143287028E-5</c:v>
                </c:pt>
                <c:pt idx="3965">
                  <c:v>6.2626702362516095E-5</c:v>
                </c:pt>
                <c:pt idx="3966">
                  <c:v>6.2624902468966177E-5</c:v>
                </c:pt>
                <c:pt idx="3967">
                  <c:v>6.2623101765612769E-5</c:v>
                </c:pt>
                <c:pt idx="3968">
                  <c:v>6.2621300265864712E-5</c:v>
                </c:pt>
                <c:pt idx="3969">
                  <c:v>6.2619497983121066E-5</c:v>
                </c:pt>
                <c:pt idx="3970">
                  <c:v>6.261769493078238E-5</c:v>
                </c:pt>
                <c:pt idx="3971">
                  <c:v>6.2615891122246966E-5</c:v>
                </c:pt>
                <c:pt idx="3972">
                  <c:v>6.2614086570920307E-5</c:v>
                </c:pt>
              </c:numCache>
            </c:numRef>
          </c:yVal>
          <c:smooth val="0"/>
        </c:ser>
        <c:ser>
          <c:idx val="1"/>
          <c:order val="1"/>
          <c:tx>
            <c:v>ZR_SPR_EUX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SPR_ANALYSIS!$C$5:$C$3977</c:f>
              <c:numCache>
                <c:formatCode>d\-mmm\-yy</c:formatCode>
                <c:ptCount val="3973"/>
                <c:pt idx="0">
                  <c:v>42829</c:v>
                </c:pt>
                <c:pt idx="1">
                  <c:v>42830</c:v>
                </c:pt>
                <c:pt idx="2">
                  <c:v>42831</c:v>
                </c:pt>
                <c:pt idx="3">
                  <c:v>42832</c:v>
                </c:pt>
                <c:pt idx="4">
                  <c:v>42835</c:v>
                </c:pt>
                <c:pt idx="5">
                  <c:v>42836</c:v>
                </c:pt>
                <c:pt idx="6">
                  <c:v>42837</c:v>
                </c:pt>
                <c:pt idx="7">
                  <c:v>42838</c:v>
                </c:pt>
                <c:pt idx="8">
                  <c:v>42843</c:v>
                </c:pt>
                <c:pt idx="9">
                  <c:v>42844</c:v>
                </c:pt>
                <c:pt idx="10">
                  <c:v>42845</c:v>
                </c:pt>
                <c:pt idx="11">
                  <c:v>42846</c:v>
                </c:pt>
                <c:pt idx="12">
                  <c:v>42849</c:v>
                </c:pt>
                <c:pt idx="13">
                  <c:v>42850</c:v>
                </c:pt>
                <c:pt idx="14">
                  <c:v>42851</c:v>
                </c:pt>
                <c:pt idx="15">
                  <c:v>42852</c:v>
                </c:pt>
                <c:pt idx="16">
                  <c:v>42853</c:v>
                </c:pt>
                <c:pt idx="17">
                  <c:v>42857</c:v>
                </c:pt>
                <c:pt idx="18">
                  <c:v>42858</c:v>
                </c:pt>
                <c:pt idx="19">
                  <c:v>42859</c:v>
                </c:pt>
                <c:pt idx="20">
                  <c:v>42860</c:v>
                </c:pt>
                <c:pt idx="21">
                  <c:v>42863</c:v>
                </c:pt>
                <c:pt idx="22">
                  <c:v>42864</c:v>
                </c:pt>
                <c:pt idx="23">
                  <c:v>42865</c:v>
                </c:pt>
                <c:pt idx="24">
                  <c:v>42866</c:v>
                </c:pt>
                <c:pt idx="25">
                  <c:v>42867</c:v>
                </c:pt>
                <c:pt idx="26">
                  <c:v>42870</c:v>
                </c:pt>
                <c:pt idx="27">
                  <c:v>42871</c:v>
                </c:pt>
                <c:pt idx="28">
                  <c:v>42872</c:v>
                </c:pt>
                <c:pt idx="29">
                  <c:v>42873</c:v>
                </c:pt>
                <c:pt idx="30">
                  <c:v>42874</c:v>
                </c:pt>
                <c:pt idx="31">
                  <c:v>42877</c:v>
                </c:pt>
                <c:pt idx="32">
                  <c:v>42878</c:v>
                </c:pt>
                <c:pt idx="33">
                  <c:v>42879</c:v>
                </c:pt>
                <c:pt idx="34">
                  <c:v>42880</c:v>
                </c:pt>
                <c:pt idx="35">
                  <c:v>42881</c:v>
                </c:pt>
                <c:pt idx="36">
                  <c:v>42884</c:v>
                </c:pt>
                <c:pt idx="37">
                  <c:v>42885</c:v>
                </c:pt>
                <c:pt idx="38">
                  <c:v>42886</c:v>
                </c:pt>
                <c:pt idx="39">
                  <c:v>42887</c:v>
                </c:pt>
                <c:pt idx="40">
                  <c:v>42888</c:v>
                </c:pt>
                <c:pt idx="41">
                  <c:v>42891</c:v>
                </c:pt>
                <c:pt idx="42">
                  <c:v>42892</c:v>
                </c:pt>
                <c:pt idx="43">
                  <c:v>42893</c:v>
                </c:pt>
                <c:pt idx="44">
                  <c:v>42894</c:v>
                </c:pt>
                <c:pt idx="45">
                  <c:v>42895</c:v>
                </c:pt>
                <c:pt idx="46">
                  <c:v>42898</c:v>
                </c:pt>
                <c:pt idx="47">
                  <c:v>42899</c:v>
                </c:pt>
                <c:pt idx="48">
                  <c:v>42900</c:v>
                </c:pt>
                <c:pt idx="49">
                  <c:v>42901</c:v>
                </c:pt>
                <c:pt idx="50">
                  <c:v>42902</c:v>
                </c:pt>
                <c:pt idx="51">
                  <c:v>42905</c:v>
                </c:pt>
                <c:pt idx="52">
                  <c:v>42906</c:v>
                </c:pt>
                <c:pt idx="53">
                  <c:v>42907</c:v>
                </c:pt>
                <c:pt idx="54">
                  <c:v>42908</c:v>
                </c:pt>
                <c:pt idx="55">
                  <c:v>42909</c:v>
                </c:pt>
                <c:pt idx="56">
                  <c:v>42912</c:v>
                </c:pt>
                <c:pt idx="57">
                  <c:v>42913</c:v>
                </c:pt>
                <c:pt idx="58">
                  <c:v>42914</c:v>
                </c:pt>
                <c:pt idx="59">
                  <c:v>42915</c:v>
                </c:pt>
                <c:pt idx="60">
                  <c:v>42916</c:v>
                </c:pt>
                <c:pt idx="61">
                  <c:v>42919</c:v>
                </c:pt>
                <c:pt idx="62">
                  <c:v>42920</c:v>
                </c:pt>
                <c:pt idx="63">
                  <c:v>42921</c:v>
                </c:pt>
                <c:pt idx="64">
                  <c:v>42922</c:v>
                </c:pt>
                <c:pt idx="65">
                  <c:v>42923</c:v>
                </c:pt>
                <c:pt idx="66">
                  <c:v>42926</c:v>
                </c:pt>
                <c:pt idx="67">
                  <c:v>42927</c:v>
                </c:pt>
                <c:pt idx="68">
                  <c:v>42928</c:v>
                </c:pt>
                <c:pt idx="69">
                  <c:v>42929</c:v>
                </c:pt>
                <c:pt idx="70">
                  <c:v>42930</c:v>
                </c:pt>
                <c:pt idx="71">
                  <c:v>42933</c:v>
                </c:pt>
                <c:pt idx="72">
                  <c:v>42934</c:v>
                </c:pt>
                <c:pt idx="73">
                  <c:v>42935</c:v>
                </c:pt>
                <c:pt idx="74">
                  <c:v>42936</c:v>
                </c:pt>
                <c:pt idx="75">
                  <c:v>42937</c:v>
                </c:pt>
                <c:pt idx="76">
                  <c:v>42940</c:v>
                </c:pt>
                <c:pt idx="77">
                  <c:v>42941</c:v>
                </c:pt>
                <c:pt idx="78">
                  <c:v>42942</c:v>
                </c:pt>
                <c:pt idx="79">
                  <c:v>42943</c:v>
                </c:pt>
                <c:pt idx="80">
                  <c:v>42944</c:v>
                </c:pt>
                <c:pt idx="81">
                  <c:v>42947</c:v>
                </c:pt>
                <c:pt idx="82">
                  <c:v>42948</c:v>
                </c:pt>
                <c:pt idx="83">
                  <c:v>42949</c:v>
                </c:pt>
                <c:pt idx="84">
                  <c:v>42950</c:v>
                </c:pt>
                <c:pt idx="85">
                  <c:v>42951</c:v>
                </c:pt>
                <c:pt idx="86">
                  <c:v>42954</c:v>
                </c:pt>
                <c:pt idx="87">
                  <c:v>42955</c:v>
                </c:pt>
                <c:pt idx="88">
                  <c:v>42956</c:v>
                </c:pt>
                <c:pt idx="89">
                  <c:v>42957</c:v>
                </c:pt>
                <c:pt idx="90">
                  <c:v>42958</c:v>
                </c:pt>
                <c:pt idx="91">
                  <c:v>42961</c:v>
                </c:pt>
                <c:pt idx="92">
                  <c:v>42962</c:v>
                </c:pt>
                <c:pt idx="93">
                  <c:v>42963</c:v>
                </c:pt>
                <c:pt idx="94">
                  <c:v>42964</c:v>
                </c:pt>
                <c:pt idx="95">
                  <c:v>42965</c:v>
                </c:pt>
                <c:pt idx="96">
                  <c:v>42968</c:v>
                </c:pt>
                <c:pt idx="97">
                  <c:v>42969</c:v>
                </c:pt>
                <c:pt idx="98">
                  <c:v>42970</c:v>
                </c:pt>
                <c:pt idx="99">
                  <c:v>42971</c:v>
                </c:pt>
                <c:pt idx="100">
                  <c:v>42972</c:v>
                </c:pt>
                <c:pt idx="101">
                  <c:v>42975</c:v>
                </c:pt>
                <c:pt idx="102">
                  <c:v>42976</c:v>
                </c:pt>
                <c:pt idx="103">
                  <c:v>42977</c:v>
                </c:pt>
                <c:pt idx="104">
                  <c:v>42978</c:v>
                </c:pt>
                <c:pt idx="105">
                  <c:v>42979</c:v>
                </c:pt>
                <c:pt idx="106">
                  <c:v>42982</c:v>
                </c:pt>
                <c:pt idx="107">
                  <c:v>42983</c:v>
                </c:pt>
                <c:pt idx="108">
                  <c:v>42984</c:v>
                </c:pt>
                <c:pt idx="109">
                  <c:v>42985</c:v>
                </c:pt>
                <c:pt idx="110">
                  <c:v>42986</c:v>
                </c:pt>
                <c:pt idx="111">
                  <c:v>42989</c:v>
                </c:pt>
                <c:pt idx="112">
                  <c:v>42990</c:v>
                </c:pt>
                <c:pt idx="113">
                  <c:v>42991</c:v>
                </c:pt>
                <c:pt idx="114">
                  <c:v>42992</c:v>
                </c:pt>
                <c:pt idx="115">
                  <c:v>42993</c:v>
                </c:pt>
                <c:pt idx="116">
                  <c:v>42996</c:v>
                </c:pt>
                <c:pt idx="117">
                  <c:v>42997</c:v>
                </c:pt>
                <c:pt idx="118">
                  <c:v>42998</c:v>
                </c:pt>
                <c:pt idx="119">
                  <c:v>42999</c:v>
                </c:pt>
                <c:pt idx="120">
                  <c:v>43000</c:v>
                </c:pt>
                <c:pt idx="121">
                  <c:v>43003</c:v>
                </c:pt>
                <c:pt idx="122">
                  <c:v>43004</c:v>
                </c:pt>
                <c:pt idx="123">
                  <c:v>43005</c:v>
                </c:pt>
                <c:pt idx="124">
                  <c:v>43006</c:v>
                </c:pt>
                <c:pt idx="125">
                  <c:v>43007</c:v>
                </c:pt>
                <c:pt idx="126">
                  <c:v>43010</c:v>
                </c:pt>
                <c:pt idx="127">
                  <c:v>43011</c:v>
                </c:pt>
                <c:pt idx="128">
                  <c:v>43012</c:v>
                </c:pt>
                <c:pt idx="129">
                  <c:v>43013</c:v>
                </c:pt>
                <c:pt idx="130">
                  <c:v>43014</c:v>
                </c:pt>
                <c:pt idx="131">
                  <c:v>43017</c:v>
                </c:pt>
                <c:pt idx="132">
                  <c:v>43018</c:v>
                </c:pt>
                <c:pt idx="133">
                  <c:v>43019</c:v>
                </c:pt>
                <c:pt idx="134">
                  <c:v>43020</c:v>
                </c:pt>
                <c:pt idx="135">
                  <c:v>43021</c:v>
                </c:pt>
                <c:pt idx="136">
                  <c:v>43024</c:v>
                </c:pt>
                <c:pt idx="137">
                  <c:v>43025</c:v>
                </c:pt>
                <c:pt idx="138">
                  <c:v>43026</c:v>
                </c:pt>
                <c:pt idx="139">
                  <c:v>43027</c:v>
                </c:pt>
                <c:pt idx="140">
                  <c:v>43028</c:v>
                </c:pt>
                <c:pt idx="141">
                  <c:v>43031</c:v>
                </c:pt>
                <c:pt idx="142">
                  <c:v>43032</c:v>
                </c:pt>
                <c:pt idx="143">
                  <c:v>43033</c:v>
                </c:pt>
                <c:pt idx="144">
                  <c:v>43034</c:v>
                </c:pt>
                <c:pt idx="145">
                  <c:v>43035</c:v>
                </c:pt>
                <c:pt idx="146">
                  <c:v>43038</c:v>
                </c:pt>
                <c:pt idx="147">
                  <c:v>43039</c:v>
                </c:pt>
                <c:pt idx="148">
                  <c:v>43040</c:v>
                </c:pt>
                <c:pt idx="149">
                  <c:v>43041</c:v>
                </c:pt>
                <c:pt idx="150">
                  <c:v>43042</c:v>
                </c:pt>
                <c:pt idx="151">
                  <c:v>43045</c:v>
                </c:pt>
                <c:pt idx="152">
                  <c:v>43046</c:v>
                </c:pt>
                <c:pt idx="153">
                  <c:v>43047</c:v>
                </c:pt>
                <c:pt idx="154">
                  <c:v>43048</c:v>
                </c:pt>
                <c:pt idx="155">
                  <c:v>43049</c:v>
                </c:pt>
                <c:pt idx="156">
                  <c:v>43052</c:v>
                </c:pt>
                <c:pt idx="157">
                  <c:v>43053</c:v>
                </c:pt>
                <c:pt idx="158">
                  <c:v>43054</c:v>
                </c:pt>
                <c:pt idx="159">
                  <c:v>43055</c:v>
                </c:pt>
                <c:pt idx="160">
                  <c:v>43056</c:v>
                </c:pt>
                <c:pt idx="161">
                  <c:v>43059</c:v>
                </c:pt>
                <c:pt idx="162">
                  <c:v>43060</c:v>
                </c:pt>
                <c:pt idx="163">
                  <c:v>43061</c:v>
                </c:pt>
                <c:pt idx="164">
                  <c:v>43062</c:v>
                </c:pt>
                <c:pt idx="165">
                  <c:v>43063</c:v>
                </c:pt>
                <c:pt idx="166">
                  <c:v>43066</c:v>
                </c:pt>
                <c:pt idx="167">
                  <c:v>43067</c:v>
                </c:pt>
                <c:pt idx="168">
                  <c:v>43068</c:v>
                </c:pt>
                <c:pt idx="169">
                  <c:v>43069</c:v>
                </c:pt>
                <c:pt idx="170">
                  <c:v>43070</c:v>
                </c:pt>
                <c:pt idx="171">
                  <c:v>43073</c:v>
                </c:pt>
                <c:pt idx="172">
                  <c:v>43074</c:v>
                </c:pt>
                <c:pt idx="173">
                  <c:v>43075</c:v>
                </c:pt>
                <c:pt idx="174">
                  <c:v>43076</c:v>
                </c:pt>
                <c:pt idx="175">
                  <c:v>43077</c:v>
                </c:pt>
                <c:pt idx="176">
                  <c:v>43080</c:v>
                </c:pt>
                <c:pt idx="177">
                  <c:v>43081</c:v>
                </c:pt>
                <c:pt idx="178">
                  <c:v>43082</c:v>
                </c:pt>
                <c:pt idx="179">
                  <c:v>43083</c:v>
                </c:pt>
                <c:pt idx="180">
                  <c:v>43084</c:v>
                </c:pt>
                <c:pt idx="181">
                  <c:v>43087</c:v>
                </c:pt>
                <c:pt idx="182">
                  <c:v>43088</c:v>
                </c:pt>
                <c:pt idx="183">
                  <c:v>43089</c:v>
                </c:pt>
                <c:pt idx="184">
                  <c:v>43090</c:v>
                </c:pt>
                <c:pt idx="185">
                  <c:v>43091</c:v>
                </c:pt>
                <c:pt idx="186">
                  <c:v>43096</c:v>
                </c:pt>
                <c:pt idx="187">
                  <c:v>43097</c:v>
                </c:pt>
                <c:pt idx="188">
                  <c:v>43098</c:v>
                </c:pt>
                <c:pt idx="189">
                  <c:v>43102</c:v>
                </c:pt>
                <c:pt idx="190">
                  <c:v>43103</c:v>
                </c:pt>
                <c:pt idx="191">
                  <c:v>43104</c:v>
                </c:pt>
                <c:pt idx="192">
                  <c:v>43105</c:v>
                </c:pt>
                <c:pt idx="193">
                  <c:v>43108</c:v>
                </c:pt>
                <c:pt idx="194">
                  <c:v>43109</c:v>
                </c:pt>
                <c:pt idx="195">
                  <c:v>43110</c:v>
                </c:pt>
                <c:pt idx="196">
                  <c:v>43111</c:v>
                </c:pt>
                <c:pt idx="197">
                  <c:v>43112</c:v>
                </c:pt>
                <c:pt idx="198">
                  <c:v>43115</c:v>
                </c:pt>
                <c:pt idx="199">
                  <c:v>43116</c:v>
                </c:pt>
                <c:pt idx="200">
                  <c:v>43117</c:v>
                </c:pt>
                <c:pt idx="201">
                  <c:v>43118</c:v>
                </c:pt>
                <c:pt idx="202">
                  <c:v>43119</c:v>
                </c:pt>
                <c:pt idx="203">
                  <c:v>43122</c:v>
                </c:pt>
                <c:pt idx="204">
                  <c:v>43123</c:v>
                </c:pt>
                <c:pt idx="205">
                  <c:v>43124</c:v>
                </c:pt>
                <c:pt idx="206">
                  <c:v>43125</c:v>
                </c:pt>
                <c:pt idx="207">
                  <c:v>43126</c:v>
                </c:pt>
                <c:pt idx="208">
                  <c:v>43129</c:v>
                </c:pt>
                <c:pt idx="209">
                  <c:v>43130</c:v>
                </c:pt>
                <c:pt idx="210">
                  <c:v>43131</c:v>
                </c:pt>
                <c:pt idx="211">
                  <c:v>43132</c:v>
                </c:pt>
                <c:pt idx="212">
                  <c:v>43133</c:v>
                </c:pt>
                <c:pt idx="213">
                  <c:v>43136</c:v>
                </c:pt>
                <c:pt idx="214">
                  <c:v>43137</c:v>
                </c:pt>
                <c:pt idx="215">
                  <c:v>43138</c:v>
                </c:pt>
                <c:pt idx="216">
                  <c:v>43139</c:v>
                </c:pt>
                <c:pt idx="217">
                  <c:v>43140</c:v>
                </c:pt>
                <c:pt idx="218">
                  <c:v>43143</c:v>
                </c:pt>
                <c:pt idx="219">
                  <c:v>43144</c:v>
                </c:pt>
                <c:pt idx="220">
                  <c:v>43145</c:v>
                </c:pt>
                <c:pt idx="221">
                  <c:v>43146</c:v>
                </c:pt>
                <c:pt idx="222">
                  <c:v>43147</c:v>
                </c:pt>
                <c:pt idx="223">
                  <c:v>43150</c:v>
                </c:pt>
                <c:pt idx="224">
                  <c:v>43151</c:v>
                </c:pt>
                <c:pt idx="225">
                  <c:v>43152</c:v>
                </c:pt>
                <c:pt idx="226">
                  <c:v>43153</c:v>
                </c:pt>
                <c:pt idx="227">
                  <c:v>43154</c:v>
                </c:pt>
                <c:pt idx="228">
                  <c:v>43157</c:v>
                </c:pt>
                <c:pt idx="229">
                  <c:v>43158</c:v>
                </c:pt>
                <c:pt idx="230">
                  <c:v>43159</c:v>
                </c:pt>
                <c:pt idx="231">
                  <c:v>43160</c:v>
                </c:pt>
                <c:pt idx="232">
                  <c:v>43161</c:v>
                </c:pt>
                <c:pt idx="233">
                  <c:v>43164</c:v>
                </c:pt>
                <c:pt idx="234">
                  <c:v>43165</c:v>
                </c:pt>
                <c:pt idx="235">
                  <c:v>43166</c:v>
                </c:pt>
                <c:pt idx="236">
                  <c:v>43167</c:v>
                </c:pt>
                <c:pt idx="237">
                  <c:v>43168</c:v>
                </c:pt>
                <c:pt idx="238">
                  <c:v>43171</c:v>
                </c:pt>
                <c:pt idx="239">
                  <c:v>43172</c:v>
                </c:pt>
                <c:pt idx="240">
                  <c:v>43173</c:v>
                </c:pt>
                <c:pt idx="241">
                  <c:v>43174</c:v>
                </c:pt>
                <c:pt idx="242">
                  <c:v>43175</c:v>
                </c:pt>
                <c:pt idx="243">
                  <c:v>43178</c:v>
                </c:pt>
                <c:pt idx="244">
                  <c:v>43179</c:v>
                </c:pt>
                <c:pt idx="245">
                  <c:v>43180</c:v>
                </c:pt>
                <c:pt idx="246">
                  <c:v>43181</c:v>
                </c:pt>
                <c:pt idx="247">
                  <c:v>43182</c:v>
                </c:pt>
                <c:pt idx="248">
                  <c:v>43185</c:v>
                </c:pt>
                <c:pt idx="249">
                  <c:v>43186</c:v>
                </c:pt>
                <c:pt idx="250">
                  <c:v>43187</c:v>
                </c:pt>
                <c:pt idx="251">
                  <c:v>43188</c:v>
                </c:pt>
                <c:pt idx="252">
                  <c:v>43193</c:v>
                </c:pt>
                <c:pt idx="253">
                  <c:v>43194</c:v>
                </c:pt>
                <c:pt idx="254">
                  <c:v>43195</c:v>
                </c:pt>
                <c:pt idx="255">
                  <c:v>43196</c:v>
                </c:pt>
                <c:pt idx="256">
                  <c:v>43199</c:v>
                </c:pt>
                <c:pt idx="257">
                  <c:v>43200</c:v>
                </c:pt>
                <c:pt idx="258">
                  <c:v>43201</c:v>
                </c:pt>
                <c:pt idx="259">
                  <c:v>43202</c:v>
                </c:pt>
                <c:pt idx="260">
                  <c:v>43203</c:v>
                </c:pt>
                <c:pt idx="261">
                  <c:v>43206</c:v>
                </c:pt>
                <c:pt idx="262">
                  <c:v>43207</c:v>
                </c:pt>
                <c:pt idx="263">
                  <c:v>43208</c:v>
                </c:pt>
                <c:pt idx="264">
                  <c:v>43209</c:v>
                </c:pt>
                <c:pt idx="265">
                  <c:v>43210</c:v>
                </c:pt>
                <c:pt idx="266">
                  <c:v>43213</c:v>
                </c:pt>
                <c:pt idx="267">
                  <c:v>43214</c:v>
                </c:pt>
                <c:pt idx="268">
                  <c:v>43215</c:v>
                </c:pt>
                <c:pt idx="269">
                  <c:v>43216</c:v>
                </c:pt>
                <c:pt idx="270">
                  <c:v>43217</c:v>
                </c:pt>
                <c:pt idx="271">
                  <c:v>43220</c:v>
                </c:pt>
                <c:pt idx="272">
                  <c:v>43222</c:v>
                </c:pt>
                <c:pt idx="273">
                  <c:v>43223</c:v>
                </c:pt>
                <c:pt idx="274">
                  <c:v>43224</c:v>
                </c:pt>
                <c:pt idx="275">
                  <c:v>43227</c:v>
                </c:pt>
                <c:pt idx="276">
                  <c:v>43228</c:v>
                </c:pt>
                <c:pt idx="277">
                  <c:v>43229</c:v>
                </c:pt>
                <c:pt idx="278">
                  <c:v>43230</c:v>
                </c:pt>
                <c:pt idx="279">
                  <c:v>43231</c:v>
                </c:pt>
                <c:pt idx="280">
                  <c:v>43234</c:v>
                </c:pt>
                <c:pt idx="281">
                  <c:v>43235</c:v>
                </c:pt>
                <c:pt idx="282">
                  <c:v>43236</c:v>
                </c:pt>
                <c:pt idx="283">
                  <c:v>43237</c:v>
                </c:pt>
                <c:pt idx="284">
                  <c:v>43238</c:v>
                </c:pt>
                <c:pt idx="285">
                  <c:v>43241</c:v>
                </c:pt>
                <c:pt idx="286">
                  <c:v>43242</c:v>
                </c:pt>
                <c:pt idx="287">
                  <c:v>43243</c:v>
                </c:pt>
                <c:pt idx="288">
                  <c:v>43244</c:v>
                </c:pt>
                <c:pt idx="289">
                  <c:v>43245</c:v>
                </c:pt>
                <c:pt idx="290">
                  <c:v>43248</c:v>
                </c:pt>
                <c:pt idx="291">
                  <c:v>43249</c:v>
                </c:pt>
                <c:pt idx="292">
                  <c:v>43250</c:v>
                </c:pt>
                <c:pt idx="293">
                  <c:v>43251</c:v>
                </c:pt>
                <c:pt idx="294">
                  <c:v>43252</c:v>
                </c:pt>
                <c:pt idx="295">
                  <c:v>43255</c:v>
                </c:pt>
                <c:pt idx="296">
                  <c:v>43256</c:v>
                </c:pt>
                <c:pt idx="297">
                  <c:v>43257</c:v>
                </c:pt>
                <c:pt idx="298">
                  <c:v>43258</c:v>
                </c:pt>
                <c:pt idx="299">
                  <c:v>43259</c:v>
                </c:pt>
                <c:pt idx="300">
                  <c:v>43262</c:v>
                </c:pt>
                <c:pt idx="301">
                  <c:v>43263</c:v>
                </c:pt>
                <c:pt idx="302">
                  <c:v>43264</c:v>
                </c:pt>
                <c:pt idx="303">
                  <c:v>43265</c:v>
                </c:pt>
                <c:pt idx="304">
                  <c:v>43266</c:v>
                </c:pt>
                <c:pt idx="305">
                  <c:v>43269</c:v>
                </c:pt>
                <c:pt idx="306">
                  <c:v>43270</c:v>
                </c:pt>
                <c:pt idx="307">
                  <c:v>43271</c:v>
                </c:pt>
                <c:pt idx="308">
                  <c:v>43272</c:v>
                </c:pt>
                <c:pt idx="309">
                  <c:v>43273</c:v>
                </c:pt>
                <c:pt idx="310">
                  <c:v>43276</c:v>
                </c:pt>
                <c:pt idx="311">
                  <c:v>43277</c:v>
                </c:pt>
                <c:pt idx="312">
                  <c:v>43278</c:v>
                </c:pt>
                <c:pt idx="313">
                  <c:v>43279</c:v>
                </c:pt>
                <c:pt idx="314">
                  <c:v>43280</c:v>
                </c:pt>
                <c:pt idx="315">
                  <c:v>43283</c:v>
                </c:pt>
                <c:pt idx="316">
                  <c:v>43284</c:v>
                </c:pt>
                <c:pt idx="317">
                  <c:v>43285</c:v>
                </c:pt>
                <c:pt idx="318">
                  <c:v>43286</c:v>
                </c:pt>
                <c:pt idx="319">
                  <c:v>43287</c:v>
                </c:pt>
                <c:pt idx="320">
                  <c:v>43290</c:v>
                </c:pt>
                <c:pt idx="321">
                  <c:v>43291</c:v>
                </c:pt>
                <c:pt idx="322">
                  <c:v>43292</c:v>
                </c:pt>
                <c:pt idx="323">
                  <c:v>43293</c:v>
                </c:pt>
                <c:pt idx="324">
                  <c:v>43294</c:v>
                </c:pt>
                <c:pt idx="325">
                  <c:v>43297</c:v>
                </c:pt>
                <c:pt idx="326">
                  <c:v>43298</c:v>
                </c:pt>
                <c:pt idx="327">
                  <c:v>43299</c:v>
                </c:pt>
                <c:pt idx="328">
                  <c:v>43300</c:v>
                </c:pt>
                <c:pt idx="329">
                  <c:v>43301</c:v>
                </c:pt>
                <c:pt idx="330">
                  <c:v>43304</c:v>
                </c:pt>
                <c:pt idx="331">
                  <c:v>43305</c:v>
                </c:pt>
                <c:pt idx="332">
                  <c:v>43306</c:v>
                </c:pt>
                <c:pt idx="333">
                  <c:v>43307</c:v>
                </c:pt>
                <c:pt idx="334">
                  <c:v>43308</c:v>
                </c:pt>
                <c:pt idx="335">
                  <c:v>43311</c:v>
                </c:pt>
                <c:pt idx="336">
                  <c:v>43312</c:v>
                </c:pt>
                <c:pt idx="337">
                  <c:v>43313</c:v>
                </c:pt>
                <c:pt idx="338">
                  <c:v>43314</c:v>
                </c:pt>
                <c:pt idx="339">
                  <c:v>43315</c:v>
                </c:pt>
                <c:pt idx="340">
                  <c:v>43318</c:v>
                </c:pt>
                <c:pt idx="341">
                  <c:v>43319</c:v>
                </c:pt>
                <c:pt idx="342">
                  <c:v>43320</c:v>
                </c:pt>
                <c:pt idx="343">
                  <c:v>43321</c:v>
                </c:pt>
                <c:pt idx="344">
                  <c:v>43322</c:v>
                </c:pt>
                <c:pt idx="345">
                  <c:v>43325</c:v>
                </c:pt>
                <c:pt idx="346">
                  <c:v>43326</c:v>
                </c:pt>
                <c:pt idx="347">
                  <c:v>43327</c:v>
                </c:pt>
                <c:pt idx="348">
                  <c:v>43328</c:v>
                </c:pt>
                <c:pt idx="349">
                  <c:v>43329</c:v>
                </c:pt>
                <c:pt idx="350">
                  <c:v>43332</c:v>
                </c:pt>
                <c:pt idx="351">
                  <c:v>43333</c:v>
                </c:pt>
                <c:pt idx="352">
                  <c:v>43334</c:v>
                </c:pt>
                <c:pt idx="353">
                  <c:v>43335</c:v>
                </c:pt>
                <c:pt idx="354">
                  <c:v>43336</c:v>
                </c:pt>
                <c:pt idx="355">
                  <c:v>43339</c:v>
                </c:pt>
                <c:pt idx="356">
                  <c:v>43340</c:v>
                </c:pt>
                <c:pt idx="357">
                  <c:v>43341</c:v>
                </c:pt>
                <c:pt idx="358">
                  <c:v>43342</c:v>
                </c:pt>
                <c:pt idx="359">
                  <c:v>43343</c:v>
                </c:pt>
                <c:pt idx="360">
                  <c:v>43346</c:v>
                </c:pt>
                <c:pt idx="361">
                  <c:v>43347</c:v>
                </c:pt>
                <c:pt idx="362">
                  <c:v>43348</c:v>
                </c:pt>
                <c:pt idx="363">
                  <c:v>43349</c:v>
                </c:pt>
                <c:pt idx="364">
                  <c:v>43350</c:v>
                </c:pt>
                <c:pt idx="365">
                  <c:v>43353</c:v>
                </c:pt>
                <c:pt idx="366">
                  <c:v>43354</c:v>
                </c:pt>
                <c:pt idx="367">
                  <c:v>43355</c:v>
                </c:pt>
                <c:pt idx="368">
                  <c:v>43356</c:v>
                </c:pt>
                <c:pt idx="369">
                  <c:v>43357</c:v>
                </c:pt>
                <c:pt idx="370">
                  <c:v>43360</c:v>
                </c:pt>
                <c:pt idx="371">
                  <c:v>43361</c:v>
                </c:pt>
                <c:pt idx="372">
                  <c:v>43362</c:v>
                </c:pt>
                <c:pt idx="373">
                  <c:v>43363</c:v>
                </c:pt>
                <c:pt idx="374">
                  <c:v>43364</c:v>
                </c:pt>
                <c:pt idx="375">
                  <c:v>43367</c:v>
                </c:pt>
                <c:pt idx="376">
                  <c:v>43368</c:v>
                </c:pt>
                <c:pt idx="377">
                  <c:v>43369</c:v>
                </c:pt>
                <c:pt idx="378">
                  <c:v>43370</c:v>
                </c:pt>
                <c:pt idx="379">
                  <c:v>43371</c:v>
                </c:pt>
                <c:pt idx="380">
                  <c:v>43374</c:v>
                </c:pt>
                <c:pt idx="381">
                  <c:v>43375</c:v>
                </c:pt>
                <c:pt idx="382">
                  <c:v>43376</c:v>
                </c:pt>
                <c:pt idx="383">
                  <c:v>43377</c:v>
                </c:pt>
                <c:pt idx="384">
                  <c:v>43378</c:v>
                </c:pt>
                <c:pt idx="385">
                  <c:v>43381</c:v>
                </c:pt>
                <c:pt idx="386">
                  <c:v>43382</c:v>
                </c:pt>
                <c:pt idx="387">
                  <c:v>43383</c:v>
                </c:pt>
                <c:pt idx="388">
                  <c:v>43384</c:v>
                </c:pt>
                <c:pt idx="389">
                  <c:v>43385</c:v>
                </c:pt>
                <c:pt idx="390">
                  <c:v>43388</c:v>
                </c:pt>
                <c:pt idx="391">
                  <c:v>43389</c:v>
                </c:pt>
                <c:pt idx="392">
                  <c:v>43390</c:v>
                </c:pt>
                <c:pt idx="393">
                  <c:v>43391</c:v>
                </c:pt>
                <c:pt idx="394">
                  <c:v>43392</c:v>
                </c:pt>
                <c:pt idx="395">
                  <c:v>43395</c:v>
                </c:pt>
                <c:pt idx="396">
                  <c:v>43396</c:v>
                </c:pt>
                <c:pt idx="397">
                  <c:v>43397</c:v>
                </c:pt>
                <c:pt idx="398">
                  <c:v>43398</c:v>
                </c:pt>
                <c:pt idx="399">
                  <c:v>43399</c:v>
                </c:pt>
                <c:pt idx="400">
                  <c:v>43402</c:v>
                </c:pt>
                <c:pt idx="401">
                  <c:v>43403</c:v>
                </c:pt>
                <c:pt idx="402">
                  <c:v>43404</c:v>
                </c:pt>
                <c:pt idx="403">
                  <c:v>43405</c:v>
                </c:pt>
                <c:pt idx="404">
                  <c:v>43406</c:v>
                </c:pt>
                <c:pt idx="405">
                  <c:v>43409</c:v>
                </c:pt>
                <c:pt idx="406">
                  <c:v>43410</c:v>
                </c:pt>
                <c:pt idx="407">
                  <c:v>43411</c:v>
                </c:pt>
                <c:pt idx="408">
                  <c:v>43412</c:v>
                </c:pt>
                <c:pt idx="409">
                  <c:v>43413</c:v>
                </c:pt>
                <c:pt idx="410">
                  <c:v>43416</c:v>
                </c:pt>
                <c:pt idx="411">
                  <c:v>43417</c:v>
                </c:pt>
                <c:pt idx="412">
                  <c:v>43418</c:v>
                </c:pt>
                <c:pt idx="413">
                  <c:v>43419</c:v>
                </c:pt>
                <c:pt idx="414">
                  <c:v>43420</c:v>
                </c:pt>
                <c:pt idx="415">
                  <c:v>43423</c:v>
                </c:pt>
                <c:pt idx="416">
                  <c:v>43424</c:v>
                </c:pt>
                <c:pt idx="417">
                  <c:v>43425</c:v>
                </c:pt>
                <c:pt idx="418">
                  <c:v>43426</c:v>
                </c:pt>
                <c:pt idx="419">
                  <c:v>43427</c:v>
                </c:pt>
                <c:pt idx="420">
                  <c:v>43430</c:v>
                </c:pt>
                <c:pt idx="421">
                  <c:v>43431</c:v>
                </c:pt>
                <c:pt idx="422">
                  <c:v>43432</c:v>
                </c:pt>
                <c:pt idx="423">
                  <c:v>43433</c:v>
                </c:pt>
                <c:pt idx="424">
                  <c:v>43434</c:v>
                </c:pt>
                <c:pt idx="425">
                  <c:v>43437</c:v>
                </c:pt>
                <c:pt idx="426">
                  <c:v>43438</c:v>
                </c:pt>
                <c:pt idx="427">
                  <c:v>43439</c:v>
                </c:pt>
                <c:pt idx="428">
                  <c:v>43440</c:v>
                </c:pt>
                <c:pt idx="429">
                  <c:v>43441</c:v>
                </c:pt>
                <c:pt idx="430">
                  <c:v>43444</c:v>
                </c:pt>
                <c:pt idx="431">
                  <c:v>43445</c:v>
                </c:pt>
                <c:pt idx="432">
                  <c:v>43446</c:v>
                </c:pt>
                <c:pt idx="433">
                  <c:v>43447</c:v>
                </c:pt>
                <c:pt idx="434">
                  <c:v>43448</c:v>
                </c:pt>
                <c:pt idx="435">
                  <c:v>43451</c:v>
                </c:pt>
                <c:pt idx="436">
                  <c:v>43452</c:v>
                </c:pt>
                <c:pt idx="437">
                  <c:v>43453</c:v>
                </c:pt>
                <c:pt idx="438">
                  <c:v>43454</c:v>
                </c:pt>
                <c:pt idx="439">
                  <c:v>43455</c:v>
                </c:pt>
                <c:pt idx="440">
                  <c:v>43458</c:v>
                </c:pt>
                <c:pt idx="441">
                  <c:v>43461</c:v>
                </c:pt>
                <c:pt idx="442">
                  <c:v>43462</c:v>
                </c:pt>
                <c:pt idx="443">
                  <c:v>43465</c:v>
                </c:pt>
                <c:pt idx="444">
                  <c:v>43467</c:v>
                </c:pt>
                <c:pt idx="445">
                  <c:v>43468</c:v>
                </c:pt>
                <c:pt idx="446">
                  <c:v>43469</c:v>
                </c:pt>
                <c:pt idx="447">
                  <c:v>43472</c:v>
                </c:pt>
                <c:pt idx="448">
                  <c:v>43473</c:v>
                </c:pt>
                <c:pt idx="449">
                  <c:v>43474</c:v>
                </c:pt>
                <c:pt idx="450">
                  <c:v>43475</c:v>
                </c:pt>
                <c:pt idx="451">
                  <c:v>43476</c:v>
                </c:pt>
                <c:pt idx="452">
                  <c:v>43479</c:v>
                </c:pt>
                <c:pt idx="453">
                  <c:v>43480</c:v>
                </c:pt>
                <c:pt idx="454">
                  <c:v>43481</c:v>
                </c:pt>
                <c:pt idx="455">
                  <c:v>43482</c:v>
                </c:pt>
                <c:pt idx="456">
                  <c:v>43483</c:v>
                </c:pt>
                <c:pt idx="457">
                  <c:v>43486</c:v>
                </c:pt>
                <c:pt idx="458">
                  <c:v>43487</c:v>
                </c:pt>
                <c:pt idx="459">
                  <c:v>43488</c:v>
                </c:pt>
                <c:pt idx="460">
                  <c:v>43489</c:v>
                </c:pt>
                <c:pt idx="461">
                  <c:v>43490</c:v>
                </c:pt>
                <c:pt idx="462">
                  <c:v>43493</c:v>
                </c:pt>
                <c:pt idx="463">
                  <c:v>43494</c:v>
                </c:pt>
                <c:pt idx="464">
                  <c:v>43495</c:v>
                </c:pt>
                <c:pt idx="465">
                  <c:v>43496</c:v>
                </c:pt>
                <c:pt idx="466">
                  <c:v>43497</c:v>
                </c:pt>
                <c:pt idx="467">
                  <c:v>43500</c:v>
                </c:pt>
                <c:pt idx="468">
                  <c:v>43501</c:v>
                </c:pt>
                <c:pt idx="469">
                  <c:v>43502</c:v>
                </c:pt>
                <c:pt idx="470">
                  <c:v>43503</c:v>
                </c:pt>
                <c:pt idx="471">
                  <c:v>43504</c:v>
                </c:pt>
                <c:pt idx="472">
                  <c:v>43507</c:v>
                </c:pt>
                <c:pt idx="473">
                  <c:v>43508</c:v>
                </c:pt>
                <c:pt idx="474">
                  <c:v>43509</c:v>
                </c:pt>
                <c:pt idx="475">
                  <c:v>43510</c:v>
                </c:pt>
                <c:pt idx="476">
                  <c:v>43511</c:v>
                </c:pt>
                <c:pt idx="477">
                  <c:v>43514</c:v>
                </c:pt>
                <c:pt idx="478">
                  <c:v>43515</c:v>
                </c:pt>
                <c:pt idx="479">
                  <c:v>43516</c:v>
                </c:pt>
                <c:pt idx="480">
                  <c:v>43517</c:v>
                </c:pt>
                <c:pt idx="481">
                  <c:v>43518</c:v>
                </c:pt>
                <c:pt idx="482">
                  <c:v>43521</c:v>
                </c:pt>
                <c:pt idx="483">
                  <c:v>43522</c:v>
                </c:pt>
                <c:pt idx="484">
                  <c:v>43523</c:v>
                </c:pt>
                <c:pt idx="485">
                  <c:v>43524</c:v>
                </c:pt>
                <c:pt idx="486">
                  <c:v>43525</c:v>
                </c:pt>
                <c:pt idx="487">
                  <c:v>43528</c:v>
                </c:pt>
                <c:pt idx="488">
                  <c:v>43529</c:v>
                </c:pt>
                <c:pt idx="489">
                  <c:v>43530</c:v>
                </c:pt>
                <c:pt idx="490">
                  <c:v>43531</c:v>
                </c:pt>
                <c:pt idx="491">
                  <c:v>43532</c:v>
                </c:pt>
                <c:pt idx="492">
                  <c:v>43535</c:v>
                </c:pt>
                <c:pt idx="493">
                  <c:v>43536</c:v>
                </c:pt>
                <c:pt idx="494">
                  <c:v>43537</c:v>
                </c:pt>
                <c:pt idx="495">
                  <c:v>43538</c:v>
                </c:pt>
                <c:pt idx="496">
                  <c:v>43539</c:v>
                </c:pt>
                <c:pt idx="497">
                  <c:v>43542</c:v>
                </c:pt>
                <c:pt idx="498">
                  <c:v>43543</c:v>
                </c:pt>
                <c:pt idx="499">
                  <c:v>43544</c:v>
                </c:pt>
                <c:pt idx="500">
                  <c:v>43545</c:v>
                </c:pt>
                <c:pt idx="501">
                  <c:v>43546</c:v>
                </c:pt>
                <c:pt idx="502">
                  <c:v>43549</c:v>
                </c:pt>
                <c:pt idx="503">
                  <c:v>43550</c:v>
                </c:pt>
                <c:pt idx="504">
                  <c:v>43551</c:v>
                </c:pt>
                <c:pt idx="505">
                  <c:v>43552</c:v>
                </c:pt>
                <c:pt idx="506">
                  <c:v>43553</c:v>
                </c:pt>
                <c:pt idx="507">
                  <c:v>43556</c:v>
                </c:pt>
                <c:pt idx="508">
                  <c:v>43557</c:v>
                </c:pt>
                <c:pt idx="509">
                  <c:v>43558</c:v>
                </c:pt>
                <c:pt idx="510">
                  <c:v>43559</c:v>
                </c:pt>
                <c:pt idx="511">
                  <c:v>43560</c:v>
                </c:pt>
                <c:pt idx="512">
                  <c:v>43563</c:v>
                </c:pt>
                <c:pt idx="513">
                  <c:v>43564</c:v>
                </c:pt>
                <c:pt idx="514">
                  <c:v>43565</c:v>
                </c:pt>
                <c:pt idx="515">
                  <c:v>43566</c:v>
                </c:pt>
                <c:pt idx="516">
                  <c:v>43567</c:v>
                </c:pt>
                <c:pt idx="517">
                  <c:v>43570</c:v>
                </c:pt>
                <c:pt idx="518">
                  <c:v>43571</c:v>
                </c:pt>
                <c:pt idx="519">
                  <c:v>43572</c:v>
                </c:pt>
                <c:pt idx="520">
                  <c:v>43573</c:v>
                </c:pt>
                <c:pt idx="521">
                  <c:v>43578</c:v>
                </c:pt>
                <c:pt idx="522">
                  <c:v>43579</c:v>
                </c:pt>
                <c:pt idx="523">
                  <c:v>43580</c:v>
                </c:pt>
                <c:pt idx="524">
                  <c:v>43581</c:v>
                </c:pt>
                <c:pt idx="525">
                  <c:v>43584</c:v>
                </c:pt>
                <c:pt idx="526">
                  <c:v>43585</c:v>
                </c:pt>
                <c:pt idx="527">
                  <c:v>43587</c:v>
                </c:pt>
                <c:pt idx="528">
                  <c:v>43588</c:v>
                </c:pt>
                <c:pt idx="529">
                  <c:v>43591</c:v>
                </c:pt>
                <c:pt idx="530">
                  <c:v>43592</c:v>
                </c:pt>
                <c:pt idx="531">
                  <c:v>43593</c:v>
                </c:pt>
                <c:pt idx="532">
                  <c:v>43594</c:v>
                </c:pt>
                <c:pt idx="533">
                  <c:v>43595</c:v>
                </c:pt>
                <c:pt idx="534">
                  <c:v>43598</c:v>
                </c:pt>
                <c:pt idx="535">
                  <c:v>43599</c:v>
                </c:pt>
                <c:pt idx="536">
                  <c:v>43600</c:v>
                </c:pt>
                <c:pt idx="537">
                  <c:v>43601</c:v>
                </c:pt>
                <c:pt idx="538">
                  <c:v>43602</c:v>
                </c:pt>
                <c:pt idx="539">
                  <c:v>43605</c:v>
                </c:pt>
                <c:pt idx="540">
                  <c:v>43606</c:v>
                </c:pt>
                <c:pt idx="541">
                  <c:v>43607</c:v>
                </c:pt>
                <c:pt idx="542">
                  <c:v>43608</c:v>
                </c:pt>
                <c:pt idx="543">
                  <c:v>43609</c:v>
                </c:pt>
                <c:pt idx="544">
                  <c:v>43612</c:v>
                </c:pt>
                <c:pt idx="545">
                  <c:v>43613</c:v>
                </c:pt>
                <c:pt idx="546">
                  <c:v>43614</c:v>
                </c:pt>
                <c:pt idx="547">
                  <c:v>43615</c:v>
                </c:pt>
                <c:pt idx="548">
                  <c:v>43616</c:v>
                </c:pt>
                <c:pt idx="549">
                  <c:v>43619</c:v>
                </c:pt>
                <c:pt idx="550">
                  <c:v>43620</c:v>
                </c:pt>
                <c:pt idx="551">
                  <c:v>43621</c:v>
                </c:pt>
                <c:pt idx="552">
                  <c:v>43622</c:v>
                </c:pt>
                <c:pt idx="553">
                  <c:v>43623</c:v>
                </c:pt>
                <c:pt idx="554">
                  <c:v>43626</c:v>
                </c:pt>
                <c:pt idx="555">
                  <c:v>43627</c:v>
                </c:pt>
                <c:pt idx="556">
                  <c:v>43628</c:v>
                </c:pt>
                <c:pt idx="557">
                  <c:v>43629</c:v>
                </c:pt>
                <c:pt idx="558">
                  <c:v>43630</c:v>
                </c:pt>
                <c:pt idx="559">
                  <c:v>43633</c:v>
                </c:pt>
                <c:pt idx="560">
                  <c:v>43634</c:v>
                </c:pt>
                <c:pt idx="561">
                  <c:v>43635</c:v>
                </c:pt>
                <c:pt idx="562">
                  <c:v>43636</c:v>
                </c:pt>
                <c:pt idx="563">
                  <c:v>43637</c:v>
                </c:pt>
                <c:pt idx="564">
                  <c:v>43640</c:v>
                </c:pt>
                <c:pt idx="565">
                  <c:v>43641</c:v>
                </c:pt>
                <c:pt idx="566">
                  <c:v>43642</c:v>
                </c:pt>
                <c:pt idx="567">
                  <c:v>43643</c:v>
                </c:pt>
                <c:pt idx="568">
                  <c:v>43644</c:v>
                </c:pt>
                <c:pt idx="569">
                  <c:v>43647</c:v>
                </c:pt>
                <c:pt idx="570">
                  <c:v>43648</c:v>
                </c:pt>
                <c:pt idx="571">
                  <c:v>43649</c:v>
                </c:pt>
                <c:pt idx="572">
                  <c:v>43650</c:v>
                </c:pt>
                <c:pt idx="573">
                  <c:v>43651</c:v>
                </c:pt>
                <c:pt idx="574">
                  <c:v>43654</c:v>
                </c:pt>
                <c:pt idx="575">
                  <c:v>43655</c:v>
                </c:pt>
                <c:pt idx="576">
                  <c:v>43656</c:v>
                </c:pt>
                <c:pt idx="577">
                  <c:v>43657</c:v>
                </c:pt>
                <c:pt idx="578">
                  <c:v>43658</c:v>
                </c:pt>
                <c:pt idx="579">
                  <c:v>43661</c:v>
                </c:pt>
                <c:pt idx="580">
                  <c:v>43662</c:v>
                </c:pt>
                <c:pt idx="581">
                  <c:v>43663</c:v>
                </c:pt>
                <c:pt idx="582">
                  <c:v>43664</c:v>
                </c:pt>
                <c:pt idx="583">
                  <c:v>43665</c:v>
                </c:pt>
                <c:pt idx="584">
                  <c:v>43668</c:v>
                </c:pt>
                <c:pt idx="585">
                  <c:v>43669</c:v>
                </c:pt>
                <c:pt idx="586">
                  <c:v>43670</c:v>
                </c:pt>
                <c:pt idx="587">
                  <c:v>43671</c:v>
                </c:pt>
                <c:pt idx="588">
                  <c:v>43672</c:v>
                </c:pt>
                <c:pt idx="589">
                  <c:v>43675</c:v>
                </c:pt>
                <c:pt idx="590">
                  <c:v>43676</c:v>
                </c:pt>
                <c:pt idx="591">
                  <c:v>43677</c:v>
                </c:pt>
                <c:pt idx="592">
                  <c:v>43678</c:v>
                </c:pt>
                <c:pt idx="593">
                  <c:v>43679</c:v>
                </c:pt>
                <c:pt idx="594">
                  <c:v>43682</c:v>
                </c:pt>
                <c:pt idx="595">
                  <c:v>43683</c:v>
                </c:pt>
                <c:pt idx="596">
                  <c:v>43684</c:v>
                </c:pt>
                <c:pt idx="597">
                  <c:v>43685</c:v>
                </c:pt>
                <c:pt idx="598">
                  <c:v>43686</c:v>
                </c:pt>
                <c:pt idx="599">
                  <c:v>43689</c:v>
                </c:pt>
                <c:pt idx="600">
                  <c:v>43690</c:v>
                </c:pt>
                <c:pt idx="601">
                  <c:v>43691</c:v>
                </c:pt>
                <c:pt idx="602">
                  <c:v>43692</c:v>
                </c:pt>
                <c:pt idx="603">
                  <c:v>43693</c:v>
                </c:pt>
                <c:pt idx="604">
                  <c:v>43696</c:v>
                </c:pt>
                <c:pt idx="605">
                  <c:v>43697</c:v>
                </c:pt>
                <c:pt idx="606">
                  <c:v>43698</c:v>
                </c:pt>
                <c:pt idx="607">
                  <c:v>43699</c:v>
                </c:pt>
                <c:pt idx="608">
                  <c:v>43700</c:v>
                </c:pt>
                <c:pt idx="609">
                  <c:v>43703</c:v>
                </c:pt>
                <c:pt idx="610">
                  <c:v>43704</c:v>
                </c:pt>
                <c:pt idx="611">
                  <c:v>43705</c:v>
                </c:pt>
                <c:pt idx="612">
                  <c:v>43706</c:v>
                </c:pt>
                <c:pt idx="613">
                  <c:v>43707</c:v>
                </c:pt>
                <c:pt idx="614">
                  <c:v>43710</c:v>
                </c:pt>
                <c:pt idx="615">
                  <c:v>43711</c:v>
                </c:pt>
                <c:pt idx="616">
                  <c:v>43712</c:v>
                </c:pt>
                <c:pt idx="617">
                  <c:v>43713</c:v>
                </c:pt>
                <c:pt idx="618">
                  <c:v>43714</c:v>
                </c:pt>
                <c:pt idx="619">
                  <c:v>43717</c:v>
                </c:pt>
                <c:pt idx="620">
                  <c:v>43718</c:v>
                </c:pt>
                <c:pt idx="621">
                  <c:v>43719</c:v>
                </c:pt>
                <c:pt idx="622">
                  <c:v>43720</c:v>
                </c:pt>
                <c:pt idx="623">
                  <c:v>43721</c:v>
                </c:pt>
                <c:pt idx="624">
                  <c:v>43724</c:v>
                </c:pt>
                <c:pt idx="625">
                  <c:v>43725</c:v>
                </c:pt>
                <c:pt idx="626">
                  <c:v>43726</c:v>
                </c:pt>
                <c:pt idx="627">
                  <c:v>43727</c:v>
                </c:pt>
                <c:pt idx="628">
                  <c:v>43728</c:v>
                </c:pt>
                <c:pt idx="629">
                  <c:v>43731</c:v>
                </c:pt>
                <c:pt idx="630">
                  <c:v>43732</c:v>
                </c:pt>
                <c:pt idx="631">
                  <c:v>43733</c:v>
                </c:pt>
                <c:pt idx="632">
                  <c:v>43734</c:v>
                </c:pt>
                <c:pt idx="633">
                  <c:v>43735</c:v>
                </c:pt>
                <c:pt idx="634">
                  <c:v>43738</c:v>
                </c:pt>
                <c:pt idx="635">
                  <c:v>43739</c:v>
                </c:pt>
                <c:pt idx="636">
                  <c:v>43740</c:v>
                </c:pt>
                <c:pt idx="637">
                  <c:v>43741</c:v>
                </c:pt>
                <c:pt idx="638">
                  <c:v>43742</c:v>
                </c:pt>
                <c:pt idx="639">
                  <c:v>43745</c:v>
                </c:pt>
                <c:pt idx="640">
                  <c:v>43746</c:v>
                </c:pt>
                <c:pt idx="641">
                  <c:v>43747</c:v>
                </c:pt>
                <c:pt idx="642">
                  <c:v>43748</c:v>
                </c:pt>
                <c:pt idx="643">
                  <c:v>43749</c:v>
                </c:pt>
                <c:pt idx="644">
                  <c:v>43752</c:v>
                </c:pt>
                <c:pt idx="645">
                  <c:v>43753</c:v>
                </c:pt>
                <c:pt idx="646">
                  <c:v>43754</c:v>
                </c:pt>
                <c:pt idx="647">
                  <c:v>43755</c:v>
                </c:pt>
                <c:pt idx="648">
                  <c:v>43756</c:v>
                </c:pt>
                <c:pt idx="649">
                  <c:v>43759</c:v>
                </c:pt>
                <c:pt idx="650">
                  <c:v>43760</c:v>
                </c:pt>
                <c:pt idx="651">
                  <c:v>43761</c:v>
                </c:pt>
                <c:pt idx="652">
                  <c:v>43762</c:v>
                </c:pt>
                <c:pt idx="653">
                  <c:v>43763</c:v>
                </c:pt>
                <c:pt idx="654">
                  <c:v>43766</c:v>
                </c:pt>
                <c:pt idx="655">
                  <c:v>43767</c:v>
                </c:pt>
                <c:pt idx="656">
                  <c:v>43768</c:v>
                </c:pt>
                <c:pt idx="657">
                  <c:v>43769</c:v>
                </c:pt>
                <c:pt idx="658">
                  <c:v>43770</c:v>
                </c:pt>
                <c:pt idx="659">
                  <c:v>43773</c:v>
                </c:pt>
                <c:pt idx="660">
                  <c:v>43774</c:v>
                </c:pt>
                <c:pt idx="661">
                  <c:v>43775</c:v>
                </c:pt>
                <c:pt idx="662">
                  <c:v>43776</c:v>
                </c:pt>
                <c:pt idx="663">
                  <c:v>43777</c:v>
                </c:pt>
                <c:pt idx="664">
                  <c:v>43780</c:v>
                </c:pt>
                <c:pt idx="665">
                  <c:v>43781</c:v>
                </c:pt>
                <c:pt idx="666">
                  <c:v>43782</c:v>
                </c:pt>
                <c:pt idx="667">
                  <c:v>43783</c:v>
                </c:pt>
                <c:pt idx="668">
                  <c:v>43784</c:v>
                </c:pt>
                <c:pt idx="669">
                  <c:v>43787</c:v>
                </c:pt>
                <c:pt idx="670">
                  <c:v>43788</c:v>
                </c:pt>
                <c:pt idx="671">
                  <c:v>43789</c:v>
                </c:pt>
                <c:pt idx="672">
                  <c:v>43790</c:v>
                </c:pt>
                <c:pt idx="673">
                  <c:v>43791</c:v>
                </c:pt>
                <c:pt idx="674">
                  <c:v>43794</c:v>
                </c:pt>
                <c:pt idx="675">
                  <c:v>43795</c:v>
                </c:pt>
                <c:pt idx="676">
                  <c:v>43796</c:v>
                </c:pt>
                <c:pt idx="677">
                  <c:v>43797</c:v>
                </c:pt>
                <c:pt idx="678">
                  <c:v>43798</c:v>
                </c:pt>
                <c:pt idx="679">
                  <c:v>43801</c:v>
                </c:pt>
                <c:pt idx="680">
                  <c:v>43802</c:v>
                </c:pt>
                <c:pt idx="681">
                  <c:v>43803</c:v>
                </c:pt>
                <c:pt idx="682">
                  <c:v>43804</c:v>
                </c:pt>
                <c:pt idx="683">
                  <c:v>43805</c:v>
                </c:pt>
                <c:pt idx="684">
                  <c:v>43808</c:v>
                </c:pt>
                <c:pt idx="685">
                  <c:v>43809</c:v>
                </c:pt>
                <c:pt idx="686">
                  <c:v>43810</c:v>
                </c:pt>
                <c:pt idx="687">
                  <c:v>43811</c:v>
                </c:pt>
                <c:pt idx="688">
                  <c:v>43812</c:v>
                </c:pt>
                <c:pt idx="689">
                  <c:v>43815</c:v>
                </c:pt>
                <c:pt idx="690">
                  <c:v>43816</c:v>
                </c:pt>
                <c:pt idx="691">
                  <c:v>43817</c:v>
                </c:pt>
                <c:pt idx="692">
                  <c:v>43818</c:v>
                </c:pt>
                <c:pt idx="693">
                  <c:v>43819</c:v>
                </c:pt>
                <c:pt idx="694">
                  <c:v>43822</c:v>
                </c:pt>
                <c:pt idx="695">
                  <c:v>43823</c:v>
                </c:pt>
                <c:pt idx="696">
                  <c:v>43826</c:v>
                </c:pt>
                <c:pt idx="697">
                  <c:v>43829</c:v>
                </c:pt>
                <c:pt idx="698">
                  <c:v>43830</c:v>
                </c:pt>
                <c:pt idx="699">
                  <c:v>43832</c:v>
                </c:pt>
                <c:pt idx="700">
                  <c:v>43833</c:v>
                </c:pt>
                <c:pt idx="701">
                  <c:v>43836</c:v>
                </c:pt>
                <c:pt idx="702">
                  <c:v>43837</c:v>
                </c:pt>
                <c:pt idx="703">
                  <c:v>43838</c:v>
                </c:pt>
                <c:pt idx="704">
                  <c:v>43839</c:v>
                </c:pt>
                <c:pt idx="705">
                  <c:v>43840</c:v>
                </c:pt>
                <c:pt idx="706">
                  <c:v>43843</c:v>
                </c:pt>
                <c:pt idx="707">
                  <c:v>43844</c:v>
                </c:pt>
                <c:pt idx="708">
                  <c:v>43845</c:v>
                </c:pt>
                <c:pt idx="709">
                  <c:v>43846</c:v>
                </c:pt>
                <c:pt idx="710">
                  <c:v>43847</c:v>
                </c:pt>
                <c:pt idx="711">
                  <c:v>43850</c:v>
                </c:pt>
                <c:pt idx="712">
                  <c:v>43851</c:v>
                </c:pt>
                <c:pt idx="713">
                  <c:v>43852</c:v>
                </c:pt>
                <c:pt idx="714">
                  <c:v>43853</c:v>
                </c:pt>
                <c:pt idx="715">
                  <c:v>43854</c:v>
                </c:pt>
                <c:pt idx="716">
                  <c:v>43857</c:v>
                </c:pt>
                <c:pt idx="717">
                  <c:v>43858</c:v>
                </c:pt>
                <c:pt idx="718">
                  <c:v>43859</c:v>
                </c:pt>
                <c:pt idx="719">
                  <c:v>43860</c:v>
                </c:pt>
                <c:pt idx="720">
                  <c:v>43861</c:v>
                </c:pt>
                <c:pt idx="721">
                  <c:v>43864</c:v>
                </c:pt>
                <c:pt idx="722">
                  <c:v>43865</c:v>
                </c:pt>
                <c:pt idx="723">
                  <c:v>43866</c:v>
                </c:pt>
                <c:pt idx="724">
                  <c:v>43867</c:v>
                </c:pt>
                <c:pt idx="725">
                  <c:v>43868</c:v>
                </c:pt>
                <c:pt idx="726">
                  <c:v>43871</c:v>
                </c:pt>
                <c:pt idx="727">
                  <c:v>43872</c:v>
                </c:pt>
                <c:pt idx="728">
                  <c:v>43873</c:v>
                </c:pt>
                <c:pt idx="729">
                  <c:v>43874</c:v>
                </c:pt>
                <c:pt idx="730">
                  <c:v>43875</c:v>
                </c:pt>
                <c:pt idx="731">
                  <c:v>43878</c:v>
                </c:pt>
                <c:pt idx="732">
                  <c:v>43879</c:v>
                </c:pt>
                <c:pt idx="733">
                  <c:v>43880</c:v>
                </c:pt>
                <c:pt idx="734">
                  <c:v>43881</c:v>
                </c:pt>
                <c:pt idx="735">
                  <c:v>43882</c:v>
                </c:pt>
                <c:pt idx="736">
                  <c:v>43885</c:v>
                </c:pt>
                <c:pt idx="737">
                  <c:v>43886</c:v>
                </c:pt>
                <c:pt idx="738">
                  <c:v>43887</c:v>
                </c:pt>
                <c:pt idx="739">
                  <c:v>43888</c:v>
                </c:pt>
                <c:pt idx="740">
                  <c:v>43889</c:v>
                </c:pt>
                <c:pt idx="741">
                  <c:v>43892</c:v>
                </c:pt>
                <c:pt idx="742">
                  <c:v>43893</c:v>
                </c:pt>
                <c:pt idx="743">
                  <c:v>43894</c:v>
                </c:pt>
                <c:pt idx="744">
                  <c:v>43895</c:v>
                </c:pt>
                <c:pt idx="745">
                  <c:v>43896</c:v>
                </c:pt>
                <c:pt idx="746">
                  <c:v>43899</c:v>
                </c:pt>
                <c:pt idx="747">
                  <c:v>43900</c:v>
                </c:pt>
                <c:pt idx="748">
                  <c:v>43901</c:v>
                </c:pt>
                <c:pt idx="749">
                  <c:v>43902</c:v>
                </c:pt>
                <c:pt idx="750">
                  <c:v>43903</c:v>
                </c:pt>
                <c:pt idx="751">
                  <c:v>43906</c:v>
                </c:pt>
                <c:pt idx="752">
                  <c:v>43907</c:v>
                </c:pt>
                <c:pt idx="753">
                  <c:v>43908</c:v>
                </c:pt>
                <c:pt idx="754">
                  <c:v>43909</c:v>
                </c:pt>
                <c:pt idx="755">
                  <c:v>43910</c:v>
                </c:pt>
                <c:pt idx="756">
                  <c:v>43913</c:v>
                </c:pt>
                <c:pt idx="757">
                  <c:v>43914</c:v>
                </c:pt>
                <c:pt idx="758">
                  <c:v>43915</c:v>
                </c:pt>
                <c:pt idx="759">
                  <c:v>43916</c:v>
                </c:pt>
                <c:pt idx="760">
                  <c:v>43917</c:v>
                </c:pt>
                <c:pt idx="761">
                  <c:v>43920</c:v>
                </c:pt>
                <c:pt idx="762">
                  <c:v>43921</c:v>
                </c:pt>
                <c:pt idx="763">
                  <c:v>43922</c:v>
                </c:pt>
                <c:pt idx="764">
                  <c:v>43923</c:v>
                </c:pt>
                <c:pt idx="765">
                  <c:v>43924</c:v>
                </c:pt>
                <c:pt idx="766">
                  <c:v>43927</c:v>
                </c:pt>
                <c:pt idx="767">
                  <c:v>43928</c:v>
                </c:pt>
                <c:pt idx="768">
                  <c:v>43929</c:v>
                </c:pt>
                <c:pt idx="769">
                  <c:v>43930</c:v>
                </c:pt>
                <c:pt idx="770">
                  <c:v>43935</c:v>
                </c:pt>
                <c:pt idx="771">
                  <c:v>43936</c:v>
                </c:pt>
                <c:pt idx="772">
                  <c:v>43937</c:v>
                </c:pt>
                <c:pt idx="773">
                  <c:v>43938</c:v>
                </c:pt>
                <c:pt idx="774">
                  <c:v>43941</c:v>
                </c:pt>
                <c:pt idx="775">
                  <c:v>43942</c:v>
                </c:pt>
                <c:pt idx="776">
                  <c:v>43943</c:v>
                </c:pt>
                <c:pt idx="777">
                  <c:v>43944</c:v>
                </c:pt>
                <c:pt idx="778">
                  <c:v>43945</c:v>
                </c:pt>
                <c:pt idx="779">
                  <c:v>43948</c:v>
                </c:pt>
                <c:pt idx="780">
                  <c:v>43949</c:v>
                </c:pt>
                <c:pt idx="781">
                  <c:v>43950</c:v>
                </c:pt>
                <c:pt idx="782">
                  <c:v>43951</c:v>
                </c:pt>
                <c:pt idx="783">
                  <c:v>43955</c:v>
                </c:pt>
                <c:pt idx="784">
                  <c:v>43956</c:v>
                </c:pt>
                <c:pt idx="785">
                  <c:v>43957</c:v>
                </c:pt>
                <c:pt idx="786">
                  <c:v>43958</c:v>
                </c:pt>
                <c:pt idx="787">
                  <c:v>43959</c:v>
                </c:pt>
                <c:pt idx="788">
                  <c:v>43962</c:v>
                </c:pt>
                <c:pt idx="789">
                  <c:v>43963</c:v>
                </c:pt>
                <c:pt idx="790">
                  <c:v>43964</c:v>
                </c:pt>
                <c:pt idx="791">
                  <c:v>43965</c:v>
                </c:pt>
                <c:pt idx="792">
                  <c:v>43966</c:v>
                </c:pt>
                <c:pt idx="793">
                  <c:v>43969</c:v>
                </c:pt>
                <c:pt idx="794">
                  <c:v>43970</c:v>
                </c:pt>
                <c:pt idx="795">
                  <c:v>43971</c:v>
                </c:pt>
                <c:pt idx="796">
                  <c:v>43972</c:v>
                </c:pt>
                <c:pt idx="797">
                  <c:v>43973</c:v>
                </c:pt>
                <c:pt idx="798">
                  <c:v>43976</c:v>
                </c:pt>
                <c:pt idx="799">
                  <c:v>43977</c:v>
                </c:pt>
                <c:pt idx="800">
                  <c:v>43978</c:v>
                </c:pt>
                <c:pt idx="801">
                  <c:v>43979</c:v>
                </c:pt>
                <c:pt idx="802">
                  <c:v>43980</c:v>
                </c:pt>
                <c:pt idx="803">
                  <c:v>43983</c:v>
                </c:pt>
                <c:pt idx="804">
                  <c:v>43984</c:v>
                </c:pt>
                <c:pt idx="805">
                  <c:v>43985</c:v>
                </c:pt>
                <c:pt idx="806">
                  <c:v>43986</c:v>
                </c:pt>
                <c:pt idx="807">
                  <c:v>43987</c:v>
                </c:pt>
                <c:pt idx="808">
                  <c:v>43990</c:v>
                </c:pt>
                <c:pt idx="809">
                  <c:v>43991</c:v>
                </c:pt>
                <c:pt idx="810">
                  <c:v>43992</c:v>
                </c:pt>
                <c:pt idx="811">
                  <c:v>43993</c:v>
                </c:pt>
                <c:pt idx="812">
                  <c:v>43994</c:v>
                </c:pt>
                <c:pt idx="813">
                  <c:v>43997</c:v>
                </c:pt>
                <c:pt idx="814">
                  <c:v>43998</c:v>
                </c:pt>
                <c:pt idx="815">
                  <c:v>43999</c:v>
                </c:pt>
                <c:pt idx="816">
                  <c:v>44000</c:v>
                </c:pt>
                <c:pt idx="817">
                  <c:v>44001</c:v>
                </c:pt>
                <c:pt idx="818">
                  <c:v>44004</c:v>
                </c:pt>
                <c:pt idx="819">
                  <c:v>44005</c:v>
                </c:pt>
                <c:pt idx="820">
                  <c:v>44006</c:v>
                </c:pt>
                <c:pt idx="821">
                  <c:v>44007</c:v>
                </c:pt>
                <c:pt idx="822">
                  <c:v>44008</c:v>
                </c:pt>
                <c:pt idx="823">
                  <c:v>44011</c:v>
                </c:pt>
                <c:pt idx="824">
                  <c:v>44012</c:v>
                </c:pt>
                <c:pt idx="825">
                  <c:v>44013</c:v>
                </c:pt>
                <c:pt idx="826">
                  <c:v>44014</c:v>
                </c:pt>
                <c:pt idx="827">
                  <c:v>44015</c:v>
                </c:pt>
                <c:pt idx="828">
                  <c:v>44018</c:v>
                </c:pt>
                <c:pt idx="829">
                  <c:v>44019</c:v>
                </c:pt>
                <c:pt idx="830">
                  <c:v>44020</c:v>
                </c:pt>
                <c:pt idx="831">
                  <c:v>44021</c:v>
                </c:pt>
                <c:pt idx="832">
                  <c:v>44022</c:v>
                </c:pt>
                <c:pt idx="833">
                  <c:v>44025</c:v>
                </c:pt>
                <c:pt idx="834">
                  <c:v>44026</c:v>
                </c:pt>
                <c:pt idx="835">
                  <c:v>44027</c:v>
                </c:pt>
                <c:pt idx="836">
                  <c:v>44028</c:v>
                </c:pt>
                <c:pt idx="837">
                  <c:v>44029</c:v>
                </c:pt>
                <c:pt idx="838">
                  <c:v>44032</c:v>
                </c:pt>
                <c:pt idx="839">
                  <c:v>44033</c:v>
                </c:pt>
                <c:pt idx="840">
                  <c:v>44034</c:v>
                </c:pt>
                <c:pt idx="841">
                  <c:v>44035</c:v>
                </c:pt>
                <c:pt idx="842">
                  <c:v>44036</c:v>
                </c:pt>
                <c:pt idx="843">
                  <c:v>44039</c:v>
                </c:pt>
                <c:pt idx="844">
                  <c:v>44040</c:v>
                </c:pt>
                <c:pt idx="845">
                  <c:v>44041</c:v>
                </c:pt>
                <c:pt idx="846">
                  <c:v>44042</c:v>
                </c:pt>
                <c:pt idx="847">
                  <c:v>44043</c:v>
                </c:pt>
                <c:pt idx="848">
                  <c:v>44046</c:v>
                </c:pt>
                <c:pt idx="849">
                  <c:v>44047</c:v>
                </c:pt>
                <c:pt idx="850">
                  <c:v>44048</c:v>
                </c:pt>
                <c:pt idx="851">
                  <c:v>44049</c:v>
                </c:pt>
                <c:pt idx="852">
                  <c:v>44050</c:v>
                </c:pt>
                <c:pt idx="853">
                  <c:v>44053</c:v>
                </c:pt>
                <c:pt idx="854">
                  <c:v>44054</c:v>
                </c:pt>
                <c:pt idx="855">
                  <c:v>44055</c:v>
                </c:pt>
                <c:pt idx="856">
                  <c:v>44056</c:v>
                </c:pt>
                <c:pt idx="857">
                  <c:v>44057</c:v>
                </c:pt>
                <c:pt idx="858">
                  <c:v>44060</c:v>
                </c:pt>
                <c:pt idx="859">
                  <c:v>44061</c:v>
                </c:pt>
                <c:pt idx="860">
                  <c:v>44062</c:v>
                </c:pt>
                <c:pt idx="861">
                  <c:v>44063</c:v>
                </c:pt>
                <c:pt idx="862">
                  <c:v>44064</c:v>
                </c:pt>
                <c:pt idx="863">
                  <c:v>44067</c:v>
                </c:pt>
                <c:pt idx="864">
                  <c:v>44068</c:v>
                </c:pt>
                <c:pt idx="865">
                  <c:v>44069</c:v>
                </c:pt>
                <c:pt idx="866">
                  <c:v>44070</c:v>
                </c:pt>
                <c:pt idx="867">
                  <c:v>44071</c:v>
                </c:pt>
                <c:pt idx="868">
                  <c:v>44074</c:v>
                </c:pt>
                <c:pt idx="869">
                  <c:v>44075</c:v>
                </c:pt>
                <c:pt idx="870">
                  <c:v>44076</c:v>
                </c:pt>
                <c:pt idx="871">
                  <c:v>44077</c:v>
                </c:pt>
                <c:pt idx="872">
                  <c:v>44078</c:v>
                </c:pt>
                <c:pt idx="873">
                  <c:v>44081</c:v>
                </c:pt>
                <c:pt idx="874">
                  <c:v>44082</c:v>
                </c:pt>
                <c:pt idx="875">
                  <c:v>44083</c:v>
                </c:pt>
                <c:pt idx="876">
                  <c:v>44084</c:v>
                </c:pt>
                <c:pt idx="877">
                  <c:v>44085</c:v>
                </c:pt>
                <c:pt idx="878">
                  <c:v>44088</c:v>
                </c:pt>
                <c:pt idx="879">
                  <c:v>44089</c:v>
                </c:pt>
                <c:pt idx="880">
                  <c:v>44090</c:v>
                </c:pt>
                <c:pt idx="881">
                  <c:v>44091</c:v>
                </c:pt>
                <c:pt idx="882">
                  <c:v>44092</c:v>
                </c:pt>
                <c:pt idx="883">
                  <c:v>44095</c:v>
                </c:pt>
                <c:pt idx="884">
                  <c:v>44096</c:v>
                </c:pt>
                <c:pt idx="885">
                  <c:v>44097</c:v>
                </c:pt>
                <c:pt idx="886">
                  <c:v>44098</c:v>
                </c:pt>
                <c:pt idx="887">
                  <c:v>44099</c:v>
                </c:pt>
                <c:pt idx="888">
                  <c:v>44102</c:v>
                </c:pt>
                <c:pt idx="889">
                  <c:v>44103</c:v>
                </c:pt>
                <c:pt idx="890">
                  <c:v>44104</c:v>
                </c:pt>
                <c:pt idx="891">
                  <c:v>44105</c:v>
                </c:pt>
                <c:pt idx="892">
                  <c:v>44106</c:v>
                </c:pt>
                <c:pt idx="893">
                  <c:v>44109</c:v>
                </c:pt>
                <c:pt idx="894">
                  <c:v>44110</c:v>
                </c:pt>
                <c:pt idx="895">
                  <c:v>44111</c:v>
                </c:pt>
                <c:pt idx="896">
                  <c:v>44112</c:v>
                </c:pt>
                <c:pt idx="897">
                  <c:v>44113</c:v>
                </c:pt>
                <c:pt idx="898">
                  <c:v>44116</c:v>
                </c:pt>
                <c:pt idx="899">
                  <c:v>44117</c:v>
                </c:pt>
                <c:pt idx="900">
                  <c:v>44118</c:v>
                </c:pt>
                <c:pt idx="901">
                  <c:v>44119</c:v>
                </c:pt>
                <c:pt idx="902">
                  <c:v>44120</c:v>
                </c:pt>
                <c:pt idx="903">
                  <c:v>44123</c:v>
                </c:pt>
                <c:pt idx="904">
                  <c:v>44124</c:v>
                </c:pt>
                <c:pt idx="905">
                  <c:v>44125</c:v>
                </c:pt>
                <c:pt idx="906">
                  <c:v>44126</c:v>
                </c:pt>
                <c:pt idx="907">
                  <c:v>44127</c:v>
                </c:pt>
                <c:pt idx="908">
                  <c:v>44130</c:v>
                </c:pt>
                <c:pt idx="909">
                  <c:v>44131</c:v>
                </c:pt>
                <c:pt idx="910">
                  <c:v>44132</c:v>
                </c:pt>
                <c:pt idx="911">
                  <c:v>44133</c:v>
                </c:pt>
                <c:pt idx="912">
                  <c:v>44134</c:v>
                </c:pt>
                <c:pt idx="913">
                  <c:v>44137</c:v>
                </c:pt>
                <c:pt idx="914">
                  <c:v>44138</c:v>
                </c:pt>
                <c:pt idx="915">
                  <c:v>44139</c:v>
                </c:pt>
                <c:pt idx="916">
                  <c:v>44140</c:v>
                </c:pt>
                <c:pt idx="917">
                  <c:v>44141</c:v>
                </c:pt>
                <c:pt idx="918">
                  <c:v>44144</c:v>
                </c:pt>
                <c:pt idx="919">
                  <c:v>44145</c:v>
                </c:pt>
                <c:pt idx="920">
                  <c:v>44146</c:v>
                </c:pt>
                <c:pt idx="921">
                  <c:v>44147</c:v>
                </c:pt>
                <c:pt idx="922">
                  <c:v>44148</c:v>
                </c:pt>
                <c:pt idx="923">
                  <c:v>44151</c:v>
                </c:pt>
                <c:pt idx="924">
                  <c:v>44152</c:v>
                </c:pt>
                <c:pt idx="925">
                  <c:v>44153</c:v>
                </c:pt>
                <c:pt idx="926">
                  <c:v>44154</c:v>
                </c:pt>
                <c:pt idx="927">
                  <c:v>44155</c:v>
                </c:pt>
                <c:pt idx="928">
                  <c:v>44158</c:v>
                </c:pt>
                <c:pt idx="929">
                  <c:v>44159</c:v>
                </c:pt>
                <c:pt idx="930">
                  <c:v>44160</c:v>
                </c:pt>
                <c:pt idx="931">
                  <c:v>44161</c:v>
                </c:pt>
                <c:pt idx="932">
                  <c:v>44162</c:v>
                </c:pt>
                <c:pt idx="933">
                  <c:v>44165</c:v>
                </c:pt>
                <c:pt idx="934">
                  <c:v>44166</c:v>
                </c:pt>
                <c:pt idx="935">
                  <c:v>44167</c:v>
                </c:pt>
                <c:pt idx="936">
                  <c:v>44168</c:v>
                </c:pt>
                <c:pt idx="937">
                  <c:v>44169</c:v>
                </c:pt>
                <c:pt idx="938">
                  <c:v>44172</c:v>
                </c:pt>
                <c:pt idx="939">
                  <c:v>44173</c:v>
                </c:pt>
                <c:pt idx="940">
                  <c:v>44174</c:v>
                </c:pt>
                <c:pt idx="941">
                  <c:v>44175</c:v>
                </c:pt>
                <c:pt idx="942">
                  <c:v>44176</c:v>
                </c:pt>
                <c:pt idx="943">
                  <c:v>44179</c:v>
                </c:pt>
                <c:pt idx="944">
                  <c:v>44180</c:v>
                </c:pt>
                <c:pt idx="945">
                  <c:v>44181</c:v>
                </c:pt>
                <c:pt idx="946">
                  <c:v>44182</c:v>
                </c:pt>
                <c:pt idx="947">
                  <c:v>44183</c:v>
                </c:pt>
                <c:pt idx="948">
                  <c:v>44186</c:v>
                </c:pt>
                <c:pt idx="949">
                  <c:v>44187</c:v>
                </c:pt>
                <c:pt idx="950">
                  <c:v>44188</c:v>
                </c:pt>
                <c:pt idx="951">
                  <c:v>44189</c:v>
                </c:pt>
                <c:pt idx="952">
                  <c:v>44193</c:v>
                </c:pt>
                <c:pt idx="953">
                  <c:v>44194</c:v>
                </c:pt>
                <c:pt idx="954">
                  <c:v>44195</c:v>
                </c:pt>
                <c:pt idx="955">
                  <c:v>44196</c:v>
                </c:pt>
                <c:pt idx="956">
                  <c:v>44200</c:v>
                </c:pt>
                <c:pt idx="957">
                  <c:v>44201</c:v>
                </c:pt>
                <c:pt idx="958">
                  <c:v>44202</c:v>
                </c:pt>
                <c:pt idx="959">
                  <c:v>44203</c:v>
                </c:pt>
                <c:pt idx="960">
                  <c:v>44204</c:v>
                </c:pt>
                <c:pt idx="961">
                  <c:v>44207</c:v>
                </c:pt>
                <c:pt idx="962">
                  <c:v>44208</c:v>
                </c:pt>
                <c:pt idx="963">
                  <c:v>44209</c:v>
                </c:pt>
                <c:pt idx="964">
                  <c:v>44210</c:v>
                </c:pt>
                <c:pt idx="965">
                  <c:v>44211</c:v>
                </c:pt>
                <c:pt idx="966">
                  <c:v>44214</c:v>
                </c:pt>
                <c:pt idx="967">
                  <c:v>44215</c:v>
                </c:pt>
                <c:pt idx="968">
                  <c:v>44216</c:v>
                </c:pt>
                <c:pt idx="969">
                  <c:v>44217</c:v>
                </c:pt>
                <c:pt idx="970">
                  <c:v>44218</c:v>
                </c:pt>
                <c:pt idx="971">
                  <c:v>44221</c:v>
                </c:pt>
                <c:pt idx="972">
                  <c:v>44222</c:v>
                </c:pt>
                <c:pt idx="973">
                  <c:v>44223</c:v>
                </c:pt>
                <c:pt idx="974">
                  <c:v>44224</c:v>
                </c:pt>
                <c:pt idx="975">
                  <c:v>44225</c:v>
                </c:pt>
                <c:pt idx="976">
                  <c:v>44228</c:v>
                </c:pt>
                <c:pt idx="977">
                  <c:v>44229</c:v>
                </c:pt>
                <c:pt idx="978">
                  <c:v>44230</c:v>
                </c:pt>
                <c:pt idx="979">
                  <c:v>44231</c:v>
                </c:pt>
                <c:pt idx="980">
                  <c:v>44232</c:v>
                </c:pt>
                <c:pt idx="981">
                  <c:v>44235</c:v>
                </c:pt>
                <c:pt idx="982">
                  <c:v>44236</c:v>
                </c:pt>
                <c:pt idx="983">
                  <c:v>44237</c:v>
                </c:pt>
                <c:pt idx="984">
                  <c:v>44238</c:v>
                </c:pt>
                <c:pt idx="985">
                  <c:v>44239</c:v>
                </c:pt>
                <c:pt idx="986">
                  <c:v>44242</c:v>
                </c:pt>
                <c:pt idx="987">
                  <c:v>44243</c:v>
                </c:pt>
                <c:pt idx="988">
                  <c:v>44244</c:v>
                </c:pt>
                <c:pt idx="989">
                  <c:v>44245</c:v>
                </c:pt>
                <c:pt idx="990">
                  <c:v>44246</c:v>
                </c:pt>
                <c:pt idx="991">
                  <c:v>44249</c:v>
                </c:pt>
                <c:pt idx="992">
                  <c:v>44250</c:v>
                </c:pt>
                <c:pt idx="993">
                  <c:v>44251</c:v>
                </c:pt>
                <c:pt idx="994">
                  <c:v>44252</c:v>
                </c:pt>
                <c:pt idx="995">
                  <c:v>44253</c:v>
                </c:pt>
                <c:pt idx="996">
                  <c:v>44256</c:v>
                </c:pt>
                <c:pt idx="997">
                  <c:v>44257</c:v>
                </c:pt>
                <c:pt idx="998">
                  <c:v>44258</c:v>
                </c:pt>
                <c:pt idx="999">
                  <c:v>44259</c:v>
                </c:pt>
                <c:pt idx="1000">
                  <c:v>44260</c:v>
                </c:pt>
                <c:pt idx="1001">
                  <c:v>44263</c:v>
                </c:pt>
                <c:pt idx="1002">
                  <c:v>44264</c:v>
                </c:pt>
                <c:pt idx="1003">
                  <c:v>44265</c:v>
                </c:pt>
                <c:pt idx="1004">
                  <c:v>44266</c:v>
                </c:pt>
                <c:pt idx="1005">
                  <c:v>44267</c:v>
                </c:pt>
                <c:pt idx="1006">
                  <c:v>44270</c:v>
                </c:pt>
                <c:pt idx="1007">
                  <c:v>44271</c:v>
                </c:pt>
                <c:pt idx="1008">
                  <c:v>44272</c:v>
                </c:pt>
                <c:pt idx="1009">
                  <c:v>44273</c:v>
                </c:pt>
                <c:pt idx="1010">
                  <c:v>44274</c:v>
                </c:pt>
                <c:pt idx="1011">
                  <c:v>44277</c:v>
                </c:pt>
                <c:pt idx="1012">
                  <c:v>44278</c:v>
                </c:pt>
                <c:pt idx="1013">
                  <c:v>44279</c:v>
                </c:pt>
                <c:pt idx="1014">
                  <c:v>44280</c:v>
                </c:pt>
                <c:pt idx="1015">
                  <c:v>44281</c:v>
                </c:pt>
                <c:pt idx="1016">
                  <c:v>44284</c:v>
                </c:pt>
                <c:pt idx="1017">
                  <c:v>44285</c:v>
                </c:pt>
                <c:pt idx="1018">
                  <c:v>44286</c:v>
                </c:pt>
                <c:pt idx="1019">
                  <c:v>44287</c:v>
                </c:pt>
                <c:pt idx="1020">
                  <c:v>44292</c:v>
                </c:pt>
                <c:pt idx="1021">
                  <c:v>44293</c:v>
                </c:pt>
                <c:pt idx="1022">
                  <c:v>44294</c:v>
                </c:pt>
                <c:pt idx="1023">
                  <c:v>44295</c:v>
                </c:pt>
                <c:pt idx="1024">
                  <c:v>44298</c:v>
                </c:pt>
                <c:pt idx="1025">
                  <c:v>44299</c:v>
                </c:pt>
                <c:pt idx="1026">
                  <c:v>44300</c:v>
                </c:pt>
                <c:pt idx="1027">
                  <c:v>44301</c:v>
                </c:pt>
                <c:pt idx="1028">
                  <c:v>44302</c:v>
                </c:pt>
                <c:pt idx="1029">
                  <c:v>44305</c:v>
                </c:pt>
                <c:pt idx="1030">
                  <c:v>44306</c:v>
                </c:pt>
                <c:pt idx="1031">
                  <c:v>44307</c:v>
                </c:pt>
                <c:pt idx="1032">
                  <c:v>44308</c:v>
                </c:pt>
                <c:pt idx="1033">
                  <c:v>44309</c:v>
                </c:pt>
                <c:pt idx="1034">
                  <c:v>44312</c:v>
                </c:pt>
                <c:pt idx="1035">
                  <c:v>44313</c:v>
                </c:pt>
                <c:pt idx="1036">
                  <c:v>44314</c:v>
                </c:pt>
                <c:pt idx="1037">
                  <c:v>44315</c:v>
                </c:pt>
                <c:pt idx="1038">
                  <c:v>44316</c:v>
                </c:pt>
                <c:pt idx="1039">
                  <c:v>44319</c:v>
                </c:pt>
                <c:pt idx="1040">
                  <c:v>44320</c:v>
                </c:pt>
                <c:pt idx="1041">
                  <c:v>44321</c:v>
                </c:pt>
                <c:pt idx="1042">
                  <c:v>44322</c:v>
                </c:pt>
                <c:pt idx="1043">
                  <c:v>44323</c:v>
                </c:pt>
                <c:pt idx="1044">
                  <c:v>44326</c:v>
                </c:pt>
                <c:pt idx="1045">
                  <c:v>44327</c:v>
                </c:pt>
                <c:pt idx="1046">
                  <c:v>44328</c:v>
                </c:pt>
                <c:pt idx="1047">
                  <c:v>44329</c:v>
                </c:pt>
                <c:pt idx="1048">
                  <c:v>44330</c:v>
                </c:pt>
                <c:pt idx="1049">
                  <c:v>44333</c:v>
                </c:pt>
                <c:pt idx="1050">
                  <c:v>44334</c:v>
                </c:pt>
                <c:pt idx="1051">
                  <c:v>44335</c:v>
                </c:pt>
                <c:pt idx="1052">
                  <c:v>44336</c:v>
                </c:pt>
                <c:pt idx="1053">
                  <c:v>44337</c:v>
                </c:pt>
                <c:pt idx="1054">
                  <c:v>44340</c:v>
                </c:pt>
                <c:pt idx="1055">
                  <c:v>44341</c:v>
                </c:pt>
                <c:pt idx="1056">
                  <c:v>44342</c:v>
                </c:pt>
                <c:pt idx="1057">
                  <c:v>44343</c:v>
                </c:pt>
                <c:pt idx="1058">
                  <c:v>44344</c:v>
                </c:pt>
                <c:pt idx="1059">
                  <c:v>44347</c:v>
                </c:pt>
                <c:pt idx="1060">
                  <c:v>44348</c:v>
                </c:pt>
                <c:pt idx="1061">
                  <c:v>44349</c:v>
                </c:pt>
                <c:pt idx="1062">
                  <c:v>44350</c:v>
                </c:pt>
                <c:pt idx="1063">
                  <c:v>44351</c:v>
                </c:pt>
                <c:pt idx="1064">
                  <c:v>44354</c:v>
                </c:pt>
                <c:pt idx="1065">
                  <c:v>44355</c:v>
                </c:pt>
                <c:pt idx="1066">
                  <c:v>44356</c:v>
                </c:pt>
                <c:pt idx="1067">
                  <c:v>44357</c:v>
                </c:pt>
                <c:pt idx="1068">
                  <c:v>44358</c:v>
                </c:pt>
                <c:pt idx="1069">
                  <c:v>44361</c:v>
                </c:pt>
                <c:pt idx="1070">
                  <c:v>44362</c:v>
                </c:pt>
                <c:pt idx="1071">
                  <c:v>44363</c:v>
                </c:pt>
                <c:pt idx="1072">
                  <c:v>44364</c:v>
                </c:pt>
                <c:pt idx="1073">
                  <c:v>44365</c:v>
                </c:pt>
                <c:pt idx="1074">
                  <c:v>44368</c:v>
                </c:pt>
                <c:pt idx="1075">
                  <c:v>44369</c:v>
                </c:pt>
                <c:pt idx="1076">
                  <c:v>44370</c:v>
                </c:pt>
                <c:pt idx="1077">
                  <c:v>44371</c:v>
                </c:pt>
                <c:pt idx="1078">
                  <c:v>44372</c:v>
                </c:pt>
                <c:pt idx="1079">
                  <c:v>44375</c:v>
                </c:pt>
                <c:pt idx="1080">
                  <c:v>44376</c:v>
                </c:pt>
                <c:pt idx="1081">
                  <c:v>44377</c:v>
                </c:pt>
                <c:pt idx="1082">
                  <c:v>44378</c:v>
                </c:pt>
                <c:pt idx="1083">
                  <c:v>44379</c:v>
                </c:pt>
                <c:pt idx="1084">
                  <c:v>44382</c:v>
                </c:pt>
                <c:pt idx="1085">
                  <c:v>44383</c:v>
                </c:pt>
                <c:pt idx="1086">
                  <c:v>44384</c:v>
                </c:pt>
                <c:pt idx="1087">
                  <c:v>44385</c:v>
                </c:pt>
                <c:pt idx="1088">
                  <c:v>44386</c:v>
                </c:pt>
                <c:pt idx="1089">
                  <c:v>44389</c:v>
                </c:pt>
                <c:pt idx="1090">
                  <c:v>44390</c:v>
                </c:pt>
                <c:pt idx="1091">
                  <c:v>44391</c:v>
                </c:pt>
                <c:pt idx="1092">
                  <c:v>44392</c:v>
                </c:pt>
                <c:pt idx="1093">
                  <c:v>44393</c:v>
                </c:pt>
                <c:pt idx="1094">
                  <c:v>44396</c:v>
                </c:pt>
                <c:pt idx="1095">
                  <c:v>44397</c:v>
                </c:pt>
                <c:pt idx="1096">
                  <c:v>44398</c:v>
                </c:pt>
                <c:pt idx="1097">
                  <c:v>44399</c:v>
                </c:pt>
                <c:pt idx="1098">
                  <c:v>44400</c:v>
                </c:pt>
                <c:pt idx="1099">
                  <c:v>44403</c:v>
                </c:pt>
                <c:pt idx="1100">
                  <c:v>44404</c:v>
                </c:pt>
                <c:pt idx="1101">
                  <c:v>44405</c:v>
                </c:pt>
                <c:pt idx="1102">
                  <c:v>44406</c:v>
                </c:pt>
                <c:pt idx="1103">
                  <c:v>44407</c:v>
                </c:pt>
                <c:pt idx="1104">
                  <c:v>44410</c:v>
                </c:pt>
                <c:pt idx="1105">
                  <c:v>44411</c:v>
                </c:pt>
                <c:pt idx="1106">
                  <c:v>44412</c:v>
                </c:pt>
                <c:pt idx="1107">
                  <c:v>44413</c:v>
                </c:pt>
                <c:pt idx="1108">
                  <c:v>44414</c:v>
                </c:pt>
                <c:pt idx="1109">
                  <c:v>44417</c:v>
                </c:pt>
                <c:pt idx="1110">
                  <c:v>44418</c:v>
                </c:pt>
                <c:pt idx="1111">
                  <c:v>44419</c:v>
                </c:pt>
                <c:pt idx="1112">
                  <c:v>44420</c:v>
                </c:pt>
                <c:pt idx="1113">
                  <c:v>44421</c:v>
                </c:pt>
                <c:pt idx="1114">
                  <c:v>44424</c:v>
                </c:pt>
                <c:pt idx="1115">
                  <c:v>44425</c:v>
                </c:pt>
                <c:pt idx="1116">
                  <c:v>44426</c:v>
                </c:pt>
                <c:pt idx="1117">
                  <c:v>44427</c:v>
                </c:pt>
                <c:pt idx="1118">
                  <c:v>44428</c:v>
                </c:pt>
                <c:pt idx="1119">
                  <c:v>44431</c:v>
                </c:pt>
                <c:pt idx="1120">
                  <c:v>44432</c:v>
                </c:pt>
                <c:pt idx="1121">
                  <c:v>44433</c:v>
                </c:pt>
                <c:pt idx="1122">
                  <c:v>44434</c:v>
                </c:pt>
                <c:pt idx="1123">
                  <c:v>44435</c:v>
                </c:pt>
                <c:pt idx="1124">
                  <c:v>44438</c:v>
                </c:pt>
                <c:pt idx="1125">
                  <c:v>44439</c:v>
                </c:pt>
                <c:pt idx="1126">
                  <c:v>44440</c:v>
                </c:pt>
                <c:pt idx="1127">
                  <c:v>44441</c:v>
                </c:pt>
                <c:pt idx="1128">
                  <c:v>44442</c:v>
                </c:pt>
                <c:pt idx="1129">
                  <c:v>44445</c:v>
                </c:pt>
                <c:pt idx="1130">
                  <c:v>44446</c:v>
                </c:pt>
                <c:pt idx="1131">
                  <c:v>44447</c:v>
                </c:pt>
                <c:pt idx="1132">
                  <c:v>44448</c:v>
                </c:pt>
                <c:pt idx="1133">
                  <c:v>44449</c:v>
                </c:pt>
                <c:pt idx="1134">
                  <c:v>44452</c:v>
                </c:pt>
                <c:pt idx="1135">
                  <c:v>44453</c:v>
                </c:pt>
                <c:pt idx="1136">
                  <c:v>44454</c:v>
                </c:pt>
                <c:pt idx="1137">
                  <c:v>44455</c:v>
                </c:pt>
                <c:pt idx="1138">
                  <c:v>44462</c:v>
                </c:pt>
                <c:pt idx="1139">
                  <c:v>44469</c:v>
                </c:pt>
                <c:pt idx="1140">
                  <c:v>44476</c:v>
                </c:pt>
                <c:pt idx="1141">
                  <c:v>44483</c:v>
                </c:pt>
                <c:pt idx="1142">
                  <c:v>44490</c:v>
                </c:pt>
                <c:pt idx="1143">
                  <c:v>44497</c:v>
                </c:pt>
                <c:pt idx="1144">
                  <c:v>44504</c:v>
                </c:pt>
                <c:pt idx="1145">
                  <c:v>44511</c:v>
                </c:pt>
                <c:pt idx="1146">
                  <c:v>44518</c:v>
                </c:pt>
                <c:pt idx="1147">
                  <c:v>44525</c:v>
                </c:pt>
                <c:pt idx="1148">
                  <c:v>44532</c:v>
                </c:pt>
                <c:pt idx="1149">
                  <c:v>44539</c:v>
                </c:pt>
                <c:pt idx="1150">
                  <c:v>44546</c:v>
                </c:pt>
                <c:pt idx="1151">
                  <c:v>44553</c:v>
                </c:pt>
                <c:pt idx="1152">
                  <c:v>44560</c:v>
                </c:pt>
                <c:pt idx="1153">
                  <c:v>44567</c:v>
                </c:pt>
                <c:pt idx="1154">
                  <c:v>44574</c:v>
                </c:pt>
                <c:pt idx="1155">
                  <c:v>44581</c:v>
                </c:pt>
                <c:pt idx="1156">
                  <c:v>44588</c:v>
                </c:pt>
                <c:pt idx="1157">
                  <c:v>44595</c:v>
                </c:pt>
                <c:pt idx="1158">
                  <c:v>44602</c:v>
                </c:pt>
                <c:pt idx="1159">
                  <c:v>44609</c:v>
                </c:pt>
                <c:pt idx="1160">
                  <c:v>44616</c:v>
                </c:pt>
                <c:pt idx="1161">
                  <c:v>44623</c:v>
                </c:pt>
                <c:pt idx="1162">
                  <c:v>44630</c:v>
                </c:pt>
                <c:pt idx="1163">
                  <c:v>44637</c:v>
                </c:pt>
                <c:pt idx="1164">
                  <c:v>44644</c:v>
                </c:pt>
                <c:pt idx="1165">
                  <c:v>44651</c:v>
                </c:pt>
                <c:pt idx="1166">
                  <c:v>44658</c:v>
                </c:pt>
                <c:pt idx="1167">
                  <c:v>44665</c:v>
                </c:pt>
                <c:pt idx="1168">
                  <c:v>44672</c:v>
                </c:pt>
                <c:pt idx="1169">
                  <c:v>44679</c:v>
                </c:pt>
                <c:pt idx="1170">
                  <c:v>44686</c:v>
                </c:pt>
                <c:pt idx="1171">
                  <c:v>44693</c:v>
                </c:pt>
                <c:pt idx="1172">
                  <c:v>44700</c:v>
                </c:pt>
                <c:pt idx="1173">
                  <c:v>44707</c:v>
                </c:pt>
                <c:pt idx="1174">
                  <c:v>44714</c:v>
                </c:pt>
                <c:pt idx="1175">
                  <c:v>44721</c:v>
                </c:pt>
                <c:pt idx="1176">
                  <c:v>44728</c:v>
                </c:pt>
                <c:pt idx="1177">
                  <c:v>44735</c:v>
                </c:pt>
                <c:pt idx="1178">
                  <c:v>44742</c:v>
                </c:pt>
                <c:pt idx="1179">
                  <c:v>44749</c:v>
                </c:pt>
                <c:pt idx="1180">
                  <c:v>44756</c:v>
                </c:pt>
                <c:pt idx="1181">
                  <c:v>44763</c:v>
                </c:pt>
                <c:pt idx="1182">
                  <c:v>44770</c:v>
                </c:pt>
                <c:pt idx="1183">
                  <c:v>44777</c:v>
                </c:pt>
                <c:pt idx="1184">
                  <c:v>44784</c:v>
                </c:pt>
                <c:pt idx="1185">
                  <c:v>44791</c:v>
                </c:pt>
                <c:pt idx="1186">
                  <c:v>44798</c:v>
                </c:pt>
                <c:pt idx="1187">
                  <c:v>44805</c:v>
                </c:pt>
                <c:pt idx="1188">
                  <c:v>44812</c:v>
                </c:pt>
                <c:pt idx="1189">
                  <c:v>44819</c:v>
                </c:pt>
                <c:pt idx="1190">
                  <c:v>44826</c:v>
                </c:pt>
                <c:pt idx="1191">
                  <c:v>44833</c:v>
                </c:pt>
                <c:pt idx="1192">
                  <c:v>44840</c:v>
                </c:pt>
                <c:pt idx="1193">
                  <c:v>44847</c:v>
                </c:pt>
                <c:pt idx="1194">
                  <c:v>44854</c:v>
                </c:pt>
                <c:pt idx="1195">
                  <c:v>44861</c:v>
                </c:pt>
                <c:pt idx="1196">
                  <c:v>44868</c:v>
                </c:pt>
                <c:pt idx="1197">
                  <c:v>44875</c:v>
                </c:pt>
                <c:pt idx="1198">
                  <c:v>44882</c:v>
                </c:pt>
                <c:pt idx="1199">
                  <c:v>44889</c:v>
                </c:pt>
                <c:pt idx="1200">
                  <c:v>44896</c:v>
                </c:pt>
                <c:pt idx="1201">
                  <c:v>44903</c:v>
                </c:pt>
                <c:pt idx="1202">
                  <c:v>44910</c:v>
                </c:pt>
                <c:pt idx="1203">
                  <c:v>44917</c:v>
                </c:pt>
                <c:pt idx="1204">
                  <c:v>44924</c:v>
                </c:pt>
                <c:pt idx="1205">
                  <c:v>44931</c:v>
                </c:pt>
                <c:pt idx="1206">
                  <c:v>44938</c:v>
                </c:pt>
                <c:pt idx="1207">
                  <c:v>44945</c:v>
                </c:pt>
                <c:pt idx="1208">
                  <c:v>44952</c:v>
                </c:pt>
                <c:pt idx="1209">
                  <c:v>44959</c:v>
                </c:pt>
                <c:pt idx="1210">
                  <c:v>44966</c:v>
                </c:pt>
                <c:pt idx="1211">
                  <c:v>44973</c:v>
                </c:pt>
                <c:pt idx="1212">
                  <c:v>44980</c:v>
                </c:pt>
                <c:pt idx="1213">
                  <c:v>44987</c:v>
                </c:pt>
                <c:pt idx="1214">
                  <c:v>44994</c:v>
                </c:pt>
                <c:pt idx="1215">
                  <c:v>45001</c:v>
                </c:pt>
                <c:pt idx="1216">
                  <c:v>45008</c:v>
                </c:pt>
                <c:pt idx="1217">
                  <c:v>45015</c:v>
                </c:pt>
                <c:pt idx="1218">
                  <c:v>45022</c:v>
                </c:pt>
                <c:pt idx="1219">
                  <c:v>45029</c:v>
                </c:pt>
                <c:pt idx="1220">
                  <c:v>45036</c:v>
                </c:pt>
                <c:pt idx="1221">
                  <c:v>45043</c:v>
                </c:pt>
                <c:pt idx="1222">
                  <c:v>45050</c:v>
                </c:pt>
                <c:pt idx="1223">
                  <c:v>45057</c:v>
                </c:pt>
                <c:pt idx="1224">
                  <c:v>45064</c:v>
                </c:pt>
                <c:pt idx="1225">
                  <c:v>45071</c:v>
                </c:pt>
                <c:pt idx="1226">
                  <c:v>45078</c:v>
                </c:pt>
                <c:pt idx="1227">
                  <c:v>45085</c:v>
                </c:pt>
                <c:pt idx="1228">
                  <c:v>45092</c:v>
                </c:pt>
                <c:pt idx="1229">
                  <c:v>45099</c:v>
                </c:pt>
                <c:pt idx="1230">
                  <c:v>45106</c:v>
                </c:pt>
                <c:pt idx="1231">
                  <c:v>45113</c:v>
                </c:pt>
                <c:pt idx="1232">
                  <c:v>45120</c:v>
                </c:pt>
                <c:pt idx="1233">
                  <c:v>45127</c:v>
                </c:pt>
                <c:pt idx="1234">
                  <c:v>45134</c:v>
                </c:pt>
                <c:pt idx="1235">
                  <c:v>45141</c:v>
                </c:pt>
                <c:pt idx="1236">
                  <c:v>45148</c:v>
                </c:pt>
                <c:pt idx="1237">
                  <c:v>45155</c:v>
                </c:pt>
                <c:pt idx="1238">
                  <c:v>45162</c:v>
                </c:pt>
                <c:pt idx="1239">
                  <c:v>45169</c:v>
                </c:pt>
                <c:pt idx="1240">
                  <c:v>45176</c:v>
                </c:pt>
                <c:pt idx="1241">
                  <c:v>45183</c:v>
                </c:pt>
                <c:pt idx="1242">
                  <c:v>45190</c:v>
                </c:pt>
                <c:pt idx="1243">
                  <c:v>45197</c:v>
                </c:pt>
                <c:pt idx="1244">
                  <c:v>45204</c:v>
                </c:pt>
                <c:pt idx="1245">
                  <c:v>45211</c:v>
                </c:pt>
                <c:pt idx="1246">
                  <c:v>45218</c:v>
                </c:pt>
                <c:pt idx="1247">
                  <c:v>45225</c:v>
                </c:pt>
                <c:pt idx="1248">
                  <c:v>45232</c:v>
                </c:pt>
                <c:pt idx="1249">
                  <c:v>45239</c:v>
                </c:pt>
                <c:pt idx="1250">
                  <c:v>45246</c:v>
                </c:pt>
                <c:pt idx="1251">
                  <c:v>45253</c:v>
                </c:pt>
                <c:pt idx="1252">
                  <c:v>45260</c:v>
                </c:pt>
                <c:pt idx="1253">
                  <c:v>45267</c:v>
                </c:pt>
                <c:pt idx="1254">
                  <c:v>45274</c:v>
                </c:pt>
                <c:pt idx="1255">
                  <c:v>45281</c:v>
                </c:pt>
                <c:pt idx="1256">
                  <c:v>45288</c:v>
                </c:pt>
                <c:pt idx="1257">
                  <c:v>45295</c:v>
                </c:pt>
                <c:pt idx="1258">
                  <c:v>45302</c:v>
                </c:pt>
                <c:pt idx="1259">
                  <c:v>45309</c:v>
                </c:pt>
                <c:pt idx="1260">
                  <c:v>45316</c:v>
                </c:pt>
                <c:pt idx="1261">
                  <c:v>45323</c:v>
                </c:pt>
                <c:pt idx="1262">
                  <c:v>45330</c:v>
                </c:pt>
                <c:pt idx="1263">
                  <c:v>45337</c:v>
                </c:pt>
                <c:pt idx="1264">
                  <c:v>45344</c:v>
                </c:pt>
                <c:pt idx="1265">
                  <c:v>45351</c:v>
                </c:pt>
                <c:pt idx="1266">
                  <c:v>45358</c:v>
                </c:pt>
                <c:pt idx="1267">
                  <c:v>45365</c:v>
                </c:pt>
                <c:pt idx="1268">
                  <c:v>45372</c:v>
                </c:pt>
                <c:pt idx="1269">
                  <c:v>45379</c:v>
                </c:pt>
                <c:pt idx="1270">
                  <c:v>45386</c:v>
                </c:pt>
                <c:pt idx="1271">
                  <c:v>45393</c:v>
                </c:pt>
                <c:pt idx="1272">
                  <c:v>45400</c:v>
                </c:pt>
                <c:pt idx="1273">
                  <c:v>45407</c:v>
                </c:pt>
                <c:pt idx="1274">
                  <c:v>45414</c:v>
                </c:pt>
                <c:pt idx="1275">
                  <c:v>45421</c:v>
                </c:pt>
                <c:pt idx="1276">
                  <c:v>45428</c:v>
                </c:pt>
                <c:pt idx="1277">
                  <c:v>45435</c:v>
                </c:pt>
                <c:pt idx="1278">
                  <c:v>45442</c:v>
                </c:pt>
                <c:pt idx="1279">
                  <c:v>45449</c:v>
                </c:pt>
                <c:pt idx="1280">
                  <c:v>45456</c:v>
                </c:pt>
                <c:pt idx="1281">
                  <c:v>45463</c:v>
                </c:pt>
                <c:pt idx="1282">
                  <c:v>45470</c:v>
                </c:pt>
                <c:pt idx="1283">
                  <c:v>45477</c:v>
                </c:pt>
                <c:pt idx="1284">
                  <c:v>45484</c:v>
                </c:pt>
                <c:pt idx="1285">
                  <c:v>45491</c:v>
                </c:pt>
                <c:pt idx="1286">
                  <c:v>45498</c:v>
                </c:pt>
                <c:pt idx="1287">
                  <c:v>45505</c:v>
                </c:pt>
                <c:pt idx="1288">
                  <c:v>45512</c:v>
                </c:pt>
                <c:pt idx="1289">
                  <c:v>45519</c:v>
                </c:pt>
                <c:pt idx="1290">
                  <c:v>45526</c:v>
                </c:pt>
                <c:pt idx="1291">
                  <c:v>45533</c:v>
                </c:pt>
                <c:pt idx="1292">
                  <c:v>45540</c:v>
                </c:pt>
                <c:pt idx="1293">
                  <c:v>45547</c:v>
                </c:pt>
                <c:pt idx="1294">
                  <c:v>45554</c:v>
                </c:pt>
                <c:pt idx="1295">
                  <c:v>45561</c:v>
                </c:pt>
                <c:pt idx="1296">
                  <c:v>45568</c:v>
                </c:pt>
                <c:pt idx="1297">
                  <c:v>45575</c:v>
                </c:pt>
                <c:pt idx="1298">
                  <c:v>45582</c:v>
                </c:pt>
                <c:pt idx="1299">
                  <c:v>45589</c:v>
                </c:pt>
                <c:pt idx="1300">
                  <c:v>45596</c:v>
                </c:pt>
                <c:pt idx="1301">
                  <c:v>45603</c:v>
                </c:pt>
                <c:pt idx="1302">
                  <c:v>45610</c:v>
                </c:pt>
                <c:pt idx="1303">
                  <c:v>45617</c:v>
                </c:pt>
                <c:pt idx="1304">
                  <c:v>45624</c:v>
                </c:pt>
                <c:pt idx="1305">
                  <c:v>45631</c:v>
                </c:pt>
                <c:pt idx="1306">
                  <c:v>45638</c:v>
                </c:pt>
                <c:pt idx="1307">
                  <c:v>45645</c:v>
                </c:pt>
                <c:pt idx="1308">
                  <c:v>45653</c:v>
                </c:pt>
                <c:pt idx="1309">
                  <c:v>45660</c:v>
                </c:pt>
                <c:pt idx="1310">
                  <c:v>45667</c:v>
                </c:pt>
                <c:pt idx="1311">
                  <c:v>45674</c:v>
                </c:pt>
                <c:pt idx="1312">
                  <c:v>45681</c:v>
                </c:pt>
                <c:pt idx="1313">
                  <c:v>45688</c:v>
                </c:pt>
                <c:pt idx="1314">
                  <c:v>45695</c:v>
                </c:pt>
                <c:pt idx="1315">
                  <c:v>45702</c:v>
                </c:pt>
                <c:pt idx="1316">
                  <c:v>45709</c:v>
                </c:pt>
                <c:pt idx="1317">
                  <c:v>45716</c:v>
                </c:pt>
                <c:pt idx="1318">
                  <c:v>45723</c:v>
                </c:pt>
                <c:pt idx="1319">
                  <c:v>45730</c:v>
                </c:pt>
                <c:pt idx="1320">
                  <c:v>45737</c:v>
                </c:pt>
                <c:pt idx="1321">
                  <c:v>45744</c:v>
                </c:pt>
                <c:pt idx="1322">
                  <c:v>45751</c:v>
                </c:pt>
                <c:pt idx="1323">
                  <c:v>45758</c:v>
                </c:pt>
                <c:pt idx="1324">
                  <c:v>45769</c:v>
                </c:pt>
                <c:pt idx="1325">
                  <c:v>45776</c:v>
                </c:pt>
                <c:pt idx="1326">
                  <c:v>45783</c:v>
                </c:pt>
                <c:pt idx="1327">
                  <c:v>45790</c:v>
                </c:pt>
                <c:pt idx="1328">
                  <c:v>45797</c:v>
                </c:pt>
                <c:pt idx="1329">
                  <c:v>45804</c:v>
                </c:pt>
                <c:pt idx="1330">
                  <c:v>45811</c:v>
                </c:pt>
                <c:pt idx="1331">
                  <c:v>45818</c:v>
                </c:pt>
                <c:pt idx="1332">
                  <c:v>45825</c:v>
                </c:pt>
                <c:pt idx="1333">
                  <c:v>45832</c:v>
                </c:pt>
                <c:pt idx="1334">
                  <c:v>45839</c:v>
                </c:pt>
                <c:pt idx="1335">
                  <c:v>45846</c:v>
                </c:pt>
                <c:pt idx="1336">
                  <c:v>45853</c:v>
                </c:pt>
                <c:pt idx="1337">
                  <c:v>45860</c:v>
                </c:pt>
                <c:pt idx="1338">
                  <c:v>45867</c:v>
                </c:pt>
                <c:pt idx="1339">
                  <c:v>45874</c:v>
                </c:pt>
                <c:pt idx="1340">
                  <c:v>45881</c:v>
                </c:pt>
                <c:pt idx="1341">
                  <c:v>45888</c:v>
                </c:pt>
                <c:pt idx="1342">
                  <c:v>45895</c:v>
                </c:pt>
                <c:pt idx="1343">
                  <c:v>45902</c:v>
                </c:pt>
                <c:pt idx="1344">
                  <c:v>45909</c:v>
                </c:pt>
                <c:pt idx="1345">
                  <c:v>45916</c:v>
                </c:pt>
                <c:pt idx="1346">
                  <c:v>45923</c:v>
                </c:pt>
                <c:pt idx="1347">
                  <c:v>45930</c:v>
                </c:pt>
                <c:pt idx="1348">
                  <c:v>45937</c:v>
                </c:pt>
                <c:pt idx="1349">
                  <c:v>45944</c:v>
                </c:pt>
                <c:pt idx="1350">
                  <c:v>45951</c:v>
                </c:pt>
                <c:pt idx="1351">
                  <c:v>45958</c:v>
                </c:pt>
                <c:pt idx="1352">
                  <c:v>45965</c:v>
                </c:pt>
                <c:pt idx="1353">
                  <c:v>45972</c:v>
                </c:pt>
                <c:pt idx="1354">
                  <c:v>45979</c:v>
                </c:pt>
                <c:pt idx="1355">
                  <c:v>45986</c:v>
                </c:pt>
                <c:pt idx="1356">
                  <c:v>45993</c:v>
                </c:pt>
                <c:pt idx="1357">
                  <c:v>46000</c:v>
                </c:pt>
                <c:pt idx="1358">
                  <c:v>46007</c:v>
                </c:pt>
                <c:pt idx="1359">
                  <c:v>46014</c:v>
                </c:pt>
                <c:pt idx="1360">
                  <c:v>46021</c:v>
                </c:pt>
                <c:pt idx="1361">
                  <c:v>46028</c:v>
                </c:pt>
                <c:pt idx="1362">
                  <c:v>46035</c:v>
                </c:pt>
                <c:pt idx="1363">
                  <c:v>46042</c:v>
                </c:pt>
                <c:pt idx="1364">
                  <c:v>46049</c:v>
                </c:pt>
                <c:pt idx="1365">
                  <c:v>46056</c:v>
                </c:pt>
                <c:pt idx="1366">
                  <c:v>46063</c:v>
                </c:pt>
                <c:pt idx="1367">
                  <c:v>46070</c:v>
                </c:pt>
                <c:pt idx="1368">
                  <c:v>46077</c:v>
                </c:pt>
                <c:pt idx="1369">
                  <c:v>46084</c:v>
                </c:pt>
                <c:pt idx="1370">
                  <c:v>46091</c:v>
                </c:pt>
                <c:pt idx="1371">
                  <c:v>46098</c:v>
                </c:pt>
                <c:pt idx="1372">
                  <c:v>46105</c:v>
                </c:pt>
                <c:pt idx="1373">
                  <c:v>46112</c:v>
                </c:pt>
                <c:pt idx="1374">
                  <c:v>46119</c:v>
                </c:pt>
                <c:pt idx="1375">
                  <c:v>46126</c:v>
                </c:pt>
                <c:pt idx="1376">
                  <c:v>46133</c:v>
                </c:pt>
                <c:pt idx="1377">
                  <c:v>46140</c:v>
                </c:pt>
                <c:pt idx="1378">
                  <c:v>46147</c:v>
                </c:pt>
                <c:pt idx="1379">
                  <c:v>46154</c:v>
                </c:pt>
                <c:pt idx="1380">
                  <c:v>46161</c:v>
                </c:pt>
                <c:pt idx="1381">
                  <c:v>46168</c:v>
                </c:pt>
                <c:pt idx="1382">
                  <c:v>46175</c:v>
                </c:pt>
                <c:pt idx="1383">
                  <c:v>46182</c:v>
                </c:pt>
                <c:pt idx="1384">
                  <c:v>46189</c:v>
                </c:pt>
                <c:pt idx="1385">
                  <c:v>46196</c:v>
                </c:pt>
                <c:pt idx="1386">
                  <c:v>46203</c:v>
                </c:pt>
                <c:pt idx="1387">
                  <c:v>46210</c:v>
                </c:pt>
                <c:pt idx="1388">
                  <c:v>46217</c:v>
                </c:pt>
                <c:pt idx="1389">
                  <c:v>46224</c:v>
                </c:pt>
                <c:pt idx="1390">
                  <c:v>46231</c:v>
                </c:pt>
                <c:pt idx="1391">
                  <c:v>46238</c:v>
                </c:pt>
                <c:pt idx="1392">
                  <c:v>46245</c:v>
                </c:pt>
                <c:pt idx="1393">
                  <c:v>46252</c:v>
                </c:pt>
                <c:pt idx="1394">
                  <c:v>46259</c:v>
                </c:pt>
                <c:pt idx="1395">
                  <c:v>46266</c:v>
                </c:pt>
                <c:pt idx="1396">
                  <c:v>46273</c:v>
                </c:pt>
                <c:pt idx="1397">
                  <c:v>46280</c:v>
                </c:pt>
                <c:pt idx="1398">
                  <c:v>46287</c:v>
                </c:pt>
                <c:pt idx="1399">
                  <c:v>46294</c:v>
                </c:pt>
                <c:pt idx="1400">
                  <c:v>46301</c:v>
                </c:pt>
                <c:pt idx="1401">
                  <c:v>46308</c:v>
                </c:pt>
                <c:pt idx="1402">
                  <c:v>46315</c:v>
                </c:pt>
                <c:pt idx="1403">
                  <c:v>46322</c:v>
                </c:pt>
                <c:pt idx="1404">
                  <c:v>46329</c:v>
                </c:pt>
                <c:pt idx="1405">
                  <c:v>46336</c:v>
                </c:pt>
                <c:pt idx="1406">
                  <c:v>46343</c:v>
                </c:pt>
                <c:pt idx="1407">
                  <c:v>46350</c:v>
                </c:pt>
                <c:pt idx="1408">
                  <c:v>46357</c:v>
                </c:pt>
                <c:pt idx="1409">
                  <c:v>46364</c:v>
                </c:pt>
                <c:pt idx="1410">
                  <c:v>46371</c:v>
                </c:pt>
                <c:pt idx="1411">
                  <c:v>46378</c:v>
                </c:pt>
                <c:pt idx="1412">
                  <c:v>46385</c:v>
                </c:pt>
                <c:pt idx="1413">
                  <c:v>46392</c:v>
                </c:pt>
                <c:pt idx="1414">
                  <c:v>46399</c:v>
                </c:pt>
                <c:pt idx="1415">
                  <c:v>46406</c:v>
                </c:pt>
                <c:pt idx="1416">
                  <c:v>46413</c:v>
                </c:pt>
                <c:pt idx="1417">
                  <c:v>46420</c:v>
                </c:pt>
                <c:pt idx="1418">
                  <c:v>46427</c:v>
                </c:pt>
                <c:pt idx="1419">
                  <c:v>46434</c:v>
                </c:pt>
                <c:pt idx="1420">
                  <c:v>46441</c:v>
                </c:pt>
                <c:pt idx="1421">
                  <c:v>46448</c:v>
                </c:pt>
                <c:pt idx="1422">
                  <c:v>46455</c:v>
                </c:pt>
                <c:pt idx="1423">
                  <c:v>46462</c:v>
                </c:pt>
                <c:pt idx="1424">
                  <c:v>46469</c:v>
                </c:pt>
                <c:pt idx="1425">
                  <c:v>46476</c:v>
                </c:pt>
                <c:pt idx="1426">
                  <c:v>46483</c:v>
                </c:pt>
                <c:pt idx="1427">
                  <c:v>46490</c:v>
                </c:pt>
                <c:pt idx="1428">
                  <c:v>46497</c:v>
                </c:pt>
                <c:pt idx="1429">
                  <c:v>46504</c:v>
                </c:pt>
                <c:pt idx="1430">
                  <c:v>46511</c:v>
                </c:pt>
                <c:pt idx="1431">
                  <c:v>46518</c:v>
                </c:pt>
                <c:pt idx="1432">
                  <c:v>46525</c:v>
                </c:pt>
                <c:pt idx="1433">
                  <c:v>46532</c:v>
                </c:pt>
                <c:pt idx="1434">
                  <c:v>46539</c:v>
                </c:pt>
                <c:pt idx="1435">
                  <c:v>46546</c:v>
                </c:pt>
                <c:pt idx="1436">
                  <c:v>46553</c:v>
                </c:pt>
                <c:pt idx="1437">
                  <c:v>46560</c:v>
                </c:pt>
                <c:pt idx="1438">
                  <c:v>46567</c:v>
                </c:pt>
                <c:pt idx="1439">
                  <c:v>46574</c:v>
                </c:pt>
                <c:pt idx="1440">
                  <c:v>46581</c:v>
                </c:pt>
                <c:pt idx="1441">
                  <c:v>46588</c:v>
                </c:pt>
                <c:pt idx="1442">
                  <c:v>46595</c:v>
                </c:pt>
                <c:pt idx="1443">
                  <c:v>46602</c:v>
                </c:pt>
                <c:pt idx="1444">
                  <c:v>46609</c:v>
                </c:pt>
                <c:pt idx="1445">
                  <c:v>46616</c:v>
                </c:pt>
                <c:pt idx="1446">
                  <c:v>46623</c:v>
                </c:pt>
                <c:pt idx="1447">
                  <c:v>46630</c:v>
                </c:pt>
                <c:pt idx="1448">
                  <c:v>46637</c:v>
                </c:pt>
                <c:pt idx="1449">
                  <c:v>46644</c:v>
                </c:pt>
                <c:pt idx="1450">
                  <c:v>46651</c:v>
                </c:pt>
                <c:pt idx="1451">
                  <c:v>46658</c:v>
                </c:pt>
                <c:pt idx="1452">
                  <c:v>46665</c:v>
                </c:pt>
                <c:pt idx="1453">
                  <c:v>46672</c:v>
                </c:pt>
                <c:pt idx="1454">
                  <c:v>46679</c:v>
                </c:pt>
                <c:pt idx="1455">
                  <c:v>46686</c:v>
                </c:pt>
                <c:pt idx="1456">
                  <c:v>46693</c:v>
                </c:pt>
                <c:pt idx="1457">
                  <c:v>46700</c:v>
                </c:pt>
                <c:pt idx="1458">
                  <c:v>46707</c:v>
                </c:pt>
                <c:pt idx="1459">
                  <c:v>46714</c:v>
                </c:pt>
                <c:pt idx="1460">
                  <c:v>46721</c:v>
                </c:pt>
                <c:pt idx="1461">
                  <c:v>46728</c:v>
                </c:pt>
                <c:pt idx="1462">
                  <c:v>46735</c:v>
                </c:pt>
                <c:pt idx="1463">
                  <c:v>46742</c:v>
                </c:pt>
                <c:pt idx="1464">
                  <c:v>46749</c:v>
                </c:pt>
                <c:pt idx="1465">
                  <c:v>46756</c:v>
                </c:pt>
                <c:pt idx="1466">
                  <c:v>46763</c:v>
                </c:pt>
                <c:pt idx="1467">
                  <c:v>46770</c:v>
                </c:pt>
                <c:pt idx="1468">
                  <c:v>46777</c:v>
                </c:pt>
                <c:pt idx="1469">
                  <c:v>46784</c:v>
                </c:pt>
                <c:pt idx="1470">
                  <c:v>46791</c:v>
                </c:pt>
                <c:pt idx="1471">
                  <c:v>46798</c:v>
                </c:pt>
                <c:pt idx="1472">
                  <c:v>46805</c:v>
                </c:pt>
                <c:pt idx="1473">
                  <c:v>46812</c:v>
                </c:pt>
                <c:pt idx="1474">
                  <c:v>46819</c:v>
                </c:pt>
                <c:pt idx="1475">
                  <c:v>46826</c:v>
                </c:pt>
                <c:pt idx="1476">
                  <c:v>46833</c:v>
                </c:pt>
                <c:pt idx="1477">
                  <c:v>46840</c:v>
                </c:pt>
                <c:pt idx="1478">
                  <c:v>46847</c:v>
                </c:pt>
                <c:pt idx="1479">
                  <c:v>46854</c:v>
                </c:pt>
                <c:pt idx="1480">
                  <c:v>46861</c:v>
                </c:pt>
                <c:pt idx="1481">
                  <c:v>46868</c:v>
                </c:pt>
                <c:pt idx="1482">
                  <c:v>46875</c:v>
                </c:pt>
                <c:pt idx="1483">
                  <c:v>46882</c:v>
                </c:pt>
                <c:pt idx="1484">
                  <c:v>46889</c:v>
                </c:pt>
                <c:pt idx="1485">
                  <c:v>46896</c:v>
                </c:pt>
                <c:pt idx="1486">
                  <c:v>46903</c:v>
                </c:pt>
                <c:pt idx="1487">
                  <c:v>46910</c:v>
                </c:pt>
                <c:pt idx="1488">
                  <c:v>46917</c:v>
                </c:pt>
                <c:pt idx="1489">
                  <c:v>46924</c:v>
                </c:pt>
                <c:pt idx="1490">
                  <c:v>46931</c:v>
                </c:pt>
                <c:pt idx="1491">
                  <c:v>46938</c:v>
                </c:pt>
                <c:pt idx="1492">
                  <c:v>46945</c:v>
                </c:pt>
                <c:pt idx="1493">
                  <c:v>46952</c:v>
                </c:pt>
                <c:pt idx="1494">
                  <c:v>46959</c:v>
                </c:pt>
                <c:pt idx="1495">
                  <c:v>46966</c:v>
                </c:pt>
                <c:pt idx="1496">
                  <c:v>46973</c:v>
                </c:pt>
                <c:pt idx="1497">
                  <c:v>46980</c:v>
                </c:pt>
                <c:pt idx="1498">
                  <c:v>46987</c:v>
                </c:pt>
                <c:pt idx="1499">
                  <c:v>46994</c:v>
                </c:pt>
                <c:pt idx="1500">
                  <c:v>47001</c:v>
                </c:pt>
                <c:pt idx="1501">
                  <c:v>47008</c:v>
                </c:pt>
                <c:pt idx="1502">
                  <c:v>47015</c:v>
                </c:pt>
                <c:pt idx="1503">
                  <c:v>47022</c:v>
                </c:pt>
                <c:pt idx="1504">
                  <c:v>47029</c:v>
                </c:pt>
                <c:pt idx="1505">
                  <c:v>47036</c:v>
                </c:pt>
                <c:pt idx="1506">
                  <c:v>47043</c:v>
                </c:pt>
                <c:pt idx="1507">
                  <c:v>47050</c:v>
                </c:pt>
                <c:pt idx="1508">
                  <c:v>47057</c:v>
                </c:pt>
                <c:pt idx="1509">
                  <c:v>47064</c:v>
                </c:pt>
                <c:pt idx="1510">
                  <c:v>47071</c:v>
                </c:pt>
                <c:pt idx="1511">
                  <c:v>47078</c:v>
                </c:pt>
                <c:pt idx="1512">
                  <c:v>47085</c:v>
                </c:pt>
                <c:pt idx="1513">
                  <c:v>47092</c:v>
                </c:pt>
                <c:pt idx="1514">
                  <c:v>47099</c:v>
                </c:pt>
                <c:pt idx="1515">
                  <c:v>47106</c:v>
                </c:pt>
                <c:pt idx="1516">
                  <c:v>47114</c:v>
                </c:pt>
                <c:pt idx="1517">
                  <c:v>47121</c:v>
                </c:pt>
                <c:pt idx="1518">
                  <c:v>47128</c:v>
                </c:pt>
                <c:pt idx="1519">
                  <c:v>47135</c:v>
                </c:pt>
                <c:pt idx="1520">
                  <c:v>47142</c:v>
                </c:pt>
                <c:pt idx="1521">
                  <c:v>47149</c:v>
                </c:pt>
                <c:pt idx="1522">
                  <c:v>47156</c:v>
                </c:pt>
                <c:pt idx="1523">
                  <c:v>47163</c:v>
                </c:pt>
                <c:pt idx="1524">
                  <c:v>47170</c:v>
                </c:pt>
                <c:pt idx="1525">
                  <c:v>47177</c:v>
                </c:pt>
                <c:pt idx="1526">
                  <c:v>47184</c:v>
                </c:pt>
                <c:pt idx="1527">
                  <c:v>47191</c:v>
                </c:pt>
                <c:pt idx="1528">
                  <c:v>47198</c:v>
                </c:pt>
                <c:pt idx="1529">
                  <c:v>47205</c:v>
                </c:pt>
                <c:pt idx="1530">
                  <c:v>47212</c:v>
                </c:pt>
                <c:pt idx="1531">
                  <c:v>47219</c:v>
                </c:pt>
                <c:pt idx="1532">
                  <c:v>47226</c:v>
                </c:pt>
                <c:pt idx="1533">
                  <c:v>47233</c:v>
                </c:pt>
                <c:pt idx="1534">
                  <c:v>47240</c:v>
                </c:pt>
                <c:pt idx="1535">
                  <c:v>47247</c:v>
                </c:pt>
                <c:pt idx="1536">
                  <c:v>47254</c:v>
                </c:pt>
                <c:pt idx="1537">
                  <c:v>47261</c:v>
                </c:pt>
                <c:pt idx="1538">
                  <c:v>47268</c:v>
                </c:pt>
                <c:pt idx="1539">
                  <c:v>47275</c:v>
                </c:pt>
                <c:pt idx="1540">
                  <c:v>47282</c:v>
                </c:pt>
                <c:pt idx="1541">
                  <c:v>47289</c:v>
                </c:pt>
                <c:pt idx="1542">
                  <c:v>47296</c:v>
                </c:pt>
                <c:pt idx="1543">
                  <c:v>47303</c:v>
                </c:pt>
                <c:pt idx="1544">
                  <c:v>47310</c:v>
                </c:pt>
                <c:pt idx="1545">
                  <c:v>47317</c:v>
                </c:pt>
                <c:pt idx="1546">
                  <c:v>47324</c:v>
                </c:pt>
                <c:pt idx="1547">
                  <c:v>47331</c:v>
                </c:pt>
                <c:pt idx="1548">
                  <c:v>47338</c:v>
                </c:pt>
                <c:pt idx="1549">
                  <c:v>47345</c:v>
                </c:pt>
                <c:pt idx="1550">
                  <c:v>47352</c:v>
                </c:pt>
                <c:pt idx="1551">
                  <c:v>47359</c:v>
                </c:pt>
                <c:pt idx="1552">
                  <c:v>47366</c:v>
                </c:pt>
                <c:pt idx="1553">
                  <c:v>47373</c:v>
                </c:pt>
                <c:pt idx="1554">
                  <c:v>47380</c:v>
                </c:pt>
                <c:pt idx="1555">
                  <c:v>47387</c:v>
                </c:pt>
                <c:pt idx="1556">
                  <c:v>47394</c:v>
                </c:pt>
                <c:pt idx="1557">
                  <c:v>47401</c:v>
                </c:pt>
                <c:pt idx="1558">
                  <c:v>47408</c:v>
                </c:pt>
                <c:pt idx="1559">
                  <c:v>47415</c:v>
                </c:pt>
                <c:pt idx="1560">
                  <c:v>47422</c:v>
                </c:pt>
                <c:pt idx="1561">
                  <c:v>47429</c:v>
                </c:pt>
                <c:pt idx="1562">
                  <c:v>47436</c:v>
                </c:pt>
                <c:pt idx="1563">
                  <c:v>47443</c:v>
                </c:pt>
                <c:pt idx="1564">
                  <c:v>47450</c:v>
                </c:pt>
                <c:pt idx="1565">
                  <c:v>47457</c:v>
                </c:pt>
                <c:pt idx="1566">
                  <c:v>47464</c:v>
                </c:pt>
                <c:pt idx="1567">
                  <c:v>47471</c:v>
                </c:pt>
                <c:pt idx="1568">
                  <c:v>47479</c:v>
                </c:pt>
                <c:pt idx="1569">
                  <c:v>47486</c:v>
                </c:pt>
                <c:pt idx="1570">
                  <c:v>47493</c:v>
                </c:pt>
                <c:pt idx="1571">
                  <c:v>47500</c:v>
                </c:pt>
                <c:pt idx="1572">
                  <c:v>47507</c:v>
                </c:pt>
                <c:pt idx="1573">
                  <c:v>47514</c:v>
                </c:pt>
                <c:pt idx="1574">
                  <c:v>47521</c:v>
                </c:pt>
                <c:pt idx="1575">
                  <c:v>47528</c:v>
                </c:pt>
                <c:pt idx="1576">
                  <c:v>47535</c:v>
                </c:pt>
                <c:pt idx="1577">
                  <c:v>47542</c:v>
                </c:pt>
                <c:pt idx="1578">
                  <c:v>47549</c:v>
                </c:pt>
                <c:pt idx="1579">
                  <c:v>47556</c:v>
                </c:pt>
                <c:pt idx="1580">
                  <c:v>47563</c:v>
                </c:pt>
                <c:pt idx="1581">
                  <c:v>47570</c:v>
                </c:pt>
                <c:pt idx="1582">
                  <c:v>47577</c:v>
                </c:pt>
                <c:pt idx="1583">
                  <c:v>47584</c:v>
                </c:pt>
                <c:pt idx="1584">
                  <c:v>47591</c:v>
                </c:pt>
                <c:pt idx="1585">
                  <c:v>47598</c:v>
                </c:pt>
                <c:pt idx="1586">
                  <c:v>47605</c:v>
                </c:pt>
                <c:pt idx="1587">
                  <c:v>47612</c:v>
                </c:pt>
                <c:pt idx="1588">
                  <c:v>47619</c:v>
                </c:pt>
                <c:pt idx="1589">
                  <c:v>47626</c:v>
                </c:pt>
                <c:pt idx="1590">
                  <c:v>47633</c:v>
                </c:pt>
                <c:pt idx="1591">
                  <c:v>47640</c:v>
                </c:pt>
                <c:pt idx="1592">
                  <c:v>47647</c:v>
                </c:pt>
                <c:pt idx="1593">
                  <c:v>47654</c:v>
                </c:pt>
                <c:pt idx="1594">
                  <c:v>47661</c:v>
                </c:pt>
                <c:pt idx="1595">
                  <c:v>47668</c:v>
                </c:pt>
                <c:pt idx="1596">
                  <c:v>47675</c:v>
                </c:pt>
                <c:pt idx="1597">
                  <c:v>47682</c:v>
                </c:pt>
                <c:pt idx="1598">
                  <c:v>47689</c:v>
                </c:pt>
                <c:pt idx="1599">
                  <c:v>47696</c:v>
                </c:pt>
                <c:pt idx="1600">
                  <c:v>47703</c:v>
                </c:pt>
                <c:pt idx="1601">
                  <c:v>47710</c:v>
                </c:pt>
                <c:pt idx="1602">
                  <c:v>47717</c:v>
                </c:pt>
                <c:pt idx="1603">
                  <c:v>47724</c:v>
                </c:pt>
                <c:pt idx="1604">
                  <c:v>47731</c:v>
                </c:pt>
                <c:pt idx="1605">
                  <c:v>47738</c:v>
                </c:pt>
                <c:pt idx="1606">
                  <c:v>47745</c:v>
                </c:pt>
                <c:pt idx="1607">
                  <c:v>47752</c:v>
                </c:pt>
                <c:pt idx="1608">
                  <c:v>47759</c:v>
                </c:pt>
                <c:pt idx="1609">
                  <c:v>47766</c:v>
                </c:pt>
                <c:pt idx="1610">
                  <c:v>47773</c:v>
                </c:pt>
                <c:pt idx="1611">
                  <c:v>47780</c:v>
                </c:pt>
                <c:pt idx="1612">
                  <c:v>47787</c:v>
                </c:pt>
                <c:pt idx="1613">
                  <c:v>47794</c:v>
                </c:pt>
                <c:pt idx="1614">
                  <c:v>47801</c:v>
                </c:pt>
                <c:pt idx="1615">
                  <c:v>47808</c:v>
                </c:pt>
                <c:pt idx="1616">
                  <c:v>47815</c:v>
                </c:pt>
                <c:pt idx="1617">
                  <c:v>47822</c:v>
                </c:pt>
                <c:pt idx="1618">
                  <c:v>47829</c:v>
                </c:pt>
                <c:pt idx="1619">
                  <c:v>47836</c:v>
                </c:pt>
                <c:pt idx="1620">
                  <c:v>47844</c:v>
                </c:pt>
                <c:pt idx="1621">
                  <c:v>47851</c:v>
                </c:pt>
                <c:pt idx="1622">
                  <c:v>47858</c:v>
                </c:pt>
                <c:pt idx="1623">
                  <c:v>47865</c:v>
                </c:pt>
                <c:pt idx="1624">
                  <c:v>47872</c:v>
                </c:pt>
                <c:pt idx="1625">
                  <c:v>47879</c:v>
                </c:pt>
                <c:pt idx="1626">
                  <c:v>47886</c:v>
                </c:pt>
                <c:pt idx="1627">
                  <c:v>47893</c:v>
                </c:pt>
                <c:pt idx="1628">
                  <c:v>47900</c:v>
                </c:pt>
                <c:pt idx="1629">
                  <c:v>47907</c:v>
                </c:pt>
                <c:pt idx="1630">
                  <c:v>47914</c:v>
                </c:pt>
                <c:pt idx="1631">
                  <c:v>47921</c:v>
                </c:pt>
                <c:pt idx="1632">
                  <c:v>47928</c:v>
                </c:pt>
                <c:pt idx="1633">
                  <c:v>47935</c:v>
                </c:pt>
                <c:pt idx="1634">
                  <c:v>47942</c:v>
                </c:pt>
                <c:pt idx="1635">
                  <c:v>47953</c:v>
                </c:pt>
                <c:pt idx="1636">
                  <c:v>47960</c:v>
                </c:pt>
                <c:pt idx="1637">
                  <c:v>47967</c:v>
                </c:pt>
                <c:pt idx="1638">
                  <c:v>47974</c:v>
                </c:pt>
                <c:pt idx="1639">
                  <c:v>47981</c:v>
                </c:pt>
                <c:pt idx="1640">
                  <c:v>47988</c:v>
                </c:pt>
                <c:pt idx="1641">
                  <c:v>47995</c:v>
                </c:pt>
                <c:pt idx="1642">
                  <c:v>48002</c:v>
                </c:pt>
                <c:pt idx="1643">
                  <c:v>48009</c:v>
                </c:pt>
                <c:pt idx="1644">
                  <c:v>48016</c:v>
                </c:pt>
                <c:pt idx="1645">
                  <c:v>48023</c:v>
                </c:pt>
                <c:pt idx="1646">
                  <c:v>48030</c:v>
                </c:pt>
                <c:pt idx="1647">
                  <c:v>48037</c:v>
                </c:pt>
                <c:pt idx="1648">
                  <c:v>48044</c:v>
                </c:pt>
                <c:pt idx="1649">
                  <c:v>48051</c:v>
                </c:pt>
                <c:pt idx="1650">
                  <c:v>48058</c:v>
                </c:pt>
                <c:pt idx="1651">
                  <c:v>48065</c:v>
                </c:pt>
                <c:pt idx="1652">
                  <c:v>48072</c:v>
                </c:pt>
                <c:pt idx="1653">
                  <c:v>48079</c:v>
                </c:pt>
                <c:pt idx="1654">
                  <c:v>48086</c:v>
                </c:pt>
                <c:pt idx="1655">
                  <c:v>48093</c:v>
                </c:pt>
                <c:pt idx="1656">
                  <c:v>48100</c:v>
                </c:pt>
                <c:pt idx="1657">
                  <c:v>48107</c:v>
                </c:pt>
                <c:pt idx="1658">
                  <c:v>48114</c:v>
                </c:pt>
                <c:pt idx="1659">
                  <c:v>48121</c:v>
                </c:pt>
                <c:pt idx="1660">
                  <c:v>48128</c:v>
                </c:pt>
                <c:pt idx="1661">
                  <c:v>48135</c:v>
                </c:pt>
                <c:pt idx="1662">
                  <c:v>48142</c:v>
                </c:pt>
                <c:pt idx="1663">
                  <c:v>48149</c:v>
                </c:pt>
                <c:pt idx="1664">
                  <c:v>48156</c:v>
                </c:pt>
                <c:pt idx="1665">
                  <c:v>48163</c:v>
                </c:pt>
                <c:pt idx="1666">
                  <c:v>48170</c:v>
                </c:pt>
                <c:pt idx="1667">
                  <c:v>48177</c:v>
                </c:pt>
                <c:pt idx="1668">
                  <c:v>48184</c:v>
                </c:pt>
                <c:pt idx="1669">
                  <c:v>48191</c:v>
                </c:pt>
                <c:pt idx="1670">
                  <c:v>48198</c:v>
                </c:pt>
                <c:pt idx="1671">
                  <c:v>48205</c:v>
                </c:pt>
                <c:pt idx="1672">
                  <c:v>48212</c:v>
                </c:pt>
                <c:pt idx="1673">
                  <c:v>48219</c:v>
                </c:pt>
                <c:pt idx="1674">
                  <c:v>48226</c:v>
                </c:pt>
                <c:pt idx="1675">
                  <c:v>48233</c:v>
                </c:pt>
                <c:pt idx="1676">
                  <c:v>48240</c:v>
                </c:pt>
                <c:pt idx="1677">
                  <c:v>48247</c:v>
                </c:pt>
                <c:pt idx="1678">
                  <c:v>48254</c:v>
                </c:pt>
                <c:pt idx="1679">
                  <c:v>48261</c:v>
                </c:pt>
                <c:pt idx="1680">
                  <c:v>48268</c:v>
                </c:pt>
                <c:pt idx="1681">
                  <c:v>48275</c:v>
                </c:pt>
                <c:pt idx="1682">
                  <c:v>48282</c:v>
                </c:pt>
                <c:pt idx="1683">
                  <c:v>48289</c:v>
                </c:pt>
                <c:pt idx="1684">
                  <c:v>48296</c:v>
                </c:pt>
                <c:pt idx="1685">
                  <c:v>48303</c:v>
                </c:pt>
                <c:pt idx="1686">
                  <c:v>48310</c:v>
                </c:pt>
                <c:pt idx="1687">
                  <c:v>48317</c:v>
                </c:pt>
                <c:pt idx="1688">
                  <c:v>48324</c:v>
                </c:pt>
                <c:pt idx="1689">
                  <c:v>48331</c:v>
                </c:pt>
                <c:pt idx="1690">
                  <c:v>48338</c:v>
                </c:pt>
                <c:pt idx="1691">
                  <c:v>48345</c:v>
                </c:pt>
                <c:pt idx="1692">
                  <c:v>48352</c:v>
                </c:pt>
                <c:pt idx="1693">
                  <c:v>48359</c:v>
                </c:pt>
                <c:pt idx="1694">
                  <c:v>48366</c:v>
                </c:pt>
                <c:pt idx="1695">
                  <c:v>48373</c:v>
                </c:pt>
                <c:pt idx="1696">
                  <c:v>48380</c:v>
                </c:pt>
                <c:pt idx="1697">
                  <c:v>48387</c:v>
                </c:pt>
                <c:pt idx="1698">
                  <c:v>48394</c:v>
                </c:pt>
                <c:pt idx="1699">
                  <c:v>48401</c:v>
                </c:pt>
                <c:pt idx="1700">
                  <c:v>48408</c:v>
                </c:pt>
                <c:pt idx="1701">
                  <c:v>48415</c:v>
                </c:pt>
                <c:pt idx="1702">
                  <c:v>48422</c:v>
                </c:pt>
                <c:pt idx="1703">
                  <c:v>48429</c:v>
                </c:pt>
                <c:pt idx="1704">
                  <c:v>48436</c:v>
                </c:pt>
                <c:pt idx="1705">
                  <c:v>48443</c:v>
                </c:pt>
                <c:pt idx="1706">
                  <c:v>48450</c:v>
                </c:pt>
                <c:pt idx="1707">
                  <c:v>48457</c:v>
                </c:pt>
                <c:pt idx="1708">
                  <c:v>48464</c:v>
                </c:pt>
                <c:pt idx="1709">
                  <c:v>48471</c:v>
                </c:pt>
                <c:pt idx="1710">
                  <c:v>48478</c:v>
                </c:pt>
                <c:pt idx="1711">
                  <c:v>48485</c:v>
                </c:pt>
                <c:pt idx="1712">
                  <c:v>48492</c:v>
                </c:pt>
                <c:pt idx="1713">
                  <c:v>48499</c:v>
                </c:pt>
                <c:pt idx="1714">
                  <c:v>48506</c:v>
                </c:pt>
                <c:pt idx="1715">
                  <c:v>48513</c:v>
                </c:pt>
                <c:pt idx="1716">
                  <c:v>48520</c:v>
                </c:pt>
                <c:pt idx="1717">
                  <c:v>48527</c:v>
                </c:pt>
                <c:pt idx="1718">
                  <c:v>48534</c:v>
                </c:pt>
                <c:pt idx="1719">
                  <c:v>48541</c:v>
                </c:pt>
                <c:pt idx="1720">
                  <c:v>48548</c:v>
                </c:pt>
                <c:pt idx="1721">
                  <c:v>48555</c:v>
                </c:pt>
                <c:pt idx="1722">
                  <c:v>48562</c:v>
                </c:pt>
                <c:pt idx="1723">
                  <c:v>48569</c:v>
                </c:pt>
                <c:pt idx="1724">
                  <c:v>48576</c:v>
                </c:pt>
                <c:pt idx="1725">
                  <c:v>48583</c:v>
                </c:pt>
                <c:pt idx="1726">
                  <c:v>48590</c:v>
                </c:pt>
                <c:pt idx="1727">
                  <c:v>48597</c:v>
                </c:pt>
                <c:pt idx="1728">
                  <c:v>48604</c:v>
                </c:pt>
                <c:pt idx="1729">
                  <c:v>48611</c:v>
                </c:pt>
                <c:pt idx="1730">
                  <c:v>48618</c:v>
                </c:pt>
                <c:pt idx="1731">
                  <c:v>48625</c:v>
                </c:pt>
                <c:pt idx="1732">
                  <c:v>48632</c:v>
                </c:pt>
                <c:pt idx="1733">
                  <c:v>48639</c:v>
                </c:pt>
                <c:pt idx="1734">
                  <c:v>48646</c:v>
                </c:pt>
                <c:pt idx="1735">
                  <c:v>48653</c:v>
                </c:pt>
                <c:pt idx="1736">
                  <c:v>48660</c:v>
                </c:pt>
                <c:pt idx="1737">
                  <c:v>48667</c:v>
                </c:pt>
                <c:pt idx="1738">
                  <c:v>48674</c:v>
                </c:pt>
                <c:pt idx="1739">
                  <c:v>48681</c:v>
                </c:pt>
                <c:pt idx="1740">
                  <c:v>48688</c:v>
                </c:pt>
                <c:pt idx="1741">
                  <c:v>48695</c:v>
                </c:pt>
                <c:pt idx="1742">
                  <c:v>48702</c:v>
                </c:pt>
                <c:pt idx="1743">
                  <c:v>48709</c:v>
                </c:pt>
                <c:pt idx="1744">
                  <c:v>48716</c:v>
                </c:pt>
                <c:pt idx="1745">
                  <c:v>48723</c:v>
                </c:pt>
                <c:pt idx="1746">
                  <c:v>48730</c:v>
                </c:pt>
                <c:pt idx="1747">
                  <c:v>48737</c:v>
                </c:pt>
                <c:pt idx="1748">
                  <c:v>48744</c:v>
                </c:pt>
                <c:pt idx="1749">
                  <c:v>48751</c:v>
                </c:pt>
                <c:pt idx="1750">
                  <c:v>48758</c:v>
                </c:pt>
                <c:pt idx="1751">
                  <c:v>48765</c:v>
                </c:pt>
                <c:pt idx="1752">
                  <c:v>48772</c:v>
                </c:pt>
                <c:pt idx="1753">
                  <c:v>48779</c:v>
                </c:pt>
                <c:pt idx="1754">
                  <c:v>48786</c:v>
                </c:pt>
                <c:pt idx="1755">
                  <c:v>48793</c:v>
                </c:pt>
                <c:pt idx="1756">
                  <c:v>48800</c:v>
                </c:pt>
                <c:pt idx="1757">
                  <c:v>48807</c:v>
                </c:pt>
                <c:pt idx="1758">
                  <c:v>48814</c:v>
                </c:pt>
                <c:pt idx="1759">
                  <c:v>48821</c:v>
                </c:pt>
                <c:pt idx="1760">
                  <c:v>48828</c:v>
                </c:pt>
                <c:pt idx="1761">
                  <c:v>48835</c:v>
                </c:pt>
                <c:pt idx="1762">
                  <c:v>48842</c:v>
                </c:pt>
                <c:pt idx="1763">
                  <c:v>48849</c:v>
                </c:pt>
                <c:pt idx="1764">
                  <c:v>48856</c:v>
                </c:pt>
                <c:pt idx="1765">
                  <c:v>48863</c:v>
                </c:pt>
                <c:pt idx="1766">
                  <c:v>48870</c:v>
                </c:pt>
                <c:pt idx="1767">
                  <c:v>48877</c:v>
                </c:pt>
                <c:pt idx="1768">
                  <c:v>48884</c:v>
                </c:pt>
                <c:pt idx="1769">
                  <c:v>48891</c:v>
                </c:pt>
                <c:pt idx="1770">
                  <c:v>48898</c:v>
                </c:pt>
                <c:pt idx="1771">
                  <c:v>48905</c:v>
                </c:pt>
                <c:pt idx="1772">
                  <c:v>48912</c:v>
                </c:pt>
                <c:pt idx="1773">
                  <c:v>48919</c:v>
                </c:pt>
                <c:pt idx="1774">
                  <c:v>48926</c:v>
                </c:pt>
                <c:pt idx="1775">
                  <c:v>48933</c:v>
                </c:pt>
                <c:pt idx="1776">
                  <c:v>48940</c:v>
                </c:pt>
                <c:pt idx="1777">
                  <c:v>48947</c:v>
                </c:pt>
                <c:pt idx="1778">
                  <c:v>48954</c:v>
                </c:pt>
                <c:pt idx="1779">
                  <c:v>48961</c:v>
                </c:pt>
                <c:pt idx="1780">
                  <c:v>48968</c:v>
                </c:pt>
                <c:pt idx="1781">
                  <c:v>48975</c:v>
                </c:pt>
                <c:pt idx="1782">
                  <c:v>48982</c:v>
                </c:pt>
                <c:pt idx="1783">
                  <c:v>48989</c:v>
                </c:pt>
                <c:pt idx="1784">
                  <c:v>48996</c:v>
                </c:pt>
                <c:pt idx="1785">
                  <c:v>49003</c:v>
                </c:pt>
                <c:pt idx="1786">
                  <c:v>49010</c:v>
                </c:pt>
                <c:pt idx="1787">
                  <c:v>49017</c:v>
                </c:pt>
                <c:pt idx="1788">
                  <c:v>49024</c:v>
                </c:pt>
                <c:pt idx="1789">
                  <c:v>49031</c:v>
                </c:pt>
                <c:pt idx="1790">
                  <c:v>49038</c:v>
                </c:pt>
                <c:pt idx="1791">
                  <c:v>49045</c:v>
                </c:pt>
                <c:pt idx="1792">
                  <c:v>49052</c:v>
                </c:pt>
                <c:pt idx="1793">
                  <c:v>49059</c:v>
                </c:pt>
                <c:pt idx="1794">
                  <c:v>49066</c:v>
                </c:pt>
                <c:pt idx="1795">
                  <c:v>49073</c:v>
                </c:pt>
                <c:pt idx="1796">
                  <c:v>49080</c:v>
                </c:pt>
                <c:pt idx="1797">
                  <c:v>49087</c:v>
                </c:pt>
                <c:pt idx="1798">
                  <c:v>49094</c:v>
                </c:pt>
                <c:pt idx="1799">
                  <c:v>49101</c:v>
                </c:pt>
                <c:pt idx="1800">
                  <c:v>49108</c:v>
                </c:pt>
                <c:pt idx="1801">
                  <c:v>49115</c:v>
                </c:pt>
                <c:pt idx="1802">
                  <c:v>49122</c:v>
                </c:pt>
                <c:pt idx="1803">
                  <c:v>49129</c:v>
                </c:pt>
                <c:pt idx="1804">
                  <c:v>49136</c:v>
                </c:pt>
                <c:pt idx="1805">
                  <c:v>49143</c:v>
                </c:pt>
                <c:pt idx="1806">
                  <c:v>49150</c:v>
                </c:pt>
                <c:pt idx="1807">
                  <c:v>49157</c:v>
                </c:pt>
                <c:pt idx="1808">
                  <c:v>49164</c:v>
                </c:pt>
                <c:pt idx="1809">
                  <c:v>49171</c:v>
                </c:pt>
                <c:pt idx="1810">
                  <c:v>49178</c:v>
                </c:pt>
                <c:pt idx="1811">
                  <c:v>49185</c:v>
                </c:pt>
                <c:pt idx="1812">
                  <c:v>49192</c:v>
                </c:pt>
                <c:pt idx="1813">
                  <c:v>49199</c:v>
                </c:pt>
                <c:pt idx="1814">
                  <c:v>49206</c:v>
                </c:pt>
                <c:pt idx="1815">
                  <c:v>49213</c:v>
                </c:pt>
                <c:pt idx="1816">
                  <c:v>49220</c:v>
                </c:pt>
                <c:pt idx="1817">
                  <c:v>49227</c:v>
                </c:pt>
                <c:pt idx="1818">
                  <c:v>49234</c:v>
                </c:pt>
                <c:pt idx="1819">
                  <c:v>49241</c:v>
                </c:pt>
                <c:pt idx="1820">
                  <c:v>49248</c:v>
                </c:pt>
                <c:pt idx="1821">
                  <c:v>49255</c:v>
                </c:pt>
                <c:pt idx="1822">
                  <c:v>49262</c:v>
                </c:pt>
                <c:pt idx="1823">
                  <c:v>49269</c:v>
                </c:pt>
                <c:pt idx="1824">
                  <c:v>49276</c:v>
                </c:pt>
                <c:pt idx="1825">
                  <c:v>49283</c:v>
                </c:pt>
                <c:pt idx="1826">
                  <c:v>49290</c:v>
                </c:pt>
                <c:pt idx="1827">
                  <c:v>49297</c:v>
                </c:pt>
                <c:pt idx="1828">
                  <c:v>49305</c:v>
                </c:pt>
                <c:pt idx="1829">
                  <c:v>49312</c:v>
                </c:pt>
                <c:pt idx="1830">
                  <c:v>49319</c:v>
                </c:pt>
                <c:pt idx="1831">
                  <c:v>49326</c:v>
                </c:pt>
                <c:pt idx="1832">
                  <c:v>49333</c:v>
                </c:pt>
                <c:pt idx="1833">
                  <c:v>49340</c:v>
                </c:pt>
                <c:pt idx="1834">
                  <c:v>49347</c:v>
                </c:pt>
                <c:pt idx="1835">
                  <c:v>49354</c:v>
                </c:pt>
                <c:pt idx="1836">
                  <c:v>49361</c:v>
                </c:pt>
                <c:pt idx="1837">
                  <c:v>49368</c:v>
                </c:pt>
                <c:pt idx="1838">
                  <c:v>49375</c:v>
                </c:pt>
                <c:pt idx="1839">
                  <c:v>49382</c:v>
                </c:pt>
                <c:pt idx="1840">
                  <c:v>49389</c:v>
                </c:pt>
                <c:pt idx="1841">
                  <c:v>49396</c:v>
                </c:pt>
                <c:pt idx="1842">
                  <c:v>49403</c:v>
                </c:pt>
                <c:pt idx="1843">
                  <c:v>49410</c:v>
                </c:pt>
                <c:pt idx="1844">
                  <c:v>49417</c:v>
                </c:pt>
                <c:pt idx="1845">
                  <c:v>49424</c:v>
                </c:pt>
                <c:pt idx="1846">
                  <c:v>49431</c:v>
                </c:pt>
                <c:pt idx="1847">
                  <c:v>49438</c:v>
                </c:pt>
                <c:pt idx="1848">
                  <c:v>49445</c:v>
                </c:pt>
                <c:pt idx="1849">
                  <c:v>49452</c:v>
                </c:pt>
                <c:pt idx="1850">
                  <c:v>49459</c:v>
                </c:pt>
                <c:pt idx="1851">
                  <c:v>49466</c:v>
                </c:pt>
                <c:pt idx="1852">
                  <c:v>49473</c:v>
                </c:pt>
                <c:pt idx="1853">
                  <c:v>49480</c:v>
                </c:pt>
                <c:pt idx="1854">
                  <c:v>49487</c:v>
                </c:pt>
                <c:pt idx="1855">
                  <c:v>49494</c:v>
                </c:pt>
                <c:pt idx="1856">
                  <c:v>49501</c:v>
                </c:pt>
                <c:pt idx="1857">
                  <c:v>49508</c:v>
                </c:pt>
                <c:pt idx="1858">
                  <c:v>49515</c:v>
                </c:pt>
                <c:pt idx="1859">
                  <c:v>49522</c:v>
                </c:pt>
                <c:pt idx="1860">
                  <c:v>49529</c:v>
                </c:pt>
                <c:pt idx="1861">
                  <c:v>49536</c:v>
                </c:pt>
                <c:pt idx="1862">
                  <c:v>49543</c:v>
                </c:pt>
                <c:pt idx="1863">
                  <c:v>49550</c:v>
                </c:pt>
                <c:pt idx="1864">
                  <c:v>49557</c:v>
                </c:pt>
                <c:pt idx="1865">
                  <c:v>49564</c:v>
                </c:pt>
                <c:pt idx="1866">
                  <c:v>49571</c:v>
                </c:pt>
                <c:pt idx="1867">
                  <c:v>49578</c:v>
                </c:pt>
                <c:pt idx="1868">
                  <c:v>49585</c:v>
                </c:pt>
                <c:pt idx="1869">
                  <c:v>49592</c:v>
                </c:pt>
                <c:pt idx="1870">
                  <c:v>49599</c:v>
                </c:pt>
                <c:pt idx="1871">
                  <c:v>49606</c:v>
                </c:pt>
                <c:pt idx="1872">
                  <c:v>49613</c:v>
                </c:pt>
                <c:pt idx="1873">
                  <c:v>49620</c:v>
                </c:pt>
                <c:pt idx="1874">
                  <c:v>49627</c:v>
                </c:pt>
                <c:pt idx="1875">
                  <c:v>49634</c:v>
                </c:pt>
                <c:pt idx="1876">
                  <c:v>49641</c:v>
                </c:pt>
                <c:pt idx="1877">
                  <c:v>49648</c:v>
                </c:pt>
                <c:pt idx="1878">
                  <c:v>49655</c:v>
                </c:pt>
                <c:pt idx="1879">
                  <c:v>49662</c:v>
                </c:pt>
                <c:pt idx="1880">
                  <c:v>49670</c:v>
                </c:pt>
                <c:pt idx="1881">
                  <c:v>49677</c:v>
                </c:pt>
                <c:pt idx="1882">
                  <c:v>49684</c:v>
                </c:pt>
                <c:pt idx="1883">
                  <c:v>49691</c:v>
                </c:pt>
                <c:pt idx="1884">
                  <c:v>49698</c:v>
                </c:pt>
                <c:pt idx="1885">
                  <c:v>49705</c:v>
                </c:pt>
                <c:pt idx="1886">
                  <c:v>49712</c:v>
                </c:pt>
                <c:pt idx="1887">
                  <c:v>49719</c:v>
                </c:pt>
                <c:pt idx="1888">
                  <c:v>49726</c:v>
                </c:pt>
                <c:pt idx="1889">
                  <c:v>49733</c:v>
                </c:pt>
                <c:pt idx="1890">
                  <c:v>49740</c:v>
                </c:pt>
                <c:pt idx="1891">
                  <c:v>49747</c:v>
                </c:pt>
                <c:pt idx="1892">
                  <c:v>49754</c:v>
                </c:pt>
                <c:pt idx="1893">
                  <c:v>49761</c:v>
                </c:pt>
                <c:pt idx="1894">
                  <c:v>49768</c:v>
                </c:pt>
                <c:pt idx="1895">
                  <c:v>49775</c:v>
                </c:pt>
                <c:pt idx="1896">
                  <c:v>49782</c:v>
                </c:pt>
                <c:pt idx="1897">
                  <c:v>49789</c:v>
                </c:pt>
                <c:pt idx="1898">
                  <c:v>49797</c:v>
                </c:pt>
                <c:pt idx="1899">
                  <c:v>49804</c:v>
                </c:pt>
                <c:pt idx="1900">
                  <c:v>49811</c:v>
                </c:pt>
                <c:pt idx="1901">
                  <c:v>49818</c:v>
                </c:pt>
                <c:pt idx="1902">
                  <c:v>49825</c:v>
                </c:pt>
                <c:pt idx="1903">
                  <c:v>49832</c:v>
                </c:pt>
                <c:pt idx="1904">
                  <c:v>49839</c:v>
                </c:pt>
                <c:pt idx="1905">
                  <c:v>49846</c:v>
                </c:pt>
                <c:pt idx="1906">
                  <c:v>49853</c:v>
                </c:pt>
                <c:pt idx="1907">
                  <c:v>49860</c:v>
                </c:pt>
                <c:pt idx="1908">
                  <c:v>49867</c:v>
                </c:pt>
                <c:pt idx="1909">
                  <c:v>49874</c:v>
                </c:pt>
                <c:pt idx="1910">
                  <c:v>49881</c:v>
                </c:pt>
                <c:pt idx="1911">
                  <c:v>49888</c:v>
                </c:pt>
                <c:pt idx="1912">
                  <c:v>49895</c:v>
                </c:pt>
                <c:pt idx="1913">
                  <c:v>49902</c:v>
                </c:pt>
                <c:pt idx="1914">
                  <c:v>49909</c:v>
                </c:pt>
                <c:pt idx="1915">
                  <c:v>49916</c:v>
                </c:pt>
                <c:pt idx="1916">
                  <c:v>49923</c:v>
                </c:pt>
                <c:pt idx="1917">
                  <c:v>49930</c:v>
                </c:pt>
                <c:pt idx="1918">
                  <c:v>49937</c:v>
                </c:pt>
                <c:pt idx="1919">
                  <c:v>49944</c:v>
                </c:pt>
                <c:pt idx="1920">
                  <c:v>49951</c:v>
                </c:pt>
                <c:pt idx="1921">
                  <c:v>49958</c:v>
                </c:pt>
                <c:pt idx="1922">
                  <c:v>49965</c:v>
                </c:pt>
                <c:pt idx="1923">
                  <c:v>49972</c:v>
                </c:pt>
                <c:pt idx="1924">
                  <c:v>49979</c:v>
                </c:pt>
                <c:pt idx="1925">
                  <c:v>49986</c:v>
                </c:pt>
                <c:pt idx="1926">
                  <c:v>49993</c:v>
                </c:pt>
                <c:pt idx="1927">
                  <c:v>50000</c:v>
                </c:pt>
                <c:pt idx="1928">
                  <c:v>50007</c:v>
                </c:pt>
                <c:pt idx="1929">
                  <c:v>50014</c:v>
                </c:pt>
                <c:pt idx="1930">
                  <c:v>50021</c:v>
                </c:pt>
                <c:pt idx="1931">
                  <c:v>50028</c:v>
                </c:pt>
                <c:pt idx="1932">
                  <c:v>50038</c:v>
                </c:pt>
                <c:pt idx="1933">
                  <c:v>50045</c:v>
                </c:pt>
                <c:pt idx="1934">
                  <c:v>50052</c:v>
                </c:pt>
                <c:pt idx="1935">
                  <c:v>50059</c:v>
                </c:pt>
                <c:pt idx="1936">
                  <c:v>50066</c:v>
                </c:pt>
                <c:pt idx="1937">
                  <c:v>50073</c:v>
                </c:pt>
                <c:pt idx="1938">
                  <c:v>50080</c:v>
                </c:pt>
                <c:pt idx="1939">
                  <c:v>50087</c:v>
                </c:pt>
                <c:pt idx="1940">
                  <c:v>50094</c:v>
                </c:pt>
                <c:pt idx="1941">
                  <c:v>50101</c:v>
                </c:pt>
                <c:pt idx="1942">
                  <c:v>50108</c:v>
                </c:pt>
                <c:pt idx="1943">
                  <c:v>50115</c:v>
                </c:pt>
                <c:pt idx="1944">
                  <c:v>50122</c:v>
                </c:pt>
                <c:pt idx="1945">
                  <c:v>50129</c:v>
                </c:pt>
                <c:pt idx="1946">
                  <c:v>50137</c:v>
                </c:pt>
                <c:pt idx="1947">
                  <c:v>50144</c:v>
                </c:pt>
                <c:pt idx="1948">
                  <c:v>50151</c:v>
                </c:pt>
                <c:pt idx="1949">
                  <c:v>50158</c:v>
                </c:pt>
                <c:pt idx="1950">
                  <c:v>50165</c:v>
                </c:pt>
                <c:pt idx="1951">
                  <c:v>50172</c:v>
                </c:pt>
                <c:pt idx="1952">
                  <c:v>50179</c:v>
                </c:pt>
                <c:pt idx="1953">
                  <c:v>50186</c:v>
                </c:pt>
                <c:pt idx="1954">
                  <c:v>50193</c:v>
                </c:pt>
                <c:pt idx="1955">
                  <c:v>50200</c:v>
                </c:pt>
                <c:pt idx="1956">
                  <c:v>50207</c:v>
                </c:pt>
                <c:pt idx="1957">
                  <c:v>50214</c:v>
                </c:pt>
                <c:pt idx="1958">
                  <c:v>50221</c:v>
                </c:pt>
                <c:pt idx="1959">
                  <c:v>50228</c:v>
                </c:pt>
                <c:pt idx="1960">
                  <c:v>50235</c:v>
                </c:pt>
                <c:pt idx="1961">
                  <c:v>50242</c:v>
                </c:pt>
                <c:pt idx="1962">
                  <c:v>50249</c:v>
                </c:pt>
                <c:pt idx="1963">
                  <c:v>50256</c:v>
                </c:pt>
                <c:pt idx="1964">
                  <c:v>50263</c:v>
                </c:pt>
                <c:pt idx="1965">
                  <c:v>50270</c:v>
                </c:pt>
                <c:pt idx="1966">
                  <c:v>50277</c:v>
                </c:pt>
                <c:pt idx="1967">
                  <c:v>50284</c:v>
                </c:pt>
                <c:pt idx="1968">
                  <c:v>50291</c:v>
                </c:pt>
                <c:pt idx="1969">
                  <c:v>50298</c:v>
                </c:pt>
                <c:pt idx="1970">
                  <c:v>50305</c:v>
                </c:pt>
                <c:pt idx="1971">
                  <c:v>50312</c:v>
                </c:pt>
                <c:pt idx="1972">
                  <c:v>50319</c:v>
                </c:pt>
                <c:pt idx="1973">
                  <c:v>50326</c:v>
                </c:pt>
                <c:pt idx="1974">
                  <c:v>50333</c:v>
                </c:pt>
                <c:pt idx="1975">
                  <c:v>50340</c:v>
                </c:pt>
                <c:pt idx="1976">
                  <c:v>50347</c:v>
                </c:pt>
                <c:pt idx="1977">
                  <c:v>50354</c:v>
                </c:pt>
                <c:pt idx="1978">
                  <c:v>50361</c:v>
                </c:pt>
                <c:pt idx="1979">
                  <c:v>50368</c:v>
                </c:pt>
                <c:pt idx="1980">
                  <c:v>50375</c:v>
                </c:pt>
                <c:pt idx="1981">
                  <c:v>50382</c:v>
                </c:pt>
                <c:pt idx="1982">
                  <c:v>50389</c:v>
                </c:pt>
                <c:pt idx="1983">
                  <c:v>50396</c:v>
                </c:pt>
                <c:pt idx="1984">
                  <c:v>50403</c:v>
                </c:pt>
                <c:pt idx="1985">
                  <c:v>50410</c:v>
                </c:pt>
                <c:pt idx="1986">
                  <c:v>50417</c:v>
                </c:pt>
                <c:pt idx="1987">
                  <c:v>50424</c:v>
                </c:pt>
                <c:pt idx="1988">
                  <c:v>50431</c:v>
                </c:pt>
                <c:pt idx="1989">
                  <c:v>50438</c:v>
                </c:pt>
                <c:pt idx="1990">
                  <c:v>50445</c:v>
                </c:pt>
                <c:pt idx="1991">
                  <c:v>50452</c:v>
                </c:pt>
                <c:pt idx="1992">
                  <c:v>50459</c:v>
                </c:pt>
                <c:pt idx="1993">
                  <c:v>50466</c:v>
                </c:pt>
                <c:pt idx="1994">
                  <c:v>50473</c:v>
                </c:pt>
                <c:pt idx="1995">
                  <c:v>50480</c:v>
                </c:pt>
                <c:pt idx="1996">
                  <c:v>50487</c:v>
                </c:pt>
                <c:pt idx="1997">
                  <c:v>50494</c:v>
                </c:pt>
                <c:pt idx="1998">
                  <c:v>50501</c:v>
                </c:pt>
                <c:pt idx="1999">
                  <c:v>50508</c:v>
                </c:pt>
                <c:pt idx="2000">
                  <c:v>50515</c:v>
                </c:pt>
                <c:pt idx="2001">
                  <c:v>50522</c:v>
                </c:pt>
                <c:pt idx="2002">
                  <c:v>50529</c:v>
                </c:pt>
                <c:pt idx="2003">
                  <c:v>50536</c:v>
                </c:pt>
                <c:pt idx="2004">
                  <c:v>50543</c:v>
                </c:pt>
                <c:pt idx="2005">
                  <c:v>50550</c:v>
                </c:pt>
                <c:pt idx="2006">
                  <c:v>50557</c:v>
                </c:pt>
                <c:pt idx="2007">
                  <c:v>50564</c:v>
                </c:pt>
                <c:pt idx="2008">
                  <c:v>50571</c:v>
                </c:pt>
                <c:pt idx="2009">
                  <c:v>50578</c:v>
                </c:pt>
                <c:pt idx="2010">
                  <c:v>50585</c:v>
                </c:pt>
                <c:pt idx="2011">
                  <c:v>50592</c:v>
                </c:pt>
                <c:pt idx="2012">
                  <c:v>50599</c:v>
                </c:pt>
                <c:pt idx="2013">
                  <c:v>50606</c:v>
                </c:pt>
                <c:pt idx="2014">
                  <c:v>50613</c:v>
                </c:pt>
                <c:pt idx="2015">
                  <c:v>50620</c:v>
                </c:pt>
                <c:pt idx="2016">
                  <c:v>50627</c:v>
                </c:pt>
                <c:pt idx="2017">
                  <c:v>50634</c:v>
                </c:pt>
                <c:pt idx="2018">
                  <c:v>50641</c:v>
                </c:pt>
                <c:pt idx="2019">
                  <c:v>50648</c:v>
                </c:pt>
                <c:pt idx="2020">
                  <c:v>50655</c:v>
                </c:pt>
                <c:pt idx="2021">
                  <c:v>50662</c:v>
                </c:pt>
                <c:pt idx="2022">
                  <c:v>50669</c:v>
                </c:pt>
                <c:pt idx="2023">
                  <c:v>50676</c:v>
                </c:pt>
                <c:pt idx="2024">
                  <c:v>50683</c:v>
                </c:pt>
                <c:pt idx="2025">
                  <c:v>50690</c:v>
                </c:pt>
                <c:pt idx="2026">
                  <c:v>50697</c:v>
                </c:pt>
                <c:pt idx="2027">
                  <c:v>50704</c:v>
                </c:pt>
                <c:pt idx="2028">
                  <c:v>50711</c:v>
                </c:pt>
                <c:pt idx="2029">
                  <c:v>50718</c:v>
                </c:pt>
                <c:pt idx="2030">
                  <c:v>50725</c:v>
                </c:pt>
                <c:pt idx="2031">
                  <c:v>50732</c:v>
                </c:pt>
                <c:pt idx="2032">
                  <c:v>50739</c:v>
                </c:pt>
                <c:pt idx="2033">
                  <c:v>50746</c:v>
                </c:pt>
                <c:pt idx="2034">
                  <c:v>50753</c:v>
                </c:pt>
                <c:pt idx="2035">
                  <c:v>50760</c:v>
                </c:pt>
                <c:pt idx="2036">
                  <c:v>50767</c:v>
                </c:pt>
                <c:pt idx="2037">
                  <c:v>50774</c:v>
                </c:pt>
                <c:pt idx="2038">
                  <c:v>50781</c:v>
                </c:pt>
                <c:pt idx="2039">
                  <c:v>50788</c:v>
                </c:pt>
                <c:pt idx="2040">
                  <c:v>50795</c:v>
                </c:pt>
                <c:pt idx="2041">
                  <c:v>50802</c:v>
                </c:pt>
                <c:pt idx="2042">
                  <c:v>50809</c:v>
                </c:pt>
                <c:pt idx="2043">
                  <c:v>50816</c:v>
                </c:pt>
                <c:pt idx="2044">
                  <c:v>50823</c:v>
                </c:pt>
                <c:pt idx="2045">
                  <c:v>50830</c:v>
                </c:pt>
                <c:pt idx="2046">
                  <c:v>50837</c:v>
                </c:pt>
                <c:pt idx="2047">
                  <c:v>50844</c:v>
                </c:pt>
                <c:pt idx="2048">
                  <c:v>50851</c:v>
                </c:pt>
                <c:pt idx="2049">
                  <c:v>50858</c:v>
                </c:pt>
                <c:pt idx="2050">
                  <c:v>50865</c:v>
                </c:pt>
                <c:pt idx="2051">
                  <c:v>50872</c:v>
                </c:pt>
                <c:pt idx="2052">
                  <c:v>50879</c:v>
                </c:pt>
                <c:pt idx="2053">
                  <c:v>50886</c:v>
                </c:pt>
                <c:pt idx="2054">
                  <c:v>50893</c:v>
                </c:pt>
                <c:pt idx="2055">
                  <c:v>50900</c:v>
                </c:pt>
                <c:pt idx="2056">
                  <c:v>50907</c:v>
                </c:pt>
                <c:pt idx="2057">
                  <c:v>50914</c:v>
                </c:pt>
                <c:pt idx="2058">
                  <c:v>50921</c:v>
                </c:pt>
                <c:pt idx="2059">
                  <c:v>50928</c:v>
                </c:pt>
                <c:pt idx="2060">
                  <c:v>50935</c:v>
                </c:pt>
                <c:pt idx="2061">
                  <c:v>50942</c:v>
                </c:pt>
                <c:pt idx="2062">
                  <c:v>50949</c:v>
                </c:pt>
                <c:pt idx="2063">
                  <c:v>50956</c:v>
                </c:pt>
                <c:pt idx="2064">
                  <c:v>50963</c:v>
                </c:pt>
                <c:pt idx="2065">
                  <c:v>50970</c:v>
                </c:pt>
                <c:pt idx="2066">
                  <c:v>50977</c:v>
                </c:pt>
                <c:pt idx="2067">
                  <c:v>50984</c:v>
                </c:pt>
                <c:pt idx="2068">
                  <c:v>50991</c:v>
                </c:pt>
                <c:pt idx="2069">
                  <c:v>50998</c:v>
                </c:pt>
                <c:pt idx="2070">
                  <c:v>51005</c:v>
                </c:pt>
                <c:pt idx="2071">
                  <c:v>51012</c:v>
                </c:pt>
                <c:pt idx="2072">
                  <c:v>51019</c:v>
                </c:pt>
                <c:pt idx="2073">
                  <c:v>51026</c:v>
                </c:pt>
                <c:pt idx="2074">
                  <c:v>51033</c:v>
                </c:pt>
                <c:pt idx="2075">
                  <c:v>51040</c:v>
                </c:pt>
                <c:pt idx="2076">
                  <c:v>51047</c:v>
                </c:pt>
                <c:pt idx="2077">
                  <c:v>51054</c:v>
                </c:pt>
                <c:pt idx="2078">
                  <c:v>51061</c:v>
                </c:pt>
                <c:pt idx="2079">
                  <c:v>51068</c:v>
                </c:pt>
                <c:pt idx="2080">
                  <c:v>51075</c:v>
                </c:pt>
                <c:pt idx="2081">
                  <c:v>51082</c:v>
                </c:pt>
                <c:pt idx="2082">
                  <c:v>51089</c:v>
                </c:pt>
                <c:pt idx="2083">
                  <c:v>51096</c:v>
                </c:pt>
                <c:pt idx="2084">
                  <c:v>51103</c:v>
                </c:pt>
                <c:pt idx="2085">
                  <c:v>51110</c:v>
                </c:pt>
                <c:pt idx="2086">
                  <c:v>51117</c:v>
                </c:pt>
                <c:pt idx="2087">
                  <c:v>51124</c:v>
                </c:pt>
                <c:pt idx="2088">
                  <c:v>51131</c:v>
                </c:pt>
                <c:pt idx="2089">
                  <c:v>51138</c:v>
                </c:pt>
                <c:pt idx="2090">
                  <c:v>51145</c:v>
                </c:pt>
                <c:pt idx="2091">
                  <c:v>51152</c:v>
                </c:pt>
                <c:pt idx="2092">
                  <c:v>51159</c:v>
                </c:pt>
                <c:pt idx="2093">
                  <c:v>51166</c:v>
                </c:pt>
                <c:pt idx="2094">
                  <c:v>51173</c:v>
                </c:pt>
                <c:pt idx="2095">
                  <c:v>51180</c:v>
                </c:pt>
                <c:pt idx="2096">
                  <c:v>51187</c:v>
                </c:pt>
                <c:pt idx="2097">
                  <c:v>51194</c:v>
                </c:pt>
                <c:pt idx="2098">
                  <c:v>51201</c:v>
                </c:pt>
                <c:pt idx="2099">
                  <c:v>51208</c:v>
                </c:pt>
                <c:pt idx="2100">
                  <c:v>51215</c:v>
                </c:pt>
                <c:pt idx="2101">
                  <c:v>51222</c:v>
                </c:pt>
                <c:pt idx="2102">
                  <c:v>51229</c:v>
                </c:pt>
                <c:pt idx="2103">
                  <c:v>51236</c:v>
                </c:pt>
                <c:pt idx="2104">
                  <c:v>51243</c:v>
                </c:pt>
                <c:pt idx="2105">
                  <c:v>51250</c:v>
                </c:pt>
                <c:pt idx="2106">
                  <c:v>51258</c:v>
                </c:pt>
                <c:pt idx="2107">
                  <c:v>51265</c:v>
                </c:pt>
                <c:pt idx="2108">
                  <c:v>51272</c:v>
                </c:pt>
                <c:pt idx="2109">
                  <c:v>51279</c:v>
                </c:pt>
                <c:pt idx="2110">
                  <c:v>51286</c:v>
                </c:pt>
                <c:pt idx="2111">
                  <c:v>51293</c:v>
                </c:pt>
                <c:pt idx="2112">
                  <c:v>51300</c:v>
                </c:pt>
                <c:pt idx="2113">
                  <c:v>51307</c:v>
                </c:pt>
                <c:pt idx="2114">
                  <c:v>51314</c:v>
                </c:pt>
                <c:pt idx="2115">
                  <c:v>51321</c:v>
                </c:pt>
                <c:pt idx="2116">
                  <c:v>51328</c:v>
                </c:pt>
                <c:pt idx="2117">
                  <c:v>51335</c:v>
                </c:pt>
                <c:pt idx="2118">
                  <c:v>51342</c:v>
                </c:pt>
                <c:pt idx="2119">
                  <c:v>51349</c:v>
                </c:pt>
                <c:pt idx="2120">
                  <c:v>51356</c:v>
                </c:pt>
                <c:pt idx="2121">
                  <c:v>51363</c:v>
                </c:pt>
                <c:pt idx="2122">
                  <c:v>51370</c:v>
                </c:pt>
                <c:pt idx="2123">
                  <c:v>51377</c:v>
                </c:pt>
                <c:pt idx="2124">
                  <c:v>51384</c:v>
                </c:pt>
                <c:pt idx="2125">
                  <c:v>51391</c:v>
                </c:pt>
                <c:pt idx="2126">
                  <c:v>51398</c:v>
                </c:pt>
                <c:pt idx="2127">
                  <c:v>51405</c:v>
                </c:pt>
                <c:pt idx="2128">
                  <c:v>51412</c:v>
                </c:pt>
                <c:pt idx="2129">
                  <c:v>51419</c:v>
                </c:pt>
                <c:pt idx="2130">
                  <c:v>51426</c:v>
                </c:pt>
                <c:pt idx="2131">
                  <c:v>51433</c:v>
                </c:pt>
                <c:pt idx="2132">
                  <c:v>51440</c:v>
                </c:pt>
                <c:pt idx="2133">
                  <c:v>51447</c:v>
                </c:pt>
                <c:pt idx="2134">
                  <c:v>51454</c:v>
                </c:pt>
                <c:pt idx="2135">
                  <c:v>51461</c:v>
                </c:pt>
                <c:pt idx="2136">
                  <c:v>51468</c:v>
                </c:pt>
                <c:pt idx="2137">
                  <c:v>51475</c:v>
                </c:pt>
                <c:pt idx="2138">
                  <c:v>51482</c:v>
                </c:pt>
                <c:pt idx="2139">
                  <c:v>51489</c:v>
                </c:pt>
                <c:pt idx="2140">
                  <c:v>51497</c:v>
                </c:pt>
                <c:pt idx="2141">
                  <c:v>51504</c:v>
                </c:pt>
                <c:pt idx="2142">
                  <c:v>51511</c:v>
                </c:pt>
                <c:pt idx="2143">
                  <c:v>51518</c:v>
                </c:pt>
                <c:pt idx="2144">
                  <c:v>51525</c:v>
                </c:pt>
                <c:pt idx="2145">
                  <c:v>51532</c:v>
                </c:pt>
                <c:pt idx="2146">
                  <c:v>51539</c:v>
                </c:pt>
                <c:pt idx="2147">
                  <c:v>51546</c:v>
                </c:pt>
                <c:pt idx="2148">
                  <c:v>51553</c:v>
                </c:pt>
                <c:pt idx="2149">
                  <c:v>51560</c:v>
                </c:pt>
                <c:pt idx="2150">
                  <c:v>51567</c:v>
                </c:pt>
                <c:pt idx="2151">
                  <c:v>51574</c:v>
                </c:pt>
                <c:pt idx="2152">
                  <c:v>51581</c:v>
                </c:pt>
                <c:pt idx="2153">
                  <c:v>51588</c:v>
                </c:pt>
                <c:pt idx="2154">
                  <c:v>51595</c:v>
                </c:pt>
                <c:pt idx="2155">
                  <c:v>51602</c:v>
                </c:pt>
                <c:pt idx="2156">
                  <c:v>51609</c:v>
                </c:pt>
                <c:pt idx="2157">
                  <c:v>51616</c:v>
                </c:pt>
                <c:pt idx="2158">
                  <c:v>51623</c:v>
                </c:pt>
                <c:pt idx="2159">
                  <c:v>51630</c:v>
                </c:pt>
                <c:pt idx="2160">
                  <c:v>51637</c:v>
                </c:pt>
                <c:pt idx="2161">
                  <c:v>51644</c:v>
                </c:pt>
                <c:pt idx="2162">
                  <c:v>51651</c:v>
                </c:pt>
                <c:pt idx="2163">
                  <c:v>51658</c:v>
                </c:pt>
                <c:pt idx="2164">
                  <c:v>51665</c:v>
                </c:pt>
                <c:pt idx="2165">
                  <c:v>51672</c:v>
                </c:pt>
                <c:pt idx="2166">
                  <c:v>51679</c:v>
                </c:pt>
                <c:pt idx="2167">
                  <c:v>51686</c:v>
                </c:pt>
                <c:pt idx="2168">
                  <c:v>51693</c:v>
                </c:pt>
                <c:pt idx="2169">
                  <c:v>51700</c:v>
                </c:pt>
                <c:pt idx="2170">
                  <c:v>51707</c:v>
                </c:pt>
                <c:pt idx="2171">
                  <c:v>51714</c:v>
                </c:pt>
                <c:pt idx="2172">
                  <c:v>51721</c:v>
                </c:pt>
                <c:pt idx="2173">
                  <c:v>51728</c:v>
                </c:pt>
                <c:pt idx="2174">
                  <c:v>51735</c:v>
                </c:pt>
                <c:pt idx="2175">
                  <c:v>51742</c:v>
                </c:pt>
                <c:pt idx="2176">
                  <c:v>51749</c:v>
                </c:pt>
                <c:pt idx="2177">
                  <c:v>51756</c:v>
                </c:pt>
                <c:pt idx="2178">
                  <c:v>51763</c:v>
                </c:pt>
                <c:pt idx="2179">
                  <c:v>51770</c:v>
                </c:pt>
                <c:pt idx="2180">
                  <c:v>51777</c:v>
                </c:pt>
                <c:pt idx="2181">
                  <c:v>51784</c:v>
                </c:pt>
                <c:pt idx="2182">
                  <c:v>51791</c:v>
                </c:pt>
                <c:pt idx="2183">
                  <c:v>51798</c:v>
                </c:pt>
                <c:pt idx="2184">
                  <c:v>51805</c:v>
                </c:pt>
                <c:pt idx="2185">
                  <c:v>51812</c:v>
                </c:pt>
                <c:pt idx="2186">
                  <c:v>51819</c:v>
                </c:pt>
                <c:pt idx="2187">
                  <c:v>51826</c:v>
                </c:pt>
                <c:pt idx="2188">
                  <c:v>51833</c:v>
                </c:pt>
                <c:pt idx="2189">
                  <c:v>51840</c:v>
                </c:pt>
                <c:pt idx="2190">
                  <c:v>51847</c:v>
                </c:pt>
                <c:pt idx="2191">
                  <c:v>51854</c:v>
                </c:pt>
                <c:pt idx="2192">
                  <c:v>51862</c:v>
                </c:pt>
                <c:pt idx="2193">
                  <c:v>51869</c:v>
                </c:pt>
                <c:pt idx="2194">
                  <c:v>51876</c:v>
                </c:pt>
                <c:pt idx="2195">
                  <c:v>51883</c:v>
                </c:pt>
                <c:pt idx="2196">
                  <c:v>51890</c:v>
                </c:pt>
                <c:pt idx="2197">
                  <c:v>51897</c:v>
                </c:pt>
                <c:pt idx="2198">
                  <c:v>51904</c:v>
                </c:pt>
                <c:pt idx="2199">
                  <c:v>51911</c:v>
                </c:pt>
                <c:pt idx="2200">
                  <c:v>51918</c:v>
                </c:pt>
                <c:pt idx="2201">
                  <c:v>51925</c:v>
                </c:pt>
                <c:pt idx="2202">
                  <c:v>51932</c:v>
                </c:pt>
                <c:pt idx="2203">
                  <c:v>51939</c:v>
                </c:pt>
                <c:pt idx="2204">
                  <c:v>51946</c:v>
                </c:pt>
                <c:pt idx="2205">
                  <c:v>51953</c:v>
                </c:pt>
                <c:pt idx="2206">
                  <c:v>51964</c:v>
                </c:pt>
                <c:pt idx="2207">
                  <c:v>51971</c:v>
                </c:pt>
                <c:pt idx="2208">
                  <c:v>51978</c:v>
                </c:pt>
                <c:pt idx="2209">
                  <c:v>51985</c:v>
                </c:pt>
                <c:pt idx="2210">
                  <c:v>51992</c:v>
                </c:pt>
                <c:pt idx="2211">
                  <c:v>51999</c:v>
                </c:pt>
                <c:pt idx="2212">
                  <c:v>52006</c:v>
                </c:pt>
                <c:pt idx="2213">
                  <c:v>52013</c:v>
                </c:pt>
                <c:pt idx="2214">
                  <c:v>52020</c:v>
                </c:pt>
                <c:pt idx="2215">
                  <c:v>52027</c:v>
                </c:pt>
                <c:pt idx="2216">
                  <c:v>52034</c:v>
                </c:pt>
                <c:pt idx="2217">
                  <c:v>52041</c:v>
                </c:pt>
                <c:pt idx="2218">
                  <c:v>52048</c:v>
                </c:pt>
                <c:pt idx="2219">
                  <c:v>52055</c:v>
                </c:pt>
                <c:pt idx="2220">
                  <c:v>52062</c:v>
                </c:pt>
                <c:pt idx="2221">
                  <c:v>52069</c:v>
                </c:pt>
                <c:pt idx="2222">
                  <c:v>52076</c:v>
                </c:pt>
                <c:pt idx="2223">
                  <c:v>52083</c:v>
                </c:pt>
                <c:pt idx="2224">
                  <c:v>52090</c:v>
                </c:pt>
                <c:pt idx="2225">
                  <c:v>52097</c:v>
                </c:pt>
                <c:pt idx="2226">
                  <c:v>52104</c:v>
                </c:pt>
                <c:pt idx="2227">
                  <c:v>52111</c:v>
                </c:pt>
                <c:pt idx="2228">
                  <c:v>52118</c:v>
                </c:pt>
                <c:pt idx="2229">
                  <c:v>52125</c:v>
                </c:pt>
                <c:pt idx="2230">
                  <c:v>52132</c:v>
                </c:pt>
                <c:pt idx="2231">
                  <c:v>52139</c:v>
                </c:pt>
                <c:pt idx="2232">
                  <c:v>52146</c:v>
                </c:pt>
                <c:pt idx="2233">
                  <c:v>52153</c:v>
                </c:pt>
                <c:pt idx="2234">
                  <c:v>52160</c:v>
                </c:pt>
                <c:pt idx="2235">
                  <c:v>52167</c:v>
                </c:pt>
                <c:pt idx="2236">
                  <c:v>52174</c:v>
                </c:pt>
                <c:pt idx="2237">
                  <c:v>52181</c:v>
                </c:pt>
                <c:pt idx="2238">
                  <c:v>52188</c:v>
                </c:pt>
                <c:pt idx="2239">
                  <c:v>52195</c:v>
                </c:pt>
                <c:pt idx="2240">
                  <c:v>52202</c:v>
                </c:pt>
                <c:pt idx="2241">
                  <c:v>52209</c:v>
                </c:pt>
                <c:pt idx="2242">
                  <c:v>52216</c:v>
                </c:pt>
                <c:pt idx="2243">
                  <c:v>52223</c:v>
                </c:pt>
                <c:pt idx="2244">
                  <c:v>52230</c:v>
                </c:pt>
                <c:pt idx="2245">
                  <c:v>52237</c:v>
                </c:pt>
                <c:pt idx="2246">
                  <c:v>52244</c:v>
                </c:pt>
                <c:pt idx="2247">
                  <c:v>52251</c:v>
                </c:pt>
                <c:pt idx="2248">
                  <c:v>52258</c:v>
                </c:pt>
                <c:pt idx="2249">
                  <c:v>52265</c:v>
                </c:pt>
                <c:pt idx="2250">
                  <c:v>52272</c:v>
                </c:pt>
                <c:pt idx="2251">
                  <c:v>52279</c:v>
                </c:pt>
                <c:pt idx="2252">
                  <c:v>52286</c:v>
                </c:pt>
                <c:pt idx="2253">
                  <c:v>52293</c:v>
                </c:pt>
                <c:pt idx="2254">
                  <c:v>52300</c:v>
                </c:pt>
                <c:pt idx="2255">
                  <c:v>52307</c:v>
                </c:pt>
                <c:pt idx="2256">
                  <c:v>52314</c:v>
                </c:pt>
                <c:pt idx="2257">
                  <c:v>52321</c:v>
                </c:pt>
                <c:pt idx="2258">
                  <c:v>52328</c:v>
                </c:pt>
                <c:pt idx="2259">
                  <c:v>52335</c:v>
                </c:pt>
                <c:pt idx="2260">
                  <c:v>52342</c:v>
                </c:pt>
                <c:pt idx="2261">
                  <c:v>52349</c:v>
                </c:pt>
                <c:pt idx="2262">
                  <c:v>52356</c:v>
                </c:pt>
                <c:pt idx="2263">
                  <c:v>52363</c:v>
                </c:pt>
                <c:pt idx="2264">
                  <c:v>52370</c:v>
                </c:pt>
                <c:pt idx="2265">
                  <c:v>52377</c:v>
                </c:pt>
                <c:pt idx="2266">
                  <c:v>52384</c:v>
                </c:pt>
                <c:pt idx="2267">
                  <c:v>52391</c:v>
                </c:pt>
                <c:pt idx="2268">
                  <c:v>52398</c:v>
                </c:pt>
                <c:pt idx="2269">
                  <c:v>52405</c:v>
                </c:pt>
                <c:pt idx="2270">
                  <c:v>52412</c:v>
                </c:pt>
                <c:pt idx="2271">
                  <c:v>52419</c:v>
                </c:pt>
                <c:pt idx="2272">
                  <c:v>52426</c:v>
                </c:pt>
                <c:pt idx="2273">
                  <c:v>52433</c:v>
                </c:pt>
                <c:pt idx="2274">
                  <c:v>52440</c:v>
                </c:pt>
                <c:pt idx="2275">
                  <c:v>52447</c:v>
                </c:pt>
                <c:pt idx="2276">
                  <c:v>52454</c:v>
                </c:pt>
                <c:pt idx="2277">
                  <c:v>52461</c:v>
                </c:pt>
                <c:pt idx="2278">
                  <c:v>52468</c:v>
                </c:pt>
                <c:pt idx="2279">
                  <c:v>52475</c:v>
                </c:pt>
                <c:pt idx="2280">
                  <c:v>52482</c:v>
                </c:pt>
                <c:pt idx="2281">
                  <c:v>52489</c:v>
                </c:pt>
                <c:pt idx="2282">
                  <c:v>52496</c:v>
                </c:pt>
                <c:pt idx="2283">
                  <c:v>52503</c:v>
                </c:pt>
                <c:pt idx="2284">
                  <c:v>52510</c:v>
                </c:pt>
                <c:pt idx="2285">
                  <c:v>52517</c:v>
                </c:pt>
                <c:pt idx="2286">
                  <c:v>52524</c:v>
                </c:pt>
                <c:pt idx="2287">
                  <c:v>52531</c:v>
                </c:pt>
                <c:pt idx="2288">
                  <c:v>52538</c:v>
                </c:pt>
                <c:pt idx="2289">
                  <c:v>52545</c:v>
                </c:pt>
                <c:pt idx="2290">
                  <c:v>52552</c:v>
                </c:pt>
                <c:pt idx="2291">
                  <c:v>52559</c:v>
                </c:pt>
                <c:pt idx="2292">
                  <c:v>52566</c:v>
                </c:pt>
                <c:pt idx="2293">
                  <c:v>52573</c:v>
                </c:pt>
                <c:pt idx="2294">
                  <c:v>52580</c:v>
                </c:pt>
                <c:pt idx="2295">
                  <c:v>52587</c:v>
                </c:pt>
                <c:pt idx="2296">
                  <c:v>52594</c:v>
                </c:pt>
                <c:pt idx="2297">
                  <c:v>52601</c:v>
                </c:pt>
                <c:pt idx="2298">
                  <c:v>52608</c:v>
                </c:pt>
                <c:pt idx="2299">
                  <c:v>52615</c:v>
                </c:pt>
                <c:pt idx="2300">
                  <c:v>52622</c:v>
                </c:pt>
                <c:pt idx="2301">
                  <c:v>52629</c:v>
                </c:pt>
                <c:pt idx="2302">
                  <c:v>52636</c:v>
                </c:pt>
                <c:pt idx="2303">
                  <c:v>52643</c:v>
                </c:pt>
                <c:pt idx="2304">
                  <c:v>52650</c:v>
                </c:pt>
                <c:pt idx="2305">
                  <c:v>52657</c:v>
                </c:pt>
                <c:pt idx="2306">
                  <c:v>52664</c:v>
                </c:pt>
                <c:pt idx="2307">
                  <c:v>52671</c:v>
                </c:pt>
                <c:pt idx="2308">
                  <c:v>52678</c:v>
                </c:pt>
                <c:pt idx="2309">
                  <c:v>52685</c:v>
                </c:pt>
                <c:pt idx="2310">
                  <c:v>52692</c:v>
                </c:pt>
                <c:pt idx="2311">
                  <c:v>52699</c:v>
                </c:pt>
                <c:pt idx="2312">
                  <c:v>52706</c:v>
                </c:pt>
                <c:pt idx="2313">
                  <c:v>52713</c:v>
                </c:pt>
                <c:pt idx="2314">
                  <c:v>52720</c:v>
                </c:pt>
                <c:pt idx="2315">
                  <c:v>52727</c:v>
                </c:pt>
                <c:pt idx="2316">
                  <c:v>52734</c:v>
                </c:pt>
                <c:pt idx="2317">
                  <c:v>52741</c:v>
                </c:pt>
                <c:pt idx="2318">
                  <c:v>52748</c:v>
                </c:pt>
                <c:pt idx="2319">
                  <c:v>52755</c:v>
                </c:pt>
                <c:pt idx="2320">
                  <c:v>52762</c:v>
                </c:pt>
                <c:pt idx="2321">
                  <c:v>52769</c:v>
                </c:pt>
                <c:pt idx="2322">
                  <c:v>52776</c:v>
                </c:pt>
                <c:pt idx="2323">
                  <c:v>52783</c:v>
                </c:pt>
                <c:pt idx="2324">
                  <c:v>52790</c:v>
                </c:pt>
                <c:pt idx="2325">
                  <c:v>52797</c:v>
                </c:pt>
                <c:pt idx="2326">
                  <c:v>52804</c:v>
                </c:pt>
                <c:pt idx="2327">
                  <c:v>52811</c:v>
                </c:pt>
                <c:pt idx="2328">
                  <c:v>52818</c:v>
                </c:pt>
                <c:pt idx="2329">
                  <c:v>52825</c:v>
                </c:pt>
                <c:pt idx="2330">
                  <c:v>52832</c:v>
                </c:pt>
                <c:pt idx="2331">
                  <c:v>52839</c:v>
                </c:pt>
                <c:pt idx="2332">
                  <c:v>52846</c:v>
                </c:pt>
                <c:pt idx="2333">
                  <c:v>52853</c:v>
                </c:pt>
                <c:pt idx="2334">
                  <c:v>52860</c:v>
                </c:pt>
                <c:pt idx="2335">
                  <c:v>52867</c:v>
                </c:pt>
                <c:pt idx="2336">
                  <c:v>52874</c:v>
                </c:pt>
                <c:pt idx="2337">
                  <c:v>52881</c:v>
                </c:pt>
                <c:pt idx="2338">
                  <c:v>52888</c:v>
                </c:pt>
                <c:pt idx="2339">
                  <c:v>52895</c:v>
                </c:pt>
                <c:pt idx="2340">
                  <c:v>52902</c:v>
                </c:pt>
                <c:pt idx="2341">
                  <c:v>52909</c:v>
                </c:pt>
                <c:pt idx="2342">
                  <c:v>52916</c:v>
                </c:pt>
                <c:pt idx="2343">
                  <c:v>52923</c:v>
                </c:pt>
                <c:pt idx="2344">
                  <c:v>52930</c:v>
                </c:pt>
                <c:pt idx="2345">
                  <c:v>52937</c:v>
                </c:pt>
                <c:pt idx="2346">
                  <c:v>52944</c:v>
                </c:pt>
                <c:pt idx="2347">
                  <c:v>52951</c:v>
                </c:pt>
                <c:pt idx="2348">
                  <c:v>52958</c:v>
                </c:pt>
                <c:pt idx="2349">
                  <c:v>52965</c:v>
                </c:pt>
                <c:pt idx="2350">
                  <c:v>52972</c:v>
                </c:pt>
                <c:pt idx="2351">
                  <c:v>52979</c:v>
                </c:pt>
                <c:pt idx="2352">
                  <c:v>52986</c:v>
                </c:pt>
                <c:pt idx="2353">
                  <c:v>52993</c:v>
                </c:pt>
                <c:pt idx="2354">
                  <c:v>53000</c:v>
                </c:pt>
                <c:pt idx="2355">
                  <c:v>53007</c:v>
                </c:pt>
                <c:pt idx="2356">
                  <c:v>53014</c:v>
                </c:pt>
                <c:pt idx="2357">
                  <c:v>53021</c:v>
                </c:pt>
                <c:pt idx="2358">
                  <c:v>53028</c:v>
                </c:pt>
                <c:pt idx="2359">
                  <c:v>53035</c:v>
                </c:pt>
                <c:pt idx="2360">
                  <c:v>53042</c:v>
                </c:pt>
                <c:pt idx="2361">
                  <c:v>53049</c:v>
                </c:pt>
                <c:pt idx="2362">
                  <c:v>53056</c:v>
                </c:pt>
                <c:pt idx="2363">
                  <c:v>53063</c:v>
                </c:pt>
                <c:pt idx="2364">
                  <c:v>53070</c:v>
                </c:pt>
                <c:pt idx="2365">
                  <c:v>53077</c:v>
                </c:pt>
                <c:pt idx="2366">
                  <c:v>53084</c:v>
                </c:pt>
                <c:pt idx="2367">
                  <c:v>53091</c:v>
                </c:pt>
                <c:pt idx="2368">
                  <c:v>53098</c:v>
                </c:pt>
                <c:pt idx="2369">
                  <c:v>53105</c:v>
                </c:pt>
                <c:pt idx="2370">
                  <c:v>53112</c:v>
                </c:pt>
                <c:pt idx="2371">
                  <c:v>53119</c:v>
                </c:pt>
                <c:pt idx="2372">
                  <c:v>53126</c:v>
                </c:pt>
                <c:pt idx="2373">
                  <c:v>53133</c:v>
                </c:pt>
                <c:pt idx="2374">
                  <c:v>53140</c:v>
                </c:pt>
                <c:pt idx="2375">
                  <c:v>53147</c:v>
                </c:pt>
                <c:pt idx="2376">
                  <c:v>53154</c:v>
                </c:pt>
                <c:pt idx="2377">
                  <c:v>53161</c:v>
                </c:pt>
                <c:pt idx="2378">
                  <c:v>53168</c:v>
                </c:pt>
                <c:pt idx="2379">
                  <c:v>53175</c:v>
                </c:pt>
                <c:pt idx="2380">
                  <c:v>53182</c:v>
                </c:pt>
                <c:pt idx="2381">
                  <c:v>53189</c:v>
                </c:pt>
                <c:pt idx="2382">
                  <c:v>53196</c:v>
                </c:pt>
                <c:pt idx="2383">
                  <c:v>53203</c:v>
                </c:pt>
                <c:pt idx="2384">
                  <c:v>53210</c:v>
                </c:pt>
                <c:pt idx="2385">
                  <c:v>53217</c:v>
                </c:pt>
                <c:pt idx="2386">
                  <c:v>53224</c:v>
                </c:pt>
                <c:pt idx="2387">
                  <c:v>53231</c:v>
                </c:pt>
                <c:pt idx="2388">
                  <c:v>53238</c:v>
                </c:pt>
                <c:pt idx="2389">
                  <c:v>53245</c:v>
                </c:pt>
                <c:pt idx="2390">
                  <c:v>53252</c:v>
                </c:pt>
                <c:pt idx="2391">
                  <c:v>53259</c:v>
                </c:pt>
                <c:pt idx="2392">
                  <c:v>53266</c:v>
                </c:pt>
                <c:pt idx="2393">
                  <c:v>53273</c:v>
                </c:pt>
                <c:pt idx="2394">
                  <c:v>53280</c:v>
                </c:pt>
                <c:pt idx="2395">
                  <c:v>53287</c:v>
                </c:pt>
                <c:pt idx="2396">
                  <c:v>53294</c:v>
                </c:pt>
                <c:pt idx="2397">
                  <c:v>53301</c:v>
                </c:pt>
                <c:pt idx="2398">
                  <c:v>53308</c:v>
                </c:pt>
                <c:pt idx="2399">
                  <c:v>53315</c:v>
                </c:pt>
                <c:pt idx="2400">
                  <c:v>53323</c:v>
                </c:pt>
                <c:pt idx="2401">
                  <c:v>53330</c:v>
                </c:pt>
                <c:pt idx="2402">
                  <c:v>53337</c:v>
                </c:pt>
                <c:pt idx="2403">
                  <c:v>53344</c:v>
                </c:pt>
                <c:pt idx="2404">
                  <c:v>53351</c:v>
                </c:pt>
                <c:pt idx="2405">
                  <c:v>53358</c:v>
                </c:pt>
                <c:pt idx="2406">
                  <c:v>53365</c:v>
                </c:pt>
                <c:pt idx="2407">
                  <c:v>53372</c:v>
                </c:pt>
                <c:pt idx="2408">
                  <c:v>53379</c:v>
                </c:pt>
                <c:pt idx="2409">
                  <c:v>53386</c:v>
                </c:pt>
                <c:pt idx="2410">
                  <c:v>53393</c:v>
                </c:pt>
                <c:pt idx="2411">
                  <c:v>53400</c:v>
                </c:pt>
                <c:pt idx="2412">
                  <c:v>53407</c:v>
                </c:pt>
                <c:pt idx="2413">
                  <c:v>53414</c:v>
                </c:pt>
                <c:pt idx="2414">
                  <c:v>53421</c:v>
                </c:pt>
                <c:pt idx="2415">
                  <c:v>53428</c:v>
                </c:pt>
                <c:pt idx="2416">
                  <c:v>53435</c:v>
                </c:pt>
                <c:pt idx="2417">
                  <c:v>53442</c:v>
                </c:pt>
                <c:pt idx="2418">
                  <c:v>53449</c:v>
                </c:pt>
                <c:pt idx="2419">
                  <c:v>53456</c:v>
                </c:pt>
                <c:pt idx="2420">
                  <c:v>53463</c:v>
                </c:pt>
                <c:pt idx="2421">
                  <c:v>53470</c:v>
                </c:pt>
                <c:pt idx="2422">
                  <c:v>53477</c:v>
                </c:pt>
                <c:pt idx="2423">
                  <c:v>53484</c:v>
                </c:pt>
                <c:pt idx="2424">
                  <c:v>53491</c:v>
                </c:pt>
                <c:pt idx="2425">
                  <c:v>53498</c:v>
                </c:pt>
                <c:pt idx="2426">
                  <c:v>53505</c:v>
                </c:pt>
                <c:pt idx="2427">
                  <c:v>53512</c:v>
                </c:pt>
                <c:pt idx="2428">
                  <c:v>53519</c:v>
                </c:pt>
                <c:pt idx="2429">
                  <c:v>53526</c:v>
                </c:pt>
                <c:pt idx="2430">
                  <c:v>53533</c:v>
                </c:pt>
                <c:pt idx="2431">
                  <c:v>53540</c:v>
                </c:pt>
                <c:pt idx="2432">
                  <c:v>53547</c:v>
                </c:pt>
                <c:pt idx="2433">
                  <c:v>53554</c:v>
                </c:pt>
                <c:pt idx="2434">
                  <c:v>53561</c:v>
                </c:pt>
                <c:pt idx="2435">
                  <c:v>53568</c:v>
                </c:pt>
                <c:pt idx="2436">
                  <c:v>53575</c:v>
                </c:pt>
                <c:pt idx="2437">
                  <c:v>53582</c:v>
                </c:pt>
                <c:pt idx="2438">
                  <c:v>53589</c:v>
                </c:pt>
                <c:pt idx="2439">
                  <c:v>53596</c:v>
                </c:pt>
                <c:pt idx="2440">
                  <c:v>53603</c:v>
                </c:pt>
                <c:pt idx="2441">
                  <c:v>53610</c:v>
                </c:pt>
                <c:pt idx="2442">
                  <c:v>53617</c:v>
                </c:pt>
                <c:pt idx="2443">
                  <c:v>53624</c:v>
                </c:pt>
                <c:pt idx="2444">
                  <c:v>53631</c:v>
                </c:pt>
                <c:pt idx="2445">
                  <c:v>53638</c:v>
                </c:pt>
                <c:pt idx="2446">
                  <c:v>53645</c:v>
                </c:pt>
                <c:pt idx="2447">
                  <c:v>53652</c:v>
                </c:pt>
                <c:pt idx="2448">
                  <c:v>53659</c:v>
                </c:pt>
                <c:pt idx="2449">
                  <c:v>53666</c:v>
                </c:pt>
                <c:pt idx="2450">
                  <c:v>53673</c:v>
                </c:pt>
                <c:pt idx="2451">
                  <c:v>53680</c:v>
                </c:pt>
                <c:pt idx="2452">
                  <c:v>53688</c:v>
                </c:pt>
                <c:pt idx="2453">
                  <c:v>53695</c:v>
                </c:pt>
                <c:pt idx="2454">
                  <c:v>53702</c:v>
                </c:pt>
                <c:pt idx="2455">
                  <c:v>53709</c:v>
                </c:pt>
                <c:pt idx="2456">
                  <c:v>53716</c:v>
                </c:pt>
                <c:pt idx="2457">
                  <c:v>53723</c:v>
                </c:pt>
                <c:pt idx="2458">
                  <c:v>53730</c:v>
                </c:pt>
                <c:pt idx="2459">
                  <c:v>53737</c:v>
                </c:pt>
                <c:pt idx="2460">
                  <c:v>53744</c:v>
                </c:pt>
                <c:pt idx="2461">
                  <c:v>53751</c:v>
                </c:pt>
                <c:pt idx="2462">
                  <c:v>53758</c:v>
                </c:pt>
                <c:pt idx="2463">
                  <c:v>53765</c:v>
                </c:pt>
                <c:pt idx="2464">
                  <c:v>53772</c:v>
                </c:pt>
                <c:pt idx="2465">
                  <c:v>53779</c:v>
                </c:pt>
                <c:pt idx="2466">
                  <c:v>53786</c:v>
                </c:pt>
                <c:pt idx="2467">
                  <c:v>53793</c:v>
                </c:pt>
                <c:pt idx="2468">
                  <c:v>53800</c:v>
                </c:pt>
                <c:pt idx="2469">
                  <c:v>53807</c:v>
                </c:pt>
                <c:pt idx="2470">
                  <c:v>53814</c:v>
                </c:pt>
                <c:pt idx="2471">
                  <c:v>53821</c:v>
                </c:pt>
                <c:pt idx="2472">
                  <c:v>53828</c:v>
                </c:pt>
                <c:pt idx="2473">
                  <c:v>53835</c:v>
                </c:pt>
                <c:pt idx="2474">
                  <c:v>53842</c:v>
                </c:pt>
                <c:pt idx="2475">
                  <c:v>53849</c:v>
                </c:pt>
                <c:pt idx="2476">
                  <c:v>53856</c:v>
                </c:pt>
                <c:pt idx="2477">
                  <c:v>53863</c:v>
                </c:pt>
                <c:pt idx="2478">
                  <c:v>53870</c:v>
                </c:pt>
                <c:pt idx="2479">
                  <c:v>53877</c:v>
                </c:pt>
                <c:pt idx="2480">
                  <c:v>53884</c:v>
                </c:pt>
                <c:pt idx="2481">
                  <c:v>53891</c:v>
                </c:pt>
                <c:pt idx="2482">
                  <c:v>53898</c:v>
                </c:pt>
                <c:pt idx="2483">
                  <c:v>53905</c:v>
                </c:pt>
                <c:pt idx="2484">
                  <c:v>53912</c:v>
                </c:pt>
                <c:pt idx="2485">
                  <c:v>53919</c:v>
                </c:pt>
                <c:pt idx="2486">
                  <c:v>53926</c:v>
                </c:pt>
                <c:pt idx="2487">
                  <c:v>53933</c:v>
                </c:pt>
                <c:pt idx="2488">
                  <c:v>53940</c:v>
                </c:pt>
                <c:pt idx="2489">
                  <c:v>53947</c:v>
                </c:pt>
                <c:pt idx="2490">
                  <c:v>53954</c:v>
                </c:pt>
                <c:pt idx="2491">
                  <c:v>53961</c:v>
                </c:pt>
                <c:pt idx="2492">
                  <c:v>53968</c:v>
                </c:pt>
                <c:pt idx="2493">
                  <c:v>53975</c:v>
                </c:pt>
                <c:pt idx="2494">
                  <c:v>53982</c:v>
                </c:pt>
                <c:pt idx="2495">
                  <c:v>53989</c:v>
                </c:pt>
                <c:pt idx="2496">
                  <c:v>53996</c:v>
                </c:pt>
                <c:pt idx="2497">
                  <c:v>54003</c:v>
                </c:pt>
                <c:pt idx="2498">
                  <c:v>54010</c:v>
                </c:pt>
                <c:pt idx="2499">
                  <c:v>54017</c:v>
                </c:pt>
                <c:pt idx="2500">
                  <c:v>54024</c:v>
                </c:pt>
                <c:pt idx="2501">
                  <c:v>54031</c:v>
                </c:pt>
                <c:pt idx="2502">
                  <c:v>54038</c:v>
                </c:pt>
                <c:pt idx="2503">
                  <c:v>54045</c:v>
                </c:pt>
                <c:pt idx="2504">
                  <c:v>54053</c:v>
                </c:pt>
                <c:pt idx="2505">
                  <c:v>54060</c:v>
                </c:pt>
                <c:pt idx="2506">
                  <c:v>54067</c:v>
                </c:pt>
                <c:pt idx="2507">
                  <c:v>54074</c:v>
                </c:pt>
                <c:pt idx="2508">
                  <c:v>54081</c:v>
                </c:pt>
                <c:pt idx="2509">
                  <c:v>54088</c:v>
                </c:pt>
                <c:pt idx="2510">
                  <c:v>54095</c:v>
                </c:pt>
                <c:pt idx="2511">
                  <c:v>54102</c:v>
                </c:pt>
                <c:pt idx="2512">
                  <c:v>54109</c:v>
                </c:pt>
                <c:pt idx="2513">
                  <c:v>54116</c:v>
                </c:pt>
                <c:pt idx="2514">
                  <c:v>54123</c:v>
                </c:pt>
                <c:pt idx="2515">
                  <c:v>54130</c:v>
                </c:pt>
                <c:pt idx="2516">
                  <c:v>54137</c:v>
                </c:pt>
                <c:pt idx="2517">
                  <c:v>54144</c:v>
                </c:pt>
                <c:pt idx="2518">
                  <c:v>54155</c:v>
                </c:pt>
                <c:pt idx="2519">
                  <c:v>54162</c:v>
                </c:pt>
                <c:pt idx="2520">
                  <c:v>54169</c:v>
                </c:pt>
                <c:pt idx="2521">
                  <c:v>54176</c:v>
                </c:pt>
                <c:pt idx="2522">
                  <c:v>54183</c:v>
                </c:pt>
                <c:pt idx="2523">
                  <c:v>54190</c:v>
                </c:pt>
                <c:pt idx="2524">
                  <c:v>54197</c:v>
                </c:pt>
                <c:pt idx="2525">
                  <c:v>54204</c:v>
                </c:pt>
                <c:pt idx="2526">
                  <c:v>54211</c:v>
                </c:pt>
                <c:pt idx="2527">
                  <c:v>54218</c:v>
                </c:pt>
                <c:pt idx="2528">
                  <c:v>54225</c:v>
                </c:pt>
                <c:pt idx="2529">
                  <c:v>54232</c:v>
                </c:pt>
                <c:pt idx="2530">
                  <c:v>54239</c:v>
                </c:pt>
                <c:pt idx="2531">
                  <c:v>54246</c:v>
                </c:pt>
                <c:pt idx="2532">
                  <c:v>54253</c:v>
                </c:pt>
                <c:pt idx="2533">
                  <c:v>54260</c:v>
                </c:pt>
                <c:pt idx="2534">
                  <c:v>54267</c:v>
                </c:pt>
                <c:pt idx="2535">
                  <c:v>54274</c:v>
                </c:pt>
                <c:pt idx="2536">
                  <c:v>54281</c:v>
                </c:pt>
                <c:pt idx="2537">
                  <c:v>54288</c:v>
                </c:pt>
                <c:pt idx="2538">
                  <c:v>54295</c:v>
                </c:pt>
                <c:pt idx="2539">
                  <c:v>54302</c:v>
                </c:pt>
                <c:pt idx="2540">
                  <c:v>54309</c:v>
                </c:pt>
                <c:pt idx="2541">
                  <c:v>54316</c:v>
                </c:pt>
                <c:pt idx="2542">
                  <c:v>54323</c:v>
                </c:pt>
                <c:pt idx="2543">
                  <c:v>54330</c:v>
                </c:pt>
                <c:pt idx="2544">
                  <c:v>54337</c:v>
                </c:pt>
                <c:pt idx="2545">
                  <c:v>54344</c:v>
                </c:pt>
                <c:pt idx="2546">
                  <c:v>54351</c:v>
                </c:pt>
                <c:pt idx="2547">
                  <c:v>54358</c:v>
                </c:pt>
                <c:pt idx="2548">
                  <c:v>54365</c:v>
                </c:pt>
                <c:pt idx="2549">
                  <c:v>54372</c:v>
                </c:pt>
                <c:pt idx="2550">
                  <c:v>54379</c:v>
                </c:pt>
                <c:pt idx="2551">
                  <c:v>54386</c:v>
                </c:pt>
                <c:pt idx="2552">
                  <c:v>54393</c:v>
                </c:pt>
                <c:pt idx="2553">
                  <c:v>54400</c:v>
                </c:pt>
                <c:pt idx="2554">
                  <c:v>54407</c:v>
                </c:pt>
                <c:pt idx="2555">
                  <c:v>54414</c:v>
                </c:pt>
                <c:pt idx="2556">
                  <c:v>54421</c:v>
                </c:pt>
                <c:pt idx="2557">
                  <c:v>54428</c:v>
                </c:pt>
                <c:pt idx="2558">
                  <c:v>54435</c:v>
                </c:pt>
                <c:pt idx="2559">
                  <c:v>54442</c:v>
                </c:pt>
                <c:pt idx="2560">
                  <c:v>54449</c:v>
                </c:pt>
                <c:pt idx="2561">
                  <c:v>54456</c:v>
                </c:pt>
                <c:pt idx="2562">
                  <c:v>54463</c:v>
                </c:pt>
                <c:pt idx="2563">
                  <c:v>54470</c:v>
                </c:pt>
                <c:pt idx="2564">
                  <c:v>54477</c:v>
                </c:pt>
                <c:pt idx="2565">
                  <c:v>54484</c:v>
                </c:pt>
                <c:pt idx="2566">
                  <c:v>54491</c:v>
                </c:pt>
                <c:pt idx="2567">
                  <c:v>54498</c:v>
                </c:pt>
                <c:pt idx="2568">
                  <c:v>54505</c:v>
                </c:pt>
                <c:pt idx="2569">
                  <c:v>54512</c:v>
                </c:pt>
                <c:pt idx="2570">
                  <c:v>54519</c:v>
                </c:pt>
                <c:pt idx="2571">
                  <c:v>54526</c:v>
                </c:pt>
                <c:pt idx="2572">
                  <c:v>54533</c:v>
                </c:pt>
                <c:pt idx="2573">
                  <c:v>54540</c:v>
                </c:pt>
                <c:pt idx="2574">
                  <c:v>54547</c:v>
                </c:pt>
                <c:pt idx="2575">
                  <c:v>54554</c:v>
                </c:pt>
                <c:pt idx="2576">
                  <c:v>54561</c:v>
                </c:pt>
                <c:pt idx="2577">
                  <c:v>54568</c:v>
                </c:pt>
                <c:pt idx="2578">
                  <c:v>54575</c:v>
                </c:pt>
                <c:pt idx="2579">
                  <c:v>54582</c:v>
                </c:pt>
                <c:pt idx="2580">
                  <c:v>54589</c:v>
                </c:pt>
                <c:pt idx="2581">
                  <c:v>54596</c:v>
                </c:pt>
                <c:pt idx="2582">
                  <c:v>54603</c:v>
                </c:pt>
                <c:pt idx="2583">
                  <c:v>54610</c:v>
                </c:pt>
                <c:pt idx="2584">
                  <c:v>54617</c:v>
                </c:pt>
                <c:pt idx="2585">
                  <c:v>54624</c:v>
                </c:pt>
                <c:pt idx="2586">
                  <c:v>54631</c:v>
                </c:pt>
                <c:pt idx="2587">
                  <c:v>54638</c:v>
                </c:pt>
                <c:pt idx="2588">
                  <c:v>54645</c:v>
                </c:pt>
                <c:pt idx="2589">
                  <c:v>54652</c:v>
                </c:pt>
                <c:pt idx="2590">
                  <c:v>54659</c:v>
                </c:pt>
                <c:pt idx="2591">
                  <c:v>54666</c:v>
                </c:pt>
                <c:pt idx="2592">
                  <c:v>54673</c:v>
                </c:pt>
                <c:pt idx="2593">
                  <c:v>54680</c:v>
                </c:pt>
                <c:pt idx="2594">
                  <c:v>54687</c:v>
                </c:pt>
                <c:pt idx="2595">
                  <c:v>54694</c:v>
                </c:pt>
                <c:pt idx="2596">
                  <c:v>54701</c:v>
                </c:pt>
                <c:pt idx="2597">
                  <c:v>54708</c:v>
                </c:pt>
                <c:pt idx="2598">
                  <c:v>54715</c:v>
                </c:pt>
                <c:pt idx="2599">
                  <c:v>54722</c:v>
                </c:pt>
                <c:pt idx="2600">
                  <c:v>54729</c:v>
                </c:pt>
                <c:pt idx="2601">
                  <c:v>54736</c:v>
                </c:pt>
                <c:pt idx="2602">
                  <c:v>54743</c:v>
                </c:pt>
                <c:pt idx="2603">
                  <c:v>54750</c:v>
                </c:pt>
                <c:pt idx="2604">
                  <c:v>54757</c:v>
                </c:pt>
                <c:pt idx="2605">
                  <c:v>54764</c:v>
                </c:pt>
                <c:pt idx="2606">
                  <c:v>54771</c:v>
                </c:pt>
                <c:pt idx="2607">
                  <c:v>54778</c:v>
                </c:pt>
                <c:pt idx="2608">
                  <c:v>54785</c:v>
                </c:pt>
                <c:pt idx="2609">
                  <c:v>54792</c:v>
                </c:pt>
                <c:pt idx="2610">
                  <c:v>54799</c:v>
                </c:pt>
                <c:pt idx="2611">
                  <c:v>54806</c:v>
                </c:pt>
                <c:pt idx="2612">
                  <c:v>54813</c:v>
                </c:pt>
                <c:pt idx="2613">
                  <c:v>54820</c:v>
                </c:pt>
                <c:pt idx="2614">
                  <c:v>54827</c:v>
                </c:pt>
                <c:pt idx="2615">
                  <c:v>54834</c:v>
                </c:pt>
                <c:pt idx="2616">
                  <c:v>54841</c:v>
                </c:pt>
                <c:pt idx="2617">
                  <c:v>54848</c:v>
                </c:pt>
                <c:pt idx="2618">
                  <c:v>54855</c:v>
                </c:pt>
                <c:pt idx="2619">
                  <c:v>54862</c:v>
                </c:pt>
                <c:pt idx="2620">
                  <c:v>54869</c:v>
                </c:pt>
                <c:pt idx="2621">
                  <c:v>54876</c:v>
                </c:pt>
                <c:pt idx="2622">
                  <c:v>54883</c:v>
                </c:pt>
                <c:pt idx="2623">
                  <c:v>54890</c:v>
                </c:pt>
                <c:pt idx="2624">
                  <c:v>54897</c:v>
                </c:pt>
                <c:pt idx="2625">
                  <c:v>54904</c:v>
                </c:pt>
                <c:pt idx="2626">
                  <c:v>54911</c:v>
                </c:pt>
                <c:pt idx="2627">
                  <c:v>54918</c:v>
                </c:pt>
                <c:pt idx="2628">
                  <c:v>54925</c:v>
                </c:pt>
                <c:pt idx="2629">
                  <c:v>54932</c:v>
                </c:pt>
                <c:pt idx="2630">
                  <c:v>54939</c:v>
                </c:pt>
                <c:pt idx="2631">
                  <c:v>54946</c:v>
                </c:pt>
                <c:pt idx="2632">
                  <c:v>54953</c:v>
                </c:pt>
                <c:pt idx="2633">
                  <c:v>54960</c:v>
                </c:pt>
                <c:pt idx="2634">
                  <c:v>54967</c:v>
                </c:pt>
                <c:pt idx="2635">
                  <c:v>54974</c:v>
                </c:pt>
                <c:pt idx="2636">
                  <c:v>54981</c:v>
                </c:pt>
                <c:pt idx="2637">
                  <c:v>54988</c:v>
                </c:pt>
                <c:pt idx="2638">
                  <c:v>54995</c:v>
                </c:pt>
                <c:pt idx="2639">
                  <c:v>55002</c:v>
                </c:pt>
                <c:pt idx="2640">
                  <c:v>55009</c:v>
                </c:pt>
                <c:pt idx="2641">
                  <c:v>55016</c:v>
                </c:pt>
                <c:pt idx="2642">
                  <c:v>55023</c:v>
                </c:pt>
                <c:pt idx="2643">
                  <c:v>55030</c:v>
                </c:pt>
                <c:pt idx="2644">
                  <c:v>55037</c:v>
                </c:pt>
                <c:pt idx="2645">
                  <c:v>55044</c:v>
                </c:pt>
                <c:pt idx="2646">
                  <c:v>55051</c:v>
                </c:pt>
                <c:pt idx="2647">
                  <c:v>55058</c:v>
                </c:pt>
                <c:pt idx="2648">
                  <c:v>55065</c:v>
                </c:pt>
                <c:pt idx="2649">
                  <c:v>55072</c:v>
                </c:pt>
                <c:pt idx="2650">
                  <c:v>55079</c:v>
                </c:pt>
                <c:pt idx="2651">
                  <c:v>55086</c:v>
                </c:pt>
                <c:pt idx="2652">
                  <c:v>55093</c:v>
                </c:pt>
                <c:pt idx="2653">
                  <c:v>55100</c:v>
                </c:pt>
                <c:pt idx="2654">
                  <c:v>55107</c:v>
                </c:pt>
                <c:pt idx="2655">
                  <c:v>55114</c:v>
                </c:pt>
                <c:pt idx="2656">
                  <c:v>55121</c:v>
                </c:pt>
                <c:pt idx="2657">
                  <c:v>55128</c:v>
                </c:pt>
                <c:pt idx="2658">
                  <c:v>55135</c:v>
                </c:pt>
                <c:pt idx="2659">
                  <c:v>55142</c:v>
                </c:pt>
                <c:pt idx="2660">
                  <c:v>55149</c:v>
                </c:pt>
                <c:pt idx="2661">
                  <c:v>55156</c:v>
                </c:pt>
                <c:pt idx="2662">
                  <c:v>55163</c:v>
                </c:pt>
                <c:pt idx="2663">
                  <c:v>55170</c:v>
                </c:pt>
                <c:pt idx="2664">
                  <c:v>55177</c:v>
                </c:pt>
                <c:pt idx="2665">
                  <c:v>55184</c:v>
                </c:pt>
                <c:pt idx="2666">
                  <c:v>55191</c:v>
                </c:pt>
                <c:pt idx="2667">
                  <c:v>55198</c:v>
                </c:pt>
                <c:pt idx="2668">
                  <c:v>55205</c:v>
                </c:pt>
                <c:pt idx="2669">
                  <c:v>55212</c:v>
                </c:pt>
                <c:pt idx="2670">
                  <c:v>55219</c:v>
                </c:pt>
                <c:pt idx="2671">
                  <c:v>55226</c:v>
                </c:pt>
                <c:pt idx="2672">
                  <c:v>55233</c:v>
                </c:pt>
                <c:pt idx="2673">
                  <c:v>55240</c:v>
                </c:pt>
                <c:pt idx="2674">
                  <c:v>55247</c:v>
                </c:pt>
                <c:pt idx="2675">
                  <c:v>55254</c:v>
                </c:pt>
                <c:pt idx="2676">
                  <c:v>55261</c:v>
                </c:pt>
                <c:pt idx="2677">
                  <c:v>55268</c:v>
                </c:pt>
                <c:pt idx="2678">
                  <c:v>55275</c:v>
                </c:pt>
                <c:pt idx="2679">
                  <c:v>55282</c:v>
                </c:pt>
                <c:pt idx="2680">
                  <c:v>55289</c:v>
                </c:pt>
                <c:pt idx="2681">
                  <c:v>55296</c:v>
                </c:pt>
                <c:pt idx="2682">
                  <c:v>55303</c:v>
                </c:pt>
                <c:pt idx="2683">
                  <c:v>55310</c:v>
                </c:pt>
                <c:pt idx="2684">
                  <c:v>55317</c:v>
                </c:pt>
                <c:pt idx="2685">
                  <c:v>55324</c:v>
                </c:pt>
                <c:pt idx="2686">
                  <c:v>55331</c:v>
                </c:pt>
                <c:pt idx="2687">
                  <c:v>55338</c:v>
                </c:pt>
                <c:pt idx="2688">
                  <c:v>55345</c:v>
                </c:pt>
                <c:pt idx="2689">
                  <c:v>55352</c:v>
                </c:pt>
                <c:pt idx="2690">
                  <c:v>55359</c:v>
                </c:pt>
                <c:pt idx="2691">
                  <c:v>55366</c:v>
                </c:pt>
                <c:pt idx="2692">
                  <c:v>55373</c:v>
                </c:pt>
                <c:pt idx="2693">
                  <c:v>55380</c:v>
                </c:pt>
                <c:pt idx="2694">
                  <c:v>55387</c:v>
                </c:pt>
                <c:pt idx="2695">
                  <c:v>55394</c:v>
                </c:pt>
                <c:pt idx="2696">
                  <c:v>55401</c:v>
                </c:pt>
                <c:pt idx="2697">
                  <c:v>55408</c:v>
                </c:pt>
                <c:pt idx="2698">
                  <c:v>55415</c:v>
                </c:pt>
                <c:pt idx="2699">
                  <c:v>55422</c:v>
                </c:pt>
                <c:pt idx="2700">
                  <c:v>55429</c:v>
                </c:pt>
                <c:pt idx="2701">
                  <c:v>55436</c:v>
                </c:pt>
                <c:pt idx="2702">
                  <c:v>55443</c:v>
                </c:pt>
                <c:pt idx="2703">
                  <c:v>55450</c:v>
                </c:pt>
                <c:pt idx="2704">
                  <c:v>55457</c:v>
                </c:pt>
                <c:pt idx="2705">
                  <c:v>55464</c:v>
                </c:pt>
                <c:pt idx="2706">
                  <c:v>55471</c:v>
                </c:pt>
                <c:pt idx="2707">
                  <c:v>55478</c:v>
                </c:pt>
                <c:pt idx="2708">
                  <c:v>55485</c:v>
                </c:pt>
                <c:pt idx="2709">
                  <c:v>55492</c:v>
                </c:pt>
                <c:pt idx="2710">
                  <c:v>55499</c:v>
                </c:pt>
                <c:pt idx="2711">
                  <c:v>55506</c:v>
                </c:pt>
                <c:pt idx="2712">
                  <c:v>55514</c:v>
                </c:pt>
                <c:pt idx="2713">
                  <c:v>55521</c:v>
                </c:pt>
                <c:pt idx="2714">
                  <c:v>55528</c:v>
                </c:pt>
                <c:pt idx="2715">
                  <c:v>55535</c:v>
                </c:pt>
                <c:pt idx="2716">
                  <c:v>55542</c:v>
                </c:pt>
                <c:pt idx="2717">
                  <c:v>55549</c:v>
                </c:pt>
                <c:pt idx="2718">
                  <c:v>55556</c:v>
                </c:pt>
                <c:pt idx="2719">
                  <c:v>55563</c:v>
                </c:pt>
                <c:pt idx="2720">
                  <c:v>55570</c:v>
                </c:pt>
                <c:pt idx="2721">
                  <c:v>55577</c:v>
                </c:pt>
                <c:pt idx="2722">
                  <c:v>55584</c:v>
                </c:pt>
                <c:pt idx="2723">
                  <c:v>55591</c:v>
                </c:pt>
                <c:pt idx="2724">
                  <c:v>55598</c:v>
                </c:pt>
                <c:pt idx="2725">
                  <c:v>55605</c:v>
                </c:pt>
                <c:pt idx="2726">
                  <c:v>55612</c:v>
                </c:pt>
                <c:pt idx="2727">
                  <c:v>55619</c:v>
                </c:pt>
                <c:pt idx="2728">
                  <c:v>55626</c:v>
                </c:pt>
                <c:pt idx="2729">
                  <c:v>55633</c:v>
                </c:pt>
                <c:pt idx="2730">
                  <c:v>55641</c:v>
                </c:pt>
                <c:pt idx="2731">
                  <c:v>55648</c:v>
                </c:pt>
                <c:pt idx="2732">
                  <c:v>55655</c:v>
                </c:pt>
                <c:pt idx="2733">
                  <c:v>55662</c:v>
                </c:pt>
                <c:pt idx="2734">
                  <c:v>55669</c:v>
                </c:pt>
                <c:pt idx="2735">
                  <c:v>55676</c:v>
                </c:pt>
                <c:pt idx="2736">
                  <c:v>55683</c:v>
                </c:pt>
                <c:pt idx="2737">
                  <c:v>55690</c:v>
                </c:pt>
                <c:pt idx="2738">
                  <c:v>55697</c:v>
                </c:pt>
                <c:pt idx="2739">
                  <c:v>55704</c:v>
                </c:pt>
                <c:pt idx="2740">
                  <c:v>55711</c:v>
                </c:pt>
                <c:pt idx="2741">
                  <c:v>55718</c:v>
                </c:pt>
                <c:pt idx="2742">
                  <c:v>55725</c:v>
                </c:pt>
                <c:pt idx="2743">
                  <c:v>55732</c:v>
                </c:pt>
                <c:pt idx="2744">
                  <c:v>55739</c:v>
                </c:pt>
                <c:pt idx="2745">
                  <c:v>55746</c:v>
                </c:pt>
                <c:pt idx="2746">
                  <c:v>55753</c:v>
                </c:pt>
                <c:pt idx="2747">
                  <c:v>55760</c:v>
                </c:pt>
                <c:pt idx="2748">
                  <c:v>55767</c:v>
                </c:pt>
                <c:pt idx="2749">
                  <c:v>55774</c:v>
                </c:pt>
                <c:pt idx="2750">
                  <c:v>55781</c:v>
                </c:pt>
                <c:pt idx="2751">
                  <c:v>55788</c:v>
                </c:pt>
                <c:pt idx="2752">
                  <c:v>55795</c:v>
                </c:pt>
                <c:pt idx="2753">
                  <c:v>55802</c:v>
                </c:pt>
                <c:pt idx="2754">
                  <c:v>55809</c:v>
                </c:pt>
                <c:pt idx="2755">
                  <c:v>55816</c:v>
                </c:pt>
                <c:pt idx="2756">
                  <c:v>55823</c:v>
                </c:pt>
                <c:pt idx="2757">
                  <c:v>55830</c:v>
                </c:pt>
                <c:pt idx="2758">
                  <c:v>55837</c:v>
                </c:pt>
                <c:pt idx="2759">
                  <c:v>55844</c:v>
                </c:pt>
                <c:pt idx="2760">
                  <c:v>55851</c:v>
                </c:pt>
                <c:pt idx="2761">
                  <c:v>55858</c:v>
                </c:pt>
                <c:pt idx="2762">
                  <c:v>55865</c:v>
                </c:pt>
                <c:pt idx="2763">
                  <c:v>55872</c:v>
                </c:pt>
                <c:pt idx="2764">
                  <c:v>55880</c:v>
                </c:pt>
                <c:pt idx="2765">
                  <c:v>55887</c:v>
                </c:pt>
                <c:pt idx="2766">
                  <c:v>55894</c:v>
                </c:pt>
                <c:pt idx="2767">
                  <c:v>55901</c:v>
                </c:pt>
                <c:pt idx="2768">
                  <c:v>55908</c:v>
                </c:pt>
                <c:pt idx="2769">
                  <c:v>55915</c:v>
                </c:pt>
                <c:pt idx="2770">
                  <c:v>55922</c:v>
                </c:pt>
                <c:pt idx="2771">
                  <c:v>55929</c:v>
                </c:pt>
                <c:pt idx="2772">
                  <c:v>55936</c:v>
                </c:pt>
                <c:pt idx="2773">
                  <c:v>55943</c:v>
                </c:pt>
                <c:pt idx="2774">
                  <c:v>55950</c:v>
                </c:pt>
                <c:pt idx="2775">
                  <c:v>55957</c:v>
                </c:pt>
                <c:pt idx="2776">
                  <c:v>55964</c:v>
                </c:pt>
                <c:pt idx="2777">
                  <c:v>55971</c:v>
                </c:pt>
                <c:pt idx="2778">
                  <c:v>55982</c:v>
                </c:pt>
                <c:pt idx="2779">
                  <c:v>55989</c:v>
                </c:pt>
                <c:pt idx="2780">
                  <c:v>55996</c:v>
                </c:pt>
                <c:pt idx="2781">
                  <c:v>56003</c:v>
                </c:pt>
                <c:pt idx="2782">
                  <c:v>56010</c:v>
                </c:pt>
                <c:pt idx="2783">
                  <c:v>56017</c:v>
                </c:pt>
                <c:pt idx="2784">
                  <c:v>56024</c:v>
                </c:pt>
                <c:pt idx="2785">
                  <c:v>56031</c:v>
                </c:pt>
                <c:pt idx="2786">
                  <c:v>56038</c:v>
                </c:pt>
                <c:pt idx="2787">
                  <c:v>56045</c:v>
                </c:pt>
                <c:pt idx="2788">
                  <c:v>56052</c:v>
                </c:pt>
                <c:pt idx="2789">
                  <c:v>56059</c:v>
                </c:pt>
                <c:pt idx="2790">
                  <c:v>56066</c:v>
                </c:pt>
                <c:pt idx="2791">
                  <c:v>56073</c:v>
                </c:pt>
                <c:pt idx="2792">
                  <c:v>56080</c:v>
                </c:pt>
                <c:pt idx="2793">
                  <c:v>56087</c:v>
                </c:pt>
                <c:pt idx="2794">
                  <c:v>56094</c:v>
                </c:pt>
                <c:pt idx="2795">
                  <c:v>56101</c:v>
                </c:pt>
                <c:pt idx="2796">
                  <c:v>56108</c:v>
                </c:pt>
                <c:pt idx="2797">
                  <c:v>56115</c:v>
                </c:pt>
                <c:pt idx="2798">
                  <c:v>56122</c:v>
                </c:pt>
                <c:pt idx="2799">
                  <c:v>56129</c:v>
                </c:pt>
                <c:pt idx="2800">
                  <c:v>56136</c:v>
                </c:pt>
                <c:pt idx="2801">
                  <c:v>56143</c:v>
                </c:pt>
                <c:pt idx="2802">
                  <c:v>56150</c:v>
                </c:pt>
                <c:pt idx="2803">
                  <c:v>56157</c:v>
                </c:pt>
                <c:pt idx="2804">
                  <c:v>56164</c:v>
                </c:pt>
                <c:pt idx="2805">
                  <c:v>56171</c:v>
                </c:pt>
                <c:pt idx="2806">
                  <c:v>56178</c:v>
                </c:pt>
                <c:pt idx="2807">
                  <c:v>56185</c:v>
                </c:pt>
                <c:pt idx="2808">
                  <c:v>56192</c:v>
                </c:pt>
                <c:pt idx="2809">
                  <c:v>56199</c:v>
                </c:pt>
                <c:pt idx="2810">
                  <c:v>56206</c:v>
                </c:pt>
                <c:pt idx="2811">
                  <c:v>56213</c:v>
                </c:pt>
                <c:pt idx="2812">
                  <c:v>56220</c:v>
                </c:pt>
                <c:pt idx="2813">
                  <c:v>56227</c:v>
                </c:pt>
                <c:pt idx="2814">
                  <c:v>56234</c:v>
                </c:pt>
                <c:pt idx="2815">
                  <c:v>56241</c:v>
                </c:pt>
                <c:pt idx="2816">
                  <c:v>56248</c:v>
                </c:pt>
                <c:pt idx="2817">
                  <c:v>56255</c:v>
                </c:pt>
                <c:pt idx="2818">
                  <c:v>56262</c:v>
                </c:pt>
                <c:pt idx="2819">
                  <c:v>56269</c:v>
                </c:pt>
                <c:pt idx="2820">
                  <c:v>56276</c:v>
                </c:pt>
                <c:pt idx="2821">
                  <c:v>56283</c:v>
                </c:pt>
                <c:pt idx="2822">
                  <c:v>56290</c:v>
                </c:pt>
                <c:pt idx="2823">
                  <c:v>56297</c:v>
                </c:pt>
                <c:pt idx="2824">
                  <c:v>56304</c:v>
                </c:pt>
                <c:pt idx="2825">
                  <c:v>56311</c:v>
                </c:pt>
                <c:pt idx="2826">
                  <c:v>56318</c:v>
                </c:pt>
                <c:pt idx="2827">
                  <c:v>56325</c:v>
                </c:pt>
                <c:pt idx="2828">
                  <c:v>56332</c:v>
                </c:pt>
                <c:pt idx="2829">
                  <c:v>56339</c:v>
                </c:pt>
                <c:pt idx="2830">
                  <c:v>56346</c:v>
                </c:pt>
                <c:pt idx="2831">
                  <c:v>56353</c:v>
                </c:pt>
                <c:pt idx="2832">
                  <c:v>56360</c:v>
                </c:pt>
                <c:pt idx="2833">
                  <c:v>56367</c:v>
                </c:pt>
                <c:pt idx="2834">
                  <c:v>56374</c:v>
                </c:pt>
                <c:pt idx="2835">
                  <c:v>56381</c:v>
                </c:pt>
                <c:pt idx="2836">
                  <c:v>56388</c:v>
                </c:pt>
                <c:pt idx="2837">
                  <c:v>56395</c:v>
                </c:pt>
                <c:pt idx="2838">
                  <c:v>56402</c:v>
                </c:pt>
                <c:pt idx="2839">
                  <c:v>56409</c:v>
                </c:pt>
                <c:pt idx="2840">
                  <c:v>56416</c:v>
                </c:pt>
                <c:pt idx="2841">
                  <c:v>56423</c:v>
                </c:pt>
                <c:pt idx="2842">
                  <c:v>56430</c:v>
                </c:pt>
                <c:pt idx="2843">
                  <c:v>56437</c:v>
                </c:pt>
                <c:pt idx="2844">
                  <c:v>56444</c:v>
                </c:pt>
                <c:pt idx="2845">
                  <c:v>56451</c:v>
                </c:pt>
                <c:pt idx="2846">
                  <c:v>56458</c:v>
                </c:pt>
                <c:pt idx="2847">
                  <c:v>56465</c:v>
                </c:pt>
                <c:pt idx="2848">
                  <c:v>56472</c:v>
                </c:pt>
                <c:pt idx="2849">
                  <c:v>56479</c:v>
                </c:pt>
                <c:pt idx="2850">
                  <c:v>56486</c:v>
                </c:pt>
                <c:pt idx="2851">
                  <c:v>56493</c:v>
                </c:pt>
                <c:pt idx="2852">
                  <c:v>56500</c:v>
                </c:pt>
                <c:pt idx="2853">
                  <c:v>56507</c:v>
                </c:pt>
                <c:pt idx="2854">
                  <c:v>56514</c:v>
                </c:pt>
                <c:pt idx="2855">
                  <c:v>56521</c:v>
                </c:pt>
                <c:pt idx="2856">
                  <c:v>56528</c:v>
                </c:pt>
                <c:pt idx="2857">
                  <c:v>56535</c:v>
                </c:pt>
                <c:pt idx="2858">
                  <c:v>56542</c:v>
                </c:pt>
                <c:pt idx="2859">
                  <c:v>56549</c:v>
                </c:pt>
                <c:pt idx="2860">
                  <c:v>56556</c:v>
                </c:pt>
                <c:pt idx="2861">
                  <c:v>56563</c:v>
                </c:pt>
                <c:pt idx="2862">
                  <c:v>56570</c:v>
                </c:pt>
                <c:pt idx="2863">
                  <c:v>56577</c:v>
                </c:pt>
                <c:pt idx="2864">
                  <c:v>56584</c:v>
                </c:pt>
                <c:pt idx="2865">
                  <c:v>56591</c:v>
                </c:pt>
                <c:pt idx="2866">
                  <c:v>56598</c:v>
                </c:pt>
                <c:pt idx="2867">
                  <c:v>56605</c:v>
                </c:pt>
                <c:pt idx="2868">
                  <c:v>56612</c:v>
                </c:pt>
                <c:pt idx="2869">
                  <c:v>56619</c:v>
                </c:pt>
                <c:pt idx="2870">
                  <c:v>56626</c:v>
                </c:pt>
                <c:pt idx="2871">
                  <c:v>56633</c:v>
                </c:pt>
                <c:pt idx="2872">
                  <c:v>56640</c:v>
                </c:pt>
                <c:pt idx="2873">
                  <c:v>56647</c:v>
                </c:pt>
                <c:pt idx="2874">
                  <c:v>56654</c:v>
                </c:pt>
                <c:pt idx="2875">
                  <c:v>56661</c:v>
                </c:pt>
                <c:pt idx="2876">
                  <c:v>56668</c:v>
                </c:pt>
                <c:pt idx="2877">
                  <c:v>56675</c:v>
                </c:pt>
                <c:pt idx="2878">
                  <c:v>56682</c:v>
                </c:pt>
                <c:pt idx="2879">
                  <c:v>56689</c:v>
                </c:pt>
                <c:pt idx="2880">
                  <c:v>56696</c:v>
                </c:pt>
                <c:pt idx="2881">
                  <c:v>56703</c:v>
                </c:pt>
                <c:pt idx="2882">
                  <c:v>56710</c:v>
                </c:pt>
                <c:pt idx="2883">
                  <c:v>56717</c:v>
                </c:pt>
                <c:pt idx="2884">
                  <c:v>56724</c:v>
                </c:pt>
                <c:pt idx="2885">
                  <c:v>56731</c:v>
                </c:pt>
                <c:pt idx="2886">
                  <c:v>56738</c:v>
                </c:pt>
                <c:pt idx="2887">
                  <c:v>56745</c:v>
                </c:pt>
                <c:pt idx="2888">
                  <c:v>56752</c:v>
                </c:pt>
                <c:pt idx="2889">
                  <c:v>56759</c:v>
                </c:pt>
                <c:pt idx="2890">
                  <c:v>56766</c:v>
                </c:pt>
                <c:pt idx="2891">
                  <c:v>56773</c:v>
                </c:pt>
                <c:pt idx="2892">
                  <c:v>56780</c:v>
                </c:pt>
                <c:pt idx="2893">
                  <c:v>56787</c:v>
                </c:pt>
                <c:pt idx="2894">
                  <c:v>56794</c:v>
                </c:pt>
                <c:pt idx="2895">
                  <c:v>56801</c:v>
                </c:pt>
                <c:pt idx="2896">
                  <c:v>56808</c:v>
                </c:pt>
                <c:pt idx="2897">
                  <c:v>56815</c:v>
                </c:pt>
                <c:pt idx="2898">
                  <c:v>56822</c:v>
                </c:pt>
                <c:pt idx="2899">
                  <c:v>56829</c:v>
                </c:pt>
                <c:pt idx="2900">
                  <c:v>56836</c:v>
                </c:pt>
                <c:pt idx="2901">
                  <c:v>56843</c:v>
                </c:pt>
                <c:pt idx="2902">
                  <c:v>56850</c:v>
                </c:pt>
                <c:pt idx="2903">
                  <c:v>56857</c:v>
                </c:pt>
                <c:pt idx="2904">
                  <c:v>56864</c:v>
                </c:pt>
                <c:pt idx="2905">
                  <c:v>56871</c:v>
                </c:pt>
                <c:pt idx="2906">
                  <c:v>56878</c:v>
                </c:pt>
                <c:pt idx="2907">
                  <c:v>56885</c:v>
                </c:pt>
                <c:pt idx="2908">
                  <c:v>56892</c:v>
                </c:pt>
                <c:pt idx="2909">
                  <c:v>56899</c:v>
                </c:pt>
                <c:pt idx="2910">
                  <c:v>56906</c:v>
                </c:pt>
                <c:pt idx="2911">
                  <c:v>56913</c:v>
                </c:pt>
                <c:pt idx="2912">
                  <c:v>56920</c:v>
                </c:pt>
                <c:pt idx="2913">
                  <c:v>56927</c:v>
                </c:pt>
                <c:pt idx="2914">
                  <c:v>56934</c:v>
                </c:pt>
                <c:pt idx="2915">
                  <c:v>56941</c:v>
                </c:pt>
                <c:pt idx="2916">
                  <c:v>56948</c:v>
                </c:pt>
                <c:pt idx="2917">
                  <c:v>56955</c:v>
                </c:pt>
                <c:pt idx="2918">
                  <c:v>56962</c:v>
                </c:pt>
                <c:pt idx="2919">
                  <c:v>56969</c:v>
                </c:pt>
                <c:pt idx="2920">
                  <c:v>56976</c:v>
                </c:pt>
                <c:pt idx="2921">
                  <c:v>56983</c:v>
                </c:pt>
                <c:pt idx="2922">
                  <c:v>56990</c:v>
                </c:pt>
                <c:pt idx="2923">
                  <c:v>56997</c:v>
                </c:pt>
                <c:pt idx="2924">
                  <c:v>57004</c:v>
                </c:pt>
                <c:pt idx="2925">
                  <c:v>57011</c:v>
                </c:pt>
                <c:pt idx="2926">
                  <c:v>57018</c:v>
                </c:pt>
                <c:pt idx="2927">
                  <c:v>57025</c:v>
                </c:pt>
                <c:pt idx="2928">
                  <c:v>57032</c:v>
                </c:pt>
                <c:pt idx="2929">
                  <c:v>57039</c:v>
                </c:pt>
                <c:pt idx="2930">
                  <c:v>57046</c:v>
                </c:pt>
                <c:pt idx="2931">
                  <c:v>57053</c:v>
                </c:pt>
                <c:pt idx="2932">
                  <c:v>57060</c:v>
                </c:pt>
                <c:pt idx="2933">
                  <c:v>57067</c:v>
                </c:pt>
                <c:pt idx="2934">
                  <c:v>57074</c:v>
                </c:pt>
                <c:pt idx="2935">
                  <c:v>57081</c:v>
                </c:pt>
                <c:pt idx="2936">
                  <c:v>57088</c:v>
                </c:pt>
                <c:pt idx="2937">
                  <c:v>57095</c:v>
                </c:pt>
                <c:pt idx="2938">
                  <c:v>57102</c:v>
                </c:pt>
                <c:pt idx="2939">
                  <c:v>57109</c:v>
                </c:pt>
                <c:pt idx="2940">
                  <c:v>57116</c:v>
                </c:pt>
                <c:pt idx="2941">
                  <c:v>57123</c:v>
                </c:pt>
                <c:pt idx="2942">
                  <c:v>57130</c:v>
                </c:pt>
                <c:pt idx="2943">
                  <c:v>57137</c:v>
                </c:pt>
                <c:pt idx="2944">
                  <c:v>57144</c:v>
                </c:pt>
                <c:pt idx="2945">
                  <c:v>57151</c:v>
                </c:pt>
                <c:pt idx="2946">
                  <c:v>57158</c:v>
                </c:pt>
                <c:pt idx="2947">
                  <c:v>57165</c:v>
                </c:pt>
                <c:pt idx="2948">
                  <c:v>57172</c:v>
                </c:pt>
                <c:pt idx="2949">
                  <c:v>57179</c:v>
                </c:pt>
                <c:pt idx="2950">
                  <c:v>57186</c:v>
                </c:pt>
                <c:pt idx="2951">
                  <c:v>57193</c:v>
                </c:pt>
                <c:pt idx="2952">
                  <c:v>57200</c:v>
                </c:pt>
                <c:pt idx="2953">
                  <c:v>57207</c:v>
                </c:pt>
                <c:pt idx="2954">
                  <c:v>57214</c:v>
                </c:pt>
                <c:pt idx="2955">
                  <c:v>57221</c:v>
                </c:pt>
                <c:pt idx="2956">
                  <c:v>57228</c:v>
                </c:pt>
                <c:pt idx="2957">
                  <c:v>57235</c:v>
                </c:pt>
                <c:pt idx="2958">
                  <c:v>57242</c:v>
                </c:pt>
                <c:pt idx="2959">
                  <c:v>57249</c:v>
                </c:pt>
                <c:pt idx="2960">
                  <c:v>57256</c:v>
                </c:pt>
                <c:pt idx="2961">
                  <c:v>57263</c:v>
                </c:pt>
                <c:pt idx="2962">
                  <c:v>57270</c:v>
                </c:pt>
                <c:pt idx="2963">
                  <c:v>57277</c:v>
                </c:pt>
                <c:pt idx="2964">
                  <c:v>57284</c:v>
                </c:pt>
                <c:pt idx="2965">
                  <c:v>57291</c:v>
                </c:pt>
                <c:pt idx="2966">
                  <c:v>57298</c:v>
                </c:pt>
                <c:pt idx="2967">
                  <c:v>57305</c:v>
                </c:pt>
                <c:pt idx="2968">
                  <c:v>57312</c:v>
                </c:pt>
                <c:pt idx="2969">
                  <c:v>57319</c:v>
                </c:pt>
                <c:pt idx="2970">
                  <c:v>57326</c:v>
                </c:pt>
                <c:pt idx="2971">
                  <c:v>57333</c:v>
                </c:pt>
                <c:pt idx="2972">
                  <c:v>57341</c:v>
                </c:pt>
                <c:pt idx="2973">
                  <c:v>57348</c:v>
                </c:pt>
                <c:pt idx="2974">
                  <c:v>57355</c:v>
                </c:pt>
                <c:pt idx="2975">
                  <c:v>57362</c:v>
                </c:pt>
                <c:pt idx="2976">
                  <c:v>57369</c:v>
                </c:pt>
                <c:pt idx="2977">
                  <c:v>57376</c:v>
                </c:pt>
                <c:pt idx="2978">
                  <c:v>57383</c:v>
                </c:pt>
                <c:pt idx="2979">
                  <c:v>57390</c:v>
                </c:pt>
                <c:pt idx="2980">
                  <c:v>57397</c:v>
                </c:pt>
                <c:pt idx="2981">
                  <c:v>57404</c:v>
                </c:pt>
                <c:pt idx="2982">
                  <c:v>57411</c:v>
                </c:pt>
                <c:pt idx="2983">
                  <c:v>57418</c:v>
                </c:pt>
                <c:pt idx="2984">
                  <c:v>57425</c:v>
                </c:pt>
                <c:pt idx="2985">
                  <c:v>57432</c:v>
                </c:pt>
                <c:pt idx="2986">
                  <c:v>57439</c:v>
                </c:pt>
                <c:pt idx="2987">
                  <c:v>57446</c:v>
                </c:pt>
                <c:pt idx="2988">
                  <c:v>57453</c:v>
                </c:pt>
                <c:pt idx="2989">
                  <c:v>57460</c:v>
                </c:pt>
                <c:pt idx="2990">
                  <c:v>57467</c:v>
                </c:pt>
                <c:pt idx="2991">
                  <c:v>57474</c:v>
                </c:pt>
                <c:pt idx="2992">
                  <c:v>57481</c:v>
                </c:pt>
                <c:pt idx="2993">
                  <c:v>57488</c:v>
                </c:pt>
                <c:pt idx="2994">
                  <c:v>57495</c:v>
                </c:pt>
                <c:pt idx="2995">
                  <c:v>57502</c:v>
                </c:pt>
                <c:pt idx="2996">
                  <c:v>57509</c:v>
                </c:pt>
                <c:pt idx="2997">
                  <c:v>57516</c:v>
                </c:pt>
                <c:pt idx="2998">
                  <c:v>57523</c:v>
                </c:pt>
                <c:pt idx="2999">
                  <c:v>57530</c:v>
                </c:pt>
                <c:pt idx="3000">
                  <c:v>57537</c:v>
                </c:pt>
                <c:pt idx="3001">
                  <c:v>57544</c:v>
                </c:pt>
                <c:pt idx="3002">
                  <c:v>57551</c:v>
                </c:pt>
                <c:pt idx="3003">
                  <c:v>57558</c:v>
                </c:pt>
                <c:pt idx="3004">
                  <c:v>57565</c:v>
                </c:pt>
                <c:pt idx="3005">
                  <c:v>57572</c:v>
                </c:pt>
                <c:pt idx="3006">
                  <c:v>57579</c:v>
                </c:pt>
                <c:pt idx="3007">
                  <c:v>57586</c:v>
                </c:pt>
                <c:pt idx="3008">
                  <c:v>57593</c:v>
                </c:pt>
                <c:pt idx="3009">
                  <c:v>57600</c:v>
                </c:pt>
                <c:pt idx="3010">
                  <c:v>57607</c:v>
                </c:pt>
                <c:pt idx="3011">
                  <c:v>57614</c:v>
                </c:pt>
                <c:pt idx="3012">
                  <c:v>57621</c:v>
                </c:pt>
                <c:pt idx="3013">
                  <c:v>57628</c:v>
                </c:pt>
                <c:pt idx="3014">
                  <c:v>57635</c:v>
                </c:pt>
                <c:pt idx="3015">
                  <c:v>57642</c:v>
                </c:pt>
                <c:pt idx="3016">
                  <c:v>57649</c:v>
                </c:pt>
                <c:pt idx="3017">
                  <c:v>57656</c:v>
                </c:pt>
                <c:pt idx="3018">
                  <c:v>57663</c:v>
                </c:pt>
                <c:pt idx="3019">
                  <c:v>57670</c:v>
                </c:pt>
                <c:pt idx="3020">
                  <c:v>57677</c:v>
                </c:pt>
                <c:pt idx="3021">
                  <c:v>57684</c:v>
                </c:pt>
                <c:pt idx="3022">
                  <c:v>57691</c:v>
                </c:pt>
                <c:pt idx="3023">
                  <c:v>57698</c:v>
                </c:pt>
                <c:pt idx="3024">
                  <c:v>57706</c:v>
                </c:pt>
                <c:pt idx="3025">
                  <c:v>57713</c:v>
                </c:pt>
                <c:pt idx="3026">
                  <c:v>57720</c:v>
                </c:pt>
                <c:pt idx="3027">
                  <c:v>57727</c:v>
                </c:pt>
                <c:pt idx="3028">
                  <c:v>57734</c:v>
                </c:pt>
                <c:pt idx="3029">
                  <c:v>57741</c:v>
                </c:pt>
                <c:pt idx="3030">
                  <c:v>57748</c:v>
                </c:pt>
                <c:pt idx="3031">
                  <c:v>57755</c:v>
                </c:pt>
                <c:pt idx="3032">
                  <c:v>57762</c:v>
                </c:pt>
                <c:pt idx="3033">
                  <c:v>57769</c:v>
                </c:pt>
                <c:pt idx="3034">
                  <c:v>57776</c:v>
                </c:pt>
                <c:pt idx="3035">
                  <c:v>57783</c:v>
                </c:pt>
                <c:pt idx="3036">
                  <c:v>57790</c:v>
                </c:pt>
                <c:pt idx="3037">
                  <c:v>57797</c:v>
                </c:pt>
                <c:pt idx="3038">
                  <c:v>57804</c:v>
                </c:pt>
                <c:pt idx="3039">
                  <c:v>57811</c:v>
                </c:pt>
                <c:pt idx="3040">
                  <c:v>57818</c:v>
                </c:pt>
                <c:pt idx="3041">
                  <c:v>57825</c:v>
                </c:pt>
                <c:pt idx="3042">
                  <c:v>57832</c:v>
                </c:pt>
                <c:pt idx="3043">
                  <c:v>57839</c:v>
                </c:pt>
                <c:pt idx="3044">
                  <c:v>57846</c:v>
                </c:pt>
                <c:pt idx="3045">
                  <c:v>57853</c:v>
                </c:pt>
                <c:pt idx="3046">
                  <c:v>57860</c:v>
                </c:pt>
                <c:pt idx="3047">
                  <c:v>57867</c:v>
                </c:pt>
                <c:pt idx="3048">
                  <c:v>57874</c:v>
                </c:pt>
                <c:pt idx="3049">
                  <c:v>57881</c:v>
                </c:pt>
                <c:pt idx="3050">
                  <c:v>57888</c:v>
                </c:pt>
                <c:pt idx="3051">
                  <c:v>57895</c:v>
                </c:pt>
                <c:pt idx="3052">
                  <c:v>57902</c:v>
                </c:pt>
                <c:pt idx="3053">
                  <c:v>57909</c:v>
                </c:pt>
                <c:pt idx="3054">
                  <c:v>57916</c:v>
                </c:pt>
                <c:pt idx="3055">
                  <c:v>57923</c:v>
                </c:pt>
                <c:pt idx="3056">
                  <c:v>57930</c:v>
                </c:pt>
                <c:pt idx="3057">
                  <c:v>57937</c:v>
                </c:pt>
                <c:pt idx="3058">
                  <c:v>57944</c:v>
                </c:pt>
                <c:pt idx="3059">
                  <c:v>57951</c:v>
                </c:pt>
                <c:pt idx="3060">
                  <c:v>57958</c:v>
                </c:pt>
                <c:pt idx="3061">
                  <c:v>57965</c:v>
                </c:pt>
                <c:pt idx="3062">
                  <c:v>57972</c:v>
                </c:pt>
                <c:pt idx="3063">
                  <c:v>57979</c:v>
                </c:pt>
                <c:pt idx="3064">
                  <c:v>57986</c:v>
                </c:pt>
                <c:pt idx="3065">
                  <c:v>57993</c:v>
                </c:pt>
                <c:pt idx="3066">
                  <c:v>58000</c:v>
                </c:pt>
                <c:pt idx="3067">
                  <c:v>58007</c:v>
                </c:pt>
                <c:pt idx="3068">
                  <c:v>58014</c:v>
                </c:pt>
                <c:pt idx="3069">
                  <c:v>58021</c:v>
                </c:pt>
                <c:pt idx="3070">
                  <c:v>58028</c:v>
                </c:pt>
                <c:pt idx="3071">
                  <c:v>58035</c:v>
                </c:pt>
                <c:pt idx="3072">
                  <c:v>58042</c:v>
                </c:pt>
                <c:pt idx="3073">
                  <c:v>58049</c:v>
                </c:pt>
                <c:pt idx="3074">
                  <c:v>58056</c:v>
                </c:pt>
                <c:pt idx="3075">
                  <c:v>58063</c:v>
                </c:pt>
                <c:pt idx="3076">
                  <c:v>58071</c:v>
                </c:pt>
                <c:pt idx="3077">
                  <c:v>58078</c:v>
                </c:pt>
                <c:pt idx="3078">
                  <c:v>58085</c:v>
                </c:pt>
                <c:pt idx="3079">
                  <c:v>58092</c:v>
                </c:pt>
                <c:pt idx="3080">
                  <c:v>58099</c:v>
                </c:pt>
                <c:pt idx="3081">
                  <c:v>58106</c:v>
                </c:pt>
                <c:pt idx="3082">
                  <c:v>58113</c:v>
                </c:pt>
                <c:pt idx="3083">
                  <c:v>58120</c:v>
                </c:pt>
                <c:pt idx="3084">
                  <c:v>58127</c:v>
                </c:pt>
                <c:pt idx="3085">
                  <c:v>58134</c:v>
                </c:pt>
                <c:pt idx="3086">
                  <c:v>58141</c:v>
                </c:pt>
                <c:pt idx="3087">
                  <c:v>58148</c:v>
                </c:pt>
                <c:pt idx="3088">
                  <c:v>58155</c:v>
                </c:pt>
                <c:pt idx="3089">
                  <c:v>58161</c:v>
                </c:pt>
                <c:pt idx="3090">
                  <c:v>58168</c:v>
                </c:pt>
                <c:pt idx="3091">
                  <c:v>58175</c:v>
                </c:pt>
                <c:pt idx="3092">
                  <c:v>58182</c:v>
                </c:pt>
                <c:pt idx="3093">
                  <c:v>58189</c:v>
                </c:pt>
                <c:pt idx="3094">
                  <c:v>58197</c:v>
                </c:pt>
                <c:pt idx="3095">
                  <c:v>58204</c:v>
                </c:pt>
                <c:pt idx="3096">
                  <c:v>58211</c:v>
                </c:pt>
                <c:pt idx="3097">
                  <c:v>58218</c:v>
                </c:pt>
                <c:pt idx="3098">
                  <c:v>58225</c:v>
                </c:pt>
                <c:pt idx="3099">
                  <c:v>58232</c:v>
                </c:pt>
                <c:pt idx="3100">
                  <c:v>58239</c:v>
                </c:pt>
                <c:pt idx="3101">
                  <c:v>58246</c:v>
                </c:pt>
                <c:pt idx="3102">
                  <c:v>58253</c:v>
                </c:pt>
                <c:pt idx="3103">
                  <c:v>58260</c:v>
                </c:pt>
                <c:pt idx="3104">
                  <c:v>58267</c:v>
                </c:pt>
                <c:pt idx="3105">
                  <c:v>58274</c:v>
                </c:pt>
                <c:pt idx="3106">
                  <c:v>58281</c:v>
                </c:pt>
                <c:pt idx="3107">
                  <c:v>58288</c:v>
                </c:pt>
                <c:pt idx="3108">
                  <c:v>58295</c:v>
                </c:pt>
                <c:pt idx="3109">
                  <c:v>58302</c:v>
                </c:pt>
                <c:pt idx="3110">
                  <c:v>58309</c:v>
                </c:pt>
                <c:pt idx="3111">
                  <c:v>58316</c:v>
                </c:pt>
                <c:pt idx="3112">
                  <c:v>58323</c:v>
                </c:pt>
                <c:pt idx="3113">
                  <c:v>58330</c:v>
                </c:pt>
                <c:pt idx="3114">
                  <c:v>58337</c:v>
                </c:pt>
                <c:pt idx="3115">
                  <c:v>58344</c:v>
                </c:pt>
                <c:pt idx="3116">
                  <c:v>58351</c:v>
                </c:pt>
                <c:pt idx="3117">
                  <c:v>58358</c:v>
                </c:pt>
                <c:pt idx="3118">
                  <c:v>58365</c:v>
                </c:pt>
                <c:pt idx="3119">
                  <c:v>58372</c:v>
                </c:pt>
                <c:pt idx="3120">
                  <c:v>58379</c:v>
                </c:pt>
                <c:pt idx="3121">
                  <c:v>58386</c:v>
                </c:pt>
                <c:pt idx="3122">
                  <c:v>58393</c:v>
                </c:pt>
                <c:pt idx="3123">
                  <c:v>58400</c:v>
                </c:pt>
                <c:pt idx="3124">
                  <c:v>58407</c:v>
                </c:pt>
                <c:pt idx="3125">
                  <c:v>58414</c:v>
                </c:pt>
                <c:pt idx="3126">
                  <c:v>58421</c:v>
                </c:pt>
                <c:pt idx="3127">
                  <c:v>58428</c:v>
                </c:pt>
                <c:pt idx="3128">
                  <c:v>58438</c:v>
                </c:pt>
                <c:pt idx="3129">
                  <c:v>58445</c:v>
                </c:pt>
                <c:pt idx="3130">
                  <c:v>58452</c:v>
                </c:pt>
                <c:pt idx="3131">
                  <c:v>58459</c:v>
                </c:pt>
                <c:pt idx="3132">
                  <c:v>58466</c:v>
                </c:pt>
                <c:pt idx="3133">
                  <c:v>58473</c:v>
                </c:pt>
                <c:pt idx="3134">
                  <c:v>58480</c:v>
                </c:pt>
                <c:pt idx="3135">
                  <c:v>58487</c:v>
                </c:pt>
                <c:pt idx="3136">
                  <c:v>58494</c:v>
                </c:pt>
                <c:pt idx="3137">
                  <c:v>58501</c:v>
                </c:pt>
                <c:pt idx="3138">
                  <c:v>58508</c:v>
                </c:pt>
                <c:pt idx="3139">
                  <c:v>58515</c:v>
                </c:pt>
                <c:pt idx="3140">
                  <c:v>58522</c:v>
                </c:pt>
                <c:pt idx="3141">
                  <c:v>58529</c:v>
                </c:pt>
                <c:pt idx="3142">
                  <c:v>58536</c:v>
                </c:pt>
                <c:pt idx="3143">
                  <c:v>58543</c:v>
                </c:pt>
                <c:pt idx="3144">
                  <c:v>58551</c:v>
                </c:pt>
                <c:pt idx="3145">
                  <c:v>58558</c:v>
                </c:pt>
                <c:pt idx="3146">
                  <c:v>58565</c:v>
                </c:pt>
                <c:pt idx="3147">
                  <c:v>58572</c:v>
                </c:pt>
                <c:pt idx="3148">
                  <c:v>58579</c:v>
                </c:pt>
                <c:pt idx="3149">
                  <c:v>58586</c:v>
                </c:pt>
                <c:pt idx="3150">
                  <c:v>58593</c:v>
                </c:pt>
                <c:pt idx="3151">
                  <c:v>58600</c:v>
                </c:pt>
                <c:pt idx="3152">
                  <c:v>58607</c:v>
                </c:pt>
                <c:pt idx="3153">
                  <c:v>58614</c:v>
                </c:pt>
                <c:pt idx="3154">
                  <c:v>58621</c:v>
                </c:pt>
                <c:pt idx="3155">
                  <c:v>58628</c:v>
                </c:pt>
                <c:pt idx="3156">
                  <c:v>58635</c:v>
                </c:pt>
                <c:pt idx="3157">
                  <c:v>58642</c:v>
                </c:pt>
                <c:pt idx="3158">
                  <c:v>58649</c:v>
                </c:pt>
                <c:pt idx="3159">
                  <c:v>58656</c:v>
                </c:pt>
                <c:pt idx="3160">
                  <c:v>58663</c:v>
                </c:pt>
                <c:pt idx="3161">
                  <c:v>58670</c:v>
                </c:pt>
                <c:pt idx="3162">
                  <c:v>58677</c:v>
                </c:pt>
                <c:pt idx="3163">
                  <c:v>58684</c:v>
                </c:pt>
                <c:pt idx="3164">
                  <c:v>58691</c:v>
                </c:pt>
                <c:pt idx="3165">
                  <c:v>58698</c:v>
                </c:pt>
                <c:pt idx="3166">
                  <c:v>58705</c:v>
                </c:pt>
                <c:pt idx="3167">
                  <c:v>58712</c:v>
                </c:pt>
                <c:pt idx="3168">
                  <c:v>58719</c:v>
                </c:pt>
                <c:pt idx="3169">
                  <c:v>58726</c:v>
                </c:pt>
                <c:pt idx="3170">
                  <c:v>58733</c:v>
                </c:pt>
                <c:pt idx="3171">
                  <c:v>58740</c:v>
                </c:pt>
                <c:pt idx="3172">
                  <c:v>58747</c:v>
                </c:pt>
                <c:pt idx="3173">
                  <c:v>58754</c:v>
                </c:pt>
                <c:pt idx="3174">
                  <c:v>58761</c:v>
                </c:pt>
                <c:pt idx="3175">
                  <c:v>58768</c:v>
                </c:pt>
                <c:pt idx="3176">
                  <c:v>58775</c:v>
                </c:pt>
                <c:pt idx="3177">
                  <c:v>58782</c:v>
                </c:pt>
                <c:pt idx="3178">
                  <c:v>58789</c:v>
                </c:pt>
                <c:pt idx="3179">
                  <c:v>58796</c:v>
                </c:pt>
                <c:pt idx="3180">
                  <c:v>58803</c:v>
                </c:pt>
                <c:pt idx="3181">
                  <c:v>58810</c:v>
                </c:pt>
                <c:pt idx="3182">
                  <c:v>58817</c:v>
                </c:pt>
                <c:pt idx="3183">
                  <c:v>58824</c:v>
                </c:pt>
                <c:pt idx="3184">
                  <c:v>58831</c:v>
                </c:pt>
                <c:pt idx="3185">
                  <c:v>58838</c:v>
                </c:pt>
                <c:pt idx="3186">
                  <c:v>58845</c:v>
                </c:pt>
                <c:pt idx="3187">
                  <c:v>58852</c:v>
                </c:pt>
                <c:pt idx="3188">
                  <c:v>58859</c:v>
                </c:pt>
                <c:pt idx="3189">
                  <c:v>58866</c:v>
                </c:pt>
                <c:pt idx="3190">
                  <c:v>58873</c:v>
                </c:pt>
                <c:pt idx="3191">
                  <c:v>58880</c:v>
                </c:pt>
                <c:pt idx="3192">
                  <c:v>58887</c:v>
                </c:pt>
                <c:pt idx="3193">
                  <c:v>58894</c:v>
                </c:pt>
                <c:pt idx="3194">
                  <c:v>58901</c:v>
                </c:pt>
                <c:pt idx="3195">
                  <c:v>58908</c:v>
                </c:pt>
                <c:pt idx="3196">
                  <c:v>58915</c:v>
                </c:pt>
                <c:pt idx="3197">
                  <c:v>58922</c:v>
                </c:pt>
                <c:pt idx="3198">
                  <c:v>58929</c:v>
                </c:pt>
                <c:pt idx="3199">
                  <c:v>58936</c:v>
                </c:pt>
                <c:pt idx="3200">
                  <c:v>58943</c:v>
                </c:pt>
                <c:pt idx="3201">
                  <c:v>58950</c:v>
                </c:pt>
                <c:pt idx="3202">
                  <c:v>58957</c:v>
                </c:pt>
                <c:pt idx="3203">
                  <c:v>58964</c:v>
                </c:pt>
                <c:pt idx="3204">
                  <c:v>58971</c:v>
                </c:pt>
                <c:pt idx="3205">
                  <c:v>58978</c:v>
                </c:pt>
                <c:pt idx="3206">
                  <c:v>58985</c:v>
                </c:pt>
                <c:pt idx="3207">
                  <c:v>58992</c:v>
                </c:pt>
                <c:pt idx="3208">
                  <c:v>58999</c:v>
                </c:pt>
                <c:pt idx="3209">
                  <c:v>59006</c:v>
                </c:pt>
                <c:pt idx="3210">
                  <c:v>59013</c:v>
                </c:pt>
                <c:pt idx="3211">
                  <c:v>59020</c:v>
                </c:pt>
                <c:pt idx="3212">
                  <c:v>59027</c:v>
                </c:pt>
                <c:pt idx="3213">
                  <c:v>59034</c:v>
                </c:pt>
                <c:pt idx="3214">
                  <c:v>59041</c:v>
                </c:pt>
                <c:pt idx="3215">
                  <c:v>59048</c:v>
                </c:pt>
                <c:pt idx="3216">
                  <c:v>59055</c:v>
                </c:pt>
                <c:pt idx="3217">
                  <c:v>59062</c:v>
                </c:pt>
                <c:pt idx="3218">
                  <c:v>59069</c:v>
                </c:pt>
                <c:pt idx="3219">
                  <c:v>59076</c:v>
                </c:pt>
                <c:pt idx="3220">
                  <c:v>59083</c:v>
                </c:pt>
                <c:pt idx="3221">
                  <c:v>59090</c:v>
                </c:pt>
                <c:pt idx="3222">
                  <c:v>59097</c:v>
                </c:pt>
                <c:pt idx="3223">
                  <c:v>59104</c:v>
                </c:pt>
                <c:pt idx="3224">
                  <c:v>59111</c:v>
                </c:pt>
                <c:pt idx="3225">
                  <c:v>59118</c:v>
                </c:pt>
                <c:pt idx="3226">
                  <c:v>59125</c:v>
                </c:pt>
                <c:pt idx="3227">
                  <c:v>59132</c:v>
                </c:pt>
                <c:pt idx="3228">
                  <c:v>59139</c:v>
                </c:pt>
                <c:pt idx="3229">
                  <c:v>59146</c:v>
                </c:pt>
                <c:pt idx="3230">
                  <c:v>59153</c:v>
                </c:pt>
                <c:pt idx="3231">
                  <c:v>59160</c:v>
                </c:pt>
                <c:pt idx="3232">
                  <c:v>59167</c:v>
                </c:pt>
                <c:pt idx="3233">
                  <c:v>59174</c:v>
                </c:pt>
                <c:pt idx="3234">
                  <c:v>59181</c:v>
                </c:pt>
                <c:pt idx="3235">
                  <c:v>59188</c:v>
                </c:pt>
                <c:pt idx="3236">
                  <c:v>59195</c:v>
                </c:pt>
                <c:pt idx="3237">
                  <c:v>59202</c:v>
                </c:pt>
                <c:pt idx="3238">
                  <c:v>59209</c:v>
                </c:pt>
                <c:pt idx="3239">
                  <c:v>59216</c:v>
                </c:pt>
                <c:pt idx="3240">
                  <c:v>59223</c:v>
                </c:pt>
                <c:pt idx="3241">
                  <c:v>59230</c:v>
                </c:pt>
                <c:pt idx="3242">
                  <c:v>59237</c:v>
                </c:pt>
                <c:pt idx="3243">
                  <c:v>59244</c:v>
                </c:pt>
                <c:pt idx="3244">
                  <c:v>59251</c:v>
                </c:pt>
                <c:pt idx="3245">
                  <c:v>59258</c:v>
                </c:pt>
                <c:pt idx="3246">
                  <c:v>59265</c:v>
                </c:pt>
                <c:pt idx="3247">
                  <c:v>59272</c:v>
                </c:pt>
                <c:pt idx="3248">
                  <c:v>59279</c:v>
                </c:pt>
                <c:pt idx="3249">
                  <c:v>59286</c:v>
                </c:pt>
                <c:pt idx="3250">
                  <c:v>59293</c:v>
                </c:pt>
                <c:pt idx="3251">
                  <c:v>59300</c:v>
                </c:pt>
                <c:pt idx="3252">
                  <c:v>59307</c:v>
                </c:pt>
                <c:pt idx="3253">
                  <c:v>59314</c:v>
                </c:pt>
                <c:pt idx="3254">
                  <c:v>59321</c:v>
                </c:pt>
                <c:pt idx="3255">
                  <c:v>59328</c:v>
                </c:pt>
                <c:pt idx="3256">
                  <c:v>59335</c:v>
                </c:pt>
                <c:pt idx="3257">
                  <c:v>59342</c:v>
                </c:pt>
                <c:pt idx="3258">
                  <c:v>59349</c:v>
                </c:pt>
                <c:pt idx="3259">
                  <c:v>59356</c:v>
                </c:pt>
                <c:pt idx="3260">
                  <c:v>59363</c:v>
                </c:pt>
                <c:pt idx="3261">
                  <c:v>59370</c:v>
                </c:pt>
                <c:pt idx="3262">
                  <c:v>59377</c:v>
                </c:pt>
                <c:pt idx="3263">
                  <c:v>59384</c:v>
                </c:pt>
                <c:pt idx="3264">
                  <c:v>59391</c:v>
                </c:pt>
                <c:pt idx="3265">
                  <c:v>59398</c:v>
                </c:pt>
                <c:pt idx="3266">
                  <c:v>59405</c:v>
                </c:pt>
                <c:pt idx="3267">
                  <c:v>59412</c:v>
                </c:pt>
                <c:pt idx="3268">
                  <c:v>59419</c:v>
                </c:pt>
                <c:pt idx="3269">
                  <c:v>59426</c:v>
                </c:pt>
                <c:pt idx="3270">
                  <c:v>59433</c:v>
                </c:pt>
                <c:pt idx="3271">
                  <c:v>59440</c:v>
                </c:pt>
                <c:pt idx="3272">
                  <c:v>59447</c:v>
                </c:pt>
                <c:pt idx="3273">
                  <c:v>59454</c:v>
                </c:pt>
                <c:pt idx="3274">
                  <c:v>59461</c:v>
                </c:pt>
                <c:pt idx="3275">
                  <c:v>59468</c:v>
                </c:pt>
                <c:pt idx="3276">
                  <c:v>59475</c:v>
                </c:pt>
                <c:pt idx="3277">
                  <c:v>59482</c:v>
                </c:pt>
                <c:pt idx="3278">
                  <c:v>59489</c:v>
                </c:pt>
                <c:pt idx="3279">
                  <c:v>59496</c:v>
                </c:pt>
                <c:pt idx="3280">
                  <c:v>59503</c:v>
                </c:pt>
                <c:pt idx="3281">
                  <c:v>59510</c:v>
                </c:pt>
                <c:pt idx="3282">
                  <c:v>59517</c:v>
                </c:pt>
                <c:pt idx="3283">
                  <c:v>59524</c:v>
                </c:pt>
                <c:pt idx="3284">
                  <c:v>59532</c:v>
                </c:pt>
                <c:pt idx="3285">
                  <c:v>59539</c:v>
                </c:pt>
                <c:pt idx="3286">
                  <c:v>59546</c:v>
                </c:pt>
                <c:pt idx="3287">
                  <c:v>59553</c:v>
                </c:pt>
                <c:pt idx="3288">
                  <c:v>59560</c:v>
                </c:pt>
                <c:pt idx="3289">
                  <c:v>59567</c:v>
                </c:pt>
                <c:pt idx="3290">
                  <c:v>59574</c:v>
                </c:pt>
                <c:pt idx="3291">
                  <c:v>59581</c:v>
                </c:pt>
                <c:pt idx="3292">
                  <c:v>59588</c:v>
                </c:pt>
                <c:pt idx="3293">
                  <c:v>59595</c:v>
                </c:pt>
                <c:pt idx="3294">
                  <c:v>59602</c:v>
                </c:pt>
                <c:pt idx="3295">
                  <c:v>59609</c:v>
                </c:pt>
                <c:pt idx="3296">
                  <c:v>59616</c:v>
                </c:pt>
                <c:pt idx="3297">
                  <c:v>59623</c:v>
                </c:pt>
                <c:pt idx="3298">
                  <c:v>59630</c:v>
                </c:pt>
                <c:pt idx="3299">
                  <c:v>59637</c:v>
                </c:pt>
                <c:pt idx="3300">
                  <c:v>59644</c:v>
                </c:pt>
                <c:pt idx="3301">
                  <c:v>59651</c:v>
                </c:pt>
                <c:pt idx="3302">
                  <c:v>59658</c:v>
                </c:pt>
                <c:pt idx="3303">
                  <c:v>59665</c:v>
                </c:pt>
                <c:pt idx="3304">
                  <c:v>59672</c:v>
                </c:pt>
                <c:pt idx="3305">
                  <c:v>59679</c:v>
                </c:pt>
                <c:pt idx="3306">
                  <c:v>59686</c:v>
                </c:pt>
                <c:pt idx="3307">
                  <c:v>59693</c:v>
                </c:pt>
                <c:pt idx="3308">
                  <c:v>59700</c:v>
                </c:pt>
                <c:pt idx="3309">
                  <c:v>59707</c:v>
                </c:pt>
                <c:pt idx="3310">
                  <c:v>59714</c:v>
                </c:pt>
                <c:pt idx="3311">
                  <c:v>59721</c:v>
                </c:pt>
                <c:pt idx="3312">
                  <c:v>59728</c:v>
                </c:pt>
                <c:pt idx="3313">
                  <c:v>59735</c:v>
                </c:pt>
                <c:pt idx="3314">
                  <c:v>59742</c:v>
                </c:pt>
                <c:pt idx="3315">
                  <c:v>59749</c:v>
                </c:pt>
                <c:pt idx="3316">
                  <c:v>59756</c:v>
                </c:pt>
                <c:pt idx="3317">
                  <c:v>59763</c:v>
                </c:pt>
                <c:pt idx="3318">
                  <c:v>59770</c:v>
                </c:pt>
                <c:pt idx="3319">
                  <c:v>59777</c:v>
                </c:pt>
                <c:pt idx="3320">
                  <c:v>59784</c:v>
                </c:pt>
                <c:pt idx="3321">
                  <c:v>59791</c:v>
                </c:pt>
                <c:pt idx="3322">
                  <c:v>59798</c:v>
                </c:pt>
                <c:pt idx="3323">
                  <c:v>59805</c:v>
                </c:pt>
                <c:pt idx="3324">
                  <c:v>59812</c:v>
                </c:pt>
                <c:pt idx="3325">
                  <c:v>59819</c:v>
                </c:pt>
                <c:pt idx="3326">
                  <c:v>59826</c:v>
                </c:pt>
                <c:pt idx="3327">
                  <c:v>59833</c:v>
                </c:pt>
                <c:pt idx="3328">
                  <c:v>59840</c:v>
                </c:pt>
                <c:pt idx="3329">
                  <c:v>59847</c:v>
                </c:pt>
                <c:pt idx="3330">
                  <c:v>59854</c:v>
                </c:pt>
                <c:pt idx="3331">
                  <c:v>59861</c:v>
                </c:pt>
                <c:pt idx="3332">
                  <c:v>59868</c:v>
                </c:pt>
                <c:pt idx="3333">
                  <c:v>59875</c:v>
                </c:pt>
                <c:pt idx="3334">
                  <c:v>59882</c:v>
                </c:pt>
                <c:pt idx="3335">
                  <c:v>59889</c:v>
                </c:pt>
                <c:pt idx="3336">
                  <c:v>59897</c:v>
                </c:pt>
                <c:pt idx="3337">
                  <c:v>59904</c:v>
                </c:pt>
                <c:pt idx="3338">
                  <c:v>59911</c:v>
                </c:pt>
                <c:pt idx="3339">
                  <c:v>59918</c:v>
                </c:pt>
                <c:pt idx="3340">
                  <c:v>59925</c:v>
                </c:pt>
                <c:pt idx="3341">
                  <c:v>59932</c:v>
                </c:pt>
                <c:pt idx="3342">
                  <c:v>59939</c:v>
                </c:pt>
                <c:pt idx="3343">
                  <c:v>59946</c:v>
                </c:pt>
                <c:pt idx="3344">
                  <c:v>59953</c:v>
                </c:pt>
                <c:pt idx="3345">
                  <c:v>59960</c:v>
                </c:pt>
                <c:pt idx="3346">
                  <c:v>59967</c:v>
                </c:pt>
                <c:pt idx="3347">
                  <c:v>59974</c:v>
                </c:pt>
                <c:pt idx="3348">
                  <c:v>59981</c:v>
                </c:pt>
                <c:pt idx="3349">
                  <c:v>59988</c:v>
                </c:pt>
                <c:pt idx="3350">
                  <c:v>59995</c:v>
                </c:pt>
                <c:pt idx="3351">
                  <c:v>60002</c:v>
                </c:pt>
                <c:pt idx="3352">
                  <c:v>60009</c:v>
                </c:pt>
                <c:pt idx="3353">
                  <c:v>60016</c:v>
                </c:pt>
                <c:pt idx="3354">
                  <c:v>60024</c:v>
                </c:pt>
                <c:pt idx="3355">
                  <c:v>60031</c:v>
                </c:pt>
                <c:pt idx="3356">
                  <c:v>60038</c:v>
                </c:pt>
                <c:pt idx="3357">
                  <c:v>60045</c:v>
                </c:pt>
                <c:pt idx="3358">
                  <c:v>60052</c:v>
                </c:pt>
                <c:pt idx="3359">
                  <c:v>60059</c:v>
                </c:pt>
                <c:pt idx="3360">
                  <c:v>60066</c:v>
                </c:pt>
                <c:pt idx="3361">
                  <c:v>60073</c:v>
                </c:pt>
                <c:pt idx="3362">
                  <c:v>60080</c:v>
                </c:pt>
                <c:pt idx="3363">
                  <c:v>60087</c:v>
                </c:pt>
                <c:pt idx="3364">
                  <c:v>60094</c:v>
                </c:pt>
                <c:pt idx="3365">
                  <c:v>60101</c:v>
                </c:pt>
                <c:pt idx="3366">
                  <c:v>60108</c:v>
                </c:pt>
                <c:pt idx="3367">
                  <c:v>60115</c:v>
                </c:pt>
                <c:pt idx="3368">
                  <c:v>60122</c:v>
                </c:pt>
                <c:pt idx="3369">
                  <c:v>60129</c:v>
                </c:pt>
                <c:pt idx="3370">
                  <c:v>60136</c:v>
                </c:pt>
                <c:pt idx="3371">
                  <c:v>60143</c:v>
                </c:pt>
                <c:pt idx="3372">
                  <c:v>60150</c:v>
                </c:pt>
                <c:pt idx="3373">
                  <c:v>60157</c:v>
                </c:pt>
                <c:pt idx="3374">
                  <c:v>60164</c:v>
                </c:pt>
                <c:pt idx="3375">
                  <c:v>60171</c:v>
                </c:pt>
                <c:pt idx="3376">
                  <c:v>60178</c:v>
                </c:pt>
                <c:pt idx="3377">
                  <c:v>60185</c:v>
                </c:pt>
                <c:pt idx="3378">
                  <c:v>60192</c:v>
                </c:pt>
                <c:pt idx="3379">
                  <c:v>60199</c:v>
                </c:pt>
                <c:pt idx="3380">
                  <c:v>60206</c:v>
                </c:pt>
                <c:pt idx="3381">
                  <c:v>60213</c:v>
                </c:pt>
                <c:pt idx="3382">
                  <c:v>60220</c:v>
                </c:pt>
                <c:pt idx="3383">
                  <c:v>60227</c:v>
                </c:pt>
                <c:pt idx="3384">
                  <c:v>60234</c:v>
                </c:pt>
                <c:pt idx="3385">
                  <c:v>60241</c:v>
                </c:pt>
                <c:pt idx="3386">
                  <c:v>60248</c:v>
                </c:pt>
                <c:pt idx="3387">
                  <c:v>60255</c:v>
                </c:pt>
                <c:pt idx="3388">
                  <c:v>60265</c:v>
                </c:pt>
                <c:pt idx="3389">
                  <c:v>60272</c:v>
                </c:pt>
                <c:pt idx="3390">
                  <c:v>60279</c:v>
                </c:pt>
                <c:pt idx="3391">
                  <c:v>60286</c:v>
                </c:pt>
                <c:pt idx="3392">
                  <c:v>60293</c:v>
                </c:pt>
                <c:pt idx="3393">
                  <c:v>60300</c:v>
                </c:pt>
                <c:pt idx="3394">
                  <c:v>60307</c:v>
                </c:pt>
                <c:pt idx="3395">
                  <c:v>60314</c:v>
                </c:pt>
                <c:pt idx="3396">
                  <c:v>60321</c:v>
                </c:pt>
                <c:pt idx="3397">
                  <c:v>60328</c:v>
                </c:pt>
                <c:pt idx="3398">
                  <c:v>60335</c:v>
                </c:pt>
                <c:pt idx="3399">
                  <c:v>60342</c:v>
                </c:pt>
                <c:pt idx="3400">
                  <c:v>60349</c:v>
                </c:pt>
                <c:pt idx="3401">
                  <c:v>60357</c:v>
                </c:pt>
                <c:pt idx="3402">
                  <c:v>60364</c:v>
                </c:pt>
                <c:pt idx="3403">
                  <c:v>60371</c:v>
                </c:pt>
                <c:pt idx="3404">
                  <c:v>60378</c:v>
                </c:pt>
                <c:pt idx="3405">
                  <c:v>60385</c:v>
                </c:pt>
                <c:pt idx="3406">
                  <c:v>60392</c:v>
                </c:pt>
                <c:pt idx="3407">
                  <c:v>60399</c:v>
                </c:pt>
                <c:pt idx="3408">
                  <c:v>60406</c:v>
                </c:pt>
                <c:pt idx="3409">
                  <c:v>60413</c:v>
                </c:pt>
                <c:pt idx="3410">
                  <c:v>60420</c:v>
                </c:pt>
                <c:pt idx="3411">
                  <c:v>60427</c:v>
                </c:pt>
                <c:pt idx="3412">
                  <c:v>60434</c:v>
                </c:pt>
                <c:pt idx="3413">
                  <c:v>60441</c:v>
                </c:pt>
                <c:pt idx="3414">
                  <c:v>60448</c:v>
                </c:pt>
                <c:pt idx="3415">
                  <c:v>60455</c:v>
                </c:pt>
                <c:pt idx="3416">
                  <c:v>60462</c:v>
                </c:pt>
                <c:pt idx="3417">
                  <c:v>60469</c:v>
                </c:pt>
                <c:pt idx="3418">
                  <c:v>60476</c:v>
                </c:pt>
                <c:pt idx="3419">
                  <c:v>60483</c:v>
                </c:pt>
                <c:pt idx="3420">
                  <c:v>60490</c:v>
                </c:pt>
                <c:pt idx="3421">
                  <c:v>60497</c:v>
                </c:pt>
                <c:pt idx="3422">
                  <c:v>60504</c:v>
                </c:pt>
                <c:pt idx="3423">
                  <c:v>60511</c:v>
                </c:pt>
                <c:pt idx="3424">
                  <c:v>60518</c:v>
                </c:pt>
                <c:pt idx="3425">
                  <c:v>60525</c:v>
                </c:pt>
                <c:pt idx="3426">
                  <c:v>60532</c:v>
                </c:pt>
                <c:pt idx="3427">
                  <c:v>60539</c:v>
                </c:pt>
                <c:pt idx="3428">
                  <c:v>60546</c:v>
                </c:pt>
                <c:pt idx="3429">
                  <c:v>60553</c:v>
                </c:pt>
                <c:pt idx="3430">
                  <c:v>60560</c:v>
                </c:pt>
                <c:pt idx="3431">
                  <c:v>60567</c:v>
                </c:pt>
                <c:pt idx="3432">
                  <c:v>60574</c:v>
                </c:pt>
                <c:pt idx="3433">
                  <c:v>60581</c:v>
                </c:pt>
                <c:pt idx="3434">
                  <c:v>60588</c:v>
                </c:pt>
                <c:pt idx="3435">
                  <c:v>60595</c:v>
                </c:pt>
                <c:pt idx="3436">
                  <c:v>60602</c:v>
                </c:pt>
                <c:pt idx="3437">
                  <c:v>60609</c:v>
                </c:pt>
                <c:pt idx="3438">
                  <c:v>60616</c:v>
                </c:pt>
                <c:pt idx="3439">
                  <c:v>60623</c:v>
                </c:pt>
                <c:pt idx="3440">
                  <c:v>60630</c:v>
                </c:pt>
                <c:pt idx="3441">
                  <c:v>60637</c:v>
                </c:pt>
                <c:pt idx="3442">
                  <c:v>60644</c:v>
                </c:pt>
                <c:pt idx="3443">
                  <c:v>60651</c:v>
                </c:pt>
                <c:pt idx="3444">
                  <c:v>60658</c:v>
                </c:pt>
                <c:pt idx="3445">
                  <c:v>60665</c:v>
                </c:pt>
                <c:pt idx="3446">
                  <c:v>60672</c:v>
                </c:pt>
                <c:pt idx="3447">
                  <c:v>60679</c:v>
                </c:pt>
                <c:pt idx="3448">
                  <c:v>60686</c:v>
                </c:pt>
                <c:pt idx="3449">
                  <c:v>60693</c:v>
                </c:pt>
                <c:pt idx="3450">
                  <c:v>60700</c:v>
                </c:pt>
                <c:pt idx="3451">
                  <c:v>60707</c:v>
                </c:pt>
                <c:pt idx="3452">
                  <c:v>60714</c:v>
                </c:pt>
                <c:pt idx="3453">
                  <c:v>60721</c:v>
                </c:pt>
                <c:pt idx="3454">
                  <c:v>60728</c:v>
                </c:pt>
                <c:pt idx="3455">
                  <c:v>60735</c:v>
                </c:pt>
                <c:pt idx="3456">
                  <c:v>60742</c:v>
                </c:pt>
                <c:pt idx="3457">
                  <c:v>60749</c:v>
                </c:pt>
                <c:pt idx="3458">
                  <c:v>60756</c:v>
                </c:pt>
                <c:pt idx="3459">
                  <c:v>60763</c:v>
                </c:pt>
                <c:pt idx="3460">
                  <c:v>60770</c:v>
                </c:pt>
                <c:pt idx="3461">
                  <c:v>60777</c:v>
                </c:pt>
                <c:pt idx="3462">
                  <c:v>60784</c:v>
                </c:pt>
                <c:pt idx="3463">
                  <c:v>60791</c:v>
                </c:pt>
                <c:pt idx="3464">
                  <c:v>60798</c:v>
                </c:pt>
                <c:pt idx="3465">
                  <c:v>60805</c:v>
                </c:pt>
                <c:pt idx="3466">
                  <c:v>60812</c:v>
                </c:pt>
                <c:pt idx="3467">
                  <c:v>60819</c:v>
                </c:pt>
                <c:pt idx="3468">
                  <c:v>60826</c:v>
                </c:pt>
                <c:pt idx="3469">
                  <c:v>60833</c:v>
                </c:pt>
                <c:pt idx="3470">
                  <c:v>60840</c:v>
                </c:pt>
                <c:pt idx="3471">
                  <c:v>60847</c:v>
                </c:pt>
                <c:pt idx="3472">
                  <c:v>60854</c:v>
                </c:pt>
                <c:pt idx="3473">
                  <c:v>60861</c:v>
                </c:pt>
                <c:pt idx="3474">
                  <c:v>60868</c:v>
                </c:pt>
                <c:pt idx="3475">
                  <c:v>60875</c:v>
                </c:pt>
                <c:pt idx="3476">
                  <c:v>60882</c:v>
                </c:pt>
                <c:pt idx="3477">
                  <c:v>60889</c:v>
                </c:pt>
                <c:pt idx="3478">
                  <c:v>60896</c:v>
                </c:pt>
                <c:pt idx="3479">
                  <c:v>60903</c:v>
                </c:pt>
                <c:pt idx="3480">
                  <c:v>60910</c:v>
                </c:pt>
                <c:pt idx="3481">
                  <c:v>60917</c:v>
                </c:pt>
                <c:pt idx="3482">
                  <c:v>60924</c:v>
                </c:pt>
                <c:pt idx="3483">
                  <c:v>60931</c:v>
                </c:pt>
                <c:pt idx="3484">
                  <c:v>60938</c:v>
                </c:pt>
                <c:pt idx="3485">
                  <c:v>60945</c:v>
                </c:pt>
                <c:pt idx="3486">
                  <c:v>60952</c:v>
                </c:pt>
                <c:pt idx="3487">
                  <c:v>60959</c:v>
                </c:pt>
                <c:pt idx="3488">
                  <c:v>60966</c:v>
                </c:pt>
                <c:pt idx="3489">
                  <c:v>60973</c:v>
                </c:pt>
                <c:pt idx="3490">
                  <c:v>60980</c:v>
                </c:pt>
                <c:pt idx="3491">
                  <c:v>60987</c:v>
                </c:pt>
                <c:pt idx="3492">
                  <c:v>60994</c:v>
                </c:pt>
                <c:pt idx="3493">
                  <c:v>61001</c:v>
                </c:pt>
                <c:pt idx="3494">
                  <c:v>61008</c:v>
                </c:pt>
                <c:pt idx="3495">
                  <c:v>61015</c:v>
                </c:pt>
                <c:pt idx="3496">
                  <c:v>61022</c:v>
                </c:pt>
                <c:pt idx="3497">
                  <c:v>61029</c:v>
                </c:pt>
                <c:pt idx="3498">
                  <c:v>61036</c:v>
                </c:pt>
                <c:pt idx="3499">
                  <c:v>61043</c:v>
                </c:pt>
                <c:pt idx="3500">
                  <c:v>61050</c:v>
                </c:pt>
                <c:pt idx="3501">
                  <c:v>61057</c:v>
                </c:pt>
                <c:pt idx="3502">
                  <c:v>61064</c:v>
                </c:pt>
                <c:pt idx="3503">
                  <c:v>61071</c:v>
                </c:pt>
                <c:pt idx="3504">
                  <c:v>61078</c:v>
                </c:pt>
                <c:pt idx="3505">
                  <c:v>61085</c:v>
                </c:pt>
                <c:pt idx="3506">
                  <c:v>61092</c:v>
                </c:pt>
                <c:pt idx="3507">
                  <c:v>61099</c:v>
                </c:pt>
                <c:pt idx="3508">
                  <c:v>61106</c:v>
                </c:pt>
                <c:pt idx="3509">
                  <c:v>61113</c:v>
                </c:pt>
                <c:pt idx="3510">
                  <c:v>61120</c:v>
                </c:pt>
                <c:pt idx="3511">
                  <c:v>61127</c:v>
                </c:pt>
                <c:pt idx="3512">
                  <c:v>61134</c:v>
                </c:pt>
                <c:pt idx="3513">
                  <c:v>61141</c:v>
                </c:pt>
                <c:pt idx="3514">
                  <c:v>61148</c:v>
                </c:pt>
                <c:pt idx="3515">
                  <c:v>61155</c:v>
                </c:pt>
                <c:pt idx="3516">
                  <c:v>61162</c:v>
                </c:pt>
                <c:pt idx="3517">
                  <c:v>61169</c:v>
                </c:pt>
                <c:pt idx="3518">
                  <c:v>61176</c:v>
                </c:pt>
                <c:pt idx="3519">
                  <c:v>61183</c:v>
                </c:pt>
                <c:pt idx="3520">
                  <c:v>61190</c:v>
                </c:pt>
                <c:pt idx="3521">
                  <c:v>61197</c:v>
                </c:pt>
                <c:pt idx="3522">
                  <c:v>61204</c:v>
                </c:pt>
                <c:pt idx="3523">
                  <c:v>61211</c:v>
                </c:pt>
                <c:pt idx="3524">
                  <c:v>61218</c:v>
                </c:pt>
                <c:pt idx="3525">
                  <c:v>61225</c:v>
                </c:pt>
                <c:pt idx="3526">
                  <c:v>61232</c:v>
                </c:pt>
                <c:pt idx="3527">
                  <c:v>61239</c:v>
                </c:pt>
                <c:pt idx="3528">
                  <c:v>61246</c:v>
                </c:pt>
                <c:pt idx="3529">
                  <c:v>61253</c:v>
                </c:pt>
                <c:pt idx="3530">
                  <c:v>61260</c:v>
                </c:pt>
                <c:pt idx="3531">
                  <c:v>61267</c:v>
                </c:pt>
                <c:pt idx="3532">
                  <c:v>61274</c:v>
                </c:pt>
                <c:pt idx="3533">
                  <c:v>61281</c:v>
                </c:pt>
                <c:pt idx="3534">
                  <c:v>61288</c:v>
                </c:pt>
                <c:pt idx="3535">
                  <c:v>61295</c:v>
                </c:pt>
                <c:pt idx="3536">
                  <c:v>61302</c:v>
                </c:pt>
                <c:pt idx="3537">
                  <c:v>61309</c:v>
                </c:pt>
                <c:pt idx="3538">
                  <c:v>61316</c:v>
                </c:pt>
                <c:pt idx="3539">
                  <c:v>61323</c:v>
                </c:pt>
                <c:pt idx="3540">
                  <c:v>61330</c:v>
                </c:pt>
                <c:pt idx="3541">
                  <c:v>61337</c:v>
                </c:pt>
                <c:pt idx="3542">
                  <c:v>61344</c:v>
                </c:pt>
                <c:pt idx="3543">
                  <c:v>61351</c:v>
                </c:pt>
                <c:pt idx="3544">
                  <c:v>61358</c:v>
                </c:pt>
                <c:pt idx="3545">
                  <c:v>61365</c:v>
                </c:pt>
                <c:pt idx="3546">
                  <c:v>61372</c:v>
                </c:pt>
                <c:pt idx="3547">
                  <c:v>61379</c:v>
                </c:pt>
                <c:pt idx="3548">
                  <c:v>61386</c:v>
                </c:pt>
                <c:pt idx="3549">
                  <c:v>61393</c:v>
                </c:pt>
                <c:pt idx="3550">
                  <c:v>61400</c:v>
                </c:pt>
                <c:pt idx="3551">
                  <c:v>61407</c:v>
                </c:pt>
                <c:pt idx="3552">
                  <c:v>61414</c:v>
                </c:pt>
                <c:pt idx="3553">
                  <c:v>61421</c:v>
                </c:pt>
                <c:pt idx="3554">
                  <c:v>61428</c:v>
                </c:pt>
                <c:pt idx="3555">
                  <c:v>61435</c:v>
                </c:pt>
                <c:pt idx="3556">
                  <c:v>61442</c:v>
                </c:pt>
                <c:pt idx="3557">
                  <c:v>61449</c:v>
                </c:pt>
                <c:pt idx="3558">
                  <c:v>61456</c:v>
                </c:pt>
                <c:pt idx="3559">
                  <c:v>61463</c:v>
                </c:pt>
                <c:pt idx="3560">
                  <c:v>61470</c:v>
                </c:pt>
                <c:pt idx="3561">
                  <c:v>61477</c:v>
                </c:pt>
                <c:pt idx="3562">
                  <c:v>61485</c:v>
                </c:pt>
                <c:pt idx="3563">
                  <c:v>61492</c:v>
                </c:pt>
                <c:pt idx="3564">
                  <c:v>61499</c:v>
                </c:pt>
                <c:pt idx="3565">
                  <c:v>61506</c:v>
                </c:pt>
                <c:pt idx="3566">
                  <c:v>61513</c:v>
                </c:pt>
                <c:pt idx="3567">
                  <c:v>61520</c:v>
                </c:pt>
                <c:pt idx="3568">
                  <c:v>61527</c:v>
                </c:pt>
                <c:pt idx="3569">
                  <c:v>61534</c:v>
                </c:pt>
                <c:pt idx="3570">
                  <c:v>61541</c:v>
                </c:pt>
                <c:pt idx="3571">
                  <c:v>61548</c:v>
                </c:pt>
                <c:pt idx="3572">
                  <c:v>61555</c:v>
                </c:pt>
                <c:pt idx="3573">
                  <c:v>61562</c:v>
                </c:pt>
                <c:pt idx="3574">
                  <c:v>61569</c:v>
                </c:pt>
                <c:pt idx="3575">
                  <c:v>61576</c:v>
                </c:pt>
                <c:pt idx="3576">
                  <c:v>61583</c:v>
                </c:pt>
                <c:pt idx="3577">
                  <c:v>61590</c:v>
                </c:pt>
                <c:pt idx="3578">
                  <c:v>61597</c:v>
                </c:pt>
                <c:pt idx="3579">
                  <c:v>61604</c:v>
                </c:pt>
                <c:pt idx="3580">
                  <c:v>61611</c:v>
                </c:pt>
                <c:pt idx="3581">
                  <c:v>61618</c:v>
                </c:pt>
                <c:pt idx="3582">
                  <c:v>61625</c:v>
                </c:pt>
                <c:pt idx="3583">
                  <c:v>61632</c:v>
                </c:pt>
                <c:pt idx="3584">
                  <c:v>61639</c:v>
                </c:pt>
                <c:pt idx="3585">
                  <c:v>61646</c:v>
                </c:pt>
                <c:pt idx="3586">
                  <c:v>61653</c:v>
                </c:pt>
                <c:pt idx="3587">
                  <c:v>61660</c:v>
                </c:pt>
                <c:pt idx="3588">
                  <c:v>61667</c:v>
                </c:pt>
                <c:pt idx="3589">
                  <c:v>61674</c:v>
                </c:pt>
                <c:pt idx="3590">
                  <c:v>61681</c:v>
                </c:pt>
                <c:pt idx="3591">
                  <c:v>61688</c:v>
                </c:pt>
                <c:pt idx="3592">
                  <c:v>61695</c:v>
                </c:pt>
                <c:pt idx="3593">
                  <c:v>61702</c:v>
                </c:pt>
                <c:pt idx="3594">
                  <c:v>61709</c:v>
                </c:pt>
                <c:pt idx="3595">
                  <c:v>61716</c:v>
                </c:pt>
                <c:pt idx="3596">
                  <c:v>61724</c:v>
                </c:pt>
                <c:pt idx="3597">
                  <c:v>61731</c:v>
                </c:pt>
                <c:pt idx="3598">
                  <c:v>61738</c:v>
                </c:pt>
                <c:pt idx="3599">
                  <c:v>61745</c:v>
                </c:pt>
                <c:pt idx="3600">
                  <c:v>61752</c:v>
                </c:pt>
                <c:pt idx="3601">
                  <c:v>61759</c:v>
                </c:pt>
                <c:pt idx="3602">
                  <c:v>61766</c:v>
                </c:pt>
                <c:pt idx="3603">
                  <c:v>61773</c:v>
                </c:pt>
                <c:pt idx="3604">
                  <c:v>61780</c:v>
                </c:pt>
                <c:pt idx="3605">
                  <c:v>61787</c:v>
                </c:pt>
                <c:pt idx="3606">
                  <c:v>61794</c:v>
                </c:pt>
                <c:pt idx="3607">
                  <c:v>61801</c:v>
                </c:pt>
                <c:pt idx="3608">
                  <c:v>61808</c:v>
                </c:pt>
                <c:pt idx="3609">
                  <c:v>61815</c:v>
                </c:pt>
                <c:pt idx="3610">
                  <c:v>61822</c:v>
                </c:pt>
                <c:pt idx="3611">
                  <c:v>61829</c:v>
                </c:pt>
                <c:pt idx="3612">
                  <c:v>61836</c:v>
                </c:pt>
                <c:pt idx="3613">
                  <c:v>61843</c:v>
                </c:pt>
                <c:pt idx="3614">
                  <c:v>61850</c:v>
                </c:pt>
                <c:pt idx="3615">
                  <c:v>61857</c:v>
                </c:pt>
                <c:pt idx="3616">
                  <c:v>61864</c:v>
                </c:pt>
                <c:pt idx="3617">
                  <c:v>61871</c:v>
                </c:pt>
                <c:pt idx="3618">
                  <c:v>61878</c:v>
                </c:pt>
                <c:pt idx="3619">
                  <c:v>61885</c:v>
                </c:pt>
                <c:pt idx="3620">
                  <c:v>61892</c:v>
                </c:pt>
                <c:pt idx="3621">
                  <c:v>61899</c:v>
                </c:pt>
                <c:pt idx="3622">
                  <c:v>61906</c:v>
                </c:pt>
                <c:pt idx="3623">
                  <c:v>61913</c:v>
                </c:pt>
                <c:pt idx="3624">
                  <c:v>61920</c:v>
                </c:pt>
                <c:pt idx="3625">
                  <c:v>61927</c:v>
                </c:pt>
                <c:pt idx="3626">
                  <c:v>61934</c:v>
                </c:pt>
                <c:pt idx="3627">
                  <c:v>61941</c:v>
                </c:pt>
                <c:pt idx="3628">
                  <c:v>61948</c:v>
                </c:pt>
                <c:pt idx="3629">
                  <c:v>61955</c:v>
                </c:pt>
                <c:pt idx="3630">
                  <c:v>61962</c:v>
                </c:pt>
                <c:pt idx="3631">
                  <c:v>61969</c:v>
                </c:pt>
                <c:pt idx="3632">
                  <c:v>61976</c:v>
                </c:pt>
                <c:pt idx="3633">
                  <c:v>61983</c:v>
                </c:pt>
                <c:pt idx="3634">
                  <c:v>61990</c:v>
                </c:pt>
                <c:pt idx="3635">
                  <c:v>61997</c:v>
                </c:pt>
                <c:pt idx="3636">
                  <c:v>62004</c:v>
                </c:pt>
                <c:pt idx="3637">
                  <c:v>62011</c:v>
                </c:pt>
                <c:pt idx="3638">
                  <c:v>62018</c:v>
                </c:pt>
                <c:pt idx="3639">
                  <c:v>62025</c:v>
                </c:pt>
                <c:pt idx="3640">
                  <c:v>62032</c:v>
                </c:pt>
                <c:pt idx="3641">
                  <c:v>62039</c:v>
                </c:pt>
                <c:pt idx="3642">
                  <c:v>62046</c:v>
                </c:pt>
                <c:pt idx="3643">
                  <c:v>62053</c:v>
                </c:pt>
                <c:pt idx="3644">
                  <c:v>62060</c:v>
                </c:pt>
                <c:pt idx="3645">
                  <c:v>62067</c:v>
                </c:pt>
                <c:pt idx="3646">
                  <c:v>62074</c:v>
                </c:pt>
                <c:pt idx="3647">
                  <c:v>62081</c:v>
                </c:pt>
                <c:pt idx="3648">
                  <c:v>62089</c:v>
                </c:pt>
                <c:pt idx="3649">
                  <c:v>62096</c:v>
                </c:pt>
                <c:pt idx="3650">
                  <c:v>62103</c:v>
                </c:pt>
                <c:pt idx="3651">
                  <c:v>62110</c:v>
                </c:pt>
                <c:pt idx="3652">
                  <c:v>62117</c:v>
                </c:pt>
                <c:pt idx="3653">
                  <c:v>62124</c:v>
                </c:pt>
                <c:pt idx="3654">
                  <c:v>62131</c:v>
                </c:pt>
                <c:pt idx="3655">
                  <c:v>62138</c:v>
                </c:pt>
                <c:pt idx="3656">
                  <c:v>62145</c:v>
                </c:pt>
                <c:pt idx="3657">
                  <c:v>62152</c:v>
                </c:pt>
                <c:pt idx="3658">
                  <c:v>62159</c:v>
                </c:pt>
                <c:pt idx="3659">
                  <c:v>62166</c:v>
                </c:pt>
                <c:pt idx="3660">
                  <c:v>62173</c:v>
                </c:pt>
                <c:pt idx="3661">
                  <c:v>62179</c:v>
                </c:pt>
                <c:pt idx="3662">
                  <c:v>62186</c:v>
                </c:pt>
                <c:pt idx="3663">
                  <c:v>62193</c:v>
                </c:pt>
                <c:pt idx="3664">
                  <c:v>62200</c:v>
                </c:pt>
                <c:pt idx="3665">
                  <c:v>62207</c:v>
                </c:pt>
                <c:pt idx="3666">
                  <c:v>62215</c:v>
                </c:pt>
                <c:pt idx="3667">
                  <c:v>62222</c:v>
                </c:pt>
                <c:pt idx="3668">
                  <c:v>62229</c:v>
                </c:pt>
                <c:pt idx="3669">
                  <c:v>62236</c:v>
                </c:pt>
                <c:pt idx="3670">
                  <c:v>62243</c:v>
                </c:pt>
                <c:pt idx="3671">
                  <c:v>62250</c:v>
                </c:pt>
                <c:pt idx="3672">
                  <c:v>62257</c:v>
                </c:pt>
                <c:pt idx="3673">
                  <c:v>62264</c:v>
                </c:pt>
                <c:pt idx="3674">
                  <c:v>62271</c:v>
                </c:pt>
                <c:pt idx="3675">
                  <c:v>62278</c:v>
                </c:pt>
                <c:pt idx="3676">
                  <c:v>62285</c:v>
                </c:pt>
                <c:pt idx="3677">
                  <c:v>62292</c:v>
                </c:pt>
                <c:pt idx="3678">
                  <c:v>62299</c:v>
                </c:pt>
                <c:pt idx="3679">
                  <c:v>62306</c:v>
                </c:pt>
                <c:pt idx="3680">
                  <c:v>62313</c:v>
                </c:pt>
                <c:pt idx="3681">
                  <c:v>62320</c:v>
                </c:pt>
                <c:pt idx="3682">
                  <c:v>62327</c:v>
                </c:pt>
                <c:pt idx="3683">
                  <c:v>62334</c:v>
                </c:pt>
                <c:pt idx="3684">
                  <c:v>62341</c:v>
                </c:pt>
                <c:pt idx="3685">
                  <c:v>62348</c:v>
                </c:pt>
                <c:pt idx="3686">
                  <c:v>62355</c:v>
                </c:pt>
                <c:pt idx="3687">
                  <c:v>62362</c:v>
                </c:pt>
                <c:pt idx="3688">
                  <c:v>62369</c:v>
                </c:pt>
                <c:pt idx="3689">
                  <c:v>62376</c:v>
                </c:pt>
                <c:pt idx="3690">
                  <c:v>62383</c:v>
                </c:pt>
                <c:pt idx="3691">
                  <c:v>62390</c:v>
                </c:pt>
                <c:pt idx="3692">
                  <c:v>62397</c:v>
                </c:pt>
                <c:pt idx="3693">
                  <c:v>62404</c:v>
                </c:pt>
                <c:pt idx="3694">
                  <c:v>62411</c:v>
                </c:pt>
                <c:pt idx="3695">
                  <c:v>62418</c:v>
                </c:pt>
                <c:pt idx="3696">
                  <c:v>62425</c:v>
                </c:pt>
                <c:pt idx="3697">
                  <c:v>62432</c:v>
                </c:pt>
                <c:pt idx="3698">
                  <c:v>62439</c:v>
                </c:pt>
                <c:pt idx="3699">
                  <c:v>62446</c:v>
                </c:pt>
                <c:pt idx="3700">
                  <c:v>62456</c:v>
                </c:pt>
                <c:pt idx="3701">
                  <c:v>62463</c:v>
                </c:pt>
                <c:pt idx="3702">
                  <c:v>62470</c:v>
                </c:pt>
                <c:pt idx="3703">
                  <c:v>62477</c:v>
                </c:pt>
                <c:pt idx="3704">
                  <c:v>62484</c:v>
                </c:pt>
                <c:pt idx="3705">
                  <c:v>62491</c:v>
                </c:pt>
                <c:pt idx="3706">
                  <c:v>62498</c:v>
                </c:pt>
                <c:pt idx="3707">
                  <c:v>62505</c:v>
                </c:pt>
                <c:pt idx="3708">
                  <c:v>62512</c:v>
                </c:pt>
                <c:pt idx="3709">
                  <c:v>62519</c:v>
                </c:pt>
                <c:pt idx="3710">
                  <c:v>62526</c:v>
                </c:pt>
                <c:pt idx="3711">
                  <c:v>62533</c:v>
                </c:pt>
                <c:pt idx="3712">
                  <c:v>62540</c:v>
                </c:pt>
                <c:pt idx="3713">
                  <c:v>62547</c:v>
                </c:pt>
                <c:pt idx="3714">
                  <c:v>62554</c:v>
                </c:pt>
                <c:pt idx="3715">
                  <c:v>62561</c:v>
                </c:pt>
                <c:pt idx="3716">
                  <c:v>62569</c:v>
                </c:pt>
                <c:pt idx="3717">
                  <c:v>62576</c:v>
                </c:pt>
                <c:pt idx="3718">
                  <c:v>62583</c:v>
                </c:pt>
                <c:pt idx="3719">
                  <c:v>62590</c:v>
                </c:pt>
                <c:pt idx="3720">
                  <c:v>62597</c:v>
                </c:pt>
                <c:pt idx="3721">
                  <c:v>62604</c:v>
                </c:pt>
                <c:pt idx="3722">
                  <c:v>62611</c:v>
                </c:pt>
                <c:pt idx="3723">
                  <c:v>62618</c:v>
                </c:pt>
                <c:pt idx="3724">
                  <c:v>62625</c:v>
                </c:pt>
                <c:pt idx="3725">
                  <c:v>62632</c:v>
                </c:pt>
                <c:pt idx="3726">
                  <c:v>62639</c:v>
                </c:pt>
                <c:pt idx="3727">
                  <c:v>62646</c:v>
                </c:pt>
                <c:pt idx="3728">
                  <c:v>62653</c:v>
                </c:pt>
                <c:pt idx="3729">
                  <c:v>62660</c:v>
                </c:pt>
                <c:pt idx="3730">
                  <c:v>62667</c:v>
                </c:pt>
                <c:pt idx="3731">
                  <c:v>62674</c:v>
                </c:pt>
                <c:pt idx="3732">
                  <c:v>62681</c:v>
                </c:pt>
                <c:pt idx="3733">
                  <c:v>62688</c:v>
                </c:pt>
                <c:pt idx="3734">
                  <c:v>62695</c:v>
                </c:pt>
                <c:pt idx="3735">
                  <c:v>62702</c:v>
                </c:pt>
                <c:pt idx="3736">
                  <c:v>62709</c:v>
                </c:pt>
                <c:pt idx="3737">
                  <c:v>62716</c:v>
                </c:pt>
                <c:pt idx="3738">
                  <c:v>62723</c:v>
                </c:pt>
                <c:pt idx="3739">
                  <c:v>62730</c:v>
                </c:pt>
                <c:pt idx="3740">
                  <c:v>62737</c:v>
                </c:pt>
                <c:pt idx="3741">
                  <c:v>62744</c:v>
                </c:pt>
                <c:pt idx="3742">
                  <c:v>62751</c:v>
                </c:pt>
                <c:pt idx="3743">
                  <c:v>62758</c:v>
                </c:pt>
                <c:pt idx="3744">
                  <c:v>62765</c:v>
                </c:pt>
                <c:pt idx="3745">
                  <c:v>62772</c:v>
                </c:pt>
                <c:pt idx="3746">
                  <c:v>62779</c:v>
                </c:pt>
                <c:pt idx="3747">
                  <c:v>62786</c:v>
                </c:pt>
                <c:pt idx="3748">
                  <c:v>62793</c:v>
                </c:pt>
                <c:pt idx="3749">
                  <c:v>62800</c:v>
                </c:pt>
                <c:pt idx="3750">
                  <c:v>62807</c:v>
                </c:pt>
                <c:pt idx="3751">
                  <c:v>62814</c:v>
                </c:pt>
                <c:pt idx="3752">
                  <c:v>62821</c:v>
                </c:pt>
                <c:pt idx="3753">
                  <c:v>62828</c:v>
                </c:pt>
                <c:pt idx="3754">
                  <c:v>62835</c:v>
                </c:pt>
                <c:pt idx="3755">
                  <c:v>62842</c:v>
                </c:pt>
                <c:pt idx="3756">
                  <c:v>62849</c:v>
                </c:pt>
                <c:pt idx="3757">
                  <c:v>62856</c:v>
                </c:pt>
                <c:pt idx="3758">
                  <c:v>62863</c:v>
                </c:pt>
                <c:pt idx="3759">
                  <c:v>62870</c:v>
                </c:pt>
                <c:pt idx="3760">
                  <c:v>62877</c:v>
                </c:pt>
                <c:pt idx="3761">
                  <c:v>62884</c:v>
                </c:pt>
                <c:pt idx="3762">
                  <c:v>62891</c:v>
                </c:pt>
                <c:pt idx="3763">
                  <c:v>62898</c:v>
                </c:pt>
                <c:pt idx="3764">
                  <c:v>62905</c:v>
                </c:pt>
                <c:pt idx="3765">
                  <c:v>62912</c:v>
                </c:pt>
                <c:pt idx="3766">
                  <c:v>62919</c:v>
                </c:pt>
                <c:pt idx="3767">
                  <c:v>62926</c:v>
                </c:pt>
                <c:pt idx="3768">
                  <c:v>62933</c:v>
                </c:pt>
                <c:pt idx="3769">
                  <c:v>62940</c:v>
                </c:pt>
                <c:pt idx="3770">
                  <c:v>62947</c:v>
                </c:pt>
                <c:pt idx="3771">
                  <c:v>62954</c:v>
                </c:pt>
                <c:pt idx="3772">
                  <c:v>62961</c:v>
                </c:pt>
                <c:pt idx="3773">
                  <c:v>62968</c:v>
                </c:pt>
                <c:pt idx="3774">
                  <c:v>62975</c:v>
                </c:pt>
                <c:pt idx="3775">
                  <c:v>62982</c:v>
                </c:pt>
                <c:pt idx="3776">
                  <c:v>62989</c:v>
                </c:pt>
                <c:pt idx="3777">
                  <c:v>62996</c:v>
                </c:pt>
                <c:pt idx="3778">
                  <c:v>63003</c:v>
                </c:pt>
                <c:pt idx="3779">
                  <c:v>63010</c:v>
                </c:pt>
                <c:pt idx="3780">
                  <c:v>63017</c:v>
                </c:pt>
                <c:pt idx="3781">
                  <c:v>63024</c:v>
                </c:pt>
                <c:pt idx="3782">
                  <c:v>63031</c:v>
                </c:pt>
                <c:pt idx="3783">
                  <c:v>63038</c:v>
                </c:pt>
                <c:pt idx="3784">
                  <c:v>63045</c:v>
                </c:pt>
                <c:pt idx="3785">
                  <c:v>63052</c:v>
                </c:pt>
                <c:pt idx="3786">
                  <c:v>63059</c:v>
                </c:pt>
                <c:pt idx="3787">
                  <c:v>63066</c:v>
                </c:pt>
                <c:pt idx="3788">
                  <c:v>63073</c:v>
                </c:pt>
                <c:pt idx="3789">
                  <c:v>63080</c:v>
                </c:pt>
                <c:pt idx="3790">
                  <c:v>63087</c:v>
                </c:pt>
                <c:pt idx="3791">
                  <c:v>63094</c:v>
                </c:pt>
                <c:pt idx="3792">
                  <c:v>63101</c:v>
                </c:pt>
                <c:pt idx="3793">
                  <c:v>63108</c:v>
                </c:pt>
                <c:pt idx="3794">
                  <c:v>63115</c:v>
                </c:pt>
                <c:pt idx="3795">
                  <c:v>63122</c:v>
                </c:pt>
                <c:pt idx="3796">
                  <c:v>63129</c:v>
                </c:pt>
                <c:pt idx="3797">
                  <c:v>63136</c:v>
                </c:pt>
                <c:pt idx="3798">
                  <c:v>63143</c:v>
                </c:pt>
                <c:pt idx="3799">
                  <c:v>63150</c:v>
                </c:pt>
                <c:pt idx="3800">
                  <c:v>63157</c:v>
                </c:pt>
                <c:pt idx="3801">
                  <c:v>63164</c:v>
                </c:pt>
                <c:pt idx="3802">
                  <c:v>63171</c:v>
                </c:pt>
                <c:pt idx="3803">
                  <c:v>63178</c:v>
                </c:pt>
                <c:pt idx="3804">
                  <c:v>63185</c:v>
                </c:pt>
                <c:pt idx="3805">
                  <c:v>63192</c:v>
                </c:pt>
                <c:pt idx="3806">
                  <c:v>63199</c:v>
                </c:pt>
                <c:pt idx="3807">
                  <c:v>63206</c:v>
                </c:pt>
                <c:pt idx="3808">
                  <c:v>63213</c:v>
                </c:pt>
                <c:pt idx="3809">
                  <c:v>63220</c:v>
                </c:pt>
                <c:pt idx="3810">
                  <c:v>63227</c:v>
                </c:pt>
                <c:pt idx="3811">
                  <c:v>63234</c:v>
                </c:pt>
                <c:pt idx="3812">
                  <c:v>63241</c:v>
                </c:pt>
                <c:pt idx="3813">
                  <c:v>63248</c:v>
                </c:pt>
                <c:pt idx="3814">
                  <c:v>63255</c:v>
                </c:pt>
                <c:pt idx="3815">
                  <c:v>63262</c:v>
                </c:pt>
                <c:pt idx="3816">
                  <c:v>63269</c:v>
                </c:pt>
                <c:pt idx="3817">
                  <c:v>63276</c:v>
                </c:pt>
                <c:pt idx="3818">
                  <c:v>63283</c:v>
                </c:pt>
                <c:pt idx="3819">
                  <c:v>63290</c:v>
                </c:pt>
                <c:pt idx="3820">
                  <c:v>63297</c:v>
                </c:pt>
                <c:pt idx="3821">
                  <c:v>63304</c:v>
                </c:pt>
                <c:pt idx="3822">
                  <c:v>63311</c:v>
                </c:pt>
                <c:pt idx="3823">
                  <c:v>63318</c:v>
                </c:pt>
                <c:pt idx="3824">
                  <c:v>63325</c:v>
                </c:pt>
                <c:pt idx="3825">
                  <c:v>63332</c:v>
                </c:pt>
                <c:pt idx="3826">
                  <c:v>63339</c:v>
                </c:pt>
                <c:pt idx="3827">
                  <c:v>63346</c:v>
                </c:pt>
                <c:pt idx="3828">
                  <c:v>63353</c:v>
                </c:pt>
                <c:pt idx="3829">
                  <c:v>63360</c:v>
                </c:pt>
                <c:pt idx="3830">
                  <c:v>63367</c:v>
                </c:pt>
                <c:pt idx="3831">
                  <c:v>63374</c:v>
                </c:pt>
                <c:pt idx="3832">
                  <c:v>63381</c:v>
                </c:pt>
                <c:pt idx="3833">
                  <c:v>63388</c:v>
                </c:pt>
                <c:pt idx="3834">
                  <c:v>63395</c:v>
                </c:pt>
                <c:pt idx="3835">
                  <c:v>63402</c:v>
                </c:pt>
                <c:pt idx="3836">
                  <c:v>63409</c:v>
                </c:pt>
                <c:pt idx="3837">
                  <c:v>63416</c:v>
                </c:pt>
                <c:pt idx="3838">
                  <c:v>63423</c:v>
                </c:pt>
                <c:pt idx="3839">
                  <c:v>63430</c:v>
                </c:pt>
                <c:pt idx="3840">
                  <c:v>63437</c:v>
                </c:pt>
                <c:pt idx="3841">
                  <c:v>63444</c:v>
                </c:pt>
                <c:pt idx="3842">
                  <c:v>63451</c:v>
                </c:pt>
                <c:pt idx="3843">
                  <c:v>63458</c:v>
                </c:pt>
                <c:pt idx="3844">
                  <c:v>63465</c:v>
                </c:pt>
                <c:pt idx="3845">
                  <c:v>63472</c:v>
                </c:pt>
                <c:pt idx="3846">
                  <c:v>63479</c:v>
                </c:pt>
                <c:pt idx="3847">
                  <c:v>63486</c:v>
                </c:pt>
                <c:pt idx="3848">
                  <c:v>63493</c:v>
                </c:pt>
                <c:pt idx="3849">
                  <c:v>63500</c:v>
                </c:pt>
                <c:pt idx="3850">
                  <c:v>63507</c:v>
                </c:pt>
                <c:pt idx="3851">
                  <c:v>63514</c:v>
                </c:pt>
                <c:pt idx="3852">
                  <c:v>63521</c:v>
                </c:pt>
                <c:pt idx="3853">
                  <c:v>63528</c:v>
                </c:pt>
                <c:pt idx="3854">
                  <c:v>63535</c:v>
                </c:pt>
                <c:pt idx="3855">
                  <c:v>63542</c:v>
                </c:pt>
                <c:pt idx="3856">
                  <c:v>63550</c:v>
                </c:pt>
                <c:pt idx="3857">
                  <c:v>63557</c:v>
                </c:pt>
                <c:pt idx="3858">
                  <c:v>63564</c:v>
                </c:pt>
                <c:pt idx="3859">
                  <c:v>63571</c:v>
                </c:pt>
                <c:pt idx="3860">
                  <c:v>63578</c:v>
                </c:pt>
                <c:pt idx="3861">
                  <c:v>63585</c:v>
                </c:pt>
                <c:pt idx="3862">
                  <c:v>63592</c:v>
                </c:pt>
                <c:pt idx="3863">
                  <c:v>63599</c:v>
                </c:pt>
                <c:pt idx="3864">
                  <c:v>63606</c:v>
                </c:pt>
                <c:pt idx="3865">
                  <c:v>63613</c:v>
                </c:pt>
                <c:pt idx="3866">
                  <c:v>63620</c:v>
                </c:pt>
                <c:pt idx="3867">
                  <c:v>63627</c:v>
                </c:pt>
                <c:pt idx="3868">
                  <c:v>63634</c:v>
                </c:pt>
                <c:pt idx="3869">
                  <c:v>63641</c:v>
                </c:pt>
                <c:pt idx="3870">
                  <c:v>63648</c:v>
                </c:pt>
                <c:pt idx="3871">
                  <c:v>63655</c:v>
                </c:pt>
                <c:pt idx="3872">
                  <c:v>63662</c:v>
                </c:pt>
                <c:pt idx="3873">
                  <c:v>63669</c:v>
                </c:pt>
                <c:pt idx="3874">
                  <c:v>63676</c:v>
                </c:pt>
                <c:pt idx="3875">
                  <c:v>63683</c:v>
                </c:pt>
                <c:pt idx="3876">
                  <c:v>63690</c:v>
                </c:pt>
                <c:pt idx="3877">
                  <c:v>63697</c:v>
                </c:pt>
                <c:pt idx="3878">
                  <c:v>63704</c:v>
                </c:pt>
                <c:pt idx="3879">
                  <c:v>63711</c:v>
                </c:pt>
                <c:pt idx="3880">
                  <c:v>63718</c:v>
                </c:pt>
                <c:pt idx="3881">
                  <c:v>63725</c:v>
                </c:pt>
                <c:pt idx="3882">
                  <c:v>63732</c:v>
                </c:pt>
                <c:pt idx="3883">
                  <c:v>63739</c:v>
                </c:pt>
                <c:pt idx="3884">
                  <c:v>63746</c:v>
                </c:pt>
                <c:pt idx="3885">
                  <c:v>63753</c:v>
                </c:pt>
                <c:pt idx="3886">
                  <c:v>63760</c:v>
                </c:pt>
                <c:pt idx="3887">
                  <c:v>63767</c:v>
                </c:pt>
                <c:pt idx="3888">
                  <c:v>63774</c:v>
                </c:pt>
                <c:pt idx="3889">
                  <c:v>63781</c:v>
                </c:pt>
                <c:pt idx="3890">
                  <c:v>63788</c:v>
                </c:pt>
                <c:pt idx="3891">
                  <c:v>63795</c:v>
                </c:pt>
                <c:pt idx="3892">
                  <c:v>63802</c:v>
                </c:pt>
                <c:pt idx="3893">
                  <c:v>63809</c:v>
                </c:pt>
                <c:pt idx="3894">
                  <c:v>63816</c:v>
                </c:pt>
                <c:pt idx="3895">
                  <c:v>63823</c:v>
                </c:pt>
                <c:pt idx="3896">
                  <c:v>63830</c:v>
                </c:pt>
                <c:pt idx="3897">
                  <c:v>63837</c:v>
                </c:pt>
                <c:pt idx="3898">
                  <c:v>63844</c:v>
                </c:pt>
                <c:pt idx="3899">
                  <c:v>63851</c:v>
                </c:pt>
                <c:pt idx="3900">
                  <c:v>63858</c:v>
                </c:pt>
                <c:pt idx="3901">
                  <c:v>63865</c:v>
                </c:pt>
                <c:pt idx="3902">
                  <c:v>63872</c:v>
                </c:pt>
                <c:pt idx="3903">
                  <c:v>63879</c:v>
                </c:pt>
                <c:pt idx="3904">
                  <c:v>63886</c:v>
                </c:pt>
                <c:pt idx="3905">
                  <c:v>63893</c:v>
                </c:pt>
                <c:pt idx="3906">
                  <c:v>63900</c:v>
                </c:pt>
                <c:pt idx="3907">
                  <c:v>63907</c:v>
                </c:pt>
                <c:pt idx="3908">
                  <c:v>63915</c:v>
                </c:pt>
                <c:pt idx="3909">
                  <c:v>63922</c:v>
                </c:pt>
                <c:pt idx="3910">
                  <c:v>63929</c:v>
                </c:pt>
                <c:pt idx="3911">
                  <c:v>63936</c:v>
                </c:pt>
                <c:pt idx="3912">
                  <c:v>63943</c:v>
                </c:pt>
                <c:pt idx="3913">
                  <c:v>63950</c:v>
                </c:pt>
                <c:pt idx="3914">
                  <c:v>63957</c:v>
                </c:pt>
                <c:pt idx="3915">
                  <c:v>63964</c:v>
                </c:pt>
                <c:pt idx="3916">
                  <c:v>63971</c:v>
                </c:pt>
                <c:pt idx="3917">
                  <c:v>63978</c:v>
                </c:pt>
                <c:pt idx="3918">
                  <c:v>63985</c:v>
                </c:pt>
                <c:pt idx="3919">
                  <c:v>63992</c:v>
                </c:pt>
                <c:pt idx="3920">
                  <c:v>63999</c:v>
                </c:pt>
                <c:pt idx="3921">
                  <c:v>64006</c:v>
                </c:pt>
                <c:pt idx="3922">
                  <c:v>64013</c:v>
                </c:pt>
                <c:pt idx="3923">
                  <c:v>64020</c:v>
                </c:pt>
                <c:pt idx="3924">
                  <c:v>64027</c:v>
                </c:pt>
                <c:pt idx="3925">
                  <c:v>64034</c:v>
                </c:pt>
                <c:pt idx="3926">
                  <c:v>64041</c:v>
                </c:pt>
                <c:pt idx="3927">
                  <c:v>64048</c:v>
                </c:pt>
                <c:pt idx="3928">
                  <c:v>64055</c:v>
                </c:pt>
                <c:pt idx="3929">
                  <c:v>64062</c:v>
                </c:pt>
                <c:pt idx="3930">
                  <c:v>64069</c:v>
                </c:pt>
                <c:pt idx="3931">
                  <c:v>64076</c:v>
                </c:pt>
                <c:pt idx="3932">
                  <c:v>64083</c:v>
                </c:pt>
                <c:pt idx="3933">
                  <c:v>64090</c:v>
                </c:pt>
                <c:pt idx="3934">
                  <c:v>64097</c:v>
                </c:pt>
                <c:pt idx="3935">
                  <c:v>64104</c:v>
                </c:pt>
                <c:pt idx="3936">
                  <c:v>64111</c:v>
                </c:pt>
                <c:pt idx="3937">
                  <c:v>64118</c:v>
                </c:pt>
                <c:pt idx="3938">
                  <c:v>64125</c:v>
                </c:pt>
                <c:pt idx="3939">
                  <c:v>64132</c:v>
                </c:pt>
                <c:pt idx="3940">
                  <c:v>64139</c:v>
                </c:pt>
                <c:pt idx="3941">
                  <c:v>64146</c:v>
                </c:pt>
                <c:pt idx="3942">
                  <c:v>64153</c:v>
                </c:pt>
                <c:pt idx="3943">
                  <c:v>64160</c:v>
                </c:pt>
                <c:pt idx="3944">
                  <c:v>64167</c:v>
                </c:pt>
                <c:pt idx="3945">
                  <c:v>64174</c:v>
                </c:pt>
                <c:pt idx="3946">
                  <c:v>64181</c:v>
                </c:pt>
                <c:pt idx="3947">
                  <c:v>64188</c:v>
                </c:pt>
                <c:pt idx="3948">
                  <c:v>64195</c:v>
                </c:pt>
                <c:pt idx="3949">
                  <c:v>64202</c:v>
                </c:pt>
                <c:pt idx="3950">
                  <c:v>64209</c:v>
                </c:pt>
                <c:pt idx="3951">
                  <c:v>64216</c:v>
                </c:pt>
                <c:pt idx="3952">
                  <c:v>64223</c:v>
                </c:pt>
                <c:pt idx="3953">
                  <c:v>64230</c:v>
                </c:pt>
                <c:pt idx="3954">
                  <c:v>64237</c:v>
                </c:pt>
                <c:pt idx="3955">
                  <c:v>64244</c:v>
                </c:pt>
                <c:pt idx="3956">
                  <c:v>64251</c:v>
                </c:pt>
                <c:pt idx="3957">
                  <c:v>64258</c:v>
                </c:pt>
                <c:pt idx="3958">
                  <c:v>64265</c:v>
                </c:pt>
                <c:pt idx="3959">
                  <c:v>64272</c:v>
                </c:pt>
                <c:pt idx="3960">
                  <c:v>64280</c:v>
                </c:pt>
                <c:pt idx="3961">
                  <c:v>64287</c:v>
                </c:pt>
                <c:pt idx="3962">
                  <c:v>64294</c:v>
                </c:pt>
                <c:pt idx="3963">
                  <c:v>64301</c:v>
                </c:pt>
                <c:pt idx="3964">
                  <c:v>64308</c:v>
                </c:pt>
                <c:pt idx="3965">
                  <c:v>64315</c:v>
                </c:pt>
                <c:pt idx="3966">
                  <c:v>64322</c:v>
                </c:pt>
                <c:pt idx="3967">
                  <c:v>64329</c:v>
                </c:pt>
                <c:pt idx="3968">
                  <c:v>64336</c:v>
                </c:pt>
                <c:pt idx="3969">
                  <c:v>64343</c:v>
                </c:pt>
                <c:pt idx="3970">
                  <c:v>64350</c:v>
                </c:pt>
                <c:pt idx="3971">
                  <c:v>64357</c:v>
                </c:pt>
                <c:pt idx="3972">
                  <c:v>64364</c:v>
                </c:pt>
              </c:numCache>
            </c:numRef>
          </c:xVal>
          <c:yVal>
            <c:numRef>
              <c:f>SPR_ANALYSIS!$L$5:$L$3978</c:f>
              <c:numCache>
                <c:formatCode>0.00000%</c:formatCode>
                <c:ptCount val="39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-1.1578040113948059E-14</c:v>
                </c:pt>
                <c:pt idx="5">
                  <c:v>-1.0130785099704552E-14</c:v>
                </c:pt>
                <c:pt idx="6">
                  <c:v>-9.0051423108484907E-15</c:v>
                </c:pt>
                <c:pt idx="7">
                  <c:v>-8.1046280797636412E-15</c:v>
                </c:pt>
                <c:pt idx="8">
                  <c:v>-5.4030853865090941E-15</c:v>
                </c:pt>
                <c:pt idx="9">
                  <c:v>-5.0653925498522759E-15</c:v>
                </c:pt>
                <c:pt idx="10">
                  <c:v>-4.7674282822139071E-15</c:v>
                </c:pt>
                <c:pt idx="11">
                  <c:v>-9.0051423108484907E-15</c:v>
                </c:pt>
                <c:pt idx="12">
                  <c:v>-7.7186934092987068E-15</c:v>
                </c:pt>
                <c:pt idx="13">
                  <c:v>-7.3678437088760384E-15</c:v>
                </c:pt>
                <c:pt idx="14">
                  <c:v>-7.0475026780553401E-15</c:v>
                </c:pt>
                <c:pt idx="15">
                  <c:v>-6.7538567331363676E-15</c:v>
                </c:pt>
                <c:pt idx="16">
                  <c:v>-6.4837024638109132E-15</c:v>
                </c:pt>
                <c:pt idx="17">
                  <c:v>-8.3840980135485948E-15</c:v>
                </c:pt>
                <c:pt idx="18">
                  <c:v>-8.1046280797636412E-15</c:v>
                </c:pt>
                <c:pt idx="19">
                  <c:v>-7.8431884642873942E-15</c:v>
                </c:pt>
                <c:pt idx="20">
                  <c:v>-7.5980888247784135E-15</c:v>
                </c:pt>
                <c:pt idx="21">
                  <c:v>-6.9468240683688348E-15</c:v>
                </c:pt>
                <c:pt idx="22">
                  <c:v>-6.7538567331363676E-15</c:v>
                </c:pt>
                <c:pt idx="23">
                  <c:v>-6.5713200646732227E-15</c:v>
                </c:pt>
                <c:pt idx="24">
                  <c:v>-6.3983905892870852E-15</c:v>
                </c:pt>
                <c:pt idx="25">
                  <c:v>-6.2343292921258774E-15</c:v>
                </c:pt>
                <c:pt idx="26">
                  <c:v>-7.7186934092987036E-15</c:v>
                </c:pt>
                <c:pt idx="27">
                  <c:v>-7.5391889114080358E-15</c:v>
                </c:pt>
                <c:pt idx="28">
                  <c:v>-7.3678437088760353E-15</c:v>
                </c:pt>
                <c:pt idx="29">
                  <c:v>-7.20411384867879E-15</c:v>
                </c:pt>
                <c:pt idx="30">
                  <c:v>-7.0475026780553385E-15</c:v>
                </c:pt>
                <c:pt idx="31">
                  <c:v>-6.6160229222560318E-15</c:v>
                </c:pt>
                <c:pt idx="32">
                  <c:v>-6.4837024638109109E-15</c:v>
                </c:pt>
                <c:pt idx="33">
                  <c:v>-6.3565710429518738E-15</c:v>
                </c:pt>
                <c:pt idx="34">
                  <c:v>-6.2343292921258758E-15</c:v>
                </c:pt>
                <c:pt idx="35">
                  <c:v>-7.6458755469468294E-15</c:v>
                </c:pt>
                <c:pt idx="36">
                  <c:v>-7.2362750712175352E-15</c:v>
                </c:pt>
                <c:pt idx="37">
                  <c:v>-7.1093228769856485E-15</c:v>
                </c:pt>
                <c:pt idx="38">
                  <c:v>-6.9867483446238266E-15</c:v>
                </c:pt>
                <c:pt idx="39">
                  <c:v>-6.8683288811556263E-15</c:v>
                </c:pt>
                <c:pt idx="40">
                  <c:v>-6.7538567331363653E-15</c:v>
                </c:pt>
                <c:pt idx="41">
                  <c:v>-6.4322445077489197E-15</c:v>
                </c:pt>
                <c:pt idx="42">
                  <c:v>-7.5980888247784103E-15</c:v>
                </c:pt>
                <c:pt idx="43">
                  <c:v>-7.4811951505510504E-15</c:v>
                </c:pt>
                <c:pt idx="44">
                  <c:v>-7.3678437088760337E-15</c:v>
                </c:pt>
                <c:pt idx="45">
                  <c:v>-7.257875892325645E-15</c:v>
                </c:pt>
                <c:pt idx="46">
                  <c:v>-6.9468240683688325E-15</c:v>
                </c:pt>
                <c:pt idx="47">
                  <c:v>-6.8489814758565949E-15</c:v>
                </c:pt>
                <c:pt idx="48">
                  <c:v>-6.7538567331363645E-15</c:v>
                </c:pt>
                <c:pt idx="49">
                  <c:v>-6.6613381477509353E-15</c:v>
                </c:pt>
                <c:pt idx="50">
                  <c:v>-6.5713200646732195E-15</c:v>
                </c:pt>
                <c:pt idx="51">
                  <c:v>-7.3678437088760337E-15</c:v>
                </c:pt>
                <c:pt idx="52">
                  <c:v>-7.2733841741468539E-15</c:v>
                </c:pt>
                <c:pt idx="53">
                  <c:v>-7.1813160200437286E-15</c:v>
                </c:pt>
                <c:pt idx="54">
                  <c:v>-7.0915495697931827E-15</c:v>
                </c:pt>
                <c:pt idx="55">
                  <c:v>-7.0039995751043776E-15</c:v>
                </c:pt>
                <c:pt idx="56">
                  <c:v>-6.7538567331363645E-15</c:v>
                </c:pt>
                <c:pt idx="57">
                  <c:v>-6.6743995950994657E-15</c:v>
                </c:pt>
                <c:pt idx="58">
                  <c:v>-6.5967902974820297E-15</c:v>
                </c:pt>
                <c:pt idx="59">
                  <c:v>-7.4525315675987446E-15</c:v>
                </c:pt>
                <c:pt idx="60">
                  <c:v>-7.3678437088760321E-15</c:v>
                </c:pt>
                <c:pt idx="61">
                  <c:v>-7.1249477624295697E-15</c:v>
                </c:pt>
                <c:pt idx="62">
                  <c:v>-7.0475026780553346E-15</c:v>
                </c:pt>
                <c:pt idx="63">
                  <c:v>-6.9717230793665682E-15</c:v>
                </c:pt>
                <c:pt idx="64">
                  <c:v>-6.8975558125647958E-15</c:v>
                </c:pt>
                <c:pt idx="65">
                  <c:v>-6.8249499619062191E-15</c:v>
                </c:pt>
                <c:pt idx="66">
                  <c:v>-6.6160229222560286E-15</c:v>
                </c:pt>
                <c:pt idx="67">
                  <c:v>-7.3678437088760321E-15</c:v>
                </c:pt>
                <c:pt idx="68">
                  <c:v>-7.2941652717872709E-15</c:v>
                </c:pt>
                <c:pt idx="69">
                  <c:v>-7.2219458136507644E-15</c:v>
                </c:pt>
                <c:pt idx="70">
                  <c:v>-7.1511424233208544E-15</c:v>
                </c:pt>
                <c:pt idx="71">
                  <c:v>-6.9468240683688301E-15</c:v>
                </c:pt>
                <c:pt idx="72">
                  <c:v>-6.8812879922521425E-15</c:v>
                </c:pt>
                <c:pt idx="73">
                  <c:v>-6.8169768895208147E-15</c:v>
                </c:pt>
                <c:pt idx="74">
                  <c:v>-6.7538567331363621E-15</c:v>
                </c:pt>
                <c:pt idx="75">
                  <c:v>-6.6918947447589642E-15</c:v>
                </c:pt>
                <c:pt idx="76">
                  <c:v>-7.2362750712175305E-15</c:v>
                </c:pt>
                <c:pt idx="77">
                  <c:v>-7.1722372387288789E-15</c:v>
                </c:pt>
                <c:pt idx="78">
                  <c:v>-7.1093228769856438E-15</c:v>
                </c:pt>
                <c:pt idx="79">
                  <c:v>-7.0475026780553338E-15</c:v>
                </c:pt>
                <c:pt idx="80">
                  <c:v>-6.9867483446238219E-15</c:v>
                </c:pt>
                <c:pt idx="81">
                  <c:v>-6.8106118317341459E-15</c:v>
                </c:pt>
                <c:pt idx="82">
                  <c:v>-6.7538567331363613E-15</c:v>
                </c:pt>
                <c:pt idx="83">
                  <c:v>-6.6980397353418461E-15</c:v>
                </c:pt>
                <c:pt idx="84">
                  <c:v>-7.3074515473278652E-15</c:v>
                </c:pt>
                <c:pt idx="85">
                  <c:v>-7.2480413721463374E-15</c:v>
                </c:pt>
                <c:pt idx="86">
                  <c:v>-7.0754689585238061E-15</c:v>
                </c:pt>
                <c:pt idx="87">
                  <c:v>-7.0197566045196816E-15</c:v>
                </c:pt>
                <c:pt idx="88">
                  <c:v>-6.9649147560468718E-15</c:v>
                </c:pt>
                <c:pt idx="89">
                  <c:v>-6.9109231687906945E-15</c:v>
                </c:pt>
                <c:pt idx="90">
                  <c:v>-6.8577622213384587E-15</c:v>
                </c:pt>
                <c:pt idx="91">
                  <c:v>-7.3124463877566616E-15</c:v>
                </c:pt>
                <c:pt idx="92">
                  <c:v>-7.2578758923256419E-15</c:v>
                </c:pt>
                <c:pt idx="93">
                  <c:v>-7.2041138486787853E-15</c:v>
                </c:pt>
                <c:pt idx="94">
                  <c:v>-7.1511424233208528E-15</c:v>
                </c:pt>
                <c:pt idx="95">
                  <c:v>-7.0989443034425978E-15</c:v>
                </c:pt>
                <c:pt idx="96">
                  <c:v>-6.9468240683688277E-15</c:v>
                </c:pt>
                <c:pt idx="97">
                  <c:v>-6.8975558125647935E-15</c:v>
                </c:pt>
                <c:pt idx="98">
                  <c:v>-6.848981475856591E-15</c:v>
                </c:pt>
                <c:pt idx="99">
                  <c:v>-6.8010865005009504E-15</c:v>
                </c:pt>
                <c:pt idx="100">
                  <c:v>-6.7538567331363605E-15</c:v>
                </c:pt>
                <c:pt idx="101">
                  <c:v>-7.1673581657773602E-15</c:v>
                </c:pt>
                <c:pt idx="102">
                  <c:v>-7.1189300700626488E-15</c:v>
                </c:pt>
                <c:pt idx="103">
                  <c:v>-7.0711520159011538E-15</c:v>
                </c:pt>
                <c:pt idx="104">
                  <c:v>-7.0240110024618126E-15</c:v>
                </c:pt>
                <c:pt idx="105">
                  <c:v>-6.9774943733064368E-15</c:v>
                </c:pt>
                <c:pt idx="106">
                  <c:v>-6.8415691582420257E-15</c:v>
                </c:pt>
                <c:pt idx="107">
                  <c:v>-6.7974300023823999E-15</c:v>
                </c:pt>
                <c:pt idx="108">
                  <c:v>-6.753856733136359E-15</c:v>
                </c:pt>
                <c:pt idx="109">
                  <c:v>-7.2270568864134274E-15</c:v>
                </c:pt>
                <c:pt idx="110">
                  <c:v>-7.1813160200437223E-15</c:v>
                </c:pt>
                <c:pt idx="111">
                  <c:v>-7.0475026780553306E-15</c:v>
                </c:pt>
                <c:pt idx="112">
                  <c:v>-7.0039995751043713E-15</c:v>
                </c:pt>
                <c:pt idx="113">
                  <c:v>-6.9610302525577192E-15</c:v>
                </c:pt>
                <c:pt idx="114">
                  <c:v>-6.9185849461396843E-15</c:v>
                </c:pt>
                <c:pt idx="115">
                  <c:v>-6.8766541282842917E-15</c:v>
                </c:pt>
                <c:pt idx="116">
                  <c:v>-7.2362750712175258E-15</c:v>
                </c:pt>
                <c:pt idx="117">
                  <c:v>-7.1934568755298484E-15</c:v>
                </c:pt>
                <c:pt idx="118">
                  <c:v>-7.1511424233208496E-15</c:v>
                </c:pt>
                <c:pt idx="119">
                  <c:v>-7.109322876985639E-15</c:v>
                </c:pt>
                <c:pt idx="120">
                  <c:v>-7.0679896044450253E-15</c:v>
                </c:pt>
                <c:pt idx="121">
                  <c:v>-6.9468240683688254E-15</c:v>
                </c:pt>
                <c:pt idx="122">
                  <c:v>-6.9073534770712749E-15</c:v>
                </c:pt>
                <c:pt idx="123">
                  <c:v>-6.8683288811556177E-15</c:v>
                </c:pt>
                <c:pt idx="124">
                  <c:v>-6.8297427638457552E-15</c:v>
                </c:pt>
                <c:pt idx="125">
                  <c:v>-6.791587776338237E-15</c:v>
                </c:pt>
                <c:pt idx="126">
                  <c:v>-7.1249477624295633E-15</c:v>
                </c:pt>
                <c:pt idx="127">
                  <c:v>-7.0860136216512605E-15</c:v>
                </c:pt>
                <c:pt idx="128">
                  <c:v>-7.0475026780553298E-15</c:v>
                </c:pt>
                <c:pt idx="129">
                  <c:v>-7.0094080689847605E-15</c:v>
                </c:pt>
                <c:pt idx="130">
                  <c:v>-2.1085575568138937E-9</c:v>
                </c:pt>
                <c:pt idx="131">
                  <c:v>-3.3376904026612681E-8</c:v>
                </c:pt>
                <c:pt idx="132">
                  <c:v>-5.1963953466055338E-8</c:v>
                </c:pt>
                <c:pt idx="133">
                  <c:v>-7.4558153704337195E-8</c:v>
                </c:pt>
                <c:pt idx="134">
                  <c:v>-1.0111451620415685E-7</c:v>
                </c:pt>
                <c:pt idx="135">
                  <c:v>-1.3158805130263847E-7</c:v>
                </c:pt>
                <c:pt idx="136">
                  <c:v>-2.4606179994971662E-7</c:v>
                </c:pt>
                <c:pt idx="137">
                  <c:v>-2.9175413269173322E-7</c:v>
                </c:pt>
                <c:pt idx="138">
                  <c:v>-3.4113869156371336E-7</c:v>
                </c:pt>
                <c:pt idx="139">
                  <c:v>-3.941704873793128E-7</c:v>
                </c:pt>
                <c:pt idx="140">
                  <c:v>-4.5080453068802677E-7</c:v>
                </c:pt>
                <c:pt idx="141">
                  <c:v>-6.4187025203138271E-7</c:v>
                </c:pt>
                <c:pt idx="142">
                  <c:v>-7.1246339208101006E-7</c:v>
                </c:pt>
                <c:pt idx="143">
                  <c:v>-7.8643383291728683E-7</c:v>
                </c:pt>
                <c:pt idx="144">
                  <c:v>-8.6373658554015771E-7</c:v>
                </c:pt>
                <c:pt idx="145">
                  <c:v>-9.4432666029924842E-7</c:v>
                </c:pt>
                <c:pt idx="146">
                  <c:v>-1.2053709253568887E-6</c:v>
                </c:pt>
                <c:pt idx="147">
                  <c:v>-1.2986603961441005E-6</c:v>
                </c:pt>
                <c:pt idx="148">
                  <c:v>-1.395012242529142E-6</c:v>
                </c:pt>
                <c:pt idx="149">
                  <c:v>-1.4943814753078034E-6</c:v>
                </c:pt>
                <c:pt idx="150">
                  <c:v>-1.5967231054095273E-6</c:v>
                </c:pt>
                <c:pt idx="151">
                  <c:v>-1.9211324845452328E-6</c:v>
                </c:pt>
                <c:pt idx="152">
                  <c:v>-2.0349138098920775E-6</c:v>
                </c:pt>
                <c:pt idx="153">
                  <c:v>-2.1514425854733526E-6</c:v>
                </c:pt>
                <c:pt idx="154">
                  <c:v>-2.2706738222783954E-6</c:v>
                </c:pt>
                <c:pt idx="155">
                  <c:v>-2.392562531058499E-6</c:v>
                </c:pt>
                <c:pt idx="156">
                  <c:v>-2.7737235954844765E-6</c:v>
                </c:pt>
                <c:pt idx="157">
                  <c:v>-2.9057922983514988E-6</c:v>
                </c:pt>
                <c:pt idx="158">
                  <c:v>-3.0402935267789632E-6</c:v>
                </c:pt>
                <c:pt idx="159">
                  <c:v>-3.1771822912373916E-6</c:v>
                </c:pt>
                <c:pt idx="160">
                  <c:v>-3.316413602335108E-6</c:v>
                </c:pt>
                <c:pt idx="161">
                  <c:v>-3.7477129221622278E-6</c:v>
                </c:pt>
                <c:pt idx="162">
                  <c:v>-3.8958645268355045E-6</c:v>
                </c:pt>
                <c:pt idx="163">
                  <c:v>-4.0461337314534199E-6</c:v>
                </c:pt>
                <c:pt idx="164">
                  <c:v>-4.19847554708058E-6</c:v>
                </c:pt>
                <c:pt idx="165">
                  <c:v>-4.352844983875596E-6</c:v>
                </c:pt>
                <c:pt idx="166">
                  <c:v>-4.8276691304529458E-6</c:v>
                </c:pt>
                <c:pt idx="167">
                  <c:v>-4.9896991600651658E-6</c:v>
                </c:pt>
                <c:pt idx="168">
                  <c:v>-5.1535318647411439E-6</c:v>
                </c:pt>
                <c:pt idx="169">
                  <c:v>-5.319122254788509E-6</c:v>
                </c:pt>
                <c:pt idx="170">
                  <c:v>-5.4864253413280872E-6</c:v>
                </c:pt>
                <c:pt idx="171">
                  <c:v>-5.9981608847834119E-6</c:v>
                </c:pt>
                <c:pt idx="172">
                  <c:v>-6.1718648632083899E-6</c:v>
                </c:pt>
                <c:pt idx="173">
                  <c:v>-6.3470565911214835E-6</c:v>
                </c:pt>
                <c:pt idx="174">
                  <c:v>-6.5236910794753543E-6</c:v>
                </c:pt>
                <c:pt idx="175">
                  <c:v>-6.701723339032918E-6</c:v>
                </c:pt>
                <c:pt idx="176">
                  <c:v>-7.2437568504545043E-6</c:v>
                </c:pt>
                <c:pt idx="177">
                  <c:v>-7.4269303010675633E-6</c:v>
                </c:pt>
                <c:pt idx="178">
                  <c:v>-7.6112765762338972E-6</c:v>
                </c:pt>
                <c:pt idx="179">
                  <c:v>-7.796750686285343E-6</c:v>
                </c:pt>
                <c:pt idx="180">
                  <c:v>-7.9833076423359509E-6</c:v>
                </c:pt>
                <c:pt idx="181">
                  <c:v>-8.5490256924774041E-6</c:v>
                </c:pt>
                <c:pt idx="182">
                  <c:v>-8.7394641389360138E-6</c:v>
                </c:pt>
                <c:pt idx="183">
                  <c:v>-8.9307604843934039E-6</c:v>
                </c:pt>
                <c:pt idx="184">
                  <c:v>-9.1228697401993503E-6</c:v>
                </c:pt>
                <c:pt idx="185">
                  <c:v>-9.3157469163001139E-6</c:v>
                </c:pt>
                <c:pt idx="186">
                  <c:v>-1.0290076981248529E-5</c:v>
                </c:pt>
                <c:pt idx="187">
                  <c:v>-1.0486616906035989E-5</c:v>
                </c:pt>
                <c:pt idx="188">
                  <c:v>-1.0683609825928695E-5</c:v>
                </c:pt>
                <c:pt idx="189">
                  <c:v>-1.1475211674245146E-5</c:v>
                </c:pt>
                <c:pt idx="190">
                  <c:v>-1.1673794731735692E-5</c:v>
                </c:pt>
                <c:pt idx="191">
                  <c:v>-1.1872560848808966E-5</c:v>
                </c:pt>
                <c:pt idx="192">
                  <c:v>-1.2071465036063848E-5</c:v>
                </c:pt>
                <c:pt idx="193">
                  <c:v>-1.2668556126385978E-5</c:v>
                </c:pt>
                <c:pt idx="194">
                  <c:v>-1.2867562701746683E-5</c:v>
                </c:pt>
                <c:pt idx="195">
                  <c:v>-1.3066482400607732E-5</c:v>
                </c:pt>
                <c:pt idx="196">
                  <c:v>-1.326527023364806E-5</c:v>
                </c:pt>
                <c:pt idx="197">
                  <c:v>-1.3463881211991126E-5</c:v>
                </c:pt>
                <c:pt idx="198">
                  <c:v>-1.405820312389102E-5</c:v>
                </c:pt>
                <c:pt idx="199">
                  <c:v>-1.4255656789029113E-5</c:v>
                </c:pt>
                <c:pt idx="200">
                  <c:v>-1.4452708652929103E-5</c:v>
                </c:pt>
                <c:pt idx="201">
                  <c:v>-1.4649313725700258E-5</c:v>
                </c:pt>
                <c:pt idx="202">
                  <c:v>-1.4845427018457511E-5</c:v>
                </c:pt>
                <c:pt idx="203">
                  <c:v>-1.5430366322417451E-5</c:v>
                </c:pt>
                <c:pt idx="204">
                  <c:v>-1.562406260143646E-5</c:v>
                </c:pt>
                <c:pt idx="205">
                  <c:v>-1.5817042153732021E-5</c:v>
                </c:pt>
                <c:pt idx="206">
                  <c:v>-1.6009259989743054E-5</c:v>
                </c:pt>
                <c:pt idx="207">
                  <c:v>-1.6200671120620375E-5</c:v>
                </c:pt>
                <c:pt idx="208">
                  <c:v>-1.6769614387442043E-5</c:v>
                </c:pt>
                <c:pt idx="209">
                  <c:v>-1.6957348803612248E-5</c:v>
                </c:pt>
                <c:pt idx="210">
                  <c:v>-1.7144051567990099E-5</c:v>
                </c:pt>
                <c:pt idx="211">
                  <c:v>-1.7329677690831911E-5</c:v>
                </c:pt>
                <c:pt idx="212">
                  <c:v>-1.7514182183362846E-5</c:v>
                </c:pt>
                <c:pt idx="213">
                  <c:v>-1.8060515983980982E-5</c:v>
                </c:pt>
                <c:pt idx="214">
                  <c:v>-1.8240084060999916E-5</c:v>
                </c:pt>
                <c:pt idx="215">
                  <c:v>-1.8418305560753531E-5</c:v>
                </c:pt>
                <c:pt idx="216">
                  <c:v>-1.8595135494141735E-5</c:v>
                </c:pt>
                <c:pt idx="217">
                  <c:v>-1.8770528871968177E-5</c:v>
                </c:pt>
                <c:pt idx="218">
                  <c:v>-1.9287639776909398E-5</c:v>
                </c:pt>
                <c:pt idx="219">
                  <c:v>-1.9456837038160431E-5</c:v>
                </c:pt>
                <c:pt idx="220">
                  <c:v>-1.9624372797260947E-5</c:v>
                </c:pt>
                <c:pt idx="221">
                  <c:v>-1.9790202064723747E-5</c:v>
                </c:pt>
                <c:pt idx="222">
                  <c:v>-1.9954279850974651E-5</c:v>
                </c:pt>
                <c:pt idx="223">
                  <c:v>-2.0435554431231279E-5</c:v>
                </c:pt>
                <c:pt idx="224">
                  <c:v>-2.0592176400458231E-5</c:v>
                </c:pt>
                <c:pt idx="225">
                  <c:v>-2.0746821942319512E-5</c:v>
                </c:pt>
                <c:pt idx="226">
                  <c:v>-2.0899446067220858E-5</c:v>
                </c:pt>
                <c:pt idx="227">
                  <c:v>-2.1050003785981999E-5</c:v>
                </c:pt>
                <c:pt idx="228">
                  <c:v>-2.1488828612059753E-5</c:v>
                </c:pt>
                <c:pt idx="229">
                  <c:v>-2.1630670812712521E-5</c:v>
                </c:pt>
                <c:pt idx="230">
                  <c:v>-2.1770221661003863E-5</c:v>
                </c:pt>
                <c:pt idx="231">
                  <c:v>-2.1907436166988383E-5</c:v>
                </c:pt>
                <c:pt idx="232">
                  <c:v>-2.2042269341615322E-5</c:v>
                </c:pt>
                <c:pt idx="233">
                  <c:v>-2.2432030984054482E-5</c:v>
                </c:pt>
                <c:pt idx="234">
                  <c:v>-2.2556888940003132E-5</c:v>
                </c:pt>
                <c:pt idx="235">
                  <c:v>-2.2679140618015934E-5</c:v>
                </c:pt>
                <c:pt idx="236">
                  <c:v>-2.2798741028754249E-5</c:v>
                </c:pt>
                <c:pt idx="237">
                  <c:v>-2.2915645183029425E-5</c:v>
                </c:pt>
                <c:pt idx="238">
                  <c:v>-2.3249730212887492E-5</c:v>
                </c:pt>
                <c:pt idx="239">
                  <c:v>-2.3355399447384494E-5</c:v>
                </c:pt>
                <c:pt idx="240">
                  <c:v>-2.3458147478829992E-5</c:v>
                </c:pt>
                <c:pt idx="241">
                  <c:v>-2.3557929317959634E-5</c:v>
                </c:pt>
                <c:pt idx="242">
                  <c:v>-2.3654699975181398E-5</c:v>
                </c:pt>
                <c:pt idx="243">
                  <c:v>-2.392649496297319E-5</c:v>
                </c:pt>
                <c:pt idx="244">
                  <c:v>-2.4010770999884175E-5</c:v>
                </c:pt>
                <c:pt idx="245">
                  <c:v>-2.4091810908292294E-5</c:v>
                </c:pt>
                <c:pt idx="246">
                  <c:v>-2.4169569699182033E-5</c:v>
                </c:pt>
                <c:pt idx="247">
                  <c:v>-2.4244002382975314E-5</c:v>
                </c:pt>
                <c:pt idx="248">
                  <c:v>-2.4446893899492407E-5</c:v>
                </c:pt>
                <c:pt idx="249">
                  <c:v>-2.4507572262312628E-5</c:v>
                </c:pt>
                <c:pt idx="250">
                  <c:v>-2.4564699571548914E-5</c:v>
                </c:pt>
                <c:pt idx="251">
                  <c:v>-2.4618230837669994E-5</c:v>
                </c:pt>
                <c:pt idx="252">
                  <c:v>-2.483037189976645E-5</c:v>
                </c:pt>
                <c:pt idx="253">
                  <c:v>-2.4861382133187586E-5</c:v>
                </c:pt>
                <c:pt idx="254">
                  <c:v>-2.4888481398450047E-5</c:v>
                </c:pt>
                <c:pt idx="255">
                  <c:v>-2.49135259621121E-5</c:v>
                </c:pt>
                <c:pt idx="256">
                  <c:v>-2.4987656026986122E-5</c:v>
                </c:pt>
                <c:pt idx="257">
                  <c:v>-2.5012034434175414E-5</c:v>
                </c:pt>
                <c:pt idx="258">
                  <c:v>-2.5036248497650644E-5</c:v>
                </c:pt>
                <c:pt idx="259">
                  <c:v>-2.506029909579398E-5</c:v>
                </c:pt>
                <c:pt idx="260">
                  <c:v>-2.5084187106911381E-5</c:v>
                </c:pt>
                <c:pt idx="261">
                  <c:v>-2.5154884400689313E-5</c:v>
                </c:pt>
                <c:pt idx="262">
                  <c:v>-2.5178130846127714E-5</c:v>
                </c:pt>
                <c:pt idx="263">
                  <c:v>-2.5201219095810675E-5</c:v>
                </c:pt>
                <c:pt idx="264">
                  <c:v>-2.5224150028026451E-5</c:v>
                </c:pt>
                <c:pt idx="265">
                  <c:v>-2.5246924521201615E-5</c:v>
                </c:pt>
                <c:pt idx="266">
                  <c:v>-2.5314318147102679E-5</c:v>
                </c:pt>
                <c:pt idx="267">
                  <c:v>-2.5336475665640708E-5</c:v>
                </c:pt>
                <c:pt idx="268">
                  <c:v>-2.5358481135960971E-5</c:v>
                </c:pt>
                <c:pt idx="269">
                  <c:v>-2.5380335436890894E-5</c:v>
                </c:pt>
                <c:pt idx="270">
                  <c:v>-2.5402039446138113E-5</c:v>
                </c:pt>
                <c:pt idx="271">
                  <c:v>-2.5466258507725296E-5</c:v>
                </c:pt>
                <c:pt idx="272">
                  <c:v>-2.5508335859451816E-5</c:v>
                </c:pt>
                <c:pt idx="273">
                  <c:v>-2.552915656314855E-5</c:v>
                </c:pt>
                <c:pt idx="274">
                  <c:v>-2.5549833123155796E-5</c:v>
                </c:pt>
                <c:pt idx="275">
                  <c:v>-2.5611006723873065E-5</c:v>
                </c:pt>
                <c:pt idx="276">
                  <c:v>-2.5631115491602155E-5</c:v>
                </c:pt>
                <c:pt idx="277">
                  <c:v>-2.5651084507037329E-5</c:v>
                </c:pt>
                <c:pt idx="278">
                  <c:v>-2.567091464820662E-5</c:v>
                </c:pt>
                <c:pt idx="279">
                  <c:v>-2.5690606793673887E-5</c:v>
                </c:pt>
                <c:pt idx="280">
                  <c:v>-2.5748864036625293E-5</c:v>
                </c:pt>
                <c:pt idx="281">
                  <c:v>-2.5768012980904398E-5</c:v>
                </c:pt>
                <c:pt idx="282">
                  <c:v>-2.5787028320447023E-5</c:v>
                </c:pt>
                <c:pt idx="283">
                  <c:v>-2.5805910933598258E-5</c:v>
                </c:pt>
                <c:pt idx="284">
                  <c:v>-2.5824661698633714E-5</c:v>
                </c:pt>
                <c:pt idx="285">
                  <c:v>-2.5880131687366008E-5</c:v>
                </c:pt>
                <c:pt idx="286">
                  <c:v>-2.5898363842507679E-5</c:v>
                </c:pt>
                <c:pt idx="287">
                  <c:v>-2.5916468540674284E-5</c:v>
                </c:pt>
                <c:pt idx="288">
                  <c:v>-2.5934446660125975E-5</c:v>
                </c:pt>
                <c:pt idx="289">
                  <c:v>-2.5952299079444087E-5</c:v>
                </c:pt>
                <c:pt idx="290">
                  <c:v>-2.6005110917499837E-5</c:v>
                </c:pt>
                <c:pt idx="291">
                  <c:v>-2.6022469317822725E-5</c:v>
                </c:pt>
                <c:pt idx="292">
                  <c:v>-2.6039706408932373E-5</c:v>
                </c:pt>
                <c:pt idx="293">
                  <c:v>-2.6056823069389807E-5</c:v>
                </c:pt>
                <c:pt idx="294">
                  <c:v>-2.607382017730451E-5</c:v>
                </c:pt>
                <c:pt idx="295">
                  <c:v>-2.6124102968006696E-5</c:v>
                </c:pt>
                <c:pt idx="296">
                  <c:v>-2.6140630648016411E-5</c:v>
                </c:pt>
                <c:pt idx="297">
                  <c:v>-2.6157043166761863E-5</c:v>
                </c:pt>
                <c:pt idx="298">
                  <c:v>-2.6173341402528255E-5</c:v>
                </c:pt>
                <c:pt idx="299">
                  <c:v>-2.6189526233535171E-5</c:v>
                </c:pt>
                <c:pt idx="300">
                  <c:v>-2.6237409080160564E-5</c:v>
                </c:pt>
                <c:pt idx="301">
                  <c:v>-2.625314907452814E-5</c:v>
                </c:pt>
                <c:pt idx="302">
                  <c:v>-2.6268780055198922E-5</c:v>
                </c:pt>
                <c:pt idx="303">
                  <c:v>-2.6284302900749914E-5</c:v>
                </c:pt>
                <c:pt idx="304">
                  <c:v>-2.6299718489320814E-5</c:v>
                </c:pt>
                <c:pt idx="305">
                  <c:v>-2.6345330495445443E-5</c:v>
                </c:pt>
                <c:pt idx="306">
                  <c:v>-2.6360325838437701E-5</c:v>
                </c:pt>
                <c:pt idx="307">
                  <c:v>-2.6375218315669569E-5</c:v>
                </c:pt>
                <c:pt idx="308">
                  <c:v>-2.6390008805450407E-5</c:v>
                </c:pt>
                <c:pt idx="309">
                  <c:v>-2.6404698186025772E-5</c:v>
                </c:pt>
                <c:pt idx="310">
                  <c:v>-2.6448168454937016E-5</c:v>
                </c:pt>
                <c:pt idx="311">
                  <c:v>-2.6462462180975774E-5</c:v>
                </c:pt>
                <c:pt idx="312">
                  <c:v>-2.6476659189180206E-5</c:v>
                </c:pt>
                <c:pt idx="313">
                  <c:v>-2.6490760357779935E-5</c:v>
                </c:pt>
                <c:pt idx="314">
                  <c:v>-2.6504766564763149E-5</c:v>
                </c:pt>
                <c:pt idx="315">
                  <c:v>-2.6546224199810711E-5</c:v>
                </c:pt>
                <c:pt idx="316">
                  <c:v>-2.6559859343632597E-5</c:v>
                </c:pt>
                <c:pt idx="317">
                  <c:v>-2.6573403917356486E-5</c:v>
                </c:pt>
                <c:pt idx="318">
                  <c:v>-2.6586858798958823E-5</c:v>
                </c:pt>
                <c:pt idx="319">
                  <c:v>-2.6600224867063307E-5</c:v>
                </c:pt>
                <c:pt idx="320">
                  <c:v>-2.6639798971628678E-5</c:v>
                </c:pt>
                <c:pt idx="321">
                  <c:v>-2.6652818567557129E-5</c:v>
                </c:pt>
                <c:pt idx="322">
                  <c:v>-2.6665753740943395E-5</c:v>
                </c:pt>
                <c:pt idx="323">
                  <c:v>-2.6678605370390807E-5</c:v>
                </c:pt>
                <c:pt idx="324">
                  <c:v>-2.6691374333743533E-5</c:v>
                </c:pt>
                <c:pt idx="325">
                  <c:v>-2.6729194011391941E-5</c:v>
                </c:pt>
                <c:pt idx="326">
                  <c:v>-2.6741641093872481E-5</c:v>
                </c:pt>
                <c:pt idx="327">
                  <c:v>-2.6754009901708768E-5</c:v>
                </c:pt>
                <c:pt idx="328">
                  <c:v>-2.6766301313079885E-5</c:v>
                </c:pt>
                <c:pt idx="329">
                  <c:v>-2.6778516206448568E-5</c:v>
                </c:pt>
                <c:pt idx="330">
                  <c:v>-2.681471056054942E-5</c:v>
                </c:pt>
                <c:pt idx="331">
                  <c:v>-2.6826628163964032E-5</c:v>
                </c:pt>
                <c:pt idx="332">
                  <c:v>-2.6838473640619499E-5</c:v>
                </c:pt>
                <c:pt idx="333">
                  <c:v>-2.6850247868621348E-5</c:v>
                </c:pt>
                <c:pt idx="334">
                  <c:v>-2.6861951726355249E-5</c:v>
                </c:pt>
                <c:pt idx="335">
                  <c:v>-2.6896649860073843E-5</c:v>
                </c:pt>
                <c:pt idx="336">
                  <c:v>-2.6908081019073026E-5</c:v>
                </c:pt>
                <c:pt idx="337">
                  <c:v>-2.6919446199016613E-5</c:v>
                </c:pt>
                <c:pt idx="338">
                  <c:v>-2.6930746278106445E-5</c:v>
                </c:pt>
                <c:pt idx="339">
                  <c:v>-2.6941982134653232E-5</c:v>
                </c:pt>
                <c:pt idx="340">
                  <c:v>-2.6975313151601792E-5</c:v>
                </c:pt>
                <c:pt idx="341">
                  <c:v>-2.6986300900420285E-5</c:v>
                </c:pt>
                <c:pt idx="342">
                  <c:v>-2.6997228818043041E-5</c:v>
                </c:pt>
                <c:pt idx="343">
                  <c:v>-2.7008097782599959E-5</c:v>
                </c:pt>
                <c:pt idx="344">
                  <c:v>-2.7018908672492896E-5</c:v>
                </c:pt>
                <c:pt idx="345">
                  <c:v>-2.7051001676031539E-5</c:v>
                </c:pt>
                <c:pt idx="346">
                  <c:v>-2.7061589049319647E-5</c:v>
                </c:pt>
                <c:pt idx="347">
                  <c:v>-2.7072122739094049E-5</c:v>
                </c:pt>
                <c:pt idx="348">
                  <c:v>-2.7082603623739835E-5</c:v>
                </c:pt>
                <c:pt idx="349">
                  <c:v>-2.7093032581422887E-5</c:v>
                </c:pt>
                <c:pt idx="350">
                  <c:v>-2.7124016674810573E-5</c:v>
                </c:pt>
                <c:pt idx="351">
                  <c:v>-2.7134246706960926E-5</c:v>
                </c:pt>
                <c:pt idx="352">
                  <c:v>-2.714442920342949E-5</c:v>
                </c:pt>
                <c:pt idx="353">
                  <c:v>-2.7154565042528772E-5</c:v>
                </c:pt>
                <c:pt idx="354">
                  <c:v>-2.7164655102355646E-5</c:v>
                </c:pt>
                <c:pt idx="355">
                  <c:v>-2.7194659389213926E-5</c:v>
                </c:pt>
                <c:pt idx="356">
                  <c:v>-2.7204575114685387E-5</c:v>
                </c:pt>
                <c:pt idx="357">
                  <c:v>-2.721444945229149E-5</c:v>
                </c:pt>
                <c:pt idx="358">
                  <c:v>-2.7224283280274064E-5</c:v>
                </c:pt>
                <c:pt idx="359">
                  <c:v>-2.7234077476820143E-5</c:v>
                </c:pt>
                <c:pt idx="360">
                  <c:v>-2.726323106030661E-5</c:v>
                </c:pt>
                <c:pt idx="361">
                  <c:v>-2.7272875513770215E-5</c:v>
                </c:pt>
                <c:pt idx="362">
                  <c:v>-2.728248472685649E-5</c:v>
                </c:pt>
                <c:pt idx="363">
                  <c:v>-2.7292059578206899E-5</c:v>
                </c:pt>
                <c:pt idx="364">
                  <c:v>-2.7301600945939988E-5</c:v>
                </c:pt>
                <c:pt idx="365">
                  <c:v>-2.7330032929680451E-5</c:v>
                </c:pt>
                <c:pt idx="366">
                  <c:v>-2.7339449145229716E-5</c:v>
                </c:pt>
                <c:pt idx="367">
                  <c:v>-2.7348836268498233E-5</c:v>
                </c:pt>
                <c:pt idx="368">
                  <c:v>-2.7358195177745454E-5</c:v>
                </c:pt>
                <c:pt idx="369">
                  <c:v>-2.7367526751024093E-5</c:v>
                </c:pt>
                <c:pt idx="370">
                  <c:v>-2.7395366238304164E-5</c:v>
                </c:pt>
                <c:pt idx="371">
                  <c:v>-2.7404597250695959E-5</c:v>
                </c:pt>
                <c:pt idx="372">
                  <c:v>-2.741380531842235E-5</c:v>
                </c:pt>
                <c:pt idx="373">
                  <c:v>-2.7422991319827776E-5</c:v>
                </c:pt>
                <c:pt idx="374">
                  <c:v>-2.7432156133203172E-5</c:v>
                </c:pt>
                <c:pt idx="375">
                  <c:v>-2.7459532227416913E-5</c:v>
                </c:pt>
                <c:pt idx="376">
                  <c:v>-2.746862107112901E-5</c:v>
                </c:pt>
                <c:pt idx="377">
                  <c:v>-2.7477693117777933E-5</c:v>
                </c:pt>
                <c:pt idx="378">
                  <c:v>-2.7486749246089871E-5</c:v>
                </c:pt>
                <c:pt idx="379">
                  <c:v>-2.7495790333989121E-5</c:v>
                </c:pt>
                <c:pt idx="380">
                  <c:v>-2.7522832138610085E-5</c:v>
                </c:pt>
                <c:pt idx="381">
                  <c:v>-2.7531821847847715E-5</c:v>
                </c:pt>
                <c:pt idx="382">
                  <c:v>-2.7540800908055392E-5</c:v>
                </c:pt>
                <c:pt idx="383">
                  <c:v>-2.754977019759073E-5</c:v>
                </c:pt>
                <c:pt idx="384">
                  <c:v>-2.7558730594464371E-5</c:v>
                </c:pt>
                <c:pt idx="385">
                  <c:v>-2.7585567212729352E-5</c:v>
                </c:pt>
                <c:pt idx="386">
                  <c:v>-2.7594500822164532E-5</c:v>
                </c:pt>
                <c:pt idx="387">
                  <c:v>-2.7603429930284837E-5</c:v>
                </c:pt>
                <c:pt idx="388">
                  <c:v>-2.7612355415527435E-5</c:v>
                </c:pt>
                <c:pt idx="389">
                  <c:v>-2.762127815598628E-5</c:v>
                </c:pt>
                <c:pt idx="390">
                  <c:v>-2.7648038691318026E-5</c:v>
                </c:pt>
                <c:pt idx="391">
                  <c:v>-2.7656959235335413E-5</c:v>
                </c:pt>
                <c:pt idx="392">
                  <c:v>-2.7665881425879323E-5</c:v>
                </c:pt>
                <c:pt idx="393">
                  <c:v>-2.7674806141175758E-5</c:v>
                </c:pt>
                <c:pt idx="394">
                  <c:v>-2.768373425954436E-5</c:v>
                </c:pt>
                <c:pt idx="395">
                  <c:v>-2.7710547815522163E-5</c:v>
                </c:pt>
                <c:pt idx="396">
                  <c:v>-2.7719498328654505E-5</c:v>
                </c:pt>
                <c:pt idx="397">
                  <c:v>-2.7728456635989952E-5</c:v>
                </c:pt>
                <c:pt idx="398">
                  <c:v>-2.7737423615975799E-5</c:v>
                </c:pt>
                <c:pt idx="399">
                  <c:v>-2.7746400146724456E-5</c:v>
                </c:pt>
                <c:pt idx="400">
                  <c:v>-2.7773395826627165E-5</c:v>
                </c:pt>
                <c:pt idx="401">
                  <c:v>-2.7782419343258342E-5</c:v>
                </c:pt>
                <c:pt idx="402">
                  <c:v>-2.779145680189122E-5</c:v>
                </c:pt>
                <c:pt idx="403">
                  <c:v>-2.7800509081047752E-5</c:v>
                </c:pt>
                <c:pt idx="404">
                  <c:v>-2.7809577058638101E-5</c:v>
                </c:pt>
                <c:pt idx="405">
                  <c:v>-2.7836883965856289E-5</c:v>
                </c:pt>
                <c:pt idx="406">
                  <c:v>-2.7846023520499276E-5</c:v>
                </c:pt>
                <c:pt idx="407">
                  <c:v>-2.7855183164919562E-5</c:v>
                </c:pt>
                <c:pt idx="408">
                  <c:v>-2.7864363777573168E-5</c:v>
                </c:pt>
                <c:pt idx="409">
                  <c:v>-2.7873566236589127E-5</c:v>
                </c:pt>
                <c:pt idx="410">
                  <c:v>-2.7901313474457071E-5</c:v>
                </c:pt>
                <c:pt idx="411">
                  <c:v>-2.7910612101602103E-5</c:v>
                </c:pt>
                <c:pt idx="412">
                  <c:v>-2.7919936966276777E-5</c:v>
                </c:pt>
                <c:pt idx="413">
                  <c:v>-2.7929288947009816E-5</c:v>
                </c:pt>
                <c:pt idx="414">
                  <c:v>-2.7938668921869375E-5</c:v>
                </c:pt>
                <c:pt idx="415">
                  <c:v>-2.7966985593779346E-5</c:v>
                </c:pt>
                <c:pt idx="416">
                  <c:v>-2.7976486327886522E-5</c:v>
                </c:pt>
                <c:pt idx="417">
                  <c:v>-2.7986019447252131E-5</c:v>
                </c:pt>
                <c:pt idx="418">
                  <c:v>-2.7995585830475807E-5</c:v>
                </c:pt>
                <c:pt idx="419">
                  <c:v>-2.8005186355566253E-5</c:v>
                </c:pt>
                <c:pt idx="420">
                  <c:v>-2.8034201565075973E-5</c:v>
                </c:pt>
                <c:pt idx="421">
                  <c:v>-2.8043947440433829E-5</c:v>
                </c:pt>
                <c:pt idx="422">
                  <c:v>-2.8053731849023824E-5</c:v>
                </c:pt>
                <c:pt idx="423">
                  <c:v>-2.8063555669245577E-5</c:v>
                </c:pt>
                <c:pt idx="424">
                  <c:v>-2.8073419779049632E-5</c:v>
                </c:pt>
                <c:pt idx="425">
                  <c:v>-2.8103262629447644E-5</c:v>
                </c:pt>
                <c:pt idx="426">
                  <c:v>-2.8113296680703784E-5</c:v>
                </c:pt>
                <c:pt idx="427">
                  <c:v>-2.8123375413001875E-5</c:v>
                </c:pt>
                <c:pt idx="428">
                  <c:v>-2.8133499704546706E-5</c:v>
                </c:pt>
                <c:pt idx="429">
                  <c:v>-2.8143670433496969E-5</c:v>
                </c:pt>
                <c:pt idx="430">
                  <c:v>-2.8174470028314608E-5</c:v>
                </c:pt>
                <c:pt idx="431">
                  <c:v>-2.8184835289924227E-5</c:v>
                </c:pt>
                <c:pt idx="432">
                  <c:v>-2.8195251380226541E-5</c:v>
                </c:pt>
                <c:pt idx="433">
                  <c:v>-2.8205719177629262E-5</c:v>
                </c:pt>
                <c:pt idx="434">
                  <c:v>-2.8216239560362476E-5</c:v>
                </c:pt>
                <c:pt idx="435">
                  <c:v>-2.8248125002812705E-5</c:v>
                </c:pt>
                <c:pt idx="436">
                  <c:v>-2.8258864509167899E-5</c:v>
                </c:pt>
                <c:pt idx="437">
                  <c:v>-2.8269660992100592E-5</c:v>
                </c:pt>
                <c:pt idx="438">
                  <c:v>-2.8280515329956642E-5</c:v>
                </c:pt>
                <c:pt idx="439">
                  <c:v>-2.8291428400777337E-5</c:v>
                </c:pt>
                <c:pt idx="440">
                  <c:v>-2.8324528794255174E-5</c:v>
                </c:pt>
                <c:pt idx="441">
                  <c:v>-2.8358189402483774E-5</c:v>
                </c:pt>
                <c:pt idx="442">
                  <c:v>-2.8369538195880825E-5</c:v>
                </c:pt>
                <c:pt idx="443">
                  <c:v>-2.8403982643924145E-5</c:v>
                </c:pt>
                <c:pt idx="444">
                  <c:v>-2.8427286114783332E-5</c:v>
                </c:pt>
                <c:pt idx="445">
                  <c:v>-2.84390426367517E-5</c:v>
                </c:pt>
                <c:pt idx="446">
                  <c:v>-2.8450870187252158E-5</c:v>
                </c:pt>
                <c:pt idx="447">
                  <c:v>-2.8486787792997504E-5</c:v>
                </c:pt>
                <c:pt idx="448">
                  <c:v>-2.8498908240580509E-5</c:v>
                </c:pt>
                <c:pt idx="449">
                  <c:v>-2.8511104108075946E-5</c:v>
                </c:pt>
                <c:pt idx="450">
                  <c:v>-2.8523376273777498E-5</c:v>
                </c:pt>
                <c:pt idx="451">
                  <c:v>-2.8535725615809457E-5</c:v>
                </c:pt>
                <c:pt idx="452">
                  <c:v>-2.8573245482974106E-5</c:v>
                </c:pt>
                <c:pt idx="453">
                  <c:v>-2.8585912313193237E-5</c:v>
                </c:pt>
                <c:pt idx="454">
                  <c:v>-2.8598660711080017E-5</c:v>
                </c:pt>
                <c:pt idx="455">
                  <c:v>-2.8611491554869797E-5</c:v>
                </c:pt>
                <c:pt idx="456">
                  <c:v>-2.8624405723001862E-5</c:v>
                </c:pt>
                <c:pt idx="457">
                  <c:v>-2.8663656954712466E-5</c:v>
                </c:pt>
                <c:pt idx="458">
                  <c:v>-2.8676913202122138E-5</c:v>
                </c:pt>
                <c:pt idx="459">
                  <c:v>-2.869025716492006E-5</c:v>
                </c:pt>
                <c:pt idx="460">
                  <c:v>-2.8703689721406981E-5</c:v>
                </c:pt>
                <c:pt idx="461">
                  <c:v>-2.8717211749962592E-5</c:v>
                </c:pt>
                <c:pt idx="462">
                  <c:v>-2.8758323449840769E-5</c:v>
                </c:pt>
                <c:pt idx="463">
                  <c:v>-2.8772212148744435E-5</c:v>
                </c:pt>
                <c:pt idx="464">
                  <c:v>-2.8786194710965313E-5</c:v>
                </c:pt>
                <c:pt idx="465">
                  <c:v>-2.8800272014624328E-5</c:v>
                </c:pt>
                <c:pt idx="466">
                  <c:v>-2.8814444938042697E-5</c:v>
                </c:pt>
                <c:pt idx="467">
                  <c:v>-2.8857546209420458E-5</c:v>
                </c:pt>
                <c:pt idx="468">
                  <c:v>-2.8872110394350258E-5</c:v>
                </c:pt>
                <c:pt idx="469">
                  <c:v>-2.8886774590364717E-5</c:v>
                </c:pt>
                <c:pt idx="470">
                  <c:v>-2.8901539675649235E-5</c:v>
                </c:pt>
                <c:pt idx="471">
                  <c:v>-2.8916406528467108E-5</c:v>
                </c:pt>
                <c:pt idx="472">
                  <c:v>-2.8961626474716087E-5</c:v>
                </c:pt>
                <c:pt idx="473">
                  <c:v>-2.897690918017076E-5</c:v>
                </c:pt>
                <c:pt idx="474">
                  <c:v>-2.8992298044557068E-5</c:v>
                </c:pt>
                <c:pt idx="475">
                  <c:v>-2.9007793945885234E-5</c:v>
                </c:pt>
                <c:pt idx="476">
                  <c:v>-2.902339776259953E-5</c:v>
                </c:pt>
                <c:pt idx="477">
                  <c:v>-2.9070865486967245E-5</c:v>
                </c:pt>
                <c:pt idx="478">
                  <c:v>-2.9086909747516804E-5</c:v>
                </c:pt>
                <c:pt idx="479">
                  <c:v>-2.9103066314566308E-5</c:v>
                </c:pt>
                <c:pt idx="480">
                  <c:v>-2.911933606642576E-5</c:v>
                </c:pt>
                <c:pt idx="481">
                  <c:v>-2.9135719881480651E-5</c:v>
                </c:pt>
                <c:pt idx="482">
                  <c:v>-2.9185564487636013E-5</c:v>
                </c:pt>
                <c:pt idx="483">
                  <c:v>-2.9202413337552803E-5</c:v>
                </c:pt>
                <c:pt idx="484">
                  <c:v>-2.9219380641849216E-5</c:v>
                </c:pt>
                <c:pt idx="485">
                  <c:v>-2.9236467278778015E-5</c:v>
                </c:pt>
                <c:pt idx="486">
                  <c:v>-2.9253674126550676E-5</c:v>
                </c:pt>
                <c:pt idx="487">
                  <c:v>-2.9306024717707143E-5</c:v>
                </c:pt>
                <c:pt idx="488">
                  <c:v>-2.9323721191540234E-5</c:v>
                </c:pt>
                <c:pt idx="489">
                  <c:v>-2.9341542267585181E-5</c:v>
                </c:pt>
                <c:pt idx="490">
                  <c:v>-2.9359488823923198E-5</c:v>
                </c:pt>
                <c:pt idx="491">
                  <c:v>-2.9377561738940896E-5</c:v>
                </c:pt>
                <c:pt idx="492">
                  <c:v>-2.943254741862794E-5</c:v>
                </c:pt>
                <c:pt idx="493">
                  <c:v>-2.9451134550831109E-5</c:v>
                </c:pt>
                <c:pt idx="494">
                  <c:v>-2.9469852432915787E-5</c:v>
                </c:pt>
                <c:pt idx="495">
                  <c:v>-2.9488701943251893E-5</c:v>
                </c:pt>
                <c:pt idx="496">
                  <c:v>-2.9507683960054162E-5</c:v>
                </c:pt>
                <c:pt idx="497">
                  <c:v>-2.9565433831483394E-5</c:v>
                </c:pt>
                <c:pt idx="498">
                  <c:v>-2.9584954656628207E-5</c:v>
                </c:pt>
                <c:pt idx="499">
                  <c:v>-2.9604612379389754E-5</c:v>
                </c:pt>
                <c:pt idx="500">
                  <c:v>-2.9624407878081302E-5</c:v>
                </c:pt>
                <c:pt idx="501">
                  <c:v>-2.9644342031088425E-5</c:v>
                </c:pt>
                <c:pt idx="502">
                  <c:v>-2.9704985197785795E-5</c:v>
                </c:pt>
                <c:pt idx="503">
                  <c:v>-2.9725482750088687E-5</c:v>
                </c:pt>
                <c:pt idx="504">
                  <c:v>-2.9746123348029615E-5</c:v>
                </c:pt>
                <c:pt idx="505">
                  <c:v>-2.9766907869528886E-5</c:v>
                </c:pt>
                <c:pt idx="506">
                  <c:v>-2.978783719313942E-5</c:v>
                </c:pt>
                <c:pt idx="507">
                  <c:v>-2.9851502758541415E-5</c:v>
                </c:pt>
                <c:pt idx="508">
                  <c:v>-2.9873020072636522E-5</c:v>
                </c:pt>
                <c:pt idx="509">
                  <c:v>-2.9894686580109689E-5</c:v>
                </c:pt>
                <c:pt idx="510">
                  <c:v>-2.9916503159050835E-5</c:v>
                </c:pt>
                <c:pt idx="511">
                  <c:v>-2.9938470687732592E-5</c:v>
                </c:pt>
                <c:pt idx="512">
                  <c:v>-3.0006166292574E-5</c:v>
                </c:pt>
                <c:pt idx="513">
                  <c:v>-3.0029423571360342E-5</c:v>
                </c:pt>
                <c:pt idx="514">
                  <c:v>-3.0053024515912421E-5</c:v>
                </c:pt>
                <c:pt idx="515">
                  <c:v>-3.0076967702372232E-5</c:v>
                </c:pt>
                <c:pt idx="516">
                  <c:v>-3.0101251707130625E-5</c:v>
                </c:pt>
                <c:pt idx="517">
                  <c:v>-3.0176134394215944E-5</c:v>
                </c:pt>
                <c:pt idx="518">
                  <c:v>-3.020176743511172E-5</c:v>
                </c:pt>
                <c:pt idx="519">
                  <c:v>-3.0227734175702384E-5</c:v>
                </c:pt>
                <c:pt idx="520">
                  <c:v>-3.0254033192439969E-5</c:v>
                </c:pt>
                <c:pt idx="521">
                  <c:v>-3.0390462586676028E-5</c:v>
                </c:pt>
                <c:pt idx="522">
                  <c:v>-3.0418725361615467E-5</c:v>
                </c:pt>
                <c:pt idx="523">
                  <c:v>-3.044731044670482E-5</c:v>
                </c:pt>
                <c:pt idx="524">
                  <c:v>-3.0476216418189272E-5</c:v>
                </c:pt>
                <c:pt idx="525">
                  <c:v>-3.0564845413676694E-5</c:v>
                </c:pt>
                <c:pt idx="526">
                  <c:v>-3.0595020693546277E-5</c:v>
                </c:pt>
                <c:pt idx="527">
                  <c:v>-3.0656311132872829E-5</c:v>
                </c:pt>
                <c:pt idx="528">
                  <c:v>-3.0687423445079659E-5</c:v>
                </c:pt>
                <c:pt idx="529">
                  <c:v>-3.0782611666826812E-5</c:v>
                </c:pt>
                <c:pt idx="530">
                  <c:v>-3.0814953423459282E-5</c:v>
                </c:pt>
                <c:pt idx="531">
                  <c:v>-3.0847598981917727E-5</c:v>
                </c:pt>
                <c:pt idx="532">
                  <c:v>-3.0880546918598588E-5</c:v>
                </c:pt>
                <c:pt idx="533">
                  <c:v>-3.0913795809608675E-5</c:v>
                </c:pt>
                <c:pt idx="534">
                  <c:v>-3.1015333972217462E-5</c:v>
                </c:pt>
                <c:pt idx="535">
                  <c:v>-3.1049772443969079E-5</c:v>
                </c:pt>
                <c:pt idx="536">
                  <c:v>-3.1084504751532023E-5</c:v>
                </c:pt>
                <c:pt idx="537">
                  <c:v>-3.1119529471181001E-5</c:v>
                </c:pt>
                <c:pt idx="538">
                  <c:v>-3.1154845179427841E-5</c:v>
                </c:pt>
                <c:pt idx="539">
                  <c:v>-3.1262523997723867E-5</c:v>
                </c:pt>
                <c:pt idx="540">
                  <c:v>-3.1298989422678822E-5</c:v>
                </c:pt>
                <c:pt idx="541">
                  <c:v>-3.1335738717528714E-5</c:v>
                </c:pt>
                <c:pt idx="542">
                  <c:v>-3.1372770458532562E-5</c:v>
                </c:pt>
                <c:pt idx="543">
                  <c:v>-3.1410083222080803E-5</c:v>
                </c:pt>
                <c:pt idx="544">
                  <c:v>-3.1523693410644824E-5</c:v>
                </c:pt>
                <c:pt idx="545">
                  <c:v>-3.1562116027160922E-5</c:v>
                </c:pt>
                <c:pt idx="546">
                  <c:v>-3.1600812547547098E-5</c:v>
                </c:pt>
                <c:pt idx="547">
                  <c:v>-3.1639781548150795E-5</c:v>
                </c:pt>
                <c:pt idx="548">
                  <c:v>-3.1679021605346465E-5</c:v>
                </c:pt>
                <c:pt idx="549">
                  <c:v>-3.1798353878889214E-5</c:v>
                </c:pt>
                <c:pt idx="550">
                  <c:v>-3.1838663924993761E-5</c:v>
                </c:pt>
                <c:pt idx="551">
                  <c:v>-3.1879237909148359E-5</c:v>
                </c:pt>
                <c:pt idx="552">
                  <c:v>-3.1920074407582878E-5</c:v>
                </c:pt>
                <c:pt idx="553">
                  <c:v>-3.1961171996554546E-5</c:v>
                </c:pt>
                <c:pt idx="554">
                  <c:v>-3.208601706977416E-5</c:v>
                </c:pt>
                <c:pt idx="555">
                  <c:v>-3.2128144783907778E-5</c:v>
                </c:pt>
                <c:pt idx="556">
                  <c:v>-3.2170526470067843E-5</c:v>
                </c:pt>
                <c:pt idx="557">
                  <c:v>-3.2213160704471057E-5</c:v>
                </c:pt>
                <c:pt idx="558">
                  <c:v>-3.2256046063563531E-5</c:v>
                </c:pt>
                <c:pt idx="559">
                  <c:v>-3.2386194651110359E-5</c:v>
                </c:pt>
                <c:pt idx="560">
                  <c:v>-3.2430070271430879E-5</c:v>
                </c:pt>
                <c:pt idx="561">
                  <c:v>-3.2474189897760841E-5</c:v>
                </c:pt>
                <c:pt idx="562">
                  <c:v>-3.2518552106505075E-5</c:v>
                </c:pt>
                <c:pt idx="563">
                  <c:v>-3.2563155473794131E-5</c:v>
                </c:pt>
                <c:pt idx="564">
                  <c:v>-3.2698398290344368E-5</c:v>
                </c:pt>
                <c:pt idx="565">
                  <c:v>-3.2743952055059892E-5</c:v>
                </c:pt>
                <c:pt idx="566">
                  <c:v>-3.2789739859877188E-5</c:v>
                </c:pt>
                <c:pt idx="567">
                  <c:v>-3.2835760281087828E-5</c:v>
                </c:pt>
                <c:pt idx="568">
                  <c:v>-3.2882011894910703E-5</c:v>
                </c:pt>
                <c:pt idx="569">
                  <c:v>-3.3022139655238305E-5</c:v>
                </c:pt>
                <c:pt idx="570">
                  <c:v>-3.3069301802629977E-5</c:v>
                </c:pt>
                <c:pt idx="571">
                  <c:v>-3.3116688024029669E-5</c:v>
                </c:pt>
                <c:pt idx="572">
                  <c:v>-3.3164296895914615E-5</c:v>
                </c:pt>
                <c:pt idx="573">
                  <c:v>-3.3212126994492152E-5</c:v>
                </c:pt>
                <c:pt idx="574">
                  <c:v>-3.3356930413248355E-5</c:v>
                </c:pt>
                <c:pt idx="575">
                  <c:v>-3.3405631181498204E-5</c:v>
                </c:pt>
                <c:pt idx="576">
                  <c:v>-3.3454546057876517E-5</c:v>
                </c:pt>
                <c:pt idx="577">
                  <c:v>-3.3503673618651752E-5</c:v>
                </c:pt>
                <c:pt idx="578">
                  <c:v>-3.3553012440216455E-5</c:v>
                </c:pt>
                <c:pt idx="579">
                  <c:v>-3.370228223201331E-5</c:v>
                </c:pt>
                <c:pt idx="580">
                  <c:v>-3.3752451859428629E-5</c:v>
                </c:pt>
                <c:pt idx="581">
                  <c:v>-3.3802825628917053E-5</c:v>
                </c:pt>
                <c:pt idx="582">
                  <c:v>-3.3853402116833805E-5</c:v>
                </c:pt>
                <c:pt idx="583">
                  <c:v>-3.3904179899560017E-5</c:v>
                </c:pt>
                <c:pt idx="584">
                  <c:v>-3.4057706779248059E-5</c:v>
                </c:pt>
                <c:pt idx="585">
                  <c:v>-3.4109275503899528E-5</c:v>
                </c:pt>
                <c:pt idx="586">
                  <c:v>-3.416103840478694E-5</c:v>
                </c:pt>
                <c:pt idx="587">
                  <c:v>-3.421299405815841E-5</c:v>
                </c:pt>
                <c:pt idx="588">
                  <c:v>-3.4265141040288299E-5</c:v>
                </c:pt>
                <c:pt idx="589">
                  <c:v>-3.4422715722363154E-5</c:v>
                </c:pt>
                <c:pt idx="590">
                  <c:v>-3.4475613782599545E-5</c:v>
                </c:pt>
                <c:pt idx="591">
                  <c:v>-3.4528696053069239E-5</c:v>
                </c:pt>
                <c:pt idx="592">
                  <c:v>-3.458196111001153E-5</c:v>
                </c:pt>
                <c:pt idx="593">
                  <c:v>-3.4635407529882334E-5</c:v>
                </c:pt>
                <c:pt idx="594">
                  <c:v>-3.4796820729059601E-5</c:v>
                </c:pt>
                <c:pt idx="595">
                  <c:v>-3.4850978363053943E-5</c:v>
                </c:pt>
                <c:pt idx="596">
                  <c:v>-3.4905310241406247E-5</c:v>
                </c:pt>
                <c:pt idx="597">
                  <c:v>-3.4959814940252754E-5</c:v>
                </c:pt>
                <c:pt idx="598">
                  <c:v>-3.5014491035945128E-5</c:v>
                </c:pt>
                <c:pt idx="599">
                  <c:v>-3.5179533466960537E-5</c:v>
                </c:pt>
                <c:pt idx="600">
                  <c:v>-3.5234880913028214E-5</c:v>
                </c:pt>
                <c:pt idx="601">
                  <c:v>-3.5290392637331186E-5</c:v>
                </c:pt>
                <c:pt idx="602">
                  <c:v>-3.5346067216280973E-5</c:v>
                </c:pt>
                <c:pt idx="603">
                  <c:v>-3.540190322603316E-5</c:v>
                </c:pt>
                <c:pt idx="604">
                  <c:v>-3.5570365603640949E-5</c:v>
                </c:pt>
                <c:pt idx="605">
                  <c:v>-3.5626833099893143E-5</c:v>
                </c:pt>
                <c:pt idx="606">
                  <c:v>-3.5683454908487287E-5</c:v>
                </c:pt>
                <c:pt idx="607">
                  <c:v>-3.5740229605733467E-5</c:v>
                </c:pt>
                <c:pt idx="608">
                  <c:v>-3.5797155767874303E-5</c:v>
                </c:pt>
                <c:pt idx="609">
                  <c:v>-3.5968828806754962E-5</c:v>
                </c:pt>
                <c:pt idx="610">
                  <c:v>-3.602634659141421E-5</c:v>
                </c:pt>
                <c:pt idx="611">
                  <c:v>-3.608400872256541E-5</c:v>
                </c:pt>
                <c:pt idx="612">
                  <c:v>-3.6141813776327051E-5</c:v>
                </c:pt>
                <c:pt idx="613">
                  <c:v>-3.6199760329028243E-5</c:v>
                </c:pt>
                <c:pt idx="614">
                  <c:v>-3.6374434743795536E-5</c:v>
                </c:pt>
                <c:pt idx="615">
                  <c:v>-3.6432933055224514E-5</c:v>
                </c:pt>
                <c:pt idx="616">
                  <c:v>-3.6491565746975465E-5</c:v>
                </c:pt>
                <c:pt idx="617">
                  <c:v>-3.6550331395529427E-5</c:v>
                </c:pt>
                <c:pt idx="618">
                  <c:v>-3.6609228577026116E-5</c:v>
                </c:pt>
                <c:pt idx="619">
                  <c:v>-3.6786695082417875E-5</c:v>
                </c:pt>
                <c:pt idx="620">
                  <c:v>-3.6846104158692304E-5</c:v>
                </c:pt>
                <c:pt idx="621">
                  <c:v>-3.6905637649539188E-5</c:v>
                </c:pt>
                <c:pt idx="622">
                  <c:v>-3.6965294131068937E-5</c:v>
                </c:pt>
                <c:pt idx="623">
                  <c:v>-3.7025072179599563E-5</c:v>
                </c:pt>
                <c:pt idx="624">
                  <c:v>-3.7205121490210274E-5</c:v>
                </c:pt>
                <c:pt idx="625">
                  <c:v>-3.7265371569703062E-5</c:v>
                </c:pt>
                <c:pt idx="626">
                  <c:v>-3.7325736097621366E-5</c:v>
                </c:pt>
                <c:pt idx="627">
                  <c:v>-3.7386213650433917E-5</c:v>
                </c:pt>
                <c:pt idx="628">
                  <c:v>-3.7446802804183618E-5</c:v>
                </c:pt>
                <c:pt idx="629">
                  <c:v>-3.7629225634749398E-5</c:v>
                </c:pt>
                <c:pt idx="630">
                  <c:v>-3.7690246955617048E-5</c:v>
                </c:pt>
                <c:pt idx="631">
                  <c:v>-3.7751372759007233E-5</c:v>
                </c:pt>
                <c:pt idx="632">
                  <c:v>-3.7812601621204653E-5</c:v>
                </c:pt>
                <c:pt idx="633">
                  <c:v>-3.7873932118519118E-5</c:v>
                </c:pt>
                <c:pt idx="634">
                  <c:v>-3.8058519183746193E-5</c:v>
                </c:pt>
                <c:pt idx="635">
                  <c:v>-3.8120241984236015E-5</c:v>
                </c:pt>
                <c:pt idx="636">
                  <c:v>-3.8182059301232952E-5</c:v>
                </c:pt>
                <c:pt idx="637">
                  <c:v>-3.8243969711107832E-5</c:v>
                </c:pt>
                <c:pt idx="638">
                  <c:v>-3.8305971790078814E-5</c:v>
                </c:pt>
                <c:pt idx="639">
                  <c:v>-3.8492513804658694E-5</c:v>
                </c:pt>
                <c:pt idx="640">
                  <c:v>-3.8554868322963768E-5</c:v>
                </c:pt>
                <c:pt idx="641">
                  <c:v>-3.8617307391920193E-5</c:v>
                </c:pt>
                <c:pt idx="642">
                  <c:v>-3.8679829587719578E-5</c:v>
                </c:pt>
                <c:pt idx="643">
                  <c:v>-3.8742433486578822E-5</c:v>
                </c:pt>
                <c:pt idx="644">
                  <c:v>-3.8930721165202603E-5</c:v>
                </c:pt>
                <c:pt idx="645">
                  <c:v>-3.8993637639584929E-5</c:v>
                </c:pt>
                <c:pt idx="646">
                  <c:v>-3.9056628698573603E-5</c:v>
                </c:pt>
                <c:pt idx="647">
                  <c:v>-3.911969291853468E-5</c:v>
                </c:pt>
                <c:pt idx="648">
                  <c:v>-3.9182828875596731E-5</c:v>
                </c:pt>
                <c:pt idx="649">
                  <c:v>-3.9372652932884099E-5</c:v>
                </c:pt>
                <c:pt idx="650">
                  <c:v>-3.9436061601620059E-5</c:v>
                </c:pt>
                <c:pt idx="651">
                  <c:v>-3.9499534888910984E-5</c:v>
                </c:pt>
                <c:pt idx="652">
                  <c:v>-3.9563071371208721E-5</c:v>
                </c:pt>
                <c:pt idx="653">
                  <c:v>-3.962666962472917E-5</c:v>
                </c:pt>
                <c:pt idx="654">
                  <c:v>-3.981782077533328E-5</c:v>
                </c:pt>
                <c:pt idx="655">
                  <c:v>-3.9881651876574794E-5</c:v>
                </c:pt>
                <c:pt idx="656">
                  <c:v>-3.9945537630491211E-5</c:v>
                </c:pt>
                <c:pt idx="657">
                  <c:v>-4.000947661336076E-5</c:v>
                </c:pt>
                <c:pt idx="658">
                  <c:v>-4.007346740148631E-5</c:v>
                </c:pt>
                <c:pt idx="659">
                  <c:v>-4.0265736360281454E-5</c:v>
                </c:pt>
                <c:pt idx="660">
                  <c:v>-4.0329920132265079E-5</c:v>
                </c:pt>
                <c:pt idx="661">
                  <c:v>-4.0394148590959137E-5</c:v>
                </c:pt>
                <c:pt idx="662">
                  <c:v>-4.045842031264266E-5</c:v>
                </c:pt>
                <c:pt idx="663">
                  <c:v>-4.052273387361928E-5</c:v>
                </c:pt>
                <c:pt idx="664">
                  <c:v>-4.0715911355114969E-5</c:v>
                </c:pt>
                <c:pt idx="665">
                  <c:v>-4.0780378036108879E-5</c:v>
                </c:pt>
                <c:pt idx="666">
                  <c:v>-4.0844879437855903E-5</c:v>
                </c:pt>
                <c:pt idx="667">
                  <c:v>-4.0909414136551709E-5</c:v>
                </c:pt>
                <c:pt idx="668">
                  <c:v>-4.097398070858635E-5</c:v>
                </c:pt>
                <c:pt idx="669">
                  <c:v>-4.1167857427547685E-5</c:v>
                </c:pt>
                <c:pt idx="670">
                  <c:v>-4.1232537255799867E-5</c:v>
                </c:pt>
                <c:pt idx="671">
                  <c:v>-4.1297241838691076E-5</c:v>
                </c:pt>
                <c:pt idx="672">
                  <c:v>-4.1361969752757194E-5</c:v>
                </c:pt>
                <c:pt idx="673">
                  <c:v>-4.1426719574136712E-5</c:v>
                </c:pt>
                <c:pt idx="674">
                  <c:v>-4.1621086245173668E-5</c:v>
                </c:pt>
                <c:pt idx="675">
                  <c:v>-4.1685909458862459E-5</c:v>
                </c:pt>
                <c:pt idx="676">
                  <c:v>-4.1750747461262595E-5</c:v>
                </c:pt>
                <c:pt idx="677">
                  <c:v>-4.1815598828827236E-5</c:v>
                </c:pt>
                <c:pt idx="678">
                  <c:v>-4.1880462137698964E-5</c:v>
                </c:pt>
                <c:pt idx="679">
                  <c:v>-4.207510947562173E-5</c:v>
                </c:pt>
                <c:pt idx="680">
                  <c:v>-4.214000631297415E-5</c:v>
                </c:pt>
                <c:pt idx="681">
                  <c:v>-4.2204907973047969E-5</c:v>
                </c:pt>
                <c:pt idx="682">
                  <c:v>-4.2269813032381685E-5</c:v>
                </c:pt>
                <c:pt idx="683">
                  <c:v>-4.2334720067039352E-5</c:v>
                </c:pt>
                <c:pt idx="684">
                  <c:v>-4.2529438786454036E-5</c:v>
                </c:pt>
                <c:pt idx="685">
                  <c:v>-4.2594339485612154E-5</c:v>
                </c:pt>
                <c:pt idx="686">
                  <c:v>-4.2659235041693112E-5</c:v>
                </c:pt>
                <c:pt idx="687">
                  <c:v>-4.2724124030989919E-5</c:v>
                </c:pt>
                <c:pt idx="688">
                  <c:v>-4.2789005029654962E-5</c:v>
                </c:pt>
                <c:pt idx="689">
                  <c:v>-4.2983585845231652E-5</c:v>
                </c:pt>
                <c:pt idx="690">
                  <c:v>-4.3048420644615262E-5</c:v>
                </c:pt>
                <c:pt idx="691">
                  <c:v>-4.3113240334822944E-5</c:v>
                </c:pt>
                <c:pt idx="692">
                  <c:v>-4.3178043492234593E-5</c:v>
                </c:pt>
                <c:pt idx="693">
                  <c:v>-4.3242828693172044E-5</c:v>
                </c:pt>
                <c:pt idx="694">
                  <c:v>-4.3437062319656527E-5</c:v>
                </c:pt>
                <c:pt idx="695">
                  <c:v>-4.3501761457335359E-5</c:v>
                </c:pt>
                <c:pt idx="696">
                  <c:v>-4.3695702725156427E-5</c:v>
                </c:pt>
                <c:pt idx="697">
                  <c:v>-4.3889379877218833E-5</c:v>
                </c:pt>
                <c:pt idx="698">
                  <c:v>-4.3953873591519644E-5</c:v>
                </c:pt>
                <c:pt idx="699">
                  <c:v>-4.4082754473295663E-5</c:v>
                </c:pt>
                <c:pt idx="700">
                  <c:v>-4.4147138793331824E-5</c:v>
                </c:pt>
                <c:pt idx="701">
                  <c:v>-4.4340050185579087E-5</c:v>
                </c:pt>
                <c:pt idx="702">
                  <c:v>-4.4404268714706977E-5</c:v>
                </c:pt>
                <c:pt idx="703">
                  <c:v>-4.4468442236756264E-5</c:v>
                </c:pt>
                <c:pt idx="704">
                  <c:v>-4.4532569328202651E-5</c:v>
                </c:pt>
                <c:pt idx="705">
                  <c:v>-4.4596648565144547E-5</c:v>
                </c:pt>
                <c:pt idx="706">
                  <c:v>-4.4788584912371405E-5</c:v>
                </c:pt>
                <c:pt idx="707">
                  <c:v>-4.4852458494522307E-5</c:v>
                </c:pt>
                <c:pt idx="708">
                  <c:v>-4.4916277103661484E-5</c:v>
                </c:pt>
                <c:pt idx="709">
                  <c:v>-4.4980039316190582E-5</c:v>
                </c:pt>
                <c:pt idx="710">
                  <c:v>-4.504374370829604E-5</c:v>
                </c:pt>
                <c:pt idx="711">
                  <c:v>-4.5234495725089342E-5</c:v>
                </c:pt>
                <c:pt idx="712">
                  <c:v>-4.5297954598558109E-5</c:v>
                </c:pt>
                <c:pt idx="713">
                  <c:v>-4.5361348533052423E-5</c:v>
                </c:pt>
                <c:pt idx="714">
                  <c:v>-4.5424676104822577E-5</c:v>
                </c:pt>
                <c:pt idx="715">
                  <c:v>-4.5487935890300608E-5</c:v>
                </c:pt>
                <c:pt idx="716">
                  <c:v>-4.567729429144358E-5</c:v>
                </c:pt>
                <c:pt idx="717">
                  <c:v>-4.5740268694412347E-5</c:v>
                </c:pt>
                <c:pt idx="718">
                  <c:v>-4.5803168192419107E-5</c:v>
                </c:pt>
                <c:pt idx="719">
                  <c:v>-4.5865991361800921E-5</c:v>
                </c:pt>
                <c:pt idx="720">
                  <c:v>-4.5928736778918269E-5</c:v>
                </c:pt>
                <c:pt idx="721">
                  <c:v>-4.6116492278994915E-5</c:v>
                </c:pt>
                <c:pt idx="722">
                  <c:v>-4.6178912449640825E-5</c:v>
                </c:pt>
                <c:pt idx="723">
                  <c:v>-4.6241247749472562E-5</c:v>
                </c:pt>
                <c:pt idx="724">
                  <c:v>-4.6303496754678991E-5</c:v>
                </c:pt>
                <c:pt idx="725">
                  <c:v>-4.6365658041550789E-5</c:v>
                </c:pt>
                <c:pt idx="726">
                  <c:v>-4.6551601355339259E-5</c:v>
                </c:pt>
                <c:pt idx="727">
                  <c:v>-4.6613397532014843E-5</c:v>
                </c:pt>
                <c:pt idx="728">
                  <c:v>-4.6675098871772216E-5</c:v>
                </c:pt>
                <c:pt idx="729">
                  <c:v>-4.6736703950965134E-5</c:v>
                </c:pt>
                <c:pt idx="730">
                  <c:v>-4.6798211345893092E-5</c:v>
                </c:pt>
                <c:pt idx="731">
                  <c:v>-4.6982133188123519E-5</c:v>
                </c:pt>
                <c:pt idx="732">
                  <c:v>-4.7043235608913127E-5</c:v>
                </c:pt>
                <c:pt idx="733">
                  <c:v>-4.7104233226899675E-5</c:v>
                </c:pt>
                <c:pt idx="734">
                  <c:v>-4.7165124618368528E-5</c:v>
                </c:pt>
                <c:pt idx="735">
                  <c:v>-4.7225908359628404E-5</c:v>
                </c:pt>
                <c:pt idx="736">
                  <c:v>-4.7407599444822592E-5</c:v>
                </c:pt>
                <c:pt idx="737">
                  <c:v>-4.7467938348031727E-5</c:v>
                </c:pt>
                <c:pt idx="738">
                  <c:v>-4.7528162482540866E-5</c:v>
                </c:pt>
                <c:pt idx="739">
                  <c:v>-4.7588270424491921E-5</c:v>
                </c:pt>
                <c:pt idx="740">
                  <c:v>-4.7648260750203359E-5</c:v>
                </c:pt>
                <c:pt idx="741">
                  <c:v>-4.7827511793202092E-5</c:v>
                </c:pt>
                <c:pt idx="742">
                  <c:v>-4.7887017417067894E-5</c:v>
                </c:pt>
                <c:pt idx="743">
                  <c:v>-4.7946398306175902E-5</c:v>
                </c:pt>
                <c:pt idx="744">
                  <c:v>-4.8005653036831085E-5</c:v>
                </c:pt>
                <c:pt idx="745">
                  <c:v>-4.8064780185285624E-5</c:v>
                </c:pt>
                <c:pt idx="746">
                  <c:v>-4.8241381900693972E-5</c:v>
                </c:pt>
                <c:pt idx="747">
                  <c:v>-4.8299984483482359E-5</c:v>
                </c:pt>
                <c:pt idx="748">
                  <c:v>-4.8358452365451054E-5</c:v>
                </c:pt>
                <c:pt idx="749">
                  <c:v>-4.8416784123066376E-5</c:v>
                </c:pt>
                <c:pt idx="750">
                  <c:v>-4.8474978332515454E-5</c:v>
                </c:pt>
                <c:pt idx="751">
                  <c:v>-4.8648721435064404E-5</c:v>
                </c:pt>
                <c:pt idx="752">
                  <c:v>-4.8706351214861485E-5</c:v>
                </c:pt>
                <c:pt idx="753">
                  <c:v>-4.8763836328075858E-5</c:v>
                </c:pt>
                <c:pt idx="754">
                  <c:v>-4.8821175350807841E-5</c:v>
                </c:pt>
                <c:pt idx="755">
                  <c:v>-4.8878366859480899E-5</c:v>
                </c:pt>
                <c:pt idx="756">
                  <c:v>-4.9049042063775156E-5</c:v>
                </c:pt>
                <c:pt idx="757">
                  <c:v>-4.9105629278955914E-5</c:v>
                </c:pt>
                <c:pt idx="758">
                  <c:v>-4.9162061861489301E-5</c:v>
                </c:pt>
                <c:pt idx="759">
                  <c:v>-4.9218338387636802E-5</c:v>
                </c:pt>
                <c:pt idx="760">
                  <c:v>-4.9274457433757169E-5</c:v>
                </c:pt>
                <c:pt idx="761">
                  <c:v>-4.9441855454545352E-5</c:v>
                </c:pt>
                <c:pt idx="762">
                  <c:v>-4.9497330343261288E-5</c:v>
                </c:pt>
                <c:pt idx="763">
                  <c:v>-4.9552640633341964E-5</c:v>
                </c:pt>
                <c:pt idx="764">
                  <c:v>-4.9607784901133991E-5</c:v>
                </c:pt>
                <c:pt idx="765">
                  <c:v>-4.966276172285861E-5</c:v>
                </c:pt>
                <c:pt idx="766">
                  <c:v>-4.9826673274847109E-5</c:v>
                </c:pt>
                <c:pt idx="767">
                  <c:v>-4.9881053692352944E-5</c:v>
                </c:pt>
                <c:pt idx="768">
                  <c:v>-4.9935435725225102E-5</c:v>
                </c:pt>
                <c:pt idx="769">
                  <c:v>-4.9989819368681396E-5</c:v>
                </c:pt>
                <c:pt idx="770">
                  <c:v>-5.0261761577453945E-5</c:v>
                </c:pt>
                <c:pt idx="771">
                  <c:v>-5.0316154784073332E-5</c:v>
                </c:pt>
                <c:pt idx="772">
                  <c:v>-5.0370549567916545E-5</c:v>
                </c:pt>
                <c:pt idx="773">
                  <c:v>-5.0424945924046215E-5</c:v>
                </c:pt>
                <c:pt idx="774">
                  <c:v>-5.0588144379083773E-5</c:v>
                </c:pt>
                <c:pt idx="775">
                  <c:v>-5.0642546977009442E-5</c:v>
                </c:pt>
                <c:pt idx="776">
                  <c:v>-5.0696951123376873E-5</c:v>
                </c:pt>
                <c:pt idx="777">
                  <c:v>-5.0751356813497344E-5</c:v>
                </c:pt>
                <c:pt idx="778">
                  <c:v>-5.0805764042626237E-5</c:v>
                </c:pt>
                <c:pt idx="779">
                  <c:v>-5.0968994915784968E-5</c:v>
                </c:pt>
                <c:pt idx="780">
                  <c:v>-5.1023408252827041E-5</c:v>
                </c:pt>
                <c:pt idx="781">
                  <c:v>-5.1077823105047017E-5</c:v>
                </c:pt>
                <c:pt idx="782">
                  <c:v>-5.1132239467512786E-5</c:v>
                </c:pt>
                <c:pt idx="783">
                  <c:v>-5.1349919924749846E-5</c:v>
                </c:pt>
                <c:pt idx="784">
                  <c:v>-5.1404343767008936E-5</c:v>
                </c:pt>
                <c:pt idx="785">
                  <c:v>-5.1458769090927921E-5</c:v>
                </c:pt>
                <c:pt idx="786">
                  <c:v>-5.1513195891765326E-5</c:v>
                </c:pt>
                <c:pt idx="787">
                  <c:v>-5.1567624164581466E-5</c:v>
                </c:pt>
                <c:pt idx="788">
                  <c:v>-5.1730917767980388E-5</c:v>
                </c:pt>
                <c:pt idx="789">
                  <c:v>-5.1785351881443457E-5</c:v>
                </c:pt>
                <c:pt idx="790">
                  <c:v>-5.1839787443084543E-5</c:v>
                </c:pt>
                <c:pt idx="791">
                  <c:v>-5.1894224448207844E-5</c:v>
                </c:pt>
                <c:pt idx="792">
                  <c:v>-5.1948662891920363E-5</c:v>
                </c:pt>
                <c:pt idx="793">
                  <c:v>-5.2111986807410711E-5</c:v>
                </c:pt>
                <c:pt idx="794">
                  <c:v>-5.2166430958024985E-5</c:v>
                </c:pt>
                <c:pt idx="795">
                  <c:v>-5.2220876523370939E-5</c:v>
                </c:pt>
                <c:pt idx="796">
                  <c:v>-5.2275323498797794E-5</c:v>
                </c:pt>
                <c:pt idx="797">
                  <c:v>-5.2329771879458604E-5</c:v>
                </c:pt>
                <c:pt idx="798">
                  <c:v>-5.249312540490969E-5</c:v>
                </c:pt>
                <c:pt idx="799">
                  <c:v>-5.2547579358654249E-5</c:v>
                </c:pt>
                <c:pt idx="800">
                  <c:v>-5.260203469378949E-5</c:v>
                </c:pt>
                <c:pt idx="801">
                  <c:v>-5.2656491405497605E-5</c:v>
                </c:pt>
                <c:pt idx="802">
                  <c:v>-5.27109494889774E-5</c:v>
                </c:pt>
                <c:pt idx="803">
                  <c:v>-5.2874331922493826E-5</c:v>
                </c:pt>
                <c:pt idx="804">
                  <c:v>-5.2928795445378821E-5</c:v>
                </c:pt>
                <c:pt idx="805">
                  <c:v>-5.2983260316276772E-5</c:v>
                </c:pt>
                <c:pt idx="806">
                  <c:v>-5.3037726530204962E-5</c:v>
                </c:pt>
                <c:pt idx="807">
                  <c:v>-5.3092194082547348E-5</c:v>
                </c:pt>
                <c:pt idx="808">
                  <c:v>-5.3255604722044416E-5</c:v>
                </c:pt>
                <c:pt idx="809">
                  <c:v>-5.3310077580110463E-5</c:v>
                </c:pt>
                <c:pt idx="810">
                  <c:v>-5.3364551752636411E-5</c:v>
                </c:pt>
                <c:pt idx="811">
                  <c:v>-5.3419027234894412E-5</c:v>
                </c:pt>
                <c:pt idx="812">
                  <c:v>-5.3473504022103236E-5</c:v>
                </c:pt>
                <c:pt idx="813">
                  <c:v>-5.363694216558932E-5</c:v>
                </c:pt>
                <c:pt idx="814">
                  <c:v>-5.3691424124768202E-5</c:v>
                </c:pt>
                <c:pt idx="815">
                  <c:v>-5.3745907365027957E-5</c:v>
                </c:pt>
                <c:pt idx="816">
                  <c:v>-5.3800391881546399E-5</c:v>
                </c:pt>
                <c:pt idx="817">
                  <c:v>-5.3854877669586777E-5</c:v>
                </c:pt>
                <c:pt idx="818">
                  <c:v>-5.4018342614954545E-5</c:v>
                </c:pt>
                <c:pt idx="819">
                  <c:v>-5.4072833441278624E-5</c:v>
                </c:pt>
                <c:pt idx="820">
                  <c:v>-5.4127325515200134E-5</c:v>
                </c:pt>
                <c:pt idx="821">
                  <c:v>-5.418181883201014E-5</c:v>
                </c:pt>
                <c:pt idx="822">
                  <c:v>-5.4236313386878236E-5</c:v>
                </c:pt>
                <c:pt idx="823">
                  <c:v>-5.4399804432181781E-5</c:v>
                </c:pt>
                <c:pt idx="824">
                  <c:v>-5.4454303891576139E-5</c:v>
                </c:pt>
                <c:pt idx="825">
                  <c:v>-5.4508804565187274E-5</c:v>
                </c:pt>
                <c:pt idx="826">
                  <c:v>-5.4563306448212949E-5</c:v>
                </c:pt>
                <c:pt idx="827">
                  <c:v>-5.4617809535935251E-5</c:v>
                </c:pt>
                <c:pt idx="828">
                  <c:v>-5.4781325979113937E-5</c:v>
                </c:pt>
                <c:pt idx="829">
                  <c:v>-5.48358338376033E-5</c:v>
                </c:pt>
                <c:pt idx="830">
                  <c:v>-5.4890342876893644E-5</c:v>
                </c:pt>
                <c:pt idx="831">
                  <c:v>-5.4944853092226426E-5</c:v>
                </c:pt>
                <c:pt idx="832">
                  <c:v>-5.4999364478723224E-5</c:v>
                </c:pt>
                <c:pt idx="833">
                  <c:v>-5.516290561773999E-5</c:v>
                </c:pt>
                <c:pt idx="834">
                  <c:v>-5.5217421641378662E-5</c:v>
                </c:pt>
                <c:pt idx="835">
                  <c:v>-5.5271938812300367E-5</c:v>
                </c:pt>
                <c:pt idx="836">
                  <c:v>-5.5326457125790033E-5</c:v>
                </c:pt>
                <c:pt idx="837">
                  <c:v>-5.5380976577148177E-5</c:v>
                </c:pt>
                <c:pt idx="838">
                  <c:v>-5.55445417099893E-5</c:v>
                </c:pt>
                <c:pt idx="839">
                  <c:v>-5.5599065664726146E-5</c:v>
                </c:pt>
                <c:pt idx="840">
                  <c:v>-5.5653590733329472E-5</c:v>
                </c:pt>
                <c:pt idx="841">
                  <c:v>-5.5708116911059761E-5</c:v>
                </c:pt>
                <c:pt idx="842">
                  <c:v>-5.576264419312602E-5</c:v>
                </c:pt>
                <c:pt idx="843">
                  <c:v>-5.5926232617867737E-5</c:v>
                </c:pt>
                <c:pt idx="844">
                  <c:v>-5.5980764269615479E-5</c:v>
                </c:pt>
                <c:pt idx="845">
                  <c:v>-5.6035297001846038E-5</c:v>
                </c:pt>
                <c:pt idx="846">
                  <c:v>-5.6089830809795666E-5</c:v>
                </c:pt>
                <c:pt idx="847">
                  <c:v>-5.6144365688716223E-5</c:v>
                </c:pt>
                <c:pt idx="848">
                  <c:v>-5.6307976703189878E-5</c:v>
                </c:pt>
                <c:pt idx="849">
                  <c:v>-5.6362515818025561E-5</c:v>
                </c:pt>
                <c:pt idx="850">
                  <c:v>-5.641705597992607E-5</c:v>
                </c:pt>
                <c:pt idx="851">
                  <c:v>-5.6471597184037418E-5</c:v>
                </c:pt>
                <c:pt idx="852">
                  <c:v>-5.6526139425720359E-5</c:v>
                </c:pt>
                <c:pt idx="853">
                  <c:v>-5.6689772327981902E-5</c:v>
                </c:pt>
                <c:pt idx="854">
                  <c:v>-5.6744318671878718E-5</c:v>
                </c:pt>
                <c:pt idx="855">
                  <c:v>-5.6798866029388753E-5</c:v>
                </c:pt>
                <c:pt idx="856">
                  <c:v>-5.6853414395766893E-5</c:v>
                </c:pt>
                <c:pt idx="857">
                  <c:v>-5.6907963766151509E-5</c:v>
                </c:pt>
                <c:pt idx="858">
                  <c:v>-5.7071617854147256E-5</c:v>
                </c:pt>
                <c:pt idx="859">
                  <c:v>-5.7126171193042715E-5</c:v>
                </c:pt>
                <c:pt idx="860">
                  <c:v>-5.7180725512198236E-5</c:v>
                </c:pt>
                <c:pt idx="861">
                  <c:v>-5.7235280806779193E-5</c:v>
                </c:pt>
                <c:pt idx="862">
                  <c:v>-5.7289837071966565E-5</c:v>
                </c:pt>
                <c:pt idx="863">
                  <c:v>-5.7453511643601463E-5</c:v>
                </c:pt>
                <c:pt idx="864">
                  <c:v>-5.7508071743594422E-5</c:v>
                </c:pt>
                <c:pt idx="865">
                  <c:v>-5.7562632790329524E-5</c:v>
                </c:pt>
                <c:pt idx="866">
                  <c:v>-5.7617194779079863E-5</c:v>
                </c:pt>
                <c:pt idx="867">
                  <c:v>-5.767175770500327E-5</c:v>
                </c:pt>
                <c:pt idx="868">
                  <c:v>-5.7835452058337389E-5</c:v>
                </c:pt>
                <c:pt idx="869">
                  <c:v>-5.7890018685359415E-5</c:v>
                </c:pt>
                <c:pt idx="870">
                  <c:v>-5.7944586225703797E-5</c:v>
                </c:pt>
                <c:pt idx="871">
                  <c:v>-5.7999154674620068E-5</c:v>
                </c:pt>
                <c:pt idx="872">
                  <c:v>-5.8053724027308073E-5</c:v>
                </c:pt>
                <c:pt idx="873">
                  <c:v>-5.8217437460294262E-5</c:v>
                </c:pt>
                <c:pt idx="874">
                  <c:v>-5.8272010380372093E-5</c:v>
                </c:pt>
                <c:pt idx="875">
                  <c:v>-5.83265841803196E-5</c:v>
                </c:pt>
                <c:pt idx="876">
                  <c:v>-5.8381158855363158E-5</c:v>
                </c:pt>
                <c:pt idx="877">
                  <c:v>-5.8435734400808686E-5</c:v>
                </c:pt>
                <c:pt idx="878">
                  <c:v>-5.8599466211424093E-5</c:v>
                </c:pt>
                <c:pt idx="879">
                  <c:v>-5.8654045190484721E-5</c:v>
                </c:pt>
                <c:pt idx="880">
                  <c:v>-5.8708625015994426E-5</c:v>
                </c:pt>
                <c:pt idx="881">
                  <c:v>-5.8763205683220753E-5</c:v>
                </c:pt>
                <c:pt idx="882">
                  <c:v>-5.8817787187381993E-5</c:v>
                </c:pt>
                <c:pt idx="883">
                  <c:v>-5.8981536673563916E-5</c:v>
                </c:pt>
                <c:pt idx="884">
                  <c:v>-5.9036121477628705E-5</c:v>
                </c:pt>
                <c:pt idx="885">
                  <c:v>-5.9090707094753401E-5</c:v>
                </c:pt>
                <c:pt idx="886">
                  <c:v>-5.9145293520118547E-5</c:v>
                </c:pt>
                <c:pt idx="887">
                  <c:v>-5.9199880748983545E-5</c:v>
                </c:pt>
                <c:pt idx="888">
                  <c:v>-5.9363647208757569E-5</c:v>
                </c:pt>
                <c:pt idx="889">
                  <c:v>-5.9418237603813014E-5</c:v>
                </c:pt>
                <c:pt idx="890">
                  <c:v>-5.9472828778506641E-5</c:v>
                </c:pt>
                <c:pt idx="891">
                  <c:v>-5.952742072799651E-5</c:v>
                </c:pt>
                <c:pt idx="892">
                  <c:v>-5.9582013447582565E-5</c:v>
                </c:pt>
                <c:pt idx="893">
                  <c:v>-5.9745796178871107E-5</c:v>
                </c:pt>
                <c:pt idx="894">
                  <c:v>-5.9800391930932983E-5</c:v>
                </c:pt>
                <c:pt idx="895">
                  <c:v>-5.9854988429179298E-5</c:v>
                </c:pt>
                <c:pt idx="896">
                  <c:v>-5.9909585668809015E-5</c:v>
                </c:pt>
                <c:pt idx="897">
                  <c:v>-5.9964183645099057E-5</c:v>
                </c:pt>
                <c:pt idx="898">
                  <c:v>-6.0127981945912713E-5</c:v>
                </c:pt>
                <c:pt idx="899">
                  <c:v>-6.0182582820962614E-5</c:v>
                </c:pt>
                <c:pt idx="900">
                  <c:v>-6.0237184408711709E-5</c:v>
                </c:pt>
                <c:pt idx="901">
                  <c:v>-6.0291786704462312E-5</c:v>
                </c:pt>
                <c:pt idx="902">
                  <c:v>-6.0346389703468532E-5</c:v>
                </c:pt>
                <c:pt idx="903">
                  <c:v>-6.0510202871779199E-5</c:v>
                </c:pt>
                <c:pt idx="904">
                  <c:v>-6.0564808635765368E-5</c:v>
                </c:pt>
                <c:pt idx="905">
                  <c:v>-6.0619415079122065E-5</c:v>
                </c:pt>
                <c:pt idx="906">
                  <c:v>-6.0674022197003725E-5</c:v>
                </c:pt>
                <c:pt idx="907">
                  <c:v>-6.0728629984642082E-5</c:v>
                </c:pt>
                <c:pt idx="908">
                  <c:v>-6.0892457318384048E-5</c:v>
                </c:pt>
                <c:pt idx="909">
                  <c:v>-6.094706773734662E-5</c:v>
                </c:pt>
                <c:pt idx="910">
                  <c:v>-6.1001678802256342E-5</c:v>
                </c:pt>
                <c:pt idx="911">
                  <c:v>-6.1056290508183732E-5</c:v>
                </c:pt>
                <c:pt idx="912">
                  <c:v>-6.111090285052457E-5</c:v>
                </c:pt>
                <c:pt idx="913">
                  <c:v>-6.1274743647781398E-5</c:v>
                </c:pt>
                <c:pt idx="914">
                  <c:v>-6.132935848766476E-5</c:v>
                </c:pt>
                <c:pt idx="915">
                  <c:v>-6.1383973940040749E-5</c:v>
                </c:pt>
                <c:pt idx="916">
                  <c:v>-6.1438590000143919E-5</c:v>
                </c:pt>
                <c:pt idx="917">
                  <c:v>-6.1493206663099884E-5</c:v>
                </c:pt>
                <c:pt idx="918">
                  <c:v>-6.1657060221731826E-5</c:v>
                </c:pt>
                <c:pt idx="919">
                  <c:v>-6.1711679248633162E-5</c:v>
                </c:pt>
                <c:pt idx="920">
                  <c:v>-6.1766298854480176E-5</c:v>
                </c:pt>
                <c:pt idx="921">
                  <c:v>-6.1820919034669982E-5</c:v>
                </c:pt>
                <c:pt idx="922">
                  <c:v>-6.1875539784306662E-5</c:v>
                </c:pt>
                <c:pt idx="923">
                  <c:v>-6.203940540232325E-5</c:v>
                </c:pt>
                <c:pt idx="924">
                  <c:v>-6.2094028382121854E-5</c:v>
                </c:pt>
                <c:pt idx="925">
                  <c:v>-6.2148651907534413E-5</c:v>
                </c:pt>
                <c:pt idx="926">
                  <c:v>-6.2203275973751705E-5</c:v>
                </c:pt>
                <c:pt idx="927">
                  <c:v>-6.2257900576040022E-5</c:v>
                </c:pt>
                <c:pt idx="928">
                  <c:v>-6.2421777551414549E-5</c:v>
                </c:pt>
                <c:pt idx="929">
                  <c:v>-6.2476404250142044E-5</c:v>
                </c:pt>
                <c:pt idx="930">
                  <c:v>-6.2531031461059142E-5</c:v>
                </c:pt>
                <c:pt idx="931">
                  <c:v>-6.2585659179395853E-5</c:v>
                </c:pt>
                <c:pt idx="932">
                  <c:v>-6.2640287400274948E-5</c:v>
                </c:pt>
                <c:pt idx="933">
                  <c:v>-6.2804175031005874E-5</c:v>
                </c:pt>
                <c:pt idx="934">
                  <c:v>-6.2858805214661211E-5</c:v>
                </c:pt>
                <c:pt idx="935">
                  <c:v>-6.2913435877051262E-5</c:v>
                </c:pt>
                <c:pt idx="936">
                  <c:v>-6.2968067013384463E-5</c:v>
                </c:pt>
                <c:pt idx="937">
                  <c:v>-6.3022698618943844E-5</c:v>
                </c:pt>
                <c:pt idx="938">
                  <c:v>-6.3186596202994365E-5</c:v>
                </c:pt>
                <c:pt idx="939">
                  <c:v>-6.3241229637544738E-5</c:v>
                </c:pt>
                <c:pt idx="940">
                  <c:v>-6.3295863517405133E-5</c:v>
                </c:pt>
                <c:pt idx="941">
                  <c:v>-6.3350497837822678E-5</c:v>
                </c:pt>
                <c:pt idx="942">
                  <c:v>-6.3405132593998424E-5</c:v>
                </c:pt>
                <c:pt idx="943">
                  <c:v>-6.3569039429297393E-5</c:v>
                </c:pt>
                <c:pt idx="944">
                  <c:v>-6.3623675880798835E-5</c:v>
                </c:pt>
                <c:pt idx="945">
                  <c:v>-6.3678312744095414E-5</c:v>
                </c:pt>
                <c:pt idx="946">
                  <c:v>-6.3732950014592458E-5</c:v>
                </c:pt>
                <c:pt idx="947">
                  <c:v>-6.3787587687350015E-5</c:v>
                </c:pt>
                <c:pt idx="948">
                  <c:v>-6.3951503071912386E-5</c:v>
                </c:pt>
                <c:pt idx="949">
                  <c:v>-6.400614230626944E-5</c:v>
                </c:pt>
                <c:pt idx="950">
                  <c:v>-6.4060781919056541E-5</c:v>
                </c:pt>
                <c:pt idx="951">
                  <c:v>-6.4115421905537557E-5</c:v>
                </c:pt>
                <c:pt idx="952">
                  <c:v>-6.4333985492737283E-5</c:v>
                </c:pt>
                <c:pt idx="953">
                  <c:v>-6.4388627276002917E-5</c:v>
                </c:pt>
                <c:pt idx="954">
                  <c:v>-6.4443269404243617E-5</c:v>
                </c:pt>
                <c:pt idx="955">
                  <c:v>-6.4497911872761208E-5</c:v>
                </c:pt>
                <c:pt idx="956">
                  <c:v>-6.4716485053750863E-5</c:v>
                </c:pt>
                <c:pt idx="957">
                  <c:v>-6.4771129151828345E-5</c:v>
                </c:pt>
                <c:pt idx="958">
                  <c:v>-6.4825773561573606E-5</c:v>
                </c:pt>
                <c:pt idx="959">
                  <c:v>-6.4880418278089914E-5</c:v>
                </c:pt>
                <c:pt idx="960">
                  <c:v>-6.4935063296612486E-5</c:v>
                </c:pt>
                <c:pt idx="961">
                  <c:v>-6.5099000116835111E-5</c:v>
                </c:pt>
                <c:pt idx="962">
                  <c:v>-6.515364629577481E-5</c:v>
                </c:pt>
                <c:pt idx="963">
                  <c:v>-6.5208292752926816E-5</c:v>
                </c:pt>
                <c:pt idx="964">
                  <c:v>-6.5262939483491395E-5</c:v>
                </c:pt>
                <c:pt idx="965">
                  <c:v>-6.531758648262402E-5</c:v>
                </c:pt>
                <c:pt idx="966">
                  <c:v>-6.5481529043953643E-5</c:v>
                </c:pt>
                <c:pt idx="967">
                  <c:v>-6.5536177069774822E-5</c:v>
                </c:pt>
                <c:pt idx="968">
                  <c:v>-6.5590825340323768E-5</c:v>
                </c:pt>
                <c:pt idx="969">
                  <c:v>-6.5645473850896766E-5</c:v>
                </c:pt>
                <c:pt idx="970">
                  <c:v>-6.5700122596570439E-5</c:v>
                </c:pt>
                <c:pt idx="971">
                  <c:v>-6.5864070197033982E-5</c:v>
                </c:pt>
                <c:pt idx="972">
                  <c:v>-6.591871983572556E-5</c:v>
                </c:pt>
                <c:pt idx="973">
                  <c:v>-6.5973369685689816E-5</c:v>
                </c:pt>
                <c:pt idx="974">
                  <c:v>-6.6028019742260044E-5</c:v>
                </c:pt>
                <c:pt idx="975">
                  <c:v>-6.6082670000492853E-5</c:v>
                </c:pt>
                <c:pt idx="976">
                  <c:v>-6.624662193808487E-5</c:v>
                </c:pt>
                <c:pt idx="977">
                  <c:v>-6.6301272955606049E-5</c:v>
                </c:pt>
                <c:pt idx="978">
                  <c:v>-6.6355924150973924E-5</c:v>
                </c:pt>
                <c:pt idx="979">
                  <c:v>-6.6410575519500596E-5</c:v>
                </c:pt>
                <c:pt idx="980">
                  <c:v>-6.6465227056280605E-5</c:v>
                </c:pt>
                <c:pt idx="981">
                  <c:v>-6.6629182628906927E-5</c:v>
                </c:pt>
                <c:pt idx="982">
                  <c:v>-6.6683834791303126E-5</c:v>
                </c:pt>
                <c:pt idx="983">
                  <c:v>-6.673848709809108E-5</c:v>
                </c:pt>
                <c:pt idx="984">
                  <c:v>-6.6793139544561964E-5</c:v>
                </c:pt>
                <c:pt idx="985">
                  <c:v>-6.6847792125905402E-5</c:v>
                </c:pt>
                <c:pt idx="986">
                  <c:v>-6.7011750631614238E-5</c:v>
                </c:pt>
                <c:pt idx="987">
                  <c:v>-6.7066403704786219E-5</c:v>
                </c:pt>
                <c:pt idx="988">
                  <c:v>-6.7121056888981125E-5</c:v>
                </c:pt>
                <c:pt idx="989">
                  <c:v>-6.7175710179412097E-5</c:v>
                </c:pt>
                <c:pt idx="990">
                  <c:v>-6.7230363571305649E-5</c:v>
                </c:pt>
                <c:pt idx="991">
                  <c:v>-6.7394324308000009E-5</c:v>
                </c:pt>
                <c:pt idx="992">
                  <c:v>-6.7448978057991918E-5</c:v>
                </c:pt>
                <c:pt idx="993">
                  <c:v>-6.7503631885551825E-5</c:v>
                </c:pt>
                <c:pt idx="994">
                  <c:v>-6.7558285785929487E-5</c:v>
                </c:pt>
                <c:pt idx="995">
                  <c:v>-6.7612939754331105E-5</c:v>
                </c:pt>
                <c:pt idx="996">
                  <c:v>-6.7776902020055826E-5</c:v>
                </c:pt>
                <c:pt idx="997">
                  <c:v>-6.7831556212825589E-5</c:v>
                </c:pt>
                <c:pt idx="998">
                  <c:v>-6.7886210449793585E-5</c:v>
                </c:pt>
                <c:pt idx="999">
                  <c:v>-6.7940864726132567E-5</c:v>
                </c:pt>
                <c:pt idx="1000">
                  <c:v>-6.7995519037028569E-5</c:v>
                </c:pt>
                <c:pt idx="1001">
                  <c:v>-6.8159482129741562E-5</c:v>
                </c:pt>
                <c:pt idx="1002">
                  <c:v>-6.8214136531331902E-5</c:v>
                </c:pt>
                <c:pt idx="1003">
                  <c:v>-6.8268790943609115E-5</c:v>
                </c:pt>
                <c:pt idx="1004">
                  <c:v>-6.832344536189522E-5</c:v>
                </c:pt>
                <c:pt idx="1005">
                  <c:v>-6.8378099781356261E-5</c:v>
                </c:pt>
                <c:pt idx="1006">
                  <c:v>-6.854206299893072E-5</c:v>
                </c:pt>
                <c:pt idx="1007">
                  <c:v>-6.8596717375299225E-5</c:v>
                </c:pt>
                <c:pt idx="1008">
                  <c:v>-6.8651371728984309E-5</c:v>
                </c:pt>
                <c:pt idx="1009">
                  <c:v>-6.8706026055175272E-5</c:v>
                </c:pt>
                <c:pt idx="1010">
                  <c:v>-6.8760680349130602E-5</c:v>
                </c:pt>
                <c:pt idx="1011">
                  <c:v>-6.8924642989636747E-5</c:v>
                </c:pt>
                <c:pt idx="1012">
                  <c:v>-6.897929710682519E-5</c:v>
                </c:pt>
                <c:pt idx="1013">
                  <c:v>-6.9033951167819693E-5</c:v>
                </c:pt>
                <c:pt idx="1014">
                  <c:v>-6.9088605167957318E-5</c:v>
                </c:pt>
                <c:pt idx="1015">
                  <c:v>-6.9143259102364887E-5</c:v>
                </c:pt>
                <c:pt idx="1016">
                  <c:v>-6.9307220463787883E-5</c:v>
                </c:pt>
                <c:pt idx="1017">
                  <c:v>-6.9361874087698288E-5</c:v>
                </c:pt>
                <c:pt idx="1018">
                  <c:v>-6.9416527622044038E-5</c:v>
                </c:pt>
                <c:pt idx="1019">
                  <c:v>-6.9471181062086222E-5</c:v>
                </c:pt>
                <c:pt idx="1020">
                  <c:v>-6.9744446679959298E-5</c:v>
                </c:pt>
                <c:pt idx="1021">
                  <c:v>-6.9799150146832291E-5</c:v>
                </c:pt>
                <c:pt idx="1022">
                  <c:v>-6.985395432000198E-5</c:v>
                </c:pt>
                <c:pt idx="1023">
                  <c:v>-6.9908858366550251E-5</c:v>
                </c:pt>
                <c:pt idx="1024">
                  <c:v>-7.0074161415134087E-5</c:v>
                </c:pt>
                <c:pt idx="1025">
                  <c:v>-7.0129456624179039E-5</c:v>
                </c:pt>
                <c:pt idx="1026">
                  <c:v>-7.0184847541132549E-5</c:v>
                </c:pt>
                <c:pt idx="1027">
                  <c:v>-7.0240333333011941E-5</c:v>
                </c:pt>
                <c:pt idx="1028">
                  <c:v>-7.0295913166677044E-5</c:v>
                </c:pt>
                <c:pt idx="1029">
                  <c:v>-7.0463208588091331E-5</c:v>
                </c:pt>
                <c:pt idx="1030">
                  <c:v>-7.0519156258422712E-5</c:v>
                </c:pt>
                <c:pt idx="1031">
                  <c:v>-7.0575193805285088E-5</c:v>
                </c:pt>
                <c:pt idx="1032">
                  <c:v>-7.0631320395530102E-5</c:v>
                </c:pt>
                <c:pt idx="1033">
                  <c:v>-7.0687535196181477E-5</c:v>
                </c:pt>
                <c:pt idx="1034">
                  <c:v>-7.0856700529613024E-5</c:v>
                </c:pt>
                <c:pt idx="1035">
                  <c:v>-7.0913259841022739E-5</c:v>
                </c:pt>
                <c:pt idx="1036">
                  <c:v>-7.0969903197471448E-5</c:v>
                </c:pt>
                <c:pt idx="1037">
                  <c:v>-7.102662976591984E-5</c:v>
                </c:pt>
                <c:pt idx="1038">
                  <c:v>-7.1083438713227378E-5</c:v>
                </c:pt>
                <c:pt idx="1039">
                  <c:v>-7.1254351497942669E-5</c:v>
                </c:pt>
                <c:pt idx="1040">
                  <c:v>-7.1311481630200086E-5</c:v>
                </c:pt>
                <c:pt idx="1041">
                  <c:v>-7.1368689976057664E-5</c:v>
                </c:pt>
                <c:pt idx="1042">
                  <c:v>-7.1425975702367481E-5</c:v>
                </c:pt>
                <c:pt idx="1043">
                  <c:v>-7.1483337976152253E-5</c:v>
                </c:pt>
                <c:pt idx="1044">
                  <c:v>-7.1655875751452263E-5</c:v>
                </c:pt>
                <c:pt idx="1045">
                  <c:v>-7.1713535884272134E-5</c:v>
                </c:pt>
                <c:pt idx="1046">
                  <c:v>-7.1771268399254862E-5</c:v>
                </c:pt>
                <c:pt idx="1047">
                  <c:v>-7.1829072463253367E-5</c:v>
                </c:pt>
                <c:pt idx="1048">
                  <c:v>-7.1886947243236508E-5</c:v>
                </c:pt>
                <c:pt idx="1049">
                  <c:v>-7.2060987548305526E-5</c:v>
                </c:pt>
                <c:pt idx="1050">
                  <c:v>-7.2119136861478319E-5</c:v>
                </c:pt>
                <c:pt idx="1051">
                  <c:v>-7.2177352725327404E-5</c:v>
                </c:pt>
                <c:pt idx="1052">
                  <c:v>-7.2235634306760805E-5</c:v>
                </c:pt>
                <c:pt idx="1053">
                  <c:v>-7.2293980772640735E-5</c:v>
                </c:pt>
                <c:pt idx="1054">
                  <c:v>-7.2469401146827643E-5</c:v>
                </c:pt>
                <c:pt idx="1055">
                  <c:v>-7.2527998820078857E-5</c:v>
                </c:pt>
                <c:pt idx="1056">
                  <c:v>-7.2586657212581407E-5</c:v>
                </c:pt>
                <c:pt idx="1057">
                  <c:v>-7.2645375491137769E-5</c:v>
                </c:pt>
                <c:pt idx="1058">
                  <c:v>-7.2704152822772395E-5</c:v>
                </c:pt>
                <c:pt idx="1059">
                  <c:v>-7.2880830805224659E-5</c:v>
                </c:pt>
                <c:pt idx="1060">
                  <c:v>-7.2939836018344112E-5</c:v>
                </c:pt>
                <c:pt idx="1061">
                  <c:v>-7.2998896119193886E-5</c:v>
                </c:pt>
                <c:pt idx="1062">
                  <c:v>-7.3058010274685431E-5</c:v>
                </c:pt>
                <c:pt idx="1063">
                  <c:v>-7.3117177651791361E-5</c:v>
                </c:pt>
                <c:pt idx="1064">
                  <c:v>-7.3294990781841695E-5</c:v>
                </c:pt>
                <c:pt idx="1065">
                  <c:v>-7.3354362714544383E-5</c:v>
                </c:pt>
                <c:pt idx="1066">
                  <c:v>-7.3413783703523813E-5</c:v>
                </c:pt>
                <c:pt idx="1067">
                  <c:v>-7.3473252915693765E-5</c:v>
                </c:pt>
                <c:pt idx="1068">
                  <c:v>-7.3532769517975938E-5</c:v>
                </c:pt>
                <c:pt idx="1069">
                  <c:v>-7.3711595334885162E-5</c:v>
                </c:pt>
                <c:pt idx="1070">
                  <c:v>-7.3771293166939478E-5</c:v>
                </c:pt>
                <c:pt idx="1071">
                  <c:v>-7.3831034223833652E-5</c:v>
                </c:pt>
                <c:pt idx="1072">
                  <c:v>-7.389081767243139E-5</c:v>
                </c:pt>
                <c:pt idx="1073">
                  <c:v>-7.3950642679657236E-5</c:v>
                </c:pt>
                <c:pt idx="1074">
                  <c:v>-7.4130358722625833E-5</c:v>
                </c:pt>
                <c:pt idx="1075">
                  <c:v>-7.4190341633820916E-5</c:v>
                </c:pt>
                <c:pt idx="1076">
                  <c:v>-7.4250361938333351E-5</c:v>
                </c:pt>
                <c:pt idx="1077">
                  <c:v>-7.4310418803082801E-5</c:v>
                </c:pt>
                <c:pt idx="1078">
                  <c:v>-7.437051139504943E-5</c:v>
                </c:pt>
                <c:pt idx="1079">
                  <c:v>-7.4550995203333747E-5</c:v>
                </c:pt>
                <c:pt idx="1080">
                  <c:v>-7.4611222373395327E-5</c:v>
                </c:pt>
                <c:pt idx="1081">
                  <c:v>-7.4671481105274831E-5</c:v>
                </c:pt>
                <c:pt idx="1082">
                  <c:v>-7.4731770566000087E-5</c:v>
                </c:pt>
                <c:pt idx="1083">
                  <c:v>-7.4792089922397732E-5</c:v>
                </c:pt>
                <c:pt idx="1084">
                  <c:v>-7.4973219035318598E-5</c:v>
                </c:pt>
                <c:pt idx="1085">
                  <c:v>-7.5033649643982595E-5</c:v>
                </c:pt>
                <c:pt idx="1086">
                  <c:v>-7.5094105983042962E-5</c:v>
                </c:pt>
                <c:pt idx="1087">
                  <c:v>-7.5154587219374748E-5</c:v>
                </c:pt>
                <c:pt idx="1088">
                  <c:v>-7.5215092520017219E-5</c:v>
                </c:pt>
                <c:pt idx="1089">
                  <c:v>-7.5396744476812129E-5</c:v>
                </c:pt>
                <c:pt idx="1090">
                  <c:v>-7.5457337703793118E-5</c:v>
                </c:pt>
                <c:pt idx="1091">
                  <c:v>-7.5517950829776746E-5</c:v>
                </c:pt>
                <c:pt idx="1092">
                  <c:v>-7.557858302153883E-5</c:v>
                </c:pt>
                <c:pt idx="1093">
                  <c:v>-7.563923344617431E-5</c:v>
                </c:pt>
                <c:pt idx="1094">
                  <c:v>-7.5821285786059346E-5</c:v>
                </c:pt>
                <c:pt idx="1095">
                  <c:v>-7.5882000811174183E-5</c:v>
                </c:pt>
                <c:pt idx="1096">
                  <c:v>-7.5942729903773258E-5</c:v>
                </c:pt>
                <c:pt idx="1097">
                  <c:v>-7.6003472230741026E-5</c:v>
                </c:pt>
                <c:pt idx="1098">
                  <c:v>-7.6064226959073235E-5</c:v>
                </c:pt>
                <c:pt idx="1099">
                  <c:v>-7.6246557221354468E-5</c:v>
                </c:pt>
                <c:pt idx="1100">
                  <c:v>-7.6307353224334479E-5</c:v>
                </c:pt>
                <c:pt idx="1101">
                  <c:v>-7.6368157463314453E-5</c:v>
                </c:pt>
                <c:pt idx="1102">
                  <c:v>-7.6428969105235466E-5</c:v>
                </c:pt>
                <c:pt idx="1103">
                  <c:v>-7.6489787317046619E-5</c:v>
                </c:pt>
                <c:pt idx="1104">
                  <c:v>-7.6672273040920616E-5</c:v>
                </c:pt>
                <c:pt idx="1105">
                  <c:v>-7.6733109201535061E-5</c:v>
                </c:pt>
                <c:pt idx="1106">
                  <c:v>-7.6793947766650339E-5</c:v>
                </c:pt>
                <c:pt idx="1107">
                  <c:v>-7.6854787903264042E-5</c:v>
                </c:pt>
                <c:pt idx="1108">
                  <c:v>-7.6915628778279557E-5</c:v>
                </c:pt>
                <c:pt idx="1109">
                  <c:v>-7.7098147503097043E-5</c:v>
                </c:pt>
                <c:pt idx="1110">
                  <c:v>-7.7158983001069414E-5</c:v>
                </c:pt>
                <c:pt idx="1111">
                  <c:v>-7.7219815072082548E-5</c:v>
                </c:pt>
                <c:pt idx="1112">
                  <c:v>-7.728064288313947E-5</c:v>
                </c:pt>
                <c:pt idx="1113">
                  <c:v>-7.7341465601149463E-5</c:v>
                </c:pt>
                <c:pt idx="1114">
                  <c:v>-7.75238948661132E-5</c:v>
                </c:pt>
                <c:pt idx="1115">
                  <c:v>-7.7584688881191573E-5</c:v>
                </c:pt>
                <c:pt idx="1116">
                  <c:v>-7.7645473637891731E-5</c:v>
                </c:pt>
                <c:pt idx="1117">
                  <c:v>-7.7706248303121097E-5</c:v>
                </c:pt>
                <c:pt idx="1118">
                  <c:v>-7.7767012043845917E-5</c:v>
                </c:pt>
                <c:pt idx="1119">
                  <c:v>-7.7949229388169912E-5</c:v>
                </c:pt>
                <c:pt idx="1120">
                  <c:v>-7.8009941100144691E-5</c:v>
                </c:pt>
                <c:pt idx="1121">
                  <c:v>-7.8070637722264498E-5</c:v>
                </c:pt>
                <c:pt idx="1122">
                  <c:v>-7.813131842144328E-5</c:v>
                </c:pt>
                <c:pt idx="1123">
                  <c:v>-7.8191982364653678E-5</c:v>
                </c:pt>
                <c:pt idx="1124">
                  <c:v>-7.8373865327666865E-5</c:v>
                </c:pt>
                <c:pt idx="1125">
                  <c:v>-7.8434453916237051E-5</c:v>
                </c:pt>
                <c:pt idx="1126">
                  <c:v>-7.849502158352151E-5</c:v>
                </c:pt>
                <c:pt idx="1127">
                  <c:v>-7.8555567496390804E-5</c:v>
                </c:pt>
                <c:pt idx="1128">
                  <c:v>-7.8616090821824149E-5</c:v>
                </c:pt>
                <c:pt idx="1129">
                  <c:v>-7.8797516942770543E-5</c:v>
                </c:pt>
                <c:pt idx="1130">
                  <c:v>-7.885794158771285E-5</c:v>
                </c:pt>
                <c:pt idx="1131">
                  <c:v>-7.8918339479886482E-5</c:v>
                </c:pt>
                <c:pt idx="1132">
                  <c:v>-7.8978709786219357E-5</c:v>
                </c:pt>
                <c:pt idx="1133">
                  <c:v>-7.9039051673647579E-5</c:v>
                </c:pt>
                <c:pt idx="1134">
                  <c:v>-7.9219898491738518E-5</c:v>
                </c:pt>
                <c:pt idx="1135">
                  <c:v>-7.9280118372823316E-5</c:v>
                </c:pt>
                <c:pt idx="1136">
                  <c:v>-7.9340305669706908E-5</c:v>
                </c:pt>
                <c:pt idx="1137">
                  <c:v>-7.940045954922496E-5</c:v>
                </c:pt>
                <c:pt idx="1138">
                  <c:v>-7.9820531043659491E-5</c:v>
                </c:pt>
                <c:pt idx="1139">
                  <c:v>-8.0238638527743863E-5</c:v>
                </c:pt>
                <c:pt idx="1140">
                  <c:v>-8.0654496259775776E-5</c:v>
                </c:pt>
                <c:pt idx="1141">
                  <c:v>-8.1067818498083887E-5</c:v>
                </c:pt>
                <c:pt idx="1142">
                  <c:v>-8.1478319500833283E-5</c:v>
                </c:pt>
                <c:pt idx="1143">
                  <c:v>-8.1885713526316678E-5</c:v>
                </c:pt>
                <c:pt idx="1144">
                  <c:v>-8.2289714832847562E-5</c:v>
                </c:pt>
                <c:pt idx="1145">
                  <c:v>-8.2690037678651075E-5</c:v>
                </c:pt>
                <c:pt idx="1146">
                  <c:v>-8.3086396321992636E-5</c:v>
                </c:pt>
                <c:pt idx="1147">
                  <c:v>-8.3478505021154916E-5</c:v>
                </c:pt>
                <c:pt idx="1148">
                  <c:v>-8.3866078034410124E-5</c:v>
                </c:pt>
                <c:pt idx="1149">
                  <c:v>-8.4248829619987465E-5</c:v>
                </c:pt>
                <c:pt idx="1150">
                  <c:v>-8.4626474036176915E-5</c:v>
                </c:pt>
                <c:pt idx="1151">
                  <c:v>-8.4998725541236752E-5</c:v>
                </c:pt>
                <c:pt idx="1152">
                  <c:v>-8.5365298393437177E-5</c:v>
                </c:pt>
                <c:pt idx="1153">
                  <c:v>-8.572590685105002E-5</c:v>
                </c:pt>
                <c:pt idx="1154">
                  <c:v>-8.6080265172378212E-5</c:v>
                </c:pt>
                <c:pt idx="1155">
                  <c:v>-8.6428087615592603E-5</c:v>
                </c:pt>
                <c:pt idx="1156">
                  <c:v>-8.6769088439025995E-5</c:v>
                </c:pt>
                <c:pt idx="1157">
                  <c:v>-8.7102981900902268E-5</c:v>
                </c:pt>
                <c:pt idx="1158">
                  <c:v>-8.7429482259566705E-5</c:v>
                </c:pt>
                <c:pt idx="1159">
                  <c:v>-8.7748303773202435E-5</c:v>
                </c:pt>
                <c:pt idx="1160">
                  <c:v>-8.8059160700089051E-5</c:v>
                </c:pt>
                <c:pt idx="1161">
                  <c:v>-8.8361767298530773E-5</c:v>
                </c:pt>
                <c:pt idx="1162">
                  <c:v>-8.8655837826777557E-5</c:v>
                </c:pt>
                <c:pt idx="1163">
                  <c:v>-8.8941086543073395E-5</c:v>
                </c:pt>
                <c:pt idx="1164">
                  <c:v>-8.921722770569414E-5</c:v>
                </c:pt>
                <c:pt idx="1165">
                  <c:v>-8.9483975572930745E-5</c:v>
                </c:pt>
                <c:pt idx="1166">
                  <c:v>-8.9741249981736056E-5</c:v>
                </c:pt>
                <c:pt idx="1167">
                  <c:v>-8.9992428752073899E-5</c:v>
                </c:pt>
                <c:pt idx="1168">
                  <c:v>-9.0238900656473473E-5</c:v>
                </c:pt>
                <c:pt idx="1169">
                  <c:v>-9.0480805813082833E-5</c:v>
                </c:pt>
                <c:pt idx="1170">
                  <c:v>-9.0718284340022333E-5</c:v>
                </c:pt>
                <c:pt idx="1171">
                  <c:v>-9.0951476355409481E-5</c:v>
                </c:pt>
                <c:pt idx="1172">
                  <c:v>-9.1180521977339706E-5</c:v>
                </c:pt>
                <c:pt idx="1173">
                  <c:v>-9.14055613239971E-5</c:v>
                </c:pt>
                <c:pt idx="1174">
                  <c:v>-9.1626734513418831E-5</c:v>
                </c:pt>
                <c:pt idx="1175">
                  <c:v>-9.1844181663778391E-5</c:v>
                </c:pt>
                <c:pt idx="1176">
                  <c:v>-9.2058042893193356E-5</c:v>
                </c:pt>
                <c:pt idx="1177">
                  <c:v>-9.2268458319749589E-5</c:v>
                </c:pt>
                <c:pt idx="1178">
                  <c:v>-9.2475568061609455E-5</c:v>
                </c:pt>
                <c:pt idx="1179">
                  <c:v>-9.2679512236864333E-5</c:v>
                </c:pt>
                <c:pt idx="1180">
                  <c:v>-9.2880430963642179E-5</c:v>
                </c:pt>
                <c:pt idx="1181">
                  <c:v>-9.3078464360086969E-5</c:v>
                </c:pt>
                <c:pt idx="1182">
                  <c:v>-9.3273752544254546E-5</c:v>
                </c:pt>
                <c:pt idx="1183">
                  <c:v>-9.3466435634343217E-5</c:v>
                </c:pt>
                <c:pt idx="1184">
                  <c:v>-9.3656653748421553E-5</c:v>
                </c:pt>
                <c:pt idx="1185">
                  <c:v>-9.3844547004657097E-5</c:v>
                </c:pt>
                <c:pt idx="1186">
                  <c:v>-9.403025552112831E-5</c:v>
                </c:pt>
                <c:pt idx="1187">
                  <c:v>-9.4213919415967866E-5</c:v>
                </c:pt>
                <c:pt idx="1188">
                  <c:v>-9.4395678807298044E-5</c:v>
                </c:pt>
                <c:pt idx="1189">
                  <c:v>-9.4575673813207658E-5</c:v>
                </c:pt>
                <c:pt idx="1190">
                  <c:v>-9.4754044551890871E-5</c:v>
                </c:pt>
                <c:pt idx="1191">
                  <c:v>-9.4930931141378534E-5</c:v>
                </c:pt>
                <c:pt idx="1192">
                  <c:v>-9.5106473699878063E-5</c:v>
                </c:pt>
                <c:pt idx="1193">
                  <c:v>-9.5280812345463638E-5</c:v>
                </c:pt>
                <c:pt idx="1194">
                  <c:v>-9.5454087196251858E-5</c:v>
                </c:pt>
                <c:pt idx="1195">
                  <c:v>-9.5626438370333532E-5</c:v>
                </c:pt>
                <c:pt idx="1196">
                  <c:v>-9.5798005985904758E-5</c:v>
                </c:pt>
                <c:pt idx="1197">
                  <c:v>-9.596893016103805E-5</c:v>
                </c:pt>
                <c:pt idx="1198">
                  <c:v>-9.6139351013890963E-5</c:v>
                </c:pt>
                <c:pt idx="1199">
                  <c:v>-9.6309408662516305E-5</c:v>
                </c:pt>
                <c:pt idx="1200">
                  <c:v>-9.6479243225106067E-5</c:v>
                </c:pt>
                <c:pt idx="1201">
                  <c:v>-9.6648994819721636E-5</c:v>
                </c:pt>
                <c:pt idx="1202">
                  <c:v>-9.6818803564534134E-5</c:v>
                </c:pt>
                <c:pt idx="1203">
                  <c:v>-9.6988809577632052E-5</c:v>
                </c:pt>
                <c:pt idx="1204">
                  <c:v>-9.7159152977140649E-5</c:v>
                </c:pt>
                <c:pt idx="1205">
                  <c:v>-9.7329973881183504E-5</c:v>
                </c:pt>
                <c:pt idx="1206">
                  <c:v>-9.7501412407920219E-5</c:v>
                </c:pt>
                <c:pt idx="1207">
                  <c:v>-9.7673608675390673E-5</c:v>
                </c:pt>
                <c:pt idx="1208">
                  <c:v>-9.7846702801742094E-5</c:v>
                </c:pt>
                <c:pt idx="1209">
                  <c:v>-9.8020834905146158E-5</c:v>
                </c:pt>
                <c:pt idx="1210">
                  <c:v>-9.8196145103678076E-5</c:v>
                </c:pt>
                <c:pt idx="1211">
                  <c:v>-9.8372773515460898E-5</c:v>
                </c:pt>
                <c:pt idx="1212">
                  <c:v>-9.8550860258616875E-5</c:v>
                </c:pt>
                <c:pt idx="1213">
                  <c:v>-9.873054545125587E-5</c:v>
                </c:pt>
                <c:pt idx="1214">
                  <c:v>-9.8911969211536646E-5</c:v>
                </c:pt>
                <c:pt idx="1215">
                  <c:v>-9.9095271657576126E-5</c:v>
                </c:pt>
                <c:pt idx="1216">
                  <c:v>-9.928059290743296E-5</c:v>
                </c:pt>
                <c:pt idx="1217">
                  <c:v>-9.9468073079274312E-5</c:v>
                </c:pt>
                <c:pt idx="1218">
                  <c:v>-9.9657802176231688E-5</c:v>
                </c:pt>
                <c:pt idx="1219">
                  <c:v>-9.9846863726224216E-5</c:v>
                </c:pt>
                <c:pt idx="1220">
                  <c:v>-1.0003359542084148E-4</c:v>
                </c:pt>
                <c:pt idx="1221">
                  <c:v>-1.0021813933104007E-4</c:v>
                </c:pt>
                <c:pt idx="1222">
                  <c:v>-1.0040063752772789E-4</c:v>
                </c:pt>
                <c:pt idx="1223">
                  <c:v>-1.0058123208185377E-4</c:v>
                </c:pt>
                <c:pt idx="1224">
                  <c:v>-1.007600650642772E-4</c:v>
                </c:pt>
                <c:pt idx="1225">
                  <c:v>-1.0093727854596495E-4</c:v>
                </c:pt>
                <c:pt idx="1226">
                  <c:v>-1.0111301459778685E-4</c:v>
                </c:pt>
                <c:pt idx="1227">
                  <c:v>-1.0128741529070941E-4</c:v>
                </c:pt>
                <c:pt idx="1228">
                  <c:v>-1.0146062269559141E-4</c:v>
                </c:pt>
                <c:pt idx="1229">
                  <c:v>-1.0163277888341022E-4</c:v>
                </c:pt>
                <c:pt idx="1230">
                  <c:v>-1.0180402592505615E-4</c:v>
                </c:pt>
                <c:pt idx="1231">
                  <c:v>-1.019745058914486E-4</c:v>
                </c:pt>
                <c:pt idx="1232">
                  <c:v>-1.0214436085350782E-4</c:v>
                </c:pt>
                <c:pt idx="1233">
                  <c:v>-1.0231373288216078E-4</c:v>
                </c:pt>
                <c:pt idx="1234">
                  <c:v>-1.0248276404827582E-4</c:v>
                </c:pt>
                <c:pt idx="1235">
                  <c:v>-1.0265159642284227E-4</c:v>
                </c:pt>
                <c:pt idx="1236">
                  <c:v>-1.0282037207672651E-4</c:v>
                </c:pt>
                <c:pt idx="1237">
                  <c:v>-1.0298923308084867E-4</c:v>
                </c:pt>
                <c:pt idx="1238">
                  <c:v>-1.0315832150614681E-4</c:v>
                </c:pt>
                <c:pt idx="1239">
                  <c:v>-1.0332777942350532E-4</c:v>
                </c:pt>
                <c:pt idx="1240">
                  <c:v>-1.0349774890389023E-4</c:v>
                </c:pt>
                <c:pt idx="1241">
                  <c:v>-1.0366837201820555E-4</c:v>
                </c:pt>
                <c:pt idx="1242">
                  <c:v>-1.0383979083732165E-4</c:v>
                </c:pt>
                <c:pt idx="1243">
                  <c:v>-1.0401214743220434E-4</c:v>
                </c:pt>
                <c:pt idx="1244">
                  <c:v>-1.0418558387376719E-4</c:v>
                </c:pt>
                <c:pt idx="1245">
                  <c:v>-1.0436024223292839E-4</c:v>
                </c:pt>
                <c:pt idx="1246">
                  <c:v>-1.045362645805635E-4</c:v>
                </c:pt>
                <c:pt idx="1247">
                  <c:v>-1.0471379298762572E-4</c:v>
                </c:pt>
                <c:pt idx="1248">
                  <c:v>-1.048929695250266E-4</c:v>
                </c:pt>
                <c:pt idx="1249">
                  <c:v>-1.0507393626368465E-4</c:v>
                </c:pt>
                <c:pt idx="1250">
                  <c:v>-1.052568352745376E-4</c:v>
                </c:pt>
                <c:pt idx="1251">
                  <c:v>-1.054418086284522E-4</c:v>
                </c:pt>
                <c:pt idx="1252">
                  <c:v>-1.0562899839639984E-4</c:v>
                </c:pt>
                <c:pt idx="1253">
                  <c:v>-1.0581854664922847E-4</c:v>
                </c:pt>
                <c:pt idx="1254">
                  <c:v>-1.060105954579329E-4</c:v>
                </c:pt>
                <c:pt idx="1255">
                  <c:v>-1.0620528689338984E-4</c:v>
                </c:pt>
                <c:pt idx="1256">
                  <c:v>-1.0640276302652311E-4</c:v>
                </c:pt>
                <c:pt idx="1257">
                  <c:v>-1.0660316592823382E-4</c:v>
                </c:pt>
                <c:pt idx="1258">
                  <c:v>-1.0680663766949316E-4</c:v>
                </c:pt>
                <c:pt idx="1259">
                  <c:v>-1.0701332032113678E-4</c:v>
                </c:pt>
                <c:pt idx="1260">
                  <c:v>-1.0722335595414893E-4</c:v>
                </c:pt>
                <c:pt idx="1261">
                  <c:v>-1.0743688663941947E-4</c:v>
                </c:pt>
                <c:pt idx="1262">
                  <c:v>-1.0765405444785842E-4</c:v>
                </c:pt>
                <c:pt idx="1263">
                  <c:v>-1.0787500145040886E-4</c:v>
                </c:pt>
                <c:pt idx="1264">
                  <c:v>-1.0809986971796064E-4</c:v>
                </c:pt>
                <c:pt idx="1265">
                  <c:v>-1.0832880132145477E-4</c:v>
                </c:pt>
                <c:pt idx="1266">
                  <c:v>-1.0856193833179133E-4</c:v>
                </c:pt>
                <c:pt idx="1267">
                  <c:v>-1.0879942281989565E-4</c:v>
                </c:pt>
                <c:pt idx="1268">
                  <c:v>-1.0904139685668455E-4</c:v>
                </c:pt>
                <c:pt idx="1269">
                  <c:v>-1.0928800251306205E-4</c:v>
                </c:pt>
                <c:pt idx="1270">
                  <c:v>-1.0953938185994354E-4</c:v>
                </c:pt>
                <c:pt idx="1271">
                  <c:v>-1.0979743288441285E-4</c:v>
                </c:pt>
                <c:pt idx="1272">
                  <c:v>-1.1006503088607638E-4</c:v>
                </c:pt>
                <c:pt idx="1273">
                  <c:v>-1.1034194702136112E-4</c:v>
                </c:pt>
                <c:pt idx="1274">
                  <c:v>-1.1062790223894887E-4</c:v>
                </c:pt>
                <c:pt idx="1275">
                  <c:v>-1.1092261748750004E-4</c:v>
                </c:pt>
                <c:pt idx="1276">
                  <c:v>-1.1122581371564991E-4</c:v>
                </c:pt>
                <c:pt idx="1277">
                  <c:v>-1.1153721187203622E-4</c:v>
                </c:pt>
                <c:pt idx="1278">
                  <c:v>-1.1185653290532647E-4</c:v>
                </c:pt>
                <c:pt idx="1279">
                  <c:v>-1.1218349776415198E-4</c:v>
                </c:pt>
                <c:pt idx="1280">
                  <c:v>-1.1251782739716617E-4</c:v>
                </c:pt>
                <c:pt idx="1281">
                  <c:v>-1.128592427530398E-4</c:v>
                </c:pt>
                <c:pt idx="1282">
                  <c:v>-1.1320746478039478E-4</c:v>
                </c:pt>
                <c:pt idx="1283">
                  <c:v>-1.1356221442786038E-4</c:v>
                </c:pt>
                <c:pt idx="1284">
                  <c:v>-1.1392321264415826E-4</c:v>
                </c:pt>
                <c:pt idx="1285">
                  <c:v>-1.1429018037788104E-4</c:v>
                </c:pt>
                <c:pt idx="1286">
                  <c:v>-1.1466283857766737E-4</c:v>
                </c:pt>
                <c:pt idx="1287">
                  <c:v>-1.1504090819219157E-4</c:v>
                </c:pt>
                <c:pt idx="1288">
                  <c:v>-1.1542411017012144E-4</c:v>
                </c:pt>
                <c:pt idx="1289">
                  <c:v>-1.1581216546007528E-4</c:v>
                </c:pt>
                <c:pt idx="1290">
                  <c:v>-1.162047950106977E-4</c:v>
                </c:pt>
                <c:pt idx="1291">
                  <c:v>-1.1660171977064228E-4</c:v>
                </c:pt>
                <c:pt idx="1292">
                  <c:v>-1.1700266068858227E-4</c:v>
                </c:pt>
                <c:pt idx="1293">
                  <c:v>-1.1740733871312929E-4</c:v>
                </c:pt>
                <c:pt idx="1294">
                  <c:v>-1.178154747929587E-4</c:v>
                </c:pt>
                <c:pt idx="1295">
                  <c:v>-1.1822678987672288E-4</c:v>
                </c:pt>
                <c:pt idx="1296">
                  <c:v>-1.1864100491305146E-4</c:v>
                </c:pt>
                <c:pt idx="1297">
                  <c:v>-1.1905784085057813E-4</c:v>
                </c:pt>
                <c:pt idx="1298">
                  <c:v>-1.1947701863799288E-4</c:v>
                </c:pt>
                <c:pt idx="1299">
                  <c:v>-1.1989825922391421E-4</c:v>
                </c:pt>
                <c:pt idx="1300">
                  <c:v>-1.2032128355702278E-4</c:v>
                </c:pt>
                <c:pt idx="1301">
                  <c:v>-1.2074581258592666E-4</c:v>
                </c:pt>
                <c:pt idx="1302">
                  <c:v>-1.2117156725931546E-4</c:v>
                </c:pt>
                <c:pt idx="1303">
                  <c:v>-1.2159826852578883E-4</c:v>
                </c:pt>
                <c:pt idx="1304">
                  <c:v>-1.2202563733403034E-4</c:v>
                </c:pt>
                <c:pt idx="1305">
                  <c:v>-1.2245339463268557E-4</c:v>
                </c:pt>
                <c:pt idx="1306">
                  <c:v>-1.2288126137040983E-4</c:v>
                </c:pt>
                <c:pt idx="1307">
                  <c:v>-1.2330895849582411E-4</c:v>
                </c:pt>
                <c:pt idx="1308">
                  <c:v>-1.2379718955530383E-4</c:v>
                </c:pt>
                <c:pt idx="1309">
                  <c:v>-1.2422358356310631E-4</c:v>
                </c:pt>
                <c:pt idx="1310">
                  <c:v>-1.2464893094008204E-4</c:v>
                </c:pt>
                <c:pt idx="1311">
                  <c:v>-1.250729526348704E-4</c:v>
                </c:pt>
                <c:pt idx="1312">
                  <c:v>-1.254953695961048E-4</c:v>
                </c:pt>
                <c:pt idx="1313">
                  <c:v>-1.2591590277250466E-4</c:v>
                </c:pt>
                <c:pt idx="1314">
                  <c:v>-1.2633427311264892E-4</c:v>
                </c:pt>
                <c:pt idx="1315">
                  <c:v>-1.2675020156519709E-4</c:v>
                </c:pt>
                <c:pt idx="1316">
                  <c:v>-1.2716340907881909E-4</c:v>
                </c:pt>
                <c:pt idx="1317">
                  <c:v>-1.275736166021754E-4</c:v>
                </c:pt>
                <c:pt idx="1318">
                  <c:v>-1.2798054508389003E-4</c:v>
                </c:pt>
                <c:pt idx="1319">
                  <c:v>-1.2838391547260032E-4</c:v>
                </c:pt>
                <c:pt idx="1320">
                  <c:v>-1.2878344871697074E-4</c:v>
                </c:pt>
                <c:pt idx="1321">
                  <c:v>-1.2917886576567037E-4</c:v>
                </c:pt>
                <c:pt idx="1322">
                  <c:v>-1.2956988756731558E-4</c:v>
                </c:pt>
                <c:pt idx="1323">
                  <c:v>-1.2995703834540684E-4</c:v>
                </c:pt>
                <c:pt idx="1324">
                  <c:v>-1.3056486983089002E-4</c:v>
                </c:pt>
                <c:pt idx="1325">
                  <c:v>-1.3095176704289391E-4</c:v>
                </c:pt>
                <c:pt idx="1326">
                  <c:v>-1.3133873920094811E-4</c:v>
                </c:pt>
                <c:pt idx="1327">
                  <c:v>-1.3172578695947774E-4</c:v>
                </c:pt>
                <c:pt idx="1328">
                  <c:v>-1.3211291097286519E-4</c:v>
                </c:pt>
                <c:pt idx="1329">
                  <c:v>-1.3250011189550498E-4</c:v>
                </c:pt>
                <c:pt idx="1330">
                  <c:v>-1.3288739038180313E-4</c:v>
                </c:pt>
                <c:pt idx="1331">
                  <c:v>-1.3327474708614949E-4</c:v>
                </c:pt>
                <c:pt idx="1332">
                  <c:v>-1.336621826629448E-4</c:v>
                </c:pt>
                <c:pt idx="1333">
                  <c:v>-1.3404969776660002E-4</c:v>
                </c:pt>
                <c:pt idx="1334">
                  <c:v>-1.3443729305148214E-4</c:v>
                </c:pt>
                <c:pt idx="1335">
                  <c:v>-1.3482496917199471E-4</c:v>
                </c:pt>
                <c:pt idx="1336">
                  <c:v>-1.3521272678255057E-4</c:v>
                </c:pt>
                <c:pt idx="1337">
                  <c:v>-1.3560056653754424E-4</c:v>
                </c:pt>
                <c:pt idx="1338">
                  <c:v>-1.3598848909137881E-4</c:v>
                </c:pt>
                <c:pt idx="1339">
                  <c:v>-1.3637649509841209E-4</c:v>
                </c:pt>
                <c:pt idx="1340">
                  <c:v>-1.3676458521308941E-4</c:v>
                </c:pt>
                <c:pt idx="1341">
                  <c:v>-1.3715276008978344E-4</c:v>
                </c:pt>
                <c:pt idx="1342">
                  <c:v>-1.3754102038287397E-4</c:v>
                </c:pt>
                <c:pt idx="1343">
                  <c:v>-1.379293667468001E-4</c:v>
                </c:pt>
                <c:pt idx="1344">
                  <c:v>-1.3831779983592768E-4</c:v>
                </c:pt>
                <c:pt idx="1345">
                  <c:v>-1.3870632030465481E-4</c:v>
                </c:pt>
                <c:pt idx="1346">
                  <c:v>-1.3909492880741095E-4</c:v>
                </c:pt>
                <c:pt idx="1347">
                  <c:v>-1.3948362599855197E-4</c:v>
                </c:pt>
                <c:pt idx="1348">
                  <c:v>-1.3987241253249062E-4</c:v>
                </c:pt>
                <c:pt idx="1349">
                  <c:v>-1.4026128906361772E-4</c:v>
                </c:pt>
                <c:pt idx="1350">
                  <c:v>-1.4065025624635373E-4</c:v>
                </c:pt>
                <c:pt idx="1351">
                  <c:v>-1.4103931473507066E-4</c:v>
                </c:pt>
                <c:pt idx="1352">
                  <c:v>-1.4142846518416948E-4</c:v>
                </c:pt>
                <c:pt idx="1353">
                  <c:v>-1.4181770824805363E-4</c:v>
                </c:pt>
                <c:pt idx="1354">
                  <c:v>-1.422070445811032E-4</c:v>
                </c:pt>
                <c:pt idx="1355">
                  <c:v>-1.425964748377513E-4</c:v>
                </c:pt>
                <c:pt idx="1356">
                  <c:v>-1.4298599967235565E-4</c:v>
                </c:pt>
                <c:pt idx="1357">
                  <c:v>-1.4337561973932627E-4</c:v>
                </c:pt>
                <c:pt idx="1358">
                  <c:v>-1.4376533569307378E-4</c:v>
                </c:pt>
                <c:pt idx="1359">
                  <c:v>-1.4415514818798364E-4</c:v>
                </c:pt>
                <c:pt idx="1360">
                  <c:v>-1.4454505787846658E-4</c:v>
                </c:pt>
                <c:pt idx="1361">
                  <c:v>-1.4493506541890752E-4</c:v>
                </c:pt>
                <c:pt idx="1362">
                  <c:v>-1.453251714636906E-4</c:v>
                </c:pt>
                <c:pt idx="1363">
                  <c:v>-1.4571537666722398E-4</c:v>
                </c:pt>
                <c:pt idx="1364">
                  <c:v>-1.4610568168388905E-4</c:v>
                </c:pt>
                <c:pt idx="1365">
                  <c:v>-1.464960871681155E-4</c:v>
                </c:pt>
                <c:pt idx="1366">
                  <c:v>-1.4688659377430524E-4</c:v>
                </c:pt>
                <c:pt idx="1367">
                  <c:v>-1.4727720215680756E-4</c:v>
                </c:pt>
                <c:pt idx="1368">
                  <c:v>-1.4766791297004362E-4</c:v>
                </c:pt>
                <c:pt idx="1369">
                  <c:v>-1.4805872686843102E-4</c:v>
                </c:pt>
                <c:pt idx="1370">
                  <c:v>-1.4844964450633349E-4</c:v>
                </c:pt>
                <c:pt idx="1371">
                  <c:v>-1.4884066653816043E-4</c:v>
                </c:pt>
                <c:pt idx="1372">
                  <c:v>-1.492317936183163E-4</c:v>
                </c:pt>
                <c:pt idx="1373">
                  <c:v>-1.4962302640120063E-4</c:v>
                </c:pt>
                <c:pt idx="1374">
                  <c:v>-1.5001436554118271E-4</c:v>
                </c:pt>
                <c:pt idx="1375">
                  <c:v>-1.504075841991855E-4</c:v>
                </c:pt>
                <c:pt idx="1376">
                  <c:v>-1.5080431530282068E-4</c:v>
                </c:pt>
                <c:pt idx="1377">
                  <c:v>-1.5120434915668102E-4</c:v>
                </c:pt>
                <c:pt idx="1378">
                  <c:v>-1.5160747606527517E-4</c:v>
                </c:pt>
                <c:pt idx="1379">
                  <c:v>-1.5201348633319428E-4</c:v>
                </c:pt>
                <c:pt idx="1380">
                  <c:v>-1.5242217026493395E-4</c:v>
                </c:pt>
                <c:pt idx="1381">
                  <c:v>-1.5283331816510427E-4</c:v>
                </c:pt>
                <c:pt idx="1382">
                  <c:v>-1.5324672033822362E-4</c:v>
                </c:pt>
                <c:pt idx="1383">
                  <c:v>-1.5366216708882655E-4</c:v>
                </c:pt>
                <c:pt idx="1384">
                  <c:v>-1.5407944872149537E-4</c:v>
                </c:pt>
                <c:pt idx="1385">
                  <c:v>-1.5449835554076858E-4</c:v>
                </c:pt>
                <c:pt idx="1386">
                  <c:v>-1.549186778511918E-4</c:v>
                </c:pt>
                <c:pt idx="1387">
                  <c:v>-1.5534020595731713E-4</c:v>
                </c:pt>
                <c:pt idx="1388">
                  <c:v>-1.5576273016367571E-4</c:v>
                </c:pt>
                <c:pt idx="1389">
                  <c:v>-1.5618604077486702E-4</c:v>
                </c:pt>
                <c:pt idx="1390">
                  <c:v>-1.5660992809538192E-4</c:v>
                </c:pt>
                <c:pt idx="1391">
                  <c:v>-1.5703418242980468E-4</c:v>
                </c:pt>
                <c:pt idx="1392">
                  <c:v>-1.5745859408267731E-4</c:v>
                </c:pt>
                <c:pt idx="1393">
                  <c:v>-1.5788295335855134E-4</c:v>
                </c:pt>
                <c:pt idx="1394">
                  <c:v>-1.5830705056196464E-4</c:v>
                </c:pt>
                <c:pt idx="1395">
                  <c:v>-1.587306759974852E-4</c:v>
                </c:pt>
                <c:pt idx="1396">
                  <c:v>-1.5915361996963334E-4</c:v>
                </c:pt>
                <c:pt idx="1397">
                  <c:v>-1.5957567278301199E-4</c:v>
                </c:pt>
                <c:pt idx="1398">
                  <c:v>-1.5999662474212693E-4</c:v>
                </c:pt>
                <c:pt idx="1399">
                  <c:v>-1.6041626615153224E-4</c:v>
                </c:pt>
                <c:pt idx="1400">
                  <c:v>-1.6083438731578301E-4</c:v>
                </c:pt>
                <c:pt idx="1401">
                  <c:v>-1.6125077853943132E-4</c:v>
                </c:pt>
                <c:pt idx="1402">
                  <c:v>-1.6166523012704011E-4</c:v>
                </c:pt>
                <c:pt idx="1403">
                  <c:v>-1.6207753238312381E-4</c:v>
                </c:pt>
                <c:pt idx="1404">
                  <c:v>-1.6248747561226908E-4</c:v>
                </c:pt>
                <c:pt idx="1405">
                  <c:v>-1.6289485011899608E-4</c:v>
                </c:pt>
                <c:pt idx="1406">
                  <c:v>-1.6329944620789222E-4</c:v>
                </c:pt>
                <c:pt idx="1407">
                  <c:v>-1.6370105418346404E-4</c:v>
                </c:pt>
                <c:pt idx="1408">
                  <c:v>-1.6409946435028358E-4</c:v>
                </c:pt>
                <c:pt idx="1409">
                  <c:v>-1.6449446701289873E-4</c:v>
                </c:pt>
                <c:pt idx="1410">
                  <c:v>-1.6488585247585342E-4</c:v>
                </c:pt>
                <c:pt idx="1411">
                  <c:v>-1.6527341104370256E-4</c:v>
                </c:pt>
                <c:pt idx="1412">
                  <c:v>-1.6565693302099776E-4</c:v>
                </c:pt>
                <c:pt idx="1413">
                  <c:v>-1.6603620871229045E-4</c:v>
                </c:pt>
                <c:pt idx="1414">
                  <c:v>-1.6641102842212914E-4</c:v>
                </c:pt>
                <c:pt idx="1415">
                  <c:v>-1.6678118245505065E-4</c:v>
                </c:pt>
                <c:pt idx="1416">
                  <c:v>-1.67146461115633E-4</c:v>
                </c:pt>
                <c:pt idx="1417">
                  <c:v>-1.6750665470838374E-4</c:v>
                </c:pt>
                <c:pt idx="1418">
                  <c:v>-1.678615535378932E-4</c:v>
                </c:pt>
                <c:pt idx="1419">
                  <c:v>-1.682109479086873E-4</c:v>
                </c:pt>
                <c:pt idx="1420">
                  <c:v>-1.685546281253226E-4</c:v>
                </c:pt>
                <c:pt idx="1421">
                  <c:v>-1.6889238449233854E-4</c:v>
                </c:pt>
                <c:pt idx="1422">
                  <c:v>-1.6922400731431551E-4</c:v>
                </c:pt>
                <c:pt idx="1423">
                  <c:v>-1.6954928689576933E-4</c:v>
                </c:pt>
                <c:pt idx="1424">
                  <c:v>-1.698680135412618E-4</c:v>
                </c:pt>
                <c:pt idx="1425">
                  <c:v>-1.7017997755534766E-4</c:v>
                </c:pt>
                <c:pt idx="1426">
                  <c:v>-1.7048502930915157E-4</c:v>
                </c:pt>
                <c:pt idx="1427">
                  <c:v>-1.7078666996803632E-4</c:v>
                </c:pt>
                <c:pt idx="1428">
                  <c:v>-1.7108704089704635E-4</c:v>
                </c:pt>
                <c:pt idx="1429">
                  <c:v>-1.7138614739016966E-4</c:v>
                </c:pt>
                <c:pt idx="1430">
                  <c:v>-1.7168399474137396E-4</c:v>
                </c:pt>
                <c:pt idx="1431">
                  <c:v>-1.7198058824458365E-4</c:v>
                </c:pt>
                <c:pt idx="1432">
                  <c:v>-1.7227593319383213E-4</c:v>
                </c:pt>
                <c:pt idx="1433">
                  <c:v>-1.7257003488301923E-4</c:v>
                </c:pt>
                <c:pt idx="1434">
                  <c:v>-1.7286289860617284E-4</c:v>
                </c:pt>
                <c:pt idx="1435">
                  <c:v>-1.7315452965720692E-4</c:v>
                </c:pt>
                <c:pt idx="1436">
                  <c:v>-1.7344493333011702E-4</c:v>
                </c:pt>
                <c:pt idx="1437">
                  <c:v>-1.7373411491886957E-4</c:v>
                </c:pt>
                <c:pt idx="1438">
                  <c:v>-1.7402207971740116E-4</c:v>
                </c:pt>
                <c:pt idx="1439">
                  <c:v>-1.743088330197253E-4</c:v>
                </c:pt>
                <c:pt idx="1440">
                  <c:v>-1.7459438011977968E-4</c:v>
                </c:pt>
                <c:pt idx="1441">
                  <c:v>-1.7487872631153322E-4</c:v>
                </c:pt>
                <c:pt idx="1442">
                  <c:v>-1.7516187688894149E-4</c:v>
                </c:pt>
                <c:pt idx="1443">
                  <c:v>-1.7544383714600994E-4</c:v>
                </c:pt>
                <c:pt idx="1444">
                  <c:v>-1.7572461237666374E-4</c:v>
                </c:pt>
                <c:pt idx="1445">
                  <c:v>-1.7600420787489688E-4</c:v>
                </c:pt>
                <c:pt idx="1446">
                  <c:v>-1.762826289346637E-4</c:v>
                </c:pt>
                <c:pt idx="1447">
                  <c:v>-1.7655988084992039E-4</c:v>
                </c:pt>
                <c:pt idx="1448">
                  <c:v>-1.7683596891464524E-4</c:v>
                </c:pt>
                <c:pt idx="1449">
                  <c:v>-1.7711089842281576E-4</c:v>
                </c:pt>
                <c:pt idx="1450">
                  <c:v>-1.7738467466838653E-4</c:v>
                </c:pt>
                <c:pt idx="1451">
                  <c:v>-1.7765730294533021E-4</c:v>
                </c:pt>
                <c:pt idx="1452">
                  <c:v>-1.7792878854759411E-4</c:v>
                </c:pt>
                <c:pt idx="1453">
                  <c:v>-1.7819913676916227E-4</c:v>
                </c:pt>
                <c:pt idx="1454">
                  <c:v>-1.7846835290401193E-4</c:v>
                </c:pt>
                <c:pt idx="1455">
                  <c:v>-1.7873644224607047E-4</c:v>
                </c:pt>
                <c:pt idx="1456">
                  <c:v>-1.7900341008934021E-4</c:v>
                </c:pt>
                <c:pt idx="1457">
                  <c:v>-1.7926926172779186E-4</c:v>
                </c:pt>
                <c:pt idx="1458">
                  <c:v>-1.79534002455364E-4</c:v>
                </c:pt>
                <c:pt idx="1459">
                  <c:v>-1.7979763756602427E-4</c:v>
                </c:pt>
                <c:pt idx="1460">
                  <c:v>-1.8006017235376809E-4</c:v>
                </c:pt>
                <c:pt idx="1461">
                  <c:v>-1.8032161211253416E-4</c:v>
                </c:pt>
                <c:pt idx="1462">
                  <c:v>-1.8058196213630728E-4</c:v>
                </c:pt>
                <c:pt idx="1463">
                  <c:v>-1.8084122771905482E-4</c:v>
                </c:pt>
                <c:pt idx="1464">
                  <c:v>-1.8109941415472573E-4</c:v>
                </c:pt>
                <c:pt idx="1465">
                  <c:v>-1.8135652673729045E-4</c:v>
                </c:pt>
                <c:pt idx="1466">
                  <c:v>-1.8161257076073991E-4</c:v>
                </c:pt>
                <c:pt idx="1467">
                  <c:v>-1.8186755151900172E-4</c:v>
                </c:pt>
                <c:pt idx="1468">
                  <c:v>-1.8212147430608325E-4</c:v>
                </c:pt>
                <c:pt idx="1469">
                  <c:v>-1.8237434441590586E-4</c:v>
                </c:pt>
                <c:pt idx="1470">
                  <c:v>-1.8262616714248854E-4</c:v>
                </c:pt>
                <c:pt idx="1471">
                  <c:v>-1.8287694777974182E-4</c:v>
                </c:pt>
                <c:pt idx="1472">
                  <c:v>-1.8312669162167113E-4</c:v>
                </c:pt>
                <c:pt idx="1473">
                  <c:v>-1.8337540396223261E-4</c:v>
                </c:pt>
                <c:pt idx="1474">
                  <c:v>-1.8362309009541355E-4</c:v>
                </c:pt>
                <c:pt idx="1475">
                  <c:v>-1.8386975531512956E-4</c:v>
                </c:pt>
                <c:pt idx="1476">
                  <c:v>-1.8411540491538591E-4</c:v>
                </c:pt>
                <c:pt idx="1477">
                  <c:v>-1.843600441901545E-4</c:v>
                </c:pt>
                <c:pt idx="1478">
                  <c:v>-1.8460367843337288E-4</c:v>
                </c:pt>
                <c:pt idx="1479">
                  <c:v>-1.8484631293902407E-4</c:v>
                </c:pt>
                <c:pt idx="1480">
                  <c:v>-1.8508795300107452E-4</c:v>
                </c:pt>
                <c:pt idx="1481">
                  <c:v>-1.8532860391349331E-4</c:v>
                </c:pt>
                <c:pt idx="1482">
                  <c:v>-1.8556827097025103E-4</c:v>
                </c:pt>
                <c:pt idx="1483">
                  <c:v>-1.8580695946529864E-4</c:v>
                </c:pt>
                <c:pt idx="1484">
                  <c:v>-1.8604467469260621E-4</c:v>
                </c:pt>
                <c:pt idx="1485">
                  <c:v>-1.8628142194614201E-4</c:v>
                </c:pt>
                <c:pt idx="1486">
                  <c:v>-1.8651720651987106E-4</c:v>
                </c:pt>
                <c:pt idx="1487">
                  <c:v>-1.8675203370777419E-4</c:v>
                </c:pt>
                <c:pt idx="1488">
                  <c:v>-1.8698590880380711E-4</c:v>
                </c:pt>
                <c:pt idx="1489">
                  <c:v>-1.8721883710193883E-4</c:v>
                </c:pt>
                <c:pt idx="1490">
                  <c:v>-1.874508238961309E-4</c:v>
                </c:pt>
                <c:pt idx="1491">
                  <c:v>-1.8768187448035606E-4</c:v>
                </c:pt>
                <c:pt idx="1492">
                  <c:v>-1.8791199414857731E-4</c:v>
                </c:pt>
                <c:pt idx="1493">
                  <c:v>-1.8814118819476645E-4</c:v>
                </c:pt>
                <c:pt idx="1494">
                  <c:v>-1.8836946191288346E-4</c:v>
                </c:pt>
                <c:pt idx="1495">
                  <c:v>-1.8859682059689498E-4</c:v>
                </c:pt>
                <c:pt idx="1496">
                  <c:v>-1.8882326954075359E-4</c:v>
                </c:pt>
                <c:pt idx="1497">
                  <c:v>-1.8904881403845539E-4</c:v>
                </c:pt>
                <c:pt idx="1498">
                  <c:v>-1.8927345938396064E-4</c:v>
                </c:pt>
                <c:pt idx="1499">
                  <c:v>-1.8949721087121245E-4</c:v>
                </c:pt>
                <c:pt idx="1500">
                  <c:v>-1.8972007379421338E-4</c:v>
                </c:pt>
                <c:pt idx="1501">
                  <c:v>-1.8994205344688835E-4</c:v>
                </c:pt>
                <c:pt idx="1502">
                  <c:v>-1.9016315512323875E-4</c:v>
                </c:pt>
                <c:pt idx="1503">
                  <c:v>-1.9038338411722511E-4</c:v>
                </c:pt>
                <c:pt idx="1504">
                  <c:v>-1.9060274572280469E-4</c:v>
                </c:pt>
                <c:pt idx="1505">
                  <c:v>-1.9082124523393066E-4</c:v>
                </c:pt>
                <c:pt idx="1506">
                  <c:v>-1.9103888794458931E-4</c:v>
                </c:pt>
                <c:pt idx="1507">
                  <c:v>-1.9125567914876027E-4</c:v>
                </c:pt>
                <c:pt idx="1508">
                  <c:v>-1.9147162414037756E-4</c:v>
                </c:pt>
                <c:pt idx="1509">
                  <c:v>-1.9168672821342407E-4</c:v>
                </c:pt>
                <c:pt idx="1510">
                  <c:v>-1.9190099666187304E-4</c:v>
                </c:pt>
                <c:pt idx="1511">
                  <c:v>-1.9211443477966806E-4</c:v>
                </c:pt>
                <c:pt idx="1512">
                  <c:v>-1.9232704786079834E-4</c:v>
                </c:pt>
                <c:pt idx="1513">
                  <c:v>-1.9253884119922106E-4</c:v>
                </c:pt>
                <c:pt idx="1514">
                  <c:v>-1.9274982008891782E-4</c:v>
                </c:pt>
                <c:pt idx="1515">
                  <c:v>-1.9295998982383643E-4</c:v>
                </c:pt>
                <c:pt idx="1516">
                  <c:v>-1.9319919979592025E-4</c:v>
                </c:pt>
                <c:pt idx="1517">
                  <c:v>-1.9340765345439198E-4</c:v>
                </c:pt>
                <c:pt idx="1518">
                  <c:v>-1.9361531459624042E-4</c:v>
                </c:pt>
                <c:pt idx="1519">
                  <c:v>-1.9382218851549221E-4</c:v>
                </c:pt>
                <c:pt idx="1520">
                  <c:v>-1.9402828050605993E-4</c:v>
                </c:pt>
                <c:pt idx="1521">
                  <c:v>-1.9423359586194779E-4</c:v>
                </c:pt>
                <c:pt idx="1522">
                  <c:v>-1.9443813987711918E-4</c:v>
                </c:pt>
                <c:pt idx="1523">
                  <c:v>-1.9464191784551455E-4</c:v>
                </c:pt>
                <c:pt idx="1524">
                  <c:v>-1.94844935061125E-4</c:v>
                </c:pt>
                <c:pt idx="1525">
                  <c:v>-1.9504719681791652E-4</c:v>
                </c:pt>
                <c:pt idx="1526">
                  <c:v>-1.9524870840984787E-4</c:v>
                </c:pt>
                <c:pt idx="1527">
                  <c:v>-1.9544947513086932E-4</c:v>
                </c:pt>
                <c:pt idx="1528">
                  <c:v>-1.9564950227497744E-4</c:v>
                </c:pt>
                <c:pt idx="1529">
                  <c:v>-1.9584879513612132E-4</c:v>
                </c:pt>
                <c:pt idx="1530">
                  <c:v>-1.9604735900827556E-4</c:v>
                </c:pt>
                <c:pt idx="1531">
                  <c:v>-1.9624543277257532E-4</c:v>
                </c:pt>
                <c:pt idx="1532">
                  <c:v>-1.9644341089453026E-4</c:v>
                </c:pt>
                <c:pt idx="1533">
                  <c:v>-1.9664129366400623E-4</c:v>
                </c:pt>
                <c:pt idx="1534">
                  <c:v>-1.9683907484302124E-4</c:v>
                </c:pt>
                <c:pt idx="1535">
                  <c:v>-1.9703674819366088E-4</c:v>
                </c:pt>
                <c:pt idx="1536">
                  <c:v>-1.9723430747800623E-4</c:v>
                </c:pt>
                <c:pt idx="1537">
                  <c:v>-1.9743174645808125E-4</c:v>
                </c:pt>
                <c:pt idx="1538">
                  <c:v>-1.976290588959819E-4</c:v>
                </c:pt>
                <c:pt idx="1539">
                  <c:v>-1.9782623855375014E-4</c:v>
                </c:pt>
                <c:pt idx="1540">
                  <c:v>-1.9802327919346676E-4</c:v>
                </c:pt>
                <c:pt idx="1541">
                  <c:v>-1.9822017457716198E-4</c:v>
                </c:pt>
                <c:pt idx="1542">
                  <c:v>-1.9841691846694416E-4</c:v>
                </c:pt>
                <c:pt idx="1543">
                  <c:v>-1.9861350462483824E-4</c:v>
                </c:pt>
                <c:pt idx="1544">
                  <c:v>-1.9880992681293227E-4</c:v>
                </c:pt>
                <c:pt idx="1545">
                  <c:v>-1.9900617879327042E-4</c:v>
                </c:pt>
                <c:pt idx="1546">
                  <c:v>-1.9920225432790891E-4</c:v>
                </c:pt>
                <c:pt idx="1547">
                  <c:v>-1.9939814717895342E-4</c:v>
                </c:pt>
                <c:pt idx="1548">
                  <c:v>-1.9959385110841695E-4</c:v>
                </c:pt>
                <c:pt idx="1549">
                  <c:v>-1.9978935987840084E-4</c:v>
                </c:pt>
                <c:pt idx="1550">
                  <c:v>-1.9998466725093509E-4</c:v>
                </c:pt>
                <c:pt idx="1551">
                  <c:v>-2.0017976698810528E-4</c:v>
                </c:pt>
                <c:pt idx="1552">
                  <c:v>-2.003746528519647E-4</c:v>
                </c:pt>
                <c:pt idx="1553">
                  <c:v>-2.0056931860458932E-4</c:v>
                </c:pt>
                <c:pt idx="1554">
                  <c:v>-2.0076375800802607E-4</c:v>
                </c:pt>
                <c:pt idx="1555">
                  <c:v>-2.0095796482434776E-4</c:v>
                </c:pt>
                <c:pt idx="1556">
                  <c:v>-2.0115193281560129E-4</c:v>
                </c:pt>
                <c:pt idx="1557">
                  <c:v>-2.0134565574386236E-4</c:v>
                </c:pt>
                <c:pt idx="1558">
                  <c:v>-2.0153912737120159E-4</c:v>
                </c:pt>
                <c:pt idx="1559">
                  <c:v>-2.0173234145966836E-4</c:v>
                </c:pt>
                <c:pt idx="1560">
                  <c:v>-2.0192529177132771E-4</c:v>
                </c:pt>
                <c:pt idx="1561">
                  <c:v>-2.0211797206824407E-4</c:v>
                </c:pt>
                <c:pt idx="1562">
                  <c:v>-2.0231037611248291E-4</c:v>
                </c:pt>
                <c:pt idx="1563">
                  <c:v>-2.0250249766611214E-4</c:v>
                </c:pt>
                <c:pt idx="1564">
                  <c:v>-2.0269433049116862E-4</c:v>
                </c:pt>
                <c:pt idx="1565">
                  <c:v>-2.0288586834974709E-4</c:v>
                </c:pt>
                <c:pt idx="1566">
                  <c:v>-2.0307710500389674E-4</c:v>
                </c:pt>
                <c:pt idx="1567">
                  <c:v>-2.0326803421567518E-4</c:v>
                </c:pt>
                <c:pt idx="1568">
                  <c:v>-2.0348585456708422E-4</c:v>
                </c:pt>
                <c:pt idx="1569">
                  <c:v>-2.0367610396850275E-4</c:v>
                </c:pt>
                <c:pt idx="1570">
                  <c:v>-2.0386602632261266E-4</c:v>
                </c:pt>
                <c:pt idx="1571">
                  <c:v>-2.0405561539147166E-4</c:v>
                </c:pt>
                <c:pt idx="1572">
                  <c:v>-2.0424486493713593E-4</c:v>
                </c:pt>
                <c:pt idx="1573">
                  <c:v>-2.044337687216959E-4</c:v>
                </c:pt>
                <c:pt idx="1574">
                  <c:v>-2.0462232050719146E-4</c:v>
                </c:pt>
                <c:pt idx="1575">
                  <c:v>-2.048105140556822E-4</c:v>
                </c:pt>
                <c:pt idx="1576">
                  <c:v>-2.0499834312924896E-4</c:v>
                </c:pt>
                <c:pt idx="1577">
                  <c:v>-2.0518580148992641E-4</c:v>
                </c:pt>
                <c:pt idx="1578">
                  <c:v>-2.0537288289980738E-4</c:v>
                </c:pt>
                <c:pt idx="1579">
                  <c:v>-2.0555958112095839E-4</c:v>
                </c:pt>
                <c:pt idx="1580">
                  <c:v>-2.0574588991540403E-4</c:v>
                </c:pt>
                <c:pt idx="1581">
                  <c:v>-2.0593180304524818E-4</c:v>
                </c:pt>
                <c:pt idx="1582">
                  <c:v>-2.0611731427252133E-4</c:v>
                </c:pt>
                <c:pt idx="1583">
                  <c:v>-2.0630241735931836E-4</c:v>
                </c:pt>
                <c:pt idx="1584">
                  <c:v>-2.0648710606766403E-4</c:v>
                </c:pt>
                <c:pt idx="1585">
                  <c:v>-2.0667137415964984E-4</c:v>
                </c:pt>
                <c:pt idx="1586">
                  <c:v>-2.0685521539733369E-4</c:v>
                </c:pt>
                <c:pt idx="1587">
                  <c:v>-2.0703862354277505E-4</c:v>
                </c:pt>
                <c:pt idx="1588">
                  <c:v>-2.0722159235803629E-4</c:v>
                </c:pt>
                <c:pt idx="1589">
                  <c:v>-2.0740411560518388E-4</c:v>
                </c:pt>
                <c:pt idx="1590">
                  <c:v>-2.0758618704627284E-4</c:v>
                </c:pt>
                <c:pt idx="1591">
                  <c:v>-2.0776780044336478E-4</c:v>
                </c:pt>
                <c:pt idx="1592">
                  <c:v>-2.0794894955854611E-4</c:v>
                </c:pt>
                <c:pt idx="1593">
                  <c:v>-2.0812962815384492E-4</c:v>
                </c:pt>
                <c:pt idx="1594">
                  <c:v>-2.083098299913502E-4</c:v>
                </c:pt>
                <c:pt idx="1595">
                  <c:v>-2.0848954883311198E-4</c:v>
                </c:pt>
                <c:pt idx="1596">
                  <c:v>-2.0866877844120981E-4</c:v>
                </c:pt>
                <c:pt idx="1597">
                  <c:v>-2.0884751257767018E-4</c:v>
                </c:pt>
                <c:pt idx="1598">
                  <c:v>-2.0902574500460155E-4</c:v>
                </c:pt>
                <c:pt idx="1599">
                  <c:v>-2.0920346948402843E-4</c:v>
                </c:pt>
                <c:pt idx="1600">
                  <c:v>-2.0938067977804254E-4</c:v>
                </c:pt>
                <c:pt idx="1601">
                  <c:v>-2.0955736964868766E-4</c:v>
                </c:pt>
                <c:pt idx="1602">
                  <c:v>-2.0973353285804361E-4</c:v>
                </c:pt>
                <c:pt idx="1603">
                  <c:v>-2.0990916316814483E-4</c:v>
                </c:pt>
                <c:pt idx="1604">
                  <c:v>-2.1008425434109693E-4</c:v>
                </c:pt>
                <c:pt idx="1605">
                  <c:v>-2.1025880013891268E-4</c:v>
                </c:pt>
                <c:pt idx="1606">
                  <c:v>-2.1043279432369477E-4</c:v>
                </c:pt>
                <c:pt idx="1607">
                  <c:v>-2.1060623065748845E-4</c:v>
                </c:pt>
                <c:pt idx="1608">
                  <c:v>-2.107791029023649E-4</c:v>
                </c:pt>
                <c:pt idx="1609">
                  <c:v>-2.1095140482037299E-4</c:v>
                </c:pt>
                <c:pt idx="1610">
                  <c:v>-2.1112313017358959E-4</c:v>
                </c:pt>
                <c:pt idx="1611">
                  <c:v>-2.1129427272407138E-4</c:v>
                </c:pt>
                <c:pt idx="1612">
                  <c:v>-2.114648262338723E-4</c:v>
                </c:pt>
                <c:pt idx="1613">
                  <c:v>-2.1163478446507714E-4</c:v>
                </c:pt>
                <c:pt idx="1614">
                  <c:v>-2.118041411797374E-4</c:v>
                </c:pt>
                <c:pt idx="1615">
                  <c:v>-2.1197289013990471E-4</c:v>
                </c:pt>
                <c:pt idx="1616">
                  <c:v>-2.1214102510766451E-4</c:v>
                </c:pt>
                <c:pt idx="1617">
                  <c:v>-2.1230853984505557E-4</c:v>
                </c:pt>
                <c:pt idx="1618">
                  <c:v>-2.1247542811415239E-4</c:v>
                </c:pt>
                <c:pt idx="1619">
                  <c:v>-2.1264168367703327E-4</c:v>
                </c:pt>
                <c:pt idx="1620">
                  <c:v>-2.1283090729025178E-4</c:v>
                </c:pt>
                <c:pt idx="1621">
                  <c:v>-2.1299578604876636E-4</c:v>
                </c:pt>
                <c:pt idx="1622">
                  <c:v>-2.1316001249608677E-4</c:v>
                </c:pt>
                <c:pt idx="1623">
                  <c:v>-2.1332358039431262E-4</c:v>
                </c:pt>
                <c:pt idx="1624">
                  <c:v>-2.13486483505472E-4</c:v>
                </c:pt>
                <c:pt idx="1625">
                  <c:v>-2.136487155916504E-4</c:v>
                </c:pt>
                <c:pt idx="1626">
                  <c:v>-2.1381027041491156E-4</c:v>
                </c:pt>
                <c:pt idx="1627">
                  <c:v>-2.1397114173729803E-4</c:v>
                </c:pt>
                <c:pt idx="1628">
                  <c:v>-2.1413132332088049E-4</c:v>
                </c:pt>
                <c:pt idx="1629">
                  <c:v>-2.1429080892774186E-4</c:v>
                </c:pt>
                <c:pt idx="1630">
                  <c:v>-2.1444959231993067E-4</c:v>
                </c:pt>
                <c:pt idx="1631">
                  <c:v>-2.1460766725949366E-4</c:v>
                </c:pt>
                <c:pt idx="1632">
                  <c:v>-2.1476502750850839E-4</c:v>
                </c:pt>
                <c:pt idx="1633">
                  <c:v>-2.1492166682905188E-4</c:v>
                </c:pt>
                <c:pt idx="1634">
                  <c:v>-2.150775789831698E-4</c:v>
                </c:pt>
                <c:pt idx="1635">
                  <c:v>-2.1532109962001296E-4</c:v>
                </c:pt>
                <c:pt idx="1636">
                  <c:v>-2.1547511327403253E-4</c:v>
                </c:pt>
                <c:pt idx="1637">
                  <c:v>-2.1562837748327483E-4</c:v>
                </c:pt>
                <c:pt idx="1638">
                  <c:v>-2.157808860098029E-4</c:v>
                </c:pt>
                <c:pt idx="1639">
                  <c:v>-2.1593263261569941E-4</c:v>
                </c:pt>
                <c:pt idx="1640">
                  <c:v>-2.1608361106302049E-4</c:v>
                </c:pt>
                <c:pt idx="1641">
                  <c:v>-2.1623381511381176E-4</c:v>
                </c:pt>
                <c:pt idx="1642">
                  <c:v>-2.1638323853014052E-4</c:v>
                </c:pt>
                <c:pt idx="1643">
                  <c:v>-2.1653187507409603E-4</c:v>
                </c:pt>
                <c:pt idx="1644">
                  <c:v>-2.1667971850771202E-4</c:v>
                </c:pt>
                <c:pt idx="1645">
                  <c:v>-2.1682676259306103E-4</c:v>
                </c:pt>
                <c:pt idx="1646">
                  <c:v>-2.16973001092208E-4</c:v>
                </c:pt>
                <c:pt idx="1647">
                  <c:v>-2.1711842776722643E-4</c:v>
                </c:pt>
                <c:pt idx="1648">
                  <c:v>-2.172630363801521E-4</c:v>
                </c:pt>
                <c:pt idx="1649">
                  <c:v>-2.1740682069306143E-4</c:v>
                </c:pt>
                <c:pt idx="1650">
                  <c:v>-2.1754977446802518E-4</c:v>
                </c:pt>
                <c:pt idx="1651">
                  <c:v>-2.176918914670935E-4</c:v>
                </c:pt>
                <c:pt idx="1652">
                  <c:v>-2.1783316545234276E-4</c:v>
                </c:pt>
                <c:pt idx="1653">
                  <c:v>-2.1797359018582954E-4</c:v>
                </c:pt>
                <c:pt idx="1654">
                  <c:v>-2.1811315942960656E-4</c:v>
                </c:pt>
                <c:pt idx="1655">
                  <c:v>-2.1825186694575383E-4</c:v>
                </c:pt>
                <c:pt idx="1656">
                  <c:v>-2.1838970649631735E-4</c:v>
                </c:pt>
                <c:pt idx="1657">
                  <c:v>-2.1852667184337114E-4</c:v>
                </c:pt>
                <c:pt idx="1658">
                  <c:v>-2.1866275674898658E-4</c:v>
                </c:pt>
                <c:pt idx="1659">
                  <c:v>-2.1879795497520234E-4</c:v>
                </c:pt>
                <c:pt idx="1660">
                  <c:v>-2.1893226028410096E-4</c:v>
                </c:pt>
                <c:pt idx="1661">
                  <c:v>-2.1906566643773286E-4</c:v>
                </c:pt>
                <c:pt idx="1662">
                  <c:v>-2.191981671981776E-4</c:v>
                </c:pt>
                <c:pt idx="1663">
                  <c:v>-2.1932975632748305E-4</c:v>
                </c:pt>
                <c:pt idx="1664">
                  <c:v>-2.1946042758771129E-4</c:v>
                </c:pt>
                <c:pt idx="1665">
                  <c:v>-2.1959017474093906E-4</c:v>
                </c:pt>
                <c:pt idx="1666">
                  <c:v>-2.1971899154921197E-4</c:v>
                </c:pt>
                <c:pt idx="1667">
                  <c:v>-2.1984687177459045E-4</c:v>
                </c:pt>
                <c:pt idx="1668">
                  <c:v>-2.1997380917916491E-4</c:v>
                </c:pt>
                <c:pt idx="1669">
                  <c:v>-2.2009979752498021E-4</c:v>
                </c:pt>
                <c:pt idx="1670">
                  <c:v>-2.202248305740963E-4</c:v>
                </c:pt>
                <c:pt idx="1671">
                  <c:v>-2.2034890208857318E-4</c:v>
                </c:pt>
                <c:pt idx="1672">
                  <c:v>-2.2047200583050092E-4</c:v>
                </c:pt>
                <c:pt idx="1673">
                  <c:v>-2.2059413556190955E-4</c:v>
                </c:pt>
                <c:pt idx="1674">
                  <c:v>-2.2071528504485953E-4</c:v>
                </c:pt>
                <c:pt idx="1675">
                  <c:v>-2.2083544804145616E-4</c:v>
                </c:pt>
                <c:pt idx="1676">
                  <c:v>-2.2095461831371516E-4</c:v>
                </c:pt>
                <c:pt idx="1677">
                  <c:v>-2.2107278962372703E-4</c:v>
                </c:pt>
                <c:pt idx="1678">
                  <c:v>-2.2118995573353764E-4</c:v>
                </c:pt>
                <c:pt idx="1679">
                  <c:v>-2.2130611040523736E-4</c:v>
                </c:pt>
                <c:pt idx="1680">
                  <c:v>-2.2142124740085698E-4</c:v>
                </c:pt>
                <c:pt idx="1681">
                  <c:v>-2.2153536048247164E-4</c:v>
                </c:pt>
                <c:pt idx="1682">
                  <c:v>-2.2164844341214128E-4</c:v>
                </c:pt>
                <c:pt idx="1683">
                  <c:v>-2.2176048995193999E-4</c:v>
                </c:pt>
                <c:pt idx="1684">
                  <c:v>-2.2187149386392627E-4</c:v>
                </c:pt>
                <c:pt idx="1685">
                  <c:v>-2.2198144891015788E-4</c:v>
                </c:pt>
                <c:pt idx="1686">
                  <c:v>-2.2209035337524097E-4</c:v>
                </c:pt>
                <c:pt idx="1687">
                  <c:v>-2.221984792647559E-4</c:v>
                </c:pt>
                <c:pt idx="1688">
                  <c:v>-2.2230599269841065E-4</c:v>
                </c:pt>
                <c:pt idx="1689">
                  <c:v>-2.2241289831620559E-4</c:v>
                </c:pt>
                <c:pt idx="1690">
                  <c:v>-2.2251920075807568E-4</c:v>
                </c:pt>
                <c:pt idx="1691">
                  <c:v>-2.2262490466399301E-4</c:v>
                </c:pt>
                <c:pt idx="1692">
                  <c:v>-2.2273001467392183E-4</c:v>
                </c:pt>
                <c:pt idx="1693">
                  <c:v>-2.2283453542780367E-4</c:v>
                </c:pt>
                <c:pt idx="1694">
                  <c:v>-2.2293847156562975E-4</c:v>
                </c:pt>
                <c:pt idx="1695">
                  <c:v>-2.230418277273235E-4</c:v>
                </c:pt>
                <c:pt idx="1696">
                  <c:v>-2.2314460855288605E-4</c:v>
                </c:pt>
                <c:pt idx="1697">
                  <c:v>-2.2324681868223515E-4</c:v>
                </c:pt>
                <c:pt idx="1698">
                  <c:v>-2.2334846275536498E-4</c:v>
                </c:pt>
                <c:pt idx="1699">
                  <c:v>-2.2344954541221449E-4</c:v>
                </c:pt>
                <c:pt idx="1700">
                  <c:v>-2.235500712927685E-4</c:v>
                </c:pt>
                <c:pt idx="1701">
                  <c:v>-2.2365004503695582E-4</c:v>
                </c:pt>
                <c:pt idx="1702">
                  <c:v>-2.2374947128476444E-4</c:v>
                </c:pt>
                <c:pt idx="1703">
                  <c:v>-2.2384835467613968E-4</c:v>
                </c:pt>
                <c:pt idx="1704">
                  <c:v>-2.2394669985104142E-4</c:v>
                </c:pt>
                <c:pt idx="1705">
                  <c:v>-2.240445114494436E-4</c:v>
                </c:pt>
                <c:pt idx="1706">
                  <c:v>-2.2414179411129042E-4</c:v>
                </c:pt>
                <c:pt idx="1707">
                  <c:v>-2.2423855247655333E-4</c:v>
                </c:pt>
                <c:pt idx="1708">
                  <c:v>-2.2433479118520169E-4</c:v>
                </c:pt>
                <c:pt idx="1709">
                  <c:v>-2.2443051487715929E-4</c:v>
                </c:pt>
                <c:pt idx="1710">
                  <c:v>-2.2452572819243262E-4</c:v>
                </c:pt>
                <c:pt idx="1711">
                  <c:v>-2.2462043577095301E-4</c:v>
                </c:pt>
                <c:pt idx="1712">
                  <c:v>-2.2471464225269045E-4</c:v>
                </c:pt>
                <c:pt idx="1713">
                  <c:v>-2.2480835227759575E-4</c:v>
                </c:pt>
                <c:pt idx="1714">
                  <c:v>-2.2490157048564297E-4</c:v>
                </c:pt>
                <c:pt idx="1715">
                  <c:v>-2.2499430151678613E-4</c:v>
                </c:pt>
                <c:pt idx="1716">
                  <c:v>-2.2508655001098694E-4</c:v>
                </c:pt>
                <c:pt idx="1717">
                  <c:v>-2.2517832060821441E-4</c:v>
                </c:pt>
                <c:pt idx="1718">
                  <c:v>-2.2526961794840165E-4</c:v>
                </c:pt>
                <c:pt idx="1719">
                  <c:v>-2.2536044667154469E-4</c:v>
                </c:pt>
                <c:pt idx="1720">
                  <c:v>-2.2545081141757436E-4</c:v>
                </c:pt>
                <c:pt idx="1721">
                  <c:v>-2.2554071682646896E-4</c:v>
                </c:pt>
                <c:pt idx="1722">
                  <c:v>-2.2563016753819712E-4</c:v>
                </c:pt>
                <c:pt idx="1723">
                  <c:v>-2.2571916819268912E-4</c:v>
                </c:pt>
                <c:pt idx="1724">
                  <c:v>-2.2580772342992102E-4</c:v>
                </c:pt>
                <c:pt idx="1725">
                  <c:v>-2.2589583788987163E-4</c:v>
                </c:pt>
                <c:pt idx="1726">
                  <c:v>-2.2598351621246589E-4</c:v>
                </c:pt>
                <c:pt idx="1727">
                  <c:v>-2.2607076303768678E-4</c:v>
                </c:pt>
                <c:pt idx="1728">
                  <c:v>-2.2615758300550436E-4</c:v>
                </c:pt>
                <c:pt idx="1729">
                  <c:v>-2.2624398075584738E-4</c:v>
                </c:pt>
                <c:pt idx="1730">
                  <c:v>-2.2632996092871479E-4</c:v>
                </c:pt>
                <c:pt idx="1731">
                  <c:v>-2.2641552816403518E-4</c:v>
                </c:pt>
                <c:pt idx="1732">
                  <c:v>-2.2650068710177825E-4</c:v>
                </c:pt>
                <c:pt idx="1733">
                  <c:v>-2.2658544238191207E-4</c:v>
                </c:pt>
                <c:pt idx="1734">
                  <c:v>-2.2666979864438897E-4</c:v>
                </c:pt>
                <c:pt idx="1735">
                  <c:v>-2.2675376052917252E-4</c:v>
                </c:pt>
                <c:pt idx="1736">
                  <c:v>-2.2683733267622326E-4</c:v>
                </c:pt>
                <c:pt idx="1737">
                  <c:v>-2.2692051972551206E-4</c:v>
                </c:pt>
                <c:pt idx="1738">
                  <c:v>-2.2700332631697787E-4</c:v>
                </c:pt>
                <c:pt idx="1739">
                  <c:v>-2.2708575709059659E-4</c:v>
                </c:pt>
                <c:pt idx="1740">
                  <c:v>-2.2716781668632503E-4</c:v>
                </c:pt>
                <c:pt idx="1741">
                  <c:v>-2.2724950974411433E-4</c:v>
                </c:pt>
                <c:pt idx="1742">
                  <c:v>-2.273308409039369E-4</c:v>
                </c:pt>
                <c:pt idx="1743">
                  <c:v>-2.2741181480575841E-4</c:v>
                </c:pt>
                <c:pt idx="1744">
                  <c:v>-2.274924360895371E-4</c:v>
                </c:pt>
                <c:pt idx="1745">
                  <c:v>-2.2757270939520975E-4</c:v>
                </c:pt>
                <c:pt idx="1746">
                  <c:v>-2.2765263936275968E-4</c:v>
                </c:pt>
                <c:pt idx="1747">
                  <c:v>-2.2773223063214735E-4</c:v>
                </c:pt>
                <c:pt idx="1748">
                  <c:v>-2.2781148784332411E-4</c:v>
                </c:pt>
                <c:pt idx="1749">
                  <c:v>-2.2789041563625847E-4</c:v>
                </c:pt>
                <c:pt idx="1750">
                  <c:v>-2.2796901865090844E-4</c:v>
                </c:pt>
                <c:pt idx="1751">
                  <c:v>-2.2804730152723473E-4</c:v>
                </c:pt>
                <c:pt idx="1752">
                  <c:v>-2.281252689051865E-4</c:v>
                </c:pt>
                <c:pt idx="1753">
                  <c:v>-2.2820292542474158E-4</c:v>
                </c:pt>
                <c:pt idx="1754">
                  <c:v>-2.2828027572585163E-4</c:v>
                </c:pt>
                <c:pt idx="1755">
                  <c:v>-2.2835732444848229E-4</c:v>
                </c:pt>
                <c:pt idx="1756">
                  <c:v>-2.2843407623258558E-4</c:v>
                </c:pt>
                <c:pt idx="1757">
                  <c:v>-2.2851053571812629E-4</c:v>
                </c:pt>
                <c:pt idx="1758">
                  <c:v>-2.2858670754506821E-4</c:v>
                </c:pt>
                <c:pt idx="1759">
                  <c:v>-2.2866259635337312E-4</c:v>
                </c:pt>
                <c:pt idx="1760">
                  <c:v>-2.2873820678298717E-4</c:v>
                </c:pt>
                <c:pt idx="1761">
                  <c:v>-2.2881354347388064E-4</c:v>
                </c:pt>
                <c:pt idx="1762">
                  <c:v>-2.2888861106602033E-4</c:v>
                </c:pt>
                <c:pt idx="1763">
                  <c:v>-2.2896341419936905E-4</c:v>
                </c:pt>
                <c:pt idx="1764">
                  <c:v>-2.2903795751385843E-4</c:v>
                </c:pt>
                <c:pt idx="1765">
                  <c:v>-2.29112245649482E-4</c:v>
                </c:pt>
                <c:pt idx="1766">
                  <c:v>-2.291862832461875E-4</c:v>
                </c:pt>
                <c:pt idx="1767">
                  <c:v>-2.292600749439434E-4</c:v>
                </c:pt>
                <c:pt idx="1768">
                  <c:v>-2.2933362538268465E-4</c:v>
                </c:pt>
                <c:pt idx="1769">
                  <c:v>-2.2940693920240574E-4</c:v>
                </c:pt>
                <c:pt idx="1770">
                  <c:v>-2.2948002104304004E-4</c:v>
                </c:pt>
                <c:pt idx="1771">
                  <c:v>-2.2955287554456588E-4</c:v>
                </c:pt>
                <c:pt idx="1772">
                  <c:v>-2.2962550734693937E-4</c:v>
                </c:pt>
                <c:pt idx="1773">
                  <c:v>-2.2969792109010708E-4</c:v>
                </c:pt>
                <c:pt idx="1774">
                  <c:v>-2.2977012141405881E-4</c:v>
                </c:pt>
                <c:pt idx="1775">
                  <c:v>-2.298421129587207E-4</c:v>
                </c:pt>
                <c:pt idx="1776">
                  <c:v>-2.2991390036407398E-4</c:v>
                </c:pt>
                <c:pt idx="1777">
                  <c:v>-2.2998548827008814E-4</c:v>
                </c:pt>
                <c:pt idx="1778">
                  <c:v>-2.3005688131669407E-4</c:v>
                </c:pt>
                <c:pt idx="1779">
                  <c:v>-2.3012808414387588E-4</c:v>
                </c:pt>
                <c:pt idx="1780">
                  <c:v>-2.3019910139159108E-4</c:v>
                </c:pt>
                <c:pt idx="1781">
                  <c:v>-2.3026993769978326E-4</c:v>
                </c:pt>
                <c:pt idx="1782">
                  <c:v>-2.303405977084342E-4</c:v>
                </c:pt>
                <c:pt idx="1783">
                  <c:v>-2.3041108605749731E-4</c:v>
                </c:pt>
                <c:pt idx="1784">
                  <c:v>-2.3048140738692372E-4</c:v>
                </c:pt>
                <c:pt idx="1785">
                  <c:v>-2.3055156633668752E-4</c:v>
                </c:pt>
                <c:pt idx="1786">
                  <c:v>-2.3062156754674609E-4</c:v>
                </c:pt>
                <c:pt idx="1787">
                  <c:v>-2.3069141565705255E-4</c:v>
                </c:pt>
                <c:pt idx="1788">
                  <c:v>-2.3076111530758142E-4</c:v>
                </c:pt>
                <c:pt idx="1789">
                  <c:v>-2.3083067113827542E-4</c:v>
                </c:pt>
                <c:pt idx="1790">
                  <c:v>-2.3090008778911059E-4</c:v>
                </c:pt>
                <c:pt idx="1791">
                  <c:v>-2.3096936990003029E-4</c:v>
                </c:pt>
                <c:pt idx="1792">
                  <c:v>-2.3103852211102247E-4</c:v>
                </c:pt>
                <c:pt idx="1793">
                  <c:v>-2.3110754906201553E-4</c:v>
                </c:pt>
                <c:pt idx="1794">
                  <c:v>-2.3117645539298142E-4</c:v>
                </c:pt>
                <c:pt idx="1795">
                  <c:v>-2.3124524574389579E-4</c:v>
                </c:pt>
                <c:pt idx="1796">
                  <c:v>-2.313139247546989E-4</c:v>
                </c:pt>
                <c:pt idx="1797">
                  <c:v>-2.3138249706537261E-4</c:v>
                </c:pt>
                <c:pt idx="1798">
                  <c:v>-2.314509673158491E-4</c:v>
                </c:pt>
                <c:pt idx="1799">
                  <c:v>-2.3151934014611369E-4</c:v>
                </c:pt>
                <c:pt idx="1800">
                  <c:v>-2.3158762019611387E-4</c:v>
                </c:pt>
                <c:pt idx="1801">
                  <c:v>-2.3165581210582306E-4</c:v>
                </c:pt>
                <c:pt idx="1802">
                  <c:v>-2.3172392051517581E-4</c:v>
                </c:pt>
                <c:pt idx="1803">
                  <c:v>-2.3179195006416963E-4</c:v>
                </c:pt>
                <c:pt idx="1804">
                  <c:v>-2.3185990539272366E-4</c:v>
                </c:pt>
                <c:pt idx="1805">
                  <c:v>-2.3192779114083152E-4</c:v>
                </c:pt>
                <c:pt idx="1806">
                  <c:v>-2.3199561194844532E-4</c:v>
                </c:pt>
                <c:pt idx="1807">
                  <c:v>-2.3206337245551388E-4</c:v>
                </c:pt>
                <c:pt idx="1808">
                  <c:v>-2.3213107730200711E-4</c:v>
                </c:pt>
                <c:pt idx="1809">
                  <c:v>-2.3219873112789008E-4</c:v>
                </c:pt>
                <c:pt idx="1810">
                  <c:v>-2.3226633857310978E-4</c:v>
                </c:pt>
                <c:pt idx="1811">
                  <c:v>-2.3233390427763223E-4</c:v>
                </c:pt>
                <c:pt idx="1812">
                  <c:v>-2.3240143288142957E-4</c:v>
                </c:pt>
                <c:pt idx="1813">
                  <c:v>-2.3246892902445356E-4</c:v>
                </c:pt>
                <c:pt idx="1814">
                  <c:v>-2.3253639734664797E-4</c:v>
                </c:pt>
                <c:pt idx="1815">
                  <c:v>-2.3260384248801114E-4</c:v>
                </c:pt>
                <c:pt idx="1816">
                  <c:v>-2.3267126908846852E-4</c:v>
                </c:pt>
                <c:pt idx="1817">
                  <c:v>-2.3273868178798625E-4</c:v>
                </c:pt>
                <c:pt idx="1818">
                  <c:v>-2.3280608522654466E-4</c:v>
                </c:pt>
                <c:pt idx="1819">
                  <c:v>-2.3287348404408761E-4</c:v>
                </c:pt>
                <c:pt idx="1820">
                  <c:v>-2.3294088288058448E-4</c:v>
                </c:pt>
                <c:pt idx="1821">
                  <c:v>-2.3300828637599192E-4</c:v>
                </c:pt>
                <c:pt idx="1822">
                  <c:v>-2.3307569917026548E-4</c:v>
                </c:pt>
                <c:pt idx="1823">
                  <c:v>-2.3314312590337193E-4</c:v>
                </c:pt>
                <c:pt idx="1824">
                  <c:v>-2.3321057121526294E-4</c:v>
                </c:pt>
                <c:pt idx="1825">
                  <c:v>-2.3327803974591236E-4</c:v>
                </c:pt>
                <c:pt idx="1826">
                  <c:v>-2.333455361352777E-4</c:v>
                </c:pt>
                <c:pt idx="1827">
                  <c:v>-2.3341306502329946E-4</c:v>
                </c:pt>
                <c:pt idx="1828">
                  <c:v>-2.3349028664177226E-4</c:v>
                </c:pt>
                <c:pt idx="1829">
                  <c:v>-2.3355790079417033E-4</c:v>
                </c:pt>
                <c:pt idx="1830">
                  <c:v>-2.3362556202798391E-4</c:v>
                </c:pt>
                <c:pt idx="1831">
                  <c:v>-2.3369327498316323E-4</c:v>
                </c:pt>
                <c:pt idx="1832">
                  <c:v>-2.3376104429966273E-4</c:v>
                </c:pt>
                <c:pt idx="1833">
                  <c:v>-2.3382887461745284E-4</c:v>
                </c:pt>
                <c:pt idx="1834">
                  <c:v>-2.3389677057649428E-4</c:v>
                </c:pt>
                <c:pt idx="1835">
                  <c:v>-2.3396473681673753E-4</c:v>
                </c:pt>
                <c:pt idx="1836">
                  <c:v>-2.3403277797814665E-4</c:v>
                </c:pt>
                <c:pt idx="1837">
                  <c:v>-2.3410089870069855E-4</c:v>
                </c:pt>
                <c:pt idx="1838">
                  <c:v>-2.3416910362433286E-4</c:v>
                </c:pt>
                <c:pt idx="1839">
                  <c:v>-2.3423739738901285E-4</c:v>
                </c:pt>
                <c:pt idx="1840">
                  <c:v>-2.3430578463471224E-4</c:v>
                </c:pt>
                <c:pt idx="1841">
                  <c:v>-2.3437427000137773E-4</c:v>
                </c:pt>
                <c:pt idx="1842">
                  <c:v>-2.344428581289649E-4</c:v>
                </c:pt>
                <c:pt idx="1843">
                  <c:v>-2.3451155365746194E-4</c:v>
                </c:pt>
                <c:pt idx="1844">
                  <c:v>-2.3458036122680307E-4</c:v>
                </c:pt>
                <c:pt idx="1845">
                  <c:v>-2.3464928547696596E-4</c:v>
                </c:pt>
                <c:pt idx="1846">
                  <c:v>-2.347183310478971E-4</c:v>
                </c:pt>
                <c:pt idx="1847">
                  <c:v>-2.3478750257956014E-4</c:v>
                </c:pt>
                <c:pt idx="1848">
                  <c:v>-2.3485680471192302E-4</c:v>
                </c:pt>
                <c:pt idx="1849">
                  <c:v>-2.3492624208493231E-4</c:v>
                </c:pt>
                <c:pt idx="1850">
                  <c:v>-2.3499581933856162E-4</c:v>
                </c:pt>
                <c:pt idx="1851">
                  <c:v>-2.350655411127738E-4</c:v>
                </c:pt>
                <c:pt idx="1852">
                  <c:v>-2.3513541204752043E-4</c:v>
                </c:pt>
                <c:pt idx="1853">
                  <c:v>-2.3520543678275308E-4</c:v>
                </c:pt>
                <c:pt idx="1854">
                  <c:v>-2.3527561995845874E-4</c:v>
                </c:pt>
                <c:pt idx="1855">
                  <c:v>-2.3534596621457412E-4</c:v>
                </c:pt>
                <c:pt idx="1856">
                  <c:v>-2.3541648019106975E-4</c:v>
                </c:pt>
                <c:pt idx="1857">
                  <c:v>-2.3548716652791271E-4</c:v>
                </c:pt>
                <c:pt idx="1858">
                  <c:v>-2.3555802986504148E-4</c:v>
                </c:pt>
                <c:pt idx="1859">
                  <c:v>-2.3562907484243772E-4</c:v>
                </c:pt>
                <c:pt idx="1860">
                  <c:v>-2.3570030610005287E-4</c:v>
                </c:pt>
                <c:pt idx="1861">
                  <c:v>-2.3577172827785549E-4</c:v>
                </c:pt>
                <c:pt idx="1862">
                  <c:v>-2.3584334601579437E-4</c:v>
                </c:pt>
                <c:pt idx="1863">
                  <c:v>-2.3591516395383359E-4</c:v>
                </c:pt>
                <c:pt idx="1864">
                  <c:v>-2.3598718673193948E-4</c:v>
                </c:pt>
                <c:pt idx="1865">
                  <c:v>-2.3605941899006817E-4</c:v>
                </c:pt>
                <c:pt idx="1866">
                  <c:v>-2.3613186536818804E-4</c:v>
                </c:pt>
                <c:pt idx="1867">
                  <c:v>-2.3620453050624335E-4</c:v>
                </c:pt>
                <c:pt idx="1868">
                  <c:v>-2.3627741904420102E-4</c:v>
                </c:pt>
                <c:pt idx="1869">
                  <c:v>-2.3635053562203755E-4</c:v>
                </c:pt>
                <c:pt idx="1870">
                  <c:v>-2.3642388487969072E-4</c:v>
                </c:pt>
                <c:pt idx="1871">
                  <c:v>-2.3649747145712988E-4</c:v>
                </c:pt>
                <c:pt idx="1872">
                  <c:v>-2.3657129999430743E-4</c:v>
                </c:pt>
                <c:pt idx="1873">
                  <c:v>-2.3664537513120551E-4</c:v>
                </c:pt>
                <c:pt idx="1874">
                  <c:v>-2.3671970150776362E-4</c:v>
                </c:pt>
                <c:pt idx="1875">
                  <c:v>-2.3679428376396084E-4</c:v>
                </c:pt>
                <c:pt idx="1876">
                  <c:v>-2.3686912653974373E-4</c:v>
                </c:pt>
                <c:pt idx="1877">
                  <c:v>-2.3694423447506087E-4</c:v>
                </c:pt>
                <c:pt idx="1878">
                  <c:v>-2.3701961220990906E-4</c:v>
                </c:pt>
                <c:pt idx="1879">
                  <c:v>-2.3709526438421427E-4</c:v>
                </c:pt>
                <c:pt idx="1880">
                  <c:v>-2.3718206601246278E-4</c:v>
                </c:pt>
                <c:pt idx="1881">
                  <c:v>-2.3725832189570173E-4</c:v>
                </c:pt>
                <c:pt idx="1882">
                  <c:v>-2.3733486680115452E-4</c:v>
                </c:pt>
                <c:pt idx="1883">
                  <c:v>-2.3741170536876335E-4</c:v>
                </c:pt>
                <c:pt idx="1884">
                  <c:v>-2.3748884223850054E-4</c:v>
                </c:pt>
                <c:pt idx="1885">
                  <c:v>-2.3756628205032031E-4</c:v>
                </c:pt>
                <c:pt idx="1886">
                  <c:v>-2.3764402944419319E-4</c:v>
                </c:pt>
                <c:pt idx="1887">
                  <c:v>-2.3772208906006948E-4</c:v>
                </c:pt>
                <c:pt idx="1888">
                  <c:v>-2.3780046553790191E-4</c:v>
                </c:pt>
                <c:pt idx="1889">
                  <c:v>-2.3787916351766789E-4</c:v>
                </c:pt>
                <c:pt idx="1890">
                  <c:v>-2.379581876393214E-4</c:v>
                </c:pt>
                <c:pt idx="1891">
                  <c:v>-2.3803754254282742E-4</c:v>
                </c:pt>
                <c:pt idx="1892">
                  <c:v>-2.3811723286813703E-4</c:v>
                </c:pt>
                <c:pt idx="1893">
                  <c:v>-2.3819726325520995E-4</c:v>
                </c:pt>
                <c:pt idx="1894">
                  <c:v>-2.3827763834401337E-4</c:v>
                </c:pt>
                <c:pt idx="1895">
                  <c:v>-2.3835836277452067E-4</c:v>
                </c:pt>
                <c:pt idx="1896">
                  <c:v>-2.3843944118666396E-4</c:v>
                </c:pt>
                <c:pt idx="1897">
                  <c:v>-2.3852087822042581E-4</c:v>
                </c:pt>
                <c:pt idx="1898">
                  <c:v>-2.386143941967882E-4</c:v>
                </c:pt>
                <c:pt idx="1899">
                  <c:v>-2.3869661532978332E-4</c:v>
                </c:pt>
                <c:pt idx="1900">
                  <c:v>-2.387792096671234E-4</c:v>
                </c:pt>
                <c:pt idx="1901">
                  <c:v>-2.3886218184876072E-4</c:v>
                </c:pt>
                <c:pt idx="1902">
                  <c:v>-2.3894553651468032E-4</c:v>
                </c:pt>
                <c:pt idx="1903">
                  <c:v>-2.3902927830480626E-4</c:v>
                </c:pt>
                <c:pt idx="1904">
                  <c:v>-2.391134118591278E-4</c:v>
                </c:pt>
                <c:pt idx="1905">
                  <c:v>-2.3919794181759399E-4</c:v>
                </c:pt>
                <c:pt idx="1906">
                  <c:v>-2.3928287282017009E-4</c:v>
                </c:pt>
                <c:pt idx="1907">
                  <c:v>-2.3936820950681376E-4</c:v>
                </c:pt>
                <c:pt idx="1908">
                  <c:v>-2.3945395651748489E-4</c:v>
                </c:pt>
                <c:pt idx="1909">
                  <c:v>-2.3954011849213307E-4</c:v>
                </c:pt>
                <c:pt idx="1910">
                  <c:v>-2.3962670007074223E-4</c:v>
                </c:pt>
                <c:pt idx="1911">
                  <c:v>-2.3971370589326055E-4</c:v>
                </c:pt>
                <c:pt idx="1912">
                  <c:v>-2.3980114059964506E-4</c:v>
                </c:pt>
                <c:pt idx="1913">
                  <c:v>-2.3988900882986053E-4</c:v>
                </c:pt>
                <c:pt idx="1914">
                  <c:v>-2.3997731522386637E-4</c:v>
                </c:pt>
                <c:pt idx="1915">
                  <c:v>-2.4006606442162712E-4</c:v>
                </c:pt>
                <c:pt idx="1916">
                  <c:v>-2.4015526106309967E-4</c:v>
                </c:pt>
                <c:pt idx="1917">
                  <c:v>-2.4024490978823192E-4</c:v>
                </c:pt>
                <c:pt idx="1918">
                  <c:v>-2.4033501523700696E-4</c:v>
                </c:pt>
                <c:pt idx="1919">
                  <c:v>-2.4042558204938485E-4</c:v>
                </c:pt>
                <c:pt idx="1920">
                  <c:v>-2.4051661486530152E-4</c:v>
                </c:pt>
                <c:pt idx="1921">
                  <c:v>-2.4060811832473536E-4</c:v>
                </c:pt>
                <c:pt idx="1922">
                  <c:v>-2.4070009706764919E-4</c:v>
                </c:pt>
                <c:pt idx="1923">
                  <c:v>-2.4079255573400014E-4</c:v>
                </c:pt>
                <c:pt idx="1924">
                  <c:v>-2.4088549896373855E-4</c:v>
                </c:pt>
                <c:pt idx="1925">
                  <c:v>-2.4097893139684033E-4</c:v>
                </c:pt>
                <c:pt idx="1926">
                  <c:v>-2.4107285767326027E-4</c:v>
                </c:pt>
                <c:pt idx="1927">
                  <c:v>-2.4116728243295352E-4</c:v>
                </c:pt>
                <c:pt idx="1928">
                  <c:v>-2.4126221031588524E-4</c:v>
                </c:pt>
                <c:pt idx="1929">
                  <c:v>-2.4135764596201799E-4</c:v>
                </c:pt>
                <c:pt idx="1930">
                  <c:v>-2.4145359401129906E-4</c:v>
                </c:pt>
                <c:pt idx="1931">
                  <c:v>-2.4155005910371516E-4</c:v>
                </c:pt>
                <c:pt idx="1932">
                  <c:v>-2.4168877248886768E-4</c:v>
                </c:pt>
                <c:pt idx="1933">
                  <c:v>-2.417865125748086E-4</c:v>
                </c:pt>
                <c:pt idx="1934">
                  <c:v>-2.4188478561231009E-4</c:v>
                </c:pt>
                <c:pt idx="1935">
                  <c:v>-2.4198359624132528E-4</c:v>
                </c:pt>
                <c:pt idx="1936">
                  <c:v>-2.4208294910180525E-4</c:v>
                </c:pt>
                <c:pt idx="1937">
                  <c:v>-2.4218284883373081E-4</c:v>
                </c:pt>
                <c:pt idx="1938">
                  <c:v>-2.4228330007705518E-4</c:v>
                </c:pt>
                <c:pt idx="1939">
                  <c:v>-2.4238430747173606E-4</c:v>
                </c:pt>
                <c:pt idx="1940">
                  <c:v>-2.4248587565774539E-4</c:v>
                </c:pt>
                <c:pt idx="1941">
                  <c:v>-2.4258800927502285E-4</c:v>
                </c:pt>
                <c:pt idx="1942">
                  <c:v>-2.4269071296354153E-4</c:v>
                </c:pt>
                <c:pt idx="1943">
                  <c:v>-2.4279399136326155E-4</c:v>
                </c:pt>
                <c:pt idx="1944">
                  <c:v>-2.4289784911413971E-4</c:v>
                </c:pt>
                <c:pt idx="1945">
                  <c:v>-2.4300229085613914E-4</c:v>
                </c:pt>
                <c:pt idx="1946">
                  <c:v>-2.4312237389029624E-4</c:v>
                </c:pt>
                <c:pt idx="1947">
                  <c:v>-2.4322838530860789E-4</c:v>
                </c:pt>
                <c:pt idx="1948">
                  <c:v>-2.4333559101943293E-4</c:v>
                </c:pt>
                <c:pt idx="1949">
                  <c:v>-2.4344398131345479E-4</c:v>
                </c:pt>
                <c:pt idx="1950">
                  <c:v>-2.4355354648136646E-4</c:v>
                </c:pt>
                <c:pt idx="1951">
                  <c:v>-2.4366427681387335E-4</c:v>
                </c:pt>
                <c:pt idx="1952">
                  <c:v>-2.4377616260165232E-4</c:v>
                </c:pt>
                <c:pt idx="1953">
                  <c:v>-2.4388919413542069E-4</c:v>
                </c:pt>
                <c:pt idx="1954">
                  <c:v>-2.4400336170584059E-4</c:v>
                </c:pt>
                <c:pt idx="1955">
                  <c:v>-2.4411865560363145E-4</c:v>
                </c:pt>
                <c:pt idx="1956">
                  <c:v>-2.4423506611948552E-4</c:v>
                </c:pt>
                <c:pt idx="1957">
                  <c:v>-2.4435258354408201E-4</c:v>
                </c:pt>
                <c:pt idx="1958">
                  <c:v>-2.4447119816812266E-4</c:v>
                </c:pt>
                <c:pt idx="1959">
                  <c:v>-2.4459090028231315E-4</c:v>
                </c:pt>
                <c:pt idx="1960">
                  <c:v>-2.4471168017732261E-4</c:v>
                </c:pt>
                <c:pt idx="1961">
                  <c:v>-2.4483352814386265E-4</c:v>
                </c:pt>
                <c:pt idx="1962">
                  <c:v>-2.4495643447262542E-4</c:v>
                </c:pt>
                <c:pt idx="1963">
                  <c:v>-2.4508038945429743E-4</c:v>
                </c:pt>
                <c:pt idx="1964">
                  <c:v>-2.4520538337958434E-4</c:v>
                </c:pt>
                <c:pt idx="1965">
                  <c:v>-2.4533140653917065E-4</c:v>
                </c:pt>
                <c:pt idx="1966">
                  <c:v>-2.4545844922374451E-4</c:v>
                </c:pt>
                <c:pt idx="1967">
                  <c:v>-2.4558650172401152E-4</c:v>
                </c:pt>
                <c:pt idx="1968">
                  <c:v>-2.4571555433066544E-4</c:v>
                </c:pt>
                <c:pt idx="1969">
                  <c:v>-2.4584559733439117E-4</c:v>
                </c:pt>
                <c:pt idx="1970">
                  <c:v>-2.4597662102590043E-4</c:v>
                </c:pt>
                <c:pt idx="1971">
                  <c:v>-2.4610861569585902E-4</c:v>
                </c:pt>
                <c:pt idx="1972">
                  <c:v>-2.462415716349873E-4</c:v>
                </c:pt>
                <c:pt idx="1973">
                  <c:v>-2.4637547913396591E-4</c:v>
                </c:pt>
                <c:pt idx="1974">
                  <c:v>-2.4651032848348235E-4</c:v>
                </c:pt>
                <c:pt idx="1975">
                  <c:v>-2.4664610997424439E-4</c:v>
                </c:pt>
                <c:pt idx="1976">
                  <c:v>-2.4678281389695121E-4</c:v>
                </c:pt>
                <c:pt idx="1977">
                  <c:v>-2.4692043054227504E-4</c:v>
                </c:pt>
                <c:pt idx="1978">
                  <c:v>-2.4705895020091766E-4</c:v>
                </c:pt>
                <c:pt idx="1979">
                  <c:v>-2.4719836316358158E-4</c:v>
                </c:pt>
                <c:pt idx="1980">
                  <c:v>-2.4733865972096215E-4</c:v>
                </c:pt>
                <c:pt idx="1981">
                  <c:v>-2.4747983016372958E-4</c:v>
                </c:pt>
                <c:pt idx="1982">
                  <c:v>-2.4762186478260653E-4</c:v>
                </c:pt>
                <c:pt idx="1983">
                  <c:v>-2.4776475386827529E-4</c:v>
                </c:pt>
                <c:pt idx="1984">
                  <c:v>-2.4790848771142346E-4</c:v>
                </c:pt>
                <c:pt idx="1985">
                  <c:v>-2.4805305660275789E-4</c:v>
                </c:pt>
                <c:pt idx="1986">
                  <c:v>-2.4819845083296469E-4</c:v>
                </c:pt>
                <c:pt idx="1987">
                  <c:v>-2.4834466069273404E-4</c:v>
                </c:pt>
                <c:pt idx="1988">
                  <c:v>-2.4849167647276316E-4</c:v>
                </c:pt>
                <c:pt idx="1989">
                  <c:v>-2.4863948846374877E-4</c:v>
                </c:pt>
                <c:pt idx="1990">
                  <c:v>-2.4878808695637944E-4</c:v>
                </c:pt>
                <c:pt idx="1991">
                  <c:v>-2.4893746224135979E-4</c:v>
                </c:pt>
                <c:pt idx="1992">
                  <c:v>-2.4908760460937162E-4</c:v>
                </c:pt>
                <c:pt idx="1993">
                  <c:v>-2.4923850435110828E-4</c:v>
                </c:pt>
                <c:pt idx="1994">
                  <c:v>-2.4939015175727791E-4</c:v>
                </c:pt>
                <c:pt idx="1995">
                  <c:v>-2.4954253711855369E-4</c:v>
                </c:pt>
                <c:pt idx="1996">
                  <c:v>-2.4969565072565075E-4</c:v>
                </c:pt>
                <c:pt idx="1997">
                  <c:v>-2.4984948286925534E-4</c:v>
                </c:pt>
                <c:pt idx="1998">
                  <c:v>-2.5000402384005971E-4</c:v>
                </c:pt>
                <c:pt idx="1999">
                  <c:v>-2.5015926392874389E-4</c:v>
                </c:pt>
                <c:pt idx="2000">
                  <c:v>-2.503151934260313E-4</c:v>
                </c:pt>
                <c:pt idx="2001">
                  <c:v>-2.5047180262258688E-4</c:v>
                </c:pt>
                <c:pt idx="2002">
                  <c:v>-2.50629081809125E-4</c:v>
                </c:pt>
                <c:pt idx="2003">
                  <c:v>-2.5078702127632861E-4</c:v>
                </c:pt>
                <c:pt idx="2004">
                  <c:v>-2.5094561131490449E-4</c:v>
                </c:pt>
                <c:pt idx="2005">
                  <c:v>-2.5110484221552387E-4</c:v>
                </c:pt>
                <c:pt idx="2006">
                  <c:v>-2.5126470426889815E-4</c:v>
                </c:pt>
                <c:pt idx="2007">
                  <c:v>-2.5142518776571958E-4</c:v>
                </c:pt>
                <c:pt idx="2008">
                  <c:v>-2.5158628299667453E-4</c:v>
                </c:pt>
                <c:pt idx="2009">
                  <c:v>-2.5174798025246733E-4</c:v>
                </c:pt>
                <c:pt idx="2010">
                  <c:v>-2.5191026982378175E-4</c:v>
                </c:pt>
                <c:pt idx="2011">
                  <c:v>-2.5207314200131496E-4</c:v>
                </c:pt>
                <c:pt idx="2012">
                  <c:v>-2.5223658707575989E-4</c:v>
                </c:pt>
                <c:pt idx="2013">
                  <c:v>-2.5240059533781855E-4</c:v>
                </c:pt>
                <c:pt idx="2014">
                  <c:v>-2.5256515707817377E-4</c:v>
                </c:pt>
                <c:pt idx="2015">
                  <c:v>-2.5273026258752345E-4</c:v>
                </c:pt>
                <c:pt idx="2016">
                  <c:v>-2.5289590215656245E-4</c:v>
                </c:pt>
                <c:pt idx="2017">
                  <c:v>-2.530620660759858E-4</c:v>
                </c:pt>
                <c:pt idx="2018">
                  <c:v>-2.5322874463649177E-4</c:v>
                </c:pt>
                <c:pt idx="2019">
                  <c:v>-2.5339592812876358E-4</c:v>
                </c:pt>
                <c:pt idx="2020">
                  <c:v>-2.5356360684349353E-4</c:v>
                </c:pt>
                <c:pt idx="2021">
                  <c:v>-2.5373177107139596E-4</c:v>
                </c:pt>
                <c:pt idx="2022">
                  <c:v>-2.5390041110313801E-4</c:v>
                </c:pt>
                <c:pt idx="2023">
                  <c:v>-2.5406951722943501E-4</c:v>
                </c:pt>
                <c:pt idx="2024">
                  <c:v>-2.542390797409613E-4</c:v>
                </c:pt>
                <c:pt idx="2025">
                  <c:v>-2.5440908892843475E-4</c:v>
                </c:pt>
                <c:pt idx="2026">
                  <c:v>-2.5457953508252761E-4</c:v>
                </c:pt>
                <c:pt idx="2027">
                  <c:v>-2.547504084939407E-4</c:v>
                </c:pt>
                <c:pt idx="2028">
                  <c:v>-2.5492169945337615E-4</c:v>
                </c:pt>
                <c:pt idx="2029">
                  <c:v>-2.5509339825150894E-4</c:v>
                </c:pt>
                <c:pt idx="2030">
                  <c:v>-2.5526549517906156E-4</c:v>
                </c:pt>
                <c:pt idx="2031">
                  <c:v>-2.5543798052669452E-4</c:v>
                </c:pt>
                <c:pt idx="2032">
                  <c:v>-2.5561084458513146E-4</c:v>
                </c:pt>
                <c:pt idx="2033">
                  <c:v>-2.5578407764504963E-4</c:v>
                </c:pt>
                <c:pt idx="2034">
                  <c:v>-2.5595766999714426E-4</c:v>
                </c:pt>
                <c:pt idx="2035">
                  <c:v>-2.5613161193211066E-4</c:v>
                </c:pt>
                <c:pt idx="2036">
                  <c:v>-2.5630589374064678E-4</c:v>
                </c:pt>
                <c:pt idx="2037">
                  <c:v>-2.5648050571343604E-4</c:v>
                </c:pt>
                <c:pt idx="2038">
                  <c:v>-2.5665543814119038E-4</c:v>
                </c:pt>
                <c:pt idx="2039">
                  <c:v>-2.5683068131458206E-4</c:v>
                </c:pt>
                <c:pt idx="2040">
                  <c:v>-2.5700622552432756E-4</c:v>
                </c:pt>
                <c:pt idx="2041">
                  <c:v>-2.5718206106109878E-4</c:v>
                </c:pt>
                <c:pt idx="2042">
                  <c:v>-2.5735817821560727E-4</c:v>
                </c:pt>
                <c:pt idx="2043">
                  <c:v>-2.5753456727853536E-4</c:v>
                </c:pt>
                <c:pt idx="2044">
                  <c:v>-2.5771121854057982E-4</c:v>
                </c:pt>
                <c:pt idx="2045">
                  <c:v>-2.5788812229243411E-4</c:v>
                </c:pt>
                <c:pt idx="2046">
                  <c:v>-2.580652688248011E-4</c:v>
                </c:pt>
                <c:pt idx="2047">
                  <c:v>-2.5824264842835522E-4</c:v>
                </c:pt>
                <c:pt idx="2048">
                  <c:v>-2.5842025139381574E-4</c:v>
                </c:pt>
                <c:pt idx="2049">
                  <c:v>-2.5859806801184889E-4</c:v>
                </c:pt>
                <c:pt idx="2050">
                  <c:v>-2.587760885731705E-4</c:v>
                </c:pt>
                <c:pt idx="2051">
                  <c:v>-2.5895430336846846E-4</c:v>
                </c:pt>
                <c:pt idx="2052">
                  <c:v>-2.5913270268843557E-4</c:v>
                </c:pt>
                <c:pt idx="2053">
                  <c:v>-2.5931127682376164E-4</c:v>
                </c:pt>
                <c:pt idx="2054">
                  <c:v>-2.5949001606513622E-4</c:v>
                </c:pt>
                <c:pt idx="2055">
                  <c:v>-2.5966891070327116E-4</c:v>
                </c:pt>
                <c:pt idx="2056">
                  <c:v>-2.5984795102885301E-4</c:v>
                </c:pt>
                <c:pt idx="2057">
                  <c:v>-2.6002712733256525E-4</c:v>
                </c:pt>
                <c:pt idx="2058">
                  <c:v>-2.6020642990511115E-4</c:v>
                </c:pt>
                <c:pt idx="2059">
                  <c:v>-2.6038584903717598E-4</c:v>
                </c:pt>
                <c:pt idx="2060">
                  <c:v>-2.6056537501946951E-4</c:v>
                </c:pt>
                <c:pt idx="2061">
                  <c:v>-2.6074499814267808E-4</c:v>
                </c:pt>
                <c:pt idx="2062">
                  <c:v>-2.6092470869748784E-4</c:v>
                </c:pt>
                <c:pt idx="2063">
                  <c:v>-2.6110449697459604E-4</c:v>
                </c:pt>
                <c:pt idx="2064">
                  <c:v>-2.6128435326470408E-4</c:v>
                </c:pt>
                <c:pt idx="2065">
                  <c:v>-2.614642678584998E-4</c:v>
                </c:pt>
                <c:pt idx="2066">
                  <c:v>-2.6164423104666965E-4</c:v>
                </c:pt>
                <c:pt idx="2067">
                  <c:v>-2.6182423311993082E-4</c:v>
                </c:pt>
                <c:pt idx="2068">
                  <c:v>-2.6200426436895428E-4</c:v>
                </c:pt>
                <c:pt idx="2069">
                  <c:v>-2.6218431508443613E-4</c:v>
                </c:pt>
                <c:pt idx="2070">
                  <c:v>-2.6236437555709016E-4</c:v>
                </c:pt>
                <c:pt idx="2071">
                  <c:v>-2.6254443607758086E-4</c:v>
                </c:pt>
                <c:pt idx="2072">
                  <c:v>-2.6272448693662426E-4</c:v>
                </c:pt>
                <c:pt idx="2073">
                  <c:v>-2.6290451842491124E-4</c:v>
                </c:pt>
                <c:pt idx="2074">
                  <c:v>-2.6308452083312936E-4</c:v>
                </c:pt>
                <c:pt idx="2075">
                  <c:v>-2.6326448445197515E-4</c:v>
                </c:pt>
                <c:pt idx="2076">
                  <c:v>-2.6344439957213584E-4</c:v>
                </c:pt>
                <c:pt idx="2077">
                  <c:v>-2.6362425648432185E-4</c:v>
                </c:pt>
                <c:pt idx="2078">
                  <c:v>-2.6380404547920924E-4</c:v>
                </c:pt>
                <c:pt idx="2079">
                  <c:v>-2.6398375684750087E-4</c:v>
                </c:pt>
                <c:pt idx="2080">
                  <c:v>-2.6416338087988941E-4</c:v>
                </c:pt>
                <c:pt idx="2081">
                  <c:v>-2.6434290786706889E-4</c:v>
                </c:pt>
                <c:pt idx="2082">
                  <c:v>-2.6452232809973672E-4</c:v>
                </c:pt>
                <c:pt idx="2083">
                  <c:v>-2.6470163186857639E-4</c:v>
                </c:pt>
                <c:pt idx="2084">
                  <c:v>-2.6488080946429794E-4</c:v>
                </c:pt>
                <c:pt idx="2085">
                  <c:v>-2.6505985117757222E-4</c:v>
                </c:pt>
                <c:pt idx="2086">
                  <c:v>-2.6523874729912015E-4</c:v>
                </c:pt>
                <c:pt idx="2087">
                  <c:v>-2.6541748811960739E-4</c:v>
                </c:pt>
                <c:pt idx="2088">
                  <c:v>-2.6559606392975358E-4</c:v>
                </c:pt>
                <c:pt idx="2089">
                  <c:v>-2.657744650202366E-4</c:v>
                </c:pt>
                <c:pt idx="2090">
                  <c:v>-2.65952681681753E-4</c:v>
                </c:pt>
                <c:pt idx="2091">
                  <c:v>-2.6613070420500968E-4</c:v>
                </c:pt>
                <c:pt idx="2092">
                  <c:v>-2.663085228806776E-4</c:v>
                </c:pt>
                <c:pt idx="2093">
                  <c:v>-2.6648612799947064E-4</c:v>
                </c:pt>
                <c:pt idx="2094">
                  <c:v>-2.6666350985207028E-4</c:v>
                </c:pt>
                <c:pt idx="2095">
                  <c:v>-2.6684065872917539E-4</c:v>
                </c:pt>
                <c:pt idx="2096">
                  <c:v>-2.6701756492147465E-4</c:v>
                </c:pt>
                <c:pt idx="2097">
                  <c:v>-2.6719421871966819E-4</c:v>
                </c:pt>
                <c:pt idx="2098">
                  <c:v>-2.673706104144493E-4</c:v>
                </c:pt>
                <c:pt idx="2099">
                  <c:v>-2.6754673029651593E-4</c:v>
                </c:pt>
                <c:pt idx="2100">
                  <c:v>-2.6772256865655291E-4</c:v>
                </c:pt>
                <c:pt idx="2101">
                  <c:v>-2.6789811578525289E-4</c:v>
                </c:pt>
                <c:pt idx="2102">
                  <c:v>-2.680733619733272E-4</c:v>
                </c:pt>
                <c:pt idx="2103">
                  <c:v>-2.6824829751145E-4</c:v>
                </c:pt>
                <c:pt idx="2104">
                  <c:v>-2.6842291269031703E-4</c:v>
                </c:pt>
                <c:pt idx="2105">
                  <c:v>-2.6859719780062812E-4</c:v>
                </c:pt>
                <c:pt idx="2106">
                  <c:v>-2.6879596416318257E-4</c:v>
                </c:pt>
                <c:pt idx="2107">
                  <c:v>-2.6896950928913184E-4</c:v>
                </c:pt>
                <c:pt idx="2108">
                  <c:v>-2.6914269383156495E-4</c:v>
                </c:pt>
                <c:pt idx="2109">
                  <c:v>-2.6931550808117306E-4</c:v>
                </c:pt>
                <c:pt idx="2110">
                  <c:v>-2.6948794232863955E-4</c:v>
                </c:pt>
                <c:pt idx="2111">
                  <c:v>-2.6965998686467863E-4</c:v>
                </c:pt>
                <c:pt idx="2112">
                  <c:v>-2.698316319799799E-4</c:v>
                </c:pt>
                <c:pt idx="2113">
                  <c:v>-2.7000286796521899E-4</c:v>
                </c:pt>
                <c:pt idx="2114">
                  <c:v>-2.7017368511110637E-4</c:v>
                </c:pt>
                <c:pt idx="2115">
                  <c:v>-2.7034407370834081E-4</c:v>
                </c:pt>
                <c:pt idx="2116">
                  <c:v>-2.7051402404760106E-4</c:v>
                </c:pt>
                <c:pt idx="2117">
                  <c:v>-2.7068352641958487E-4</c:v>
                </c:pt>
                <c:pt idx="2118">
                  <c:v>-2.7085257111499137E-4</c:v>
                </c:pt>
                <c:pt idx="2119">
                  <c:v>-2.7102114842451208E-4</c:v>
                </c:pt>
                <c:pt idx="2120">
                  <c:v>-2.7118924863884201E-4</c:v>
                </c:pt>
                <c:pt idx="2121">
                  <c:v>-2.7135686204867067E-4</c:v>
                </c:pt>
                <c:pt idx="2122">
                  <c:v>-2.7152397894470213E-4</c:v>
                </c:pt>
                <c:pt idx="2123">
                  <c:v>-2.7169058961760875E-4</c:v>
                </c:pt>
                <c:pt idx="2124">
                  <c:v>-2.7185668435810735E-4</c:v>
                </c:pt>
                <c:pt idx="2125">
                  <c:v>-2.7202225345688489E-4</c:v>
                </c:pt>
                <c:pt idx="2126">
                  <c:v>-2.7218728720463682E-4</c:v>
                </c:pt>
                <c:pt idx="2127">
                  <c:v>-2.7235177589203963E-4</c:v>
                </c:pt>
                <c:pt idx="2128">
                  <c:v>-2.7251570980981734E-4</c:v>
                </c:pt>
                <c:pt idx="2129">
                  <c:v>-2.7267907924863902E-4</c:v>
                </c:pt>
                <c:pt idx="2130">
                  <c:v>-2.7284187449920407E-4</c:v>
                </c:pt>
                <c:pt idx="2131">
                  <c:v>-2.7300408585221447E-4</c:v>
                </c:pt>
                <c:pt idx="2132">
                  <c:v>-2.7316570359835662E-4</c:v>
                </c:pt>
                <c:pt idx="2133">
                  <c:v>-2.7332671802833037E-4</c:v>
                </c:pt>
                <c:pt idx="2134">
                  <c:v>-2.7348711943282132E-4</c:v>
                </c:pt>
                <c:pt idx="2135">
                  <c:v>-2.7364689810253852E-4</c:v>
                </c:pt>
                <c:pt idx="2136">
                  <c:v>-2.7380604432815917E-4</c:v>
                </c:pt>
                <c:pt idx="2137">
                  <c:v>-2.7396454840037575E-4</c:v>
                </c:pt>
                <c:pt idx="2138">
                  <c:v>-2.7412240060989629E-4</c:v>
                </c:pt>
                <c:pt idx="2139">
                  <c:v>-2.7427959124740774E-4</c:v>
                </c:pt>
                <c:pt idx="2140">
                  <c:v>-2.7445841514701642E-4</c:v>
                </c:pt>
                <c:pt idx="2141">
                  <c:v>-2.7461415543562532E-4</c:v>
                </c:pt>
                <c:pt idx="2142">
                  <c:v>-2.7476920363726261E-4</c:v>
                </c:pt>
                <c:pt idx="2143">
                  <c:v>-2.7492355004262061E-4</c:v>
                </c:pt>
                <c:pt idx="2144">
                  <c:v>-2.750771849423907E-4</c:v>
                </c:pt>
                <c:pt idx="2145">
                  <c:v>-2.7523009862728142E-4</c:v>
                </c:pt>
                <c:pt idx="2146">
                  <c:v>-2.7538228138796356E-4</c:v>
                </c:pt>
                <c:pt idx="2147">
                  <c:v>-2.7553372351515329E-4</c:v>
                </c:pt>
                <c:pt idx="2148">
                  <c:v>-2.7568441529953808E-4</c:v>
                </c:pt>
                <c:pt idx="2149">
                  <c:v>-2.758343470318048E-4</c:v>
                </c:pt>
                <c:pt idx="2150">
                  <c:v>-2.7598350900264872E-4</c:v>
                </c:pt>
                <c:pt idx="2151">
                  <c:v>-2.7613189150277356E-4</c:v>
                </c:pt>
                <c:pt idx="2152">
                  <c:v>-2.7627948482286348E-4</c:v>
                </c:pt>
                <c:pt idx="2153">
                  <c:v>-2.7642627925361088E-4</c:v>
                </c:pt>
                <c:pt idx="2154">
                  <c:v>-2.7657226508571618E-4</c:v>
                </c:pt>
                <c:pt idx="2155">
                  <c:v>-2.767174326098782E-4</c:v>
                </c:pt>
                <c:pt idx="2156">
                  <c:v>-2.7686177211677573E-4</c:v>
                </c:pt>
                <c:pt idx="2157">
                  <c:v>-2.770052738971132E-4</c:v>
                </c:pt>
                <c:pt idx="2158">
                  <c:v>-2.7714792824158342E-4</c:v>
                </c:pt>
                <c:pt idx="2159">
                  <c:v>-2.7728972544087643E-4</c:v>
                </c:pt>
                <c:pt idx="2160">
                  <c:v>-2.7743065578568856E-4</c:v>
                </c:pt>
                <c:pt idx="2161">
                  <c:v>-2.775707095667125E-4</c:v>
                </c:pt>
                <c:pt idx="2162">
                  <c:v>-2.7770987707463678E-4</c:v>
                </c:pt>
                <c:pt idx="2163">
                  <c:v>-2.7784814860017299E-4</c:v>
                </c:pt>
                <c:pt idx="2164">
                  <c:v>-2.7798551443400019E-4</c:v>
                </c:pt>
                <c:pt idx="2165">
                  <c:v>-2.7812196486680976E-4</c:v>
                </c:pt>
                <c:pt idx="2166">
                  <c:v>-2.7825749018930512E-4</c:v>
                </c:pt>
                <c:pt idx="2167">
                  <c:v>-2.7839208069218256E-4</c:v>
                </c:pt>
                <c:pt idx="2168">
                  <c:v>-2.7852572666612149E-4</c:v>
                </c:pt>
                <c:pt idx="2169">
                  <c:v>-2.7865841840182918E-4</c:v>
                </c:pt>
                <c:pt idx="2170">
                  <c:v>-2.7879014618999436E-4</c:v>
                </c:pt>
                <c:pt idx="2171">
                  <c:v>-2.7892090032130464E-4</c:v>
                </c:pt>
                <c:pt idx="2172">
                  <c:v>-2.7905067108646372E-4</c:v>
                </c:pt>
                <c:pt idx="2173">
                  <c:v>-2.7917944877616321E-4</c:v>
                </c:pt>
                <c:pt idx="2174">
                  <c:v>-2.7930722368109986E-4</c:v>
                </c:pt>
                <c:pt idx="2175">
                  <c:v>-2.7943398609195624E-4</c:v>
                </c:pt>
                <c:pt idx="2176">
                  <c:v>-2.7955972629943609E-4</c:v>
                </c:pt>
                <c:pt idx="2177">
                  <c:v>-2.796844345942267E-4</c:v>
                </c:pt>
                <c:pt idx="2178">
                  <c:v>-2.7980810126703419E-4</c:v>
                </c:pt>
                <c:pt idx="2179">
                  <c:v>-2.7993071660853712E-4</c:v>
                </c:pt>
                <c:pt idx="2180">
                  <c:v>-2.8005227090943918E-4</c:v>
                </c:pt>
                <c:pt idx="2181">
                  <c:v>-2.8017275446043198E-4</c:v>
                </c:pt>
                <c:pt idx="2182">
                  <c:v>-2.8029215755221164E-4</c:v>
                </c:pt>
                <c:pt idx="2183">
                  <c:v>-2.8041047047545941E-4</c:v>
                </c:pt>
                <c:pt idx="2184">
                  <c:v>-2.8052768352088532E-4</c:v>
                </c:pt>
                <c:pt idx="2185">
                  <c:v>-2.806437869791816E-4</c:v>
                </c:pt>
                <c:pt idx="2186">
                  <c:v>-2.8075877114103019E-4</c:v>
                </c:pt>
                <c:pt idx="2187">
                  <c:v>-2.8087262629712808E-4</c:v>
                </c:pt>
                <c:pt idx="2188">
                  <c:v>-2.8098534273818563E-4</c:v>
                </c:pt>
                <c:pt idx="2189">
                  <c:v>-2.8109691075487131E-4</c:v>
                </c:pt>
                <c:pt idx="2190">
                  <c:v>-2.8120732063789927E-4</c:v>
                </c:pt>
                <c:pt idx="2191">
                  <c:v>-2.8131656267795635E-4</c:v>
                </c:pt>
                <c:pt idx="2192">
                  <c:v>-2.8143996825684739E-4</c:v>
                </c:pt>
                <c:pt idx="2193">
                  <c:v>-2.8154667508165451E-4</c:v>
                </c:pt>
                <c:pt idx="2194">
                  <c:v>-2.8165218354851717E-4</c:v>
                </c:pt>
                <c:pt idx="2195">
                  <c:v>-2.8175648394814266E-4</c:v>
                </c:pt>
                <c:pt idx="2196">
                  <c:v>-2.8185956657122757E-4</c:v>
                </c:pt>
                <c:pt idx="2197">
                  <c:v>-2.8196142170846503E-4</c:v>
                </c:pt>
                <c:pt idx="2198">
                  <c:v>-2.8206203965053342E-4</c:v>
                </c:pt>
                <c:pt idx="2199">
                  <c:v>-2.8216141068814745E-4</c:v>
                </c:pt>
                <c:pt idx="2200">
                  <c:v>-2.8225952511198524E-4</c:v>
                </c:pt>
                <c:pt idx="2201">
                  <c:v>-2.8235637321274781E-4</c:v>
                </c:pt>
                <c:pt idx="2202">
                  <c:v>-2.8245194528113058E-4</c:v>
                </c:pt>
                <c:pt idx="2203">
                  <c:v>-2.8254623160782049E-4</c:v>
                </c:pt>
                <c:pt idx="2204">
                  <c:v>-2.8263922248352049E-4</c:v>
                </c:pt>
                <c:pt idx="2205">
                  <c:v>-2.8273090819891177E-4</c:v>
                </c:pt>
                <c:pt idx="2206">
                  <c:v>-2.8287232544186777E-4</c:v>
                </c:pt>
                <c:pt idx="2207">
                  <c:v>-2.8296120835240817E-4</c:v>
                </c:pt>
                <c:pt idx="2208">
                  <c:v>-2.8304995322321673E-4</c:v>
                </c:pt>
                <c:pt idx="2209">
                  <c:v>-2.8313855932442347E-4</c:v>
                </c:pt>
                <c:pt idx="2210">
                  <c:v>-2.8322702592616371E-4</c:v>
                </c:pt>
                <c:pt idx="2211">
                  <c:v>-2.8331535229856941E-4</c:v>
                </c:pt>
                <c:pt idx="2212">
                  <c:v>-2.8340353771176904E-4</c:v>
                </c:pt>
                <c:pt idx="2213">
                  <c:v>-2.8349158143590547E-4</c:v>
                </c:pt>
                <c:pt idx="2214">
                  <c:v>-2.8357948274110073E-4</c:v>
                </c:pt>
                <c:pt idx="2215">
                  <c:v>-2.8366724089750022E-4</c:v>
                </c:pt>
                <c:pt idx="2216">
                  <c:v>-2.8375485517523748E-4</c:v>
                </c:pt>
                <c:pt idx="2217">
                  <c:v>-2.8384232484443431E-4</c:v>
                </c:pt>
                <c:pt idx="2218">
                  <c:v>-2.8392964917523601E-4</c:v>
                </c:pt>
                <c:pt idx="2219">
                  <c:v>-2.8401682743777639E-4</c:v>
                </c:pt>
                <c:pt idx="2220">
                  <c:v>-2.841038589021778E-4</c:v>
                </c:pt>
                <c:pt idx="2221">
                  <c:v>-2.8419074283857746E-4</c:v>
                </c:pt>
                <c:pt idx="2222">
                  <c:v>-2.8427747851711893E-4</c:v>
                </c:pt>
                <c:pt idx="2223">
                  <c:v>-2.8436406520792576E-4</c:v>
                </c:pt>
                <c:pt idx="2224">
                  <c:v>-2.8445050218113657E-4</c:v>
                </c:pt>
                <c:pt idx="2225">
                  <c:v>-2.84536788706888E-4</c:v>
                </c:pt>
                <c:pt idx="2226">
                  <c:v>-2.8462292405529674E-4</c:v>
                </c:pt>
                <c:pt idx="2227">
                  <c:v>-2.8470890749652113E-4</c:v>
                </c:pt>
                <c:pt idx="2228">
                  <c:v>-2.8479473830067396E-4</c:v>
                </c:pt>
                <c:pt idx="2229">
                  <c:v>-2.8488041573789213E-4</c:v>
                </c:pt>
                <c:pt idx="2230">
                  <c:v>-2.8496593907832805E-4</c:v>
                </c:pt>
                <c:pt idx="2231">
                  <c:v>-2.8505130759208904E-4</c:v>
                </c:pt>
                <c:pt idx="2232">
                  <c:v>-2.8513652054932388E-4</c:v>
                </c:pt>
                <c:pt idx="2233">
                  <c:v>-2.8522157722017134E-4</c:v>
                </c:pt>
                <c:pt idx="2234">
                  <c:v>-2.8530647687475115E-4</c:v>
                </c:pt>
                <c:pt idx="2235">
                  <c:v>-2.8539121878319893E-4</c:v>
                </c:pt>
                <c:pt idx="2236">
                  <c:v>-2.854758022156576E-4</c:v>
                </c:pt>
                <c:pt idx="2237">
                  <c:v>-2.8556022644225148E-4</c:v>
                </c:pt>
                <c:pt idx="2238">
                  <c:v>-2.8564449073312074E-4</c:v>
                </c:pt>
                <c:pt idx="2239">
                  <c:v>-2.8572859435839617E-4</c:v>
                </c:pt>
                <c:pt idx="2240">
                  <c:v>-2.8581253658821568E-4</c:v>
                </c:pt>
                <c:pt idx="2241">
                  <c:v>-2.8589631669269925E-4</c:v>
                </c:pt>
                <c:pt idx="2242">
                  <c:v>-2.8597993394200008E-4</c:v>
                </c:pt>
                <c:pt idx="2243">
                  <c:v>-2.8606338760623642E-4</c:v>
                </c:pt>
                <c:pt idx="2244">
                  <c:v>-2.8614667695554282E-4</c:v>
                </c:pt>
                <c:pt idx="2245">
                  <c:v>-2.8622980126006149E-4</c:v>
                </c:pt>
                <c:pt idx="2246">
                  <c:v>-2.8631275978992568E-4</c:v>
                </c:pt>
                <c:pt idx="2247">
                  <c:v>-2.8639555181525945E-4</c:v>
                </c:pt>
                <c:pt idx="2248">
                  <c:v>-2.8647817660620346E-4</c:v>
                </c:pt>
                <c:pt idx="2249">
                  <c:v>-2.8656063343288936E-4</c:v>
                </c:pt>
                <c:pt idx="2250">
                  <c:v>-2.8664292156544856E-4</c:v>
                </c:pt>
                <c:pt idx="2251">
                  <c:v>-2.8672504027402065E-4</c:v>
                </c:pt>
                <c:pt idx="2252">
                  <c:v>-2.8680698882873647E-4</c:v>
                </c:pt>
                <c:pt idx="2253">
                  <c:v>-2.8688876649972676E-4</c:v>
                </c:pt>
                <c:pt idx="2254">
                  <c:v>-2.8697037255713076E-4</c:v>
                </c:pt>
                <c:pt idx="2255">
                  <c:v>-2.8705180627107901E-4</c:v>
                </c:pt>
                <c:pt idx="2256">
                  <c:v>-2.8713306691170227E-4</c:v>
                </c:pt>
                <c:pt idx="2257">
                  <c:v>-2.8721415374913153E-4</c:v>
                </c:pt>
                <c:pt idx="2258">
                  <c:v>-2.8729506605351473E-4</c:v>
                </c:pt>
                <c:pt idx="2259">
                  <c:v>-2.8737580309497472E-4</c:v>
                </c:pt>
                <c:pt idx="2260">
                  <c:v>-2.8745636414364325E-4</c:v>
                </c:pt>
                <c:pt idx="2261">
                  <c:v>-2.8753674846965238E-4</c:v>
                </c:pt>
                <c:pt idx="2262">
                  <c:v>-2.8761695534315157E-4</c:v>
                </c:pt>
                <c:pt idx="2263">
                  <c:v>-2.8769698403425696E-4</c:v>
                </c:pt>
                <c:pt idx="2264">
                  <c:v>-2.8777683381311074E-4</c:v>
                </c:pt>
                <c:pt idx="2265">
                  <c:v>-2.878565039498472E-4</c:v>
                </c:pt>
                <c:pt idx="2266">
                  <c:v>-2.8793599371459299E-4</c:v>
                </c:pt>
                <c:pt idx="2267">
                  <c:v>-2.8801530237749237E-4</c:v>
                </c:pt>
                <c:pt idx="2268">
                  <c:v>-2.8809442920866516E-4</c:v>
                </c:pt>
                <c:pt idx="2269">
                  <c:v>-2.8817337347825746E-4</c:v>
                </c:pt>
                <c:pt idx="2270">
                  <c:v>-2.8825213445639092E-4</c:v>
                </c:pt>
                <c:pt idx="2271">
                  <c:v>-2.8833071141321349E-4</c:v>
                </c:pt>
                <c:pt idx="2272">
                  <c:v>-2.8840910361884917E-4</c:v>
                </c:pt>
                <c:pt idx="2273">
                  <c:v>-2.8848731034343132E-4</c:v>
                </c:pt>
                <c:pt idx="2274">
                  <c:v>-2.8856533085709466E-4</c:v>
                </c:pt>
                <c:pt idx="2275">
                  <c:v>-2.886431644299834E-4</c:v>
                </c:pt>
                <c:pt idx="2276">
                  <c:v>-2.8872081033220977E-4</c:v>
                </c:pt>
                <c:pt idx="2277">
                  <c:v>-2.8879826783392902E-4</c:v>
                </c:pt>
                <c:pt idx="2278">
                  <c:v>-2.8887553620526456E-4</c:v>
                </c:pt>
                <c:pt idx="2279">
                  <c:v>-2.8895261471634129E-4</c:v>
                </c:pt>
                <c:pt idx="2280">
                  <c:v>-2.8902950263731057E-4</c:v>
                </c:pt>
                <c:pt idx="2281">
                  <c:v>-2.8910619923830057E-4</c:v>
                </c:pt>
                <c:pt idx="2282">
                  <c:v>-2.8918270378943257E-4</c:v>
                </c:pt>
                <c:pt idx="2283">
                  <c:v>-2.8925901556085479E-4</c:v>
                </c:pt>
                <c:pt idx="2284">
                  <c:v>-2.8933513382269202E-4</c:v>
                </c:pt>
                <c:pt idx="2285">
                  <c:v>-2.8941105784508771E-4</c:v>
                </c:pt>
                <c:pt idx="2286">
                  <c:v>-2.8948678689816223E-4</c:v>
                </c:pt>
                <c:pt idx="2287">
                  <c:v>-2.8956232025206271E-4</c:v>
                </c:pt>
                <c:pt idx="2288">
                  <c:v>-2.8963765717691345E-4</c:v>
                </c:pt>
                <c:pt idx="2289">
                  <c:v>-2.8971279694284914E-4</c:v>
                </c:pt>
                <c:pt idx="2290">
                  <c:v>-2.8978773882000643E-4</c:v>
                </c:pt>
                <c:pt idx="2291">
                  <c:v>-2.8986248207851599E-4</c:v>
                </c:pt>
                <c:pt idx="2292">
                  <c:v>-2.8993702598851054E-4</c:v>
                </c:pt>
                <c:pt idx="2293">
                  <c:v>-2.9001136982013346E-4</c:v>
                </c:pt>
                <c:pt idx="2294">
                  <c:v>-2.9008551284350549E-4</c:v>
                </c:pt>
                <c:pt idx="2295">
                  <c:v>-2.9015945432876646E-4</c:v>
                </c:pt>
                <c:pt idx="2296">
                  <c:v>-2.902331935460501E-4</c:v>
                </c:pt>
                <c:pt idx="2297">
                  <c:v>-2.9030672976549266E-4</c:v>
                </c:pt>
                <c:pt idx="2298">
                  <c:v>-2.9038006225721649E-4</c:v>
                </c:pt>
                <c:pt idx="2299">
                  <c:v>-2.9045319029137107E-4</c:v>
                </c:pt>
                <c:pt idx="2300">
                  <c:v>-2.9052611313807577E-4</c:v>
                </c:pt>
                <c:pt idx="2301">
                  <c:v>-2.9059883006747687E-4</c:v>
                </c:pt>
                <c:pt idx="2302">
                  <c:v>-2.9067134034969899E-4</c:v>
                </c:pt>
                <c:pt idx="2303">
                  <c:v>-2.9074364325487763E-4</c:v>
                </c:pt>
                <c:pt idx="2304">
                  <c:v>-2.9081573805314284E-4</c:v>
                </c:pt>
                <c:pt idx="2305">
                  <c:v>-2.9088762401463563E-4</c:v>
                </c:pt>
                <c:pt idx="2306">
                  <c:v>-2.9095930040948345E-4</c:v>
                </c:pt>
                <c:pt idx="2307">
                  <c:v>-2.9103076650782505E-4</c:v>
                </c:pt>
                <c:pt idx="2308">
                  <c:v>-2.9110202157979362E-4</c:v>
                </c:pt>
                <c:pt idx="2309">
                  <c:v>-2.9117306489551744E-4</c:v>
                </c:pt>
                <c:pt idx="2310">
                  <c:v>-2.9124389572513572E-4</c:v>
                </c:pt>
                <c:pt idx="2311">
                  <c:v>-2.9131451333878292E-4</c:v>
                </c:pt>
                <c:pt idx="2312">
                  <c:v>-2.9138491700658812E-4</c:v>
                </c:pt>
                <c:pt idx="2313">
                  <c:v>-2.9145510599868355E-4</c:v>
                </c:pt>
                <c:pt idx="2314">
                  <c:v>-2.9152507958520501E-4</c:v>
                </c:pt>
                <c:pt idx="2315">
                  <c:v>-2.9159483703629108E-4</c:v>
                </c:pt>
                <c:pt idx="2316">
                  <c:v>-2.9166437762206748E-4</c:v>
                </c:pt>
                <c:pt idx="2317">
                  <c:v>-2.9173370061267955E-4</c:v>
                </c:pt>
                <c:pt idx="2318">
                  <c:v>-2.9180280527824352E-4</c:v>
                </c:pt>
                <c:pt idx="2319">
                  <c:v>-2.9187169088890308E-4</c:v>
                </c:pt>
                <c:pt idx="2320">
                  <c:v>-2.9194035671479748E-4</c:v>
                </c:pt>
                <c:pt idx="2321">
                  <c:v>-2.9200880202604504E-4</c:v>
                </c:pt>
                <c:pt idx="2322">
                  <c:v>-2.9207702609279184E-4</c:v>
                </c:pt>
                <c:pt idx="2323">
                  <c:v>-2.921450281851711E-4</c:v>
                </c:pt>
                <c:pt idx="2324">
                  <c:v>-2.9221280757331185E-4</c:v>
                </c:pt>
                <c:pt idx="2325">
                  <c:v>-2.9228036352734637E-4</c:v>
                </c:pt>
                <c:pt idx="2326">
                  <c:v>-2.9234769531741084E-4</c:v>
                </c:pt>
                <c:pt idx="2327">
                  <c:v>-2.9241480221364475E-4</c:v>
                </c:pt>
                <c:pt idx="2328">
                  <c:v>-2.9248168348616738E-4</c:v>
                </c:pt>
                <c:pt idx="2329">
                  <c:v>-2.9254833840512576E-4</c:v>
                </c:pt>
                <c:pt idx="2330">
                  <c:v>-2.9261476624064658E-4</c:v>
                </c:pt>
                <c:pt idx="2331">
                  <c:v>-2.9268096626286814E-4</c:v>
                </c:pt>
                <c:pt idx="2332">
                  <c:v>-2.9274693774192473E-4</c:v>
                </c:pt>
                <c:pt idx="2333">
                  <c:v>-2.9281267994793822E-4</c:v>
                </c:pt>
                <c:pt idx="2334">
                  <c:v>-2.9287819215105852E-4</c:v>
                </c:pt>
                <c:pt idx="2335">
                  <c:v>-2.9294347362140722E-4</c:v>
                </c:pt>
                <c:pt idx="2336">
                  <c:v>-2.9300852362911802E-4</c:v>
                </c:pt>
                <c:pt idx="2337">
                  <c:v>-2.9307334144433643E-4</c:v>
                </c:pt>
                <c:pt idx="2338">
                  <c:v>-2.9313792633717993E-4</c:v>
                </c:pt>
                <c:pt idx="2339">
                  <c:v>-2.9320227757779403E-4</c:v>
                </c:pt>
                <c:pt idx="2340">
                  <c:v>-2.9326639443631215E-4</c:v>
                </c:pt>
                <c:pt idx="2341">
                  <c:v>-2.9333027618286375E-4</c:v>
                </c:pt>
                <c:pt idx="2342">
                  <c:v>-2.9339392208758259E-4</c:v>
                </c:pt>
                <c:pt idx="2343">
                  <c:v>-2.9345733142059811E-4</c:v>
                </c:pt>
                <c:pt idx="2344">
                  <c:v>-2.9352050345205237E-4</c:v>
                </c:pt>
                <c:pt idx="2345">
                  <c:v>-2.935834374520752E-4</c:v>
                </c:pt>
                <c:pt idx="2346">
                  <c:v>-2.9364613269080051E-4</c:v>
                </c:pt>
                <c:pt idx="2347">
                  <c:v>-2.9370858843835897E-4</c:v>
                </c:pt>
                <c:pt idx="2348">
                  <c:v>-2.937708039648849E-4</c:v>
                </c:pt>
                <c:pt idx="2349">
                  <c:v>-2.9383277854051705E-4</c:v>
                </c:pt>
                <c:pt idx="2350">
                  <c:v>-2.9389451143539046E-4</c:v>
                </c:pt>
                <c:pt idx="2351">
                  <c:v>-2.9395600191962841E-4</c:v>
                </c:pt>
                <c:pt idx="2352">
                  <c:v>-2.9401724926336666E-4</c:v>
                </c:pt>
                <c:pt idx="2353">
                  <c:v>-2.9407825273675283E-4</c:v>
                </c:pt>
                <c:pt idx="2354">
                  <c:v>-2.9413901160989952E-4</c:v>
                </c:pt>
                <c:pt idx="2355">
                  <c:v>-2.9419952515295517E-4</c:v>
                </c:pt>
                <c:pt idx="2356">
                  <c:v>-2.9425979263605673E-4</c:v>
                </c:pt>
                <c:pt idx="2357">
                  <c:v>-2.9431981332932183E-4</c:v>
                </c:pt>
                <c:pt idx="2358">
                  <c:v>-2.943795865028883E-4</c:v>
                </c:pt>
                <c:pt idx="2359">
                  <c:v>-2.9443911142689827E-4</c:v>
                </c:pt>
                <c:pt idx="2360">
                  <c:v>-2.9449838737148257E-4</c:v>
                </c:pt>
                <c:pt idx="2361">
                  <c:v>-2.9455741360677625E-4</c:v>
                </c:pt>
                <c:pt idx="2362">
                  <c:v>-2.9461618940290323E-4</c:v>
                </c:pt>
                <c:pt idx="2363">
                  <c:v>-2.9467471403000757E-4</c:v>
                </c:pt>
                <c:pt idx="2364">
                  <c:v>-2.9473298675821406E-4</c:v>
                </c:pt>
                <c:pt idx="2365">
                  <c:v>-2.9479100685766768E-4</c:v>
                </c:pt>
                <c:pt idx="2366">
                  <c:v>-2.9484877359849441E-4</c:v>
                </c:pt>
                <c:pt idx="2367">
                  <c:v>-2.9490628625082458E-4</c:v>
                </c:pt>
                <c:pt idx="2368">
                  <c:v>-2.94963544084801E-4</c:v>
                </c:pt>
                <c:pt idx="2369">
                  <c:v>-2.9502054637054717E-4</c:v>
                </c:pt>
                <c:pt idx="2370">
                  <c:v>-2.9507729237820713E-4</c:v>
                </c:pt>
                <c:pt idx="2371">
                  <c:v>-2.9513378137790552E-4</c:v>
                </c:pt>
                <c:pt idx="2372">
                  <c:v>-2.9519001263978746E-4</c:v>
                </c:pt>
                <c:pt idx="2373">
                  <c:v>-2.9524598543397115E-4</c:v>
                </c:pt>
                <c:pt idx="2374">
                  <c:v>-2.9530169903060275E-4</c:v>
                </c:pt>
                <c:pt idx="2375">
                  <c:v>-2.9535715269980972E-4</c:v>
                </c:pt>
                <c:pt idx="2376">
                  <c:v>-2.9541234571172357E-4</c:v>
                </c:pt>
                <c:pt idx="2377">
                  <c:v>-2.9546727733648092E-4</c:v>
                </c:pt>
                <c:pt idx="2378">
                  <c:v>-2.9552194684422242E-4</c:v>
                </c:pt>
                <c:pt idx="2379">
                  <c:v>-2.9557635350507035E-4</c:v>
                </c:pt>
                <c:pt idx="2380">
                  <c:v>-2.9563049658916656E-4</c:v>
                </c:pt>
                <c:pt idx="2381">
                  <c:v>-2.9568437536663474E-4</c:v>
                </c:pt>
                <c:pt idx="2382">
                  <c:v>-2.9573798910761804E-4</c:v>
                </c:pt>
                <c:pt idx="2383">
                  <c:v>-2.9579133708224905E-4</c:v>
                </c:pt>
                <c:pt idx="2384">
                  <c:v>-2.9584441856066461E-4</c:v>
                </c:pt>
                <c:pt idx="2385">
                  <c:v>-2.9589723281298302E-4</c:v>
                </c:pt>
                <c:pt idx="2386">
                  <c:v>-2.9594977910935027E-4</c:v>
                </c:pt>
                <c:pt idx="2387">
                  <c:v>-2.9600205671990147E-4</c:v>
                </c:pt>
                <c:pt idx="2388">
                  <c:v>-2.9605406491476055E-4</c:v>
                </c:pt>
                <c:pt idx="2389">
                  <c:v>-2.9610580296407182E-4</c:v>
                </c:pt>
                <c:pt idx="2390">
                  <c:v>-2.9615727013796047E-4</c:v>
                </c:pt>
                <c:pt idx="2391">
                  <c:v>-2.9620846570656419E-4</c:v>
                </c:pt>
                <c:pt idx="2392">
                  <c:v>-2.9625938894001745E-4</c:v>
                </c:pt>
                <c:pt idx="2393">
                  <c:v>-2.9631003910845149E-4</c:v>
                </c:pt>
                <c:pt idx="2394">
                  <c:v>-2.963604154820019E-4</c:v>
                </c:pt>
                <c:pt idx="2395">
                  <c:v>-2.9641051733080123E-4</c:v>
                </c:pt>
                <c:pt idx="2396">
                  <c:v>-2.9646034392498633E-4</c:v>
                </c:pt>
                <c:pt idx="2397">
                  <c:v>-2.9650989453468334E-4</c:v>
                </c:pt>
                <c:pt idx="2398">
                  <c:v>-2.9655916843003029E-4</c:v>
                </c:pt>
                <c:pt idx="2399">
                  <c:v>-2.9660816488116218E-4</c:v>
                </c:pt>
                <c:pt idx="2400">
                  <c:v>-2.9666382016142208E-4</c:v>
                </c:pt>
                <c:pt idx="2401">
                  <c:v>-2.9671221963151651E-4</c:v>
                </c:pt>
                <c:pt idx="2402">
                  <c:v>-2.967603393635283E-4</c:v>
                </c:pt>
                <c:pt idx="2403">
                  <c:v>-2.9680817862759424E-4</c:v>
                </c:pt>
                <c:pt idx="2404">
                  <c:v>-2.9685573669384796E-4</c:v>
                </c:pt>
                <c:pt idx="2405">
                  <c:v>-2.9690301283241178E-4</c:v>
                </c:pt>
                <c:pt idx="2406">
                  <c:v>-2.9695000631342806E-4</c:v>
                </c:pt>
                <c:pt idx="2407">
                  <c:v>-2.9699671640703553E-4</c:v>
                </c:pt>
                <c:pt idx="2408">
                  <c:v>-2.9704314238336224E-4</c:v>
                </c:pt>
                <c:pt idx="2409">
                  <c:v>-2.9708928351253279E-4</c:v>
                </c:pt>
                <c:pt idx="2410">
                  <c:v>-2.971351390646988E-4</c:v>
                </c:pt>
                <c:pt idx="2411">
                  <c:v>-2.9718070830998588E-4</c:v>
                </c:pt>
                <c:pt idx="2412">
                  <c:v>-2.9722599051851625E-4</c:v>
                </c:pt>
                <c:pt idx="2413">
                  <c:v>-2.9727098496043898E-4</c:v>
                </c:pt>
                <c:pt idx="2414">
                  <c:v>-2.9731569090588479E-4</c:v>
                </c:pt>
                <c:pt idx="2415">
                  <c:v>-2.9736010762498844E-4</c:v>
                </c:pt>
                <c:pt idx="2416">
                  <c:v>-2.9740423438787372E-4</c:v>
                </c:pt>
                <c:pt idx="2417">
                  <c:v>-2.9744807046468364E-4</c:v>
                </c:pt>
                <c:pt idx="2418">
                  <c:v>-2.9749161512554278E-4</c:v>
                </c:pt>
                <c:pt idx="2419">
                  <c:v>-2.9753486764059469E-4</c:v>
                </c:pt>
                <c:pt idx="2420">
                  <c:v>-2.9757782727997205E-4</c:v>
                </c:pt>
                <c:pt idx="2421">
                  <c:v>-2.9762049331380394E-4</c:v>
                </c:pt>
                <c:pt idx="2422">
                  <c:v>-2.9766286501222355E-4</c:v>
                </c:pt>
                <c:pt idx="2423">
                  <c:v>-2.9770494164536783E-4</c:v>
                </c:pt>
                <c:pt idx="2424">
                  <c:v>-2.9774672248337038E-4</c:v>
                </c:pt>
                <c:pt idx="2425">
                  <c:v>-2.9778820679636112E-4</c:v>
                </c:pt>
                <c:pt idx="2426">
                  <c:v>-2.9782939385447388E-4</c:v>
                </c:pt>
                <c:pt idx="2427">
                  <c:v>-2.9787028292784624E-4</c:v>
                </c:pt>
                <c:pt idx="2428">
                  <c:v>-2.9791087328661227E-4</c:v>
                </c:pt>
                <c:pt idx="2429">
                  <c:v>-2.979511642009023E-4</c:v>
                </c:pt>
                <c:pt idx="2430">
                  <c:v>-2.9799115494085041E-4</c:v>
                </c:pt>
                <c:pt idx="2431">
                  <c:v>-2.9803084477658681E-4</c:v>
                </c:pt>
                <c:pt idx="2432">
                  <c:v>-2.9807023297825328E-4</c:v>
                </c:pt>
                <c:pt idx="2433">
                  <c:v>-2.9810931881597987E-4</c:v>
                </c:pt>
                <c:pt idx="2434">
                  <c:v>-2.981481015599005E-4</c:v>
                </c:pt>
                <c:pt idx="2435">
                  <c:v>-2.9818658048014521E-4</c:v>
                </c:pt>
                <c:pt idx="2436">
                  <c:v>-2.9822475484684772E-4</c:v>
                </c:pt>
                <c:pt idx="2437">
                  <c:v>-2.9826262393014506E-4</c:v>
                </c:pt>
                <c:pt idx="2438">
                  <c:v>-2.9830018700017043E-4</c:v>
                </c:pt>
                <c:pt idx="2439">
                  <c:v>-2.983374433270531E-4</c:v>
                </c:pt>
                <c:pt idx="2440">
                  <c:v>-2.9837439218094057E-4</c:v>
                </c:pt>
                <c:pt idx="2441">
                  <c:v>-2.9841103283194658E-4</c:v>
                </c:pt>
                <c:pt idx="2442">
                  <c:v>-2.9844736455021795E-4</c:v>
                </c:pt>
                <c:pt idx="2443">
                  <c:v>-2.9848338660588239E-4</c:v>
                </c:pt>
                <c:pt idx="2444">
                  <c:v>-2.985190982690786E-4</c:v>
                </c:pt>
                <c:pt idx="2445">
                  <c:v>-2.9855449880993338E-4</c:v>
                </c:pt>
                <c:pt idx="2446">
                  <c:v>-2.9858958749859175E-4</c:v>
                </c:pt>
                <c:pt idx="2447">
                  <c:v>-2.9862436360517201E-4</c:v>
                </c:pt>
                <c:pt idx="2448">
                  <c:v>-2.9865882639982546E-4</c:v>
                </c:pt>
                <c:pt idx="2449">
                  <c:v>-2.986929751526692E-4</c:v>
                </c:pt>
                <c:pt idx="2450">
                  <c:v>-2.987268091338383E-4</c:v>
                </c:pt>
                <c:pt idx="2451">
                  <c:v>-2.9876032761347819E-4</c:v>
                </c:pt>
                <c:pt idx="2452">
                  <c:v>-2.9879824718267046E-4</c:v>
                </c:pt>
                <c:pt idx="2453">
                  <c:v>-2.9883108712987737E-4</c:v>
                </c:pt>
                <c:pt idx="2454">
                  <c:v>-2.9886360928168523E-4</c:v>
                </c:pt>
                <c:pt idx="2455">
                  <c:v>-2.9889581290822086E-4</c:v>
                </c:pt>
                <c:pt idx="2456">
                  <c:v>-2.989276972796207E-4</c:v>
                </c:pt>
                <c:pt idx="2457">
                  <c:v>-2.9895926166602425E-4</c:v>
                </c:pt>
                <c:pt idx="2458">
                  <c:v>-2.9899050533755875E-4</c:v>
                </c:pt>
                <c:pt idx="2459">
                  <c:v>-2.9902142756436142E-4</c:v>
                </c:pt>
                <c:pt idx="2460">
                  <c:v>-2.9905202761655722E-4</c:v>
                </c:pt>
                <c:pt idx="2461">
                  <c:v>-2.9908230476429572E-4</c:v>
                </c:pt>
                <c:pt idx="2462">
                  <c:v>-2.9911225827769944E-4</c:v>
                </c:pt>
                <c:pt idx="2463">
                  <c:v>-2.9914188742690074E-4</c:v>
                </c:pt>
                <c:pt idx="2464">
                  <c:v>-2.9917119148203415E-4</c:v>
                </c:pt>
                <c:pt idx="2465">
                  <c:v>-2.9920016971324395E-4</c:v>
                </c:pt>
                <c:pt idx="2466">
                  <c:v>-2.9922882139064703E-4</c:v>
                </c:pt>
                <c:pt idx="2467">
                  <c:v>-2.9925722406750846E-4</c:v>
                </c:pt>
                <c:pt idx="2468">
                  <c:v>-2.9928551033125891E-4</c:v>
                </c:pt>
                <c:pt idx="2469">
                  <c:v>-2.9931368278972987E-4</c:v>
                </c:pt>
                <c:pt idx="2470">
                  <c:v>-2.9934174188018002E-4</c:v>
                </c:pt>
                <c:pt idx="2471">
                  <c:v>-2.9936968803988745E-4</c:v>
                </c:pt>
                <c:pt idx="2472">
                  <c:v>-2.9939752170611377E-4</c:v>
                </c:pt>
                <c:pt idx="2473">
                  <c:v>-2.9942524331613289E-4</c:v>
                </c:pt>
                <c:pt idx="2474">
                  <c:v>-2.9945285330720909E-4</c:v>
                </c:pt>
                <c:pt idx="2475">
                  <c:v>-2.9948035211661139E-4</c:v>
                </c:pt>
                <c:pt idx="2476">
                  <c:v>-2.9950774018161415E-4</c:v>
                </c:pt>
                <c:pt idx="2477">
                  <c:v>-2.9953501793947475E-4</c:v>
                </c:pt>
                <c:pt idx="2478">
                  <c:v>-2.9956218582746958E-4</c:v>
                </c:pt>
                <c:pt idx="2479">
                  <c:v>-2.9958924428286581E-4</c:v>
                </c:pt>
                <c:pt idx="2480">
                  <c:v>-2.9961619374292795E-4</c:v>
                </c:pt>
                <c:pt idx="2481">
                  <c:v>-2.9964303464493258E-4</c:v>
                </c:pt>
                <c:pt idx="2482">
                  <c:v>-2.9966976742613926E-4</c:v>
                </c:pt>
                <c:pt idx="2483">
                  <c:v>-2.9969639252381923E-4</c:v>
                </c:pt>
                <c:pt idx="2484">
                  <c:v>-2.9972291037523449E-4</c:v>
                </c:pt>
                <c:pt idx="2485">
                  <c:v>-2.9974932141766568E-4</c:v>
                </c:pt>
                <c:pt idx="2486">
                  <c:v>-2.9977562608837641E-4</c:v>
                </c:pt>
                <c:pt idx="2487">
                  <c:v>-2.9980182482463506E-4</c:v>
                </c:pt>
                <c:pt idx="2488">
                  <c:v>-2.9982791806369989E-4</c:v>
                </c:pt>
                <c:pt idx="2489">
                  <c:v>-2.9985390624285533E-4</c:v>
                </c:pt>
                <c:pt idx="2490">
                  <c:v>-2.9987978979936157E-4</c:v>
                </c:pt>
                <c:pt idx="2491">
                  <c:v>-2.9990556917048304E-4</c:v>
                </c:pt>
                <c:pt idx="2492">
                  <c:v>-2.9993124479349594E-4</c:v>
                </c:pt>
                <c:pt idx="2493">
                  <c:v>-2.9995681710566621E-4</c:v>
                </c:pt>
                <c:pt idx="2494">
                  <c:v>-2.9998228654426441E-4</c:v>
                </c:pt>
                <c:pt idx="2495">
                  <c:v>-3.0000765354655078E-4</c:v>
                </c:pt>
                <c:pt idx="2496">
                  <c:v>-3.0003291854979714E-4</c:v>
                </c:pt>
                <c:pt idx="2497">
                  <c:v>-3.0005808199127235E-4</c:v>
                </c:pt>
                <c:pt idx="2498">
                  <c:v>-3.000831443082493E-4</c:v>
                </c:pt>
                <c:pt idx="2499">
                  <c:v>-3.001081059379909E-4</c:v>
                </c:pt>
                <c:pt idx="2500">
                  <c:v>-3.0013296731777129E-4</c:v>
                </c:pt>
                <c:pt idx="2501">
                  <c:v>-3.0015772888484712E-4</c:v>
                </c:pt>
                <c:pt idx="2502">
                  <c:v>-3.0018239107649364E-4</c:v>
                </c:pt>
                <c:pt idx="2503">
                  <c:v>-3.0020695432998279E-4</c:v>
                </c:pt>
                <c:pt idx="2504">
                  <c:v>-3.0023490603184571E-4</c:v>
                </c:pt>
                <c:pt idx="2505">
                  <c:v>-3.0025925874742614E-4</c:v>
                </c:pt>
                <c:pt idx="2506">
                  <c:v>-3.0028351389911351E-4</c:v>
                </c:pt>
                <c:pt idx="2507">
                  <c:v>-3.0030767192418197E-4</c:v>
                </c:pt>
                <c:pt idx="2508">
                  <c:v>-3.0033173325990216E-4</c:v>
                </c:pt>
                <c:pt idx="2509">
                  <c:v>-3.0035569834353451E-4</c:v>
                </c:pt>
                <c:pt idx="2510">
                  <c:v>-3.0037956761235022E-4</c:v>
                </c:pt>
                <c:pt idx="2511">
                  <c:v>-3.0040334150361719E-4</c:v>
                </c:pt>
                <c:pt idx="2512">
                  <c:v>-3.0042702045460717E-4</c:v>
                </c:pt>
                <c:pt idx="2513">
                  <c:v>-3.0045060490258826E-4</c:v>
                </c:pt>
                <c:pt idx="2514">
                  <c:v>-3.004740952848254E-4</c:v>
                </c:pt>
                <c:pt idx="2515">
                  <c:v>-3.0049749203858684E-4</c:v>
                </c:pt>
                <c:pt idx="2516">
                  <c:v>-3.0052079560114478E-4</c:v>
                </c:pt>
                <c:pt idx="2517">
                  <c:v>-3.0054400640976766E-4</c:v>
                </c:pt>
                <c:pt idx="2518">
                  <c:v>-3.0058029418852082E-4</c:v>
                </c:pt>
                <c:pt idx="2519">
                  <c:v>-3.0060326849488321E-4</c:v>
                </c:pt>
                <c:pt idx="2520">
                  <c:v>-3.0062615160897707E-4</c:v>
                </c:pt>
                <c:pt idx="2521">
                  <c:v>-3.0064894396807264E-4</c:v>
                </c:pt>
                <c:pt idx="2522">
                  <c:v>-3.006716460094364E-4</c:v>
                </c:pt>
                <c:pt idx="2523">
                  <c:v>-3.0069425817034546E-4</c:v>
                </c:pt>
                <c:pt idx="2524">
                  <c:v>-3.0071678088805899E-4</c:v>
                </c:pt>
                <c:pt idx="2525">
                  <c:v>-3.0073921459985347E-4</c:v>
                </c:pt>
                <c:pt idx="2526">
                  <c:v>-3.0076155974298772E-4</c:v>
                </c:pt>
                <c:pt idx="2527">
                  <c:v>-3.0078381675473752E-4</c:v>
                </c:pt>
                <c:pt idx="2528">
                  <c:v>-3.008059860723682E-4</c:v>
                </c:pt>
                <c:pt idx="2529">
                  <c:v>-3.0082806813314794E-4</c:v>
                </c:pt>
                <c:pt idx="2530">
                  <c:v>-3.0085006337434816E-4</c:v>
                </c:pt>
                <c:pt idx="2531">
                  <c:v>-3.0087197223322939E-4</c:v>
                </c:pt>
                <c:pt idx="2532">
                  <c:v>-3.0089379514706922E-4</c:v>
                </c:pt>
                <c:pt idx="2533">
                  <c:v>-3.0091553255312726E-4</c:v>
                </c:pt>
                <c:pt idx="2534">
                  <c:v>-3.0093718488868003E-4</c:v>
                </c:pt>
                <c:pt idx="2535">
                  <c:v>-3.0095875259099331E-4</c:v>
                </c:pt>
                <c:pt idx="2536">
                  <c:v>-3.0098023609732838E-4</c:v>
                </c:pt>
                <c:pt idx="2537">
                  <c:v>-3.0100163584496399E-4</c:v>
                </c:pt>
                <c:pt idx="2538">
                  <c:v>-3.0102295227116727E-4</c:v>
                </c:pt>
                <c:pt idx="2539">
                  <c:v>-3.0104418581319457E-4</c:v>
                </c:pt>
                <c:pt idx="2540">
                  <c:v>-3.0106533690832572E-4</c:v>
                </c:pt>
                <c:pt idx="2541">
                  <c:v>-3.0108640599382975E-4</c:v>
                </c:pt>
                <c:pt idx="2542">
                  <c:v>-3.0110739350696421E-4</c:v>
                </c:pt>
                <c:pt idx="2543">
                  <c:v>-3.0112829988501039E-4</c:v>
                </c:pt>
                <c:pt idx="2544">
                  <c:v>-3.0114912556522441E-4</c:v>
                </c:pt>
                <c:pt idx="2545">
                  <c:v>-3.01169870984886E-4</c:v>
                </c:pt>
                <c:pt idx="2546">
                  <c:v>-3.0119053658125654E-4</c:v>
                </c:pt>
                <c:pt idx="2547">
                  <c:v>-3.0121112279160697E-4</c:v>
                </c:pt>
                <c:pt idx="2548">
                  <c:v>-3.0123163005320406E-4</c:v>
                </c:pt>
                <c:pt idx="2549">
                  <c:v>-3.0125205880331688E-4</c:v>
                </c:pt>
                <c:pt idx="2550">
                  <c:v>-3.0127240947921014E-4</c:v>
                </c:pt>
                <c:pt idx="2551">
                  <c:v>-3.0129268251815808E-4</c:v>
                </c:pt>
                <c:pt idx="2552">
                  <c:v>-3.0131287835742345E-4</c:v>
                </c:pt>
                <c:pt idx="2553">
                  <c:v>-3.0133299743427837E-4</c:v>
                </c:pt>
                <c:pt idx="2554">
                  <c:v>-3.013530401859903E-4</c:v>
                </c:pt>
                <c:pt idx="2555">
                  <c:v>-3.0137300704982927E-4</c:v>
                </c:pt>
                <c:pt idx="2556">
                  <c:v>-3.0139289846306056E-4</c:v>
                </c:pt>
                <c:pt idx="2557">
                  <c:v>-3.0141271486295879E-4</c:v>
                </c:pt>
                <c:pt idx="2558">
                  <c:v>-3.0143245668677994E-4</c:v>
                </c:pt>
                <c:pt idx="2559">
                  <c:v>-3.0145212437180318E-4</c:v>
                </c:pt>
                <c:pt idx="2560">
                  <c:v>-3.0147171835528903E-4</c:v>
                </c:pt>
                <c:pt idx="2561">
                  <c:v>-3.0149123907451412E-4</c:v>
                </c:pt>
                <c:pt idx="2562">
                  <c:v>-3.0151068696673632E-4</c:v>
                </c:pt>
                <c:pt idx="2563">
                  <c:v>-3.0153006246923654E-4</c:v>
                </c:pt>
                <c:pt idx="2564">
                  <c:v>-3.0154936601927687E-4</c:v>
                </c:pt>
                <c:pt idx="2565">
                  <c:v>-3.0156859805412163E-4</c:v>
                </c:pt>
                <c:pt idx="2566">
                  <c:v>-3.0158775901104414E-4</c:v>
                </c:pt>
                <c:pt idx="2567">
                  <c:v>-3.0160684932731253E-4</c:v>
                </c:pt>
                <c:pt idx="2568">
                  <c:v>-3.0162586944019033E-4</c:v>
                </c:pt>
                <c:pt idx="2569">
                  <c:v>-3.0164481978694975E-4</c:v>
                </c:pt>
                <c:pt idx="2570">
                  <c:v>-3.0166370080486491E-4</c:v>
                </c:pt>
                <c:pt idx="2571">
                  <c:v>-3.0168251293119118E-4</c:v>
                </c:pt>
                <c:pt idx="2572">
                  <c:v>-3.0170125660320649E-4</c:v>
                </c:pt>
                <c:pt idx="2573">
                  <c:v>-3.0171993225817684E-4</c:v>
                </c:pt>
                <c:pt idx="2574">
                  <c:v>-3.0173854033336981E-4</c:v>
                </c:pt>
                <c:pt idx="2575">
                  <c:v>-3.0175708126604814E-4</c:v>
                </c:pt>
                <c:pt idx="2576">
                  <c:v>-3.0177555549349685E-4</c:v>
                </c:pt>
                <c:pt idx="2577">
                  <c:v>-3.0179396345296136E-4</c:v>
                </c:pt>
                <c:pt idx="2578">
                  <c:v>-3.018123055817301E-4</c:v>
                </c:pt>
                <c:pt idx="2579">
                  <c:v>-3.0183058231705872E-4</c:v>
                </c:pt>
                <c:pt idx="2580">
                  <c:v>-3.0184879409622499E-4</c:v>
                </c:pt>
                <c:pt idx="2581">
                  <c:v>-3.0186694135648807E-4</c:v>
                </c:pt>
                <c:pt idx="2582">
                  <c:v>-3.0188502453512198E-4</c:v>
                </c:pt>
                <c:pt idx="2583">
                  <c:v>-3.0190304406939561E-4</c:v>
                </c:pt>
                <c:pt idx="2584">
                  <c:v>-3.0192100039656562E-4</c:v>
                </c:pt>
                <c:pt idx="2585">
                  <c:v>-3.0193889395391753E-4</c:v>
                </c:pt>
                <c:pt idx="2586">
                  <c:v>-3.019567251787109E-4</c:v>
                </c:pt>
                <c:pt idx="2587">
                  <c:v>-3.019744945082135E-4</c:v>
                </c:pt>
                <c:pt idx="2588">
                  <c:v>-3.0199220237969471E-4</c:v>
                </c:pt>
                <c:pt idx="2589">
                  <c:v>-3.0200984923042497E-4</c:v>
                </c:pt>
                <c:pt idx="2590">
                  <c:v>-3.020274354976693E-4</c:v>
                </c:pt>
                <c:pt idx="2591">
                  <c:v>-3.0204496161870096E-4</c:v>
                </c:pt>
                <c:pt idx="2592">
                  <c:v>-3.0206242803078076E-4</c:v>
                </c:pt>
                <c:pt idx="2593">
                  <c:v>-3.0207983517118424E-4</c:v>
                </c:pt>
                <c:pt idx="2594">
                  <c:v>-3.0209718347716806E-4</c:v>
                </c:pt>
                <c:pt idx="2595">
                  <c:v>-3.0211447338601683E-4</c:v>
                </c:pt>
                <c:pt idx="2596">
                  <c:v>-3.0213170533498933E-4</c:v>
                </c:pt>
                <c:pt idx="2597">
                  <c:v>-3.0214887976135233E-4</c:v>
                </c:pt>
                <c:pt idx="2598">
                  <c:v>-3.0216599710238039E-4</c:v>
                </c:pt>
                <c:pt idx="2599">
                  <c:v>-3.0218305779534216E-4</c:v>
                </c:pt>
                <c:pt idx="2600">
                  <c:v>-3.0220006227749417E-4</c:v>
                </c:pt>
                <c:pt idx="2601">
                  <c:v>-3.0221701098612062E-4</c:v>
                </c:pt>
                <c:pt idx="2602">
                  <c:v>-3.0223390435847976E-4</c:v>
                </c:pt>
                <c:pt idx="2603">
                  <c:v>-3.0225074283183765E-4</c:v>
                </c:pt>
                <c:pt idx="2604">
                  <c:v>-3.0226752684347466E-4</c:v>
                </c:pt>
                <c:pt idx="2605">
                  <c:v>-3.0228425683064491E-4</c:v>
                </c:pt>
                <c:pt idx="2606">
                  <c:v>-3.0230093323062388E-4</c:v>
                </c:pt>
                <c:pt idx="2607">
                  <c:v>-3.023175564806809E-4</c:v>
                </c:pt>
                <c:pt idx="2608">
                  <c:v>-3.0233412701808612E-4</c:v>
                </c:pt>
                <c:pt idx="2609">
                  <c:v>-3.0235064528010388E-4</c:v>
                </c:pt>
                <c:pt idx="2610">
                  <c:v>-3.0236711170399908E-4</c:v>
                </c:pt>
                <c:pt idx="2611">
                  <c:v>-3.0238352672704396E-4</c:v>
                </c:pt>
                <c:pt idx="2612">
                  <c:v>-3.0239989078651174E-4</c:v>
                </c:pt>
                <c:pt idx="2613">
                  <c:v>-3.0241620431966249E-4</c:v>
                </c:pt>
                <c:pt idx="2614">
                  <c:v>-3.0243246776376397E-4</c:v>
                </c:pt>
                <c:pt idx="2615">
                  <c:v>-3.0244868155609089E-4</c:v>
                </c:pt>
                <c:pt idx="2616">
                  <c:v>-3.0246484613391197E-4</c:v>
                </c:pt>
                <c:pt idx="2617">
                  <c:v>-3.0248096193448974E-4</c:v>
                </c:pt>
                <c:pt idx="2618">
                  <c:v>-3.0249702939510065E-4</c:v>
                </c:pt>
                <c:pt idx="2619">
                  <c:v>-3.0251304895300145E-4</c:v>
                </c:pt>
                <c:pt idx="2620">
                  <c:v>-3.0252902104546946E-4</c:v>
                </c:pt>
                <c:pt idx="2621">
                  <c:v>-3.0254494610976895E-4</c:v>
                </c:pt>
                <c:pt idx="2622">
                  <c:v>-3.0256082458317139E-4</c:v>
                </c:pt>
                <c:pt idx="2623">
                  <c:v>-3.0257665690294175E-4</c:v>
                </c:pt>
                <c:pt idx="2624">
                  <c:v>-3.0259244350634549E-4</c:v>
                </c:pt>
                <c:pt idx="2625">
                  <c:v>-3.0260818483066152E-4</c:v>
                </c:pt>
                <c:pt idx="2626">
                  <c:v>-3.0262388131314911E-4</c:v>
                </c:pt>
                <c:pt idx="2627">
                  <c:v>-3.026395333910812E-4</c:v>
                </c:pt>
                <c:pt idx="2628">
                  <c:v>-3.0265514150171733E-4</c:v>
                </c:pt>
                <c:pt idx="2629">
                  <c:v>-3.026707060823374E-4</c:v>
                </c:pt>
                <c:pt idx="2630">
                  <c:v>-3.026862275702081E-4</c:v>
                </c:pt>
                <c:pt idx="2631">
                  <c:v>-3.0270170640258953E-4</c:v>
                </c:pt>
                <c:pt idx="2632">
                  <c:v>-3.0271714301675516E-4</c:v>
                </c:pt>
                <c:pt idx="2633">
                  <c:v>-3.0273253784997203E-4</c:v>
                </c:pt>
                <c:pt idx="2634">
                  <c:v>-3.0274789133951361E-4</c:v>
                </c:pt>
                <c:pt idx="2635">
                  <c:v>-3.0276320392264028E-4</c:v>
                </c:pt>
                <c:pt idx="2636">
                  <c:v>-3.0277847603662556E-4</c:v>
                </c:pt>
                <c:pt idx="2637">
                  <c:v>-3.0279370811873627E-4</c:v>
                </c:pt>
                <c:pt idx="2638">
                  <c:v>-3.0280890060623922E-4</c:v>
                </c:pt>
                <c:pt idx="2639">
                  <c:v>-3.0282405393640757E-4</c:v>
                </c:pt>
                <c:pt idx="2640">
                  <c:v>-3.0283916854650131E-4</c:v>
                </c:pt>
                <c:pt idx="2641">
                  <c:v>-3.0285424487379986E-4</c:v>
                </c:pt>
                <c:pt idx="2642">
                  <c:v>-3.0286928335556274E-4</c:v>
                </c:pt>
                <c:pt idx="2643">
                  <c:v>-3.0288428442905584E-4</c:v>
                </c:pt>
                <c:pt idx="2644">
                  <c:v>-3.0289924853155799E-4</c:v>
                </c:pt>
                <c:pt idx="2645">
                  <c:v>-3.029141761003344E-4</c:v>
                </c:pt>
                <c:pt idx="2646">
                  <c:v>-3.0292906757264346E-4</c:v>
                </c:pt>
                <c:pt idx="2647">
                  <c:v>-3.0294392338576316E-4</c:v>
                </c:pt>
                <c:pt idx="2648">
                  <c:v>-3.02958743976964E-4</c:v>
                </c:pt>
                <c:pt idx="2649">
                  <c:v>-3.0297352978350342E-4</c:v>
                </c:pt>
                <c:pt idx="2650">
                  <c:v>-3.0298828124265793E-4</c:v>
                </c:pt>
                <c:pt idx="2651">
                  <c:v>-3.0300299879169705E-4</c:v>
                </c:pt>
                <c:pt idx="2652">
                  <c:v>-3.0301768286788316E-4</c:v>
                </c:pt>
                <c:pt idx="2653">
                  <c:v>-3.0303233390849125E-4</c:v>
                </c:pt>
                <c:pt idx="2654">
                  <c:v>-3.0304695235077627E-4</c:v>
                </c:pt>
                <c:pt idx="2655">
                  <c:v>-3.0306153863202492E-4</c:v>
                </c:pt>
                <c:pt idx="2656">
                  <c:v>-3.0307609318949751E-4</c:v>
                </c:pt>
                <c:pt idx="2657">
                  <c:v>-3.0309061646045348E-4</c:v>
                </c:pt>
                <c:pt idx="2658">
                  <c:v>-3.0310510888217782E-4</c:v>
                </c:pt>
                <c:pt idx="2659">
                  <c:v>-3.0311957089192219E-4</c:v>
                </c:pt>
                <c:pt idx="2660">
                  <c:v>-3.0313400292696346E-4</c:v>
                </c:pt>
                <c:pt idx="2661">
                  <c:v>-3.0314840542457791E-4</c:v>
                </c:pt>
                <c:pt idx="2662">
                  <c:v>-3.0316277882201496E-4</c:v>
                </c:pt>
                <c:pt idx="2663">
                  <c:v>-3.0317712355655557E-4</c:v>
                </c:pt>
                <c:pt idx="2664">
                  <c:v>-3.0319144006546705E-4</c:v>
                </c:pt>
                <c:pt idx="2665">
                  <c:v>-3.0320572878602222E-4</c:v>
                </c:pt>
                <c:pt idx="2666">
                  <c:v>-3.0321999015547348E-4</c:v>
                </c:pt>
                <c:pt idx="2667">
                  <c:v>-3.0323422461110488E-4</c:v>
                </c:pt>
                <c:pt idx="2668">
                  <c:v>-3.0324843259017347E-4</c:v>
                </c:pt>
                <c:pt idx="2669">
                  <c:v>-3.032626145299611E-4</c:v>
                </c:pt>
                <c:pt idx="2670">
                  <c:v>-3.0327677086772295E-4</c:v>
                </c:pt>
                <c:pt idx="2671">
                  <c:v>-3.0329090204073237E-4</c:v>
                </c:pt>
                <c:pt idx="2672">
                  <c:v>-3.0330500848625523E-4</c:v>
                </c:pt>
                <c:pt idx="2673">
                  <c:v>-3.0331909064156275E-4</c:v>
                </c:pt>
                <c:pt idx="2674">
                  <c:v>-3.0333314894392493E-4</c:v>
                </c:pt>
                <c:pt idx="2675">
                  <c:v>-3.0334718383061071E-4</c:v>
                </c:pt>
                <c:pt idx="2676">
                  <c:v>-3.0336119573888131E-4</c:v>
                </c:pt>
                <c:pt idx="2677">
                  <c:v>-3.0337518510600961E-4</c:v>
                </c:pt>
                <c:pt idx="2678">
                  <c:v>-3.0338915236926075E-4</c:v>
                </c:pt>
                <c:pt idx="2679">
                  <c:v>-3.0340309796591169E-4</c:v>
                </c:pt>
                <c:pt idx="2680">
                  <c:v>-3.0341702233321839E-4</c:v>
                </c:pt>
                <c:pt idx="2681">
                  <c:v>-3.0343092590846143E-4</c:v>
                </c:pt>
                <c:pt idx="2682">
                  <c:v>-3.034448091289007E-4</c:v>
                </c:pt>
                <c:pt idx="2683">
                  <c:v>-3.034586724318011E-4</c:v>
                </c:pt>
                <c:pt idx="2684">
                  <c:v>-3.0347251625444528E-4</c:v>
                </c:pt>
                <c:pt idx="2685">
                  <c:v>-3.0348634103408883E-4</c:v>
                </c:pt>
                <c:pt idx="2686">
                  <c:v>-3.0350014720800518E-4</c:v>
                </c:pt>
                <c:pt idx="2687">
                  <c:v>-3.0351393521345946E-4</c:v>
                </c:pt>
                <c:pt idx="2688">
                  <c:v>-3.0352770548772851E-4</c:v>
                </c:pt>
                <c:pt idx="2689">
                  <c:v>-3.0354145846806803E-4</c:v>
                </c:pt>
                <c:pt idx="2690">
                  <c:v>-3.0355519459175791E-4</c:v>
                </c:pt>
                <c:pt idx="2691">
                  <c:v>-3.0356891429605715E-4</c:v>
                </c:pt>
                <c:pt idx="2692">
                  <c:v>-3.0358261801823581E-4</c:v>
                </c:pt>
                <c:pt idx="2693">
                  <c:v>-3.0359630619556863E-4</c:v>
                </c:pt>
                <c:pt idx="2694">
                  <c:v>-3.0360997926531596E-4</c:v>
                </c:pt>
                <c:pt idx="2695">
                  <c:v>-3.0362363766475541E-4</c:v>
                </c:pt>
                <c:pt idx="2696">
                  <c:v>-3.0363728183114365E-4</c:v>
                </c:pt>
                <c:pt idx="2697">
                  <c:v>-3.0365091220176116E-4</c:v>
                </c:pt>
                <c:pt idx="2698">
                  <c:v>-3.0366452921386727E-4</c:v>
                </c:pt>
                <c:pt idx="2699">
                  <c:v>-3.0367813330473231E-4</c:v>
                </c:pt>
                <c:pt idx="2700">
                  <c:v>-3.0369172491162468E-4</c:v>
                </c:pt>
                <c:pt idx="2701">
                  <c:v>-3.037053044718171E-4</c:v>
                </c:pt>
                <c:pt idx="2702">
                  <c:v>-3.0371887242256764E-4</c:v>
                </c:pt>
                <c:pt idx="2703">
                  <c:v>-3.0373242920115788E-4</c:v>
                </c:pt>
                <c:pt idx="2704">
                  <c:v>-3.0374597524484177E-4</c:v>
                </c:pt>
                <c:pt idx="2705">
                  <c:v>-3.0375951099090309E-4</c:v>
                </c:pt>
                <c:pt idx="2706">
                  <c:v>-3.0377303687659815E-4</c:v>
                </c:pt>
                <c:pt idx="2707">
                  <c:v>-3.0378655333919999E-4</c:v>
                </c:pt>
                <c:pt idx="2708">
                  <c:v>-3.0380006081597336E-4</c:v>
                </c:pt>
                <c:pt idx="2709">
                  <c:v>-3.0381355974419343E-4</c:v>
                </c:pt>
                <c:pt idx="2710">
                  <c:v>-3.0382705056112669E-4</c:v>
                </c:pt>
                <c:pt idx="2711">
                  <c:v>-3.0384053370403116E-4</c:v>
                </c:pt>
                <c:pt idx="2712">
                  <c:v>-3.0385593417438033E-4</c:v>
                </c:pt>
                <c:pt idx="2713">
                  <c:v>-3.0386940234539264E-4</c:v>
                </c:pt>
                <c:pt idx="2714">
                  <c:v>-3.0388286421665581E-4</c:v>
                </c:pt>
                <c:pt idx="2715">
                  <c:v>-3.0389632022544355E-4</c:v>
                </c:pt>
                <c:pt idx="2716">
                  <c:v>-3.0390977080901448E-4</c:v>
                </c:pt>
                <c:pt idx="2717">
                  <c:v>-3.0392321640463743E-4</c:v>
                </c:pt>
                <c:pt idx="2718">
                  <c:v>-3.0393665744959144E-4</c:v>
                </c:pt>
                <c:pt idx="2719">
                  <c:v>-3.0395009438113403E-4</c:v>
                </c:pt>
                <c:pt idx="2720">
                  <c:v>-3.0396352763653909E-4</c:v>
                </c:pt>
                <c:pt idx="2721">
                  <c:v>-3.0397695765307172E-4</c:v>
                </c:pt>
                <c:pt idx="2722">
                  <c:v>-3.0399038486800072E-4</c:v>
                </c:pt>
                <c:pt idx="2723">
                  <c:v>-3.0400380971859855E-4</c:v>
                </c:pt>
                <c:pt idx="2724">
                  <c:v>-3.0401723264212877E-4</c:v>
                </c:pt>
                <c:pt idx="2725">
                  <c:v>-3.0403065407585847E-4</c:v>
                </c:pt>
                <c:pt idx="2726">
                  <c:v>-3.0404407445706449E-4</c:v>
                </c:pt>
                <c:pt idx="2727">
                  <c:v>-3.040574942230087E-4</c:v>
                </c:pt>
                <c:pt idx="2728">
                  <c:v>-3.0407091381095614E-4</c:v>
                </c:pt>
                <c:pt idx="2729">
                  <c:v>-3.0408433365818174E-4</c:v>
                </c:pt>
                <c:pt idx="2730">
                  <c:v>-3.0409967150484728E-4</c:v>
                </c:pt>
                <c:pt idx="2731">
                  <c:v>-3.04113093380095E-4</c:v>
                </c:pt>
                <c:pt idx="2732">
                  <c:v>-3.0412651688888943E-4</c:v>
                </c:pt>
                <c:pt idx="2733">
                  <c:v>-3.0413994246849982E-4</c:v>
                </c:pt>
                <c:pt idx="2734">
                  <c:v>-3.0415337055619861E-4</c:v>
                </c:pt>
                <c:pt idx="2735">
                  <c:v>-3.0416680158924276E-4</c:v>
                </c:pt>
                <c:pt idx="2736">
                  <c:v>-3.0418023600491123E-4</c:v>
                </c:pt>
                <c:pt idx="2737">
                  <c:v>-3.0419367424046751E-4</c:v>
                </c:pt>
                <c:pt idx="2738">
                  <c:v>-3.0420711673318429E-4</c:v>
                </c:pt>
                <c:pt idx="2739">
                  <c:v>-3.04220563920325E-4</c:v>
                </c:pt>
                <c:pt idx="2740">
                  <c:v>-3.0423401623915614E-4</c:v>
                </c:pt>
                <c:pt idx="2741">
                  <c:v>-3.0424747412695352E-4</c:v>
                </c:pt>
                <c:pt idx="2742">
                  <c:v>-3.0426093802097729E-4</c:v>
                </c:pt>
                <c:pt idx="2743">
                  <c:v>-3.0427440835850288E-4</c:v>
                </c:pt>
                <c:pt idx="2744">
                  <c:v>-3.0428788557679021E-4</c:v>
                </c:pt>
                <c:pt idx="2745">
                  <c:v>-3.0430137011311435E-4</c:v>
                </c:pt>
                <c:pt idx="2746">
                  <c:v>-3.0431486240474709E-4</c:v>
                </c:pt>
                <c:pt idx="2747">
                  <c:v>-3.0432836288894446E-4</c:v>
                </c:pt>
                <c:pt idx="2748">
                  <c:v>-3.0434187200298384E-4</c:v>
                </c:pt>
                <c:pt idx="2749">
                  <c:v>-3.0435539018413313E-4</c:v>
                </c:pt>
                <c:pt idx="2750">
                  <c:v>-3.0436891786966266E-4</c:v>
                </c:pt>
                <c:pt idx="2751">
                  <c:v>-3.0438245549682717E-4</c:v>
                </c:pt>
                <c:pt idx="2752">
                  <c:v>-3.0439600350291488E-4</c:v>
                </c:pt>
                <c:pt idx="2753">
                  <c:v>-3.0440956232517943E-4</c:v>
                </c:pt>
                <c:pt idx="2754">
                  <c:v>-3.0442313240089565E-4</c:v>
                </c:pt>
                <c:pt idx="2755">
                  <c:v>-3.0443671416732255E-4</c:v>
                </c:pt>
                <c:pt idx="2756">
                  <c:v>-3.0445030806174604E-4</c:v>
                </c:pt>
                <c:pt idx="2757">
                  <c:v>-3.0446391452141778E-4</c:v>
                </c:pt>
                <c:pt idx="2758">
                  <c:v>-3.0447753398361632E-4</c:v>
                </c:pt>
                <c:pt idx="2759">
                  <c:v>-3.0449116688560424E-4</c:v>
                </c:pt>
                <c:pt idx="2760">
                  <c:v>-3.0450481366464644E-4</c:v>
                </c:pt>
                <c:pt idx="2761">
                  <c:v>-3.0451847475802254E-4</c:v>
                </c:pt>
                <c:pt idx="2762">
                  <c:v>-3.0453215060299589E-4</c:v>
                </c:pt>
                <c:pt idx="2763">
                  <c:v>-3.0454584163683209E-4</c:v>
                </c:pt>
                <c:pt idx="2764">
                  <c:v>-3.0456150769218193E-4</c:v>
                </c:pt>
                <c:pt idx="2765">
                  <c:v>-3.0457523274601632E-4</c:v>
                </c:pt>
                <c:pt idx="2766">
                  <c:v>-3.0458897436298581E-4</c:v>
                </c:pt>
                <c:pt idx="2767">
                  <c:v>-3.0460273298036397E-4</c:v>
                </c:pt>
                <c:pt idx="2768">
                  <c:v>-3.0461650903541447E-4</c:v>
                </c:pt>
                <c:pt idx="2769">
                  <c:v>-3.0463030296540912E-4</c:v>
                </c:pt>
                <c:pt idx="2770">
                  <c:v>-3.0464411520760931E-4</c:v>
                </c:pt>
                <c:pt idx="2771">
                  <c:v>-3.0465794619928468E-4</c:v>
                </c:pt>
                <c:pt idx="2772">
                  <c:v>-3.0467179637770674E-4</c:v>
                </c:pt>
                <c:pt idx="2773">
                  <c:v>-3.0468566618014887E-4</c:v>
                </c:pt>
                <c:pt idx="2774">
                  <c:v>-3.0469955604386798E-4</c:v>
                </c:pt>
                <c:pt idx="2775">
                  <c:v>-3.0471346640613503E-4</c:v>
                </c:pt>
                <c:pt idx="2776">
                  <c:v>-3.0472739770422911E-4</c:v>
                </c:pt>
                <c:pt idx="2777">
                  <c:v>-3.0474135037540607E-4</c:v>
                </c:pt>
                <c:pt idx="2778">
                  <c:v>-3.0476332023564507E-4</c:v>
                </c:pt>
                <c:pt idx="2779">
                  <c:v>-3.0477732987405076E-4</c:v>
                </c:pt>
                <c:pt idx="2780">
                  <c:v>-3.0479136244722604E-4</c:v>
                </c:pt>
                <c:pt idx="2781">
                  <c:v>-3.0480541839241864E-4</c:v>
                </c:pt>
                <c:pt idx="2782">
                  <c:v>-3.04819498146915E-4</c:v>
                </c:pt>
                <c:pt idx="2783">
                  <c:v>-3.048336021479783E-4</c:v>
                </c:pt>
                <c:pt idx="2784">
                  <c:v>-3.0484773083286722E-4</c:v>
                </c:pt>
                <c:pt idx="2785">
                  <c:v>-3.048618846388662E-4</c:v>
                </c:pt>
                <c:pt idx="2786">
                  <c:v>-3.0487606400323071E-4</c:v>
                </c:pt>
                <c:pt idx="2787">
                  <c:v>-3.0489026936322968E-4</c:v>
                </c:pt>
                <c:pt idx="2788">
                  <c:v>-3.0490450115613937E-4</c:v>
                </c:pt>
                <c:pt idx="2789">
                  <c:v>-3.0491875981921937E-4</c:v>
                </c:pt>
                <c:pt idx="2790">
                  <c:v>-3.0493304578974847E-4</c:v>
                </c:pt>
                <c:pt idx="2791">
                  <c:v>-3.0494735950498244E-4</c:v>
                </c:pt>
                <c:pt idx="2792">
                  <c:v>-3.0496170140220246E-4</c:v>
                </c:pt>
                <c:pt idx="2793">
                  <c:v>-3.0497607191866676E-4</c:v>
                </c:pt>
                <c:pt idx="2794">
                  <c:v>-3.0499047149164661E-4</c:v>
                </c:pt>
                <c:pt idx="2795">
                  <c:v>-3.0500490055840833E-4</c:v>
                </c:pt>
                <c:pt idx="2796">
                  <c:v>-3.0501935955622536E-4</c:v>
                </c:pt>
                <c:pt idx="2797">
                  <c:v>-3.0503384892236596E-4</c:v>
                </c:pt>
                <c:pt idx="2798">
                  <c:v>-3.0504836909409349E-4</c:v>
                </c:pt>
                <c:pt idx="2799">
                  <c:v>-3.050629205086779E-4</c:v>
                </c:pt>
                <c:pt idx="2800">
                  <c:v>-3.0507750360339033E-4</c:v>
                </c:pt>
                <c:pt idx="2801">
                  <c:v>-3.0509211881549068E-4</c:v>
                </c:pt>
                <c:pt idx="2802">
                  <c:v>-3.0510676658226341E-4</c:v>
                </c:pt>
                <c:pt idx="2803">
                  <c:v>-3.0512144734095811E-4</c:v>
                </c:pt>
                <c:pt idx="2804">
                  <c:v>-3.0513616152885465E-4</c:v>
                </c:pt>
                <c:pt idx="2805">
                  <c:v>-3.0515090958322191E-4</c:v>
                </c:pt>
                <c:pt idx="2806">
                  <c:v>-3.0516569194132318E-4</c:v>
                </c:pt>
                <c:pt idx="2807">
                  <c:v>-3.051805090404225E-4</c:v>
                </c:pt>
                <c:pt idx="2808">
                  <c:v>-3.0519536131780236E-4</c:v>
                </c:pt>
                <c:pt idx="2809">
                  <c:v>-3.052102492107158E-4</c:v>
                </c:pt>
                <c:pt idx="2810">
                  <c:v>-3.0522517315644026E-4</c:v>
                </c:pt>
                <c:pt idx="2811">
                  <c:v>-3.0524013359224775E-4</c:v>
                </c:pt>
                <c:pt idx="2812">
                  <c:v>-3.0525513095539279E-4</c:v>
                </c:pt>
                <c:pt idx="2813">
                  <c:v>-3.0527016568315389E-4</c:v>
                </c:pt>
                <c:pt idx="2814">
                  <c:v>-3.0528523821279804E-4</c:v>
                </c:pt>
                <c:pt idx="2815">
                  <c:v>-3.0530034898159275E-4</c:v>
                </c:pt>
                <c:pt idx="2816">
                  <c:v>-3.0531549842680548E-4</c:v>
                </c:pt>
                <c:pt idx="2817">
                  <c:v>-3.0533068698570409E-4</c:v>
                </c:pt>
                <c:pt idx="2818">
                  <c:v>-3.0534591509555635E-4</c:v>
                </c:pt>
                <c:pt idx="2819">
                  <c:v>-3.0536118319363629E-4</c:v>
                </c:pt>
                <c:pt idx="2820">
                  <c:v>-3.0537649171720623E-4</c:v>
                </c:pt>
                <c:pt idx="2821">
                  <c:v>-3.0539184110353422E-4</c:v>
                </c:pt>
                <c:pt idx="2822">
                  <c:v>-3.0540723178989457E-4</c:v>
                </c:pt>
                <c:pt idx="2823">
                  <c:v>-3.0542266421354925E-4</c:v>
                </c:pt>
                <c:pt idx="2824">
                  <c:v>-3.0543813881176639E-4</c:v>
                </c:pt>
                <c:pt idx="2825">
                  <c:v>-3.0545365602182E-4</c:v>
                </c:pt>
                <c:pt idx="2826">
                  <c:v>-3.0546921628097772E-4</c:v>
                </c:pt>
                <c:pt idx="2827">
                  <c:v>-3.0548482002650136E-4</c:v>
                </c:pt>
                <c:pt idx="2828">
                  <c:v>-3.0550046769565813E-4</c:v>
                </c:pt>
                <c:pt idx="2829">
                  <c:v>-3.0551615972572714E-4</c:v>
                </c:pt>
                <c:pt idx="2830">
                  <c:v>-3.0553189655397505E-4</c:v>
                </c:pt>
                <c:pt idx="2831">
                  <c:v>-3.0554767861765635E-4</c:v>
                </c:pt>
                <c:pt idx="2832">
                  <c:v>-3.0556350635405495E-4</c:v>
                </c:pt>
                <c:pt idx="2833">
                  <c:v>-3.0557938020043634E-4</c:v>
                </c:pt>
                <c:pt idx="2834">
                  <c:v>-3.0559530059405977E-4</c:v>
                </c:pt>
                <c:pt idx="2835">
                  <c:v>-3.0561126797220152E-4</c:v>
                </c:pt>
                <c:pt idx="2836">
                  <c:v>-3.0562728277212564E-4</c:v>
                </c:pt>
                <c:pt idx="2837">
                  <c:v>-3.0564334543110156E-4</c:v>
                </c:pt>
                <c:pt idx="2838">
                  <c:v>-3.0565945638640367E-4</c:v>
                </c:pt>
                <c:pt idx="2839">
                  <c:v>-3.0567561607529412E-4</c:v>
                </c:pt>
                <c:pt idx="2840">
                  <c:v>-3.0569182493504017E-4</c:v>
                </c:pt>
                <c:pt idx="2841">
                  <c:v>-3.0570808340291415E-4</c:v>
                </c:pt>
                <c:pt idx="2842">
                  <c:v>-3.0572439191617589E-4</c:v>
                </c:pt>
                <c:pt idx="2843">
                  <c:v>-3.0574075091210792E-4</c:v>
                </c:pt>
                <c:pt idx="2844">
                  <c:v>-3.0575716082796816E-4</c:v>
                </c:pt>
                <c:pt idx="2845">
                  <c:v>-3.0577362210102555E-4</c:v>
                </c:pt>
                <c:pt idx="2846">
                  <c:v>-3.0579013516855388E-4</c:v>
                </c:pt>
                <c:pt idx="2847">
                  <c:v>-3.0580670046781406E-4</c:v>
                </c:pt>
                <c:pt idx="2848">
                  <c:v>-3.058233184360837E-4</c:v>
                </c:pt>
                <c:pt idx="2849">
                  <c:v>-3.0583998951062174E-4</c:v>
                </c:pt>
                <c:pt idx="2850">
                  <c:v>-3.0585671412869744E-4</c:v>
                </c:pt>
                <c:pt idx="2851">
                  <c:v>-3.058734927275909E-4</c:v>
                </c:pt>
                <c:pt idx="2852">
                  <c:v>-3.0589032574455141E-4</c:v>
                </c:pt>
                <c:pt idx="2853">
                  <c:v>-3.0590721361686244E-4</c:v>
                </c:pt>
                <c:pt idx="2854">
                  <c:v>-3.059241567817883E-4</c:v>
                </c:pt>
                <c:pt idx="2855">
                  <c:v>-3.0594115567659792E-4</c:v>
                </c:pt>
                <c:pt idx="2856">
                  <c:v>-3.0595821073855296E-4</c:v>
                </c:pt>
                <c:pt idx="2857">
                  <c:v>-3.059753224049312E-4</c:v>
                </c:pt>
                <c:pt idx="2858">
                  <c:v>-3.0599249111299141E-4</c:v>
                </c:pt>
                <c:pt idx="2859">
                  <c:v>-3.0600971730000817E-4</c:v>
                </c:pt>
                <c:pt idx="2860">
                  <c:v>-3.0602700140324894E-4</c:v>
                </c:pt>
                <c:pt idx="2861">
                  <c:v>-3.0604434385998519E-4</c:v>
                </c:pt>
                <c:pt idx="2862">
                  <c:v>-3.0606174510748097E-4</c:v>
                </c:pt>
                <c:pt idx="2863">
                  <c:v>-3.0607920558299866E-4</c:v>
                </c:pt>
                <c:pt idx="2864">
                  <c:v>-3.0609672572382202E-4</c:v>
                </c:pt>
                <c:pt idx="2865">
                  <c:v>-3.0611430596720406E-4</c:v>
                </c:pt>
                <c:pt idx="2866">
                  <c:v>-3.0613194675041929E-4</c:v>
                </c:pt>
                <c:pt idx="2867">
                  <c:v>-3.0614964851074025E-4</c:v>
                </c:pt>
                <c:pt idx="2868">
                  <c:v>-3.0616741168542575E-4</c:v>
                </c:pt>
                <c:pt idx="2869">
                  <c:v>-3.0618523671175626E-4</c:v>
                </c:pt>
                <c:pt idx="2870">
                  <c:v>-3.0620312402698655E-4</c:v>
                </c:pt>
                <c:pt idx="2871">
                  <c:v>-3.062210740683989E-4</c:v>
                </c:pt>
                <c:pt idx="2872">
                  <c:v>-3.0623908727324975E-4</c:v>
                </c:pt>
                <c:pt idx="2873">
                  <c:v>-3.0625716407881119E-4</c:v>
                </c:pt>
                <c:pt idx="2874">
                  <c:v>-3.0627530492235273E-4</c:v>
                </c:pt>
                <c:pt idx="2875">
                  <c:v>-3.0629351024114211E-4</c:v>
                </c:pt>
                <c:pt idx="2876">
                  <c:v>-3.0631178047245021E-4</c:v>
                </c:pt>
                <c:pt idx="2877">
                  <c:v>-3.0633011605353988E-4</c:v>
                </c:pt>
                <c:pt idx="2878">
                  <c:v>-3.0634851742168337E-4</c:v>
                </c:pt>
                <c:pt idx="2879">
                  <c:v>-3.0636698501415019E-4</c:v>
                </c:pt>
                <c:pt idx="2880">
                  <c:v>-3.0638551926820764E-4</c:v>
                </c:pt>
                <c:pt idx="2881">
                  <c:v>-3.0640412062112043E-4</c:v>
                </c:pt>
                <c:pt idx="2882">
                  <c:v>-3.0642278951015635E-4</c:v>
                </c:pt>
                <c:pt idx="2883">
                  <c:v>-3.0644152637259245E-4</c:v>
                </c:pt>
                <c:pt idx="2884">
                  <c:v>-3.0646033164568562E-4</c:v>
                </c:pt>
                <c:pt idx="2885">
                  <c:v>-3.0647920576671304E-4</c:v>
                </c:pt>
                <c:pt idx="2886">
                  <c:v>-3.0649814917293788E-4</c:v>
                </c:pt>
                <c:pt idx="2887">
                  <c:v>-3.0651716230163174E-4</c:v>
                </c:pt>
                <c:pt idx="2888">
                  <c:v>-3.0653624559005805E-4</c:v>
                </c:pt>
                <c:pt idx="2889">
                  <c:v>-3.065553994754941E-4</c:v>
                </c:pt>
                <c:pt idx="2890">
                  <c:v>-3.0657462439519743E-4</c:v>
                </c:pt>
                <c:pt idx="2891">
                  <c:v>-3.0659392078644549E-4</c:v>
                </c:pt>
                <c:pt idx="2892">
                  <c:v>-3.0661328908650117E-4</c:v>
                </c:pt>
                <c:pt idx="2893">
                  <c:v>-3.066327297326358E-4</c:v>
                </c:pt>
                <c:pt idx="2894">
                  <c:v>-3.0665224316211173E-4</c:v>
                </c:pt>
                <c:pt idx="2895">
                  <c:v>-3.0667182981220583E-4</c:v>
                </c:pt>
                <c:pt idx="2896">
                  <c:v>-3.0669149012017968E-4</c:v>
                </c:pt>
                <c:pt idx="2897">
                  <c:v>-3.0671122452330347E-4</c:v>
                </c:pt>
                <c:pt idx="2898">
                  <c:v>-3.0673103345884971E-4</c:v>
                </c:pt>
                <c:pt idx="2899">
                  <c:v>-3.06750917364082E-4</c:v>
                </c:pt>
                <c:pt idx="2900">
                  <c:v>-3.0677087667626586E-4</c:v>
                </c:pt>
                <c:pt idx="2901">
                  <c:v>-3.0679091183267521E-4</c:v>
                </c:pt>
                <c:pt idx="2902">
                  <c:v>-3.0681102327058038E-4</c:v>
                </c:pt>
                <c:pt idx="2903">
                  <c:v>-3.0683121142724239E-4</c:v>
                </c:pt>
                <c:pt idx="2904">
                  <c:v>-3.0685147673993005E-4</c:v>
                </c:pt>
                <c:pt idx="2905">
                  <c:v>-3.0687181964592016E-4</c:v>
                </c:pt>
                <c:pt idx="2906">
                  <c:v>-3.0689224058246846E-4</c:v>
                </c:pt>
                <c:pt idx="2907">
                  <c:v>-3.069127399868557E-4</c:v>
                </c:pt>
                <c:pt idx="2908">
                  <c:v>-3.069333182963473E-4</c:v>
                </c:pt>
                <c:pt idx="2909">
                  <c:v>-3.0695397594820506E-4</c:v>
                </c:pt>
                <c:pt idx="2910">
                  <c:v>-3.0697471337969798E-4</c:v>
                </c:pt>
                <c:pt idx="2911">
                  <c:v>-3.0699553102810274E-4</c:v>
                </c:pt>
                <c:pt idx="2912">
                  <c:v>-3.0701642933068072E-4</c:v>
                </c:pt>
                <c:pt idx="2913">
                  <c:v>-3.0703740872470043E-4</c:v>
                </c:pt>
                <c:pt idx="2914">
                  <c:v>-3.0705846964743219E-4</c:v>
                </c:pt>
                <c:pt idx="2915">
                  <c:v>-3.070796125361477E-4</c:v>
                </c:pt>
                <c:pt idx="2916">
                  <c:v>-3.0710083782810912E-4</c:v>
                </c:pt>
                <c:pt idx="2917">
                  <c:v>-3.0712214596058531E-4</c:v>
                </c:pt>
                <c:pt idx="2918">
                  <c:v>-3.0714353737084699E-4</c:v>
                </c:pt>
                <c:pt idx="2919">
                  <c:v>-3.0716501249616017E-4</c:v>
                </c:pt>
                <c:pt idx="2920">
                  <c:v>-3.0718657177379247E-4</c:v>
                </c:pt>
                <c:pt idx="2921">
                  <c:v>-3.0720821564101807E-4</c:v>
                </c:pt>
                <c:pt idx="2922">
                  <c:v>-3.072299445351014E-4</c:v>
                </c:pt>
                <c:pt idx="2923">
                  <c:v>-3.072517588933134E-4</c:v>
                </c:pt>
                <c:pt idx="2924">
                  <c:v>-3.0727365915291497E-4</c:v>
                </c:pt>
                <c:pt idx="2925">
                  <c:v>-3.0729564575118486E-4</c:v>
                </c:pt>
                <c:pt idx="2926">
                  <c:v>-3.0731771912538027E-4</c:v>
                </c:pt>
                <c:pt idx="2927">
                  <c:v>-3.0733987971277637E-4</c:v>
                </c:pt>
                <c:pt idx="2928">
                  <c:v>-3.0736212795064323E-4</c:v>
                </c:pt>
                <c:pt idx="2929">
                  <c:v>-3.0738446427624658E-4</c:v>
                </c:pt>
                <c:pt idx="2930">
                  <c:v>-3.0740688912684672E-4</c:v>
                </c:pt>
                <c:pt idx="2931">
                  <c:v>-3.0742940293972771E-4</c:v>
                </c:pt>
                <c:pt idx="2932">
                  <c:v>-3.0745200615214579E-4</c:v>
                </c:pt>
                <c:pt idx="2933">
                  <c:v>-3.0747469920137477E-4</c:v>
                </c:pt>
                <c:pt idx="2934">
                  <c:v>-3.0749748252467771E-4</c:v>
                </c:pt>
                <c:pt idx="2935">
                  <c:v>-3.0752035655932952E-4</c:v>
                </c:pt>
                <c:pt idx="2936">
                  <c:v>-3.0754332174259428E-4</c:v>
                </c:pt>
                <c:pt idx="2937">
                  <c:v>-3.0756637851174192E-4</c:v>
                </c:pt>
                <c:pt idx="2938">
                  <c:v>-3.0758952730403728E-4</c:v>
                </c:pt>
                <c:pt idx="2939">
                  <c:v>-3.0761276855675098E-4</c:v>
                </c:pt>
                <c:pt idx="2940">
                  <c:v>-3.0763610270715931E-4</c:v>
                </c:pt>
                <c:pt idx="2941">
                  <c:v>-3.0765953019251674E-4</c:v>
                </c:pt>
                <c:pt idx="2942">
                  <c:v>-3.0768305145009972E-4</c:v>
                </c:pt>
                <c:pt idx="2943">
                  <c:v>-3.0770666691717398E-4</c:v>
                </c:pt>
                <c:pt idx="2944">
                  <c:v>-3.0773037703101051E-4</c:v>
                </c:pt>
                <c:pt idx="2945">
                  <c:v>-3.0775418222887493E-4</c:v>
                </c:pt>
                <c:pt idx="2946">
                  <c:v>-3.0777808294803259E-4</c:v>
                </c:pt>
                <c:pt idx="2947">
                  <c:v>-3.0780207962575969E-4</c:v>
                </c:pt>
                <c:pt idx="2948">
                  <c:v>-3.0782617269932135E-4</c:v>
                </c:pt>
                <c:pt idx="2949">
                  <c:v>-3.0785036260598222E-4</c:v>
                </c:pt>
                <c:pt idx="2950">
                  <c:v>-3.0787464978301215E-4</c:v>
                </c:pt>
                <c:pt idx="2951">
                  <c:v>-3.0789903466768624E-4</c:v>
                </c:pt>
                <c:pt idx="2952">
                  <c:v>-3.0792351769726243E-4</c:v>
                </c:pt>
                <c:pt idx="2953">
                  <c:v>-3.0794809930901468E-4</c:v>
                </c:pt>
                <c:pt idx="2954">
                  <c:v>-3.0797277994020552E-4</c:v>
                </c:pt>
                <c:pt idx="2955">
                  <c:v>-3.0799756002811341E-4</c:v>
                </c:pt>
                <c:pt idx="2956">
                  <c:v>-3.0802244001000475E-4</c:v>
                </c:pt>
                <c:pt idx="2957">
                  <c:v>-3.0804742032313457E-4</c:v>
                </c:pt>
                <c:pt idx="2958">
                  <c:v>-3.0807250140479003E-4</c:v>
                </c:pt>
                <c:pt idx="2959">
                  <c:v>-3.0809768369222432E-4</c:v>
                </c:pt>
                <c:pt idx="2960">
                  <c:v>-3.0812296762271728E-4</c:v>
                </c:pt>
                <c:pt idx="2961">
                  <c:v>-3.0814835363352573E-4</c:v>
                </c:pt>
                <c:pt idx="2962">
                  <c:v>-3.0817384216192767E-4</c:v>
                </c:pt>
                <c:pt idx="2963">
                  <c:v>-3.0819943364518312E-4</c:v>
                </c:pt>
                <c:pt idx="2964">
                  <c:v>-3.0822512852056796E-4</c:v>
                </c:pt>
                <c:pt idx="2965">
                  <c:v>-3.0825092722535095E-4</c:v>
                </c:pt>
                <c:pt idx="2966">
                  <c:v>-3.0827683019679435E-4</c:v>
                </c:pt>
                <c:pt idx="2967">
                  <c:v>-3.0830283787216427E-4</c:v>
                </c:pt>
                <c:pt idx="2968">
                  <c:v>-3.0832895068873674E-4</c:v>
                </c:pt>
                <c:pt idx="2969">
                  <c:v>-3.083551690837809E-4</c:v>
                </c:pt>
                <c:pt idx="2970">
                  <c:v>-3.0838149349455304E-4</c:v>
                </c:pt>
                <c:pt idx="2971">
                  <c:v>-3.0840792435833561E-4</c:v>
                </c:pt>
                <c:pt idx="2972">
                  <c:v>-3.0843826197134828E-4</c:v>
                </c:pt>
                <c:pt idx="2973">
                  <c:v>-3.0846492242114028E-4</c:v>
                </c:pt>
                <c:pt idx="2974">
                  <c:v>-3.0849169069821269E-4</c:v>
                </c:pt>
                <c:pt idx="2975">
                  <c:v>-3.0851856723982816E-4</c:v>
                </c:pt>
                <c:pt idx="2976">
                  <c:v>-3.085455524832586E-4</c:v>
                </c:pt>
                <c:pt idx="2977">
                  <c:v>-3.0857264686576843E-4</c:v>
                </c:pt>
                <c:pt idx="2978">
                  <c:v>-3.0859985082463097E-4</c:v>
                </c:pt>
                <c:pt idx="2979">
                  <c:v>-3.0862716479710675E-4</c:v>
                </c:pt>
                <c:pt idx="2980">
                  <c:v>-3.0865458922047032E-4</c:v>
                </c:pt>
                <c:pt idx="2981">
                  <c:v>-3.0868212453198879E-4</c:v>
                </c:pt>
                <c:pt idx="2982">
                  <c:v>-3.08709771168927E-4</c:v>
                </c:pt>
                <c:pt idx="2983">
                  <c:v>-3.0873752956855845E-4</c:v>
                </c:pt>
                <c:pt idx="2984">
                  <c:v>-3.0876540016814869E-4</c:v>
                </c:pt>
                <c:pt idx="2985">
                  <c:v>-3.0879338340496644E-4</c:v>
                </c:pt>
                <c:pt idx="2986">
                  <c:v>-3.0882147971627785E-4</c:v>
                </c:pt>
                <c:pt idx="2987">
                  <c:v>-3.0884982275861735E-4</c:v>
                </c:pt>
                <c:pt idx="2988">
                  <c:v>-3.088786372805757E-4</c:v>
                </c:pt>
                <c:pt idx="2989">
                  <c:v>-3.0890792495577807E-4</c:v>
                </c:pt>
                <c:pt idx="2990">
                  <c:v>-3.0893768374891639E-4</c:v>
                </c:pt>
                <c:pt idx="2991">
                  <c:v>-3.0896791162466871E-4</c:v>
                </c:pt>
                <c:pt idx="2992">
                  <c:v>-3.0899860654771619E-4</c:v>
                </c:pt>
                <c:pt idx="2993">
                  <c:v>-3.0902976648275427E-4</c:v>
                </c:pt>
                <c:pt idx="2994">
                  <c:v>-3.0906138939445512E-4</c:v>
                </c:pt>
                <c:pt idx="2995">
                  <c:v>-3.0909347324751136E-4</c:v>
                </c:pt>
                <c:pt idx="2996">
                  <c:v>-3.0912601600660398E-4</c:v>
                </c:pt>
                <c:pt idx="2997">
                  <c:v>-3.0915901563641912E-4</c:v>
                </c:pt>
                <c:pt idx="2998">
                  <c:v>-3.0919247010163196E-4</c:v>
                </c:pt>
                <c:pt idx="2999">
                  <c:v>-3.0922637736693995E-4</c:v>
                </c:pt>
                <c:pt idx="3000">
                  <c:v>-3.0926073539701954E-4</c:v>
                </c:pt>
                <c:pt idx="3001">
                  <c:v>-3.0929554215655398E-4</c:v>
                </c:pt>
                <c:pt idx="3002">
                  <c:v>-3.0933079561022827E-4</c:v>
                </c:pt>
                <c:pt idx="3003">
                  <c:v>-3.0936649372272936E-4</c:v>
                </c:pt>
                <c:pt idx="3004">
                  <c:v>-3.0940263445874142E-4</c:v>
                </c:pt>
                <c:pt idx="3005">
                  <c:v>-3.0943921578294588E-4</c:v>
                </c:pt>
                <c:pt idx="3006">
                  <c:v>-3.0947623566002772E-4</c:v>
                </c:pt>
                <c:pt idx="3007">
                  <c:v>-3.0951369205467006E-4</c:v>
                </c:pt>
                <c:pt idx="3008">
                  <c:v>-3.0955158293155495E-4</c:v>
                </c:pt>
                <c:pt idx="3009">
                  <c:v>-3.0958990625537411E-4</c:v>
                </c:pt>
                <c:pt idx="3010">
                  <c:v>-3.0962865999080842E-4</c:v>
                </c:pt>
                <c:pt idx="3011">
                  <c:v>-3.0966784210253816E-4</c:v>
                </c:pt>
                <c:pt idx="3012">
                  <c:v>-3.097074505552499E-4</c:v>
                </c:pt>
                <c:pt idx="3013">
                  <c:v>-3.0974748331362537E-4</c:v>
                </c:pt>
                <c:pt idx="3014">
                  <c:v>-3.0978793834235836E-4</c:v>
                </c:pt>
                <c:pt idx="3015">
                  <c:v>-3.0982881360611721E-4</c:v>
                </c:pt>
                <c:pt idx="3016">
                  <c:v>-3.0987010706959929E-4</c:v>
                </c:pt>
                <c:pt idx="3017">
                  <c:v>-3.0991181669748835E-4</c:v>
                </c:pt>
                <c:pt idx="3018">
                  <c:v>-3.0995394045445993E-4</c:v>
                </c:pt>
                <c:pt idx="3019">
                  <c:v>-3.0999647630519862E-4</c:v>
                </c:pt>
                <c:pt idx="3020">
                  <c:v>-3.1003942221439774E-4</c:v>
                </c:pt>
                <c:pt idx="3021">
                  <c:v>-3.1008277614673324E-4</c:v>
                </c:pt>
                <c:pt idx="3022">
                  <c:v>-3.1012653606689642E-4</c:v>
                </c:pt>
                <c:pt idx="3023">
                  <c:v>-3.101706999395619E-4</c:v>
                </c:pt>
                <c:pt idx="3024">
                  <c:v>-3.1022166496172057E-4</c:v>
                </c:pt>
                <c:pt idx="3025">
                  <c:v>-3.1026668759328598E-4</c:v>
                </c:pt>
                <c:pt idx="3026">
                  <c:v>-3.1031210778065537E-4</c:v>
                </c:pt>
                <c:pt idx="3027">
                  <c:v>-3.1035792348851269E-4</c:v>
                </c:pt>
                <c:pt idx="3028">
                  <c:v>-3.1040413268153299E-4</c:v>
                </c:pt>
                <c:pt idx="3029">
                  <c:v>-3.1045073332440921E-4</c:v>
                </c:pt>
                <c:pt idx="3030">
                  <c:v>-3.1049772338182093E-4</c:v>
                </c:pt>
                <c:pt idx="3031">
                  <c:v>-3.1054510081845581E-4</c:v>
                </c:pt>
                <c:pt idx="3032">
                  <c:v>-3.1059286359899423E-4</c:v>
                </c:pt>
                <c:pt idx="3033">
                  <c:v>-3.1064100968812016E-4</c:v>
                </c:pt>
                <c:pt idx="3034">
                  <c:v>-3.1068953705052174E-4</c:v>
                </c:pt>
                <c:pt idx="3035">
                  <c:v>-3.1073844365087571E-4</c:v>
                </c:pt>
                <c:pt idx="3036">
                  <c:v>-3.1078772745387961E-4</c:v>
                </c:pt>
                <c:pt idx="3037">
                  <c:v>-3.1083738642420438E-4</c:v>
                </c:pt>
                <c:pt idx="3038">
                  <c:v>-3.1088741852653741E-4</c:v>
                </c:pt>
                <c:pt idx="3039">
                  <c:v>-3.1093782172556672E-4</c:v>
                </c:pt>
                <c:pt idx="3040">
                  <c:v>-3.1098859398597136E-4</c:v>
                </c:pt>
                <c:pt idx="3041">
                  <c:v>-3.1103973327244221E-4</c:v>
                </c:pt>
                <c:pt idx="3042">
                  <c:v>-3.1109123754965643E-4</c:v>
                </c:pt>
                <c:pt idx="3043">
                  <c:v>-3.1114310478230458E-4</c:v>
                </c:pt>
                <c:pt idx="3044">
                  <c:v>-3.1119533293506353E-4</c:v>
                </c:pt>
                <c:pt idx="3045">
                  <c:v>-3.1124791997262467E-4</c:v>
                </c:pt>
                <c:pt idx="3046">
                  <c:v>-3.1130086385966683E-4</c:v>
                </c:pt>
                <c:pt idx="3047">
                  <c:v>-3.1135416256087309E-4</c:v>
                </c:pt>
                <c:pt idx="3048">
                  <c:v>-3.11407814040931E-4</c:v>
                </c:pt>
                <c:pt idx="3049">
                  <c:v>-3.1146181626452761E-4</c:v>
                </c:pt>
                <c:pt idx="3050">
                  <c:v>-3.1151616719633969E-4</c:v>
                </c:pt>
                <c:pt idx="3051">
                  <c:v>-3.1157086480106008E-4</c:v>
                </c:pt>
                <c:pt idx="3052">
                  <c:v>-3.1162590704336137E-4</c:v>
                </c:pt>
                <c:pt idx="3053">
                  <c:v>-3.1168129188793864E-4</c:v>
                </c:pt>
                <c:pt idx="3054">
                  <c:v>-3.117370172994727E-4</c:v>
                </c:pt>
                <c:pt idx="3055">
                  <c:v>-3.1179308124264118E-4</c:v>
                </c:pt>
                <c:pt idx="3056">
                  <c:v>-3.1184948168213998E-4</c:v>
                </c:pt>
                <c:pt idx="3057">
                  <c:v>-3.1190621658264161E-4</c:v>
                </c:pt>
                <c:pt idx="3058">
                  <c:v>-3.1196328390883758E-4</c:v>
                </c:pt>
                <c:pt idx="3059">
                  <c:v>-3.1202068162540731E-4</c:v>
                </c:pt>
                <c:pt idx="3060">
                  <c:v>-3.1207840769703962E-4</c:v>
                </c:pt>
                <c:pt idx="3061">
                  <c:v>-3.121364600884172E-4</c:v>
                </c:pt>
                <c:pt idx="3062">
                  <c:v>-3.1219483676422259E-4</c:v>
                </c:pt>
                <c:pt idx="3063">
                  <c:v>-3.1225353568914335E-4</c:v>
                </c:pt>
                <c:pt idx="3064">
                  <c:v>-3.1231255482785724E-4</c:v>
                </c:pt>
                <c:pt idx="3065">
                  <c:v>-3.1237189214505329E-4</c:v>
                </c:pt>
                <c:pt idx="3066">
                  <c:v>-3.1243154560541648E-4</c:v>
                </c:pt>
                <c:pt idx="3067">
                  <c:v>-3.1249151317362824E-4</c:v>
                </c:pt>
                <c:pt idx="3068">
                  <c:v>-3.1255179281436689E-4</c:v>
                </c:pt>
                <c:pt idx="3069">
                  <c:v>-3.1261238249232881E-4</c:v>
                </c:pt>
                <c:pt idx="3070">
                  <c:v>-3.1267328017219243E-4</c:v>
                </c:pt>
                <c:pt idx="3071">
                  <c:v>-3.1273448381863934E-4</c:v>
                </c:pt>
                <c:pt idx="3072">
                  <c:v>-3.1279599139636023E-4</c:v>
                </c:pt>
                <c:pt idx="3073">
                  <c:v>-3.1285780087003391E-4</c:v>
                </c:pt>
                <c:pt idx="3074">
                  <c:v>-3.1291991020434358E-4</c:v>
                </c:pt>
                <c:pt idx="3075">
                  <c:v>-3.1298231736397256E-4</c:v>
                </c:pt>
                <c:pt idx="3076">
                  <c:v>-3.1305400190529233E-4</c:v>
                </c:pt>
                <c:pt idx="3077">
                  <c:v>-3.131170404084315E-4</c:v>
                </c:pt>
                <c:pt idx="3078">
                  <c:v>-3.1318037034018021E-4</c:v>
                </c:pt>
                <c:pt idx="3079">
                  <c:v>-3.1324398966523409E-4</c:v>
                </c:pt>
                <c:pt idx="3080">
                  <c:v>-3.133078963482694E-4</c:v>
                </c:pt>
                <c:pt idx="3081">
                  <c:v>-3.1337208835396967E-4</c:v>
                </c:pt>
                <c:pt idx="3082">
                  <c:v>-3.1343656364702109E-4</c:v>
                </c:pt>
                <c:pt idx="3083">
                  <c:v>-3.1350132019211262E-4</c:v>
                </c:pt>
                <c:pt idx="3084">
                  <c:v>-3.1356635595392084E-4</c:v>
                </c:pt>
                <c:pt idx="3085">
                  <c:v>-3.1363166889713135E-4</c:v>
                </c:pt>
                <c:pt idx="3086">
                  <c:v>-3.1369725698643353E-4</c:v>
                </c:pt>
                <c:pt idx="3087">
                  <c:v>-3.1376311818650594E-4</c:v>
                </c:pt>
                <c:pt idx="3088">
                  <c:v>-3.1382925046203702E-4</c:v>
                </c:pt>
                <c:pt idx="3089">
                  <c:v>-3.1388614948076266E-4</c:v>
                </c:pt>
                <c:pt idx="3090">
                  <c:v>-3.139527797823196E-4</c:v>
                </c:pt>
                <c:pt idx="3091">
                  <c:v>-3.1401967534414461E-4</c:v>
                </c:pt>
                <c:pt idx="3092">
                  <c:v>-3.1408683413092854E-4</c:v>
                </c:pt>
                <c:pt idx="3093">
                  <c:v>-3.1415425410734305E-4</c:v>
                </c:pt>
                <c:pt idx="3094">
                  <c:v>-3.1423162272210077E-4</c:v>
                </c:pt>
                <c:pt idx="3095">
                  <c:v>-3.142995955369805E-4</c:v>
                </c:pt>
                <c:pt idx="3096">
                  <c:v>-3.1436782314478852E-4</c:v>
                </c:pt>
                <c:pt idx="3097">
                  <c:v>-3.1443630351021216E-4</c:v>
                </c:pt>
                <c:pt idx="3098">
                  <c:v>-3.1450503459792693E-4</c:v>
                </c:pt>
                <c:pt idx="3099">
                  <c:v>-3.1457401437262768E-4</c:v>
                </c:pt>
                <c:pt idx="3100">
                  <c:v>-3.1464324079899297E-4</c:v>
                </c:pt>
                <c:pt idx="3101">
                  <c:v>-3.1471271184171126E-4</c:v>
                </c:pt>
                <c:pt idx="3102">
                  <c:v>-3.1478242546546055E-4</c:v>
                </c:pt>
                <c:pt idx="3103">
                  <c:v>-3.1485237963492426E-4</c:v>
                </c:pt>
                <c:pt idx="3104">
                  <c:v>-3.1492257231479709E-4</c:v>
                </c:pt>
                <c:pt idx="3105">
                  <c:v>-3.1499300146975391E-4</c:v>
                </c:pt>
                <c:pt idx="3106">
                  <c:v>-3.1506366506447634E-4</c:v>
                </c:pt>
                <c:pt idx="3107">
                  <c:v>-3.1513456106365816E-4</c:v>
                </c:pt>
                <c:pt idx="3108">
                  <c:v>-3.1520568743197998E-4</c:v>
                </c:pt>
                <c:pt idx="3109">
                  <c:v>-3.1527704213411964E-4</c:v>
                </c:pt>
                <c:pt idx="3110">
                  <c:v>-3.1534862313476863E-4</c:v>
                </c:pt>
                <c:pt idx="3111">
                  <c:v>-3.1542042839861119E-4</c:v>
                </c:pt>
                <c:pt idx="3112">
                  <c:v>-3.1549245589032528E-4</c:v>
                </c:pt>
                <c:pt idx="3113">
                  <c:v>-3.1556470357459789E-4</c:v>
                </c:pt>
                <c:pt idx="3114">
                  <c:v>-3.1563716941611548E-4</c:v>
                </c:pt>
                <c:pt idx="3115">
                  <c:v>-3.1570985137956435E-4</c:v>
                </c:pt>
                <c:pt idx="3116">
                  <c:v>-3.1578274742962044E-4</c:v>
                </c:pt>
                <c:pt idx="3117">
                  <c:v>-3.1585585553097059E-4</c:v>
                </c:pt>
                <c:pt idx="3118">
                  <c:v>-3.159291736483025E-4</c:v>
                </c:pt>
                <c:pt idx="3119">
                  <c:v>-3.1600269974629998E-4</c:v>
                </c:pt>
                <c:pt idx="3120">
                  <c:v>-3.160764317896432E-4</c:v>
                </c:pt>
                <c:pt idx="3121">
                  <c:v>-3.1615036774301959E-4</c:v>
                </c:pt>
                <c:pt idx="3122">
                  <c:v>-3.1622450557111377E-4</c:v>
                </c:pt>
                <c:pt idx="3123">
                  <c:v>-3.1629884323860797E-4</c:v>
                </c:pt>
                <c:pt idx="3124">
                  <c:v>-3.1637337871018225E-4</c:v>
                </c:pt>
                <c:pt idx="3125">
                  <c:v>-3.164481099505306E-4</c:v>
                </c:pt>
                <c:pt idx="3126">
                  <c:v>-3.1652303492433022E-4</c:v>
                </c:pt>
                <c:pt idx="3127">
                  <c:v>-3.1659815159626757E-4</c:v>
                </c:pt>
                <c:pt idx="3128">
                  <c:v>-3.1670578963015626E-4</c:v>
                </c:pt>
                <c:pt idx="3129">
                  <c:v>-3.1678136338115126E-4</c:v>
                </c:pt>
                <c:pt idx="3130">
                  <c:v>-3.1685712185205674E-4</c:v>
                </c:pt>
                <c:pt idx="3131">
                  <c:v>-3.1693306300755602E-4</c:v>
                </c:pt>
                <c:pt idx="3132">
                  <c:v>-3.1700918481233854E-4</c:v>
                </c:pt>
                <c:pt idx="3133">
                  <c:v>-3.170854852310797E-4</c:v>
                </c:pt>
                <c:pt idx="3134">
                  <c:v>-3.1716196222846693E-4</c:v>
                </c:pt>
                <c:pt idx="3135">
                  <c:v>-3.1723861376919E-4</c:v>
                </c:pt>
                <c:pt idx="3136">
                  <c:v>-3.1731543781793071E-4</c:v>
                </c:pt>
                <c:pt idx="3137">
                  <c:v>-3.1739243233936364E-4</c:v>
                </c:pt>
                <c:pt idx="3138">
                  <c:v>-3.1746959529818707E-4</c:v>
                </c:pt>
                <c:pt idx="3139">
                  <c:v>-3.1754692465907721E-4</c:v>
                </c:pt>
                <c:pt idx="3140">
                  <c:v>-3.1762441838671928E-4</c:v>
                </c:pt>
                <c:pt idx="3141">
                  <c:v>-3.1770207444579279E-4</c:v>
                </c:pt>
                <c:pt idx="3142">
                  <c:v>-3.1777989080099186E-4</c:v>
                </c:pt>
                <c:pt idx="3143">
                  <c:v>-3.1785786541699528E-4</c:v>
                </c:pt>
                <c:pt idx="3144">
                  <c:v>-3.1794717044169446E-4</c:v>
                </c:pt>
                <c:pt idx="3145">
                  <c:v>-3.1802547733437747E-4</c:v>
                </c:pt>
                <c:pt idx="3146">
                  <c:v>-3.1810393609116143E-4</c:v>
                </c:pt>
                <c:pt idx="3147">
                  <c:v>-3.1818254467672096E-4</c:v>
                </c:pt>
                <c:pt idx="3148">
                  <c:v>-3.1826130105574801E-4</c:v>
                </c:pt>
                <c:pt idx="3149">
                  <c:v>-3.1834020319292615E-4</c:v>
                </c:pt>
                <c:pt idx="3150">
                  <c:v>-3.1841924905294148E-4</c:v>
                </c:pt>
                <c:pt idx="3151">
                  <c:v>-3.1849843660046738E-4</c:v>
                </c:pt>
                <c:pt idx="3152">
                  <c:v>-3.1857776380020099E-4</c:v>
                </c:pt>
                <c:pt idx="3153">
                  <c:v>-3.1865722861681701E-4</c:v>
                </c:pt>
                <c:pt idx="3154">
                  <c:v>-3.187368290150096E-4</c:v>
                </c:pt>
                <c:pt idx="3155">
                  <c:v>-3.1881656295945117E-4</c:v>
                </c:pt>
                <c:pt idx="3156">
                  <c:v>-3.1889642841483409E-4</c:v>
                </c:pt>
                <c:pt idx="3157">
                  <c:v>-3.1897642334583506E-4</c:v>
                </c:pt>
                <c:pt idx="3158">
                  <c:v>-3.1905654571715123E-4</c:v>
                </c:pt>
                <c:pt idx="3159">
                  <c:v>-3.1913679349344952E-4</c:v>
                </c:pt>
                <c:pt idx="3160">
                  <c:v>-3.1921716463942812E-4</c:v>
                </c:pt>
                <c:pt idx="3161">
                  <c:v>-3.192976571197659E-4</c:v>
                </c:pt>
                <c:pt idx="3162">
                  <c:v>-3.1937826889914822E-4</c:v>
                </c:pt>
                <c:pt idx="3163">
                  <c:v>-3.194589979422519E-4</c:v>
                </c:pt>
                <c:pt idx="3164">
                  <c:v>-3.1953984221377114E-4</c:v>
                </c:pt>
                <c:pt idx="3165">
                  <c:v>-3.1962079967838715E-4</c:v>
                </c:pt>
                <c:pt idx="3166">
                  <c:v>-3.197018683007839E-4</c:v>
                </c:pt>
                <c:pt idx="3167">
                  <c:v>-3.1978304604564334E-4</c:v>
                </c:pt>
                <c:pt idx="3168">
                  <c:v>-3.1986433087764576E-4</c:v>
                </c:pt>
                <c:pt idx="3169">
                  <c:v>-3.1994572076148492E-4</c:v>
                </c:pt>
                <c:pt idx="3170">
                  <c:v>-3.2002721366184377E-4</c:v>
                </c:pt>
                <c:pt idx="3171">
                  <c:v>-3.2010880754339928E-4</c:v>
                </c:pt>
                <c:pt idx="3172">
                  <c:v>-3.2019050037083801E-4</c:v>
                </c:pt>
                <c:pt idx="3173">
                  <c:v>-3.2027229010884664E-4</c:v>
                </c:pt>
                <c:pt idx="3174">
                  <c:v>-3.2035417472210675E-4</c:v>
                </c:pt>
                <c:pt idx="3175">
                  <c:v>-3.2043615217530562E-4</c:v>
                </c:pt>
                <c:pt idx="3176">
                  <c:v>-3.2051822043312634E-4</c:v>
                </c:pt>
                <c:pt idx="3177">
                  <c:v>-3.206003774602481E-4</c:v>
                </c:pt>
                <c:pt idx="3178">
                  <c:v>-3.2068262122136165E-4</c:v>
                </c:pt>
                <c:pt idx="3179">
                  <c:v>-3.2076494968114933E-4</c:v>
                </c:pt>
                <c:pt idx="3180">
                  <c:v>-3.208473608042957E-4</c:v>
                </c:pt>
                <c:pt idx="3181">
                  <c:v>-3.209298525554825E-4</c:v>
                </c:pt>
                <c:pt idx="3182">
                  <c:v>-3.2101242289939456E-4</c:v>
                </c:pt>
                <c:pt idx="3183">
                  <c:v>-3.2109506980071412E-4</c:v>
                </c:pt>
                <c:pt idx="3184">
                  <c:v>-3.2117779122413218E-4</c:v>
                </c:pt>
                <c:pt idx="3185">
                  <c:v>-3.2126058513432323E-4</c:v>
                </c:pt>
                <c:pt idx="3186">
                  <c:v>-3.213434494959804E-4</c:v>
                </c:pt>
                <c:pt idx="3187">
                  <c:v>-3.2142638227378135E-4</c:v>
                </c:pt>
                <c:pt idx="3188">
                  <c:v>-3.2150938143241309E-4</c:v>
                </c:pt>
                <c:pt idx="3189">
                  <c:v>-3.2159244493656225E-4</c:v>
                </c:pt>
                <c:pt idx="3190">
                  <c:v>-3.2167557075090585E-4</c:v>
                </c:pt>
                <c:pt idx="3191">
                  <c:v>-3.2175875684013592E-4</c:v>
                </c:pt>
                <c:pt idx="3192">
                  <c:v>-3.2184200116893054E-4</c:v>
                </c:pt>
                <c:pt idx="3193">
                  <c:v>-3.2192530170197848E-4</c:v>
                </c:pt>
                <c:pt idx="3194">
                  <c:v>-3.2200865640395987E-4</c:v>
                </c:pt>
                <c:pt idx="3195">
                  <c:v>-3.2209206323956133E-4</c:v>
                </c:pt>
                <c:pt idx="3196">
                  <c:v>-3.2217552017346627E-4</c:v>
                </c:pt>
                <c:pt idx="3197">
                  <c:v>-3.2225902517035531E-4</c:v>
                </c:pt>
                <c:pt idx="3198">
                  <c:v>-3.223425761949213E-4</c:v>
                </c:pt>
                <c:pt idx="3199">
                  <c:v>-3.2242617121184001E-4</c:v>
                </c:pt>
                <c:pt idx="3200">
                  <c:v>-3.2250980818579494E-4</c:v>
                </c:pt>
                <c:pt idx="3201">
                  <c:v>-3.2259348508147784E-4</c:v>
                </c:pt>
                <c:pt idx="3202">
                  <c:v>-3.2267719986356905E-4</c:v>
                </c:pt>
                <c:pt idx="3203">
                  <c:v>-3.2276095049675266E-4</c:v>
                </c:pt>
                <c:pt idx="3204">
                  <c:v>-3.228447349457119E-4</c:v>
                </c:pt>
                <c:pt idx="3205">
                  <c:v>-3.2292855117513423E-4</c:v>
                </c:pt>
                <c:pt idx="3206">
                  <c:v>-3.2301239714969683E-4</c:v>
                </c:pt>
                <c:pt idx="3207">
                  <c:v>-3.2309627083408664E-4</c:v>
                </c:pt>
                <c:pt idx="3208">
                  <c:v>-3.2318017019299572E-4</c:v>
                </c:pt>
                <c:pt idx="3209">
                  <c:v>-3.2326409319109679E-4</c:v>
                </c:pt>
                <c:pt idx="3210">
                  <c:v>-3.2334803779307796E-4</c:v>
                </c:pt>
                <c:pt idx="3211">
                  <c:v>-3.2343200196362849E-4</c:v>
                </c:pt>
                <c:pt idx="3212">
                  <c:v>-3.2351598366742878E-4</c:v>
                </c:pt>
                <c:pt idx="3213">
                  <c:v>-3.2359998086915569E-4</c:v>
                </c:pt>
                <c:pt idx="3214">
                  <c:v>-3.2368399153350771E-4</c:v>
                </c:pt>
                <c:pt idx="3215">
                  <c:v>-3.2376801362515563E-4</c:v>
                </c:pt>
                <c:pt idx="3216">
                  <c:v>-3.2385204510879221E-4</c:v>
                </c:pt>
                <c:pt idx="3217">
                  <c:v>-3.2393608394909766E-4</c:v>
                </c:pt>
                <c:pt idx="3218">
                  <c:v>-3.240201281107553E-4</c:v>
                </c:pt>
                <c:pt idx="3219">
                  <c:v>-3.2410417555845604E-4</c:v>
                </c:pt>
                <c:pt idx="3220">
                  <c:v>-3.2418822425687424E-4</c:v>
                </c:pt>
                <c:pt idx="3221">
                  <c:v>-3.2427227217070282E-4</c:v>
                </c:pt>
                <c:pt idx="3222">
                  <c:v>-3.2435631726461853E-4</c:v>
                </c:pt>
                <c:pt idx="3223">
                  <c:v>-3.2444035750330675E-4</c:v>
                </c:pt>
                <c:pt idx="3224">
                  <c:v>-3.2452439085145729E-4</c:v>
                </c:pt>
                <c:pt idx="3225">
                  <c:v>-3.2460841527374968E-4</c:v>
                </c:pt>
                <c:pt idx="3226">
                  <c:v>-3.2469242873487281E-4</c:v>
                </c:pt>
                <c:pt idx="3227">
                  <c:v>-3.2477642919950074E-4</c:v>
                </c:pt>
                <c:pt idx="3228">
                  <c:v>-3.2486041463232761E-4</c:v>
                </c:pt>
                <c:pt idx="3229">
                  <c:v>-3.2494438299803305E-4</c:v>
                </c:pt>
                <c:pt idx="3230">
                  <c:v>-3.2502833226130245E-4</c:v>
                </c:pt>
                <c:pt idx="3231">
                  <c:v>-3.2511226038681683E-4</c:v>
                </c:pt>
                <c:pt idx="3232">
                  <c:v>-3.2519616533926358E-4</c:v>
                </c:pt>
                <c:pt idx="3233">
                  <c:v>-3.2528004508332634E-4</c:v>
                </c:pt>
                <c:pt idx="3234">
                  <c:v>-3.2536389758369027E-4</c:v>
                </c:pt>
                <c:pt idx="3235">
                  <c:v>-3.2544772080503738E-4</c:v>
                </c:pt>
                <c:pt idx="3236">
                  <c:v>-3.2553151271205169E-4</c:v>
                </c:pt>
                <c:pt idx="3237">
                  <c:v>-3.256152712694196E-4</c:v>
                </c:pt>
                <c:pt idx="3238">
                  <c:v>-3.2569899444181971E-4</c:v>
                </c:pt>
                <c:pt idx="3239">
                  <c:v>-3.2578268019394348E-4</c:v>
                </c:pt>
                <c:pt idx="3240">
                  <c:v>-3.2586632649047502E-4</c:v>
                </c:pt>
                <c:pt idx="3241">
                  <c:v>-3.2594993129609197E-4</c:v>
                </c:pt>
                <c:pt idx="3242">
                  <c:v>-3.260334925754799E-4</c:v>
                </c:pt>
                <c:pt idx="3243">
                  <c:v>-3.26117008293328E-4</c:v>
                </c:pt>
                <c:pt idx="3244">
                  <c:v>-3.2620047641431432E-4</c:v>
                </c:pt>
                <c:pt idx="3245">
                  <c:v>-3.2628389490312569E-4</c:v>
                </c:pt>
                <c:pt idx="3246">
                  <c:v>-3.2636726172444793E-4</c:v>
                </c:pt>
                <c:pt idx="3247">
                  <c:v>-3.2645057484296158E-4</c:v>
                </c:pt>
                <c:pt idx="3248">
                  <c:v>-3.2653383222335636E-4</c:v>
                </c:pt>
                <c:pt idx="3249">
                  <c:v>-3.2661703183031195E-4</c:v>
                </c:pt>
                <c:pt idx="3250">
                  <c:v>-3.2670017162851281E-4</c:v>
                </c:pt>
                <c:pt idx="3251">
                  <c:v>-3.2678324958263882E-4</c:v>
                </c:pt>
                <c:pt idx="3252">
                  <c:v>-3.2686626365738448E-4</c:v>
                </c:pt>
                <c:pt idx="3253">
                  <c:v>-3.2694921181742546E-4</c:v>
                </c:pt>
                <c:pt idx="3254">
                  <c:v>-3.2703209202745277E-4</c:v>
                </c:pt>
                <c:pt idx="3255">
                  <c:v>-3.2711490225214348E-4</c:v>
                </c:pt>
                <c:pt idx="3256">
                  <c:v>-3.2719764045618076E-4</c:v>
                </c:pt>
                <c:pt idx="3257">
                  <c:v>-3.2728030460425843E-4</c:v>
                </c:pt>
                <c:pt idx="3258">
                  <c:v>-3.2736289266105249E-4</c:v>
                </c:pt>
                <c:pt idx="3259">
                  <c:v>-3.2744540259124999E-4</c:v>
                </c:pt>
                <c:pt idx="3260">
                  <c:v>-3.2752783235953501E-4</c:v>
                </c:pt>
                <c:pt idx="3261">
                  <c:v>-3.2761017993058848E-4</c:v>
                </c:pt>
                <c:pt idx="3262">
                  <c:v>-3.2769244326909838E-4</c:v>
                </c:pt>
                <c:pt idx="3263">
                  <c:v>-3.2777462033974504E-4</c:v>
                </c:pt>
                <c:pt idx="3264">
                  <c:v>-3.2785670910722087E-4</c:v>
                </c:pt>
                <c:pt idx="3265">
                  <c:v>-3.2793870753619668E-4</c:v>
                </c:pt>
                <c:pt idx="3266">
                  <c:v>-3.2802061359136998E-4</c:v>
                </c:pt>
                <c:pt idx="3267">
                  <c:v>-3.2810242523741709E-4</c:v>
                </c:pt>
                <c:pt idx="3268">
                  <c:v>-3.2818414043902676E-4</c:v>
                </c:pt>
                <c:pt idx="3269">
                  <c:v>-3.2826575716087648E-4</c:v>
                </c:pt>
                <c:pt idx="3270">
                  <c:v>-3.2834727336765674E-4</c:v>
                </c:pt>
                <c:pt idx="3271">
                  <c:v>-3.2842868702404672E-4</c:v>
                </c:pt>
                <c:pt idx="3272">
                  <c:v>-3.2850999609473425E-4</c:v>
                </c:pt>
                <c:pt idx="3273">
                  <c:v>-3.2859119854440096E-4</c:v>
                </c:pt>
                <c:pt idx="3274">
                  <c:v>-3.2867229233773709E-4</c:v>
                </c:pt>
                <c:pt idx="3275">
                  <c:v>-3.2875327543941784E-4</c:v>
                </c:pt>
                <c:pt idx="3276">
                  <c:v>-3.2883414581413184E-4</c:v>
                </c:pt>
                <c:pt idx="3277">
                  <c:v>-3.2891490142656244E-4</c:v>
                </c:pt>
                <c:pt idx="3278">
                  <c:v>-3.2899554024139242E-4</c:v>
                </c:pt>
                <c:pt idx="3279">
                  <c:v>-3.2907606022330923E-4</c:v>
                </c:pt>
                <c:pt idx="3280">
                  <c:v>-3.2915645933699486E-4</c:v>
                </c:pt>
                <c:pt idx="3281">
                  <c:v>-3.2923673554713644E-4</c:v>
                </c:pt>
                <c:pt idx="3282">
                  <c:v>-3.2931688681841142E-4</c:v>
                </c:pt>
                <c:pt idx="3283">
                  <c:v>-3.2939691111551146E-4</c:v>
                </c:pt>
                <c:pt idx="3284">
                  <c:v>-3.2948820936556591E-4</c:v>
                </c:pt>
                <c:pt idx="3285">
                  <c:v>-3.2956795472152862E-4</c:v>
                </c:pt>
                <c:pt idx="3286">
                  <c:v>-3.2964756670659986E-4</c:v>
                </c:pt>
                <c:pt idx="3287">
                  <c:v>-3.2972704328547116E-4</c:v>
                </c:pt>
                <c:pt idx="3288">
                  <c:v>-3.2980638242282516E-4</c:v>
                </c:pt>
                <c:pt idx="3289">
                  <c:v>-3.2988558208335019E-4</c:v>
                </c:pt>
                <c:pt idx="3290">
                  <c:v>-3.2996464023172091E-4</c:v>
                </c:pt>
                <c:pt idx="3291">
                  <c:v>-3.300435548326274E-4</c:v>
                </c:pt>
                <c:pt idx="3292">
                  <c:v>-3.3012232385075618E-4</c:v>
                </c:pt>
                <c:pt idx="3293">
                  <c:v>-3.3020094525078992E-4</c:v>
                </c:pt>
                <c:pt idx="3294">
                  <c:v>-3.3027941699740796E-4</c:v>
                </c:pt>
                <c:pt idx="3295">
                  <c:v>-3.3035773705529563E-4</c:v>
                </c:pt>
                <c:pt idx="3296">
                  <c:v>-3.3043590338913982E-4</c:v>
                </c:pt>
                <c:pt idx="3297">
                  <c:v>-3.3051391396362407E-4</c:v>
                </c:pt>
                <c:pt idx="3298">
                  <c:v>-3.3059176674343343E-4</c:v>
                </c:pt>
                <c:pt idx="3299">
                  <c:v>-3.3066945969325478E-4</c:v>
                </c:pt>
                <c:pt idx="3300">
                  <c:v>-3.3074699077776244E-4</c:v>
                </c:pt>
                <c:pt idx="3301">
                  <c:v>-3.3082435796164667E-4</c:v>
                </c:pt>
                <c:pt idx="3302">
                  <c:v>-3.3090155920959501E-4</c:v>
                </c:pt>
                <c:pt idx="3303">
                  <c:v>-3.3097859248628719E-4</c:v>
                </c:pt>
                <c:pt idx="3304">
                  <c:v>-3.3105545575640529E-4</c:v>
                </c:pt>
                <c:pt idx="3305">
                  <c:v>-3.3113214698463794E-4</c:v>
                </c:pt>
                <c:pt idx="3306">
                  <c:v>-3.3120866413566648E-4</c:v>
                </c:pt>
                <c:pt idx="3307">
                  <c:v>-3.3128500517417447E-4</c:v>
                </c:pt>
                <c:pt idx="3308">
                  <c:v>-3.3136116806485225E-4</c:v>
                </c:pt>
                <c:pt idx="3309">
                  <c:v>-3.3143715077237377E-4</c:v>
                </c:pt>
                <c:pt idx="3310">
                  <c:v>-3.3151295126143405E-4</c:v>
                </c:pt>
                <c:pt idx="3311">
                  <c:v>-3.3158856749671158E-4</c:v>
                </c:pt>
                <c:pt idx="3312">
                  <c:v>-3.3166399744288724E-4</c:v>
                </c:pt>
                <c:pt idx="3313">
                  <c:v>-3.3173923906464921E-4</c:v>
                </c:pt>
                <c:pt idx="3314">
                  <c:v>-3.3181429032668326E-4</c:v>
                </c:pt>
                <c:pt idx="3315">
                  <c:v>-3.3188914919366836E-4</c:v>
                </c:pt>
                <c:pt idx="3316">
                  <c:v>-3.3196381363029064E-4</c:v>
                </c:pt>
                <c:pt idx="3317">
                  <c:v>-3.3203828160123885E-4</c:v>
                </c:pt>
                <c:pt idx="3318">
                  <c:v>-3.3211255107119494E-4</c:v>
                </c:pt>
                <c:pt idx="3319">
                  <c:v>-3.321866200048387E-4</c:v>
                </c:pt>
                <c:pt idx="3320">
                  <c:v>-3.3226048636685268E-4</c:v>
                </c:pt>
                <c:pt idx="3321">
                  <c:v>-3.3233414812193133E-4</c:v>
                </c:pt>
                <c:pt idx="3322">
                  <c:v>-3.3240760323475311E-4</c:v>
                </c:pt>
                <c:pt idx="3323">
                  <c:v>-3.3248084966999909E-4</c:v>
                </c:pt>
                <c:pt idx="3324">
                  <c:v>-3.3255388539235299E-4</c:v>
                </c:pt>
                <c:pt idx="3325">
                  <c:v>-3.3262670836650606E-4</c:v>
                </c:pt>
                <c:pt idx="3326">
                  <c:v>-3.3269931655713797E-4</c:v>
                </c:pt>
                <c:pt idx="3327">
                  <c:v>-3.3277170792893589E-4</c:v>
                </c:pt>
                <c:pt idx="3328">
                  <c:v>-3.3284388044657571E-4</c:v>
                </c:pt>
                <c:pt idx="3329">
                  <c:v>-3.3291583207474996E-4</c:v>
                </c:pt>
                <c:pt idx="3330">
                  <c:v>-3.3298756077814438E-4</c:v>
                </c:pt>
                <c:pt idx="3331">
                  <c:v>-3.3305906452143358E-4</c:v>
                </c:pt>
                <c:pt idx="3332">
                  <c:v>-3.3313034126930394E-4</c:v>
                </c:pt>
                <c:pt idx="3333">
                  <c:v>-3.3320138898644937E-4</c:v>
                </c:pt>
                <c:pt idx="3334">
                  <c:v>-3.3327220563754282E-4</c:v>
                </c:pt>
                <c:pt idx="3335">
                  <c:v>-3.33342789187274E-4</c:v>
                </c:pt>
                <c:pt idx="3336">
                  <c:v>-3.3342316806011043E-4</c:v>
                </c:pt>
                <c:pt idx="3337">
                  <c:v>-3.3349324525330023E-4</c:v>
                </c:pt>
                <c:pt idx="3338">
                  <c:v>-3.3356308294842357E-4</c:v>
                </c:pt>
                <c:pt idx="3339">
                  <c:v>-3.3363267911015981E-4</c:v>
                </c:pt>
                <c:pt idx="3340">
                  <c:v>-3.3370203170319564E-4</c:v>
                </c:pt>
                <c:pt idx="3341">
                  <c:v>-3.3377113869221056E-4</c:v>
                </c:pt>
                <c:pt idx="3342">
                  <c:v>-3.3383999804189121E-4</c:v>
                </c:pt>
                <c:pt idx="3343">
                  <c:v>-3.3390860771692182E-4</c:v>
                </c:pt>
                <c:pt idx="3344">
                  <c:v>-3.3397696568198901E-4</c:v>
                </c:pt>
                <c:pt idx="3345">
                  <c:v>-3.3404506990177202E-4</c:v>
                </c:pt>
                <c:pt idx="3346">
                  <c:v>-3.3411291834095722E-4</c:v>
                </c:pt>
                <c:pt idx="3347">
                  <c:v>-3.3418050896422813E-4</c:v>
                </c:pt>
                <c:pt idx="3348">
                  <c:v>-3.3424783973627046E-4</c:v>
                </c:pt>
                <c:pt idx="3349">
                  <c:v>-3.3431490862176718E-4</c:v>
                </c:pt>
                <c:pt idx="3350">
                  <c:v>-3.3438171358539842E-4</c:v>
                </c:pt>
                <c:pt idx="3351">
                  <c:v>-3.3444825259186034E-4</c:v>
                </c:pt>
                <c:pt idx="3352">
                  <c:v>-3.3451452360582271E-4</c:v>
                </c:pt>
                <c:pt idx="3353">
                  <c:v>-3.3458052459198038E-4</c:v>
                </c:pt>
                <c:pt idx="3354">
                  <c:v>-3.3465562103324425E-4</c:v>
                </c:pt>
                <c:pt idx="3355">
                  <c:v>-3.3472103653476557E-4</c:v>
                </c:pt>
                <c:pt idx="3356">
                  <c:v>-3.3478617561177485E-4</c:v>
                </c:pt>
                <c:pt idx="3357">
                  <c:v>-3.3485103622894774E-4</c:v>
                </c:pt>
                <c:pt idx="3358">
                  <c:v>-3.3491561635097511E-4</c:v>
                </c:pt>
                <c:pt idx="3359">
                  <c:v>-3.3497991394253472E-4</c:v>
                </c:pt>
                <c:pt idx="3360">
                  <c:v>-3.3504392696831963E-4</c:v>
                </c:pt>
                <c:pt idx="3361">
                  <c:v>-3.3510765339300519E-4</c:v>
                </c:pt>
                <c:pt idx="3362">
                  <c:v>-3.3517109118128138E-4</c:v>
                </c:pt>
                <c:pt idx="3363">
                  <c:v>-3.3523423829783433E-4</c:v>
                </c:pt>
                <c:pt idx="3364">
                  <c:v>-3.3529709270733695E-4</c:v>
                </c:pt>
                <c:pt idx="3365">
                  <c:v>-3.3535965237448568E-4</c:v>
                </c:pt>
                <c:pt idx="3366">
                  <c:v>-3.35421915263959E-4</c:v>
                </c:pt>
                <c:pt idx="3367">
                  <c:v>-3.3548387934044001E-4</c:v>
                </c:pt>
                <c:pt idx="3368">
                  <c:v>-3.3554554256861219E-4</c:v>
                </c:pt>
                <c:pt idx="3369">
                  <c:v>-3.3560690291316346E-4</c:v>
                </c:pt>
                <c:pt idx="3370">
                  <c:v>-3.3566795833877709E-4</c:v>
                </c:pt>
                <c:pt idx="3371">
                  <c:v>-3.3572870681014078E-4</c:v>
                </c:pt>
                <c:pt idx="3372">
                  <c:v>-3.3578914629192781E-4</c:v>
                </c:pt>
                <c:pt idx="3373">
                  <c:v>-3.3584927474883392E-4</c:v>
                </c:pt>
                <c:pt idx="3374">
                  <c:v>-3.3590909014553146E-4</c:v>
                </c:pt>
                <c:pt idx="3375">
                  <c:v>-3.3596859044671931E-4</c:v>
                </c:pt>
                <c:pt idx="3376">
                  <c:v>-3.3602777361706784E-4</c:v>
                </c:pt>
                <c:pt idx="3377">
                  <c:v>-3.3608663762126924E-4</c:v>
                </c:pt>
                <c:pt idx="3378">
                  <c:v>-3.3614518042400065E-4</c:v>
                </c:pt>
                <c:pt idx="3379">
                  <c:v>-3.3620339998995618E-4</c:v>
                </c:pt>
                <c:pt idx="3380">
                  <c:v>-3.3626129428381452E-4</c:v>
                </c:pt>
                <c:pt idx="3381">
                  <c:v>-3.3631886127025694E-4</c:v>
                </c:pt>
                <c:pt idx="3382">
                  <c:v>-3.3637609891397238E-4</c:v>
                </c:pt>
                <c:pt idx="3383">
                  <c:v>-3.3643300517963815E-4</c:v>
                </c:pt>
                <c:pt idx="3384">
                  <c:v>-3.3648957803194765E-4</c:v>
                </c:pt>
                <c:pt idx="3385">
                  <c:v>-3.3654581543558282E-4</c:v>
                </c:pt>
                <c:pt idx="3386">
                  <c:v>-3.3660171535522255E-4</c:v>
                </c:pt>
                <c:pt idx="3387">
                  <c:v>-3.3665727575555242E-4</c:v>
                </c:pt>
                <c:pt idx="3388">
                  <c:v>-3.367360547589326E-4</c:v>
                </c:pt>
                <c:pt idx="3389">
                  <c:v>-3.367907821388113E-4</c:v>
                </c:pt>
                <c:pt idx="3390">
                  <c:v>-3.3684516302115517E-4</c:v>
                </c:pt>
                <c:pt idx="3391">
                  <c:v>-3.3689919537065156E-4</c:v>
                </c:pt>
                <c:pt idx="3392">
                  <c:v>-3.3695287715197931E-4</c:v>
                </c:pt>
                <c:pt idx="3393">
                  <c:v>-3.3700620632982713E-4</c:v>
                </c:pt>
                <c:pt idx="3394">
                  <c:v>-3.3705918086887919E-4</c:v>
                </c:pt>
                <c:pt idx="3395">
                  <c:v>-3.37111798733815E-4</c:v>
                </c:pt>
                <c:pt idx="3396">
                  <c:v>-3.3716405788931849E-4</c:v>
                </c:pt>
                <c:pt idx="3397">
                  <c:v>-3.3721595630008234E-4</c:v>
                </c:pt>
                <c:pt idx="3398">
                  <c:v>-3.3726749193078027E-4</c:v>
                </c:pt>
                <c:pt idx="3399">
                  <c:v>-3.3731866274610325E-4</c:v>
                </c:pt>
                <c:pt idx="3400">
                  <c:v>-3.3736946671073214E-4</c:v>
                </c:pt>
                <c:pt idx="3401">
                  <c:v>-3.3742707656876381E-4</c:v>
                </c:pt>
                <c:pt idx="3402">
                  <c:v>-3.374770875711491E-4</c:v>
                </c:pt>
                <c:pt idx="3403">
                  <c:v>-3.3752672532613514E-4</c:v>
                </c:pt>
                <c:pt idx="3404">
                  <c:v>-3.375759877984065E-4</c:v>
                </c:pt>
                <c:pt idx="3405">
                  <c:v>-3.3762487295264525E-4</c:v>
                </c:pt>
                <c:pt idx="3406">
                  <c:v>-3.3767337875353551E-4</c:v>
                </c:pt>
                <c:pt idx="3407">
                  <c:v>-3.3772150316576277E-4</c:v>
                </c:pt>
                <c:pt idx="3408">
                  <c:v>-3.3776924415400948E-4</c:v>
                </c:pt>
                <c:pt idx="3409">
                  <c:v>-3.3781659968295922E-4</c:v>
                </c:pt>
                <c:pt idx="3410">
                  <c:v>-3.3786356771730078E-4</c:v>
                </c:pt>
                <c:pt idx="3411">
                  <c:v>-3.379101462217145E-4</c:v>
                </c:pt>
                <c:pt idx="3412">
                  <c:v>-3.3795633316088548E-4</c:v>
                </c:pt>
                <c:pt idx="3413">
                  <c:v>-3.3800212649949432E-4</c:v>
                </c:pt>
                <c:pt idx="3414">
                  <c:v>-3.380475242022348E-4</c:v>
                </c:pt>
                <c:pt idx="3415">
                  <c:v>-3.3809252423377744E-4</c:v>
                </c:pt>
                <c:pt idx="3416">
                  <c:v>-3.3813712455881912E-4</c:v>
                </c:pt>
                <c:pt idx="3417">
                  <c:v>-3.3818132314203283E-4</c:v>
                </c:pt>
                <c:pt idx="3418">
                  <c:v>-3.3822511794811264E-4</c:v>
                </c:pt>
                <c:pt idx="3419">
                  <c:v>-3.3826850694173736E-4</c:v>
                </c:pt>
                <c:pt idx="3420">
                  <c:v>-3.3831148808759253E-4</c:v>
                </c:pt>
                <c:pt idx="3421">
                  <c:v>-3.3835405935035701E-4</c:v>
                </c:pt>
                <c:pt idx="3422">
                  <c:v>-3.3839621869472469E-4</c:v>
                </c:pt>
                <c:pt idx="3423">
                  <c:v>-3.3843796408537287E-4</c:v>
                </c:pt>
                <c:pt idx="3424">
                  <c:v>-3.384792934869892E-4</c:v>
                </c:pt>
                <c:pt idx="3425">
                  <c:v>-3.3852020486425303E-4</c:v>
                </c:pt>
                <c:pt idx="3426">
                  <c:v>-3.3856069618185306E-4</c:v>
                </c:pt>
                <c:pt idx="3427">
                  <c:v>-3.3860076540446918E-4</c:v>
                </c:pt>
                <c:pt idx="3428">
                  <c:v>-3.3864041049679007E-4</c:v>
                </c:pt>
                <c:pt idx="3429">
                  <c:v>-3.3867962942349915E-4</c:v>
                </c:pt>
                <c:pt idx="3430">
                  <c:v>-3.3871842014927925E-4</c:v>
                </c:pt>
                <c:pt idx="3431">
                  <c:v>-3.3875678063881158E-4</c:v>
                </c:pt>
                <c:pt idx="3432">
                  <c:v>-3.3879470885678513E-4</c:v>
                </c:pt>
                <c:pt idx="3433">
                  <c:v>-3.3883220276788198E-4</c:v>
                </c:pt>
                <c:pt idx="3434">
                  <c:v>-3.3886926033678652E-4</c:v>
                </c:pt>
                <c:pt idx="3435">
                  <c:v>-3.3890587952818495E-4</c:v>
                </c:pt>
                <c:pt idx="3436">
                  <c:v>-3.3894205830675586E-4</c:v>
                </c:pt>
                <c:pt idx="3437">
                  <c:v>-3.3897779463718788E-4</c:v>
                </c:pt>
                <c:pt idx="3438">
                  <c:v>-3.3901308648416118E-4</c:v>
                </c:pt>
                <c:pt idx="3439">
                  <c:v>-3.390479318123652E-4</c:v>
                </c:pt>
                <c:pt idx="3440">
                  <c:v>-3.3908232858648039E-4</c:v>
                </c:pt>
                <c:pt idx="3441">
                  <c:v>-3.3911627477119542E-4</c:v>
                </c:pt>
                <c:pt idx="3442">
                  <c:v>-3.3914976833118477E-4</c:v>
                </c:pt>
                <c:pt idx="3443">
                  <c:v>-3.3918280723114401E-4</c:v>
                </c:pt>
                <c:pt idx="3444">
                  <c:v>-3.3921538943574886E-4</c:v>
                </c:pt>
                <c:pt idx="3445">
                  <c:v>-3.3924751290968655E-4</c:v>
                </c:pt>
                <c:pt idx="3446">
                  <c:v>-3.3927917561764152E-4</c:v>
                </c:pt>
                <c:pt idx="3447">
                  <c:v>-3.3931037552429992E-4</c:v>
                </c:pt>
                <c:pt idx="3448">
                  <c:v>-3.3934111059434011E-4</c:v>
                </c:pt>
                <c:pt idx="3449">
                  <c:v>-3.393713787924541E-4</c:v>
                </c:pt>
                <c:pt idx="3450">
                  <c:v>-3.3940117808331662E-4</c:v>
                </c:pt>
                <c:pt idx="3451">
                  <c:v>-3.3943050643162005E-4</c:v>
                </c:pt>
                <c:pt idx="3452">
                  <c:v>-3.3945936180204244E-4</c:v>
                </c:pt>
                <c:pt idx="3453">
                  <c:v>-3.3948774215927449E-4</c:v>
                </c:pt>
                <c:pt idx="3454">
                  <c:v>-3.3951564546799164E-4</c:v>
                </c:pt>
                <c:pt idx="3455">
                  <c:v>-3.3954306969288545E-4</c:v>
                </c:pt>
                <c:pt idx="3456">
                  <c:v>-3.3957001279863599E-4</c:v>
                </c:pt>
                <c:pt idx="3457">
                  <c:v>-3.3959647274992932E-4</c:v>
                </c:pt>
                <c:pt idx="3458">
                  <c:v>-3.3962244751144813E-4</c:v>
                </c:pt>
                <c:pt idx="3459">
                  <c:v>-3.3964793504788032E-4</c:v>
                </c:pt>
                <c:pt idx="3460">
                  <c:v>-3.3967293332390493E-4</c:v>
                </c:pt>
                <c:pt idx="3461">
                  <c:v>-3.3969744030420951E-4</c:v>
                </c:pt>
                <c:pt idx="3462">
                  <c:v>-3.3972145395347645E-4</c:v>
                </c:pt>
                <c:pt idx="3463">
                  <c:v>-3.3974497223638673E-4</c:v>
                </c:pt>
                <c:pt idx="3464">
                  <c:v>-3.3976799311763309E-4</c:v>
                </c:pt>
                <c:pt idx="3465">
                  <c:v>-3.3979051456189247E-4</c:v>
                </c:pt>
                <c:pt idx="3466">
                  <c:v>-3.3981253453385239E-4</c:v>
                </c:pt>
                <c:pt idx="3467">
                  <c:v>-3.3983405099819277E-4</c:v>
                </c:pt>
                <c:pt idx="3468">
                  <c:v>-3.3985506191960287E-4</c:v>
                </c:pt>
                <c:pt idx="3469">
                  <c:v>-3.3987556526276353E-4</c:v>
                </c:pt>
                <c:pt idx="3470">
                  <c:v>-3.3989555899236357E-4</c:v>
                </c:pt>
                <c:pt idx="3471">
                  <c:v>-3.3991504107307814E-4</c:v>
                </c:pt>
                <c:pt idx="3472">
                  <c:v>-3.3993400946959851E-4</c:v>
                </c:pt>
                <c:pt idx="3473">
                  <c:v>-3.3995246214660942E-4</c:v>
                </c:pt>
                <c:pt idx="3474">
                  <c:v>-3.3997039706878902E-4</c:v>
                </c:pt>
                <c:pt idx="3475">
                  <c:v>-3.399878122008299E-4</c:v>
                </c:pt>
                <c:pt idx="3476">
                  <c:v>-3.4000470550740784E-4</c:v>
                </c:pt>
                <c:pt idx="3477">
                  <c:v>-3.4002107495320784E-4</c:v>
                </c:pt>
                <c:pt idx="3478">
                  <c:v>-3.4003691850291928E-4</c:v>
                </c:pt>
                <c:pt idx="3479">
                  <c:v>-3.4005223412122602E-4</c:v>
                </c:pt>
                <c:pt idx="3480">
                  <c:v>-3.4006701977280633E-4</c:v>
                </c:pt>
                <c:pt idx="3481">
                  <c:v>-3.400812734223497E-4</c:v>
                </c:pt>
                <c:pt idx="3482">
                  <c:v>-3.4009499303453458E-4</c:v>
                </c:pt>
                <c:pt idx="3483">
                  <c:v>-3.4010817657405376E-4</c:v>
                </c:pt>
                <c:pt idx="3484">
                  <c:v>-3.4012082200558325E-4</c:v>
                </c:pt>
                <c:pt idx="3485">
                  <c:v>-3.4013292729380808E-4</c:v>
                </c:pt>
                <c:pt idx="3486">
                  <c:v>-3.4014449040341743E-4</c:v>
                </c:pt>
                <c:pt idx="3487">
                  <c:v>-3.4015550929909489E-4</c:v>
                </c:pt>
                <c:pt idx="3488">
                  <c:v>-3.4016598194551819E-4</c:v>
                </c:pt>
                <c:pt idx="3489">
                  <c:v>-3.4017590630737611E-4</c:v>
                </c:pt>
                <c:pt idx="3490">
                  <c:v>-3.4018528034935464E-4</c:v>
                </c:pt>
                <c:pt idx="3491">
                  <c:v>-3.4019410203613181E-4</c:v>
                </c:pt>
                <c:pt idx="3492">
                  <c:v>-3.4020236933239963E-4</c:v>
                </c:pt>
                <c:pt idx="3493">
                  <c:v>-3.4021008020283631E-4</c:v>
                </c:pt>
                <c:pt idx="3494">
                  <c:v>-3.4021723261212387E-4</c:v>
                </c:pt>
                <c:pt idx="3495">
                  <c:v>-3.4022382452495597E-4</c:v>
                </c:pt>
                <c:pt idx="3496">
                  <c:v>-3.4022985390600645E-4</c:v>
                </c:pt>
                <c:pt idx="3497">
                  <c:v>-3.402353187199642E-4</c:v>
                </c:pt>
                <c:pt idx="3498">
                  <c:v>-3.4024021693151454E-4</c:v>
                </c:pt>
                <c:pt idx="3499">
                  <c:v>-3.4024454650533888E-4</c:v>
                </c:pt>
                <c:pt idx="3500">
                  <c:v>-3.4024830540612267E-4</c:v>
                </c:pt>
                <c:pt idx="3501">
                  <c:v>-3.4025149159855041E-4</c:v>
                </c:pt>
                <c:pt idx="3502">
                  <c:v>-3.402541030473093E-4</c:v>
                </c:pt>
                <c:pt idx="3503">
                  <c:v>-3.4025613771707569E-4</c:v>
                </c:pt>
                <c:pt idx="3504">
                  <c:v>-3.4025759357253602E-4</c:v>
                </c:pt>
                <c:pt idx="3505">
                  <c:v>-3.4025846857838168E-4</c:v>
                </c:pt>
                <c:pt idx="3506">
                  <c:v>-3.4025876069928684E-4</c:v>
                </c:pt>
                <c:pt idx="3507">
                  <c:v>-3.402587435756189E-4</c:v>
                </c:pt>
                <c:pt idx="3508">
                  <c:v>-3.4025869224839638E-4</c:v>
                </c:pt>
                <c:pt idx="3509">
                  <c:v>-3.4025860678328298E-4</c:v>
                </c:pt>
                <c:pt idx="3510">
                  <c:v>-3.4025848724595449E-4</c:v>
                </c:pt>
                <c:pt idx="3511">
                  <c:v>-3.402583337020679E-4</c:v>
                </c:pt>
                <c:pt idx="3512">
                  <c:v>-3.4025814621729654E-4</c:v>
                </c:pt>
                <c:pt idx="3513">
                  <c:v>-3.4025792485731254E-4</c:v>
                </c:pt>
                <c:pt idx="3514">
                  <c:v>-3.4025766968777784E-4</c:v>
                </c:pt>
                <c:pt idx="3515">
                  <c:v>-3.4025738077435812E-4</c:v>
                </c:pt>
                <c:pt idx="3516">
                  <c:v>-3.4025705818273023E-4</c:v>
                </c:pt>
                <c:pt idx="3517">
                  <c:v>-3.4025670197855297E-4</c:v>
                </c:pt>
                <c:pt idx="3518">
                  <c:v>-3.40256312227501E-4</c:v>
                </c:pt>
                <c:pt idx="3519">
                  <c:v>-3.4025588899523477E-4</c:v>
                </c:pt>
                <c:pt idx="3520">
                  <c:v>-3.4025543234743089E-4</c:v>
                </c:pt>
                <c:pt idx="3521">
                  <c:v>-3.4025494234974762E-4</c:v>
                </c:pt>
                <c:pt idx="3522">
                  <c:v>-3.4025441906786338E-4</c:v>
                </c:pt>
                <c:pt idx="3523">
                  <c:v>-3.4025386256743805E-4</c:v>
                </c:pt>
                <c:pt idx="3524">
                  <c:v>-3.4025327291413926E-4</c:v>
                </c:pt>
                <c:pt idx="3525">
                  <c:v>-3.4025265017364169E-4</c:v>
                </c:pt>
                <c:pt idx="3526">
                  <c:v>-3.4025199441160603E-4</c:v>
                </c:pt>
                <c:pt idx="3527">
                  <c:v>-3.4025130569370469E-4</c:v>
                </c:pt>
                <c:pt idx="3528">
                  <c:v>-3.4025058408560448E-4</c:v>
                </c:pt>
                <c:pt idx="3529">
                  <c:v>-3.4024982965297099E-4</c:v>
                </c:pt>
                <c:pt idx="3530">
                  <c:v>-3.4024904246147286E-4</c:v>
                </c:pt>
                <c:pt idx="3531">
                  <c:v>-3.4024822257677762E-4</c:v>
                </c:pt>
                <c:pt idx="3532">
                  <c:v>-3.4024737006455572E-4</c:v>
                </c:pt>
                <c:pt idx="3533">
                  <c:v>-3.4024648499047643E-4</c:v>
                </c:pt>
                <c:pt idx="3534">
                  <c:v>-3.4024556742019913E-4</c:v>
                </c:pt>
                <c:pt idx="3535">
                  <c:v>-3.4024461741939926E-4</c:v>
                </c:pt>
                <c:pt idx="3536">
                  <c:v>-3.4024363505374668E-4</c:v>
                </c:pt>
                <c:pt idx="3537">
                  <c:v>-3.4024262038890121E-4</c:v>
                </c:pt>
                <c:pt idx="3538">
                  <c:v>-3.4024157349053032E-4</c:v>
                </c:pt>
                <c:pt idx="3539">
                  <c:v>-3.4024049442431286E-4</c:v>
                </c:pt>
                <c:pt idx="3540">
                  <c:v>-3.4023938325590514E-4</c:v>
                </c:pt>
                <c:pt idx="3541">
                  <c:v>-3.4023824005098352E-4</c:v>
                </c:pt>
                <c:pt idx="3542">
                  <c:v>-3.4023706487521036E-4</c:v>
                </c:pt>
                <c:pt idx="3543">
                  <c:v>-3.4023585779425092E-4</c:v>
                </c:pt>
                <c:pt idx="3544">
                  <c:v>-3.402346188737821E-4</c:v>
                </c:pt>
                <c:pt idx="3545">
                  <c:v>-3.4023334817946676E-4</c:v>
                </c:pt>
                <c:pt idx="3546">
                  <c:v>-3.4023204577697064E-4</c:v>
                </c:pt>
                <c:pt idx="3547">
                  <c:v>-3.4023071173196261E-4</c:v>
                </c:pt>
                <c:pt idx="3548">
                  <c:v>-3.4022934611011442E-4</c:v>
                </c:pt>
                <c:pt idx="3549">
                  <c:v>-3.4022794897708807E-4</c:v>
                </c:pt>
                <c:pt idx="3550">
                  <c:v>-3.402265203985571E-4</c:v>
                </c:pt>
                <c:pt idx="3551">
                  <c:v>-3.4022506044018518E-4</c:v>
                </c:pt>
                <c:pt idx="3552">
                  <c:v>-3.4022356916764337E-4</c:v>
                </c:pt>
                <c:pt idx="3553">
                  <c:v>-3.4022204664659267E-4</c:v>
                </c:pt>
                <c:pt idx="3554">
                  <c:v>-3.4022049294271005E-4</c:v>
                </c:pt>
                <c:pt idx="3555">
                  <c:v>-3.4021890812165848E-4</c:v>
                </c:pt>
                <c:pt idx="3556">
                  <c:v>-3.4021729224910781E-4</c:v>
                </c:pt>
                <c:pt idx="3557">
                  <c:v>-3.4021564539072263E-4</c:v>
                </c:pt>
                <c:pt idx="3558">
                  <c:v>-3.4021396761217053E-4</c:v>
                </c:pt>
                <c:pt idx="3559">
                  <c:v>-3.4021225897912607E-4</c:v>
                </c:pt>
                <c:pt idx="3560">
                  <c:v>-3.4021051955724989E-4</c:v>
                </c:pt>
                <c:pt idx="3561">
                  <c:v>-3.4020874941221408E-4</c:v>
                </c:pt>
                <c:pt idx="3562">
                  <c:v>-3.4020668885335545E-4</c:v>
                </c:pt>
                <c:pt idx="3563">
                  <c:v>-3.4020485309409633E-4</c:v>
                </c:pt>
                <c:pt idx="3564">
                  <c:v>-3.4020298681806634E-4</c:v>
                </c:pt>
                <c:pt idx="3565">
                  <c:v>-3.402010900909224E-4</c:v>
                </c:pt>
                <c:pt idx="3566">
                  <c:v>-3.401991629783415E-4</c:v>
                </c:pt>
                <c:pt idx="3567">
                  <c:v>-3.4019720554598218E-4</c:v>
                </c:pt>
                <c:pt idx="3568">
                  <c:v>-3.4019521785952302E-4</c:v>
                </c:pt>
                <c:pt idx="3569">
                  <c:v>-3.4019319998462399E-4</c:v>
                </c:pt>
                <c:pt idx="3570">
                  <c:v>-3.401911519869527E-4</c:v>
                </c:pt>
                <c:pt idx="3571">
                  <c:v>-3.4018907393218337E-4</c:v>
                </c:pt>
                <c:pt idx="3572">
                  <c:v>-3.4018696588597675E-4</c:v>
                </c:pt>
                <c:pt idx="3573">
                  <c:v>-3.4018482791400449E-4</c:v>
                </c:pt>
                <c:pt idx="3574">
                  <c:v>-3.4018266008193715E-4</c:v>
                </c:pt>
                <c:pt idx="3575">
                  <c:v>-3.4018046245543548E-4</c:v>
                </c:pt>
                <c:pt idx="3576">
                  <c:v>-3.4017823510017154E-4</c:v>
                </c:pt>
                <c:pt idx="3577">
                  <c:v>-3.4017597808181185E-4</c:v>
                </c:pt>
                <c:pt idx="3578">
                  <c:v>-3.4017369146602575E-4</c:v>
                </c:pt>
                <c:pt idx="3579">
                  <c:v>-3.4017137531848132E-4</c:v>
                </c:pt>
                <c:pt idx="3580">
                  <c:v>-3.4016902970484533E-4</c:v>
                </c:pt>
                <c:pt idx="3581">
                  <c:v>-3.4016665469078724E-4</c:v>
                </c:pt>
                <c:pt idx="3582">
                  <c:v>-3.4016425034197117E-4</c:v>
                </c:pt>
                <c:pt idx="3583">
                  <c:v>-3.4016181672406822E-4</c:v>
                </c:pt>
                <c:pt idx="3584">
                  <c:v>-3.4015935390274379E-4</c:v>
                </c:pt>
                <c:pt idx="3585">
                  <c:v>-3.4015686194366649E-4</c:v>
                </c:pt>
                <c:pt idx="3586">
                  <c:v>-3.4015434091250326E-4</c:v>
                </c:pt>
                <c:pt idx="3587">
                  <c:v>-3.4015179087492812E-4</c:v>
                </c:pt>
                <c:pt idx="3588">
                  <c:v>-3.4014921189660127E-4</c:v>
                </c:pt>
                <c:pt idx="3589">
                  <c:v>-3.4014660404319414E-4</c:v>
                </c:pt>
                <c:pt idx="3590">
                  <c:v>-3.4014396738037248E-4</c:v>
                </c:pt>
                <c:pt idx="3591">
                  <c:v>-3.4014130197380498E-4</c:v>
                </c:pt>
                <c:pt idx="3592">
                  <c:v>-3.4013860788915885E-4</c:v>
                </c:pt>
                <c:pt idx="3593">
                  <c:v>-3.4013588519210845E-4</c:v>
                </c:pt>
                <c:pt idx="3594">
                  <c:v>-3.4013313394830991E-4</c:v>
                </c:pt>
                <c:pt idx="3595">
                  <c:v>-3.40130354223439E-4</c:v>
                </c:pt>
                <c:pt idx="3596">
                  <c:v>-3.401271426044742E-4</c:v>
                </c:pt>
                <c:pt idx="3597">
                  <c:v>-3.4012430206985733E-4</c:v>
                </c:pt>
                <c:pt idx="3598">
                  <c:v>-3.4012143326054753E-4</c:v>
                </c:pt>
                <c:pt idx="3599">
                  <c:v>-3.4011853624222216E-4</c:v>
                </c:pt>
                <c:pt idx="3600">
                  <c:v>-3.4011561108054011E-4</c:v>
                </c:pt>
                <c:pt idx="3601">
                  <c:v>-3.4011265784117173E-4</c:v>
                </c:pt>
                <c:pt idx="3602">
                  <c:v>-3.4010967658978594E-4</c:v>
                </c:pt>
                <c:pt idx="3603">
                  <c:v>-3.4010666739205017E-4</c:v>
                </c:pt>
                <c:pt idx="3604">
                  <c:v>-3.4010363031363041E-4</c:v>
                </c:pt>
                <c:pt idx="3605">
                  <c:v>-3.4010056542019572E-4</c:v>
                </c:pt>
                <c:pt idx="3606">
                  <c:v>-3.4009747277741339E-4</c:v>
                </c:pt>
                <c:pt idx="3607">
                  <c:v>-3.4009435245095388E-4</c:v>
                </c:pt>
                <c:pt idx="3608">
                  <c:v>-3.4009120450648574E-4</c:v>
                </c:pt>
                <c:pt idx="3609">
                  <c:v>-3.4008802900966831E-4</c:v>
                </c:pt>
                <c:pt idx="3610">
                  <c:v>-3.4008482602618012E-4</c:v>
                </c:pt>
                <c:pt idx="3611">
                  <c:v>-3.4008159562168159E-4</c:v>
                </c:pt>
                <c:pt idx="3612">
                  <c:v>-3.400783378618443E-4</c:v>
                </c:pt>
                <c:pt idx="3613">
                  <c:v>-3.4007505281233427E-4</c:v>
                </c:pt>
                <c:pt idx="3614">
                  <c:v>-3.4007174053882016E-4</c:v>
                </c:pt>
                <c:pt idx="3615">
                  <c:v>-3.4006840110696937E-4</c:v>
                </c:pt>
                <c:pt idx="3616">
                  <c:v>-3.4006503458244787E-4</c:v>
                </c:pt>
                <c:pt idx="3617">
                  <c:v>-3.4006164103092838E-4</c:v>
                </c:pt>
                <c:pt idx="3618">
                  <c:v>-3.4005822051807398E-4</c:v>
                </c:pt>
                <c:pt idx="3619">
                  <c:v>-3.4005477310955468E-4</c:v>
                </c:pt>
                <c:pt idx="3620">
                  <c:v>-3.400512988710391E-4</c:v>
                </c:pt>
                <c:pt idx="3621">
                  <c:v>-3.4004779786819421E-4</c:v>
                </c:pt>
                <c:pt idx="3622">
                  <c:v>-3.400442701666858E-4</c:v>
                </c:pt>
                <c:pt idx="3623">
                  <c:v>-3.4004071583218644E-4</c:v>
                </c:pt>
                <c:pt idx="3624">
                  <c:v>-3.4003713493035889E-4</c:v>
                </c:pt>
                <c:pt idx="3625">
                  <c:v>-3.4003352752687293E-4</c:v>
                </c:pt>
                <c:pt idx="3626">
                  <c:v>-3.4002989368739687E-4</c:v>
                </c:pt>
                <c:pt idx="3627">
                  <c:v>-3.4002623347759739E-4</c:v>
                </c:pt>
                <c:pt idx="3628">
                  <c:v>-3.4002254696314409E-4</c:v>
                </c:pt>
                <c:pt idx="3629">
                  <c:v>-3.4001883420970504E-4</c:v>
                </c:pt>
                <c:pt idx="3630">
                  <c:v>-3.4001509528294689E-4</c:v>
                </c:pt>
                <c:pt idx="3631">
                  <c:v>-3.4001133024853488E-4</c:v>
                </c:pt>
                <c:pt idx="3632">
                  <c:v>-3.4000753917214099E-4</c:v>
                </c:pt>
                <c:pt idx="3633">
                  <c:v>-3.4000372211943171E-4</c:v>
                </c:pt>
                <c:pt idx="3634">
                  <c:v>-3.3999987915607613E-4</c:v>
                </c:pt>
                <c:pt idx="3635">
                  <c:v>-3.3999601034773771E-4</c:v>
                </c:pt>
                <c:pt idx="3636">
                  <c:v>-3.3999211576008685E-4</c:v>
                </c:pt>
                <c:pt idx="3637">
                  <c:v>-3.3998819545879249E-4</c:v>
                </c:pt>
                <c:pt idx="3638">
                  <c:v>-3.3998424950952208E-4</c:v>
                </c:pt>
                <c:pt idx="3639">
                  <c:v>-3.399802779779456E-4</c:v>
                </c:pt>
                <c:pt idx="3640">
                  <c:v>-3.3997628092972347E-4</c:v>
                </c:pt>
                <c:pt idx="3641">
                  <c:v>-3.3997225843053112E-4</c:v>
                </c:pt>
                <c:pt idx="3642">
                  <c:v>-3.3996821054603417E-4</c:v>
                </c:pt>
                <c:pt idx="3643">
                  <c:v>-3.3996413734189697E-4</c:v>
                </c:pt>
                <c:pt idx="3644">
                  <c:v>-3.3996003888379461E-4</c:v>
                </c:pt>
                <c:pt idx="3645">
                  <c:v>-3.3995591523738422E-4</c:v>
                </c:pt>
                <c:pt idx="3646">
                  <c:v>-3.3995176646834621E-4</c:v>
                </c:pt>
                <c:pt idx="3647">
                  <c:v>-3.3994759264233891E-4</c:v>
                </c:pt>
                <c:pt idx="3648">
                  <c:v>-3.3994279195771466E-4</c:v>
                </c:pt>
                <c:pt idx="3649">
                  <c:v>-3.3993856465933228E-4</c:v>
                </c:pt>
                <c:pt idx="3650">
                  <c:v>-3.3993431251037382E-4</c:v>
                </c:pt>
                <c:pt idx="3651">
                  <c:v>-3.3993003557649862E-4</c:v>
                </c:pt>
                <c:pt idx="3652">
                  <c:v>-3.3992573392338087E-4</c:v>
                </c:pt>
                <c:pt idx="3653">
                  <c:v>-3.39921407616681E-4</c:v>
                </c:pt>
                <c:pt idx="3654">
                  <c:v>-3.3991705672207432E-4</c:v>
                </c:pt>
                <c:pt idx="3655">
                  <c:v>-3.3991268130522236E-4</c:v>
                </c:pt>
                <c:pt idx="3656">
                  <c:v>-3.3990828143179745E-4</c:v>
                </c:pt>
                <c:pt idx="3657">
                  <c:v>-3.3990385716746642E-4</c:v>
                </c:pt>
                <c:pt idx="3658">
                  <c:v>-3.3989940857789434E-4</c:v>
                </c:pt>
                <c:pt idx="3659">
                  <c:v>-3.3989493572875336E-4</c:v>
                </c:pt>
                <c:pt idx="3660">
                  <c:v>-3.3989043868570975E-4</c:v>
                </c:pt>
                <c:pt idx="3661">
                  <c:v>-3.3988656487079133E-4</c:v>
                </c:pt>
                <c:pt idx="3662">
                  <c:v>-3.398820230704317E-4</c:v>
                </c:pt>
                <c:pt idx="3663">
                  <c:v>-3.3987745726379143E-4</c:v>
                </c:pt>
                <c:pt idx="3664">
                  <c:v>-3.3987286751654044E-4</c:v>
                </c:pt>
                <c:pt idx="3665">
                  <c:v>-3.3986825389434306E-4</c:v>
                </c:pt>
                <c:pt idx="3666">
                  <c:v>-3.3986295203287139E-4</c:v>
                </c:pt>
                <c:pt idx="3667">
                  <c:v>-3.3985828747119985E-4</c:v>
                </c:pt>
                <c:pt idx="3668">
                  <c:v>-3.3985359924097172E-4</c:v>
                </c:pt>
                <c:pt idx="3669">
                  <c:v>-3.3984888740785197E-4</c:v>
                </c:pt>
                <c:pt idx="3670">
                  <c:v>-3.3984415203750412E-4</c:v>
                </c:pt>
                <c:pt idx="3671">
                  <c:v>-3.3983939319560236E-4</c:v>
                </c:pt>
                <c:pt idx="3672">
                  <c:v>-3.3983461094780706E-4</c:v>
                </c:pt>
                <c:pt idx="3673">
                  <c:v>-3.3982980535979365E-4</c:v>
                </c:pt>
                <c:pt idx="3674">
                  <c:v>-3.3982497649722343E-4</c:v>
                </c:pt>
                <c:pt idx="3675">
                  <c:v>-3.3982012442576869E-4</c:v>
                </c:pt>
                <c:pt idx="3676">
                  <c:v>-3.3981524921110009E-4</c:v>
                </c:pt>
                <c:pt idx="3677">
                  <c:v>-3.3981035091887443E-4</c:v>
                </c:pt>
                <c:pt idx="3678">
                  <c:v>-3.3980542961477154E-4</c:v>
                </c:pt>
                <c:pt idx="3679">
                  <c:v>-3.398004853644534E-4</c:v>
                </c:pt>
                <c:pt idx="3680">
                  <c:v>-3.3979551823358451E-4</c:v>
                </c:pt>
                <c:pt idx="3681">
                  <c:v>-3.3979052828784004E-4</c:v>
                </c:pt>
                <c:pt idx="3682">
                  <c:v>-3.3978551559288539E-4</c:v>
                </c:pt>
                <c:pt idx="3683">
                  <c:v>-3.3978048021438863E-4</c:v>
                </c:pt>
                <c:pt idx="3684">
                  <c:v>-3.3977542221801208E-4</c:v>
                </c:pt>
                <c:pt idx="3685">
                  <c:v>-3.3977034166942895E-4</c:v>
                </c:pt>
                <c:pt idx="3686">
                  <c:v>-3.3976523863431046E-4</c:v>
                </c:pt>
                <c:pt idx="3687">
                  <c:v>-3.3976011317831458E-4</c:v>
                </c:pt>
                <c:pt idx="3688">
                  <c:v>-3.3975496536711762E-4</c:v>
                </c:pt>
                <c:pt idx="3689">
                  <c:v>-3.3974979526638245E-4</c:v>
                </c:pt>
                <c:pt idx="3690">
                  <c:v>-3.3974460294178244E-4</c:v>
                </c:pt>
                <c:pt idx="3691">
                  <c:v>-3.3973938845897715E-4</c:v>
                </c:pt>
                <c:pt idx="3692">
                  <c:v>-3.3973415188364087E-4</c:v>
                </c:pt>
                <c:pt idx="3693">
                  <c:v>-3.3972889328144238E-4</c:v>
                </c:pt>
                <c:pt idx="3694">
                  <c:v>-3.3972361271804465E-4</c:v>
                </c:pt>
                <c:pt idx="3695">
                  <c:v>-3.3971831025911731E-4</c:v>
                </c:pt>
                <c:pt idx="3696">
                  <c:v>-3.3971298597032832E-4</c:v>
                </c:pt>
                <c:pt idx="3697">
                  <c:v>-3.3970763991734418E-4</c:v>
                </c:pt>
                <c:pt idx="3698">
                  <c:v>-3.3970227216583782E-4</c:v>
                </c:pt>
                <c:pt idx="3699">
                  <c:v>-3.3969688278146859E-4</c:v>
                </c:pt>
                <c:pt idx="3700">
                  <c:v>-3.3968914626474631E-4</c:v>
                </c:pt>
                <c:pt idx="3701">
                  <c:v>-3.3968370461683365E-4</c:v>
                </c:pt>
                <c:pt idx="3702">
                  <c:v>-3.3967824156120495E-4</c:v>
                </c:pt>
                <c:pt idx="3703">
                  <c:v>-3.3967275716353739E-4</c:v>
                </c:pt>
                <c:pt idx="3704">
                  <c:v>-3.396672514894942E-4</c:v>
                </c:pt>
                <c:pt idx="3705">
                  <c:v>-3.3966172460474128E-4</c:v>
                </c:pt>
                <c:pt idx="3706">
                  <c:v>-3.3965617657494691E-4</c:v>
                </c:pt>
                <c:pt idx="3707">
                  <c:v>-3.3965060746578182E-4</c:v>
                </c:pt>
                <c:pt idx="3708">
                  <c:v>-3.396450173429151E-4</c:v>
                </c:pt>
                <c:pt idx="3709">
                  <c:v>-3.3963940627201026E-4</c:v>
                </c:pt>
                <c:pt idx="3710">
                  <c:v>-3.3963377431873732E-4</c:v>
                </c:pt>
                <c:pt idx="3711">
                  <c:v>-3.3962812154876061E-4</c:v>
                </c:pt>
                <c:pt idx="3712">
                  <c:v>-3.3962244802775491E-4</c:v>
                </c:pt>
                <c:pt idx="3713">
                  <c:v>-3.3961675382138129E-4</c:v>
                </c:pt>
                <c:pt idx="3714">
                  <c:v>-3.3961103899531156E-4</c:v>
                </c:pt>
                <c:pt idx="3715">
                  <c:v>-3.3960530361521558E-4</c:v>
                </c:pt>
                <c:pt idx="3716">
                  <c:v>-3.3959872381114116E-4</c:v>
                </c:pt>
                <c:pt idx="3717">
                  <c:v>-3.3959294460781942E-4</c:v>
                </c:pt>
                <c:pt idx="3718">
                  <c:v>-3.3958714505685349E-4</c:v>
                </c:pt>
                <c:pt idx="3719">
                  <c:v>-3.3958132522390958E-4</c:v>
                </c:pt>
                <c:pt idx="3720">
                  <c:v>-3.3957548517465642E-4</c:v>
                </c:pt>
                <c:pt idx="3721">
                  <c:v>-3.3956962497476081E-4</c:v>
                </c:pt>
                <c:pt idx="3722">
                  <c:v>-3.3956374468989235E-4</c:v>
                </c:pt>
                <c:pt idx="3723">
                  <c:v>-3.3955784438572268E-4</c:v>
                </c:pt>
                <c:pt idx="3724">
                  <c:v>-3.3955192412790994E-4</c:v>
                </c:pt>
                <c:pt idx="3725">
                  <c:v>-3.3954598398212675E-4</c:v>
                </c:pt>
                <c:pt idx="3726">
                  <c:v>-3.39540024014044E-4</c:v>
                </c:pt>
                <c:pt idx="3727">
                  <c:v>-3.3953404428932688E-4</c:v>
                </c:pt>
                <c:pt idx="3728">
                  <c:v>-3.3952804487364312E-4</c:v>
                </c:pt>
                <c:pt idx="3729">
                  <c:v>-3.395220258326588E-4</c:v>
                </c:pt>
                <c:pt idx="3730">
                  <c:v>-3.3951598723204636E-4</c:v>
                </c:pt>
                <c:pt idx="3731">
                  <c:v>-3.395099291374684E-4</c:v>
                </c:pt>
                <c:pt idx="3732">
                  <c:v>-3.3950385161459417E-4</c:v>
                </c:pt>
                <c:pt idx="3733">
                  <c:v>-3.3949775472909516E-4</c:v>
                </c:pt>
                <c:pt idx="3734">
                  <c:v>-3.3949163854663314E-4</c:v>
                </c:pt>
                <c:pt idx="3735">
                  <c:v>-3.3948550313288447E-4</c:v>
                </c:pt>
                <c:pt idx="3736">
                  <c:v>-3.3947934855350762E-4</c:v>
                </c:pt>
                <c:pt idx="3737">
                  <c:v>-3.3947317487417549E-4</c:v>
                </c:pt>
                <c:pt idx="3738">
                  <c:v>-3.3946698216055549E-4</c:v>
                </c:pt>
                <c:pt idx="3739">
                  <c:v>-3.3946077047831708E-4</c:v>
                </c:pt>
                <c:pt idx="3740">
                  <c:v>-3.3945453989312038E-4</c:v>
                </c:pt>
                <c:pt idx="3741">
                  <c:v>-3.3944829047064353E-4</c:v>
                </c:pt>
                <c:pt idx="3742">
                  <c:v>-3.3944202227654727E-4</c:v>
                </c:pt>
                <c:pt idx="3743">
                  <c:v>-3.394357353765026E-4</c:v>
                </c:pt>
                <c:pt idx="3744">
                  <c:v>-3.3942942983617894E-4</c:v>
                </c:pt>
                <c:pt idx="3745">
                  <c:v>-3.3942310572123981E-4</c:v>
                </c:pt>
                <c:pt idx="3746">
                  <c:v>-3.3941676309735521E-4</c:v>
                </c:pt>
                <c:pt idx="3747">
                  <c:v>-3.3941040203018958E-4</c:v>
                </c:pt>
                <c:pt idx="3748">
                  <c:v>-3.394040225854175E-4</c:v>
                </c:pt>
                <c:pt idx="3749">
                  <c:v>-3.3939762482870393E-4</c:v>
                </c:pt>
                <c:pt idx="3750">
                  <c:v>-3.3939120882571218E-4</c:v>
                </c:pt>
                <c:pt idx="3751">
                  <c:v>-3.3938477464211594E-4</c:v>
                </c:pt>
                <c:pt idx="3752">
                  <c:v>-3.3937832234358302E-4</c:v>
                </c:pt>
                <c:pt idx="3753">
                  <c:v>-3.3937185199577584E-4</c:v>
                </c:pt>
                <c:pt idx="3754">
                  <c:v>-3.393653636643669E-4</c:v>
                </c:pt>
                <c:pt idx="3755">
                  <c:v>-3.3935885741502309E-4</c:v>
                </c:pt>
                <c:pt idx="3756">
                  <c:v>-3.393523333134096E-4</c:v>
                </c:pt>
                <c:pt idx="3757">
                  <c:v>-3.3934579142519796E-4</c:v>
                </c:pt>
                <c:pt idx="3758">
                  <c:v>-3.393392318160539E-4</c:v>
                </c:pt>
                <c:pt idx="3759">
                  <c:v>-3.3933265455164566E-4</c:v>
                </c:pt>
                <c:pt idx="3760">
                  <c:v>-3.3932605969764351E-4</c:v>
                </c:pt>
                <c:pt idx="3761">
                  <c:v>-3.3931944731971223E-4</c:v>
                </c:pt>
                <c:pt idx="3762">
                  <c:v>-3.3931281748351879E-4</c:v>
                </c:pt>
                <c:pt idx="3763">
                  <c:v>-3.3930617025473256E-4</c:v>
                </c:pt>
                <c:pt idx="3764">
                  <c:v>-3.3929950569902502E-4</c:v>
                </c:pt>
                <c:pt idx="3765">
                  <c:v>-3.3929282388205816E-4</c:v>
                </c:pt>
                <c:pt idx="3766">
                  <c:v>-3.3928612486950011E-4</c:v>
                </c:pt>
                <c:pt idx="3767">
                  <c:v>-3.3927940872702125E-4</c:v>
                </c:pt>
                <c:pt idx="3768">
                  <c:v>-3.3927267552029037E-4</c:v>
                </c:pt>
                <c:pt idx="3769">
                  <c:v>-3.3926592531497454E-4</c:v>
                </c:pt>
                <c:pt idx="3770">
                  <c:v>-3.3925915817673892E-4</c:v>
                </c:pt>
                <c:pt idx="3771">
                  <c:v>-3.3925237417125519E-4</c:v>
                </c:pt>
                <c:pt idx="3772">
                  <c:v>-3.3924557336418519E-4</c:v>
                </c:pt>
                <c:pt idx="3773">
                  <c:v>-3.3923875582120489E-4</c:v>
                </c:pt>
                <c:pt idx="3774">
                  <c:v>-3.3923192160797673E-4</c:v>
                </c:pt>
                <c:pt idx="3775">
                  <c:v>-3.3922507079016943E-4</c:v>
                </c:pt>
                <c:pt idx="3776">
                  <c:v>-3.392182034334499E-4</c:v>
                </c:pt>
                <c:pt idx="3777">
                  <c:v>-3.3921131960349115E-4</c:v>
                </c:pt>
                <c:pt idx="3778">
                  <c:v>-3.3920441936595273E-4</c:v>
                </c:pt>
                <c:pt idx="3779">
                  <c:v>-3.3919750278650835E-4</c:v>
                </c:pt>
                <c:pt idx="3780">
                  <c:v>-3.3919056993082585E-4</c:v>
                </c:pt>
                <c:pt idx="3781">
                  <c:v>-3.3918362086457151E-4</c:v>
                </c:pt>
                <c:pt idx="3782">
                  <c:v>-3.3917665565340983E-4</c:v>
                </c:pt>
                <c:pt idx="3783">
                  <c:v>-3.3916967436301525E-4</c:v>
                </c:pt>
                <c:pt idx="3784">
                  <c:v>-3.3916267705904902E-4</c:v>
                </c:pt>
                <c:pt idx="3785">
                  <c:v>-3.3915566380718603E-4</c:v>
                </c:pt>
                <c:pt idx="3786">
                  <c:v>-3.3914863467308796E-4</c:v>
                </c:pt>
                <c:pt idx="3787">
                  <c:v>-3.3914158972242633E-4</c:v>
                </c:pt>
                <c:pt idx="3788">
                  <c:v>-3.3913452902086704E-4</c:v>
                </c:pt>
                <c:pt idx="3789">
                  <c:v>-3.3912745263407827E-4</c:v>
                </c:pt>
                <c:pt idx="3790">
                  <c:v>-3.391203606277264E-4</c:v>
                </c:pt>
                <c:pt idx="3791">
                  <c:v>-3.391132530674839E-4</c:v>
                </c:pt>
                <c:pt idx="3792">
                  <c:v>-3.3910613001901366E-4</c:v>
                </c:pt>
                <c:pt idx="3793">
                  <c:v>-3.3909899154798876E-4</c:v>
                </c:pt>
                <c:pt idx="3794">
                  <c:v>-3.3909183772007242E-4</c:v>
                </c:pt>
                <c:pt idx="3795">
                  <c:v>-3.3908466860093023E-4</c:v>
                </c:pt>
                <c:pt idx="3796">
                  <c:v>-3.3907748425623778E-4</c:v>
                </c:pt>
                <c:pt idx="3797">
                  <c:v>-3.3907028475165706E-4</c:v>
                </c:pt>
                <c:pt idx="3798">
                  <c:v>-3.3906307015285614E-4</c:v>
                </c:pt>
                <c:pt idx="3799">
                  <c:v>-3.3905584052550548E-4</c:v>
                </c:pt>
                <c:pt idx="3800">
                  <c:v>-3.3904859593527351E-4</c:v>
                </c:pt>
                <c:pt idx="3801">
                  <c:v>-3.3904133644782316E-4</c:v>
                </c:pt>
                <c:pt idx="3802">
                  <c:v>-3.390340621288272E-4</c:v>
                </c:pt>
                <c:pt idx="3803">
                  <c:v>-3.3902677304395294E-4</c:v>
                </c:pt>
                <c:pt idx="3804">
                  <c:v>-3.3901946925886573E-4</c:v>
                </c:pt>
                <c:pt idx="3805">
                  <c:v>-3.3901215083923317E-4</c:v>
                </c:pt>
                <c:pt idx="3806">
                  <c:v>-3.3900481785072503E-4</c:v>
                </c:pt>
                <c:pt idx="3807">
                  <c:v>-3.3899747035900924E-4</c:v>
                </c:pt>
                <c:pt idx="3808">
                  <c:v>-3.3899010842975189E-4</c:v>
                </c:pt>
                <c:pt idx="3809">
                  <c:v>-3.3898273212862144E-4</c:v>
                </c:pt>
                <c:pt idx="3810">
                  <c:v>-3.3897534152128829E-4</c:v>
                </c:pt>
                <c:pt idx="3811">
                  <c:v>-3.3896793667341339E-4</c:v>
                </c:pt>
                <c:pt idx="3812">
                  <c:v>-3.3896051765067528E-4</c:v>
                </c:pt>
                <c:pt idx="3813">
                  <c:v>-3.3895308451873133E-4</c:v>
                </c:pt>
                <c:pt idx="3814">
                  <c:v>-3.3894563734325668E-4</c:v>
                </c:pt>
                <c:pt idx="3815">
                  <c:v>-3.3893817618991281E-4</c:v>
                </c:pt>
                <c:pt idx="3816">
                  <c:v>-3.3893070112437517E-4</c:v>
                </c:pt>
                <c:pt idx="3817">
                  <c:v>-3.3892321221230576E-4</c:v>
                </c:pt>
                <c:pt idx="3818">
                  <c:v>-3.3891570951937236E-4</c:v>
                </c:pt>
                <c:pt idx="3819">
                  <c:v>-3.3890819311124516E-4</c:v>
                </c:pt>
                <c:pt idx="3820">
                  <c:v>-3.3890066305359239E-4</c:v>
                </c:pt>
                <c:pt idx="3821">
                  <c:v>-3.3889311941208037E-4</c:v>
                </c:pt>
                <c:pt idx="3822">
                  <c:v>-3.3888556225237799E-4</c:v>
                </c:pt>
                <c:pt idx="3823">
                  <c:v>-3.3887799164015168E-4</c:v>
                </c:pt>
                <c:pt idx="3824">
                  <c:v>-3.3887040764107043E-4</c:v>
                </c:pt>
                <c:pt idx="3825">
                  <c:v>-3.3886281032080145E-4</c:v>
                </c:pt>
                <c:pt idx="3826">
                  <c:v>-3.3885519974501382E-4</c:v>
                </c:pt>
                <c:pt idx="3827">
                  <c:v>-3.3884757597937496E-4</c:v>
                </c:pt>
                <c:pt idx="3828">
                  <c:v>-3.3883993908955028E-4</c:v>
                </c:pt>
                <c:pt idx="3829">
                  <c:v>-3.3883228914120752E-4</c:v>
                </c:pt>
                <c:pt idx="3830">
                  <c:v>-3.3882462620002032E-4</c:v>
                </c:pt>
                <c:pt idx="3831">
                  <c:v>-3.388169503316527E-4</c:v>
                </c:pt>
                <c:pt idx="3832">
                  <c:v>-3.3880926160176697E-4</c:v>
                </c:pt>
                <c:pt idx="3833">
                  <c:v>-3.3880156007604279E-4</c:v>
                </c:pt>
                <c:pt idx="3834">
                  <c:v>-3.3879384582013886E-4</c:v>
                </c:pt>
                <c:pt idx="3835">
                  <c:v>-3.3878611889972372E-4</c:v>
                </c:pt>
                <c:pt idx="3836">
                  <c:v>-3.3877837938046772E-4</c:v>
                </c:pt>
                <c:pt idx="3837">
                  <c:v>-3.3877062732803957E-4</c:v>
                </c:pt>
                <c:pt idx="3838">
                  <c:v>-3.387628628081062E-4</c:v>
                </c:pt>
                <c:pt idx="3839">
                  <c:v>-3.3875508588633254E-4</c:v>
                </c:pt>
                <c:pt idx="3840">
                  <c:v>-3.3874729662839353E-4</c:v>
                </c:pt>
                <c:pt idx="3841">
                  <c:v>-3.3873949509994673E-4</c:v>
                </c:pt>
                <c:pt idx="3842">
                  <c:v>-3.3873168136666718E-4</c:v>
                </c:pt>
                <c:pt idx="3843">
                  <c:v>-3.387238554942241E-4</c:v>
                </c:pt>
                <c:pt idx="3844">
                  <c:v>-3.3871601754827747E-4</c:v>
                </c:pt>
                <c:pt idx="3845">
                  <c:v>-3.3870816759450453E-4</c:v>
                </c:pt>
                <c:pt idx="3846">
                  <c:v>-3.3870030569856525E-4</c:v>
                </c:pt>
                <c:pt idx="3847">
                  <c:v>-3.3869243192612944E-4</c:v>
                </c:pt>
                <c:pt idx="3848">
                  <c:v>-3.3868454634286885E-4</c:v>
                </c:pt>
                <c:pt idx="3849">
                  <c:v>-3.3867664901444586E-4</c:v>
                </c:pt>
                <c:pt idx="3850">
                  <c:v>-3.3866874000653617E-4</c:v>
                </c:pt>
                <c:pt idx="3851">
                  <c:v>-3.3866081938479842E-4</c:v>
                </c:pt>
                <c:pt idx="3852">
                  <c:v>-3.3865288721490468E-4</c:v>
                </c:pt>
                <c:pt idx="3853">
                  <c:v>-3.386449435625215E-4</c:v>
                </c:pt>
                <c:pt idx="3854">
                  <c:v>-3.3863698849332112E-4</c:v>
                </c:pt>
                <c:pt idx="3855">
                  <c:v>-3.3862902207296635E-4</c:v>
                </c:pt>
                <c:pt idx="3856">
                  <c:v>-3.3861990377742829E-4</c:v>
                </c:pt>
                <c:pt idx="3857">
                  <c:v>-3.386119132543008E-4</c:v>
                </c:pt>
                <c:pt idx="3858">
                  <c:v>-3.3860391158640357E-4</c:v>
                </c:pt>
                <c:pt idx="3859">
                  <c:v>-3.3859589883940999E-4</c:v>
                </c:pt>
                <c:pt idx="3860">
                  <c:v>-3.3858787507897971E-4</c:v>
                </c:pt>
                <c:pt idx="3861">
                  <c:v>-3.3857984037079009E-4</c:v>
                </c:pt>
                <c:pt idx="3862">
                  <c:v>-3.385717947804973E-4</c:v>
                </c:pt>
                <c:pt idx="3863">
                  <c:v>-3.3856373837377863E-4</c:v>
                </c:pt>
                <c:pt idx="3864">
                  <c:v>-3.3855567121630198E-4</c:v>
                </c:pt>
                <c:pt idx="3865">
                  <c:v>-3.385475933737255E-4</c:v>
                </c:pt>
                <c:pt idx="3866">
                  <c:v>-3.3853950491172875E-4</c:v>
                </c:pt>
                <c:pt idx="3867">
                  <c:v>-3.3853140589597014E-4</c:v>
                </c:pt>
                <c:pt idx="3868">
                  <c:v>-3.3852329639212522E-4</c:v>
                </c:pt>
                <c:pt idx="3869">
                  <c:v>-3.3851517646585647E-4</c:v>
                </c:pt>
                <c:pt idx="3870">
                  <c:v>-3.3850704618283581E-4</c:v>
                </c:pt>
                <c:pt idx="3871">
                  <c:v>-3.3849890560872561E-4</c:v>
                </c:pt>
                <c:pt idx="3872">
                  <c:v>-3.3849075480919805E-4</c:v>
                </c:pt>
                <c:pt idx="3873">
                  <c:v>-3.3848259384991941E-4</c:v>
                </c:pt>
                <c:pt idx="3874">
                  <c:v>-3.3847442279655798E-4</c:v>
                </c:pt>
                <c:pt idx="3875">
                  <c:v>-3.3846624171478018E-4</c:v>
                </c:pt>
                <c:pt idx="3876">
                  <c:v>-3.3845805067025828E-4</c:v>
                </c:pt>
                <c:pt idx="3877">
                  <c:v>-3.3844984972865479E-4</c:v>
                </c:pt>
                <c:pt idx="3878">
                  <c:v>-3.3844163895563833E-4</c:v>
                </c:pt>
                <c:pt idx="3879">
                  <c:v>-3.3843341841688292E-4</c:v>
                </c:pt>
                <c:pt idx="3880">
                  <c:v>-3.3842518817804574E-4</c:v>
                </c:pt>
                <c:pt idx="3881">
                  <c:v>-3.3841694830480477E-4</c:v>
                </c:pt>
                <c:pt idx="3882">
                  <c:v>-3.3840869886282086E-4</c:v>
                </c:pt>
                <c:pt idx="3883">
                  <c:v>-3.3840043991776464E-4</c:v>
                </c:pt>
                <c:pt idx="3884">
                  <c:v>-3.3839217153530443E-4</c:v>
                </c:pt>
                <c:pt idx="3885">
                  <c:v>-3.3838389378110711E-4</c:v>
                </c:pt>
                <c:pt idx="3886">
                  <c:v>-3.3837560672084118E-4</c:v>
                </c:pt>
                <c:pt idx="3887">
                  <c:v>-3.3836731042017726E-4</c:v>
                </c:pt>
                <c:pt idx="3888">
                  <c:v>-3.3835900494477613E-4</c:v>
                </c:pt>
                <c:pt idx="3889">
                  <c:v>-3.3835069036030848E-4</c:v>
                </c:pt>
                <c:pt idx="3890">
                  <c:v>-3.383423667324466E-4</c:v>
                </c:pt>
                <c:pt idx="3891">
                  <c:v>-3.3833403412684981E-4</c:v>
                </c:pt>
                <c:pt idx="3892">
                  <c:v>-3.3832569260919412E-4</c:v>
                </c:pt>
                <c:pt idx="3893">
                  <c:v>-3.3831734224514632E-4</c:v>
                </c:pt>
                <c:pt idx="3894">
                  <c:v>-3.383089831003675E-4</c:v>
                </c:pt>
                <c:pt idx="3895">
                  <c:v>-3.3830061524053564E-4</c:v>
                </c:pt>
                <c:pt idx="3896">
                  <c:v>-3.3829223873130807E-4</c:v>
                </c:pt>
                <c:pt idx="3897">
                  <c:v>-3.3828385363835888E-4</c:v>
                </c:pt>
                <c:pt idx="3898">
                  <c:v>-3.3827546002735683E-4</c:v>
                </c:pt>
                <c:pt idx="3899">
                  <c:v>-3.3826705796396469E-4</c:v>
                </c:pt>
                <c:pt idx="3900">
                  <c:v>-3.3825864751385479E-4</c:v>
                </c:pt>
                <c:pt idx="3901">
                  <c:v>-3.3825022874269374E-4</c:v>
                </c:pt>
                <c:pt idx="3902">
                  <c:v>-3.3824180171614625E-4</c:v>
                </c:pt>
                <c:pt idx="3903">
                  <c:v>-3.3823336649988265E-4</c:v>
                </c:pt>
                <c:pt idx="3904">
                  <c:v>-3.3822492315957524E-4</c:v>
                </c:pt>
                <c:pt idx="3905">
                  <c:v>-3.3821647176088282E-4</c:v>
                </c:pt>
                <c:pt idx="3906">
                  <c:v>-3.3820801236948152E-4</c:v>
                </c:pt>
                <c:pt idx="3907">
                  <c:v>-3.3819954505103384E-4</c:v>
                </c:pt>
                <c:pt idx="3908">
                  <c:v>-3.3818985849331639E-4</c:v>
                </c:pt>
                <c:pt idx="3909">
                  <c:v>-3.38181374409473E-4</c:v>
                </c:pt>
                <c:pt idx="3910">
                  <c:v>-3.3817288260496662E-4</c:v>
                </c:pt>
                <c:pt idx="3911">
                  <c:v>-3.3816438314546979E-4</c:v>
                </c:pt>
                <c:pt idx="3912">
                  <c:v>-3.3815587609664546E-4</c:v>
                </c:pt>
                <c:pt idx="3913">
                  <c:v>-3.3814736152416603E-4</c:v>
                </c:pt>
                <c:pt idx="3914">
                  <c:v>-3.3813883949369828E-4</c:v>
                </c:pt>
                <c:pt idx="3915">
                  <c:v>-3.3813031007091059E-4</c:v>
                </c:pt>
                <c:pt idx="3916">
                  <c:v>-3.3812177332146967E-4</c:v>
                </c:pt>
                <c:pt idx="3917">
                  <c:v>-3.3811322931104381E-4</c:v>
                </c:pt>
                <c:pt idx="3918">
                  <c:v>-3.381046781052996E-4</c:v>
                </c:pt>
                <c:pt idx="3919">
                  <c:v>-3.3809611976990533E-4</c:v>
                </c:pt>
                <c:pt idx="3920">
                  <c:v>-3.3808755437052728E-4</c:v>
                </c:pt>
                <c:pt idx="3921">
                  <c:v>-3.3807898197283747E-4</c:v>
                </c:pt>
                <c:pt idx="3922">
                  <c:v>-3.3807040264250207E-4</c:v>
                </c:pt>
                <c:pt idx="3923">
                  <c:v>-3.3806181644518529E-4</c:v>
                </c:pt>
                <c:pt idx="3924">
                  <c:v>-3.3805322344656089E-4</c:v>
                </c:pt>
                <c:pt idx="3925">
                  <c:v>-3.3804462371229293E-4</c:v>
                </c:pt>
                <c:pt idx="3926">
                  <c:v>-3.380360173080511E-4</c:v>
                </c:pt>
                <c:pt idx="3927">
                  <c:v>-3.3802740429950308E-4</c:v>
                </c:pt>
                <c:pt idx="3928">
                  <c:v>-3.3801878475231477E-4</c:v>
                </c:pt>
                <c:pt idx="3929">
                  <c:v>-3.3801015873215369E-4</c:v>
                </c:pt>
                <c:pt idx="3930">
                  <c:v>-3.3800152630468917E-4</c:v>
                </c:pt>
                <c:pt idx="3931">
                  <c:v>-3.3799288753558871E-4</c:v>
                </c:pt>
                <c:pt idx="3932">
                  <c:v>-3.3798424249052142E-4</c:v>
                </c:pt>
                <c:pt idx="3933">
                  <c:v>-3.3797559123515465E-4</c:v>
                </c:pt>
                <c:pt idx="3934">
                  <c:v>-3.3796693383515345E-4</c:v>
                </c:pt>
                <c:pt idx="3935">
                  <c:v>-3.3795827035618879E-4</c:v>
                </c:pt>
                <c:pt idx="3936">
                  <c:v>-3.3794960086392945E-4</c:v>
                </c:pt>
                <c:pt idx="3937">
                  <c:v>-3.3794092542403857E-4</c:v>
                </c:pt>
                <c:pt idx="3938">
                  <c:v>-3.3793224410218848E-4</c:v>
                </c:pt>
                <c:pt idx="3939">
                  <c:v>-3.3792355696404569E-4</c:v>
                </c:pt>
                <c:pt idx="3940">
                  <c:v>-3.3791486407527512E-4</c:v>
                </c:pt>
                <c:pt idx="3941">
                  <c:v>-3.3790616550155047E-4</c:v>
                </c:pt>
                <c:pt idx="3942">
                  <c:v>-3.3789746130853259E-4</c:v>
                </c:pt>
                <c:pt idx="3943">
                  <c:v>-3.3788875156189508E-4</c:v>
                </c:pt>
                <c:pt idx="3944">
                  <c:v>-3.3788003632730221E-4</c:v>
                </c:pt>
                <c:pt idx="3945">
                  <c:v>-3.3787131567042372E-4</c:v>
                </c:pt>
                <c:pt idx="3946">
                  <c:v>-3.3786258965692732E-4</c:v>
                </c:pt>
                <c:pt idx="3947">
                  <c:v>-3.378538583524824E-4</c:v>
                </c:pt>
                <c:pt idx="3948">
                  <c:v>-3.3784512182275282E-4</c:v>
                </c:pt>
                <c:pt idx="3949">
                  <c:v>-3.3783638013340777E-4</c:v>
                </c:pt>
                <c:pt idx="3950">
                  <c:v>-3.378276333501145E-4</c:v>
                </c:pt>
                <c:pt idx="3951">
                  <c:v>-3.378188815385457E-4</c:v>
                </c:pt>
                <c:pt idx="3952">
                  <c:v>-3.3781012476436097E-4</c:v>
                </c:pt>
                <c:pt idx="3953">
                  <c:v>-3.3780136309323629E-4</c:v>
                </c:pt>
                <c:pt idx="3954">
                  <c:v>-3.3779259659083468E-4</c:v>
                </c:pt>
                <c:pt idx="3955">
                  <c:v>-3.3778382532282476E-4</c:v>
                </c:pt>
                <c:pt idx="3956">
                  <c:v>-3.3777504935487643E-4</c:v>
                </c:pt>
                <c:pt idx="3957">
                  <c:v>-3.3776626875265422E-4</c:v>
                </c:pt>
                <c:pt idx="3958">
                  <c:v>-3.3775748358182812E-4</c:v>
                </c:pt>
                <c:pt idx="3959">
                  <c:v>-3.3774869390806211E-4</c:v>
                </c:pt>
                <c:pt idx="3960">
                  <c:v>-3.3773864313705769E-4</c:v>
                </c:pt>
                <c:pt idx="3961">
                  <c:v>-3.3772984403527076E-4</c:v>
                </c:pt>
                <c:pt idx="3962">
                  <c:v>-3.3772104063693357E-4</c:v>
                </c:pt>
                <c:pt idx="3963">
                  <c:v>-3.3771223300771202E-4</c:v>
                </c:pt>
                <c:pt idx="3964">
                  <c:v>-3.377034212132699E-4</c:v>
                </c:pt>
                <c:pt idx="3965">
                  <c:v>-3.3769460531928399E-4</c:v>
                </c:pt>
                <c:pt idx="3966">
                  <c:v>-3.3768578539141413E-4</c:v>
                </c:pt>
                <c:pt idx="3967">
                  <c:v>-3.3767696149533297E-4</c:v>
                </c:pt>
                <c:pt idx="3968">
                  <c:v>-3.3766813369670752E-4</c:v>
                </c:pt>
                <c:pt idx="3969">
                  <c:v>-3.3765930206120263E-4</c:v>
                </c:pt>
                <c:pt idx="3970">
                  <c:v>-3.376504666544887E-4</c:v>
                </c:pt>
                <c:pt idx="3971">
                  <c:v>-3.376416275422339E-4</c:v>
                </c:pt>
                <c:pt idx="3972">
                  <c:v>-3.3763278479010826E-4</c:v>
                </c:pt>
                <c:pt idx="3973">
                  <c:v>-3.3762393846377235E-4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030848"/>
        <c:axId val="710032384"/>
      </c:scatterChart>
      <c:valAx>
        <c:axId val="710030848"/>
        <c:scaling>
          <c:orientation val="minMax"/>
          <c:max val="66000"/>
          <c:min val="42614"/>
        </c:scaling>
        <c:delete val="0"/>
        <c:axPos val="b"/>
        <c:numFmt formatCode="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10032384"/>
        <c:crosses val="autoZero"/>
        <c:crossBetween val="midCat"/>
        <c:majorUnit val="4000"/>
        <c:minorUnit val="2000"/>
      </c:valAx>
      <c:valAx>
        <c:axId val="71003238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1003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333375</xdr:colOff>
      <xdr:row>2</xdr:row>
      <xdr:rowOff>19050</xdr:rowOff>
    </xdr:from>
    <xdr:to>
      <xdr:col>31</xdr:col>
      <xdr:colOff>447675</xdr:colOff>
      <xdr:row>41</xdr:row>
      <xdr:rowOff>47625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152399</xdr:colOff>
      <xdr:row>30</xdr:row>
      <xdr:rowOff>4762</xdr:rowOff>
    </xdr:from>
    <xdr:to>
      <xdr:col>18</xdr:col>
      <xdr:colOff>0</xdr:colOff>
      <xdr:row>54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3</xdr:row>
      <xdr:rowOff>142874</xdr:rowOff>
    </xdr:from>
    <xdr:to>
      <xdr:col>31</xdr:col>
      <xdr:colOff>542924</xdr:colOff>
      <xdr:row>44</xdr:row>
      <xdr:rowOff>9524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44</xdr:row>
      <xdr:rowOff>104774</xdr:rowOff>
    </xdr:from>
    <xdr:to>
      <xdr:col>22</xdr:col>
      <xdr:colOff>228600</xdr:colOff>
      <xdr:row>74</xdr:row>
      <xdr:rowOff>38099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icholasBertocchi/AmbienteTest/QuantLibXL/Data2/XLS/EUR/EUR_MxContribu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Contribution"/>
      <sheetName val="1M Pricing"/>
      <sheetName val="3M Pricing"/>
      <sheetName val="6M Pricing"/>
      <sheetName val="1Y Pricing"/>
      <sheetName val="ON Pricing"/>
    </sheetNames>
    <sheetDataSet>
      <sheetData sheetId="0">
        <row r="4">
          <cell r="D4">
            <v>42752.522766203707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indexed="13"/>
  </sheetPr>
  <dimension ref="A1:CZ1154"/>
  <sheetViews>
    <sheetView showGridLines="0" tabSelected="1" zoomScaleNormal="100" workbookViewId="0"/>
  </sheetViews>
  <sheetFormatPr defaultRowHeight="11.25" customHeight="1" x14ac:dyDescent="0.25"/>
  <cols>
    <col min="1" max="1" width="8.7109375" style="1" customWidth="1"/>
    <col min="2" max="2" width="11" style="1" bestFit="1" customWidth="1"/>
    <col min="3" max="3" width="12.42578125" style="1" bestFit="1" customWidth="1"/>
    <col min="4" max="4" width="3.140625" style="1" customWidth="1"/>
    <col min="5" max="5" width="11.42578125" style="104" customWidth="1"/>
    <col min="6" max="6" width="13.7109375" style="105" customWidth="1"/>
    <col min="7" max="7" width="3" style="103" customWidth="1"/>
    <col min="8" max="8" width="11.42578125" style="104" customWidth="1"/>
    <col min="9" max="9" width="13.7109375" style="105" customWidth="1"/>
    <col min="10" max="10" width="3" style="1" customWidth="1"/>
    <col min="11" max="11" width="3.28515625" style="2" bestFit="1" customWidth="1"/>
    <col min="12" max="12" width="12.42578125" style="2" bestFit="1" customWidth="1"/>
    <col min="13" max="13" width="13.85546875" style="2" customWidth="1"/>
    <col min="14" max="15" width="10.140625" style="2" bestFit="1" customWidth="1"/>
    <col min="16" max="16" width="11.28515625" style="2" bestFit="1" customWidth="1"/>
    <col min="17" max="17" width="9" style="2" bestFit="1" customWidth="1"/>
    <col min="18" max="18" width="16" style="2" customWidth="1"/>
    <col min="19" max="19" width="2.85546875" style="1" customWidth="1"/>
    <col min="20" max="20" width="3.28515625" style="2" bestFit="1" customWidth="1"/>
    <col min="21" max="21" width="12.42578125" style="2" bestFit="1" customWidth="1"/>
    <col min="22" max="22" width="17.28515625" style="2" bestFit="1" customWidth="1"/>
    <col min="23" max="24" width="10.140625" style="2" bestFit="1" customWidth="1"/>
    <col min="25" max="26" width="12" style="2" bestFit="1" customWidth="1"/>
    <col min="27" max="27" width="14.85546875" style="2" bestFit="1" customWidth="1"/>
    <col min="28" max="37" width="9.140625" style="1"/>
    <col min="39" max="16384" width="9.140625" style="1"/>
  </cols>
  <sheetData>
    <row r="1" spans="1:104" ht="14.25" thickBot="1" x14ac:dyDescent="0.3">
      <c r="A1" s="85"/>
      <c r="B1" s="172"/>
      <c r="C1" s="172"/>
      <c r="D1" s="172"/>
      <c r="E1" s="282" t="b">
        <f>_xll.xlPushShmLiborCurveName(currency,curveNameOIS&amp;T(ManualTrigger),E3:E65,F3:F65,typeInterp,interpOn,comp,dayCount)</f>
        <v>1</v>
      </c>
      <c r="F1" s="283"/>
      <c r="G1" s="172"/>
      <c r="H1" s="282" t="b">
        <f>_xll.xlPushShmLiborCurveName(currency,curveName6M&amp;T(ManualTrigger),H3:H72,I3:I72,typeInterp,interpOn,comp,dayCount)</f>
        <v>1</v>
      </c>
      <c r="I1" s="283"/>
      <c r="J1" s="172"/>
      <c r="K1" s="277" t="s">
        <v>159</v>
      </c>
      <c r="L1" s="278"/>
      <c r="M1" s="278"/>
      <c r="N1" s="278"/>
      <c r="O1" s="278"/>
      <c r="P1" s="278"/>
      <c r="Q1" s="278"/>
      <c r="R1" s="279"/>
      <c r="S1" s="172"/>
      <c r="T1" s="277" t="s">
        <v>160</v>
      </c>
      <c r="U1" s="278"/>
      <c r="V1" s="278"/>
      <c r="W1" s="278"/>
      <c r="X1" s="278"/>
      <c r="Y1" s="278"/>
      <c r="Z1" s="278"/>
      <c r="AA1" s="279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4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2"/>
      <c r="BB1" s="172"/>
      <c r="BC1" s="172"/>
      <c r="BD1" s="172"/>
      <c r="BE1" s="172"/>
      <c r="BF1" s="172"/>
      <c r="BG1" s="172"/>
      <c r="BH1" s="172"/>
      <c r="BI1" s="172"/>
      <c r="BJ1" s="172"/>
      <c r="BK1" s="172"/>
      <c r="BL1" s="172"/>
      <c r="BM1" s="172"/>
      <c r="BN1" s="172"/>
      <c r="BO1" s="172"/>
      <c r="BP1" s="172"/>
      <c r="BQ1" s="172"/>
      <c r="BR1" s="172"/>
      <c r="BS1" s="172"/>
      <c r="BT1" s="172"/>
      <c r="BU1" s="172"/>
      <c r="BV1" s="172"/>
      <c r="BW1" s="172"/>
      <c r="BX1" s="172"/>
      <c r="BY1" s="172"/>
      <c r="BZ1" s="172"/>
      <c r="CA1" s="172"/>
      <c r="CB1" s="172"/>
      <c r="CC1" s="172"/>
      <c r="CD1" s="172"/>
      <c r="CE1" s="172"/>
      <c r="CF1" s="172"/>
      <c r="CG1" s="172"/>
      <c r="CH1" s="172"/>
      <c r="CI1" s="172"/>
      <c r="CJ1" s="172"/>
      <c r="CK1" s="172"/>
      <c r="CL1" s="172"/>
      <c r="CM1" s="172"/>
      <c r="CN1" s="172"/>
      <c r="CO1" s="172"/>
      <c r="CP1" s="172"/>
      <c r="CQ1" s="172"/>
      <c r="CR1" s="172"/>
      <c r="CS1" s="172"/>
      <c r="CT1" s="172"/>
      <c r="CU1" s="172"/>
      <c r="CV1" s="172"/>
      <c r="CW1" s="172"/>
      <c r="CX1" s="172"/>
      <c r="CY1" s="172"/>
      <c r="CZ1" s="172"/>
    </row>
    <row r="2" spans="1:104" ht="11.25" customHeight="1" x14ac:dyDescent="0.25">
      <c r="A2" s="172"/>
      <c r="B2" s="280" t="s">
        <v>1</v>
      </c>
      <c r="C2" s="281"/>
      <c r="D2" s="172"/>
      <c r="E2" s="106" t="s">
        <v>152</v>
      </c>
      <c r="F2" s="122" t="s">
        <v>153</v>
      </c>
      <c r="G2" s="172"/>
      <c r="H2" s="106" t="s">
        <v>152</v>
      </c>
      <c r="I2" s="122" t="s">
        <v>153</v>
      </c>
      <c r="J2" s="172"/>
      <c r="K2" s="39" t="s">
        <v>102</v>
      </c>
      <c r="L2" s="48" t="s">
        <v>103</v>
      </c>
      <c r="M2" s="4" t="s">
        <v>104</v>
      </c>
      <c r="N2" s="48" t="s">
        <v>105</v>
      </c>
      <c r="O2" s="4" t="s">
        <v>105</v>
      </c>
      <c r="P2" s="5" t="s">
        <v>106</v>
      </c>
      <c r="Q2" s="5" t="s">
        <v>107</v>
      </c>
      <c r="R2" s="49" t="s">
        <v>108</v>
      </c>
      <c r="S2" s="172"/>
      <c r="T2" s="39" t="s">
        <v>102</v>
      </c>
      <c r="U2" s="48" t="s">
        <v>103</v>
      </c>
      <c r="V2" s="4" t="s">
        <v>104</v>
      </c>
      <c r="W2" s="48" t="s">
        <v>105</v>
      </c>
      <c r="X2" s="4" t="s">
        <v>105</v>
      </c>
      <c r="Y2" s="5" t="s">
        <v>106</v>
      </c>
      <c r="Z2" s="5" t="s">
        <v>107</v>
      </c>
      <c r="AA2" s="49" t="s">
        <v>108</v>
      </c>
      <c r="AB2" s="172"/>
      <c r="AC2" s="172"/>
      <c r="AD2" s="172"/>
      <c r="AE2" s="172"/>
      <c r="AF2" s="172"/>
      <c r="AG2" s="172"/>
      <c r="AH2" s="172"/>
      <c r="AI2" s="172"/>
      <c r="AJ2" s="172"/>
      <c r="AK2" s="172"/>
      <c r="AL2" s="174"/>
      <c r="AM2" s="172"/>
      <c r="AN2" s="172"/>
      <c r="AO2" s="172"/>
      <c r="AP2" s="172"/>
      <c r="AQ2" s="172"/>
      <c r="AR2" s="172"/>
      <c r="AS2" s="172"/>
      <c r="AT2" s="172"/>
      <c r="AU2" s="172"/>
      <c r="AV2" s="172"/>
      <c r="AW2" s="172"/>
      <c r="AX2" s="172"/>
      <c r="AY2" s="172"/>
      <c r="AZ2" s="172"/>
      <c r="BA2" s="172"/>
      <c r="BB2" s="172"/>
      <c r="BC2" s="172"/>
      <c r="BD2" s="172"/>
      <c r="BE2" s="172"/>
      <c r="BF2" s="172"/>
      <c r="BG2" s="172"/>
      <c r="BH2" s="172"/>
      <c r="BI2" s="172"/>
      <c r="BJ2" s="172"/>
      <c r="BK2" s="172"/>
      <c r="BL2" s="172"/>
      <c r="BM2" s="172"/>
      <c r="BN2" s="172"/>
      <c r="BO2" s="172"/>
      <c r="BP2" s="172"/>
      <c r="BQ2" s="172"/>
      <c r="BR2" s="172"/>
      <c r="BS2" s="172"/>
      <c r="BT2" s="172"/>
      <c r="BU2" s="172"/>
      <c r="BV2" s="172"/>
      <c r="BW2" s="172"/>
      <c r="BX2" s="172"/>
      <c r="BY2" s="172"/>
      <c r="BZ2" s="172"/>
      <c r="CA2" s="172"/>
      <c r="CB2" s="172"/>
      <c r="CC2" s="172"/>
      <c r="CD2" s="172"/>
      <c r="CE2" s="172"/>
      <c r="CF2" s="172"/>
      <c r="CG2" s="172"/>
      <c r="CH2" s="172"/>
      <c r="CI2" s="172"/>
      <c r="CJ2" s="172"/>
      <c r="CK2" s="172"/>
      <c r="CL2" s="172"/>
      <c r="CM2" s="172"/>
      <c r="CN2" s="172"/>
      <c r="CO2" s="172"/>
      <c r="CP2" s="172"/>
      <c r="CQ2" s="172"/>
      <c r="CR2" s="172"/>
      <c r="CS2" s="172"/>
      <c r="CT2" s="172"/>
      <c r="CU2" s="172"/>
      <c r="CV2" s="172"/>
      <c r="CW2" s="172"/>
      <c r="CX2" s="172"/>
      <c r="CY2" s="172"/>
      <c r="CZ2" s="172"/>
    </row>
    <row r="3" spans="1:104" ht="11.25" customHeight="1" x14ac:dyDescent="0.25">
      <c r="A3" s="172"/>
      <c r="B3" s="43" t="s">
        <v>55</v>
      </c>
      <c r="C3" s="6">
        <v>42828</v>
      </c>
      <c r="D3" s="172"/>
      <c r="E3" s="123">
        <f>today</f>
        <v>42828</v>
      </c>
      <c r="F3" s="124">
        <v>1</v>
      </c>
      <c r="G3" s="172"/>
      <c r="H3" s="125">
        <f>today</f>
        <v>42828</v>
      </c>
      <c r="I3" s="126">
        <v>1</v>
      </c>
      <c r="J3" s="172"/>
      <c r="K3" s="40" t="s">
        <v>109</v>
      </c>
      <c r="L3" s="9">
        <v>42828</v>
      </c>
      <c r="M3" s="8" t="s">
        <v>110</v>
      </c>
      <c r="N3" s="9">
        <v>42829</v>
      </c>
      <c r="O3" s="8" t="s">
        <v>111</v>
      </c>
      <c r="P3" s="20">
        <v>1.0000102778834099</v>
      </c>
      <c r="Q3" s="21">
        <v>-0.37514081669820998</v>
      </c>
      <c r="R3" s="50">
        <v>-0.37</v>
      </c>
      <c r="S3" s="172"/>
      <c r="T3" s="40" t="s">
        <v>127</v>
      </c>
      <c r="U3" s="9">
        <v>42830</v>
      </c>
      <c r="V3" s="8" t="s">
        <v>128</v>
      </c>
      <c r="W3" s="9">
        <v>42831</v>
      </c>
      <c r="X3" s="8" t="s">
        <v>113</v>
      </c>
      <c r="Y3" s="20">
        <v>1.0000216275724101</v>
      </c>
      <c r="Z3" s="21">
        <v>-0.26313261889961098</v>
      </c>
      <c r="AA3" s="50">
        <v>-0.25952712700000002</v>
      </c>
      <c r="AB3" s="172"/>
      <c r="AC3" s="172"/>
      <c r="AD3" s="182"/>
      <c r="AE3" s="172"/>
      <c r="AF3" s="182"/>
      <c r="AG3" s="172"/>
      <c r="AH3" s="172"/>
      <c r="AI3" s="172"/>
      <c r="AJ3" s="172"/>
      <c r="AK3" s="172"/>
      <c r="AL3" s="174"/>
      <c r="AM3" s="172"/>
      <c r="AN3" s="172"/>
      <c r="AO3" s="172"/>
      <c r="AP3" s="172"/>
      <c r="AQ3" s="172"/>
      <c r="AR3" s="172"/>
      <c r="AS3" s="172"/>
      <c r="AT3" s="172"/>
      <c r="AU3" s="172"/>
      <c r="AV3" s="172"/>
      <c r="AW3" s="172"/>
      <c r="AX3" s="172"/>
      <c r="AY3" s="172"/>
      <c r="AZ3" s="172"/>
      <c r="BA3" s="172"/>
      <c r="BB3" s="172"/>
      <c r="BC3" s="172"/>
      <c r="BD3" s="172"/>
      <c r="BE3" s="172"/>
      <c r="BF3" s="172"/>
      <c r="BG3" s="172"/>
      <c r="BH3" s="172"/>
      <c r="BI3" s="172"/>
      <c r="BJ3" s="172"/>
      <c r="BK3" s="172"/>
      <c r="BL3" s="172"/>
      <c r="BM3" s="172"/>
      <c r="BN3" s="172"/>
      <c r="BO3" s="172"/>
      <c r="BP3" s="172"/>
      <c r="BQ3" s="172"/>
      <c r="BR3" s="172"/>
      <c r="BS3" s="172"/>
      <c r="BT3" s="172"/>
      <c r="BU3" s="172"/>
      <c r="BV3" s="172"/>
      <c r="BW3" s="172"/>
      <c r="BX3" s="172"/>
      <c r="BY3" s="172"/>
      <c r="BZ3" s="172"/>
      <c r="CA3" s="172"/>
      <c r="CB3" s="172"/>
      <c r="CC3" s="172"/>
      <c r="CD3" s="172"/>
      <c r="CE3" s="172"/>
      <c r="CF3" s="172"/>
      <c r="CG3" s="172"/>
      <c r="CH3" s="172"/>
      <c r="CI3" s="172"/>
      <c r="CJ3" s="172"/>
      <c r="CK3" s="172"/>
      <c r="CL3" s="172"/>
      <c r="CM3" s="172"/>
      <c r="CN3" s="172"/>
      <c r="CO3" s="172"/>
      <c r="CP3" s="172"/>
      <c r="CQ3" s="172"/>
      <c r="CR3" s="172"/>
      <c r="CS3" s="172"/>
      <c r="CT3" s="172"/>
      <c r="CU3" s="172"/>
      <c r="CV3" s="172"/>
      <c r="CW3" s="172"/>
      <c r="CX3" s="172"/>
      <c r="CY3" s="172"/>
      <c r="CZ3" s="172"/>
    </row>
    <row r="4" spans="1:104" ht="11.25" customHeight="1" x14ac:dyDescent="0.25">
      <c r="A4" s="172"/>
      <c r="B4" s="44" t="s">
        <v>57</v>
      </c>
      <c r="C4" s="11" t="s">
        <v>4</v>
      </c>
      <c r="D4" s="172"/>
      <c r="E4" s="123">
        <v>42829</v>
      </c>
      <c r="F4" s="124">
        <v>1.0000102778834099</v>
      </c>
      <c r="G4" s="172"/>
      <c r="H4" s="123">
        <v>42831</v>
      </c>
      <c r="I4" s="124">
        <v>1.0000216275724101</v>
      </c>
      <c r="J4" s="172"/>
      <c r="K4" s="40" t="s">
        <v>109</v>
      </c>
      <c r="L4" s="9">
        <v>42829</v>
      </c>
      <c r="M4" s="8" t="s">
        <v>110</v>
      </c>
      <c r="N4" s="9">
        <v>42830</v>
      </c>
      <c r="O4" s="8" t="s">
        <v>112</v>
      </c>
      <c r="P4" s="20">
        <v>1.00002055587246</v>
      </c>
      <c r="Q4" s="21">
        <v>-0.37514081669858401</v>
      </c>
      <c r="R4" s="50">
        <v>-0.37</v>
      </c>
      <c r="S4" s="172"/>
      <c r="T4" s="40" t="s">
        <v>127</v>
      </c>
      <c r="U4" s="9">
        <v>42830</v>
      </c>
      <c r="V4" s="8" t="s">
        <v>128</v>
      </c>
      <c r="W4" s="9">
        <v>42837</v>
      </c>
      <c r="X4" s="8" t="s">
        <v>2</v>
      </c>
      <c r="Y4" s="20">
        <v>1.00006488412046</v>
      </c>
      <c r="Z4" s="21">
        <v>-0.26313261873970201</v>
      </c>
      <c r="AA4" s="50">
        <v>-0.25952151400000001</v>
      </c>
      <c r="AB4" s="172"/>
      <c r="AC4" s="172"/>
      <c r="AD4" s="182"/>
      <c r="AE4" s="172"/>
      <c r="AF4" s="182"/>
      <c r="AG4" s="172"/>
      <c r="AH4" s="172"/>
      <c r="AI4" s="172"/>
      <c r="AJ4" s="172"/>
      <c r="AK4" s="172"/>
      <c r="AL4" s="174"/>
      <c r="AM4" s="172"/>
      <c r="AN4" s="172"/>
      <c r="AO4" s="172"/>
      <c r="AP4" s="172"/>
      <c r="AQ4" s="172"/>
      <c r="AR4" s="172"/>
      <c r="AS4" s="172"/>
      <c r="AT4" s="172"/>
      <c r="AU4" s="172"/>
      <c r="AV4" s="172"/>
      <c r="AW4" s="172"/>
      <c r="AX4" s="172"/>
      <c r="AY4" s="172"/>
      <c r="AZ4" s="172"/>
      <c r="BA4" s="172"/>
      <c r="BB4" s="172"/>
      <c r="BC4" s="172"/>
      <c r="BD4" s="172"/>
      <c r="BE4" s="172"/>
      <c r="BF4" s="172"/>
      <c r="BG4" s="172"/>
      <c r="BH4" s="172"/>
      <c r="BI4" s="172"/>
      <c r="BJ4" s="172"/>
      <c r="BK4" s="172"/>
      <c r="BL4" s="172"/>
      <c r="BM4" s="172"/>
      <c r="BN4" s="172"/>
      <c r="BO4" s="172"/>
      <c r="BP4" s="172"/>
      <c r="BQ4" s="172"/>
      <c r="BR4" s="172"/>
      <c r="BS4" s="172"/>
      <c r="BT4" s="172"/>
      <c r="BU4" s="172"/>
      <c r="BV4" s="172"/>
      <c r="BW4" s="172"/>
      <c r="BX4" s="172"/>
      <c r="BY4" s="172"/>
      <c r="BZ4" s="172"/>
      <c r="CA4" s="172"/>
      <c r="CB4" s="172"/>
      <c r="CC4" s="172"/>
      <c r="CD4" s="172"/>
      <c r="CE4" s="172"/>
      <c r="CF4" s="172"/>
      <c r="CG4" s="172"/>
      <c r="CH4" s="172"/>
      <c r="CI4" s="172"/>
      <c r="CJ4" s="172"/>
      <c r="CK4" s="172"/>
      <c r="CL4" s="172"/>
      <c r="CM4" s="172"/>
      <c r="CN4" s="172"/>
      <c r="CO4" s="172"/>
      <c r="CP4" s="172"/>
      <c r="CQ4" s="172"/>
      <c r="CR4" s="172"/>
      <c r="CS4" s="172"/>
      <c r="CT4" s="172"/>
      <c r="CU4" s="172"/>
      <c r="CV4" s="172"/>
      <c r="CW4" s="172"/>
      <c r="CX4" s="172"/>
      <c r="CY4" s="172"/>
      <c r="CZ4" s="172"/>
    </row>
    <row r="5" spans="1:104" ht="11.25" customHeight="1" x14ac:dyDescent="0.25">
      <c r="A5" s="172"/>
      <c r="B5" s="45" t="s">
        <v>157</v>
      </c>
      <c r="C5" s="14" t="s">
        <v>99</v>
      </c>
      <c r="D5" s="172"/>
      <c r="E5" s="123">
        <v>42830</v>
      </c>
      <c r="F5" s="124">
        <v>1.00002055587246</v>
      </c>
      <c r="G5" s="172"/>
      <c r="H5" s="123">
        <v>42837</v>
      </c>
      <c r="I5" s="124">
        <v>1.00006488412046</v>
      </c>
      <c r="J5" s="172"/>
      <c r="K5" s="40" t="s">
        <v>109</v>
      </c>
      <c r="L5" s="9">
        <v>42830</v>
      </c>
      <c r="M5" s="8" t="s">
        <v>110</v>
      </c>
      <c r="N5" s="9">
        <v>42831</v>
      </c>
      <c r="O5" s="8" t="s">
        <v>113</v>
      </c>
      <c r="P5" s="20">
        <v>1.0000307833090301</v>
      </c>
      <c r="Q5" s="21">
        <v>-0.37452449537213101</v>
      </c>
      <c r="R5" s="50">
        <v>-0.368176383</v>
      </c>
      <c r="S5" s="172"/>
      <c r="T5" s="40" t="s">
        <v>127</v>
      </c>
      <c r="U5" s="9">
        <v>42830</v>
      </c>
      <c r="V5" s="8" t="s">
        <v>128</v>
      </c>
      <c r="W5" s="9">
        <v>42844</v>
      </c>
      <c r="X5" s="8" t="s">
        <v>3</v>
      </c>
      <c r="Y5" s="20">
        <v>1.0001153524580699</v>
      </c>
      <c r="Z5" s="21">
        <v>-0.26313261876862398</v>
      </c>
      <c r="AA5" s="50">
        <v>-0.25951496600000001</v>
      </c>
      <c r="AB5" s="172"/>
      <c r="AC5" s="172"/>
      <c r="AD5" s="182"/>
      <c r="AE5" s="172"/>
      <c r="AF5" s="182"/>
      <c r="AG5" s="172"/>
      <c r="AH5" s="172"/>
      <c r="AI5" s="172"/>
      <c r="AJ5" s="172"/>
      <c r="AK5" s="172"/>
      <c r="AL5" s="174"/>
      <c r="AM5" s="172"/>
      <c r="AN5" s="172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  <c r="BA5" s="172"/>
      <c r="BB5" s="172"/>
      <c r="BC5" s="172"/>
      <c r="BD5" s="172"/>
      <c r="BE5" s="172"/>
      <c r="BF5" s="172"/>
      <c r="BG5" s="172"/>
      <c r="BH5" s="172"/>
      <c r="BI5" s="172"/>
      <c r="BJ5" s="172"/>
      <c r="BK5" s="172"/>
      <c r="BL5" s="172"/>
      <c r="BM5" s="172"/>
      <c r="BN5" s="172"/>
      <c r="BO5" s="172"/>
      <c r="BP5" s="172"/>
      <c r="BQ5" s="172"/>
      <c r="BR5" s="172"/>
      <c r="BS5" s="172"/>
      <c r="BT5" s="172"/>
      <c r="BU5" s="172"/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2"/>
      <c r="CM5" s="172"/>
      <c r="CN5" s="172"/>
      <c r="CO5" s="172"/>
      <c r="CP5" s="172"/>
      <c r="CQ5" s="172"/>
      <c r="CR5" s="172"/>
      <c r="CS5" s="172"/>
      <c r="CT5" s="172"/>
      <c r="CU5" s="172"/>
      <c r="CV5" s="172"/>
      <c r="CW5" s="172"/>
      <c r="CX5" s="172"/>
      <c r="CY5" s="172"/>
      <c r="CZ5" s="172"/>
    </row>
    <row r="6" spans="1:104" ht="11.25" customHeight="1" x14ac:dyDescent="0.25">
      <c r="A6" s="172"/>
      <c r="B6" s="36" t="s">
        <v>158</v>
      </c>
      <c r="C6" s="47" t="s">
        <v>101</v>
      </c>
      <c r="D6" s="172"/>
      <c r="E6" s="123">
        <v>42831</v>
      </c>
      <c r="F6" s="124">
        <v>1.0000307833090301</v>
      </c>
      <c r="G6" s="172"/>
      <c r="H6" s="123">
        <v>42844</v>
      </c>
      <c r="I6" s="124">
        <v>1.0001153524580699</v>
      </c>
      <c r="J6" s="172"/>
      <c r="K6" s="40" t="s">
        <v>114</v>
      </c>
      <c r="L6" s="9">
        <v>42830</v>
      </c>
      <c r="M6" s="8" t="s">
        <v>115</v>
      </c>
      <c r="N6" s="9">
        <v>42837</v>
      </c>
      <c r="O6" s="8" t="s">
        <v>2</v>
      </c>
      <c r="P6" s="20">
        <v>1.0000893953591701</v>
      </c>
      <c r="Q6" s="21">
        <v>-0.36253164144790201</v>
      </c>
      <c r="R6" s="50">
        <v>-0.35399999999999998</v>
      </c>
      <c r="S6" s="172"/>
      <c r="T6" s="40" t="s">
        <v>127</v>
      </c>
      <c r="U6" s="9">
        <v>42830</v>
      </c>
      <c r="V6" s="8" t="s">
        <v>128</v>
      </c>
      <c r="W6" s="9">
        <v>42851</v>
      </c>
      <c r="X6" s="8" t="s">
        <v>5</v>
      </c>
      <c r="Y6" s="20">
        <v>1.00016582334246</v>
      </c>
      <c r="Z6" s="21">
        <v>-0.26313261860931603</v>
      </c>
      <c r="AA6" s="50">
        <v>-0.25950841800000002</v>
      </c>
      <c r="AB6" s="172"/>
      <c r="AC6" s="172"/>
      <c r="AD6" s="182"/>
      <c r="AE6" s="172"/>
      <c r="AF6" s="182"/>
      <c r="AG6" s="172"/>
      <c r="AH6" s="172"/>
      <c r="AI6" s="172"/>
      <c r="AJ6" s="172"/>
      <c r="AK6" s="172"/>
      <c r="AL6" s="174"/>
      <c r="AM6" s="172"/>
      <c r="AN6" s="172"/>
      <c r="AO6" s="172"/>
      <c r="AP6" s="172"/>
      <c r="AQ6" s="172"/>
      <c r="AR6" s="172"/>
      <c r="AS6" s="172"/>
      <c r="AT6" s="172"/>
      <c r="AU6" s="172"/>
      <c r="AV6" s="172"/>
      <c r="AW6" s="172"/>
      <c r="AX6" s="172"/>
      <c r="AY6" s="172"/>
      <c r="AZ6" s="172"/>
      <c r="BA6" s="172"/>
      <c r="BB6" s="172"/>
      <c r="BC6" s="172"/>
      <c r="BD6" s="172"/>
      <c r="BE6" s="172"/>
      <c r="BF6" s="172"/>
      <c r="BG6" s="172"/>
      <c r="BH6" s="172"/>
      <c r="BI6" s="172"/>
      <c r="BJ6" s="172"/>
      <c r="BK6" s="172"/>
      <c r="BL6" s="172"/>
      <c r="BM6" s="172"/>
      <c r="BN6" s="172"/>
      <c r="BO6" s="172"/>
      <c r="BP6" s="172"/>
      <c r="BQ6" s="172"/>
      <c r="BR6" s="172"/>
      <c r="BS6" s="172"/>
      <c r="BT6" s="172"/>
      <c r="BU6" s="172"/>
      <c r="BV6" s="172"/>
      <c r="BW6" s="172"/>
      <c r="BX6" s="172"/>
      <c r="BY6" s="172"/>
      <c r="BZ6" s="172"/>
      <c r="CA6" s="172"/>
      <c r="CB6" s="172"/>
      <c r="CC6" s="172"/>
      <c r="CD6" s="172"/>
      <c r="CE6" s="172"/>
      <c r="CF6" s="172"/>
      <c r="CG6" s="172"/>
      <c r="CH6" s="172"/>
      <c r="CI6" s="172"/>
      <c r="CJ6" s="172"/>
      <c r="CK6" s="172"/>
      <c r="CL6" s="172"/>
      <c r="CM6" s="172"/>
      <c r="CN6" s="172"/>
      <c r="CO6" s="172"/>
      <c r="CP6" s="172"/>
      <c r="CQ6" s="172"/>
      <c r="CR6" s="172"/>
      <c r="CS6" s="172"/>
      <c r="CT6" s="172"/>
      <c r="CU6" s="172"/>
      <c r="CV6" s="172"/>
      <c r="CW6" s="172"/>
      <c r="CX6" s="172"/>
      <c r="CY6" s="172"/>
      <c r="CZ6" s="172"/>
    </row>
    <row r="7" spans="1:104" ht="11.25" customHeight="1" x14ac:dyDescent="0.25">
      <c r="A7" s="172"/>
      <c r="B7" s="45" t="s">
        <v>59</v>
      </c>
      <c r="C7" s="16" t="s">
        <v>52</v>
      </c>
      <c r="D7" s="172"/>
      <c r="E7" s="123">
        <v>42837</v>
      </c>
      <c r="F7" s="124">
        <v>1.0000893953591701</v>
      </c>
      <c r="G7" s="172"/>
      <c r="H7" s="123">
        <v>42851</v>
      </c>
      <c r="I7" s="124">
        <v>1.00016582334246</v>
      </c>
      <c r="J7" s="172"/>
      <c r="K7" s="40" t="s">
        <v>114</v>
      </c>
      <c r="L7" s="9">
        <v>42830</v>
      </c>
      <c r="M7" s="8" t="s">
        <v>115</v>
      </c>
      <c r="N7" s="9">
        <v>42844</v>
      </c>
      <c r="O7" s="8" t="s">
        <v>3</v>
      </c>
      <c r="P7" s="20">
        <v>1.00015824432409</v>
      </c>
      <c r="Q7" s="21">
        <v>-0.36096630465609802</v>
      </c>
      <c r="R7" s="50">
        <v>-0.35399999999999998</v>
      </c>
      <c r="S7" s="172"/>
      <c r="T7" s="40" t="s">
        <v>109</v>
      </c>
      <c r="U7" s="9">
        <v>42830</v>
      </c>
      <c r="V7" s="8" t="s">
        <v>129</v>
      </c>
      <c r="W7" s="9">
        <v>42860</v>
      </c>
      <c r="X7" s="8" t="s">
        <v>6</v>
      </c>
      <c r="Y7" s="20">
        <v>1.0002307182224499</v>
      </c>
      <c r="Z7" s="21">
        <v>-0.26313261890602002</v>
      </c>
      <c r="AA7" s="50">
        <v>-0.25950000000000001</v>
      </c>
      <c r="AB7" s="172"/>
      <c r="AC7" s="172"/>
      <c r="AD7" s="182"/>
      <c r="AE7" s="172"/>
      <c r="AF7" s="182"/>
      <c r="AG7" s="172"/>
      <c r="AH7" s="172"/>
      <c r="AI7" s="172"/>
      <c r="AJ7" s="172"/>
      <c r="AK7" s="172"/>
      <c r="AL7" s="174"/>
      <c r="AM7" s="172"/>
      <c r="AN7" s="172"/>
      <c r="AO7" s="172"/>
      <c r="AP7" s="172"/>
      <c r="AQ7" s="172"/>
      <c r="AR7" s="172"/>
      <c r="AS7" s="172"/>
      <c r="AT7" s="172"/>
      <c r="AU7" s="172"/>
      <c r="AV7" s="172"/>
      <c r="AW7" s="172"/>
      <c r="AX7" s="172"/>
      <c r="AY7" s="172"/>
      <c r="AZ7" s="172"/>
      <c r="BA7" s="172"/>
      <c r="BB7" s="172"/>
      <c r="BC7" s="172"/>
      <c r="BD7" s="172"/>
      <c r="BE7" s="172"/>
      <c r="BF7" s="172"/>
      <c r="BG7" s="172"/>
      <c r="BH7" s="172"/>
      <c r="BI7" s="172"/>
      <c r="BJ7" s="172"/>
      <c r="BK7" s="172"/>
      <c r="BL7" s="172"/>
      <c r="BM7" s="172"/>
      <c r="BN7" s="172"/>
      <c r="BO7" s="172"/>
      <c r="BP7" s="172"/>
      <c r="BQ7" s="172"/>
      <c r="BR7" s="172"/>
      <c r="BS7" s="172"/>
      <c r="BT7" s="172"/>
      <c r="BU7" s="172"/>
      <c r="BV7" s="172"/>
      <c r="BW7" s="172"/>
      <c r="BX7" s="172"/>
      <c r="BY7" s="172"/>
      <c r="BZ7" s="172"/>
      <c r="CA7" s="172"/>
      <c r="CB7" s="172"/>
      <c r="CC7" s="172"/>
      <c r="CD7" s="172"/>
      <c r="CE7" s="172"/>
      <c r="CF7" s="172"/>
      <c r="CG7" s="172"/>
      <c r="CH7" s="172"/>
      <c r="CI7" s="172"/>
      <c r="CJ7" s="172"/>
      <c r="CK7" s="172"/>
      <c r="CL7" s="172"/>
      <c r="CM7" s="172"/>
      <c r="CN7" s="172"/>
      <c r="CO7" s="172"/>
      <c r="CP7" s="172"/>
      <c r="CQ7" s="172"/>
      <c r="CR7" s="172"/>
      <c r="CS7" s="172"/>
      <c r="CT7" s="172"/>
      <c r="CU7" s="172"/>
      <c r="CV7" s="172"/>
      <c r="CW7" s="172"/>
      <c r="CX7" s="172"/>
      <c r="CY7" s="172"/>
      <c r="CZ7" s="172"/>
    </row>
    <row r="8" spans="1:104" ht="11.25" customHeight="1" x14ac:dyDescent="0.25">
      <c r="A8" s="172"/>
      <c r="B8" s="45" t="s">
        <v>60</v>
      </c>
      <c r="C8" s="16" t="s">
        <v>61</v>
      </c>
      <c r="D8" s="172"/>
      <c r="E8" s="123">
        <v>42844</v>
      </c>
      <c r="F8" s="124">
        <v>1.00015824432409</v>
      </c>
      <c r="G8" s="172"/>
      <c r="H8" s="123">
        <v>42860</v>
      </c>
      <c r="I8" s="124">
        <v>1.0002307182224499</v>
      </c>
      <c r="J8" s="172"/>
      <c r="K8" s="40" t="s">
        <v>114</v>
      </c>
      <c r="L8" s="9">
        <v>42830</v>
      </c>
      <c r="M8" s="8" t="s">
        <v>115</v>
      </c>
      <c r="N8" s="9">
        <v>42851</v>
      </c>
      <c r="O8" s="8" t="s">
        <v>5</v>
      </c>
      <c r="P8" s="20">
        <v>1.00022710276918</v>
      </c>
      <c r="Q8" s="21">
        <v>-0.36036130267863098</v>
      </c>
      <c r="R8" s="50">
        <v>-0.35399999999999998</v>
      </c>
      <c r="S8" s="172"/>
      <c r="T8" s="40" t="s">
        <v>109</v>
      </c>
      <c r="U8" s="9">
        <v>42830</v>
      </c>
      <c r="V8" s="8" t="s">
        <v>129</v>
      </c>
      <c r="W8" s="9">
        <v>42891</v>
      </c>
      <c r="X8" s="8" t="s">
        <v>7</v>
      </c>
      <c r="Y8" s="20">
        <v>1.0004499169575201</v>
      </c>
      <c r="Z8" s="21">
        <v>-0.26060755231521698</v>
      </c>
      <c r="AA8" s="50">
        <v>-0.25690000000000002</v>
      </c>
      <c r="AB8" s="172"/>
      <c r="AC8" s="172"/>
      <c r="AD8" s="182"/>
      <c r="AE8" s="172"/>
      <c r="AF8" s="182"/>
      <c r="AG8" s="172"/>
      <c r="AH8" s="172"/>
      <c r="AI8" s="172"/>
      <c r="AJ8" s="172"/>
      <c r="AK8" s="172"/>
      <c r="AL8" s="174"/>
      <c r="AM8" s="172"/>
      <c r="AN8" s="172"/>
      <c r="AO8" s="172"/>
      <c r="AP8" s="172"/>
      <c r="AQ8" s="172"/>
      <c r="AR8" s="172"/>
      <c r="AS8" s="172"/>
      <c r="AT8" s="172"/>
      <c r="AU8" s="172"/>
      <c r="AV8" s="172"/>
      <c r="AW8" s="172"/>
      <c r="AX8" s="172"/>
      <c r="AY8" s="172"/>
      <c r="AZ8" s="172"/>
      <c r="BA8" s="172"/>
      <c r="BB8" s="172"/>
      <c r="BC8" s="172"/>
      <c r="BD8" s="172"/>
      <c r="BE8" s="172"/>
      <c r="BF8" s="172"/>
      <c r="BG8" s="172"/>
      <c r="BH8" s="172"/>
      <c r="BI8" s="172"/>
      <c r="BJ8" s="172"/>
      <c r="BK8" s="172"/>
      <c r="BL8" s="172"/>
      <c r="BM8" s="172"/>
      <c r="BN8" s="172"/>
      <c r="BO8" s="172"/>
      <c r="BP8" s="172"/>
      <c r="BQ8" s="172"/>
      <c r="BR8" s="172"/>
      <c r="BS8" s="172"/>
      <c r="BT8" s="172"/>
      <c r="BU8" s="172"/>
      <c r="BV8" s="172"/>
      <c r="BW8" s="172"/>
      <c r="BX8" s="172"/>
      <c r="BY8" s="172"/>
      <c r="BZ8" s="172"/>
      <c r="CA8" s="172"/>
      <c r="CB8" s="172"/>
      <c r="CC8" s="172"/>
      <c r="CD8" s="172"/>
      <c r="CE8" s="172"/>
      <c r="CF8" s="172"/>
      <c r="CG8" s="172"/>
      <c r="CH8" s="172"/>
      <c r="CI8" s="172"/>
      <c r="CJ8" s="172"/>
      <c r="CK8" s="172"/>
      <c r="CL8" s="172"/>
      <c r="CM8" s="172"/>
      <c r="CN8" s="172"/>
      <c r="CO8" s="172"/>
      <c r="CP8" s="172"/>
      <c r="CQ8" s="172"/>
      <c r="CR8" s="172"/>
      <c r="CS8" s="172"/>
      <c r="CT8" s="172"/>
      <c r="CU8" s="172"/>
      <c r="CV8" s="172"/>
      <c r="CW8" s="172"/>
      <c r="CX8" s="172"/>
      <c r="CY8" s="172"/>
      <c r="CZ8" s="172"/>
    </row>
    <row r="9" spans="1:104" ht="11.25" customHeight="1" x14ac:dyDescent="0.25">
      <c r="A9" s="172"/>
      <c r="B9" s="45" t="s">
        <v>62</v>
      </c>
      <c r="C9" s="16" t="s">
        <v>9</v>
      </c>
      <c r="D9" s="172"/>
      <c r="E9" s="123">
        <v>42851</v>
      </c>
      <c r="F9" s="124">
        <v>1.00022710276918</v>
      </c>
      <c r="G9" s="172"/>
      <c r="H9" s="123">
        <v>42891</v>
      </c>
      <c r="I9" s="124">
        <v>1.0004499169575201</v>
      </c>
      <c r="J9" s="172"/>
      <c r="K9" s="40" t="s">
        <v>114</v>
      </c>
      <c r="L9" s="9">
        <v>42830</v>
      </c>
      <c r="M9" s="8" t="s">
        <v>115</v>
      </c>
      <c r="N9" s="9">
        <v>42860</v>
      </c>
      <c r="O9" s="8" t="s">
        <v>6</v>
      </c>
      <c r="P9" s="20">
        <v>1.00031564895472</v>
      </c>
      <c r="Q9" s="21">
        <v>-0.35998027826897899</v>
      </c>
      <c r="R9" s="50">
        <v>-0.35399995899999998</v>
      </c>
      <c r="S9" s="172"/>
      <c r="T9" s="40" t="s">
        <v>109</v>
      </c>
      <c r="U9" s="9">
        <v>42830</v>
      </c>
      <c r="V9" s="8" t="s">
        <v>129</v>
      </c>
      <c r="W9" s="9">
        <v>42921</v>
      </c>
      <c r="X9" s="8" t="s">
        <v>8</v>
      </c>
      <c r="Y9" s="20">
        <v>1.0006574018616201</v>
      </c>
      <c r="Z9" s="21">
        <v>-0.25792778677453398</v>
      </c>
      <c r="AA9" s="50">
        <v>-0.25419999999999998</v>
      </c>
      <c r="AB9" s="172"/>
      <c r="AC9" s="172"/>
      <c r="AD9" s="182"/>
      <c r="AE9" s="172"/>
      <c r="AF9" s="182"/>
      <c r="AG9" s="172"/>
      <c r="AH9" s="172"/>
      <c r="AI9" s="172"/>
      <c r="AJ9" s="172"/>
      <c r="AK9" s="172"/>
      <c r="AL9" s="174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72"/>
      <c r="AY9" s="172"/>
      <c r="AZ9" s="172"/>
      <c r="BA9" s="172"/>
      <c r="BB9" s="172"/>
      <c r="BC9" s="172"/>
      <c r="BD9" s="172"/>
      <c r="BE9" s="172"/>
      <c r="BF9" s="172"/>
      <c r="BG9" s="172"/>
      <c r="BH9" s="172"/>
      <c r="BI9" s="172"/>
      <c r="BJ9" s="172"/>
      <c r="BK9" s="172"/>
      <c r="BL9" s="172"/>
      <c r="BM9" s="172"/>
      <c r="BN9" s="172"/>
      <c r="BO9" s="172"/>
      <c r="BP9" s="172"/>
      <c r="BQ9" s="172"/>
      <c r="BR9" s="172"/>
      <c r="BS9" s="172"/>
      <c r="BT9" s="172"/>
      <c r="BU9" s="172"/>
      <c r="BV9" s="172"/>
      <c r="BW9" s="172"/>
      <c r="BX9" s="172"/>
      <c r="BY9" s="172"/>
      <c r="BZ9" s="172"/>
      <c r="CA9" s="172"/>
      <c r="CB9" s="172"/>
      <c r="CC9" s="172"/>
      <c r="CD9" s="172"/>
      <c r="CE9" s="172"/>
      <c r="CF9" s="172"/>
      <c r="CG9" s="172"/>
      <c r="CH9" s="172"/>
      <c r="CI9" s="172"/>
      <c r="CJ9" s="172"/>
      <c r="CK9" s="172"/>
      <c r="CL9" s="172"/>
      <c r="CM9" s="172"/>
      <c r="CN9" s="172"/>
      <c r="CO9" s="172"/>
      <c r="CP9" s="172"/>
      <c r="CQ9" s="172"/>
      <c r="CR9" s="172"/>
      <c r="CS9" s="172"/>
      <c r="CT9" s="172"/>
      <c r="CU9" s="172"/>
      <c r="CV9" s="172"/>
      <c r="CW9" s="172"/>
      <c r="CX9" s="172"/>
      <c r="CY9" s="172"/>
      <c r="CZ9" s="172"/>
    </row>
    <row r="10" spans="1:104" ht="11.25" customHeight="1" x14ac:dyDescent="0.25">
      <c r="A10" s="172"/>
      <c r="B10" s="36" t="s">
        <v>63</v>
      </c>
      <c r="C10" s="17">
        <v>5</v>
      </c>
      <c r="D10" s="172"/>
      <c r="E10" s="123">
        <v>42860</v>
      </c>
      <c r="F10" s="124">
        <v>1.00031564895472</v>
      </c>
      <c r="G10" s="172"/>
      <c r="H10" s="123">
        <v>42921</v>
      </c>
      <c r="I10" s="124">
        <v>1.0006574018616201</v>
      </c>
      <c r="J10" s="172"/>
      <c r="K10" s="40" t="s">
        <v>114</v>
      </c>
      <c r="L10" s="9">
        <v>42830</v>
      </c>
      <c r="M10" s="8" t="s">
        <v>115</v>
      </c>
      <c r="N10" s="9">
        <v>42891</v>
      </c>
      <c r="O10" s="8" t="s">
        <v>7</v>
      </c>
      <c r="P10" s="20">
        <v>1.00062076501507</v>
      </c>
      <c r="Q10" s="21">
        <v>-0.35953798945976201</v>
      </c>
      <c r="R10" s="50">
        <v>-0.35400203699999999</v>
      </c>
      <c r="S10" s="172"/>
      <c r="T10" s="40" t="s">
        <v>109</v>
      </c>
      <c r="U10" s="9">
        <v>42830</v>
      </c>
      <c r="V10" s="8" t="s">
        <v>129</v>
      </c>
      <c r="W10" s="9">
        <v>42954</v>
      </c>
      <c r="X10" s="8" t="s">
        <v>10</v>
      </c>
      <c r="Y10" s="20">
        <v>1.00088145969636</v>
      </c>
      <c r="Z10" s="21">
        <v>-0.25523101206270099</v>
      </c>
      <c r="AA10" s="50">
        <v>-0.2515</v>
      </c>
      <c r="AB10" s="172"/>
      <c r="AC10" s="172"/>
      <c r="AD10" s="182"/>
      <c r="AE10" s="172"/>
      <c r="AF10" s="182"/>
      <c r="AG10" s="172"/>
      <c r="AH10" s="172"/>
      <c r="AI10" s="172"/>
      <c r="AJ10" s="172"/>
      <c r="AK10" s="172"/>
      <c r="AL10" s="174"/>
      <c r="AM10" s="172"/>
      <c r="AN10" s="172"/>
      <c r="AO10" s="172"/>
      <c r="AP10" s="172"/>
      <c r="AQ10" s="172"/>
      <c r="AR10" s="172"/>
      <c r="AS10" s="172"/>
      <c r="AT10" s="172"/>
      <c r="AU10" s="172"/>
      <c r="AV10" s="172"/>
      <c r="AW10" s="172"/>
      <c r="AX10" s="172"/>
      <c r="AY10" s="172"/>
      <c r="AZ10" s="172"/>
      <c r="BA10" s="172"/>
      <c r="BB10" s="172"/>
      <c r="BC10" s="172"/>
      <c r="BD10" s="172"/>
      <c r="BE10" s="172"/>
      <c r="BF10" s="172"/>
      <c r="BG10" s="172"/>
      <c r="BH10" s="172"/>
      <c r="BI10" s="172"/>
      <c r="BJ10" s="172"/>
      <c r="BK10" s="172"/>
      <c r="BL10" s="172"/>
      <c r="BM10" s="172"/>
      <c r="BN10" s="172"/>
      <c r="BO10" s="172"/>
      <c r="BP10" s="172"/>
      <c r="BQ10" s="172"/>
      <c r="BR10" s="172"/>
      <c r="BS10" s="172"/>
      <c r="BT10" s="172"/>
      <c r="BU10" s="172"/>
      <c r="BV10" s="172"/>
      <c r="BW10" s="172"/>
      <c r="BX10" s="172"/>
      <c r="BY10" s="172"/>
      <c r="BZ10" s="172"/>
      <c r="CA10" s="172"/>
      <c r="CB10" s="172"/>
      <c r="CC10" s="172"/>
      <c r="CD10" s="172"/>
      <c r="CE10" s="172"/>
      <c r="CF10" s="172"/>
      <c r="CG10" s="172"/>
      <c r="CH10" s="172"/>
      <c r="CI10" s="172"/>
      <c r="CJ10" s="172"/>
      <c r="CK10" s="172"/>
      <c r="CL10" s="172"/>
      <c r="CM10" s="172"/>
      <c r="CN10" s="172"/>
      <c r="CO10" s="172"/>
      <c r="CP10" s="172"/>
      <c r="CQ10" s="172"/>
      <c r="CR10" s="172"/>
      <c r="CS10" s="172"/>
      <c r="CT10" s="172"/>
      <c r="CU10" s="172"/>
      <c r="CV10" s="172"/>
      <c r="CW10" s="172"/>
      <c r="CX10" s="172"/>
      <c r="CY10" s="172"/>
      <c r="CZ10" s="172"/>
    </row>
    <row r="11" spans="1:104" ht="11.25" customHeight="1" x14ac:dyDescent="0.25">
      <c r="A11" s="172"/>
      <c r="B11" s="172"/>
      <c r="C11" s="172"/>
      <c r="D11" s="172"/>
      <c r="E11" s="123">
        <v>42891</v>
      </c>
      <c r="F11" s="124">
        <v>1.00062076501507</v>
      </c>
      <c r="G11" s="172"/>
      <c r="H11" s="123">
        <v>42954</v>
      </c>
      <c r="I11" s="124">
        <v>1.00088145969636</v>
      </c>
      <c r="J11" s="172"/>
      <c r="K11" s="40" t="s">
        <v>114</v>
      </c>
      <c r="L11" s="9">
        <v>42830</v>
      </c>
      <c r="M11" s="8" t="s">
        <v>115</v>
      </c>
      <c r="N11" s="9">
        <v>42921</v>
      </c>
      <c r="O11" s="8" t="s">
        <v>8</v>
      </c>
      <c r="P11" s="20">
        <v>1.00091582280964</v>
      </c>
      <c r="Q11" s="21">
        <v>-0.35927134454373399</v>
      </c>
      <c r="R11" s="50">
        <v>-0.353847474</v>
      </c>
      <c r="S11" s="172"/>
      <c r="T11" s="40" t="s">
        <v>109</v>
      </c>
      <c r="U11" s="9">
        <v>42830</v>
      </c>
      <c r="V11" s="8" t="s">
        <v>129</v>
      </c>
      <c r="W11" s="9">
        <v>42983</v>
      </c>
      <c r="X11" s="8" t="s">
        <v>11</v>
      </c>
      <c r="Y11" s="20">
        <v>1.00107380468344</v>
      </c>
      <c r="Z11" s="21">
        <v>-0.252728017526958</v>
      </c>
      <c r="AA11" s="50">
        <v>-0.249</v>
      </c>
      <c r="AB11" s="172"/>
      <c r="AC11" s="172"/>
      <c r="AD11" s="182"/>
      <c r="AE11" s="172"/>
      <c r="AF11" s="182"/>
      <c r="AG11" s="172"/>
      <c r="AH11" s="172"/>
      <c r="AI11" s="172"/>
      <c r="AJ11" s="172"/>
      <c r="AK11" s="172"/>
      <c r="AL11" s="174"/>
      <c r="AM11" s="172"/>
      <c r="AN11" s="172"/>
      <c r="AO11" s="172"/>
      <c r="AP11" s="172"/>
      <c r="AQ11" s="172"/>
      <c r="AR11" s="172"/>
      <c r="AS11" s="172"/>
      <c r="AT11" s="172"/>
      <c r="AU11" s="172"/>
      <c r="AV11" s="172"/>
      <c r="AW11" s="172"/>
      <c r="AX11" s="172"/>
      <c r="AY11" s="172"/>
      <c r="AZ11" s="172"/>
      <c r="BA11" s="172"/>
      <c r="BB11" s="172"/>
      <c r="BC11" s="172"/>
      <c r="BD11" s="172"/>
      <c r="BE11" s="172"/>
      <c r="BF11" s="172"/>
      <c r="BG11" s="172"/>
      <c r="BH11" s="172"/>
      <c r="BI11" s="172"/>
      <c r="BJ11" s="172"/>
      <c r="BK11" s="172"/>
      <c r="BL11" s="172"/>
      <c r="BM11" s="172"/>
      <c r="BN11" s="172"/>
      <c r="BO11" s="172"/>
      <c r="BP11" s="172"/>
      <c r="BQ11" s="172"/>
      <c r="BR11" s="172"/>
      <c r="BS11" s="172"/>
      <c r="BT11" s="172"/>
      <c r="BU11" s="172"/>
      <c r="BV11" s="172"/>
      <c r="BW11" s="172"/>
      <c r="BX11" s="172"/>
      <c r="BY11" s="172"/>
      <c r="BZ11" s="172"/>
      <c r="CA11" s="172"/>
      <c r="CB11" s="172"/>
      <c r="CC11" s="172"/>
      <c r="CD11" s="172"/>
      <c r="CE11" s="172"/>
      <c r="CF11" s="172"/>
      <c r="CG11" s="172"/>
      <c r="CH11" s="172"/>
      <c r="CI11" s="172"/>
      <c r="CJ11" s="172"/>
      <c r="CK11" s="172"/>
      <c r="CL11" s="172"/>
      <c r="CM11" s="172"/>
      <c r="CN11" s="172"/>
      <c r="CO11" s="172"/>
      <c r="CP11" s="172"/>
      <c r="CQ11" s="172"/>
      <c r="CR11" s="172"/>
      <c r="CS11" s="172"/>
      <c r="CT11" s="172"/>
      <c r="CU11" s="172"/>
      <c r="CV11" s="172"/>
      <c r="CW11" s="172"/>
      <c r="CX11" s="172"/>
      <c r="CY11" s="172"/>
      <c r="CZ11" s="172"/>
    </row>
    <row r="12" spans="1:104" ht="11.25" customHeight="1" x14ac:dyDescent="0.25">
      <c r="A12" s="172"/>
      <c r="B12" s="172"/>
      <c r="C12" s="172"/>
      <c r="D12" s="172"/>
      <c r="E12" s="123">
        <v>42921</v>
      </c>
      <c r="F12" s="124">
        <v>1.00091582280964</v>
      </c>
      <c r="G12" s="172"/>
      <c r="H12" s="123">
        <v>42983</v>
      </c>
      <c r="I12" s="124">
        <v>1.00107380468344</v>
      </c>
      <c r="J12" s="172"/>
      <c r="K12" s="40" t="s">
        <v>114</v>
      </c>
      <c r="L12" s="9">
        <v>42830</v>
      </c>
      <c r="M12" s="8" t="s">
        <v>115</v>
      </c>
      <c r="N12" s="9">
        <v>42954</v>
      </c>
      <c r="O12" s="8" t="s">
        <v>10</v>
      </c>
      <c r="P12" s="20">
        <v>1.0012409240651401</v>
      </c>
      <c r="Q12" s="21">
        <v>-0.35925117909913401</v>
      </c>
      <c r="R12" s="50">
        <v>-0.35386132799999998</v>
      </c>
      <c r="S12" s="172"/>
      <c r="T12" s="40" t="s">
        <v>109</v>
      </c>
      <c r="U12" s="9">
        <v>42830</v>
      </c>
      <c r="V12" s="8" t="s">
        <v>129</v>
      </c>
      <c r="W12" s="9">
        <v>43013</v>
      </c>
      <c r="X12" s="8" t="s">
        <v>12</v>
      </c>
      <c r="Y12" s="20">
        <v>1.0012644636370001</v>
      </c>
      <c r="Z12" s="21">
        <v>-0.24931766474901801</v>
      </c>
      <c r="AA12" s="50">
        <v>-0.24560000000000001</v>
      </c>
      <c r="AB12" s="172"/>
      <c r="AC12" s="172"/>
      <c r="AD12" s="182"/>
      <c r="AE12" s="172"/>
      <c r="AF12" s="182"/>
      <c r="AG12" s="172"/>
      <c r="AH12" s="172"/>
      <c r="AI12" s="172"/>
      <c r="AJ12" s="172"/>
      <c r="AK12" s="172"/>
      <c r="AL12" s="174"/>
      <c r="AM12" s="172"/>
      <c r="AN12" s="172"/>
      <c r="AO12" s="172"/>
      <c r="AP12" s="172"/>
      <c r="AQ12" s="172"/>
      <c r="AR12" s="172"/>
      <c r="AS12" s="172"/>
      <c r="AT12" s="172"/>
      <c r="AU12" s="172"/>
      <c r="AV12" s="172"/>
      <c r="AW12" s="172"/>
      <c r="AX12" s="172"/>
      <c r="AY12" s="172"/>
      <c r="AZ12" s="172"/>
      <c r="BA12" s="172"/>
      <c r="BB12" s="172"/>
      <c r="BC12" s="172"/>
      <c r="BD12" s="172"/>
      <c r="BE12" s="172"/>
      <c r="BF12" s="172"/>
      <c r="BG12" s="172"/>
      <c r="BH12" s="172"/>
      <c r="BI12" s="172"/>
      <c r="BJ12" s="172"/>
      <c r="BK12" s="172"/>
      <c r="BL12" s="172"/>
      <c r="BM12" s="172"/>
      <c r="BN12" s="172"/>
      <c r="BO12" s="172"/>
      <c r="BP12" s="172"/>
      <c r="BQ12" s="172"/>
      <c r="BR12" s="172"/>
      <c r="BS12" s="172"/>
      <c r="BT12" s="172"/>
      <c r="BU12" s="172"/>
      <c r="BV12" s="172"/>
      <c r="BW12" s="172"/>
      <c r="BX12" s="172"/>
      <c r="BY12" s="172"/>
      <c r="BZ12" s="172"/>
      <c r="CA12" s="172"/>
      <c r="CB12" s="172"/>
      <c r="CC12" s="172"/>
      <c r="CD12" s="172"/>
      <c r="CE12" s="172"/>
      <c r="CF12" s="172"/>
      <c r="CG12" s="172"/>
      <c r="CH12" s="172"/>
      <c r="CI12" s="172"/>
      <c r="CJ12" s="172"/>
      <c r="CK12" s="172"/>
      <c r="CL12" s="172"/>
      <c r="CM12" s="172"/>
      <c r="CN12" s="172"/>
      <c r="CO12" s="172"/>
      <c r="CP12" s="172"/>
      <c r="CQ12" s="172"/>
      <c r="CR12" s="172"/>
      <c r="CS12" s="172"/>
      <c r="CT12" s="172"/>
      <c r="CU12" s="172"/>
      <c r="CV12" s="172"/>
      <c r="CW12" s="172"/>
      <c r="CX12" s="172"/>
      <c r="CY12" s="172"/>
      <c r="CZ12" s="172"/>
    </row>
    <row r="13" spans="1:104" ht="11.25" customHeight="1" x14ac:dyDescent="0.25">
      <c r="A13" s="172"/>
      <c r="B13" s="172"/>
      <c r="C13" s="172"/>
      <c r="D13" s="172"/>
      <c r="E13" s="123">
        <v>42954</v>
      </c>
      <c r="F13" s="124">
        <v>1.0012409240651401</v>
      </c>
      <c r="G13" s="172"/>
      <c r="H13" s="123">
        <v>43013</v>
      </c>
      <c r="I13" s="124">
        <v>1.0012644636370001</v>
      </c>
      <c r="J13" s="172"/>
      <c r="K13" s="40" t="s">
        <v>114</v>
      </c>
      <c r="L13" s="9">
        <v>42830</v>
      </c>
      <c r="M13" s="8" t="s">
        <v>115</v>
      </c>
      <c r="N13" s="9">
        <v>42983</v>
      </c>
      <c r="O13" s="8" t="s">
        <v>11</v>
      </c>
      <c r="P13" s="20">
        <v>1.00152656958991</v>
      </c>
      <c r="Q13" s="21">
        <v>-0.35920840772429802</v>
      </c>
      <c r="R13" s="50">
        <v>-0.353816044</v>
      </c>
      <c r="S13" s="172"/>
      <c r="T13" s="40" t="s">
        <v>130</v>
      </c>
      <c r="U13" s="9">
        <v>42860</v>
      </c>
      <c r="V13" s="8" t="s">
        <v>131</v>
      </c>
      <c r="W13" s="9">
        <v>43045</v>
      </c>
      <c r="X13" s="8" t="s">
        <v>132</v>
      </c>
      <c r="Y13" s="20">
        <v>1.0014555540014101</v>
      </c>
      <c r="Z13" s="21">
        <v>-0.24465019998486601</v>
      </c>
      <c r="AA13" s="50">
        <v>-0.23799999999999999</v>
      </c>
      <c r="AB13" s="172"/>
      <c r="AC13" s="172"/>
      <c r="AD13" s="182"/>
      <c r="AE13" s="172"/>
      <c r="AF13" s="182"/>
      <c r="AG13" s="172"/>
      <c r="AH13" s="172"/>
      <c r="AI13" s="172"/>
      <c r="AJ13" s="172"/>
      <c r="AK13" s="172"/>
      <c r="AL13" s="174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2"/>
      <c r="BI13" s="172"/>
      <c r="BJ13" s="172"/>
      <c r="BK13" s="172"/>
      <c r="BL13" s="172"/>
      <c r="BM13" s="172"/>
      <c r="BN13" s="172"/>
      <c r="BO13" s="172"/>
      <c r="BP13" s="172"/>
      <c r="BQ13" s="172"/>
      <c r="BR13" s="172"/>
      <c r="BS13" s="172"/>
      <c r="BT13" s="172"/>
      <c r="BU13" s="172"/>
      <c r="BV13" s="172"/>
      <c r="BW13" s="172"/>
      <c r="BX13" s="172"/>
      <c r="BY13" s="172"/>
      <c r="BZ13" s="172"/>
      <c r="CA13" s="172"/>
      <c r="CB13" s="172"/>
      <c r="CC13" s="172"/>
      <c r="CD13" s="172"/>
      <c r="CE13" s="172"/>
      <c r="CF13" s="172"/>
      <c r="CG13" s="172"/>
      <c r="CH13" s="172"/>
      <c r="CI13" s="172"/>
      <c r="CJ13" s="172"/>
      <c r="CK13" s="172"/>
      <c r="CL13" s="172"/>
      <c r="CM13" s="172"/>
      <c r="CN13" s="172"/>
      <c r="CO13" s="172"/>
      <c r="CP13" s="172"/>
      <c r="CQ13" s="172"/>
      <c r="CR13" s="172"/>
      <c r="CS13" s="172"/>
      <c r="CT13" s="172"/>
      <c r="CU13" s="172"/>
      <c r="CV13" s="172"/>
      <c r="CW13" s="172"/>
      <c r="CX13" s="172"/>
      <c r="CY13" s="172"/>
      <c r="CZ13" s="172"/>
    </row>
    <row r="14" spans="1:104" ht="11.25" customHeight="1" x14ac:dyDescent="0.25">
      <c r="A14" s="172"/>
      <c r="B14" s="172"/>
      <c r="C14" s="172"/>
      <c r="D14" s="172"/>
      <c r="E14" s="123">
        <v>42983</v>
      </c>
      <c r="F14" s="124">
        <v>1.00152656958991</v>
      </c>
      <c r="G14" s="172"/>
      <c r="H14" s="123">
        <v>43045</v>
      </c>
      <c r="I14" s="124">
        <v>1.0014555540014101</v>
      </c>
      <c r="J14" s="172"/>
      <c r="K14" s="40" t="s">
        <v>114</v>
      </c>
      <c r="L14" s="9">
        <v>42830</v>
      </c>
      <c r="M14" s="8" t="s">
        <v>115</v>
      </c>
      <c r="N14" s="9">
        <v>43013</v>
      </c>
      <c r="O14" s="8" t="s">
        <v>12</v>
      </c>
      <c r="P14" s="20">
        <v>1.0018175919593899</v>
      </c>
      <c r="Q14" s="21">
        <v>-0.35828047586784201</v>
      </c>
      <c r="R14" s="50">
        <v>-0.35287391499999998</v>
      </c>
      <c r="S14" s="172"/>
      <c r="T14" s="40" t="s">
        <v>130</v>
      </c>
      <c r="U14" s="9">
        <v>42891</v>
      </c>
      <c r="V14" s="8" t="s">
        <v>131</v>
      </c>
      <c r="W14" s="9">
        <v>43074</v>
      </c>
      <c r="X14" s="8" t="s">
        <v>133</v>
      </c>
      <c r="Y14" s="20">
        <v>1.0016260763777001</v>
      </c>
      <c r="Z14" s="21">
        <v>-0.24107148277857601</v>
      </c>
      <c r="AA14" s="50">
        <v>-0.23100000000000001</v>
      </c>
      <c r="AB14" s="172"/>
      <c r="AC14" s="172"/>
      <c r="AD14" s="182"/>
      <c r="AE14" s="172"/>
      <c r="AF14" s="182"/>
      <c r="AG14" s="172"/>
      <c r="AH14" s="172"/>
      <c r="AI14" s="172"/>
      <c r="AJ14" s="172"/>
      <c r="AK14" s="172"/>
      <c r="AL14" s="174"/>
      <c r="AM14" s="172"/>
      <c r="AN14" s="172"/>
      <c r="AO14" s="172"/>
      <c r="AP14" s="172"/>
      <c r="AQ14" s="172"/>
      <c r="AR14" s="172"/>
      <c r="AS14" s="172"/>
      <c r="AT14" s="172"/>
      <c r="AU14" s="172"/>
      <c r="AV14" s="172"/>
      <c r="AW14" s="172"/>
      <c r="AX14" s="172"/>
      <c r="AY14" s="172"/>
      <c r="AZ14" s="172"/>
      <c r="BA14" s="172"/>
      <c r="BB14" s="172"/>
      <c r="BC14" s="172"/>
      <c r="BD14" s="172"/>
      <c r="BE14" s="172"/>
      <c r="BF14" s="172"/>
      <c r="BG14" s="172"/>
      <c r="BH14" s="172"/>
      <c r="BI14" s="172"/>
      <c r="BJ14" s="172"/>
      <c r="BK14" s="172"/>
      <c r="BL14" s="172"/>
      <c r="BM14" s="172"/>
      <c r="BN14" s="172"/>
      <c r="BO14" s="172"/>
      <c r="BP14" s="172"/>
      <c r="BQ14" s="172"/>
      <c r="BR14" s="172"/>
      <c r="BS14" s="172"/>
      <c r="BT14" s="172"/>
      <c r="BU14" s="172"/>
      <c r="BV14" s="172"/>
      <c r="BW14" s="172"/>
      <c r="BX14" s="172"/>
      <c r="BY14" s="172"/>
      <c r="BZ14" s="172"/>
      <c r="CA14" s="172"/>
      <c r="CB14" s="172"/>
      <c r="CC14" s="172"/>
      <c r="CD14" s="172"/>
      <c r="CE14" s="172"/>
      <c r="CF14" s="172"/>
      <c r="CG14" s="172"/>
      <c r="CH14" s="172"/>
      <c r="CI14" s="172"/>
      <c r="CJ14" s="172"/>
      <c r="CK14" s="172"/>
      <c r="CL14" s="172"/>
      <c r="CM14" s="172"/>
      <c r="CN14" s="172"/>
      <c r="CO14" s="172"/>
      <c r="CP14" s="172"/>
      <c r="CQ14" s="172"/>
      <c r="CR14" s="172"/>
      <c r="CS14" s="172"/>
      <c r="CT14" s="172"/>
      <c r="CU14" s="172"/>
      <c r="CV14" s="172"/>
      <c r="CW14" s="172"/>
      <c r="CX14" s="172"/>
      <c r="CY14" s="172"/>
      <c r="CZ14" s="172"/>
    </row>
    <row r="15" spans="1:104" ht="11.25" customHeight="1" x14ac:dyDescent="0.25">
      <c r="A15" s="172"/>
      <c r="B15" s="172"/>
      <c r="C15" s="172"/>
      <c r="D15" s="172"/>
      <c r="E15" s="123">
        <v>43013</v>
      </c>
      <c r="F15" s="124">
        <v>1.0018175919593899</v>
      </c>
      <c r="G15" s="172"/>
      <c r="H15" s="123">
        <v>43074</v>
      </c>
      <c r="I15" s="124">
        <v>1.0016260763777001</v>
      </c>
      <c r="J15" s="172"/>
      <c r="K15" s="40" t="s">
        <v>114</v>
      </c>
      <c r="L15" s="9">
        <v>42830</v>
      </c>
      <c r="M15" s="8" t="s">
        <v>115</v>
      </c>
      <c r="N15" s="9">
        <v>43045</v>
      </c>
      <c r="O15" s="9" t="s">
        <v>14</v>
      </c>
      <c r="P15" s="20">
        <v>1.00212083589254</v>
      </c>
      <c r="Q15" s="21">
        <v>-0.35635271180589201</v>
      </c>
      <c r="R15" s="50">
        <v>-0.35093052800000002</v>
      </c>
      <c r="S15" s="172"/>
      <c r="T15" s="40" t="s">
        <v>130</v>
      </c>
      <c r="U15" s="9">
        <v>42921</v>
      </c>
      <c r="V15" s="8" t="s">
        <v>131</v>
      </c>
      <c r="W15" s="9">
        <v>43105</v>
      </c>
      <c r="X15" s="9" t="s">
        <v>134</v>
      </c>
      <c r="Y15" s="20">
        <v>1.0017992303621801</v>
      </c>
      <c r="Z15" s="21">
        <v>-0.23686967344216101</v>
      </c>
      <c r="AA15" s="50">
        <v>-0.223</v>
      </c>
      <c r="AB15" s="172"/>
      <c r="AC15" s="172"/>
      <c r="AD15" s="182"/>
      <c r="AE15" s="172"/>
      <c r="AF15" s="182"/>
      <c r="AG15" s="172"/>
      <c r="AH15" s="172"/>
      <c r="AI15" s="172"/>
      <c r="AJ15" s="172"/>
      <c r="AK15" s="172"/>
      <c r="AL15" s="174"/>
      <c r="AM15" s="172"/>
      <c r="AN15" s="172"/>
      <c r="AO15" s="172"/>
      <c r="AP15" s="172"/>
      <c r="AQ15" s="172"/>
      <c r="AR15" s="172"/>
      <c r="AS15" s="172"/>
      <c r="AT15" s="172"/>
      <c r="AU15" s="172"/>
      <c r="AV15" s="172"/>
      <c r="AW15" s="172"/>
      <c r="AX15" s="172"/>
      <c r="AY15" s="172"/>
      <c r="AZ15" s="172"/>
      <c r="BA15" s="172"/>
      <c r="BB15" s="172"/>
      <c r="BC15" s="172"/>
      <c r="BD15" s="172"/>
      <c r="BE15" s="172"/>
      <c r="BF15" s="172"/>
      <c r="BG15" s="172"/>
      <c r="BH15" s="172"/>
      <c r="BI15" s="172"/>
      <c r="BJ15" s="172"/>
      <c r="BK15" s="172"/>
      <c r="BL15" s="172"/>
      <c r="BM15" s="172"/>
      <c r="BN15" s="172"/>
      <c r="BO15" s="172"/>
      <c r="BP15" s="172"/>
      <c r="BQ15" s="172"/>
      <c r="BR15" s="172"/>
      <c r="BS15" s="172"/>
      <c r="BT15" s="172"/>
      <c r="BU15" s="172"/>
      <c r="BV15" s="172"/>
      <c r="BW15" s="172"/>
      <c r="BX15" s="172"/>
      <c r="BY15" s="172"/>
      <c r="BZ15" s="172"/>
      <c r="CA15" s="172"/>
      <c r="CB15" s="172"/>
      <c r="CC15" s="172"/>
      <c r="CD15" s="172"/>
      <c r="CE15" s="172"/>
      <c r="CF15" s="172"/>
      <c r="CG15" s="172"/>
      <c r="CH15" s="172"/>
      <c r="CI15" s="172"/>
      <c r="CJ15" s="172"/>
      <c r="CK15" s="172"/>
      <c r="CL15" s="172"/>
      <c r="CM15" s="172"/>
      <c r="CN15" s="172"/>
      <c r="CO15" s="172"/>
      <c r="CP15" s="172"/>
      <c r="CQ15" s="172"/>
      <c r="CR15" s="172"/>
      <c r="CS15" s="172"/>
      <c r="CT15" s="172"/>
      <c r="CU15" s="172"/>
      <c r="CV15" s="172"/>
      <c r="CW15" s="172"/>
      <c r="CX15" s="172"/>
      <c r="CY15" s="172"/>
      <c r="CZ15" s="172"/>
    </row>
    <row r="16" spans="1:104" ht="11.25" customHeight="1" x14ac:dyDescent="0.25">
      <c r="A16" s="172"/>
      <c r="B16" s="172"/>
      <c r="C16" s="172"/>
      <c r="D16" s="172"/>
      <c r="E16" s="123">
        <v>43045</v>
      </c>
      <c r="F16" s="124">
        <v>1.00212083589254</v>
      </c>
      <c r="G16" s="172"/>
      <c r="H16" s="123">
        <v>43105</v>
      </c>
      <c r="I16" s="124">
        <v>1.0017992303621801</v>
      </c>
      <c r="J16" s="172"/>
      <c r="K16" s="40" t="s">
        <v>114</v>
      </c>
      <c r="L16" s="9">
        <v>42830</v>
      </c>
      <c r="M16" s="8" t="s">
        <v>115</v>
      </c>
      <c r="N16" s="9">
        <v>43074</v>
      </c>
      <c r="O16" s="9" t="s">
        <v>15</v>
      </c>
      <c r="P16" s="20">
        <v>1.0023988622259801</v>
      </c>
      <c r="Q16" s="21">
        <v>-0.355502514410454</v>
      </c>
      <c r="R16" s="50">
        <v>-0.35005791800000002</v>
      </c>
      <c r="S16" s="172"/>
      <c r="T16" s="40" t="s">
        <v>130</v>
      </c>
      <c r="U16" s="9">
        <v>42954</v>
      </c>
      <c r="V16" s="8" t="s">
        <v>131</v>
      </c>
      <c r="W16" s="9">
        <v>43136</v>
      </c>
      <c r="X16" s="9" t="s">
        <v>135</v>
      </c>
      <c r="Y16" s="20">
        <v>1.0019620638753299</v>
      </c>
      <c r="Z16" s="21">
        <v>-0.23228950092895401</v>
      </c>
      <c r="AA16" s="50">
        <v>-0.21299999999999999</v>
      </c>
      <c r="AB16" s="172"/>
      <c r="AC16" s="172"/>
      <c r="AD16" s="182"/>
      <c r="AE16" s="172"/>
      <c r="AF16" s="182"/>
      <c r="AG16" s="172"/>
      <c r="AH16" s="172"/>
      <c r="AI16" s="172"/>
      <c r="AJ16" s="172"/>
      <c r="AK16" s="172"/>
      <c r="AL16" s="174"/>
      <c r="AM16" s="172"/>
      <c r="AN16" s="172"/>
      <c r="AO16" s="172"/>
      <c r="AP16" s="172"/>
      <c r="AQ16" s="172"/>
      <c r="AR16" s="172"/>
      <c r="AS16" s="172"/>
      <c r="AT16" s="172"/>
      <c r="AU16" s="172"/>
      <c r="AV16" s="172"/>
      <c r="AW16" s="172"/>
      <c r="AX16" s="172"/>
      <c r="AY16" s="172"/>
      <c r="AZ16" s="172"/>
      <c r="BA16" s="172"/>
      <c r="BB16" s="172"/>
      <c r="BC16" s="172"/>
      <c r="BD16" s="172"/>
      <c r="BE16" s="172"/>
      <c r="BF16" s="172"/>
      <c r="BG16" s="172"/>
      <c r="BH16" s="172"/>
      <c r="BI16" s="172"/>
      <c r="BJ16" s="172"/>
      <c r="BK16" s="172"/>
      <c r="BL16" s="172"/>
      <c r="BM16" s="172"/>
      <c r="BN16" s="172"/>
      <c r="BO16" s="172"/>
      <c r="BP16" s="172"/>
      <c r="BQ16" s="172"/>
      <c r="BR16" s="172"/>
      <c r="BS16" s="172"/>
      <c r="BT16" s="172"/>
      <c r="BU16" s="172"/>
      <c r="BV16" s="172"/>
      <c r="BW16" s="172"/>
      <c r="BX16" s="172"/>
      <c r="BY16" s="172"/>
      <c r="BZ16" s="172"/>
      <c r="CA16" s="172"/>
      <c r="CB16" s="172"/>
      <c r="CC16" s="172"/>
      <c r="CD16" s="172"/>
      <c r="CE16" s="172"/>
      <c r="CF16" s="172"/>
      <c r="CG16" s="172"/>
      <c r="CH16" s="172"/>
      <c r="CI16" s="172"/>
      <c r="CJ16" s="172"/>
      <c r="CK16" s="172"/>
      <c r="CL16" s="172"/>
      <c r="CM16" s="172"/>
      <c r="CN16" s="172"/>
      <c r="CO16" s="172"/>
      <c r="CP16" s="172"/>
      <c r="CQ16" s="172"/>
      <c r="CR16" s="172"/>
      <c r="CS16" s="172"/>
      <c r="CT16" s="172"/>
      <c r="CU16" s="172"/>
      <c r="CV16" s="172"/>
      <c r="CW16" s="172"/>
      <c r="CX16" s="172"/>
      <c r="CY16" s="172"/>
      <c r="CZ16" s="172"/>
    </row>
    <row r="17" spans="1:104" ht="11.25" customHeight="1" x14ac:dyDescent="0.25">
      <c r="A17" s="172"/>
      <c r="B17" s="172"/>
      <c r="C17" s="172"/>
      <c r="D17" s="172"/>
      <c r="E17" s="123">
        <v>43074</v>
      </c>
      <c r="F17" s="124">
        <v>1.0023988622259801</v>
      </c>
      <c r="G17" s="172"/>
      <c r="H17" s="123">
        <v>43136</v>
      </c>
      <c r="I17" s="124">
        <v>1.0019620638753299</v>
      </c>
      <c r="J17" s="172"/>
      <c r="K17" s="40" t="s">
        <v>114</v>
      </c>
      <c r="L17" s="9">
        <v>42830</v>
      </c>
      <c r="M17" s="8" t="s">
        <v>115</v>
      </c>
      <c r="N17" s="9">
        <v>43105</v>
      </c>
      <c r="O17" s="9" t="s">
        <v>16</v>
      </c>
      <c r="P17" s="20">
        <v>1.0026896413015101</v>
      </c>
      <c r="Q17" s="21">
        <v>-0.35393545180841302</v>
      </c>
      <c r="R17" s="50">
        <v>-0.34847028699999999</v>
      </c>
      <c r="S17" s="172"/>
      <c r="T17" s="40" t="s">
        <v>130</v>
      </c>
      <c r="U17" s="9">
        <v>42983</v>
      </c>
      <c r="V17" s="8" t="s">
        <v>131</v>
      </c>
      <c r="W17" s="9">
        <v>43164</v>
      </c>
      <c r="X17" s="9" t="s">
        <v>136</v>
      </c>
      <c r="Y17" s="20">
        <v>1.0021016269187899</v>
      </c>
      <c r="Z17" s="21">
        <v>-0.22806216679734201</v>
      </c>
      <c r="AA17" s="50">
        <v>-0.20399999999999999</v>
      </c>
      <c r="AB17" s="172"/>
      <c r="AC17" s="172"/>
      <c r="AD17" s="182"/>
      <c r="AE17" s="172"/>
      <c r="AF17" s="182"/>
      <c r="AG17" s="172"/>
      <c r="AH17" s="172"/>
      <c r="AI17" s="172"/>
      <c r="AJ17" s="172"/>
      <c r="AK17" s="172"/>
      <c r="AL17" s="174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  <c r="BE17" s="172"/>
      <c r="BF17" s="172"/>
      <c r="BG17" s="172"/>
      <c r="BH17" s="172"/>
      <c r="BI17" s="172"/>
      <c r="BJ17" s="172"/>
      <c r="BK17" s="172"/>
      <c r="BL17" s="172"/>
      <c r="BM17" s="172"/>
      <c r="BN17" s="172"/>
      <c r="BO17" s="172"/>
      <c r="BP17" s="172"/>
      <c r="BQ17" s="172"/>
      <c r="BR17" s="172"/>
      <c r="BS17" s="172"/>
      <c r="BT17" s="172"/>
      <c r="BU17" s="172"/>
      <c r="BV17" s="172"/>
      <c r="BW17" s="172"/>
      <c r="BX17" s="172"/>
      <c r="BY17" s="172"/>
      <c r="BZ17" s="172"/>
      <c r="CA17" s="172"/>
      <c r="CB17" s="172"/>
      <c r="CC17" s="172"/>
      <c r="CD17" s="172"/>
      <c r="CE17" s="172"/>
      <c r="CF17" s="172"/>
      <c r="CG17" s="172"/>
      <c r="CH17" s="172"/>
      <c r="CI17" s="172"/>
      <c r="CJ17" s="172"/>
      <c r="CK17" s="172"/>
      <c r="CL17" s="172"/>
      <c r="CM17" s="172"/>
      <c r="CN17" s="172"/>
      <c r="CO17" s="172"/>
      <c r="CP17" s="172"/>
      <c r="CQ17" s="172"/>
      <c r="CR17" s="172"/>
      <c r="CS17" s="172"/>
      <c r="CT17" s="172"/>
      <c r="CU17" s="172"/>
      <c r="CV17" s="172"/>
      <c r="CW17" s="172"/>
      <c r="CX17" s="172"/>
      <c r="CY17" s="172"/>
      <c r="CZ17" s="172"/>
    </row>
    <row r="18" spans="1:104" ht="11.25" customHeight="1" x14ac:dyDescent="0.25">
      <c r="A18" s="172"/>
      <c r="B18" s="172"/>
      <c r="C18" s="172"/>
      <c r="D18" s="172"/>
      <c r="E18" s="123">
        <v>43105</v>
      </c>
      <c r="F18" s="124">
        <v>1.0026896413015101</v>
      </c>
      <c r="G18" s="172"/>
      <c r="H18" s="123">
        <v>43164</v>
      </c>
      <c r="I18" s="124">
        <v>1.0021016269187899</v>
      </c>
      <c r="J18" s="172"/>
      <c r="K18" s="40" t="s">
        <v>114</v>
      </c>
      <c r="L18" s="9">
        <v>42830</v>
      </c>
      <c r="M18" s="8" t="s">
        <v>115</v>
      </c>
      <c r="N18" s="9">
        <v>43136</v>
      </c>
      <c r="O18" s="9" t="s">
        <v>17</v>
      </c>
      <c r="P18" s="20">
        <v>1.00296970342109</v>
      </c>
      <c r="Q18" s="21">
        <v>-0.35140760887533101</v>
      </c>
      <c r="R18" s="50">
        <v>-0.34593122199999998</v>
      </c>
      <c r="S18" s="172"/>
      <c r="T18" s="40" t="s">
        <v>130</v>
      </c>
      <c r="U18" s="9">
        <v>43013</v>
      </c>
      <c r="V18" s="8" t="s">
        <v>131</v>
      </c>
      <c r="W18" s="9">
        <v>43195</v>
      </c>
      <c r="X18" s="9" t="s">
        <v>137</v>
      </c>
      <c r="Y18" s="20">
        <v>1.00224744565954</v>
      </c>
      <c r="Z18" s="21">
        <v>-0.22326900132573199</v>
      </c>
      <c r="AA18" s="50">
        <v>-0.19400000000000001</v>
      </c>
      <c r="AB18" s="172"/>
      <c r="AC18" s="172"/>
      <c r="AD18" s="182"/>
      <c r="AE18" s="172"/>
      <c r="AF18" s="182"/>
      <c r="AG18" s="172"/>
      <c r="AH18" s="172"/>
      <c r="AI18" s="172"/>
      <c r="AJ18" s="172"/>
      <c r="AK18" s="172"/>
      <c r="AL18" s="174"/>
      <c r="AM18" s="172"/>
      <c r="AN18" s="172"/>
      <c r="AO18" s="172"/>
      <c r="AP18" s="172"/>
      <c r="AQ18" s="172"/>
      <c r="AR18" s="172"/>
      <c r="AS18" s="172"/>
      <c r="AT18" s="172"/>
      <c r="AU18" s="172"/>
      <c r="AV18" s="172"/>
      <c r="AW18" s="172"/>
      <c r="AX18" s="172"/>
      <c r="AY18" s="172"/>
      <c r="AZ18" s="172"/>
      <c r="BA18" s="172"/>
      <c r="BB18" s="172"/>
      <c r="BC18" s="172"/>
      <c r="BD18" s="172"/>
      <c r="BE18" s="172"/>
      <c r="BF18" s="172"/>
      <c r="BG18" s="172"/>
      <c r="BH18" s="172"/>
      <c r="BI18" s="172"/>
      <c r="BJ18" s="172"/>
      <c r="BK18" s="172"/>
      <c r="BL18" s="172"/>
      <c r="BM18" s="172"/>
      <c r="BN18" s="172"/>
      <c r="BO18" s="172"/>
      <c r="BP18" s="172"/>
      <c r="BQ18" s="172"/>
      <c r="BR18" s="172"/>
      <c r="BS18" s="172"/>
      <c r="BT18" s="172"/>
      <c r="BU18" s="172"/>
      <c r="BV18" s="172"/>
      <c r="BW18" s="172"/>
      <c r="BX18" s="172"/>
      <c r="BY18" s="172"/>
      <c r="BZ18" s="172"/>
      <c r="CA18" s="172"/>
      <c r="CB18" s="172"/>
      <c r="CC18" s="172"/>
      <c r="CD18" s="172"/>
      <c r="CE18" s="172"/>
      <c r="CF18" s="172"/>
      <c r="CG18" s="172"/>
      <c r="CH18" s="172"/>
      <c r="CI18" s="172"/>
      <c r="CJ18" s="172"/>
      <c r="CK18" s="172"/>
      <c r="CL18" s="172"/>
      <c r="CM18" s="172"/>
      <c r="CN18" s="172"/>
      <c r="CO18" s="172"/>
      <c r="CP18" s="172"/>
      <c r="CQ18" s="172"/>
      <c r="CR18" s="172"/>
      <c r="CS18" s="172"/>
      <c r="CT18" s="172"/>
      <c r="CU18" s="172"/>
      <c r="CV18" s="172"/>
      <c r="CW18" s="172"/>
      <c r="CX18" s="172"/>
      <c r="CY18" s="172"/>
      <c r="CZ18" s="172"/>
    </row>
    <row r="19" spans="1:104" ht="11.25" customHeight="1" x14ac:dyDescent="0.25">
      <c r="A19" s="172"/>
      <c r="B19" s="172"/>
      <c r="C19" s="172"/>
      <c r="D19" s="172"/>
      <c r="E19" s="123">
        <v>43136</v>
      </c>
      <c r="F19" s="124">
        <v>1.00296970342109</v>
      </c>
      <c r="G19" s="172"/>
      <c r="H19" s="123">
        <v>43195</v>
      </c>
      <c r="I19" s="124">
        <v>1.00224744565954</v>
      </c>
      <c r="J19" s="172"/>
      <c r="K19" s="40" t="s">
        <v>114</v>
      </c>
      <c r="L19" s="9">
        <v>42830</v>
      </c>
      <c r="M19" s="8" t="s">
        <v>115</v>
      </c>
      <c r="N19" s="9">
        <v>43164</v>
      </c>
      <c r="O19" s="18" t="s">
        <v>18</v>
      </c>
      <c r="P19" s="20">
        <v>1.00321837157842</v>
      </c>
      <c r="Q19" s="21">
        <v>-0.34905337874721998</v>
      </c>
      <c r="R19" s="50">
        <v>-0.34356901400000001</v>
      </c>
      <c r="S19" s="172"/>
      <c r="T19" s="40" t="s">
        <v>130</v>
      </c>
      <c r="U19" s="9">
        <v>43045</v>
      </c>
      <c r="V19" s="8" t="s">
        <v>131</v>
      </c>
      <c r="W19" s="9">
        <v>43227</v>
      </c>
      <c r="X19" s="18" t="s">
        <v>138</v>
      </c>
      <c r="Y19" s="20">
        <v>1.0023727807832099</v>
      </c>
      <c r="Z19" s="21">
        <v>-0.216801783746355</v>
      </c>
      <c r="AA19" s="50">
        <v>-0.18099999999999999</v>
      </c>
      <c r="AB19" s="172"/>
      <c r="AC19" s="172"/>
      <c r="AD19" s="182"/>
      <c r="AE19" s="172"/>
      <c r="AF19" s="182"/>
      <c r="AG19" s="172"/>
      <c r="AH19" s="172"/>
      <c r="AI19" s="172"/>
      <c r="AJ19" s="172"/>
      <c r="AK19" s="172"/>
      <c r="AL19" s="174"/>
      <c r="AM19" s="172"/>
      <c r="AN19" s="172"/>
      <c r="AO19" s="172"/>
      <c r="AP19" s="172"/>
      <c r="AQ19" s="172"/>
      <c r="AR19" s="172"/>
      <c r="AS19" s="172"/>
      <c r="AT19" s="172"/>
      <c r="AU19" s="172"/>
      <c r="AV19" s="172"/>
      <c r="AW19" s="172"/>
      <c r="AX19" s="172"/>
      <c r="AY19" s="172"/>
      <c r="AZ19" s="172"/>
      <c r="BA19" s="172"/>
      <c r="BB19" s="172"/>
      <c r="BC19" s="172"/>
      <c r="BD19" s="172"/>
      <c r="BE19" s="172"/>
      <c r="BF19" s="172"/>
      <c r="BG19" s="172"/>
      <c r="BH19" s="172"/>
      <c r="BI19" s="172"/>
      <c r="BJ19" s="172"/>
      <c r="BK19" s="172"/>
      <c r="BL19" s="172"/>
      <c r="BM19" s="172"/>
      <c r="BN19" s="172"/>
      <c r="BO19" s="172"/>
      <c r="BP19" s="172"/>
      <c r="BQ19" s="172"/>
      <c r="BR19" s="172"/>
      <c r="BS19" s="172"/>
      <c r="BT19" s="172"/>
      <c r="BU19" s="172"/>
      <c r="BV19" s="172"/>
      <c r="BW19" s="172"/>
      <c r="BX19" s="172"/>
      <c r="BY19" s="172"/>
      <c r="BZ19" s="172"/>
      <c r="CA19" s="172"/>
      <c r="CB19" s="172"/>
      <c r="CC19" s="172"/>
      <c r="CD19" s="172"/>
      <c r="CE19" s="172"/>
      <c r="CF19" s="172"/>
      <c r="CG19" s="172"/>
      <c r="CH19" s="172"/>
      <c r="CI19" s="172"/>
      <c r="CJ19" s="172"/>
      <c r="CK19" s="172"/>
      <c r="CL19" s="172"/>
      <c r="CM19" s="172"/>
      <c r="CN19" s="172"/>
      <c r="CO19" s="172"/>
      <c r="CP19" s="172"/>
      <c r="CQ19" s="172"/>
      <c r="CR19" s="172"/>
      <c r="CS19" s="172"/>
      <c r="CT19" s="172"/>
      <c r="CU19" s="172"/>
      <c r="CV19" s="172"/>
      <c r="CW19" s="172"/>
      <c r="CX19" s="172"/>
      <c r="CY19" s="172"/>
      <c r="CZ19" s="172"/>
    </row>
    <row r="20" spans="1:104" ht="11.25" customHeight="1" x14ac:dyDescent="0.25">
      <c r="A20" s="172"/>
      <c r="B20" s="172"/>
      <c r="C20" s="172"/>
      <c r="D20" s="172"/>
      <c r="E20" s="123">
        <v>43164</v>
      </c>
      <c r="F20" s="124">
        <v>1.00321837157842</v>
      </c>
      <c r="G20" s="172"/>
      <c r="H20" s="123">
        <v>43227</v>
      </c>
      <c r="I20" s="124">
        <v>1.0023727807832099</v>
      </c>
      <c r="J20" s="172"/>
      <c r="K20" s="40" t="s">
        <v>114</v>
      </c>
      <c r="L20" s="9">
        <v>42830</v>
      </c>
      <c r="M20" s="8" t="s">
        <v>115</v>
      </c>
      <c r="N20" s="9">
        <v>43195</v>
      </c>
      <c r="O20" s="18" t="s">
        <v>22</v>
      </c>
      <c r="P20" s="20">
        <v>1.0034890739437301</v>
      </c>
      <c r="Q20" s="21">
        <v>-0.34640203133102698</v>
      </c>
      <c r="R20" s="50">
        <v>-0.34091094900000002</v>
      </c>
      <c r="S20" s="172"/>
      <c r="T20" s="40" t="s">
        <v>130</v>
      </c>
      <c r="U20" s="9">
        <v>43074</v>
      </c>
      <c r="V20" s="8" t="s">
        <v>131</v>
      </c>
      <c r="W20" s="9">
        <v>43256</v>
      </c>
      <c r="X20" s="18" t="s">
        <v>139</v>
      </c>
      <c r="Y20" s="20">
        <v>1.00248765882671</v>
      </c>
      <c r="Z20" s="21">
        <v>-0.21188503500308101</v>
      </c>
      <c r="AA20" s="50">
        <v>-0.17</v>
      </c>
      <c r="AB20" s="172"/>
      <c r="AC20" s="172"/>
      <c r="AD20" s="182"/>
      <c r="AE20" s="172"/>
      <c r="AF20" s="182"/>
      <c r="AG20" s="172"/>
      <c r="AH20" s="172"/>
      <c r="AI20" s="172"/>
      <c r="AJ20" s="172"/>
      <c r="AK20" s="172"/>
      <c r="AL20" s="174"/>
      <c r="AM20" s="172"/>
      <c r="AN20" s="172"/>
      <c r="AO20" s="172"/>
      <c r="AP20" s="172"/>
      <c r="AQ20" s="172"/>
      <c r="AR20" s="172"/>
      <c r="AS20" s="172"/>
      <c r="AT20" s="172"/>
      <c r="AU20" s="172"/>
      <c r="AV20" s="172"/>
      <c r="AW20" s="172"/>
      <c r="AX20" s="172"/>
      <c r="AY20" s="172"/>
      <c r="AZ20" s="172"/>
      <c r="BA20" s="172"/>
      <c r="BB20" s="172"/>
      <c r="BC20" s="172"/>
      <c r="BD20" s="172"/>
      <c r="BE20" s="172"/>
      <c r="BF20" s="172"/>
      <c r="BG20" s="172"/>
      <c r="BH20" s="172"/>
      <c r="BI20" s="172"/>
      <c r="BJ20" s="172"/>
      <c r="BK20" s="172"/>
      <c r="BL20" s="172"/>
      <c r="BM20" s="172"/>
      <c r="BN20" s="172"/>
      <c r="BO20" s="172"/>
      <c r="BP20" s="172"/>
      <c r="BQ20" s="172"/>
      <c r="BR20" s="172"/>
      <c r="BS20" s="172"/>
      <c r="BT20" s="172"/>
      <c r="BU20" s="172"/>
      <c r="BV20" s="172"/>
      <c r="BW20" s="172"/>
      <c r="BX20" s="172"/>
      <c r="BY20" s="172"/>
      <c r="BZ20" s="172"/>
      <c r="CA20" s="172"/>
      <c r="CB20" s="172"/>
      <c r="CC20" s="172"/>
      <c r="CD20" s="172"/>
      <c r="CE20" s="172"/>
      <c r="CF20" s="172"/>
      <c r="CG20" s="172"/>
      <c r="CH20" s="172"/>
      <c r="CI20" s="172"/>
      <c r="CJ20" s="172"/>
      <c r="CK20" s="172"/>
      <c r="CL20" s="172"/>
      <c r="CM20" s="172"/>
      <c r="CN20" s="172"/>
      <c r="CO20" s="172"/>
      <c r="CP20" s="172"/>
      <c r="CQ20" s="172"/>
      <c r="CR20" s="172"/>
      <c r="CS20" s="172"/>
      <c r="CT20" s="172"/>
      <c r="CU20" s="172"/>
      <c r="CV20" s="172"/>
      <c r="CW20" s="172"/>
      <c r="CX20" s="172"/>
      <c r="CY20" s="172"/>
      <c r="CZ20" s="172"/>
    </row>
    <row r="21" spans="1:104" ht="11.25" customHeight="1" x14ac:dyDescent="0.25">
      <c r="A21" s="172"/>
      <c r="B21" s="172"/>
      <c r="C21" s="172"/>
      <c r="D21" s="172"/>
      <c r="E21" s="123">
        <v>43195</v>
      </c>
      <c r="F21" s="124">
        <v>1.0034890739437301</v>
      </c>
      <c r="G21" s="172"/>
      <c r="H21" s="123">
        <v>43256</v>
      </c>
      <c r="I21" s="124">
        <v>1.00248765882671</v>
      </c>
      <c r="J21" s="172"/>
      <c r="K21" s="40" t="s">
        <v>114</v>
      </c>
      <c r="L21" s="9">
        <v>42830</v>
      </c>
      <c r="M21" s="8" t="s">
        <v>115</v>
      </c>
      <c r="N21" s="9">
        <v>43227</v>
      </c>
      <c r="O21" s="18" t="s">
        <v>116</v>
      </c>
      <c r="P21" s="20">
        <v>1.0037619916591201</v>
      </c>
      <c r="Q21" s="21">
        <v>-0.34349638321847298</v>
      </c>
      <c r="R21" s="50">
        <v>-0.33808993100000001</v>
      </c>
      <c r="S21" s="172"/>
      <c r="T21" s="40" t="s">
        <v>130</v>
      </c>
      <c r="U21" s="9">
        <v>43105</v>
      </c>
      <c r="V21" s="8" t="s">
        <v>131</v>
      </c>
      <c r="W21" s="9">
        <v>43286</v>
      </c>
      <c r="X21" s="18" t="s">
        <v>140</v>
      </c>
      <c r="Y21" s="20">
        <v>1.00259063642094</v>
      </c>
      <c r="Z21" s="21">
        <v>-0.20619204693686699</v>
      </c>
      <c r="AA21" s="50">
        <v>-0.157</v>
      </c>
      <c r="AB21" s="172"/>
      <c r="AC21" s="172"/>
      <c r="AD21" s="182"/>
      <c r="AE21" s="172"/>
      <c r="AF21" s="182"/>
      <c r="AG21" s="172"/>
      <c r="AH21" s="172"/>
      <c r="AI21" s="172"/>
      <c r="AJ21" s="172"/>
      <c r="AK21" s="172"/>
      <c r="AL21" s="174"/>
      <c r="AM21" s="172"/>
      <c r="AN21" s="172"/>
      <c r="AO21" s="172"/>
      <c r="AP21" s="172"/>
      <c r="AQ21" s="172"/>
      <c r="AR21" s="172"/>
      <c r="AS21" s="172"/>
      <c r="AT21" s="172"/>
      <c r="AU21" s="172"/>
      <c r="AV21" s="172"/>
      <c r="AW21" s="172"/>
      <c r="AX21" s="172"/>
      <c r="AY21" s="172"/>
      <c r="AZ21" s="172"/>
      <c r="BA21" s="172"/>
      <c r="BB21" s="172"/>
      <c r="BC21" s="172"/>
      <c r="BD21" s="172"/>
      <c r="BE21" s="172"/>
      <c r="BF21" s="172"/>
      <c r="BG21" s="172"/>
      <c r="BH21" s="172"/>
      <c r="BI21" s="172"/>
      <c r="BJ21" s="172"/>
      <c r="BK21" s="172"/>
      <c r="BL21" s="172"/>
      <c r="BM21" s="172"/>
      <c r="BN21" s="172"/>
      <c r="BO21" s="172"/>
      <c r="BP21" s="172"/>
      <c r="BQ21" s="172"/>
      <c r="BR21" s="172"/>
      <c r="BS21" s="172"/>
      <c r="BT21" s="172"/>
      <c r="BU21" s="172"/>
      <c r="BV21" s="172"/>
      <c r="BW21" s="172"/>
      <c r="BX21" s="172"/>
      <c r="BY21" s="172"/>
      <c r="BZ21" s="172"/>
      <c r="CA21" s="172"/>
      <c r="CB21" s="172"/>
      <c r="CC21" s="172"/>
      <c r="CD21" s="172"/>
      <c r="CE21" s="172"/>
      <c r="CF21" s="172"/>
      <c r="CG21" s="172"/>
      <c r="CH21" s="172"/>
      <c r="CI21" s="172"/>
      <c r="CJ21" s="172"/>
      <c r="CK21" s="172"/>
      <c r="CL21" s="172"/>
      <c r="CM21" s="172"/>
      <c r="CN21" s="172"/>
      <c r="CO21" s="172"/>
      <c r="CP21" s="172"/>
      <c r="CQ21" s="172"/>
      <c r="CR21" s="172"/>
      <c r="CS21" s="172"/>
      <c r="CT21" s="172"/>
      <c r="CU21" s="172"/>
      <c r="CV21" s="172"/>
      <c r="CW21" s="172"/>
      <c r="CX21" s="172"/>
      <c r="CY21" s="172"/>
      <c r="CZ21" s="172"/>
    </row>
    <row r="22" spans="1:104" ht="11.25" customHeight="1" x14ac:dyDescent="0.25">
      <c r="A22" s="172"/>
      <c r="B22" s="172"/>
      <c r="C22" s="172"/>
      <c r="D22" s="172"/>
      <c r="E22" s="123">
        <v>43227</v>
      </c>
      <c r="F22" s="124">
        <v>1.0037619916591201</v>
      </c>
      <c r="G22" s="172"/>
      <c r="H22" s="123">
        <v>43286</v>
      </c>
      <c r="I22" s="124">
        <v>1.00259063642094</v>
      </c>
      <c r="J22" s="172"/>
      <c r="K22" s="40" t="s">
        <v>114</v>
      </c>
      <c r="L22" s="9">
        <v>42830</v>
      </c>
      <c r="M22" s="8" t="s">
        <v>115</v>
      </c>
      <c r="N22" s="9">
        <v>43256</v>
      </c>
      <c r="O22" s="18" t="s">
        <v>117</v>
      </c>
      <c r="P22" s="20">
        <v>1.00400197952819</v>
      </c>
      <c r="Q22" s="21">
        <v>-0.34060920837970099</v>
      </c>
      <c r="R22" s="50">
        <v>-0.335278888</v>
      </c>
      <c r="S22" s="172"/>
      <c r="T22" s="40" t="s">
        <v>130</v>
      </c>
      <c r="U22" s="9">
        <v>43136</v>
      </c>
      <c r="V22" s="8" t="s">
        <v>131</v>
      </c>
      <c r="W22" s="9">
        <v>43318</v>
      </c>
      <c r="X22" s="18" t="s">
        <v>141</v>
      </c>
      <c r="Y22" s="20">
        <v>1.00268187805469</v>
      </c>
      <c r="Z22" s="21">
        <v>-0.19950514415573001</v>
      </c>
      <c r="AA22" s="50">
        <v>-0.14199999999999999</v>
      </c>
      <c r="AB22" s="172"/>
      <c r="AC22" s="172"/>
      <c r="AD22" s="182"/>
      <c r="AE22" s="172"/>
      <c r="AF22" s="182"/>
      <c r="AG22" s="172"/>
      <c r="AH22" s="172"/>
      <c r="AI22" s="172"/>
      <c r="AJ22" s="172"/>
      <c r="AK22" s="172"/>
      <c r="AL22" s="174"/>
      <c r="AM22" s="172"/>
      <c r="AN22" s="172"/>
      <c r="AO22" s="172"/>
      <c r="AP22" s="172"/>
      <c r="AQ22" s="172"/>
      <c r="AR22" s="172"/>
      <c r="AS22" s="172"/>
      <c r="AT22" s="172"/>
      <c r="AU22" s="172"/>
      <c r="AV22" s="172"/>
      <c r="AW22" s="172"/>
      <c r="AX22" s="172"/>
      <c r="AY22" s="172"/>
      <c r="AZ22" s="172"/>
      <c r="BA22" s="172"/>
      <c r="BB22" s="172"/>
      <c r="BC22" s="172"/>
      <c r="BD22" s="172"/>
      <c r="BE22" s="172"/>
      <c r="BF22" s="172"/>
      <c r="BG22" s="172"/>
      <c r="BH22" s="172"/>
      <c r="BI22" s="172"/>
      <c r="BJ22" s="172"/>
      <c r="BK22" s="172"/>
      <c r="BL22" s="172"/>
      <c r="BM22" s="172"/>
      <c r="BN22" s="172"/>
      <c r="BO22" s="172"/>
      <c r="BP22" s="172"/>
      <c r="BQ22" s="172"/>
      <c r="BR22" s="172"/>
      <c r="BS22" s="172"/>
      <c r="BT22" s="172"/>
      <c r="BU22" s="172"/>
      <c r="BV22" s="172"/>
      <c r="BW22" s="172"/>
      <c r="BX22" s="172"/>
      <c r="BY22" s="172"/>
      <c r="BZ22" s="172"/>
      <c r="CA22" s="172"/>
      <c r="CB22" s="172"/>
      <c r="CC22" s="172"/>
      <c r="CD22" s="172"/>
      <c r="CE22" s="172"/>
      <c r="CF22" s="172"/>
      <c r="CG22" s="172"/>
      <c r="CH22" s="172"/>
      <c r="CI22" s="172"/>
      <c r="CJ22" s="172"/>
      <c r="CK22" s="172"/>
      <c r="CL22" s="172"/>
      <c r="CM22" s="172"/>
      <c r="CN22" s="172"/>
      <c r="CO22" s="172"/>
      <c r="CP22" s="172"/>
      <c r="CQ22" s="172"/>
      <c r="CR22" s="172"/>
      <c r="CS22" s="172"/>
      <c r="CT22" s="172"/>
      <c r="CU22" s="172"/>
      <c r="CV22" s="172"/>
      <c r="CW22" s="172"/>
      <c r="CX22" s="172"/>
      <c r="CY22" s="172"/>
      <c r="CZ22" s="172"/>
    </row>
    <row r="23" spans="1:104" ht="11.25" customHeight="1" x14ac:dyDescent="0.25">
      <c r="A23" s="172"/>
      <c r="B23" s="172"/>
      <c r="C23" s="172"/>
      <c r="D23" s="172"/>
      <c r="E23" s="123">
        <v>43256</v>
      </c>
      <c r="F23" s="124">
        <v>1.00400197952819</v>
      </c>
      <c r="G23" s="172"/>
      <c r="H23" s="123">
        <v>43318</v>
      </c>
      <c r="I23" s="124">
        <v>1.00268187805469</v>
      </c>
      <c r="J23" s="172"/>
      <c r="K23" s="40" t="s">
        <v>114</v>
      </c>
      <c r="L23" s="9">
        <v>42830</v>
      </c>
      <c r="M23" s="8" t="s">
        <v>115</v>
      </c>
      <c r="N23" s="9">
        <v>43286</v>
      </c>
      <c r="O23" s="18" t="s">
        <v>118</v>
      </c>
      <c r="P23" s="20">
        <v>1.00424093323714</v>
      </c>
      <c r="Q23" s="21">
        <v>-0.33726365193663999</v>
      </c>
      <c r="R23" s="50">
        <v>-0.33200000000000002</v>
      </c>
      <c r="S23" s="172"/>
      <c r="T23" s="40" t="s">
        <v>130</v>
      </c>
      <c r="U23" s="9">
        <v>43164</v>
      </c>
      <c r="V23" s="8" t="s">
        <v>131</v>
      </c>
      <c r="W23" s="9">
        <v>43348</v>
      </c>
      <c r="X23" s="18" t="s">
        <v>142</v>
      </c>
      <c r="Y23" s="20">
        <v>1.0027576532590801</v>
      </c>
      <c r="Z23" s="21">
        <v>-0.19329964170618799</v>
      </c>
      <c r="AA23" s="50">
        <v>-0.128</v>
      </c>
      <c r="AB23" s="172"/>
      <c r="AC23" s="172"/>
      <c r="AD23" s="182"/>
      <c r="AE23" s="172"/>
      <c r="AF23" s="182"/>
      <c r="AG23" s="172"/>
      <c r="AH23" s="172"/>
      <c r="AI23" s="172"/>
      <c r="AJ23" s="172"/>
      <c r="AK23" s="172"/>
      <c r="AL23" s="174"/>
      <c r="AM23" s="172"/>
      <c r="AN23" s="172"/>
      <c r="AO23" s="172"/>
      <c r="AP23" s="172"/>
      <c r="AQ23" s="172"/>
      <c r="AR23" s="172"/>
      <c r="AS23" s="172"/>
      <c r="AT23" s="172"/>
      <c r="AU23" s="172"/>
      <c r="AV23" s="172"/>
      <c r="AW23" s="172"/>
      <c r="AX23" s="172"/>
      <c r="AY23" s="172"/>
      <c r="AZ23" s="172"/>
      <c r="BA23" s="172"/>
      <c r="BB23" s="172"/>
      <c r="BC23" s="172"/>
      <c r="BD23" s="172"/>
      <c r="BE23" s="172"/>
      <c r="BF23" s="172"/>
      <c r="BG23" s="172"/>
      <c r="BH23" s="172"/>
      <c r="BI23" s="172"/>
      <c r="BJ23" s="172"/>
      <c r="BK23" s="172"/>
      <c r="BL23" s="172"/>
      <c r="BM23" s="172"/>
      <c r="BN23" s="172"/>
      <c r="BO23" s="172"/>
      <c r="BP23" s="172"/>
      <c r="BQ23" s="172"/>
      <c r="BR23" s="172"/>
      <c r="BS23" s="172"/>
      <c r="BT23" s="172"/>
      <c r="BU23" s="172"/>
      <c r="BV23" s="172"/>
      <c r="BW23" s="172"/>
      <c r="BX23" s="172"/>
      <c r="BY23" s="172"/>
      <c r="BZ23" s="172"/>
      <c r="CA23" s="172"/>
      <c r="CB23" s="172"/>
      <c r="CC23" s="172"/>
      <c r="CD23" s="172"/>
      <c r="CE23" s="172"/>
      <c r="CF23" s="172"/>
      <c r="CG23" s="172"/>
      <c r="CH23" s="172"/>
      <c r="CI23" s="172"/>
      <c r="CJ23" s="172"/>
      <c r="CK23" s="172"/>
      <c r="CL23" s="172"/>
      <c r="CM23" s="172"/>
      <c r="CN23" s="172"/>
      <c r="CO23" s="172"/>
      <c r="CP23" s="172"/>
      <c r="CQ23" s="172"/>
      <c r="CR23" s="172"/>
      <c r="CS23" s="172"/>
      <c r="CT23" s="172"/>
      <c r="CU23" s="172"/>
      <c r="CV23" s="172"/>
      <c r="CW23" s="172"/>
      <c r="CX23" s="172"/>
      <c r="CY23" s="172"/>
      <c r="CZ23" s="172"/>
    </row>
    <row r="24" spans="1:104" ht="11.25" customHeight="1" x14ac:dyDescent="0.25">
      <c r="A24" s="172"/>
      <c r="B24" s="172"/>
      <c r="C24" s="172"/>
      <c r="D24" s="172"/>
      <c r="E24" s="123">
        <v>43286</v>
      </c>
      <c r="F24" s="124">
        <v>1.00424093323714</v>
      </c>
      <c r="G24" s="172"/>
      <c r="H24" s="123">
        <v>43348</v>
      </c>
      <c r="I24" s="124">
        <v>1.0027576532590801</v>
      </c>
      <c r="J24" s="172"/>
      <c r="K24" s="40" t="s">
        <v>114</v>
      </c>
      <c r="L24" s="9">
        <v>42830</v>
      </c>
      <c r="M24" s="8" t="s">
        <v>115</v>
      </c>
      <c r="N24" s="9">
        <v>43318</v>
      </c>
      <c r="O24" s="18" t="s">
        <v>119</v>
      </c>
      <c r="P24" s="20">
        <v>1.00448361155059</v>
      </c>
      <c r="Q24" s="21">
        <v>-0.333236814166815</v>
      </c>
      <c r="R24" s="50">
        <v>-0.32804129599999998</v>
      </c>
      <c r="S24" s="172"/>
      <c r="T24" s="40" t="s">
        <v>130</v>
      </c>
      <c r="U24" s="9">
        <v>43195</v>
      </c>
      <c r="V24" s="8" t="s">
        <v>131</v>
      </c>
      <c r="W24" s="9">
        <v>43378</v>
      </c>
      <c r="X24" s="18" t="s">
        <v>143</v>
      </c>
      <c r="Y24" s="20">
        <v>1.00282348418264</v>
      </c>
      <c r="Z24" s="21">
        <v>-0.187112646906687</v>
      </c>
      <c r="AA24" s="50">
        <v>-0.113</v>
      </c>
      <c r="AB24" s="172"/>
      <c r="AC24" s="172"/>
      <c r="AD24" s="182"/>
      <c r="AE24" s="172"/>
      <c r="AF24" s="182"/>
      <c r="AG24" s="172"/>
      <c r="AH24" s="172"/>
      <c r="AI24" s="172"/>
      <c r="AJ24" s="172"/>
      <c r="AK24" s="172"/>
      <c r="AL24" s="174"/>
      <c r="AM24" s="172"/>
      <c r="AN24" s="172"/>
      <c r="AO24" s="172"/>
      <c r="AP24" s="172"/>
      <c r="AQ24" s="172"/>
      <c r="AR24" s="172"/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  <c r="BD24" s="172"/>
      <c r="BE24" s="172"/>
      <c r="BF24" s="172"/>
      <c r="BG24" s="172"/>
      <c r="BH24" s="172"/>
      <c r="BI24" s="172"/>
      <c r="BJ24" s="172"/>
      <c r="BK24" s="172"/>
      <c r="BL24" s="172"/>
      <c r="BM24" s="172"/>
      <c r="BN24" s="172"/>
      <c r="BO24" s="172"/>
      <c r="BP24" s="172"/>
      <c r="BQ24" s="172"/>
      <c r="BR24" s="172"/>
      <c r="BS24" s="172"/>
      <c r="BT24" s="172"/>
      <c r="BU24" s="172"/>
      <c r="BV24" s="172"/>
      <c r="BW24" s="172"/>
      <c r="BX24" s="172"/>
      <c r="BY24" s="172"/>
      <c r="BZ24" s="172"/>
      <c r="CA24" s="172"/>
      <c r="CB24" s="172"/>
      <c r="CC24" s="172"/>
      <c r="CD24" s="172"/>
      <c r="CE24" s="172"/>
      <c r="CF24" s="172"/>
      <c r="CG24" s="172"/>
      <c r="CH24" s="172"/>
      <c r="CI24" s="172"/>
      <c r="CJ24" s="172"/>
      <c r="CK24" s="172"/>
      <c r="CL24" s="172"/>
      <c r="CM24" s="172"/>
      <c r="CN24" s="172"/>
      <c r="CO24" s="172"/>
      <c r="CP24" s="172"/>
      <c r="CQ24" s="172"/>
      <c r="CR24" s="172"/>
      <c r="CS24" s="172"/>
      <c r="CT24" s="172"/>
      <c r="CU24" s="172"/>
      <c r="CV24" s="172"/>
      <c r="CW24" s="172"/>
      <c r="CX24" s="172"/>
      <c r="CY24" s="172"/>
      <c r="CZ24" s="172"/>
    </row>
    <row r="25" spans="1:104" ht="11.25" customHeight="1" x14ac:dyDescent="0.25">
      <c r="A25" s="172"/>
      <c r="B25" s="172"/>
      <c r="C25" s="172"/>
      <c r="D25" s="172"/>
      <c r="E25" s="123">
        <v>43318</v>
      </c>
      <c r="F25" s="124">
        <v>1.00448361155059</v>
      </c>
      <c r="G25" s="172"/>
      <c r="H25" s="123">
        <v>43378</v>
      </c>
      <c r="I25" s="124">
        <v>1.00282348418264</v>
      </c>
      <c r="J25" s="172"/>
      <c r="K25" s="40" t="s">
        <v>114</v>
      </c>
      <c r="L25" s="9">
        <v>42830</v>
      </c>
      <c r="M25" s="8" t="s">
        <v>115</v>
      </c>
      <c r="N25" s="9">
        <v>43348</v>
      </c>
      <c r="O25" s="18" t="s">
        <v>120</v>
      </c>
      <c r="P25" s="20">
        <v>1.0047008544812099</v>
      </c>
      <c r="Q25" s="21">
        <v>-0.329190690181352</v>
      </c>
      <c r="R25" s="50">
        <v>-0.32405222</v>
      </c>
      <c r="S25" s="172"/>
      <c r="T25" s="40" t="s">
        <v>130</v>
      </c>
      <c r="U25" s="9">
        <v>43227</v>
      </c>
      <c r="V25" s="8" t="s">
        <v>131</v>
      </c>
      <c r="W25" s="9">
        <v>43409</v>
      </c>
      <c r="X25" s="18" t="s">
        <v>144</v>
      </c>
      <c r="Y25" s="20">
        <v>1.0028622825142599</v>
      </c>
      <c r="Z25" s="21">
        <v>-0.17955951875675</v>
      </c>
      <c r="AA25" s="50">
        <v>-9.6000000000000002E-2</v>
      </c>
      <c r="AB25" s="172"/>
      <c r="AC25" s="172"/>
      <c r="AD25" s="182"/>
      <c r="AE25" s="172"/>
      <c r="AF25" s="182"/>
      <c r="AG25" s="172"/>
      <c r="AH25" s="172"/>
      <c r="AI25" s="172"/>
      <c r="AJ25" s="172"/>
      <c r="AK25" s="172"/>
      <c r="AL25" s="174"/>
      <c r="AM25" s="172"/>
      <c r="AN25" s="172"/>
      <c r="AO25" s="172"/>
      <c r="AP25" s="172"/>
      <c r="AQ25" s="172"/>
      <c r="AR25" s="172"/>
      <c r="AS25" s="172"/>
      <c r="AT25" s="172"/>
      <c r="AU25" s="172"/>
      <c r="AV25" s="172"/>
      <c r="AW25" s="172"/>
      <c r="AX25" s="172"/>
      <c r="AY25" s="172"/>
      <c r="AZ25" s="172"/>
      <c r="BA25" s="172"/>
      <c r="BB25" s="172"/>
      <c r="BC25" s="172"/>
      <c r="BD25" s="172"/>
      <c r="BE25" s="172"/>
      <c r="BF25" s="172"/>
      <c r="BG25" s="172"/>
      <c r="BH25" s="172"/>
      <c r="BI25" s="172"/>
      <c r="BJ25" s="172"/>
      <c r="BK25" s="172"/>
      <c r="BL25" s="172"/>
      <c r="BM25" s="172"/>
      <c r="BN25" s="172"/>
      <c r="BO25" s="172"/>
      <c r="BP25" s="172"/>
      <c r="BQ25" s="172"/>
      <c r="BR25" s="172"/>
      <c r="BS25" s="172"/>
      <c r="BT25" s="172"/>
      <c r="BU25" s="172"/>
      <c r="BV25" s="172"/>
      <c r="BW25" s="172"/>
      <c r="BX25" s="172"/>
      <c r="BY25" s="172"/>
      <c r="BZ25" s="172"/>
      <c r="CA25" s="172"/>
      <c r="CB25" s="172"/>
      <c r="CC25" s="172"/>
      <c r="CD25" s="172"/>
      <c r="CE25" s="172"/>
      <c r="CF25" s="172"/>
      <c r="CG25" s="172"/>
      <c r="CH25" s="172"/>
      <c r="CI25" s="172"/>
      <c r="CJ25" s="172"/>
      <c r="CK25" s="172"/>
      <c r="CL25" s="172"/>
      <c r="CM25" s="172"/>
      <c r="CN25" s="172"/>
      <c r="CO25" s="172"/>
      <c r="CP25" s="172"/>
      <c r="CQ25" s="172"/>
      <c r="CR25" s="172"/>
      <c r="CS25" s="172"/>
      <c r="CT25" s="172"/>
      <c r="CU25" s="172"/>
      <c r="CV25" s="172"/>
      <c r="CW25" s="172"/>
      <c r="CX25" s="172"/>
      <c r="CY25" s="172"/>
      <c r="CZ25" s="172"/>
    </row>
    <row r="26" spans="1:104" ht="11.25" customHeight="1" x14ac:dyDescent="0.25">
      <c r="A26" s="172"/>
      <c r="B26" s="172"/>
      <c r="C26" s="172"/>
      <c r="D26" s="172"/>
      <c r="E26" s="123">
        <v>43348</v>
      </c>
      <c r="F26" s="124">
        <v>1.0047008544812099</v>
      </c>
      <c r="G26" s="172"/>
      <c r="H26" s="123">
        <v>43409</v>
      </c>
      <c r="I26" s="124">
        <v>1.0028622825142599</v>
      </c>
      <c r="J26" s="172"/>
      <c r="K26" s="40" t="s">
        <v>114</v>
      </c>
      <c r="L26" s="9">
        <v>42830</v>
      </c>
      <c r="M26" s="8" t="s">
        <v>115</v>
      </c>
      <c r="N26" s="9">
        <v>43378</v>
      </c>
      <c r="O26" s="18" t="s">
        <v>121</v>
      </c>
      <c r="P26" s="20">
        <v>1.0049105556554001</v>
      </c>
      <c r="Q26" s="21">
        <v>-0.325084807984236</v>
      </c>
      <c r="R26" s="50">
        <v>-0.32000000200000001</v>
      </c>
      <c r="S26" s="172"/>
      <c r="T26" s="40" t="s">
        <v>130</v>
      </c>
      <c r="U26" s="9">
        <v>43256</v>
      </c>
      <c r="V26" s="8" t="s">
        <v>131</v>
      </c>
      <c r="W26" s="9">
        <v>43439</v>
      </c>
      <c r="X26" s="18" t="s">
        <v>145</v>
      </c>
      <c r="Y26" s="20">
        <v>1.0029006031502099</v>
      </c>
      <c r="Z26" s="21">
        <v>-0.17302580181027999</v>
      </c>
      <c r="AA26" s="50">
        <v>-8.1000000000000003E-2</v>
      </c>
      <c r="AB26" s="172"/>
      <c r="AC26" s="172"/>
      <c r="AD26" s="182"/>
      <c r="AE26" s="172"/>
      <c r="AF26" s="182"/>
      <c r="AG26" s="172"/>
      <c r="AH26" s="172"/>
      <c r="AI26" s="172"/>
      <c r="AJ26" s="172"/>
      <c r="AK26" s="172"/>
      <c r="AL26" s="174"/>
      <c r="AM26" s="172"/>
      <c r="AN26" s="172"/>
      <c r="AO26" s="172"/>
      <c r="AP26" s="172"/>
      <c r="AQ26" s="172"/>
      <c r="AR26" s="172"/>
      <c r="AS26" s="172"/>
      <c r="AT26" s="172"/>
      <c r="AU26" s="172"/>
      <c r="AV26" s="172"/>
      <c r="AW26" s="172"/>
      <c r="AX26" s="172"/>
      <c r="AY26" s="172"/>
      <c r="AZ26" s="172"/>
      <c r="BA26" s="172"/>
      <c r="BB26" s="172"/>
      <c r="BC26" s="172"/>
      <c r="BD26" s="172"/>
      <c r="BE26" s="172"/>
      <c r="BF26" s="172"/>
      <c r="BG26" s="172"/>
      <c r="BH26" s="172"/>
      <c r="BI26" s="172"/>
      <c r="BJ26" s="172"/>
      <c r="BK26" s="172"/>
      <c r="BL26" s="172"/>
      <c r="BM26" s="172"/>
      <c r="BN26" s="172"/>
      <c r="BO26" s="172"/>
      <c r="BP26" s="172"/>
      <c r="BQ26" s="172"/>
      <c r="BR26" s="172"/>
      <c r="BS26" s="172"/>
      <c r="BT26" s="172"/>
      <c r="BU26" s="172"/>
      <c r="BV26" s="172"/>
      <c r="BW26" s="172"/>
      <c r="BX26" s="172"/>
      <c r="BY26" s="172"/>
      <c r="BZ26" s="172"/>
      <c r="CA26" s="172"/>
      <c r="CB26" s="172"/>
      <c r="CC26" s="172"/>
      <c r="CD26" s="172"/>
      <c r="CE26" s="172"/>
      <c r="CF26" s="172"/>
      <c r="CG26" s="172"/>
      <c r="CH26" s="172"/>
      <c r="CI26" s="172"/>
      <c r="CJ26" s="172"/>
      <c r="CK26" s="172"/>
      <c r="CL26" s="172"/>
      <c r="CM26" s="172"/>
      <c r="CN26" s="172"/>
      <c r="CO26" s="172"/>
      <c r="CP26" s="172"/>
      <c r="CQ26" s="172"/>
      <c r="CR26" s="172"/>
      <c r="CS26" s="172"/>
      <c r="CT26" s="172"/>
      <c r="CU26" s="172"/>
      <c r="CV26" s="172"/>
      <c r="CW26" s="172"/>
      <c r="CX26" s="172"/>
      <c r="CY26" s="172"/>
      <c r="CZ26" s="172"/>
    </row>
    <row r="27" spans="1:104" ht="11.25" customHeight="1" x14ac:dyDescent="0.25">
      <c r="A27" s="172"/>
      <c r="B27" s="172"/>
      <c r="C27" s="172"/>
      <c r="D27" s="172"/>
      <c r="E27" s="123">
        <v>43378</v>
      </c>
      <c r="F27" s="124">
        <v>1.0049105556554001</v>
      </c>
      <c r="G27" s="172"/>
      <c r="H27" s="123">
        <v>43439</v>
      </c>
      <c r="I27" s="124">
        <v>1.0029006031502099</v>
      </c>
      <c r="J27" s="172"/>
      <c r="K27" s="40" t="s">
        <v>114</v>
      </c>
      <c r="L27" s="9">
        <v>42830</v>
      </c>
      <c r="M27" s="8" t="s">
        <v>115</v>
      </c>
      <c r="N27" s="9">
        <v>43409</v>
      </c>
      <c r="O27" s="8" t="s">
        <v>122</v>
      </c>
      <c r="P27" s="20">
        <v>1.0051213289149601</v>
      </c>
      <c r="Q27" s="21">
        <v>-0.32091475424951199</v>
      </c>
      <c r="R27" s="50">
        <v>-0.31588072699999997</v>
      </c>
      <c r="S27" s="172"/>
      <c r="T27" s="40" t="s">
        <v>130</v>
      </c>
      <c r="U27" s="9">
        <v>43286</v>
      </c>
      <c r="V27" s="8" t="s">
        <v>131</v>
      </c>
      <c r="W27" s="9">
        <v>43472</v>
      </c>
      <c r="X27" s="8" t="s">
        <v>146</v>
      </c>
      <c r="Y27" s="20">
        <v>1.0029170859326599</v>
      </c>
      <c r="Z27" s="21">
        <v>-0.165091058257468</v>
      </c>
      <c r="AA27" s="50">
        <v>-6.3E-2</v>
      </c>
      <c r="AB27" s="172"/>
      <c r="AC27" s="172"/>
      <c r="AD27" s="182"/>
      <c r="AE27" s="172"/>
      <c r="AF27" s="182"/>
      <c r="AG27" s="172"/>
      <c r="AH27" s="172"/>
      <c r="AI27" s="172"/>
      <c r="AJ27" s="172"/>
      <c r="AK27" s="172"/>
      <c r="AL27" s="174"/>
      <c r="AM27" s="172"/>
      <c r="AN27" s="172"/>
      <c r="AO27" s="172"/>
      <c r="AP27" s="172"/>
      <c r="AQ27" s="172"/>
      <c r="AR27" s="172"/>
      <c r="AS27" s="172"/>
      <c r="AT27" s="172"/>
      <c r="AU27" s="172"/>
      <c r="AV27" s="172"/>
      <c r="AW27" s="172"/>
      <c r="AX27" s="172"/>
      <c r="AY27" s="172"/>
      <c r="AZ27" s="172"/>
      <c r="BA27" s="172"/>
      <c r="BB27" s="172"/>
      <c r="BC27" s="172"/>
      <c r="BD27" s="172"/>
      <c r="BE27" s="172"/>
      <c r="BF27" s="172"/>
      <c r="BG27" s="172"/>
      <c r="BH27" s="172"/>
      <c r="BI27" s="172"/>
      <c r="BJ27" s="172"/>
      <c r="BK27" s="172"/>
      <c r="BL27" s="172"/>
      <c r="BM27" s="172"/>
      <c r="BN27" s="172"/>
      <c r="BO27" s="172"/>
      <c r="BP27" s="172"/>
      <c r="BQ27" s="172"/>
      <c r="BR27" s="172"/>
      <c r="BS27" s="172"/>
      <c r="BT27" s="172"/>
      <c r="BU27" s="172"/>
      <c r="BV27" s="172"/>
      <c r="BW27" s="172"/>
      <c r="BX27" s="172"/>
      <c r="BY27" s="172"/>
      <c r="BZ27" s="172"/>
      <c r="CA27" s="172"/>
      <c r="CB27" s="172"/>
      <c r="CC27" s="172"/>
      <c r="CD27" s="172"/>
      <c r="CE27" s="172"/>
      <c r="CF27" s="172"/>
      <c r="CG27" s="172"/>
      <c r="CH27" s="172"/>
      <c r="CI27" s="172"/>
      <c r="CJ27" s="172"/>
      <c r="CK27" s="172"/>
      <c r="CL27" s="172"/>
      <c r="CM27" s="172"/>
      <c r="CN27" s="172"/>
      <c r="CO27" s="172"/>
      <c r="CP27" s="172"/>
      <c r="CQ27" s="172"/>
      <c r="CR27" s="172"/>
      <c r="CS27" s="172"/>
      <c r="CT27" s="172"/>
      <c r="CU27" s="172"/>
      <c r="CV27" s="172"/>
      <c r="CW27" s="172"/>
      <c r="CX27" s="172"/>
      <c r="CY27" s="172"/>
      <c r="CZ27" s="172"/>
    </row>
    <row r="28" spans="1:104" ht="11.25" customHeight="1" x14ac:dyDescent="0.25">
      <c r="A28" s="172"/>
      <c r="B28" s="172"/>
      <c r="C28" s="172"/>
      <c r="D28" s="172"/>
      <c r="E28" s="123">
        <v>43409</v>
      </c>
      <c r="F28" s="124">
        <v>1.0051213289149601</v>
      </c>
      <c r="G28" s="172"/>
      <c r="H28" s="123">
        <v>43472</v>
      </c>
      <c r="I28" s="124">
        <v>1.0029170859326599</v>
      </c>
      <c r="J28" s="172"/>
      <c r="K28" s="40" t="s">
        <v>114</v>
      </c>
      <c r="L28" s="9">
        <v>42830</v>
      </c>
      <c r="M28" s="8" t="s">
        <v>115</v>
      </c>
      <c r="N28" s="9">
        <v>43439</v>
      </c>
      <c r="O28" s="8" t="s">
        <v>123</v>
      </c>
      <c r="P28" s="20">
        <v>1.0053172705415601</v>
      </c>
      <c r="Q28" s="21">
        <v>-0.31680230388824498</v>
      </c>
      <c r="R28" s="50">
        <v>-0.31181288899999998</v>
      </c>
      <c r="S28" s="172"/>
      <c r="T28" s="40" t="s">
        <v>130</v>
      </c>
      <c r="U28" s="9">
        <v>43318</v>
      </c>
      <c r="V28" s="8" t="s">
        <v>131</v>
      </c>
      <c r="W28" s="9">
        <v>43501</v>
      </c>
      <c r="X28" s="8" t="s">
        <v>147</v>
      </c>
      <c r="Y28" s="20">
        <v>1.0029228736796001</v>
      </c>
      <c r="Z28" s="21">
        <v>-0.15829016229308199</v>
      </c>
      <c r="AA28" s="50">
        <v>-4.7E-2</v>
      </c>
      <c r="AB28" s="172"/>
      <c r="AC28" s="172"/>
      <c r="AD28" s="182"/>
      <c r="AE28" s="172"/>
      <c r="AF28" s="182"/>
      <c r="AG28" s="172"/>
      <c r="AH28" s="172"/>
      <c r="AI28" s="172"/>
      <c r="AJ28" s="172"/>
      <c r="AK28" s="172"/>
      <c r="AL28" s="174"/>
      <c r="AM28" s="172"/>
      <c r="AN28" s="172"/>
      <c r="AO28" s="172"/>
      <c r="AP28" s="172"/>
      <c r="AQ28" s="172"/>
      <c r="AR28" s="172"/>
      <c r="AS28" s="172"/>
      <c r="AT28" s="172"/>
      <c r="AU28" s="172"/>
      <c r="AV28" s="172"/>
      <c r="AW28" s="172"/>
      <c r="AX28" s="172"/>
      <c r="AY28" s="172"/>
      <c r="AZ28" s="172"/>
      <c r="BA28" s="172"/>
      <c r="BB28" s="172"/>
      <c r="BC28" s="172"/>
      <c r="BD28" s="172"/>
      <c r="BE28" s="172"/>
      <c r="BF28" s="172"/>
      <c r="BG28" s="172"/>
      <c r="BH28" s="172"/>
      <c r="BI28" s="172"/>
      <c r="BJ28" s="172"/>
      <c r="BK28" s="172"/>
      <c r="BL28" s="172"/>
      <c r="BM28" s="172"/>
      <c r="BN28" s="172"/>
      <c r="BO28" s="172"/>
      <c r="BP28" s="172"/>
      <c r="BQ28" s="172"/>
      <c r="BR28" s="172"/>
      <c r="BS28" s="172"/>
      <c r="BT28" s="172"/>
      <c r="BU28" s="172"/>
      <c r="BV28" s="172"/>
      <c r="BW28" s="172"/>
      <c r="BX28" s="172"/>
      <c r="BY28" s="172"/>
      <c r="BZ28" s="172"/>
      <c r="CA28" s="172"/>
      <c r="CB28" s="172"/>
      <c r="CC28" s="172"/>
      <c r="CD28" s="172"/>
      <c r="CE28" s="172"/>
      <c r="CF28" s="172"/>
      <c r="CG28" s="172"/>
      <c r="CH28" s="172"/>
      <c r="CI28" s="172"/>
      <c r="CJ28" s="172"/>
      <c r="CK28" s="172"/>
      <c r="CL28" s="172"/>
      <c r="CM28" s="172"/>
      <c r="CN28" s="172"/>
      <c r="CO28" s="172"/>
      <c r="CP28" s="172"/>
      <c r="CQ28" s="172"/>
      <c r="CR28" s="172"/>
      <c r="CS28" s="172"/>
      <c r="CT28" s="172"/>
      <c r="CU28" s="172"/>
      <c r="CV28" s="172"/>
      <c r="CW28" s="172"/>
      <c r="CX28" s="172"/>
      <c r="CY28" s="172"/>
      <c r="CZ28" s="172"/>
    </row>
    <row r="29" spans="1:104" ht="11.25" customHeight="1" x14ac:dyDescent="0.25">
      <c r="A29" s="172"/>
      <c r="B29" s="172"/>
      <c r="C29" s="172"/>
      <c r="D29" s="172"/>
      <c r="E29" s="123">
        <v>43439</v>
      </c>
      <c r="F29" s="124">
        <v>1.0053172705415601</v>
      </c>
      <c r="G29" s="172"/>
      <c r="H29" s="123">
        <v>43501</v>
      </c>
      <c r="I29" s="124">
        <v>1.0029228736796001</v>
      </c>
      <c r="J29" s="172"/>
      <c r="K29" s="40" t="s">
        <v>114</v>
      </c>
      <c r="L29" s="9">
        <v>42830</v>
      </c>
      <c r="M29" s="8" t="s">
        <v>115</v>
      </c>
      <c r="N29" s="9">
        <v>43472</v>
      </c>
      <c r="O29" s="8" t="s">
        <v>124</v>
      </c>
      <c r="P29" s="20">
        <v>1.00551896947631</v>
      </c>
      <c r="Q29" s="21">
        <v>-0.311938735269574</v>
      </c>
      <c r="R29" s="50">
        <v>-0.307</v>
      </c>
      <c r="S29" s="172"/>
      <c r="T29" s="40" t="s">
        <v>130</v>
      </c>
      <c r="U29" s="9">
        <v>43348</v>
      </c>
      <c r="V29" s="8" t="s">
        <v>131</v>
      </c>
      <c r="W29" s="9">
        <v>43529</v>
      </c>
      <c r="X29" s="8" t="s">
        <v>148</v>
      </c>
      <c r="Y29" s="20">
        <v>1.0029139685450299</v>
      </c>
      <c r="Z29" s="21">
        <v>-0.151505260552245</v>
      </c>
      <c r="AA29" s="50">
        <v>-3.1E-2</v>
      </c>
      <c r="AB29" s="172"/>
      <c r="AC29" s="172"/>
      <c r="AD29" s="182"/>
      <c r="AE29" s="172"/>
      <c r="AF29" s="182"/>
      <c r="AG29" s="172"/>
      <c r="AH29" s="172"/>
      <c r="AI29" s="172"/>
      <c r="AJ29" s="172"/>
      <c r="AK29" s="172"/>
      <c r="AL29" s="174"/>
      <c r="AM29" s="172"/>
      <c r="AN29" s="172"/>
      <c r="AO29" s="172"/>
      <c r="AP29" s="172"/>
      <c r="AQ29" s="172"/>
      <c r="AR29" s="172"/>
      <c r="AS29" s="172"/>
      <c r="AT29" s="172"/>
      <c r="AU29" s="172"/>
      <c r="AV29" s="172"/>
      <c r="AW29" s="172"/>
      <c r="AX29" s="172"/>
      <c r="AY29" s="172"/>
      <c r="AZ29" s="172"/>
      <c r="BA29" s="172"/>
      <c r="BB29" s="172"/>
      <c r="BC29" s="172"/>
      <c r="BD29" s="172"/>
      <c r="BE29" s="172"/>
      <c r="BF29" s="172"/>
      <c r="BG29" s="172"/>
      <c r="BH29" s="172"/>
      <c r="BI29" s="172"/>
      <c r="BJ29" s="172"/>
      <c r="BK29" s="172"/>
      <c r="BL29" s="172"/>
      <c r="BM29" s="172"/>
      <c r="BN29" s="172"/>
      <c r="BO29" s="172"/>
      <c r="BP29" s="172"/>
      <c r="BQ29" s="172"/>
      <c r="BR29" s="172"/>
      <c r="BS29" s="172"/>
      <c r="BT29" s="172"/>
      <c r="BU29" s="172"/>
      <c r="BV29" s="172"/>
      <c r="BW29" s="172"/>
      <c r="BX29" s="172"/>
      <c r="BY29" s="172"/>
      <c r="BZ29" s="172"/>
      <c r="CA29" s="172"/>
      <c r="CB29" s="172"/>
      <c r="CC29" s="172"/>
      <c r="CD29" s="172"/>
      <c r="CE29" s="172"/>
      <c r="CF29" s="172"/>
      <c r="CG29" s="172"/>
      <c r="CH29" s="172"/>
      <c r="CI29" s="172"/>
      <c r="CJ29" s="172"/>
      <c r="CK29" s="172"/>
      <c r="CL29" s="172"/>
      <c r="CM29" s="172"/>
      <c r="CN29" s="172"/>
      <c r="CO29" s="172"/>
      <c r="CP29" s="172"/>
      <c r="CQ29" s="172"/>
      <c r="CR29" s="172"/>
      <c r="CS29" s="172"/>
      <c r="CT29" s="172"/>
      <c r="CU29" s="172"/>
      <c r="CV29" s="172"/>
      <c r="CW29" s="172"/>
      <c r="CX29" s="172"/>
      <c r="CY29" s="172"/>
      <c r="CZ29" s="172"/>
    </row>
    <row r="30" spans="1:104" ht="11.25" customHeight="1" x14ac:dyDescent="0.25">
      <c r="A30" s="172"/>
      <c r="B30" s="172"/>
      <c r="C30" s="172"/>
      <c r="D30" s="172"/>
      <c r="E30" s="123">
        <v>43472</v>
      </c>
      <c r="F30" s="124">
        <v>1.00551896947631</v>
      </c>
      <c r="G30" s="172"/>
      <c r="H30" s="123">
        <v>43529</v>
      </c>
      <c r="I30" s="124">
        <v>1.0029139685450299</v>
      </c>
      <c r="J30" s="172"/>
      <c r="K30" s="40" t="s">
        <v>114</v>
      </c>
      <c r="L30" s="9">
        <v>42830</v>
      </c>
      <c r="M30" s="8" t="s">
        <v>115</v>
      </c>
      <c r="N30" s="9">
        <v>43501</v>
      </c>
      <c r="O30" s="8" t="s">
        <v>125</v>
      </c>
      <c r="P30" s="20">
        <v>1.00568062156835</v>
      </c>
      <c r="Q30" s="21">
        <v>-0.30721543892115599</v>
      </c>
      <c r="R30" s="50">
        <v>-0.30232605299999998</v>
      </c>
      <c r="S30" s="172"/>
      <c r="T30" s="40" t="s">
        <v>130</v>
      </c>
      <c r="U30" s="9">
        <v>43378</v>
      </c>
      <c r="V30" s="8" t="s">
        <v>131</v>
      </c>
      <c r="W30" s="9">
        <v>43560</v>
      </c>
      <c r="X30" s="8" t="s">
        <v>149</v>
      </c>
      <c r="Y30" s="20">
        <v>1.00289446682497</v>
      </c>
      <c r="Z30" s="21">
        <v>-0.14411944827571499</v>
      </c>
      <c r="AA30" s="50">
        <v>-1.4E-2</v>
      </c>
      <c r="AB30" s="172"/>
      <c r="AC30" s="172"/>
      <c r="AD30" s="182"/>
      <c r="AE30" s="172"/>
      <c r="AF30" s="182"/>
      <c r="AG30" s="172"/>
      <c r="AH30" s="172"/>
      <c r="AI30" s="172"/>
      <c r="AJ30" s="172"/>
      <c r="AK30" s="172"/>
      <c r="AL30" s="174"/>
      <c r="AM30" s="172"/>
      <c r="AN30" s="172"/>
      <c r="AO30" s="172"/>
      <c r="AP30" s="172"/>
      <c r="AQ30" s="172"/>
      <c r="AR30" s="172"/>
      <c r="AS30" s="172"/>
      <c r="AT30" s="172"/>
      <c r="AU30" s="172"/>
      <c r="AV30" s="172"/>
      <c r="AW30" s="172"/>
      <c r="AX30" s="172"/>
      <c r="AY30" s="172"/>
      <c r="AZ30" s="172"/>
      <c r="BA30" s="172"/>
      <c r="BB30" s="172"/>
      <c r="BC30" s="172"/>
      <c r="BD30" s="172"/>
      <c r="BE30" s="172"/>
      <c r="BF30" s="172"/>
      <c r="BG30" s="172"/>
      <c r="BH30" s="172"/>
      <c r="BI30" s="172"/>
      <c r="BJ30" s="172"/>
      <c r="BK30" s="172"/>
      <c r="BL30" s="172"/>
      <c r="BM30" s="172"/>
      <c r="BN30" s="172"/>
      <c r="BO30" s="172"/>
      <c r="BP30" s="172"/>
      <c r="BQ30" s="172"/>
      <c r="BR30" s="172"/>
      <c r="BS30" s="172"/>
      <c r="BT30" s="172"/>
      <c r="BU30" s="172"/>
      <c r="BV30" s="172"/>
      <c r="BW30" s="172"/>
      <c r="BX30" s="172"/>
      <c r="BY30" s="172"/>
      <c r="BZ30" s="172"/>
      <c r="CA30" s="172"/>
      <c r="CB30" s="172"/>
      <c r="CC30" s="172"/>
      <c r="CD30" s="172"/>
      <c r="CE30" s="172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  <c r="CY30" s="172"/>
      <c r="CZ30" s="172"/>
    </row>
    <row r="31" spans="1:104" ht="11.25" customHeight="1" x14ac:dyDescent="0.25">
      <c r="A31" s="172"/>
      <c r="B31" s="172"/>
      <c r="C31" s="172"/>
      <c r="D31" s="172"/>
      <c r="E31" s="123">
        <v>43501</v>
      </c>
      <c r="F31" s="124">
        <v>1.00568062156835</v>
      </c>
      <c r="G31" s="172"/>
      <c r="H31" s="123">
        <v>43560</v>
      </c>
      <c r="I31" s="124">
        <v>1.00289446682497</v>
      </c>
      <c r="J31" s="172"/>
      <c r="K31" s="40" t="s">
        <v>114</v>
      </c>
      <c r="L31" s="9">
        <v>42830</v>
      </c>
      <c r="M31" s="8" t="s">
        <v>115</v>
      </c>
      <c r="N31" s="9">
        <v>43529</v>
      </c>
      <c r="O31" s="8" t="s">
        <v>126</v>
      </c>
      <c r="P31" s="20">
        <v>1.00582362015988</v>
      </c>
      <c r="Q31" s="21">
        <v>-0.30234748616586499</v>
      </c>
      <c r="R31" s="50">
        <v>-0.29750804400000003</v>
      </c>
      <c r="S31" s="172"/>
      <c r="T31" s="40" t="s">
        <v>130</v>
      </c>
      <c r="U31" s="9">
        <v>43560</v>
      </c>
      <c r="V31" s="8" t="s">
        <v>131</v>
      </c>
      <c r="W31" s="9">
        <v>43745</v>
      </c>
      <c r="X31" s="8" t="s">
        <v>150</v>
      </c>
      <c r="Y31" s="20">
        <v>1.00244685051104</v>
      </c>
      <c r="Z31" s="21">
        <v>-9.7274762703414605E-2</v>
      </c>
      <c r="AA31" s="50">
        <v>8.6891105999999996E-2</v>
      </c>
      <c r="AB31" s="172"/>
      <c r="AC31" s="172"/>
      <c r="AD31" s="182"/>
      <c r="AE31" s="172"/>
      <c r="AF31" s="182"/>
      <c r="AG31" s="172"/>
      <c r="AH31" s="172"/>
      <c r="AI31" s="172"/>
      <c r="AJ31" s="172"/>
      <c r="AK31" s="172"/>
      <c r="AL31" s="174"/>
      <c r="AM31" s="172"/>
      <c r="AN31" s="172"/>
      <c r="AO31" s="172"/>
      <c r="AP31" s="172"/>
      <c r="AQ31" s="172"/>
      <c r="AR31" s="172"/>
      <c r="AS31" s="172"/>
      <c r="AT31" s="172"/>
      <c r="AU31" s="172"/>
      <c r="AV31" s="172"/>
      <c r="AW31" s="172"/>
      <c r="AX31" s="172"/>
      <c r="AY31" s="172"/>
      <c r="AZ31" s="172"/>
      <c r="BA31" s="172"/>
      <c r="BB31" s="172"/>
      <c r="BC31" s="172"/>
      <c r="BD31" s="172"/>
      <c r="BE31" s="172"/>
      <c r="BF31" s="172"/>
      <c r="BG31" s="172"/>
      <c r="BH31" s="172"/>
      <c r="BI31" s="172"/>
      <c r="BJ31" s="172"/>
      <c r="BK31" s="172"/>
      <c r="BL31" s="172"/>
      <c r="BM31" s="172"/>
      <c r="BN31" s="172"/>
      <c r="BO31" s="172"/>
      <c r="BP31" s="172"/>
      <c r="BQ31" s="172"/>
      <c r="BR31" s="172"/>
      <c r="BS31" s="172"/>
      <c r="BT31" s="172"/>
      <c r="BU31" s="172"/>
      <c r="BV31" s="172"/>
      <c r="BW31" s="172"/>
      <c r="BX31" s="172"/>
      <c r="BY31" s="172"/>
      <c r="BZ31" s="172"/>
      <c r="CA31" s="172"/>
      <c r="CB31" s="172"/>
      <c r="CC31" s="172"/>
      <c r="CD31" s="172"/>
      <c r="CE31" s="172"/>
      <c r="CF31" s="172"/>
      <c r="CG31" s="172"/>
      <c r="CH31" s="172"/>
      <c r="CI31" s="172"/>
      <c r="CJ31" s="172"/>
      <c r="CK31" s="172"/>
      <c r="CL31" s="172"/>
      <c r="CM31" s="172"/>
      <c r="CN31" s="172"/>
      <c r="CO31" s="172"/>
      <c r="CP31" s="172"/>
      <c r="CQ31" s="172"/>
      <c r="CR31" s="172"/>
      <c r="CS31" s="172"/>
      <c r="CT31" s="172"/>
      <c r="CU31" s="172"/>
      <c r="CV31" s="172"/>
      <c r="CW31" s="172"/>
      <c r="CX31" s="172"/>
      <c r="CY31" s="172"/>
      <c r="CZ31" s="172"/>
    </row>
    <row r="32" spans="1:104" ht="11.25" customHeight="1" x14ac:dyDescent="0.25">
      <c r="A32" s="172"/>
      <c r="B32" s="172"/>
      <c r="C32" s="172"/>
      <c r="D32" s="172"/>
      <c r="E32" s="123">
        <v>43529</v>
      </c>
      <c r="F32" s="124">
        <v>1.00582362015988</v>
      </c>
      <c r="G32" s="172"/>
      <c r="H32" s="123">
        <v>43745</v>
      </c>
      <c r="I32" s="124">
        <v>1.00244685051104</v>
      </c>
      <c r="J32" s="172"/>
      <c r="K32" s="40" t="s">
        <v>114</v>
      </c>
      <c r="L32" s="9">
        <v>42830</v>
      </c>
      <c r="M32" s="8" t="s">
        <v>115</v>
      </c>
      <c r="N32" s="9">
        <v>43560</v>
      </c>
      <c r="O32" s="8" t="s">
        <v>19</v>
      </c>
      <c r="P32" s="20">
        <v>1.00596967012086</v>
      </c>
      <c r="Q32" s="21">
        <v>-0.29678300776049399</v>
      </c>
      <c r="R32" s="50">
        <v>-0.29199999999999998</v>
      </c>
      <c r="S32" s="172"/>
      <c r="T32" s="40" t="s">
        <v>114</v>
      </c>
      <c r="U32" s="9">
        <v>42830</v>
      </c>
      <c r="V32" s="8" t="s">
        <v>151</v>
      </c>
      <c r="W32" s="9">
        <v>43927</v>
      </c>
      <c r="X32" s="8" t="s">
        <v>30</v>
      </c>
      <c r="Y32" s="20">
        <v>1.0014090094371599</v>
      </c>
      <c r="Z32" s="21">
        <v>-4.67630997185935E-2</v>
      </c>
      <c r="AA32" s="50">
        <v>-4.5999999999999999E-2</v>
      </c>
      <c r="AB32" s="172"/>
      <c r="AC32" s="172"/>
      <c r="AD32" s="182"/>
      <c r="AE32" s="172"/>
      <c r="AF32" s="182"/>
      <c r="AG32" s="172"/>
      <c r="AH32" s="172"/>
      <c r="AI32" s="172"/>
      <c r="AJ32" s="172"/>
      <c r="AK32" s="172"/>
      <c r="AL32" s="174"/>
      <c r="AM32" s="172"/>
      <c r="AN32" s="172"/>
      <c r="AO32" s="172"/>
      <c r="AP32" s="172"/>
      <c r="AQ32" s="172"/>
      <c r="AR32" s="172"/>
      <c r="AS32" s="172"/>
      <c r="AT32" s="172"/>
      <c r="AU32" s="172"/>
      <c r="AV32" s="172"/>
      <c r="AW32" s="172"/>
      <c r="AX32" s="172"/>
      <c r="AY32" s="172"/>
      <c r="AZ32" s="172"/>
      <c r="BA32" s="172"/>
      <c r="BB32" s="172"/>
      <c r="BC32" s="172"/>
      <c r="BD32" s="172"/>
      <c r="BE32" s="172"/>
      <c r="BF32" s="172"/>
      <c r="BG32" s="172"/>
      <c r="BH32" s="172"/>
      <c r="BI32" s="172"/>
      <c r="BJ32" s="172"/>
      <c r="BK32" s="172"/>
      <c r="BL32" s="172"/>
      <c r="BM32" s="172"/>
      <c r="BN32" s="172"/>
      <c r="BO32" s="172"/>
      <c r="BP32" s="172"/>
      <c r="BQ32" s="172"/>
      <c r="BR32" s="172"/>
      <c r="BS32" s="172"/>
      <c r="BT32" s="172"/>
      <c r="BU32" s="172"/>
      <c r="BV32" s="172"/>
      <c r="BW32" s="172"/>
      <c r="BX32" s="172"/>
      <c r="BY32" s="172"/>
      <c r="BZ32" s="172"/>
      <c r="CA32" s="172"/>
      <c r="CB32" s="172"/>
      <c r="CC32" s="172"/>
      <c r="CD32" s="172"/>
      <c r="CE32" s="172"/>
      <c r="CF32" s="172"/>
      <c r="CG32" s="172"/>
      <c r="CH32" s="172"/>
      <c r="CI32" s="172"/>
      <c r="CJ32" s="172"/>
      <c r="CK32" s="172"/>
      <c r="CL32" s="172"/>
      <c r="CM32" s="172"/>
      <c r="CN32" s="172"/>
      <c r="CO32" s="172"/>
      <c r="CP32" s="172"/>
      <c r="CQ32" s="172"/>
      <c r="CR32" s="172"/>
      <c r="CS32" s="172"/>
      <c r="CT32" s="172"/>
      <c r="CU32" s="172"/>
      <c r="CV32" s="172"/>
      <c r="CW32" s="172"/>
      <c r="CX32" s="172"/>
      <c r="CY32" s="172"/>
      <c r="CZ32" s="172"/>
    </row>
    <row r="33" spans="1:104" ht="11.25" customHeight="1" x14ac:dyDescent="0.25">
      <c r="A33" s="172"/>
      <c r="B33" s="172"/>
      <c r="C33" s="172"/>
      <c r="D33" s="172"/>
      <c r="E33" s="123">
        <v>43560</v>
      </c>
      <c r="F33" s="124">
        <v>1.00596967012086</v>
      </c>
      <c r="G33" s="172"/>
      <c r="H33" s="123">
        <v>43927</v>
      </c>
      <c r="I33" s="124">
        <v>1.0014090094371599</v>
      </c>
      <c r="J33" s="172"/>
      <c r="K33" s="40" t="s">
        <v>114</v>
      </c>
      <c r="L33" s="9">
        <v>42830</v>
      </c>
      <c r="M33" s="8" t="s">
        <v>115</v>
      </c>
      <c r="N33" s="9">
        <v>43927</v>
      </c>
      <c r="O33" s="8" t="s">
        <v>30</v>
      </c>
      <c r="P33" s="20">
        <v>1.00685282633449</v>
      </c>
      <c r="Q33" s="21">
        <v>-0.22681984914612399</v>
      </c>
      <c r="R33" s="50">
        <v>-0.223</v>
      </c>
      <c r="S33" s="172"/>
      <c r="T33" s="40" t="s">
        <v>114</v>
      </c>
      <c r="U33" s="9">
        <v>42830</v>
      </c>
      <c r="V33" s="8" t="s">
        <v>151</v>
      </c>
      <c r="W33" s="9">
        <v>44292</v>
      </c>
      <c r="X33" s="8" t="s">
        <v>31</v>
      </c>
      <c r="Y33" s="20">
        <v>0.99759535689727197</v>
      </c>
      <c r="Z33" s="21">
        <v>6.0024023124705402E-2</v>
      </c>
      <c r="AA33" s="50">
        <v>6.0999999999999999E-2</v>
      </c>
      <c r="AB33" s="172"/>
      <c r="AC33" s="172"/>
      <c r="AD33" s="182"/>
      <c r="AE33" s="172"/>
      <c r="AF33" s="182"/>
      <c r="AG33" s="172"/>
      <c r="AH33" s="172"/>
      <c r="AI33" s="172"/>
      <c r="AJ33" s="172"/>
      <c r="AK33" s="172"/>
      <c r="AL33" s="174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  <c r="BG33" s="172"/>
      <c r="BH33" s="172"/>
      <c r="BI33" s="172"/>
      <c r="BJ33" s="172"/>
      <c r="BK33" s="172"/>
      <c r="BL33" s="172"/>
      <c r="BM33" s="172"/>
      <c r="BN33" s="172"/>
      <c r="BO33" s="172"/>
      <c r="BP33" s="172"/>
      <c r="BQ33" s="172"/>
      <c r="BR33" s="172"/>
      <c r="BS33" s="172"/>
      <c r="BT33" s="172"/>
      <c r="BU33" s="172"/>
      <c r="BV33" s="172"/>
      <c r="BW33" s="172"/>
      <c r="BX33" s="172"/>
      <c r="BY33" s="172"/>
      <c r="BZ33" s="172"/>
      <c r="CA33" s="172"/>
      <c r="CB33" s="172"/>
      <c r="CC33" s="172"/>
      <c r="CD33" s="172"/>
      <c r="CE33" s="172"/>
      <c r="CF33" s="172"/>
      <c r="CG33" s="172"/>
      <c r="CH33" s="172"/>
      <c r="CI33" s="172"/>
      <c r="CJ33" s="172"/>
      <c r="CK33" s="172"/>
      <c r="CL33" s="172"/>
      <c r="CM33" s="172"/>
      <c r="CN33" s="172"/>
      <c r="CO33" s="172"/>
      <c r="CP33" s="172"/>
      <c r="CQ33" s="172"/>
      <c r="CR33" s="172"/>
      <c r="CS33" s="172"/>
      <c r="CT33" s="172"/>
      <c r="CU33" s="172"/>
      <c r="CV33" s="172"/>
      <c r="CW33" s="172"/>
      <c r="CX33" s="172"/>
      <c r="CY33" s="172"/>
      <c r="CZ33" s="172"/>
    </row>
    <row r="34" spans="1:104" ht="11.25" customHeight="1" x14ac:dyDescent="0.25">
      <c r="A34" s="172"/>
      <c r="B34" s="172"/>
      <c r="C34" s="172"/>
      <c r="D34" s="172"/>
      <c r="E34" s="123">
        <v>43927</v>
      </c>
      <c r="F34" s="124">
        <v>1.00685282633449</v>
      </c>
      <c r="G34" s="172"/>
      <c r="H34" s="123">
        <v>44292</v>
      </c>
      <c r="I34" s="124">
        <v>0.99759535689727197</v>
      </c>
      <c r="J34" s="172"/>
      <c r="K34" s="40" t="s">
        <v>114</v>
      </c>
      <c r="L34" s="9">
        <v>42830</v>
      </c>
      <c r="M34" s="8" t="s">
        <v>115</v>
      </c>
      <c r="N34" s="9">
        <v>44292</v>
      </c>
      <c r="O34" s="8" t="s">
        <v>31</v>
      </c>
      <c r="P34" s="20">
        <v>1.0056556800387499</v>
      </c>
      <c r="Q34" s="21">
        <v>-0.14060843959776301</v>
      </c>
      <c r="R34" s="50">
        <v>-0.13800006000000001</v>
      </c>
      <c r="S34" s="172"/>
      <c r="T34" s="40" t="s">
        <v>114</v>
      </c>
      <c r="U34" s="9">
        <v>42830</v>
      </c>
      <c r="V34" s="8" t="s">
        <v>151</v>
      </c>
      <c r="W34" s="9">
        <v>44656</v>
      </c>
      <c r="X34" s="8" t="s">
        <v>20</v>
      </c>
      <c r="Y34" s="20">
        <v>0.99132469978148396</v>
      </c>
      <c r="Z34" s="21">
        <v>0.173977004367386</v>
      </c>
      <c r="AA34" s="50">
        <v>0.17499999999999999</v>
      </c>
      <c r="AB34" s="172"/>
      <c r="AC34" s="172"/>
      <c r="AD34" s="182"/>
      <c r="AE34" s="172"/>
      <c r="AF34" s="182"/>
      <c r="AG34" s="172"/>
      <c r="AH34" s="172"/>
      <c r="AI34" s="172"/>
      <c r="AJ34" s="172"/>
      <c r="AK34" s="172"/>
      <c r="AL34" s="174"/>
      <c r="AM34" s="172"/>
      <c r="AN34" s="172"/>
      <c r="AO34" s="172"/>
      <c r="AP34" s="172"/>
      <c r="AQ34" s="172"/>
      <c r="AR34" s="172"/>
      <c r="AS34" s="172"/>
      <c r="AT34" s="172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  <c r="BE34" s="172"/>
      <c r="BF34" s="172"/>
      <c r="BG34" s="172"/>
      <c r="BH34" s="172"/>
      <c r="BI34" s="172"/>
      <c r="BJ34" s="172"/>
      <c r="BK34" s="172"/>
      <c r="BL34" s="172"/>
      <c r="BM34" s="172"/>
      <c r="BN34" s="172"/>
      <c r="BO34" s="172"/>
      <c r="BP34" s="172"/>
      <c r="BQ34" s="172"/>
      <c r="BR34" s="172"/>
      <c r="BS34" s="172"/>
      <c r="BT34" s="172"/>
      <c r="BU34" s="172"/>
      <c r="BV34" s="172"/>
      <c r="BW34" s="172"/>
      <c r="BX34" s="172"/>
      <c r="BY34" s="172"/>
      <c r="BZ34" s="172"/>
      <c r="CA34" s="172"/>
      <c r="CB34" s="172"/>
      <c r="CC34" s="172"/>
      <c r="CD34" s="172"/>
      <c r="CE34" s="172"/>
      <c r="CF34" s="172"/>
      <c r="CG34" s="172"/>
      <c r="CH34" s="172"/>
      <c r="CI34" s="172"/>
      <c r="CJ34" s="172"/>
      <c r="CK34" s="172"/>
      <c r="CL34" s="172"/>
      <c r="CM34" s="172"/>
      <c r="CN34" s="172"/>
      <c r="CO34" s="172"/>
      <c r="CP34" s="172"/>
      <c r="CQ34" s="172"/>
      <c r="CR34" s="172"/>
      <c r="CS34" s="172"/>
      <c r="CT34" s="172"/>
      <c r="CU34" s="172"/>
      <c r="CV34" s="172"/>
      <c r="CW34" s="172"/>
      <c r="CX34" s="172"/>
      <c r="CY34" s="172"/>
      <c r="CZ34" s="172"/>
    </row>
    <row r="35" spans="1:104" ht="11.25" customHeight="1" x14ac:dyDescent="0.25">
      <c r="A35" s="172"/>
      <c r="B35" s="172"/>
      <c r="C35" s="172"/>
      <c r="D35" s="172"/>
      <c r="E35" s="123">
        <v>44292</v>
      </c>
      <c r="F35" s="124">
        <v>1.0056556800387499</v>
      </c>
      <c r="G35" s="172"/>
      <c r="H35" s="123">
        <v>44656</v>
      </c>
      <c r="I35" s="124">
        <v>0.99132469978148396</v>
      </c>
      <c r="J35" s="172"/>
      <c r="K35" s="40" t="s">
        <v>114</v>
      </c>
      <c r="L35" s="9">
        <v>42830</v>
      </c>
      <c r="M35" s="8" t="s">
        <v>115</v>
      </c>
      <c r="N35" s="9">
        <v>44656</v>
      </c>
      <c r="O35" s="8" t="s">
        <v>20</v>
      </c>
      <c r="P35" s="20">
        <v>1.0022121674754201</v>
      </c>
      <c r="Q35" s="21">
        <v>-4.4121955468580797E-2</v>
      </c>
      <c r="R35" s="50">
        <v>-4.3000015000000003E-2</v>
      </c>
      <c r="S35" s="172"/>
      <c r="T35" s="40" t="s">
        <v>114</v>
      </c>
      <c r="U35" s="9">
        <v>42830</v>
      </c>
      <c r="V35" s="8" t="s">
        <v>151</v>
      </c>
      <c r="W35" s="9">
        <v>45021</v>
      </c>
      <c r="X35" s="8" t="s">
        <v>32</v>
      </c>
      <c r="Y35" s="20">
        <v>0.98253207309540702</v>
      </c>
      <c r="Z35" s="21">
        <v>0.29330307163071301</v>
      </c>
      <c r="AA35" s="50">
        <v>0.29399999999999998</v>
      </c>
      <c r="AB35" s="172"/>
      <c r="AC35" s="172"/>
      <c r="AD35" s="182"/>
      <c r="AE35" s="172"/>
      <c r="AF35" s="182"/>
      <c r="AG35" s="172"/>
      <c r="AH35" s="172"/>
      <c r="AI35" s="172"/>
      <c r="AJ35" s="172"/>
      <c r="AK35" s="172"/>
      <c r="AL35" s="174"/>
      <c r="AM35" s="172"/>
      <c r="AN35" s="172"/>
      <c r="AO35" s="172"/>
      <c r="AP35" s="172"/>
      <c r="AQ35" s="172"/>
      <c r="AR35" s="172"/>
      <c r="AS35" s="172"/>
      <c r="AT35" s="172"/>
      <c r="AU35" s="172"/>
      <c r="AV35" s="172"/>
      <c r="AW35" s="172"/>
      <c r="AX35" s="172"/>
      <c r="AY35" s="172"/>
      <c r="AZ35" s="172"/>
      <c r="BA35" s="172"/>
      <c r="BB35" s="172"/>
      <c r="BC35" s="172"/>
      <c r="BD35" s="172"/>
      <c r="BE35" s="172"/>
      <c r="BF35" s="172"/>
      <c r="BG35" s="172"/>
      <c r="BH35" s="172"/>
      <c r="BI35" s="172"/>
      <c r="BJ35" s="172"/>
      <c r="BK35" s="172"/>
      <c r="BL35" s="172"/>
      <c r="BM35" s="172"/>
      <c r="BN35" s="172"/>
      <c r="BO35" s="172"/>
      <c r="BP35" s="172"/>
      <c r="BQ35" s="172"/>
      <c r="BR35" s="172"/>
      <c r="BS35" s="172"/>
      <c r="BT35" s="172"/>
      <c r="BU35" s="172"/>
      <c r="BV35" s="172"/>
      <c r="BW35" s="172"/>
      <c r="BX35" s="172"/>
      <c r="BY35" s="172"/>
      <c r="BZ35" s="172"/>
      <c r="CA35" s="172"/>
      <c r="CB35" s="172"/>
      <c r="CC35" s="172"/>
      <c r="CD35" s="172"/>
      <c r="CE35" s="172"/>
      <c r="CF35" s="172"/>
      <c r="CG35" s="172"/>
      <c r="CH35" s="172"/>
      <c r="CI35" s="172"/>
      <c r="CJ35" s="172"/>
      <c r="CK35" s="172"/>
      <c r="CL35" s="172"/>
      <c r="CM35" s="172"/>
      <c r="CN35" s="172"/>
      <c r="CO35" s="172"/>
      <c r="CP35" s="172"/>
      <c r="CQ35" s="172"/>
      <c r="CR35" s="172"/>
      <c r="CS35" s="172"/>
      <c r="CT35" s="172"/>
      <c r="CU35" s="172"/>
      <c r="CV35" s="172"/>
      <c r="CW35" s="172"/>
      <c r="CX35" s="172"/>
      <c r="CY35" s="172"/>
      <c r="CZ35" s="172"/>
    </row>
    <row r="36" spans="1:104" ht="11.25" customHeight="1" x14ac:dyDescent="0.25">
      <c r="A36" s="172"/>
      <c r="B36" s="172"/>
      <c r="C36" s="172"/>
      <c r="D36" s="172"/>
      <c r="E36" s="123">
        <v>44656</v>
      </c>
      <c r="F36" s="124">
        <v>1.0022121674754201</v>
      </c>
      <c r="G36" s="172"/>
      <c r="H36" s="123">
        <v>45021</v>
      </c>
      <c r="I36" s="124">
        <v>0.98253207309540702</v>
      </c>
      <c r="J36" s="172"/>
      <c r="K36" s="40" t="s">
        <v>114</v>
      </c>
      <c r="L36" s="9">
        <v>42830</v>
      </c>
      <c r="M36" s="8" t="s">
        <v>115</v>
      </c>
      <c r="N36" s="9">
        <v>45021</v>
      </c>
      <c r="O36" s="8" t="s">
        <v>32</v>
      </c>
      <c r="P36" s="20">
        <v>0.99580713369693197</v>
      </c>
      <c r="Q36" s="21">
        <v>6.9932219354008299E-2</v>
      </c>
      <c r="R36" s="50">
        <v>6.9000019999999995E-2</v>
      </c>
      <c r="S36" s="172"/>
      <c r="T36" s="40" t="s">
        <v>114</v>
      </c>
      <c r="U36" s="9">
        <v>42830</v>
      </c>
      <c r="V36" s="8" t="s">
        <v>151</v>
      </c>
      <c r="W36" s="9">
        <v>45387</v>
      </c>
      <c r="X36" s="8" t="s">
        <v>21</v>
      </c>
      <c r="Y36" s="20">
        <v>0.97111842487102495</v>
      </c>
      <c r="Z36" s="21">
        <v>0.41801495011243101</v>
      </c>
      <c r="AA36" s="50">
        <v>0.41799999999999998</v>
      </c>
      <c r="AB36" s="172"/>
      <c r="AC36" s="172"/>
      <c r="AD36" s="182"/>
      <c r="AE36" s="172"/>
      <c r="AF36" s="182"/>
      <c r="AG36" s="172"/>
      <c r="AH36" s="172"/>
      <c r="AI36" s="172"/>
      <c r="AJ36" s="172"/>
      <c r="AK36" s="172"/>
      <c r="AL36" s="174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  <c r="BA36" s="172"/>
      <c r="BB36" s="172"/>
      <c r="BC36" s="172"/>
      <c r="BD36" s="172"/>
      <c r="BE36" s="172"/>
      <c r="BF36" s="172"/>
      <c r="BG36" s="172"/>
      <c r="BH36" s="172"/>
      <c r="BI36" s="172"/>
      <c r="BJ36" s="172"/>
      <c r="BK36" s="172"/>
      <c r="BL36" s="172"/>
      <c r="BM36" s="172"/>
      <c r="BN36" s="172"/>
      <c r="BO36" s="172"/>
      <c r="BP36" s="172"/>
      <c r="BQ36" s="172"/>
      <c r="BR36" s="172"/>
      <c r="BS36" s="172"/>
      <c r="BT36" s="172"/>
      <c r="BU36" s="172"/>
      <c r="BV36" s="172"/>
      <c r="BW36" s="172"/>
      <c r="BX36" s="172"/>
      <c r="BY36" s="172"/>
      <c r="BZ36" s="172"/>
      <c r="CA36" s="172"/>
      <c r="CB36" s="172"/>
      <c r="CC36" s="172"/>
      <c r="CD36" s="172"/>
      <c r="CE36" s="172"/>
      <c r="CF36" s="172"/>
      <c r="CG36" s="172"/>
      <c r="CH36" s="172"/>
      <c r="CI36" s="172"/>
      <c r="CJ36" s="172"/>
      <c r="CK36" s="172"/>
      <c r="CL36" s="172"/>
      <c r="CM36" s="172"/>
      <c r="CN36" s="172"/>
      <c r="CO36" s="172"/>
      <c r="CP36" s="172"/>
      <c r="CQ36" s="172"/>
      <c r="CR36" s="172"/>
      <c r="CS36" s="172"/>
      <c r="CT36" s="172"/>
      <c r="CU36" s="172"/>
      <c r="CV36" s="172"/>
      <c r="CW36" s="172"/>
      <c r="CX36" s="172"/>
      <c r="CY36" s="172"/>
      <c r="CZ36" s="172"/>
    </row>
    <row r="37" spans="1:104" ht="11.25" customHeight="1" x14ac:dyDescent="0.25">
      <c r="A37" s="172"/>
      <c r="B37" s="172"/>
      <c r="C37" s="172"/>
      <c r="D37" s="172"/>
      <c r="E37" s="123">
        <v>45021</v>
      </c>
      <c r="F37" s="124">
        <v>0.99580713369693197</v>
      </c>
      <c r="G37" s="172"/>
      <c r="H37" s="123">
        <v>45387</v>
      </c>
      <c r="I37" s="124">
        <v>0.97111842487102495</v>
      </c>
      <c r="J37" s="172"/>
      <c r="K37" s="40" t="s">
        <v>114</v>
      </c>
      <c r="L37" s="9">
        <v>42830</v>
      </c>
      <c r="M37" s="8" t="s">
        <v>115</v>
      </c>
      <c r="N37" s="9">
        <v>45387</v>
      </c>
      <c r="O37" s="8" t="s">
        <v>21</v>
      </c>
      <c r="P37" s="20">
        <v>0.98651276506442098</v>
      </c>
      <c r="Q37" s="21">
        <v>0.19368269073955999</v>
      </c>
      <c r="R37" s="50">
        <v>0.19000004700000001</v>
      </c>
      <c r="S37" s="172"/>
      <c r="T37" s="40" t="s">
        <v>114</v>
      </c>
      <c r="U37" s="9">
        <v>42830</v>
      </c>
      <c r="V37" s="8" t="s">
        <v>151</v>
      </c>
      <c r="W37" s="9">
        <v>45754</v>
      </c>
      <c r="X37" s="8" t="s">
        <v>23</v>
      </c>
      <c r="Y37" s="20">
        <v>0.95759325880378998</v>
      </c>
      <c r="Z37" s="21">
        <v>0.54054135410912296</v>
      </c>
      <c r="AA37" s="50">
        <v>0.53900000000000003</v>
      </c>
      <c r="AB37" s="172"/>
      <c r="AC37" s="172"/>
      <c r="AD37" s="182"/>
      <c r="AE37" s="172"/>
      <c r="AF37" s="182"/>
      <c r="AG37" s="172"/>
      <c r="AH37" s="172"/>
      <c r="AI37" s="172"/>
      <c r="AJ37" s="172"/>
      <c r="AK37" s="172"/>
      <c r="AL37" s="174"/>
      <c r="AM37" s="172"/>
      <c r="AN37" s="172"/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  <c r="BE37" s="172"/>
      <c r="BF37" s="172"/>
      <c r="BG37" s="172"/>
      <c r="BH37" s="172"/>
      <c r="BI37" s="172"/>
      <c r="BJ37" s="172"/>
      <c r="BK37" s="172"/>
      <c r="BL37" s="172"/>
      <c r="BM37" s="172"/>
      <c r="BN37" s="172"/>
      <c r="BO37" s="172"/>
      <c r="BP37" s="172"/>
      <c r="BQ37" s="172"/>
      <c r="BR37" s="172"/>
      <c r="BS37" s="172"/>
      <c r="BT37" s="172"/>
      <c r="BU37" s="172"/>
      <c r="BV37" s="172"/>
      <c r="BW37" s="172"/>
      <c r="BX37" s="172"/>
      <c r="BY37" s="172"/>
      <c r="BZ37" s="172"/>
      <c r="CA37" s="172"/>
      <c r="CB37" s="172"/>
      <c r="CC37" s="172"/>
      <c r="CD37" s="172"/>
      <c r="CE37" s="172"/>
      <c r="CF37" s="172"/>
      <c r="CG37" s="172"/>
      <c r="CH37" s="172"/>
      <c r="CI37" s="172"/>
      <c r="CJ37" s="172"/>
      <c r="CK37" s="172"/>
      <c r="CL37" s="172"/>
      <c r="CM37" s="172"/>
      <c r="CN37" s="172"/>
      <c r="CO37" s="172"/>
      <c r="CP37" s="172"/>
      <c r="CQ37" s="172"/>
      <c r="CR37" s="172"/>
      <c r="CS37" s="172"/>
      <c r="CT37" s="172"/>
      <c r="CU37" s="172"/>
      <c r="CV37" s="172"/>
      <c r="CW37" s="172"/>
      <c r="CX37" s="172"/>
      <c r="CY37" s="172"/>
      <c r="CZ37" s="172"/>
    </row>
    <row r="38" spans="1:104" ht="11.25" customHeight="1" x14ac:dyDescent="0.25">
      <c r="A38" s="172"/>
      <c r="B38" s="172"/>
      <c r="C38" s="172"/>
      <c r="D38" s="172"/>
      <c r="E38" s="123">
        <v>45387</v>
      </c>
      <c r="F38" s="124">
        <v>0.98651276506442098</v>
      </c>
      <c r="G38" s="172"/>
      <c r="H38" s="123">
        <v>45754</v>
      </c>
      <c r="I38" s="124">
        <v>0.95759325880378998</v>
      </c>
      <c r="J38" s="172"/>
      <c r="K38" s="40" t="s">
        <v>114</v>
      </c>
      <c r="L38" s="9">
        <v>42830</v>
      </c>
      <c r="M38" s="8" t="s">
        <v>115</v>
      </c>
      <c r="N38" s="9">
        <v>45754</v>
      </c>
      <c r="O38" s="8" t="s">
        <v>23</v>
      </c>
      <c r="P38" s="20">
        <v>0.97473902163602499</v>
      </c>
      <c r="Q38" s="21">
        <v>0.31916310953171001</v>
      </c>
      <c r="R38" s="50">
        <v>0.31200006699999999</v>
      </c>
      <c r="S38" s="172"/>
      <c r="T38" s="40" t="s">
        <v>114</v>
      </c>
      <c r="U38" s="9">
        <v>42830</v>
      </c>
      <c r="V38" s="8" t="s">
        <v>151</v>
      </c>
      <c r="W38" s="9">
        <v>46119</v>
      </c>
      <c r="X38" s="8" t="s">
        <v>24</v>
      </c>
      <c r="Y38" s="20">
        <v>0.94233020682971902</v>
      </c>
      <c r="Z38" s="21">
        <v>0.65879148115588504</v>
      </c>
      <c r="AA38" s="50">
        <v>0.65500000000000003</v>
      </c>
      <c r="AB38" s="172"/>
      <c r="AC38" s="172"/>
      <c r="AD38" s="182"/>
      <c r="AE38" s="172"/>
      <c r="AF38" s="182"/>
      <c r="AG38" s="172"/>
      <c r="AH38" s="172"/>
      <c r="AI38" s="172"/>
      <c r="AJ38" s="172"/>
      <c r="AK38" s="172"/>
      <c r="AL38" s="174"/>
      <c r="AM38" s="172"/>
      <c r="AN38" s="172"/>
      <c r="AO38" s="172"/>
      <c r="AP38" s="172"/>
      <c r="AQ38" s="172"/>
      <c r="AR38" s="172"/>
      <c r="AS38" s="172"/>
      <c r="AT38" s="172"/>
      <c r="AU38" s="172"/>
      <c r="AV38" s="172"/>
      <c r="AW38" s="172"/>
      <c r="AX38" s="172"/>
      <c r="AY38" s="172"/>
      <c r="AZ38" s="172"/>
      <c r="BA38" s="172"/>
      <c r="BB38" s="172"/>
      <c r="BC38" s="172"/>
      <c r="BD38" s="172"/>
      <c r="BE38" s="172"/>
      <c r="BF38" s="172"/>
      <c r="BG38" s="172"/>
      <c r="BH38" s="172"/>
      <c r="BI38" s="172"/>
      <c r="BJ38" s="172"/>
      <c r="BK38" s="172"/>
      <c r="BL38" s="172"/>
      <c r="BM38" s="172"/>
      <c r="BN38" s="172"/>
      <c r="BO38" s="172"/>
      <c r="BP38" s="172"/>
      <c r="BQ38" s="172"/>
      <c r="BR38" s="172"/>
      <c r="BS38" s="172"/>
      <c r="BT38" s="172"/>
      <c r="BU38" s="172"/>
      <c r="BV38" s="172"/>
      <c r="BW38" s="172"/>
      <c r="BX38" s="172"/>
      <c r="BY38" s="172"/>
      <c r="BZ38" s="172"/>
      <c r="CA38" s="172"/>
      <c r="CB38" s="172"/>
      <c r="CC38" s="172"/>
      <c r="CD38" s="172"/>
      <c r="CE38" s="172"/>
      <c r="CF38" s="172"/>
      <c r="CG38" s="172"/>
      <c r="CH38" s="172"/>
      <c r="CI38" s="172"/>
      <c r="CJ38" s="172"/>
      <c r="CK38" s="172"/>
      <c r="CL38" s="172"/>
      <c r="CM38" s="172"/>
      <c r="CN38" s="172"/>
      <c r="CO38" s="172"/>
      <c r="CP38" s="172"/>
      <c r="CQ38" s="172"/>
      <c r="CR38" s="172"/>
      <c r="CS38" s="172"/>
      <c r="CT38" s="172"/>
      <c r="CU38" s="172"/>
      <c r="CV38" s="172"/>
      <c r="CW38" s="172"/>
      <c r="CX38" s="172"/>
      <c r="CY38" s="172"/>
      <c r="CZ38" s="172"/>
    </row>
    <row r="39" spans="1:104" ht="11.25" customHeight="1" x14ac:dyDescent="0.25">
      <c r="A39" s="172"/>
      <c r="B39" s="172"/>
      <c r="C39" s="172"/>
      <c r="D39" s="172"/>
      <c r="E39" s="123">
        <v>45754</v>
      </c>
      <c r="F39" s="124">
        <v>0.97473902163602499</v>
      </c>
      <c r="G39" s="172"/>
      <c r="H39" s="123">
        <v>46119</v>
      </c>
      <c r="I39" s="124">
        <v>0.94233020682971902</v>
      </c>
      <c r="J39" s="172"/>
      <c r="K39" s="40" t="s">
        <v>114</v>
      </c>
      <c r="L39" s="9">
        <v>42830</v>
      </c>
      <c r="M39" s="8" t="s">
        <v>115</v>
      </c>
      <c r="N39" s="9">
        <v>46119</v>
      </c>
      <c r="O39" s="8" t="s">
        <v>24</v>
      </c>
      <c r="P39" s="20">
        <v>0.96080702754018898</v>
      </c>
      <c r="Q39" s="21">
        <v>0.44343112440435001</v>
      </c>
      <c r="R39" s="50">
        <v>0.431999998</v>
      </c>
      <c r="S39" s="172"/>
      <c r="T39" s="40" t="s">
        <v>114</v>
      </c>
      <c r="U39" s="9">
        <v>42830</v>
      </c>
      <c r="V39" s="8" t="s">
        <v>151</v>
      </c>
      <c r="W39" s="9">
        <v>46482</v>
      </c>
      <c r="X39" s="8" t="s">
        <v>25</v>
      </c>
      <c r="Y39" s="20">
        <v>0.92603045042927901</v>
      </c>
      <c r="Z39" s="21">
        <v>0.76764036072665498</v>
      </c>
      <c r="AA39" s="50">
        <v>0.76100000000000001</v>
      </c>
      <c r="AB39" s="172"/>
      <c r="AC39" s="172"/>
      <c r="AD39" s="182"/>
      <c r="AE39" s="172"/>
      <c r="AF39" s="182"/>
      <c r="AG39" s="172"/>
      <c r="AH39" s="172"/>
      <c r="AI39" s="172"/>
      <c r="AJ39" s="172"/>
      <c r="AK39" s="172"/>
      <c r="AL39" s="174"/>
      <c r="AM39" s="172"/>
      <c r="AN39" s="172"/>
      <c r="AO39" s="172"/>
      <c r="AP39" s="172"/>
      <c r="AQ39" s="172"/>
      <c r="AR39" s="172"/>
      <c r="AS39" s="172"/>
      <c r="AT39" s="172"/>
      <c r="AU39" s="172"/>
      <c r="AV39" s="172"/>
      <c r="AW39" s="172"/>
      <c r="AX39" s="172"/>
      <c r="AY39" s="172"/>
      <c r="AZ39" s="172"/>
      <c r="BA39" s="172"/>
      <c r="BB39" s="172"/>
      <c r="BC39" s="172"/>
      <c r="BD39" s="172"/>
      <c r="BE39" s="172"/>
      <c r="BF39" s="172"/>
      <c r="BG39" s="172"/>
      <c r="BH39" s="172"/>
      <c r="BI39" s="172"/>
      <c r="BJ39" s="172"/>
      <c r="BK39" s="172"/>
      <c r="BL39" s="172"/>
      <c r="BM39" s="172"/>
      <c r="BN39" s="172"/>
      <c r="BO39" s="172"/>
      <c r="BP39" s="172"/>
      <c r="BQ39" s="172"/>
      <c r="BR39" s="172"/>
      <c r="BS39" s="172"/>
      <c r="BT39" s="172"/>
      <c r="BU39" s="172"/>
      <c r="BV39" s="172"/>
      <c r="BW39" s="172"/>
      <c r="BX39" s="172"/>
      <c r="BY39" s="172"/>
      <c r="BZ39" s="172"/>
      <c r="CA39" s="172"/>
      <c r="CB39" s="172"/>
      <c r="CC39" s="172"/>
      <c r="CD39" s="172"/>
      <c r="CE39" s="172"/>
      <c r="CF39" s="172"/>
      <c r="CG39" s="172"/>
      <c r="CH39" s="172"/>
      <c r="CI39" s="172"/>
      <c r="CJ39" s="172"/>
      <c r="CK39" s="172"/>
      <c r="CL39" s="172"/>
      <c r="CM39" s="172"/>
      <c r="CN39" s="172"/>
      <c r="CO39" s="172"/>
      <c r="CP39" s="172"/>
      <c r="CQ39" s="172"/>
      <c r="CR39" s="172"/>
      <c r="CS39" s="172"/>
      <c r="CT39" s="172"/>
      <c r="CU39" s="172"/>
      <c r="CV39" s="172"/>
      <c r="CW39" s="172"/>
      <c r="CX39" s="172"/>
      <c r="CY39" s="172"/>
      <c r="CZ39" s="172"/>
    </row>
    <row r="40" spans="1:104" ht="11.25" customHeight="1" x14ac:dyDescent="0.25">
      <c r="A40" s="172"/>
      <c r="B40" s="172"/>
      <c r="C40" s="172"/>
      <c r="D40" s="172"/>
      <c r="E40" s="123">
        <v>46119</v>
      </c>
      <c r="F40" s="124">
        <v>0.96080702754018898</v>
      </c>
      <c r="G40" s="172"/>
      <c r="H40" s="123">
        <v>46482</v>
      </c>
      <c r="I40" s="124">
        <v>0.92603045042927901</v>
      </c>
      <c r="J40" s="172"/>
      <c r="K40" s="40" t="s">
        <v>114</v>
      </c>
      <c r="L40" s="9">
        <v>42830</v>
      </c>
      <c r="M40" s="8" t="s">
        <v>115</v>
      </c>
      <c r="N40" s="9">
        <v>46482</v>
      </c>
      <c r="O40" s="8" t="s">
        <v>25</v>
      </c>
      <c r="P40" s="20">
        <v>0.94555418371683098</v>
      </c>
      <c r="Q40" s="21">
        <v>0.55922800319628096</v>
      </c>
      <c r="R40" s="50">
        <v>0.54299999799999998</v>
      </c>
      <c r="S40" s="172"/>
      <c r="T40" s="40" t="s">
        <v>114</v>
      </c>
      <c r="U40" s="9">
        <v>42830</v>
      </c>
      <c r="V40" s="8" t="s">
        <v>151</v>
      </c>
      <c r="W40" s="9">
        <v>46848</v>
      </c>
      <c r="X40" s="8" t="s">
        <v>33</v>
      </c>
      <c r="Y40" s="20">
        <v>0.90893241259955904</v>
      </c>
      <c r="Z40" s="21">
        <v>0.86696162979789804</v>
      </c>
      <c r="AA40" s="50">
        <v>0.85716963899999998</v>
      </c>
      <c r="AB40" s="172"/>
      <c r="AC40" s="172"/>
      <c r="AD40" s="182"/>
      <c r="AE40" s="172"/>
      <c r="AF40" s="182"/>
      <c r="AG40" s="172"/>
      <c r="AH40" s="172"/>
      <c r="AI40" s="172"/>
      <c r="AJ40" s="172"/>
      <c r="AK40" s="172"/>
      <c r="AL40" s="174"/>
      <c r="AM40" s="172"/>
      <c r="AN40" s="172"/>
      <c r="AO40" s="172"/>
      <c r="AP40" s="172"/>
      <c r="AQ40" s="172"/>
      <c r="AR40" s="172"/>
      <c r="AS40" s="172"/>
      <c r="AT40" s="172"/>
      <c r="AU40" s="172"/>
      <c r="AV40" s="172"/>
      <c r="AW40" s="172"/>
      <c r="AX40" s="172"/>
      <c r="AY40" s="172"/>
      <c r="AZ40" s="172"/>
      <c r="BA40" s="172"/>
      <c r="BB40" s="172"/>
      <c r="BC40" s="172"/>
      <c r="BD40" s="172"/>
      <c r="BE40" s="172"/>
      <c r="BF40" s="172"/>
      <c r="BG40" s="172"/>
      <c r="BH40" s="172"/>
      <c r="BI40" s="172"/>
      <c r="BJ40" s="172"/>
      <c r="BK40" s="172"/>
      <c r="BL40" s="172"/>
      <c r="BM40" s="172"/>
      <c r="BN40" s="172"/>
      <c r="BO40" s="172"/>
      <c r="BP40" s="172"/>
      <c r="BQ40" s="172"/>
      <c r="BR40" s="172"/>
      <c r="BS40" s="172"/>
      <c r="BT40" s="172"/>
      <c r="BU40" s="172"/>
      <c r="BV40" s="172"/>
      <c r="BW40" s="172"/>
      <c r="BX40" s="172"/>
      <c r="BY40" s="172"/>
      <c r="BZ40" s="172"/>
      <c r="CA40" s="172"/>
      <c r="CB40" s="172"/>
      <c r="CC40" s="172"/>
      <c r="CD40" s="172"/>
      <c r="CE40" s="172"/>
      <c r="CF40" s="172"/>
      <c r="CG40" s="172"/>
      <c r="CH40" s="172"/>
      <c r="CI40" s="172"/>
      <c r="CJ40" s="172"/>
      <c r="CK40" s="172"/>
      <c r="CL40" s="172"/>
      <c r="CM40" s="172"/>
      <c r="CN40" s="172"/>
      <c r="CO40" s="172"/>
      <c r="CP40" s="172"/>
      <c r="CQ40" s="172"/>
      <c r="CR40" s="172"/>
      <c r="CS40" s="172"/>
      <c r="CT40" s="172"/>
      <c r="CU40" s="172"/>
      <c r="CV40" s="172"/>
      <c r="CW40" s="172"/>
      <c r="CX40" s="172"/>
      <c r="CY40" s="172"/>
      <c r="CZ40" s="172"/>
    </row>
    <row r="41" spans="1:104" ht="11.25" customHeight="1" x14ac:dyDescent="0.25">
      <c r="A41" s="172"/>
      <c r="B41" s="172"/>
      <c r="C41" s="172"/>
      <c r="D41" s="172"/>
      <c r="E41" s="123">
        <v>46482</v>
      </c>
      <c r="F41" s="124">
        <v>0.94555418371683098</v>
      </c>
      <c r="G41" s="172"/>
      <c r="H41" s="123">
        <v>46848</v>
      </c>
      <c r="I41" s="124">
        <v>0.90893241259955904</v>
      </c>
      <c r="J41" s="172"/>
      <c r="K41" s="40" t="s">
        <v>114</v>
      </c>
      <c r="L41" s="9">
        <v>42830</v>
      </c>
      <c r="M41" s="8" t="s">
        <v>115</v>
      </c>
      <c r="N41" s="9">
        <v>46848</v>
      </c>
      <c r="O41" s="8" t="s">
        <v>33</v>
      </c>
      <c r="P41" s="20">
        <v>0.92912047130959896</v>
      </c>
      <c r="Q41" s="21">
        <v>0.66750392000788505</v>
      </c>
      <c r="R41" s="50">
        <v>0.64600000000000002</v>
      </c>
      <c r="S41" s="172"/>
      <c r="T41" s="40" t="s">
        <v>114</v>
      </c>
      <c r="U41" s="9">
        <v>42830</v>
      </c>
      <c r="V41" s="8" t="s">
        <v>151</v>
      </c>
      <c r="W41" s="9">
        <v>47213</v>
      </c>
      <c r="X41" s="8" t="s">
        <v>34</v>
      </c>
      <c r="Y41" s="20">
        <v>0.89156270994815701</v>
      </c>
      <c r="Z41" s="21">
        <v>0.95540520554618402</v>
      </c>
      <c r="AA41" s="50">
        <v>0.94199999999999995</v>
      </c>
      <c r="AB41" s="172"/>
      <c r="AC41" s="172"/>
      <c r="AD41" s="182"/>
      <c r="AE41" s="172"/>
      <c r="AF41" s="182"/>
      <c r="AG41" s="172"/>
      <c r="AH41" s="172"/>
      <c r="AI41" s="172"/>
      <c r="AJ41" s="172"/>
      <c r="AK41" s="172"/>
      <c r="AL41" s="174"/>
      <c r="AM41" s="172"/>
      <c r="AN41" s="172"/>
      <c r="AO41" s="172"/>
      <c r="AP41" s="172"/>
      <c r="AQ41" s="172"/>
      <c r="AR41" s="172"/>
      <c r="AS41" s="172"/>
      <c r="AT41" s="172"/>
      <c r="AU41" s="172"/>
      <c r="AV41" s="172"/>
      <c r="AW41" s="172"/>
      <c r="AX41" s="172"/>
      <c r="AY41" s="172"/>
      <c r="AZ41" s="172"/>
      <c r="BA41" s="172"/>
      <c r="BB41" s="172"/>
      <c r="BC41" s="172"/>
      <c r="BD41" s="172"/>
      <c r="BE41" s="172"/>
      <c r="BF41" s="172"/>
      <c r="BG41" s="172"/>
      <c r="BH41" s="172"/>
      <c r="BI41" s="172"/>
      <c r="BJ41" s="172"/>
      <c r="BK41" s="172"/>
      <c r="BL41" s="172"/>
      <c r="BM41" s="172"/>
      <c r="BN41" s="172"/>
      <c r="BO41" s="172"/>
      <c r="BP41" s="172"/>
      <c r="BQ41" s="172"/>
      <c r="BR41" s="172"/>
      <c r="BS41" s="172"/>
      <c r="BT41" s="172"/>
      <c r="BU41" s="172"/>
      <c r="BV41" s="172"/>
      <c r="BW41" s="172"/>
      <c r="BX41" s="172"/>
      <c r="BY41" s="172"/>
      <c r="BZ41" s="172"/>
      <c r="CA41" s="172"/>
      <c r="CB41" s="172"/>
      <c r="CC41" s="172"/>
      <c r="CD41" s="172"/>
      <c r="CE41" s="172"/>
      <c r="CF41" s="172"/>
      <c r="CG41" s="172"/>
      <c r="CH41" s="172"/>
      <c r="CI41" s="172"/>
      <c r="CJ41" s="172"/>
      <c r="CK41" s="172"/>
      <c r="CL41" s="172"/>
      <c r="CM41" s="172"/>
      <c r="CN41" s="172"/>
      <c r="CO41" s="172"/>
      <c r="CP41" s="172"/>
      <c r="CQ41" s="172"/>
      <c r="CR41" s="172"/>
      <c r="CS41" s="172"/>
      <c r="CT41" s="172"/>
      <c r="CU41" s="172"/>
      <c r="CV41" s="172"/>
      <c r="CW41" s="172"/>
      <c r="CX41" s="172"/>
      <c r="CY41" s="172"/>
      <c r="CZ41" s="172"/>
    </row>
    <row r="42" spans="1:104" ht="11.25" customHeight="1" x14ac:dyDescent="0.25">
      <c r="A42" s="172"/>
      <c r="B42" s="172"/>
      <c r="C42" s="172"/>
      <c r="D42" s="172"/>
      <c r="E42" s="123">
        <v>46848</v>
      </c>
      <c r="F42" s="124">
        <v>0.92912047130959896</v>
      </c>
      <c r="G42" s="172"/>
      <c r="H42" s="123">
        <v>47213</v>
      </c>
      <c r="I42" s="124">
        <v>0.89156270994815701</v>
      </c>
      <c r="J42" s="172"/>
      <c r="K42" s="40" t="s">
        <v>114</v>
      </c>
      <c r="L42" s="9">
        <v>42830</v>
      </c>
      <c r="M42" s="8" t="s">
        <v>115</v>
      </c>
      <c r="N42" s="9">
        <v>47213</v>
      </c>
      <c r="O42" s="8" t="s">
        <v>34</v>
      </c>
      <c r="P42" s="20">
        <v>0.91243396601671101</v>
      </c>
      <c r="Q42" s="21">
        <v>0.76279225053338295</v>
      </c>
      <c r="R42" s="50">
        <v>0.73599999599999999</v>
      </c>
      <c r="S42" s="172"/>
      <c r="T42" s="40" t="s">
        <v>114</v>
      </c>
      <c r="U42" s="9">
        <v>42830</v>
      </c>
      <c r="V42" s="8" t="s">
        <v>151</v>
      </c>
      <c r="W42" s="9">
        <v>47578</v>
      </c>
      <c r="X42" s="8" t="s">
        <v>35</v>
      </c>
      <c r="Y42" s="20">
        <v>0.87418752592237203</v>
      </c>
      <c r="Z42" s="21">
        <v>1.03322175817203</v>
      </c>
      <c r="AA42" s="50">
        <v>1.016136865</v>
      </c>
      <c r="AB42" s="172"/>
      <c r="AC42" s="172"/>
      <c r="AD42" s="182"/>
      <c r="AE42" s="172"/>
      <c r="AF42" s="182"/>
      <c r="AG42" s="172"/>
      <c r="AH42" s="172"/>
      <c r="AI42" s="172"/>
      <c r="AJ42" s="172"/>
      <c r="AK42" s="172"/>
      <c r="AL42" s="174"/>
      <c r="AM42" s="172"/>
      <c r="AN42" s="172"/>
      <c r="AO42" s="172"/>
      <c r="AP42" s="172"/>
      <c r="AQ42" s="172"/>
      <c r="AR42" s="172"/>
      <c r="AS42" s="172"/>
      <c r="AT42" s="172"/>
      <c r="AU42" s="172"/>
      <c r="AV42" s="172"/>
      <c r="AW42" s="172"/>
      <c r="AX42" s="172"/>
      <c r="AY42" s="172"/>
      <c r="AZ42" s="172"/>
      <c r="BA42" s="172"/>
      <c r="BB42" s="172"/>
      <c r="BC42" s="172"/>
      <c r="BD42" s="172"/>
      <c r="BE42" s="172"/>
      <c r="BF42" s="172"/>
      <c r="BG42" s="172"/>
      <c r="BH42" s="172"/>
      <c r="BI42" s="172"/>
      <c r="BJ42" s="172"/>
      <c r="BK42" s="172"/>
      <c r="BL42" s="172"/>
      <c r="BM42" s="172"/>
      <c r="BN42" s="172"/>
      <c r="BO42" s="172"/>
      <c r="BP42" s="172"/>
      <c r="BQ42" s="172"/>
      <c r="BR42" s="172"/>
      <c r="BS42" s="172"/>
      <c r="BT42" s="172"/>
      <c r="BU42" s="172"/>
      <c r="BV42" s="172"/>
      <c r="BW42" s="172"/>
      <c r="BX42" s="172"/>
      <c r="BY42" s="172"/>
      <c r="BZ42" s="172"/>
      <c r="CA42" s="172"/>
      <c r="CB42" s="172"/>
      <c r="CC42" s="172"/>
      <c r="CD42" s="172"/>
      <c r="CE42" s="172"/>
      <c r="CF42" s="172"/>
      <c r="CG42" s="172"/>
      <c r="CH42" s="172"/>
      <c r="CI42" s="172"/>
      <c r="CJ42" s="172"/>
      <c r="CK42" s="172"/>
      <c r="CL42" s="172"/>
      <c r="CM42" s="172"/>
      <c r="CN42" s="172"/>
      <c r="CO42" s="172"/>
      <c r="CP42" s="172"/>
      <c r="CQ42" s="172"/>
      <c r="CR42" s="172"/>
      <c r="CS42" s="172"/>
      <c r="CT42" s="172"/>
      <c r="CU42" s="172"/>
      <c r="CV42" s="172"/>
      <c r="CW42" s="172"/>
      <c r="CX42" s="172"/>
      <c r="CY42" s="172"/>
      <c r="CZ42" s="172"/>
    </row>
    <row r="43" spans="1:104" ht="11.25" customHeight="1" x14ac:dyDescent="0.25">
      <c r="A43" s="172"/>
      <c r="B43" s="172"/>
      <c r="C43" s="172"/>
      <c r="D43" s="172"/>
      <c r="E43" s="123">
        <v>47213</v>
      </c>
      <c r="F43" s="124">
        <v>0.91243396601671101</v>
      </c>
      <c r="G43" s="172"/>
      <c r="H43" s="123">
        <v>47578</v>
      </c>
      <c r="I43" s="124">
        <v>0.87418752592237203</v>
      </c>
      <c r="J43" s="172"/>
      <c r="K43" s="40" t="s">
        <v>114</v>
      </c>
      <c r="L43" s="9">
        <v>42830</v>
      </c>
      <c r="M43" s="8" t="s">
        <v>115</v>
      </c>
      <c r="N43" s="9">
        <v>47578</v>
      </c>
      <c r="O43" s="8" t="s">
        <v>35</v>
      </c>
      <c r="P43" s="20">
        <v>0.89561412885008695</v>
      </c>
      <c r="Q43" s="21">
        <v>0.84715054241365795</v>
      </c>
      <c r="R43" s="50">
        <v>0.81513994700000003</v>
      </c>
      <c r="S43" s="172"/>
      <c r="T43" s="40" t="s">
        <v>114</v>
      </c>
      <c r="U43" s="9">
        <v>42830</v>
      </c>
      <c r="V43" s="8" t="s">
        <v>151</v>
      </c>
      <c r="W43" s="9">
        <v>47945</v>
      </c>
      <c r="X43" s="8" t="s">
        <v>36</v>
      </c>
      <c r="Y43" s="20">
        <v>0.856953192622254</v>
      </c>
      <c r="Z43" s="21">
        <v>1.10114857434028</v>
      </c>
      <c r="AA43" s="50">
        <v>1.080466052</v>
      </c>
      <c r="AB43" s="172"/>
      <c r="AC43" s="172"/>
      <c r="AD43" s="182"/>
      <c r="AE43" s="172"/>
      <c r="AF43" s="182"/>
      <c r="AG43" s="172"/>
      <c r="AH43" s="172"/>
      <c r="AI43" s="172"/>
      <c r="AJ43" s="172"/>
      <c r="AK43" s="172"/>
      <c r="AL43" s="174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2"/>
      <c r="BX43" s="172"/>
      <c r="BY43" s="17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72"/>
      <c r="CS43" s="172"/>
      <c r="CT43" s="172"/>
      <c r="CU43" s="172"/>
      <c r="CV43" s="172"/>
      <c r="CW43" s="172"/>
      <c r="CX43" s="172"/>
      <c r="CY43" s="172"/>
      <c r="CZ43" s="172"/>
    </row>
    <row r="44" spans="1:104" ht="11.25" customHeight="1" x14ac:dyDescent="0.25">
      <c r="A44" s="172"/>
      <c r="B44" s="172"/>
      <c r="C44" s="172"/>
      <c r="D44" s="172"/>
      <c r="E44" s="123">
        <v>47578</v>
      </c>
      <c r="F44" s="124">
        <v>0.89561412885008695</v>
      </c>
      <c r="G44" s="172"/>
      <c r="H44" s="123">
        <v>47945</v>
      </c>
      <c r="I44" s="124">
        <v>0.856953192622254</v>
      </c>
      <c r="J44" s="172"/>
      <c r="K44" s="40" t="s">
        <v>114</v>
      </c>
      <c r="L44" s="9">
        <v>42830</v>
      </c>
      <c r="M44" s="8" t="s">
        <v>115</v>
      </c>
      <c r="N44" s="9">
        <v>47945</v>
      </c>
      <c r="O44" s="8" t="s">
        <v>36</v>
      </c>
      <c r="P44" s="20">
        <v>0.87874506941922403</v>
      </c>
      <c r="Q44" s="21">
        <v>0.92202585642257895</v>
      </c>
      <c r="R44" s="50">
        <v>0.88494884500000004</v>
      </c>
      <c r="S44" s="172"/>
      <c r="T44" s="40" t="s">
        <v>114</v>
      </c>
      <c r="U44" s="9">
        <v>42830</v>
      </c>
      <c r="V44" s="8" t="s">
        <v>151</v>
      </c>
      <c r="W44" s="9">
        <v>48309</v>
      </c>
      <c r="X44" s="8" t="s">
        <v>26</v>
      </c>
      <c r="Y44" s="20">
        <v>0.84028729343698105</v>
      </c>
      <c r="Z44" s="21">
        <v>1.1588062728008801</v>
      </c>
      <c r="AA44" s="50">
        <v>1.135</v>
      </c>
      <c r="AB44" s="172"/>
      <c r="AC44" s="172"/>
      <c r="AD44" s="182"/>
      <c r="AE44" s="172"/>
      <c r="AF44" s="182"/>
      <c r="AG44" s="172"/>
      <c r="AH44" s="172"/>
      <c r="AI44" s="172"/>
      <c r="AJ44" s="172"/>
      <c r="AK44" s="172"/>
      <c r="AL44" s="174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2"/>
      <c r="BX44" s="172"/>
      <c r="BY44" s="17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72"/>
      <c r="CS44" s="172"/>
      <c r="CT44" s="172"/>
      <c r="CU44" s="172"/>
      <c r="CV44" s="172"/>
      <c r="CW44" s="172"/>
      <c r="CX44" s="172"/>
      <c r="CY44" s="172"/>
      <c r="CZ44" s="172"/>
    </row>
    <row r="45" spans="1:104" ht="11.25" customHeight="1" x14ac:dyDescent="0.25">
      <c r="A45" s="172"/>
      <c r="B45" s="172"/>
      <c r="C45" s="172"/>
      <c r="D45" s="172"/>
      <c r="E45" s="123">
        <v>47945</v>
      </c>
      <c r="F45" s="124">
        <v>0.87874506941922403</v>
      </c>
      <c r="G45" s="172"/>
      <c r="H45" s="123">
        <v>48309</v>
      </c>
      <c r="I45" s="124">
        <v>0.84028729343698105</v>
      </c>
      <c r="J45" s="172"/>
      <c r="K45" s="40" t="s">
        <v>114</v>
      </c>
      <c r="L45" s="9">
        <v>42830</v>
      </c>
      <c r="M45" s="8" t="s">
        <v>115</v>
      </c>
      <c r="N45" s="9">
        <v>48309</v>
      </c>
      <c r="O45" s="8" t="s">
        <v>26</v>
      </c>
      <c r="P45" s="20">
        <v>0.86227646242598799</v>
      </c>
      <c r="Q45" s="21">
        <v>0.98678084744397598</v>
      </c>
      <c r="R45" s="50">
        <v>0.94500002000000005</v>
      </c>
      <c r="S45" s="172"/>
      <c r="T45" s="40" t="s">
        <v>114</v>
      </c>
      <c r="U45" s="9">
        <v>42830</v>
      </c>
      <c r="V45" s="8" t="s">
        <v>151</v>
      </c>
      <c r="W45" s="9">
        <v>48674</v>
      </c>
      <c r="X45" s="8" t="s">
        <v>37</v>
      </c>
      <c r="Y45" s="20">
        <v>0.82415307750773903</v>
      </c>
      <c r="Z45" s="21">
        <v>1.20750311867921</v>
      </c>
      <c r="AA45" s="50">
        <v>1.1807475890000001</v>
      </c>
      <c r="AB45" s="172"/>
      <c r="AC45" s="172"/>
      <c r="AD45" s="182"/>
      <c r="AE45" s="172"/>
      <c r="AF45" s="182"/>
      <c r="AG45" s="172"/>
      <c r="AH45" s="172"/>
      <c r="AI45" s="172"/>
      <c r="AJ45" s="172"/>
      <c r="AK45" s="172"/>
      <c r="AL45" s="174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C45" s="172"/>
      <c r="BD45" s="172"/>
      <c r="BE45" s="172"/>
      <c r="BF45" s="172"/>
      <c r="BG45" s="172"/>
      <c r="BH45" s="172"/>
      <c r="BI45" s="172"/>
      <c r="BJ45" s="172"/>
      <c r="BK45" s="172"/>
      <c r="BL45" s="172"/>
      <c r="BM45" s="172"/>
      <c r="BN45" s="172"/>
      <c r="BO45" s="172"/>
      <c r="BP45" s="172"/>
      <c r="BQ45" s="172"/>
      <c r="BR45" s="172"/>
      <c r="BS45" s="172"/>
      <c r="BT45" s="172"/>
      <c r="BU45" s="172"/>
      <c r="BV45" s="172"/>
      <c r="BW45" s="172"/>
      <c r="BX45" s="172"/>
      <c r="BY45" s="172"/>
      <c r="BZ45" s="172"/>
      <c r="CA45" s="172"/>
      <c r="CB45" s="172"/>
      <c r="CC45" s="172"/>
      <c r="CD45" s="172"/>
      <c r="CE45" s="172"/>
      <c r="CF45" s="172"/>
      <c r="CG45" s="172"/>
      <c r="CH45" s="172"/>
      <c r="CI45" s="172"/>
      <c r="CJ45" s="172"/>
      <c r="CK45" s="172"/>
      <c r="CL45" s="172"/>
      <c r="CM45" s="172"/>
      <c r="CN45" s="172"/>
      <c r="CO45" s="172"/>
      <c r="CP45" s="172"/>
      <c r="CQ45" s="172"/>
      <c r="CR45" s="172"/>
      <c r="CS45" s="172"/>
      <c r="CT45" s="172"/>
      <c r="CU45" s="172"/>
      <c r="CV45" s="172"/>
      <c r="CW45" s="172"/>
      <c r="CX45" s="172"/>
      <c r="CY45" s="172"/>
      <c r="CZ45" s="172"/>
    </row>
    <row r="46" spans="1:104" ht="11.25" customHeight="1" x14ac:dyDescent="0.25">
      <c r="A46" s="172"/>
      <c r="B46" s="172"/>
      <c r="C46" s="172"/>
      <c r="D46" s="172"/>
      <c r="E46" s="123">
        <v>48309</v>
      </c>
      <c r="F46" s="124">
        <v>0.86227646242598799</v>
      </c>
      <c r="G46" s="172"/>
      <c r="H46" s="123">
        <v>48674</v>
      </c>
      <c r="I46" s="124">
        <v>0.82415307750773903</v>
      </c>
      <c r="J46" s="172"/>
      <c r="K46" s="40" t="s">
        <v>114</v>
      </c>
      <c r="L46" s="9">
        <v>42830</v>
      </c>
      <c r="M46" s="8" t="s">
        <v>115</v>
      </c>
      <c r="N46" s="9">
        <v>48674</v>
      </c>
      <c r="O46" s="8" t="s">
        <v>37</v>
      </c>
      <c r="P46" s="20">
        <v>0.84620452380618505</v>
      </c>
      <c r="Q46" s="21">
        <v>1.0426425087284601</v>
      </c>
      <c r="R46" s="50">
        <v>0.99660177500000002</v>
      </c>
      <c r="S46" s="172"/>
      <c r="T46" s="40" t="s">
        <v>114</v>
      </c>
      <c r="U46" s="9">
        <v>42830</v>
      </c>
      <c r="V46" s="8" t="s">
        <v>151</v>
      </c>
      <c r="W46" s="9">
        <v>49039</v>
      </c>
      <c r="X46" s="8" t="s">
        <v>38</v>
      </c>
      <c r="Y46" s="20">
        <v>0.808667856001139</v>
      </c>
      <c r="Z46" s="21">
        <v>1.2480109113742599</v>
      </c>
      <c r="AA46" s="50">
        <v>1.218750518</v>
      </c>
      <c r="AB46" s="172"/>
      <c r="AC46" s="172"/>
      <c r="AD46" s="182"/>
      <c r="AE46" s="172"/>
      <c r="AF46" s="182"/>
      <c r="AG46" s="172"/>
      <c r="AH46" s="172"/>
      <c r="AI46" s="172"/>
      <c r="AJ46" s="172"/>
      <c r="AK46" s="172"/>
      <c r="AL46" s="174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C46" s="172"/>
      <c r="BD46" s="172"/>
      <c r="BE46" s="172"/>
      <c r="BF46" s="172"/>
      <c r="BG46" s="172"/>
      <c r="BH46" s="172"/>
      <c r="BI46" s="172"/>
      <c r="BJ46" s="172"/>
      <c r="BK46" s="172"/>
      <c r="BL46" s="172"/>
      <c r="BM46" s="172"/>
      <c r="BN46" s="172"/>
      <c r="BO46" s="172"/>
      <c r="BP46" s="172"/>
      <c r="BQ46" s="172"/>
      <c r="BR46" s="172"/>
      <c r="BS46" s="172"/>
      <c r="BT46" s="172"/>
      <c r="BU46" s="172"/>
      <c r="BV46" s="172"/>
      <c r="BW46" s="172"/>
      <c r="BX46" s="172"/>
      <c r="BY46" s="172"/>
      <c r="BZ46" s="172"/>
      <c r="CA46" s="172"/>
      <c r="CB46" s="172"/>
      <c r="CC46" s="172"/>
      <c r="CD46" s="172"/>
      <c r="CE46" s="172"/>
      <c r="CF46" s="172"/>
      <c r="CG46" s="172"/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R46" s="172"/>
      <c r="CS46" s="172"/>
      <c r="CT46" s="172"/>
      <c r="CU46" s="172"/>
      <c r="CV46" s="172"/>
      <c r="CW46" s="172"/>
      <c r="CX46" s="172"/>
      <c r="CY46" s="172"/>
      <c r="CZ46" s="172"/>
    </row>
    <row r="47" spans="1:104" ht="11.25" customHeight="1" x14ac:dyDescent="0.25">
      <c r="A47" s="172"/>
      <c r="B47" s="172"/>
      <c r="C47" s="172"/>
      <c r="D47" s="172"/>
      <c r="E47" s="123">
        <v>48674</v>
      </c>
      <c r="F47" s="124">
        <v>0.84620452380618505</v>
      </c>
      <c r="G47" s="172"/>
      <c r="H47" s="123">
        <v>49039</v>
      </c>
      <c r="I47" s="124">
        <v>0.808667856001139</v>
      </c>
      <c r="J47" s="172"/>
      <c r="K47" s="40" t="s">
        <v>114</v>
      </c>
      <c r="L47" s="9">
        <v>42830</v>
      </c>
      <c r="M47" s="8" t="s">
        <v>115</v>
      </c>
      <c r="N47" s="9">
        <v>49039</v>
      </c>
      <c r="O47" s="8" t="s">
        <v>38</v>
      </c>
      <c r="P47" s="20">
        <v>0.83067265501144605</v>
      </c>
      <c r="Q47" s="21">
        <v>1.0902368333669701</v>
      </c>
      <c r="R47" s="50">
        <v>1.0404594599999999</v>
      </c>
      <c r="S47" s="172"/>
      <c r="T47" s="40" t="s">
        <v>114</v>
      </c>
      <c r="U47" s="9">
        <v>42830</v>
      </c>
      <c r="V47" s="8" t="s">
        <v>151</v>
      </c>
      <c r="W47" s="9">
        <v>49404</v>
      </c>
      <c r="X47" s="8" t="s">
        <v>39</v>
      </c>
      <c r="Y47" s="20">
        <v>0.79385393515869696</v>
      </c>
      <c r="Z47" s="21">
        <v>1.28136200314074</v>
      </c>
      <c r="AA47" s="50">
        <v>1.2500651279999999</v>
      </c>
      <c r="AB47" s="172"/>
      <c r="AC47" s="172"/>
      <c r="AD47" s="182"/>
      <c r="AE47" s="172"/>
      <c r="AF47" s="182"/>
      <c r="AG47" s="172"/>
      <c r="AH47" s="172"/>
      <c r="AI47" s="172"/>
      <c r="AJ47" s="172"/>
      <c r="AK47" s="172"/>
      <c r="AL47" s="174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D47" s="172"/>
      <c r="BE47" s="172"/>
      <c r="BF47" s="172"/>
      <c r="BG47" s="172"/>
      <c r="BH47" s="172"/>
      <c r="BI47" s="172"/>
      <c r="BJ47" s="172"/>
      <c r="BK47" s="172"/>
      <c r="BL47" s="172"/>
      <c r="BM47" s="172"/>
      <c r="BN47" s="172"/>
      <c r="BO47" s="172"/>
      <c r="BP47" s="172"/>
      <c r="BQ47" s="172"/>
      <c r="BR47" s="172"/>
      <c r="BS47" s="172"/>
      <c r="BT47" s="172"/>
      <c r="BU47" s="172"/>
      <c r="BV47" s="172"/>
      <c r="BW47" s="172"/>
      <c r="BX47" s="172"/>
      <c r="BY47" s="172"/>
      <c r="BZ47" s="172"/>
      <c r="CA47" s="172"/>
      <c r="CB47" s="172"/>
      <c r="CC47" s="172"/>
      <c r="CD47" s="172"/>
      <c r="CE47" s="172"/>
      <c r="CF47" s="172"/>
      <c r="CG47" s="172"/>
      <c r="CH47" s="172"/>
      <c r="CI47" s="172"/>
      <c r="CJ47" s="172"/>
      <c r="CK47" s="172"/>
      <c r="CL47" s="172"/>
      <c r="CM47" s="172"/>
      <c r="CN47" s="172"/>
      <c r="CO47" s="172"/>
      <c r="CP47" s="172"/>
      <c r="CQ47" s="172"/>
      <c r="CR47" s="172"/>
      <c r="CS47" s="172"/>
      <c r="CT47" s="172"/>
      <c r="CU47" s="172"/>
      <c r="CV47" s="172"/>
      <c r="CW47" s="172"/>
      <c r="CX47" s="172"/>
      <c r="CY47" s="172"/>
      <c r="CZ47" s="172"/>
    </row>
    <row r="48" spans="1:104" ht="11.25" customHeight="1" x14ac:dyDescent="0.25">
      <c r="A48" s="172"/>
      <c r="B48" s="172"/>
      <c r="C48" s="172"/>
      <c r="D48" s="172"/>
      <c r="E48" s="123">
        <v>49039</v>
      </c>
      <c r="F48" s="124">
        <v>0.83067265501144605</v>
      </c>
      <c r="G48" s="172"/>
      <c r="H48" s="123">
        <v>49404</v>
      </c>
      <c r="I48" s="124">
        <v>0.79385393515869696</v>
      </c>
      <c r="J48" s="172"/>
      <c r="K48" s="40" t="s">
        <v>114</v>
      </c>
      <c r="L48" s="9">
        <v>42830</v>
      </c>
      <c r="M48" s="8" t="s">
        <v>115</v>
      </c>
      <c r="N48" s="9">
        <v>49404</v>
      </c>
      <c r="O48" s="8" t="s">
        <v>39</v>
      </c>
      <c r="P48" s="20">
        <v>0.81573036019939404</v>
      </c>
      <c r="Q48" s="21">
        <v>1.13047548872552</v>
      </c>
      <c r="R48" s="50">
        <v>1.077511162</v>
      </c>
      <c r="S48" s="172"/>
      <c r="T48" s="40" t="s">
        <v>114</v>
      </c>
      <c r="U48" s="9">
        <v>42830</v>
      </c>
      <c r="V48" s="8" t="s">
        <v>151</v>
      </c>
      <c r="W48" s="9">
        <v>49772</v>
      </c>
      <c r="X48" s="8" t="s">
        <v>40</v>
      </c>
      <c r="Y48" s="20">
        <v>0.77958555703002497</v>
      </c>
      <c r="Z48" s="21">
        <v>1.30879011725114</v>
      </c>
      <c r="AA48" s="50">
        <v>1.2760628940000001</v>
      </c>
      <c r="AB48" s="172"/>
      <c r="AC48" s="172"/>
      <c r="AD48" s="182"/>
      <c r="AE48" s="172"/>
      <c r="AF48" s="182"/>
      <c r="AG48" s="172"/>
      <c r="AH48" s="172"/>
      <c r="AI48" s="172"/>
      <c r="AJ48" s="172"/>
      <c r="AK48" s="172"/>
      <c r="AL48" s="174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C48" s="172"/>
      <c r="BD48" s="172"/>
      <c r="BE48" s="172"/>
      <c r="BF48" s="172"/>
      <c r="BG48" s="172"/>
      <c r="BH48" s="172"/>
      <c r="BI48" s="172"/>
      <c r="BJ48" s="172"/>
      <c r="BK48" s="172"/>
      <c r="BL48" s="172"/>
      <c r="BM48" s="172"/>
      <c r="BN48" s="172"/>
      <c r="BO48" s="172"/>
      <c r="BP48" s="172"/>
      <c r="BQ48" s="172"/>
      <c r="BR48" s="172"/>
      <c r="BS48" s="172"/>
      <c r="BT48" s="172"/>
      <c r="BU48" s="172"/>
      <c r="BV48" s="172"/>
      <c r="BW48" s="172"/>
      <c r="BX48" s="172"/>
      <c r="BY48" s="172"/>
      <c r="BZ48" s="172"/>
      <c r="CA48" s="172"/>
      <c r="CB48" s="172"/>
      <c r="CC48" s="172"/>
      <c r="CD48" s="172"/>
      <c r="CE48" s="172"/>
      <c r="CF48" s="172"/>
      <c r="CG48" s="172"/>
      <c r="CH48" s="172"/>
      <c r="CI48" s="172"/>
      <c r="CJ48" s="172"/>
      <c r="CK48" s="172"/>
      <c r="CL48" s="172"/>
      <c r="CM48" s="172"/>
      <c r="CN48" s="172"/>
      <c r="CO48" s="172"/>
      <c r="CP48" s="172"/>
      <c r="CQ48" s="172"/>
      <c r="CR48" s="172"/>
      <c r="CS48" s="172"/>
      <c r="CT48" s="172"/>
      <c r="CU48" s="172"/>
      <c r="CV48" s="172"/>
      <c r="CW48" s="172"/>
      <c r="CX48" s="172"/>
      <c r="CY48" s="172"/>
      <c r="CZ48" s="172"/>
    </row>
    <row r="49" spans="1:104" ht="11.25" customHeight="1" x14ac:dyDescent="0.25">
      <c r="A49" s="172"/>
      <c r="B49" s="172"/>
      <c r="C49" s="172"/>
      <c r="D49" s="172"/>
      <c r="E49" s="123">
        <v>49404</v>
      </c>
      <c r="F49" s="124">
        <v>0.81573036019939404</v>
      </c>
      <c r="G49" s="172"/>
      <c r="H49" s="123">
        <v>49772</v>
      </c>
      <c r="I49" s="124">
        <v>0.77958555703002497</v>
      </c>
      <c r="J49" s="172"/>
      <c r="K49" s="40" t="s">
        <v>114</v>
      </c>
      <c r="L49" s="9">
        <v>42830</v>
      </c>
      <c r="M49" s="8" t="s">
        <v>115</v>
      </c>
      <c r="N49" s="9">
        <v>49772</v>
      </c>
      <c r="O49" s="8" t="s">
        <v>40</v>
      </c>
      <c r="P49" s="20">
        <v>0.80127853974308905</v>
      </c>
      <c r="Q49" s="21">
        <v>1.16452373430982</v>
      </c>
      <c r="R49" s="50">
        <v>1.108902547</v>
      </c>
      <c r="S49" s="172"/>
      <c r="T49" s="40" t="s">
        <v>114</v>
      </c>
      <c r="U49" s="9">
        <v>42830</v>
      </c>
      <c r="V49" s="8" t="s">
        <v>151</v>
      </c>
      <c r="W49" s="9">
        <v>50137</v>
      </c>
      <c r="X49" s="8" t="s">
        <v>27</v>
      </c>
      <c r="Y49" s="20">
        <v>0.76605157840379701</v>
      </c>
      <c r="Z49" s="21">
        <v>1.33088806298853</v>
      </c>
      <c r="AA49" s="50">
        <v>1.2969999999999999</v>
      </c>
      <c r="AB49" s="172"/>
      <c r="AC49" s="172"/>
      <c r="AD49" s="182"/>
      <c r="AE49" s="172"/>
      <c r="AF49" s="182"/>
      <c r="AG49" s="172"/>
      <c r="AH49" s="172"/>
      <c r="AI49" s="172"/>
      <c r="AJ49" s="172"/>
      <c r="AK49" s="172"/>
      <c r="AL49" s="174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C49" s="172"/>
      <c r="BD49" s="172"/>
      <c r="BE49" s="172"/>
      <c r="BF49" s="172"/>
      <c r="BG49" s="172"/>
      <c r="BH49" s="172"/>
      <c r="BI49" s="172"/>
      <c r="BJ49" s="172"/>
      <c r="BK49" s="172"/>
      <c r="BL49" s="172"/>
      <c r="BM49" s="172"/>
      <c r="BN49" s="172"/>
      <c r="BO49" s="172"/>
      <c r="BP49" s="172"/>
      <c r="BQ49" s="172"/>
      <c r="BR49" s="172"/>
      <c r="BS49" s="172"/>
      <c r="BT49" s="172"/>
      <c r="BU49" s="172"/>
      <c r="BV49" s="172"/>
      <c r="BW49" s="172"/>
      <c r="BX49" s="172"/>
      <c r="BY49" s="172"/>
      <c r="BZ49" s="172"/>
      <c r="CA49" s="172"/>
      <c r="CB49" s="172"/>
      <c r="CC49" s="172"/>
      <c r="CD49" s="172"/>
      <c r="CE49" s="172"/>
      <c r="CF49" s="172"/>
      <c r="CG49" s="172"/>
      <c r="CH49" s="172"/>
      <c r="CI49" s="172"/>
      <c r="CJ49" s="172"/>
      <c r="CK49" s="172"/>
      <c r="CL49" s="172"/>
      <c r="CM49" s="172"/>
      <c r="CN49" s="172"/>
      <c r="CO49" s="172"/>
      <c r="CP49" s="172"/>
      <c r="CQ49" s="172"/>
      <c r="CR49" s="172"/>
      <c r="CS49" s="172"/>
      <c r="CT49" s="172"/>
      <c r="CU49" s="172"/>
      <c r="CV49" s="172"/>
      <c r="CW49" s="172"/>
      <c r="CX49" s="172"/>
      <c r="CY49" s="172"/>
      <c r="CZ49" s="172"/>
    </row>
    <row r="50" spans="1:104" ht="11.25" customHeight="1" x14ac:dyDescent="0.25">
      <c r="A50" s="172"/>
      <c r="B50" s="172"/>
      <c r="C50" s="172"/>
      <c r="D50" s="172"/>
      <c r="E50" s="123">
        <v>49772</v>
      </c>
      <c r="F50" s="124">
        <v>0.80127853974308905</v>
      </c>
      <c r="G50" s="172"/>
      <c r="H50" s="123">
        <v>50137</v>
      </c>
      <c r="I50" s="124">
        <v>0.76605157840379701</v>
      </c>
      <c r="J50" s="172"/>
      <c r="K50" s="40" t="s">
        <v>114</v>
      </c>
      <c r="L50" s="9">
        <v>42830</v>
      </c>
      <c r="M50" s="8" t="s">
        <v>115</v>
      </c>
      <c r="N50" s="9">
        <v>50137</v>
      </c>
      <c r="O50" s="8" t="s">
        <v>27</v>
      </c>
      <c r="P50" s="20">
        <v>0.78753853741620505</v>
      </c>
      <c r="Q50" s="21">
        <v>1.1927443586472899</v>
      </c>
      <c r="R50" s="50">
        <v>1.1350000119999999</v>
      </c>
      <c r="S50" s="172"/>
      <c r="T50" s="40" t="s">
        <v>114</v>
      </c>
      <c r="U50" s="9">
        <v>42830</v>
      </c>
      <c r="V50" s="8" t="s">
        <v>151</v>
      </c>
      <c r="W50" s="9">
        <v>50500</v>
      </c>
      <c r="X50" s="8" t="s">
        <v>41</v>
      </c>
      <c r="Y50" s="20">
        <v>0.75314238534480205</v>
      </c>
      <c r="Z50" s="21">
        <v>1.3487729024689701</v>
      </c>
      <c r="AA50" s="50">
        <v>1.314088299</v>
      </c>
      <c r="AB50" s="172"/>
      <c r="AC50" s="172"/>
      <c r="AD50" s="182"/>
      <c r="AE50" s="172"/>
      <c r="AF50" s="182"/>
      <c r="AG50" s="172"/>
      <c r="AH50" s="172"/>
      <c r="AI50" s="172"/>
      <c r="AJ50" s="172"/>
      <c r="AK50" s="172"/>
      <c r="AL50" s="174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C50" s="172"/>
      <c r="BD50" s="172"/>
      <c r="BE50" s="172"/>
      <c r="BF50" s="172"/>
      <c r="BG50" s="172"/>
      <c r="BH50" s="172"/>
      <c r="BI50" s="172"/>
      <c r="BJ50" s="172"/>
      <c r="BK50" s="172"/>
      <c r="BL50" s="172"/>
      <c r="BM50" s="172"/>
      <c r="BN50" s="172"/>
      <c r="BO50" s="172"/>
      <c r="BP50" s="172"/>
      <c r="BQ50" s="172"/>
      <c r="BR50" s="172"/>
      <c r="BS50" s="172"/>
      <c r="BT50" s="172"/>
      <c r="BU50" s="172"/>
      <c r="BV50" s="172"/>
      <c r="BW50" s="172"/>
      <c r="BX50" s="172"/>
      <c r="BY50" s="172"/>
      <c r="BZ50" s="172"/>
      <c r="CA50" s="172"/>
      <c r="CB50" s="172"/>
      <c r="CC50" s="172"/>
      <c r="CD50" s="172"/>
      <c r="CE50" s="172"/>
      <c r="CF50" s="172"/>
      <c r="CG50" s="172"/>
      <c r="CH50" s="172"/>
      <c r="CI50" s="172"/>
      <c r="CJ50" s="172"/>
      <c r="CK50" s="172"/>
      <c r="CL50" s="172"/>
      <c r="CM50" s="172"/>
      <c r="CN50" s="172"/>
      <c r="CO50" s="172"/>
      <c r="CP50" s="172"/>
      <c r="CQ50" s="172"/>
      <c r="CR50" s="172"/>
      <c r="CS50" s="172"/>
      <c r="CT50" s="172"/>
      <c r="CU50" s="172"/>
      <c r="CV50" s="172"/>
      <c r="CW50" s="172"/>
      <c r="CX50" s="172"/>
      <c r="CY50" s="172"/>
      <c r="CZ50" s="172"/>
    </row>
    <row r="51" spans="1:104" ht="11.25" customHeight="1" x14ac:dyDescent="0.25">
      <c r="A51" s="172"/>
      <c r="B51" s="172"/>
      <c r="C51" s="172"/>
      <c r="D51" s="172"/>
      <c r="E51" s="123">
        <v>50137</v>
      </c>
      <c r="F51" s="124">
        <v>0.78753853741620505</v>
      </c>
      <c r="G51" s="172"/>
      <c r="H51" s="123">
        <v>50500</v>
      </c>
      <c r="I51" s="124">
        <v>0.75314238534480205</v>
      </c>
      <c r="J51" s="172"/>
      <c r="K51" s="40" t="s">
        <v>114</v>
      </c>
      <c r="L51" s="9">
        <v>42830</v>
      </c>
      <c r="M51" s="8" t="s">
        <v>115</v>
      </c>
      <c r="N51" s="9">
        <v>50500</v>
      </c>
      <c r="O51" s="8" t="s">
        <v>41</v>
      </c>
      <c r="P51" s="20">
        <v>0.77442591976516895</v>
      </c>
      <c r="Q51" s="21">
        <v>1.21619062272158</v>
      </c>
      <c r="R51" s="50">
        <v>1.156791049</v>
      </c>
      <c r="S51" s="172"/>
      <c r="T51" s="40" t="s">
        <v>114</v>
      </c>
      <c r="U51" s="9">
        <v>42830</v>
      </c>
      <c r="V51" s="8" t="s">
        <v>151</v>
      </c>
      <c r="W51" s="9">
        <v>50865</v>
      </c>
      <c r="X51" s="8" t="s">
        <v>42</v>
      </c>
      <c r="Y51" s="20">
        <v>0.74067928789881998</v>
      </c>
      <c r="Z51" s="21">
        <v>1.36330046520307</v>
      </c>
      <c r="AA51" s="50">
        <v>1.328134551</v>
      </c>
      <c r="AB51" s="172"/>
      <c r="AC51" s="172"/>
      <c r="AD51" s="182"/>
      <c r="AE51" s="172"/>
      <c r="AF51" s="182"/>
      <c r="AG51" s="172"/>
      <c r="AH51" s="172"/>
      <c r="AI51" s="172"/>
      <c r="AJ51" s="172"/>
      <c r="AK51" s="172"/>
      <c r="AL51" s="174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D51" s="172"/>
      <c r="BE51" s="172"/>
      <c r="BF51" s="172"/>
      <c r="BG51" s="172"/>
      <c r="BH51" s="172"/>
      <c r="BI51" s="172"/>
      <c r="BJ51" s="172"/>
      <c r="BK51" s="172"/>
      <c r="BL51" s="172"/>
      <c r="BM51" s="172"/>
      <c r="BN51" s="172"/>
      <c r="BO51" s="172"/>
      <c r="BP51" s="172"/>
      <c r="BQ51" s="172"/>
      <c r="BR51" s="172"/>
      <c r="BS51" s="172"/>
      <c r="BT51" s="172"/>
      <c r="BU51" s="172"/>
      <c r="BV51" s="172"/>
      <c r="BW51" s="172"/>
      <c r="BX51" s="172"/>
      <c r="BY51" s="172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R51" s="172"/>
      <c r="CS51" s="172"/>
      <c r="CT51" s="172"/>
      <c r="CU51" s="172"/>
      <c r="CV51" s="172"/>
      <c r="CW51" s="172"/>
      <c r="CX51" s="172"/>
      <c r="CY51" s="172"/>
      <c r="CZ51" s="172"/>
    </row>
    <row r="52" spans="1:104" ht="11.25" customHeight="1" x14ac:dyDescent="0.25">
      <c r="A52" s="172"/>
      <c r="B52" s="172"/>
      <c r="C52" s="172"/>
      <c r="D52" s="172"/>
      <c r="E52" s="123">
        <v>50500</v>
      </c>
      <c r="F52" s="124">
        <v>0.77442591976516895</v>
      </c>
      <c r="G52" s="172"/>
      <c r="H52" s="123">
        <v>50865</v>
      </c>
      <c r="I52" s="124">
        <v>0.74067928789881998</v>
      </c>
      <c r="J52" s="172"/>
      <c r="K52" s="40" t="s">
        <v>114</v>
      </c>
      <c r="L52" s="9">
        <v>42830</v>
      </c>
      <c r="M52" s="8" t="s">
        <v>115</v>
      </c>
      <c r="N52" s="9">
        <v>50865</v>
      </c>
      <c r="O52" s="8" t="s">
        <v>42</v>
      </c>
      <c r="P52" s="20">
        <v>0.76176610966454505</v>
      </c>
      <c r="Q52" s="21">
        <v>1.2358123091323101</v>
      </c>
      <c r="R52" s="50">
        <v>1.1751661069999999</v>
      </c>
      <c r="S52" s="172"/>
      <c r="T52" s="40" t="s">
        <v>114</v>
      </c>
      <c r="U52" s="9">
        <v>42830</v>
      </c>
      <c r="V52" s="8" t="s">
        <v>151</v>
      </c>
      <c r="W52" s="9">
        <v>51231</v>
      </c>
      <c r="X52" s="8" t="s">
        <v>43</v>
      </c>
      <c r="Y52" s="20">
        <v>0.728661128733602</v>
      </c>
      <c r="Z52" s="21">
        <v>1.3749788426434</v>
      </c>
      <c r="AA52" s="50">
        <v>1.339744093</v>
      </c>
      <c r="AB52" s="172"/>
      <c r="AC52" s="172"/>
      <c r="AD52" s="182"/>
      <c r="AE52" s="172"/>
      <c r="AF52" s="182"/>
      <c r="AG52" s="172"/>
      <c r="AH52" s="172"/>
      <c r="AI52" s="172"/>
      <c r="AJ52" s="172"/>
      <c r="AK52" s="172"/>
      <c r="AL52" s="174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C52" s="172"/>
      <c r="BD52" s="172"/>
      <c r="BE52" s="172"/>
      <c r="BF52" s="172"/>
      <c r="BG52" s="172"/>
      <c r="BH52" s="172"/>
      <c r="BI52" s="172"/>
      <c r="BJ52" s="172"/>
      <c r="BK52" s="172"/>
      <c r="BL52" s="172"/>
      <c r="BM52" s="172"/>
      <c r="BN52" s="172"/>
      <c r="BO52" s="172"/>
      <c r="BP52" s="172"/>
      <c r="BQ52" s="172"/>
      <c r="BR52" s="172"/>
      <c r="BS52" s="172"/>
      <c r="BT52" s="172"/>
      <c r="BU52" s="172"/>
      <c r="BV52" s="172"/>
      <c r="BW52" s="172"/>
      <c r="BX52" s="172"/>
      <c r="BY52" s="172"/>
      <c r="BZ52" s="172"/>
      <c r="CA52" s="172"/>
      <c r="CB52" s="172"/>
      <c r="CC52" s="172"/>
      <c r="CD52" s="172"/>
      <c r="CE52" s="172"/>
      <c r="CF52" s="172"/>
      <c r="CG52" s="172"/>
      <c r="CH52" s="172"/>
      <c r="CI52" s="172"/>
      <c r="CJ52" s="172"/>
      <c r="CK52" s="172"/>
      <c r="CL52" s="172"/>
      <c r="CM52" s="172"/>
      <c r="CN52" s="172"/>
      <c r="CO52" s="172"/>
      <c r="CP52" s="172"/>
      <c r="CQ52" s="172"/>
      <c r="CR52" s="172"/>
      <c r="CS52" s="172"/>
      <c r="CT52" s="172"/>
      <c r="CU52" s="172"/>
      <c r="CV52" s="172"/>
      <c r="CW52" s="172"/>
      <c r="CX52" s="172"/>
      <c r="CY52" s="172"/>
      <c r="CZ52" s="172"/>
    </row>
    <row r="53" spans="1:104" ht="11.25" customHeight="1" x14ac:dyDescent="0.25">
      <c r="A53" s="172"/>
      <c r="B53" s="172"/>
      <c r="C53" s="172"/>
      <c r="D53" s="172"/>
      <c r="E53" s="123">
        <v>50865</v>
      </c>
      <c r="F53" s="124">
        <v>0.76176610966454505</v>
      </c>
      <c r="G53" s="172"/>
      <c r="H53" s="123">
        <v>51231</v>
      </c>
      <c r="I53" s="124">
        <v>0.728661128733602</v>
      </c>
      <c r="J53" s="172"/>
      <c r="K53" s="40" t="s">
        <v>114</v>
      </c>
      <c r="L53" s="9">
        <v>42830</v>
      </c>
      <c r="M53" s="8" t="s">
        <v>115</v>
      </c>
      <c r="N53" s="9">
        <v>51231</v>
      </c>
      <c r="O53" s="8" t="s">
        <v>43</v>
      </c>
      <c r="P53" s="20">
        <v>0.74955827784285001</v>
      </c>
      <c r="Q53" s="21">
        <v>1.25215983844677</v>
      </c>
      <c r="R53" s="50">
        <v>1.1906274299999999</v>
      </c>
      <c r="S53" s="172"/>
      <c r="T53" s="40" t="s">
        <v>114</v>
      </c>
      <c r="U53" s="9">
        <v>42830</v>
      </c>
      <c r="V53" s="8" t="s">
        <v>151</v>
      </c>
      <c r="W53" s="9">
        <v>51596</v>
      </c>
      <c r="X53" s="8" t="s">
        <v>44</v>
      </c>
      <c r="Y53" s="20">
        <v>0.71709747692001702</v>
      </c>
      <c r="Z53" s="21">
        <v>1.3843336706251801</v>
      </c>
      <c r="AA53" s="50">
        <v>1.349116158</v>
      </c>
      <c r="AB53" s="172"/>
      <c r="AC53" s="172"/>
      <c r="AD53" s="182"/>
      <c r="AE53" s="172"/>
      <c r="AF53" s="182"/>
      <c r="AG53" s="172"/>
      <c r="AH53" s="172"/>
      <c r="AI53" s="172"/>
      <c r="AJ53" s="172"/>
      <c r="AK53" s="172"/>
      <c r="AL53" s="174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C53" s="172"/>
      <c r="BD53" s="172"/>
      <c r="BE53" s="172"/>
      <c r="BF53" s="172"/>
      <c r="BG53" s="172"/>
      <c r="BH53" s="172"/>
      <c r="BI53" s="172"/>
      <c r="BJ53" s="172"/>
      <c r="BK53" s="172"/>
      <c r="BL53" s="172"/>
      <c r="BM53" s="172"/>
      <c r="BN53" s="172"/>
      <c r="BO53" s="172"/>
      <c r="BP53" s="172"/>
      <c r="BQ53" s="172"/>
      <c r="BR53" s="172"/>
      <c r="BS53" s="172"/>
      <c r="BT53" s="172"/>
      <c r="BU53" s="172"/>
      <c r="BV53" s="172"/>
      <c r="BW53" s="172"/>
      <c r="BX53" s="172"/>
      <c r="BY53" s="172"/>
      <c r="BZ53" s="172"/>
      <c r="CA53" s="172"/>
      <c r="CB53" s="172"/>
      <c r="CC53" s="172"/>
      <c r="CD53" s="172"/>
      <c r="CE53" s="172"/>
      <c r="CF53" s="172"/>
      <c r="CG53" s="172"/>
      <c r="CH53" s="172"/>
      <c r="CI53" s="172"/>
      <c r="CJ53" s="172"/>
      <c r="CK53" s="172"/>
      <c r="CL53" s="172"/>
      <c r="CM53" s="172"/>
      <c r="CN53" s="172"/>
      <c r="CO53" s="172"/>
      <c r="CP53" s="172"/>
      <c r="CQ53" s="172"/>
      <c r="CR53" s="172"/>
      <c r="CS53" s="172"/>
      <c r="CT53" s="172"/>
      <c r="CU53" s="172"/>
      <c r="CV53" s="172"/>
      <c r="CW53" s="172"/>
      <c r="CX53" s="172"/>
      <c r="CY53" s="172"/>
      <c r="CZ53" s="172"/>
    </row>
    <row r="54" spans="1:104" ht="11.25" customHeight="1" x14ac:dyDescent="0.25">
      <c r="A54" s="172"/>
      <c r="B54" s="172"/>
      <c r="C54" s="172"/>
      <c r="D54" s="172"/>
      <c r="E54" s="123">
        <v>51231</v>
      </c>
      <c r="F54" s="124">
        <v>0.74955827784285001</v>
      </c>
      <c r="G54" s="172"/>
      <c r="H54" s="123">
        <v>51596</v>
      </c>
      <c r="I54" s="124">
        <v>0.71709747692001702</v>
      </c>
      <c r="J54" s="172"/>
      <c r="K54" s="40" t="s">
        <v>114</v>
      </c>
      <c r="L54" s="9">
        <v>42830</v>
      </c>
      <c r="M54" s="8" t="s">
        <v>115</v>
      </c>
      <c r="N54" s="9">
        <v>51596</v>
      </c>
      <c r="O54" s="8" t="s">
        <v>44</v>
      </c>
      <c r="P54" s="20">
        <v>0.73781029040850299</v>
      </c>
      <c r="Q54" s="21">
        <v>1.2657962987036799</v>
      </c>
      <c r="R54" s="50">
        <v>1.203670858</v>
      </c>
      <c r="S54" s="172"/>
      <c r="T54" s="40" t="s">
        <v>114</v>
      </c>
      <c r="U54" s="9">
        <v>42830</v>
      </c>
      <c r="V54" s="8" t="s">
        <v>151</v>
      </c>
      <c r="W54" s="9">
        <v>51964</v>
      </c>
      <c r="X54" s="8" t="s">
        <v>28</v>
      </c>
      <c r="Y54" s="20">
        <v>0.70579457334311901</v>
      </c>
      <c r="Z54" s="21">
        <v>1.3920461427044599</v>
      </c>
      <c r="AA54" s="50">
        <v>1.357</v>
      </c>
      <c r="AB54" s="172"/>
      <c r="AC54" s="172"/>
      <c r="AD54" s="182"/>
      <c r="AE54" s="172"/>
      <c r="AF54" s="182"/>
      <c r="AG54" s="172"/>
      <c r="AH54" s="172"/>
      <c r="AI54" s="172"/>
      <c r="AJ54" s="172"/>
      <c r="AK54" s="172"/>
      <c r="AL54" s="174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C54" s="172"/>
      <c r="BD54" s="172"/>
      <c r="BE54" s="172"/>
      <c r="BF54" s="172"/>
      <c r="BG54" s="172"/>
      <c r="BH54" s="172"/>
      <c r="BI54" s="172"/>
      <c r="BJ54" s="172"/>
      <c r="BK54" s="172"/>
      <c r="BL54" s="172"/>
      <c r="BM54" s="172"/>
      <c r="BN54" s="172"/>
      <c r="BO54" s="172"/>
      <c r="BP54" s="172"/>
      <c r="BQ54" s="172"/>
      <c r="BR54" s="172"/>
      <c r="BS54" s="172"/>
      <c r="BT54" s="172"/>
      <c r="BU54" s="172"/>
      <c r="BV54" s="172"/>
      <c r="BW54" s="172"/>
      <c r="BX54" s="172"/>
      <c r="BY54" s="172"/>
      <c r="BZ54" s="172"/>
      <c r="CA54" s="172"/>
      <c r="CB54" s="172"/>
      <c r="CC54" s="172"/>
      <c r="CD54" s="172"/>
      <c r="CE54" s="172"/>
      <c r="CF54" s="172"/>
      <c r="CG54" s="172"/>
      <c r="CH54" s="172"/>
      <c r="CI54" s="172"/>
      <c r="CJ54" s="172"/>
      <c r="CK54" s="172"/>
      <c r="CL54" s="172"/>
      <c r="CM54" s="172"/>
      <c r="CN54" s="172"/>
      <c r="CO54" s="172"/>
      <c r="CP54" s="172"/>
      <c r="CQ54" s="172"/>
      <c r="CR54" s="172"/>
      <c r="CS54" s="172"/>
      <c r="CT54" s="172"/>
      <c r="CU54" s="172"/>
      <c r="CV54" s="172"/>
      <c r="CW54" s="172"/>
      <c r="CX54" s="172"/>
      <c r="CY54" s="172"/>
      <c r="CZ54" s="172"/>
    </row>
    <row r="55" spans="1:104" ht="11.25" customHeight="1" x14ac:dyDescent="0.25">
      <c r="A55" s="172"/>
      <c r="B55" s="172"/>
      <c r="C55" s="172"/>
      <c r="D55" s="172"/>
      <c r="E55" s="123">
        <v>51596</v>
      </c>
      <c r="F55" s="124">
        <v>0.73781029040850299</v>
      </c>
      <c r="G55" s="172"/>
      <c r="H55" s="123">
        <v>51964</v>
      </c>
      <c r="I55" s="124">
        <v>0.70579457334311901</v>
      </c>
      <c r="J55" s="172"/>
      <c r="K55" s="40" t="s">
        <v>114</v>
      </c>
      <c r="L55" s="9">
        <v>42830</v>
      </c>
      <c r="M55" s="8" t="s">
        <v>115</v>
      </c>
      <c r="N55" s="9">
        <v>51964</v>
      </c>
      <c r="O55" s="8" t="s">
        <v>28</v>
      </c>
      <c r="P55" s="20">
        <v>0.72632141561349906</v>
      </c>
      <c r="Q55" s="21">
        <v>1.27751055087615</v>
      </c>
      <c r="R55" s="50">
        <v>1.2149999950000001</v>
      </c>
      <c r="S55" s="172"/>
      <c r="T55" s="40" t="s">
        <v>114</v>
      </c>
      <c r="U55" s="9">
        <v>42830</v>
      </c>
      <c r="V55" s="8" t="s">
        <v>151</v>
      </c>
      <c r="W55" s="9">
        <v>52327</v>
      </c>
      <c r="X55" s="8" t="s">
        <v>45</v>
      </c>
      <c r="Y55" s="20">
        <v>0.69492886749502003</v>
      </c>
      <c r="Z55" s="21">
        <v>1.3984652328448799</v>
      </c>
      <c r="AA55" s="50">
        <v>1.363681564</v>
      </c>
      <c r="AB55" s="172"/>
      <c r="AC55" s="172"/>
      <c r="AD55" s="182"/>
      <c r="AE55" s="172"/>
      <c r="AF55" s="182"/>
      <c r="AG55" s="172"/>
      <c r="AH55" s="172"/>
      <c r="AI55" s="172"/>
      <c r="AJ55" s="172"/>
      <c r="AK55" s="172"/>
      <c r="AL55" s="174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C55" s="172"/>
      <c r="BD55" s="172"/>
      <c r="BE55" s="172"/>
      <c r="BF55" s="172"/>
      <c r="BG55" s="172"/>
      <c r="BH55" s="172"/>
      <c r="BI55" s="172"/>
      <c r="BJ55" s="172"/>
      <c r="BK55" s="172"/>
      <c r="BL55" s="172"/>
      <c r="BM55" s="172"/>
      <c r="BN55" s="172"/>
      <c r="BO55" s="172"/>
      <c r="BP55" s="172"/>
      <c r="BQ55" s="172"/>
      <c r="BR55" s="172"/>
      <c r="BS55" s="172"/>
      <c r="BT55" s="172"/>
      <c r="BU55" s="172"/>
      <c r="BV55" s="172"/>
      <c r="BW55" s="172"/>
      <c r="BX55" s="172"/>
      <c r="BY55" s="172"/>
      <c r="BZ55" s="172"/>
      <c r="CA55" s="172"/>
      <c r="CB55" s="172"/>
      <c r="CC55" s="172"/>
      <c r="CD55" s="172"/>
      <c r="CE55" s="172"/>
      <c r="CF55" s="172"/>
      <c r="CG55" s="172"/>
      <c r="CH55" s="172"/>
      <c r="CI55" s="172"/>
      <c r="CJ55" s="172"/>
      <c r="CK55" s="172"/>
      <c r="CL55" s="172"/>
      <c r="CM55" s="172"/>
      <c r="CN55" s="172"/>
      <c r="CO55" s="172"/>
      <c r="CP55" s="172"/>
      <c r="CQ55" s="172"/>
      <c r="CR55" s="172"/>
      <c r="CS55" s="172"/>
      <c r="CT55" s="172"/>
      <c r="CU55" s="172"/>
      <c r="CV55" s="172"/>
      <c r="CW55" s="172"/>
      <c r="CX55" s="172"/>
      <c r="CY55" s="172"/>
      <c r="CZ55" s="172"/>
    </row>
    <row r="56" spans="1:104" ht="11.25" customHeight="1" x14ac:dyDescent="0.25">
      <c r="A56" s="172"/>
      <c r="B56" s="172"/>
      <c r="C56" s="172"/>
      <c r="D56" s="172"/>
      <c r="E56" s="123">
        <v>51964</v>
      </c>
      <c r="F56" s="124">
        <v>0.72632141561349906</v>
      </c>
      <c r="G56" s="172"/>
      <c r="H56" s="123">
        <v>52327</v>
      </c>
      <c r="I56" s="124">
        <v>0.69492886749502003</v>
      </c>
      <c r="J56" s="172"/>
      <c r="K56" s="40" t="s">
        <v>114</v>
      </c>
      <c r="L56" s="9">
        <v>42830</v>
      </c>
      <c r="M56" s="8" t="s">
        <v>115</v>
      </c>
      <c r="N56" s="9">
        <v>52327</v>
      </c>
      <c r="O56" s="8" t="s">
        <v>45</v>
      </c>
      <c r="P56" s="20">
        <v>0.71526521070686799</v>
      </c>
      <c r="Q56" s="21">
        <v>1.28763224091205</v>
      </c>
      <c r="R56" s="50">
        <v>1.224864596</v>
      </c>
      <c r="S56" s="172"/>
      <c r="T56" s="40" t="s">
        <v>114</v>
      </c>
      <c r="U56" s="9">
        <v>42830</v>
      </c>
      <c r="V56" s="8" t="s">
        <v>151</v>
      </c>
      <c r="W56" s="9">
        <v>52692</v>
      </c>
      <c r="X56" s="8" t="s">
        <v>46</v>
      </c>
      <c r="Y56" s="20">
        <v>0.68427296714157404</v>
      </c>
      <c r="Z56" s="21">
        <v>1.40389703632533</v>
      </c>
      <c r="AA56" s="50">
        <v>1.3695666989999999</v>
      </c>
      <c r="AB56" s="172"/>
      <c r="AC56" s="172"/>
      <c r="AD56" s="182"/>
      <c r="AE56" s="172"/>
      <c r="AF56" s="182"/>
      <c r="AG56" s="172"/>
      <c r="AH56" s="172"/>
      <c r="AI56" s="172"/>
      <c r="AJ56" s="172"/>
      <c r="AK56" s="172"/>
      <c r="AL56" s="174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C56" s="172"/>
      <c r="BD56" s="172"/>
      <c r="BE56" s="172"/>
      <c r="BF56" s="172"/>
      <c r="BG56" s="172"/>
      <c r="BH56" s="172"/>
      <c r="BI56" s="172"/>
      <c r="BJ56" s="172"/>
      <c r="BK56" s="172"/>
      <c r="BL56" s="172"/>
      <c r="BM56" s="172"/>
      <c r="BN56" s="172"/>
      <c r="BO56" s="172"/>
      <c r="BP56" s="172"/>
      <c r="BQ56" s="172"/>
      <c r="BR56" s="172"/>
      <c r="BS56" s="172"/>
      <c r="BT56" s="172"/>
      <c r="BU56" s="172"/>
      <c r="BV56" s="172"/>
      <c r="BW56" s="172"/>
      <c r="BX56" s="172"/>
      <c r="BY56" s="172"/>
      <c r="BZ56" s="172"/>
      <c r="CA56" s="172"/>
      <c r="CB56" s="172"/>
      <c r="CC56" s="172"/>
      <c r="CD56" s="172"/>
      <c r="CE56" s="172"/>
      <c r="CF56" s="172"/>
      <c r="CG56" s="172"/>
      <c r="CH56" s="172"/>
      <c r="CI56" s="172"/>
      <c r="CJ56" s="172"/>
      <c r="CK56" s="172"/>
      <c r="CL56" s="172"/>
      <c r="CM56" s="172"/>
      <c r="CN56" s="172"/>
      <c r="CO56" s="172"/>
      <c r="CP56" s="172"/>
      <c r="CQ56" s="172"/>
      <c r="CR56" s="172"/>
      <c r="CS56" s="172"/>
      <c r="CT56" s="172"/>
      <c r="CU56" s="172"/>
      <c r="CV56" s="172"/>
      <c r="CW56" s="172"/>
      <c r="CX56" s="172"/>
      <c r="CY56" s="172"/>
      <c r="CZ56" s="172"/>
    </row>
    <row r="57" spans="1:104" ht="11.25" customHeight="1" x14ac:dyDescent="0.25">
      <c r="A57" s="172"/>
      <c r="B57" s="172"/>
      <c r="C57" s="172"/>
      <c r="D57" s="172"/>
      <c r="E57" s="123">
        <v>52327</v>
      </c>
      <c r="F57" s="124">
        <v>0.71526521070686799</v>
      </c>
      <c r="G57" s="172"/>
      <c r="H57" s="123">
        <v>52692</v>
      </c>
      <c r="I57" s="124">
        <v>0.68427296714157404</v>
      </c>
      <c r="J57" s="172"/>
      <c r="K57" s="40" t="s">
        <v>114</v>
      </c>
      <c r="L57" s="9">
        <v>42830</v>
      </c>
      <c r="M57" s="8" t="s">
        <v>115</v>
      </c>
      <c r="N57" s="9">
        <v>52692</v>
      </c>
      <c r="O57" s="8" t="s">
        <v>46</v>
      </c>
      <c r="P57" s="20">
        <v>0.70440242561920796</v>
      </c>
      <c r="Q57" s="21">
        <v>1.2966138734475701</v>
      </c>
      <c r="R57" s="50">
        <v>1.233690943</v>
      </c>
      <c r="S57" s="172"/>
      <c r="T57" s="40" t="s">
        <v>114</v>
      </c>
      <c r="U57" s="9">
        <v>42830</v>
      </c>
      <c r="V57" s="8" t="s">
        <v>151</v>
      </c>
      <c r="W57" s="9">
        <v>53057</v>
      </c>
      <c r="X57" s="8" t="s">
        <v>47</v>
      </c>
      <c r="Y57" s="20">
        <v>0.67388554999605299</v>
      </c>
      <c r="Z57" s="21">
        <v>1.40838470241389</v>
      </c>
      <c r="AA57" s="50">
        <v>1.3744700240000001</v>
      </c>
      <c r="AB57" s="172"/>
      <c r="AC57" s="172"/>
      <c r="AD57" s="182"/>
      <c r="AE57" s="172"/>
      <c r="AF57" s="182"/>
      <c r="AG57" s="172"/>
      <c r="AH57" s="172"/>
      <c r="AI57" s="172"/>
      <c r="AJ57" s="172"/>
      <c r="AK57" s="172"/>
      <c r="AL57" s="174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C57" s="172"/>
      <c r="BD57" s="172"/>
      <c r="BE57" s="172"/>
      <c r="BF57" s="172"/>
      <c r="BG57" s="172"/>
      <c r="BH57" s="172"/>
      <c r="BI57" s="172"/>
      <c r="BJ57" s="172"/>
      <c r="BK57" s="172"/>
      <c r="BL57" s="172"/>
      <c r="BM57" s="172"/>
      <c r="BN57" s="172"/>
      <c r="BO57" s="172"/>
      <c r="BP57" s="172"/>
      <c r="BQ57" s="172"/>
      <c r="BR57" s="172"/>
      <c r="BS57" s="172"/>
      <c r="BT57" s="172"/>
      <c r="BU57" s="172"/>
      <c r="BV57" s="172"/>
      <c r="BW57" s="172"/>
      <c r="BX57" s="172"/>
      <c r="BY57" s="172"/>
      <c r="BZ57" s="172"/>
      <c r="CA57" s="172"/>
      <c r="CB57" s="172"/>
      <c r="CC57" s="172"/>
      <c r="CD57" s="172"/>
      <c r="CE57" s="172"/>
      <c r="CF57" s="172"/>
      <c r="CG57" s="172"/>
      <c r="CH57" s="172"/>
      <c r="CI57" s="172"/>
      <c r="CJ57" s="172"/>
      <c r="CK57" s="172"/>
      <c r="CL57" s="172"/>
      <c r="CM57" s="172"/>
      <c r="CN57" s="172"/>
      <c r="CO57" s="172"/>
      <c r="CP57" s="172"/>
      <c r="CQ57" s="172"/>
      <c r="CR57" s="172"/>
      <c r="CS57" s="172"/>
      <c r="CT57" s="172"/>
      <c r="CU57" s="172"/>
      <c r="CV57" s="172"/>
      <c r="CW57" s="172"/>
      <c r="CX57" s="172"/>
      <c r="CY57" s="172"/>
      <c r="CZ57" s="172"/>
    </row>
    <row r="58" spans="1:104" ht="11.25" customHeight="1" x14ac:dyDescent="0.25">
      <c r="A58" s="172"/>
      <c r="B58" s="172"/>
      <c r="C58" s="172"/>
      <c r="D58" s="172"/>
      <c r="E58" s="123">
        <v>52692</v>
      </c>
      <c r="F58" s="124">
        <v>0.70440242561920796</v>
      </c>
      <c r="G58" s="172"/>
      <c r="H58" s="123">
        <v>53057</v>
      </c>
      <c r="I58" s="124">
        <v>0.67388554999605299</v>
      </c>
      <c r="J58" s="172"/>
      <c r="K58" s="40" t="s">
        <v>114</v>
      </c>
      <c r="L58" s="9">
        <v>42830</v>
      </c>
      <c r="M58" s="8" t="s">
        <v>115</v>
      </c>
      <c r="N58" s="9">
        <v>53057</v>
      </c>
      <c r="O58" s="8" t="s">
        <v>47</v>
      </c>
      <c r="P58" s="20">
        <v>0.69378277268139699</v>
      </c>
      <c r="Q58" s="21">
        <v>1.30455251661643</v>
      </c>
      <c r="R58" s="50">
        <v>1.241562834</v>
      </c>
      <c r="S58" s="172"/>
      <c r="T58" s="40" t="s">
        <v>114</v>
      </c>
      <c r="U58" s="9">
        <v>42830</v>
      </c>
      <c r="V58" s="8" t="s">
        <v>151</v>
      </c>
      <c r="W58" s="9">
        <v>53422</v>
      </c>
      <c r="X58" s="8" t="s">
        <v>48</v>
      </c>
      <c r="Y58" s="20">
        <v>0.66376248638653201</v>
      </c>
      <c r="Z58" s="21">
        <v>1.41200940695884</v>
      </c>
      <c r="AA58" s="50">
        <v>1.378588328</v>
      </c>
      <c r="AB58" s="172"/>
      <c r="AC58" s="172"/>
      <c r="AD58" s="182"/>
      <c r="AE58" s="172"/>
      <c r="AF58" s="182"/>
      <c r="AG58" s="172"/>
      <c r="AH58" s="172"/>
      <c r="AI58" s="172"/>
      <c r="AJ58" s="172"/>
      <c r="AK58" s="172"/>
      <c r="AL58" s="174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C58" s="172"/>
      <c r="BD58" s="172"/>
      <c r="BE58" s="172"/>
      <c r="BF58" s="172"/>
      <c r="BG58" s="172"/>
      <c r="BH58" s="172"/>
      <c r="BI58" s="172"/>
      <c r="BJ58" s="172"/>
      <c r="BK58" s="172"/>
      <c r="BL58" s="172"/>
      <c r="BM58" s="172"/>
      <c r="BN58" s="172"/>
      <c r="BO58" s="172"/>
      <c r="BP58" s="172"/>
      <c r="BQ58" s="172"/>
      <c r="BR58" s="172"/>
      <c r="BS58" s="172"/>
      <c r="BT58" s="172"/>
      <c r="BU58" s="172"/>
      <c r="BV58" s="172"/>
      <c r="BW58" s="172"/>
      <c r="BX58" s="172"/>
      <c r="BY58" s="172"/>
      <c r="BZ58" s="172"/>
      <c r="CA58" s="172"/>
      <c r="CB58" s="172"/>
      <c r="CC58" s="172"/>
      <c r="CD58" s="172"/>
      <c r="CE58" s="172"/>
      <c r="CF58" s="172"/>
      <c r="CG58" s="172"/>
      <c r="CH58" s="172"/>
      <c r="CI58" s="172"/>
      <c r="CJ58" s="172"/>
      <c r="CK58" s="172"/>
      <c r="CL58" s="172"/>
      <c r="CM58" s="172"/>
      <c r="CN58" s="172"/>
      <c r="CO58" s="172"/>
      <c r="CP58" s="172"/>
      <c r="CQ58" s="172"/>
      <c r="CR58" s="172"/>
      <c r="CS58" s="172"/>
      <c r="CT58" s="172"/>
      <c r="CU58" s="172"/>
      <c r="CV58" s="172"/>
      <c r="CW58" s="172"/>
      <c r="CX58" s="172"/>
      <c r="CY58" s="172"/>
      <c r="CZ58" s="172"/>
    </row>
    <row r="59" spans="1:104" ht="11.25" customHeight="1" x14ac:dyDescent="0.25">
      <c r="A59" s="172"/>
      <c r="B59" s="172"/>
      <c r="C59" s="172"/>
      <c r="D59" s="172"/>
      <c r="E59" s="123">
        <v>53057</v>
      </c>
      <c r="F59" s="124">
        <v>0.69378277268139699</v>
      </c>
      <c r="G59" s="172"/>
      <c r="H59" s="123">
        <v>53422</v>
      </c>
      <c r="I59" s="124">
        <v>0.66376248638653201</v>
      </c>
      <c r="J59" s="172"/>
      <c r="K59" s="40" t="s">
        <v>114</v>
      </c>
      <c r="L59" s="9">
        <v>42830</v>
      </c>
      <c r="M59" s="8" t="s">
        <v>115</v>
      </c>
      <c r="N59" s="9">
        <v>53422</v>
      </c>
      <c r="O59" s="8" t="s">
        <v>48</v>
      </c>
      <c r="P59" s="20">
        <v>0.68339057019102201</v>
      </c>
      <c r="Q59" s="21">
        <v>1.3116045807646</v>
      </c>
      <c r="R59" s="50">
        <v>1.2486202099999999</v>
      </c>
      <c r="S59" s="172"/>
      <c r="T59" s="40" t="s">
        <v>114</v>
      </c>
      <c r="U59" s="9">
        <v>42830</v>
      </c>
      <c r="V59" s="8" t="s">
        <v>151</v>
      </c>
      <c r="W59" s="9">
        <v>53787</v>
      </c>
      <c r="X59" s="8" t="s">
        <v>29</v>
      </c>
      <c r="Y59" s="20">
        <v>0.65389734517891596</v>
      </c>
      <c r="Z59" s="21">
        <v>1.41485345476083</v>
      </c>
      <c r="AA59" s="50">
        <v>1.3819999999999999</v>
      </c>
      <c r="AB59" s="172"/>
      <c r="AC59" s="172"/>
      <c r="AD59" s="182"/>
      <c r="AE59" s="172"/>
      <c r="AF59" s="182"/>
      <c r="AG59" s="172"/>
      <c r="AH59" s="172"/>
      <c r="AI59" s="172"/>
      <c r="AJ59" s="172"/>
      <c r="AK59" s="172"/>
      <c r="AL59" s="174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C59" s="172"/>
      <c r="BD59" s="172"/>
      <c r="BE59" s="172"/>
      <c r="BF59" s="172"/>
      <c r="BG59" s="172"/>
      <c r="BH59" s="172"/>
      <c r="BI59" s="172"/>
      <c r="BJ59" s="172"/>
      <c r="BK59" s="172"/>
      <c r="BL59" s="172"/>
      <c r="BM59" s="172"/>
      <c r="BN59" s="172"/>
      <c r="BO59" s="172"/>
      <c r="BP59" s="172"/>
      <c r="BQ59" s="172"/>
      <c r="BR59" s="172"/>
      <c r="BS59" s="172"/>
      <c r="BT59" s="172"/>
      <c r="BU59" s="172"/>
      <c r="BV59" s="172"/>
      <c r="BW59" s="172"/>
      <c r="BX59" s="172"/>
      <c r="BY59" s="172"/>
      <c r="BZ59" s="172"/>
      <c r="CA59" s="172"/>
      <c r="CB59" s="172"/>
      <c r="CC59" s="172"/>
      <c r="CD59" s="172"/>
      <c r="CE59" s="172"/>
      <c r="CF59" s="172"/>
      <c r="CG59" s="172"/>
      <c r="CH59" s="172"/>
      <c r="CI59" s="172"/>
      <c r="CJ59" s="172"/>
      <c r="CK59" s="172"/>
      <c r="CL59" s="172"/>
      <c r="CM59" s="172"/>
      <c r="CN59" s="172"/>
      <c r="CO59" s="172"/>
      <c r="CP59" s="172"/>
      <c r="CQ59" s="172"/>
      <c r="CR59" s="172"/>
      <c r="CS59" s="172"/>
      <c r="CT59" s="172"/>
      <c r="CU59" s="172"/>
      <c r="CV59" s="172"/>
      <c r="CW59" s="172"/>
      <c r="CX59" s="172"/>
      <c r="CY59" s="172"/>
      <c r="CZ59" s="172"/>
    </row>
    <row r="60" spans="1:104" ht="11.25" customHeight="1" x14ac:dyDescent="0.25">
      <c r="A60" s="172"/>
      <c r="B60" s="172"/>
      <c r="C60" s="172"/>
      <c r="D60" s="172"/>
      <c r="E60" s="123">
        <v>53422</v>
      </c>
      <c r="F60" s="124">
        <v>0.68339057019102201</v>
      </c>
      <c r="G60" s="172"/>
      <c r="H60" s="123">
        <v>53787</v>
      </c>
      <c r="I60" s="124">
        <v>0.65389734517891596</v>
      </c>
      <c r="J60" s="172"/>
      <c r="K60" s="40" t="s">
        <v>114</v>
      </c>
      <c r="L60" s="9">
        <v>42830</v>
      </c>
      <c r="M60" s="8" t="s">
        <v>115</v>
      </c>
      <c r="N60" s="9">
        <v>53787</v>
      </c>
      <c r="O60" s="8" t="s">
        <v>29</v>
      </c>
      <c r="P60" s="20">
        <v>0.673206669170068</v>
      </c>
      <c r="Q60" s="21">
        <v>1.31792647291139</v>
      </c>
      <c r="R60" s="50">
        <v>1.2550000109999999</v>
      </c>
      <c r="S60" s="172"/>
      <c r="T60" s="40" t="s">
        <v>114</v>
      </c>
      <c r="U60" s="9">
        <v>42830</v>
      </c>
      <c r="V60" s="8" t="s">
        <v>151</v>
      </c>
      <c r="W60" s="9">
        <v>54155</v>
      </c>
      <c r="X60" s="8" t="s">
        <v>80</v>
      </c>
      <c r="Y60" s="20">
        <v>0.64418460979746806</v>
      </c>
      <c r="Z60" s="21">
        <v>1.41710978604295</v>
      </c>
      <c r="AA60" s="50">
        <v>1.384974903</v>
      </c>
      <c r="AB60" s="172"/>
      <c r="AC60" s="172"/>
      <c r="AD60" s="182"/>
      <c r="AE60" s="172"/>
      <c r="AF60" s="182"/>
      <c r="AG60" s="172"/>
      <c r="AH60" s="172"/>
      <c r="AI60" s="172"/>
      <c r="AJ60" s="172"/>
      <c r="AK60" s="172"/>
      <c r="AL60" s="174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C60" s="172"/>
      <c r="BD60" s="172"/>
      <c r="BE60" s="172"/>
      <c r="BF60" s="172"/>
      <c r="BG60" s="172"/>
      <c r="BH60" s="172"/>
      <c r="BI60" s="172"/>
      <c r="BJ60" s="172"/>
      <c r="BK60" s="172"/>
      <c r="BL60" s="172"/>
      <c r="BM60" s="172"/>
      <c r="BN60" s="172"/>
      <c r="BO60" s="172"/>
      <c r="BP60" s="172"/>
      <c r="BQ60" s="172"/>
      <c r="BR60" s="172"/>
      <c r="BS60" s="172"/>
      <c r="BT60" s="172"/>
      <c r="BU60" s="172"/>
      <c r="BV60" s="172"/>
      <c r="BW60" s="172"/>
      <c r="BX60" s="172"/>
      <c r="BY60" s="172"/>
      <c r="BZ60" s="172"/>
      <c r="CA60" s="172"/>
      <c r="CB60" s="172"/>
      <c r="CC60" s="172"/>
      <c r="CD60" s="172"/>
      <c r="CE60" s="172"/>
      <c r="CF60" s="172"/>
      <c r="CG60" s="172"/>
      <c r="CH60" s="172"/>
      <c r="CI60" s="172"/>
      <c r="CJ60" s="172"/>
      <c r="CK60" s="172"/>
      <c r="CL60" s="172"/>
      <c r="CM60" s="172"/>
      <c r="CN60" s="172"/>
      <c r="CO60" s="172"/>
      <c r="CP60" s="172"/>
      <c r="CQ60" s="172"/>
      <c r="CR60" s="172"/>
      <c r="CS60" s="172"/>
      <c r="CT60" s="172"/>
      <c r="CU60" s="172"/>
      <c r="CV60" s="172"/>
      <c r="CW60" s="172"/>
      <c r="CX60" s="172"/>
      <c r="CY60" s="172"/>
      <c r="CZ60" s="172"/>
    </row>
    <row r="61" spans="1:104" ht="11.25" customHeight="1" x14ac:dyDescent="0.25">
      <c r="A61" s="172"/>
      <c r="B61" s="172"/>
      <c r="C61" s="172"/>
      <c r="D61" s="172"/>
      <c r="E61" s="123">
        <v>53787</v>
      </c>
      <c r="F61" s="124">
        <v>0.673206669170068</v>
      </c>
      <c r="G61" s="172"/>
      <c r="H61" s="123">
        <v>54155</v>
      </c>
      <c r="I61" s="124">
        <v>0.64418460979746806</v>
      </c>
      <c r="J61" s="172"/>
      <c r="K61" s="40" t="s">
        <v>114</v>
      </c>
      <c r="L61" s="9">
        <v>42830</v>
      </c>
      <c r="M61" s="8" t="s">
        <v>115</v>
      </c>
      <c r="N61" s="9">
        <v>55614</v>
      </c>
      <c r="O61" s="8" t="s">
        <v>84</v>
      </c>
      <c r="P61" s="20">
        <v>0.62543046375334199</v>
      </c>
      <c r="Q61" s="21">
        <v>1.33974675719322</v>
      </c>
      <c r="R61" s="50">
        <v>1.2780660349999999</v>
      </c>
      <c r="S61" s="172"/>
      <c r="T61" s="40" t="s">
        <v>114</v>
      </c>
      <c r="U61" s="9">
        <v>42830</v>
      </c>
      <c r="V61" s="8" t="s">
        <v>151</v>
      </c>
      <c r="W61" s="9">
        <v>54518</v>
      </c>
      <c r="X61" s="8" t="s">
        <v>81</v>
      </c>
      <c r="Y61" s="20">
        <v>0.634815146566167</v>
      </c>
      <c r="Z61" s="21">
        <v>1.4188521987798499</v>
      </c>
      <c r="AA61" s="50">
        <v>1.387367083</v>
      </c>
      <c r="AB61" s="172"/>
      <c r="AC61" s="172"/>
      <c r="AD61" s="182"/>
      <c r="AE61" s="172"/>
      <c r="AF61" s="182"/>
      <c r="AG61" s="172"/>
      <c r="AH61" s="172"/>
      <c r="AI61" s="172"/>
      <c r="AJ61" s="172"/>
      <c r="AK61" s="172"/>
      <c r="AL61" s="174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D61" s="172"/>
      <c r="BE61" s="172"/>
      <c r="BF61" s="172"/>
      <c r="BG61" s="172"/>
      <c r="BH61" s="172"/>
      <c r="BI61" s="172"/>
      <c r="BJ61" s="172"/>
      <c r="BK61" s="172"/>
      <c r="BL61" s="172"/>
      <c r="BM61" s="172"/>
      <c r="BN61" s="172"/>
      <c r="BO61" s="172"/>
      <c r="BP61" s="172"/>
      <c r="BQ61" s="172"/>
      <c r="BR61" s="172"/>
      <c r="BS61" s="172"/>
      <c r="BT61" s="172"/>
      <c r="BU61" s="172"/>
      <c r="BV61" s="172"/>
      <c r="BW61" s="172"/>
      <c r="BX61" s="172"/>
      <c r="BY61" s="172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R61" s="172"/>
      <c r="CS61" s="172"/>
      <c r="CT61" s="172"/>
      <c r="CU61" s="172"/>
      <c r="CV61" s="172"/>
      <c r="CW61" s="172"/>
      <c r="CX61" s="172"/>
      <c r="CY61" s="172"/>
      <c r="CZ61" s="172"/>
    </row>
    <row r="62" spans="1:104" ht="11.25" customHeight="1" x14ac:dyDescent="0.25">
      <c r="A62" s="172"/>
      <c r="B62" s="172"/>
      <c r="C62" s="172"/>
      <c r="D62" s="172"/>
      <c r="E62" s="123">
        <v>55614</v>
      </c>
      <c r="F62" s="124">
        <v>0.62543046375334199</v>
      </c>
      <c r="G62" s="172"/>
      <c r="H62" s="123">
        <v>54518</v>
      </c>
      <c r="I62" s="124">
        <v>0.634815146566167</v>
      </c>
      <c r="J62" s="172"/>
      <c r="K62" s="40" t="s">
        <v>114</v>
      </c>
      <c r="L62" s="9">
        <v>42830</v>
      </c>
      <c r="M62" s="8" t="s">
        <v>115</v>
      </c>
      <c r="N62" s="9">
        <v>57440</v>
      </c>
      <c r="O62" s="8" t="s">
        <v>49</v>
      </c>
      <c r="P62" s="20">
        <v>0.58457220822950295</v>
      </c>
      <c r="Q62" s="21">
        <v>1.3410851563299</v>
      </c>
      <c r="R62" s="50">
        <v>1.2839999849999999</v>
      </c>
      <c r="S62" s="172"/>
      <c r="T62" s="40" t="s">
        <v>114</v>
      </c>
      <c r="U62" s="9">
        <v>42830</v>
      </c>
      <c r="V62" s="8" t="s">
        <v>151</v>
      </c>
      <c r="W62" s="9">
        <v>54883</v>
      </c>
      <c r="X62" s="8" t="s">
        <v>82</v>
      </c>
      <c r="Y62" s="20">
        <v>0.62561037657834295</v>
      </c>
      <c r="Z62" s="21">
        <v>1.4201164554087899</v>
      </c>
      <c r="AA62" s="50">
        <v>1.389326037</v>
      </c>
      <c r="AB62" s="172"/>
      <c r="AC62" s="172"/>
      <c r="AD62" s="182"/>
      <c r="AE62" s="172"/>
      <c r="AF62" s="182"/>
      <c r="AG62" s="172"/>
      <c r="AH62" s="172"/>
      <c r="AI62" s="172"/>
      <c r="AJ62" s="172"/>
      <c r="AK62" s="172"/>
      <c r="AL62" s="174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C62" s="172"/>
      <c r="BD62" s="172"/>
      <c r="BE62" s="172"/>
      <c r="BF62" s="172"/>
      <c r="BG62" s="172"/>
      <c r="BH62" s="172"/>
      <c r="BI62" s="172"/>
      <c r="BJ62" s="172"/>
      <c r="BK62" s="172"/>
      <c r="BL62" s="172"/>
      <c r="BM62" s="172"/>
      <c r="BN62" s="172"/>
      <c r="BO62" s="172"/>
      <c r="BP62" s="172"/>
      <c r="BQ62" s="172"/>
      <c r="BR62" s="172"/>
      <c r="BS62" s="172"/>
      <c r="BT62" s="172"/>
      <c r="BU62" s="172"/>
      <c r="BV62" s="172"/>
      <c r="BW62" s="172"/>
      <c r="BX62" s="172"/>
      <c r="BY62" s="172"/>
      <c r="BZ62" s="172"/>
      <c r="CA62" s="172"/>
      <c r="CB62" s="172"/>
      <c r="CC62" s="172"/>
      <c r="CD62" s="172"/>
      <c r="CE62" s="172"/>
      <c r="CF62" s="172"/>
      <c r="CG62" s="172"/>
      <c r="CH62" s="172"/>
      <c r="CI62" s="172"/>
      <c r="CJ62" s="172"/>
      <c r="CK62" s="172"/>
      <c r="CL62" s="172"/>
      <c r="CM62" s="172"/>
      <c r="CN62" s="172"/>
      <c r="CO62" s="172"/>
      <c r="CP62" s="172"/>
      <c r="CQ62" s="172"/>
      <c r="CR62" s="172"/>
      <c r="CS62" s="172"/>
      <c r="CT62" s="172"/>
      <c r="CU62" s="172"/>
      <c r="CV62" s="172"/>
      <c r="CW62" s="172"/>
      <c r="CX62" s="172"/>
      <c r="CY62" s="172"/>
      <c r="CZ62" s="172"/>
    </row>
    <row r="63" spans="1:104" ht="11.25" customHeight="1" x14ac:dyDescent="0.25">
      <c r="A63" s="172"/>
      <c r="B63" s="172"/>
      <c r="C63" s="172"/>
      <c r="D63" s="172"/>
      <c r="E63" s="123">
        <v>57440</v>
      </c>
      <c r="F63" s="124">
        <v>0.58457220822950295</v>
      </c>
      <c r="G63" s="172"/>
      <c r="H63" s="123">
        <v>54883</v>
      </c>
      <c r="I63" s="124">
        <v>0.62561037657834295</v>
      </c>
      <c r="J63" s="172"/>
      <c r="K63" s="40" t="s">
        <v>114</v>
      </c>
      <c r="L63" s="9">
        <v>42830</v>
      </c>
      <c r="M63" s="8" t="s">
        <v>115</v>
      </c>
      <c r="N63" s="9">
        <v>61092</v>
      </c>
      <c r="O63" s="8" t="s">
        <v>50</v>
      </c>
      <c r="P63" s="20">
        <v>0.52326070391007196</v>
      </c>
      <c r="Q63" s="21">
        <v>1.2943579903959801</v>
      </c>
      <c r="R63" s="50">
        <v>1.2569999970000001</v>
      </c>
      <c r="S63" s="172"/>
      <c r="T63" s="40" t="s">
        <v>114</v>
      </c>
      <c r="U63" s="9">
        <v>42830</v>
      </c>
      <c r="V63" s="8" t="s">
        <v>151</v>
      </c>
      <c r="W63" s="9">
        <v>55248</v>
      </c>
      <c r="X63" s="8" t="s">
        <v>83</v>
      </c>
      <c r="Y63" s="20">
        <v>0.61662733495571598</v>
      </c>
      <c r="Z63" s="21">
        <v>1.4208857323605399</v>
      </c>
      <c r="AA63" s="50">
        <v>1.390841137</v>
      </c>
      <c r="AB63" s="172"/>
      <c r="AC63" s="172"/>
      <c r="AD63" s="182"/>
      <c r="AE63" s="172"/>
      <c r="AF63" s="182"/>
      <c r="AG63" s="172"/>
      <c r="AH63" s="172"/>
      <c r="AI63" s="172"/>
      <c r="AJ63" s="172"/>
      <c r="AK63" s="172"/>
      <c r="AL63" s="174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C63" s="172"/>
      <c r="BD63" s="172"/>
      <c r="BE63" s="172"/>
      <c r="BF63" s="172"/>
      <c r="BG63" s="172"/>
      <c r="BH63" s="172"/>
      <c r="BI63" s="172"/>
      <c r="BJ63" s="172"/>
      <c r="BK63" s="172"/>
      <c r="BL63" s="172"/>
      <c r="BM63" s="172"/>
      <c r="BN63" s="172"/>
      <c r="BO63" s="172"/>
      <c r="BP63" s="172"/>
      <c r="BQ63" s="172"/>
      <c r="BR63" s="172"/>
      <c r="BS63" s="172"/>
      <c r="BT63" s="172"/>
      <c r="BU63" s="172"/>
      <c r="BV63" s="172"/>
      <c r="BW63" s="172"/>
      <c r="BX63" s="172"/>
      <c r="BY63" s="172"/>
      <c r="BZ63" s="172"/>
      <c r="CA63" s="172"/>
      <c r="CB63" s="172"/>
      <c r="CC63" s="172"/>
      <c r="CD63" s="172"/>
      <c r="CE63" s="172"/>
      <c r="CF63" s="172"/>
      <c r="CG63" s="172"/>
      <c r="CH63" s="172"/>
      <c r="CI63" s="172"/>
      <c r="CJ63" s="172"/>
      <c r="CK63" s="172"/>
      <c r="CL63" s="172"/>
      <c r="CM63" s="172"/>
      <c r="CN63" s="172"/>
      <c r="CO63" s="172"/>
      <c r="CP63" s="172"/>
      <c r="CQ63" s="172"/>
      <c r="CR63" s="172"/>
      <c r="CS63" s="172"/>
      <c r="CT63" s="172"/>
      <c r="CU63" s="172"/>
      <c r="CV63" s="172"/>
      <c r="CW63" s="172"/>
      <c r="CX63" s="172"/>
      <c r="CY63" s="172"/>
      <c r="CZ63" s="172"/>
    </row>
    <row r="64" spans="1:104" ht="11.25" customHeight="1" x14ac:dyDescent="0.25">
      <c r="A64" s="172"/>
      <c r="B64" s="172"/>
      <c r="C64" s="172"/>
      <c r="D64" s="172"/>
      <c r="E64" s="123">
        <v>61092</v>
      </c>
      <c r="F64" s="124">
        <v>0.52326070391007196</v>
      </c>
      <c r="G64" s="172"/>
      <c r="H64" s="123">
        <v>55248</v>
      </c>
      <c r="I64" s="124">
        <v>0.61662733495571598</v>
      </c>
      <c r="J64" s="172"/>
      <c r="K64" s="41" t="s">
        <v>114</v>
      </c>
      <c r="L64" s="38">
        <v>42830</v>
      </c>
      <c r="M64" s="33" t="s">
        <v>115</v>
      </c>
      <c r="N64" s="38">
        <v>64745</v>
      </c>
      <c r="O64" s="33" t="s">
        <v>51</v>
      </c>
      <c r="P64" s="51">
        <v>0.46495738616233001</v>
      </c>
      <c r="Q64" s="52">
        <v>1.27535919557146</v>
      </c>
      <c r="R64" s="53">
        <v>1.2470000000000001</v>
      </c>
      <c r="S64" s="172"/>
      <c r="T64" s="40" t="s">
        <v>114</v>
      </c>
      <c r="U64" s="9">
        <v>42830</v>
      </c>
      <c r="V64" s="8" t="s">
        <v>151</v>
      </c>
      <c r="W64" s="9">
        <v>55614</v>
      </c>
      <c r="X64" s="8" t="s">
        <v>84</v>
      </c>
      <c r="Y64" s="20">
        <v>0.60784675631346197</v>
      </c>
      <c r="Z64" s="21">
        <v>1.42115480312433</v>
      </c>
      <c r="AA64" s="50">
        <v>1.3919999999999999</v>
      </c>
      <c r="AB64" s="172"/>
      <c r="AC64" s="172"/>
      <c r="AD64" s="182"/>
      <c r="AE64" s="172"/>
      <c r="AF64" s="182"/>
      <c r="AG64" s="172"/>
      <c r="AH64" s="172"/>
      <c r="AI64" s="172"/>
      <c r="AJ64" s="172"/>
      <c r="AK64" s="172"/>
      <c r="AL64" s="174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C64" s="172"/>
      <c r="BD64" s="172"/>
      <c r="BE64" s="172"/>
      <c r="BF64" s="172"/>
      <c r="BG64" s="172"/>
      <c r="BH64" s="172"/>
      <c r="BI64" s="172"/>
      <c r="BJ64" s="172"/>
      <c r="BK64" s="172"/>
      <c r="BL64" s="172"/>
      <c r="BM64" s="172"/>
      <c r="BN64" s="172"/>
      <c r="BO64" s="172"/>
      <c r="BP64" s="172"/>
      <c r="BQ64" s="172"/>
      <c r="BR64" s="172"/>
      <c r="BS64" s="172"/>
      <c r="BT64" s="172"/>
      <c r="BU64" s="172"/>
      <c r="BV64" s="172"/>
      <c r="BW64" s="172"/>
      <c r="BX64" s="172"/>
      <c r="BY64" s="172"/>
      <c r="BZ64" s="172"/>
      <c r="CA64" s="172"/>
      <c r="CB64" s="172"/>
      <c r="CC64" s="172"/>
      <c r="CD64" s="172"/>
      <c r="CE64" s="172"/>
      <c r="CF64" s="172"/>
      <c r="CG64" s="172"/>
      <c r="CH64" s="172"/>
      <c r="CI64" s="172"/>
      <c r="CJ64" s="172"/>
      <c r="CK64" s="172"/>
      <c r="CL64" s="172"/>
      <c r="CM64" s="172"/>
      <c r="CN64" s="172"/>
      <c r="CO64" s="172"/>
      <c r="CP64" s="172"/>
      <c r="CQ64" s="172"/>
      <c r="CR64" s="172"/>
      <c r="CS64" s="172"/>
      <c r="CT64" s="172"/>
      <c r="CU64" s="172"/>
      <c r="CV64" s="172"/>
      <c r="CW64" s="172"/>
      <c r="CX64" s="172"/>
      <c r="CY64" s="172"/>
      <c r="CZ64" s="172"/>
    </row>
    <row r="65" spans="1:104" ht="11.25" customHeight="1" x14ac:dyDescent="0.25">
      <c r="A65" s="172"/>
      <c r="B65" s="172"/>
      <c r="C65" s="172"/>
      <c r="D65" s="172"/>
      <c r="E65" s="127">
        <v>64745</v>
      </c>
      <c r="F65" s="128">
        <v>0.46495738616233001</v>
      </c>
      <c r="G65" s="172"/>
      <c r="H65" s="123">
        <v>55614</v>
      </c>
      <c r="I65" s="124">
        <v>0.60784675631346197</v>
      </c>
      <c r="J65" s="172"/>
      <c r="K65" s="166"/>
      <c r="L65" s="166"/>
      <c r="M65" s="166"/>
      <c r="N65" s="166"/>
      <c r="O65" s="166"/>
      <c r="P65" s="166"/>
      <c r="Q65" s="166"/>
      <c r="R65" s="166"/>
      <c r="S65" s="172"/>
      <c r="T65" s="40" t="s">
        <v>114</v>
      </c>
      <c r="U65" s="9">
        <v>42830</v>
      </c>
      <c r="V65" s="8" t="s">
        <v>151</v>
      </c>
      <c r="W65" s="9">
        <v>55982</v>
      </c>
      <c r="X65" s="8" t="s">
        <v>85</v>
      </c>
      <c r="Y65" s="10">
        <v>0.59920814993758198</v>
      </c>
      <c r="Z65" s="21">
        <v>1.4211143348800099</v>
      </c>
      <c r="AA65" s="50">
        <v>1.3927910880000001</v>
      </c>
      <c r="AB65" s="172"/>
      <c r="AC65" s="172"/>
      <c r="AD65" s="182"/>
      <c r="AE65" s="172"/>
      <c r="AF65" s="182"/>
      <c r="AG65" s="172"/>
      <c r="AH65" s="172"/>
      <c r="AI65" s="172"/>
      <c r="AJ65" s="172"/>
      <c r="AK65" s="172"/>
      <c r="AL65" s="174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C65" s="172"/>
      <c r="BD65" s="172"/>
      <c r="BE65" s="172"/>
      <c r="BF65" s="172"/>
      <c r="BG65" s="172"/>
      <c r="BH65" s="172"/>
      <c r="BI65" s="172"/>
      <c r="BJ65" s="172"/>
      <c r="BK65" s="172"/>
      <c r="BL65" s="172"/>
      <c r="BM65" s="172"/>
      <c r="BN65" s="172"/>
      <c r="BO65" s="172"/>
      <c r="BP65" s="172"/>
      <c r="BQ65" s="172"/>
      <c r="BR65" s="172"/>
      <c r="BS65" s="172"/>
      <c r="BT65" s="172"/>
      <c r="BU65" s="172"/>
      <c r="BV65" s="172"/>
      <c r="BW65" s="172"/>
      <c r="BX65" s="172"/>
      <c r="BY65" s="172"/>
      <c r="BZ65" s="172"/>
      <c r="CA65" s="172"/>
      <c r="CB65" s="172"/>
      <c r="CC65" s="172"/>
      <c r="CD65" s="172"/>
      <c r="CE65" s="172"/>
      <c r="CF65" s="172"/>
      <c r="CG65" s="172"/>
      <c r="CH65" s="172"/>
      <c r="CI65" s="172"/>
      <c r="CJ65" s="172"/>
      <c r="CK65" s="172"/>
      <c r="CL65" s="172"/>
      <c r="CM65" s="172"/>
      <c r="CN65" s="172"/>
      <c r="CO65" s="172"/>
      <c r="CP65" s="172"/>
      <c r="CQ65" s="172"/>
      <c r="CR65" s="172"/>
      <c r="CS65" s="172"/>
      <c r="CT65" s="172"/>
      <c r="CU65" s="172"/>
      <c r="CV65" s="172"/>
      <c r="CW65" s="172"/>
      <c r="CX65" s="172"/>
      <c r="CY65" s="172"/>
      <c r="CZ65" s="172"/>
    </row>
    <row r="66" spans="1:104" ht="11.25" customHeight="1" x14ac:dyDescent="0.25">
      <c r="A66" s="172"/>
      <c r="B66" s="172"/>
      <c r="C66" s="172"/>
      <c r="D66" s="172"/>
      <c r="E66" s="116"/>
      <c r="F66" s="119"/>
      <c r="G66" s="172"/>
      <c r="H66" s="123">
        <v>55982</v>
      </c>
      <c r="I66" s="124">
        <v>0.59920814993758198</v>
      </c>
      <c r="J66" s="172"/>
      <c r="K66" s="166"/>
      <c r="L66" s="166"/>
      <c r="M66" s="166"/>
      <c r="N66" s="166"/>
      <c r="O66" s="166"/>
      <c r="P66" s="166"/>
      <c r="Q66" s="166"/>
      <c r="R66" s="166"/>
      <c r="S66" s="172"/>
      <c r="T66" s="40" t="s">
        <v>114</v>
      </c>
      <c r="U66" s="9">
        <v>42830</v>
      </c>
      <c r="V66" s="8" t="s">
        <v>151</v>
      </c>
      <c r="W66" s="9">
        <v>56345</v>
      </c>
      <c r="X66" s="8" t="s">
        <v>86</v>
      </c>
      <c r="Y66" s="10">
        <v>0.59087517149036495</v>
      </c>
      <c r="Z66" s="21">
        <v>1.42076594190807</v>
      </c>
      <c r="AA66" s="50">
        <v>1.393297276</v>
      </c>
      <c r="AB66" s="172"/>
      <c r="AC66" s="172"/>
      <c r="AD66" s="182"/>
      <c r="AE66" s="172"/>
      <c r="AF66" s="182"/>
      <c r="AG66" s="172"/>
      <c r="AH66" s="172"/>
      <c r="AI66" s="172"/>
      <c r="AJ66" s="172"/>
      <c r="AK66" s="172"/>
      <c r="AL66" s="174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C66" s="172"/>
      <c r="BD66" s="172"/>
      <c r="BE66" s="172"/>
      <c r="BF66" s="172"/>
      <c r="BG66" s="172"/>
      <c r="BH66" s="172"/>
      <c r="BI66" s="172"/>
      <c r="BJ66" s="172"/>
      <c r="BK66" s="172"/>
      <c r="BL66" s="172"/>
      <c r="BM66" s="172"/>
      <c r="BN66" s="172"/>
      <c r="BO66" s="172"/>
      <c r="BP66" s="172"/>
      <c r="BQ66" s="172"/>
      <c r="BR66" s="172"/>
      <c r="BS66" s="172"/>
      <c r="BT66" s="172"/>
      <c r="BU66" s="172"/>
      <c r="BV66" s="172"/>
      <c r="BW66" s="172"/>
      <c r="BX66" s="172"/>
      <c r="BY66" s="172"/>
      <c r="BZ66" s="172"/>
      <c r="CA66" s="172"/>
      <c r="CB66" s="172"/>
      <c r="CC66" s="172"/>
      <c r="CD66" s="172"/>
      <c r="CE66" s="172"/>
      <c r="CF66" s="172"/>
      <c r="CG66" s="172"/>
      <c r="CH66" s="172"/>
      <c r="CI66" s="172"/>
      <c r="CJ66" s="172"/>
      <c r="CK66" s="172"/>
      <c r="CL66" s="172"/>
      <c r="CM66" s="172"/>
      <c r="CN66" s="172"/>
      <c r="CO66" s="172"/>
      <c r="CP66" s="172"/>
      <c r="CQ66" s="172"/>
      <c r="CR66" s="172"/>
      <c r="CS66" s="172"/>
      <c r="CT66" s="172"/>
      <c r="CU66" s="172"/>
      <c r="CV66" s="172"/>
      <c r="CW66" s="172"/>
      <c r="CX66" s="172"/>
      <c r="CY66" s="172"/>
      <c r="CZ66" s="172"/>
    </row>
    <row r="67" spans="1:104" ht="11.25" customHeight="1" x14ac:dyDescent="0.25">
      <c r="A67" s="172"/>
      <c r="B67" s="172"/>
      <c r="C67" s="172"/>
      <c r="D67" s="172"/>
      <c r="E67" s="116"/>
      <c r="F67" s="119"/>
      <c r="G67" s="172"/>
      <c r="H67" s="123">
        <v>56345</v>
      </c>
      <c r="I67" s="124">
        <v>0.59087517149036495</v>
      </c>
      <c r="J67" s="172"/>
      <c r="K67" s="166"/>
      <c r="L67" s="166"/>
      <c r="M67" s="166"/>
      <c r="N67" s="166"/>
      <c r="O67" s="166"/>
      <c r="P67" s="166"/>
      <c r="Q67" s="166"/>
      <c r="R67" s="166"/>
      <c r="S67" s="172"/>
      <c r="T67" s="40" t="s">
        <v>114</v>
      </c>
      <c r="U67" s="9">
        <v>42830</v>
      </c>
      <c r="V67" s="8" t="s">
        <v>151</v>
      </c>
      <c r="W67" s="9">
        <v>56709</v>
      </c>
      <c r="X67" s="8" t="s">
        <v>87</v>
      </c>
      <c r="Y67" s="10">
        <v>0.58277484911158695</v>
      </c>
      <c r="Z67" s="21">
        <v>1.41980651043079</v>
      </c>
      <c r="AA67" s="50">
        <v>1.393305631</v>
      </c>
      <c r="AB67" s="172"/>
      <c r="AC67" s="172"/>
      <c r="AD67" s="182"/>
      <c r="AE67" s="172"/>
      <c r="AF67" s="182"/>
      <c r="AG67" s="172"/>
      <c r="AH67" s="172"/>
      <c r="AI67" s="172"/>
      <c r="AJ67" s="172"/>
      <c r="AK67" s="172"/>
      <c r="AL67" s="174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C67" s="172"/>
      <c r="BD67" s="172"/>
      <c r="BE67" s="172"/>
      <c r="BF67" s="172"/>
      <c r="BG67" s="172"/>
      <c r="BH67" s="172"/>
      <c r="BI67" s="172"/>
      <c r="BJ67" s="172"/>
      <c r="BK67" s="172"/>
      <c r="BL67" s="172"/>
      <c r="BM67" s="172"/>
      <c r="BN67" s="172"/>
      <c r="BO67" s="172"/>
      <c r="BP67" s="172"/>
      <c r="BQ67" s="172"/>
      <c r="BR67" s="172"/>
      <c r="BS67" s="172"/>
      <c r="BT67" s="172"/>
      <c r="BU67" s="172"/>
      <c r="BV67" s="172"/>
      <c r="BW67" s="172"/>
      <c r="BX67" s="172"/>
      <c r="BY67" s="172"/>
      <c r="BZ67" s="172"/>
      <c r="CA67" s="172"/>
      <c r="CB67" s="172"/>
      <c r="CC67" s="172"/>
      <c r="CD67" s="172"/>
      <c r="CE67" s="172"/>
      <c r="CF67" s="172"/>
      <c r="CG67" s="172"/>
      <c r="CH67" s="172"/>
      <c r="CI67" s="172"/>
      <c r="CJ67" s="172"/>
      <c r="CK67" s="172"/>
      <c r="CL67" s="172"/>
      <c r="CM67" s="172"/>
      <c r="CN67" s="172"/>
      <c r="CO67" s="172"/>
      <c r="CP67" s="172"/>
      <c r="CQ67" s="172"/>
      <c r="CR67" s="172"/>
      <c r="CS67" s="172"/>
      <c r="CT67" s="172"/>
      <c r="CU67" s="172"/>
      <c r="CV67" s="172"/>
      <c r="CW67" s="172"/>
      <c r="CX67" s="172"/>
      <c r="CY67" s="172"/>
      <c r="CZ67" s="172"/>
    </row>
    <row r="68" spans="1:104" ht="11.25" customHeight="1" x14ac:dyDescent="0.25">
      <c r="A68" s="172"/>
      <c r="B68" s="172"/>
      <c r="C68" s="172"/>
      <c r="D68" s="172"/>
      <c r="E68" s="116"/>
      <c r="F68" s="119"/>
      <c r="G68" s="172"/>
      <c r="H68" s="123">
        <v>56709</v>
      </c>
      <c r="I68" s="124">
        <v>0.58277484911158695</v>
      </c>
      <c r="J68" s="172"/>
      <c r="K68" s="166"/>
      <c r="L68" s="166"/>
      <c r="M68" s="166"/>
      <c r="N68" s="166"/>
      <c r="O68" s="166"/>
      <c r="P68" s="166"/>
      <c r="Q68" s="166"/>
      <c r="R68" s="166"/>
      <c r="S68" s="172"/>
      <c r="T68" s="40" t="s">
        <v>114</v>
      </c>
      <c r="U68" s="9">
        <v>42830</v>
      </c>
      <c r="V68" s="8" t="s">
        <v>151</v>
      </c>
      <c r="W68" s="9">
        <v>57075</v>
      </c>
      <c r="X68" s="8" t="s">
        <v>88</v>
      </c>
      <c r="Y68" s="10">
        <v>0.57496000928415603</v>
      </c>
      <c r="Z68" s="21">
        <v>1.41791954959768</v>
      </c>
      <c r="AA68" s="50">
        <v>1.3926608680000001</v>
      </c>
      <c r="AB68" s="172"/>
      <c r="AC68" s="172"/>
      <c r="AD68" s="182"/>
      <c r="AE68" s="172"/>
      <c r="AF68" s="182"/>
      <c r="AG68" s="172"/>
      <c r="AH68" s="172"/>
      <c r="AI68" s="172"/>
      <c r="AJ68" s="172"/>
      <c r="AK68" s="172"/>
      <c r="AL68" s="174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C68" s="172"/>
      <c r="BD68" s="172"/>
      <c r="BE68" s="172"/>
      <c r="BF68" s="172"/>
      <c r="BG68" s="172"/>
      <c r="BH68" s="172"/>
      <c r="BI68" s="172"/>
      <c r="BJ68" s="172"/>
      <c r="BK68" s="172"/>
      <c r="BL68" s="172"/>
      <c r="BM68" s="172"/>
      <c r="BN68" s="172"/>
      <c r="BO68" s="172"/>
      <c r="BP68" s="172"/>
      <c r="BQ68" s="172"/>
      <c r="BR68" s="172"/>
      <c r="BS68" s="172"/>
      <c r="BT68" s="172"/>
      <c r="BU68" s="172"/>
      <c r="BV68" s="172"/>
      <c r="BW68" s="172"/>
      <c r="BX68" s="172"/>
      <c r="BY68" s="172"/>
      <c r="BZ68" s="172"/>
      <c r="CA68" s="172"/>
      <c r="CB68" s="172"/>
      <c r="CC68" s="172"/>
      <c r="CD68" s="172"/>
      <c r="CE68" s="172"/>
      <c r="CF68" s="172"/>
      <c r="CG68" s="172"/>
      <c r="CH68" s="172"/>
      <c r="CI68" s="172"/>
      <c r="CJ68" s="172"/>
      <c r="CK68" s="172"/>
      <c r="CL68" s="172"/>
      <c r="CM68" s="172"/>
      <c r="CN68" s="172"/>
      <c r="CO68" s="172"/>
      <c r="CP68" s="172"/>
      <c r="CQ68" s="172"/>
      <c r="CR68" s="172"/>
      <c r="CS68" s="172"/>
      <c r="CT68" s="172"/>
      <c r="CU68" s="172"/>
      <c r="CV68" s="172"/>
      <c r="CW68" s="172"/>
      <c r="CX68" s="172"/>
      <c r="CY68" s="172"/>
      <c r="CZ68" s="172"/>
    </row>
    <row r="69" spans="1:104" ht="11.25" customHeight="1" x14ac:dyDescent="0.25">
      <c r="A69" s="172"/>
      <c r="B69" s="172"/>
      <c r="C69" s="172"/>
      <c r="D69" s="172"/>
      <c r="E69" s="116"/>
      <c r="F69" s="119"/>
      <c r="G69" s="172"/>
      <c r="H69" s="123">
        <v>57075</v>
      </c>
      <c r="I69" s="124">
        <v>0.57496000928415603</v>
      </c>
      <c r="J69" s="172"/>
      <c r="K69" s="166"/>
      <c r="L69" s="166"/>
      <c r="M69" s="166"/>
      <c r="N69" s="166"/>
      <c r="O69" s="166"/>
      <c r="P69" s="166"/>
      <c r="Q69" s="166"/>
      <c r="R69" s="166"/>
      <c r="S69" s="172"/>
      <c r="T69" s="40" t="s">
        <v>114</v>
      </c>
      <c r="U69" s="9">
        <v>42830</v>
      </c>
      <c r="V69" s="8" t="s">
        <v>151</v>
      </c>
      <c r="W69" s="9">
        <v>57440</v>
      </c>
      <c r="X69" s="8" t="s">
        <v>49</v>
      </c>
      <c r="Y69" s="10">
        <v>0.56757120547281603</v>
      </c>
      <c r="Z69" s="21">
        <v>1.4148098058722101</v>
      </c>
      <c r="AA69" s="50">
        <v>1.391</v>
      </c>
      <c r="AB69" s="172"/>
      <c r="AC69" s="172"/>
      <c r="AD69" s="182"/>
      <c r="AE69" s="172"/>
      <c r="AF69" s="182"/>
      <c r="AG69" s="172"/>
      <c r="AH69" s="172"/>
      <c r="AI69" s="172"/>
      <c r="AJ69" s="172"/>
      <c r="AK69" s="172"/>
      <c r="AL69" s="174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C69" s="172"/>
      <c r="BD69" s="172"/>
      <c r="BE69" s="172"/>
      <c r="BF69" s="172"/>
      <c r="BG69" s="172"/>
      <c r="BH69" s="172"/>
      <c r="BI69" s="172"/>
      <c r="BJ69" s="172"/>
      <c r="BK69" s="172"/>
      <c r="BL69" s="172"/>
      <c r="BM69" s="172"/>
      <c r="BN69" s="172"/>
      <c r="BO69" s="172"/>
      <c r="BP69" s="172"/>
      <c r="BQ69" s="172"/>
      <c r="BR69" s="172"/>
      <c r="BS69" s="172"/>
      <c r="BT69" s="172"/>
      <c r="BU69" s="172"/>
      <c r="BV69" s="172"/>
      <c r="BW69" s="172"/>
      <c r="BX69" s="172"/>
      <c r="BY69" s="172"/>
      <c r="BZ69" s="172"/>
      <c r="CA69" s="172"/>
      <c r="CB69" s="172"/>
      <c r="CC69" s="172"/>
      <c r="CD69" s="172"/>
      <c r="CE69" s="172"/>
      <c r="CF69" s="172"/>
      <c r="CG69" s="172"/>
      <c r="CH69" s="172"/>
      <c r="CI69" s="172"/>
      <c r="CJ69" s="172"/>
      <c r="CK69" s="172"/>
      <c r="CL69" s="172"/>
      <c r="CM69" s="172"/>
      <c r="CN69" s="172"/>
      <c r="CO69" s="172"/>
      <c r="CP69" s="172"/>
      <c r="CQ69" s="172"/>
      <c r="CR69" s="172"/>
      <c r="CS69" s="172"/>
      <c r="CT69" s="172"/>
      <c r="CU69" s="172"/>
      <c r="CV69" s="172"/>
      <c r="CW69" s="172"/>
      <c r="CX69" s="172"/>
      <c r="CY69" s="172"/>
      <c r="CZ69" s="172"/>
    </row>
    <row r="70" spans="1:104" ht="11.25" customHeight="1" x14ac:dyDescent="0.25">
      <c r="A70" s="172"/>
      <c r="B70" s="172"/>
      <c r="C70" s="172"/>
      <c r="D70" s="172"/>
      <c r="E70" s="116"/>
      <c r="F70" s="119"/>
      <c r="G70" s="172"/>
      <c r="H70" s="123">
        <v>57440</v>
      </c>
      <c r="I70" s="124">
        <v>0.56757120547281603</v>
      </c>
      <c r="J70" s="172"/>
      <c r="K70" s="166"/>
      <c r="L70" s="166"/>
      <c r="M70" s="166"/>
      <c r="N70" s="166"/>
      <c r="O70" s="166"/>
      <c r="P70" s="166"/>
      <c r="Q70" s="166"/>
      <c r="R70" s="166"/>
      <c r="S70" s="172"/>
      <c r="T70" s="40" t="s">
        <v>114</v>
      </c>
      <c r="U70" s="9">
        <v>42830</v>
      </c>
      <c r="V70" s="8" t="s">
        <v>151</v>
      </c>
      <c r="W70" s="9">
        <v>61092</v>
      </c>
      <c r="X70" s="8" t="s">
        <v>50</v>
      </c>
      <c r="Y70" s="10">
        <v>0.50786238243442205</v>
      </c>
      <c r="Z70" s="21">
        <v>1.3540508137351399</v>
      </c>
      <c r="AA70" s="50">
        <v>1.351</v>
      </c>
      <c r="AB70" s="172"/>
      <c r="AC70" s="172"/>
      <c r="AD70" s="182"/>
      <c r="AE70" s="172"/>
      <c r="AF70" s="182"/>
      <c r="AG70" s="172"/>
      <c r="AH70" s="172"/>
      <c r="AI70" s="172"/>
      <c r="AJ70" s="172"/>
      <c r="AK70" s="172"/>
      <c r="AL70" s="174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C70" s="172"/>
      <c r="BD70" s="172"/>
      <c r="BE70" s="172"/>
      <c r="BF70" s="172"/>
      <c r="BG70" s="172"/>
      <c r="BH70" s="172"/>
      <c r="BI70" s="172"/>
      <c r="BJ70" s="172"/>
      <c r="BK70" s="172"/>
      <c r="BL70" s="172"/>
      <c r="BM70" s="172"/>
      <c r="BN70" s="172"/>
      <c r="BO70" s="172"/>
      <c r="BP70" s="172"/>
      <c r="BQ70" s="172"/>
      <c r="BR70" s="172"/>
      <c r="BS70" s="172"/>
      <c r="BT70" s="172"/>
      <c r="BU70" s="172"/>
      <c r="BV70" s="172"/>
      <c r="BW70" s="172"/>
      <c r="BX70" s="172"/>
      <c r="BY70" s="172"/>
      <c r="BZ70" s="172"/>
      <c r="CA70" s="172"/>
      <c r="CB70" s="172"/>
      <c r="CC70" s="172"/>
      <c r="CD70" s="172"/>
      <c r="CE70" s="172"/>
      <c r="CF70" s="172"/>
      <c r="CG70" s="172"/>
      <c r="CH70" s="172"/>
      <c r="CI70" s="172"/>
      <c r="CJ70" s="172"/>
      <c r="CK70" s="172"/>
      <c r="CL70" s="172"/>
      <c r="CM70" s="172"/>
      <c r="CN70" s="172"/>
      <c r="CO70" s="172"/>
      <c r="CP70" s="172"/>
      <c r="CQ70" s="172"/>
      <c r="CR70" s="172"/>
      <c r="CS70" s="172"/>
      <c r="CT70" s="172"/>
      <c r="CU70" s="172"/>
      <c r="CV70" s="172"/>
      <c r="CW70" s="172"/>
      <c r="CX70" s="172"/>
      <c r="CY70" s="172"/>
      <c r="CZ70" s="172"/>
    </row>
    <row r="71" spans="1:104" ht="11.25" customHeight="1" x14ac:dyDescent="0.25">
      <c r="A71" s="172"/>
      <c r="B71" s="172"/>
      <c r="C71" s="172"/>
      <c r="D71" s="172"/>
      <c r="E71" s="116"/>
      <c r="F71" s="119"/>
      <c r="G71" s="172"/>
      <c r="H71" s="123">
        <v>61092</v>
      </c>
      <c r="I71" s="124">
        <v>0.50786238243442205</v>
      </c>
      <c r="J71" s="172"/>
      <c r="K71" s="166"/>
      <c r="L71" s="166"/>
      <c r="M71" s="166"/>
      <c r="N71" s="166"/>
      <c r="O71" s="166"/>
      <c r="P71" s="166"/>
      <c r="Q71" s="166"/>
      <c r="R71" s="166"/>
      <c r="S71" s="172"/>
      <c r="T71" s="41" t="s">
        <v>114</v>
      </c>
      <c r="U71" s="38">
        <v>42830</v>
      </c>
      <c r="V71" s="33" t="s">
        <v>151</v>
      </c>
      <c r="W71" s="38">
        <v>64745</v>
      </c>
      <c r="X71" s="33" t="s">
        <v>51</v>
      </c>
      <c r="Y71" s="34">
        <v>0.451312306992389</v>
      </c>
      <c r="Z71" s="52">
        <v>1.32496432626131</v>
      </c>
      <c r="AA71" s="53">
        <v>1.3320000000000001</v>
      </c>
      <c r="AB71" s="172"/>
      <c r="AC71" s="172"/>
      <c r="AD71" s="182"/>
      <c r="AE71" s="172"/>
      <c r="AF71" s="182"/>
      <c r="AG71" s="172"/>
      <c r="AH71" s="172"/>
      <c r="AI71" s="172"/>
      <c r="AJ71" s="172"/>
      <c r="AK71" s="172"/>
      <c r="AL71" s="174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C71" s="172"/>
      <c r="BD71" s="172"/>
      <c r="BE71" s="172"/>
      <c r="BF71" s="172"/>
      <c r="BG71" s="172"/>
      <c r="BH71" s="172"/>
      <c r="BI71" s="172"/>
      <c r="BJ71" s="172"/>
      <c r="BK71" s="172"/>
      <c r="BL71" s="172"/>
      <c r="BM71" s="172"/>
      <c r="BN71" s="172"/>
      <c r="BO71" s="172"/>
      <c r="BP71" s="172"/>
      <c r="BQ71" s="172"/>
      <c r="BR71" s="172"/>
      <c r="BS71" s="172"/>
      <c r="BT71" s="172"/>
      <c r="BU71" s="172"/>
      <c r="BV71" s="172"/>
      <c r="BW71" s="172"/>
      <c r="BX71" s="172"/>
      <c r="BY71" s="172"/>
      <c r="BZ71" s="172"/>
      <c r="CA71" s="172"/>
      <c r="CB71" s="172"/>
      <c r="CC71" s="172"/>
      <c r="CD71" s="172"/>
      <c r="CE71" s="172"/>
      <c r="CF71" s="172"/>
      <c r="CG71" s="172"/>
      <c r="CH71" s="172"/>
      <c r="CI71" s="172"/>
      <c r="CJ71" s="172"/>
      <c r="CK71" s="172"/>
      <c r="CL71" s="172"/>
      <c r="CM71" s="172"/>
      <c r="CN71" s="172"/>
      <c r="CO71" s="172"/>
      <c r="CP71" s="172"/>
      <c r="CQ71" s="172"/>
      <c r="CR71" s="172"/>
      <c r="CS71" s="172"/>
      <c r="CT71" s="172"/>
      <c r="CU71" s="172"/>
      <c r="CV71" s="172"/>
      <c r="CW71" s="172"/>
      <c r="CX71" s="172"/>
      <c r="CY71" s="172"/>
      <c r="CZ71" s="172"/>
    </row>
    <row r="72" spans="1:104" ht="11.25" customHeight="1" x14ac:dyDescent="0.25">
      <c r="A72" s="172"/>
      <c r="B72" s="172"/>
      <c r="C72" s="172"/>
      <c r="D72" s="172"/>
      <c r="E72" s="116"/>
      <c r="F72" s="119"/>
      <c r="G72" s="172"/>
      <c r="H72" s="127">
        <v>64745</v>
      </c>
      <c r="I72" s="128">
        <v>0.451312306992389</v>
      </c>
      <c r="J72" s="172"/>
      <c r="K72" s="166"/>
      <c r="L72" s="166"/>
      <c r="M72" s="166"/>
      <c r="N72" s="166"/>
      <c r="O72" s="166"/>
      <c r="P72" s="166"/>
      <c r="Q72" s="166"/>
      <c r="R72" s="166"/>
      <c r="S72" s="172"/>
      <c r="T72" s="166"/>
      <c r="U72" s="166"/>
      <c r="V72" s="166"/>
      <c r="W72" s="166"/>
      <c r="X72" s="166"/>
      <c r="Y72" s="166"/>
      <c r="Z72" s="181"/>
      <c r="AA72" s="181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4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C72" s="172"/>
      <c r="BD72" s="172"/>
      <c r="BE72" s="172"/>
      <c r="BF72" s="172"/>
      <c r="BG72" s="172"/>
      <c r="BH72" s="172"/>
      <c r="BI72" s="172"/>
      <c r="BJ72" s="172"/>
      <c r="BK72" s="172"/>
      <c r="BL72" s="172"/>
      <c r="BM72" s="172"/>
      <c r="BN72" s="172"/>
      <c r="BO72" s="172"/>
      <c r="BP72" s="172"/>
      <c r="BQ72" s="172"/>
      <c r="BR72" s="172"/>
      <c r="BS72" s="172"/>
      <c r="BT72" s="172"/>
      <c r="BU72" s="172"/>
      <c r="BV72" s="172"/>
      <c r="BW72" s="172"/>
      <c r="BX72" s="172"/>
      <c r="BY72" s="172"/>
      <c r="BZ72" s="172"/>
      <c r="CA72" s="172"/>
      <c r="CB72" s="172"/>
      <c r="CC72" s="172"/>
      <c r="CD72" s="172"/>
      <c r="CE72" s="172"/>
      <c r="CF72" s="172"/>
      <c r="CG72" s="172"/>
      <c r="CH72" s="172"/>
      <c r="CI72" s="172"/>
      <c r="CJ72" s="172"/>
      <c r="CK72" s="172"/>
      <c r="CL72" s="172"/>
      <c r="CM72" s="172"/>
      <c r="CN72" s="172"/>
      <c r="CO72" s="172"/>
      <c r="CP72" s="172"/>
      <c r="CQ72" s="172"/>
      <c r="CR72" s="172"/>
      <c r="CS72" s="172"/>
      <c r="CT72" s="172"/>
      <c r="CU72" s="172"/>
      <c r="CV72" s="172"/>
      <c r="CW72" s="172"/>
      <c r="CX72" s="172"/>
      <c r="CY72" s="172"/>
      <c r="CZ72" s="172"/>
    </row>
    <row r="73" spans="1:104" ht="11.25" customHeight="1" x14ac:dyDescent="0.25">
      <c r="A73" s="172"/>
      <c r="B73" s="172"/>
      <c r="C73" s="172"/>
      <c r="D73" s="172"/>
      <c r="E73" s="116"/>
      <c r="F73" s="119"/>
      <c r="G73" s="172"/>
      <c r="H73" s="177"/>
      <c r="I73" s="178"/>
      <c r="J73" s="172"/>
      <c r="K73" s="166"/>
      <c r="L73" s="166"/>
      <c r="M73" s="166"/>
      <c r="N73" s="166"/>
      <c r="O73" s="166"/>
      <c r="P73" s="166"/>
      <c r="Q73" s="166"/>
      <c r="R73" s="166"/>
      <c r="S73" s="172"/>
      <c r="T73" s="166"/>
      <c r="U73" s="166"/>
      <c r="V73" s="166"/>
      <c r="W73" s="166"/>
      <c r="X73" s="166"/>
      <c r="Y73" s="166"/>
      <c r="Z73" s="166"/>
      <c r="AA73" s="166"/>
      <c r="AB73" s="172"/>
      <c r="AC73" s="172"/>
      <c r="AD73" s="172"/>
      <c r="AE73" s="172"/>
      <c r="AF73" s="172"/>
      <c r="AG73" s="172"/>
      <c r="AH73" s="172"/>
      <c r="AI73" s="172"/>
      <c r="AJ73" s="172"/>
      <c r="AK73" s="172"/>
      <c r="AL73" s="174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C73" s="172"/>
      <c r="BD73" s="172"/>
      <c r="BE73" s="172"/>
      <c r="BF73" s="172"/>
      <c r="BG73" s="172"/>
      <c r="BH73" s="172"/>
      <c r="BI73" s="172"/>
      <c r="BJ73" s="172"/>
      <c r="BK73" s="172"/>
      <c r="BL73" s="172"/>
      <c r="BM73" s="172"/>
      <c r="BN73" s="172"/>
      <c r="BO73" s="172"/>
      <c r="BP73" s="172"/>
      <c r="BQ73" s="172"/>
      <c r="BR73" s="172"/>
      <c r="BS73" s="172"/>
      <c r="BT73" s="172"/>
      <c r="BU73" s="172"/>
      <c r="BV73" s="172"/>
      <c r="BW73" s="172"/>
      <c r="BX73" s="172"/>
      <c r="BY73" s="172"/>
      <c r="BZ73" s="172"/>
      <c r="CA73" s="172"/>
      <c r="CB73" s="172"/>
      <c r="CC73" s="172"/>
      <c r="CD73" s="172"/>
      <c r="CE73" s="172"/>
      <c r="CF73" s="172"/>
      <c r="CG73" s="172"/>
      <c r="CH73" s="172"/>
      <c r="CI73" s="172"/>
      <c r="CJ73" s="172"/>
      <c r="CK73" s="172"/>
      <c r="CL73" s="172"/>
      <c r="CM73" s="172"/>
      <c r="CN73" s="172"/>
      <c r="CO73" s="172"/>
      <c r="CP73" s="172"/>
      <c r="CQ73" s="172"/>
      <c r="CR73" s="172"/>
      <c r="CS73" s="172"/>
      <c r="CT73" s="172"/>
      <c r="CU73" s="172"/>
      <c r="CV73" s="172"/>
      <c r="CW73" s="172"/>
      <c r="CX73" s="172"/>
      <c r="CY73" s="172"/>
      <c r="CZ73" s="172"/>
    </row>
    <row r="74" spans="1:104" ht="11.25" customHeight="1" x14ac:dyDescent="0.25">
      <c r="A74" s="172"/>
      <c r="B74" s="172"/>
      <c r="C74" s="172"/>
      <c r="D74" s="172"/>
      <c r="E74" s="116"/>
      <c r="F74" s="119"/>
      <c r="G74" s="172"/>
      <c r="H74" s="179"/>
      <c r="I74" s="180"/>
      <c r="J74" s="172"/>
      <c r="K74" s="166"/>
      <c r="L74" s="166"/>
      <c r="M74" s="166"/>
      <c r="N74" s="166"/>
      <c r="O74" s="166"/>
      <c r="P74" s="166"/>
      <c r="Q74" s="166"/>
      <c r="R74" s="166"/>
      <c r="S74" s="172"/>
      <c r="T74" s="166"/>
      <c r="U74" s="166"/>
      <c r="V74" s="166"/>
      <c r="W74" s="166"/>
      <c r="X74" s="166"/>
      <c r="Y74" s="166"/>
      <c r="Z74" s="166"/>
      <c r="AA74" s="166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4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C74" s="172"/>
      <c r="BD74" s="172"/>
      <c r="BE74" s="172"/>
      <c r="BF74" s="172"/>
      <c r="BG74" s="172"/>
      <c r="BH74" s="172"/>
      <c r="BI74" s="172"/>
      <c r="BJ74" s="172"/>
      <c r="BK74" s="172"/>
      <c r="BL74" s="172"/>
      <c r="BM74" s="172"/>
      <c r="BN74" s="172"/>
      <c r="BO74" s="172"/>
      <c r="BP74" s="172"/>
      <c r="BQ74" s="172"/>
      <c r="BR74" s="172"/>
      <c r="BS74" s="172"/>
      <c r="BT74" s="172"/>
      <c r="BU74" s="172"/>
      <c r="BV74" s="172"/>
      <c r="BW74" s="172"/>
      <c r="BX74" s="172"/>
      <c r="BY74" s="172"/>
      <c r="BZ74" s="172"/>
      <c r="CA74" s="172"/>
      <c r="CB74" s="172"/>
      <c r="CC74" s="172"/>
      <c r="CD74" s="172"/>
      <c r="CE74" s="172"/>
      <c r="CF74" s="172"/>
      <c r="CG74" s="172"/>
      <c r="CH74" s="172"/>
      <c r="CI74" s="172"/>
      <c r="CJ74" s="172"/>
      <c r="CK74" s="172"/>
      <c r="CL74" s="172"/>
      <c r="CM74" s="172"/>
      <c r="CN74" s="172"/>
      <c r="CO74" s="172"/>
      <c r="CP74" s="172"/>
      <c r="CQ74" s="172"/>
      <c r="CR74" s="172"/>
      <c r="CS74" s="172"/>
      <c r="CT74" s="172"/>
      <c r="CU74" s="172"/>
      <c r="CV74" s="172"/>
      <c r="CW74" s="172"/>
      <c r="CX74" s="172"/>
      <c r="CY74" s="172"/>
      <c r="CZ74" s="172"/>
    </row>
    <row r="75" spans="1:104" ht="11.25" customHeight="1" x14ac:dyDescent="0.25">
      <c r="A75" s="172"/>
      <c r="B75" s="172"/>
      <c r="C75" s="172"/>
      <c r="D75" s="172"/>
      <c r="E75" s="116"/>
      <c r="F75" s="119"/>
      <c r="G75" s="172"/>
      <c r="H75" s="116"/>
      <c r="I75" s="119"/>
      <c r="J75" s="172"/>
      <c r="K75" s="166"/>
      <c r="L75" s="166"/>
      <c r="M75" s="166"/>
      <c r="N75" s="166"/>
      <c r="O75" s="166"/>
      <c r="P75" s="166"/>
      <c r="Q75" s="166"/>
      <c r="R75" s="166"/>
      <c r="S75" s="172"/>
      <c r="T75" s="166"/>
      <c r="U75" s="166"/>
      <c r="V75" s="166"/>
      <c r="W75" s="166"/>
      <c r="X75" s="166"/>
      <c r="Y75" s="166"/>
      <c r="Z75" s="166"/>
      <c r="AA75" s="166"/>
      <c r="AB75" s="172"/>
      <c r="AC75" s="172"/>
      <c r="AD75" s="172"/>
      <c r="AE75" s="172"/>
      <c r="AF75" s="172"/>
      <c r="AG75" s="172"/>
      <c r="AH75" s="172"/>
      <c r="AI75" s="172"/>
      <c r="AJ75" s="172"/>
      <c r="AK75" s="172"/>
      <c r="AL75" s="174"/>
      <c r="AM75" s="172"/>
      <c r="AN75" s="172"/>
      <c r="AO75" s="172"/>
      <c r="AP75" s="172"/>
      <c r="AQ75" s="172"/>
      <c r="AR75" s="172"/>
      <c r="AS75" s="172"/>
      <c r="AT75" s="172"/>
      <c r="AU75" s="172"/>
      <c r="AV75" s="172"/>
      <c r="AW75" s="172"/>
      <c r="AX75" s="172"/>
      <c r="AY75" s="172"/>
      <c r="AZ75" s="172"/>
      <c r="BA75" s="172"/>
      <c r="BB75" s="172"/>
      <c r="BC75" s="172"/>
      <c r="BD75" s="172"/>
      <c r="BE75" s="172"/>
      <c r="BF75" s="172"/>
      <c r="BG75" s="172"/>
      <c r="BH75" s="172"/>
      <c r="BI75" s="172"/>
      <c r="BJ75" s="172"/>
      <c r="BK75" s="172"/>
      <c r="BL75" s="172"/>
      <c r="BM75" s="172"/>
      <c r="BN75" s="172"/>
      <c r="BO75" s="172"/>
      <c r="BP75" s="172"/>
      <c r="BQ75" s="172"/>
      <c r="BR75" s="172"/>
      <c r="BS75" s="172"/>
      <c r="BT75" s="172"/>
      <c r="BU75" s="172"/>
      <c r="BV75" s="172"/>
      <c r="BW75" s="172"/>
      <c r="BX75" s="172"/>
      <c r="BY75" s="172"/>
      <c r="BZ75" s="172"/>
      <c r="CA75" s="172"/>
      <c r="CB75" s="172"/>
      <c r="CC75" s="172"/>
      <c r="CD75" s="172"/>
      <c r="CE75" s="172"/>
      <c r="CF75" s="172"/>
      <c r="CG75" s="172"/>
      <c r="CH75" s="172"/>
      <c r="CI75" s="172"/>
      <c r="CJ75" s="172"/>
      <c r="CK75" s="172"/>
      <c r="CL75" s="172"/>
      <c r="CM75" s="172"/>
      <c r="CN75" s="172"/>
      <c r="CO75" s="172"/>
      <c r="CP75" s="172"/>
      <c r="CQ75" s="172"/>
      <c r="CR75" s="172"/>
      <c r="CS75" s="172"/>
      <c r="CT75" s="172"/>
      <c r="CU75" s="172"/>
      <c r="CV75" s="172"/>
      <c r="CW75" s="172"/>
      <c r="CX75" s="172"/>
      <c r="CY75" s="172"/>
      <c r="CZ75" s="172"/>
    </row>
    <row r="76" spans="1:104" ht="11.25" customHeight="1" x14ac:dyDescent="0.25">
      <c r="A76" s="172"/>
      <c r="B76" s="172"/>
      <c r="C76" s="172"/>
      <c r="D76" s="172"/>
      <c r="E76" s="116"/>
      <c r="F76" s="119"/>
      <c r="G76" s="117"/>
      <c r="H76" s="116"/>
      <c r="I76" s="119"/>
      <c r="J76" s="172"/>
      <c r="K76" s="166"/>
      <c r="L76" s="166"/>
      <c r="M76" s="166"/>
      <c r="N76" s="166"/>
      <c r="O76" s="166"/>
      <c r="P76" s="166"/>
      <c r="Q76" s="166"/>
      <c r="R76" s="166"/>
      <c r="S76" s="172"/>
      <c r="T76" s="166"/>
      <c r="U76" s="166"/>
      <c r="V76" s="166"/>
      <c r="W76" s="166"/>
      <c r="X76" s="166"/>
      <c r="Y76" s="166"/>
      <c r="Z76" s="166"/>
      <c r="AA76" s="166"/>
      <c r="AB76" s="172"/>
      <c r="AC76" s="172"/>
      <c r="AD76" s="172"/>
      <c r="AE76" s="172"/>
      <c r="AF76" s="172"/>
      <c r="AG76" s="172"/>
      <c r="AH76" s="172"/>
      <c r="AI76" s="172"/>
      <c r="AJ76" s="172"/>
      <c r="AK76" s="172"/>
      <c r="AL76" s="174"/>
      <c r="AM76" s="172"/>
      <c r="AN76" s="172"/>
      <c r="AO76" s="172"/>
      <c r="AP76" s="172"/>
      <c r="AQ76" s="172"/>
      <c r="AR76" s="172"/>
      <c r="AS76" s="172"/>
      <c r="AT76" s="172"/>
      <c r="AU76" s="172"/>
      <c r="AV76" s="172"/>
      <c r="AW76" s="172"/>
      <c r="AX76" s="172"/>
      <c r="AY76" s="172"/>
      <c r="AZ76" s="172"/>
      <c r="BA76" s="172"/>
      <c r="BB76" s="172"/>
      <c r="BC76" s="172"/>
      <c r="BD76" s="172"/>
      <c r="BE76" s="172"/>
      <c r="BF76" s="172"/>
      <c r="BG76" s="172"/>
      <c r="BH76" s="172"/>
      <c r="BI76" s="172"/>
      <c r="BJ76" s="172"/>
      <c r="BK76" s="172"/>
      <c r="BL76" s="172"/>
      <c r="BM76" s="172"/>
      <c r="BN76" s="172"/>
      <c r="BO76" s="172"/>
      <c r="BP76" s="172"/>
      <c r="BQ76" s="172"/>
      <c r="BR76" s="172"/>
      <c r="BS76" s="172"/>
      <c r="BT76" s="172"/>
      <c r="BU76" s="172"/>
      <c r="BV76" s="172"/>
      <c r="BW76" s="172"/>
      <c r="BX76" s="172"/>
      <c r="BY76" s="172"/>
      <c r="BZ76" s="172"/>
      <c r="CA76" s="172"/>
      <c r="CB76" s="172"/>
      <c r="CC76" s="172"/>
      <c r="CD76" s="172"/>
      <c r="CE76" s="172"/>
      <c r="CF76" s="172"/>
      <c r="CG76" s="172"/>
      <c r="CH76" s="172"/>
      <c r="CI76" s="172"/>
      <c r="CJ76" s="172"/>
      <c r="CK76" s="172"/>
      <c r="CL76" s="172"/>
      <c r="CM76" s="172"/>
      <c r="CN76" s="172"/>
      <c r="CO76" s="172"/>
      <c r="CP76" s="172"/>
      <c r="CQ76" s="172"/>
      <c r="CR76" s="172"/>
      <c r="CS76" s="172"/>
      <c r="CT76" s="172"/>
      <c r="CU76" s="172"/>
      <c r="CV76" s="172"/>
      <c r="CW76" s="172"/>
      <c r="CX76" s="172"/>
      <c r="CY76" s="172"/>
      <c r="CZ76" s="172"/>
    </row>
    <row r="77" spans="1:104" ht="11.25" customHeight="1" x14ac:dyDescent="0.25">
      <c r="A77" s="172"/>
      <c r="B77" s="172"/>
      <c r="C77" s="172"/>
      <c r="D77" s="172"/>
      <c r="E77" s="116"/>
      <c r="F77" s="119"/>
      <c r="G77" s="117"/>
      <c r="H77" s="116"/>
      <c r="I77" s="119"/>
      <c r="J77" s="172"/>
      <c r="K77" s="166"/>
      <c r="L77" s="166"/>
      <c r="M77" s="166"/>
      <c r="N77" s="166"/>
      <c r="O77" s="166"/>
      <c r="P77" s="166"/>
      <c r="Q77" s="166"/>
      <c r="R77" s="166"/>
      <c r="S77" s="172"/>
      <c r="T77" s="166"/>
      <c r="U77" s="166"/>
      <c r="V77" s="166"/>
      <c r="W77" s="166"/>
      <c r="X77" s="166"/>
      <c r="Y77" s="166"/>
      <c r="Z77" s="166"/>
      <c r="AA77" s="166"/>
      <c r="AB77" s="172"/>
      <c r="AC77" s="172"/>
      <c r="AD77" s="172"/>
      <c r="AE77" s="172"/>
      <c r="AF77" s="172"/>
      <c r="AG77" s="172"/>
      <c r="AH77" s="172"/>
      <c r="AI77" s="172"/>
      <c r="AJ77" s="172"/>
      <c r="AK77" s="172"/>
      <c r="AL77" s="174"/>
      <c r="AM77" s="172"/>
      <c r="AN77" s="172"/>
      <c r="AO77" s="172"/>
      <c r="AP77" s="172"/>
      <c r="AQ77" s="172"/>
      <c r="AR77" s="172"/>
      <c r="AS77" s="172"/>
      <c r="AT77" s="172"/>
      <c r="AU77" s="172"/>
      <c r="AV77" s="172"/>
      <c r="AW77" s="172"/>
      <c r="AX77" s="172"/>
      <c r="AY77" s="172"/>
      <c r="AZ77" s="172"/>
      <c r="BA77" s="172"/>
      <c r="BB77" s="172"/>
      <c r="BC77" s="172"/>
      <c r="BD77" s="172"/>
      <c r="BE77" s="172"/>
      <c r="BF77" s="172"/>
      <c r="BG77" s="172"/>
      <c r="BH77" s="172"/>
      <c r="BI77" s="172"/>
      <c r="BJ77" s="172"/>
      <c r="BK77" s="172"/>
      <c r="BL77" s="172"/>
      <c r="BM77" s="172"/>
      <c r="BN77" s="172"/>
      <c r="BO77" s="172"/>
      <c r="BP77" s="172"/>
      <c r="BQ77" s="172"/>
      <c r="BR77" s="172"/>
      <c r="BS77" s="172"/>
      <c r="BT77" s="172"/>
      <c r="BU77" s="172"/>
      <c r="BV77" s="172"/>
      <c r="BW77" s="172"/>
      <c r="BX77" s="172"/>
      <c r="BY77" s="172"/>
      <c r="BZ77" s="172"/>
      <c r="CA77" s="172"/>
      <c r="CB77" s="172"/>
      <c r="CC77" s="172"/>
      <c r="CD77" s="172"/>
      <c r="CE77" s="172"/>
      <c r="CF77" s="172"/>
      <c r="CG77" s="172"/>
      <c r="CH77" s="172"/>
      <c r="CI77" s="172"/>
      <c r="CJ77" s="172"/>
      <c r="CK77" s="172"/>
      <c r="CL77" s="172"/>
      <c r="CM77" s="172"/>
      <c r="CN77" s="172"/>
      <c r="CO77" s="172"/>
      <c r="CP77" s="172"/>
      <c r="CQ77" s="172"/>
      <c r="CR77" s="172"/>
      <c r="CS77" s="172"/>
      <c r="CT77" s="172"/>
      <c r="CU77" s="172"/>
      <c r="CV77" s="172"/>
      <c r="CW77" s="172"/>
      <c r="CX77" s="172"/>
      <c r="CY77" s="172"/>
      <c r="CZ77" s="172"/>
    </row>
    <row r="78" spans="1:104" ht="11.25" customHeight="1" x14ac:dyDescent="0.25">
      <c r="A78" s="172"/>
      <c r="B78" s="172"/>
      <c r="C78" s="172"/>
      <c r="D78" s="172"/>
      <c r="E78" s="116"/>
      <c r="F78" s="119"/>
      <c r="G78" s="117"/>
      <c r="H78" s="116"/>
      <c r="I78" s="119"/>
      <c r="J78" s="172"/>
      <c r="K78" s="166"/>
      <c r="L78" s="166"/>
      <c r="M78" s="166"/>
      <c r="N78" s="166"/>
      <c r="O78" s="166"/>
      <c r="P78" s="166"/>
      <c r="Q78" s="166"/>
      <c r="R78" s="166"/>
      <c r="S78" s="172"/>
      <c r="T78" s="166"/>
      <c r="U78" s="166"/>
      <c r="V78" s="166"/>
      <c r="W78" s="166"/>
      <c r="X78" s="166"/>
      <c r="Y78" s="166"/>
      <c r="Z78" s="166"/>
      <c r="AA78" s="166"/>
      <c r="AB78" s="172"/>
      <c r="AC78" s="172"/>
      <c r="AD78" s="172"/>
      <c r="AE78" s="172"/>
      <c r="AF78" s="172"/>
      <c r="AG78" s="172"/>
      <c r="AH78" s="172"/>
      <c r="AI78" s="172"/>
      <c r="AJ78" s="172"/>
      <c r="AK78" s="172"/>
      <c r="AL78" s="174"/>
      <c r="AM78" s="172"/>
      <c r="AN78" s="172"/>
      <c r="AO78" s="172"/>
      <c r="AP78" s="172"/>
      <c r="AQ78" s="172"/>
      <c r="AR78" s="172"/>
      <c r="AS78" s="172"/>
      <c r="AT78" s="172"/>
      <c r="AU78" s="172"/>
      <c r="AV78" s="172"/>
      <c r="AW78" s="172"/>
      <c r="AX78" s="172"/>
      <c r="AY78" s="172"/>
      <c r="AZ78" s="172"/>
      <c r="BA78" s="172"/>
      <c r="BB78" s="172"/>
      <c r="BC78" s="172"/>
      <c r="BD78" s="172"/>
      <c r="BE78" s="172"/>
      <c r="BF78" s="172"/>
      <c r="BG78" s="172"/>
      <c r="BH78" s="172"/>
      <c r="BI78" s="172"/>
      <c r="BJ78" s="172"/>
      <c r="BK78" s="172"/>
      <c r="BL78" s="172"/>
      <c r="BM78" s="172"/>
      <c r="BN78" s="172"/>
      <c r="BO78" s="172"/>
      <c r="BP78" s="172"/>
      <c r="BQ78" s="172"/>
      <c r="BR78" s="172"/>
      <c r="BS78" s="172"/>
      <c r="BT78" s="172"/>
      <c r="BU78" s="172"/>
      <c r="BV78" s="172"/>
      <c r="BW78" s="172"/>
      <c r="BX78" s="172"/>
      <c r="BY78" s="172"/>
      <c r="BZ78" s="172"/>
      <c r="CA78" s="172"/>
      <c r="CB78" s="172"/>
      <c r="CC78" s="172"/>
      <c r="CD78" s="172"/>
      <c r="CE78" s="172"/>
      <c r="CF78" s="172"/>
      <c r="CG78" s="172"/>
      <c r="CH78" s="172"/>
      <c r="CI78" s="172"/>
      <c r="CJ78" s="172"/>
      <c r="CK78" s="172"/>
      <c r="CL78" s="172"/>
      <c r="CM78" s="172"/>
      <c r="CN78" s="172"/>
      <c r="CO78" s="172"/>
      <c r="CP78" s="172"/>
      <c r="CQ78" s="172"/>
      <c r="CR78" s="172"/>
      <c r="CS78" s="172"/>
      <c r="CT78" s="172"/>
      <c r="CU78" s="172"/>
      <c r="CV78" s="172"/>
      <c r="CW78" s="172"/>
      <c r="CX78" s="172"/>
      <c r="CY78" s="172"/>
      <c r="CZ78" s="172"/>
    </row>
    <row r="79" spans="1:104" ht="11.25" customHeight="1" x14ac:dyDescent="0.25">
      <c r="A79" s="172"/>
      <c r="B79" s="172"/>
      <c r="C79" s="172"/>
      <c r="D79" s="172"/>
      <c r="E79" s="116"/>
      <c r="F79" s="119"/>
      <c r="G79" s="117"/>
      <c r="H79" s="116"/>
      <c r="I79" s="119"/>
      <c r="J79" s="172"/>
      <c r="K79" s="166"/>
      <c r="L79" s="166"/>
      <c r="M79" s="166"/>
      <c r="N79" s="166"/>
      <c r="O79" s="166"/>
      <c r="P79" s="166"/>
      <c r="Q79" s="166"/>
      <c r="R79" s="166"/>
      <c r="S79" s="172"/>
      <c r="T79" s="166"/>
      <c r="U79" s="166"/>
      <c r="V79" s="166"/>
      <c r="W79" s="166"/>
      <c r="X79" s="166"/>
      <c r="Y79" s="166"/>
      <c r="Z79" s="166"/>
      <c r="AA79" s="166"/>
      <c r="AB79" s="172"/>
      <c r="AC79" s="172"/>
      <c r="AD79" s="172"/>
      <c r="AE79" s="172"/>
      <c r="AF79" s="172"/>
      <c r="AG79" s="172"/>
      <c r="AH79" s="172"/>
      <c r="AI79" s="172"/>
      <c r="AJ79" s="172"/>
      <c r="AK79" s="172"/>
      <c r="AL79" s="174"/>
      <c r="AM79" s="172"/>
      <c r="AN79" s="172"/>
      <c r="AO79" s="172"/>
      <c r="AP79" s="172"/>
      <c r="AQ79" s="172"/>
      <c r="AR79" s="172"/>
      <c r="AS79" s="172"/>
      <c r="AT79" s="172"/>
      <c r="AU79" s="172"/>
      <c r="AV79" s="172"/>
      <c r="AW79" s="172"/>
      <c r="AX79" s="172"/>
      <c r="AY79" s="172"/>
      <c r="AZ79" s="172"/>
      <c r="BA79" s="172"/>
      <c r="BB79" s="172"/>
      <c r="BC79" s="172"/>
      <c r="BD79" s="172"/>
      <c r="BE79" s="172"/>
      <c r="BF79" s="172"/>
      <c r="BG79" s="172"/>
      <c r="BH79" s="172"/>
      <c r="BI79" s="172"/>
      <c r="BJ79" s="172"/>
      <c r="BK79" s="172"/>
      <c r="BL79" s="172"/>
      <c r="BM79" s="172"/>
      <c r="BN79" s="172"/>
      <c r="BO79" s="172"/>
      <c r="BP79" s="172"/>
      <c r="BQ79" s="172"/>
      <c r="BR79" s="172"/>
      <c r="BS79" s="172"/>
      <c r="BT79" s="172"/>
      <c r="BU79" s="172"/>
      <c r="BV79" s="172"/>
      <c r="BW79" s="172"/>
      <c r="BX79" s="172"/>
      <c r="BY79" s="172"/>
      <c r="BZ79" s="172"/>
      <c r="CA79" s="172"/>
      <c r="CB79" s="172"/>
      <c r="CC79" s="172"/>
      <c r="CD79" s="172"/>
      <c r="CE79" s="172"/>
      <c r="CF79" s="172"/>
      <c r="CG79" s="172"/>
      <c r="CH79" s="172"/>
      <c r="CI79" s="172"/>
      <c r="CJ79" s="172"/>
      <c r="CK79" s="172"/>
      <c r="CL79" s="172"/>
      <c r="CM79" s="172"/>
      <c r="CN79" s="172"/>
      <c r="CO79" s="172"/>
      <c r="CP79" s="172"/>
      <c r="CQ79" s="172"/>
      <c r="CR79" s="172"/>
      <c r="CS79" s="172"/>
      <c r="CT79" s="172"/>
      <c r="CU79" s="172"/>
      <c r="CV79" s="172"/>
      <c r="CW79" s="172"/>
      <c r="CX79" s="172"/>
      <c r="CY79" s="172"/>
      <c r="CZ79" s="172"/>
    </row>
    <row r="80" spans="1:104" ht="11.25" customHeight="1" x14ac:dyDescent="0.25">
      <c r="A80" s="172"/>
      <c r="B80" s="172"/>
      <c r="C80" s="172"/>
      <c r="D80" s="172"/>
      <c r="E80" s="116"/>
      <c r="F80" s="119"/>
      <c r="G80" s="117"/>
      <c r="H80" s="116"/>
      <c r="I80" s="119"/>
      <c r="J80" s="172"/>
      <c r="K80" s="166"/>
      <c r="L80" s="166"/>
      <c r="M80" s="166"/>
      <c r="N80" s="166"/>
      <c r="O80" s="166"/>
      <c r="P80" s="166"/>
      <c r="Q80" s="166"/>
      <c r="R80" s="166"/>
      <c r="S80" s="172"/>
      <c r="T80" s="166"/>
      <c r="U80" s="166"/>
      <c r="V80" s="166"/>
      <c r="W80" s="166"/>
      <c r="X80" s="166"/>
      <c r="Y80" s="166"/>
      <c r="Z80" s="166"/>
      <c r="AA80" s="166"/>
      <c r="AB80" s="172"/>
      <c r="AC80" s="172"/>
      <c r="AD80" s="172"/>
      <c r="AE80" s="172"/>
      <c r="AF80" s="172"/>
      <c r="AG80" s="172"/>
      <c r="AH80" s="172"/>
      <c r="AI80" s="172"/>
      <c r="AJ80" s="172"/>
      <c r="AK80" s="172"/>
      <c r="AL80" s="174"/>
      <c r="AM80" s="172"/>
      <c r="AN80" s="172"/>
      <c r="AO80" s="172"/>
      <c r="AP80" s="172"/>
      <c r="AQ80" s="172"/>
      <c r="AR80" s="172"/>
      <c r="AS80" s="172"/>
      <c r="AT80" s="172"/>
      <c r="AU80" s="172"/>
      <c r="AV80" s="172"/>
      <c r="AW80" s="172"/>
      <c r="AX80" s="172"/>
      <c r="AY80" s="172"/>
      <c r="AZ80" s="172"/>
      <c r="BA80" s="172"/>
      <c r="BB80" s="172"/>
      <c r="BC80" s="172"/>
      <c r="BD80" s="172"/>
      <c r="BE80" s="172"/>
      <c r="BF80" s="172"/>
      <c r="BG80" s="172"/>
      <c r="BH80" s="172"/>
      <c r="BI80" s="172"/>
      <c r="BJ80" s="172"/>
      <c r="BK80" s="172"/>
      <c r="BL80" s="172"/>
      <c r="BM80" s="172"/>
      <c r="BN80" s="172"/>
      <c r="BO80" s="172"/>
      <c r="BP80" s="172"/>
      <c r="BQ80" s="172"/>
      <c r="BR80" s="172"/>
      <c r="BS80" s="172"/>
      <c r="BT80" s="172"/>
      <c r="BU80" s="172"/>
      <c r="BV80" s="172"/>
      <c r="BW80" s="172"/>
      <c r="BX80" s="172"/>
      <c r="BY80" s="172"/>
      <c r="BZ80" s="172"/>
      <c r="CA80" s="172"/>
      <c r="CB80" s="172"/>
      <c r="CC80" s="172"/>
      <c r="CD80" s="172"/>
      <c r="CE80" s="172"/>
      <c r="CF80" s="172"/>
      <c r="CG80" s="172"/>
      <c r="CH80" s="172"/>
      <c r="CI80" s="172"/>
      <c r="CJ80" s="172"/>
      <c r="CK80" s="172"/>
      <c r="CL80" s="172"/>
      <c r="CM80" s="172"/>
      <c r="CN80" s="172"/>
      <c r="CO80" s="172"/>
      <c r="CP80" s="172"/>
      <c r="CQ80" s="172"/>
      <c r="CR80" s="172"/>
      <c r="CS80" s="172"/>
      <c r="CT80" s="172"/>
      <c r="CU80" s="172"/>
      <c r="CV80" s="172"/>
      <c r="CW80" s="172"/>
      <c r="CX80" s="172"/>
      <c r="CY80" s="172"/>
      <c r="CZ80" s="172"/>
    </row>
    <row r="81" spans="1:104" ht="11.25" customHeight="1" x14ac:dyDescent="0.25">
      <c r="A81" s="172"/>
      <c r="B81" s="172"/>
      <c r="C81" s="172"/>
      <c r="D81" s="172"/>
      <c r="E81" s="116"/>
      <c r="F81" s="119"/>
      <c r="G81" s="117"/>
      <c r="H81" s="116"/>
      <c r="I81" s="119"/>
      <c r="J81" s="172"/>
      <c r="K81" s="166"/>
      <c r="L81" s="166"/>
      <c r="M81" s="166"/>
      <c r="N81" s="166"/>
      <c r="O81" s="166"/>
      <c r="P81" s="166"/>
      <c r="Q81" s="166"/>
      <c r="R81" s="166"/>
      <c r="S81" s="172"/>
      <c r="T81" s="166"/>
      <c r="U81" s="166"/>
      <c r="V81" s="166"/>
      <c r="W81" s="166"/>
      <c r="X81" s="166"/>
      <c r="Y81" s="166"/>
      <c r="Z81" s="166"/>
      <c r="AA81" s="166"/>
      <c r="AB81" s="172"/>
      <c r="AC81" s="172"/>
      <c r="AD81" s="172"/>
      <c r="AE81" s="172"/>
      <c r="AF81" s="172"/>
      <c r="AG81" s="172"/>
      <c r="AH81" s="172"/>
      <c r="AI81" s="172"/>
      <c r="AJ81" s="172"/>
      <c r="AK81" s="172"/>
      <c r="AL81" s="174"/>
      <c r="AM81" s="172"/>
      <c r="AN81" s="172"/>
      <c r="AO81" s="172"/>
      <c r="AP81" s="172"/>
      <c r="AQ81" s="172"/>
      <c r="AR81" s="172"/>
      <c r="AS81" s="172"/>
      <c r="AT81" s="172"/>
      <c r="AU81" s="172"/>
      <c r="AV81" s="172"/>
      <c r="AW81" s="172"/>
      <c r="AX81" s="172"/>
      <c r="AY81" s="172"/>
      <c r="AZ81" s="172"/>
      <c r="BA81" s="172"/>
      <c r="BB81" s="172"/>
      <c r="BC81" s="172"/>
      <c r="BD81" s="172"/>
      <c r="BE81" s="172"/>
      <c r="BF81" s="172"/>
      <c r="BG81" s="172"/>
      <c r="BH81" s="172"/>
      <c r="BI81" s="172"/>
      <c r="BJ81" s="172"/>
      <c r="BK81" s="172"/>
      <c r="BL81" s="172"/>
      <c r="BM81" s="172"/>
      <c r="BN81" s="172"/>
      <c r="BO81" s="172"/>
      <c r="BP81" s="172"/>
      <c r="BQ81" s="172"/>
      <c r="BR81" s="172"/>
      <c r="BS81" s="172"/>
      <c r="BT81" s="172"/>
      <c r="BU81" s="172"/>
      <c r="BV81" s="172"/>
      <c r="BW81" s="172"/>
      <c r="BX81" s="172"/>
      <c r="BY81" s="172"/>
      <c r="BZ81" s="172"/>
      <c r="CA81" s="172"/>
      <c r="CB81" s="172"/>
      <c r="CC81" s="172"/>
      <c r="CD81" s="172"/>
      <c r="CE81" s="172"/>
      <c r="CF81" s="172"/>
      <c r="CG81" s="172"/>
      <c r="CH81" s="172"/>
      <c r="CI81" s="172"/>
      <c r="CJ81" s="172"/>
      <c r="CK81" s="172"/>
      <c r="CL81" s="172"/>
      <c r="CM81" s="172"/>
      <c r="CN81" s="172"/>
      <c r="CO81" s="172"/>
      <c r="CP81" s="172"/>
      <c r="CQ81" s="172"/>
      <c r="CR81" s="172"/>
      <c r="CS81" s="172"/>
      <c r="CT81" s="172"/>
      <c r="CU81" s="172"/>
      <c r="CV81" s="172"/>
      <c r="CW81" s="172"/>
      <c r="CX81" s="172"/>
      <c r="CY81" s="172"/>
      <c r="CZ81" s="172"/>
    </row>
    <row r="82" spans="1:104" ht="11.25" customHeight="1" x14ac:dyDescent="0.25">
      <c r="A82" s="172"/>
      <c r="B82" s="172"/>
      <c r="C82" s="172"/>
      <c r="D82" s="172"/>
      <c r="E82" s="116"/>
      <c r="F82" s="119"/>
      <c r="G82" s="117"/>
      <c r="H82" s="116"/>
      <c r="I82" s="119"/>
      <c r="J82" s="172"/>
      <c r="K82" s="166"/>
      <c r="L82" s="166"/>
      <c r="M82" s="166"/>
      <c r="N82" s="166"/>
      <c r="O82" s="166"/>
      <c r="P82" s="166"/>
      <c r="Q82" s="166"/>
      <c r="R82" s="166"/>
      <c r="S82" s="172"/>
      <c r="T82" s="166"/>
      <c r="U82" s="166"/>
      <c r="V82" s="166"/>
      <c r="W82" s="166"/>
      <c r="X82" s="166"/>
      <c r="Y82" s="166"/>
      <c r="Z82" s="166"/>
      <c r="AA82" s="166"/>
      <c r="AB82" s="172"/>
      <c r="AC82" s="172"/>
      <c r="AD82" s="172"/>
      <c r="AE82" s="172"/>
      <c r="AF82" s="172"/>
      <c r="AG82" s="172"/>
      <c r="AH82" s="172"/>
      <c r="AI82" s="172"/>
      <c r="AJ82" s="172"/>
      <c r="AK82" s="172"/>
      <c r="AL82" s="174"/>
      <c r="AM82" s="172"/>
      <c r="AN82" s="172"/>
      <c r="AO82" s="172"/>
      <c r="AP82" s="172"/>
      <c r="AQ82" s="172"/>
      <c r="AR82" s="172"/>
      <c r="AS82" s="172"/>
      <c r="AT82" s="172"/>
      <c r="AU82" s="172"/>
      <c r="AV82" s="172"/>
      <c r="AW82" s="172"/>
      <c r="AX82" s="172"/>
      <c r="AY82" s="172"/>
      <c r="AZ82" s="172"/>
      <c r="BA82" s="172"/>
      <c r="BB82" s="172"/>
      <c r="BC82" s="172"/>
      <c r="BD82" s="172"/>
      <c r="BE82" s="172"/>
      <c r="BF82" s="172"/>
      <c r="BG82" s="172"/>
      <c r="BH82" s="172"/>
      <c r="BI82" s="172"/>
      <c r="BJ82" s="172"/>
      <c r="BK82" s="172"/>
      <c r="BL82" s="172"/>
      <c r="BM82" s="172"/>
      <c r="BN82" s="172"/>
      <c r="BO82" s="172"/>
      <c r="BP82" s="172"/>
      <c r="BQ82" s="172"/>
      <c r="BR82" s="172"/>
      <c r="BS82" s="172"/>
      <c r="BT82" s="172"/>
      <c r="BU82" s="172"/>
      <c r="BV82" s="172"/>
      <c r="BW82" s="172"/>
      <c r="BX82" s="172"/>
      <c r="BY82" s="172"/>
      <c r="BZ82" s="172"/>
      <c r="CA82" s="172"/>
      <c r="CB82" s="172"/>
      <c r="CC82" s="172"/>
      <c r="CD82" s="172"/>
      <c r="CE82" s="172"/>
      <c r="CF82" s="172"/>
      <c r="CG82" s="172"/>
      <c r="CH82" s="172"/>
      <c r="CI82" s="172"/>
      <c r="CJ82" s="172"/>
      <c r="CK82" s="172"/>
      <c r="CL82" s="172"/>
      <c r="CM82" s="172"/>
      <c r="CN82" s="172"/>
      <c r="CO82" s="172"/>
      <c r="CP82" s="172"/>
      <c r="CQ82" s="172"/>
      <c r="CR82" s="172"/>
      <c r="CS82" s="172"/>
      <c r="CT82" s="172"/>
      <c r="CU82" s="172"/>
      <c r="CV82" s="172"/>
      <c r="CW82" s="172"/>
      <c r="CX82" s="172"/>
      <c r="CY82" s="172"/>
      <c r="CZ82" s="172"/>
    </row>
    <row r="83" spans="1:104" ht="11.25" customHeight="1" x14ac:dyDescent="0.25">
      <c r="A83" s="172"/>
      <c r="B83" s="172"/>
      <c r="C83" s="172"/>
      <c r="D83" s="172"/>
      <c r="E83" s="116"/>
      <c r="F83" s="119"/>
      <c r="G83" s="117"/>
      <c r="H83" s="116"/>
      <c r="I83" s="119"/>
      <c r="J83" s="172"/>
      <c r="K83" s="166"/>
      <c r="L83" s="166"/>
      <c r="M83" s="166"/>
      <c r="N83" s="166"/>
      <c r="O83" s="166"/>
      <c r="P83" s="166"/>
      <c r="Q83" s="166"/>
      <c r="R83" s="166"/>
      <c r="S83" s="172"/>
      <c r="T83" s="166"/>
      <c r="U83" s="166"/>
      <c r="V83" s="166"/>
      <c r="W83" s="166"/>
      <c r="X83" s="166"/>
      <c r="Y83" s="166"/>
      <c r="Z83" s="166"/>
      <c r="AA83" s="166"/>
      <c r="AB83" s="172"/>
      <c r="AC83" s="172"/>
      <c r="AD83" s="172"/>
      <c r="AE83" s="172"/>
      <c r="AF83" s="172"/>
      <c r="AG83" s="172"/>
      <c r="AH83" s="172"/>
      <c r="AI83" s="172"/>
      <c r="AJ83" s="172"/>
      <c r="AK83" s="172"/>
      <c r="AL83" s="174"/>
      <c r="AM83" s="172"/>
      <c r="AN83" s="172"/>
      <c r="AO83" s="172"/>
      <c r="AP83" s="172"/>
      <c r="AQ83" s="172"/>
      <c r="AR83" s="172"/>
      <c r="AS83" s="172"/>
      <c r="AT83" s="172"/>
      <c r="AU83" s="172"/>
      <c r="AV83" s="172"/>
      <c r="AW83" s="172"/>
      <c r="AX83" s="172"/>
      <c r="AY83" s="172"/>
      <c r="AZ83" s="172"/>
      <c r="BA83" s="172"/>
      <c r="BB83" s="172"/>
      <c r="BC83" s="172"/>
      <c r="BD83" s="172"/>
      <c r="BE83" s="172"/>
      <c r="BF83" s="172"/>
      <c r="BG83" s="172"/>
      <c r="BH83" s="172"/>
      <c r="BI83" s="172"/>
      <c r="BJ83" s="172"/>
      <c r="BK83" s="172"/>
      <c r="BL83" s="172"/>
      <c r="BM83" s="172"/>
      <c r="BN83" s="172"/>
      <c r="BO83" s="172"/>
      <c r="BP83" s="172"/>
      <c r="BQ83" s="172"/>
      <c r="BR83" s="172"/>
      <c r="BS83" s="172"/>
      <c r="BT83" s="172"/>
      <c r="BU83" s="172"/>
      <c r="BV83" s="172"/>
      <c r="BW83" s="172"/>
      <c r="BX83" s="172"/>
      <c r="BY83" s="172"/>
      <c r="BZ83" s="172"/>
      <c r="CA83" s="172"/>
      <c r="CB83" s="172"/>
      <c r="CC83" s="172"/>
      <c r="CD83" s="172"/>
      <c r="CE83" s="172"/>
      <c r="CF83" s="172"/>
      <c r="CG83" s="172"/>
      <c r="CH83" s="172"/>
      <c r="CI83" s="172"/>
      <c r="CJ83" s="172"/>
      <c r="CK83" s="172"/>
      <c r="CL83" s="172"/>
      <c r="CM83" s="172"/>
      <c r="CN83" s="172"/>
      <c r="CO83" s="172"/>
      <c r="CP83" s="172"/>
      <c r="CQ83" s="172"/>
      <c r="CR83" s="172"/>
      <c r="CS83" s="172"/>
      <c r="CT83" s="172"/>
      <c r="CU83" s="172"/>
      <c r="CV83" s="172"/>
      <c r="CW83" s="172"/>
      <c r="CX83" s="172"/>
      <c r="CY83" s="172"/>
      <c r="CZ83" s="172"/>
    </row>
    <row r="84" spans="1:104" ht="11.25" customHeight="1" x14ac:dyDescent="0.25">
      <c r="A84" s="172"/>
      <c r="B84" s="172"/>
      <c r="C84" s="172"/>
      <c r="D84" s="172"/>
      <c r="E84" s="116"/>
      <c r="F84" s="119"/>
      <c r="G84" s="117"/>
      <c r="H84" s="116"/>
      <c r="I84" s="119"/>
      <c r="J84" s="172"/>
      <c r="K84" s="166"/>
      <c r="L84" s="166"/>
      <c r="M84" s="166"/>
      <c r="N84" s="166"/>
      <c r="O84" s="166"/>
      <c r="P84" s="166"/>
      <c r="Q84" s="166"/>
      <c r="R84" s="166"/>
      <c r="S84" s="172"/>
      <c r="T84" s="166"/>
      <c r="U84" s="166"/>
      <c r="V84" s="166"/>
      <c r="W84" s="166"/>
      <c r="X84" s="166"/>
      <c r="Y84" s="166"/>
      <c r="Z84" s="166"/>
      <c r="AA84" s="166"/>
      <c r="AB84" s="172"/>
      <c r="AC84" s="172"/>
      <c r="AD84" s="172"/>
      <c r="AE84" s="172"/>
      <c r="AF84" s="172"/>
      <c r="AG84" s="172"/>
      <c r="AH84" s="172"/>
      <c r="AI84" s="172"/>
      <c r="AJ84" s="172"/>
      <c r="AK84" s="172"/>
      <c r="AL84" s="174"/>
      <c r="AM84" s="172"/>
      <c r="AN84" s="172"/>
      <c r="AO84" s="172"/>
      <c r="AP84" s="172"/>
      <c r="AQ84" s="172"/>
      <c r="AR84" s="172"/>
      <c r="AS84" s="172"/>
      <c r="AT84" s="172"/>
      <c r="AU84" s="172"/>
      <c r="AV84" s="172"/>
      <c r="AW84" s="172"/>
      <c r="AX84" s="172"/>
      <c r="AY84" s="172"/>
      <c r="AZ84" s="172"/>
      <c r="BA84" s="172"/>
      <c r="BB84" s="172"/>
      <c r="BC84" s="172"/>
      <c r="BD84" s="172"/>
      <c r="BE84" s="172"/>
      <c r="BF84" s="172"/>
      <c r="BG84" s="172"/>
      <c r="BH84" s="172"/>
      <c r="BI84" s="172"/>
      <c r="BJ84" s="172"/>
      <c r="BK84" s="172"/>
      <c r="BL84" s="172"/>
      <c r="BM84" s="172"/>
      <c r="BN84" s="172"/>
      <c r="BO84" s="172"/>
      <c r="BP84" s="172"/>
      <c r="BQ84" s="172"/>
      <c r="BR84" s="172"/>
      <c r="BS84" s="172"/>
      <c r="BT84" s="172"/>
      <c r="BU84" s="172"/>
      <c r="BV84" s="172"/>
      <c r="BW84" s="172"/>
      <c r="BX84" s="172"/>
      <c r="BY84" s="172"/>
      <c r="BZ84" s="172"/>
      <c r="CA84" s="172"/>
      <c r="CB84" s="172"/>
      <c r="CC84" s="172"/>
      <c r="CD84" s="172"/>
      <c r="CE84" s="172"/>
      <c r="CF84" s="172"/>
      <c r="CG84" s="172"/>
      <c r="CH84" s="172"/>
      <c r="CI84" s="172"/>
      <c r="CJ84" s="172"/>
      <c r="CK84" s="172"/>
      <c r="CL84" s="172"/>
      <c r="CM84" s="172"/>
      <c r="CN84" s="172"/>
      <c r="CO84" s="172"/>
      <c r="CP84" s="172"/>
      <c r="CQ84" s="172"/>
      <c r="CR84" s="172"/>
      <c r="CS84" s="172"/>
      <c r="CT84" s="172"/>
      <c r="CU84" s="172"/>
      <c r="CV84" s="172"/>
      <c r="CW84" s="172"/>
      <c r="CX84" s="172"/>
      <c r="CY84" s="172"/>
      <c r="CZ84" s="172"/>
    </row>
    <row r="85" spans="1:104" ht="11.25" customHeight="1" x14ac:dyDescent="0.25">
      <c r="A85" s="172"/>
      <c r="B85" s="172"/>
      <c r="C85" s="172"/>
      <c r="D85" s="172"/>
      <c r="E85" s="116"/>
      <c r="F85" s="119"/>
      <c r="G85" s="117"/>
      <c r="H85" s="116"/>
      <c r="I85" s="119"/>
      <c r="J85" s="172"/>
      <c r="K85" s="166"/>
      <c r="L85" s="166"/>
      <c r="M85" s="166"/>
      <c r="N85" s="166"/>
      <c r="O85" s="166"/>
      <c r="P85" s="166"/>
      <c r="Q85" s="166"/>
      <c r="R85" s="166"/>
      <c r="S85" s="172"/>
      <c r="T85" s="166"/>
      <c r="U85" s="166"/>
      <c r="V85" s="166"/>
      <c r="W85" s="166"/>
      <c r="X85" s="166"/>
      <c r="Y85" s="166"/>
      <c r="Z85" s="166"/>
      <c r="AA85" s="166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4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72"/>
      <c r="BI85" s="172"/>
      <c r="BJ85" s="172"/>
      <c r="BK85" s="172"/>
      <c r="BL85" s="172"/>
      <c r="BM85" s="172"/>
      <c r="BN85" s="172"/>
      <c r="BO85" s="172"/>
      <c r="BP85" s="172"/>
      <c r="BQ85" s="172"/>
      <c r="BR85" s="172"/>
      <c r="BS85" s="172"/>
      <c r="BT85" s="172"/>
      <c r="BU85" s="172"/>
      <c r="BV85" s="172"/>
      <c r="BW85" s="172"/>
      <c r="BX85" s="172"/>
      <c r="BY85" s="172"/>
      <c r="BZ85" s="172"/>
      <c r="CA85" s="172"/>
      <c r="CB85" s="172"/>
      <c r="CC85" s="172"/>
      <c r="CD85" s="172"/>
      <c r="CE85" s="172"/>
      <c r="CF85" s="172"/>
      <c r="CG85" s="172"/>
      <c r="CH85" s="172"/>
      <c r="CI85" s="172"/>
      <c r="CJ85" s="172"/>
      <c r="CK85" s="172"/>
      <c r="CL85" s="172"/>
      <c r="CM85" s="172"/>
      <c r="CN85" s="172"/>
      <c r="CO85" s="172"/>
      <c r="CP85" s="172"/>
      <c r="CQ85" s="172"/>
      <c r="CR85" s="172"/>
      <c r="CS85" s="172"/>
      <c r="CT85" s="172"/>
      <c r="CU85" s="172"/>
      <c r="CV85" s="172"/>
      <c r="CW85" s="172"/>
      <c r="CX85" s="172"/>
      <c r="CY85" s="172"/>
      <c r="CZ85" s="172"/>
    </row>
    <row r="86" spans="1:104" ht="11.25" customHeight="1" x14ac:dyDescent="0.25">
      <c r="A86" s="172"/>
      <c r="B86" s="172"/>
      <c r="C86" s="172"/>
      <c r="D86" s="172"/>
      <c r="E86" s="116"/>
      <c r="F86" s="119"/>
      <c r="G86" s="117"/>
      <c r="H86" s="116"/>
      <c r="I86" s="119"/>
      <c r="J86" s="172"/>
      <c r="K86" s="166"/>
      <c r="L86" s="166"/>
      <c r="M86" s="166"/>
      <c r="N86" s="166"/>
      <c r="O86" s="166"/>
      <c r="P86" s="166"/>
      <c r="Q86" s="166"/>
      <c r="R86" s="166"/>
      <c r="S86" s="172"/>
      <c r="T86" s="166"/>
      <c r="U86" s="166"/>
      <c r="V86" s="166"/>
      <c r="W86" s="166"/>
      <c r="X86" s="166"/>
      <c r="Y86" s="166"/>
      <c r="Z86" s="166"/>
      <c r="AA86" s="166"/>
      <c r="AB86" s="172"/>
      <c r="AC86" s="172"/>
      <c r="AD86" s="172"/>
      <c r="AE86" s="172"/>
      <c r="AF86" s="172"/>
      <c r="AG86" s="172"/>
      <c r="AH86" s="172"/>
      <c r="AI86" s="172"/>
      <c r="AJ86" s="172"/>
      <c r="AK86" s="172"/>
      <c r="AL86" s="174"/>
      <c r="AM86" s="172"/>
      <c r="AN86" s="172"/>
      <c r="AO86" s="172"/>
      <c r="AP86" s="172"/>
      <c r="AQ86" s="172"/>
      <c r="AR86" s="172"/>
      <c r="AS86" s="172"/>
      <c r="AT86" s="172"/>
      <c r="AU86" s="172"/>
      <c r="AV86" s="172"/>
      <c r="AW86" s="172"/>
      <c r="AX86" s="172"/>
      <c r="AY86" s="172"/>
      <c r="AZ86" s="172"/>
      <c r="BA86" s="172"/>
      <c r="BB86" s="172"/>
      <c r="BC86" s="172"/>
      <c r="BD86" s="172"/>
      <c r="BE86" s="172"/>
      <c r="BF86" s="172"/>
      <c r="BG86" s="172"/>
      <c r="BH86" s="172"/>
      <c r="BI86" s="172"/>
      <c r="BJ86" s="172"/>
      <c r="BK86" s="172"/>
      <c r="BL86" s="172"/>
      <c r="BM86" s="172"/>
      <c r="BN86" s="172"/>
      <c r="BO86" s="172"/>
      <c r="BP86" s="172"/>
      <c r="BQ86" s="172"/>
      <c r="BR86" s="172"/>
      <c r="BS86" s="172"/>
      <c r="BT86" s="172"/>
      <c r="BU86" s="172"/>
      <c r="BV86" s="172"/>
      <c r="BW86" s="172"/>
      <c r="BX86" s="172"/>
      <c r="BY86" s="172"/>
      <c r="BZ86" s="172"/>
      <c r="CA86" s="172"/>
      <c r="CB86" s="172"/>
      <c r="CC86" s="172"/>
      <c r="CD86" s="172"/>
      <c r="CE86" s="172"/>
      <c r="CF86" s="172"/>
      <c r="CG86" s="172"/>
      <c r="CH86" s="172"/>
      <c r="CI86" s="172"/>
      <c r="CJ86" s="172"/>
      <c r="CK86" s="172"/>
      <c r="CL86" s="172"/>
      <c r="CM86" s="172"/>
      <c r="CN86" s="172"/>
      <c r="CO86" s="172"/>
      <c r="CP86" s="172"/>
      <c r="CQ86" s="172"/>
      <c r="CR86" s="172"/>
      <c r="CS86" s="172"/>
      <c r="CT86" s="172"/>
      <c r="CU86" s="172"/>
      <c r="CV86" s="172"/>
      <c r="CW86" s="172"/>
      <c r="CX86" s="172"/>
      <c r="CY86" s="172"/>
      <c r="CZ86" s="172"/>
    </row>
    <row r="87" spans="1:104" ht="11.25" customHeight="1" x14ac:dyDescent="0.25">
      <c r="A87" s="172"/>
      <c r="B87" s="172"/>
      <c r="C87" s="172"/>
      <c r="D87" s="172"/>
      <c r="E87" s="116"/>
      <c r="F87" s="119"/>
      <c r="G87" s="117"/>
      <c r="H87" s="116"/>
      <c r="I87" s="119"/>
      <c r="J87" s="172"/>
      <c r="K87" s="166"/>
      <c r="L87" s="166"/>
      <c r="M87" s="166"/>
      <c r="N87" s="166"/>
      <c r="O87" s="166"/>
      <c r="P87" s="166"/>
      <c r="Q87" s="166"/>
      <c r="R87" s="166"/>
      <c r="S87" s="172"/>
      <c r="T87" s="166"/>
      <c r="U87" s="166"/>
      <c r="V87" s="166"/>
      <c r="W87" s="166"/>
      <c r="X87" s="166"/>
      <c r="Y87" s="166"/>
      <c r="Z87" s="166"/>
      <c r="AA87" s="166"/>
      <c r="AB87" s="172"/>
      <c r="AC87" s="172"/>
      <c r="AD87" s="172"/>
      <c r="AE87" s="172"/>
      <c r="AF87" s="172"/>
      <c r="AG87" s="172"/>
      <c r="AH87" s="172"/>
      <c r="AI87" s="172"/>
      <c r="AJ87" s="172"/>
      <c r="AK87" s="172"/>
      <c r="AL87" s="174"/>
      <c r="AM87" s="172"/>
      <c r="AN87" s="172"/>
      <c r="AO87" s="172"/>
      <c r="AP87" s="172"/>
      <c r="AQ87" s="172"/>
      <c r="AR87" s="172"/>
      <c r="AS87" s="172"/>
      <c r="AT87" s="172"/>
      <c r="AU87" s="172"/>
      <c r="AV87" s="172"/>
      <c r="AW87" s="172"/>
      <c r="AX87" s="172"/>
      <c r="AY87" s="172"/>
      <c r="AZ87" s="172"/>
      <c r="BA87" s="172"/>
      <c r="BB87" s="172"/>
      <c r="BC87" s="172"/>
      <c r="BD87" s="172"/>
      <c r="BE87" s="172"/>
      <c r="BF87" s="172"/>
      <c r="BG87" s="172"/>
      <c r="BH87" s="172"/>
      <c r="BI87" s="172"/>
      <c r="BJ87" s="172"/>
      <c r="BK87" s="172"/>
      <c r="BL87" s="172"/>
      <c r="BM87" s="172"/>
      <c r="BN87" s="172"/>
      <c r="BO87" s="172"/>
      <c r="BP87" s="172"/>
      <c r="BQ87" s="172"/>
      <c r="BR87" s="172"/>
      <c r="BS87" s="172"/>
      <c r="BT87" s="172"/>
      <c r="BU87" s="172"/>
      <c r="BV87" s="172"/>
      <c r="BW87" s="172"/>
      <c r="BX87" s="172"/>
      <c r="BY87" s="172"/>
      <c r="BZ87" s="172"/>
      <c r="CA87" s="172"/>
      <c r="CB87" s="172"/>
      <c r="CC87" s="172"/>
      <c r="CD87" s="172"/>
      <c r="CE87" s="172"/>
      <c r="CF87" s="172"/>
      <c r="CG87" s="172"/>
      <c r="CH87" s="172"/>
      <c r="CI87" s="172"/>
      <c r="CJ87" s="172"/>
      <c r="CK87" s="172"/>
      <c r="CL87" s="172"/>
      <c r="CM87" s="172"/>
      <c r="CN87" s="172"/>
      <c r="CO87" s="172"/>
      <c r="CP87" s="172"/>
      <c r="CQ87" s="172"/>
      <c r="CR87" s="172"/>
      <c r="CS87" s="172"/>
      <c r="CT87" s="172"/>
      <c r="CU87" s="172"/>
      <c r="CV87" s="172"/>
      <c r="CW87" s="172"/>
      <c r="CX87" s="172"/>
      <c r="CY87" s="172"/>
      <c r="CZ87" s="172"/>
    </row>
    <row r="88" spans="1:104" ht="11.25" customHeight="1" x14ac:dyDescent="0.25">
      <c r="A88" s="172"/>
      <c r="B88" s="172"/>
      <c r="C88" s="172"/>
      <c r="D88" s="172"/>
      <c r="E88" s="116"/>
      <c r="F88" s="119"/>
      <c r="G88" s="117"/>
      <c r="H88" s="116"/>
      <c r="I88" s="119"/>
      <c r="J88" s="172"/>
      <c r="K88" s="166"/>
      <c r="L88" s="166"/>
      <c r="M88" s="166"/>
      <c r="N88" s="166"/>
      <c r="O88" s="166"/>
      <c r="P88" s="166"/>
      <c r="Q88" s="166"/>
      <c r="R88" s="166"/>
      <c r="S88" s="172"/>
      <c r="T88" s="166"/>
      <c r="U88" s="166"/>
      <c r="V88" s="166"/>
      <c r="W88" s="166"/>
      <c r="X88" s="166"/>
      <c r="Y88" s="166"/>
      <c r="Z88" s="166"/>
      <c r="AA88" s="166"/>
      <c r="AB88" s="172"/>
      <c r="AC88" s="172"/>
      <c r="AD88" s="172"/>
      <c r="AE88" s="172"/>
      <c r="AF88" s="172"/>
      <c r="AG88" s="172"/>
      <c r="AH88" s="172"/>
      <c r="AI88" s="172"/>
      <c r="AJ88" s="172"/>
      <c r="AK88" s="172"/>
      <c r="AL88" s="174"/>
      <c r="AM88" s="172"/>
      <c r="AN88" s="172"/>
      <c r="AO88" s="172"/>
      <c r="AP88" s="172"/>
      <c r="AQ88" s="172"/>
      <c r="AR88" s="172"/>
      <c r="AS88" s="172"/>
      <c r="AT88" s="172"/>
      <c r="AU88" s="172"/>
      <c r="AV88" s="172"/>
      <c r="AW88" s="172"/>
      <c r="AX88" s="172"/>
      <c r="AY88" s="172"/>
      <c r="AZ88" s="172"/>
      <c r="BA88" s="172"/>
      <c r="BB88" s="172"/>
      <c r="BC88" s="172"/>
      <c r="BD88" s="172"/>
      <c r="BE88" s="172"/>
      <c r="BF88" s="172"/>
      <c r="BG88" s="172"/>
      <c r="BH88" s="172"/>
      <c r="BI88" s="172"/>
      <c r="BJ88" s="172"/>
      <c r="BK88" s="172"/>
      <c r="BL88" s="172"/>
      <c r="BM88" s="172"/>
      <c r="BN88" s="172"/>
      <c r="BO88" s="172"/>
      <c r="BP88" s="172"/>
      <c r="BQ88" s="172"/>
      <c r="BR88" s="172"/>
      <c r="BS88" s="172"/>
      <c r="BT88" s="172"/>
      <c r="BU88" s="172"/>
      <c r="BV88" s="172"/>
      <c r="BW88" s="172"/>
      <c r="BX88" s="172"/>
      <c r="BY88" s="172"/>
      <c r="BZ88" s="172"/>
      <c r="CA88" s="172"/>
      <c r="CB88" s="172"/>
      <c r="CC88" s="172"/>
      <c r="CD88" s="172"/>
      <c r="CE88" s="172"/>
      <c r="CF88" s="172"/>
      <c r="CG88" s="172"/>
      <c r="CH88" s="172"/>
      <c r="CI88" s="172"/>
      <c r="CJ88" s="172"/>
      <c r="CK88" s="172"/>
      <c r="CL88" s="172"/>
      <c r="CM88" s="172"/>
      <c r="CN88" s="172"/>
      <c r="CO88" s="172"/>
      <c r="CP88" s="172"/>
      <c r="CQ88" s="172"/>
      <c r="CR88" s="172"/>
      <c r="CS88" s="172"/>
      <c r="CT88" s="172"/>
      <c r="CU88" s="172"/>
      <c r="CV88" s="172"/>
      <c r="CW88" s="172"/>
      <c r="CX88" s="172"/>
      <c r="CY88" s="172"/>
      <c r="CZ88" s="172"/>
    </row>
    <row r="89" spans="1:104" ht="11.25" customHeight="1" x14ac:dyDescent="0.25">
      <c r="A89" s="172"/>
      <c r="B89" s="172"/>
      <c r="C89" s="172"/>
      <c r="D89" s="172"/>
      <c r="E89" s="116"/>
      <c r="F89" s="119"/>
      <c r="G89" s="117"/>
      <c r="H89" s="116"/>
      <c r="I89" s="119"/>
      <c r="J89" s="172"/>
      <c r="K89" s="166"/>
      <c r="L89" s="166"/>
      <c r="M89" s="166"/>
      <c r="N89" s="166"/>
      <c r="O89" s="166"/>
      <c r="P89" s="166"/>
      <c r="Q89" s="166"/>
      <c r="R89" s="166"/>
      <c r="S89" s="172"/>
      <c r="T89" s="166"/>
      <c r="U89" s="166"/>
      <c r="V89" s="166"/>
      <c r="W89" s="166"/>
      <c r="X89" s="166"/>
      <c r="Y89" s="166"/>
      <c r="Z89" s="166"/>
      <c r="AA89" s="166"/>
      <c r="AB89" s="172"/>
      <c r="AC89" s="172"/>
      <c r="AD89" s="172"/>
      <c r="AE89" s="172"/>
      <c r="AF89" s="172"/>
      <c r="AG89" s="172"/>
      <c r="AH89" s="172"/>
      <c r="AI89" s="172"/>
      <c r="AJ89" s="172"/>
      <c r="AK89" s="172"/>
      <c r="AL89" s="174"/>
      <c r="AM89" s="172"/>
      <c r="AN89" s="172"/>
      <c r="AO89" s="172"/>
      <c r="AP89" s="172"/>
      <c r="AQ89" s="172"/>
      <c r="AR89" s="172"/>
      <c r="AS89" s="172"/>
      <c r="AT89" s="172"/>
      <c r="AU89" s="172"/>
      <c r="AV89" s="172"/>
      <c r="AW89" s="172"/>
      <c r="AX89" s="172"/>
      <c r="AY89" s="172"/>
      <c r="AZ89" s="172"/>
      <c r="BA89" s="172"/>
      <c r="BB89" s="172"/>
      <c r="BC89" s="172"/>
      <c r="BD89" s="172"/>
      <c r="BE89" s="172"/>
      <c r="BF89" s="172"/>
      <c r="BG89" s="172"/>
      <c r="BH89" s="172"/>
      <c r="BI89" s="172"/>
      <c r="BJ89" s="172"/>
      <c r="BK89" s="172"/>
      <c r="BL89" s="172"/>
      <c r="BM89" s="172"/>
      <c r="BN89" s="172"/>
      <c r="BO89" s="172"/>
      <c r="BP89" s="172"/>
      <c r="BQ89" s="172"/>
      <c r="BR89" s="172"/>
      <c r="BS89" s="172"/>
      <c r="BT89" s="172"/>
      <c r="BU89" s="172"/>
      <c r="BV89" s="172"/>
      <c r="BW89" s="172"/>
      <c r="BX89" s="172"/>
      <c r="BY89" s="172"/>
      <c r="BZ89" s="172"/>
      <c r="CA89" s="172"/>
      <c r="CB89" s="172"/>
      <c r="CC89" s="172"/>
      <c r="CD89" s="172"/>
      <c r="CE89" s="172"/>
      <c r="CF89" s="172"/>
      <c r="CG89" s="172"/>
      <c r="CH89" s="172"/>
      <c r="CI89" s="172"/>
      <c r="CJ89" s="172"/>
      <c r="CK89" s="172"/>
      <c r="CL89" s="172"/>
      <c r="CM89" s="172"/>
      <c r="CN89" s="172"/>
      <c r="CO89" s="172"/>
      <c r="CP89" s="172"/>
      <c r="CQ89" s="172"/>
      <c r="CR89" s="172"/>
      <c r="CS89" s="172"/>
      <c r="CT89" s="172"/>
      <c r="CU89" s="172"/>
      <c r="CV89" s="172"/>
      <c r="CW89" s="172"/>
      <c r="CX89" s="172"/>
      <c r="CY89" s="172"/>
      <c r="CZ89" s="172"/>
    </row>
    <row r="90" spans="1:104" ht="11.25" customHeight="1" x14ac:dyDescent="0.25">
      <c r="A90" s="172"/>
      <c r="B90" s="172"/>
      <c r="C90" s="172"/>
      <c r="D90" s="172"/>
      <c r="E90" s="116"/>
      <c r="F90" s="119"/>
      <c r="G90" s="117"/>
      <c r="H90" s="116"/>
      <c r="I90" s="119"/>
      <c r="J90" s="172"/>
      <c r="K90" s="166"/>
      <c r="L90" s="166"/>
      <c r="M90" s="166"/>
      <c r="N90" s="166"/>
      <c r="O90" s="166"/>
      <c r="P90" s="166"/>
      <c r="Q90" s="166"/>
      <c r="R90" s="166"/>
      <c r="S90" s="172"/>
      <c r="T90" s="166"/>
      <c r="U90" s="166"/>
      <c r="V90" s="166"/>
      <c r="W90" s="166"/>
      <c r="X90" s="166"/>
      <c r="Y90" s="166"/>
      <c r="Z90" s="166"/>
      <c r="AA90" s="166"/>
      <c r="AB90" s="172"/>
      <c r="AC90" s="172"/>
      <c r="AD90" s="172"/>
      <c r="AE90" s="172"/>
      <c r="AF90" s="172"/>
      <c r="AG90" s="172"/>
      <c r="AH90" s="172"/>
      <c r="AI90" s="172"/>
      <c r="AJ90" s="172"/>
      <c r="AK90" s="172"/>
      <c r="AL90" s="174"/>
      <c r="AM90" s="172"/>
      <c r="AN90" s="172"/>
      <c r="AO90" s="172"/>
      <c r="AP90" s="172"/>
      <c r="AQ90" s="172"/>
      <c r="AR90" s="172"/>
      <c r="AS90" s="172"/>
      <c r="AT90" s="172"/>
      <c r="AU90" s="172"/>
      <c r="AV90" s="172"/>
      <c r="AW90" s="172"/>
      <c r="AX90" s="172"/>
      <c r="AY90" s="172"/>
      <c r="AZ90" s="172"/>
      <c r="BA90" s="172"/>
      <c r="BB90" s="172"/>
      <c r="BC90" s="172"/>
      <c r="BD90" s="172"/>
      <c r="BE90" s="172"/>
      <c r="BF90" s="172"/>
      <c r="BG90" s="172"/>
      <c r="BH90" s="172"/>
      <c r="BI90" s="172"/>
      <c r="BJ90" s="172"/>
      <c r="BK90" s="172"/>
      <c r="BL90" s="172"/>
      <c r="BM90" s="172"/>
      <c r="BN90" s="172"/>
      <c r="BO90" s="172"/>
      <c r="BP90" s="172"/>
      <c r="BQ90" s="172"/>
      <c r="BR90" s="172"/>
      <c r="BS90" s="172"/>
      <c r="BT90" s="172"/>
      <c r="BU90" s="172"/>
      <c r="BV90" s="172"/>
      <c r="BW90" s="172"/>
      <c r="BX90" s="172"/>
      <c r="BY90" s="172"/>
      <c r="BZ90" s="172"/>
      <c r="CA90" s="172"/>
      <c r="CB90" s="172"/>
      <c r="CC90" s="172"/>
      <c r="CD90" s="172"/>
      <c r="CE90" s="172"/>
      <c r="CF90" s="172"/>
      <c r="CG90" s="172"/>
      <c r="CH90" s="172"/>
      <c r="CI90" s="172"/>
      <c r="CJ90" s="172"/>
      <c r="CK90" s="172"/>
      <c r="CL90" s="172"/>
      <c r="CM90" s="172"/>
      <c r="CN90" s="172"/>
      <c r="CO90" s="172"/>
      <c r="CP90" s="172"/>
      <c r="CQ90" s="172"/>
      <c r="CR90" s="172"/>
      <c r="CS90" s="172"/>
      <c r="CT90" s="172"/>
      <c r="CU90" s="172"/>
      <c r="CV90" s="172"/>
      <c r="CW90" s="172"/>
      <c r="CX90" s="172"/>
      <c r="CY90" s="172"/>
      <c r="CZ90" s="172"/>
    </row>
    <row r="91" spans="1:104" ht="11.25" customHeight="1" x14ac:dyDescent="0.25">
      <c r="A91" s="172"/>
      <c r="B91" s="172"/>
      <c r="C91" s="172"/>
      <c r="D91" s="172"/>
      <c r="E91" s="116"/>
      <c r="F91" s="119"/>
      <c r="G91" s="117"/>
      <c r="H91" s="116"/>
      <c r="I91" s="119"/>
      <c r="J91" s="172"/>
      <c r="K91" s="166"/>
      <c r="L91" s="166"/>
      <c r="M91" s="166"/>
      <c r="N91" s="166"/>
      <c r="O91" s="166"/>
      <c r="P91" s="166"/>
      <c r="Q91" s="166"/>
      <c r="R91" s="166"/>
      <c r="S91" s="172"/>
      <c r="T91" s="166"/>
      <c r="U91" s="166"/>
      <c r="V91" s="166"/>
      <c r="W91" s="166"/>
      <c r="X91" s="166"/>
      <c r="Y91" s="166"/>
      <c r="Z91" s="166"/>
      <c r="AA91" s="166"/>
      <c r="AB91" s="172"/>
      <c r="AC91" s="172"/>
      <c r="AD91" s="172"/>
      <c r="AE91" s="172"/>
      <c r="AF91" s="172"/>
      <c r="AG91" s="172"/>
      <c r="AH91" s="172"/>
      <c r="AI91" s="172"/>
      <c r="AJ91" s="172"/>
      <c r="AK91" s="172"/>
      <c r="AL91" s="174"/>
      <c r="AM91" s="172"/>
      <c r="AN91" s="172"/>
      <c r="AO91" s="172"/>
      <c r="AP91" s="172"/>
      <c r="AQ91" s="172"/>
      <c r="AR91" s="172"/>
      <c r="AS91" s="172"/>
      <c r="AT91" s="172"/>
      <c r="AU91" s="172"/>
      <c r="AV91" s="172"/>
      <c r="AW91" s="172"/>
      <c r="AX91" s="172"/>
      <c r="AY91" s="172"/>
      <c r="AZ91" s="172"/>
      <c r="BA91" s="172"/>
      <c r="BB91" s="172"/>
      <c r="BC91" s="172"/>
      <c r="BD91" s="172"/>
      <c r="BE91" s="172"/>
      <c r="BF91" s="172"/>
      <c r="BG91" s="172"/>
      <c r="BH91" s="172"/>
      <c r="BI91" s="172"/>
      <c r="BJ91" s="172"/>
      <c r="BK91" s="172"/>
      <c r="BL91" s="172"/>
      <c r="BM91" s="172"/>
      <c r="BN91" s="172"/>
      <c r="BO91" s="172"/>
      <c r="BP91" s="172"/>
      <c r="BQ91" s="172"/>
      <c r="BR91" s="172"/>
      <c r="BS91" s="172"/>
      <c r="BT91" s="172"/>
      <c r="BU91" s="172"/>
      <c r="BV91" s="172"/>
      <c r="BW91" s="172"/>
      <c r="BX91" s="172"/>
      <c r="BY91" s="172"/>
      <c r="BZ91" s="172"/>
      <c r="CA91" s="172"/>
      <c r="CB91" s="172"/>
      <c r="CC91" s="172"/>
      <c r="CD91" s="172"/>
      <c r="CE91" s="172"/>
      <c r="CF91" s="172"/>
      <c r="CG91" s="172"/>
      <c r="CH91" s="172"/>
      <c r="CI91" s="172"/>
      <c r="CJ91" s="172"/>
      <c r="CK91" s="172"/>
      <c r="CL91" s="172"/>
      <c r="CM91" s="172"/>
      <c r="CN91" s="172"/>
      <c r="CO91" s="172"/>
      <c r="CP91" s="172"/>
      <c r="CQ91" s="172"/>
      <c r="CR91" s="172"/>
      <c r="CS91" s="172"/>
      <c r="CT91" s="172"/>
      <c r="CU91" s="172"/>
      <c r="CV91" s="172"/>
      <c r="CW91" s="172"/>
      <c r="CX91" s="172"/>
      <c r="CY91" s="172"/>
      <c r="CZ91" s="172"/>
    </row>
    <row r="92" spans="1:104" ht="11.25" customHeight="1" x14ac:dyDescent="0.25">
      <c r="A92" s="172"/>
      <c r="B92" s="172"/>
      <c r="C92" s="172"/>
      <c r="D92" s="172"/>
      <c r="E92" s="116"/>
      <c r="F92" s="119"/>
      <c r="G92" s="117"/>
      <c r="H92" s="116"/>
      <c r="I92" s="119"/>
      <c r="J92" s="172"/>
      <c r="K92" s="166"/>
      <c r="L92" s="166"/>
      <c r="M92" s="166"/>
      <c r="N92" s="166"/>
      <c r="O92" s="166"/>
      <c r="P92" s="166"/>
      <c r="Q92" s="166"/>
      <c r="R92" s="166"/>
      <c r="S92" s="172"/>
      <c r="T92" s="166"/>
      <c r="U92" s="166"/>
      <c r="V92" s="166"/>
      <c r="W92" s="166"/>
      <c r="X92" s="166"/>
      <c r="Y92" s="166"/>
      <c r="Z92" s="166"/>
      <c r="AA92" s="166"/>
      <c r="AB92" s="172"/>
      <c r="AC92" s="172"/>
      <c r="AD92" s="172"/>
      <c r="AE92" s="172"/>
      <c r="AF92" s="172"/>
      <c r="AG92" s="172"/>
      <c r="AH92" s="172"/>
      <c r="AI92" s="172"/>
      <c r="AJ92" s="172"/>
      <c r="AK92" s="172"/>
      <c r="AL92" s="174"/>
      <c r="AM92" s="172"/>
      <c r="AN92" s="172"/>
      <c r="AO92" s="172"/>
      <c r="AP92" s="172"/>
      <c r="AQ92" s="172"/>
      <c r="AR92" s="172"/>
      <c r="AS92" s="172"/>
      <c r="AT92" s="172"/>
      <c r="AU92" s="172"/>
      <c r="AV92" s="172"/>
      <c r="AW92" s="172"/>
      <c r="AX92" s="172"/>
      <c r="AY92" s="172"/>
      <c r="AZ92" s="172"/>
      <c r="BA92" s="172"/>
      <c r="BB92" s="172"/>
      <c r="BC92" s="172"/>
      <c r="BD92" s="172"/>
      <c r="BE92" s="172"/>
      <c r="BF92" s="172"/>
      <c r="BG92" s="172"/>
      <c r="BH92" s="172"/>
      <c r="BI92" s="172"/>
      <c r="BJ92" s="172"/>
      <c r="BK92" s="172"/>
      <c r="BL92" s="172"/>
      <c r="BM92" s="172"/>
      <c r="BN92" s="172"/>
      <c r="BO92" s="172"/>
      <c r="BP92" s="172"/>
      <c r="BQ92" s="172"/>
      <c r="BR92" s="172"/>
      <c r="BS92" s="172"/>
      <c r="BT92" s="172"/>
      <c r="BU92" s="172"/>
      <c r="BV92" s="172"/>
      <c r="BW92" s="172"/>
      <c r="BX92" s="172"/>
      <c r="BY92" s="172"/>
      <c r="BZ92" s="172"/>
      <c r="CA92" s="172"/>
      <c r="CB92" s="172"/>
      <c r="CC92" s="172"/>
      <c r="CD92" s="172"/>
      <c r="CE92" s="172"/>
      <c r="CF92" s="172"/>
      <c r="CG92" s="172"/>
      <c r="CH92" s="172"/>
      <c r="CI92" s="172"/>
      <c r="CJ92" s="172"/>
      <c r="CK92" s="172"/>
      <c r="CL92" s="172"/>
      <c r="CM92" s="172"/>
      <c r="CN92" s="172"/>
      <c r="CO92" s="172"/>
      <c r="CP92" s="172"/>
      <c r="CQ92" s="172"/>
      <c r="CR92" s="172"/>
      <c r="CS92" s="172"/>
      <c r="CT92" s="172"/>
      <c r="CU92" s="172"/>
      <c r="CV92" s="172"/>
      <c r="CW92" s="172"/>
      <c r="CX92" s="172"/>
      <c r="CY92" s="172"/>
      <c r="CZ92" s="172"/>
    </row>
    <row r="93" spans="1:104" ht="11.25" customHeight="1" x14ac:dyDescent="0.25">
      <c r="A93" s="172"/>
      <c r="B93" s="172"/>
      <c r="C93" s="172"/>
      <c r="D93" s="172"/>
      <c r="E93" s="116"/>
      <c r="F93" s="119"/>
      <c r="G93" s="117"/>
      <c r="H93" s="116"/>
      <c r="I93" s="119"/>
      <c r="J93" s="172"/>
      <c r="K93" s="166"/>
      <c r="L93" s="166"/>
      <c r="M93" s="166"/>
      <c r="N93" s="166"/>
      <c r="O93" s="166"/>
      <c r="P93" s="166"/>
      <c r="Q93" s="166"/>
      <c r="R93" s="166"/>
      <c r="S93" s="172"/>
      <c r="T93" s="166"/>
      <c r="U93" s="166"/>
      <c r="V93" s="166"/>
      <c r="W93" s="166"/>
      <c r="X93" s="166"/>
      <c r="Y93" s="166"/>
      <c r="Z93" s="166"/>
      <c r="AA93" s="166"/>
      <c r="AB93" s="172"/>
      <c r="AC93" s="172"/>
      <c r="AD93" s="172"/>
      <c r="AE93" s="172"/>
      <c r="AF93" s="172"/>
      <c r="AG93" s="172"/>
      <c r="AH93" s="172"/>
      <c r="AI93" s="172"/>
      <c r="AJ93" s="172"/>
      <c r="AK93" s="172"/>
      <c r="AL93" s="174"/>
      <c r="AM93" s="172"/>
      <c r="AN93" s="172"/>
      <c r="AO93" s="172"/>
      <c r="AP93" s="172"/>
      <c r="AQ93" s="172"/>
      <c r="AR93" s="172"/>
      <c r="AS93" s="172"/>
      <c r="AT93" s="172"/>
      <c r="AU93" s="172"/>
      <c r="AV93" s="172"/>
      <c r="AW93" s="172"/>
      <c r="AX93" s="172"/>
      <c r="AY93" s="172"/>
      <c r="AZ93" s="172"/>
      <c r="BA93" s="172"/>
      <c r="BB93" s="172"/>
      <c r="BC93" s="172"/>
      <c r="BD93" s="172"/>
      <c r="BE93" s="172"/>
      <c r="BF93" s="172"/>
      <c r="BG93" s="172"/>
      <c r="BH93" s="172"/>
      <c r="BI93" s="172"/>
      <c r="BJ93" s="172"/>
      <c r="BK93" s="172"/>
      <c r="BL93" s="172"/>
      <c r="BM93" s="172"/>
      <c r="BN93" s="172"/>
      <c r="BO93" s="172"/>
      <c r="BP93" s="172"/>
      <c r="BQ93" s="172"/>
      <c r="BR93" s="172"/>
      <c r="BS93" s="172"/>
      <c r="BT93" s="172"/>
      <c r="BU93" s="172"/>
      <c r="BV93" s="172"/>
      <c r="BW93" s="172"/>
      <c r="BX93" s="172"/>
      <c r="BY93" s="172"/>
      <c r="BZ93" s="172"/>
      <c r="CA93" s="172"/>
      <c r="CB93" s="172"/>
      <c r="CC93" s="172"/>
      <c r="CD93" s="172"/>
      <c r="CE93" s="172"/>
      <c r="CF93" s="172"/>
      <c r="CG93" s="172"/>
      <c r="CH93" s="172"/>
      <c r="CI93" s="172"/>
      <c r="CJ93" s="172"/>
      <c r="CK93" s="172"/>
      <c r="CL93" s="172"/>
      <c r="CM93" s="172"/>
      <c r="CN93" s="172"/>
      <c r="CO93" s="172"/>
      <c r="CP93" s="172"/>
      <c r="CQ93" s="172"/>
      <c r="CR93" s="172"/>
      <c r="CS93" s="172"/>
      <c r="CT93" s="172"/>
      <c r="CU93" s="172"/>
      <c r="CV93" s="172"/>
      <c r="CW93" s="172"/>
      <c r="CX93" s="172"/>
      <c r="CY93" s="172"/>
      <c r="CZ93" s="172"/>
    </row>
    <row r="94" spans="1:104" ht="11.25" customHeight="1" x14ac:dyDescent="0.25">
      <c r="A94" s="172"/>
      <c r="B94" s="172"/>
      <c r="C94" s="172"/>
      <c r="D94" s="172"/>
      <c r="E94" s="116"/>
      <c r="F94" s="119"/>
      <c r="G94" s="117"/>
      <c r="H94" s="116"/>
      <c r="I94" s="119"/>
      <c r="J94" s="172"/>
      <c r="K94" s="166"/>
      <c r="L94" s="166"/>
      <c r="M94" s="166"/>
      <c r="N94" s="166"/>
      <c r="O94" s="166"/>
      <c r="P94" s="166"/>
      <c r="Q94" s="166"/>
      <c r="R94" s="166"/>
      <c r="S94" s="172"/>
      <c r="T94" s="166"/>
      <c r="U94" s="166"/>
      <c r="V94" s="166"/>
      <c r="W94" s="166"/>
      <c r="X94" s="166"/>
      <c r="Y94" s="166"/>
      <c r="Z94" s="166"/>
      <c r="AA94" s="166"/>
      <c r="AB94" s="172"/>
      <c r="AC94" s="172"/>
      <c r="AD94" s="172"/>
      <c r="AE94" s="172"/>
      <c r="AF94" s="172"/>
      <c r="AG94" s="172"/>
      <c r="AH94" s="172"/>
      <c r="AI94" s="172"/>
      <c r="AJ94" s="172"/>
      <c r="AK94" s="172"/>
      <c r="AL94" s="174"/>
      <c r="AM94" s="172"/>
      <c r="AN94" s="172"/>
      <c r="AO94" s="172"/>
      <c r="AP94" s="172"/>
      <c r="AQ94" s="172"/>
      <c r="AR94" s="172"/>
      <c r="AS94" s="172"/>
      <c r="AT94" s="172"/>
      <c r="AU94" s="172"/>
      <c r="AV94" s="172"/>
      <c r="AW94" s="172"/>
      <c r="AX94" s="172"/>
      <c r="AY94" s="172"/>
      <c r="AZ94" s="172"/>
      <c r="BA94" s="172"/>
      <c r="BB94" s="172"/>
      <c r="BC94" s="172"/>
      <c r="BD94" s="172"/>
      <c r="BE94" s="172"/>
      <c r="BF94" s="172"/>
      <c r="BG94" s="172"/>
      <c r="BH94" s="172"/>
      <c r="BI94" s="172"/>
      <c r="BJ94" s="172"/>
      <c r="BK94" s="172"/>
      <c r="BL94" s="172"/>
      <c r="BM94" s="172"/>
      <c r="BN94" s="172"/>
      <c r="BO94" s="172"/>
      <c r="BP94" s="172"/>
      <c r="BQ94" s="172"/>
      <c r="BR94" s="172"/>
      <c r="BS94" s="172"/>
      <c r="BT94" s="172"/>
      <c r="BU94" s="172"/>
      <c r="BV94" s="172"/>
      <c r="BW94" s="172"/>
      <c r="BX94" s="172"/>
      <c r="BY94" s="172"/>
      <c r="BZ94" s="172"/>
      <c r="CA94" s="172"/>
      <c r="CB94" s="172"/>
      <c r="CC94" s="172"/>
      <c r="CD94" s="172"/>
      <c r="CE94" s="172"/>
      <c r="CF94" s="172"/>
      <c r="CG94" s="172"/>
      <c r="CH94" s="172"/>
      <c r="CI94" s="172"/>
      <c r="CJ94" s="172"/>
      <c r="CK94" s="172"/>
      <c r="CL94" s="172"/>
      <c r="CM94" s="172"/>
      <c r="CN94" s="172"/>
      <c r="CO94" s="172"/>
      <c r="CP94" s="172"/>
      <c r="CQ94" s="172"/>
      <c r="CR94" s="172"/>
      <c r="CS94" s="172"/>
      <c r="CT94" s="172"/>
      <c r="CU94" s="172"/>
      <c r="CV94" s="172"/>
      <c r="CW94" s="172"/>
      <c r="CX94" s="172"/>
      <c r="CY94" s="172"/>
      <c r="CZ94" s="172"/>
    </row>
    <row r="95" spans="1:104" ht="11.25" customHeight="1" x14ac:dyDescent="0.25">
      <c r="A95" s="172"/>
      <c r="B95" s="172"/>
      <c r="C95" s="172"/>
      <c r="D95" s="172"/>
      <c r="E95" s="116"/>
      <c r="F95" s="119"/>
      <c r="G95" s="117"/>
      <c r="H95" s="116"/>
      <c r="I95" s="119"/>
      <c r="J95" s="172"/>
      <c r="K95" s="166"/>
      <c r="L95" s="166"/>
      <c r="M95" s="166"/>
      <c r="N95" s="166"/>
      <c r="O95" s="166"/>
      <c r="P95" s="166"/>
      <c r="Q95" s="166"/>
      <c r="R95" s="166"/>
      <c r="S95" s="172"/>
      <c r="T95" s="166"/>
      <c r="U95" s="166"/>
      <c r="V95" s="166"/>
      <c r="W95" s="166"/>
      <c r="X95" s="166"/>
      <c r="Y95" s="166"/>
      <c r="Z95" s="166"/>
      <c r="AA95" s="166"/>
      <c r="AB95" s="172"/>
      <c r="AC95" s="172"/>
      <c r="AD95" s="172"/>
      <c r="AE95" s="172"/>
      <c r="AF95" s="172"/>
      <c r="AG95" s="172"/>
      <c r="AH95" s="172"/>
      <c r="AI95" s="172"/>
      <c r="AJ95" s="172"/>
      <c r="AK95" s="172"/>
      <c r="AL95" s="174"/>
      <c r="AM95" s="172"/>
      <c r="AN95" s="172"/>
      <c r="AO95" s="172"/>
      <c r="AP95" s="172"/>
      <c r="AQ95" s="172"/>
      <c r="AR95" s="172"/>
      <c r="AS95" s="172"/>
      <c r="AT95" s="172"/>
      <c r="AU95" s="172"/>
      <c r="AV95" s="172"/>
      <c r="AW95" s="172"/>
      <c r="AX95" s="172"/>
      <c r="AY95" s="172"/>
      <c r="AZ95" s="172"/>
      <c r="BA95" s="172"/>
      <c r="BB95" s="172"/>
      <c r="BC95" s="172"/>
      <c r="BD95" s="172"/>
      <c r="BE95" s="172"/>
      <c r="BF95" s="172"/>
      <c r="BG95" s="172"/>
      <c r="BH95" s="172"/>
      <c r="BI95" s="172"/>
      <c r="BJ95" s="172"/>
      <c r="BK95" s="172"/>
      <c r="BL95" s="172"/>
      <c r="BM95" s="172"/>
      <c r="BN95" s="172"/>
      <c r="BO95" s="172"/>
      <c r="BP95" s="172"/>
      <c r="BQ95" s="172"/>
      <c r="BR95" s="172"/>
      <c r="BS95" s="172"/>
      <c r="BT95" s="172"/>
      <c r="BU95" s="172"/>
      <c r="BV95" s="172"/>
      <c r="BW95" s="172"/>
      <c r="BX95" s="172"/>
      <c r="BY95" s="172"/>
      <c r="BZ95" s="172"/>
      <c r="CA95" s="172"/>
      <c r="CB95" s="172"/>
      <c r="CC95" s="172"/>
      <c r="CD95" s="172"/>
      <c r="CE95" s="172"/>
      <c r="CF95" s="172"/>
      <c r="CG95" s="172"/>
      <c r="CH95" s="172"/>
      <c r="CI95" s="172"/>
      <c r="CJ95" s="172"/>
      <c r="CK95" s="172"/>
      <c r="CL95" s="172"/>
      <c r="CM95" s="172"/>
      <c r="CN95" s="172"/>
      <c r="CO95" s="172"/>
      <c r="CP95" s="172"/>
      <c r="CQ95" s="172"/>
      <c r="CR95" s="172"/>
      <c r="CS95" s="172"/>
      <c r="CT95" s="172"/>
      <c r="CU95" s="172"/>
      <c r="CV95" s="172"/>
      <c r="CW95" s="172"/>
      <c r="CX95" s="172"/>
      <c r="CY95" s="172"/>
      <c r="CZ95" s="172"/>
    </row>
    <row r="96" spans="1:104" ht="11.25" customHeight="1" x14ac:dyDescent="0.25">
      <c r="A96" s="172"/>
      <c r="B96" s="172"/>
      <c r="C96" s="172"/>
      <c r="D96" s="172"/>
      <c r="E96" s="116"/>
      <c r="F96" s="119"/>
      <c r="G96" s="117"/>
      <c r="H96" s="116"/>
      <c r="I96" s="119"/>
      <c r="J96" s="172"/>
      <c r="K96" s="166"/>
      <c r="L96" s="166"/>
      <c r="M96" s="166"/>
      <c r="N96" s="166"/>
      <c r="O96" s="166"/>
      <c r="P96" s="166"/>
      <c r="Q96" s="166"/>
      <c r="R96" s="166"/>
      <c r="S96" s="172"/>
      <c r="T96" s="166"/>
      <c r="U96" s="166"/>
      <c r="V96" s="166"/>
      <c r="W96" s="166"/>
      <c r="X96" s="166"/>
      <c r="Y96" s="166"/>
      <c r="Z96" s="166"/>
      <c r="AA96" s="166"/>
      <c r="AB96" s="172"/>
      <c r="AC96" s="172"/>
      <c r="AD96" s="172"/>
      <c r="AE96" s="172"/>
      <c r="AF96" s="172"/>
      <c r="AG96" s="172"/>
      <c r="AH96" s="172"/>
      <c r="AI96" s="172"/>
      <c r="AJ96" s="172"/>
      <c r="AK96" s="172"/>
      <c r="AL96" s="174"/>
      <c r="AM96" s="172"/>
      <c r="AN96" s="172"/>
      <c r="AO96" s="172"/>
      <c r="AP96" s="172"/>
      <c r="AQ96" s="172"/>
      <c r="AR96" s="172"/>
      <c r="AS96" s="172"/>
      <c r="AT96" s="172"/>
      <c r="AU96" s="172"/>
      <c r="AV96" s="172"/>
      <c r="AW96" s="172"/>
      <c r="AX96" s="172"/>
      <c r="AY96" s="172"/>
      <c r="AZ96" s="172"/>
      <c r="BA96" s="172"/>
      <c r="BB96" s="172"/>
      <c r="BC96" s="172"/>
      <c r="BD96" s="172"/>
      <c r="BE96" s="172"/>
      <c r="BF96" s="172"/>
      <c r="BG96" s="172"/>
      <c r="BH96" s="172"/>
      <c r="BI96" s="172"/>
      <c r="BJ96" s="172"/>
      <c r="BK96" s="172"/>
      <c r="BL96" s="172"/>
      <c r="BM96" s="172"/>
      <c r="BN96" s="172"/>
      <c r="BO96" s="172"/>
      <c r="BP96" s="172"/>
      <c r="BQ96" s="172"/>
      <c r="BR96" s="172"/>
      <c r="BS96" s="172"/>
      <c r="BT96" s="172"/>
      <c r="BU96" s="172"/>
      <c r="BV96" s="172"/>
      <c r="BW96" s="172"/>
      <c r="BX96" s="172"/>
      <c r="BY96" s="172"/>
      <c r="BZ96" s="172"/>
      <c r="CA96" s="172"/>
      <c r="CB96" s="172"/>
      <c r="CC96" s="172"/>
      <c r="CD96" s="172"/>
      <c r="CE96" s="172"/>
      <c r="CF96" s="172"/>
      <c r="CG96" s="172"/>
      <c r="CH96" s="172"/>
      <c r="CI96" s="172"/>
      <c r="CJ96" s="172"/>
      <c r="CK96" s="172"/>
      <c r="CL96" s="172"/>
      <c r="CM96" s="172"/>
      <c r="CN96" s="172"/>
      <c r="CO96" s="172"/>
      <c r="CP96" s="172"/>
      <c r="CQ96" s="172"/>
      <c r="CR96" s="172"/>
      <c r="CS96" s="172"/>
      <c r="CT96" s="172"/>
      <c r="CU96" s="172"/>
      <c r="CV96" s="172"/>
      <c r="CW96" s="172"/>
      <c r="CX96" s="172"/>
      <c r="CY96" s="172"/>
      <c r="CZ96" s="172"/>
    </row>
    <row r="97" spans="1:104" ht="11.25" customHeight="1" x14ac:dyDescent="0.25">
      <c r="A97" s="172"/>
      <c r="B97" s="172"/>
      <c r="C97" s="172"/>
      <c r="D97" s="172"/>
      <c r="E97" s="116"/>
      <c r="F97" s="119"/>
      <c r="G97" s="117"/>
      <c r="H97" s="116"/>
      <c r="I97" s="119"/>
      <c r="J97" s="172"/>
      <c r="K97" s="166"/>
      <c r="L97" s="166"/>
      <c r="M97" s="166"/>
      <c r="N97" s="166"/>
      <c r="O97" s="166"/>
      <c r="P97" s="166"/>
      <c r="Q97" s="166"/>
      <c r="R97" s="166"/>
      <c r="S97" s="172"/>
      <c r="T97" s="166"/>
      <c r="U97" s="166"/>
      <c r="V97" s="166"/>
      <c r="W97" s="166"/>
      <c r="X97" s="166"/>
      <c r="Y97" s="166"/>
      <c r="Z97" s="166"/>
      <c r="AA97" s="166"/>
      <c r="AB97" s="172"/>
      <c r="AC97" s="172"/>
      <c r="AD97" s="172"/>
      <c r="AE97" s="172"/>
      <c r="AF97" s="172"/>
      <c r="AG97" s="172"/>
      <c r="AH97" s="172"/>
      <c r="AI97" s="172"/>
      <c r="AJ97" s="172"/>
      <c r="AK97" s="172"/>
      <c r="AL97" s="174"/>
      <c r="AM97" s="172"/>
      <c r="AN97" s="172"/>
      <c r="AO97" s="172"/>
      <c r="AP97" s="172"/>
      <c r="AQ97" s="172"/>
      <c r="AR97" s="172"/>
      <c r="AS97" s="172"/>
      <c r="AT97" s="172"/>
      <c r="AU97" s="172"/>
      <c r="AV97" s="172"/>
      <c r="AW97" s="172"/>
      <c r="AX97" s="172"/>
      <c r="AY97" s="172"/>
      <c r="AZ97" s="172"/>
      <c r="BA97" s="172"/>
      <c r="BB97" s="172"/>
      <c r="BC97" s="172"/>
      <c r="BD97" s="172"/>
      <c r="BE97" s="172"/>
      <c r="BF97" s="172"/>
      <c r="BG97" s="172"/>
      <c r="BH97" s="172"/>
      <c r="BI97" s="172"/>
      <c r="BJ97" s="172"/>
      <c r="BK97" s="172"/>
      <c r="BL97" s="172"/>
      <c r="BM97" s="172"/>
      <c r="BN97" s="172"/>
      <c r="BO97" s="172"/>
      <c r="BP97" s="172"/>
      <c r="BQ97" s="172"/>
      <c r="BR97" s="172"/>
      <c r="BS97" s="172"/>
      <c r="BT97" s="172"/>
      <c r="BU97" s="172"/>
      <c r="BV97" s="172"/>
      <c r="BW97" s="172"/>
      <c r="BX97" s="172"/>
      <c r="BY97" s="172"/>
      <c r="BZ97" s="172"/>
      <c r="CA97" s="172"/>
      <c r="CB97" s="172"/>
      <c r="CC97" s="172"/>
      <c r="CD97" s="172"/>
      <c r="CE97" s="172"/>
      <c r="CF97" s="172"/>
      <c r="CG97" s="172"/>
      <c r="CH97" s="172"/>
      <c r="CI97" s="172"/>
      <c r="CJ97" s="172"/>
      <c r="CK97" s="172"/>
      <c r="CL97" s="172"/>
      <c r="CM97" s="172"/>
      <c r="CN97" s="172"/>
      <c r="CO97" s="172"/>
      <c r="CP97" s="172"/>
      <c r="CQ97" s="172"/>
      <c r="CR97" s="172"/>
      <c r="CS97" s="172"/>
      <c r="CT97" s="172"/>
      <c r="CU97" s="172"/>
      <c r="CV97" s="172"/>
      <c r="CW97" s="172"/>
      <c r="CX97" s="172"/>
      <c r="CY97" s="172"/>
      <c r="CZ97" s="172"/>
    </row>
    <row r="98" spans="1:104" ht="11.25" customHeight="1" x14ac:dyDescent="0.25">
      <c r="A98" s="172"/>
      <c r="B98" s="172"/>
      <c r="C98" s="172"/>
      <c r="D98" s="172"/>
      <c r="E98" s="116"/>
      <c r="F98" s="119"/>
      <c r="G98" s="117"/>
      <c r="H98" s="116"/>
      <c r="I98" s="119"/>
      <c r="J98" s="172"/>
      <c r="K98" s="166"/>
      <c r="L98" s="166"/>
      <c r="M98" s="166"/>
      <c r="N98" s="166"/>
      <c r="O98" s="166"/>
      <c r="P98" s="166"/>
      <c r="Q98" s="166"/>
      <c r="R98" s="166"/>
      <c r="S98" s="172"/>
      <c r="T98" s="166"/>
      <c r="U98" s="166"/>
      <c r="V98" s="166"/>
      <c r="W98" s="166"/>
      <c r="X98" s="166"/>
      <c r="Y98" s="166"/>
      <c r="Z98" s="166"/>
      <c r="AA98" s="166"/>
      <c r="AB98" s="172"/>
      <c r="AC98" s="172"/>
      <c r="AD98" s="172"/>
      <c r="AE98" s="172"/>
      <c r="AF98" s="172"/>
      <c r="AG98" s="172"/>
      <c r="AH98" s="172"/>
      <c r="AI98" s="172"/>
      <c r="AJ98" s="172"/>
      <c r="AK98" s="172"/>
      <c r="AL98" s="174"/>
      <c r="AM98" s="172"/>
      <c r="AN98" s="172"/>
      <c r="AO98" s="172"/>
      <c r="AP98" s="172"/>
      <c r="AQ98" s="172"/>
      <c r="AR98" s="172"/>
      <c r="AS98" s="172"/>
      <c r="AT98" s="172"/>
      <c r="AU98" s="172"/>
      <c r="AV98" s="172"/>
      <c r="AW98" s="172"/>
      <c r="AX98" s="172"/>
      <c r="AY98" s="172"/>
      <c r="AZ98" s="172"/>
      <c r="BA98" s="172"/>
      <c r="BB98" s="172"/>
      <c r="BC98" s="172"/>
      <c r="BD98" s="172"/>
      <c r="BE98" s="172"/>
      <c r="BF98" s="172"/>
      <c r="BG98" s="172"/>
      <c r="BH98" s="172"/>
      <c r="BI98" s="172"/>
      <c r="BJ98" s="172"/>
      <c r="BK98" s="172"/>
      <c r="BL98" s="172"/>
      <c r="BM98" s="172"/>
      <c r="BN98" s="172"/>
      <c r="BO98" s="172"/>
      <c r="BP98" s="172"/>
      <c r="BQ98" s="172"/>
      <c r="BR98" s="172"/>
      <c r="BS98" s="172"/>
      <c r="BT98" s="172"/>
      <c r="BU98" s="172"/>
      <c r="BV98" s="172"/>
      <c r="BW98" s="172"/>
      <c r="BX98" s="172"/>
      <c r="BY98" s="172"/>
      <c r="BZ98" s="172"/>
      <c r="CA98" s="172"/>
      <c r="CB98" s="172"/>
      <c r="CC98" s="172"/>
      <c r="CD98" s="172"/>
      <c r="CE98" s="172"/>
      <c r="CF98" s="172"/>
      <c r="CG98" s="172"/>
      <c r="CH98" s="172"/>
      <c r="CI98" s="172"/>
      <c r="CJ98" s="172"/>
      <c r="CK98" s="172"/>
      <c r="CL98" s="172"/>
      <c r="CM98" s="172"/>
      <c r="CN98" s="172"/>
      <c r="CO98" s="172"/>
      <c r="CP98" s="172"/>
      <c r="CQ98" s="172"/>
      <c r="CR98" s="172"/>
      <c r="CS98" s="172"/>
      <c r="CT98" s="172"/>
      <c r="CU98" s="172"/>
      <c r="CV98" s="172"/>
      <c r="CW98" s="172"/>
      <c r="CX98" s="172"/>
      <c r="CY98" s="172"/>
      <c r="CZ98" s="172"/>
    </row>
    <row r="99" spans="1:104" ht="11.25" customHeight="1" x14ac:dyDescent="0.25">
      <c r="A99" s="172"/>
      <c r="B99" s="172"/>
      <c r="C99" s="172"/>
      <c r="D99" s="172"/>
      <c r="E99" s="116"/>
      <c r="F99" s="119"/>
      <c r="G99" s="117"/>
      <c r="H99" s="116"/>
      <c r="I99" s="119"/>
      <c r="J99" s="172"/>
      <c r="K99" s="166"/>
      <c r="L99" s="166"/>
      <c r="M99" s="166"/>
      <c r="N99" s="166"/>
      <c r="O99" s="166"/>
      <c r="P99" s="166"/>
      <c r="Q99" s="166"/>
      <c r="R99" s="166"/>
      <c r="S99" s="172"/>
      <c r="T99" s="166"/>
      <c r="U99" s="166"/>
      <c r="V99" s="166"/>
      <c r="W99" s="166"/>
      <c r="X99" s="166"/>
      <c r="Y99" s="166"/>
      <c r="Z99" s="166"/>
      <c r="AA99" s="166"/>
      <c r="AB99" s="172"/>
      <c r="AC99" s="172"/>
      <c r="AD99" s="172"/>
      <c r="AE99" s="172"/>
      <c r="AF99" s="172"/>
      <c r="AG99" s="172"/>
      <c r="AH99" s="172"/>
      <c r="AI99" s="172"/>
      <c r="AJ99" s="172"/>
      <c r="AK99" s="172"/>
      <c r="AL99" s="174"/>
      <c r="AM99" s="172"/>
      <c r="AN99" s="172"/>
      <c r="AO99" s="172"/>
      <c r="AP99" s="172"/>
      <c r="AQ99" s="172"/>
      <c r="AR99" s="172"/>
      <c r="AS99" s="172"/>
      <c r="AT99" s="172"/>
      <c r="AU99" s="172"/>
      <c r="AV99" s="172"/>
      <c r="AW99" s="172"/>
      <c r="AX99" s="172"/>
      <c r="AY99" s="172"/>
      <c r="AZ99" s="172"/>
      <c r="BA99" s="172"/>
      <c r="BB99" s="172"/>
      <c r="BC99" s="172"/>
      <c r="BD99" s="172"/>
      <c r="BE99" s="172"/>
      <c r="BF99" s="172"/>
      <c r="BG99" s="172"/>
      <c r="BH99" s="172"/>
      <c r="BI99" s="172"/>
      <c r="BJ99" s="172"/>
      <c r="BK99" s="172"/>
      <c r="BL99" s="172"/>
      <c r="BM99" s="172"/>
      <c r="BN99" s="172"/>
      <c r="BO99" s="172"/>
      <c r="BP99" s="172"/>
      <c r="BQ99" s="172"/>
      <c r="BR99" s="172"/>
      <c r="BS99" s="172"/>
      <c r="BT99" s="172"/>
      <c r="BU99" s="172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72"/>
      <c r="CM99" s="172"/>
      <c r="CN99" s="172"/>
      <c r="CO99" s="172"/>
      <c r="CP99" s="172"/>
      <c r="CQ99" s="172"/>
      <c r="CR99" s="172"/>
      <c r="CS99" s="172"/>
      <c r="CT99" s="172"/>
      <c r="CU99" s="172"/>
      <c r="CV99" s="172"/>
      <c r="CW99" s="172"/>
      <c r="CX99" s="172"/>
      <c r="CY99" s="172"/>
      <c r="CZ99" s="172"/>
    </row>
    <row r="100" spans="1:104" ht="11.25" customHeight="1" x14ac:dyDescent="0.25">
      <c r="A100" s="172"/>
      <c r="B100" s="172"/>
      <c r="C100" s="172"/>
      <c r="D100" s="172"/>
      <c r="E100" s="116"/>
      <c r="F100" s="119"/>
      <c r="G100" s="117"/>
      <c r="H100" s="116"/>
      <c r="I100" s="119"/>
      <c r="J100" s="172"/>
      <c r="K100" s="166"/>
      <c r="L100" s="166"/>
      <c r="M100" s="166"/>
      <c r="N100" s="166"/>
      <c r="O100" s="166"/>
      <c r="P100" s="166"/>
      <c r="Q100" s="166"/>
      <c r="R100" s="166"/>
      <c r="S100" s="172"/>
      <c r="T100" s="166"/>
      <c r="U100" s="166"/>
      <c r="V100" s="166"/>
      <c r="W100" s="166"/>
      <c r="X100" s="166"/>
      <c r="Y100" s="166"/>
      <c r="Z100" s="166"/>
      <c r="AA100" s="166"/>
      <c r="AB100" s="172"/>
      <c r="AC100" s="172"/>
      <c r="AD100" s="172"/>
      <c r="AE100" s="172"/>
      <c r="AF100" s="172"/>
      <c r="AG100" s="172"/>
      <c r="AH100" s="172"/>
      <c r="AI100" s="172"/>
      <c r="AJ100" s="172"/>
      <c r="AK100" s="172"/>
      <c r="AL100" s="174"/>
      <c r="AM100" s="172"/>
      <c r="AN100" s="172"/>
      <c r="AO100" s="172"/>
      <c r="AP100" s="172"/>
      <c r="AQ100" s="172"/>
      <c r="AR100" s="172"/>
      <c r="AS100" s="172"/>
      <c r="AT100" s="172"/>
      <c r="AU100" s="172"/>
      <c r="AV100" s="172"/>
      <c r="AW100" s="172"/>
      <c r="AX100" s="172"/>
      <c r="AY100" s="172"/>
      <c r="AZ100" s="172"/>
      <c r="BA100" s="172"/>
      <c r="BB100" s="172"/>
      <c r="BC100" s="172"/>
      <c r="BD100" s="172"/>
      <c r="BE100" s="172"/>
      <c r="BF100" s="172"/>
      <c r="BG100" s="172"/>
      <c r="BH100" s="172"/>
      <c r="BI100" s="172"/>
      <c r="BJ100" s="172"/>
      <c r="BK100" s="172"/>
      <c r="BL100" s="172"/>
      <c r="BM100" s="172"/>
      <c r="BN100" s="172"/>
      <c r="BO100" s="172"/>
      <c r="BP100" s="172"/>
      <c r="BQ100" s="172"/>
      <c r="BR100" s="172"/>
      <c r="BS100" s="172"/>
      <c r="BT100" s="172"/>
      <c r="BU100" s="172"/>
      <c r="BV100" s="172"/>
      <c r="BW100" s="172"/>
      <c r="BX100" s="172"/>
      <c r="BY100" s="172"/>
      <c r="BZ100" s="172"/>
      <c r="CA100" s="172"/>
      <c r="CB100" s="172"/>
      <c r="CC100" s="172"/>
      <c r="CD100" s="172"/>
      <c r="CE100" s="172"/>
      <c r="CF100" s="172"/>
      <c r="CG100" s="172"/>
      <c r="CH100" s="172"/>
      <c r="CI100" s="172"/>
      <c r="CJ100" s="172"/>
      <c r="CK100" s="172"/>
      <c r="CL100" s="172"/>
      <c r="CM100" s="172"/>
      <c r="CN100" s="172"/>
      <c r="CO100" s="172"/>
      <c r="CP100" s="172"/>
      <c r="CQ100" s="172"/>
      <c r="CR100" s="172"/>
      <c r="CS100" s="172"/>
      <c r="CT100" s="172"/>
      <c r="CU100" s="172"/>
      <c r="CV100" s="172"/>
      <c r="CW100" s="172"/>
      <c r="CX100" s="172"/>
      <c r="CY100" s="172"/>
      <c r="CZ100" s="172"/>
    </row>
    <row r="101" spans="1:104" ht="11.25" customHeight="1" x14ac:dyDescent="0.25">
      <c r="A101" s="172"/>
      <c r="B101" s="172"/>
      <c r="C101" s="172"/>
      <c r="D101" s="172"/>
      <c r="E101" s="116"/>
      <c r="F101" s="119"/>
      <c r="G101" s="117"/>
      <c r="H101" s="116"/>
      <c r="I101" s="119"/>
      <c r="J101" s="172"/>
      <c r="K101" s="166"/>
      <c r="L101" s="166"/>
      <c r="M101" s="166"/>
      <c r="N101" s="166"/>
      <c r="O101" s="166"/>
      <c r="P101" s="166"/>
      <c r="Q101" s="166"/>
      <c r="R101" s="166"/>
      <c r="S101" s="172"/>
      <c r="T101" s="166"/>
      <c r="U101" s="166"/>
      <c r="V101" s="166"/>
      <c r="W101" s="166"/>
      <c r="X101" s="166"/>
      <c r="Y101" s="166"/>
      <c r="Z101" s="166"/>
      <c r="AA101" s="166"/>
      <c r="AB101" s="172"/>
      <c r="AC101" s="172"/>
      <c r="AD101" s="172"/>
      <c r="AE101" s="172"/>
      <c r="AF101" s="172"/>
      <c r="AG101" s="172"/>
      <c r="AH101" s="172"/>
      <c r="AI101" s="172"/>
      <c r="AJ101" s="172"/>
      <c r="AK101" s="172"/>
      <c r="AL101" s="174"/>
      <c r="AM101" s="172"/>
      <c r="AN101" s="172"/>
      <c r="AO101" s="172"/>
      <c r="AP101" s="172"/>
      <c r="AQ101" s="172"/>
      <c r="AR101" s="172"/>
      <c r="AS101" s="172"/>
      <c r="AT101" s="172"/>
      <c r="AU101" s="172"/>
      <c r="AV101" s="172"/>
      <c r="AW101" s="172"/>
      <c r="AX101" s="172"/>
      <c r="AY101" s="172"/>
      <c r="AZ101" s="172"/>
      <c r="BA101" s="172"/>
      <c r="BB101" s="172"/>
      <c r="BC101" s="172"/>
      <c r="BD101" s="172"/>
      <c r="BE101" s="172"/>
      <c r="BF101" s="172"/>
      <c r="BG101" s="172"/>
      <c r="BH101" s="172"/>
      <c r="BI101" s="172"/>
      <c r="BJ101" s="172"/>
      <c r="BK101" s="172"/>
      <c r="BL101" s="172"/>
      <c r="BM101" s="172"/>
      <c r="BN101" s="172"/>
      <c r="BO101" s="172"/>
      <c r="BP101" s="172"/>
      <c r="BQ101" s="172"/>
      <c r="BR101" s="172"/>
      <c r="BS101" s="172"/>
      <c r="BT101" s="172"/>
      <c r="BU101" s="172"/>
      <c r="BV101" s="172"/>
      <c r="BW101" s="172"/>
      <c r="BX101" s="172"/>
      <c r="BY101" s="172"/>
      <c r="BZ101" s="172"/>
      <c r="CA101" s="172"/>
      <c r="CB101" s="172"/>
      <c r="CC101" s="172"/>
      <c r="CD101" s="172"/>
      <c r="CE101" s="172"/>
      <c r="CF101" s="172"/>
      <c r="CG101" s="172"/>
      <c r="CH101" s="172"/>
      <c r="CI101" s="172"/>
      <c r="CJ101" s="172"/>
      <c r="CK101" s="172"/>
      <c r="CL101" s="172"/>
      <c r="CM101" s="172"/>
      <c r="CN101" s="172"/>
      <c r="CO101" s="172"/>
      <c r="CP101" s="172"/>
      <c r="CQ101" s="172"/>
      <c r="CR101" s="172"/>
      <c r="CS101" s="172"/>
      <c r="CT101" s="172"/>
      <c r="CU101" s="172"/>
      <c r="CV101" s="172"/>
      <c r="CW101" s="172"/>
      <c r="CX101" s="172"/>
      <c r="CY101" s="172"/>
      <c r="CZ101" s="172"/>
    </row>
    <row r="102" spans="1:104" ht="11.25" customHeight="1" x14ac:dyDescent="0.25">
      <c r="A102" s="172"/>
      <c r="B102" s="172"/>
      <c r="C102" s="172"/>
      <c r="D102" s="172"/>
      <c r="E102" s="116"/>
      <c r="F102" s="119"/>
      <c r="G102" s="117"/>
      <c r="H102" s="116"/>
      <c r="I102" s="119"/>
      <c r="J102" s="172"/>
      <c r="K102" s="166"/>
      <c r="L102" s="166"/>
      <c r="M102" s="166"/>
      <c r="N102" s="166"/>
      <c r="O102" s="166"/>
      <c r="P102" s="166"/>
      <c r="Q102" s="166"/>
      <c r="R102" s="166"/>
      <c r="S102" s="172"/>
      <c r="T102" s="166"/>
      <c r="U102" s="166"/>
      <c r="V102" s="166"/>
      <c r="W102" s="166"/>
      <c r="X102" s="166"/>
      <c r="Y102" s="166"/>
      <c r="Z102" s="166"/>
      <c r="AA102" s="166"/>
      <c r="AB102" s="172"/>
      <c r="AC102" s="172"/>
      <c r="AD102" s="172"/>
      <c r="AE102" s="172"/>
      <c r="AF102" s="172"/>
      <c r="AG102" s="172"/>
      <c r="AH102" s="172"/>
      <c r="AI102" s="172"/>
      <c r="AJ102" s="172"/>
      <c r="AK102" s="172"/>
      <c r="AL102" s="174"/>
      <c r="AM102" s="172"/>
      <c r="AN102" s="172"/>
      <c r="AO102" s="172"/>
      <c r="AP102" s="172"/>
      <c r="AQ102" s="172"/>
      <c r="AR102" s="172"/>
      <c r="AS102" s="172"/>
      <c r="AT102" s="172"/>
      <c r="AU102" s="172"/>
      <c r="AV102" s="172"/>
      <c r="AW102" s="172"/>
      <c r="AX102" s="172"/>
      <c r="AY102" s="172"/>
      <c r="AZ102" s="172"/>
      <c r="BA102" s="172"/>
      <c r="BB102" s="172"/>
      <c r="BC102" s="172"/>
      <c r="BD102" s="172"/>
      <c r="BE102" s="172"/>
      <c r="BF102" s="172"/>
      <c r="BG102" s="172"/>
      <c r="BH102" s="172"/>
      <c r="BI102" s="172"/>
      <c r="BJ102" s="172"/>
      <c r="BK102" s="172"/>
      <c r="BL102" s="172"/>
      <c r="BM102" s="172"/>
      <c r="BN102" s="172"/>
      <c r="BO102" s="172"/>
      <c r="BP102" s="172"/>
      <c r="BQ102" s="172"/>
      <c r="BR102" s="172"/>
      <c r="BS102" s="172"/>
      <c r="BT102" s="172"/>
      <c r="BU102" s="172"/>
      <c r="BV102" s="172"/>
      <c r="BW102" s="172"/>
      <c r="BX102" s="172"/>
      <c r="BY102" s="172"/>
      <c r="BZ102" s="172"/>
      <c r="CA102" s="172"/>
      <c r="CB102" s="172"/>
      <c r="CC102" s="172"/>
      <c r="CD102" s="172"/>
      <c r="CE102" s="172"/>
      <c r="CF102" s="172"/>
      <c r="CG102" s="172"/>
      <c r="CH102" s="172"/>
      <c r="CI102" s="172"/>
      <c r="CJ102" s="172"/>
      <c r="CK102" s="172"/>
      <c r="CL102" s="172"/>
      <c r="CM102" s="172"/>
      <c r="CN102" s="172"/>
      <c r="CO102" s="172"/>
      <c r="CP102" s="172"/>
      <c r="CQ102" s="172"/>
      <c r="CR102" s="172"/>
      <c r="CS102" s="172"/>
      <c r="CT102" s="172"/>
      <c r="CU102" s="172"/>
      <c r="CV102" s="172"/>
      <c r="CW102" s="172"/>
      <c r="CX102" s="172"/>
      <c r="CY102" s="172"/>
      <c r="CZ102" s="172"/>
    </row>
    <row r="103" spans="1:104" ht="11.25" customHeight="1" x14ac:dyDescent="0.25">
      <c r="A103" s="172"/>
      <c r="B103" s="172"/>
      <c r="C103" s="172"/>
      <c r="D103" s="172"/>
      <c r="E103" s="116"/>
      <c r="F103" s="119"/>
      <c r="G103" s="117"/>
      <c r="H103" s="116"/>
      <c r="I103" s="119"/>
      <c r="J103" s="172"/>
      <c r="K103" s="166"/>
      <c r="L103" s="166"/>
      <c r="M103" s="166"/>
      <c r="N103" s="166"/>
      <c r="O103" s="166"/>
      <c r="P103" s="166"/>
      <c r="Q103" s="166"/>
      <c r="R103" s="166"/>
      <c r="S103" s="172"/>
      <c r="T103" s="166"/>
      <c r="U103" s="166"/>
      <c r="V103" s="166"/>
      <c r="W103" s="166"/>
      <c r="X103" s="166"/>
      <c r="Y103" s="166"/>
      <c r="Z103" s="166"/>
      <c r="AA103" s="166"/>
      <c r="AB103" s="172"/>
      <c r="AC103" s="172"/>
      <c r="AD103" s="172"/>
      <c r="AE103" s="172"/>
      <c r="AF103" s="172"/>
      <c r="AG103" s="172"/>
      <c r="AH103" s="172"/>
      <c r="AI103" s="172"/>
      <c r="AJ103" s="172"/>
      <c r="AK103" s="172"/>
      <c r="AL103" s="174"/>
      <c r="AM103" s="172"/>
      <c r="AN103" s="172"/>
      <c r="AO103" s="172"/>
      <c r="AP103" s="172"/>
      <c r="AQ103" s="172"/>
      <c r="AR103" s="172"/>
      <c r="AS103" s="172"/>
      <c r="AT103" s="172"/>
      <c r="AU103" s="172"/>
      <c r="AV103" s="172"/>
      <c r="AW103" s="172"/>
      <c r="AX103" s="172"/>
      <c r="AY103" s="172"/>
      <c r="AZ103" s="172"/>
      <c r="BA103" s="172"/>
      <c r="BB103" s="172"/>
      <c r="BC103" s="172"/>
      <c r="BD103" s="172"/>
      <c r="BE103" s="172"/>
      <c r="BF103" s="172"/>
      <c r="BG103" s="172"/>
      <c r="BH103" s="172"/>
      <c r="BI103" s="172"/>
      <c r="BJ103" s="172"/>
      <c r="BK103" s="172"/>
      <c r="BL103" s="172"/>
      <c r="BM103" s="172"/>
      <c r="BN103" s="172"/>
      <c r="BO103" s="172"/>
      <c r="BP103" s="172"/>
      <c r="BQ103" s="172"/>
      <c r="BR103" s="172"/>
      <c r="BS103" s="172"/>
      <c r="BT103" s="172"/>
      <c r="BU103" s="172"/>
      <c r="BV103" s="172"/>
      <c r="BW103" s="172"/>
      <c r="BX103" s="172"/>
      <c r="BY103" s="172"/>
      <c r="BZ103" s="172"/>
      <c r="CA103" s="172"/>
      <c r="CB103" s="172"/>
      <c r="CC103" s="172"/>
      <c r="CD103" s="172"/>
      <c r="CE103" s="172"/>
      <c r="CF103" s="172"/>
      <c r="CG103" s="172"/>
      <c r="CH103" s="172"/>
      <c r="CI103" s="172"/>
      <c r="CJ103" s="172"/>
      <c r="CK103" s="172"/>
      <c r="CL103" s="172"/>
      <c r="CM103" s="172"/>
      <c r="CN103" s="172"/>
      <c r="CO103" s="172"/>
      <c r="CP103" s="172"/>
      <c r="CQ103" s="172"/>
      <c r="CR103" s="172"/>
      <c r="CS103" s="172"/>
      <c r="CT103" s="172"/>
      <c r="CU103" s="172"/>
      <c r="CV103" s="172"/>
      <c r="CW103" s="172"/>
      <c r="CX103" s="172"/>
      <c r="CY103" s="172"/>
      <c r="CZ103" s="172"/>
    </row>
    <row r="104" spans="1:104" ht="11.25" customHeight="1" x14ac:dyDescent="0.25">
      <c r="A104" s="172"/>
      <c r="B104" s="172"/>
      <c r="C104" s="172"/>
      <c r="D104" s="172"/>
      <c r="E104" s="116"/>
      <c r="F104" s="119"/>
      <c r="G104" s="117"/>
      <c r="H104" s="116"/>
      <c r="I104" s="119"/>
      <c r="J104" s="172"/>
      <c r="K104" s="166"/>
      <c r="L104" s="166"/>
      <c r="M104" s="166"/>
      <c r="N104" s="166"/>
      <c r="O104" s="166"/>
      <c r="P104" s="166"/>
      <c r="Q104" s="166"/>
      <c r="R104" s="166"/>
      <c r="S104" s="172"/>
      <c r="T104" s="166"/>
      <c r="U104" s="166"/>
      <c r="V104" s="166"/>
      <c r="W104" s="166"/>
      <c r="X104" s="166"/>
      <c r="Y104" s="166"/>
      <c r="Z104" s="166"/>
      <c r="AA104" s="166"/>
      <c r="AB104" s="172"/>
      <c r="AC104" s="172"/>
      <c r="AD104" s="172"/>
      <c r="AE104" s="172"/>
      <c r="AF104" s="172"/>
      <c r="AG104" s="172"/>
      <c r="AH104" s="172"/>
      <c r="AI104" s="172"/>
      <c r="AJ104" s="172"/>
      <c r="AK104" s="172"/>
      <c r="AL104" s="174"/>
      <c r="AM104" s="172"/>
      <c r="AN104" s="172"/>
      <c r="AO104" s="172"/>
      <c r="AP104" s="172"/>
      <c r="AQ104" s="172"/>
      <c r="AR104" s="172"/>
      <c r="AS104" s="172"/>
      <c r="AT104" s="172"/>
      <c r="AU104" s="172"/>
      <c r="AV104" s="172"/>
      <c r="AW104" s="172"/>
      <c r="AX104" s="172"/>
      <c r="AY104" s="172"/>
      <c r="AZ104" s="172"/>
      <c r="BA104" s="172"/>
      <c r="BB104" s="172"/>
      <c r="BC104" s="172"/>
      <c r="BD104" s="172"/>
      <c r="BE104" s="172"/>
      <c r="BF104" s="172"/>
      <c r="BG104" s="172"/>
      <c r="BH104" s="172"/>
      <c r="BI104" s="172"/>
      <c r="BJ104" s="172"/>
      <c r="BK104" s="172"/>
      <c r="BL104" s="172"/>
      <c r="BM104" s="172"/>
      <c r="BN104" s="172"/>
      <c r="BO104" s="172"/>
      <c r="BP104" s="172"/>
      <c r="BQ104" s="172"/>
      <c r="BR104" s="172"/>
      <c r="BS104" s="172"/>
      <c r="BT104" s="172"/>
      <c r="BU104" s="172"/>
      <c r="BV104" s="172"/>
      <c r="BW104" s="172"/>
      <c r="BX104" s="172"/>
      <c r="BY104" s="172"/>
      <c r="BZ104" s="172"/>
      <c r="CA104" s="172"/>
      <c r="CB104" s="172"/>
      <c r="CC104" s="172"/>
      <c r="CD104" s="172"/>
      <c r="CE104" s="172"/>
      <c r="CF104" s="172"/>
      <c r="CG104" s="172"/>
      <c r="CH104" s="172"/>
      <c r="CI104" s="172"/>
      <c r="CJ104" s="172"/>
      <c r="CK104" s="172"/>
      <c r="CL104" s="172"/>
      <c r="CM104" s="172"/>
      <c r="CN104" s="172"/>
      <c r="CO104" s="172"/>
      <c r="CP104" s="172"/>
      <c r="CQ104" s="172"/>
      <c r="CR104" s="172"/>
      <c r="CS104" s="172"/>
      <c r="CT104" s="172"/>
      <c r="CU104" s="172"/>
      <c r="CV104" s="172"/>
      <c r="CW104" s="172"/>
      <c r="CX104" s="172"/>
      <c r="CY104" s="172"/>
      <c r="CZ104" s="172"/>
    </row>
    <row r="105" spans="1:104" ht="11.25" customHeight="1" x14ac:dyDescent="0.25">
      <c r="A105" s="172"/>
      <c r="B105" s="172"/>
      <c r="C105" s="172"/>
      <c r="D105" s="172"/>
      <c r="E105" s="116"/>
      <c r="F105" s="119"/>
      <c r="G105" s="117"/>
      <c r="H105" s="116"/>
      <c r="I105" s="119"/>
      <c r="J105" s="172"/>
      <c r="K105" s="166"/>
      <c r="L105" s="166"/>
      <c r="M105" s="166"/>
      <c r="N105" s="166"/>
      <c r="O105" s="166"/>
      <c r="P105" s="166"/>
      <c r="Q105" s="166"/>
      <c r="R105" s="166"/>
      <c r="S105" s="172"/>
      <c r="T105" s="166"/>
      <c r="U105" s="166"/>
      <c r="V105" s="166"/>
      <c r="W105" s="166"/>
      <c r="X105" s="166"/>
      <c r="Y105" s="166"/>
      <c r="Z105" s="166"/>
      <c r="AA105" s="166"/>
      <c r="AB105" s="172"/>
      <c r="AC105" s="172"/>
      <c r="AD105" s="172"/>
      <c r="AE105" s="172"/>
      <c r="AF105" s="172"/>
      <c r="AG105" s="172"/>
      <c r="AH105" s="172"/>
      <c r="AI105" s="172"/>
      <c r="AJ105" s="172"/>
      <c r="AK105" s="172"/>
      <c r="AL105" s="174"/>
      <c r="AM105" s="172"/>
      <c r="AN105" s="172"/>
      <c r="AO105" s="172"/>
      <c r="AP105" s="172"/>
      <c r="AQ105" s="172"/>
      <c r="AR105" s="172"/>
      <c r="AS105" s="172"/>
      <c r="AT105" s="172"/>
      <c r="AU105" s="172"/>
      <c r="AV105" s="172"/>
      <c r="AW105" s="172"/>
      <c r="AX105" s="172"/>
      <c r="AY105" s="172"/>
      <c r="AZ105" s="172"/>
      <c r="BA105" s="172"/>
      <c r="BB105" s="172"/>
      <c r="BC105" s="172"/>
      <c r="BD105" s="172"/>
      <c r="BE105" s="172"/>
      <c r="BF105" s="172"/>
      <c r="BG105" s="172"/>
      <c r="BH105" s="172"/>
      <c r="BI105" s="172"/>
      <c r="BJ105" s="172"/>
      <c r="BK105" s="172"/>
      <c r="BL105" s="172"/>
      <c r="BM105" s="172"/>
      <c r="BN105" s="172"/>
      <c r="BO105" s="172"/>
      <c r="BP105" s="172"/>
      <c r="BQ105" s="172"/>
      <c r="BR105" s="172"/>
      <c r="BS105" s="172"/>
      <c r="BT105" s="172"/>
      <c r="BU105" s="172"/>
      <c r="BV105" s="172"/>
      <c r="BW105" s="172"/>
      <c r="BX105" s="172"/>
      <c r="BY105" s="172"/>
      <c r="BZ105" s="172"/>
      <c r="CA105" s="172"/>
      <c r="CB105" s="172"/>
      <c r="CC105" s="172"/>
      <c r="CD105" s="172"/>
      <c r="CE105" s="172"/>
      <c r="CF105" s="172"/>
      <c r="CG105" s="172"/>
      <c r="CH105" s="172"/>
      <c r="CI105" s="172"/>
      <c r="CJ105" s="172"/>
      <c r="CK105" s="172"/>
      <c r="CL105" s="172"/>
      <c r="CM105" s="172"/>
      <c r="CN105" s="172"/>
      <c r="CO105" s="172"/>
      <c r="CP105" s="172"/>
      <c r="CQ105" s="172"/>
      <c r="CR105" s="172"/>
      <c r="CS105" s="172"/>
      <c r="CT105" s="172"/>
      <c r="CU105" s="172"/>
      <c r="CV105" s="172"/>
      <c r="CW105" s="172"/>
      <c r="CX105" s="172"/>
      <c r="CY105" s="172"/>
      <c r="CZ105" s="172"/>
    </row>
    <row r="106" spans="1:104" ht="11.25" customHeight="1" x14ac:dyDescent="0.25">
      <c r="A106" s="172"/>
      <c r="B106" s="172"/>
      <c r="C106" s="172"/>
      <c r="D106" s="172"/>
      <c r="E106" s="116"/>
      <c r="F106" s="119"/>
      <c r="G106" s="117"/>
      <c r="H106" s="116"/>
      <c r="I106" s="119"/>
      <c r="J106" s="172"/>
      <c r="K106" s="166"/>
      <c r="L106" s="166"/>
      <c r="M106" s="166"/>
      <c r="N106" s="166"/>
      <c r="O106" s="166"/>
      <c r="P106" s="166"/>
      <c r="Q106" s="166"/>
      <c r="R106" s="166"/>
      <c r="S106" s="172"/>
      <c r="T106" s="166"/>
      <c r="U106" s="166"/>
      <c r="V106" s="166"/>
      <c r="W106" s="166"/>
      <c r="X106" s="166"/>
      <c r="Y106" s="166"/>
      <c r="Z106" s="166"/>
      <c r="AA106" s="166"/>
      <c r="AB106" s="172"/>
      <c r="AC106" s="172"/>
      <c r="AD106" s="172"/>
      <c r="AE106" s="172"/>
      <c r="AF106" s="172"/>
      <c r="AG106" s="172"/>
      <c r="AH106" s="172"/>
      <c r="AI106" s="172"/>
      <c r="AJ106" s="172"/>
      <c r="AK106" s="172"/>
      <c r="AL106" s="174"/>
      <c r="AM106" s="172"/>
      <c r="AN106" s="172"/>
      <c r="AO106" s="172"/>
      <c r="AP106" s="172"/>
      <c r="AQ106" s="172"/>
      <c r="AR106" s="172"/>
      <c r="AS106" s="172"/>
      <c r="AT106" s="172"/>
      <c r="AU106" s="172"/>
      <c r="AV106" s="172"/>
      <c r="AW106" s="172"/>
      <c r="AX106" s="172"/>
      <c r="AY106" s="172"/>
      <c r="AZ106" s="172"/>
      <c r="BA106" s="172"/>
      <c r="BB106" s="172"/>
      <c r="BC106" s="172"/>
      <c r="BD106" s="172"/>
      <c r="BE106" s="172"/>
      <c r="BF106" s="172"/>
      <c r="BG106" s="172"/>
      <c r="BH106" s="172"/>
      <c r="BI106" s="172"/>
      <c r="BJ106" s="172"/>
      <c r="BK106" s="172"/>
      <c r="BL106" s="172"/>
      <c r="BM106" s="172"/>
      <c r="BN106" s="172"/>
      <c r="BO106" s="172"/>
      <c r="BP106" s="172"/>
      <c r="BQ106" s="172"/>
      <c r="BR106" s="172"/>
      <c r="BS106" s="172"/>
      <c r="BT106" s="172"/>
      <c r="BU106" s="172"/>
      <c r="BV106" s="172"/>
      <c r="BW106" s="172"/>
      <c r="BX106" s="172"/>
      <c r="BY106" s="172"/>
      <c r="BZ106" s="172"/>
      <c r="CA106" s="172"/>
      <c r="CB106" s="172"/>
      <c r="CC106" s="172"/>
      <c r="CD106" s="172"/>
      <c r="CE106" s="172"/>
      <c r="CF106" s="172"/>
      <c r="CG106" s="172"/>
      <c r="CH106" s="172"/>
      <c r="CI106" s="172"/>
      <c r="CJ106" s="172"/>
      <c r="CK106" s="172"/>
      <c r="CL106" s="172"/>
      <c r="CM106" s="172"/>
      <c r="CN106" s="172"/>
      <c r="CO106" s="172"/>
      <c r="CP106" s="172"/>
      <c r="CQ106" s="172"/>
      <c r="CR106" s="172"/>
      <c r="CS106" s="172"/>
      <c r="CT106" s="172"/>
      <c r="CU106" s="172"/>
      <c r="CV106" s="172"/>
      <c r="CW106" s="172"/>
      <c r="CX106" s="172"/>
      <c r="CY106" s="172"/>
      <c r="CZ106" s="172"/>
    </row>
    <row r="107" spans="1:104" ht="11.25" customHeight="1" x14ac:dyDescent="0.25">
      <c r="A107" s="172"/>
      <c r="B107" s="172"/>
      <c r="C107" s="172"/>
      <c r="D107" s="172"/>
      <c r="E107" s="116"/>
      <c r="F107" s="119"/>
      <c r="G107" s="117"/>
      <c r="H107" s="116"/>
      <c r="I107" s="119"/>
      <c r="J107" s="172"/>
      <c r="K107" s="166"/>
      <c r="L107" s="166"/>
      <c r="M107" s="166"/>
      <c r="N107" s="166"/>
      <c r="O107" s="166"/>
      <c r="P107" s="166"/>
      <c r="Q107" s="166"/>
      <c r="R107" s="166"/>
      <c r="S107" s="172"/>
      <c r="T107" s="166"/>
      <c r="U107" s="166"/>
      <c r="V107" s="166"/>
      <c r="W107" s="166"/>
      <c r="X107" s="166"/>
      <c r="Y107" s="166"/>
      <c r="Z107" s="166"/>
      <c r="AA107" s="166"/>
      <c r="AB107" s="172"/>
      <c r="AC107" s="172"/>
      <c r="AD107" s="172"/>
      <c r="AE107" s="172"/>
      <c r="AF107" s="172"/>
      <c r="AG107" s="172"/>
      <c r="AH107" s="172"/>
      <c r="AI107" s="172"/>
      <c r="AJ107" s="172"/>
      <c r="AK107" s="172"/>
      <c r="AL107" s="174"/>
      <c r="AM107" s="172"/>
      <c r="AN107" s="172"/>
      <c r="AO107" s="172"/>
      <c r="AP107" s="172"/>
      <c r="AQ107" s="172"/>
      <c r="AR107" s="172"/>
      <c r="AS107" s="172"/>
      <c r="AT107" s="172"/>
      <c r="AU107" s="172"/>
      <c r="AV107" s="172"/>
      <c r="AW107" s="172"/>
      <c r="AX107" s="172"/>
      <c r="AY107" s="172"/>
      <c r="AZ107" s="172"/>
      <c r="BA107" s="172"/>
      <c r="BB107" s="172"/>
      <c r="BC107" s="172"/>
      <c r="BD107" s="172"/>
      <c r="BE107" s="172"/>
      <c r="BF107" s="172"/>
      <c r="BG107" s="172"/>
      <c r="BH107" s="172"/>
      <c r="BI107" s="172"/>
      <c r="BJ107" s="172"/>
      <c r="BK107" s="172"/>
      <c r="BL107" s="172"/>
      <c r="BM107" s="172"/>
      <c r="BN107" s="172"/>
      <c r="BO107" s="172"/>
      <c r="BP107" s="172"/>
      <c r="BQ107" s="172"/>
      <c r="BR107" s="172"/>
      <c r="BS107" s="172"/>
      <c r="BT107" s="172"/>
      <c r="BU107" s="172"/>
      <c r="BV107" s="172"/>
      <c r="BW107" s="172"/>
      <c r="BX107" s="172"/>
      <c r="BY107" s="172"/>
      <c r="BZ107" s="172"/>
      <c r="CA107" s="172"/>
      <c r="CB107" s="172"/>
      <c r="CC107" s="172"/>
      <c r="CD107" s="172"/>
      <c r="CE107" s="172"/>
      <c r="CF107" s="172"/>
      <c r="CG107" s="172"/>
      <c r="CH107" s="172"/>
      <c r="CI107" s="172"/>
      <c r="CJ107" s="172"/>
      <c r="CK107" s="172"/>
      <c r="CL107" s="172"/>
      <c r="CM107" s="172"/>
      <c r="CN107" s="172"/>
      <c r="CO107" s="172"/>
      <c r="CP107" s="172"/>
      <c r="CQ107" s="172"/>
      <c r="CR107" s="172"/>
      <c r="CS107" s="172"/>
      <c r="CT107" s="172"/>
      <c r="CU107" s="172"/>
      <c r="CV107" s="172"/>
      <c r="CW107" s="172"/>
      <c r="CX107" s="172"/>
      <c r="CY107" s="172"/>
      <c r="CZ107" s="172"/>
    </row>
    <row r="108" spans="1:104" ht="11.25" customHeight="1" x14ac:dyDescent="0.25">
      <c r="A108" s="172"/>
      <c r="B108" s="172"/>
      <c r="C108" s="172"/>
      <c r="D108" s="172"/>
      <c r="E108" s="116"/>
      <c r="F108" s="119"/>
      <c r="G108" s="117"/>
      <c r="H108" s="116"/>
      <c r="I108" s="119"/>
      <c r="J108" s="172"/>
      <c r="K108" s="166"/>
      <c r="L108" s="166"/>
      <c r="M108" s="166"/>
      <c r="N108" s="166"/>
      <c r="O108" s="166"/>
      <c r="P108" s="166"/>
      <c r="Q108" s="166"/>
      <c r="R108" s="166"/>
      <c r="S108" s="172"/>
      <c r="T108" s="166"/>
      <c r="U108" s="166"/>
      <c r="V108" s="166"/>
      <c r="W108" s="166"/>
      <c r="X108" s="166"/>
      <c r="Y108" s="166"/>
      <c r="Z108" s="166"/>
      <c r="AA108" s="166"/>
      <c r="AB108" s="172"/>
      <c r="AC108" s="172"/>
      <c r="AD108" s="172"/>
      <c r="AE108" s="172"/>
      <c r="AF108" s="172"/>
      <c r="AG108" s="172"/>
      <c r="AH108" s="172"/>
      <c r="AI108" s="172"/>
      <c r="AJ108" s="172"/>
      <c r="AK108" s="172"/>
      <c r="AL108" s="174"/>
      <c r="AM108" s="172"/>
      <c r="AN108" s="172"/>
      <c r="AO108" s="172"/>
      <c r="AP108" s="172"/>
      <c r="AQ108" s="172"/>
      <c r="AR108" s="172"/>
      <c r="AS108" s="172"/>
      <c r="AT108" s="172"/>
      <c r="AU108" s="172"/>
      <c r="AV108" s="172"/>
      <c r="AW108" s="172"/>
      <c r="AX108" s="172"/>
      <c r="AY108" s="172"/>
      <c r="AZ108" s="172"/>
      <c r="BA108" s="172"/>
      <c r="BB108" s="172"/>
      <c r="BC108" s="172"/>
      <c r="BD108" s="172"/>
      <c r="BE108" s="172"/>
      <c r="BF108" s="172"/>
      <c r="BG108" s="172"/>
      <c r="BH108" s="172"/>
      <c r="BI108" s="172"/>
      <c r="BJ108" s="172"/>
      <c r="BK108" s="172"/>
      <c r="BL108" s="172"/>
      <c r="BM108" s="172"/>
      <c r="BN108" s="172"/>
      <c r="BO108" s="172"/>
      <c r="BP108" s="172"/>
      <c r="BQ108" s="172"/>
      <c r="BR108" s="172"/>
      <c r="BS108" s="172"/>
      <c r="BT108" s="172"/>
      <c r="BU108" s="172"/>
      <c r="BV108" s="172"/>
      <c r="BW108" s="172"/>
      <c r="BX108" s="172"/>
      <c r="BY108" s="172"/>
      <c r="BZ108" s="172"/>
      <c r="CA108" s="172"/>
      <c r="CB108" s="172"/>
      <c r="CC108" s="172"/>
      <c r="CD108" s="172"/>
      <c r="CE108" s="172"/>
      <c r="CF108" s="172"/>
      <c r="CG108" s="172"/>
      <c r="CH108" s="172"/>
      <c r="CI108" s="172"/>
      <c r="CJ108" s="172"/>
      <c r="CK108" s="172"/>
      <c r="CL108" s="172"/>
      <c r="CM108" s="172"/>
      <c r="CN108" s="172"/>
      <c r="CO108" s="172"/>
      <c r="CP108" s="172"/>
      <c r="CQ108" s="172"/>
      <c r="CR108" s="172"/>
      <c r="CS108" s="172"/>
      <c r="CT108" s="172"/>
      <c r="CU108" s="172"/>
      <c r="CV108" s="172"/>
      <c r="CW108" s="172"/>
      <c r="CX108" s="172"/>
      <c r="CY108" s="172"/>
      <c r="CZ108" s="172"/>
    </row>
    <row r="109" spans="1:104" ht="11.25" customHeight="1" x14ac:dyDescent="0.25">
      <c r="A109" s="172"/>
      <c r="B109" s="172"/>
      <c r="C109" s="172"/>
      <c r="D109" s="172"/>
      <c r="E109" s="116"/>
      <c r="F109" s="119"/>
      <c r="G109" s="117"/>
      <c r="H109" s="116"/>
      <c r="I109" s="119"/>
      <c r="J109" s="172"/>
      <c r="K109" s="166"/>
      <c r="L109" s="166"/>
      <c r="M109" s="166"/>
      <c r="N109" s="166"/>
      <c r="O109" s="166"/>
      <c r="P109" s="166"/>
      <c r="Q109" s="166"/>
      <c r="R109" s="166"/>
      <c r="S109" s="172"/>
      <c r="T109" s="166"/>
      <c r="U109" s="166"/>
      <c r="V109" s="166"/>
      <c r="W109" s="166"/>
      <c r="X109" s="166"/>
      <c r="Y109" s="166"/>
      <c r="Z109" s="166"/>
      <c r="AA109" s="166"/>
      <c r="AB109" s="172"/>
      <c r="AC109" s="172"/>
      <c r="AD109" s="172"/>
      <c r="AE109" s="172"/>
      <c r="AF109" s="172"/>
      <c r="AG109" s="172"/>
      <c r="AH109" s="172"/>
      <c r="AI109" s="172"/>
      <c r="AJ109" s="172"/>
      <c r="AK109" s="172"/>
      <c r="AL109" s="174"/>
      <c r="AM109" s="172"/>
      <c r="AN109" s="172"/>
      <c r="AO109" s="172"/>
      <c r="AP109" s="172"/>
      <c r="AQ109" s="172"/>
      <c r="AR109" s="172"/>
      <c r="AS109" s="172"/>
      <c r="AT109" s="172"/>
      <c r="AU109" s="172"/>
      <c r="AV109" s="172"/>
      <c r="AW109" s="172"/>
      <c r="AX109" s="172"/>
      <c r="AY109" s="172"/>
      <c r="AZ109" s="172"/>
      <c r="BA109" s="172"/>
      <c r="BB109" s="172"/>
      <c r="BC109" s="172"/>
      <c r="BD109" s="172"/>
      <c r="BE109" s="172"/>
      <c r="BF109" s="172"/>
      <c r="BG109" s="172"/>
      <c r="BH109" s="172"/>
      <c r="BI109" s="172"/>
      <c r="BJ109" s="172"/>
      <c r="BK109" s="172"/>
      <c r="BL109" s="172"/>
      <c r="BM109" s="172"/>
      <c r="BN109" s="172"/>
      <c r="BO109" s="172"/>
      <c r="BP109" s="172"/>
      <c r="BQ109" s="172"/>
      <c r="BR109" s="172"/>
      <c r="BS109" s="172"/>
      <c r="BT109" s="172"/>
      <c r="BU109" s="172"/>
      <c r="BV109" s="172"/>
      <c r="BW109" s="172"/>
      <c r="BX109" s="172"/>
      <c r="BY109" s="172"/>
      <c r="BZ109" s="172"/>
      <c r="CA109" s="172"/>
      <c r="CB109" s="172"/>
      <c r="CC109" s="172"/>
      <c r="CD109" s="172"/>
      <c r="CE109" s="172"/>
      <c r="CF109" s="172"/>
      <c r="CG109" s="172"/>
      <c r="CH109" s="172"/>
      <c r="CI109" s="172"/>
      <c r="CJ109" s="172"/>
      <c r="CK109" s="172"/>
      <c r="CL109" s="172"/>
      <c r="CM109" s="172"/>
      <c r="CN109" s="172"/>
      <c r="CO109" s="172"/>
      <c r="CP109" s="172"/>
      <c r="CQ109" s="172"/>
      <c r="CR109" s="172"/>
      <c r="CS109" s="172"/>
      <c r="CT109" s="172"/>
      <c r="CU109" s="172"/>
      <c r="CV109" s="172"/>
      <c r="CW109" s="172"/>
      <c r="CX109" s="172"/>
      <c r="CY109" s="172"/>
      <c r="CZ109" s="172"/>
    </row>
    <row r="110" spans="1:104" ht="11.25" customHeight="1" x14ac:dyDescent="0.25">
      <c r="A110" s="172"/>
      <c r="B110" s="172"/>
      <c r="C110" s="172"/>
      <c r="D110" s="172"/>
      <c r="E110" s="116"/>
      <c r="F110" s="119"/>
      <c r="G110" s="117"/>
      <c r="H110" s="116"/>
      <c r="I110" s="119"/>
      <c r="J110" s="172"/>
      <c r="K110" s="166"/>
      <c r="L110" s="166"/>
      <c r="M110" s="166"/>
      <c r="N110" s="166"/>
      <c r="O110" s="166"/>
      <c r="P110" s="166"/>
      <c r="Q110" s="166"/>
      <c r="R110" s="166"/>
      <c r="S110" s="172"/>
      <c r="T110" s="166"/>
      <c r="U110" s="166"/>
      <c r="V110" s="166"/>
      <c r="W110" s="166"/>
      <c r="X110" s="166"/>
      <c r="Y110" s="166"/>
      <c r="Z110" s="166"/>
      <c r="AA110" s="166"/>
      <c r="AB110" s="172"/>
      <c r="AC110" s="172"/>
      <c r="AD110" s="172"/>
      <c r="AE110" s="172"/>
      <c r="AF110" s="172"/>
      <c r="AG110" s="172"/>
      <c r="AH110" s="172"/>
      <c r="AI110" s="172"/>
      <c r="AJ110" s="172"/>
      <c r="AK110" s="172"/>
      <c r="AL110" s="174"/>
      <c r="AM110" s="172"/>
      <c r="AN110" s="172"/>
      <c r="AO110" s="172"/>
      <c r="AP110" s="172"/>
      <c r="AQ110" s="172"/>
      <c r="AR110" s="172"/>
      <c r="AS110" s="172"/>
      <c r="AT110" s="172"/>
      <c r="AU110" s="172"/>
      <c r="AV110" s="172"/>
      <c r="AW110" s="172"/>
      <c r="AX110" s="172"/>
      <c r="AY110" s="172"/>
      <c r="AZ110" s="172"/>
      <c r="BA110" s="172"/>
      <c r="BB110" s="172"/>
      <c r="BC110" s="172"/>
      <c r="BD110" s="172"/>
      <c r="BE110" s="172"/>
      <c r="BF110" s="172"/>
      <c r="BG110" s="172"/>
      <c r="BH110" s="172"/>
      <c r="BI110" s="172"/>
      <c r="BJ110" s="172"/>
      <c r="BK110" s="172"/>
      <c r="BL110" s="172"/>
      <c r="BM110" s="172"/>
      <c r="BN110" s="172"/>
      <c r="BO110" s="172"/>
      <c r="BP110" s="172"/>
      <c r="BQ110" s="172"/>
      <c r="BR110" s="172"/>
      <c r="BS110" s="172"/>
      <c r="BT110" s="172"/>
      <c r="BU110" s="172"/>
      <c r="BV110" s="172"/>
      <c r="BW110" s="172"/>
      <c r="BX110" s="172"/>
      <c r="BY110" s="172"/>
      <c r="BZ110" s="172"/>
      <c r="CA110" s="172"/>
      <c r="CB110" s="172"/>
      <c r="CC110" s="172"/>
      <c r="CD110" s="172"/>
      <c r="CE110" s="172"/>
      <c r="CF110" s="172"/>
      <c r="CG110" s="172"/>
      <c r="CH110" s="172"/>
      <c r="CI110" s="172"/>
      <c r="CJ110" s="172"/>
      <c r="CK110" s="172"/>
      <c r="CL110" s="172"/>
      <c r="CM110" s="172"/>
      <c r="CN110" s="172"/>
      <c r="CO110" s="172"/>
      <c r="CP110" s="172"/>
      <c r="CQ110" s="172"/>
      <c r="CR110" s="172"/>
      <c r="CS110" s="172"/>
      <c r="CT110" s="172"/>
      <c r="CU110" s="172"/>
      <c r="CV110" s="172"/>
      <c r="CW110" s="172"/>
      <c r="CX110" s="172"/>
      <c r="CY110" s="172"/>
      <c r="CZ110" s="172"/>
    </row>
    <row r="111" spans="1:104" ht="11.25" customHeight="1" x14ac:dyDescent="0.25">
      <c r="A111" s="172"/>
      <c r="B111" s="172"/>
      <c r="C111" s="172"/>
      <c r="D111" s="172"/>
      <c r="E111" s="116"/>
      <c r="F111" s="119"/>
      <c r="G111" s="117"/>
      <c r="H111" s="116"/>
      <c r="I111" s="119"/>
      <c r="J111" s="172"/>
      <c r="K111" s="166"/>
      <c r="L111" s="166"/>
      <c r="M111" s="166"/>
      <c r="N111" s="166"/>
      <c r="O111" s="166"/>
      <c r="P111" s="166"/>
      <c r="Q111" s="166"/>
      <c r="R111" s="166"/>
      <c r="S111" s="172"/>
      <c r="T111" s="166"/>
      <c r="U111" s="166"/>
      <c r="V111" s="166"/>
      <c r="W111" s="166"/>
      <c r="X111" s="166"/>
      <c r="Y111" s="166"/>
      <c r="Z111" s="166"/>
      <c r="AA111" s="166"/>
      <c r="AB111" s="172"/>
      <c r="AC111" s="172"/>
      <c r="AD111" s="172"/>
      <c r="AE111" s="172"/>
      <c r="AF111" s="172"/>
      <c r="AG111" s="172"/>
      <c r="AH111" s="172"/>
      <c r="AI111" s="172"/>
      <c r="AJ111" s="172"/>
      <c r="AK111" s="172"/>
      <c r="AL111" s="174"/>
      <c r="AM111" s="172"/>
      <c r="AN111" s="172"/>
      <c r="AO111" s="172"/>
      <c r="AP111" s="172"/>
      <c r="AQ111" s="172"/>
      <c r="AR111" s="172"/>
      <c r="AS111" s="172"/>
      <c r="AT111" s="172"/>
      <c r="AU111" s="172"/>
      <c r="AV111" s="172"/>
      <c r="AW111" s="172"/>
      <c r="AX111" s="172"/>
      <c r="AY111" s="172"/>
      <c r="AZ111" s="172"/>
      <c r="BA111" s="172"/>
      <c r="BB111" s="172"/>
      <c r="BC111" s="172"/>
      <c r="BD111" s="172"/>
      <c r="BE111" s="172"/>
      <c r="BF111" s="172"/>
      <c r="BG111" s="172"/>
      <c r="BH111" s="172"/>
      <c r="BI111" s="172"/>
      <c r="BJ111" s="172"/>
      <c r="BK111" s="172"/>
      <c r="BL111" s="172"/>
      <c r="BM111" s="172"/>
      <c r="BN111" s="172"/>
      <c r="BO111" s="172"/>
      <c r="BP111" s="172"/>
      <c r="BQ111" s="172"/>
      <c r="BR111" s="172"/>
      <c r="BS111" s="172"/>
      <c r="BT111" s="172"/>
      <c r="BU111" s="172"/>
      <c r="BV111" s="172"/>
      <c r="BW111" s="172"/>
      <c r="BX111" s="172"/>
      <c r="BY111" s="172"/>
      <c r="BZ111" s="172"/>
      <c r="CA111" s="172"/>
      <c r="CB111" s="172"/>
      <c r="CC111" s="172"/>
      <c r="CD111" s="172"/>
      <c r="CE111" s="172"/>
      <c r="CF111" s="172"/>
      <c r="CG111" s="172"/>
      <c r="CH111" s="172"/>
      <c r="CI111" s="172"/>
      <c r="CJ111" s="172"/>
      <c r="CK111" s="172"/>
      <c r="CL111" s="172"/>
      <c r="CM111" s="172"/>
      <c r="CN111" s="172"/>
      <c r="CO111" s="172"/>
      <c r="CP111" s="172"/>
      <c r="CQ111" s="172"/>
      <c r="CR111" s="172"/>
      <c r="CS111" s="172"/>
      <c r="CT111" s="172"/>
      <c r="CU111" s="172"/>
      <c r="CV111" s="172"/>
      <c r="CW111" s="172"/>
      <c r="CX111" s="172"/>
      <c r="CY111" s="172"/>
      <c r="CZ111" s="172"/>
    </row>
    <row r="112" spans="1:104" ht="11.25" customHeight="1" x14ac:dyDescent="0.25">
      <c r="A112" s="172"/>
      <c r="B112" s="172"/>
      <c r="C112" s="172"/>
      <c r="D112" s="172"/>
      <c r="E112" s="116"/>
      <c r="F112" s="119"/>
      <c r="G112" s="117"/>
      <c r="H112" s="116"/>
      <c r="I112" s="119"/>
      <c r="J112" s="172"/>
      <c r="K112" s="166"/>
      <c r="L112" s="166"/>
      <c r="M112" s="166"/>
      <c r="N112" s="166"/>
      <c r="O112" s="166"/>
      <c r="P112" s="166"/>
      <c r="Q112" s="166"/>
      <c r="R112" s="166"/>
      <c r="S112" s="172"/>
      <c r="T112" s="166"/>
      <c r="U112" s="166"/>
      <c r="V112" s="166"/>
      <c r="W112" s="166"/>
      <c r="X112" s="166"/>
      <c r="Y112" s="166"/>
      <c r="Z112" s="166"/>
      <c r="AA112" s="166"/>
      <c r="AB112" s="172"/>
      <c r="AC112" s="172"/>
      <c r="AD112" s="172"/>
      <c r="AE112" s="172"/>
      <c r="AF112" s="172"/>
      <c r="AG112" s="172"/>
      <c r="AH112" s="172"/>
      <c r="AI112" s="172"/>
      <c r="AJ112" s="172"/>
      <c r="AK112" s="172"/>
      <c r="AL112" s="174"/>
      <c r="AM112" s="172"/>
      <c r="AN112" s="172"/>
      <c r="AO112" s="172"/>
      <c r="AP112" s="172"/>
      <c r="AQ112" s="172"/>
      <c r="AR112" s="172"/>
      <c r="AS112" s="172"/>
      <c r="AT112" s="172"/>
      <c r="AU112" s="172"/>
      <c r="AV112" s="172"/>
      <c r="AW112" s="172"/>
      <c r="AX112" s="172"/>
      <c r="AY112" s="172"/>
      <c r="AZ112" s="172"/>
      <c r="BA112" s="172"/>
      <c r="BB112" s="172"/>
      <c r="BC112" s="172"/>
      <c r="BD112" s="172"/>
      <c r="BE112" s="172"/>
      <c r="BF112" s="172"/>
      <c r="BG112" s="172"/>
      <c r="BH112" s="172"/>
      <c r="BI112" s="172"/>
      <c r="BJ112" s="172"/>
      <c r="BK112" s="172"/>
      <c r="BL112" s="172"/>
      <c r="BM112" s="172"/>
      <c r="BN112" s="172"/>
      <c r="BO112" s="172"/>
      <c r="BP112" s="172"/>
      <c r="BQ112" s="172"/>
      <c r="BR112" s="172"/>
      <c r="BS112" s="172"/>
      <c r="BT112" s="172"/>
      <c r="BU112" s="172"/>
      <c r="BV112" s="172"/>
      <c r="BW112" s="172"/>
      <c r="BX112" s="172"/>
      <c r="BY112" s="172"/>
      <c r="BZ112" s="172"/>
      <c r="CA112" s="172"/>
      <c r="CB112" s="172"/>
      <c r="CC112" s="172"/>
      <c r="CD112" s="172"/>
      <c r="CE112" s="172"/>
      <c r="CF112" s="172"/>
      <c r="CG112" s="172"/>
      <c r="CH112" s="172"/>
      <c r="CI112" s="172"/>
      <c r="CJ112" s="172"/>
      <c r="CK112" s="172"/>
      <c r="CL112" s="172"/>
      <c r="CM112" s="172"/>
      <c r="CN112" s="172"/>
      <c r="CO112" s="172"/>
      <c r="CP112" s="172"/>
      <c r="CQ112" s="172"/>
      <c r="CR112" s="172"/>
      <c r="CS112" s="172"/>
      <c r="CT112" s="172"/>
      <c r="CU112" s="172"/>
      <c r="CV112" s="172"/>
      <c r="CW112" s="172"/>
      <c r="CX112" s="172"/>
      <c r="CY112" s="172"/>
      <c r="CZ112" s="172"/>
    </row>
    <row r="113" spans="1:104" ht="11.25" customHeight="1" x14ac:dyDescent="0.25">
      <c r="A113" s="172"/>
      <c r="B113" s="172"/>
      <c r="C113" s="172"/>
      <c r="D113" s="172"/>
      <c r="E113" s="116"/>
      <c r="F113" s="119"/>
      <c r="G113" s="117"/>
      <c r="H113" s="116"/>
      <c r="I113" s="119"/>
      <c r="J113" s="172"/>
      <c r="K113" s="166"/>
      <c r="L113" s="166"/>
      <c r="M113" s="166"/>
      <c r="N113" s="166"/>
      <c r="O113" s="166"/>
      <c r="P113" s="166"/>
      <c r="Q113" s="166"/>
      <c r="R113" s="166"/>
      <c r="S113" s="172"/>
      <c r="T113" s="166"/>
      <c r="U113" s="166"/>
      <c r="V113" s="166"/>
      <c r="W113" s="166"/>
      <c r="X113" s="166"/>
      <c r="Y113" s="166"/>
      <c r="Z113" s="166"/>
      <c r="AA113" s="166"/>
      <c r="AB113" s="172"/>
      <c r="AC113" s="172"/>
      <c r="AD113" s="172"/>
      <c r="AE113" s="172"/>
      <c r="AF113" s="172"/>
      <c r="AG113" s="172"/>
      <c r="AH113" s="172"/>
      <c r="AI113" s="172"/>
      <c r="AJ113" s="172"/>
      <c r="AK113" s="172"/>
      <c r="AL113" s="174"/>
      <c r="AM113" s="172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  <c r="AZ113" s="172"/>
      <c r="BA113" s="172"/>
      <c r="BB113" s="172"/>
      <c r="BC113" s="172"/>
      <c r="BD113" s="172"/>
      <c r="BE113" s="172"/>
      <c r="BF113" s="172"/>
      <c r="BG113" s="172"/>
      <c r="BH113" s="172"/>
      <c r="BI113" s="172"/>
      <c r="BJ113" s="172"/>
      <c r="BK113" s="172"/>
      <c r="BL113" s="172"/>
      <c r="BM113" s="172"/>
      <c r="BN113" s="172"/>
      <c r="BO113" s="172"/>
      <c r="BP113" s="172"/>
      <c r="BQ113" s="172"/>
      <c r="BR113" s="172"/>
      <c r="BS113" s="172"/>
      <c r="BT113" s="172"/>
      <c r="BU113" s="172"/>
      <c r="BV113" s="172"/>
      <c r="BW113" s="172"/>
      <c r="BX113" s="172"/>
      <c r="BY113" s="172"/>
      <c r="BZ113" s="172"/>
      <c r="CA113" s="172"/>
      <c r="CB113" s="172"/>
      <c r="CC113" s="172"/>
      <c r="CD113" s="172"/>
      <c r="CE113" s="172"/>
      <c r="CF113" s="172"/>
      <c r="CG113" s="172"/>
      <c r="CH113" s="172"/>
      <c r="CI113" s="172"/>
      <c r="CJ113" s="172"/>
      <c r="CK113" s="172"/>
      <c r="CL113" s="172"/>
      <c r="CM113" s="172"/>
      <c r="CN113" s="172"/>
      <c r="CO113" s="172"/>
      <c r="CP113" s="172"/>
      <c r="CQ113" s="172"/>
      <c r="CR113" s="172"/>
      <c r="CS113" s="172"/>
      <c r="CT113" s="172"/>
      <c r="CU113" s="172"/>
      <c r="CV113" s="172"/>
      <c r="CW113" s="172"/>
      <c r="CX113" s="172"/>
      <c r="CY113" s="172"/>
      <c r="CZ113" s="172"/>
    </row>
    <row r="114" spans="1:104" ht="11.25" customHeight="1" x14ac:dyDescent="0.25">
      <c r="A114" s="172"/>
      <c r="B114" s="172"/>
      <c r="C114" s="172"/>
      <c r="D114" s="172"/>
      <c r="E114" s="116"/>
      <c r="F114" s="119"/>
      <c r="G114" s="117"/>
      <c r="H114" s="116"/>
      <c r="I114" s="119"/>
      <c r="J114" s="172"/>
      <c r="K114" s="166"/>
      <c r="L114" s="166"/>
      <c r="M114" s="166"/>
      <c r="N114" s="166"/>
      <c r="O114" s="166"/>
      <c r="P114" s="166"/>
      <c r="Q114" s="166"/>
      <c r="R114" s="166"/>
      <c r="S114" s="172"/>
      <c r="T114" s="166"/>
      <c r="U114" s="166"/>
      <c r="V114" s="166"/>
      <c r="W114" s="166"/>
      <c r="X114" s="166"/>
      <c r="Y114" s="166"/>
      <c r="Z114" s="166"/>
      <c r="AA114" s="166"/>
      <c r="AB114" s="172"/>
      <c r="AC114" s="172"/>
      <c r="AD114" s="172"/>
      <c r="AE114" s="172"/>
      <c r="AF114" s="172"/>
      <c r="AG114" s="172"/>
      <c r="AH114" s="172"/>
      <c r="AI114" s="172"/>
      <c r="AJ114" s="172"/>
      <c r="AK114" s="172"/>
      <c r="AL114" s="174"/>
      <c r="AM114" s="172"/>
      <c r="AN114" s="172"/>
      <c r="AO114" s="172"/>
      <c r="AP114" s="172"/>
      <c r="AQ114" s="172"/>
      <c r="AR114" s="172"/>
      <c r="AS114" s="172"/>
      <c r="AT114" s="172"/>
      <c r="AU114" s="172"/>
      <c r="AV114" s="172"/>
      <c r="AW114" s="172"/>
      <c r="AX114" s="172"/>
      <c r="AY114" s="172"/>
      <c r="AZ114" s="172"/>
      <c r="BA114" s="172"/>
      <c r="BB114" s="172"/>
      <c r="BC114" s="172"/>
      <c r="BD114" s="172"/>
      <c r="BE114" s="172"/>
      <c r="BF114" s="172"/>
      <c r="BG114" s="172"/>
      <c r="BH114" s="172"/>
      <c r="BI114" s="172"/>
      <c r="BJ114" s="172"/>
      <c r="BK114" s="172"/>
      <c r="BL114" s="172"/>
      <c r="BM114" s="172"/>
      <c r="BN114" s="172"/>
      <c r="BO114" s="172"/>
      <c r="BP114" s="172"/>
      <c r="BQ114" s="172"/>
      <c r="BR114" s="172"/>
      <c r="BS114" s="172"/>
      <c r="BT114" s="172"/>
      <c r="BU114" s="172"/>
      <c r="BV114" s="172"/>
      <c r="BW114" s="172"/>
      <c r="BX114" s="172"/>
      <c r="BY114" s="172"/>
      <c r="BZ114" s="172"/>
      <c r="CA114" s="172"/>
      <c r="CB114" s="172"/>
      <c r="CC114" s="172"/>
      <c r="CD114" s="172"/>
      <c r="CE114" s="172"/>
      <c r="CF114" s="172"/>
      <c r="CG114" s="172"/>
      <c r="CH114" s="172"/>
      <c r="CI114" s="172"/>
      <c r="CJ114" s="172"/>
      <c r="CK114" s="172"/>
      <c r="CL114" s="172"/>
      <c r="CM114" s="172"/>
      <c r="CN114" s="172"/>
      <c r="CO114" s="172"/>
      <c r="CP114" s="172"/>
      <c r="CQ114" s="172"/>
      <c r="CR114" s="172"/>
      <c r="CS114" s="172"/>
      <c r="CT114" s="172"/>
      <c r="CU114" s="172"/>
      <c r="CV114" s="172"/>
      <c r="CW114" s="172"/>
      <c r="CX114" s="172"/>
      <c r="CY114" s="172"/>
      <c r="CZ114" s="172"/>
    </row>
    <row r="115" spans="1:104" ht="11.25" customHeight="1" x14ac:dyDescent="0.25">
      <c r="A115" s="172"/>
      <c r="B115" s="172"/>
      <c r="C115" s="172"/>
      <c r="D115" s="172"/>
      <c r="E115" s="116"/>
      <c r="F115" s="119"/>
      <c r="G115" s="117"/>
      <c r="H115" s="116"/>
      <c r="I115" s="119"/>
      <c r="J115" s="172"/>
      <c r="K115" s="166"/>
      <c r="L115" s="166"/>
      <c r="M115" s="166"/>
      <c r="N115" s="166"/>
      <c r="O115" s="166"/>
      <c r="P115" s="166"/>
      <c r="Q115" s="166"/>
      <c r="R115" s="166"/>
      <c r="S115" s="172"/>
      <c r="T115" s="166"/>
      <c r="U115" s="166"/>
      <c r="V115" s="166"/>
      <c r="W115" s="166"/>
      <c r="X115" s="166"/>
      <c r="Y115" s="166"/>
      <c r="Z115" s="166"/>
      <c r="AA115" s="166"/>
      <c r="AB115" s="172"/>
      <c r="AC115" s="172"/>
      <c r="AD115" s="172"/>
      <c r="AE115" s="172"/>
      <c r="AF115" s="172"/>
      <c r="AG115" s="172"/>
      <c r="AH115" s="172"/>
      <c r="AI115" s="172"/>
      <c r="AJ115" s="172"/>
      <c r="AK115" s="172"/>
      <c r="AL115" s="174"/>
      <c r="AM115" s="172"/>
      <c r="AN115" s="172"/>
      <c r="AO115" s="172"/>
      <c r="AP115" s="172"/>
      <c r="AQ115" s="172"/>
      <c r="AR115" s="172"/>
      <c r="AS115" s="172"/>
      <c r="AT115" s="172"/>
      <c r="AU115" s="172"/>
      <c r="AV115" s="172"/>
      <c r="AW115" s="172"/>
      <c r="AX115" s="172"/>
      <c r="AY115" s="172"/>
      <c r="AZ115" s="172"/>
      <c r="BA115" s="172"/>
      <c r="BB115" s="172"/>
      <c r="BC115" s="172"/>
      <c r="BD115" s="172"/>
      <c r="BE115" s="172"/>
      <c r="BF115" s="172"/>
      <c r="BG115" s="172"/>
      <c r="BH115" s="172"/>
      <c r="BI115" s="172"/>
      <c r="BJ115" s="172"/>
      <c r="BK115" s="172"/>
      <c r="BL115" s="172"/>
      <c r="BM115" s="172"/>
      <c r="BN115" s="172"/>
      <c r="BO115" s="172"/>
      <c r="BP115" s="172"/>
      <c r="BQ115" s="172"/>
      <c r="BR115" s="172"/>
      <c r="BS115" s="172"/>
      <c r="BT115" s="172"/>
      <c r="BU115" s="172"/>
      <c r="BV115" s="172"/>
      <c r="BW115" s="172"/>
      <c r="BX115" s="172"/>
      <c r="BY115" s="172"/>
      <c r="BZ115" s="172"/>
      <c r="CA115" s="172"/>
      <c r="CB115" s="172"/>
      <c r="CC115" s="172"/>
      <c r="CD115" s="172"/>
      <c r="CE115" s="172"/>
      <c r="CF115" s="172"/>
      <c r="CG115" s="172"/>
      <c r="CH115" s="172"/>
      <c r="CI115" s="172"/>
      <c r="CJ115" s="172"/>
      <c r="CK115" s="172"/>
      <c r="CL115" s="172"/>
      <c r="CM115" s="172"/>
      <c r="CN115" s="172"/>
      <c r="CO115" s="172"/>
      <c r="CP115" s="172"/>
      <c r="CQ115" s="172"/>
      <c r="CR115" s="172"/>
      <c r="CS115" s="172"/>
      <c r="CT115" s="172"/>
      <c r="CU115" s="172"/>
      <c r="CV115" s="172"/>
      <c r="CW115" s="172"/>
      <c r="CX115" s="172"/>
      <c r="CY115" s="172"/>
      <c r="CZ115" s="172"/>
    </row>
    <row r="116" spans="1:104" ht="11.25" customHeight="1" x14ac:dyDescent="0.25">
      <c r="A116" s="172"/>
      <c r="B116" s="172"/>
      <c r="C116" s="172"/>
      <c r="D116" s="172"/>
      <c r="E116" s="116"/>
      <c r="F116" s="119"/>
      <c r="G116" s="117"/>
      <c r="H116" s="116"/>
      <c r="I116" s="119"/>
      <c r="J116" s="172"/>
      <c r="K116" s="166"/>
      <c r="L116" s="166"/>
      <c r="M116" s="166"/>
      <c r="N116" s="166"/>
      <c r="O116" s="166"/>
      <c r="P116" s="166"/>
      <c r="Q116" s="166"/>
      <c r="R116" s="166"/>
      <c r="S116" s="172"/>
      <c r="T116" s="166"/>
      <c r="U116" s="166"/>
      <c r="V116" s="166"/>
      <c r="W116" s="166"/>
      <c r="X116" s="166"/>
      <c r="Y116" s="166"/>
      <c r="Z116" s="166"/>
      <c r="AA116" s="166"/>
      <c r="AB116" s="172"/>
      <c r="AC116" s="172"/>
      <c r="AD116" s="172"/>
      <c r="AE116" s="172"/>
      <c r="AF116" s="172"/>
      <c r="AG116" s="172"/>
      <c r="AH116" s="172"/>
      <c r="AI116" s="172"/>
      <c r="AJ116" s="172"/>
      <c r="AK116" s="172"/>
      <c r="AL116" s="174"/>
      <c r="AM116" s="172"/>
      <c r="AN116" s="172"/>
      <c r="AO116" s="172"/>
      <c r="AP116" s="172"/>
      <c r="AQ116" s="172"/>
      <c r="AR116" s="172"/>
      <c r="AS116" s="172"/>
      <c r="AT116" s="172"/>
      <c r="AU116" s="172"/>
      <c r="AV116" s="172"/>
      <c r="AW116" s="172"/>
      <c r="AX116" s="172"/>
      <c r="AY116" s="172"/>
      <c r="AZ116" s="172"/>
      <c r="BA116" s="172"/>
      <c r="BB116" s="172"/>
      <c r="BC116" s="172"/>
      <c r="BD116" s="172"/>
      <c r="BE116" s="172"/>
      <c r="BF116" s="172"/>
      <c r="BG116" s="172"/>
      <c r="BH116" s="172"/>
      <c r="BI116" s="172"/>
      <c r="BJ116" s="172"/>
      <c r="BK116" s="172"/>
      <c r="BL116" s="172"/>
      <c r="BM116" s="172"/>
      <c r="BN116" s="172"/>
      <c r="BO116" s="172"/>
      <c r="BP116" s="172"/>
      <c r="BQ116" s="172"/>
      <c r="BR116" s="172"/>
      <c r="BS116" s="172"/>
      <c r="BT116" s="172"/>
      <c r="BU116" s="172"/>
      <c r="BV116" s="172"/>
      <c r="BW116" s="172"/>
      <c r="BX116" s="172"/>
      <c r="BY116" s="172"/>
      <c r="BZ116" s="172"/>
      <c r="CA116" s="172"/>
      <c r="CB116" s="172"/>
      <c r="CC116" s="172"/>
      <c r="CD116" s="172"/>
      <c r="CE116" s="172"/>
      <c r="CF116" s="172"/>
      <c r="CG116" s="172"/>
      <c r="CH116" s="172"/>
      <c r="CI116" s="172"/>
      <c r="CJ116" s="172"/>
      <c r="CK116" s="172"/>
      <c r="CL116" s="172"/>
      <c r="CM116" s="172"/>
      <c r="CN116" s="172"/>
      <c r="CO116" s="172"/>
      <c r="CP116" s="172"/>
      <c r="CQ116" s="172"/>
      <c r="CR116" s="172"/>
      <c r="CS116" s="172"/>
      <c r="CT116" s="172"/>
      <c r="CU116" s="172"/>
      <c r="CV116" s="172"/>
      <c r="CW116" s="172"/>
      <c r="CX116" s="172"/>
      <c r="CY116" s="172"/>
      <c r="CZ116" s="172"/>
    </row>
    <row r="117" spans="1:104" ht="11.25" customHeight="1" x14ac:dyDescent="0.25">
      <c r="A117" s="172"/>
      <c r="B117" s="172"/>
      <c r="C117" s="172"/>
      <c r="D117" s="172"/>
      <c r="E117" s="116"/>
      <c r="F117" s="119"/>
      <c r="G117" s="117"/>
      <c r="H117" s="116"/>
      <c r="I117" s="119"/>
      <c r="J117" s="172"/>
      <c r="K117" s="166"/>
      <c r="L117" s="166"/>
      <c r="M117" s="166"/>
      <c r="N117" s="166"/>
      <c r="O117" s="166"/>
      <c r="P117" s="166"/>
      <c r="Q117" s="166"/>
      <c r="R117" s="166"/>
      <c r="S117" s="172"/>
      <c r="T117" s="166"/>
      <c r="U117" s="166"/>
      <c r="V117" s="166"/>
      <c r="W117" s="166"/>
      <c r="X117" s="166"/>
      <c r="Y117" s="166"/>
      <c r="Z117" s="166"/>
      <c r="AA117" s="166"/>
      <c r="AB117" s="172"/>
      <c r="AC117" s="172"/>
      <c r="AD117" s="172"/>
      <c r="AE117" s="172"/>
      <c r="AF117" s="172"/>
      <c r="AG117" s="172"/>
      <c r="AH117" s="172"/>
      <c r="AI117" s="172"/>
      <c r="AJ117" s="172"/>
      <c r="AK117" s="172"/>
      <c r="AL117" s="174"/>
      <c r="AM117" s="172"/>
      <c r="AN117" s="172"/>
      <c r="AO117" s="172"/>
      <c r="AP117" s="172"/>
      <c r="AQ117" s="172"/>
      <c r="AR117" s="172"/>
      <c r="AS117" s="172"/>
      <c r="AT117" s="172"/>
      <c r="AU117" s="172"/>
      <c r="AV117" s="172"/>
      <c r="AW117" s="172"/>
      <c r="AX117" s="172"/>
      <c r="AY117" s="172"/>
      <c r="AZ117" s="172"/>
      <c r="BA117" s="172"/>
      <c r="BB117" s="172"/>
      <c r="BC117" s="172"/>
      <c r="BD117" s="172"/>
      <c r="BE117" s="172"/>
      <c r="BF117" s="172"/>
      <c r="BG117" s="172"/>
      <c r="BH117" s="172"/>
      <c r="BI117" s="172"/>
      <c r="BJ117" s="172"/>
      <c r="BK117" s="172"/>
      <c r="BL117" s="172"/>
      <c r="BM117" s="172"/>
      <c r="BN117" s="172"/>
      <c r="BO117" s="172"/>
      <c r="BP117" s="172"/>
      <c r="BQ117" s="172"/>
      <c r="BR117" s="172"/>
      <c r="BS117" s="172"/>
      <c r="BT117" s="172"/>
      <c r="BU117" s="172"/>
      <c r="BV117" s="172"/>
      <c r="BW117" s="172"/>
      <c r="BX117" s="172"/>
      <c r="BY117" s="172"/>
      <c r="BZ117" s="172"/>
      <c r="CA117" s="172"/>
      <c r="CB117" s="172"/>
      <c r="CC117" s="172"/>
      <c r="CD117" s="172"/>
      <c r="CE117" s="172"/>
      <c r="CF117" s="172"/>
      <c r="CG117" s="172"/>
      <c r="CH117" s="172"/>
      <c r="CI117" s="172"/>
      <c r="CJ117" s="172"/>
      <c r="CK117" s="172"/>
      <c r="CL117" s="172"/>
      <c r="CM117" s="172"/>
      <c r="CN117" s="172"/>
      <c r="CO117" s="172"/>
      <c r="CP117" s="172"/>
      <c r="CQ117" s="172"/>
      <c r="CR117" s="172"/>
      <c r="CS117" s="172"/>
      <c r="CT117" s="172"/>
      <c r="CU117" s="172"/>
      <c r="CV117" s="172"/>
      <c r="CW117" s="172"/>
      <c r="CX117" s="172"/>
      <c r="CY117" s="172"/>
      <c r="CZ117" s="172"/>
    </row>
    <row r="118" spans="1:104" ht="11.25" customHeight="1" x14ac:dyDescent="0.25">
      <c r="A118" s="172"/>
      <c r="B118" s="172"/>
      <c r="C118" s="172"/>
      <c r="D118" s="172"/>
      <c r="E118" s="116"/>
      <c r="F118" s="119"/>
      <c r="G118" s="117"/>
      <c r="H118" s="116"/>
      <c r="I118" s="119"/>
      <c r="J118" s="172"/>
      <c r="K118" s="166"/>
      <c r="L118" s="166"/>
      <c r="M118" s="166"/>
      <c r="N118" s="166"/>
      <c r="O118" s="166"/>
      <c r="P118" s="166"/>
      <c r="Q118" s="166"/>
      <c r="R118" s="166"/>
      <c r="S118" s="172"/>
      <c r="T118" s="166"/>
      <c r="U118" s="166"/>
      <c r="V118" s="166"/>
      <c r="W118" s="166"/>
      <c r="X118" s="166"/>
      <c r="Y118" s="166"/>
      <c r="Z118" s="166"/>
      <c r="AA118" s="166"/>
      <c r="AB118" s="172"/>
      <c r="AC118" s="172"/>
      <c r="AD118" s="172"/>
      <c r="AE118" s="172"/>
      <c r="AF118" s="172"/>
      <c r="AG118" s="172"/>
      <c r="AH118" s="172"/>
      <c r="AI118" s="172"/>
      <c r="AJ118" s="172"/>
      <c r="AK118" s="172"/>
      <c r="AL118" s="174"/>
      <c r="AM118" s="172"/>
      <c r="AN118" s="172"/>
      <c r="AO118" s="172"/>
      <c r="AP118" s="172"/>
      <c r="AQ118" s="172"/>
      <c r="AR118" s="172"/>
      <c r="AS118" s="172"/>
      <c r="AT118" s="172"/>
      <c r="AU118" s="172"/>
      <c r="AV118" s="172"/>
      <c r="AW118" s="172"/>
      <c r="AX118" s="172"/>
      <c r="AY118" s="172"/>
      <c r="AZ118" s="172"/>
      <c r="BA118" s="172"/>
      <c r="BB118" s="172"/>
      <c r="BC118" s="172"/>
      <c r="BD118" s="172"/>
      <c r="BE118" s="172"/>
      <c r="BF118" s="172"/>
      <c r="BG118" s="172"/>
      <c r="BH118" s="172"/>
      <c r="BI118" s="172"/>
      <c r="BJ118" s="172"/>
      <c r="BK118" s="172"/>
      <c r="BL118" s="172"/>
      <c r="BM118" s="172"/>
      <c r="BN118" s="172"/>
      <c r="BO118" s="172"/>
      <c r="BP118" s="172"/>
      <c r="BQ118" s="172"/>
      <c r="BR118" s="172"/>
      <c r="BS118" s="172"/>
      <c r="BT118" s="172"/>
      <c r="BU118" s="172"/>
      <c r="BV118" s="172"/>
      <c r="BW118" s="172"/>
      <c r="BX118" s="172"/>
      <c r="BY118" s="172"/>
      <c r="BZ118" s="172"/>
      <c r="CA118" s="172"/>
      <c r="CB118" s="172"/>
      <c r="CC118" s="172"/>
      <c r="CD118" s="172"/>
      <c r="CE118" s="172"/>
      <c r="CF118" s="172"/>
      <c r="CG118" s="172"/>
      <c r="CH118" s="172"/>
      <c r="CI118" s="172"/>
      <c r="CJ118" s="172"/>
      <c r="CK118" s="172"/>
      <c r="CL118" s="172"/>
      <c r="CM118" s="172"/>
      <c r="CN118" s="172"/>
      <c r="CO118" s="172"/>
      <c r="CP118" s="172"/>
      <c r="CQ118" s="172"/>
      <c r="CR118" s="172"/>
      <c r="CS118" s="172"/>
      <c r="CT118" s="172"/>
      <c r="CU118" s="172"/>
      <c r="CV118" s="172"/>
      <c r="CW118" s="172"/>
      <c r="CX118" s="172"/>
      <c r="CY118" s="172"/>
      <c r="CZ118" s="172"/>
    </row>
    <row r="119" spans="1:104" ht="11.25" customHeight="1" x14ac:dyDescent="0.25">
      <c r="A119" s="172"/>
      <c r="B119" s="172"/>
      <c r="C119" s="172"/>
      <c r="D119" s="172"/>
      <c r="E119" s="116"/>
      <c r="F119" s="119"/>
      <c r="G119" s="117"/>
      <c r="H119" s="116"/>
      <c r="I119" s="119"/>
      <c r="J119" s="172"/>
      <c r="K119" s="166"/>
      <c r="L119" s="166"/>
      <c r="M119" s="166"/>
      <c r="N119" s="166"/>
      <c r="O119" s="166"/>
      <c r="P119" s="166"/>
      <c r="Q119" s="166"/>
      <c r="R119" s="166"/>
      <c r="S119" s="172"/>
      <c r="T119" s="166"/>
      <c r="U119" s="166"/>
      <c r="V119" s="166"/>
      <c r="W119" s="166"/>
      <c r="X119" s="166"/>
      <c r="Y119" s="166"/>
      <c r="Z119" s="166"/>
      <c r="AA119" s="166"/>
      <c r="AB119" s="172"/>
      <c r="AC119" s="172"/>
      <c r="AD119" s="172"/>
      <c r="AE119" s="172"/>
      <c r="AF119" s="172"/>
      <c r="AG119" s="172"/>
      <c r="AH119" s="172"/>
      <c r="AI119" s="172"/>
      <c r="AJ119" s="172"/>
      <c r="AK119" s="172"/>
      <c r="AL119" s="174"/>
      <c r="AM119" s="172"/>
      <c r="AN119" s="172"/>
      <c r="AO119" s="172"/>
      <c r="AP119" s="172"/>
      <c r="AQ119" s="172"/>
      <c r="AR119" s="172"/>
      <c r="AS119" s="172"/>
      <c r="AT119" s="172"/>
      <c r="AU119" s="172"/>
      <c r="AV119" s="172"/>
      <c r="AW119" s="172"/>
      <c r="AX119" s="172"/>
      <c r="AY119" s="172"/>
      <c r="AZ119" s="172"/>
      <c r="BA119" s="172"/>
      <c r="BB119" s="172"/>
      <c r="BC119" s="172"/>
      <c r="BD119" s="172"/>
      <c r="BE119" s="172"/>
      <c r="BF119" s="172"/>
      <c r="BG119" s="172"/>
      <c r="BH119" s="172"/>
      <c r="BI119" s="172"/>
      <c r="BJ119" s="172"/>
      <c r="BK119" s="172"/>
      <c r="BL119" s="172"/>
      <c r="BM119" s="172"/>
      <c r="BN119" s="172"/>
      <c r="BO119" s="172"/>
      <c r="BP119" s="172"/>
      <c r="BQ119" s="172"/>
      <c r="BR119" s="172"/>
      <c r="BS119" s="172"/>
      <c r="BT119" s="172"/>
      <c r="BU119" s="172"/>
      <c r="BV119" s="172"/>
      <c r="BW119" s="172"/>
      <c r="BX119" s="172"/>
      <c r="BY119" s="172"/>
      <c r="BZ119" s="172"/>
      <c r="CA119" s="172"/>
      <c r="CB119" s="172"/>
      <c r="CC119" s="172"/>
      <c r="CD119" s="172"/>
      <c r="CE119" s="172"/>
      <c r="CF119" s="172"/>
      <c r="CG119" s="172"/>
      <c r="CH119" s="172"/>
      <c r="CI119" s="172"/>
      <c r="CJ119" s="172"/>
      <c r="CK119" s="172"/>
      <c r="CL119" s="172"/>
      <c r="CM119" s="172"/>
      <c r="CN119" s="172"/>
      <c r="CO119" s="172"/>
      <c r="CP119" s="172"/>
      <c r="CQ119" s="172"/>
      <c r="CR119" s="172"/>
      <c r="CS119" s="172"/>
      <c r="CT119" s="172"/>
      <c r="CU119" s="172"/>
      <c r="CV119" s="172"/>
      <c r="CW119" s="172"/>
      <c r="CX119" s="172"/>
      <c r="CY119" s="172"/>
      <c r="CZ119" s="172"/>
    </row>
    <row r="120" spans="1:104" ht="11.25" customHeight="1" x14ac:dyDescent="0.25">
      <c r="A120" s="172"/>
      <c r="B120" s="172"/>
      <c r="C120" s="172"/>
      <c r="D120" s="172"/>
      <c r="E120" s="116"/>
      <c r="F120" s="119"/>
      <c r="G120" s="117"/>
      <c r="H120" s="116"/>
      <c r="I120" s="119"/>
      <c r="J120" s="172"/>
      <c r="K120" s="166"/>
      <c r="L120" s="166"/>
      <c r="M120" s="166"/>
      <c r="N120" s="166"/>
      <c r="O120" s="166"/>
      <c r="P120" s="166"/>
      <c r="Q120" s="166"/>
      <c r="R120" s="166"/>
      <c r="S120" s="172"/>
      <c r="T120" s="166"/>
      <c r="U120" s="166"/>
      <c r="V120" s="166"/>
      <c r="W120" s="166"/>
      <c r="X120" s="166"/>
      <c r="Y120" s="166"/>
      <c r="Z120" s="166"/>
      <c r="AA120" s="166"/>
      <c r="AB120" s="172"/>
      <c r="AC120" s="172"/>
      <c r="AD120" s="172"/>
      <c r="AE120" s="172"/>
      <c r="AF120" s="172"/>
      <c r="AG120" s="172"/>
      <c r="AH120" s="172"/>
      <c r="AI120" s="172"/>
      <c r="AJ120" s="172"/>
      <c r="AK120" s="172"/>
      <c r="AL120" s="174"/>
      <c r="AM120" s="172"/>
      <c r="AN120" s="172"/>
      <c r="AO120" s="172"/>
      <c r="AP120" s="172"/>
      <c r="AQ120" s="172"/>
      <c r="AR120" s="172"/>
      <c r="AS120" s="172"/>
      <c r="AT120" s="172"/>
      <c r="AU120" s="172"/>
      <c r="AV120" s="172"/>
      <c r="AW120" s="172"/>
      <c r="AX120" s="172"/>
      <c r="AY120" s="172"/>
      <c r="AZ120" s="172"/>
      <c r="BA120" s="172"/>
      <c r="BB120" s="172"/>
      <c r="BC120" s="172"/>
      <c r="BD120" s="172"/>
      <c r="BE120" s="172"/>
      <c r="BF120" s="172"/>
      <c r="BG120" s="172"/>
      <c r="BH120" s="172"/>
      <c r="BI120" s="172"/>
      <c r="BJ120" s="172"/>
      <c r="BK120" s="172"/>
      <c r="BL120" s="172"/>
      <c r="BM120" s="172"/>
      <c r="BN120" s="172"/>
      <c r="BO120" s="172"/>
      <c r="BP120" s="172"/>
      <c r="BQ120" s="172"/>
      <c r="BR120" s="172"/>
      <c r="BS120" s="172"/>
      <c r="BT120" s="172"/>
      <c r="BU120" s="172"/>
      <c r="BV120" s="172"/>
      <c r="BW120" s="172"/>
      <c r="BX120" s="172"/>
      <c r="BY120" s="172"/>
      <c r="BZ120" s="172"/>
      <c r="CA120" s="172"/>
      <c r="CB120" s="172"/>
      <c r="CC120" s="172"/>
      <c r="CD120" s="172"/>
      <c r="CE120" s="172"/>
      <c r="CF120" s="172"/>
      <c r="CG120" s="172"/>
      <c r="CH120" s="172"/>
      <c r="CI120" s="172"/>
      <c r="CJ120" s="172"/>
      <c r="CK120" s="172"/>
      <c r="CL120" s="172"/>
      <c r="CM120" s="172"/>
      <c r="CN120" s="172"/>
      <c r="CO120" s="172"/>
      <c r="CP120" s="172"/>
      <c r="CQ120" s="172"/>
      <c r="CR120" s="172"/>
      <c r="CS120" s="172"/>
      <c r="CT120" s="172"/>
      <c r="CU120" s="172"/>
      <c r="CV120" s="172"/>
      <c r="CW120" s="172"/>
      <c r="CX120" s="172"/>
      <c r="CY120" s="172"/>
      <c r="CZ120" s="172"/>
    </row>
    <row r="121" spans="1:104" ht="11.25" customHeight="1" x14ac:dyDescent="0.25">
      <c r="A121" s="172"/>
      <c r="B121" s="172"/>
      <c r="C121" s="172"/>
      <c r="D121" s="172"/>
      <c r="E121" s="116"/>
      <c r="F121" s="119"/>
      <c r="G121" s="117"/>
      <c r="H121" s="116"/>
      <c r="I121" s="119"/>
      <c r="J121" s="172"/>
      <c r="K121" s="166"/>
      <c r="L121" s="166"/>
      <c r="M121" s="166"/>
      <c r="N121" s="166"/>
      <c r="O121" s="166"/>
      <c r="P121" s="166"/>
      <c r="Q121" s="166"/>
      <c r="R121" s="166"/>
      <c r="S121" s="172"/>
      <c r="T121" s="166"/>
      <c r="U121" s="166"/>
      <c r="V121" s="166"/>
      <c r="W121" s="166"/>
      <c r="X121" s="166"/>
      <c r="Y121" s="166"/>
      <c r="Z121" s="166"/>
      <c r="AA121" s="166"/>
      <c r="AB121" s="172"/>
      <c r="AC121" s="172"/>
      <c r="AD121" s="172"/>
      <c r="AE121" s="172"/>
      <c r="AF121" s="172"/>
      <c r="AG121" s="172"/>
      <c r="AH121" s="172"/>
      <c r="AI121" s="172"/>
      <c r="AJ121" s="172"/>
      <c r="AK121" s="172"/>
      <c r="AL121" s="174"/>
      <c r="AM121" s="172"/>
      <c r="AN121" s="172"/>
      <c r="AO121" s="172"/>
      <c r="AP121" s="172"/>
      <c r="AQ121" s="172"/>
      <c r="AR121" s="172"/>
      <c r="AS121" s="172"/>
      <c r="AT121" s="172"/>
      <c r="AU121" s="172"/>
      <c r="AV121" s="172"/>
      <c r="AW121" s="172"/>
      <c r="AX121" s="172"/>
      <c r="AY121" s="172"/>
      <c r="AZ121" s="172"/>
      <c r="BA121" s="172"/>
      <c r="BB121" s="172"/>
      <c r="BC121" s="172"/>
      <c r="BD121" s="172"/>
      <c r="BE121" s="172"/>
      <c r="BF121" s="172"/>
      <c r="BG121" s="172"/>
      <c r="BH121" s="172"/>
      <c r="BI121" s="172"/>
      <c r="BJ121" s="172"/>
      <c r="BK121" s="172"/>
      <c r="BL121" s="172"/>
      <c r="BM121" s="172"/>
      <c r="BN121" s="172"/>
      <c r="BO121" s="172"/>
      <c r="BP121" s="172"/>
      <c r="BQ121" s="172"/>
      <c r="BR121" s="172"/>
      <c r="BS121" s="172"/>
      <c r="BT121" s="172"/>
      <c r="BU121" s="172"/>
      <c r="BV121" s="172"/>
      <c r="BW121" s="172"/>
      <c r="BX121" s="172"/>
      <c r="BY121" s="172"/>
      <c r="BZ121" s="172"/>
      <c r="CA121" s="172"/>
      <c r="CB121" s="172"/>
      <c r="CC121" s="172"/>
      <c r="CD121" s="172"/>
      <c r="CE121" s="172"/>
      <c r="CF121" s="172"/>
      <c r="CG121" s="172"/>
      <c r="CH121" s="172"/>
      <c r="CI121" s="172"/>
      <c r="CJ121" s="172"/>
      <c r="CK121" s="172"/>
      <c r="CL121" s="172"/>
      <c r="CM121" s="172"/>
      <c r="CN121" s="172"/>
      <c r="CO121" s="172"/>
      <c r="CP121" s="172"/>
      <c r="CQ121" s="172"/>
      <c r="CR121" s="172"/>
      <c r="CS121" s="172"/>
      <c r="CT121" s="172"/>
      <c r="CU121" s="172"/>
      <c r="CV121" s="172"/>
      <c r="CW121" s="172"/>
      <c r="CX121" s="172"/>
      <c r="CY121" s="172"/>
      <c r="CZ121" s="172"/>
    </row>
    <row r="122" spans="1:104" ht="11.25" customHeight="1" x14ac:dyDescent="0.25">
      <c r="A122" s="172"/>
      <c r="B122" s="172"/>
      <c r="C122" s="172"/>
      <c r="D122" s="172"/>
      <c r="E122" s="116"/>
      <c r="F122" s="119"/>
      <c r="G122" s="117"/>
      <c r="H122" s="116"/>
      <c r="I122" s="119"/>
      <c r="J122" s="172"/>
      <c r="K122" s="166"/>
      <c r="L122" s="166"/>
      <c r="M122" s="166"/>
      <c r="N122" s="166"/>
      <c r="O122" s="166"/>
      <c r="P122" s="166"/>
      <c r="Q122" s="166"/>
      <c r="R122" s="166"/>
      <c r="S122" s="172"/>
      <c r="T122" s="166"/>
      <c r="U122" s="166"/>
      <c r="V122" s="166"/>
      <c r="W122" s="166"/>
      <c r="X122" s="166"/>
      <c r="Y122" s="166"/>
      <c r="Z122" s="166"/>
      <c r="AA122" s="166"/>
      <c r="AB122" s="172"/>
      <c r="AC122" s="172"/>
      <c r="AD122" s="172"/>
      <c r="AE122" s="172"/>
      <c r="AF122" s="172"/>
      <c r="AG122" s="172"/>
      <c r="AH122" s="172"/>
      <c r="AI122" s="172"/>
      <c r="AJ122" s="172"/>
      <c r="AK122" s="172"/>
      <c r="AL122" s="174"/>
      <c r="AM122" s="172"/>
      <c r="AN122" s="172"/>
      <c r="AO122" s="172"/>
      <c r="AP122" s="172"/>
      <c r="AQ122" s="172"/>
      <c r="AR122" s="172"/>
      <c r="AS122" s="172"/>
      <c r="AT122" s="172"/>
      <c r="AU122" s="172"/>
      <c r="AV122" s="172"/>
      <c r="AW122" s="172"/>
      <c r="AX122" s="172"/>
      <c r="AY122" s="172"/>
      <c r="AZ122" s="172"/>
      <c r="BA122" s="172"/>
      <c r="BB122" s="172"/>
      <c r="BC122" s="172"/>
      <c r="BD122" s="172"/>
      <c r="BE122" s="172"/>
      <c r="BF122" s="172"/>
      <c r="BG122" s="172"/>
      <c r="BH122" s="172"/>
      <c r="BI122" s="172"/>
      <c r="BJ122" s="172"/>
      <c r="BK122" s="172"/>
      <c r="BL122" s="172"/>
      <c r="BM122" s="172"/>
      <c r="BN122" s="172"/>
      <c r="BO122" s="172"/>
      <c r="BP122" s="172"/>
      <c r="BQ122" s="172"/>
      <c r="BR122" s="172"/>
      <c r="BS122" s="172"/>
      <c r="BT122" s="172"/>
      <c r="BU122" s="172"/>
      <c r="BV122" s="172"/>
      <c r="BW122" s="172"/>
      <c r="BX122" s="172"/>
      <c r="BY122" s="172"/>
      <c r="BZ122" s="172"/>
      <c r="CA122" s="172"/>
      <c r="CB122" s="172"/>
      <c r="CC122" s="172"/>
      <c r="CD122" s="172"/>
      <c r="CE122" s="172"/>
      <c r="CF122" s="172"/>
      <c r="CG122" s="172"/>
      <c r="CH122" s="172"/>
      <c r="CI122" s="172"/>
      <c r="CJ122" s="172"/>
      <c r="CK122" s="172"/>
      <c r="CL122" s="172"/>
      <c r="CM122" s="172"/>
      <c r="CN122" s="172"/>
      <c r="CO122" s="172"/>
      <c r="CP122" s="172"/>
      <c r="CQ122" s="172"/>
      <c r="CR122" s="172"/>
      <c r="CS122" s="172"/>
      <c r="CT122" s="172"/>
      <c r="CU122" s="172"/>
      <c r="CV122" s="172"/>
      <c r="CW122" s="172"/>
      <c r="CX122" s="172"/>
      <c r="CY122" s="172"/>
      <c r="CZ122" s="172"/>
    </row>
    <row r="123" spans="1:104" ht="11.25" customHeight="1" x14ac:dyDescent="0.25">
      <c r="A123" s="172"/>
      <c r="B123" s="172"/>
      <c r="C123" s="172"/>
      <c r="D123" s="172"/>
      <c r="E123" s="116"/>
      <c r="F123" s="119"/>
      <c r="G123" s="117"/>
      <c r="H123" s="116"/>
      <c r="I123" s="119"/>
      <c r="J123" s="172"/>
      <c r="K123" s="166"/>
      <c r="L123" s="166"/>
      <c r="M123" s="166"/>
      <c r="N123" s="166"/>
      <c r="O123" s="166"/>
      <c r="P123" s="166"/>
      <c r="Q123" s="166"/>
      <c r="R123" s="166"/>
      <c r="S123" s="172"/>
      <c r="T123" s="166"/>
      <c r="U123" s="166"/>
      <c r="V123" s="166"/>
      <c r="W123" s="166"/>
      <c r="X123" s="166"/>
      <c r="Y123" s="166"/>
      <c r="Z123" s="166"/>
      <c r="AA123" s="166"/>
      <c r="AB123" s="172"/>
      <c r="AC123" s="172"/>
      <c r="AD123" s="172"/>
      <c r="AE123" s="172"/>
      <c r="AF123" s="172"/>
      <c r="AG123" s="172"/>
      <c r="AH123" s="172"/>
      <c r="AI123" s="172"/>
      <c r="AJ123" s="172"/>
      <c r="AK123" s="172"/>
      <c r="AL123" s="174"/>
      <c r="AM123" s="172"/>
      <c r="AN123" s="172"/>
      <c r="AO123" s="172"/>
      <c r="AP123" s="172"/>
      <c r="AQ123" s="172"/>
      <c r="AR123" s="172"/>
      <c r="AS123" s="172"/>
      <c r="AT123" s="172"/>
      <c r="AU123" s="172"/>
      <c r="AV123" s="172"/>
      <c r="AW123" s="172"/>
      <c r="AX123" s="172"/>
      <c r="AY123" s="172"/>
      <c r="AZ123" s="172"/>
      <c r="BA123" s="172"/>
      <c r="BB123" s="172"/>
      <c r="BC123" s="172"/>
      <c r="BD123" s="172"/>
      <c r="BE123" s="172"/>
      <c r="BF123" s="172"/>
      <c r="BG123" s="172"/>
      <c r="BH123" s="172"/>
      <c r="BI123" s="172"/>
      <c r="BJ123" s="172"/>
      <c r="BK123" s="172"/>
      <c r="BL123" s="172"/>
      <c r="BM123" s="172"/>
      <c r="BN123" s="172"/>
      <c r="BO123" s="172"/>
      <c r="BP123" s="172"/>
      <c r="BQ123" s="172"/>
      <c r="BR123" s="172"/>
      <c r="BS123" s="172"/>
      <c r="BT123" s="172"/>
      <c r="BU123" s="172"/>
      <c r="BV123" s="172"/>
      <c r="BW123" s="172"/>
      <c r="BX123" s="172"/>
      <c r="BY123" s="172"/>
      <c r="BZ123" s="172"/>
      <c r="CA123" s="172"/>
      <c r="CB123" s="172"/>
      <c r="CC123" s="172"/>
      <c r="CD123" s="172"/>
      <c r="CE123" s="172"/>
      <c r="CF123" s="172"/>
      <c r="CG123" s="172"/>
      <c r="CH123" s="172"/>
      <c r="CI123" s="172"/>
      <c r="CJ123" s="172"/>
      <c r="CK123" s="172"/>
      <c r="CL123" s="172"/>
      <c r="CM123" s="172"/>
      <c r="CN123" s="172"/>
      <c r="CO123" s="172"/>
      <c r="CP123" s="172"/>
      <c r="CQ123" s="172"/>
      <c r="CR123" s="172"/>
      <c r="CS123" s="172"/>
      <c r="CT123" s="172"/>
      <c r="CU123" s="172"/>
      <c r="CV123" s="172"/>
      <c r="CW123" s="172"/>
      <c r="CX123" s="172"/>
      <c r="CY123" s="172"/>
      <c r="CZ123" s="172"/>
    </row>
    <row r="124" spans="1:104" ht="11.25" customHeight="1" x14ac:dyDescent="0.25">
      <c r="A124" s="172"/>
      <c r="B124" s="172"/>
      <c r="C124" s="172"/>
      <c r="D124" s="172"/>
      <c r="E124" s="116"/>
      <c r="F124" s="119"/>
      <c r="G124" s="117"/>
      <c r="H124" s="116"/>
      <c r="I124" s="119"/>
      <c r="J124" s="172"/>
      <c r="K124" s="166"/>
      <c r="L124" s="166"/>
      <c r="M124" s="166"/>
      <c r="N124" s="166"/>
      <c r="O124" s="166"/>
      <c r="P124" s="166"/>
      <c r="Q124" s="166"/>
      <c r="R124" s="166"/>
      <c r="S124" s="172"/>
      <c r="T124" s="166"/>
      <c r="U124" s="166"/>
      <c r="V124" s="166"/>
      <c r="W124" s="166"/>
      <c r="X124" s="166"/>
      <c r="Y124" s="166"/>
      <c r="Z124" s="166"/>
      <c r="AA124" s="166"/>
      <c r="AB124" s="172"/>
      <c r="AC124" s="172"/>
      <c r="AD124" s="172"/>
      <c r="AE124" s="172"/>
      <c r="AF124" s="172"/>
      <c r="AG124" s="172"/>
      <c r="AH124" s="172"/>
      <c r="AI124" s="172"/>
      <c r="AJ124" s="172"/>
      <c r="AK124" s="172"/>
      <c r="AL124" s="174"/>
      <c r="AM124" s="172"/>
      <c r="AN124" s="172"/>
      <c r="AO124" s="172"/>
      <c r="AP124" s="172"/>
      <c r="AQ124" s="172"/>
      <c r="AR124" s="172"/>
      <c r="AS124" s="172"/>
      <c r="AT124" s="172"/>
      <c r="AU124" s="172"/>
      <c r="AV124" s="172"/>
      <c r="AW124" s="172"/>
      <c r="AX124" s="172"/>
      <c r="AY124" s="172"/>
      <c r="AZ124" s="172"/>
      <c r="BA124" s="172"/>
      <c r="BB124" s="172"/>
      <c r="BC124" s="172"/>
      <c r="BD124" s="172"/>
      <c r="BE124" s="172"/>
      <c r="BF124" s="172"/>
      <c r="BG124" s="172"/>
      <c r="BH124" s="172"/>
      <c r="BI124" s="172"/>
      <c r="BJ124" s="172"/>
      <c r="BK124" s="172"/>
      <c r="BL124" s="172"/>
      <c r="BM124" s="172"/>
      <c r="BN124" s="172"/>
      <c r="BO124" s="172"/>
      <c r="BP124" s="172"/>
      <c r="BQ124" s="172"/>
      <c r="BR124" s="172"/>
      <c r="BS124" s="172"/>
      <c r="BT124" s="172"/>
      <c r="BU124" s="172"/>
      <c r="BV124" s="172"/>
      <c r="BW124" s="172"/>
      <c r="BX124" s="172"/>
      <c r="BY124" s="172"/>
      <c r="BZ124" s="172"/>
      <c r="CA124" s="172"/>
      <c r="CB124" s="172"/>
      <c r="CC124" s="172"/>
      <c r="CD124" s="172"/>
      <c r="CE124" s="172"/>
      <c r="CF124" s="172"/>
      <c r="CG124" s="172"/>
      <c r="CH124" s="172"/>
      <c r="CI124" s="172"/>
      <c r="CJ124" s="172"/>
      <c r="CK124" s="172"/>
      <c r="CL124" s="172"/>
      <c r="CM124" s="172"/>
      <c r="CN124" s="172"/>
      <c r="CO124" s="172"/>
      <c r="CP124" s="172"/>
      <c r="CQ124" s="172"/>
      <c r="CR124" s="172"/>
      <c r="CS124" s="172"/>
      <c r="CT124" s="172"/>
      <c r="CU124" s="172"/>
      <c r="CV124" s="172"/>
      <c r="CW124" s="172"/>
      <c r="CX124" s="172"/>
      <c r="CY124" s="172"/>
      <c r="CZ124" s="172"/>
    </row>
    <row r="125" spans="1:104" ht="11.25" customHeight="1" x14ac:dyDescent="0.25">
      <c r="A125" s="172"/>
      <c r="B125" s="172"/>
      <c r="C125" s="172"/>
      <c r="D125" s="172"/>
      <c r="E125" s="116"/>
      <c r="F125" s="119"/>
      <c r="G125" s="117"/>
      <c r="H125" s="116"/>
      <c r="I125" s="119"/>
      <c r="J125" s="172"/>
      <c r="K125" s="166"/>
      <c r="L125" s="166"/>
      <c r="M125" s="166"/>
      <c r="N125" s="166"/>
      <c r="O125" s="166"/>
      <c r="P125" s="166"/>
      <c r="Q125" s="166"/>
      <c r="R125" s="166"/>
      <c r="S125" s="172"/>
      <c r="T125" s="166"/>
      <c r="U125" s="166"/>
      <c r="V125" s="166"/>
      <c r="W125" s="166"/>
      <c r="X125" s="166"/>
      <c r="Y125" s="166"/>
      <c r="Z125" s="166"/>
      <c r="AA125" s="166"/>
      <c r="AB125" s="172"/>
      <c r="AC125" s="172"/>
      <c r="AD125" s="172"/>
      <c r="AE125" s="172"/>
      <c r="AF125" s="172"/>
      <c r="AG125" s="172"/>
      <c r="AH125" s="172"/>
      <c r="AI125" s="172"/>
      <c r="AJ125" s="172"/>
      <c r="AK125" s="172"/>
      <c r="AL125" s="174"/>
      <c r="AM125" s="172"/>
      <c r="AN125" s="172"/>
      <c r="AO125" s="172"/>
      <c r="AP125" s="172"/>
      <c r="AQ125" s="172"/>
      <c r="AR125" s="172"/>
      <c r="AS125" s="172"/>
      <c r="AT125" s="172"/>
      <c r="AU125" s="172"/>
      <c r="AV125" s="172"/>
      <c r="AW125" s="172"/>
      <c r="AX125" s="172"/>
      <c r="AY125" s="172"/>
      <c r="AZ125" s="172"/>
      <c r="BA125" s="172"/>
      <c r="BB125" s="172"/>
      <c r="BC125" s="172"/>
      <c r="BD125" s="172"/>
      <c r="BE125" s="172"/>
      <c r="BF125" s="172"/>
      <c r="BG125" s="172"/>
      <c r="BH125" s="172"/>
      <c r="BI125" s="172"/>
      <c r="BJ125" s="172"/>
      <c r="BK125" s="172"/>
      <c r="BL125" s="172"/>
      <c r="BM125" s="172"/>
      <c r="BN125" s="172"/>
      <c r="BO125" s="172"/>
      <c r="BP125" s="172"/>
      <c r="BQ125" s="172"/>
      <c r="BR125" s="172"/>
      <c r="BS125" s="172"/>
      <c r="BT125" s="172"/>
      <c r="BU125" s="172"/>
      <c r="BV125" s="172"/>
      <c r="BW125" s="172"/>
      <c r="BX125" s="172"/>
      <c r="BY125" s="172"/>
      <c r="BZ125" s="172"/>
      <c r="CA125" s="172"/>
      <c r="CB125" s="172"/>
      <c r="CC125" s="172"/>
      <c r="CD125" s="172"/>
      <c r="CE125" s="172"/>
      <c r="CF125" s="172"/>
      <c r="CG125" s="172"/>
      <c r="CH125" s="172"/>
      <c r="CI125" s="172"/>
      <c r="CJ125" s="172"/>
      <c r="CK125" s="172"/>
      <c r="CL125" s="172"/>
      <c r="CM125" s="172"/>
      <c r="CN125" s="172"/>
      <c r="CO125" s="172"/>
      <c r="CP125" s="172"/>
      <c r="CQ125" s="172"/>
      <c r="CR125" s="172"/>
      <c r="CS125" s="172"/>
      <c r="CT125" s="172"/>
      <c r="CU125" s="172"/>
      <c r="CV125" s="172"/>
      <c r="CW125" s="172"/>
      <c r="CX125" s="172"/>
      <c r="CY125" s="172"/>
      <c r="CZ125" s="172"/>
    </row>
    <row r="126" spans="1:104" ht="11.25" customHeight="1" x14ac:dyDescent="0.25">
      <c r="A126" s="172"/>
      <c r="B126" s="172"/>
      <c r="C126" s="172"/>
      <c r="D126" s="172"/>
      <c r="E126" s="116"/>
      <c r="F126" s="119"/>
      <c r="G126" s="117"/>
      <c r="H126" s="116"/>
      <c r="I126" s="119"/>
      <c r="J126" s="172"/>
      <c r="K126" s="166"/>
      <c r="L126" s="166"/>
      <c r="M126" s="166"/>
      <c r="N126" s="166"/>
      <c r="O126" s="166"/>
      <c r="P126" s="166"/>
      <c r="Q126" s="166"/>
      <c r="R126" s="166"/>
      <c r="S126" s="172"/>
      <c r="T126" s="166"/>
      <c r="U126" s="166"/>
      <c r="V126" s="166"/>
      <c r="W126" s="166"/>
      <c r="X126" s="166"/>
      <c r="Y126" s="166"/>
      <c r="Z126" s="166"/>
      <c r="AA126" s="166"/>
      <c r="AB126" s="172"/>
      <c r="AC126" s="172"/>
      <c r="AD126" s="172"/>
      <c r="AE126" s="172"/>
      <c r="AF126" s="172"/>
      <c r="AG126" s="172"/>
      <c r="AH126" s="172"/>
      <c r="AI126" s="172"/>
      <c r="AJ126" s="172"/>
      <c r="AK126" s="172"/>
      <c r="AL126" s="174"/>
      <c r="AM126" s="172"/>
      <c r="AN126" s="172"/>
      <c r="AO126" s="172"/>
      <c r="AP126" s="172"/>
      <c r="AQ126" s="172"/>
      <c r="AR126" s="172"/>
      <c r="AS126" s="172"/>
      <c r="AT126" s="172"/>
      <c r="AU126" s="172"/>
      <c r="AV126" s="172"/>
      <c r="AW126" s="172"/>
      <c r="AX126" s="172"/>
      <c r="AY126" s="172"/>
      <c r="AZ126" s="172"/>
      <c r="BA126" s="172"/>
      <c r="BB126" s="172"/>
      <c r="BC126" s="172"/>
      <c r="BD126" s="172"/>
      <c r="BE126" s="172"/>
      <c r="BF126" s="172"/>
      <c r="BG126" s="172"/>
      <c r="BH126" s="172"/>
      <c r="BI126" s="172"/>
      <c r="BJ126" s="172"/>
      <c r="BK126" s="172"/>
      <c r="BL126" s="172"/>
      <c r="BM126" s="172"/>
      <c r="BN126" s="172"/>
      <c r="BO126" s="172"/>
      <c r="BP126" s="172"/>
      <c r="BQ126" s="172"/>
      <c r="BR126" s="172"/>
      <c r="BS126" s="172"/>
      <c r="BT126" s="172"/>
      <c r="BU126" s="172"/>
      <c r="BV126" s="172"/>
      <c r="BW126" s="172"/>
      <c r="BX126" s="172"/>
      <c r="BY126" s="172"/>
      <c r="BZ126" s="172"/>
      <c r="CA126" s="172"/>
      <c r="CB126" s="172"/>
      <c r="CC126" s="172"/>
      <c r="CD126" s="172"/>
      <c r="CE126" s="172"/>
      <c r="CF126" s="172"/>
      <c r="CG126" s="172"/>
      <c r="CH126" s="172"/>
      <c r="CI126" s="172"/>
      <c r="CJ126" s="172"/>
      <c r="CK126" s="172"/>
      <c r="CL126" s="172"/>
      <c r="CM126" s="172"/>
      <c r="CN126" s="172"/>
      <c r="CO126" s="172"/>
      <c r="CP126" s="172"/>
      <c r="CQ126" s="172"/>
      <c r="CR126" s="172"/>
      <c r="CS126" s="172"/>
      <c r="CT126" s="172"/>
      <c r="CU126" s="172"/>
      <c r="CV126" s="172"/>
      <c r="CW126" s="172"/>
      <c r="CX126" s="172"/>
      <c r="CY126" s="172"/>
      <c r="CZ126" s="172"/>
    </row>
    <row r="127" spans="1:104" ht="11.25" customHeight="1" x14ac:dyDescent="0.25">
      <c r="A127" s="172"/>
      <c r="B127" s="172"/>
      <c r="C127" s="172"/>
      <c r="D127" s="172"/>
      <c r="E127" s="116"/>
      <c r="F127" s="119"/>
      <c r="G127" s="117"/>
      <c r="H127" s="116"/>
      <c r="I127" s="119"/>
      <c r="J127" s="172"/>
      <c r="K127" s="166"/>
      <c r="L127" s="166"/>
      <c r="M127" s="166"/>
      <c r="N127" s="166"/>
      <c r="O127" s="166"/>
      <c r="P127" s="166"/>
      <c r="Q127" s="166"/>
      <c r="R127" s="166"/>
      <c r="S127" s="172"/>
      <c r="T127" s="166"/>
      <c r="U127" s="166"/>
      <c r="V127" s="166"/>
      <c r="W127" s="166"/>
      <c r="X127" s="166"/>
      <c r="Y127" s="166"/>
      <c r="Z127" s="166"/>
      <c r="AA127" s="166"/>
      <c r="AB127" s="172"/>
      <c r="AC127" s="172"/>
      <c r="AD127" s="172"/>
      <c r="AE127" s="172"/>
      <c r="AF127" s="172"/>
      <c r="AG127" s="172"/>
      <c r="AH127" s="172"/>
      <c r="AI127" s="172"/>
      <c r="AJ127" s="172"/>
      <c r="AK127" s="172"/>
      <c r="AL127" s="174"/>
      <c r="AM127" s="172"/>
      <c r="AN127" s="172"/>
      <c r="AO127" s="172"/>
      <c r="AP127" s="172"/>
      <c r="AQ127" s="172"/>
      <c r="AR127" s="172"/>
      <c r="AS127" s="172"/>
      <c r="AT127" s="172"/>
      <c r="AU127" s="172"/>
      <c r="AV127" s="172"/>
      <c r="AW127" s="172"/>
      <c r="AX127" s="172"/>
      <c r="AY127" s="172"/>
      <c r="AZ127" s="172"/>
      <c r="BA127" s="172"/>
      <c r="BB127" s="172"/>
      <c r="BC127" s="172"/>
      <c r="BD127" s="172"/>
      <c r="BE127" s="172"/>
      <c r="BF127" s="172"/>
      <c r="BG127" s="172"/>
      <c r="BH127" s="172"/>
      <c r="BI127" s="172"/>
      <c r="BJ127" s="172"/>
      <c r="BK127" s="172"/>
      <c r="BL127" s="172"/>
      <c r="BM127" s="172"/>
      <c r="BN127" s="172"/>
      <c r="BO127" s="172"/>
      <c r="BP127" s="172"/>
      <c r="BQ127" s="172"/>
      <c r="BR127" s="172"/>
      <c r="BS127" s="172"/>
      <c r="BT127" s="172"/>
      <c r="BU127" s="172"/>
      <c r="BV127" s="172"/>
      <c r="BW127" s="172"/>
      <c r="BX127" s="172"/>
      <c r="BY127" s="172"/>
      <c r="BZ127" s="172"/>
      <c r="CA127" s="172"/>
      <c r="CB127" s="172"/>
      <c r="CC127" s="172"/>
      <c r="CD127" s="172"/>
      <c r="CE127" s="172"/>
      <c r="CF127" s="172"/>
      <c r="CG127" s="172"/>
      <c r="CH127" s="172"/>
      <c r="CI127" s="172"/>
      <c r="CJ127" s="172"/>
      <c r="CK127" s="172"/>
      <c r="CL127" s="172"/>
      <c r="CM127" s="172"/>
      <c r="CN127" s="172"/>
      <c r="CO127" s="172"/>
      <c r="CP127" s="172"/>
      <c r="CQ127" s="172"/>
      <c r="CR127" s="172"/>
      <c r="CS127" s="172"/>
      <c r="CT127" s="172"/>
      <c r="CU127" s="172"/>
      <c r="CV127" s="172"/>
      <c r="CW127" s="172"/>
      <c r="CX127" s="172"/>
      <c r="CY127" s="172"/>
      <c r="CZ127" s="172"/>
    </row>
    <row r="128" spans="1:104" ht="11.25" customHeight="1" x14ac:dyDescent="0.25">
      <c r="A128" s="172"/>
      <c r="B128" s="172"/>
      <c r="C128" s="172"/>
      <c r="D128" s="172"/>
      <c r="E128" s="116"/>
      <c r="F128" s="119"/>
      <c r="G128" s="117"/>
      <c r="H128" s="116"/>
      <c r="I128" s="119"/>
      <c r="J128" s="172"/>
      <c r="K128" s="166"/>
      <c r="L128" s="166"/>
      <c r="M128" s="166"/>
      <c r="N128" s="166"/>
      <c r="O128" s="166"/>
      <c r="P128" s="166"/>
      <c r="Q128" s="166"/>
      <c r="R128" s="166"/>
      <c r="S128" s="172"/>
      <c r="T128" s="166"/>
      <c r="U128" s="166"/>
      <c r="V128" s="166"/>
      <c r="W128" s="166"/>
      <c r="X128" s="166"/>
      <c r="Y128" s="166"/>
      <c r="Z128" s="166"/>
      <c r="AA128" s="166"/>
      <c r="AB128" s="172"/>
      <c r="AC128" s="172"/>
      <c r="AD128" s="172"/>
      <c r="AE128" s="172"/>
      <c r="AF128" s="172"/>
      <c r="AG128" s="172"/>
      <c r="AH128" s="172"/>
      <c r="AI128" s="172"/>
      <c r="AJ128" s="172"/>
      <c r="AK128" s="172"/>
      <c r="AL128" s="174"/>
      <c r="AM128" s="172"/>
      <c r="AN128" s="172"/>
      <c r="AO128" s="172"/>
      <c r="AP128" s="172"/>
      <c r="AQ128" s="172"/>
      <c r="AR128" s="172"/>
      <c r="AS128" s="172"/>
      <c r="AT128" s="172"/>
      <c r="AU128" s="172"/>
      <c r="AV128" s="172"/>
      <c r="AW128" s="172"/>
      <c r="AX128" s="172"/>
      <c r="AY128" s="172"/>
      <c r="AZ128" s="172"/>
      <c r="BA128" s="172"/>
      <c r="BB128" s="172"/>
      <c r="BC128" s="172"/>
      <c r="BD128" s="172"/>
      <c r="BE128" s="172"/>
      <c r="BF128" s="172"/>
      <c r="BG128" s="172"/>
      <c r="BH128" s="172"/>
      <c r="BI128" s="172"/>
      <c r="BJ128" s="172"/>
      <c r="BK128" s="172"/>
      <c r="BL128" s="172"/>
      <c r="BM128" s="172"/>
      <c r="BN128" s="172"/>
      <c r="BO128" s="172"/>
      <c r="BP128" s="172"/>
      <c r="BQ128" s="172"/>
      <c r="BR128" s="172"/>
      <c r="BS128" s="172"/>
      <c r="BT128" s="172"/>
      <c r="BU128" s="172"/>
      <c r="BV128" s="172"/>
      <c r="BW128" s="172"/>
      <c r="BX128" s="172"/>
      <c r="BY128" s="172"/>
      <c r="BZ128" s="172"/>
      <c r="CA128" s="172"/>
      <c r="CB128" s="172"/>
      <c r="CC128" s="172"/>
      <c r="CD128" s="172"/>
      <c r="CE128" s="172"/>
      <c r="CF128" s="172"/>
      <c r="CG128" s="172"/>
      <c r="CH128" s="172"/>
      <c r="CI128" s="172"/>
      <c r="CJ128" s="172"/>
      <c r="CK128" s="172"/>
      <c r="CL128" s="172"/>
      <c r="CM128" s="172"/>
      <c r="CN128" s="172"/>
      <c r="CO128" s="172"/>
      <c r="CP128" s="172"/>
      <c r="CQ128" s="172"/>
      <c r="CR128" s="172"/>
      <c r="CS128" s="172"/>
      <c r="CT128" s="172"/>
      <c r="CU128" s="172"/>
      <c r="CV128" s="172"/>
      <c r="CW128" s="172"/>
      <c r="CX128" s="172"/>
      <c r="CY128" s="172"/>
      <c r="CZ128" s="172"/>
    </row>
    <row r="129" spans="1:104" ht="11.25" customHeight="1" x14ac:dyDescent="0.25">
      <c r="A129" s="172"/>
      <c r="B129" s="172"/>
      <c r="C129" s="172"/>
      <c r="D129" s="172"/>
      <c r="E129" s="116"/>
      <c r="F129" s="119"/>
      <c r="G129" s="117"/>
      <c r="H129" s="116"/>
      <c r="I129" s="119"/>
      <c r="J129" s="172"/>
      <c r="K129" s="166"/>
      <c r="L129" s="166"/>
      <c r="M129" s="166"/>
      <c r="N129" s="166"/>
      <c r="O129" s="166"/>
      <c r="P129" s="166"/>
      <c r="Q129" s="166"/>
      <c r="R129" s="166"/>
      <c r="S129" s="172"/>
      <c r="T129" s="166"/>
      <c r="U129" s="166"/>
      <c r="V129" s="166"/>
      <c r="W129" s="166"/>
      <c r="X129" s="166"/>
      <c r="Y129" s="166"/>
      <c r="Z129" s="166"/>
      <c r="AA129" s="166"/>
      <c r="AB129" s="172"/>
      <c r="AC129" s="172"/>
      <c r="AD129" s="172"/>
      <c r="AE129" s="172"/>
      <c r="AF129" s="172"/>
      <c r="AG129" s="172"/>
      <c r="AH129" s="172"/>
      <c r="AI129" s="172"/>
      <c r="AJ129" s="172"/>
      <c r="AK129" s="172"/>
      <c r="AL129" s="174"/>
      <c r="AM129" s="172"/>
      <c r="AN129" s="172"/>
      <c r="AO129" s="172"/>
      <c r="AP129" s="172"/>
      <c r="AQ129" s="172"/>
      <c r="AR129" s="172"/>
      <c r="AS129" s="172"/>
      <c r="AT129" s="172"/>
      <c r="AU129" s="172"/>
      <c r="AV129" s="172"/>
      <c r="AW129" s="172"/>
      <c r="AX129" s="172"/>
      <c r="AY129" s="172"/>
      <c r="AZ129" s="172"/>
      <c r="BA129" s="172"/>
      <c r="BB129" s="172"/>
      <c r="BC129" s="172"/>
      <c r="BD129" s="172"/>
      <c r="BE129" s="172"/>
      <c r="BF129" s="172"/>
      <c r="BG129" s="172"/>
      <c r="BH129" s="172"/>
      <c r="BI129" s="172"/>
      <c r="BJ129" s="172"/>
      <c r="BK129" s="172"/>
      <c r="BL129" s="172"/>
      <c r="BM129" s="172"/>
      <c r="BN129" s="172"/>
      <c r="BO129" s="172"/>
      <c r="BP129" s="172"/>
      <c r="BQ129" s="172"/>
      <c r="BR129" s="172"/>
      <c r="BS129" s="172"/>
      <c r="BT129" s="172"/>
      <c r="BU129" s="172"/>
      <c r="BV129" s="172"/>
      <c r="BW129" s="172"/>
      <c r="BX129" s="172"/>
      <c r="BY129" s="172"/>
      <c r="BZ129" s="172"/>
      <c r="CA129" s="172"/>
      <c r="CB129" s="172"/>
      <c r="CC129" s="172"/>
      <c r="CD129" s="172"/>
      <c r="CE129" s="172"/>
      <c r="CF129" s="172"/>
      <c r="CG129" s="172"/>
      <c r="CH129" s="172"/>
      <c r="CI129" s="172"/>
      <c r="CJ129" s="172"/>
      <c r="CK129" s="172"/>
      <c r="CL129" s="172"/>
      <c r="CM129" s="172"/>
      <c r="CN129" s="172"/>
      <c r="CO129" s="172"/>
      <c r="CP129" s="172"/>
      <c r="CQ129" s="172"/>
      <c r="CR129" s="172"/>
      <c r="CS129" s="172"/>
      <c r="CT129" s="172"/>
      <c r="CU129" s="172"/>
      <c r="CV129" s="172"/>
      <c r="CW129" s="172"/>
      <c r="CX129" s="172"/>
      <c r="CY129" s="172"/>
      <c r="CZ129" s="172"/>
    </row>
    <row r="130" spans="1:104" ht="11.25" customHeight="1" x14ac:dyDescent="0.25">
      <c r="A130" s="172"/>
      <c r="B130" s="172"/>
      <c r="C130" s="172"/>
      <c r="D130" s="172"/>
      <c r="E130" s="116"/>
      <c r="F130" s="119"/>
      <c r="G130" s="117"/>
      <c r="H130" s="116"/>
      <c r="I130" s="119"/>
      <c r="J130" s="172"/>
      <c r="K130" s="166"/>
      <c r="L130" s="166"/>
      <c r="M130" s="166"/>
      <c r="N130" s="166"/>
      <c r="O130" s="166"/>
      <c r="P130" s="166"/>
      <c r="Q130" s="166"/>
      <c r="R130" s="166"/>
      <c r="S130" s="172"/>
      <c r="T130" s="166"/>
      <c r="U130" s="166"/>
      <c r="V130" s="166"/>
      <c r="W130" s="166"/>
      <c r="X130" s="166"/>
      <c r="Y130" s="166"/>
      <c r="Z130" s="166"/>
      <c r="AA130" s="166"/>
      <c r="AB130" s="172"/>
      <c r="AC130" s="172"/>
      <c r="AD130" s="172"/>
      <c r="AE130" s="172"/>
      <c r="AF130" s="172"/>
      <c r="AG130" s="172"/>
      <c r="AH130" s="172"/>
      <c r="AI130" s="172"/>
      <c r="AJ130" s="172"/>
      <c r="AK130" s="172"/>
      <c r="AL130" s="174"/>
      <c r="AM130" s="172"/>
      <c r="AN130" s="172"/>
      <c r="AO130" s="172"/>
      <c r="AP130" s="172"/>
      <c r="AQ130" s="172"/>
      <c r="AR130" s="172"/>
      <c r="AS130" s="172"/>
      <c r="AT130" s="172"/>
      <c r="AU130" s="172"/>
      <c r="AV130" s="172"/>
      <c r="AW130" s="172"/>
      <c r="AX130" s="172"/>
      <c r="AY130" s="172"/>
      <c r="AZ130" s="172"/>
      <c r="BA130" s="172"/>
      <c r="BB130" s="172"/>
      <c r="BC130" s="172"/>
      <c r="BD130" s="172"/>
      <c r="BE130" s="172"/>
      <c r="BF130" s="172"/>
      <c r="BG130" s="172"/>
      <c r="BH130" s="172"/>
      <c r="BI130" s="172"/>
      <c r="BJ130" s="172"/>
      <c r="BK130" s="172"/>
      <c r="BL130" s="172"/>
      <c r="BM130" s="172"/>
      <c r="BN130" s="172"/>
      <c r="BO130" s="172"/>
      <c r="BP130" s="172"/>
      <c r="BQ130" s="172"/>
      <c r="BR130" s="172"/>
      <c r="BS130" s="172"/>
      <c r="BT130" s="172"/>
      <c r="BU130" s="172"/>
      <c r="BV130" s="172"/>
      <c r="BW130" s="172"/>
      <c r="BX130" s="172"/>
      <c r="BY130" s="172"/>
      <c r="BZ130" s="172"/>
      <c r="CA130" s="172"/>
      <c r="CB130" s="172"/>
      <c r="CC130" s="172"/>
      <c r="CD130" s="172"/>
      <c r="CE130" s="172"/>
      <c r="CF130" s="172"/>
      <c r="CG130" s="172"/>
      <c r="CH130" s="172"/>
      <c r="CI130" s="172"/>
      <c r="CJ130" s="172"/>
      <c r="CK130" s="172"/>
      <c r="CL130" s="172"/>
      <c r="CM130" s="172"/>
      <c r="CN130" s="172"/>
      <c r="CO130" s="172"/>
      <c r="CP130" s="172"/>
      <c r="CQ130" s="172"/>
      <c r="CR130" s="172"/>
      <c r="CS130" s="172"/>
      <c r="CT130" s="172"/>
      <c r="CU130" s="172"/>
      <c r="CV130" s="172"/>
      <c r="CW130" s="172"/>
      <c r="CX130" s="172"/>
      <c r="CY130" s="172"/>
      <c r="CZ130" s="172"/>
    </row>
    <row r="131" spans="1:104" ht="11.25" customHeight="1" x14ac:dyDescent="0.25">
      <c r="A131" s="172"/>
      <c r="B131" s="172"/>
      <c r="C131" s="172"/>
      <c r="D131" s="172"/>
      <c r="E131" s="116"/>
      <c r="F131" s="119"/>
      <c r="G131" s="117"/>
      <c r="H131" s="116"/>
      <c r="I131" s="119"/>
      <c r="J131" s="172"/>
      <c r="K131" s="166"/>
      <c r="L131" s="166"/>
      <c r="M131" s="166"/>
      <c r="N131" s="166"/>
      <c r="O131" s="166"/>
      <c r="P131" s="166"/>
      <c r="Q131" s="166"/>
      <c r="R131" s="166"/>
      <c r="S131" s="172"/>
      <c r="T131" s="166"/>
      <c r="U131" s="166"/>
      <c r="V131" s="166"/>
      <c r="W131" s="166"/>
      <c r="X131" s="166"/>
      <c r="Y131" s="166"/>
      <c r="Z131" s="166"/>
      <c r="AA131" s="166"/>
      <c r="AB131" s="172"/>
      <c r="AC131" s="172"/>
      <c r="AD131" s="172"/>
      <c r="AE131" s="172"/>
      <c r="AF131" s="172"/>
      <c r="AG131" s="172"/>
      <c r="AH131" s="172"/>
      <c r="AI131" s="172"/>
      <c r="AJ131" s="172"/>
      <c r="AK131" s="172"/>
      <c r="AL131" s="174"/>
      <c r="AM131" s="172"/>
      <c r="AN131" s="172"/>
      <c r="AO131" s="172"/>
      <c r="AP131" s="172"/>
      <c r="AQ131" s="172"/>
      <c r="AR131" s="172"/>
      <c r="AS131" s="172"/>
      <c r="AT131" s="172"/>
      <c r="AU131" s="172"/>
      <c r="AV131" s="172"/>
      <c r="AW131" s="172"/>
      <c r="AX131" s="172"/>
      <c r="AY131" s="172"/>
      <c r="AZ131" s="172"/>
      <c r="BA131" s="172"/>
      <c r="BB131" s="172"/>
      <c r="BC131" s="172"/>
      <c r="BD131" s="172"/>
      <c r="BE131" s="172"/>
      <c r="BF131" s="172"/>
      <c r="BG131" s="172"/>
      <c r="BH131" s="172"/>
      <c r="BI131" s="172"/>
      <c r="BJ131" s="172"/>
      <c r="BK131" s="172"/>
      <c r="BL131" s="172"/>
      <c r="BM131" s="172"/>
      <c r="BN131" s="172"/>
      <c r="BO131" s="172"/>
      <c r="BP131" s="172"/>
      <c r="BQ131" s="172"/>
      <c r="BR131" s="172"/>
      <c r="BS131" s="172"/>
      <c r="BT131" s="172"/>
      <c r="BU131" s="172"/>
      <c r="BV131" s="172"/>
      <c r="BW131" s="172"/>
      <c r="BX131" s="172"/>
      <c r="BY131" s="172"/>
      <c r="BZ131" s="172"/>
      <c r="CA131" s="172"/>
      <c r="CB131" s="172"/>
      <c r="CC131" s="172"/>
      <c r="CD131" s="172"/>
      <c r="CE131" s="172"/>
      <c r="CF131" s="172"/>
      <c r="CG131" s="172"/>
      <c r="CH131" s="172"/>
      <c r="CI131" s="172"/>
      <c r="CJ131" s="172"/>
      <c r="CK131" s="172"/>
      <c r="CL131" s="172"/>
      <c r="CM131" s="172"/>
      <c r="CN131" s="172"/>
      <c r="CO131" s="172"/>
      <c r="CP131" s="172"/>
      <c r="CQ131" s="172"/>
      <c r="CR131" s="172"/>
      <c r="CS131" s="172"/>
      <c r="CT131" s="172"/>
      <c r="CU131" s="172"/>
      <c r="CV131" s="172"/>
      <c r="CW131" s="172"/>
      <c r="CX131" s="172"/>
      <c r="CY131" s="172"/>
      <c r="CZ131" s="172"/>
    </row>
    <row r="132" spans="1:104" ht="11.25" customHeight="1" x14ac:dyDescent="0.25">
      <c r="A132" s="172"/>
      <c r="B132" s="172"/>
      <c r="C132" s="172"/>
      <c r="D132" s="172"/>
      <c r="E132" s="116"/>
      <c r="F132" s="119"/>
      <c r="G132" s="117"/>
      <c r="H132" s="116"/>
      <c r="I132" s="119"/>
      <c r="J132" s="172"/>
      <c r="K132" s="166"/>
      <c r="L132" s="166"/>
      <c r="M132" s="166"/>
      <c r="N132" s="166"/>
      <c r="O132" s="166"/>
      <c r="P132" s="166"/>
      <c r="Q132" s="166"/>
      <c r="R132" s="166"/>
      <c r="S132" s="172"/>
      <c r="T132" s="166"/>
      <c r="U132" s="166"/>
      <c r="V132" s="166"/>
      <c r="W132" s="166"/>
      <c r="X132" s="166"/>
      <c r="Y132" s="166"/>
      <c r="Z132" s="166"/>
      <c r="AA132" s="166"/>
      <c r="AB132" s="172"/>
      <c r="AC132" s="172"/>
      <c r="AD132" s="172"/>
      <c r="AE132" s="172"/>
      <c r="AF132" s="172"/>
      <c r="AG132" s="172"/>
      <c r="AH132" s="172"/>
      <c r="AI132" s="172"/>
      <c r="AJ132" s="172"/>
      <c r="AK132" s="172"/>
      <c r="AL132" s="174"/>
      <c r="AM132" s="172"/>
      <c r="AN132" s="172"/>
      <c r="AO132" s="172"/>
      <c r="AP132" s="172"/>
      <c r="AQ132" s="172"/>
      <c r="AR132" s="172"/>
      <c r="AS132" s="172"/>
      <c r="AT132" s="172"/>
      <c r="AU132" s="172"/>
      <c r="AV132" s="172"/>
      <c r="AW132" s="172"/>
      <c r="AX132" s="172"/>
      <c r="AY132" s="172"/>
      <c r="AZ132" s="172"/>
      <c r="BA132" s="172"/>
      <c r="BB132" s="172"/>
      <c r="BC132" s="172"/>
      <c r="BD132" s="172"/>
      <c r="BE132" s="172"/>
      <c r="BF132" s="172"/>
      <c r="BG132" s="172"/>
      <c r="BH132" s="172"/>
      <c r="BI132" s="172"/>
      <c r="BJ132" s="172"/>
      <c r="BK132" s="172"/>
      <c r="BL132" s="172"/>
      <c r="BM132" s="172"/>
      <c r="BN132" s="172"/>
      <c r="BO132" s="172"/>
      <c r="BP132" s="172"/>
      <c r="BQ132" s="172"/>
      <c r="BR132" s="172"/>
      <c r="BS132" s="172"/>
      <c r="BT132" s="172"/>
      <c r="BU132" s="172"/>
      <c r="BV132" s="172"/>
      <c r="BW132" s="172"/>
      <c r="BX132" s="172"/>
      <c r="BY132" s="172"/>
      <c r="BZ132" s="172"/>
      <c r="CA132" s="172"/>
      <c r="CB132" s="172"/>
      <c r="CC132" s="172"/>
      <c r="CD132" s="172"/>
      <c r="CE132" s="172"/>
      <c r="CF132" s="172"/>
      <c r="CG132" s="172"/>
      <c r="CH132" s="172"/>
      <c r="CI132" s="172"/>
      <c r="CJ132" s="172"/>
      <c r="CK132" s="172"/>
      <c r="CL132" s="172"/>
      <c r="CM132" s="172"/>
      <c r="CN132" s="172"/>
      <c r="CO132" s="172"/>
      <c r="CP132" s="172"/>
      <c r="CQ132" s="172"/>
      <c r="CR132" s="172"/>
      <c r="CS132" s="172"/>
      <c r="CT132" s="172"/>
      <c r="CU132" s="172"/>
      <c r="CV132" s="172"/>
      <c r="CW132" s="172"/>
      <c r="CX132" s="172"/>
      <c r="CY132" s="172"/>
      <c r="CZ132" s="172"/>
    </row>
    <row r="133" spans="1:104" ht="11.25" customHeight="1" x14ac:dyDescent="0.25">
      <c r="A133" s="172"/>
      <c r="B133" s="172"/>
      <c r="C133" s="172"/>
      <c r="D133" s="172"/>
      <c r="E133" s="116"/>
      <c r="F133" s="119"/>
      <c r="G133" s="117"/>
      <c r="H133" s="116"/>
      <c r="I133" s="119"/>
      <c r="J133" s="172"/>
      <c r="K133" s="166"/>
      <c r="L133" s="166"/>
      <c r="M133" s="166"/>
      <c r="N133" s="166"/>
      <c r="O133" s="166"/>
      <c r="P133" s="166"/>
      <c r="Q133" s="166"/>
      <c r="R133" s="166"/>
      <c r="S133" s="172"/>
      <c r="T133" s="166"/>
      <c r="U133" s="166"/>
      <c r="V133" s="166"/>
      <c r="W133" s="166"/>
      <c r="X133" s="166"/>
      <c r="Y133" s="166"/>
      <c r="Z133" s="166"/>
      <c r="AA133" s="166"/>
      <c r="AB133" s="172"/>
      <c r="AC133" s="172"/>
      <c r="AD133" s="172"/>
      <c r="AE133" s="172"/>
      <c r="AF133" s="172"/>
      <c r="AG133" s="172"/>
      <c r="AH133" s="172"/>
      <c r="AI133" s="172"/>
      <c r="AJ133" s="172"/>
      <c r="AK133" s="172"/>
      <c r="AL133" s="174"/>
      <c r="AM133" s="172"/>
      <c r="AN133" s="172"/>
      <c r="AO133" s="172"/>
      <c r="AP133" s="172"/>
      <c r="AQ133" s="172"/>
      <c r="AR133" s="172"/>
      <c r="AS133" s="172"/>
      <c r="AT133" s="172"/>
      <c r="AU133" s="172"/>
      <c r="AV133" s="172"/>
      <c r="AW133" s="172"/>
      <c r="AX133" s="172"/>
      <c r="AY133" s="172"/>
      <c r="AZ133" s="172"/>
      <c r="BA133" s="172"/>
      <c r="BB133" s="172"/>
      <c r="BC133" s="172"/>
      <c r="BD133" s="172"/>
      <c r="BE133" s="172"/>
      <c r="BF133" s="172"/>
      <c r="BG133" s="172"/>
      <c r="BH133" s="172"/>
      <c r="BI133" s="172"/>
      <c r="BJ133" s="172"/>
      <c r="BK133" s="172"/>
      <c r="BL133" s="172"/>
      <c r="BM133" s="172"/>
      <c r="BN133" s="172"/>
      <c r="BO133" s="172"/>
      <c r="BP133" s="172"/>
      <c r="BQ133" s="172"/>
      <c r="BR133" s="172"/>
      <c r="BS133" s="172"/>
      <c r="BT133" s="172"/>
      <c r="BU133" s="172"/>
      <c r="BV133" s="172"/>
      <c r="BW133" s="172"/>
      <c r="BX133" s="172"/>
      <c r="BY133" s="172"/>
      <c r="BZ133" s="172"/>
      <c r="CA133" s="172"/>
      <c r="CB133" s="172"/>
      <c r="CC133" s="172"/>
      <c r="CD133" s="172"/>
      <c r="CE133" s="172"/>
      <c r="CF133" s="172"/>
      <c r="CG133" s="172"/>
      <c r="CH133" s="172"/>
      <c r="CI133" s="172"/>
      <c r="CJ133" s="172"/>
      <c r="CK133" s="172"/>
      <c r="CL133" s="172"/>
      <c r="CM133" s="172"/>
      <c r="CN133" s="172"/>
      <c r="CO133" s="172"/>
      <c r="CP133" s="172"/>
      <c r="CQ133" s="172"/>
      <c r="CR133" s="172"/>
      <c r="CS133" s="172"/>
      <c r="CT133" s="172"/>
      <c r="CU133" s="172"/>
      <c r="CV133" s="172"/>
      <c r="CW133" s="172"/>
      <c r="CX133" s="172"/>
      <c r="CY133" s="172"/>
      <c r="CZ133" s="172"/>
    </row>
    <row r="134" spans="1:104" ht="11.25" customHeight="1" x14ac:dyDescent="0.25">
      <c r="A134" s="172"/>
      <c r="B134" s="172"/>
      <c r="C134" s="172"/>
      <c r="D134" s="172"/>
      <c r="E134" s="116"/>
      <c r="F134" s="119"/>
      <c r="G134" s="117"/>
      <c r="H134" s="116"/>
      <c r="I134" s="119"/>
      <c r="J134" s="172"/>
      <c r="K134" s="166"/>
      <c r="L134" s="166"/>
      <c r="M134" s="166"/>
      <c r="N134" s="166"/>
      <c r="O134" s="166"/>
      <c r="P134" s="166"/>
      <c r="Q134" s="166"/>
      <c r="R134" s="166"/>
      <c r="S134" s="172"/>
      <c r="T134" s="166"/>
      <c r="U134" s="166"/>
      <c r="V134" s="166"/>
      <c r="W134" s="166"/>
      <c r="X134" s="166"/>
      <c r="Y134" s="166"/>
      <c r="Z134" s="166"/>
      <c r="AA134" s="166"/>
      <c r="AB134" s="172"/>
      <c r="AC134" s="172"/>
      <c r="AD134" s="172"/>
      <c r="AE134" s="172"/>
      <c r="AF134" s="172"/>
      <c r="AG134" s="172"/>
      <c r="AH134" s="172"/>
      <c r="AI134" s="172"/>
      <c r="AJ134" s="172"/>
      <c r="AK134" s="172"/>
      <c r="AL134" s="174"/>
      <c r="AM134" s="172"/>
      <c r="AN134" s="172"/>
      <c r="AO134" s="172"/>
      <c r="AP134" s="172"/>
      <c r="AQ134" s="172"/>
      <c r="AR134" s="172"/>
      <c r="AS134" s="172"/>
      <c r="AT134" s="172"/>
      <c r="AU134" s="172"/>
      <c r="AV134" s="172"/>
      <c r="AW134" s="172"/>
      <c r="AX134" s="172"/>
      <c r="AY134" s="172"/>
      <c r="AZ134" s="172"/>
      <c r="BA134" s="172"/>
      <c r="BB134" s="172"/>
      <c r="BC134" s="172"/>
      <c r="BD134" s="172"/>
      <c r="BE134" s="172"/>
      <c r="BF134" s="172"/>
      <c r="BG134" s="172"/>
      <c r="BH134" s="172"/>
      <c r="BI134" s="172"/>
      <c r="BJ134" s="172"/>
      <c r="BK134" s="172"/>
      <c r="BL134" s="172"/>
      <c r="BM134" s="172"/>
      <c r="BN134" s="172"/>
      <c r="BO134" s="172"/>
      <c r="BP134" s="172"/>
      <c r="BQ134" s="172"/>
      <c r="BR134" s="172"/>
      <c r="BS134" s="172"/>
      <c r="BT134" s="172"/>
      <c r="BU134" s="172"/>
      <c r="BV134" s="172"/>
      <c r="BW134" s="172"/>
      <c r="BX134" s="172"/>
      <c r="BY134" s="172"/>
      <c r="BZ134" s="172"/>
      <c r="CA134" s="172"/>
      <c r="CB134" s="172"/>
      <c r="CC134" s="172"/>
      <c r="CD134" s="172"/>
      <c r="CE134" s="172"/>
      <c r="CF134" s="172"/>
      <c r="CG134" s="172"/>
      <c r="CH134" s="172"/>
      <c r="CI134" s="172"/>
      <c r="CJ134" s="172"/>
      <c r="CK134" s="172"/>
      <c r="CL134" s="172"/>
      <c r="CM134" s="172"/>
      <c r="CN134" s="172"/>
      <c r="CO134" s="172"/>
      <c r="CP134" s="172"/>
      <c r="CQ134" s="172"/>
      <c r="CR134" s="172"/>
      <c r="CS134" s="172"/>
      <c r="CT134" s="172"/>
      <c r="CU134" s="172"/>
      <c r="CV134" s="172"/>
      <c r="CW134" s="172"/>
      <c r="CX134" s="172"/>
      <c r="CY134" s="172"/>
      <c r="CZ134" s="172"/>
    </row>
    <row r="135" spans="1:104" ht="11.25" customHeight="1" x14ac:dyDescent="0.25">
      <c r="A135" s="172"/>
      <c r="B135" s="172"/>
      <c r="C135" s="172"/>
      <c r="D135" s="172"/>
      <c r="E135" s="116"/>
      <c r="F135" s="119"/>
      <c r="G135" s="117"/>
      <c r="H135" s="116"/>
      <c r="I135" s="119"/>
      <c r="J135" s="172"/>
      <c r="K135" s="166"/>
      <c r="L135" s="166"/>
      <c r="M135" s="166"/>
      <c r="N135" s="166"/>
      <c r="O135" s="166"/>
      <c r="P135" s="166"/>
      <c r="Q135" s="166"/>
      <c r="R135" s="166"/>
      <c r="S135" s="172"/>
      <c r="T135" s="166"/>
      <c r="U135" s="166"/>
      <c r="V135" s="166"/>
      <c r="W135" s="166"/>
      <c r="X135" s="166"/>
      <c r="Y135" s="166"/>
      <c r="Z135" s="166"/>
      <c r="AA135" s="166"/>
      <c r="AB135" s="172"/>
      <c r="AC135" s="172"/>
      <c r="AD135" s="172"/>
      <c r="AE135" s="172"/>
      <c r="AF135" s="172"/>
      <c r="AG135" s="172"/>
      <c r="AH135" s="172"/>
      <c r="AI135" s="172"/>
      <c r="AJ135" s="172"/>
      <c r="AK135" s="172"/>
      <c r="AL135" s="174"/>
      <c r="AM135" s="172"/>
      <c r="AN135" s="172"/>
      <c r="AO135" s="172"/>
      <c r="AP135" s="172"/>
      <c r="AQ135" s="172"/>
      <c r="AR135" s="172"/>
      <c r="AS135" s="172"/>
      <c r="AT135" s="172"/>
      <c r="AU135" s="172"/>
      <c r="AV135" s="172"/>
      <c r="AW135" s="172"/>
      <c r="AX135" s="172"/>
      <c r="AY135" s="172"/>
      <c r="AZ135" s="172"/>
      <c r="BA135" s="172"/>
      <c r="BB135" s="172"/>
      <c r="BC135" s="172"/>
      <c r="BD135" s="172"/>
      <c r="BE135" s="172"/>
      <c r="BF135" s="172"/>
      <c r="BG135" s="172"/>
      <c r="BH135" s="172"/>
      <c r="BI135" s="172"/>
      <c r="BJ135" s="172"/>
      <c r="BK135" s="172"/>
      <c r="BL135" s="172"/>
      <c r="BM135" s="172"/>
      <c r="BN135" s="172"/>
      <c r="BO135" s="172"/>
      <c r="BP135" s="172"/>
      <c r="BQ135" s="172"/>
      <c r="BR135" s="172"/>
      <c r="BS135" s="172"/>
      <c r="BT135" s="172"/>
      <c r="BU135" s="172"/>
      <c r="BV135" s="172"/>
      <c r="BW135" s="172"/>
      <c r="BX135" s="172"/>
      <c r="BY135" s="172"/>
      <c r="BZ135" s="172"/>
      <c r="CA135" s="172"/>
      <c r="CB135" s="172"/>
      <c r="CC135" s="172"/>
      <c r="CD135" s="172"/>
      <c r="CE135" s="172"/>
      <c r="CF135" s="172"/>
      <c r="CG135" s="172"/>
      <c r="CH135" s="172"/>
      <c r="CI135" s="172"/>
      <c r="CJ135" s="172"/>
      <c r="CK135" s="172"/>
      <c r="CL135" s="172"/>
      <c r="CM135" s="172"/>
      <c r="CN135" s="172"/>
      <c r="CO135" s="172"/>
      <c r="CP135" s="172"/>
      <c r="CQ135" s="172"/>
      <c r="CR135" s="172"/>
      <c r="CS135" s="172"/>
      <c r="CT135" s="172"/>
      <c r="CU135" s="172"/>
      <c r="CV135" s="172"/>
      <c r="CW135" s="172"/>
      <c r="CX135" s="172"/>
      <c r="CY135" s="172"/>
      <c r="CZ135" s="172"/>
    </row>
    <row r="136" spans="1:104" ht="11.25" customHeight="1" x14ac:dyDescent="0.25">
      <c r="A136" s="172"/>
      <c r="B136" s="172"/>
      <c r="C136" s="172"/>
      <c r="D136" s="172"/>
      <c r="E136" s="116"/>
      <c r="F136" s="119"/>
      <c r="G136" s="117"/>
      <c r="H136" s="116"/>
      <c r="I136" s="119"/>
      <c r="J136" s="172"/>
      <c r="K136" s="166"/>
      <c r="L136" s="166"/>
      <c r="M136" s="166"/>
      <c r="N136" s="166"/>
      <c r="O136" s="166"/>
      <c r="P136" s="166"/>
      <c r="Q136" s="166"/>
      <c r="R136" s="166"/>
      <c r="S136" s="172"/>
      <c r="T136" s="166"/>
      <c r="U136" s="166"/>
      <c r="V136" s="166"/>
      <c r="W136" s="166"/>
      <c r="X136" s="166"/>
      <c r="Y136" s="166"/>
      <c r="Z136" s="166"/>
      <c r="AA136" s="166"/>
      <c r="AB136" s="172"/>
      <c r="AC136" s="172"/>
      <c r="AD136" s="172"/>
      <c r="AE136" s="172"/>
      <c r="AF136" s="172"/>
      <c r="AG136" s="172"/>
      <c r="AH136" s="172"/>
      <c r="AI136" s="172"/>
      <c r="AJ136" s="172"/>
      <c r="AK136" s="172"/>
      <c r="AL136" s="174"/>
      <c r="AM136" s="172"/>
      <c r="AN136" s="172"/>
      <c r="AO136" s="172"/>
      <c r="AP136" s="172"/>
      <c r="AQ136" s="172"/>
      <c r="AR136" s="172"/>
      <c r="AS136" s="172"/>
      <c r="AT136" s="172"/>
      <c r="AU136" s="172"/>
      <c r="AV136" s="172"/>
      <c r="AW136" s="172"/>
      <c r="AX136" s="172"/>
      <c r="AY136" s="172"/>
      <c r="AZ136" s="172"/>
      <c r="BA136" s="172"/>
      <c r="BB136" s="172"/>
      <c r="BC136" s="172"/>
      <c r="BD136" s="172"/>
      <c r="BE136" s="172"/>
      <c r="BF136" s="172"/>
      <c r="BG136" s="172"/>
      <c r="BH136" s="172"/>
      <c r="BI136" s="172"/>
      <c r="BJ136" s="172"/>
      <c r="BK136" s="172"/>
      <c r="BL136" s="172"/>
      <c r="BM136" s="172"/>
      <c r="BN136" s="172"/>
      <c r="BO136" s="172"/>
      <c r="BP136" s="172"/>
      <c r="BQ136" s="172"/>
      <c r="BR136" s="172"/>
      <c r="BS136" s="172"/>
      <c r="BT136" s="172"/>
      <c r="BU136" s="172"/>
      <c r="BV136" s="172"/>
      <c r="BW136" s="172"/>
      <c r="BX136" s="172"/>
      <c r="BY136" s="172"/>
      <c r="BZ136" s="172"/>
      <c r="CA136" s="172"/>
      <c r="CB136" s="172"/>
      <c r="CC136" s="172"/>
      <c r="CD136" s="172"/>
      <c r="CE136" s="172"/>
      <c r="CF136" s="172"/>
      <c r="CG136" s="172"/>
      <c r="CH136" s="172"/>
      <c r="CI136" s="172"/>
      <c r="CJ136" s="172"/>
      <c r="CK136" s="172"/>
      <c r="CL136" s="172"/>
      <c r="CM136" s="172"/>
      <c r="CN136" s="172"/>
      <c r="CO136" s="172"/>
      <c r="CP136" s="172"/>
      <c r="CQ136" s="172"/>
      <c r="CR136" s="172"/>
      <c r="CS136" s="172"/>
      <c r="CT136" s="172"/>
      <c r="CU136" s="172"/>
      <c r="CV136" s="172"/>
      <c r="CW136" s="172"/>
      <c r="CX136" s="172"/>
      <c r="CY136" s="172"/>
      <c r="CZ136" s="172"/>
    </row>
    <row r="137" spans="1:104" ht="11.25" customHeight="1" x14ac:dyDescent="0.25">
      <c r="A137" s="172"/>
      <c r="B137" s="172"/>
      <c r="C137" s="172"/>
      <c r="D137" s="172"/>
      <c r="E137" s="116"/>
      <c r="F137" s="119"/>
      <c r="G137" s="117"/>
      <c r="H137" s="116"/>
      <c r="I137" s="119"/>
      <c r="J137" s="172"/>
      <c r="K137" s="166"/>
      <c r="L137" s="166"/>
      <c r="M137" s="166"/>
      <c r="N137" s="166"/>
      <c r="O137" s="166"/>
      <c r="P137" s="166"/>
      <c r="Q137" s="166"/>
      <c r="R137" s="166"/>
      <c r="S137" s="172"/>
      <c r="T137" s="166"/>
      <c r="U137" s="166"/>
      <c r="V137" s="166"/>
      <c r="W137" s="166"/>
      <c r="X137" s="166"/>
      <c r="Y137" s="166"/>
      <c r="Z137" s="166"/>
      <c r="AA137" s="166"/>
      <c r="AB137" s="172"/>
      <c r="AC137" s="172"/>
      <c r="AD137" s="172"/>
      <c r="AE137" s="172"/>
      <c r="AF137" s="172"/>
      <c r="AG137" s="172"/>
      <c r="AH137" s="172"/>
      <c r="AI137" s="172"/>
      <c r="AJ137" s="172"/>
      <c r="AK137" s="172"/>
      <c r="AL137" s="174"/>
      <c r="AM137" s="172"/>
      <c r="AN137" s="172"/>
      <c r="AO137" s="172"/>
      <c r="AP137" s="172"/>
      <c r="AQ137" s="172"/>
      <c r="AR137" s="172"/>
      <c r="AS137" s="172"/>
      <c r="AT137" s="172"/>
      <c r="AU137" s="172"/>
      <c r="AV137" s="172"/>
      <c r="AW137" s="172"/>
      <c r="AX137" s="172"/>
      <c r="AY137" s="172"/>
      <c r="AZ137" s="172"/>
      <c r="BA137" s="172"/>
      <c r="BB137" s="172"/>
      <c r="BC137" s="172"/>
      <c r="BD137" s="172"/>
      <c r="BE137" s="172"/>
      <c r="BF137" s="172"/>
      <c r="BG137" s="172"/>
      <c r="BH137" s="172"/>
      <c r="BI137" s="172"/>
      <c r="BJ137" s="172"/>
      <c r="BK137" s="172"/>
      <c r="BL137" s="172"/>
      <c r="BM137" s="172"/>
      <c r="BN137" s="172"/>
      <c r="BO137" s="172"/>
      <c r="BP137" s="172"/>
      <c r="BQ137" s="172"/>
      <c r="BR137" s="172"/>
      <c r="BS137" s="172"/>
      <c r="BT137" s="172"/>
      <c r="BU137" s="172"/>
      <c r="BV137" s="172"/>
      <c r="BW137" s="172"/>
      <c r="BX137" s="172"/>
      <c r="BY137" s="172"/>
      <c r="BZ137" s="172"/>
      <c r="CA137" s="172"/>
      <c r="CB137" s="172"/>
      <c r="CC137" s="172"/>
      <c r="CD137" s="172"/>
      <c r="CE137" s="172"/>
      <c r="CF137" s="172"/>
      <c r="CG137" s="172"/>
      <c r="CH137" s="172"/>
      <c r="CI137" s="172"/>
      <c r="CJ137" s="172"/>
      <c r="CK137" s="172"/>
      <c r="CL137" s="172"/>
      <c r="CM137" s="172"/>
      <c r="CN137" s="172"/>
      <c r="CO137" s="172"/>
      <c r="CP137" s="172"/>
      <c r="CQ137" s="172"/>
      <c r="CR137" s="172"/>
      <c r="CS137" s="172"/>
      <c r="CT137" s="172"/>
      <c r="CU137" s="172"/>
      <c r="CV137" s="172"/>
      <c r="CW137" s="172"/>
      <c r="CX137" s="172"/>
      <c r="CY137" s="172"/>
      <c r="CZ137" s="172"/>
    </row>
    <row r="138" spans="1:104" ht="11.25" customHeight="1" x14ac:dyDescent="0.25">
      <c r="A138" s="172"/>
      <c r="B138" s="172"/>
      <c r="C138" s="172"/>
      <c r="D138" s="172"/>
      <c r="E138" s="116"/>
      <c r="F138" s="119"/>
      <c r="G138" s="117"/>
      <c r="H138" s="116"/>
      <c r="I138" s="119"/>
      <c r="J138" s="172"/>
      <c r="K138" s="166"/>
      <c r="L138" s="166"/>
      <c r="M138" s="166"/>
      <c r="N138" s="166"/>
      <c r="O138" s="166"/>
      <c r="P138" s="166"/>
      <c r="Q138" s="166"/>
      <c r="R138" s="166"/>
      <c r="S138" s="172"/>
      <c r="T138" s="166"/>
      <c r="U138" s="166"/>
      <c r="V138" s="166"/>
      <c r="W138" s="166"/>
      <c r="X138" s="166"/>
      <c r="Y138" s="166"/>
      <c r="Z138" s="166"/>
      <c r="AA138" s="166"/>
      <c r="AB138" s="172"/>
      <c r="AC138" s="172"/>
      <c r="AD138" s="172"/>
      <c r="AE138" s="172"/>
      <c r="AF138" s="172"/>
      <c r="AG138" s="172"/>
      <c r="AH138" s="172"/>
      <c r="AI138" s="172"/>
      <c r="AJ138" s="172"/>
      <c r="AK138" s="172"/>
      <c r="AL138" s="174"/>
      <c r="AM138" s="172"/>
      <c r="AN138" s="172"/>
      <c r="AO138" s="172"/>
      <c r="AP138" s="172"/>
      <c r="AQ138" s="172"/>
      <c r="AR138" s="172"/>
      <c r="AS138" s="172"/>
      <c r="AT138" s="172"/>
      <c r="AU138" s="172"/>
      <c r="AV138" s="172"/>
      <c r="AW138" s="172"/>
      <c r="AX138" s="172"/>
      <c r="AY138" s="172"/>
      <c r="AZ138" s="172"/>
      <c r="BA138" s="172"/>
      <c r="BB138" s="172"/>
      <c r="BC138" s="172"/>
      <c r="BD138" s="172"/>
      <c r="BE138" s="172"/>
      <c r="BF138" s="172"/>
      <c r="BG138" s="172"/>
      <c r="BH138" s="172"/>
      <c r="BI138" s="172"/>
      <c r="BJ138" s="172"/>
      <c r="BK138" s="172"/>
      <c r="BL138" s="172"/>
      <c r="BM138" s="172"/>
      <c r="BN138" s="172"/>
      <c r="BO138" s="172"/>
      <c r="BP138" s="172"/>
      <c r="BQ138" s="172"/>
      <c r="BR138" s="172"/>
      <c r="BS138" s="172"/>
      <c r="BT138" s="172"/>
      <c r="BU138" s="172"/>
      <c r="BV138" s="172"/>
      <c r="BW138" s="172"/>
      <c r="BX138" s="172"/>
      <c r="BY138" s="172"/>
      <c r="BZ138" s="172"/>
      <c r="CA138" s="172"/>
      <c r="CB138" s="172"/>
      <c r="CC138" s="172"/>
      <c r="CD138" s="172"/>
      <c r="CE138" s="172"/>
      <c r="CF138" s="172"/>
      <c r="CG138" s="172"/>
      <c r="CH138" s="172"/>
      <c r="CI138" s="172"/>
      <c r="CJ138" s="172"/>
      <c r="CK138" s="172"/>
      <c r="CL138" s="172"/>
      <c r="CM138" s="172"/>
      <c r="CN138" s="172"/>
      <c r="CO138" s="172"/>
      <c r="CP138" s="172"/>
      <c r="CQ138" s="172"/>
      <c r="CR138" s="172"/>
      <c r="CS138" s="172"/>
      <c r="CT138" s="172"/>
      <c r="CU138" s="172"/>
      <c r="CV138" s="172"/>
      <c r="CW138" s="172"/>
      <c r="CX138" s="172"/>
      <c r="CY138" s="172"/>
      <c r="CZ138" s="172"/>
    </row>
    <row r="139" spans="1:104" ht="11.25" customHeight="1" x14ac:dyDescent="0.25">
      <c r="A139" s="172"/>
      <c r="B139" s="172"/>
      <c r="C139" s="172"/>
      <c r="D139" s="172"/>
      <c r="E139" s="116"/>
      <c r="F139" s="119"/>
      <c r="G139" s="117"/>
      <c r="H139" s="116"/>
      <c r="I139" s="119"/>
      <c r="J139" s="172"/>
      <c r="K139" s="166"/>
      <c r="L139" s="166"/>
      <c r="M139" s="166"/>
      <c r="N139" s="166"/>
      <c r="O139" s="166"/>
      <c r="P139" s="166"/>
      <c r="Q139" s="166"/>
      <c r="R139" s="166"/>
      <c r="S139" s="172"/>
      <c r="T139" s="166"/>
      <c r="U139" s="166"/>
      <c r="V139" s="166"/>
      <c r="W139" s="166"/>
      <c r="X139" s="166"/>
      <c r="Y139" s="166"/>
      <c r="Z139" s="166"/>
      <c r="AA139" s="166"/>
      <c r="AB139" s="172"/>
      <c r="AC139" s="172"/>
      <c r="AD139" s="172"/>
      <c r="AE139" s="172"/>
      <c r="AF139" s="172"/>
      <c r="AG139" s="172"/>
      <c r="AH139" s="172"/>
      <c r="AI139" s="172"/>
      <c r="AJ139" s="172"/>
      <c r="AK139" s="172"/>
      <c r="AL139" s="174"/>
      <c r="AM139" s="172"/>
      <c r="AN139" s="172"/>
      <c r="AO139" s="172"/>
      <c r="AP139" s="172"/>
      <c r="AQ139" s="172"/>
      <c r="AR139" s="172"/>
      <c r="AS139" s="172"/>
      <c r="AT139" s="172"/>
      <c r="AU139" s="172"/>
      <c r="AV139" s="172"/>
      <c r="AW139" s="172"/>
      <c r="AX139" s="172"/>
      <c r="AY139" s="172"/>
      <c r="AZ139" s="172"/>
      <c r="BA139" s="172"/>
      <c r="BB139" s="172"/>
      <c r="BC139" s="172"/>
      <c r="BD139" s="172"/>
      <c r="BE139" s="172"/>
      <c r="BF139" s="172"/>
      <c r="BG139" s="172"/>
      <c r="BH139" s="172"/>
      <c r="BI139" s="172"/>
      <c r="BJ139" s="172"/>
      <c r="BK139" s="172"/>
      <c r="BL139" s="172"/>
      <c r="BM139" s="172"/>
      <c r="BN139" s="172"/>
      <c r="BO139" s="172"/>
      <c r="BP139" s="172"/>
      <c r="BQ139" s="172"/>
      <c r="BR139" s="172"/>
      <c r="BS139" s="172"/>
      <c r="BT139" s="172"/>
      <c r="BU139" s="172"/>
      <c r="BV139" s="172"/>
      <c r="BW139" s="172"/>
      <c r="BX139" s="172"/>
      <c r="BY139" s="172"/>
      <c r="BZ139" s="172"/>
      <c r="CA139" s="172"/>
      <c r="CB139" s="172"/>
      <c r="CC139" s="172"/>
      <c r="CD139" s="172"/>
      <c r="CE139" s="172"/>
      <c r="CF139" s="172"/>
      <c r="CG139" s="172"/>
      <c r="CH139" s="172"/>
      <c r="CI139" s="172"/>
      <c r="CJ139" s="172"/>
      <c r="CK139" s="172"/>
      <c r="CL139" s="172"/>
      <c r="CM139" s="172"/>
      <c r="CN139" s="172"/>
      <c r="CO139" s="172"/>
      <c r="CP139" s="172"/>
      <c r="CQ139" s="172"/>
      <c r="CR139" s="172"/>
      <c r="CS139" s="172"/>
      <c r="CT139" s="172"/>
      <c r="CU139" s="172"/>
      <c r="CV139" s="172"/>
      <c r="CW139" s="172"/>
      <c r="CX139" s="172"/>
      <c r="CY139" s="172"/>
      <c r="CZ139" s="172"/>
    </row>
    <row r="140" spans="1:104" ht="11.25" customHeight="1" x14ac:dyDescent="0.25">
      <c r="A140" s="172"/>
      <c r="B140" s="172"/>
      <c r="C140" s="172"/>
      <c r="D140" s="172"/>
      <c r="E140" s="116"/>
      <c r="F140" s="119"/>
      <c r="G140" s="117"/>
      <c r="H140" s="116"/>
      <c r="I140" s="119"/>
      <c r="J140" s="172"/>
      <c r="K140" s="166"/>
      <c r="L140" s="166"/>
      <c r="M140" s="166"/>
      <c r="N140" s="166"/>
      <c r="O140" s="166"/>
      <c r="P140" s="166"/>
      <c r="Q140" s="166"/>
      <c r="R140" s="166"/>
      <c r="S140" s="172"/>
      <c r="T140" s="166"/>
      <c r="U140" s="166"/>
      <c r="V140" s="166"/>
      <c r="W140" s="166"/>
      <c r="X140" s="166"/>
      <c r="Y140" s="166"/>
      <c r="Z140" s="166"/>
      <c r="AA140" s="166"/>
      <c r="AB140" s="172"/>
      <c r="AC140" s="172"/>
      <c r="AD140" s="172"/>
      <c r="AE140" s="172"/>
      <c r="AF140" s="172"/>
      <c r="AG140" s="172"/>
      <c r="AH140" s="172"/>
      <c r="AI140" s="172"/>
      <c r="AJ140" s="172"/>
      <c r="AK140" s="172"/>
      <c r="AL140" s="174"/>
      <c r="AM140" s="172"/>
      <c r="AN140" s="172"/>
      <c r="AO140" s="172"/>
      <c r="AP140" s="172"/>
      <c r="AQ140" s="172"/>
      <c r="AR140" s="172"/>
      <c r="AS140" s="172"/>
      <c r="AT140" s="172"/>
      <c r="AU140" s="172"/>
      <c r="AV140" s="172"/>
      <c r="AW140" s="172"/>
      <c r="AX140" s="172"/>
      <c r="AY140" s="172"/>
      <c r="AZ140" s="172"/>
      <c r="BA140" s="172"/>
      <c r="BB140" s="172"/>
      <c r="BC140" s="172"/>
      <c r="BD140" s="172"/>
      <c r="BE140" s="172"/>
      <c r="BF140" s="172"/>
      <c r="BG140" s="172"/>
      <c r="BH140" s="172"/>
      <c r="BI140" s="172"/>
      <c r="BJ140" s="172"/>
      <c r="BK140" s="172"/>
      <c r="BL140" s="172"/>
      <c r="BM140" s="172"/>
      <c r="BN140" s="172"/>
      <c r="BO140" s="172"/>
      <c r="BP140" s="172"/>
      <c r="BQ140" s="172"/>
      <c r="BR140" s="172"/>
      <c r="BS140" s="172"/>
      <c r="BT140" s="172"/>
      <c r="BU140" s="172"/>
      <c r="BV140" s="172"/>
      <c r="BW140" s="172"/>
      <c r="BX140" s="172"/>
      <c r="BY140" s="172"/>
      <c r="BZ140" s="172"/>
      <c r="CA140" s="172"/>
      <c r="CB140" s="172"/>
      <c r="CC140" s="172"/>
      <c r="CD140" s="172"/>
      <c r="CE140" s="172"/>
      <c r="CF140" s="172"/>
      <c r="CG140" s="172"/>
      <c r="CH140" s="172"/>
      <c r="CI140" s="172"/>
      <c r="CJ140" s="172"/>
      <c r="CK140" s="172"/>
      <c r="CL140" s="172"/>
      <c r="CM140" s="172"/>
      <c r="CN140" s="172"/>
      <c r="CO140" s="172"/>
      <c r="CP140" s="172"/>
      <c r="CQ140" s="172"/>
      <c r="CR140" s="172"/>
      <c r="CS140" s="172"/>
      <c r="CT140" s="172"/>
      <c r="CU140" s="172"/>
      <c r="CV140" s="172"/>
      <c r="CW140" s="172"/>
      <c r="CX140" s="172"/>
      <c r="CY140" s="172"/>
      <c r="CZ140" s="172"/>
    </row>
    <row r="141" spans="1:104" ht="11.25" customHeight="1" x14ac:dyDescent="0.25">
      <c r="A141" s="172"/>
      <c r="B141" s="172"/>
      <c r="C141" s="172"/>
      <c r="D141" s="172"/>
      <c r="E141" s="116"/>
      <c r="F141" s="119"/>
      <c r="G141" s="117"/>
      <c r="H141" s="116"/>
      <c r="I141" s="119"/>
      <c r="J141" s="172"/>
      <c r="K141" s="166"/>
      <c r="L141" s="166"/>
      <c r="M141" s="166"/>
      <c r="N141" s="166"/>
      <c r="O141" s="166"/>
      <c r="P141" s="166"/>
      <c r="Q141" s="166"/>
      <c r="R141" s="166"/>
      <c r="S141" s="172"/>
      <c r="T141" s="166"/>
      <c r="U141" s="166"/>
      <c r="V141" s="166"/>
      <c r="W141" s="166"/>
      <c r="X141" s="166"/>
      <c r="Y141" s="166"/>
      <c r="Z141" s="166"/>
      <c r="AA141" s="166"/>
      <c r="AB141" s="172"/>
      <c r="AC141" s="172"/>
      <c r="AD141" s="172"/>
      <c r="AE141" s="172"/>
      <c r="AF141" s="172"/>
      <c r="AG141" s="172"/>
      <c r="AH141" s="172"/>
      <c r="AI141" s="172"/>
      <c r="AJ141" s="172"/>
      <c r="AK141" s="172"/>
      <c r="AL141" s="174"/>
      <c r="AM141" s="172"/>
      <c r="AN141" s="172"/>
      <c r="AO141" s="172"/>
      <c r="AP141" s="172"/>
      <c r="AQ141" s="172"/>
      <c r="AR141" s="172"/>
      <c r="AS141" s="172"/>
      <c r="AT141" s="172"/>
      <c r="AU141" s="172"/>
      <c r="AV141" s="172"/>
      <c r="AW141" s="172"/>
      <c r="AX141" s="172"/>
      <c r="AY141" s="172"/>
      <c r="AZ141" s="172"/>
      <c r="BA141" s="172"/>
      <c r="BB141" s="172"/>
      <c r="BC141" s="172"/>
      <c r="BD141" s="172"/>
      <c r="BE141" s="172"/>
      <c r="BF141" s="172"/>
      <c r="BG141" s="172"/>
      <c r="BH141" s="172"/>
      <c r="BI141" s="172"/>
      <c r="BJ141" s="172"/>
      <c r="BK141" s="172"/>
      <c r="BL141" s="172"/>
      <c r="BM141" s="172"/>
      <c r="BN141" s="172"/>
      <c r="BO141" s="172"/>
      <c r="BP141" s="172"/>
      <c r="BQ141" s="172"/>
      <c r="BR141" s="172"/>
      <c r="BS141" s="172"/>
      <c r="BT141" s="172"/>
      <c r="BU141" s="172"/>
      <c r="BV141" s="172"/>
      <c r="BW141" s="172"/>
      <c r="BX141" s="172"/>
      <c r="BY141" s="172"/>
      <c r="BZ141" s="172"/>
      <c r="CA141" s="172"/>
      <c r="CB141" s="172"/>
      <c r="CC141" s="172"/>
      <c r="CD141" s="172"/>
      <c r="CE141" s="172"/>
      <c r="CF141" s="172"/>
      <c r="CG141" s="172"/>
      <c r="CH141" s="172"/>
      <c r="CI141" s="172"/>
      <c r="CJ141" s="172"/>
      <c r="CK141" s="172"/>
      <c r="CL141" s="172"/>
      <c r="CM141" s="172"/>
      <c r="CN141" s="172"/>
      <c r="CO141" s="172"/>
      <c r="CP141" s="172"/>
      <c r="CQ141" s="172"/>
      <c r="CR141" s="172"/>
      <c r="CS141" s="172"/>
      <c r="CT141" s="172"/>
      <c r="CU141" s="172"/>
      <c r="CV141" s="172"/>
      <c r="CW141" s="172"/>
      <c r="CX141" s="172"/>
      <c r="CY141" s="172"/>
      <c r="CZ141" s="172"/>
    </row>
    <row r="142" spans="1:104" ht="11.25" customHeight="1" x14ac:dyDescent="0.25">
      <c r="A142" s="172"/>
      <c r="B142" s="172"/>
      <c r="C142" s="172"/>
      <c r="D142" s="172"/>
      <c r="E142" s="116"/>
      <c r="F142" s="119"/>
      <c r="G142" s="117"/>
      <c r="H142" s="116"/>
      <c r="I142" s="119"/>
      <c r="J142" s="172"/>
      <c r="K142" s="166"/>
      <c r="L142" s="166"/>
      <c r="M142" s="166"/>
      <c r="N142" s="166"/>
      <c r="O142" s="166"/>
      <c r="P142" s="166"/>
      <c r="Q142" s="166"/>
      <c r="R142" s="166"/>
      <c r="S142" s="172"/>
      <c r="T142" s="166"/>
      <c r="U142" s="166"/>
      <c r="V142" s="166"/>
      <c r="W142" s="166"/>
      <c r="X142" s="166"/>
      <c r="Y142" s="166"/>
      <c r="Z142" s="166"/>
      <c r="AA142" s="166"/>
      <c r="AB142" s="172"/>
      <c r="AC142" s="172"/>
      <c r="AD142" s="172"/>
      <c r="AE142" s="172"/>
      <c r="AF142" s="172"/>
      <c r="AG142" s="172"/>
      <c r="AH142" s="172"/>
      <c r="AI142" s="172"/>
      <c r="AJ142" s="172"/>
      <c r="AK142" s="172"/>
      <c r="AL142" s="174"/>
      <c r="AM142" s="172"/>
      <c r="AN142" s="172"/>
      <c r="AO142" s="172"/>
      <c r="AP142" s="172"/>
      <c r="AQ142" s="172"/>
      <c r="AR142" s="172"/>
      <c r="AS142" s="172"/>
      <c r="AT142" s="172"/>
      <c r="AU142" s="172"/>
      <c r="AV142" s="172"/>
      <c r="AW142" s="172"/>
      <c r="AX142" s="172"/>
      <c r="AY142" s="172"/>
      <c r="AZ142" s="172"/>
      <c r="BA142" s="172"/>
      <c r="BB142" s="172"/>
      <c r="BC142" s="172"/>
      <c r="BD142" s="172"/>
      <c r="BE142" s="172"/>
      <c r="BF142" s="172"/>
      <c r="BG142" s="172"/>
      <c r="BH142" s="172"/>
      <c r="BI142" s="172"/>
      <c r="BJ142" s="172"/>
      <c r="BK142" s="172"/>
      <c r="BL142" s="172"/>
      <c r="BM142" s="172"/>
      <c r="BN142" s="172"/>
      <c r="BO142" s="172"/>
      <c r="BP142" s="172"/>
      <c r="BQ142" s="172"/>
      <c r="BR142" s="172"/>
      <c r="BS142" s="172"/>
      <c r="BT142" s="172"/>
      <c r="BU142" s="172"/>
      <c r="BV142" s="172"/>
      <c r="BW142" s="172"/>
      <c r="BX142" s="172"/>
      <c r="BY142" s="172"/>
      <c r="BZ142" s="172"/>
      <c r="CA142" s="172"/>
      <c r="CB142" s="172"/>
      <c r="CC142" s="172"/>
      <c r="CD142" s="172"/>
      <c r="CE142" s="172"/>
      <c r="CF142" s="172"/>
      <c r="CG142" s="172"/>
      <c r="CH142" s="172"/>
      <c r="CI142" s="172"/>
      <c r="CJ142" s="172"/>
      <c r="CK142" s="172"/>
      <c r="CL142" s="172"/>
      <c r="CM142" s="172"/>
      <c r="CN142" s="172"/>
      <c r="CO142" s="172"/>
      <c r="CP142" s="172"/>
      <c r="CQ142" s="172"/>
      <c r="CR142" s="172"/>
      <c r="CS142" s="172"/>
      <c r="CT142" s="172"/>
      <c r="CU142" s="172"/>
      <c r="CV142" s="172"/>
      <c r="CW142" s="172"/>
      <c r="CX142" s="172"/>
      <c r="CY142" s="172"/>
      <c r="CZ142" s="172"/>
    </row>
    <row r="143" spans="1:104" ht="11.25" customHeight="1" x14ac:dyDescent="0.25">
      <c r="A143" s="172"/>
      <c r="B143" s="172"/>
      <c r="C143" s="172"/>
      <c r="D143" s="172"/>
      <c r="E143" s="116"/>
      <c r="F143" s="119"/>
      <c r="G143" s="117"/>
      <c r="H143" s="116"/>
      <c r="I143" s="119"/>
      <c r="J143" s="172"/>
      <c r="K143" s="166"/>
      <c r="L143" s="166"/>
      <c r="M143" s="166"/>
      <c r="N143" s="166"/>
      <c r="O143" s="166"/>
      <c r="P143" s="166"/>
      <c r="Q143" s="166"/>
      <c r="R143" s="166"/>
      <c r="S143" s="172"/>
      <c r="T143" s="166"/>
      <c r="U143" s="166"/>
      <c r="V143" s="166"/>
      <c r="W143" s="166"/>
      <c r="X143" s="166"/>
      <c r="Y143" s="166"/>
      <c r="Z143" s="166"/>
      <c r="AA143" s="166"/>
      <c r="AB143" s="172"/>
      <c r="AC143" s="172"/>
      <c r="AD143" s="172"/>
      <c r="AE143" s="172"/>
      <c r="AF143" s="172"/>
      <c r="AG143" s="172"/>
      <c r="AH143" s="172"/>
      <c r="AI143" s="172"/>
      <c r="AJ143" s="172"/>
      <c r="AK143" s="172"/>
      <c r="AL143" s="174"/>
      <c r="AM143" s="172"/>
      <c r="AN143" s="172"/>
      <c r="AO143" s="172"/>
      <c r="AP143" s="172"/>
      <c r="AQ143" s="172"/>
      <c r="AR143" s="172"/>
      <c r="AS143" s="172"/>
      <c r="AT143" s="172"/>
      <c r="AU143" s="172"/>
      <c r="AV143" s="172"/>
      <c r="AW143" s="172"/>
      <c r="AX143" s="172"/>
      <c r="AY143" s="172"/>
      <c r="AZ143" s="172"/>
      <c r="BA143" s="172"/>
      <c r="BB143" s="172"/>
      <c r="BC143" s="172"/>
      <c r="BD143" s="172"/>
      <c r="BE143" s="172"/>
      <c r="BF143" s="172"/>
      <c r="BG143" s="172"/>
      <c r="BH143" s="172"/>
      <c r="BI143" s="172"/>
      <c r="BJ143" s="172"/>
      <c r="BK143" s="172"/>
      <c r="BL143" s="172"/>
      <c r="BM143" s="172"/>
      <c r="BN143" s="172"/>
      <c r="BO143" s="172"/>
      <c r="BP143" s="172"/>
      <c r="BQ143" s="172"/>
      <c r="BR143" s="172"/>
      <c r="BS143" s="172"/>
      <c r="BT143" s="172"/>
      <c r="BU143" s="172"/>
      <c r="BV143" s="172"/>
      <c r="BW143" s="172"/>
      <c r="BX143" s="172"/>
      <c r="BY143" s="172"/>
      <c r="BZ143" s="172"/>
      <c r="CA143" s="172"/>
      <c r="CB143" s="172"/>
      <c r="CC143" s="172"/>
      <c r="CD143" s="172"/>
      <c r="CE143" s="172"/>
      <c r="CF143" s="172"/>
      <c r="CG143" s="172"/>
      <c r="CH143" s="172"/>
      <c r="CI143" s="172"/>
      <c r="CJ143" s="172"/>
      <c r="CK143" s="172"/>
      <c r="CL143" s="172"/>
      <c r="CM143" s="172"/>
      <c r="CN143" s="172"/>
      <c r="CO143" s="172"/>
      <c r="CP143" s="172"/>
      <c r="CQ143" s="172"/>
      <c r="CR143" s="172"/>
      <c r="CS143" s="172"/>
      <c r="CT143" s="172"/>
      <c r="CU143" s="172"/>
      <c r="CV143" s="172"/>
      <c r="CW143" s="172"/>
      <c r="CX143" s="172"/>
      <c r="CY143" s="172"/>
      <c r="CZ143" s="172"/>
    </row>
    <row r="144" spans="1:104" ht="11.25" customHeight="1" x14ac:dyDescent="0.25">
      <c r="A144" s="172"/>
      <c r="B144" s="172"/>
      <c r="C144" s="172"/>
      <c r="D144" s="172"/>
      <c r="E144" s="116"/>
      <c r="F144" s="119"/>
      <c r="G144" s="117"/>
      <c r="H144" s="116"/>
      <c r="I144" s="119"/>
      <c r="J144" s="172"/>
      <c r="K144" s="166"/>
      <c r="L144" s="166"/>
      <c r="M144" s="166"/>
      <c r="N144" s="166"/>
      <c r="O144" s="166"/>
      <c r="P144" s="166"/>
      <c r="Q144" s="166"/>
      <c r="R144" s="166"/>
      <c r="S144" s="172"/>
      <c r="T144" s="166"/>
      <c r="U144" s="166"/>
      <c r="V144" s="166"/>
      <c r="W144" s="166"/>
      <c r="X144" s="166"/>
      <c r="Y144" s="166"/>
      <c r="Z144" s="166"/>
      <c r="AA144" s="166"/>
      <c r="AB144" s="172"/>
      <c r="AC144" s="172"/>
      <c r="AD144" s="172"/>
      <c r="AE144" s="172"/>
      <c r="AF144" s="172"/>
      <c r="AG144" s="172"/>
      <c r="AH144" s="172"/>
      <c r="AI144" s="172"/>
      <c r="AJ144" s="172"/>
      <c r="AK144" s="172"/>
      <c r="AL144" s="174"/>
      <c r="AM144" s="172"/>
      <c r="AN144" s="172"/>
      <c r="AO144" s="172"/>
      <c r="AP144" s="172"/>
      <c r="AQ144" s="172"/>
      <c r="AR144" s="172"/>
      <c r="AS144" s="172"/>
      <c r="AT144" s="172"/>
      <c r="AU144" s="172"/>
      <c r="AV144" s="172"/>
      <c r="AW144" s="172"/>
      <c r="AX144" s="172"/>
      <c r="AY144" s="172"/>
      <c r="AZ144" s="172"/>
      <c r="BA144" s="172"/>
      <c r="BB144" s="172"/>
      <c r="BC144" s="172"/>
      <c r="BD144" s="172"/>
      <c r="BE144" s="172"/>
      <c r="BF144" s="172"/>
      <c r="BG144" s="172"/>
      <c r="BH144" s="172"/>
      <c r="BI144" s="172"/>
      <c r="BJ144" s="172"/>
      <c r="BK144" s="172"/>
      <c r="BL144" s="172"/>
      <c r="BM144" s="172"/>
      <c r="BN144" s="172"/>
      <c r="BO144" s="172"/>
      <c r="BP144" s="172"/>
      <c r="BQ144" s="172"/>
      <c r="BR144" s="172"/>
      <c r="BS144" s="172"/>
      <c r="BT144" s="172"/>
      <c r="BU144" s="172"/>
      <c r="BV144" s="172"/>
      <c r="BW144" s="172"/>
      <c r="BX144" s="172"/>
      <c r="BY144" s="172"/>
      <c r="BZ144" s="172"/>
      <c r="CA144" s="172"/>
      <c r="CB144" s="172"/>
      <c r="CC144" s="172"/>
      <c r="CD144" s="172"/>
      <c r="CE144" s="172"/>
      <c r="CF144" s="172"/>
      <c r="CG144" s="172"/>
      <c r="CH144" s="172"/>
      <c r="CI144" s="172"/>
      <c r="CJ144" s="172"/>
      <c r="CK144" s="172"/>
      <c r="CL144" s="172"/>
      <c r="CM144" s="172"/>
      <c r="CN144" s="172"/>
      <c r="CO144" s="172"/>
      <c r="CP144" s="172"/>
      <c r="CQ144" s="172"/>
      <c r="CR144" s="172"/>
      <c r="CS144" s="172"/>
      <c r="CT144" s="172"/>
      <c r="CU144" s="172"/>
      <c r="CV144" s="172"/>
      <c r="CW144" s="172"/>
      <c r="CX144" s="172"/>
      <c r="CY144" s="172"/>
      <c r="CZ144" s="172"/>
    </row>
    <row r="145" spans="1:104" ht="11.25" customHeight="1" x14ac:dyDescent="0.25">
      <c r="A145" s="172"/>
      <c r="B145" s="172"/>
      <c r="C145" s="172"/>
      <c r="D145" s="172"/>
      <c r="E145" s="116"/>
      <c r="F145" s="119"/>
      <c r="G145" s="117"/>
      <c r="H145" s="116"/>
      <c r="I145" s="119"/>
      <c r="J145" s="172"/>
      <c r="K145" s="166"/>
      <c r="L145" s="166"/>
      <c r="M145" s="166"/>
      <c r="N145" s="166"/>
      <c r="O145" s="166"/>
      <c r="P145" s="166"/>
      <c r="Q145" s="166"/>
      <c r="R145" s="166"/>
      <c r="S145" s="172"/>
      <c r="T145" s="166"/>
      <c r="U145" s="166"/>
      <c r="V145" s="166"/>
      <c r="W145" s="166"/>
      <c r="X145" s="166"/>
      <c r="Y145" s="166"/>
      <c r="Z145" s="166"/>
      <c r="AA145" s="166"/>
      <c r="AB145" s="172"/>
      <c r="AC145" s="172"/>
      <c r="AD145" s="172"/>
      <c r="AE145" s="172"/>
      <c r="AF145" s="172"/>
      <c r="AG145" s="172"/>
      <c r="AH145" s="172"/>
      <c r="AI145" s="172"/>
      <c r="AJ145" s="172"/>
      <c r="AK145" s="172"/>
      <c r="AL145" s="174"/>
      <c r="AM145" s="172"/>
      <c r="AN145" s="172"/>
      <c r="AO145" s="172"/>
      <c r="AP145" s="172"/>
      <c r="AQ145" s="172"/>
      <c r="AR145" s="172"/>
      <c r="AS145" s="172"/>
      <c r="AT145" s="172"/>
      <c r="AU145" s="172"/>
      <c r="AV145" s="172"/>
      <c r="AW145" s="172"/>
      <c r="AX145" s="172"/>
      <c r="AY145" s="172"/>
      <c r="AZ145" s="172"/>
      <c r="BA145" s="172"/>
      <c r="BB145" s="172"/>
      <c r="BC145" s="172"/>
      <c r="BD145" s="172"/>
      <c r="BE145" s="172"/>
      <c r="BF145" s="172"/>
      <c r="BG145" s="172"/>
      <c r="BH145" s="172"/>
      <c r="BI145" s="172"/>
      <c r="BJ145" s="172"/>
      <c r="BK145" s="172"/>
      <c r="BL145" s="172"/>
      <c r="BM145" s="172"/>
      <c r="BN145" s="172"/>
      <c r="BO145" s="172"/>
      <c r="BP145" s="172"/>
      <c r="BQ145" s="172"/>
      <c r="BR145" s="172"/>
      <c r="BS145" s="172"/>
      <c r="BT145" s="172"/>
      <c r="BU145" s="172"/>
      <c r="BV145" s="172"/>
      <c r="BW145" s="172"/>
      <c r="BX145" s="172"/>
      <c r="BY145" s="172"/>
      <c r="BZ145" s="172"/>
      <c r="CA145" s="172"/>
      <c r="CB145" s="172"/>
      <c r="CC145" s="172"/>
      <c r="CD145" s="172"/>
      <c r="CE145" s="172"/>
      <c r="CF145" s="172"/>
      <c r="CG145" s="172"/>
      <c r="CH145" s="172"/>
      <c r="CI145" s="172"/>
      <c r="CJ145" s="172"/>
      <c r="CK145" s="172"/>
      <c r="CL145" s="172"/>
      <c r="CM145" s="172"/>
      <c r="CN145" s="172"/>
      <c r="CO145" s="172"/>
      <c r="CP145" s="172"/>
      <c r="CQ145" s="172"/>
      <c r="CR145" s="172"/>
      <c r="CS145" s="172"/>
      <c r="CT145" s="172"/>
      <c r="CU145" s="172"/>
      <c r="CV145" s="172"/>
      <c r="CW145" s="172"/>
      <c r="CX145" s="172"/>
      <c r="CY145" s="172"/>
      <c r="CZ145" s="172"/>
    </row>
    <row r="146" spans="1:104" ht="11.25" customHeight="1" x14ac:dyDescent="0.25">
      <c r="A146" s="172"/>
      <c r="B146" s="172"/>
      <c r="C146" s="172"/>
      <c r="D146" s="172"/>
      <c r="E146" s="116"/>
      <c r="F146" s="119"/>
      <c r="G146" s="117"/>
      <c r="H146" s="116"/>
      <c r="I146" s="119"/>
      <c r="J146" s="172"/>
      <c r="K146" s="166"/>
      <c r="L146" s="166"/>
      <c r="M146" s="166"/>
      <c r="N146" s="166"/>
      <c r="O146" s="166"/>
      <c r="P146" s="166"/>
      <c r="Q146" s="166"/>
      <c r="R146" s="166"/>
      <c r="S146" s="172"/>
      <c r="T146" s="166"/>
      <c r="U146" s="166"/>
      <c r="V146" s="166"/>
      <c r="W146" s="166"/>
      <c r="X146" s="166"/>
      <c r="Y146" s="166"/>
      <c r="Z146" s="166"/>
      <c r="AA146" s="166"/>
      <c r="AB146" s="172"/>
      <c r="AC146" s="172"/>
      <c r="AD146" s="172"/>
      <c r="AE146" s="172"/>
      <c r="AF146" s="172"/>
      <c r="AG146" s="172"/>
      <c r="AH146" s="172"/>
      <c r="AI146" s="172"/>
      <c r="AJ146" s="172"/>
      <c r="AK146" s="172"/>
      <c r="AL146" s="174"/>
      <c r="AM146" s="172"/>
      <c r="AN146" s="172"/>
      <c r="AO146" s="172"/>
      <c r="AP146" s="172"/>
      <c r="AQ146" s="172"/>
      <c r="AR146" s="172"/>
      <c r="AS146" s="172"/>
      <c r="AT146" s="172"/>
      <c r="AU146" s="172"/>
      <c r="AV146" s="172"/>
      <c r="AW146" s="172"/>
      <c r="AX146" s="172"/>
      <c r="AY146" s="172"/>
      <c r="AZ146" s="172"/>
      <c r="BA146" s="172"/>
      <c r="BB146" s="172"/>
      <c r="BC146" s="172"/>
      <c r="BD146" s="172"/>
      <c r="BE146" s="172"/>
      <c r="BF146" s="172"/>
      <c r="BG146" s="172"/>
      <c r="BH146" s="172"/>
      <c r="BI146" s="172"/>
      <c r="BJ146" s="172"/>
      <c r="BK146" s="172"/>
      <c r="BL146" s="172"/>
      <c r="BM146" s="172"/>
      <c r="BN146" s="172"/>
      <c r="BO146" s="172"/>
      <c r="BP146" s="172"/>
      <c r="BQ146" s="172"/>
      <c r="BR146" s="172"/>
      <c r="BS146" s="172"/>
      <c r="BT146" s="172"/>
      <c r="BU146" s="172"/>
      <c r="BV146" s="172"/>
      <c r="BW146" s="172"/>
      <c r="BX146" s="172"/>
      <c r="BY146" s="172"/>
      <c r="BZ146" s="172"/>
      <c r="CA146" s="172"/>
      <c r="CB146" s="172"/>
      <c r="CC146" s="172"/>
      <c r="CD146" s="172"/>
      <c r="CE146" s="172"/>
      <c r="CF146" s="172"/>
      <c r="CG146" s="172"/>
      <c r="CH146" s="172"/>
      <c r="CI146" s="172"/>
      <c r="CJ146" s="172"/>
      <c r="CK146" s="172"/>
      <c r="CL146" s="172"/>
      <c r="CM146" s="172"/>
      <c r="CN146" s="172"/>
      <c r="CO146" s="172"/>
      <c r="CP146" s="172"/>
      <c r="CQ146" s="172"/>
      <c r="CR146" s="172"/>
      <c r="CS146" s="172"/>
      <c r="CT146" s="172"/>
      <c r="CU146" s="172"/>
      <c r="CV146" s="172"/>
      <c r="CW146" s="172"/>
      <c r="CX146" s="172"/>
      <c r="CY146" s="172"/>
      <c r="CZ146" s="172"/>
    </row>
    <row r="147" spans="1:104" ht="11.25" customHeight="1" x14ac:dyDescent="0.25">
      <c r="A147" s="172"/>
      <c r="B147" s="172"/>
      <c r="C147" s="172"/>
      <c r="D147" s="172"/>
      <c r="E147" s="116"/>
      <c r="F147" s="119"/>
      <c r="G147" s="117"/>
      <c r="H147" s="116"/>
      <c r="I147" s="119"/>
      <c r="J147" s="172"/>
      <c r="K147" s="166"/>
      <c r="L147" s="166"/>
      <c r="M147" s="166"/>
      <c r="N147" s="166"/>
      <c r="O147" s="166"/>
      <c r="P147" s="166"/>
      <c r="Q147" s="166"/>
      <c r="R147" s="166"/>
      <c r="S147" s="172"/>
      <c r="T147" s="166"/>
      <c r="U147" s="166"/>
      <c r="V147" s="166"/>
      <c r="W147" s="166"/>
      <c r="X147" s="166"/>
      <c r="Y147" s="166"/>
      <c r="Z147" s="166"/>
      <c r="AA147" s="166"/>
      <c r="AB147" s="172"/>
      <c r="AC147" s="172"/>
      <c r="AD147" s="172"/>
      <c r="AE147" s="172"/>
      <c r="AF147" s="172"/>
      <c r="AG147" s="172"/>
      <c r="AH147" s="172"/>
      <c r="AI147" s="172"/>
      <c r="AJ147" s="172"/>
      <c r="AK147" s="172"/>
      <c r="AL147" s="174"/>
      <c r="AM147" s="172"/>
      <c r="AN147" s="172"/>
      <c r="AO147" s="172"/>
      <c r="AP147" s="172"/>
      <c r="AQ147" s="172"/>
      <c r="AR147" s="172"/>
      <c r="AS147" s="172"/>
      <c r="AT147" s="172"/>
      <c r="AU147" s="172"/>
      <c r="AV147" s="172"/>
      <c r="AW147" s="172"/>
      <c r="AX147" s="172"/>
      <c r="AY147" s="172"/>
      <c r="AZ147" s="172"/>
      <c r="BA147" s="172"/>
      <c r="BB147" s="172"/>
      <c r="BC147" s="172"/>
      <c r="BD147" s="172"/>
      <c r="BE147" s="172"/>
      <c r="BF147" s="172"/>
      <c r="BG147" s="172"/>
      <c r="BH147" s="172"/>
      <c r="BI147" s="172"/>
      <c r="BJ147" s="172"/>
      <c r="BK147" s="172"/>
      <c r="BL147" s="172"/>
      <c r="BM147" s="172"/>
      <c r="BN147" s="172"/>
      <c r="BO147" s="172"/>
      <c r="BP147" s="172"/>
      <c r="BQ147" s="172"/>
      <c r="BR147" s="172"/>
      <c r="BS147" s="172"/>
      <c r="BT147" s="172"/>
      <c r="BU147" s="172"/>
      <c r="BV147" s="172"/>
      <c r="BW147" s="172"/>
      <c r="BX147" s="172"/>
      <c r="BY147" s="172"/>
      <c r="BZ147" s="172"/>
      <c r="CA147" s="172"/>
      <c r="CB147" s="172"/>
      <c r="CC147" s="172"/>
      <c r="CD147" s="172"/>
      <c r="CE147" s="172"/>
      <c r="CF147" s="172"/>
      <c r="CG147" s="172"/>
      <c r="CH147" s="172"/>
      <c r="CI147" s="172"/>
      <c r="CJ147" s="172"/>
      <c r="CK147" s="172"/>
      <c r="CL147" s="172"/>
      <c r="CM147" s="172"/>
      <c r="CN147" s="172"/>
      <c r="CO147" s="172"/>
      <c r="CP147" s="172"/>
      <c r="CQ147" s="172"/>
      <c r="CR147" s="172"/>
      <c r="CS147" s="172"/>
      <c r="CT147" s="172"/>
      <c r="CU147" s="172"/>
      <c r="CV147" s="172"/>
      <c r="CW147" s="172"/>
      <c r="CX147" s="172"/>
      <c r="CY147" s="172"/>
      <c r="CZ147" s="172"/>
    </row>
    <row r="148" spans="1:104" ht="11.25" customHeight="1" x14ac:dyDescent="0.25">
      <c r="A148" s="172"/>
      <c r="B148" s="172"/>
      <c r="C148" s="172"/>
      <c r="D148" s="172"/>
      <c r="E148" s="116"/>
      <c r="F148" s="119"/>
      <c r="G148" s="117"/>
      <c r="H148" s="116"/>
      <c r="I148" s="119"/>
      <c r="J148" s="172"/>
      <c r="K148" s="166"/>
      <c r="L148" s="166"/>
      <c r="M148" s="166"/>
      <c r="N148" s="166"/>
      <c r="O148" s="166"/>
      <c r="P148" s="166"/>
      <c r="Q148" s="166"/>
      <c r="R148" s="166"/>
      <c r="S148" s="172"/>
      <c r="T148" s="166"/>
      <c r="U148" s="166"/>
      <c r="V148" s="166"/>
      <c r="W148" s="166"/>
      <c r="X148" s="166"/>
      <c r="Y148" s="166"/>
      <c r="Z148" s="166"/>
      <c r="AA148" s="166"/>
      <c r="AB148" s="172"/>
      <c r="AC148" s="172"/>
      <c r="AD148" s="172"/>
      <c r="AE148" s="172"/>
      <c r="AF148" s="172"/>
      <c r="AG148" s="172"/>
      <c r="AH148" s="172"/>
      <c r="AI148" s="172"/>
      <c r="AJ148" s="172"/>
      <c r="AK148" s="172"/>
      <c r="AL148" s="174"/>
      <c r="AM148" s="172"/>
      <c r="AN148" s="172"/>
      <c r="AO148" s="172"/>
      <c r="AP148" s="172"/>
      <c r="AQ148" s="172"/>
      <c r="AR148" s="172"/>
      <c r="AS148" s="172"/>
      <c r="AT148" s="172"/>
      <c r="AU148" s="172"/>
      <c r="AV148" s="172"/>
      <c r="AW148" s="172"/>
      <c r="AX148" s="172"/>
      <c r="AY148" s="172"/>
      <c r="AZ148" s="172"/>
      <c r="BA148" s="172"/>
      <c r="BB148" s="172"/>
      <c r="BC148" s="172"/>
      <c r="BD148" s="172"/>
      <c r="BE148" s="172"/>
      <c r="BF148" s="172"/>
      <c r="BG148" s="172"/>
      <c r="BH148" s="172"/>
      <c r="BI148" s="172"/>
      <c r="BJ148" s="172"/>
      <c r="BK148" s="172"/>
      <c r="BL148" s="172"/>
      <c r="BM148" s="172"/>
      <c r="BN148" s="172"/>
      <c r="BO148" s="172"/>
      <c r="BP148" s="172"/>
      <c r="BQ148" s="172"/>
      <c r="BR148" s="172"/>
      <c r="BS148" s="172"/>
      <c r="BT148" s="172"/>
      <c r="BU148" s="172"/>
      <c r="BV148" s="172"/>
      <c r="BW148" s="172"/>
      <c r="BX148" s="172"/>
      <c r="BY148" s="172"/>
      <c r="BZ148" s="172"/>
      <c r="CA148" s="172"/>
      <c r="CB148" s="172"/>
      <c r="CC148" s="172"/>
      <c r="CD148" s="172"/>
      <c r="CE148" s="172"/>
      <c r="CF148" s="172"/>
      <c r="CG148" s="172"/>
      <c r="CH148" s="172"/>
      <c r="CI148" s="172"/>
      <c r="CJ148" s="172"/>
      <c r="CK148" s="172"/>
      <c r="CL148" s="172"/>
      <c r="CM148" s="172"/>
      <c r="CN148" s="172"/>
      <c r="CO148" s="172"/>
      <c r="CP148" s="172"/>
      <c r="CQ148" s="172"/>
      <c r="CR148" s="172"/>
      <c r="CS148" s="172"/>
      <c r="CT148" s="172"/>
      <c r="CU148" s="172"/>
      <c r="CV148" s="172"/>
      <c r="CW148" s="172"/>
      <c r="CX148" s="172"/>
      <c r="CY148" s="172"/>
      <c r="CZ148" s="172"/>
    </row>
    <row r="149" spans="1:104" ht="11.25" customHeight="1" x14ac:dyDescent="0.25">
      <c r="A149" s="172"/>
      <c r="B149" s="172"/>
      <c r="C149" s="172"/>
      <c r="D149" s="172"/>
      <c r="E149" s="116"/>
      <c r="F149" s="119"/>
      <c r="G149" s="117"/>
      <c r="H149" s="116"/>
      <c r="I149" s="119"/>
      <c r="J149" s="172"/>
      <c r="K149" s="166"/>
      <c r="L149" s="166"/>
      <c r="M149" s="166"/>
      <c r="N149" s="166"/>
      <c r="O149" s="166"/>
      <c r="P149" s="166"/>
      <c r="Q149" s="166"/>
      <c r="R149" s="166"/>
      <c r="S149" s="172"/>
      <c r="T149" s="166"/>
      <c r="U149" s="166"/>
      <c r="V149" s="166"/>
      <c r="W149" s="166"/>
      <c r="X149" s="166"/>
      <c r="Y149" s="166"/>
      <c r="Z149" s="166"/>
      <c r="AA149" s="166"/>
      <c r="AB149" s="172"/>
      <c r="AC149" s="172"/>
      <c r="AD149" s="172"/>
      <c r="AE149" s="172"/>
      <c r="AF149" s="172"/>
      <c r="AG149" s="172"/>
      <c r="AH149" s="172"/>
      <c r="AI149" s="172"/>
      <c r="AJ149" s="172"/>
      <c r="AK149" s="172"/>
      <c r="AL149" s="174"/>
      <c r="AM149" s="172"/>
      <c r="AN149" s="172"/>
      <c r="AO149" s="172"/>
      <c r="AP149" s="172"/>
      <c r="AQ149" s="172"/>
      <c r="AR149" s="172"/>
      <c r="AS149" s="172"/>
      <c r="AT149" s="172"/>
      <c r="AU149" s="172"/>
      <c r="AV149" s="172"/>
      <c r="AW149" s="172"/>
      <c r="AX149" s="172"/>
      <c r="AY149" s="172"/>
      <c r="AZ149" s="172"/>
      <c r="BA149" s="172"/>
      <c r="BB149" s="172"/>
      <c r="BC149" s="172"/>
      <c r="BD149" s="172"/>
      <c r="BE149" s="172"/>
      <c r="BF149" s="172"/>
      <c r="BG149" s="172"/>
      <c r="BH149" s="172"/>
      <c r="BI149" s="172"/>
      <c r="BJ149" s="172"/>
      <c r="BK149" s="172"/>
      <c r="BL149" s="172"/>
      <c r="BM149" s="172"/>
      <c r="BN149" s="172"/>
      <c r="BO149" s="172"/>
      <c r="BP149" s="172"/>
      <c r="BQ149" s="172"/>
      <c r="BR149" s="172"/>
      <c r="BS149" s="172"/>
      <c r="BT149" s="172"/>
      <c r="BU149" s="172"/>
      <c r="BV149" s="172"/>
      <c r="BW149" s="172"/>
      <c r="BX149" s="172"/>
      <c r="BY149" s="172"/>
      <c r="BZ149" s="172"/>
      <c r="CA149" s="172"/>
      <c r="CB149" s="172"/>
      <c r="CC149" s="172"/>
      <c r="CD149" s="172"/>
      <c r="CE149" s="172"/>
      <c r="CF149" s="172"/>
      <c r="CG149" s="172"/>
      <c r="CH149" s="172"/>
      <c r="CI149" s="172"/>
      <c r="CJ149" s="172"/>
      <c r="CK149" s="172"/>
      <c r="CL149" s="172"/>
      <c r="CM149" s="172"/>
      <c r="CN149" s="172"/>
      <c r="CO149" s="172"/>
      <c r="CP149" s="172"/>
      <c r="CQ149" s="172"/>
      <c r="CR149" s="172"/>
      <c r="CS149" s="172"/>
      <c r="CT149" s="172"/>
      <c r="CU149" s="172"/>
      <c r="CV149" s="172"/>
      <c r="CW149" s="172"/>
      <c r="CX149" s="172"/>
      <c r="CY149" s="172"/>
      <c r="CZ149" s="172"/>
    </row>
    <row r="150" spans="1:104" ht="11.25" customHeight="1" x14ac:dyDescent="0.25">
      <c r="A150" s="172"/>
      <c r="B150" s="172"/>
      <c r="C150" s="172"/>
      <c r="D150" s="172"/>
      <c r="E150" s="116"/>
      <c r="F150" s="119"/>
      <c r="G150" s="117"/>
      <c r="H150" s="116"/>
      <c r="I150" s="119"/>
      <c r="J150" s="172"/>
      <c r="K150" s="166"/>
      <c r="L150" s="166"/>
      <c r="M150" s="166"/>
      <c r="N150" s="166"/>
      <c r="O150" s="166"/>
      <c r="P150" s="166"/>
      <c r="Q150" s="166"/>
      <c r="R150" s="166"/>
      <c r="S150" s="172"/>
      <c r="T150" s="166"/>
      <c r="U150" s="166"/>
      <c r="V150" s="166"/>
      <c r="W150" s="166"/>
      <c r="X150" s="166"/>
      <c r="Y150" s="166"/>
      <c r="Z150" s="166"/>
      <c r="AA150" s="166"/>
      <c r="AB150" s="172"/>
      <c r="AC150" s="172"/>
      <c r="AD150" s="172"/>
      <c r="AE150" s="172"/>
      <c r="AF150" s="172"/>
      <c r="AG150" s="172"/>
      <c r="AH150" s="172"/>
      <c r="AI150" s="172"/>
      <c r="AJ150" s="172"/>
      <c r="AK150" s="172"/>
      <c r="AL150" s="174"/>
      <c r="AM150" s="172"/>
      <c r="AN150" s="172"/>
      <c r="AO150" s="172"/>
      <c r="AP150" s="172"/>
      <c r="AQ150" s="172"/>
      <c r="AR150" s="172"/>
      <c r="AS150" s="172"/>
      <c r="AT150" s="172"/>
      <c r="AU150" s="172"/>
      <c r="AV150" s="172"/>
      <c r="AW150" s="172"/>
      <c r="AX150" s="172"/>
      <c r="AY150" s="172"/>
      <c r="AZ150" s="172"/>
      <c r="BA150" s="172"/>
      <c r="BB150" s="172"/>
      <c r="BC150" s="172"/>
      <c r="BD150" s="172"/>
      <c r="BE150" s="172"/>
      <c r="BF150" s="172"/>
      <c r="BG150" s="172"/>
      <c r="BH150" s="172"/>
      <c r="BI150" s="172"/>
      <c r="BJ150" s="172"/>
      <c r="BK150" s="172"/>
      <c r="BL150" s="172"/>
      <c r="BM150" s="172"/>
      <c r="BN150" s="172"/>
      <c r="BO150" s="172"/>
      <c r="BP150" s="172"/>
      <c r="BQ150" s="172"/>
      <c r="BR150" s="172"/>
      <c r="BS150" s="172"/>
      <c r="BT150" s="172"/>
      <c r="BU150" s="172"/>
      <c r="BV150" s="172"/>
      <c r="BW150" s="172"/>
      <c r="BX150" s="172"/>
      <c r="BY150" s="172"/>
      <c r="BZ150" s="172"/>
      <c r="CA150" s="172"/>
      <c r="CB150" s="172"/>
      <c r="CC150" s="172"/>
      <c r="CD150" s="172"/>
      <c r="CE150" s="172"/>
      <c r="CF150" s="172"/>
      <c r="CG150" s="172"/>
      <c r="CH150" s="172"/>
      <c r="CI150" s="172"/>
      <c r="CJ150" s="172"/>
      <c r="CK150" s="172"/>
      <c r="CL150" s="172"/>
      <c r="CM150" s="172"/>
      <c r="CN150" s="172"/>
      <c r="CO150" s="172"/>
      <c r="CP150" s="172"/>
      <c r="CQ150" s="172"/>
      <c r="CR150" s="172"/>
      <c r="CS150" s="172"/>
      <c r="CT150" s="172"/>
      <c r="CU150" s="172"/>
      <c r="CV150" s="172"/>
      <c r="CW150" s="172"/>
      <c r="CX150" s="172"/>
      <c r="CY150" s="172"/>
      <c r="CZ150" s="172"/>
    </row>
    <row r="151" spans="1:104" ht="11.25" customHeight="1" x14ac:dyDescent="0.25">
      <c r="A151" s="172"/>
      <c r="B151" s="172"/>
      <c r="C151" s="172"/>
      <c r="D151" s="172"/>
      <c r="E151" s="116"/>
      <c r="F151" s="119"/>
      <c r="G151" s="117"/>
      <c r="H151" s="116"/>
      <c r="I151" s="119"/>
      <c r="J151" s="172"/>
      <c r="K151" s="166"/>
      <c r="L151" s="166"/>
      <c r="M151" s="166"/>
      <c r="N151" s="166"/>
      <c r="O151" s="166"/>
      <c r="P151" s="166"/>
      <c r="Q151" s="166"/>
      <c r="R151" s="166"/>
      <c r="S151" s="172"/>
      <c r="T151" s="166"/>
      <c r="U151" s="166"/>
      <c r="V151" s="166"/>
      <c r="W151" s="166"/>
      <c r="X151" s="166"/>
      <c r="Y151" s="166"/>
      <c r="Z151" s="166"/>
      <c r="AA151" s="166"/>
      <c r="AB151" s="172"/>
      <c r="AC151" s="172"/>
      <c r="AD151" s="172"/>
      <c r="AE151" s="172"/>
      <c r="AF151" s="172"/>
      <c r="AG151" s="172"/>
      <c r="AH151" s="172"/>
      <c r="AI151" s="172"/>
      <c r="AJ151" s="172"/>
      <c r="AK151" s="172"/>
      <c r="AL151" s="174"/>
      <c r="AM151" s="172"/>
      <c r="AN151" s="172"/>
      <c r="AO151" s="172"/>
      <c r="AP151" s="172"/>
      <c r="AQ151" s="172"/>
      <c r="AR151" s="172"/>
      <c r="AS151" s="172"/>
      <c r="AT151" s="172"/>
      <c r="AU151" s="172"/>
      <c r="AV151" s="172"/>
      <c r="AW151" s="172"/>
      <c r="AX151" s="172"/>
      <c r="AY151" s="172"/>
      <c r="AZ151" s="172"/>
      <c r="BA151" s="172"/>
      <c r="BB151" s="172"/>
      <c r="BC151" s="172"/>
      <c r="BD151" s="172"/>
      <c r="BE151" s="172"/>
      <c r="BF151" s="172"/>
      <c r="BG151" s="172"/>
      <c r="BH151" s="172"/>
      <c r="BI151" s="172"/>
      <c r="BJ151" s="172"/>
      <c r="BK151" s="172"/>
      <c r="BL151" s="172"/>
      <c r="BM151" s="172"/>
      <c r="BN151" s="172"/>
      <c r="BO151" s="172"/>
      <c r="BP151" s="172"/>
      <c r="BQ151" s="172"/>
      <c r="BR151" s="172"/>
      <c r="BS151" s="172"/>
      <c r="BT151" s="172"/>
      <c r="BU151" s="172"/>
      <c r="BV151" s="172"/>
      <c r="BW151" s="172"/>
      <c r="BX151" s="172"/>
      <c r="BY151" s="172"/>
      <c r="BZ151" s="172"/>
      <c r="CA151" s="172"/>
      <c r="CB151" s="172"/>
      <c r="CC151" s="172"/>
      <c r="CD151" s="172"/>
      <c r="CE151" s="172"/>
      <c r="CF151" s="172"/>
      <c r="CG151" s="172"/>
      <c r="CH151" s="172"/>
      <c r="CI151" s="172"/>
      <c r="CJ151" s="172"/>
      <c r="CK151" s="172"/>
      <c r="CL151" s="172"/>
      <c r="CM151" s="172"/>
      <c r="CN151" s="172"/>
      <c r="CO151" s="172"/>
      <c r="CP151" s="172"/>
      <c r="CQ151" s="172"/>
      <c r="CR151" s="172"/>
      <c r="CS151" s="172"/>
      <c r="CT151" s="172"/>
      <c r="CU151" s="172"/>
      <c r="CV151" s="172"/>
      <c r="CW151" s="172"/>
      <c r="CX151" s="172"/>
      <c r="CY151" s="172"/>
      <c r="CZ151" s="172"/>
    </row>
    <row r="152" spans="1:104" ht="11.25" customHeight="1" x14ac:dyDescent="0.25">
      <c r="A152" s="172"/>
      <c r="B152" s="172"/>
      <c r="C152" s="172"/>
      <c r="D152" s="172"/>
      <c r="E152" s="116"/>
      <c r="F152" s="119"/>
      <c r="G152" s="117"/>
      <c r="H152" s="116"/>
      <c r="I152" s="119"/>
      <c r="J152" s="172"/>
      <c r="K152" s="166"/>
      <c r="L152" s="166"/>
      <c r="M152" s="166"/>
      <c r="N152" s="166"/>
      <c r="O152" s="166"/>
      <c r="P152" s="166"/>
      <c r="Q152" s="166"/>
      <c r="R152" s="166"/>
      <c r="S152" s="172"/>
      <c r="T152" s="166"/>
      <c r="U152" s="166"/>
      <c r="V152" s="166"/>
      <c r="W152" s="166"/>
      <c r="X152" s="166"/>
      <c r="Y152" s="166"/>
      <c r="Z152" s="166"/>
      <c r="AA152" s="166"/>
      <c r="AB152" s="172"/>
      <c r="AC152" s="172"/>
      <c r="AD152" s="172"/>
      <c r="AE152" s="172"/>
      <c r="AF152" s="172"/>
      <c r="AG152" s="172"/>
      <c r="AH152" s="172"/>
      <c r="AI152" s="172"/>
      <c r="AJ152" s="172"/>
      <c r="AK152" s="172"/>
      <c r="AL152" s="174"/>
      <c r="AM152" s="172"/>
      <c r="AN152" s="172"/>
      <c r="AO152" s="172"/>
      <c r="AP152" s="172"/>
      <c r="AQ152" s="172"/>
      <c r="AR152" s="172"/>
      <c r="AS152" s="172"/>
      <c r="AT152" s="172"/>
      <c r="AU152" s="172"/>
      <c r="AV152" s="172"/>
      <c r="AW152" s="172"/>
      <c r="AX152" s="172"/>
      <c r="AY152" s="172"/>
      <c r="AZ152" s="172"/>
      <c r="BA152" s="172"/>
      <c r="BB152" s="172"/>
      <c r="BC152" s="172"/>
      <c r="BD152" s="172"/>
      <c r="BE152" s="172"/>
      <c r="BF152" s="172"/>
      <c r="BG152" s="172"/>
      <c r="BH152" s="172"/>
      <c r="BI152" s="172"/>
      <c r="BJ152" s="172"/>
      <c r="BK152" s="172"/>
      <c r="BL152" s="172"/>
      <c r="BM152" s="172"/>
      <c r="BN152" s="172"/>
      <c r="BO152" s="172"/>
      <c r="BP152" s="172"/>
      <c r="BQ152" s="172"/>
      <c r="BR152" s="172"/>
      <c r="BS152" s="172"/>
      <c r="BT152" s="172"/>
      <c r="BU152" s="172"/>
      <c r="BV152" s="172"/>
      <c r="BW152" s="172"/>
      <c r="BX152" s="172"/>
      <c r="BY152" s="172"/>
      <c r="BZ152" s="172"/>
      <c r="CA152" s="172"/>
      <c r="CB152" s="172"/>
      <c r="CC152" s="172"/>
      <c r="CD152" s="172"/>
      <c r="CE152" s="172"/>
      <c r="CF152" s="172"/>
      <c r="CG152" s="172"/>
      <c r="CH152" s="172"/>
      <c r="CI152" s="172"/>
      <c r="CJ152" s="172"/>
      <c r="CK152" s="172"/>
      <c r="CL152" s="172"/>
      <c r="CM152" s="172"/>
      <c r="CN152" s="172"/>
      <c r="CO152" s="172"/>
      <c r="CP152" s="172"/>
      <c r="CQ152" s="172"/>
      <c r="CR152" s="172"/>
      <c r="CS152" s="172"/>
      <c r="CT152" s="172"/>
      <c r="CU152" s="172"/>
      <c r="CV152" s="172"/>
      <c r="CW152" s="172"/>
      <c r="CX152" s="172"/>
      <c r="CY152" s="172"/>
      <c r="CZ152" s="172"/>
    </row>
    <row r="153" spans="1:104" ht="11.25" customHeight="1" x14ac:dyDescent="0.25">
      <c r="A153" s="172"/>
      <c r="B153" s="172"/>
      <c r="C153" s="172"/>
      <c r="D153" s="172"/>
      <c r="E153" s="116"/>
      <c r="F153" s="119"/>
      <c r="G153" s="117"/>
      <c r="H153" s="116"/>
      <c r="I153" s="119"/>
      <c r="J153" s="172"/>
      <c r="K153" s="166"/>
      <c r="L153" s="166"/>
      <c r="M153" s="166"/>
      <c r="N153" s="166"/>
      <c r="O153" s="166"/>
      <c r="P153" s="166"/>
      <c r="Q153" s="166"/>
      <c r="R153" s="166"/>
      <c r="S153" s="172"/>
      <c r="T153" s="166"/>
      <c r="U153" s="166"/>
      <c r="V153" s="166"/>
      <c r="W153" s="166"/>
      <c r="X153" s="166"/>
      <c r="Y153" s="166"/>
      <c r="Z153" s="166"/>
      <c r="AA153" s="166"/>
      <c r="AB153" s="172"/>
      <c r="AC153" s="172"/>
      <c r="AD153" s="172"/>
      <c r="AE153" s="172"/>
      <c r="AF153" s="172"/>
      <c r="AG153" s="172"/>
      <c r="AH153" s="172"/>
      <c r="AI153" s="172"/>
      <c r="AJ153" s="172"/>
      <c r="AK153" s="172"/>
      <c r="AL153" s="174"/>
      <c r="AM153" s="172"/>
      <c r="AN153" s="172"/>
      <c r="AO153" s="172"/>
      <c r="AP153" s="172"/>
      <c r="AQ153" s="172"/>
      <c r="AR153" s="172"/>
      <c r="AS153" s="172"/>
      <c r="AT153" s="172"/>
      <c r="AU153" s="172"/>
      <c r="AV153" s="172"/>
      <c r="AW153" s="172"/>
      <c r="AX153" s="172"/>
      <c r="AY153" s="172"/>
      <c r="AZ153" s="172"/>
      <c r="BA153" s="172"/>
      <c r="BB153" s="172"/>
      <c r="BC153" s="172"/>
      <c r="BD153" s="172"/>
      <c r="BE153" s="172"/>
      <c r="BF153" s="172"/>
      <c r="BG153" s="172"/>
      <c r="BH153" s="172"/>
      <c r="BI153" s="172"/>
      <c r="BJ153" s="172"/>
      <c r="BK153" s="172"/>
      <c r="BL153" s="172"/>
      <c r="BM153" s="172"/>
      <c r="BN153" s="172"/>
      <c r="BO153" s="172"/>
      <c r="BP153" s="172"/>
      <c r="BQ153" s="172"/>
      <c r="BR153" s="172"/>
      <c r="BS153" s="172"/>
      <c r="BT153" s="172"/>
      <c r="BU153" s="172"/>
      <c r="BV153" s="172"/>
      <c r="BW153" s="172"/>
      <c r="BX153" s="172"/>
      <c r="BY153" s="172"/>
      <c r="BZ153" s="172"/>
      <c r="CA153" s="172"/>
      <c r="CB153" s="172"/>
      <c r="CC153" s="172"/>
      <c r="CD153" s="172"/>
      <c r="CE153" s="172"/>
      <c r="CF153" s="172"/>
      <c r="CG153" s="172"/>
      <c r="CH153" s="172"/>
      <c r="CI153" s="172"/>
      <c r="CJ153" s="172"/>
      <c r="CK153" s="172"/>
      <c r="CL153" s="172"/>
      <c r="CM153" s="172"/>
      <c r="CN153" s="172"/>
      <c r="CO153" s="172"/>
      <c r="CP153" s="172"/>
      <c r="CQ153" s="172"/>
      <c r="CR153" s="172"/>
      <c r="CS153" s="172"/>
      <c r="CT153" s="172"/>
      <c r="CU153" s="172"/>
      <c r="CV153" s="172"/>
      <c r="CW153" s="172"/>
      <c r="CX153" s="172"/>
      <c r="CY153" s="172"/>
      <c r="CZ153" s="172"/>
    </row>
    <row r="154" spans="1:104" ht="11.25" customHeight="1" x14ac:dyDescent="0.25">
      <c r="A154" s="172"/>
      <c r="B154" s="172"/>
      <c r="C154" s="172"/>
      <c r="D154" s="172"/>
      <c r="E154" s="116"/>
      <c r="F154" s="119"/>
      <c r="G154" s="117"/>
      <c r="H154" s="116"/>
      <c r="I154" s="119"/>
      <c r="J154" s="172"/>
      <c r="K154" s="166"/>
      <c r="L154" s="166"/>
      <c r="M154" s="166"/>
      <c r="N154" s="166"/>
      <c r="O154" s="166"/>
      <c r="P154" s="166"/>
      <c r="Q154" s="166"/>
      <c r="R154" s="166"/>
      <c r="S154" s="172"/>
      <c r="T154" s="166"/>
      <c r="U154" s="166"/>
      <c r="V154" s="166"/>
      <c r="W154" s="166"/>
      <c r="X154" s="166"/>
      <c r="Y154" s="166"/>
      <c r="Z154" s="166"/>
      <c r="AA154" s="166"/>
      <c r="AB154" s="172"/>
      <c r="AC154" s="172"/>
      <c r="AD154" s="172"/>
      <c r="AE154" s="172"/>
      <c r="AF154" s="172"/>
      <c r="AG154" s="172"/>
      <c r="AH154" s="172"/>
      <c r="AI154" s="172"/>
      <c r="AJ154" s="172"/>
      <c r="AK154" s="172"/>
      <c r="AL154" s="174"/>
      <c r="AM154" s="172"/>
      <c r="AN154" s="172"/>
      <c r="AO154" s="172"/>
      <c r="AP154" s="172"/>
      <c r="AQ154" s="172"/>
      <c r="AR154" s="172"/>
      <c r="AS154" s="172"/>
      <c r="AT154" s="172"/>
      <c r="AU154" s="172"/>
      <c r="AV154" s="172"/>
      <c r="AW154" s="172"/>
      <c r="AX154" s="172"/>
      <c r="AY154" s="172"/>
      <c r="AZ154" s="172"/>
      <c r="BA154" s="172"/>
      <c r="BB154" s="172"/>
      <c r="BC154" s="172"/>
      <c r="BD154" s="172"/>
      <c r="BE154" s="172"/>
      <c r="BF154" s="172"/>
      <c r="BG154" s="172"/>
      <c r="BH154" s="172"/>
      <c r="BI154" s="172"/>
      <c r="BJ154" s="172"/>
      <c r="BK154" s="172"/>
      <c r="BL154" s="172"/>
      <c r="BM154" s="172"/>
      <c r="BN154" s="172"/>
      <c r="BO154" s="172"/>
      <c r="BP154" s="172"/>
      <c r="BQ154" s="172"/>
      <c r="BR154" s="172"/>
      <c r="BS154" s="172"/>
      <c r="BT154" s="172"/>
      <c r="BU154" s="172"/>
      <c r="BV154" s="172"/>
      <c r="BW154" s="172"/>
      <c r="BX154" s="172"/>
      <c r="BY154" s="172"/>
      <c r="BZ154" s="172"/>
      <c r="CA154" s="172"/>
      <c r="CB154" s="172"/>
      <c r="CC154" s="172"/>
      <c r="CD154" s="172"/>
      <c r="CE154" s="172"/>
      <c r="CF154" s="172"/>
      <c r="CG154" s="172"/>
      <c r="CH154" s="172"/>
      <c r="CI154" s="172"/>
      <c r="CJ154" s="172"/>
      <c r="CK154" s="172"/>
      <c r="CL154" s="172"/>
      <c r="CM154" s="172"/>
      <c r="CN154" s="172"/>
      <c r="CO154" s="172"/>
      <c r="CP154" s="172"/>
      <c r="CQ154" s="172"/>
      <c r="CR154" s="172"/>
      <c r="CS154" s="172"/>
      <c r="CT154" s="172"/>
      <c r="CU154" s="172"/>
      <c r="CV154" s="172"/>
      <c r="CW154" s="172"/>
      <c r="CX154" s="172"/>
      <c r="CY154" s="172"/>
      <c r="CZ154" s="172"/>
    </row>
    <row r="155" spans="1:104" ht="11.25" customHeight="1" x14ac:dyDescent="0.25">
      <c r="A155" s="172"/>
      <c r="B155" s="172"/>
      <c r="C155" s="172"/>
      <c r="D155" s="172"/>
      <c r="E155" s="116"/>
      <c r="F155" s="119"/>
      <c r="G155" s="117"/>
      <c r="H155" s="116"/>
      <c r="I155" s="119"/>
      <c r="J155" s="172"/>
      <c r="K155" s="166"/>
      <c r="L155" s="166"/>
      <c r="M155" s="166"/>
      <c r="N155" s="166"/>
      <c r="O155" s="166"/>
      <c r="P155" s="166"/>
      <c r="Q155" s="166"/>
      <c r="R155" s="166"/>
      <c r="S155" s="172"/>
      <c r="T155" s="166"/>
      <c r="U155" s="166"/>
      <c r="V155" s="166"/>
      <c r="W155" s="166"/>
      <c r="X155" s="166"/>
      <c r="Y155" s="166"/>
      <c r="Z155" s="166"/>
      <c r="AA155" s="166"/>
      <c r="AB155" s="172"/>
      <c r="AC155" s="172"/>
      <c r="AD155" s="172"/>
      <c r="AE155" s="172"/>
      <c r="AF155" s="172"/>
      <c r="AG155" s="172"/>
      <c r="AH155" s="172"/>
      <c r="AI155" s="172"/>
      <c r="AJ155" s="172"/>
      <c r="AK155" s="172"/>
      <c r="AL155" s="174"/>
      <c r="AM155" s="172"/>
      <c r="AN155" s="172"/>
      <c r="AO155" s="172"/>
      <c r="AP155" s="172"/>
      <c r="AQ155" s="172"/>
      <c r="AR155" s="172"/>
      <c r="AS155" s="172"/>
      <c r="AT155" s="172"/>
      <c r="AU155" s="172"/>
      <c r="AV155" s="172"/>
      <c r="AW155" s="172"/>
      <c r="AX155" s="172"/>
      <c r="AY155" s="172"/>
      <c r="AZ155" s="172"/>
      <c r="BA155" s="172"/>
      <c r="BB155" s="172"/>
      <c r="BC155" s="172"/>
      <c r="BD155" s="172"/>
      <c r="BE155" s="172"/>
      <c r="BF155" s="172"/>
      <c r="BG155" s="172"/>
      <c r="BH155" s="172"/>
      <c r="BI155" s="172"/>
      <c r="BJ155" s="172"/>
      <c r="BK155" s="172"/>
      <c r="BL155" s="172"/>
      <c r="BM155" s="172"/>
      <c r="BN155" s="172"/>
      <c r="BO155" s="172"/>
      <c r="BP155" s="172"/>
      <c r="BQ155" s="172"/>
      <c r="BR155" s="172"/>
      <c r="BS155" s="172"/>
      <c r="BT155" s="172"/>
      <c r="BU155" s="172"/>
      <c r="BV155" s="172"/>
      <c r="BW155" s="172"/>
      <c r="BX155" s="172"/>
      <c r="BY155" s="172"/>
      <c r="BZ155" s="172"/>
      <c r="CA155" s="172"/>
      <c r="CB155" s="172"/>
      <c r="CC155" s="172"/>
      <c r="CD155" s="172"/>
      <c r="CE155" s="172"/>
      <c r="CF155" s="172"/>
      <c r="CG155" s="172"/>
      <c r="CH155" s="172"/>
      <c r="CI155" s="172"/>
      <c r="CJ155" s="172"/>
      <c r="CK155" s="172"/>
      <c r="CL155" s="172"/>
      <c r="CM155" s="172"/>
      <c r="CN155" s="172"/>
      <c r="CO155" s="172"/>
      <c r="CP155" s="172"/>
      <c r="CQ155" s="172"/>
      <c r="CR155" s="172"/>
      <c r="CS155" s="172"/>
      <c r="CT155" s="172"/>
      <c r="CU155" s="172"/>
      <c r="CV155" s="172"/>
      <c r="CW155" s="172"/>
      <c r="CX155" s="172"/>
      <c r="CY155" s="172"/>
      <c r="CZ155" s="172"/>
    </row>
    <row r="156" spans="1:104" ht="11.25" customHeight="1" x14ac:dyDescent="0.25">
      <c r="A156" s="172"/>
      <c r="B156" s="172"/>
      <c r="C156" s="172"/>
      <c r="D156" s="172"/>
      <c r="E156" s="116"/>
      <c r="F156" s="119"/>
      <c r="G156" s="117"/>
      <c r="H156" s="116"/>
      <c r="I156" s="119"/>
      <c r="J156" s="172"/>
      <c r="K156" s="166"/>
      <c r="L156" s="166"/>
      <c r="M156" s="166"/>
      <c r="N156" s="166"/>
      <c r="O156" s="166"/>
      <c r="P156" s="166"/>
      <c r="Q156" s="166"/>
      <c r="R156" s="166"/>
      <c r="S156" s="172"/>
      <c r="T156" s="166"/>
      <c r="U156" s="166"/>
      <c r="V156" s="166"/>
      <c r="W156" s="166"/>
      <c r="X156" s="166"/>
      <c r="Y156" s="166"/>
      <c r="Z156" s="166"/>
      <c r="AA156" s="166"/>
      <c r="AB156" s="172"/>
      <c r="AC156" s="172"/>
      <c r="AD156" s="172"/>
      <c r="AE156" s="172"/>
      <c r="AF156" s="172"/>
      <c r="AG156" s="172"/>
      <c r="AH156" s="172"/>
      <c r="AI156" s="172"/>
      <c r="AJ156" s="172"/>
      <c r="AK156" s="172"/>
      <c r="AL156" s="174"/>
      <c r="AM156" s="172"/>
      <c r="AN156" s="172"/>
      <c r="AO156" s="172"/>
      <c r="AP156" s="172"/>
      <c r="AQ156" s="172"/>
      <c r="AR156" s="172"/>
      <c r="AS156" s="172"/>
      <c r="AT156" s="172"/>
      <c r="AU156" s="172"/>
      <c r="AV156" s="172"/>
      <c r="AW156" s="172"/>
      <c r="AX156" s="172"/>
      <c r="AY156" s="172"/>
      <c r="AZ156" s="172"/>
      <c r="BA156" s="172"/>
      <c r="BB156" s="172"/>
      <c r="BC156" s="172"/>
      <c r="BD156" s="172"/>
      <c r="BE156" s="172"/>
      <c r="BF156" s="172"/>
      <c r="BG156" s="172"/>
      <c r="BH156" s="172"/>
      <c r="BI156" s="172"/>
      <c r="BJ156" s="172"/>
      <c r="BK156" s="172"/>
      <c r="BL156" s="172"/>
      <c r="BM156" s="172"/>
      <c r="BN156" s="172"/>
      <c r="BO156" s="172"/>
      <c r="BP156" s="172"/>
      <c r="BQ156" s="172"/>
      <c r="BR156" s="172"/>
      <c r="BS156" s="172"/>
      <c r="BT156" s="172"/>
      <c r="BU156" s="172"/>
      <c r="BV156" s="172"/>
      <c r="BW156" s="172"/>
      <c r="BX156" s="172"/>
      <c r="BY156" s="172"/>
      <c r="BZ156" s="172"/>
      <c r="CA156" s="172"/>
      <c r="CB156" s="172"/>
      <c r="CC156" s="172"/>
      <c r="CD156" s="172"/>
      <c r="CE156" s="172"/>
      <c r="CF156" s="172"/>
      <c r="CG156" s="172"/>
      <c r="CH156" s="172"/>
      <c r="CI156" s="172"/>
      <c r="CJ156" s="172"/>
      <c r="CK156" s="172"/>
      <c r="CL156" s="172"/>
      <c r="CM156" s="172"/>
      <c r="CN156" s="172"/>
      <c r="CO156" s="172"/>
      <c r="CP156" s="172"/>
      <c r="CQ156" s="172"/>
      <c r="CR156" s="172"/>
      <c r="CS156" s="172"/>
      <c r="CT156" s="172"/>
      <c r="CU156" s="172"/>
      <c r="CV156" s="172"/>
      <c r="CW156" s="172"/>
      <c r="CX156" s="172"/>
      <c r="CY156" s="172"/>
      <c r="CZ156" s="172"/>
    </row>
    <row r="157" spans="1:104" ht="11.25" customHeight="1" x14ac:dyDescent="0.25">
      <c r="A157" s="172"/>
      <c r="B157" s="172"/>
      <c r="C157" s="172"/>
      <c r="D157" s="172"/>
      <c r="E157" s="116"/>
      <c r="F157" s="119"/>
      <c r="G157" s="117"/>
      <c r="H157" s="116"/>
      <c r="I157" s="119"/>
      <c r="J157" s="172"/>
      <c r="K157" s="166"/>
      <c r="L157" s="166"/>
      <c r="M157" s="166"/>
      <c r="N157" s="166"/>
      <c r="O157" s="166"/>
      <c r="P157" s="166"/>
      <c r="Q157" s="166"/>
      <c r="R157" s="166"/>
      <c r="S157" s="172"/>
      <c r="T157" s="166"/>
      <c r="U157" s="166"/>
      <c r="V157" s="166"/>
      <c r="W157" s="166"/>
      <c r="X157" s="166"/>
      <c r="Y157" s="166"/>
      <c r="Z157" s="166"/>
      <c r="AA157" s="166"/>
      <c r="AB157" s="172"/>
      <c r="AC157" s="172"/>
      <c r="AD157" s="172"/>
      <c r="AE157" s="172"/>
      <c r="AF157" s="172"/>
      <c r="AG157" s="172"/>
      <c r="AH157" s="172"/>
      <c r="AI157" s="172"/>
      <c r="AJ157" s="172"/>
      <c r="AK157" s="172"/>
      <c r="AL157" s="174"/>
      <c r="AM157" s="172"/>
      <c r="AN157" s="172"/>
      <c r="AO157" s="172"/>
      <c r="AP157" s="172"/>
      <c r="AQ157" s="172"/>
      <c r="AR157" s="172"/>
      <c r="AS157" s="172"/>
      <c r="AT157" s="172"/>
      <c r="AU157" s="172"/>
      <c r="AV157" s="172"/>
      <c r="AW157" s="172"/>
      <c r="AX157" s="172"/>
      <c r="AY157" s="172"/>
      <c r="AZ157" s="172"/>
      <c r="BA157" s="172"/>
      <c r="BB157" s="172"/>
      <c r="BC157" s="172"/>
      <c r="BD157" s="172"/>
      <c r="BE157" s="172"/>
      <c r="BF157" s="172"/>
      <c r="BG157" s="172"/>
      <c r="BH157" s="172"/>
      <c r="BI157" s="172"/>
      <c r="BJ157" s="172"/>
      <c r="BK157" s="172"/>
      <c r="BL157" s="172"/>
      <c r="BM157" s="172"/>
      <c r="BN157" s="172"/>
      <c r="BO157" s="172"/>
      <c r="BP157" s="172"/>
      <c r="BQ157" s="172"/>
      <c r="BR157" s="172"/>
      <c r="BS157" s="172"/>
      <c r="BT157" s="172"/>
      <c r="BU157" s="172"/>
      <c r="BV157" s="172"/>
      <c r="BW157" s="172"/>
      <c r="BX157" s="172"/>
      <c r="BY157" s="172"/>
      <c r="BZ157" s="172"/>
      <c r="CA157" s="172"/>
      <c r="CB157" s="172"/>
      <c r="CC157" s="172"/>
      <c r="CD157" s="172"/>
      <c r="CE157" s="172"/>
      <c r="CF157" s="172"/>
      <c r="CG157" s="172"/>
      <c r="CH157" s="172"/>
      <c r="CI157" s="172"/>
      <c r="CJ157" s="172"/>
      <c r="CK157" s="172"/>
      <c r="CL157" s="172"/>
      <c r="CM157" s="172"/>
      <c r="CN157" s="172"/>
      <c r="CO157" s="172"/>
      <c r="CP157" s="172"/>
      <c r="CQ157" s="172"/>
      <c r="CR157" s="172"/>
      <c r="CS157" s="172"/>
      <c r="CT157" s="172"/>
      <c r="CU157" s="172"/>
      <c r="CV157" s="172"/>
      <c r="CW157" s="172"/>
      <c r="CX157" s="172"/>
      <c r="CY157" s="172"/>
      <c r="CZ157" s="172"/>
    </row>
    <row r="158" spans="1:104" ht="11.25" customHeight="1" x14ac:dyDescent="0.25">
      <c r="A158" s="172"/>
      <c r="B158" s="172"/>
      <c r="C158" s="172"/>
      <c r="D158" s="172"/>
      <c r="E158" s="116"/>
      <c r="F158" s="119"/>
      <c r="G158" s="117"/>
      <c r="H158" s="116"/>
      <c r="I158" s="119"/>
      <c r="J158" s="172"/>
      <c r="K158" s="166"/>
      <c r="L158" s="166"/>
      <c r="M158" s="166"/>
      <c r="N158" s="166"/>
      <c r="O158" s="166"/>
      <c r="P158" s="166"/>
      <c r="Q158" s="166"/>
      <c r="R158" s="166"/>
      <c r="S158" s="172"/>
      <c r="T158" s="166"/>
      <c r="U158" s="166"/>
      <c r="V158" s="166"/>
      <c r="W158" s="166"/>
      <c r="X158" s="166"/>
      <c r="Y158" s="166"/>
      <c r="Z158" s="166"/>
      <c r="AA158" s="166"/>
      <c r="AB158" s="172"/>
      <c r="AC158" s="172"/>
      <c r="AD158" s="172"/>
      <c r="AE158" s="172"/>
      <c r="AF158" s="172"/>
      <c r="AG158" s="172"/>
      <c r="AH158" s="172"/>
      <c r="AI158" s="172"/>
      <c r="AJ158" s="172"/>
      <c r="AK158" s="172"/>
      <c r="AL158" s="174"/>
      <c r="AM158" s="172"/>
      <c r="AN158" s="172"/>
      <c r="AO158" s="172"/>
      <c r="AP158" s="172"/>
      <c r="AQ158" s="172"/>
      <c r="AR158" s="172"/>
      <c r="AS158" s="172"/>
      <c r="AT158" s="172"/>
      <c r="AU158" s="172"/>
      <c r="AV158" s="172"/>
      <c r="AW158" s="172"/>
      <c r="AX158" s="172"/>
      <c r="AY158" s="172"/>
      <c r="AZ158" s="172"/>
      <c r="BA158" s="172"/>
      <c r="BB158" s="172"/>
      <c r="BC158" s="172"/>
      <c r="BD158" s="172"/>
      <c r="BE158" s="172"/>
      <c r="BF158" s="172"/>
      <c r="BG158" s="172"/>
      <c r="BH158" s="172"/>
      <c r="BI158" s="172"/>
      <c r="BJ158" s="172"/>
      <c r="BK158" s="172"/>
      <c r="BL158" s="172"/>
      <c r="BM158" s="172"/>
      <c r="BN158" s="172"/>
      <c r="BO158" s="172"/>
      <c r="BP158" s="172"/>
      <c r="BQ158" s="172"/>
      <c r="BR158" s="172"/>
      <c r="BS158" s="172"/>
      <c r="BT158" s="172"/>
      <c r="BU158" s="172"/>
      <c r="BV158" s="172"/>
      <c r="BW158" s="172"/>
      <c r="BX158" s="172"/>
      <c r="BY158" s="172"/>
      <c r="BZ158" s="172"/>
      <c r="CA158" s="172"/>
      <c r="CB158" s="172"/>
      <c r="CC158" s="172"/>
      <c r="CD158" s="172"/>
      <c r="CE158" s="172"/>
      <c r="CF158" s="172"/>
      <c r="CG158" s="172"/>
      <c r="CH158" s="172"/>
      <c r="CI158" s="172"/>
      <c r="CJ158" s="172"/>
      <c r="CK158" s="172"/>
      <c r="CL158" s="172"/>
      <c r="CM158" s="172"/>
      <c r="CN158" s="172"/>
      <c r="CO158" s="172"/>
      <c r="CP158" s="172"/>
      <c r="CQ158" s="172"/>
      <c r="CR158" s="172"/>
      <c r="CS158" s="172"/>
      <c r="CT158" s="172"/>
      <c r="CU158" s="172"/>
      <c r="CV158" s="172"/>
      <c r="CW158" s="172"/>
      <c r="CX158" s="172"/>
      <c r="CY158" s="172"/>
      <c r="CZ158" s="172"/>
    </row>
    <row r="159" spans="1:104" ht="11.25" customHeight="1" x14ac:dyDescent="0.25">
      <c r="A159" s="172"/>
      <c r="B159" s="172"/>
      <c r="C159" s="172"/>
      <c r="D159" s="172"/>
      <c r="E159" s="116"/>
      <c r="F159" s="119"/>
      <c r="G159" s="117"/>
      <c r="H159" s="116"/>
      <c r="I159" s="119"/>
      <c r="J159" s="172"/>
      <c r="K159" s="166"/>
      <c r="L159" s="166"/>
      <c r="M159" s="166"/>
      <c r="N159" s="166"/>
      <c r="O159" s="166"/>
      <c r="P159" s="166"/>
      <c r="Q159" s="166"/>
      <c r="R159" s="166"/>
      <c r="S159" s="172"/>
      <c r="T159" s="166"/>
      <c r="U159" s="166"/>
      <c r="V159" s="166"/>
      <c r="W159" s="166"/>
      <c r="X159" s="166"/>
      <c r="Y159" s="166"/>
      <c r="Z159" s="166"/>
      <c r="AA159" s="166"/>
      <c r="AB159" s="172"/>
      <c r="AC159" s="172"/>
      <c r="AD159" s="172"/>
      <c r="AE159" s="172"/>
      <c r="AF159" s="172"/>
      <c r="AG159" s="172"/>
      <c r="AH159" s="172"/>
      <c r="AI159" s="172"/>
      <c r="AJ159" s="172"/>
      <c r="AK159" s="172"/>
      <c r="AL159" s="174"/>
      <c r="AM159" s="172"/>
      <c r="AN159" s="172"/>
      <c r="AO159" s="172"/>
      <c r="AP159" s="172"/>
      <c r="AQ159" s="172"/>
      <c r="AR159" s="172"/>
      <c r="AS159" s="172"/>
      <c r="AT159" s="172"/>
      <c r="AU159" s="172"/>
      <c r="AV159" s="172"/>
      <c r="AW159" s="172"/>
      <c r="AX159" s="172"/>
      <c r="AY159" s="172"/>
      <c r="AZ159" s="172"/>
      <c r="BA159" s="172"/>
      <c r="BB159" s="172"/>
      <c r="BC159" s="172"/>
      <c r="BD159" s="172"/>
      <c r="BE159" s="172"/>
      <c r="BF159" s="172"/>
      <c r="BG159" s="172"/>
      <c r="BH159" s="172"/>
      <c r="BI159" s="172"/>
      <c r="BJ159" s="172"/>
      <c r="BK159" s="172"/>
      <c r="BL159" s="172"/>
      <c r="BM159" s="172"/>
      <c r="BN159" s="172"/>
      <c r="BO159" s="172"/>
      <c r="BP159" s="172"/>
      <c r="BQ159" s="172"/>
      <c r="BR159" s="172"/>
      <c r="BS159" s="172"/>
      <c r="BT159" s="172"/>
      <c r="BU159" s="172"/>
      <c r="BV159" s="172"/>
      <c r="BW159" s="172"/>
      <c r="BX159" s="172"/>
      <c r="BY159" s="172"/>
      <c r="BZ159" s="172"/>
      <c r="CA159" s="172"/>
      <c r="CB159" s="172"/>
      <c r="CC159" s="172"/>
      <c r="CD159" s="172"/>
      <c r="CE159" s="172"/>
      <c r="CF159" s="172"/>
      <c r="CG159" s="172"/>
      <c r="CH159" s="172"/>
      <c r="CI159" s="172"/>
      <c r="CJ159" s="172"/>
      <c r="CK159" s="172"/>
      <c r="CL159" s="172"/>
      <c r="CM159" s="172"/>
      <c r="CN159" s="172"/>
      <c r="CO159" s="172"/>
      <c r="CP159" s="172"/>
      <c r="CQ159" s="172"/>
      <c r="CR159" s="172"/>
      <c r="CS159" s="172"/>
      <c r="CT159" s="172"/>
      <c r="CU159" s="172"/>
      <c r="CV159" s="172"/>
      <c r="CW159" s="172"/>
      <c r="CX159" s="172"/>
      <c r="CY159" s="172"/>
      <c r="CZ159" s="172"/>
    </row>
    <row r="160" spans="1:104" ht="11.25" customHeight="1" x14ac:dyDescent="0.25">
      <c r="A160" s="172"/>
      <c r="B160" s="172"/>
      <c r="C160" s="172"/>
      <c r="D160" s="172"/>
      <c r="E160" s="116"/>
      <c r="F160" s="119"/>
      <c r="G160" s="117"/>
      <c r="H160" s="116"/>
      <c r="I160" s="119"/>
      <c r="J160" s="172"/>
      <c r="K160" s="166"/>
      <c r="L160" s="166"/>
      <c r="M160" s="166"/>
      <c r="N160" s="166"/>
      <c r="O160" s="166"/>
      <c r="P160" s="166"/>
      <c r="Q160" s="166"/>
      <c r="R160" s="166"/>
      <c r="S160" s="172"/>
      <c r="T160" s="166"/>
      <c r="U160" s="166"/>
      <c r="V160" s="166"/>
      <c r="W160" s="166"/>
      <c r="X160" s="166"/>
      <c r="Y160" s="166"/>
      <c r="Z160" s="166"/>
      <c r="AA160" s="166"/>
      <c r="AB160" s="172"/>
      <c r="AC160" s="172"/>
      <c r="AD160" s="172"/>
      <c r="AE160" s="172"/>
      <c r="AF160" s="172"/>
      <c r="AG160" s="172"/>
      <c r="AH160" s="172"/>
      <c r="AI160" s="172"/>
      <c r="AJ160" s="172"/>
      <c r="AK160" s="172"/>
      <c r="AL160" s="174"/>
      <c r="AM160" s="172"/>
      <c r="AN160" s="172"/>
      <c r="AO160" s="172"/>
      <c r="AP160" s="172"/>
      <c r="AQ160" s="172"/>
      <c r="AR160" s="172"/>
      <c r="AS160" s="172"/>
      <c r="AT160" s="172"/>
      <c r="AU160" s="172"/>
      <c r="AV160" s="172"/>
      <c r="AW160" s="172"/>
      <c r="AX160" s="172"/>
      <c r="AY160" s="172"/>
      <c r="AZ160" s="172"/>
      <c r="BA160" s="172"/>
      <c r="BB160" s="172"/>
      <c r="BC160" s="172"/>
      <c r="BD160" s="172"/>
      <c r="BE160" s="172"/>
      <c r="BF160" s="172"/>
      <c r="BG160" s="172"/>
      <c r="BH160" s="172"/>
      <c r="BI160" s="172"/>
      <c r="BJ160" s="172"/>
      <c r="BK160" s="172"/>
      <c r="BL160" s="172"/>
      <c r="BM160" s="172"/>
      <c r="BN160" s="172"/>
      <c r="BO160" s="172"/>
      <c r="BP160" s="172"/>
      <c r="BQ160" s="172"/>
      <c r="BR160" s="172"/>
      <c r="BS160" s="172"/>
      <c r="BT160" s="172"/>
      <c r="BU160" s="172"/>
      <c r="BV160" s="172"/>
      <c r="BW160" s="172"/>
      <c r="BX160" s="172"/>
      <c r="BY160" s="172"/>
      <c r="BZ160" s="172"/>
      <c r="CA160" s="172"/>
      <c r="CB160" s="172"/>
      <c r="CC160" s="172"/>
      <c r="CD160" s="172"/>
      <c r="CE160" s="172"/>
      <c r="CF160" s="172"/>
      <c r="CG160" s="172"/>
      <c r="CH160" s="172"/>
      <c r="CI160" s="172"/>
      <c r="CJ160" s="172"/>
      <c r="CK160" s="172"/>
      <c r="CL160" s="172"/>
      <c r="CM160" s="172"/>
      <c r="CN160" s="172"/>
      <c r="CO160" s="172"/>
      <c r="CP160" s="172"/>
      <c r="CQ160" s="172"/>
      <c r="CR160" s="172"/>
      <c r="CS160" s="172"/>
      <c r="CT160" s="172"/>
      <c r="CU160" s="172"/>
      <c r="CV160" s="172"/>
      <c r="CW160" s="172"/>
      <c r="CX160" s="172"/>
      <c r="CY160" s="172"/>
      <c r="CZ160" s="172"/>
    </row>
    <row r="161" spans="1:104" ht="11.25" customHeight="1" x14ac:dyDescent="0.25">
      <c r="A161" s="172"/>
      <c r="B161" s="172"/>
      <c r="C161" s="172"/>
      <c r="D161" s="172"/>
      <c r="E161" s="116"/>
      <c r="F161" s="119"/>
      <c r="G161" s="117"/>
      <c r="H161" s="116"/>
      <c r="I161" s="119"/>
      <c r="J161" s="172"/>
      <c r="K161" s="166"/>
      <c r="L161" s="166"/>
      <c r="M161" s="166"/>
      <c r="N161" s="166"/>
      <c r="O161" s="166"/>
      <c r="P161" s="166"/>
      <c r="Q161" s="166"/>
      <c r="R161" s="166"/>
      <c r="S161" s="172"/>
      <c r="T161" s="166"/>
      <c r="U161" s="166"/>
      <c r="V161" s="166"/>
      <c r="W161" s="166"/>
      <c r="X161" s="166"/>
      <c r="Y161" s="166"/>
      <c r="Z161" s="166"/>
      <c r="AA161" s="166"/>
      <c r="AB161" s="172"/>
      <c r="AC161" s="172"/>
      <c r="AD161" s="172"/>
      <c r="AE161" s="172"/>
      <c r="AF161" s="172"/>
      <c r="AG161" s="172"/>
      <c r="AH161" s="172"/>
      <c r="AI161" s="172"/>
      <c r="AJ161" s="172"/>
      <c r="AK161" s="172"/>
      <c r="AL161" s="174"/>
      <c r="AM161" s="172"/>
      <c r="AN161" s="172"/>
      <c r="AO161" s="172"/>
      <c r="AP161" s="172"/>
      <c r="AQ161" s="172"/>
      <c r="AR161" s="172"/>
      <c r="AS161" s="172"/>
      <c r="AT161" s="172"/>
      <c r="AU161" s="172"/>
      <c r="AV161" s="172"/>
      <c r="AW161" s="172"/>
      <c r="AX161" s="172"/>
      <c r="AY161" s="172"/>
      <c r="AZ161" s="172"/>
      <c r="BA161" s="172"/>
      <c r="BB161" s="172"/>
      <c r="BC161" s="172"/>
      <c r="BD161" s="172"/>
      <c r="BE161" s="172"/>
      <c r="BF161" s="172"/>
      <c r="BG161" s="172"/>
      <c r="BH161" s="172"/>
      <c r="BI161" s="172"/>
      <c r="BJ161" s="172"/>
      <c r="BK161" s="172"/>
      <c r="BL161" s="172"/>
      <c r="BM161" s="172"/>
      <c r="BN161" s="172"/>
      <c r="BO161" s="172"/>
      <c r="BP161" s="172"/>
      <c r="BQ161" s="172"/>
      <c r="BR161" s="172"/>
      <c r="BS161" s="172"/>
      <c r="BT161" s="172"/>
      <c r="BU161" s="172"/>
      <c r="BV161" s="172"/>
      <c r="BW161" s="172"/>
      <c r="BX161" s="172"/>
      <c r="BY161" s="172"/>
      <c r="BZ161" s="172"/>
      <c r="CA161" s="172"/>
      <c r="CB161" s="172"/>
      <c r="CC161" s="172"/>
      <c r="CD161" s="172"/>
      <c r="CE161" s="172"/>
      <c r="CF161" s="172"/>
      <c r="CG161" s="172"/>
      <c r="CH161" s="172"/>
      <c r="CI161" s="172"/>
      <c r="CJ161" s="172"/>
      <c r="CK161" s="172"/>
      <c r="CL161" s="172"/>
      <c r="CM161" s="172"/>
      <c r="CN161" s="172"/>
      <c r="CO161" s="172"/>
      <c r="CP161" s="172"/>
      <c r="CQ161" s="172"/>
      <c r="CR161" s="172"/>
      <c r="CS161" s="172"/>
      <c r="CT161" s="172"/>
      <c r="CU161" s="172"/>
      <c r="CV161" s="172"/>
      <c r="CW161" s="172"/>
      <c r="CX161" s="172"/>
      <c r="CY161" s="172"/>
      <c r="CZ161" s="172"/>
    </row>
    <row r="162" spans="1:104" ht="11.25" customHeight="1" x14ac:dyDescent="0.25">
      <c r="A162" s="172"/>
      <c r="B162" s="172"/>
      <c r="C162" s="172"/>
      <c r="D162" s="172"/>
      <c r="E162" s="116"/>
      <c r="F162" s="119"/>
      <c r="G162" s="117"/>
      <c r="H162" s="116"/>
      <c r="I162" s="119"/>
      <c r="J162" s="172"/>
      <c r="K162" s="166"/>
      <c r="L162" s="166"/>
      <c r="M162" s="166"/>
      <c r="N162" s="166"/>
      <c r="O162" s="166"/>
      <c r="P162" s="166"/>
      <c r="Q162" s="166"/>
      <c r="R162" s="166"/>
      <c r="S162" s="172"/>
      <c r="T162" s="166"/>
      <c r="U162" s="166"/>
      <c r="V162" s="166"/>
      <c r="W162" s="166"/>
      <c r="X162" s="166"/>
      <c r="Y162" s="166"/>
      <c r="Z162" s="166"/>
      <c r="AA162" s="166"/>
      <c r="AB162" s="172"/>
      <c r="AC162" s="172"/>
      <c r="AD162" s="172"/>
      <c r="AE162" s="172"/>
      <c r="AF162" s="172"/>
      <c r="AG162" s="172"/>
      <c r="AH162" s="172"/>
      <c r="AI162" s="172"/>
      <c r="AJ162" s="172"/>
      <c r="AK162" s="172"/>
      <c r="AL162" s="174"/>
      <c r="AM162" s="172"/>
      <c r="AN162" s="172"/>
      <c r="AO162" s="172"/>
      <c r="AP162" s="172"/>
      <c r="AQ162" s="172"/>
      <c r="AR162" s="172"/>
      <c r="AS162" s="172"/>
      <c r="AT162" s="172"/>
      <c r="AU162" s="172"/>
      <c r="AV162" s="172"/>
      <c r="AW162" s="172"/>
      <c r="AX162" s="172"/>
      <c r="AY162" s="172"/>
      <c r="AZ162" s="172"/>
      <c r="BA162" s="172"/>
      <c r="BB162" s="172"/>
      <c r="BC162" s="172"/>
      <c r="BD162" s="172"/>
      <c r="BE162" s="172"/>
      <c r="BF162" s="172"/>
      <c r="BG162" s="172"/>
      <c r="BH162" s="172"/>
      <c r="BI162" s="172"/>
      <c r="BJ162" s="172"/>
      <c r="BK162" s="172"/>
      <c r="BL162" s="172"/>
      <c r="BM162" s="172"/>
      <c r="BN162" s="172"/>
      <c r="BO162" s="172"/>
      <c r="BP162" s="172"/>
      <c r="BQ162" s="172"/>
      <c r="BR162" s="172"/>
      <c r="BS162" s="172"/>
      <c r="BT162" s="172"/>
      <c r="BU162" s="172"/>
      <c r="BV162" s="172"/>
      <c r="BW162" s="172"/>
      <c r="BX162" s="172"/>
      <c r="BY162" s="172"/>
      <c r="BZ162" s="172"/>
      <c r="CA162" s="172"/>
      <c r="CB162" s="172"/>
      <c r="CC162" s="172"/>
      <c r="CD162" s="172"/>
      <c r="CE162" s="172"/>
      <c r="CF162" s="172"/>
      <c r="CG162" s="172"/>
      <c r="CH162" s="172"/>
      <c r="CI162" s="172"/>
      <c r="CJ162" s="172"/>
      <c r="CK162" s="172"/>
      <c r="CL162" s="172"/>
      <c r="CM162" s="172"/>
      <c r="CN162" s="172"/>
      <c r="CO162" s="172"/>
      <c r="CP162" s="172"/>
      <c r="CQ162" s="172"/>
      <c r="CR162" s="172"/>
      <c r="CS162" s="172"/>
      <c r="CT162" s="172"/>
      <c r="CU162" s="172"/>
      <c r="CV162" s="172"/>
      <c r="CW162" s="172"/>
      <c r="CX162" s="172"/>
      <c r="CY162" s="172"/>
      <c r="CZ162" s="172"/>
    </row>
    <row r="163" spans="1:104" ht="11.25" customHeight="1" x14ac:dyDescent="0.25">
      <c r="A163" s="172"/>
      <c r="B163" s="172"/>
      <c r="C163" s="172"/>
      <c r="D163" s="172"/>
      <c r="E163" s="116"/>
      <c r="F163" s="119"/>
      <c r="G163" s="117"/>
      <c r="H163" s="116"/>
      <c r="I163" s="119"/>
      <c r="J163" s="172"/>
      <c r="K163" s="166"/>
      <c r="L163" s="166"/>
      <c r="M163" s="166"/>
      <c r="N163" s="166"/>
      <c r="O163" s="166"/>
      <c r="P163" s="166"/>
      <c r="Q163" s="166"/>
      <c r="R163" s="166"/>
      <c r="S163" s="172"/>
      <c r="T163" s="166"/>
      <c r="U163" s="166"/>
      <c r="V163" s="166"/>
      <c r="W163" s="166"/>
      <c r="X163" s="166"/>
      <c r="Y163" s="166"/>
      <c r="Z163" s="166"/>
      <c r="AA163" s="166"/>
      <c r="AB163" s="172"/>
      <c r="AC163" s="172"/>
      <c r="AD163" s="172"/>
      <c r="AE163" s="172"/>
      <c r="AF163" s="172"/>
      <c r="AG163" s="172"/>
      <c r="AH163" s="172"/>
      <c r="AI163" s="172"/>
      <c r="AJ163" s="172"/>
      <c r="AK163" s="172"/>
      <c r="AL163" s="174"/>
      <c r="AM163" s="172"/>
      <c r="AN163" s="172"/>
      <c r="AO163" s="172"/>
      <c r="AP163" s="172"/>
      <c r="AQ163" s="172"/>
      <c r="AR163" s="172"/>
      <c r="AS163" s="172"/>
      <c r="AT163" s="172"/>
      <c r="AU163" s="172"/>
      <c r="AV163" s="172"/>
      <c r="AW163" s="172"/>
      <c r="AX163" s="172"/>
      <c r="AY163" s="172"/>
      <c r="AZ163" s="172"/>
      <c r="BA163" s="172"/>
      <c r="BB163" s="172"/>
      <c r="BC163" s="172"/>
      <c r="BD163" s="172"/>
      <c r="BE163" s="172"/>
      <c r="BF163" s="172"/>
      <c r="BG163" s="172"/>
      <c r="BH163" s="172"/>
      <c r="BI163" s="172"/>
      <c r="BJ163" s="172"/>
      <c r="BK163" s="172"/>
      <c r="BL163" s="172"/>
      <c r="BM163" s="172"/>
      <c r="BN163" s="172"/>
      <c r="BO163" s="172"/>
      <c r="BP163" s="172"/>
      <c r="BQ163" s="172"/>
      <c r="BR163" s="172"/>
      <c r="BS163" s="172"/>
      <c r="BT163" s="172"/>
      <c r="BU163" s="172"/>
      <c r="BV163" s="172"/>
      <c r="BW163" s="172"/>
      <c r="BX163" s="172"/>
      <c r="BY163" s="172"/>
      <c r="BZ163" s="172"/>
      <c r="CA163" s="172"/>
      <c r="CB163" s="172"/>
      <c r="CC163" s="172"/>
      <c r="CD163" s="172"/>
      <c r="CE163" s="172"/>
      <c r="CF163" s="172"/>
      <c r="CG163" s="172"/>
      <c r="CH163" s="172"/>
      <c r="CI163" s="172"/>
      <c r="CJ163" s="172"/>
      <c r="CK163" s="172"/>
      <c r="CL163" s="172"/>
      <c r="CM163" s="172"/>
      <c r="CN163" s="172"/>
      <c r="CO163" s="172"/>
      <c r="CP163" s="172"/>
      <c r="CQ163" s="172"/>
      <c r="CR163" s="172"/>
      <c r="CS163" s="172"/>
      <c r="CT163" s="172"/>
      <c r="CU163" s="172"/>
      <c r="CV163" s="172"/>
      <c r="CW163" s="172"/>
      <c r="CX163" s="172"/>
      <c r="CY163" s="172"/>
      <c r="CZ163" s="172"/>
    </row>
    <row r="164" spans="1:104" ht="11.25" customHeight="1" x14ac:dyDescent="0.25">
      <c r="A164" s="172"/>
      <c r="B164" s="172"/>
      <c r="C164" s="172"/>
      <c r="D164" s="172"/>
      <c r="E164" s="116"/>
      <c r="F164" s="119"/>
      <c r="G164" s="117"/>
      <c r="H164" s="116"/>
      <c r="I164" s="119"/>
      <c r="J164" s="172"/>
      <c r="K164" s="166"/>
      <c r="L164" s="166"/>
      <c r="M164" s="166"/>
      <c r="N164" s="166"/>
      <c r="O164" s="166"/>
      <c r="P164" s="166"/>
      <c r="Q164" s="166"/>
      <c r="R164" s="166"/>
      <c r="S164" s="172"/>
      <c r="T164" s="166"/>
      <c r="U164" s="166"/>
      <c r="V164" s="166"/>
      <c r="W164" s="166"/>
      <c r="X164" s="166"/>
      <c r="Y164" s="166"/>
      <c r="Z164" s="166"/>
      <c r="AA164" s="166"/>
      <c r="AB164" s="172"/>
      <c r="AC164" s="172"/>
      <c r="AD164" s="172"/>
      <c r="AE164" s="172"/>
      <c r="AF164" s="172"/>
      <c r="AG164" s="172"/>
      <c r="AH164" s="172"/>
      <c r="AI164" s="172"/>
      <c r="AJ164" s="172"/>
      <c r="AK164" s="172"/>
      <c r="AL164" s="174"/>
      <c r="AM164" s="172"/>
      <c r="AN164" s="172"/>
      <c r="AO164" s="172"/>
      <c r="AP164" s="172"/>
      <c r="AQ164" s="172"/>
      <c r="AR164" s="172"/>
      <c r="AS164" s="172"/>
      <c r="AT164" s="172"/>
      <c r="AU164" s="172"/>
      <c r="AV164" s="172"/>
      <c r="AW164" s="172"/>
      <c r="AX164" s="172"/>
      <c r="AY164" s="172"/>
      <c r="AZ164" s="172"/>
      <c r="BA164" s="172"/>
      <c r="BB164" s="172"/>
      <c r="BC164" s="172"/>
      <c r="BD164" s="172"/>
      <c r="BE164" s="172"/>
      <c r="BF164" s="172"/>
      <c r="BG164" s="172"/>
      <c r="BH164" s="172"/>
      <c r="BI164" s="172"/>
      <c r="BJ164" s="172"/>
      <c r="BK164" s="172"/>
      <c r="BL164" s="172"/>
      <c r="BM164" s="172"/>
      <c r="BN164" s="172"/>
      <c r="BO164" s="172"/>
      <c r="BP164" s="172"/>
      <c r="BQ164" s="172"/>
      <c r="BR164" s="172"/>
      <c r="BS164" s="172"/>
      <c r="BT164" s="172"/>
      <c r="BU164" s="172"/>
      <c r="BV164" s="172"/>
      <c r="BW164" s="172"/>
      <c r="BX164" s="172"/>
      <c r="BY164" s="172"/>
      <c r="BZ164" s="172"/>
      <c r="CA164" s="172"/>
      <c r="CB164" s="172"/>
      <c r="CC164" s="172"/>
      <c r="CD164" s="172"/>
      <c r="CE164" s="172"/>
      <c r="CF164" s="172"/>
      <c r="CG164" s="172"/>
      <c r="CH164" s="172"/>
      <c r="CI164" s="172"/>
      <c r="CJ164" s="172"/>
      <c r="CK164" s="172"/>
      <c r="CL164" s="172"/>
      <c r="CM164" s="172"/>
      <c r="CN164" s="172"/>
      <c r="CO164" s="172"/>
      <c r="CP164" s="172"/>
      <c r="CQ164" s="172"/>
      <c r="CR164" s="172"/>
      <c r="CS164" s="172"/>
      <c r="CT164" s="172"/>
      <c r="CU164" s="172"/>
      <c r="CV164" s="172"/>
      <c r="CW164" s="172"/>
      <c r="CX164" s="172"/>
      <c r="CY164" s="172"/>
      <c r="CZ164" s="172"/>
    </row>
    <row r="165" spans="1:104" ht="11.25" customHeight="1" x14ac:dyDescent="0.25">
      <c r="A165" s="172"/>
      <c r="B165" s="172"/>
      <c r="C165" s="172"/>
      <c r="D165" s="172"/>
      <c r="E165" s="116"/>
      <c r="F165" s="119"/>
      <c r="G165" s="117"/>
      <c r="H165" s="116"/>
      <c r="I165" s="119"/>
      <c r="J165" s="172"/>
      <c r="K165" s="166"/>
      <c r="L165" s="166"/>
      <c r="M165" s="166"/>
      <c r="N165" s="166"/>
      <c r="O165" s="166"/>
      <c r="P165" s="166"/>
      <c r="Q165" s="166"/>
      <c r="R165" s="166"/>
      <c r="S165" s="172"/>
      <c r="T165" s="166"/>
      <c r="U165" s="166"/>
      <c r="V165" s="166"/>
      <c r="W165" s="166"/>
      <c r="X165" s="166"/>
      <c r="Y165" s="166"/>
      <c r="Z165" s="166"/>
      <c r="AA165" s="166"/>
      <c r="AB165" s="172"/>
      <c r="AC165" s="172"/>
      <c r="AD165" s="172"/>
      <c r="AE165" s="172"/>
      <c r="AF165" s="172"/>
      <c r="AG165" s="172"/>
      <c r="AH165" s="172"/>
      <c r="AI165" s="172"/>
      <c r="AJ165" s="172"/>
      <c r="AK165" s="172"/>
      <c r="AL165" s="174"/>
      <c r="AM165" s="172"/>
      <c r="AN165" s="172"/>
      <c r="AO165" s="172"/>
      <c r="AP165" s="172"/>
      <c r="AQ165" s="172"/>
      <c r="AR165" s="172"/>
      <c r="AS165" s="172"/>
      <c r="AT165" s="172"/>
      <c r="AU165" s="172"/>
      <c r="AV165" s="172"/>
      <c r="AW165" s="172"/>
      <c r="AX165" s="172"/>
      <c r="AY165" s="172"/>
      <c r="AZ165" s="172"/>
      <c r="BA165" s="172"/>
      <c r="BB165" s="172"/>
      <c r="BC165" s="172"/>
      <c r="BD165" s="172"/>
      <c r="BE165" s="172"/>
      <c r="BF165" s="172"/>
      <c r="BG165" s="172"/>
      <c r="BH165" s="172"/>
      <c r="BI165" s="172"/>
      <c r="BJ165" s="172"/>
      <c r="BK165" s="172"/>
      <c r="BL165" s="172"/>
      <c r="BM165" s="172"/>
      <c r="BN165" s="172"/>
      <c r="BO165" s="172"/>
      <c r="BP165" s="172"/>
      <c r="BQ165" s="172"/>
      <c r="BR165" s="172"/>
      <c r="BS165" s="172"/>
      <c r="BT165" s="172"/>
      <c r="BU165" s="172"/>
      <c r="BV165" s="172"/>
      <c r="BW165" s="172"/>
      <c r="BX165" s="172"/>
      <c r="BY165" s="172"/>
      <c r="BZ165" s="172"/>
      <c r="CA165" s="172"/>
      <c r="CB165" s="172"/>
      <c r="CC165" s="172"/>
      <c r="CD165" s="172"/>
      <c r="CE165" s="172"/>
      <c r="CF165" s="172"/>
      <c r="CG165" s="172"/>
      <c r="CH165" s="172"/>
      <c r="CI165" s="172"/>
      <c r="CJ165" s="172"/>
      <c r="CK165" s="172"/>
      <c r="CL165" s="172"/>
      <c r="CM165" s="172"/>
      <c r="CN165" s="172"/>
      <c r="CO165" s="172"/>
      <c r="CP165" s="172"/>
      <c r="CQ165" s="172"/>
      <c r="CR165" s="172"/>
      <c r="CS165" s="172"/>
      <c r="CT165" s="172"/>
      <c r="CU165" s="172"/>
      <c r="CV165" s="172"/>
      <c r="CW165" s="172"/>
      <c r="CX165" s="172"/>
      <c r="CY165" s="172"/>
      <c r="CZ165" s="172"/>
    </row>
    <row r="166" spans="1:104" ht="11.25" customHeight="1" x14ac:dyDescent="0.25">
      <c r="A166" s="172"/>
      <c r="B166" s="172"/>
      <c r="C166" s="172"/>
      <c r="D166" s="172"/>
      <c r="E166" s="116"/>
      <c r="F166" s="119"/>
      <c r="G166" s="117"/>
      <c r="H166" s="116"/>
      <c r="I166" s="119"/>
      <c r="J166" s="172"/>
      <c r="K166" s="166"/>
      <c r="L166" s="166"/>
      <c r="M166" s="166"/>
      <c r="N166" s="166"/>
      <c r="O166" s="166"/>
      <c r="P166" s="166"/>
      <c r="Q166" s="166"/>
      <c r="R166" s="166"/>
      <c r="S166" s="172"/>
      <c r="T166" s="166"/>
      <c r="U166" s="166"/>
      <c r="V166" s="166"/>
      <c r="W166" s="166"/>
      <c r="X166" s="166"/>
      <c r="Y166" s="166"/>
      <c r="Z166" s="166"/>
      <c r="AA166" s="166"/>
      <c r="AB166" s="172"/>
      <c r="AC166" s="172"/>
      <c r="AD166" s="172"/>
      <c r="AE166" s="172"/>
      <c r="AF166" s="172"/>
      <c r="AG166" s="172"/>
      <c r="AH166" s="172"/>
      <c r="AI166" s="172"/>
      <c r="AJ166" s="172"/>
      <c r="AK166" s="172"/>
      <c r="AL166" s="174"/>
      <c r="AM166" s="172"/>
      <c r="AN166" s="172"/>
      <c r="AO166" s="172"/>
      <c r="AP166" s="172"/>
      <c r="AQ166" s="172"/>
      <c r="AR166" s="172"/>
      <c r="AS166" s="172"/>
      <c r="AT166" s="172"/>
      <c r="AU166" s="172"/>
      <c r="AV166" s="172"/>
      <c r="AW166" s="172"/>
      <c r="AX166" s="172"/>
      <c r="AY166" s="172"/>
      <c r="AZ166" s="172"/>
      <c r="BA166" s="172"/>
      <c r="BB166" s="172"/>
      <c r="BC166" s="172"/>
      <c r="BD166" s="172"/>
      <c r="BE166" s="172"/>
      <c r="BF166" s="172"/>
      <c r="BG166" s="172"/>
      <c r="BH166" s="172"/>
      <c r="BI166" s="172"/>
      <c r="BJ166" s="172"/>
      <c r="BK166" s="172"/>
      <c r="BL166" s="172"/>
      <c r="BM166" s="172"/>
      <c r="BN166" s="172"/>
      <c r="BO166" s="172"/>
      <c r="BP166" s="172"/>
      <c r="BQ166" s="172"/>
      <c r="BR166" s="172"/>
      <c r="BS166" s="172"/>
      <c r="BT166" s="172"/>
      <c r="BU166" s="172"/>
      <c r="BV166" s="172"/>
      <c r="BW166" s="172"/>
      <c r="BX166" s="172"/>
      <c r="BY166" s="172"/>
      <c r="BZ166" s="172"/>
      <c r="CA166" s="172"/>
      <c r="CB166" s="172"/>
      <c r="CC166" s="172"/>
      <c r="CD166" s="172"/>
      <c r="CE166" s="172"/>
      <c r="CF166" s="172"/>
      <c r="CG166" s="172"/>
      <c r="CH166" s="172"/>
      <c r="CI166" s="172"/>
      <c r="CJ166" s="172"/>
      <c r="CK166" s="172"/>
      <c r="CL166" s="172"/>
      <c r="CM166" s="172"/>
      <c r="CN166" s="172"/>
      <c r="CO166" s="172"/>
      <c r="CP166" s="172"/>
      <c r="CQ166" s="172"/>
      <c r="CR166" s="172"/>
      <c r="CS166" s="172"/>
      <c r="CT166" s="172"/>
      <c r="CU166" s="172"/>
      <c r="CV166" s="172"/>
      <c r="CW166" s="172"/>
      <c r="CX166" s="172"/>
      <c r="CY166" s="172"/>
      <c r="CZ166" s="172"/>
    </row>
    <row r="167" spans="1:104" ht="11.25" customHeight="1" x14ac:dyDescent="0.25">
      <c r="A167" s="172"/>
      <c r="B167" s="172"/>
      <c r="C167" s="172"/>
      <c r="D167" s="172"/>
      <c r="E167" s="116"/>
      <c r="F167" s="119"/>
      <c r="G167" s="117"/>
      <c r="H167" s="116"/>
      <c r="I167" s="119"/>
      <c r="J167" s="172"/>
      <c r="K167" s="166"/>
      <c r="L167" s="166"/>
      <c r="M167" s="166"/>
      <c r="N167" s="166"/>
      <c r="O167" s="166"/>
      <c r="P167" s="166"/>
      <c r="Q167" s="166"/>
      <c r="R167" s="166"/>
      <c r="S167" s="172"/>
      <c r="T167" s="166"/>
      <c r="U167" s="166"/>
      <c r="V167" s="166"/>
      <c r="W167" s="166"/>
      <c r="X167" s="166"/>
      <c r="Y167" s="166"/>
      <c r="Z167" s="166"/>
      <c r="AA167" s="166"/>
      <c r="AB167" s="172"/>
      <c r="AC167" s="172"/>
      <c r="AD167" s="172"/>
      <c r="AE167" s="172"/>
      <c r="AF167" s="172"/>
      <c r="AG167" s="172"/>
      <c r="AH167" s="172"/>
      <c r="AI167" s="172"/>
      <c r="AJ167" s="172"/>
      <c r="AK167" s="172"/>
      <c r="AL167" s="174"/>
      <c r="AM167" s="172"/>
      <c r="AN167" s="172"/>
      <c r="AO167" s="172"/>
      <c r="AP167" s="172"/>
      <c r="AQ167" s="172"/>
      <c r="AR167" s="172"/>
      <c r="AS167" s="172"/>
      <c r="AT167" s="172"/>
      <c r="AU167" s="172"/>
      <c r="AV167" s="172"/>
      <c r="AW167" s="172"/>
      <c r="AX167" s="172"/>
      <c r="AY167" s="172"/>
      <c r="AZ167" s="172"/>
      <c r="BA167" s="172"/>
      <c r="BB167" s="172"/>
      <c r="BC167" s="172"/>
      <c r="BD167" s="172"/>
      <c r="BE167" s="172"/>
      <c r="BF167" s="172"/>
      <c r="BG167" s="172"/>
      <c r="BH167" s="172"/>
      <c r="BI167" s="172"/>
      <c r="BJ167" s="172"/>
      <c r="BK167" s="172"/>
      <c r="BL167" s="172"/>
      <c r="BM167" s="172"/>
      <c r="BN167" s="172"/>
      <c r="BO167" s="172"/>
      <c r="BP167" s="172"/>
      <c r="BQ167" s="172"/>
      <c r="BR167" s="172"/>
      <c r="BS167" s="172"/>
      <c r="BT167" s="172"/>
      <c r="BU167" s="172"/>
      <c r="BV167" s="172"/>
      <c r="BW167" s="172"/>
      <c r="BX167" s="172"/>
      <c r="BY167" s="172"/>
      <c r="BZ167" s="172"/>
      <c r="CA167" s="172"/>
      <c r="CB167" s="172"/>
      <c r="CC167" s="172"/>
      <c r="CD167" s="172"/>
      <c r="CE167" s="172"/>
      <c r="CF167" s="172"/>
      <c r="CG167" s="172"/>
      <c r="CH167" s="172"/>
      <c r="CI167" s="172"/>
      <c r="CJ167" s="172"/>
      <c r="CK167" s="172"/>
      <c r="CL167" s="172"/>
      <c r="CM167" s="172"/>
      <c r="CN167" s="172"/>
      <c r="CO167" s="172"/>
      <c r="CP167" s="172"/>
      <c r="CQ167" s="172"/>
      <c r="CR167" s="172"/>
      <c r="CS167" s="172"/>
      <c r="CT167" s="172"/>
      <c r="CU167" s="172"/>
      <c r="CV167" s="172"/>
      <c r="CW167" s="172"/>
      <c r="CX167" s="172"/>
      <c r="CY167" s="172"/>
      <c r="CZ167" s="172"/>
    </row>
    <row r="168" spans="1:104" ht="11.25" customHeight="1" x14ac:dyDescent="0.25">
      <c r="A168" s="172"/>
      <c r="B168" s="172"/>
      <c r="C168" s="172"/>
      <c r="D168" s="172"/>
      <c r="E168" s="116"/>
      <c r="F168" s="119"/>
      <c r="G168" s="117"/>
      <c r="H168" s="116"/>
      <c r="I168" s="119"/>
      <c r="J168" s="172"/>
      <c r="K168" s="166"/>
      <c r="L168" s="166"/>
      <c r="M168" s="166"/>
      <c r="N168" s="166"/>
      <c r="O168" s="166"/>
      <c r="P168" s="166"/>
      <c r="Q168" s="166"/>
      <c r="R168" s="166"/>
      <c r="S168" s="172"/>
      <c r="T168" s="166"/>
      <c r="U168" s="166"/>
      <c r="V168" s="166"/>
      <c r="W168" s="166"/>
      <c r="X168" s="166"/>
      <c r="Y168" s="166"/>
      <c r="Z168" s="166"/>
      <c r="AA168" s="166"/>
      <c r="AB168" s="172"/>
      <c r="AC168" s="172"/>
      <c r="AD168" s="172"/>
      <c r="AE168" s="172"/>
      <c r="AF168" s="172"/>
      <c r="AG168" s="172"/>
      <c r="AH168" s="172"/>
      <c r="AI168" s="172"/>
      <c r="AJ168" s="172"/>
      <c r="AK168" s="172"/>
      <c r="AL168" s="174"/>
      <c r="AM168" s="172"/>
      <c r="AN168" s="172"/>
      <c r="AO168" s="172"/>
      <c r="AP168" s="172"/>
      <c r="AQ168" s="172"/>
      <c r="AR168" s="172"/>
      <c r="AS168" s="172"/>
      <c r="AT168" s="172"/>
      <c r="AU168" s="172"/>
      <c r="AV168" s="172"/>
      <c r="AW168" s="172"/>
      <c r="AX168" s="172"/>
      <c r="AY168" s="172"/>
      <c r="AZ168" s="172"/>
      <c r="BA168" s="172"/>
      <c r="BB168" s="172"/>
      <c r="BC168" s="172"/>
      <c r="BD168" s="172"/>
      <c r="BE168" s="172"/>
      <c r="BF168" s="172"/>
      <c r="BG168" s="172"/>
      <c r="BH168" s="172"/>
      <c r="BI168" s="172"/>
      <c r="BJ168" s="172"/>
      <c r="BK168" s="172"/>
      <c r="BL168" s="172"/>
      <c r="BM168" s="172"/>
      <c r="BN168" s="172"/>
      <c r="BO168" s="172"/>
      <c r="BP168" s="172"/>
      <c r="BQ168" s="172"/>
      <c r="BR168" s="172"/>
      <c r="BS168" s="172"/>
      <c r="BT168" s="172"/>
      <c r="BU168" s="172"/>
      <c r="BV168" s="172"/>
      <c r="BW168" s="172"/>
      <c r="BX168" s="172"/>
      <c r="BY168" s="172"/>
      <c r="BZ168" s="172"/>
      <c r="CA168" s="172"/>
      <c r="CB168" s="172"/>
      <c r="CC168" s="172"/>
      <c r="CD168" s="172"/>
      <c r="CE168" s="172"/>
      <c r="CF168" s="172"/>
      <c r="CG168" s="172"/>
      <c r="CH168" s="172"/>
      <c r="CI168" s="172"/>
      <c r="CJ168" s="172"/>
      <c r="CK168" s="172"/>
      <c r="CL168" s="172"/>
      <c r="CM168" s="172"/>
      <c r="CN168" s="172"/>
      <c r="CO168" s="172"/>
      <c r="CP168" s="172"/>
      <c r="CQ168" s="172"/>
      <c r="CR168" s="172"/>
      <c r="CS168" s="172"/>
      <c r="CT168" s="172"/>
      <c r="CU168" s="172"/>
      <c r="CV168" s="172"/>
      <c r="CW168" s="172"/>
      <c r="CX168" s="172"/>
      <c r="CY168" s="172"/>
      <c r="CZ168" s="172"/>
    </row>
    <row r="169" spans="1:104" ht="11.25" customHeight="1" x14ac:dyDescent="0.25">
      <c r="A169" s="172"/>
      <c r="B169" s="172"/>
      <c r="C169" s="172"/>
      <c r="D169" s="172"/>
      <c r="E169" s="116"/>
      <c r="F169" s="119"/>
      <c r="G169" s="117"/>
      <c r="H169" s="116"/>
      <c r="I169" s="119"/>
      <c r="J169" s="172"/>
      <c r="K169" s="166"/>
      <c r="L169" s="166"/>
      <c r="M169" s="166"/>
      <c r="N169" s="166"/>
      <c r="O169" s="166"/>
      <c r="P169" s="166"/>
      <c r="Q169" s="166"/>
      <c r="R169" s="166"/>
      <c r="S169" s="172"/>
      <c r="T169" s="166"/>
      <c r="U169" s="166"/>
      <c r="V169" s="166"/>
      <c r="W169" s="166"/>
      <c r="X169" s="166"/>
      <c r="Y169" s="166"/>
      <c r="Z169" s="166"/>
      <c r="AA169" s="166"/>
      <c r="AB169" s="172"/>
      <c r="AC169" s="172"/>
      <c r="AD169" s="172"/>
      <c r="AE169" s="172"/>
      <c r="AF169" s="172"/>
      <c r="AG169" s="172"/>
      <c r="AH169" s="172"/>
      <c r="AI169" s="172"/>
      <c r="AJ169" s="172"/>
      <c r="AK169" s="172"/>
      <c r="AL169" s="174"/>
      <c r="AM169" s="172"/>
      <c r="AN169" s="172"/>
      <c r="AO169" s="172"/>
      <c r="AP169" s="172"/>
      <c r="AQ169" s="172"/>
      <c r="AR169" s="172"/>
      <c r="AS169" s="172"/>
      <c r="AT169" s="172"/>
      <c r="AU169" s="172"/>
      <c r="AV169" s="172"/>
      <c r="AW169" s="172"/>
      <c r="AX169" s="172"/>
      <c r="AY169" s="172"/>
      <c r="AZ169" s="172"/>
      <c r="BA169" s="172"/>
      <c r="BB169" s="172"/>
      <c r="BC169" s="172"/>
      <c r="BD169" s="172"/>
      <c r="BE169" s="172"/>
      <c r="BF169" s="172"/>
      <c r="BG169" s="172"/>
      <c r="BH169" s="172"/>
      <c r="BI169" s="172"/>
      <c r="BJ169" s="172"/>
      <c r="BK169" s="172"/>
      <c r="BL169" s="172"/>
      <c r="BM169" s="172"/>
      <c r="BN169" s="172"/>
      <c r="BO169" s="172"/>
      <c r="BP169" s="172"/>
      <c r="BQ169" s="172"/>
      <c r="BR169" s="172"/>
      <c r="BS169" s="172"/>
      <c r="BT169" s="172"/>
      <c r="BU169" s="172"/>
      <c r="BV169" s="172"/>
      <c r="BW169" s="172"/>
      <c r="BX169" s="172"/>
      <c r="BY169" s="172"/>
      <c r="BZ169" s="172"/>
      <c r="CA169" s="172"/>
      <c r="CB169" s="172"/>
      <c r="CC169" s="172"/>
      <c r="CD169" s="172"/>
      <c r="CE169" s="172"/>
      <c r="CF169" s="172"/>
      <c r="CG169" s="172"/>
      <c r="CH169" s="172"/>
      <c r="CI169" s="172"/>
      <c r="CJ169" s="172"/>
      <c r="CK169" s="172"/>
      <c r="CL169" s="172"/>
      <c r="CM169" s="172"/>
      <c r="CN169" s="172"/>
      <c r="CO169" s="172"/>
      <c r="CP169" s="172"/>
      <c r="CQ169" s="172"/>
      <c r="CR169" s="172"/>
      <c r="CS169" s="172"/>
      <c r="CT169" s="172"/>
      <c r="CU169" s="172"/>
      <c r="CV169" s="172"/>
      <c r="CW169" s="172"/>
      <c r="CX169" s="172"/>
      <c r="CY169" s="172"/>
      <c r="CZ169" s="172"/>
    </row>
    <row r="170" spans="1:104" ht="11.25" customHeight="1" x14ac:dyDescent="0.25">
      <c r="A170" s="172"/>
      <c r="B170" s="172"/>
      <c r="C170" s="172"/>
      <c r="D170" s="172"/>
      <c r="E170" s="116"/>
      <c r="F170" s="119"/>
      <c r="G170" s="117"/>
      <c r="H170" s="116"/>
      <c r="I170" s="119"/>
      <c r="J170" s="172"/>
      <c r="K170" s="166"/>
      <c r="L170" s="166"/>
      <c r="M170" s="166"/>
      <c r="N170" s="166"/>
      <c r="O170" s="166"/>
      <c r="P170" s="166"/>
      <c r="Q170" s="166"/>
      <c r="R170" s="166"/>
      <c r="S170" s="172"/>
      <c r="T170" s="166"/>
      <c r="U170" s="166"/>
      <c r="V170" s="166"/>
      <c r="W170" s="166"/>
      <c r="X170" s="166"/>
      <c r="Y170" s="166"/>
      <c r="Z170" s="166"/>
      <c r="AA170" s="166"/>
      <c r="AB170" s="172"/>
      <c r="AC170" s="172"/>
      <c r="AD170" s="172"/>
      <c r="AE170" s="172"/>
      <c r="AF170" s="172"/>
      <c r="AG170" s="172"/>
      <c r="AH170" s="172"/>
      <c r="AI170" s="172"/>
      <c r="AJ170" s="172"/>
      <c r="AK170" s="172"/>
      <c r="AL170" s="174"/>
      <c r="AM170" s="172"/>
      <c r="AN170" s="172"/>
      <c r="AO170" s="172"/>
      <c r="AP170" s="172"/>
      <c r="AQ170" s="172"/>
      <c r="AR170" s="172"/>
      <c r="AS170" s="172"/>
      <c r="AT170" s="172"/>
      <c r="AU170" s="172"/>
      <c r="AV170" s="172"/>
      <c r="AW170" s="172"/>
      <c r="AX170" s="172"/>
      <c r="AY170" s="172"/>
      <c r="AZ170" s="172"/>
      <c r="BA170" s="172"/>
      <c r="BB170" s="172"/>
      <c r="BC170" s="172"/>
      <c r="BD170" s="172"/>
      <c r="BE170" s="172"/>
      <c r="BF170" s="172"/>
      <c r="BG170" s="172"/>
      <c r="BH170" s="172"/>
      <c r="BI170" s="172"/>
      <c r="BJ170" s="172"/>
      <c r="BK170" s="172"/>
      <c r="BL170" s="172"/>
      <c r="BM170" s="172"/>
      <c r="BN170" s="172"/>
      <c r="BO170" s="172"/>
      <c r="BP170" s="172"/>
      <c r="BQ170" s="172"/>
      <c r="BR170" s="172"/>
      <c r="BS170" s="172"/>
      <c r="BT170" s="172"/>
      <c r="BU170" s="172"/>
      <c r="BV170" s="172"/>
      <c r="BW170" s="172"/>
      <c r="BX170" s="172"/>
      <c r="BY170" s="172"/>
      <c r="BZ170" s="172"/>
      <c r="CA170" s="172"/>
      <c r="CB170" s="172"/>
      <c r="CC170" s="172"/>
      <c r="CD170" s="172"/>
      <c r="CE170" s="172"/>
      <c r="CF170" s="172"/>
      <c r="CG170" s="172"/>
      <c r="CH170" s="172"/>
      <c r="CI170" s="172"/>
      <c r="CJ170" s="172"/>
      <c r="CK170" s="172"/>
      <c r="CL170" s="172"/>
      <c r="CM170" s="172"/>
      <c r="CN170" s="172"/>
      <c r="CO170" s="172"/>
      <c r="CP170" s="172"/>
      <c r="CQ170" s="172"/>
      <c r="CR170" s="172"/>
      <c r="CS170" s="172"/>
      <c r="CT170" s="172"/>
      <c r="CU170" s="172"/>
      <c r="CV170" s="172"/>
      <c r="CW170" s="172"/>
      <c r="CX170" s="172"/>
      <c r="CY170" s="172"/>
      <c r="CZ170" s="172"/>
    </row>
    <row r="171" spans="1:104" ht="11.25" customHeight="1" x14ac:dyDescent="0.25">
      <c r="A171" s="172"/>
      <c r="B171" s="172"/>
      <c r="C171" s="172"/>
      <c r="D171" s="172"/>
      <c r="E171" s="116"/>
      <c r="F171" s="119"/>
      <c r="G171" s="117"/>
      <c r="H171" s="116"/>
      <c r="I171" s="119"/>
      <c r="J171" s="172"/>
      <c r="K171" s="166"/>
      <c r="L171" s="166"/>
      <c r="M171" s="166"/>
      <c r="N171" s="166"/>
      <c r="O171" s="166"/>
      <c r="P171" s="166"/>
      <c r="Q171" s="166"/>
      <c r="R171" s="166"/>
      <c r="S171" s="172"/>
      <c r="T171" s="166"/>
      <c r="U171" s="166"/>
      <c r="V171" s="166"/>
      <c r="W171" s="166"/>
      <c r="X171" s="166"/>
      <c r="Y171" s="166"/>
      <c r="Z171" s="166"/>
      <c r="AA171" s="166"/>
      <c r="AB171" s="172"/>
      <c r="AC171" s="172"/>
      <c r="AD171" s="172"/>
      <c r="AE171" s="172"/>
      <c r="AF171" s="172"/>
      <c r="AG171" s="172"/>
      <c r="AH171" s="172"/>
      <c r="AI171" s="172"/>
      <c r="AJ171" s="172"/>
      <c r="AK171" s="172"/>
      <c r="AL171" s="174"/>
      <c r="AM171" s="172"/>
      <c r="AN171" s="172"/>
      <c r="AO171" s="172"/>
      <c r="AP171" s="172"/>
      <c r="AQ171" s="172"/>
      <c r="AR171" s="172"/>
      <c r="AS171" s="172"/>
      <c r="AT171" s="172"/>
      <c r="AU171" s="172"/>
      <c r="AV171" s="172"/>
      <c r="AW171" s="172"/>
      <c r="AX171" s="172"/>
      <c r="AY171" s="172"/>
      <c r="AZ171" s="172"/>
      <c r="BA171" s="172"/>
      <c r="BB171" s="172"/>
      <c r="BC171" s="172"/>
      <c r="BD171" s="172"/>
      <c r="BE171" s="172"/>
      <c r="BF171" s="172"/>
      <c r="BG171" s="172"/>
      <c r="BH171" s="172"/>
      <c r="BI171" s="172"/>
      <c r="BJ171" s="172"/>
      <c r="BK171" s="172"/>
      <c r="BL171" s="172"/>
      <c r="BM171" s="172"/>
      <c r="BN171" s="172"/>
      <c r="BO171" s="172"/>
      <c r="BP171" s="172"/>
      <c r="BQ171" s="172"/>
      <c r="BR171" s="172"/>
      <c r="BS171" s="172"/>
      <c r="BT171" s="172"/>
      <c r="BU171" s="172"/>
      <c r="BV171" s="172"/>
      <c r="BW171" s="172"/>
      <c r="BX171" s="172"/>
      <c r="BY171" s="172"/>
      <c r="BZ171" s="172"/>
      <c r="CA171" s="172"/>
      <c r="CB171" s="172"/>
      <c r="CC171" s="172"/>
      <c r="CD171" s="172"/>
      <c r="CE171" s="172"/>
      <c r="CF171" s="172"/>
      <c r="CG171" s="172"/>
      <c r="CH171" s="172"/>
      <c r="CI171" s="172"/>
      <c r="CJ171" s="172"/>
      <c r="CK171" s="172"/>
      <c r="CL171" s="172"/>
      <c r="CM171" s="172"/>
      <c r="CN171" s="172"/>
      <c r="CO171" s="172"/>
      <c r="CP171" s="172"/>
      <c r="CQ171" s="172"/>
      <c r="CR171" s="172"/>
      <c r="CS171" s="172"/>
      <c r="CT171" s="172"/>
      <c r="CU171" s="172"/>
      <c r="CV171" s="172"/>
      <c r="CW171" s="172"/>
      <c r="CX171" s="172"/>
      <c r="CY171" s="172"/>
      <c r="CZ171" s="172"/>
    </row>
    <row r="172" spans="1:104" ht="11.25" customHeight="1" x14ac:dyDescent="0.25">
      <c r="A172" s="172"/>
      <c r="B172" s="172"/>
      <c r="C172" s="172"/>
      <c r="D172" s="172"/>
      <c r="E172" s="116"/>
      <c r="F172" s="119"/>
      <c r="G172" s="117"/>
      <c r="H172" s="116"/>
      <c r="I172" s="119"/>
      <c r="J172" s="172"/>
      <c r="K172" s="166"/>
      <c r="L172" s="166"/>
      <c r="M172" s="166"/>
      <c r="N172" s="166"/>
      <c r="O172" s="166"/>
      <c r="P172" s="166"/>
      <c r="Q172" s="166"/>
      <c r="R172" s="166"/>
      <c r="S172" s="172"/>
      <c r="T172" s="166"/>
      <c r="U172" s="166"/>
      <c r="V172" s="166"/>
      <c r="W172" s="166"/>
      <c r="X172" s="166"/>
      <c r="Y172" s="166"/>
      <c r="Z172" s="166"/>
      <c r="AA172" s="166"/>
      <c r="AB172" s="172"/>
      <c r="AC172" s="172"/>
      <c r="AD172" s="172"/>
      <c r="AE172" s="172"/>
      <c r="AF172" s="172"/>
      <c r="AG172" s="172"/>
      <c r="AH172" s="172"/>
      <c r="AI172" s="172"/>
      <c r="AJ172" s="172"/>
      <c r="AK172" s="172"/>
      <c r="AL172" s="174"/>
      <c r="AM172" s="172"/>
      <c r="AN172" s="172"/>
      <c r="AO172" s="172"/>
      <c r="AP172" s="172"/>
      <c r="AQ172" s="172"/>
      <c r="AR172" s="172"/>
      <c r="AS172" s="172"/>
      <c r="AT172" s="172"/>
      <c r="AU172" s="172"/>
      <c r="AV172" s="172"/>
      <c r="AW172" s="172"/>
      <c r="AX172" s="172"/>
      <c r="AY172" s="172"/>
      <c r="AZ172" s="172"/>
      <c r="BA172" s="172"/>
      <c r="BB172" s="172"/>
      <c r="BC172" s="172"/>
      <c r="BD172" s="172"/>
      <c r="BE172" s="172"/>
      <c r="BF172" s="172"/>
      <c r="BG172" s="172"/>
      <c r="BH172" s="172"/>
      <c r="BI172" s="172"/>
      <c r="BJ172" s="172"/>
      <c r="BK172" s="172"/>
      <c r="BL172" s="172"/>
      <c r="BM172" s="172"/>
      <c r="BN172" s="172"/>
      <c r="BO172" s="172"/>
      <c r="BP172" s="172"/>
      <c r="BQ172" s="172"/>
      <c r="BR172" s="172"/>
      <c r="BS172" s="172"/>
      <c r="BT172" s="172"/>
      <c r="BU172" s="172"/>
      <c r="BV172" s="172"/>
      <c r="BW172" s="172"/>
      <c r="BX172" s="172"/>
      <c r="BY172" s="172"/>
      <c r="BZ172" s="172"/>
      <c r="CA172" s="172"/>
      <c r="CB172" s="172"/>
      <c r="CC172" s="172"/>
      <c r="CD172" s="172"/>
      <c r="CE172" s="172"/>
      <c r="CF172" s="172"/>
      <c r="CG172" s="172"/>
      <c r="CH172" s="172"/>
      <c r="CI172" s="172"/>
      <c r="CJ172" s="172"/>
      <c r="CK172" s="172"/>
      <c r="CL172" s="172"/>
      <c r="CM172" s="172"/>
      <c r="CN172" s="172"/>
      <c r="CO172" s="172"/>
      <c r="CP172" s="172"/>
      <c r="CQ172" s="172"/>
      <c r="CR172" s="172"/>
      <c r="CS172" s="172"/>
      <c r="CT172" s="172"/>
      <c r="CU172" s="172"/>
      <c r="CV172" s="172"/>
      <c r="CW172" s="172"/>
      <c r="CX172" s="172"/>
      <c r="CY172" s="172"/>
      <c r="CZ172" s="172"/>
    </row>
    <row r="173" spans="1:104" ht="11.25" customHeight="1" x14ac:dyDescent="0.25">
      <c r="A173" s="172"/>
      <c r="B173" s="172"/>
      <c r="C173" s="172"/>
      <c r="D173" s="172"/>
      <c r="E173" s="116"/>
      <c r="F173" s="119"/>
      <c r="G173" s="117"/>
      <c r="H173" s="116"/>
      <c r="I173" s="119"/>
      <c r="J173" s="172"/>
      <c r="K173" s="166"/>
      <c r="L173" s="166"/>
      <c r="M173" s="166"/>
      <c r="N173" s="166"/>
      <c r="O173" s="166"/>
      <c r="P173" s="166"/>
      <c r="Q173" s="166"/>
      <c r="R173" s="166"/>
      <c r="S173" s="172"/>
      <c r="T173" s="166"/>
      <c r="U173" s="166"/>
      <c r="V173" s="166"/>
      <c r="W173" s="166"/>
      <c r="X173" s="166"/>
      <c r="Y173" s="166"/>
      <c r="Z173" s="166"/>
      <c r="AA173" s="166"/>
      <c r="AB173" s="172"/>
      <c r="AC173" s="172"/>
      <c r="AD173" s="172"/>
      <c r="AE173" s="172"/>
      <c r="AF173" s="172"/>
      <c r="AG173" s="172"/>
      <c r="AH173" s="172"/>
      <c r="AI173" s="172"/>
      <c r="AJ173" s="172"/>
      <c r="AK173" s="172"/>
      <c r="AL173" s="174"/>
      <c r="AM173" s="172"/>
      <c r="AN173" s="172"/>
      <c r="AO173" s="172"/>
      <c r="AP173" s="172"/>
      <c r="AQ173" s="172"/>
      <c r="AR173" s="172"/>
      <c r="AS173" s="172"/>
      <c r="AT173" s="172"/>
      <c r="AU173" s="172"/>
      <c r="AV173" s="172"/>
      <c r="AW173" s="172"/>
      <c r="AX173" s="172"/>
      <c r="AY173" s="172"/>
      <c r="AZ173" s="172"/>
      <c r="BA173" s="172"/>
      <c r="BB173" s="172"/>
      <c r="BC173" s="172"/>
      <c r="BD173" s="172"/>
      <c r="BE173" s="172"/>
      <c r="BF173" s="172"/>
      <c r="BG173" s="172"/>
      <c r="BH173" s="172"/>
      <c r="BI173" s="172"/>
      <c r="BJ173" s="172"/>
      <c r="BK173" s="172"/>
      <c r="BL173" s="172"/>
      <c r="BM173" s="172"/>
      <c r="BN173" s="172"/>
      <c r="BO173" s="172"/>
      <c r="BP173" s="172"/>
      <c r="BQ173" s="172"/>
      <c r="BR173" s="172"/>
      <c r="BS173" s="172"/>
      <c r="BT173" s="172"/>
      <c r="BU173" s="172"/>
      <c r="BV173" s="172"/>
      <c r="BW173" s="172"/>
      <c r="BX173" s="172"/>
      <c r="BY173" s="172"/>
      <c r="BZ173" s="172"/>
      <c r="CA173" s="172"/>
      <c r="CB173" s="172"/>
      <c r="CC173" s="172"/>
      <c r="CD173" s="172"/>
      <c r="CE173" s="172"/>
      <c r="CF173" s="172"/>
      <c r="CG173" s="172"/>
      <c r="CH173" s="172"/>
      <c r="CI173" s="172"/>
      <c r="CJ173" s="172"/>
      <c r="CK173" s="172"/>
      <c r="CL173" s="172"/>
      <c r="CM173" s="172"/>
      <c r="CN173" s="172"/>
      <c r="CO173" s="172"/>
      <c r="CP173" s="172"/>
      <c r="CQ173" s="172"/>
      <c r="CR173" s="172"/>
      <c r="CS173" s="172"/>
      <c r="CT173" s="172"/>
      <c r="CU173" s="172"/>
      <c r="CV173" s="172"/>
      <c r="CW173" s="172"/>
      <c r="CX173" s="172"/>
      <c r="CY173" s="172"/>
      <c r="CZ173" s="172"/>
    </row>
    <row r="174" spans="1:104" ht="11.25" customHeight="1" x14ac:dyDescent="0.25">
      <c r="A174" s="172"/>
      <c r="B174" s="172"/>
      <c r="C174" s="172"/>
      <c r="D174" s="172"/>
      <c r="E174" s="116"/>
      <c r="F174" s="119"/>
      <c r="G174" s="117"/>
      <c r="H174" s="116"/>
      <c r="I174" s="119"/>
      <c r="J174" s="172"/>
      <c r="K174" s="166"/>
      <c r="L174" s="166"/>
      <c r="M174" s="166"/>
      <c r="N174" s="166"/>
      <c r="O174" s="166"/>
      <c r="P174" s="166"/>
      <c r="Q174" s="166"/>
      <c r="R174" s="166"/>
      <c r="S174" s="172"/>
      <c r="T174" s="166"/>
      <c r="U174" s="166"/>
      <c r="V174" s="166"/>
      <c r="W174" s="166"/>
      <c r="X174" s="166"/>
      <c r="Y174" s="166"/>
      <c r="Z174" s="166"/>
      <c r="AA174" s="166"/>
      <c r="AB174" s="172"/>
      <c r="AC174" s="172"/>
      <c r="AD174" s="172"/>
      <c r="AE174" s="172"/>
      <c r="AF174" s="172"/>
      <c r="AG174" s="172"/>
      <c r="AH174" s="172"/>
      <c r="AI174" s="172"/>
      <c r="AJ174" s="172"/>
      <c r="AK174" s="172"/>
      <c r="AL174" s="174"/>
      <c r="AM174" s="172"/>
      <c r="AN174" s="172"/>
      <c r="AO174" s="172"/>
      <c r="AP174" s="172"/>
      <c r="AQ174" s="172"/>
      <c r="AR174" s="172"/>
      <c r="AS174" s="172"/>
      <c r="AT174" s="172"/>
      <c r="AU174" s="172"/>
      <c r="AV174" s="172"/>
      <c r="AW174" s="172"/>
      <c r="AX174" s="172"/>
      <c r="AY174" s="172"/>
      <c r="AZ174" s="172"/>
      <c r="BA174" s="172"/>
      <c r="BB174" s="172"/>
      <c r="BC174" s="172"/>
      <c r="BD174" s="172"/>
      <c r="BE174" s="172"/>
      <c r="BF174" s="172"/>
      <c r="BG174" s="172"/>
      <c r="BH174" s="172"/>
      <c r="BI174" s="172"/>
      <c r="BJ174" s="172"/>
      <c r="BK174" s="172"/>
      <c r="BL174" s="172"/>
      <c r="BM174" s="172"/>
      <c r="BN174" s="172"/>
      <c r="BO174" s="172"/>
      <c r="BP174" s="172"/>
      <c r="BQ174" s="172"/>
      <c r="BR174" s="172"/>
      <c r="BS174" s="172"/>
      <c r="BT174" s="172"/>
      <c r="BU174" s="172"/>
      <c r="BV174" s="172"/>
      <c r="BW174" s="172"/>
      <c r="BX174" s="172"/>
      <c r="BY174" s="172"/>
      <c r="BZ174" s="172"/>
      <c r="CA174" s="172"/>
      <c r="CB174" s="172"/>
      <c r="CC174" s="172"/>
      <c r="CD174" s="172"/>
      <c r="CE174" s="172"/>
      <c r="CF174" s="172"/>
      <c r="CG174" s="172"/>
      <c r="CH174" s="172"/>
      <c r="CI174" s="172"/>
      <c r="CJ174" s="172"/>
      <c r="CK174" s="172"/>
      <c r="CL174" s="172"/>
      <c r="CM174" s="172"/>
      <c r="CN174" s="172"/>
      <c r="CO174" s="172"/>
      <c r="CP174" s="172"/>
      <c r="CQ174" s="172"/>
      <c r="CR174" s="172"/>
      <c r="CS174" s="172"/>
      <c r="CT174" s="172"/>
      <c r="CU174" s="172"/>
      <c r="CV174" s="172"/>
      <c r="CW174" s="172"/>
      <c r="CX174" s="172"/>
      <c r="CY174" s="172"/>
      <c r="CZ174" s="172"/>
    </row>
    <row r="175" spans="1:104" ht="11.25" customHeight="1" x14ac:dyDescent="0.25">
      <c r="A175" s="172"/>
      <c r="B175" s="172"/>
      <c r="C175" s="172"/>
      <c r="D175" s="172"/>
      <c r="E175" s="116"/>
      <c r="F175" s="119"/>
      <c r="G175" s="117"/>
      <c r="H175" s="116"/>
      <c r="I175" s="119"/>
      <c r="J175" s="172"/>
      <c r="K175" s="166"/>
      <c r="L175" s="166"/>
      <c r="M175" s="166"/>
      <c r="N175" s="166"/>
      <c r="O175" s="166"/>
      <c r="P175" s="166"/>
      <c r="Q175" s="166"/>
      <c r="R175" s="166"/>
      <c r="S175" s="172"/>
      <c r="T175" s="166"/>
      <c r="U175" s="166"/>
      <c r="V175" s="166"/>
      <c r="W175" s="166"/>
      <c r="X175" s="166"/>
      <c r="Y175" s="166"/>
      <c r="Z175" s="166"/>
      <c r="AA175" s="166"/>
      <c r="AB175" s="172"/>
      <c r="AC175" s="172"/>
      <c r="AD175" s="172"/>
      <c r="AE175" s="172"/>
      <c r="AF175" s="172"/>
      <c r="AG175" s="172"/>
      <c r="AH175" s="172"/>
      <c r="AI175" s="172"/>
      <c r="AJ175" s="172"/>
      <c r="AK175" s="172"/>
      <c r="AL175" s="174"/>
      <c r="AM175" s="172"/>
      <c r="AN175" s="172"/>
      <c r="AO175" s="172"/>
      <c r="AP175" s="172"/>
      <c r="AQ175" s="172"/>
      <c r="AR175" s="172"/>
      <c r="AS175" s="172"/>
      <c r="AT175" s="172"/>
      <c r="AU175" s="172"/>
      <c r="AV175" s="172"/>
      <c r="AW175" s="172"/>
      <c r="AX175" s="172"/>
      <c r="AY175" s="172"/>
      <c r="AZ175" s="172"/>
      <c r="BA175" s="172"/>
      <c r="BB175" s="172"/>
      <c r="BC175" s="172"/>
      <c r="BD175" s="172"/>
      <c r="BE175" s="172"/>
      <c r="BF175" s="172"/>
      <c r="BG175" s="172"/>
      <c r="BH175" s="172"/>
      <c r="BI175" s="172"/>
      <c r="BJ175" s="172"/>
      <c r="BK175" s="172"/>
      <c r="BL175" s="172"/>
      <c r="BM175" s="172"/>
      <c r="BN175" s="172"/>
      <c r="BO175" s="172"/>
      <c r="BP175" s="172"/>
      <c r="BQ175" s="172"/>
      <c r="BR175" s="172"/>
      <c r="BS175" s="172"/>
      <c r="BT175" s="172"/>
      <c r="BU175" s="172"/>
      <c r="BV175" s="172"/>
      <c r="BW175" s="172"/>
      <c r="BX175" s="172"/>
      <c r="BY175" s="172"/>
      <c r="BZ175" s="172"/>
      <c r="CA175" s="172"/>
      <c r="CB175" s="172"/>
      <c r="CC175" s="172"/>
      <c r="CD175" s="172"/>
      <c r="CE175" s="172"/>
      <c r="CF175" s="172"/>
      <c r="CG175" s="172"/>
      <c r="CH175" s="172"/>
      <c r="CI175" s="172"/>
      <c r="CJ175" s="172"/>
      <c r="CK175" s="172"/>
      <c r="CL175" s="172"/>
      <c r="CM175" s="172"/>
      <c r="CN175" s="172"/>
      <c r="CO175" s="172"/>
      <c r="CP175" s="172"/>
      <c r="CQ175" s="172"/>
      <c r="CR175" s="172"/>
      <c r="CS175" s="172"/>
      <c r="CT175" s="172"/>
      <c r="CU175" s="172"/>
      <c r="CV175" s="172"/>
      <c r="CW175" s="172"/>
      <c r="CX175" s="172"/>
      <c r="CY175" s="172"/>
      <c r="CZ175" s="172"/>
    </row>
    <row r="176" spans="1:104" ht="11.25" customHeight="1" x14ac:dyDescent="0.25">
      <c r="A176" s="172"/>
      <c r="B176" s="172"/>
      <c r="C176" s="172"/>
      <c r="D176" s="172"/>
      <c r="E176" s="116"/>
      <c r="F176" s="119"/>
      <c r="G176" s="117"/>
      <c r="H176" s="116"/>
      <c r="I176" s="119"/>
      <c r="J176" s="172"/>
      <c r="K176" s="166"/>
      <c r="L176" s="166"/>
      <c r="M176" s="166"/>
      <c r="N176" s="166"/>
      <c r="O176" s="166"/>
      <c r="P176" s="166"/>
      <c r="Q176" s="166"/>
      <c r="R176" s="166"/>
      <c r="S176" s="172"/>
      <c r="T176" s="166"/>
      <c r="U176" s="166"/>
      <c r="V176" s="166"/>
      <c r="W176" s="166"/>
      <c r="X176" s="166"/>
      <c r="Y176" s="166"/>
      <c r="Z176" s="166"/>
      <c r="AA176" s="166"/>
      <c r="AB176" s="172"/>
      <c r="AC176" s="172"/>
      <c r="AD176" s="172"/>
      <c r="AE176" s="172"/>
      <c r="AF176" s="172"/>
      <c r="AG176" s="172"/>
      <c r="AH176" s="172"/>
      <c r="AI176" s="172"/>
      <c r="AJ176" s="172"/>
      <c r="AK176" s="172"/>
      <c r="AL176" s="174"/>
      <c r="AM176" s="172"/>
      <c r="AN176" s="172"/>
      <c r="AO176" s="172"/>
      <c r="AP176" s="172"/>
      <c r="AQ176" s="172"/>
      <c r="AR176" s="172"/>
      <c r="AS176" s="172"/>
      <c r="AT176" s="172"/>
      <c r="AU176" s="172"/>
      <c r="AV176" s="172"/>
      <c r="AW176" s="172"/>
      <c r="AX176" s="172"/>
      <c r="AY176" s="172"/>
      <c r="AZ176" s="172"/>
      <c r="BA176" s="172"/>
      <c r="BB176" s="172"/>
      <c r="BC176" s="172"/>
      <c r="BD176" s="172"/>
      <c r="BE176" s="172"/>
      <c r="BF176" s="172"/>
      <c r="BG176" s="172"/>
      <c r="BH176" s="172"/>
      <c r="BI176" s="172"/>
      <c r="BJ176" s="172"/>
      <c r="BK176" s="172"/>
      <c r="BL176" s="172"/>
      <c r="BM176" s="172"/>
      <c r="BN176" s="172"/>
      <c r="BO176" s="172"/>
      <c r="BP176" s="172"/>
      <c r="BQ176" s="172"/>
      <c r="BR176" s="172"/>
      <c r="BS176" s="172"/>
      <c r="BT176" s="172"/>
      <c r="BU176" s="172"/>
      <c r="BV176" s="172"/>
      <c r="BW176" s="172"/>
      <c r="BX176" s="172"/>
      <c r="BY176" s="172"/>
      <c r="BZ176" s="172"/>
      <c r="CA176" s="172"/>
      <c r="CB176" s="172"/>
      <c r="CC176" s="172"/>
      <c r="CD176" s="172"/>
      <c r="CE176" s="172"/>
      <c r="CF176" s="172"/>
      <c r="CG176" s="172"/>
      <c r="CH176" s="172"/>
      <c r="CI176" s="172"/>
      <c r="CJ176" s="172"/>
      <c r="CK176" s="172"/>
      <c r="CL176" s="172"/>
      <c r="CM176" s="172"/>
      <c r="CN176" s="172"/>
      <c r="CO176" s="172"/>
      <c r="CP176" s="172"/>
      <c r="CQ176" s="172"/>
      <c r="CR176" s="172"/>
      <c r="CS176" s="172"/>
      <c r="CT176" s="172"/>
      <c r="CU176" s="172"/>
      <c r="CV176" s="172"/>
      <c r="CW176" s="172"/>
      <c r="CX176" s="172"/>
      <c r="CY176" s="172"/>
      <c r="CZ176" s="172"/>
    </row>
    <row r="177" spans="1:104" ht="11.25" customHeight="1" x14ac:dyDescent="0.25">
      <c r="A177" s="172"/>
      <c r="B177" s="172"/>
      <c r="C177" s="172"/>
      <c r="D177" s="172"/>
      <c r="E177" s="116"/>
      <c r="F177" s="119"/>
      <c r="G177" s="117"/>
      <c r="H177" s="116"/>
      <c r="I177" s="119"/>
      <c r="J177" s="172"/>
      <c r="K177" s="166"/>
      <c r="L177" s="166"/>
      <c r="M177" s="166"/>
      <c r="N177" s="166"/>
      <c r="O177" s="166"/>
      <c r="P177" s="166"/>
      <c r="Q177" s="166"/>
      <c r="R177" s="166"/>
      <c r="S177" s="172"/>
      <c r="T177" s="166"/>
      <c r="U177" s="166"/>
      <c r="V177" s="166"/>
      <c r="W177" s="166"/>
      <c r="X177" s="166"/>
      <c r="Y177" s="166"/>
      <c r="Z177" s="166"/>
      <c r="AA177" s="166"/>
      <c r="AB177" s="172"/>
      <c r="AC177" s="172"/>
      <c r="AD177" s="172"/>
      <c r="AE177" s="172"/>
      <c r="AF177" s="172"/>
      <c r="AG177" s="172"/>
      <c r="AH177" s="172"/>
      <c r="AI177" s="172"/>
      <c r="AJ177" s="172"/>
      <c r="AK177" s="172"/>
      <c r="AL177" s="174"/>
      <c r="AM177" s="172"/>
      <c r="AN177" s="172"/>
      <c r="AO177" s="172"/>
      <c r="AP177" s="172"/>
      <c r="AQ177" s="172"/>
      <c r="AR177" s="172"/>
      <c r="AS177" s="172"/>
      <c r="AT177" s="172"/>
      <c r="AU177" s="172"/>
      <c r="AV177" s="172"/>
      <c r="AW177" s="172"/>
      <c r="AX177" s="172"/>
      <c r="AY177" s="172"/>
      <c r="AZ177" s="172"/>
      <c r="BA177" s="172"/>
      <c r="BB177" s="172"/>
      <c r="BC177" s="172"/>
      <c r="BD177" s="172"/>
      <c r="BE177" s="172"/>
      <c r="BF177" s="172"/>
      <c r="BG177" s="172"/>
      <c r="BH177" s="172"/>
      <c r="BI177" s="172"/>
      <c r="BJ177" s="172"/>
      <c r="BK177" s="172"/>
      <c r="BL177" s="172"/>
      <c r="BM177" s="172"/>
      <c r="BN177" s="172"/>
      <c r="BO177" s="172"/>
      <c r="BP177" s="172"/>
      <c r="BQ177" s="172"/>
      <c r="BR177" s="172"/>
      <c r="BS177" s="172"/>
      <c r="BT177" s="172"/>
      <c r="BU177" s="172"/>
      <c r="BV177" s="172"/>
      <c r="BW177" s="172"/>
      <c r="BX177" s="172"/>
      <c r="BY177" s="172"/>
      <c r="BZ177" s="172"/>
      <c r="CA177" s="172"/>
      <c r="CB177" s="172"/>
      <c r="CC177" s="172"/>
      <c r="CD177" s="172"/>
      <c r="CE177" s="172"/>
      <c r="CF177" s="172"/>
      <c r="CG177" s="172"/>
      <c r="CH177" s="172"/>
      <c r="CI177" s="172"/>
      <c r="CJ177" s="172"/>
      <c r="CK177" s="172"/>
      <c r="CL177" s="172"/>
      <c r="CM177" s="172"/>
      <c r="CN177" s="172"/>
      <c r="CO177" s="172"/>
      <c r="CP177" s="172"/>
      <c r="CQ177" s="172"/>
      <c r="CR177" s="172"/>
      <c r="CS177" s="172"/>
      <c r="CT177" s="172"/>
      <c r="CU177" s="172"/>
      <c r="CV177" s="172"/>
      <c r="CW177" s="172"/>
      <c r="CX177" s="172"/>
      <c r="CY177" s="172"/>
      <c r="CZ177" s="172"/>
    </row>
    <row r="178" spans="1:104" ht="11.25" customHeight="1" x14ac:dyDescent="0.25">
      <c r="A178" s="172"/>
      <c r="B178" s="172"/>
      <c r="C178" s="172"/>
      <c r="D178" s="172"/>
      <c r="E178" s="116"/>
      <c r="F178" s="119"/>
      <c r="G178" s="117"/>
      <c r="H178" s="116"/>
      <c r="I178" s="119"/>
      <c r="J178" s="172"/>
      <c r="K178" s="166"/>
      <c r="L178" s="166"/>
      <c r="M178" s="166"/>
      <c r="N178" s="166"/>
      <c r="O178" s="166"/>
      <c r="P178" s="166"/>
      <c r="Q178" s="166"/>
      <c r="R178" s="166"/>
      <c r="S178" s="172"/>
      <c r="T178" s="166"/>
      <c r="U178" s="166"/>
      <c r="V178" s="166"/>
      <c r="W178" s="166"/>
      <c r="X178" s="166"/>
      <c r="Y178" s="166"/>
      <c r="Z178" s="166"/>
      <c r="AA178" s="166"/>
      <c r="AB178" s="172"/>
      <c r="AC178" s="172"/>
      <c r="AD178" s="172"/>
      <c r="AE178" s="172"/>
      <c r="AF178" s="172"/>
      <c r="AG178" s="172"/>
      <c r="AH178" s="172"/>
      <c r="AI178" s="172"/>
      <c r="AJ178" s="172"/>
      <c r="AK178" s="172"/>
      <c r="AL178" s="174"/>
      <c r="AM178" s="172"/>
      <c r="AN178" s="172"/>
      <c r="AO178" s="172"/>
      <c r="AP178" s="172"/>
      <c r="AQ178" s="172"/>
      <c r="AR178" s="172"/>
      <c r="AS178" s="172"/>
      <c r="AT178" s="172"/>
      <c r="AU178" s="172"/>
      <c r="AV178" s="172"/>
      <c r="AW178" s="172"/>
      <c r="AX178" s="172"/>
      <c r="AY178" s="172"/>
      <c r="AZ178" s="172"/>
      <c r="BA178" s="172"/>
      <c r="BB178" s="172"/>
      <c r="BC178" s="172"/>
      <c r="BD178" s="172"/>
      <c r="BE178" s="172"/>
      <c r="BF178" s="172"/>
      <c r="BG178" s="172"/>
      <c r="BH178" s="172"/>
      <c r="BI178" s="172"/>
      <c r="BJ178" s="172"/>
      <c r="BK178" s="172"/>
      <c r="BL178" s="172"/>
      <c r="BM178" s="172"/>
      <c r="BN178" s="172"/>
      <c r="BO178" s="172"/>
      <c r="BP178" s="172"/>
      <c r="BQ178" s="172"/>
      <c r="BR178" s="172"/>
      <c r="BS178" s="172"/>
      <c r="BT178" s="172"/>
      <c r="BU178" s="172"/>
      <c r="BV178" s="172"/>
      <c r="BW178" s="172"/>
      <c r="BX178" s="172"/>
      <c r="BY178" s="172"/>
      <c r="BZ178" s="172"/>
      <c r="CA178" s="172"/>
      <c r="CB178" s="172"/>
      <c r="CC178" s="172"/>
      <c r="CD178" s="172"/>
      <c r="CE178" s="172"/>
      <c r="CF178" s="172"/>
      <c r="CG178" s="172"/>
      <c r="CH178" s="172"/>
      <c r="CI178" s="172"/>
      <c r="CJ178" s="172"/>
      <c r="CK178" s="172"/>
      <c r="CL178" s="172"/>
      <c r="CM178" s="172"/>
      <c r="CN178" s="172"/>
      <c r="CO178" s="172"/>
      <c r="CP178" s="172"/>
      <c r="CQ178" s="172"/>
      <c r="CR178" s="172"/>
      <c r="CS178" s="172"/>
      <c r="CT178" s="172"/>
      <c r="CU178" s="172"/>
      <c r="CV178" s="172"/>
      <c r="CW178" s="172"/>
      <c r="CX178" s="172"/>
      <c r="CY178" s="172"/>
      <c r="CZ178" s="172"/>
    </row>
    <row r="179" spans="1:104" ht="11.25" customHeight="1" x14ac:dyDescent="0.25">
      <c r="A179" s="172"/>
      <c r="B179" s="172"/>
      <c r="C179" s="172"/>
      <c r="D179" s="172"/>
      <c r="E179" s="116"/>
      <c r="F179" s="119"/>
      <c r="G179" s="117"/>
      <c r="H179" s="116"/>
      <c r="I179" s="119"/>
      <c r="J179" s="172"/>
      <c r="K179" s="166"/>
      <c r="L179" s="166"/>
      <c r="M179" s="166"/>
      <c r="N179" s="166"/>
      <c r="O179" s="166"/>
      <c r="P179" s="166"/>
      <c r="Q179" s="166"/>
      <c r="R179" s="166"/>
      <c r="S179" s="172"/>
      <c r="T179" s="166"/>
      <c r="U179" s="166"/>
      <c r="V179" s="166"/>
      <c r="W179" s="166"/>
      <c r="X179" s="166"/>
      <c r="Y179" s="166"/>
      <c r="Z179" s="166"/>
      <c r="AA179" s="166"/>
      <c r="AB179" s="172"/>
      <c r="AC179" s="172"/>
      <c r="AD179" s="172"/>
      <c r="AE179" s="172"/>
      <c r="AF179" s="172"/>
      <c r="AG179" s="172"/>
      <c r="AH179" s="172"/>
      <c r="AI179" s="172"/>
      <c r="AJ179" s="172"/>
      <c r="AK179" s="172"/>
      <c r="AL179" s="174"/>
      <c r="AM179" s="172"/>
      <c r="AN179" s="172"/>
      <c r="AO179" s="172"/>
      <c r="AP179" s="172"/>
      <c r="AQ179" s="172"/>
      <c r="AR179" s="172"/>
      <c r="AS179" s="172"/>
      <c r="AT179" s="172"/>
      <c r="AU179" s="172"/>
      <c r="AV179" s="172"/>
      <c r="AW179" s="172"/>
      <c r="AX179" s="172"/>
      <c r="AY179" s="172"/>
      <c r="AZ179" s="172"/>
      <c r="BA179" s="172"/>
      <c r="BB179" s="172"/>
      <c r="BC179" s="172"/>
      <c r="BD179" s="172"/>
      <c r="BE179" s="172"/>
      <c r="BF179" s="172"/>
      <c r="BG179" s="172"/>
      <c r="BH179" s="172"/>
      <c r="BI179" s="172"/>
      <c r="BJ179" s="172"/>
      <c r="BK179" s="172"/>
      <c r="BL179" s="172"/>
      <c r="BM179" s="172"/>
      <c r="BN179" s="172"/>
      <c r="BO179" s="172"/>
      <c r="BP179" s="172"/>
      <c r="BQ179" s="172"/>
      <c r="BR179" s="172"/>
      <c r="BS179" s="172"/>
      <c r="BT179" s="172"/>
      <c r="BU179" s="172"/>
      <c r="BV179" s="172"/>
      <c r="BW179" s="172"/>
      <c r="BX179" s="172"/>
      <c r="BY179" s="172"/>
      <c r="BZ179" s="172"/>
      <c r="CA179" s="172"/>
      <c r="CB179" s="172"/>
      <c r="CC179" s="172"/>
      <c r="CD179" s="172"/>
      <c r="CE179" s="172"/>
      <c r="CF179" s="172"/>
      <c r="CG179" s="172"/>
      <c r="CH179" s="172"/>
      <c r="CI179" s="172"/>
      <c r="CJ179" s="172"/>
      <c r="CK179" s="172"/>
      <c r="CL179" s="172"/>
      <c r="CM179" s="172"/>
      <c r="CN179" s="172"/>
      <c r="CO179" s="172"/>
      <c r="CP179" s="172"/>
      <c r="CQ179" s="172"/>
      <c r="CR179" s="172"/>
      <c r="CS179" s="172"/>
      <c r="CT179" s="172"/>
      <c r="CU179" s="172"/>
      <c r="CV179" s="172"/>
      <c r="CW179" s="172"/>
      <c r="CX179" s="172"/>
      <c r="CY179" s="172"/>
      <c r="CZ179" s="172"/>
    </row>
    <row r="180" spans="1:104" ht="11.25" customHeight="1" x14ac:dyDescent="0.25">
      <c r="A180" s="172"/>
      <c r="B180" s="172"/>
      <c r="C180" s="172"/>
      <c r="D180" s="172"/>
      <c r="E180" s="116"/>
      <c r="F180" s="119"/>
      <c r="G180" s="117"/>
      <c r="H180" s="116"/>
      <c r="I180" s="119"/>
      <c r="J180" s="172"/>
      <c r="K180" s="166"/>
      <c r="L180" s="166"/>
      <c r="M180" s="166"/>
      <c r="N180" s="166"/>
      <c r="O180" s="166"/>
      <c r="P180" s="166"/>
      <c r="Q180" s="166"/>
      <c r="R180" s="166"/>
      <c r="S180" s="172"/>
      <c r="T180" s="166"/>
      <c r="U180" s="166"/>
      <c r="V180" s="166"/>
      <c r="W180" s="166"/>
      <c r="X180" s="166"/>
      <c r="Y180" s="166"/>
      <c r="Z180" s="166"/>
      <c r="AA180" s="166"/>
      <c r="AB180" s="172"/>
      <c r="AC180" s="172"/>
      <c r="AD180" s="172"/>
      <c r="AE180" s="172"/>
      <c r="AF180" s="172"/>
      <c r="AG180" s="172"/>
      <c r="AH180" s="172"/>
      <c r="AI180" s="172"/>
      <c r="AJ180" s="172"/>
      <c r="AK180" s="172"/>
      <c r="AL180" s="174"/>
      <c r="AM180" s="172"/>
      <c r="AN180" s="172"/>
      <c r="AO180" s="172"/>
      <c r="AP180" s="172"/>
      <c r="AQ180" s="172"/>
      <c r="AR180" s="172"/>
      <c r="AS180" s="172"/>
      <c r="AT180" s="172"/>
      <c r="AU180" s="172"/>
      <c r="AV180" s="172"/>
      <c r="AW180" s="172"/>
      <c r="AX180" s="172"/>
      <c r="AY180" s="172"/>
      <c r="AZ180" s="172"/>
      <c r="BA180" s="172"/>
      <c r="BB180" s="172"/>
      <c r="BC180" s="172"/>
      <c r="BD180" s="172"/>
      <c r="BE180" s="172"/>
      <c r="BF180" s="172"/>
      <c r="BG180" s="172"/>
      <c r="BH180" s="172"/>
      <c r="BI180" s="172"/>
      <c r="BJ180" s="172"/>
      <c r="BK180" s="172"/>
      <c r="BL180" s="172"/>
      <c r="BM180" s="172"/>
      <c r="BN180" s="172"/>
      <c r="BO180" s="172"/>
      <c r="BP180" s="172"/>
      <c r="BQ180" s="172"/>
      <c r="BR180" s="172"/>
      <c r="BS180" s="172"/>
      <c r="BT180" s="172"/>
      <c r="BU180" s="172"/>
      <c r="BV180" s="172"/>
      <c r="BW180" s="172"/>
      <c r="BX180" s="172"/>
      <c r="BY180" s="172"/>
      <c r="BZ180" s="172"/>
      <c r="CA180" s="172"/>
      <c r="CB180" s="172"/>
      <c r="CC180" s="172"/>
      <c r="CD180" s="172"/>
      <c r="CE180" s="172"/>
      <c r="CF180" s="172"/>
      <c r="CG180" s="172"/>
      <c r="CH180" s="172"/>
      <c r="CI180" s="172"/>
      <c r="CJ180" s="172"/>
      <c r="CK180" s="172"/>
      <c r="CL180" s="172"/>
      <c r="CM180" s="172"/>
      <c r="CN180" s="172"/>
      <c r="CO180" s="172"/>
      <c r="CP180" s="172"/>
      <c r="CQ180" s="172"/>
      <c r="CR180" s="172"/>
      <c r="CS180" s="172"/>
      <c r="CT180" s="172"/>
      <c r="CU180" s="172"/>
      <c r="CV180" s="172"/>
      <c r="CW180" s="172"/>
      <c r="CX180" s="172"/>
      <c r="CY180" s="172"/>
      <c r="CZ180" s="172"/>
    </row>
    <row r="181" spans="1:104" ht="11.25" customHeight="1" x14ac:dyDescent="0.25">
      <c r="A181" s="172"/>
      <c r="B181" s="172"/>
      <c r="C181" s="172"/>
      <c r="D181" s="172"/>
      <c r="E181" s="116"/>
      <c r="F181" s="119"/>
      <c r="G181" s="117"/>
      <c r="H181" s="116"/>
      <c r="I181" s="119"/>
      <c r="J181" s="172"/>
      <c r="K181" s="166"/>
      <c r="L181" s="166"/>
      <c r="M181" s="166"/>
      <c r="N181" s="166"/>
      <c r="O181" s="166"/>
      <c r="P181" s="166"/>
      <c r="Q181" s="166"/>
      <c r="R181" s="166"/>
      <c r="S181" s="172"/>
      <c r="T181" s="166"/>
      <c r="U181" s="166"/>
      <c r="V181" s="166"/>
      <c r="W181" s="166"/>
      <c r="X181" s="166"/>
      <c r="Y181" s="166"/>
      <c r="Z181" s="166"/>
      <c r="AA181" s="166"/>
      <c r="AB181" s="172"/>
      <c r="AC181" s="172"/>
      <c r="AD181" s="172"/>
      <c r="AE181" s="172"/>
      <c r="AF181" s="172"/>
      <c r="AG181" s="172"/>
      <c r="AH181" s="172"/>
      <c r="AI181" s="172"/>
      <c r="AJ181" s="172"/>
      <c r="AK181" s="172"/>
      <c r="AL181" s="174"/>
      <c r="AM181" s="172"/>
      <c r="AN181" s="172"/>
      <c r="AO181" s="172"/>
      <c r="AP181" s="172"/>
      <c r="AQ181" s="172"/>
      <c r="AR181" s="172"/>
      <c r="AS181" s="172"/>
      <c r="AT181" s="172"/>
      <c r="AU181" s="172"/>
      <c r="AV181" s="172"/>
      <c r="AW181" s="172"/>
      <c r="AX181" s="172"/>
      <c r="AY181" s="172"/>
      <c r="AZ181" s="172"/>
      <c r="BA181" s="172"/>
      <c r="BB181" s="172"/>
      <c r="BC181" s="172"/>
      <c r="BD181" s="172"/>
      <c r="BE181" s="172"/>
      <c r="BF181" s="172"/>
      <c r="BG181" s="172"/>
      <c r="BH181" s="172"/>
      <c r="BI181" s="172"/>
      <c r="BJ181" s="172"/>
      <c r="BK181" s="172"/>
      <c r="BL181" s="172"/>
      <c r="BM181" s="172"/>
      <c r="BN181" s="172"/>
      <c r="BO181" s="172"/>
      <c r="BP181" s="172"/>
      <c r="BQ181" s="172"/>
      <c r="BR181" s="172"/>
      <c r="BS181" s="172"/>
      <c r="BT181" s="172"/>
      <c r="BU181" s="172"/>
      <c r="BV181" s="172"/>
      <c r="BW181" s="172"/>
      <c r="BX181" s="172"/>
      <c r="BY181" s="172"/>
      <c r="BZ181" s="172"/>
      <c r="CA181" s="172"/>
      <c r="CB181" s="172"/>
      <c r="CC181" s="172"/>
      <c r="CD181" s="172"/>
      <c r="CE181" s="172"/>
      <c r="CF181" s="172"/>
      <c r="CG181" s="172"/>
      <c r="CH181" s="172"/>
      <c r="CI181" s="172"/>
      <c r="CJ181" s="172"/>
      <c r="CK181" s="172"/>
      <c r="CL181" s="172"/>
      <c r="CM181" s="172"/>
      <c r="CN181" s="172"/>
      <c r="CO181" s="172"/>
      <c r="CP181" s="172"/>
      <c r="CQ181" s="172"/>
      <c r="CR181" s="172"/>
      <c r="CS181" s="172"/>
      <c r="CT181" s="172"/>
      <c r="CU181" s="172"/>
      <c r="CV181" s="172"/>
      <c r="CW181" s="172"/>
      <c r="CX181" s="172"/>
      <c r="CY181" s="172"/>
      <c r="CZ181" s="172"/>
    </row>
    <row r="182" spans="1:104" ht="11.25" customHeight="1" x14ac:dyDescent="0.25">
      <c r="A182" s="172"/>
      <c r="B182" s="172"/>
      <c r="C182" s="172"/>
      <c r="D182" s="172"/>
      <c r="E182" s="116"/>
      <c r="F182" s="119"/>
      <c r="G182" s="117"/>
      <c r="H182" s="116"/>
      <c r="I182" s="119"/>
      <c r="J182" s="172"/>
      <c r="K182" s="166"/>
      <c r="L182" s="166"/>
      <c r="M182" s="166"/>
      <c r="N182" s="166"/>
      <c r="O182" s="166"/>
      <c r="P182" s="166"/>
      <c r="Q182" s="166"/>
      <c r="R182" s="166"/>
      <c r="S182" s="172"/>
      <c r="T182" s="166"/>
      <c r="U182" s="166"/>
      <c r="V182" s="166"/>
      <c r="W182" s="166"/>
      <c r="X182" s="166"/>
      <c r="Y182" s="166"/>
      <c r="Z182" s="166"/>
      <c r="AA182" s="166"/>
      <c r="AB182" s="172"/>
      <c r="AC182" s="172"/>
      <c r="AD182" s="172"/>
      <c r="AE182" s="172"/>
      <c r="AF182" s="172"/>
      <c r="AG182" s="172"/>
      <c r="AH182" s="172"/>
      <c r="AI182" s="172"/>
      <c r="AJ182" s="172"/>
      <c r="AK182" s="172"/>
      <c r="AL182" s="174"/>
      <c r="AM182" s="172"/>
      <c r="AN182" s="172"/>
      <c r="AO182" s="172"/>
      <c r="AP182" s="172"/>
      <c r="AQ182" s="172"/>
      <c r="AR182" s="172"/>
      <c r="AS182" s="172"/>
      <c r="AT182" s="172"/>
      <c r="AU182" s="172"/>
      <c r="AV182" s="172"/>
      <c r="AW182" s="172"/>
      <c r="AX182" s="172"/>
      <c r="AY182" s="172"/>
      <c r="AZ182" s="172"/>
      <c r="BA182" s="172"/>
      <c r="BB182" s="172"/>
      <c r="BC182" s="172"/>
      <c r="BD182" s="172"/>
      <c r="BE182" s="172"/>
      <c r="BF182" s="172"/>
      <c r="BG182" s="172"/>
      <c r="BH182" s="172"/>
      <c r="BI182" s="172"/>
      <c r="BJ182" s="172"/>
      <c r="BK182" s="172"/>
      <c r="BL182" s="172"/>
      <c r="BM182" s="172"/>
      <c r="BN182" s="172"/>
      <c r="BO182" s="172"/>
      <c r="BP182" s="172"/>
      <c r="BQ182" s="172"/>
      <c r="BR182" s="172"/>
      <c r="BS182" s="172"/>
      <c r="BT182" s="172"/>
      <c r="BU182" s="172"/>
      <c r="BV182" s="172"/>
      <c r="BW182" s="172"/>
      <c r="BX182" s="172"/>
      <c r="BY182" s="172"/>
      <c r="BZ182" s="172"/>
      <c r="CA182" s="172"/>
      <c r="CB182" s="172"/>
      <c r="CC182" s="172"/>
      <c r="CD182" s="172"/>
      <c r="CE182" s="172"/>
      <c r="CF182" s="172"/>
      <c r="CG182" s="172"/>
      <c r="CH182" s="172"/>
      <c r="CI182" s="172"/>
      <c r="CJ182" s="172"/>
      <c r="CK182" s="172"/>
      <c r="CL182" s="172"/>
      <c r="CM182" s="172"/>
      <c r="CN182" s="172"/>
      <c r="CO182" s="172"/>
      <c r="CP182" s="172"/>
      <c r="CQ182" s="172"/>
      <c r="CR182" s="172"/>
      <c r="CS182" s="172"/>
      <c r="CT182" s="172"/>
      <c r="CU182" s="172"/>
      <c r="CV182" s="172"/>
      <c r="CW182" s="172"/>
      <c r="CX182" s="172"/>
      <c r="CY182" s="172"/>
      <c r="CZ182" s="172"/>
    </row>
    <row r="183" spans="1:104" ht="11.25" customHeight="1" x14ac:dyDescent="0.25">
      <c r="A183" s="172"/>
      <c r="B183" s="172"/>
      <c r="C183" s="172"/>
      <c r="D183" s="172"/>
      <c r="E183" s="116"/>
      <c r="F183" s="119"/>
      <c r="G183" s="117"/>
      <c r="H183" s="116"/>
      <c r="I183" s="119"/>
      <c r="J183" s="172"/>
      <c r="K183" s="166"/>
      <c r="L183" s="166"/>
      <c r="M183" s="166"/>
      <c r="N183" s="166"/>
      <c r="O183" s="166"/>
      <c r="P183" s="166"/>
      <c r="Q183" s="166"/>
      <c r="R183" s="166"/>
      <c r="S183" s="172"/>
      <c r="T183" s="166"/>
      <c r="U183" s="166"/>
      <c r="V183" s="166"/>
      <c r="W183" s="166"/>
      <c r="X183" s="166"/>
      <c r="Y183" s="166"/>
      <c r="Z183" s="166"/>
      <c r="AA183" s="166"/>
      <c r="AB183" s="172"/>
      <c r="AC183" s="172"/>
      <c r="AD183" s="172"/>
      <c r="AE183" s="172"/>
      <c r="AF183" s="172"/>
      <c r="AG183" s="172"/>
      <c r="AH183" s="172"/>
      <c r="AI183" s="172"/>
      <c r="AJ183" s="172"/>
      <c r="AK183" s="172"/>
      <c r="AL183" s="174"/>
      <c r="AM183" s="172"/>
      <c r="AN183" s="172"/>
      <c r="AO183" s="172"/>
      <c r="AP183" s="172"/>
      <c r="AQ183" s="172"/>
      <c r="AR183" s="172"/>
      <c r="AS183" s="172"/>
      <c r="AT183" s="172"/>
      <c r="AU183" s="172"/>
      <c r="AV183" s="172"/>
      <c r="AW183" s="172"/>
      <c r="AX183" s="172"/>
      <c r="AY183" s="172"/>
      <c r="AZ183" s="172"/>
      <c r="BA183" s="172"/>
      <c r="BB183" s="172"/>
      <c r="BC183" s="172"/>
      <c r="BD183" s="172"/>
      <c r="BE183" s="172"/>
      <c r="BF183" s="172"/>
      <c r="BG183" s="172"/>
      <c r="BH183" s="172"/>
      <c r="BI183" s="172"/>
      <c r="BJ183" s="172"/>
      <c r="BK183" s="172"/>
      <c r="BL183" s="172"/>
      <c r="BM183" s="172"/>
      <c r="BN183" s="172"/>
      <c r="BO183" s="172"/>
      <c r="BP183" s="172"/>
      <c r="BQ183" s="172"/>
      <c r="BR183" s="172"/>
      <c r="BS183" s="172"/>
      <c r="BT183" s="172"/>
      <c r="BU183" s="172"/>
      <c r="BV183" s="172"/>
      <c r="BW183" s="172"/>
      <c r="BX183" s="172"/>
      <c r="BY183" s="172"/>
      <c r="BZ183" s="172"/>
      <c r="CA183" s="172"/>
      <c r="CB183" s="172"/>
      <c r="CC183" s="172"/>
      <c r="CD183" s="172"/>
      <c r="CE183" s="172"/>
      <c r="CF183" s="172"/>
      <c r="CG183" s="172"/>
      <c r="CH183" s="172"/>
      <c r="CI183" s="172"/>
      <c r="CJ183" s="172"/>
      <c r="CK183" s="172"/>
      <c r="CL183" s="172"/>
      <c r="CM183" s="172"/>
      <c r="CN183" s="172"/>
      <c r="CO183" s="172"/>
      <c r="CP183" s="172"/>
      <c r="CQ183" s="172"/>
      <c r="CR183" s="172"/>
      <c r="CS183" s="172"/>
      <c r="CT183" s="172"/>
      <c r="CU183" s="172"/>
      <c r="CV183" s="172"/>
      <c r="CW183" s="172"/>
      <c r="CX183" s="172"/>
      <c r="CY183" s="172"/>
      <c r="CZ183" s="172"/>
    </row>
    <row r="184" spans="1:104" ht="11.25" customHeight="1" x14ac:dyDescent="0.25">
      <c r="A184" s="172"/>
      <c r="B184" s="172"/>
      <c r="C184" s="172"/>
      <c r="D184" s="172"/>
      <c r="E184" s="116"/>
      <c r="F184" s="119"/>
      <c r="G184" s="117"/>
      <c r="H184" s="116"/>
      <c r="I184" s="119"/>
      <c r="J184" s="172"/>
      <c r="K184" s="166"/>
      <c r="L184" s="166"/>
      <c r="M184" s="166"/>
      <c r="N184" s="166"/>
      <c r="O184" s="166"/>
      <c r="P184" s="166"/>
      <c r="Q184" s="166"/>
      <c r="R184" s="166"/>
      <c r="S184" s="172"/>
      <c r="T184" s="166"/>
      <c r="U184" s="166"/>
      <c r="V184" s="166"/>
      <c r="W184" s="166"/>
      <c r="X184" s="166"/>
      <c r="Y184" s="166"/>
      <c r="Z184" s="166"/>
      <c r="AA184" s="166"/>
      <c r="AB184" s="172"/>
      <c r="AC184" s="172"/>
      <c r="AD184" s="172"/>
      <c r="AE184" s="172"/>
      <c r="AF184" s="172"/>
      <c r="AG184" s="172"/>
      <c r="AH184" s="172"/>
      <c r="AI184" s="172"/>
      <c r="AJ184" s="172"/>
      <c r="AK184" s="172"/>
      <c r="AL184" s="174"/>
      <c r="AM184" s="172"/>
      <c r="AN184" s="172"/>
      <c r="AO184" s="172"/>
      <c r="AP184" s="172"/>
      <c r="AQ184" s="172"/>
      <c r="AR184" s="172"/>
      <c r="AS184" s="172"/>
      <c r="AT184" s="172"/>
      <c r="AU184" s="172"/>
      <c r="AV184" s="172"/>
      <c r="AW184" s="172"/>
      <c r="AX184" s="172"/>
      <c r="AY184" s="172"/>
      <c r="AZ184" s="172"/>
      <c r="BA184" s="172"/>
      <c r="BB184" s="172"/>
      <c r="BC184" s="172"/>
      <c r="BD184" s="172"/>
      <c r="BE184" s="172"/>
      <c r="BF184" s="172"/>
      <c r="BG184" s="172"/>
      <c r="BH184" s="172"/>
      <c r="BI184" s="172"/>
      <c r="BJ184" s="172"/>
      <c r="BK184" s="172"/>
      <c r="BL184" s="172"/>
      <c r="BM184" s="172"/>
      <c r="BN184" s="172"/>
      <c r="BO184" s="172"/>
      <c r="BP184" s="172"/>
      <c r="BQ184" s="172"/>
      <c r="BR184" s="172"/>
      <c r="BS184" s="172"/>
      <c r="BT184" s="172"/>
      <c r="BU184" s="172"/>
      <c r="BV184" s="172"/>
      <c r="BW184" s="172"/>
      <c r="BX184" s="172"/>
      <c r="BY184" s="172"/>
      <c r="BZ184" s="172"/>
      <c r="CA184" s="172"/>
      <c r="CB184" s="172"/>
      <c r="CC184" s="172"/>
      <c r="CD184" s="172"/>
      <c r="CE184" s="172"/>
      <c r="CF184" s="172"/>
      <c r="CG184" s="172"/>
      <c r="CH184" s="172"/>
      <c r="CI184" s="172"/>
      <c r="CJ184" s="172"/>
      <c r="CK184" s="172"/>
      <c r="CL184" s="172"/>
      <c r="CM184" s="172"/>
      <c r="CN184" s="172"/>
      <c r="CO184" s="172"/>
      <c r="CP184" s="172"/>
      <c r="CQ184" s="172"/>
      <c r="CR184" s="172"/>
      <c r="CS184" s="172"/>
      <c r="CT184" s="172"/>
      <c r="CU184" s="172"/>
      <c r="CV184" s="172"/>
      <c r="CW184" s="172"/>
      <c r="CX184" s="172"/>
      <c r="CY184" s="172"/>
      <c r="CZ184" s="172"/>
    </row>
    <row r="185" spans="1:104" ht="11.25" customHeight="1" x14ac:dyDescent="0.25">
      <c r="A185" s="172"/>
      <c r="B185" s="172"/>
      <c r="C185" s="172"/>
      <c r="D185" s="172"/>
      <c r="E185" s="116"/>
      <c r="F185" s="119"/>
      <c r="G185" s="117"/>
      <c r="H185" s="116"/>
      <c r="I185" s="119"/>
      <c r="J185" s="172"/>
      <c r="K185" s="166"/>
      <c r="L185" s="166"/>
      <c r="M185" s="166"/>
      <c r="N185" s="166"/>
      <c r="O185" s="166"/>
      <c r="P185" s="166"/>
      <c r="Q185" s="166"/>
      <c r="R185" s="166"/>
      <c r="S185" s="172"/>
      <c r="T185" s="166"/>
      <c r="U185" s="166"/>
      <c r="V185" s="166"/>
      <c r="W185" s="166"/>
      <c r="X185" s="166"/>
      <c r="Y185" s="166"/>
      <c r="Z185" s="166"/>
      <c r="AA185" s="166"/>
      <c r="AB185" s="172"/>
      <c r="AC185" s="172"/>
      <c r="AD185" s="172"/>
      <c r="AE185" s="172"/>
      <c r="AF185" s="172"/>
      <c r="AG185" s="172"/>
      <c r="AH185" s="172"/>
      <c r="AI185" s="172"/>
      <c r="AJ185" s="172"/>
      <c r="AK185" s="172"/>
      <c r="AL185" s="174"/>
      <c r="AM185" s="172"/>
      <c r="AN185" s="172"/>
      <c r="AO185" s="172"/>
      <c r="AP185" s="172"/>
      <c r="AQ185" s="172"/>
      <c r="AR185" s="172"/>
      <c r="AS185" s="172"/>
      <c r="AT185" s="172"/>
      <c r="AU185" s="172"/>
      <c r="AV185" s="172"/>
      <c r="AW185" s="172"/>
      <c r="AX185" s="172"/>
      <c r="AY185" s="172"/>
      <c r="AZ185" s="172"/>
      <c r="BA185" s="172"/>
      <c r="BB185" s="172"/>
      <c r="BC185" s="172"/>
      <c r="BD185" s="172"/>
      <c r="BE185" s="172"/>
      <c r="BF185" s="172"/>
      <c r="BG185" s="172"/>
      <c r="BH185" s="172"/>
      <c r="BI185" s="172"/>
      <c r="BJ185" s="172"/>
      <c r="BK185" s="172"/>
      <c r="BL185" s="172"/>
      <c r="BM185" s="172"/>
      <c r="BN185" s="172"/>
      <c r="BO185" s="172"/>
      <c r="BP185" s="172"/>
      <c r="BQ185" s="172"/>
      <c r="BR185" s="172"/>
      <c r="BS185" s="172"/>
      <c r="BT185" s="172"/>
      <c r="BU185" s="172"/>
      <c r="BV185" s="172"/>
      <c r="BW185" s="172"/>
      <c r="BX185" s="172"/>
      <c r="BY185" s="172"/>
      <c r="BZ185" s="172"/>
      <c r="CA185" s="172"/>
      <c r="CB185" s="172"/>
      <c r="CC185" s="172"/>
      <c r="CD185" s="172"/>
      <c r="CE185" s="172"/>
      <c r="CF185" s="172"/>
      <c r="CG185" s="172"/>
      <c r="CH185" s="172"/>
      <c r="CI185" s="172"/>
      <c r="CJ185" s="172"/>
      <c r="CK185" s="172"/>
      <c r="CL185" s="172"/>
      <c r="CM185" s="172"/>
      <c r="CN185" s="172"/>
      <c r="CO185" s="172"/>
      <c r="CP185" s="172"/>
      <c r="CQ185" s="172"/>
      <c r="CR185" s="172"/>
      <c r="CS185" s="172"/>
      <c r="CT185" s="172"/>
      <c r="CU185" s="172"/>
      <c r="CV185" s="172"/>
      <c r="CW185" s="172"/>
      <c r="CX185" s="172"/>
      <c r="CY185" s="172"/>
      <c r="CZ185" s="172"/>
    </row>
    <row r="186" spans="1:104" ht="11.25" customHeight="1" x14ac:dyDescent="0.25">
      <c r="A186" s="172"/>
      <c r="B186" s="172"/>
      <c r="C186" s="172"/>
      <c r="D186" s="172"/>
      <c r="E186" s="116"/>
      <c r="F186" s="119"/>
      <c r="G186" s="117"/>
      <c r="H186" s="116"/>
      <c r="I186" s="119"/>
      <c r="J186" s="172"/>
      <c r="K186" s="166"/>
      <c r="L186" s="166"/>
      <c r="M186" s="166"/>
      <c r="N186" s="166"/>
      <c r="O186" s="166"/>
      <c r="P186" s="166"/>
      <c r="Q186" s="166"/>
      <c r="R186" s="166"/>
      <c r="S186" s="172"/>
      <c r="T186" s="166"/>
      <c r="U186" s="166"/>
      <c r="V186" s="166"/>
      <c r="W186" s="166"/>
      <c r="X186" s="166"/>
      <c r="Y186" s="166"/>
      <c r="Z186" s="166"/>
      <c r="AA186" s="166"/>
      <c r="AB186" s="172"/>
      <c r="AC186" s="172"/>
      <c r="AD186" s="172"/>
      <c r="AE186" s="172"/>
      <c r="AF186" s="172"/>
      <c r="AG186" s="172"/>
      <c r="AH186" s="172"/>
      <c r="AI186" s="172"/>
      <c r="AJ186" s="172"/>
      <c r="AK186" s="172"/>
      <c r="AL186" s="174"/>
      <c r="AM186" s="172"/>
      <c r="AN186" s="172"/>
      <c r="AO186" s="172"/>
      <c r="AP186" s="172"/>
      <c r="AQ186" s="172"/>
      <c r="AR186" s="172"/>
      <c r="AS186" s="172"/>
      <c r="AT186" s="172"/>
      <c r="AU186" s="172"/>
      <c r="AV186" s="172"/>
      <c r="AW186" s="172"/>
      <c r="AX186" s="172"/>
      <c r="AY186" s="172"/>
      <c r="AZ186" s="172"/>
      <c r="BA186" s="172"/>
      <c r="BB186" s="172"/>
      <c r="BC186" s="172"/>
      <c r="BD186" s="172"/>
      <c r="BE186" s="172"/>
      <c r="BF186" s="172"/>
      <c r="BG186" s="172"/>
      <c r="BH186" s="172"/>
      <c r="BI186" s="172"/>
      <c r="BJ186" s="172"/>
      <c r="BK186" s="172"/>
      <c r="BL186" s="172"/>
      <c r="BM186" s="172"/>
      <c r="BN186" s="172"/>
      <c r="BO186" s="172"/>
      <c r="BP186" s="172"/>
      <c r="BQ186" s="172"/>
      <c r="BR186" s="172"/>
      <c r="BS186" s="172"/>
      <c r="BT186" s="172"/>
      <c r="BU186" s="172"/>
      <c r="BV186" s="172"/>
      <c r="BW186" s="172"/>
      <c r="BX186" s="172"/>
      <c r="BY186" s="172"/>
      <c r="BZ186" s="172"/>
      <c r="CA186" s="172"/>
      <c r="CB186" s="172"/>
      <c r="CC186" s="172"/>
      <c r="CD186" s="172"/>
      <c r="CE186" s="172"/>
      <c r="CF186" s="172"/>
      <c r="CG186" s="172"/>
      <c r="CH186" s="172"/>
      <c r="CI186" s="172"/>
      <c r="CJ186" s="172"/>
      <c r="CK186" s="172"/>
      <c r="CL186" s="172"/>
      <c r="CM186" s="172"/>
      <c r="CN186" s="172"/>
      <c r="CO186" s="172"/>
      <c r="CP186" s="172"/>
      <c r="CQ186" s="172"/>
      <c r="CR186" s="172"/>
      <c r="CS186" s="172"/>
      <c r="CT186" s="172"/>
      <c r="CU186" s="172"/>
      <c r="CV186" s="172"/>
      <c r="CW186" s="172"/>
      <c r="CX186" s="172"/>
      <c r="CY186" s="172"/>
      <c r="CZ186" s="172"/>
    </row>
    <row r="187" spans="1:104" ht="11.25" customHeight="1" x14ac:dyDescent="0.25">
      <c r="A187" s="172"/>
      <c r="B187" s="172"/>
      <c r="C187" s="172"/>
      <c r="D187" s="172"/>
      <c r="E187" s="116"/>
      <c r="F187" s="119"/>
      <c r="G187" s="117"/>
      <c r="H187" s="116"/>
      <c r="I187" s="119"/>
      <c r="J187" s="172"/>
      <c r="K187" s="166"/>
      <c r="L187" s="166"/>
      <c r="M187" s="166"/>
      <c r="N187" s="166"/>
      <c r="O187" s="166"/>
      <c r="P187" s="166"/>
      <c r="Q187" s="166"/>
      <c r="R187" s="166"/>
      <c r="S187" s="172"/>
      <c r="T187" s="166"/>
      <c r="U187" s="166"/>
      <c r="V187" s="166"/>
      <c r="W187" s="166"/>
      <c r="X187" s="166"/>
      <c r="Y187" s="166"/>
      <c r="Z187" s="166"/>
      <c r="AA187" s="166"/>
      <c r="AB187" s="172"/>
      <c r="AC187" s="172"/>
      <c r="AD187" s="172"/>
      <c r="AE187" s="172"/>
      <c r="AF187" s="172"/>
      <c r="AG187" s="172"/>
      <c r="AH187" s="172"/>
      <c r="AI187" s="172"/>
      <c r="AJ187" s="172"/>
      <c r="AK187" s="172"/>
      <c r="AL187" s="174"/>
      <c r="AM187" s="172"/>
      <c r="AN187" s="172"/>
      <c r="AO187" s="172"/>
      <c r="AP187" s="172"/>
      <c r="AQ187" s="172"/>
      <c r="AR187" s="172"/>
      <c r="AS187" s="172"/>
      <c r="AT187" s="172"/>
      <c r="AU187" s="172"/>
      <c r="AV187" s="172"/>
      <c r="AW187" s="172"/>
      <c r="AX187" s="172"/>
      <c r="AY187" s="172"/>
      <c r="AZ187" s="172"/>
      <c r="BA187" s="172"/>
      <c r="BB187" s="172"/>
      <c r="BC187" s="172"/>
      <c r="BD187" s="172"/>
      <c r="BE187" s="172"/>
      <c r="BF187" s="172"/>
      <c r="BG187" s="172"/>
      <c r="BH187" s="172"/>
      <c r="BI187" s="172"/>
      <c r="BJ187" s="172"/>
      <c r="BK187" s="172"/>
      <c r="BL187" s="172"/>
      <c r="BM187" s="172"/>
      <c r="BN187" s="172"/>
      <c r="BO187" s="172"/>
      <c r="BP187" s="172"/>
      <c r="BQ187" s="172"/>
      <c r="BR187" s="172"/>
      <c r="BS187" s="172"/>
      <c r="BT187" s="172"/>
      <c r="BU187" s="172"/>
      <c r="BV187" s="172"/>
      <c r="BW187" s="172"/>
      <c r="BX187" s="172"/>
      <c r="BY187" s="172"/>
      <c r="BZ187" s="172"/>
      <c r="CA187" s="172"/>
      <c r="CB187" s="172"/>
      <c r="CC187" s="172"/>
      <c r="CD187" s="172"/>
      <c r="CE187" s="172"/>
      <c r="CF187" s="172"/>
      <c r="CG187" s="172"/>
      <c r="CH187" s="172"/>
      <c r="CI187" s="172"/>
      <c r="CJ187" s="172"/>
      <c r="CK187" s="172"/>
      <c r="CL187" s="172"/>
      <c r="CM187" s="172"/>
      <c r="CN187" s="172"/>
      <c r="CO187" s="172"/>
      <c r="CP187" s="172"/>
      <c r="CQ187" s="172"/>
      <c r="CR187" s="172"/>
      <c r="CS187" s="172"/>
      <c r="CT187" s="172"/>
      <c r="CU187" s="172"/>
      <c r="CV187" s="172"/>
      <c r="CW187" s="172"/>
      <c r="CX187" s="172"/>
      <c r="CY187" s="172"/>
      <c r="CZ187" s="172"/>
    </row>
    <row r="188" spans="1:104" ht="11.25" customHeight="1" x14ac:dyDescent="0.25">
      <c r="A188" s="172"/>
      <c r="B188" s="172"/>
      <c r="C188" s="172"/>
      <c r="D188" s="172"/>
      <c r="E188" s="116"/>
      <c r="F188" s="119"/>
      <c r="G188" s="117"/>
      <c r="H188" s="116"/>
      <c r="I188" s="119"/>
      <c r="J188" s="172"/>
      <c r="K188" s="166"/>
      <c r="L188" s="166"/>
      <c r="M188" s="166"/>
      <c r="N188" s="166"/>
      <c r="O188" s="166"/>
      <c r="P188" s="166"/>
      <c r="Q188" s="166"/>
      <c r="R188" s="166"/>
      <c r="S188" s="172"/>
      <c r="T188" s="166"/>
      <c r="U188" s="166"/>
      <c r="V188" s="166"/>
      <c r="W188" s="166"/>
      <c r="X188" s="166"/>
      <c r="Y188" s="166"/>
      <c r="Z188" s="166"/>
      <c r="AA188" s="166"/>
      <c r="AB188" s="172"/>
      <c r="AC188" s="172"/>
      <c r="AD188" s="172"/>
      <c r="AE188" s="172"/>
      <c r="AF188" s="172"/>
      <c r="AG188" s="172"/>
      <c r="AH188" s="172"/>
      <c r="AI188" s="172"/>
      <c r="AJ188" s="172"/>
      <c r="AK188" s="172"/>
      <c r="AL188" s="174"/>
      <c r="AM188" s="172"/>
      <c r="AN188" s="172"/>
      <c r="AO188" s="172"/>
      <c r="AP188" s="172"/>
      <c r="AQ188" s="172"/>
      <c r="AR188" s="172"/>
      <c r="AS188" s="172"/>
      <c r="AT188" s="172"/>
      <c r="AU188" s="172"/>
      <c r="AV188" s="172"/>
      <c r="AW188" s="172"/>
      <c r="AX188" s="172"/>
      <c r="AY188" s="172"/>
      <c r="AZ188" s="172"/>
      <c r="BA188" s="172"/>
      <c r="BB188" s="172"/>
      <c r="BC188" s="172"/>
      <c r="BD188" s="172"/>
      <c r="BE188" s="172"/>
      <c r="BF188" s="172"/>
      <c r="BG188" s="172"/>
      <c r="BH188" s="172"/>
      <c r="BI188" s="172"/>
      <c r="BJ188" s="172"/>
      <c r="BK188" s="172"/>
      <c r="BL188" s="172"/>
      <c r="BM188" s="172"/>
      <c r="BN188" s="172"/>
      <c r="BO188" s="172"/>
      <c r="BP188" s="172"/>
      <c r="BQ188" s="172"/>
      <c r="BR188" s="172"/>
      <c r="BS188" s="172"/>
      <c r="BT188" s="172"/>
      <c r="BU188" s="172"/>
      <c r="BV188" s="172"/>
      <c r="BW188" s="172"/>
      <c r="BX188" s="172"/>
      <c r="BY188" s="172"/>
      <c r="BZ188" s="172"/>
      <c r="CA188" s="172"/>
      <c r="CB188" s="172"/>
      <c r="CC188" s="172"/>
      <c r="CD188" s="172"/>
      <c r="CE188" s="172"/>
      <c r="CF188" s="172"/>
      <c r="CG188" s="172"/>
      <c r="CH188" s="172"/>
      <c r="CI188" s="172"/>
      <c r="CJ188" s="172"/>
      <c r="CK188" s="172"/>
      <c r="CL188" s="172"/>
      <c r="CM188" s="172"/>
      <c r="CN188" s="172"/>
      <c r="CO188" s="172"/>
      <c r="CP188" s="172"/>
      <c r="CQ188" s="172"/>
      <c r="CR188" s="172"/>
      <c r="CS188" s="172"/>
      <c r="CT188" s="172"/>
      <c r="CU188" s="172"/>
      <c r="CV188" s="172"/>
      <c r="CW188" s="172"/>
      <c r="CX188" s="172"/>
      <c r="CY188" s="172"/>
      <c r="CZ188" s="172"/>
    </row>
    <row r="189" spans="1:104" ht="11.25" customHeight="1" x14ac:dyDescent="0.25">
      <c r="A189" s="172"/>
      <c r="B189" s="172"/>
      <c r="C189" s="172"/>
      <c r="D189" s="172"/>
      <c r="E189" s="116"/>
      <c r="F189" s="119"/>
      <c r="G189" s="117"/>
      <c r="H189" s="116"/>
      <c r="I189" s="119"/>
      <c r="J189" s="172"/>
      <c r="K189" s="166"/>
      <c r="L189" s="166"/>
      <c r="M189" s="166"/>
      <c r="N189" s="166"/>
      <c r="O189" s="166"/>
      <c r="P189" s="166"/>
      <c r="Q189" s="166"/>
      <c r="R189" s="166"/>
      <c r="S189" s="172"/>
      <c r="T189" s="166"/>
      <c r="U189" s="166"/>
      <c r="V189" s="166"/>
      <c r="W189" s="166"/>
      <c r="X189" s="166"/>
      <c r="Y189" s="166"/>
      <c r="Z189" s="166"/>
      <c r="AA189" s="166"/>
      <c r="AB189" s="172"/>
      <c r="AC189" s="172"/>
      <c r="AD189" s="172"/>
      <c r="AE189" s="172"/>
      <c r="AF189" s="172"/>
      <c r="AG189" s="172"/>
      <c r="AH189" s="172"/>
      <c r="AI189" s="172"/>
      <c r="AJ189" s="172"/>
      <c r="AK189" s="172"/>
      <c r="AL189" s="174"/>
      <c r="AM189" s="172"/>
      <c r="AN189" s="172"/>
      <c r="AO189" s="172"/>
      <c r="AP189" s="172"/>
      <c r="AQ189" s="172"/>
      <c r="AR189" s="172"/>
      <c r="AS189" s="172"/>
      <c r="AT189" s="172"/>
      <c r="AU189" s="172"/>
      <c r="AV189" s="172"/>
      <c r="AW189" s="172"/>
      <c r="AX189" s="172"/>
      <c r="AY189" s="172"/>
      <c r="AZ189" s="172"/>
      <c r="BA189" s="172"/>
      <c r="BB189" s="172"/>
      <c r="BC189" s="172"/>
      <c r="BD189" s="172"/>
      <c r="BE189" s="172"/>
      <c r="BF189" s="172"/>
      <c r="BG189" s="172"/>
      <c r="BH189" s="172"/>
      <c r="BI189" s="172"/>
      <c r="BJ189" s="172"/>
      <c r="BK189" s="172"/>
      <c r="BL189" s="172"/>
      <c r="BM189" s="172"/>
      <c r="BN189" s="172"/>
      <c r="BO189" s="172"/>
      <c r="BP189" s="172"/>
      <c r="BQ189" s="172"/>
      <c r="BR189" s="172"/>
      <c r="BS189" s="172"/>
      <c r="BT189" s="172"/>
      <c r="BU189" s="172"/>
      <c r="BV189" s="172"/>
      <c r="BW189" s="172"/>
      <c r="BX189" s="172"/>
      <c r="BY189" s="172"/>
      <c r="BZ189" s="172"/>
      <c r="CA189" s="172"/>
      <c r="CB189" s="172"/>
      <c r="CC189" s="172"/>
      <c r="CD189" s="172"/>
      <c r="CE189" s="172"/>
      <c r="CF189" s="172"/>
      <c r="CG189" s="172"/>
      <c r="CH189" s="172"/>
      <c r="CI189" s="172"/>
      <c r="CJ189" s="172"/>
      <c r="CK189" s="172"/>
      <c r="CL189" s="172"/>
      <c r="CM189" s="172"/>
      <c r="CN189" s="172"/>
      <c r="CO189" s="172"/>
      <c r="CP189" s="172"/>
      <c r="CQ189" s="172"/>
      <c r="CR189" s="172"/>
      <c r="CS189" s="172"/>
      <c r="CT189" s="172"/>
      <c r="CU189" s="172"/>
      <c r="CV189" s="172"/>
      <c r="CW189" s="172"/>
      <c r="CX189" s="172"/>
      <c r="CY189" s="172"/>
      <c r="CZ189" s="172"/>
    </row>
    <row r="190" spans="1:104" ht="11.25" customHeight="1" x14ac:dyDescent="0.25">
      <c r="A190" s="172"/>
      <c r="B190" s="172"/>
      <c r="C190" s="172"/>
      <c r="D190" s="172"/>
      <c r="E190" s="116"/>
      <c r="F190" s="119"/>
      <c r="G190" s="117"/>
      <c r="H190" s="116"/>
      <c r="I190" s="119"/>
      <c r="J190" s="172"/>
      <c r="K190" s="166"/>
      <c r="L190" s="166"/>
      <c r="M190" s="166"/>
      <c r="N190" s="166"/>
      <c r="O190" s="166"/>
      <c r="P190" s="166"/>
      <c r="Q190" s="166"/>
      <c r="R190" s="166"/>
      <c r="S190" s="172"/>
      <c r="T190" s="166"/>
      <c r="U190" s="166"/>
      <c r="V190" s="166"/>
      <c r="W190" s="166"/>
      <c r="X190" s="166"/>
      <c r="Y190" s="166"/>
      <c r="Z190" s="166"/>
      <c r="AA190" s="166"/>
      <c r="AB190" s="172"/>
      <c r="AC190" s="172"/>
      <c r="AD190" s="172"/>
      <c r="AE190" s="172"/>
      <c r="AF190" s="172"/>
      <c r="AG190" s="172"/>
      <c r="AH190" s="172"/>
      <c r="AI190" s="172"/>
      <c r="AJ190" s="172"/>
      <c r="AK190" s="172"/>
      <c r="AL190" s="174"/>
      <c r="AM190" s="172"/>
      <c r="AN190" s="172"/>
      <c r="AO190" s="172"/>
      <c r="AP190" s="172"/>
      <c r="AQ190" s="172"/>
      <c r="AR190" s="172"/>
      <c r="AS190" s="172"/>
      <c r="AT190" s="172"/>
      <c r="AU190" s="172"/>
      <c r="AV190" s="172"/>
      <c r="AW190" s="172"/>
      <c r="AX190" s="172"/>
      <c r="AY190" s="172"/>
      <c r="AZ190" s="172"/>
      <c r="BA190" s="172"/>
      <c r="BB190" s="172"/>
      <c r="BC190" s="172"/>
      <c r="BD190" s="172"/>
      <c r="BE190" s="172"/>
      <c r="BF190" s="172"/>
      <c r="BG190" s="172"/>
      <c r="BH190" s="172"/>
      <c r="BI190" s="172"/>
      <c r="BJ190" s="172"/>
      <c r="BK190" s="172"/>
      <c r="BL190" s="172"/>
      <c r="BM190" s="172"/>
      <c r="BN190" s="172"/>
      <c r="BO190" s="172"/>
      <c r="BP190" s="172"/>
      <c r="BQ190" s="172"/>
      <c r="BR190" s="172"/>
      <c r="BS190" s="172"/>
      <c r="BT190" s="172"/>
      <c r="BU190" s="172"/>
      <c r="BV190" s="172"/>
      <c r="BW190" s="172"/>
      <c r="BX190" s="172"/>
      <c r="BY190" s="172"/>
      <c r="BZ190" s="172"/>
      <c r="CA190" s="172"/>
      <c r="CB190" s="172"/>
      <c r="CC190" s="172"/>
      <c r="CD190" s="172"/>
      <c r="CE190" s="172"/>
      <c r="CF190" s="172"/>
      <c r="CG190" s="172"/>
      <c r="CH190" s="172"/>
      <c r="CI190" s="172"/>
      <c r="CJ190" s="172"/>
      <c r="CK190" s="172"/>
      <c r="CL190" s="172"/>
      <c r="CM190" s="172"/>
      <c r="CN190" s="172"/>
      <c r="CO190" s="172"/>
      <c r="CP190" s="172"/>
      <c r="CQ190" s="172"/>
      <c r="CR190" s="172"/>
      <c r="CS190" s="172"/>
      <c r="CT190" s="172"/>
      <c r="CU190" s="172"/>
      <c r="CV190" s="172"/>
      <c r="CW190" s="172"/>
      <c r="CX190" s="172"/>
      <c r="CY190" s="172"/>
      <c r="CZ190" s="172"/>
    </row>
    <row r="191" spans="1:104" ht="11.25" customHeight="1" x14ac:dyDescent="0.25">
      <c r="A191" s="172"/>
      <c r="B191" s="172"/>
      <c r="C191" s="172"/>
      <c r="D191" s="172"/>
      <c r="E191" s="116"/>
      <c r="F191" s="119"/>
      <c r="G191" s="117"/>
      <c r="H191" s="116"/>
      <c r="I191" s="119"/>
      <c r="J191" s="172"/>
      <c r="K191" s="166"/>
      <c r="L191" s="166"/>
      <c r="M191" s="166"/>
      <c r="N191" s="166"/>
      <c r="O191" s="166"/>
      <c r="P191" s="166"/>
      <c r="Q191" s="166"/>
      <c r="R191" s="166"/>
      <c r="S191" s="172"/>
      <c r="T191" s="166"/>
      <c r="U191" s="166"/>
      <c r="V191" s="166"/>
      <c r="W191" s="166"/>
      <c r="X191" s="166"/>
      <c r="Y191" s="166"/>
      <c r="Z191" s="166"/>
      <c r="AA191" s="166"/>
      <c r="AB191" s="172"/>
      <c r="AC191" s="172"/>
      <c r="AD191" s="172"/>
      <c r="AE191" s="172"/>
      <c r="AF191" s="172"/>
      <c r="AG191" s="172"/>
      <c r="AH191" s="172"/>
      <c r="AI191" s="172"/>
      <c r="AJ191" s="172"/>
      <c r="AK191" s="172"/>
      <c r="AL191" s="174"/>
      <c r="AM191" s="172"/>
      <c r="AN191" s="172"/>
      <c r="AO191" s="172"/>
      <c r="AP191" s="172"/>
      <c r="AQ191" s="172"/>
      <c r="AR191" s="172"/>
      <c r="AS191" s="172"/>
      <c r="AT191" s="172"/>
      <c r="AU191" s="172"/>
      <c r="AV191" s="172"/>
      <c r="AW191" s="172"/>
      <c r="AX191" s="172"/>
      <c r="AY191" s="172"/>
      <c r="AZ191" s="172"/>
      <c r="BA191" s="172"/>
      <c r="BB191" s="172"/>
      <c r="BC191" s="172"/>
      <c r="BD191" s="172"/>
      <c r="BE191" s="172"/>
      <c r="BF191" s="172"/>
      <c r="BG191" s="172"/>
      <c r="BH191" s="172"/>
      <c r="BI191" s="172"/>
      <c r="BJ191" s="172"/>
      <c r="BK191" s="172"/>
      <c r="BL191" s="172"/>
      <c r="BM191" s="172"/>
      <c r="BN191" s="172"/>
      <c r="BO191" s="172"/>
      <c r="BP191" s="172"/>
      <c r="BQ191" s="172"/>
      <c r="BR191" s="172"/>
      <c r="BS191" s="172"/>
      <c r="BT191" s="172"/>
      <c r="BU191" s="172"/>
      <c r="BV191" s="172"/>
      <c r="BW191" s="172"/>
      <c r="BX191" s="172"/>
      <c r="BY191" s="172"/>
      <c r="BZ191" s="172"/>
      <c r="CA191" s="172"/>
      <c r="CB191" s="172"/>
      <c r="CC191" s="172"/>
      <c r="CD191" s="172"/>
      <c r="CE191" s="172"/>
      <c r="CF191" s="172"/>
      <c r="CG191" s="172"/>
      <c r="CH191" s="172"/>
      <c r="CI191" s="172"/>
      <c r="CJ191" s="172"/>
      <c r="CK191" s="172"/>
      <c r="CL191" s="172"/>
      <c r="CM191" s="172"/>
      <c r="CN191" s="172"/>
      <c r="CO191" s="172"/>
      <c r="CP191" s="172"/>
      <c r="CQ191" s="172"/>
      <c r="CR191" s="172"/>
      <c r="CS191" s="172"/>
      <c r="CT191" s="172"/>
      <c r="CU191" s="172"/>
      <c r="CV191" s="172"/>
      <c r="CW191" s="172"/>
      <c r="CX191" s="172"/>
      <c r="CY191" s="172"/>
      <c r="CZ191" s="172"/>
    </row>
    <row r="192" spans="1:104" ht="11.25" customHeight="1" x14ac:dyDescent="0.25">
      <c r="A192" s="172"/>
      <c r="B192" s="172"/>
      <c r="C192" s="172"/>
      <c r="D192" s="172"/>
      <c r="E192" s="116"/>
      <c r="F192" s="119"/>
      <c r="G192" s="117"/>
      <c r="H192" s="116"/>
      <c r="I192" s="119"/>
      <c r="J192" s="172"/>
      <c r="K192" s="166"/>
      <c r="L192" s="166"/>
      <c r="M192" s="166"/>
      <c r="N192" s="166"/>
      <c r="O192" s="166"/>
      <c r="P192" s="166"/>
      <c r="Q192" s="166"/>
      <c r="R192" s="166"/>
      <c r="S192" s="172"/>
      <c r="T192" s="166"/>
      <c r="U192" s="166"/>
      <c r="V192" s="166"/>
      <c r="W192" s="166"/>
      <c r="X192" s="166"/>
      <c r="Y192" s="166"/>
      <c r="Z192" s="166"/>
      <c r="AA192" s="166"/>
      <c r="AB192" s="172"/>
      <c r="AC192" s="172"/>
      <c r="AD192" s="172"/>
      <c r="AE192" s="172"/>
      <c r="AF192" s="172"/>
      <c r="AG192" s="172"/>
      <c r="AH192" s="172"/>
      <c r="AI192" s="172"/>
      <c r="AJ192" s="172"/>
      <c r="AK192" s="172"/>
      <c r="AL192" s="174"/>
      <c r="AM192" s="172"/>
      <c r="AN192" s="172"/>
      <c r="AO192" s="172"/>
      <c r="AP192" s="172"/>
      <c r="AQ192" s="172"/>
      <c r="AR192" s="172"/>
      <c r="AS192" s="172"/>
      <c r="AT192" s="172"/>
      <c r="AU192" s="172"/>
      <c r="AV192" s="172"/>
      <c r="AW192" s="172"/>
      <c r="AX192" s="172"/>
      <c r="AY192" s="172"/>
      <c r="AZ192" s="172"/>
      <c r="BA192" s="172"/>
      <c r="BB192" s="172"/>
      <c r="BC192" s="172"/>
      <c r="BD192" s="172"/>
      <c r="BE192" s="172"/>
      <c r="BF192" s="172"/>
      <c r="BG192" s="172"/>
      <c r="BH192" s="172"/>
      <c r="BI192" s="172"/>
      <c r="BJ192" s="172"/>
      <c r="BK192" s="172"/>
      <c r="BL192" s="172"/>
      <c r="BM192" s="172"/>
      <c r="BN192" s="172"/>
      <c r="BO192" s="172"/>
      <c r="BP192" s="172"/>
      <c r="BQ192" s="172"/>
      <c r="BR192" s="172"/>
      <c r="BS192" s="172"/>
      <c r="BT192" s="172"/>
      <c r="BU192" s="172"/>
      <c r="BV192" s="172"/>
      <c r="BW192" s="172"/>
      <c r="BX192" s="172"/>
      <c r="BY192" s="172"/>
      <c r="BZ192" s="172"/>
      <c r="CA192" s="172"/>
      <c r="CB192" s="172"/>
      <c r="CC192" s="172"/>
      <c r="CD192" s="172"/>
      <c r="CE192" s="172"/>
      <c r="CF192" s="172"/>
      <c r="CG192" s="172"/>
      <c r="CH192" s="172"/>
      <c r="CI192" s="172"/>
      <c r="CJ192" s="172"/>
      <c r="CK192" s="172"/>
      <c r="CL192" s="172"/>
      <c r="CM192" s="172"/>
      <c r="CN192" s="172"/>
      <c r="CO192" s="172"/>
      <c r="CP192" s="172"/>
      <c r="CQ192" s="172"/>
      <c r="CR192" s="172"/>
      <c r="CS192" s="172"/>
      <c r="CT192" s="172"/>
      <c r="CU192" s="172"/>
      <c r="CV192" s="172"/>
      <c r="CW192" s="172"/>
      <c r="CX192" s="172"/>
      <c r="CY192" s="172"/>
      <c r="CZ192" s="172"/>
    </row>
    <row r="193" spans="1:104" ht="11.25" customHeight="1" x14ac:dyDescent="0.25">
      <c r="A193" s="172"/>
      <c r="B193" s="172"/>
      <c r="C193" s="172"/>
      <c r="D193" s="172"/>
      <c r="E193" s="116"/>
      <c r="F193" s="119"/>
      <c r="G193" s="117"/>
      <c r="H193" s="116"/>
      <c r="I193" s="119"/>
      <c r="J193" s="172"/>
      <c r="K193" s="166"/>
      <c r="L193" s="166"/>
      <c r="M193" s="166"/>
      <c r="N193" s="166"/>
      <c r="O193" s="166"/>
      <c r="P193" s="166"/>
      <c r="Q193" s="166"/>
      <c r="R193" s="166"/>
      <c r="S193" s="172"/>
      <c r="T193" s="166"/>
      <c r="U193" s="166"/>
      <c r="V193" s="166"/>
      <c r="W193" s="166"/>
      <c r="X193" s="166"/>
      <c r="Y193" s="166"/>
      <c r="Z193" s="166"/>
      <c r="AA193" s="166"/>
      <c r="AB193" s="172"/>
      <c r="AC193" s="172"/>
      <c r="AD193" s="172"/>
      <c r="AE193" s="172"/>
      <c r="AF193" s="172"/>
      <c r="AG193" s="172"/>
      <c r="AH193" s="172"/>
      <c r="AI193" s="172"/>
      <c r="AJ193" s="172"/>
      <c r="AK193" s="172"/>
      <c r="AL193" s="174"/>
      <c r="AM193" s="172"/>
      <c r="AN193" s="172"/>
      <c r="AO193" s="172"/>
      <c r="AP193" s="172"/>
      <c r="AQ193" s="172"/>
      <c r="AR193" s="172"/>
      <c r="AS193" s="172"/>
      <c r="AT193" s="172"/>
      <c r="AU193" s="172"/>
      <c r="AV193" s="172"/>
      <c r="AW193" s="172"/>
      <c r="AX193" s="172"/>
      <c r="AY193" s="172"/>
      <c r="AZ193" s="172"/>
      <c r="BA193" s="172"/>
      <c r="BB193" s="172"/>
      <c r="BC193" s="172"/>
      <c r="BD193" s="172"/>
      <c r="BE193" s="172"/>
      <c r="BF193" s="172"/>
      <c r="BG193" s="172"/>
      <c r="BH193" s="172"/>
      <c r="BI193" s="172"/>
      <c r="BJ193" s="172"/>
      <c r="BK193" s="172"/>
      <c r="BL193" s="172"/>
      <c r="BM193" s="172"/>
      <c r="BN193" s="172"/>
      <c r="BO193" s="172"/>
      <c r="BP193" s="172"/>
      <c r="BQ193" s="172"/>
      <c r="BR193" s="172"/>
      <c r="BS193" s="172"/>
      <c r="BT193" s="172"/>
      <c r="BU193" s="172"/>
      <c r="BV193" s="172"/>
      <c r="BW193" s="172"/>
      <c r="BX193" s="172"/>
      <c r="BY193" s="172"/>
      <c r="BZ193" s="172"/>
      <c r="CA193" s="172"/>
      <c r="CB193" s="172"/>
      <c r="CC193" s="172"/>
      <c r="CD193" s="172"/>
      <c r="CE193" s="172"/>
      <c r="CF193" s="172"/>
      <c r="CG193" s="172"/>
      <c r="CH193" s="172"/>
      <c r="CI193" s="172"/>
      <c r="CJ193" s="172"/>
      <c r="CK193" s="172"/>
      <c r="CL193" s="172"/>
      <c r="CM193" s="172"/>
      <c r="CN193" s="172"/>
      <c r="CO193" s="172"/>
      <c r="CP193" s="172"/>
      <c r="CQ193" s="172"/>
      <c r="CR193" s="172"/>
      <c r="CS193" s="172"/>
      <c r="CT193" s="172"/>
      <c r="CU193" s="172"/>
      <c r="CV193" s="172"/>
      <c r="CW193" s="172"/>
      <c r="CX193" s="172"/>
      <c r="CY193" s="172"/>
      <c r="CZ193" s="172"/>
    </row>
    <row r="194" spans="1:104" ht="11.25" customHeight="1" x14ac:dyDescent="0.25">
      <c r="A194" s="172"/>
      <c r="B194" s="172"/>
      <c r="C194" s="172"/>
      <c r="D194" s="172"/>
      <c r="E194" s="116"/>
      <c r="F194" s="119"/>
      <c r="G194" s="117"/>
      <c r="H194" s="116"/>
      <c r="I194" s="119"/>
      <c r="J194" s="172"/>
      <c r="K194" s="166"/>
      <c r="L194" s="166"/>
      <c r="M194" s="166"/>
      <c r="N194" s="166"/>
      <c r="O194" s="166"/>
      <c r="P194" s="166"/>
      <c r="Q194" s="166"/>
      <c r="R194" s="166"/>
      <c r="S194" s="172"/>
      <c r="T194" s="166"/>
      <c r="U194" s="166"/>
      <c r="V194" s="166"/>
      <c r="W194" s="166"/>
      <c r="X194" s="166"/>
      <c r="Y194" s="166"/>
      <c r="Z194" s="166"/>
      <c r="AA194" s="166"/>
      <c r="AB194" s="172"/>
      <c r="AC194" s="172"/>
      <c r="AD194" s="172"/>
      <c r="AE194" s="172"/>
      <c r="AF194" s="172"/>
      <c r="AG194" s="172"/>
      <c r="AH194" s="172"/>
      <c r="AI194" s="172"/>
      <c r="AJ194" s="172"/>
      <c r="AK194" s="172"/>
      <c r="AL194" s="174"/>
      <c r="AM194" s="172"/>
      <c r="AN194" s="172"/>
      <c r="AO194" s="172"/>
      <c r="AP194" s="172"/>
      <c r="AQ194" s="172"/>
      <c r="AR194" s="172"/>
      <c r="AS194" s="172"/>
      <c r="AT194" s="172"/>
      <c r="AU194" s="172"/>
      <c r="AV194" s="172"/>
      <c r="AW194" s="172"/>
      <c r="AX194" s="172"/>
      <c r="AY194" s="172"/>
      <c r="AZ194" s="172"/>
      <c r="BA194" s="172"/>
      <c r="BB194" s="172"/>
      <c r="BC194" s="172"/>
      <c r="BD194" s="172"/>
      <c r="BE194" s="172"/>
      <c r="BF194" s="172"/>
      <c r="BG194" s="172"/>
      <c r="BH194" s="172"/>
      <c r="BI194" s="172"/>
      <c r="BJ194" s="172"/>
      <c r="BK194" s="172"/>
      <c r="BL194" s="172"/>
      <c r="BM194" s="172"/>
      <c r="BN194" s="172"/>
      <c r="BO194" s="172"/>
      <c r="BP194" s="172"/>
      <c r="BQ194" s="172"/>
      <c r="BR194" s="172"/>
      <c r="BS194" s="172"/>
      <c r="BT194" s="172"/>
      <c r="BU194" s="172"/>
      <c r="BV194" s="172"/>
      <c r="BW194" s="172"/>
      <c r="BX194" s="172"/>
      <c r="BY194" s="172"/>
      <c r="BZ194" s="172"/>
      <c r="CA194" s="172"/>
      <c r="CB194" s="172"/>
      <c r="CC194" s="172"/>
      <c r="CD194" s="172"/>
      <c r="CE194" s="172"/>
      <c r="CF194" s="172"/>
      <c r="CG194" s="172"/>
      <c r="CH194" s="172"/>
      <c r="CI194" s="172"/>
      <c r="CJ194" s="172"/>
      <c r="CK194" s="172"/>
      <c r="CL194" s="172"/>
      <c r="CM194" s="172"/>
      <c r="CN194" s="172"/>
      <c r="CO194" s="172"/>
      <c r="CP194" s="172"/>
      <c r="CQ194" s="172"/>
      <c r="CR194" s="172"/>
      <c r="CS194" s="172"/>
      <c r="CT194" s="172"/>
      <c r="CU194" s="172"/>
      <c r="CV194" s="172"/>
      <c r="CW194" s="172"/>
      <c r="CX194" s="172"/>
      <c r="CY194" s="172"/>
      <c r="CZ194" s="172"/>
    </row>
    <row r="195" spans="1:104" ht="11.25" customHeight="1" x14ac:dyDescent="0.25">
      <c r="A195" s="172"/>
      <c r="B195" s="172"/>
      <c r="C195" s="172"/>
      <c r="D195" s="172"/>
      <c r="E195" s="116"/>
      <c r="F195" s="119"/>
      <c r="G195" s="117"/>
      <c r="H195" s="116"/>
      <c r="I195" s="119"/>
      <c r="J195" s="172"/>
      <c r="K195" s="166"/>
      <c r="L195" s="166"/>
      <c r="M195" s="166"/>
      <c r="N195" s="166"/>
      <c r="O195" s="166"/>
      <c r="P195" s="166"/>
      <c r="Q195" s="166"/>
      <c r="R195" s="166"/>
      <c r="S195" s="172"/>
      <c r="T195" s="166"/>
      <c r="U195" s="166"/>
      <c r="V195" s="166"/>
      <c r="W195" s="166"/>
      <c r="X195" s="166"/>
      <c r="Y195" s="166"/>
      <c r="Z195" s="166"/>
      <c r="AA195" s="166"/>
      <c r="AB195" s="172"/>
      <c r="AC195" s="172"/>
      <c r="AD195" s="172"/>
      <c r="AE195" s="172"/>
      <c r="AF195" s="172"/>
      <c r="AG195" s="172"/>
      <c r="AH195" s="172"/>
      <c r="AI195" s="172"/>
      <c r="AJ195" s="172"/>
      <c r="AK195" s="172"/>
      <c r="AL195" s="174"/>
      <c r="AM195" s="172"/>
      <c r="AN195" s="172"/>
      <c r="AO195" s="172"/>
      <c r="AP195" s="172"/>
      <c r="AQ195" s="172"/>
      <c r="AR195" s="172"/>
      <c r="AS195" s="172"/>
      <c r="AT195" s="172"/>
      <c r="AU195" s="172"/>
      <c r="AV195" s="172"/>
      <c r="AW195" s="172"/>
      <c r="AX195" s="172"/>
      <c r="AY195" s="172"/>
      <c r="AZ195" s="172"/>
      <c r="BA195" s="172"/>
      <c r="BB195" s="172"/>
      <c r="BC195" s="172"/>
      <c r="BD195" s="172"/>
      <c r="BE195" s="172"/>
      <c r="BF195" s="172"/>
      <c r="BG195" s="172"/>
      <c r="BH195" s="172"/>
      <c r="BI195" s="172"/>
      <c r="BJ195" s="172"/>
      <c r="BK195" s="172"/>
      <c r="BL195" s="172"/>
      <c r="BM195" s="172"/>
      <c r="BN195" s="172"/>
      <c r="BO195" s="172"/>
      <c r="BP195" s="172"/>
      <c r="BQ195" s="172"/>
      <c r="BR195" s="172"/>
      <c r="BS195" s="172"/>
      <c r="BT195" s="172"/>
      <c r="BU195" s="172"/>
      <c r="BV195" s="172"/>
      <c r="BW195" s="172"/>
      <c r="BX195" s="172"/>
      <c r="BY195" s="172"/>
      <c r="BZ195" s="172"/>
      <c r="CA195" s="172"/>
      <c r="CB195" s="172"/>
      <c r="CC195" s="172"/>
      <c r="CD195" s="172"/>
      <c r="CE195" s="172"/>
      <c r="CF195" s="172"/>
      <c r="CG195" s="172"/>
      <c r="CH195" s="172"/>
      <c r="CI195" s="172"/>
      <c r="CJ195" s="172"/>
      <c r="CK195" s="172"/>
      <c r="CL195" s="172"/>
      <c r="CM195" s="172"/>
      <c r="CN195" s="172"/>
      <c r="CO195" s="172"/>
      <c r="CP195" s="172"/>
      <c r="CQ195" s="172"/>
      <c r="CR195" s="172"/>
      <c r="CS195" s="172"/>
      <c r="CT195" s="172"/>
      <c r="CU195" s="172"/>
      <c r="CV195" s="172"/>
      <c r="CW195" s="172"/>
      <c r="CX195" s="172"/>
      <c r="CY195" s="172"/>
      <c r="CZ195" s="172"/>
    </row>
    <row r="196" spans="1:104" ht="11.25" customHeight="1" x14ac:dyDescent="0.25">
      <c r="A196" s="172"/>
      <c r="B196" s="172"/>
      <c r="C196" s="172"/>
      <c r="D196" s="172"/>
      <c r="E196" s="116"/>
      <c r="F196" s="119"/>
      <c r="G196" s="117"/>
      <c r="H196" s="116"/>
      <c r="I196" s="119"/>
      <c r="J196" s="172"/>
      <c r="K196" s="166"/>
      <c r="L196" s="166"/>
      <c r="M196" s="166"/>
      <c r="N196" s="166"/>
      <c r="O196" s="166"/>
      <c r="P196" s="166"/>
      <c r="Q196" s="166"/>
      <c r="R196" s="166"/>
      <c r="S196" s="172"/>
      <c r="T196" s="166"/>
      <c r="U196" s="166"/>
      <c r="V196" s="166"/>
      <c r="W196" s="166"/>
      <c r="X196" s="166"/>
      <c r="Y196" s="166"/>
      <c r="Z196" s="166"/>
      <c r="AA196" s="166"/>
      <c r="AB196" s="172"/>
      <c r="AC196" s="172"/>
      <c r="AD196" s="172"/>
      <c r="AE196" s="172"/>
      <c r="AF196" s="172"/>
      <c r="AG196" s="172"/>
      <c r="AH196" s="172"/>
      <c r="AI196" s="172"/>
      <c r="AJ196" s="172"/>
      <c r="AK196" s="172"/>
      <c r="AL196" s="174"/>
      <c r="AM196" s="172"/>
      <c r="AN196" s="172"/>
      <c r="AO196" s="172"/>
      <c r="AP196" s="172"/>
      <c r="AQ196" s="172"/>
      <c r="AR196" s="172"/>
      <c r="AS196" s="172"/>
      <c r="AT196" s="172"/>
      <c r="AU196" s="172"/>
      <c r="AV196" s="172"/>
      <c r="AW196" s="172"/>
      <c r="AX196" s="172"/>
      <c r="AY196" s="172"/>
      <c r="AZ196" s="172"/>
      <c r="BA196" s="172"/>
      <c r="BB196" s="172"/>
      <c r="BC196" s="172"/>
      <c r="BD196" s="172"/>
      <c r="BE196" s="172"/>
      <c r="BF196" s="172"/>
      <c r="BG196" s="172"/>
      <c r="BH196" s="172"/>
      <c r="BI196" s="172"/>
      <c r="BJ196" s="172"/>
      <c r="BK196" s="172"/>
      <c r="BL196" s="172"/>
      <c r="BM196" s="172"/>
      <c r="BN196" s="172"/>
      <c r="BO196" s="172"/>
      <c r="BP196" s="172"/>
      <c r="BQ196" s="172"/>
      <c r="BR196" s="172"/>
      <c r="BS196" s="172"/>
      <c r="BT196" s="172"/>
      <c r="BU196" s="172"/>
      <c r="BV196" s="172"/>
      <c r="BW196" s="172"/>
      <c r="BX196" s="172"/>
      <c r="BY196" s="172"/>
      <c r="BZ196" s="172"/>
      <c r="CA196" s="172"/>
      <c r="CB196" s="172"/>
      <c r="CC196" s="172"/>
      <c r="CD196" s="172"/>
      <c r="CE196" s="172"/>
      <c r="CF196" s="172"/>
      <c r="CG196" s="172"/>
      <c r="CH196" s="172"/>
      <c r="CI196" s="172"/>
      <c r="CJ196" s="172"/>
      <c r="CK196" s="172"/>
      <c r="CL196" s="172"/>
      <c r="CM196" s="172"/>
      <c r="CN196" s="172"/>
      <c r="CO196" s="172"/>
      <c r="CP196" s="172"/>
      <c r="CQ196" s="172"/>
      <c r="CR196" s="172"/>
      <c r="CS196" s="172"/>
      <c r="CT196" s="172"/>
      <c r="CU196" s="172"/>
      <c r="CV196" s="172"/>
      <c r="CW196" s="172"/>
      <c r="CX196" s="172"/>
      <c r="CY196" s="172"/>
      <c r="CZ196" s="172"/>
    </row>
    <row r="197" spans="1:104" ht="11.25" customHeight="1" x14ac:dyDescent="0.25">
      <c r="A197" s="172"/>
      <c r="B197" s="172"/>
      <c r="C197" s="172"/>
      <c r="D197" s="172"/>
      <c r="E197" s="116"/>
      <c r="F197" s="119"/>
      <c r="G197" s="117"/>
      <c r="H197" s="116"/>
      <c r="I197" s="119"/>
      <c r="J197" s="172"/>
      <c r="K197" s="166"/>
      <c r="L197" s="166"/>
      <c r="M197" s="166"/>
      <c r="N197" s="166"/>
      <c r="O197" s="166"/>
      <c r="P197" s="166"/>
      <c r="Q197" s="166"/>
      <c r="R197" s="166"/>
      <c r="S197" s="172"/>
      <c r="T197" s="166"/>
      <c r="U197" s="166"/>
      <c r="V197" s="166"/>
      <c r="W197" s="166"/>
      <c r="X197" s="166"/>
      <c r="Y197" s="166"/>
      <c r="Z197" s="166"/>
      <c r="AA197" s="166"/>
      <c r="AB197" s="172"/>
      <c r="AC197" s="172"/>
      <c r="AD197" s="172"/>
      <c r="AE197" s="172"/>
      <c r="AF197" s="172"/>
      <c r="AG197" s="172"/>
      <c r="AH197" s="172"/>
      <c r="AI197" s="172"/>
      <c r="AJ197" s="172"/>
      <c r="AK197" s="172"/>
      <c r="AL197" s="174"/>
      <c r="AM197" s="172"/>
      <c r="AN197" s="172"/>
      <c r="AO197" s="172"/>
      <c r="AP197" s="172"/>
      <c r="AQ197" s="172"/>
      <c r="AR197" s="172"/>
      <c r="AS197" s="172"/>
      <c r="AT197" s="172"/>
      <c r="AU197" s="172"/>
      <c r="AV197" s="172"/>
      <c r="AW197" s="172"/>
      <c r="AX197" s="172"/>
      <c r="AY197" s="172"/>
      <c r="AZ197" s="172"/>
      <c r="BA197" s="172"/>
      <c r="BB197" s="172"/>
      <c r="BC197" s="172"/>
      <c r="BD197" s="172"/>
      <c r="BE197" s="172"/>
      <c r="BF197" s="172"/>
      <c r="BG197" s="172"/>
      <c r="BH197" s="172"/>
      <c r="BI197" s="172"/>
      <c r="BJ197" s="172"/>
      <c r="BK197" s="172"/>
      <c r="BL197" s="172"/>
      <c r="BM197" s="172"/>
      <c r="BN197" s="172"/>
      <c r="BO197" s="172"/>
      <c r="BP197" s="172"/>
      <c r="BQ197" s="172"/>
      <c r="BR197" s="172"/>
      <c r="BS197" s="172"/>
      <c r="BT197" s="172"/>
      <c r="BU197" s="172"/>
      <c r="BV197" s="172"/>
      <c r="BW197" s="172"/>
      <c r="BX197" s="172"/>
      <c r="BY197" s="172"/>
      <c r="BZ197" s="172"/>
      <c r="CA197" s="172"/>
      <c r="CB197" s="172"/>
      <c r="CC197" s="172"/>
      <c r="CD197" s="172"/>
      <c r="CE197" s="172"/>
      <c r="CF197" s="172"/>
      <c r="CG197" s="172"/>
      <c r="CH197" s="172"/>
      <c r="CI197" s="172"/>
      <c r="CJ197" s="172"/>
      <c r="CK197" s="172"/>
      <c r="CL197" s="172"/>
      <c r="CM197" s="172"/>
      <c r="CN197" s="172"/>
      <c r="CO197" s="172"/>
      <c r="CP197" s="172"/>
      <c r="CQ197" s="172"/>
      <c r="CR197" s="172"/>
      <c r="CS197" s="172"/>
      <c r="CT197" s="172"/>
      <c r="CU197" s="172"/>
      <c r="CV197" s="172"/>
      <c r="CW197" s="172"/>
      <c r="CX197" s="172"/>
      <c r="CY197" s="172"/>
      <c r="CZ197" s="172"/>
    </row>
    <row r="198" spans="1:104" ht="11.25" customHeight="1" x14ac:dyDescent="0.25">
      <c r="A198" s="172"/>
      <c r="B198" s="172"/>
      <c r="C198" s="172"/>
      <c r="D198" s="172"/>
      <c r="E198" s="116"/>
      <c r="F198" s="119"/>
      <c r="G198" s="117"/>
      <c r="H198" s="116"/>
      <c r="I198" s="119"/>
      <c r="J198" s="172"/>
      <c r="K198" s="166"/>
      <c r="L198" s="166"/>
      <c r="M198" s="166"/>
      <c r="N198" s="166"/>
      <c r="O198" s="166"/>
      <c r="P198" s="166"/>
      <c r="Q198" s="166"/>
      <c r="R198" s="166"/>
      <c r="S198" s="172"/>
      <c r="T198" s="166"/>
      <c r="U198" s="166"/>
      <c r="V198" s="166"/>
      <c r="W198" s="166"/>
      <c r="X198" s="166"/>
      <c r="Y198" s="166"/>
      <c r="Z198" s="166"/>
      <c r="AA198" s="166"/>
      <c r="AB198" s="172"/>
      <c r="AC198" s="172"/>
      <c r="AD198" s="172"/>
      <c r="AE198" s="172"/>
      <c r="AF198" s="172"/>
      <c r="AG198" s="172"/>
      <c r="AH198" s="172"/>
      <c r="AI198" s="172"/>
      <c r="AJ198" s="172"/>
      <c r="AK198" s="172"/>
      <c r="AL198" s="174"/>
      <c r="AM198" s="172"/>
      <c r="AN198" s="172"/>
      <c r="AO198" s="172"/>
      <c r="AP198" s="172"/>
      <c r="AQ198" s="172"/>
      <c r="AR198" s="172"/>
      <c r="AS198" s="172"/>
      <c r="AT198" s="172"/>
      <c r="AU198" s="172"/>
      <c r="AV198" s="172"/>
      <c r="AW198" s="172"/>
      <c r="AX198" s="172"/>
      <c r="AY198" s="172"/>
      <c r="AZ198" s="172"/>
      <c r="BA198" s="172"/>
      <c r="BB198" s="172"/>
      <c r="BC198" s="172"/>
      <c r="BD198" s="172"/>
      <c r="BE198" s="172"/>
      <c r="BF198" s="172"/>
      <c r="BG198" s="172"/>
      <c r="BH198" s="172"/>
      <c r="BI198" s="172"/>
      <c r="BJ198" s="172"/>
      <c r="BK198" s="172"/>
      <c r="BL198" s="172"/>
      <c r="BM198" s="172"/>
      <c r="BN198" s="172"/>
      <c r="BO198" s="172"/>
      <c r="BP198" s="172"/>
      <c r="BQ198" s="172"/>
      <c r="BR198" s="172"/>
      <c r="BS198" s="172"/>
      <c r="BT198" s="172"/>
      <c r="BU198" s="172"/>
      <c r="BV198" s="172"/>
      <c r="BW198" s="172"/>
      <c r="BX198" s="172"/>
      <c r="BY198" s="172"/>
      <c r="BZ198" s="172"/>
      <c r="CA198" s="172"/>
      <c r="CB198" s="172"/>
      <c r="CC198" s="172"/>
      <c r="CD198" s="172"/>
      <c r="CE198" s="172"/>
      <c r="CF198" s="172"/>
      <c r="CG198" s="172"/>
      <c r="CH198" s="172"/>
      <c r="CI198" s="172"/>
      <c r="CJ198" s="172"/>
      <c r="CK198" s="172"/>
      <c r="CL198" s="172"/>
      <c r="CM198" s="172"/>
      <c r="CN198" s="172"/>
      <c r="CO198" s="172"/>
      <c r="CP198" s="172"/>
      <c r="CQ198" s="172"/>
      <c r="CR198" s="172"/>
      <c r="CS198" s="172"/>
      <c r="CT198" s="172"/>
      <c r="CU198" s="172"/>
      <c r="CV198" s="172"/>
      <c r="CW198" s="172"/>
      <c r="CX198" s="172"/>
      <c r="CY198" s="172"/>
      <c r="CZ198" s="172"/>
    </row>
    <row r="199" spans="1:104" ht="11.25" customHeight="1" x14ac:dyDescent="0.25">
      <c r="A199" s="172"/>
      <c r="B199" s="172"/>
      <c r="C199" s="172"/>
      <c r="D199" s="172"/>
      <c r="E199" s="116"/>
      <c r="F199" s="119"/>
      <c r="G199" s="117"/>
      <c r="H199" s="116"/>
      <c r="I199" s="119"/>
      <c r="J199" s="172"/>
      <c r="K199" s="166"/>
      <c r="L199" s="166"/>
      <c r="M199" s="166"/>
      <c r="N199" s="166"/>
      <c r="O199" s="166"/>
      <c r="P199" s="166"/>
      <c r="Q199" s="166"/>
      <c r="R199" s="166"/>
      <c r="S199" s="172"/>
      <c r="T199" s="166"/>
      <c r="U199" s="166"/>
      <c r="V199" s="166"/>
      <c r="W199" s="166"/>
      <c r="X199" s="166"/>
      <c r="Y199" s="166"/>
      <c r="Z199" s="166"/>
      <c r="AA199" s="166"/>
      <c r="AB199" s="172"/>
      <c r="AC199" s="172"/>
      <c r="AD199" s="172"/>
      <c r="AE199" s="172"/>
      <c r="AF199" s="172"/>
      <c r="AG199" s="172"/>
      <c r="AH199" s="172"/>
      <c r="AI199" s="172"/>
      <c r="AJ199" s="172"/>
      <c r="AK199" s="172"/>
      <c r="AL199" s="174"/>
      <c r="AM199" s="172"/>
      <c r="AN199" s="172"/>
      <c r="AO199" s="172"/>
      <c r="AP199" s="172"/>
      <c r="AQ199" s="172"/>
      <c r="AR199" s="172"/>
      <c r="AS199" s="172"/>
      <c r="AT199" s="172"/>
      <c r="AU199" s="172"/>
      <c r="AV199" s="172"/>
      <c r="AW199" s="172"/>
      <c r="AX199" s="172"/>
      <c r="AY199" s="172"/>
      <c r="AZ199" s="172"/>
      <c r="BA199" s="172"/>
      <c r="BB199" s="172"/>
      <c r="BC199" s="172"/>
      <c r="BD199" s="172"/>
      <c r="BE199" s="172"/>
      <c r="BF199" s="172"/>
      <c r="BG199" s="172"/>
      <c r="BH199" s="172"/>
      <c r="BI199" s="172"/>
      <c r="BJ199" s="172"/>
      <c r="BK199" s="172"/>
      <c r="BL199" s="172"/>
      <c r="BM199" s="172"/>
      <c r="BN199" s="172"/>
      <c r="BO199" s="172"/>
      <c r="BP199" s="172"/>
      <c r="BQ199" s="172"/>
      <c r="BR199" s="172"/>
      <c r="BS199" s="172"/>
      <c r="BT199" s="172"/>
      <c r="BU199" s="172"/>
      <c r="BV199" s="172"/>
      <c r="BW199" s="172"/>
      <c r="BX199" s="172"/>
      <c r="BY199" s="172"/>
      <c r="BZ199" s="172"/>
      <c r="CA199" s="172"/>
      <c r="CB199" s="172"/>
      <c r="CC199" s="172"/>
      <c r="CD199" s="172"/>
      <c r="CE199" s="172"/>
      <c r="CF199" s="172"/>
      <c r="CG199" s="172"/>
      <c r="CH199" s="172"/>
      <c r="CI199" s="172"/>
      <c r="CJ199" s="172"/>
      <c r="CK199" s="172"/>
      <c r="CL199" s="172"/>
      <c r="CM199" s="172"/>
      <c r="CN199" s="172"/>
      <c r="CO199" s="172"/>
      <c r="CP199" s="172"/>
      <c r="CQ199" s="172"/>
      <c r="CR199" s="172"/>
      <c r="CS199" s="172"/>
      <c r="CT199" s="172"/>
      <c r="CU199" s="172"/>
      <c r="CV199" s="172"/>
      <c r="CW199" s="172"/>
      <c r="CX199" s="172"/>
      <c r="CY199" s="172"/>
      <c r="CZ199" s="172"/>
    </row>
    <row r="200" spans="1:104" ht="11.25" customHeight="1" x14ac:dyDescent="0.25">
      <c r="A200" s="172"/>
      <c r="B200" s="172"/>
      <c r="C200" s="172"/>
      <c r="D200" s="172"/>
      <c r="E200" s="116"/>
      <c r="F200" s="119"/>
      <c r="G200" s="117"/>
      <c r="H200" s="116"/>
      <c r="I200" s="119"/>
      <c r="J200" s="172"/>
      <c r="K200" s="166"/>
      <c r="L200" s="166"/>
      <c r="M200" s="166"/>
      <c r="N200" s="166"/>
      <c r="O200" s="166"/>
      <c r="P200" s="166"/>
      <c r="Q200" s="166"/>
      <c r="R200" s="166"/>
      <c r="S200" s="172"/>
      <c r="T200" s="166"/>
      <c r="U200" s="166"/>
      <c r="V200" s="166"/>
      <c r="W200" s="166"/>
      <c r="X200" s="166"/>
      <c r="Y200" s="166"/>
      <c r="Z200" s="166"/>
      <c r="AA200" s="166"/>
      <c r="AB200" s="172"/>
      <c r="AC200" s="172"/>
      <c r="AD200" s="172"/>
      <c r="AE200" s="172"/>
      <c r="AF200" s="172"/>
      <c r="AG200" s="172"/>
      <c r="AH200" s="172"/>
      <c r="AI200" s="172"/>
      <c r="AJ200" s="172"/>
      <c r="AK200" s="172"/>
      <c r="AL200" s="174"/>
      <c r="AM200" s="172"/>
      <c r="AN200" s="172"/>
      <c r="AO200" s="172"/>
      <c r="AP200" s="172"/>
      <c r="AQ200" s="172"/>
      <c r="AR200" s="172"/>
      <c r="AS200" s="172"/>
      <c r="AT200" s="172"/>
      <c r="AU200" s="172"/>
      <c r="AV200" s="172"/>
      <c r="AW200" s="172"/>
      <c r="AX200" s="172"/>
      <c r="AY200" s="172"/>
      <c r="AZ200" s="172"/>
      <c r="BA200" s="172"/>
      <c r="BB200" s="172"/>
      <c r="BC200" s="172"/>
      <c r="BD200" s="172"/>
      <c r="BE200" s="172"/>
      <c r="BF200" s="172"/>
      <c r="BG200" s="172"/>
      <c r="BH200" s="172"/>
      <c r="BI200" s="172"/>
      <c r="BJ200" s="172"/>
      <c r="BK200" s="172"/>
      <c r="BL200" s="172"/>
      <c r="BM200" s="172"/>
      <c r="BN200" s="172"/>
      <c r="BO200" s="172"/>
      <c r="BP200" s="172"/>
      <c r="BQ200" s="172"/>
      <c r="BR200" s="172"/>
      <c r="BS200" s="172"/>
      <c r="BT200" s="172"/>
      <c r="BU200" s="172"/>
      <c r="BV200" s="172"/>
      <c r="BW200" s="172"/>
      <c r="BX200" s="172"/>
      <c r="BY200" s="172"/>
      <c r="BZ200" s="172"/>
      <c r="CA200" s="172"/>
      <c r="CB200" s="172"/>
      <c r="CC200" s="172"/>
      <c r="CD200" s="172"/>
      <c r="CE200" s="172"/>
      <c r="CF200" s="172"/>
      <c r="CG200" s="172"/>
      <c r="CH200" s="172"/>
      <c r="CI200" s="172"/>
      <c r="CJ200" s="172"/>
      <c r="CK200" s="172"/>
      <c r="CL200" s="172"/>
      <c r="CM200" s="172"/>
      <c r="CN200" s="172"/>
      <c r="CO200" s="172"/>
      <c r="CP200" s="172"/>
      <c r="CQ200" s="172"/>
      <c r="CR200" s="172"/>
      <c r="CS200" s="172"/>
      <c r="CT200" s="172"/>
      <c r="CU200" s="172"/>
      <c r="CV200" s="172"/>
      <c r="CW200" s="172"/>
      <c r="CX200" s="172"/>
      <c r="CY200" s="172"/>
      <c r="CZ200" s="172"/>
    </row>
    <row r="201" spans="1:104" ht="11.25" customHeight="1" x14ac:dyDescent="0.25">
      <c r="A201" s="172"/>
      <c r="B201" s="172"/>
      <c r="C201" s="172"/>
      <c r="D201" s="172"/>
      <c r="E201" s="116"/>
      <c r="F201" s="119"/>
      <c r="G201" s="117"/>
      <c r="H201" s="116"/>
      <c r="I201" s="119"/>
      <c r="J201" s="172"/>
      <c r="K201" s="166"/>
      <c r="L201" s="166"/>
      <c r="M201" s="166"/>
      <c r="N201" s="166"/>
      <c r="O201" s="166"/>
      <c r="P201" s="166"/>
      <c r="Q201" s="166"/>
      <c r="R201" s="166"/>
      <c r="S201" s="172"/>
      <c r="T201" s="166"/>
      <c r="U201" s="166"/>
      <c r="V201" s="166"/>
      <c r="W201" s="166"/>
      <c r="X201" s="166"/>
      <c r="Y201" s="166"/>
      <c r="Z201" s="166"/>
      <c r="AA201" s="166"/>
      <c r="AB201" s="172"/>
      <c r="AC201" s="172"/>
      <c r="AD201" s="172"/>
      <c r="AE201" s="172"/>
      <c r="AF201" s="172"/>
      <c r="AG201" s="172"/>
      <c r="AH201" s="172"/>
      <c r="AI201" s="172"/>
      <c r="AJ201" s="172"/>
      <c r="AK201" s="172"/>
      <c r="AL201" s="174"/>
      <c r="AM201" s="172"/>
      <c r="AN201" s="172"/>
      <c r="AO201" s="172"/>
      <c r="AP201" s="172"/>
      <c r="AQ201" s="172"/>
      <c r="AR201" s="172"/>
      <c r="AS201" s="172"/>
      <c r="AT201" s="172"/>
      <c r="AU201" s="172"/>
      <c r="AV201" s="172"/>
      <c r="AW201" s="172"/>
      <c r="AX201" s="172"/>
      <c r="AY201" s="172"/>
      <c r="AZ201" s="172"/>
      <c r="BA201" s="172"/>
      <c r="BB201" s="172"/>
      <c r="BC201" s="172"/>
      <c r="BD201" s="172"/>
      <c r="BE201" s="172"/>
      <c r="BF201" s="172"/>
      <c r="BG201" s="172"/>
      <c r="BH201" s="172"/>
      <c r="BI201" s="172"/>
      <c r="BJ201" s="172"/>
      <c r="BK201" s="172"/>
      <c r="BL201" s="172"/>
      <c r="BM201" s="172"/>
      <c r="BN201" s="172"/>
      <c r="BO201" s="172"/>
      <c r="BP201" s="172"/>
      <c r="BQ201" s="172"/>
      <c r="BR201" s="172"/>
      <c r="BS201" s="172"/>
      <c r="BT201" s="172"/>
      <c r="BU201" s="172"/>
      <c r="BV201" s="172"/>
      <c r="BW201" s="172"/>
      <c r="BX201" s="172"/>
      <c r="BY201" s="172"/>
      <c r="BZ201" s="172"/>
      <c r="CA201" s="172"/>
      <c r="CB201" s="172"/>
      <c r="CC201" s="172"/>
      <c r="CD201" s="172"/>
      <c r="CE201" s="172"/>
      <c r="CF201" s="172"/>
      <c r="CG201" s="172"/>
      <c r="CH201" s="172"/>
      <c r="CI201" s="172"/>
      <c r="CJ201" s="172"/>
      <c r="CK201" s="172"/>
      <c r="CL201" s="172"/>
      <c r="CM201" s="172"/>
      <c r="CN201" s="172"/>
      <c r="CO201" s="172"/>
      <c r="CP201" s="172"/>
      <c r="CQ201" s="172"/>
      <c r="CR201" s="172"/>
      <c r="CS201" s="172"/>
      <c r="CT201" s="172"/>
      <c r="CU201" s="172"/>
      <c r="CV201" s="172"/>
      <c r="CW201" s="172"/>
      <c r="CX201" s="172"/>
      <c r="CY201" s="172"/>
      <c r="CZ201" s="172"/>
    </row>
    <row r="202" spans="1:104" ht="11.25" customHeight="1" x14ac:dyDescent="0.25">
      <c r="A202" s="172"/>
      <c r="B202" s="172"/>
      <c r="C202" s="172"/>
      <c r="D202" s="172"/>
      <c r="E202" s="116"/>
      <c r="F202" s="119"/>
      <c r="G202" s="117"/>
      <c r="H202" s="116"/>
      <c r="I202" s="119"/>
      <c r="J202" s="172"/>
      <c r="K202" s="166"/>
      <c r="L202" s="166"/>
      <c r="M202" s="166"/>
      <c r="N202" s="166"/>
      <c r="O202" s="166"/>
      <c r="P202" s="166"/>
      <c r="Q202" s="166"/>
      <c r="R202" s="166"/>
      <c r="S202" s="172"/>
      <c r="T202" s="166"/>
      <c r="U202" s="166"/>
      <c r="V202" s="166"/>
      <c r="W202" s="166"/>
      <c r="X202" s="166"/>
      <c r="Y202" s="166"/>
      <c r="Z202" s="166"/>
      <c r="AA202" s="166"/>
      <c r="AB202" s="172"/>
      <c r="AC202" s="172"/>
      <c r="AD202" s="172"/>
      <c r="AE202" s="172"/>
      <c r="AF202" s="172"/>
      <c r="AG202" s="172"/>
      <c r="AH202" s="172"/>
      <c r="AI202" s="172"/>
      <c r="AJ202" s="172"/>
      <c r="AK202" s="172"/>
      <c r="AL202" s="174"/>
      <c r="AM202" s="172"/>
      <c r="AN202" s="172"/>
      <c r="AO202" s="172"/>
      <c r="AP202" s="172"/>
      <c r="AQ202" s="172"/>
      <c r="AR202" s="172"/>
      <c r="AS202" s="172"/>
      <c r="AT202" s="172"/>
      <c r="AU202" s="172"/>
      <c r="AV202" s="172"/>
      <c r="AW202" s="172"/>
      <c r="AX202" s="172"/>
      <c r="AY202" s="172"/>
      <c r="AZ202" s="172"/>
      <c r="BA202" s="172"/>
      <c r="BB202" s="172"/>
      <c r="BC202" s="172"/>
      <c r="BD202" s="172"/>
      <c r="BE202" s="172"/>
      <c r="BF202" s="172"/>
      <c r="BG202" s="172"/>
      <c r="BH202" s="172"/>
      <c r="BI202" s="172"/>
      <c r="BJ202" s="172"/>
      <c r="BK202" s="172"/>
      <c r="BL202" s="172"/>
      <c r="BM202" s="172"/>
      <c r="BN202" s="172"/>
      <c r="BO202" s="172"/>
      <c r="BP202" s="172"/>
      <c r="BQ202" s="172"/>
      <c r="BR202" s="172"/>
      <c r="BS202" s="172"/>
      <c r="BT202" s="172"/>
      <c r="BU202" s="172"/>
      <c r="BV202" s="172"/>
      <c r="BW202" s="172"/>
      <c r="BX202" s="172"/>
      <c r="BY202" s="172"/>
      <c r="BZ202" s="172"/>
      <c r="CA202" s="172"/>
      <c r="CB202" s="172"/>
      <c r="CC202" s="172"/>
      <c r="CD202" s="172"/>
      <c r="CE202" s="172"/>
      <c r="CF202" s="172"/>
      <c r="CG202" s="172"/>
      <c r="CH202" s="172"/>
      <c r="CI202" s="172"/>
      <c r="CJ202" s="172"/>
      <c r="CK202" s="172"/>
      <c r="CL202" s="172"/>
      <c r="CM202" s="172"/>
      <c r="CN202" s="172"/>
      <c r="CO202" s="172"/>
      <c r="CP202" s="172"/>
      <c r="CQ202" s="172"/>
      <c r="CR202" s="172"/>
      <c r="CS202" s="172"/>
      <c r="CT202" s="172"/>
      <c r="CU202" s="172"/>
      <c r="CV202" s="172"/>
      <c r="CW202" s="172"/>
      <c r="CX202" s="172"/>
      <c r="CY202" s="172"/>
      <c r="CZ202" s="172"/>
    </row>
    <row r="203" spans="1:104" ht="11.25" customHeight="1" x14ac:dyDescent="0.25">
      <c r="A203" s="172"/>
      <c r="B203" s="172"/>
      <c r="C203" s="172"/>
      <c r="D203" s="172"/>
      <c r="E203" s="116"/>
      <c r="F203" s="119"/>
      <c r="G203" s="117"/>
      <c r="H203" s="116"/>
      <c r="I203" s="119"/>
      <c r="J203" s="172"/>
      <c r="K203" s="166"/>
      <c r="L203" s="166"/>
      <c r="M203" s="166"/>
      <c r="N203" s="166"/>
      <c r="O203" s="166"/>
      <c r="P203" s="166"/>
      <c r="Q203" s="166"/>
      <c r="R203" s="166"/>
      <c r="S203" s="172"/>
      <c r="T203" s="166"/>
      <c r="U203" s="166"/>
      <c r="V203" s="166"/>
      <c r="W203" s="166"/>
      <c r="X203" s="166"/>
      <c r="Y203" s="166"/>
      <c r="Z203" s="166"/>
      <c r="AA203" s="166"/>
      <c r="AB203" s="172"/>
      <c r="AC203" s="172"/>
      <c r="AD203" s="172"/>
      <c r="AE203" s="172"/>
      <c r="AF203" s="172"/>
      <c r="AG203" s="172"/>
      <c r="AH203" s="172"/>
      <c r="AI203" s="172"/>
      <c r="AJ203" s="172"/>
      <c r="AK203" s="172"/>
      <c r="AL203" s="174"/>
      <c r="AM203" s="172"/>
      <c r="AN203" s="172"/>
      <c r="AO203" s="172"/>
      <c r="AP203" s="172"/>
      <c r="AQ203" s="172"/>
      <c r="AR203" s="172"/>
      <c r="AS203" s="172"/>
      <c r="AT203" s="172"/>
      <c r="AU203" s="172"/>
      <c r="AV203" s="172"/>
      <c r="AW203" s="172"/>
      <c r="AX203" s="172"/>
      <c r="AY203" s="172"/>
      <c r="AZ203" s="172"/>
      <c r="BA203" s="172"/>
      <c r="BB203" s="172"/>
      <c r="BC203" s="172"/>
      <c r="BD203" s="172"/>
      <c r="BE203" s="172"/>
      <c r="BF203" s="172"/>
      <c r="BG203" s="172"/>
      <c r="BH203" s="172"/>
      <c r="BI203" s="172"/>
      <c r="BJ203" s="172"/>
      <c r="BK203" s="172"/>
      <c r="BL203" s="172"/>
      <c r="BM203" s="172"/>
      <c r="BN203" s="172"/>
      <c r="BO203" s="172"/>
      <c r="BP203" s="172"/>
      <c r="BQ203" s="172"/>
      <c r="BR203" s="172"/>
      <c r="BS203" s="172"/>
      <c r="BT203" s="172"/>
      <c r="BU203" s="172"/>
      <c r="BV203" s="172"/>
      <c r="BW203" s="172"/>
      <c r="BX203" s="172"/>
      <c r="BY203" s="172"/>
      <c r="BZ203" s="172"/>
      <c r="CA203" s="172"/>
      <c r="CB203" s="172"/>
      <c r="CC203" s="172"/>
      <c r="CD203" s="172"/>
      <c r="CE203" s="172"/>
      <c r="CF203" s="172"/>
      <c r="CG203" s="172"/>
      <c r="CH203" s="172"/>
      <c r="CI203" s="172"/>
      <c r="CJ203" s="172"/>
      <c r="CK203" s="172"/>
      <c r="CL203" s="172"/>
      <c r="CM203" s="172"/>
      <c r="CN203" s="172"/>
      <c r="CO203" s="172"/>
      <c r="CP203" s="172"/>
      <c r="CQ203" s="172"/>
      <c r="CR203" s="172"/>
      <c r="CS203" s="172"/>
      <c r="CT203" s="172"/>
      <c r="CU203" s="172"/>
      <c r="CV203" s="172"/>
      <c r="CW203" s="172"/>
      <c r="CX203" s="172"/>
      <c r="CY203" s="172"/>
      <c r="CZ203" s="172"/>
    </row>
    <row r="204" spans="1:104" ht="11.25" customHeight="1" x14ac:dyDescent="0.25">
      <c r="A204" s="172"/>
      <c r="B204" s="172"/>
      <c r="C204" s="172"/>
      <c r="D204" s="172"/>
      <c r="E204" s="116"/>
      <c r="F204" s="119"/>
      <c r="G204" s="117"/>
      <c r="H204" s="116"/>
      <c r="I204" s="119"/>
      <c r="J204" s="172"/>
      <c r="K204" s="166"/>
      <c r="L204" s="166"/>
      <c r="M204" s="166"/>
      <c r="N204" s="166"/>
      <c r="O204" s="166"/>
      <c r="P204" s="166"/>
      <c r="Q204" s="166"/>
      <c r="R204" s="166"/>
      <c r="S204" s="172"/>
      <c r="T204" s="166"/>
      <c r="U204" s="166"/>
      <c r="V204" s="166"/>
      <c r="W204" s="166"/>
      <c r="X204" s="166"/>
      <c r="Y204" s="166"/>
      <c r="Z204" s="166"/>
      <c r="AA204" s="166"/>
      <c r="AB204" s="172"/>
      <c r="AC204" s="172"/>
      <c r="AD204" s="172"/>
      <c r="AE204" s="172"/>
      <c r="AF204" s="172"/>
      <c r="AG204" s="172"/>
      <c r="AH204" s="172"/>
      <c r="AI204" s="172"/>
      <c r="AJ204" s="172"/>
      <c r="AK204" s="172"/>
      <c r="AL204" s="174"/>
      <c r="AM204" s="172"/>
      <c r="AN204" s="172"/>
      <c r="AO204" s="172"/>
      <c r="AP204" s="172"/>
      <c r="AQ204" s="172"/>
      <c r="AR204" s="172"/>
      <c r="AS204" s="172"/>
      <c r="AT204" s="172"/>
      <c r="AU204" s="172"/>
      <c r="AV204" s="172"/>
      <c r="AW204" s="172"/>
      <c r="AX204" s="172"/>
      <c r="AY204" s="172"/>
      <c r="AZ204" s="172"/>
      <c r="BA204" s="172"/>
      <c r="BB204" s="172"/>
      <c r="BC204" s="172"/>
      <c r="BD204" s="172"/>
      <c r="BE204" s="172"/>
      <c r="BF204" s="172"/>
      <c r="BG204" s="172"/>
      <c r="BH204" s="172"/>
      <c r="BI204" s="172"/>
      <c r="BJ204" s="172"/>
      <c r="BK204" s="172"/>
      <c r="BL204" s="172"/>
      <c r="BM204" s="172"/>
      <c r="BN204" s="172"/>
      <c r="BO204" s="172"/>
      <c r="BP204" s="172"/>
      <c r="BQ204" s="172"/>
      <c r="BR204" s="172"/>
      <c r="BS204" s="172"/>
      <c r="BT204" s="172"/>
      <c r="BU204" s="172"/>
      <c r="BV204" s="172"/>
      <c r="BW204" s="172"/>
      <c r="BX204" s="172"/>
      <c r="BY204" s="172"/>
      <c r="BZ204" s="172"/>
      <c r="CA204" s="172"/>
      <c r="CB204" s="172"/>
      <c r="CC204" s="172"/>
      <c r="CD204" s="172"/>
      <c r="CE204" s="172"/>
      <c r="CF204" s="172"/>
      <c r="CG204" s="172"/>
      <c r="CH204" s="172"/>
      <c r="CI204" s="172"/>
      <c r="CJ204" s="172"/>
      <c r="CK204" s="172"/>
      <c r="CL204" s="172"/>
      <c r="CM204" s="172"/>
      <c r="CN204" s="172"/>
      <c r="CO204" s="172"/>
      <c r="CP204" s="172"/>
      <c r="CQ204" s="172"/>
      <c r="CR204" s="172"/>
      <c r="CS204" s="172"/>
      <c r="CT204" s="172"/>
      <c r="CU204" s="172"/>
      <c r="CV204" s="172"/>
      <c r="CW204" s="172"/>
      <c r="CX204" s="172"/>
      <c r="CY204" s="172"/>
      <c r="CZ204" s="172"/>
    </row>
    <row r="205" spans="1:104" ht="11.25" customHeight="1" x14ac:dyDescent="0.25">
      <c r="A205" s="172"/>
      <c r="B205" s="172"/>
      <c r="C205" s="172"/>
      <c r="D205" s="172"/>
      <c r="E205" s="116"/>
      <c r="F205" s="119"/>
      <c r="G205" s="117"/>
      <c r="H205" s="116"/>
      <c r="I205" s="119"/>
      <c r="J205" s="172"/>
      <c r="K205" s="166"/>
      <c r="L205" s="166"/>
      <c r="M205" s="166"/>
      <c r="N205" s="166"/>
      <c r="O205" s="166"/>
      <c r="P205" s="166"/>
      <c r="Q205" s="166"/>
      <c r="R205" s="166"/>
      <c r="S205" s="172"/>
      <c r="T205" s="166"/>
      <c r="U205" s="166"/>
      <c r="V205" s="166"/>
      <c r="W205" s="166"/>
      <c r="X205" s="166"/>
      <c r="Y205" s="166"/>
      <c r="Z205" s="166"/>
      <c r="AA205" s="166"/>
      <c r="AB205" s="172"/>
      <c r="AC205" s="172"/>
      <c r="AD205" s="172"/>
      <c r="AE205" s="172"/>
      <c r="AF205" s="172"/>
      <c r="AG205" s="172"/>
      <c r="AH205" s="172"/>
      <c r="AI205" s="172"/>
      <c r="AJ205" s="172"/>
      <c r="AK205" s="172"/>
      <c r="AL205" s="174"/>
      <c r="AM205" s="172"/>
      <c r="AN205" s="172"/>
      <c r="AO205" s="172"/>
      <c r="AP205" s="172"/>
      <c r="AQ205" s="172"/>
      <c r="AR205" s="172"/>
      <c r="AS205" s="172"/>
      <c r="AT205" s="172"/>
      <c r="AU205" s="172"/>
      <c r="AV205" s="172"/>
      <c r="AW205" s="172"/>
      <c r="AX205" s="172"/>
      <c r="AY205" s="172"/>
      <c r="AZ205" s="172"/>
      <c r="BA205" s="172"/>
      <c r="BB205" s="172"/>
      <c r="BC205" s="172"/>
      <c r="BD205" s="172"/>
      <c r="BE205" s="172"/>
      <c r="BF205" s="172"/>
      <c r="BG205" s="172"/>
      <c r="BH205" s="172"/>
      <c r="BI205" s="172"/>
      <c r="BJ205" s="172"/>
      <c r="BK205" s="172"/>
      <c r="BL205" s="172"/>
      <c r="BM205" s="172"/>
      <c r="BN205" s="172"/>
      <c r="BO205" s="172"/>
      <c r="BP205" s="172"/>
      <c r="BQ205" s="172"/>
      <c r="BR205" s="172"/>
      <c r="BS205" s="172"/>
      <c r="BT205" s="172"/>
      <c r="BU205" s="172"/>
      <c r="BV205" s="172"/>
      <c r="BW205" s="172"/>
      <c r="BX205" s="172"/>
      <c r="BY205" s="172"/>
      <c r="BZ205" s="172"/>
      <c r="CA205" s="172"/>
      <c r="CB205" s="172"/>
      <c r="CC205" s="172"/>
      <c r="CD205" s="172"/>
      <c r="CE205" s="172"/>
      <c r="CF205" s="172"/>
      <c r="CG205" s="172"/>
      <c r="CH205" s="172"/>
      <c r="CI205" s="172"/>
      <c r="CJ205" s="172"/>
      <c r="CK205" s="172"/>
      <c r="CL205" s="172"/>
      <c r="CM205" s="172"/>
      <c r="CN205" s="172"/>
      <c r="CO205" s="172"/>
      <c r="CP205" s="172"/>
      <c r="CQ205" s="172"/>
      <c r="CR205" s="172"/>
      <c r="CS205" s="172"/>
      <c r="CT205" s="172"/>
      <c r="CU205" s="172"/>
      <c r="CV205" s="172"/>
      <c r="CW205" s="172"/>
      <c r="CX205" s="172"/>
      <c r="CY205" s="172"/>
      <c r="CZ205" s="172"/>
    </row>
    <row r="206" spans="1:104" ht="11.25" customHeight="1" x14ac:dyDescent="0.25">
      <c r="A206" s="172"/>
      <c r="B206" s="172"/>
      <c r="C206" s="172"/>
      <c r="D206" s="172"/>
      <c r="E206" s="116"/>
      <c r="F206" s="119"/>
      <c r="G206" s="117"/>
      <c r="H206" s="116"/>
      <c r="I206" s="119"/>
      <c r="J206" s="172"/>
      <c r="K206" s="166"/>
      <c r="L206" s="166"/>
      <c r="M206" s="166"/>
      <c r="N206" s="166"/>
      <c r="O206" s="166"/>
      <c r="P206" s="166"/>
      <c r="Q206" s="166"/>
      <c r="R206" s="166"/>
      <c r="S206" s="172"/>
      <c r="T206" s="166"/>
      <c r="U206" s="166"/>
      <c r="V206" s="166"/>
      <c r="W206" s="166"/>
      <c r="X206" s="166"/>
      <c r="Y206" s="166"/>
      <c r="Z206" s="166"/>
      <c r="AA206" s="166"/>
      <c r="AB206" s="172"/>
      <c r="AC206" s="172"/>
      <c r="AD206" s="172"/>
      <c r="AE206" s="172"/>
      <c r="AF206" s="172"/>
      <c r="AG206" s="172"/>
      <c r="AH206" s="172"/>
      <c r="AI206" s="172"/>
      <c r="AJ206" s="172"/>
      <c r="AK206" s="172"/>
      <c r="AL206" s="174"/>
      <c r="AM206" s="172"/>
      <c r="AN206" s="172"/>
      <c r="AO206" s="172"/>
      <c r="AP206" s="172"/>
      <c r="AQ206" s="172"/>
      <c r="AR206" s="172"/>
      <c r="AS206" s="172"/>
      <c r="AT206" s="172"/>
      <c r="AU206" s="172"/>
      <c r="AV206" s="172"/>
      <c r="AW206" s="172"/>
      <c r="AX206" s="172"/>
      <c r="AY206" s="172"/>
      <c r="AZ206" s="172"/>
      <c r="BA206" s="172"/>
      <c r="BB206" s="172"/>
      <c r="BC206" s="172"/>
      <c r="BD206" s="172"/>
      <c r="BE206" s="172"/>
      <c r="BF206" s="172"/>
      <c r="BG206" s="172"/>
      <c r="BH206" s="172"/>
      <c r="BI206" s="172"/>
      <c r="BJ206" s="172"/>
      <c r="BK206" s="172"/>
      <c r="BL206" s="172"/>
      <c r="BM206" s="172"/>
      <c r="BN206" s="172"/>
      <c r="BO206" s="172"/>
      <c r="BP206" s="172"/>
      <c r="BQ206" s="172"/>
      <c r="BR206" s="172"/>
      <c r="BS206" s="172"/>
      <c r="BT206" s="172"/>
      <c r="BU206" s="172"/>
      <c r="BV206" s="172"/>
      <c r="BW206" s="172"/>
      <c r="BX206" s="172"/>
      <c r="BY206" s="172"/>
      <c r="BZ206" s="172"/>
      <c r="CA206" s="172"/>
      <c r="CB206" s="172"/>
      <c r="CC206" s="172"/>
      <c r="CD206" s="172"/>
      <c r="CE206" s="172"/>
      <c r="CF206" s="172"/>
      <c r="CG206" s="172"/>
      <c r="CH206" s="172"/>
      <c r="CI206" s="172"/>
      <c r="CJ206" s="172"/>
      <c r="CK206" s="172"/>
      <c r="CL206" s="172"/>
      <c r="CM206" s="172"/>
      <c r="CN206" s="172"/>
      <c r="CO206" s="172"/>
      <c r="CP206" s="172"/>
      <c r="CQ206" s="172"/>
      <c r="CR206" s="172"/>
      <c r="CS206" s="172"/>
      <c r="CT206" s="172"/>
      <c r="CU206" s="172"/>
      <c r="CV206" s="172"/>
      <c r="CW206" s="172"/>
      <c r="CX206" s="172"/>
      <c r="CY206" s="172"/>
      <c r="CZ206" s="172"/>
    </row>
    <row r="207" spans="1:104" ht="11.25" customHeight="1" x14ac:dyDescent="0.25">
      <c r="A207" s="172"/>
      <c r="B207" s="172"/>
      <c r="C207" s="172"/>
      <c r="D207" s="172"/>
      <c r="E207" s="116"/>
      <c r="F207" s="119"/>
      <c r="G207" s="117"/>
      <c r="H207" s="116"/>
      <c r="I207" s="119"/>
      <c r="J207" s="172"/>
      <c r="K207" s="166"/>
      <c r="L207" s="166"/>
      <c r="M207" s="166"/>
      <c r="N207" s="166"/>
      <c r="O207" s="166"/>
      <c r="P207" s="166"/>
      <c r="Q207" s="166"/>
      <c r="R207" s="166"/>
      <c r="S207" s="172"/>
      <c r="T207" s="166"/>
      <c r="U207" s="166"/>
      <c r="V207" s="166"/>
      <c r="W207" s="166"/>
      <c r="X207" s="166"/>
      <c r="Y207" s="166"/>
      <c r="Z207" s="166"/>
      <c r="AA207" s="166"/>
      <c r="AB207" s="172"/>
      <c r="AC207" s="172"/>
      <c r="AD207" s="172"/>
      <c r="AE207" s="172"/>
      <c r="AF207" s="172"/>
      <c r="AG207" s="172"/>
      <c r="AH207" s="172"/>
      <c r="AI207" s="172"/>
      <c r="AJ207" s="172"/>
      <c r="AK207" s="172"/>
      <c r="AL207" s="174"/>
      <c r="AM207" s="172"/>
      <c r="AN207" s="172"/>
      <c r="AO207" s="172"/>
      <c r="AP207" s="172"/>
      <c r="AQ207" s="172"/>
      <c r="AR207" s="172"/>
      <c r="AS207" s="172"/>
      <c r="AT207" s="172"/>
      <c r="AU207" s="172"/>
      <c r="AV207" s="172"/>
      <c r="AW207" s="172"/>
      <c r="AX207" s="172"/>
      <c r="AY207" s="172"/>
      <c r="AZ207" s="172"/>
      <c r="BA207" s="172"/>
      <c r="BB207" s="172"/>
      <c r="BC207" s="172"/>
      <c r="BD207" s="172"/>
      <c r="BE207" s="172"/>
      <c r="BF207" s="172"/>
      <c r="BG207" s="172"/>
      <c r="BH207" s="172"/>
      <c r="BI207" s="172"/>
      <c r="BJ207" s="172"/>
      <c r="BK207" s="172"/>
      <c r="BL207" s="172"/>
      <c r="BM207" s="172"/>
      <c r="BN207" s="172"/>
      <c r="BO207" s="172"/>
      <c r="BP207" s="172"/>
      <c r="BQ207" s="172"/>
      <c r="BR207" s="172"/>
      <c r="BS207" s="172"/>
      <c r="BT207" s="172"/>
      <c r="BU207" s="172"/>
      <c r="BV207" s="172"/>
      <c r="BW207" s="172"/>
      <c r="BX207" s="172"/>
      <c r="BY207" s="172"/>
      <c r="BZ207" s="172"/>
      <c r="CA207" s="172"/>
      <c r="CB207" s="172"/>
      <c r="CC207" s="172"/>
      <c r="CD207" s="172"/>
      <c r="CE207" s="172"/>
      <c r="CF207" s="172"/>
      <c r="CG207" s="172"/>
      <c r="CH207" s="172"/>
      <c r="CI207" s="172"/>
      <c r="CJ207" s="172"/>
      <c r="CK207" s="172"/>
      <c r="CL207" s="172"/>
      <c r="CM207" s="172"/>
      <c r="CN207" s="172"/>
      <c r="CO207" s="172"/>
      <c r="CP207" s="172"/>
      <c r="CQ207" s="172"/>
      <c r="CR207" s="172"/>
      <c r="CS207" s="172"/>
      <c r="CT207" s="172"/>
      <c r="CU207" s="172"/>
      <c r="CV207" s="172"/>
      <c r="CW207" s="172"/>
      <c r="CX207" s="172"/>
      <c r="CY207" s="172"/>
      <c r="CZ207" s="172"/>
    </row>
    <row r="208" spans="1:104" ht="11.25" customHeight="1" x14ac:dyDescent="0.25">
      <c r="A208" s="172"/>
      <c r="B208" s="172"/>
      <c r="C208" s="172"/>
      <c r="D208" s="172"/>
      <c r="E208" s="116"/>
      <c r="F208" s="119"/>
      <c r="G208" s="117"/>
      <c r="H208" s="116"/>
      <c r="I208" s="119"/>
      <c r="J208" s="172"/>
      <c r="K208" s="166"/>
      <c r="L208" s="166"/>
      <c r="M208" s="166"/>
      <c r="N208" s="166"/>
      <c r="O208" s="166"/>
      <c r="P208" s="166"/>
      <c r="Q208" s="166"/>
      <c r="R208" s="166"/>
      <c r="S208" s="172"/>
      <c r="T208" s="166"/>
      <c r="U208" s="166"/>
      <c r="V208" s="166"/>
      <c r="W208" s="166"/>
      <c r="X208" s="166"/>
      <c r="Y208" s="166"/>
      <c r="Z208" s="166"/>
      <c r="AA208" s="166"/>
      <c r="AB208" s="172"/>
      <c r="AC208" s="172"/>
      <c r="AD208" s="172"/>
      <c r="AE208" s="172"/>
      <c r="AF208" s="172"/>
      <c r="AG208" s="172"/>
      <c r="AH208" s="172"/>
      <c r="AI208" s="172"/>
      <c r="AJ208" s="172"/>
      <c r="AK208" s="172"/>
      <c r="AL208" s="174"/>
      <c r="AM208" s="172"/>
      <c r="AN208" s="172"/>
      <c r="AO208" s="172"/>
      <c r="AP208" s="172"/>
      <c r="AQ208" s="172"/>
      <c r="AR208" s="172"/>
      <c r="AS208" s="172"/>
      <c r="AT208" s="172"/>
      <c r="AU208" s="172"/>
      <c r="AV208" s="172"/>
      <c r="AW208" s="172"/>
      <c r="AX208" s="172"/>
      <c r="AY208" s="172"/>
      <c r="AZ208" s="172"/>
      <c r="BA208" s="172"/>
      <c r="BB208" s="172"/>
      <c r="BC208" s="172"/>
      <c r="BD208" s="172"/>
      <c r="BE208" s="172"/>
      <c r="BF208" s="172"/>
      <c r="BG208" s="172"/>
      <c r="BH208" s="172"/>
      <c r="BI208" s="172"/>
      <c r="BJ208" s="172"/>
      <c r="BK208" s="172"/>
      <c r="BL208" s="172"/>
      <c r="BM208" s="172"/>
      <c r="BN208" s="172"/>
      <c r="BO208" s="172"/>
      <c r="BP208" s="172"/>
      <c r="BQ208" s="172"/>
      <c r="BR208" s="172"/>
      <c r="BS208" s="172"/>
      <c r="BT208" s="172"/>
      <c r="BU208" s="172"/>
      <c r="BV208" s="172"/>
      <c r="BW208" s="172"/>
      <c r="BX208" s="172"/>
      <c r="BY208" s="172"/>
      <c r="BZ208" s="172"/>
      <c r="CA208" s="172"/>
      <c r="CB208" s="172"/>
      <c r="CC208" s="172"/>
      <c r="CD208" s="172"/>
      <c r="CE208" s="172"/>
      <c r="CF208" s="172"/>
      <c r="CG208" s="172"/>
      <c r="CH208" s="172"/>
      <c r="CI208" s="172"/>
      <c r="CJ208" s="172"/>
      <c r="CK208" s="172"/>
      <c r="CL208" s="172"/>
      <c r="CM208" s="172"/>
      <c r="CN208" s="172"/>
      <c r="CO208" s="172"/>
      <c r="CP208" s="172"/>
      <c r="CQ208" s="172"/>
      <c r="CR208" s="172"/>
      <c r="CS208" s="172"/>
      <c r="CT208" s="172"/>
      <c r="CU208" s="172"/>
      <c r="CV208" s="172"/>
      <c r="CW208" s="172"/>
      <c r="CX208" s="172"/>
      <c r="CY208" s="172"/>
      <c r="CZ208" s="172"/>
    </row>
    <row r="209" spans="1:104" ht="11.25" customHeight="1" x14ac:dyDescent="0.25">
      <c r="A209" s="172"/>
      <c r="B209" s="172"/>
      <c r="C209" s="172"/>
      <c r="D209" s="172"/>
      <c r="E209" s="116"/>
      <c r="F209" s="119"/>
      <c r="G209" s="117"/>
      <c r="H209" s="116"/>
      <c r="I209" s="119"/>
      <c r="J209" s="172"/>
      <c r="K209" s="166"/>
      <c r="L209" s="166"/>
      <c r="M209" s="166"/>
      <c r="N209" s="166"/>
      <c r="O209" s="166"/>
      <c r="P209" s="166"/>
      <c r="Q209" s="166"/>
      <c r="R209" s="166"/>
      <c r="S209" s="172"/>
      <c r="T209" s="166"/>
      <c r="U209" s="166"/>
      <c r="V209" s="166"/>
      <c r="W209" s="166"/>
      <c r="X209" s="166"/>
      <c r="Y209" s="166"/>
      <c r="Z209" s="166"/>
      <c r="AA209" s="166"/>
      <c r="AB209" s="172"/>
      <c r="AC209" s="172"/>
      <c r="AD209" s="172"/>
      <c r="AE209" s="172"/>
      <c r="AF209" s="172"/>
      <c r="AG209" s="172"/>
      <c r="AH209" s="172"/>
      <c r="AI209" s="172"/>
      <c r="AJ209" s="172"/>
      <c r="AK209" s="172"/>
      <c r="AL209" s="174"/>
      <c r="AM209" s="172"/>
      <c r="AN209" s="172"/>
      <c r="AO209" s="172"/>
      <c r="AP209" s="172"/>
      <c r="AQ209" s="172"/>
      <c r="AR209" s="172"/>
      <c r="AS209" s="172"/>
      <c r="AT209" s="172"/>
      <c r="AU209" s="172"/>
      <c r="AV209" s="172"/>
      <c r="AW209" s="172"/>
      <c r="AX209" s="172"/>
      <c r="AY209" s="172"/>
      <c r="AZ209" s="172"/>
      <c r="BA209" s="172"/>
      <c r="BB209" s="172"/>
      <c r="BC209" s="172"/>
      <c r="BD209" s="172"/>
      <c r="BE209" s="172"/>
      <c r="BF209" s="172"/>
      <c r="BG209" s="172"/>
      <c r="BH209" s="172"/>
      <c r="BI209" s="172"/>
      <c r="BJ209" s="172"/>
      <c r="BK209" s="172"/>
      <c r="BL209" s="172"/>
      <c r="BM209" s="172"/>
      <c r="BN209" s="172"/>
      <c r="BO209" s="172"/>
      <c r="BP209" s="172"/>
      <c r="BQ209" s="172"/>
      <c r="BR209" s="172"/>
      <c r="BS209" s="172"/>
      <c r="BT209" s="172"/>
      <c r="BU209" s="172"/>
      <c r="BV209" s="172"/>
      <c r="BW209" s="172"/>
      <c r="BX209" s="172"/>
      <c r="BY209" s="172"/>
      <c r="BZ209" s="172"/>
      <c r="CA209" s="172"/>
      <c r="CB209" s="172"/>
      <c r="CC209" s="172"/>
      <c r="CD209" s="172"/>
      <c r="CE209" s="172"/>
      <c r="CF209" s="172"/>
      <c r="CG209" s="172"/>
      <c r="CH209" s="172"/>
      <c r="CI209" s="172"/>
      <c r="CJ209" s="172"/>
      <c r="CK209" s="172"/>
      <c r="CL209" s="172"/>
      <c r="CM209" s="172"/>
      <c r="CN209" s="172"/>
      <c r="CO209" s="172"/>
      <c r="CP209" s="172"/>
      <c r="CQ209" s="172"/>
      <c r="CR209" s="172"/>
      <c r="CS209" s="172"/>
      <c r="CT209" s="172"/>
      <c r="CU209" s="172"/>
      <c r="CV209" s="172"/>
      <c r="CW209" s="172"/>
      <c r="CX209" s="172"/>
      <c r="CY209" s="172"/>
      <c r="CZ209" s="172"/>
    </row>
    <row r="210" spans="1:104" ht="11.25" customHeight="1" x14ac:dyDescent="0.25">
      <c r="A210" s="172"/>
      <c r="B210" s="172"/>
      <c r="C210" s="172"/>
      <c r="D210" s="172"/>
      <c r="E210" s="116"/>
      <c r="F210" s="119"/>
      <c r="G210" s="117"/>
      <c r="H210" s="116"/>
      <c r="I210" s="119"/>
      <c r="J210" s="172"/>
      <c r="K210" s="166"/>
      <c r="L210" s="166"/>
      <c r="M210" s="166"/>
      <c r="N210" s="166"/>
      <c r="O210" s="166"/>
      <c r="P210" s="166"/>
      <c r="Q210" s="166"/>
      <c r="R210" s="166"/>
      <c r="S210" s="172"/>
      <c r="T210" s="166"/>
      <c r="U210" s="166"/>
      <c r="V210" s="166"/>
      <c r="W210" s="166"/>
      <c r="X210" s="166"/>
      <c r="Y210" s="166"/>
      <c r="Z210" s="166"/>
      <c r="AA210" s="166"/>
      <c r="AB210" s="172"/>
      <c r="AC210" s="172"/>
      <c r="AD210" s="172"/>
      <c r="AE210" s="172"/>
      <c r="AF210" s="172"/>
      <c r="AG210" s="172"/>
      <c r="AH210" s="172"/>
      <c r="AI210" s="172"/>
      <c r="AJ210" s="172"/>
      <c r="AK210" s="172"/>
      <c r="AL210" s="174"/>
      <c r="AM210" s="172"/>
      <c r="AN210" s="172"/>
      <c r="AO210" s="172"/>
      <c r="AP210" s="172"/>
      <c r="AQ210" s="172"/>
      <c r="AR210" s="172"/>
      <c r="AS210" s="172"/>
      <c r="AT210" s="172"/>
      <c r="AU210" s="172"/>
      <c r="AV210" s="172"/>
      <c r="AW210" s="172"/>
      <c r="AX210" s="172"/>
      <c r="AY210" s="172"/>
      <c r="AZ210" s="172"/>
      <c r="BA210" s="172"/>
      <c r="BB210" s="172"/>
      <c r="BC210" s="172"/>
      <c r="BD210" s="172"/>
      <c r="BE210" s="172"/>
      <c r="BF210" s="172"/>
      <c r="BG210" s="172"/>
      <c r="BH210" s="172"/>
      <c r="BI210" s="172"/>
      <c r="BJ210" s="172"/>
      <c r="BK210" s="172"/>
      <c r="BL210" s="172"/>
      <c r="BM210" s="172"/>
      <c r="BN210" s="172"/>
      <c r="BO210" s="172"/>
      <c r="BP210" s="172"/>
      <c r="BQ210" s="172"/>
      <c r="BR210" s="172"/>
      <c r="BS210" s="172"/>
      <c r="BT210" s="172"/>
      <c r="BU210" s="172"/>
      <c r="BV210" s="172"/>
      <c r="BW210" s="172"/>
      <c r="BX210" s="172"/>
      <c r="BY210" s="172"/>
      <c r="BZ210" s="172"/>
      <c r="CA210" s="172"/>
      <c r="CB210" s="172"/>
      <c r="CC210" s="172"/>
      <c r="CD210" s="172"/>
      <c r="CE210" s="172"/>
      <c r="CF210" s="172"/>
      <c r="CG210" s="172"/>
      <c r="CH210" s="172"/>
      <c r="CI210" s="172"/>
      <c r="CJ210" s="172"/>
      <c r="CK210" s="172"/>
      <c r="CL210" s="172"/>
      <c r="CM210" s="172"/>
      <c r="CN210" s="172"/>
      <c r="CO210" s="172"/>
      <c r="CP210" s="172"/>
      <c r="CQ210" s="172"/>
      <c r="CR210" s="172"/>
      <c r="CS210" s="172"/>
      <c r="CT210" s="172"/>
      <c r="CU210" s="172"/>
      <c r="CV210" s="172"/>
      <c r="CW210" s="172"/>
      <c r="CX210" s="172"/>
      <c r="CY210" s="172"/>
      <c r="CZ210" s="172"/>
    </row>
    <row r="211" spans="1:104" ht="11.25" customHeight="1" x14ac:dyDescent="0.25">
      <c r="A211" s="172"/>
      <c r="B211" s="172"/>
      <c r="C211" s="172"/>
      <c r="D211" s="172"/>
      <c r="E211" s="116"/>
      <c r="F211" s="119"/>
      <c r="G211" s="117"/>
      <c r="H211" s="116"/>
      <c r="I211" s="119"/>
      <c r="J211" s="172"/>
      <c r="K211" s="166"/>
      <c r="L211" s="166"/>
      <c r="M211" s="166"/>
      <c r="N211" s="166"/>
      <c r="O211" s="166"/>
      <c r="P211" s="166"/>
      <c r="Q211" s="166"/>
      <c r="R211" s="166"/>
      <c r="S211" s="172"/>
      <c r="T211" s="166"/>
      <c r="U211" s="166"/>
      <c r="V211" s="166"/>
      <c r="W211" s="166"/>
      <c r="X211" s="166"/>
      <c r="Y211" s="166"/>
      <c r="Z211" s="166"/>
      <c r="AA211" s="166"/>
      <c r="AB211" s="172"/>
      <c r="AC211" s="172"/>
      <c r="AD211" s="172"/>
      <c r="AE211" s="172"/>
      <c r="AF211" s="172"/>
      <c r="AG211" s="172"/>
      <c r="AH211" s="172"/>
      <c r="AI211" s="172"/>
      <c r="AJ211" s="172"/>
      <c r="AK211" s="172"/>
      <c r="AL211" s="174"/>
      <c r="AM211" s="172"/>
      <c r="AN211" s="172"/>
      <c r="AO211" s="172"/>
      <c r="AP211" s="172"/>
      <c r="AQ211" s="172"/>
      <c r="AR211" s="172"/>
      <c r="AS211" s="172"/>
      <c r="AT211" s="172"/>
      <c r="AU211" s="172"/>
      <c r="AV211" s="172"/>
      <c r="AW211" s="172"/>
      <c r="AX211" s="172"/>
      <c r="AY211" s="172"/>
      <c r="AZ211" s="172"/>
      <c r="BA211" s="172"/>
      <c r="BB211" s="172"/>
      <c r="BC211" s="172"/>
      <c r="BD211" s="172"/>
      <c r="BE211" s="172"/>
      <c r="BF211" s="172"/>
      <c r="BG211" s="172"/>
      <c r="BH211" s="172"/>
      <c r="BI211" s="172"/>
      <c r="BJ211" s="172"/>
      <c r="BK211" s="172"/>
      <c r="BL211" s="172"/>
      <c r="BM211" s="172"/>
      <c r="BN211" s="172"/>
      <c r="BO211" s="172"/>
      <c r="BP211" s="172"/>
      <c r="BQ211" s="172"/>
      <c r="BR211" s="172"/>
      <c r="BS211" s="172"/>
      <c r="BT211" s="172"/>
      <c r="BU211" s="172"/>
      <c r="BV211" s="172"/>
      <c r="BW211" s="172"/>
      <c r="BX211" s="172"/>
      <c r="BY211" s="172"/>
      <c r="BZ211" s="172"/>
      <c r="CA211" s="172"/>
      <c r="CB211" s="172"/>
      <c r="CC211" s="172"/>
      <c r="CD211" s="172"/>
      <c r="CE211" s="172"/>
      <c r="CF211" s="172"/>
      <c r="CG211" s="172"/>
      <c r="CH211" s="172"/>
      <c r="CI211" s="172"/>
      <c r="CJ211" s="172"/>
      <c r="CK211" s="172"/>
      <c r="CL211" s="172"/>
      <c r="CM211" s="172"/>
      <c r="CN211" s="172"/>
      <c r="CO211" s="172"/>
      <c r="CP211" s="172"/>
      <c r="CQ211" s="172"/>
      <c r="CR211" s="172"/>
      <c r="CS211" s="172"/>
      <c r="CT211" s="172"/>
      <c r="CU211" s="172"/>
      <c r="CV211" s="172"/>
      <c r="CW211" s="172"/>
      <c r="CX211" s="172"/>
      <c r="CY211" s="172"/>
      <c r="CZ211" s="172"/>
    </row>
    <row r="212" spans="1:104" ht="11.25" customHeight="1" x14ac:dyDescent="0.25">
      <c r="A212" s="172"/>
      <c r="B212" s="172"/>
      <c r="C212" s="172"/>
      <c r="D212" s="172"/>
      <c r="E212" s="116"/>
      <c r="F212" s="119"/>
      <c r="G212" s="117"/>
      <c r="H212" s="116"/>
      <c r="I212" s="119"/>
      <c r="J212" s="172"/>
      <c r="K212" s="166"/>
      <c r="L212" s="166"/>
      <c r="M212" s="166"/>
      <c r="N212" s="166"/>
      <c r="O212" s="166"/>
      <c r="P212" s="166"/>
      <c r="Q212" s="166"/>
      <c r="R212" s="166"/>
      <c r="S212" s="172"/>
      <c r="T212" s="166"/>
      <c r="U212" s="166"/>
      <c r="V212" s="166"/>
      <c r="W212" s="166"/>
      <c r="X212" s="166"/>
      <c r="Y212" s="166"/>
      <c r="Z212" s="166"/>
      <c r="AA212" s="166"/>
      <c r="AB212" s="172"/>
      <c r="AC212" s="172"/>
      <c r="AD212" s="172"/>
      <c r="AE212" s="172"/>
      <c r="AF212" s="172"/>
      <c r="AG212" s="172"/>
      <c r="AH212" s="172"/>
      <c r="AI212" s="172"/>
      <c r="AJ212" s="172"/>
      <c r="AK212" s="172"/>
      <c r="AL212" s="174"/>
      <c r="AM212" s="172"/>
      <c r="AN212" s="172"/>
      <c r="AO212" s="172"/>
      <c r="AP212" s="172"/>
      <c r="AQ212" s="172"/>
      <c r="AR212" s="172"/>
      <c r="AS212" s="172"/>
      <c r="AT212" s="172"/>
      <c r="AU212" s="172"/>
      <c r="AV212" s="172"/>
      <c r="AW212" s="172"/>
      <c r="AX212" s="172"/>
      <c r="AY212" s="172"/>
      <c r="AZ212" s="172"/>
      <c r="BA212" s="172"/>
      <c r="BB212" s="172"/>
      <c r="BC212" s="172"/>
      <c r="BD212" s="172"/>
      <c r="BE212" s="172"/>
      <c r="BF212" s="172"/>
      <c r="BG212" s="172"/>
      <c r="BH212" s="172"/>
      <c r="BI212" s="172"/>
      <c r="BJ212" s="172"/>
      <c r="BK212" s="172"/>
      <c r="BL212" s="172"/>
      <c r="BM212" s="172"/>
      <c r="BN212" s="172"/>
      <c r="BO212" s="172"/>
      <c r="BP212" s="172"/>
      <c r="BQ212" s="172"/>
      <c r="BR212" s="172"/>
      <c r="BS212" s="172"/>
      <c r="BT212" s="172"/>
      <c r="BU212" s="172"/>
      <c r="BV212" s="172"/>
      <c r="BW212" s="172"/>
      <c r="BX212" s="172"/>
      <c r="BY212" s="172"/>
      <c r="BZ212" s="172"/>
      <c r="CA212" s="172"/>
      <c r="CB212" s="172"/>
      <c r="CC212" s="172"/>
      <c r="CD212" s="172"/>
      <c r="CE212" s="172"/>
      <c r="CF212" s="172"/>
      <c r="CG212" s="172"/>
      <c r="CH212" s="172"/>
      <c r="CI212" s="172"/>
      <c r="CJ212" s="172"/>
      <c r="CK212" s="172"/>
      <c r="CL212" s="172"/>
      <c r="CM212" s="172"/>
      <c r="CN212" s="172"/>
      <c r="CO212" s="172"/>
      <c r="CP212" s="172"/>
      <c r="CQ212" s="172"/>
      <c r="CR212" s="172"/>
      <c r="CS212" s="172"/>
      <c r="CT212" s="172"/>
      <c r="CU212" s="172"/>
      <c r="CV212" s="172"/>
      <c r="CW212" s="172"/>
      <c r="CX212" s="172"/>
      <c r="CY212" s="172"/>
      <c r="CZ212" s="172"/>
    </row>
    <row r="213" spans="1:104" ht="11.25" customHeight="1" x14ac:dyDescent="0.25">
      <c r="A213" s="172"/>
      <c r="B213" s="172"/>
      <c r="C213" s="172"/>
      <c r="D213" s="172"/>
      <c r="E213" s="116"/>
      <c r="F213" s="119"/>
      <c r="G213" s="117"/>
      <c r="H213" s="116"/>
      <c r="I213" s="119"/>
      <c r="J213" s="172"/>
      <c r="K213" s="166"/>
      <c r="L213" s="166"/>
      <c r="M213" s="166"/>
      <c r="N213" s="166"/>
      <c r="O213" s="166"/>
      <c r="P213" s="166"/>
      <c r="Q213" s="166"/>
      <c r="R213" s="166"/>
      <c r="S213" s="172"/>
      <c r="T213" s="166"/>
      <c r="U213" s="166"/>
      <c r="V213" s="166"/>
      <c r="W213" s="166"/>
      <c r="X213" s="166"/>
      <c r="Y213" s="166"/>
      <c r="Z213" s="166"/>
      <c r="AA213" s="166"/>
      <c r="AB213" s="172"/>
      <c r="AC213" s="172"/>
      <c r="AD213" s="172"/>
      <c r="AE213" s="172"/>
      <c r="AF213" s="172"/>
      <c r="AG213" s="172"/>
      <c r="AH213" s="172"/>
      <c r="AI213" s="172"/>
      <c r="AJ213" s="172"/>
      <c r="AK213" s="172"/>
      <c r="AL213" s="174"/>
      <c r="AM213" s="172"/>
      <c r="AN213" s="172"/>
      <c r="AO213" s="172"/>
      <c r="AP213" s="172"/>
      <c r="AQ213" s="172"/>
      <c r="AR213" s="172"/>
      <c r="AS213" s="172"/>
      <c r="AT213" s="172"/>
      <c r="AU213" s="172"/>
      <c r="AV213" s="172"/>
      <c r="AW213" s="172"/>
      <c r="AX213" s="172"/>
      <c r="AY213" s="172"/>
      <c r="AZ213" s="172"/>
      <c r="BA213" s="172"/>
      <c r="BB213" s="172"/>
      <c r="BC213" s="172"/>
      <c r="BD213" s="172"/>
      <c r="BE213" s="172"/>
      <c r="BF213" s="172"/>
      <c r="BG213" s="172"/>
      <c r="BH213" s="172"/>
      <c r="BI213" s="172"/>
      <c r="BJ213" s="172"/>
      <c r="BK213" s="172"/>
      <c r="BL213" s="172"/>
      <c r="BM213" s="172"/>
      <c r="BN213" s="172"/>
      <c r="BO213" s="172"/>
      <c r="BP213" s="172"/>
      <c r="BQ213" s="172"/>
      <c r="BR213" s="172"/>
      <c r="BS213" s="172"/>
      <c r="BT213" s="172"/>
      <c r="BU213" s="172"/>
      <c r="BV213" s="172"/>
      <c r="BW213" s="172"/>
      <c r="BX213" s="172"/>
      <c r="BY213" s="172"/>
      <c r="BZ213" s="172"/>
      <c r="CA213" s="172"/>
      <c r="CB213" s="172"/>
      <c r="CC213" s="172"/>
      <c r="CD213" s="172"/>
      <c r="CE213" s="172"/>
      <c r="CF213" s="172"/>
      <c r="CG213" s="172"/>
      <c r="CH213" s="172"/>
      <c r="CI213" s="172"/>
      <c r="CJ213" s="172"/>
      <c r="CK213" s="172"/>
      <c r="CL213" s="172"/>
      <c r="CM213" s="172"/>
      <c r="CN213" s="172"/>
      <c r="CO213" s="172"/>
      <c r="CP213" s="172"/>
      <c r="CQ213" s="172"/>
      <c r="CR213" s="172"/>
      <c r="CS213" s="172"/>
      <c r="CT213" s="172"/>
      <c r="CU213" s="172"/>
      <c r="CV213" s="172"/>
      <c r="CW213" s="172"/>
      <c r="CX213" s="172"/>
      <c r="CY213" s="172"/>
      <c r="CZ213" s="172"/>
    </row>
    <row r="214" spans="1:104" ht="11.25" customHeight="1" x14ac:dyDescent="0.25">
      <c r="A214" s="172"/>
      <c r="B214" s="172"/>
      <c r="C214" s="172"/>
      <c r="D214" s="172"/>
      <c r="E214" s="116"/>
      <c r="F214" s="119"/>
      <c r="G214" s="117"/>
      <c r="H214" s="116"/>
      <c r="I214" s="119"/>
      <c r="J214" s="172"/>
      <c r="K214" s="166"/>
      <c r="L214" s="166"/>
      <c r="M214" s="166"/>
      <c r="N214" s="166"/>
      <c r="O214" s="166"/>
      <c r="P214" s="166"/>
      <c r="Q214" s="166"/>
      <c r="R214" s="166"/>
      <c r="S214" s="172"/>
      <c r="T214" s="166"/>
      <c r="U214" s="166"/>
      <c r="V214" s="166"/>
      <c r="W214" s="166"/>
      <c r="X214" s="166"/>
      <c r="Y214" s="166"/>
      <c r="Z214" s="166"/>
      <c r="AA214" s="166"/>
      <c r="AB214" s="172"/>
      <c r="AC214" s="172"/>
      <c r="AD214" s="172"/>
      <c r="AE214" s="172"/>
      <c r="AF214" s="172"/>
      <c r="AG214" s="172"/>
      <c r="AH214" s="172"/>
      <c r="AI214" s="172"/>
      <c r="AJ214" s="172"/>
      <c r="AK214" s="172"/>
      <c r="AL214" s="174"/>
      <c r="AM214" s="172"/>
      <c r="AN214" s="172"/>
      <c r="AO214" s="172"/>
      <c r="AP214" s="172"/>
      <c r="AQ214" s="172"/>
      <c r="AR214" s="172"/>
      <c r="AS214" s="172"/>
      <c r="AT214" s="172"/>
      <c r="AU214" s="172"/>
      <c r="AV214" s="172"/>
      <c r="AW214" s="172"/>
      <c r="AX214" s="172"/>
      <c r="AY214" s="172"/>
      <c r="AZ214" s="172"/>
      <c r="BA214" s="172"/>
      <c r="BB214" s="172"/>
      <c r="BC214" s="172"/>
      <c r="BD214" s="172"/>
      <c r="BE214" s="172"/>
      <c r="BF214" s="172"/>
      <c r="BG214" s="172"/>
      <c r="BH214" s="172"/>
      <c r="BI214" s="172"/>
      <c r="BJ214" s="172"/>
      <c r="BK214" s="172"/>
      <c r="BL214" s="172"/>
      <c r="BM214" s="172"/>
      <c r="BN214" s="172"/>
      <c r="BO214" s="172"/>
      <c r="BP214" s="172"/>
      <c r="BQ214" s="172"/>
      <c r="BR214" s="172"/>
      <c r="BS214" s="172"/>
      <c r="BT214" s="172"/>
      <c r="BU214" s="172"/>
      <c r="BV214" s="172"/>
      <c r="BW214" s="172"/>
      <c r="BX214" s="172"/>
      <c r="BY214" s="172"/>
      <c r="BZ214" s="172"/>
      <c r="CA214" s="172"/>
      <c r="CB214" s="172"/>
      <c r="CC214" s="172"/>
      <c r="CD214" s="172"/>
      <c r="CE214" s="172"/>
      <c r="CF214" s="172"/>
      <c r="CG214" s="172"/>
      <c r="CH214" s="172"/>
      <c r="CI214" s="172"/>
      <c r="CJ214" s="172"/>
      <c r="CK214" s="172"/>
      <c r="CL214" s="172"/>
      <c r="CM214" s="172"/>
      <c r="CN214" s="172"/>
      <c r="CO214" s="172"/>
      <c r="CP214" s="172"/>
      <c r="CQ214" s="172"/>
      <c r="CR214" s="172"/>
      <c r="CS214" s="172"/>
      <c r="CT214" s="172"/>
      <c r="CU214" s="172"/>
      <c r="CV214" s="172"/>
      <c r="CW214" s="172"/>
      <c r="CX214" s="172"/>
      <c r="CY214" s="172"/>
      <c r="CZ214" s="172"/>
    </row>
    <row r="215" spans="1:104" ht="11.25" customHeight="1" x14ac:dyDescent="0.25">
      <c r="A215" s="172"/>
      <c r="B215" s="172"/>
      <c r="C215" s="172"/>
      <c r="D215" s="172"/>
      <c r="E215" s="116"/>
      <c r="F215" s="119"/>
      <c r="G215" s="117"/>
      <c r="H215" s="116"/>
      <c r="I215" s="119"/>
      <c r="J215" s="172"/>
      <c r="K215" s="166"/>
      <c r="L215" s="166"/>
      <c r="M215" s="166"/>
      <c r="N215" s="166"/>
      <c r="O215" s="166"/>
      <c r="P215" s="166"/>
      <c r="Q215" s="166"/>
      <c r="R215" s="166"/>
      <c r="S215" s="172"/>
      <c r="T215" s="166"/>
      <c r="U215" s="166"/>
      <c r="V215" s="166"/>
      <c r="W215" s="166"/>
      <c r="X215" s="166"/>
      <c r="Y215" s="166"/>
      <c r="Z215" s="166"/>
      <c r="AA215" s="166"/>
      <c r="AB215" s="172"/>
      <c r="AC215" s="172"/>
      <c r="AD215" s="172"/>
      <c r="AE215" s="172"/>
      <c r="AF215" s="172"/>
      <c r="AG215" s="172"/>
      <c r="AH215" s="172"/>
      <c r="AI215" s="172"/>
      <c r="AJ215" s="172"/>
      <c r="AK215" s="172"/>
      <c r="AL215" s="174"/>
      <c r="AM215" s="172"/>
      <c r="AN215" s="172"/>
      <c r="AO215" s="172"/>
      <c r="AP215" s="172"/>
      <c r="AQ215" s="172"/>
      <c r="AR215" s="172"/>
      <c r="AS215" s="172"/>
      <c r="AT215" s="172"/>
      <c r="AU215" s="172"/>
      <c r="AV215" s="172"/>
      <c r="AW215" s="172"/>
      <c r="AX215" s="172"/>
      <c r="AY215" s="172"/>
      <c r="AZ215" s="172"/>
      <c r="BA215" s="172"/>
      <c r="BB215" s="172"/>
      <c r="BC215" s="172"/>
      <c r="BD215" s="172"/>
      <c r="BE215" s="172"/>
      <c r="BF215" s="172"/>
      <c r="BG215" s="172"/>
      <c r="BH215" s="172"/>
      <c r="BI215" s="172"/>
      <c r="BJ215" s="172"/>
      <c r="BK215" s="172"/>
      <c r="BL215" s="172"/>
      <c r="BM215" s="172"/>
      <c r="BN215" s="172"/>
      <c r="BO215" s="172"/>
      <c r="BP215" s="172"/>
      <c r="BQ215" s="172"/>
      <c r="BR215" s="172"/>
      <c r="BS215" s="172"/>
      <c r="BT215" s="172"/>
      <c r="BU215" s="172"/>
      <c r="BV215" s="172"/>
      <c r="BW215" s="172"/>
      <c r="BX215" s="172"/>
      <c r="BY215" s="172"/>
      <c r="BZ215" s="172"/>
      <c r="CA215" s="172"/>
      <c r="CB215" s="172"/>
      <c r="CC215" s="172"/>
      <c r="CD215" s="172"/>
      <c r="CE215" s="172"/>
      <c r="CF215" s="172"/>
      <c r="CG215" s="172"/>
      <c r="CH215" s="172"/>
      <c r="CI215" s="172"/>
      <c r="CJ215" s="172"/>
      <c r="CK215" s="172"/>
      <c r="CL215" s="172"/>
      <c r="CM215" s="172"/>
      <c r="CN215" s="172"/>
      <c r="CO215" s="172"/>
      <c r="CP215" s="172"/>
      <c r="CQ215" s="172"/>
      <c r="CR215" s="172"/>
      <c r="CS215" s="172"/>
      <c r="CT215" s="172"/>
      <c r="CU215" s="172"/>
      <c r="CV215" s="172"/>
      <c r="CW215" s="172"/>
      <c r="CX215" s="172"/>
      <c r="CY215" s="172"/>
      <c r="CZ215" s="172"/>
    </row>
    <row r="216" spans="1:104" ht="11.25" customHeight="1" x14ac:dyDescent="0.25">
      <c r="A216" s="172"/>
      <c r="B216" s="172"/>
      <c r="C216" s="172"/>
      <c r="D216" s="172"/>
      <c r="E216" s="116"/>
      <c r="F216" s="119"/>
      <c r="G216" s="117"/>
      <c r="H216" s="116"/>
      <c r="I216" s="119"/>
      <c r="J216" s="172"/>
      <c r="K216" s="166"/>
      <c r="L216" s="166"/>
      <c r="M216" s="166"/>
      <c r="N216" s="166"/>
      <c r="O216" s="166"/>
      <c r="P216" s="166"/>
      <c r="Q216" s="166"/>
      <c r="R216" s="166"/>
      <c r="S216" s="172"/>
      <c r="T216" s="166"/>
      <c r="U216" s="166"/>
      <c r="V216" s="166"/>
      <c r="W216" s="166"/>
      <c r="X216" s="166"/>
      <c r="Y216" s="166"/>
      <c r="Z216" s="166"/>
      <c r="AA216" s="166"/>
      <c r="AB216" s="172"/>
      <c r="AC216" s="172"/>
      <c r="AD216" s="172"/>
      <c r="AE216" s="172"/>
      <c r="AF216" s="172"/>
      <c r="AG216" s="172"/>
      <c r="AH216" s="172"/>
      <c r="AI216" s="172"/>
      <c r="AJ216" s="172"/>
      <c r="AK216" s="172"/>
      <c r="AL216" s="174"/>
      <c r="AM216" s="172"/>
      <c r="AN216" s="172"/>
      <c r="AO216" s="172"/>
      <c r="AP216" s="172"/>
      <c r="AQ216" s="172"/>
      <c r="AR216" s="172"/>
      <c r="AS216" s="172"/>
      <c r="AT216" s="172"/>
      <c r="AU216" s="172"/>
      <c r="AV216" s="172"/>
      <c r="AW216" s="172"/>
      <c r="AX216" s="172"/>
      <c r="AY216" s="172"/>
      <c r="AZ216" s="172"/>
      <c r="BA216" s="172"/>
      <c r="BB216" s="172"/>
      <c r="BC216" s="172"/>
      <c r="BD216" s="172"/>
      <c r="BE216" s="172"/>
      <c r="BF216" s="172"/>
      <c r="BG216" s="172"/>
      <c r="BH216" s="172"/>
      <c r="BI216" s="172"/>
      <c r="BJ216" s="172"/>
      <c r="BK216" s="172"/>
      <c r="BL216" s="172"/>
      <c r="BM216" s="172"/>
      <c r="BN216" s="172"/>
      <c r="BO216" s="172"/>
      <c r="BP216" s="172"/>
      <c r="BQ216" s="172"/>
      <c r="BR216" s="172"/>
      <c r="BS216" s="172"/>
      <c r="BT216" s="172"/>
      <c r="BU216" s="172"/>
      <c r="BV216" s="172"/>
      <c r="BW216" s="172"/>
      <c r="BX216" s="172"/>
      <c r="BY216" s="172"/>
      <c r="BZ216" s="172"/>
      <c r="CA216" s="172"/>
      <c r="CB216" s="172"/>
      <c r="CC216" s="172"/>
      <c r="CD216" s="172"/>
      <c r="CE216" s="172"/>
      <c r="CF216" s="172"/>
      <c r="CG216" s="172"/>
      <c r="CH216" s="172"/>
      <c r="CI216" s="172"/>
      <c r="CJ216" s="172"/>
      <c r="CK216" s="172"/>
      <c r="CL216" s="172"/>
      <c r="CM216" s="172"/>
      <c r="CN216" s="172"/>
      <c r="CO216" s="172"/>
      <c r="CP216" s="172"/>
      <c r="CQ216" s="172"/>
      <c r="CR216" s="172"/>
      <c r="CS216" s="172"/>
      <c r="CT216" s="172"/>
      <c r="CU216" s="172"/>
      <c r="CV216" s="172"/>
      <c r="CW216" s="172"/>
      <c r="CX216" s="172"/>
      <c r="CY216" s="172"/>
      <c r="CZ216" s="172"/>
    </row>
    <row r="217" spans="1:104" ht="11.25" customHeight="1" x14ac:dyDescent="0.25">
      <c r="A217" s="172"/>
      <c r="B217" s="172"/>
      <c r="C217" s="172"/>
      <c r="D217" s="172"/>
      <c r="E217" s="116"/>
      <c r="F217" s="119"/>
      <c r="G217" s="117"/>
      <c r="H217" s="116"/>
      <c r="I217" s="119"/>
      <c r="J217" s="172"/>
      <c r="K217" s="166"/>
      <c r="L217" s="166"/>
      <c r="M217" s="166"/>
      <c r="N217" s="166"/>
      <c r="O217" s="166"/>
      <c r="P217" s="166"/>
      <c r="Q217" s="166"/>
      <c r="R217" s="166"/>
      <c r="S217" s="172"/>
      <c r="T217" s="166"/>
      <c r="U217" s="166"/>
      <c r="V217" s="166"/>
      <c r="W217" s="166"/>
      <c r="X217" s="166"/>
      <c r="Y217" s="166"/>
      <c r="Z217" s="166"/>
      <c r="AA217" s="166"/>
      <c r="AB217" s="172"/>
      <c r="AC217" s="172"/>
      <c r="AD217" s="172"/>
      <c r="AE217" s="172"/>
      <c r="AF217" s="172"/>
      <c r="AG217" s="172"/>
      <c r="AH217" s="172"/>
      <c r="AI217" s="172"/>
      <c r="AJ217" s="172"/>
      <c r="AK217" s="172"/>
      <c r="AL217" s="174"/>
      <c r="AM217" s="172"/>
      <c r="AN217" s="172"/>
      <c r="AO217" s="172"/>
      <c r="AP217" s="172"/>
      <c r="AQ217" s="172"/>
      <c r="AR217" s="172"/>
      <c r="AS217" s="172"/>
      <c r="AT217" s="172"/>
      <c r="AU217" s="172"/>
      <c r="AV217" s="172"/>
      <c r="AW217" s="172"/>
      <c r="AX217" s="172"/>
      <c r="AY217" s="172"/>
      <c r="AZ217" s="172"/>
      <c r="BA217" s="172"/>
      <c r="BB217" s="172"/>
      <c r="BC217" s="172"/>
      <c r="BD217" s="172"/>
      <c r="BE217" s="172"/>
      <c r="BF217" s="172"/>
      <c r="BG217" s="172"/>
      <c r="BH217" s="172"/>
      <c r="BI217" s="172"/>
      <c r="BJ217" s="172"/>
      <c r="BK217" s="172"/>
      <c r="BL217" s="172"/>
      <c r="BM217" s="172"/>
      <c r="BN217" s="172"/>
      <c r="BO217" s="172"/>
      <c r="BP217" s="172"/>
      <c r="BQ217" s="172"/>
      <c r="BR217" s="172"/>
      <c r="BS217" s="172"/>
      <c r="BT217" s="172"/>
      <c r="BU217" s="172"/>
      <c r="BV217" s="172"/>
      <c r="BW217" s="172"/>
      <c r="BX217" s="172"/>
      <c r="BY217" s="172"/>
      <c r="BZ217" s="172"/>
      <c r="CA217" s="172"/>
      <c r="CB217" s="172"/>
      <c r="CC217" s="172"/>
      <c r="CD217" s="172"/>
      <c r="CE217" s="172"/>
      <c r="CF217" s="172"/>
      <c r="CG217" s="172"/>
      <c r="CH217" s="172"/>
      <c r="CI217" s="172"/>
      <c r="CJ217" s="172"/>
      <c r="CK217" s="172"/>
      <c r="CL217" s="172"/>
      <c r="CM217" s="172"/>
      <c r="CN217" s="172"/>
      <c r="CO217" s="172"/>
      <c r="CP217" s="172"/>
      <c r="CQ217" s="172"/>
      <c r="CR217" s="172"/>
      <c r="CS217" s="172"/>
      <c r="CT217" s="172"/>
      <c r="CU217" s="172"/>
      <c r="CV217" s="172"/>
      <c r="CW217" s="172"/>
      <c r="CX217" s="172"/>
      <c r="CY217" s="172"/>
      <c r="CZ217" s="172"/>
    </row>
    <row r="218" spans="1:104" ht="11.25" customHeight="1" x14ac:dyDescent="0.25">
      <c r="A218" s="172"/>
      <c r="B218" s="172"/>
      <c r="C218" s="172"/>
      <c r="D218" s="172"/>
      <c r="E218" s="116"/>
      <c r="F218" s="119"/>
      <c r="G218" s="117"/>
      <c r="H218" s="116"/>
      <c r="I218" s="119"/>
      <c r="J218" s="172"/>
      <c r="K218" s="166"/>
      <c r="L218" s="166"/>
      <c r="M218" s="166"/>
      <c r="N218" s="166"/>
      <c r="O218" s="166"/>
      <c r="P218" s="166"/>
      <c r="Q218" s="166"/>
      <c r="R218" s="166"/>
      <c r="S218" s="172"/>
      <c r="T218" s="166"/>
      <c r="U218" s="166"/>
      <c r="V218" s="166"/>
      <c r="W218" s="166"/>
      <c r="X218" s="166"/>
      <c r="Y218" s="166"/>
      <c r="Z218" s="166"/>
      <c r="AA218" s="166"/>
      <c r="AB218" s="172"/>
      <c r="AC218" s="172"/>
      <c r="AD218" s="172"/>
      <c r="AE218" s="172"/>
      <c r="AF218" s="172"/>
      <c r="AG218" s="172"/>
      <c r="AH218" s="172"/>
      <c r="AI218" s="172"/>
      <c r="AJ218" s="172"/>
      <c r="AK218" s="172"/>
      <c r="AL218" s="174"/>
      <c r="AM218" s="172"/>
      <c r="AN218" s="172"/>
      <c r="AO218" s="172"/>
      <c r="AP218" s="172"/>
      <c r="AQ218" s="172"/>
      <c r="AR218" s="172"/>
      <c r="AS218" s="172"/>
      <c r="AT218" s="172"/>
      <c r="AU218" s="172"/>
      <c r="AV218" s="172"/>
      <c r="AW218" s="172"/>
      <c r="AX218" s="172"/>
      <c r="AY218" s="172"/>
      <c r="AZ218" s="172"/>
      <c r="BA218" s="172"/>
      <c r="BB218" s="172"/>
      <c r="BC218" s="172"/>
      <c r="BD218" s="172"/>
      <c r="BE218" s="172"/>
      <c r="BF218" s="172"/>
      <c r="BG218" s="172"/>
      <c r="BH218" s="172"/>
      <c r="BI218" s="172"/>
      <c r="BJ218" s="172"/>
      <c r="BK218" s="172"/>
      <c r="BL218" s="172"/>
      <c r="BM218" s="172"/>
      <c r="BN218" s="172"/>
      <c r="BO218" s="172"/>
      <c r="BP218" s="172"/>
      <c r="BQ218" s="172"/>
      <c r="BR218" s="172"/>
      <c r="BS218" s="172"/>
      <c r="BT218" s="172"/>
      <c r="BU218" s="172"/>
      <c r="BV218" s="172"/>
      <c r="BW218" s="172"/>
      <c r="BX218" s="172"/>
      <c r="BY218" s="172"/>
      <c r="BZ218" s="172"/>
      <c r="CA218" s="172"/>
      <c r="CB218" s="172"/>
      <c r="CC218" s="172"/>
      <c r="CD218" s="172"/>
      <c r="CE218" s="172"/>
      <c r="CF218" s="172"/>
      <c r="CG218" s="172"/>
      <c r="CH218" s="172"/>
      <c r="CI218" s="172"/>
      <c r="CJ218" s="172"/>
      <c r="CK218" s="172"/>
      <c r="CL218" s="172"/>
      <c r="CM218" s="172"/>
      <c r="CN218" s="172"/>
      <c r="CO218" s="172"/>
      <c r="CP218" s="172"/>
      <c r="CQ218" s="172"/>
      <c r="CR218" s="172"/>
      <c r="CS218" s="172"/>
      <c r="CT218" s="172"/>
      <c r="CU218" s="172"/>
      <c r="CV218" s="172"/>
      <c r="CW218" s="172"/>
      <c r="CX218" s="172"/>
      <c r="CY218" s="172"/>
      <c r="CZ218" s="172"/>
    </row>
    <row r="219" spans="1:104" ht="11.25" customHeight="1" x14ac:dyDescent="0.25">
      <c r="A219" s="172"/>
      <c r="B219" s="172"/>
      <c r="C219" s="172"/>
      <c r="D219" s="172"/>
      <c r="E219" s="116"/>
      <c r="F219" s="119"/>
      <c r="G219" s="117"/>
      <c r="H219" s="116"/>
      <c r="I219" s="119"/>
      <c r="J219" s="172"/>
      <c r="K219" s="166"/>
      <c r="L219" s="166"/>
      <c r="M219" s="166"/>
      <c r="N219" s="166"/>
      <c r="O219" s="166"/>
      <c r="P219" s="166"/>
      <c r="Q219" s="166"/>
      <c r="R219" s="166"/>
      <c r="S219" s="172"/>
      <c r="T219" s="166"/>
      <c r="U219" s="166"/>
      <c r="V219" s="166"/>
      <c r="W219" s="166"/>
      <c r="X219" s="166"/>
      <c r="Y219" s="166"/>
      <c r="Z219" s="166"/>
      <c r="AA219" s="166"/>
      <c r="AB219" s="172"/>
      <c r="AC219" s="172"/>
      <c r="AD219" s="172"/>
      <c r="AE219" s="172"/>
      <c r="AF219" s="172"/>
      <c r="AG219" s="172"/>
      <c r="AH219" s="172"/>
      <c r="AI219" s="172"/>
      <c r="AJ219" s="172"/>
      <c r="AK219" s="172"/>
      <c r="AL219" s="174"/>
      <c r="AM219" s="172"/>
      <c r="AN219" s="172"/>
      <c r="AO219" s="172"/>
      <c r="AP219" s="172"/>
      <c r="AQ219" s="172"/>
      <c r="AR219" s="172"/>
      <c r="AS219" s="172"/>
      <c r="AT219" s="172"/>
      <c r="AU219" s="172"/>
      <c r="AV219" s="172"/>
      <c r="AW219" s="172"/>
      <c r="AX219" s="172"/>
      <c r="AY219" s="172"/>
      <c r="AZ219" s="172"/>
      <c r="BA219" s="172"/>
      <c r="BB219" s="172"/>
      <c r="BC219" s="172"/>
      <c r="BD219" s="172"/>
      <c r="BE219" s="172"/>
      <c r="BF219" s="172"/>
      <c r="BG219" s="172"/>
      <c r="BH219" s="172"/>
      <c r="BI219" s="172"/>
      <c r="BJ219" s="172"/>
      <c r="BK219" s="172"/>
      <c r="BL219" s="172"/>
      <c r="BM219" s="172"/>
      <c r="BN219" s="172"/>
      <c r="BO219" s="172"/>
      <c r="BP219" s="172"/>
      <c r="BQ219" s="172"/>
      <c r="BR219" s="172"/>
      <c r="BS219" s="172"/>
      <c r="BT219" s="172"/>
      <c r="BU219" s="172"/>
      <c r="BV219" s="172"/>
      <c r="BW219" s="172"/>
      <c r="BX219" s="172"/>
      <c r="BY219" s="172"/>
      <c r="BZ219" s="172"/>
      <c r="CA219" s="172"/>
      <c r="CB219" s="172"/>
      <c r="CC219" s="172"/>
      <c r="CD219" s="172"/>
      <c r="CE219" s="172"/>
      <c r="CF219" s="172"/>
      <c r="CG219" s="172"/>
      <c r="CH219" s="172"/>
      <c r="CI219" s="172"/>
      <c r="CJ219" s="172"/>
      <c r="CK219" s="172"/>
      <c r="CL219" s="172"/>
      <c r="CM219" s="172"/>
      <c r="CN219" s="172"/>
      <c r="CO219" s="172"/>
      <c r="CP219" s="172"/>
      <c r="CQ219" s="172"/>
      <c r="CR219" s="172"/>
      <c r="CS219" s="172"/>
      <c r="CT219" s="172"/>
      <c r="CU219" s="172"/>
      <c r="CV219" s="172"/>
      <c r="CW219" s="172"/>
      <c r="CX219" s="172"/>
      <c r="CY219" s="172"/>
      <c r="CZ219" s="172"/>
    </row>
    <row r="220" spans="1:104" ht="11.25" customHeight="1" x14ac:dyDescent="0.25">
      <c r="A220" s="172"/>
      <c r="B220" s="172"/>
      <c r="C220" s="172"/>
      <c r="D220" s="172"/>
      <c r="E220" s="116"/>
      <c r="F220" s="119"/>
      <c r="G220" s="117"/>
      <c r="H220" s="116"/>
      <c r="I220" s="119"/>
      <c r="J220" s="172"/>
      <c r="K220" s="166"/>
      <c r="L220" s="166"/>
      <c r="M220" s="166"/>
      <c r="N220" s="166"/>
      <c r="O220" s="166"/>
      <c r="P220" s="166"/>
      <c r="Q220" s="166"/>
      <c r="R220" s="166"/>
      <c r="S220" s="172"/>
      <c r="T220" s="166"/>
      <c r="U220" s="166"/>
      <c r="V220" s="166"/>
      <c r="W220" s="166"/>
      <c r="X220" s="166"/>
      <c r="Y220" s="166"/>
      <c r="Z220" s="166"/>
      <c r="AA220" s="166"/>
      <c r="AB220" s="172"/>
      <c r="AC220" s="172"/>
      <c r="AD220" s="172"/>
      <c r="AE220" s="172"/>
      <c r="AF220" s="172"/>
      <c r="AG220" s="172"/>
      <c r="AH220" s="172"/>
      <c r="AI220" s="172"/>
      <c r="AJ220" s="172"/>
      <c r="AK220" s="172"/>
      <c r="AL220" s="174"/>
      <c r="AM220" s="172"/>
      <c r="AN220" s="172"/>
      <c r="AO220" s="172"/>
      <c r="AP220" s="172"/>
      <c r="AQ220" s="172"/>
      <c r="AR220" s="172"/>
      <c r="AS220" s="172"/>
      <c r="AT220" s="172"/>
      <c r="AU220" s="172"/>
      <c r="AV220" s="172"/>
      <c r="AW220" s="172"/>
      <c r="AX220" s="172"/>
      <c r="AY220" s="172"/>
      <c r="AZ220" s="172"/>
      <c r="BA220" s="172"/>
      <c r="BB220" s="172"/>
      <c r="BC220" s="172"/>
      <c r="BD220" s="172"/>
      <c r="BE220" s="172"/>
      <c r="BF220" s="172"/>
      <c r="BG220" s="172"/>
      <c r="BH220" s="172"/>
      <c r="BI220" s="172"/>
      <c r="BJ220" s="172"/>
      <c r="BK220" s="172"/>
      <c r="BL220" s="172"/>
      <c r="BM220" s="172"/>
      <c r="BN220" s="172"/>
      <c r="BO220" s="172"/>
      <c r="BP220" s="172"/>
      <c r="BQ220" s="172"/>
      <c r="BR220" s="172"/>
      <c r="BS220" s="172"/>
      <c r="BT220" s="172"/>
      <c r="BU220" s="172"/>
      <c r="BV220" s="172"/>
      <c r="BW220" s="172"/>
      <c r="BX220" s="172"/>
      <c r="BY220" s="172"/>
      <c r="BZ220" s="172"/>
      <c r="CA220" s="172"/>
      <c r="CB220" s="172"/>
      <c r="CC220" s="172"/>
      <c r="CD220" s="172"/>
      <c r="CE220" s="172"/>
      <c r="CF220" s="172"/>
      <c r="CG220" s="172"/>
      <c r="CH220" s="172"/>
      <c r="CI220" s="172"/>
      <c r="CJ220" s="172"/>
      <c r="CK220" s="172"/>
      <c r="CL220" s="172"/>
      <c r="CM220" s="172"/>
      <c r="CN220" s="172"/>
      <c r="CO220" s="172"/>
      <c r="CP220" s="172"/>
      <c r="CQ220" s="172"/>
      <c r="CR220" s="172"/>
      <c r="CS220" s="172"/>
      <c r="CT220" s="172"/>
      <c r="CU220" s="172"/>
      <c r="CV220" s="172"/>
      <c r="CW220" s="172"/>
      <c r="CX220" s="172"/>
      <c r="CY220" s="172"/>
      <c r="CZ220" s="172"/>
    </row>
    <row r="221" spans="1:104" ht="11.25" customHeight="1" x14ac:dyDescent="0.25">
      <c r="A221" s="172"/>
      <c r="B221" s="172"/>
      <c r="C221" s="172"/>
      <c r="D221" s="172"/>
      <c r="E221" s="116"/>
      <c r="F221" s="119"/>
      <c r="G221" s="117"/>
      <c r="H221" s="116"/>
      <c r="I221" s="119"/>
      <c r="J221" s="172"/>
      <c r="K221" s="166"/>
      <c r="L221" s="166"/>
      <c r="M221" s="166"/>
      <c r="N221" s="166"/>
      <c r="O221" s="166"/>
      <c r="P221" s="166"/>
      <c r="Q221" s="166"/>
      <c r="R221" s="166"/>
      <c r="S221" s="172"/>
      <c r="T221" s="166"/>
      <c r="U221" s="166"/>
      <c r="V221" s="166"/>
      <c r="W221" s="166"/>
      <c r="X221" s="166"/>
      <c r="Y221" s="166"/>
      <c r="Z221" s="166"/>
      <c r="AA221" s="166"/>
      <c r="AB221" s="172"/>
      <c r="AC221" s="172"/>
      <c r="AD221" s="172"/>
      <c r="AE221" s="172"/>
      <c r="AF221" s="172"/>
      <c r="AG221" s="172"/>
      <c r="AH221" s="172"/>
      <c r="AI221" s="172"/>
      <c r="AJ221" s="172"/>
      <c r="AK221" s="172"/>
      <c r="AL221" s="174"/>
      <c r="AM221" s="172"/>
      <c r="AN221" s="172"/>
      <c r="AO221" s="172"/>
      <c r="AP221" s="172"/>
      <c r="AQ221" s="172"/>
      <c r="AR221" s="172"/>
      <c r="AS221" s="172"/>
      <c r="AT221" s="172"/>
      <c r="AU221" s="172"/>
      <c r="AV221" s="172"/>
      <c r="AW221" s="172"/>
      <c r="AX221" s="172"/>
      <c r="AY221" s="172"/>
      <c r="AZ221" s="172"/>
      <c r="BA221" s="172"/>
      <c r="BB221" s="172"/>
      <c r="BC221" s="172"/>
      <c r="BD221" s="172"/>
      <c r="BE221" s="172"/>
      <c r="BF221" s="172"/>
      <c r="BG221" s="172"/>
      <c r="BH221" s="172"/>
      <c r="BI221" s="172"/>
      <c r="BJ221" s="172"/>
      <c r="BK221" s="172"/>
      <c r="BL221" s="172"/>
      <c r="BM221" s="172"/>
      <c r="BN221" s="172"/>
      <c r="BO221" s="172"/>
      <c r="BP221" s="172"/>
      <c r="BQ221" s="172"/>
      <c r="BR221" s="172"/>
      <c r="BS221" s="172"/>
      <c r="BT221" s="172"/>
      <c r="BU221" s="172"/>
      <c r="BV221" s="172"/>
      <c r="BW221" s="172"/>
      <c r="BX221" s="172"/>
      <c r="BY221" s="172"/>
      <c r="BZ221" s="172"/>
      <c r="CA221" s="172"/>
      <c r="CB221" s="172"/>
      <c r="CC221" s="172"/>
      <c r="CD221" s="172"/>
      <c r="CE221" s="172"/>
      <c r="CF221" s="172"/>
      <c r="CG221" s="172"/>
      <c r="CH221" s="172"/>
      <c r="CI221" s="172"/>
      <c r="CJ221" s="172"/>
      <c r="CK221" s="172"/>
      <c r="CL221" s="172"/>
      <c r="CM221" s="172"/>
      <c r="CN221" s="172"/>
      <c r="CO221" s="172"/>
      <c r="CP221" s="172"/>
      <c r="CQ221" s="172"/>
      <c r="CR221" s="172"/>
      <c r="CS221" s="172"/>
      <c r="CT221" s="172"/>
      <c r="CU221" s="172"/>
      <c r="CV221" s="172"/>
      <c r="CW221" s="172"/>
      <c r="CX221" s="172"/>
      <c r="CY221" s="172"/>
      <c r="CZ221" s="172"/>
    </row>
    <row r="222" spans="1:104" ht="11.25" customHeight="1" x14ac:dyDescent="0.25">
      <c r="A222" s="172"/>
      <c r="B222" s="172"/>
      <c r="C222" s="172"/>
      <c r="D222" s="172"/>
      <c r="E222" s="116"/>
      <c r="F222" s="119"/>
      <c r="G222" s="117"/>
      <c r="H222" s="116"/>
      <c r="I222" s="119"/>
      <c r="J222" s="172"/>
      <c r="K222" s="166"/>
      <c r="L222" s="166"/>
      <c r="M222" s="166"/>
      <c r="N222" s="166"/>
      <c r="O222" s="166"/>
      <c r="P222" s="166"/>
      <c r="Q222" s="166"/>
      <c r="R222" s="166"/>
      <c r="S222" s="172"/>
      <c r="T222" s="166"/>
      <c r="U222" s="166"/>
      <c r="V222" s="166"/>
      <c r="W222" s="166"/>
      <c r="X222" s="166"/>
      <c r="Y222" s="166"/>
      <c r="Z222" s="166"/>
      <c r="AA222" s="166"/>
      <c r="AB222" s="172"/>
      <c r="AC222" s="172"/>
      <c r="AD222" s="172"/>
      <c r="AE222" s="172"/>
      <c r="AF222" s="172"/>
      <c r="AG222" s="172"/>
      <c r="AH222" s="172"/>
      <c r="AI222" s="172"/>
      <c r="AJ222" s="172"/>
      <c r="AK222" s="172"/>
      <c r="AL222" s="174"/>
      <c r="AM222" s="172"/>
      <c r="AN222" s="172"/>
      <c r="AO222" s="172"/>
      <c r="AP222" s="172"/>
      <c r="AQ222" s="172"/>
      <c r="AR222" s="172"/>
      <c r="AS222" s="172"/>
      <c r="AT222" s="172"/>
      <c r="AU222" s="172"/>
      <c r="AV222" s="172"/>
      <c r="AW222" s="172"/>
      <c r="AX222" s="172"/>
      <c r="AY222" s="172"/>
      <c r="AZ222" s="172"/>
      <c r="BA222" s="172"/>
      <c r="BB222" s="172"/>
      <c r="BC222" s="172"/>
      <c r="BD222" s="172"/>
      <c r="BE222" s="172"/>
      <c r="BF222" s="172"/>
      <c r="BG222" s="172"/>
      <c r="BH222" s="172"/>
      <c r="BI222" s="172"/>
      <c r="BJ222" s="172"/>
      <c r="BK222" s="172"/>
      <c r="BL222" s="172"/>
      <c r="BM222" s="172"/>
      <c r="BN222" s="172"/>
      <c r="BO222" s="172"/>
      <c r="BP222" s="172"/>
      <c r="BQ222" s="172"/>
      <c r="BR222" s="172"/>
      <c r="BS222" s="172"/>
      <c r="BT222" s="172"/>
      <c r="BU222" s="172"/>
      <c r="BV222" s="172"/>
      <c r="BW222" s="172"/>
      <c r="BX222" s="172"/>
      <c r="BY222" s="172"/>
      <c r="BZ222" s="172"/>
      <c r="CA222" s="172"/>
      <c r="CB222" s="172"/>
      <c r="CC222" s="172"/>
      <c r="CD222" s="172"/>
      <c r="CE222" s="172"/>
      <c r="CF222" s="172"/>
      <c r="CG222" s="172"/>
      <c r="CH222" s="172"/>
      <c r="CI222" s="172"/>
      <c r="CJ222" s="172"/>
      <c r="CK222" s="172"/>
      <c r="CL222" s="172"/>
      <c r="CM222" s="172"/>
      <c r="CN222" s="172"/>
      <c r="CO222" s="172"/>
      <c r="CP222" s="172"/>
      <c r="CQ222" s="172"/>
      <c r="CR222" s="172"/>
      <c r="CS222" s="172"/>
      <c r="CT222" s="172"/>
      <c r="CU222" s="172"/>
      <c r="CV222" s="172"/>
      <c r="CW222" s="172"/>
      <c r="CX222" s="172"/>
      <c r="CY222" s="172"/>
      <c r="CZ222" s="172"/>
    </row>
    <row r="223" spans="1:104" ht="11.25" customHeight="1" x14ac:dyDescent="0.25">
      <c r="A223" s="172"/>
      <c r="B223" s="172"/>
      <c r="C223" s="172"/>
      <c r="D223" s="172"/>
      <c r="E223" s="116"/>
      <c r="F223" s="119"/>
      <c r="G223" s="117"/>
      <c r="H223" s="116"/>
      <c r="I223" s="119"/>
      <c r="J223" s="172"/>
      <c r="K223" s="166"/>
      <c r="L223" s="166"/>
      <c r="M223" s="166"/>
      <c r="N223" s="166"/>
      <c r="O223" s="166"/>
      <c r="P223" s="166"/>
      <c r="Q223" s="166"/>
      <c r="R223" s="166"/>
      <c r="S223" s="172"/>
      <c r="T223" s="166"/>
      <c r="U223" s="166"/>
      <c r="V223" s="166"/>
      <c r="W223" s="166"/>
      <c r="X223" s="166"/>
      <c r="Y223" s="166"/>
      <c r="Z223" s="166"/>
      <c r="AA223" s="166"/>
      <c r="AB223" s="172"/>
      <c r="AC223" s="172"/>
      <c r="AD223" s="172"/>
      <c r="AE223" s="172"/>
      <c r="AF223" s="172"/>
      <c r="AG223" s="172"/>
      <c r="AH223" s="172"/>
      <c r="AI223" s="172"/>
      <c r="AJ223" s="172"/>
      <c r="AK223" s="172"/>
      <c r="AL223" s="174"/>
      <c r="AM223" s="172"/>
      <c r="AN223" s="172"/>
      <c r="AO223" s="172"/>
      <c r="AP223" s="172"/>
      <c r="AQ223" s="172"/>
      <c r="AR223" s="172"/>
      <c r="AS223" s="172"/>
      <c r="AT223" s="172"/>
      <c r="AU223" s="172"/>
      <c r="AV223" s="172"/>
      <c r="AW223" s="172"/>
      <c r="AX223" s="172"/>
      <c r="AY223" s="172"/>
      <c r="AZ223" s="172"/>
      <c r="BA223" s="172"/>
      <c r="BB223" s="172"/>
      <c r="BC223" s="172"/>
      <c r="BD223" s="172"/>
      <c r="BE223" s="172"/>
      <c r="BF223" s="172"/>
      <c r="BG223" s="172"/>
      <c r="BH223" s="172"/>
      <c r="BI223" s="172"/>
      <c r="BJ223" s="172"/>
      <c r="BK223" s="172"/>
      <c r="BL223" s="172"/>
      <c r="BM223" s="172"/>
      <c r="BN223" s="172"/>
      <c r="BO223" s="172"/>
      <c r="BP223" s="172"/>
      <c r="BQ223" s="172"/>
      <c r="BR223" s="172"/>
      <c r="BS223" s="172"/>
      <c r="BT223" s="172"/>
      <c r="BU223" s="172"/>
      <c r="BV223" s="172"/>
      <c r="BW223" s="172"/>
      <c r="BX223" s="172"/>
      <c r="BY223" s="172"/>
      <c r="BZ223" s="172"/>
      <c r="CA223" s="172"/>
      <c r="CB223" s="172"/>
      <c r="CC223" s="172"/>
      <c r="CD223" s="172"/>
      <c r="CE223" s="172"/>
      <c r="CF223" s="172"/>
      <c r="CG223" s="172"/>
      <c r="CH223" s="172"/>
      <c r="CI223" s="172"/>
      <c r="CJ223" s="172"/>
      <c r="CK223" s="172"/>
      <c r="CL223" s="172"/>
      <c r="CM223" s="172"/>
      <c r="CN223" s="172"/>
      <c r="CO223" s="172"/>
      <c r="CP223" s="172"/>
      <c r="CQ223" s="172"/>
      <c r="CR223" s="172"/>
      <c r="CS223" s="172"/>
      <c r="CT223" s="172"/>
      <c r="CU223" s="172"/>
      <c r="CV223" s="172"/>
      <c r="CW223" s="172"/>
      <c r="CX223" s="172"/>
      <c r="CY223" s="172"/>
      <c r="CZ223" s="172"/>
    </row>
    <row r="224" spans="1:104" ht="11.25" customHeight="1" x14ac:dyDescent="0.25">
      <c r="A224" s="172"/>
      <c r="B224" s="172"/>
      <c r="C224" s="172"/>
      <c r="D224" s="172"/>
      <c r="E224" s="116"/>
      <c r="F224" s="119"/>
      <c r="G224" s="117"/>
      <c r="H224" s="116"/>
      <c r="I224" s="119"/>
      <c r="J224" s="172"/>
      <c r="K224" s="166"/>
      <c r="L224" s="166"/>
      <c r="M224" s="166"/>
      <c r="N224" s="166"/>
      <c r="O224" s="166"/>
      <c r="P224" s="166"/>
      <c r="Q224" s="166"/>
      <c r="R224" s="166"/>
      <c r="S224" s="172"/>
      <c r="T224" s="166"/>
      <c r="U224" s="166"/>
      <c r="V224" s="166"/>
      <c r="W224" s="166"/>
      <c r="X224" s="166"/>
      <c r="Y224" s="166"/>
      <c r="Z224" s="166"/>
      <c r="AA224" s="166"/>
      <c r="AB224" s="172"/>
      <c r="AC224" s="172"/>
      <c r="AD224" s="172"/>
      <c r="AE224" s="172"/>
      <c r="AF224" s="172"/>
      <c r="AG224" s="172"/>
      <c r="AH224" s="172"/>
      <c r="AI224" s="172"/>
      <c r="AJ224" s="172"/>
      <c r="AK224" s="172"/>
      <c r="AL224" s="174"/>
      <c r="AM224" s="172"/>
      <c r="AN224" s="172"/>
      <c r="AO224" s="172"/>
      <c r="AP224" s="172"/>
      <c r="AQ224" s="172"/>
      <c r="AR224" s="172"/>
      <c r="AS224" s="172"/>
      <c r="AT224" s="172"/>
      <c r="AU224" s="172"/>
      <c r="AV224" s="172"/>
      <c r="AW224" s="172"/>
      <c r="AX224" s="172"/>
      <c r="AY224" s="172"/>
      <c r="AZ224" s="172"/>
      <c r="BA224" s="172"/>
      <c r="BB224" s="172"/>
      <c r="BC224" s="172"/>
      <c r="BD224" s="172"/>
      <c r="BE224" s="172"/>
      <c r="BF224" s="172"/>
      <c r="BG224" s="172"/>
      <c r="BH224" s="172"/>
      <c r="BI224" s="172"/>
      <c r="BJ224" s="172"/>
      <c r="BK224" s="172"/>
      <c r="BL224" s="172"/>
      <c r="BM224" s="172"/>
      <c r="BN224" s="172"/>
      <c r="BO224" s="172"/>
      <c r="BP224" s="172"/>
      <c r="BQ224" s="172"/>
      <c r="BR224" s="172"/>
      <c r="BS224" s="172"/>
      <c r="BT224" s="172"/>
      <c r="BU224" s="172"/>
      <c r="BV224" s="172"/>
      <c r="BW224" s="172"/>
      <c r="BX224" s="172"/>
      <c r="BY224" s="172"/>
      <c r="BZ224" s="172"/>
      <c r="CA224" s="172"/>
      <c r="CB224" s="172"/>
      <c r="CC224" s="172"/>
      <c r="CD224" s="172"/>
      <c r="CE224" s="172"/>
      <c r="CF224" s="172"/>
      <c r="CG224" s="172"/>
      <c r="CH224" s="172"/>
      <c r="CI224" s="172"/>
      <c r="CJ224" s="172"/>
      <c r="CK224" s="172"/>
      <c r="CL224" s="172"/>
      <c r="CM224" s="172"/>
      <c r="CN224" s="172"/>
      <c r="CO224" s="172"/>
      <c r="CP224" s="172"/>
      <c r="CQ224" s="172"/>
      <c r="CR224" s="172"/>
      <c r="CS224" s="172"/>
      <c r="CT224" s="172"/>
      <c r="CU224" s="172"/>
      <c r="CV224" s="172"/>
      <c r="CW224" s="172"/>
      <c r="CX224" s="172"/>
      <c r="CY224" s="172"/>
      <c r="CZ224" s="172"/>
    </row>
    <row r="225" spans="1:104" ht="11.25" customHeight="1" x14ac:dyDescent="0.25">
      <c r="A225" s="172"/>
      <c r="B225" s="172"/>
      <c r="C225" s="172"/>
      <c r="D225" s="172"/>
      <c r="E225" s="116"/>
      <c r="F225" s="119"/>
      <c r="G225" s="117"/>
      <c r="H225" s="116"/>
      <c r="I225" s="119"/>
      <c r="J225" s="172"/>
      <c r="K225" s="166"/>
      <c r="L225" s="166"/>
      <c r="M225" s="166"/>
      <c r="N225" s="166"/>
      <c r="O225" s="166"/>
      <c r="P225" s="166"/>
      <c r="Q225" s="166"/>
      <c r="R225" s="166"/>
      <c r="S225" s="172"/>
      <c r="T225" s="166"/>
      <c r="U225" s="166"/>
      <c r="V225" s="166"/>
      <c r="W225" s="166"/>
      <c r="X225" s="166"/>
      <c r="Y225" s="166"/>
      <c r="Z225" s="166"/>
      <c r="AA225" s="166"/>
      <c r="AB225" s="172"/>
      <c r="AC225" s="172"/>
      <c r="AD225" s="172"/>
      <c r="AE225" s="172"/>
      <c r="AF225" s="172"/>
      <c r="AG225" s="172"/>
      <c r="AH225" s="172"/>
      <c r="AI225" s="172"/>
      <c r="AJ225" s="172"/>
      <c r="AK225" s="172"/>
      <c r="AL225" s="174"/>
      <c r="AM225" s="172"/>
      <c r="AN225" s="172"/>
      <c r="AO225" s="172"/>
      <c r="AP225" s="172"/>
      <c r="AQ225" s="172"/>
      <c r="AR225" s="172"/>
      <c r="AS225" s="172"/>
      <c r="AT225" s="172"/>
      <c r="AU225" s="172"/>
      <c r="AV225" s="172"/>
      <c r="AW225" s="172"/>
      <c r="AX225" s="172"/>
      <c r="AY225" s="172"/>
      <c r="AZ225" s="172"/>
      <c r="BA225" s="172"/>
      <c r="BB225" s="172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W225" s="172"/>
      <c r="BX225" s="172"/>
      <c r="BY225" s="172"/>
      <c r="BZ225" s="172"/>
      <c r="CA225" s="172"/>
      <c r="CB225" s="172"/>
      <c r="CC225" s="172"/>
      <c r="CD225" s="172"/>
      <c r="CE225" s="172"/>
      <c r="CF225" s="172"/>
      <c r="CG225" s="172"/>
      <c r="CH225" s="172"/>
      <c r="CI225" s="172"/>
      <c r="CJ225" s="172"/>
      <c r="CK225" s="172"/>
      <c r="CL225" s="172"/>
      <c r="CM225" s="172"/>
      <c r="CN225" s="172"/>
      <c r="CO225" s="172"/>
      <c r="CP225" s="172"/>
      <c r="CQ225" s="172"/>
      <c r="CR225" s="172"/>
      <c r="CS225" s="172"/>
      <c r="CT225" s="172"/>
      <c r="CU225" s="172"/>
      <c r="CV225" s="172"/>
      <c r="CW225" s="172"/>
      <c r="CX225" s="172"/>
      <c r="CY225" s="172"/>
      <c r="CZ225" s="172"/>
    </row>
    <row r="226" spans="1:104" ht="11.25" customHeight="1" x14ac:dyDescent="0.25">
      <c r="A226" s="172"/>
      <c r="B226" s="172"/>
      <c r="C226" s="172"/>
      <c r="D226" s="172"/>
      <c r="E226" s="116"/>
      <c r="F226" s="119"/>
      <c r="G226" s="117"/>
      <c r="H226" s="116"/>
      <c r="I226" s="119"/>
      <c r="J226" s="172"/>
      <c r="K226" s="166"/>
      <c r="L226" s="166"/>
      <c r="M226" s="166"/>
      <c r="N226" s="166"/>
      <c r="O226" s="166"/>
      <c r="P226" s="166"/>
      <c r="Q226" s="166"/>
      <c r="R226" s="166"/>
      <c r="S226" s="172"/>
      <c r="T226" s="166"/>
      <c r="U226" s="166"/>
      <c r="V226" s="166"/>
      <c r="W226" s="166"/>
      <c r="X226" s="166"/>
      <c r="Y226" s="166"/>
      <c r="Z226" s="166"/>
      <c r="AA226" s="166"/>
      <c r="AB226" s="172"/>
      <c r="AC226" s="172"/>
      <c r="AD226" s="172"/>
      <c r="AE226" s="172"/>
      <c r="AF226" s="172"/>
      <c r="AG226" s="172"/>
      <c r="AH226" s="172"/>
      <c r="AI226" s="172"/>
      <c r="AJ226" s="172"/>
      <c r="AK226" s="172"/>
      <c r="AL226" s="174"/>
      <c r="AM226" s="172"/>
      <c r="AN226" s="172"/>
      <c r="AO226" s="172"/>
      <c r="AP226" s="172"/>
      <c r="AQ226" s="172"/>
      <c r="AR226" s="172"/>
      <c r="AS226" s="172"/>
      <c r="AT226" s="172"/>
      <c r="AU226" s="172"/>
      <c r="AV226" s="172"/>
      <c r="AW226" s="172"/>
      <c r="AX226" s="172"/>
      <c r="AY226" s="172"/>
      <c r="AZ226" s="172"/>
      <c r="BA226" s="172"/>
      <c r="BB226" s="172"/>
      <c r="BC226" s="172"/>
      <c r="BD226" s="172"/>
      <c r="BE226" s="172"/>
      <c r="BF226" s="172"/>
      <c r="BG226" s="172"/>
      <c r="BH226" s="172"/>
      <c r="BI226" s="172"/>
      <c r="BJ226" s="172"/>
      <c r="BK226" s="172"/>
      <c r="BL226" s="172"/>
      <c r="BM226" s="172"/>
      <c r="BN226" s="172"/>
      <c r="BO226" s="172"/>
      <c r="BP226" s="172"/>
      <c r="BQ226" s="172"/>
      <c r="BR226" s="172"/>
      <c r="BS226" s="172"/>
      <c r="BT226" s="172"/>
      <c r="BU226" s="172"/>
      <c r="BV226" s="172"/>
      <c r="BW226" s="172"/>
      <c r="BX226" s="172"/>
      <c r="BY226" s="172"/>
      <c r="BZ226" s="172"/>
      <c r="CA226" s="172"/>
      <c r="CB226" s="172"/>
      <c r="CC226" s="172"/>
      <c r="CD226" s="172"/>
      <c r="CE226" s="172"/>
      <c r="CF226" s="172"/>
      <c r="CG226" s="172"/>
      <c r="CH226" s="172"/>
      <c r="CI226" s="172"/>
      <c r="CJ226" s="172"/>
      <c r="CK226" s="172"/>
      <c r="CL226" s="172"/>
      <c r="CM226" s="172"/>
      <c r="CN226" s="172"/>
      <c r="CO226" s="172"/>
      <c r="CP226" s="172"/>
      <c r="CQ226" s="172"/>
      <c r="CR226" s="172"/>
      <c r="CS226" s="172"/>
      <c r="CT226" s="172"/>
      <c r="CU226" s="172"/>
      <c r="CV226" s="172"/>
      <c r="CW226" s="172"/>
      <c r="CX226" s="172"/>
      <c r="CY226" s="172"/>
      <c r="CZ226" s="172"/>
    </row>
    <row r="227" spans="1:104" ht="11.25" customHeight="1" x14ac:dyDescent="0.25">
      <c r="A227" s="172"/>
      <c r="B227" s="172"/>
      <c r="C227" s="172"/>
      <c r="D227" s="172"/>
      <c r="E227" s="116"/>
      <c r="F227" s="119"/>
      <c r="G227" s="117"/>
      <c r="H227" s="116"/>
      <c r="I227" s="119"/>
      <c r="J227" s="172"/>
      <c r="K227" s="166"/>
      <c r="L227" s="166"/>
      <c r="M227" s="166"/>
      <c r="N227" s="166"/>
      <c r="O227" s="166"/>
      <c r="P227" s="166"/>
      <c r="Q227" s="166"/>
      <c r="R227" s="166"/>
      <c r="S227" s="172"/>
      <c r="T227" s="166"/>
      <c r="U227" s="166"/>
      <c r="V227" s="166"/>
      <c r="W227" s="166"/>
      <c r="X227" s="166"/>
      <c r="Y227" s="166"/>
      <c r="Z227" s="166"/>
      <c r="AA227" s="166"/>
      <c r="AB227" s="172"/>
      <c r="AC227" s="172"/>
      <c r="AD227" s="172"/>
      <c r="AE227" s="172"/>
      <c r="AF227" s="172"/>
      <c r="AG227" s="172"/>
      <c r="AH227" s="172"/>
      <c r="AI227" s="172"/>
      <c r="AJ227" s="172"/>
      <c r="AK227" s="172"/>
      <c r="AL227" s="174"/>
      <c r="AM227" s="172"/>
      <c r="AN227" s="172"/>
      <c r="AO227" s="172"/>
      <c r="AP227" s="172"/>
      <c r="AQ227" s="172"/>
      <c r="AR227" s="172"/>
      <c r="AS227" s="172"/>
      <c r="AT227" s="172"/>
      <c r="AU227" s="172"/>
      <c r="AV227" s="172"/>
      <c r="AW227" s="172"/>
      <c r="AX227" s="172"/>
      <c r="AY227" s="172"/>
      <c r="AZ227" s="172"/>
      <c r="BA227" s="172"/>
      <c r="BB227" s="172"/>
      <c r="BC227" s="172"/>
      <c r="BD227" s="172"/>
      <c r="BE227" s="172"/>
      <c r="BF227" s="172"/>
      <c r="BG227" s="172"/>
      <c r="BH227" s="172"/>
      <c r="BI227" s="172"/>
      <c r="BJ227" s="172"/>
      <c r="BK227" s="172"/>
      <c r="BL227" s="172"/>
      <c r="BM227" s="172"/>
      <c r="BN227" s="172"/>
      <c r="BO227" s="172"/>
      <c r="BP227" s="172"/>
      <c r="BQ227" s="172"/>
      <c r="BR227" s="172"/>
      <c r="BS227" s="172"/>
      <c r="BT227" s="172"/>
      <c r="BU227" s="172"/>
      <c r="BV227" s="172"/>
      <c r="BW227" s="172"/>
      <c r="BX227" s="172"/>
      <c r="BY227" s="172"/>
      <c r="BZ227" s="172"/>
      <c r="CA227" s="172"/>
      <c r="CB227" s="172"/>
      <c r="CC227" s="172"/>
      <c r="CD227" s="172"/>
      <c r="CE227" s="172"/>
      <c r="CF227" s="172"/>
      <c r="CG227" s="172"/>
      <c r="CH227" s="172"/>
      <c r="CI227" s="172"/>
      <c r="CJ227" s="172"/>
      <c r="CK227" s="172"/>
      <c r="CL227" s="172"/>
      <c r="CM227" s="172"/>
      <c r="CN227" s="172"/>
      <c r="CO227" s="172"/>
      <c r="CP227" s="172"/>
      <c r="CQ227" s="172"/>
      <c r="CR227" s="172"/>
      <c r="CS227" s="172"/>
      <c r="CT227" s="172"/>
      <c r="CU227" s="172"/>
      <c r="CV227" s="172"/>
      <c r="CW227" s="172"/>
      <c r="CX227" s="172"/>
      <c r="CY227" s="172"/>
      <c r="CZ227" s="172"/>
    </row>
    <row r="228" spans="1:104" ht="11.25" customHeight="1" x14ac:dyDescent="0.25">
      <c r="A228" s="172"/>
      <c r="B228" s="172"/>
      <c r="C228" s="172"/>
      <c r="D228" s="172"/>
      <c r="E228" s="116"/>
      <c r="F228" s="119"/>
      <c r="G228" s="117"/>
      <c r="H228" s="116"/>
      <c r="I228" s="119"/>
      <c r="J228" s="172"/>
      <c r="K228" s="166"/>
      <c r="L228" s="166"/>
      <c r="M228" s="166"/>
      <c r="N228" s="166"/>
      <c r="O228" s="166"/>
      <c r="P228" s="166"/>
      <c r="Q228" s="166"/>
      <c r="R228" s="166"/>
      <c r="S228" s="172"/>
      <c r="T228" s="166"/>
      <c r="U228" s="166"/>
      <c r="V228" s="166"/>
      <c r="W228" s="166"/>
      <c r="X228" s="166"/>
      <c r="Y228" s="166"/>
      <c r="Z228" s="166"/>
      <c r="AA228" s="166"/>
      <c r="AB228" s="172"/>
      <c r="AC228" s="172"/>
      <c r="AD228" s="172"/>
      <c r="AE228" s="172"/>
      <c r="AF228" s="172"/>
      <c r="AG228" s="172"/>
      <c r="AH228" s="172"/>
      <c r="AI228" s="172"/>
      <c r="AJ228" s="172"/>
      <c r="AK228" s="172"/>
      <c r="AL228" s="174"/>
      <c r="AM228" s="172"/>
      <c r="AN228" s="172"/>
      <c r="AO228" s="172"/>
      <c r="AP228" s="172"/>
      <c r="AQ228" s="172"/>
      <c r="AR228" s="172"/>
      <c r="AS228" s="172"/>
      <c r="AT228" s="172"/>
      <c r="AU228" s="172"/>
      <c r="AV228" s="172"/>
      <c r="AW228" s="172"/>
      <c r="AX228" s="172"/>
      <c r="AY228" s="172"/>
      <c r="AZ228" s="172"/>
      <c r="BA228" s="172"/>
      <c r="BB228" s="172"/>
      <c r="BC228" s="172"/>
      <c r="BD228" s="172"/>
      <c r="BE228" s="172"/>
      <c r="BF228" s="172"/>
      <c r="BG228" s="172"/>
      <c r="BH228" s="172"/>
      <c r="BI228" s="172"/>
      <c r="BJ228" s="172"/>
      <c r="BK228" s="172"/>
      <c r="BL228" s="172"/>
      <c r="BM228" s="172"/>
      <c r="BN228" s="172"/>
      <c r="BO228" s="172"/>
      <c r="BP228" s="172"/>
      <c r="BQ228" s="172"/>
      <c r="BR228" s="172"/>
      <c r="BS228" s="172"/>
      <c r="BT228" s="172"/>
      <c r="BU228" s="172"/>
      <c r="BV228" s="172"/>
      <c r="BW228" s="172"/>
      <c r="BX228" s="172"/>
      <c r="BY228" s="172"/>
      <c r="BZ228" s="172"/>
      <c r="CA228" s="172"/>
      <c r="CB228" s="172"/>
      <c r="CC228" s="172"/>
      <c r="CD228" s="172"/>
      <c r="CE228" s="172"/>
      <c r="CF228" s="172"/>
      <c r="CG228" s="172"/>
      <c r="CH228" s="172"/>
      <c r="CI228" s="172"/>
      <c r="CJ228" s="172"/>
      <c r="CK228" s="172"/>
      <c r="CL228" s="172"/>
      <c r="CM228" s="172"/>
      <c r="CN228" s="172"/>
      <c r="CO228" s="172"/>
      <c r="CP228" s="172"/>
      <c r="CQ228" s="172"/>
      <c r="CR228" s="172"/>
      <c r="CS228" s="172"/>
      <c r="CT228" s="172"/>
      <c r="CU228" s="172"/>
      <c r="CV228" s="172"/>
      <c r="CW228" s="172"/>
      <c r="CX228" s="172"/>
      <c r="CY228" s="172"/>
      <c r="CZ228" s="172"/>
    </row>
    <row r="229" spans="1:104" ht="11.25" customHeight="1" x14ac:dyDescent="0.25">
      <c r="A229" s="172"/>
      <c r="B229" s="172"/>
      <c r="C229" s="172"/>
      <c r="D229" s="172"/>
      <c r="E229" s="116"/>
      <c r="F229" s="119"/>
      <c r="G229" s="117"/>
      <c r="H229" s="116"/>
      <c r="I229" s="119"/>
      <c r="J229" s="172"/>
      <c r="K229" s="166"/>
      <c r="L229" s="166"/>
      <c r="M229" s="166"/>
      <c r="N229" s="166"/>
      <c r="O229" s="166"/>
      <c r="P229" s="166"/>
      <c r="Q229" s="166"/>
      <c r="R229" s="166"/>
      <c r="S229" s="172"/>
      <c r="T229" s="166"/>
      <c r="U229" s="166"/>
      <c r="V229" s="166"/>
      <c r="W229" s="166"/>
      <c r="X229" s="166"/>
      <c r="Y229" s="166"/>
      <c r="Z229" s="166"/>
      <c r="AA229" s="166"/>
      <c r="AB229" s="172"/>
      <c r="AC229" s="172"/>
      <c r="AD229" s="172"/>
      <c r="AE229" s="172"/>
      <c r="AF229" s="172"/>
      <c r="AG229" s="172"/>
      <c r="AH229" s="172"/>
      <c r="AI229" s="172"/>
      <c r="AJ229" s="172"/>
      <c r="AK229" s="172"/>
      <c r="AL229" s="174"/>
      <c r="AM229" s="172"/>
      <c r="AN229" s="172"/>
      <c r="AO229" s="172"/>
      <c r="AP229" s="172"/>
      <c r="AQ229" s="172"/>
      <c r="AR229" s="172"/>
      <c r="AS229" s="172"/>
      <c r="AT229" s="172"/>
      <c r="AU229" s="172"/>
      <c r="AV229" s="172"/>
      <c r="AW229" s="172"/>
      <c r="AX229" s="172"/>
      <c r="AY229" s="172"/>
      <c r="AZ229" s="172"/>
      <c r="BA229" s="172"/>
      <c r="BB229" s="172"/>
      <c r="BC229" s="172"/>
      <c r="BD229" s="172"/>
      <c r="BE229" s="172"/>
      <c r="BF229" s="172"/>
      <c r="BG229" s="172"/>
      <c r="BH229" s="172"/>
      <c r="BI229" s="172"/>
      <c r="BJ229" s="172"/>
      <c r="BK229" s="172"/>
      <c r="BL229" s="172"/>
      <c r="BM229" s="172"/>
      <c r="BN229" s="172"/>
      <c r="BO229" s="172"/>
      <c r="BP229" s="172"/>
      <c r="BQ229" s="172"/>
      <c r="BR229" s="172"/>
      <c r="BS229" s="172"/>
      <c r="BT229" s="172"/>
      <c r="BU229" s="172"/>
      <c r="BV229" s="172"/>
      <c r="BW229" s="172"/>
      <c r="BX229" s="172"/>
      <c r="BY229" s="172"/>
      <c r="BZ229" s="172"/>
      <c r="CA229" s="172"/>
      <c r="CB229" s="172"/>
      <c r="CC229" s="172"/>
      <c r="CD229" s="172"/>
      <c r="CE229" s="172"/>
      <c r="CF229" s="172"/>
      <c r="CG229" s="172"/>
      <c r="CH229" s="172"/>
      <c r="CI229" s="172"/>
      <c r="CJ229" s="172"/>
      <c r="CK229" s="172"/>
      <c r="CL229" s="172"/>
      <c r="CM229" s="172"/>
      <c r="CN229" s="172"/>
      <c r="CO229" s="172"/>
      <c r="CP229" s="172"/>
      <c r="CQ229" s="172"/>
      <c r="CR229" s="172"/>
      <c r="CS229" s="172"/>
      <c r="CT229" s="172"/>
      <c r="CU229" s="172"/>
      <c r="CV229" s="172"/>
      <c r="CW229" s="172"/>
      <c r="CX229" s="172"/>
      <c r="CY229" s="172"/>
      <c r="CZ229" s="172"/>
    </row>
    <row r="230" spans="1:104" ht="11.25" customHeight="1" x14ac:dyDescent="0.25">
      <c r="A230" s="172"/>
      <c r="B230" s="172"/>
      <c r="C230" s="172"/>
      <c r="D230" s="172"/>
      <c r="E230" s="116"/>
      <c r="F230" s="119"/>
      <c r="G230" s="117"/>
      <c r="H230" s="116"/>
      <c r="I230" s="119"/>
      <c r="J230" s="172"/>
      <c r="K230" s="166"/>
      <c r="L230" s="166"/>
      <c r="M230" s="166"/>
      <c r="N230" s="166"/>
      <c r="O230" s="166"/>
      <c r="P230" s="166"/>
      <c r="Q230" s="166"/>
      <c r="R230" s="166"/>
      <c r="S230" s="172"/>
      <c r="T230" s="166"/>
      <c r="U230" s="166"/>
      <c r="V230" s="166"/>
      <c r="W230" s="166"/>
      <c r="X230" s="166"/>
      <c r="Y230" s="166"/>
      <c r="Z230" s="166"/>
      <c r="AA230" s="166"/>
      <c r="AB230" s="172"/>
      <c r="AC230" s="172"/>
      <c r="AD230" s="172"/>
      <c r="AE230" s="172"/>
      <c r="AF230" s="172"/>
      <c r="AG230" s="172"/>
      <c r="AH230" s="172"/>
      <c r="AI230" s="172"/>
      <c r="AJ230" s="172"/>
      <c r="AK230" s="172"/>
      <c r="AL230" s="174"/>
      <c r="AM230" s="172"/>
      <c r="AN230" s="172"/>
      <c r="AO230" s="172"/>
      <c r="AP230" s="172"/>
      <c r="AQ230" s="172"/>
      <c r="AR230" s="172"/>
      <c r="AS230" s="172"/>
      <c r="AT230" s="172"/>
      <c r="AU230" s="172"/>
      <c r="AV230" s="172"/>
      <c r="AW230" s="172"/>
      <c r="AX230" s="172"/>
      <c r="AY230" s="172"/>
      <c r="AZ230" s="172"/>
      <c r="BA230" s="172"/>
      <c r="BB230" s="172"/>
      <c r="BC230" s="172"/>
      <c r="BD230" s="172"/>
      <c r="BE230" s="172"/>
      <c r="BF230" s="172"/>
      <c r="BG230" s="172"/>
      <c r="BH230" s="172"/>
      <c r="BI230" s="172"/>
      <c r="BJ230" s="172"/>
      <c r="BK230" s="172"/>
      <c r="BL230" s="172"/>
      <c r="BM230" s="172"/>
      <c r="BN230" s="172"/>
      <c r="BO230" s="172"/>
      <c r="BP230" s="172"/>
      <c r="BQ230" s="172"/>
      <c r="BR230" s="172"/>
      <c r="BS230" s="172"/>
      <c r="BT230" s="172"/>
      <c r="BU230" s="172"/>
      <c r="BV230" s="172"/>
      <c r="BW230" s="172"/>
      <c r="BX230" s="172"/>
      <c r="BY230" s="172"/>
      <c r="BZ230" s="172"/>
      <c r="CA230" s="172"/>
      <c r="CB230" s="172"/>
      <c r="CC230" s="172"/>
      <c r="CD230" s="172"/>
      <c r="CE230" s="172"/>
      <c r="CF230" s="172"/>
      <c r="CG230" s="172"/>
      <c r="CH230" s="172"/>
      <c r="CI230" s="172"/>
      <c r="CJ230" s="172"/>
      <c r="CK230" s="172"/>
      <c r="CL230" s="172"/>
      <c r="CM230" s="172"/>
      <c r="CN230" s="172"/>
      <c r="CO230" s="172"/>
      <c r="CP230" s="172"/>
      <c r="CQ230" s="172"/>
      <c r="CR230" s="172"/>
      <c r="CS230" s="172"/>
      <c r="CT230" s="172"/>
      <c r="CU230" s="172"/>
      <c r="CV230" s="172"/>
      <c r="CW230" s="172"/>
      <c r="CX230" s="172"/>
      <c r="CY230" s="172"/>
      <c r="CZ230" s="172"/>
    </row>
    <row r="231" spans="1:104" ht="11.25" customHeight="1" x14ac:dyDescent="0.25">
      <c r="A231" s="172"/>
      <c r="B231" s="172"/>
      <c r="C231" s="172"/>
      <c r="D231" s="172"/>
      <c r="E231" s="116"/>
      <c r="F231" s="119"/>
      <c r="G231" s="117"/>
      <c r="H231" s="116"/>
      <c r="I231" s="119"/>
      <c r="J231" s="172"/>
      <c r="K231" s="166"/>
      <c r="L231" s="166"/>
      <c r="M231" s="166"/>
      <c r="N231" s="166"/>
      <c r="O231" s="166"/>
      <c r="P231" s="166"/>
      <c r="Q231" s="166"/>
      <c r="R231" s="166"/>
      <c r="S231" s="172"/>
      <c r="T231" s="166"/>
      <c r="U231" s="166"/>
      <c r="V231" s="166"/>
      <c r="W231" s="166"/>
      <c r="X231" s="166"/>
      <c r="Y231" s="166"/>
      <c r="Z231" s="166"/>
      <c r="AA231" s="166"/>
      <c r="AB231" s="172"/>
      <c r="AC231" s="172"/>
      <c r="AD231" s="172"/>
      <c r="AE231" s="172"/>
      <c r="AF231" s="172"/>
      <c r="AG231" s="172"/>
      <c r="AH231" s="172"/>
      <c r="AI231" s="172"/>
      <c r="AJ231" s="172"/>
      <c r="AK231" s="172"/>
      <c r="AL231" s="174"/>
      <c r="AM231" s="172"/>
      <c r="AN231" s="172"/>
      <c r="AO231" s="172"/>
      <c r="AP231" s="172"/>
      <c r="AQ231" s="172"/>
      <c r="AR231" s="172"/>
      <c r="AS231" s="172"/>
      <c r="AT231" s="172"/>
      <c r="AU231" s="172"/>
      <c r="AV231" s="172"/>
      <c r="AW231" s="172"/>
      <c r="AX231" s="172"/>
      <c r="AY231" s="172"/>
      <c r="AZ231" s="172"/>
      <c r="BA231" s="172"/>
      <c r="BB231" s="172"/>
      <c r="BC231" s="172"/>
      <c r="BD231" s="172"/>
      <c r="BE231" s="172"/>
      <c r="BF231" s="172"/>
      <c r="BG231" s="172"/>
      <c r="BH231" s="172"/>
      <c r="BI231" s="172"/>
      <c r="BJ231" s="172"/>
      <c r="BK231" s="172"/>
      <c r="BL231" s="172"/>
      <c r="BM231" s="172"/>
      <c r="BN231" s="172"/>
      <c r="BO231" s="172"/>
      <c r="BP231" s="172"/>
      <c r="BQ231" s="172"/>
      <c r="BR231" s="172"/>
      <c r="BS231" s="172"/>
      <c r="BT231" s="172"/>
      <c r="BU231" s="172"/>
      <c r="BV231" s="172"/>
      <c r="BW231" s="172"/>
      <c r="BX231" s="172"/>
      <c r="BY231" s="172"/>
      <c r="BZ231" s="172"/>
      <c r="CA231" s="172"/>
      <c r="CB231" s="172"/>
      <c r="CC231" s="172"/>
      <c r="CD231" s="172"/>
      <c r="CE231" s="172"/>
      <c r="CF231" s="172"/>
      <c r="CG231" s="172"/>
      <c r="CH231" s="172"/>
      <c r="CI231" s="172"/>
      <c r="CJ231" s="172"/>
      <c r="CK231" s="172"/>
      <c r="CL231" s="172"/>
      <c r="CM231" s="172"/>
      <c r="CN231" s="172"/>
      <c r="CO231" s="172"/>
      <c r="CP231" s="172"/>
      <c r="CQ231" s="172"/>
      <c r="CR231" s="172"/>
      <c r="CS231" s="172"/>
      <c r="CT231" s="172"/>
      <c r="CU231" s="172"/>
      <c r="CV231" s="172"/>
      <c r="CW231" s="172"/>
      <c r="CX231" s="172"/>
      <c r="CY231" s="172"/>
      <c r="CZ231" s="172"/>
    </row>
    <row r="232" spans="1:104" ht="11.25" customHeight="1" x14ac:dyDescent="0.25">
      <c r="A232" s="172"/>
      <c r="B232" s="172"/>
      <c r="C232" s="172"/>
      <c r="D232" s="172"/>
      <c r="E232" s="116"/>
      <c r="F232" s="119"/>
      <c r="G232" s="117"/>
      <c r="H232" s="116"/>
      <c r="I232" s="119"/>
      <c r="J232" s="172"/>
      <c r="K232" s="166"/>
      <c r="L232" s="166"/>
      <c r="M232" s="166"/>
      <c r="N232" s="166"/>
      <c r="O232" s="166"/>
      <c r="P232" s="166"/>
      <c r="Q232" s="166"/>
      <c r="R232" s="166"/>
      <c r="S232" s="172"/>
      <c r="T232" s="166"/>
      <c r="U232" s="166"/>
      <c r="V232" s="166"/>
      <c r="W232" s="166"/>
      <c r="X232" s="166"/>
      <c r="Y232" s="166"/>
      <c r="Z232" s="166"/>
      <c r="AA232" s="166"/>
      <c r="AB232" s="172"/>
      <c r="AC232" s="172"/>
      <c r="AD232" s="172"/>
      <c r="AE232" s="172"/>
      <c r="AF232" s="172"/>
      <c r="AG232" s="172"/>
      <c r="AH232" s="172"/>
      <c r="AI232" s="172"/>
      <c r="AJ232" s="172"/>
      <c r="AK232" s="172"/>
      <c r="AL232" s="174"/>
      <c r="AM232" s="172"/>
      <c r="AN232" s="172"/>
      <c r="AO232" s="172"/>
      <c r="AP232" s="172"/>
      <c r="AQ232" s="172"/>
      <c r="AR232" s="172"/>
      <c r="AS232" s="172"/>
      <c r="AT232" s="172"/>
      <c r="AU232" s="172"/>
      <c r="AV232" s="172"/>
      <c r="AW232" s="172"/>
      <c r="AX232" s="172"/>
      <c r="AY232" s="172"/>
      <c r="AZ232" s="172"/>
      <c r="BA232" s="172"/>
      <c r="BB232" s="172"/>
      <c r="BC232" s="172"/>
      <c r="BD232" s="172"/>
      <c r="BE232" s="172"/>
      <c r="BF232" s="172"/>
      <c r="BG232" s="172"/>
      <c r="BH232" s="172"/>
      <c r="BI232" s="172"/>
      <c r="BJ232" s="172"/>
      <c r="BK232" s="172"/>
      <c r="BL232" s="172"/>
      <c r="BM232" s="172"/>
      <c r="BN232" s="172"/>
      <c r="BO232" s="172"/>
      <c r="BP232" s="172"/>
      <c r="BQ232" s="172"/>
      <c r="BR232" s="172"/>
      <c r="BS232" s="172"/>
      <c r="BT232" s="172"/>
      <c r="BU232" s="172"/>
      <c r="BV232" s="172"/>
      <c r="BW232" s="172"/>
      <c r="BX232" s="172"/>
      <c r="BY232" s="172"/>
      <c r="BZ232" s="172"/>
      <c r="CA232" s="172"/>
      <c r="CB232" s="172"/>
      <c r="CC232" s="172"/>
      <c r="CD232" s="172"/>
      <c r="CE232" s="172"/>
      <c r="CF232" s="172"/>
      <c r="CG232" s="172"/>
      <c r="CH232" s="172"/>
      <c r="CI232" s="172"/>
      <c r="CJ232" s="172"/>
      <c r="CK232" s="172"/>
      <c r="CL232" s="172"/>
      <c r="CM232" s="172"/>
      <c r="CN232" s="172"/>
      <c r="CO232" s="172"/>
      <c r="CP232" s="172"/>
      <c r="CQ232" s="172"/>
      <c r="CR232" s="172"/>
      <c r="CS232" s="172"/>
      <c r="CT232" s="172"/>
      <c r="CU232" s="172"/>
      <c r="CV232" s="172"/>
      <c r="CW232" s="172"/>
      <c r="CX232" s="172"/>
      <c r="CY232" s="172"/>
      <c r="CZ232" s="172"/>
    </row>
    <row r="233" spans="1:104" ht="11.25" customHeight="1" x14ac:dyDescent="0.25">
      <c r="A233" s="172"/>
      <c r="B233" s="172"/>
      <c r="C233" s="172"/>
      <c r="D233" s="172"/>
      <c r="E233" s="116"/>
      <c r="F233" s="119"/>
      <c r="G233" s="117"/>
      <c r="H233" s="116"/>
      <c r="I233" s="119"/>
      <c r="J233" s="172"/>
      <c r="K233" s="166"/>
      <c r="L233" s="166"/>
      <c r="M233" s="166"/>
      <c r="N233" s="166"/>
      <c r="O233" s="166"/>
      <c r="P233" s="166"/>
      <c r="Q233" s="166"/>
      <c r="R233" s="166"/>
      <c r="S233" s="172"/>
      <c r="T233" s="166"/>
      <c r="U233" s="166"/>
      <c r="V233" s="166"/>
      <c r="W233" s="166"/>
      <c r="X233" s="166"/>
      <c r="Y233" s="166"/>
      <c r="Z233" s="166"/>
      <c r="AA233" s="166"/>
      <c r="AB233" s="172"/>
      <c r="AC233" s="172"/>
      <c r="AD233" s="172"/>
      <c r="AE233" s="172"/>
      <c r="AF233" s="172"/>
      <c r="AG233" s="172"/>
      <c r="AH233" s="172"/>
      <c r="AI233" s="172"/>
      <c r="AJ233" s="172"/>
      <c r="AK233" s="172"/>
      <c r="AL233" s="174"/>
      <c r="AM233" s="172"/>
      <c r="AN233" s="172"/>
      <c r="AO233" s="172"/>
      <c r="AP233" s="172"/>
      <c r="AQ233" s="172"/>
      <c r="AR233" s="172"/>
      <c r="AS233" s="172"/>
      <c r="AT233" s="172"/>
      <c r="AU233" s="172"/>
      <c r="AV233" s="172"/>
      <c r="AW233" s="172"/>
      <c r="AX233" s="172"/>
      <c r="AY233" s="172"/>
      <c r="AZ233" s="172"/>
      <c r="BA233" s="172"/>
      <c r="BB233" s="172"/>
      <c r="BC233" s="172"/>
      <c r="BD233" s="172"/>
      <c r="BE233" s="172"/>
      <c r="BF233" s="172"/>
      <c r="BG233" s="172"/>
      <c r="BH233" s="172"/>
      <c r="BI233" s="172"/>
      <c r="BJ233" s="172"/>
      <c r="BK233" s="172"/>
      <c r="BL233" s="172"/>
      <c r="BM233" s="172"/>
      <c r="BN233" s="172"/>
      <c r="BO233" s="172"/>
      <c r="BP233" s="172"/>
      <c r="BQ233" s="172"/>
      <c r="BR233" s="172"/>
      <c r="BS233" s="172"/>
      <c r="BT233" s="172"/>
      <c r="BU233" s="172"/>
      <c r="BV233" s="172"/>
      <c r="BW233" s="172"/>
      <c r="BX233" s="172"/>
      <c r="BY233" s="172"/>
      <c r="BZ233" s="172"/>
      <c r="CA233" s="172"/>
      <c r="CB233" s="172"/>
      <c r="CC233" s="172"/>
      <c r="CD233" s="172"/>
      <c r="CE233" s="172"/>
      <c r="CF233" s="172"/>
      <c r="CG233" s="172"/>
      <c r="CH233" s="172"/>
      <c r="CI233" s="172"/>
      <c r="CJ233" s="172"/>
      <c r="CK233" s="172"/>
      <c r="CL233" s="172"/>
      <c r="CM233" s="172"/>
      <c r="CN233" s="172"/>
      <c r="CO233" s="172"/>
      <c r="CP233" s="172"/>
      <c r="CQ233" s="172"/>
      <c r="CR233" s="172"/>
      <c r="CS233" s="172"/>
      <c r="CT233" s="172"/>
      <c r="CU233" s="172"/>
      <c r="CV233" s="172"/>
      <c r="CW233" s="172"/>
      <c r="CX233" s="172"/>
      <c r="CY233" s="172"/>
      <c r="CZ233" s="172"/>
    </row>
    <row r="234" spans="1:104" ht="11.25" customHeight="1" x14ac:dyDescent="0.25">
      <c r="A234" s="172"/>
      <c r="B234" s="172"/>
      <c r="C234" s="172"/>
      <c r="D234" s="172"/>
      <c r="E234" s="116"/>
      <c r="F234" s="119"/>
      <c r="G234" s="117"/>
      <c r="H234" s="116"/>
      <c r="I234" s="119"/>
      <c r="J234" s="172"/>
      <c r="K234" s="166"/>
      <c r="L234" s="166"/>
      <c r="M234" s="166"/>
      <c r="N234" s="166"/>
      <c r="O234" s="166"/>
      <c r="P234" s="166"/>
      <c r="Q234" s="166"/>
      <c r="R234" s="166"/>
      <c r="S234" s="172"/>
      <c r="T234" s="166"/>
      <c r="U234" s="166"/>
      <c r="V234" s="166"/>
      <c r="W234" s="166"/>
      <c r="X234" s="166"/>
      <c r="Y234" s="166"/>
      <c r="Z234" s="166"/>
      <c r="AA234" s="166"/>
      <c r="AB234" s="172"/>
      <c r="AC234" s="172"/>
      <c r="AD234" s="172"/>
      <c r="AE234" s="172"/>
      <c r="AF234" s="172"/>
      <c r="AG234" s="172"/>
      <c r="AH234" s="172"/>
      <c r="AI234" s="172"/>
      <c r="AJ234" s="172"/>
      <c r="AK234" s="172"/>
      <c r="AL234" s="174"/>
      <c r="AM234" s="172"/>
      <c r="AN234" s="172"/>
      <c r="AO234" s="172"/>
      <c r="AP234" s="172"/>
      <c r="AQ234" s="172"/>
      <c r="AR234" s="172"/>
      <c r="AS234" s="172"/>
      <c r="AT234" s="172"/>
      <c r="AU234" s="172"/>
      <c r="AV234" s="172"/>
      <c r="AW234" s="172"/>
      <c r="AX234" s="172"/>
      <c r="AY234" s="172"/>
      <c r="AZ234" s="172"/>
      <c r="BA234" s="172"/>
      <c r="BB234" s="172"/>
      <c r="BC234" s="172"/>
      <c r="BD234" s="172"/>
      <c r="BE234" s="172"/>
      <c r="BF234" s="172"/>
      <c r="BG234" s="172"/>
      <c r="BH234" s="172"/>
      <c r="BI234" s="172"/>
      <c r="BJ234" s="172"/>
      <c r="BK234" s="172"/>
      <c r="BL234" s="172"/>
      <c r="BM234" s="172"/>
      <c r="BN234" s="172"/>
      <c r="BO234" s="172"/>
      <c r="BP234" s="172"/>
      <c r="BQ234" s="172"/>
      <c r="BR234" s="172"/>
      <c r="BS234" s="172"/>
      <c r="BT234" s="172"/>
      <c r="BU234" s="172"/>
      <c r="BV234" s="172"/>
      <c r="BW234" s="172"/>
      <c r="BX234" s="172"/>
      <c r="BY234" s="172"/>
      <c r="BZ234" s="172"/>
      <c r="CA234" s="172"/>
      <c r="CB234" s="172"/>
      <c r="CC234" s="172"/>
      <c r="CD234" s="172"/>
      <c r="CE234" s="172"/>
      <c r="CF234" s="172"/>
      <c r="CG234" s="172"/>
      <c r="CH234" s="172"/>
      <c r="CI234" s="172"/>
      <c r="CJ234" s="172"/>
      <c r="CK234" s="172"/>
      <c r="CL234" s="172"/>
      <c r="CM234" s="172"/>
      <c r="CN234" s="172"/>
      <c r="CO234" s="172"/>
      <c r="CP234" s="172"/>
      <c r="CQ234" s="172"/>
      <c r="CR234" s="172"/>
      <c r="CS234" s="172"/>
      <c r="CT234" s="172"/>
      <c r="CU234" s="172"/>
      <c r="CV234" s="172"/>
      <c r="CW234" s="172"/>
      <c r="CX234" s="172"/>
      <c r="CY234" s="172"/>
      <c r="CZ234" s="172"/>
    </row>
    <row r="235" spans="1:104" ht="11.25" customHeight="1" x14ac:dyDescent="0.25">
      <c r="A235" s="172"/>
      <c r="B235" s="172"/>
      <c r="C235" s="172"/>
      <c r="D235" s="172"/>
      <c r="E235" s="116"/>
      <c r="F235" s="119"/>
      <c r="G235" s="117"/>
      <c r="H235" s="116"/>
      <c r="I235" s="119"/>
      <c r="J235" s="172"/>
      <c r="K235" s="166"/>
      <c r="L235" s="166"/>
      <c r="M235" s="166"/>
      <c r="N235" s="166"/>
      <c r="O235" s="166"/>
      <c r="P235" s="166"/>
      <c r="Q235" s="166"/>
      <c r="R235" s="166"/>
      <c r="S235" s="172"/>
      <c r="T235" s="166"/>
      <c r="U235" s="166"/>
      <c r="V235" s="166"/>
      <c r="W235" s="166"/>
      <c r="X235" s="166"/>
      <c r="Y235" s="166"/>
      <c r="Z235" s="166"/>
      <c r="AA235" s="166"/>
      <c r="AB235" s="172"/>
      <c r="AC235" s="172"/>
      <c r="AD235" s="172"/>
      <c r="AE235" s="172"/>
      <c r="AF235" s="172"/>
      <c r="AG235" s="172"/>
      <c r="AH235" s="172"/>
      <c r="AI235" s="172"/>
      <c r="AJ235" s="172"/>
      <c r="AK235" s="172"/>
      <c r="AL235" s="174"/>
      <c r="AM235" s="172"/>
      <c r="AN235" s="172"/>
      <c r="AO235" s="172"/>
      <c r="AP235" s="172"/>
      <c r="AQ235" s="172"/>
      <c r="AR235" s="172"/>
      <c r="AS235" s="172"/>
      <c r="AT235" s="172"/>
      <c r="AU235" s="172"/>
      <c r="AV235" s="172"/>
      <c r="AW235" s="172"/>
      <c r="AX235" s="172"/>
      <c r="AY235" s="172"/>
      <c r="AZ235" s="172"/>
      <c r="BA235" s="172"/>
      <c r="BB235" s="172"/>
      <c r="BC235" s="172"/>
      <c r="BD235" s="172"/>
      <c r="BE235" s="172"/>
      <c r="BF235" s="172"/>
      <c r="BG235" s="172"/>
      <c r="BH235" s="172"/>
      <c r="BI235" s="172"/>
      <c r="BJ235" s="172"/>
      <c r="BK235" s="172"/>
      <c r="BL235" s="172"/>
      <c r="BM235" s="172"/>
      <c r="BN235" s="172"/>
      <c r="BO235" s="172"/>
      <c r="BP235" s="172"/>
      <c r="BQ235" s="172"/>
      <c r="BR235" s="172"/>
      <c r="BS235" s="172"/>
      <c r="BT235" s="172"/>
      <c r="BU235" s="172"/>
      <c r="BV235" s="172"/>
      <c r="BW235" s="172"/>
      <c r="BX235" s="172"/>
      <c r="BY235" s="172"/>
      <c r="BZ235" s="172"/>
      <c r="CA235" s="172"/>
      <c r="CB235" s="172"/>
      <c r="CC235" s="172"/>
      <c r="CD235" s="172"/>
      <c r="CE235" s="172"/>
      <c r="CF235" s="172"/>
      <c r="CG235" s="172"/>
      <c r="CH235" s="172"/>
      <c r="CI235" s="172"/>
      <c r="CJ235" s="172"/>
      <c r="CK235" s="172"/>
      <c r="CL235" s="172"/>
      <c r="CM235" s="172"/>
      <c r="CN235" s="172"/>
      <c r="CO235" s="172"/>
      <c r="CP235" s="172"/>
      <c r="CQ235" s="172"/>
      <c r="CR235" s="172"/>
      <c r="CS235" s="172"/>
      <c r="CT235" s="172"/>
      <c r="CU235" s="172"/>
      <c r="CV235" s="172"/>
      <c r="CW235" s="172"/>
      <c r="CX235" s="172"/>
      <c r="CY235" s="172"/>
      <c r="CZ235" s="172"/>
    </row>
    <row r="236" spans="1:104" ht="11.25" customHeight="1" x14ac:dyDescent="0.25">
      <c r="A236" s="172"/>
      <c r="B236" s="172"/>
      <c r="C236" s="172"/>
      <c r="D236" s="172"/>
      <c r="E236" s="116"/>
      <c r="F236" s="119"/>
      <c r="G236" s="117"/>
      <c r="H236" s="116"/>
      <c r="I236" s="119"/>
      <c r="J236" s="172"/>
      <c r="K236" s="166"/>
      <c r="L236" s="166"/>
      <c r="M236" s="166"/>
      <c r="N236" s="166"/>
      <c r="O236" s="166"/>
      <c r="P236" s="166"/>
      <c r="Q236" s="166"/>
      <c r="R236" s="166"/>
      <c r="S236" s="172"/>
      <c r="T236" s="166"/>
      <c r="U236" s="166"/>
      <c r="V236" s="166"/>
      <c r="W236" s="166"/>
      <c r="X236" s="166"/>
      <c r="Y236" s="166"/>
      <c r="Z236" s="166"/>
      <c r="AA236" s="166"/>
      <c r="AB236" s="172"/>
      <c r="AC236" s="172"/>
      <c r="AD236" s="172"/>
      <c r="AE236" s="172"/>
      <c r="AF236" s="172"/>
      <c r="AG236" s="172"/>
      <c r="AH236" s="172"/>
      <c r="AI236" s="172"/>
      <c r="AJ236" s="172"/>
      <c r="AK236" s="172"/>
      <c r="AL236" s="174"/>
      <c r="AM236" s="172"/>
      <c r="AN236" s="172"/>
      <c r="AO236" s="172"/>
      <c r="AP236" s="172"/>
      <c r="AQ236" s="172"/>
      <c r="AR236" s="172"/>
      <c r="AS236" s="172"/>
      <c r="AT236" s="172"/>
      <c r="AU236" s="172"/>
      <c r="AV236" s="172"/>
      <c r="AW236" s="172"/>
      <c r="AX236" s="172"/>
      <c r="AY236" s="172"/>
      <c r="AZ236" s="172"/>
      <c r="BA236" s="172"/>
      <c r="BB236" s="172"/>
      <c r="BC236" s="172"/>
      <c r="BD236" s="172"/>
      <c r="BE236" s="172"/>
      <c r="BF236" s="172"/>
      <c r="BG236" s="172"/>
      <c r="BH236" s="172"/>
      <c r="BI236" s="172"/>
      <c r="BJ236" s="172"/>
      <c r="BK236" s="172"/>
      <c r="BL236" s="172"/>
      <c r="BM236" s="172"/>
      <c r="BN236" s="172"/>
      <c r="BO236" s="172"/>
      <c r="BP236" s="172"/>
      <c r="BQ236" s="172"/>
      <c r="BR236" s="172"/>
      <c r="BS236" s="172"/>
      <c r="BT236" s="172"/>
      <c r="BU236" s="172"/>
      <c r="BV236" s="172"/>
      <c r="BW236" s="172"/>
      <c r="BX236" s="172"/>
      <c r="BY236" s="172"/>
      <c r="BZ236" s="172"/>
      <c r="CA236" s="172"/>
      <c r="CB236" s="172"/>
      <c r="CC236" s="172"/>
      <c r="CD236" s="172"/>
      <c r="CE236" s="172"/>
      <c r="CF236" s="172"/>
      <c r="CG236" s="172"/>
      <c r="CH236" s="172"/>
      <c r="CI236" s="172"/>
      <c r="CJ236" s="172"/>
      <c r="CK236" s="172"/>
      <c r="CL236" s="172"/>
      <c r="CM236" s="172"/>
      <c r="CN236" s="172"/>
      <c r="CO236" s="172"/>
      <c r="CP236" s="172"/>
      <c r="CQ236" s="172"/>
      <c r="CR236" s="172"/>
      <c r="CS236" s="172"/>
      <c r="CT236" s="172"/>
      <c r="CU236" s="172"/>
      <c r="CV236" s="172"/>
      <c r="CW236" s="172"/>
      <c r="CX236" s="172"/>
      <c r="CY236" s="172"/>
      <c r="CZ236" s="172"/>
    </row>
    <row r="237" spans="1:104" ht="11.25" customHeight="1" x14ac:dyDescent="0.25">
      <c r="A237" s="172"/>
      <c r="B237" s="172"/>
      <c r="C237" s="172"/>
      <c r="D237" s="172"/>
      <c r="E237" s="116"/>
      <c r="F237" s="119"/>
      <c r="G237" s="117"/>
      <c r="H237" s="116"/>
      <c r="I237" s="119"/>
      <c r="J237" s="172"/>
      <c r="K237" s="166"/>
      <c r="L237" s="166"/>
      <c r="M237" s="166"/>
      <c r="N237" s="166"/>
      <c r="O237" s="166"/>
      <c r="P237" s="166"/>
      <c r="Q237" s="166"/>
      <c r="R237" s="166"/>
      <c r="S237" s="172"/>
      <c r="T237" s="166"/>
      <c r="U237" s="166"/>
      <c r="V237" s="166"/>
      <c r="W237" s="166"/>
      <c r="X237" s="166"/>
      <c r="Y237" s="166"/>
      <c r="Z237" s="166"/>
      <c r="AA237" s="166"/>
      <c r="AB237" s="172"/>
      <c r="AC237" s="172"/>
      <c r="AD237" s="172"/>
      <c r="AE237" s="172"/>
      <c r="AF237" s="172"/>
      <c r="AG237" s="172"/>
      <c r="AH237" s="172"/>
      <c r="AI237" s="172"/>
      <c r="AJ237" s="172"/>
      <c r="AK237" s="172"/>
      <c r="AL237" s="174"/>
      <c r="AM237" s="172"/>
      <c r="AN237" s="172"/>
      <c r="AO237" s="172"/>
      <c r="AP237" s="172"/>
      <c r="AQ237" s="172"/>
      <c r="AR237" s="172"/>
      <c r="AS237" s="172"/>
      <c r="AT237" s="172"/>
      <c r="AU237" s="172"/>
      <c r="AV237" s="172"/>
      <c r="AW237" s="172"/>
      <c r="AX237" s="172"/>
      <c r="AY237" s="172"/>
      <c r="AZ237" s="172"/>
      <c r="BA237" s="172"/>
      <c r="BB237" s="172"/>
      <c r="BC237" s="172"/>
      <c r="BD237" s="172"/>
      <c r="BE237" s="172"/>
      <c r="BF237" s="172"/>
      <c r="BG237" s="172"/>
      <c r="BH237" s="172"/>
      <c r="BI237" s="172"/>
      <c r="BJ237" s="172"/>
      <c r="BK237" s="172"/>
      <c r="BL237" s="172"/>
      <c r="BM237" s="172"/>
      <c r="BN237" s="172"/>
      <c r="BO237" s="172"/>
      <c r="BP237" s="172"/>
      <c r="BQ237" s="172"/>
      <c r="BR237" s="172"/>
      <c r="BS237" s="172"/>
      <c r="BT237" s="172"/>
      <c r="BU237" s="172"/>
      <c r="BV237" s="172"/>
      <c r="BW237" s="172"/>
      <c r="BX237" s="172"/>
      <c r="BY237" s="172"/>
      <c r="BZ237" s="172"/>
      <c r="CA237" s="172"/>
      <c r="CB237" s="172"/>
      <c r="CC237" s="172"/>
      <c r="CD237" s="172"/>
      <c r="CE237" s="172"/>
      <c r="CF237" s="172"/>
      <c r="CG237" s="172"/>
      <c r="CH237" s="172"/>
      <c r="CI237" s="172"/>
      <c r="CJ237" s="172"/>
      <c r="CK237" s="172"/>
      <c r="CL237" s="172"/>
      <c r="CM237" s="172"/>
      <c r="CN237" s="172"/>
      <c r="CO237" s="172"/>
      <c r="CP237" s="172"/>
      <c r="CQ237" s="172"/>
      <c r="CR237" s="172"/>
      <c r="CS237" s="172"/>
      <c r="CT237" s="172"/>
      <c r="CU237" s="172"/>
      <c r="CV237" s="172"/>
      <c r="CW237" s="172"/>
      <c r="CX237" s="172"/>
      <c r="CY237" s="172"/>
      <c r="CZ237" s="172"/>
    </row>
    <row r="238" spans="1:104" ht="11.25" customHeight="1" x14ac:dyDescent="0.25">
      <c r="A238" s="172"/>
      <c r="B238" s="172"/>
      <c r="C238" s="172"/>
      <c r="D238" s="172"/>
      <c r="E238" s="116"/>
      <c r="F238" s="119"/>
      <c r="G238" s="117"/>
      <c r="H238" s="116"/>
      <c r="I238" s="119"/>
      <c r="J238" s="172"/>
      <c r="K238" s="166"/>
      <c r="L238" s="166"/>
      <c r="M238" s="166"/>
      <c r="N238" s="166"/>
      <c r="O238" s="166"/>
      <c r="P238" s="166"/>
      <c r="Q238" s="166"/>
      <c r="R238" s="166"/>
      <c r="S238" s="172"/>
      <c r="T238" s="166"/>
      <c r="U238" s="166"/>
      <c r="V238" s="166"/>
      <c r="W238" s="166"/>
      <c r="X238" s="166"/>
      <c r="Y238" s="166"/>
      <c r="Z238" s="166"/>
      <c r="AA238" s="166"/>
      <c r="AB238" s="172"/>
      <c r="AC238" s="172"/>
      <c r="AD238" s="172"/>
      <c r="AE238" s="172"/>
      <c r="AF238" s="172"/>
      <c r="AG238" s="172"/>
      <c r="AH238" s="172"/>
      <c r="AI238" s="172"/>
      <c r="AJ238" s="172"/>
      <c r="AK238" s="172"/>
      <c r="AL238" s="174"/>
      <c r="AM238" s="172"/>
      <c r="AN238" s="172"/>
      <c r="AO238" s="172"/>
      <c r="AP238" s="172"/>
      <c r="AQ238" s="172"/>
      <c r="AR238" s="172"/>
      <c r="AS238" s="172"/>
      <c r="AT238" s="172"/>
      <c r="AU238" s="172"/>
      <c r="AV238" s="172"/>
      <c r="AW238" s="172"/>
      <c r="AX238" s="172"/>
      <c r="AY238" s="172"/>
      <c r="AZ238" s="172"/>
      <c r="BA238" s="172"/>
      <c r="BB238" s="172"/>
      <c r="BC238" s="172"/>
      <c r="BD238" s="172"/>
      <c r="BE238" s="172"/>
      <c r="BF238" s="172"/>
      <c r="BG238" s="172"/>
      <c r="BH238" s="172"/>
      <c r="BI238" s="172"/>
      <c r="BJ238" s="172"/>
      <c r="BK238" s="172"/>
      <c r="BL238" s="172"/>
      <c r="BM238" s="172"/>
      <c r="BN238" s="172"/>
      <c r="BO238" s="172"/>
      <c r="BP238" s="172"/>
      <c r="BQ238" s="172"/>
      <c r="BR238" s="172"/>
      <c r="BS238" s="172"/>
      <c r="BT238" s="172"/>
      <c r="BU238" s="172"/>
      <c r="BV238" s="172"/>
      <c r="BW238" s="172"/>
      <c r="BX238" s="172"/>
      <c r="BY238" s="172"/>
      <c r="BZ238" s="172"/>
      <c r="CA238" s="172"/>
      <c r="CB238" s="172"/>
      <c r="CC238" s="172"/>
      <c r="CD238" s="172"/>
      <c r="CE238" s="172"/>
      <c r="CF238" s="172"/>
      <c r="CG238" s="172"/>
      <c r="CH238" s="172"/>
      <c r="CI238" s="172"/>
      <c r="CJ238" s="172"/>
      <c r="CK238" s="172"/>
      <c r="CL238" s="172"/>
      <c r="CM238" s="172"/>
      <c r="CN238" s="172"/>
      <c r="CO238" s="172"/>
      <c r="CP238" s="172"/>
      <c r="CQ238" s="172"/>
      <c r="CR238" s="172"/>
      <c r="CS238" s="172"/>
      <c r="CT238" s="172"/>
      <c r="CU238" s="172"/>
      <c r="CV238" s="172"/>
      <c r="CW238" s="172"/>
      <c r="CX238" s="172"/>
      <c r="CY238" s="172"/>
      <c r="CZ238" s="172"/>
    </row>
    <row r="239" spans="1:104" ht="11.25" customHeight="1" x14ac:dyDescent="0.25">
      <c r="A239" s="172"/>
      <c r="B239" s="172"/>
      <c r="C239" s="172"/>
      <c r="D239" s="172"/>
      <c r="E239" s="116"/>
      <c r="F239" s="119"/>
      <c r="G239" s="117"/>
      <c r="H239" s="116"/>
      <c r="I239" s="119"/>
      <c r="J239" s="172"/>
      <c r="K239" s="166"/>
      <c r="L239" s="166"/>
      <c r="M239" s="166"/>
      <c r="N239" s="166"/>
      <c r="O239" s="166"/>
      <c r="P239" s="166"/>
      <c r="Q239" s="166"/>
      <c r="R239" s="166"/>
      <c r="S239" s="172"/>
      <c r="T239" s="166"/>
      <c r="U239" s="166"/>
      <c r="V239" s="166"/>
      <c r="W239" s="166"/>
      <c r="X239" s="166"/>
      <c r="Y239" s="166"/>
      <c r="Z239" s="166"/>
      <c r="AA239" s="166"/>
      <c r="AB239" s="172"/>
      <c r="AC239" s="172"/>
      <c r="AD239" s="172"/>
      <c r="AE239" s="172"/>
      <c r="AF239" s="172"/>
      <c r="AG239" s="172"/>
      <c r="AH239" s="172"/>
      <c r="AI239" s="172"/>
      <c r="AJ239" s="172"/>
      <c r="AK239" s="172"/>
      <c r="AL239" s="174"/>
      <c r="AM239" s="172"/>
      <c r="AN239" s="172"/>
      <c r="AO239" s="172"/>
      <c r="AP239" s="172"/>
      <c r="AQ239" s="172"/>
      <c r="AR239" s="172"/>
      <c r="AS239" s="172"/>
      <c r="AT239" s="172"/>
      <c r="AU239" s="172"/>
      <c r="AV239" s="172"/>
      <c r="AW239" s="172"/>
      <c r="AX239" s="172"/>
      <c r="AY239" s="172"/>
      <c r="AZ239" s="172"/>
      <c r="BA239" s="172"/>
      <c r="BB239" s="172"/>
      <c r="BC239" s="172"/>
      <c r="BD239" s="172"/>
      <c r="BE239" s="172"/>
      <c r="BF239" s="172"/>
      <c r="BG239" s="172"/>
      <c r="BH239" s="172"/>
      <c r="BI239" s="172"/>
      <c r="BJ239" s="172"/>
      <c r="BK239" s="172"/>
      <c r="BL239" s="172"/>
      <c r="BM239" s="172"/>
      <c r="BN239" s="172"/>
      <c r="BO239" s="172"/>
      <c r="BP239" s="172"/>
      <c r="BQ239" s="172"/>
      <c r="BR239" s="172"/>
      <c r="BS239" s="172"/>
      <c r="BT239" s="172"/>
      <c r="BU239" s="172"/>
      <c r="BV239" s="172"/>
      <c r="BW239" s="172"/>
      <c r="BX239" s="172"/>
      <c r="BY239" s="172"/>
      <c r="BZ239" s="172"/>
      <c r="CA239" s="172"/>
      <c r="CB239" s="172"/>
      <c r="CC239" s="172"/>
      <c r="CD239" s="172"/>
      <c r="CE239" s="172"/>
      <c r="CF239" s="172"/>
      <c r="CG239" s="172"/>
      <c r="CH239" s="172"/>
      <c r="CI239" s="172"/>
      <c r="CJ239" s="172"/>
      <c r="CK239" s="172"/>
      <c r="CL239" s="172"/>
      <c r="CM239" s="172"/>
      <c r="CN239" s="172"/>
      <c r="CO239" s="172"/>
      <c r="CP239" s="172"/>
      <c r="CQ239" s="172"/>
      <c r="CR239" s="172"/>
      <c r="CS239" s="172"/>
      <c r="CT239" s="172"/>
      <c r="CU239" s="172"/>
      <c r="CV239" s="172"/>
      <c r="CW239" s="172"/>
      <c r="CX239" s="172"/>
      <c r="CY239" s="172"/>
      <c r="CZ239" s="172"/>
    </row>
    <row r="240" spans="1:104" ht="11.25" customHeight="1" x14ac:dyDescent="0.25">
      <c r="A240" s="172"/>
      <c r="B240" s="172"/>
      <c r="C240" s="172"/>
      <c r="D240" s="172"/>
      <c r="E240" s="116"/>
      <c r="F240" s="119"/>
      <c r="G240" s="117"/>
      <c r="H240" s="116"/>
      <c r="I240" s="119"/>
      <c r="J240" s="172"/>
      <c r="K240" s="166"/>
      <c r="L240" s="166"/>
      <c r="M240" s="166"/>
      <c r="N240" s="166"/>
      <c r="O240" s="166"/>
      <c r="P240" s="166"/>
      <c r="Q240" s="166"/>
      <c r="R240" s="166"/>
      <c r="S240" s="172"/>
      <c r="T240" s="166"/>
      <c r="U240" s="166"/>
      <c r="V240" s="166"/>
      <c r="W240" s="166"/>
      <c r="X240" s="166"/>
      <c r="Y240" s="166"/>
      <c r="Z240" s="166"/>
      <c r="AA240" s="166"/>
      <c r="AB240" s="172"/>
      <c r="AC240" s="172"/>
      <c r="AD240" s="172"/>
      <c r="AE240" s="172"/>
      <c r="AF240" s="172"/>
      <c r="AG240" s="172"/>
      <c r="AH240" s="172"/>
      <c r="AI240" s="172"/>
      <c r="AJ240" s="172"/>
      <c r="AK240" s="172"/>
      <c r="AL240" s="174"/>
      <c r="AM240" s="172"/>
      <c r="AN240" s="172"/>
      <c r="AO240" s="172"/>
      <c r="AP240" s="172"/>
      <c r="AQ240" s="172"/>
      <c r="AR240" s="172"/>
      <c r="AS240" s="172"/>
      <c r="AT240" s="172"/>
      <c r="AU240" s="172"/>
      <c r="AV240" s="172"/>
      <c r="AW240" s="172"/>
      <c r="AX240" s="172"/>
      <c r="AY240" s="172"/>
      <c r="AZ240" s="172"/>
      <c r="BA240" s="172"/>
      <c r="BB240" s="172"/>
      <c r="BC240" s="172"/>
      <c r="BD240" s="172"/>
      <c r="BE240" s="172"/>
      <c r="BF240" s="172"/>
      <c r="BG240" s="172"/>
      <c r="BH240" s="172"/>
      <c r="BI240" s="172"/>
      <c r="BJ240" s="172"/>
      <c r="BK240" s="172"/>
      <c r="BL240" s="172"/>
      <c r="BM240" s="172"/>
      <c r="BN240" s="172"/>
      <c r="BO240" s="172"/>
      <c r="BP240" s="172"/>
      <c r="BQ240" s="172"/>
      <c r="BR240" s="172"/>
      <c r="BS240" s="172"/>
      <c r="BT240" s="172"/>
      <c r="BU240" s="172"/>
      <c r="BV240" s="172"/>
      <c r="BW240" s="172"/>
      <c r="BX240" s="172"/>
      <c r="BY240" s="172"/>
      <c r="BZ240" s="172"/>
      <c r="CA240" s="172"/>
      <c r="CB240" s="172"/>
      <c r="CC240" s="172"/>
      <c r="CD240" s="172"/>
      <c r="CE240" s="172"/>
      <c r="CF240" s="172"/>
      <c r="CG240" s="172"/>
      <c r="CH240" s="172"/>
      <c r="CI240" s="172"/>
      <c r="CJ240" s="172"/>
      <c r="CK240" s="172"/>
      <c r="CL240" s="172"/>
      <c r="CM240" s="172"/>
      <c r="CN240" s="172"/>
      <c r="CO240" s="172"/>
      <c r="CP240" s="172"/>
      <c r="CQ240" s="172"/>
      <c r="CR240" s="172"/>
      <c r="CS240" s="172"/>
      <c r="CT240" s="172"/>
      <c r="CU240" s="172"/>
      <c r="CV240" s="172"/>
      <c r="CW240" s="172"/>
      <c r="CX240" s="172"/>
      <c r="CY240" s="172"/>
      <c r="CZ240" s="172"/>
    </row>
    <row r="241" spans="1:104" ht="11.25" customHeight="1" x14ac:dyDescent="0.25">
      <c r="A241" s="172"/>
      <c r="B241" s="172"/>
      <c r="C241" s="172"/>
      <c r="D241" s="172"/>
      <c r="E241" s="116"/>
      <c r="F241" s="119"/>
      <c r="G241" s="117"/>
      <c r="H241" s="116"/>
      <c r="I241" s="119"/>
      <c r="J241" s="172"/>
      <c r="K241" s="166"/>
      <c r="L241" s="166"/>
      <c r="M241" s="166"/>
      <c r="N241" s="166"/>
      <c r="O241" s="166"/>
      <c r="P241" s="166"/>
      <c r="Q241" s="166"/>
      <c r="R241" s="166"/>
      <c r="S241" s="172"/>
      <c r="T241" s="166"/>
      <c r="U241" s="166"/>
      <c r="V241" s="166"/>
      <c r="W241" s="166"/>
      <c r="X241" s="166"/>
      <c r="Y241" s="166"/>
      <c r="Z241" s="166"/>
      <c r="AA241" s="166"/>
      <c r="AB241" s="172"/>
      <c r="AC241" s="172"/>
      <c r="AD241" s="172"/>
      <c r="AE241" s="172"/>
      <c r="AF241" s="172"/>
      <c r="AG241" s="172"/>
      <c r="AH241" s="172"/>
      <c r="AI241" s="172"/>
      <c r="AJ241" s="172"/>
      <c r="AK241" s="172"/>
      <c r="AL241" s="174"/>
      <c r="AM241" s="172"/>
      <c r="AN241" s="172"/>
      <c r="AO241" s="172"/>
      <c r="AP241" s="172"/>
      <c r="AQ241" s="172"/>
      <c r="AR241" s="172"/>
      <c r="AS241" s="172"/>
      <c r="AT241" s="172"/>
      <c r="AU241" s="172"/>
      <c r="AV241" s="172"/>
      <c r="AW241" s="172"/>
      <c r="AX241" s="172"/>
      <c r="AY241" s="172"/>
      <c r="AZ241" s="172"/>
      <c r="BA241" s="172"/>
      <c r="BB241" s="172"/>
      <c r="BC241" s="172"/>
      <c r="BD241" s="172"/>
      <c r="BE241" s="172"/>
      <c r="BF241" s="172"/>
      <c r="BG241" s="172"/>
      <c r="BH241" s="172"/>
      <c r="BI241" s="172"/>
      <c r="BJ241" s="172"/>
      <c r="BK241" s="172"/>
      <c r="BL241" s="172"/>
      <c r="BM241" s="172"/>
      <c r="BN241" s="172"/>
      <c r="BO241" s="172"/>
      <c r="BP241" s="172"/>
      <c r="BQ241" s="172"/>
      <c r="BR241" s="172"/>
      <c r="BS241" s="172"/>
      <c r="BT241" s="172"/>
      <c r="BU241" s="172"/>
      <c r="BV241" s="172"/>
      <c r="BW241" s="172"/>
      <c r="BX241" s="172"/>
      <c r="BY241" s="172"/>
      <c r="BZ241" s="172"/>
      <c r="CA241" s="172"/>
      <c r="CB241" s="172"/>
      <c r="CC241" s="172"/>
      <c r="CD241" s="172"/>
      <c r="CE241" s="172"/>
      <c r="CF241" s="172"/>
      <c r="CG241" s="172"/>
      <c r="CH241" s="172"/>
      <c r="CI241" s="172"/>
      <c r="CJ241" s="172"/>
      <c r="CK241" s="172"/>
      <c r="CL241" s="172"/>
      <c r="CM241" s="172"/>
      <c r="CN241" s="172"/>
      <c r="CO241" s="172"/>
      <c r="CP241" s="172"/>
      <c r="CQ241" s="172"/>
      <c r="CR241" s="172"/>
      <c r="CS241" s="172"/>
      <c r="CT241" s="172"/>
      <c r="CU241" s="172"/>
      <c r="CV241" s="172"/>
      <c r="CW241" s="172"/>
      <c r="CX241" s="172"/>
      <c r="CY241" s="172"/>
      <c r="CZ241" s="172"/>
    </row>
    <row r="242" spans="1:104" ht="11.25" customHeight="1" x14ac:dyDescent="0.25">
      <c r="A242" s="172"/>
      <c r="B242" s="172"/>
      <c r="C242" s="172"/>
      <c r="D242" s="172"/>
      <c r="E242" s="116"/>
      <c r="F242" s="119"/>
      <c r="G242" s="117"/>
      <c r="H242" s="116"/>
      <c r="I242" s="119"/>
      <c r="J242" s="172"/>
      <c r="K242" s="166"/>
      <c r="L242" s="166"/>
      <c r="M242" s="166"/>
      <c r="N242" s="166"/>
      <c r="O242" s="166"/>
      <c r="P242" s="166"/>
      <c r="Q242" s="166"/>
      <c r="R242" s="166"/>
      <c r="S242" s="172"/>
      <c r="T242" s="166"/>
      <c r="U242" s="166"/>
      <c r="V242" s="166"/>
      <c r="W242" s="166"/>
      <c r="X242" s="166"/>
      <c r="Y242" s="166"/>
      <c r="Z242" s="166"/>
      <c r="AA242" s="166"/>
      <c r="AB242" s="172"/>
      <c r="AC242" s="172"/>
      <c r="AD242" s="172"/>
      <c r="AE242" s="172"/>
      <c r="AF242" s="172"/>
      <c r="AG242" s="172"/>
      <c r="AH242" s="172"/>
      <c r="AI242" s="172"/>
      <c r="AJ242" s="172"/>
      <c r="AK242" s="172"/>
      <c r="AL242" s="174"/>
      <c r="AM242" s="172"/>
      <c r="AN242" s="172"/>
      <c r="AO242" s="172"/>
      <c r="AP242" s="172"/>
      <c r="AQ242" s="172"/>
      <c r="AR242" s="172"/>
      <c r="AS242" s="172"/>
      <c r="AT242" s="172"/>
      <c r="AU242" s="172"/>
      <c r="AV242" s="172"/>
      <c r="AW242" s="172"/>
      <c r="AX242" s="172"/>
      <c r="AY242" s="172"/>
      <c r="AZ242" s="172"/>
      <c r="BA242" s="172"/>
      <c r="BB242" s="172"/>
      <c r="BC242" s="172"/>
      <c r="BD242" s="172"/>
      <c r="BE242" s="172"/>
      <c r="BF242" s="172"/>
      <c r="BG242" s="172"/>
      <c r="BH242" s="172"/>
      <c r="BI242" s="172"/>
      <c r="BJ242" s="172"/>
      <c r="BK242" s="172"/>
      <c r="BL242" s="172"/>
      <c r="BM242" s="172"/>
      <c r="BN242" s="172"/>
      <c r="BO242" s="172"/>
      <c r="BP242" s="172"/>
      <c r="BQ242" s="172"/>
      <c r="BR242" s="172"/>
      <c r="BS242" s="172"/>
      <c r="BT242" s="172"/>
      <c r="BU242" s="172"/>
      <c r="BV242" s="172"/>
      <c r="BW242" s="172"/>
      <c r="BX242" s="172"/>
      <c r="BY242" s="172"/>
      <c r="BZ242" s="172"/>
      <c r="CA242" s="172"/>
      <c r="CB242" s="172"/>
      <c r="CC242" s="172"/>
      <c r="CD242" s="172"/>
      <c r="CE242" s="172"/>
      <c r="CF242" s="172"/>
      <c r="CG242" s="172"/>
      <c r="CH242" s="172"/>
      <c r="CI242" s="172"/>
      <c r="CJ242" s="172"/>
      <c r="CK242" s="172"/>
      <c r="CL242" s="172"/>
      <c r="CM242" s="172"/>
      <c r="CN242" s="172"/>
      <c r="CO242" s="172"/>
      <c r="CP242" s="172"/>
      <c r="CQ242" s="172"/>
      <c r="CR242" s="172"/>
      <c r="CS242" s="172"/>
      <c r="CT242" s="172"/>
      <c r="CU242" s="172"/>
      <c r="CV242" s="172"/>
      <c r="CW242" s="172"/>
      <c r="CX242" s="172"/>
      <c r="CY242" s="172"/>
      <c r="CZ242" s="172"/>
    </row>
    <row r="243" spans="1:104" ht="11.25" customHeight="1" x14ac:dyDescent="0.25">
      <c r="A243" s="172"/>
      <c r="B243" s="172"/>
      <c r="C243" s="172"/>
      <c r="D243" s="172"/>
      <c r="E243" s="116"/>
      <c r="F243" s="119"/>
      <c r="G243" s="117"/>
      <c r="H243" s="116"/>
      <c r="I243" s="119"/>
      <c r="J243" s="172"/>
      <c r="K243" s="166"/>
      <c r="L243" s="166"/>
      <c r="M243" s="166"/>
      <c r="N243" s="166"/>
      <c r="O243" s="166"/>
      <c r="P243" s="166"/>
      <c r="Q243" s="166"/>
      <c r="R243" s="166"/>
      <c r="S243" s="172"/>
      <c r="T243" s="166"/>
      <c r="U243" s="166"/>
      <c r="V243" s="166"/>
      <c r="W243" s="166"/>
      <c r="X243" s="166"/>
      <c r="Y243" s="166"/>
      <c r="Z243" s="166"/>
      <c r="AA243" s="166"/>
      <c r="AB243" s="172"/>
      <c r="AC243" s="172"/>
      <c r="AD243" s="172"/>
      <c r="AE243" s="172"/>
      <c r="AF243" s="172"/>
      <c r="AG243" s="172"/>
      <c r="AH243" s="172"/>
      <c r="AI243" s="172"/>
      <c r="AJ243" s="172"/>
      <c r="AK243" s="172"/>
      <c r="AL243" s="174"/>
      <c r="AM243" s="172"/>
      <c r="AN243" s="172"/>
      <c r="AO243" s="172"/>
      <c r="AP243" s="172"/>
      <c r="AQ243" s="172"/>
      <c r="AR243" s="172"/>
      <c r="AS243" s="172"/>
      <c r="AT243" s="172"/>
      <c r="AU243" s="172"/>
      <c r="AV243" s="172"/>
      <c r="AW243" s="172"/>
      <c r="AX243" s="172"/>
      <c r="AY243" s="172"/>
      <c r="AZ243" s="172"/>
      <c r="BA243" s="172"/>
      <c r="BB243" s="172"/>
      <c r="BC243" s="172"/>
      <c r="BD243" s="172"/>
      <c r="BE243" s="172"/>
      <c r="BF243" s="172"/>
      <c r="BG243" s="172"/>
      <c r="BH243" s="172"/>
      <c r="BI243" s="172"/>
      <c r="BJ243" s="172"/>
      <c r="BK243" s="172"/>
      <c r="BL243" s="172"/>
      <c r="BM243" s="172"/>
      <c r="BN243" s="172"/>
      <c r="BO243" s="172"/>
      <c r="BP243" s="172"/>
      <c r="BQ243" s="172"/>
      <c r="BR243" s="172"/>
      <c r="BS243" s="172"/>
      <c r="BT243" s="172"/>
      <c r="BU243" s="172"/>
      <c r="BV243" s="172"/>
      <c r="BW243" s="172"/>
      <c r="BX243" s="172"/>
      <c r="BY243" s="172"/>
      <c r="BZ243" s="172"/>
      <c r="CA243" s="172"/>
      <c r="CB243" s="172"/>
      <c r="CC243" s="172"/>
      <c r="CD243" s="172"/>
      <c r="CE243" s="172"/>
      <c r="CF243" s="172"/>
      <c r="CG243" s="172"/>
      <c r="CH243" s="172"/>
      <c r="CI243" s="172"/>
      <c r="CJ243" s="172"/>
      <c r="CK243" s="172"/>
      <c r="CL243" s="172"/>
      <c r="CM243" s="172"/>
      <c r="CN243" s="172"/>
      <c r="CO243" s="172"/>
      <c r="CP243" s="172"/>
      <c r="CQ243" s="172"/>
      <c r="CR243" s="172"/>
      <c r="CS243" s="172"/>
      <c r="CT243" s="172"/>
      <c r="CU243" s="172"/>
      <c r="CV243" s="172"/>
      <c r="CW243" s="172"/>
      <c r="CX243" s="172"/>
      <c r="CY243" s="172"/>
      <c r="CZ243" s="172"/>
    </row>
    <row r="244" spans="1:104" ht="11.25" customHeight="1" x14ac:dyDescent="0.25">
      <c r="A244" s="172"/>
      <c r="B244" s="172"/>
      <c r="C244" s="172"/>
      <c r="D244" s="172"/>
      <c r="E244" s="116"/>
      <c r="F244" s="119"/>
      <c r="G244" s="117"/>
      <c r="H244" s="116"/>
      <c r="I244" s="119"/>
      <c r="J244" s="172"/>
      <c r="K244" s="166"/>
      <c r="L244" s="166"/>
      <c r="M244" s="166"/>
      <c r="N244" s="166"/>
      <c r="O244" s="166"/>
      <c r="P244" s="166"/>
      <c r="Q244" s="166"/>
      <c r="R244" s="166"/>
      <c r="S244" s="172"/>
      <c r="T244" s="166"/>
      <c r="U244" s="166"/>
      <c r="V244" s="166"/>
      <c r="W244" s="166"/>
      <c r="X244" s="166"/>
      <c r="Y244" s="166"/>
      <c r="Z244" s="166"/>
      <c r="AA244" s="166"/>
      <c r="AB244" s="172"/>
      <c r="AC244" s="172"/>
      <c r="AD244" s="172"/>
      <c r="AE244" s="172"/>
      <c r="AF244" s="172"/>
      <c r="AG244" s="172"/>
      <c r="AH244" s="172"/>
      <c r="AI244" s="172"/>
      <c r="AJ244" s="172"/>
      <c r="AK244" s="172"/>
      <c r="AL244" s="174"/>
      <c r="AM244" s="172"/>
      <c r="AN244" s="172"/>
      <c r="AO244" s="172"/>
      <c r="AP244" s="172"/>
      <c r="AQ244" s="172"/>
      <c r="AR244" s="172"/>
      <c r="AS244" s="172"/>
      <c r="AT244" s="172"/>
      <c r="AU244" s="172"/>
      <c r="AV244" s="172"/>
      <c r="AW244" s="172"/>
      <c r="AX244" s="172"/>
      <c r="AY244" s="172"/>
      <c r="AZ244" s="172"/>
      <c r="BA244" s="172"/>
      <c r="BB244" s="172"/>
      <c r="BC244" s="172"/>
      <c r="BD244" s="172"/>
      <c r="BE244" s="172"/>
      <c r="BF244" s="172"/>
      <c r="BG244" s="172"/>
      <c r="BH244" s="172"/>
      <c r="BI244" s="172"/>
      <c r="BJ244" s="172"/>
      <c r="BK244" s="172"/>
      <c r="BL244" s="172"/>
      <c r="BM244" s="172"/>
      <c r="BN244" s="172"/>
      <c r="BO244" s="172"/>
      <c r="BP244" s="172"/>
      <c r="BQ244" s="172"/>
      <c r="BR244" s="172"/>
      <c r="BS244" s="172"/>
      <c r="BT244" s="172"/>
      <c r="BU244" s="172"/>
      <c r="BV244" s="172"/>
      <c r="BW244" s="172"/>
      <c r="BX244" s="172"/>
      <c r="BY244" s="172"/>
      <c r="BZ244" s="172"/>
      <c r="CA244" s="172"/>
      <c r="CB244" s="172"/>
      <c r="CC244" s="172"/>
      <c r="CD244" s="172"/>
      <c r="CE244" s="172"/>
      <c r="CF244" s="172"/>
      <c r="CG244" s="172"/>
      <c r="CH244" s="172"/>
      <c r="CI244" s="172"/>
      <c r="CJ244" s="172"/>
      <c r="CK244" s="172"/>
      <c r="CL244" s="172"/>
      <c r="CM244" s="172"/>
      <c r="CN244" s="172"/>
      <c r="CO244" s="172"/>
      <c r="CP244" s="172"/>
      <c r="CQ244" s="172"/>
      <c r="CR244" s="172"/>
      <c r="CS244" s="172"/>
      <c r="CT244" s="172"/>
      <c r="CU244" s="172"/>
      <c r="CV244" s="172"/>
      <c r="CW244" s="172"/>
      <c r="CX244" s="172"/>
      <c r="CY244" s="172"/>
      <c r="CZ244" s="172"/>
    </row>
    <row r="245" spans="1:104" ht="11.25" customHeight="1" x14ac:dyDescent="0.25">
      <c r="A245" s="172"/>
      <c r="B245" s="172"/>
      <c r="C245" s="172"/>
      <c r="D245" s="172"/>
      <c r="E245" s="116"/>
      <c r="F245" s="119"/>
      <c r="G245" s="117"/>
      <c r="H245" s="116"/>
      <c r="I245" s="119"/>
      <c r="J245" s="172"/>
      <c r="K245" s="166"/>
      <c r="L245" s="166"/>
      <c r="M245" s="166"/>
      <c r="N245" s="166"/>
      <c r="O245" s="166"/>
      <c r="P245" s="166"/>
      <c r="Q245" s="166"/>
      <c r="R245" s="166"/>
      <c r="S245" s="172"/>
      <c r="T245" s="166"/>
      <c r="U245" s="166"/>
      <c r="V245" s="166"/>
      <c r="W245" s="166"/>
      <c r="X245" s="166"/>
      <c r="Y245" s="166"/>
      <c r="Z245" s="166"/>
      <c r="AA245" s="166"/>
      <c r="AB245" s="172"/>
      <c r="AC245" s="172"/>
      <c r="AD245" s="172"/>
      <c r="AE245" s="172"/>
      <c r="AF245" s="172"/>
      <c r="AG245" s="172"/>
      <c r="AH245" s="172"/>
      <c r="AI245" s="172"/>
      <c r="AJ245" s="172"/>
      <c r="AK245" s="172"/>
      <c r="AL245" s="174"/>
      <c r="AM245" s="172"/>
      <c r="AN245" s="172"/>
      <c r="AO245" s="172"/>
      <c r="AP245" s="172"/>
      <c r="AQ245" s="172"/>
      <c r="AR245" s="172"/>
      <c r="AS245" s="172"/>
      <c r="AT245" s="172"/>
      <c r="AU245" s="172"/>
      <c r="AV245" s="172"/>
      <c r="AW245" s="172"/>
      <c r="AX245" s="172"/>
      <c r="AY245" s="172"/>
      <c r="AZ245" s="172"/>
      <c r="BA245" s="172"/>
      <c r="BB245" s="172"/>
      <c r="BC245" s="172"/>
      <c r="BD245" s="172"/>
      <c r="BE245" s="172"/>
      <c r="BF245" s="172"/>
      <c r="BG245" s="172"/>
      <c r="BH245" s="172"/>
      <c r="BI245" s="172"/>
      <c r="BJ245" s="172"/>
      <c r="BK245" s="172"/>
      <c r="BL245" s="172"/>
      <c r="BM245" s="172"/>
      <c r="BN245" s="172"/>
      <c r="BO245" s="172"/>
      <c r="BP245" s="172"/>
      <c r="BQ245" s="172"/>
      <c r="BR245" s="172"/>
      <c r="BS245" s="172"/>
      <c r="BT245" s="172"/>
      <c r="BU245" s="172"/>
      <c r="BV245" s="172"/>
      <c r="BW245" s="172"/>
      <c r="BX245" s="172"/>
      <c r="BY245" s="172"/>
      <c r="BZ245" s="172"/>
      <c r="CA245" s="172"/>
      <c r="CB245" s="172"/>
      <c r="CC245" s="172"/>
      <c r="CD245" s="172"/>
      <c r="CE245" s="172"/>
      <c r="CF245" s="172"/>
      <c r="CG245" s="172"/>
      <c r="CH245" s="172"/>
      <c r="CI245" s="172"/>
      <c r="CJ245" s="172"/>
      <c r="CK245" s="172"/>
      <c r="CL245" s="172"/>
      <c r="CM245" s="172"/>
      <c r="CN245" s="172"/>
      <c r="CO245" s="172"/>
      <c r="CP245" s="172"/>
      <c r="CQ245" s="172"/>
      <c r="CR245" s="172"/>
      <c r="CS245" s="172"/>
      <c r="CT245" s="172"/>
      <c r="CU245" s="172"/>
      <c r="CV245" s="172"/>
      <c r="CW245" s="172"/>
      <c r="CX245" s="172"/>
      <c r="CY245" s="172"/>
      <c r="CZ245" s="172"/>
    </row>
    <row r="246" spans="1:104" ht="11.25" customHeight="1" x14ac:dyDescent="0.25">
      <c r="A246" s="172"/>
      <c r="B246" s="172"/>
      <c r="C246" s="172"/>
      <c r="D246" s="172"/>
      <c r="E246" s="116"/>
      <c r="F246" s="119"/>
      <c r="G246" s="117"/>
      <c r="H246" s="116"/>
      <c r="I246" s="119"/>
      <c r="J246" s="172"/>
      <c r="K246" s="166"/>
      <c r="L246" s="166"/>
      <c r="M246" s="166"/>
      <c r="N246" s="166"/>
      <c r="O246" s="166"/>
      <c r="P246" s="166"/>
      <c r="Q246" s="166"/>
      <c r="R246" s="166"/>
      <c r="S246" s="172"/>
      <c r="T246" s="166"/>
      <c r="U246" s="166"/>
      <c r="V246" s="166"/>
      <c r="W246" s="166"/>
      <c r="X246" s="166"/>
      <c r="Y246" s="166"/>
      <c r="Z246" s="166"/>
      <c r="AA246" s="166"/>
      <c r="AB246" s="172"/>
      <c r="AC246" s="172"/>
      <c r="AD246" s="172"/>
      <c r="AE246" s="172"/>
      <c r="AF246" s="172"/>
      <c r="AG246" s="172"/>
      <c r="AH246" s="172"/>
      <c r="AI246" s="172"/>
      <c r="AJ246" s="172"/>
      <c r="AK246" s="172"/>
      <c r="AL246" s="174"/>
      <c r="AM246" s="172"/>
      <c r="AN246" s="172"/>
      <c r="AO246" s="172"/>
      <c r="AP246" s="172"/>
      <c r="AQ246" s="172"/>
      <c r="AR246" s="172"/>
      <c r="AS246" s="172"/>
      <c r="AT246" s="172"/>
      <c r="AU246" s="172"/>
      <c r="AV246" s="172"/>
      <c r="AW246" s="172"/>
      <c r="AX246" s="172"/>
      <c r="AY246" s="172"/>
      <c r="AZ246" s="172"/>
      <c r="BA246" s="172"/>
      <c r="BB246" s="172"/>
      <c r="BC246" s="172"/>
      <c r="BD246" s="172"/>
      <c r="BE246" s="172"/>
      <c r="BF246" s="172"/>
      <c r="BG246" s="172"/>
      <c r="BH246" s="172"/>
      <c r="BI246" s="172"/>
      <c r="BJ246" s="172"/>
      <c r="BK246" s="172"/>
      <c r="BL246" s="172"/>
      <c r="BM246" s="172"/>
      <c r="BN246" s="172"/>
      <c r="BO246" s="172"/>
      <c r="BP246" s="172"/>
      <c r="BQ246" s="172"/>
      <c r="BR246" s="172"/>
      <c r="BS246" s="172"/>
      <c r="BT246" s="172"/>
      <c r="BU246" s="172"/>
      <c r="BV246" s="172"/>
      <c r="BW246" s="172"/>
      <c r="BX246" s="172"/>
      <c r="BY246" s="172"/>
      <c r="BZ246" s="172"/>
      <c r="CA246" s="172"/>
      <c r="CB246" s="172"/>
      <c r="CC246" s="172"/>
      <c r="CD246" s="172"/>
      <c r="CE246" s="172"/>
      <c r="CF246" s="172"/>
      <c r="CG246" s="172"/>
      <c r="CH246" s="172"/>
      <c r="CI246" s="172"/>
      <c r="CJ246" s="172"/>
      <c r="CK246" s="172"/>
      <c r="CL246" s="172"/>
      <c r="CM246" s="172"/>
      <c r="CN246" s="172"/>
      <c r="CO246" s="172"/>
      <c r="CP246" s="172"/>
      <c r="CQ246" s="172"/>
      <c r="CR246" s="172"/>
      <c r="CS246" s="172"/>
      <c r="CT246" s="172"/>
      <c r="CU246" s="172"/>
      <c r="CV246" s="172"/>
      <c r="CW246" s="172"/>
      <c r="CX246" s="172"/>
      <c r="CY246" s="172"/>
      <c r="CZ246" s="172"/>
    </row>
    <row r="247" spans="1:104" ht="11.25" customHeight="1" x14ac:dyDescent="0.25">
      <c r="A247" s="172"/>
      <c r="B247" s="172"/>
      <c r="C247" s="172"/>
      <c r="D247" s="172"/>
      <c r="E247" s="116"/>
      <c r="F247" s="119"/>
      <c r="G247" s="117"/>
      <c r="H247" s="116"/>
      <c r="I247" s="119"/>
      <c r="J247" s="172"/>
      <c r="K247" s="166"/>
      <c r="L247" s="166"/>
      <c r="M247" s="166"/>
      <c r="N247" s="166"/>
      <c r="O247" s="166"/>
      <c r="P247" s="166"/>
      <c r="Q247" s="166"/>
      <c r="R247" s="166"/>
      <c r="S247" s="172"/>
      <c r="T247" s="166"/>
      <c r="U247" s="166"/>
      <c r="V247" s="166"/>
      <c r="W247" s="166"/>
      <c r="X247" s="166"/>
      <c r="Y247" s="166"/>
      <c r="Z247" s="166"/>
      <c r="AA247" s="166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4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72"/>
      <c r="BI247" s="172"/>
      <c r="BJ247" s="172"/>
      <c r="BK247" s="172"/>
      <c r="BL247" s="172"/>
      <c r="BM247" s="172"/>
      <c r="BN247" s="172"/>
      <c r="BO247" s="172"/>
      <c r="BP247" s="172"/>
      <c r="BQ247" s="172"/>
      <c r="BR247" s="172"/>
      <c r="BS247" s="172"/>
      <c r="BT247" s="172"/>
      <c r="BU247" s="172"/>
      <c r="BV247" s="172"/>
      <c r="BW247" s="172"/>
      <c r="BX247" s="172"/>
      <c r="BY247" s="172"/>
      <c r="BZ247" s="172"/>
      <c r="CA247" s="172"/>
      <c r="CB247" s="172"/>
      <c r="CC247" s="172"/>
      <c r="CD247" s="172"/>
      <c r="CE247" s="172"/>
      <c r="CF247" s="172"/>
      <c r="CG247" s="172"/>
      <c r="CH247" s="172"/>
      <c r="CI247" s="172"/>
      <c r="CJ247" s="172"/>
      <c r="CK247" s="172"/>
      <c r="CL247" s="172"/>
      <c r="CM247" s="172"/>
      <c r="CN247" s="172"/>
      <c r="CO247" s="172"/>
      <c r="CP247" s="172"/>
      <c r="CQ247" s="172"/>
      <c r="CR247" s="172"/>
      <c r="CS247" s="172"/>
      <c r="CT247" s="172"/>
      <c r="CU247" s="172"/>
      <c r="CV247" s="172"/>
      <c r="CW247" s="172"/>
      <c r="CX247" s="172"/>
      <c r="CY247" s="172"/>
      <c r="CZ247" s="172"/>
    </row>
    <row r="248" spans="1:104" ht="11.25" customHeight="1" x14ac:dyDescent="0.25">
      <c r="A248" s="172"/>
      <c r="B248" s="172"/>
      <c r="C248" s="172"/>
      <c r="D248" s="172"/>
      <c r="E248" s="116"/>
      <c r="F248" s="119"/>
      <c r="G248" s="117"/>
      <c r="H248" s="116"/>
      <c r="I248" s="119"/>
      <c r="J248" s="172"/>
      <c r="K248" s="166"/>
      <c r="L248" s="166"/>
      <c r="M248" s="166"/>
      <c r="N248" s="166"/>
      <c r="O248" s="166"/>
      <c r="P248" s="166"/>
      <c r="Q248" s="166"/>
      <c r="R248" s="166"/>
      <c r="S248" s="172"/>
      <c r="T248" s="166"/>
      <c r="U248" s="166"/>
      <c r="V248" s="166"/>
      <c r="W248" s="166"/>
      <c r="X248" s="166"/>
      <c r="Y248" s="166"/>
      <c r="Z248" s="166"/>
      <c r="AA248" s="166"/>
      <c r="AB248" s="172"/>
      <c r="AC248" s="172"/>
      <c r="AD248" s="172"/>
      <c r="AE248" s="172"/>
      <c r="AF248" s="172"/>
      <c r="AG248" s="172"/>
      <c r="AH248" s="172"/>
      <c r="AI248" s="172"/>
      <c r="AJ248" s="172"/>
      <c r="AK248" s="172"/>
      <c r="AL248" s="174"/>
      <c r="AM248" s="172"/>
      <c r="AN248" s="172"/>
      <c r="AO248" s="172"/>
      <c r="AP248" s="172"/>
      <c r="AQ248" s="172"/>
      <c r="AR248" s="172"/>
      <c r="AS248" s="172"/>
      <c r="AT248" s="172"/>
      <c r="AU248" s="172"/>
      <c r="AV248" s="172"/>
      <c r="AW248" s="172"/>
      <c r="AX248" s="172"/>
      <c r="AY248" s="172"/>
      <c r="AZ248" s="172"/>
      <c r="BA248" s="172"/>
      <c r="BB248" s="172"/>
      <c r="BC248" s="172"/>
      <c r="BD248" s="172"/>
      <c r="BE248" s="172"/>
      <c r="BF248" s="172"/>
      <c r="BG248" s="172"/>
      <c r="BH248" s="172"/>
      <c r="BI248" s="172"/>
      <c r="BJ248" s="172"/>
      <c r="BK248" s="172"/>
      <c r="BL248" s="172"/>
      <c r="BM248" s="172"/>
      <c r="BN248" s="172"/>
      <c r="BO248" s="172"/>
      <c r="BP248" s="172"/>
      <c r="BQ248" s="172"/>
      <c r="BR248" s="172"/>
      <c r="BS248" s="172"/>
      <c r="BT248" s="172"/>
      <c r="BU248" s="172"/>
      <c r="BV248" s="172"/>
      <c r="BW248" s="172"/>
      <c r="BX248" s="172"/>
      <c r="BY248" s="172"/>
      <c r="BZ248" s="172"/>
      <c r="CA248" s="172"/>
      <c r="CB248" s="172"/>
      <c r="CC248" s="172"/>
      <c r="CD248" s="172"/>
      <c r="CE248" s="172"/>
      <c r="CF248" s="172"/>
      <c r="CG248" s="172"/>
      <c r="CH248" s="172"/>
      <c r="CI248" s="172"/>
      <c r="CJ248" s="172"/>
      <c r="CK248" s="172"/>
      <c r="CL248" s="172"/>
      <c r="CM248" s="172"/>
      <c r="CN248" s="172"/>
      <c r="CO248" s="172"/>
      <c r="CP248" s="172"/>
      <c r="CQ248" s="172"/>
      <c r="CR248" s="172"/>
      <c r="CS248" s="172"/>
      <c r="CT248" s="172"/>
      <c r="CU248" s="172"/>
      <c r="CV248" s="172"/>
      <c r="CW248" s="172"/>
      <c r="CX248" s="172"/>
      <c r="CY248" s="172"/>
      <c r="CZ248" s="172"/>
    </row>
    <row r="249" spans="1:104" ht="11.25" customHeight="1" x14ac:dyDescent="0.25">
      <c r="A249" s="172"/>
      <c r="B249" s="172"/>
      <c r="C249" s="172"/>
      <c r="D249" s="172"/>
      <c r="E249" s="116"/>
      <c r="F249" s="119"/>
      <c r="G249" s="117"/>
      <c r="H249" s="116"/>
      <c r="I249" s="119"/>
      <c r="J249" s="172"/>
      <c r="K249" s="166"/>
      <c r="L249" s="166"/>
      <c r="M249" s="166"/>
      <c r="N249" s="166"/>
      <c r="O249" s="166"/>
      <c r="P249" s="166"/>
      <c r="Q249" s="166"/>
      <c r="R249" s="166"/>
      <c r="S249" s="172"/>
      <c r="T249" s="166"/>
      <c r="U249" s="166"/>
      <c r="V249" s="166"/>
      <c r="W249" s="166"/>
      <c r="X249" s="166"/>
      <c r="Y249" s="166"/>
      <c r="Z249" s="166"/>
      <c r="AA249" s="166"/>
      <c r="AB249" s="172"/>
      <c r="AC249" s="172"/>
      <c r="AD249" s="172"/>
      <c r="AE249" s="172"/>
      <c r="AF249" s="172"/>
      <c r="AG249" s="172"/>
      <c r="AH249" s="172"/>
      <c r="AI249" s="172"/>
      <c r="AJ249" s="172"/>
      <c r="AK249" s="172"/>
      <c r="AL249" s="174"/>
      <c r="AM249" s="172"/>
      <c r="AN249" s="172"/>
      <c r="AO249" s="172"/>
      <c r="AP249" s="172"/>
      <c r="AQ249" s="172"/>
      <c r="AR249" s="172"/>
      <c r="AS249" s="172"/>
      <c r="AT249" s="172"/>
      <c r="AU249" s="172"/>
      <c r="AV249" s="172"/>
      <c r="AW249" s="172"/>
      <c r="AX249" s="172"/>
      <c r="AY249" s="172"/>
      <c r="AZ249" s="172"/>
      <c r="BA249" s="172"/>
      <c r="BB249" s="172"/>
      <c r="BC249" s="172"/>
      <c r="BD249" s="172"/>
      <c r="BE249" s="172"/>
      <c r="BF249" s="172"/>
      <c r="BG249" s="172"/>
      <c r="BH249" s="172"/>
      <c r="BI249" s="172"/>
      <c r="BJ249" s="172"/>
      <c r="BK249" s="172"/>
      <c r="BL249" s="172"/>
      <c r="BM249" s="172"/>
      <c r="BN249" s="172"/>
      <c r="BO249" s="172"/>
      <c r="BP249" s="172"/>
      <c r="BQ249" s="172"/>
      <c r="BR249" s="172"/>
      <c r="BS249" s="172"/>
      <c r="BT249" s="172"/>
      <c r="BU249" s="172"/>
      <c r="BV249" s="172"/>
      <c r="BW249" s="172"/>
      <c r="BX249" s="172"/>
      <c r="BY249" s="172"/>
      <c r="BZ249" s="172"/>
      <c r="CA249" s="172"/>
      <c r="CB249" s="172"/>
      <c r="CC249" s="172"/>
      <c r="CD249" s="172"/>
      <c r="CE249" s="172"/>
      <c r="CF249" s="172"/>
      <c r="CG249" s="172"/>
      <c r="CH249" s="172"/>
      <c r="CI249" s="172"/>
      <c r="CJ249" s="172"/>
      <c r="CK249" s="172"/>
      <c r="CL249" s="172"/>
      <c r="CM249" s="172"/>
      <c r="CN249" s="172"/>
      <c r="CO249" s="172"/>
      <c r="CP249" s="172"/>
      <c r="CQ249" s="172"/>
      <c r="CR249" s="172"/>
      <c r="CS249" s="172"/>
      <c r="CT249" s="172"/>
      <c r="CU249" s="172"/>
      <c r="CV249" s="172"/>
      <c r="CW249" s="172"/>
      <c r="CX249" s="172"/>
      <c r="CY249" s="172"/>
      <c r="CZ249" s="172"/>
    </row>
    <row r="250" spans="1:104" ht="11.25" customHeight="1" x14ac:dyDescent="0.25">
      <c r="A250" s="172"/>
      <c r="B250" s="172"/>
      <c r="C250" s="172"/>
      <c r="D250" s="172"/>
      <c r="E250" s="116"/>
      <c r="F250" s="119"/>
      <c r="G250" s="117"/>
      <c r="H250" s="116"/>
      <c r="I250" s="119"/>
      <c r="J250" s="172"/>
      <c r="K250" s="166"/>
      <c r="L250" s="166"/>
      <c r="M250" s="166"/>
      <c r="N250" s="166"/>
      <c r="O250" s="166"/>
      <c r="P250" s="166"/>
      <c r="Q250" s="166"/>
      <c r="R250" s="166"/>
      <c r="S250" s="172"/>
      <c r="T250" s="166"/>
      <c r="U250" s="166"/>
      <c r="V250" s="166"/>
      <c r="W250" s="166"/>
      <c r="X250" s="166"/>
      <c r="Y250" s="166"/>
      <c r="Z250" s="166"/>
      <c r="AA250" s="166"/>
      <c r="AB250" s="172"/>
      <c r="AC250" s="172"/>
      <c r="AD250" s="172"/>
      <c r="AE250" s="172"/>
      <c r="AF250" s="172"/>
      <c r="AG250" s="172"/>
      <c r="AH250" s="172"/>
      <c r="AI250" s="172"/>
      <c r="AJ250" s="172"/>
      <c r="AK250" s="172"/>
      <c r="AL250" s="174"/>
      <c r="AM250" s="172"/>
      <c r="AN250" s="172"/>
      <c r="AO250" s="172"/>
      <c r="AP250" s="172"/>
      <c r="AQ250" s="172"/>
      <c r="AR250" s="172"/>
      <c r="AS250" s="172"/>
      <c r="AT250" s="172"/>
      <c r="AU250" s="172"/>
      <c r="AV250" s="172"/>
      <c r="AW250" s="172"/>
      <c r="AX250" s="172"/>
      <c r="AY250" s="172"/>
      <c r="AZ250" s="172"/>
      <c r="BA250" s="172"/>
      <c r="BB250" s="172"/>
      <c r="BC250" s="172"/>
      <c r="BD250" s="172"/>
      <c r="BE250" s="172"/>
      <c r="BF250" s="172"/>
      <c r="BG250" s="172"/>
      <c r="BH250" s="172"/>
      <c r="BI250" s="172"/>
      <c r="BJ250" s="172"/>
      <c r="BK250" s="172"/>
      <c r="BL250" s="172"/>
      <c r="BM250" s="172"/>
      <c r="BN250" s="172"/>
      <c r="BO250" s="172"/>
      <c r="BP250" s="172"/>
      <c r="BQ250" s="172"/>
      <c r="BR250" s="172"/>
      <c r="BS250" s="172"/>
      <c r="BT250" s="172"/>
      <c r="BU250" s="172"/>
      <c r="BV250" s="172"/>
      <c r="BW250" s="172"/>
      <c r="BX250" s="172"/>
      <c r="BY250" s="172"/>
      <c r="BZ250" s="172"/>
      <c r="CA250" s="172"/>
      <c r="CB250" s="172"/>
      <c r="CC250" s="172"/>
      <c r="CD250" s="172"/>
      <c r="CE250" s="172"/>
      <c r="CF250" s="172"/>
      <c r="CG250" s="172"/>
      <c r="CH250" s="172"/>
      <c r="CI250" s="172"/>
      <c r="CJ250" s="172"/>
      <c r="CK250" s="172"/>
      <c r="CL250" s="172"/>
      <c r="CM250" s="172"/>
      <c r="CN250" s="172"/>
      <c r="CO250" s="172"/>
      <c r="CP250" s="172"/>
      <c r="CQ250" s="172"/>
      <c r="CR250" s="172"/>
      <c r="CS250" s="172"/>
      <c r="CT250" s="172"/>
      <c r="CU250" s="172"/>
      <c r="CV250" s="172"/>
      <c r="CW250" s="172"/>
      <c r="CX250" s="172"/>
      <c r="CY250" s="172"/>
      <c r="CZ250" s="172"/>
    </row>
    <row r="251" spans="1:104" ht="11.25" customHeight="1" x14ac:dyDescent="0.25">
      <c r="A251" s="172"/>
      <c r="B251" s="172"/>
      <c r="C251" s="172"/>
      <c r="D251" s="172"/>
      <c r="E251" s="116"/>
      <c r="F251" s="119"/>
      <c r="G251" s="117"/>
      <c r="H251" s="116"/>
      <c r="I251" s="119"/>
      <c r="J251" s="172"/>
      <c r="K251" s="166"/>
      <c r="L251" s="166"/>
      <c r="M251" s="166"/>
      <c r="N251" s="166"/>
      <c r="O251" s="166"/>
      <c r="P251" s="166"/>
      <c r="Q251" s="166"/>
      <c r="R251" s="166"/>
      <c r="S251" s="172"/>
      <c r="T251" s="166"/>
      <c r="U251" s="166"/>
      <c r="V251" s="166"/>
      <c r="W251" s="166"/>
      <c r="X251" s="166"/>
      <c r="Y251" s="166"/>
      <c r="Z251" s="166"/>
      <c r="AA251" s="166"/>
      <c r="AB251" s="172"/>
      <c r="AC251" s="172"/>
      <c r="AD251" s="172"/>
      <c r="AE251" s="172"/>
      <c r="AF251" s="172"/>
      <c r="AG251" s="172"/>
      <c r="AH251" s="172"/>
      <c r="AI251" s="172"/>
      <c r="AJ251" s="172"/>
      <c r="AK251" s="172"/>
      <c r="AL251" s="174"/>
      <c r="AM251" s="172"/>
      <c r="AN251" s="172"/>
      <c r="AO251" s="172"/>
      <c r="AP251" s="172"/>
      <c r="AQ251" s="172"/>
      <c r="AR251" s="172"/>
      <c r="AS251" s="172"/>
      <c r="AT251" s="172"/>
      <c r="AU251" s="172"/>
      <c r="AV251" s="172"/>
      <c r="AW251" s="172"/>
      <c r="AX251" s="172"/>
      <c r="AY251" s="172"/>
      <c r="AZ251" s="172"/>
      <c r="BA251" s="172"/>
      <c r="BB251" s="172"/>
      <c r="BC251" s="172"/>
      <c r="BD251" s="172"/>
      <c r="BE251" s="172"/>
      <c r="BF251" s="172"/>
      <c r="BG251" s="172"/>
      <c r="BH251" s="172"/>
      <c r="BI251" s="172"/>
      <c r="BJ251" s="172"/>
      <c r="BK251" s="172"/>
      <c r="BL251" s="172"/>
      <c r="BM251" s="172"/>
      <c r="BN251" s="172"/>
      <c r="BO251" s="172"/>
      <c r="BP251" s="172"/>
      <c r="BQ251" s="172"/>
      <c r="BR251" s="172"/>
      <c r="BS251" s="172"/>
      <c r="BT251" s="172"/>
      <c r="BU251" s="172"/>
      <c r="BV251" s="172"/>
      <c r="BW251" s="172"/>
      <c r="BX251" s="172"/>
      <c r="BY251" s="172"/>
      <c r="BZ251" s="172"/>
      <c r="CA251" s="172"/>
      <c r="CB251" s="172"/>
      <c r="CC251" s="172"/>
      <c r="CD251" s="172"/>
      <c r="CE251" s="172"/>
      <c r="CF251" s="172"/>
      <c r="CG251" s="172"/>
      <c r="CH251" s="172"/>
      <c r="CI251" s="172"/>
      <c r="CJ251" s="172"/>
      <c r="CK251" s="172"/>
      <c r="CL251" s="172"/>
      <c r="CM251" s="172"/>
      <c r="CN251" s="172"/>
      <c r="CO251" s="172"/>
      <c r="CP251" s="172"/>
      <c r="CQ251" s="172"/>
      <c r="CR251" s="172"/>
      <c r="CS251" s="172"/>
      <c r="CT251" s="172"/>
      <c r="CU251" s="172"/>
      <c r="CV251" s="172"/>
      <c r="CW251" s="172"/>
      <c r="CX251" s="172"/>
      <c r="CY251" s="172"/>
      <c r="CZ251" s="172"/>
    </row>
    <row r="252" spans="1:104" ht="11.25" customHeight="1" x14ac:dyDescent="0.25">
      <c r="A252" s="172"/>
      <c r="B252" s="172"/>
      <c r="C252" s="172"/>
      <c r="D252" s="172"/>
      <c r="E252" s="116"/>
      <c r="F252" s="119"/>
      <c r="G252" s="117"/>
      <c r="H252" s="116"/>
      <c r="I252" s="119"/>
      <c r="J252" s="172"/>
      <c r="K252" s="166"/>
      <c r="L252" s="166"/>
      <c r="M252" s="166"/>
      <c r="N252" s="166"/>
      <c r="O252" s="166"/>
      <c r="P252" s="166"/>
      <c r="Q252" s="166"/>
      <c r="R252" s="166"/>
      <c r="S252" s="172"/>
      <c r="T252" s="166"/>
      <c r="U252" s="166"/>
      <c r="V252" s="166"/>
      <c r="W252" s="166"/>
      <c r="X252" s="166"/>
      <c r="Y252" s="166"/>
      <c r="Z252" s="166"/>
      <c r="AA252" s="166"/>
      <c r="AB252" s="172"/>
      <c r="AC252" s="172"/>
      <c r="AD252" s="172"/>
      <c r="AE252" s="172"/>
      <c r="AF252" s="172"/>
      <c r="AG252" s="172"/>
      <c r="AH252" s="172"/>
      <c r="AI252" s="172"/>
      <c r="AJ252" s="172"/>
      <c r="AK252" s="172"/>
      <c r="AL252" s="174"/>
      <c r="AM252" s="172"/>
      <c r="AN252" s="172"/>
      <c r="AO252" s="172"/>
      <c r="AP252" s="172"/>
      <c r="AQ252" s="172"/>
      <c r="AR252" s="172"/>
      <c r="AS252" s="172"/>
      <c r="AT252" s="172"/>
      <c r="AU252" s="172"/>
      <c r="AV252" s="172"/>
      <c r="AW252" s="172"/>
      <c r="AX252" s="172"/>
      <c r="AY252" s="172"/>
      <c r="AZ252" s="172"/>
      <c r="BA252" s="172"/>
      <c r="BB252" s="172"/>
      <c r="BC252" s="172"/>
      <c r="BD252" s="172"/>
      <c r="BE252" s="172"/>
      <c r="BF252" s="172"/>
      <c r="BG252" s="172"/>
      <c r="BH252" s="172"/>
      <c r="BI252" s="172"/>
      <c r="BJ252" s="172"/>
      <c r="BK252" s="172"/>
      <c r="BL252" s="172"/>
      <c r="BM252" s="172"/>
      <c r="BN252" s="172"/>
      <c r="BO252" s="172"/>
      <c r="BP252" s="172"/>
      <c r="BQ252" s="172"/>
      <c r="BR252" s="172"/>
      <c r="BS252" s="172"/>
      <c r="BT252" s="172"/>
      <c r="BU252" s="172"/>
      <c r="BV252" s="172"/>
      <c r="BW252" s="172"/>
      <c r="BX252" s="172"/>
      <c r="BY252" s="172"/>
      <c r="BZ252" s="172"/>
      <c r="CA252" s="172"/>
      <c r="CB252" s="172"/>
      <c r="CC252" s="172"/>
      <c r="CD252" s="172"/>
      <c r="CE252" s="172"/>
      <c r="CF252" s="172"/>
      <c r="CG252" s="172"/>
      <c r="CH252" s="172"/>
      <c r="CI252" s="172"/>
      <c r="CJ252" s="172"/>
      <c r="CK252" s="172"/>
      <c r="CL252" s="172"/>
      <c r="CM252" s="172"/>
      <c r="CN252" s="172"/>
      <c r="CO252" s="172"/>
      <c r="CP252" s="172"/>
      <c r="CQ252" s="172"/>
      <c r="CR252" s="172"/>
      <c r="CS252" s="172"/>
      <c r="CT252" s="172"/>
      <c r="CU252" s="172"/>
      <c r="CV252" s="172"/>
      <c r="CW252" s="172"/>
      <c r="CX252" s="172"/>
      <c r="CY252" s="172"/>
      <c r="CZ252" s="172"/>
    </row>
    <row r="253" spans="1:104" ht="11.25" customHeight="1" x14ac:dyDescent="0.25">
      <c r="A253" s="172"/>
      <c r="B253" s="172"/>
      <c r="C253" s="172"/>
      <c r="D253" s="172"/>
      <c r="E253" s="116"/>
      <c r="F253" s="119"/>
      <c r="G253" s="117"/>
      <c r="H253" s="116"/>
      <c r="I253" s="119"/>
      <c r="J253" s="172"/>
      <c r="K253" s="166"/>
      <c r="L253" s="166"/>
      <c r="M253" s="166"/>
      <c r="N253" s="166"/>
      <c r="O253" s="166"/>
      <c r="P253" s="166"/>
      <c r="Q253" s="166"/>
      <c r="R253" s="166"/>
      <c r="S253" s="172"/>
      <c r="T253" s="166"/>
      <c r="U253" s="166"/>
      <c r="V253" s="166"/>
      <c r="W253" s="166"/>
      <c r="X253" s="166"/>
      <c r="Y253" s="166"/>
      <c r="Z253" s="166"/>
      <c r="AA253" s="166"/>
      <c r="AB253" s="172"/>
      <c r="AC253" s="172"/>
      <c r="AD253" s="172"/>
      <c r="AE253" s="172"/>
      <c r="AF253" s="172"/>
      <c r="AG253" s="172"/>
      <c r="AH253" s="172"/>
      <c r="AI253" s="172"/>
      <c r="AJ253" s="172"/>
      <c r="AK253" s="172"/>
      <c r="AL253" s="174"/>
      <c r="AM253" s="172"/>
      <c r="AN253" s="172"/>
      <c r="AO253" s="172"/>
      <c r="AP253" s="172"/>
      <c r="AQ253" s="172"/>
      <c r="AR253" s="172"/>
      <c r="AS253" s="172"/>
      <c r="AT253" s="172"/>
      <c r="AU253" s="172"/>
      <c r="AV253" s="172"/>
      <c r="AW253" s="172"/>
      <c r="AX253" s="172"/>
      <c r="AY253" s="172"/>
      <c r="AZ253" s="172"/>
      <c r="BA253" s="172"/>
      <c r="BB253" s="172"/>
      <c r="BC253" s="172"/>
      <c r="BD253" s="172"/>
      <c r="BE253" s="172"/>
      <c r="BF253" s="172"/>
      <c r="BG253" s="172"/>
      <c r="BH253" s="172"/>
      <c r="BI253" s="172"/>
      <c r="BJ253" s="172"/>
      <c r="BK253" s="172"/>
      <c r="BL253" s="172"/>
      <c r="BM253" s="172"/>
      <c r="BN253" s="172"/>
      <c r="BO253" s="172"/>
      <c r="BP253" s="172"/>
      <c r="BQ253" s="172"/>
      <c r="BR253" s="172"/>
      <c r="BS253" s="172"/>
      <c r="BT253" s="172"/>
      <c r="BU253" s="172"/>
      <c r="BV253" s="172"/>
      <c r="BW253" s="172"/>
      <c r="BX253" s="172"/>
      <c r="BY253" s="172"/>
      <c r="BZ253" s="172"/>
      <c r="CA253" s="172"/>
      <c r="CB253" s="172"/>
      <c r="CC253" s="172"/>
      <c r="CD253" s="172"/>
      <c r="CE253" s="172"/>
      <c r="CF253" s="172"/>
      <c r="CG253" s="172"/>
      <c r="CH253" s="172"/>
      <c r="CI253" s="172"/>
      <c r="CJ253" s="172"/>
      <c r="CK253" s="172"/>
      <c r="CL253" s="172"/>
      <c r="CM253" s="172"/>
      <c r="CN253" s="172"/>
      <c r="CO253" s="172"/>
      <c r="CP253" s="172"/>
      <c r="CQ253" s="172"/>
      <c r="CR253" s="172"/>
      <c r="CS253" s="172"/>
      <c r="CT253" s="172"/>
      <c r="CU253" s="172"/>
      <c r="CV253" s="172"/>
      <c r="CW253" s="172"/>
      <c r="CX253" s="172"/>
      <c r="CY253" s="172"/>
      <c r="CZ253" s="172"/>
    </row>
    <row r="254" spans="1:104" ht="11.25" customHeight="1" x14ac:dyDescent="0.25">
      <c r="A254" s="172"/>
      <c r="B254" s="172"/>
      <c r="C254" s="172"/>
      <c r="D254" s="172"/>
      <c r="E254" s="116"/>
      <c r="F254" s="119"/>
      <c r="G254" s="117"/>
      <c r="H254" s="116"/>
      <c r="I254" s="119"/>
      <c r="J254" s="172"/>
      <c r="K254" s="166"/>
      <c r="L254" s="166"/>
      <c r="M254" s="166"/>
      <c r="N254" s="166"/>
      <c r="O254" s="166"/>
      <c r="P254" s="166"/>
      <c r="Q254" s="166"/>
      <c r="R254" s="166"/>
      <c r="S254" s="172"/>
      <c r="T254" s="166"/>
      <c r="U254" s="166"/>
      <c r="V254" s="166"/>
      <c r="W254" s="166"/>
      <c r="X254" s="166"/>
      <c r="Y254" s="166"/>
      <c r="Z254" s="166"/>
      <c r="AA254" s="166"/>
      <c r="AB254" s="172"/>
      <c r="AC254" s="172"/>
      <c r="AD254" s="172"/>
      <c r="AE254" s="172"/>
      <c r="AF254" s="172"/>
      <c r="AG254" s="172"/>
      <c r="AH254" s="172"/>
      <c r="AI254" s="172"/>
      <c r="AJ254" s="172"/>
      <c r="AK254" s="172"/>
      <c r="AL254" s="174"/>
      <c r="AM254" s="172"/>
      <c r="AN254" s="172"/>
      <c r="AO254" s="172"/>
      <c r="AP254" s="172"/>
      <c r="AQ254" s="172"/>
      <c r="AR254" s="172"/>
      <c r="AS254" s="172"/>
      <c r="AT254" s="172"/>
      <c r="AU254" s="172"/>
      <c r="AV254" s="172"/>
      <c r="AW254" s="172"/>
      <c r="AX254" s="172"/>
      <c r="AY254" s="172"/>
      <c r="AZ254" s="172"/>
      <c r="BA254" s="172"/>
      <c r="BB254" s="172"/>
      <c r="BC254" s="172"/>
      <c r="BD254" s="172"/>
      <c r="BE254" s="172"/>
      <c r="BF254" s="172"/>
      <c r="BG254" s="172"/>
      <c r="BH254" s="172"/>
      <c r="BI254" s="172"/>
      <c r="BJ254" s="172"/>
      <c r="BK254" s="172"/>
      <c r="BL254" s="172"/>
      <c r="BM254" s="172"/>
      <c r="BN254" s="172"/>
      <c r="BO254" s="172"/>
      <c r="BP254" s="172"/>
      <c r="BQ254" s="172"/>
      <c r="BR254" s="172"/>
      <c r="BS254" s="172"/>
      <c r="BT254" s="172"/>
      <c r="BU254" s="172"/>
      <c r="BV254" s="172"/>
      <c r="BW254" s="172"/>
      <c r="BX254" s="172"/>
      <c r="BY254" s="172"/>
      <c r="BZ254" s="172"/>
      <c r="CA254" s="172"/>
      <c r="CB254" s="172"/>
      <c r="CC254" s="172"/>
      <c r="CD254" s="172"/>
      <c r="CE254" s="172"/>
      <c r="CF254" s="172"/>
      <c r="CG254" s="172"/>
      <c r="CH254" s="172"/>
      <c r="CI254" s="172"/>
      <c r="CJ254" s="172"/>
      <c r="CK254" s="172"/>
      <c r="CL254" s="172"/>
      <c r="CM254" s="172"/>
      <c r="CN254" s="172"/>
      <c r="CO254" s="172"/>
      <c r="CP254" s="172"/>
      <c r="CQ254" s="172"/>
      <c r="CR254" s="172"/>
      <c r="CS254" s="172"/>
      <c r="CT254" s="172"/>
      <c r="CU254" s="172"/>
      <c r="CV254" s="172"/>
      <c r="CW254" s="172"/>
      <c r="CX254" s="172"/>
      <c r="CY254" s="172"/>
      <c r="CZ254" s="172"/>
    </row>
    <row r="255" spans="1:104" ht="11.25" customHeight="1" x14ac:dyDescent="0.25">
      <c r="A255" s="172"/>
      <c r="B255" s="172"/>
      <c r="C255" s="172"/>
      <c r="D255" s="172"/>
      <c r="E255" s="116"/>
      <c r="F255" s="119"/>
      <c r="G255" s="117"/>
      <c r="H255" s="116"/>
      <c r="I255" s="119"/>
      <c r="J255" s="172"/>
      <c r="K255" s="166"/>
      <c r="L255" s="166"/>
      <c r="M255" s="166"/>
      <c r="N255" s="166"/>
      <c r="O255" s="166"/>
      <c r="P255" s="166"/>
      <c r="Q255" s="166"/>
      <c r="R255" s="166"/>
      <c r="S255" s="172"/>
      <c r="T255" s="166"/>
      <c r="U255" s="166"/>
      <c r="V255" s="166"/>
      <c r="W255" s="166"/>
      <c r="X255" s="166"/>
      <c r="Y255" s="166"/>
      <c r="Z255" s="166"/>
      <c r="AA255" s="166"/>
      <c r="AB255" s="172"/>
      <c r="AC255" s="172"/>
      <c r="AD255" s="172"/>
      <c r="AE255" s="172"/>
      <c r="AF255" s="172"/>
      <c r="AG255" s="172"/>
      <c r="AH255" s="172"/>
      <c r="AI255" s="172"/>
      <c r="AJ255" s="172"/>
      <c r="AK255" s="172"/>
      <c r="AL255" s="174"/>
      <c r="AM255" s="172"/>
      <c r="AN255" s="172"/>
      <c r="AO255" s="172"/>
      <c r="AP255" s="172"/>
      <c r="AQ255" s="172"/>
      <c r="AR255" s="172"/>
      <c r="AS255" s="172"/>
      <c r="AT255" s="172"/>
      <c r="AU255" s="172"/>
      <c r="AV255" s="172"/>
      <c r="AW255" s="172"/>
      <c r="AX255" s="172"/>
      <c r="AY255" s="172"/>
      <c r="AZ255" s="172"/>
      <c r="BA255" s="172"/>
      <c r="BB255" s="172"/>
      <c r="BC255" s="172"/>
      <c r="BD255" s="172"/>
      <c r="BE255" s="172"/>
      <c r="BF255" s="172"/>
      <c r="BG255" s="172"/>
      <c r="BH255" s="172"/>
      <c r="BI255" s="172"/>
      <c r="BJ255" s="172"/>
      <c r="BK255" s="172"/>
      <c r="BL255" s="172"/>
      <c r="BM255" s="172"/>
      <c r="BN255" s="172"/>
      <c r="BO255" s="172"/>
      <c r="BP255" s="172"/>
      <c r="BQ255" s="172"/>
      <c r="BR255" s="172"/>
      <c r="BS255" s="172"/>
      <c r="BT255" s="172"/>
      <c r="BU255" s="172"/>
      <c r="BV255" s="172"/>
      <c r="BW255" s="172"/>
      <c r="BX255" s="172"/>
      <c r="BY255" s="172"/>
      <c r="BZ255" s="172"/>
      <c r="CA255" s="172"/>
      <c r="CB255" s="172"/>
      <c r="CC255" s="172"/>
      <c r="CD255" s="172"/>
      <c r="CE255" s="172"/>
      <c r="CF255" s="172"/>
      <c r="CG255" s="172"/>
      <c r="CH255" s="172"/>
      <c r="CI255" s="172"/>
      <c r="CJ255" s="172"/>
      <c r="CK255" s="172"/>
      <c r="CL255" s="172"/>
      <c r="CM255" s="172"/>
      <c r="CN255" s="172"/>
      <c r="CO255" s="172"/>
      <c r="CP255" s="172"/>
      <c r="CQ255" s="172"/>
      <c r="CR255" s="172"/>
      <c r="CS255" s="172"/>
      <c r="CT255" s="172"/>
      <c r="CU255" s="172"/>
      <c r="CV255" s="172"/>
      <c r="CW255" s="172"/>
      <c r="CX255" s="172"/>
      <c r="CY255" s="172"/>
      <c r="CZ255" s="172"/>
    </row>
    <row r="256" spans="1:104" ht="11.25" customHeight="1" x14ac:dyDescent="0.25">
      <c r="A256" s="172"/>
      <c r="B256" s="172"/>
      <c r="C256" s="172"/>
      <c r="D256" s="172"/>
      <c r="E256" s="116"/>
      <c r="F256" s="119"/>
      <c r="G256" s="117"/>
      <c r="H256" s="116"/>
      <c r="I256" s="119"/>
      <c r="J256" s="172"/>
      <c r="K256" s="166"/>
      <c r="L256" s="166"/>
      <c r="M256" s="166"/>
      <c r="N256" s="166"/>
      <c r="O256" s="166"/>
      <c r="P256" s="166"/>
      <c r="Q256" s="166"/>
      <c r="R256" s="166"/>
      <c r="S256" s="172"/>
      <c r="T256" s="166"/>
      <c r="U256" s="166"/>
      <c r="V256" s="166"/>
      <c r="W256" s="166"/>
      <c r="X256" s="166"/>
      <c r="Y256" s="166"/>
      <c r="Z256" s="166"/>
      <c r="AA256" s="166"/>
      <c r="AB256" s="172"/>
      <c r="AC256" s="172"/>
      <c r="AD256" s="172"/>
      <c r="AE256" s="172"/>
      <c r="AF256" s="172"/>
      <c r="AG256" s="172"/>
      <c r="AH256" s="172"/>
      <c r="AI256" s="172"/>
      <c r="AJ256" s="172"/>
      <c r="AK256" s="172"/>
      <c r="AL256" s="174"/>
      <c r="AM256" s="172"/>
      <c r="AN256" s="172"/>
      <c r="AO256" s="172"/>
      <c r="AP256" s="172"/>
      <c r="AQ256" s="172"/>
      <c r="AR256" s="172"/>
      <c r="AS256" s="172"/>
      <c r="AT256" s="172"/>
      <c r="AU256" s="172"/>
      <c r="AV256" s="172"/>
      <c r="AW256" s="172"/>
      <c r="AX256" s="172"/>
      <c r="AY256" s="172"/>
      <c r="AZ256" s="172"/>
      <c r="BA256" s="172"/>
      <c r="BB256" s="172"/>
      <c r="BC256" s="172"/>
      <c r="BD256" s="172"/>
      <c r="BE256" s="172"/>
      <c r="BF256" s="172"/>
      <c r="BG256" s="172"/>
      <c r="BH256" s="172"/>
      <c r="BI256" s="172"/>
      <c r="BJ256" s="172"/>
      <c r="BK256" s="172"/>
      <c r="BL256" s="172"/>
      <c r="BM256" s="172"/>
      <c r="BN256" s="172"/>
      <c r="BO256" s="172"/>
      <c r="BP256" s="172"/>
      <c r="BQ256" s="172"/>
      <c r="BR256" s="172"/>
      <c r="BS256" s="172"/>
      <c r="BT256" s="172"/>
      <c r="BU256" s="172"/>
      <c r="BV256" s="172"/>
      <c r="BW256" s="172"/>
      <c r="BX256" s="172"/>
      <c r="BY256" s="172"/>
      <c r="BZ256" s="172"/>
      <c r="CA256" s="172"/>
      <c r="CB256" s="172"/>
      <c r="CC256" s="172"/>
      <c r="CD256" s="172"/>
      <c r="CE256" s="172"/>
      <c r="CF256" s="172"/>
      <c r="CG256" s="172"/>
      <c r="CH256" s="172"/>
      <c r="CI256" s="172"/>
      <c r="CJ256" s="172"/>
      <c r="CK256" s="172"/>
      <c r="CL256" s="172"/>
      <c r="CM256" s="172"/>
      <c r="CN256" s="172"/>
      <c r="CO256" s="172"/>
      <c r="CP256" s="172"/>
      <c r="CQ256" s="172"/>
      <c r="CR256" s="172"/>
      <c r="CS256" s="172"/>
      <c r="CT256" s="172"/>
      <c r="CU256" s="172"/>
      <c r="CV256" s="172"/>
      <c r="CW256" s="172"/>
      <c r="CX256" s="172"/>
      <c r="CY256" s="172"/>
      <c r="CZ256" s="172"/>
    </row>
    <row r="257" spans="1:104" ht="11.25" customHeight="1" x14ac:dyDescent="0.25">
      <c r="A257" s="172"/>
      <c r="B257" s="172"/>
      <c r="C257" s="172"/>
      <c r="D257" s="172"/>
      <c r="E257" s="116"/>
      <c r="F257" s="119"/>
      <c r="G257" s="117"/>
      <c r="H257" s="116"/>
      <c r="I257" s="119"/>
      <c r="J257" s="172"/>
      <c r="K257" s="166"/>
      <c r="L257" s="166"/>
      <c r="M257" s="166"/>
      <c r="N257" s="166"/>
      <c r="O257" s="166"/>
      <c r="P257" s="166"/>
      <c r="Q257" s="166"/>
      <c r="R257" s="166"/>
      <c r="S257" s="172"/>
      <c r="T257" s="166"/>
      <c r="U257" s="166"/>
      <c r="V257" s="166"/>
      <c r="W257" s="166"/>
      <c r="X257" s="166"/>
      <c r="Y257" s="166"/>
      <c r="Z257" s="166"/>
      <c r="AA257" s="166"/>
      <c r="AB257" s="172"/>
      <c r="AC257" s="172"/>
      <c r="AD257" s="172"/>
      <c r="AE257" s="172"/>
      <c r="AF257" s="172"/>
      <c r="AG257" s="172"/>
      <c r="AH257" s="172"/>
      <c r="AI257" s="172"/>
      <c r="AJ257" s="172"/>
      <c r="AK257" s="172"/>
      <c r="AL257" s="174"/>
      <c r="AM257" s="172"/>
      <c r="AN257" s="172"/>
      <c r="AO257" s="172"/>
      <c r="AP257" s="172"/>
      <c r="AQ257" s="172"/>
      <c r="AR257" s="172"/>
      <c r="AS257" s="172"/>
      <c r="AT257" s="172"/>
      <c r="AU257" s="172"/>
      <c r="AV257" s="172"/>
      <c r="AW257" s="172"/>
      <c r="AX257" s="172"/>
      <c r="AY257" s="172"/>
      <c r="AZ257" s="172"/>
      <c r="BA257" s="172"/>
      <c r="BB257" s="172"/>
      <c r="BC257" s="172"/>
      <c r="BD257" s="172"/>
      <c r="BE257" s="172"/>
      <c r="BF257" s="172"/>
      <c r="BG257" s="172"/>
      <c r="BH257" s="172"/>
      <c r="BI257" s="172"/>
      <c r="BJ257" s="172"/>
      <c r="BK257" s="172"/>
      <c r="BL257" s="172"/>
      <c r="BM257" s="172"/>
      <c r="BN257" s="172"/>
      <c r="BO257" s="172"/>
      <c r="BP257" s="172"/>
      <c r="BQ257" s="172"/>
      <c r="BR257" s="172"/>
      <c r="BS257" s="172"/>
      <c r="BT257" s="172"/>
      <c r="BU257" s="172"/>
      <c r="BV257" s="172"/>
      <c r="BW257" s="172"/>
      <c r="BX257" s="172"/>
      <c r="BY257" s="172"/>
      <c r="BZ257" s="172"/>
      <c r="CA257" s="172"/>
      <c r="CB257" s="172"/>
      <c r="CC257" s="172"/>
      <c r="CD257" s="172"/>
      <c r="CE257" s="172"/>
      <c r="CF257" s="172"/>
      <c r="CG257" s="172"/>
      <c r="CH257" s="172"/>
      <c r="CI257" s="172"/>
      <c r="CJ257" s="172"/>
      <c r="CK257" s="172"/>
      <c r="CL257" s="172"/>
      <c r="CM257" s="172"/>
      <c r="CN257" s="172"/>
      <c r="CO257" s="172"/>
      <c r="CP257" s="172"/>
      <c r="CQ257" s="172"/>
      <c r="CR257" s="172"/>
      <c r="CS257" s="172"/>
      <c r="CT257" s="172"/>
      <c r="CU257" s="172"/>
      <c r="CV257" s="172"/>
      <c r="CW257" s="172"/>
      <c r="CX257" s="172"/>
      <c r="CY257" s="172"/>
      <c r="CZ257" s="172"/>
    </row>
    <row r="258" spans="1:104" ht="11.25" customHeight="1" x14ac:dyDescent="0.25">
      <c r="A258" s="172"/>
      <c r="B258" s="172"/>
      <c r="C258" s="172"/>
      <c r="D258" s="172"/>
      <c r="E258" s="116"/>
      <c r="F258" s="119"/>
      <c r="G258" s="117"/>
      <c r="H258" s="116"/>
      <c r="I258" s="119"/>
      <c r="J258" s="172"/>
      <c r="K258" s="166"/>
      <c r="L258" s="166"/>
      <c r="M258" s="166"/>
      <c r="N258" s="166"/>
      <c r="O258" s="166"/>
      <c r="P258" s="166"/>
      <c r="Q258" s="166"/>
      <c r="R258" s="166"/>
      <c r="S258" s="172"/>
      <c r="T258" s="166"/>
      <c r="U258" s="166"/>
      <c r="V258" s="166"/>
      <c r="W258" s="166"/>
      <c r="X258" s="166"/>
      <c r="Y258" s="166"/>
      <c r="Z258" s="166"/>
      <c r="AA258" s="166"/>
      <c r="AB258" s="172"/>
      <c r="AC258" s="172"/>
      <c r="AD258" s="172"/>
      <c r="AE258" s="172"/>
      <c r="AF258" s="172"/>
      <c r="AG258" s="172"/>
      <c r="AH258" s="172"/>
      <c r="AI258" s="172"/>
      <c r="AJ258" s="172"/>
      <c r="AK258" s="172"/>
      <c r="AL258" s="174"/>
      <c r="AM258" s="172"/>
      <c r="AN258" s="172"/>
      <c r="AO258" s="172"/>
      <c r="AP258" s="172"/>
      <c r="AQ258" s="172"/>
      <c r="AR258" s="172"/>
      <c r="AS258" s="172"/>
      <c r="AT258" s="172"/>
      <c r="AU258" s="172"/>
      <c r="AV258" s="172"/>
      <c r="AW258" s="172"/>
      <c r="AX258" s="172"/>
      <c r="AY258" s="172"/>
      <c r="AZ258" s="172"/>
      <c r="BA258" s="172"/>
      <c r="BB258" s="172"/>
      <c r="BC258" s="172"/>
      <c r="BD258" s="172"/>
      <c r="BE258" s="172"/>
      <c r="BF258" s="172"/>
      <c r="BG258" s="172"/>
      <c r="BH258" s="172"/>
      <c r="BI258" s="172"/>
      <c r="BJ258" s="172"/>
      <c r="BK258" s="172"/>
      <c r="BL258" s="172"/>
      <c r="BM258" s="172"/>
      <c r="BN258" s="172"/>
      <c r="BO258" s="172"/>
      <c r="BP258" s="172"/>
      <c r="BQ258" s="172"/>
      <c r="BR258" s="172"/>
      <c r="BS258" s="172"/>
      <c r="BT258" s="172"/>
      <c r="BU258" s="172"/>
      <c r="BV258" s="172"/>
      <c r="BW258" s="172"/>
      <c r="BX258" s="172"/>
      <c r="BY258" s="172"/>
      <c r="BZ258" s="172"/>
      <c r="CA258" s="172"/>
      <c r="CB258" s="172"/>
      <c r="CC258" s="172"/>
      <c r="CD258" s="172"/>
      <c r="CE258" s="172"/>
      <c r="CF258" s="172"/>
      <c r="CG258" s="172"/>
      <c r="CH258" s="172"/>
      <c r="CI258" s="172"/>
      <c r="CJ258" s="172"/>
      <c r="CK258" s="172"/>
      <c r="CL258" s="172"/>
      <c r="CM258" s="172"/>
      <c r="CN258" s="172"/>
      <c r="CO258" s="172"/>
      <c r="CP258" s="172"/>
      <c r="CQ258" s="172"/>
      <c r="CR258" s="172"/>
      <c r="CS258" s="172"/>
      <c r="CT258" s="172"/>
      <c r="CU258" s="172"/>
      <c r="CV258" s="172"/>
      <c r="CW258" s="172"/>
      <c r="CX258" s="172"/>
      <c r="CY258" s="172"/>
      <c r="CZ258" s="172"/>
    </row>
    <row r="259" spans="1:104" ht="11.25" customHeight="1" x14ac:dyDescent="0.25">
      <c r="A259" s="172"/>
      <c r="B259" s="172"/>
      <c r="C259" s="172"/>
      <c r="D259" s="172"/>
      <c r="E259" s="116"/>
      <c r="F259" s="119"/>
      <c r="G259" s="117"/>
      <c r="H259" s="116"/>
      <c r="I259" s="119"/>
      <c r="J259" s="172"/>
      <c r="K259" s="166"/>
      <c r="L259" s="166"/>
      <c r="M259" s="166"/>
      <c r="N259" s="166"/>
      <c r="O259" s="166"/>
      <c r="P259" s="166"/>
      <c r="Q259" s="166"/>
      <c r="R259" s="166"/>
      <c r="S259" s="172"/>
      <c r="T259" s="166"/>
      <c r="U259" s="166"/>
      <c r="V259" s="166"/>
      <c r="W259" s="166"/>
      <c r="X259" s="166"/>
      <c r="Y259" s="166"/>
      <c r="Z259" s="166"/>
      <c r="AA259" s="166"/>
      <c r="AB259" s="172"/>
      <c r="AC259" s="172"/>
      <c r="AD259" s="172"/>
      <c r="AE259" s="172"/>
      <c r="AF259" s="172"/>
      <c r="AG259" s="172"/>
      <c r="AH259" s="172"/>
      <c r="AI259" s="172"/>
      <c r="AJ259" s="172"/>
      <c r="AK259" s="172"/>
      <c r="AL259" s="174"/>
      <c r="AM259" s="172"/>
      <c r="AN259" s="172"/>
      <c r="AO259" s="172"/>
      <c r="AP259" s="172"/>
      <c r="AQ259" s="172"/>
      <c r="AR259" s="172"/>
      <c r="AS259" s="172"/>
      <c r="AT259" s="172"/>
      <c r="AU259" s="172"/>
      <c r="AV259" s="172"/>
      <c r="AW259" s="172"/>
      <c r="AX259" s="172"/>
      <c r="AY259" s="172"/>
      <c r="AZ259" s="172"/>
      <c r="BA259" s="172"/>
      <c r="BB259" s="172"/>
      <c r="BC259" s="172"/>
      <c r="BD259" s="172"/>
      <c r="BE259" s="172"/>
      <c r="BF259" s="172"/>
      <c r="BG259" s="172"/>
      <c r="BH259" s="172"/>
      <c r="BI259" s="172"/>
      <c r="BJ259" s="172"/>
      <c r="BK259" s="172"/>
      <c r="BL259" s="172"/>
      <c r="BM259" s="172"/>
      <c r="BN259" s="172"/>
      <c r="BO259" s="172"/>
      <c r="BP259" s="172"/>
      <c r="BQ259" s="172"/>
      <c r="BR259" s="172"/>
      <c r="BS259" s="172"/>
      <c r="BT259" s="172"/>
      <c r="BU259" s="172"/>
      <c r="BV259" s="172"/>
      <c r="BW259" s="172"/>
      <c r="BX259" s="172"/>
      <c r="BY259" s="172"/>
      <c r="BZ259" s="172"/>
      <c r="CA259" s="172"/>
      <c r="CB259" s="172"/>
      <c r="CC259" s="172"/>
      <c r="CD259" s="172"/>
      <c r="CE259" s="172"/>
      <c r="CF259" s="172"/>
      <c r="CG259" s="172"/>
      <c r="CH259" s="172"/>
      <c r="CI259" s="172"/>
      <c r="CJ259" s="172"/>
      <c r="CK259" s="172"/>
      <c r="CL259" s="172"/>
      <c r="CM259" s="172"/>
      <c r="CN259" s="172"/>
      <c r="CO259" s="172"/>
      <c r="CP259" s="172"/>
      <c r="CQ259" s="172"/>
      <c r="CR259" s="172"/>
      <c r="CS259" s="172"/>
      <c r="CT259" s="172"/>
      <c r="CU259" s="172"/>
      <c r="CV259" s="172"/>
      <c r="CW259" s="172"/>
      <c r="CX259" s="172"/>
      <c r="CY259" s="172"/>
      <c r="CZ259" s="172"/>
    </row>
    <row r="260" spans="1:104" ht="11.25" customHeight="1" x14ac:dyDescent="0.25">
      <c r="A260" s="172"/>
      <c r="B260" s="172"/>
      <c r="C260" s="172"/>
      <c r="D260" s="172"/>
      <c r="E260" s="116"/>
      <c r="F260" s="119"/>
      <c r="G260" s="117"/>
      <c r="H260" s="116"/>
      <c r="I260" s="119"/>
      <c r="J260" s="172"/>
      <c r="K260" s="166"/>
      <c r="L260" s="166"/>
      <c r="M260" s="166"/>
      <c r="N260" s="166"/>
      <c r="O260" s="166"/>
      <c r="P260" s="166"/>
      <c r="Q260" s="166"/>
      <c r="R260" s="166"/>
      <c r="S260" s="172"/>
      <c r="T260" s="166"/>
      <c r="U260" s="166"/>
      <c r="V260" s="166"/>
      <c r="W260" s="166"/>
      <c r="X260" s="166"/>
      <c r="Y260" s="166"/>
      <c r="Z260" s="166"/>
      <c r="AA260" s="166"/>
      <c r="AB260" s="172"/>
      <c r="AC260" s="172"/>
      <c r="AD260" s="172"/>
      <c r="AE260" s="172"/>
      <c r="AF260" s="172"/>
      <c r="AG260" s="172"/>
      <c r="AH260" s="172"/>
      <c r="AI260" s="172"/>
      <c r="AJ260" s="172"/>
      <c r="AK260" s="172"/>
      <c r="AL260" s="174"/>
      <c r="AM260" s="172"/>
      <c r="AN260" s="172"/>
      <c r="AO260" s="172"/>
      <c r="AP260" s="172"/>
      <c r="AQ260" s="172"/>
      <c r="AR260" s="172"/>
      <c r="AS260" s="172"/>
      <c r="AT260" s="172"/>
      <c r="AU260" s="172"/>
      <c r="AV260" s="172"/>
      <c r="AW260" s="172"/>
      <c r="AX260" s="172"/>
      <c r="AY260" s="172"/>
      <c r="AZ260" s="172"/>
      <c r="BA260" s="172"/>
      <c r="BB260" s="172"/>
      <c r="BC260" s="172"/>
      <c r="BD260" s="172"/>
      <c r="BE260" s="172"/>
      <c r="BF260" s="172"/>
      <c r="BG260" s="172"/>
      <c r="BH260" s="172"/>
      <c r="BI260" s="172"/>
      <c r="BJ260" s="172"/>
      <c r="BK260" s="172"/>
      <c r="BL260" s="172"/>
      <c r="BM260" s="172"/>
      <c r="BN260" s="172"/>
      <c r="BO260" s="172"/>
      <c r="BP260" s="172"/>
      <c r="BQ260" s="172"/>
      <c r="BR260" s="172"/>
      <c r="BS260" s="172"/>
      <c r="BT260" s="172"/>
      <c r="BU260" s="172"/>
      <c r="BV260" s="172"/>
      <c r="BW260" s="172"/>
      <c r="BX260" s="172"/>
      <c r="BY260" s="172"/>
      <c r="BZ260" s="172"/>
      <c r="CA260" s="172"/>
      <c r="CB260" s="172"/>
      <c r="CC260" s="172"/>
      <c r="CD260" s="172"/>
      <c r="CE260" s="172"/>
      <c r="CF260" s="172"/>
      <c r="CG260" s="172"/>
      <c r="CH260" s="172"/>
      <c r="CI260" s="172"/>
      <c r="CJ260" s="172"/>
      <c r="CK260" s="172"/>
      <c r="CL260" s="172"/>
      <c r="CM260" s="172"/>
      <c r="CN260" s="172"/>
      <c r="CO260" s="172"/>
      <c r="CP260" s="172"/>
      <c r="CQ260" s="172"/>
      <c r="CR260" s="172"/>
      <c r="CS260" s="172"/>
      <c r="CT260" s="172"/>
      <c r="CU260" s="172"/>
      <c r="CV260" s="172"/>
      <c r="CW260" s="172"/>
      <c r="CX260" s="172"/>
      <c r="CY260" s="172"/>
      <c r="CZ260" s="172"/>
    </row>
    <row r="261" spans="1:104" ht="11.25" customHeight="1" x14ac:dyDescent="0.25">
      <c r="A261" s="172"/>
      <c r="B261" s="172"/>
      <c r="C261" s="172"/>
      <c r="D261" s="172"/>
      <c r="E261" s="116"/>
      <c r="F261" s="119"/>
      <c r="G261" s="117"/>
      <c r="H261" s="116"/>
      <c r="I261" s="119"/>
      <c r="J261" s="172"/>
      <c r="K261" s="166"/>
      <c r="L261" s="166"/>
      <c r="M261" s="166"/>
      <c r="N261" s="166"/>
      <c r="O261" s="166"/>
      <c r="P261" s="166"/>
      <c r="Q261" s="166"/>
      <c r="R261" s="166"/>
      <c r="S261" s="172"/>
      <c r="T261" s="166"/>
      <c r="U261" s="166"/>
      <c r="V261" s="166"/>
      <c r="W261" s="166"/>
      <c r="X261" s="166"/>
      <c r="Y261" s="166"/>
      <c r="Z261" s="166"/>
      <c r="AA261" s="166"/>
      <c r="AB261" s="172"/>
      <c r="AC261" s="172"/>
      <c r="AD261" s="172"/>
      <c r="AE261" s="172"/>
      <c r="AF261" s="172"/>
      <c r="AG261" s="172"/>
      <c r="AH261" s="172"/>
      <c r="AI261" s="172"/>
      <c r="AJ261" s="172"/>
      <c r="AK261" s="172"/>
      <c r="AL261" s="174"/>
      <c r="AM261" s="172"/>
      <c r="AN261" s="172"/>
      <c r="AO261" s="172"/>
      <c r="AP261" s="172"/>
      <c r="AQ261" s="172"/>
      <c r="AR261" s="172"/>
      <c r="AS261" s="172"/>
      <c r="AT261" s="172"/>
      <c r="AU261" s="172"/>
      <c r="AV261" s="172"/>
      <c r="AW261" s="172"/>
      <c r="AX261" s="172"/>
      <c r="AY261" s="172"/>
      <c r="AZ261" s="172"/>
      <c r="BA261" s="172"/>
      <c r="BB261" s="172"/>
      <c r="BC261" s="172"/>
      <c r="BD261" s="172"/>
      <c r="BE261" s="172"/>
      <c r="BF261" s="172"/>
      <c r="BG261" s="172"/>
      <c r="BH261" s="172"/>
      <c r="BI261" s="172"/>
      <c r="BJ261" s="172"/>
      <c r="BK261" s="172"/>
      <c r="BL261" s="172"/>
      <c r="BM261" s="172"/>
      <c r="BN261" s="172"/>
      <c r="BO261" s="172"/>
      <c r="BP261" s="172"/>
      <c r="BQ261" s="172"/>
      <c r="BR261" s="172"/>
      <c r="BS261" s="172"/>
      <c r="BT261" s="172"/>
      <c r="BU261" s="172"/>
      <c r="BV261" s="172"/>
      <c r="BW261" s="172"/>
      <c r="BX261" s="172"/>
      <c r="BY261" s="172"/>
      <c r="BZ261" s="172"/>
      <c r="CA261" s="172"/>
      <c r="CB261" s="172"/>
      <c r="CC261" s="172"/>
      <c r="CD261" s="172"/>
      <c r="CE261" s="172"/>
      <c r="CF261" s="172"/>
      <c r="CG261" s="172"/>
      <c r="CH261" s="172"/>
      <c r="CI261" s="172"/>
      <c r="CJ261" s="172"/>
      <c r="CK261" s="172"/>
      <c r="CL261" s="172"/>
      <c r="CM261" s="172"/>
      <c r="CN261" s="172"/>
      <c r="CO261" s="172"/>
      <c r="CP261" s="172"/>
      <c r="CQ261" s="172"/>
      <c r="CR261" s="172"/>
      <c r="CS261" s="172"/>
      <c r="CT261" s="172"/>
      <c r="CU261" s="172"/>
      <c r="CV261" s="172"/>
      <c r="CW261" s="172"/>
      <c r="CX261" s="172"/>
      <c r="CY261" s="172"/>
      <c r="CZ261" s="172"/>
    </row>
    <row r="262" spans="1:104" ht="11.25" customHeight="1" x14ac:dyDescent="0.25">
      <c r="A262" s="172"/>
      <c r="B262" s="172"/>
      <c r="C262" s="172"/>
      <c r="D262" s="172"/>
      <c r="E262" s="116"/>
      <c r="F262" s="119"/>
      <c r="G262" s="117"/>
      <c r="H262" s="116"/>
      <c r="I262" s="119"/>
      <c r="J262" s="172"/>
      <c r="K262" s="166"/>
      <c r="L262" s="166"/>
      <c r="M262" s="166"/>
      <c r="N262" s="166"/>
      <c r="O262" s="166"/>
      <c r="P262" s="166"/>
      <c r="Q262" s="166"/>
      <c r="R262" s="166"/>
      <c r="S262" s="172"/>
      <c r="T262" s="166"/>
      <c r="U262" s="166"/>
      <c r="V262" s="166"/>
      <c r="W262" s="166"/>
      <c r="X262" s="166"/>
      <c r="Y262" s="166"/>
      <c r="Z262" s="166"/>
      <c r="AA262" s="166"/>
      <c r="AB262" s="172"/>
      <c r="AC262" s="172"/>
      <c r="AD262" s="172"/>
      <c r="AE262" s="172"/>
      <c r="AF262" s="172"/>
      <c r="AG262" s="172"/>
      <c r="AH262" s="172"/>
      <c r="AI262" s="172"/>
      <c r="AJ262" s="172"/>
      <c r="AK262" s="172"/>
      <c r="AL262" s="174"/>
      <c r="AM262" s="172"/>
      <c r="AN262" s="172"/>
      <c r="AO262" s="172"/>
      <c r="AP262" s="172"/>
      <c r="AQ262" s="172"/>
      <c r="AR262" s="172"/>
      <c r="AS262" s="172"/>
      <c r="AT262" s="172"/>
      <c r="AU262" s="172"/>
      <c r="AV262" s="172"/>
      <c r="AW262" s="172"/>
      <c r="AX262" s="172"/>
      <c r="AY262" s="172"/>
      <c r="AZ262" s="172"/>
      <c r="BA262" s="172"/>
      <c r="BB262" s="172"/>
      <c r="BC262" s="172"/>
      <c r="BD262" s="172"/>
      <c r="BE262" s="172"/>
      <c r="BF262" s="172"/>
      <c r="BG262" s="172"/>
      <c r="BH262" s="172"/>
      <c r="BI262" s="172"/>
      <c r="BJ262" s="172"/>
      <c r="BK262" s="172"/>
      <c r="BL262" s="172"/>
      <c r="BM262" s="172"/>
      <c r="BN262" s="172"/>
      <c r="BO262" s="172"/>
      <c r="BP262" s="172"/>
      <c r="BQ262" s="172"/>
      <c r="BR262" s="172"/>
      <c r="BS262" s="172"/>
      <c r="BT262" s="172"/>
      <c r="BU262" s="172"/>
      <c r="BV262" s="172"/>
      <c r="BW262" s="172"/>
      <c r="BX262" s="172"/>
      <c r="BY262" s="172"/>
      <c r="BZ262" s="172"/>
      <c r="CA262" s="172"/>
      <c r="CB262" s="172"/>
      <c r="CC262" s="172"/>
      <c r="CD262" s="172"/>
      <c r="CE262" s="172"/>
      <c r="CF262" s="172"/>
      <c r="CG262" s="172"/>
      <c r="CH262" s="172"/>
      <c r="CI262" s="172"/>
      <c r="CJ262" s="172"/>
      <c r="CK262" s="172"/>
      <c r="CL262" s="172"/>
      <c r="CM262" s="172"/>
      <c r="CN262" s="172"/>
      <c r="CO262" s="172"/>
      <c r="CP262" s="172"/>
      <c r="CQ262" s="172"/>
      <c r="CR262" s="172"/>
      <c r="CS262" s="172"/>
      <c r="CT262" s="172"/>
      <c r="CU262" s="172"/>
      <c r="CV262" s="172"/>
      <c r="CW262" s="172"/>
      <c r="CX262" s="172"/>
      <c r="CY262" s="172"/>
      <c r="CZ262" s="172"/>
    </row>
    <row r="263" spans="1:104" ht="11.25" customHeight="1" x14ac:dyDescent="0.25">
      <c r="A263" s="172"/>
      <c r="B263" s="172"/>
      <c r="C263" s="172"/>
      <c r="D263" s="172"/>
      <c r="E263" s="116"/>
      <c r="F263" s="119"/>
      <c r="G263" s="117"/>
      <c r="H263" s="116"/>
      <c r="I263" s="119"/>
      <c r="J263" s="172"/>
      <c r="K263" s="166"/>
      <c r="L263" s="166"/>
      <c r="M263" s="166"/>
      <c r="N263" s="166"/>
      <c r="O263" s="166"/>
      <c r="P263" s="166"/>
      <c r="Q263" s="166"/>
      <c r="R263" s="166"/>
      <c r="S263" s="172"/>
      <c r="T263" s="166"/>
      <c r="U263" s="166"/>
      <c r="V263" s="166"/>
      <c r="W263" s="166"/>
      <c r="X263" s="166"/>
      <c r="Y263" s="166"/>
      <c r="Z263" s="166"/>
      <c r="AA263" s="166"/>
      <c r="AB263" s="172"/>
      <c r="AC263" s="172"/>
      <c r="AD263" s="172"/>
      <c r="AE263" s="172"/>
      <c r="AF263" s="172"/>
      <c r="AG263" s="172"/>
      <c r="AH263" s="172"/>
      <c r="AI263" s="172"/>
      <c r="AJ263" s="172"/>
      <c r="AK263" s="172"/>
      <c r="AL263" s="174"/>
      <c r="AM263" s="172"/>
      <c r="AN263" s="172"/>
      <c r="AO263" s="172"/>
      <c r="AP263" s="172"/>
      <c r="AQ263" s="172"/>
      <c r="AR263" s="172"/>
      <c r="AS263" s="172"/>
      <c r="AT263" s="172"/>
      <c r="AU263" s="172"/>
      <c r="AV263" s="172"/>
      <c r="AW263" s="172"/>
      <c r="AX263" s="172"/>
      <c r="AY263" s="172"/>
      <c r="AZ263" s="172"/>
      <c r="BA263" s="172"/>
      <c r="BB263" s="172"/>
      <c r="BC263" s="172"/>
      <c r="BD263" s="172"/>
      <c r="BE263" s="172"/>
      <c r="BF263" s="172"/>
      <c r="BG263" s="172"/>
      <c r="BH263" s="172"/>
      <c r="BI263" s="172"/>
      <c r="BJ263" s="172"/>
      <c r="BK263" s="172"/>
      <c r="BL263" s="172"/>
      <c r="BM263" s="172"/>
      <c r="BN263" s="172"/>
      <c r="BO263" s="172"/>
      <c r="BP263" s="172"/>
      <c r="BQ263" s="172"/>
      <c r="BR263" s="172"/>
      <c r="BS263" s="172"/>
      <c r="BT263" s="172"/>
      <c r="BU263" s="172"/>
      <c r="BV263" s="172"/>
      <c r="BW263" s="172"/>
      <c r="BX263" s="172"/>
      <c r="BY263" s="172"/>
      <c r="BZ263" s="172"/>
      <c r="CA263" s="172"/>
      <c r="CB263" s="172"/>
      <c r="CC263" s="172"/>
      <c r="CD263" s="172"/>
      <c r="CE263" s="172"/>
      <c r="CF263" s="172"/>
      <c r="CG263" s="172"/>
      <c r="CH263" s="172"/>
      <c r="CI263" s="172"/>
      <c r="CJ263" s="172"/>
      <c r="CK263" s="172"/>
      <c r="CL263" s="172"/>
      <c r="CM263" s="172"/>
      <c r="CN263" s="172"/>
      <c r="CO263" s="172"/>
      <c r="CP263" s="172"/>
      <c r="CQ263" s="172"/>
      <c r="CR263" s="172"/>
      <c r="CS263" s="172"/>
      <c r="CT263" s="172"/>
      <c r="CU263" s="172"/>
      <c r="CV263" s="172"/>
      <c r="CW263" s="172"/>
      <c r="CX263" s="172"/>
      <c r="CY263" s="172"/>
      <c r="CZ263" s="172"/>
    </row>
    <row r="264" spans="1:104" ht="11.25" customHeight="1" x14ac:dyDescent="0.25">
      <c r="A264" s="172"/>
      <c r="B264" s="172"/>
      <c r="C264" s="172"/>
      <c r="D264" s="172"/>
      <c r="E264" s="116"/>
      <c r="F264" s="119"/>
      <c r="G264" s="117"/>
      <c r="H264" s="116"/>
      <c r="I264" s="119"/>
      <c r="J264" s="172"/>
      <c r="K264" s="166"/>
      <c r="L264" s="166"/>
      <c r="M264" s="166"/>
      <c r="N264" s="166"/>
      <c r="O264" s="166"/>
      <c r="P264" s="166"/>
      <c r="Q264" s="166"/>
      <c r="R264" s="166"/>
      <c r="S264" s="172"/>
      <c r="T264" s="166"/>
      <c r="U264" s="166"/>
      <c r="V264" s="166"/>
      <c r="W264" s="166"/>
      <c r="X264" s="166"/>
      <c r="Y264" s="166"/>
      <c r="Z264" s="166"/>
      <c r="AA264" s="166"/>
      <c r="AB264" s="172"/>
      <c r="AC264" s="172"/>
      <c r="AD264" s="172"/>
      <c r="AE264" s="172"/>
      <c r="AF264" s="172"/>
      <c r="AG264" s="172"/>
      <c r="AH264" s="172"/>
      <c r="AI264" s="172"/>
      <c r="AJ264" s="172"/>
      <c r="AK264" s="172"/>
      <c r="AL264" s="174"/>
      <c r="AM264" s="172"/>
      <c r="AN264" s="172"/>
      <c r="AO264" s="172"/>
      <c r="AP264" s="172"/>
      <c r="AQ264" s="172"/>
      <c r="AR264" s="172"/>
      <c r="AS264" s="172"/>
      <c r="AT264" s="172"/>
      <c r="AU264" s="172"/>
      <c r="AV264" s="172"/>
      <c r="AW264" s="172"/>
      <c r="AX264" s="172"/>
      <c r="AY264" s="172"/>
      <c r="AZ264" s="172"/>
      <c r="BA264" s="172"/>
      <c r="BB264" s="172"/>
      <c r="BC264" s="172"/>
      <c r="BD264" s="172"/>
      <c r="BE264" s="172"/>
      <c r="BF264" s="172"/>
      <c r="BG264" s="172"/>
      <c r="BH264" s="172"/>
      <c r="BI264" s="172"/>
      <c r="BJ264" s="172"/>
      <c r="BK264" s="172"/>
      <c r="BL264" s="172"/>
      <c r="BM264" s="172"/>
      <c r="BN264" s="172"/>
      <c r="BO264" s="172"/>
      <c r="BP264" s="172"/>
      <c r="BQ264" s="172"/>
      <c r="BR264" s="172"/>
      <c r="BS264" s="172"/>
      <c r="BT264" s="172"/>
      <c r="BU264" s="172"/>
      <c r="BV264" s="172"/>
      <c r="BW264" s="172"/>
      <c r="BX264" s="172"/>
      <c r="BY264" s="172"/>
      <c r="BZ264" s="172"/>
      <c r="CA264" s="172"/>
      <c r="CB264" s="172"/>
      <c r="CC264" s="172"/>
      <c r="CD264" s="172"/>
      <c r="CE264" s="172"/>
      <c r="CF264" s="172"/>
      <c r="CG264" s="172"/>
      <c r="CH264" s="172"/>
      <c r="CI264" s="172"/>
      <c r="CJ264" s="172"/>
      <c r="CK264" s="172"/>
      <c r="CL264" s="172"/>
      <c r="CM264" s="172"/>
      <c r="CN264" s="172"/>
      <c r="CO264" s="172"/>
      <c r="CP264" s="172"/>
      <c r="CQ264" s="172"/>
      <c r="CR264" s="172"/>
      <c r="CS264" s="172"/>
      <c r="CT264" s="172"/>
      <c r="CU264" s="172"/>
      <c r="CV264" s="172"/>
      <c r="CW264" s="172"/>
      <c r="CX264" s="172"/>
      <c r="CY264" s="172"/>
      <c r="CZ264" s="172"/>
    </row>
    <row r="265" spans="1:104" ht="11.25" customHeight="1" x14ac:dyDescent="0.25">
      <c r="A265" s="172"/>
      <c r="B265" s="172"/>
      <c r="C265" s="172"/>
      <c r="D265" s="172"/>
      <c r="E265" s="116"/>
      <c r="F265" s="119"/>
      <c r="G265" s="117"/>
      <c r="H265" s="116"/>
      <c r="I265" s="119"/>
      <c r="J265" s="172"/>
      <c r="K265" s="166"/>
      <c r="L265" s="166"/>
      <c r="M265" s="166"/>
      <c r="N265" s="166"/>
      <c r="O265" s="166"/>
      <c r="P265" s="166"/>
      <c r="Q265" s="166"/>
      <c r="R265" s="166"/>
      <c r="S265" s="172"/>
      <c r="T265" s="166"/>
      <c r="U265" s="166"/>
      <c r="V265" s="166"/>
      <c r="W265" s="166"/>
      <c r="X265" s="166"/>
      <c r="Y265" s="166"/>
      <c r="Z265" s="166"/>
      <c r="AA265" s="166"/>
      <c r="AB265" s="172"/>
      <c r="AC265" s="172"/>
      <c r="AD265" s="172"/>
      <c r="AE265" s="172"/>
      <c r="AF265" s="172"/>
      <c r="AG265" s="172"/>
      <c r="AH265" s="172"/>
      <c r="AI265" s="172"/>
      <c r="AJ265" s="172"/>
      <c r="AK265" s="172"/>
      <c r="AL265" s="174"/>
      <c r="AM265" s="172"/>
      <c r="AN265" s="172"/>
      <c r="AO265" s="172"/>
      <c r="AP265" s="172"/>
      <c r="AQ265" s="172"/>
      <c r="AR265" s="172"/>
      <c r="AS265" s="172"/>
      <c r="AT265" s="172"/>
      <c r="AU265" s="172"/>
      <c r="AV265" s="172"/>
      <c r="AW265" s="172"/>
      <c r="AX265" s="172"/>
      <c r="AY265" s="172"/>
      <c r="AZ265" s="172"/>
      <c r="BA265" s="172"/>
      <c r="BB265" s="172"/>
      <c r="BC265" s="172"/>
      <c r="BD265" s="172"/>
      <c r="BE265" s="172"/>
      <c r="BF265" s="172"/>
      <c r="BG265" s="172"/>
      <c r="BH265" s="172"/>
      <c r="BI265" s="172"/>
      <c r="BJ265" s="172"/>
      <c r="BK265" s="172"/>
      <c r="BL265" s="172"/>
      <c r="BM265" s="172"/>
      <c r="BN265" s="172"/>
      <c r="BO265" s="172"/>
      <c r="BP265" s="172"/>
      <c r="BQ265" s="172"/>
      <c r="BR265" s="172"/>
      <c r="BS265" s="172"/>
      <c r="BT265" s="172"/>
      <c r="BU265" s="172"/>
      <c r="BV265" s="172"/>
      <c r="BW265" s="172"/>
      <c r="BX265" s="172"/>
      <c r="BY265" s="172"/>
      <c r="BZ265" s="172"/>
      <c r="CA265" s="172"/>
      <c r="CB265" s="172"/>
      <c r="CC265" s="172"/>
      <c r="CD265" s="172"/>
      <c r="CE265" s="172"/>
      <c r="CF265" s="172"/>
      <c r="CG265" s="172"/>
      <c r="CH265" s="172"/>
      <c r="CI265" s="172"/>
      <c r="CJ265" s="172"/>
      <c r="CK265" s="172"/>
      <c r="CL265" s="172"/>
      <c r="CM265" s="172"/>
      <c r="CN265" s="172"/>
      <c r="CO265" s="172"/>
      <c r="CP265" s="172"/>
      <c r="CQ265" s="172"/>
      <c r="CR265" s="172"/>
      <c r="CS265" s="172"/>
      <c r="CT265" s="172"/>
      <c r="CU265" s="172"/>
      <c r="CV265" s="172"/>
      <c r="CW265" s="172"/>
      <c r="CX265" s="172"/>
      <c r="CY265" s="172"/>
      <c r="CZ265" s="172"/>
    </row>
    <row r="266" spans="1:104" ht="11.25" customHeight="1" x14ac:dyDescent="0.25">
      <c r="A266" s="172"/>
      <c r="B266" s="172"/>
      <c r="C266" s="172"/>
      <c r="D266" s="172"/>
      <c r="E266" s="116"/>
      <c r="F266" s="119"/>
      <c r="G266" s="117"/>
      <c r="H266" s="116"/>
      <c r="I266" s="119"/>
      <c r="J266" s="172"/>
      <c r="K266" s="166"/>
      <c r="L266" s="166"/>
      <c r="M266" s="166"/>
      <c r="N266" s="166"/>
      <c r="O266" s="166"/>
      <c r="P266" s="166"/>
      <c r="Q266" s="166"/>
      <c r="R266" s="166"/>
      <c r="S266" s="172"/>
      <c r="T266" s="166"/>
      <c r="U266" s="166"/>
      <c r="V266" s="166"/>
      <c r="W266" s="166"/>
      <c r="X266" s="166"/>
      <c r="Y266" s="166"/>
      <c r="Z266" s="166"/>
      <c r="AA266" s="166"/>
      <c r="AB266" s="172"/>
      <c r="AC266" s="172"/>
      <c r="AD266" s="172"/>
      <c r="AE266" s="172"/>
      <c r="AF266" s="172"/>
      <c r="AG266" s="172"/>
      <c r="AH266" s="172"/>
      <c r="AI266" s="172"/>
      <c r="AJ266" s="172"/>
      <c r="AK266" s="172"/>
      <c r="AL266" s="174"/>
      <c r="AM266" s="172"/>
      <c r="AN266" s="172"/>
      <c r="AO266" s="172"/>
      <c r="AP266" s="172"/>
      <c r="AQ266" s="172"/>
      <c r="AR266" s="172"/>
      <c r="AS266" s="172"/>
      <c r="AT266" s="172"/>
      <c r="AU266" s="172"/>
      <c r="AV266" s="172"/>
      <c r="AW266" s="172"/>
      <c r="AX266" s="172"/>
      <c r="AY266" s="172"/>
      <c r="AZ266" s="172"/>
      <c r="BA266" s="172"/>
      <c r="BB266" s="172"/>
      <c r="BC266" s="172"/>
      <c r="BD266" s="172"/>
      <c r="BE266" s="172"/>
      <c r="BF266" s="172"/>
      <c r="BG266" s="172"/>
      <c r="BH266" s="172"/>
      <c r="BI266" s="172"/>
      <c r="BJ266" s="172"/>
      <c r="BK266" s="172"/>
      <c r="BL266" s="172"/>
      <c r="BM266" s="172"/>
      <c r="BN266" s="172"/>
      <c r="BO266" s="172"/>
      <c r="BP266" s="172"/>
      <c r="BQ266" s="172"/>
      <c r="BR266" s="172"/>
      <c r="BS266" s="172"/>
      <c r="BT266" s="172"/>
      <c r="BU266" s="172"/>
      <c r="BV266" s="172"/>
      <c r="BW266" s="172"/>
      <c r="BX266" s="172"/>
      <c r="BY266" s="172"/>
      <c r="BZ266" s="172"/>
      <c r="CA266" s="172"/>
      <c r="CB266" s="172"/>
      <c r="CC266" s="172"/>
      <c r="CD266" s="172"/>
      <c r="CE266" s="172"/>
      <c r="CF266" s="172"/>
      <c r="CG266" s="172"/>
      <c r="CH266" s="172"/>
      <c r="CI266" s="172"/>
      <c r="CJ266" s="172"/>
      <c r="CK266" s="172"/>
      <c r="CL266" s="172"/>
      <c r="CM266" s="172"/>
      <c r="CN266" s="172"/>
      <c r="CO266" s="172"/>
      <c r="CP266" s="172"/>
      <c r="CQ266" s="172"/>
      <c r="CR266" s="172"/>
      <c r="CS266" s="172"/>
      <c r="CT266" s="172"/>
      <c r="CU266" s="172"/>
      <c r="CV266" s="172"/>
      <c r="CW266" s="172"/>
      <c r="CX266" s="172"/>
      <c r="CY266" s="172"/>
      <c r="CZ266" s="172"/>
    </row>
    <row r="267" spans="1:104" ht="11.25" customHeight="1" x14ac:dyDescent="0.25">
      <c r="A267" s="172"/>
      <c r="B267" s="172"/>
      <c r="C267" s="172"/>
      <c r="D267" s="172"/>
      <c r="E267" s="116"/>
      <c r="F267" s="119"/>
      <c r="G267" s="117"/>
      <c r="H267" s="116"/>
      <c r="I267" s="119"/>
      <c r="J267" s="172"/>
      <c r="K267" s="166"/>
      <c r="L267" s="166"/>
      <c r="M267" s="166"/>
      <c r="N267" s="166"/>
      <c r="O267" s="166"/>
      <c r="P267" s="166"/>
      <c r="Q267" s="166"/>
      <c r="R267" s="166"/>
      <c r="S267" s="172"/>
      <c r="T267" s="166"/>
      <c r="U267" s="166"/>
      <c r="V267" s="166"/>
      <c r="W267" s="166"/>
      <c r="X267" s="166"/>
      <c r="Y267" s="166"/>
      <c r="Z267" s="166"/>
      <c r="AA267" s="166"/>
      <c r="AB267" s="172"/>
      <c r="AC267" s="172"/>
      <c r="AD267" s="172"/>
      <c r="AE267" s="172"/>
      <c r="AF267" s="172"/>
      <c r="AG267" s="172"/>
      <c r="AH267" s="172"/>
      <c r="AI267" s="172"/>
      <c r="AJ267" s="172"/>
      <c r="AK267" s="172"/>
      <c r="AL267" s="174"/>
      <c r="AM267" s="172"/>
      <c r="AN267" s="172"/>
      <c r="AO267" s="172"/>
      <c r="AP267" s="172"/>
      <c r="AQ267" s="172"/>
      <c r="AR267" s="172"/>
      <c r="AS267" s="172"/>
      <c r="AT267" s="172"/>
      <c r="AU267" s="172"/>
      <c r="AV267" s="172"/>
      <c r="AW267" s="172"/>
      <c r="AX267" s="172"/>
      <c r="AY267" s="172"/>
      <c r="AZ267" s="172"/>
      <c r="BA267" s="172"/>
      <c r="BB267" s="172"/>
      <c r="BC267" s="172"/>
      <c r="BD267" s="172"/>
      <c r="BE267" s="172"/>
      <c r="BF267" s="172"/>
      <c r="BG267" s="172"/>
      <c r="BH267" s="172"/>
      <c r="BI267" s="172"/>
      <c r="BJ267" s="172"/>
      <c r="BK267" s="172"/>
      <c r="BL267" s="172"/>
      <c r="BM267" s="172"/>
      <c r="BN267" s="172"/>
      <c r="BO267" s="172"/>
      <c r="BP267" s="172"/>
      <c r="BQ267" s="172"/>
      <c r="BR267" s="172"/>
      <c r="BS267" s="172"/>
      <c r="BT267" s="172"/>
      <c r="BU267" s="172"/>
      <c r="BV267" s="172"/>
      <c r="BW267" s="172"/>
      <c r="BX267" s="172"/>
      <c r="BY267" s="172"/>
      <c r="BZ267" s="172"/>
      <c r="CA267" s="172"/>
      <c r="CB267" s="172"/>
      <c r="CC267" s="172"/>
      <c r="CD267" s="172"/>
      <c r="CE267" s="172"/>
      <c r="CF267" s="172"/>
      <c r="CG267" s="172"/>
      <c r="CH267" s="172"/>
      <c r="CI267" s="172"/>
      <c r="CJ267" s="172"/>
      <c r="CK267" s="172"/>
      <c r="CL267" s="172"/>
      <c r="CM267" s="172"/>
      <c r="CN267" s="172"/>
      <c r="CO267" s="172"/>
      <c r="CP267" s="172"/>
      <c r="CQ267" s="172"/>
      <c r="CR267" s="172"/>
      <c r="CS267" s="172"/>
      <c r="CT267" s="172"/>
      <c r="CU267" s="172"/>
      <c r="CV267" s="172"/>
      <c r="CW267" s="172"/>
      <c r="CX267" s="172"/>
      <c r="CY267" s="172"/>
      <c r="CZ267" s="172"/>
    </row>
    <row r="268" spans="1:104" ht="11.25" customHeight="1" x14ac:dyDescent="0.25">
      <c r="A268" s="172"/>
      <c r="B268" s="172"/>
      <c r="C268" s="172"/>
      <c r="D268" s="172"/>
      <c r="E268" s="116"/>
      <c r="F268" s="119"/>
      <c r="G268" s="117"/>
      <c r="H268" s="116"/>
      <c r="I268" s="119"/>
      <c r="J268" s="172"/>
      <c r="K268" s="166"/>
      <c r="L268" s="166"/>
      <c r="M268" s="166"/>
      <c r="N268" s="166"/>
      <c r="O268" s="166"/>
      <c r="P268" s="166"/>
      <c r="Q268" s="166"/>
      <c r="R268" s="166"/>
      <c r="S268" s="172"/>
      <c r="T268" s="166"/>
      <c r="U268" s="166"/>
      <c r="V268" s="166"/>
      <c r="W268" s="166"/>
      <c r="X268" s="166"/>
      <c r="Y268" s="166"/>
      <c r="Z268" s="166"/>
      <c r="AA268" s="166"/>
      <c r="AB268" s="172"/>
      <c r="AC268" s="172"/>
      <c r="AD268" s="172"/>
      <c r="AE268" s="172"/>
      <c r="AF268" s="172"/>
      <c r="AG268" s="172"/>
      <c r="AH268" s="172"/>
      <c r="AI268" s="172"/>
      <c r="AJ268" s="172"/>
      <c r="AK268" s="172"/>
      <c r="AL268" s="174"/>
      <c r="AM268" s="172"/>
      <c r="AN268" s="172"/>
      <c r="AO268" s="172"/>
      <c r="AP268" s="172"/>
      <c r="AQ268" s="172"/>
      <c r="AR268" s="172"/>
      <c r="AS268" s="172"/>
      <c r="AT268" s="172"/>
      <c r="AU268" s="172"/>
      <c r="AV268" s="172"/>
      <c r="AW268" s="172"/>
      <c r="AX268" s="172"/>
      <c r="AY268" s="172"/>
      <c r="AZ268" s="172"/>
      <c r="BA268" s="172"/>
      <c r="BB268" s="172"/>
      <c r="BC268" s="172"/>
      <c r="BD268" s="172"/>
      <c r="BE268" s="172"/>
      <c r="BF268" s="172"/>
      <c r="BG268" s="172"/>
      <c r="BH268" s="172"/>
      <c r="BI268" s="172"/>
      <c r="BJ268" s="172"/>
      <c r="BK268" s="172"/>
      <c r="BL268" s="172"/>
      <c r="BM268" s="172"/>
      <c r="BN268" s="172"/>
      <c r="BO268" s="172"/>
      <c r="BP268" s="172"/>
      <c r="BQ268" s="172"/>
      <c r="BR268" s="172"/>
      <c r="BS268" s="172"/>
      <c r="BT268" s="172"/>
      <c r="BU268" s="172"/>
      <c r="BV268" s="172"/>
      <c r="BW268" s="172"/>
      <c r="BX268" s="172"/>
      <c r="BY268" s="172"/>
      <c r="BZ268" s="172"/>
      <c r="CA268" s="172"/>
      <c r="CB268" s="172"/>
      <c r="CC268" s="172"/>
      <c r="CD268" s="172"/>
      <c r="CE268" s="172"/>
      <c r="CF268" s="172"/>
      <c r="CG268" s="172"/>
      <c r="CH268" s="172"/>
      <c r="CI268" s="172"/>
      <c r="CJ268" s="172"/>
      <c r="CK268" s="172"/>
      <c r="CL268" s="172"/>
      <c r="CM268" s="172"/>
      <c r="CN268" s="172"/>
      <c r="CO268" s="172"/>
      <c r="CP268" s="172"/>
      <c r="CQ268" s="172"/>
      <c r="CR268" s="172"/>
      <c r="CS268" s="172"/>
      <c r="CT268" s="172"/>
      <c r="CU268" s="172"/>
      <c r="CV268" s="172"/>
      <c r="CW268" s="172"/>
      <c r="CX268" s="172"/>
      <c r="CY268" s="172"/>
      <c r="CZ268" s="172"/>
    </row>
    <row r="269" spans="1:104" ht="11.25" customHeight="1" x14ac:dyDescent="0.25">
      <c r="A269" s="172"/>
      <c r="B269" s="172"/>
      <c r="C269" s="172"/>
      <c r="D269" s="172"/>
      <c r="E269" s="116"/>
      <c r="F269" s="119"/>
      <c r="G269" s="117"/>
      <c r="H269" s="116"/>
      <c r="I269" s="119"/>
      <c r="J269" s="172"/>
      <c r="K269" s="166"/>
      <c r="L269" s="166"/>
      <c r="M269" s="166"/>
      <c r="N269" s="166"/>
      <c r="O269" s="166"/>
      <c r="P269" s="166"/>
      <c r="Q269" s="166"/>
      <c r="R269" s="166"/>
      <c r="S269" s="172"/>
      <c r="T269" s="166"/>
      <c r="U269" s="166"/>
      <c r="V269" s="166"/>
      <c r="W269" s="166"/>
      <c r="X269" s="166"/>
      <c r="Y269" s="166"/>
      <c r="Z269" s="166"/>
      <c r="AA269" s="166"/>
      <c r="AB269" s="172"/>
      <c r="AC269" s="172"/>
      <c r="AD269" s="172"/>
      <c r="AE269" s="172"/>
      <c r="AF269" s="172"/>
      <c r="AG269" s="172"/>
      <c r="AH269" s="172"/>
      <c r="AI269" s="172"/>
      <c r="AJ269" s="172"/>
      <c r="AK269" s="172"/>
      <c r="AL269" s="174"/>
      <c r="AM269" s="172"/>
      <c r="AN269" s="172"/>
      <c r="AO269" s="172"/>
      <c r="AP269" s="172"/>
      <c r="AQ269" s="172"/>
      <c r="AR269" s="172"/>
      <c r="AS269" s="172"/>
      <c r="AT269" s="172"/>
      <c r="AU269" s="172"/>
      <c r="AV269" s="172"/>
      <c r="AW269" s="172"/>
      <c r="AX269" s="172"/>
      <c r="AY269" s="172"/>
      <c r="AZ269" s="172"/>
      <c r="BA269" s="172"/>
      <c r="BB269" s="172"/>
      <c r="BC269" s="172"/>
      <c r="BD269" s="172"/>
      <c r="BE269" s="172"/>
      <c r="BF269" s="172"/>
      <c r="BG269" s="172"/>
      <c r="BH269" s="172"/>
      <c r="BI269" s="172"/>
      <c r="BJ269" s="172"/>
      <c r="BK269" s="172"/>
      <c r="BL269" s="172"/>
      <c r="BM269" s="172"/>
      <c r="BN269" s="172"/>
      <c r="BO269" s="172"/>
      <c r="BP269" s="172"/>
      <c r="BQ269" s="172"/>
      <c r="BR269" s="172"/>
      <c r="BS269" s="172"/>
      <c r="BT269" s="172"/>
      <c r="BU269" s="172"/>
      <c r="BV269" s="172"/>
      <c r="BW269" s="172"/>
      <c r="BX269" s="172"/>
      <c r="BY269" s="172"/>
      <c r="BZ269" s="172"/>
      <c r="CA269" s="172"/>
      <c r="CB269" s="172"/>
      <c r="CC269" s="172"/>
      <c r="CD269" s="172"/>
      <c r="CE269" s="172"/>
      <c r="CF269" s="172"/>
      <c r="CG269" s="172"/>
      <c r="CH269" s="172"/>
      <c r="CI269" s="172"/>
      <c r="CJ269" s="172"/>
      <c r="CK269" s="172"/>
      <c r="CL269" s="172"/>
      <c r="CM269" s="172"/>
      <c r="CN269" s="172"/>
      <c r="CO269" s="172"/>
      <c r="CP269" s="172"/>
      <c r="CQ269" s="172"/>
      <c r="CR269" s="172"/>
      <c r="CS269" s="172"/>
      <c r="CT269" s="172"/>
      <c r="CU269" s="172"/>
      <c r="CV269" s="172"/>
      <c r="CW269" s="172"/>
      <c r="CX269" s="172"/>
      <c r="CY269" s="172"/>
      <c r="CZ269" s="172"/>
    </row>
    <row r="270" spans="1:104" ht="11.25" customHeight="1" x14ac:dyDescent="0.25">
      <c r="A270" s="172"/>
      <c r="B270" s="172"/>
      <c r="C270" s="172"/>
      <c r="D270" s="172"/>
      <c r="E270" s="116"/>
      <c r="F270" s="119"/>
      <c r="G270" s="117"/>
      <c r="H270" s="116"/>
      <c r="I270" s="119"/>
      <c r="J270" s="172"/>
      <c r="K270" s="166"/>
      <c r="L270" s="166"/>
      <c r="M270" s="166"/>
      <c r="N270" s="166"/>
      <c r="O270" s="166"/>
      <c r="P270" s="166"/>
      <c r="Q270" s="166"/>
      <c r="R270" s="166"/>
      <c r="S270" s="172"/>
      <c r="T270" s="166"/>
      <c r="U270" s="166"/>
      <c r="V270" s="166"/>
      <c r="W270" s="166"/>
      <c r="X270" s="166"/>
      <c r="Y270" s="166"/>
      <c r="Z270" s="166"/>
      <c r="AA270" s="166"/>
      <c r="AB270" s="172"/>
      <c r="AC270" s="172"/>
      <c r="AD270" s="172"/>
      <c r="AE270" s="172"/>
      <c r="AF270" s="172"/>
      <c r="AG270" s="172"/>
      <c r="AH270" s="172"/>
      <c r="AI270" s="172"/>
      <c r="AJ270" s="172"/>
      <c r="AK270" s="172"/>
      <c r="AL270" s="174"/>
      <c r="AM270" s="172"/>
      <c r="AN270" s="172"/>
      <c r="AO270" s="172"/>
      <c r="AP270" s="172"/>
      <c r="AQ270" s="172"/>
      <c r="AR270" s="172"/>
      <c r="AS270" s="172"/>
      <c r="AT270" s="172"/>
      <c r="AU270" s="172"/>
      <c r="AV270" s="172"/>
      <c r="AW270" s="172"/>
      <c r="AX270" s="172"/>
      <c r="AY270" s="172"/>
      <c r="AZ270" s="172"/>
      <c r="BA270" s="172"/>
      <c r="BB270" s="172"/>
      <c r="BC270" s="172"/>
      <c r="BD270" s="172"/>
      <c r="BE270" s="172"/>
      <c r="BF270" s="172"/>
      <c r="BG270" s="172"/>
      <c r="BH270" s="172"/>
      <c r="BI270" s="172"/>
      <c r="BJ270" s="172"/>
      <c r="BK270" s="172"/>
      <c r="BL270" s="172"/>
      <c r="BM270" s="172"/>
      <c r="BN270" s="172"/>
      <c r="BO270" s="172"/>
      <c r="BP270" s="172"/>
      <c r="BQ270" s="172"/>
      <c r="BR270" s="172"/>
      <c r="BS270" s="172"/>
      <c r="BT270" s="172"/>
      <c r="BU270" s="172"/>
      <c r="BV270" s="172"/>
      <c r="BW270" s="172"/>
      <c r="BX270" s="172"/>
      <c r="BY270" s="172"/>
      <c r="BZ270" s="172"/>
      <c r="CA270" s="172"/>
      <c r="CB270" s="172"/>
      <c r="CC270" s="172"/>
      <c r="CD270" s="172"/>
      <c r="CE270" s="172"/>
      <c r="CF270" s="172"/>
      <c r="CG270" s="172"/>
      <c r="CH270" s="172"/>
      <c r="CI270" s="172"/>
      <c r="CJ270" s="172"/>
      <c r="CK270" s="172"/>
      <c r="CL270" s="172"/>
      <c r="CM270" s="172"/>
      <c r="CN270" s="172"/>
      <c r="CO270" s="172"/>
      <c r="CP270" s="172"/>
      <c r="CQ270" s="172"/>
      <c r="CR270" s="172"/>
      <c r="CS270" s="172"/>
      <c r="CT270" s="172"/>
      <c r="CU270" s="172"/>
      <c r="CV270" s="172"/>
      <c r="CW270" s="172"/>
      <c r="CX270" s="172"/>
      <c r="CY270" s="172"/>
      <c r="CZ270" s="172"/>
    </row>
    <row r="271" spans="1:104" ht="11.25" customHeight="1" x14ac:dyDescent="0.25">
      <c r="A271" s="172"/>
      <c r="B271" s="172"/>
      <c r="C271" s="172"/>
      <c r="D271" s="172"/>
      <c r="E271" s="116"/>
      <c r="F271" s="119"/>
      <c r="G271" s="117"/>
      <c r="H271" s="116"/>
      <c r="I271" s="119"/>
      <c r="J271" s="172"/>
      <c r="K271" s="166"/>
      <c r="L271" s="166"/>
      <c r="M271" s="166"/>
      <c r="N271" s="166"/>
      <c r="O271" s="166"/>
      <c r="P271" s="166"/>
      <c r="Q271" s="166"/>
      <c r="R271" s="166"/>
      <c r="S271" s="172"/>
      <c r="T271" s="166"/>
      <c r="U271" s="166"/>
      <c r="V271" s="166"/>
      <c r="W271" s="166"/>
      <c r="X271" s="166"/>
      <c r="Y271" s="166"/>
      <c r="Z271" s="166"/>
      <c r="AA271" s="166"/>
      <c r="AB271" s="172"/>
      <c r="AC271" s="172"/>
      <c r="AD271" s="172"/>
      <c r="AE271" s="172"/>
      <c r="AF271" s="172"/>
      <c r="AG271" s="172"/>
      <c r="AH271" s="172"/>
      <c r="AI271" s="172"/>
      <c r="AJ271" s="172"/>
      <c r="AK271" s="172"/>
      <c r="AL271" s="174"/>
      <c r="AM271" s="172"/>
      <c r="AN271" s="172"/>
      <c r="AO271" s="172"/>
      <c r="AP271" s="172"/>
      <c r="AQ271" s="172"/>
      <c r="AR271" s="172"/>
      <c r="AS271" s="172"/>
      <c r="AT271" s="172"/>
      <c r="AU271" s="172"/>
      <c r="AV271" s="172"/>
      <c r="AW271" s="172"/>
      <c r="AX271" s="172"/>
      <c r="AY271" s="172"/>
      <c r="AZ271" s="172"/>
      <c r="BA271" s="172"/>
      <c r="BB271" s="172"/>
      <c r="BC271" s="172"/>
      <c r="BD271" s="172"/>
      <c r="BE271" s="172"/>
      <c r="BF271" s="172"/>
      <c r="BG271" s="172"/>
      <c r="BH271" s="172"/>
      <c r="BI271" s="172"/>
      <c r="BJ271" s="172"/>
      <c r="BK271" s="172"/>
      <c r="BL271" s="172"/>
      <c r="BM271" s="172"/>
      <c r="BN271" s="172"/>
      <c r="BO271" s="172"/>
      <c r="BP271" s="172"/>
      <c r="BQ271" s="172"/>
      <c r="BR271" s="172"/>
      <c r="BS271" s="172"/>
      <c r="BT271" s="172"/>
      <c r="BU271" s="172"/>
      <c r="BV271" s="172"/>
      <c r="BW271" s="172"/>
      <c r="BX271" s="172"/>
      <c r="BY271" s="172"/>
      <c r="BZ271" s="172"/>
      <c r="CA271" s="172"/>
      <c r="CB271" s="172"/>
      <c r="CC271" s="172"/>
      <c r="CD271" s="172"/>
      <c r="CE271" s="172"/>
      <c r="CF271" s="172"/>
      <c r="CG271" s="172"/>
      <c r="CH271" s="172"/>
      <c r="CI271" s="172"/>
      <c r="CJ271" s="172"/>
      <c r="CK271" s="172"/>
      <c r="CL271" s="172"/>
      <c r="CM271" s="172"/>
      <c r="CN271" s="172"/>
      <c r="CO271" s="172"/>
      <c r="CP271" s="172"/>
      <c r="CQ271" s="172"/>
      <c r="CR271" s="172"/>
      <c r="CS271" s="172"/>
      <c r="CT271" s="172"/>
      <c r="CU271" s="172"/>
      <c r="CV271" s="172"/>
      <c r="CW271" s="172"/>
      <c r="CX271" s="172"/>
      <c r="CY271" s="172"/>
      <c r="CZ271" s="172"/>
    </row>
    <row r="272" spans="1:104" ht="11.25" customHeight="1" x14ac:dyDescent="0.25">
      <c r="A272" s="172"/>
      <c r="B272" s="172"/>
      <c r="C272" s="172"/>
      <c r="D272" s="172"/>
      <c r="E272" s="116"/>
      <c r="F272" s="119"/>
      <c r="G272" s="117"/>
      <c r="H272" s="116"/>
      <c r="I272" s="119"/>
      <c r="J272" s="172"/>
      <c r="K272" s="166"/>
      <c r="L272" s="166"/>
      <c r="M272" s="166"/>
      <c r="N272" s="166"/>
      <c r="O272" s="166"/>
      <c r="P272" s="166"/>
      <c r="Q272" s="166"/>
      <c r="R272" s="166"/>
      <c r="S272" s="172"/>
      <c r="T272" s="166"/>
      <c r="U272" s="166"/>
      <c r="V272" s="166"/>
      <c r="W272" s="166"/>
      <c r="X272" s="166"/>
      <c r="Y272" s="166"/>
      <c r="Z272" s="166"/>
      <c r="AA272" s="166"/>
      <c r="AB272" s="172"/>
      <c r="AC272" s="172"/>
      <c r="AD272" s="172"/>
      <c r="AE272" s="172"/>
      <c r="AF272" s="172"/>
      <c r="AG272" s="172"/>
      <c r="AH272" s="172"/>
      <c r="AI272" s="172"/>
      <c r="AJ272" s="172"/>
      <c r="AK272" s="172"/>
      <c r="AL272" s="174"/>
      <c r="AM272" s="172"/>
      <c r="AN272" s="172"/>
      <c r="AO272" s="172"/>
      <c r="AP272" s="172"/>
      <c r="AQ272" s="172"/>
      <c r="AR272" s="172"/>
      <c r="AS272" s="172"/>
      <c r="AT272" s="172"/>
      <c r="AU272" s="172"/>
      <c r="AV272" s="172"/>
      <c r="AW272" s="172"/>
      <c r="AX272" s="172"/>
      <c r="AY272" s="172"/>
      <c r="AZ272" s="172"/>
      <c r="BA272" s="172"/>
      <c r="BB272" s="172"/>
      <c r="BC272" s="172"/>
      <c r="BD272" s="172"/>
      <c r="BE272" s="172"/>
      <c r="BF272" s="172"/>
      <c r="BG272" s="172"/>
      <c r="BH272" s="172"/>
      <c r="BI272" s="172"/>
      <c r="BJ272" s="172"/>
      <c r="BK272" s="172"/>
      <c r="BL272" s="172"/>
      <c r="BM272" s="172"/>
      <c r="BN272" s="172"/>
      <c r="BO272" s="172"/>
      <c r="BP272" s="172"/>
      <c r="BQ272" s="172"/>
      <c r="BR272" s="172"/>
      <c r="BS272" s="172"/>
      <c r="BT272" s="172"/>
      <c r="BU272" s="172"/>
      <c r="BV272" s="172"/>
      <c r="BW272" s="172"/>
      <c r="BX272" s="172"/>
      <c r="BY272" s="172"/>
      <c r="BZ272" s="172"/>
      <c r="CA272" s="172"/>
      <c r="CB272" s="172"/>
      <c r="CC272" s="172"/>
      <c r="CD272" s="172"/>
      <c r="CE272" s="172"/>
      <c r="CF272" s="172"/>
      <c r="CG272" s="172"/>
      <c r="CH272" s="172"/>
      <c r="CI272" s="172"/>
      <c r="CJ272" s="172"/>
      <c r="CK272" s="172"/>
      <c r="CL272" s="172"/>
      <c r="CM272" s="172"/>
      <c r="CN272" s="172"/>
      <c r="CO272" s="172"/>
      <c r="CP272" s="172"/>
      <c r="CQ272" s="172"/>
      <c r="CR272" s="172"/>
      <c r="CS272" s="172"/>
      <c r="CT272" s="172"/>
      <c r="CU272" s="172"/>
      <c r="CV272" s="172"/>
      <c r="CW272" s="172"/>
      <c r="CX272" s="172"/>
      <c r="CY272" s="172"/>
      <c r="CZ272" s="172"/>
    </row>
    <row r="273" spans="1:104" ht="11.25" customHeight="1" x14ac:dyDescent="0.25">
      <c r="A273" s="172"/>
      <c r="B273" s="172"/>
      <c r="C273" s="172"/>
      <c r="D273" s="172"/>
      <c r="E273" s="116"/>
      <c r="F273" s="119"/>
      <c r="G273" s="117"/>
      <c r="H273" s="116"/>
      <c r="I273" s="119"/>
      <c r="J273" s="172"/>
      <c r="K273" s="166"/>
      <c r="L273" s="166"/>
      <c r="M273" s="166"/>
      <c r="N273" s="166"/>
      <c r="O273" s="166"/>
      <c r="P273" s="166"/>
      <c r="Q273" s="166"/>
      <c r="R273" s="166"/>
      <c r="S273" s="172"/>
      <c r="T273" s="166"/>
      <c r="U273" s="166"/>
      <c r="V273" s="166"/>
      <c r="W273" s="166"/>
      <c r="X273" s="166"/>
      <c r="Y273" s="166"/>
      <c r="Z273" s="166"/>
      <c r="AA273" s="166"/>
      <c r="AB273" s="172"/>
      <c r="AC273" s="172"/>
      <c r="AD273" s="172"/>
      <c r="AE273" s="172"/>
      <c r="AF273" s="172"/>
      <c r="AG273" s="172"/>
      <c r="AH273" s="172"/>
      <c r="AI273" s="172"/>
      <c r="AJ273" s="172"/>
      <c r="AK273" s="172"/>
      <c r="AL273" s="174"/>
      <c r="AM273" s="172"/>
      <c r="AN273" s="172"/>
      <c r="AO273" s="172"/>
      <c r="AP273" s="172"/>
      <c r="AQ273" s="172"/>
      <c r="AR273" s="172"/>
      <c r="AS273" s="172"/>
      <c r="AT273" s="172"/>
      <c r="AU273" s="172"/>
      <c r="AV273" s="172"/>
      <c r="AW273" s="172"/>
      <c r="AX273" s="172"/>
      <c r="AY273" s="172"/>
      <c r="AZ273" s="172"/>
      <c r="BA273" s="172"/>
      <c r="BB273" s="172"/>
      <c r="BC273" s="172"/>
      <c r="BD273" s="172"/>
      <c r="BE273" s="172"/>
      <c r="BF273" s="172"/>
      <c r="BG273" s="172"/>
      <c r="BH273" s="172"/>
      <c r="BI273" s="172"/>
      <c r="BJ273" s="172"/>
      <c r="BK273" s="172"/>
      <c r="BL273" s="172"/>
      <c r="BM273" s="172"/>
      <c r="BN273" s="172"/>
      <c r="BO273" s="172"/>
      <c r="BP273" s="172"/>
      <c r="BQ273" s="172"/>
      <c r="BR273" s="172"/>
      <c r="BS273" s="172"/>
      <c r="BT273" s="172"/>
      <c r="BU273" s="172"/>
      <c r="BV273" s="172"/>
      <c r="BW273" s="172"/>
      <c r="BX273" s="172"/>
      <c r="BY273" s="172"/>
      <c r="BZ273" s="172"/>
      <c r="CA273" s="172"/>
      <c r="CB273" s="172"/>
      <c r="CC273" s="172"/>
      <c r="CD273" s="172"/>
      <c r="CE273" s="172"/>
      <c r="CF273" s="172"/>
      <c r="CG273" s="172"/>
      <c r="CH273" s="172"/>
      <c r="CI273" s="172"/>
      <c r="CJ273" s="172"/>
      <c r="CK273" s="172"/>
      <c r="CL273" s="172"/>
      <c r="CM273" s="172"/>
      <c r="CN273" s="172"/>
      <c r="CO273" s="172"/>
      <c r="CP273" s="172"/>
      <c r="CQ273" s="172"/>
      <c r="CR273" s="172"/>
      <c r="CS273" s="172"/>
      <c r="CT273" s="172"/>
      <c r="CU273" s="172"/>
      <c r="CV273" s="172"/>
      <c r="CW273" s="172"/>
      <c r="CX273" s="172"/>
      <c r="CY273" s="172"/>
      <c r="CZ273" s="172"/>
    </row>
    <row r="274" spans="1:104" ht="11.25" customHeight="1" x14ac:dyDescent="0.25">
      <c r="A274" s="172"/>
      <c r="B274" s="172"/>
      <c r="C274" s="172"/>
      <c r="D274" s="172"/>
      <c r="E274" s="116"/>
      <c r="F274" s="119"/>
      <c r="G274" s="117"/>
      <c r="H274" s="116"/>
      <c r="I274" s="119"/>
      <c r="J274" s="172"/>
      <c r="K274" s="166"/>
      <c r="L274" s="166"/>
      <c r="M274" s="166"/>
      <c r="N274" s="166"/>
      <c r="O274" s="166"/>
      <c r="P274" s="166"/>
      <c r="Q274" s="166"/>
      <c r="R274" s="166"/>
      <c r="S274" s="172"/>
      <c r="T274" s="166"/>
      <c r="U274" s="166"/>
      <c r="V274" s="166"/>
      <c r="W274" s="166"/>
      <c r="X274" s="166"/>
      <c r="Y274" s="166"/>
      <c r="Z274" s="166"/>
      <c r="AA274" s="166"/>
      <c r="AB274" s="172"/>
      <c r="AC274" s="172"/>
      <c r="AD274" s="172"/>
      <c r="AE274" s="172"/>
      <c r="AF274" s="172"/>
      <c r="AG274" s="172"/>
      <c r="AH274" s="172"/>
      <c r="AI274" s="172"/>
      <c r="AJ274" s="172"/>
      <c r="AK274" s="172"/>
      <c r="AL274" s="174"/>
      <c r="AM274" s="172"/>
      <c r="AN274" s="172"/>
      <c r="AO274" s="172"/>
      <c r="AP274" s="172"/>
      <c r="AQ274" s="172"/>
      <c r="AR274" s="172"/>
      <c r="AS274" s="172"/>
      <c r="AT274" s="172"/>
      <c r="AU274" s="172"/>
      <c r="AV274" s="172"/>
      <c r="AW274" s="172"/>
      <c r="AX274" s="172"/>
      <c r="AY274" s="172"/>
      <c r="AZ274" s="172"/>
      <c r="BA274" s="172"/>
      <c r="BB274" s="172"/>
      <c r="BC274" s="172"/>
      <c r="BD274" s="172"/>
      <c r="BE274" s="172"/>
      <c r="BF274" s="172"/>
      <c r="BG274" s="172"/>
      <c r="BH274" s="172"/>
      <c r="BI274" s="172"/>
      <c r="BJ274" s="172"/>
      <c r="BK274" s="172"/>
      <c r="BL274" s="172"/>
      <c r="BM274" s="172"/>
      <c r="BN274" s="172"/>
      <c r="BO274" s="172"/>
      <c r="BP274" s="172"/>
      <c r="BQ274" s="172"/>
      <c r="BR274" s="172"/>
      <c r="BS274" s="172"/>
      <c r="BT274" s="172"/>
      <c r="BU274" s="172"/>
      <c r="BV274" s="172"/>
      <c r="BW274" s="172"/>
      <c r="BX274" s="172"/>
      <c r="BY274" s="172"/>
      <c r="BZ274" s="172"/>
      <c r="CA274" s="172"/>
      <c r="CB274" s="172"/>
      <c r="CC274" s="172"/>
      <c r="CD274" s="172"/>
      <c r="CE274" s="172"/>
      <c r="CF274" s="172"/>
      <c r="CG274" s="172"/>
      <c r="CH274" s="172"/>
      <c r="CI274" s="172"/>
      <c r="CJ274" s="172"/>
      <c r="CK274" s="172"/>
      <c r="CL274" s="172"/>
      <c r="CM274" s="172"/>
      <c r="CN274" s="172"/>
      <c r="CO274" s="172"/>
      <c r="CP274" s="172"/>
      <c r="CQ274" s="172"/>
      <c r="CR274" s="172"/>
      <c r="CS274" s="172"/>
      <c r="CT274" s="172"/>
      <c r="CU274" s="172"/>
      <c r="CV274" s="172"/>
      <c r="CW274" s="172"/>
      <c r="CX274" s="172"/>
      <c r="CY274" s="172"/>
      <c r="CZ274" s="172"/>
    </row>
    <row r="275" spans="1:104" ht="11.25" customHeight="1" x14ac:dyDescent="0.25">
      <c r="A275" s="172"/>
      <c r="B275" s="172"/>
      <c r="C275" s="172"/>
      <c r="D275" s="172"/>
      <c r="E275" s="116"/>
      <c r="F275" s="119"/>
      <c r="G275" s="117"/>
      <c r="H275" s="116"/>
      <c r="I275" s="119"/>
      <c r="J275" s="172"/>
      <c r="K275" s="166"/>
      <c r="L275" s="166"/>
      <c r="M275" s="166"/>
      <c r="N275" s="166"/>
      <c r="O275" s="166"/>
      <c r="P275" s="166"/>
      <c r="Q275" s="166"/>
      <c r="R275" s="166"/>
      <c r="S275" s="172"/>
      <c r="T275" s="166"/>
      <c r="U275" s="166"/>
      <c r="V275" s="166"/>
      <c r="W275" s="166"/>
      <c r="X275" s="166"/>
      <c r="Y275" s="166"/>
      <c r="Z275" s="166"/>
      <c r="AA275" s="166"/>
      <c r="AB275" s="172"/>
      <c r="AC275" s="172"/>
      <c r="AD275" s="172"/>
      <c r="AE275" s="172"/>
      <c r="AF275" s="172"/>
      <c r="AG275" s="172"/>
      <c r="AH275" s="172"/>
      <c r="AI275" s="172"/>
      <c r="AJ275" s="172"/>
      <c r="AK275" s="172"/>
      <c r="AL275" s="174"/>
      <c r="AM275" s="172"/>
      <c r="AN275" s="172"/>
      <c r="AO275" s="172"/>
      <c r="AP275" s="172"/>
      <c r="AQ275" s="172"/>
      <c r="AR275" s="172"/>
      <c r="AS275" s="172"/>
      <c r="AT275" s="172"/>
      <c r="AU275" s="172"/>
      <c r="AV275" s="172"/>
      <c r="AW275" s="172"/>
      <c r="AX275" s="172"/>
      <c r="AY275" s="172"/>
      <c r="AZ275" s="172"/>
      <c r="BA275" s="172"/>
      <c r="BB275" s="172"/>
      <c r="BC275" s="172"/>
      <c r="BD275" s="172"/>
      <c r="BE275" s="172"/>
      <c r="BF275" s="172"/>
      <c r="BG275" s="172"/>
      <c r="BH275" s="172"/>
      <c r="BI275" s="172"/>
      <c r="BJ275" s="172"/>
      <c r="BK275" s="172"/>
      <c r="BL275" s="172"/>
      <c r="BM275" s="172"/>
      <c r="BN275" s="172"/>
      <c r="BO275" s="172"/>
      <c r="BP275" s="172"/>
      <c r="BQ275" s="172"/>
      <c r="BR275" s="172"/>
      <c r="BS275" s="172"/>
      <c r="BT275" s="172"/>
      <c r="BU275" s="172"/>
      <c r="BV275" s="172"/>
      <c r="BW275" s="172"/>
      <c r="BX275" s="172"/>
      <c r="BY275" s="172"/>
      <c r="BZ275" s="172"/>
      <c r="CA275" s="172"/>
      <c r="CB275" s="172"/>
      <c r="CC275" s="172"/>
      <c r="CD275" s="172"/>
      <c r="CE275" s="172"/>
      <c r="CF275" s="172"/>
      <c r="CG275" s="172"/>
      <c r="CH275" s="172"/>
      <c r="CI275" s="172"/>
      <c r="CJ275" s="172"/>
      <c r="CK275" s="172"/>
      <c r="CL275" s="172"/>
      <c r="CM275" s="172"/>
      <c r="CN275" s="172"/>
      <c r="CO275" s="172"/>
      <c r="CP275" s="172"/>
      <c r="CQ275" s="172"/>
      <c r="CR275" s="172"/>
      <c r="CS275" s="172"/>
      <c r="CT275" s="172"/>
      <c r="CU275" s="172"/>
      <c r="CV275" s="172"/>
      <c r="CW275" s="172"/>
      <c r="CX275" s="172"/>
      <c r="CY275" s="172"/>
      <c r="CZ275" s="172"/>
    </row>
    <row r="276" spans="1:104" ht="11.25" customHeight="1" x14ac:dyDescent="0.25">
      <c r="A276" s="172"/>
      <c r="B276" s="172"/>
      <c r="C276" s="172"/>
      <c r="D276" s="172"/>
      <c r="E276" s="116"/>
      <c r="F276" s="119"/>
      <c r="G276" s="117"/>
      <c r="H276" s="116"/>
      <c r="I276" s="119"/>
      <c r="J276" s="172"/>
      <c r="K276" s="166"/>
      <c r="L276" s="166"/>
      <c r="M276" s="166"/>
      <c r="N276" s="166"/>
      <c r="O276" s="166"/>
      <c r="P276" s="166"/>
      <c r="Q276" s="166"/>
      <c r="R276" s="166"/>
      <c r="S276" s="172"/>
      <c r="T276" s="166"/>
      <c r="U276" s="166"/>
      <c r="V276" s="166"/>
      <c r="W276" s="166"/>
      <c r="X276" s="166"/>
      <c r="Y276" s="166"/>
      <c r="Z276" s="166"/>
      <c r="AA276" s="166"/>
      <c r="AB276" s="172"/>
      <c r="AC276" s="172"/>
      <c r="AD276" s="172"/>
      <c r="AE276" s="172"/>
      <c r="AF276" s="172"/>
      <c r="AG276" s="172"/>
      <c r="AH276" s="172"/>
      <c r="AI276" s="172"/>
      <c r="AJ276" s="172"/>
      <c r="AK276" s="172"/>
      <c r="AL276" s="174"/>
      <c r="AM276" s="172"/>
      <c r="AN276" s="172"/>
      <c r="AO276" s="172"/>
      <c r="AP276" s="172"/>
      <c r="AQ276" s="172"/>
      <c r="AR276" s="172"/>
      <c r="AS276" s="172"/>
      <c r="AT276" s="172"/>
      <c r="AU276" s="172"/>
      <c r="AV276" s="172"/>
      <c r="AW276" s="172"/>
      <c r="AX276" s="172"/>
      <c r="AY276" s="172"/>
      <c r="AZ276" s="172"/>
      <c r="BA276" s="172"/>
      <c r="BB276" s="172"/>
      <c r="BC276" s="172"/>
      <c r="BD276" s="172"/>
      <c r="BE276" s="172"/>
      <c r="BF276" s="172"/>
      <c r="BG276" s="172"/>
      <c r="BH276" s="172"/>
      <c r="BI276" s="172"/>
      <c r="BJ276" s="172"/>
      <c r="BK276" s="172"/>
      <c r="BL276" s="172"/>
      <c r="BM276" s="172"/>
      <c r="BN276" s="172"/>
      <c r="BO276" s="172"/>
      <c r="BP276" s="172"/>
      <c r="BQ276" s="172"/>
      <c r="BR276" s="172"/>
      <c r="BS276" s="172"/>
      <c r="BT276" s="172"/>
      <c r="BU276" s="172"/>
      <c r="BV276" s="172"/>
      <c r="BW276" s="172"/>
      <c r="BX276" s="172"/>
      <c r="BY276" s="172"/>
      <c r="BZ276" s="172"/>
      <c r="CA276" s="172"/>
      <c r="CB276" s="172"/>
      <c r="CC276" s="172"/>
      <c r="CD276" s="172"/>
      <c r="CE276" s="172"/>
      <c r="CF276" s="172"/>
      <c r="CG276" s="172"/>
      <c r="CH276" s="172"/>
      <c r="CI276" s="172"/>
      <c r="CJ276" s="172"/>
      <c r="CK276" s="172"/>
      <c r="CL276" s="172"/>
      <c r="CM276" s="172"/>
      <c r="CN276" s="172"/>
      <c r="CO276" s="172"/>
      <c r="CP276" s="172"/>
      <c r="CQ276" s="172"/>
      <c r="CR276" s="172"/>
      <c r="CS276" s="172"/>
      <c r="CT276" s="172"/>
      <c r="CU276" s="172"/>
      <c r="CV276" s="172"/>
      <c r="CW276" s="172"/>
      <c r="CX276" s="172"/>
      <c r="CY276" s="172"/>
      <c r="CZ276" s="172"/>
    </row>
    <row r="277" spans="1:104" ht="11.25" customHeight="1" x14ac:dyDescent="0.25">
      <c r="A277" s="172"/>
      <c r="B277" s="172"/>
      <c r="C277" s="172"/>
      <c r="D277" s="172"/>
      <c r="E277" s="116"/>
      <c r="F277" s="119"/>
      <c r="G277" s="117"/>
      <c r="H277" s="116"/>
      <c r="I277" s="119"/>
      <c r="J277" s="172"/>
      <c r="K277" s="166"/>
      <c r="L277" s="166"/>
      <c r="M277" s="166"/>
      <c r="N277" s="166"/>
      <c r="O277" s="166"/>
      <c r="P277" s="166"/>
      <c r="Q277" s="166"/>
      <c r="R277" s="166"/>
      <c r="S277" s="172"/>
      <c r="T277" s="166"/>
      <c r="U277" s="166"/>
      <c r="V277" s="166"/>
      <c r="W277" s="166"/>
      <c r="X277" s="166"/>
      <c r="Y277" s="166"/>
      <c r="Z277" s="166"/>
      <c r="AA277" s="166"/>
      <c r="AB277" s="172"/>
      <c r="AC277" s="172"/>
      <c r="AD277" s="172"/>
      <c r="AE277" s="172"/>
      <c r="AF277" s="172"/>
      <c r="AG277" s="172"/>
      <c r="AH277" s="172"/>
      <c r="AI277" s="172"/>
      <c r="AJ277" s="172"/>
      <c r="AK277" s="172"/>
      <c r="AL277" s="174"/>
      <c r="AM277" s="172"/>
      <c r="AN277" s="172"/>
      <c r="AO277" s="172"/>
      <c r="AP277" s="172"/>
      <c r="AQ277" s="172"/>
      <c r="AR277" s="172"/>
      <c r="AS277" s="172"/>
      <c r="AT277" s="172"/>
      <c r="AU277" s="172"/>
      <c r="AV277" s="172"/>
      <c r="AW277" s="172"/>
      <c r="AX277" s="172"/>
      <c r="AY277" s="172"/>
      <c r="AZ277" s="172"/>
      <c r="BA277" s="172"/>
      <c r="BB277" s="172"/>
      <c r="BC277" s="172"/>
      <c r="BD277" s="172"/>
      <c r="BE277" s="172"/>
      <c r="BF277" s="172"/>
      <c r="BG277" s="172"/>
      <c r="BH277" s="172"/>
      <c r="BI277" s="172"/>
      <c r="BJ277" s="172"/>
      <c r="BK277" s="172"/>
      <c r="BL277" s="172"/>
      <c r="BM277" s="172"/>
      <c r="BN277" s="172"/>
      <c r="BO277" s="172"/>
      <c r="BP277" s="172"/>
      <c r="BQ277" s="172"/>
      <c r="BR277" s="172"/>
      <c r="BS277" s="172"/>
      <c r="BT277" s="172"/>
      <c r="BU277" s="172"/>
      <c r="BV277" s="172"/>
      <c r="BW277" s="172"/>
      <c r="BX277" s="172"/>
      <c r="BY277" s="172"/>
      <c r="BZ277" s="172"/>
      <c r="CA277" s="172"/>
      <c r="CB277" s="172"/>
      <c r="CC277" s="172"/>
      <c r="CD277" s="172"/>
      <c r="CE277" s="172"/>
      <c r="CF277" s="172"/>
      <c r="CG277" s="172"/>
      <c r="CH277" s="172"/>
      <c r="CI277" s="172"/>
      <c r="CJ277" s="172"/>
      <c r="CK277" s="172"/>
      <c r="CL277" s="172"/>
      <c r="CM277" s="172"/>
      <c r="CN277" s="172"/>
      <c r="CO277" s="172"/>
      <c r="CP277" s="172"/>
      <c r="CQ277" s="172"/>
      <c r="CR277" s="172"/>
      <c r="CS277" s="172"/>
      <c r="CT277" s="172"/>
      <c r="CU277" s="172"/>
      <c r="CV277" s="172"/>
      <c r="CW277" s="172"/>
      <c r="CX277" s="172"/>
      <c r="CY277" s="172"/>
      <c r="CZ277" s="172"/>
    </row>
    <row r="278" spans="1:104" ht="11.25" customHeight="1" x14ac:dyDescent="0.25">
      <c r="A278" s="172"/>
      <c r="B278" s="172"/>
      <c r="C278" s="172"/>
      <c r="D278" s="172"/>
      <c r="E278" s="116"/>
      <c r="F278" s="119"/>
      <c r="G278" s="117"/>
      <c r="H278" s="116"/>
      <c r="I278" s="119"/>
      <c r="J278" s="172"/>
      <c r="K278" s="166"/>
      <c r="L278" s="166"/>
      <c r="M278" s="166"/>
      <c r="N278" s="166"/>
      <c r="O278" s="166"/>
      <c r="P278" s="166"/>
      <c r="Q278" s="166"/>
      <c r="R278" s="166"/>
      <c r="S278" s="172"/>
      <c r="T278" s="166"/>
      <c r="U278" s="166"/>
      <c r="V278" s="166"/>
      <c r="W278" s="166"/>
      <c r="X278" s="166"/>
      <c r="Y278" s="166"/>
      <c r="Z278" s="166"/>
      <c r="AA278" s="166"/>
      <c r="AB278" s="172"/>
      <c r="AC278" s="172"/>
      <c r="AD278" s="172"/>
      <c r="AE278" s="172"/>
      <c r="AF278" s="172"/>
      <c r="AG278" s="172"/>
      <c r="AH278" s="172"/>
      <c r="AI278" s="172"/>
      <c r="AJ278" s="172"/>
      <c r="AK278" s="172"/>
      <c r="AL278" s="174"/>
      <c r="AM278" s="172"/>
      <c r="AN278" s="172"/>
      <c r="AO278" s="172"/>
      <c r="AP278" s="172"/>
      <c r="AQ278" s="172"/>
      <c r="AR278" s="172"/>
      <c r="AS278" s="172"/>
      <c r="AT278" s="172"/>
      <c r="AU278" s="172"/>
      <c r="AV278" s="172"/>
      <c r="AW278" s="172"/>
      <c r="AX278" s="172"/>
      <c r="AY278" s="172"/>
      <c r="AZ278" s="172"/>
      <c r="BA278" s="172"/>
      <c r="BB278" s="172"/>
      <c r="BC278" s="172"/>
      <c r="BD278" s="172"/>
      <c r="BE278" s="172"/>
      <c r="BF278" s="172"/>
      <c r="BG278" s="172"/>
      <c r="BH278" s="172"/>
      <c r="BI278" s="172"/>
      <c r="BJ278" s="172"/>
      <c r="BK278" s="172"/>
      <c r="BL278" s="172"/>
      <c r="BM278" s="172"/>
      <c r="BN278" s="172"/>
      <c r="BO278" s="172"/>
      <c r="BP278" s="172"/>
      <c r="BQ278" s="172"/>
      <c r="BR278" s="172"/>
      <c r="BS278" s="172"/>
      <c r="BT278" s="172"/>
      <c r="BU278" s="172"/>
      <c r="BV278" s="172"/>
      <c r="BW278" s="172"/>
      <c r="BX278" s="172"/>
      <c r="BY278" s="172"/>
      <c r="BZ278" s="172"/>
      <c r="CA278" s="172"/>
      <c r="CB278" s="172"/>
      <c r="CC278" s="172"/>
      <c r="CD278" s="172"/>
      <c r="CE278" s="172"/>
      <c r="CF278" s="172"/>
      <c r="CG278" s="172"/>
      <c r="CH278" s="172"/>
      <c r="CI278" s="172"/>
      <c r="CJ278" s="172"/>
      <c r="CK278" s="172"/>
      <c r="CL278" s="172"/>
      <c r="CM278" s="172"/>
      <c r="CN278" s="172"/>
      <c r="CO278" s="172"/>
      <c r="CP278" s="172"/>
      <c r="CQ278" s="172"/>
      <c r="CR278" s="172"/>
      <c r="CS278" s="172"/>
      <c r="CT278" s="172"/>
      <c r="CU278" s="172"/>
      <c r="CV278" s="172"/>
      <c r="CW278" s="172"/>
      <c r="CX278" s="172"/>
      <c r="CY278" s="172"/>
      <c r="CZ278" s="172"/>
    </row>
    <row r="279" spans="1:104" ht="11.25" customHeight="1" x14ac:dyDescent="0.25">
      <c r="A279" s="172"/>
      <c r="B279" s="172"/>
      <c r="C279" s="172"/>
      <c r="D279" s="172"/>
      <c r="E279" s="116"/>
      <c r="F279" s="119"/>
      <c r="G279" s="117"/>
      <c r="H279" s="116"/>
      <c r="I279" s="119"/>
      <c r="J279" s="172"/>
      <c r="K279" s="166"/>
      <c r="L279" s="166"/>
      <c r="M279" s="166"/>
      <c r="N279" s="166"/>
      <c r="O279" s="166"/>
      <c r="P279" s="166"/>
      <c r="Q279" s="166"/>
      <c r="R279" s="166"/>
      <c r="S279" s="172"/>
      <c r="T279" s="166"/>
      <c r="U279" s="166"/>
      <c r="V279" s="166"/>
      <c r="W279" s="166"/>
      <c r="X279" s="166"/>
      <c r="Y279" s="166"/>
      <c r="Z279" s="166"/>
      <c r="AA279" s="166"/>
      <c r="AB279" s="172"/>
      <c r="AC279" s="172"/>
      <c r="AD279" s="172"/>
      <c r="AE279" s="172"/>
      <c r="AF279" s="172"/>
      <c r="AG279" s="172"/>
      <c r="AH279" s="172"/>
      <c r="AI279" s="172"/>
      <c r="AJ279" s="172"/>
      <c r="AK279" s="172"/>
      <c r="AL279" s="174"/>
      <c r="AM279" s="172"/>
      <c r="AN279" s="172"/>
      <c r="AO279" s="172"/>
      <c r="AP279" s="172"/>
      <c r="AQ279" s="172"/>
      <c r="AR279" s="172"/>
      <c r="AS279" s="172"/>
      <c r="AT279" s="172"/>
      <c r="AU279" s="172"/>
      <c r="AV279" s="172"/>
      <c r="AW279" s="172"/>
      <c r="AX279" s="172"/>
      <c r="AY279" s="172"/>
      <c r="AZ279" s="172"/>
      <c r="BA279" s="172"/>
      <c r="BB279" s="172"/>
      <c r="BC279" s="172"/>
      <c r="BD279" s="172"/>
      <c r="BE279" s="172"/>
      <c r="BF279" s="172"/>
      <c r="BG279" s="172"/>
      <c r="BH279" s="172"/>
      <c r="BI279" s="172"/>
      <c r="BJ279" s="172"/>
      <c r="BK279" s="172"/>
      <c r="BL279" s="172"/>
      <c r="BM279" s="172"/>
      <c r="BN279" s="172"/>
      <c r="BO279" s="172"/>
      <c r="BP279" s="172"/>
      <c r="BQ279" s="172"/>
      <c r="BR279" s="172"/>
      <c r="BS279" s="172"/>
      <c r="BT279" s="172"/>
      <c r="BU279" s="172"/>
      <c r="BV279" s="172"/>
      <c r="BW279" s="172"/>
      <c r="BX279" s="172"/>
      <c r="BY279" s="172"/>
      <c r="BZ279" s="172"/>
      <c r="CA279" s="172"/>
      <c r="CB279" s="172"/>
      <c r="CC279" s="172"/>
      <c r="CD279" s="172"/>
      <c r="CE279" s="172"/>
      <c r="CF279" s="172"/>
      <c r="CG279" s="172"/>
      <c r="CH279" s="172"/>
      <c r="CI279" s="172"/>
      <c r="CJ279" s="172"/>
      <c r="CK279" s="172"/>
      <c r="CL279" s="172"/>
      <c r="CM279" s="172"/>
      <c r="CN279" s="172"/>
      <c r="CO279" s="172"/>
      <c r="CP279" s="172"/>
      <c r="CQ279" s="172"/>
      <c r="CR279" s="172"/>
      <c r="CS279" s="172"/>
      <c r="CT279" s="172"/>
      <c r="CU279" s="172"/>
      <c r="CV279" s="172"/>
      <c r="CW279" s="172"/>
      <c r="CX279" s="172"/>
      <c r="CY279" s="172"/>
      <c r="CZ279" s="172"/>
    </row>
    <row r="280" spans="1:104" ht="11.25" customHeight="1" x14ac:dyDescent="0.25">
      <c r="A280" s="172"/>
      <c r="B280" s="172"/>
      <c r="C280" s="172"/>
      <c r="D280" s="172"/>
      <c r="E280" s="116"/>
      <c r="F280" s="119"/>
      <c r="G280" s="117"/>
      <c r="H280" s="116"/>
      <c r="I280" s="119"/>
      <c r="J280" s="172"/>
      <c r="K280" s="166"/>
      <c r="L280" s="166"/>
      <c r="M280" s="166"/>
      <c r="N280" s="166"/>
      <c r="O280" s="166"/>
      <c r="P280" s="166"/>
      <c r="Q280" s="166"/>
      <c r="R280" s="166"/>
      <c r="S280" s="172"/>
      <c r="T280" s="166"/>
      <c r="U280" s="166"/>
      <c r="V280" s="166"/>
      <c r="W280" s="166"/>
      <c r="X280" s="166"/>
      <c r="Y280" s="166"/>
      <c r="Z280" s="166"/>
      <c r="AA280" s="166"/>
      <c r="AB280" s="172"/>
      <c r="AC280" s="172"/>
      <c r="AD280" s="172"/>
      <c r="AE280" s="172"/>
      <c r="AF280" s="172"/>
      <c r="AG280" s="172"/>
      <c r="AH280" s="172"/>
      <c r="AI280" s="172"/>
      <c r="AJ280" s="172"/>
      <c r="AK280" s="172"/>
      <c r="AL280" s="174"/>
      <c r="AM280" s="172"/>
      <c r="AN280" s="172"/>
      <c r="AO280" s="172"/>
      <c r="AP280" s="172"/>
      <c r="AQ280" s="172"/>
      <c r="AR280" s="172"/>
      <c r="AS280" s="172"/>
      <c r="AT280" s="172"/>
      <c r="AU280" s="172"/>
      <c r="AV280" s="172"/>
      <c r="AW280" s="172"/>
      <c r="AX280" s="172"/>
      <c r="AY280" s="172"/>
      <c r="AZ280" s="172"/>
      <c r="BA280" s="172"/>
      <c r="BB280" s="172"/>
      <c r="BC280" s="172"/>
      <c r="BD280" s="172"/>
      <c r="BE280" s="172"/>
      <c r="BF280" s="172"/>
      <c r="BG280" s="172"/>
      <c r="BH280" s="172"/>
      <c r="BI280" s="172"/>
      <c r="BJ280" s="172"/>
      <c r="BK280" s="172"/>
      <c r="BL280" s="172"/>
      <c r="BM280" s="172"/>
      <c r="BN280" s="172"/>
      <c r="BO280" s="172"/>
      <c r="BP280" s="172"/>
      <c r="BQ280" s="172"/>
      <c r="BR280" s="172"/>
      <c r="BS280" s="172"/>
      <c r="BT280" s="172"/>
      <c r="BU280" s="172"/>
      <c r="BV280" s="172"/>
      <c r="BW280" s="172"/>
      <c r="BX280" s="172"/>
      <c r="BY280" s="172"/>
      <c r="BZ280" s="172"/>
      <c r="CA280" s="172"/>
      <c r="CB280" s="172"/>
      <c r="CC280" s="172"/>
      <c r="CD280" s="172"/>
      <c r="CE280" s="172"/>
      <c r="CF280" s="172"/>
      <c r="CG280" s="172"/>
      <c r="CH280" s="172"/>
      <c r="CI280" s="172"/>
      <c r="CJ280" s="172"/>
      <c r="CK280" s="172"/>
      <c r="CL280" s="172"/>
      <c r="CM280" s="172"/>
      <c r="CN280" s="172"/>
      <c r="CO280" s="172"/>
      <c r="CP280" s="172"/>
      <c r="CQ280" s="172"/>
      <c r="CR280" s="172"/>
      <c r="CS280" s="172"/>
      <c r="CT280" s="172"/>
      <c r="CU280" s="172"/>
      <c r="CV280" s="172"/>
      <c r="CW280" s="172"/>
      <c r="CX280" s="172"/>
      <c r="CY280" s="172"/>
      <c r="CZ280" s="172"/>
    </row>
    <row r="281" spans="1:104" ht="11.25" customHeight="1" x14ac:dyDescent="0.25">
      <c r="A281" s="172"/>
      <c r="B281" s="172"/>
      <c r="C281" s="172"/>
      <c r="D281" s="172"/>
      <c r="E281" s="116"/>
      <c r="F281" s="119"/>
      <c r="G281" s="117"/>
      <c r="H281" s="116"/>
      <c r="I281" s="119"/>
      <c r="J281" s="172"/>
      <c r="K281" s="166"/>
      <c r="L281" s="166"/>
      <c r="M281" s="166"/>
      <c r="N281" s="166"/>
      <c r="O281" s="166"/>
      <c r="P281" s="166"/>
      <c r="Q281" s="166"/>
      <c r="R281" s="166"/>
      <c r="S281" s="172"/>
      <c r="T281" s="166"/>
      <c r="U281" s="166"/>
      <c r="V281" s="166"/>
      <c r="W281" s="166"/>
      <c r="X281" s="166"/>
      <c r="Y281" s="166"/>
      <c r="Z281" s="166"/>
      <c r="AA281" s="166"/>
      <c r="AB281" s="172"/>
      <c r="AC281" s="172"/>
      <c r="AD281" s="172"/>
      <c r="AE281" s="172"/>
      <c r="AF281" s="172"/>
      <c r="AG281" s="172"/>
      <c r="AH281" s="172"/>
      <c r="AI281" s="172"/>
      <c r="AJ281" s="172"/>
      <c r="AK281" s="172"/>
      <c r="AL281" s="174"/>
      <c r="AM281" s="172"/>
      <c r="AN281" s="172"/>
      <c r="AO281" s="172"/>
      <c r="AP281" s="172"/>
      <c r="AQ281" s="172"/>
      <c r="AR281" s="172"/>
      <c r="AS281" s="172"/>
      <c r="AT281" s="172"/>
      <c r="AU281" s="172"/>
      <c r="AV281" s="172"/>
      <c r="AW281" s="172"/>
      <c r="AX281" s="172"/>
      <c r="AY281" s="172"/>
      <c r="AZ281" s="172"/>
      <c r="BA281" s="172"/>
      <c r="BB281" s="172"/>
      <c r="BC281" s="172"/>
      <c r="BD281" s="172"/>
      <c r="BE281" s="172"/>
      <c r="BF281" s="172"/>
      <c r="BG281" s="172"/>
      <c r="BH281" s="172"/>
      <c r="BI281" s="172"/>
      <c r="BJ281" s="172"/>
      <c r="BK281" s="172"/>
      <c r="BL281" s="172"/>
      <c r="BM281" s="172"/>
      <c r="BN281" s="172"/>
      <c r="BO281" s="172"/>
      <c r="BP281" s="172"/>
      <c r="BQ281" s="172"/>
      <c r="BR281" s="172"/>
      <c r="BS281" s="172"/>
      <c r="BT281" s="172"/>
      <c r="BU281" s="172"/>
      <c r="BV281" s="172"/>
      <c r="BW281" s="172"/>
      <c r="BX281" s="172"/>
      <c r="BY281" s="172"/>
      <c r="BZ281" s="172"/>
      <c r="CA281" s="172"/>
      <c r="CB281" s="172"/>
      <c r="CC281" s="172"/>
      <c r="CD281" s="172"/>
      <c r="CE281" s="172"/>
      <c r="CF281" s="172"/>
      <c r="CG281" s="172"/>
      <c r="CH281" s="172"/>
      <c r="CI281" s="172"/>
      <c r="CJ281" s="172"/>
      <c r="CK281" s="172"/>
      <c r="CL281" s="172"/>
      <c r="CM281" s="172"/>
      <c r="CN281" s="172"/>
      <c r="CO281" s="172"/>
      <c r="CP281" s="172"/>
      <c r="CQ281" s="172"/>
      <c r="CR281" s="172"/>
      <c r="CS281" s="172"/>
      <c r="CT281" s="172"/>
      <c r="CU281" s="172"/>
      <c r="CV281" s="172"/>
      <c r="CW281" s="172"/>
      <c r="CX281" s="172"/>
      <c r="CY281" s="172"/>
      <c r="CZ281" s="172"/>
    </row>
    <row r="282" spans="1:104" ht="11.25" customHeight="1" x14ac:dyDescent="0.25">
      <c r="A282" s="172"/>
      <c r="B282" s="172"/>
      <c r="C282" s="172"/>
      <c r="D282" s="172"/>
      <c r="E282" s="116"/>
      <c r="F282" s="119"/>
      <c r="G282" s="117"/>
      <c r="H282" s="116"/>
      <c r="I282" s="119"/>
      <c r="J282" s="172"/>
      <c r="K282" s="166"/>
      <c r="L282" s="166"/>
      <c r="M282" s="166"/>
      <c r="N282" s="166"/>
      <c r="O282" s="166"/>
      <c r="P282" s="166"/>
      <c r="Q282" s="166"/>
      <c r="R282" s="166"/>
      <c r="S282" s="172"/>
      <c r="T282" s="166"/>
      <c r="U282" s="166"/>
      <c r="V282" s="166"/>
      <c r="W282" s="166"/>
      <c r="X282" s="166"/>
      <c r="Y282" s="166"/>
      <c r="Z282" s="166"/>
      <c r="AA282" s="166"/>
      <c r="AB282" s="172"/>
      <c r="AC282" s="172"/>
      <c r="AD282" s="172"/>
      <c r="AE282" s="172"/>
      <c r="AF282" s="172"/>
      <c r="AG282" s="172"/>
      <c r="AH282" s="172"/>
      <c r="AI282" s="172"/>
      <c r="AJ282" s="172"/>
      <c r="AK282" s="172"/>
      <c r="AL282" s="174"/>
      <c r="AM282" s="172"/>
      <c r="AN282" s="172"/>
      <c r="AO282" s="172"/>
      <c r="AP282" s="172"/>
      <c r="AQ282" s="172"/>
      <c r="AR282" s="172"/>
      <c r="AS282" s="172"/>
      <c r="AT282" s="172"/>
      <c r="AU282" s="172"/>
      <c r="AV282" s="172"/>
      <c r="AW282" s="172"/>
      <c r="AX282" s="172"/>
      <c r="AY282" s="172"/>
      <c r="AZ282" s="172"/>
      <c r="BA282" s="172"/>
      <c r="BB282" s="172"/>
      <c r="BC282" s="172"/>
      <c r="BD282" s="172"/>
      <c r="BE282" s="172"/>
      <c r="BF282" s="172"/>
      <c r="BG282" s="172"/>
      <c r="BH282" s="172"/>
      <c r="BI282" s="172"/>
      <c r="BJ282" s="172"/>
      <c r="BK282" s="172"/>
      <c r="BL282" s="172"/>
      <c r="BM282" s="172"/>
      <c r="BN282" s="172"/>
      <c r="BO282" s="172"/>
      <c r="BP282" s="172"/>
      <c r="BQ282" s="172"/>
      <c r="BR282" s="172"/>
      <c r="BS282" s="172"/>
      <c r="BT282" s="172"/>
      <c r="BU282" s="172"/>
      <c r="BV282" s="172"/>
      <c r="BW282" s="172"/>
      <c r="BX282" s="172"/>
      <c r="BY282" s="172"/>
      <c r="BZ282" s="172"/>
      <c r="CA282" s="172"/>
      <c r="CB282" s="172"/>
      <c r="CC282" s="172"/>
      <c r="CD282" s="172"/>
      <c r="CE282" s="172"/>
      <c r="CF282" s="172"/>
      <c r="CG282" s="172"/>
      <c r="CH282" s="172"/>
      <c r="CI282" s="172"/>
      <c r="CJ282" s="172"/>
      <c r="CK282" s="172"/>
      <c r="CL282" s="172"/>
      <c r="CM282" s="172"/>
      <c r="CN282" s="172"/>
      <c r="CO282" s="172"/>
      <c r="CP282" s="172"/>
      <c r="CQ282" s="172"/>
      <c r="CR282" s="172"/>
      <c r="CS282" s="172"/>
      <c r="CT282" s="172"/>
      <c r="CU282" s="172"/>
      <c r="CV282" s="172"/>
      <c r="CW282" s="172"/>
      <c r="CX282" s="172"/>
      <c r="CY282" s="172"/>
      <c r="CZ282" s="172"/>
    </row>
    <row r="283" spans="1:104" ht="11.25" customHeight="1" x14ac:dyDescent="0.25">
      <c r="A283" s="172"/>
      <c r="B283" s="172"/>
      <c r="C283" s="172"/>
      <c r="D283" s="172"/>
      <c r="E283" s="116"/>
      <c r="F283" s="119"/>
      <c r="G283" s="117"/>
      <c r="H283" s="116"/>
      <c r="I283" s="119"/>
      <c r="J283" s="172"/>
      <c r="K283" s="166"/>
      <c r="L283" s="166"/>
      <c r="M283" s="166"/>
      <c r="N283" s="166"/>
      <c r="O283" s="166"/>
      <c r="P283" s="166"/>
      <c r="Q283" s="166"/>
      <c r="R283" s="166"/>
      <c r="S283" s="172"/>
      <c r="T283" s="166"/>
      <c r="U283" s="166"/>
      <c r="V283" s="166"/>
      <c r="W283" s="166"/>
      <c r="X283" s="166"/>
      <c r="Y283" s="166"/>
      <c r="Z283" s="166"/>
      <c r="AA283" s="166"/>
      <c r="AB283" s="172"/>
      <c r="AC283" s="172"/>
      <c r="AD283" s="172"/>
      <c r="AE283" s="172"/>
      <c r="AF283" s="172"/>
      <c r="AG283" s="172"/>
      <c r="AH283" s="172"/>
      <c r="AI283" s="172"/>
      <c r="AJ283" s="172"/>
      <c r="AK283" s="172"/>
      <c r="AL283" s="174"/>
      <c r="AM283" s="172"/>
      <c r="AN283" s="172"/>
      <c r="AO283" s="172"/>
      <c r="AP283" s="172"/>
      <c r="AQ283" s="172"/>
      <c r="AR283" s="172"/>
      <c r="AS283" s="172"/>
      <c r="AT283" s="172"/>
      <c r="AU283" s="172"/>
      <c r="AV283" s="172"/>
      <c r="AW283" s="172"/>
      <c r="AX283" s="172"/>
      <c r="AY283" s="172"/>
      <c r="AZ283" s="172"/>
      <c r="BA283" s="172"/>
      <c r="BB283" s="172"/>
      <c r="BC283" s="172"/>
      <c r="BD283" s="172"/>
      <c r="BE283" s="172"/>
      <c r="BF283" s="172"/>
      <c r="BG283" s="172"/>
      <c r="BH283" s="172"/>
      <c r="BI283" s="172"/>
      <c r="BJ283" s="172"/>
      <c r="BK283" s="172"/>
      <c r="BL283" s="172"/>
      <c r="BM283" s="172"/>
      <c r="BN283" s="172"/>
      <c r="BO283" s="172"/>
      <c r="BP283" s="172"/>
      <c r="BQ283" s="172"/>
      <c r="BR283" s="172"/>
      <c r="BS283" s="172"/>
      <c r="BT283" s="172"/>
      <c r="BU283" s="172"/>
      <c r="BV283" s="172"/>
      <c r="BW283" s="172"/>
      <c r="BX283" s="172"/>
      <c r="BY283" s="172"/>
      <c r="BZ283" s="172"/>
      <c r="CA283" s="172"/>
      <c r="CB283" s="172"/>
      <c r="CC283" s="172"/>
      <c r="CD283" s="172"/>
      <c r="CE283" s="172"/>
      <c r="CF283" s="172"/>
      <c r="CG283" s="172"/>
      <c r="CH283" s="172"/>
      <c r="CI283" s="172"/>
      <c r="CJ283" s="172"/>
      <c r="CK283" s="172"/>
      <c r="CL283" s="172"/>
      <c r="CM283" s="172"/>
      <c r="CN283" s="172"/>
      <c r="CO283" s="172"/>
      <c r="CP283" s="172"/>
      <c r="CQ283" s="172"/>
      <c r="CR283" s="172"/>
      <c r="CS283" s="172"/>
      <c r="CT283" s="172"/>
      <c r="CU283" s="172"/>
      <c r="CV283" s="172"/>
      <c r="CW283" s="172"/>
      <c r="CX283" s="172"/>
      <c r="CY283" s="172"/>
      <c r="CZ283" s="172"/>
    </row>
    <row r="284" spans="1:104" ht="11.25" customHeight="1" x14ac:dyDescent="0.25">
      <c r="A284" s="172"/>
      <c r="B284" s="172"/>
      <c r="C284" s="172"/>
      <c r="D284" s="172"/>
      <c r="E284" s="116"/>
      <c r="F284" s="119"/>
      <c r="G284" s="117"/>
      <c r="H284" s="116"/>
      <c r="I284" s="119"/>
      <c r="J284" s="172"/>
      <c r="K284" s="166"/>
      <c r="L284" s="166"/>
      <c r="M284" s="166"/>
      <c r="N284" s="166"/>
      <c r="O284" s="166"/>
      <c r="P284" s="166"/>
      <c r="Q284" s="166"/>
      <c r="R284" s="166"/>
      <c r="S284" s="172"/>
      <c r="T284" s="166"/>
      <c r="U284" s="166"/>
      <c r="V284" s="166"/>
      <c r="W284" s="166"/>
      <c r="X284" s="166"/>
      <c r="Y284" s="166"/>
      <c r="Z284" s="166"/>
      <c r="AA284" s="166"/>
      <c r="AB284" s="172"/>
      <c r="AC284" s="172"/>
      <c r="AD284" s="172"/>
      <c r="AE284" s="172"/>
      <c r="AF284" s="172"/>
      <c r="AG284" s="172"/>
      <c r="AH284" s="172"/>
      <c r="AI284" s="172"/>
      <c r="AJ284" s="172"/>
      <c r="AK284" s="172"/>
      <c r="AL284" s="174"/>
      <c r="AM284" s="172"/>
      <c r="AN284" s="172"/>
      <c r="AO284" s="172"/>
      <c r="AP284" s="172"/>
      <c r="AQ284" s="172"/>
      <c r="AR284" s="172"/>
      <c r="AS284" s="172"/>
      <c r="AT284" s="172"/>
      <c r="AU284" s="172"/>
      <c r="AV284" s="172"/>
      <c r="AW284" s="172"/>
      <c r="AX284" s="172"/>
      <c r="AY284" s="172"/>
      <c r="AZ284" s="172"/>
      <c r="BA284" s="172"/>
      <c r="BB284" s="172"/>
      <c r="BC284" s="172"/>
      <c r="BD284" s="172"/>
      <c r="BE284" s="172"/>
      <c r="BF284" s="172"/>
      <c r="BG284" s="172"/>
      <c r="BH284" s="172"/>
      <c r="BI284" s="172"/>
      <c r="BJ284" s="172"/>
      <c r="BK284" s="172"/>
      <c r="BL284" s="172"/>
      <c r="BM284" s="172"/>
      <c r="BN284" s="172"/>
      <c r="BO284" s="172"/>
      <c r="BP284" s="172"/>
      <c r="BQ284" s="172"/>
      <c r="BR284" s="172"/>
      <c r="BS284" s="172"/>
      <c r="BT284" s="172"/>
      <c r="BU284" s="172"/>
      <c r="BV284" s="172"/>
      <c r="BW284" s="172"/>
      <c r="BX284" s="172"/>
      <c r="BY284" s="172"/>
      <c r="BZ284" s="172"/>
      <c r="CA284" s="172"/>
      <c r="CB284" s="172"/>
      <c r="CC284" s="172"/>
      <c r="CD284" s="172"/>
      <c r="CE284" s="172"/>
      <c r="CF284" s="172"/>
      <c r="CG284" s="172"/>
      <c r="CH284" s="172"/>
      <c r="CI284" s="172"/>
      <c r="CJ284" s="172"/>
      <c r="CK284" s="172"/>
      <c r="CL284" s="172"/>
      <c r="CM284" s="172"/>
      <c r="CN284" s="172"/>
      <c r="CO284" s="172"/>
      <c r="CP284" s="172"/>
      <c r="CQ284" s="172"/>
      <c r="CR284" s="172"/>
      <c r="CS284" s="172"/>
      <c r="CT284" s="172"/>
      <c r="CU284" s="172"/>
      <c r="CV284" s="172"/>
      <c r="CW284" s="172"/>
      <c r="CX284" s="172"/>
      <c r="CY284" s="172"/>
      <c r="CZ284" s="172"/>
    </row>
    <row r="285" spans="1:104" ht="11.25" customHeight="1" x14ac:dyDescent="0.25">
      <c r="A285" s="172"/>
      <c r="B285" s="172"/>
      <c r="C285" s="172"/>
      <c r="D285" s="172"/>
      <c r="E285" s="116"/>
      <c r="F285" s="119"/>
      <c r="G285" s="117"/>
      <c r="H285" s="116"/>
      <c r="I285" s="119"/>
      <c r="J285" s="172"/>
      <c r="K285" s="166"/>
      <c r="L285" s="166"/>
      <c r="M285" s="166"/>
      <c r="N285" s="166"/>
      <c r="O285" s="166"/>
      <c r="P285" s="166"/>
      <c r="Q285" s="166"/>
      <c r="R285" s="166"/>
      <c r="S285" s="172"/>
      <c r="T285" s="166"/>
      <c r="U285" s="166"/>
      <c r="V285" s="166"/>
      <c r="W285" s="166"/>
      <c r="X285" s="166"/>
      <c r="Y285" s="166"/>
      <c r="Z285" s="166"/>
      <c r="AA285" s="166"/>
      <c r="AB285" s="172"/>
      <c r="AC285" s="172"/>
      <c r="AD285" s="172"/>
      <c r="AE285" s="172"/>
      <c r="AF285" s="172"/>
      <c r="AG285" s="172"/>
      <c r="AH285" s="172"/>
      <c r="AI285" s="172"/>
      <c r="AJ285" s="172"/>
      <c r="AK285" s="172"/>
      <c r="AL285" s="174"/>
      <c r="AM285" s="172"/>
      <c r="AN285" s="172"/>
      <c r="AO285" s="172"/>
      <c r="AP285" s="172"/>
      <c r="AQ285" s="172"/>
      <c r="AR285" s="172"/>
      <c r="AS285" s="172"/>
      <c r="AT285" s="172"/>
      <c r="AU285" s="172"/>
      <c r="AV285" s="172"/>
      <c r="AW285" s="172"/>
      <c r="AX285" s="172"/>
      <c r="AY285" s="172"/>
      <c r="AZ285" s="172"/>
      <c r="BA285" s="172"/>
      <c r="BB285" s="172"/>
      <c r="BC285" s="172"/>
      <c r="BD285" s="172"/>
      <c r="BE285" s="172"/>
      <c r="BF285" s="172"/>
      <c r="BG285" s="172"/>
      <c r="BH285" s="172"/>
      <c r="BI285" s="172"/>
      <c r="BJ285" s="172"/>
      <c r="BK285" s="172"/>
      <c r="BL285" s="172"/>
      <c r="BM285" s="172"/>
      <c r="BN285" s="172"/>
      <c r="BO285" s="172"/>
      <c r="BP285" s="172"/>
      <c r="BQ285" s="172"/>
      <c r="BR285" s="172"/>
      <c r="BS285" s="172"/>
      <c r="BT285" s="172"/>
      <c r="BU285" s="172"/>
      <c r="BV285" s="172"/>
      <c r="BW285" s="172"/>
      <c r="BX285" s="172"/>
      <c r="BY285" s="172"/>
      <c r="BZ285" s="172"/>
      <c r="CA285" s="172"/>
      <c r="CB285" s="172"/>
      <c r="CC285" s="172"/>
      <c r="CD285" s="172"/>
      <c r="CE285" s="172"/>
      <c r="CF285" s="172"/>
      <c r="CG285" s="172"/>
      <c r="CH285" s="172"/>
      <c r="CI285" s="172"/>
      <c r="CJ285" s="172"/>
      <c r="CK285" s="172"/>
      <c r="CL285" s="172"/>
      <c r="CM285" s="172"/>
      <c r="CN285" s="172"/>
      <c r="CO285" s="172"/>
      <c r="CP285" s="172"/>
      <c r="CQ285" s="172"/>
      <c r="CR285" s="172"/>
      <c r="CS285" s="172"/>
      <c r="CT285" s="172"/>
      <c r="CU285" s="172"/>
      <c r="CV285" s="172"/>
      <c r="CW285" s="172"/>
      <c r="CX285" s="172"/>
      <c r="CY285" s="172"/>
      <c r="CZ285" s="172"/>
    </row>
    <row r="286" spans="1:104" ht="11.25" customHeight="1" x14ac:dyDescent="0.25">
      <c r="A286" s="172"/>
      <c r="B286" s="172"/>
      <c r="C286" s="172"/>
      <c r="D286" s="172"/>
      <c r="E286" s="116"/>
      <c r="F286" s="119"/>
      <c r="G286" s="117"/>
      <c r="H286" s="116"/>
      <c r="I286" s="119"/>
      <c r="J286" s="172"/>
      <c r="K286" s="166"/>
      <c r="L286" s="166"/>
      <c r="M286" s="166"/>
      <c r="N286" s="166"/>
      <c r="O286" s="166"/>
      <c r="P286" s="166"/>
      <c r="Q286" s="166"/>
      <c r="R286" s="166"/>
      <c r="S286" s="172"/>
      <c r="T286" s="166"/>
      <c r="U286" s="166"/>
      <c r="V286" s="166"/>
      <c r="W286" s="166"/>
      <c r="X286" s="166"/>
      <c r="Y286" s="166"/>
      <c r="Z286" s="166"/>
      <c r="AA286" s="166"/>
      <c r="AB286" s="172"/>
      <c r="AC286" s="172"/>
      <c r="AD286" s="172"/>
      <c r="AE286" s="172"/>
      <c r="AF286" s="172"/>
      <c r="AG286" s="172"/>
      <c r="AH286" s="172"/>
      <c r="AI286" s="172"/>
      <c r="AJ286" s="172"/>
      <c r="AK286" s="172"/>
      <c r="AL286" s="174"/>
      <c r="AM286" s="172"/>
      <c r="AN286" s="172"/>
      <c r="AO286" s="172"/>
      <c r="AP286" s="172"/>
      <c r="AQ286" s="172"/>
      <c r="AR286" s="172"/>
      <c r="AS286" s="172"/>
      <c r="AT286" s="172"/>
      <c r="AU286" s="172"/>
      <c r="AV286" s="172"/>
      <c r="AW286" s="172"/>
      <c r="AX286" s="172"/>
      <c r="AY286" s="172"/>
      <c r="AZ286" s="172"/>
      <c r="BA286" s="172"/>
      <c r="BB286" s="172"/>
      <c r="BC286" s="172"/>
      <c r="BD286" s="172"/>
      <c r="BE286" s="172"/>
      <c r="BF286" s="172"/>
      <c r="BG286" s="172"/>
      <c r="BH286" s="172"/>
      <c r="BI286" s="172"/>
      <c r="BJ286" s="172"/>
      <c r="BK286" s="172"/>
      <c r="BL286" s="172"/>
      <c r="BM286" s="172"/>
      <c r="BN286" s="172"/>
      <c r="BO286" s="172"/>
      <c r="BP286" s="172"/>
      <c r="BQ286" s="172"/>
      <c r="BR286" s="172"/>
      <c r="BS286" s="172"/>
      <c r="BT286" s="172"/>
      <c r="BU286" s="172"/>
      <c r="BV286" s="172"/>
      <c r="BW286" s="172"/>
      <c r="BX286" s="172"/>
      <c r="BY286" s="172"/>
      <c r="BZ286" s="172"/>
      <c r="CA286" s="172"/>
      <c r="CB286" s="172"/>
      <c r="CC286" s="172"/>
      <c r="CD286" s="172"/>
      <c r="CE286" s="172"/>
      <c r="CF286" s="172"/>
      <c r="CG286" s="172"/>
      <c r="CH286" s="172"/>
      <c r="CI286" s="172"/>
      <c r="CJ286" s="172"/>
      <c r="CK286" s="172"/>
      <c r="CL286" s="172"/>
      <c r="CM286" s="172"/>
      <c r="CN286" s="172"/>
      <c r="CO286" s="172"/>
      <c r="CP286" s="172"/>
      <c r="CQ286" s="172"/>
      <c r="CR286" s="172"/>
      <c r="CS286" s="172"/>
      <c r="CT286" s="172"/>
      <c r="CU286" s="172"/>
      <c r="CV286" s="172"/>
      <c r="CW286" s="172"/>
      <c r="CX286" s="172"/>
      <c r="CY286" s="172"/>
      <c r="CZ286" s="172"/>
    </row>
    <row r="287" spans="1:104" ht="11.25" customHeight="1" x14ac:dyDescent="0.25">
      <c r="A287" s="172"/>
      <c r="B287" s="172"/>
      <c r="C287" s="172"/>
      <c r="D287" s="172"/>
      <c r="E287" s="116"/>
      <c r="F287" s="119"/>
      <c r="G287" s="117"/>
      <c r="H287" s="116"/>
      <c r="I287" s="119"/>
      <c r="J287" s="172"/>
      <c r="K287" s="166"/>
      <c r="L287" s="166"/>
      <c r="M287" s="166"/>
      <c r="N287" s="166"/>
      <c r="O287" s="166"/>
      <c r="P287" s="166"/>
      <c r="Q287" s="166"/>
      <c r="R287" s="166"/>
      <c r="S287" s="172"/>
      <c r="T287" s="166"/>
      <c r="U287" s="166"/>
      <c r="V287" s="166"/>
      <c r="W287" s="166"/>
      <c r="X287" s="166"/>
      <c r="Y287" s="166"/>
      <c r="Z287" s="166"/>
      <c r="AA287" s="166"/>
      <c r="AB287" s="172"/>
      <c r="AC287" s="172"/>
      <c r="AD287" s="172"/>
      <c r="AE287" s="172"/>
      <c r="AF287" s="172"/>
      <c r="AG287" s="172"/>
      <c r="AH287" s="172"/>
      <c r="AI287" s="172"/>
      <c r="AJ287" s="172"/>
      <c r="AK287" s="172"/>
      <c r="AL287" s="174"/>
      <c r="AM287" s="172"/>
      <c r="AN287" s="172"/>
      <c r="AO287" s="172"/>
      <c r="AP287" s="172"/>
      <c r="AQ287" s="172"/>
      <c r="AR287" s="172"/>
      <c r="AS287" s="172"/>
      <c r="AT287" s="172"/>
      <c r="AU287" s="172"/>
      <c r="AV287" s="172"/>
      <c r="AW287" s="172"/>
      <c r="AX287" s="172"/>
      <c r="AY287" s="172"/>
      <c r="AZ287" s="172"/>
      <c r="BA287" s="172"/>
      <c r="BB287" s="172"/>
      <c r="BC287" s="172"/>
      <c r="BD287" s="172"/>
      <c r="BE287" s="172"/>
      <c r="BF287" s="172"/>
      <c r="BG287" s="172"/>
      <c r="BH287" s="172"/>
      <c r="BI287" s="172"/>
      <c r="BJ287" s="172"/>
      <c r="BK287" s="172"/>
      <c r="BL287" s="172"/>
      <c r="BM287" s="172"/>
      <c r="BN287" s="172"/>
      <c r="BO287" s="172"/>
      <c r="BP287" s="172"/>
      <c r="BQ287" s="172"/>
      <c r="BR287" s="172"/>
      <c r="BS287" s="172"/>
      <c r="BT287" s="172"/>
      <c r="BU287" s="172"/>
      <c r="BV287" s="172"/>
      <c r="BW287" s="172"/>
      <c r="BX287" s="172"/>
      <c r="BY287" s="172"/>
      <c r="BZ287" s="172"/>
      <c r="CA287" s="172"/>
      <c r="CB287" s="172"/>
      <c r="CC287" s="172"/>
      <c r="CD287" s="172"/>
      <c r="CE287" s="172"/>
      <c r="CF287" s="172"/>
      <c r="CG287" s="172"/>
      <c r="CH287" s="172"/>
      <c r="CI287" s="172"/>
      <c r="CJ287" s="172"/>
      <c r="CK287" s="172"/>
      <c r="CL287" s="172"/>
      <c r="CM287" s="172"/>
      <c r="CN287" s="172"/>
      <c r="CO287" s="172"/>
      <c r="CP287" s="172"/>
      <c r="CQ287" s="172"/>
      <c r="CR287" s="172"/>
      <c r="CS287" s="172"/>
      <c r="CT287" s="172"/>
      <c r="CU287" s="172"/>
      <c r="CV287" s="172"/>
      <c r="CW287" s="172"/>
      <c r="CX287" s="172"/>
      <c r="CY287" s="172"/>
      <c r="CZ287" s="172"/>
    </row>
    <row r="288" spans="1:104" ht="11.25" customHeight="1" x14ac:dyDescent="0.25">
      <c r="A288" s="172"/>
      <c r="B288" s="172"/>
      <c r="C288" s="172"/>
      <c r="D288" s="172"/>
      <c r="E288" s="116"/>
      <c r="F288" s="119"/>
      <c r="G288" s="117"/>
      <c r="H288" s="116"/>
      <c r="I288" s="119"/>
      <c r="J288" s="172"/>
      <c r="K288" s="166"/>
      <c r="L288" s="166"/>
      <c r="M288" s="166"/>
      <c r="N288" s="166"/>
      <c r="O288" s="166"/>
      <c r="P288" s="166"/>
      <c r="Q288" s="166"/>
      <c r="R288" s="166"/>
      <c r="S288" s="172"/>
      <c r="T288" s="166"/>
      <c r="U288" s="166"/>
      <c r="V288" s="166"/>
      <c r="W288" s="166"/>
      <c r="X288" s="166"/>
      <c r="Y288" s="166"/>
      <c r="Z288" s="166"/>
      <c r="AA288" s="166"/>
      <c r="AB288" s="172"/>
      <c r="AC288" s="172"/>
      <c r="AD288" s="172"/>
      <c r="AE288" s="172"/>
      <c r="AF288" s="172"/>
      <c r="AG288" s="172"/>
      <c r="AH288" s="172"/>
      <c r="AI288" s="172"/>
      <c r="AJ288" s="172"/>
      <c r="AK288" s="172"/>
      <c r="AL288" s="174"/>
      <c r="AM288" s="172"/>
      <c r="AN288" s="172"/>
      <c r="AO288" s="172"/>
      <c r="AP288" s="172"/>
      <c r="AQ288" s="172"/>
      <c r="AR288" s="172"/>
      <c r="AS288" s="172"/>
      <c r="AT288" s="172"/>
      <c r="AU288" s="172"/>
      <c r="AV288" s="172"/>
      <c r="AW288" s="172"/>
      <c r="AX288" s="172"/>
      <c r="AY288" s="172"/>
      <c r="AZ288" s="172"/>
      <c r="BA288" s="172"/>
      <c r="BB288" s="172"/>
      <c r="BC288" s="172"/>
      <c r="BD288" s="172"/>
      <c r="BE288" s="172"/>
      <c r="BF288" s="172"/>
      <c r="BG288" s="172"/>
      <c r="BH288" s="172"/>
      <c r="BI288" s="172"/>
      <c r="BJ288" s="172"/>
      <c r="BK288" s="172"/>
      <c r="BL288" s="172"/>
      <c r="BM288" s="172"/>
      <c r="BN288" s="172"/>
      <c r="BO288" s="172"/>
      <c r="BP288" s="172"/>
      <c r="BQ288" s="172"/>
      <c r="BR288" s="172"/>
      <c r="BS288" s="172"/>
      <c r="BT288" s="172"/>
      <c r="BU288" s="172"/>
      <c r="BV288" s="172"/>
      <c r="BW288" s="172"/>
      <c r="BX288" s="172"/>
      <c r="BY288" s="172"/>
      <c r="BZ288" s="172"/>
      <c r="CA288" s="172"/>
      <c r="CB288" s="172"/>
      <c r="CC288" s="172"/>
      <c r="CD288" s="172"/>
      <c r="CE288" s="172"/>
      <c r="CF288" s="172"/>
      <c r="CG288" s="172"/>
      <c r="CH288" s="172"/>
      <c r="CI288" s="172"/>
      <c r="CJ288" s="172"/>
      <c r="CK288" s="172"/>
      <c r="CL288" s="172"/>
      <c r="CM288" s="172"/>
      <c r="CN288" s="172"/>
      <c r="CO288" s="172"/>
      <c r="CP288" s="172"/>
      <c r="CQ288" s="172"/>
      <c r="CR288" s="172"/>
      <c r="CS288" s="172"/>
      <c r="CT288" s="172"/>
      <c r="CU288" s="172"/>
      <c r="CV288" s="172"/>
      <c r="CW288" s="172"/>
      <c r="CX288" s="172"/>
      <c r="CY288" s="172"/>
      <c r="CZ288" s="172"/>
    </row>
    <row r="289" spans="1:104" ht="11.25" customHeight="1" x14ac:dyDescent="0.25">
      <c r="A289" s="172"/>
      <c r="B289" s="172"/>
      <c r="C289" s="172"/>
      <c r="D289" s="172"/>
      <c r="E289" s="116"/>
      <c r="F289" s="119"/>
      <c r="G289" s="117"/>
      <c r="H289" s="116"/>
      <c r="I289" s="119"/>
      <c r="J289" s="172"/>
      <c r="K289" s="166"/>
      <c r="L289" s="166"/>
      <c r="M289" s="166"/>
      <c r="N289" s="166"/>
      <c r="O289" s="166"/>
      <c r="P289" s="166"/>
      <c r="Q289" s="166"/>
      <c r="R289" s="166"/>
      <c r="S289" s="172"/>
      <c r="T289" s="166"/>
      <c r="U289" s="166"/>
      <c r="V289" s="166"/>
      <c r="W289" s="166"/>
      <c r="X289" s="166"/>
      <c r="Y289" s="166"/>
      <c r="Z289" s="166"/>
      <c r="AA289" s="166"/>
      <c r="AB289" s="172"/>
      <c r="AC289" s="172"/>
      <c r="AD289" s="172"/>
      <c r="AE289" s="172"/>
      <c r="AF289" s="172"/>
      <c r="AG289" s="172"/>
      <c r="AH289" s="172"/>
      <c r="AI289" s="172"/>
      <c r="AJ289" s="172"/>
      <c r="AK289" s="172"/>
      <c r="AL289" s="174"/>
      <c r="AM289" s="172"/>
      <c r="AN289" s="172"/>
      <c r="AO289" s="172"/>
      <c r="AP289" s="172"/>
      <c r="AQ289" s="172"/>
      <c r="AR289" s="172"/>
      <c r="AS289" s="172"/>
      <c r="AT289" s="172"/>
      <c r="AU289" s="172"/>
      <c r="AV289" s="172"/>
      <c r="AW289" s="172"/>
      <c r="AX289" s="172"/>
      <c r="AY289" s="172"/>
      <c r="AZ289" s="172"/>
      <c r="BA289" s="172"/>
      <c r="BB289" s="172"/>
      <c r="BC289" s="172"/>
      <c r="BD289" s="172"/>
      <c r="BE289" s="172"/>
      <c r="BF289" s="172"/>
      <c r="BG289" s="172"/>
      <c r="BH289" s="172"/>
      <c r="BI289" s="172"/>
      <c r="BJ289" s="172"/>
      <c r="BK289" s="172"/>
      <c r="BL289" s="172"/>
      <c r="BM289" s="172"/>
      <c r="BN289" s="172"/>
      <c r="BO289" s="172"/>
      <c r="BP289" s="172"/>
      <c r="BQ289" s="172"/>
      <c r="BR289" s="172"/>
      <c r="BS289" s="172"/>
      <c r="BT289" s="172"/>
      <c r="BU289" s="172"/>
      <c r="BV289" s="172"/>
      <c r="BW289" s="172"/>
      <c r="BX289" s="172"/>
      <c r="BY289" s="172"/>
      <c r="BZ289" s="172"/>
      <c r="CA289" s="172"/>
      <c r="CB289" s="172"/>
      <c r="CC289" s="172"/>
      <c r="CD289" s="172"/>
      <c r="CE289" s="172"/>
      <c r="CF289" s="172"/>
      <c r="CG289" s="172"/>
      <c r="CH289" s="172"/>
      <c r="CI289" s="172"/>
      <c r="CJ289" s="172"/>
      <c r="CK289" s="172"/>
      <c r="CL289" s="172"/>
      <c r="CM289" s="172"/>
      <c r="CN289" s="172"/>
      <c r="CO289" s="172"/>
      <c r="CP289" s="172"/>
      <c r="CQ289" s="172"/>
      <c r="CR289" s="172"/>
      <c r="CS289" s="172"/>
      <c r="CT289" s="172"/>
      <c r="CU289" s="172"/>
      <c r="CV289" s="172"/>
      <c r="CW289" s="172"/>
      <c r="CX289" s="172"/>
      <c r="CY289" s="172"/>
      <c r="CZ289" s="172"/>
    </row>
    <row r="290" spans="1:104" ht="11.25" customHeight="1" x14ac:dyDescent="0.25">
      <c r="A290" s="172"/>
      <c r="B290" s="172"/>
      <c r="C290" s="172"/>
      <c r="D290" s="172"/>
      <c r="E290" s="116"/>
      <c r="F290" s="119"/>
      <c r="G290" s="117"/>
      <c r="H290" s="116"/>
      <c r="I290" s="119"/>
      <c r="J290" s="172"/>
      <c r="K290" s="166"/>
      <c r="L290" s="166"/>
      <c r="M290" s="166"/>
      <c r="N290" s="166"/>
      <c r="O290" s="166"/>
      <c r="P290" s="166"/>
      <c r="Q290" s="166"/>
      <c r="R290" s="166"/>
      <c r="S290" s="172"/>
      <c r="T290" s="166"/>
      <c r="U290" s="166"/>
      <c r="V290" s="166"/>
      <c r="W290" s="166"/>
      <c r="X290" s="166"/>
      <c r="Y290" s="166"/>
      <c r="Z290" s="166"/>
      <c r="AA290" s="166"/>
      <c r="AB290" s="172"/>
      <c r="AC290" s="172"/>
      <c r="AD290" s="172"/>
      <c r="AE290" s="172"/>
      <c r="AF290" s="172"/>
      <c r="AG290" s="172"/>
      <c r="AH290" s="172"/>
      <c r="AI290" s="172"/>
      <c r="AJ290" s="172"/>
      <c r="AK290" s="172"/>
      <c r="AL290" s="174"/>
      <c r="AM290" s="172"/>
      <c r="AN290" s="172"/>
      <c r="AO290" s="172"/>
      <c r="AP290" s="172"/>
      <c r="AQ290" s="172"/>
      <c r="AR290" s="172"/>
      <c r="AS290" s="172"/>
      <c r="AT290" s="172"/>
      <c r="AU290" s="172"/>
      <c r="AV290" s="172"/>
      <c r="AW290" s="172"/>
      <c r="AX290" s="172"/>
      <c r="AY290" s="172"/>
      <c r="AZ290" s="172"/>
      <c r="BA290" s="172"/>
      <c r="BB290" s="172"/>
      <c r="BC290" s="172"/>
      <c r="BD290" s="172"/>
      <c r="BE290" s="172"/>
      <c r="BF290" s="172"/>
      <c r="BG290" s="172"/>
      <c r="BH290" s="172"/>
      <c r="BI290" s="172"/>
      <c r="BJ290" s="172"/>
      <c r="BK290" s="172"/>
      <c r="BL290" s="172"/>
      <c r="BM290" s="172"/>
      <c r="BN290" s="172"/>
      <c r="BO290" s="172"/>
      <c r="BP290" s="172"/>
      <c r="BQ290" s="172"/>
      <c r="BR290" s="172"/>
      <c r="BS290" s="172"/>
      <c r="BT290" s="172"/>
      <c r="BU290" s="172"/>
      <c r="BV290" s="172"/>
      <c r="BW290" s="172"/>
      <c r="BX290" s="172"/>
      <c r="BY290" s="172"/>
      <c r="BZ290" s="172"/>
      <c r="CA290" s="172"/>
      <c r="CB290" s="172"/>
      <c r="CC290" s="172"/>
      <c r="CD290" s="172"/>
      <c r="CE290" s="172"/>
      <c r="CF290" s="172"/>
      <c r="CG290" s="172"/>
      <c r="CH290" s="172"/>
      <c r="CI290" s="172"/>
      <c r="CJ290" s="172"/>
      <c r="CK290" s="172"/>
      <c r="CL290" s="172"/>
      <c r="CM290" s="172"/>
      <c r="CN290" s="172"/>
      <c r="CO290" s="172"/>
      <c r="CP290" s="172"/>
      <c r="CQ290" s="172"/>
      <c r="CR290" s="172"/>
      <c r="CS290" s="172"/>
      <c r="CT290" s="172"/>
      <c r="CU290" s="172"/>
      <c r="CV290" s="172"/>
      <c r="CW290" s="172"/>
      <c r="CX290" s="172"/>
      <c r="CY290" s="172"/>
      <c r="CZ290" s="172"/>
    </row>
    <row r="291" spans="1:104" ht="11.25" customHeight="1" x14ac:dyDescent="0.25">
      <c r="A291" s="172"/>
      <c r="B291" s="172"/>
      <c r="C291" s="172"/>
      <c r="D291" s="172"/>
      <c r="E291" s="116"/>
      <c r="F291" s="119"/>
      <c r="G291" s="117"/>
      <c r="H291" s="116"/>
      <c r="I291" s="119"/>
      <c r="J291" s="172"/>
      <c r="K291" s="166"/>
      <c r="L291" s="166"/>
      <c r="M291" s="166"/>
      <c r="N291" s="166"/>
      <c r="O291" s="166"/>
      <c r="P291" s="166"/>
      <c r="Q291" s="166"/>
      <c r="R291" s="166"/>
      <c r="S291" s="172"/>
      <c r="T291" s="166"/>
      <c r="U291" s="166"/>
      <c r="V291" s="166"/>
      <c r="W291" s="166"/>
      <c r="X291" s="166"/>
      <c r="Y291" s="166"/>
      <c r="Z291" s="166"/>
      <c r="AA291" s="166"/>
      <c r="AB291" s="172"/>
      <c r="AC291" s="172"/>
      <c r="AD291" s="172"/>
      <c r="AE291" s="172"/>
      <c r="AF291" s="172"/>
      <c r="AG291" s="172"/>
      <c r="AH291" s="172"/>
      <c r="AI291" s="172"/>
      <c r="AJ291" s="172"/>
      <c r="AK291" s="172"/>
      <c r="AL291" s="174"/>
      <c r="AM291" s="172"/>
      <c r="AN291" s="172"/>
      <c r="AO291" s="172"/>
      <c r="AP291" s="172"/>
      <c r="AQ291" s="172"/>
      <c r="AR291" s="172"/>
      <c r="AS291" s="172"/>
      <c r="AT291" s="172"/>
      <c r="AU291" s="172"/>
      <c r="AV291" s="172"/>
      <c r="AW291" s="172"/>
      <c r="AX291" s="172"/>
      <c r="AY291" s="172"/>
      <c r="AZ291" s="172"/>
      <c r="BA291" s="172"/>
      <c r="BB291" s="172"/>
      <c r="BC291" s="172"/>
      <c r="BD291" s="172"/>
      <c r="BE291" s="172"/>
      <c r="BF291" s="172"/>
      <c r="BG291" s="172"/>
      <c r="BH291" s="172"/>
      <c r="BI291" s="172"/>
      <c r="BJ291" s="172"/>
      <c r="BK291" s="172"/>
      <c r="BL291" s="172"/>
      <c r="BM291" s="172"/>
      <c r="BN291" s="172"/>
      <c r="BO291" s="172"/>
      <c r="BP291" s="172"/>
      <c r="BQ291" s="172"/>
      <c r="BR291" s="172"/>
      <c r="BS291" s="172"/>
      <c r="BT291" s="172"/>
      <c r="BU291" s="172"/>
      <c r="BV291" s="172"/>
      <c r="BW291" s="172"/>
      <c r="BX291" s="172"/>
      <c r="BY291" s="172"/>
      <c r="BZ291" s="172"/>
      <c r="CA291" s="172"/>
      <c r="CB291" s="172"/>
      <c r="CC291" s="172"/>
      <c r="CD291" s="172"/>
      <c r="CE291" s="172"/>
      <c r="CF291" s="172"/>
      <c r="CG291" s="172"/>
      <c r="CH291" s="172"/>
      <c r="CI291" s="172"/>
      <c r="CJ291" s="172"/>
      <c r="CK291" s="172"/>
      <c r="CL291" s="172"/>
      <c r="CM291" s="172"/>
      <c r="CN291" s="172"/>
      <c r="CO291" s="172"/>
      <c r="CP291" s="172"/>
      <c r="CQ291" s="172"/>
      <c r="CR291" s="172"/>
      <c r="CS291" s="172"/>
      <c r="CT291" s="172"/>
      <c r="CU291" s="172"/>
      <c r="CV291" s="172"/>
      <c r="CW291" s="172"/>
      <c r="CX291" s="172"/>
      <c r="CY291" s="172"/>
      <c r="CZ291" s="172"/>
    </row>
    <row r="292" spans="1:104" ht="11.25" customHeight="1" x14ac:dyDescent="0.25">
      <c r="A292" s="172"/>
      <c r="B292" s="172"/>
      <c r="C292" s="172"/>
      <c r="D292" s="172"/>
      <c r="E292" s="116"/>
      <c r="F292" s="119"/>
      <c r="G292" s="117"/>
      <c r="H292" s="116"/>
      <c r="I292" s="119"/>
      <c r="J292" s="172"/>
      <c r="K292" s="166"/>
      <c r="L292" s="166"/>
      <c r="M292" s="166"/>
      <c r="N292" s="166"/>
      <c r="O292" s="166"/>
      <c r="P292" s="166"/>
      <c r="Q292" s="166"/>
      <c r="R292" s="166"/>
      <c r="S292" s="172"/>
      <c r="T292" s="166"/>
      <c r="U292" s="166"/>
      <c r="V292" s="166"/>
      <c r="W292" s="166"/>
      <c r="X292" s="166"/>
      <c r="Y292" s="166"/>
      <c r="Z292" s="166"/>
      <c r="AA292" s="166"/>
      <c r="AB292" s="172"/>
      <c r="AC292" s="172"/>
      <c r="AD292" s="172"/>
      <c r="AE292" s="172"/>
      <c r="AF292" s="172"/>
      <c r="AG292" s="172"/>
      <c r="AH292" s="172"/>
      <c r="AI292" s="172"/>
      <c r="AJ292" s="172"/>
      <c r="AK292" s="172"/>
      <c r="AL292" s="174"/>
      <c r="AM292" s="172"/>
      <c r="AN292" s="172"/>
      <c r="AO292" s="172"/>
      <c r="AP292" s="172"/>
      <c r="AQ292" s="172"/>
      <c r="AR292" s="172"/>
      <c r="AS292" s="172"/>
      <c r="AT292" s="172"/>
      <c r="AU292" s="172"/>
      <c r="AV292" s="172"/>
      <c r="AW292" s="172"/>
      <c r="AX292" s="172"/>
      <c r="AY292" s="172"/>
      <c r="AZ292" s="172"/>
      <c r="BA292" s="172"/>
      <c r="BB292" s="172"/>
      <c r="BC292" s="172"/>
      <c r="BD292" s="172"/>
      <c r="BE292" s="172"/>
      <c r="BF292" s="172"/>
      <c r="BG292" s="172"/>
      <c r="BH292" s="172"/>
      <c r="BI292" s="172"/>
      <c r="BJ292" s="172"/>
      <c r="BK292" s="172"/>
      <c r="BL292" s="172"/>
      <c r="BM292" s="172"/>
      <c r="BN292" s="172"/>
      <c r="BO292" s="172"/>
      <c r="BP292" s="172"/>
      <c r="BQ292" s="172"/>
      <c r="BR292" s="172"/>
      <c r="BS292" s="172"/>
      <c r="BT292" s="172"/>
      <c r="BU292" s="172"/>
      <c r="BV292" s="172"/>
      <c r="BW292" s="172"/>
      <c r="BX292" s="172"/>
      <c r="BY292" s="172"/>
      <c r="BZ292" s="172"/>
      <c r="CA292" s="172"/>
      <c r="CB292" s="172"/>
      <c r="CC292" s="172"/>
      <c r="CD292" s="172"/>
      <c r="CE292" s="172"/>
      <c r="CF292" s="172"/>
      <c r="CG292" s="172"/>
      <c r="CH292" s="172"/>
      <c r="CI292" s="172"/>
      <c r="CJ292" s="172"/>
      <c r="CK292" s="172"/>
      <c r="CL292" s="172"/>
      <c r="CM292" s="172"/>
      <c r="CN292" s="172"/>
      <c r="CO292" s="172"/>
      <c r="CP292" s="172"/>
      <c r="CQ292" s="172"/>
      <c r="CR292" s="172"/>
      <c r="CS292" s="172"/>
      <c r="CT292" s="172"/>
      <c r="CU292" s="172"/>
      <c r="CV292" s="172"/>
      <c r="CW292" s="172"/>
      <c r="CX292" s="172"/>
      <c r="CY292" s="172"/>
      <c r="CZ292" s="172"/>
    </row>
    <row r="293" spans="1:104" ht="11.25" customHeight="1" x14ac:dyDescent="0.25">
      <c r="A293" s="172"/>
      <c r="B293" s="172"/>
      <c r="C293" s="172"/>
      <c r="D293" s="172"/>
      <c r="E293" s="116"/>
      <c r="F293" s="119"/>
      <c r="G293" s="117"/>
      <c r="H293" s="116"/>
      <c r="I293" s="119"/>
      <c r="J293" s="172"/>
      <c r="K293" s="166"/>
      <c r="L293" s="166"/>
      <c r="M293" s="166"/>
      <c r="N293" s="166"/>
      <c r="O293" s="166"/>
      <c r="P293" s="166"/>
      <c r="Q293" s="166"/>
      <c r="R293" s="166"/>
      <c r="S293" s="172"/>
      <c r="T293" s="166"/>
      <c r="U293" s="166"/>
      <c r="V293" s="166"/>
      <c r="W293" s="166"/>
      <c r="X293" s="166"/>
      <c r="Y293" s="166"/>
      <c r="Z293" s="166"/>
      <c r="AA293" s="166"/>
      <c r="AB293" s="172"/>
      <c r="AC293" s="172"/>
      <c r="AD293" s="172"/>
      <c r="AE293" s="172"/>
      <c r="AF293" s="172"/>
      <c r="AG293" s="172"/>
      <c r="AH293" s="172"/>
      <c r="AI293" s="172"/>
      <c r="AJ293" s="172"/>
      <c r="AK293" s="172"/>
      <c r="AL293" s="174"/>
      <c r="AM293" s="172"/>
      <c r="AN293" s="172"/>
      <c r="AO293" s="172"/>
      <c r="AP293" s="172"/>
      <c r="AQ293" s="172"/>
      <c r="AR293" s="172"/>
      <c r="AS293" s="172"/>
      <c r="AT293" s="172"/>
      <c r="AU293" s="172"/>
      <c r="AV293" s="172"/>
      <c r="AW293" s="172"/>
      <c r="AX293" s="172"/>
      <c r="AY293" s="172"/>
      <c r="AZ293" s="172"/>
      <c r="BA293" s="172"/>
      <c r="BB293" s="172"/>
      <c r="BC293" s="172"/>
      <c r="BD293" s="172"/>
      <c r="BE293" s="172"/>
      <c r="BF293" s="172"/>
      <c r="BG293" s="172"/>
      <c r="BH293" s="172"/>
      <c r="BI293" s="172"/>
      <c r="BJ293" s="172"/>
      <c r="BK293" s="172"/>
      <c r="BL293" s="172"/>
      <c r="BM293" s="172"/>
      <c r="BN293" s="172"/>
      <c r="BO293" s="172"/>
      <c r="BP293" s="172"/>
      <c r="BQ293" s="172"/>
      <c r="BR293" s="172"/>
      <c r="BS293" s="172"/>
      <c r="BT293" s="172"/>
      <c r="BU293" s="172"/>
      <c r="BV293" s="172"/>
      <c r="BW293" s="172"/>
      <c r="BX293" s="172"/>
      <c r="BY293" s="172"/>
      <c r="BZ293" s="172"/>
      <c r="CA293" s="172"/>
      <c r="CB293" s="172"/>
      <c r="CC293" s="172"/>
      <c r="CD293" s="172"/>
      <c r="CE293" s="172"/>
      <c r="CF293" s="172"/>
      <c r="CG293" s="172"/>
      <c r="CH293" s="172"/>
      <c r="CI293" s="172"/>
      <c r="CJ293" s="172"/>
      <c r="CK293" s="172"/>
      <c r="CL293" s="172"/>
      <c r="CM293" s="172"/>
      <c r="CN293" s="172"/>
      <c r="CO293" s="172"/>
      <c r="CP293" s="172"/>
      <c r="CQ293" s="172"/>
      <c r="CR293" s="172"/>
      <c r="CS293" s="172"/>
      <c r="CT293" s="172"/>
      <c r="CU293" s="172"/>
      <c r="CV293" s="172"/>
      <c r="CW293" s="172"/>
      <c r="CX293" s="172"/>
      <c r="CY293" s="172"/>
      <c r="CZ293" s="172"/>
    </row>
    <row r="294" spans="1:104" ht="11.25" customHeight="1" x14ac:dyDescent="0.25">
      <c r="A294" s="172"/>
      <c r="B294" s="172"/>
      <c r="C294" s="172"/>
      <c r="D294" s="172"/>
      <c r="E294" s="116"/>
      <c r="F294" s="119"/>
      <c r="G294" s="117"/>
      <c r="H294" s="116"/>
      <c r="I294" s="119"/>
      <c r="J294" s="172"/>
      <c r="K294" s="166"/>
      <c r="L294" s="166"/>
      <c r="M294" s="166"/>
      <c r="N294" s="166"/>
      <c r="O294" s="166"/>
      <c r="P294" s="166"/>
      <c r="Q294" s="166"/>
      <c r="R294" s="166"/>
      <c r="S294" s="172"/>
      <c r="T294" s="166"/>
      <c r="U294" s="166"/>
      <c r="V294" s="166"/>
      <c r="W294" s="166"/>
      <c r="X294" s="166"/>
      <c r="Y294" s="166"/>
      <c r="Z294" s="166"/>
      <c r="AA294" s="166"/>
      <c r="AB294" s="172"/>
      <c r="AC294" s="172"/>
      <c r="AD294" s="172"/>
      <c r="AE294" s="172"/>
      <c r="AF294" s="172"/>
      <c r="AG294" s="172"/>
      <c r="AH294" s="172"/>
      <c r="AI294" s="172"/>
      <c r="AJ294" s="172"/>
      <c r="AK294" s="172"/>
      <c r="AL294" s="174"/>
      <c r="AM294" s="172"/>
      <c r="AN294" s="172"/>
      <c r="AO294" s="172"/>
      <c r="AP294" s="172"/>
      <c r="AQ294" s="172"/>
      <c r="AR294" s="172"/>
      <c r="AS294" s="172"/>
      <c r="AT294" s="172"/>
      <c r="AU294" s="172"/>
      <c r="AV294" s="172"/>
      <c r="AW294" s="172"/>
      <c r="AX294" s="172"/>
      <c r="AY294" s="172"/>
      <c r="AZ294" s="172"/>
      <c r="BA294" s="172"/>
      <c r="BB294" s="172"/>
      <c r="BC294" s="172"/>
      <c r="BD294" s="172"/>
      <c r="BE294" s="172"/>
      <c r="BF294" s="172"/>
      <c r="BG294" s="172"/>
      <c r="BH294" s="172"/>
      <c r="BI294" s="172"/>
      <c r="BJ294" s="172"/>
      <c r="BK294" s="172"/>
      <c r="BL294" s="172"/>
      <c r="BM294" s="172"/>
      <c r="BN294" s="172"/>
      <c r="BO294" s="172"/>
      <c r="BP294" s="172"/>
      <c r="BQ294" s="172"/>
      <c r="BR294" s="172"/>
      <c r="BS294" s="172"/>
      <c r="BT294" s="172"/>
      <c r="BU294" s="172"/>
      <c r="BV294" s="172"/>
      <c r="BW294" s="172"/>
      <c r="BX294" s="172"/>
      <c r="BY294" s="172"/>
      <c r="BZ294" s="172"/>
      <c r="CA294" s="172"/>
      <c r="CB294" s="172"/>
      <c r="CC294" s="172"/>
      <c r="CD294" s="172"/>
      <c r="CE294" s="172"/>
      <c r="CF294" s="172"/>
      <c r="CG294" s="172"/>
      <c r="CH294" s="172"/>
      <c r="CI294" s="172"/>
      <c r="CJ294" s="172"/>
      <c r="CK294" s="172"/>
      <c r="CL294" s="172"/>
      <c r="CM294" s="172"/>
      <c r="CN294" s="172"/>
      <c r="CO294" s="172"/>
      <c r="CP294" s="172"/>
      <c r="CQ294" s="172"/>
      <c r="CR294" s="172"/>
      <c r="CS294" s="172"/>
      <c r="CT294" s="172"/>
      <c r="CU294" s="172"/>
      <c r="CV294" s="172"/>
      <c r="CW294" s="172"/>
      <c r="CX294" s="172"/>
      <c r="CY294" s="172"/>
      <c r="CZ294" s="172"/>
    </row>
    <row r="295" spans="1:104" ht="11.25" customHeight="1" x14ac:dyDescent="0.25">
      <c r="A295" s="172"/>
      <c r="B295" s="172"/>
      <c r="C295" s="172"/>
      <c r="D295" s="172"/>
      <c r="E295" s="116"/>
      <c r="F295" s="119"/>
      <c r="G295" s="117"/>
      <c r="H295" s="116"/>
      <c r="I295" s="119"/>
      <c r="J295" s="172"/>
      <c r="K295" s="166"/>
      <c r="L295" s="166"/>
      <c r="M295" s="166"/>
      <c r="N295" s="166"/>
      <c r="O295" s="166"/>
      <c r="P295" s="166"/>
      <c r="Q295" s="166"/>
      <c r="R295" s="166"/>
      <c r="S295" s="172"/>
      <c r="T295" s="166"/>
      <c r="U295" s="166"/>
      <c r="V295" s="166"/>
      <c r="W295" s="166"/>
      <c r="X295" s="166"/>
      <c r="Y295" s="166"/>
      <c r="Z295" s="166"/>
      <c r="AA295" s="166"/>
      <c r="AB295" s="172"/>
      <c r="AC295" s="172"/>
      <c r="AD295" s="172"/>
      <c r="AE295" s="172"/>
      <c r="AF295" s="172"/>
      <c r="AG295" s="172"/>
      <c r="AH295" s="172"/>
      <c r="AI295" s="172"/>
      <c r="AJ295" s="172"/>
      <c r="AK295" s="172"/>
      <c r="AL295" s="174"/>
      <c r="AM295" s="172"/>
      <c r="AN295" s="172"/>
      <c r="AO295" s="172"/>
      <c r="AP295" s="172"/>
      <c r="AQ295" s="172"/>
      <c r="AR295" s="172"/>
      <c r="AS295" s="172"/>
      <c r="AT295" s="172"/>
      <c r="AU295" s="172"/>
      <c r="AV295" s="172"/>
      <c r="AW295" s="172"/>
      <c r="AX295" s="172"/>
      <c r="AY295" s="172"/>
      <c r="AZ295" s="172"/>
      <c r="BA295" s="172"/>
      <c r="BB295" s="172"/>
      <c r="BC295" s="172"/>
      <c r="BD295" s="172"/>
      <c r="BE295" s="172"/>
      <c r="BF295" s="172"/>
      <c r="BG295" s="172"/>
      <c r="BH295" s="172"/>
      <c r="BI295" s="172"/>
      <c r="BJ295" s="172"/>
      <c r="BK295" s="172"/>
      <c r="BL295" s="172"/>
      <c r="BM295" s="172"/>
      <c r="BN295" s="172"/>
      <c r="BO295" s="172"/>
      <c r="BP295" s="172"/>
      <c r="BQ295" s="172"/>
      <c r="BR295" s="172"/>
      <c r="BS295" s="172"/>
      <c r="BT295" s="172"/>
      <c r="BU295" s="172"/>
      <c r="BV295" s="172"/>
      <c r="BW295" s="172"/>
      <c r="BX295" s="172"/>
      <c r="BY295" s="172"/>
      <c r="BZ295" s="172"/>
      <c r="CA295" s="172"/>
      <c r="CB295" s="172"/>
      <c r="CC295" s="172"/>
      <c r="CD295" s="172"/>
      <c r="CE295" s="172"/>
      <c r="CF295" s="172"/>
      <c r="CG295" s="172"/>
      <c r="CH295" s="172"/>
      <c r="CI295" s="172"/>
      <c r="CJ295" s="172"/>
      <c r="CK295" s="172"/>
      <c r="CL295" s="172"/>
      <c r="CM295" s="172"/>
      <c r="CN295" s="172"/>
      <c r="CO295" s="172"/>
      <c r="CP295" s="172"/>
      <c r="CQ295" s="172"/>
      <c r="CR295" s="172"/>
      <c r="CS295" s="172"/>
      <c r="CT295" s="172"/>
      <c r="CU295" s="172"/>
      <c r="CV295" s="172"/>
      <c r="CW295" s="172"/>
      <c r="CX295" s="172"/>
      <c r="CY295" s="172"/>
      <c r="CZ295" s="172"/>
    </row>
    <row r="296" spans="1:104" ht="11.25" customHeight="1" x14ac:dyDescent="0.25">
      <c r="A296" s="172"/>
      <c r="B296" s="172"/>
      <c r="C296" s="172"/>
      <c r="D296" s="172"/>
      <c r="E296" s="116"/>
      <c r="F296" s="119"/>
      <c r="G296" s="117"/>
      <c r="H296" s="116"/>
      <c r="I296" s="119"/>
      <c r="J296" s="172"/>
      <c r="K296" s="166"/>
      <c r="L296" s="166"/>
      <c r="M296" s="166"/>
      <c r="N296" s="166"/>
      <c r="O296" s="166"/>
      <c r="P296" s="166"/>
      <c r="Q296" s="166"/>
      <c r="R296" s="166"/>
      <c r="S296" s="172"/>
      <c r="T296" s="166"/>
      <c r="U296" s="166"/>
      <c r="V296" s="166"/>
      <c r="W296" s="166"/>
      <c r="X296" s="166"/>
      <c r="Y296" s="166"/>
      <c r="Z296" s="166"/>
      <c r="AA296" s="166"/>
      <c r="AB296" s="172"/>
      <c r="AC296" s="172"/>
      <c r="AD296" s="172"/>
      <c r="AE296" s="172"/>
      <c r="AF296" s="172"/>
      <c r="AG296" s="172"/>
      <c r="AH296" s="172"/>
      <c r="AI296" s="172"/>
      <c r="AJ296" s="172"/>
      <c r="AK296" s="172"/>
      <c r="AL296" s="174"/>
      <c r="AM296" s="172"/>
      <c r="AN296" s="172"/>
      <c r="AO296" s="172"/>
      <c r="AP296" s="172"/>
      <c r="AQ296" s="172"/>
      <c r="AR296" s="172"/>
      <c r="AS296" s="172"/>
      <c r="AT296" s="172"/>
      <c r="AU296" s="172"/>
      <c r="AV296" s="172"/>
      <c r="AW296" s="172"/>
      <c r="AX296" s="172"/>
      <c r="AY296" s="172"/>
      <c r="AZ296" s="172"/>
      <c r="BA296" s="172"/>
      <c r="BB296" s="172"/>
      <c r="BC296" s="172"/>
      <c r="BD296" s="172"/>
      <c r="BE296" s="172"/>
      <c r="BF296" s="172"/>
      <c r="BG296" s="172"/>
      <c r="BH296" s="172"/>
      <c r="BI296" s="172"/>
      <c r="BJ296" s="172"/>
      <c r="BK296" s="172"/>
      <c r="BL296" s="172"/>
      <c r="BM296" s="172"/>
      <c r="BN296" s="172"/>
      <c r="BO296" s="172"/>
      <c r="BP296" s="172"/>
      <c r="BQ296" s="172"/>
      <c r="BR296" s="172"/>
      <c r="BS296" s="172"/>
      <c r="BT296" s="172"/>
      <c r="BU296" s="172"/>
      <c r="BV296" s="172"/>
      <c r="BW296" s="172"/>
      <c r="BX296" s="172"/>
      <c r="BY296" s="172"/>
      <c r="BZ296" s="172"/>
      <c r="CA296" s="172"/>
      <c r="CB296" s="172"/>
      <c r="CC296" s="172"/>
      <c r="CD296" s="172"/>
      <c r="CE296" s="172"/>
      <c r="CF296" s="172"/>
      <c r="CG296" s="172"/>
      <c r="CH296" s="172"/>
      <c r="CI296" s="172"/>
      <c r="CJ296" s="172"/>
      <c r="CK296" s="172"/>
      <c r="CL296" s="172"/>
      <c r="CM296" s="172"/>
      <c r="CN296" s="172"/>
      <c r="CO296" s="172"/>
      <c r="CP296" s="172"/>
      <c r="CQ296" s="172"/>
      <c r="CR296" s="172"/>
      <c r="CS296" s="172"/>
      <c r="CT296" s="172"/>
      <c r="CU296" s="172"/>
      <c r="CV296" s="172"/>
      <c r="CW296" s="172"/>
      <c r="CX296" s="172"/>
      <c r="CY296" s="172"/>
      <c r="CZ296" s="172"/>
    </row>
    <row r="297" spans="1:104" ht="11.25" customHeight="1" x14ac:dyDescent="0.25">
      <c r="A297" s="172"/>
      <c r="B297" s="172"/>
      <c r="C297" s="172"/>
      <c r="D297" s="172"/>
      <c r="E297" s="116"/>
      <c r="F297" s="119"/>
      <c r="G297" s="117"/>
      <c r="H297" s="116"/>
      <c r="I297" s="119"/>
      <c r="J297" s="172"/>
      <c r="K297" s="166"/>
      <c r="L297" s="166"/>
      <c r="M297" s="166"/>
      <c r="N297" s="166"/>
      <c r="O297" s="166"/>
      <c r="P297" s="166"/>
      <c r="Q297" s="166"/>
      <c r="R297" s="166"/>
      <c r="S297" s="172"/>
      <c r="T297" s="166"/>
      <c r="U297" s="166"/>
      <c r="V297" s="166"/>
      <c r="W297" s="166"/>
      <c r="X297" s="166"/>
      <c r="Y297" s="166"/>
      <c r="Z297" s="166"/>
      <c r="AA297" s="166"/>
      <c r="AB297" s="172"/>
      <c r="AC297" s="172"/>
      <c r="AD297" s="172"/>
      <c r="AE297" s="172"/>
      <c r="AF297" s="172"/>
      <c r="AG297" s="172"/>
      <c r="AH297" s="172"/>
      <c r="AI297" s="172"/>
      <c r="AJ297" s="172"/>
      <c r="AK297" s="172"/>
      <c r="AL297" s="174"/>
      <c r="AM297" s="172"/>
      <c r="AN297" s="172"/>
      <c r="AO297" s="172"/>
      <c r="AP297" s="172"/>
      <c r="AQ297" s="172"/>
      <c r="AR297" s="172"/>
      <c r="AS297" s="172"/>
      <c r="AT297" s="172"/>
      <c r="AU297" s="172"/>
      <c r="AV297" s="172"/>
      <c r="AW297" s="172"/>
      <c r="AX297" s="172"/>
      <c r="AY297" s="172"/>
      <c r="AZ297" s="172"/>
      <c r="BA297" s="172"/>
      <c r="BB297" s="172"/>
      <c r="BC297" s="172"/>
      <c r="BD297" s="172"/>
      <c r="BE297" s="172"/>
      <c r="BF297" s="172"/>
      <c r="BG297" s="172"/>
      <c r="BH297" s="172"/>
      <c r="BI297" s="172"/>
      <c r="BJ297" s="172"/>
      <c r="BK297" s="172"/>
      <c r="BL297" s="172"/>
      <c r="BM297" s="172"/>
      <c r="BN297" s="172"/>
      <c r="BO297" s="172"/>
      <c r="BP297" s="172"/>
      <c r="BQ297" s="172"/>
      <c r="BR297" s="172"/>
      <c r="BS297" s="172"/>
      <c r="BT297" s="172"/>
      <c r="BU297" s="172"/>
      <c r="BV297" s="172"/>
      <c r="BW297" s="172"/>
      <c r="BX297" s="172"/>
      <c r="BY297" s="172"/>
      <c r="BZ297" s="172"/>
      <c r="CA297" s="172"/>
      <c r="CB297" s="172"/>
      <c r="CC297" s="172"/>
      <c r="CD297" s="172"/>
      <c r="CE297" s="172"/>
      <c r="CF297" s="172"/>
      <c r="CG297" s="172"/>
      <c r="CH297" s="172"/>
      <c r="CI297" s="172"/>
      <c r="CJ297" s="172"/>
      <c r="CK297" s="172"/>
      <c r="CL297" s="172"/>
      <c r="CM297" s="172"/>
      <c r="CN297" s="172"/>
      <c r="CO297" s="172"/>
      <c r="CP297" s="172"/>
      <c r="CQ297" s="172"/>
      <c r="CR297" s="172"/>
      <c r="CS297" s="172"/>
      <c r="CT297" s="172"/>
      <c r="CU297" s="172"/>
      <c r="CV297" s="172"/>
      <c r="CW297" s="172"/>
      <c r="CX297" s="172"/>
      <c r="CY297" s="172"/>
      <c r="CZ297" s="172"/>
    </row>
    <row r="298" spans="1:104" ht="11.25" customHeight="1" x14ac:dyDescent="0.25">
      <c r="A298" s="172"/>
      <c r="B298" s="172"/>
      <c r="C298" s="172"/>
      <c r="D298" s="172"/>
      <c r="E298" s="116"/>
      <c r="F298" s="119"/>
      <c r="G298" s="117"/>
      <c r="H298" s="116"/>
      <c r="I298" s="119"/>
      <c r="J298" s="172"/>
      <c r="K298" s="166"/>
      <c r="L298" s="166"/>
      <c r="M298" s="166"/>
      <c r="N298" s="166"/>
      <c r="O298" s="166"/>
      <c r="P298" s="166"/>
      <c r="Q298" s="166"/>
      <c r="R298" s="166"/>
      <c r="S298" s="172"/>
      <c r="T298" s="166"/>
      <c r="U298" s="166"/>
      <c r="V298" s="166"/>
      <c r="W298" s="166"/>
      <c r="X298" s="166"/>
      <c r="Y298" s="166"/>
      <c r="Z298" s="166"/>
      <c r="AA298" s="166"/>
      <c r="AB298" s="172"/>
      <c r="AC298" s="172"/>
      <c r="AD298" s="172"/>
      <c r="AE298" s="172"/>
      <c r="AF298" s="172"/>
      <c r="AG298" s="172"/>
      <c r="AH298" s="172"/>
      <c r="AI298" s="172"/>
      <c r="AJ298" s="172"/>
      <c r="AK298" s="172"/>
      <c r="AL298" s="174"/>
      <c r="AM298" s="172"/>
      <c r="AN298" s="172"/>
      <c r="AO298" s="172"/>
      <c r="AP298" s="172"/>
      <c r="AQ298" s="172"/>
      <c r="AR298" s="172"/>
      <c r="AS298" s="172"/>
      <c r="AT298" s="172"/>
      <c r="AU298" s="172"/>
      <c r="AV298" s="172"/>
      <c r="AW298" s="172"/>
      <c r="AX298" s="172"/>
      <c r="AY298" s="172"/>
      <c r="AZ298" s="172"/>
      <c r="BA298" s="172"/>
      <c r="BB298" s="172"/>
      <c r="BC298" s="172"/>
      <c r="BD298" s="172"/>
      <c r="BE298" s="172"/>
      <c r="BF298" s="172"/>
      <c r="BG298" s="172"/>
      <c r="BH298" s="172"/>
      <c r="BI298" s="172"/>
      <c r="BJ298" s="172"/>
      <c r="BK298" s="172"/>
      <c r="BL298" s="172"/>
      <c r="BM298" s="172"/>
      <c r="BN298" s="172"/>
      <c r="BO298" s="172"/>
      <c r="BP298" s="172"/>
      <c r="BQ298" s="172"/>
      <c r="BR298" s="172"/>
      <c r="BS298" s="172"/>
      <c r="BT298" s="172"/>
      <c r="BU298" s="172"/>
      <c r="BV298" s="172"/>
      <c r="BW298" s="172"/>
      <c r="BX298" s="172"/>
      <c r="BY298" s="172"/>
      <c r="BZ298" s="172"/>
      <c r="CA298" s="172"/>
      <c r="CB298" s="172"/>
      <c r="CC298" s="172"/>
      <c r="CD298" s="172"/>
      <c r="CE298" s="172"/>
      <c r="CF298" s="172"/>
      <c r="CG298" s="172"/>
      <c r="CH298" s="172"/>
      <c r="CI298" s="172"/>
      <c r="CJ298" s="172"/>
      <c r="CK298" s="172"/>
      <c r="CL298" s="172"/>
      <c r="CM298" s="172"/>
      <c r="CN298" s="172"/>
      <c r="CO298" s="172"/>
      <c r="CP298" s="172"/>
      <c r="CQ298" s="172"/>
      <c r="CR298" s="172"/>
      <c r="CS298" s="172"/>
      <c r="CT298" s="172"/>
      <c r="CU298" s="172"/>
      <c r="CV298" s="172"/>
      <c r="CW298" s="172"/>
      <c r="CX298" s="172"/>
      <c r="CY298" s="172"/>
      <c r="CZ298" s="172"/>
    </row>
    <row r="299" spans="1:104" ht="11.25" customHeight="1" x14ac:dyDescent="0.25">
      <c r="A299" s="172"/>
      <c r="B299" s="172"/>
      <c r="C299" s="172"/>
      <c r="D299" s="172"/>
      <c r="E299" s="116"/>
      <c r="F299" s="119"/>
      <c r="G299" s="117"/>
      <c r="H299" s="116"/>
      <c r="I299" s="119"/>
      <c r="J299" s="172"/>
      <c r="K299" s="166"/>
      <c r="L299" s="166"/>
      <c r="M299" s="166"/>
      <c r="N299" s="166"/>
      <c r="O299" s="166"/>
      <c r="P299" s="166"/>
      <c r="Q299" s="166"/>
      <c r="R299" s="166"/>
      <c r="S299" s="172"/>
      <c r="T299" s="166"/>
      <c r="U299" s="166"/>
      <c r="V299" s="166"/>
      <c r="W299" s="166"/>
      <c r="X299" s="166"/>
      <c r="Y299" s="166"/>
      <c r="Z299" s="166"/>
      <c r="AA299" s="166"/>
      <c r="AB299" s="172"/>
      <c r="AC299" s="172"/>
      <c r="AD299" s="172"/>
      <c r="AE299" s="172"/>
      <c r="AF299" s="172"/>
      <c r="AG299" s="172"/>
      <c r="AH299" s="172"/>
      <c r="AI299" s="172"/>
      <c r="AJ299" s="172"/>
      <c r="AK299" s="172"/>
      <c r="AL299" s="174"/>
      <c r="AM299" s="172"/>
      <c r="AN299" s="172"/>
      <c r="AO299" s="172"/>
      <c r="AP299" s="172"/>
      <c r="AQ299" s="172"/>
      <c r="AR299" s="172"/>
      <c r="AS299" s="172"/>
      <c r="AT299" s="172"/>
      <c r="AU299" s="172"/>
      <c r="AV299" s="172"/>
      <c r="AW299" s="172"/>
      <c r="AX299" s="172"/>
      <c r="AY299" s="172"/>
      <c r="AZ299" s="172"/>
      <c r="BA299" s="172"/>
      <c r="BB299" s="172"/>
      <c r="BC299" s="172"/>
      <c r="BD299" s="172"/>
      <c r="BE299" s="172"/>
      <c r="BF299" s="172"/>
      <c r="BG299" s="172"/>
      <c r="BH299" s="172"/>
      <c r="BI299" s="172"/>
      <c r="BJ299" s="172"/>
      <c r="BK299" s="172"/>
      <c r="BL299" s="172"/>
      <c r="BM299" s="172"/>
      <c r="BN299" s="172"/>
      <c r="BO299" s="172"/>
      <c r="BP299" s="172"/>
      <c r="BQ299" s="172"/>
      <c r="BR299" s="172"/>
      <c r="BS299" s="172"/>
      <c r="BT299" s="172"/>
      <c r="BU299" s="172"/>
      <c r="BV299" s="172"/>
      <c r="BW299" s="172"/>
      <c r="BX299" s="172"/>
      <c r="BY299" s="172"/>
      <c r="BZ299" s="172"/>
      <c r="CA299" s="172"/>
      <c r="CB299" s="172"/>
      <c r="CC299" s="172"/>
      <c r="CD299" s="172"/>
      <c r="CE299" s="172"/>
      <c r="CF299" s="172"/>
      <c r="CG299" s="172"/>
      <c r="CH299" s="172"/>
      <c r="CI299" s="172"/>
      <c r="CJ299" s="172"/>
      <c r="CK299" s="172"/>
      <c r="CL299" s="172"/>
      <c r="CM299" s="172"/>
      <c r="CN299" s="172"/>
      <c r="CO299" s="172"/>
      <c r="CP299" s="172"/>
      <c r="CQ299" s="172"/>
      <c r="CR299" s="172"/>
      <c r="CS299" s="172"/>
      <c r="CT299" s="172"/>
      <c r="CU299" s="172"/>
      <c r="CV299" s="172"/>
      <c r="CW299" s="172"/>
      <c r="CX299" s="172"/>
      <c r="CY299" s="172"/>
      <c r="CZ299" s="172"/>
    </row>
    <row r="300" spans="1:104" ht="11.25" customHeight="1" x14ac:dyDescent="0.25">
      <c r="A300" s="172"/>
      <c r="B300" s="172"/>
      <c r="C300" s="172"/>
      <c r="D300" s="172"/>
      <c r="E300" s="116"/>
      <c r="F300" s="119"/>
      <c r="G300" s="117"/>
      <c r="H300" s="116"/>
      <c r="I300" s="119"/>
      <c r="J300" s="172"/>
      <c r="K300" s="166"/>
      <c r="L300" s="166"/>
      <c r="M300" s="166"/>
      <c r="N300" s="166"/>
      <c r="O300" s="166"/>
      <c r="P300" s="166"/>
      <c r="Q300" s="166"/>
      <c r="R300" s="166"/>
      <c r="S300" s="172"/>
      <c r="T300" s="166"/>
      <c r="U300" s="166"/>
      <c r="V300" s="166"/>
      <c r="W300" s="166"/>
      <c r="X300" s="166"/>
      <c r="Y300" s="166"/>
      <c r="Z300" s="166"/>
      <c r="AA300" s="166"/>
      <c r="AB300" s="172"/>
      <c r="AC300" s="172"/>
      <c r="AD300" s="172"/>
      <c r="AE300" s="172"/>
      <c r="AF300" s="172"/>
      <c r="AG300" s="172"/>
      <c r="AH300" s="172"/>
      <c r="AI300" s="172"/>
      <c r="AJ300" s="172"/>
      <c r="AK300" s="172"/>
      <c r="AL300" s="174"/>
      <c r="AM300" s="172"/>
      <c r="AN300" s="172"/>
      <c r="AO300" s="172"/>
      <c r="AP300" s="172"/>
      <c r="AQ300" s="172"/>
      <c r="AR300" s="172"/>
      <c r="AS300" s="172"/>
      <c r="AT300" s="172"/>
      <c r="AU300" s="172"/>
      <c r="AV300" s="172"/>
      <c r="AW300" s="172"/>
      <c r="AX300" s="172"/>
      <c r="AY300" s="172"/>
      <c r="AZ300" s="172"/>
      <c r="BA300" s="172"/>
      <c r="BB300" s="172"/>
      <c r="BC300" s="172"/>
      <c r="BD300" s="172"/>
      <c r="BE300" s="172"/>
      <c r="BF300" s="172"/>
      <c r="BG300" s="172"/>
      <c r="BH300" s="172"/>
      <c r="BI300" s="172"/>
      <c r="BJ300" s="172"/>
      <c r="BK300" s="172"/>
      <c r="BL300" s="172"/>
      <c r="BM300" s="172"/>
      <c r="BN300" s="172"/>
      <c r="BO300" s="172"/>
      <c r="BP300" s="172"/>
      <c r="BQ300" s="172"/>
      <c r="BR300" s="172"/>
      <c r="BS300" s="172"/>
      <c r="BT300" s="172"/>
      <c r="BU300" s="172"/>
      <c r="BV300" s="172"/>
      <c r="BW300" s="172"/>
      <c r="BX300" s="172"/>
      <c r="BY300" s="172"/>
      <c r="BZ300" s="172"/>
      <c r="CA300" s="172"/>
      <c r="CB300" s="172"/>
      <c r="CC300" s="172"/>
      <c r="CD300" s="172"/>
      <c r="CE300" s="172"/>
      <c r="CF300" s="172"/>
      <c r="CG300" s="172"/>
      <c r="CH300" s="172"/>
      <c r="CI300" s="172"/>
      <c r="CJ300" s="172"/>
      <c r="CK300" s="172"/>
      <c r="CL300" s="172"/>
      <c r="CM300" s="172"/>
      <c r="CN300" s="172"/>
      <c r="CO300" s="172"/>
      <c r="CP300" s="172"/>
      <c r="CQ300" s="172"/>
      <c r="CR300" s="172"/>
      <c r="CS300" s="172"/>
      <c r="CT300" s="172"/>
      <c r="CU300" s="172"/>
      <c r="CV300" s="172"/>
      <c r="CW300" s="172"/>
      <c r="CX300" s="172"/>
      <c r="CY300" s="172"/>
      <c r="CZ300" s="172"/>
    </row>
    <row r="301" spans="1:104" ht="11.25" customHeight="1" x14ac:dyDescent="0.25">
      <c r="A301" s="172"/>
      <c r="B301" s="172"/>
      <c r="C301" s="172"/>
      <c r="D301" s="172"/>
      <c r="E301" s="116"/>
      <c r="F301" s="119"/>
      <c r="G301" s="117"/>
      <c r="H301" s="116"/>
      <c r="I301" s="119"/>
      <c r="J301" s="172"/>
      <c r="K301" s="166"/>
      <c r="L301" s="166"/>
      <c r="M301" s="166"/>
      <c r="N301" s="166"/>
      <c r="O301" s="166"/>
      <c r="P301" s="166"/>
      <c r="Q301" s="166"/>
      <c r="R301" s="166"/>
      <c r="S301" s="172"/>
      <c r="T301" s="166"/>
      <c r="U301" s="166"/>
      <c r="V301" s="166"/>
      <c r="W301" s="166"/>
      <c r="X301" s="166"/>
      <c r="Y301" s="166"/>
      <c r="Z301" s="166"/>
      <c r="AA301" s="166"/>
      <c r="AB301" s="172"/>
      <c r="AC301" s="172"/>
      <c r="AD301" s="172"/>
      <c r="AE301" s="172"/>
      <c r="AF301" s="172"/>
      <c r="AG301" s="172"/>
      <c r="AH301" s="172"/>
      <c r="AI301" s="172"/>
      <c r="AJ301" s="172"/>
      <c r="AK301" s="172"/>
      <c r="AL301" s="174"/>
      <c r="AM301" s="172"/>
      <c r="AN301" s="172"/>
      <c r="AO301" s="172"/>
      <c r="AP301" s="172"/>
      <c r="AQ301" s="172"/>
      <c r="AR301" s="172"/>
      <c r="AS301" s="172"/>
      <c r="AT301" s="172"/>
      <c r="AU301" s="172"/>
      <c r="AV301" s="172"/>
      <c r="AW301" s="172"/>
      <c r="AX301" s="172"/>
      <c r="AY301" s="172"/>
      <c r="AZ301" s="172"/>
      <c r="BA301" s="172"/>
      <c r="BB301" s="172"/>
      <c r="BC301" s="172"/>
      <c r="BD301" s="172"/>
      <c r="BE301" s="172"/>
      <c r="BF301" s="172"/>
      <c r="BG301" s="172"/>
      <c r="BH301" s="172"/>
      <c r="BI301" s="172"/>
      <c r="BJ301" s="172"/>
      <c r="BK301" s="172"/>
      <c r="BL301" s="172"/>
      <c r="BM301" s="172"/>
      <c r="BN301" s="172"/>
      <c r="BO301" s="172"/>
      <c r="BP301" s="172"/>
      <c r="BQ301" s="172"/>
      <c r="BR301" s="172"/>
      <c r="BS301" s="172"/>
      <c r="BT301" s="172"/>
      <c r="BU301" s="172"/>
      <c r="BV301" s="172"/>
      <c r="BW301" s="172"/>
      <c r="BX301" s="172"/>
      <c r="BY301" s="172"/>
      <c r="BZ301" s="172"/>
      <c r="CA301" s="172"/>
      <c r="CB301" s="172"/>
      <c r="CC301" s="172"/>
      <c r="CD301" s="172"/>
      <c r="CE301" s="172"/>
      <c r="CF301" s="172"/>
      <c r="CG301" s="172"/>
      <c r="CH301" s="172"/>
      <c r="CI301" s="172"/>
      <c r="CJ301" s="172"/>
      <c r="CK301" s="172"/>
      <c r="CL301" s="172"/>
      <c r="CM301" s="172"/>
      <c r="CN301" s="172"/>
      <c r="CO301" s="172"/>
      <c r="CP301" s="172"/>
      <c r="CQ301" s="172"/>
      <c r="CR301" s="172"/>
      <c r="CS301" s="172"/>
      <c r="CT301" s="172"/>
      <c r="CU301" s="172"/>
      <c r="CV301" s="172"/>
      <c r="CW301" s="172"/>
      <c r="CX301" s="172"/>
      <c r="CY301" s="172"/>
      <c r="CZ301" s="172"/>
    </row>
    <row r="302" spans="1:104" ht="11.25" customHeight="1" x14ac:dyDescent="0.25">
      <c r="A302" s="172"/>
      <c r="B302" s="172"/>
      <c r="C302" s="172"/>
      <c r="D302" s="172"/>
      <c r="E302" s="116"/>
      <c r="F302" s="119"/>
      <c r="G302" s="117"/>
      <c r="H302" s="116"/>
      <c r="I302" s="119"/>
      <c r="J302" s="172"/>
      <c r="K302" s="166"/>
      <c r="L302" s="166"/>
      <c r="M302" s="166"/>
      <c r="N302" s="166"/>
      <c r="O302" s="166"/>
      <c r="P302" s="166"/>
      <c r="Q302" s="166"/>
      <c r="R302" s="166"/>
      <c r="S302" s="172"/>
      <c r="T302" s="166"/>
      <c r="U302" s="166"/>
      <c r="V302" s="166"/>
      <c r="W302" s="166"/>
      <c r="X302" s="166"/>
      <c r="Y302" s="166"/>
      <c r="Z302" s="166"/>
      <c r="AA302" s="166"/>
      <c r="AB302" s="172"/>
      <c r="AC302" s="172"/>
      <c r="AD302" s="172"/>
      <c r="AE302" s="172"/>
      <c r="AF302" s="172"/>
      <c r="AG302" s="172"/>
      <c r="AH302" s="172"/>
      <c r="AI302" s="172"/>
      <c r="AJ302" s="172"/>
      <c r="AK302" s="172"/>
      <c r="AL302" s="174"/>
      <c r="AM302" s="172"/>
      <c r="AN302" s="172"/>
      <c r="AO302" s="172"/>
      <c r="AP302" s="172"/>
      <c r="AQ302" s="172"/>
      <c r="AR302" s="172"/>
      <c r="AS302" s="172"/>
      <c r="AT302" s="172"/>
      <c r="AU302" s="172"/>
      <c r="AV302" s="172"/>
      <c r="AW302" s="172"/>
      <c r="AX302" s="172"/>
      <c r="AY302" s="172"/>
      <c r="AZ302" s="172"/>
      <c r="BA302" s="172"/>
      <c r="BB302" s="172"/>
      <c r="BC302" s="172"/>
      <c r="BD302" s="172"/>
      <c r="BE302" s="172"/>
      <c r="BF302" s="172"/>
      <c r="BG302" s="172"/>
      <c r="BH302" s="172"/>
      <c r="BI302" s="172"/>
      <c r="BJ302" s="172"/>
      <c r="BK302" s="172"/>
      <c r="BL302" s="172"/>
      <c r="BM302" s="172"/>
      <c r="BN302" s="172"/>
      <c r="BO302" s="172"/>
      <c r="BP302" s="172"/>
      <c r="BQ302" s="172"/>
      <c r="BR302" s="172"/>
      <c r="BS302" s="172"/>
      <c r="BT302" s="172"/>
      <c r="BU302" s="172"/>
      <c r="BV302" s="172"/>
      <c r="BW302" s="172"/>
      <c r="BX302" s="172"/>
      <c r="BY302" s="172"/>
      <c r="BZ302" s="172"/>
      <c r="CA302" s="172"/>
      <c r="CB302" s="172"/>
      <c r="CC302" s="172"/>
      <c r="CD302" s="172"/>
      <c r="CE302" s="172"/>
      <c r="CF302" s="172"/>
      <c r="CG302" s="172"/>
      <c r="CH302" s="172"/>
      <c r="CI302" s="172"/>
      <c r="CJ302" s="172"/>
      <c r="CK302" s="172"/>
      <c r="CL302" s="172"/>
      <c r="CM302" s="172"/>
      <c r="CN302" s="172"/>
      <c r="CO302" s="172"/>
      <c r="CP302" s="172"/>
      <c r="CQ302" s="172"/>
      <c r="CR302" s="172"/>
      <c r="CS302" s="172"/>
      <c r="CT302" s="172"/>
      <c r="CU302" s="172"/>
      <c r="CV302" s="172"/>
      <c r="CW302" s="172"/>
      <c r="CX302" s="172"/>
      <c r="CY302" s="172"/>
      <c r="CZ302" s="172"/>
    </row>
    <row r="303" spans="1:104" ht="11.25" customHeight="1" x14ac:dyDescent="0.25">
      <c r="A303" s="172"/>
      <c r="B303" s="172"/>
      <c r="C303" s="172"/>
      <c r="D303" s="172"/>
      <c r="E303" s="116"/>
      <c r="F303" s="119"/>
      <c r="G303" s="117"/>
      <c r="H303" s="116"/>
      <c r="I303" s="119"/>
      <c r="J303" s="172"/>
      <c r="K303" s="166"/>
      <c r="L303" s="166"/>
      <c r="M303" s="166"/>
      <c r="N303" s="166"/>
      <c r="O303" s="166"/>
      <c r="P303" s="166"/>
      <c r="Q303" s="166"/>
      <c r="R303" s="166"/>
      <c r="S303" s="172"/>
      <c r="T303" s="166"/>
      <c r="U303" s="166"/>
      <c r="V303" s="166"/>
      <c r="W303" s="166"/>
      <c r="X303" s="166"/>
      <c r="Y303" s="166"/>
      <c r="Z303" s="166"/>
      <c r="AA303" s="166"/>
      <c r="AB303" s="172"/>
      <c r="AC303" s="172"/>
      <c r="AD303" s="172"/>
      <c r="AE303" s="172"/>
      <c r="AF303" s="172"/>
      <c r="AG303" s="172"/>
      <c r="AH303" s="172"/>
      <c r="AI303" s="172"/>
      <c r="AJ303" s="172"/>
      <c r="AK303" s="172"/>
      <c r="AL303" s="174"/>
      <c r="AM303" s="172"/>
      <c r="AN303" s="172"/>
      <c r="AO303" s="172"/>
      <c r="AP303" s="172"/>
      <c r="AQ303" s="172"/>
      <c r="AR303" s="172"/>
      <c r="AS303" s="172"/>
      <c r="AT303" s="172"/>
      <c r="AU303" s="172"/>
      <c r="AV303" s="172"/>
      <c r="AW303" s="172"/>
      <c r="AX303" s="172"/>
      <c r="AY303" s="172"/>
      <c r="AZ303" s="172"/>
      <c r="BA303" s="172"/>
      <c r="BB303" s="172"/>
      <c r="BC303" s="172"/>
      <c r="BD303" s="172"/>
      <c r="BE303" s="172"/>
      <c r="BF303" s="172"/>
      <c r="BG303" s="172"/>
      <c r="BH303" s="172"/>
      <c r="BI303" s="172"/>
      <c r="BJ303" s="172"/>
      <c r="BK303" s="172"/>
      <c r="BL303" s="172"/>
      <c r="BM303" s="172"/>
      <c r="BN303" s="172"/>
      <c r="BO303" s="172"/>
      <c r="BP303" s="172"/>
      <c r="BQ303" s="172"/>
      <c r="BR303" s="172"/>
      <c r="BS303" s="172"/>
      <c r="BT303" s="172"/>
      <c r="BU303" s="172"/>
      <c r="BV303" s="172"/>
      <c r="BW303" s="172"/>
      <c r="BX303" s="172"/>
      <c r="BY303" s="172"/>
      <c r="BZ303" s="172"/>
      <c r="CA303" s="172"/>
      <c r="CB303" s="172"/>
      <c r="CC303" s="172"/>
      <c r="CD303" s="172"/>
      <c r="CE303" s="172"/>
      <c r="CF303" s="172"/>
      <c r="CG303" s="172"/>
      <c r="CH303" s="172"/>
      <c r="CI303" s="172"/>
      <c r="CJ303" s="172"/>
      <c r="CK303" s="172"/>
      <c r="CL303" s="172"/>
      <c r="CM303" s="172"/>
      <c r="CN303" s="172"/>
      <c r="CO303" s="172"/>
      <c r="CP303" s="172"/>
      <c r="CQ303" s="172"/>
      <c r="CR303" s="172"/>
      <c r="CS303" s="172"/>
      <c r="CT303" s="172"/>
      <c r="CU303" s="172"/>
      <c r="CV303" s="172"/>
      <c r="CW303" s="172"/>
      <c r="CX303" s="172"/>
      <c r="CY303" s="172"/>
      <c r="CZ303" s="172"/>
    </row>
    <row r="304" spans="1:104" ht="11.25" customHeight="1" x14ac:dyDescent="0.25">
      <c r="A304" s="172"/>
      <c r="B304" s="172"/>
      <c r="C304" s="172"/>
      <c r="D304" s="172"/>
      <c r="E304" s="116"/>
      <c r="F304" s="119"/>
      <c r="G304" s="117"/>
      <c r="H304" s="116"/>
      <c r="I304" s="119"/>
      <c r="J304" s="172"/>
      <c r="K304" s="166"/>
      <c r="L304" s="166"/>
      <c r="M304" s="166"/>
      <c r="N304" s="166"/>
      <c r="O304" s="166"/>
      <c r="P304" s="166"/>
      <c r="Q304" s="166"/>
      <c r="R304" s="166"/>
      <c r="S304" s="172"/>
      <c r="T304" s="166"/>
      <c r="U304" s="166"/>
      <c r="V304" s="166"/>
      <c r="W304" s="166"/>
      <c r="X304" s="166"/>
      <c r="Y304" s="166"/>
      <c r="Z304" s="166"/>
      <c r="AA304" s="166"/>
      <c r="AB304" s="172"/>
      <c r="AC304" s="172"/>
      <c r="AD304" s="172"/>
      <c r="AE304" s="172"/>
      <c r="AF304" s="172"/>
      <c r="AG304" s="172"/>
      <c r="AH304" s="172"/>
      <c r="AI304" s="172"/>
      <c r="AJ304" s="172"/>
      <c r="AK304" s="172"/>
      <c r="AL304" s="174"/>
      <c r="AM304" s="172"/>
      <c r="AN304" s="172"/>
      <c r="AO304" s="172"/>
      <c r="AP304" s="172"/>
      <c r="AQ304" s="172"/>
      <c r="AR304" s="172"/>
      <c r="AS304" s="172"/>
      <c r="AT304" s="172"/>
      <c r="AU304" s="172"/>
      <c r="AV304" s="172"/>
      <c r="AW304" s="172"/>
      <c r="AX304" s="172"/>
      <c r="AY304" s="172"/>
      <c r="AZ304" s="172"/>
      <c r="BA304" s="172"/>
      <c r="BB304" s="172"/>
      <c r="BC304" s="172"/>
      <c r="BD304" s="172"/>
      <c r="BE304" s="172"/>
      <c r="BF304" s="172"/>
      <c r="BG304" s="172"/>
      <c r="BH304" s="172"/>
      <c r="BI304" s="172"/>
      <c r="BJ304" s="172"/>
      <c r="BK304" s="172"/>
      <c r="BL304" s="172"/>
      <c r="BM304" s="172"/>
      <c r="BN304" s="172"/>
      <c r="BO304" s="172"/>
      <c r="BP304" s="172"/>
      <c r="BQ304" s="172"/>
      <c r="BR304" s="172"/>
      <c r="BS304" s="172"/>
      <c r="BT304" s="172"/>
      <c r="BU304" s="172"/>
      <c r="BV304" s="172"/>
      <c r="BW304" s="172"/>
      <c r="BX304" s="172"/>
      <c r="BY304" s="172"/>
      <c r="BZ304" s="172"/>
      <c r="CA304" s="172"/>
      <c r="CB304" s="172"/>
      <c r="CC304" s="172"/>
      <c r="CD304" s="172"/>
      <c r="CE304" s="172"/>
      <c r="CF304" s="172"/>
      <c r="CG304" s="172"/>
      <c r="CH304" s="172"/>
      <c r="CI304" s="172"/>
      <c r="CJ304" s="172"/>
      <c r="CK304" s="172"/>
      <c r="CL304" s="172"/>
      <c r="CM304" s="172"/>
      <c r="CN304" s="172"/>
      <c r="CO304" s="172"/>
      <c r="CP304" s="172"/>
      <c r="CQ304" s="172"/>
      <c r="CR304" s="172"/>
      <c r="CS304" s="172"/>
      <c r="CT304" s="172"/>
      <c r="CU304" s="172"/>
      <c r="CV304" s="172"/>
      <c r="CW304" s="172"/>
      <c r="CX304" s="172"/>
      <c r="CY304" s="172"/>
      <c r="CZ304" s="172"/>
    </row>
    <row r="305" spans="1:104" ht="11.25" customHeight="1" x14ac:dyDescent="0.25">
      <c r="A305" s="172"/>
      <c r="B305" s="172"/>
      <c r="C305" s="172"/>
      <c r="D305" s="172"/>
      <c r="E305" s="116"/>
      <c r="F305" s="119"/>
      <c r="G305" s="117"/>
      <c r="H305" s="116"/>
      <c r="I305" s="119"/>
      <c r="J305" s="172"/>
      <c r="K305" s="166"/>
      <c r="L305" s="166"/>
      <c r="M305" s="166"/>
      <c r="N305" s="166"/>
      <c r="O305" s="166"/>
      <c r="P305" s="166"/>
      <c r="Q305" s="166"/>
      <c r="R305" s="166"/>
      <c r="S305" s="172"/>
      <c r="T305" s="166"/>
      <c r="U305" s="166"/>
      <c r="V305" s="166"/>
      <c r="W305" s="166"/>
      <c r="X305" s="166"/>
      <c r="Y305" s="166"/>
      <c r="Z305" s="166"/>
      <c r="AA305" s="166"/>
      <c r="AB305" s="172"/>
      <c r="AC305" s="172"/>
      <c r="AD305" s="172"/>
      <c r="AE305" s="172"/>
      <c r="AF305" s="172"/>
      <c r="AG305" s="172"/>
      <c r="AH305" s="172"/>
      <c r="AI305" s="172"/>
      <c r="AJ305" s="172"/>
      <c r="AK305" s="172"/>
      <c r="AL305" s="174"/>
      <c r="AM305" s="172"/>
      <c r="AN305" s="172"/>
      <c r="AO305" s="172"/>
      <c r="AP305" s="172"/>
      <c r="AQ305" s="172"/>
      <c r="AR305" s="172"/>
      <c r="AS305" s="172"/>
      <c r="AT305" s="172"/>
      <c r="AU305" s="172"/>
      <c r="AV305" s="172"/>
      <c r="AW305" s="172"/>
      <c r="AX305" s="172"/>
      <c r="AY305" s="172"/>
      <c r="AZ305" s="172"/>
      <c r="BA305" s="172"/>
      <c r="BB305" s="172"/>
      <c r="BC305" s="172"/>
      <c r="BD305" s="172"/>
      <c r="BE305" s="172"/>
      <c r="BF305" s="172"/>
      <c r="BG305" s="172"/>
      <c r="BH305" s="172"/>
      <c r="BI305" s="172"/>
      <c r="BJ305" s="172"/>
      <c r="BK305" s="172"/>
      <c r="BL305" s="172"/>
      <c r="BM305" s="172"/>
      <c r="BN305" s="172"/>
      <c r="BO305" s="172"/>
      <c r="BP305" s="172"/>
      <c r="BQ305" s="172"/>
      <c r="BR305" s="172"/>
      <c r="BS305" s="172"/>
      <c r="BT305" s="172"/>
      <c r="BU305" s="172"/>
      <c r="BV305" s="172"/>
      <c r="BW305" s="172"/>
      <c r="BX305" s="172"/>
      <c r="BY305" s="172"/>
      <c r="BZ305" s="172"/>
      <c r="CA305" s="172"/>
      <c r="CB305" s="172"/>
      <c r="CC305" s="172"/>
      <c r="CD305" s="172"/>
      <c r="CE305" s="172"/>
      <c r="CF305" s="172"/>
      <c r="CG305" s="172"/>
      <c r="CH305" s="172"/>
      <c r="CI305" s="172"/>
      <c r="CJ305" s="172"/>
      <c r="CK305" s="172"/>
      <c r="CL305" s="172"/>
      <c r="CM305" s="172"/>
      <c r="CN305" s="172"/>
      <c r="CO305" s="172"/>
      <c r="CP305" s="172"/>
      <c r="CQ305" s="172"/>
      <c r="CR305" s="172"/>
      <c r="CS305" s="172"/>
      <c r="CT305" s="172"/>
      <c r="CU305" s="172"/>
      <c r="CV305" s="172"/>
      <c r="CW305" s="172"/>
      <c r="CX305" s="172"/>
      <c r="CY305" s="172"/>
      <c r="CZ305" s="172"/>
    </row>
    <row r="306" spans="1:104" ht="11.25" customHeight="1" x14ac:dyDescent="0.25">
      <c r="A306" s="172"/>
      <c r="B306" s="172"/>
      <c r="C306" s="172"/>
      <c r="D306" s="172"/>
      <c r="E306" s="116"/>
      <c r="F306" s="119"/>
      <c r="G306" s="117"/>
      <c r="H306" s="116"/>
      <c r="I306" s="119"/>
      <c r="J306" s="172"/>
      <c r="K306" s="166"/>
      <c r="L306" s="166"/>
      <c r="M306" s="166"/>
      <c r="N306" s="166"/>
      <c r="O306" s="166"/>
      <c r="P306" s="166"/>
      <c r="Q306" s="166"/>
      <c r="R306" s="166"/>
      <c r="S306" s="172"/>
      <c r="T306" s="166"/>
      <c r="U306" s="166"/>
      <c r="V306" s="166"/>
      <c r="W306" s="166"/>
      <c r="X306" s="166"/>
      <c r="Y306" s="166"/>
      <c r="Z306" s="166"/>
      <c r="AA306" s="166"/>
      <c r="AB306" s="172"/>
      <c r="AC306" s="172"/>
      <c r="AD306" s="172"/>
      <c r="AE306" s="172"/>
      <c r="AF306" s="172"/>
      <c r="AG306" s="172"/>
      <c r="AH306" s="172"/>
      <c r="AI306" s="172"/>
      <c r="AJ306" s="172"/>
      <c r="AK306" s="172"/>
      <c r="AL306" s="174"/>
      <c r="AM306" s="172"/>
      <c r="AN306" s="172"/>
      <c r="AO306" s="172"/>
      <c r="AP306" s="172"/>
      <c r="AQ306" s="172"/>
      <c r="AR306" s="172"/>
      <c r="AS306" s="172"/>
      <c r="AT306" s="172"/>
      <c r="AU306" s="172"/>
      <c r="AV306" s="172"/>
      <c r="AW306" s="172"/>
      <c r="AX306" s="172"/>
      <c r="AY306" s="172"/>
      <c r="AZ306" s="172"/>
      <c r="BA306" s="172"/>
      <c r="BB306" s="172"/>
      <c r="BC306" s="172"/>
      <c r="BD306" s="172"/>
      <c r="BE306" s="172"/>
      <c r="BF306" s="172"/>
      <c r="BG306" s="172"/>
      <c r="BH306" s="172"/>
      <c r="BI306" s="172"/>
      <c r="BJ306" s="172"/>
      <c r="BK306" s="172"/>
      <c r="BL306" s="172"/>
      <c r="BM306" s="172"/>
      <c r="BN306" s="172"/>
      <c r="BO306" s="172"/>
      <c r="BP306" s="172"/>
      <c r="BQ306" s="172"/>
      <c r="BR306" s="172"/>
      <c r="BS306" s="172"/>
      <c r="BT306" s="172"/>
      <c r="BU306" s="172"/>
      <c r="BV306" s="172"/>
      <c r="BW306" s="172"/>
      <c r="BX306" s="172"/>
      <c r="BY306" s="172"/>
      <c r="BZ306" s="172"/>
      <c r="CA306" s="172"/>
      <c r="CB306" s="172"/>
      <c r="CC306" s="172"/>
      <c r="CD306" s="172"/>
      <c r="CE306" s="172"/>
      <c r="CF306" s="172"/>
      <c r="CG306" s="172"/>
      <c r="CH306" s="172"/>
      <c r="CI306" s="172"/>
      <c r="CJ306" s="172"/>
      <c r="CK306" s="172"/>
      <c r="CL306" s="172"/>
      <c r="CM306" s="172"/>
      <c r="CN306" s="172"/>
      <c r="CO306" s="172"/>
      <c r="CP306" s="172"/>
      <c r="CQ306" s="172"/>
      <c r="CR306" s="172"/>
      <c r="CS306" s="172"/>
      <c r="CT306" s="172"/>
      <c r="CU306" s="172"/>
      <c r="CV306" s="172"/>
      <c r="CW306" s="172"/>
      <c r="CX306" s="172"/>
      <c r="CY306" s="172"/>
      <c r="CZ306" s="172"/>
    </row>
    <row r="307" spans="1:104" ht="11.25" customHeight="1" x14ac:dyDescent="0.25">
      <c r="A307" s="172"/>
      <c r="B307" s="172"/>
      <c r="C307" s="172"/>
      <c r="D307" s="172"/>
      <c r="E307" s="116"/>
      <c r="F307" s="119"/>
      <c r="G307" s="117"/>
      <c r="H307" s="116"/>
      <c r="I307" s="119"/>
      <c r="J307" s="172"/>
      <c r="K307" s="166"/>
      <c r="L307" s="166"/>
      <c r="M307" s="166"/>
      <c r="N307" s="166"/>
      <c r="O307" s="166"/>
      <c r="P307" s="166"/>
      <c r="Q307" s="166"/>
      <c r="R307" s="166"/>
      <c r="S307" s="172"/>
      <c r="T307" s="166"/>
      <c r="U307" s="166"/>
      <c r="V307" s="166"/>
      <c r="W307" s="166"/>
      <c r="X307" s="166"/>
      <c r="Y307" s="166"/>
      <c r="Z307" s="166"/>
      <c r="AA307" s="166"/>
      <c r="AB307" s="172"/>
      <c r="AC307" s="172"/>
      <c r="AD307" s="172"/>
      <c r="AE307" s="172"/>
      <c r="AF307" s="172"/>
      <c r="AG307" s="172"/>
      <c r="AH307" s="172"/>
      <c r="AI307" s="172"/>
      <c r="AJ307" s="172"/>
      <c r="AK307" s="172"/>
      <c r="AL307" s="174"/>
      <c r="AM307" s="172"/>
      <c r="AN307" s="172"/>
      <c r="AO307" s="172"/>
      <c r="AP307" s="172"/>
      <c r="AQ307" s="172"/>
      <c r="AR307" s="172"/>
      <c r="AS307" s="172"/>
      <c r="AT307" s="172"/>
      <c r="AU307" s="172"/>
      <c r="AV307" s="172"/>
      <c r="AW307" s="172"/>
      <c r="AX307" s="172"/>
      <c r="AY307" s="172"/>
      <c r="AZ307" s="172"/>
      <c r="BA307" s="172"/>
      <c r="BB307" s="172"/>
      <c r="BC307" s="172"/>
      <c r="BD307" s="172"/>
      <c r="BE307" s="172"/>
      <c r="BF307" s="172"/>
      <c r="BG307" s="172"/>
      <c r="BH307" s="172"/>
      <c r="BI307" s="172"/>
      <c r="BJ307" s="172"/>
      <c r="BK307" s="172"/>
      <c r="BL307" s="172"/>
      <c r="BM307" s="172"/>
      <c r="BN307" s="172"/>
      <c r="BO307" s="172"/>
      <c r="BP307" s="172"/>
      <c r="BQ307" s="172"/>
      <c r="BR307" s="172"/>
      <c r="BS307" s="172"/>
      <c r="BT307" s="172"/>
      <c r="BU307" s="172"/>
      <c r="BV307" s="172"/>
      <c r="BW307" s="172"/>
      <c r="BX307" s="172"/>
      <c r="BY307" s="172"/>
      <c r="BZ307" s="172"/>
      <c r="CA307" s="172"/>
      <c r="CB307" s="172"/>
      <c r="CC307" s="172"/>
      <c r="CD307" s="172"/>
      <c r="CE307" s="172"/>
      <c r="CF307" s="172"/>
      <c r="CG307" s="172"/>
      <c r="CH307" s="172"/>
      <c r="CI307" s="172"/>
      <c r="CJ307" s="172"/>
      <c r="CK307" s="172"/>
      <c r="CL307" s="172"/>
      <c r="CM307" s="172"/>
      <c r="CN307" s="172"/>
      <c r="CO307" s="172"/>
      <c r="CP307" s="172"/>
      <c r="CQ307" s="172"/>
      <c r="CR307" s="172"/>
      <c r="CS307" s="172"/>
      <c r="CT307" s="172"/>
      <c r="CU307" s="172"/>
      <c r="CV307" s="172"/>
      <c r="CW307" s="172"/>
      <c r="CX307" s="172"/>
      <c r="CY307" s="172"/>
      <c r="CZ307" s="172"/>
    </row>
    <row r="308" spans="1:104" ht="11.25" customHeight="1" x14ac:dyDescent="0.25">
      <c r="A308" s="172"/>
      <c r="B308" s="172"/>
      <c r="C308" s="172"/>
      <c r="D308" s="172"/>
      <c r="E308" s="116"/>
      <c r="F308" s="119"/>
      <c r="G308" s="117"/>
      <c r="H308" s="116"/>
      <c r="I308" s="119"/>
      <c r="J308" s="172"/>
      <c r="K308" s="166"/>
      <c r="L308" s="166"/>
      <c r="M308" s="166"/>
      <c r="N308" s="166"/>
      <c r="O308" s="166"/>
      <c r="P308" s="166"/>
      <c r="Q308" s="166"/>
      <c r="R308" s="166"/>
      <c r="S308" s="172"/>
      <c r="T308" s="166"/>
      <c r="U308" s="166"/>
      <c r="V308" s="166"/>
      <c r="W308" s="166"/>
      <c r="X308" s="166"/>
      <c r="Y308" s="166"/>
      <c r="Z308" s="166"/>
      <c r="AA308" s="166"/>
      <c r="AB308" s="172"/>
      <c r="AC308" s="172"/>
      <c r="AD308" s="172"/>
      <c r="AE308" s="172"/>
      <c r="AF308" s="172"/>
      <c r="AG308" s="172"/>
      <c r="AH308" s="172"/>
      <c r="AI308" s="172"/>
      <c r="AJ308" s="172"/>
      <c r="AK308" s="172"/>
      <c r="AL308" s="174"/>
      <c r="AM308" s="172"/>
      <c r="AN308" s="172"/>
      <c r="AO308" s="172"/>
      <c r="AP308" s="172"/>
      <c r="AQ308" s="172"/>
      <c r="AR308" s="172"/>
      <c r="AS308" s="172"/>
      <c r="AT308" s="172"/>
      <c r="AU308" s="172"/>
      <c r="AV308" s="172"/>
      <c r="AW308" s="172"/>
      <c r="AX308" s="172"/>
      <c r="AY308" s="172"/>
      <c r="AZ308" s="172"/>
      <c r="BA308" s="172"/>
      <c r="BB308" s="172"/>
      <c r="BC308" s="172"/>
      <c r="BD308" s="172"/>
      <c r="BE308" s="172"/>
      <c r="BF308" s="172"/>
      <c r="BG308" s="172"/>
      <c r="BH308" s="172"/>
      <c r="BI308" s="172"/>
      <c r="BJ308" s="172"/>
      <c r="BK308" s="172"/>
      <c r="BL308" s="172"/>
      <c r="BM308" s="172"/>
      <c r="BN308" s="172"/>
      <c r="BO308" s="172"/>
      <c r="BP308" s="172"/>
      <c r="BQ308" s="172"/>
      <c r="BR308" s="172"/>
      <c r="BS308" s="172"/>
      <c r="BT308" s="172"/>
      <c r="BU308" s="172"/>
      <c r="BV308" s="172"/>
      <c r="BW308" s="172"/>
      <c r="BX308" s="172"/>
      <c r="BY308" s="172"/>
      <c r="BZ308" s="172"/>
      <c r="CA308" s="172"/>
      <c r="CB308" s="172"/>
      <c r="CC308" s="172"/>
      <c r="CD308" s="172"/>
      <c r="CE308" s="172"/>
      <c r="CF308" s="172"/>
      <c r="CG308" s="172"/>
      <c r="CH308" s="172"/>
      <c r="CI308" s="172"/>
      <c r="CJ308" s="172"/>
      <c r="CK308" s="172"/>
      <c r="CL308" s="172"/>
      <c r="CM308" s="172"/>
      <c r="CN308" s="172"/>
      <c r="CO308" s="172"/>
      <c r="CP308" s="172"/>
      <c r="CQ308" s="172"/>
      <c r="CR308" s="172"/>
      <c r="CS308" s="172"/>
      <c r="CT308" s="172"/>
      <c r="CU308" s="172"/>
      <c r="CV308" s="172"/>
      <c r="CW308" s="172"/>
      <c r="CX308" s="172"/>
      <c r="CY308" s="172"/>
      <c r="CZ308" s="172"/>
    </row>
    <row r="309" spans="1:104" ht="11.25" customHeight="1" x14ac:dyDescent="0.25">
      <c r="A309" s="172"/>
      <c r="B309" s="172"/>
      <c r="C309" s="172"/>
      <c r="D309" s="172"/>
      <c r="E309" s="116"/>
      <c r="F309" s="119"/>
      <c r="G309" s="117"/>
      <c r="H309" s="116"/>
      <c r="I309" s="119"/>
      <c r="J309" s="172"/>
      <c r="K309" s="166"/>
      <c r="L309" s="166"/>
      <c r="M309" s="166"/>
      <c r="N309" s="166"/>
      <c r="O309" s="166"/>
      <c r="P309" s="166"/>
      <c r="Q309" s="166"/>
      <c r="R309" s="166"/>
      <c r="S309" s="172"/>
      <c r="T309" s="166"/>
      <c r="U309" s="166"/>
      <c r="V309" s="166"/>
      <c r="W309" s="166"/>
      <c r="X309" s="166"/>
      <c r="Y309" s="166"/>
      <c r="Z309" s="166"/>
      <c r="AA309" s="166"/>
      <c r="AB309" s="172"/>
      <c r="AC309" s="172"/>
      <c r="AD309" s="172"/>
      <c r="AE309" s="172"/>
      <c r="AF309" s="172"/>
      <c r="AG309" s="172"/>
      <c r="AH309" s="172"/>
      <c r="AI309" s="172"/>
      <c r="AJ309" s="172"/>
      <c r="AK309" s="172"/>
      <c r="AL309" s="174"/>
      <c r="AM309" s="172"/>
      <c r="AN309" s="172"/>
      <c r="AO309" s="172"/>
      <c r="AP309" s="172"/>
      <c r="AQ309" s="172"/>
      <c r="AR309" s="172"/>
      <c r="AS309" s="172"/>
      <c r="AT309" s="172"/>
      <c r="AU309" s="172"/>
      <c r="AV309" s="172"/>
      <c r="AW309" s="172"/>
      <c r="AX309" s="172"/>
      <c r="AY309" s="172"/>
      <c r="AZ309" s="172"/>
      <c r="BA309" s="172"/>
      <c r="BB309" s="172"/>
      <c r="BC309" s="172"/>
      <c r="BD309" s="172"/>
      <c r="BE309" s="172"/>
      <c r="BF309" s="172"/>
      <c r="BG309" s="172"/>
      <c r="BH309" s="172"/>
      <c r="BI309" s="172"/>
      <c r="BJ309" s="172"/>
      <c r="BK309" s="172"/>
      <c r="BL309" s="172"/>
      <c r="BM309" s="172"/>
      <c r="BN309" s="172"/>
      <c r="BO309" s="172"/>
      <c r="BP309" s="172"/>
      <c r="BQ309" s="172"/>
      <c r="BR309" s="172"/>
      <c r="BS309" s="172"/>
      <c r="BT309" s="172"/>
      <c r="BU309" s="172"/>
      <c r="BV309" s="172"/>
      <c r="BW309" s="172"/>
      <c r="BX309" s="172"/>
      <c r="BY309" s="172"/>
      <c r="BZ309" s="172"/>
      <c r="CA309" s="172"/>
      <c r="CB309" s="172"/>
      <c r="CC309" s="172"/>
      <c r="CD309" s="172"/>
      <c r="CE309" s="172"/>
      <c r="CF309" s="172"/>
      <c r="CG309" s="172"/>
      <c r="CH309" s="172"/>
      <c r="CI309" s="172"/>
      <c r="CJ309" s="172"/>
      <c r="CK309" s="172"/>
      <c r="CL309" s="172"/>
      <c r="CM309" s="172"/>
      <c r="CN309" s="172"/>
      <c r="CO309" s="172"/>
      <c r="CP309" s="172"/>
      <c r="CQ309" s="172"/>
      <c r="CR309" s="172"/>
      <c r="CS309" s="172"/>
      <c r="CT309" s="172"/>
      <c r="CU309" s="172"/>
      <c r="CV309" s="172"/>
      <c r="CW309" s="172"/>
      <c r="CX309" s="172"/>
      <c r="CY309" s="172"/>
      <c r="CZ309" s="172"/>
    </row>
    <row r="310" spans="1:104" ht="11.25" customHeight="1" x14ac:dyDescent="0.25">
      <c r="A310" s="172"/>
      <c r="B310" s="172"/>
      <c r="C310" s="172"/>
      <c r="D310" s="172"/>
      <c r="E310" s="116"/>
      <c r="F310" s="119"/>
      <c r="G310" s="117"/>
      <c r="H310" s="116"/>
      <c r="I310" s="119"/>
      <c r="J310" s="172"/>
      <c r="K310" s="166"/>
      <c r="L310" s="166"/>
      <c r="M310" s="166"/>
      <c r="N310" s="166"/>
      <c r="O310" s="166"/>
      <c r="P310" s="166"/>
      <c r="Q310" s="166"/>
      <c r="R310" s="166"/>
      <c r="S310" s="172"/>
      <c r="T310" s="166"/>
      <c r="U310" s="166"/>
      <c r="V310" s="166"/>
      <c r="W310" s="166"/>
      <c r="X310" s="166"/>
      <c r="Y310" s="166"/>
      <c r="Z310" s="166"/>
      <c r="AA310" s="166"/>
      <c r="AB310" s="172"/>
      <c r="AC310" s="172"/>
      <c r="AD310" s="172"/>
      <c r="AE310" s="172"/>
      <c r="AF310" s="172"/>
      <c r="AG310" s="172"/>
      <c r="AH310" s="172"/>
      <c r="AI310" s="172"/>
      <c r="AJ310" s="172"/>
      <c r="AK310" s="172"/>
      <c r="AL310" s="174"/>
      <c r="AM310" s="172"/>
      <c r="AN310" s="172"/>
      <c r="AO310" s="172"/>
      <c r="AP310" s="172"/>
      <c r="AQ310" s="172"/>
      <c r="AR310" s="172"/>
      <c r="AS310" s="172"/>
      <c r="AT310" s="172"/>
      <c r="AU310" s="172"/>
      <c r="AV310" s="172"/>
      <c r="AW310" s="172"/>
      <c r="AX310" s="172"/>
      <c r="AY310" s="172"/>
      <c r="AZ310" s="172"/>
      <c r="BA310" s="172"/>
      <c r="BB310" s="172"/>
      <c r="BC310" s="172"/>
      <c r="BD310" s="172"/>
      <c r="BE310" s="172"/>
      <c r="BF310" s="172"/>
      <c r="BG310" s="172"/>
      <c r="BH310" s="172"/>
      <c r="BI310" s="172"/>
      <c r="BJ310" s="172"/>
      <c r="BK310" s="172"/>
      <c r="BL310" s="172"/>
      <c r="BM310" s="172"/>
      <c r="BN310" s="172"/>
      <c r="BO310" s="172"/>
      <c r="BP310" s="172"/>
      <c r="BQ310" s="172"/>
      <c r="BR310" s="172"/>
      <c r="BS310" s="172"/>
      <c r="BT310" s="172"/>
      <c r="BU310" s="172"/>
      <c r="BV310" s="172"/>
      <c r="BW310" s="172"/>
      <c r="BX310" s="172"/>
      <c r="BY310" s="172"/>
      <c r="BZ310" s="172"/>
      <c r="CA310" s="172"/>
      <c r="CB310" s="172"/>
      <c r="CC310" s="172"/>
      <c r="CD310" s="172"/>
      <c r="CE310" s="172"/>
      <c r="CF310" s="172"/>
      <c r="CG310" s="172"/>
      <c r="CH310" s="172"/>
      <c r="CI310" s="172"/>
      <c r="CJ310" s="172"/>
      <c r="CK310" s="172"/>
      <c r="CL310" s="172"/>
      <c r="CM310" s="172"/>
      <c r="CN310" s="172"/>
      <c r="CO310" s="172"/>
      <c r="CP310" s="172"/>
      <c r="CQ310" s="172"/>
      <c r="CR310" s="172"/>
      <c r="CS310" s="172"/>
      <c r="CT310" s="172"/>
      <c r="CU310" s="172"/>
      <c r="CV310" s="172"/>
      <c r="CW310" s="172"/>
      <c r="CX310" s="172"/>
      <c r="CY310" s="172"/>
      <c r="CZ310" s="172"/>
    </row>
    <row r="311" spans="1:104" ht="11.25" customHeight="1" x14ac:dyDescent="0.25">
      <c r="A311" s="172"/>
      <c r="B311" s="172"/>
      <c r="C311" s="172"/>
      <c r="D311" s="172"/>
      <c r="E311" s="116"/>
      <c r="F311" s="119"/>
      <c r="G311" s="117"/>
      <c r="H311" s="116"/>
      <c r="I311" s="119"/>
      <c r="J311" s="172"/>
      <c r="K311" s="166"/>
      <c r="L311" s="166"/>
      <c r="M311" s="166"/>
      <c r="N311" s="166"/>
      <c r="O311" s="166"/>
      <c r="P311" s="166"/>
      <c r="Q311" s="166"/>
      <c r="R311" s="166"/>
      <c r="S311" s="172"/>
      <c r="T311" s="166"/>
      <c r="U311" s="166"/>
      <c r="V311" s="166"/>
      <c r="W311" s="166"/>
      <c r="X311" s="166"/>
      <c r="Y311" s="166"/>
      <c r="Z311" s="166"/>
      <c r="AA311" s="166"/>
      <c r="AB311" s="172"/>
      <c r="AC311" s="172"/>
      <c r="AD311" s="172"/>
      <c r="AE311" s="172"/>
      <c r="AF311" s="172"/>
      <c r="AG311" s="172"/>
      <c r="AH311" s="172"/>
      <c r="AI311" s="172"/>
      <c r="AJ311" s="172"/>
      <c r="AK311" s="172"/>
      <c r="AL311" s="174"/>
      <c r="AM311" s="172"/>
      <c r="AN311" s="172"/>
      <c r="AO311" s="172"/>
      <c r="AP311" s="172"/>
      <c r="AQ311" s="172"/>
      <c r="AR311" s="172"/>
      <c r="AS311" s="172"/>
      <c r="AT311" s="172"/>
      <c r="AU311" s="172"/>
      <c r="AV311" s="172"/>
      <c r="AW311" s="172"/>
      <c r="AX311" s="172"/>
      <c r="AY311" s="172"/>
      <c r="AZ311" s="172"/>
      <c r="BA311" s="172"/>
      <c r="BB311" s="172"/>
      <c r="BC311" s="172"/>
      <c r="BD311" s="172"/>
      <c r="BE311" s="172"/>
      <c r="BF311" s="172"/>
      <c r="BG311" s="172"/>
      <c r="BH311" s="172"/>
      <c r="BI311" s="172"/>
      <c r="BJ311" s="172"/>
      <c r="BK311" s="172"/>
      <c r="BL311" s="172"/>
      <c r="BM311" s="172"/>
      <c r="BN311" s="172"/>
      <c r="BO311" s="172"/>
      <c r="BP311" s="172"/>
      <c r="BQ311" s="172"/>
      <c r="BR311" s="172"/>
      <c r="BS311" s="172"/>
      <c r="BT311" s="172"/>
      <c r="BU311" s="172"/>
      <c r="BV311" s="172"/>
      <c r="BW311" s="172"/>
      <c r="BX311" s="172"/>
      <c r="BY311" s="172"/>
      <c r="BZ311" s="172"/>
      <c r="CA311" s="172"/>
      <c r="CB311" s="172"/>
      <c r="CC311" s="172"/>
      <c r="CD311" s="172"/>
      <c r="CE311" s="172"/>
      <c r="CF311" s="172"/>
      <c r="CG311" s="172"/>
      <c r="CH311" s="172"/>
      <c r="CI311" s="172"/>
      <c r="CJ311" s="172"/>
      <c r="CK311" s="172"/>
      <c r="CL311" s="172"/>
      <c r="CM311" s="172"/>
      <c r="CN311" s="172"/>
      <c r="CO311" s="172"/>
      <c r="CP311" s="172"/>
      <c r="CQ311" s="172"/>
      <c r="CR311" s="172"/>
      <c r="CS311" s="172"/>
      <c r="CT311" s="172"/>
      <c r="CU311" s="172"/>
      <c r="CV311" s="172"/>
      <c r="CW311" s="172"/>
      <c r="CX311" s="172"/>
      <c r="CY311" s="172"/>
      <c r="CZ311" s="172"/>
    </row>
    <row r="312" spans="1:104" ht="11.25" customHeight="1" x14ac:dyDescent="0.25">
      <c r="A312" s="172"/>
      <c r="B312" s="172"/>
      <c r="C312" s="172"/>
      <c r="D312" s="172"/>
      <c r="E312" s="116"/>
      <c r="F312" s="119"/>
      <c r="G312" s="117"/>
      <c r="H312" s="116"/>
      <c r="I312" s="119"/>
      <c r="J312" s="172"/>
      <c r="K312" s="166"/>
      <c r="L312" s="166"/>
      <c r="M312" s="166"/>
      <c r="N312" s="166"/>
      <c r="O312" s="166"/>
      <c r="P312" s="166"/>
      <c r="Q312" s="166"/>
      <c r="R312" s="166"/>
      <c r="S312" s="172"/>
      <c r="T312" s="166"/>
      <c r="U312" s="166"/>
      <c r="V312" s="166"/>
      <c r="W312" s="166"/>
      <c r="X312" s="166"/>
      <c r="Y312" s="166"/>
      <c r="Z312" s="166"/>
      <c r="AA312" s="166"/>
      <c r="AB312" s="172"/>
      <c r="AC312" s="172"/>
      <c r="AD312" s="172"/>
      <c r="AE312" s="172"/>
      <c r="AF312" s="172"/>
      <c r="AG312" s="172"/>
      <c r="AH312" s="172"/>
      <c r="AI312" s="172"/>
      <c r="AJ312" s="172"/>
      <c r="AK312" s="172"/>
      <c r="AL312" s="174"/>
      <c r="AM312" s="172"/>
      <c r="AN312" s="172"/>
      <c r="AO312" s="172"/>
      <c r="AP312" s="172"/>
      <c r="AQ312" s="172"/>
      <c r="AR312" s="172"/>
      <c r="AS312" s="172"/>
      <c r="AT312" s="172"/>
      <c r="AU312" s="172"/>
      <c r="AV312" s="172"/>
      <c r="AW312" s="172"/>
      <c r="AX312" s="172"/>
      <c r="AY312" s="172"/>
      <c r="AZ312" s="172"/>
      <c r="BA312" s="172"/>
      <c r="BB312" s="172"/>
      <c r="BC312" s="172"/>
      <c r="BD312" s="172"/>
      <c r="BE312" s="172"/>
      <c r="BF312" s="172"/>
      <c r="BG312" s="172"/>
      <c r="BH312" s="172"/>
      <c r="BI312" s="172"/>
      <c r="BJ312" s="172"/>
      <c r="BK312" s="172"/>
      <c r="BL312" s="172"/>
      <c r="BM312" s="172"/>
      <c r="BN312" s="172"/>
      <c r="BO312" s="172"/>
      <c r="BP312" s="172"/>
      <c r="BQ312" s="172"/>
      <c r="BR312" s="172"/>
      <c r="BS312" s="172"/>
      <c r="BT312" s="172"/>
      <c r="BU312" s="172"/>
      <c r="BV312" s="172"/>
      <c r="BW312" s="172"/>
      <c r="BX312" s="172"/>
      <c r="BY312" s="172"/>
      <c r="BZ312" s="172"/>
      <c r="CA312" s="172"/>
      <c r="CB312" s="172"/>
      <c r="CC312" s="172"/>
      <c r="CD312" s="172"/>
      <c r="CE312" s="172"/>
      <c r="CF312" s="172"/>
      <c r="CG312" s="172"/>
      <c r="CH312" s="172"/>
      <c r="CI312" s="172"/>
      <c r="CJ312" s="172"/>
      <c r="CK312" s="172"/>
      <c r="CL312" s="172"/>
      <c r="CM312" s="172"/>
      <c r="CN312" s="172"/>
      <c r="CO312" s="172"/>
      <c r="CP312" s="172"/>
      <c r="CQ312" s="172"/>
      <c r="CR312" s="172"/>
      <c r="CS312" s="172"/>
      <c r="CT312" s="172"/>
      <c r="CU312" s="172"/>
      <c r="CV312" s="172"/>
      <c r="CW312" s="172"/>
      <c r="CX312" s="172"/>
      <c r="CY312" s="172"/>
      <c r="CZ312" s="172"/>
    </row>
    <row r="313" spans="1:104" ht="11.25" customHeight="1" x14ac:dyDescent="0.25">
      <c r="A313" s="172"/>
      <c r="B313" s="172"/>
      <c r="C313" s="172"/>
      <c r="D313" s="172"/>
      <c r="E313" s="116"/>
      <c r="F313" s="119"/>
      <c r="G313" s="117"/>
      <c r="H313" s="116"/>
      <c r="I313" s="119"/>
      <c r="J313" s="172"/>
      <c r="K313" s="166"/>
      <c r="L313" s="166"/>
      <c r="M313" s="166"/>
      <c r="N313" s="166"/>
      <c r="O313" s="166"/>
      <c r="P313" s="166"/>
      <c r="Q313" s="166"/>
      <c r="R313" s="166"/>
      <c r="S313" s="172"/>
      <c r="T313" s="166"/>
      <c r="U313" s="166"/>
      <c r="V313" s="166"/>
      <c r="W313" s="166"/>
      <c r="X313" s="166"/>
      <c r="Y313" s="166"/>
      <c r="Z313" s="166"/>
      <c r="AA313" s="166"/>
      <c r="AB313" s="172"/>
      <c r="AC313" s="172"/>
      <c r="AD313" s="172"/>
      <c r="AE313" s="172"/>
      <c r="AF313" s="172"/>
      <c r="AG313" s="172"/>
      <c r="AH313" s="172"/>
      <c r="AI313" s="172"/>
      <c r="AJ313" s="172"/>
      <c r="AK313" s="172"/>
      <c r="AL313" s="174"/>
      <c r="AM313" s="172"/>
      <c r="AN313" s="172"/>
      <c r="AO313" s="172"/>
      <c r="AP313" s="172"/>
      <c r="AQ313" s="172"/>
      <c r="AR313" s="172"/>
      <c r="AS313" s="172"/>
      <c r="AT313" s="172"/>
      <c r="AU313" s="172"/>
      <c r="AV313" s="172"/>
      <c r="AW313" s="172"/>
      <c r="AX313" s="172"/>
      <c r="AY313" s="172"/>
      <c r="AZ313" s="172"/>
      <c r="BA313" s="172"/>
      <c r="BB313" s="172"/>
      <c r="BC313" s="172"/>
      <c r="BD313" s="172"/>
      <c r="BE313" s="172"/>
      <c r="BF313" s="172"/>
      <c r="BG313" s="172"/>
      <c r="BH313" s="172"/>
      <c r="BI313" s="172"/>
      <c r="BJ313" s="172"/>
      <c r="BK313" s="172"/>
      <c r="BL313" s="172"/>
      <c r="BM313" s="172"/>
      <c r="BN313" s="172"/>
      <c r="BO313" s="172"/>
      <c r="BP313" s="172"/>
      <c r="BQ313" s="172"/>
      <c r="BR313" s="172"/>
      <c r="BS313" s="172"/>
      <c r="BT313" s="172"/>
      <c r="BU313" s="172"/>
      <c r="BV313" s="172"/>
      <c r="BW313" s="172"/>
      <c r="BX313" s="172"/>
      <c r="BY313" s="172"/>
      <c r="BZ313" s="172"/>
      <c r="CA313" s="172"/>
      <c r="CB313" s="172"/>
      <c r="CC313" s="172"/>
      <c r="CD313" s="172"/>
      <c r="CE313" s="172"/>
      <c r="CF313" s="172"/>
      <c r="CG313" s="172"/>
      <c r="CH313" s="172"/>
      <c r="CI313" s="172"/>
      <c r="CJ313" s="172"/>
      <c r="CK313" s="172"/>
      <c r="CL313" s="172"/>
      <c r="CM313" s="172"/>
      <c r="CN313" s="172"/>
      <c r="CO313" s="172"/>
      <c r="CP313" s="172"/>
      <c r="CQ313" s="172"/>
      <c r="CR313" s="172"/>
      <c r="CS313" s="172"/>
      <c r="CT313" s="172"/>
      <c r="CU313" s="172"/>
      <c r="CV313" s="172"/>
      <c r="CW313" s="172"/>
      <c r="CX313" s="172"/>
      <c r="CY313" s="172"/>
      <c r="CZ313" s="172"/>
    </row>
    <row r="314" spans="1:104" ht="11.25" customHeight="1" x14ac:dyDescent="0.25">
      <c r="A314" s="172"/>
      <c r="B314" s="172"/>
      <c r="C314" s="172"/>
      <c r="D314" s="172"/>
      <c r="E314" s="116"/>
      <c r="F314" s="119"/>
      <c r="G314" s="117"/>
      <c r="H314" s="116"/>
      <c r="I314" s="119"/>
      <c r="J314" s="172"/>
      <c r="K314" s="166"/>
      <c r="L314" s="166"/>
      <c r="M314" s="166"/>
      <c r="N314" s="166"/>
      <c r="O314" s="166"/>
      <c r="P314" s="166"/>
      <c r="Q314" s="166"/>
      <c r="R314" s="166"/>
      <c r="S314" s="172"/>
      <c r="T314" s="166"/>
      <c r="U314" s="166"/>
      <c r="V314" s="166"/>
      <c r="W314" s="166"/>
      <c r="X314" s="166"/>
      <c r="Y314" s="166"/>
      <c r="Z314" s="166"/>
      <c r="AA314" s="166"/>
      <c r="AB314" s="172"/>
      <c r="AC314" s="172"/>
      <c r="AD314" s="172"/>
      <c r="AE314" s="172"/>
      <c r="AF314" s="172"/>
      <c r="AG314" s="172"/>
      <c r="AH314" s="172"/>
      <c r="AI314" s="172"/>
      <c r="AJ314" s="172"/>
      <c r="AK314" s="172"/>
      <c r="AL314" s="174"/>
      <c r="AM314" s="172"/>
      <c r="AN314" s="172"/>
      <c r="AO314" s="172"/>
      <c r="AP314" s="172"/>
      <c r="AQ314" s="172"/>
      <c r="AR314" s="172"/>
      <c r="AS314" s="172"/>
      <c r="AT314" s="172"/>
      <c r="AU314" s="172"/>
      <c r="AV314" s="172"/>
      <c r="AW314" s="172"/>
      <c r="AX314" s="172"/>
      <c r="AY314" s="172"/>
      <c r="AZ314" s="172"/>
      <c r="BA314" s="172"/>
      <c r="BB314" s="172"/>
      <c r="BC314" s="172"/>
      <c r="BD314" s="172"/>
      <c r="BE314" s="172"/>
      <c r="BF314" s="172"/>
      <c r="BG314" s="172"/>
      <c r="BH314" s="172"/>
      <c r="BI314" s="172"/>
      <c r="BJ314" s="172"/>
      <c r="BK314" s="172"/>
      <c r="BL314" s="172"/>
      <c r="BM314" s="172"/>
      <c r="BN314" s="172"/>
      <c r="BO314" s="172"/>
      <c r="BP314" s="172"/>
      <c r="BQ314" s="172"/>
      <c r="BR314" s="172"/>
      <c r="BS314" s="172"/>
      <c r="BT314" s="172"/>
      <c r="BU314" s="172"/>
      <c r="BV314" s="172"/>
      <c r="BW314" s="172"/>
      <c r="BX314" s="172"/>
      <c r="BY314" s="172"/>
      <c r="BZ314" s="172"/>
      <c r="CA314" s="172"/>
      <c r="CB314" s="172"/>
      <c r="CC314" s="172"/>
      <c r="CD314" s="172"/>
      <c r="CE314" s="172"/>
      <c r="CF314" s="172"/>
      <c r="CG314" s="172"/>
      <c r="CH314" s="172"/>
      <c r="CI314" s="172"/>
      <c r="CJ314" s="172"/>
      <c r="CK314" s="172"/>
      <c r="CL314" s="172"/>
      <c r="CM314" s="172"/>
      <c r="CN314" s="172"/>
      <c r="CO314" s="172"/>
      <c r="CP314" s="172"/>
      <c r="CQ314" s="172"/>
      <c r="CR314" s="172"/>
      <c r="CS314" s="172"/>
      <c r="CT314" s="172"/>
      <c r="CU314" s="172"/>
      <c r="CV314" s="172"/>
      <c r="CW314" s="172"/>
      <c r="CX314" s="172"/>
      <c r="CY314" s="172"/>
      <c r="CZ314" s="172"/>
    </row>
    <row r="315" spans="1:104" ht="11.25" customHeight="1" x14ac:dyDescent="0.25">
      <c r="A315" s="172"/>
      <c r="B315" s="172"/>
      <c r="C315" s="172"/>
      <c r="D315" s="172"/>
      <c r="E315" s="116"/>
      <c r="F315" s="119"/>
      <c r="G315" s="117"/>
      <c r="H315" s="116"/>
      <c r="I315" s="119"/>
      <c r="J315" s="172"/>
      <c r="K315" s="166"/>
      <c r="L315" s="166"/>
      <c r="M315" s="166"/>
      <c r="N315" s="166"/>
      <c r="O315" s="166"/>
      <c r="P315" s="166"/>
      <c r="Q315" s="166"/>
      <c r="R315" s="166"/>
      <c r="S315" s="172"/>
      <c r="T315" s="166"/>
      <c r="U315" s="166"/>
      <c r="V315" s="166"/>
      <c r="W315" s="166"/>
      <c r="X315" s="166"/>
      <c r="Y315" s="166"/>
      <c r="Z315" s="166"/>
      <c r="AA315" s="166"/>
      <c r="AB315" s="172"/>
      <c r="AC315" s="172"/>
      <c r="AD315" s="172"/>
      <c r="AE315" s="172"/>
      <c r="AF315" s="172"/>
      <c r="AG315" s="172"/>
      <c r="AH315" s="172"/>
      <c r="AI315" s="172"/>
      <c r="AJ315" s="172"/>
      <c r="AK315" s="172"/>
      <c r="AL315" s="174"/>
      <c r="AM315" s="172"/>
      <c r="AN315" s="172"/>
      <c r="AO315" s="172"/>
      <c r="AP315" s="172"/>
      <c r="AQ315" s="172"/>
      <c r="AR315" s="172"/>
      <c r="AS315" s="172"/>
      <c r="AT315" s="172"/>
      <c r="AU315" s="172"/>
      <c r="AV315" s="172"/>
      <c r="AW315" s="172"/>
      <c r="AX315" s="172"/>
      <c r="AY315" s="172"/>
      <c r="AZ315" s="172"/>
      <c r="BA315" s="172"/>
      <c r="BB315" s="172"/>
      <c r="BC315" s="172"/>
      <c r="BD315" s="172"/>
      <c r="BE315" s="172"/>
      <c r="BF315" s="172"/>
      <c r="BG315" s="172"/>
      <c r="BH315" s="172"/>
      <c r="BI315" s="172"/>
      <c r="BJ315" s="172"/>
      <c r="BK315" s="172"/>
      <c r="BL315" s="172"/>
      <c r="BM315" s="172"/>
      <c r="BN315" s="172"/>
      <c r="BO315" s="172"/>
      <c r="BP315" s="172"/>
      <c r="BQ315" s="172"/>
      <c r="BR315" s="172"/>
      <c r="BS315" s="172"/>
      <c r="BT315" s="172"/>
      <c r="BU315" s="172"/>
      <c r="BV315" s="172"/>
      <c r="BW315" s="172"/>
      <c r="BX315" s="172"/>
      <c r="BY315" s="172"/>
      <c r="BZ315" s="172"/>
      <c r="CA315" s="172"/>
      <c r="CB315" s="172"/>
      <c r="CC315" s="172"/>
      <c r="CD315" s="172"/>
      <c r="CE315" s="172"/>
      <c r="CF315" s="172"/>
      <c r="CG315" s="172"/>
      <c r="CH315" s="172"/>
      <c r="CI315" s="172"/>
      <c r="CJ315" s="172"/>
      <c r="CK315" s="172"/>
      <c r="CL315" s="172"/>
      <c r="CM315" s="172"/>
      <c r="CN315" s="172"/>
      <c r="CO315" s="172"/>
      <c r="CP315" s="172"/>
      <c r="CQ315" s="172"/>
      <c r="CR315" s="172"/>
      <c r="CS315" s="172"/>
      <c r="CT315" s="172"/>
      <c r="CU315" s="172"/>
      <c r="CV315" s="172"/>
      <c r="CW315" s="172"/>
      <c r="CX315" s="172"/>
      <c r="CY315" s="172"/>
      <c r="CZ315" s="172"/>
    </row>
    <row r="316" spans="1:104" ht="11.25" customHeight="1" x14ac:dyDescent="0.25">
      <c r="A316" s="172"/>
      <c r="B316" s="172"/>
      <c r="C316" s="172"/>
      <c r="D316" s="172"/>
      <c r="E316" s="116"/>
      <c r="F316" s="119"/>
      <c r="G316" s="117"/>
      <c r="H316" s="116"/>
      <c r="I316" s="119"/>
      <c r="J316" s="172"/>
      <c r="K316" s="166"/>
      <c r="L316" s="166"/>
      <c r="M316" s="166"/>
      <c r="N316" s="166"/>
      <c r="O316" s="166"/>
      <c r="P316" s="166"/>
      <c r="Q316" s="166"/>
      <c r="R316" s="166"/>
      <c r="S316" s="172"/>
      <c r="T316" s="166"/>
      <c r="U316" s="166"/>
      <c r="V316" s="166"/>
      <c r="W316" s="166"/>
      <c r="X316" s="166"/>
      <c r="Y316" s="166"/>
      <c r="Z316" s="166"/>
      <c r="AA316" s="166"/>
      <c r="AB316" s="172"/>
      <c r="AC316" s="172"/>
      <c r="AD316" s="172"/>
      <c r="AE316" s="172"/>
      <c r="AF316" s="172"/>
      <c r="AG316" s="172"/>
      <c r="AH316" s="172"/>
      <c r="AI316" s="172"/>
      <c r="AJ316" s="172"/>
      <c r="AK316" s="172"/>
      <c r="AL316" s="174"/>
      <c r="AM316" s="172"/>
      <c r="AN316" s="172"/>
      <c r="AO316" s="172"/>
      <c r="AP316" s="172"/>
      <c r="AQ316" s="172"/>
      <c r="AR316" s="172"/>
      <c r="AS316" s="172"/>
      <c r="AT316" s="172"/>
      <c r="AU316" s="172"/>
      <c r="AV316" s="172"/>
      <c r="AW316" s="172"/>
      <c r="AX316" s="172"/>
      <c r="AY316" s="172"/>
      <c r="AZ316" s="172"/>
      <c r="BA316" s="172"/>
      <c r="BB316" s="172"/>
      <c r="BC316" s="172"/>
      <c r="BD316" s="172"/>
      <c r="BE316" s="172"/>
      <c r="BF316" s="172"/>
      <c r="BG316" s="172"/>
      <c r="BH316" s="172"/>
      <c r="BI316" s="172"/>
      <c r="BJ316" s="172"/>
      <c r="BK316" s="172"/>
      <c r="BL316" s="172"/>
      <c r="BM316" s="172"/>
      <c r="BN316" s="172"/>
      <c r="BO316" s="172"/>
      <c r="BP316" s="172"/>
      <c r="BQ316" s="172"/>
      <c r="BR316" s="172"/>
      <c r="BS316" s="172"/>
      <c r="BT316" s="172"/>
      <c r="BU316" s="172"/>
      <c r="BV316" s="172"/>
      <c r="BW316" s="172"/>
      <c r="BX316" s="172"/>
      <c r="BY316" s="172"/>
      <c r="BZ316" s="172"/>
      <c r="CA316" s="172"/>
      <c r="CB316" s="172"/>
      <c r="CC316" s="172"/>
      <c r="CD316" s="172"/>
      <c r="CE316" s="172"/>
      <c r="CF316" s="172"/>
      <c r="CG316" s="172"/>
      <c r="CH316" s="172"/>
      <c r="CI316" s="172"/>
      <c r="CJ316" s="172"/>
      <c r="CK316" s="172"/>
      <c r="CL316" s="172"/>
      <c r="CM316" s="172"/>
      <c r="CN316" s="172"/>
      <c r="CO316" s="172"/>
      <c r="CP316" s="172"/>
      <c r="CQ316" s="172"/>
      <c r="CR316" s="172"/>
      <c r="CS316" s="172"/>
      <c r="CT316" s="172"/>
      <c r="CU316" s="172"/>
      <c r="CV316" s="172"/>
      <c r="CW316" s="172"/>
      <c r="CX316" s="172"/>
      <c r="CY316" s="172"/>
      <c r="CZ316" s="172"/>
    </row>
    <row r="317" spans="1:104" ht="11.25" customHeight="1" x14ac:dyDescent="0.25">
      <c r="A317" s="172"/>
      <c r="B317" s="172"/>
      <c r="C317" s="172"/>
      <c r="D317" s="172"/>
      <c r="E317" s="116"/>
      <c r="F317" s="119"/>
      <c r="G317" s="117"/>
      <c r="H317" s="116"/>
      <c r="I317" s="119"/>
      <c r="J317" s="172"/>
      <c r="K317" s="166"/>
      <c r="L317" s="166"/>
      <c r="M317" s="166"/>
      <c r="N317" s="166"/>
      <c r="O317" s="166"/>
      <c r="P317" s="166"/>
      <c r="Q317" s="166"/>
      <c r="R317" s="166"/>
      <c r="S317" s="172"/>
      <c r="T317" s="166"/>
      <c r="U317" s="166"/>
      <c r="V317" s="166"/>
      <c r="W317" s="166"/>
      <c r="X317" s="166"/>
      <c r="Y317" s="166"/>
      <c r="Z317" s="166"/>
      <c r="AA317" s="166"/>
      <c r="AB317" s="172"/>
      <c r="AC317" s="172"/>
      <c r="AD317" s="172"/>
      <c r="AE317" s="172"/>
      <c r="AF317" s="172"/>
      <c r="AG317" s="172"/>
      <c r="AH317" s="172"/>
      <c r="AI317" s="172"/>
      <c r="AJ317" s="172"/>
      <c r="AK317" s="172"/>
      <c r="AL317" s="174"/>
      <c r="AM317" s="172"/>
      <c r="AN317" s="172"/>
      <c r="AO317" s="172"/>
      <c r="AP317" s="172"/>
      <c r="AQ317" s="172"/>
      <c r="AR317" s="172"/>
      <c r="AS317" s="172"/>
      <c r="AT317" s="172"/>
      <c r="AU317" s="172"/>
      <c r="AV317" s="172"/>
      <c r="AW317" s="172"/>
      <c r="AX317" s="172"/>
      <c r="AY317" s="172"/>
      <c r="AZ317" s="172"/>
      <c r="BA317" s="172"/>
      <c r="BB317" s="172"/>
      <c r="BC317" s="172"/>
      <c r="BD317" s="172"/>
      <c r="BE317" s="172"/>
      <c r="BF317" s="172"/>
      <c r="BG317" s="172"/>
      <c r="BH317" s="172"/>
      <c r="BI317" s="172"/>
      <c r="BJ317" s="172"/>
      <c r="BK317" s="172"/>
      <c r="BL317" s="172"/>
      <c r="BM317" s="172"/>
      <c r="BN317" s="172"/>
      <c r="BO317" s="172"/>
      <c r="BP317" s="172"/>
      <c r="BQ317" s="172"/>
      <c r="BR317" s="172"/>
      <c r="BS317" s="172"/>
      <c r="BT317" s="172"/>
      <c r="BU317" s="172"/>
      <c r="BV317" s="172"/>
      <c r="BW317" s="172"/>
      <c r="BX317" s="172"/>
      <c r="BY317" s="172"/>
      <c r="BZ317" s="172"/>
      <c r="CA317" s="172"/>
      <c r="CB317" s="172"/>
      <c r="CC317" s="172"/>
      <c r="CD317" s="172"/>
      <c r="CE317" s="172"/>
      <c r="CF317" s="172"/>
      <c r="CG317" s="172"/>
      <c r="CH317" s="172"/>
      <c r="CI317" s="172"/>
      <c r="CJ317" s="172"/>
      <c r="CK317" s="172"/>
      <c r="CL317" s="172"/>
      <c r="CM317" s="172"/>
      <c r="CN317" s="172"/>
      <c r="CO317" s="172"/>
      <c r="CP317" s="172"/>
      <c r="CQ317" s="172"/>
      <c r="CR317" s="172"/>
      <c r="CS317" s="172"/>
      <c r="CT317" s="172"/>
      <c r="CU317" s="172"/>
      <c r="CV317" s="172"/>
      <c r="CW317" s="172"/>
      <c r="CX317" s="172"/>
      <c r="CY317" s="172"/>
      <c r="CZ317" s="172"/>
    </row>
    <row r="318" spans="1:104" ht="11.25" customHeight="1" x14ac:dyDescent="0.25">
      <c r="A318" s="172"/>
      <c r="B318" s="172"/>
      <c r="C318" s="172"/>
      <c r="D318" s="172"/>
      <c r="E318" s="116"/>
      <c r="F318" s="119"/>
      <c r="G318" s="117"/>
      <c r="H318" s="116"/>
      <c r="I318" s="119"/>
      <c r="J318" s="172"/>
      <c r="K318" s="166"/>
      <c r="L318" s="166"/>
      <c r="M318" s="166"/>
      <c r="N318" s="166"/>
      <c r="O318" s="166"/>
      <c r="P318" s="166"/>
      <c r="Q318" s="166"/>
      <c r="R318" s="166"/>
      <c r="S318" s="172"/>
      <c r="T318" s="166"/>
      <c r="U318" s="166"/>
      <c r="V318" s="166"/>
      <c r="W318" s="166"/>
      <c r="X318" s="166"/>
      <c r="Y318" s="166"/>
      <c r="Z318" s="166"/>
      <c r="AA318" s="166"/>
      <c r="AB318" s="172"/>
      <c r="AC318" s="172"/>
      <c r="AD318" s="172"/>
      <c r="AE318" s="172"/>
      <c r="AF318" s="172"/>
      <c r="AG318" s="172"/>
      <c r="AH318" s="172"/>
      <c r="AI318" s="172"/>
      <c r="AJ318" s="172"/>
      <c r="AK318" s="172"/>
      <c r="AL318" s="174"/>
      <c r="AM318" s="172"/>
      <c r="AN318" s="172"/>
      <c r="AO318" s="172"/>
      <c r="AP318" s="172"/>
      <c r="AQ318" s="172"/>
      <c r="AR318" s="172"/>
      <c r="AS318" s="172"/>
      <c r="AT318" s="172"/>
      <c r="AU318" s="172"/>
      <c r="AV318" s="172"/>
      <c r="AW318" s="172"/>
      <c r="AX318" s="172"/>
      <c r="AY318" s="172"/>
      <c r="AZ318" s="172"/>
      <c r="BA318" s="172"/>
      <c r="BB318" s="172"/>
      <c r="BC318" s="172"/>
      <c r="BD318" s="172"/>
      <c r="BE318" s="172"/>
      <c r="BF318" s="172"/>
      <c r="BG318" s="172"/>
      <c r="BH318" s="172"/>
      <c r="BI318" s="172"/>
      <c r="BJ318" s="172"/>
      <c r="BK318" s="172"/>
      <c r="BL318" s="172"/>
      <c r="BM318" s="172"/>
      <c r="BN318" s="172"/>
      <c r="BO318" s="172"/>
      <c r="BP318" s="172"/>
      <c r="BQ318" s="172"/>
      <c r="BR318" s="172"/>
      <c r="BS318" s="172"/>
      <c r="BT318" s="172"/>
      <c r="BU318" s="172"/>
      <c r="BV318" s="172"/>
      <c r="BW318" s="172"/>
      <c r="BX318" s="172"/>
      <c r="BY318" s="172"/>
      <c r="BZ318" s="172"/>
      <c r="CA318" s="172"/>
      <c r="CB318" s="172"/>
      <c r="CC318" s="172"/>
      <c r="CD318" s="172"/>
      <c r="CE318" s="172"/>
      <c r="CF318" s="172"/>
      <c r="CG318" s="172"/>
      <c r="CH318" s="172"/>
      <c r="CI318" s="172"/>
      <c r="CJ318" s="172"/>
      <c r="CK318" s="172"/>
      <c r="CL318" s="172"/>
      <c r="CM318" s="172"/>
      <c r="CN318" s="172"/>
      <c r="CO318" s="172"/>
      <c r="CP318" s="172"/>
      <c r="CQ318" s="172"/>
      <c r="CR318" s="172"/>
      <c r="CS318" s="172"/>
      <c r="CT318" s="172"/>
      <c r="CU318" s="172"/>
      <c r="CV318" s="172"/>
      <c r="CW318" s="172"/>
      <c r="CX318" s="172"/>
      <c r="CY318" s="172"/>
      <c r="CZ318" s="172"/>
    </row>
    <row r="319" spans="1:104" ht="11.25" customHeight="1" x14ac:dyDescent="0.25">
      <c r="A319" s="172"/>
      <c r="B319" s="172"/>
      <c r="C319" s="172"/>
      <c r="D319" s="172"/>
      <c r="E319" s="116"/>
      <c r="F319" s="119"/>
      <c r="G319" s="117"/>
      <c r="H319" s="116"/>
      <c r="I319" s="119"/>
      <c r="J319" s="172"/>
      <c r="K319" s="166"/>
      <c r="L319" s="166"/>
      <c r="M319" s="166"/>
      <c r="N319" s="166"/>
      <c r="O319" s="166"/>
      <c r="P319" s="166"/>
      <c r="Q319" s="166"/>
      <c r="R319" s="166"/>
      <c r="S319" s="172"/>
      <c r="T319" s="166"/>
      <c r="U319" s="166"/>
      <c r="V319" s="166"/>
      <c r="W319" s="166"/>
      <c r="X319" s="166"/>
      <c r="Y319" s="166"/>
      <c r="Z319" s="166"/>
      <c r="AA319" s="166"/>
      <c r="AB319" s="172"/>
      <c r="AC319" s="172"/>
      <c r="AD319" s="172"/>
      <c r="AE319" s="172"/>
      <c r="AF319" s="172"/>
      <c r="AG319" s="172"/>
      <c r="AH319" s="172"/>
      <c r="AI319" s="172"/>
      <c r="AJ319" s="172"/>
      <c r="AK319" s="172"/>
      <c r="AL319" s="174"/>
      <c r="AM319" s="172"/>
      <c r="AN319" s="172"/>
      <c r="AO319" s="172"/>
      <c r="AP319" s="172"/>
      <c r="AQ319" s="172"/>
      <c r="AR319" s="172"/>
      <c r="AS319" s="172"/>
      <c r="AT319" s="172"/>
      <c r="AU319" s="172"/>
      <c r="AV319" s="172"/>
      <c r="AW319" s="172"/>
      <c r="AX319" s="172"/>
      <c r="AY319" s="172"/>
      <c r="AZ319" s="172"/>
      <c r="BA319" s="172"/>
      <c r="BB319" s="172"/>
      <c r="BC319" s="172"/>
      <c r="BD319" s="172"/>
      <c r="BE319" s="172"/>
      <c r="BF319" s="172"/>
      <c r="BG319" s="172"/>
      <c r="BH319" s="172"/>
      <c r="BI319" s="172"/>
      <c r="BJ319" s="172"/>
      <c r="BK319" s="172"/>
      <c r="BL319" s="172"/>
      <c r="BM319" s="172"/>
      <c r="BN319" s="172"/>
      <c r="BO319" s="172"/>
      <c r="BP319" s="172"/>
      <c r="BQ319" s="172"/>
      <c r="BR319" s="172"/>
      <c r="BS319" s="172"/>
      <c r="BT319" s="172"/>
      <c r="BU319" s="172"/>
      <c r="BV319" s="172"/>
      <c r="BW319" s="172"/>
      <c r="BX319" s="172"/>
      <c r="BY319" s="172"/>
      <c r="BZ319" s="172"/>
      <c r="CA319" s="172"/>
      <c r="CB319" s="172"/>
      <c r="CC319" s="172"/>
      <c r="CD319" s="172"/>
      <c r="CE319" s="172"/>
      <c r="CF319" s="172"/>
      <c r="CG319" s="172"/>
      <c r="CH319" s="172"/>
      <c r="CI319" s="172"/>
      <c r="CJ319" s="172"/>
      <c r="CK319" s="172"/>
      <c r="CL319" s="172"/>
      <c r="CM319" s="172"/>
      <c r="CN319" s="172"/>
      <c r="CO319" s="172"/>
      <c r="CP319" s="172"/>
      <c r="CQ319" s="172"/>
      <c r="CR319" s="172"/>
      <c r="CS319" s="172"/>
      <c r="CT319" s="172"/>
      <c r="CU319" s="172"/>
      <c r="CV319" s="172"/>
      <c r="CW319" s="172"/>
      <c r="CX319" s="172"/>
      <c r="CY319" s="172"/>
      <c r="CZ319" s="172"/>
    </row>
    <row r="320" spans="1:104" ht="11.25" customHeight="1" x14ac:dyDescent="0.25">
      <c r="A320" s="172"/>
      <c r="B320" s="172"/>
      <c r="C320" s="172"/>
      <c r="D320" s="172"/>
      <c r="E320" s="116"/>
      <c r="F320" s="119"/>
      <c r="G320" s="117"/>
      <c r="H320" s="116"/>
      <c r="I320" s="119"/>
      <c r="J320" s="172"/>
      <c r="K320" s="166"/>
      <c r="L320" s="166"/>
      <c r="M320" s="166"/>
      <c r="N320" s="166"/>
      <c r="O320" s="166"/>
      <c r="P320" s="166"/>
      <c r="Q320" s="166"/>
      <c r="R320" s="166"/>
      <c r="S320" s="172"/>
      <c r="T320" s="166"/>
      <c r="U320" s="166"/>
      <c r="V320" s="166"/>
      <c r="W320" s="166"/>
      <c r="X320" s="166"/>
      <c r="Y320" s="166"/>
      <c r="Z320" s="166"/>
      <c r="AA320" s="166"/>
      <c r="AB320" s="172"/>
      <c r="AC320" s="172"/>
      <c r="AD320" s="172"/>
      <c r="AE320" s="172"/>
      <c r="AF320" s="172"/>
      <c r="AG320" s="172"/>
      <c r="AH320" s="172"/>
      <c r="AI320" s="172"/>
      <c r="AJ320" s="172"/>
      <c r="AK320" s="172"/>
      <c r="AL320" s="174"/>
      <c r="AM320" s="172"/>
      <c r="AN320" s="172"/>
      <c r="AO320" s="172"/>
      <c r="AP320" s="172"/>
      <c r="AQ320" s="172"/>
      <c r="AR320" s="172"/>
      <c r="AS320" s="172"/>
      <c r="AT320" s="172"/>
      <c r="AU320" s="172"/>
      <c r="AV320" s="172"/>
      <c r="AW320" s="172"/>
      <c r="AX320" s="172"/>
      <c r="AY320" s="172"/>
      <c r="AZ320" s="172"/>
      <c r="BA320" s="172"/>
      <c r="BB320" s="172"/>
      <c r="BC320" s="172"/>
      <c r="BD320" s="172"/>
      <c r="BE320" s="172"/>
      <c r="BF320" s="172"/>
      <c r="BG320" s="172"/>
      <c r="BH320" s="172"/>
      <c r="BI320" s="172"/>
      <c r="BJ320" s="172"/>
      <c r="BK320" s="172"/>
      <c r="BL320" s="172"/>
      <c r="BM320" s="172"/>
      <c r="BN320" s="172"/>
      <c r="BO320" s="172"/>
      <c r="BP320" s="172"/>
      <c r="BQ320" s="172"/>
      <c r="BR320" s="172"/>
      <c r="BS320" s="172"/>
      <c r="BT320" s="172"/>
      <c r="BU320" s="172"/>
      <c r="BV320" s="172"/>
      <c r="BW320" s="172"/>
      <c r="BX320" s="172"/>
      <c r="BY320" s="172"/>
      <c r="BZ320" s="172"/>
      <c r="CA320" s="172"/>
      <c r="CB320" s="172"/>
      <c r="CC320" s="172"/>
      <c r="CD320" s="172"/>
      <c r="CE320" s="172"/>
      <c r="CF320" s="172"/>
      <c r="CG320" s="172"/>
      <c r="CH320" s="172"/>
      <c r="CI320" s="172"/>
      <c r="CJ320" s="172"/>
      <c r="CK320" s="172"/>
      <c r="CL320" s="172"/>
      <c r="CM320" s="172"/>
      <c r="CN320" s="172"/>
      <c r="CO320" s="172"/>
      <c r="CP320" s="172"/>
      <c r="CQ320" s="172"/>
      <c r="CR320" s="172"/>
      <c r="CS320" s="172"/>
      <c r="CT320" s="172"/>
      <c r="CU320" s="172"/>
      <c r="CV320" s="172"/>
      <c r="CW320" s="172"/>
      <c r="CX320" s="172"/>
      <c r="CY320" s="172"/>
      <c r="CZ320" s="172"/>
    </row>
    <row r="321" spans="1:104" ht="11.25" customHeight="1" x14ac:dyDescent="0.25">
      <c r="A321" s="172"/>
      <c r="B321" s="172"/>
      <c r="C321" s="172"/>
      <c r="D321" s="172"/>
      <c r="E321" s="116"/>
      <c r="F321" s="119"/>
      <c r="G321" s="117"/>
      <c r="H321" s="116"/>
      <c r="I321" s="119"/>
      <c r="J321" s="172"/>
      <c r="K321" s="166"/>
      <c r="L321" s="166"/>
      <c r="M321" s="166"/>
      <c r="N321" s="166"/>
      <c r="O321" s="166"/>
      <c r="P321" s="166"/>
      <c r="Q321" s="166"/>
      <c r="R321" s="166"/>
      <c r="S321" s="172"/>
      <c r="T321" s="166"/>
      <c r="U321" s="166"/>
      <c r="V321" s="166"/>
      <c r="W321" s="166"/>
      <c r="X321" s="166"/>
      <c r="Y321" s="166"/>
      <c r="Z321" s="166"/>
      <c r="AA321" s="166"/>
      <c r="AB321" s="172"/>
      <c r="AC321" s="172"/>
      <c r="AD321" s="172"/>
      <c r="AE321" s="172"/>
      <c r="AF321" s="172"/>
      <c r="AG321" s="172"/>
      <c r="AH321" s="172"/>
      <c r="AI321" s="172"/>
      <c r="AJ321" s="172"/>
      <c r="AK321" s="172"/>
      <c r="AL321" s="174"/>
      <c r="AM321" s="172"/>
      <c r="AN321" s="172"/>
      <c r="AO321" s="172"/>
      <c r="AP321" s="172"/>
      <c r="AQ321" s="172"/>
      <c r="AR321" s="172"/>
      <c r="AS321" s="172"/>
      <c r="AT321" s="172"/>
      <c r="AU321" s="172"/>
      <c r="AV321" s="172"/>
      <c r="AW321" s="172"/>
      <c r="AX321" s="172"/>
      <c r="AY321" s="172"/>
      <c r="AZ321" s="172"/>
      <c r="BA321" s="172"/>
      <c r="BB321" s="172"/>
      <c r="BC321" s="172"/>
      <c r="BD321" s="172"/>
      <c r="BE321" s="172"/>
      <c r="BF321" s="172"/>
      <c r="BG321" s="172"/>
      <c r="BH321" s="172"/>
      <c r="BI321" s="172"/>
      <c r="BJ321" s="172"/>
      <c r="BK321" s="172"/>
      <c r="BL321" s="172"/>
      <c r="BM321" s="172"/>
      <c r="BN321" s="172"/>
      <c r="BO321" s="172"/>
      <c r="BP321" s="172"/>
      <c r="BQ321" s="172"/>
      <c r="BR321" s="172"/>
      <c r="BS321" s="172"/>
      <c r="BT321" s="172"/>
      <c r="BU321" s="172"/>
      <c r="BV321" s="172"/>
      <c r="BW321" s="172"/>
      <c r="BX321" s="172"/>
      <c r="BY321" s="172"/>
      <c r="BZ321" s="172"/>
      <c r="CA321" s="172"/>
      <c r="CB321" s="172"/>
      <c r="CC321" s="172"/>
      <c r="CD321" s="172"/>
      <c r="CE321" s="172"/>
      <c r="CF321" s="172"/>
      <c r="CG321" s="172"/>
      <c r="CH321" s="172"/>
      <c r="CI321" s="172"/>
      <c r="CJ321" s="172"/>
      <c r="CK321" s="172"/>
      <c r="CL321" s="172"/>
      <c r="CM321" s="172"/>
      <c r="CN321" s="172"/>
      <c r="CO321" s="172"/>
      <c r="CP321" s="172"/>
      <c r="CQ321" s="172"/>
      <c r="CR321" s="172"/>
      <c r="CS321" s="172"/>
      <c r="CT321" s="172"/>
      <c r="CU321" s="172"/>
      <c r="CV321" s="172"/>
      <c r="CW321" s="172"/>
      <c r="CX321" s="172"/>
      <c r="CY321" s="172"/>
      <c r="CZ321" s="172"/>
    </row>
    <row r="322" spans="1:104" ht="11.25" customHeight="1" x14ac:dyDescent="0.25">
      <c r="A322" s="172"/>
      <c r="B322" s="172"/>
      <c r="C322" s="172"/>
      <c r="D322" s="172"/>
      <c r="E322" s="116"/>
      <c r="F322" s="119"/>
      <c r="G322" s="117"/>
      <c r="H322" s="116"/>
      <c r="I322" s="119"/>
      <c r="J322" s="172"/>
      <c r="K322" s="166"/>
      <c r="L322" s="166"/>
      <c r="M322" s="166"/>
      <c r="N322" s="166"/>
      <c r="O322" s="166"/>
      <c r="P322" s="166"/>
      <c r="Q322" s="166"/>
      <c r="R322" s="166"/>
      <c r="S322" s="172"/>
      <c r="T322" s="166"/>
      <c r="U322" s="166"/>
      <c r="V322" s="166"/>
      <c r="W322" s="166"/>
      <c r="X322" s="166"/>
      <c r="Y322" s="166"/>
      <c r="Z322" s="166"/>
      <c r="AA322" s="166"/>
      <c r="AB322" s="172"/>
      <c r="AC322" s="172"/>
      <c r="AD322" s="172"/>
      <c r="AE322" s="172"/>
      <c r="AF322" s="172"/>
      <c r="AG322" s="172"/>
      <c r="AH322" s="172"/>
      <c r="AI322" s="172"/>
      <c r="AJ322" s="172"/>
      <c r="AK322" s="172"/>
      <c r="AL322" s="174"/>
      <c r="AM322" s="172"/>
      <c r="AN322" s="172"/>
      <c r="AO322" s="172"/>
      <c r="AP322" s="172"/>
      <c r="AQ322" s="172"/>
      <c r="AR322" s="172"/>
      <c r="AS322" s="172"/>
      <c r="AT322" s="172"/>
      <c r="AU322" s="172"/>
      <c r="AV322" s="172"/>
      <c r="AW322" s="172"/>
      <c r="AX322" s="172"/>
      <c r="AY322" s="172"/>
      <c r="AZ322" s="172"/>
      <c r="BA322" s="172"/>
      <c r="BB322" s="172"/>
      <c r="BC322" s="172"/>
      <c r="BD322" s="172"/>
      <c r="BE322" s="172"/>
      <c r="BF322" s="172"/>
      <c r="BG322" s="172"/>
      <c r="BH322" s="172"/>
      <c r="BI322" s="172"/>
      <c r="BJ322" s="172"/>
      <c r="BK322" s="172"/>
      <c r="BL322" s="172"/>
      <c r="BM322" s="172"/>
      <c r="BN322" s="172"/>
      <c r="BO322" s="172"/>
      <c r="BP322" s="172"/>
      <c r="BQ322" s="172"/>
      <c r="BR322" s="172"/>
      <c r="BS322" s="172"/>
      <c r="BT322" s="172"/>
      <c r="BU322" s="172"/>
      <c r="BV322" s="172"/>
      <c r="BW322" s="172"/>
      <c r="BX322" s="172"/>
      <c r="BY322" s="172"/>
      <c r="BZ322" s="172"/>
      <c r="CA322" s="172"/>
      <c r="CB322" s="172"/>
      <c r="CC322" s="172"/>
      <c r="CD322" s="172"/>
      <c r="CE322" s="172"/>
      <c r="CF322" s="172"/>
      <c r="CG322" s="172"/>
      <c r="CH322" s="172"/>
      <c r="CI322" s="172"/>
      <c r="CJ322" s="172"/>
      <c r="CK322" s="172"/>
      <c r="CL322" s="172"/>
      <c r="CM322" s="172"/>
      <c r="CN322" s="172"/>
      <c r="CO322" s="172"/>
      <c r="CP322" s="172"/>
      <c r="CQ322" s="172"/>
      <c r="CR322" s="172"/>
      <c r="CS322" s="172"/>
      <c r="CT322" s="172"/>
      <c r="CU322" s="172"/>
      <c r="CV322" s="172"/>
      <c r="CW322" s="172"/>
      <c r="CX322" s="172"/>
      <c r="CY322" s="172"/>
      <c r="CZ322" s="172"/>
    </row>
    <row r="323" spans="1:104" ht="11.25" customHeight="1" x14ac:dyDescent="0.25">
      <c r="A323" s="172"/>
      <c r="B323" s="172"/>
      <c r="C323" s="172"/>
      <c r="D323" s="172"/>
      <c r="E323" s="116"/>
      <c r="F323" s="119"/>
      <c r="G323" s="117"/>
      <c r="H323" s="116"/>
      <c r="I323" s="119"/>
      <c r="J323" s="172"/>
      <c r="K323" s="166"/>
      <c r="L323" s="166"/>
      <c r="M323" s="166"/>
      <c r="N323" s="166"/>
      <c r="O323" s="166"/>
      <c r="P323" s="166"/>
      <c r="Q323" s="166"/>
      <c r="R323" s="166"/>
      <c r="S323" s="172"/>
      <c r="T323" s="166"/>
      <c r="U323" s="166"/>
      <c r="V323" s="166"/>
      <c r="W323" s="166"/>
      <c r="X323" s="166"/>
      <c r="Y323" s="166"/>
      <c r="Z323" s="166"/>
      <c r="AA323" s="166"/>
      <c r="AB323" s="172"/>
      <c r="AC323" s="172"/>
      <c r="AD323" s="172"/>
      <c r="AE323" s="172"/>
      <c r="AF323" s="172"/>
      <c r="AG323" s="172"/>
      <c r="AH323" s="172"/>
      <c r="AI323" s="172"/>
      <c r="AJ323" s="172"/>
      <c r="AK323" s="172"/>
      <c r="AL323" s="174"/>
      <c r="AM323" s="172"/>
      <c r="AN323" s="172"/>
      <c r="AO323" s="172"/>
      <c r="AP323" s="172"/>
      <c r="AQ323" s="172"/>
      <c r="AR323" s="172"/>
      <c r="AS323" s="172"/>
      <c r="AT323" s="172"/>
      <c r="AU323" s="172"/>
      <c r="AV323" s="172"/>
      <c r="AW323" s="172"/>
      <c r="AX323" s="172"/>
      <c r="AY323" s="172"/>
      <c r="AZ323" s="172"/>
      <c r="BA323" s="172"/>
      <c r="BB323" s="172"/>
      <c r="BC323" s="172"/>
      <c r="BD323" s="172"/>
      <c r="BE323" s="172"/>
      <c r="BF323" s="172"/>
      <c r="BG323" s="172"/>
      <c r="BH323" s="172"/>
      <c r="BI323" s="172"/>
      <c r="BJ323" s="172"/>
      <c r="BK323" s="172"/>
      <c r="BL323" s="172"/>
      <c r="BM323" s="172"/>
      <c r="BN323" s="172"/>
      <c r="BO323" s="172"/>
      <c r="BP323" s="172"/>
      <c r="BQ323" s="172"/>
      <c r="BR323" s="172"/>
      <c r="BS323" s="172"/>
      <c r="BT323" s="172"/>
      <c r="BU323" s="172"/>
      <c r="BV323" s="172"/>
      <c r="BW323" s="172"/>
      <c r="BX323" s="172"/>
      <c r="BY323" s="172"/>
      <c r="BZ323" s="172"/>
      <c r="CA323" s="172"/>
      <c r="CB323" s="172"/>
      <c r="CC323" s="172"/>
      <c r="CD323" s="172"/>
      <c r="CE323" s="172"/>
      <c r="CF323" s="172"/>
      <c r="CG323" s="172"/>
      <c r="CH323" s="172"/>
      <c r="CI323" s="172"/>
      <c r="CJ323" s="172"/>
      <c r="CK323" s="172"/>
      <c r="CL323" s="172"/>
      <c r="CM323" s="172"/>
      <c r="CN323" s="172"/>
      <c r="CO323" s="172"/>
      <c r="CP323" s="172"/>
      <c r="CQ323" s="172"/>
      <c r="CR323" s="172"/>
      <c r="CS323" s="172"/>
      <c r="CT323" s="172"/>
      <c r="CU323" s="172"/>
      <c r="CV323" s="172"/>
      <c r="CW323" s="172"/>
      <c r="CX323" s="172"/>
      <c r="CY323" s="172"/>
      <c r="CZ323" s="172"/>
    </row>
    <row r="324" spans="1:104" ht="11.25" customHeight="1" x14ac:dyDescent="0.25">
      <c r="A324" s="172"/>
      <c r="B324" s="172"/>
      <c r="C324" s="172"/>
      <c r="D324" s="172"/>
      <c r="E324" s="116"/>
      <c r="F324" s="119"/>
      <c r="G324" s="117"/>
      <c r="H324" s="116"/>
      <c r="I324" s="119"/>
      <c r="J324" s="172"/>
      <c r="K324" s="166"/>
      <c r="L324" s="166"/>
      <c r="M324" s="166"/>
      <c r="N324" s="166"/>
      <c r="O324" s="166"/>
      <c r="P324" s="166"/>
      <c r="Q324" s="166"/>
      <c r="R324" s="166"/>
      <c r="S324" s="172"/>
      <c r="T324" s="166"/>
      <c r="U324" s="166"/>
      <c r="V324" s="166"/>
      <c r="W324" s="166"/>
      <c r="X324" s="166"/>
      <c r="Y324" s="166"/>
      <c r="Z324" s="166"/>
      <c r="AA324" s="166"/>
      <c r="AB324" s="172"/>
      <c r="AC324" s="172"/>
      <c r="AD324" s="172"/>
      <c r="AE324" s="172"/>
      <c r="AF324" s="172"/>
      <c r="AG324" s="172"/>
      <c r="AH324" s="172"/>
      <c r="AI324" s="172"/>
      <c r="AJ324" s="172"/>
      <c r="AK324" s="172"/>
      <c r="AL324" s="174"/>
      <c r="AM324" s="172"/>
      <c r="AN324" s="172"/>
      <c r="AO324" s="172"/>
      <c r="AP324" s="172"/>
      <c r="AQ324" s="172"/>
      <c r="AR324" s="172"/>
      <c r="AS324" s="172"/>
      <c r="AT324" s="172"/>
      <c r="AU324" s="172"/>
      <c r="AV324" s="172"/>
      <c r="AW324" s="172"/>
      <c r="AX324" s="172"/>
      <c r="AY324" s="172"/>
      <c r="AZ324" s="172"/>
      <c r="BA324" s="172"/>
      <c r="BB324" s="172"/>
      <c r="BC324" s="172"/>
      <c r="BD324" s="172"/>
      <c r="BE324" s="172"/>
      <c r="BF324" s="172"/>
      <c r="BG324" s="172"/>
      <c r="BH324" s="172"/>
      <c r="BI324" s="172"/>
      <c r="BJ324" s="172"/>
      <c r="BK324" s="172"/>
      <c r="BL324" s="172"/>
      <c r="BM324" s="172"/>
      <c r="BN324" s="172"/>
      <c r="BO324" s="172"/>
      <c r="BP324" s="172"/>
      <c r="BQ324" s="172"/>
      <c r="BR324" s="172"/>
      <c r="BS324" s="172"/>
      <c r="BT324" s="172"/>
      <c r="BU324" s="172"/>
      <c r="BV324" s="172"/>
      <c r="BW324" s="172"/>
      <c r="BX324" s="172"/>
      <c r="BY324" s="172"/>
      <c r="BZ324" s="172"/>
      <c r="CA324" s="172"/>
      <c r="CB324" s="172"/>
      <c r="CC324" s="172"/>
      <c r="CD324" s="172"/>
      <c r="CE324" s="172"/>
      <c r="CF324" s="172"/>
      <c r="CG324" s="172"/>
      <c r="CH324" s="172"/>
      <c r="CI324" s="172"/>
      <c r="CJ324" s="172"/>
      <c r="CK324" s="172"/>
      <c r="CL324" s="172"/>
      <c r="CM324" s="172"/>
      <c r="CN324" s="172"/>
      <c r="CO324" s="172"/>
      <c r="CP324" s="172"/>
      <c r="CQ324" s="172"/>
      <c r="CR324" s="172"/>
      <c r="CS324" s="172"/>
      <c r="CT324" s="172"/>
      <c r="CU324" s="172"/>
      <c r="CV324" s="172"/>
      <c r="CW324" s="172"/>
      <c r="CX324" s="172"/>
      <c r="CY324" s="172"/>
      <c r="CZ324" s="172"/>
    </row>
    <row r="325" spans="1:104" ht="11.25" customHeight="1" x14ac:dyDescent="0.25">
      <c r="A325" s="172"/>
      <c r="B325" s="172"/>
      <c r="C325" s="172"/>
      <c r="D325" s="172"/>
      <c r="E325" s="116"/>
      <c r="F325" s="119"/>
      <c r="G325" s="117"/>
      <c r="H325" s="116"/>
      <c r="I325" s="119"/>
      <c r="J325" s="172"/>
      <c r="K325" s="166"/>
      <c r="L325" s="166"/>
      <c r="M325" s="166"/>
      <c r="N325" s="166"/>
      <c r="O325" s="166"/>
      <c r="P325" s="166"/>
      <c r="Q325" s="166"/>
      <c r="R325" s="166"/>
      <c r="S325" s="172"/>
      <c r="T325" s="166"/>
      <c r="U325" s="166"/>
      <c r="V325" s="166"/>
      <c r="W325" s="166"/>
      <c r="X325" s="166"/>
      <c r="Y325" s="166"/>
      <c r="Z325" s="166"/>
      <c r="AA325" s="166"/>
      <c r="AB325" s="172"/>
      <c r="AC325" s="172"/>
      <c r="AD325" s="172"/>
      <c r="AE325" s="172"/>
      <c r="AF325" s="172"/>
      <c r="AG325" s="172"/>
      <c r="AH325" s="172"/>
      <c r="AI325" s="172"/>
      <c r="AJ325" s="172"/>
      <c r="AK325" s="172"/>
      <c r="AL325" s="174"/>
      <c r="AM325" s="172"/>
      <c r="AN325" s="172"/>
      <c r="AO325" s="172"/>
      <c r="AP325" s="172"/>
      <c r="AQ325" s="172"/>
      <c r="AR325" s="172"/>
      <c r="AS325" s="172"/>
      <c r="AT325" s="172"/>
      <c r="AU325" s="172"/>
      <c r="AV325" s="172"/>
      <c r="AW325" s="172"/>
      <c r="AX325" s="172"/>
      <c r="AY325" s="172"/>
      <c r="AZ325" s="172"/>
      <c r="BA325" s="172"/>
      <c r="BB325" s="172"/>
      <c r="BC325" s="172"/>
      <c r="BD325" s="172"/>
      <c r="BE325" s="172"/>
      <c r="BF325" s="172"/>
      <c r="BG325" s="172"/>
      <c r="BH325" s="172"/>
      <c r="BI325" s="172"/>
      <c r="BJ325" s="172"/>
      <c r="BK325" s="172"/>
      <c r="BL325" s="172"/>
      <c r="BM325" s="172"/>
      <c r="BN325" s="172"/>
      <c r="BO325" s="172"/>
      <c r="BP325" s="172"/>
      <c r="BQ325" s="172"/>
      <c r="BR325" s="172"/>
      <c r="BS325" s="172"/>
      <c r="BT325" s="172"/>
      <c r="BU325" s="172"/>
      <c r="BV325" s="172"/>
      <c r="BW325" s="172"/>
      <c r="BX325" s="172"/>
      <c r="BY325" s="172"/>
      <c r="BZ325" s="172"/>
      <c r="CA325" s="172"/>
      <c r="CB325" s="172"/>
      <c r="CC325" s="172"/>
      <c r="CD325" s="172"/>
      <c r="CE325" s="172"/>
      <c r="CF325" s="172"/>
      <c r="CG325" s="172"/>
      <c r="CH325" s="172"/>
      <c r="CI325" s="172"/>
      <c r="CJ325" s="172"/>
      <c r="CK325" s="172"/>
      <c r="CL325" s="172"/>
      <c r="CM325" s="172"/>
      <c r="CN325" s="172"/>
      <c r="CO325" s="172"/>
      <c r="CP325" s="172"/>
      <c r="CQ325" s="172"/>
      <c r="CR325" s="172"/>
      <c r="CS325" s="172"/>
      <c r="CT325" s="172"/>
      <c r="CU325" s="172"/>
      <c r="CV325" s="172"/>
      <c r="CW325" s="172"/>
      <c r="CX325" s="172"/>
      <c r="CY325" s="172"/>
      <c r="CZ325" s="172"/>
    </row>
    <row r="326" spans="1:104" ht="11.25" customHeight="1" x14ac:dyDescent="0.25">
      <c r="A326" s="172"/>
      <c r="B326" s="172"/>
      <c r="C326" s="172"/>
      <c r="D326" s="172"/>
      <c r="E326" s="116"/>
      <c r="F326" s="119"/>
      <c r="G326" s="117"/>
      <c r="H326" s="116"/>
      <c r="I326" s="119"/>
      <c r="J326" s="172"/>
      <c r="K326" s="166"/>
      <c r="L326" s="166"/>
      <c r="M326" s="166"/>
      <c r="N326" s="166"/>
      <c r="O326" s="166"/>
      <c r="P326" s="166"/>
      <c r="Q326" s="166"/>
      <c r="R326" s="166"/>
      <c r="S326" s="172"/>
      <c r="T326" s="166"/>
      <c r="U326" s="166"/>
      <c r="V326" s="166"/>
      <c r="W326" s="166"/>
      <c r="X326" s="166"/>
      <c r="Y326" s="166"/>
      <c r="Z326" s="166"/>
      <c r="AA326" s="166"/>
      <c r="AB326" s="172"/>
      <c r="AC326" s="172"/>
      <c r="AD326" s="172"/>
      <c r="AE326" s="172"/>
      <c r="AF326" s="172"/>
      <c r="AG326" s="172"/>
      <c r="AH326" s="172"/>
      <c r="AI326" s="172"/>
      <c r="AJ326" s="172"/>
      <c r="AK326" s="172"/>
      <c r="AL326" s="174"/>
      <c r="AM326" s="172"/>
      <c r="AN326" s="172"/>
      <c r="AO326" s="172"/>
      <c r="AP326" s="172"/>
      <c r="AQ326" s="172"/>
      <c r="AR326" s="172"/>
      <c r="AS326" s="172"/>
      <c r="AT326" s="172"/>
      <c r="AU326" s="172"/>
      <c r="AV326" s="172"/>
      <c r="AW326" s="172"/>
      <c r="AX326" s="172"/>
      <c r="AY326" s="172"/>
      <c r="AZ326" s="172"/>
      <c r="BA326" s="172"/>
      <c r="BB326" s="172"/>
      <c r="BC326" s="172"/>
      <c r="BD326" s="172"/>
      <c r="BE326" s="172"/>
      <c r="BF326" s="172"/>
      <c r="BG326" s="172"/>
      <c r="BH326" s="172"/>
      <c r="BI326" s="172"/>
      <c r="BJ326" s="172"/>
      <c r="BK326" s="172"/>
      <c r="BL326" s="172"/>
      <c r="BM326" s="172"/>
      <c r="BN326" s="172"/>
      <c r="BO326" s="172"/>
      <c r="BP326" s="172"/>
      <c r="BQ326" s="172"/>
      <c r="BR326" s="172"/>
      <c r="BS326" s="172"/>
      <c r="BT326" s="172"/>
      <c r="BU326" s="172"/>
      <c r="BV326" s="172"/>
      <c r="BW326" s="172"/>
      <c r="BX326" s="172"/>
      <c r="BY326" s="172"/>
      <c r="BZ326" s="172"/>
      <c r="CA326" s="172"/>
      <c r="CB326" s="172"/>
      <c r="CC326" s="172"/>
      <c r="CD326" s="172"/>
      <c r="CE326" s="172"/>
      <c r="CF326" s="172"/>
      <c r="CG326" s="172"/>
      <c r="CH326" s="172"/>
      <c r="CI326" s="172"/>
      <c r="CJ326" s="172"/>
      <c r="CK326" s="172"/>
      <c r="CL326" s="172"/>
      <c r="CM326" s="172"/>
      <c r="CN326" s="172"/>
      <c r="CO326" s="172"/>
      <c r="CP326" s="172"/>
      <c r="CQ326" s="172"/>
      <c r="CR326" s="172"/>
      <c r="CS326" s="172"/>
      <c r="CT326" s="172"/>
      <c r="CU326" s="172"/>
      <c r="CV326" s="172"/>
      <c r="CW326" s="172"/>
      <c r="CX326" s="172"/>
      <c r="CY326" s="172"/>
      <c r="CZ326" s="172"/>
    </row>
    <row r="327" spans="1:104" ht="11.25" customHeight="1" x14ac:dyDescent="0.25">
      <c r="A327" s="172"/>
      <c r="B327" s="172"/>
      <c r="C327" s="172"/>
      <c r="D327" s="172"/>
      <c r="E327" s="116"/>
      <c r="F327" s="119"/>
      <c r="G327" s="117"/>
      <c r="H327" s="116"/>
      <c r="I327" s="119"/>
      <c r="J327" s="172"/>
      <c r="K327" s="166"/>
      <c r="L327" s="166"/>
      <c r="M327" s="166"/>
      <c r="N327" s="166"/>
      <c r="O327" s="166"/>
      <c r="P327" s="166"/>
      <c r="Q327" s="166"/>
      <c r="R327" s="166"/>
      <c r="S327" s="172"/>
      <c r="T327" s="166"/>
      <c r="U327" s="166"/>
      <c r="V327" s="166"/>
      <c r="W327" s="166"/>
      <c r="X327" s="166"/>
      <c r="Y327" s="166"/>
      <c r="Z327" s="166"/>
      <c r="AA327" s="166"/>
      <c r="AB327" s="172"/>
      <c r="AC327" s="172"/>
      <c r="AD327" s="172"/>
      <c r="AE327" s="172"/>
      <c r="AF327" s="172"/>
      <c r="AG327" s="172"/>
      <c r="AH327" s="172"/>
      <c r="AI327" s="172"/>
      <c r="AJ327" s="172"/>
      <c r="AK327" s="172"/>
      <c r="AL327" s="174"/>
      <c r="AM327" s="172"/>
      <c r="AN327" s="172"/>
      <c r="AO327" s="172"/>
      <c r="AP327" s="172"/>
      <c r="AQ327" s="172"/>
      <c r="AR327" s="172"/>
      <c r="AS327" s="172"/>
      <c r="AT327" s="172"/>
      <c r="AU327" s="172"/>
      <c r="AV327" s="172"/>
      <c r="AW327" s="172"/>
      <c r="AX327" s="172"/>
      <c r="AY327" s="172"/>
      <c r="AZ327" s="172"/>
      <c r="BA327" s="172"/>
      <c r="BB327" s="172"/>
      <c r="BC327" s="172"/>
      <c r="BD327" s="172"/>
      <c r="BE327" s="172"/>
      <c r="BF327" s="172"/>
      <c r="BG327" s="172"/>
      <c r="BH327" s="172"/>
      <c r="BI327" s="172"/>
      <c r="BJ327" s="172"/>
      <c r="BK327" s="172"/>
      <c r="BL327" s="172"/>
      <c r="BM327" s="172"/>
      <c r="BN327" s="172"/>
      <c r="BO327" s="172"/>
      <c r="BP327" s="172"/>
      <c r="BQ327" s="172"/>
      <c r="BR327" s="172"/>
      <c r="BS327" s="172"/>
      <c r="BT327" s="172"/>
      <c r="BU327" s="172"/>
      <c r="BV327" s="172"/>
      <c r="BW327" s="172"/>
      <c r="BX327" s="172"/>
      <c r="BY327" s="172"/>
      <c r="BZ327" s="172"/>
      <c r="CA327" s="172"/>
      <c r="CB327" s="172"/>
      <c r="CC327" s="172"/>
      <c r="CD327" s="172"/>
      <c r="CE327" s="172"/>
      <c r="CF327" s="172"/>
      <c r="CG327" s="172"/>
      <c r="CH327" s="172"/>
      <c r="CI327" s="172"/>
      <c r="CJ327" s="172"/>
      <c r="CK327" s="172"/>
      <c r="CL327" s="172"/>
      <c r="CM327" s="172"/>
      <c r="CN327" s="172"/>
      <c r="CO327" s="172"/>
      <c r="CP327" s="172"/>
      <c r="CQ327" s="172"/>
      <c r="CR327" s="172"/>
      <c r="CS327" s="172"/>
      <c r="CT327" s="172"/>
      <c r="CU327" s="172"/>
      <c r="CV327" s="172"/>
      <c r="CW327" s="172"/>
      <c r="CX327" s="172"/>
      <c r="CY327" s="172"/>
      <c r="CZ327" s="172"/>
    </row>
    <row r="328" spans="1:104" ht="11.25" customHeight="1" x14ac:dyDescent="0.25">
      <c r="A328" s="172"/>
      <c r="B328" s="172"/>
      <c r="C328" s="172"/>
      <c r="D328" s="172"/>
      <c r="E328" s="116"/>
      <c r="F328" s="119"/>
      <c r="G328" s="117"/>
      <c r="H328" s="116"/>
      <c r="I328" s="119"/>
      <c r="J328" s="172"/>
      <c r="K328" s="166"/>
      <c r="L328" s="166"/>
      <c r="M328" s="166"/>
      <c r="N328" s="166"/>
      <c r="O328" s="166"/>
      <c r="P328" s="166"/>
      <c r="Q328" s="166"/>
      <c r="R328" s="166"/>
      <c r="S328" s="172"/>
      <c r="T328" s="166"/>
      <c r="U328" s="166"/>
      <c r="V328" s="166"/>
      <c r="W328" s="166"/>
      <c r="X328" s="166"/>
      <c r="Y328" s="166"/>
      <c r="Z328" s="166"/>
      <c r="AA328" s="166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4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72"/>
      <c r="BI328" s="172"/>
      <c r="BJ328" s="172"/>
      <c r="BK328" s="172"/>
      <c r="BL328" s="172"/>
      <c r="BM328" s="172"/>
      <c r="BN328" s="172"/>
      <c r="BO328" s="172"/>
      <c r="BP328" s="172"/>
      <c r="BQ328" s="172"/>
      <c r="BR328" s="172"/>
      <c r="BS328" s="172"/>
      <c r="BT328" s="172"/>
      <c r="BU328" s="172"/>
      <c r="BV328" s="172"/>
      <c r="BW328" s="172"/>
      <c r="BX328" s="172"/>
      <c r="BY328" s="172"/>
      <c r="BZ328" s="172"/>
      <c r="CA328" s="172"/>
      <c r="CB328" s="172"/>
      <c r="CC328" s="172"/>
      <c r="CD328" s="172"/>
      <c r="CE328" s="172"/>
      <c r="CF328" s="172"/>
      <c r="CG328" s="172"/>
      <c r="CH328" s="172"/>
      <c r="CI328" s="172"/>
      <c r="CJ328" s="172"/>
      <c r="CK328" s="172"/>
      <c r="CL328" s="172"/>
      <c r="CM328" s="172"/>
      <c r="CN328" s="172"/>
      <c r="CO328" s="172"/>
      <c r="CP328" s="172"/>
      <c r="CQ328" s="172"/>
      <c r="CR328" s="172"/>
      <c r="CS328" s="172"/>
      <c r="CT328" s="172"/>
      <c r="CU328" s="172"/>
      <c r="CV328" s="172"/>
      <c r="CW328" s="172"/>
      <c r="CX328" s="172"/>
      <c r="CY328" s="172"/>
      <c r="CZ328" s="172"/>
    </row>
    <row r="329" spans="1:104" ht="11.25" customHeight="1" x14ac:dyDescent="0.25">
      <c r="A329" s="172"/>
      <c r="B329" s="172"/>
      <c r="C329" s="172"/>
      <c r="D329" s="172"/>
      <c r="E329" s="116"/>
      <c r="F329" s="119"/>
      <c r="G329" s="117"/>
      <c r="H329" s="116"/>
      <c r="I329" s="119"/>
      <c r="J329" s="172"/>
      <c r="K329" s="166"/>
      <c r="L329" s="166"/>
      <c r="M329" s="166"/>
      <c r="N329" s="166"/>
      <c r="O329" s="166"/>
      <c r="P329" s="166"/>
      <c r="Q329" s="166"/>
      <c r="R329" s="166"/>
      <c r="S329" s="172"/>
      <c r="T329" s="166"/>
      <c r="U329" s="166"/>
      <c r="V329" s="166"/>
      <c r="W329" s="166"/>
      <c r="X329" s="166"/>
      <c r="Y329" s="166"/>
      <c r="Z329" s="166"/>
      <c r="AA329" s="166"/>
      <c r="AB329" s="172"/>
      <c r="AC329" s="172"/>
      <c r="AD329" s="172"/>
      <c r="AE329" s="172"/>
      <c r="AF329" s="172"/>
      <c r="AG329" s="172"/>
      <c r="AH329" s="172"/>
      <c r="AI329" s="172"/>
      <c r="AJ329" s="172"/>
      <c r="AK329" s="172"/>
      <c r="AL329" s="174"/>
      <c r="AM329" s="172"/>
      <c r="AN329" s="172"/>
      <c r="AO329" s="172"/>
      <c r="AP329" s="172"/>
      <c r="AQ329" s="172"/>
      <c r="AR329" s="172"/>
      <c r="AS329" s="172"/>
      <c r="AT329" s="172"/>
      <c r="AU329" s="172"/>
      <c r="AV329" s="172"/>
      <c r="AW329" s="172"/>
      <c r="AX329" s="172"/>
      <c r="AY329" s="172"/>
      <c r="AZ329" s="172"/>
      <c r="BA329" s="172"/>
      <c r="BB329" s="172"/>
      <c r="BC329" s="172"/>
      <c r="BD329" s="172"/>
      <c r="BE329" s="172"/>
      <c r="BF329" s="172"/>
      <c r="BG329" s="172"/>
      <c r="BH329" s="172"/>
      <c r="BI329" s="172"/>
      <c r="BJ329" s="172"/>
      <c r="BK329" s="172"/>
      <c r="BL329" s="172"/>
      <c r="BM329" s="172"/>
      <c r="BN329" s="172"/>
      <c r="BO329" s="172"/>
      <c r="BP329" s="172"/>
      <c r="BQ329" s="172"/>
      <c r="BR329" s="172"/>
      <c r="BS329" s="172"/>
      <c r="BT329" s="172"/>
      <c r="BU329" s="172"/>
      <c r="BV329" s="172"/>
      <c r="BW329" s="172"/>
      <c r="BX329" s="172"/>
      <c r="BY329" s="172"/>
      <c r="BZ329" s="172"/>
      <c r="CA329" s="172"/>
      <c r="CB329" s="172"/>
      <c r="CC329" s="172"/>
      <c r="CD329" s="172"/>
      <c r="CE329" s="172"/>
      <c r="CF329" s="172"/>
      <c r="CG329" s="172"/>
      <c r="CH329" s="172"/>
      <c r="CI329" s="172"/>
      <c r="CJ329" s="172"/>
      <c r="CK329" s="172"/>
      <c r="CL329" s="172"/>
      <c r="CM329" s="172"/>
      <c r="CN329" s="172"/>
      <c r="CO329" s="172"/>
      <c r="CP329" s="172"/>
      <c r="CQ329" s="172"/>
      <c r="CR329" s="172"/>
      <c r="CS329" s="172"/>
      <c r="CT329" s="172"/>
      <c r="CU329" s="172"/>
      <c r="CV329" s="172"/>
      <c r="CW329" s="172"/>
      <c r="CX329" s="172"/>
      <c r="CY329" s="172"/>
      <c r="CZ329" s="172"/>
    </row>
    <row r="330" spans="1:104" ht="11.25" customHeight="1" x14ac:dyDescent="0.25">
      <c r="A330" s="172"/>
      <c r="B330" s="172"/>
      <c r="C330" s="172"/>
      <c r="D330" s="172"/>
      <c r="E330" s="116"/>
      <c r="F330" s="119"/>
      <c r="G330" s="117"/>
      <c r="H330" s="116"/>
      <c r="I330" s="119"/>
      <c r="J330" s="172"/>
      <c r="K330" s="166"/>
      <c r="L330" s="166"/>
      <c r="M330" s="166"/>
      <c r="N330" s="166"/>
      <c r="O330" s="166"/>
      <c r="P330" s="166"/>
      <c r="Q330" s="166"/>
      <c r="R330" s="166"/>
      <c r="S330" s="172"/>
      <c r="T330" s="166"/>
      <c r="U330" s="166"/>
      <c r="V330" s="166"/>
      <c r="W330" s="166"/>
      <c r="X330" s="166"/>
      <c r="Y330" s="166"/>
      <c r="Z330" s="166"/>
      <c r="AA330" s="166"/>
      <c r="AB330" s="172"/>
      <c r="AC330" s="172"/>
      <c r="AD330" s="172"/>
      <c r="AE330" s="172"/>
      <c r="AF330" s="172"/>
      <c r="AG330" s="172"/>
      <c r="AH330" s="172"/>
      <c r="AI330" s="172"/>
      <c r="AJ330" s="172"/>
      <c r="AK330" s="172"/>
      <c r="AL330" s="174"/>
      <c r="AM330" s="172"/>
      <c r="AN330" s="172"/>
      <c r="AO330" s="172"/>
      <c r="AP330" s="172"/>
      <c r="AQ330" s="172"/>
      <c r="AR330" s="172"/>
      <c r="AS330" s="172"/>
      <c r="AT330" s="172"/>
      <c r="AU330" s="172"/>
      <c r="AV330" s="172"/>
      <c r="AW330" s="172"/>
      <c r="AX330" s="172"/>
      <c r="AY330" s="172"/>
      <c r="AZ330" s="172"/>
      <c r="BA330" s="172"/>
      <c r="BB330" s="172"/>
      <c r="BC330" s="172"/>
      <c r="BD330" s="172"/>
      <c r="BE330" s="172"/>
      <c r="BF330" s="172"/>
      <c r="BG330" s="172"/>
      <c r="BH330" s="172"/>
      <c r="BI330" s="172"/>
      <c r="BJ330" s="172"/>
      <c r="BK330" s="172"/>
      <c r="BL330" s="172"/>
      <c r="BM330" s="172"/>
      <c r="BN330" s="172"/>
      <c r="BO330" s="172"/>
      <c r="BP330" s="172"/>
      <c r="BQ330" s="172"/>
      <c r="BR330" s="172"/>
      <c r="BS330" s="172"/>
      <c r="BT330" s="172"/>
      <c r="BU330" s="172"/>
      <c r="BV330" s="172"/>
      <c r="BW330" s="172"/>
      <c r="BX330" s="172"/>
      <c r="BY330" s="172"/>
      <c r="BZ330" s="172"/>
      <c r="CA330" s="172"/>
      <c r="CB330" s="172"/>
      <c r="CC330" s="172"/>
      <c r="CD330" s="172"/>
      <c r="CE330" s="172"/>
      <c r="CF330" s="172"/>
      <c r="CG330" s="172"/>
      <c r="CH330" s="172"/>
      <c r="CI330" s="172"/>
      <c r="CJ330" s="172"/>
      <c r="CK330" s="172"/>
      <c r="CL330" s="172"/>
      <c r="CM330" s="172"/>
      <c r="CN330" s="172"/>
      <c r="CO330" s="172"/>
      <c r="CP330" s="172"/>
      <c r="CQ330" s="172"/>
      <c r="CR330" s="172"/>
      <c r="CS330" s="172"/>
      <c r="CT330" s="172"/>
      <c r="CU330" s="172"/>
      <c r="CV330" s="172"/>
      <c r="CW330" s="172"/>
      <c r="CX330" s="172"/>
      <c r="CY330" s="172"/>
      <c r="CZ330" s="172"/>
    </row>
    <row r="331" spans="1:104" ht="11.25" customHeight="1" x14ac:dyDescent="0.25">
      <c r="A331" s="172"/>
      <c r="B331" s="172"/>
      <c r="C331" s="172"/>
      <c r="D331" s="172"/>
      <c r="E331" s="116"/>
      <c r="F331" s="119"/>
      <c r="G331" s="117"/>
      <c r="H331" s="116"/>
      <c r="I331" s="119"/>
      <c r="J331" s="172"/>
      <c r="K331" s="166"/>
      <c r="L331" s="166"/>
      <c r="M331" s="166"/>
      <c r="N331" s="166"/>
      <c r="O331" s="166"/>
      <c r="P331" s="166"/>
      <c r="Q331" s="166"/>
      <c r="R331" s="166"/>
      <c r="S331" s="172"/>
      <c r="T331" s="166"/>
      <c r="U331" s="166"/>
      <c r="V331" s="166"/>
      <c r="W331" s="166"/>
      <c r="X331" s="166"/>
      <c r="Y331" s="166"/>
      <c r="Z331" s="166"/>
      <c r="AA331" s="166"/>
      <c r="AB331" s="172"/>
      <c r="AC331" s="172"/>
      <c r="AD331" s="172"/>
      <c r="AE331" s="172"/>
      <c r="AF331" s="172"/>
      <c r="AG331" s="172"/>
      <c r="AH331" s="172"/>
      <c r="AI331" s="172"/>
      <c r="AJ331" s="172"/>
      <c r="AK331" s="172"/>
      <c r="AL331" s="174"/>
      <c r="AM331" s="172"/>
      <c r="AN331" s="172"/>
      <c r="AO331" s="172"/>
      <c r="AP331" s="172"/>
      <c r="AQ331" s="172"/>
      <c r="AR331" s="172"/>
      <c r="AS331" s="172"/>
      <c r="AT331" s="172"/>
      <c r="AU331" s="172"/>
      <c r="AV331" s="172"/>
      <c r="AW331" s="172"/>
      <c r="AX331" s="172"/>
      <c r="AY331" s="172"/>
      <c r="AZ331" s="172"/>
      <c r="BA331" s="172"/>
      <c r="BB331" s="172"/>
      <c r="BC331" s="172"/>
      <c r="BD331" s="172"/>
      <c r="BE331" s="172"/>
      <c r="BF331" s="172"/>
      <c r="BG331" s="172"/>
      <c r="BH331" s="172"/>
      <c r="BI331" s="172"/>
      <c r="BJ331" s="172"/>
      <c r="BK331" s="172"/>
      <c r="BL331" s="172"/>
      <c r="BM331" s="172"/>
      <c r="BN331" s="172"/>
      <c r="BO331" s="172"/>
      <c r="BP331" s="172"/>
      <c r="BQ331" s="172"/>
      <c r="BR331" s="172"/>
      <c r="BS331" s="172"/>
      <c r="BT331" s="172"/>
      <c r="BU331" s="172"/>
      <c r="BV331" s="172"/>
      <c r="BW331" s="172"/>
      <c r="BX331" s="172"/>
      <c r="BY331" s="172"/>
      <c r="BZ331" s="172"/>
      <c r="CA331" s="172"/>
      <c r="CB331" s="172"/>
      <c r="CC331" s="172"/>
      <c r="CD331" s="172"/>
      <c r="CE331" s="172"/>
      <c r="CF331" s="172"/>
      <c r="CG331" s="172"/>
      <c r="CH331" s="172"/>
      <c r="CI331" s="172"/>
      <c r="CJ331" s="172"/>
      <c r="CK331" s="172"/>
      <c r="CL331" s="172"/>
      <c r="CM331" s="172"/>
      <c r="CN331" s="172"/>
      <c r="CO331" s="172"/>
      <c r="CP331" s="172"/>
      <c r="CQ331" s="172"/>
      <c r="CR331" s="172"/>
      <c r="CS331" s="172"/>
      <c r="CT331" s="172"/>
      <c r="CU331" s="172"/>
      <c r="CV331" s="172"/>
      <c r="CW331" s="172"/>
      <c r="CX331" s="172"/>
      <c r="CY331" s="172"/>
      <c r="CZ331" s="172"/>
    </row>
    <row r="332" spans="1:104" ht="11.25" customHeight="1" x14ac:dyDescent="0.25">
      <c r="A332" s="172"/>
      <c r="B332" s="172"/>
      <c r="C332" s="172"/>
      <c r="D332" s="172"/>
      <c r="E332" s="116"/>
      <c r="F332" s="119"/>
      <c r="G332" s="117"/>
      <c r="H332" s="116"/>
      <c r="I332" s="119"/>
      <c r="J332" s="172"/>
      <c r="K332" s="166"/>
      <c r="L332" s="166"/>
      <c r="M332" s="166"/>
      <c r="N332" s="166"/>
      <c r="O332" s="166"/>
      <c r="P332" s="166"/>
      <c r="Q332" s="166"/>
      <c r="R332" s="166"/>
      <c r="S332" s="172"/>
      <c r="T332" s="166"/>
      <c r="U332" s="166"/>
      <c r="V332" s="166"/>
      <c r="W332" s="166"/>
      <c r="X332" s="166"/>
      <c r="Y332" s="166"/>
      <c r="Z332" s="166"/>
      <c r="AA332" s="166"/>
      <c r="AB332" s="172"/>
      <c r="AC332" s="172"/>
      <c r="AD332" s="172"/>
      <c r="AE332" s="172"/>
      <c r="AF332" s="172"/>
      <c r="AG332" s="172"/>
      <c r="AH332" s="172"/>
      <c r="AI332" s="172"/>
      <c r="AJ332" s="172"/>
      <c r="AK332" s="172"/>
      <c r="AL332" s="174"/>
      <c r="AM332" s="172"/>
      <c r="AN332" s="172"/>
      <c r="AO332" s="172"/>
      <c r="AP332" s="172"/>
      <c r="AQ332" s="172"/>
      <c r="AR332" s="172"/>
      <c r="AS332" s="172"/>
      <c r="AT332" s="172"/>
      <c r="AU332" s="172"/>
      <c r="AV332" s="172"/>
      <c r="AW332" s="172"/>
      <c r="AX332" s="172"/>
      <c r="AY332" s="172"/>
      <c r="AZ332" s="172"/>
      <c r="BA332" s="172"/>
      <c r="BB332" s="172"/>
      <c r="BC332" s="172"/>
      <c r="BD332" s="172"/>
      <c r="BE332" s="172"/>
      <c r="BF332" s="172"/>
      <c r="BG332" s="172"/>
      <c r="BH332" s="172"/>
      <c r="BI332" s="172"/>
      <c r="BJ332" s="172"/>
      <c r="BK332" s="172"/>
      <c r="BL332" s="172"/>
      <c r="BM332" s="172"/>
      <c r="BN332" s="172"/>
      <c r="BO332" s="172"/>
      <c r="BP332" s="172"/>
      <c r="BQ332" s="172"/>
      <c r="BR332" s="172"/>
      <c r="BS332" s="172"/>
      <c r="BT332" s="172"/>
      <c r="BU332" s="172"/>
      <c r="BV332" s="172"/>
      <c r="BW332" s="172"/>
      <c r="BX332" s="172"/>
      <c r="BY332" s="172"/>
      <c r="BZ332" s="172"/>
      <c r="CA332" s="172"/>
      <c r="CB332" s="172"/>
      <c r="CC332" s="172"/>
      <c r="CD332" s="172"/>
      <c r="CE332" s="172"/>
      <c r="CF332" s="172"/>
      <c r="CG332" s="172"/>
      <c r="CH332" s="172"/>
      <c r="CI332" s="172"/>
      <c r="CJ332" s="172"/>
      <c r="CK332" s="172"/>
      <c r="CL332" s="172"/>
      <c r="CM332" s="172"/>
      <c r="CN332" s="172"/>
      <c r="CO332" s="172"/>
      <c r="CP332" s="172"/>
      <c r="CQ332" s="172"/>
      <c r="CR332" s="172"/>
      <c r="CS332" s="172"/>
      <c r="CT332" s="172"/>
      <c r="CU332" s="172"/>
      <c r="CV332" s="172"/>
      <c r="CW332" s="172"/>
      <c r="CX332" s="172"/>
      <c r="CY332" s="172"/>
      <c r="CZ332" s="172"/>
    </row>
    <row r="333" spans="1:104" ht="11.25" customHeight="1" x14ac:dyDescent="0.25">
      <c r="A333" s="172"/>
      <c r="B333" s="172"/>
      <c r="C333" s="172"/>
      <c r="D333" s="172"/>
      <c r="E333" s="116"/>
      <c r="F333" s="119"/>
      <c r="G333" s="117"/>
      <c r="H333" s="116"/>
      <c r="I333" s="119"/>
      <c r="J333" s="172"/>
      <c r="K333" s="166"/>
      <c r="L333" s="166"/>
      <c r="M333" s="166"/>
      <c r="N333" s="166"/>
      <c r="O333" s="166"/>
      <c r="P333" s="166"/>
      <c r="Q333" s="166"/>
      <c r="R333" s="166"/>
      <c r="S333" s="172"/>
      <c r="T333" s="166"/>
      <c r="U333" s="166"/>
      <c r="V333" s="166"/>
      <c r="W333" s="166"/>
      <c r="X333" s="166"/>
      <c r="Y333" s="166"/>
      <c r="Z333" s="166"/>
      <c r="AA333" s="166"/>
      <c r="AB333" s="172"/>
      <c r="AC333" s="172"/>
      <c r="AD333" s="172"/>
      <c r="AE333" s="172"/>
      <c r="AF333" s="172"/>
      <c r="AG333" s="172"/>
      <c r="AH333" s="172"/>
      <c r="AI333" s="172"/>
      <c r="AJ333" s="172"/>
      <c r="AK333" s="172"/>
      <c r="AL333" s="174"/>
      <c r="AM333" s="172"/>
      <c r="AN333" s="172"/>
      <c r="AO333" s="172"/>
      <c r="AP333" s="172"/>
      <c r="AQ333" s="172"/>
      <c r="AR333" s="172"/>
      <c r="AS333" s="172"/>
      <c r="AT333" s="172"/>
      <c r="AU333" s="172"/>
      <c r="AV333" s="172"/>
      <c r="AW333" s="172"/>
      <c r="AX333" s="172"/>
      <c r="AY333" s="172"/>
      <c r="AZ333" s="172"/>
      <c r="BA333" s="172"/>
      <c r="BB333" s="172"/>
      <c r="BC333" s="172"/>
      <c r="BD333" s="172"/>
      <c r="BE333" s="172"/>
      <c r="BF333" s="172"/>
      <c r="BG333" s="172"/>
      <c r="BH333" s="172"/>
      <c r="BI333" s="172"/>
      <c r="BJ333" s="172"/>
      <c r="BK333" s="172"/>
      <c r="BL333" s="172"/>
      <c r="BM333" s="172"/>
      <c r="BN333" s="172"/>
      <c r="BO333" s="172"/>
      <c r="BP333" s="172"/>
      <c r="BQ333" s="172"/>
      <c r="BR333" s="172"/>
      <c r="BS333" s="172"/>
      <c r="BT333" s="172"/>
      <c r="BU333" s="172"/>
      <c r="BV333" s="172"/>
      <c r="BW333" s="172"/>
      <c r="BX333" s="172"/>
      <c r="BY333" s="172"/>
      <c r="BZ333" s="172"/>
      <c r="CA333" s="172"/>
      <c r="CB333" s="172"/>
      <c r="CC333" s="172"/>
      <c r="CD333" s="172"/>
      <c r="CE333" s="172"/>
      <c r="CF333" s="172"/>
      <c r="CG333" s="172"/>
      <c r="CH333" s="172"/>
      <c r="CI333" s="172"/>
      <c r="CJ333" s="172"/>
      <c r="CK333" s="172"/>
      <c r="CL333" s="172"/>
      <c r="CM333" s="172"/>
      <c r="CN333" s="172"/>
      <c r="CO333" s="172"/>
      <c r="CP333" s="172"/>
      <c r="CQ333" s="172"/>
      <c r="CR333" s="172"/>
      <c r="CS333" s="172"/>
      <c r="CT333" s="172"/>
      <c r="CU333" s="172"/>
      <c r="CV333" s="172"/>
      <c r="CW333" s="172"/>
      <c r="CX333" s="172"/>
      <c r="CY333" s="172"/>
      <c r="CZ333" s="172"/>
    </row>
    <row r="334" spans="1:104" ht="11.25" customHeight="1" x14ac:dyDescent="0.25">
      <c r="A334" s="172"/>
      <c r="B334" s="172"/>
      <c r="C334" s="172"/>
      <c r="D334" s="172"/>
      <c r="E334" s="116"/>
      <c r="F334" s="119"/>
      <c r="G334" s="117"/>
      <c r="H334" s="116"/>
      <c r="I334" s="119"/>
      <c r="J334" s="172"/>
      <c r="K334" s="166"/>
      <c r="L334" s="166"/>
      <c r="M334" s="166"/>
      <c r="N334" s="166"/>
      <c r="O334" s="166"/>
      <c r="P334" s="166"/>
      <c r="Q334" s="166"/>
      <c r="R334" s="166"/>
      <c r="S334" s="172"/>
      <c r="T334" s="166"/>
      <c r="U334" s="166"/>
      <c r="V334" s="166"/>
      <c r="W334" s="166"/>
      <c r="X334" s="166"/>
      <c r="Y334" s="166"/>
      <c r="Z334" s="166"/>
      <c r="AA334" s="166"/>
      <c r="AB334" s="172"/>
      <c r="AC334" s="172"/>
      <c r="AD334" s="172"/>
      <c r="AE334" s="172"/>
      <c r="AF334" s="172"/>
      <c r="AG334" s="172"/>
      <c r="AH334" s="172"/>
      <c r="AI334" s="172"/>
      <c r="AJ334" s="172"/>
      <c r="AK334" s="172"/>
      <c r="AL334" s="174"/>
      <c r="AM334" s="172"/>
      <c r="AN334" s="172"/>
      <c r="AO334" s="172"/>
      <c r="AP334" s="172"/>
      <c r="AQ334" s="172"/>
      <c r="AR334" s="172"/>
      <c r="AS334" s="172"/>
      <c r="AT334" s="172"/>
      <c r="AU334" s="172"/>
      <c r="AV334" s="172"/>
      <c r="AW334" s="172"/>
      <c r="AX334" s="172"/>
      <c r="AY334" s="172"/>
      <c r="AZ334" s="172"/>
      <c r="BA334" s="172"/>
      <c r="BB334" s="172"/>
      <c r="BC334" s="172"/>
      <c r="BD334" s="172"/>
      <c r="BE334" s="172"/>
      <c r="BF334" s="172"/>
      <c r="BG334" s="172"/>
      <c r="BH334" s="172"/>
      <c r="BI334" s="172"/>
      <c r="BJ334" s="172"/>
      <c r="BK334" s="172"/>
      <c r="BL334" s="172"/>
      <c r="BM334" s="172"/>
      <c r="BN334" s="172"/>
      <c r="BO334" s="172"/>
      <c r="BP334" s="172"/>
      <c r="BQ334" s="172"/>
      <c r="BR334" s="172"/>
      <c r="BS334" s="172"/>
      <c r="BT334" s="172"/>
      <c r="BU334" s="172"/>
      <c r="BV334" s="172"/>
      <c r="BW334" s="172"/>
      <c r="BX334" s="172"/>
      <c r="BY334" s="172"/>
      <c r="BZ334" s="172"/>
      <c r="CA334" s="172"/>
      <c r="CB334" s="172"/>
      <c r="CC334" s="172"/>
      <c r="CD334" s="172"/>
      <c r="CE334" s="172"/>
      <c r="CF334" s="172"/>
      <c r="CG334" s="172"/>
      <c r="CH334" s="172"/>
      <c r="CI334" s="172"/>
      <c r="CJ334" s="172"/>
      <c r="CK334" s="172"/>
      <c r="CL334" s="172"/>
      <c r="CM334" s="172"/>
      <c r="CN334" s="172"/>
      <c r="CO334" s="172"/>
      <c r="CP334" s="172"/>
      <c r="CQ334" s="172"/>
      <c r="CR334" s="172"/>
      <c r="CS334" s="172"/>
      <c r="CT334" s="172"/>
      <c r="CU334" s="172"/>
      <c r="CV334" s="172"/>
      <c r="CW334" s="172"/>
      <c r="CX334" s="172"/>
      <c r="CY334" s="172"/>
      <c r="CZ334" s="172"/>
    </row>
    <row r="335" spans="1:104" ht="11.25" customHeight="1" x14ac:dyDescent="0.25">
      <c r="A335" s="172"/>
      <c r="B335" s="172"/>
      <c r="C335" s="172"/>
      <c r="D335" s="172"/>
      <c r="E335" s="116"/>
      <c r="F335" s="119"/>
      <c r="G335" s="117"/>
      <c r="H335" s="116"/>
      <c r="I335" s="119"/>
      <c r="J335" s="172"/>
      <c r="K335" s="166"/>
      <c r="L335" s="166"/>
      <c r="M335" s="166"/>
      <c r="N335" s="166"/>
      <c r="O335" s="166"/>
      <c r="P335" s="166"/>
      <c r="Q335" s="166"/>
      <c r="R335" s="166"/>
      <c r="S335" s="172"/>
      <c r="T335" s="166"/>
      <c r="U335" s="166"/>
      <c r="V335" s="166"/>
      <c r="W335" s="166"/>
      <c r="X335" s="166"/>
      <c r="Y335" s="166"/>
      <c r="Z335" s="166"/>
      <c r="AA335" s="166"/>
      <c r="AB335" s="172"/>
      <c r="AC335" s="172"/>
      <c r="AD335" s="172"/>
      <c r="AE335" s="172"/>
      <c r="AF335" s="172"/>
      <c r="AG335" s="172"/>
      <c r="AH335" s="172"/>
      <c r="AI335" s="172"/>
      <c r="AJ335" s="172"/>
      <c r="AK335" s="172"/>
      <c r="AL335" s="174"/>
      <c r="AM335" s="172"/>
      <c r="AN335" s="172"/>
      <c r="AO335" s="172"/>
      <c r="AP335" s="172"/>
      <c r="AQ335" s="172"/>
      <c r="AR335" s="172"/>
      <c r="AS335" s="172"/>
      <c r="AT335" s="172"/>
      <c r="AU335" s="172"/>
      <c r="AV335" s="172"/>
      <c r="AW335" s="172"/>
      <c r="AX335" s="172"/>
      <c r="AY335" s="172"/>
      <c r="AZ335" s="172"/>
      <c r="BA335" s="172"/>
      <c r="BB335" s="172"/>
      <c r="BC335" s="172"/>
      <c r="BD335" s="172"/>
      <c r="BE335" s="172"/>
      <c r="BF335" s="172"/>
      <c r="BG335" s="172"/>
      <c r="BH335" s="172"/>
      <c r="BI335" s="172"/>
      <c r="BJ335" s="172"/>
      <c r="BK335" s="172"/>
      <c r="BL335" s="172"/>
      <c r="BM335" s="172"/>
      <c r="BN335" s="172"/>
      <c r="BO335" s="172"/>
      <c r="BP335" s="172"/>
      <c r="BQ335" s="172"/>
      <c r="BR335" s="172"/>
      <c r="BS335" s="172"/>
      <c r="BT335" s="172"/>
      <c r="BU335" s="172"/>
      <c r="BV335" s="172"/>
      <c r="BW335" s="172"/>
      <c r="BX335" s="172"/>
      <c r="BY335" s="172"/>
      <c r="BZ335" s="172"/>
      <c r="CA335" s="172"/>
      <c r="CB335" s="172"/>
      <c r="CC335" s="172"/>
      <c r="CD335" s="172"/>
      <c r="CE335" s="172"/>
      <c r="CF335" s="172"/>
      <c r="CG335" s="172"/>
      <c r="CH335" s="172"/>
      <c r="CI335" s="172"/>
      <c r="CJ335" s="172"/>
      <c r="CK335" s="172"/>
      <c r="CL335" s="172"/>
      <c r="CM335" s="172"/>
      <c r="CN335" s="172"/>
      <c r="CO335" s="172"/>
      <c r="CP335" s="172"/>
      <c r="CQ335" s="172"/>
      <c r="CR335" s="172"/>
      <c r="CS335" s="172"/>
      <c r="CT335" s="172"/>
      <c r="CU335" s="172"/>
      <c r="CV335" s="172"/>
      <c r="CW335" s="172"/>
      <c r="CX335" s="172"/>
      <c r="CY335" s="172"/>
      <c r="CZ335" s="172"/>
    </row>
    <row r="336" spans="1:104" ht="11.25" customHeight="1" x14ac:dyDescent="0.25">
      <c r="A336" s="172"/>
      <c r="B336" s="172"/>
      <c r="C336" s="172"/>
      <c r="D336" s="172"/>
      <c r="E336" s="116"/>
      <c r="F336" s="119"/>
      <c r="G336" s="117"/>
      <c r="H336" s="116"/>
      <c r="I336" s="119"/>
      <c r="J336" s="172"/>
      <c r="K336" s="166"/>
      <c r="L336" s="166"/>
      <c r="M336" s="166"/>
      <c r="N336" s="166"/>
      <c r="O336" s="166"/>
      <c r="P336" s="166"/>
      <c r="Q336" s="166"/>
      <c r="R336" s="166"/>
      <c r="S336" s="172"/>
      <c r="T336" s="166"/>
      <c r="U336" s="166"/>
      <c r="V336" s="166"/>
      <c r="W336" s="166"/>
      <c r="X336" s="166"/>
      <c r="Y336" s="166"/>
      <c r="Z336" s="166"/>
      <c r="AA336" s="166"/>
      <c r="AB336" s="172"/>
      <c r="AC336" s="172"/>
      <c r="AD336" s="172"/>
      <c r="AE336" s="172"/>
      <c r="AF336" s="172"/>
      <c r="AG336" s="172"/>
      <c r="AH336" s="172"/>
      <c r="AI336" s="172"/>
      <c r="AJ336" s="172"/>
      <c r="AK336" s="172"/>
      <c r="AL336" s="174"/>
      <c r="AM336" s="172"/>
      <c r="AN336" s="172"/>
      <c r="AO336" s="172"/>
      <c r="AP336" s="172"/>
      <c r="AQ336" s="172"/>
      <c r="AR336" s="172"/>
      <c r="AS336" s="172"/>
      <c r="AT336" s="172"/>
      <c r="AU336" s="172"/>
      <c r="AV336" s="172"/>
      <c r="AW336" s="172"/>
      <c r="AX336" s="172"/>
      <c r="AY336" s="172"/>
      <c r="AZ336" s="172"/>
      <c r="BA336" s="172"/>
      <c r="BB336" s="172"/>
      <c r="BC336" s="172"/>
      <c r="BD336" s="172"/>
      <c r="BE336" s="172"/>
      <c r="BF336" s="172"/>
      <c r="BG336" s="172"/>
      <c r="BH336" s="172"/>
      <c r="BI336" s="172"/>
      <c r="BJ336" s="172"/>
      <c r="BK336" s="172"/>
      <c r="BL336" s="172"/>
      <c r="BM336" s="172"/>
      <c r="BN336" s="172"/>
      <c r="BO336" s="172"/>
      <c r="BP336" s="172"/>
      <c r="BQ336" s="172"/>
      <c r="BR336" s="172"/>
      <c r="BS336" s="172"/>
      <c r="BT336" s="172"/>
      <c r="BU336" s="172"/>
      <c r="BV336" s="172"/>
      <c r="BW336" s="172"/>
      <c r="BX336" s="172"/>
      <c r="BY336" s="172"/>
      <c r="BZ336" s="172"/>
      <c r="CA336" s="172"/>
      <c r="CB336" s="172"/>
      <c r="CC336" s="172"/>
      <c r="CD336" s="172"/>
      <c r="CE336" s="172"/>
      <c r="CF336" s="172"/>
      <c r="CG336" s="172"/>
      <c r="CH336" s="172"/>
      <c r="CI336" s="172"/>
      <c r="CJ336" s="172"/>
      <c r="CK336" s="172"/>
      <c r="CL336" s="172"/>
      <c r="CM336" s="172"/>
      <c r="CN336" s="172"/>
      <c r="CO336" s="172"/>
      <c r="CP336" s="172"/>
      <c r="CQ336" s="172"/>
      <c r="CR336" s="172"/>
      <c r="CS336" s="172"/>
      <c r="CT336" s="172"/>
      <c r="CU336" s="172"/>
      <c r="CV336" s="172"/>
      <c r="CW336" s="172"/>
      <c r="CX336" s="172"/>
      <c r="CY336" s="172"/>
      <c r="CZ336" s="172"/>
    </row>
    <row r="337" spans="1:104" ht="11.25" customHeight="1" x14ac:dyDescent="0.25">
      <c r="A337" s="172"/>
      <c r="B337" s="172"/>
      <c r="C337" s="172"/>
      <c r="D337" s="172"/>
      <c r="E337" s="116"/>
      <c r="F337" s="119"/>
      <c r="G337" s="117"/>
      <c r="H337" s="116"/>
      <c r="I337" s="119"/>
      <c r="J337" s="172"/>
      <c r="K337" s="166"/>
      <c r="L337" s="166"/>
      <c r="M337" s="166"/>
      <c r="N337" s="166"/>
      <c r="O337" s="166"/>
      <c r="P337" s="166"/>
      <c r="Q337" s="166"/>
      <c r="R337" s="166"/>
      <c r="S337" s="172"/>
      <c r="T337" s="166"/>
      <c r="U337" s="166"/>
      <c r="V337" s="166"/>
      <c r="W337" s="166"/>
      <c r="X337" s="166"/>
      <c r="Y337" s="166"/>
      <c r="Z337" s="166"/>
      <c r="AA337" s="166"/>
      <c r="AB337" s="172"/>
      <c r="AC337" s="172"/>
      <c r="AD337" s="172"/>
      <c r="AE337" s="172"/>
      <c r="AF337" s="172"/>
      <c r="AG337" s="172"/>
      <c r="AH337" s="172"/>
      <c r="AI337" s="172"/>
      <c r="AJ337" s="172"/>
      <c r="AK337" s="172"/>
      <c r="AL337" s="174"/>
      <c r="AM337" s="172"/>
      <c r="AN337" s="172"/>
      <c r="AO337" s="172"/>
      <c r="AP337" s="172"/>
      <c r="AQ337" s="172"/>
      <c r="AR337" s="172"/>
      <c r="AS337" s="172"/>
      <c r="AT337" s="172"/>
      <c r="AU337" s="172"/>
      <c r="AV337" s="172"/>
      <c r="AW337" s="172"/>
      <c r="AX337" s="172"/>
      <c r="AY337" s="172"/>
      <c r="AZ337" s="172"/>
      <c r="BA337" s="172"/>
      <c r="BB337" s="172"/>
      <c r="BC337" s="172"/>
      <c r="BD337" s="172"/>
      <c r="BE337" s="172"/>
      <c r="BF337" s="172"/>
      <c r="BG337" s="172"/>
      <c r="BH337" s="172"/>
      <c r="BI337" s="172"/>
      <c r="BJ337" s="172"/>
      <c r="BK337" s="172"/>
      <c r="BL337" s="172"/>
      <c r="BM337" s="172"/>
      <c r="BN337" s="172"/>
      <c r="BO337" s="172"/>
      <c r="BP337" s="172"/>
      <c r="BQ337" s="172"/>
      <c r="BR337" s="172"/>
      <c r="BS337" s="172"/>
      <c r="BT337" s="172"/>
      <c r="BU337" s="172"/>
      <c r="BV337" s="172"/>
      <c r="BW337" s="172"/>
      <c r="BX337" s="172"/>
      <c r="BY337" s="172"/>
      <c r="BZ337" s="172"/>
      <c r="CA337" s="172"/>
      <c r="CB337" s="172"/>
      <c r="CC337" s="172"/>
      <c r="CD337" s="172"/>
      <c r="CE337" s="172"/>
      <c r="CF337" s="172"/>
      <c r="CG337" s="172"/>
      <c r="CH337" s="172"/>
      <c r="CI337" s="172"/>
      <c r="CJ337" s="172"/>
      <c r="CK337" s="172"/>
      <c r="CL337" s="172"/>
      <c r="CM337" s="172"/>
      <c r="CN337" s="172"/>
      <c r="CO337" s="172"/>
      <c r="CP337" s="172"/>
      <c r="CQ337" s="172"/>
      <c r="CR337" s="172"/>
      <c r="CS337" s="172"/>
      <c r="CT337" s="172"/>
      <c r="CU337" s="172"/>
      <c r="CV337" s="172"/>
      <c r="CW337" s="172"/>
      <c r="CX337" s="172"/>
      <c r="CY337" s="172"/>
      <c r="CZ337" s="172"/>
    </row>
    <row r="338" spans="1:104" ht="11.25" customHeight="1" x14ac:dyDescent="0.25">
      <c r="A338" s="172"/>
      <c r="B338" s="172"/>
      <c r="C338" s="172"/>
      <c r="D338" s="172"/>
      <c r="E338" s="116"/>
      <c r="F338" s="119"/>
      <c r="G338" s="117"/>
      <c r="H338" s="116"/>
      <c r="I338" s="119"/>
      <c r="J338" s="172"/>
      <c r="K338" s="166"/>
      <c r="L338" s="166"/>
      <c r="M338" s="166"/>
      <c r="N338" s="166"/>
      <c r="O338" s="166"/>
      <c r="P338" s="166"/>
      <c r="Q338" s="166"/>
      <c r="R338" s="166"/>
      <c r="S338" s="172"/>
      <c r="T338" s="166"/>
      <c r="U338" s="166"/>
      <c r="V338" s="166"/>
      <c r="W338" s="166"/>
      <c r="X338" s="166"/>
      <c r="Y338" s="166"/>
      <c r="Z338" s="166"/>
      <c r="AA338" s="166"/>
      <c r="AB338" s="172"/>
      <c r="AC338" s="172"/>
      <c r="AD338" s="172"/>
      <c r="AE338" s="172"/>
      <c r="AF338" s="172"/>
      <c r="AG338" s="172"/>
      <c r="AH338" s="172"/>
      <c r="AI338" s="172"/>
      <c r="AJ338" s="172"/>
      <c r="AK338" s="172"/>
      <c r="AL338" s="174"/>
      <c r="AM338" s="172"/>
      <c r="AN338" s="172"/>
      <c r="AO338" s="172"/>
      <c r="AP338" s="172"/>
      <c r="AQ338" s="172"/>
      <c r="AR338" s="172"/>
      <c r="AS338" s="172"/>
      <c r="AT338" s="172"/>
      <c r="AU338" s="172"/>
      <c r="AV338" s="172"/>
      <c r="AW338" s="172"/>
      <c r="AX338" s="172"/>
      <c r="AY338" s="172"/>
      <c r="AZ338" s="172"/>
      <c r="BA338" s="172"/>
      <c r="BB338" s="172"/>
      <c r="BC338" s="172"/>
      <c r="BD338" s="172"/>
      <c r="BE338" s="172"/>
      <c r="BF338" s="172"/>
      <c r="BG338" s="172"/>
      <c r="BH338" s="172"/>
      <c r="BI338" s="172"/>
      <c r="BJ338" s="172"/>
      <c r="BK338" s="172"/>
      <c r="BL338" s="172"/>
      <c r="BM338" s="172"/>
      <c r="BN338" s="172"/>
      <c r="BO338" s="172"/>
      <c r="BP338" s="172"/>
      <c r="BQ338" s="172"/>
      <c r="BR338" s="172"/>
      <c r="BS338" s="172"/>
      <c r="BT338" s="172"/>
      <c r="BU338" s="172"/>
      <c r="BV338" s="172"/>
      <c r="BW338" s="172"/>
      <c r="BX338" s="172"/>
      <c r="BY338" s="172"/>
      <c r="BZ338" s="172"/>
      <c r="CA338" s="172"/>
      <c r="CB338" s="172"/>
      <c r="CC338" s="172"/>
      <c r="CD338" s="172"/>
      <c r="CE338" s="172"/>
      <c r="CF338" s="172"/>
      <c r="CG338" s="172"/>
      <c r="CH338" s="172"/>
      <c r="CI338" s="172"/>
      <c r="CJ338" s="172"/>
      <c r="CK338" s="172"/>
      <c r="CL338" s="172"/>
      <c r="CM338" s="172"/>
      <c r="CN338" s="172"/>
      <c r="CO338" s="172"/>
      <c r="CP338" s="172"/>
      <c r="CQ338" s="172"/>
      <c r="CR338" s="172"/>
      <c r="CS338" s="172"/>
      <c r="CT338" s="172"/>
      <c r="CU338" s="172"/>
      <c r="CV338" s="172"/>
      <c r="CW338" s="172"/>
      <c r="CX338" s="172"/>
      <c r="CY338" s="172"/>
      <c r="CZ338" s="172"/>
    </row>
    <row r="339" spans="1:104" ht="11.25" customHeight="1" x14ac:dyDescent="0.25">
      <c r="A339" s="172"/>
      <c r="B339" s="172"/>
      <c r="C339" s="172"/>
      <c r="D339" s="172"/>
      <c r="E339" s="116"/>
      <c r="F339" s="119"/>
      <c r="G339" s="117"/>
      <c r="H339" s="116"/>
      <c r="I339" s="119"/>
      <c r="J339" s="172"/>
      <c r="K339" s="166"/>
      <c r="L339" s="166"/>
      <c r="M339" s="166"/>
      <c r="N339" s="166"/>
      <c r="O339" s="166"/>
      <c r="P339" s="166"/>
      <c r="Q339" s="166"/>
      <c r="R339" s="166"/>
      <c r="S339" s="172"/>
      <c r="T339" s="166"/>
      <c r="U339" s="166"/>
      <c r="V339" s="166"/>
      <c r="W339" s="166"/>
      <c r="X339" s="166"/>
      <c r="Y339" s="166"/>
      <c r="Z339" s="166"/>
      <c r="AA339" s="166"/>
      <c r="AB339" s="172"/>
      <c r="AC339" s="172"/>
      <c r="AD339" s="172"/>
      <c r="AE339" s="172"/>
      <c r="AF339" s="172"/>
      <c r="AG339" s="172"/>
      <c r="AH339" s="172"/>
      <c r="AI339" s="172"/>
      <c r="AJ339" s="172"/>
      <c r="AK339" s="172"/>
      <c r="AL339" s="174"/>
      <c r="AM339" s="172"/>
      <c r="AN339" s="172"/>
      <c r="AO339" s="172"/>
      <c r="AP339" s="172"/>
      <c r="AQ339" s="172"/>
      <c r="AR339" s="172"/>
      <c r="AS339" s="172"/>
      <c r="AT339" s="172"/>
      <c r="AU339" s="172"/>
      <c r="AV339" s="172"/>
      <c r="AW339" s="172"/>
      <c r="AX339" s="172"/>
      <c r="AY339" s="172"/>
      <c r="AZ339" s="172"/>
      <c r="BA339" s="172"/>
      <c r="BB339" s="172"/>
      <c r="BC339" s="172"/>
      <c r="BD339" s="172"/>
      <c r="BE339" s="172"/>
      <c r="BF339" s="172"/>
      <c r="BG339" s="172"/>
      <c r="BH339" s="172"/>
      <c r="BI339" s="172"/>
      <c r="BJ339" s="172"/>
      <c r="BK339" s="172"/>
      <c r="BL339" s="172"/>
      <c r="BM339" s="172"/>
      <c r="BN339" s="172"/>
      <c r="BO339" s="172"/>
      <c r="BP339" s="172"/>
      <c r="BQ339" s="172"/>
      <c r="BR339" s="172"/>
      <c r="BS339" s="172"/>
      <c r="BT339" s="172"/>
      <c r="BU339" s="172"/>
      <c r="BV339" s="172"/>
      <c r="BW339" s="172"/>
      <c r="BX339" s="172"/>
      <c r="BY339" s="172"/>
      <c r="BZ339" s="172"/>
      <c r="CA339" s="172"/>
      <c r="CB339" s="172"/>
      <c r="CC339" s="172"/>
      <c r="CD339" s="172"/>
      <c r="CE339" s="172"/>
      <c r="CF339" s="172"/>
      <c r="CG339" s="172"/>
      <c r="CH339" s="172"/>
      <c r="CI339" s="172"/>
      <c r="CJ339" s="172"/>
      <c r="CK339" s="172"/>
      <c r="CL339" s="172"/>
      <c r="CM339" s="172"/>
      <c r="CN339" s="172"/>
      <c r="CO339" s="172"/>
      <c r="CP339" s="172"/>
      <c r="CQ339" s="172"/>
      <c r="CR339" s="172"/>
      <c r="CS339" s="172"/>
      <c r="CT339" s="172"/>
      <c r="CU339" s="172"/>
      <c r="CV339" s="172"/>
      <c r="CW339" s="172"/>
      <c r="CX339" s="172"/>
      <c r="CY339" s="172"/>
      <c r="CZ339" s="172"/>
    </row>
    <row r="340" spans="1:104" ht="11.25" customHeight="1" x14ac:dyDescent="0.25">
      <c r="A340" s="172"/>
      <c r="B340" s="172"/>
      <c r="C340" s="172"/>
      <c r="D340" s="172"/>
      <c r="E340" s="116"/>
      <c r="F340" s="119"/>
      <c r="G340" s="117"/>
      <c r="H340" s="116"/>
      <c r="I340" s="119"/>
      <c r="J340" s="172"/>
      <c r="K340" s="166"/>
      <c r="L340" s="166"/>
      <c r="M340" s="166"/>
      <c r="N340" s="166"/>
      <c r="O340" s="166"/>
      <c r="P340" s="166"/>
      <c r="Q340" s="166"/>
      <c r="R340" s="166"/>
      <c r="S340" s="172"/>
      <c r="T340" s="166"/>
      <c r="U340" s="166"/>
      <c r="V340" s="166"/>
      <c r="W340" s="166"/>
      <c r="X340" s="166"/>
      <c r="Y340" s="166"/>
      <c r="Z340" s="166"/>
      <c r="AA340" s="166"/>
      <c r="AB340" s="172"/>
      <c r="AC340" s="172"/>
      <c r="AD340" s="172"/>
      <c r="AE340" s="172"/>
      <c r="AF340" s="172"/>
      <c r="AG340" s="172"/>
      <c r="AH340" s="172"/>
      <c r="AI340" s="172"/>
      <c r="AJ340" s="172"/>
      <c r="AK340" s="172"/>
      <c r="AL340" s="174"/>
      <c r="AM340" s="172"/>
      <c r="AN340" s="172"/>
      <c r="AO340" s="172"/>
      <c r="AP340" s="172"/>
      <c r="AQ340" s="172"/>
      <c r="AR340" s="172"/>
      <c r="AS340" s="172"/>
      <c r="AT340" s="172"/>
      <c r="AU340" s="172"/>
      <c r="AV340" s="172"/>
      <c r="AW340" s="172"/>
      <c r="AX340" s="172"/>
      <c r="AY340" s="172"/>
      <c r="AZ340" s="172"/>
      <c r="BA340" s="172"/>
      <c r="BB340" s="172"/>
      <c r="BC340" s="172"/>
      <c r="BD340" s="172"/>
      <c r="BE340" s="172"/>
      <c r="BF340" s="172"/>
      <c r="BG340" s="172"/>
      <c r="BH340" s="172"/>
      <c r="BI340" s="172"/>
      <c r="BJ340" s="172"/>
      <c r="BK340" s="172"/>
      <c r="BL340" s="172"/>
      <c r="BM340" s="172"/>
      <c r="BN340" s="172"/>
      <c r="BO340" s="172"/>
      <c r="BP340" s="172"/>
      <c r="BQ340" s="172"/>
      <c r="BR340" s="172"/>
      <c r="BS340" s="172"/>
      <c r="BT340" s="172"/>
      <c r="BU340" s="172"/>
      <c r="BV340" s="172"/>
      <c r="BW340" s="172"/>
      <c r="BX340" s="172"/>
      <c r="BY340" s="172"/>
      <c r="BZ340" s="172"/>
      <c r="CA340" s="172"/>
      <c r="CB340" s="172"/>
      <c r="CC340" s="172"/>
      <c r="CD340" s="172"/>
      <c r="CE340" s="172"/>
      <c r="CF340" s="172"/>
      <c r="CG340" s="172"/>
      <c r="CH340" s="172"/>
      <c r="CI340" s="172"/>
      <c r="CJ340" s="172"/>
      <c r="CK340" s="172"/>
      <c r="CL340" s="172"/>
      <c r="CM340" s="172"/>
      <c r="CN340" s="172"/>
      <c r="CO340" s="172"/>
      <c r="CP340" s="172"/>
      <c r="CQ340" s="172"/>
      <c r="CR340" s="172"/>
      <c r="CS340" s="172"/>
      <c r="CT340" s="172"/>
      <c r="CU340" s="172"/>
      <c r="CV340" s="172"/>
      <c r="CW340" s="172"/>
      <c r="CX340" s="172"/>
      <c r="CY340" s="172"/>
      <c r="CZ340" s="172"/>
    </row>
    <row r="341" spans="1:104" ht="11.25" customHeight="1" x14ac:dyDescent="0.25">
      <c r="A341" s="172"/>
      <c r="B341" s="172"/>
      <c r="C341" s="172"/>
      <c r="D341" s="172"/>
      <c r="E341" s="116"/>
      <c r="F341" s="119"/>
      <c r="G341" s="117"/>
      <c r="H341" s="116"/>
      <c r="I341" s="119"/>
      <c r="J341" s="172"/>
      <c r="K341" s="166"/>
      <c r="L341" s="166"/>
      <c r="M341" s="166"/>
      <c r="N341" s="166"/>
      <c r="O341" s="166"/>
      <c r="P341" s="166"/>
      <c r="Q341" s="166"/>
      <c r="R341" s="166"/>
      <c r="S341" s="172"/>
      <c r="T341" s="166"/>
      <c r="U341" s="166"/>
      <c r="V341" s="166"/>
      <c r="W341" s="166"/>
      <c r="X341" s="166"/>
      <c r="Y341" s="166"/>
      <c r="Z341" s="166"/>
      <c r="AA341" s="166"/>
      <c r="AB341" s="172"/>
      <c r="AC341" s="172"/>
      <c r="AD341" s="172"/>
      <c r="AE341" s="172"/>
      <c r="AF341" s="172"/>
      <c r="AG341" s="172"/>
      <c r="AH341" s="172"/>
      <c r="AI341" s="172"/>
      <c r="AJ341" s="172"/>
      <c r="AK341" s="172"/>
      <c r="AL341" s="174"/>
      <c r="AM341" s="172"/>
      <c r="AN341" s="172"/>
      <c r="AO341" s="172"/>
      <c r="AP341" s="172"/>
      <c r="AQ341" s="172"/>
      <c r="AR341" s="172"/>
      <c r="AS341" s="172"/>
      <c r="AT341" s="172"/>
      <c r="AU341" s="172"/>
      <c r="AV341" s="172"/>
      <c r="AW341" s="172"/>
      <c r="AX341" s="172"/>
      <c r="AY341" s="172"/>
      <c r="AZ341" s="172"/>
      <c r="BA341" s="172"/>
      <c r="BB341" s="172"/>
      <c r="BC341" s="172"/>
      <c r="BD341" s="172"/>
      <c r="BE341" s="172"/>
      <c r="BF341" s="172"/>
      <c r="BG341" s="172"/>
      <c r="BH341" s="172"/>
      <c r="BI341" s="172"/>
      <c r="BJ341" s="172"/>
      <c r="BK341" s="172"/>
      <c r="BL341" s="172"/>
      <c r="BM341" s="172"/>
      <c r="BN341" s="172"/>
      <c r="BO341" s="172"/>
      <c r="BP341" s="172"/>
      <c r="BQ341" s="172"/>
      <c r="BR341" s="172"/>
      <c r="BS341" s="172"/>
      <c r="BT341" s="172"/>
      <c r="BU341" s="172"/>
      <c r="BV341" s="172"/>
      <c r="BW341" s="172"/>
      <c r="BX341" s="172"/>
      <c r="BY341" s="172"/>
      <c r="BZ341" s="172"/>
      <c r="CA341" s="172"/>
      <c r="CB341" s="172"/>
      <c r="CC341" s="172"/>
      <c r="CD341" s="172"/>
      <c r="CE341" s="172"/>
      <c r="CF341" s="172"/>
      <c r="CG341" s="172"/>
      <c r="CH341" s="172"/>
      <c r="CI341" s="172"/>
      <c r="CJ341" s="172"/>
      <c r="CK341" s="172"/>
      <c r="CL341" s="172"/>
      <c r="CM341" s="172"/>
      <c r="CN341" s="172"/>
      <c r="CO341" s="172"/>
      <c r="CP341" s="172"/>
      <c r="CQ341" s="172"/>
      <c r="CR341" s="172"/>
      <c r="CS341" s="172"/>
      <c r="CT341" s="172"/>
      <c r="CU341" s="172"/>
      <c r="CV341" s="172"/>
      <c r="CW341" s="172"/>
      <c r="CX341" s="172"/>
      <c r="CY341" s="172"/>
      <c r="CZ341" s="172"/>
    </row>
    <row r="342" spans="1:104" ht="11.25" customHeight="1" x14ac:dyDescent="0.25">
      <c r="A342" s="172"/>
      <c r="B342" s="172"/>
      <c r="C342" s="172"/>
      <c r="D342" s="172"/>
      <c r="E342" s="116"/>
      <c r="F342" s="119"/>
      <c r="G342" s="117"/>
      <c r="H342" s="116"/>
      <c r="I342" s="119"/>
      <c r="J342" s="172"/>
      <c r="K342" s="166"/>
      <c r="L342" s="166"/>
      <c r="M342" s="166"/>
      <c r="N342" s="166"/>
      <c r="O342" s="166"/>
      <c r="P342" s="166"/>
      <c r="Q342" s="166"/>
      <c r="R342" s="166"/>
      <c r="S342" s="172"/>
      <c r="T342" s="166"/>
      <c r="U342" s="166"/>
      <c r="V342" s="166"/>
      <c r="W342" s="166"/>
      <c r="X342" s="166"/>
      <c r="Y342" s="166"/>
      <c r="Z342" s="166"/>
      <c r="AA342" s="166"/>
      <c r="AB342" s="172"/>
      <c r="AC342" s="172"/>
      <c r="AD342" s="172"/>
      <c r="AE342" s="172"/>
      <c r="AF342" s="172"/>
      <c r="AG342" s="172"/>
      <c r="AH342" s="172"/>
      <c r="AI342" s="172"/>
      <c r="AJ342" s="172"/>
      <c r="AK342" s="172"/>
      <c r="AL342" s="174"/>
      <c r="AM342" s="172"/>
      <c r="AN342" s="172"/>
      <c r="AO342" s="172"/>
      <c r="AP342" s="172"/>
      <c r="AQ342" s="172"/>
      <c r="AR342" s="172"/>
      <c r="AS342" s="172"/>
      <c r="AT342" s="172"/>
      <c r="AU342" s="172"/>
      <c r="AV342" s="172"/>
      <c r="AW342" s="172"/>
      <c r="AX342" s="172"/>
      <c r="AY342" s="172"/>
      <c r="AZ342" s="172"/>
      <c r="BA342" s="172"/>
      <c r="BB342" s="172"/>
      <c r="BC342" s="172"/>
      <c r="BD342" s="172"/>
      <c r="BE342" s="172"/>
      <c r="BF342" s="172"/>
      <c r="BG342" s="172"/>
      <c r="BH342" s="172"/>
      <c r="BI342" s="172"/>
      <c r="BJ342" s="172"/>
      <c r="BK342" s="172"/>
      <c r="BL342" s="172"/>
      <c r="BM342" s="172"/>
      <c r="BN342" s="172"/>
      <c r="BO342" s="172"/>
      <c r="BP342" s="172"/>
      <c r="BQ342" s="172"/>
      <c r="BR342" s="172"/>
      <c r="BS342" s="172"/>
      <c r="BT342" s="172"/>
      <c r="BU342" s="172"/>
      <c r="BV342" s="172"/>
      <c r="BW342" s="172"/>
      <c r="BX342" s="172"/>
      <c r="BY342" s="172"/>
      <c r="BZ342" s="172"/>
      <c r="CA342" s="172"/>
      <c r="CB342" s="172"/>
      <c r="CC342" s="172"/>
      <c r="CD342" s="172"/>
      <c r="CE342" s="172"/>
      <c r="CF342" s="172"/>
      <c r="CG342" s="172"/>
      <c r="CH342" s="172"/>
      <c r="CI342" s="172"/>
      <c r="CJ342" s="172"/>
      <c r="CK342" s="172"/>
      <c r="CL342" s="172"/>
      <c r="CM342" s="172"/>
      <c r="CN342" s="172"/>
      <c r="CO342" s="172"/>
      <c r="CP342" s="172"/>
      <c r="CQ342" s="172"/>
      <c r="CR342" s="172"/>
      <c r="CS342" s="172"/>
      <c r="CT342" s="172"/>
      <c r="CU342" s="172"/>
      <c r="CV342" s="172"/>
      <c r="CW342" s="172"/>
      <c r="CX342" s="172"/>
      <c r="CY342" s="172"/>
      <c r="CZ342" s="172"/>
    </row>
    <row r="343" spans="1:104" ht="11.25" customHeight="1" x14ac:dyDescent="0.25">
      <c r="A343" s="172"/>
      <c r="B343" s="172"/>
      <c r="C343" s="172"/>
      <c r="D343" s="172"/>
      <c r="E343" s="116"/>
      <c r="F343" s="119"/>
      <c r="G343" s="117"/>
      <c r="H343" s="116"/>
      <c r="I343" s="119"/>
      <c r="J343" s="172"/>
      <c r="K343" s="166"/>
      <c r="L343" s="166"/>
      <c r="M343" s="166"/>
      <c r="N343" s="166"/>
      <c r="O343" s="166"/>
      <c r="P343" s="166"/>
      <c r="Q343" s="166"/>
      <c r="R343" s="166"/>
      <c r="S343" s="172"/>
      <c r="T343" s="166"/>
      <c r="U343" s="166"/>
      <c r="V343" s="166"/>
      <c r="W343" s="166"/>
      <c r="X343" s="166"/>
      <c r="Y343" s="166"/>
      <c r="Z343" s="166"/>
      <c r="AA343" s="166"/>
      <c r="AB343" s="172"/>
      <c r="AC343" s="172"/>
      <c r="AD343" s="172"/>
      <c r="AE343" s="172"/>
      <c r="AF343" s="172"/>
      <c r="AG343" s="172"/>
      <c r="AH343" s="172"/>
      <c r="AI343" s="172"/>
      <c r="AJ343" s="172"/>
      <c r="AK343" s="172"/>
      <c r="AL343" s="174"/>
      <c r="AM343" s="172"/>
      <c r="AN343" s="172"/>
      <c r="AO343" s="172"/>
      <c r="AP343" s="172"/>
      <c r="AQ343" s="172"/>
      <c r="AR343" s="172"/>
      <c r="AS343" s="172"/>
      <c r="AT343" s="172"/>
      <c r="AU343" s="172"/>
      <c r="AV343" s="172"/>
      <c r="AW343" s="172"/>
      <c r="AX343" s="172"/>
      <c r="AY343" s="172"/>
      <c r="AZ343" s="172"/>
      <c r="BA343" s="172"/>
      <c r="BB343" s="172"/>
      <c r="BC343" s="172"/>
      <c r="BD343" s="172"/>
      <c r="BE343" s="172"/>
      <c r="BF343" s="172"/>
      <c r="BG343" s="172"/>
      <c r="BH343" s="172"/>
      <c r="BI343" s="172"/>
      <c r="BJ343" s="172"/>
      <c r="BK343" s="172"/>
      <c r="BL343" s="172"/>
      <c r="BM343" s="172"/>
      <c r="BN343" s="172"/>
      <c r="BO343" s="172"/>
      <c r="BP343" s="172"/>
      <c r="BQ343" s="172"/>
      <c r="BR343" s="172"/>
      <c r="BS343" s="172"/>
      <c r="BT343" s="172"/>
      <c r="BU343" s="172"/>
      <c r="BV343" s="172"/>
      <c r="BW343" s="172"/>
      <c r="BX343" s="172"/>
      <c r="BY343" s="172"/>
      <c r="BZ343" s="172"/>
      <c r="CA343" s="172"/>
      <c r="CB343" s="172"/>
      <c r="CC343" s="172"/>
      <c r="CD343" s="172"/>
      <c r="CE343" s="172"/>
      <c r="CF343" s="172"/>
      <c r="CG343" s="172"/>
      <c r="CH343" s="172"/>
      <c r="CI343" s="172"/>
      <c r="CJ343" s="172"/>
      <c r="CK343" s="172"/>
      <c r="CL343" s="172"/>
      <c r="CM343" s="172"/>
      <c r="CN343" s="172"/>
      <c r="CO343" s="172"/>
      <c r="CP343" s="172"/>
      <c r="CQ343" s="172"/>
      <c r="CR343" s="172"/>
      <c r="CS343" s="172"/>
      <c r="CT343" s="172"/>
      <c r="CU343" s="172"/>
      <c r="CV343" s="172"/>
      <c r="CW343" s="172"/>
      <c r="CX343" s="172"/>
      <c r="CY343" s="172"/>
      <c r="CZ343" s="172"/>
    </row>
    <row r="344" spans="1:104" ht="11.25" customHeight="1" x14ac:dyDescent="0.25">
      <c r="A344" s="172"/>
      <c r="B344" s="172"/>
      <c r="C344" s="172"/>
      <c r="D344" s="172"/>
      <c r="E344" s="116"/>
      <c r="F344" s="119"/>
      <c r="G344" s="117"/>
      <c r="H344" s="116"/>
      <c r="I344" s="119"/>
      <c r="J344" s="172"/>
      <c r="K344" s="166"/>
      <c r="L344" s="166"/>
      <c r="M344" s="166"/>
      <c r="N344" s="166"/>
      <c r="O344" s="166"/>
      <c r="P344" s="166"/>
      <c r="Q344" s="166"/>
      <c r="R344" s="166"/>
      <c r="S344" s="172"/>
      <c r="T344" s="166"/>
      <c r="U344" s="166"/>
      <c r="V344" s="166"/>
      <c r="W344" s="166"/>
      <c r="X344" s="166"/>
      <c r="Y344" s="166"/>
      <c r="Z344" s="166"/>
      <c r="AA344" s="166"/>
      <c r="AB344" s="172"/>
      <c r="AC344" s="172"/>
      <c r="AD344" s="172"/>
      <c r="AE344" s="172"/>
      <c r="AF344" s="172"/>
      <c r="AG344" s="172"/>
      <c r="AH344" s="172"/>
      <c r="AI344" s="172"/>
      <c r="AJ344" s="172"/>
      <c r="AK344" s="172"/>
      <c r="AL344" s="174"/>
      <c r="AM344" s="172"/>
      <c r="AN344" s="172"/>
      <c r="AO344" s="172"/>
      <c r="AP344" s="172"/>
      <c r="AQ344" s="172"/>
      <c r="AR344" s="172"/>
      <c r="AS344" s="172"/>
      <c r="AT344" s="172"/>
      <c r="AU344" s="172"/>
      <c r="AV344" s="172"/>
      <c r="AW344" s="172"/>
      <c r="AX344" s="172"/>
      <c r="AY344" s="172"/>
      <c r="AZ344" s="172"/>
      <c r="BA344" s="172"/>
      <c r="BB344" s="172"/>
      <c r="BC344" s="172"/>
      <c r="BD344" s="172"/>
      <c r="BE344" s="172"/>
      <c r="BF344" s="172"/>
      <c r="BG344" s="172"/>
      <c r="BH344" s="172"/>
      <c r="BI344" s="172"/>
      <c r="BJ344" s="172"/>
      <c r="BK344" s="172"/>
      <c r="BL344" s="172"/>
      <c r="BM344" s="172"/>
      <c r="BN344" s="172"/>
      <c r="BO344" s="172"/>
      <c r="BP344" s="172"/>
      <c r="BQ344" s="172"/>
      <c r="BR344" s="172"/>
      <c r="BS344" s="172"/>
      <c r="BT344" s="172"/>
      <c r="BU344" s="172"/>
      <c r="BV344" s="172"/>
      <c r="BW344" s="172"/>
      <c r="BX344" s="172"/>
      <c r="BY344" s="172"/>
      <c r="BZ344" s="172"/>
      <c r="CA344" s="172"/>
      <c r="CB344" s="172"/>
      <c r="CC344" s="172"/>
      <c r="CD344" s="172"/>
      <c r="CE344" s="172"/>
      <c r="CF344" s="172"/>
      <c r="CG344" s="172"/>
      <c r="CH344" s="172"/>
      <c r="CI344" s="172"/>
      <c r="CJ344" s="172"/>
      <c r="CK344" s="172"/>
      <c r="CL344" s="172"/>
      <c r="CM344" s="172"/>
      <c r="CN344" s="172"/>
      <c r="CO344" s="172"/>
      <c r="CP344" s="172"/>
      <c r="CQ344" s="172"/>
      <c r="CR344" s="172"/>
      <c r="CS344" s="172"/>
      <c r="CT344" s="172"/>
      <c r="CU344" s="172"/>
      <c r="CV344" s="172"/>
      <c r="CW344" s="172"/>
      <c r="CX344" s="172"/>
      <c r="CY344" s="172"/>
      <c r="CZ344" s="172"/>
    </row>
    <row r="345" spans="1:104" ht="11.25" customHeight="1" x14ac:dyDescent="0.25">
      <c r="A345" s="172"/>
      <c r="B345" s="172"/>
      <c r="C345" s="172"/>
      <c r="D345" s="172"/>
      <c r="E345" s="116"/>
      <c r="F345" s="119"/>
      <c r="G345" s="117"/>
      <c r="H345" s="116"/>
      <c r="I345" s="119"/>
      <c r="J345" s="172"/>
      <c r="K345" s="166"/>
      <c r="L345" s="166"/>
      <c r="M345" s="166"/>
      <c r="N345" s="166"/>
      <c r="O345" s="166"/>
      <c r="P345" s="166"/>
      <c r="Q345" s="166"/>
      <c r="R345" s="166"/>
      <c r="S345" s="172"/>
      <c r="T345" s="166"/>
      <c r="U345" s="166"/>
      <c r="V345" s="166"/>
      <c r="W345" s="166"/>
      <c r="X345" s="166"/>
      <c r="Y345" s="166"/>
      <c r="Z345" s="166"/>
      <c r="AA345" s="166"/>
      <c r="AB345" s="172"/>
      <c r="AC345" s="172"/>
      <c r="AD345" s="172"/>
      <c r="AE345" s="172"/>
      <c r="AF345" s="172"/>
      <c r="AG345" s="172"/>
      <c r="AH345" s="172"/>
      <c r="AI345" s="172"/>
      <c r="AJ345" s="172"/>
      <c r="AK345" s="172"/>
      <c r="AL345" s="174"/>
      <c r="AM345" s="172"/>
      <c r="AN345" s="172"/>
      <c r="AO345" s="172"/>
      <c r="AP345" s="172"/>
      <c r="AQ345" s="172"/>
      <c r="AR345" s="172"/>
      <c r="AS345" s="172"/>
      <c r="AT345" s="172"/>
      <c r="AU345" s="172"/>
      <c r="AV345" s="172"/>
      <c r="AW345" s="172"/>
      <c r="AX345" s="172"/>
      <c r="AY345" s="172"/>
      <c r="AZ345" s="172"/>
      <c r="BA345" s="172"/>
      <c r="BB345" s="172"/>
      <c r="BC345" s="172"/>
      <c r="BD345" s="172"/>
      <c r="BE345" s="172"/>
      <c r="BF345" s="172"/>
      <c r="BG345" s="172"/>
      <c r="BH345" s="172"/>
      <c r="BI345" s="172"/>
      <c r="BJ345" s="172"/>
      <c r="BK345" s="172"/>
      <c r="BL345" s="172"/>
      <c r="BM345" s="172"/>
      <c r="BN345" s="172"/>
      <c r="BO345" s="172"/>
      <c r="BP345" s="172"/>
      <c r="BQ345" s="172"/>
      <c r="BR345" s="172"/>
      <c r="BS345" s="172"/>
      <c r="BT345" s="172"/>
      <c r="BU345" s="172"/>
      <c r="BV345" s="172"/>
      <c r="BW345" s="172"/>
      <c r="BX345" s="172"/>
      <c r="BY345" s="172"/>
      <c r="BZ345" s="172"/>
      <c r="CA345" s="172"/>
      <c r="CB345" s="172"/>
      <c r="CC345" s="172"/>
      <c r="CD345" s="172"/>
      <c r="CE345" s="172"/>
      <c r="CF345" s="172"/>
      <c r="CG345" s="172"/>
      <c r="CH345" s="172"/>
      <c r="CI345" s="172"/>
      <c r="CJ345" s="172"/>
      <c r="CK345" s="172"/>
      <c r="CL345" s="172"/>
      <c r="CM345" s="172"/>
      <c r="CN345" s="172"/>
      <c r="CO345" s="172"/>
      <c r="CP345" s="172"/>
      <c r="CQ345" s="172"/>
      <c r="CR345" s="172"/>
      <c r="CS345" s="172"/>
      <c r="CT345" s="172"/>
      <c r="CU345" s="172"/>
      <c r="CV345" s="172"/>
      <c r="CW345" s="172"/>
      <c r="CX345" s="172"/>
      <c r="CY345" s="172"/>
      <c r="CZ345" s="172"/>
    </row>
    <row r="346" spans="1:104" ht="11.25" customHeight="1" x14ac:dyDescent="0.25">
      <c r="A346" s="172"/>
      <c r="B346" s="172"/>
      <c r="C346" s="172"/>
      <c r="D346" s="172"/>
      <c r="E346" s="116"/>
      <c r="F346" s="119"/>
      <c r="G346" s="117"/>
      <c r="H346" s="116"/>
      <c r="I346" s="119"/>
      <c r="J346" s="172"/>
      <c r="K346" s="166"/>
      <c r="L346" s="166"/>
      <c r="M346" s="166"/>
      <c r="N346" s="166"/>
      <c r="O346" s="166"/>
      <c r="P346" s="166"/>
      <c r="Q346" s="166"/>
      <c r="R346" s="166"/>
      <c r="S346" s="172"/>
      <c r="T346" s="166"/>
      <c r="U346" s="166"/>
      <c r="V346" s="166"/>
      <c r="W346" s="166"/>
      <c r="X346" s="166"/>
      <c r="Y346" s="166"/>
      <c r="Z346" s="166"/>
      <c r="AA346" s="166"/>
      <c r="AB346" s="172"/>
      <c r="AC346" s="172"/>
      <c r="AD346" s="172"/>
      <c r="AE346" s="172"/>
      <c r="AF346" s="172"/>
      <c r="AG346" s="172"/>
      <c r="AH346" s="172"/>
      <c r="AI346" s="172"/>
      <c r="AJ346" s="172"/>
      <c r="AK346" s="172"/>
      <c r="AL346" s="174"/>
      <c r="AM346" s="172"/>
      <c r="AN346" s="172"/>
      <c r="AO346" s="172"/>
      <c r="AP346" s="172"/>
      <c r="AQ346" s="172"/>
      <c r="AR346" s="172"/>
      <c r="AS346" s="172"/>
      <c r="AT346" s="172"/>
      <c r="AU346" s="172"/>
      <c r="AV346" s="172"/>
      <c r="AW346" s="172"/>
      <c r="AX346" s="172"/>
      <c r="AY346" s="172"/>
      <c r="AZ346" s="172"/>
      <c r="BA346" s="172"/>
      <c r="BB346" s="172"/>
      <c r="BC346" s="172"/>
      <c r="BD346" s="172"/>
      <c r="BE346" s="172"/>
      <c r="BF346" s="172"/>
      <c r="BG346" s="172"/>
      <c r="BH346" s="172"/>
      <c r="BI346" s="172"/>
      <c r="BJ346" s="172"/>
      <c r="BK346" s="172"/>
      <c r="BL346" s="172"/>
      <c r="BM346" s="172"/>
      <c r="BN346" s="172"/>
      <c r="BO346" s="172"/>
      <c r="BP346" s="172"/>
      <c r="BQ346" s="172"/>
      <c r="BR346" s="172"/>
      <c r="BS346" s="172"/>
      <c r="BT346" s="172"/>
      <c r="BU346" s="172"/>
      <c r="BV346" s="172"/>
      <c r="BW346" s="172"/>
      <c r="BX346" s="172"/>
      <c r="BY346" s="172"/>
      <c r="BZ346" s="172"/>
      <c r="CA346" s="172"/>
      <c r="CB346" s="172"/>
      <c r="CC346" s="172"/>
      <c r="CD346" s="172"/>
      <c r="CE346" s="172"/>
      <c r="CF346" s="172"/>
      <c r="CG346" s="172"/>
      <c r="CH346" s="172"/>
      <c r="CI346" s="172"/>
      <c r="CJ346" s="172"/>
      <c r="CK346" s="172"/>
      <c r="CL346" s="172"/>
      <c r="CM346" s="172"/>
      <c r="CN346" s="172"/>
      <c r="CO346" s="172"/>
      <c r="CP346" s="172"/>
      <c r="CQ346" s="172"/>
      <c r="CR346" s="172"/>
      <c r="CS346" s="172"/>
      <c r="CT346" s="172"/>
      <c r="CU346" s="172"/>
      <c r="CV346" s="172"/>
      <c r="CW346" s="172"/>
      <c r="CX346" s="172"/>
      <c r="CY346" s="172"/>
      <c r="CZ346" s="172"/>
    </row>
    <row r="347" spans="1:104" ht="11.25" customHeight="1" x14ac:dyDescent="0.25">
      <c r="A347" s="172"/>
      <c r="B347" s="172"/>
      <c r="C347" s="172"/>
      <c r="D347" s="172"/>
      <c r="E347" s="116"/>
      <c r="F347" s="119"/>
      <c r="G347" s="117"/>
      <c r="H347" s="116"/>
      <c r="I347" s="119"/>
      <c r="J347" s="172"/>
      <c r="K347" s="166"/>
      <c r="L347" s="166"/>
      <c r="M347" s="166"/>
      <c r="N347" s="166"/>
      <c r="O347" s="166"/>
      <c r="P347" s="166"/>
      <c r="Q347" s="166"/>
      <c r="R347" s="166"/>
      <c r="S347" s="172"/>
      <c r="T347" s="166"/>
      <c r="U347" s="166"/>
      <c r="V347" s="166"/>
      <c r="W347" s="166"/>
      <c r="X347" s="166"/>
      <c r="Y347" s="166"/>
      <c r="Z347" s="166"/>
      <c r="AA347" s="166"/>
      <c r="AB347" s="172"/>
      <c r="AC347" s="172"/>
      <c r="AD347" s="172"/>
      <c r="AE347" s="172"/>
      <c r="AF347" s="172"/>
      <c r="AG347" s="172"/>
      <c r="AH347" s="172"/>
      <c r="AI347" s="172"/>
      <c r="AJ347" s="172"/>
      <c r="AK347" s="172"/>
      <c r="AL347" s="174"/>
      <c r="AM347" s="172"/>
      <c r="AN347" s="172"/>
      <c r="AO347" s="172"/>
      <c r="AP347" s="172"/>
      <c r="AQ347" s="172"/>
      <c r="AR347" s="172"/>
      <c r="AS347" s="172"/>
      <c r="AT347" s="172"/>
      <c r="AU347" s="172"/>
      <c r="AV347" s="172"/>
      <c r="AW347" s="172"/>
      <c r="AX347" s="172"/>
      <c r="AY347" s="172"/>
      <c r="AZ347" s="172"/>
      <c r="BA347" s="172"/>
      <c r="BB347" s="172"/>
      <c r="BC347" s="172"/>
      <c r="BD347" s="172"/>
      <c r="BE347" s="172"/>
      <c r="BF347" s="172"/>
      <c r="BG347" s="172"/>
      <c r="BH347" s="172"/>
      <c r="BI347" s="172"/>
      <c r="BJ347" s="172"/>
      <c r="BK347" s="172"/>
      <c r="BL347" s="172"/>
      <c r="BM347" s="172"/>
      <c r="BN347" s="172"/>
      <c r="BO347" s="172"/>
      <c r="BP347" s="172"/>
      <c r="BQ347" s="172"/>
      <c r="BR347" s="172"/>
      <c r="BS347" s="172"/>
      <c r="BT347" s="172"/>
      <c r="BU347" s="172"/>
      <c r="BV347" s="172"/>
      <c r="BW347" s="172"/>
      <c r="BX347" s="172"/>
      <c r="BY347" s="172"/>
      <c r="BZ347" s="172"/>
      <c r="CA347" s="172"/>
      <c r="CB347" s="172"/>
      <c r="CC347" s="172"/>
      <c r="CD347" s="172"/>
      <c r="CE347" s="172"/>
      <c r="CF347" s="172"/>
      <c r="CG347" s="172"/>
      <c r="CH347" s="172"/>
      <c r="CI347" s="172"/>
      <c r="CJ347" s="172"/>
      <c r="CK347" s="172"/>
      <c r="CL347" s="172"/>
      <c r="CM347" s="172"/>
      <c r="CN347" s="172"/>
      <c r="CO347" s="172"/>
      <c r="CP347" s="172"/>
      <c r="CQ347" s="172"/>
      <c r="CR347" s="172"/>
      <c r="CS347" s="172"/>
      <c r="CT347" s="172"/>
      <c r="CU347" s="172"/>
      <c r="CV347" s="172"/>
      <c r="CW347" s="172"/>
      <c r="CX347" s="172"/>
      <c r="CY347" s="172"/>
      <c r="CZ347" s="172"/>
    </row>
    <row r="348" spans="1:104" ht="11.25" customHeight="1" x14ac:dyDescent="0.25">
      <c r="A348" s="172"/>
      <c r="B348" s="172"/>
      <c r="C348" s="172"/>
      <c r="D348" s="172"/>
      <c r="E348" s="116"/>
      <c r="F348" s="119"/>
      <c r="G348" s="117"/>
      <c r="H348" s="116"/>
      <c r="I348" s="119"/>
      <c r="J348" s="172"/>
      <c r="K348" s="166"/>
      <c r="L348" s="166"/>
      <c r="M348" s="166"/>
      <c r="N348" s="166"/>
      <c r="O348" s="166"/>
      <c r="P348" s="166"/>
      <c r="Q348" s="166"/>
      <c r="R348" s="166"/>
      <c r="S348" s="172"/>
      <c r="T348" s="166"/>
      <c r="U348" s="166"/>
      <c r="V348" s="166"/>
      <c r="W348" s="166"/>
      <c r="X348" s="166"/>
      <c r="Y348" s="166"/>
      <c r="Z348" s="166"/>
      <c r="AA348" s="166"/>
      <c r="AB348" s="172"/>
      <c r="AC348" s="172"/>
      <c r="AD348" s="172"/>
      <c r="AE348" s="172"/>
      <c r="AF348" s="172"/>
      <c r="AG348" s="172"/>
      <c r="AH348" s="172"/>
      <c r="AI348" s="172"/>
      <c r="AJ348" s="172"/>
      <c r="AK348" s="172"/>
      <c r="AL348" s="174"/>
      <c r="AM348" s="172"/>
      <c r="AN348" s="172"/>
      <c r="AO348" s="172"/>
      <c r="AP348" s="172"/>
      <c r="AQ348" s="172"/>
      <c r="AR348" s="172"/>
      <c r="AS348" s="172"/>
      <c r="AT348" s="172"/>
      <c r="AU348" s="172"/>
      <c r="AV348" s="172"/>
      <c r="AW348" s="172"/>
      <c r="AX348" s="172"/>
      <c r="AY348" s="172"/>
      <c r="AZ348" s="172"/>
      <c r="BA348" s="172"/>
      <c r="BB348" s="172"/>
      <c r="BC348" s="172"/>
      <c r="BD348" s="172"/>
      <c r="BE348" s="172"/>
      <c r="BF348" s="172"/>
      <c r="BG348" s="172"/>
      <c r="BH348" s="172"/>
      <c r="BI348" s="172"/>
      <c r="BJ348" s="172"/>
      <c r="BK348" s="172"/>
      <c r="BL348" s="172"/>
      <c r="BM348" s="172"/>
      <c r="BN348" s="172"/>
      <c r="BO348" s="172"/>
      <c r="BP348" s="172"/>
      <c r="BQ348" s="172"/>
      <c r="BR348" s="172"/>
      <c r="BS348" s="172"/>
      <c r="BT348" s="172"/>
      <c r="BU348" s="172"/>
      <c r="BV348" s="172"/>
      <c r="BW348" s="172"/>
      <c r="BX348" s="172"/>
      <c r="BY348" s="172"/>
      <c r="BZ348" s="172"/>
      <c r="CA348" s="172"/>
      <c r="CB348" s="172"/>
      <c r="CC348" s="172"/>
      <c r="CD348" s="172"/>
      <c r="CE348" s="172"/>
      <c r="CF348" s="172"/>
      <c r="CG348" s="172"/>
      <c r="CH348" s="172"/>
      <c r="CI348" s="172"/>
      <c r="CJ348" s="172"/>
      <c r="CK348" s="172"/>
      <c r="CL348" s="172"/>
      <c r="CM348" s="172"/>
      <c r="CN348" s="172"/>
      <c r="CO348" s="172"/>
      <c r="CP348" s="172"/>
      <c r="CQ348" s="172"/>
      <c r="CR348" s="172"/>
      <c r="CS348" s="172"/>
      <c r="CT348" s="172"/>
      <c r="CU348" s="172"/>
      <c r="CV348" s="172"/>
      <c r="CW348" s="172"/>
      <c r="CX348" s="172"/>
      <c r="CY348" s="172"/>
      <c r="CZ348" s="172"/>
    </row>
    <row r="349" spans="1:104" ht="11.25" customHeight="1" x14ac:dyDescent="0.25">
      <c r="A349" s="172"/>
      <c r="B349" s="172"/>
      <c r="C349" s="172"/>
      <c r="D349" s="172"/>
      <c r="E349" s="116"/>
      <c r="F349" s="119"/>
      <c r="G349" s="117"/>
      <c r="H349" s="116"/>
      <c r="I349" s="119"/>
      <c r="J349" s="172"/>
      <c r="K349" s="166"/>
      <c r="L349" s="166"/>
      <c r="M349" s="166"/>
      <c r="N349" s="166"/>
      <c r="O349" s="166"/>
      <c r="P349" s="166"/>
      <c r="Q349" s="166"/>
      <c r="R349" s="166"/>
      <c r="S349" s="172"/>
      <c r="T349" s="166"/>
      <c r="U349" s="166"/>
      <c r="V349" s="166"/>
      <c r="W349" s="166"/>
      <c r="X349" s="166"/>
      <c r="Y349" s="166"/>
      <c r="Z349" s="166"/>
      <c r="AA349" s="166"/>
      <c r="AB349" s="172"/>
      <c r="AC349" s="172"/>
      <c r="AD349" s="172"/>
      <c r="AE349" s="172"/>
      <c r="AF349" s="172"/>
      <c r="AG349" s="172"/>
      <c r="AH349" s="172"/>
      <c r="AI349" s="172"/>
      <c r="AJ349" s="172"/>
      <c r="AK349" s="172"/>
      <c r="AL349" s="174"/>
      <c r="AM349" s="172"/>
      <c r="AN349" s="172"/>
      <c r="AO349" s="172"/>
      <c r="AP349" s="172"/>
      <c r="AQ349" s="172"/>
      <c r="AR349" s="172"/>
      <c r="AS349" s="172"/>
      <c r="AT349" s="172"/>
      <c r="AU349" s="172"/>
      <c r="AV349" s="172"/>
      <c r="AW349" s="172"/>
      <c r="AX349" s="172"/>
      <c r="AY349" s="172"/>
      <c r="AZ349" s="172"/>
      <c r="BA349" s="172"/>
      <c r="BB349" s="172"/>
      <c r="BC349" s="172"/>
      <c r="BD349" s="172"/>
      <c r="BE349" s="172"/>
      <c r="BF349" s="172"/>
      <c r="BG349" s="172"/>
      <c r="BH349" s="172"/>
      <c r="BI349" s="172"/>
      <c r="BJ349" s="172"/>
      <c r="BK349" s="172"/>
      <c r="BL349" s="172"/>
      <c r="BM349" s="172"/>
      <c r="BN349" s="172"/>
      <c r="BO349" s="172"/>
      <c r="BP349" s="172"/>
      <c r="BQ349" s="172"/>
      <c r="BR349" s="172"/>
      <c r="BS349" s="172"/>
      <c r="BT349" s="172"/>
      <c r="BU349" s="172"/>
      <c r="BV349" s="172"/>
      <c r="BW349" s="172"/>
      <c r="BX349" s="172"/>
      <c r="BY349" s="172"/>
      <c r="BZ349" s="172"/>
      <c r="CA349" s="172"/>
      <c r="CB349" s="172"/>
      <c r="CC349" s="172"/>
      <c r="CD349" s="172"/>
      <c r="CE349" s="172"/>
      <c r="CF349" s="172"/>
      <c r="CG349" s="172"/>
      <c r="CH349" s="172"/>
      <c r="CI349" s="172"/>
      <c r="CJ349" s="172"/>
      <c r="CK349" s="172"/>
      <c r="CL349" s="172"/>
      <c r="CM349" s="172"/>
      <c r="CN349" s="172"/>
      <c r="CO349" s="172"/>
      <c r="CP349" s="172"/>
      <c r="CQ349" s="172"/>
      <c r="CR349" s="172"/>
      <c r="CS349" s="172"/>
      <c r="CT349" s="172"/>
      <c r="CU349" s="172"/>
      <c r="CV349" s="172"/>
      <c r="CW349" s="172"/>
      <c r="CX349" s="172"/>
      <c r="CY349" s="172"/>
      <c r="CZ349" s="172"/>
    </row>
    <row r="350" spans="1:104" ht="11.25" customHeight="1" x14ac:dyDescent="0.25">
      <c r="A350" s="172"/>
      <c r="B350" s="172"/>
      <c r="C350" s="172"/>
      <c r="D350" s="172"/>
      <c r="E350" s="116"/>
      <c r="F350" s="119"/>
      <c r="G350" s="117"/>
      <c r="H350" s="116"/>
      <c r="I350" s="119"/>
      <c r="J350" s="172"/>
      <c r="K350" s="166"/>
      <c r="L350" s="166"/>
      <c r="M350" s="166"/>
      <c r="N350" s="166"/>
      <c r="O350" s="166"/>
      <c r="P350" s="166"/>
      <c r="Q350" s="166"/>
      <c r="R350" s="166"/>
      <c r="S350" s="172"/>
      <c r="T350" s="166"/>
      <c r="U350" s="166"/>
      <c r="V350" s="166"/>
      <c r="W350" s="166"/>
      <c r="X350" s="166"/>
      <c r="Y350" s="166"/>
      <c r="Z350" s="166"/>
      <c r="AA350" s="166"/>
      <c r="AB350" s="172"/>
      <c r="AC350" s="172"/>
      <c r="AD350" s="172"/>
      <c r="AE350" s="172"/>
      <c r="AF350" s="172"/>
      <c r="AG350" s="172"/>
      <c r="AH350" s="172"/>
      <c r="AI350" s="172"/>
      <c r="AJ350" s="172"/>
      <c r="AK350" s="172"/>
      <c r="AL350" s="174"/>
      <c r="AM350" s="172"/>
      <c r="AN350" s="172"/>
      <c r="AO350" s="172"/>
      <c r="AP350" s="172"/>
      <c r="AQ350" s="172"/>
      <c r="AR350" s="172"/>
      <c r="AS350" s="172"/>
      <c r="AT350" s="172"/>
      <c r="AU350" s="172"/>
      <c r="AV350" s="172"/>
      <c r="AW350" s="172"/>
      <c r="AX350" s="172"/>
      <c r="AY350" s="172"/>
      <c r="AZ350" s="172"/>
      <c r="BA350" s="172"/>
      <c r="BB350" s="172"/>
      <c r="BC350" s="172"/>
      <c r="BD350" s="172"/>
      <c r="BE350" s="172"/>
      <c r="BF350" s="172"/>
      <c r="BG350" s="172"/>
      <c r="BH350" s="172"/>
      <c r="BI350" s="172"/>
      <c r="BJ350" s="172"/>
      <c r="BK350" s="172"/>
      <c r="BL350" s="172"/>
      <c r="BM350" s="172"/>
      <c r="BN350" s="172"/>
      <c r="BO350" s="172"/>
      <c r="BP350" s="172"/>
      <c r="BQ350" s="172"/>
      <c r="BR350" s="172"/>
      <c r="BS350" s="172"/>
      <c r="BT350" s="172"/>
      <c r="BU350" s="172"/>
      <c r="BV350" s="172"/>
      <c r="BW350" s="172"/>
      <c r="BX350" s="172"/>
      <c r="BY350" s="172"/>
      <c r="BZ350" s="172"/>
      <c r="CA350" s="172"/>
      <c r="CB350" s="172"/>
      <c r="CC350" s="172"/>
      <c r="CD350" s="172"/>
      <c r="CE350" s="172"/>
      <c r="CF350" s="172"/>
      <c r="CG350" s="172"/>
      <c r="CH350" s="172"/>
      <c r="CI350" s="172"/>
      <c r="CJ350" s="172"/>
      <c r="CK350" s="172"/>
      <c r="CL350" s="172"/>
      <c r="CM350" s="172"/>
      <c r="CN350" s="172"/>
      <c r="CO350" s="172"/>
      <c r="CP350" s="172"/>
      <c r="CQ350" s="172"/>
      <c r="CR350" s="172"/>
      <c r="CS350" s="172"/>
      <c r="CT350" s="172"/>
      <c r="CU350" s="172"/>
      <c r="CV350" s="172"/>
      <c r="CW350" s="172"/>
      <c r="CX350" s="172"/>
      <c r="CY350" s="172"/>
      <c r="CZ350" s="172"/>
    </row>
    <row r="351" spans="1:104" ht="11.25" customHeight="1" x14ac:dyDescent="0.25">
      <c r="A351" s="172"/>
      <c r="B351" s="172"/>
      <c r="C351" s="172"/>
      <c r="D351" s="172"/>
      <c r="E351" s="116"/>
      <c r="F351" s="119"/>
      <c r="G351" s="117"/>
      <c r="H351" s="116"/>
      <c r="I351" s="119"/>
      <c r="J351" s="172"/>
      <c r="K351" s="166"/>
      <c r="L351" s="166"/>
      <c r="M351" s="166"/>
      <c r="N351" s="166"/>
      <c r="O351" s="166"/>
      <c r="P351" s="166"/>
      <c r="Q351" s="166"/>
      <c r="R351" s="166"/>
      <c r="S351" s="172"/>
      <c r="T351" s="166"/>
      <c r="U351" s="166"/>
      <c r="V351" s="166"/>
      <c r="W351" s="166"/>
      <c r="X351" s="166"/>
      <c r="Y351" s="166"/>
      <c r="Z351" s="166"/>
      <c r="AA351" s="166"/>
      <c r="AB351" s="172"/>
      <c r="AC351" s="172"/>
      <c r="AD351" s="172"/>
      <c r="AE351" s="172"/>
      <c r="AF351" s="172"/>
      <c r="AG351" s="172"/>
      <c r="AH351" s="172"/>
      <c r="AI351" s="172"/>
      <c r="AJ351" s="172"/>
      <c r="AK351" s="172"/>
      <c r="AL351" s="174"/>
      <c r="AM351" s="172"/>
      <c r="AN351" s="172"/>
      <c r="AO351" s="172"/>
      <c r="AP351" s="172"/>
      <c r="AQ351" s="172"/>
      <c r="AR351" s="172"/>
      <c r="AS351" s="172"/>
      <c r="AT351" s="172"/>
      <c r="AU351" s="172"/>
      <c r="AV351" s="172"/>
      <c r="AW351" s="172"/>
      <c r="AX351" s="172"/>
      <c r="AY351" s="172"/>
      <c r="AZ351" s="172"/>
      <c r="BA351" s="172"/>
      <c r="BB351" s="172"/>
      <c r="BC351" s="172"/>
      <c r="BD351" s="172"/>
      <c r="BE351" s="172"/>
      <c r="BF351" s="172"/>
      <c r="BG351" s="172"/>
      <c r="BH351" s="172"/>
      <c r="BI351" s="172"/>
      <c r="BJ351" s="172"/>
      <c r="BK351" s="172"/>
      <c r="BL351" s="172"/>
      <c r="BM351" s="172"/>
      <c r="BN351" s="172"/>
      <c r="BO351" s="172"/>
      <c r="BP351" s="172"/>
      <c r="BQ351" s="172"/>
      <c r="BR351" s="172"/>
      <c r="BS351" s="172"/>
      <c r="BT351" s="172"/>
      <c r="BU351" s="172"/>
      <c r="BV351" s="172"/>
      <c r="BW351" s="172"/>
      <c r="BX351" s="172"/>
      <c r="BY351" s="172"/>
      <c r="BZ351" s="172"/>
      <c r="CA351" s="172"/>
      <c r="CB351" s="172"/>
      <c r="CC351" s="172"/>
      <c r="CD351" s="172"/>
      <c r="CE351" s="172"/>
      <c r="CF351" s="172"/>
      <c r="CG351" s="172"/>
      <c r="CH351" s="172"/>
      <c r="CI351" s="172"/>
      <c r="CJ351" s="172"/>
      <c r="CK351" s="172"/>
      <c r="CL351" s="172"/>
      <c r="CM351" s="172"/>
      <c r="CN351" s="172"/>
      <c r="CO351" s="172"/>
      <c r="CP351" s="172"/>
      <c r="CQ351" s="172"/>
      <c r="CR351" s="172"/>
      <c r="CS351" s="172"/>
      <c r="CT351" s="172"/>
      <c r="CU351" s="172"/>
      <c r="CV351" s="172"/>
      <c r="CW351" s="172"/>
      <c r="CX351" s="172"/>
      <c r="CY351" s="172"/>
      <c r="CZ351" s="172"/>
    </row>
    <row r="352" spans="1:104" ht="11.25" customHeight="1" x14ac:dyDescent="0.25">
      <c r="A352" s="172"/>
      <c r="B352" s="172"/>
      <c r="C352" s="172"/>
      <c r="D352" s="172"/>
      <c r="E352" s="116"/>
      <c r="F352" s="119"/>
      <c r="G352" s="117"/>
      <c r="H352" s="116"/>
      <c r="I352" s="119"/>
      <c r="J352" s="172"/>
      <c r="K352" s="166"/>
      <c r="L352" s="166"/>
      <c r="M352" s="166"/>
      <c r="N352" s="166"/>
      <c r="O352" s="166"/>
      <c r="P352" s="166"/>
      <c r="Q352" s="166"/>
      <c r="R352" s="166"/>
      <c r="S352" s="172"/>
      <c r="T352" s="166"/>
      <c r="U352" s="166"/>
      <c r="V352" s="166"/>
      <c r="W352" s="166"/>
      <c r="X352" s="166"/>
      <c r="Y352" s="166"/>
      <c r="Z352" s="166"/>
      <c r="AA352" s="166"/>
      <c r="AB352" s="172"/>
      <c r="AC352" s="172"/>
      <c r="AD352" s="172"/>
      <c r="AE352" s="172"/>
      <c r="AF352" s="172"/>
      <c r="AG352" s="172"/>
      <c r="AH352" s="172"/>
      <c r="AI352" s="172"/>
      <c r="AJ352" s="172"/>
      <c r="AK352" s="172"/>
      <c r="AL352" s="174"/>
      <c r="AM352" s="172"/>
      <c r="AN352" s="172"/>
      <c r="AO352" s="172"/>
      <c r="AP352" s="172"/>
      <c r="AQ352" s="172"/>
      <c r="AR352" s="172"/>
      <c r="AS352" s="172"/>
      <c r="AT352" s="172"/>
      <c r="AU352" s="172"/>
      <c r="AV352" s="172"/>
      <c r="AW352" s="172"/>
      <c r="AX352" s="172"/>
      <c r="AY352" s="172"/>
      <c r="AZ352" s="172"/>
      <c r="BA352" s="172"/>
      <c r="BB352" s="172"/>
      <c r="BC352" s="172"/>
      <c r="BD352" s="172"/>
      <c r="BE352" s="172"/>
      <c r="BF352" s="172"/>
      <c r="BG352" s="172"/>
      <c r="BH352" s="172"/>
      <c r="BI352" s="172"/>
      <c r="BJ352" s="172"/>
      <c r="BK352" s="172"/>
      <c r="BL352" s="172"/>
      <c r="BM352" s="172"/>
      <c r="BN352" s="172"/>
      <c r="BO352" s="172"/>
      <c r="BP352" s="172"/>
      <c r="BQ352" s="172"/>
      <c r="BR352" s="172"/>
      <c r="BS352" s="172"/>
      <c r="BT352" s="172"/>
      <c r="BU352" s="172"/>
      <c r="BV352" s="172"/>
      <c r="BW352" s="172"/>
      <c r="BX352" s="172"/>
      <c r="BY352" s="172"/>
      <c r="BZ352" s="172"/>
      <c r="CA352" s="172"/>
      <c r="CB352" s="172"/>
      <c r="CC352" s="172"/>
      <c r="CD352" s="172"/>
      <c r="CE352" s="172"/>
      <c r="CF352" s="172"/>
      <c r="CG352" s="172"/>
      <c r="CH352" s="172"/>
      <c r="CI352" s="172"/>
      <c r="CJ352" s="172"/>
      <c r="CK352" s="172"/>
      <c r="CL352" s="172"/>
      <c r="CM352" s="172"/>
      <c r="CN352" s="172"/>
      <c r="CO352" s="172"/>
      <c r="CP352" s="172"/>
      <c r="CQ352" s="172"/>
      <c r="CR352" s="172"/>
      <c r="CS352" s="172"/>
      <c r="CT352" s="172"/>
      <c r="CU352" s="172"/>
      <c r="CV352" s="172"/>
      <c r="CW352" s="172"/>
      <c r="CX352" s="172"/>
      <c r="CY352" s="172"/>
      <c r="CZ352" s="172"/>
    </row>
    <row r="353" spans="1:104" ht="11.25" customHeight="1" x14ac:dyDescent="0.25">
      <c r="A353" s="172"/>
      <c r="B353" s="172"/>
      <c r="C353" s="172"/>
      <c r="D353" s="172"/>
      <c r="E353" s="116"/>
      <c r="F353" s="119"/>
      <c r="G353" s="117"/>
      <c r="H353" s="116"/>
      <c r="I353" s="119"/>
      <c r="J353" s="172"/>
      <c r="K353" s="166"/>
      <c r="L353" s="166"/>
      <c r="M353" s="166"/>
      <c r="N353" s="166"/>
      <c r="O353" s="166"/>
      <c r="P353" s="166"/>
      <c r="Q353" s="166"/>
      <c r="R353" s="166"/>
      <c r="S353" s="172"/>
      <c r="T353" s="166"/>
      <c r="U353" s="166"/>
      <c r="V353" s="166"/>
      <c r="W353" s="166"/>
      <c r="X353" s="166"/>
      <c r="Y353" s="166"/>
      <c r="Z353" s="166"/>
      <c r="AA353" s="166"/>
      <c r="AB353" s="172"/>
      <c r="AC353" s="172"/>
      <c r="AD353" s="172"/>
      <c r="AE353" s="172"/>
      <c r="AF353" s="172"/>
      <c r="AG353" s="172"/>
      <c r="AH353" s="172"/>
      <c r="AI353" s="172"/>
      <c r="AJ353" s="172"/>
      <c r="AK353" s="172"/>
      <c r="AL353" s="174"/>
      <c r="AM353" s="172"/>
      <c r="AN353" s="172"/>
      <c r="AO353" s="172"/>
      <c r="AP353" s="172"/>
      <c r="AQ353" s="172"/>
      <c r="AR353" s="172"/>
      <c r="AS353" s="172"/>
      <c r="AT353" s="172"/>
      <c r="AU353" s="172"/>
      <c r="AV353" s="172"/>
      <c r="AW353" s="172"/>
      <c r="AX353" s="172"/>
      <c r="AY353" s="172"/>
      <c r="AZ353" s="172"/>
      <c r="BA353" s="172"/>
      <c r="BB353" s="172"/>
      <c r="BC353" s="172"/>
      <c r="BD353" s="172"/>
      <c r="BE353" s="172"/>
      <c r="BF353" s="172"/>
      <c r="BG353" s="172"/>
      <c r="BH353" s="172"/>
      <c r="BI353" s="172"/>
      <c r="BJ353" s="172"/>
      <c r="BK353" s="172"/>
      <c r="BL353" s="172"/>
      <c r="BM353" s="172"/>
      <c r="BN353" s="172"/>
      <c r="BO353" s="172"/>
      <c r="BP353" s="172"/>
      <c r="BQ353" s="172"/>
      <c r="BR353" s="172"/>
      <c r="BS353" s="172"/>
      <c r="BT353" s="172"/>
      <c r="BU353" s="172"/>
      <c r="BV353" s="172"/>
      <c r="BW353" s="172"/>
      <c r="BX353" s="172"/>
      <c r="BY353" s="172"/>
      <c r="BZ353" s="172"/>
      <c r="CA353" s="172"/>
      <c r="CB353" s="172"/>
      <c r="CC353" s="172"/>
      <c r="CD353" s="172"/>
      <c r="CE353" s="172"/>
      <c r="CF353" s="172"/>
      <c r="CG353" s="172"/>
      <c r="CH353" s="172"/>
      <c r="CI353" s="172"/>
      <c r="CJ353" s="172"/>
      <c r="CK353" s="172"/>
      <c r="CL353" s="172"/>
      <c r="CM353" s="172"/>
      <c r="CN353" s="172"/>
      <c r="CO353" s="172"/>
      <c r="CP353" s="172"/>
      <c r="CQ353" s="172"/>
      <c r="CR353" s="172"/>
      <c r="CS353" s="172"/>
      <c r="CT353" s="172"/>
      <c r="CU353" s="172"/>
      <c r="CV353" s="172"/>
      <c r="CW353" s="172"/>
      <c r="CX353" s="172"/>
      <c r="CY353" s="172"/>
      <c r="CZ353" s="172"/>
    </row>
    <row r="354" spans="1:104" ht="11.25" customHeight="1" x14ac:dyDescent="0.25">
      <c r="A354" s="172"/>
      <c r="B354" s="172"/>
      <c r="C354" s="172"/>
      <c r="D354" s="172"/>
      <c r="E354" s="116"/>
      <c r="F354" s="119"/>
      <c r="G354" s="117"/>
      <c r="H354" s="116"/>
      <c r="I354" s="119"/>
      <c r="J354" s="172"/>
      <c r="K354" s="166"/>
      <c r="L354" s="166"/>
      <c r="M354" s="166"/>
      <c r="N354" s="166"/>
      <c r="O354" s="166"/>
      <c r="P354" s="166"/>
      <c r="Q354" s="166"/>
      <c r="R354" s="166"/>
      <c r="S354" s="172"/>
      <c r="T354" s="166"/>
      <c r="U354" s="166"/>
      <c r="V354" s="166"/>
      <c r="W354" s="166"/>
      <c r="X354" s="166"/>
      <c r="Y354" s="166"/>
      <c r="Z354" s="166"/>
      <c r="AA354" s="166"/>
      <c r="AB354" s="172"/>
      <c r="AC354" s="172"/>
      <c r="AD354" s="172"/>
      <c r="AE354" s="172"/>
      <c r="AF354" s="172"/>
      <c r="AG354" s="172"/>
      <c r="AH354" s="172"/>
      <c r="AI354" s="172"/>
      <c r="AJ354" s="172"/>
      <c r="AK354" s="172"/>
      <c r="AL354" s="174"/>
      <c r="AM354" s="172"/>
      <c r="AN354" s="172"/>
      <c r="AO354" s="172"/>
      <c r="AP354" s="172"/>
      <c r="AQ354" s="172"/>
      <c r="AR354" s="172"/>
      <c r="AS354" s="172"/>
      <c r="AT354" s="172"/>
      <c r="AU354" s="172"/>
      <c r="AV354" s="172"/>
      <c r="AW354" s="172"/>
      <c r="AX354" s="172"/>
      <c r="AY354" s="172"/>
      <c r="AZ354" s="172"/>
      <c r="BA354" s="172"/>
      <c r="BB354" s="172"/>
      <c r="BC354" s="172"/>
      <c r="BD354" s="172"/>
      <c r="BE354" s="172"/>
      <c r="BF354" s="172"/>
      <c r="BG354" s="172"/>
      <c r="BH354" s="172"/>
      <c r="BI354" s="172"/>
      <c r="BJ354" s="172"/>
      <c r="BK354" s="172"/>
      <c r="BL354" s="172"/>
      <c r="BM354" s="172"/>
      <c r="BN354" s="172"/>
      <c r="BO354" s="172"/>
      <c r="BP354" s="172"/>
      <c r="BQ354" s="172"/>
      <c r="BR354" s="172"/>
      <c r="BS354" s="172"/>
      <c r="BT354" s="172"/>
      <c r="BU354" s="172"/>
      <c r="BV354" s="172"/>
      <c r="BW354" s="172"/>
      <c r="BX354" s="172"/>
      <c r="BY354" s="172"/>
      <c r="BZ354" s="172"/>
      <c r="CA354" s="172"/>
      <c r="CB354" s="172"/>
      <c r="CC354" s="172"/>
      <c r="CD354" s="172"/>
      <c r="CE354" s="172"/>
      <c r="CF354" s="172"/>
      <c r="CG354" s="172"/>
      <c r="CH354" s="172"/>
      <c r="CI354" s="172"/>
      <c r="CJ354" s="172"/>
      <c r="CK354" s="172"/>
      <c r="CL354" s="172"/>
      <c r="CM354" s="172"/>
      <c r="CN354" s="172"/>
      <c r="CO354" s="172"/>
      <c r="CP354" s="172"/>
      <c r="CQ354" s="172"/>
      <c r="CR354" s="172"/>
      <c r="CS354" s="172"/>
      <c r="CT354" s="172"/>
      <c r="CU354" s="172"/>
      <c r="CV354" s="172"/>
      <c r="CW354" s="172"/>
      <c r="CX354" s="172"/>
      <c r="CY354" s="172"/>
      <c r="CZ354" s="172"/>
    </row>
    <row r="355" spans="1:104" ht="11.25" customHeight="1" x14ac:dyDescent="0.25">
      <c r="A355" s="172"/>
      <c r="B355" s="172"/>
      <c r="C355" s="172"/>
      <c r="D355" s="172"/>
      <c r="E355" s="116"/>
      <c r="F355" s="119"/>
      <c r="G355" s="117"/>
      <c r="H355" s="116"/>
      <c r="I355" s="119"/>
      <c r="J355" s="172"/>
      <c r="K355" s="166"/>
      <c r="L355" s="166"/>
      <c r="M355" s="166"/>
      <c r="N355" s="166"/>
      <c r="O355" s="166"/>
      <c r="P355" s="166"/>
      <c r="Q355" s="166"/>
      <c r="R355" s="166"/>
      <c r="S355" s="172"/>
      <c r="T355" s="166"/>
      <c r="U355" s="166"/>
      <c r="V355" s="166"/>
      <c r="W355" s="166"/>
      <c r="X355" s="166"/>
      <c r="Y355" s="166"/>
      <c r="Z355" s="166"/>
      <c r="AA355" s="166"/>
      <c r="AB355" s="172"/>
      <c r="AC355" s="172"/>
      <c r="AD355" s="172"/>
      <c r="AE355" s="172"/>
      <c r="AF355" s="172"/>
      <c r="AG355" s="172"/>
      <c r="AH355" s="172"/>
      <c r="AI355" s="172"/>
      <c r="AJ355" s="172"/>
      <c r="AK355" s="172"/>
      <c r="AL355" s="174"/>
      <c r="AM355" s="172"/>
      <c r="AN355" s="172"/>
      <c r="AO355" s="172"/>
      <c r="AP355" s="172"/>
      <c r="AQ355" s="172"/>
      <c r="AR355" s="172"/>
      <c r="AS355" s="172"/>
      <c r="AT355" s="172"/>
      <c r="AU355" s="172"/>
      <c r="AV355" s="172"/>
      <c r="AW355" s="172"/>
      <c r="AX355" s="172"/>
      <c r="AY355" s="172"/>
      <c r="AZ355" s="172"/>
      <c r="BA355" s="172"/>
      <c r="BB355" s="172"/>
      <c r="BC355" s="172"/>
      <c r="BD355" s="172"/>
      <c r="BE355" s="172"/>
      <c r="BF355" s="172"/>
      <c r="BG355" s="172"/>
      <c r="BH355" s="172"/>
      <c r="BI355" s="172"/>
      <c r="BJ355" s="172"/>
      <c r="BK355" s="172"/>
      <c r="BL355" s="172"/>
      <c r="BM355" s="172"/>
      <c r="BN355" s="172"/>
      <c r="BO355" s="172"/>
      <c r="BP355" s="172"/>
      <c r="BQ355" s="172"/>
      <c r="BR355" s="172"/>
      <c r="BS355" s="172"/>
      <c r="BT355" s="172"/>
      <c r="BU355" s="172"/>
      <c r="BV355" s="172"/>
      <c r="BW355" s="172"/>
      <c r="BX355" s="172"/>
      <c r="BY355" s="172"/>
      <c r="BZ355" s="172"/>
      <c r="CA355" s="172"/>
      <c r="CB355" s="172"/>
      <c r="CC355" s="172"/>
      <c r="CD355" s="172"/>
      <c r="CE355" s="172"/>
      <c r="CF355" s="172"/>
      <c r="CG355" s="172"/>
      <c r="CH355" s="172"/>
      <c r="CI355" s="172"/>
      <c r="CJ355" s="172"/>
      <c r="CK355" s="172"/>
      <c r="CL355" s="172"/>
      <c r="CM355" s="172"/>
      <c r="CN355" s="172"/>
      <c r="CO355" s="172"/>
      <c r="CP355" s="172"/>
      <c r="CQ355" s="172"/>
      <c r="CR355" s="172"/>
      <c r="CS355" s="172"/>
      <c r="CT355" s="172"/>
      <c r="CU355" s="172"/>
      <c r="CV355" s="172"/>
      <c r="CW355" s="172"/>
      <c r="CX355" s="172"/>
      <c r="CY355" s="172"/>
      <c r="CZ355" s="172"/>
    </row>
    <row r="356" spans="1:104" ht="11.25" customHeight="1" x14ac:dyDescent="0.25">
      <c r="A356" s="172"/>
      <c r="B356" s="172"/>
      <c r="C356" s="172"/>
      <c r="D356" s="172"/>
      <c r="E356" s="116"/>
      <c r="F356" s="119"/>
      <c r="G356" s="117"/>
      <c r="H356" s="116"/>
      <c r="I356" s="119"/>
      <c r="J356" s="172"/>
      <c r="K356" s="166"/>
      <c r="L356" s="166"/>
      <c r="M356" s="166"/>
      <c r="N356" s="166"/>
      <c r="O356" s="166"/>
      <c r="P356" s="166"/>
      <c r="Q356" s="166"/>
      <c r="R356" s="166"/>
      <c r="S356" s="172"/>
      <c r="T356" s="166"/>
      <c r="U356" s="166"/>
      <c r="V356" s="166"/>
      <c r="W356" s="166"/>
      <c r="X356" s="166"/>
      <c r="Y356" s="166"/>
      <c r="Z356" s="166"/>
      <c r="AA356" s="166"/>
      <c r="AB356" s="172"/>
      <c r="AC356" s="172"/>
      <c r="AD356" s="172"/>
      <c r="AE356" s="172"/>
      <c r="AF356" s="172"/>
      <c r="AG356" s="172"/>
      <c r="AH356" s="172"/>
      <c r="AI356" s="172"/>
      <c r="AJ356" s="172"/>
      <c r="AK356" s="172"/>
      <c r="AL356" s="174"/>
      <c r="AM356" s="172"/>
      <c r="AN356" s="172"/>
      <c r="AO356" s="172"/>
      <c r="AP356" s="172"/>
      <c r="AQ356" s="172"/>
      <c r="AR356" s="172"/>
      <c r="AS356" s="172"/>
      <c r="AT356" s="172"/>
      <c r="AU356" s="172"/>
      <c r="AV356" s="172"/>
      <c r="AW356" s="172"/>
      <c r="AX356" s="172"/>
      <c r="AY356" s="172"/>
      <c r="AZ356" s="172"/>
      <c r="BA356" s="172"/>
      <c r="BB356" s="172"/>
      <c r="BC356" s="172"/>
      <c r="BD356" s="172"/>
      <c r="BE356" s="172"/>
      <c r="BF356" s="172"/>
      <c r="BG356" s="172"/>
      <c r="BH356" s="172"/>
      <c r="BI356" s="172"/>
      <c r="BJ356" s="172"/>
      <c r="BK356" s="172"/>
      <c r="BL356" s="172"/>
      <c r="BM356" s="172"/>
      <c r="BN356" s="172"/>
      <c r="BO356" s="172"/>
      <c r="BP356" s="172"/>
      <c r="BQ356" s="172"/>
      <c r="BR356" s="172"/>
      <c r="BS356" s="172"/>
      <c r="BT356" s="172"/>
      <c r="BU356" s="172"/>
      <c r="BV356" s="172"/>
      <c r="BW356" s="172"/>
      <c r="BX356" s="172"/>
      <c r="BY356" s="172"/>
      <c r="BZ356" s="172"/>
      <c r="CA356" s="172"/>
      <c r="CB356" s="172"/>
      <c r="CC356" s="172"/>
      <c r="CD356" s="172"/>
      <c r="CE356" s="172"/>
      <c r="CF356" s="172"/>
      <c r="CG356" s="172"/>
      <c r="CH356" s="172"/>
      <c r="CI356" s="172"/>
      <c r="CJ356" s="172"/>
      <c r="CK356" s="172"/>
      <c r="CL356" s="172"/>
      <c r="CM356" s="172"/>
      <c r="CN356" s="172"/>
      <c r="CO356" s="172"/>
      <c r="CP356" s="172"/>
      <c r="CQ356" s="172"/>
      <c r="CR356" s="172"/>
      <c r="CS356" s="172"/>
      <c r="CT356" s="172"/>
      <c r="CU356" s="172"/>
      <c r="CV356" s="172"/>
      <c r="CW356" s="172"/>
      <c r="CX356" s="172"/>
      <c r="CY356" s="172"/>
      <c r="CZ356" s="172"/>
    </row>
    <row r="357" spans="1:104" ht="11.25" customHeight="1" x14ac:dyDescent="0.25">
      <c r="A357" s="172"/>
      <c r="B357" s="172"/>
      <c r="C357" s="172"/>
      <c r="D357" s="172"/>
      <c r="E357" s="116"/>
      <c r="F357" s="119"/>
      <c r="G357" s="117"/>
      <c r="H357" s="116"/>
      <c r="I357" s="119"/>
      <c r="J357" s="172"/>
      <c r="K357" s="166"/>
      <c r="L357" s="166"/>
      <c r="M357" s="166"/>
      <c r="N357" s="166"/>
      <c r="O357" s="166"/>
      <c r="P357" s="166"/>
      <c r="Q357" s="166"/>
      <c r="R357" s="166"/>
      <c r="S357" s="172"/>
      <c r="T357" s="166"/>
      <c r="U357" s="166"/>
      <c r="V357" s="166"/>
      <c r="W357" s="166"/>
      <c r="X357" s="166"/>
      <c r="Y357" s="166"/>
      <c r="Z357" s="166"/>
      <c r="AA357" s="166"/>
      <c r="AB357" s="172"/>
      <c r="AC357" s="172"/>
      <c r="AD357" s="172"/>
      <c r="AE357" s="172"/>
      <c r="AF357" s="172"/>
      <c r="AG357" s="172"/>
      <c r="AH357" s="172"/>
      <c r="AI357" s="172"/>
      <c r="AJ357" s="172"/>
      <c r="AK357" s="172"/>
      <c r="AL357" s="174"/>
      <c r="AM357" s="172"/>
      <c r="AN357" s="172"/>
      <c r="AO357" s="172"/>
      <c r="AP357" s="172"/>
      <c r="AQ357" s="172"/>
      <c r="AR357" s="172"/>
      <c r="AS357" s="172"/>
      <c r="AT357" s="172"/>
      <c r="AU357" s="172"/>
      <c r="AV357" s="172"/>
      <c r="AW357" s="172"/>
      <c r="AX357" s="172"/>
      <c r="AY357" s="172"/>
      <c r="AZ357" s="172"/>
      <c r="BA357" s="172"/>
      <c r="BB357" s="172"/>
      <c r="BC357" s="172"/>
      <c r="BD357" s="172"/>
      <c r="BE357" s="172"/>
      <c r="BF357" s="172"/>
      <c r="BG357" s="172"/>
      <c r="BH357" s="172"/>
      <c r="BI357" s="172"/>
      <c r="BJ357" s="172"/>
      <c r="BK357" s="172"/>
      <c r="BL357" s="172"/>
      <c r="BM357" s="172"/>
      <c r="BN357" s="172"/>
      <c r="BO357" s="172"/>
      <c r="BP357" s="172"/>
      <c r="BQ357" s="172"/>
      <c r="BR357" s="172"/>
      <c r="BS357" s="172"/>
      <c r="BT357" s="172"/>
      <c r="BU357" s="172"/>
      <c r="BV357" s="172"/>
      <c r="BW357" s="172"/>
      <c r="BX357" s="172"/>
      <c r="BY357" s="172"/>
      <c r="BZ357" s="172"/>
      <c r="CA357" s="172"/>
      <c r="CB357" s="172"/>
      <c r="CC357" s="172"/>
      <c r="CD357" s="172"/>
      <c r="CE357" s="172"/>
      <c r="CF357" s="172"/>
      <c r="CG357" s="172"/>
      <c r="CH357" s="172"/>
      <c r="CI357" s="172"/>
      <c r="CJ357" s="172"/>
      <c r="CK357" s="172"/>
      <c r="CL357" s="172"/>
      <c r="CM357" s="172"/>
      <c r="CN357" s="172"/>
      <c r="CO357" s="172"/>
      <c r="CP357" s="172"/>
      <c r="CQ357" s="172"/>
      <c r="CR357" s="172"/>
      <c r="CS357" s="172"/>
      <c r="CT357" s="172"/>
      <c r="CU357" s="172"/>
      <c r="CV357" s="172"/>
      <c r="CW357" s="172"/>
      <c r="CX357" s="172"/>
      <c r="CY357" s="172"/>
      <c r="CZ357" s="172"/>
    </row>
    <row r="358" spans="1:104" ht="11.25" customHeight="1" x14ac:dyDescent="0.25">
      <c r="A358" s="172"/>
      <c r="B358" s="172"/>
      <c r="C358" s="172"/>
      <c r="D358" s="172"/>
      <c r="E358" s="116"/>
      <c r="F358" s="119"/>
      <c r="G358" s="117"/>
      <c r="H358" s="116"/>
      <c r="I358" s="119"/>
      <c r="J358" s="172"/>
      <c r="K358" s="166"/>
      <c r="L358" s="166"/>
      <c r="M358" s="166"/>
      <c r="N358" s="166"/>
      <c r="O358" s="166"/>
      <c r="P358" s="166"/>
      <c r="Q358" s="166"/>
      <c r="R358" s="166"/>
      <c r="S358" s="172"/>
      <c r="T358" s="166"/>
      <c r="U358" s="166"/>
      <c r="V358" s="166"/>
      <c r="W358" s="166"/>
      <c r="X358" s="166"/>
      <c r="Y358" s="166"/>
      <c r="Z358" s="166"/>
      <c r="AA358" s="166"/>
      <c r="AB358" s="172"/>
      <c r="AC358" s="172"/>
      <c r="AD358" s="172"/>
      <c r="AE358" s="172"/>
      <c r="AF358" s="172"/>
      <c r="AG358" s="172"/>
      <c r="AH358" s="172"/>
      <c r="AI358" s="172"/>
      <c r="AJ358" s="172"/>
      <c r="AK358" s="172"/>
      <c r="AL358" s="174"/>
      <c r="AM358" s="172"/>
      <c r="AN358" s="172"/>
      <c r="AO358" s="172"/>
      <c r="AP358" s="172"/>
      <c r="AQ358" s="172"/>
      <c r="AR358" s="172"/>
      <c r="AS358" s="172"/>
      <c r="AT358" s="172"/>
      <c r="AU358" s="172"/>
      <c r="AV358" s="172"/>
      <c r="AW358" s="172"/>
      <c r="AX358" s="172"/>
      <c r="AY358" s="172"/>
      <c r="AZ358" s="172"/>
      <c r="BA358" s="172"/>
      <c r="BB358" s="172"/>
      <c r="BC358" s="172"/>
      <c r="BD358" s="172"/>
      <c r="BE358" s="172"/>
      <c r="BF358" s="172"/>
      <c r="BG358" s="172"/>
      <c r="BH358" s="172"/>
      <c r="BI358" s="172"/>
      <c r="BJ358" s="172"/>
      <c r="BK358" s="172"/>
      <c r="BL358" s="172"/>
      <c r="BM358" s="172"/>
      <c r="BN358" s="172"/>
      <c r="BO358" s="172"/>
      <c r="BP358" s="172"/>
      <c r="BQ358" s="172"/>
      <c r="BR358" s="172"/>
      <c r="BS358" s="172"/>
      <c r="BT358" s="172"/>
      <c r="BU358" s="172"/>
      <c r="BV358" s="172"/>
      <c r="BW358" s="172"/>
      <c r="BX358" s="172"/>
      <c r="BY358" s="172"/>
      <c r="BZ358" s="172"/>
      <c r="CA358" s="172"/>
      <c r="CB358" s="172"/>
      <c r="CC358" s="172"/>
      <c r="CD358" s="172"/>
      <c r="CE358" s="172"/>
      <c r="CF358" s="172"/>
      <c r="CG358" s="172"/>
      <c r="CH358" s="172"/>
      <c r="CI358" s="172"/>
      <c r="CJ358" s="172"/>
      <c r="CK358" s="172"/>
      <c r="CL358" s="172"/>
      <c r="CM358" s="172"/>
      <c r="CN358" s="172"/>
      <c r="CO358" s="172"/>
      <c r="CP358" s="172"/>
      <c r="CQ358" s="172"/>
      <c r="CR358" s="172"/>
      <c r="CS358" s="172"/>
      <c r="CT358" s="172"/>
      <c r="CU358" s="172"/>
      <c r="CV358" s="172"/>
      <c r="CW358" s="172"/>
      <c r="CX358" s="172"/>
      <c r="CY358" s="172"/>
      <c r="CZ358" s="172"/>
    </row>
    <row r="359" spans="1:104" ht="11.25" customHeight="1" x14ac:dyDescent="0.25">
      <c r="A359" s="172"/>
      <c r="B359" s="172"/>
      <c r="C359" s="172"/>
      <c r="D359" s="172"/>
      <c r="E359" s="116"/>
      <c r="F359" s="119"/>
      <c r="G359" s="117"/>
      <c r="H359" s="116"/>
      <c r="I359" s="119"/>
      <c r="J359" s="172"/>
      <c r="K359" s="166"/>
      <c r="L359" s="166"/>
      <c r="M359" s="166"/>
      <c r="N359" s="166"/>
      <c r="O359" s="166"/>
      <c r="P359" s="166"/>
      <c r="Q359" s="166"/>
      <c r="R359" s="166"/>
      <c r="S359" s="172"/>
      <c r="T359" s="166"/>
      <c r="U359" s="166"/>
      <c r="V359" s="166"/>
      <c r="W359" s="166"/>
      <c r="X359" s="166"/>
      <c r="Y359" s="166"/>
      <c r="Z359" s="166"/>
      <c r="AA359" s="166"/>
      <c r="AB359" s="172"/>
      <c r="AC359" s="172"/>
      <c r="AD359" s="172"/>
      <c r="AE359" s="172"/>
      <c r="AF359" s="172"/>
      <c r="AG359" s="172"/>
      <c r="AH359" s="172"/>
      <c r="AI359" s="172"/>
      <c r="AJ359" s="172"/>
      <c r="AK359" s="172"/>
      <c r="AL359" s="174"/>
      <c r="AM359" s="172"/>
      <c r="AN359" s="172"/>
      <c r="AO359" s="172"/>
      <c r="AP359" s="172"/>
      <c r="AQ359" s="172"/>
      <c r="AR359" s="172"/>
      <c r="AS359" s="172"/>
      <c r="AT359" s="172"/>
      <c r="AU359" s="172"/>
      <c r="AV359" s="172"/>
      <c r="AW359" s="172"/>
      <c r="AX359" s="172"/>
      <c r="AY359" s="172"/>
      <c r="AZ359" s="172"/>
      <c r="BA359" s="172"/>
      <c r="BB359" s="172"/>
      <c r="BC359" s="172"/>
      <c r="BD359" s="172"/>
      <c r="BE359" s="172"/>
      <c r="BF359" s="172"/>
      <c r="BG359" s="172"/>
      <c r="BH359" s="172"/>
      <c r="BI359" s="172"/>
      <c r="BJ359" s="172"/>
      <c r="BK359" s="172"/>
      <c r="BL359" s="172"/>
      <c r="BM359" s="172"/>
      <c r="BN359" s="172"/>
      <c r="BO359" s="172"/>
      <c r="BP359" s="172"/>
      <c r="BQ359" s="172"/>
      <c r="BR359" s="172"/>
      <c r="BS359" s="172"/>
      <c r="BT359" s="172"/>
      <c r="BU359" s="172"/>
      <c r="BV359" s="172"/>
      <c r="BW359" s="172"/>
      <c r="BX359" s="172"/>
      <c r="BY359" s="172"/>
      <c r="BZ359" s="172"/>
      <c r="CA359" s="172"/>
      <c r="CB359" s="172"/>
      <c r="CC359" s="172"/>
      <c r="CD359" s="172"/>
      <c r="CE359" s="172"/>
      <c r="CF359" s="172"/>
      <c r="CG359" s="172"/>
      <c r="CH359" s="172"/>
      <c r="CI359" s="172"/>
      <c r="CJ359" s="172"/>
      <c r="CK359" s="172"/>
      <c r="CL359" s="172"/>
      <c r="CM359" s="172"/>
      <c r="CN359" s="172"/>
      <c r="CO359" s="172"/>
      <c r="CP359" s="172"/>
      <c r="CQ359" s="172"/>
      <c r="CR359" s="172"/>
      <c r="CS359" s="172"/>
      <c r="CT359" s="172"/>
      <c r="CU359" s="172"/>
      <c r="CV359" s="172"/>
      <c r="CW359" s="172"/>
      <c r="CX359" s="172"/>
      <c r="CY359" s="172"/>
      <c r="CZ359" s="172"/>
    </row>
    <row r="360" spans="1:104" ht="11.25" customHeight="1" x14ac:dyDescent="0.25">
      <c r="A360" s="172"/>
      <c r="B360" s="172"/>
      <c r="C360" s="172"/>
      <c r="D360" s="172"/>
      <c r="E360" s="116"/>
      <c r="F360" s="119"/>
      <c r="G360" s="117"/>
      <c r="H360" s="116"/>
      <c r="I360" s="119"/>
      <c r="J360" s="172"/>
      <c r="K360" s="166"/>
      <c r="L360" s="166"/>
      <c r="M360" s="166"/>
      <c r="N360" s="166"/>
      <c r="O360" s="166"/>
      <c r="P360" s="166"/>
      <c r="Q360" s="166"/>
      <c r="R360" s="166"/>
      <c r="S360" s="172"/>
      <c r="T360" s="166"/>
      <c r="U360" s="166"/>
      <c r="V360" s="166"/>
      <c r="W360" s="166"/>
      <c r="X360" s="166"/>
      <c r="Y360" s="166"/>
      <c r="Z360" s="166"/>
      <c r="AA360" s="166"/>
      <c r="AB360" s="172"/>
      <c r="AC360" s="172"/>
      <c r="AD360" s="172"/>
      <c r="AE360" s="172"/>
      <c r="AF360" s="172"/>
      <c r="AG360" s="172"/>
      <c r="AH360" s="172"/>
      <c r="AI360" s="172"/>
      <c r="AJ360" s="172"/>
      <c r="AK360" s="172"/>
      <c r="AL360" s="174"/>
      <c r="AM360" s="172"/>
      <c r="AN360" s="172"/>
      <c r="AO360" s="172"/>
      <c r="AP360" s="172"/>
      <c r="AQ360" s="172"/>
      <c r="AR360" s="172"/>
      <c r="AS360" s="172"/>
      <c r="AT360" s="172"/>
      <c r="AU360" s="172"/>
      <c r="AV360" s="172"/>
      <c r="AW360" s="172"/>
      <c r="AX360" s="172"/>
      <c r="AY360" s="172"/>
      <c r="AZ360" s="172"/>
      <c r="BA360" s="172"/>
      <c r="BB360" s="172"/>
      <c r="BC360" s="172"/>
      <c r="BD360" s="172"/>
      <c r="BE360" s="172"/>
      <c r="BF360" s="172"/>
      <c r="BG360" s="172"/>
      <c r="BH360" s="172"/>
      <c r="BI360" s="172"/>
      <c r="BJ360" s="172"/>
      <c r="BK360" s="172"/>
      <c r="BL360" s="172"/>
      <c r="BM360" s="172"/>
      <c r="BN360" s="172"/>
      <c r="BO360" s="172"/>
      <c r="BP360" s="172"/>
      <c r="BQ360" s="172"/>
      <c r="BR360" s="172"/>
      <c r="BS360" s="172"/>
      <c r="BT360" s="172"/>
      <c r="BU360" s="172"/>
      <c r="BV360" s="172"/>
      <c r="BW360" s="172"/>
      <c r="BX360" s="172"/>
      <c r="BY360" s="172"/>
      <c r="BZ360" s="172"/>
      <c r="CA360" s="172"/>
      <c r="CB360" s="172"/>
      <c r="CC360" s="172"/>
      <c r="CD360" s="172"/>
      <c r="CE360" s="172"/>
      <c r="CF360" s="172"/>
      <c r="CG360" s="172"/>
      <c r="CH360" s="172"/>
      <c r="CI360" s="172"/>
      <c r="CJ360" s="172"/>
      <c r="CK360" s="172"/>
      <c r="CL360" s="172"/>
      <c r="CM360" s="172"/>
      <c r="CN360" s="172"/>
      <c r="CO360" s="172"/>
      <c r="CP360" s="172"/>
      <c r="CQ360" s="172"/>
      <c r="CR360" s="172"/>
      <c r="CS360" s="172"/>
      <c r="CT360" s="172"/>
      <c r="CU360" s="172"/>
      <c r="CV360" s="172"/>
      <c r="CW360" s="172"/>
      <c r="CX360" s="172"/>
      <c r="CY360" s="172"/>
      <c r="CZ360" s="172"/>
    </row>
    <row r="361" spans="1:104" ht="11.25" customHeight="1" x14ac:dyDescent="0.25">
      <c r="A361" s="172"/>
      <c r="B361" s="172"/>
      <c r="C361" s="172"/>
      <c r="D361" s="172"/>
      <c r="E361" s="116"/>
      <c r="F361" s="119"/>
      <c r="G361" s="117"/>
      <c r="H361" s="116"/>
      <c r="I361" s="119"/>
      <c r="J361" s="172"/>
      <c r="K361" s="166"/>
      <c r="L361" s="166"/>
      <c r="M361" s="166"/>
      <c r="N361" s="166"/>
      <c r="O361" s="166"/>
      <c r="P361" s="166"/>
      <c r="Q361" s="166"/>
      <c r="R361" s="166"/>
      <c r="S361" s="172"/>
      <c r="T361" s="166"/>
      <c r="U361" s="166"/>
      <c r="V361" s="166"/>
      <c r="W361" s="166"/>
      <c r="X361" s="166"/>
      <c r="Y361" s="166"/>
      <c r="Z361" s="166"/>
      <c r="AA361" s="166"/>
      <c r="AB361" s="172"/>
      <c r="AC361" s="172"/>
      <c r="AD361" s="172"/>
      <c r="AE361" s="172"/>
      <c r="AF361" s="172"/>
      <c r="AG361" s="172"/>
      <c r="AH361" s="172"/>
      <c r="AI361" s="172"/>
      <c r="AJ361" s="172"/>
      <c r="AK361" s="172"/>
      <c r="AL361" s="174"/>
      <c r="AM361" s="172"/>
      <c r="AN361" s="172"/>
      <c r="AO361" s="172"/>
      <c r="AP361" s="172"/>
      <c r="AQ361" s="172"/>
      <c r="AR361" s="172"/>
      <c r="AS361" s="172"/>
      <c r="AT361" s="172"/>
      <c r="AU361" s="172"/>
      <c r="AV361" s="172"/>
      <c r="AW361" s="172"/>
      <c r="AX361" s="172"/>
      <c r="AY361" s="172"/>
      <c r="AZ361" s="172"/>
      <c r="BA361" s="172"/>
      <c r="BB361" s="172"/>
      <c r="BC361" s="172"/>
      <c r="BD361" s="172"/>
      <c r="BE361" s="172"/>
      <c r="BF361" s="172"/>
      <c r="BG361" s="172"/>
      <c r="BH361" s="172"/>
      <c r="BI361" s="172"/>
      <c r="BJ361" s="172"/>
      <c r="BK361" s="172"/>
      <c r="BL361" s="172"/>
      <c r="BM361" s="172"/>
      <c r="BN361" s="172"/>
      <c r="BO361" s="172"/>
      <c r="BP361" s="172"/>
      <c r="BQ361" s="172"/>
      <c r="BR361" s="172"/>
      <c r="BS361" s="172"/>
      <c r="BT361" s="172"/>
      <c r="BU361" s="172"/>
      <c r="BV361" s="172"/>
      <c r="BW361" s="172"/>
      <c r="BX361" s="172"/>
      <c r="BY361" s="172"/>
      <c r="BZ361" s="172"/>
      <c r="CA361" s="172"/>
      <c r="CB361" s="172"/>
      <c r="CC361" s="172"/>
      <c r="CD361" s="172"/>
      <c r="CE361" s="172"/>
      <c r="CF361" s="172"/>
      <c r="CG361" s="172"/>
      <c r="CH361" s="172"/>
      <c r="CI361" s="172"/>
      <c r="CJ361" s="172"/>
      <c r="CK361" s="172"/>
      <c r="CL361" s="172"/>
      <c r="CM361" s="172"/>
      <c r="CN361" s="172"/>
      <c r="CO361" s="172"/>
      <c r="CP361" s="172"/>
      <c r="CQ361" s="172"/>
      <c r="CR361" s="172"/>
      <c r="CS361" s="172"/>
      <c r="CT361" s="172"/>
      <c r="CU361" s="172"/>
      <c r="CV361" s="172"/>
      <c r="CW361" s="172"/>
      <c r="CX361" s="172"/>
      <c r="CY361" s="172"/>
      <c r="CZ361" s="172"/>
    </row>
    <row r="362" spans="1:104" ht="11.25" customHeight="1" x14ac:dyDescent="0.25">
      <c r="A362" s="172"/>
      <c r="B362" s="172"/>
      <c r="C362" s="172"/>
      <c r="D362" s="172"/>
      <c r="E362" s="116"/>
      <c r="F362" s="119"/>
      <c r="G362" s="117"/>
      <c r="H362" s="116"/>
      <c r="I362" s="119"/>
      <c r="J362" s="172"/>
      <c r="K362" s="166"/>
      <c r="L362" s="166"/>
      <c r="M362" s="166"/>
      <c r="N362" s="166"/>
      <c r="O362" s="166"/>
      <c r="P362" s="166"/>
      <c r="Q362" s="166"/>
      <c r="R362" s="166"/>
      <c r="S362" s="172"/>
      <c r="T362" s="166"/>
      <c r="U362" s="166"/>
      <c r="V362" s="166"/>
      <c r="W362" s="166"/>
      <c r="X362" s="166"/>
      <c r="Y362" s="166"/>
      <c r="Z362" s="166"/>
      <c r="AA362" s="166"/>
      <c r="AB362" s="172"/>
      <c r="AC362" s="172"/>
      <c r="AD362" s="172"/>
      <c r="AE362" s="172"/>
      <c r="AF362" s="172"/>
      <c r="AG362" s="172"/>
      <c r="AH362" s="172"/>
      <c r="AI362" s="172"/>
      <c r="AJ362" s="172"/>
      <c r="AK362" s="172"/>
      <c r="AL362" s="174"/>
      <c r="AM362" s="172"/>
      <c r="AN362" s="172"/>
      <c r="AO362" s="172"/>
      <c r="AP362" s="172"/>
      <c r="AQ362" s="172"/>
      <c r="AR362" s="172"/>
      <c r="AS362" s="172"/>
      <c r="AT362" s="172"/>
      <c r="AU362" s="172"/>
      <c r="AV362" s="172"/>
      <c r="AW362" s="172"/>
      <c r="AX362" s="172"/>
      <c r="AY362" s="172"/>
      <c r="AZ362" s="172"/>
      <c r="BA362" s="172"/>
      <c r="BB362" s="172"/>
      <c r="BC362" s="172"/>
      <c r="BD362" s="172"/>
      <c r="BE362" s="172"/>
      <c r="BF362" s="172"/>
      <c r="BG362" s="172"/>
      <c r="BH362" s="172"/>
      <c r="BI362" s="172"/>
      <c r="BJ362" s="172"/>
      <c r="BK362" s="172"/>
      <c r="BL362" s="172"/>
      <c r="BM362" s="172"/>
      <c r="BN362" s="172"/>
      <c r="BO362" s="172"/>
      <c r="BP362" s="172"/>
      <c r="BQ362" s="172"/>
      <c r="BR362" s="172"/>
      <c r="BS362" s="172"/>
      <c r="BT362" s="172"/>
      <c r="BU362" s="172"/>
      <c r="BV362" s="172"/>
      <c r="BW362" s="172"/>
      <c r="BX362" s="172"/>
      <c r="BY362" s="172"/>
      <c r="BZ362" s="172"/>
      <c r="CA362" s="172"/>
      <c r="CB362" s="172"/>
      <c r="CC362" s="172"/>
      <c r="CD362" s="172"/>
      <c r="CE362" s="172"/>
      <c r="CF362" s="172"/>
      <c r="CG362" s="172"/>
      <c r="CH362" s="172"/>
      <c r="CI362" s="172"/>
      <c r="CJ362" s="172"/>
      <c r="CK362" s="172"/>
      <c r="CL362" s="172"/>
      <c r="CM362" s="172"/>
      <c r="CN362" s="172"/>
      <c r="CO362" s="172"/>
      <c r="CP362" s="172"/>
      <c r="CQ362" s="172"/>
      <c r="CR362" s="172"/>
      <c r="CS362" s="172"/>
      <c r="CT362" s="172"/>
      <c r="CU362" s="172"/>
      <c r="CV362" s="172"/>
      <c r="CW362" s="172"/>
      <c r="CX362" s="172"/>
      <c r="CY362" s="172"/>
      <c r="CZ362" s="172"/>
    </row>
    <row r="363" spans="1:104" ht="11.25" customHeight="1" x14ac:dyDescent="0.25">
      <c r="A363" s="172"/>
      <c r="B363" s="172"/>
      <c r="C363" s="172"/>
      <c r="D363" s="172"/>
      <c r="E363" s="116"/>
      <c r="F363" s="119"/>
      <c r="G363" s="117"/>
      <c r="H363" s="116"/>
      <c r="I363" s="119"/>
      <c r="J363" s="172"/>
      <c r="K363" s="166"/>
      <c r="L363" s="166"/>
      <c r="M363" s="166"/>
      <c r="N363" s="166"/>
      <c r="O363" s="166"/>
      <c r="P363" s="166"/>
      <c r="Q363" s="166"/>
      <c r="R363" s="166"/>
      <c r="S363" s="172"/>
      <c r="T363" s="166"/>
      <c r="U363" s="166"/>
      <c r="V363" s="166"/>
      <c r="W363" s="166"/>
      <c r="X363" s="166"/>
      <c r="Y363" s="166"/>
      <c r="Z363" s="166"/>
      <c r="AA363" s="166"/>
      <c r="AB363" s="172"/>
      <c r="AC363" s="172"/>
      <c r="AD363" s="172"/>
      <c r="AE363" s="172"/>
      <c r="AF363" s="172"/>
      <c r="AG363" s="172"/>
      <c r="AH363" s="172"/>
      <c r="AI363" s="172"/>
      <c r="AJ363" s="172"/>
      <c r="AK363" s="172"/>
      <c r="AL363" s="174"/>
      <c r="AM363" s="172"/>
      <c r="AN363" s="172"/>
      <c r="AO363" s="172"/>
      <c r="AP363" s="172"/>
      <c r="AQ363" s="172"/>
      <c r="AR363" s="172"/>
      <c r="AS363" s="172"/>
      <c r="AT363" s="172"/>
      <c r="AU363" s="172"/>
      <c r="AV363" s="172"/>
      <c r="AW363" s="172"/>
      <c r="AX363" s="172"/>
      <c r="AY363" s="172"/>
      <c r="AZ363" s="172"/>
      <c r="BA363" s="172"/>
      <c r="BB363" s="172"/>
      <c r="BC363" s="172"/>
      <c r="BD363" s="172"/>
      <c r="BE363" s="172"/>
      <c r="BF363" s="172"/>
      <c r="BG363" s="172"/>
      <c r="BH363" s="172"/>
      <c r="BI363" s="172"/>
      <c r="BJ363" s="172"/>
      <c r="BK363" s="172"/>
      <c r="BL363" s="172"/>
      <c r="BM363" s="172"/>
      <c r="BN363" s="172"/>
      <c r="BO363" s="172"/>
      <c r="BP363" s="172"/>
      <c r="BQ363" s="172"/>
      <c r="BR363" s="172"/>
      <c r="BS363" s="172"/>
      <c r="BT363" s="172"/>
      <c r="BU363" s="172"/>
      <c r="BV363" s="172"/>
      <c r="BW363" s="172"/>
      <c r="BX363" s="172"/>
      <c r="BY363" s="172"/>
      <c r="BZ363" s="172"/>
      <c r="CA363" s="172"/>
      <c r="CB363" s="172"/>
      <c r="CC363" s="172"/>
      <c r="CD363" s="172"/>
      <c r="CE363" s="172"/>
      <c r="CF363" s="172"/>
      <c r="CG363" s="172"/>
      <c r="CH363" s="172"/>
      <c r="CI363" s="172"/>
      <c r="CJ363" s="172"/>
      <c r="CK363" s="172"/>
      <c r="CL363" s="172"/>
      <c r="CM363" s="172"/>
      <c r="CN363" s="172"/>
      <c r="CO363" s="172"/>
      <c r="CP363" s="172"/>
      <c r="CQ363" s="172"/>
      <c r="CR363" s="172"/>
      <c r="CS363" s="172"/>
      <c r="CT363" s="172"/>
      <c r="CU363" s="172"/>
      <c r="CV363" s="172"/>
      <c r="CW363" s="172"/>
      <c r="CX363" s="172"/>
      <c r="CY363" s="172"/>
      <c r="CZ363" s="172"/>
    </row>
    <row r="364" spans="1:104" ht="11.25" customHeight="1" x14ac:dyDescent="0.25">
      <c r="A364" s="172"/>
      <c r="B364" s="172"/>
      <c r="C364" s="172"/>
      <c r="D364" s="172"/>
      <c r="E364" s="116"/>
      <c r="F364" s="119"/>
      <c r="G364" s="117"/>
      <c r="H364" s="116"/>
      <c r="I364" s="119"/>
      <c r="J364" s="172"/>
      <c r="K364" s="166"/>
      <c r="L364" s="166"/>
      <c r="M364" s="166"/>
      <c r="N364" s="166"/>
      <c r="O364" s="166"/>
      <c r="P364" s="166"/>
      <c r="Q364" s="166"/>
      <c r="R364" s="166"/>
      <c r="S364" s="172"/>
      <c r="T364" s="166"/>
      <c r="U364" s="166"/>
      <c r="V364" s="166"/>
      <c r="W364" s="166"/>
      <c r="X364" s="166"/>
      <c r="Y364" s="166"/>
      <c r="Z364" s="166"/>
      <c r="AA364" s="166"/>
      <c r="AB364" s="172"/>
      <c r="AC364" s="172"/>
      <c r="AD364" s="172"/>
      <c r="AE364" s="172"/>
      <c r="AF364" s="172"/>
      <c r="AG364" s="172"/>
      <c r="AH364" s="172"/>
      <c r="AI364" s="172"/>
      <c r="AJ364" s="172"/>
      <c r="AK364" s="172"/>
      <c r="AL364" s="174"/>
      <c r="AM364" s="172"/>
      <c r="AN364" s="172"/>
      <c r="AO364" s="172"/>
      <c r="AP364" s="172"/>
      <c r="AQ364" s="172"/>
      <c r="AR364" s="172"/>
      <c r="AS364" s="172"/>
      <c r="AT364" s="172"/>
      <c r="AU364" s="172"/>
      <c r="AV364" s="172"/>
      <c r="AW364" s="172"/>
      <c r="AX364" s="172"/>
      <c r="AY364" s="172"/>
      <c r="AZ364" s="172"/>
      <c r="BA364" s="172"/>
      <c r="BB364" s="172"/>
      <c r="BC364" s="172"/>
      <c r="BD364" s="172"/>
      <c r="BE364" s="172"/>
      <c r="BF364" s="172"/>
      <c r="BG364" s="172"/>
      <c r="BH364" s="172"/>
      <c r="BI364" s="172"/>
      <c r="BJ364" s="172"/>
      <c r="BK364" s="172"/>
      <c r="BL364" s="172"/>
      <c r="BM364" s="172"/>
      <c r="BN364" s="172"/>
      <c r="BO364" s="172"/>
      <c r="BP364" s="172"/>
      <c r="BQ364" s="172"/>
      <c r="BR364" s="172"/>
      <c r="BS364" s="172"/>
      <c r="BT364" s="172"/>
      <c r="BU364" s="172"/>
      <c r="BV364" s="172"/>
      <c r="BW364" s="172"/>
      <c r="BX364" s="172"/>
      <c r="BY364" s="172"/>
      <c r="BZ364" s="172"/>
      <c r="CA364" s="172"/>
      <c r="CB364" s="172"/>
      <c r="CC364" s="172"/>
      <c r="CD364" s="172"/>
      <c r="CE364" s="172"/>
      <c r="CF364" s="172"/>
      <c r="CG364" s="172"/>
      <c r="CH364" s="172"/>
      <c r="CI364" s="172"/>
      <c r="CJ364" s="172"/>
      <c r="CK364" s="172"/>
      <c r="CL364" s="172"/>
      <c r="CM364" s="172"/>
      <c r="CN364" s="172"/>
      <c r="CO364" s="172"/>
      <c r="CP364" s="172"/>
      <c r="CQ364" s="172"/>
      <c r="CR364" s="172"/>
      <c r="CS364" s="172"/>
      <c r="CT364" s="172"/>
      <c r="CU364" s="172"/>
      <c r="CV364" s="172"/>
      <c r="CW364" s="172"/>
      <c r="CX364" s="172"/>
      <c r="CY364" s="172"/>
      <c r="CZ364" s="172"/>
    </row>
    <row r="365" spans="1:104" ht="11.25" customHeight="1" x14ac:dyDescent="0.25">
      <c r="A365" s="172"/>
      <c r="B365" s="172"/>
      <c r="C365" s="172"/>
      <c r="D365" s="172"/>
      <c r="E365" s="116"/>
      <c r="F365" s="119"/>
      <c r="G365" s="117"/>
      <c r="H365" s="116"/>
      <c r="I365" s="119"/>
      <c r="J365" s="172"/>
      <c r="K365" s="166"/>
      <c r="L365" s="166"/>
      <c r="M365" s="166"/>
      <c r="N365" s="166"/>
      <c r="O365" s="166"/>
      <c r="P365" s="166"/>
      <c r="Q365" s="166"/>
      <c r="R365" s="166"/>
      <c r="S365" s="172"/>
      <c r="T365" s="166"/>
      <c r="U365" s="166"/>
      <c r="V365" s="166"/>
      <c r="W365" s="166"/>
      <c r="X365" s="166"/>
      <c r="Y365" s="166"/>
      <c r="Z365" s="166"/>
      <c r="AA365" s="166"/>
      <c r="AB365" s="172"/>
      <c r="AC365" s="172"/>
      <c r="AD365" s="172"/>
      <c r="AE365" s="172"/>
      <c r="AF365" s="172"/>
      <c r="AG365" s="172"/>
      <c r="AH365" s="172"/>
      <c r="AI365" s="172"/>
      <c r="AJ365" s="172"/>
      <c r="AK365" s="172"/>
      <c r="AL365" s="174"/>
      <c r="AM365" s="172"/>
      <c r="AN365" s="172"/>
      <c r="AO365" s="172"/>
      <c r="AP365" s="172"/>
      <c r="AQ365" s="172"/>
      <c r="AR365" s="172"/>
      <c r="AS365" s="172"/>
      <c r="AT365" s="172"/>
      <c r="AU365" s="172"/>
      <c r="AV365" s="172"/>
      <c r="AW365" s="172"/>
      <c r="AX365" s="172"/>
      <c r="AY365" s="172"/>
      <c r="AZ365" s="172"/>
      <c r="BA365" s="172"/>
      <c r="BB365" s="172"/>
      <c r="BC365" s="172"/>
      <c r="BD365" s="172"/>
      <c r="BE365" s="172"/>
      <c r="BF365" s="172"/>
      <c r="BG365" s="172"/>
      <c r="BH365" s="172"/>
      <c r="BI365" s="172"/>
      <c r="BJ365" s="172"/>
      <c r="BK365" s="172"/>
      <c r="BL365" s="172"/>
      <c r="BM365" s="172"/>
      <c r="BN365" s="172"/>
      <c r="BO365" s="172"/>
      <c r="BP365" s="172"/>
      <c r="BQ365" s="172"/>
      <c r="BR365" s="172"/>
      <c r="BS365" s="172"/>
      <c r="BT365" s="172"/>
      <c r="BU365" s="172"/>
      <c r="BV365" s="172"/>
      <c r="BW365" s="172"/>
      <c r="BX365" s="172"/>
      <c r="BY365" s="172"/>
      <c r="BZ365" s="172"/>
      <c r="CA365" s="172"/>
      <c r="CB365" s="172"/>
      <c r="CC365" s="172"/>
      <c r="CD365" s="172"/>
      <c r="CE365" s="172"/>
      <c r="CF365" s="172"/>
      <c r="CG365" s="172"/>
      <c r="CH365" s="172"/>
      <c r="CI365" s="172"/>
      <c r="CJ365" s="172"/>
      <c r="CK365" s="172"/>
      <c r="CL365" s="172"/>
      <c r="CM365" s="172"/>
      <c r="CN365" s="172"/>
      <c r="CO365" s="172"/>
      <c r="CP365" s="172"/>
      <c r="CQ365" s="172"/>
      <c r="CR365" s="172"/>
      <c r="CS365" s="172"/>
      <c r="CT365" s="172"/>
      <c r="CU365" s="172"/>
      <c r="CV365" s="172"/>
      <c r="CW365" s="172"/>
      <c r="CX365" s="172"/>
      <c r="CY365" s="172"/>
      <c r="CZ365" s="172"/>
    </row>
    <row r="366" spans="1:104" ht="11.25" customHeight="1" x14ac:dyDescent="0.25">
      <c r="A366" s="172"/>
      <c r="B366" s="172"/>
      <c r="C366" s="172"/>
      <c r="D366" s="172"/>
      <c r="E366" s="116"/>
      <c r="F366" s="119"/>
      <c r="G366" s="117"/>
      <c r="H366" s="116"/>
      <c r="I366" s="119"/>
      <c r="J366" s="172"/>
      <c r="K366" s="166"/>
      <c r="L366" s="166"/>
      <c r="M366" s="166"/>
      <c r="N366" s="166"/>
      <c r="O366" s="166"/>
      <c r="P366" s="166"/>
      <c r="Q366" s="166"/>
      <c r="R366" s="166"/>
      <c r="S366" s="172"/>
      <c r="T366" s="166"/>
      <c r="U366" s="166"/>
      <c r="V366" s="166"/>
      <c r="W366" s="166"/>
      <c r="X366" s="166"/>
      <c r="Y366" s="166"/>
      <c r="Z366" s="166"/>
      <c r="AA366" s="166"/>
      <c r="AB366" s="172"/>
      <c r="AC366" s="172"/>
      <c r="AD366" s="172"/>
      <c r="AE366" s="172"/>
      <c r="AF366" s="172"/>
      <c r="AG366" s="172"/>
      <c r="AH366" s="172"/>
      <c r="AI366" s="172"/>
      <c r="AJ366" s="172"/>
      <c r="AK366" s="172"/>
      <c r="AL366" s="174"/>
      <c r="AM366" s="172"/>
      <c r="AN366" s="172"/>
      <c r="AO366" s="172"/>
      <c r="AP366" s="172"/>
      <c r="AQ366" s="172"/>
      <c r="AR366" s="172"/>
      <c r="AS366" s="172"/>
      <c r="AT366" s="172"/>
      <c r="AU366" s="172"/>
      <c r="AV366" s="172"/>
      <c r="AW366" s="172"/>
      <c r="AX366" s="172"/>
      <c r="AY366" s="172"/>
      <c r="AZ366" s="172"/>
      <c r="BA366" s="172"/>
      <c r="BB366" s="172"/>
      <c r="BC366" s="172"/>
      <c r="BD366" s="172"/>
      <c r="BE366" s="172"/>
      <c r="BF366" s="172"/>
      <c r="BG366" s="172"/>
      <c r="BH366" s="172"/>
      <c r="BI366" s="172"/>
      <c r="BJ366" s="172"/>
      <c r="BK366" s="172"/>
      <c r="BL366" s="172"/>
      <c r="BM366" s="172"/>
      <c r="BN366" s="172"/>
      <c r="BO366" s="172"/>
      <c r="BP366" s="172"/>
      <c r="BQ366" s="172"/>
      <c r="BR366" s="172"/>
      <c r="BS366" s="172"/>
      <c r="BT366" s="172"/>
      <c r="BU366" s="172"/>
      <c r="BV366" s="172"/>
      <c r="BW366" s="172"/>
      <c r="BX366" s="172"/>
      <c r="BY366" s="172"/>
      <c r="BZ366" s="172"/>
      <c r="CA366" s="172"/>
      <c r="CB366" s="172"/>
      <c r="CC366" s="172"/>
      <c r="CD366" s="172"/>
      <c r="CE366" s="172"/>
      <c r="CF366" s="172"/>
      <c r="CG366" s="172"/>
      <c r="CH366" s="172"/>
      <c r="CI366" s="172"/>
      <c r="CJ366" s="172"/>
      <c r="CK366" s="172"/>
      <c r="CL366" s="172"/>
      <c r="CM366" s="172"/>
      <c r="CN366" s="172"/>
      <c r="CO366" s="172"/>
      <c r="CP366" s="172"/>
      <c r="CQ366" s="172"/>
      <c r="CR366" s="172"/>
      <c r="CS366" s="172"/>
      <c r="CT366" s="172"/>
      <c r="CU366" s="172"/>
      <c r="CV366" s="172"/>
      <c r="CW366" s="172"/>
      <c r="CX366" s="172"/>
      <c r="CY366" s="172"/>
      <c r="CZ366" s="172"/>
    </row>
    <row r="367" spans="1:104" ht="11.25" customHeight="1" x14ac:dyDescent="0.25">
      <c r="A367" s="172"/>
      <c r="B367" s="172"/>
      <c r="C367" s="172"/>
      <c r="D367" s="172"/>
      <c r="E367" s="116"/>
      <c r="F367" s="119"/>
      <c r="G367" s="117"/>
      <c r="H367" s="116"/>
      <c r="I367" s="119"/>
      <c r="J367" s="172"/>
      <c r="K367" s="166"/>
      <c r="L367" s="166"/>
      <c r="M367" s="166"/>
      <c r="N367" s="166"/>
      <c r="O367" s="166"/>
      <c r="P367" s="166"/>
      <c r="Q367" s="166"/>
      <c r="R367" s="166"/>
      <c r="S367" s="172"/>
      <c r="T367" s="166"/>
      <c r="U367" s="166"/>
      <c r="V367" s="166"/>
      <c r="W367" s="166"/>
      <c r="X367" s="166"/>
      <c r="Y367" s="166"/>
      <c r="Z367" s="166"/>
      <c r="AA367" s="166"/>
      <c r="AB367" s="172"/>
      <c r="AC367" s="172"/>
      <c r="AD367" s="172"/>
      <c r="AE367" s="172"/>
      <c r="AF367" s="172"/>
      <c r="AG367" s="172"/>
      <c r="AH367" s="172"/>
      <c r="AI367" s="172"/>
      <c r="AJ367" s="172"/>
      <c r="AK367" s="172"/>
      <c r="AL367" s="174"/>
      <c r="AM367" s="172"/>
      <c r="AN367" s="172"/>
      <c r="AO367" s="172"/>
      <c r="AP367" s="172"/>
      <c r="AQ367" s="172"/>
      <c r="AR367" s="172"/>
      <c r="AS367" s="172"/>
      <c r="AT367" s="172"/>
      <c r="AU367" s="172"/>
      <c r="AV367" s="172"/>
      <c r="AW367" s="172"/>
      <c r="AX367" s="172"/>
      <c r="AY367" s="172"/>
      <c r="AZ367" s="172"/>
      <c r="BA367" s="172"/>
      <c r="BB367" s="172"/>
      <c r="BC367" s="172"/>
      <c r="BD367" s="172"/>
      <c r="BE367" s="172"/>
      <c r="BF367" s="172"/>
      <c r="BG367" s="172"/>
      <c r="BH367" s="172"/>
      <c r="BI367" s="172"/>
      <c r="BJ367" s="172"/>
      <c r="BK367" s="172"/>
      <c r="BL367" s="172"/>
      <c r="BM367" s="172"/>
      <c r="BN367" s="172"/>
      <c r="BO367" s="172"/>
      <c r="BP367" s="172"/>
      <c r="BQ367" s="172"/>
      <c r="BR367" s="172"/>
      <c r="BS367" s="172"/>
      <c r="BT367" s="172"/>
      <c r="BU367" s="172"/>
      <c r="BV367" s="172"/>
      <c r="BW367" s="172"/>
      <c r="BX367" s="172"/>
      <c r="BY367" s="172"/>
      <c r="BZ367" s="172"/>
      <c r="CA367" s="172"/>
      <c r="CB367" s="172"/>
      <c r="CC367" s="172"/>
      <c r="CD367" s="172"/>
      <c r="CE367" s="172"/>
      <c r="CF367" s="172"/>
      <c r="CG367" s="172"/>
      <c r="CH367" s="172"/>
      <c r="CI367" s="172"/>
      <c r="CJ367" s="172"/>
      <c r="CK367" s="172"/>
      <c r="CL367" s="172"/>
      <c r="CM367" s="172"/>
      <c r="CN367" s="172"/>
      <c r="CO367" s="172"/>
      <c r="CP367" s="172"/>
      <c r="CQ367" s="172"/>
      <c r="CR367" s="172"/>
      <c r="CS367" s="172"/>
      <c r="CT367" s="172"/>
      <c r="CU367" s="172"/>
      <c r="CV367" s="172"/>
      <c r="CW367" s="172"/>
      <c r="CX367" s="172"/>
      <c r="CY367" s="172"/>
      <c r="CZ367" s="172"/>
    </row>
    <row r="368" spans="1:104" ht="11.25" customHeight="1" x14ac:dyDescent="0.25">
      <c r="A368" s="172"/>
      <c r="B368" s="172"/>
      <c r="C368" s="172"/>
      <c r="D368" s="172"/>
      <c r="E368" s="116"/>
      <c r="F368" s="119"/>
      <c r="G368" s="117"/>
      <c r="H368" s="116"/>
      <c r="I368" s="119"/>
      <c r="J368" s="172"/>
      <c r="K368" s="166"/>
      <c r="L368" s="166"/>
      <c r="M368" s="166"/>
      <c r="N368" s="166"/>
      <c r="O368" s="166"/>
      <c r="P368" s="166"/>
      <c r="Q368" s="166"/>
      <c r="R368" s="166"/>
      <c r="S368" s="172"/>
      <c r="T368" s="166"/>
      <c r="U368" s="166"/>
      <c r="V368" s="166"/>
      <c r="W368" s="166"/>
      <c r="X368" s="166"/>
      <c r="Y368" s="166"/>
      <c r="Z368" s="166"/>
      <c r="AA368" s="166"/>
      <c r="AB368" s="172"/>
      <c r="AC368" s="172"/>
      <c r="AD368" s="172"/>
      <c r="AE368" s="172"/>
      <c r="AF368" s="172"/>
      <c r="AG368" s="172"/>
      <c r="AH368" s="172"/>
      <c r="AI368" s="172"/>
      <c r="AJ368" s="172"/>
      <c r="AK368" s="172"/>
      <c r="AL368" s="174"/>
      <c r="AM368" s="172"/>
      <c r="AN368" s="172"/>
      <c r="AO368" s="172"/>
      <c r="AP368" s="172"/>
      <c r="AQ368" s="172"/>
      <c r="AR368" s="172"/>
      <c r="AS368" s="172"/>
      <c r="AT368" s="172"/>
      <c r="AU368" s="172"/>
      <c r="AV368" s="172"/>
      <c r="AW368" s="172"/>
      <c r="AX368" s="172"/>
      <c r="AY368" s="172"/>
      <c r="AZ368" s="172"/>
      <c r="BA368" s="172"/>
      <c r="BB368" s="172"/>
      <c r="BC368" s="172"/>
      <c r="BD368" s="172"/>
      <c r="BE368" s="172"/>
      <c r="BF368" s="172"/>
      <c r="BG368" s="172"/>
      <c r="BH368" s="172"/>
      <c r="BI368" s="172"/>
      <c r="BJ368" s="172"/>
      <c r="BK368" s="172"/>
      <c r="BL368" s="172"/>
      <c r="BM368" s="172"/>
      <c r="BN368" s="172"/>
      <c r="BO368" s="172"/>
      <c r="BP368" s="172"/>
      <c r="BQ368" s="172"/>
      <c r="BR368" s="172"/>
      <c r="BS368" s="172"/>
      <c r="BT368" s="172"/>
      <c r="BU368" s="172"/>
      <c r="BV368" s="172"/>
      <c r="BW368" s="172"/>
      <c r="BX368" s="172"/>
      <c r="BY368" s="172"/>
      <c r="BZ368" s="172"/>
      <c r="CA368" s="172"/>
      <c r="CB368" s="172"/>
      <c r="CC368" s="172"/>
      <c r="CD368" s="172"/>
      <c r="CE368" s="172"/>
      <c r="CF368" s="172"/>
      <c r="CG368" s="172"/>
      <c r="CH368" s="172"/>
      <c r="CI368" s="172"/>
      <c r="CJ368" s="172"/>
      <c r="CK368" s="172"/>
      <c r="CL368" s="172"/>
      <c r="CM368" s="172"/>
      <c r="CN368" s="172"/>
      <c r="CO368" s="172"/>
      <c r="CP368" s="172"/>
      <c r="CQ368" s="172"/>
      <c r="CR368" s="172"/>
      <c r="CS368" s="172"/>
      <c r="CT368" s="172"/>
      <c r="CU368" s="172"/>
      <c r="CV368" s="172"/>
      <c r="CW368" s="172"/>
      <c r="CX368" s="172"/>
      <c r="CY368" s="172"/>
      <c r="CZ368" s="172"/>
    </row>
    <row r="369" spans="1:104" ht="11.25" customHeight="1" x14ac:dyDescent="0.25">
      <c r="A369" s="172"/>
      <c r="B369" s="172"/>
      <c r="C369" s="172"/>
      <c r="D369" s="172"/>
      <c r="E369" s="116"/>
      <c r="F369" s="119"/>
      <c r="G369" s="117"/>
      <c r="H369" s="116"/>
      <c r="I369" s="119"/>
      <c r="J369" s="172"/>
      <c r="K369" s="166"/>
      <c r="L369" s="166"/>
      <c r="M369" s="166"/>
      <c r="N369" s="166"/>
      <c r="O369" s="166"/>
      <c r="P369" s="166"/>
      <c r="Q369" s="166"/>
      <c r="R369" s="166"/>
      <c r="S369" s="172"/>
      <c r="T369" s="166"/>
      <c r="U369" s="166"/>
      <c r="V369" s="166"/>
      <c r="W369" s="166"/>
      <c r="X369" s="166"/>
      <c r="Y369" s="166"/>
      <c r="Z369" s="166"/>
      <c r="AA369" s="166"/>
      <c r="AB369" s="172"/>
      <c r="AC369" s="172"/>
      <c r="AD369" s="172"/>
      <c r="AE369" s="172"/>
      <c r="AF369" s="172"/>
      <c r="AG369" s="172"/>
      <c r="AH369" s="172"/>
      <c r="AI369" s="172"/>
      <c r="AJ369" s="172"/>
      <c r="AK369" s="172"/>
      <c r="AL369" s="174"/>
      <c r="AM369" s="172"/>
      <c r="AN369" s="172"/>
      <c r="AO369" s="172"/>
      <c r="AP369" s="172"/>
      <c r="AQ369" s="172"/>
      <c r="AR369" s="172"/>
      <c r="AS369" s="172"/>
      <c r="AT369" s="172"/>
      <c r="AU369" s="172"/>
      <c r="AV369" s="172"/>
      <c r="AW369" s="172"/>
      <c r="AX369" s="172"/>
      <c r="AY369" s="172"/>
      <c r="AZ369" s="172"/>
      <c r="BA369" s="172"/>
      <c r="BB369" s="172"/>
      <c r="BC369" s="172"/>
      <c r="BD369" s="172"/>
      <c r="BE369" s="172"/>
      <c r="BF369" s="172"/>
      <c r="BG369" s="172"/>
      <c r="BH369" s="172"/>
      <c r="BI369" s="172"/>
      <c r="BJ369" s="172"/>
      <c r="BK369" s="172"/>
      <c r="BL369" s="172"/>
      <c r="BM369" s="172"/>
      <c r="BN369" s="172"/>
      <c r="BO369" s="172"/>
      <c r="BP369" s="172"/>
      <c r="BQ369" s="172"/>
      <c r="BR369" s="172"/>
      <c r="BS369" s="172"/>
      <c r="BT369" s="172"/>
      <c r="BU369" s="172"/>
      <c r="BV369" s="172"/>
      <c r="BW369" s="172"/>
      <c r="BX369" s="172"/>
      <c r="BY369" s="172"/>
      <c r="BZ369" s="172"/>
      <c r="CA369" s="172"/>
      <c r="CB369" s="172"/>
      <c r="CC369" s="172"/>
      <c r="CD369" s="172"/>
      <c r="CE369" s="172"/>
      <c r="CF369" s="172"/>
      <c r="CG369" s="172"/>
      <c r="CH369" s="172"/>
      <c r="CI369" s="172"/>
      <c r="CJ369" s="172"/>
      <c r="CK369" s="172"/>
      <c r="CL369" s="172"/>
      <c r="CM369" s="172"/>
      <c r="CN369" s="172"/>
      <c r="CO369" s="172"/>
      <c r="CP369" s="172"/>
      <c r="CQ369" s="172"/>
      <c r="CR369" s="172"/>
      <c r="CS369" s="172"/>
      <c r="CT369" s="172"/>
      <c r="CU369" s="172"/>
      <c r="CV369" s="172"/>
      <c r="CW369" s="172"/>
      <c r="CX369" s="172"/>
      <c r="CY369" s="172"/>
      <c r="CZ369" s="172"/>
    </row>
    <row r="370" spans="1:104" ht="11.25" customHeight="1" x14ac:dyDescent="0.25">
      <c r="A370" s="172"/>
      <c r="B370" s="172"/>
      <c r="C370" s="172"/>
      <c r="D370" s="172"/>
      <c r="E370" s="116"/>
      <c r="F370" s="119"/>
      <c r="G370" s="117"/>
      <c r="H370" s="116"/>
      <c r="I370" s="119"/>
      <c r="J370" s="172"/>
      <c r="K370" s="166"/>
      <c r="L370" s="166"/>
      <c r="M370" s="166"/>
      <c r="N370" s="166"/>
      <c r="O370" s="166"/>
      <c r="P370" s="166"/>
      <c r="Q370" s="166"/>
      <c r="R370" s="166"/>
      <c r="S370" s="172"/>
      <c r="T370" s="166"/>
      <c r="U370" s="166"/>
      <c r="V370" s="166"/>
      <c r="W370" s="166"/>
      <c r="X370" s="166"/>
      <c r="Y370" s="166"/>
      <c r="Z370" s="166"/>
      <c r="AA370" s="166"/>
      <c r="AB370" s="172"/>
      <c r="AC370" s="172"/>
      <c r="AD370" s="172"/>
      <c r="AE370" s="172"/>
      <c r="AF370" s="172"/>
      <c r="AG370" s="172"/>
      <c r="AH370" s="172"/>
      <c r="AI370" s="172"/>
      <c r="AJ370" s="172"/>
      <c r="AK370" s="172"/>
      <c r="AL370" s="174"/>
      <c r="AM370" s="172"/>
      <c r="AN370" s="172"/>
      <c r="AO370" s="172"/>
      <c r="AP370" s="172"/>
      <c r="AQ370" s="172"/>
      <c r="AR370" s="172"/>
      <c r="AS370" s="172"/>
      <c r="AT370" s="172"/>
      <c r="AU370" s="172"/>
      <c r="AV370" s="172"/>
      <c r="AW370" s="172"/>
      <c r="AX370" s="172"/>
      <c r="AY370" s="172"/>
      <c r="AZ370" s="172"/>
      <c r="BA370" s="172"/>
      <c r="BB370" s="172"/>
      <c r="BC370" s="172"/>
      <c r="BD370" s="172"/>
      <c r="BE370" s="172"/>
      <c r="BF370" s="172"/>
      <c r="BG370" s="172"/>
      <c r="BH370" s="172"/>
      <c r="BI370" s="172"/>
      <c r="BJ370" s="172"/>
      <c r="BK370" s="172"/>
      <c r="BL370" s="172"/>
      <c r="BM370" s="172"/>
      <c r="BN370" s="172"/>
      <c r="BO370" s="172"/>
      <c r="BP370" s="172"/>
      <c r="BQ370" s="172"/>
      <c r="BR370" s="172"/>
      <c r="BS370" s="172"/>
      <c r="BT370" s="172"/>
      <c r="BU370" s="172"/>
      <c r="BV370" s="172"/>
      <c r="BW370" s="172"/>
      <c r="BX370" s="172"/>
      <c r="BY370" s="172"/>
      <c r="BZ370" s="172"/>
      <c r="CA370" s="172"/>
      <c r="CB370" s="172"/>
      <c r="CC370" s="172"/>
      <c r="CD370" s="172"/>
      <c r="CE370" s="172"/>
      <c r="CF370" s="172"/>
      <c r="CG370" s="172"/>
      <c r="CH370" s="172"/>
      <c r="CI370" s="172"/>
      <c r="CJ370" s="172"/>
      <c r="CK370" s="172"/>
      <c r="CL370" s="172"/>
      <c r="CM370" s="172"/>
      <c r="CN370" s="172"/>
      <c r="CO370" s="172"/>
      <c r="CP370" s="172"/>
      <c r="CQ370" s="172"/>
      <c r="CR370" s="172"/>
      <c r="CS370" s="172"/>
      <c r="CT370" s="172"/>
      <c r="CU370" s="172"/>
      <c r="CV370" s="172"/>
      <c r="CW370" s="172"/>
      <c r="CX370" s="172"/>
      <c r="CY370" s="172"/>
      <c r="CZ370" s="172"/>
    </row>
    <row r="371" spans="1:104" ht="11.25" customHeight="1" x14ac:dyDescent="0.25">
      <c r="A371" s="172"/>
      <c r="B371" s="172"/>
      <c r="C371" s="172"/>
      <c r="D371" s="172"/>
      <c r="E371" s="116"/>
      <c r="F371" s="119"/>
      <c r="G371" s="117"/>
      <c r="H371" s="116"/>
      <c r="I371" s="119"/>
      <c r="J371" s="172"/>
      <c r="K371" s="166"/>
      <c r="L371" s="166"/>
      <c r="M371" s="166"/>
      <c r="N371" s="166"/>
      <c r="O371" s="166"/>
      <c r="P371" s="166"/>
      <c r="Q371" s="166"/>
      <c r="R371" s="166"/>
      <c r="S371" s="172"/>
      <c r="T371" s="166"/>
      <c r="U371" s="166"/>
      <c r="V371" s="166"/>
      <c r="W371" s="166"/>
      <c r="X371" s="166"/>
      <c r="Y371" s="166"/>
      <c r="Z371" s="166"/>
      <c r="AA371" s="166"/>
      <c r="AB371" s="172"/>
      <c r="AC371" s="172"/>
      <c r="AD371" s="172"/>
      <c r="AE371" s="172"/>
      <c r="AF371" s="172"/>
      <c r="AG371" s="172"/>
      <c r="AH371" s="172"/>
      <c r="AI371" s="172"/>
      <c r="AJ371" s="172"/>
      <c r="AK371" s="172"/>
      <c r="AL371" s="174"/>
      <c r="AM371" s="172"/>
      <c r="AN371" s="172"/>
      <c r="AO371" s="172"/>
      <c r="AP371" s="172"/>
      <c r="AQ371" s="172"/>
      <c r="AR371" s="172"/>
      <c r="AS371" s="172"/>
      <c r="AT371" s="172"/>
      <c r="AU371" s="172"/>
      <c r="AV371" s="172"/>
      <c r="AW371" s="172"/>
      <c r="AX371" s="172"/>
      <c r="AY371" s="172"/>
      <c r="AZ371" s="172"/>
      <c r="BA371" s="172"/>
      <c r="BB371" s="172"/>
      <c r="BC371" s="172"/>
      <c r="BD371" s="172"/>
      <c r="BE371" s="172"/>
      <c r="BF371" s="172"/>
      <c r="BG371" s="172"/>
      <c r="BH371" s="172"/>
      <c r="BI371" s="172"/>
      <c r="BJ371" s="172"/>
      <c r="BK371" s="172"/>
      <c r="BL371" s="172"/>
      <c r="BM371" s="172"/>
      <c r="BN371" s="172"/>
      <c r="BO371" s="172"/>
      <c r="BP371" s="172"/>
      <c r="BQ371" s="172"/>
      <c r="BR371" s="172"/>
      <c r="BS371" s="172"/>
      <c r="BT371" s="172"/>
      <c r="BU371" s="172"/>
      <c r="BV371" s="172"/>
      <c r="BW371" s="172"/>
      <c r="BX371" s="172"/>
      <c r="BY371" s="172"/>
      <c r="BZ371" s="172"/>
      <c r="CA371" s="172"/>
      <c r="CB371" s="172"/>
      <c r="CC371" s="172"/>
      <c r="CD371" s="172"/>
      <c r="CE371" s="172"/>
      <c r="CF371" s="172"/>
      <c r="CG371" s="172"/>
      <c r="CH371" s="172"/>
      <c r="CI371" s="172"/>
      <c r="CJ371" s="172"/>
      <c r="CK371" s="172"/>
      <c r="CL371" s="172"/>
      <c r="CM371" s="172"/>
      <c r="CN371" s="172"/>
      <c r="CO371" s="172"/>
      <c r="CP371" s="172"/>
      <c r="CQ371" s="172"/>
      <c r="CR371" s="172"/>
      <c r="CS371" s="172"/>
      <c r="CT371" s="172"/>
      <c r="CU371" s="172"/>
      <c r="CV371" s="172"/>
      <c r="CW371" s="172"/>
      <c r="CX371" s="172"/>
      <c r="CY371" s="172"/>
      <c r="CZ371" s="172"/>
    </row>
    <row r="372" spans="1:104" ht="11.25" customHeight="1" x14ac:dyDescent="0.25">
      <c r="A372" s="172"/>
      <c r="B372" s="172"/>
      <c r="C372" s="172"/>
      <c r="D372" s="172"/>
      <c r="E372" s="116"/>
      <c r="F372" s="119"/>
      <c r="G372" s="117"/>
      <c r="H372" s="116"/>
      <c r="I372" s="119"/>
      <c r="J372" s="172"/>
      <c r="K372" s="166"/>
      <c r="L372" s="166"/>
      <c r="M372" s="166"/>
      <c r="N372" s="166"/>
      <c r="O372" s="166"/>
      <c r="P372" s="166"/>
      <c r="Q372" s="166"/>
      <c r="R372" s="166"/>
      <c r="S372" s="172"/>
      <c r="T372" s="166"/>
      <c r="U372" s="166"/>
      <c r="V372" s="166"/>
      <c r="W372" s="166"/>
      <c r="X372" s="166"/>
      <c r="Y372" s="166"/>
      <c r="Z372" s="166"/>
      <c r="AA372" s="166"/>
      <c r="AB372" s="172"/>
      <c r="AC372" s="172"/>
      <c r="AD372" s="172"/>
      <c r="AE372" s="172"/>
      <c r="AF372" s="172"/>
      <c r="AG372" s="172"/>
      <c r="AH372" s="172"/>
      <c r="AI372" s="172"/>
      <c r="AJ372" s="172"/>
      <c r="AK372" s="172"/>
      <c r="AL372" s="174"/>
      <c r="AM372" s="172"/>
      <c r="AN372" s="172"/>
      <c r="AO372" s="172"/>
      <c r="AP372" s="172"/>
      <c r="AQ372" s="172"/>
      <c r="AR372" s="172"/>
      <c r="AS372" s="172"/>
      <c r="AT372" s="172"/>
      <c r="AU372" s="172"/>
      <c r="AV372" s="172"/>
      <c r="AW372" s="172"/>
      <c r="AX372" s="172"/>
      <c r="AY372" s="172"/>
      <c r="AZ372" s="172"/>
      <c r="BA372" s="172"/>
      <c r="BB372" s="172"/>
      <c r="BC372" s="172"/>
      <c r="BD372" s="172"/>
      <c r="BE372" s="172"/>
      <c r="BF372" s="172"/>
      <c r="BG372" s="172"/>
      <c r="BH372" s="172"/>
      <c r="BI372" s="172"/>
      <c r="BJ372" s="172"/>
      <c r="BK372" s="172"/>
      <c r="BL372" s="172"/>
      <c r="BM372" s="172"/>
      <c r="BN372" s="172"/>
      <c r="BO372" s="172"/>
      <c r="BP372" s="172"/>
      <c r="BQ372" s="172"/>
      <c r="BR372" s="172"/>
      <c r="BS372" s="172"/>
      <c r="BT372" s="172"/>
      <c r="BU372" s="172"/>
      <c r="BV372" s="172"/>
      <c r="BW372" s="172"/>
      <c r="BX372" s="172"/>
      <c r="BY372" s="172"/>
      <c r="BZ372" s="172"/>
      <c r="CA372" s="172"/>
      <c r="CB372" s="172"/>
      <c r="CC372" s="172"/>
      <c r="CD372" s="172"/>
      <c r="CE372" s="172"/>
      <c r="CF372" s="172"/>
      <c r="CG372" s="172"/>
      <c r="CH372" s="172"/>
      <c r="CI372" s="172"/>
      <c r="CJ372" s="172"/>
      <c r="CK372" s="172"/>
      <c r="CL372" s="172"/>
      <c r="CM372" s="172"/>
      <c r="CN372" s="172"/>
      <c r="CO372" s="172"/>
      <c r="CP372" s="172"/>
      <c r="CQ372" s="172"/>
      <c r="CR372" s="172"/>
      <c r="CS372" s="172"/>
      <c r="CT372" s="172"/>
      <c r="CU372" s="172"/>
      <c r="CV372" s="172"/>
      <c r="CW372" s="172"/>
      <c r="CX372" s="172"/>
      <c r="CY372" s="172"/>
      <c r="CZ372" s="172"/>
    </row>
    <row r="373" spans="1:104" ht="11.25" customHeight="1" x14ac:dyDescent="0.25">
      <c r="A373" s="172"/>
      <c r="B373" s="172"/>
      <c r="C373" s="172"/>
      <c r="D373" s="172"/>
      <c r="E373" s="116"/>
      <c r="F373" s="119"/>
      <c r="G373" s="117"/>
      <c r="H373" s="116"/>
      <c r="I373" s="119"/>
      <c r="J373" s="172"/>
      <c r="K373" s="166"/>
      <c r="L373" s="166"/>
      <c r="M373" s="166"/>
      <c r="N373" s="166"/>
      <c r="O373" s="166"/>
      <c r="P373" s="166"/>
      <c r="Q373" s="166"/>
      <c r="R373" s="166"/>
      <c r="S373" s="172"/>
      <c r="T373" s="166"/>
      <c r="U373" s="166"/>
      <c r="V373" s="166"/>
      <c r="W373" s="166"/>
      <c r="X373" s="166"/>
      <c r="Y373" s="166"/>
      <c r="Z373" s="166"/>
      <c r="AA373" s="166"/>
      <c r="AB373" s="172"/>
      <c r="AC373" s="172"/>
      <c r="AD373" s="172"/>
      <c r="AE373" s="172"/>
      <c r="AF373" s="172"/>
      <c r="AG373" s="172"/>
      <c r="AH373" s="172"/>
      <c r="AI373" s="172"/>
      <c r="AJ373" s="172"/>
      <c r="AK373" s="172"/>
      <c r="AL373" s="174"/>
      <c r="AM373" s="172"/>
      <c r="AN373" s="172"/>
      <c r="AO373" s="172"/>
      <c r="AP373" s="172"/>
      <c r="AQ373" s="172"/>
      <c r="AR373" s="172"/>
      <c r="AS373" s="172"/>
      <c r="AT373" s="172"/>
      <c r="AU373" s="172"/>
      <c r="AV373" s="172"/>
      <c r="AW373" s="172"/>
      <c r="AX373" s="172"/>
      <c r="AY373" s="172"/>
      <c r="AZ373" s="172"/>
      <c r="BA373" s="172"/>
      <c r="BB373" s="172"/>
      <c r="BC373" s="172"/>
      <c r="BD373" s="172"/>
      <c r="BE373" s="172"/>
      <c r="BF373" s="172"/>
      <c r="BG373" s="172"/>
      <c r="BH373" s="172"/>
      <c r="BI373" s="172"/>
      <c r="BJ373" s="172"/>
      <c r="BK373" s="172"/>
      <c r="BL373" s="172"/>
      <c r="BM373" s="172"/>
      <c r="BN373" s="172"/>
      <c r="BO373" s="172"/>
      <c r="BP373" s="172"/>
      <c r="BQ373" s="172"/>
      <c r="BR373" s="172"/>
      <c r="BS373" s="172"/>
      <c r="BT373" s="172"/>
      <c r="BU373" s="172"/>
      <c r="BV373" s="172"/>
      <c r="BW373" s="172"/>
      <c r="BX373" s="172"/>
      <c r="BY373" s="172"/>
      <c r="BZ373" s="172"/>
      <c r="CA373" s="172"/>
      <c r="CB373" s="172"/>
      <c r="CC373" s="172"/>
      <c r="CD373" s="172"/>
      <c r="CE373" s="172"/>
      <c r="CF373" s="172"/>
      <c r="CG373" s="172"/>
      <c r="CH373" s="172"/>
      <c r="CI373" s="172"/>
      <c r="CJ373" s="172"/>
      <c r="CK373" s="172"/>
      <c r="CL373" s="172"/>
      <c r="CM373" s="172"/>
      <c r="CN373" s="172"/>
      <c r="CO373" s="172"/>
      <c r="CP373" s="172"/>
      <c r="CQ373" s="172"/>
      <c r="CR373" s="172"/>
      <c r="CS373" s="172"/>
      <c r="CT373" s="172"/>
      <c r="CU373" s="172"/>
      <c r="CV373" s="172"/>
      <c r="CW373" s="172"/>
      <c r="CX373" s="172"/>
      <c r="CY373" s="172"/>
      <c r="CZ373" s="172"/>
    </row>
    <row r="374" spans="1:104" ht="11.25" customHeight="1" x14ac:dyDescent="0.25">
      <c r="A374" s="172"/>
      <c r="B374" s="172"/>
      <c r="C374" s="172"/>
      <c r="D374" s="172"/>
      <c r="E374" s="116"/>
      <c r="F374" s="119"/>
      <c r="G374" s="117"/>
      <c r="H374" s="116"/>
      <c r="I374" s="119"/>
      <c r="J374" s="172"/>
      <c r="K374" s="166"/>
      <c r="L374" s="166"/>
      <c r="M374" s="166"/>
      <c r="N374" s="166"/>
      <c r="O374" s="166"/>
      <c r="P374" s="166"/>
      <c r="Q374" s="166"/>
      <c r="R374" s="166"/>
      <c r="S374" s="172"/>
      <c r="T374" s="166"/>
      <c r="U374" s="166"/>
      <c r="V374" s="166"/>
      <c r="W374" s="166"/>
      <c r="X374" s="166"/>
      <c r="Y374" s="166"/>
      <c r="Z374" s="166"/>
      <c r="AA374" s="166"/>
      <c r="AB374" s="172"/>
      <c r="AC374" s="172"/>
      <c r="AD374" s="172"/>
      <c r="AE374" s="172"/>
      <c r="AF374" s="172"/>
      <c r="AG374" s="172"/>
      <c r="AH374" s="172"/>
      <c r="AI374" s="172"/>
      <c r="AJ374" s="172"/>
      <c r="AK374" s="172"/>
      <c r="AL374" s="174"/>
      <c r="AM374" s="172"/>
      <c r="AN374" s="172"/>
      <c r="AO374" s="172"/>
      <c r="AP374" s="172"/>
      <c r="AQ374" s="172"/>
      <c r="AR374" s="172"/>
      <c r="AS374" s="172"/>
      <c r="AT374" s="172"/>
      <c r="AU374" s="172"/>
      <c r="AV374" s="172"/>
      <c r="AW374" s="172"/>
      <c r="AX374" s="172"/>
      <c r="AY374" s="172"/>
      <c r="AZ374" s="172"/>
      <c r="BA374" s="172"/>
      <c r="BB374" s="172"/>
      <c r="BC374" s="172"/>
      <c r="BD374" s="172"/>
      <c r="BE374" s="172"/>
      <c r="BF374" s="172"/>
      <c r="BG374" s="172"/>
      <c r="BH374" s="172"/>
      <c r="BI374" s="172"/>
      <c r="BJ374" s="172"/>
      <c r="BK374" s="172"/>
      <c r="BL374" s="172"/>
      <c r="BM374" s="172"/>
      <c r="BN374" s="172"/>
      <c r="BO374" s="172"/>
      <c r="BP374" s="172"/>
      <c r="BQ374" s="172"/>
      <c r="BR374" s="172"/>
      <c r="BS374" s="172"/>
      <c r="BT374" s="172"/>
      <c r="BU374" s="172"/>
      <c r="BV374" s="172"/>
      <c r="BW374" s="172"/>
      <c r="BX374" s="172"/>
      <c r="BY374" s="172"/>
      <c r="BZ374" s="172"/>
      <c r="CA374" s="172"/>
      <c r="CB374" s="172"/>
      <c r="CC374" s="172"/>
      <c r="CD374" s="172"/>
      <c r="CE374" s="172"/>
      <c r="CF374" s="172"/>
      <c r="CG374" s="172"/>
      <c r="CH374" s="172"/>
      <c r="CI374" s="172"/>
      <c r="CJ374" s="172"/>
      <c r="CK374" s="172"/>
      <c r="CL374" s="172"/>
      <c r="CM374" s="172"/>
      <c r="CN374" s="172"/>
      <c r="CO374" s="172"/>
      <c r="CP374" s="172"/>
      <c r="CQ374" s="172"/>
      <c r="CR374" s="172"/>
      <c r="CS374" s="172"/>
      <c r="CT374" s="172"/>
      <c r="CU374" s="172"/>
      <c r="CV374" s="172"/>
      <c r="CW374" s="172"/>
      <c r="CX374" s="172"/>
      <c r="CY374" s="172"/>
      <c r="CZ374" s="172"/>
    </row>
    <row r="375" spans="1:104" ht="11.25" customHeight="1" x14ac:dyDescent="0.25">
      <c r="A375" s="172"/>
      <c r="B375" s="172"/>
      <c r="C375" s="172"/>
      <c r="D375" s="172"/>
      <c r="E375" s="116"/>
      <c r="F375" s="119"/>
      <c r="G375" s="117"/>
      <c r="H375" s="116"/>
      <c r="I375" s="119"/>
      <c r="J375" s="172"/>
      <c r="K375" s="166"/>
      <c r="L375" s="166"/>
      <c r="M375" s="166"/>
      <c r="N375" s="166"/>
      <c r="O375" s="166"/>
      <c r="P375" s="166"/>
      <c r="Q375" s="166"/>
      <c r="R375" s="166"/>
      <c r="S375" s="172"/>
      <c r="T375" s="166"/>
      <c r="U375" s="166"/>
      <c r="V375" s="166"/>
      <c r="W375" s="166"/>
      <c r="X375" s="166"/>
      <c r="Y375" s="166"/>
      <c r="Z375" s="166"/>
      <c r="AA375" s="166"/>
      <c r="AB375" s="172"/>
      <c r="AC375" s="172"/>
      <c r="AD375" s="172"/>
      <c r="AE375" s="172"/>
      <c r="AF375" s="172"/>
      <c r="AG375" s="172"/>
      <c r="AH375" s="172"/>
      <c r="AI375" s="172"/>
      <c r="AJ375" s="172"/>
      <c r="AK375" s="172"/>
      <c r="AL375" s="174"/>
      <c r="AM375" s="172"/>
      <c r="AN375" s="172"/>
      <c r="AO375" s="172"/>
      <c r="AP375" s="172"/>
      <c r="AQ375" s="172"/>
      <c r="AR375" s="172"/>
      <c r="AS375" s="172"/>
      <c r="AT375" s="172"/>
      <c r="AU375" s="172"/>
      <c r="AV375" s="172"/>
      <c r="AW375" s="172"/>
      <c r="AX375" s="172"/>
      <c r="AY375" s="172"/>
      <c r="AZ375" s="172"/>
      <c r="BA375" s="172"/>
      <c r="BB375" s="172"/>
      <c r="BC375" s="172"/>
      <c r="BD375" s="172"/>
      <c r="BE375" s="172"/>
      <c r="BF375" s="172"/>
      <c r="BG375" s="172"/>
      <c r="BH375" s="172"/>
      <c r="BI375" s="172"/>
      <c r="BJ375" s="172"/>
      <c r="BK375" s="172"/>
      <c r="BL375" s="172"/>
      <c r="BM375" s="172"/>
      <c r="BN375" s="172"/>
      <c r="BO375" s="172"/>
      <c r="BP375" s="172"/>
      <c r="BQ375" s="172"/>
      <c r="BR375" s="172"/>
      <c r="BS375" s="172"/>
      <c r="BT375" s="172"/>
      <c r="BU375" s="172"/>
      <c r="BV375" s="172"/>
      <c r="BW375" s="172"/>
      <c r="BX375" s="172"/>
      <c r="BY375" s="172"/>
      <c r="BZ375" s="172"/>
      <c r="CA375" s="172"/>
      <c r="CB375" s="172"/>
      <c r="CC375" s="172"/>
      <c r="CD375" s="172"/>
      <c r="CE375" s="172"/>
      <c r="CF375" s="172"/>
      <c r="CG375" s="172"/>
      <c r="CH375" s="172"/>
      <c r="CI375" s="172"/>
      <c r="CJ375" s="172"/>
      <c r="CK375" s="172"/>
      <c r="CL375" s="172"/>
      <c r="CM375" s="172"/>
      <c r="CN375" s="172"/>
      <c r="CO375" s="172"/>
      <c r="CP375" s="172"/>
      <c r="CQ375" s="172"/>
      <c r="CR375" s="172"/>
      <c r="CS375" s="172"/>
      <c r="CT375" s="172"/>
      <c r="CU375" s="172"/>
      <c r="CV375" s="172"/>
      <c r="CW375" s="172"/>
      <c r="CX375" s="172"/>
      <c r="CY375" s="172"/>
      <c r="CZ375" s="172"/>
    </row>
    <row r="376" spans="1:104" ht="11.25" customHeight="1" x14ac:dyDescent="0.25">
      <c r="A376" s="172"/>
      <c r="B376" s="172"/>
      <c r="C376" s="172"/>
      <c r="D376" s="172"/>
      <c r="E376" s="116"/>
      <c r="F376" s="119"/>
      <c r="G376" s="117"/>
      <c r="H376" s="116"/>
      <c r="I376" s="119"/>
      <c r="J376" s="172"/>
      <c r="K376" s="166"/>
      <c r="L376" s="166"/>
      <c r="M376" s="166"/>
      <c r="N376" s="166"/>
      <c r="O376" s="166"/>
      <c r="P376" s="166"/>
      <c r="Q376" s="166"/>
      <c r="R376" s="166"/>
      <c r="S376" s="172"/>
      <c r="T376" s="166"/>
      <c r="U376" s="166"/>
      <c r="V376" s="166"/>
      <c r="W376" s="166"/>
      <c r="X376" s="166"/>
      <c r="Y376" s="166"/>
      <c r="Z376" s="166"/>
      <c r="AA376" s="166"/>
      <c r="AB376" s="172"/>
      <c r="AC376" s="172"/>
      <c r="AD376" s="172"/>
      <c r="AE376" s="172"/>
      <c r="AF376" s="172"/>
      <c r="AG376" s="172"/>
      <c r="AH376" s="172"/>
      <c r="AI376" s="172"/>
      <c r="AJ376" s="172"/>
      <c r="AK376" s="172"/>
      <c r="AL376" s="174"/>
      <c r="AM376" s="172"/>
      <c r="AN376" s="172"/>
      <c r="AO376" s="172"/>
      <c r="AP376" s="172"/>
      <c r="AQ376" s="172"/>
      <c r="AR376" s="172"/>
      <c r="AS376" s="172"/>
      <c r="AT376" s="172"/>
      <c r="AU376" s="172"/>
      <c r="AV376" s="172"/>
      <c r="AW376" s="172"/>
      <c r="AX376" s="172"/>
      <c r="AY376" s="172"/>
      <c r="AZ376" s="172"/>
      <c r="BA376" s="172"/>
      <c r="BB376" s="172"/>
      <c r="BC376" s="172"/>
      <c r="BD376" s="172"/>
      <c r="BE376" s="172"/>
      <c r="BF376" s="172"/>
      <c r="BG376" s="172"/>
      <c r="BH376" s="172"/>
      <c r="BI376" s="172"/>
      <c r="BJ376" s="172"/>
      <c r="BK376" s="172"/>
      <c r="BL376" s="172"/>
      <c r="BM376" s="172"/>
      <c r="BN376" s="172"/>
      <c r="BO376" s="172"/>
      <c r="BP376" s="172"/>
      <c r="BQ376" s="172"/>
      <c r="BR376" s="172"/>
      <c r="BS376" s="172"/>
      <c r="BT376" s="172"/>
      <c r="BU376" s="172"/>
      <c r="BV376" s="172"/>
      <c r="BW376" s="172"/>
      <c r="BX376" s="172"/>
      <c r="BY376" s="172"/>
      <c r="BZ376" s="172"/>
      <c r="CA376" s="172"/>
      <c r="CB376" s="172"/>
      <c r="CC376" s="172"/>
      <c r="CD376" s="172"/>
      <c r="CE376" s="172"/>
      <c r="CF376" s="172"/>
      <c r="CG376" s="172"/>
      <c r="CH376" s="172"/>
      <c r="CI376" s="172"/>
      <c r="CJ376" s="172"/>
      <c r="CK376" s="172"/>
      <c r="CL376" s="172"/>
      <c r="CM376" s="172"/>
      <c r="CN376" s="172"/>
      <c r="CO376" s="172"/>
      <c r="CP376" s="172"/>
      <c r="CQ376" s="172"/>
      <c r="CR376" s="172"/>
      <c r="CS376" s="172"/>
      <c r="CT376" s="172"/>
      <c r="CU376" s="172"/>
      <c r="CV376" s="172"/>
      <c r="CW376" s="172"/>
      <c r="CX376" s="172"/>
      <c r="CY376" s="172"/>
      <c r="CZ376" s="172"/>
    </row>
    <row r="377" spans="1:104" ht="11.25" customHeight="1" x14ac:dyDescent="0.25">
      <c r="A377" s="172"/>
      <c r="B377" s="172"/>
      <c r="C377" s="172"/>
      <c r="D377" s="172"/>
      <c r="E377" s="116"/>
      <c r="F377" s="119"/>
      <c r="G377" s="117"/>
      <c r="H377" s="116"/>
      <c r="I377" s="119"/>
      <c r="J377" s="172"/>
      <c r="K377" s="166"/>
      <c r="L377" s="166"/>
      <c r="M377" s="166"/>
      <c r="N377" s="166"/>
      <c r="O377" s="166"/>
      <c r="P377" s="166"/>
      <c r="Q377" s="166"/>
      <c r="R377" s="166"/>
      <c r="S377" s="172"/>
      <c r="T377" s="166"/>
      <c r="U377" s="166"/>
      <c r="V377" s="166"/>
      <c r="W377" s="166"/>
      <c r="X377" s="166"/>
      <c r="Y377" s="166"/>
      <c r="Z377" s="166"/>
      <c r="AA377" s="166"/>
      <c r="AB377" s="172"/>
      <c r="AC377" s="172"/>
      <c r="AD377" s="172"/>
      <c r="AE377" s="172"/>
      <c r="AF377" s="172"/>
      <c r="AG377" s="172"/>
      <c r="AH377" s="172"/>
      <c r="AI377" s="172"/>
      <c r="AJ377" s="172"/>
      <c r="AK377" s="172"/>
      <c r="AL377" s="174"/>
      <c r="AM377" s="172"/>
      <c r="AN377" s="172"/>
      <c r="AO377" s="172"/>
      <c r="AP377" s="172"/>
      <c r="AQ377" s="172"/>
      <c r="AR377" s="172"/>
      <c r="AS377" s="172"/>
      <c r="AT377" s="172"/>
      <c r="AU377" s="172"/>
      <c r="AV377" s="172"/>
      <c r="AW377" s="172"/>
      <c r="AX377" s="172"/>
      <c r="AY377" s="172"/>
      <c r="AZ377" s="172"/>
      <c r="BA377" s="172"/>
      <c r="BB377" s="172"/>
      <c r="BC377" s="172"/>
      <c r="BD377" s="172"/>
      <c r="BE377" s="172"/>
      <c r="BF377" s="172"/>
      <c r="BG377" s="172"/>
      <c r="BH377" s="172"/>
      <c r="BI377" s="172"/>
      <c r="BJ377" s="172"/>
      <c r="BK377" s="172"/>
      <c r="BL377" s="172"/>
      <c r="BM377" s="172"/>
      <c r="BN377" s="172"/>
      <c r="BO377" s="172"/>
      <c r="BP377" s="172"/>
      <c r="BQ377" s="172"/>
      <c r="BR377" s="172"/>
      <c r="BS377" s="172"/>
      <c r="BT377" s="172"/>
      <c r="BU377" s="172"/>
      <c r="BV377" s="172"/>
      <c r="BW377" s="172"/>
      <c r="BX377" s="172"/>
      <c r="BY377" s="172"/>
      <c r="BZ377" s="172"/>
      <c r="CA377" s="172"/>
      <c r="CB377" s="172"/>
      <c r="CC377" s="172"/>
      <c r="CD377" s="172"/>
      <c r="CE377" s="172"/>
      <c r="CF377" s="172"/>
      <c r="CG377" s="172"/>
      <c r="CH377" s="172"/>
      <c r="CI377" s="172"/>
      <c r="CJ377" s="172"/>
      <c r="CK377" s="172"/>
      <c r="CL377" s="172"/>
      <c r="CM377" s="172"/>
      <c r="CN377" s="172"/>
      <c r="CO377" s="172"/>
      <c r="CP377" s="172"/>
      <c r="CQ377" s="172"/>
      <c r="CR377" s="172"/>
      <c r="CS377" s="172"/>
      <c r="CT377" s="172"/>
      <c r="CU377" s="172"/>
      <c r="CV377" s="172"/>
      <c r="CW377" s="172"/>
      <c r="CX377" s="172"/>
      <c r="CY377" s="172"/>
      <c r="CZ377" s="172"/>
    </row>
    <row r="378" spans="1:104" ht="11.25" customHeight="1" x14ac:dyDescent="0.25">
      <c r="A378" s="172"/>
      <c r="B378" s="172"/>
      <c r="C378" s="172"/>
      <c r="D378" s="172"/>
      <c r="E378" s="116"/>
      <c r="F378" s="119"/>
      <c r="G378" s="117"/>
      <c r="H378" s="116"/>
      <c r="I378" s="119"/>
      <c r="J378" s="172"/>
      <c r="K378" s="166"/>
      <c r="L378" s="166"/>
      <c r="M378" s="166"/>
      <c r="N378" s="166"/>
      <c r="O378" s="166"/>
      <c r="P378" s="166"/>
      <c r="Q378" s="166"/>
      <c r="R378" s="166"/>
      <c r="S378" s="172"/>
      <c r="T378" s="166"/>
      <c r="U378" s="166"/>
      <c r="V378" s="166"/>
      <c r="W378" s="166"/>
      <c r="X378" s="166"/>
      <c r="Y378" s="166"/>
      <c r="Z378" s="166"/>
      <c r="AA378" s="166"/>
      <c r="AB378" s="172"/>
      <c r="AC378" s="172"/>
      <c r="AD378" s="172"/>
      <c r="AE378" s="172"/>
      <c r="AF378" s="172"/>
      <c r="AG378" s="172"/>
      <c r="AH378" s="172"/>
      <c r="AI378" s="172"/>
      <c r="AJ378" s="172"/>
      <c r="AK378" s="172"/>
      <c r="AL378" s="174"/>
      <c r="AM378" s="172"/>
      <c r="AN378" s="172"/>
      <c r="AO378" s="172"/>
      <c r="AP378" s="172"/>
      <c r="AQ378" s="172"/>
      <c r="AR378" s="172"/>
      <c r="AS378" s="172"/>
      <c r="AT378" s="172"/>
      <c r="AU378" s="172"/>
      <c r="AV378" s="172"/>
      <c r="AW378" s="172"/>
      <c r="AX378" s="172"/>
      <c r="AY378" s="172"/>
      <c r="AZ378" s="172"/>
      <c r="BA378" s="172"/>
      <c r="BB378" s="172"/>
      <c r="BC378" s="172"/>
      <c r="BD378" s="172"/>
      <c r="BE378" s="172"/>
      <c r="BF378" s="172"/>
      <c r="BG378" s="172"/>
      <c r="BH378" s="172"/>
      <c r="BI378" s="172"/>
      <c r="BJ378" s="172"/>
      <c r="BK378" s="172"/>
      <c r="BL378" s="172"/>
      <c r="BM378" s="172"/>
      <c r="BN378" s="172"/>
      <c r="BO378" s="172"/>
      <c r="BP378" s="172"/>
      <c r="BQ378" s="172"/>
      <c r="BR378" s="172"/>
      <c r="BS378" s="172"/>
      <c r="BT378" s="172"/>
      <c r="BU378" s="172"/>
      <c r="BV378" s="172"/>
      <c r="BW378" s="172"/>
      <c r="BX378" s="172"/>
      <c r="BY378" s="172"/>
      <c r="BZ378" s="172"/>
      <c r="CA378" s="172"/>
      <c r="CB378" s="172"/>
      <c r="CC378" s="172"/>
      <c r="CD378" s="172"/>
      <c r="CE378" s="172"/>
      <c r="CF378" s="172"/>
      <c r="CG378" s="172"/>
      <c r="CH378" s="172"/>
      <c r="CI378" s="172"/>
      <c r="CJ378" s="172"/>
      <c r="CK378" s="172"/>
      <c r="CL378" s="172"/>
      <c r="CM378" s="172"/>
      <c r="CN378" s="172"/>
      <c r="CO378" s="172"/>
      <c r="CP378" s="172"/>
      <c r="CQ378" s="172"/>
      <c r="CR378" s="172"/>
      <c r="CS378" s="172"/>
      <c r="CT378" s="172"/>
      <c r="CU378" s="172"/>
      <c r="CV378" s="172"/>
      <c r="CW378" s="172"/>
      <c r="CX378" s="172"/>
      <c r="CY378" s="172"/>
      <c r="CZ378" s="172"/>
    </row>
    <row r="379" spans="1:104" ht="11.25" customHeight="1" x14ac:dyDescent="0.25">
      <c r="A379" s="172"/>
      <c r="B379" s="172"/>
      <c r="C379" s="172"/>
      <c r="D379" s="172"/>
      <c r="E379" s="116"/>
      <c r="F379" s="119"/>
      <c r="G379" s="117"/>
      <c r="H379" s="116"/>
      <c r="I379" s="119"/>
      <c r="J379" s="172"/>
      <c r="K379" s="166"/>
      <c r="L379" s="166"/>
      <c r="M379" s="166"/>
      <c r="N379" s="166"/>
      <c r="O379" s="166"/>
      <c r="P379" s="166"/>
      <c r="Q379" s="166"/>
      <c r="R379" s="166"/>
      <c r="S379" s="172"/>
      <c r="T379" s="166"/>
      <c r="U379" s="166"/>
      <c r="V379" s="166"/>
      <c r="W379" s="166"/>
      <c r="X379" s="166"/>
      <c r="Y379" s="166"/>
      <c r="Z379" s="166"/>
      <c r="AA379" s="166"/>
      <c r="AB379" s="172"/>
      <c r="AC379" s="172"/>
      <c r="AD379" s="172"/>
      <c r="AE379" s="172"/>
      <c r="AF379" s="172"/>
      <c r="AG379" s="172"/>
      <c r="AH379" s="172"/>
      <c r="AI379" s="172"/>
      <c r="AJ379" s="172"/>
      <c r="AK379" s="172"/>
      <c r="AL379" s="174"/>
      <c r="AM379" s="172"/>
      <c r="AN379" s="172"/>
      <c r="AO379" s="172"/>
      <c r="AP379" s="172"/>
      <c r="AQ379" s="172"/>
      <c r="AR379" s="172"/>
      <c r="AS379" s="172"/>
      <c r="AT379" s="172"/>
      <c r="AU379" s="172"/>
      <c r="AV379" s="172"/>
      <c r="AW379" s="172"/>
      <c r="AX379" s="172"/>
      <c r="AY379" s="172"/>
      <c r="AZ379" s="172"/>
      <c r="BA379" s="172"/>
      <c r="BB379" s="172"/>
      <c r="BC379" s="172"/>
      <c r="BD379" s="172"/>
      <c r="BE379" s="172"/>
      <c r="BF379" s="172"/>
      <c r="BG379" s="172"/>
      <c r="BH379" s="172"/>
      <c r="BI379" s="172"/>
      <c r="BJ379" s="172"/>
      <c r="BK379" s="172"/>
      <c r="BL379" s="172"/>
      <c r="BM379" s="172"/>
      <c r="BN379" s="172"/>
      <c r="BO379" s="172"/>
      <c r="BP379" s="172"/>
      <c r="BQ379" s="172"/>
      <c r="BR379" s="172"/>
      <c r="BS379" s="172"/>
      <c r="BT379" s="172"/>
      <c r="BU379" s="172"/>
      <c r="BV379" s="172"/>
      <c r="BW379" s="172"/>
      <c r="BX379" s="172"/>
      <c r="BY379" s="172"/>
      <c r="BZ379" s="172"/>
      <c r="CA379" s="172"/>
      <c r="CB379" s="172"/>
      <c r="CC379" s="172"/>
      <c r="CD379" s="172"/>
      <c r="CE379" s="172"/>
      <c r="CF379" s="172"/>
      <c r="CG379" s="172"/>
      <c r="CH379" s="172"/>
      <c r="CI379" s="172"/>
      <c r="CJ379" s="172"/>
      <c r="CK379" s="172"/>
      <c r="CL379" s="172"/>
      <c r="CM379" s="172"/>
      <c r="CN379" s="172"/>
      <c r="CO379" s="172"/>
      <c r="CP379" s="172"/>
      <c r="CQ379" s="172"/>
      <c r="CR379" s="172"/>
      <c r="CS379" s="172"/>
      <c r="CT379" s="172"/>
      <c r="CU379" s="172"/>
      <c r="CV379" s="172"/>
      <c r="CW379" s="172"/>
      <c r="CX379" s="172"/>
      <c r="CY379" s="172"/>
      <c r="CZ379" s="172"/>
    </row>
    <row r="380" spans="1:104" ht="11.25" customHeight="1" x14ac:dyDescent="0.25">
      <c r="A380" s="172"/>
      <c r="B380" s="172"/>
      <c r="C380" s="172"/>
      <c r="D380" s="172"/>
      <c r="E380" s="116"/>
      <c r="F380" s="119"/>
      <c r="G380" s="117"/>
      <c r="H380" s="116"/>
      <c r="I380" s="119"/>
      <c r="J380" s="172"/>
      <c r="K380" s="166"/>
      <c r="L380" s="166"/>
      <c r="M380" s="166"/>
      <c r="N380" s="166"/>
      <c r="O380" s="166"/>
      <c r="P380" s="166"/>
      <c r="Q380" s="166"/>
      <c r="R380" s="166"/>
      <c r="S380" s="172"/>
      <c r="T380" s="166"/>
      <c r="U380" s="166"/>
      <c r="V380" s="166"/>
      <c r="W380" s="166"/>
      <c r="X380" s="166"/>
      <c r="Y380" s="166"/>
      <c r="Z380" s="166"/>
      <c r="AA380" s="166"/>
      <c r="AB380" s="172"/>
      <c r="AC380" s="172"/>
      <c r="AD380" s="172"/>
      <c r="AE380" s="172"/>
      <c r="AF380" s="172"/>
      <c r="AG380" s="172"/>
      <c r="AH380" s="172"/>
      <c r="AI380" s="172"/>
      <c r="AJ380" s="172"/>
      <c r="AK380" s="172"/>
      <c r="AL380" s="174"/>
      <c r="AM380" s="172"/>
      <c r="AN380" s="172"/>
      <c r="AO380" s="172"/>
      <c r="AP380" s="172"/>
      <c r="AQ380" s="172"/>
      <c r="AR380" s="172"/>
      <c r="AS380" s="172"/>
      <c r="AT380" s="172"/>
      <c r="AU380" s="172"/>
      <c r="AV380" s="172"/>
      <c r="AW380" s="172"/>
      <c r="AX380" s="172"/>
      <c r="AY380" s="172"/>
      <c r="AZ380" s="172"/>
      <c r="BA380" s="172"/>
      <c r="BB380" s="172"/>
      <c r="BC380" s="172"/>
      <c r="BD380" s="172"/>
      <c r="BE380" s="172"/>
      <c r="BF380" s="172"/>
      <c r="BG380" s="172"/>
      <c r="BH380" s="172"/>
      <c r="BI380" s="172"/>
      <c r="BJ380" s="172"/>
      <c r="BK380" s="172"/>
      <c r="BL380" s="172"/>
      <c r="BM380" s="172"/>
      <c r="BN380" s="172"/>
      <c r="BO380" s="172"/>
      <c r="BP380" s="172"/>
      <c r="BQ380" s="172"/>
      <c r="BR380" s="172"/>
      <c r="BS380" s="172"/>
      <c r="BT380" s="172"/>
      <c r="BU380" s="172"/>
      <c r="BV380" s="172"/>
      <c r="BW380" s="172"/>
      <c r="BX380" s="172"/>
      <c r="BY380" s="172"/>
      <c r="BZ380" s="172"/>
      <c r="CA380" s="172"/>
      <c r="CB380" s="172"/>
      <c r="CC380" s="172"/>
      <c r="CD380" s="172"/>
      <c r="CE380" s="172"/>
      <c r="CF380" s="172"/>
      <c r="CG380" s="172"/>
      <c r="CH380" s="172"/>
      <c r="CI380" s="172"/>
      <c r="CJ380" s="172"/>
      <c r="CK380" s="172"/>
      <c r="CL380" s="172"/>
      <c r="CM380" s="172"/>
      <c r="CN380" s="172"/>
      <c r="CO380" s="172"/>
      <c r="CP380" s="172"/>
      <c r="CQ380" s="172"/>
      <c r="CR380" s="172"/>
      <c r="CS380" s="172"/>
      <c r="CT380" s="172"/>
      <c r="CU380" s="172"/>
      <c r="CV380" s="172"/>
      <c r="CW380" s="172"/>
      <c r="CX380" s="172"/>
      <c r="CY380" s="172"/>
      <c r="CZ380" s="172"/>
    </row>
    <row r="381" spans="1:104" ht="11.25" customHeight="1" x14ac:dyDescent="0.25">
      <c r="A381" s="172"/>
      <c r="B381" s="172"/>
      <c r="C381" s="172"/>
      <c r="D381" s="172"/>
      <c r="E381" s="116"/>
      <c r="F381" s="119"/>
      <c r="G381" s="117"/>
      <c r="H381" s="116"/>
      <c r="I381" s="119"/>
      <c r="J381" s="172"/>
      <c r="K381" s="166"/>
      <c r="L381" s="166"/>
      <c r="M381" s="166"/>
      <c r="N381" s="166"/>
      <c r="O381" s="166"/>
      <c r="P381" s="166"/>
      <c r="Q381" s="166"/>
      <c r="R381" s="166"/>
      <c r="S381" s="172"/>
      <c r="T381" s="166"/>
      <c r="U381" s="166"/>
      <c r="V381" s="166"/>
      <c r="W381" s="166"/>
      <c r="X381" s="166"/>
      <c r="Y381" s="166"/>
      <c r="Z381" s="166"/>
      <c r="AA381" s="166"/>
      <c r="AB381" s="172"/>
      <c r="AC381" s="172"/>
      <c r="AD381" s="172"/>
      <c r="AE381" s="172"/>
      <c r="AF381" s="172"/>
      <c r="AG381" s="172"/>
      <c r="AH381" s="172"/>
      <c r="AI381" s="172"/>
      <c r="AJ381" s="172"/>
      <c r="AK381" s="172"/>
      <c r="AL381" s="174"/>
      <c r="AM381" s="172"/>
      <c r="AN381" s="172"/>
      <c r="AO381" s="172"/>
      <c r="AP381" s="172"/>
      <c r="AQ381" s="172"/>
      <c r="AR381" s="172"/>
      <c r="AS381" s="172"/>
      <c r="AT381" s="172"/>
      <c r="AU381" s="172"/>
      <c r="AV381" s="172"/>
      <c r="AW381" s="172"/>
      <c r="AX381" s="172"/>
      <c r="AY381" s="172"/>
      <c r="AZ381" s="172"/>
      <c r="BA381" s="172"/>
      <c r="BB381" s="172"/>
      <c r="BC381" s="172"/>
      <c r="BD381" s="172"/>
      <c r="BE381" s="172"/>
      <c r="BF381" s="172"/>
      <c r="BG381" s="172"/>
      <c r="BH381" s="172"/>
      <c r="BI381" s="172"/>
      <c r="BJ381" s="172"/>
      <c r="BK381" s="172"/>
      <c r="BL381" s="172"/>
      <c r="BM381" s="172"/>
      <c r="BN381" s="172"/>
      <c r="BO381" s="172"/>
      <c r="BP381" s="172"/>
      <c r="BQ381" s="172"/>
      <c r="BR381" s="172"/>
      <c r="BS381" s="172"/>
      <c r="BT381" s="172"/>
      <c r="BU381" s="172"/>
      <c r="BV381" s="172"/>
      <c r="BW381" s="172"/>
      <c r="BX381" s="172"/>
      <c r="BY381" s="172"/>
      <c r="BZ381" s="172"/>
      <c r="CA381" s="172"/>
      <c r="CB381" s="172"/>
      <c r="CC381" s="172"/>
      <c r="CD381" s="172"/>
      <c r="CE381" s="172"/>
      <c r="CF381" s="172"/>
      <c r="CG381" s="172"/>
      <c r="CH381" s="172"/>
      <c r="CI381" s="172"/>
      <c r="CJ381" s="172"/>
      <c r="CK381" s="172"/>
      <c r="CL381" s="172"/>
      <c r="CM381" s="172"/>
      <c r="CN381" s="172"/>
      <c r="CO381" s="172"/>
      <c r="CP381" s="172"/>
      <c r="CQ381" s="172"/>
      <c r="CR381" s="172"/>
      <c r="CS381" s="172"/>
      <c r="CT381" s="172"/>
      <c r="CU381" s="172"/>
      <c r="CV381" s="172"/>
      <c r="CW381" s="172"/>
      <c r="CX381" s="172"/>
      <c r="CY381" s="172"/>
      <c r="CZ381" s="172"/>
    </row>
    <row r="382" spans="1:104" ht="11.25" customHeight="1" x14ac:dyDescent="0.25">
      <c r="A382" s="172"/>
      <c r="B382" s="172"/>
      <c r="C382" s="172"/>
      <c r="D382" s="172"/>
      <c r="E382" s="116"/>
      <c r="F382" s="119"/>
      <c r="G382" s="117"/>
      <c r="H382" s="116"/>
      <c r="I382" s="119"/>
      <c r="J382" s="172"/>
      <c r="K382" s="166"/>
      <c r="L382" s="166"/>
      <c r="M382" s="166"/>
      <c r="N382" s="166"/>
      <c r="O382" s="166"/>
      <c r="P382" s="166"/>
      <c r="Q382" s="166"/>
      <c r="R382" s="166"/>
      <c r="S382" s="172"/>
      <c r="T382" s="166"/>
      <c r="U382" s="166"/>
      <c r="V382" s="166"/>
      <c r="W382" s="166"/>
      <c r="X382" s="166"/>
      <c r="Y382" s="166"/>
      <c r="Z382" s="166"/>
      <c r="AA382" s="166"/>
      <c r="AB382" s="172"/>
      <c r="AC382" s="172"/>
      <c r="AD382" s="172"/>
      <c r="AE382" s="172"/>
      <c r="AF382" s="172"/>
      <c r="AG382" s="172"/>
      <c r="AH382" s="172"/>
      <c r="AI382" s="172"/>
      <c r="AJ382" s="172"/>
      <c r="AK382" s="172"/>
      <c r="AL382" s="174"/>
      <c r="AM382" s="172"/>
      <c r="AN382" s="172"/>
      <c r="AO382" s="172"/>
      <c r="AP382" s="172"/>
      <c r="AQ382" s="172"/>
      <c r="AR382" s="172"/>
      <c r="AS382" s="172"/>
      <c r="AT382" s="172"/>
      <c r="AU382" s="172"/>
      <c r="AV382" s="172"/>
      <c r="AW382" s="172"/>
      <c r="AX382" s="172"/>
      <c r="AY382" s="172"/>
      <c r="AZ382" s="172"/>
      <c r="BA382" s="172"/>
      <c r="BB382" s="172"/>
      <c r="BC382" s="172"/>
      <c r="BD382" s="172"/>
      <c r="BE382" s="172"/>
      <c r="BF382" s="172"/>
      <c r="BG382" s="172"/>
      <c r="BH382" s="172"/>
      <c r="BI382" s="172"/>
      <c r="BJ382" s="172"/>
      <c r="BK382" s="172"/>
      <c r="BL382" s="172"/>
      <c r="BM382" s="172"/>
      <c r="BN382" s="172"/>
      <c r="BO382" s="172"/>
      <c r="BP382" s="172"/>
      <c r="BQ382" s="172"/>
      <c r="BR382" s="172"/>
      <c r="BS382" s="172"/>
      <c r="BT382" s="172"/>
      <c r="BU382" s="172"/>
      <c r="BV382" s="172"/>
      <c r="BW382" s="172"/>
      <c r="BX382" s="172"/>
      <c r="BY382" s="172"/>
      <c r="BZ382" s="172"/>
      <c r="CA382" s="172"/>
      <c r="CB382" s="172"/>
      <c r="CC382" s="172"/>
      <c r="CD382" s="172"/>
      <c r="CE382" s="172"/>
      <c r="CF382" s="172"/>
      <c r="CG382" s="172"/>
      <c r="CH382" s="172"/>
      <c r="CI382" s="172"/>
      <c r="CJ382" s="172"/>
      <c r="CK382" s="172"/>
      <c r="CL382" s="172"/>
      <c r="CM382" s="172"/>
      <c r="CN382" s="172"/>
      <c r="CO382" s="172"/>
      <c r="CP382" s="172"/>
      <c r="CQ382" s="172"/>
      <c r="CR382" s="172"/>
      <c r="CS382" s="172"/>
      <c r="CT382" s="172"/>
      <c r="CU382" s="172"/>
      <c r="CV382" s="172"/>
      <c r="CW382" s="172"/>
      <c r="CX382" s="172"/>
      <c r="CY382" s="172"/>
      <c r="CZ382" s="172"/>
    </row>
    <row r="383" spans="1:104" ht="11.25" customHeight="1" x14ac:dyDescent="0.25">
      <c r="A383" s="172"/>
      <c r="B383" s="172"/>
      <c r="C383" s="172"/>
      <c r="D383" s="172"/>
      <c r="E383" s="116"/>
      <c r="F383" s="119"/>
      <c r="G383" s="117"/>
      <c r="H383" s="116"/>
      <c r="I383" s="119"/>
      <c r="J383" s="172"/>
      <c r="K383" s="166"/>
      <c r="L383" s="166"/>
      <c r="M383" s="166"/>
      <c r="N383" s="166"/>
      <c r="O383" s="166"/>
      <c r="P383" s="166"/>
      <c r="Q383" s="166"/>
      <c r="R383" s="166"/>
      <c r="S383" s="172"/>
      <c r="T383" s="166"/>
      <c r="U383" s="166"/>
      <c r="V383" s="166"/>
      <c r="W383" s="166"/>
      <c r="X383" s="166"/>
      <c r="Y383" s="166"/>
      <c r="Z383" s="166"/>
      <c r="AA383" s="166"/>
      <c r="AB383" s="172"/>
      <c r="AC383" s="172"/>
      <c r="AD383" s="172"/>
      <c r="AE383" s="172"/>
      <c r="AF383" s="172"/>
      <c r="AG383" s="172"/>
      <c r="AH383" s="172"/>
      <c r="AI383" s="172"/>
      <c r="AJ383" s="172"/>
      <c r="AK383" s="172"/>
      <c r="AL383" s="174"/>
      <c r="AM383" s="172"/>
      <c r="AN383" s="172"/>
      <c r="AO383" s="172"/>
      <c r="AP383" s="172"/>
      <c r="AQ383" s="172"/>
      <c r="AR383" s="172"/>
      <c r="AS383" s="172"/>
      <c r="AT383" s="172"/>
      <c r="AU383" s="172"/>
      <c r="AV383" s="172"/>
      <c r="AW383" s="172"/>
      <c r="AX383" s="172"/>
      <c r="AY383" s="172"/>
      <c r="AZ383" s="172"/>
      <c r="BA383" s="172"/>
      <c r="BB383" s="172"/>
      <c r="BC383" s="172"/>
      <c r="BD383" s="172"/>
      <c r="BE383" s="172"/>
      <c r="BF383" s="172"/>
      <c r="BG383" s="172"/>
      <c r="BH383" s="172"/>
      <c r="BI383" s="172"/>
      <c r="BJ383" s="172"/>
      <c r="BK383" s="172"/>
      <c r="BL383" s="172"/>
      <c r="BM383" s="172"/>
      <c r="BN383" s="172"/>
      <c r="BO383" s="172"/>
      <c r="BP383" s="172"/>
      <c r="BQ383" s="172"/>
      <c r="BR383" s="172"/>
      <c r="BS383" s="172"/>
      <c r="BT383" s="172"/>
      <c r="BU383" s="172"/>
      <c r="BV383" s="172"/>
      <c r="BW383" s="172"/>
      <c r="BX383" s="172"/>
      <c r="BY383" s="172"/>
      <c r="BZ383" s="172"/>
      <c r="CA383" s="172"/>
      <c r="CB383" s="172"/>
      <c r="CC383" s="172"/>
      <c r="CD383" s="172"/>
      <c r="CE383" s="172"/>
      <c r="CF383" s="172"/>
      <c r="CG383" s="172"/>
      <c r="CH383" s="172"/>
      <c r="CI383" s="172"/>
      <c r="CJ383" s="172"/>
      <c r="CK383" s="172"/>
      <c r="CL383" s="172"/>
      <c r="CM383" s="172"/>
      <c r="CN383" s="172"/>
      <c r="CO383" s="172"/>
      <c r="CP383" s="172"/>
      <c r="CQ383" s="172"/>
      <c r="CR383" s="172"/>
      <c r="CS383" s="172"/>
      <c r="CT383" s="172"/>
      <c r="CU383" s="172"/>
      <c r="CV383" s="172"/>
      <c r="CW383" s="172"/>
      <c r="CX383" s="172"/>
      <c r="CY383" s="172"/>
      <c r="CZ383" s="172"/>
    </row>
    <row r="384" spans="1:104" ht="11.25" customHeight="1" x14ac:dyDescent="0.25">
      <c r="A384" s="172"/>
      <c r="B384" s="172"/>
      <c r="C384" s="172"/>
      <c r="D384" s="172"/>
      <c r="E384" s="116"/>
      <c r="F384" s="119"/>
      <c r="G384" s="117"/>
      <c r="H384" s="116"/>
      <c r="I384" s="119"/>
      <c r="J384" s="172"/>
      <c r="K384" s="166"/>
      <c r="L384" s="166"/>
      <c r="M384" s="166"/>
      <c r="N384" s="166"/>
      <c r="O384" s="166"/>
      <c r="P384" s="166"/>
      <c r="Q384" s="166"/>
      <c r="R384" s="166"/>
      <c r="S384" s="172"/>
      <c r="T384" s="166"/>
      <c r="U384" s="166"/>
      <c r="V384" s="166"/>
      <c r="W384" s="166"/>
      <c r="X384" s="166"/>
      <c r="Y384" s="166"/>
      <c r="Z384" s="166"/>
      <c r="AA384" s="166"/>
      <c r="AB384" s="172"/>
      <c r="AC384" s="172"/>
      <c r="AD384" s="172"/>
      <c r="AE384" s="172"/>
      <c r="AF384" s="172"/>
      <c r="AG384" s="172"/>
      <c r="AH384" s="172"/>
      <c r="AI384" s="172"/>
      <c r="AJ384" s="172"/>
      <c r="AK384" s="172"/>
      <c r="AL384" s="174"/>
      <c r="AM384" s="172"/>
      <c r="AN384" s="172"/>
      <c r="AO384" s="172"/>
      <c r="AP384" s="172"/>
      <c r="AQ384" s="172"/>
      <c r="AR384" s="172"/>
      <c r="AS384" s="172"/>
      <c r="AT384" s="172"/>
      <c r="AU384" s="172"/>
      <c r="AV384" s="172"/>
      <c r="AW384" s="172"/>
      <c r="AX384" s="172"/>
      <c r="AY384" s="172"/>
      <c r="AZ384" s="172"/>
      <c r="BA384" s="172"/>
      <c r="BB384" s="172"/>
      <c r="BC384" s="172"/>
      <c r="BD384" s="172"/>
      <c r="BE384" s="172"/>
      <c r="BF384" s="172"/>
      <c r="BG384" s="172"/>
      <c r="BH384" s="172"/>
      <c r="BI384" s="172"/>
      <c r="BJ384" s="172"/>
      <c r="BK384" s="172"/>
      <c r="BL384" s="172"/>
      <c r="BM384" s="172"/>
      <c r="BN384" s="172"/>
      <c r="BO384" s="172"/>
      <c r="BP384" s="172"/>
      <c r="BQ384" s="172"/>
      <c r="BR384" s="172"/>
      <c r="BS384" s="172"/>
      <c r="BT384" s="172"/>
      <c r="BU384" s="172"/>
      <c r="BV384" s="172"/>
      <c r="BW384" s="172"/>
      <c r="BX384" s="172"/>
      <c r="BY384" s="172"/>
      <c r="BZ384" s="172"/>
      <c r="CA384" s="172"/>
      <c r="CB384" s="172"/>
      <c r="CC384" s="172"/>
      <c r="CD384" s="172"/>
      <c r="CE384" s="172"/>
      <c r="CF384" s="172"/>
      <c r="CG384" s="172"/>
      <c r="CH384" s="172"/>
      <c r="CI384" s="172"/>
      <c r="CJ384" s="172"/>
      <c r="CK384" s="172"/>
      <c r="CL384" s="172"/>
      <c r="CM384" s="172"/>
      <c r="CN384" s="172"/>
      <c r="CO384" s="172"/>
      <c r="CP384" s="172"/>
      <c r="CQ384" s="172"/>
      <c r="CR384" s="172"/>
      <c r="CS384" s="172"/>
      <c r="CT384" s="172"/>
      <c r="CU384" s="172"/>
      <c r="CV384" s="172"/>
      <c r="CW384" s="172"/>
      <c r="CX384" s="172"/>
      <c r="CY384" s="172"/>
      <c r="CZ384" s="172"/>
    </row>
    <row r="385" spans="1:104" ht="11.25" customHeight="1" x14ac:dyDescent="0.25">
      <c r="A385" s="172"/>
      <c r="B385" s="172"/>
      <c r="C385" s="172"/>
      <c r="D385" s="172"/>
      <c r="E385" s="116"/>
      <c r="F385" s="119"/>
      <c r="G385" s="117"/>
      <c r="H385" s="116"/>
      <c r="I385" s="119"/>
      <c r="J385" s="172"/>
      <c r="K385" s="166"/>
      <c r="L385" s="166"/>
      <c r="M385" s="166"/>
      <c r="N385" s="166"/>
      <c r="O385" s="166"/>
      <c r="P385" s="166"/>
      <c r="Q385" s="166"/>
      <c r="R385" s="166"/>
      <c r="S385" s="172"/>
      <c r="T385" s="166"/>
      <c r="U385" s="166"/>
      <c r="V385" s="166"/>
      <c r="W385" s="166"/>
      <c r="X385" s="166"/>
      <c r="Y385" s="166"/>
      <c r="Z385" s="166"/>
      <c r="AA385" s="166"/>
      <c r="AB385" s="172"/>
      <c r="AC385" s="172"/>
      <c r="AD385" s="172"/>
      <c r="AE385" s="172"/>
      <c r="AF385" s="172"/>
      <c r="AG385" s="172"/>
      <c r="AH385" s="172"/>
      <c r="AI385" s="172"/>
      <c r="AJ385" s="172"/>
      <c r="AK385" s="172"/>
      <c r="AL385" s="174"/>
      <c r="AM385" s="172"/>
      <c r="AN385" s="172"/>
      <c r="AO385" s="172"/>
      <c r="AP385" s="172"/>
      <c r="AQ385" s="172"/>
      <c r="AR385" s="172"/>
      <c r="AS385" s="172"/>
      <c r="AT385" s="172"/>
      <c r="AU385" s="172"/>
      <c r="AV385" s="172"/>
      <c r="AW385" s="172"/>
      <c r="AX385" s="172"/>
      <c r="AY385" s="172"/>
      <c r="AZ385" s="172"/>
      <c r="BA385" s="172"/>
      <c r="BB385" s="172"/>
      <c r="BC385" s="172"/>
      <c r="BD385" s="172"/>
      <c r="BE385" s="172"/>
      <c r="BF385" s="172"/>
      <c r="BG385" s="172"/>
      <c r="BH385" s="172"/>
      <c r="BI385" s="172"/>
      <c r="BJ385" s="172"/>
      <c r="BK385" s="172"/>
      <c r="BL385" s="172"/>
      <c r="BM385" s="172"/>
      <c r="BN385" s="172"/>
      <c r="BO385" s="172"/>
      <c r="BP385" s="172"/>
      <c r="BQ385" s="172"/>
      <c r="BR385" s="172"/>
      <c r="BS385" s="172"/>
      <c r="BT385" s="172"/>
      <c r="BU385" s="172"/>
      <c r="BV385" s="172"/>
      <c r="BW385" s="172"/>
      <c r="BX385" s="172"/>
      <c r="BY385" s="172"/>
      <c r="BZ385" s="172"/>
      <c r="CA385" s="172"/>
      <c r="CB385" s="172"/>
      <c r="CC385" s="172"/>
      <c r="CD385" s="172"/>
      <c r="CE385" s="172"/>
      <c r="CF385" s="172"/>
      <c r="CG385" s="172"/>
      <c r="CH385" s="172"/>
      <c r="CI385" s="172"/>
      <c r="CJ385" s="172"/>
      <c r="CK385" s="172"/>
      <c r="CL385" s="172"/>
      <c r="CM385" s="172"/>
      <c r="CN385" s="172"/>
      <c r="CO385" s="172"/>
      <c r="CP385" s="172"/>
      <c r="CQ385" s="172"/>
      <c r="CR385" s="172"/>
      <c r="CS385" s="172"/>
      <c r="CT385" s="172"/>
      <c r="CU385" s="172"/>
      <c r="CV385" s="172"/>
      <c r="CW385" s="172"/>
      <c r="CX385" s="172"/>
      <c r="CY385" s="172"/>
      <c r="CZ385" s="172"/>
    </row>
    <row r="386" spans="1:104" ht="11.25" customHeight="1" x14ac:dyDescent="0.25">
      <c r="A386" s="172"/>
      <c r="B386" s="172"/>
      <c r="C386" s="172"/>
      <c r="D386" s="172"/>
      <c r="E386" s="116"/>
      <c r="F386" s="119"/>
      <c r="G386" s="117"/>
      <c r="H386" s="116"/>
      <c r="I386" s="119"/>
      <c r="J386" s="172"/>
      <c r="K386" s="166"/>
      <c r="L386" s="166"/>
      <c r="M386" s="166"/>
      <c r="N386" s="166"/>
      <c r="O386" s="166"/>
      <c r="P386" s="166"/>
      <c r="Q386" s="166"/>
      <c r="R386" s="166"/>
      <c r="S386" s="172"/>
      <c r="T386" s="166"/>
      <c r="U386" s="166"/>
      <c r="V386" s="166"/>
      <c r="W386" s="166"/>
      <c r="X386" s="166"/>
      <c r="Y386" s="166"/>
      <c r="Z386" s="166"/>
      <c r="AA386" s="166"/>
      <c r="AB386" s="172"/>
      <c r="AC386" s="172"/>
      <c r="AD386" s="172"/>
      <c r="AE386" s="172"/>
      <c r="AF386" s="172"/>
      <c r="AG386" s="172"/>
      <c r="AH386" s="172"/>
      <c r="AI386" s="172"/>
      <c r="AJ386" s="172"/>
      <c r="AK386" s="172"/>
      <c r="AL386" s="174"/>
      <c r="AM386" s="172"/>
      <c r="AN386" s="172"/>
      <c r="AO386" s="172"/>
      <c r="AP386" s="172"/>
      <c r="AQ386" s="172"/>
      <c r="AR386" s="172"/>
      <c r="AS386" s="172"/>
      <c r="AT386" s="172"/>
      <c r="AU386" s="172"/>
      <c r="AV386" s="172"/>
      <c r="AW386" s="172"/>
      <c r="AX386" s="172"/>
      <c r="AY386" s="172"/>
      <c r="AZ386" s="172"/>
      <c r="BA386" s="172"/>
      <c r="BB386" s="172"/>
      <c r="BC386" s="172"/>
      <c r="BD386" s="172"/>
      <c r="BE386" s="172"/>
      <c r="BF386" s="172"/>
      <c r="BG386" s="172"/>
      <c r="BH386" s="172"/>
      <c r="BI386" s="172"/>
      <c r="BJ386" s="172"/>
      <c r="BK386" s="172"/>
      <c r="BL386" s="172"/>
      <c r="BM386" s="172"/>
      <c r="BN386" s="172"/>
      <c r="BO386" s="172"/>
      <c r="BP386" s="172"/>
      <c r="BQ386" s="172"/>
      <c r="BR386" s="172"/>
      <c r="BS386" s="172"/>
      <c r="BT386" s="172"/>
      <c r="BU386" s="172"/>
      <c r="BV386" s="172"/>
      <c r="BW386" s="172"/>
      <c r="BX386" s="172"/>
      <c r="BY386" s="172"/>
      <c r="BZ386" s="172"/>
      <c r="CA386" s="172"/>
      <c r="CB386" s="172"/>
      <c r="CC386" s="172"/>
      <c r="CD386" s="172"/>
      <c r="CE386" s="172"/>
      <c r="CF386" s="172"/>
      <c r="CG386" s="172"/>
      <c r="CH386" s="172"/>
      <c r="CI386" s="172"/>
      <c r="CJ386" s="172"/>
      <c r="CK386" s="172"/>
      <c r="CL386" s="172"/>
      <c r="CM386" s="172"/>
      <c r="CN386" s="172"/>
      <c r="CO386" s="172"/>
      <c r="CP386" s="172"/>
      <c r="CQ386" s="172"/>
      <c r="CR386" s="172"/>
      <c r="CS386" s="172"/>
      <c r="CT386" s="172"/>
      <c r="CU386" s="172"/>
      <c r="CV386" s="172"/>
      <c r="CW386" s="172"/>
      <c r="CX386" s="172"/>
      <c r="CY386" s="172"/>
      <c r="CZ386" s="172"/>
    </row>
    <row r="387" spans="1:104" ht="11.25" customHeight="1" x14ac:dyDescent="0.25">
      <c r="A387" s="172"/>
      <c r="B387" s="172"/>
      <c r="C387" s="172"/>
      <c r="D387" s="172"/>
      <c r="E387" s="116"/>
      <c r="F387" s="119"/>
      <c r="G387" s="117"/>
      <c r="H387" s="116"/>
      <c r="I387" s="119"/>
      <c r="J387" s="172"/>
      <c r="K387" s="166"/>
      <c r="L387" s="166"/>
      <c r="M387" s="166"/>
      <c r="N387" s="166"/>
      <c r="O387" s="166"/>
      <c r="P387" s="166"/>
      <c r="Q387" s="166"/>
      <c r="R387" s="166"/>
      <c r="S387" s="172"/>
      <c r="T387" s="166"/>
      <c r="U387" s="166"/>
      <c r="V387" s="166"/>
      <c r="W387" s="166"/>
      <c r="X387" s="166"/>
      <c r="Y387" s="166"/>
      <c r="Z387" s="166"/>
      <c r="AA387" s="166"/>
      <c r="AB387" s="172"/>
      <c r="AC387" s="172"/>
      <c r="AD387" s="172"/>
      <c r="AE387" s="172"/>
      <c r="AF387" s="172"/>
      <c r="AG387" s="172"/>
      <c r="AH387" s="172"/>
      <c r="AI387" s="172"/>
      <c r="AJ387" s="172"/>
      <c r="AK387" s="172"/>
      <c r="AL387" s="174"/>
      <c r="AM387" s="172"/>
      <c r="AN387" s="172"/>
      <c r="AO387" s="172"/>
      <c r="AP387" s="172"/>
      <c r="AQ387" s="172"/>
      <c r="AR387" s="172"/>
      <c r="AS387" s="172"/>
      <c r="AT387" s="172"/>
      <c r="AU387" s="172"/>
      <c r="AV387" s="172"/>
      <c r="AW387" s="172"/>
      <c r="AX387" s="172"/>
      <c r="AY387" s="172"/>
      <c r="AZ387" s="172"/>
      <c r="BA387" s="172"/>
      <c r="BB387" s="172"/>
      <c r="BC387" s="172"/>
      <c r="BD387" s="172"/>
      <c r="BE387" s="172"/>
      <c r="BF387" s="172"/>
      <c r="BG387" s="172"/>
      <c r="BH387" s="172"/>
      <c r="BI387" s="172"/>
      <c r="BJ387" s="172"/>
      <c r="BK387" s="172"/>
      <c r="BL387" s="172"/>
      <c r="BM387" s="172"/>
      <c r="BN387" s="172"/>
      <c r="BO387" s="172"/>
      <c r="BP387" s="172"/>
      <c r="BQ387" s="172"/>
      <c r="BR387" s="172"/>
      <c r="BS387" s="172"/>
      <c r="BT387" s="172"/>
      <c r="BU387" s="172"/>
      <c r="BV387" s="172"/>
      <c r="BW387" s="172"/>
      <c r="BX387" s="172"/>
      <c r="BY387" s="172"/>
      <c r="BZ387" s="172"/>
      <c r="CA387" s="172"/>
      <c r="CB387" s="172"/>
      <c r="CC387" s="172"/>
      <c r="CD387" s="172"/>
      <c r="CE387" s="172"/>
      <c r="CF387" s="172"/>
      <c r="CG387" s="172"/>
      <c r="CH387" s="172"/>
      <c r="CI387" s="172"/>
      <c r="CJ387" s="172"/>
      <c r="CK387" s="172"/>
      <c r="CL387" s="172"/>
      <c r="CM387" s="172"/>
      <c r="CN387" s="172"/>
      <c r="CO387" s="172"/>
      <c r="CP387" s="172"/>
      <c r="CQ387" s="172"/>
      <c r="CR387" s="172"/>
      <c r="CS387" s="172"/>
      <c r="CT387" s="172"/>
      <c r="CU387" s="172"/>
      <c r="CV387" s="172"/>
      <c r="CW387" s="172"/>
      <c r="CX387" s="172"/>
      <c r="CY387" s="172"/>
      <c r="CZ387" s="172"/>
    </row>
    <row r="388" spans="1:104" ht="11.25" customHeight="1" x14ac:dyDescent="0.25">
      <c r="A388" s="172"/>
      <c r="B388" s="172"/>
      <c r="C388" s="172"/>
      <c r="D388" s="172"/>
      <c r="E388" s="116"/>
      <c r="F388" s="119"/>
      <c r="G388" s="117"/>
      <c r="H388" s="116"/>
      <c r="I388" s="119"/>
      <c r="J388" s="172"/>
      <c r="K388" s="166"/>
      <c r="L388" s="166"/>
      <c r="M388" s="166"/>
      <c r="N388" s="166"/>
      <c r="O388" s="166"/>
      <c r="P388" s="166"/>
      <c r="Q388" s="166"/>
      <c r="R388" s="166"/>
      <c r="S388" s="172"/>
      <c r="T388" s="166"/>
      <c r="U388" s="166"/>
      <c r="V388" s="166"/>
      <c r="W388" s="166"/>
      <c r="X388" s="166"/>
      <c r="Y388" s="166"/>
      <c r="Z388" s="166"/>
      <c r="AA388" s="166"/>
      <c r="AB388" s="172"/>
      <c r="AC388" s="172"/>
      <c r="AD388" s="172"/>
      <c r="AE388" s="172"/>
      <c r="AF388" s="172"/>
      <c r="AG388" s="172"/>
      <c r="AH388" s="172"/>
      <c r="AI388" s="172"/>
      <c r="AJ388" s="172"/>
      <c r="AK388" s="172"/>
      <c r="AL388" s="174"/>
      <c r="AM388" s="172"/>
      <c r="AN388" s="172"/>
      <c r="AO388" s="172"/>
      <c r="AP388" s="172"/>
      <c r="AQ388" s="172"/>
      <c r="AR388" s="172"/>
      <c r="AS388" s="172"/>
      <c r="AT388" s="172"/>
      <c r="AU388" s="172"/>
      <c r="AV388" s="172"/>
      <c r="AW388" s="172"/>
      <c r="AX388" s="172"/>
      <c r="AY388" s="172"/>
      <c r="AZ388" s="172"/>
      <c r="BA388" s="172"/>
      <c r="BB388" s="172"/>
      <c r="BC388" s="172"/>
      <c r="BD388" s="172"/>
      <c r="BE388" s="172"/>
      <c r="BF388" s="172"/>
      <c r="BG388" s="172"/>
      <c r="BH388" s="172"/>
      <c r="BI388" s="172"/>
      <c r="BJ388" s="172"/>
      <c r="BK388" s="172"/>
      <c r="BL388" s="172"/>
      <c r="BM388" s="172"/>
      <c r="BN388" s="172"/>
      <c r="BO388" s="172"/>
      <c r="BP388" s="172"/>
      <c r="BQ388" s="172"/>
      <c r="BR388" s="172"/>
      <c r="BS388" s="172"/>
      <c r="BT388" s="172"/>
      <c r="BU388" s="172"/>
      <c r="BV388" s="172"/>
      <c r="BW388" s="172"/>
      <c r="BX388" s="172"/>
      <c r="BY388" s="172"/>
      <c r="BZ388" s="172"/>
      <c r="CA388" s="172"/>
      <c r="CB388" s="172"/>
      <c r="CC388" s="172"/>
      <c r="CD388" s="172"/>
      <c r="CE388" s="172"/>
      <c r="CF388" s="172"/>
      <c r="CG388" s="172"/>
      <c r="CH388" s="172"/>
      <c r="CI388" s="172"/>
      <c r="CJ388" s="172"/>
      <c r="CK388" s="172"/>
      <c r="CL388" s="172"/>
      <c r="CM388" s="172"/>
      <c r="CN388" s="172"/>
      <c r="CO388" s="172"/>
      <c r="CP388" s="172"/>
      <c r="CQ388" s="172"/>
      <c r="CR388" s="172"/>
      <c r="CS388" s="172"/>
      <c r="CT388" s="172"/>
      <c r="CU388" s="172"/>
      <c r="CV388" s="172"/>
      <c r="CW388" s="172"/>
      <c r="CX388" s="172"/>
      <c r="CY388" s="172"/>
      <c r="CZ388" s="172"/>
    </row>
    <row r="389" spans="1:104" ht="11.25" customHeight="1" x14ac:dyDescent="0.25">
      <c r="A389" s="172"/>
      <c r="B389" s="172"/>
      <c r="C389" s="172"/>
      <c r="D389" s="172"/>
      <c r="E389" s="116"/>
      <c r="F389" s="119"/>
      <c r="G389" s="117"/>
      <c r="H389" s="116"/>
      <c r="I389" s="119"/>
      <c r="J389" s="172"/>
      <c r="K389" s="166"/>
      <c r="L389" s="166"/>
      <c r="M389" s="166"/>
      <c r="N389" s="166"/>
      <c r="O389" s="166"/>
      <c r="P389" s="166"/>
      <c r="Q389" s="166"/>
      <c r="R389" s="166"/>
      <c r="S389" s="172"/>
      <c r="T389" s="166"/>
      <c r="U389" s="166"/>
      <c r="V389" s="166"/>
      <c r="W389" s="166"/>
      <c r="X389" s="166"/>
      <c r="Y389" s="166"/>
      <c r="Z389" s="166"/>
      <c r="AA389" s="166"/>
      <c r="AB389" s="172"/>
      <c r="AC389" s="172"/>
      <c r="AD389" s="172"/>
      <c r="AE389" s="172"/>
      <c r="AF389" s="172"/>
      <c r="AG389" s="172"/>
      <c r="AH389" s="172"/>
      <c r="AI389" s="172"/>
      <c r="AJ389" s="172"/>
      <c r="AK389" s="172"/>
      <c r="AL389" s="174"/>
      <c r="AM389" s="172"/>
      <c r="AN389" s="172"/>
      <c r="AO389" s="172"/>
      <c r="AP389" s="172"/>
      <c r="AQ389" s="172"/>
      <c r="AR389" s="172"/>
      <c r="AS389" s="172"/>
      <c r="AT389" s="172"/>
      <c r="AU389" s="172"/>
      <c r="AV389" s="172"/>
      <c r="AW389" s="172"/>
      <c r="AX389" s="172"/>
      <c r="AY389" s="172"/>
      <c r="AZ389" s="172"/>
      <c r="BA389" s="172"/>
      <c r="BB389" s="172"/>
      <c r="BC389" s="172"/>
      <c r="BD389" s="172"/>
      <c r="BE389" s="172"/>
      <c r="BF389" s="172"/>
      <c r="BG389" s="172"/>
      <c r="BH389" s="172"/>
      <c r="BI389" s="172"/>
      <c r="BJ389" s="172"/>
      <c r="BK389" s="172"/>
      <c r="BL389" s="172"/>
      <c r="BM389" s="172"/>
      <c r="BN389" s="172"/>
      <c r="BO389" s="172"/>
      <c r="BP389" s="172"/>
      <c r="BQ389" s="172"/>
      <c r="BR389" s="172"/>
      <c r="BS389" s="172"/>
      <c r="BT389" s="172"/>
      <c r="BU389" s="172"/>
      <c r="BV389" s="172"/>
      <c r="BW389" s="172"/>
      <c r="BX389" s="172"/>
      <c r="BY389" s="172"/>
      <c r="BZ389" s="172"/>
      <c r="CA389" s="172"/>
      <c r="CB389" s="172"/>
      <c r="CC389" s="172"/>
      <c r="CD389" s="172"/>
      <c r="CE389" s="172"/>
      <c r="CF389" s="172"/>
      <c r="CG389" s="172"/>
      <c r="CH389" s="172"/>
      <c r="CI389" s="172"/>
      <c r="CJ389" s="172"/>
      <c r="CK389" s="172"/>
      <c r="CL389" s="172"/>
      <c r="CM389" s="172"/>
      <c r="CN389" s="172"/>
      <c r="CO389" s="172"/>
      <c r="CP389" s="172"/>
      <c r="CQ389" s="172"/>
      <c r="CR389" s="172"/>
      <c r="CS389" s="172"/>
      <c r="CT389" s="172"/>
      <c r="CU389" s="172"/>
      <c r="CV389" s="172"/>
      <c r="CW389" s="172"/>
      <c r="CX389" s="172"/>
      <c r="CY389" s="172"/>
      <c r="CZ389" s="172"/>
    </row>
    <row r="390" spans="1:104" ht="11.25" customHeight="1" x14ac:dyDescent="0.25">
      <c r="A390" s="172"/>
      <c r="B390" s="172"/>
      <c r="C390" s="172"/>
      <c r="D390" s="172"/>
      <c r="E390" s="116"/>
      <c r="F390" s="119"/>
      <c r="G390" s="117"/>
      <c r="H390" s="116"/>
      <c r="I390" s="119"/>
      <c r="J390" s="172"/>
      <c r="K390" s="166"/>
      <c r="L390" s="166"/>
      <c r="M390" s="166"/>
      <c r="N390" s="166"/>
      <c r="O390" s="166"/>
      <c r="P390" s="166"/>
      <c r="Q390" s="166"/>
      <c r="R390" s="166"/>
      <c r="S390" s="172"/>
      <c r="T390" s="166"/>
      <c r="U390" s="166"/>
      <c r="V390" s="166"/>
      <c r="W390" s="166"/>
      <c r="X390" s="166"/>
      <c r="Y390" s="166"/>
      <c r="Z390" s="166"/>
      <c r="AA390" s="166"/>
      <c r="AB390" s="172"/>
      <c r="AC390" s="172"/>
      <c r="AD390" s="172"/>
      <c r="AE390" s="172"/>
      <c r="AF390" s="172"/>
      <c r="AG390" s="172"/>
      <c r="AH390" s="172"/>
      <c r="AI390" s="172"/>
      <c r="AJ390" s="172"/>
      <c r="AK390" s="172"/>
      <c r="AL390" s="174"/>
      <c r="AM390" s="172"/>
      <c r="AN390" s="172"/>
      <c r="AO390" s="172"/>
      <c r="AP390" s="172"/>
      <c r="AQ390" s="172"/>
      <c r="AR390" s="172"/>
      <c r="AS390" s="172"/>
      <c r="AT390" s="172"/>
      <c r="AU390" s="172"/>
      <c r="AV390" s="172"/>
      <c r="AW390" s="172"/>
      <c r="AX390" s="172"/>
      <c r="AY390" s="172"/>
      <c r="AZ390" s="172"/>
      <c r="BA390" s="172"/>
      <c r="BB390" s="172"/>
      <c r="BC390" s="172"/>
      <c r="BD390" s="172"/>
      <c r="BE390" s="172"/>
      <c r="BF390" s="172"/>
      <c r="BG390" s="172"/>
      <c r="BH390" s="172"/>
      <c r="BI390" s="172"/>
      <c r="BJ390" s="172"/>
      <c r="BK390" s="172"/>
      <c r="BL390" s="172"/>
      <c r="BM390" s="172"/>
      <c r="BN390" s="172"/>
      <c r="BO390" s="172"/>
      <c r="BP390" s="172"/>
      <c r="BQ390" s="172"/>
      <c r="BR390" s="172"/>
      <c r="BS390" s="172"/>
      <c r="BT390" s="172"/>
      <c r="BU390" s="172"/>
      <c r="BV390" s="172"/>
      <c r="BW390" s="172"/>
      <c r="BX390" s="172"/>
      <c r="BY390" s="172"/>
      <c r="BZ390" s="172"/>
      <c r="CA390" s="172"/>
      <c r="CB390" s="172"/>
      <c r="CC390" s="172"/>
      <c r="CD390" s="172"/>
      <c r="CE390" s="172"/>
      <c r="CF390" s="172"/>
      <c r="CG390" s="172"/>
      <c r="CH390" s="172"/>
      <c r="CI390" s="172"/>
      <c r="CJ390" s="172"/>
      <c r="CK390" s="172"/>
      <c r="CL390" s="172"/>
      <c r="CM390" s="172"/>
      <c r="CN390" s="172"/>
      <c r="CO390" s="172"/>
      <c r="CP390" s="172"/>
      <c r="CQ390" s="172"/>
      <c r="CR390" s="172"/>
      <c r="CS390" s="172"/>
      <c r="CT390" s="172"/>
      <c r="CU390" s="172"/>
      <c r="CV390" s="172"/>
      <c r="CW390" s="172"/>
      <c r="CX390" s="172"/>
      <c r="CY390" s="172"/>
      <c r="CZ390" s="172"/>
    </row>
    <row r="391" spans="1:104" ht="11.25" customHeight="1" x14ac:dyDescent="0.25">
      <c r="A391" s="172"/>
      <c r="B391" s="172"/>
      <c r="C391" s="172"/>
      <c r="D391" s="172"/>
      <c r="E391" s="116"/>
      <c r="F391" s="119"/>
      <c r="G391" s="117"/>
      <c r="H391" s="116"/>
      <c r="I391" s="119"/>
      <c r="J391" s="172"/>
      <c r="K391" s="166"/>
      <c r="L391" s="166"/>
      <c r="M391" s="166"/>
      <c r="N391" s="166"/>
      <c r="O391" s="166"/>
      <c r="P391" s="166"/>
      <c r="Q391" s="166"/>
      <c r="R391" s="166"/>
      <c r="S391" s="172"/>
      <c r="T391" s="166"/>
      <c r="U391" s="166"/>
      <c r="V391" s="166"/>
      <c r="W391" s="166"/>
      <c r="X391" s="166"/>
      <c r="Y391" s="166"/>
      <c r="Z391" s="166"/>
      <c r="AA391" s="166"/>
      <c r="AB391" s="172"/>
      <c r="AC391" s="172"/>
      <c r="AD391" s="172"/>
      <c r="AE391" s="172"/>
      <c r="AF391" s="172"/>
      <c r="AG391" s="172"/>
      <c r="AH391" s="172"/>
      <c r="AI391" s="172"/>
      <c r="AJ391" s="172"/>
      <c r="AK391" s="172"/>
      <c r="AL391" s="174"/>
      <c r="AM391" s="172"/>
      <c r="AN391" s="172"/>
      <c r="AO391" s="172"/>
      <c r="AP391" s="172"/>
      <c r="AQ391" s="172"/>
      <c r="AR391" s="172"/>
      <c r="AS391" s="172"/>
      <c r="AT391" s="172"/>
      <c r="AU391" s="172"/>
      <c r="AV391" s="172"/>
      <c r="AW391" s="172"/>
      <c r="AX391" s="172"/>
      <c r="AY391" s="172"/>
      <c r="AZ391" s="172"/>
      <c r="BA391" s="172"/>
      <c r="BB391" s="172"/>
      <c r="BC391" s="172"/>
      <c r="BD391" s="172"/>
      <c r="BE391" s="172"/>
      <c r="BF391" s="172"/>
      <c r="BG391" s="172"/>
      <c r="BH391" s="172"/>
      <c r="BI391" s="172"/>
      <c r="BJ391" s="172"/>
      <c r="BK391" s="172"/>
      <c r="BL391" s="172"/>
      <c r="BM391" s="172"/>
      <c r="BN391" s="172"/>
      <c r="BO391" s="172"/>
      <c r="BP391" s="172"/>
      <c r="BQ391" s="172"/>
      <c r="BR391" s="172"/>
      <c r="BS391" s="172"/>
      <c r="BT391" s="172"/>
      <c r="BU391" s="172"/>
      <c r="BV391" s="172"/>
      <c r="BW391" s="172"/>
      <c r="BX391" s="172"/>
      <c r="BY391" s="172"/>
      <c r="BZ391" s="172"/>
      <c r="CA391" s="172"/>
      <c r="CB391" s="172"/>
      <c r="CC391" s="172"/>
      <c r="CD391" s="172"/>
      <c r="CE391" s="172"/>
      <c r="CF391" s="172"/>
      <c r="CG391" s="172"/>
      <c r="CH391" s="172"/>
      <c r="CI391" s="172"/>
      <c r="CJ391" s="172"/>
      <c r="CK391" s="172"/>
      <c r="CL391" s="172"/>
      <c r="CM391" s="172"/>
      <c r="CN391" s="172"/>
      <c r="CO391" s="172"/>
      <c r="CP391" s="172"/>
      <c r="CQ391" s="172"/>
      <c r="CR391" s="172"/>
      <c r="CS391" s="172"/>
      <c r="CT391" s="172"/>
      <c r="CU391" s="172"/>
      <c r="CV391" s="172"/>
      <c r="CW391" s="172"/>
      <c r="CX391" s="172"/>
      <c r="CY391" s="172"/>
      <c r="CZ391" s="172"/>
    </row>
    <row r="392" spans="1:104" ht="11.25" customHeight="1" x14ac:dyDescent="0.25">
      <c r="A392" s="172"/>
      <c r="B392" s="172"/>
      <c r="C392" s="172"/>
      <c r="D392" s="172"/>
      <c r="E392" s="116"/>
      <c r="F392" s="119"/>
      <c r="G392" s="117"/>
      <c r="H392" s="116"/>
      <c r="I392" s="119"/>
      <c r="J392" s="172"/>
      <c r="K392" s="166"/>
      <c r="L392" s="166"/>
      <c r="M392" s="166"/>
      <c r="N392" s="166"/>
      <c r="O392" s="166"/>
      <c r="P392" s="166"/>
      <c r="Q392" s="166"/>
      <c r="R392" s="166"/>
      <c r="S392" s="172"/>
      <c r="T392" s="166"/>
      <c r="U392" s="166"/>
      <c r="V392" s="166"/>
      <c r="W392" s="166"/>
      <c r="X392" s="166"/>
      <c r="Y392" s="166"/>
      <c r="Z392" s="166"/>
      <c r="AA392" s="166"/>
      <c r="AB392" s="172"/>
      <c r="AC392" s="172"/>
      <c r="AD392" s="172"/>
      <c r="AE392" s="172"/>
      <c r="AF392" s="172"/>
      <c r="AG392" s="172"/>
      <c r="AH392" s="172"/>
      <c r="AI392" s="172"/>
      <c r="AJ392" s="172"/>
      <c r="AK392" s="172"/>
      <c r="AL392" s="174"/>
      <c r="AM392" s="172"/>
      <c r="AN392" s="172"/>
      <c r="AO392" s="172"/>
      <c r="AP392" s="172"/>
      <c r="AQ392" s="172"/>
      <c r="AR392" s="172"/>
      <c r="AS392" s="172"/>
      <c r="AT392" s="172"/>
      <c r="AU392" s="172"/>
      <c r="AV392" s="172"/>
      <c r="AW392" s="172"/>
      <c r="AX392" s="172"/>
      <c r="AY392" s="172"/>
      <c r="AZ392" s="172"/>
      <c r="BA392" s="172"/>
      <c r="BB392" s="172"/>
      <c r="BC392" s="172"/>
      <c r="BD392" s="172"/>
      <c r="BE392" s="172"/>
      <c r="BF392" s="172"/>
      <c r="BG392" s="172"/>
      <c r="BH392" s="172"/>
      <c r="BI392" s="172"/>
      <c r="BJ392" s="172"/>
      <c r="BK392" s="172"/>
      <c r="BL392" s="172"/>
      <c r="BM392" s="172"/>
      <c r="BN392" s="172"/>
      <c r="BO392" s="172"/>
      <c r="BP392" s="172"/>
      <c r="BQ392" s="172"/>
      <c r="BR392" s="172"/>
      <c r="BS392" s="172"/>
      <c r="BT392" s="172"/>
      <c r="BU392" s="172"/>
      <c r="BV392" s="172"/>
      <c r="BW392" s="172"/>
      <c r="BX392" s="172"/>
      <c r="BY392" s="172"/>
      <c r="BZ392" s="172"/>
      <c r="CA392" s="172"/>
      <c r="CB392" s="172"/>
      <c r="CC392" s="172"/>
      <c r="CD392" s="172"/>
      <c r="CE392" s="172"/>
      <c r="CF392" s="172"/>
      <c r="CG392" s="172"/>
      <c r="CH392" s="172"/>
      <c r="CI392" s="172"/>
      <c r="CJ392" s="172"/>
      <c r="CK392" s="172"/>
      <c r="CL392" s="172"/>
      <c r="CM392" s="172"/>
      <c r="CN392" s="172"/>
      <c r="CO392" s="172"/>
      <c r="CP392" s="172"/>
      <c r="CQ392" s="172"/>
      <c r="CR392" s="172"/>
      <c r="CS392" s="172"/>
      <c r="CT392" s="172"/>
      <c r="CU392" s="172"/>
      <c r="CV392" s="172"/>
      <c r="CW392" s="172"/>
      <c r="CX392" s="172"/>
      <c r="CY392" s="172"/>
      <c r="CZ392" s="172"/>
    </row>
    <row r="393" spans="1:104" ht="11.25" customHeight="1" x14ac:dyDescent="0.25">
      <c r="A393" s="172"/>
      <c r="B393" s="172"/>
      <c r="C393" s="172"/>
      <c r="D393" s="172"/>
      <c r="E393" s="116"/>
      <c r="F393" s="119"/>
      <c r="G393" s="117"/>
      <c r="H393" s="116"/>
      <c r="I393" s="119"/>
      <c r="J393" s="172"/>
      <c r="K393" s="166"/>
      <c r="L393" s="166"/>
      <c r="M393" s="166"/>
      <c r="N393" s="166"/>
      <c r="O393" s="166"/>
      <c r="P393" s="166"/>
      <c r="Q393" s="166"/>
      <c r="R393" s="166"/>
      <c r="S393" s="172"/>
      <c r="T393" s="166"/>
      <c r="U393" s="166"/>
      <c r="V393" s="166"/>
      <c r="W393" s="166"/>
      <c r="X393" s="166"/>
      <c r="Y393" s="166"/>
      <c r="Z393" s="166"/>
      <c r="AA393" s="166"/>
      <c r="AB393" s="172"/>
      <c r="AC393" s="172"/>
      <c r="AD393" s="172"/>
      <c r="AE393" s="172"/>
      <c r="AF393" s="172"/>
      <c r="AG393" s="172"/>
      <c r="AH393" s="172"/>
      <c r="AI393" s="172"/>
      <c r="AJ393" s="172"/>
      <c r="AK393" s="172"/>
      <c r="AL393" s="174"/>
      <c r="AM393" s="172"/>
      <c r="AN393" s="172"/>
      <c r="AO393" s="172"/>
      <c r="AP393" s="172"/>
      <c r="AQ393" s="172"/>
      <c r="AR393" s="172"/>
      <c r="AS393" s="172"/>
      <c r="AT393" s="172"/>
      <c r="AU393" s="172"/>
      <c r="AV393" s="172"/>
      <c r="AW393" s="172"/>
      <c r="AX393" s="172"/>
      <c r="AY393" s="172"/>
      <c r="AZ393" s="172"/>
      <c r="BA393" s="172"/>
      <c r="BB393" s="172"/>
      <c r="BC393" s="172"/>
      <c r="BD393" s="172"/>
      <c r="BE393" s="172"/>
      <c r="BF393" s="172"/>
      <c r="BG393" s="172"/>
      <c r="BH393" s="172"/>
      <c r="BI393" s="172"/>
      <c r="BJ393" s="172"/>
      <c r="BK393" s="172"/>
      <c r="BL393" s="172"/>
      <c r="BM393" s="172"/>
      <c r="BN393" s="172"/>
      <c r="BO393" s="172"/>
      <c r="BP393" s="172"/>
      <c r="BQ393" s="172"/>
      <c r="BR393" s="172"/>
      <c r="BS393" s="172"/>
      <c r="BT393" s="172"/>
      <c r="BU393" s="172"/>
      <c r="BV393" s="172"/>
      <c r="BW393" s="172"/>
      <c r="BX393" s="172"/>
      <c r="BY393" s="172"/>
      <c r="BZ393" s="172"/>
      <c r="CA393" s="172"/>
      <c r="CB393" s="172"/>
      <c r="CC393" s="172"/>
      <c r="CD393" s="172"/>
      <c r="CE393" s="172"/>
      <c r="CF393" s="172"/>
      <c r="CG393" s="172"/>
      <c r="CH393" s="172"/>
      <c r="CI393" s="172"/>
      <c r="CJ393" s="172"/>
      <c r="CK393" s="172"/>
      <c r="CL393" s="172"/>
      <c r="CM393" s="172"/>
      <c r="CN393" s="172"/>
      <c r="CO393" s="172"/>
      <c r="CP393" s="172"/>
      <c r="CQ393" s="172"/>
      <c r="CR393" s="172"/>
      <c r="CS393" s="172"/>
      <c r="CT393" s="172"/>
      <c r="CU393" s="172"/>
      <c r="CV393" s="172"/>
      <c r="CW393" s="172"/>
      <c r="CX393" s="172"/>
      <c r="CY393" s="172"/>
      <c r="CZ393" s="172"/>
    </row>
    <row r="394" spans="1:104" ht="11.25" customHeight="1" x14ac:dyDescent="0.25">
      <c r="A394" s="172"/>
      <c r="B394" s="172"/>
      <c r="C394" s="172"/>
      <c r="D394" s="172"/>
      <c r="E394" s="116"/>
      <c r="F394" s="119"/>
      <c r="G394" s="117"/>
      <c r="H394" s="116"/>
      <c r="I394" s="119"/>
      <c r="J394" s="172"/>
      <c r="K394" s="166"/>
      <c r="L394" s="166"/>
      <c r="M394" s="166"/>
      <c r="N394" s="166"/>
      <c r="O394" s="166"/>
      <c r="P394" s="166"/>
      <c r="Q394" s="166"/>
      <c r="R394" s="166"/>
      <c r="S394" s="172"/>
      <c r="T394" s="166"/>
      <c r="U394" s="166"/>
      <c r="V394" s="166"/>
      <c r="W394" s="166"/>
      <c r="X394" s="166"/>
      <c r="Y394" s="166"/>
      <c r="Z394" s="166"/>
      <c r="AA394" s="166"/>
      <c r="AB394" s="172"/>
      <c r="AC394" s="172"/>
      <c r="AD394" s="172"/>
      <c r="AE394" s="172"/>
      <c r="AF394" s="172"/>
      <c r="AG394" s="172"/>
      <c r="AH394" s="172"/>
      <c r="AI394" s="172"/>
      <c r="AJ394" s="172"/>
      <c r="AK394" s="172"/>
      <c r="AL394" s="174"/>
      <c r="AM394" s="172"/>
      <c r="AN394" s="172"/>
      <c r="AO394" s="172"/>
      <c r="AP394" s="172"/>
      <c r="AQ394" s="172"/>
      <c r="AR394" s="172"/>
      <c r="AS394" s="172"/>
      <c r="AT394" s="172"/>
      <c r="AU394" s="172"/>
      <c r="AV394" s="172"/>
      <c r="AW394" s="172"/>
      <c r="AX394" s="172"/>
      <c r="AY394" s="172"/>
      <c r="AZ394" s="172"/>
      <c r="BA394" s="172"/>
      <c r="BB394" s="172"/>
      <c r="BC394" s="172"/>
      <c r="BD394" s="172"/>
      <c r="BE394" s="172"/>
      <c r="BF394" s="172"/>
      <c r="BG394" s="172"/>
      <c r="BH394" s="172"/>
      <c r="BI394" s="172"/>
      <c r="BJ394" s="172"/>
      <c r="BK394" s="172"/>
      <c r="BL394" s="172"/>
      <c r="BM394" s="172"/>
      <c r="BN394" s="172"/>
      <c r="BO394" s="172"/>
      <c r="BP394" s="172"/>
      <c r="BQ394" s="172"/>
      <c r="BR394" s="172"/>
      <c r="BS394" s="172"/>
      <c r="BT394" s="172"/>
      <c r="BU394" s="172"/>
      <c r="BV394" s="172"/>
      <c r="BW394" s="172"/>
      <c r="BX394" s="172"/>
      <c r="BY394" s="172"/>
      <c r="BZ394" s="172"/>
      <c r="CA394" s="172"/>
      <c r="CB394" s="172"/>
      <c r="CC394" s="172"/>
      <c r="CD394" s="172"/>
      <c r="CE394" s="172"/>
      <c r="CF394" s="172"/>
      <c r="CG394" s="172"/>
      <c r="CH394" s="172"/>
      <c r="CI394" s="172"/>
      <c r="CJ394" s="172"/>
      <c r="CK394" s="172"/>
      <c r="CL394" s="172"/>
      <c r="CM394" s="172"/>
      <c r="CN394" s="172"/>
      <c r="CO394" s="172"/>
      <c r="CP394" s="172"/>
      <c r="CQ394" s="172"/>
      <c r="CR394" s="172"/>
      <c r="CS394" s="172"/>
      <c r="CT394" s="172"/>
      <c r="CU394" s="172"/>
      <c r="CV394" s="172"/>
      <c r="CW394" s="172"/>
      <c r="CX394" s="172"/>
      <c r="CY394" s="172"/>
      <c r="CZ394" s="172"/>
    </row>
    <row r="395" spans="1:104" ht="11.25" customHeight="1" x14ac:dyDescent="0.25">
      <c r="A395" s="172"/>
      <c r="B395" s="172"/>
      <c r="C395" s="172"/>
      <c r="D395" s="172"/>
      <c r="E395" s="116"/>
      <c r="F395" s="119"/>
      <c r="G395" s="117"/>
      <c r="H395" s="116"/>
      <c r="I395" s="119"/>
      <c r="J395" s="172"/>
      <c r="K395" s="166"/>
      <c r="L395" s="166"/>
      <c r="M395" s="166"/>
      <c r="N395" s="166"/>
      <c r="O395" s="166"/>
      <c r="P395" s="166"/>
      <c r="Q395" s="166"/>
      <c r="R395" s="166"/>
      <c r="S395" s="172"/>
      <c r="T395" s="166"/>
      <c r="U395" s="166"/>
      <c r="V395" s="166"/>
      <c r="W395" s="166"/>
      <c r="X395" s="166"/>
      <c r="Y395" s="166"/>
      <c r="Z395" s="166"/>
      <c r="AA395" s="166"/>
      <c r="AB395" s="172"/>
      <c r="AC395" s="172"/>
      <c r="AD395" s="172"/>
      <c r="AE395" s="172"/>
      <c r="AF395" s="172"/>
      <c r="AG395" s="172"/>
      <c r="AH395" s="172"/>
      <c r="AI395" s="172"/>
      <c r="AJ395" s="172"/>
      <c r="AK395" s="172"/>
      <c r="AL395" s="174"/>
      <c r="AM395" s="172"/>
      <c r="AN395" s="172"/>
      <c r="AO395" s="172"/>
      <c r="AP395" s="172"/>
      <c r="AQ395" s="172"/>
      <c r="AR395" s="172"/>
      <c r="AS395" s="172"/>
      <c r="AT395" s="172"/>
      <c r="AU395" s="172"/>
      <c r="AV395" s="172"/>
      <c r="AW395" s="172"/>
      <c r="AX395" s="172"/>
      <c r="AY395" s="172"/>
      <c r="AZ395" s="172"/>
      <c r="BA395" s="172"/>
      <c r="BB395" s="172"/>
      <c r="BC395" s="172"/>
      <c r="BD395" s="172"/>
      <c r="BE395" s="172"/>
      <c r="BF395" s="172"/>
      <c r="BG395" s="172"/>
      <c r="BH395" s="172"/>
      <c r="BI395" s="172"/>
      <c r="BJ395" s="172"/>
      <c r="BK395" s="172"/>
      <c r="BL395" s="172"/>
      <c r="BM395" s="172"/>
      <c r="BN395" s="172"/>
      <c r="BO395" s="172"/>
      <c r="BP395" s="172"/>
      <c r="BQ395" s="172"/>
      <c r="BR395" s="172"/>
      <c r="BS395" s="172"/>
      <c r="BT395" s="172"/>
      <c r="BU395" s="172"/>
      <c r="BV395" s="172"/>
      <c r="BW395" s="172"/>
      <c r="BX395" s="172"/>
      <c r="BY395" s="172"/>
      <c r="BZ395" s="172"/>
      <c r="CA395" s="172"/>
      <c r="CB395" s="172"/>
      <c r="CC395" s="172"/>
      <c r="CD395" s="172"/>
      <c r="CE395" s="172"/>
      <c r="CF395" s="172"/>
      <c r="CG395" s="172"/>
      <c r="CH395" s="172"/>
      <c r="CI395" s="172"/>
      <c r="CJ395" s="172"/>
      <c r="CK395" s="172"/>
      <c r="CL395" s="172"/>
      <c r="CM395" s="172"/>
      <c r="CN395" s="172"/>
      <c r="CO395" s="172"/>
      <c r="CP395" s="172"/>
      <c r="CQ395" s="172"/>
      <c r="CR395" s="172"/>
      <c r="CS395" s="172"/>
      <c r="CT395" s="172"/>
      <c r="CU395" s="172"/>
      <c r="CV395" s="172"/>
      <c r="CW395" s="172"/>
      <c r="CX395" s="172"/>
      <c r="CY395" s="172"/>
      <c r="CZ395" s="172"/>
    </row>
    <row r="396" spans="1:104" ht="11.25" customHeight="1" x14ac:dyDescent="0.25">
      <c r="A396" s="172"/>
      <c r="B396" s="172"/>
      <c r="C396" s="172"/>
      <c r="D396" s="172"/>
      <c r="E396" s="116"/>
      <c r="F396" s="119"/>
      <c r="G396" s="117"/>
      <c r="H396" s="116"/>
      <c r="I396" s="119"/>
      <c r="J396" s="172"/>
      <c r="K396" s="166"/>
      <c r="L396" s="166"/>
      <c r="M396" s="166"/>
      <c r="N396" s="166"/>
      <c r="O396" s="166"/>
      <c r="P396" s="166"/>
      <c r="Q396" s="166"/>
      <c r="R396" s="166"/>
      <c r="S396" s="172"/>
      <c r="T396" s="166"/>
      <c r="U396" s="166"/>
      <c r="V396" s="166"/>
      <c r="W396" s="166"/>
      <c r="X396" s="166"/>
      <c r="Y396" s="166"/>
      <c r="Z396" s="166"/>
      <c r="AA396" s="166"/>
      <c r="AB396" s="172"/>
      <c r="AC396" s="172"/>
      <c r="AD396" s="172"/>
      <c r="AE396" s="172"/>
      <c r="AF396" s="172"/>
      <c r="AG396" s="172"/>
      <c r="AH396" s="172"/>
      <c r="AI396" s="172"/>
      <c r="AJ396" s="172"/>
      <c r="AK396" s="172"/>
      <c r="AL396" s="174"/>
      <c r="AM396" s="172"/>
      <c r="AN396" s="172"/>
      <c r="AO396" s="172"/>
      <c r="AP396" s="172"/>
      <c r="AQ396" s="172"/>
      <c r="AR396" s="172"/>
      <c r="AS396" s="172"/>
      <c r="AT396" s="172"/>
      <c r="AU396" s="172"/>
      <c r="AV396" s="172"/>
      <c r="AW396" s="172"/>
      <c r="AX396" s="172"/>
      <c r="AY396" s="172"/>
      <c r="AZ396" s="172"/>
      <c r="BA396" s="172"/>
      <c r="BB396" s="172"/>
      <c r="BC396" s="172"/>
      <c r="BD396" s="172"/>
      <c r="BE396" s="172"/>
      <c r="BF396" s="172"/>
      <c r="BG396" s="172"/>
      <c r="BH396" s="172"/>
      <c r="BI396" s="172"/>
      <c r="BJ396" s="172"/>
      <c r="BK396" s="172"/>
      <c r="BL396" s="172"/>
      <c r="BM396" s="172"/>
      <c r="BN396" s="172"/>
      <c r="BO396" s="172"/>
      <c r="BP396" s="172"/>
      <c r="BQ396" s="172"/>
      <c r="BR396" s="172"/>
      <c r="BS396" s="172"/>
      <c r="BT396" s="172"/>
      <c r="BU396" s="172"/>
      <c r="BV396" s="172"/>
      <c r="BW396" s="172"/>
      <c r="BX396" s="172"/>
      <c r="BY396" s="172"/>
      <c r="BZ396" s="172"/>
      <c r="CA396" s="172"/>
      <c r="CB396" s="172"/>
      <c r="CC396" s="172"/>
      <c r="CD396" s="172"/>
      <c r="CE396" s="172"/>
      <c r="CF396" s="172"/>
      <c r="CG396" s="172"/>
      <c r="CH396" s="172"/>
      <c r="CI396" s="172"/>
      <c r="CJ396" s="172"/>
      <c r="CK396" s="172"/>
      <c r="CL396" s="172"/>
      <c r="CM396" s="172"/>
      <c r="CN396" s="172"/>
      <c r="CO396" s="172"/>
      <c r="CP396" s="172"/>
      <c r="CQ396" s="172"/>
      <c r="CR396" s="172"/>
      <c r="CS396" s="172"/>
      <c r="CT396" s="172"/>
      <c r="CU396" s="172"/>
      <c r="CV396" s="172"/>
      <c r="CW396" s="172"/>
      <c r="CX396" s="172"/>
      <c r="CY396" s="172"/>
      <c r="CZ396" s="172"/>
    </row>
    <row r="397" spans="1:104" ht="11.25" customHeight="1" x14ac:dyDescent="0.25">
      <c r="A397" s="172"/>
      <c r="B397" s="172"/>
      <c r="C397" s="172"/>
      <c r="D397" s="172"/>
      <c r="E397" s="116"/>
      <c r="F397" s="119"/>
      <c r="G397" s="117"/>
      <c r="H397" s="116"/>
      <c r="I397" s="119"/>
      <c r="J397" s="172"/>
      <c r="K397" s="166"/>
      <c r="L397" s="166"/>
      <c r="M397" s="166"/>
      <c r="N397" s="166"/>
      <c r="O397" s="166"/>
      <c r="P397" s="166"/>
      <c r="Q397" s="166"/>
      <c r="R397" s="166"/>
      <c r="S397" s="172"/>
      <c r="T397" s="166"/>
      <c r="U397" s="166"/>
      <c r="V397" s="166"/>
      <c r="W397" s="166"/>
      <c r="X397" s="166"/>
      <c r="Y397" s="166"/>
      <c r="Z397" s="166"/>
      <c r="AA397" s="166"/>
      <c r="AB397" s="172"/>
      <c r="AC397" s="172"/>
      <c r="AD397" s="172"/>
      <c r="AE397" s="172"/>
      <c r="AF397" s="172"/>
      <c r="AG397" s="172"/>
      <c r="AH397" s="172"/>
      <c r="AI397" s="172"/>
      <c r="AJ397" s="172"/>
      <c r="AK397" s="172"/>
      <c r="AL397" s="174"/>
      <c r="AM397" s="172"/>
      <c r="AN397" s="172"/>
      <c r="AO397" s="172"/>
      <c r="AP397" s="172"/>
      <c r="AQ397" s="172"/>
      <c r="AR397" s="172"/>
      <c r="AS397" s="172"/>
      <c r="AT397" s="172"/>
      <c r="AU397" s="172"/>
      <c r="AV397" s="172"/>
      <c r="AW397" s="172"/>
      <c r="AX397" s="172"/>
      <c r="AY397" s="172"/>
      <c r="AZ397" s="172"/>
      <c r="BA397" s="172"/>
      <c r="BB397" s="172"/>
      <c r="BC397" s="172"/>
      <c r="BD397" s="172"/>
      <c r="BE397" s="172"/>
      <c r="BF397" s="172"/>
      <c r="BG397" s="172"/>
      <c r="BH397" s="172"/>
      <c r="BI397" s="172"/>
      <c r="BJ397" s="172"/>
      <c r="BK397" s="172"/>
      <c r="BL397" s="172"/>
      <c r="BM397" s="172"/>
      <c r="BN397" s="172"/>
      <c r="BO397" s="172"/>
      <c r="BP397" s="172"/>
      <c r="BQ397" s="172"/>
      <c r="BR397" s="172"/>
      <c r="BS397" s="172"/>
      <c r="BT397" s="172"/>
      <c r="BU397" s="172"/>
      <c r="BV397" s="172"/>
      <c r="BW397" s="172"/>
      <c r="BX397" s="172"/>
      <c r="BY397" s="172"/>
      <c r="BZ397" s="172"/>
      <c r="CA397" s="172"/>
      <c r="CB397" s="172"/>
      <c r="CC397" s="172"/>
      <c r="CD397" s="172"/>
      <c r="CE397" s="172"/>
      <c r="CF397" s="172"/>
      <c r="CG397" s="172"/>
      <c r="CH397" s="172"/>
      <c r="CI397" s="172"/>
      <c r="CJ397" s="172"/>
      <c r="CK397" s="172"/>
      <c r="CL397" s="172"/>
      <c r="CM397" s="172"/>
      <c r="CN397" s="172"/>
      <c r="CO397" s="172"/>
      <c r="CP397" s="172"/>
      <c r="CQ397" s="172"/>
      <c r="CR397" s="172"/>
      <c r="CS397" s="172"/>
      <c r="CT397" s="172"/>
      <c r="CU397" s="172"/>
      <c r="CV397" s="172"/>
      <c r="CW397" s="172"/>
      <c r="CX397" s="172"/>
      <c r="CY397" s="172"/>
      <c r="CZ397" s="172"/>
    </row>
    <row r="398" spans="1:104" ht="11.25" customHeight="1" x14ac:dyDescent="0.25">
      <c r="A398" s="172"/>
      <c r="B398" s="172"/>
      <c r="C398" s="172"/>
      <c r="D398" s="172"/>
      <c r="E398" s="116"/>
      <c r="F398" s="119"/>
      <c r="G398" s="117"/>
      <c r="H398" s="116"/>
      <c r="I398" s="119"/>
      <c r="J398" s="172"/>
      <c r="K398" s="166"/>
      <c r="L398" s="166"/>
      <c r="M398" s="166"/>
      <c r="N398" s="166"/>
      <c r="O398" s="166"/>
      <c r="P398" s="166"/>
      <c r="Q398" s="166"/>
      <c r="R398" s="166"/>
      <c r="S398" s="172"/>
      <c r="T398" s="166"/>
      <c r="U398" s="166"/>
      <c r="V398" s="166"/>
      <c r="W398" s="166"/>
      <c r="X398" s="166"/>
      <c r="Y398" s="166"/>
      <c r="Z398" s="166"/>
      <c r="AA398" s="166"/>
      <c r="AB398" s="172"/>
      <c r="AC398" s="172"/>
      <c r="AD398" s="172"/>
      <c r="AE398" s="172"/>
      <c r="AF398" s="172"/>
      <c r="AG398" s="172"/>
      <c r="AH398" s="172"/>
      <c r="AI398" s="172"/>
      <c r="AJ398" s="172"/>
      <c r="AK398" s="172"/>
      <c r="AL398" s="174"/>
      <c r="AM398" s="172"/>
      <c r="AN398" s="172"/>
      <c r="AO398" s="172"/>
      <c r="AP398" s="172"/>
      <c r="AQ398" s="172"/>
      <c r="AR398" s="172"/>
      <c r="AS398" s="172"/>
      <c r="AT398" s="172"/>
      <c r="AU398" s="172"/>
      <c r="AV398" s="172"/>
      <c r="AW398" s="172"/>
      <c r="AX398" s="172"/>
      <c r="AY398" s="172"/>
      <c r="AZ398" s="172"/>
      <c r="BA398" s="172"/>
      <c r="BB398" s="172"/>
      <c r="BC398" s="172"/>
      <c r="BD398" s="172"/>
      <c r="BE398" s="172"/>
      <c r="BF398" s="172"/>
      <c r="BG398" s="172"/>
      <c r="BH398" s="172"/>
      <c r="BI398" s="172"/>
      <c r="BJ398" s="172"/>
      <c r="BK398" s="172"/>
      <c r="BL398" s="172"/>
      <c r="BM398" s="172"/>
      <c r="BN398" s="172"/>
      <c r="BO398" s="172"/>
      <c r="BP398" s="172"/>
      <c r="BQ398" s="172"/>
      <c r="BR398" s="172"/>
      <c r="BS398" s="172"/>
      <c r="BT398" s="172"/>
      <c r="BU398" s="172"/>
      <c r="BV398" s="172"/>
      <c r="BW398" s="172"/>
      <c r="BX398" s="172"/>
      <c r="BY398" s="172"/>
      <c r="BZ398" s="172"/>
      <c r="CA398" s="172"/>
      <c r="CB398" s="172"/>
      <c r="CC398" s="172"/>
      <c r="CD398" s="172"/>
      <c r="CE398" s="172"/>
      <c r="CF398" s="172"/>
      <c r="CG398" s="172"/>
      <c r="CH398" s="172"/>
      <c r="CI398" s="172"/>
      <c r="CJ398" s="172"/>
      <c r="CK398" s="172"/>
      <c r="CL398" s="172"/>
      <c r="CM398" s="172"/>
      <c r="CN398" s="172"/>
      <c r="CO398" s="172"/>
      <c r="CP398" s="172"/>
      <c r="CQ398" s="172"/>
      <c r="CR398" s="172"/>
      <c r="CS398" s="172"/>
      <c r="CT398" s="172"/>
      <c r="CU398" s="172"/>
      <c r="CV398" s="172"/>
      <c r="CW398" s="172"/>
      <c r="CX398" s="172"/>
      <c r="CY398" s="172"/>
      <c r="CZ398" s="172"/>
    </row>
    <row r="399" spans="1:104" ht="11.25" customHeight="1" x14ac:dyDescent="0.25">
      <c r="A399" s="172"/>
      <c r="B399" s="172"/>
      <c r="C399" s="172"/>
      <c r="D399" s="172"/>
      <c r="E399" s="116"/>
      <c r="F399" s="119"/>
      <c r="G399" s="117"/>
      <c r="H399" s="116"/>
      <c r="I399" s="119"/>
      <c r="J399" s="172"/>
      <c r="K399" s="166"/>
      <c r="L399" s="166"/>
      <c r="M399" s="166"/>
      <c r="N399" s="166"/>
      <c r="O399" s="166"/>
      <c r="P399" s="166"/>
      <c r="Q399" s="166"/>
      <c r="R399" s="166"/>
      <c r="S399" s="172"/>
      <c r="T399" s="166"/>
      <c r="U399" s="166"/>
      <c r="V399" s="166"/>
      <c r="W399" s="166"/>
      <c r="X399" s="166"/>
      <c r="Y399" s="166"/>
      <c r="Z399" s="166"/>
      <c r="AA399" s="166"/>
      <c r="AB399" s="172"/>
      <c r="AC399" s="172"/>
      <c r="AD399" s="172"/>
      <c r="AE399" s="172"/>
      <c r="AF399" s="172"/>
      <c r="AG399" s="172"/>
      <c r="AH399" s="172"/>
      <c r="AI399" s="172"/>
      <c r="AJ399" s="172"/>
      <c r="AK399" s="172"/>
      <c r="AL399" s="174"/>
      <c r="AM399" s="172"/>
      <c r="AN399" s="172"/>
      <c r="AO399" s="172"/>
      <c r="AP399" s="172"/>
      <c r="AQ399" s="172"/>
      <c r="AR399" s="172"/>
      <c r="AS399" s="172"/>
      <c r="AT399" s="172"/>
      <c r="AU399" s="172"/>
      <c r="AV399" s="172"/>
      <c r="AW399" s="172"/>
      <c r="AX399" s="172"/>
      <c r="AY399" s="172"/>
      <c r="AZ399" s="172"/>
      <c r="BA399" s="172"/>
      <c r="BB399" s="172"/>
      <c r="BC399" s="172"/>
      <c r="BD399" s="172"/>
      <c r="BE399" s="172"/>
      <c r="BF399" s="172"/>
      <c r="BG399" s="172"/>
      <c r="BH399" s="172"/>
      <c r="BI399" s="172"/>
      <c r="BJ399" s="172"/>
      <c r="BK399" s="172"/>
      <c r="BL399" s="172"/>
      <c r="BM399" s="172"/>
      <c r="BN399" s="172"/>
      <c r="BO399" s="172"/>
      <c r="BP399" s="172"/>
      <c r="BQ399" s="172"/>
      <c r="BR399" s="172"/>
      <c r="BS399" s="172"/>
      <c r="BT399" s="172"/>
      <c r="BU399" s="172"/>
      <c r="BV399" s="172"/>
      <c r="BW399" s="172"/>
      <c r="BX399" s="172"/>
      <c r="BY399" s="172"/>
      <c r="BZ399" s="172"/>
      <c r="CA399" s="172"/>
      <c r="CB399" s="172"/>
      <c r="CC399" s="172"/>
      <c r="CD399" s="172"/>
      <c r="CE399" s="172"/>
      <c r="CF399" s="172"/>
      <c r="CG399" s="172"/>
      <c r="CH399" s="172"/>
      <c r="CI399" s="172"/>
      <c r="CJ399" s="172"/>
      <c r="CK399" s="172"/>
      <c r="CL399" s="172"/>
      <c r="CM399" s="172"/>
      <c r="CN399" s="172"/>
      <c r="CO399" s="172"/>
      <c r="CP399" s="172"/>
      <c r="CQ399" s="172"/>
      <c r="CR399" s="172"/>
      <c r="CS399" s="172"/>
      <c r="CT399" s="172"/>
      <c r="CU399" s="172"/>
      <c r="CV399" s="172"/>
      <c r="CW399" s="172"/>
      <c r="CX399" s="172"/>
      <c r="CY399" s="172"/>
      <c r="CZ399" s="172"/>
    </row>
    <row r="400" spans="1:104" ht="11.25" customHeight="1" x14ac:dyDescent="0.25">
      <c r="A400" s="172"/>
      <c r="B400" s="172"/>
      <c r="C400" s="172"/>
      <c r="D400" s="172"/>
      <c r="E400" s="116"/>
      <c r="F400" s="119"/>
      <c r="G400" s="117"/>
      <c r="H400" s="116"/>
      <c r="I400" s="119"/>
      <c r="J400" s="172"/>
      <c r="K400" s="166"/>
      <c r="L400" s="166"/>
      <c r="M400" s="166"/>
      <c r="N400" s="166"/>
      <c r="O400" s="166"/>
      <c r="P400" s="166"/>
      <c r="Q400" s="166"/>
      <c r="R400" s="166"/>
      <c r="S400" s="172"/>
      <c r="T400" s="166"/>
      <c r="U400" s="166"/>
      <c r="V400" s="166"/>
      <c r="W400" s="166"/>
      <c r="X400" s="166"/>
      <c r="Y400" s="166"/>
      <c r="Z400" s="166"/>
      <c r="AA400" s="166"/>
      <c r="AB400" s="172"/>
      <c r="AC400" s="172"/>
      <c r="AD400" s="172"/>
      <c r="AE400" s="172"/>
      <c r="AF400" s="172"/>
      <c r="AG400" s="172"/>
      <c r="AH400" s="172"/>
      <c r="AI400" s="172"/>
      <c r="AJ400" s="172"/>
      <c r="AK400" s="172"/>
      <c r="AL400" s="174"/>
      <c r="AM400" s="172"/>
      <c r="AN400" s="172"/>
      <c r="AO400" s="172"/>
      <c r="AP400" s="172"/>
      <c r="AQ400" s="172"/>
      <c r="AR400" s="172"/>
      <c r="AS400" s="172"/>
      <c r="AT400" s="172"/>
      <c r="AU400" s="172"/>
      <c r="AV400" s="172"/>
      <c r="AW400" s="172"/>
      <c r="AX400" s="172"/>
      <c r="AY400" s="172"/>
      <c r="AZ400" s="172"/>
      <c r="BA400" s="172"/>
      <c r="BB400" s="172"/>
      <c r="BC400" s="172"/>
      <c r="BD400" s="172"/>
      <c r="BE400" s="172"/>
      <c r="BF400" s="172"/>
      <c r="BG400" s="172"/>
      <c r="BH400" s="172"/>
      <c r="BI400" s="172"/>
      <c r="BJ400" s="172"/>
      <c r="BK400" s="172"/>
      <c r="BL400" s="172"/>
      <c r="BM400" s="172"/>
      <c r="BN400" s="172"/>
      <c r="BO400" s="172"/>
      <c r="BP400" s="172"/>
      <c r="BQ400" s="172"/>
      <c r="BR400" s="172"/>
      <c r="BS400" s="172"/>
      <c r="BT400" s="172"/>
      <c r="BU400" s="172"/>
      <c r="BV400" s="172"/>
      <c r="BW400" s="172"/>
      <c r="BX400" s="172"/>
      <c r="BY400" s="172"/>
      <c r="BZ400" s="172"/>
      <c r="CA400" s="172"/>
      <c r="CB400" s="172"/>
      <c r="CC400" s="172"/>
      <c r="CD400" s="172"/>
      <c r="CE400" s="172"/>
      <c r="CF400" s="172"/>
      <c r="CG400" s="172"/>
      <c r="CH400" s="172"/>
      <c r="CI400" s="172"/>
      <c r="CJ400" s="172"/>
      <c r="CK400" s="172"/>
      <c r="CL400" s="172"/>
      <c r="CM400" s="172"/>
      <c r="CN400" s="172"/>
      <c r="CO400" s="172"/>
      <c r="CP400" s="172"/>
      <c r="CQ400" s="172"/>
      <c r="CR400" s="172"/>
      <c r="CS400" s="172"/>
      <c r="CT400" s="172"/>
      <c r="CU400" s="172"/>
      <c r="CV400" s="172"/>
      <c r="CW400" s="172"/>
      <c r="CX400" s="172"/>
      <c r="CY400" s="172"/>
      <c r="CZ400" s="172"/>
    </row>
    <row r="401" spans="1:104" ht="11.25" customHeight="1" x14ac:dyDescent="0.25">
      <c r="A401" s="172"/>
      <c r="B401" s="172"/>
      <c r="C401" s="172"/>
      <c r="D401" s="172"/>
      <c r="E401" s="116"/>
      <c r="F401" s="119"/>
      <c r="G401" s="117"/>
      <c r="H401" s="116"/>
      <c r="I401" s="119"/>
      <c r="J401" s="172"/>
      <c r="K401" s="166"/>
      <c r="L401" s="166"/>
      <c r="M401" s="166"/>
      <c r="N401" s="166"/>
      <c r="O401" s="166"/>
      <c r="P401" s="166"/>
      <c r="Q401" s="166"/>
      <c r="R401" s="166"/>
      <c r="S401" s="172"/>
      <c r="T401" s="166"/>
      <c r="U401" s="166"/>
      <c r="V401" s="166"/>
      <c r="W401" s="166"/>
      <c r="X401" s="166"/>
      <c r="Y401" s="166"/>
      <c r="Z401" s="166"/>
      <c r="AA401" s="166"/>
      <c r="AB401" s="172"/>
      <c r="AC401" s="172"/>
      <c r="AD401" s="172"/>
      <c r="AE401" s="172"/>
      <c r="AF401" s="172"/>
      <c r="AG401" s="172"/>
      <c r="AH401" s="172"/>
      <c r="AI401" s="172"/>
      <c r="AJ401" s="172"/>
      <c r="AK401" s="172"/>
      <c r="AL401" s="174"/>
      <c r="AM401" s="172"/>
      <c r="AN401" s="172"/>
      <c r="AO401" s="172"/>
      <c r="AP401" s="172"/>
      <c r="AQ401" s="172"/>
      <c r="AR401" s="172"/>
      <c r="AS401" s="172"/>
      <c r="AT401" s="172"/>
      <c r="AU401" s="172"/>
      <c r="AV401" s="172"/>
      <c r="AW401" s="172"/>
      <c r="AX401" s="172"/>
      <c r="AY401" s="172"/>
      <c r="AZ401" s="172"/>
      <c r="BA401" s="172"/>
      <c r="BB401" s="172"/>
      <c r="BC401" s="172"/>
      <c r="BD401" s="172"/>
      <c r="BE401" s="172"/>
      <c r="BF401" s="172"/>
      <c r="BG401" s="172"/>
      <c r="BH401" s="172"/>
      <c r="BI401" s="172"/>
      <c r="BJ401" s="172"/>
      <c r="BK401" s="172"/>
      <c r="BL401" s="172"/>
      <c r="BM401" s="172"/>
      <c r="BN401" s="172"/>
      <c r="BO401" s="172"/>
      <c r="BP401" s="172"/>
      <c r="BQ401" s="172"/>
      <c r="BR401" s="172"/>
      <c r="BS401" s="172"/>
      <c r="BT401" s="172"/>
      <c r="BU401" s="172"/>
      <c r="BV401" s="172"/>
      <c r="BW401" s="172"/>
      <c r="BX401" s="172"/>
      <c r="BY401" s="172"/>
      <c r="BZ401" s="172"/>
      <c r="CA401" s="172"/>
      <c r="CB401" s="172"/>
      <c r="CC401" s="172"/>
      <c r="CD401" s="172"/>
      <c r="CE401" s="172"/>
      <c r="CF401" s="172"/>
      <c r="CG401" s="172"/>
      <c r="CH401" s="172"/>
      <c r="CI401" s="172"/>
      <c r="CJ401" s="172"/>
      <c r="CK401" s="172"/>
      <c r="CL401" s="172"/>
      <c r="CM401" s="172"/>
      <c r="CN401" s="172"/>
      <c r="CO401" s="172"/>
      <c r="CP401" s="172"/>
      <c r="CQ401" s="172"/>
      <c r="CR401" s="172"/>
      <c r="CS401" s="172"/>
      <c r="CT401" s="172"/>
      <c r="CU401" s="172"/>
      <c r="CV401" s="172"/>
      <c r="CW401" s="172"/>
      <c r="CX401" s="172"/>
      <c r="CY401" s="172"/>
      <c r="CZ401" s="172"/>
    </row>
    <row r="402" spans="1:104" ht="11.25" customHeight="1" x14ac:dyDescent="0.25">
      <c r="A402" s="172"/>
      <c r="B402" s="172"/>
      <c r="C402" s="172"/>
      <c r="D402" s="172"/>
      <c r="E402" s="116"/>
      <c r="F402" s="119"/>
      <c r="G402" s="117"/>
      <c r="H402" s="116"/>
      <c r="I402" s="119"/>
      <c r="J402" s="172"/>
      <c r="K402" s="166"/>
      <c r="L402" s="166"/>
      <c r="M402" s="166"/>
      <c r="N402" s="166"/>
      <c r="O402" s="166"/>
      <c r="P402" s="166"/>
      <c r="Q402" s="166"/>
      <c r="R402" s="166"/>
      <c r="S402" s="172"/>
      <c r="T402" s="166"/>
      <c r="U402" s="166"/>
      <c r="V402" s="166"/>
      <c r="W402" s="166"/>
      <c r="X402" s="166"/>
      <c r="Y402" s="166"/>
      <c r="Z402" s="166"/>
      <c r="AA402" s="166"/>
      <c r="AB402" s="172"/>
      <c r="AC402" s="172"/>
      <c r="AD402" s="172"/>
      <c r="AE402" s="172"/>
      <c r="AF402" s="172"/>
      <c r="AG402" s="172"/>
      <c r="AH402" s="172"/>
      <c r="AI402" s="172"/>
      <c r="AJ402" s="172"/>
      <c r="AK402" s="172"/>
      <c r="AL402" s="174"/>
      <c r="AM402" s="172"/>
      <c r="AN402" s="172"/>
      <c r="AO402" s="172"/>
      <c r="AP402" s="172"/>
      <c r="AQ402" s="172"/>
      <c r="AR402" s="172"/>
      <c r="AS402" s="172"/>
      <c r="AT402" s="172"/>
      <c r="AU402" s="172"/>
      <c r="AV402" s="172"/>
      <c r="AW402" s="172"/>
      <c r="AX402" s="172"/>
      <c r="AY402" s="172"/>
      <c r="AZ402" s="172"/>
      <c r="BA402" s="172"/>
      <c r="BB402" s="172"/>
      <c r="BC402" s="172"/>
      <c r="BD402" s="172"/>
      <c r="BE402" s="172"/>
      <c r="BF402" s="172"/>
      <c r="BG402" s="172"/>
      <c r="BH402" s="172"/>
      <c r="BI402" s="172"/>
      <c r="BJ402" s="172"/>
      <c r="BK402" s="172"/>
      <c r="BL402" s="172"/>
      <c r="BM402" s="172"/>
      <c r="BN402" s="172"/>
      <c r="BO402" s="172"/>
      <c r="BP402" s="172"/>
      <c r="BQ402" s="172"/>
      <c r="BR402" s="172"/>
      <c r="BS402" s="172"/>
      <c r="BT402" s="172"/>
      <c r="BU402" s="172"/>
      <c r="BV402" s="172"/>
      <c r="BW402" s="172"/>
      <c r="BX402" s="172"/>
      <c r="BY402" s="172"/>
      <c r="BZ402" s="172"/>
      <c r="CA402" s="172"/>
      <c r="CB402" s="172"/>
      <c r="CC402" s="172"/>
      <c r="CD402" s="172"/>
      <c r="CE402" s="172"/>
      <c r="CF402" s="172"/>
      <c r="CG402" s="172"/>
      <c r="CH402" s="172"/>
      <c r="CI402" s="172"/>
      <c r="CJ402" s="172"/>
      <c r="CK402" s="172"/>
      <c r="CL402" s="172"/>
      <c r="CM402" s="172"/>
      <c r="CN402" s="172"/>
      <c r="CO402" s="172"/>
      <c r="CP402" s="172"/>
      <c r="CQ402" s="172"/>
      <c r="CR402" s="172"/>
      <c r="CS402" s="172"/>
      <c r="CT402" s="172"/>
      <c r="CU402" s="172"/>
      <c r="CV402" s="172"/>
      <c r="CW402" s="172"/>
      <c r="CX402" s="172"/>
      <c r="CY402" s="172"/>
      <c r="CZ402" s="172"/>
    </row>
    <row r="403" spans="1:104" ht="11.25" customHeight="1" x14ac:dyDescent="0.25">
      <c r="A403" s="172"/>
      <c r="B403" s="172"/>
      <c r="C403" s="172"/>
      <c r="D403" s="172"/>
      <c r="E403" s="116"/>
      <c r="F403" s="119"/>
      <c r="G403" s="117"/>
      <c r="H403" s="116"/>
      <c r="I403" s="119"/>
      <c r="J403" s="172"/>
      <c r="K403" s="166"/>
      <c r="L403" s="166"/>
      <c r="M403" s="166"/>
      <c r="N403" s="166"/>
      <c r="O403" s="166"/>
      <c r="P403" s="166"/>
      <c r="Q403" s="166"/>
      <c r="R403" s="166"/>
      <c r="S403" s="172"/>
      <c r="T403" s="166"/>
      <c r="U403" s="166"/>
      <c r="V403" s="166"/>
      <c r="W403" s="166"/>
      <c r="X403" s="166"/>
      <c r="Y403" s="166"/>
      <c r="Z403" s="166"/>
      <c r="AA403" s="166"/>
      <c r="AB403" s="172"/>
      <c r="AC403" s="172"/>
      <c r="AD403" s="172"/>
      <c r="AE403" s="172"/>
      <c r="AF403" s="172"/>
      <c r="AG403" s="172"/>
      <c r="AH403" s="172"/>
      <c r="AI403" s="172"/>
      <c r="AJ403" s="172"/>
      <c r="AK403" s="172"/>
      <c r="AL403" s="174"/>
      <c r="AM403" s="172"/>
      <c r="AN403" s="172"/>
      <c r="AO403" s="172"/>
      <c r="AP403" s="172"/>
      <c r="AQ403" s="172"/>
      <c r="AR403" s="172"/>
      <c r="AS403" s="172"/>
      <c r="AT403" s="172"/>
      <c r="AU403" s="172"/>
      <c r="AV403" s="172"/>
      <c r="AW403" s="172"/>
      <c r="AX403" s="172"/>
      <c r="AY403" s="172"/>
      <c r="AZ403" s="172"/>
      <c r="BA403" s="172"/>
      <c r="BB403" s="172"/>
      <c r="BC403" s="172"/>
      <c r="BD403" s="172"/>
      <c r="BE403" s="172"/>
      <c r="BF403" s="172"/>
      <c r="BG403" s="172"/>
      <c r="BH403" s="172"/>
      <c r="BI403" s="172"/>
      <c r="BJ403" s="172"/>
      <c r="BK403" s="172"/>
      <c r="BL403" s="172"/>
      <c r="BM403" s="172"/>
      <c r="BN403" s="172"/>
      <c r="BO403" s="172"/>
      <c r="BP403" s="172"/>
      <c r="BQ403" s="172"/>
      <c r="BR403" s="172"/>
      <c r="BS403" s="172"/>
      <c r="BT403" s="172"/>
      <c r="BU403" s="172"/>
      <c r="BV403" s="172"/>
      <c r="BW403" s="172"/>
      <c r="BX403" s="172"/>
      <c r="BY403" s="172"/>
      <c r="BZ403" s="172"/>
      <c r="CA403" s="172"/>
      <c r="CB403" s="172"/>
      <c r="CC403" s="172"/>
      <c r="CD403" s="172"/>
      <c r="CE403" s="172"/>
      <c r="CF403" s="172"/>
      <c r="CG403" s="172"/>
      <c r="CH403" s="172"/>
      <c r="CI403" s="172"/>
      <c r="CJ403" s="172"/>
      <c r="CK403" s="172"/>
      <c r="CL403" s="172"/>
      <c r="CM403" s="172"/>
      <c r="CN403" s="172"/>
      <c r="CO403" s="172"/>
      <c r="CP403" s="172"/>
      <c r="CQ403" s="172"/>
      <c r="CR403" s="172"/>
      <c r="CS403" s="172"/>
      <c r="CT403" s="172"/>
      <c r="CU403" s="172"/>
      <c r="CV403" s="172"/>
      <c r="CW403" s="172"/>
      <c r="CX403" s="172"/>
      <c r="CY403" s="172"/>
      <c r="CZ403" s="172"/>
    </row>
    <row r="404" spans="1:104" ht="11.25" customHeight="1" x14ac:dyDescent="0.25">
      <c r="A404" s="172"/>
      <c r="B404" s="172"/>
      <c r="C404" s="172"/>
      <c r="D404" s="172"/>
      <c r="E404" s="116"/>
      <c r="F404" s="119"/>
      <c r="G404" s="117"/>
      <c r="H404" s="116"/>
      <c r="I404" s="119"/>
      <c r="J404" s="172"/>
      <c r="K404" s="166"/>
      <c r="L404" s="166"/>
      <c r="M404" s="166"/>
      <c r="N404" s="166"/>
      <c r="O404" s="166"/>
      <c r="P404" s="166"/>
      <c r="Q404" s="166"/>
      <c r="R404" s="166"/>
      <c r="S404" s="172"/>
      <c r="T404" s="166"/>
      <c r="U404" s="166"/>
      <c r="V404" s="166"/>
      <c r="W404" s="166"/>
      <c r="X404" s="166"/>
      <c r="Y404" s="166"/>
      <c r="Z404" s="166"/>
      <c r="AA404" s="166"/>
      <c r="AB404" s="172"/>
      <c r="AC404" s="172"/>
      <c r="AD404" s="172"/>
      <c r="AE404" s="172"/>
      <c r="AF404" s="172"/>
      <c r="AG404" s="172"/>
      <c r="AH404" s="172"/>
      <c r="AI404" s="172"/>
      <c r="AJ404" s="172"/>
      <c r="AK404" s="172"/>
      <c r="AL404" s="174"/>
      <c r="AM404" s="172"/>
      <c r="AN404" s="172"/>
      <c r="AO404" s="172"/>
      <c r="AP404" s="172"/>
      <c r="AQ404" s="172"/>
      <c r="AR404" s="172"/>
      <c r="AS404" s="172"/>
      <c r="AT404" s="172"/>
      <c r="AU404" s="172"/>
      <c r="AV404" s="172"/>
      <c r="AW404" s="172"/>
      <c r="AX404" s="172"/>
      <c r="AY404" s="172"/>
      <c r="AZ404" s="172"/>
      <c r="BA404" s="172"/>
      <c r="BB404" s="172"/>
      <c r="BC404" s="172"/>
      <c r="BD404" s="172"/>
      <c r="BE404" s="172"/>
      <c r="BF404" s="172"/>
      <c r="BG404" s="172"/>
      <c r="BH404" s="172"/>
      <c r="BI404" s="172"/>
      <c r="BJ404" s="172"/>
      <c r="BK404" s="172"/>
      <c r="BL404" s="172"/>
      <c r="BM404" s="172"/>
      <c r="BN404" s="172"/>
      <c r="BO404" s="172"/>
      <c r="BP404" s="172"/>
      <c r="BQ404" s="172"/>
      <c r="BR404" s="172"/>
      <c r="BS404" s="172"/>
      <c r="BT404" s="172"/>
      <c r="BU404" s="172"/>
      <c r="BV404" s="172"/>
      <c r="BW404" s="172"/>
      <c r="BX404" s="172"/>
      <c r="BY404" s="172"/>
      <c r="BZ404" s="172"/>
      <c r="CA404" s="172"/>
      <c r="CB404" s="172"/>
      <c r="CC404" s="172"/>
      <c r="CD404" s="172"/>
      <c r="CE404" s="172"/>
      <c r="CF404" s="172"/>
      <c r="CG404" s="172"/>
      <c r="CH404" s="172"/>
      <c r="CI404" s="172"/>
      <c r="CJ404" s="172"/>
      <c r="CK404" s="172"/>
      <c r="CL404" s="172"/>
      <c r="CM404" s="172"/>
      <c r="CN404" s="172"/>
      <c r="CO404" s="172"/>
      <c r="CP404" s="172"/>
      <c r="CQ404" s="172"/>
      <c r="CR404" s="172"/>
      <c r="CS404" s="172"/>
      <c r="CT404" s="172"/>
      <c r="CU404" s="172"/>
      <c r="CV404" s="172"/>
      <c r="CW404" s="172"/>
      <c r="CX404" s="172"/>
      <c r="CY404" s="172"/>
      <c r="CZ404" s="172"/>
    </row>
    <row r="405" spans="1:104" ht="11.25" customHeight="1" x14ac:dyDescent="0.25">
      <c r="A405" s="172"/>
      <c r="B405" s="172"/>
      <c r="C405" s="172"/>
      <c r="D405" s="172"/>
      <c r="E405" s="116"/>
      <c r="F405" s="119"/>
      <c r="G405" s="117"/>
      <c r="H405" s="116"/>
      <c r="I405" s="119"/>
      <c r="J405" s="172"/>
      <c r="K405" s="166"/>
      <c r="L405" s="166"/>
      <c r="M405" s="166"/>
      <c r="N405" s="166"/>
      <c r="O405" s="166"/>
      <c r="P405" s="166"/>
      <c r="Q405" s="166"/>
      <c r="R405" s="166"/>
      <c r="S405" s="172"/>
      <c r="T405" s="166"/>
      <c r="U405" s="166"/>
      <c r="V405" s="166"/>
      <c r="W405" s="166"/>
      <c r="X405" s="166"/>
      <c r="Y405" s="166"/>
      <c r="Z405" s="166"/>
      <c r="AA405" s="166"/>
      <c r="AB405" s="172"/>
      <c r="AC405" s="172"/>
      <c r="AD405" s="172"/>
      <c r="AE405" s="172"/>
      <c r="AF405" s="172"/>
      <c r="AG405" s="172"/>
      <c r="AH405" s="172"/>
      <c r="AI405" s="172"/>
      <c r="AJ405" s="172"/>
      <c r="AK405" s="172"/>
      <c r="AL405" s="174"/>
      <c r="AM405" s="172"/>
      <c r="AN405" s="172"/>
      <c r="AO405" s="172"/>
      <c r="AP405" s="172"/>
      <c r="AQ405" s="172"/>
      <c r="AR405" s="172"/>
      <c r="AS405" s="172"/>
      <c r="AT405" s="172"/>
      <c r="AU405" s="172"/>
      <c r="AV405" s="172"/>
      <c r="AW405" s="172"/>
      <c r="AX405" s="172"/>
      <c r="AY405" s="172"/>
      <c r="AZ405" s="172"/>
      <c r="BA405" s="172"/>
      <c r="BB405" s="172"/>
      <c r="BC405" s="172"/>
      <c r="BD405" s="172"/>
      <c r="BE405" s="172"/>
      <c r="BF405" s="172"/>
      <c r="BG405" s="172"/>
      <c r="BH405" s="172"/>
      <c r="BI405" s="172"/>
      <c r="BJ405" s="172"/>
      <c r="BK405" s="172"/>
      <c r="BL405" s="172"/>
      <c r="BM405" s="172"/>
      <c r="BN405" s="172"/>
      <c r="BO405" s="172"/>
      <c r="BP405" s="172"/>
      <c r="BQ405" s="172"/>
      <c r="BR405" s="172"/>
      <c r="BS405" s="172"/>
      <c r="BT405" s="172"/>
      <c r="BU405" s="172"/>
      <c r="BV405" s="172"/>
      <c r="BW405" s="172"/>
      <c r="BX405" s="172"/>
      <c r="BY405" s="172"/>
      <c r="BZ405" s="172"/>
      <c r="CA405" s="172"/>
      <c r="CB405" s="172"/>
      <c r="CC405" s="172"/>
      <c r="CD405" s="172"/>
      <c r="CE405" s="172"/>
      <c r="CF405" s="172"/>
      <c r="CG405" s="172"/>
      <c r="CH405" s="172"/>
      <c r="CI405" s="172"/>
      <c r="CJ405" s="172"/>
      <c r="CK405" s="172"/>
      <c r="CL405" s="172"/>
      <c r="CM405" s="172"/>
      <c r="CN405" s="172"/>
      <c r="CO405" s="172"/>
      <c r="CP405" s="172"/>
      <c r="CQ405" s="172"/>
      <c r="CR405" s="172"/>
      <c r="CS405" s="172"/>
      <c r="CT405" s="172"/>
      <c r="CU405" s="172"/>
      <c r="CV405" s="172"/>
      <c r="CW405" s="172"/>
      <c r="CX405" s="172"/>
      <c r="CY405" s="172"/>
      <c r="CZ405" s="172"/>
    </row>
    <row r="406" spans="1:104" ht="11.25" customHeight="1" x14ac:dyDescent="0.25">
      <c r="A406" s="172"/>
      <c r="B406" s="172"/>
      <c r="C406" s="172"/>
      <c r="D406" s="172"/>
      <c r="E406" s="116"/>
      <c r="F406" s="119"/>
      <c r="G406" s="117"/>
      <c r="H406" s="116"/>
      <c r="I406" s="119"/>
      <c r="J406" s="172"/>
      <c r="K406" s="166"/>
      <c r="L406" s="166"/>
      <c r="M406" s="166"/>
      <c r="N406" s="166"/>
      <c r="O406" s="166"/>
      <c r="P406" s="166"/>
      <c r="Q406" s="166"/>
      <c r="R406" s="166"/>
      <c r="S406" s="172"/>
      <c r="T406" s="166"/>
      <c r="U406" s="166"/>
      <c r="V406" s="166"/>
      <c r="W406" s="166"/>
      <c r="X406" s="166"/>
      <c r="Y406" s="166"/>
      <c r="Z406" s="166"/>
      <c r="AA406" s="166"/>
      <c r="AB406" s="172"/>
      <c r="AC406" s="172"/>
      <c r="AD406" s="172"/>
      <c r="AE406" s="172"/>
      <c r="AF406" s="172"/>
      <c r="AG406" s="172"/>
      <c r="AH406" s="172"/>
      <c r="AI406" s="172"/>
      <c r="AJ406" s="172"/>
      <c r="AK406" s="172"/>
      <c r="AL406" s="174"/>
      <c r="AM406" s="172"/>
      <c r="AN406" s="172"/>
      <c r="AO406" s="172"/>
      <c r="AP406" s="172"/>
      <c r="AQ406" s="172"/>
      <c r="AR406" s="172"/>
      <c r="AS406" s="172"/>
      <c r="AT406" s="172"/>
      <c r="AU406" s="172"/>
      <c r="AV406" s="172"/>
      <c r="AW406" s="172"/>
      <c r="AX406" s="172"/>
      <c r="AY406" s="172"/>
      <c r="AZ406" s="172"/>
      <c r="BA406" s="172"/>
      <c r="BB406" s="172"/>
      <c r="BC406" s="172"/>
      <c r="BD406" s="172"/>
      <c r="BE406" s="172"/>
      <c r="BF406" s="172"/>
      <c r="BG406" s="172"/>
      <c r="BH406" s="172"/>
      <c r="BI406" s="172"/>
      <c r="BJ406" s="172"/>
      <c r="BK406" s="172"/>
      <c r="BL406" s="172"/>
      <c r="BM406" s="172"/>
      <c r="BN406" s="172"/>
      <c r="BO406" s="172"/>
      <c r="BP406" s="172"/>
      <c r="BQ406" s="172"/>
      <c r="BR406" s="172"/>
      <c r="BS406" s="172"/>
      <c r="BT406" s="172"/>
      <c r="BU406" s="172"/>
      <c r="BV406" s="172"/>
      <c r="BW406" s="172"/>
      <c r="BX406" s="172"/>
      <c r="BY406" s="172"/>
      <c r="BZ406" s="172"/>
      <c r="CA406" s="172"/>
      <c r="CB406" s="172"/>
      <c r="CC406" s="172"/>
      <c r="CD406" s="172"/>
      <c r="CE406" s="172"/>
      <c r="CF406" s="172"/>
      <c r="CG406" s="172"/>
      <c r="CH406" s="172"/>
      <c r="CI406" s="172"/>
      <c r="CJ406" s="172"/>
      <c r="CK406" s="172"/>
      <c r="CL406" s="172"/>
      <c r="CM406" s="172"/>
      <c r="CN406" s="172"/>
      <c r="CO406" s="172"/>
      <c r="CP406" s="172"/>
      <c r="CQ406" s="172"/>
      <c r="CR406" s="172"/>
      <c r="CS406" s="172"/>
      <c r="CT406" s="172"/>
      <c r="CU406" s="172"/>
      <c r="CV406" s="172"/>
      <c r="CW406" s="172"/>
      <c r="CX406" s="172"/>
      <c r="CY406" s="172"/>
      <c r="CZ406" s="172"/>
    </row>
    <row r="407" spans="1:104" ht="11.25" customHeight="1" x14ac:dyDescent="0.25">
      <c r="A407" s="172"/>
      <c r="B407" s="172"/>
      <c r="C407" s="172"/>
      <c r="D407" s="172"/>
      <c r="E407" s="116"/>
      <c r="F407" s="119"/>
      <c r="G407" s="117"/>
      <c r="H407" s="116"/>
      <c r="I407" s="119"/>
      <c r="J407" s="172"/>
      <c r="K407" s="166"/>
      <c r="L407" s="166"/>
      <c r="M407" s="166"/>
      <c r="N407" s="166"/>
      <c r="O407" s="166"/>
      <c r="P407" s="166"/>
      <c r="Q407" s="166"/>
      <c r="R407" s="166"/>
      <c r="S407" s="172"/>
      <c r="T407" s="166"/>
      <c r="U407" s="166"/>
      <c r="V407" s="166"/>
      <c r="W407" s="166"/>
      <c r="X407" s="166"/>
      <c r="Y407" s="166"/>
      <c r="Z407" s="166"/>
      <c r="AA407" s="166"/>
      <c r="AB407" s="172"/>
      <c r="AC407" s="172"/>
      <c r="AD407" s="172"/>
      <c r="AE407" s="172"/>
      <c r="AF407" s="172"/>
      <c r="AG407" s="172"/>
      <c r="AH407" s="172"/>
      <c r="AI407" s="172"/>
      <c r="AJ407" s="172"/>
      <c r="AK407" s="172"/>
      <c r="AL407" s="174"/>
      <c r="AM407" s="172"/>
      <c r="AN407" s="172"/>
      <c r="AO407" s="172"/>
      <c r="AP407" s="172"/>
      <c r="AQ407" s="172"/>
      <c r="AR407" s="172"/>
      <c r="AS407" s="172"/>
      <c r="AT407" s="172"/>
      <c r="AU407" s="172"/>
      <c r="AV407" s="172"/>
      <c r="AW407" s="172"/>
      <c r="AX407" s="172"/>
      <c r="AY407" s="172"/>
      <c r="AZ407" s="172"/>
      <c r="BA407" s="172"/>
      <c r="BB407" s="172"/>
      <c r="BC407" s="172"/>
      <c r="BD407" s="172"/>
      <c r="BE407" s="172"/>
      <c r="BF407" s="172"/>
      <c r="BG407" s="172"/>
      <c r="BH407" s="172"/>
      <c r="BI407" s="172"/>
      <c r="BJ407" s="172"/>
      <c r="BK407" s="172"/>
      <c r="BL407" s="172"/>
      <c r="BM407" s="172"/>
      <c r="BN407" s="172"/>
      <c r="BO407" s="172"/>
      <c r="BP407" s="172"/>
      <c r="BQ407" s="172"/>
      <c r="BR407" s="172"/>
      <c r="BS407" s="172"/>
      <c r="BT407" s="172"/>
      <c r="BU407" s="172"/>
      <c r="BV407" s="172"/>
      <c r="BW407" s="172"/>
      <c r="BX407" s="172"/>
      <c r="BY407" s="172"/>
      <c r="BZ407" s="172"/>
      <c r="CA407" s="172"/>
      <c r="CB407" s="172"/>
      <c r="CC407" s="172"/>
      <c r="CD407" s="172"/>
      <c r="CE407" s="172"/>
      <c r="CF407" s="172"/>
      <c r="CG407" s="172"/>
      <c r="CH407" s="172"/>
      <c r="CI407" s="172"/>
      <c r="CJ407" s="172"/>
      <c r="CK407" s="172"/>
      <c r="CL407" s="172"/>
      <c r="CM407" s="172"/>
      <c r="CN407" s="172"/>
      <c r="CO407" s="172"/>
      <c r="CP407" s="172"/>
      <c r="CQ407" s="172"/>
      <c r="CR407" s="172"/>
      <c r="CS407" s="172"/>
      <c r="CT407" s="172"/>
      <c r="CU407" s="172"/>
      <c r="CV407" s="172"/>
      <c r="CW407" s="172"/>
      <c r="CX407" s="172"/>
      <c r="CY407" s="172"/>
      <c r="CZ407" s="172"/>
    </row>
    <row r="408" spans="1:104" ht="11.25" customHeight="1" x14ac:dyDescent="0.25">
      <c r="A408" s="172"/>
      <c r="B408" s="172"/>
      <c r="C408" s="172"/>
      <c r="D408" s="172"/>
      <c r="E408" s="116"/>
      <c r="F408" s="119"/>
      <c r="G408" s="117"/>
      <c r="H408" s="116"/>
      <c r="I408" s="119"/>
      <c r="J408" s="172"/>
      <c r="K408" s="166"/>
      <c r="L408" s="166"/>
      <c r="M408" s="166"/>
      <c r="N408" s="166"/>
      <c r="O408" s="166"/>
      <c r="P408" s="166"/>
      <c r="Q408" s="166"/>
      <c r="R408" s="166"/>
      <c r="S408" s="172"/>
      <c r="T408" s="166"/>
      <c r="U408" s="166"/>
      <c r="V408" s="166"/>
      <c r="W408" s="166"/>
      <c r="X408" s="166"/>
      <c r="Y408" s="166"/>
      <c r="Z408" s="166"/>
      <c r="AA408" s="166"/>
      <c r="AB408" s="172"/>
      <c r="AC408" s="172"/>
      <c r="AD408" s="172"/>
      <c r="AE408" s="172"/>
      <c r="AF408" s="172"/>
      <c r="AG408" s="172"/>
      <c r="AH408" s="172"/>
      <c r="AI408" s="172"/>
      <c r="AJ408" s="172"/>
      <c r="AK408" s="172"/>
      <c r="AL408" s="174"/>
      <c r="AM408" s="172"/>
      <c r="AN408" s="172"/>
      <c r="AO408" s="172"/>
      <c r="AP408" s="172"/>
      <c r="AQ408" s="172"/>
      <c r="AR408" s="172"/>
      <c r="AS408" s="172"/>
      <c r="AT408" s="172"/>
      <c r="AU408" s="172"/>
      <c r="AV408" s="172"/>
      <c r="AW408" s="172"/>
      <c r="AX408" s="172"/>
      <c r="AY408" s="172"/>
      <c r="AZ408" s="172"/>
      <c r="BA408" s="172"/>
      <c r="BB408" s="172"/>
      <c r="BC408" s="172"/>
      <c r="BD408" s="172"/>
      <c r="BE408" s="172"/>
      <c r="BF408" s="172"/>
      <c r="BG408" s="172"/>
      <c r="BH408" s="172"/>
      <c r="BI408" s="172"/>
      <c r="BJ408" s="172"/>
      <c r="BK408" s="172"/>
      <c r="BL408" s="172"/>
      <c r="BM408" s="172"/>
      <c r="BN408" s="172"/>
      <c r="BO408" s="172"/>
      <c r="BP408" s="172"/>
      <c r="BQ408" s="172"/>
      <c r="BR408" s="172"/>
      <c r="BS408" s="172"/>
      <c r="BT408" s="172"/>
      <c r="BU408" s="172"/>
      <c r="BV408" s="172"/>
      <c r="BW408" s="172"/>
      <c r="BX408" s="172"/>
      <c r="BY408" s="172"/>
      <c r="BZ408" s="172"/>
      <c r="CA408" s="172"/>
      <c r="CB408" s="172"/>
      <c r="CC408" s="172"/>
      <c r="CD408" s="172"/>
      <c r="CE408" s="172"/>
      <c r="CF408" s="172"/>
      <c r="CG408" s="172"/>
      <c r="CH408" s="172"/>
      <c r="CI408" s="172"/>
      <c r="CJ408" s="172"/>
      <c r="CK408" s="172"/>
      <c r="CL408" s="172"/>
      <c r="CM408" s="172"/>
      <c r="CN408" s="172"/>
      <c r="CO408" s="172"/>
      <c r="CP408" s="172"/>
      <c r="CQ408" s="172"/>
      <c r="CR408" s="172"/>
      <c r="CS408" s="172"/>
      <c r="CT408" s="172"/>
      <c r="CU408" s="172"/>
      <c r="CV408" s="172"/>
      <c r="CW408" s="172"/>
      <c r="CX408" s="172"/>
      <c r="CY408" s="172"/>
      <c r="CZ408" s="172"/>
    </row>
    <row r="409" spans="1:104" ht="11.25" customHeight="1" x14ac:dyDescent="0.25">
      <c r="A409" s="172"/>
      <c r="B409" s="172"/>
      <c r="C409" s="172"/>
      <c r="D409" s="172"/>
      <c r="E409" s="116"/>
      <c r="F409" s="119"/>
      <c r="G409" s="117"/>
      <c r="H409" s="116"/>
      <c r="I409" s="119"/>
      <c r="J409" s="172"/>
      <c r="K409" s="166"/>
      <c r="L409" s="166"/>
      <c r="M409" s="166"/>
      <c r="N409" s="166"/>
      <c r="O409" s="166"/>
      <c r="P409" s="166"/>
      <c r="Q409" s="166"/>
      <c r="R409" s="166"/>
      <c r="S409" s="172"/>
      <c r="T409" s="166"/>
      <c r="U409" s="166"/>
      <c r="V409" s="166"/>
      <c r="W409" s="166"/>
      <c r="X409" s="166"/>
      <c r="Y409" s="166"/>
      <c r="Z409" s="166"/>
      <c r="AA409" s="166"/>
      <c r="AB409" s="172"/>
      <c r="AC409" s="172"/>
      <c r="AD409" s="172"/>
      <c r="AE409" s="172"/>
      <c r="AF409" s="172"/>
      <c r="AG409" s="172"/>
      <c r="AH409" s="172"/>
      <c r="AI409" s="172"/>
      <c r="AJ409" s="172"/>
      <c r="AK409" s="172"/>
      <c r="AL409" s="174"/>
      <c r="AM409" s="172"/>
      <c r="AN409" s="172"/>
      <c r="AO409" s="172"/>
      <c r="AP409" s="172"/>
      <c r="AQ409" s="172"/>
      <c r="AR409" s="172"/>
      <c r="AS409" s="172"/>
      <c r="AT409" s="172"/>
      <c r="AU409" s="172"/>
      <c r="AV409" s="172"/>
      <c r="AW409" s="172"/>
      <c r="AX409" s="172"/>
      <c r="AY409" s="172"/>
      <c r="AZ409" s="172"/>
      <c r="BA409" s="172"/>
      <c r="BB409" s="172"/>
      <c r="BC409" s="172"/>
      <c r="BD409" s="172"/>
      <c r="BE409" s="172"/>
      <c r="BF409" s="172"/>
      <c r="BG409" s="172"/>
      <c r="BH409" s="172"/>
      <c r="BI409" s="172"/>
      <c r="BJ409" s="172"/>
      <c r="BK409" s="172"/>
      <c r="BL409" s="172"/>
      <c r="BM409" s="172"/>
      <c r="BN409" s="172"/>
      <c r="BO409" s="172"/>
      <c r="BP409" s="172"/>
      <c r="BQ409" s="172"/>
      <c r="BR409" s="172"/>
      <c r="BS409" s="172"/>
      <c r="BT409" s="172"/>
      <c r="BU409" s="172"/>
      <c r="BV409" s="172"/>
      <c r="BW409" s="172"/>
      <c r="BX409" s="172"/>
      <c r="BY409" s="172"/>
      <c r="BZ409" s="172"/>
      <c r="CA409" s="172"/>
      <c r="CB409" s="172"/>
      <c r="CC409" s="172"/>
      <c r="CD409" s="172"/>
      <c r="CE409" s="172"/>
      <c r="CF409" s="172"/>
      <c r="CG409" s="172"/>
      <c r="CH409" s="172"/>
      <c r="CI409" s="172"/>
      <c r="CJ409" s="172"/>
      <c r="CK409" s="172"/>
      <c r="CL409" s="172"/>
      <c r="CM409" s="172"/>
      <c r="CN409" s="172"/>
      <c r="CO409" s="172"/>
      <c r="CP409" s="172"/>
      <c r="CQ409" s="172"/>
      <c r="CR409" s="172"/>
      <c r="CS409" s="172"/>
      <c r="CT409" s="172"/>
      <c r="CU409" s="172"/>
      <c r="CV409" s="172"/>
      <c r="CW409" s="172"/>
      <c r="CX409" s="172"/>
      <c r="CY409" s="172"/>
      <c r="CZ409" s="172"/>
    </row>
    <row r="410" spans="1:104" ht="11.25" customHeight="1" x14ac:dyDescent="0.25">
      <c r="A410" s="172"/>
      <c r="B410" s="172"/>
      <c r="C410" s="172"/>
      <c r="D410" s="172"/>
      <c r="E410" s="116"/>
      <c r="F410" s="119"/>
      <c r="G410" s="117"/>
      <c r="H410" s="116"/>
      <c r="I410" s="119"/>
      <c r="J410" s="172"/>
      <c r="K410" s="166"/>
      <c r="L410" s="166"/>
      <c r="M410" s="166"/>
      <c r="N410" s="166"/>
      <c r="O410" s="166"/>
      <c r="P410" s="166"/>
      <c r="Q410" s="166"/>
      <c r="R410" s="166"/>
      <c r="S410" s="172"/>
      <c r="T410" s="166"/>
      <c r="U410" s="166"/>
      <c r="V410" s="166"/>
      <c r="W410" s="166"/>
      <c r="X410" s="166"/>
      <c r="Y410" s="166"/>
      <c r="Z410" s="166"/>
      <c r="AA410" s="166"/>
      <c r="AB410" s="172"/>
      <c r="AC410" s="172"/>
      <c r="AD410" s="172"/>
      <c r="AE410" s="172"/>
      <c r="AF410" s="172"/>
      <c r="AG410" s="172"/>
      <c r="AH410" s="172"/>
      <c r="AI410" s="172"/>
      <c r="AJ410" s="172"/>
      <c r="AK410" s="172"/>
      <c r="AL410" s="174"/>
      <c r="AM410" s="172"/>
      <c r="AN410" s="172"/>
      <c r="AO410" s="172"/>
      <c r="AP410" s="172"/>
      <c r="AQ410" s="172"/>
      <c r="AR410" s="172"/>
      <c r="AS410" s="172"/>
      <c r="AT410" s="172"/>
      <c r="AU410" s="172"/>
      <c r="AV410" s="172"/>
      <c r="AW410" s="172"/>
      <c r="AX410" s="172"/>
      <c r="AY410" s="172"/>
      <c r="AZ410" s="172"/>
      <c r="BA410" s="172"/>
      <c r="BB410" s="172"/>
      <c r="BC410" s="172"/>
      <c r="BD410" s="172"/>
      <c r="BE410" s="172"/>
      <c r="BF410" s="172"/>
      <c r="BG410" s="172"/>
      <c r="BH410" s="172"/>
      <c r="BI410" s="172"/>
      <c r="BJ410" s="172"/>
      <c r="BK410" s="172"/>
      <c r="BL410" s="172"/>
      <c r="BM410" s="172"/>
      <c r="BN410" s="172"/>
      <c r="BO410" s="172"/>
      <c r="BP410" s="172"/>
      <c r="BQ410" s="172"/>
      <c r="BR410" s="172"/>
      <c r="BS410" s="172"/>
      <c r="BT410" s="172"/>
      <c r="BU410" s="172"/>
      <c r="BV410" s="172"/>
      <c r="BW410" s="172"/>
      <c r="BX410" s="172"/>
      <c r="BY410" s="172"/>
      <c r="BZ410" s="172"/>
      <c r="CA410" s="172"/>
      <c r="CB410" s="172"/>
      <c r="CC410" s="172"/>
      <c r="CD410" s="172"/>
      <c r="CE410" s="172"/>
      <c r="CF410" s="172"/>
      <c r="CG410" s="172"/>
      <c r="CH410" s="172"/>
      <c r="CI410" s="172"/>
      <c r="CJ410" s="172"/>
      <c r="CK410" s="172"/>
      <c r="CL410" s="172"/>
      <c r="CM410" s="172"/>
      <c r="CN410" s="172"/>
      <c r="CO410" s="172"/>
      <c r="CP410" s="172"/>
      <c r="CQ410" s="172"/>
      <c r="CR410" s="172"/>
      <c r="CS410" s="172"/>
      <c r="CT410" s="172"/>
      <c r="CU410" s="172"/>
      <c r="CV410" s="172"/>
      <c r="CW410" s="172"/>
      <c r="CX410" s="172"/>
      <c r="CY410" s="172"/>
      <c r="CZ410" s="172"/>
    </row>
    <row r="411" spans="1:104" ht="11.25" customHeight="1" x14ac:dyDescent="0.25">
      <c r="A411" s="172"/>
      <c r="B411" s="172"/>
      <c r="C411" s="172"/>
      <c r="D411" s="172"/>
      <c r="E411" s="116"/>
      <c r="F411" s="119"/>
      <c r="G411" s="117"/>
      <c r="H411" s="116"/>
      <c r="I411" s="119"/>
      <c r="J411" s="172"/>
      <c r="K411" s="166"/>
      <c r="L411" s="166"/>
      <c r="M411" s="166"/>
      <c r="N411" s="166"/>
      <c r="O411" s="166"/>
      <c r="P411" s="166"/>
      <c r="Q411" s="166"/>
      <c r="R411" s="166"/>
      <c r="S411" s="172"/>
      <c r="T411" s="166"/>
      <c r="U411" s="166"/>
      <c r="V411" s="166"/>
      <c r="W411" s="166"/>
      <c r="X411" s="166"/>
      <c r="Y411" s="166"/>
      <c r="Z411" s="166"/>
      <c r="AA411" s="166"/>
      <c r="AB411" s="172"/>
      <c r="AC411" s="172"/>
      <c r="AD411" s="172"/>
      <c r="AE411" s="172"/>
      <c r="AF411" s="172"/>
      <c r="AG411" s="172"/>
      <c r="AH411" s="172"/>
      <c r="AI411" s="172"/>
      <c r="AJ411" s="172"/>
      <c r="AK411" s="172"/>
      <c r="AL411" s="174"/>
      <c r="AM411" s="172"/>
      <c r="AN411" s="172"/>
      <c r="AO411" s="172"/>
      <c r="AP411" s="172"/>
      <c r="AQ411" s="172"/>
      <c r="AR411" s="172"/>
      <c r="AS411" s="172"/>
      <c r="AT411" s="172"/>
      <c r="AU411" s="172"/>
      <c r="AV411" s="172"/>
      <c r="AW411" s="172"/>
      <c r="AX411" s="172"/>
      <c r="AY411" s="172"/>
      <c r="AZ411" s="172"/>
      <c r="BA411" s="172"/>
      <c r="BB411" s="172"/>
      <c r="BC411" s="172"/>
      <c r="BD411" s="172"/>
      <c r="BE411" s="172"/>
      <c r="BF411" s="172"/>
      <c r="BG411" s="172"/>
      <c r="BH411" s="172"/>
      <c r="BI411" s="172"/>
      <c r="BJ411" s="172"/>
      <c r="BK411" s="172"/>
      <c r="BL411" s="172"/>
      <c r="BM411" s="172"/>
      <c r="BN411" s="172"/>
      <c r="BO411" s="172"/>
      <c r="BP411" s="172"/>
      <c r="BQ411" s="172"/>
      <c r="BR411" s="172"/>
      <c r="BS411" s="172"/>
      <c r="BT411" s="172"/>
      <c r="BU411" s="172"/>
      <c r="BV411" s="172"/>
      <c r="BW411" s="172"/>
      <c r="BX411" s="172"/>
      <c r="BY411" s="172"/>
      <c r="BZ411" s="172"/>
      <c r="CA411" s="172"/>
      <c r="CB411" s="172"/>
      <c r="CC411" s="172"/>
      <c r="CD411" s="172"/>
      <c r="CE411" s="172"/>
      <c r="CF411" s="172"/>
      <c r="CG411" s="172"/>
      <c r="CH411" s="172"/>
      <c r="CI411" s="172"/>
      <c r="CJ411" s="172"/>
      <c r="CK411" s="172"/>
      <c r="CL411" s="172"/>
      <c r="CM411" s="172"/>
      <c r="CN411" s="172"/>
      <c r="CO411" s="172"/>
      <c r="CP411" s="172"/>
      <c r="CQ411" s="172"/>
      <c r="CR411" s="172"/>
      <c r="CS411" s="172"/>
      <c r="CT411" s="172"/>
      <c r="CU411" s="172"/>
      <c r="CV411" s="172"/>
      <c r="CW411" s="172"/>
      <c r="CX411" s="172"/>
      <c r="CY411" s="172"/>
      <c r="CZ411" s="172"/>
    </row>
    <row r="412" spans="1:104" ht="11.25" customHeight="1" x14ac:dyDescent="0.25">
      <c r="A412" s="172"/>
      <c r="B412" s="172"/>
      <c r="C412" s="172"/>
      <c r="D412" s="172"/>
      <c r="E412" s="116"/>
      <c r="F412" s="119"/>
      <c r="G412" s="117"/>
      <c r="H412" s="116"/>
      <c r="I412" s="119"/>
      <c r="J412" s="172"/>
      <c r="K412" s="166"/>
      <c r="L412" s="166"/>
      <c r="M412" s="166"/>
      <c r="N412" s="166"/>
      <c r="O412" s="166"/>
      <c r="P412" s="166"/>
      <c r="Q412" s="166"/>
      <c r="R412" s="166"/>
      <c r="S412" s="172"/>
      <c r="T412" s="166"/>
      <c r="U412" s="166"/>
      <c r="V412" s="166"/>
      <c r="W412" s="166"/>
      <c r="X412" s="166"/>
      <c r="Y412" s="166"/>
      <c r="Z412" s="166"/>
      <c r="AA412" s="166"/>
      <c r="AB412" s="172"/>
      <c r="AC412" s="172"/>
      <c r="AD412" s="172"/>
      <c r="AE412" s="172"/>
      <c r="AF412" s="172"/>
      <c r="AG412" s="172"/>
      <c r="AH412" s="172"/>
      <c r="AI412" s="172"/>
      <c r="AJ412" s="172"/>
      <c r="AK412" s="172"/>
      <c r="AL412" s="174"/>
      <c r="AM412" s="172"/>
      <c r="AN412" s="172"/>
      <c r="AO412" s="172"/>
      <c r="AP412" s="172"/>
      <c r="AQ412" s="172"/>
      <c r="AR412" s="172"/>
      <c r="AS412" s="172"/>
      <c r="AT412" s="172"/>
      <c r="AU412" s="172"/>
      <c r="AV412" s="172"/>
      <c r="AW412" s="172"/>
      <c r="AX412" s="172"/>
      <c r="AY412" s="172"/>
      <c r="AZ412" s="172"/>
      <c r="BA412" s="172"/>
      <c r="BB412" s="172"/>
      <c r="BC412" s="172"/>
      <c r="BD412" s="172"/>
      <c r="BE412" s="172"/>
      <c r="BF412" s="172"/>
      <c r="BG412" s="172"/>
      <c r="BH412" s="172"/>
      <c r="BI412" s="172"/>
      <c r="BJ412" s="172"/>
      <c r="BK412" s="172"/>
      <c r="BL412" s="172"/>
      <c r="BM412" s="172"/>
      <c r="BN412" s="172"/>
      <c r="BO412" s="172"/>
      <c r="BP412" s="172"/>
      <c r="BQ412" s="172"/>
      <c r="BR412" s="172"/>
      <c r="BS412" s="172"/>
      <c r="BT412" s="172"/>
      <c r="BU412" s="172"/>
      <c r="BV412" s="172"/>
      <c r="BW412" s="172"/>
      <c r="BX412" s="172"/>
      <c r="BY412" s="172"/>
      <c r="BZ412" s="172"/>
      <c r="CA412" s="172"/>
      <c r="CB412" s="172"/>
      <c r="CC412" s="172"/>
      <c r="CD412" s="172"/>
      <c r="CE412" s="172"/>
      <c r="CF412" s="172"/>
      <c r="CG412" s="172"/>
      <c r="CH412" s="172"/>
      <c r="CI412" s="172"/>
      <c r="CJ412" s="172"/>
      <c r="CK412" s="172"/>
      <c r="CL412" s="172"/>
      <c r="CM412" s="172"/>
      <c r="CN412" s="172"/>
      <c r="CO412" s="172"/>
      <c r="CP412" s="172"/>
      <c r="CQ412" s="172"/>
      <c r="CR412" s="172"/>
      <c r="CS412" s="172"/>
      <c r="CT412" s="172"/>
      <c r="CU412" s="172"/>
      <c r="CV412" s="172"/>
      <c r="CW412" s="172"/>
      <c r="CX412" s="172"/>
      <c r="CY412" s="172"/>
      <c r="CZ412" s="172"/>
    </row>
    <row r="413" spans="1:104" ht="11.25" customHeight="1" x14ac:dyDescent="0.25">
      <c r="A413" s="172"/>
      <c r="B413" s="172"/>
      <c r="C413" s="172"/>
      <c r="D413" s="172"/>
      <c r="E413" s="116"/>
      <c r="F413" s="119"/>
      <c r="G413" s="117"/>
      <c r="H413" s="116"/>
      <c r="I413" s="119"/>
      <c r="J413" s="172"/>
      <c r="K413" s="166"/>
      <c r="L413" s="166"/>
      <c r="M413" s="166"/>
      <c r="N413" s="166"/>
      <c r="O413" s="166"/>
      <c r="P413" s="166"/>
      <c r="Q413" s="166"/>
      <c r="R413" s="166"/>
      <c r="S413" s="172"/>
      <c r="T413" s="166"/>
      <c r="U413" s="166"/>
      <c r="V413" s="166"/>
      <c r="W413" s="166"/>
      <c r="X413" s="166"/>
      <c r="Y413" s="166"/>
      <c r="Z413" s="166"/>
      <c r="AA413" s="166"/>
      <c r="AB413" s="172"/>
      <c r="AC413" s="172"/>
      <c r="AD413" s="172"/>
      <c r="AE413" s="172"/>
      <c r="AF413" s="172"/>
      <c r="AG413" s="172"/>
      <c r="AH413" s="172"/>
      <c r="AI413" s="172"/>
      <c r="AJ413" s="172"/>
      <c r="AK413" s="172"/>
      <c r="AL413" s="174"/>
      <c r="AM413" s="172"/>
      <c r="AN413" s="172"/>
      <c r="AO413" s="172"/>
      <c r="AP413" s="172"/>
      <c r="AQ413" s="172"/>
      <c r="AR413" s="172"/>
      <c r="AS413" s="172"/>
      <c r="AT413" s="172"/>
      <c r="AU413" s="172"/>
      <c r="AV413" s="172"/>
      <c r="AW413" s="172"/>
      <c r="AX413" s="172"/>
      <c r="AY413" s="172"/>
      <c r="AZ413" s="172"/>
      <c r="BA413" s="172"/>
      <c r="BB413" s="172"/>
      <c r="BC413" s="172"/>
      <c r="BD413" s="172"/>
      <c r="BE413" s="172"/>
      <c r="BF413" s="172"/>
      <c r="BG413" s="172"/>
      <c r="BH413" s="172"/>
      <c r="BI413" s="172"/>
      <c r="BJ413" s="172"/>
      <c r="BK413" s="172"/>
      <c r="BL413" s="172"/>
      <c r="BM413" s="172"/>
      <c r="BN413" s="172"/>
      <c r="BO413" s="172"/>
      <c r="BP413" s="172"/>
      <c r="BQ413" s="172"/>
      <c r="BR413" s="172"/>
      <c r="BS413" s="172"/>
      <c r="BT413" s="172"/>
      <c r="BU413" s="172"/>
      <c r="BV413" s="172"/>
      <c r="BW413" s="172"/>
      <c r="BX413" s="172"/>
      <c r="BY413" s="172"/>
      <c r="BZ413" s="172"/>
      <c r="CA413" s="172"/>
      <c r="CB413" s="172"/>
      <c r="CC413" s="172"/>
      <c r="CD413" s="172"/>
      <c r="CE413" s="172"/>
      <c r="CF413" s="172"/>
      <c r="CG413" s="172"/>
      <c r="CH413" s="172"/>
      <c r="CI413" s="172"/>
      <c r="CJ413" s="172"/>
      <c r="CK413" s="172"/>
      <c r="CL413" s="172"/>
      <c r="CM413" s="172"/>
      <c r="CN413" s="172"/>
      <c r="CO413" s="172"/>
      <c r="CP413" s="172"/>
      <c r="CQ413" s="172"/>
      <c r="CR413" s="172"/>
      <c r="CS413" s="172"/>
      <c r="CT413" s="172"/>
      <c r="CU413" s="172"/>
      <c r="CV413" s="172"/>
      <c r="CW413" s="172"/>
      <c r="CX413" s="172"/>
      <c r="CY413" s="172"/>
      <c r="CZ413" s="172"/>
    </row>
    <row r="414" spans="1:104" ht="11.25" customHeight="1" x14ac:dyDescent="0.25">
      <c r="A414" s="172"/>
      <c r="B414" s="172"/>
      <c r="C414" s="172"/>
      <c r="D414" s="172"/>
      <c r="E414" s="116"/>
      <c r="F414" s="119"/>
      <c r="G414" s="117"/>
      <c r="H414" s="116"/>
      <c r="I414" s="119"/>
      <c r="J414" s="172"/>
      <c r="K414" s="166"/>
      <c r="L414" s="166"/>
      <c r="M414" s="166"/>
      <c r="N414" s="166"/>
      <c r="O414" s="166"/>
      <c r="P414" s="166"/>
      <c r="Q414" s="166"/>
      <c r="R414" s="166"/>
      <c r="S414" s="172"/>
      <c r="T414" s="166"/>
      <c r="U414" s="166"/>
      <c r="V414" s="166"/>
      <c r="W414" s="166"/>
      <c r="X414" s="166"/>
      <c r="Y414" s="166"/>
      <c r="Z414" s="166"/>
      <c r="AA414" s="166"/>
      <c r="AB414" s="172"/>
      <c r="AC414" s="172"/>
      <c r="AD414" s="172"/>
      <c r="AE414" s="172"/>
      <c r="AF414" s="172"/>
      <c r="AG414" s="172"/>
      <c r="AH414" s="172"/>
      <c r="AI414" s="172"/>
      <c r="AJ414" s="172"/>
      <c r="AK414" s="172"/>
      <c r="AL414" s="174"/>
      <c r="AM414" s="172"/>
      <c r="AN414" s="172"/>
      <c r="AO414" s="172"/>
      <c r="AP414" s="172"/>
      <c r="AQ414" s="172"/>
      <c r="AR414" s="172"/>
      <c r="AS414" s="172"/>
      <c r="AT414" s="172"/>
      <c r="AU414" s="172"/>
      <c r="AV414" s="172"/>
      <c r="AW414" s="172"/>
      <c r="AX414" s="172"/>
      <c r="AY414" s="172"/>
      <c r="AZ414" s="172"/>
      <c r="BA414" s="172"/>
      <c r="BB414" s="172"/>
      <c r="BC414" s="172"/>
      <c r="BD414" s="172"/>
      <c r="BE414" s="172"/>
      <c r="BF414" s="172"/>
      <c r="BG414" s="172"/>
      <c r="BH414" s="172"/>
      <c r="BI414" s="172"/>
      <c r="BJ414" s="172"/>
      <c r="BK414" s="172"/>
      <c r="BL414" s="172"/>
      <c r="BM414" s="172"/>
      <c r="BN414" s="172"/>
      <c r="BO414" s="172"/>
      <c r="BP414" s="172"/>
      <c r="BQ414" s="172"/>
      <c r="BR414" s="172"/>
      <c r="BS414" s="172"/>
      <c r="BT414" s="172"/>
      <c r="BU414" s="172"/>
      <c r="BV414" s="172"/>
      <c r="BW414" s="172"/>
      <c r="BX414" s="172"/>
      <c r="BY414" s="172"/>
      <c r="BZ414" s="172"/>
      <c r="CA414" s="172"/>
      <c r="CB414" s="172"/>
      <c r="CC414" s="172"/>
      <c r="CD414" s="172"/>
      <c r="CE414" s="172"/>
      <c r="CF414" s="172"/>
      <c r="CG414" s="172"/>
      <c r="CH414" s="172"/>
      <c r="CI414" s="172"/>
      <c r="CJ414" s="172"/>
      <c r="CK414" s="172"/>
      <c r="CL414" s="172"/>
      <c r="CM414" s="172"/>
      <c r="CN414" s="172"/>
      <c r="CO414" s="172"/>
      <c r="CP414" s="172"/>
      <c r="CQ414" s="172"/>
      <c r="CR414" s="172"/>
      <c r="CS414" s="172"/>
      <c r="CT414" s="172"/>
      <c r="CU414" s="172"/>
      <c r="CV414" s="172"/>
      <c r="CW414" s="172"/>
      <c r="CX414" s="172"/>
      <c r="CY414" s="172"/>
      <c r="CZ414" s="172"/>
    </row>
    <row r="415" spans="1:104" ht="11.25" customHeight="1" x14ac:dyDescent="0.25">
      <c r="A415" s="172"/>
      <c r="B415" s="172"/>
      <c r="C415" s="172"/>
      <c r="D415" s="172"/>
      <c r="E415" s="116"/>
      <c r="F415" s="119"/>
      <c r="G415" s="117"/>
      <c r="H415" s="116"/>
      <c r="I415" s="119"/>
      <c r="J415" s="172"/>
      <c r="K415" s="166"/>
      <c r="L415" s="166"/>
      <c r="M415" s="166"/>
      <c r="N415" s="166"/>
      <c r="O415" s="166"/>
      <c r="P415" s="166"/>
      <c r="Q415" s="166"/>
      <c r="R415" s="166"/>
      <c r="S415" s="172"/>
      <c r="T415" s="166"/>
      <c r="U415" s="166"/>
      <c r="V415" s="166"/>
      <c r="W415" s="166"/>
      <c r="X415" s="166"/>
      <c r="Y415" s="166"/>
      <c r="Z415" s="166"/>
      <c r="AA415" s="166"/>
      <c r="AB415" s="172"/>
      <c r="AC415" s="172"/>
      <c r="AD415" s="172"/>
      <c r="AE415" s="172"/>
      <c r="AF415" s="172"/>
      <c r="AG415" s="172"/>
      <c r="AH415" s="172"/>
      <c r="AI415" s="172"/>
      <c r="AJ415" s="172"/>
      <c r="AK415" s="172"/>
      <c r="AL415" s="174"/>
      <c r="AM415" s="172"/>
      <c r="AN415" s="172"/>
      <c r="AO415" s="172"/>
      <c r="AP415" s="172"/>
      <c r="AQ415" s="172"/>
      <c r="AR415" s="172"/>
      <c r="AS415" s="172"/>
      <c r="AT415" s="172"/>
      <c r="AU415" s="172"/>
      <c r="AV415" s="172"/>
      <c r="AW415" s="172"/>
      <c r="AX415" s="172"/>
      <c r="AY415" s="172"/>
      <c r="AZ415" s="172"/>
      <c r="BA415" s="172"/>
      <c r="BB415" s="172"/>
      <c r="BC415" s="172"/>
      <c r="BD415" s="172"/>
      <c r="BE415" s="172"/>
      <c r="BF415" s="172"/>
      <c r="BG415" s="172"/>
      <c r="BH415" s="172"/>
      <c r="BI415" s="172"/>
      <c r="BJ415" s="172"/>
      <c r="BK415" s="172"/>
      <c r="BL415" s="172"/>
      <c r="BM415" s="172"/>
      <c r="BN415" s="172"/>
      <c r="BO415" s="172"/>
      <c r="BP415" s="172"/>
      <c r="BQ415" s="172"/>
      <c r="BR415" s="172"/>
      <c r="BS415" s="172"/>
      <c r="BT415" s="172"/>
      <c r="BU415" s="172"/>
      <c r="BV415" s="172"/>
      <c r="BW415" s="172"/>
      <c r="BX415" s="172"/>
      <c r="BY415" s="172"/>
      <c r="BZ415" s="172"/>
      <c r="CA415" s="172"/>
      <c r="CB415" s="172"/>
      <c r="CC415" s="172"/>
      <c r="CD415" s="172"/>
      <c r="CE415" s="172"/>
      <c r="CF415" s="172"/>
      <c r="CG415" s="172"/>
      <c r="CH415" s="172"/>
      <c r="CI415" s="172"/>
      <c r="CJ415" s="172"/>
      <c r="CK415" s="172"/>
      <c r="CL415" s="172"/>
      <c r="CM415" s="172"/>
      <c r="CN415" s="172"/>
      <c r="CO415" s="172"/>
      <c r="CP415" s="172"/>
      <c r="CQ415" s="172"/>
      <c r="CR415" s="172"/>
      <c r="CS415" s="172"/>
      <c r="CT415" s="172"/>
      <c r="CU415" s="172"/>
      <c r="CV415" s="172"/>
      <c r="CW415" s="172"/>
      <c r="CX415" s="172"/>
      <c r="CY415" s="172"/>
      <c r="CZ415" s="172"/>
    </row>
    <row r="416" spans="1:104" ht="11.25" customHeight="1" x14ac:dyDescent="0.25">
      <c r="A416" s="172"/>
      <c r="B416" s="172"/>
      <c r="C416" s="172"/>
      <c r="D416" s="172"/>
      <c r="E416" s="116"/>
      <c r="F416" s="119"/>
      <c r="G416" s="117"/>
      <c r="H416" s="116"/>
      <c r="I416" s="119"/>
      <c r="J416" s="172"/>
      <c r="K416" s="166"/>
      <c r="L416" s="166"/>
      <c r="M416" s="166"/>
      <c r="N416" s="166"/>
      <c r="O416" s="166"/>
      <c r="P416" s="166"/>
      <c r="Q416" s="166"/>
      <c r="R416" s="166"/>
      <c r="S416" s="172"/>
      <c r="T416" s="166"/>
      <c r="U416" s="166"/>
      <c r="V416" s="166"/>
      <c r="W416" s="166"/>
      <c r="X416" s="166"/>
      <c r="Y416" s="166"/>
      <c r="Z416" s="166"/>
      <c r="AA416" s="166"/>
      <c r="AB416" s="172"/>
      <c r="AC416" s="172"/>
      <c r="AD416" s="172"/>
      <c r="AE416" s="172"/>
      <c r="AF416" s="172"/>
      <c r="AG416" s="172"/>
      <c r="AH416" s="172"/>
      <c r="AI416" s="172"/>
      <c r="AJ416" s="172"/>
      <c r="AK416" s="172"/>
      <c r="AL416" s="174"/>
      <c r="AM416" s="172"/>
      <c r="AN416" s="172"/>
      <c r="AO416" s="172"/>
      <c r="AP416" s="172"/>
      <c r="AQ416" s="172"/>
      <c r="AR416" s="172"/>
      <c r="AS416" s="172"/>
      <c r="AT416" s="172"/>
      <c r="AU416" s="172"/>
      <c r="AV416" s="172"/>
      <c r="AW416" s="172"/>
      <c r="AX416" s="172"/>
      <c r="AY416" s="172"/>
      <c r="AZ416" s="172"/>
      <c r="BA416" s="172"/>
      <c r="BB416" s="172"/>
      <c r="BC416" s="172"/>
      <c r="BD416" s="172"/>
      <c r="BE416" s="172"/>
      <c r="BF416" s="172"/>
      <c r="BG416" s="172"/>
      <c r="BH416" s="172"/>
      <c r="BI416" s="172"/>
      <c r="BJ416" s="172"/>
      <c r="BK416" s="172"/>
      <c r="BL416" s="172"/>
      <c r="BM416" s="172"/>
      <c r="BN416" s="172"/>
      <c r="BO416" s="172"/>
      <c r="BP416" s="172"/>
      <c r="BQ416" s="172"/>
      <c r="BR416" s="172"/>
      <c r="BS416" s="172"/>
      <c r="BT416" s="172"/>
      <c r="BU416" s="172"/>
      <c r="BV416" s="172"/>
      <c r="BW416" s="172"/>
      <c r="BX416" s="172"/>
      <c r="BY416" s="172"/>
      <c r="BZ416" s="172"/>
      <c r="CA416" s="172"/>
      <c r="CB416" s="172"/>
      <c r="CC416" s="172"/>
      <c r="CD416" s="172"/>
      <c r="CE416" s="172"/>
      <c r="CF416" s="172"/>
      <c r="CG416" s="172"/>
      <c r="CH416" s="172"/>
      <c r="CI416" s="172"/>
      <c r="CJ416" s="172"/>
      <c r="CK416" s="172"/>
      <c r="CL416" s="172"/>
      <c r="CM416" s="172"/>
      <c r="CN416" s="172"/>
      <c r="CO416" s="172"/>
      <c r="CP416" s="172"/>
      <c r="CQ416" s="172"/>
      <c r="CR416" s="172"/>
      <c r="CS416" s="172"/>
      <c r="CT416" s="172"/>
      <c r="CU416" s="172"/>
      <c r="CV416" s="172"/>
      <c r="CW416" s="172"/>
      <c r="CX416" s="172"/>
      <c r="CY416" s="172"/>
      <c r="CZ416" s="172"/>
    </row>
    <row r="417" spans="1:104" ht="11.25" customHeight="1" x14ac:dyDescent="0.25">
      <c r="A417" s="172"/>
      <c r="B417" s="172"/>
      <c r="C417" s="172"/>
      <c r="D417" s="172"/>
      <c r="E417" s="116"/>
      <c r="F417" s="119"/>
      <c r="G417" s="117"/>
      <c r="H417" s="116"/>
      <c r="I417" s="119"/>
      <c r="J417" s="172"/>
      <c r="K417" s="166"/>
      <c r="L417" s="166"/>
      <c r="M417" s="166"/>
      <c r="N417" s="166"/>
      <c r="O417" s="166"/>
      <c r="P417" s="166"/>
      <c r="Q417" s="166"/>
      <c r="R417" s="166"/>
      <c r="S417" s="172"/>
      <c r="T417" s="166"/>
      <c r="U417" s="166"/>
      <c r="V417" s="166"/>
      <c r="W417" s="166"/>
      <c r="X417" s="166"/>
      <c r="Y417" s="166"/>
      <c r="Z417" s="166"/>
      <c r="AA417" s="166"/>
      <c r="AB417" s="172"/>
      <c r="AC417" s="172"/>
      <c r="AD417" s="172"/>
      <c r="AE417" s="172"/>
      <c r="AF417" s="172"/>
      <c r="AG417" s="172"/>
      <c r="AH417" s="172"/>
      <c r="AI417" s="172"/>
      <c r="AJ417" s="172"/>
      <c r="AK417" s="172"/>
      <c r="AL417" s="174"/>
      <c r="AM417" s="172"/>
      <c r="AN417" s="172"/>
      <c r="AO417" s="172"/>
      <c r="AP417" s="172"/>
      <c r="AQ417" s="172"/>
      <c r="AR417" s="172"/>
      <c r="AS417" s="172"/>
      <c r="AT417" s="172"/>
      <c r="AU417" s="172"/>
      <c r="AV417" s="172"/>
      <c r="AW417" s="172"/>
      <c r="AX417" s="172"/>
      <c r="AY417" s="172"/>
      <c r="AZ417" s="172"/>
      <c r="BA417" s="172"/>
      <c r="BB417" s="172"/>
      <c r="BC417" s="172"/>
      <c r="BD417" s="172"/>
      <c r="BE417" s="172"/>
      <c r="BF417" s="172"/>
      <c r="BG417" s="172"/>
      <c r="BH417" s="172"/>
      <c r="BI417" s="172"/>
      <c r="BJ417" s="172"/>
      <c r="BK417" s="172"/>
      <c r="BL417" s="172"/>
      <c r="BM417" s="172"/>
      <c r="BN417" s="172"/>
      <c r="BO417" s="172"/>
      <c r="BP417" s="172"/>
      <c r="BQ417" s="172"/>
      <c r="BR417" s="172"/>
      <c r="BS417" s="172"/>
      <c r="BT417" s="172"/>
      <c r="BU417" s="172"/>
      <c r="BV417" s="172"/>
      <c r="BW417" s="172"/>
      <c r="BX417" s="172"/>
      <c r="BY417" s="172"/>
      <c r="BZ417" s="172"/>
      <c r="CA417" s="172"/>
      <c r="CB417" s="172"/>
      <c r="CC417" s="172"/>
      <c r="CD417" s="172"/>
      <c r="CE417" s="172"/>
      <c r="CF417" s="172"/>
      <c r="CG417" s="172"/>
      <c r="CH417" s="172"/>
      <c r="CI417" s="172"/>
      <c r="CJ417" s="172"/>
      <c r="CK417" s="172"/>
      <c r="CL417" s="172"/>
      <c r="CM417" s="172"/>
      <c r="CN417" s="172"/>
      <c r="CO417" s="172"/>
      <c r="CP417" s="172"/>
      <c r="CQ417" s="172"/>
      <c r="CR417" s="172"/>
      <c r="CS417" s="172"/>
      <c r="CT417" s="172"/>
      <c r="CU417" s="172"/>
      <c r="CV417" s="172"/>
      <c r="CW417" s="172"/>
      <c r="CX417" s="172"/>
      <c r="CY417" s="172"/>
      <c r="CZ417" s="172"/>
    </row>
    <row r="418" spans="1:104" ht="11.25" customHeight="1" x14ac:dyDescent="0.25">
      <c r="A418" s="172"/>
      <c r="B418" s="172"/>
      <c r="C418" s="172"/>
      <c r="D418" s="172"/>
      <c r="E418" s="116"/>
      <c r="F418" s="119"/>
      <c r="G418" s="117"/>
      <c r="H418" s="116"/>
      <c r="I418" s="119"/>
      <c r="J418" s="172"/>
      <c r="K418" s="166"/>
      <c r="L418" s="166"/>
      <c r="M418" s="166"/>
      <c r="N418" s="166"/>
      <c r="O418" s="166"/>
      <c r="P418" s="166"/>
      <c r="Q418" s="166"/>
      <c r="R418" s="166"/>
      <c r="S418" s="172"/>
      <c r="T418" s="166"/>
      <c r="U418" s="166"/>
      <c r="V418" s="166"/>
      <c r="W418" s="166"/>
      <c r="X418" s="166"/>
      <c r="Y418" s="166"/>
      <c r="Z418" s="166"/>
      <c r="AA418" s="166"/>
      <c r="AB418" s="172"/>
      <c r="AC418" s="172"/>
      <c r="AD418" s="172"/>
      <c r="AE418" s="172"/>
      <c r="AF418" s="172"/>
      <c r="AG418" s="172"/>
      <c r="AH418" s="172"/>
      <c r="AI418" s="172"/>
      <c r="AJ418" s="172"/>
      <c r="AK418" s="172"/>
      <c r="AL418" s="174"/>
      <c r="AM418" s="172"/>
      <c r="AN418" s="172"/>
      <c r="AO418" s="172"/>
      <c r="AP418" s="172"/>
      <c r="AQ418" s="172"/>
      <c r="AR418" s="172"/>
      <c r="AS418" s="172"/>
      <c r="AT418" s="172"/>
      <c r="AU418" s="172"/>
      <c r="AV418" s="172"/>
      <c r="AW418" s="172"/>
      <c r="AX418" s="172"/>
      <c r="AY418" s="172"/>
      <c r="AZ418" s="172"/>
      <c r="BA418" s="172"/>
      <c r="BB418" s="172"/>
      <c r="BC418" s="172"/>
      <c r="BD418" s="172"/>
      <c r="BE418" s="172"/>
      <c r="BF418" s="172"/>
      <c r="BG418" s="172"/>
      <c r="BH418" s="172"/>
      <c r="BI418" s="172"/>
      <c r="BJ418" s="172"/>
      <c r="BK418" s="172"/>
      <c r="BL418" s="172"/>
      <c r="BM418" s="172"/>
      <c r="BN418" s="172"/>
      <c r="BO418" s="172"/>
      <c r="BP418" s="172"/>
      <c r="BQ418" s="172"/>
      <c r="BR418" s="172"/>
      <c r="BS418" s="172"/>
      <c r="BT418" s="172"/>
      <c r="BU418" s="172"/>
      <c r="BV418" s="172"/>
      <c r="BW418" s="172"/>
      <c r="BX418" s="172"/>
      <c r="BY418" s="172"/>
      <c r="BZ418" s="172"/>
      <c r="CA418" s="172"/>
      <c r="CB418" s="172"/>
      <c r="CC418" s="172"/>
      <c r="CD418" s="172"/>
      <c r="CE418" s="172"/>
      <c r="CF418" s="172"/>
      <c r="CG418" s="172"/>
      <c r="CH418" s="172"/>
      <c r="CI418" s="172"/>
      <c r="CJ418" s="172"/>
      <c r="CK418" s="172"/>
      <c r="CL418" s="172"/>
      <c r="CM418" s="172"/>
      <c r="CN418" s="172"/>
      <c r="CO418" s="172"/>
      <c r="CP418" s="172"/>
      <c r="CQ418" s="172"/>
      <c r="CR418" s="172"/>
      <c r="CS418" s="172"/>
      <c r="CT418" s="172"/>
      <c r="CU418" s="172"/>
      <c r="CV418" s="172"/>
      <c r="CW418" s="172"/>
      <c r="CX418" s="172"/>
      <c r="CY418" s="172"/>
      <c r="CZ418" s="172"/>
    </row>
    <row r="419" spans="1:104" ht="11.25" customHeight="1" x14ac:dyDescent="0.25">
      <c r="A419" s="172"/>
      <c r="B419" s="172"/>
      <c r="C419" s="172"/>
      <c r="D419" s="172"/>
      <c r="E419" s="116"/>
      <c r="F419" s="119"/>
      <c r="G419" s="117"/>
      <c r="H419" s="116"/>
      <c r="I419" s="119"/>
      <c r="J419" s="172"/>
      <c r="K419" s="166"/>
      <c r="L419" s="166"/>
      <c r="M419" s="166"/>
      <c r="N419" s="166"/>
      <c r="O419" s="166"/>
      <c r="P419" s="166"/>
      <c r="Q419" s="166"/>
      <c r="R419" s="166"/>
      <c r="S419" s="172"/>
      <c r="T419" s="166"/>
      <c r="U419" s="166"/>
      <c r="V419" s="166"/>
      <c r="W419" s="166"/>
      <c r="X419" s="166"/>
      <c r="Y419" s="166"/>
      <c r="Z419" s="166"/>
      <c r="AA419" s="166"/>
      <c r="AB419" s="172"/>
      <c r="AC419" s="172"/>
      <c r="AD419" s="172"/>
      <c r="AE419" s="172"/>
      <c r="AF419" s="172"/>
      <c r="AG419" s="172"/>
      <c r="AH419" s="172"/>
      <c r="AI419" s="172"/>
      <c r="AJ419" s="172"/>
      <c r="AK419" s="172"/>
      <c r="AL419" s="174"/>
      <c r="AM419" s="172"/>
      <c r="AN419" s="172"/>
      <c r="AO419" s="172"/>
      <c r="AP419" s="172"/>
      <c r="AQ419" s="172"/>
      <c r="AR419" s="172"/>
      <c r="AS419" s="172"/>
      <c r="AT419" s="172"/>
      <c r="AU419" s="172"/>
      <c r="AV419" s="172"/>
      <c r="AW419" s="172"/>
      <c r="AX419" s="172"/>
      <c r="AY419" s="172"/>
      <c r="AZ419" s="172"/>
      <c r="BA419" s="172"/>
      <c r="BB419" s="172"/>
      <c r="BC419" s="172"/>
      <c r="BD419" s="172"/>
      <c r="BE419" s="172"/>
      <c r="BF419" s="172"/>
      <c r="BG419" s="172"/>
      <c r="BH419" s="172"/>
      <c r="BI419" s="172"/>
      <c r="BJ419" s="172"/>
      <c r="BK419" s="172"/>
      <c r="BL419" s="172"/>
      <c r="BM419" s="172"/>
      <c r="BN419" s="172"/>
      <c r="BO419" s="172"/>
      <c r="BP419" s="172"/>
      <c r="BQ419" s="172"/>
      <c r="BR419" s="172"/>
      <c r="BS419" s="172"/>
      <c r="BT419" s="172"/>
      <c r="BU419" s="172"/>
      <c r="BV419" s="172"/>
      <c r="BW419" s="172"/>
      <c r="BX419" s="172"/>
      <c r="BY419" s="172"/>
      <c r="BZ419" s="172"/>
      <c r="CA419" s="172"/>
      <c r="CB419" s="172"/>
      <c r="CC419" s="172"/>
      <c r="CD419" s="172"/>
      <c r="CE419" s="172"/>
      <c r="CF419" s="172"/>
      <c r="CG419" s="172"/>
      <c r="CH419" s="172"/>
      <c r="CI419" s="172"/>
      <c r="CJ419" s="172"/>
      <c r="CK419" s="172"/>
      <c r="CL419" s="172"/>
      <c r="CM419" s="172"/>
      <c r="CN419" s="172"/>
      <c r="CO419" s="172"/>
      <c r="CP419" s="172"/>
      <c r="CQ419" s="172"/>
      <c r="CR419" s="172"/>
      <c r="CS419" s="172"/>
      <c r="CT419" s="172"/>
      <c r="CU419" s="172"/>
      <c r="CV419" s="172"/>
      <c r="CW419" s="172"/>
      <c r="CX419" s="172"/>
      <c r="CY419" s="172"/>
      <c r="CZ419" s="172"/>
    </row>
    <row r="420" spans="1:104" ht="11.25" customHeight="1" x14ac:dyDescent="0.25">
      <c r="A420" s="172"/>
      <c r="B420" s="172"/>
      <c r="C420" s="172"/>
      <c r="D420" s="172"/>
      <c r="E420" s="116"/>
      <c r="F420" s="119"/>
      <c r="G420" s="117"/>
      <c r="H420" s="116"/>
      <c r="I420" s="119"/>
      <c r="J420" s="172"/>
      <c r="K420" s="166"/>
      <c r="L420" s="166"/>
      <c r="M420" s="166"/>
      <c r="N420" s="166"/>
      <c r="O420" s="166"/>
      <c r="P420" s="166"/>
      <c r="Q420" s="166"/>
      <c r="R420" s="166"/>
      <c r="S420" s="172"/>
      <c r="T420" s="166"/>
      <c r="U420" s="166"/>
      <c r="V420" s="166"/>
      <c r="W420" s="166"/>
      <c r="X420" s="166"/>
      <c r="Y420" s="166"/>
      <c r="Z420" s="166"/>
      <c r="AA420" s="166"/>
      <c r="AB420" s="172"/>
      <c r="AC420" s="172"/>
      <c r="AD420" s="172"/>
      <c r="AE420" s="172"/>
      <c r="AF420" s="172"/>
      <c r="AG420" s="172"/>
      <c r="AH420" s="172"/>
      <c r="AI420" s="172"/>
      <c r="AJ420" s="172"/>
      <c r="AK420" s="172"/>
      <c r="AL420" s="174"/>
      <c r="AM420" s="172"/>
      <c r="AN420" s="172"/>
      <c r="AO420" s="172"/>
      <c r="AP420" s="172"/>
      <c r="AQ420" s="172"/>
      <c r="AR420" s="172"/>
      <c r="AS420" s="172"/>
      <c r="AT420" s="172"/>
      <c r="AU420" s="172"/>
      <c r="AV420" s="172"/>
      <c r="AW420" s="172"/>
      <c r="AX420" s="172"/>
      <c r="AY420" s="172"/>
      <c r="AZ420" s="172"/>
      <c r="BA420" s="172"/>
      <c r="BB420" s="172"/>
      <c r="BC420" s="172"/>
      <c r="BD420" s="172"/>
      <c r="BE420" s="172"/>
      <c r="BF420" s="172"/>
      <c r="BG420" s="172"/>
      <c r="BH420" s="172"/>
      <c r="BI420" s="172"/>
      <c r="BJ420" s="172"/>
      <c r="BK420" s="172"/>
      <c r="BL420" s="172"/>
      <c r="BM420" s="172"/>
      <c r="BN420" s="172"/>
      <c r="BO420" s="172"/>
      <c r="BP420" s="172"/>
      <c r="BQ420" s="172"/>
      <c r="BR420" s="172"/>
      <c r="BS420" s="172"/>
      <c r="BT420" s="172"/>
      <c r="BU420" s="172"/>
      <c r="BV420" s="172"/>
      <c r="BW420" s="172"/>
      <c r="BX420" s="172"/>
      <c r="BY420" s="172"/>
      <c r="BZ420" s="172"/>
      <c r="CA420" s="172"/>
      <c r="CB420" s="172"/>
      <c r="CC420" s="172"/>
      <c r="CD420" s="172"/>
      <c r="CE420" s="172"/>
      <c r="CF420" s="172"/>
      <c r="CG420" s="172"/>
      <c r="CH420" s="172"/>
      <c r="CI420" s="172"/>
      <c r="CJ420" s="172"/>
      <c r="CK420" s="172"/>
      <c r="CL420" s="172"/>
      <c r="CM420" s="172"/>
      <c r="CN420" s="172"/>
      <c r="CO420" s="172"/>
      <c r="CP420" s="172"/>
      <c r="CQ420" s="172"/>
      <c r="CR420" s="172"/>
      <c r="CS420" s="172"/>
      <c r="CT420" s="172"/>
      <c r="CU420" s="172"/>
      <c r="CV420" s="172"/>
      <c r="CW420" s="172"/>
      <c r="CX420" s="172"/>
      <c r="CY420" s="172"/>
      <c r="CZ420" s="172"/>
    </row>
    <row r="421" spans="1:104" ht="11.25" customHeight="1" x14ac:dyDescent="0.25">
      <c r="A421" s="172"/>
      <c r="B421" s="172"/>
      <c r="C421" s="172"/>
      <c r="D421" s="172"/>
      <c r="E421" s="116"/>
      <c r="F421" s="119"/>
      <c r="G421" s="117"/>
      <c r="H421" s="116"/>
      <c r="I421" s="119"/>
      <c r="J421" s="172"/>
      <c r="K421" s="166"/>
      <c r="L421" s="166"/>
      <c r="M421" s="166"/>
      <c r="N421" s="166"/>
      <c r="O421" s="166"/>
      <c r="P421" s="166"/>
      <c r="Q421" s="166"/>
      <c r="R421" s="166"/>
      <c r="S421" s="172"/>
      <c r="T421" s="166"/>
      <c r="U421" s="166"/>
      <c r="V421" s="166"/>
      <c r="W421" s="166"/>
      <c r="X421" s="166"/>
      <c r="Y421" s="166"/>
      <c r="Z421" s="166"/>
      <c r="AA421" s="166"/>
      <c r="AB421" s="172"/>
      <c r="AC421" s="172"/>
      <c r="AD421" s="172"/>
      <c r="AE421" s="172"/>
      <c r="AF421" s="172"/>
      <c r="AG421" s="172"/>
      <c r="AH421" s="172"/>
      <c r="AI421" s="172"/>
      <c r="AJ421" s="172"/>
      <c r="AK421" s="172"/>
      <c r="AL421" s="174"/>
      <c r="AM421" s="172"/>
      <c r="AN421" s="172"/>
      <c r="AO421" s="172"/>
      <c r="AP421" s="172"/>
      <c r="AQ421" s="172"/>
      <c r="AR421" s="172"/>
      <c r="AS421" s="172"/>
      <c r="AT421" s="172"/>
      <c r="AU421" s="172"/>
      <c r="AV421" s="172"/>
      <c r="AW421" s="172"/>
      <c r="AX421" s="172"/>
      <c r="AY421" s="172"/>
      <c r="AZ421" s="172"/>
      <c r="BA421" s="172"/>
      <c r="BB421" s="172"/>
      <c r="BC421" s="172"/>
      <c r="BD421" s="172"/>
      <c r="BE421" s="172"/>
      <c r="BF421" s="172"/>
      <c r="BG421" s="172"/>
      <c r="BH421" s="172"/>
      <c r="BI421" s="172"/>
      <c r="BJ421" s="172"/>
      <c r="BK421" s="172"/>
      <c r="BL421" s="172"/>
      <c r="BM421" s="172"/>
      <c r="BN421" s="172"/>
      <c r="BO421" s="172"/>
      <c r="BP421" s="172"/>
      <c r="BQ421" s="172"/>
      <c r="BR421" s="172"/>
      <c r="BS421" s="172"/>
      <c r="BT421" s="172"/>
      <c r="BU421" s="172"/>
      <c r="BV421" s="172"/>
      <c r="BW421" s="172"/>
      <c r="BX421" s="172"/>
      <c r="BY421" s="172"/>
      <c r="BZ421" s="172"/>
      <c r="CA421" s="172"/>
      <c r="CB421" s="172"/>
      <c r="CC421" s="172"/>
      <c r="CD421" s="172"/>
      <c r="CE421" s="172"/>
      <c r="CF421" s="172"/>
      <c r="CG421" s="172"/>
      <c r="CH421" s="172"/>
      <c r="CI421" s="172"/>
      <c r="CJ421" s="172"/>
      <c r="CK421" s="172"/>
      <c r="CL421" s="172"/>
      <c r="CM421" s="172"/>
      <c r="CN421" s="172"/>
      <c r="CO421" s="172"/>
      <c r="CP421" s="172"/>
      <c r="CQ421" s="172"/>
      <c r="CR421" s="172"/>
      <c r="CS421" s="172"/>
      <c r="CT421" s="172"/>
      <c r="CU421" s="172"/>
      <c r="CV421" s="172"/>
      <c r="CW421" s="172"/>
      <c r="CX421" s="172"/>
      <c r="CY421" s="172"/>
      <c r="CZ421" s="172"/>
    </row>
    <row r="422" spans="1:104" ht="11.25" customHeight="1" x14ac:dyDescent="0.25">
      <c r="A422" s="172"/>
      <c r="B422" s="172"/>
      <c r="C422" s="172"/>
      <c r="D422" s="172"/>
      <c r="E422" s="116"/>
      <c r="F422" s="119"/>
      <c r="G422" s="117"/>
      <c r="H422" s="116"/>
      <c r="I422" s="119"/>
      <c r="J422" s="172"/>
      <c r="K422" s="166"/>
      <c r="L422" s="166"/>
      <c r="M422" s="166"/>
      <c r="N422" s="166"/>
      <c r="O422" s="166"/>
      <c r="P422" s="166"/>
      <c r="Q422" s="166"/>
      <c r="R422" s="166"/>
      <c r="S422" s="172"/>
      <c r="T422" s="166"/>
      <c r="U422" s="166"/>
      <c r="V422" s="166"/>
      <c r="W422" s="166"/>
      <c r="X422" s="166"/>
      <c r="Y422" s="166"/>
      <c r="Z422" s="166"/>
      <c r="AA422" s="166"/>
      <c r="AB422" s="172"/>
      <c r="AC422" s="172"/>
      <c r="AD422" s="172"/>
      <c r="AE422" s="172"/>
      <c r="AF422" s="172"/>
      <c r="AG422" s="172"/>
      <c r="AH422" s="172"/>
      <c r="AI422" s="172"/>
      <c r="AJ422" s="172"/>
      <c r="AK422" s="172"/>
      <c r="AL422" s="174"/>
      <c r="AM422" s="172"/>
      <c r="AN422" s="172"/>
      <c r="AO422" s="172"/>
      <c r="AP422" s="172"/>
      <c r="AQ422" s="172"/>
      <c r="AR422" s="172"/>
      <c r="AS422" s="172"/>
      <c r="AT422" s="172"/>
      <c r="AU422" s="172"/>
      <c r="AV422" s="172"/>
      <c r="AW422" s="172"/>
      <c r="AX422" s="172"/>
      <c r="AY422" s="172"/>
      <c r="AZ422" s="172"/>
      <c r="BA422" s="172"/>
      <c r="BB422" s="172"/>
      <c r="BC422" s="172"/>
      <c r="BD422" s="172"/>
      <c r="BE422" s="172"/>
      <c r="BF422" s="172"/>
      <c r="BG422" s="172"/>
      <c r="BH422" s="172"/>
      <c r="BI422" s="172"/>
      <c r="BJ422" s="172"/>
      <c r="BK422" s="172"/>
      <c r="BL422" s="172"/>
      <c r="BM422" s="172"/>
      <c r="BN422" s="172"/>
      <c r="BO422" s="172"/>
      <c r="BP422" s="172"/>
      <c r="BQ422" s="172"/>
      <c r="BR422" s="172"/>
      <c r="BS422" s="172"/>
      <c r="BT422" s="172"/>
      <c r="BU422" s="172"/>
      <c r="BV422" s="172"/>
      <c r="BW422" s="172"/>
      <c r="BX422" s="172"/>
      <c r="BY422" s="172"/>
      <c r="BZ422" s="172"/>
      <c r="CA422" s="172"/>
      <c r="CB422" s="172"/>
      <c r="CC422" s="172"/>
      <c r="CD422" s="172"/>
      <c r="CE422" s="172"/>
      <c r="CF422" s="172"/>
      <c r="CG422" s="172"/>
      <c r="CH422" s="172"/>
      <c r="CI422" s="172"/>
      <c r="CJ422" s="172"/>
      <c r="CK422" s="172"/>
      <c r="CL422" s="172"/>
      <c r="CM422" s="172"/>
      <c r="CN422" s="172"/>
      <c r="CO422" s="172"/>
      <c r="CP422" s="172"/>
      <c r="CQ422" s="172"/>
      <c r="CR422" s="172"/>
      <c r="CS422" s="172"/>
      <c r="CT422" s="172"/>
      <c r="CU422" s="172"/>
      <c r="CV422" s="172"/>
      <c r="CW422" s="172"/>
      <c r="CX422" s="172"/>
      <c r="CY422" s="172"/>
      <c r="CZ422" s="172"/>
    </row>
    <row r="423" spans="1:104" ht="11.25" customHeight="1" x14ac:dyDescent="0.25">
      <c r="A423" s="172"/>
      <c r="B423" s="172"/>
      <c r="C423" s="172"/>
      <c r="D423" s="172"/>
      <c r="E423" s="116"/>
      <c r="F423" s="119"/>
      <c r="G423" s="117"/>
      <c r="H423" s="116"/>
      <c r="I423" s="119"/>
      <c r="J423" s="172"/>
      <c r="K423" s="166"/>
      <c r="L423" s="166"/>
      <c r="M423" s="166"/>
      <c r="N423" s="166"/>
      <c r="O423" s="166"/>
      <c r="P423" s="166"/>
      <c r="Q423" s="166"/>
      <c r="R423" s="166"/>
      <c r="S423" s="172"/>
      <c r="T423" s="166"/>
      <c r="U423" s="166"/>
      <c r="V423" s="166"/>
      <c r="W423" s="166"/>
      <c r="X423" s="166"/>
      <c r="Y423" s="166"/>
      <c r="Z423" s="166"/>
      <c r="AA423" s="166"/>
      <c r="AB423" s="172"/>
      <c r="AC423" s="172"/>
      <c r="AD423" s="172"/>
      <c r="AE423" s="172"/>
      <c r="AF423" s="172"/>
      <c r="AG423" s="172"/>
      <c r="AH423" s="172"/>
      <c r="AI423" s="172"/>
      <c r="AJ423" s="172"/>
      <c r="AK423" s="172"/>
      <c r="AL423" s="174"/>
      <c r="AM423" s="172"/>
      <c r="AN423" s="172"/>
      <c r="AO423" s="172"/>
      <c r="AP423" s="172"/>
      <c r="AQ423" s="172"/>
      <c r="AR423" s="172"/>
      <c r="AS423" s="172"/>
      <c r="AT423" s="172"/>
      <c r="AU423" s="172"/>
      <c r="AV423" s="172"/>
      <c r="AW423" s="172"/>
      <c r="AX423" s="172"/>
      <c r="AY423" s="172"/>
      <c r="AZ423" s="172"/>
      <c r="BA423" s="172"/>
      <c r="BB423" s="172"/>
      <c r="BC423" s="172"/>
      <c r="BD423" s="172"/>
      <c r="BE423" s="172"/>
      <c r="BF423" s="172"/>
      <c r="BG423" s="172"/>
      <c r="BH423" s="172"/>
      <c r="BI423" s="172"/>
      <c r="BJ423" s="172"/>
      <c r="BK423" s="172"/>
      <c r="BL423" s="172"/>
      <c r="BM423" s="172"/>
      <c r="BN423" s="172"/>
      <c r="BO423" s="172"/>
      <c r="BP423" s="172"/>
      <c r="BQ423" s="172"/>
      <c r="BR423" s="172"/>
      <c r="BS423" s="172"/>
      <c r="BT423" s="172"/>
      <c r="BU423" s="172"/>
      <c r="BV423" s="172"/>
      <c r="BW423" s="172"/>
      <c r="BX423" s="172"/>
      <c r="BY423" s="172"/>
      <c r="BZ423" s="172"/>
      <c r="CA423" s="172"/>
      <c r="CB423" s="172"/>
      <c r="CC423" s="172"/>
      <c r="CD423" s="172"/>
      <c r="CE423" s="172"/>
      <c r="CF423" s="172"/>
      <c r="CG423" s="172"/>
      <c r="CH423" s="172"/>
      <c r="CI423" s="172"/>
      <c r="CJ423" s="172"/>
      <c r="CK423" s="172"/>
      <c r="CL423" s="172"/>
      <c r="CM423" s="172"/>
      <c r="CN423" s="172"/>
      <c r="CO423" s="172"/>
      <c r="CP423" s="172"/>
      <c r="CQ423" s="172"/>
      <c r="CR423" s="172"/>
      <c r="CS423" s="172"/>
      <c r="CT423" s="172"/>
      <c r="CU423" s="172"/>
      <c r="CV423" s="172"/>
      <c r="CW423" s="172"/>
      <c r="CX423" s="172"/>
      <c r="CY423" s="172"/>
      <c r="CZ423" s="172"/>
    </row>
    <row r="424" spans="1:104" ht="11.25" customHeight="1" x14ac:dyDescent="0.25">
      <c r="A424" s="172"/>
      <c r="B424" s="172"/>
      <c r="C424" s="172"/>
      <c r="D424" s="172"/>
      <c r="E424" s="116"/>
      <c r="F424" s="119"/>
      <c r="G424" s="117"/>
      <c r="H424" s="116"/>
      <c r="I424" s="119"/>
      <c r="J424" s="172"/>
      <c r="K424" s="166"/>
      <c r="L424" s="166"/>
      <c r="M424" s="166"/>
      <c r="N424" s="166"/>
      <c r="O424" s="166"/>
      <c r="P424" s="166"/>
      <c r="Q424" s="166"/>
      <c r="R424" s="166"/>
      <c r="S424" s="172"/>
      <c r="T424" s="166"/>
      <c r="U424" s="166"/>
      <c r="V424" s="166"/>
      <c r="W424" s="166"/>
      <c r="X424" s="166"/>
      <c r="Y424" s="166"/>
      <c r="Z424" s="166"/>
      <c r="AA424" s="166"/>
      <c r="AB424" s="172"/>
      <c r="AC424" s="172"/>
      <c r="AD424" s="172"/>
      <c r="AE424" s="172"/>
      <c r="AF424" s="172"/>
      <c r="AG424" s="172"/>
      <c r="AH424" s="172"/>
      <c r="AI424" s="172"/>
      <c r="AJ424" s="172"/>
      <c r="AK424" s="172"/>
      <c r="AL424" s="174"/>
      <c r="AM424" s="172"/>
      <c r="AN424" s="172"/>
      <c r="AO424" s="172"/>
      <c r="AP424" s="172"/>
      <c r="AQ424" s="172"/>
      <c r="AR424" s="172"/>
      <c r="AS424" s="172"/>
      <c r="AT424" s="172"/>
      <c r="AU424" s="172"/>
      <c r="AV424" s="172"/>
      <c r="AW424" s="172"/>
      <c r="AX424" s="172"/>
      <c r="AY424" s="172"/>
      <c r="AZ424" s="172"/>
      <c r="BA424" s="172"/>
      <c r="BB424" s="172"/>
      <c r="BC424" s="172"/>
      <c r="BD424" s="172"/>
      <c r="BE424" s="172"/>
      <c r="BF424" s="172"/>
      <c r="BG424" s="172"/>
      <c r="BH424" s="172"/>
      <c r="BI424" s="172"/>
      <c r="BJ424" s="172"/>
      <c r="BK424" s="172"/>
      <c r="BL424" s="172"/>
      <c r="BM424" s="172"/>
      <c r="BN424" s="172"/>
      <c r="BO424" s="172"/>
      <c r="BP424" s="172"/>
      <c r="BQ424" s="172"/>
      <c r="BR424" s="172"/>
      <c r="BS424" s="172"/>
      <c r="BT424" s="172"/>
      <c r="BU424" s="172"/>
      <c r="BV424" s="172"/>
      <c r="BW424" s="172"/>
      <c r="BX424" s="172"/>
      <c r="BY424" s="172"/>
      <c r="BZ424" s="172"/>
      <c r="CA424" s="172"/>
      <c r="CB424" s="172"/>
      <c r="CC424" s="172"/>
      <c r="CD424" s="172"/>
      <c r="CE424" s="172"/>
      <c r="CF424" s="172"/>
      <c r="CG424" s="172"/>
      <c r="CH424" s="172"/>
      <c r="CI424" s="172"/>
      <c r="CJ424" s="172"/>
      <c r="CK424" s="172"/>
      <c r="CL424" s="172"/>
      <c r="CM424" s="172"/>
      <c r="CN424" s="172"/>
      <c r="CO424" s="172"/>
      <c r="CP424" s="172"/>
      <c r="CQ424" s="172"/>
      <c r="CR424" s="172"/>
      <c r="CS424" s="172"/>
      <c r="CT424" s="172"/>
      <c r="CU424" s="172"/>
      <c r="CV424" s="172"/>
      <c r="CW424" s="172"/>
      <c r="CX424" s="172"/>
      <c r="CY424" s="172"/>
      <c r="CZ424" s="172"/>
    </row>
    <row r="425" spans="1:104" ht="11.25" customHeight="1" x14ac:dyDescent="0.25">
      <c r="A425" s="172"/>
      <c r="B425" s="172"/>
      <c r="C425" s="172"/>
      <c r="D425" s="172"/>
      <c r="E425" s="116"/>
      <c r="F425" s="119"/>
      <c r="G425" s="117"/>
      <c r="H425" s="116"/>
      <c r="I425" s="119"/>
      <c r="J425" s="172"/>
      <c r="K425" s="166"/>
      <c r="L425" s="166"/>
      <c r="M425" s="166"/>
      <c r="N425" s="166"/>
      <c r="O425" s="166"/>
      <c r="P425" s="166"/>
      <c r="Q425" s="166"/>
      <c r="R425" s="166"/>
      <c r="S425" s="172"/>
      <c r="T425" s="166"/>
      <c r="U425" s="166"/>
      <c r="V425" s="166"/>
      <c r="W425" s="166"/>
      <c r="X425" s="166"/>
      <c r="Y425" s="166"/>
      <c r="Z425" s="166"/>
      <c r="AA425" s="166"/>
      <c r="AB425" s="172"/>
      <c r="AC425" s="172"/>
      <c r="AD425" s="172"/>
      <c r="AE425" s="172"/>
      <c r="AF425" s="172"/>
      <c r="AG425" s="172"/>
      <c r="AH425" s="172"/>
      <c r="AI425" s="172"/>
      <c r="AJ425" s="172"/>
      <c r="AK425" s="172"/>
      <c r="AL425" s="174"/>
      <c r="AM425" s="172"/>
      <c r="AN425" s="172"/>
      <c r="AO425" s="172"/>
      <c r="AP425" s="172"/>
      <c r="AQ425" s="172"/>
      <c r="AR425" s="172"/>
      <c r="AS425" s="172"/>
      <c r="AT425" s="172"/>
      <c r="AU425" s="172"/>
      <c r="AV425" s="172"/>
      <c r="AW425" s="172"/>
      <c r="AX425" s="172"/>
      <c r="AY425" s="172"/>
      <c r="AZ425" s="172"/>
      <c r="BA425" s="172"/>
      <c r="BB425" s="172"/>
      <c r="BC425" s="172"/>
      <c r="BD425" s="172"/>
      <c r="BE425" s="172"/>
      <c r="BF425" s="172"/>
      <c r="BG425" s="172"/>
      <c r="BH425" s="172"/>
      <c r="BI425" s="172"/>
      <c r="BJ425" s="172"/>
      <c r="BK425" s="172"/>
      <c r="BL425" s="172"/>
      <c r="BM425" s="172"/>
      <c r="BN425" s="172"/>
      <c r="BO425" s="172"/>
      <c r="BP425" s="172"/>
      <c r="BQ425" s="172"/>
      <c r="BR425" s="172"/>
      <c r="BS425" s="172"/>
      <c r="BT425" s="172"/>
      <c r="BU425" s="172"/>
      <c r="BV425" s="172"/>
      <c r="BW425" s="172"/>
      <c r="BX425" s="172"/>
      <c r="BY425" s="172"/>
      <c r="BZ425" s="172"/>
      <c r="CA425" s="172"/>
      <c r="CB425" s="172"/>
      <c r="CC425" s="172"/>
      <c r="CD425" s="172"/>
      <c r="CE425" s="172"/>
      <c r="CF425" s="172"/>
      <c r="CG425" s="172"/>
      <c r="CH425" s="172"/>
      <c r="CI425" s="172"/>
      <c r="CJ425" s="172"/>
      <c r="CK425" s="172"/>
      <c r="CL425" s="172"/>
      <c r="CM425" s="172"/>
      <c r="CN425" s="172"/>
      <c r="CO425" s="172"/>
      <c r="CP425" s="172"/>
      <c r="CQ425" s="172"/>
      <c r="CR425" s="172"/>
      <c r="CS425" s="172"/>
      <c r="CT425" s="172"/>
      <c r="CU425" s="172"/>
      <c r="CV425" s="172"/>
      <c r="CW425" s="172"/>
      <c r="CX425" s="172"/>
      <c r="CY425" s="172"/>
      <c r="CZ425" s="172"/>
    </row>
    <row r="426" spans="1:104" ht="11.25" customHeight="1" x14ac:dyDescent="0.25">
      <c r="A426" s="172"/>
      <c r="B426" s="172"/>
      <c r="C426" s="172"/>
      <c r="D426" s="172"/>
      <c r="E426" s="116"/>
      <c r="F426" s="119"/>
      <c r="G426" s="117"/>
      <c r="H426" s="116"/>
      <c r="I426" s="119"/>
      <c r="J426" s="172"/>
      <c r="K426" s="166"/>
      <c r="L426" s="166"/>
      <c r="M426" s="166"/>
      <c r="N426" s="166"/>
      <c r="O426" s="166"/>
      <c r="P426" s="166"/>
      <c r="Q426" s="166"/>
      <c r="R426" s="166"/>
      <c r="S426" s="172"/>
      <c r="T426" s="166"/>
      <c r="U426" s="166"/>
      <c r="V426" s="166"/>
      <c r="W426" s="166"/>
      <c r="X426" s="166"/>
      <c r="Y426" s="166"/>
      <c r="Z426" s="166"/>
      <c r="AA426" s="166"/>
      <c r="AB426" s="172"/>
      <c r="AC426" s="172"/>
      <c r="AD426" s="172"/>
      <c r="AE426" s="172"/>
      <c r="AF426" s="172"/>
      <c r="AG426" s="172"/>
      <c r="AH426" s="172"/>
      <c r="AI426" s="172"/>
      <c r="AJ426" s="172"/>
      <c r="AK426" s="172"/>
      <c r="AL426" s="174"/>
      <c r="AM426" s="172"/>
      <c r="AN426" s="172"/>
      <c r="AO426" s="172"/>
      <c r="AP426" s="172"/>
      <c r="AQ426" s="172"/>
      <c r="AR426" s="172"/>
      <c r="AS426" s="172"/>
      <c r="AT426" s="172"/>
      <c r="AU426" s="172"/>
      <c r="AV426" s="172"/>
      <c r="AW426" s="172"/>
      <c r="AX426" s="172"/>
      <c r="AY426" s="172"/>
      <c r="AZ426" s="172"/>
      <c r="BA426" s="172"/>
      <c r="BB426" s="172"/>
      <c r="BC426" s="172"/>
      <c r="BD426" s="172"/>
      <c r="BE426" s="172"/>
      <c r="BF426" s="172"/>
      <c r="BG426" s="172"/>
      <c r="BH426" s="172"/>
      <c r="BI426" s="172"/>
      <c r="BJ426" s="172"/>
      <c r="BK426" s="172"/>
      <c r="BL426" s="172"/>
      <c r="BM426" s="172"/>
      <c r="BN426" s="172"/>
      <c r="BO426" s="172"/>
      <c r="BP426" s="172"/>
      <c r="BQ426" s="172"/>
      <c r="BR426" s="172"/>
      <c r="BS426" s="172"/>
      <c r="BT426" s="172"/>
      <c r="BU426" s="172"/>
      <c r="BV426" s="172"/>
      <c r="BW426" s="172"/>
      <c r="BX426" s="172"/>
      <c r="BY426" s="172"/>
      <c r="BZ426" s="172"/>
      <c r="CA426" s="172"/>
      <c r="CB426" s="172"/>
      <c r="CC426" s="172"/>
      <c r="CD426" s="172"/>
      <c r="CE426" s="172"/>
      <c r="CF426" s="172"/>
      <c r="CG426" s="172"/>
      <c r="CH426" s="172"/>
      <c r="CI426" s="172"/>
      <c r="CJ426" s="172"/>
      <c r="CK426" s="172"/>
      <c r="CL426" s="172"/>
      <c r="CM426" s="172"/>
      <c r="CN426" s="172"/>
      <c r="CO426" s="172"/>
      <c r="CP426" s="172"/>
      <c r="CQ426" s="172"/>
      <c r="CR426" s="172"/>
      <c r="CS426" s="172"/>
      <c r="CT426" s="172"/>
      <c r="CU426" s="172"/>
      <c r="CV426" s="172"/>
      <c r="CW426" s="172"/>
      <c r="CX426" s="172"/>
      <c r="CY426" s="172"/>
      <c r="CZ426" s="172"/>
    </row>
    <row r="427" spans="1:104" ht="11.25" customHeight="1" x14ac:dyDescent="0.25">
      <c r="A427" s="172"/>
      <c r="B427" s="172"/>
      <c r="C427" s="172"/>
      <c r="D427" s="172"/>
      <c r="E427" s="116"/>
      <c r="F427" s="119"/>
      <c r="G427" s="117"/>
      <c r="H427" s="116"/>
      <c r="I427" s="119"/>
      <c r="J427" s="172"/>
      <c r="K427" s="166"/>
      <c r="L427" s="166"/>
      <c r="M427" s="166"/>
      <c r="N427" s="166"/>
      <c r="O427" s="166"/>
      <c r="P427" s="166"/>
      <c r="Q427" s="166"/>
      <c r="R427" s="166"/>
      <c r="S427" s="172"/>
      <c r="T427" s="166"/>
      <c r="U427" s="166"/>
      <c r="V427" s="166"/>
      <c r="W427" s="166"/>
      <c r="X427" s="166"/>
      <c r="Y427" s="166"/>
      <c r="Z427" s="166"/>
      <c r="AA427" s="166"/>
      <c r="AB427" s="172"/>
      <c r="AC427" s="172"/>
      <c r="AD427" s="172"/>
      <c r="AE427" s="172"/>
      <c r="AF427" s="172"/>
      <c r="AG427" s="172"/>
      <c r="AH427" s="172"/>
      <c r="AI427" s="172"/>
      <c r="AJ427" s="172"/>
      <c r="AK427" s="172"/>
      <c r="AL427" s="174"/>
      <c r="AM427" s="172"/>
      <c r="AN427" s="172"/>
      <c r="AO427" s="172"/>
      <c r="AP427" s="172"/>
      <c r="AQ427" s="172"/>
      <c r="AR427" s="172"/>
      <c r="AS427" s="172"/>
      <c r="AT427" s="172"/>
      <c r="AU427" s="172"/>
      <c r="AV427" s="172"/>
      <c r="AW427" s="172"/>
      <c r="AX427" s="172"/>
      <c r="AY427" s="172"/>
      <c r="AZ427" s="172"/>
      <c r="BA427" s="172"/>
      <c r="BB427" s="172"/>
      <c r="BC427" s="172"/>
      <c r="BD427" s="172"/>
      <c r="BE427" s="172"/>
      <c r="BF427" s="172"/>
      <c r="BG427" s="172"/>
      <c r="BH427" s="172"/>
      <c r="BI427" s="172"/>
      <c r="BJ427" s="172"/>
      <c r="BK427" s="172"/>
      <c r="BL427" s="172"/>
      <c r="BM427" s="172"/>
      <c r="BN427" s="172"/>
      <c r="BO427" s="172"/>
      <c r="BP427" s="172"/>
      <c r="BQ427" s="172"/>
      <c r="BR427" s="172"/>
      <c r="BS427" s="172"/>
      <c r="BT427" s="172"/>
      <c r="BU427" s="172"/>
      <c r="BV427" s="172"/>
      <c r="BW427" s="172"/>
      <c r="BX427" s="172"/>
      <c r="BY427" s="172"/>
      <c r="BZ427" s="172"/>
      <c r="CA427" s="172"/>
      <c r="CB427" s="172"/>
      <c r="CC427" s="172"/>
      <c r="CD427" s="172"/>
      <c r="CE427" s="172"/>
      <c r="CF427" s="172"/>
      <c r="CG427" s="172"/>
      <c r="CH427" s="172"/>
      <c r="CI427" s="172"/>
      <c r="CJ427" s="172"/>
      <c r="CK427" s="172"/>
      <c r="CL427" s="172"/>
      <c r="CM427" s="172"/>
      <c r="CN427" s="172"/>
      <c r="CO427" s="172"/>
      <c r="CP427" s="172"/>
      <c r="CQ427" s="172"/>
      <c r="CR427" s="172"/>
      <c r="CS427" s="172"/>
      <c r="CT427" s="172"/>
      <c r="CU427" s="172"/>
      <c r="CV427" s="172"/>
      <c r="CW427" s="172"/>
      <c r="CX427" s="172"/>
      <c r="CY427" s="172"/>
      <c r="CZ427" s="172"/>
    </row>
    <row r="428" spans="1:104" ht="11.25" customHeight="1" x14ac:dyDescent="0.25">
      <c r="A428" s="172"/>
      <c r="B428" s="172"/>
      <c r="C428" s="172"/>
      <c r="D428" s="172"/>
      <c r="E428" s="116"/>
      <c r="F428" s="119"/>
      <c r="G428" s="117"/>
      <c r="H428" s="116"/>
      <c r="I428" s="119"/>
      <c r="J428" s="172"/>
      <c r="K428" s="166"/>
      <c r="L428" s="166"/>
      <c r="M428" s="166"/>
      <c r="N428" s="166"/>
      <c r="O428" s="166"/>
      <c r="P428" s="166"/>
      <c r="Q428" s="166"/>
      <c r="R428" s="166"/>
      <c r="S428" s="172"/>
      <c r="T428" s="166"/>
      <c r="U428" s="166"/>
      <c r="V428" s="166"/>
      <c r="W428" s="166"/>
      <c r="X428" s="166"/>
      <c r="Y428" s="166"/>
      <c r="Z428" s="166"/>
      <c r="AA428" s="166"/>
      <c r="AB428" s="172"/>
      <c r="AC428" s="172"/>
      <c r="AD428" s="172"/>
      <c r="AE428" s="172"/>
      <c r="AF428" s="172"/>
      <c r="AG428" s="172"/>
      <c r="AH428" s="172"/>
      <c r="AI428" s="172"/>
      <c r="AJ428" s="172"/>
      <c r="AK428" s="172"/>
      <c r="AL428" s="174"/>
      <c r="AM428" s="172"/>
      <c r="AN428" s="172"/>
      <c r="AO428" s="172"/>
      <c r="AP428" s="172"/>
      <c r="AQ428" s="172"/>
      <c r="AR428" s="172"/>
      <c r="AS428" s="172"/>
      <c r="AT428" s="172"/>
      <c r="AU428" s="172"/>
      <c r="AV428" s="172"/>
      <c r="AW428" s="172"/>
      <c r="AX428" s="172"/>
      <c r="AY428" s="172"/>
      <c r="AZ428" s="172"/>
      <c r="BA428" s="172"/>
      <c r="BB428" s="172"/>
      <c r="BC428" s="172"/>
      <c r="BD428" s="172"/>
      <c r="BE428" s="172"/>
      <c r="BF428" s="172"/>
      <c r="BG428" s="172"/>
      <c r="BH428" s="172"/>
      <c r="BI428" s="172"/>
      <c r="BJ428" s="172"/>
      <c r="BK428" s="172"/>
      <c r="BL428" s="172"/>
      <c r="BM428" s="172"/>
      <c r="BN428" s="172"/>
      <c r="BO428" s="172"/>
      <c r="BP428" s="172"/>
      <c r="BQ428" s="172"/>
      <c r="BR428" s="172"/>
      <c r="BS428" s="172"/>
      <c r="BT428" s="172"/>
      <c r="BU428" s="172"/>
      <c r="BV428" s="172"/>
      <c r="BW428" s="172"/>
      <c r="BX428" s="172"/>
      <c r="BY428" s="172"/>
      <c r="BZ428" s="172"/>
      <c r="CA428" s="172"/>
      <c r="CB428" s="172"/>
      <c r="CC428" s="172"/>
      <c r="CD428" s="172"/>
      <c r="CE428" s="172"/>
      <c r="CF428" s="172"/>
      <c r="CG428" s="172"/>
      <c r="CH428" s="172"/>
      <c r="CI428" s="172"/>
      <c r="CJ428" s="172"/>
      <c r="CK428" s="172"/>
      <c r="CL428" s="172"/>
      <c r="CM428" s="172"/>
      <c r="CN428" s="172"/>
      <c r="CO428" s="172"/>
      <c r="CP428" s="172"/>
      <c r="CQ428" s="172"/>
      <c r="CR428" s="172"/>
      <c r="CS428" s="172"/>
      <c r="CT428" s="172"/>
      <c r="CU428" s="172"/>
      <c r="CV428" s="172"/>
      <c r="CW428" s="172"/>
      <c r="CX428" s="172"/>
      <c r="CY428" s="172"/>
      <c r="CZ428" s="172"/>
    </row>
    <row r="429" spans="1:104" ht="11.25" customHeight="1" x14ac:dyDescent="0.25">
      <c r="A429" s="172"/>
      <c r="B429" s="172"/>
      <c r="C429" s="172"/>
      <c r="D429" s="172"/>
      <c r="E429" s="116"/>
      <c r="F429" s="119"/>
      <c r="G429" s="117"/>
      <c r="H429" s="116"/>
      <c r="I429" s="119"/>
      <c r="J429" s="172"/>
      <c r="K429" s="166"/>
      <c r="L429" s="166"/>
      <c r="M429" s="166"/>
      <c r="N429" s="166"/>
      <c r="O429" s="166"/>
      <c r="P429" s="166"/>
      <c r="Q429" s="166"/>
      <c r="R429" s="166"/>
      <c r="S429" s="172"/>
      <c r="T429" s="166"/>
      <c r="U429" s="166"/>
      <c r="V429" s="166"/>
      <c r="W429" s="166"/>
      <c r="X429" s="166"/>
      <c r="Y429" s="166"/>
      <c r="Z429" s="166"/>
      <c r="AA429" s="166"/>
      <c r="AB429" s="172"/>
      <c r="AC429" s="172"/>
      <c r="AD429" s="172"/>
      <c r="AE429" s="172"/>
      <c r="AF429" s="172"/>
      <c r="AG429" s="172"/>
      <c r="AH429" s="172"/>
      <c r="AI429" s="172"/>
      <c r="AJ429" s="172"/>
      <c r="AK429" s="172"/>
      <c r="AL429" s="174"/>
      <c r="AM429" s="172"/>
      <c r="AN429" s="172"/>
      <c r="AO429" s="172"/>
      <c r="AP429" s="172"/>
      <c r="AQ429" s="172"/>
      <c r="AR429" s="172"/>
      <c r="AS429" s="172"/>
      <c r="AT429" s="172"/>
      <c r="AU429" s="172"/>
      <c r="AV429" s="172"/>
      <c r="AW429" s="172"/>
      <c r="AX429" s="172"/>
      <c r="AY429" s="172"/>
      <c r="AZ429" s="172"/>
      <c r="BA429" s="172"/>
      <c r="BB429" s="172"/>
      <c r="BC429" s="172"/>
      <c r="BD429" s="172"/>
      <c r="BE429" s="172"/>
      <c r="BF429" s="172"/>
      <c r="BG429" s="172"/>
      <c r="BH429" s="172"/>
      <c r="BI429" s="172"/>
      <c r="BJ429" s="172"/>
      <c r="BK429" s="172"/>
      <c r="BL429" s="172"/>
      <c r="BM429" s="172"/>
      <c r="BN429" s="172"/>
      <c r="BO429" s="172"/>
      <c r="BP429" s="172"/>
      <c r="BQ429" s="172"/>
      <c r="BR429" s="172"/>
      <c r="BS429" s="172"/>
      <c r="BT429" s="172"/>
      <c r="BU429" s="172"/>
      <c r="BV429" s="172"/>
      <c r="BW429" s="172"/>
      <c r="BX429" s="172"/>
      <c r="BY429" s="172"/>
      <c r="BZ429" s="172"/>
      <c r="CA429" s="172"/>
      <c r="CB429" s="172"/>
      <c r="CC429" s="172"/>
      <c r="CD429" s="172"/>
      <c r="CE429" s="172"/>
      <c r="CF429" s="172"/>
      <c r="CG429" s="172"/>
      <c r="CH429" s="172"/>
      <c r="CI429" s="172"/>
      <c r="CJ429" s="172"/>
      <c r="CK429" s="172"/>
      <c r="CL429" s="172"/>
      <c r="CM429" s="172"/>
      <c r="CN429" s="172"/>
      <c r="CO429" s="172"/>
      <c r="CP429" s="172"/>
      <c r="CQ429" s="172"/>
      <c r="CR429" s="172"/>
      <c r="CS429" s="172"/>
      <c r="CT429" s="172"/>
      <c r="CU429" s="172"/>
      <c r="CV429" s="172"/>
      <c r="CW429" s="172"/>
      <c r="CX429" s="172"/>
      <c r="CY429" s="172"/>
      <c r="CZ429" s="172"/>
    </row>
    <row r="430" spans="1:104" ht="11.25" customHeight="1" x14ac:dyDescent="0.25">
      <c r="A430" s="172"/>
      <c r="B430" s="172"/>
      <c r="C430" s="172"/>
      <c r="D430" s="172"/>
      <c r="E430" s="116"/>
      <c r="F430" s="119"/>
      <c r="G430" s="117"/>
      <c r="H430" s="116"/>
      <c r="I430" s="119"/>
      <c r="J430" s="172"/>
      <c r="K430" s="166"/>
      <c r="L430" s="166"/>
      <c r="M430" s="166"/>
      <c r="N430" s="166"/>
      <c r="O430" s="166"/>
      <c r="P430" s="166"/>
      <c r="Q430" s="166"/>
      <c r="R430" s="166"/>
      <c r="S430" s="172"/>
      <c r="T430" s="166"/>
      <c r="U430" s="166"/>
      <c r="V430" s="166"/>
      <c r="W430" s="166"/>
      <c r="X430" s="166"/>
      <c r="Y430" s="166"/>
      <c r="Z430" s="166"/>
      <c r="AA430" s="166"/>
      <c r="AB430" s="172"/>
      <c r="AC430" s="172"/>
      <c r="AD430" s="172"/>
      <c r="AE430" s="172"/>
      <c r="AF430" s="172"/>
      <c r="AG430" s="172"/>
      <c r="AH430" s="172"/>
      <c r="AI430" s="172"/>
      <c r="AJ430" s="172"/>
      <c r="AK430" s="172"/>
      <c r="AL430" s="174"/>
      <c r="AM430" s="172"/>
      <c r="AN430" s="172"/>
      <c r="AO430" s="172"/>
      <c r="AP430" s="172"/>
      <c r="AQ430" s="172"/>
      <c r="AR430" s="172"/>
      <c r="AS430" s="172"/>
      <c r="AT430" s="172"/>
      <c r="AU430" s="172"/>
      <c r="AV430" s="172"/>
      <c r="AW430" s="172"/>
      <c r="AX430" s="172"/>
      <c r="AY430" s="172"/>
      <c r="AZ430" s="172"/>
      <c r="BA430" s="172"/>
      <c r="BB430" s="172"/>
      <c r="BC430" s="172"/>
      <c r="BD430" s="172"/>
      <c r="BE430" s="172"/>
      <c r="BF430" s="172"/>
      <c r="BG430" s="172"/>
      <c r="BH430" s="172"/>
      <c r="BI430" s="172"/>
      <c r="BJ430" s="172"/>
      <c r="BK430" s="172"/>
      <c r="BL430" s="172"/>
      <c r="BM430" s="172"/>
      <c r="BN430" s="172"/>
      <c r="BO430" s="172"/>
      <c r="BP430" s="172"/>
      <c r="BQ430" s="172"/>
      <c r="BR430" s="172"/>
      <c r="BS430" s="172"/>
      <c r="BT430" s="172"/>
      <c r="BU430" s="172"/>
      <c r="BV430" s="172"/>
      <c r="BW430" s="172"/>
      <c r="BX430" s="172"/>
      <c r="BY430" s="172"/>
      <c r="BZ430" s="172"/>
      <c r="CA430" s="172"/>
      <c r="CB430" s="172"/>
      <c r="CC430" s="172"/>
      <c r="CD430" s="172"/>
      <c r="CE430" s="172"/>
      <c r="CF430" s="172"/>
      <c r="CG430" s="172"/>
      <c r="CH430" s="172"/>
      <c r="CI430" s="172"/>
      <c r="CJ430" s="172"/>
      <c r="CK430" s="172"/>
      <c r="CL430" s="172"/>
      <c r="CM430" s="172"/>
      <c r="CN430" s="172"/>
      <c r="CO430" s="172"/>
      <c r="CP430" s="172"/>
      <c r="CQ430" s="172"/>
      <c r="CR430" s="172"/>
      <c r="CS430" s="172"/>
      <c r="CT430" s="172"/>
      <c r="CU430" s="172"/>
      <c r="CV430" s="172"/>
      <c r="CW430" s="172"/>
      <c r="CX430" s="172"/>
      <c r="CY430" s="172"/>
      <c r="CZ430" s="172"/>
    </row>
    <row r="431" spans="1:104" ht="11.25" customHeight="1" x14ac:dyDescent="0.25">
      <c r="A431" s="172"/>
      <c r="B431" s="172"/>
      <c r="C431" s="172"/>
      <c r="D431" s="172"/>
      <c r="E431" s="116"/>
      <c r="F431" s="119"/>
      <c r="G431" s="117"/>
      <c r="H431" s="116"/>
      <c r="I431" s="119"/>
      <c r="J431" s="172"/>
      <c r="K431" s="166"/>
      <c r="L431" s="166"/>
      <c r="M431" s="166"/>
      <c r="N431" s="166"/>
      <c r="O431" s="166"/>
      <c r="P431" s="166"/>
      <c r="Q431" s="166"/>
      <c r="R431" s="166"/>
      <c r="S431" s="172"/>
      <c r="T431" s="166"/>
      <c r="U431" s="166"/>
      <c r="V431" s="166"/>
      <c r="W431" s="166"/>
      <c r="X431" s="166"/>
      <c r="Y431" s="166"/>
      <c r="Z431" s="166"/>
      <c r="AA431" s="166"/>
      <c r="AB431" s="172"/>
      <c r="AC431" s="172"/>
      <c r="AD431" s="172"/>
      <c r="AE431" s="172"/>
      <c r="AF431" s="172"/>
      <c r="AG431" s="172"/>
      <c r="AH431" s="172"/>
      <c r="AI431" s="172"/>
      <c r="AJ431" s="172"/>
      <c r="AK431" s="172"/>
      <c r="AL431" s="174"/>
      <c r="AM431" s="172"/>
      <c r="AN431" s="172"/>
      <c r="AO431" s="172"/>
      <c r="AP431" s="172"/>
      <c r="AQ431" s="172"/>
      <c r="AR431" s="172"/>
      <c r="AS431" s="172"/>
      <c r="AT431" s="172"/>
      <c r="AU431" s="172"/>
      <c r="AV431" s="172"/>
      <c r="AW431" s="172"/>
      <c r="AX431" s="172"/>
      <c r="AY431" s="172"/>
      <c r="AZ431" s="172"/>
      <c r="BA431" s="172"/>
      <c r="BB431" s="172"/>
      <c r="BC431" s="172"/>
      <c r="BD431" s="172"/>
      <c r="BE431" s="172"/>
      <c r="BF431" s="172"/>
      <c r="BG431" s="172"/>
      <c r="BH431" s="172"/>
      <c r="BI431" s="172"/>
      <c r="BJ431" s="172"/>
      <c r="BK431" s="172"/>
      <c r="BL431" s="172"/>
      <c r="BM431" s="172"/>
      <c r="BN431" s="172"/>
      <c r="BO431" s="172"/>
      <c r="BP431" s="172"/>
      <c r="BQ431" s="172"/>
      <c r="BR431" s="172"/>
      <c r="BS431" s="172"/>
      <c r="BT431" s="172"/>
      <c r="BU431" s="172"/>
      <c r="BV431" s="172"/>
      <c r="BW431" s="172"/>
      <c r="BX431" s="172"/>
      <c r="BY431" s="172"/>
      <c r="BZ431" s="172"/>
      <c r="CA431" s="172"/>
      <c r="CB431" s="172"/>
      <c r="CC431" s="172"/>
      <c r="CD431" s="172"/>
      <c r="CE431" s="172"/>
      <c r="CF431" s="172"/>
      <c r="CG431" s="172"/>
      <c r="CH431" s="172"/>
      <c r="CI431" s="172"/>
      <c r="CJ431" s="172"/>
      <c r="CK431" s="172"/>
      <c r="CL431" s="172"/>
      <c r="CM431" s="172"/>
      <c r="CN431" s="172"/>
      <c r="CO431" s="172"/>
      <c r="CP431" s="172"/>
      <c r="CQ431" s="172"/>
      <c r="CR431" s="172"/>
      <c r="CS431" s="172"/>
      <c r="CT431" s="172"/>
      <c r="CU431" s="172"/>
      <c r="CV431" s="172"/>
      <c r="CW431" s="172"/>
      <c r="CX431" s="172"/>
      <c r="CY431" s="172"/>
      <c r="CZ431" s="172"/>
    </row>
    <row r="432" spans="1:104" ht="11.25" customHeight="1" x14ac:dyDescent="0.25">
      <c r="A432" s="172"/>
      <c r="B432" s="172"/>
      <c r="C432" s="172"/>
      <c r="D432" s="172"/>
      <c r="E432" s="116"/>
      <c r="F432" s="119"/>
      <c r="G432" s="117"/>
      <c r="H432" s="116"/>
      <c r="I432" s="119"/>
      <c r="J432" s="172"/>
      <c r="K432" s="166"/>
      <c r="L432" s="166"/>
      <c r="M432" s="166"/>
      <c r="N432" s="166"/>
      <c r="O432" s="166"/>
      <c r="P432" s="166"/>
      <c r="Q432" s="166"/>
      <c r="R432" s="166"/>
      <c r="S432" s="172"/>
      <c r="T432" s="166"/>
      <c r="U432" s="166"/>
      <c r="V432" s="166"/>
      <c r="W432" s="166"/>
      <c r="X432" s="166"/>
      <c r="Y432" s="166"/>
      <c r="Z432" s="166"/>
      <c r="AA432" s="166"/>
      <c r="AB432" s="172"/>
      <c r="AC432" s="172"/>
      <c r="AD432" s="172"/>
      <c r="AE432" s="172"/>
      <c r="AF432" s="172"/>
      <c r="AG432" s="172"/>
      <c r="AH432" s="172"/>
      <c r="AI432" s="172"/>
      <c r="AJ432" s="172"/>
      <c r="AK432" s="172"/>
      <c r="AL432" s="174"/>
      <c r="AM432" s="172"/>
      <c r="AN432" s="172"/>
      <c r="AO432" s="172"/>
      <c r="AP432" s="172"/>
      <c r="AQ432" s="172"/>
      <c r="AR432" s="172"/>
      <c r="AS432" s="172"/>
      <c r="AT432" s="172"/>
      <c r="AU432" s="172"/>
      <c r="AV432" s="172"/>
      <c r="AW432" s="172"/>
      <c r="AX432" s="172"/>
      <c r="AY432" s="172"/>
      <c r="AZ432" s="172"/>
      <c r="BA432" s="172"/>
      <c r="BB432" s="172"/>
      <c r="BC432" s="172"/>
      <c r="BD432" s="172"/>
      <c r="BE432" s="172"/>
      <c r="BF432" s="172"/>
      <c r="BG432" s="172"/>
      <c r="BH432" s="172"/>
      <c r="BI432" s="172"/>
      <c r="BJ432" s="172"/>
      <c r="BK432" s="172"/>
      <c r="BL432" s="172"/>
      <c r="BM432" s="172"/>
      <c r="BN432" s="172"/>
      <c r="BO432" s="172"/>
      <c r="BP432" s="172"/>
      <c r="BQ432" s="172"/>
      <c r="BR432" s="172"/>
      <c r="BS432" s="172"/>
      <c r="BT432" s="172"/>
      <c r="BU432" s="172"/>
      <c r="BV432" s="172"/>
      <c r="BW432" s="172"/>
      <c r="BX432" s="172"/>
      <c r="BY432" s="172"/>
      <c r="BZ432" s="172"/>
      <c r="CA432" s="172"/>
      <c r="CB432" s="172"/>
      <c r="CC432" s="172"/>
      <c r="CD432" s="172"/>
      <c r="CE432" s="172"/>
      <c r="CF432" s="172"/>
      <c r="CG432" s="172"/>
      <c r="CH432" s="172"/>
      <c r="CI432" s="172"/>
      <c r="CJ432" s="172"/>
      <c r="CK432" s="172"/>
      <c r="CL432" s="172"/>
      <c r="CM432" s="172"/>
      <c r="CN432" s="172"/>
      <c r="CO432" s="172"/>
      <c r="CP432" s="172"/>
      <c r="CQ432" s="172"/>
      <c r="CR432" s="172"/>
      <c r="CS432" s="172"/>
      <c r="CT432" s="172"/>
      <c r="CU432" s="172"/>
      <c r="CV432" s="172"/>
      <c r="CW432" s="172"/>
      <c r="CX432" s="172"/>
      <c r="CY432" s="172"/>
      <c r="CZ432" s="172"/>
    </row>
    <row r="433" spans="1:104" ht="11.25" customHeight="1" x14ac:dyDescent="0.25">
      <c r="A433" s="172"/>
      <c r="B433" s="172"/>
      <c r="C433" s="172"/>
      <c r="D433" s="172"/>
      <c r="E433" s="116"/>
      <c r="F433" s="119"/>
      <c r="G433" s="117"/>
      <c r="H433" s="116"/>
      <c r="I433" s="119"/>
      <c r="J433" s="172"/>
      <c r="K433" s="166"/>
      <c r="L433" s="166"/>
      <c r="M433" s="166"/>
      <c r="N433" s="166"/>
      <c r="O433" s="166"/>
      <c r="P433" s="166"/>
      <c r="Q433" s="166"/>
      <c r="R433" s="166"/>
      <c r="S433" s="172"/>
      <c r="T433" s="166"/>
      <c r="U433" s="166"/>
      <c r="V433" s="166"/>
      <c r="W433" s="166"/>
      <c r="X433" s="166"/>
      <c r="Y433" s="166"/>
      <c r="Z433" s="166"/>
      <c r="AA433" s="166"/>
      <c r="AB433" s="172"/>
      <c r="AC433" s="172"/>
      <c r="AD433" s="172"/>
      <c r="AE433" s="172"/>
      <c r="AF433" s="172"/>
      <c r="AG433" s="172"/>
      <c r="AH433" s="172"/>
      <c r="AI433" s="172"/>
      <c r="AJ433" s="172"/>
      <c r="AK433" s="172"/>
      <c r="AL433" s="174"/>
      <c r="AM433" s="172"/>
      <c r="AN433" s="172"/>
      <c r="AO433" s="172"/>
      <c r="AP433" s="172"/>
      <c r="AQ433" s="172"/>
      <c r="AR433" s="172"/>
      <c r="AS433" s="172"/>
      <c r="AT433" s="172"/>
      <c r="AU433" s="172"/>
      <c r="AV433" s="172"/>
      <c r="AW433" s="172"/>
      <c r="AX433" s="172"/>
      <c r="AY433" s="172"/>
      <c r="AZ433" s="172"/>
      <c r="BA433" s="172"/>
      <c r="BB433" s="172"/>
      <c r="BC433" s="172"/>
      <c r="BD433" s="172"/>
      <c r="BE433" s="172"/>
      <c r="BF433" s="172"/>
      <c r="BG433" s="172"/>
      <c r="BH433" s="172"/>
      <c r="BI433" s="172"/>
      <c r="BJ433" s="172"/>
      <c r="BK433" s="172"/>
      <c r="BL433" s="172"/>
      <c r="BM433" s="172"/>
      <c r="BN433" s="172"/>
      <c r="BO433" s="172"/>
      <c r="BP433" s="172"/>
      <c r="BQ433" s="172"/>
      <c r="BR433" s="172"/>
      <c r="BS433" s="172"/>
      <c r="BT433" s="172"/>
      <c r="BU433" s="172"/>
      <c r="BV433" s="172"/>
      <c r="BW433" s="172"/>
      <c r="BX433" s="172"/>
      <c r="BY433" s="172"/>
      <c r="BZ433" s="172"/>
      <c r="CA433" s="172"/>
      <c r="CB433" s="172"/>
      <c r="CC433" s="172"/>
      <c r="CD433" s="172"/>
      <c r="CE433" s="172"/>
      <c r="CF433" s="172"/>
      <c r="CG433" s="172"/>
      <c r="CH433" s="172"/>
      <c r="CI433" s="172"/>
      <c r="CJ433" s="172"/>
      <c r="CK433" s="172"/>
      <c r="CL433" s="172"/>
      <c r="CM433" s="172"/>
      <c r="CN433" s="172"/>
      <c r="CO433" s="172"/>
      <c r="CP433" s="172"/>
      <c r="CQ433" s="172"/>
      <c r="CR433" s="172"/>
      <c r="CS433" s="172"/>
      <c r="CT433" s="172"/>
      <c r="CU433" s="172"/>
      <c r="CV433" s="172"/>
      <c r="CW433" s="172"/>
      <c r="CX433" s="172"/>
      <c r="CY433" s="172"/>
      <c r="CZ433" s="172"/>
    </row>
    <row r="434" spans="1:104" ht="11.25" customHeight="1" x14ac:dyDescent="0.25">
      <c r="A434" s="172"/>
      <c r="B434" s="172"/>
      <c r="C434" s="172"/>
      <c r="D434" s="172"/>
      <c r="E434" s="116"/>
      <c r="F434" s="119"/>
      <c r="G434" s="117"/>
      <c r="H434" s="116"/>
      <c r="I434" s="119"/>
      <c r="J434" s="172"/>
      <c r="K434" s="166"/>
      <c r="L434" s="166"/>
      <c r="M434" s="166"/>
      <c r="N434" s="166"/>
      <c r="O434" s="166"/>
      <c r="P434" s="166"/>
      <c r="Q434" s="166"/>
      <c r="R434" s="166"/>
      <c r="S434" s="172"/>
      <c r="T434" s="166"/>
      <c r="U434" s="166"/>
      <c r="V434" s="166"/>
      <c r="W434" s="166"/>
      <c r="X434" s="166"/>
      <c r="Y434" s="166"/>
      <c r="Z434" s="166"/>
      <c r="AA434" s="166"/>
      <c r="AB434" s="172"/>
      <c r="AC434" s="172"/>
      <c r="AD434" s="172"/>
      <c r="AE434" s="172"/>
      <c r="AF434" s="172"/>
      <c r="AG434" s="172"/>
      <c r="AH434" s="172"/>
      <c r="AI434" s="172"/>
      <c r="AJ434" s="172"/>
      <c r="AK434" s="172"/>
      <c r="AL434" s="174"/>
      <c r="AM434" s="172"/>
      <c r="AN434" s="172"/>
      <c r="AO434" s="172"/>
      <c r="AP434" s="172"/>
      <c r="AQ434" s="172"/>
      <c r="AR434" s="172"/>
      <c r="AS434" s="172"/>
      <c r="AT434" s="172"/>
      <c r="AU434" s="172"/>
      <c r="AV434" s="172"/>
      <c r="AW434" s="172"/>
      <c r="AX434" s="172"/>
      <c r="AY434" s="172"/>
      <c r="AZ434" s="172"/>
      <c r="BA434" s="172"/>
      <c r="BB434" s="172"/>
      <c r="BC434" s="172"/>
      <c r="BD434" s="172"/>
      <c r="BE434" s="172"/>
      <c r="BF434" s="172"/>
      <c r="BG434" s="172"/>
      <c r="BH434" s="172"/>
      <c r="BI434" s="172"/>
      <c r="BJ434" s="172"/>
      <c r="BK434" s="172"/>
      <c r="BL434" s="172"/>
      <c r="BM434" s="172"/>
      <c r="BN434" s="172"/>
      <c r="BO434" s="172"/>
      <c r="BP434" s="172"/>
      <c r="BQ434" s="172"/>
      <c r="BR434" s="172"/>
      <c r="BS434" s="172"/>
      <c r="BT434" s="172"/>
      <c r="BU434" s="172"/>
      <c r="BV434" s="172"/>
      <c r="BW434" s="172"/>
      <c r="BX434" s="172"/>
      <c r="BY434" s="172"/>
      <c r="BZ434" s="172"/>
      <c r="CA434" s="172"/>
      <c r="CB434" s="172"/>
      <c r="CC434" s="172"/>
      <c r="CD434" s="172"/>
      <c r="CE434" s="172"/>
      <c r="CF434" s="172"/>
      <c r="CG434" s="172"/>
      <c r="CH434" s="172"/>
      <c r="CI434" s="172"/>
      <c r="CJ434" s="172"/>
      <c r="CK434" s="172"/>
      <c r="CL434" s="172"/>
      <c r="CM434" s="172"/>
      <c r="CN434" s="172"/>
      <c r="CO434" s="172"/>
      <c r="CP434" s="172"/>
      <c r="CQ434" s="172"/>
      <c r="CR434" s="172"/>
      <c r="CS434" s="172"/>
      <c r="CT434" s="172"/>
      <c r="CU434" s="172"/>
      <c r="CV434" s="172"/>
      <c r="CW434" s="172"/>
      <c r="CX434" s="172"/>
      <c r="CY434" s="172"/>
      <c r="CZ434" s="172"/>
    </row>
    <row r="435" spans="1:104" ht="11.25" customHeight="1" x14ac:dyDescent="0.25">
      <c r="A435" s="172"/>
      <c r="B435" s="172"/>
      <c r="C435" s="172"/>
      <c r="D435" s="172"/>
      <c r="E435" s="116"/>
      <c r="F435" s="119"/>
      <c r="G435" s="117"/>
      <c r="H435" s="116"/>
      <c r="I435" s="119"/>
      <c r="J435" s="172"/>
      <c r="K435" s="166"/>
      <c r="L435" s="166"/>
      <c r="M435" s="166"/>
      <c r="N435" s="166"/>
      <c r="O435" s="166"/>
      <c r="P435" s="166"/>
      <c r="Q435" s="166"/>
      <c r="R435" s="166"/>
      <c r="S435" s="172"/>
      <c r="T435" s="166"/>
      <c r="U435" s="166"/>
      <c r="V435" s="166"/>
      <c r="W435" s="166"/>
      <c r="X435" s="166"/>
      <c r="Y435" s="166"/>
      <c r="Z435" s="166"/>
      <c r="AA435" s="166"/>
      <c r="AB435" s="172"/>
      <c r="AC435" s="172"/>
      <c r="AD435" s="172"/>
      <c r="AE435" s="172"/>
      <c r="AF435" s="172"/>
      <c r="AG435" s="172"/>
      <c r="AH435" s="172"/>
      <c r="AI435" s="172"/>
      <c r="AJ435" s="172"/>
      <c r="AK435" s="172"/>
      <c r="AL435" s="174"/>
      <c r="AM435" s="172"/>
      <c r="AN435" s="172"/>
      <c r="AO435" s="172"/>
      <c r="AP435" s="172"/>
      <c r="AQ435" s="172"/>
      <c r="AR435" s="172"/>
      <c r="AS435" s="172"/>
      <c r="AT435" s="172"/>
      <c r="AU435" s="172"/>
      <c r="AV435" s="172"/>
      <c r="AW435" s="172"/>
      <c r="AX435" s="172"/>
      <c r="AY435" s="172"/>
      <c r="AZ435" s="172"/>
      <c r="BA435" s="172"/>
      <c r="BB435" s="172"/>
      <c r="BC435" s="172"/>
      <c r="BD435" s="172"/>
      <c r="BE435" s="172"/>
      <c r="BF435" s="172"/>
      <c r="BG435" s="172"/>
      <c r="BH435" s="172"/>
      <c r="BI435" s="172"/>
      <c r="BJ435" s="172"/>
      <c r="BK435" s="172"/>
      <c r="BL435" s="172"/>
      <c r="BM435" s="172"/>
      <c r="BN435" s="172"/>
      <c r="BO435" s="172"/>
      <c r="BP435" s="172"/>
      <c r="BQ435" s="172"/>
      <c r="BR435" s="172"/>
      <c r="BS435" s="172"/>
      <c r="BT435" s="172"/>
      <c r="BU435" s="172"/>
      <c r="BV435" s="172"/>
      <c r="BW435" s="172"/>
      <c r="BX435" s="172"/>
      <c r="BY435" s="172"/>
      <c r="BZ435" s="172"/>
      <c r="CA435" s="172"/>
      <c r="CB435" s="172"/>
      <c r="CC435" s="172"/>
      <c r="CD435" s="172"/>
      <c r="CE435" s="172"/>
      <c r="CF435" s="172"/>
      <c r="CG435" s="172"/>
      <c r="CH435" s="172"/>
      <c r="CI435" s="172"/>
      <c r="CJ435" s="172"/>
      <c r="CK435" s="172"/>
      <c r="CL435" s="172"/>
      <c r="CM435" s="172"/>
      <c r="CN435" s="172"/>
      <c r="CO435" s="172"/>
      <c r="CP435" s="172"/>
      <c r="CQ435" s="172"/>
      <c r="CR435" s="172"/>
      <c r="CS435" s="172"/>
      <c r="CT435" s="172"/>
      <c r="CU435" s="172"/>
      <c r="CV435" s="172"/>
      <c r="CW435" s="172"/>
      <c r="CX435" s="172"/>
      <c r="CY435" s="172"/>
      <c r="CZ435" s="172"/>
    </row>
    <row r="436" spans="1:104" ht="11.25" customHeight="1" x14ac:dyDescent="0.25">
      <c r="A436" s="172"/>
      <c r="B436" s="172"/>
      <c r="C436" s="172"/>
      <c r="D436" s="172"/>
      <c r="E436" s="116"/>
      <c r="F436" s="119"/>
      <c r="G436" s="117"/>
      <c r="H436" s="116"/>
      <c r="I436" s="119"/>
      <c r="J436" s="172"/>
      <c r="K436" s="166"/>
      <c r="L436" s="166"/>
      <c r="M436" s="166"/>
      <c r="N436" s="166"/>
      <c r="O436" s="166"/>
      <c r="P436" s="166"/>
      <c r="Q436" s="166"/>
      <c r="R436" s="166"/>
      <c r="S436" s="172"/>
      <c r="T436" s="166"/>
      <c r="U436" s="166"/>
      <c r="V436" s="166"/>
      <c r="W436" s="166"/>
      <c r="X436" s="166"/>
      <c r="Y436" s="166"/>
      <c r="Z436" s="166"/>
      <c r="AA436" s="166"/>
      <c r="AB436" s="172"/>
      <c r="AC436" s="172"/>
      <c r="AD436" s="172"/>
      <c r="AE436" s="172"/>
      <c r="AF436" s="172"/>
      <c r="AG436" s="172"/>
      <c r="AH436" s="172"/>
      <c r="AI436" s="172"/>
      <c r="AJ436" s="172"/>
      <c r="AK436" s="172"/>
      <c r="AL436" s="174"/>
      <c r="AM436" s="172"/>
      <c r="AN436" s="172"/>
      <c r="AO436" s="172"/>
      <c r="AP436" s="172"/>
      <c r="AQ436" s="172"/>
      <c r="AR436" s="172"/>
      <c r="AS436" s="172"/>
      <c r="AT436" s="172"/>
      <c r="AU436" s="172"/>
      <c r="AV436" s="172"/>
      <c r="AW436" s="172"/>
      <c r="AX436" s="172"/>
      <c r="AY436" s="172"/>
      <c r="AZ436" s="172"/>
      <c r="BA436" s="172"/>
      <c r="BB436" s="172"/>
      <c r="BC436" s="172"/>
      <c r="BD436" s="172"/>
      <c r="BE436" s="172"/>
      <c r="BF436" s="172"/>
      <c r="BG436" s="172"/>
      <c r="BH436" s="172"/>
      <c r="BI436" s="172"/>
      <c r="BJ436" s="172"/>
      <c r="BK436" s="172"/>
      <c r="BL436" s="172"/>
      <c r="BM436" s="172"/>
      <c r="BN436" s="172"/>
      <c r="BO436" s="172"/>
      <c r="BP436" s="172"/>
      <c r="BQ436" s="172"/>
      <c r="BR436" s="172"/>
      <c r="BS436" s="172"/>
      <c r="BT436" s="172"/>
      <c r="BU436" s="172"/>
      <c r="BV436" s="172"/>
      <c r="BW436" s="172"/>
      <c r="BX436" s="172"/>
      <c r="BY436" s="172"/>
      <c r="BZ436" s="172"/>
      <c r="CA436" s="172"/>
      <c r="CB436" s="172"/>
      <c r="CC436" s="172"/>
      <c r="CD436" s="172"/>
      <c r="CE436" s="172"/>
      <c r="CF436" s="172"/>
      <c r="CG436" s="172"/>
      <c r="CH436" s="172"/>
      <c r="CI436" s="172"/>
      <c r="CJ436" s="172"/>
      <c r="CK436" s="172"/>
      <c r="CL436" s="172"/>
      <c r="CM436" s="172"/>
      <c r="CN436" s="172"/>
      <c r="CO436" s="172"/>
      <c r="CP436" s="172"/>
      <c r="CQ436" s="172"/>
      <c r="CR436" s="172"/>
      <c r="CS436" s="172"/>
      <c r="CT436" s="172"/>
      <c r="CU436" s="172"/>
      <c r="CV436" s="172"/>
      <c r="CW436" s="172"/>
      <c r="CX436" s="172"/>
      <c r="CY436" s="172"/>
      <c r="CZ436" s="172"/>
    </row>
    <row r="437" spans="1:104" ht="11.25" customHeight="1" x14ac:dyDescent="0.25">
      <c r="A437" s="172"/>
      <c r="B437" s="172"/>
      <c r="C437" s="172"/>
      <c r="D437" s="172"/>
      <c r="E437" s="116"/>
      <c r="F437" s="119"/>
      <c r="G437" s="117"/>
      <c r="H437" s="116"/>
      <c r="I437" s="119"/>
      <c r="J437" s="172"/>
      <c r="K437" s="166"/>
      <c r="L437" s="166"/>
      <c r="M437" s="166"/>
      <c r="N437" s="166"/>
      <c r="O437" s="166"/>
      <c r="P437" s="166"/>
      <c r="Q437" s="166"/>
      <c r="R437" s="166"/>
      <c r="S437" s="172"/>
      <c r="T437" s="166"/>
      <c r="U437" s="166"/>
      <c r="V437" s="166"/>
      <c r="W437" s="166"/>
      <c r="X437" s="166"/>
      <c r="Y437" s="166"/>
      <c r="Z437" s="166"/>
      <c r="AA437" s="166"/>
      <c r="AB437" s="172"/>
      <c r="AC437" s="172"/>
      <c r="AD437" s="172"/>
      <c r="AE437" s="172"/>
      <c r="AF437" s="172"/>
      <c r="AG437" s="172"/>
      <c r="AH437" s="172"/>
      <c r="AI437" s="172"/>
      <c r="AJ437" s="172"/>
      <c r="AK437" s="172"/>
      <c r="AL437" s="174"/>
      <c r="AM437" s="172"/>
      <c r="AN437" s="172"/>
      <c r="AO437" s="172"/>
      <c r="AP437" s="172"/>
      <c r="AQ437" s="172"/>
      <c r="AR437" s="172"/>
      <c r="AS437" s="172"/>
      <c r="AT437" s="172"/>
      <c r="AU437" s="172"/>
      <c r="AV437" s="172"/>
      <c r="AW437" s="172"/>
      <c r="AX437" s="172"/>
      <c r="AY437" s="172"/>
      <c r="AZ437" s="172"/>
      <c r="BA437" s="172"/>
      <c r="BB437" s="172"/>
      <c r="BC437" s="172"/>
      <c r="BD437" s="172"/>
      <c r="BE437" s="172"/>
      <c r="BF437" s="172"/>
      <c r="BG437" s="172"/>
      <c r="BH437" s="172"/>
      <c r="BI437" s="172"/>
      <c r="BJ437" s="172"/>
      <c r="BK437" s="172"/>
      <c r="BL437" s="172"/>
      <c r="BM437" s="172"/>
      <c r="BN437" s="172"/>
      <c r="BO437" s="172"/>
      <c r="BP437" s="172"/>
      <c r="BQ437" s="172"/>
      <c r="BR437" s="172"/>
      <c r="BS437" s="172"/>
      <c r="BT437" s="172"/>
      <c r="BU437" s="172"/>
      <c r="BV437" s="172"/>
      <c r="BW437" s="172"/>
      <c r="BX437" s="172"/>
      <c r="BY437" s="172"/>
      <c r="BZ437" s="172"/>
      <c r="CA437" s="172"/>
      <c r="CB437" s="172"/>
      <c r="CC437" s="172"/>
      <c r="CD437" s="172"/>
      <c r="CE437" s="172"/>
      <c r="CF437" s="172"/>
      <c r="CG437" s="172"/>
      <c r="CH437" s="172"/>
      <c r="CI437" s="172"/>
      <c r="CJ437" s="172"/>
      <c r="CK437" s="172"/>
      <c r="CL437" s="172"/>
      <c r="CM437" s="172"/>
      <c r="CN437" s="172"/>
      <c r="CO437" s="172"/>
      <c r="CP437" s="172"/>
      <c r="CQ437" s="172"/>
      <c r="CR437" s="172"/>
      <c r="CS437" s="172"/>
      <c r="CT437" s="172"/>
      <c r="CU437" s="172"/>
      <c r="CV437" s="172"/>
      <c r="CW437" s="172"/>
      <c r="CX437" s="172"/>
      <c r="CY437" s="172"/>
      <c r="CZ437" s="172"/>
    </row>
    <row r="438" spans="1:104" ht="11.25" customHeight="1" x14ac:dyDescent="0.25">
      <c r="A438" s="172"/>
      <c r="B438" s="172"/>
      <c r="C438" s="172"/>
      <c r="D438" s="172"/>
      <c r="E438" s="116"/>
      <c r="F438" s="119"/>
      <c r="G438" s="117"/>
      <c r="H438" s="116"/>
      <c r="I438" s="119"/>
      <c r="J438" s="172"/>
      <c r="K438" s="166"/>
      <c r="L438" s="166"/>
      <c r="M438" s="166"/>
      <c r="N438" s="166"/>
      <c r="O438" s="166"/>
      <c r="P438" s="166"/>
      <c r="Q438" s="166"/>
      <c r="R438" s="166"/>
      <c r="S438" s="172"/>
      <c r="T438" s="166"/>
      <c r="U438" s="166"/>
      <c r="V438" s="166"/>
      <c r="W438" s="166"/>
      <c r="X438" s="166"/>
      <c r="Y438" s="166"/>
      <c r="Z438" s="166"/>
      <c r="AA438" s="166"/>
      <c r="AB438" s="172"/>
      <c r="AC438" s="172"/>
      <c r="AD438" s="172"/>
      <c r="AE438" s="172"/>
      <c r="AF438" s="172"/>
      <c r="AG438" s="172"/>
      <c r="AH438" s="172"/>
      <c r="AI438" s="172"/>
      <c r="AJ438" s="172"/>
      <c r="AK438" s="172"/>
      <c r="AL438" s="174"/>
      <c r="AM438" s="172"/>
      <c r="AN438" s="172"/>
      <c r="AO438" s="172"/>
      <c r="AP438" s="172"/>
      <c r="AQ438" s="172"/>
      <c r="AR438" s="172"/>
      <c r="AS438" s="172"/>
      <c r="AT438" s="172"/>
      <c r="AU438" s="172"/>
      <c r="AV438" s="172"/>
      <c r="AW438" s="172"/>
      <c r="AX438" s="172"/>
      <c r="AY438" s="172"/>
      <c r="AZ438" s="172"/>
      <c r="BA438" s="172"/>
      <c r="BB438" s="172"/>
      <c r="BC438" s="172"/>
      <c r="BD438" s="172"/>
      <c r="BE438" s="172"/>
      <c r="BF438" s="172"/>
      <c r="BG438" s="172"/>
      <c r="BH438" s="172"/>
      <c r="BI438" s="172"/>
      <c r="BJ438" s="172"/>
      <c r="BK438" s="172"/>
      <c r="BL438" s="172"/>
      <c r="BM438" s="172"/>
      <c r="BN438" s="172"/>
      <c r="BO438" s="172"/>
      <c r="BP438" s="172"/>
      <c r="BQ438" s="172"/>
      <c r="BR438" s="172"/>
      <c r="BS438" s="172"/>
      <c r="BT438" s="172"/>
      <c r="BU438" s="172"/>
      <c r="BV438" s="172"/>
      <c r="BW438" s="172"/>
      <c r="BX438" s="172"/>
      <c r="BY438" s="172"/>
      <c r="BZ438" s="172"/>
      <c r="CA438" s="172"/>
      <c r="CB438" s="172"/>
      <c r="CC438" s="172"/>
      <c r="CD438" s="172"/>
      <c r="CE438" s="172"/>
      <c r="CF438" s="172"/>
      <c r="CG438" s="172"/>
      <c r="CH438" s="172"/>
      <c r="CI438" s="172"/>
      <c r="CJ438" s="172"/>
      <c r="CK438" s="172"/>
      <c r="CL438" s="172"/>
      <c r="CM438" s="172"/>
      <c r="CN438" s="172"/>
      <c r="CO438" s="172"/>
      <c r="CP438" s="172"/>
      <c r="CQ438" s="172"/>
      <c r="CR438" s="172"/>
      <c r="CS438" s="172"/>
      <c r="CT438" s="172"/>
      <c r="CU438" s="172"/>
      <c r="CV438" s="172"/>
      <c r="CW438" s="172"/>
      <c r="CX438" s="172"/>
      <c r="CY438" s="172"/>
      <c r="CZ438" s="172"/>
    </row>
    <row r="439" spans="1:104" ht="11.25" customHeight="1" x14ac:dyDescent="0.25">
      <c r="A439" s="172"/>
      <c r="B439" s="172"/>
      <c r="C439" s="172"/>
      <c r="D439" s="172"/>
      <c r="E439" s="116"/>
      <c r="F439" s="119"/>
      <c r="G439" s="117"/>
      <c r="H439" s="116"/>
      <c r="I439" s="119"/>
      <c r="J439" s="172"/>
      <c r="K439" s="166"/>
      <c r="L439" s="166"/>
      <c r="M439" s="166"/>
      <c r="N439" s="166"/>
      <c r="O439" s="166"/>
      <c r="P439" s="166"/>
      <c r="Q439" s="166"/>
      <c r="R439" s="166"/>
      <c r="S439" s="172"/>
      <c r="T439" s="166"/>
      <c r="U439" s="166"/>
      <c r="V439" s="166"/>
      <c r="W439" s="166"/>
      <c r="X439" s="166"/>
      <c r="Y439" s="166"/>
      <c r="Z439" s="166"/>
      <c r="AA439" s="166"/>
      <c r="AB439" s="172"/>
      <c r="AC439" s="172"/>
      <c r="AD439" s="172"/>
      <c r="AE439" s="172"/>
      <c r="AF439" s="172"/>
      <c r="AG439" s="172"/>
      <c r="AH439" s="172"/>
      <c r="AI439" s="172"/>
      <c r="AJ439" s="172"/>
      <c r="AK439" s="172"/>
      <c r="AL439" s="174"/>
      <c r="AM439" s="172"/>
      <c r="AN439" s="172"/>
      <c r="AO439" s="172"/>
      <c r="AP439" s="172"/>
      <c r="AQ439" s="172"/>
      <c r="AR439" s="172"/>
      <c r="AS439" s="172"/>
      <c r="AT439" s="172"/>
      <c r="AU439" s="172"/>
      <c r="AV439" s="172"/>
      <c r="AW439" s="172"/>
      <c r="AX439" s="172"/>
      <c r="AY439" s="172"/>
      <c r="AZ439" s="172"/>
      <c r="BA439" s="172"/>
      <c r="BB439" s="172"/>
      <c r="BC439" s="172"/>
      <c r="BD439" s="172"/>
      <c r="BE439" s="172"/>
      <c r="BF439" s="172"/>
      <c r="BG439" s="172"/>
      <c r="BH439" s="172"/>
      <c r="BI439" s="172"/>
      <c r="BJ439" s="172"/>
      <c r="BK439" s="172"/>
      <c r="BL439" s="172"/>
      <c r="BM439" s="172"/>
      <c r="BN439" s="172"/>
      <c r="BO439" s="172"/>
      <c r="BP439" s="172"/>
      <c r="BQ439" s="172"/>
      <c r="BR439" s="172"/>
      <c r="BS439" s="172"/>
      <c r="BT439" s="172"/>
      <c r="BU439" s="172"/>
      <c r="BV439" s="172"/>
      <c r="BW439" s="172"/>
      <c r="BX439" s="172"/>
      <c r="BY439" s="172"/>
      <c r="BZ439" s="172"/>
      <c r="CA439" s="172"/>
      <c r="CB439" s="172"/>
      <c r="CC439" s="172"/>
      <c r="CD439" s="172"/>
      <c r="CE439" s="172"/>
      <c r="CF439" s="172"/>
      <c r="CG439" s="172"/>
      <c r="CH439" s="172"/>
      <c r="CI439" s="172"/>
      <c r="CJ439" s="172"/>
      <c r="CK439" s="172"/>
      <c r="CL439" s="172"/>
      <c r="CM439" s="172"/>
      <c r="CN439" s="172"/>
      <c r="CO439" s="172"/>
      <c r="CP439" s="172"/>
      <c r="CQ439" s="172"/>
      <c r="CR439" s="172"/>
      <c r="CS439" s="172"/>
      <c r="CT439" s="172"/>
      <c r="CU439" s="172"/>
      <c r="CV439" s="172"/>
      <c r="CW439" s="172"/>
      <c r="CX439" s="172"/>
      <c r="CY439" s="172"/>
      <c r="CZ439" s="172"/>
    </row>
    <row r="440" spans="1:104" ht="11.25" customHeight="1" x14ac:dyDescent="0.25">
      <c r="A440" s="172"/>
      <c r="B440" s="172"/>
      <c r="C440" s="172"/>
      <c r="D440" s="172"/>
      <c r="E440" s="116"/>
      <c r="F440" s="119"/>
      <c r="G440" s="117"/>
      <c r="H440" s="116"/>
      <c r="I440" s="119"/>
      <c r="J440" s="172"/>
      <c r="K440" s="166"/>
      <c r="L440" s="166"/>
      <c r="M440" s="166"/>
      <c r="N440" s="166"/>
      <c r="O440" s="166"/>
      <c r="P440" s="166"/>
      <c r="Q440" s="166"/>
      <c r="R440" s="166"/>
      <c r="S440" s="172"/>
      <c r="T440" s="166"/>
      <c r="U440" s="166"/>
      <c r="V440" s="166"/>
      <c r="W440" s="166"/>
      <c r="X440" s="166"/>
      <c r="Y440" s="166"/>
      <c r="Z440" s="166"/>
      <c r="AA440" s="166"/>
      <c r="AB440" s="172"/>
      <c r="AC440" s="172"/>
      <c r="AD440" s="172"/>
      <c r="AE440" s="172"/>
      <c r="AF440" s="172"/>
      <c r="AG440" s="172"/>
      <c r="AH440" s="172"/>
      <c r="AI440" s="172"/>
      <c r="AJ440" s="172"/>
      <c r="AK440" s="172"/>
      <c r="AL440" s="174"/>
      <c r="AM440" s="172"/>
      <c r="AN440" s="172"/>
      <c r="AO440" s="172"/>
      <c r="AP440" s="172"/>
      <c r="AQ440" s="172"/>
      <c r="AR440" s="172"/>
      <c r="AS440" s="172"/>
      <c r="AT440" s="172"/>
      <c r="AU440" s="172"/>
      <c r="AV440" s="172"/>
      <c r="AW440" s="172"/>
      <c r="AX440" s="172"/>
      <c r="AY440" s="172"/>
      <c r="AZ440" s="172"/>
      <c r="BA440" s="172"/>
      <c r="BB440" s="172"/>
      <c r="BC440" s="172"/>
      <c r="BD440" s="172"/>
      <c r="BE440" s="172"/>
      <c r="BF440" s="172"/>
      <c r="BG440" s="172"/>
      <c r="BH440" s="172"/>
      <c r="BI440" s="172"/>
      <c r="BJ440" s="172"/>
      <c r="BK440" s="172"/>
      <c r="BL440" s="172"/>
      <c r="BM440" s="172"/>
      <c r="BN440" s="172"/>
      <c r="BO440" s="172"/>
      <c r="BP440" s="172"/>
      <c r="BQ440" s="172"/>
      <c r="BR440" s="172"/>
      <c r="BS440" s="172"/>
      <c r="BT440" s="172"/>
      <c r="BU440" s="172"/>
      <c r="BV440" s="172"/>
      <c r="BW440" s="172"/>
      <c r="BX440" s="172"/>
      <c r="BY440" s="172"/>
      <c r="BZ440" s="172"/>
      <c r="CA440" s="172"/>
      <c r="CB440" s="172"/>
      <c r="CC440" s="172"/>
      <c r="CD440" s="172"/>
      <c r="CE440" s="172"/>
      <c r="CF440" s="172"/>
      <c r="CG440" s="172"/>
      <c r="CH440" s="172"/>
      <c r="CI440" s="172"/>
      <c r="CJ440" s="172"/>
      <c r="CK440" s="172"/>
      <c r="CL440" s="172"/>
      <c r="CM440" s="172"/>
      <c r="CN440" s="172"/>
      <c r="CO440" s="172"/>
      <c r="CP440" s="172"/>
      <c r="CQ440" s="172"/>
      <c r="CR440" s="172"/>
      <c r="CS440" s="172"/>
      <c r="CT440" s="172"/>
      <c r="CU440" s="172"/>
      <c r="CV440" s="172"/>
      <c r="CW440" s="172"/>
      <c r="CX440" s="172"/>
      <c r="CY440" s="172"/>
      <c r="CZ440" s="172"/>
    </row>
    <row r="441" spans="1:104" ht="11.25" customHeight="1" x14ac:dyDescent="0.25">
      <c r="A441" s="172"/>
      <c r="B441" s="172"/>
      <c r="C441" s="172"/>
      <c r="D441" s="172"/>
      <c r="E441" s="116"/>
      <c r="F441" s="119"/>
      <c r="G441" s="117"/>
      <c r="H441" s="116"/>
      <c r="I441" s="119"/>
      <c r="J441" s="172"/>
      <c r="K441" s="166"/>
      <c r="L441" s="166"/>
      <c r="M441" s="166"/>
      <c r="N441" s="166"/>
      <c r="O441" s="166"/>
      <c r="P441" s="166"/>
      <c r="Q441" s="166"/>
      <c r="R441" s="166"/>
      <c r="S441" s="172"/>
      <c r="T441" s="166"/>
      <c r="U441" s="166"/>
      <c r="V441" s="166"/>
      <c r="W441" s="166"/>
      <c r="X441" s="166"/>
      <c r="Y441" s="166"/>
      <c r="Z441" s="166"/>
      <c r="AA441" s="166"/>
      <c r="AB441" s="172"/>
      <c r="AC441" s="172"/>
      <c r="AD441" s="172"/>
      <c r="AE441" s="172"/>
      <c r="AF441" s="172"/>
      <c r="AG441" s="172"/>
      <c r="AH441" s="172"/>
      <c r="AI441" s="172"/>
      <c r="AJ441" s="172"/>
      <c r="AK441" s="172"/>
      <c r="AL441" s="174"/>
      <c r="AM441" s="172"/>
      <c r="AN441" s="172"/>
      <c r="AO441" s="172"/>
      <c r="AP441" s="172"/>
      <c r="AQ441" s="172"/>
      <c r="AR441" s="172"/>
      <c r="AS441" s="172"/>
      <c r="AT441" s="172"/>
      <c r="AU441" s="172"/>
      <c r="AV441" s="172"/>
      <c r="AW441" s="172"/>
      <c r="AX441" s="172"/>
      <c r="AY441" s="172"/>
      <c r="AZ441" s="172"/>
      <c r="BA441" s="172"/>
      <c r="BB441" s="172"/>
      <c r="BC441" s="172"/>
      <c r="BD441" s="172"/>
      <c r="BE441" s="172"/>
      <c r="BF441" s="172"/>
      <c r="BG441" s="172"/>
      <c r="BH441" s="172"/>
      <c r="BI441" s="172"/>
      <c r="BJ441" s="172"/>
      <c r="BK441" s="172"/>
      <c r="BL441" s="172"/>
      <c r="BM441" s="172"/>
      <c r="BN441" s="172"/>
      <c r="BO441" s="172"/>
      <c r="BP441" s="172"/>
      <c r="BQ441" s="172"/>
      <c r="BR441" s="172"/>
      <c r="BS441" s="172"/>
      <c r="BT441" s="172"/>
      <c r="BU441" s="172"/>
      <c r="BV441" s="172"/>
      <c r="BW441" s="172"/>
      <c r="BX441" s="172"/>
      <c r="BY441" s="172"/>
      <c r="BZ441" s="172"/>
      <c r="CA441" s="172"/>
      <c r="CB441" s="172"/>
      <c r="CC441" s="172"/>
      <c r="CD441" s="172"/>
      <c r="CE441" s="172"/>
      <c r="CF441" s="172"/>
      <c r="CG441" s="172"/>
      <c r="CH441" s="172"/>
      <c r="CI441" s="172"/>
      <c r="CJ441" s="172"/>
      <c r="CK441" s="172"/>
      <c r="CL441" s="172"/>
      <c r="CM441" s="172"/>
      <c r="CN441" s="172"/>
      <c r="CO441" s="172"/>
      <c r="CP441" s="172"/>
      <c r="CQ441" s="172"/>
      <c r="CR441" s="172"/>
      <c r="CS441" s="172"/>
      <c r="CT441" s="172"/>
      <c r="CU441" s="172"/>
      <c r="CV441" s="172"/>
      <c r="CW441" s="172"/>
      <c r="CX441" s="172"/>
      <c r="CY441" s="172"/>
      <c r="CZ441" s="172"/>
    </row>
    <row r="442" spans="1:104" ht="11.25" customHeight="1" x14ac:dyDescent="0.25">
      <c r="A442" s="172"/>
      <c r="B442" s="172"/>
      <c r="C442" s="172"/>
      <c r="D442" s="172"/>
      <c r="E442" s="116"/>
      <c r="F442" s="119"/>
      <c r="G442" s="117"/>
      <c r="H442" s="116"/>
      <c r="I442" s="119"/>
      <c r="J442" s="172"/>
      <c r="K442" s="166"/>
      <c r="L442" s="166"/>
      <c r="M442" s="166"/>
      <c r="N442" s="166"/>
      <c r="O442" s="166"/>
      <c r="P442" s="166"/>
      <c r="Q442" s="166"/>
      <c r="R442" s="166"/>
      <c r="S442" s="172"/>
      <c r="T442" s="166"/>
      <c r="U442" s="166"/>
      <c r="V442" s="166"/>
      <c r="W442" s="166"/>
      <c r="X442" s="166"/>
      <c r="Y442" s="166"/>
      <c r="Z442" s="166"/>
      <c r="AA442" s="166"/>
      <c r="AB442" s="172"/>
      <c r="AC442" s="172"/>
      <c r="AD442" s="172"/>
      <c r="AE442" s="172"/>
      <c r="AF442" s="172"/>
      <c r="AG442" s="172"/>
      <c r="AH442" s="172"/>
      <c r="AI442" s="172"/>
      <c r="AJ442" s="172"/>
      <c r="AK442" s="172"/>
      <c r="AL442" s="174"/>
      <c r="AM442" s="172"/>
      <c r="AN442" s="172"/>
      <c r="AO442" s="172"/>
      <c r="AP442" s="172"/>
      <c r="AQ442" s="172"/>
      <c r="AR442" s="172"/>
      <c r="AS442" s="172"/>
      <c r="AT442" s="172"/>
      <c r="AU442" s="172"/>
      <c r="AV442" s="172"/>
      <c r="AW442" s="172"/>
      <c r="AX442" s="172"/>
      <c r="AY442" s="172"/>
      <c r="AZ442" s="172"/>
      <c r="BA442" s="172"/>
      <c r="BB442" s="172"/>
      <c r="BC442" s="172"/>
      <c r="BD442" s="172"/>
      <c r="BE442" s="172"/>
      <c r="BF442" s="172"/>
      <c r="BG442" s="172"/>
      <c r="BH442" s="172"/>
      <c r="BI442" s="172"/>
      <c r="BJ442" s="172"/>
      <c r="BK442" s="172"/>
      <c r="BL442" s="172"/>
      <c r="BM442" s="172"/>
      <c r="BN442" s="172"/>
      <c r="BO442" s="172"/>
      <c r="BP442" s="172"/>
      <c r="BQ442" s="172"/>
      <c r="BR442" s="172"/>
      <c r="BS442" s="172"/>
      <c r="BT442" s="172"/>
      <c r="BU442" s="172"/>
      <c r="BV442" s="172"/>
      <c r="BW442" s="172"/>
      <c r="BX442" s="172"/>
      <c r="BY442" s="172"/>
      <c r="BZ442" s="172"/>
      <c r="CA442" s="172"/>
      <c r="CB442" s="172"/>
      <c r="CC442" s="172"/>
      <c r="CD442" s="172"/>
      <c r="CE442" s="172"/>
      <c r="CF442" s="172"/>
      <c r="CG442" s="172"/>
      <c r="CH442" s="172"/>
      <c r="CI442" s="172"/>
      <c r="CJ442" s="172"/>
      <c r="CK442" s="172"/>
      <c r="CL442" s="172"/>
      <c r="CM442" s="172"/>
      <c r="CN442" s="172"/>
      <c r="CO442" s="172"/>
      <c r="CP442" s="172"/>
      <c r="CQ442" s="172"/>
      <c r="CR442" s="172"/>
      <c r="CS442" s="172"/>
      <c r="CT442" s="172"/>
      <c r="CU442" s="172"/>
      <c r="CV442" s="172"/>
      <c r="CW442" s="172"/>
      <c r="CX442" s="172"/>
      <c r="CY442" s="172"/>
      <c r="CZ442" s="172"/>
    </row>
    <row r="443" spans="1:104" ht="11.25" customHeight="1" x14ac:dyDescent="0.25">
      <c r="A443" s="172"/>
      <c r="B443" s="172"/>
      <c r="C443" s="172"/>
      <c r="D443" s="172"/>
      <c r="E443" s="116"/>
      <c r="F443" s="119"/>
      <c r="G443" s="117"/>
      <c r="H443" s="116"/>
      <c r="I443" s="119"/>
      <c r="J443" s="172"/>
      <c r="K443" s="166"/>
      <c r="L443" s="166"/>
      <c r="M443" s="166"/>
      <c r="N443" s="166"/>
      <c r="O443" s="166"/>
      <c r="P443" s="166"/>
      <c r="Q443" s="166"/>
      <c r="R443" s="166"/>
      <c r="S443" s="172"/>
      <c r="T443" s="166"/>
      <c r="U443" s="166"/>
      <c r="V443" s="166"/>
      <c r="W443" s="166"/>
      <c r="X443" s="166"/>
      <c r="Y443" s="166"/>
      <c r="Z443" s="166"/>
      <c r="AA443" s="166"/>
      <c r="AB443" s="172"/>
      <c r="AC443" s="172"/>
      <c r="AD443" s="172"/>
      <c r="AE443" s="172"/>
      <c r="AF443" s="172"/>
      <c r="AG443" s="172"/>
      <c r="AH443" s="172"/>
      <c r="AI443" s="172"/>
      <c r="AJ443" s="172"/>
      <c r="AK443" s="172"/>
      <c r="AL443" s="174"/>
      <c r="AM443" s="172"/>
      <c r="AN443" s="172"/>
      <c r="AO443" s="172"/>
      <c r="AP443" s="172"/>
      <c r="AQ443" s="172"/>
      <c r="AR443" s="172"/>
      <c r="AS443" s="172"/>
      <c r="AT443" s="172"/>
      <c r="AU443" s="172"/>
      <c r="AV443" s="172"/>
      <c r="AW443" s="172"/>
      <c r="AX443" s="172"/>
      <c r="AY443" s="172"/>
      <c r="AZ443" s="172"/>
      <c r="BA443" s="172"/>
      <c r="BB443" s="172"/>
      <c r="BC443" s="172"/>
      <c r="BD443" s="172"/>
      <c r="BE443" s="172"/>
      <c r="BF443" s="172"/>
      <c r="BG443" s="172"/>
      <c r="BH443" s="172"/>
      <c r="BI443" s="172"/>
      <c r="BJ443" s="172"/>
      <c r="BK443" s="172"/>
      <c r="BL443" s="172"/>
      <c r="BM443" s="172"/>
      <c r="BN443" s="172"/>
      <c r="BO443" s="172"/>
      <c r="BP443" s="172"/>
      <c r="BQ443" s="172"/>
      <c r="BR443" s="172"/>
      <c r="BS443" s="172"/>
      <c r="BT443" s="172"/>
      <c r="BU443" s="172"/>
      <c r="BV443" s="172"/>
      <c r="BW443" s="172"/>
      <c r="BX443" s="172"/>
      <c r="BY443" s="172"/>
      <c r="BZ443" s="172"/>
      <c r="CA443" s="172"/>
      <c r="CB443" s="172"/>
      <c r="CC443" s="172"/>
      <c r="CD443" s="172"/>
      <c r="CE443" s="172"/>
      <c r="CF443" s="172"/>
      <c r="CG443" s="172"/>
      <c r="CH443" s="172"/>
      <c r="CI443" s="172"/>
      <c r="CJ443" s="172"/>
      <c r="CK443" s="172"/>
      <c r="CL443" s="172"/>
      <c r="CM443" s="172"/>
      <c r="CN443" s="172"/>
      <c r="CO443" s="172"/>
      <c r="CP443" s="172"/>
      <c r="CQ443" s="172"/>
      <c r="CR443" s="172"/>
      <c r="CS443" s="172"/>
      <c r="CT443" s="172"/>
      <c r="CU443" s="172"/>
      <c r="CV443" s="172"/>
      <c r="CW443" s="172"/>
      <c r="CX443" s="172"/>
      <c r="CY443" s="172"/>
      <c r="CZ443" s="172"/>
    </row>
    <row r="444" spans="1:104" ht="11.25" customHeight="1" x14ac:dyDescent="0.25">
      <c r="A444" s="172"/>
      <c r="B444" s="172"/>
      <c r="C444" s="172"/>
      <c r="D444" s="172"/>
      <c r="E444" s="116"/>
      <c r="F444" s="119"/>
      <c r="G444" s="117"/>
      <c r="H444" s="116"/>
      <c r="I444" s="119"/>
      <c r="J444" s="172"/>
      <c r="K444" s="166"/>
      <c r="L444" s="166"/>
      <c r="M444" s="166"/>
      <c r="N444" s="166"/>
      <c r="O444" s="166"/>
      <c r="P444" s="166"/>
      <c r="Q444" s="166"/>
      <c r="R444" s="166"/>
      <c r="S444" s="172"/>
      <c r="T444" s="166"/>
      <c r="U444" s="166"/>
      <c r="V444" s="166"/>
      <c r="W444" s="166"/>
      <c r="X444" s="166"/>
      <c r="Y444" s="166"/>
      <c r="Z444" s="166"/>
      <c r="AA444" s="166"/>
      <c r="AB444" s="172"/>
      <c r="AC444" s="172"/>
      <c r="AD444" s="172"/>
      <c r="AE444" s="172"/>
      <c r="AF444" s="172"/>
      <c r="AG444" s="172"/>
      <c r="AH444" s="172"/>
      <c r="AI444" s="172"/>
      <c r="AJ444" s="172"/>
      <c r="AK444" s="172"/>
      <c r="AL444" s="174"/>
      <c r="AM444" s="172"/>
      <c r="AN444" s="172"/>
      <c r="AO444" s="172"/>
      <c r="AP444" s="172"/>
      <c r="AQ444" s="172"/>
      <c r="AR444" s="172"/>
      <c r="AS444" s="172"/>
      <c r="AT444" s="172"/>
      <c r="AU444" s="172"/>
      <c r="AV444" s="172"/>
      <c r="AW444" s="172"/>
      <c r="AX444" s="172"/>
      <c r="AY444" s="172"/>
      <c r="AZ444" s="172"/>
      <c r="BA444" s="172"/>
      <c r="BB444" s="172"/>
      <c r="BC444" s="172"/>
      <c r="BD444" s="172"/>
      <c r="BE444" s="172"/>
      <c r="BF444" s="172"/>
      <c r="BG444" s="172"/>
      <c r="BH444" s="172"/>
      <c r="BI444" s="172"/>
      <c r="BJ444" s="172"/>
      <c r="BK444" s="172"/>
      <c r="BL444" s="172"/>
      <c r="BM444" s="172"/>
      <c r="BN444" s="172"/>
      <c r="BO444" s="172"/>
      <c r="BP444" s="172"/>
      <c r="BQ444" s="172"/>
      <c r="BR444" s="172"/>
      <c r="BS444" s="172"/>
      <c r="BT444" s="172"/>
      <c r="BU444" s="172"/>
      <c r="BV444" s="172"/>
      <c r="BW444" s="172"/>
      <c r="BX444" s="172"/>
      <c r="BY444" s="172"/>
      <c r="BZ444" s="172"/>
      <c r="CA444" s="172"/>
      <c r="CB444" s="172"/>
      <c r="CC444" s="172"/>
      <c r="CD444" s="172"/>
      <c r="CE444" s="172"/>
      <c r="CF444" s="172"/>
      <c r="CG444" s="172"/>
      <c r="CH444" s="172"/>
      <c r="CI444" s="172"/>
      <c r="CJ444" s="172"/>
      <c r="CK444" s="172"/>
      <c r="CL444" s="172"/>
      <c r="CM444" s="172"/>
      <c r="CN444" s="172"/>
      <c r="CO444" s="172"/>
      <c r="CP444" s="172"/>
      <c r="CQ444" s="172"/>
      <c r="CR444" s="172"/>
      <c r="CS444" s="172"/>
      <c r="CT444" s="172"/>
      <c r="CU444" s="172"/>
      <c r="CV444" s="172"/>
      <c r="CW444" s="172"/>
      <c r="CX444" s="172"/>
      <c r="CY444" s="172"/>
      <c r="CZ444" s="172"/>
    </row>
    <row r="445" spans="1:104" ht="11.25" customHeight="1" x14ac:dyDescent="0.25">
      <c r="A445" s="172"/>
      <c r="B445" s="172"/>
      <c r="C445" s="172"/>
      <c r="D445" s="172"/>
      <c r="E445" s="116"/>
      <c r="F445" s="119"/>
      <c r="G445" s="117"/>
      <c r="H445" s="116"/>
      <c r="I445" s="119"/>
      <c r="J445" s="172"/>
      <c r="K445" s="166"/>
      <c r="L445" s="166"/>
      <c r="M445" s="166"/>
      <c r="N445" s="166"/>
      <c r="O445" s="166"/>
      <c r="P445" s="166"/>
      <c r="Q445" s="166"/>
      <c r="R445" s="166"/>
      <c r="S445" s="172"/>
      <c r="T445" s="166"/>
      <c r="U445" s="166"/>
      <c r="V445" s="166"/>
      <c r="W445" s="166"/>
      <c r="X445" s="166"/>
      <c r="Y445" s="166"/>
      <c r="Z445" s="166"/>
      <c r="AA445" s="166"/>
      <c r="AB445" s="172"/>
      <c r="AC445" s="172"/>
      <c r="AD445" s="172"/>
      <c r="AE445" s="172"/>
      <c r="AF445" s="172"/>
      <c r="AG445" s="172"/>
      <c r="AH445" s="172"/>
      <c r="AI445" s="172"/>
      <c r="AJ445" s="172"/>
      <c r="AK445" s="172"/>
      <c r="AL445" s="174"/>
      <c r="AM445" s="172"/>
      <c r="AN445" s="172"/>
      <c r="AO445" s="172"/>
      <c r="AP445" s="172"/>
      <c r="AQ445" s="172"/>
      <c r="AR445" s="172"/>
      <c r="AS445" s="172"/>
      <c r="AT445" s="172"/>
      <c r="AU445" s="172"/>
      <c r="AV445" s="172"/>
      <c r="AW445" s="172"/>
      <c r="AX445" s="172"/>
      <c r="AY445" s="172"/>
      <c r="AZ445" s="172"/>
      <c r="BA445" s="172"/>
      <c r="BB445" s="172"/>
      <c r="BC445" s="172"/>
      <c r="BD445" s="172"/>
      <c r="BE445" s="172"/>
      <c r="BF445" s="172"/>
      <c r="BG445" s="172"/>
      <c r="BH445" s="172"/>
      <c r="BI445" s="172"/>
      <c r="BJ445" s="172"/>
      <c r="BK445" s="172"/>
      <c r="BL445" s="172"/>
      <c r="BM445" s="172"/>
      <c r="BN445" s="172"/>
      <c r="BO445" s="172"/>
      <c r="BP445" s="172"/>
      <c r="BQ445" s="172"/>
      <c r="BR445" s="172"/>
      <c r="BS445" s="172"/>
      <c r="BT445" s="172"/>
      <c r="BU445" s="172"/>
      <c r="BV445" s="172"/>
      <c r="BW445" s="172"/>
      <c r="BX445" s="172"/>
      <c r="BY445" s="172"/>
      <c r="BZ445" s="172"/>
      <c r="CA445" s="172"/>
      <c r="CB445" s="172"/>
      <c r="CC445" s="172"/>
      <c r="CD445" s="172"/>
      <c r="CE445" s="172"/>
      <c r="CF445" s="172"/>
      <c r="CG445" s="172"/>
      <c r="CH445" s="172"/>
      <c r="CI445" s="172"/>
      <c r="CJ445" s="172"/>
      <c r="CK445" s="172"/>
      <c r="CL445" s="172"/>
      <c r="CM445" s="172"/>
      <c r="CN445" s="172"/>
      <c r="CO445" s="172"/>
      <c r="CP445" s="172"/>
      <c r="CQ445" s="172"/>
      <c r="CR445" s="172"/>
      <c r="CS445" s="172"/>
      <c r="CT445" s="172"/>
      <c r="CU445" s="172"/>
      <c r="CV445" s="172"/>
      <c r="CW445" s="172"/>
      <c r="CX445" s="172"/>
      <c r="CY445" s="172"/>
      <c r="CZ445" s="172"/>
    </row>
    <row r="446" spans="1:104" ht="11.25" customHeight="1" x14ac:dyDescent="0.25">
      <c r="A446" s="172"/>
      <c r="B446" s="172"/>
      <c r="C446" s="172"/>
      <c r="D446" s="172"/>
      <c r="E446" s="116"/>
      <c r="F446" s="119"/>
      <c r="G446" s="117"/>
      <c r="H446" s="116"/>
      <c r="I446" s="119"/>
      <c r="J446" s="172"/>
      <c r="K446" s="166"/>
      <c r="L446" s="166"/>
      <c r="M446" s="166"/>
      <c r="N446" s="166"/>
      <c r="O446" s="166"/>
      <c r="P446" s="166"/>
      <c r="Q446" s="166"/>
      <c r="R446" s="166"/>
      <c r="S446" s="172"/>
      <c r="T446" s="166"/>
      <c r="U446" s="166"/>
      <c r="V446" s="166"/>
      <c r="W446" s="166"/>
      <c r="X446" s="166"/>
      <c r="Y446" s="166"/>
      <c r="Z446" s="166"/>
      <c r="AA446" s="166"/>
      <c r="AB446" s="172"/>
      <c r="AC446" s="172"/>
      <c r="AD446" s="172"/>
      <c r="AE446" s="172"/>
      <c r="AF446" s="172"/>
      <c r="AG446" s="172"/>
      <c r="AH446" s="172"/>
      <c r="AI446" s="172"/>
      <c r="AJ446" s="172"/>
      <c r="AK446" s="172"/>
      <c r="AL446" s="174"/>
      <c r="AM446" s="172"/>
      <c r="AN446" s="172"/>
      <c r="AO446" s="172"/>
      <c r="AP446" s="172"/>
      <c r="AQ446" s="172"/>
      <c r="AR446" s="172"/>
      <c r="AS446" s="172"/>
      <c r="AT446" s="172"/>
      <c r="AU446" s="172"/>
      <c r="AV446" s="172"/>
      <c r="AW446" s="172"/>
      <c r="AX446" s="172"/>
      <c r="AY446" s="172"/>
      <c r="AZ446" s="172"/>
      <c r="BA446" s="172"/>
      <c r="BB446" s="172"/>
      <c r="BC446" s="172"/>
      <c r="BD446" s="172"/>
      <c r="BE446" s="172"/>
      <c r="BF446" s="172"/>
      <c r="BG446" s="172"/>
      <c r="BH446" s="172"/>
      <c r="BI446" s="172"/>
      <c r="BJ446" s="172"/>
      <c r="BK446" s="172"/>
      <c r="BL446" s="172"/>
      <c r="BM446" s="172"/>
      <c r="BN446" s="172"/>
      <c r="BO446" s="172"/>
      <c r="BP446" s="172"/>
      <c r="BQ446" s="172"/>
      <c r="BR446" s="172"/>
      <c r="BS446" s="172"/>
      <c r="BT446" s="172"/>
      <c r="BU446" s="172"/>
      <c r="BV446" s="172"/>
      <c r="BW446" s="172"/>
      <c r="BX446" s="172"/>
      <c r="BY446" s="172"/>
      <c r="BZ446" s="172"/>
      <c r="CA446" s="172"/>
      <c r="CB446" s="172"/>
      <c r="CC446" s="172"/>
      <c r="CD446" s="172"/>
      <c r="CE446" s="172"/>
      <c r="CF446" s="172"/>
      <c r="CG446" s="172"/>
      <c r="CH446" s="172"/>
      <c r="CI446" s="172"/>
      <c r="CJ446" s="172"/>
      <c r="CK446" s="172"/>
      <c r="CL446" s="172"/>
      <c r="CM446" s="172"/>
      <c r="CN446" s="172"/>
      <c r="CO446" s="172"/>
      <c r="CP446" s="172"/>
      <c r="CQ446" s="172"/>
      <c r="CR446" s="172"/>
      <c r="CS446" s="172"/>
      <c r="CT446" s="172"/>
      <c r="CU446" s="172"/>
      <c r="CV446" s="172"/>
      <c r="CW446" s="172"/>
      <c r="CX446" s="172"/>
      <c r="CY446" s="172"/>
      <c r="CZ446" s="172"/>
    </row>
    <row r="447" spans="1:104" ht="11.25" customHeight="1" x14ac:dyDescent="0.25">
      <c r="A447" s="172"/>
      <c r="B447" s="172"/>
      <c r="C447" s="172"/>
      <c r="D447" s="172"/>
      <c r="E447" s="116"/>
      <c r="F447" s="119"/>
      <c r="G447" s="117"/>
      <c r="H447" s="116"/>
      <c r="I447" s="119"/>
      <c r="J447" s="172"/>
      <c r="K447" s="166"/>
      <c r="L447" s="166"/>
      <c r="M447" s="166"/>
      <c r="N447" s="166"/>
      <c r="O447" s="166"/>
      <c r="P447" s="166"/>
      <c r="Q447" s="166"/>
      <c r="R447" s="166"/>
      <c r="S447" s="172"/>
      <c r="T447" s="166"/>
      <c r="U447" s="166"/>
      <c r="V447" s="166"/>
      <c r="W447" s="166"/>
      <c r="X447" s="166"/>
      <c r="Y447" s="166"/>
      <c r="Z447" s="166"/>
      <c r="AA447" s="166"/>
      <c r="AB447" s="172"/>
      <c r="AC447" s="172"/>
      <c r="AD447" s="172"/>
      <c r="AE447" s="172"/>
      <c r="AF447" s="172"/>
      <c r="AG447" s="172"/>
      <c r="AH447" s="172"/>
      <c r="AI447" s="172"/>
      <c r="AJ447" s="172"/>
      <c r="AK447" s="172"/>
      <c r="AL447" s="174"/>
      <c r="AM447" s="172"/>
      <c r="AN447" s="172"/>
      <c r="AO447" s="172"/>
      <c r="AP447" s="172"/>
      <c r="AQ447" s="172"/>
      <c r="AR447" s="172"/>
      <c r="AS447" s="172"/>
      <c r="AT447" s="172"/>
      <c r="AU447" s="172"/>
      <c r="AV447" s="172"/>
      <c r="AW447" s="172"/>
      <c r="AX447" s="172"/>
      <c r="AY447" s="172"/>
      <c r="AZ447" s="172"/>
      <c r="BA447" s="172"/>
      <c r="BB447" s="172"/>
      <c r="BC447" s="172"/>
      <c r="BD447" s="172"/>
      <c r="BE447" s="172"/>
      <c r="BF447" s="172"/>
      <c r="BG447" s="172"/>
      <c r="BH447" s="172"/>
      <c r="BI447" s="172"/>
      <c r="BJ447" s="172"/>
      <c r="BK447" s="172"/>
      <c r="BL447" s="172"/>
      <c r="BM447" s="172"/>
      <c r="BN447" s="172"/>
      <c r="BO447" s="172"/>
      <c r="BP447" s="172"/>
      <c r="BQ447" s="172"/>
      <c r="BR447" s="172"/>
      <c r="BS447" s="172"/>
      <c r="BT447" s="172"/>
      <c r="BU447" s="172"/>
      <c r="BV447" s="172"/>
      <c r="BW447" s="172"/>
      <c r="BX447" s="172"/>
      <c r="BY447" s="172"/>
      <c r="BZ447" s="172"/>
      <c r="CA447" s="172"/>
      <c r="CB447" s="172"/>
      <c r="CC447" s="172"/>
      <c r="CD447" s="172"/>
      <c r="CE447" s="172"/>
      <c r="CF447" s="172"/>
      <c r="CG447" s="172"/>
      <c r="CH447" s="172"/>
      <c r="CI447" s="172"/>
      <c r="CJ447" s="172"/>
      <c r="CK447" s="172"/>
      <c r="CL447" s="172"/>
      <c r="CM447" s="172"/>
      <c r="CN447" s="172"/>
      <c r="CO447" s="172"/>
      <c r="CP447" s="172"/>
      <c r="CQ447" s="172"/>
      <c r="CR447" s="172"/>
      <c r="CS447" s="172"/>
      <c r="CT447" s="172"/>
      <c r="CU447" s="172"/>
      <c r="CV447" s="172"/>
      <c r="CW447" s="172"/>
      <c r="CX447" s="172"/>
      <c r="CY447" s="172"/>
      <c r="CZ447" s="172"/>
    </row>
    <row r="448" spans="1:104" ht="11.25" customHeight="1" x14ac:dyDescent="0.25">
      <c r="A448" s="172"/>
      <c r="B448" s="172"/>
      <c r="C448" s="172"/>
      <c r="D448" s="172"/>
      <c r="E448" s="116"/>
      <c r="F448" s="119"/>
      <c r="G448" s="117"/>
      <c r="H448" s="116"/>
      <c r="I448" s="119"/>
      <c r="J448" s="172"/>
      <c r="K448" s="166"/>
      <c r="L448" s="166"/>
      <c r="M448" s="166"/>
      <c r="N448" s="166"/>
      <c r="O448" s="166"/>
      <c r="P448" s="166"/>
      <c r="Q448" s="166"/>
      <c r="R448" s="166"/>
      <c r="S448" s="172"/>
      <c r="T448" s="166"/>
      <c r="U448" s="166"/>
      <c r="V448" s="166"/>
      <c r="W448" s="166"/>
      <c r="X448" s="166"/>
      <c r="Y448" s="166"/>
      <c r="Z448" s="166"/>
      <c r="AA448" s="166"/>
      <c r="AB448" s="172"/>
      <c r="AC448" s="172"/>
      <c r="AD448" s="172"/>
      <c r="AE448" s="172"/>
      <c r="AF448" s="172"/>
      <c r="AG448" s="172"/>
      <c r="AH448" s="172"/>
      <c r="AI448" s="172"/>
      <c r="AJ448" s="172"/>
      <c r="AK448" s="172"/>
      <c r="AL448" s="174"/>
      <c r="AM448" s="172"/>
      <c r="AN448" s="172"/>
      <c r="AO448" s="172"/>
      <c r="AP448" s="172"/>
      <c r="AQ448" s="172"/>
      <c r="AR448" s="172"/>
      <c r="AS448" s="172"/>
      <c r="AT448" s="172"/>
      <c r="AU448" s="172"/>
      <c r="AV448" s="172"/>
      <c r="AW448" s="172"/>
      <c r="AX448" s="172"/>
      <c r="AY448" s="172"/>
      <c r="AZ448" s="172"/>
      <c r="BA448" s="172"/>
      <c r="BB448" s="172"/>
      <c r="BC448" s="172"/>
      <c r="BD448" s="172"/>
      <c r="BE448" s="172"/>
      <c r="BF448" s="172"/>
      <c r="BG448" s="172"/>
      <c r="BH448" s="172"/>
      <c r="BI448" s="172"/>
      <c r="BJ448" s="172"/>
      <c r="BK448" s="172"/>
      <c r="BL448" s="172"/>
      <c r="BM448" s="172"/>
      <c r="BN448" s="172"/>
      <c r="BO448" s="172"/>
      <c r="BP448" s="172"/>
      <c r="BQ448" s="172"/>
      <c r="BR448" s="172"/>
      <c r="BS448" s="172"/>
      <c r="BT448" s="172"/>
      <c r="BU448" s="172"/>
      <c r="BV448" s="172"/>
      <c r="BW448" s="172"/>
      <c r="BX448" s="172"/>
      <c r="BY448" s="172"/>
      <c r="BZ448" s="172"/>
      <c r="CA448" s="172"/>
      <c r="CB448" s="172"/>
      <c r="CC448" s="172"/>
      <c r="CD448" s="172"/>
      <c r="CE448" s="172"/>
      <c r="CF448" s="172"/>
      <c r="CG448" s="172"/>
      <c r="CH448" s="172"/>
      <c r="CI448" s="172"/>
      <c r="CJ448" s="172"/>
      <c r="CK448" s="172"/>
      <c r="CL448" s="172"/>
      <c r="CM448" s="172"/>
      <c r="CN448" s="172"/>
      <c r="CO448" s="172"/>
      <c r="CP448" s="172"/>
      <c r="CQ448" s="172"/>
      <c r="CR448" s="172"/>
      <c r="CS448" s="172"/>
      <c r="CT448" s="172"/>
      <c r="CU448" s="172"/>
      <c r="CV448" s="172"/>
      <c r="CW448" s="172"/>
      <c r="CX448" s="172"/>
      <c r="CY448" s="172"/>
      <c r="CZ448" s="172"/>
    </row>
    <row r="449" spans="1:104" ht="11.25" customHeight="1" x14ac:dyDescent="0.25">
      <c r="A449" s="172"/>
      <c r="B449" s="172"/>
      <c r="C449" s="172"/>
      <c r="D449" s="172"/>
      <c r="E449" s="116"/>
      <c r="F449" s="119"/>
      <c r="G449" s="117"/>
      <c r="H449" s="116"/>
      <c r="I449" s="119"/>
      <c r="J449" s="172"/>
      <c r="K449" s="166"/>
      <c r="L449" s="166"/>
      <c r="M449" s="166"/>
      <c r="N449" s="166"/>
      <c r="O449" s="166"/>
      <c r="P449" s="166"/>
      <c r="Q449" s="166"/>
      <c r="R449" s="166"/>
      <c r="S449" s="172"/>
      <c r="T449" s="166"/>
      <c r="U449" s="166"/>
      <c r="V449" s="166"/>
      <c r="W449" s="166"/>
      <c r="X449" s="166"/>
      <c r="Y449" s="166"/>
      <c r="Z449" s="166"/>
      <c r="AA449" s="166"/>
      <c r="AB449" s="172"/>
      <c r="AC449" s="172"/>
      <c r="AD449" s="172"/>
      <c r="AE449" s="172"/>
      <c r="AF449" s="172"/>
      <c r="AG449" s="172"/>
      <c r="AH449" s="172"/>
      <c r="AI449" s="172"/>
      <c r="AJ449" s="172"/>
      <c r="AK449" s="172"/>
      <c r="AL449" s="174"/>
      <c r="AM449" s="172"/>
      <c r="AN449" s="172"/>
      <c r="AO449" s="172"/>
      <c r="AP449" s="172"/>
      <c r="AQ449" s="172"/>
      <c r="AR449" s="172"/>
      <c r="AS449" s="172"/>
      <c r="AT449" s="172"/>
      <c r="AU449" s="172"/>
      <c r="AV449" s="172"/>
      <c r="AW449" s="172"/>
      <c r="AX449" s="172"/>
      <c r="AY449" s="172"/>
      <c r="AZ449" s="172"/>
      <c r="BA449" s="172"/>
      <c r="BB449" s="172"/>
      <c r="BC449" s="172"/>
      <c r="BD449" s="172"/>
      <c r="BE449" s="172"/>
      <c r="BF449" s="172"/>
      <c r="BG449" s="172"/>
      <c r="BH449" s="172"/>
      <c r="BI449" s="172"/>
      <c r="BJ449" s="172"/>
      <c r="BK449" s="172"/>
      <c r="BL449" s="172"/>
      <c r="BM449" s="172"/>
      <c r="BN449" s="172"/>
      <c r="BO449" s="172"/>
      <c r="BP449" s="172"/>
      <c r="BQ449" s="172"/>
      <c r="BR449" s="172"/>
      <c r="BS449" s="172"/>
      <c r="BT449" s="172"/>
      <c r="BU449" s="172"/>
      <c r="BV449" s="172"/>
      <c r="BW449" s="172"/>
      <c r="BX449" s="172"/>
      <c r="BY449" s="172"/>
      <c r="BZ449" s="172"/>
      <c r="CA449" s="172"/>
      <c r="CB449" s="172"/>
      <c r="CC449" s="172"/>
      <c r="CD449" s="172"/>
      <c r="CE449" s="172"/>
      <c r="CF449" s="172"/>
      <c r="CG449" s="172"/>
      <c r="CH449" s="172"/>
      <c r="CI449" s="172"/>
      <c r="CJ449" s="172"/>
      <c r="CK449" s="172"/>
      <c r="CL449" s="172"/>
      <c r="CM449" s="172"/>
      <c r="CN449" s="172"/>
      <c r="CO449" s="172"/>
      <c r="CP449" s="172"/>
      <c r="CQ449" s="172"/>
      <c r="CR449" s="172"/>
      <c r="CS449" s="172"/>
      <c r="CT449" s="172"/>
      <c r="CU449" s="172"/>
      <c r="CV449" s="172"/>
      <c r="CW449" s="172"/>
      <c r="CX449" s="172"/>
      <c r="CY449" s="172"/>
      <c r="CZ449" s="172"/>
    </row>
    <row r="450" spans="1:104" ht="11.25" customHeight="1" x14ac:dyDescent="0.25">
      <c r="A450" s="172"/>
      <c r="B450" s="172"/>
      <c r="C450" s="172"/>
      <c r="D450" s="172"/>
      <c r="E450" s="116"/>
      <c r="F450" s="119"/>
      <c r="G450" s="117"/>
      <c r="H450" s="116"/>
      <c r="I450" s="119"/>
      <c r="J450" s="172"/>
      <c r="K450" s="166"/>
      <c r="L450" s="166"/>
      <c r="M450" s="166"/>
      <c r="N450" s="166"/>
      <c r="O450" s="166"/>
      <c r="P450" s="166"/>
      <c r="Q450" s="166"/>
      <c r="R450" s="166"/>
      <c r="S450" s="172"/>
      <c r="T450" s="166"/>
      <c r="U450" s="166"/>
      <c r="V450" s="166"/>
      <c r="W450" s="166"/>
      <c r="X450" s="166"/>
      <c r="Y450" s="166"/>
      <c r="Z450" s="166"/>
      <c r="AA450" s="166"/>
      <c r="AB450" s="172"/>
      <c r="AC450" s="172"/>
      <c r="AD450" s="172"/>
      <c r="AE450" s="172"/>
      <c r="AF450" s="172"/>
      <c r="AG450" s="172"/>
      <c r="AH450" s="172"/>
      <c r="AI450" s="172"/>
      <c r="AJ450" s="172"/>
      <c r="AK450" s="172"/>
      <c r="AL450" s="174"/>
      <c r="AM450" s="172"/>
      <c r="AN450" s="172"/>
      <c r="AO450" s="172"/>
      <c r="AP450" s="172"/>
      <c r="AQ450" s="172"/>
      <c r="AR450" s="172"/>
      <c r="AS450" s="172"/>
      <c r="AT450" s="172"/>
      <c r="AU450" s="172"/>
      <c r="AV450" s="172"/>
      <c r="AW450" s="172"/>
      <c r="AX450" s="172"/>
      <c r="AY450" s="172"/>
      <c r="AZ450" s="172"/>
      <c r="BA450" s="172"/>
      <c r="BB450" s="172"/>
      <c r="BC450" s="172"/>
      <c r="BD450" s="172"/>
      <c r="BE450" s="172"/>
      <c r="BF450" s="172"/>
      <c r="BG450" s="172"/>
      <c r="BH450" s="172"/>
      <c r="BI450" s="172"/>
      <c r="BJ450" s="172"/>
      <c r="BK450" s="172"/>
      <c r="BL450" s="172"/>
      <c r="BM450" s="172"/>
      <c r="BN450" s="172"/>
      <c r="BO450" s="172"/>
      <c r="BP450" s="172"/>
      <c r="BQ450" s="172"/>
      <c r="BR450" s="172"/>
      <c r="BS450" s="172"/>
      <c r="BT450" s="172"/>
      <c r="BU450" s="172"/>
      <c r="BV450" s="172"/>
      <c r="BW450" s="172"/>
      <c r="BX450" s="172"/>
      <c r="BY450" s="172"/>
      <c r="BZ450" s="172"/>
      <c r="CA450" s="172"/>
      <c r="CB450" s="172"/>
      <c r="CC450" s="172"/>
      <c r="CD450" s="172"/>
      <c r="CE450" s="172"/>
      <c r="CF450" s="172"/>
      <c r="CG450" s="172"/>
      <c r="CH450" s="172"/>
      <c r="CI450" s="172"/>
      <c r="CJ450" s="172"/>
      <c r="CK450" s="172"/>
      <c r="CL450" s="172"/>
      <c r="CM450" s="172"/>
      <c r="CN450" s="172"/>
      <c r="CO450" s="172"/>
      <c r="CP450" s="172"/>
      <c r="CQ450" s="172"/>
      <c r="CR450" s="172"/>
      <c r="CS450" s="172"/>
      <c r="CT450" s="172"/>
      <c r="CU450" s="172"/>
      <c r="CV450" s="172"/>
      <c r="CW450" s="172"/>
      <c r="CX450" s="172"/>
      <c r="CY450" s="172"/>
      <c r="CZ450" s="172"/>
    </row>
    <row r="451" spans="1:104" ht="11.25" customHeight="1" x14ac:dyDescent="0.25">
      <c r="A451" s="172"/>
      <c r="B451" s="172"/>
      <c r="C451" s="172"/>
      <c r="D451" s="172"/>
      <c r="E451" s="116"/>
      <c r="F451" s="119"/>
      <c r="G451" s="117"/>
      <c r="H451" s="116"/>
      <c r="I451" s="119"/>
      <c r="J451" s="172"/>
      <c r="K451" s="166"/>
      <c r="L451" s="166"/>
      <c r="M451" s="166"/>
      <c r="N451" s="166"/>
      <c r="O451" s="166"/>
      <c r="P451" s="166"/>
      <c r="Q451" s="166"/>
      <c r="R451" s="166"/>
      <c r="S451" s="172"/>
      <c r="T451" s="166"/>
      <c r="U451" s="166"/>
      <c r="V451" s="166"/>
      <c r="W451" s="166"/>
      <c r="X451" s="166"/>
      <c r="Y451" s="166"/>
      <c r="Z451" s="166"/>
      <c r="AA451" s="166"/>
      <c r="AB451" s="172"/>
      <c r="AC451" s="172"/>
      <c r="AD451" s="172"/>
      <c r="AE451" s="172"/>
      <c r="AF451" s="172"/>
      <c r="AG451" s="172"/>
      <c r="AH451" s="172"/>
      <c r="AI451" s="172"/>
      <c r="AJ451" s="172"/>
      <c r="AK451" s="172"/>
      <c r="AL451" s="174"/>
      <c r="AM451" s="172"/>
      <c r="AN451" s="172"/>
      <c r="AO451" s="172"/>
      <c r="AP451" s="172"/>
      <c r="AQ451" s="172"/>
      <c r="AR451" s="172"/>
      <c r="AS451" s="172"/>
      <c r="AT451" s="172"/>
      <c r="AU451" s="172"/>
      <c r="AV451" s="172"/>
      <c r="AW451" s="172"/>
      <c r="AX451" s="172"/>
      <c r="AY451" s="172"/>
      <c r="AZ451" s="172"/>
      <c r="BA451" s="172"/>
      <c r="BB451" s="172"/>
      <c r="BC451" s="172"/>
      <c r="BD451" s="172"/>
      <c r="BE451" s="172"/>
      <c r="BF451" s="172"/>
      <c r="BG451" s="172"/>
      <c r="BH451" s="172"/>
      <c r="BI451" s="172"/>
      <c r="BJ451" s="172"/>
      <c r="BK451" s="172"/>
      <c r="BL451" s="172"/>
      <c r="BM451" s="172"/>
      <c r="BN451" s="172"/>
      <c r="BO451" s="172"/>
      <c r="BP451" s="172"/>
      <c r="BQ451" s="172"/>
      <c r="BR451" s="172"/>
      <c r="BS451" s="172"/>
      <c r="BT451" s="172"/>
      <c r="BU451" s="172"/>
      <c r="BV451" s="172"/>
      <c r="BW451" s="172"/>
      <c r="BX451" s="172"/>
      <c r="BY451" s="172"/>
      <c r="BZ451" s="172"/>
      <c r="CA451" s="172"/>
      <c r="CB451" s="172"/>
      <c r="CC451" s="172"/>
      <c r="CD451" s="172"/>
      <c r="CE451" s="172"/>
      <c r="CF451" s="172"/>
      <c r="CG451" s="172"/>
      <c r="CH451" s="172"/>
      <c r="CI451" s="172"/>
      <c r="CJ451" s="172"/>
      <c r="CK451" s="172"/>
      <c r="CL451" s="172"/>
      <c r="CM451" s="172"/>
      <c r="CN451" s="172"/>
      <c r="CO451" s="172"/>
      <c r="CP451" s="172"/>
      <c r="CQ451" s="172"/>
      <c r="CR451" s="172"/>
      <c r="CS451" s="172"/>
      <c r="CT451" s="172"/>
      <c r="CU451" s="172"/>
      <c r="CV451" s="172"/>
      <c r="CW451" s="172"/>
      <c r="CX451" s="172"/>
      <c r="CY451" s="172"/>
      <c r="CZ451" s="172"/>
    </row>
    <row r="452" spans="1:104" ht="11.25" customHeight="1" x14ac:dyDescent="0.25">
      <c r="A452" s="172"/>
      <c r="B452" s="172"/>
      <c r="C452" s="172"/>
      <c r="D452" s="172"/>
      <c r="E452" s="116"/>
      <c r="F452" s="119"/>
      <c r="G452" s="117"/>
      <c r="H452" s="116"/>
      <c r="I452" s="119"/>
      <c r="J452" s="172"/>
      <c r="K452" s="166"/>
      <c r="L452" s="166"/>
      <c r="M452" s="166"/>
      <c r="N452" s="166"/>
      <c r="O452" s="166"/>
      <c r="P452" s="166"/>
      <c r="Q452" s="166"/>
      <c r="R452" s="166"/>
      <c r="S452" s="172"/>
      <c r="T452" s="166"/>
      <c r="U452" s="166"/>
      <c r="V452" s="166"/>
      <c r="W452" s="166"/>
      <c r="X452" s="166"/>
      <c r="Y452" s="166"/>
      <c r="Z452" s="166"/>
      <c r="AA452" s="166"/>
      <c r="AB452" s="172"/>
      <c r="AC452" s="172"/>
      <c r="AD452" s="172"/>
      <c r="AE452" s="172"/>
      <c r="AF452" s="172"/>
      <c r="AG452" s="172"/>
      <c r="AH452" s="172"/>
      <c r="AI452" s="172"/>
      <c r="AJ452" s="172"/>
      <c r="AK452" s="172"/>
      <c r="AL452" s="174"/>
      <c r="AM452" s="172"/>
      <c r="AN452" s="172"/>
      <c r="AO452" s="172"/>
      <c r="AP452" s="172"/>
      <c r="AQ452" s="172"/>
      <c r="AR452" s="172"/>
      <c r="AS452" s="172"/>
      <c r="AT452" s="172"/>
      <c r="AU452" s="172"/>
      <c r="AV452" s="172"/>
      <c r="AW452" s="172"/>
      <c r="AX452" s="172"/>
      <c r="AY452" s="172"/>
      <c r="AZ452" s="172"/>
      <c r="BA452" s="172"/>
      <c r="BB452" s="172"/>
      <c r="BC452" s="172"/>
      <c r="BD452" s="172"/>
      <c r="BE452" s="172"/>
      <c r="BF452" s="172"/>
      <c r="BG452" s="172"/>
      <c r="BH452" s="172"/>
      <c r="BI452" s="172"/>
      <c r="BJ452" s="172"/>
      <c r="BK452" s="172"/>
      <c r="BL452" s="172"/>
      <c r="BM452" s="172"/>
      <c r="BN452" s="172"/>
      <c r="BO452" s="172"/>
      <c r="BP452" s="172"/>
      <c r="BQ452" s="172"/>
      <c r="BR452" s="172"/>
      <c r="BS452" s="172"/>
      <c r="BT452" s="172"/>
      <c r="BU452" s="172"/>
      <c r="BV452" s="172"/>
      <c r="BW452" s="172"/>
      <c r="BX452" s="172"/>
      <c r="BY452" s="172"/>
      <c r="BZ452" s="172"/>
      <c r="CA452" s="172"/>
      <c r="CB452" s="172"/>
      <c r="CC452" s="172"/>
      <c r="CD452" s="172"/>
      <c r="CE452" s="172"/>
      <c r="CF452" s="172"/>
      <c r="CG452" s="172"/>
      <c r="CH452" s="172"/>
      <c r="CI452" s="172"/>
      <c r="CJ452" s="172"/>
      <c r="CK452" s="172"/>
      <c r="CL452" s="172"/>
      <c r="CM452" s="172"/>
      <c r="CN452" s="172"/>
      <c r="CO452" s="172"/>
      <c r="CP452" s="172"/>
      <c r="CQ452" s="172"/>
      <c r="CR452" s="172"/>
      <c r="CS452" s="172"/>
      <c r="CT452" s="172"/>
      <c r="CU452" s="172"/>
      <c r="CV452" s="172"/>
      <c r="CW452" s="172"/>
      <c r="CX452" s="172"/>
      <c r="CY452" s="172"/>
      <c r="CZ452" s="172"/>
    </row>
    <row r="453" spans="1:104" ht="11.25" customHeight="1" x14ac:dyDescent="0.25">
      <c r="A453" s="172"/>
      <c r="B453" s="172"/>
      <c r="C453" s="172"/>
      <c r="D453" s="172"/>
      <c r="E453" s="116"/>
      <c r="F453" s="119"/>
      <c r="G453" s="117"/>
      <c r="H453" s="116"/>
      <c r="I453" s="119"/>
      <c r="J453" s="172"/>
      <c r="K453" s="166"/>
      <c r="L453" s="166"/>
      <c r="M453" s="166"/>
      <c r="N453" s="166"/>
      <c r="O453" s="166"/>
      <c r="P453" s="166"/>
      <c r="Q453" s="166"/>
      <c r="R453" s="166"/>
      <c r="S453" s="172"/>
      <c r="T453" s="166"/>
      <c r="U453" s="166"/>
      <c r="V453" s="166"/>
      <c r="W453" s="166"/>
      <c r="X453" s="166"/>
      <c r="Y453" s="166"/>
      <c r="Z453" s="166"/>
      <c r="AA453" s="166"/>
      <c r="AB453" s="172"/>
      <c r="AC453" s="172"/>
      <c r="AD453" s="172"/>
      <c r="AE453" s="172"/>
      <c r="AF453" s="172"/>
      <c r="AG453" s="172"/>
      <c r="AH453" s="172"/>
      <c r="AI453" s="172"/>
      <c r="AJ453" s="172"/>
      <c r="AK453" s="172"/>
      <c r="AL453" s="174"/>
      <c r="AM453" s="172"/>
      <c r="AN453" s="172"/>
      <c r="AO453" s="172"/>
      <c r="AP453" s="172"/>
      <c r="AQ453" s="172"/>
      <c r="AR453" s="172"/>
      <c r="AS453" s="172"/>
      <c r="AT453" s="172"/>
      <c r="AU453" s="172"/>
      <c r="AV453" s="172"/>
      <c r="AW453" s="172"/>
      <c r="AX453" s="172"/>
      <c r="AY453" s="172"/>
      <c r="AZ453" s="172"/>
      <c r="BA453" s="172"/>
      <c r="BB453" s="172"/>
      <c r="BC453" s="172"/>
      <c r="BD453" s="172"/>
      <c r="BE453" s="172"/>
      <c r="BF453" s="172"/>
      <c r="BG453" s="172"/>
      <c r="BH453" s="172"/>
      <c r="BI453" s="172"/>
      <c r="BJ453" s="172"/>
      <c r="BK453" s="172"/>
      <c r="BL453" s="172"/>
      <c r="BM453" s="172"/>
      <c r="BN453" s="172"/>
      <c r="BO453" s="172"/>
      <c r="BP453" s="172"/>
      <c r="BQ453" s="172"/>
      <c r="BR453" s="172"/>
      <c r="BS453" s="172"/>
      <c r="BT453" s="172"/>
      <c r="BU453" s="172"/>
      <c r="BV453" s="172"/>
      <c r="BW453" s="172"/>
      <c r="BX453" s="172"/>
      <c r="BY453" s="172"/>
      <c r="BZ453" s="172"/>
      <c r="CA453" s="172"/>
      <c r="CB453" s="172"/>
      <c r="CC453" s="172"/>
      <c r="CD453" s="172"/>
      <c r="CE453" s="172"/>
      <c r="CF453" s="172"/>
      <c r="CG453" s="172"/>
      <c r="CH453" s="172"/>
      <c r="CI453" s="172"/>
      <c r="CJ453" s="172"/>
      <c r="CK453" s="172"/>
      <c r="CL453" s="172"/>
      <c r="CM453" s="172"/>
      <c r="CN453" s="172"/>
      <c r="CO453" s="172"/>
      <c r="CP453" s="172"/>
      <c r="CQ453" s="172"/>
      <c r="CR453" s="172"/>
      <c r="CS453" s="172"/>
      <c r="CT453" s="172"/>
      <c r="CU453" s="172"/>
      <c r="CV453" s="172"/>
      <c r="CW453" s="172"/>
      <c r="CX453" s="172"/>
      <c r="CY453" s="172"/>
      <c r="CZ453" s="172"/>
    </row>
    <row r="454" spans="1:104" ht="11.25" customHeight="1" x14ac:dyDescent="0.25">
      <c r="A454" s="172"/>
      <c r="B454" s="172"/>
      <c r="C454" s="172"/>
      <c r="D454" s="172"/>
      <c r="E454" s="116"/>
      <c r="F454" s="119"/>
      <c r="G454" s="117"/>
      <c r="H454" s="116"/>
      <c r="I454" s="119"/>
      <c r="J454" s="172"/>
      <c r="K454" s="166"/>
      <c r="L454" s="166"/>
      <c r="M454" s="166"/>
      <c r="N454" s="166"/>
      <c r="O454" s="166"/>
      <c r="P454" s="166"/>
      <c r="Q454" s="166"/>
      <c r="R454" s="166"/>
      <c r="S454" s="172"/>
      <c r="T454" s="166"/>
      <c r="U454" s="166"/>
      <c r="V454" s="166"/>
      <c r="W454" s="166"/>
      <c r="X454" s="166"/>
      <c r="Y454" s="166"/>
      <c r="Z454" s="166"/>
      <c r="AA454" s="166"/>
      <c r="AB454" s="172"/>
      <c r="AC454" s="172"/>
      <c r="AD454" s="172"/>
      <c r="AE454" s="172"/>
      <c r="AF454" s="172"/>
      <c r="AG454" s="172"/>
      <c r="AH454" s="172"/>
      <c r="AI454" s="172"/>
      <c r="AJ454" s="172"/>
      <c r="AK454" s="172"/>
      <c r="AL454" s="174"/>
      <c r="AM454" s="172"/>
      <c r="AN454" s="172"/>
      <c r="AO454" s="172"/>
      <c r="AP454" s="172"/>
      <c r="AQ454" s="172"/>
      <c r="AR454" s="172"/>
      <c r="AS454" s="172"/>
      <c r="AT454" s="172"/>
      <c r="AU454" s="172"/>
      <c r="AV454" s="172"/>
      <c r="AW454" s="172"/>
      <c r="AX454" s="172"/>
      <c r="AY454" s="172"/>
      <c r="AZ454" s="172"/>
      <c r="BA454" s="172"/>
      <c r="BB454" s="172"/>
      <c r="BC454" s="172"/>
      <c r="BD454" s="172"/>
      <c r="BE454" s="172"/>
      <c r="BF454" s="172"/>
      <c r="BG454" s="172"/>
      <c r="BH454" s="172"/>
      <c r="BI454" s="172"/>
      <c r="BJ454" s="172"/>
      <c r="BK454" s="172"/>
      <c r="BL454" s="172"/>
      <c r="BM454" s="172"/>
      <c r="BN454" s="172"/>
      <c r="BO454" s="172"/>
      <c r="BP454" s="172"/>
      <c r="BQ454" s="172"/>
      <c r="BR454" s="172"/>
      <c r="BS454" s="172"/>
      <c r="BT454" s="172"/>
      <c r="BU454" s="172"/>
      <c r="BV454" s="172"/>
      <c r="BW454" s="172"/>
      <c r="BX454" s="172"/>
      <c r="BY454" s="172"/>
      <c r="BZ454" s="172"/>
      <c r="CA454" s="172"/>
      <c r="CB454" s="172"/>
      <c r="CC454" s="172"/>
      <c r="CD454" s="172"/>
      <c r="CE454" s="172"/>
      <c r="CF454" s="172"/>
      <c r="CG454" s="172"/>
      <c r="CH454" s="172"/>
      <c r="CI454" s="172"/>
      <c r="CJ454" s="172"/>
      <c r="CK454" s="172"/>
      <c r="CL454" s="172"/>
      <c r="CM454" s="172"/>
      <c r="CN454" s="172"/>
      <c r="CO454" s="172"/>
      <c r="CP454" s="172"/>
      <c r="CQ454" s="172"/>
      <c r="CR454" s="172"/>
      <c r="CS454" s="172"/>
      <c r="CT454" s="172"/>
      <c r="CU454" s="172"/>
      <c r="CV454" s="172"/>
      <c r="CW454" s="172"/>
      <c r="CX454" s="172"/>
      <c r="CY454" s="172"/>
      <c r="CZ454" s="172"/>
    </row>
    <row r="455" spans="1:104" ht="11.25" customHeight="1" x14ac:dyDescent="0.25">
      <c r="A455" s="172"/>
      <c r="B455" s="172"/>
      <c r="C455" s="172"/>
      <c r="D455" s="172"/>
      <c r="E455" s="116"/>
      <c r="F455" s="119"/>
      <c r="G455" s="117"/>
      <c r="H455" s="116"/>
      <c r="I455" s="119"/>
      <c r="J455" s="172"/>
      <c r="K455" s="166"/>
      <c r="L455" s="166"/>
      <c r="M455" s="166"/>
      <c r="N455" s="166"/>
      <c r="O455" s="166"/>
      <c r="P455" s="166"/>
      <c r="Q455" s="166"/>
      <c r="R455" s="166"/>
      <c r="S455" s="172"/>
      <c r="T455" s="166"/>
      <c r="U455" s="166"/>
      <c r="V455" s="166"/>
      <c r="W455" s="166"/>
      <c r="X455" s="166"/>
      <c r="Y455" s="166"/>
      <c r="Z455" s="166"/>
      <c r="AA455" s="166"/>
      <c r="AB455" s="172"/>
      <c r="AC455" s="172"/>
      <c r="AD455" s="172"/>
      <c r="AE455" s="172"/>
      <c r="AF455" s="172"/>
      <c r="AG455" s="172"/>
      <c r="AH455" s="172"/>
      <c r="AI455" s="172"/>
      <c r="AJ455" s="172"/>
      <c r="AK455" s="172"/>
      <c r="AL455" s="174"/>
      <c r="AM455" s="172"/>
      <c r="AN455" s="172"/>
      <c r="AO455" s="172"/>
      <c r="AP455" s="172"/>
      <c r="AQ455" s="172"/>
      <c r="AR455" s="172"/>
      <c r="AS455" s="172"/>
      <c r="AT455" s="172"/>
      <c r="AU455" s="172"/>
      <c r="AV455" s="172"/>
      <c r="AW455" s="172"/>
      <c r="AX455" s="172"/>
      <c r="AY455" s="172"/>
      <c r="AZ455" s="172"/>
      <c r="BA455" s="172"/>
      <c r="BB455" s="172"/>
      <c r="BC455" s="172"/>
      <c r="BD455" s="172"/>
      <c r="BE455" s="172"/>
      <c r="BF455" s="172"/>
      <c r="BG455" s="172"/>
      <c r="BH455" s="172"/>
      <c r="BI455" s="172"/>
      <c r="BJ455" s="172"/>
      <c r="BK455" s="172"/>
      <c r="BL455" s="172"/>
      <c r="BM455" s="172"/>
      <c r="BN455" s="172"/>
      <c r="BO455" s="172"/>
      <c r="BP455" s="172"/>
      <c r="BQ455" s="172"/>
      <c r="BR455" s="172"/>
      <c r="BS455" s="172"/>
      <c r="BT455" s="172"/>
      <c r="BU455" s="172"/>
      <c r="BV455" s="172"/>
      <c r="BW455" s="172"/>
      <c r="BX455" s="172"/>
      <c r="BY455" s="172"/>
      <c r="BZ455" s="172"/>
      <c r="CA455" s="172"/>
      <c r="CB455" s="172"/>
      <c r="CC455" s="172"/>
      <c r="CD455" s="172"/>
      <c r="CE455" s="172"/>
      <c r="CF455" s="172"/>
      <c r="CG455" s="172"/>
      <c r="CH455" s="172"/>
      <c r="CI455" s="172"/>
      <c r="CJ455" s="172"/>
      <c r="CK455" s="172"/>
      <c r="CL455" s="172"/>
      <c r="CM455" s="172"/>
      <c r="CN455" s="172"/>
      <c r="CO455" s="172"/>
      <c r="CP455" s="172"/>
      <c r="CQ455" s="172"/>
      <c r="CR455" s="172"/>
      <c r="CS455" s="172"/>
      <c r="CT455" s="172"/>
      <c r="CU455" s="172"/>
      <c r="CV455" s="172"/>
      <c r="CW455" s="172"/>
      <c r="CX455" s="172"/>
      <c r="CY455" s="172"/>
      <c r="CZ455" s="172"/>
    </row>
    <row r="456" spans="1:104" ht="11.25" customHeight="1" x14ac:dyDescent="0.25">
      <c r="A456" s="172"/>
      <c r="B456" s="172"/>
      <c r="C456" s="172"/>
      <c r="D456" s="172"/>
      <c r="E456" s="116"/>
      <c r="F456" s="119"/>
      <c r="G456" s="117"/>
      <c r="H456" s="116"/>
      <c r="I456" s="119"/>
      <c r="J456" s="172"/>
      <c r="K456" s="166"/>
      <c r="L456" s="166"/>
      <c r="M456" s="166"/>
      <c r="N456" s="166"/>
      <c r="O456" s="166"/>
      <c r="P456" s="166"/>
      <c r="Q456" s="166"/>
      <c r="R456" s="166"/>
      <c r="S456" s="172"/>
      <c r="T456" s="166"/>
      <c r="U456" s="166"/>
      <c r="V456" s="166"/>
      <c r="W456" s="166"/>
      <c r="X456" s="166"/>
      <c r="Y456" s="166"/>
      <c r="Z456" s="166"/>
      <c r="AA456" s="166"/>
      <c r="AB456" s="172"/>
      <c r="AC456" s="172"/>
      <c r="AD456" s="172"/>
      <c r="AE456" s="172"/>
      <c r="AF456" s="172"/>
      <c r="AG456" s="172"/>
      <c r="AH456" s="172"/>
      <c r="AI456" s="172"/>
      <c r="AJ456" s="172"/>
      <c r="AK456" s="172"/>
      <c r="AL456" s="174"/>
      <c r="AM456" s="172"/>
      <c r="AN456" s="172"/>
      <c r="AO456" s="172"/>
      <c r="AP456" s="172"/>
      <c r="AQ456" s="172"/>
      <c r="AR456" s="172"/>
      <c r="AS456" s="172"/>
      <c r="AT456" s="172"/>
      <c r="AU456" s="172"/>
      <c r="AV456" s="172"/>
      <c r="AW456" s="172"/>
      <c r="AX456" s="172"/>
      <c r="AY456" s="172"/>
      <c r="AZ456" s="172"/>
      <c r="BA456" s="172"/>
      <c r="BB456" s="172"/>
      <c r="BC456" s="172"/>
      <c r="BD456" s="172"/>
      <c r="BE456" s="172"/>
      <c r="BF456" s="172"/>
      <c r="BG456" s="172"/>
      <c r="BH456" s="172"/>
      <c r="BI456" s="172"/>
      <c r="BJ456" s="172"/>
      <c r="BK456" s="172"/>
      <c r="BL456" s="172"/>
      <c r="BM456" s="172"/>
      <c r="BN456" s="172"/>
      <c r="BO456" s="172"/>
      <c r="BP456" s="172"/>
      <c r="BQ456" s="172"/>
      <c r="BR456" s="172"/>
      <c r="BS456" s="172"/>
      <c r="BT456" s="172"/>
      <c r="BU456" s="172"/>
      <c r="BV456" s="172"/>
      <c r="BW456" s="172"/>
      <c r="BX456" s="172"/>
      <c r="BY456" s="172"/>
      <c r="BZ456" s="172"/>
      <c r="CA456" s="172"/>
      <c r="CB456" s="172"/>
      <c r="CC456" s="172"/>
      <c r="CD456" s="172"/>
      <c r="CE456" s="172"/>
      <c r="CF456" s="172"/>
      <c r="CG456" s="172"/>
      <c r="CH456" s="172"/>
      <c r="CI456" s="172"/>
      <c r="CJ456" s="172"/>
      <c r="CK456" s="172"/>
      <c r="CL456" s="172"/>
      <c r="CM456" s="172"/>
      <c r="CN456" s="172"/>
      <c r="CO456" s="172"/>
      <c r="CP456" s="172"/>
      <c r="CQ456" s="172"/>
      <c r="CR456" s="172"/>
      <c r="CS456" s="172"/>
      <c r="CT456" s="172"/>
      <c r="CU456" s="172"/>
      <c r="CV456" s="172"/>
      <c r="CW456" s="172"/>
      <c r="CX456" s="172"/>
      <c r="CY456" s="172"/>
      <c r="CZ456" s="172"/>
    </row>
    <row r="457" spans="1:104" ht="11.25" customHeight="1" x14ac:dyDescent="0.25">
      <c r="A457" s="172"/>
      <c r="B457" s="172"/>
      <c r="C457" s="172"/>
      <c r="D457" s="172"/>
      <c r="E457" s="116"/>
      <c r="F457" s="119"/>
      <c r="G457" s="117"/>
      <c r="H457" s="116"/>
      <c r="I457" s="119"/>
      <c r="J457" s="172"/>
      <c r="K457" s="166"/>
      <c r="L457" s="166"/>
      <c r="M457" s="166"/>
      <c r="N457" s="166"/>
      <c r="O457" s="166"/>
      <c r="P457" s="166"/>
      <c r="Q457" s="166"/>
      <c r="R457" s="166"/>
      <c r="S457" s="172"/>
      <c r="T457" s="166"/>
      <c r="U457" s="166"/>
      <c r="V457" s="166"/>
      <c r="W457" s="166"/>
      <c r="X457" s="166"/>
      <c r="Y457" s="166"/>
      <c r="Z457" s="166"/>
      <c r="AA457" s="166"/>
      <c r="AB457" s="172"/>
      <c r="AC457" s="172"/>
      <c r="AD457" s="172"/>
      <c r="AE457" s="172"/>
      <c r="AF457" s="172"/>
      <c r="AG457" s="172"/>
      <c r="AH457" s="172"/>
      <c r="AI457" s="172"/>
      <c r="AJ457" s="172"/>
      <c r="AK457" s="172"/>
      <c r="AL457" s="174"/>
      <c r="AM457" s="172"/>
      <c r="AN457" s="172"/>
      <c r="AO457" s="172"/>
      <c r="AP457" s="172"/>
      <c r="AQ457" s="172"/>
      <c r="AR457" s="172"/>
      <c r="AS457" s="172"/>
      <c r="AT457" s="172"/>
      <c r="AU457" s="172"/>
      <c r="AV457" s="172"/>
      <c r="AW457" s="172"/>
      <c r="AX457" s="172"/>
      <c r="AY457" s="172"/>
      <c r="AZ457" s="172"/>
      <c r="BA457" s="172"/>
      <c r="BB457" s="172"/>
      <c r="BC457" s="172"/>
      <c r="BD457" s="172"/>
      <c r="BE457" s="172"/>
      <c r="BF457" s="172"/>
      <c r="BG457" s="172"/>
      <c r="BH457" s="172"/>
      <c r="BI457" s="172"/>
      <c r="BJ457" s="172"/>
      <c r="BK457" s="172"/>
      <c r="BL457" s="172"/>
      <c r="BM457" s="172"/>
      <c r="BN457" s="172"/>
      <c r="BO457" s="172"/>
      <c r="BP457" s="172"/>
      <c r="BQ457" s="172"/>
      <c r="BR457" s="172"/>
      <c r="BS457" s="172"/>
      <c r="BT457" s="172"/>
      <c r="BU457" s="172"/>
      <c r="BV457" s="172"/>
      <c r="BW457" s="172"/>
      <c r="BX457" s="172"/>
      <c r="BY457" s="172"/>
      <c r="BZ457" s="172"/>
      <c r="CA457" s="172"/>
      <c r="CB457" s="172"/>
      <c r="CC457" s="172"/>
      <c r="CD457" s="172"/>
      <c r="CE457" s="172"/>
      <c r="CF457" s="172"/>
      <c r="CG457" s="172"/>
      <c r="CH457" s="172"/>
      <c r="CI457" s="172"/>
      <c r="CJ457" s="172"/>
      <c r="CK457" s="172"/>
      <c r="CL457" s="172"/>
      <c r="CM457" s="172"/>
      <c r="CN457" s="172"/>
      <c r="CO457" s="172"/>
      <c r="CP457" s="172"/>
      <c r="CQ457" s="172"/>
      <c r="CR457" s="172"/>
      <c r="CS457" s="172"/>
      <c r="CT457" s="172"/>
      <c r="CU457" s="172"/>
      <c r="CV457" s="172"/>
      <c r="CW457" s="172"/>
      <c r="CX457" s="172"/>
      <c r="CY457" s="172"/>
      <c r="CZ457" s="172"/>
    </row>
    <row r="458" spans="1:104" ht="11.25" customHeight="1" x14ac:dyDescent="0.25">
      <c r="A458" s="172"/>
      <c r="B458" s="172"/>
      <c r="C458" s="172"/>
      <c r="D458" s="172"/>
      <c r="E458" s="116"/>
      <c r="F458" s="119"/>
      <c r="G458" s="117"/>
      <c r="H458" s="116"/>
      <c r="I458" s="119"/>
      <c r="J458" s="172"/>
      <c r="K458" s="166"/>
      <c r="L458" s="166"/>
      <c r="M458" s="166"/>
      <c r="N458" s="166"/>
      <c r="O458" s="166"/>
      <c r="P458" s="166"/>
      <c r="Q458" s="166"/>
      <c r="R458" s="166"/>
      <c r="S458" s="172"/>
      <c r="T458" s="166"/>
      <c r="U458" s="166"/>
      <c r="V458" s="166"/>
      <c r="W458" s="166"/>
      <c r="X458" s="166"/>
      <c r="Y458" s="166"/>
      <c r="Z458" s="166"/>
      <c r="AA458" s="166"/>
      <c r="AB458" s="172"/>
      <c r="AC458" s="172"/>
      <c r="AD458" s="172"/>
      <c r="AE458" s="172"/>
      <c r="AF458" s="172"/>
      <c r="AG458" s="172"/>
      <c r="AH458" s="172"/>
      <c r="AI458" s="172"/>
      <c r="AJ458" s="172"/>
      <c r="AK458" s="172"/>
      <c r="AL458" s="174"/>
      <c r="AM458" s="172"/>
      <c r="AN458" s="172"/>
      <c r="AO458" s="172"/>
      <c r="AP458" s="172"/>
      <c r="AQ458" s="172"/>
      <c r="AR458" s="172"/>
      <c r="AS458" s="172"/>
      <c r="AT458" s="172"/>
      <c r="AU458" s="172"/>
      <c r="AV458" s="172"/>
      <c r="AW458" s="172"/>
      <c r="AX458" s="172"/>
      <c r="AY458" s="172"/>
      <c r="AZ458" s="172"/>
      <c r="BA458" s="172"/>
      <c r="BB458" s="172"/>
      <c r="BC458" s="172"/>
      <c r="BD458" s="172"/>
      <c r="BE458" s="172"/>
      <c r="BF458" s="172"/>
      <c r="BG458" s="172"/>
      <c r="BH458" s="172"/>
      <c r="BI458" s="172"/>
      <c r="BJ458" s="172"/>
      <c r="BK458" s="172"/>
      <c r="BL458" s="172"/>
      <c r="BM458" s="172"/>
      <c r="BN458" s="172"/>
      <c r="BO458" s="172"/>
      <c r="BP458" s="172"/>
      <c r="BQ458" s="172"/>
      <c r="BR458" s="172"/>
      <c r="BS458" s="172"/>
      <c r="BT458" s="172"/>
      <c r="BU458" s="172"/>
      <c r="BV458" s="172"/>
      <c r="BW458" s="172"/>
      <c r="BX458" s="172"/>
      <c r="BY458" s="172"/>
      <c r="BZ458" s="172"/>
      <c r="CA458" s="172"/>
      <c r="CB458" s="172"/>
      <c r="CC458" s="172"/>
      <c r="CD458" s="172"/>
      <c r="CE458" s="172"/>
      <c r="CF458" s="172"/>
      <c r="CG458" s="172"/>
      <c r="CH458" s="172"/>
      <c r="CI458" s="172"/>
      <c r="CJ458" s="172"/>
      <c r="CK458" s="172"/>
      <c r="CL458" s="172"/>
      <c r="CM458" s="172"/>
      <c r="CN458" s="172"/>
      <c r="CO458" s="172"/>
      <c r="CP458" s="172"/>
      <c r="CQ458" s="172"/>
      <c r="CR458" s="172"/>
      <c r="CS458" s="172"/>
      <c r="CT458" s="172"/>
      <c r="CU458" s="172"/>
      <c r="CV458" s="172"/>
      <c r="CW458" s="172"/>
      <c r="CX458" s="172"/>
      <c r="CY458" s="172"/>
      <c r="CZ458" s="172"/>
    </row>
    <row r="459" spans="1:104" ht="11.25" customHeight="1" x14ac:dyDescent="0.25">
      <c r="A459" s="172"/>
      <c r="B459" s="172"/>
      <c r="C459" s="172"/>
      <c r="D459" s="172"/>
      <c r="E459" s="116"/>
      <c r="F459" s="119"/>
      <c r="G459" s="117"/>
      <c r="H459" s="116"/>
      <c r="I459" s="119"/>
      <c r="J459" s="172"/>
      <c r="K459" s="166"/>
      <c r="L459" s="166"/>
      <c r="M459" s="166"/>
      <c r="N459" s="166"/>
      <c r="O459" s="166"/>
      <c r="P459" s="166"/>
      <c r="Q459" s="166"/>
      <c r="R459" s="166"/>
      <c r="S459" s="172"/>
      <c r="T459" s="166"/>
      <c r="U459" s="166"/>
      <c r="V459" s="166"/>
      <c r="W459" s="166"/>
      <c r="X459" s="166"/>
      <c r="Y459" s="166"/>
      <c r="Z459" s="166"/>
      <c r="AA459" s="166"/>
      <c r="AB459" s="172"/>
      <c r="AC459" s="172"/>
      <c r="AD459" s="172"/>
      <c r="AE459" s="172"/>
      <c r="AF459" s="172"/>
      <c r="AG459" s="172"/>
      <c r="AH459" s="172"/>
      <c r="AI459" s="172"/>
      <c r="AJ459" s="172"/>
      <c r="AK459" s="172"/>
      <c r="AL459" s="174"/>
      <c r="AM459" s="172"/>
      <c r="AN459" s="172"/>
      <c r="AO459" s="172"/>
      <c r="AP459" s="172"/>
      <c r="AQ459" s="172"/>
      <c r="AR459" s="172"/>
      <c r="AS459" s="172"/>
      <c r="AT459" s="172"/>
      <c r="AU459" s="172"/>
      <c r="AV459" s="172"/>
      <c r="AW459" s="172"/>
      <c r="AX459" s="172"/>
      <c r="AY459" s="172"/>
      <c r="AZ459" s="172"/>
      <c r="BA459" s="172"/>
      <c r="BB459" s="172"/>
      <c r="BC459" s="172"/>
      <c r="BD459" s="172"/>
      <c r="BE459" s="172"/>
      <c r="BF459" s="172"/>
      <c r="BG459" s="172"/>
      <c r="BH459" s="172"/>
      <c r="BI459" s="172"/>
      <c r="BJ459" s="172"/>
      <c r="BK459" s="172"/>
      <c r="BL459" s="172"/>
      <c r="BM459" s="172"/>
      <c r="BN459" s="172"/>
      <c r="BO459" s="172"/>
      <c r="BP459" s="172"/>
      <c r="BQ459" s="172"/>
      <c r="BR459" s="172"/>
      <c r="BS459" s="172"/>
      <c r="BT459" s="172"/>
      <c r="BU459" s="172"/>
      <c r="BV459" s="172"/>
      <c r="BW459" s="172"/>
      <c r="BX459" s="172"/>
      <c r="BY459" s="172"/>
      <c r="BZ459" s="172"/>
      <c r="CA459" s="172"/>
      <c r="CB459" s="172"/>
      <c r="CC459" s="172"/>
      <c r="CD459" s="172"/>
      <c r="CE459" s="172"/>
      <c r="CF459" s="172"/>
      <c r="CG459" s="172"/>
      <c r="CH459" s="172"/>
      <c r="CI459" s="172"/>
      <c r="CJ459" s="172"/>
      <c r="CK459" s="172"/>
      <c r="CL459" s="172"/>
      <c r="CM459" s="172"/>
      <c r="CN459" s="172"/>
      <c r="CO459" s="172"/>
      <c r="CP459" s="172"/>
      <c r="CQ459" s="172"/>
      <c r="CR459" s="172"/>
      <c r="CS459" s="172"/>
      <c r="CT459" s="172"/>
      <c r="CU459" s="172"/>
      <c r="CV459" s="172"/>
      <c r="CW459" s="172"/>
      <c r="CX459" s="172"/>
      <c r="CY459" s="172"/>
      <c r="CZ459" s="172"/>
    </row>
    <row r="460" spans="1:104" ht="11.25" customHeight="1" x14ac:dyDescent="0.25">
      <c r="A460" s="172"/>
      <c r="B460" s="172"/>
      <c r="C460" s="172"/>
      <c r="D460" s="172"/>
      <c r="E460" s="116"/>
      <c r="F460" s="119"/>
      <c r="G460" s="117"/>
      <c r="H460" s="116"/>
      <c r="I460" s="119"/>
      <c r="J460" s="172"/>
      <c r="K460" s="166"/>
      <c r="L460" s="166"/>
      <c r="M460" s="166"/>
      <c r="N460" s="166"/>
      <c r="O460" s="166"/>
      <c r="P460" s="166"/>
      <c r="Q460" s="166"/>
      <c r="R460" s="166"/>
      <c r="S460" s="172"/>
      <c r="T460" s="166"/>
      <c r="U460" s="166"/>
      <c r="V460" s="166"/>
      <c r="W460" s="166"/>
      <c r="X460" s="166"/>
      <c r="Y460" s="166"/>
      <c r="Z460" s="166"/>
      <c r="AA460" s="166"/>
      <c r="AB460" s="172"/>
      <c r="AC460" s="172"/>
      <c r="AD460" s="172"/>
      <c r="AE460" s="172"/>
      <c r="AF460" s="172"/>
      <c r="AG460" s="172"/>
      <c r="AH460" s="172"/>
      <c r="AI460" s="172"/>
      <c r="AJ460" s="172"/>
      <c r="AK460" s="172"/>
      <c r="AL460" s="174"/>
      <c r="AM460" s="172"/>
      <c r="AN460" s="172"/>
      <c r="AO460" s="172"/>
      <c r="AP460" s="172"/>
      <c r="AQ460" s="172"/>
      <c r="AR460" s="172"/>
      <c r="AS460" s="172"/>
      <c r="AT460" s="172"/>
      <c r="AU460" s="172"/>
      <c r="AV460" s="172"/>
      <c r="AW460" s="172"/>
      <c r="AX460" s="172"/>
      <c r="AY460" s="172"/>
      <c r="AZ460" s="172"/>
      <c r="BA460" s="172"/>
      <c r="BB460" s="172"/>
      <c r="BC460" s="172"/>
      <c r="BD460" s="172"/>
      <c r="BE460" s="172"/>
      <c r="BF460" s="172"/>
      <c r="BG460" s="172"/>
      <c r="BH460" s="172"/>
      <c r="BI460" s="172"/>
      <c r="BJ460" s="172"/>
      <c r="BK460" s="172"/>
      <c r="BL460" s="172"/>
      <c r="BM460" s="172"/>
      <c r="BN460" s="172"/>
      <c r="BO460" s="172"/>
      <c r="BP460" s="172"/>
      <c r="BQ460" s="172"/>
      <c r="BR460" s="172"/>
      <c r="BS460" s="172"/>
      <c r="BT460" s="172"/>
      <c r="BU460" s="172"/>
      <c r="BV460" s="172"/>
      <c r="BW460" s="172"/>
      <c r="BX460" s="172"/>
      <c r="BY460" s="172"/>
      <c r="BZ460" s="172"/>
      <c r="CA460" s="172"/>
      <c r="CB460" s="172"/>
      <c r="CC460" s="172"/>
      <c r="CD460" s="172"/>
      <c r="CE460" s="172"/>
      <c r="CF460" s="172"/>
      <c r="CG460" s="172"/>
      <c r="CH460" s="172"/>
      <c r="CI460" s="172"/>
      <c r="CJ460" s="172"/>
      <c r="CK460" s="172"/>
      <c r="CL460" s="172"/>
      <c r="CM460" s="172"/>
      <c r="CN460" s="172"/>
      <c r="CO460" s="172"/>
      <c r="CP460" s="172"/>
      <c r="CQ460" s="172"/>
      <c r="CR460" s="172"/>
      <c r="CS460" s="172"/>
      <c r="CT460" s="172"/>
      <c r="CU460" s="172"/>
      <c r="CV460" s="172"/>
      <c r="CW460" s="172"/>
      <c r="CX460" s="172"/>
      <c r="CY460" s="172"/>
      <c r="CZ460" s="172"/>
    </row>
    <row r="461" spans="1:104" ht="11.25" customHeight="1" x14ac:dyDescent="0.25">
      <c r="A461" s="172"/>
      <c r="B461" s="172"/>
      <c r="C461" s="172"/>
      <c r="D461" s="172"/>
      <c r="E461" s="116"/>
      <c r="F461" s="119"/>
      <c r="G461" s="117"/>
      <c r="H461" s="116"/>
      <c r="I461" s="119"/>
      <c r="J461" s="172"/>
      <c r="K461" s="166"/>
      <c r="L461" s="166"/>
      <c r="M461" s="166"/>
      <c r="N461" s="166"/>
      <c r="O461" s="166"/>
      <c r="P461" s="166"/>
      <c r="Q461" s="166"/>
      <c r="R461" s="166"/>
      <c r="S461" s="172"/>
      <c r="T461" s="166"/>
      <c r="U461" s="166"/>
      <c r="V461" s="166"/>
      <c r="W461" s="166"/>
      <c r="X461" s="166"/>
      <c r="Y461" s="166"/>
      <c r="Z461" s="166"/>
      <c r="AA461" s="166"/>
      <c r="AB461" s="172"/>
      <c r="AC461" s="172"/>
      <c r="AD461" s="172"/>
      <c r="AE461" s="172"/>
      <c r="AF461" s="172"/>
      <c r="AG461" s="172"/>
      <c r="AH461" s="172"/>
      <c r="AI461" s="172"/>
      <c r="AJ461" s="172"/>
      <c r="AK461" s="172"/>
      <c r="AL461" s="174"/>
      <c r="AM461" s="172"/>
      <c r="AN461" s="172"/>
      <c r="AO461" s="172"/>
      <c r="AP461" s="172"/>
      <c r="AQ461" s="172"/>
      <c r="AR461" s="172"/>
      <c r="AS461" s="172"/>
      <c r="AT461" s="172"/>
      <c r="AU461" s="172"/>
      <c r="AV461" s="172"/>
      <c r="AW461" s="172"/>
      <c r="AX461" s="172"/>
      <c r="AY461" s="172"/>
      <c r="AZ461" s="172"/>
      <c r="BA461" s="172"/>
      <c r="BB461" s="172"/>
      <c r="BC461" s="172"/>
      <c r="BD461" s="172"/>
      <c r="BE461" s="172"/>
      <c r="BF461" s="172"/>
      <c r="BG461" s="172"/>
      <c r="BH461" s="172"/>
      <c r="BI461" s="172"/>
      <c r="BJ461" s="172"/>
      <c r="BK461" s="172"/>
      <c r="BL461" s="172"/>
      <c r="BM461" s="172"/>
      <c r="BN461" s="172"/>
      <c r="BO461" s="172"/>
      <c r="BP461" s="172"/>
      <c r="BQ461" s="172"/>
      <c r="BR461" s="172"/>
      <c r="BS461" s="172"/>
      <c r="BT461" s="172"/>
      <c r="BU461" s="172"/>
      <c r="BV461" s="172"/>
      <c r="BW461" s="172"/>
      <c r="BX461" s="172"/>
      <c r="BY461" s="172"/>
      <c r="BZ461" s="172"/>
      <c r="CA461" s="172"/>
      <c r="CB461" s="172"/>
      <c r="CC461" s="172"/>
      <c r="CD461" s="172"/>
      <c r="CE461" s="172"/>
      <c r="CF461" s="172"/>
      <c r="CG461" s="172"/>
      <c r="CH461" s="172"/>
      <c r="CI461" s="172"/>
      <c r="CJ461" s="172"/>
      <c r="CK461" s="172"/>
      <c r="CL461" s="172"/>
      <c r="CM461" s="172"/>
      <c r="CN461" s="172"/>
      <c r="CO461" s="172"/>
      <c r="CP461" s="172"/>
      <c r="CQ461" s="172"/>
      <c r="CR461" s="172"/>
      <c r="CS461" s="172"/>
      <c r="CT461" s="172"/>
      <c r="CU461" s="172"/>
      <c r="CV461" s="172"/>
      <c r="CW461" s="172"/>
      <c r="CX461" s="172"/>
      <c r="CY461" s="172"/>
      <c r="CZ461" s="172"/>
    </row>
    <row r="462" spans="1:104" ht="11.25" customHeight="1" x14ac:dyDescent="0.25">
      <c r="A462" s="172"/>
      <c r="B462" s="172"/>
      <c r="C462" s="172"/>
      <c r="D462" s="172"/>
      <c r="E462" s="116"/>
      <c r="F462" s="119"/>
      <c r="G462" s="117"/>
      <c r="H462" s="116"/>
      <c r="I462" s="119"/>
      <c r="J462" s="172"/>
      <c r="K462" s="166"/>
      <c r="L462" s="166"/>
      <c r="M462" s="166"/>
      <c r="N462" s="166"/>
      <c r="O462" s="166"/>
      <c r="P462" s="166"/>
      <c r="Q462" s="166"/>
      <c r="R462" s="166"/>
      <c r="S462" s="172"/>
      <c r="T462" s="166"/>
      <c r="U462" s="166"/>
      <c r="V462" s="166"/>
      <c r="W462" s="166"/>
      <c r="X462" s="166"/>
      <c r="Y462" s="166"/>
      <c r="Z462" s="166"/>
      <c r="AA462" s="166"/>
      <c r="AB462" s="172"/>
      <c r="AC462" s="172"/>
      <c r="AD462" s="172"/>
      <c r="AE462" s="172"/>
      <c r="AF462" s="172"/>
      <c r="AG462" s="172"/>
      <c r="AH462" s="172"/>
      <c r="AI462" s="172"/>
      <c r="AJ462" s="172"/>
      <c r="AK462" s="172"/>
      <c r="AL462" s="174"/>
      <c r="AM462" s="172"/>
      <c r="AN462" s="172"/>
      <c r="AO462" s="172"/>
      <c r="AP462" s="172"/>
      <c r="AQ462" s="172"/>
      <c r="AR462" s="172"/>
      <c r="AS462" s="172"/>
      <c r="AT462" s="172"/>
      <c r="AU462" s="172"/>
      <c r="AV462" s="172"/>
      <c r="AW462" s="172"/>
      <c r="AX462" s="172"/>
      <c r="AY462" s="172"/>
      <c r="AZ462" s="172"/>
      <c r="BA462" s="172"/>
      <c r="BB462" s="172"/>
      <c r="BC462" s="172"/>
      <c r="BD462" s="172"/>
      <c r="BE462" s="172"/>
      <c r="BF462" s="172"/>
      <c r="BG462" s="172"/>
      <c r="BH462" s="172"/>
      <c r="BI462" s="172"/>
      <c r="BJ462" s="172"/>
      <c r="BK462" s="172"/>
      <c r="BL462" s="172"/>
      <c r="BM462" s="172"/>
      <c r="BN462" s="172"/>
      <c r="BO462" s="172"/>
      <c r="BP462" s="172"/>
      <c r="BQ462" s="172"/>
      <c r="BR462" s="172"/>
      <c r="BS462" s="172"/>
      <c r="BT462" s="172"/>
      <c r="BU462" s="172"/>
      <c r="BV462" s="172"/>
      <c r="BW462" s="172"/>
      <c r="BX462" s="172"/>
      <c r="BY462" s="172"/>
      <c r="BZ462" s="172"/>
      <c r="CA462" s="172"/>
      <c r="CB462" s="172"/>
      <c r="CC462" s="172"/>
      <c r="CD462" s="172"/>
      <c r="CE462" s="172"/>
      <c r="CF462" s="172"/>
      <c r="CG462" s="172"/>
      <c r="CH462" s="172"/>
      <c r="CI462" s="172"/>
      <c r="CJ462" s="172"/>
      <c r="CK462" s="172"/>
      <c r="CL462" s="172"/>
      <c r="CM462" s="172"/>
      <c r="CN462" s="172"/>
      <c r="CO462" s="172"/>
      <c r="CP462" s="172"/>
      <c r="CQ462" s="172"/>
      <c r="CR462" s="172"/>
      <c r="CS462" s="172"/>
      <c r="CT462" s="172"/>
      <c r="CU462" s="172"/>
      <c r="CV462" s="172"/>
      <c r="CW462" s="172"/>
      <c r="CX462" s="172"/>
      <c r="CY462" s="172"/>
      <c r="CZ462" s="172"/>
    </row>
    <row r="463" spans="1:104" ht="11.25" customHeight="1" x14ac:dyDescent="0.25">
      <c r="A463" s="172"/>
      <c r="B463" s="172"/>
      <c r="C463" s="172"/>
      <c r="D463" s="172"/>
      <c r="E463" s="116"/>
      <c r="F463" s="119"/>
      <c r="G463" s="117"/>
      <c r="H463" s="116"/>
      <c r="I463" s="119"/>
      <c r="J463" s="172"/>
      <c r="K463" s="166"/>
      <c r="L463" s="166"/>
      <c r="M463" s="166"/>
      <c r="N463" s="166"/>
      <c r="O463" s="166"/>
      <c r="P463" s="166"/>
      <c r="Q463" s="166"/>
      <c r="R463" s="166"/>
      <c r="S463" s="172"/>
      <c r="T463" s="166"/>
      <c r="U463" s="166"/>
      <c r="V463" s="166"/>
      <c r="W463" s="166"/>
      <c r="X463" s="166"/>
      <c r="Y463" s="166"/>
      <c r="Z463" s="166"/>
      <c r="AA463" s="166"/>
      <c r="AB463" s="172"/>
      <c r="AC463" s="172"/>
      <c r="AD463" s="172"/>
      <c r="AE463" s="172"/>
      <c r="AF463" s="172"/>
      <c r="AG463" s="172"/>
      <c r="AH463" s="172"/>
      <c r="AI463" s="172"/>
      <c r="AJ463" s="172"/>
      <c r="AK463" s="172"/>
      <c r="AL463" s="174"/>
      <c r="AM463" s="172"/>
      <c r="AN463" s="172"/>
      <c r="AO463" s="172"/>
      <c r="AP463" s="172"/>
      <c r="AQ463" s="172"/>
      <c r="AR463" s="172"/>
      <c r="AS463" s="172"/>
      <c r="AT463" s="172"/>
      <c r="AU463" s="172"/>
      <c r="AV463" s="172"/>
      <c r="AW463" s="172"/>
      <c r="AX463" s="172"/>
      <c r="AY463" s="172"/>
      <c r="AZ463" s="172"/>
      <c r="BA463" s="172"/>
      <c r="BB463" s="172"/>
      <c r="BC463" s="172"/>
      <c r="BD463" s="172"/>
      <c r="BE463" s="172"/>
      <c r="BF463" s="172"/>
      <c r="BG463" s="172"/>
      <c r="BH463" s="172"/>
      <c r="BI463" s="172"/>
      <c r="BJ463" s="172"/>
      <c r="BK463" s="172"/>
      <c r="BL463" s="172"/>
      <c r="BM463" s="172"/>
      <c r="BN463" s="172"/>
      <c r="BO463" s="172"/>
      <c r="BP463" s="172"/>
      <c r="BQ463" s="172"/>
      <c r="BR463" s="172"/>
      <c r="BS463" s="172"/>
      <c r="BT463" s="172"/>
      <c r="BU463" s="172"/>
      <c r="BV463" s="172"/>
      <c r="BW463" s="172"/>
      <c r="BX463" s="172"/>
      <c r="BY463" s="172"/>
      <c r="BZ463" s="172"/>
      <c r="CA463" s="172"/>
      <c r="CB463" s="172"/>
      <c r="CC463" s="172"/>
      <c r="CD463" s="172"/>
      <c r="CE463" s="172"/>
      <c r="CF463" s="172"/>
      <c r="CG463" s="172"/>
      <c r="CH463" s="172"/>
      <c r="CI463" s="172"/>
      <c r="CJ463" s="172"/>
      <c r="CK463" s="172"/>
      <c r="CL463" s="172"/>
      <c r="CM463" s="172"/>
      <c r="CN463" s="172"/>
      <c r="CO463" s="172"/>
      <c r="CP463" s="172"/>
      <c r="CQ463" s="172"/>
      <c r="CR463" s="172"/>
      <c r="CS463" s="172"/>
      <c r="CT463" s="172"/>
      <c r="CU463" s="172"/>
      <c r="CV463" s="172"/>
      <c r="CW463" s="172"/>
      <c r="CX463" s="172"/>
      <c r="CY463" s="172"/>
      <c r="CZ463" s="172"/>
    </row>
    <row r="464" spans="1:104" ht="11.25" customHeight="1" x14ac:dyDescent="0.25">
      <c r="A464" s="172"/>
      <c r="B464" s="172"/>
      <c r="C464" s="172"/>
      <c r="D464" s="172"/>
      <c r="E464" s="116"/>
      <c r="F464" s="119"/>
      <c r="G464" s="117"/>
      <c r="H464" s="116"/>
      <c r="I464" s="119"/>
      <c r="J464" s="172"/>
      <c r="K464" s="166"/>
      <c r="L464" s="166"/>
      <c r="M464" s="166"/>
      <c r="N464" s="166"/>
      <c r="O464" s="166"/>
      <c r="P464" s="166"/>
      <c r="Q464" s="166"/>
      <c r="R464" s="166"/>
      <c r="S464" s="172"/>
      <c r="T464" s="166"/>
      <c r="U464" s="166"/>
      <c r="V464" s="166"/>
      <c r="W464" s="166"/>
      <c r="X464" s="166"/>
      <c r="Y464" s="166"/>
      <c r="Z464" s="166"/>
      <c r="AA464" s="166"/>
      <c r="AB464" s="172"/>
      <c r="AC464" s="172"/>
      <c r="AD464" s="172"/>
      <c r="AE464" s="172"/>
      <c r="AF464" s="172"/>
      <c r="AG464" s="172"/>
      <c r="AH464" s="172"/>
      <c r="AI464" s="172"/>
      <c r="AJ464" s="172"/>
      <c r="AK464" s="172"/>
      <c r="AL464" s="174"/>
      <c r="AM464" s="172"/>
      <c r="AN464" s="172"/>
      <c r="AO464" s="172"/>
      <c r="AP464" s="172"/>
      <c r="AQ464" s="172"/>
      <c r="AR464" s="172"/>
      <c r="AS464" s="172"/>
      <c r="AT464" s="172"/>
      <c r="AU464" s="172"/>
      <c r="AV464" s="172"/>
      <c r="AW464" s="172"/>
      <c r="AX464" s="172"/>
      <c r="AY464" s="172"/>
      <c r="AZ464" s="172"/>
      <c r="BA464" s="172"/>
      <c r="BB464" s="172"/>
      <c r="BC464" s="172"/>
      <c r="BD464" s="172"/>
      <c r="BE464" s="172"/>
      <c r="BF464" s="172"/>
      <c r="BG464" s="172"/>
      <c r="BH464" s="172"/>
      <c r="BI464" s="172"/>
      <c r="BJ464" s="172"/>
      <c r="BK464" s="172"/>
      <c r="BL464" s="172"/>
      <c r="BM464" s="172"/>
      <c r="BN464" s="172"/>
      <c r="BO464" s="172"/>
      <c r="BP464" s="172"/>
      <c r="BQ464" s="172"/>
      <c r="BR464" s="172"/>
      <c r="BS464" s="172"/>
      <c r="BT464" s="172"/>
      <c r="BU464" s="172"/>
      <c r="BV464" s="172"/>
      <c r="BW464" s="172"/>
      <c r="BX464" s="172"/>
      <c r="BY464" s="172"/>
      <c r="BZ464" s="172"/>
      <c r="CA464" s="172"/>
      <c r="CB464" s="172"/>
      <c r="CC464" s="172"/>
      <c r="CD464" s="172"/>
      <c r="CE464" s="172"/>
      <c r="CF464" s="172"/>
      <c r="CG464" s="172"/>
      <c r="CH464" s="172"/>
      <c r="CI464" s="172"/>
      <c r="CJ464" s="172"/>
      <c r="CK464" s="172"/>
      <c r="CL464" s="172"/>
      <c r="CM464" s="172"/>
      <c r="CN464" s="172"/>
      <c r="CO464" s="172"/>
      <c r="CP464" s="172"/>
      <c r="CQ464" s="172"/>
      <c r="CR464" s="172"/>
      <c r="CS464" s="172"/>
      <c r="CT464" s="172"/>
      <c r="CU464" s="172"/>
      <c r="CV464" s="172"/>
      <c r="CW464" s="172"/>
      <c r="CX464" s="172"/>
      <c r="CY464" s="172"/>
      <c r="CZ464" s="172"/>
    </row>
    <row r="465" spans="1:104" ht="11.25" customHeight="1" x14ac:dyDescent="0.25">
      <c r="A465" s="172"/>
      <c r="B465" s="172"/>
      <c r="C465" s="172"/>
      <c r="D465" s="172"/>
      <c r="E465" s="116"/>
      <c r="F465" s="119"/>
      <c r="G465" s="117"/>
      <c r="H465" s="116"/>
      <c r="I465" s="119"/>
      <c r="J465" s="172"/>
      <c r="K465" s="166"/>
      <c r="L465" s="166"/>
      <c r="M465" s="166"/>
      <c r="N465" s="166"/>
      <c r="O465" s="166"/>
      <c r="P465" s="166"/>
      <c r="Q465" s="166"/>
      <c r="R465" s="166"/>
      <c r="S465" s="172"/>
      <c r="T465" s="166"/>
      <c r="U465" s="166"/>
      <c r="V465" s="166"/>
      <c r="W465" s="166"/>
      <c r="X465" s="166"/>
      <c r="Y465" s="166"/>
      <c r="Z465" s="166"/>
      <c r="AA465" s="166"/>
      <c r="AB465" s="172"/>
      <c r="AC465" s="172"/>
      <c r="AD465" s="172"/>
      <c r="AE465" s="172"/>
      <c r="AF465" s="172"/>
      <c r="AG465" s="172"/>
      <c r="AH465" s="172"/>
      <c r="AI465" s="172"/>
      <c r="AJ465" s="172"/>
      <c r="AK465" s="172"/>
      <c r="AL465" s="174"/>
      <c r="AM465" s="172"/>
      <c r="AN465" s="172"/>
      <c r="AO465" s="172"/>
      <c r="AP465" s="172"/>
      <c r="AQ465" s="172"/>
      <c r="AR465" s="172"/>
      <c r="AS465" s="172"/>
      <c r="AT465" s="172"/>
      <c r="AU465" s="172"/>
      <c r="AV465" s="172"/>
      <c r="AW465" s="172"/>
      <c r="AX465" s="172"/>
      <c r="AY465" s="172"/>
      <c r="AZ465" s="172"/>
      <c r="BA465" s="172"/>
      <c r="BB465" s="172"/>
      <c r="BC465" s="172"/>
      <c r="BD465" s="172"/>
      <c r="BE465" s="172"/>
      <c r="BF465" s="172"/>
      <c r="BG465" s="172"/>
      <c r="BH465" s="172"/>
      <c r="BI465" s="172"/>
      <c r="BJ465" s="172"/>
      <c r="BK465" s="172"/>
      <c r="BL465" s="172"/>
      <c r="BM465" s="172"/>
      <c r="BN465" s="172"/>
      <c r="BO465" s="172"/>
      <c r="BP465" s="172"/>
      <c r="BQ465" s="172"/>
      <c r="BR465" s="172"/>
      <c r="BS465" s="172"/>
      <c r="BT465" s="172"/>
      <c r="BU465" s="172"/>
      <c r="BV465" s="172"/>
      <c r="BW465" s="172"/>
      <c r="BX465" s="172"/>
      <c r="BY465" s="172"/>
      <c r="BZ465" s="172"/>
      <c r="CA465" s="172"/>
      <c r="CB465" s="172"/>
      <c r="CC465" s="172"/>
      <c r="CD465" s="172"/>
      <c r="CE465" s="172"/>
      <c r="CF465" s="172"/>
      <c r="CG465" s="172"/>
      <c r="CH465" s="172"/>
      <c r="CI465" s="172"/>
      <c r="CJ465" s="172"/>
      <c r="CK465" s="172"/>
      <c r="CL465" s="172"/>
      <c r="CM465" s="172"/>
      <c r="CN465" s="172"/>
      <c r="CO465" s="172"/>
      <c r="CP465" s="172"/>
      <c r="CQ465" s="172"/>
      <c r="CR465" s="172"/>
      <c r="CS465" s="172"/>
      <c r="CT465" s="172"/>
      <c r="CU465" s="172"/>
      <c r="CV465" s="172"/>
      <c r="CW465" s="172"/>
      <c r="CX465" s="172"/>
      <c r="CY465" s="172"/>
      <c r="CZ465" s="172"/>
    </row>
    <row r="466" spans="1:104" ht="11.25" customHeight="1" x14ac:dyDescent="0.25">
      <c r="A466" s="172"/>
      <c r="B466" s="172"/>
      <c r="C466" s="172"/>
      <c r="D466" s="172"/>
      <c r="E466" s="116"/>
      <c r="F466" s="119"/>
      <c r="G466" s="117"/>
      <c r="H466" s="116"/>
      <c r="I466" s="119"/>
      <c r="J466" s="172"/>
      <c r="K466" s="166"/>
      <c r="L466" s="166"/>
      <c r="M466" s="166"/>
      <c r="N466" s="166"/>
      <c r="O466" s="166"/>
      <c r="P466" s="166"/>
      <c r="Q466" s="166"/>
      <c r="R466" s="166"/>
      <c r="S466" s="172"/>
      <c r="T466" s="166"/>
      <c r="U466" s="166"/>
      <c r="V466" s="166"/>
      <c r="W466" s="166"/>
      <c r="X466" s="166"/>
      <c r="Y466" s="166"/>
      <c r="Z466" s="166"/>
      <c r="AA466" s="166"/>
      <c r="AB466" s="172"/>
      <c r="AC466" s="172"/>
      <c r="AD466" s="172"/>
      <c r="AE466" s="172"/>
      <c r="AF466" s="172"/>
      <c r="AG466" s="172"/>
      <c r="AH466" s="172"/>
      <c r="AI466" s="172"/>
      <c r="AJ466" s="172"/>
      <c r="AK466" s="172"/>
      <c r="AL466" s="174"/>
      <c r="AM466" s="172"/>
      <c r="AN466" s="172"/>
      <c r="AO466" s="172"/>
      <c r="AP466" s="172"/>
      <c r="AQ466" s="172"/>
      <c r="AR466" s="172"/>
      <c r="AS466" s="172"/>
      <c r="AT466" s="172"/>
      <c r="AU466" s="172"/>
      <c r="AV466" s="172"/>
      <c r="AW466" s="172"/>
      <c r="AX466" s="172"/>
      <c r="AY466" s="172"/>
      <c r="AZ466" s="172"/>
      <c r="BA466" s="172"/>
      <c r="BB466" s="172"/>
      <c r="BC466" s="172"/>
      <c r="BD466" s="172"/>
      <c r="BE466" s="172"/>
      <c r="BF466" s="172"/>
      <c r="BG466" s="172"/>
      <c r="BH466" s="172"/>
      <c r="BI466" s="172"/>
      <c r="BJ466" s="172"/>
      <c r="BK466" s="172"/>
      <c r="BL466" s="172"/>
      <c r="BM466" s="172"/>
      <c r="BN466" s="172"/>
      <c r="BO466" s="172"/>
      <c r="BP466" s="172"/>
      <c r="BQ466" s="172"/>
      <c r="BR466" s="172"/>
      <c r="BS466" s="172"/>
      <c r="BT466" s="172"/>
      <c r="BU466" s="172"/>
      <c r="BV466" s="172"/>
      <c r="BW466" s="172"/>
      <c r="BX466" s="172"/>
      <c r="BY466" s="172"/>
      <c r="BZ466" s="172"/>
      <c r="CA466" s="172"/>
      <c r="CB466" s="172"/>
      <c r="CC466" s="172"/>
      <c r="CD466" s="172"/>
      <c r="CE466" s="172"/>
      <c r="CF466" s="172"/>
      <c r="CG466" s="172"/>
      <c r="CH466" s="172"/>
      <c r="CI466" s="172"/>
      <c r="CJ466" s="172"/>
      <c r="CK466" s="172"/>
      <c r="CL466" s="172"/>
      <c r="CM466" s="172"/>
      <c r="CN466" s="172"/>
      <c r="CO466" s="172"/>
      <c r="CP466" s="172"/>
      <c r="CQ466" s="172"/>
      <c r="CR466" s="172"/>
      <c r="CS466" s="172"/>
      <c r="CT466" s="172"/>
      <c r="CU466" s="172"/>
      <c r="CV466" s="172"/>
      <c r="CW466" s="172"/>
      <c r="CX466" s="172"/>
      <c r="CY466" s="172"/>
      <c r="CZ466" s="172"/>
    </row>
    <row r="467" spans="1:104" ht="11.25" customHeight="1" x14ac:dyDescent="0.25">
      <c r="A467" s="172"/>
      <c r="B467" s="172"/>
      <c r="C467" s="172"/>
      <c r="D467" s="172"/>
      <c r="E467" s="116"/>
      <c r="F467" s="119"/>
      <c r="G467" s="117"/>
      <c r="H467" s="116"/>
      <c r="I467" s="119"/>
      <c r="J467" s="172"/>
      <c r="K467" s="166"/>
      <c r="L467" s="166"/>
      <c r="M467" s="166"/>
      <c r="N467" s="166"/>
      <c r="O467" s="166"/>
      <c r="P467" s="166"/>
      <c r="Q467" s="166"/>
      <c r="R467" s="166"/>
      <c r="S467" s="172"/>
      <c r="T467" s="166"/>
      <c r="U467" s="166"/>
      <c r="V467" s="166"/>
      <c r="W467" s="166"/>
      <c r="X467" s="166"/>
      <c r="Y467" s="166"/>
      <c r="Z467" s="166"/>
      <c r="AA467" s="166"/>
      <c r="AB467" s="172"/>
      <c r="AC467" s="172"/>
      <c r="AD467" s="172"/>
      <c r="AE467" s="172"/>
      <c r="AF467" s="172"/>
      <c r="AG467" s="172"/>
      <c r="AH467" s="172"/>
      <c r="AI467" s="172"/>
      <c r="AJ467" s="172"/>
      <c r="AK467" s="172"/>
      <c r="AL467" s="174"/>
      <c r="AM467" s="172"/>
      <c r="AN467" s="172"/>
      <c r="AO467" s="172"/>
      <c r="AP467" s="172"/>
      <c r="AQ467" s="172"/>
      <c r="AR467" s="172"/>
      <c r="AS467" s="172"/>
      <c r="AT467" s="172"/>
      <c r="AU467" s="172"/>
      <c r="AV467" s="172"/>
      <c r="AW467" s="172"/>
      <c r="AX467" s="172"/>
      <c r="AY467" s="172"/>
      <c r="AZ467" s="172"/>
      <c r="BA467" s="172"/>
      <c r="BB467" s="172"/>
      <c r="BC467" s="172"/>
      <c r="BD467" s="172"/>
      <c r="BE467" s="172"/>
      <c r="BF467" s="172"/>
      <c r="BG467" s="172"/>
      <c r="BH467" s="172"/>
      <c r="BI467" s="172"/>
      <c r="BJ467" s="172"/>
      <c r="BK467" s="172"/>
      <c r="BL467" s="172"/>
      <c r="BM467" s="172"/>
      <c r="BN467" s="172"/>
      <c r="BO467" s="172"/>
      <c r="BP467" s="172"/>
      <c r="BQ467" s="172"/>
      <c r="BR467" s="172"/>
      <c r="BS467" s="172"/>
      <c r="BT467" s="172"/>
      <c r="BU467" s="172"/>
      <c r="BV467" s="172"/>
      <c r="BW467" s="172"/>
      <c r="BX467" s="172"/>
      <c r="BY467" s="172"/>
      <c r="BZ467" s="172"/>
      <c r="CA467" s="172"/>
      <c r="CB467" s="172"/>
      <c r="CC467" s="172"/>
      <c r="CD467" s="172"/>
      <c r="CE467" s="172"/>
      <c r="CF467" s="172"/>
      <c r="CG467" s="172"/>
      <c r="CH467" s="172"/>
      <c r="CI467" s="172"/>
      <c r="CJ467" s="172"/>
      <c r="CK467" s="172"/>
      <c r="CL467" s="172"/>
      <c r="CM467" s="172"/>
      <c r="CN467" s="172"/>
      <c r="CO467" s="172"/>
      <c r="CP467" s="172"/>
      <c r="CQ467" s="172"/>
      <c r="CR467" s="172"/>
      <c r="CS467" s="172"/>
      <c r="CT467" s="172"/>
      <c r="CU467" s="172"/>
      <c r="CV467" s="172"/>
      <c r="CW467" s="172"/>
      <c r="CX467" s="172"/>
      <c r="CY467" s="172"/>
      <c r="CZ467" s="172"/>
    </row>
    <row r="468" spans="1:104" ht="11.25" customHeight="1" x14ac:dyDescent="0.25">
      <c r="A468" s="172"/>
      <c r="B468" s="172"/>
      <c r="C468" s="172"/>
      <c r="D468" s="172"/>
      <c r="E468" s="116"/>
      <c r="F468" s="119"/>
      <c r="G468" s="117"/>
      <c r="H468" s="116"/>
      <c r="I468" s="119"/>
      <c r="J468" s="172"/>
      <c r="K468" s="166"/>
      <c r="L468" s="166"/>
      <c r="M468" s="166"/>
      <c r="N468" s="166"/>
      <c r="O468" s="166"/>
      <c r="P468" s="166"/>
      <c r="Q468" s="166"/>
      <c r="R468" s="166"/>
      <c r="S468" s="172"/>
      <c r="T468" s="166"/>
      <c r="U468" s="166"/>
      <c r="V468" s="166"/>
      <c r="W468" s="166"/>
      <c r="X468" s="166"/>
      <c r="Y468" s="166"/>
      <c r="Z468" s="166"/>
      <c r="AA468" s="166"/>
      <c r="AB468" s="172"/>
      <c r="AC468" s="172"/>
      <c r="AD468" s="172"/>
      <c r="AE468" s="172"/>
      <c r="AF468" s="172"/>
      <c r="AG468" s="172"/>
      <c r="AH468" s="172"/>
      <c r="AI468" s="172"/>
      <c r="AJ468" s="172"/>
      <c r="AK468" s="172"/>
      <c r="AL468" s="174"/>
      <c r="AM468" s="172"/>
      <c r="AN468" s="172"/>
      <c r="AO468" s="172"/>
      <c r="AP468" s="172"/>
      <c r="AQ468" s="172"/>
      <c r="AR468" s="172"/>
      <c r="AS468" s="172"/>
      <c r="AT468" s="172"/>
      <c r="AU468" s="172"/>
      <c r="AV468" s="172"/>
      <c r="AW468" s="172"/>
      <c r="AX468" s="172"/>
      <c r="AY468" s="172"/>
      <c r="AZ468" s="172"/>
      <c r="BA468" s="172"/>
      <c r="BB468" s="172"/>
      <c r="BC468" s="172"/>
      <c r="BD468" s="172"/>
      <c r="BE468" s="172"/>
      <c r="BF468" s="172"/>
      <c r="BG468" s="172"/>
      <c r="BH468" s="172"/>
      <c r="BI468" s="172"/>
      <c r="BJ468" s="172"/>
      <c r="BK468" s="172"/>
      <c r="BL468" s="172"/>
      <c r="BM468" s="172"/>
      <c r="BN468" s="172"/>
      <c r="BO468" s="172"/>
      <c r="BP468" s="172"/>
      <c r="BQ468" s="172"/>
      <c r="BR468" s="172"/>
      <c r="BS468" s="172"/>
      <c r="BT468" s="172"/>
      <c r="BU468" s="172"/>
      <c r="BV468" s="172"/>
      <c r="BW468" s="172"/>
      <c r="BX468" s="172"/>
      <c r="BY468" s="172"/>
      <c r="BZ468" s="172"/>
      <c r="CA468" s="172"/>
      <c r="CB468" s="172"/>
      <c r="CC468" s="172"/>
      <c r="CD468" s="172"/>
      <c r="CE468" s="172"/>
      <c r="CF468" s="172"/>
      <c r="CG468" s="172"/>
      <c r="CH468" s="172"/>
      <c r="CI468" s="172"/>
      <c r="CJ468" s="172"/>
      <c r="CK468" s="172"/>
      <c r="CL468" s="172"/>
      <c r="CM468" s="172"/>
      <c r="CN468" s="172"/>
      <c r="CO468" s="172"/>
      <c r="CP468" s="172"/>
      <c r="CQ468" s="172"/>
      <c r="CR468" s="172"/>
      <c r="CS468" s="172"/>
      <c r="CT468" s="172"/>
      <c r="CU468" s="172"/>
      <c r="CV468" s="172"/>
      <c r="CW468" s="172"/>
      <c r="CX468" s="172"/>
      <c r="CY468" s="172"/>
      <c r="CZ468" s="172"/>
    </row>
    <row r="469" spans="1:104" ht="11.25" customHeight="1" x14ac:dyDescent="0.25">
      <c r="A469" s="172"/>
      <c r="B469" s="172"/>
      <c r="C469" s="172"/>
      <c r="D469" s="172"/>
      <c r="E469" s="116"/>
      <c r="F469" s="119"/>
      <c r="G469" s="117"/>
      <c r="H469" s="116"/>
      <c r="I469" s="119"/>
      <c r="J469" s="172"/>
      <c r="K469" s="166"/>
      <c r="L469" s="166"/>
      <c r="M469" s="166"/>
      <c r="N469" s="166"/>
      <c r="O469" s="166"/>
      <c r="P469" s="166"/>
      <c r="Q469" s="166"/>
      <c r="R469" s="166"/>
      <c r="S469" s="172"/>
      <c r="T469" s="166"/>
      <c r="U469" s="166"/>
      <c r="V469" s="166"/>
      <c r="W469" s="166"/>
      <c r="X469" s="166"/>
      <c r="Y469" s="166"/>
      <c r="Z469" s="166"/>
      <c r="AA469" s="166"/>
      <c r="AB469" s="172"/>
      <c r="AC469" s="172"/>
      <c r="AD469" s="172"/>
      <c r="AE469" s="172"/>
      <c r="AF469" s="172"/>
      <c r="AG469" s="172"/>
      <c r="AH469" s="172"/>
      <c r="AI469" s="172"/>
      <c r="AJ469" s="172"/>
      <c r="AK469" s="172"/>
      <c r="AL469" s="174"/>
      <c r="AM469" s="172"/>
      <c r="AN469" s="172"/>
      <c r="AO469" s="172"/>
      <c r="AP469" s="172"/>
      <c r="AQ469" s="172"/>
      <c r="AR469" s="172"/>
      <c r="AS469" s="172"/>
      <c r="AT469" s="172"/>
      <c r="AU469" s="172"/>
      <c r="AV469" s="172"/>
      <c r="AW469" s="172"/>
      <c r="AX469" s="172"/>
      <c r="AY469" s="172"/>
      <c r="AZ469" s="172"/>
      <c r="BA469" s="172"/>
      <c r="BB469" s="172"/>
      <c r="BC469" s="172"/>
      <c r="BD469" s="172"/>
      <c r="BE469" s="172"/>
      <c r="BF469" s="172"/>
      <c r="BG469" s="172"/>
      <c r="BH469" s="172"/>
      <c r="BI469" s="172"/>
      <c r="BJ469" s="172"/>
      <c r="BK469" s="172"/>
      <c r="BL469" s="172"/>
      <c r="BM469" s="172"/>
      <c r="BN469" s="172"/>
      <c r="BO469" s="172"/>
      <c r="BP469" s="172"/>
      <c r="BQ469" s="172"/>
      <c r="BR469" s="172"/>
      <c r="BS469" s="172"/>
      <c r="BT469" s="172"/>
      <c r="BU469" s="172"/>
      <c r="BV469" s="172"/>
      <c r="BW469" s="172"/>
      <c r="BX469" s="172"/>
      <c r="BY469" s="172"/>
      <c r="BZ469" s="172"/>
      <c r="CA469" s="172"/>
      <c r="CB469" s="172"/>
      <c r="CC469" s="172"/>
      <c r="CD469" s="172"/>
      <c r="CE469" s="172"/>
      <c r="CF469" s="172"/>
      <c r="CG469" s="172"/>
      <c r="CH469" s="172"/>
      <c r="CI469" s="172"/>
      <c r="CJ469" s="172"/>
      <c r="CK469" s="172"/>
      <c r="CL469" s="172"/>
      <c r="CM469" s="172"/>
      <c r="CN469" s="172"/>
      <c r="CO469" s="172"/>
      <c r="CP469" s="172"/>
      <c r="CQ469" s="172"/>
      <c r="CR469" s="172"/>
      <c r="CS469" s="172"/>
      <c r="CT469" s="172"/>
      <c r="CU469" s="172"/>
      <c r="CV469" s="172"/>
      <c r="CW469" s="172"/>
      <c r="CX469" s="172"/>
      <c r="CY469" s="172"/>
      <c r="CZ469" s="172"/>
    </row>
    <row r="470" spans="1:104" ht="11.25" customHeight="1" x14ac:dyDescent="0.25">
      <c r="A470" s="172"/>
      <c r="B470" s="172"/>
      <c r="C470" s="172"/>
      <c r="D470" s="172"/>
      <c r="E470" s="116"/>
      <c r="F470" s="119"/>
      <c r="G470" s="117"/>
      <c r="H470" s="116"/>
      <c r="I470" s="119"/>
      <c r="J470" s="172"/>
      <c r="K470" s="166"/>
      <c r="L470" s="166"/>
      <c r="M470" s="166"/>
      <c r="N470" s="166"/>
      <c r="O470" s="166"/>
      <c r="P470" s="166"/>
      <c r="Q470" s="166"/>
      <c r="R470" s="166"/>
      <c r="S470" s="172"/>
      <c r="T470" s="166"/>
      <c r="U470" s="166"/>
      <c r="V470" s="166"/>
      <c r="W470" s="166"/>
      <c r="X470" s="166"/>
      <c r="Y470" s="166"/>
      <c r="Z470" s="166"/>
      <c r="AA470" s="166"/>
      <c r="AB470" s="172"/>
      <c r="AC470" s="172"/>
      <c r="AD470" s="172"/>
      <c r="AE470" s="172"/>
      <c r="AF470" s="172"/>
      <c r="AG470" s="172"/>
      <c r="AH470" s="172"/>
      <c r="AI470" s="172"/>
      <c r="AJ470" s="172"/>
      <c r="AK470" s="172"/>
      <c r="AL470" s="174"/>
      <c r="AM470" s="172"/>
      <c r="AN470" s="172"/>
      <c r="AO470" s="172"/>
      <c r="AP470" s="172"/>
      <c r="AQ470" s="172"/>
      <c r="AR470" s="172"/>
      <c r="AS470" s="172"/>
      <c r="AT470" s="172"/>
      <c r="AU470" s="172"/>
      <c r="AV470" s="172"/>
      <c r="AW470" s="172"/>
      <c r="AX470" s="172"/>
      <c r="AY470" s="172"/>
      <c r="AZ470" s="172"/>
      <c r="BA470" s="172"/>
      <c r="BB470" s="172"/>
      <c r="BC470" s="172"/>
      <c r="BD470" s="172"/>
      <c r="BE470" s="172"/>
      <c r="BF470" s="172"/>
      <c r="BG470" s="172"/>
      <c r="BH470" s="172"/>
      <c r="BI470" s="172"/>
      <c r="BJ470" s="172"/>
      <c r="BK470" s="172"/>
      <c r="BL470" s="172"/>
      <c r="BM470" s="172"/>
      <c r="BN470" s="172"/>
      <c r="BO470" s="172"/>
      <c r="BP470" s="172"/>
      <c r="BQ470" s="172"/>
      <c r="BR470" s="172"/>
      <c r="BS470" s="172"/>
      <c r="BT470" s="172"/>
      <c r="BU470" s="172"/>
      <c r="BV470" s="172"/>
      <c r="BW470" s="172"/>
      <c r="BX470" s="172"/>
      <c r="BY470" s="172"/>
      <c r="BZ470" s="172"/>
      <c r="CA470" s="172"/>
      <c r="CB470" s="172"/>
      <c r="CC470" s="172"/>
      <c r="CD470" s="172"/>
      <c r="CE470" s="172"/>
      <c r="CF470" s="172"/>
      <c r="CG470" s="172"/>
      <c r="CH470" s="172"/>
      <c r="CI470" s="172"/>
      <c r="CJ470" s="172"/>
      <c r="CK470" s="172"/>
      <c r="CL470" s="172"/>
      <c r="CM470" s="172"/>
      <c r="CN470" s="172"/>
      <c r="CO470" s="172"/>
      <c r="CP470" s="172"/>
      <c r="CQ470" s="172"/>
      <c r="CR470" s="172"/>
      <c r="CS470" s="172"/>
      <c r="CT470" s="172"/>
      <c r="CU470" s="172"/>
      <c r="CV470" s="172"/>
      <c r="CW470" s="172"/>
      <c r="CX470" s="172"/>
      <c r="CY470" s="172"/>
      <c r="CZ470" s="172"/>
    </row>
    <row r="471" spans="1:104" ht="11.25" customHeight="1" x14ac:dyDescent="0.25">
      <c r="A471" s="172"/>
      <c r="B471" s="172"/>
      <c r="C471" s="172"/>
      <c r="D471" s="172"/>
      <c r="E471" s="116"/>
      <c r="F471" s="119"/>
      <c r="G471" s="117"/>
      <c r="H471" s="116"/>
      <c r="I471" s="119"/>
      <c r="J471" s="172"/>
      <c r="K471" s="166"/>
      <c r="L471" s="166"/>
      <c r="M471" s="166"/>
      <c r="N471" s="166"/>
      <c r="O471" s="166"/>
      <c r="P471" s="166"/>
      <c r="Q471" s="166"/>
      <c r="R471" s="166"/>
      <c r="S471" s="172"/>
      <c r="T471" s="166"/>
      <c r="U471" s="166"/>
      <c r="V471" s="166"/>
      <c r="W471" s="166"/>
      <c r="X471" s="166"/>
      <c r="Y471" s="166"/>
      <c r="Z471" s="166"/>
      <c r="AA471" s="166"/>
      <c r="AB471" s="172"/>
      <c r="AC471" s="172"/>
      <c r="AD471" s="172"/>
      <c r="AE471" s="172"/>
      <c r="AF471" s="172"/>
      <c r="AG471" s="172"/>
      <c r="AH471" s="172"/>
      <c r="AI471" s="172"/>
      <c r="AJ471" s="172"/>
      <c r="AK471" s="172"/>
      <c r="AL471" s="174"/>
      <c r="AM471" s="172"/>
      <c r="AN471" s="172"/>
      <c r="AO471" s="172"/>
      <c r="AP471" s="172"/>
      <c r="AQ471" s="172"/>
      <c r="AR471" s="172"/>
      <c r="AS471" s="172"/>
      <c r="AT471" s="172"/>
      <c r="AU471" s="172"/>
      <c r="AV471" s="172"/>
      <c r="AW471" s="172"/>
      <c r="AX471" s="172"/>
      <c r="AY471" s="172"/>
      <c r="AZ471" s="172"/>
      <c r="BA471" s="172"/>
      <c r="BB471" s="172"/>
      <c r="BC471" s="172"/>
      <c r="BD471" s="172"/>
      <c r="BE471" s="172"/>
      <c r="BF471" s="172"/>
      <c r="BG471" s="172"/>
      <c r="BH471" s="172"/>
      <c r="BI471" s="172"/>
      <c r="BJ471" s="172"/>
      <c r="BK471" s="172"/>
      <c r="BL471" s="172"/>
      <c r="BM471" s="172"/>
      <c r="BN471" s="172"/>
      <c r="BO471" s="172"/>
      <c r="BP471" s="172"/>
      <c r="BQ471" s="172"/>
      <c r="BR471" s="172"/>
      <c r="BS471" s="172"/>
      <c r="BT471" s="172"/>
      <c r="BU471" s="172"/>
      <c r="BV471" s="172"/>
      <c r="BW471" s="172"/>
      <c r="BX471" s="172"/>
      <c r="BY471" s="172"/>
      <c r="BZ471" s="172"/>
      <c r="CA471" s="172"/>
      <c r="CB471" s="172"/>
      <c r="CC471" s="172"/>
      <c r="CD471" s="172"/>
      <c r="CE471" s="172"/>
      <c r="CF471" s="172"/>
      <c r="CG471" s="172"/>
      <c r="CH471" s="172"/>
      <c r="CI471" s="172"/>
      <c r="CJ471" s="172"/>
      <c r="CK471" s="172"/>
      <c r="CL471" s="172"/>
      <c r="CM471" s="172"/>
      <c r="CN471" s="172"/>
      <c r="CO471" s="172"/>
      <c r="CP471" s="172"/>
      <c r="CQ471" s="172"/>
      <c r="CR471" s="172"/>
      <c r="CS471" s="172"/>
      <c r="CT471" s="172"/>
      <c r="CU471" s="172"/>
      <c r="CV471" s="172"/>
      <c r="CW471" s="172"/>
      <c r="CX471" s="172"/>
      <c r="CY471" s="172"/>
      <c r="CZ471" s="172"/>
    </row>
    <row r="472" spans="1:104" ht="11.25" customHeight="1" x14ac:dyDescent="0.25">
      <c r="A472" s="172"/>
      <c r="B472" s="172"/>
      <c r="C472" s="172"/>
      <c r="D472" s="172"/>
      <c r="E472" s="116"/>
      <c r="F472" s="119"/>
      <c r="G472" s="117"/>
      <c r="H472" s="116"/>
      <c r="I472" s="119"/>
      <c r="J472" s="172"/>
      <c r="K472" s="166"/>
      <c r="L472" s="166"/>
      <c r="M472" s="166"/>
      <c r="N472" s="166"/>
      <c r="O472" s="166"/>
      <c r="P472" s="166"/>
      <c r="Q472" s="166"/>
      <c r="R472" s="166"/>
      <c r="S472" s="172"/>
      <c r="T472" s="166"/>
      <c r="U472" s="166"/>
      <c r="V472" s="166"/>
      <c r="W472" s="166"/>
      <c r="X472" s="166"/>
      <c r="Y472" s="166"/>
      <c r="Z472" s="166"/>
      <c r="AA472" s="166"/>
      <c r="AB472" s="172"/>
      <c r="AC472" s="172"/>
      <c r="AD472" s="172"/>
      <c r="AE472" s="172"/>
      <c r="AF472" s="172"/>
      <c r="AG472" s="172"/>
      <c r="AH472" s="172"/>
      <c r="AI472" s="172"/>
      <c r="AJ472" s="172"/>
      <c r="AK472" s="172"/>
      <c r="AL472" s="174"/>
      <c r="AM472" s="172"/>
      <c r="AN472" s="172"/>
      <c r="AO472" s="172"/>
      <c r="AP472" s="172"/>
      <c r="AQ472" s="172"/>
      <c r="AR472" s="172"/>
      <c r="AS472" s="172"/>
      <c r="AT472" s="172"/>
      <c r="AU472" s="172"/>
      <c r="AV472" s="172"/>
      <c r="AW472" s="172"/>
      <c r="AX472" s="172"/>
      <c r="AY472" s="172"/>
      <c r="AZ472" s="172"/>
      <c r="BA472" s="172"/>
      <c r="BB472" s="172"/>
      <c r="BC472" s="172"/>
      <c r="BD472" s="172"/>
      <c r="BE472" s="172"/>
      <c r="BF472" s="172"/>
      <c r="BG472" s="172"/>
      <c r="BH472" s="172"/>
      <c r="BI472" s="172"/>
      <c r="BJ472" s="172"/>
      <c r="BK472" s="172"/>
      <c r="BL472" s="172"/>
      <c r="BM472" s="172"/>
      <c r="BN472" s="172"/>
      <c r="BO472" s="172"/>
      <c r="BP472" s="172"/>
      <c r="BQ472" s="172"/>
      <c r="BR472" s="172"/>
      <c r="BS472" s="172"/>
      <c r="BT472" s="172"/>
      <c r="BU472" s="172"/>
      <c r="BV472" s="172"/>
      <c r="BW472" s="172"/>
      <c r="BX472" s="172"/>
      <c r="BY472" s="172"/>
      <c r="BZ472" s="172"/>
      <c r="CA472" s="172"/>
      <c r="CB472" s="172"/>
      <c r="CC472" s="172"/>
      <c r="CD472" s="172"/>
      <c r="CE472" s="172"/>
      <c r="CF472" s="172"/>
      <c r="CG472" s="172"/>
      <c r="CH472" s="172"/>
      <c r="CI472" s="172"/>
      <c r="CJ472" s="172"/>
      <c r="CK472" s="172"/>
      <c r="CL472" s="172"/>
      <c r="CM472" s="172"/>
      <c r="CN472" s="172"/>
      <c r="CO472" s="172"/>
      <c r="CP472" s="172"/>
      <c r="CQ472" s="172"/>
      <c r="CR472" s="172"/>
      <c r="CS472" s="172"/>
      <c r="CT472" s="172"/>
      <c r="CU472" s="172"/>
      <c r="CV472" s="172"/>
      <c r="CW472" s="172"/>
      <c r="CX472" s="172"/>
      <c r="CY472" s="172"/>
      <c r="CZ472" s="172"/>
    </row>
    <row r="473" spans="1:104" ht="11.25" customHeight="1" x14ac:dyDescent="0.25">
      <c r="A473" s="172"/>
      <c r="B473" s="172"/>
      <c r="C473" s="172"/>
      <c r="D473" s="172"/>
      <c r="E473" s="116"/>
      <c r="F473" s="119"/>
      <c r="G473" s="117"/>
      <c r="H473" s="116"/>
      <c r="I473" s="119"/>
      <c r="J473" s="172"/>
      <c r="K473" s="166"/>
      <c r="L473" s="166"/>
      <c r="M473" s="166"/>
      <c r="N473" s="166"/>
      <c r="O473" s="166"/>
      <c r="P473" s="166"/>
      <c r="Q473" s="166"/>
      <c r="R473" s="166"/>
      <c r="S473" s="172"/>
      <c r="T473" s="166"/>
      <c r="U473" s="166"/>
      <c r="V473" s="166"/>
      <c r="W473" s="166"/>
      <c r="X473" s="166"/>
      <c r="Y473" s="166"/>
      <c r="Z473" s="166"/>
      <c r="AA473" s="166"/>
      <c r="AB473" s="172"/>
      <c r="AC473" s="172"/>
      <c r="AD473" s="172"/>
      <c r="AE473" s="172"/>
      <c r="AF473" s="172"/>
      <c r="AG473" s="172"/>
      <c r="AH473" s="172"/>
      <c r="AI473" s="172"/>
      <c r="AJ473" s="172"/>
      <c r="AK473" s="172"/>
      <c r="AL473" s="174"/>
      <c r="AM473" s="172"/>
      <c r="AN473" s="172"/>
      <c r="AO473" s="172"/>
      <c r="AP473" s="172"/>
      <c r="AQ473" s="172"/>
      <c r="AR473" s="172"/>
      <c r="AS473" s="172"/>
      <c r="AT473" s="172"/>
      <c r="AU473" s="172"/>
      <c r="AV473" s="172"/>
      <c r="AW473" s="172"/>
      <c r="AX473" s="172"/>
      <c r="AY473" s="172"/>
      <c r="AZ473" s="172"/>
      <c r="BA473" s="172"/>
      <c r="BB473" s="172"/>
      <c r="BC473" s="172"/>
      <c r="BD473" s="172"/>
      <c r="BE473" s="172"/>
      <c r="BF473" s="172"/>
      <c r="BG473" s="172"/>
      <c r="BH473" s="172"/>
      <c r="BI473" s="172"/>
      <c r="BJ473" s="172"/>
      <c r="BK473" s="172"/>
      <c r="BL473" s="172"/>
      <c r="BM473" s="172"/>
      <c r="BN473" s="172"/>
      <c r="BO473" s="172"/>
      <c r="BP473" s="172"/>
      <c r="BQ473" s="172"/>
      <c r="BR473" s="172"/>
      <c r="BS473" s="172"/>
      <c r="BT473" s="172"/>
      <c r="BU473" s="172"/>
      <c r="BV473" s="172"/>
      <c r="BW473" s="172"/>
      <c r="BX473" s="172"/>
      <c r="BY473" s="172"/>
      <c r="BZ473" s="172"/>
      <c r="CA473" s="172"/>
      <c r="CB473" s="172"/>
      <c r="CC473" s="172"/>
      <c r="CD473" s="172"/>
      <c r="CE473" s="172"/>
      <c r="CF473" s="172"/>
      <c r="CG473" s="172"/>
      <c r="CH473" s="172"/>
      <c r="CI473" s="172"/>
      <c r="CJ473" s="172"/>
      <c r="CK473" s="172"/>
      <c r="CL473" s="172"/>
      <c r="CM473" s="172"/>
      <c r="CN473" s="172"/>
      <c r="CO473" s="172"/>
      <c r="CP473" s="172"/>
      <c r="CQ473" s="172"/>
      <c r="CR473" s="172"/>
      <c r="CS473" s="172"/>
      <c r="CT473" s="172"/>
      <c r="CU473" s="172"/>
      <c r="CV473" s="172"/>
      <c r="CW473" s="172"/>
      <c r="CX473" s="172"/>
      <c r="CY473" s="172"/>
      <c r="CZ473" s="172"/>
    </row>
    <row r="474" spans="1:104" ht="11.25" customHeight="1" x14ac:dyDescent="0.25">
      <c r="A474" s="172"/>
      <c r="B474" s="172"/>
      <c r="C474" s="172"/>
      <c r="D474" s="172"/>
      <c r="E474" s="116"/>
      <c r="F474" s="119"/>
      <c r="G474" s="117"/>
      <c r="H474" s="116"/>
      <c r="I474" s="119"/>
      <c r="J474" s="172"/>
      <c r="K474" s="166"/>
      <c r="L474" s="166"/>
      <c r="M474" s="166"/>
      <c r="N474" s="166"/>
      <c r="O474" s="166"/>
      <c r="P474" s="166"/>
      <c r="Q474" s="166"/>
      <c r="R474" s="166"/>
      <c r="S474" s="172"/>
      <c r="T474" s="166"/>
      <c r="U474" s="166"/>
      <c r="V474" s="166"/>
      <c r="W474" s="166"/>
      <c r="X474" s="166"/>
      <c r="Y474" s="166"/>
      <c r="Z474" s="166"/>
      <c r="AA474" s="166"/>
      <c r="AB474" s="172"/>
      <c r="AC474" s="172"/>
      <c r="AD474" s="172"/>
      <c r="AE474" s="172"/>
      <c r="AF474" s="172"/>
      <c r="AG474" s="172"/>
      <c r="AH474" s="172"/>
      <c r="AI474" s="172"/>
      <c r="AJ474" s="172"/>
      <c r="AK474" s="172"/>
      <c r="AL474" s="174"/>
      <c r="AM474" s="172"/>
      <c r="AN474" s="172"/>
      <c r="AO474" s="172"/>
      <c r="AP474" s="172"/>
      <c r="AQ474" s="172"/>
      <c r="AR474" s="172"/>
      <c r="AS474" s="172"/>
      <c r="AT474" s="172"/>
      <c r="AU474" s="172"/>
      <c r="AV474" s="172"/>
      <c r="AW474" s="172"/>
      <c r="AX474" s="172"/>
      <c r="AY474" s="172"/>
      <c r="AZ474" s="172"/>
      <c r="BA474" s="172"/>
      <c r="BB474" s="172"/>
      <c r="BC474" s="172"/>
      <c r="BD474" s="172"/>
      <c r="BE474" s="172"/>
      <c r="BF474" s="172"/>
      <c r="BG474" s="172"/>
      <c r="BH474" s="172"/>
      <c r="BI474" s="172"/>
      <c r="BJ474" s="172"/>
      <c r="BK474" s="172"/>
      <c r="BL474" s="172"/>
      <c r="BM474" s="172"/>
      <c r="BN474" s="172"/>
      <c r="BO474" s="172"/>
      <c r="BP474" s="172"/>
      <c r="BQ474" s="172"/>
      <c r="BR474" s="172"/>
      <c r="BS474" s="172"/>
      <c r="BT474" s="172"/>
      <c r="BU474" s="172"/>
      <c r="BV474" s="172"/>
      <c r="BW474" s="172"/>
      <c r="BX474" s="172"/>
      <c r="BY474" s="172"/>
      <c r="BZ474" s="172"/>
      <c r="CA474" s="172"/>
      <c r="CB474" s="172"/>
      <c r="CC474" s="172"/>
      <c r="CD474" s="172"/>
      <c r="CE474" s="172"/>
      <c r="CF474" s="172"/>
      <c r="CG474" s="172"/>
      <c r="CH474" s="172"/>
      <c r="CI474" s="172"/>
      <c r="CJ474" s="172"/>
      <c r="CK474" s="172"/>
      <c r="CL474" s="172"/>
      <c r="CM474" s="172"/>
      <c r="CN474" s="172"/>
      <c r="CO474" s="172"/>
      <c r="CP474" s="172"/>
      <c r="CQ474" s="172"/>
      <c r="CR474" s="172"/>
      <c r="CS474" s="172"/>
      <c r="CT474" s="172"/>
      <c r="CU474" s="172"/>
      <c r="CV474" s="172"/>
      <c r="CW474" s="172"/>
      <c r="CX474" s="172"/>
      <c r="CY474" s="172"/>
      <c r="CZ474" s="172"/>
    </row>
    <row r="475" spans="1:104" ht="11.25" customHeight="1" x14ac:dyDescent="0.25">
      <c r="A475" s="172"/>
      <c r="B475" s="172"/>
      <c r="C475" s="172"/>
      <c r="D475" s="172"/>
      <c r="E475" s="116"/>
      <c r="F475" s="119"/>
      <c r="G475" s="117"/>
      <c r="H475" s="116"/>
      <c r="I475" s="119"/>
      <c r="J475" s="172"/>
      <c r="K475" s="166"/>
      <c r="L475" s="166"/>
      <c r="M475" s="166"/>
      <c r="N475" s="166"/>
      <c r="O475" s="166"/>
      <c r="P475" s="166"/>
      <c r="Q475" s="166"/>
      <c r="R475" s="166"/>
      <c r="S475" s="172"/>
      <c r="T475" s="166"/>
      <c r="U475" s="166"/>
      <c r="V475" s="166"/>
      <c r="W475" s="166"/>
      <c r="X475" s="166"/>
      <c r="Y475" s="166"/>
      <c r="Z475" s="166"/>
      <c r="AA475" s="166"/>
      <c r="AB475" s="172"/>
      <c r="AC475" s="172"/>
      <c r="AD475" s="172"/>
      <c r="AE475" s="172"/>
      <c r="AF475" s="172"/>
      <c r="AG475" s="172"/>
      <c r="AH475" s="172"/>
      <c r="AI475" s="172"/>
      <c r="AJ475" s="172"/>
      <c r="AK475" s="172"/>
      <c r="AL475" s="174"/>
      <c r="AM475" s="172"/>
      <c r="AN475" s="172"/>
      <c r="AO475" s="172"/>
      <c r="AP475" s="172"/>
      <c r="AQ475" s="172"/>
      <c r="AR475" s="172"/>
      <c r="AS475" s="172"/>
      <c r="AT475" s="172"/>
      <c r="AU475" s="172"/>
      <c r="AV475" s="172"/>
      <c r="AW475" s="172"/>
      <c r="AX475" s="172"/>
      <c r="AY475" s="172"/>
      <c r="AZ475" s="172"/>
      <c r="BA475" s="172"/>
      <c r="BB475" s="172"/>
      <c r="BC475" s="172"/>
      <c r="BD475" s="172"/>
      <c r="BE475" s="172"/>
      <c r="BF475" s="172"/>
      <c r="BG475" s="172"/>
      <c r="BH475" s="172"/>
      <c r="BI475" s="172"/>
      <c r="BJ475" s="172"/>
      <c r="BK475" s="172"/>
      <c r="BL475" s="172"/>
      <c r="BM475" s="172"/>
      <c r="BN475" s="172"/>
      <c r="BO475" s="172"/>
      <c r="BP475" s="172"/>
      <c r="BQ475" s="172"/>
      <c r="BR475" s="172"/>
      <c r="BS475" s="172"/>
      <c r="BT475" s="172"/>
      <c r="BU475" s="172"/>
      <c r="BV475" s="172"/>
      <c r="BW475" s="172"/>
      <c r="BX475" s="172"/>
      <c r="BY475" s="172"/>
      <c r="BZ475" s="172"/>
      <c r="CA475" s="172"/>
      <c r="CB475" s="172"/>
      <c r="CC475" s="172"/>
      <c r="CD475" s="172"/>
      <c r="CE475" s="172"/>
      <c r="CF475" s="172"/>
      <c r="CG475" s="172"/>
      <c r="CH475" s="172"/>
      <c r="CI475" s="172"/>
      <c r="CJ475" s="172"/>
      <c r="CK475" s="172"/>
      <c r="CL475" s="172"/>
      <c r="CM475" s="172"/>
      <c r="CN475" s="172"/>
      <c r="CO475" s="172"/>
      <c r="CP475" s="172"/>
      <c r="CQ475" s="172"/>
      <c r="CR475" s="172"/>
      <c r="CS475" s="172"/>
      <c r="CT475" s="172"/>
      <c r="CU475" s="172"/>
      <c r="CV475" s="172"/>
      <c r="CW475" s="172"/>
      <c r="CX475" s="172"/>
      <c r="CY475" s="172"/>
      <c r="CZ475" s="172"/>
    </row>
    <row r="476" spans="1:104" ht="11.25" customHeight="1" x14ac:dyDescent="0.25">
      <c r="A476" s="172"/>
      <c r="B476" s="172"/>
      <c r="C476" s="172"/>
      <c r="D476" s="172"/>
      <c r="E476" s="116"/>
      <c r="F476" s="119"/>
      <c r="G476" s="117"/>
      <c r="H476" s="116"/>
      <c r="I476" s="119"/>
      <c r="J476" s="172"/>
      <c r="K476" s="166"/>
      <c r="L476" s="166"/>
      <c r="M476" s="166"/>
      <c r="N476" s="166"/>
      <c r="O476" s="166"/>
      <c r="P476" s="166"/>
      <c r="Q476" s="166"/>
      <c r="R476" s="166"/>
      <c r="S476" s="172"/>
      <c r="T476" s="166"/>
      <c r="U476" s="166"/>
      <c r="V476" s="166"/>
      <c r="W476" s="166"/>
      <c r="X476" s="166"/>
      <c r="Y476" s="166"/>
      <c r="Z476" s="166"/>
      <c r="AA476" s="166"/>
      <c r="AB476" s="172"/>
      <c r="AC476" s="172"/>
      <c r="AD476" s="172"/>
      <c r="AE476" s="172"/>
      <c r="AF476" s="172"/>
      <c r="AG476" s="172"/>
      <c r="AH476" s="172"/>
      <c r="AI476" s="172"/>
      <c r="AJ476" s="172"/>
      <c r="AK476" s="172"/>
      <c r="AL476" s="174"/>
      <c r="AM476" s="172"/>
      <c r="AN476" s="172"/>
      <c r="AO476" s="172"/>
      <c r="AP476" s="172"/>
      <c r="AQ476" s="172"/>
      <c r="AR476" s="172"/>
      <c r="AS476" s="172"/>
      <c r="AT476" s="172"/>
      <c r="AU476" s="172"/>
      <c r="AV476" s="172"/>
      <c r="AW476" s="172"/>
      <c r="AX476" s="172"/>
      <c r="AY476" s="172"/>
      <c r="AZ476" s="172"/>
      <c r="BA476" s="172"/>
      <c r="BB476" s="172"/>
      <c r="BC476" s="172"/>
      <c r="BD476" s="172"/>
      <c r="BE476" s="172"/>
      <c r="BF476" s="172"/>
      <c r="BG476" s="172"/>
      <c r="BH476" s="172"/>
      <c r="BI476" s="172"/>
      <c r="BJ476" s="172"/>
      <c r="BK476" s="172"/>
      <c r="BL476" s="172"/>
      <c r="BM476" s="172"/>
      <c r="BN476" s="172"/>
      <c r="BO476" s="172"/>
      <c r="BP476" s="172"/>
      <c r="BQ476" s="172"/>
      <c r="BR476" s="172"/>
      <c r="BS476" s="172"/>
      <c r="BT476" s="172"/>
      <c r="BU476" s="172"/>
      <c r="BV476" s="172"/>
      <c r="BW476" s="172"/>
      <c r="BX476" s="172"/>
      <c r="BY476" s="172"/>
      <c r="BZ476" s="172"/>
      <c r="CA476" s="172"/>
      <c r="CB476" s="172"/>
      <c r="CC476" s="172"/>
      <c r="CD476" s="172"/>
      <c r="CE476" s="172"/>
      <c r="CF476" s="172"/>
      <c r="CG476" s="172"/>
      <c r="CH476" s="172"/>
      <c r="CI476" s="172"/>
      <c r="CJ476" s="172"/>
      <c r="CK476" s="172"/>
      <c r="CL476" s="172"/>
      <c r="CM476" s="172"/>
      <c r="CN476" s="172"/>
      <c r="CO476" s="172"/>
      <c r="CP476" s="172"/>
      <c r="CQ476" s="172"/>
      <c r="CR476" s="172"/>
      <c r="CS476" s="172"/>
      <c r="CT476" s="172"/>
      <c r="CU476" s="172"/>
      <c r="CV476" s="172"/>
      <c r="CW476" s="172"/>
      <c r="CX476" s="172"/>
      <c r="CY476" s="172"/>
      <c r="CZ476" s="172"/>
    </row>
    <row r="477" spans="1:104" ht="11.25" customHeight="1" x14ac:dyDescent="0.25">
      <c r="A477" s="172"/>
      <c r="B477" s="172"/>
      <c r="C477" s="172"/>
      <c r="D477" s="172"/>
      <c r="E477" s="116"/>
      <c r="F477" s="119"/>
      <c r="G477" s="117"/>
      <c r="H477" s="116"/>
      <c r="I477" s="119"/>
      <c r="J477" s="172"/>
      <c r="K477" s="166"/>
      <c r="L477" s="166"/>
      <c r="M477" s="166"/>
      <c r="N477" s="166"/>
      <c r="O477" s="166"/>
      <c r="P477" s="166"/>
      <c r="Q477" s="166"/>
      <c r="R477" s="166"/>
      <c r="S477" s="172"/>
      <c r="T477" s="166"/>
      <c r="U477" s="166"/>
      <c r="V477" s="166"/>
      <c r="W477" s="166"/>
      <c r="X477" s="166"/>
      <c r="Y477" s="166"/>
      <c r="Z477" s="166"/>
      <c r="AA477" s="166"/>
      <c r="AB477" s="172"/>
      <c r="AC477" s="172"/>
      <c r="AD477" s="172"/>
      <c r="AE477" s="172"/>
      <c r="AF477" s="172"/>
      <c r="AG477" s="172"/>
      <c r="AH477" s="172"/>
      <c r="AI477" s="172"/>
      <c r="AJ477" s="172"/>
      <c r="AK477" s="172"/>
      <c r="AL477" s="174"/>
      <c r="AM477" s="172"/>
      <c r="AN477" s="172"/>
      <c r="AO477" s="172"/>
      <c r="AP477" s="172"/>
      <c r="AQ477" s="172"/>
      <c r="AR477" s="172"/>
      <c r="AS477" s="172"/>
      <c r="AT477" s="172"/>
      <c r="AU477" s="172"/>
      <c r="AV477" s="172"/>
      <c r="AW477" s="172"/>
      <c r="AX477" s="172"/>
      <c r="AY477" s="172"/>
      <c r="AZ477" s="172"/>
      <c r="BA477" s="172"/>
      <c r="BB477" s="172"/>
      <c r="BC477" s="172"/>
      <c r="BD477" s="172"/>
      <c r="BE477" s="172"/>
      <c r="BF477" s="172"/>
      <c r="BG477" s="172"/>
      <c r="BH477" s="172"/>
      <c r="BI477" s="172"/>
      <c r="BJ477" s="172"/>
      <c r="BK477" s="172"/>
      <c r="BL477" s="172"/>
      <c r="BM477" s="172"/>
      <c r="BN477" s="172"/>
      <c r="BO477" s="172"/>
      <c r="BP477" s="172"/>
      <c r="BQ477" s="172"/>
      <c r="BR477" s="172"/>
      <c r="BS477" s="172"/>
      <c r="BT477" s="172"/>
      <c r="BU477" s="172"/>
      <c r="BV477" s="172"/>
      <c r="BW477" s="172"/>
      <c r="BX477" s="172"/>
      <c r="BY477" s="172"/>
      <c r="BZ477" s="172"/>
      <c r="CA477" s="172"/>
      <c r="CB477" s="172"/>
      <c r="CC477" s="172"/>
      <c r="CD477" s="172"/>
      <c r="CE477" s="172"/>
      <c r="CF477" s="172"/>
      <c r="CG477" s="172"/>
      <c r="CH477" s="172"/>
      <c r="CI477" s="172"/>
      <c r="CJ477" s="172"/>
      <c r="CK477" s="172"/>
      <c r="CL477" s="172"/>
      <c r="CM477" s="172"/>
      <c r="CN477" s="172"/>
      <c r="CO477" s="172"/>
      <c r="CP477" s="172"/>
      <c r="CQ477" s="172"/>
      <c r="CR477" s="172"/>
      <c r="CS477" s="172"/>
      <c r="CT477" s="172"/>
      <c r="CU477" s="172"/>
      <c r="CV477" s="172"/>
      <c r="CW477" s="172"/>
      <c r="CX477" s="172"/>
      <c r="CY477" s="172"/>
      <c r="CZ477" s="172"/>
    </row>
    <row r="478" spans="1:104" ht="11.25" customHeight="1" x14ac:dyDescent="0.25">
      <c r="A478" s="172"/>
      <c r="B478" s="172"/>
      <c r="C478" s="172"/>
      <c r="D478" s="172"/>
      <c r="E478" s="116"/>
      <c r="F478" s="119"/>
      <c r="G478" s="117"/>
      <c r="H478" s="116"/>
      <c r="I478" s="119"/>
      <c r="J478" s="172"/>
      <c r="K478" s="166"/>
      <c r="L478" s="166"/>
      <c r="M478" s="166"/>
      <c r="N478" s="166"/>
      <c r="O478" s="166"/>
      <c r="P478" s="166"/>
      <c r="Q478" s="166"/>
      <c r="R478" s="166"/>
      <c r="S478" s="172"/>
      <c r="T478" s="166"/>
      <c r="U478" s="166"/>
      <c r="V478" s="166"/>
      <c r="W478" s="166"/>
      <c r="X478" s="166"/>
      <c r="Y478" s="166"/>
      <c r="Z478" s="166"/>
      <c r="AA478" s="166"/>
      <c r="AB478" s="172"/>
      <c r="AC478" s="172"/>
      <c r="AD478" s="172"/>
      <c r="AE478" s="172"/>
      <c r="AF478" s="172"/>
      <c r="AG478" s="172"/>
      <c r="AH478" s="172"/>
      <c r="AI478" s="172"/>
      <c r="AJ478" s="172"/>
      <c r="AK478" s="172"/>
      <c r="AL478" s="174"/>
      <c r="AM478" s="172"/>
      <c r="AN478" s="172"/>
      <c r="AO478" s="172"/>
      <c r="AP478" s="172"/>
      <c r="AQ478" s="172"/>
      <c r="AR478" s="172"/>
      <c r="AS478" s="172"/>
      <c r="AT478" s="172"/>
      <c r="AU478" s="172"/>
      <c r="AV478" s="172"/>
      <c r="AW478" s="172"/>
      <c r="AX478" s="172"/>
      <c r="AY478" s="172"/>
      <c r="AZ478" s="172"/>
      <c r="BA478" s="172"/>
      <c r="BB478" s="172"/>
      <c r="BC478" s="172"/>
      <c r="BD478" s="172"/>
      <c r="BE478" s="172"/>
      <c r="BF478" s="172"/>
      <c r="BG478" s="172"/>
      <c r="BH478" s="172"/>
      <c r="BI478" s="172"/>
      <c r="BJ478" s="172"/>
      <c r="BK478" s="172"/>
      <c r="BL478" s="172"/>
      <c r="BM478" s="172"/>
      <c r="BN478" s="172"/>
      <c r="BO478" s="172"/>
      <c r="BP478" s="172"/>
      <c r="BQ478" s="172"/>
      <c r="BR478" s="172"/>
      <c r="BS478" s="172"/>
      <c r="BT478" s="172"/>
      <c r="BU478" s="172"/>
      <c r="BV478" s="172"/>
      <c r="BW478" s="172"/>
      <c r="BX478" s="172"/>
      <c r="BY478" s="172"/>
      <c r="BZ478" s="172"/>
      <c r="CA478" s="172"/>
      <c r="CB478" s="172"/>
      <c r="CC478" s="172"/>
      <c r="CD478" s="172"/>
      <c r="CE478" s="172"/>
      <c r="CF478" s="172"/>
      <c r="CG478" s="172"/>
      <c r="CH478" s="172"/>
      <c r="CI478" s="172"/>
      <c r="CJ478" s="172"/>
      <c r="CK478" s="172"/>
      <c r="CL478" s="172"/>
      <c r="CM478" s="172"/>
      <c r="CN478" s="172"/>
      <c r="CO478" s="172"/>
      <c r="CP478" s="172"/>
      <c r="CQ478" s="172"/>
      <c r="CR478" s="172"/>
      <c r="CS478" s="172"/>
      <c r="CT478" s="172"/>
      <c r="CU478" s="172"/>
      <c r="CV478" s="172"/>
      <c r="CW478" s="172"/>
      <c r="CX478" s="172"/>
      <c r="CY478" s="172"/>
      <c r="CZ478" s="172"/>
    </row>
    <row r="479" spans="1:104" ht="11.25" customHeight="1" x14ac:dyDescent="0.25">
      <c r="A479" s="172"/>
      <c r="B479" s="172"/>
      <c r="C479" s="172"/>
      <c r="D479" s="172"/>
      <c r="E479" s="116"/>
      <c r="F479" s="119"/>
      <c r="G479" s="117"/>
      <c r="H479" s="116"/>
      <c r="I479" s="119"/>
      <c r="J479" s="172"/>
      <c r="K479" s="166"/>
      <c r="L479" s="166"/>
      <c r="M479" s="166"/>
      <c r="N479" s="166"/>
      <c r="O479" s="166"/>
      <c r="P479" s="166"/>
      <c r="Q479" s="166"/>
      <c r="R479" s="166"/>
      <c r="S479" s="172"/>
      <c r="T479" s="166"/>
      <c r="U479" s="166"/>
      <c r="V479" s="166"/>
      <c r="W479" s="166"/>
      <c r="X479" s="166"/>
      <c r="Y479" s="166"/>
      <c r="Z479" s="166"/>
      <c r="AA479" s="166"/>
      <c r="AB479" s="172"/>
      <c r="AC479" s="172"/>
      <c r="AD479" s="172"/>
      <c r="AE479" s="172"/>
      <c r="AF479" s="172"/>
      <c r="AG479" s="172"/>
      <c r="AH479" s="172"/>
      <c r="AI479" s="172"/>
      <c r="AJ479" s="172"/>
      <c r="AK479" s="172"/>
      <c r="AL479" s="174"/>
      <c r="AM479" s="172"/>
      <c r="AN479" s="172"/>
      <c r="AO479" s="172"/>
      <c r="AP479" s="172"/>
      <c r="AQ479" s="172"/>
      <c r="AR479" s="172"/>
      <c r="AS479" s="172"/>
      <c r="AT479" s="172"/>
      <c r="AU479" s="172"/>
      <c r="AV479" s="172"/>
      <c r="AW479" s="172"/>
      <c r="AX479" s="172"/>
      <c r="AY479" s="172"/>
      <c r="AZ479" s="172"/>
      <c r="BA479" s="172"/>
      <c r="BB479" s="172"/>
      <c r="BC479" s="172"/>
      <c r="BD479" s="172"/>
      <c r="BE479" s="172"/>
      <c r="BF479" s="172"/>
      <c r="BG479" s="172"/>
      <c r="BH479" s="172"/>
      <c r="BI479" s="172"/>
      <c r="BJ479" s="172"/>
      <c r="BK479" s="172"/>
      <c r="BL479" s="172"/>
      <c r="BM479" s="172"/>
      <c r="BN479" s="172"/>
      <c r="BO479" s="172"/>
      <c r="BP479" s="172"/>
      <c r="BQ479" s="172"/>
      <c r="BR479" s="172"/>
      <c r="BS479" s="172"/>
      <c r="BT479" s="172"/>
      <c r="BU479" s="172"/>
      <c r="BV479" s="172"/>
      <c r="BW479" s="172"/>
      <c r="BX479" s="172"/>
      <c r="BY479" s="172"/>
      <c r="BZ479" s="172"/>
      <c r="CA479" s="172"/>
      <c r="CB479" s="172"/>
      <c r="CC479" s="172"/>
      <c r="CD479" s="172"/>
      <c r="CE479" s="172"/>
      <c r="CF479" s="172"/>
      <c r="CG479" s="172"/>
      <c r="CH479" s="172"/>
      <c r="CI479" s="172"/>
      <c r="CJ479" s="172"/>
      <c r="CK479" s="172"/>
      <c r="CL479" s="172"/>
      <c r="CM479" s="172"/>
      <c r="CN479" s="172"/>
      <c r="CO479" s="172"/>
      <c r="CP479" s="172"/>
      <c r="CQ479" s="172"/>
      <c r="CR479" s="172"/>
      <c r="CS479" s="172"/>
      <c r="CT479" s="172"/>
      <c r="CU479" s="172"/>
      <c r="CV479" s="172"/>
      <c r="CW479" s="172"/>
      <c r="CX479" s="172"/>
      <c r="CY479" s="172"/>
      <c r="CZ479" s="172"/>
    </row>
    <row r="480" spans="1:104" ht="11.25" customHeight="1" x14ac:dyDescent="0.25">
      <c r="A480" s="172"/>
      <c r="B480" s="172"/>
      <c r="C480" s="172"/>
      <c r="D480" s="172"/>
      <c r="E480" s="116"/>
      <c r="F480" s="119"/>
      <c r="G480" s="117"/>
      <c r="H480" s="116"/>
      <c r="I480" s="119"/>
      <c r="J480" s="172"/>
      <c r="K480" s="166"/>
      <c r="L480" s="166"/>
      <c r="M480" s="166"/>
      <c r="N480" s="166"/>
      <c r="O480" s="166"/>
      <c r="P480" s="166"/>
      <c r="Q480" s="166"/>
      <c r="R480" s="166"/>
      <c r="S480" s="172"/>
      <c r="T480" s="166"/>
      <c r="U480" s="166"/>
      <c r="V480" s="166"/>
      <c r="W480" s="166"/>
      <c r="X480" s="166"/>
      <c r="Y480" s="166"/>
      <c r="Z480" s="166"/>
      <c r="AA480" s="166"/>
      <c r="AB480" s="172"/>
      <c r="AC480" s="172"/>
      <c r="AD480" s="172"/>
      <c r="AE480" s="172"/>
      <c r="AF480" s="172"/>
      <c r="AG480" s="172"/>
      <c r="AH480" s="172"/>
      <c r="AI480" s="172"/>
      <c r="AJ480" s="172"/>
      <c r="AK480" s="172"/>
      <c r="AL480" s="174"/>
      <c r="AM480" s="172"/>
      <c r="AN480" s="172"/>
      <c r="AO480" s="172"/>
      <c r="AP480" s="172"/>
      <c r="AQ480" s="172"/>
      <c r="AR480" s="172"/>
      <c r="AS480" s="172"/>
      <c r="AT480" s="172"/>
      <c r="AU480" s="172"/>
      <c r="AV480" s="172"/>
      <c r="AW480" s="172"/>
      <c r="AX480" s="172"/>
      <c r="AY480" s="172"/>
      <c r="AZ480" s="172"/>
      <c r="BA480" s="172"/>
      <c r="BB480" s="172"/>
      <c r="BC480" s="172"/>
      <c r="BD480" s="172"/>
      <c r="BE480" s="172"/>
      <c r="BF480" s="172"/>
      <c r="BG480" s="172"/>
      <c r="BH480" s="172"/>
      <c r="BI480" s="172"/>
      <c r="BJ480" s="172"/>
      <c r="BK480" s="172"/>
      <c r="BL480" s="172"/>
      <c r="BM480" s="172"/>
      <c r="BN480" s="172"/>
      <c r="BO480" s="172"/>
      <c r="BP480" s="172"/>
      <c r="BQ480" s="172"/>
      <c r="BR480" s="172"/>
      <c r="BS480" s="172"/>
      <c r="BT480" s="172"/>
      <c r="BU480" s="172"/>
      <c r="BV480" s="172"/>
      <c r="BW480" s="172"/>
      <c r="BX480" s="172"/>
      <c r="BY480" s="172"/>
      <c r="BZ480" s="172"/>
      <c r="CA480" s="172"/>
      <c r="CB480" s="172"/>
      <c r="CC480" s="172"/>
      <c r="CD480" s="172"/>
      <c r="CE480" s="172"/>
      <c r="CF480" s="172"/>
      <c r="CG480" s="172"/>
      <c r="CH480" s="172"/>
      <c r="CI480" s="172"/>
      <c r="CJ480" s="172"/>
      <c r="CK480" s="172"/>
      <c r="CL480" s="172"/>
      <c r="CM480" s="172"/>
      <c r="CN480" s="172"/>
      <c r="CO480" s="172"/>
      <c r="CP480" s="172"/>
      <c r="CQ480" s="172"/>
      <c r="CR480" s="172"/>
      <c r="CS480" s="172"/>
      <c r="CT480" s="172"/>
      <c r="CU480" s="172"/>
      <c r="CV480" s="172"/>
      <c r="CW480" s="172"/>
      <c r="CX480" s="172"/>
      <c r="CY480" s="172"/>
      <c r="CZ480" s="172"/>
    </row>
    <row r="481" spans="1:104" ht="11.25" customHeight="1" x14ac:dyDescent="0.25">
      <c r="A481" s="172"/>
      <c r="B481" s="172"/>
      <c r="C481" s="172"/>
      <c r="D481" s="172"/>
      <c r="E481" s="116"/>
      <c r="F481" s="119"/>
      <c r="G481" s="117"/>
      <c r="H481" s="116"/>
      <c r="I481" s="119"/>
      <c r="J481" s="172"/>
      <c r="K481" s="166"/>
      <c r="L481" s="166"/>
      <c r="M481" s="166"/>
      <c r="N481" s="166"/>
      <c r="O481" s="166"/>
      <c r="P481" s="166"/>
      <c r="Q481" s="166"/>
      <c r="R481" s="166"/>
      <c r="S481" s="172"/>
      <c r="T481" s="166"/>
      <c r="U481" s="166"/>
      <c r="V481" s="166"/>
      <c r="W481" s="166"/>
      <c r="X481" s="166"/>
      <c r="Y481" s="166"/>
      <c r="Z481" s="166"/>
      <c r="AA481" s="166"/>
      <c r="AB481" s="172"/>
      <c r="AC481" s="172"/>
      <c r="AD481" s="172"/>
      <c r="AE481" s="172"/>
      <c r="AF481" s="172"/>
      <c r="AG481" s="172"/>
      <c r="AH481" s="172"/>
      <c r="AI481" s="172"/>
      <c r="AJ481" s="172"/>
      <c r="AK481" s="172"/>
      <c r="AL481" s="174"/>
      <c r="AM481" s="172"/>
      <c r="AN481" s="172"/>
      <c r="AO481" s="172"/>
      <c r="AP481" s="172"/>
      <c r="AQ481" s="172"/>
      <c r="AR481" s="172"/>
      <c r="AS481" s="172"/>
      <c r="AT481" s="172"/>
      <c r="AU481" s="172"/>
      <c r="AV481" s="172"/>
      <c r="AW481" s="172"/>
      <c r="AX481" s="172"/>
      <c r="AY481" s="172"/>
      <c r="AZ481" s="172"/>
      <c r="BA481" s="172"/>
      <c r="BB481" s="172"/>
      <c r="BC481" s="172"/>
      <c r="BD481" s="172"/>
      <c r="BE481" s="172"/>
      <c r="BF481" s="172"/>
      <c r="BG481" s="172"/>
      <c r="BH481" s="172"/>
      <c r="BI481" s="172"/>
      <c r="BJ481" s="172"/>
      <c r="BK481" s="172"/>
      <c r="BL481" s="172"/>
      <c r="BM481" s="172"/>
      <c r="BN481" s="172"/>
      <c r="BO481" s="172"/>
      <c r="BP481" s="172"/>
      <c r="BQ481" s="172"/>
      <c r="BR481" s="172"/>
      <c r="BS481" s="172"/>
      <c r="BT481" s="172"/>
      <c r="BU481" s="172"/>
      <c r="BV481" s="172"/>
      <c r="BW481" s="172"/>
      <c r="BX481" s="172"/>
      <c r="BY481" s="172"/>
      <c r="BZ481" s="172"/>
      <c r="CA481" s="172"/>
      <c r="CB481" s="172"/>
      <c r="CC481" s="172"/>
      <c r="CD481" s="172"/>
      <c r="CE481" s="172"/>
      <c r="CF481" s="172"/>
      <c r="CG481" s="172"/>
      <c r="CH481" s="172"/>
      <c r="CI481" s="172"/>
      <c r="CJ481" s="172"/>
      <c r="CK481" s="172"/>
      <c r="CL481" s="172"/>
      <c r="CM481" s="172"/>
      <c r="CN481" s="172"/>
      <c r="CO481" s="172"/>
      <c r="CP481" s="172"/>
      <c r="CQ481" s="172"/>
      <c r="CR481" s="172"/>
      <c r="CS481" s="172"/>
      <c r="CT481" s="172"/>
      <c r="CU481" s="172"/>
      <c r="CV481" s="172"/>
      <c r="CW481" s="172"/>
      <c r="CX481" s="172"/>
      <c r="CY481" s="172"/>
      <c r="CZ481" s="172"/>
    </row>
    <row r="482" spans="1:104" ht="11.25" customHeight="1" x14ac:dyDescent="0.25">
      <c r="A482" s="172"/>
      <c r="B482" s="172"/>
      <c r="C482" s="172"/>
      <c r="D482" s="172"/>
      <c r="E482" s="116"/>
      <c r="F482" s="119"/>
      <c r="G482" s="117"/>
      <c r="H482" s="116"/>
      <c r="I482" s="119"/>
      <c r="J482" s="172"/>
      <c r="K482" s="166"/>
      <c r="L482" s="166"/>
      <c r="M482" s="166"/>
      <c r="N482" s="166"/>
      <c r="O482" s="166"/>
      <c r="P482" s="166"/>
      <c r="Q482" s="166"/>
      <c r="R482" s="166"/>
      <c r="S482" s="172"/>
      <c r="T482" s="166"/>
      <c r="U482" s="166"/>
      <c r="V482" s="166"/>
      <c r="W482" s="166"/>
      <c r="X482" s="166"/>
      <c r="Y482" s="166"/>
      <c r="Z482" s="166"/>
      <c r="AA482" s="166"/>
      <c r="AB482" s="172"/>
      <c r="AC482" s="172"/>
      <c r="AD482" s="172"/>
      <c r="AE482" s="172"/>
      <c r="AF482" s="172"/>
      <c r="AG482" s="172"/>
      <c r="AH482" s="172"/>
      <c r="AI482" s="172"/>
      <c r="AJ482" s="172"/>
      <c r="AK482" s="172"/>
      <c r="AL482" s="174"/>
      <c r="AM482" s="172"/>
      <c r="AN482" s="172"/>
      <c r="AO482" s="172"/>
      <c r="AP482" s="172"/>
      <c r="AQ482" s="172"/>
      <c r="AR482" s="172"/>
      <c r="AS482" s="172"/>
      <c r="AT482" s="172"/>
      <c r="AU482" s="172"/>
      <c r="AV482" s="172"/>
      <c r="AW482" s="172"/>
      <c r="AX482" s="172"/>
      <c r="AY482" s="172"/>
      <c r="AZ482" s="172"/>
      <c r="BA482" s="172"/>
      <c r="BB482" s="172"/>
      <c r="BC482" s="172"/>
      <c r="BD482" s="172"/>
      <c r="BE482" s="172"/>
      <c r="BF482" s="172"/>
      <c r="BG482" s="172"/>
      <c r="BH482" s="172"/>
      <c r="BI482" s="172"/>
      <c r="BJ482" s="172"/>
      <c r="BK482" s="172"/>
      <c r="BL482" s="172"/>
      <c r="BM482" s="172"/>
      <c r="BN482" s="172"/>
      <c r="BO482" s="172"/>
      <c r="BP482" s="172"/>
      <c r="BQ482" s="172"/>
      <c r="BR482" s="172"/>
      <c r="BS482" s="172"/>
      <c r="BT482" s="172"/>
      <c r="BU482" s="172"/>
      <c r="BV482" s="172"/>
      <c r="BW482" s="172"/>
      <c r="BX482" s="172"/>
      <c r="BY482" s="172"/>
      <c r="BZ482" s="172"/>
      <c r="CA482" s="172"/>
      <c r="CB482" s="172"/>
      <c r="CC482" s="172"/>
      <c r="CD482" s="172"/>
      <c r="CE482" s="172"/>
      <c r="CF482" s="172"/>
      <c r="CG482" s="172"/>
      <c r="CH482" s="172"/>
      <c r="CI482" s="172"/>
      <c r="CJ482" s="172"/>
      <c r="CK482" s="172"/>
      <c r="CL482" s="172"/>
      <c r="CM482" s="172"/>
      <c r="CN482" s="172"/>
      <c r="CO482" s="172"/>
      <c r="CP482" s="172"/>
      <c r="CQ482" s="172"/>
      <c r="CR482" s="172"/>
      <c r="CS482" s="172"/>
      <c r="CT482" s="172"/>
      <c r="CU482" s="172"/>
      <c r="CV482" s="172"/>
      <c r="CW482" s="172"/>
      <c r="CX482" s="172"/>
      <c r="CY482" s="172"/>
      <c r="CZ482" s="172"/>
    </row>
    <row r="483" spans="1:104" ht="11.25" customHeight="1" x14ac:dyDescent="0.25">
      <c r="A483" s="172"/>
      <c r="B483" s="172"/>
      <c r="C483" s="172"/>
      <c r="D483" s="172"/>
      <c r="E483" s="116"/>
      <c r="F483" s="119"/>
      <c r="G483" s="117"/>
      <c r="H483" s="116"/>
      <c r="I483" s="119"/>
      <c r="J483" s="172"/>
      <c r="K483" s="166"/>
      <c r="L483" s="166"/>
      <c r="M483" s="166"/>
      <c r="N483" s="166"/>
      <c r="O483" s="166"/>
      <c r="P483" s="166"/>
      <c r="Q483" s="166"/>
      <c r="R483" s="166"/>
      <c r="S483" s="172"/>
      <c r="T483" s="166"/>
      <c r="U483" s="166"/>
      <c r="V483" s="166"/>
      <c r="W483" s="166"/>
      <c r="X483" s="166"/>
      <c r="Y483" s="166"/>
      <c r="Z483" s="166"/>
      <c r="AA483" s="166"/>
      <c r="AB483" s="172"/>
      <c r="AC483" s="172"/>
      <c r="AD483" s="172"/>
      <c r="AE483" s="172"/>
      <c r="AF483" s="172"/>
      <c r="AG483" s="172"/>
      <c r="AH483" s="172"/>
      <c r="AI483" s="172"/>
      <c r="AJ483" s="172"/>
      <c r="AK483" s="172"/>
      <c r="AL483" s="174"/>
      <c r="AM483" s="172"/>
      <c r="AN483" s="172"/>
      <c r="AO483" s="172"/>
      <c r="AP483" s="172"/>
      <c r="AQ483" s="172"/>
      <c r="AR483" s="172"/>
      <c r="AS483" s="172"/>
      <c r="AT483" s="172"/>
      <c r="AU483" s="172"/>
      <c r="AV483" s="172"/>
      <c r="AW483" s="172"/>
      <c r="AX483" s="172"/>
      <c r="AY483" s="172"/>
      <c r="AZ483" s="172"/>
      <c r="BA483" s="172"/>
      <c r="BB483" s="172"/>
      <c r="BC483" s="172"/>
      <c r="BD483" s="172"/>
      <c r="BE483" s="172"/>
      <c r="BF483" s="172"/>
      <c r="BG483" s="172"/>
      <c r="BH483" s="172"/>
      <c r="BI483" s="172"/>
      <c r="BJ483" s="172"/>
      <c r="BK483" s="172"/>
      <c r="BL483" s="172"/>
      <c r="BM483" s="172"/>
      <c r="BN483" s="172"/>
      <c r="BO483" s="172"/>
      <c r="BP483" s="172"/>
      <c r="BQ483" s="172"/>
      <c r="BR483" s="172"/>
      <c r="BS483" s="172"/>
      <c r="BT483" s="172"/>
      <c r="BU483" s="172"/>
      <c r="BV483" s="172"/>
      <c r="BW483" s="172"/>
      <c r="BX483" s="172"/>
      <c r="BY483" s="172"/>
      <c r="BZ483" s="172"/>
      <c r="CA483" s="172"/>
      <c r="CB483" s="172"/>
      <c r="CC483" s="172"/>
      <c r="CD483" s="172"/>
      <c r="CE483" s="172"/>
      <c r="CF483" s="172"/>
      <c r="CG483" s="172"/>
      <c r="CH483" s="172"/>
      <c r="CI483" s="172"/>
      <c r="CJ483" s="172"/>
      <c r="CK483" s="172"/>
      <c r="CL483" s="172"/>
      <c r="CM483" s="172"/>
      <c r="CN483" s="172"/>
      <c r="CO483" s="172"/>
      <c r="CP483" s="172"/>
      <c r="CQ483" s="172"/>
      <c r="CR483" s="172"/>
      <c r="CS483" s="172"/>
      <c r="CT483" s="172"/>
      <c r="CU483" s="172"/>
      <c r="CV483" s="172"/>
      <c r="CW483" s="172"/>
      <c r="CX483" s="172"/>
      <c r="CY483" s="172"/>
      <c r="CZ483" s="172"/>
    </row>
    <row r="484" spans="1:104" ht="11.25" customHeight="1" x14ac:dyDescent="0.25">
      <c r="A484" s="172"/>
      <c r="B484" s="172"/>
      <c r="C484" s="172"/>
      <c r="D484" s="172"/>
      <c r="E484" s="116"/>
      <c r="F484" s="119"/>
      <c r="G484" s="117"/>
      <c r="H484" s="116"/>
      <c r="I484" s="119"/>
      <c r="J484" s="172"/>
      <c r="K484" s="166"/>
      <c r="L484" s="166"/>
      <c r="M484" s="166"/>
      <c r="N484" s="166"/>
      <c r="O484" s="166"/>
      <c r="P484" s="166"/>
      <c r="Q484" s="166"/>
      <c r="R484" s="166"/>
      <c r="S484" s="172"/>
      <c r="T484" s="166"/>
      <c r="U484" s="166"/>
      <c r="V484" s="166"/>
      <c r="W484" s="166"/>
      <c r="X484" s="166"/>
      <c r="Y484" s="166"/>
      <c r="Z484" s="166"/>
      <c r="AA484" s="166"/>
      <c r="AB484" s="172"/>
      <c r="AC484" s="172"/>
      <c r="AD484" s="172"/>
      <c r="AE484" s="172"/>
      <c r="AF484" s="172"/>
      <c r="AG484" s="172"/>
      <c r="AH484" s="172"/>
      <c r="AI484" s="172"/>
      <c r="AJ484" s="172"/>
      <c r="AK484" s="172"/>
      <c r="AL484" s="174"/>
      <c r="AM484" s="172"/>
      <c r="AN484" s="172"/>
      <c r="AO484" s="172"/>
      <c r="AP484" s="172"/>
      <c r="AQ484" s="172"/>
      <c r="AR484" s="172"/>
      <c r="AS484" s="172"/>
      <c r="AT484" s="172"/>
      <c r="AU484" s="172"/>
      <c r="AV484" s="172"/>
      <c r="AW484" s="172"/>
      <c r="AX484" s="172"/>
      <c r="AY484" s="172"/>
      <c r="AZ484" s="172"/>
      <c r="BA484" s="172"/>
      <c r="BB484" s="172"/>
      <c r="BC484" s="172"/>
      <c r="BD484" s="172"/>
      <c r="BE484" s="172"/>
      <c r="BF484" s="172"/>
      <c r="BG484" s="172"/>
      <c r="BH484" s="172"/>
      <c r="BI484" s="172"/>
      <c r="BJ484" s="172"/>
      <c r="BK484" s="172"/>
      <c r="BL484" s="172"/>
      <c r="BM484" s="172"/>
      <c r="BN484" s="172"/>
      <c r="BO484" s="172"/>
      <c r="BP484" s="172"/>
      <c r="BQ484" s="172"/>
      <c r="BR484" s="172"/>
      <c r="BS484" s="172"/>
      <c r="BT484" s="172"/>
      <c r="BU484" s="172"/>
      <c r="BV484" s="172"/>
      <c r="BW484" s="172"/>
      <c r="BX484" s="172"/>
      <c r="BY484" s="172"/>
      <c r="BZ484" s="172"/>
      <c r="CA484" s="172"/>
      <c r="CB484" s="172"/>
      <c r="CC484" s="172"/>
      <c r="CD484" s="172"/>
      <c r="CE484" s="172"/>
      <c r="CF484" s="172"/>
      <c r="CG484" s="172"/>
      <c r="CH484" s="172"/>
      <c r="CI484" s="172"/>
      <c r="CJ484" s="172"/>
      <c r="CK484" s="172"/>
      <c r="CL484" s="172"/>
      <c r="CM484" s="172"/>
      <c r="CN484" s="172"/>
      <c r="CO484" s="172"/>
      <c r="CP484" s="172"/>
      <c r="CQ484" s="172"/>
      <c r="CR484" s="172"/>
      <c r="CS484" s="172"/>
      <c r="CT484" s="172"/>
      <c r="CU484" s="172"/>
      <c r="CV484" s="172"/>
      <c r="CW484" s="172"/>
      <c r="CX484" s="172"/>
      <c r="CY484" s="172"/>
      <c r="CZ484" s="172"/>
    </row>
    <row r="485" spans="1:104" ht="11.25" customHeight="1" x14ac:dyDescent="0.25">
      <c r="A485" s="172"/>
      <c r="B485" s="172"/>
      <c r="C485" s="172"/>
      <c r="D485" s="172"/>
      <c r="E485" s="116"/>
      <c r="F485" s="119"/>
      <c r="G485" s="117"/>
      <c r="H485" s="116"/>
      <c r="I485" s="119"/>
      <c r="J485" s="172"/>
      <c r="K485" s="166"/>
      <c r="L485" s="166"/>
      <c r="M485" s="166"/>
      <c r="N485" s="166"/>
      <c r="O485" s="166"/>
      <c r="P485" s="166"/>
      <c r="Q485" s="166"/>
      <c r="R485" s="166"/>
      <c r="S485" s="172"/>
      <c r="T485" s="166"/>
      <c r="U485" s="166"/>
      <c r="V485" s="166"/>
      <c r="W485" s="166"/>
      <c r="X485" s="166"/>
      <c r="Y485" s="166"/>
      <c r="Z485" s="166"/>
      <c r="AA485" s="166"/>
      <c r="AB485" s="172"/>
      <c r="AC485" s="172"/>
      <c r="AD485" s="172"/>
      <c r="AE485" s="172"/>
      <c r="AF485" s="172"/>
      <c r="AG485" s="172"/>
      <c r="AH485" s="172"/>
      <c r="AI485" s="172"/>
      <c r="AJ485" s="172"/>
      <c r="AK485" s="172"/>
      <c r="AL485" s="174"/>
      <c r="AM485" s="172"/>
      <c r="AN485" s="172"/>
      <c r="AO485" s="172"/>
      <c r="AP485" s="172"/>
      <c r="AQ485" s="172"/>
      <c r="AR485" s="172"/>
      <c r="AS485" s="172"/>
      <c r="AT485" s="172"/>
      <c r="AU485" s="172"/>
      <c r="AV485" s="172"/>
      <c r="AW485" s="172"/>
      <c r="AX485" s="172"/>
      <c r="AY485" s="172"/>
      <c r="AZ485" s="172"/>
      <c r="BA485" s="172"/>
      <c r="BB485" s="172"/>
      <c r="BC485" s="172"/>
      <c r="BD485" s="172"/>
      <c r="BE485" s="172"/>
      <c r="BF485" s="172"/>
      <c r="BG485" s="172"/>
      <c r="BH485" s="172"/>
      <c r="BI485" s="172"/>
      <c r="BJ485" s="172"/>
      <c r="BK485" s="172"/>
      <c r="BL485" s="172"/>
      <c r="BM485" s="172"/>
      <c r="BN485" s="172"/>
      <c r="BO485" s="172"/>
      <c r="BP485" s="172"/>
      <c r="BQ485" s="172"/>
      <c r="BR485" s="172"/>
      <c r="BS485" s="172"/>
      <c r="BT485" s="172"/>
      <c r="BU485" s="172"/>
      <c r="BV485" s="172"/>
      <c r="BW485" s="172"/>
      <c r="BX485" s="172"/>
      <c r="BY485" s="172"/>
      <c r="BZ485" s="172"/>
      <c r="CA485" s="172"/>
      <c r="CB485" s="172"/>
      <c r="CC485" s="172"/>
      <c r="CD485" s="172"/>
      <c r="CE485" s="172"/>
      <c r="CF485" s="172"/>
      <c r="CG485" s="172"/>
      <c r="CH485" s="172"/>
      <c r="CI485" s="172"/>
      <c r="CJ485" s="172"/>
      <c r="CK485" s="172"/>
      <c r="CL485" s="172"/>
      <c r="CM485" s="172"/>
      <c r="CN485" s="172"/>
      <c r="CO485" s="172"/>
      <c r="CP485" s="172"/>
      <c r="CQ485" s="172"/>
      <c r="CR485" s="172"/>
      <c r="CS485" s="172"/>
      <c r="CT485" s="172"/>
      <c r="CU485" s="172"/>
      <c r="CV485" s="172"/>
      <c r="CW485" s="172"/>
      <c r="CX485" s="172"/>
      <c r="CY485" s="172"/>
      <c r="CZ485" s="172"/>
    </row>
    <row r="486" spans="1:104" ht="11.25" customHeight="1" x14ac:dyDescent="0.25">
      <c r="A486" s="172"/>
      <c r="B486" s="172"/>
      <c r="C486" s="172"/>
      <c r="D486" s="172"/>
      <c r="E486" s="116"/>
      <c r="F486" s="119"/>
      <c r="G486" s="117"/>
      <c r="H486" s="116"/>
      <c r="I486" s="119"/>
      <c r="J486" s="172"/>
      <c r="K486" s="166"/>
      <c r="L486" s="166"/>
      <c r="M486" s="166"/>
      <c r="N486" s="166"/>
      <c r="O486" s="166"/>
      <c r="P486" s="166"/>
      <c r="Q486" s="166"/>
      <c r="R486" s="166"/>
      <c r="S486" s="172"/>
      <c r="T486" s="166"/>
      <c r="U486" s="166"/>
      <c r="V486" s="166"/>
      <c r="W486" s="166"/>
      <c r="X486" s="166"/>
      <c r="Y486" s="166"/>
      <c r="Z486" s="166"/>
      <c r="AA486" s="166"/>
      <c r="AB486" s="172"/>
      <c r="AC486" s="172"/>
      <c r="AD486" s="172"/>
      <c r="AE486" s="172"/>
      <c r="AF486" s="172"/>
      <c r="AG486" s="172"/>
      <c r="AH486" s="172"/>
      <c r="AI486" s="172"/>
      <c r="AJ486" s="172"/>
      <c r="AK486" s="172"/>
      <c r="AL486" s="174"/>
      <c r="AM486" s="172"/>
      <c r="AN486" s="172"/>
      <c r="AO486" s="172"/>
      <c r="AP486" s="172"/>
      <c r="AQ486" s="172"/>
      <c r="AR486" s="172"/>
      <c r="AS486" s="172"/>
      <c r="AT486" s="172"/>
      <c r="AU486" s="172"/>
      <c r="AV486" s="172"/>
      <c r="AW486" s="172"/>
      <c r="AX486" s="172"/>
      <c r="AY486" s="172"/>
      <c r="AZ486" s="172"/>
      <c r="BA486" s="172"/>
      <c r="BB486" s="172"/>
      <c r="BC486" s="172"/>
      <c r="BD486" s="172"/>
      <c r="BE486" s="172"/>
      <c r="BF486" s="172"/>
      <c r="BG486" s="172"/>
      <c r="BH486" s="172"/>
      <c r="BI486" s="172"/>
      <c r="BJ486" s="172"/>
      <c r="BK486" s="172"/>
      <c r="BL486" s="172"/>
      <c r="BM486" s="172"/>
      <c r="BN486" s="172"/>
      <c r="BO486" s="172"/>
      <c r="BP486" s="172"/>
      <c r="BQ486" s="172"/>
      <c r="BR486" s="172"/>
      <c r="BS486" s="172"/>
      <c r="BT486" s="172"/>
      <c r="BU486" s="172"/>
      <c r="BV486" s="172"/>
      <c r="BW486" s="172"/>
      <c r="BX486" s="172"/>
      <c r="BY486" s="172"/>
      <c r="BZ486" s="172"/>
      <c r="CA486" s="172"/>
      <c r="CB486" s="172"/>
      <c r="CC486" s="172"/>
      <c r="CD486" s="172"/>
      <c r="CE486" s="172"/>
      <c r="CF486" s="172"/>
      <c r="CG486" s="172"/>
      <c r="CH486" s="172"/>
      <c r="CI486" s="172"/>
      <c r="CJ486" s="172"/>
      <c r="CK486" s="172"/>
      <c r="CL486" s="172"/>
      <c r="CM486" s="172"/>
      <c r="CN486" s="172"/>
      <c r="CO486" s="172"/>
      <c r="CP486" s="172"/>
      <c r="CQ486" s="172"/>
      <c r="CR486" s="172"/>
      <c r="CS486" s="172"/>
      <c r="CT486" s="172"/>
      <c r="CU486" s="172"/>
      <c r="CV486" s="172"/>
      <c r="CW486" s="172"/>
      <c r="CX486" s="172"/>
      <c r="CY486" s="172"/>
      <c r="CZ486" s="172"/>
    </row>
    <row r="487" spans="1:104" ht="11.25" customHeight="1" x14ac:dyDescent="0.25">
      <c r="A487" s="172"/>
      <c r="B487" s="172"/>
      <c r="C487" s="172"/>
      <c r="D487" s="172"/>
      <c r="E487" s="116"/>
      <c r="F487" s="119"/>
      <c r="G487" s="117"/>
      <c r="H487" s="116"/>
      <c r="I487" s="119"/>
      <c r="J487" s="172"/>
      <c r="K487" s="166"/>
      <c r="L487" s="166"/>
      <c r="M487" s="166"/>
      <c r="N487" s="166"/>
      <c r="O487" s="166"/>
      <c r="P487" s="166"/>
      <c r="Q487" s="166"/>
      <c r="R487" s="166"/>
      <c r="S487" s="172"/>
      <c r="T487" s="166"/>
      <c r="U487" s="166"/>
      <c r="V487" s="166"/>
      <c r="W487" s="166"/>
      <c r="X487" s="166"/>
      <c r="Y487" s="166"/>
      <c r="Z487" s="166"/>
      <c r="AA487" s="166"/>
      <c r="AB487" s="172"/>
      <c r="AC487" s="172"/>
      <c r="AD487" s="172"/>
      <c r="AE487" s="172"/>
      <c r="AF487" s="172"/>
      <c r="AG487" s="172"/>
      <c r="AH487" s="172"/>
      <c r="AI487" s="172"/>
      <c r="AJ487" s="172"/>
      <c r="AK487" s="172"/>
      <c r="AL487" s="174"/>
      <c r="AM487" s="172"/>
      <c r="AN487" s="172"/>
      <c r="AO487" s="172"/>
      <c r="AP487" s="172"/>
      <c r="AQ487" s="172"/>
      <c r="AR487" s="172"/>
      <c r="AS487" s="172"/>
      <c r="AT487" s="172"/>
      <c r="AU487" s="172"/>
      <c r="AV487" s="172"/>
      <c r="AW487" s="172"/>
      <c r="AX487" s="172"/>
      <c r="AY487" s="172"/>
      <c r="AZ487" s="172"/>
      <c r="BA487" s="172"/>
      <c r="BB487" s="172"/>
      <c r="BC487" s="172"/>
      <c r="BD487" s="172"/>
      <c r="BE487" s="172"/>
      <c r="BF487" s="172"/>
      <c r="BG487" s="172"/>
      <c r="BH487" s="172"/>
      <c r="BI487" s="172"/>
      <c r="BJ487" s="172"/>
      <c r="BK487" s="172"/>
      <c r="BL487" s="172"/>
      <c r="BM487" s="172"/>
      <c r="BN487" s="172"/>
      <c r="BO487" s="172"/>
      <c r="BP487" s="172"/>
      <c r="BQ487" s="172"/>
      <c r="BR487" s="172"/>
      <c r="BS487" s="172"/>
      <c r="BT487" s="172"/>
      <c r="BU487" s="172"/>
      <c r="BV487" s="172"/>
      <c r="BW487" s="172"/>
      <c r="BX487" s="172"/>
      <c r="BY487" s="172"/>
      <c r="BZ487" s="172"/>
      <c r="CA487" s="172"/>
      <c r="CB487" s="172"/>
      <c r="CC487" s="172"/>
      <c r="CD487" s="172"/>
      <c r="CE487" s="172"/>
      <c r="CF487" s="172"/>
      <c r="CG487" s="172"/>
      <c r="CH487" s="172"/>
      <c r="CI487" s="172"/>
      <c r="CJ487" s="172"/>
      <c r="CK487" s="172"/>
      <c r="CL487" s="172"/>
      <c r="CM487" s="172"/>
      <c r="CN487" s="172"/>
      <c r="CO487" s="172"/>
      <c r="CP487" s="172"/>
      <c r="CQ487" s="172"/>
      <c r="CR487" s="172"/>
      <c r="CS487" s="172"/>
      <c r="CT487" s="172"/>
      <c r="CU487" s="172"/>
      <c r="CV487" s="172"/>
      <c r="CW487" s="172"/>
      <c r="CX487" s="172"/>
      <c r="CY487" s="172"/>
      <c r="CZ487" s="172"/>
    </row>
    <row r="488" spans="1:104" ht="11.25" customHeight="1" x14ac:dyDescent="0.25">
      <c r="A488" s="172"/>
      <c r="B488" s="172"/>
      <c r="C488" s="172"/>
      <c r="D488" s="172"/>
      <c r="E488" s="116"/>
      <c r="F488" s="119"/>
      <c r="G488" s="117"/>
      <c r="H488" s="116"/>
      <c r="I488" s="119"/>
      <c r="J488" s="172"/>
      <c r="K488" s="166"/>
      <c r="L488" s="166"/>
      <c r="M488" s="166"/>
      <c r="N488" s="166"/>
      <c r="O488" s="166"/>
      <c r="P488" s="166"/>
      <c r="Q488" s="166"/>
      <c r="R488" s="166"/>
      <c r="S488" s="172"/>
      <c r="T488" s="166"/>
      <c r="U488" s="166"/>
      <c r="V488" s="166"/>
      <c r="W488" s="166"/>
      <c r="X488" s="166"/>
      <c r="Y488" s="166"/>
      <c r="Z488" s="166"/>
      <c r="AA488" s="166"/>
      <c r="AB488" s="172"/>
      <c r="AC488" s="172"/>
      <c r="AD488" s="172"/>
      <c r="AE488" s="172"/>
      <c r="AF488" s="172"/>
      <c r="AG488" s="172"/>
      <c r="AH488" s="172"/>
      <c r="AI488" s="172"/>
      <c r="AJ488" s="172"/>
      <c r="AK488" s="172"/>
      <c r="AL488" s="174"/>
      <c r="AM488" s="172"/>
      <c r="AN488" s="172"/>
      <c r="AO488" s="172"/>
      <c r="AP488" s="172"/>
      <c r="AQ488" s="172"/>
      <c r="AR488" s="172"/>
      <c r="AS488" s="172"/>
      <c r="AT488" s="172"/>
      <c r="AU488" s="172"/>
      <c r="AV488" s="172"/>
      <c r="AW488" s="172"/>
      <c r="AX488" s="172"/>
      <c r="AY488" s="172"/>
      <c r="AZ488" s="172"/>
      <c r="BA488" s="172"/>
      <c r="BB488" s="172"/>
      <c r="BC488" s="172"/>
      <c r="BD488" s="172"/>
      <c r="BE488" s="172"/>
      <c r="BF488" s="172"/>
      <c r="BG488" s="172"/>
      <c r="BH488" s="172"/>
      <c r="BI488" s="172"/>
      <c r="BJ488" s="172"/>
      <c r="BK488" s="172"/>
      <c r="BL488" s="172"/>
      <c r="BM488" s="172"/>
      <c r="BN488" s="172"/>
      <c r="BO488" s="172"/>
      <c r="BP488" s="172"/>
      <c r="BQ488" s="172"/>
      <c r="BR488" s="172"/>
      <c r="BS488" s="172"/>
      <c r="BT488" s="172"/>
      <c r="BU488" s="172"/>
      <c r="BV488" s="172"/>
      <c r="BW488" s="172"/>
      <c r="BX488" s="172"/>
      <c r="BY488" s="172"/>
      <c r="BZ488" s="172"/>
      <c r="CA488" s="172"/>
      <c r="CB488" s="172"/>
      <c r="CC488" s="172"/>
      <c r="CD488" s="172"/>
      <c r="CE488" s="172"/>
      <c r="CF488" s="172"/>
      <c r="CG488" s="172"/>
      <c r="CH488" s="172"/>
      <c r="CI488" s="172"/>
      <c r="CJ488" s="172"/>
      <c r="CK488" s="172"/>
      <c r="CL488" s="172"/>
      <c r="CM488" s="172"/>
      <c r="CN488" s="172"/>
      <c r="CO488" s="172"/>
      <c r="CP488" s="172"/>
      <c r="CQ488" s="172"/>
      <c r="CR488" s="172"/>
      <c r="CS488" s="172"/>
      <c r="CT488" s="172"/>
      <c r="CU488" s="172"/>
      <c r="CV488" s="172"/>
      <c r="CW488" s="172"/>
      <c r="CX488" s="172"/>
      <c r="CY488" s="172"/>
      <c r="CZ488" s="172"/>
    </row>
    <row r="489" spans="1:104" ht="11.25" customHeight="1" x14ac:dyDescent="0.25">
      <c r="A489" s="172"/>
      <c r="B489" s="172"/>
      <c r="C489" s="172"/>
      <c r="D489" s="172"/>
      <c r="E489" s="116"/>
      <c r="F489" s="119"/>
      <c r="G489" s="117"/>
      <c r="H489" s="116"/>
      <c r="I489" s="119"/>
      <c r="J489" s="172"/>
      <c r="K489" s="166"/>
      <c r="L489" s="166"/>
      <c r="M489" s="166"/>
      <c r="N489" s="166"/>
      <c r="O489" s="166"/>
      <c r="P489" s="166"/>
      <c r="Q489" s="166"/>
      <c r="R489" s="166"/>
      <c r="S489" s="172"/>
      <c r="T489" s="166"/>
      <c r="U489" s="166"/>
      <c r="V489" s="166"/>
      <c r="W489" s="166"/>
      <c r="X489" s="166"/>
      <c r="Y489" s="166"/>
      <c r="Z489" s="166"/>
      <c r="AA489" s="166"/>
      <c r="AB489" s="172"/>
      <c r="AC489" s="172"/>
      <c r="AD489" s="172"/>
      <c r="AE489" s="172"/>
      <c r="AF489" s="172"/>
      <c r="AG489" s="172"/>
      <c r="AH489" s="172"/>
      <c r="AI489" s="172"/>
      <c r="AJ489" s="172"/>
      <c r="AK489" s="172"/>
      <c r="AL489" s="174"/>
      <c r="AM489" s="172"/>
      <c r="AN489" s="172"/>
      <c r="AO489" s="172"/>
      <c r="AP489" s="172"/>
      <c r="AQ489" s="172"/>
      <c r="AR489" s="172"/>
      <c r="AS489" s="172"/>
      <c r="AT489" s="172"/>
      <c r="AU489" s="172"/>
      <c r="AV489" s="172"/>
      <c r="AW489" s="172"/>
      <c r="AX489" s="172"/>
      <c r="AY489" s="172"/>
      <c r="AZ489" s="172"/>
      <c r="BA489" s="172"/>
      <c r="BB489" s="172"/>
      <c r="BC489" s="172"/>
      <c r="BD489" s="172"/>
      <c r="BE489" s="172"/>
      <c r="BF489" s="172"/>
      <c r="BG489" s="172"/>
      <c r="BH489" s="172"/>
      <c r="BI489" s="172"/>
      <c r="BJ489" s="172"/>
      <c r="BK489" s="172"/>
      <c r="BL489" s="172"/>
      <c r="BM489" s="172"/>
      <c r="BN489" s="172"/>
      <c r="BO489" s="172"/>
      <c r="BP489" s="172"/>
      <c r="BQ489" s="172"/>
      <c r="BR489" s="172"/>
      <c r="BS489" s="172"/>
      <c r="BT489" s="172"/>
      <c r="BU489" s="172"/>
      <c r="BV489" s="172"/>
      <c r="BW489" s="172"/>
      <c r="BX489" s="172"/>
      <c r="BY489" s="172"/>
      <c r="BZ489" s="172"/>
      <c r="CA489" s="172"/>
      <c r="CB489" s="172"/>
      <c r="CC489" s="172"/>
      <c r="CD489" s="172"/>
      <c r="CE489" s="172"/>
      <c r="CF489" s="172"/>
      <c r="CG489" s="172"/>
      <c r="CH489" s="172"/>
      <c r="CI489" s="172"/>
      <c r="CJ489" s="172"/>
      <c r="CK489" s="172"/>
      <c r="CL489" s="172"/>
      <c r="CM489" s="172"/>
      <c r="CN489" s="172"/>
      <c r="CO489" s="172"/>
      <c r="CP489" s="172"/>
      <c r="CQ489" s="172"/>
      <c r="CR489" s="172"/>
      <c r="CS489" s="172"/>
      <c r="CT489" s="172"/>
      <c r="CU489" s="172"/>
      <c r="CV489" s="172"/>
      <c r="CW489" s="172"/>
      <c r="CX489" s="172"/>
      <c r="CY489" s="172"/>
      <c r="CZ489" s="172"/>
    </row>
    <row r="490" spans="1:104" ht="11.25" customHeight="1" x14ac:dyDescent="0.25">
      <c r="A490" s="172"/>
      <c r="B490" s="172"/>
      <c r="C490" s="172"/>
      <c r="D490" s="172"/>
      <c r="E490" s="116"/>
      <c r="F490" s="119"/>
      <c r="G490" s="117"/>
      <c r="H490" s="116"/>
      <c r="I490" s="119"/>
      <c r="J490" s="172"/>
      <c r="K490" s="166"/>
      <c r="L490" s="166"/>
      <c r="M490" s="166"/>
      <c r="N490" s="166"/>
      <c r="O490" s="166"/>
      <c r="P490" s="166"/>
      <c r="Q490" s="166"/>
      <c r="R490" s="166"/>
      <c r="S490" s="172"/>
      <c r="T490" s="166"/>
      <c r="U490" s="166"/>
      <c r="V490" s="166"/>
      <c r="W490" s="166"/>
      <c r="X490" s="166"/>
      <c r="Y490" s="166"/>
      <c r="Z490" s="166"/>
      <c r="AA490" s="166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4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72"/>
      <c r="BI490" s="172"/>
      <c r="BJ490" s="172"/>
      <c r="BK490" s="172"/>
      <c r="BL490" s="172"/>
      <c r="BM490" s="172"/>
      <c r="BN490" s="172"/>
      <c r="BO490" s="172"/>
      <c r="BP490" s="172"/>
      <c r="BQ490" s="172"/>
      <c r="BR490" s="172"/>
      <c r="BS490" s="172"/>
      <c r="BT490" s="172"/>
      <c r="BU490" s="172"/>
      <c r="BV490" s="172"/>
      <c r="BW490" s="172"/>
      <c r="BX490" s="172"/>
      <c r="BY490" s="172"/>
      <c r="BZ490" s="172"/>
      <c r="CA490" s="172"/>
      <c r="CB490" s="172"/>
      <c r="CC490" s="172"/>
      <c r="CD490" s="172"/>
      <c r="CE490" s="172"/>
      <c r="CF490" s="172"/>
      <c r="CG490" s="172"/>
      <c r="CH490" s="172"/>
      <c r="CI490" s="172"/>
      <c r="CJ490" s="172"/>
      <c r="CK490" s="172"/>
      <c r="CL490" s="172"/>
      <c r="CM490" s="172"/>
      <c r="CN490" s="172"/>
      <c r="CO490" s="172"/>
      <c r="CP490" s="172"/>
      <c r="CQ490" s="172"/>
      <c r="CR490" s="172"/>
      <c r="CS490" s="172"/>
      <c r="CT490" s="172"/>
      <c r="CU490" s="172"/>
      <c r="CV490" s="172"/>
      <c r="CW490" s="172"/>
      <c r="CX490" s="172"/>
      <c r="CY490" s="172"/>
      <c r="CZ490" s="172"/>
    </row>
    <row r="491" spans="1:104" ht="11.25" customHeight="1" x14ac:dyDescent="0.25">
      <c r="A491" s="172"/>
      <c r="B491" s="172"/>
      <c r="C491" s="172"/>
      <c r="D491" s="172"/>
      <c r="E491" s="116"/>
      <c r="F491" s="119"/>
      <c r="G491" s="117"/>
      <c r="H491" s="116"/>
      <c r="I491" s="119"/>
      <c r="J491" s="172"/>
      <c r="K491" s="166"/>
      <c r="L491" s="166"/>
      <c r="M491" s="166"/>
      <c r="N491" s="166"/>
      <c r="O491" s="166"/>
      <c r="P491" s="166"/>
      <c r="Q491" s="166"/>
      <c r="R491" s="166"/>
      <c r="S491" s="172"/>
      <c r="T491" s="166"/>
      <c r="U491" s="166"/>
      <c r="V491" s="166"/>
      <c r="W491" s="166"/>
      <c r="X491" s="166"/>
      <c r="Y491" s="166"/>
      <c r="Z491" s="166"/>
      <c r="AA491" s="166"/>
      <c r="AB491" s="172"/>
      <c r="AC491" s="172"/>
      <c r="AD491" s="172"/>
      <c r="AE491" s="172"/>
      <c r="AF491" s="172"/>
      <c r="AG491" s="172"/>
      <c r="AH491" s="172"/>
      <c r="AI491" s="172"/>
      <c r="AJ491" s="172"/>
      <c r="AK491" s="172"/>
      <c r="AL491" s="174"/>
      <c r="AM491" s="172"/>
      <c r="AN491" s="172"/>
      <c r="AO491" s="172"/>
      <c r="AP491" s="172"/>
      <c r="AQ491" s="172"/>
      <c r="AR491" s="172"/>
      <c r="AS491" s="172"/>
      <c r="AT491" s="172"/>
      <c r="AU491" s="172"/>
      <c r="AV491" s="172"/>
      <c r="AW491" s="172"/>
      <c r="AX491" s="172"/>
      <c r="AY491" s="172"/>
      <c r="AZ491" s="172"/>
      <c r="BA491" s="172"/>
      <c r="BB491" s="172"/>
      <c r="BC491" s="172"/>
      <c r="BD491" s="172"/>
      <c r="BE491" s="172"/>
      <c r="BF491" s="172"/>
      <c r="BG491" s="172"/>
      <c r="BH491" s="172"/>
      <c r="BI491" s="172"/>
      <c r="BJ491" s="172"/>
      <c r="BK491" s="172"/>
      <c r="BL491" s="172"/>
      <c r="BM491" s="172"/>
      <c r="BN491" s="172"/>
      <c r="BO491" s="172"/>
      <c r="BP491" s="172"/>
      <c r="BQ491" s="172"/>
      <c r="BR491" s="172"/>
      <c r="BS491" s="172"/>
      <c r="BT491" s="172"/>
      <c r="BU491" s="172"/>
      <c r="BV491" s="172"/>
      <c r="BW491" s="172"/>
      <c r="BX491" s="172"/>
      <c r="BY491" s="172"/>
      <c r="BZ491" s="172"/>
      <c r="CA491" s="172"/>
      <c r="CB491" s="172"/>
      <c r="CC491" s="172"/>
      <c r="CD491" s="172"/>
      <c r="CE491" s="172"/>
      <c r="CF491" s="172"/>
      <c r="CG491" s="172"/>
      <c r="CH491" s="172"/>
      <c r="CI491" s="172"/>
      <c r="CJ491" s="172"/>
      <c r="CK491" s="172"/>
      <c r="CL491" s="172"/>
      <c r="CM491" s="172"/>
      <c r="CN491" s="172"/>
      <c r="CO491" s="172"/>
      <c r="CP491" s="172"/>
      <c r="CQ491" s="172"/>
      <c r="CR491" s="172"/>
      <c r="CS491" s="172"/>
      <c r="CT491" s="172"/>
      <c r="CU491" s="172"/>
      <c r="CV491" s="172"/>
      <c r="CW491" s="172"/>
      <c r="CX491" s="172"/>
      <c r="CY491" s="172"/>
      <c r="CZ491" s="172"/>
    </row>
    <row r="492" spans="1:104" ht="11.25" customHeight="1" x14ac:dyDescent="0.25">
      <c r="A492" s="172"/>
      <c r="B492" s="172"/>
      <c r="C492" s="172"/>
      <c r="D492" s="172"/>
      <c r="E492" s="116"/>
      <c r="F492" s="119"/>
      <c r="G492" s="117"/>
      <c r="H492" s="116"/>
      <c r="I492" s="119"/>
      <c r="J492" s="172"/>
      <c r="K492" s="166"/>
      <c r="L492" s="166"/>
      <c r="M492" s="166"/>
      <c r="N492" s="166"/>
      <c r="O492" s="166"/>
      <c r="P492" s="166"/>
      <c r="Q492" s="166"/>
      <c r="R492" s="166"/>
      <c r="S492" s="172"/>
      <c r="T492" s="166"/>
      <c r="U492" s="166"/>
      <c r="V492" s="166"/>
      <c r="W492" s="166"/>
      <c r="X492" s="166"/>
      <c r="Y492" s="166"/>
      <c r="Z492" s="166"/>
      <c r="AA492" s="166"/>
      <c r="AB492" s="172"/>
      <c r="AC492" s="172"/>
      <c r="AD492" s="172"/>
      <c r="AE492" s="172"/>
      <c r="AF492" s="172"/>
      <c r="AG492" s="172"/>
      <c r="AH492" s="172"/>
      <c r="AI492" s="172"/>
      <c r="AJ492" s="172"/>
      <c r="AK492" s="172"/>
      <c r="AL492" s="174"/>
      <c r="AM492" s="172"/>
      <c r="AN492" s="172"/>
      <c r="AO492" s="172"/>
      <c r="AP492" s="172"/>
      <c r="AQ492" s="172"/>
      <c r="AR492" s="172"/>
      <c r="AS492" s="172"/>
      <c r="AT492" s="172"/>
      <c r="AU492" s="172"/>
      <c r="AV492" s="172"/>
      <c r="AW492" s="172"/>
      <c r="AX492" s="172"/>
      <c r="AY492" s="172"/>
      <c r="AZ492" s="172"/>
      <c r="BA492" s="172"/>
      <c r="BB492" s="172"/>
      <c r="BC492" s="172"/>
      <c r="BD492" s="172"/>
      <c r="BE492" s="172"/>
      <c r="BF492" s="172"/>
      <c r="BG492" s="172"/>
      <c r="BH492" s="172"/>
      <c r="BI492" s="172"/>
      <c r="BJ492" s="172"/>
      <c r="BK492" s="172"/>
      <c r="BL492" s="172"/>
      <c r="BM492" s="172"/>
      <c r="BN492" s="172"/>
      <c r="BO492" s="172"/>
      <c r="BP492" s="172"/>
      <c r="BQ492" s="172"/>
      <c r="BR492" s="172"/>
      <c r="BS492" s="172"/>
      <c r="BT492" s="172"/>
      <c r="BU492" s="172"/>
      <c r="BV492" s="172"/>
      <c r="BW492" s="172"/>
      <c r="BX492" s="172"/>
      <c r="BY492" s="172"/>
      <c r="BZ492" s="172"/>
      <c r="CA492" s="172"/>
      <c r="CB492" s="172"/>
      <c r="CC492" s="172"/>
      <c r="CD492" s="172"/>
      <c r="CE492" s="172"/>
      <c r="CF492" s="172"/>
      <c r="CG492" s="172"/>
      <c r="CH492" s="172"/>
      <c r="CI492" s="172"/>
      <c r="CJ492" s="172"/>
      <c r="CK492" s="172"/>
      <c r="CL492" s="172"/>
      <c r="CM492" s="172"/>
      <c r="CN492" s="172"/>
      <c r="CO492" s="172"/>
      <c r="CP492" s="172"/>
      <c r="CQ492" s="172"/>
      <c r="CR492" s="172"/>
      <c r="CS492" s="172"/>
      <c r="CT492" s="172"/>
      <c r="CU492" s="172"/>
      <c r="CV492" s="172"/>
      <c r="CW492" s="172"/>
      <c r="CX492" s="172"/>
      <c r="CY492" s="172"/>
      <c r="CZ492" s="172"/>
    </row>
    <row r="493" spans="1:104" ht="11.25" customHeight="1" x14ac:dyDescent="0.25">
      <c r="A493" s="172"/>
      <c r="B493" s="172"/>
      <c r="C493" s="172"/>
      <c r="D493" s="172"/>
      <c r="E493" s="116"/>
      <c r="F493" s="119"/>
      <c r="G493" s="117"/>
      <c r="H493" s="116"/>
      <c r="I493" s="119"/>
      <c r="J493" s="172"/>
      <c r="K493" s="166"/>
      <c r="L493" s="166"/>
      <c r="M493" s="166"/>
      <c r="N493" s="166"/>
      <c r="O493" s="166"/>
      <c r="P493" s="166"/>
      <c r="Q493" s="166"/>
      <c r="R493" s="166"/>
      <c r="S493" s="172"/>
      <c r="T493" s="166"/>
      <c r="U493" s="166"/>
      <c r="V493" s="166"/>
      <c r="W493" s="166"/>
      <c r="X493" s="166"/>
      <c r="Y493" s="166"/>
      <c r="Z493" s="166"/>
      <c r="AA493" s="166"/>
      <c r="AB493" s="172"/>
      <c r="AC493" s="172"/>
      <c r="AD493" s="172"/>
      <c r="AE493" s="172"/>
      <c r="AF493" s="172"/>
      <c r="AG493" s="172"/>
      <c r="AH493" s="172"/>
      <c r="AI493" s="172"/>
      <c r="AJ493" s="172"/>
      <c r="AK493" s="172"/>
      <c r="AL493" s="174"/>
      <c r="AM493" s="172"/>
      <c r="AN493" s="172"/>
      <c r="AO493" s="172"/>
      <c r="AP493" s="172"/>
      <c r="AQ493" s="172"/>
      <c r="AR493" s="172"/>
      <c r="AS493" s="172"/>
      <c r="AT493" s="172"/>
      <c r="AU493" s="172"/>
      <c r="AV493" s="172"/>
      <c r="AW493" s="172"/>
      <c r="AX493" s="172"/>
      <c r="AY493" s="172"/>
      <c r="AZ493" s="172"/>
      <c r="BA493" s="172"/>
      <c r="BB493" s="172"/>
      <c r="BC493" s="172"/>
      <c r="BD493" s="172"/>
      <c r="BE493" s="172"/>
      <c r="BF493" s="172"/>
      <c r="BG493" s="172"/>
      <c r="BH493" s="172"/>
      <c r="BI493" s="172"/>
      <c r="BJ493" s="172"/>
      <c r="BK493" s="172"/>
      <c r="BL493" s="172"/>
      <c r="BM493" s="172"/>
      <c r="BN493" s="172"/>
      <c r="BO493" s="172"/>
      <c r="BP493" s="172"/>
      <c r="BQ493" s="172"/>
      <c r="BR493" s="172"/>
      <c r="BS493" s="172"/>
      <c r="BT493" s="172"/>
      <c r="BU493" s="172"/>
      <c r="BV493" s="172"/>
      <c r="BW493" s="172"/>
      <c r="BX493" s="172"/>
      <c r="BY493" s="172"/>
      <c r="BZ493" s="172"/>
      <c r="CA493" s="172"/>
      <c r="CB493" s="172"/>
      <c r="CC493" s="172"/>
      <c r="CD493" s="172"/>
      <c r="CE493" s="172"/>
      <c r="CF493" s="172"/>
      <c r="CG493" s="172"/>
      <c r="CH493" s="172"/>
      <c r="CI493" s="172"/>
      <c r="CJ493" s="172"/>
      <c r="CK493" s="172"/>
      <c r="CL493" s="172"/>
      <c r="CM493" s="172"/>
      <c r="CN493" s="172"/>
      <c r="CO493" s="172"/>
      <c r="CP493" s="172"/>
      <c r="CQ493" s="172"/>
      <c r="CR493" s="172"/>
      <c r="CS493" s="172"/>
      <c r="CT493" s="172"/>
      <c r="CU493" s="172"/>
      <c r="CV493" s="172"/>
      <c r="CW493" s="172"/>
      <c r="CX493" s="172"/>
      <c r="CY493" s="172"/>
      <c r="CZ493" s="172"/>
    </row>
    <row r="494" spans="1:104" ht="11.25" customHeight="1" x14ac:dyDescent="0.25">
      <c r="A494" s="172"/>
      <c r="B494" s="172"/>
      <c r="C494" s="172"/>
      <c r="D494" s="172"/>
      <c r="E494" s="116"/>
      <c r="F494" s="119"/>
      <c r="G494" s="117"/>
      <c r="H494" s="116"/>
      <c r="I494" s="119"/>
      <c r="J494" s="172"/>
      <c r="K494" s="166"/>
      <c r="L494" s="166"/>
      <c r="M494" s="166"/>
      <c r="N494" s="166"/>
      <c r="O494" s="166"/>
      <c r="P494" s="166"/>
      <c r="Q494" s="166"/>
      <c r="R494" s="166"/>
      <c r="S494" s="172"/>
      <c r="T494" s="166"/>
      <c r="U494" s="166"/>
      <c r="V494" s="166"/>
      <c r="W494" s="166"/>
      <c r="X494" s="166"/>
      <c r="Y494" s="166"/>
      <c r="Z494" s="166"/>
      <c r="AA494" s="166"/>
      <c r="AB494" s="172"/>
      <c r="AC494" s="172"/>
      <c r="AD494" s="172"/>
      <c r="AE494" s="172"/>
      <c r="AF494" s="172"/>
      <c r="AG494" s="172"/>
      <c r="AH494" s="172"/>
      <c r="AI494" s="172"/>
      <c r="AJ494" s="172"/>
      <c r="AK494" s="172"/>
      <c r="AL494" s="174"/>
      <c r="AM494" s="172"/>
      <c r="AN494" s="172"/>
      <c r="AO494" s="172"/>
      <c r="AP494" s="172"/>
      <c r="AQ494" s="172"/>
      <c r="AR494" s="172"/>
      <c r="AS494" s="172"/>
      <c r="AT494" s="172"/>
      <c r="AU494" s="172"/>
      <c r="AV494" s="172"/>
      <c r="AW494" s="172"/>
      <c r="AX494" s="172"/>
      <c r="AY494" s="172"/>
      <c r="AZ494" s="172"/>
      <c r="BA494" s="172"/>
      <c r="BB494" s="172"/>
      <c r="BC494" s="172"/>
      <c r="BD494" s="172"/>
      <c r="BE494" s="172"/>
      <c r="BF494" s="172"/>
      <c r="BG494" s="172"/>
      <c r="BH494" s="172"/>
      <c r="BI494" s="172"/>
      <c r="BJ494" s="172"/>
      <c r="BK494" s="172"/>
      <c r="BL494" s="172"/>
      <c r="BM494" s="172"/>
      <c r="BN494" s="172"/>
      <c r="BO494" s="172"/>
      <c r="BP494" s="172"/>
      <c r="BQ494" s="172"/>
      <c r="BR494" s="172"/>
      <c r="BS494" s="172"/>
      <c r="BT494" s="172"/>
      <c r="BU494" s="172"/>
      <c r="BV494" s="172"/>
      <c r="BW494" s="172"/>
      <c r="BX494" s="172"/>
      <c r="BY494" s="172"/>
      <c r="BZ494" s="172"/>
      <c r="CA494" s="172"/>
      <c r="CB494" s="172"/>
      <c r="CC494" s="172"/>
      <c r="CD494" s="172"/>
      <c r="CE494" s="172"/>
      <c r="CF494" s="172"/>
      <c r="CG494" s="172"/>
      <c r="CH494" s="172"/>
      <c r="CI494" s="172"/>
      <c r="CJ494" s="172"/>
      <c r="CK494" s="172"/>
      <c r="CL494" s="172"/>
      <c r="CM494" s="172"/>
      <c r="CN494" s="172"/>
      <c r="CO494" s="172"/>
      <c r="CP494" s="172"/>
      <c r="CQ494" s="172"/>
      <c r="CR494" s="172"/>
      <c r="CS494" s="172"/>
      <c r="CT494" s="172"/>
      <c r="CU494" s="172"/>
      <c r="CV494" s="172"/>
      <c r="CW494" s="172"/>
      <c r="CX494" s="172"/>
      <c r="CY494" s="172"/>
      <c r="CZ494" s="172"/>
    </row>
    <row r="495" spans="1:104" ht="11.25" customHeight="1" x14ac:dyDescent="0.25">
      <c r="A495" s="172"/>
      <c r="B495" s="172"/>
      <c r="C495" s="172"/>
      <c r="D495" s="172"/>
      <c r="E495" s="116"/>
      <c r="F495" s="119"/>
      <c r="G495" s="117"/>
      <c r="H495" s="116"/>
      <c r="I495" s="119"/>
      <c r="J495" s="172"/>
      <c r="K495" s="166"/>
      <c r="L495" s="166"/>
      <c r="M495" s="166"/>
      <c r="N495" s="166"/>
      <c r="O495" s="166"/>
      <c r="P495" s="166"/>
      <c r="Q495" s="166"/>
      <c r="R495" s="166"/>
      <c r="S495" s="172"/>
      <c r="T495" s="166"/>
      <c r="U495" s="166"/>
      <c r="V495" s="166"/>
      <c r="W495" s="166"/>
      <c r="X495" s="166"/>
      <c r="Y495" s="166"/>
      <c r="Z495" s="166"/>
      <c r="AA495" s="166"/>
      <c r="AB495" s="172"/>
      <c r="AC495" s="172"/>
      <c r="AD495" s="172"/>
      <c r="AE495" s="172"/>
      <c r="AF495" s="172"/>
      <c r="AG495" s="172"/>
      <c r="AH495" s="172"/>
      <c r="AI495" s="172"/>
      <c r="AJ495" s="172"/>
      <c r="AK495" s="172"/>
      <c r="AL495" s="174"/>
      <c r="AM495" s="172"/>
      <c r="AN495" s="172"/>
      <c r="AO495" s="172"/>
      <c r="AP495" s="172"/>
      <c r="AQ495" s="172"/>
      <c r="AR495" s="172"/>
      <c r="AS495" s="172"/>
      <c r="AT495" s="172"/>
      <c r="AU495" s="172"/>
      <c r="AV495" s="172"/>
      <c r="AW495" s="172"/>
      <c r="AX495" s="172"/>
      <c r="AY495" s="172"/>
      <c r="AZ495" s="172"/>
      <c r="BA495" s="172"/>
      <c r="BB495" s="172"/>
      <c r="BC495" s="172"/>
      <c r="BD495" s="172"/>
      <c r="BE495" s="172"/>
      <c r="BF495" s="172"/>
      <c r="BG495" s="172"/>
      <c r="BH495" s="172"/>
      <c r="BI495" s="172"/>
      <c r="BJ495" s="172"/>
      <c r="BK495" s="172"/>
      <c r="BL495" s="172"/>
      <c r="BM495" s="172"/>
      <c r="BN495" s="172"/>
      <c r="BO495" s="172"/>
      <c r="BP495" s="172"/>
      <c r="BQ495" s="172"/>
      <c r="BR495" s="172"/>
      <c r="BS495" s="172"/>
      <c r="BT495" s="172"/>
      <c r="BU495" s="172"/>
      <c r="BV495" s="172"/>
      <c r="BW495" s="172"/>
      <c r="BX495" s="172"/>
      <c r="BY495" s="172"/>
      <c r="BZ495" s="172"/>
      <c r="CA495" s="172"/>
      <c r="CB495" s="172"/>
      <c r="CC495" s="172"/>
      <c r="CD495" s="172"/>
      <c r="CE495" s="172"/>
      <c r="CF495" s="172"/>
      <c r="CG495" s="172"/>
      <c r="CH495" s="172"/>
      <c r="CI495" s="172"/>
      <c r="CJ495" s="172"/>
      <c r="CK495" s="172"/>
      <c r="CL495" s="172"/>
      <c r="CM495" s="172"/>
      <c r="CN495" s="172"/>
      <c r="CO495" s="172"/>
      <c r="CP495" s="172"/>
      <c r="CQ495" s="172"/>
      <c r="CR495" s="172"/>
      <c r="CS495" s="172"/>
      <c r="CT495" s="172"/>
      <c r="CU495" s="172"/>
      <c r="CV495" s="172"/>
      <c r="CW495" s="172"/>
      <c r="CX495" s="172"/>
      <c r="CY495" s="172"/>
      <c r="CZ495" s="172"/>
    </row>
    <row r="496" spans="1:104" ht="11.25" customHeight="1" x14ac:dyDescent="0.25">
      <c r="A496" s="172"/>
      <c r="B496" s="172"/>
      <c r="C496" s="172"/>
      <c r="D496" s="172"/>
      <c r="E496" s="116"/>
      <c r="F496" s="119"/>
      <c r="G496" s="117"/>
      <c r="H496" s="116"/>
      <c r="I496" s="119"/>
      <c r="J496" s="172"/>
      <c r="K496" s="166"/>
      <c r="L496" s="166"/>
      <c r="M496" s="166"/>
      <c r="N496" s="166"/>
      <c r="O496" s="166"/>
      <c r="P496" s="166"/>
      <c r="Q496" s="166"/>
      <c r="R496" s="166"/>
      <c r="S496" s="172"/>
      <c r="T496" s="166"/>
      <c r="U496" s="166"/>
      <c r="V496" s="166"/>
      <c r="W496" s="166"/>
      <c r="X496" s="166"/>
      <c r="Y496" s="166"/>
      <c r="Z496" s="166"/>
      <c r="AA496" s="166"/>
      <c r="AB496" s="172"/>
      <c r="AC496" s="172"/>
      <c r="AD496" s="172"/>
      <c r="AE496" s="172"/>
      <c r="AF496" s="172"/>
      <c r="AG496" s="172"/>
      <c r="AH496" s="172"/>
      <c r="AI496" s="172"/>
      <c r="AJ496" s="172"/>
      <c r="AK496" s="172"/>
      <c r="AL496" s="174"/>
      <c r="AM496" s="172"/>
      <c r="AN496" s="172"/>
      <c r="AO496" s="172"/>
      <c r="AP496" s="172"/>
      <c r="AQ496" s="172"/>
      <c r="AR496" s="172"/>
      <c r="AS496" s="172"/>
      <c r="AT496" s="172"/>
      <c r="AU496" s="172"/>
      <c r="AV496" s="172"/>
      <c r="AW496" s="172"/>
      <c r="AX496" s="172"/>
      <c r="AY496" s="172"/>
      <c r="AZ496" s="172"/>
      <c r="BA496" s="172"/>
      <c r="BB496" s="172"/>
      <c r="BC496" s="172"/>
      <c r="BD496" s="172"/>
      <c r="BE496" s="172"/>
      <c r="BF496" s="172"/>
      <c r="BG496" s="172"/>
      <c r="BH496" s="172"/>
      <c r="BI496" s="172"/>
      <c r="BJ496" s="172"/>
      <c r="BK496" s="172"/>
      <c r="BL496" s="172"/>
      <c r="BM496" s="172"/>
      <c r="BN496" s="172"/>
      <c r="BO496" s="172"/>
      <c r="BP496" s="172"/>
      <c r="BQ496" s="172"/>
      <c r="BR496" s="172"/>
      <c r="BS496" s="172"/>
      <c r="BT496" s="172"/>
      <c r="BU496" s="172"/>
      <c r="BV496" s="172"/>
      <c r="BW496" s="172"/>
      <c r="BX496" s="172"/>
      <c r="BY496" s="172"/>
      <c r="BZ496" s="172"/>
      <c r="CA496" s="172"/>
      <c r="CB496" s="172"/>
      <c r="CC496" s="172"/>
      <c r="CD496" s="172"/>
      <c r="CE496" s="172"/>
      <c r="CF496" s="172"/>
      <c r="CG496" s="172"/>
      <c r="CH496" s="172"/>
      <c r="CI496" s="172"/>
      <c r="CJ496" s="172"/>
      <c r="CK496" s="172"/>
      <c r="CL496" s="172"/>
      <c r="CM496" s="172"/>
      <c r="CN496" s="172"/>
      <c r="CO496" s="172"/>
      <c r="CP496" s="172"/>
      <c r="CQ496" s="172"/>
      <c r="CR496" s="172"/>
      <c r="CS496" s="172"/>
      <c r="CT496" s="172"/>
      <c r="CU496" s="172"/>
      <c r="CV496" s="172"/>
      <c r="CW496" s="172"/>
      <c r="CX496" s="172"/>
      <c r="CY496" s="172"/>
      <c r="CZ496" s="172"/>
    </row>
    <row r="497" spans="1:104" ht="11.25" customHeight="1" x14ac:dyDescent="0.25">
      <c r="A497" s="172"/>
      <c r="B497" s="172"/>
      <c r="C497" s="172"/>
      <c r="D497" s="172"/>
      <c r="E497" s="116"/>
      <c r="F497" s="119"/>
      <c r="G497" s="117"/>
      <c r="H497" s="116"/>
      <c r="I497" s="119"/>
      <c r="J497" s="172"/>
      <c r="K497" s="166"/>
      <c r="L497" s="166"/>
      <c r="M497" s="166"/>
      <c r="N497" s="166"/>
      <c r="O497" s="166"/>
      <c r="P497" s="166"/>
      <c r="Q497" s="166"/>
      <c r="R497" s="166"/>
      <c r="S497" s="172"/>
      <c r="T497" s="166"/>
      <c r="U497" s="166"/>
      <c r="V497" s="166"/>
      <c r="W497" s="166"/>
      <c r="X497" s="166"/>
      <c r="Y497" s="166"/>
      <c r="Z497" s="166"/>
      <c r="AA497" s="166"/>
      <c r="AB497" s="172"/>
      <c r="AC497" s="172"/>
      <c r="AD497" s="172"/>
      <c r="AE497" s="172"/>
      <c r="AF497" s="172"/>
      <c r="AG497" s="172"/>
      <c r="AH497" s="172"/>
      <c r="AI497" s="172"/>
      <c r="AJ497" s="172"/>
      <c r="AK497" s="172"/>
      <c r="AL497" s="174"/>
      <c r="AM497" s="172"/>
      <c r="AN497" s="172"/>
      <c r="AO497" s="172"/>
      <c r="AP497" s="172"/>
      <c r="AQ497" s="172"/>
      <c r="AR497" s="172"/>
      <c r="AS497" s="172"/>
      <c r="AT497" s="172"/>
      <c r="AU497" s="172"/>
      <c r="AV497" s="172"/>
      <c r="AW497" s="172"/>
      <c r="AX497" s="172"/>
      <c r="AY497" s="172"/>
      <c r="AZ497" s="172"/>
      <c r="BA497" s="172"/>
      <c r="BB497" s="172"/>
      <c r="BC497" s="172"/>
      <c r="BD497" s="172"/>
      <c r="BE497" s="172"/>
      <c r="BF497" s="172"/>
      <c r="BG497" s="172"/>
      <c r="BH497" s="172"/>
      <c r="BI497" s="172"/>
      <c r="BJ497" s="172"/>
      <c r="BK497" s="172"/>
      <c r="BL497" s="172"/>
      <c r="BM497" s="172"/>
      <c r="BN497" s="172"/>
      <c r="BO497" s="172"/>
      <c r="BP497" s="172"/>
      <c r="BQ497" s="172"/>
      <c r="BR497" s="172"/>
      <c r="BS497" s="172"/>
      <c r="BT497" s="172"/>
      <c r="BU497" s="172"/>
      <c r="BV497" s="172"/>
      <c r="BW497" s="172"/>
      <c r="BX497" s="172"/>
      <c r="BY497" s="172"/>
      <c r="BZ497" s="172"/>
      <c r="CA497" s="172"/>
      <c r="CB497" s="172"/>
      <c r="CC497" s="172"/>
      <c r="CD497" s="172"/>
      <c r="CE497" s="172"/>
      <c r="CF497" s="172"/>
      <c r="CG497" s="172"/>
      <c r="CH497" s="172"/>
      <c r="CI497" s="172"/>
      <c r="CJ497" s="172"/>
      <c r="CK497" s="172"/>
      <c r="CL497" s="172"/>
      <c r="CM497" s="172"/>
      <c r="CN497" s="172"/>
      <c r="CO497" s="172"/>
      <c r="CP497" s="172"/>
      <c r="CQ497" s="172"/>
      <c r="CR497" s="172"/>
      <c r="CS497" s="172"/>
      <c r="CT497" s="172"/>
      <c r="CU497" s="172"/>
      <c r="CV497" s="172"/>
      <c r="CW497" s="172"/>
      <c r="CX497" s="172"/>
      <c r="CY497" s="172"/>
      <c r="CZ497" s="172"/>
    </row>
    <row r="498" spans="1:104" ht="11.25" customHeight="1" x14ac:dyDescent="0.25">
      <c r="A498" s="172"/>
      <c r="B498" s="172"/>
      <c r="C498" s="172"/>
      <c r="D498" s="172"/>
      <c r="E498" s="116"/>
      <c r="F498" s="119"/>
      <c r="G498" s="117"/>
      <c r="H498" s="116"/>
      <c r="I498" s="119"/>
      <c r="J498" s="172"/>
      <c r="K498" s="166"/>
      <c r="L498" s="166"/>
      <c r="M498" s="166"/>
      <c r="N498" s="166"/>
      <c r="O498" s="166"/>
      <c r="P498" s="166"/>
      <c r="Q498" s="166"/>
      <c r="R498" s="166"/>
      <c r="S498" s="172"/>
      <c r="T498" s="166"/>
      <c r="U498" s="166"/>
      <c r="V498" s="166"/>
      <c r="W498" s="166"/>
      <c r="X498" s="166"/>
      <c r="Y498" s="166"/>
      <c r="Z498" s="166"/>
      <c r="AA498" s="166"/>
      <c r="AB498" s="172"/>
      <c r="AC498" s="172"/>
      <c r="AD498" s="172"/>
      <c r="AE498" s="172"/>
      <c r="AF498" s="172"/>
      <c r="AG498" s="172"/>
      <c r="AH498" s="172"/>
      <c r="AI498" s="172"/>
      <c r="AJ498" s="172"/>
      <c r="AK498" s="172"/>
      <c r="AL498" s="174"/>
      <c r="AM498" s="172"/>
      <c r="AN498" s="172"/>
      <c r="AO498" s="172"/>
      <c r="AP498" s="172"/>
      <c r="AQ498" s="172"/>
      <c r="AR498" s="172"/>
      <c r="AS498" s="172"/>
      <c r="AT498" s="172"/>
      <c r="AU498" s="172"/>
      <c r="AV498" s="172"/>
      <c r="AW498" s="172"/>
      <c r="AX498" s="172"/>
      <c r="AY498" s="172"/>
      <c r="AZ498" s="172"/>
      <c r="BA498" s="172"/>
      <c r="BB498" s="172"/>
      <c r="BC498" s="172"/>
      <c r="BD498" s="172"/>
      <c r="BE498" s="172"/>
      <c r="BF498" s="172"/>
      <c r="BG498" s="172"/>
      <c r="BH498" s="172"/>
      <c r="BI498" s="172"/>
      <c r="BJ498" s="172"/>
      <c r="BK498" s="172"/>
      <c r="BL498" s="172"/>
      <c r="BM498" s="172"/>
      <c r="BN498" s="172"/>
      <c r="BO498" s="172"/>
      <c r="BP498" s="172"/>
      <c r="BQ498" s="172"/>
      <c r="BR498" s="172"/>
      <c r="BS498" s="172"/>
      <c r="BT498" s="172"/>
      <c r="BU498" s="172"/>
      <c r="BV498" s="172"/>
      <c r="BW498" s="172"/>
      <c r="BX498" s="172"/>
      <c r="BY498" s="172"/>
      <c r="BZ498" s="172"/>
      <c r="CA498" s="172"/>
      <c r="CB498" s="172"/>
      <c r="CC498" s="172"/>
      <c r="CD498" s="172"/>
      <c r="CE498" s="172"/>
      <c r="CF498" s="172"/>
      <c r="CG498" s="172"/>
      <c r="CH498" s="172"/>
      <c r="CI498" s="172"/>
      <c r="CJ498" s="172"/>
      <c r="CK498" s="172"/>
      <c r="CL498" s="172"/>
      <c r="CM498" s="172"/>
      <c r="CN498" s="172"/>
      <c r="CO498" s="172"/>
      <c r="CP498" s="172"/>
      <c r="CQ498" s="172"/>
      <c r="CR498" s="172"/>
      <c r="CS498" s="172"/>
      <c r="CT498" s="172"/>
      <c r="CU498" s="172"/>
      <c r="CV498" s="172"/>
      <c r="CW498" s="172"/>
      <c r="CX498" s="172"/>
      <c r="CY498" s="172"/>
      <c r="CZ498" s="172"/>
    </row>
    <row r="499" spans="1:104" ht="11.25" customHeight="1" x14ac:dyDescent="0.25">
      <c r="A499" s="172"/>
      <c r="B499" s="172"/>
      <c r="C499" s="172"/>
      <c r="D499" s="172"/>
      <c r="E499" s="116"/>
      <c r="F499" s="119"/>
      <c r="G499" s="117"/>
      <c r="H499" s="116"/>
      <c r="I499" s="119"/>
      <c r="J499" s="172"/>
      <c r="K499" s="166"/>
      <c r="L499" s="166"/>
      <c r="M499" s="166"/>
      <c r="N499" s="166"/>
      <c r="O499" s="166"/>
      <c r="P499" s="166"/>
      <c r="Q499" s="166"/>
      <c r="R499" s="166"/>
      <c r="S499" s="172"/>
      <c r="T499" s="166"/>
      <c r="U499" s="166"/>
      <c r="V499" s="166"/>
      <c r="W499" s="166"/>
      <c r="X499" s="166"/>
      <c r="Y499" s="166"/>
      <c r="Z499" s="166"/>
      <c r="AA499" s="166"/>
      <c r="AB499" s="172"/>
      <c r="AC499" s="172"/>
      <c r="AD499" s="172"/>
      <c r="AE499" s="172"/>
      <c r="AF499" s="172"/>
      <c r="AG499" s="172"/>
      <c r="AH499" s="172"/>
      <c r="AI499" s="172"/>
      <c r="AJ499" s="172"/>
      <c r="AK499" s="172"/>
      <c r="AL499" s="174"/>
      <c r="AM499" s="172"/>
      <c r="AN499" s="172"/>
      <c r="AO499" s="172"/>
      <c r="AP499" s="172"/>
      <c r="AQ499" s="172"/>
      <c r="AR499" s="172"/>
      <c r="AS499" s="172"/>
      <c r="AT499" s="172"/>
      <c r="AU499" s="172"/>
      <c r="AV499" s="172"/>
      <c r="AW499" s="172"/>
      <c r="AX499" s="172"/>
      <c r="AY499" s="172"/>
      <c r="AZ499" s="172"/>
      <c r="BA499" s="172"/>
      <c r="BB499" s="172"/>
      <c r="BC499" s="172"/>
      <c r="BD499" s="172"/>
      <c r="BE499" s="172"/>
      <c r="BF499" s="172"/>
      <c r="BG499" s="172"/>
      <c r="BH499" s="172"/>
      <c r="BI499" s="172"/>
      <c r="BJ499" s="172"/>
      <c r="BK499" s="172"/>
      <c r="BL499" s="172"/>
      <c r="BM499" s="172"/>
      <c r="BN499" s="172"/>
      <c r="BO499" s="172"/>
      <c r="BP499" s="172"/>
      <c r="BQ499" s="172"/>
      <c r="BR499" s="172"/>
      <c r="BS499" s="172"/>
      <c r="BT499" s="172"/>
      <c r="BU499" s="172"/>
      <c r="BV499" s="172"/>
      <c r="BW499" s="172"/>
      <c r="BX499" s="172"/>
      <c r="BY499" s="172"/>
      <c r="BZ499" s="172"/>
      <c r="CA499" s="172"/>
      <c r="CB499" s="172"/>
      <c r="CC499" s="172"/>
      <c r="CD499" s="172"/>
      <c r="CE499" s="172"/>
      <c r="CF499" s="172"/>
      <c r="CG499" s="172"/>
      <c r="CH499" s="172"/>
      <c r="CI499" s="172"/>
      <c r="CJ499" s="172"/>
      <c r="CK499" s="172"/>
      <c r="CL499" s="172"/>
      <c r="CM499" s="172"/>
      <c r="CN499" s="172"/>
      <c r="CO499" s="172"/>
      <c r="CP499" s="172"/>
      <c r="CQ499" s="172"/>
      <c r="CR499" s="172"/>
      <c r="CS499" s="172"/>
      <c r="CT499" s="172"/>
      <c r="CU499" s="172"/>
      <c r="CV499" s="172"/>
      <c r="CW499" s="172"/>
      <c r="CX499" s="172"/>
      <c r="CY499" s="172"/>
      <c r="CZ499" s="172"/>
    </row>
    <row r="500" spans="1:104" ht="11.25" customHeight="1" x14ac:dyDescent="0.25">
      <c r="A500" s="172"/>
      <c r="B500" s="172"/>
      <c r="C500" s="172"/>
      <c r="D500" s="172"/>
      <c r="E500" s="116"/>
      <c r="F500" s="119"/>
      <c r="G500" s="117"/>
      <c r="H500" s="116"/>
      <c r="I500" s="119"/>
      <c r="J500" s="172"/>
      <c r="K500" s="166"/>
      <c r="L500" s="166"/>
      <c r="M500" s="166"/>
      <c r="N500" s="166"/>
      <c r="O500" s="166"/>
      <c r="P500" s="166"/>
      <c r="Q500" s="166"/>
      <c r="R500" s="166"/>
      <c r="S500" s="172"/>
      <c r="T500" s="166"/>
      <c r="U500" s="166"/>
      <c r="V500" s="166"/>
      <c r="W500" s="166"/>
      <c r="X500" s="166"/>
      <c r="Y500" s="166"/>
      <c r="Z500" s="166"/>
      <c r="AA500" s="166"/>
      <c r="AB500" s="172"/>
      <c r="AC500" s="172"/>
      <c r="AD500" s="172"/>
      <c r="AE500" s="172"/>
      <c r="AF500" s="172"/>
      <c r="AG500" s="172"/>
      <c r="AH500" s="172"/>
      <c r="AI500" s="172"/>
      <c r="AJ500" s="172"/>
      <c r="AK500" s="172"/>
      <c r="AL500" s="174"/>
      <c r="AM500" s="172"/>
      <c r="AN500" s="172"/>
      <c r="AO500" s="172"/>
      <c r="AP500" s="172"/>
      <c r="AQ500" s="172"/>
      <c r="AR500" s="172"/>
      <c r="AS500" s="172"/>
      <c r="AT500" s="172"/>
      <c r="AU500" s="172"/>
      <c r="AV500" s="172"/>
      <c r="AW500" s="172"/>
      <c r="AX500" s="172"/>
      <c r="AY500" s="172"/>
      <c r="AZ500" s="172"/>
      <c r="BA500" s="172"/>
      <c r="BB500" s="172"/>
      <c r="BC500" s="172"/>
      <c r="BD500" s="172"/>
      <c r="BE500" s="172"/>
      <c r="BF500" s="172"/>
      <c r="BG500" s="172"/>
      <c r="BH500" s="172"/>
      <c r="BI500" s="172"/>
      <c r="BJ500" s="172"/>
      <c r="BK500" s="172"/>
      <c r="BL500" s="172"/>
      <c r="BM500" s="172"/>
      <c r="BN500" s="172"/>
      <c r="BO500" s="172"/>
      <c r="BP500" s="172"/>
      <c r="BQ500" s="172"/>
      <c r="BR500" s="172"/>
      <c r="BS500" s="172"/>
      <c r="BT500" s="172"/>
      <c r="BU500" s="172"/>
      <c r="BV500" s="172"/>
      <c r="BW500" s="172"/>
      <c r="BX500" s="172"/>
      <c r="BY500" s="172"/>
      <c r="BZ500" s="172"/>
      <c r="CA500" s="172"/>
      <c r="CB500" s="172"/>
      <c r="CC500" s="172"/>
      <c r="CD500" s="172"/>
      <c r="CE500" s="172"/>
      <c r="CF500" s="172"/>
      <c r="CG500" s="172"/>
      <c r="CH500" s="172"/>
      <c r="CI500" s="172"/>
      <c r="CJ500" s="172"/>
      <c r="CK500" s="172"/>
      <c r="CL500" s="172"/>
      <c r="CM500" s="172"/>
      <c r="CN500" s="172"/>
      <c r="CO500" s="172"/>
      <c r="CP500" s="172"/>
      <c r="CQ500" s="172"/>
      <c r="CR500" s="172"/>
      <c r="CS500" s="172"/>
      <c r="CT500" s="172"/>
      <c r="CU500" s="172"/>
      <c r="CV500" s="172"/>
      <c r="CW500" s="172"/>
      <c r="CX500" s="172"/>
      <c r="CY500" s="172"/>
      <c r="CZ500" s="172"/>
    </row>
    <row r="501" spans="1:104" ht="11.25" customHeight="1" x14ac:dyDescent="0.25">
      <c r="A501" s="172"/>
      <c r="B501" s="172"/>
      <c r="C501" s="172"/>
      <c r="D501" s="172"/>
      <c r="E501" s="116"/>
      <c r="F501" s="119"/>
      <c r="G501" s="117"/>
      <c r="H501" s="116"/>
      <c r="I501" s="119"/>
      <c r="J501" s="172"/>
      <c r="K501" s="166"/>
      <c r="L501" s="166"/>
      <c r="M501" s="166"/>
      <c r="N501" s="166"/>
      <c r="O501" s="166"/>
      <c r="P501" s="166"/>
      <c r="Q501" s="166"/>
      <c r="R501" s="166"/>
      <c r="S501" s="172"/>
      <c r="T501" s="166"/>
      <c r="U501" s="166"/>
      <c r="V501" s="166"/>
      <c r="W501" s="166"/>
      <c r="X501" s="166"/>
      <c r="Y501" s="166"/>
      <c r="Z501" s="166"/>
      <c r="AA501" s="166"/>
      <c r="AB501" s="172"/>
      <c r="AC501" s="172"/>
      <c r="AD501" s="172"/>
      <c r="AE501" s="172"/>
      <c r="AF501" s="172"/>
      <c r="AG501" s="172"/>
      <c r="AH501" s="172"/>
      <c r="AI501" s="172"/>
      <c r="AJ501" s="172"/>
      <c r="AK501" s="172"/>
      <c r="AL501" s="174"/>
      <c r="AM501" s="172"/>
      <c r="AN501" s="172"/>
      <c r="AO501" s="172"/>
      <c r="AP501" s="172"/>
      <c r="AQ501" s="172"/>
      <c r="AR501" s="172"/>
      <c r="AS501" s="172"/>
      <c r="AT501" s="172"/>
      <c r="AU501" s="172"/>
      <c r="AV501" s="172"/>
      <c r="AW501" s="172"/>
      <c r="AX501" s="172"/>
      <c r="AY501" s="172"/>
      <c r="AZ501" s="172"/>
      <c r="BA501" s="172"/>
      <c r="BB501" s="172"/>
      <c r="BC501" s="172"/>
      <c r="BD501" s="172"/>
      <c r="BE501" s="172"/>
      <c r="BF501" s="172"/>
      <c r="BG501" s="172"/>
      <c r="BH501" s="172"/>
      <c r="BI501" s="172"/>
      <c r="BJ501" s="172"/>
      <c r="BK501" s="172"/>
      <c r="BL501" s="172"/>
      <c r="BM501" s="172"/>
      <c r="BN501" s="172"/>
      <c r="BO501" s="172"/>
      <c r="BP501" s="172"/>
      <c r="BQ501" s="172"/>
      <c r="BR501" s="172"/>
      <c r="BS501" s="172"/>
      <c r="BT501" s="172"/>
      <c r="BU501" s="172"/>
      <c r="BV501" s="172"/>
      <c r="BW501" s="172"/>
      <c r="BX501" s="172"/>
      <c r="BY501" s="172"/>
      <c r="BZ501" s="172"/>
      <c r="CA501" s="172"/>
      <c r="CB501" s="172"/>
      <c r="CC501" s="172"/>
      <c r="CD501" s="172"/>
      <c r="CE501" s="172"/>
      <c r="CF501" s="172"/>
      <c r="CG501" s="172"/>
      <c r="CH501" s="172"/>
      <c r="CI501" s="172"/>
      <c r="CJ501" s="172"/>
      <c r="CK501" s="172"/>
      <c r="CL501" s="172"/>
      <c r="CM501" s="172"/>
      <c r="CN501" s="172"/>
      <c r="CO501" s="172"/>
      <c r="CP501" s="172"/>
      <c r="CQ501" s="172"/>
      <c r="CR501" s="172"/>
      <c r="CS501" s="172"/>
      <c r="CT501" s="172"/>
      <c r="CU501" s="172"/>
      <c r="CV501" s="172"/>
      <c r="CW501" s="172"/>
      <c r="CX501" s="172"/>
      <c r="CY501" s="172"/>
      <c r="CZ501" s="172"/>
    </row>
    <row r="502" spans="1:104" ht="11.25" customHeight="1" x14ac:dyDescent="0.25">
      <c r="A502" s="172"/>
      <c r="B502" s="172"/>
      <c r="C502" s="172"/>
      <c r="D502" s="172"/>
      <c r="E502" s="116"/>
      <c r="F502" s="119"/>
      <c r="G502" s="117"/>
      <c r="H502" s="116"/>
      <c r="I502" s="119"/>
      <c r="J502" s="172"/>
      <c r="K502" s="166"/>
      <c r="L502" s="166"/>
      <c r="M502" s="166"/>
      <c r="N502" s="166"/>
      <c r="O502" s="166"/>
      <c r="P502" s="166"/>
      <c r="Q502" s="166"/>
      <c r="R502" s="166"/>
      <c r="S502" s="172"/>
      <c r="T502" s="166"/>
      <c r="U502" s="166"/>
      <c r="V502" s="166"/>
      <c r="W502" s="166"/>
      <c r="X502" s="166"/>
      <c r="Y502" s="166"/>
      <c r="Z502" s="166"/>
      <c r="AA502" s="166"/>
      <c r="AB502" s="172"/>
      <c r="AC502" s="172"/>
      <c r="AD502" s="172"/>
      <c r="AE502" s="172"/>
      <c r="AF502" s="172"/>
      <c r="AG502" s="172"/>
      <c r="AH502" s="172"/>
      <c r="AI502" s="172"/>
      <c r="AJ502" s="172"/>
      <c r="AK502" s="172"/>
      <c r="AL502" s="174"/>
      <c r="AM502" s="172"/>
      <c r="AN502" s="172"/>
      <c r="AO502" s="172"/>
      <c r="AP502" s="172"/>
      <c r="AQ502" s="172"/>
      <c r="AR502" s="172"/>
      <c r="AS502" s="172"/>
      <c r="AT502" s="172"/>
      <c r="AU502" s="172"/>
      <c r="AV502" s="172"/>
      <c r="AW502" s="172"/>
      <c r="AX502" s="172"/>
      <c r="AY502" s="172"/>
      <c r="AZ502" s="172"/>
      <c r="BA502" s="172"/>
      <c r="BB502" s="172"/>
      <c r="BC502" s="172"/>
      <c r="BD502" s="172"/>
      <c r="BE502" s="172"/>
      <c r="BF502" s="172"/>
      <c r="BG502" s="172"/>
      <c r="BH502" s="172"/>
      <c r="BI502" s="172"/>
      <c r="BJ502" s="172"/>
      <c r="BK502" s="172"/>
      <c r="BL502" s="172"/>
      <c r="BM502" s="172"/>
      <c r="BN502" s="172"/>
      <c r="BO502" s="172"/>
      <c r="BP502" s="172"/>
      <c r="BQ502" s="172"/>
      <c r="BR502" s="172"/>
      <c r="BS502" s="172"/>
      <c r="BT502" s="172"/>
      <c r="BU502" s="172"/>
      <c r="BV502" s="172"/>
      <c r="BW502" s="172"/>
      <c r="BX502" s="172"/>
      <c r="BY502" s="172"/>
      <c r="BZ502" s="172"/>
      <c r="CA502" s="172"/>
      <c r="CB502" s="172"/>
      <c r="CC502" s="172"/>
      <c r="CD502" s="172"/>
      <c r="CE502" s="172"/>
      <c r="CF502" s="172"/>
      <c r="CG502" s="172"/>
      <c r="CH502" s="172"/>
      <c r="CI502" s="172"/>
      <c r="CJ502" s="172"/>
      <c r="CK502" s="172"/>
      <c r="CL502" s="172"/>
      <c r="CM502" s="172"/>
      <c r="CN502" s="172"/>
      <c r="CO502" s="172"/>
      <c r="CP502" s="172"/>
      <c r="CQ502" s="172"/>
      <c r="CR502" s="172"/>
      <c r="CS502" s="172"/>
      <c r="CT502" s="172"/>
      <c r="CU502" s="172"/>
      <c r="CV502" s="172"/>
      <c r="CW502" s="172"/>
      <c r="CX502" s="172"/>
      <c r="CY502" s="172"/>
      <c r="CZ502" s="172"/>
    </row>
    <row r="503" spans="1:104" ht="11.25" customHeight="1" x14ac:dyDescent="0.25">
      <c r="A503" s="172"/>
      <c r="B503" s="172"/>
      <c r="C503" s="172"/>
      <c r="D503" s="172"/>
      <c r="E503" s="116"/>
      <c r="F503" s="119"/>
      <c r="G503" s="117"/>
      <c r="H503" s="116"/>
      <c r="I503" s="119"/>
      <c r="J503" s="172"/>
      <c r="K503" s="166"/>
      <c r="L503" s="166"/>
      <c r="M503" s="166"/>
      <c r="N503" s="166"/>
      <c r="O503" s="166"/>
      <c r="P503" s="166"/>
      <c r="Q503" s="166"/>
      <c r="R503" s="166"/>
      <c r="S503" s="172"/>
      <c r="T503" s="166"/>
      <c r="U503" s="166"/>
      <c r="V503" s="166"/>
      <c r="W503" s="166"/>
      <c r="X503" s="166"/>
      <c r="Y503" s="166"/>
      <c r="Z503" s="166"/>
      <c r="AA503" s="166"/>
      <c r="AB503" s="172"/>
      <c r="AC503" s="172"/>
      <c r="AD503" s="172"/>
      <c r="AE503" s="172"/>
      <c r="AF503" s="172"/>
      <c r="AG503" s="172"/>
      <c r="AH503" s="172"/>
      <c r="AI503" s="172"/>
      <c r="AJ503" s="172"/>
      <c r="AK503" s="172"/>
      <c r="AL503" s="174"/>
      <c r="AM503" s="172"/>
      <c r="AN503" s="172"/>
      <c r="AO503" s="172"/>
      <c r="AP503" s="172"/>
      <c r="AQ503" s="172"/>
      <c r="AR503" s="172"/>
      <c r="AS503" s="172"/>
      <c r="AT503" s="172"/>
      <c r="AU503" s="172"/>
      <c r="AV503" s="172"/>
      <c r="AW503" s="172"/>
      <c r="AX503" s="172"/>
      <c r="AY503" s="172"/>
      <c r="AZ503" s="172"/>
      <c r="BA503" s="172"/>
      <c r="BB503" s="172"/>
      <c r="BC503" s="172"/>
      <c r="BD503" s="172"/>
      <c r="BE503" s="172"/>
      <c r="BF503" s="172"/>
      <c r="BG503" s="172"/>
      <c r="BH503" s="172"/>
      <c r="BI503" s="172"/>
      <c r="BJ503" s="172"/>
      <c r="BK503" s="172"/>
      <c r="BL503" s="172"/>
      <c r="BM503" s="172"/>
      <c r="BN503" s="172"/>
      <c r="BO503" s="172"/>
      <c r="BP503" s="172"/>
      <c r="BQ503" s="172"/>
      <c r="BR503" s="172"/>
      <c r="BS503" s="172"/>
      <c r="BT503" s="172"/>
      <c r="BU503" s="172"/>
      <c r="BV503" s="172"/>
      <c r="BW503" s="172"/>
      <c r="BX503" s="172"/>
      <c r="BY503" s="172"/>
      <c r="BZ503" s="172"/>
      <c r="CA503" s="172"/>
      <c r="CB503" s="172"/>
      <c r="CC503" s="172"/>
      <c r="CD503" s="172"/>
      <c r="CE503" s="172"/>
      <c r="CF503" s="172"/>
      <c r="CG503" s="172"/>
      <c r="CH503" s="172"/>
      <c r="CI503" s="172"/>
      <c r="CJ503" s="172"/>
      <c r="CK503" s="172"/>
      <c r="CL503" s="172"/>
      <c r="CM503" s="172"/>
      <c r="CN503" s="172"/>
      <c r="CO503" s="172"/>
      <c r="CP503" s="172"/>
      <c r="CQ503" s="172"/>
      <c r="CR503" s="172"/>
      <c r="CS503" s="172"/>
      <c r="CT503" s="172"/>
      <c r="CU503" s="172"/>
      <c r="CV503" s="172"/>
      <c r="CW503" s="172"/>
      <c r="CX503" s="172"/>
      <c r="CY503" s="172"/>
      <c r="CZ503" s="172"/>
    </row>
    <row r="504" spans="1:104" ht="11.25" customHeight="1" x14ac:dyDescent="0.25">
      <c r="A504" s="172"/>
      <c r="B504" s="172"/>
      <c r="C504" s="172"/>
      <c r="D504" s="172"/>
      <c r="E504" s="116"/>
      <c r="F504" s="119"/>
      <c r="G504" s="117"/>
      <c r="H504" s="116"/>
      <c r="I504" s="119"/>
      <c r="J504" s="172"/>
      <c r="K504" s="166"/>
      <c r="L504" s="166"/>
      <c r="M504" s="166"/>
      <c r="N504" s="166"/>
      <c r="O504" s="166"/>
      <c r="P504" s="166"/>
      <c r="Q504" s="166"/>
      <c r="R504" s="166"/>
      <c r="S504" s="172"/>
      <c r="T504" s="166"/>
      <c r="U504" s="166"/>
      <c r="V504" s="166"/>
      <c r="W504" s="166"/>
      <c r="X504" s="166"/>
      <c r="Y504" s="166"/>
      <c r="Z504" s="166"/>
      <c r="AA504" s="166"/>
      <c r="AB504" s="172"/>
      <c r="AC504" s="172"/>
      <c r="AD504" s="172"/>
      <c r="AE504" s="172"/>
      <c r="AF504" s="172"/>
      <c r="AG504" s="172"/>
      <c r="AH504" s="172"/>
      <c r="AI504" s="172"/>
      <c r="AJ504" s="172"/>
      <c r="AK504" s="172"/>
      <c r="AL504" s="174"/>
      <c r="AM504" s="172"/>
      <c r="AN504" s="172"/>
      <c r="AO504" s="172"/>
      <c r="AP504" s="172"/>
      <c r="AQ504" s="172"/>
      <c r="AR504" s="172"/>
      <c r="AS504" s="172"/>
      <c r="AT504" s="172"/>
      <c r="AU504" s="172"/>
      <c r="AV504" s="172"/>
      <c r="AW504" s="172"/>
      <c r="AX504" s="172"/>
      <c r="AY504" s="172"/>
      <c r="AZ504" s="172"/>
      <c r="BA504" s="172"/>
      <c r="BB504" s="172"/>
      <c r="BC504" s="172"/>
      <c r="BD504" s="172"/>
      <c r="BE504" s="172"/>
      <c r="BF504" s="172"/>
      <c r="BG504" s="172"/>
      <c r="BH504" s="172"/>
      <c r="BI504" s="172"/>
      <c r="BJ504" s="172"/>
      <c r="BK504" s="172"/>
      <c r="BL504" s="172"/>
      <c r="BM504" s="172"/>
      <c r="BN504" s="172"/>
      <c r="BO504" s="172"/>
      <c r="BP504" s="172"/>
      <c r="BQ504" s="172"/>
      <c r="BR504" s="172"/>
      <c r="BS504" s="172"/>
      <c r="BT504" s="172"/>
      <c r="BU504" s="172"/>
      <c r="BV504" s="172"/>
      <c r="BW504" s="172"/>
      <c r="BX504" s="172"/>
      <c r="BY504" s="172"/>
      <c r="BZ504" s="172"/>
      <c r="CA504" s="172"/>
      <c r="CB504" s="172"/>
      <c r="CC504" s="172"/>
      <c r="CD504" s="172"/>
      <c r="CE504" s="172"/>
      <c r="CF504" s="172"/>
      <c r="CG504" s="172"/>
      <c r="CH504" s="172"/>
      <c r="CI504" s="172"/>
      <c r="CJ504" s="172"/>
      <c r="CK504" s="172"/>
      <c r="CL504" s="172"/>
      <c r="CM504" s="172"/>
      <c r="CN504" s="172"/>
      <c r="CO504" s="172"/>
      <c r="CP504" s="172"/>
      <c r="CQ504" s="172"/>
      <c r="CR504" s="172"/>
      <c r="CS504" s="172"/>
      <c r="CT504" s="172"/>
      <c r="CU504" s="172"/>
      <c r="CV504" s="172"/>
      <c r="CW504" s="172"/>
      <c r="CX504" s="172"/>
      <c r="CY504" s="172"/>
      <c r="CZ504" s="172"/>
    </row>
    <row r="505" spans="1:104" ht="11.25" customHeight="1" x14ac:dyDescent="0.25">
      <c r="A505" s="172"/>
      <c r="B505" s="172"/>
      <c r="C505" s="172"/>
      <c r="D505" s="172"/>
      <c r="E505" s="116"/>
      <c r="F505" s="119"/>
      <c r="G505" s="117"/>
      <c r="H505" s="116"/>
      <c r="I505" s="119"/>
      <c r="J505" s="172"/>
      <c r="K505" s="166"/>
      <c r="L505" s="166"/>
      <c r="M505" s="166"/>
      <c r="N505" s="166"/>
      <c r="O505" s="166"/>
      <c r="P505" s="166"/>
      <c r="Q505" s="166"/>
      <c r="R505" s="166"/>
      <c r="S505" s="172"/>
      <c r="T505" s="166"/>
      <c r="U505" s="166"/>
      <c r="V505" s="166"/>
      <c r="W505" s="166"/>
      <c r="X505" s="166"/>
      <c r="Y505" s="166"/>
      <c r="Z505" s="166"/>
      <c r="AA505" s="166"/>
      <c r="AB505" s="172"/>
      <c r="AC505" s="172"/>
      <c r="AD505" s="172"/>
      <c r="AE505" s="172"/>
      <c r="AF505" s="172"/>
      <c r="AG505" s="172"/>
      <c r="AH505" s="172"/>
      <c r="AI505" s="172"/>
      <c r="AJ505" s="172"/>
      <c r="AK505" s="172"/>
      <c r="AL505" s="174"/>
      <c r="AM505" s="172"/>
      <c r="AN505" s="172"/>
      <c r="AO505" s="172"/>
      <c r="AP505" s="172"/>
      <c r="AQ505" s="172"/>
      <c r="AR505" s="172"/>
      <c r="AS505" s="172"/>
      <c r="AT505" s="172"/>
      <c r="AU505" s="172"/>
      <c r="AV505" s="172"/>
      <c r="AW505" s="172"/>
      <c r="AX505" s="172"/>
      <c r="AY505" s="172"/>
      <c r="AZ505" s="172"/>
      <c r="BA505" s="172"/>
      <c r="BB505" s="172"/>
      <c r="BC505" s="172"/>
      <c r="BD505" s="172"/>
      <c r="BE505" s="172"/>
      <c r="BF505" s="172"/>
      <c r="BG505" s="172"/>
      <c r="BH505" s="172"/>
      <c r="BI505" s="172"/>
      <c r="BJ505" s="172"/>
      <c r="BK505" s="172"/>
      <c r="BL505" s="172"/>
      <c r="BM505" s="172"/>
      <c r="BN505" s="172"/>
      <c r="BO505" s="172"/>
      <c r="BP505" s="172"/>
      <c r="BQ505" s="172"/>
      <c r="BR505" s="172"/>
      <c r="BS505" s="172"/>
      <c r="BT505" s="172"/>
      <c r="BU505" s="172"/>
      <c r="BV505" s="172"/>
      <c r="BW505" s="172"/>
      <c r="BX505" s="172"/>
      <c r="BY505" s="172"/>
      <c r="BZ505" s="172"/>
      <c r="CA505" s="172"/>
      <c r="CB505" s="172"/>
      <c r="CC505" s="172"/>
      <c r="CD505" s="172"/>
      <c r="CE505" s="172"/>
      <c r="CF505" s="172"/>
      <c r="CG505" s="172"/>
      <c r="CH505" s="172"/>
      <c r="CI505" s="172"/>
      <c r="CJ505" s="172"/>
      <c r="CK505" s="172"/>
      <c r="CL505" s="172"/>
      <c r="CM505" s="172"/>
      <c r="CN505" s="172"/>
      <c r="CO505" s="172"/>
      <c r="CP505" s="172"/>
      <c r="CQ505" s="172"/>
      <c r="CR505" s="172"/>
      <c r="CS505" s="172"/>
      <c r="CT505" s="172"/>
      <c r="CU505" s="172"/>
      <c r="CV505" s="172"/>
      <c r="CW505" s="172"/>
      <c r="CX505" s="172"/>
      <c r="CY505" s="172"/>
      <c r="CZ505" s="172"/>
    </row>
    <row r="506" spans="1:104" ht="11.25" customHeight="1" x14ac:dyDescent="0.25">
      <c r="A506" s="172"/>
      <c r="B506" s="172"/>
      <c r="C506" s="172"/>
      <c r="D506" s="172"/>
      <c r="E506" s="116"/>
      <c r="F506" s="119"/>
      <c r="G506" s="117"/>
      <c r="H506" s="116"/>
      <c r="I506" s="119"/>
      <c r="J506" s="172"/>
      <c r="K506" s="166"/>
      <c r="L506" s="166"/>
      <c r="M506" s="166"/>
      <c r="N506" s="166"/>
      <c r="O506" s="166"/>
      <c r="P506" s="166"/>
      <c r="Q506" s="166"/>
      <c r="R506" s="166"/>
      <c r="S506" s="172"/>
      <c r="T506" s="166"/>
      <c r="U506" s="166"/>
      <c r="V506" s="166"/>
      <c r="W506" s="166"/>
      <c r="X506" s="166"/>
      <c r="Y506" s="166"/>
      <c r="Z506" s="166"/>
      <c r="AA506" s="166"/>
      <c r="AB506" s="172"/>
      <c r="AC506" s="172"/>
      <c r="AD506" s="172"/>
      <c r="AE506" s="172"/>
      <c r="AF506" s="172"/>
      <c r="AG506" s="172"/>
      <c r="AH506" s="172"/>
      <c r="AI506" s="172"/>
      <c r="AJ506" s="172"/>
      <c r="AK506" s="172"/>
      <c r="AL506" s="174"/>
      <c r="AM506" s="172"/>
      <c r="AN506" s="172"/>
      <c r="AO506" s="172"/>
      <c r="AP506" s="172"/>
      <c r="AQ506" s="172"/>
      <c r="AR506" s="172"/>
      <c r="AS506" s="172"/>
      <c r="AT506" s="172"/>
      <c r="AU506" s="172"/>
      <c r="AV506" s="172"/>
      <c r="AW506" s="172"/>
      <c r="AX506" s="172"/>
      <c r="AY506" s="172"/>
      <c r="AZ506" s="172"/>
      <c r="BA506" s="172"/>
      <c r="BB506" s="172"/>
      <c r="BC506" s="172"/>
      <c r="BD506" s="172"/>
      <c r="BE506" s="172"/>
      <c r="BF506" s="172"/>
      <c r="BG506" s="172"/>
      <c r="BH506" s="172"/>
      <c r="BI506" s="172"/>
      <c r="BJ506" s="172"/>
      <c r="BK506" s="172"/>
      <c r="BL506" s="172"/>
      <c r="BM506" s="172"/>
      <c r="BN506" s="172"/>
      <c r="BO506" s="172"/>
      <c r="BP506" s="172"/>
      <c r="BQ506" s="172"/>
      <c r="BR506" s="172"/>
      <c r="BS506" s="172"/>
      <c r="BT506" s="172"/>
      <c r="BU506" s="172"/>
      <c r="BV506" s="172"/>
      <c r="BW506" s="172"/>
      <c r="BX506" s="172"/>
      <c r="BY506" s="172"/>
      <c r="BZ506" s="172"/>
      <c r="CA506" s="172"/>
      <c r="CB506" s="172"/>
      <c r="CC506" s="172"/>
      <c r="CD506" s="172"/>
      <c r="CE506" s="172"/>
      <c r="CF506" s="172"/>
      <c r="CG506" s="172"/>
      <c r="CH506" s="172"/>
      <c r="CI506" s="172"/>
      <c r="CJ506" s="172"/>
      <c r="CK506" s="172"/>
      <c r="CL506" s="172"/>
      <c r="CM506" s="172"/>
      <c r="CN506" s="172"/>
      <c r="CO506" s="172"/>
      <c r="CP506" s="172"/>
      <c r="CQ506" s="172"/>
      <c r="CR506" s="172"/>
      <c r="CS506" s="172"/>
      <c r="CT506" s="172"/>
      <c r="CU506" s="172"/>
      <c r="CV506" s="172"/>
      <c r="CW506" s="172"/>
      <c r="CX506" s="172"/>
      <c r="CY506" s="172"/>
      <c r="CZ506" s="172"/>
    </row>
    <row r="507" spans="1:104" ht="11.25" customHeight="1" x14ac:dyDescent="0.25">
      <c r="A507" s="172"/>
      <c r="B507" s="172"/>
      <c r="C507" s="172"/>
      <c r="D507" s="172"/>
      <c r="E507" s="116"/>
      <c r="F507" s="119"/>
      <c r="G507" s="117"/>
      <c r="H507" s="116"/>
      <c r="I507" s="119"/>
      <c r="J507" s="172"/>
      <c r="K507" s="166"/>
      <c r="L507" s="166"/>
      <c r="M507" s="166"/>
      <c r="N507" s="166"/>
      <c r="O507" s="166"/>
      <c r="P507" s="166"/>
      <c r="Q507" s="166"/>
      <c r="R507" s="166"/>
      <c r="S507" s="172"/>
      <c r="T507" s="166"/>
      <c r="U507" s="166"/>
      <c r="V507" s="166"/>
      <c r="W507" s="166"/>
      <c r="X507" s="166"/>
      <c r="Y507" s="166"/>
      <c r="Z507" s="166"/>
      <c r="AA507" s="166"/>
      <c r="AB507" s="172"/>
      <c r="AC507" s="172"/>
      <c r="AD507" s="172"/>
      <c r="AE507" s="172"/>
      <c r="AF507" s="172"/>
      <c r="AG507" s="172"/>
      <c r="AH507" s="172"/>
      <c r="AI507" s="172"/>
      <c r="AJ507" s="172"/>
      <c r="AK507" s="172"/>
      <c r="AL507" s="174"/>
      <c r="AM507" s="172"/>
      <c r="AN507" s="172"/>
      <c r="AO507" s="172"/>
      <c r="AP507" s="172"/>
      <c r="AQ507" s="172"/>
      <c r="AR507" s="172"/>
      <c r="AS507" s="172"/>
      <c r="AT507" s="172"/>
      <c r="AU507" s="172"/>
      <c r="AV507" s="172"/>
      <c r="AW507" s="172"/>
      <c r="AX507" s="172"/>
      <c r="AY507" s="172"/>
      <c r="AZ507" s="172"/>
      <c r="BA507" s="172"/>
      <c r="BB507" s="172"/>
      <c r="BC507" s="172"/>
      <c r="BD507" s="172"/>
      <c r="BE507" s="172"/>
      <c r="BF507" s="172"/>
      <c r="BG507" s="172"/>
      <c r="BH507" s="172"/>
      <c r="BI507" s="172"/>
      <c r="BJ507" s="172"/>
      <c r="BK507" s="172"/>
      <c r="BL507" s="172"/>
      <c r="BM507" s="172"/>
      <c r="BN507" s="172"/>
      <c r="BO507" s="172"/>
      <c r="BP507" s="172"/>
      <c r="BQ507" s="172"/>
      <c r="BR507" s="172"/>
      <c r="BS507" s="172"/>
      <c r="BT507" s="172"/>
      <c r="BU507" s="172"/>
      <c r="BV507" s="172"/>
      <c r="BW507" s="172"/>
      <c r="BX507" s="172"/>
      <c r="BY507" s="172"/>
      <c r="BZ507" s="172"/>
      <c r="CA507" s="172"/>
      <c r="CB507" s="172"/>
      <c r="CC507" s="172"/>
      <c r="CD507" s="172"/>
      <c r="CE507" s="172"/>
      <c r="CF507" s="172"/>
      <c r="CG507" s="172"/>
      <c r="CH507" s="172"/>
      <c r="CI507" s="172"/>
      <c r="CJ507" s="172"/>
      <c r="CK507" s="172"/>
      <c r="CL507" s="172"/>
      <c r="CM507" s="172"/>
      <c r="CN507" s="172"/>
      <c r="CO507" s="172"/>
      <c r="CP507" s="172"/>
      <c r="CQ507" s="172"/>
      <c r="CR507" s="172"/>
      <c r="CS507" s="172"/>
      <c r="CT507" s="172"/>
      <c r="CU507" s="172"/>
      <c r="CV507" s="172"/>
      <c r="CW507" s="172"/>
      <c r="CX507" s="172"/>
      <c r="CY507" s="172"/>
      <c r="CZ507" s="172"/>
    </row>
    <row r="508" spans="1:104" ht="11.25" customHeight="1" x14ac:dyDescent="0.25">
      <c r="A508" s="172"/>
      <c r="B508" s="172"/>
      <c r="C508" s="172"/>
      <c r="D508" s="172"/>
      <c r="E508" s="116"/>
      <c r="F508" s="119"/>
      <c r="G508" s="117"/>
      <c r="H508" s="116"/>
      <c r="I508" s="119"/>
      <c r="J508" s="172"/>
      <c r="K508" s="166"/>
      <c r="L508" s="166"/>
      <c r="M508" s="166"/>
      <c r="N508" s="166"/>
      <c r="O508" s="166"/>
      <c r="P508" s="166"/>
      <c r="Q508" s="166"/>
      <c r="R508" s="166"/>
      <c r="S508" s="172"/>
      <c r="T508" s="166"/>
      <c r="U508" s="166"/>
      <c r="V508" s="166"/>
      <c r="W508" s="166"/>
      <c r="X508" s="166"/>
      <c r="Y508" s="166"/>
      <c r="Z508" s="166"/>
      <c r="AA508" s="166"/>
      <c r="AB508" s="172"/>
      <c r="AC508" s="172"/>
      <c r="AD508" s="172"/>
      <c r="AE508" s="172"/>
      <c r="AF508" s="172"/>
      <c r="AG508" s="172"/>
      <c r="AH508" s="172"/>
      <c r="AI508" s="172"/>
      <c r="AJ508" s="172"/>
      <c r="AK508" s="172"/>
      <c r="AL508" s="174"/>
      <c r="AM508" s="172"/>
      <c r="AN508" s="172"/>
      <c r="AO508" s="172"/>
      <c r="AP508" s="172"/>
      <c r="AQ508" s="172"/>
      <c r="AR508" s="172"/>
      <c r="AS508" s="172"/>
      <c r="AT508" s="172"/>
      <c r="AU508" s="172"/>
      <c r="AV508" s="172"/>
      <c r="AW508" s="172"/>
      <c r="AX508" s="172"/>
      <c r="AY508" s="172"/>
      <c r="AZ508" s="172"/>
      <c r="BA508" s="172"/>
      <c r="BB508" s="172"/>
      <c r="BC508" s="172"/>
      <c r="BD508" s="172"/>
      <c r="BE508" s="172"/>
      <c r="BF508" s="172"/>
      <c r="BG508" s="172"/>
      <c r="BH508" s="172"/>
      <c r="BI508" s="172"/>
      <c r="BJ508" s="172"/>
      <c r="BK508" s="172"/>
      <c r="BL508" s="172"/>
      <c r="BM508" s="172"/>
      <c r="BN508" s="172"/>
      <c r="BO508" s="172"/>
      <c r="BP508" s="172"/>
      <c r="BQ508" s="172"/>
      <c r="BR508" s="172"/>
      <c r="BS508" s="172"/>
      <c r="BT508" s="172"/>
      <c r="BU508" s="172"/>
      <c r="BV508" s="172"/>
      <c r="BW508" s="172"/>
      <c r="BX508" s="172"/>
      <c r="BY508" s="172"/>
      <c r="BZ508" s="172"/>
      <c r="CA508" s="172"/>
      <c r="CB508" s="172"/>
      <c r="CC508" s="172"/>
      <c r="CD508" s="172"/>
      <c r="CE508" s="172"/>
      <c r="CF508" s="172"/>
      <c r="CG508" s="172"/>
      <c r="CH508" s="172"/>
      <c r="CI508" s="172"/>
      <c r="CJ508" s="172"/>
      <c r="CK508" s="172"/>
      <c r="CL508" s="172"/>
      <c r="CM508" s="172"/>
      <c r="CN508" s="172"/>
      <c r="CO508" s="172"/>
      <c r="CP508" s="172"/>
      <c r="CQ508" s="172"/>
      <c r="CR508" s="172"/>
      <c r="CS508" s="172"/>
      <c r="CT508" s="172"/>
      <c r="CU508" s="172"/>
      <c r="CV508" s="172"/>
      <c r="CW508" s="172"/>
      <c r="CX508" s="172"/>
      <c r="CY508" s="172"/>
      <c r="CZ508" s="172"/>
    </row>
    <row r="509" spans="1:104" ht="11.25" customHeight="1" x14ac:dyDescent="0.25">
      <c r="A509" s="172"/>
      <c r="B509" s="172"/>
      <c r="C509" s="172"/>
      <c r="D509" s="172"/>
      <c r="E509" s="116"/>
      <c r="F509" s="119"/>
      <c r="G509" s="117"/>
      <c r="H509" s="116"/>
      <c r="I509" s="119"/>
      <c r="J509" s="172"/>
      <c r="K509" s="166"/>
      <c r="L509" s="166"/>
      <c r="M509" s="166"/>
      <c r="N509" s="166"/>
      <c r="O509" s="166"/>
      <c r="P509" s="166"/>
      <c r="Q509" s="166"/>
      <c r="R509" s="166"/>
      <c r="S509" s="172"/>
      <c r="T509" s="166"/>
      <c r="U509" s="166"/>
      <c r="V509" s="166"/>
      <c r="W509" s="166"/>
      <c r="X509" s="166"/>
      <c r="Y509" s="166"/>
      <c r="Z509" s="166"/>
      <c r="AA509" s="166"/>
      <c r="AB509" s="172"/>
      <c r="AC509" s="172"/>
      <c r="AD509" s="172"/>
      <c r="AE509" s="172"/>
      <c r="AF509" s="172"/>
      <c r="AG509" s="172"/>
      <c r="AH509" s="172"/>
      <c r="AI509" s="172"/>
      <c r="AJ509" s="172"/>
      <c r="AK509" s="172"/>
      <c r="AL509" s="174"/>
      <c r="AM509" s="172"/>
      <c r="AN509" s="172"/>
      <c r="AO509" s="172"/>
      <c r="AP509" s="172"/>
      <c r="AQ509" s="172"/>
      <c r="AR509" s="172"/>
      <c r="AS509" s="172"/>
      <c r="AT509" s="172"/>
      <c r="AU509" s="172"/>
      <c r="AV509" s="172"/>
      <c r="AW509" s="172"/>
      <c r="AX509" s="172"/>
      <c r="AY509" s="172"/>
      <c r="AZ509" s="172"/>
      <c r="BA509" s="172"/>
      <c r="BB509" s="172"/>
      <c r="BC509" s="172"/>
      <c r="BD509" s="172"/>
      <c r="BE509" s="172"/>
      <c r="BF509" s="172"/>
      <c r="BG509" s="172"/>
      <c r="BH509" s="172"/>
      <c r="BI509" s="172"/>
      <c r="BJ509" s="172"/>
      <c r="BK509" s="172"/>
      <c r="BL509" s="172"/>
      <c r="BM509" s="172"/>
      <c r="BN509" s="172"/>
      <c r="BO509" s="172"/>
      <c r="BP509" s="172"/>
      <c r="BQ509" s="172"/>
      <c r="BR509" s="172"/>
      <c r="BS509" s="172"/>
      <c r="BT509" s="172"/>
      <c r="BU509" s="172"/>
      <c r="BV509" s="172"/>
      <c r="BW509" s="172"/>
      <c r="BX509" s="172"/>
      <c r="BY509" s="172"/>
      <c r="BZ509" s="172"/>
      <c r="CA509" s="172"/>
      <c r="CB509" s="172"/>
      <c r="CC509" s="172"/>
      <c r="CD509" s="172"/>
      <c r="CE509" s="172"/>
      <c r="CF509" s="172"/>
      <c r="CG509" s="172"/>
      <c r="CH509" s="172"/>
      <c r="CI509" s="172"/>
      <c r="CJ509" s="172"/>
      <c r="CK509" s="172"/>
      <c r="CL509" s="172"/>
      <c r="CM509" s="172"/>
      <c r="CN509" s="172"/>
      <c r="CO509" s="172"/>
      <c r="CP509" s="172"/>
      <c r="CQ509" s="172"/>
      <c r="CR509" s="172"/>
      <c r="CS509" s="172"/>
      <c r="CT509" s="172"/>
      <c r="CU509" s="172"/>
      <c r="CV509" s="172"/>
      <c r="CW509" s="172"/>
      <c r="CX509" s="172"/>
      <c r="CY509" s="172"/>
      <c r="CZ509" s="172"/>
    </row>
    <row r="510" spans="1:104" ht="11.25" customHeight="1" x14ac:dyDescent="0.25">
      <c r="A510" s="172"/>
      <c r="B510" s="172"/>
      <c r="C510" s="172"/>
      <c r="D510" s="172"/>
      <c r="E510" s="116"/>
      <c r="F510" s="119"/>
      <c r="G510" s="117"/>
      <c r="H510" s="116"/>
      <c r="I510" s="119"/>
      <c r="J510" s="172"/>
      <c r="K510" s="166"/>
      <c r="L510" s="166"/>
      <c r="M510" s="166"/>
      <c r="N510" s="166"/>
      <c r="O510" s="166"/>
      <c r="P510" s="166"/>
      <c r="Q510" s="166"/>
      <c r="R510" s="166"/>
      <c r="S510" s="172"/>
      <c r="T510" s="166"/>
      <c r="U510" s="166"/>
      <c r="V510" s="166"/>
      <c r="W510" s="166"/>
      <c r="X510" s="166"/>
      <c r="Y510" s="166"/>
      <c r="Z510" s="166"/>
      <c r="AA510" s="166"/>
      <c r="AB510" s="172"/>
      <c r="AC510" s="172"/>
      <c r="AD510" s="172"/>
      <c r="AE510" s="172"/>
      <c r="AF510" s="172"/>
      <c r="AG510" s="172"/>
      <c r="AH510" s="172"/>
      <c r="AI510" s="172"/>
      <c r="AJ510" s="172"/>
      <c r="AK510" s="172"/>
      <c r="AL510" s="174"/>
      <c r="AM510" s="172"/>
      <c r="AN510" s="172"/>
      <c r="AO510" s="172"/>
      <c r="AP510" s="172"/>
      <c r="AQ510" s="172"/>
      <c r="AR510" s="172"/>
      <c r="AS510" s="172"/>
      <c r="AT510" s="172"/>
      <c r="AU510" s="172"/>
      <c r="AV510" s="172"/>
      <c r="AW510" s="172"/>
      <c r="AX510" s="172"/>
      <c r="AY510" s="172"/>
      <c r="AZ510" s="172"/>
      <c r="BA510" s="172"/>
      <c r="BB510" s="172"/>
      <c r="BC510" s="172"/>
      <c r="BD510" s="172"/>
      <c r="BE510" s="172"/>
      <c r="BF510" s="172"/>
      <c r="BG510" s="172"/>
      <c r="BH510" s="172"/>
      <c r="BI510" s="172"/>
      <c r="BJ510" s="172"/>
      <c r="BK510" s="172"/>
      <c r="BL510" s="172"/>
      <c r="BM510" s="172"/>
      <c r="BN510" s="172"/>
      <c r="BO510" s="172"/>
      <c r="BP510" s="172"/>
      <c r="BQ510" s="172"/>
      <c r="BR510" s="172"/>
      <c r="BS510" s="172"/>
      <c r="BT510" s="172"/>
      <c r="BU510" s="172"/>
      <c r="BV510" s="172"/>
      <c r="BW510" s="172"/>
      <c r="BX510" s="172"/>
      <c r="BY510" s="172"/>
      <c r="BZ510" s="172"/>
      <c r="CA510" s="172"/>
      <c r="CB510" s="172"/>
      <c r="CC510" s="172"/>
      <c r="CD510" s="172"/>
      <c r="CE510" s="172"/>
      <c r="CF510" s="172"/>
      <c r="CG510" s="172"/>
      <c r="CH510" s="172"/>
      <c r="CI510" s="172"/>
      <c r="CJ510" s="172"/>
      <c r="CK510" s="172"/>
      <c r="CL510" s="172"/>
      <c r="CM510" s="172"/>
      <c r="CN510" s="172"/>
      <c r="CO510" s="172"/>
      <c r="CP510" s="172"/>
      <c r="CQ510" s="172"/>
      <c r="CR510" s="172"/>
      <c r="CS510" s="172"/>
      <c r="CT510" s="172"/>
      <c r="CU510" s="172"/>
      <c r="CV510" s="172"/>
      <c r="CW510" s="172"/>
      <c r="CX510" s="172"/>
      <c r="CY510" s="172"/>
      <c r="CZ510" s="172"/>
    </row>
    <row r="511" spans="1:104" ht="11.25" customHeight="1" x14ac:dyDescent="0.25">
      <c r="A511" s="172"/>
      <c r="B511" s="172"/>
      <c r="C511" s="172"/>
      <c r="D511" s="172"/>
      <c r="E511" s="116"/>
      <c r="F511" s="119"/>
      <c r="G511" s="117"/>
      <c r="H511" s="116"/>
      <c r="I511" s="119"/>
      <c r="J511" s="172"/>
      <c r="K511" s="166"/>
      <c r="L511" s="166"/>
      <c r="M511" s="166"/>
      <c r="N511" s="166"/>
      <c r="O511" s="166"/>
      <c r="P511" s="166"/>
      <c r="Q511" s="166"/>
      <c r="R511" s="166"/>
      <c r="S511" s="172"/>
      <c r="T511" s="166"/>
      <c r="U511" s="166"/>
      <c r="V511" s="166"/>
      <c r="W511" s="166"/>
      <c r="X511" s="166"/>
      <c r="Y511" s="166"/>
      <c r="Z511" s="166"/>
      <c r="AA511" s="166"/>
      <c r="AB511" s="172"/>
      <c r="AC511" s="172"/>
      <c r="AD511" s="172"/>
      <c r="AE511" s="172"/>
      <c r="AF511" s="172"/>
      <c r="AG511" s="172"/>
      <c r="AH511" s="172"/>
      <c r="AI511" s="172"/>
      <c r="AJ511" s="172"/>
      <c r="AK511" s="172"/>
      <c r="AL511" s="174"/>
      <c r="AM511" s="172"/>
      <c r="AN511" s="172"/>
      <c r="AO511" s="172"/>
      <c r="AP511" s="172"/>
      <c r="AQ511" s="172"/>
      <c r="AR511" s="172"/>
      <c r="AS511" s="172"/>
      <c r="AT511" s="172"/>
      <c r="AU511" s="172"/>
      <c r="AV511" s="172"/>
      <c r="AW511" s="172"/>
      <c r="AX511" s="172"/>
      <c r="AY511" s="172"/>
      <c r="AZ511" s="172"/>
      <c r="BA511" s="172"/>
      <c r="BB511" s="172"/>
      <c r="BC511" s="172"/>
      <c r="BD511" s="172"/>
      <c r="BE511" s="172"/>
      <c r="BF511" s="172"/>
      <c r="BG511" s="172"/>
      <c r="BH511" s="172"/>
      <c r="BI511" s="172"/>
      <c r="BJ511" s="172"/>
      <c r="BK511" s="172"/>
      <c r="BL511" s="172"/>
      <c r="BM511" s="172"/>
      <c r="BN511" s="172"/>
      <c r="BO511" s="172"/>
      <c r="BP511" s="172"/>
      <c r="BQ511" s="172"/>
      <c r="BR511" s="172"/>
      <c r="BS511" s="172"/>
      <c r="BT511" s="172"/>
      <c r="BU511" s="172"/>
      <c r="BV511" s="172"/>
      <c r="BW511" s="172"/>
      <c r="BX511" s="172"/>
      <c r="BY511" s="172"/>
      <c r="BZ511" s="172"/>
      <c r="CA511" s="172"/>
      <c r="CB511" s="172"/>
      <c r="CC511" s="172"/>
      <c r="CD511" s="172"/>
      <c r="CE511" s="172"/>
      <c r="CF511" s="172"/>
      <c r="CG511" s="172"/>
      <c r="CH511" s="172"/>
      <c r="CI511" s="172"/>
      <c r="CJ511" s="172"/>
      <c r="CK511" s="172"/>
      <c r="CL511" s="172"/>
      <c r="CM511" s="172"/>
      <c r="CN511" s="172"/>
      <c r="CO511" s="172"/>
      <c r="CP511" s="172"/>
      <c r="CQ511" s="172"/>
      <c r="CR511" s="172"/>
      <c r="CS511" s="172"/>
      <c r="CT511" s="172"/>
      <c r="CU511" s="172"/>
      <c r="CV511" s="172"/>
      <c r="CW511" s="172"/>
      <c r="CX511" s="172"/>
      <c r="CY511" s="172"/>
      <c r="CZ511" s="172"/>
    </row>
    <row r="512" spans="1:104" ht="11.25" customHeight="1" x14ac:dyDescent="0.25">
      <c r="A512" s="172"/>
      <c r="B512" s="172"/>
      <c r="C512" s="172"/>
      <c r="D512" s="172"/>
      <c r="E512" s="116"/>
      <c r="F512" s="119"/>
      <c r="G512" s="117"/>
      <c r="H512" s="116"/>
      <c r="I512" s="119"/>
      <c r="J512" s="172"/>
      <c r="K512" s="166"/>
      <c r="L512" s="166"/>
      <c r="M512" s="166"/>
      <c r="N512" s="166"/>
      <c r="O512" s="166"/>
      <c r="P512" s="166"/>
      <c r="Q512" s="166"/>
      <c r="R512" s="166"/>
      <c r="S512" s="172"/>
      <c r="T512" s="166"/>
      <c r="U512" s="166"/>
      <c r="V512" s="166"/>
      <c r="W512" s="166"/>
      <c r="X512" s="166"/>
      <c r="Y512" s="166"/>
      <c r="Z512" s="166"/>
      <c r="AA512" s="166"/>
      <c r="AB512" s="172"/>
      <c r="AC512" s="172"/>
      <c r="AD512" s="172"/>
      <c r="AE512" s="172"/>
      <c r="AF512" s="172"/>
      <c r="AG512" s="172"/>
      <c r="AH512" s="172"/>
      <c r="AI512" s="172"/>
      <c r="AJ512" s="172"/>
      <c r="AK512" s="172"/>
      <c r="AL512" s="174"/>
      <c r="AM512" s="172"/>
      <c r="AN512" s="172"/>
      <c r="AO512" s="172"/>
      <c r="AP512" s="172"/>
      <c r="AQ512" s="172"/>
      <c r="AR512" s="172"/>
      <c r="AS512" s="172"/>
      <c r="AT512" s="172"/>
      <c r="AU512" s="172"/>
      <c r="AV512" s="172"/>
      <c r="AW512" s="172"/>
      <c r="AX512" s="172"/>
      <c r="AY512" s="172"/>
      <c r="AZ512" s="172"/>
      <c r="BA512" s="172"/>
      <c r="BB512" s="172"/>
      <c r="BC512" s="172"/>
      <c r="BD512" s="172"/>
      <c r="BE512" s="172"/>
      <c r="BF512" s="172"/>
      <c r="BG512" s="172"/>
      <c r="BH512" s="172"/>
      <c r="BI512" s="172"/>
      <c r="BJ512" s="172"/>
      <c r="BK512" s="172"/>
      <c r="BL512" s="172"/>
      <c r="BM512" s="172"/>
      <c r="BN512" s="172"/>
      <c r="BO512" s="172"/>
      <c r="BP512" s="172"/>
      <c r="BQ512" s="172"/>
      <c r="BR512" s="172"/>
      <c r="BS512" s="172"/>
      <c r="BT512" s="172"/>
      <c r="BU512" s="172"/>
      <c r="BV512" s="172"/>
      <c r="BW512" s="172"/>
      <c r="BX512" s="172"/>
      <c r="BY512" s="172"/>
      <c r="BZ512" s="172"/>
      <c r="CA512" s="172"/>
      <c r="CB512" s="172"/>
      <c r="CC512" s="172"/>
      <c r="CD512" s="172"/>
      <c r="CE512" s="172"/>
      <c r="CF512" s="172"/>
      <c r="CG512" s="172"/>
      <c r="CH512" s="172"/>
      <c r="CI512" s="172"/>
      <c r="CJ512" s="172"/>
      <c r="CK512" s="172"/>
      <c r="CL512" s="172"/>
      <c r="CM512" s="172"/>
      <c r="CN512" s="172"/>
      <c r="CO512" s="172"/>
      <c r="CP512" s="172"/>
      <c r="CQ512" s="172"/>
      <c r="CR512" s="172"/>
      <c r="CS512" s="172"/>
      <c r="CT512" s="172"/>
      <c r="CU512" s="172"/>
      <c r="CV512" s="172"/>
      <c r="CW512" s="172"/>
      <c r="CX512" s="172"/>
      <c r="CY512" s="172"/>
      <c r="CZ512" s="172"/>
    </row>
    <row r="513" spans="1:104" ht="11.25" customHeight="1" x14ac:dyDescent="0.25">
      <c r="A513" s="172"/>
      <c r="B513" s="172"/>
      <c r="C513" s="172"/>
      <c r="D513" s="172"/>
      <c r="E513" s="116"/>
      <c r="F513" s="119"/>
      <c r="G513" s="117"/>
      <c r="H513" s="116"/>
      <c r="I513" s="119"/>
      <c r="J513" s="172"/>
      <c r="K513" s="166"/>
      <c r="L513" s="166"/>
      <c r="M513" s="166"/>
      <c r="N513" s="166"/>
      <c r="O513" s="166"/>
      <c r="P513" s="166"/>
      <c r="Q513" s="166"/>
      <c r="R513" s="166"/>
      <c r="S513" s="172"/>
      <c r="T513" s="166"/>
      <c r="U513" s="166"/>
      <c r="V513" s="166"/>
      <c r="W513" s="166"/>
      <c r="X513" s="166"/>
      <c r="Y513" s="166"/>
      <c r="Z513" s="166"/>
      <c r="AA513" s="166"/>
      <c r="AB513" s="172"/>
      <c r="AC513" s="172"/>
      <c r="AD513" s="172"/>
      <c r="AE513" s="172"/>
      <c r="AF513" s="172"/>
      <c r="AG513" s="172"/>
      <c r="AH513" s="172"/>
      <c r="AI513" s="172"/>
      <c r="AJ513" s="172"/>
      <c r="AK513" s="172"/>
      <c r="AL513" s="174"/>
      <c r="AM513" s="172"/>
      <c r="AN513" s="172"/>
      <c r="AO513" s="172"/>
      <c r="AP513" s="172"/>
      <c r="AQ513" s="172"/>
      <c r="AR513" s="172"/>
      <c r="AS513" s="172"/>
      <c r="AT513" s="172"/>
      <c r="AU513" s="172"/>
      <c r="AV513" s="172"/>
      <c r="AW513" s="172"/>
      <c r="AX513" s="172"/>
      <c r="AY513" s="172"/>
      <c r="AZ513" s="172"/>
      <c r="BA513" s="172"/>
      <c r="BB513" s="172"/>
      <c r="BC513" s="172"/>
      <c r="BD513" s="172"/>
      <c r="BE513" s="172"/>
      <c r="BF513" s="172"/>
      <c r="BG513" s="172"/>
      <c r="BH513" s="172"/>
      <c r="BI513" s="172"/>
      <c r="BJ513" s="172"/>
      <c r="BK513" s="172"/>
      <c r="BL513" s="172"/>
      <c r="BM513" s="172"/>
      <c r="BN513" s="172"/>
      <c r="BO513" s="172"/>
      <c r="BP513" s="172"/>
      <c r="BQ513" s="172"/>
      <c r="BR513" s="172"/>
      <c r="BS513" s="172"/>
      <c r="BT513" s="172"/>
      <c r="BU513" s="172"/>
      <c r="BV513" s="172"/>
      <c r="BW513" s="172"/>
      <c r="BX513" s="172"/>
      <c r="BY513" s="172"/>
      <c r="BZ513" s="172"/>
      <c r="CA513" s="172"/>
      <c r="CB513" s="172"/>
      <c r="CC513" s="172"/>
      <c r="CD513" s="172"/>
      <c r="CE513" s="172"/>
      <c r="CF513" s="172"/>
      <c r="CG513" s="172"/>
      <c r="CH513" s="172"/>
      <c r="CI513" s="172"/>
      <c r="CJ513" s="172"/>
      <c r="CK513" s="172"/>
      <c r="CL513" s="172"/>
      <c r="CM513" s="172"/>
      <c r="CN513" s="172"/>
      <c r="CO513" s="172"/>
      <c r="CP513" s="172"/>
      <c r="CQ513" s="172"/>
      <c r="CR513" s="172"/>
      <c r="CS513" s="172"/>
      <c r="CT513" s="172"/>
      <c r="CU513" s="172"/>
      <c r="CV513" s="172"/>
      <c r="CW513" s="172"/>
      <c r="CX513" s="172"/>
      <c r="CY513" s="172"/>
      <c r="CZ513" s="172"/>
    </row>
    <row r="514" spans="1:104" ht="11.25" customHeight="1" x14ac:dyDescent="0.25">
      <c r="A514" s="172"/>
      <c r="B514" s="172"/>
      <c r="C514" s="172"/>
      <c r="D514" s="172"/>
      <c r="E514" s="116"/>
      <c r="F514" s="119"/>
      <c r="G514" s="117"/>
      <c r="H514" s="116"/>
      <c r="I514" s="119"/>
      <c r="J514" s="172"/>
      <c r="K514" s="166"/>
      <c r="L514" s="166"/>
      <c r="M514" s="166"/>
      <c r="N514" s="166"/>
      <c r="O514" s="166"/>
      <c r="P514" s="166"/>
      <c r="Q514" s="166"/>
      <c r="R514" s="166"/>
      <c r="S514" s="172"/>
      <c r="T514" s="166"/>
      <c r="U514" s="166"/>
      <c r="V514" s="166"/>
      <c r="W514" s="166"/>
      <c r="X514" s="166"/>
      <c r="Y514" s="166"/>
      <c r="Z514" s="166"/>
      <c r="AA514" s="166"/>
      <c r="AB514" s="172"/>
      <c r="AC514" s="172"/>
      <c r="AD514" s="172"/>
      <c r="AE514" s="172"/>
      <c r="AF514" s="172"/>
      <c r="AG514" s="172"/>
      <c r="AH514" s="172"/>
      <c r="AI514" s="172"/>
      <c r="AJ514" s="172"/>
      <c r="AK514" s="172"/>
      <c r="AL514" s="174"/>
      <c r="AM514" s="172"/>
      <c r="AN514" s="172"/>
      <c r="AO514" s="172"/>
      <c r="AP514" s="172"/>
      <c r="AQ514" s="172"/>
      <c r="AR514" s="172"/>
      <c r="AS514" s="172"/>
      <c r="AT514" s="172"/>
      <c r="AU514" s="172"/>
      <c r="AV514" s="172"/>
      <c r="AW514" s="172"/>
      <c r="AX514" s="172"/>
      <c r="AY514" s="172"/>
      <c r="AZ514" s="172"/>
      <c r="BA514" s="172"/>
      <c r="BB514" s="172"/>
      <c r="BC514" s="172"/>
      <c r="BD514" s="172"/>
      <c r="BE514" s="172"/>
      <c r="BF514" s="172"/>
      <c r="BG514" s="172"/>
      <c r="BH514" s="172"/>
      <c r="BI514" s="172"/>
      <c r="BJ514" s="172"/>
      <c r="BK514" s="172"/>
      <c r="BL514" s="172"/>
      <c r="BM514" s="172"/>
      <c r="BN514" s="172"/>
      <c r="BO514" s="172"/>
      <c r="BP514" s="172"/>
      <c r="BQ514" s="172"/>
      <c r="BR514" s="172"/>
      <c r="BS514" s="172"/>
      <c r="BT514" s="172"/>
      <c r="BU514" s="172"/>
      <c r="BV514" s="172"/>
      <c r="BW514" s="172"/>
      <c r="BX514" s="172"/>
      <c r="BY514" s="172"/>
      <c r="BZ514" s="172"/>
      <c r="CA514" s="172"/>
      <c r="CB514" s="172"/>
      <c r="CC514" s="172"/>
      <c r="CD514" s="172"/>
      <c r="CE514" s="172"/>
      <c r="CF514" s="172"/>
      <c r="CG514" s="172"/>
      <c r="CH514" s="172"/>
      <c r="CI514" s="172"/>
      <c r="CJ514" s="172"/>
      <c r="CK514" s="172"/>
      <c r="CL514" s="172"/>
      <c r="CM514" s="172"/>
      <c r="CN514" s="172"/>
      <c r="CO514" s="172"/>
      <c r="CP514" s="172"/>
      <c r="CQ514" s="172"/>
      <c r="CR514" s="172"/>
      <c r="CS514" s="172"/>
      <c r="CT514" s="172"/>
      <c r="CU514" s="172"/>
      <c r="CV514" s="172"/>
      <c r="CW514" s="172"/>
      <c r="CX514" s="172"/>
      <c r="CY514" s="172"/>
      <c r="CZ514" s="172"/>
    </row>
    <row r="515" spans="1:104" ht="11.25" customHeight="1" x14ac:dyDescent="0.25">
      <c r="A515" s="172"/>
      <c r="B515" s="172"/>
      <c r="C515" s="172"/>
      <c r="D515" s="172"/>
      <c r="E515" s="116"/>
      <c r="F515" s="119"/>
      <c r="G515" s="117"/>
      <c r="H515" s="116"/>
      <c r="I515" s="119"/>
      <c r="J515" s="172"/>
      <c r="K515" s="166"/>
      <c r="L515" s="166"/>
      <c r="M515" s="166"/>
      <c r="N515" s="166"/>
      <c r="O515" s="166"/>
      <c r="P515" s="166"/>
      <c r="Q515" s="166"/>
      <c r="R515" s="166"/>
      <c r="S515" s="172"/>
      <c r="T515" s="166"/>
      <c r="U515" s="166"/>
      <c r="V515" s="166"/>
      <c r="W515" s="166"/>
      <c r="X515" s="166"/>
      <c r="Y515" s="166"/>
      <c r="Z515" s="166"/>
      <c r="AA515" s="166"/>
      <c r="AB515" s="172"/>
      <c r="AC515" s="172"/>
      <c r="AD515" s="172"/>
      <c r="AE515" s="172"/>
      <c r="AF515" s="172"/>
      <c r="AG515" s="172"/>
      <c r="AH515" s="172"/>
      <c r="AI515" s="172"/>
      <c r="AJ515" s="172"/>
      <c r="AK515" s="172"/>
      <c r="AL515" s="174"/>
      <c r="AM515" s="172"/>
      <c r="AN515" s="172"/>
      <c r="AO515" s="172"/>
      <c r="AP515" s="172"/>
      <c r="AQ515" s="172"/>
      <c r="AR515" s="172"/>
      <c r="AS515" s="172"/>
      <c r="AT515" s="172"/>
      <c r="AU515" s="172"/>
      <c r="AV515" s="172"/>
      <c r="AW515" s="172"/>
      <c r="AX515" s="172"/>
      <c r="AY515" s="172"/>
      <c r="AZ515" s="172"/>
      <c r="BA515" s="172"/>
      <c r="BB515" s="172"/>
      <c r="BC515" s="172"/>
      <c r="BD515" s="172"/>
      <c r="BE515" s="172"/>
      <c r="BF515" s="172"/>
      <c r="BG515" s="172"/>
      <c r="BH515" s="172"/>
      <c r="BI515" s="172"/>
      <c r="BJ515" s="172"/>
      <c r="BK515" s="172"/>
      <c r="BL515" s="172"/>
      <c r="BM515" s="172"/>
      <c r="BN515" s="172"/>
      <c r="BO515" s="172"/>
      <c r="BP515" s="172"/>
      <c r="BQ515" s="172"/>
      <c r="BR515" s="172"/>
      <c r="BS515" s="172"/>
      <c r="BT515" s="172"/>
      <c r="BU515" s="172"/>
      <c r="BV515" s="172"/>
      <c r="BW515" s="172"/>
      <c r="BX515" s="172"/>
      <c r="BY515" s="172"/>
      <c r="BZ515" s="172"/>
      <c r="CA515" s="172"/>
      <c r="CB515" s="172"/>
      <c r="CC515" s="172"/>
      <c r="CD515" s="172"/>
      <c r="CE515" s="172"/>
      <c r="CF515" s="172"/>
      <c r="CG515" s="172"/>
      <c r="CH515" s="172"/>
      <c r="CI515" s="172"/>
      <c r="CJ515" s="172"/>
      <c r="CK515" s="172"/>
      <c r="CL515" s="172"/>
      <c r="CM515" s="172"/>
      <c r="CN515" s="172"/>
      <c r="CO515" s="172"/>
      <c r="CP515" s="172"/>
      <c r="CQ515" s="172"/>
      <c r="CR515" s="172"/>
      <c r="CS515" s="172"/>
      <c r="CT515" s="172"/>
      <c r="CU515" s="172"/>
      <c r="CV515" s="172"/>
      <c r="CW515" s="172"/>
      <c r="CX515" s="172"/>
      <c r="CY515" s="172"/>
      <c r="CZ515" s="172"/>
    </row>
    <row r="516" spans="1:104" ht="11.25" customHeight="1" x14ac:dyDescent="0.25">
      <c r="A516" s="172"/>
      <c r="B516" s="172"/>
      <c r="C516" s="172"/>
      <c r="D516" s="172"/>
      <c r="E516" s="116"/>
      <c r="F516" s="119"/>
      <c r="G516" s="117"/>
      <c r="H516" s="116"/>
      <c r="I516" s="119"/>
      <c r="J516" s="172"/>
      <c r="K516" s="166"/>
      <c r="L516" s="166"/>
      <c r="M516" s="166"/>
      <c r="N516" s="166"/>
      <c r="O516" s="166"/>
      <c r="P516" s="166"/>
      <c r="Q516" s="166"/>
      <c r="R516" s="166"/>
      <c r="S516" s="172"/>
      <c r="T516" s="166"/>
      <c r="U516" s="166"/>
      <c r="V516" s="166"/>
      <c r="W516" s="166"/>
      <c r="X516" s="166"/>
      <c r="Y516" s="166"/>
      <c r="Z516" s="166"/>
      <c r="AA516" s="166"/>
      <c r="AB516" s="172"/>
      <c r="AC516" s="172"/>
      <c r="AD516" s="172"/>
      <c r="AE516" s="172"/>
      <c r="AF516" s="172"/>
      <c r="AG516" s="172"/>
      <c r="AH516" s="172"/>
      <c r="AI516" s="172"/>
      <c r="AJ516" s="172"/>
      <c r="AK516" s="172"/>
      <c r="AL516" s="174"/>
      <c r="AM516" s="172"/>
      <c r="AN516" s="172"/>
      <c r="AO516" s="172"/>
      <c r="AP516" s="172"/>
      <c r="AQ516" s="172"/>
      <c r="AR516" s="172"/>
      <c r="AS516" s="172"/>
      <c r="AT516" s="172"/>
      <c r="AU516" s="172"/>
      <c r="AV516" s="172"/>
      <c r="AW516" s="172"/>
      <c r="AX516" s="172"/>
      <c r="AY516" s="172"/>
      <c r="AZ516" s="172"/>
      <c r="BA516" s="172"/>
      <c r="BB516" s="172"/>
      <c r="BC516" s="172"/>
      <c r="BD516" s="172"/>
      <c r="BE516" s="172"/>
      <c r="BF516" s="172"/>
      <c r="BG516" s="172"/>
      <c r="BH516" s="172"/>
      <c r="BI516" s="172"/>
      <c r="BJ516" s="172"/>
      <c r="BK516" s="172"/>
      <c r="BL516" s="172"/>
      <c r="BM516" s="172"/>
      <c r="BN516" s="172"/>
      <c r="BO516" s="172"/>
      <c r="BP516" s="172"/>
      <c r="BQ516" s="172"/>
      <c r="BR516" s="172"/>
      <c r="BS516" s="172"/>
      <c r="BT516" s="172"/>
      <c r="BU516" s="172"/>
      <c r="BV516" s="172"/>
      <c r="BW516" s="172"/>
      <c r="BX516" s="172"/>
      <c r="BY516" s="172"/>
      <c r="BZ516" s="172"/>
      <c r="CA516" s="172"/>
      <c r="CB516" s="172"/>
      <c r="CC516" s="172"/>
      <c r="CD516" s="172"/>
      <c r="CE516" s="172"/>
      <c r="CF516" s="172"/>
      <c r="CG516" s="172"/>
      <c r="CH516" s="172"/>
      <c r="CI516" s="172"/>
      <c r="CJ516" s="172"/>
      <c r="CK516" s="172"/>
      <c r="CL516" s="172"/>
      <c r="CM516" s="172"/>
      <c r="CN516" s="172"/>
      <c r="CO516" s="172"/>
      <c r="CP516" s="172"/>
      <c r="CQ516" s="172"/>
      <c r="CR516" s="172"/>
      <c r="CS516" s="172"/>
      <c r="CT516" s="172"/>
      <c r="CU516" s="172"/>
      <c r="CV516" s="172"/>
      <c r="CW516" s="172"/>
      <c r="CX516" s="172"/>
      <c r="CY516" s="172"/>
      <c r="CZ516" s="172"/>
    </row>
    <row r="517" spans="1:104" ht="11.25" customHeight="1" x14ac:dyDescent="0.25">
      <c r="A517" s="172"/>
      <c r="B517" s="172"/>
      <c r="C517" s="172"/>
      <c r="D517" s="172"/>
      <c r="E517" s="116"/>
      <c r="F517" s="119"/>
      <c r="G517" s="117"/>
      <c r="H517" s="116"/>
      <c r="I517" s="119"/>
      <c r="J517" s="172"/>
      <c r="K517" s="166"/>
      <c r="L517" s="166"/>
      <c r="M517" s="166"/>
      <c r="N517" s="166"/>
      <c r="O517" s="166"/>
      <c r="P517" s="166"/>
      <c r="Q517" s="166"/>
      <c r="R517" s="166"/>
      <c r="S517" s="172"/>
      <c r="T517" s="166"/>
      <c r="U517" s="166"/>
      <c r="V517" s="166"/>
      <c r="W517" s="166"/>
      <c r="X517" s="166"/>
      <c r="Y517" s="166"/>
      <c r="Z517" s="166"/>
      <c r="AA517" s="166"/>
      <c r="AB517" s="172"/>
      <c r="AC517" s="172"/>
      <c r="AD517" s="172"/>
      <c r="AE517" s="172"/>
      <c r="AF517" s="172"/>
      <c r="AG517" s="172"/>
      <c r="AH517" s="172"/>
      <c r="AI517" s="172"/>
      <c r="AJ517" s="172"/>
      <c r="AK517" s="172"/>
      <c r="AL517" s="174"/>
      <c r="AM517" s="172"/>
      <c r="AN517" s="172"/>
      <c r="AO517" s="172"/>
      <c r="AP517" s="172"/>
      <c r="AQ517" s="172"/>
      <c r="AR517" s="172"/>
      <c r="AS517" s="172"/>
      <c r="AT517" s="172"/>
      <c r="AU517" s="172"/>
      <c r="AV517" s="172"/>
      <c r="AW517" s="172"/>
      <c r="AX517" s="172"/>
      <c r="AY517" s="172"/>
      <c r="AZ517" s="172"/>
      <c r="BA517" s="172"/>
      <c r="BB517" s="172"/>
      <c r="BC517" s="172"/>
      <c r="BD517" s="172"/>
      <c r="BE517" s="172"/>
      <c r="BF517" s="172"/>
      <c r="BG517" s="172"/>
      <c r="BH517" s="172"/>
      <c r="BI517" s="172"/>
      <c r="BJ517" s="172"/>
      <c r="BK517" s="172"/>
      <c r="BL517" s="172"/>
      <c r="BM517" s="172"/>
      <c r="BN517" s="172"/>
      <c r="BO517" s="172"/>
      <c r="BP517" s="172"/>
      <c r="BQ517" s="172"/>
      <c r="BR517" s="172"/>
      <c r="BS517" s="172"/>
      <c r="BT517" s="172"/>
      <c r="BU517" s="172"/>
      <c r="BV517" s="172"/>
      <c r="BW517" s="172"/>
      <c r="BX517" s="172"/>
      <c r="BY517" s="172"/>
      <c r="BZ517" s="172"/>
      <c r="CA517" s="172"/>
      <c r="CB517" s="172"/>
      <c r="CC517" s="172"/>
      <c r="CD517" s="172"/>
      <c r="CE517" s="172"/>
      <c r="CF517" s="172"/>
      <c r="CG517" s="172"/>
      <c r="CH517" s="172"/>
      <c r="CI517" s="172"/>
      <c r="CJ517" s="172"/>
      <c r="CK517" s="172"/>
      <c r="CL517" s="172"/>
      <c r="CM517" s="172"/>
      <c r="CN517" s="172"/>
      <c r="CO517" s="172"/>
      <c r="CP517" s="172"/>
      <c r="CQ517" s="172"/>
      <c r="CR517" s="172"/>
      <c r="CS517" s="172"/>
      <c r="CT517" s="172"/>
      <c r="CU517" s="172"/>
      <c r="CV517" s="172"/>
      <c r="CW517" s="172"/>
      <c r="CX517" s="172"/>
      <c r="CY517" s="172"/>
      <c r="CZ517" s="172"/>
    </row>
    <row r="518" spans="1:104" ht="11.25" customHeight="1" x14ac:dyDescent="0.25">
      <c r="A518" s="172"/>
      <c r="B518" s="172"/>
      <c r="C518" s="172"/>
      <c r="D518" s="172"/>
      <c r="E518" s="116"/>
      <c r="F518" s="119"/>
      <c r="G518" s="117"/>
      <c r="H518" s="116"/>
      <c r="I518" s="119"/>
      <c r="J518" s="172"/>
      <c r="K518" s="166"/>
      <c r="L518" s="166"/>
      <c r="M518" s="166"/>
      <c r="N518" s="166"/>
      <c r="O518" s="166"/>
      <c r="P518" s="166"/>
      <c r="Q518" s="166"/>
      <c r="R518" s="166"/>
      <c r="S518" s="172"/>
      <c r="T518" s="166"/>
      <c r="U518" s="166"/>
      <c r="V518" s="166"/>
      <c r="W518" s="166"/>
      <c r="X518" s="166"/>
      <c r="Y518" s="166"/>
      <c r="Z518" s="166"/>
      <c r="AA518" s="166"/>
      <c r="AB518" s="172"/>
      <c r="AC518" s="172"/>
      <c r="AD518" s="172"/>
      <c r="AE518" s="172"/>
      <c r="AF518" s="172"/>
      <c r="AG518" s="172"/>
      <c r="AH518" s="172"/>
      <c r="AI518" s="172"/>
      <c r="AJ518" s="172"/>
      <c r="AK518" s="172"/>
      <c r="AL518" s="174"/>
      <c r="AM518" s="172"/>
      <c r="AN518" s="172"/>
      <c r="AO518" s="172"/>
      <c r="AP518" s="172"/>
      <c r="AQ518" s="172"/>
      <c r="AR518" s="172"/>
      <c r="AS518" s="172"/>
      <c r="AT518" s="172"/>
      <c r="AU518" s="172"/>
      <c r="AV518" s="172"/>
      <c r="AW518" s="172"/>
      <c r="AX518" s="172"/>
      <c r="AY518" s="172"/>
      <c r="AZ518" s="172"/>
      <c r="BA518" s="172"/>
      <c r="BB518" s="172"/>
      <c r="BC518" s="172"/>
      <c r="BD518" s="172"/>
      <c r="BE518" s="172"/>
      <c r="BF518" s="172"/>
      <c r="BG518" s="172"/>
      <c r="BH518" s="172"/>
      <c r="BI518" s="172"/>
      <c r="BJ518" s="172"/>
      <c r="BK518" s="172"/>
      <c r="BL518" s="172"/>
      <c r="BM518" s="172"/>
      <c r="BN518" s="172"/>
      <c r="BO518" s="172"/>
      <c r="BP518" s="172"/>
      <c r="BQ518" s="172"/>
      <c r="BR518" s="172"/>
      <c r="BS518" s="172"/>
      <c r="BT518" s="172"/>
      <c r="BU518" s="172"/>
      <c r="BV518" s="172"/>
      <c r="BW518" s="172"/>
      <c r="BX518" s="172"/>
      <c r="BY518" s="172"/>
      <c r="BZ518" s="172"/>
      <c r="CA518" s="172"/>
      <c r="CB518" s="172"/>
      <c r="CC518" s="172"/>
      <c r="CD518" s="172"/>
      <c r="CE518" s="172"/>
      <c r="CF518" s="172"/>
      <c r="CG518" s="172"/>
      <c r="CH518" s="172"/>
      <c r="CI518" s="172"/>
      <c r="CJ518" s="172"/>
      <c r="CK518" s="172"/>
      <c r="CL518" s="172"/>
      <c r="CM518" s="172"/>
      <c r="CN518" s="172"/>
      <c r="CO518" s="172"/>
      <c r="CP518" s="172"/>
      <c r="CQ518" s="172"/>
      <c r="CR518" s="172"/>
      <c r="CS518" s="172"/>
      <c r="CT518" s="172"/>
      <c r="CU518" s="172"/>
      <c r="CV518" s="172"/>
      <c r="CW518" s="172"/>
      <c r="CX518" s="172"/>
      <c r="CY518" s="172"/>
      <c r="CZ518" s="172"/>
    </row>
    <row r="519" spans="1:104" ht="11.25" customHeight="1" x14ac:dyDescent="0.25">
      <c r="A519" s="172"/>
      <c r="B519" s="172"/>
      <c r="C519" s="172"/>
      <c r="D519" s="172"/>
      <c r="E519" s="116"/>
      <c r="F519" s="119"/>
      <c r="G519" s="117"/>
      <c r="H519" s="116"/>
      <c r="I519" s="119"/>
      <c r="J519" s="172"/>
      <c r="K519" s="166"/>
      <c r="L519" s="166"/>
      <c r="M519" s="166"/>
      <c r="N519" s="166"/>
      <c r="O519" s="166"/>
      <c r="P519" s="166"/>
      <c r="Q519" s="166"/>
      <c r="R519" s="166"/>
      <c r="S519" s="172"/>
      <c r="T519" s="166"/>
      <c r="U519" s="166"/>
      <c r="V519" s="166"/>
      <c r="W519" s="166"/>
      <c r="X519" s="166"/>
      <c r="Y519" s="166"/>
      <c r="Z519" s="166"/>
      <c r="AA519" s="166"/>
      <c r="AB519" s="172"/>
      <c r="AC519" s="172"/>
      <c r="AD519" s="172"/>
      <c r="AE519" s="172"/>
      <c r="AF519" s="172"/>
      <c r="AG519" s="172"/>
      <c r="AH519" s="172"/>
      <c r="AI519" s="172"/>
      <c r="AJ519" s="172"/>
      <c r="AK519" s="172"/>
      <c r="AL519" s="174"/>
      <c r="AM519" s="172"/>
      <c r="AN519" s="172"/>
      <c r="AO519" s="172"/>
      <c r="AP519" s="172"/>
      <c r="AQ519" s="172"/>
      <c r="AR519" s="172"/>
      <c r="AS519" s="172"/>
      <c r="AT519" s="172"/>
      <c r="AU519" s="172"/>
      <c r="AV519" s="172"/>
      <c r="AW519" s="172"/>
      <c r="AX519" s="172"/>
      <c r="AY519" s="172"/>
      <c r="AZ519" s="172"/>
      <c r="BA519" s="172"/>
      <c r="BB519" s="172"/>
      <c r="BC519" s="172"/>
      <c r="BD519" s="172"/>
      <c r="BE519" s="172"/>
      <c r="BF519" s="172"/>
      <c r="BG519" s="172"/>
      <c r="BH519" s="172"/>
      <c r="BI519" s="172"/>
      <c r="BJ519" s="172"/>
      <c r="BK519" s="172"/>
      <c r="BL519" s="172"/>
      <c r="BM519" s="172"/>
      <c r="BN519" s="172"/>
      <c r="BO519" s="172"/>
      <c r="BP519" s="172"/>
      <c r="BQ519" s="172"/>
      <c r="BR519" s="172"/>
      <c r="BS519" s="172"/>
      <c r="BT519" s="172"/>
      <c r="BU519" s="172"/>
      <c r="BV519" s="172"/>
      <c r="BW519" s="172"/>
      <c r="BX519" s="172"/>
      <c r="BY519" s="172"/>
      <c r="BZ519" s="172"/>
      <c r="CA519" s="172"/>
      <c r="CB519" s="172"/>
      <c r="CC519" s="172"/>
      <c r="CD519" s="172"/>
      <c r="CE519" s="172"/>
      <c r="CF519" s="172"/>
      <c r="CG519" s="172"/>
      <c r="CH519" s="172"/>
      <c r="CI519" s="172"/>
      <c r="CJ519" s="172"/>
      <c r="CK519" s="172"/>
      <c r="CL519" s="172"/>
      <c r="CM519" s="172"/>
      <c r="CN519" s="172"/>
      <c r="CO519" s="172"/>
      <c r="CP519" s="172"/>
      <c r="CQ519" s="172"/>
      <c r="CR519" s="172"/>
      <c r="CS519" s="172"/>
      <c r="CT519" s="172"/>
      <c r="CU519" s="172"/>
      <c r="CV519" s="172"/>
      <c r="CW519" s="172"/>
      <c r="CX519" s="172"/>
      <c r="CY519" s="172"/>
      <c r="CZ519" s="172"/>
    </row>
    <row r="520" spans="1:104" ht="11.25" customHeight="1" x14ac:dyDescent="0.25">
      <c r="A520" s="172"/>
      <c r="B520" s="172"/>
      <c r="C520" s="172"/>
      <c r="D520" s="172"/>
      <c r="E520" s="116"/>
      <c r="F520" s="119"/>
      <c r="G520" s="117"/>
      <c r="H520" s="116"/>
      <c r="I520" s="119"/>
      <c r="J520" s="172"/>
      <c r="K520" s="166"/>
      <c r="L520" s="166"/>
      <c r="M520" s="166"/>
      <c r="N520" s="166"/>
      <c r="O520" s="166"/>
      <c r="P520" s="166"/>
      <c r="Q520" s="166"/>
      <c r="R520" s="166"/>
      <c r="S520" s="172"/>
      <c r="T520" s="166"/>
      <c r="U520" s="166"/>
      <c r="V520" s="166"/>
      <c r="W520" s="166"/>
      <c r="X520" s="166"/>
      <c r="Y520" s="166"/>
      <c r="Z520" s="166"/>
      <c r="AA520" s="166"/>
      <c r="AB520" s="172"/>
      <c r="AC520" s="172"/>
      <c r="AD520" s="172"/>
      <c r="AE520" s="172"/>
      <c r="AF520" s="172"/>
      <c r="AG520" s="172"/>
      <c r="AH520" s="172"/>
      <c r="AI520" s="172"/>
      <c r="AJ520" s="172"/>
      <c r="AK520" s="172"/>
      <c r="AL520" s="174"/>
      <c r="AM520" s="172"/>
      <c r="AN520" s="172"/>
      <c r="AO520" s="172"/>
      <c r="AP520" s="172"/>
      <c r="AQ520" s="172"/>
      <c r="AR520" s="172"/>
      <c r="AS520" s="172"/>
      <c r="AT520" s="172"/>
      <c r="AU520" s="172"/>
      <c r="AV520" s="172"/>
      <c r="AW520" s="172"/>
      <c r="AX520" s="172"/>
      <c r="AY520" s="172"/>
      <c r="AZ520" s="172"/>
      <c r="BA520" s="172"/>
      <c r="BB520" s="172"/>
      <c r="BC520" s="172"/>
      <c r="BD520" s="172"/>
      <c r="BE520" s="172"/>
      <c r="BF520" s="172"/>
      <c r="BG520" s="172"/>
      <c r="BH520" s="172"/>
      <c r="BI520" s="172"/>
      <c r="BJ520" s="172"/>
      <c r="BK520" s="172"/>
      <c r="BL520" s="172"/>
      <c r="BM520" s="172"/>
      <c r="BN520" s="172"/>
      <c r="BO520" s="172"/>
      <c r="BP520" s="172"/>
      <c r="BQ520" s="172"/>
      <c r="BR520" s="172"/>
      <c r="BS520" s="172"/>
      <c r="BT520" s="172"/>
      <c r="BU520" s="172"/>
      <c r="BV520" s="172"/>
      <c r="BW520" s="172"/>
      <c r="BX520" s="172"/>
      <c r="BY520" s="172"/>
      <c r="BZ520" s="172"/>
      <c r="CA520" s="172"/>
      <c r="CB520" s="172"/>
      <c r="CC520" s="172"/>
      <c r="CD520" s="172"/>
      <c r="CE520" s="172"/>
      <c r="CF520" s="172"/>
      <c r="CG520" s="172"/>
      <c r="CH520" s="172"/>
      <c r="CI520" s="172"/>
      <c r="CJ520" s="172"/>
      <c r="CK520" s="172"/>
      <c r="CL520" s="172"/>
      <c r="CM520" s="172"/>
      <c r="CN520" s="172"/>
      <c r="CO520" s="172"/>
      <c r="CP520" s="172"/>
      <c r="CQ520" s="172"/>
      <c r="CR520" s="172"/>
      <c r="CS520" s="172"/>
      <c r="CT520" s="172"/>
      <c r="CU520" s="172"/>
      <c r="CV520" s="172"/>
      <c r="CW520" s="172"/>
      <c r="CX520" s="172"/>
      <c r="CY520" s="172"/>
      <c r="CZ520" s="172"/>
    </row>
    <row r="521" spans="1:104" ht="11.25" customHeight="1" x14ac:dyDescent="0.25">
      <c r="A521" s="172"/>
      <c r="B521" s="172"/>
      <c r="C521" s="172"/>
      <c r="D521" s="172"/>
      <c r="E521" s="116"/>
      <c r="F521" s="119"/>
      <c r="G521" s="117"/>
      <c r="H521" s="116"/>
      <c r="I521" s="119"/>
      <c r="J521" s="172"/>
      <c r="K521" s="166"/>
      <c r="L521" s="166"/>
      <c r="M521" s="166"/>
      <c r="N521" s="166"/>
      <c r="O521" s="166"/>
      <c r="P521" s="166"/>
      <c r="Q521" s="166"/>
      <c r="R521" s="166"/>
      <c r="S521" s="172"/>
      <c r="T521" s="166"/>
      <c r="U521" s="166"/>
      <c r="V521" s="166"/>
      <c r="W521" s="166"/>
      <c r="X521" s="166"/>
      <c r="Y521" s="166"/>
      <c r="Z521" s="166"/>
      <c r="AA521" s="166"/>
      <c r="AB521" s="172"/>
      <c r="AC521" s="172"/>
      <c r="AD521" s="172"/>
      <c r="AE521" s="172"/>
      <c r="AF521" s="172"/>
      <c r="AG521" s="172"/>
      <c r="AH521" s="172"/>
      <c r="AI521" s="172"/>
      <c r="AJ521" s="172"/>
      <c r="AK521" s="172"/>
      <c r="AL521" s="174"/>
      <c r="AM521" s="172"/>
      <c r="AN521" s="172"/>
      <c r="AO521" s="172"/>
      <c r="AP521" s="172"/>
      <c r="AQ521" s="172"/>
      <c r="AR521" s="172"/>
      <c r="AS521" s="172"/>
      <c r="AT521" s="172"/>
      <c r="AU521" s="172"/>
      <c r="AV521" s="172"/>
      <c r="AW521" s="172"/>
      <c r="AX521" s="172"/>
      <c r="AY521" s="172"/>
      <c r="AZ521" s="172"/>
      <c r="BA521" s="172"/>
      <c r="BB521" s="172"/>
      <c r="BC521" s="172"/>
      <c r="BD521" s="172"/>
      <c r="BE521" s="172"/>
      <c r="BF521" s="172"/>
      <c r="BG521" s="172"/>
      <c r="BH521" s="172"/>
      <c r="BI521" s="172"/>
      <c r="BJ521" s="172"/>
      <c r="BK521" s="172"/>
      <c r="BL521" s="172"/>
      <c r="BM521" s="172"/>
      <c r="BN521" s="172"/>
      <c r="BO521" s="172"/>
      <c r="BP521" s="172"/>
      <c r="BQ521" s="172"/>
      <c r="BR521" s="172"/>
      <c r="BS521" s="172"/>
      <c r="BT521" s="172"/>
      <c r="BU521" s="172"/>
      <c r="BV521" s="172"/>
      <c r="BW521" s="172"/>
      <c r="BX521" s="172"/>
      <c r="BY521" s="172"/>
      <c r="BZ521" s="172"/>
      <c r="CA521" s="172"/>
      <c r="CB521" s="172"/>
      <c r="CC521" s="172"/>
      <c r="CD521" s="172"/>
      <c r="CE521" s="172"/>
      <c r="CF521" s="172"/>
      <c r="CG521" s="172"/>
      <c r="CH521" s="172"/>
      <c r="CI521" s="172"/>
      <c r="CJ521" s="172"/>
      <c r="CK521" s="172"/>
      <c r="CL521" s="172"/>
      <c r="CM521" s="172"/>
      <c r="CN521" s="172"/>
      <c r="CO521" s="172"/>
      <c r="CP521" s="172"/>
      <c r="CQ521" s="172"/>
      <c r="CR521" s="172"/>
      <c r="CS521" s="172"/>
      <c r="CT521" s="172"/>
      <c r="CU521" s="172"/>
      <c r="CV521" s="172"/>
      <c r="CW521" s="172"/>
      <c r="CX521" s="172"/>
      <c r="CY521" s="172"/>
      <c r="CZ521" s="172"/>
    </row>
    <row r="522" spans="1:104" ht="11.25" customHeight="1" x14ac:dyDescent="0.25">
      <c r="A522" s="172"/>
      <c r="B522" s="172"/>
      <c r="C522" s="172"/>
      <c r="D522" s="172"/>
      <c r="E522" s="116"/>
      <c r="F522" s="119"/>
      <c r="G522" s="117"/>
      <c r="H522" s="116"/>
      <c r="I522" s="119"/>
      <c r="J522" s="172"/>
      <c r="K522" s="166"/>
      <c r="L522" s="166"/>
      <c r="M522" s="166"/>
      <c r="N522" s="166"/>
      <c r="O522" s="166"/>
      <c r="P522" s="166"/>
      <c r="Q522" s="166"/>
      <c r="R522" s="166"/>
      <c r="S522" s="172"/>
      <c r="T522" s="166"/>
      <c r="U522" s="166"/>
      <c r="V522" s="166"/>
      <c r="W522" s="166"/>
      <c r="X522" s="166"/>
      <c r="Y522" s="166"/>
      <c r="Z522" s="166"/>
      <c r="AA522" s="166"/>
      <c r="AB522" s="172"/>
      <c r="AC522" s="172"/>
      <c r="AD522" s="172"/>
      <c r="AE522" s="172"/>
      <c r="AF522" s="172"/>
      <c r="AG522" s="172"/>
      <c r="AH522" s="172"/>
      <c r="AI522" s="172"/>
      <c r="AJ522" s="172"/>
      <c r="AK522" s="172"/>
      <c r="AL522" s="174"/>
      <c r="AM522" s="172"/>
      <c r="AN522" s="172"/>
      <c r="AO522" s="172"/>
      <c r="AP522" s="172"/>
      <c r="AQ522" s="172"/>
      <c r="AR522" s="172"/>
      <c r="AS522" s="172"/>
      <c r="AT522" s="172"/>
      <c r="AU522" s="172"/>
      <c r="AV522" s="172"/>
      <c r="AW522" s="172"/>
      <c r="AX522" s="172"/>
      <c r="AY522" s="172"/>
      <c r="AZ522" s="172"/>
      <c r="BA522" s="172"/>
      <c r="BB522" s="172"/>
      <c r="BC522" s="172"/>
      <c r="BD522" s="172"/>
      <c r="BE522" s="172"/>
      <c r="BF522" s="172"/>
      <c r="BG522" s="172"/>
      <c r="BH522" s="172"/>
      <c r="BI522" s="172"/>
      <c r="BJ522" s="172"/>
      <c r="BK522" s="172"/>
      <c r="BL522" s="172"/>
      <c r="BM522" s="172"/>
      <c r="BN522" s="172"/>
      <c r="BO522" s="172"/>
      <c r="BP522" s="172"/>
      <c r="BQ522" s="172"/>
      <c r="BR522" s="172"/>
      <c r="BS522" s="172"/>
      <c r="BT522" s="172"/>
      <c r="BU522" s="172"/>
      <c r="BV522" s="172"/>
      <c r="BW522" s="172"/>
      <c r="BX522" s="172"/>
      <c r="BY522" s="172"/>
      <c r="BZ522" s="172"/>
      <c r="CA522" s="172"/>
      <c r="CB522" s="172"/>
      <c r="CC522" s="172"/>
      <c r="CD522" s="172"/>
      <c r="CE522" s="172"/>
      <c r="CF522" s="172"/>
      <c r="CG522" s="172"/>
      <c r="CH522" s="172"/>
      <c r="CI522" s="172"/>
      <c r="CJ522" s="172"/>
      <c r="CK522" s="172"/>
      <c r="CL522" s="172"/>
      <c r="CM522" s="172"/>
      <c r="CN522" s="172"/>
      <c r="CO522" s="172"/>
      <c r="CP522" s="172"/>
      <c r="CQ522" s="172"/>
      <c r="CR522" s="172"/>
      <c r="CS522" s="172"/>
      <c r="CT522" s="172"/>
      <c r="CU522" s="172"/>
      <c r="CV522" s="172"/>
      <c r="CW522" s="172"/>
      <c r="CX522" s="172"/>
      <c r="CY522" s="172"/>
      <c r="CZ522" s="172"/>
    </row>
    <row r="523" spans="1:104" ht="11.25" customHeight="1" x14ac:dyDescent="0.25">
      <c r="A523" s="172"/>
      <c r="B523" s="172"/>
      <c r="C523" s="172"/>
      <c r="D523" s="172"/>
      <c r="E523" s="116"/>
      <c r="F523" s="119"/>
      <c r="G523" s="117"/>
      <c r="H523" s="116"/>
      <c r="I523" s="119"/>
      <c r="J523" s="172"/>
      <c r="K523" s="166"/>
      <c r="L523" s="166"/>
      <c r="M523" s="166"/>
      <c r="N523" s="166"/>
      <c r="O523" s="166"/>
      <c r="P523" s="166"/>
      <c r="Q523" s="166"/>
      <c r="R523" s="166"/>
      <c r="S523" s="172"/>
      <c r="T523" s="166"/>
      <c r="U523" s="166"/>
      <c r="V523" s="166"/>
      <c r="W523" s="166"/>
      <c r="X523" s="166"/>
      <c r="Y523" s="166"/>
      <c r="Z523" s="166"/>
      <c r="AA523" s="166"/>
      <c r="AB523" s="172"/>
      <c r="AC523" s="172"/>
      <c r="AD523" s="172"/>
      <c r="AE523" s="172"/>
      <c r="AF523" s="172"/>
      <c r="AG523" s="172"/>
      <c r="AH523" s="172"/>
      <c r="AI523" s="172"/>
      <c r="AJ523" s="172"/>
      <c r="AK523" s="172"/>
      <c r="AL523" s="174"/>
      <c r="AM523" s="172"/>
      <c r="AN523" s="172"/>
      <c r="AO523" s="172"/>
      <c r="AP523" s="172"/>
      <c r="AQ523" s="172"/>
      <c r="AR523" s="172"/>
      <c r="AS523" s="172"/>
      <c r="AT523" s="172"/>
      <c r="AU523" s="172"/>
      <c r="AV523" s="172"/>
      <c r="AW523" s="172"/>
      <c r="AX523" s="172"/>
      <c r="AY523" s="172"/>
      <c r="AZ523" s="172"/>
      <c r="BA523" s="172"/>
      <c r="BB523" s="172"/>
      <c r="BC523" s="172"/>
      <c r="BD523" s="172"/>
      <c r="BE523" s="172"/>
      <c r="BF523" s="172"/>
      <c r="BG523" s="172"/>
      <c r="BH523" s="172"/>
      <c r="BI523" s="172"/>
      <c r="BJ523" s="172"/>
      <c r="BK523" s="172"/>
      <c r="BL523" s="172"/>
      <c r="BM523" s="172"/>
      <c r="BN523" s="172"/>
      <c r="BO523" s="172"/>
      <c r="BP523" s="172"/>
      <c r="BQ523" s="172"/>
      <c r="BR523" s="172"/>
      <c r="BS523" s="172"/>
      <c r="BT523" s="172"/>
      <c r="BU523" s="172"/>
      <c r="BV523" s="172"/>
      <c r="BW523" s="172"/>
      <c r="BX523" s="172"/>
      <c r="BY523" s="172"/>
      <c r="BZ523" s="172"/>
      <c r="CA523" s="172"/>
      <c r="CB523" s="172"/>
      <c r="CC523" s="172"/>
      <c r="CD523" s="172"/>
      <c r="CE523" s="172"/>
      <c r="CF523" s="172"/>
      <c r="CG523" s="172"/>
      <c r="CH523" s="172"/>
      <c r="CI523" s="172"/>
      <c r="CJ523" s="172"/>
      <c r="CK523" s="172"/>
      <c r="CL523" s="172"/>
      <c r="CM523" s="172"/>
      <c r="CN523" s="172"/>
      <c r="CO523" s="172"/>
      <c r="CP523" s="172"/>
      <c r="CQ523" s="172"/>
      <c r="CR523" s="172"/>
      <c r="CS523" s="172"/>
      <c r="CT523" s="172"/>
      <c r="CU523" s="172"/>
      <c r="CV523" s="172"/>
      <c r="CW523" s="172"/>
      <c r="CX523" s="172"/>
      <c r="CY523" s="172"/>
      <c r="CZ523" s="172"/>
    </row>
    <row r="524" spans="1:104" ht="11.25" customHeight="1" x14ac:dyDescent="0.25">
      <c r="A524" s="172"/>
      <c r="B524" s="172"/>
      <c r="C524" s="172"/>
      <c r="D524" s="172"/>
      <c r="E524" s="116"/>
      <c r="F524" s="119"/>
      <c r="G524" s="117"/>
      <c r="H524" s="116"/>
      <c r="I524" s="119"/>
      <c r="J524" s="172"/>
      <c r="K524" s="166"/>
      <c r="L524" s="166"/>
      <c r="M524" s="166"/>
      <c r="N524" s="166"/>
      <c r="O524" s="166"/>
      <c r="P524" s="166"/>
      <c r="Q524" s="166"/>
      <c r="R524" s="166"/>
      <c r="S524" s="172"/>
      <c r="T524" s="166"/>
      <c r="U524" s="166"/>
      <c r="V524" s="166"/>
      <c r="W524" s="166"/>
      <c r="X524" s="166"/>
      <c r="Y524" s="166"/>
      <c r="Z524" s="166"/>
      <c r="AA524" s="166"/>
      <c r="AB524" s="172"/>
      <c r="AC524" s="172"/>
      <c r="AD524" s="172"/>
      <c r="AE524" s="172"/>
      <c r="AF524" s="172"/>
      <c r="AG524" s="172"/>
      <c r="AH524" s="172"/>
      <c r="AI524" s="172"/>
      <c r="AJ524" s="172"/>
      <c r="AK524" s="172"/>
      <c r="AL524" s="174"/>
      <c r="AM524" s="172"/>
      <c r="AN524" s="172"/>
      <c r="AO524" s="172"/>
      <c r="AP524" s="172"/>
      <c r="AQ524" s="172"/>
      <c r="AR524" s="172"/>
      <c r="AS524" s="172"/>
      <c r="AT524" s="172"/>
      <c r="AU524" s="172"/>
      <c r="AV524" s="172"/>
      <c r="AW524" s="172"/>
      <c r="AX524" s="172"/>
      <c r="AY524" s="172"/>
      <c r="AZ524" s="172"/>
      <c r="BA524" s="172"/>
      <c r="BB524" s="172"/>
      <c r="BC524" s="172"/>
      <c r="BD524" s="172"/>
      <c r="BE524" s="172"/>
      <c r="BF524" s="172"/>
      <c r="BG524" s="172"/>
      <c r="BH524" s="172"/>
      <c r="BI524" s="172"/>
      <c r="BJ524" s="172"/>
      <c r="BK524" s="172"/>
      <c r="BL524" s="172"/>
      <c r="BM524" s="172"/>
      <c r="BN524" s="172"/>
      <c r="BO524" s="172"/>
      <c r="BP524" s="172"/>
      <c r="BQ524" s="172"/>
      <c r="BR524" s="172"/>
      <c r="BS524" s="172"/>
      <c r="BT524" s="172"/>
      <c r="BU524" s="172"/>
      <c r="BV524" s="172"/>
      <c r="BW524" s="172"/>
      <c r="BX524" s="172"/>
      <c r="BY524" s="172"/>
      <c r="BZ524" s="172"/>
      <c r="CA524" s="172"/>
      <c r="CB524" s="172"/>
      <c r="CC524" s="172"/>
      <c r="CD524" s="172"/>
      <c r="CE524" s="172"/>
      <c r="CF524" s="172"/>
      <c r="CG524" s="172"/>
      <c r="CH524" s="172"/>
      <c r="CI524" s="172"/>
      <c r="CJ524" s="172"/>
      <c r="CK524" s="172"/>
      <c r="CL524" s="172"/>
      <c r="CM524" s="172"/>
      <c r="CN524" s="172"/>
      <c r="CO524" s="172"/>
      <c r="CP524" s="172"/>
      <c r="CQ524" s="172"/>
      <c r="CR524" s="172"/>
      <c r="CS524" s="172"/>
      <c r="CT524" s="172"/>
      <c r="CU524" s="172"/>
      <c r="CV524" s="172"/>
      <c r="CW524" s="172"/>
      <c r="CX524" s="172"/>
      <c r="CY524" s="172"/>
      <c r="CZ524" s="172"/>
    </row>
    <row r="525" spans="1:104" ht="11.25" customHeight="1" x14ac:dyDescent="0.25">
      <c r="A525" s="172"/>
      <c r="B525" s="172"/>
      <c r="C525" s="172"/>
      <c r="D525" s="172"/>
      <c r="E525" s="116"/>
      <c r="F525" s="119"/>
      <c r="G525" s="117"/>
      <c r="H525" s="116"/>
      <c r="I525" s="119"/>
      <c r="J525" s="172"/>
      <c r="K525" s="166"/>
      <c r="L525" s="166"/>
      <c r="M525" s="166"/>
      <c r="N525" s="166"/>
      <c r="O525" s="166"/>
      <c r="P525" s="166"/>
      <c r="Q525" s="166"/>
      <c r="R525" s="166"/>
      <c r="S525" s="172"/>
      <c r="T525" s="166"/>
      <c r="U525" s="166"/>
      <c r="V525" s="166"/>
      <c r="W525" s="166"/>
      <c r="X525" s="166"/>
      <c r="Y525" s="166"/>
      <c r="Z525" s="166"/>
      <c r="AA525" s="166"/>
      <c r="AB525" s="172"/>
      <c r="AC525" s="172"/>
      <c r="AD525" s="172"/>
      <c r="AE525" s="172"/>
      <c r="AF525" s="172"/>
      <c r="AG525" s="172"/>
      <c r="AH525" s="172"/>
      <c r="AI525" s="172"/>
      <c r="AJ525" s="172"/>
      <c r="AK525" s="172"/>
      <c r="AL525" s="174"/>
      <c r="AM525" s="172"/>
      <c r="AN525" s="172"/>
      <c r="AO525" s="172"/>
      <c r="AP525" s="172"/>
      <c r="AQ525" s="172"/>
      <c r="AR525" s="172"/>
      <c r="AS525" s="172"/>
      <c r="AT525" s="172"/>
      <c r="AU525" s="172"/>
      <c r="AV525" s="172"/>
      <c r="AW525" s="172"/>
      <c r="AX525" s="172"/>
      <c r="AY525" s="172"/>
      <c r="AZ525" s="172"/>
      <c r="BA525" s="172"/>
      <c r="BB525" s="172"/>
      <c r="BC525" s="172"/>
      <c r="BD525" s="172"/>
      <c r="BE525" s="172"/>
      <c r="BF525" s="172"/>
      <c r="BG525" s="172"/>
      <c r="BH525" s="172"/>
      <c r="BI525" s="172"/>
      <c r="BJ525" s="172"/>
      <c r="BK525" s="172"/>
      <c r="BL525" s="172"/>
      <c r="BM525" s="172"/>
      <c r="BN525" s="172"/>
      <c r="BO525" s="172"/>
      <c r="BP525" s="172"/>
      <c r="BQ525" s="172"/>
      <c r="BR525" s="172"/>
      <c r="BS525" s="172"/>
      <c r="BT525" s="172"/>
      <c r="BU525" s="172"/>
      <c r="BV525" s="172"/>
      <c r="BW525" s="172"/>
      <c r="BX525" s="172"/>
      <c r="BY525" s="172"/>
      <c r="BZ525" s="172"/>
      <c r="CA525" s="172"/>
      <c r="CB525" s="172"/>
      <c r="CC525" s="172"/>
      <c r="CD525" s="172"/>
      <c r="CE525" s="172"/>
      <c r="CF525" s="172"/>
      <c r="CG525" s="172"/>
      <c r="CH525" s="172"/>
      <c r="CI525" s="172"/>
      <c r="CJ525" s="172"/>
      <c r="CK525" s="172"/>
      <c r="CL525" s="172"/>
      <c r="CM525" s="172"/>
      <c r="CN525" s="172"/>
      <c r="CO525" s="172"/>
      <c r="CP525" s="172"/>
      <c r="CQ525" s="172"/>
      <c r="CR525" s="172"/>
      <c r="CS525" s="172"/>
      <c r="CT525" s="172"/>
      <c r="CU525" s="172"/>
      <c r="CV525" s="172"/>
      <c r="CW525" s="172"/>
      <c r="CX525" s="172"/>
      <c r="CY525" s="172"/>
      <c r="CZ525" s="172"/>
    </row>
    <row r="526" spans="1:104" ht="11.25" customHeight="1" x14ac:dyDescent="0.25">
      <c r="A526" s="172"/>
      <c r="B526" s="172"/>
      <c r="C526" s="172"/>
      <c r="D526" s="172"/>
      <c r="E526" s="116"/>
      <c r="F526" s="119"/>
      <c r="G526" s="117"/>
      <c r="H526" s="116"/>
      <c r="I526" s="119"/>
      <c r="J526" s="172"/>
      <c r="K526" s="166"/>
      <c r="L526" s="166"/>
      <c r="M526" s="166"/>
      <c r="N526" s="166"/>
      <c r="O526" s="166"/>
      <c r="P526" s="166"/>
      <c r="Q526" s="166"/>
      <c r="R526" s="166"/>
      <c r="S526" s="172"/>
      <c r="T526" s="166"/>
      <c r="U526" s="166"/>
      <c r="V526" s="166"/>
      <c r="W526" s="166"/>
      <c r="X526" s="166"/>
      <c r="Y526" s="166"/>
      <c r="Z526" s="166"/>
      <c r="AA526" s="166"/>
      <c r="AB526" s="172"/>
      <c r="AC526" s="172"/>
      <c r="AD526" s="172"/>
      <c r="AE526" s="172"/>
      <c r="AF526" s="172"/>
      <c r="AG526" s="172"/>
      <c r="AH526" s="172"/>
      <c r="AI526" s="172"/>
      <c r="AJ526" s="172"/>
      <c r="AK526" s="172"/>
      <c r="AL526" s="174"/>
      <c r="AM526" s="172"/>
      <c r="AN526" s="172"/>
      <c r="AO526" s="172"/>
      <c r="AP526" s="172"/>
      <c r="AQ526" s="172"/>
      <c r="AR526" s="172"/>
      <c r="AS526" s="172"/>
      <c r="AT526" s="172"/>
      <c r="AU526" s="172"/>
      <c r="AV526" s="172"/>
      <c r="AW526" s="172"/>
      <c r="AX526" s="172"/>
      <c r="AY526" s="172"/>
      <c r="AZ526" s="172"/>
      <c r="BA526" s="172"/>
      <c r="BB526" s="172"/>
      <c r="BC526" s="172"/>
      <c r="BD526" s="172"/>
      <c r="BE526" s="172"/>
      <c r="BF526" s="172"/>
      <c r="BG526" s="172"/>
      <c r="BH526" s="172"/>
      <c r="BI526" s="172"/>
      <c r="BJ526" s="172"/>
      <c r="BK526" s="172"/>
      <c r="BL526" s="172"/>
      <c r="BM526" s="172"/>
      <c r="BN526" s="172"/>
      <c r="BO526" s="172"/>
      <c r="BP526" s="172"/>
      <c r="BQ526" s="172"/>
      <c r="BR526" s="172"/>
      <c r="BS526" s="172"/>
      <c r="BT526" s="172"/>
      <c r="BU526" s="172"/>
      <c r="BV526" s="172"/>
      <c r="BW526" s="172"/>
      <c r="BX526" s="172"/>
      <c r="BY526" s="172"/>
      <c r="BZ526" s="172"/>
      <c r="CA526" s="172"/>
      <c r="CB526" s="172"/>
      <c r="CC526" s="172"/>
      <c r="CD526" s="172"/>
      <c r="CE526" s="172"/>
      <c r="CF526" s="172"/>
      <c r="CG526" s="172"/>
      <c r="CH526" s="172"/>
      <c r="CI526" s="172"/>
      <c r="CJ526" s="172"/>
      <c r="CK526" s="172"/>
      <c r="CL526" s="172"/>
      <c r="CM526" s="172"/>
      <c r="CN526" s="172"/>
      <c r="CO526" s="172"/>
      <c r="CP526" s="172"/>
      <c r="CQ526" s="172"/>
      <c r="CR526" s="172"/>
      <c r="CS526" s="172"/>
      <c r="CT526" s="172"/>
      <c r="CU526" s="172"/>
      <c r="CV526" s="172"/>
      <c r="CW526" s="172"/>
      <c r="CX526" s="172"/>
      <c r="CY526" s="172"/>
      <c r="CZ526" s="172"/>
    </row>
    <row r="527" spans="1:104" ht="11.25" customHeight="1" x14ac:dyDescent="0.25">
      <c r="A527" s="172"/>
      <c r="B527" s="172"/>
      <c r="C527" s="172"/>
      <c r="D527" s="172"/>
      <c r="E527" s="116"/>
      <c r="F527" s="119"/>
      <c r="G527" s="117"/>
      <c r="H527" s="116"/>
      <c r="I527" s="119"/>
      <c r="J527" s="172"/>
      <c r="K527" s="166"/>
      <c r="L527" s="166"/>
      <c r="M527" s="166"/>
      <c r="N527" s="166"/>
      <c r="O527" s="166"/>
      <c r="P527" s="166"/>
      <c r="Q527" s="166"/>
      <c r="R527" s="166"/>
      <c r="S527" s="172"/>
      <c r="T527" s="166"/>
      <c r="U527" s="166"/>
      <c r="V527" s="166"/>
      <c r="W527" s="166"/>
      <c r="X527" s="166"/>
      <c r="Y527" s="166"/>
      <c r="Z527" s="166"/>
      <c r="AA527" s="166"/>
      <c r="AB527" s="172"/>
      <c r="AC527" s="172"/>
      <c r="AD527" s="172"/>
      <c r="AE527" s="172"/>
      <c r="AF527" s="172"/>
      <c r="AG527" s="172"/>
      <c r="AH527" s="172"/>
      <c r="AI527" s="172"/>
      <c r="AJ527" s="172"/>
      <c r="AK527" s="172"/>
      <c r="AL527" s="174"/>
      <c r="AM527" s="172"/>
      <c r="AN527" s="172"/>
      <c r="AO527" s="172"/>
      <c r="AP527" s="172"/>
      <c r="AQ527" s="172"/>
      <c r="AR527" s="172"/>
      <c r="AS527" s="172"/>
      <c r="AT527" s="172"/>
      <c r="AU527" s="172"/>
      <c r="AV527" s="172"/>
      <c r="AW527" s="172"/>
      <c r="AX527" s="172"/>
      <c r="AY527" s="172"/>
      <c r="AZ527" s="172"/>
      <c r="BA527" s="172"/>
      <c r="BB527" s="172"/>
      <c r="BC527" s="172"/>
      <c r="BD527" s="172"/>
      <c r="BE527" s="172"/>
      <c r="BF527" s="172"/>
      <c r="BG527" s="172"/>
      <c r="BH527" s="172"/>
      <c r="BI527" s="172"/>
      <c r="BJ527" s="172"/>
      <c r="BK527" s="172"/>
      <c r="BL527" s="172"/>
      <c r="BM527" s="172"/>
      <c r="BN527" s="172"/>
      <c r="BO527" s="172"/>
      <c r="BP527" s="172"/>
      <c r="BQ527" s="172"/>
      <c r="BR527" s="172"/>
      <c r="BS527" s="172"/>
      <c r="BT527" s="172"/>
      <c r="BU527" s="172"/>
      <c r="BV527" s="172"/>
      <c r="BW527" s="172"/>
      <c r="BX527" s="172"/>
      <c r="BY527" s="172"/>
      <c r="BZ527" s="172"/>
      <c r="CA527" s="172"/>
      <c r="CB527" s="172"/>
      <c r="CC527" s="172"/>
      <c r="CD527" s="172"/>
      <c r="CE527" s="172"/>
      <c r="CF527" s="172"/>
      <c r="CG527" s="172"/>
      <c r="CH527" s="172"/>
      <c r="CI527" s="172"/>
      <c r="CJ527" s="172"/>
      <c r="CK527" s="172"/>
      <c r="CL527" s="172"/>
      <c r="CM527" s="172"/>
      <c r="CN527" s="172"/>
      <c r="CO527" s="172"/>
      <c r="CP527" s="172"/>
      <c r="CQ527" s="172"/>
      <c r="CR527" s="172"/>
      <c r="CS527" s="172"/>
      <c r="CT527" s="172"/>
      <c r="CU527" s="172"/>
      <c r="CV527" s="172"/>
      <c r="CW527" s="172"/>
      <c r="CX527" s="172"/>
      <c r="CY527" s="172"/>
      <c r="CZ527" s="172"/>
    </row>
    <row r="528" spans="1:104" ht="11.25" customHeight="1" x14ac:dyDescent="0.25">
      <c r="A528" s="172"/>
      <c r="B528" s="172"/>
      <c r="C528" s="172"/>
      <c r="D528" s="172"/>
      <c r="E528" s="116"/>
      <c r="F528" s="119"/>
      <c r="G528" s="117"/>
      <c r="H528" s="116"/>
      <c r="I528" s="119"/>
      <c r="J528" s="172"/>
      <c r="K528" s="166"/>
      <c r="L528" s="166"/>
      <c r="M528" s="166"/>
      <c r="N528" s="166"/>
      <c r="O528" s="166"/>
      <c r="P528" s="166"/>
      <c r="Q528" s="166"/>
      <c r="R528" s="166"/>
      <c r="S528" s="172"/>
      <c r="T528" s="166"/>
      <c r="U528" s="166"/>
      <c r="V528" s="166"/>
      <c r="W528" s="166"/>
      <c r="X528" s="166"/>
      <c r="Y528" s="166"/>
      <c r="Z528" s="166"/>
      <c r="AA528" s="166"/>
      <c r="AB528" s="172"/>
      <c r="AC528" s="172"/>
      <c r="AD528" s="172"/>
      <c r="AE528" s="172"/>
      <c r="AF528" s="172"/>
      <c r="AG528" s="172"/>
      <c r="AH528" s="172"/>
      <c r="AI528" s="172"/>
      <c r="AJ528" s="172"/>
      <c r="AK528" s="172"/>
      <c r="AL528" s="174"/>
      <c r="AM528" s="172"/>
      <c r="AN528" s="172"/>
      <c r="AO528" s="172"/>
      <c r="AP528" s="172"/>
      <c r="AQ528" s="172"/>
      <c r="AR528" s="172"/>
      <c r="AS528" s="172"/>
      <c r="AT528" s="172"/>
      <c r="AU528" s="172"/>
      <c r="AV528" s="172"/>
      <c r="AW528" s="172"/>
      <c r="AX528" s="172"/>
      <c r="AY528" s="172"/>
      <c r="AZ528" s="172"/>
      <c r="BA528" s="172"/>
      <c r="BB528" s="172"/>
      <c r="BC528" s="172"/>
      <c r="BD528" s="172"/>
      <c r="BE528" s="172"/>
      <c r="BF528" s="172"/>
      <c r="BG528" s="172"/>
      <c r="BH528" s="172"/>
      <c r="BI528" s="172"/>
      <c r="BJ528" s="172"/>
      <c r="BK528" s="172"/>
      <c r="BL528" s="172"/>
      <c r="BM528" s="172"/>
      <c r="BN528" s="172"/>
      <c r="BO528" s="172"/>
      <c r="BP528" s="172"/>
      <c r="BQ528" s="172"/>
      <c r="BR528" s="172"/>
      <c r="BS528" s="172"/>
      <c r="BT528" s="172"/>
      <c r="BU528" s="172"/>
      <c r="BV528" s="172"/>
      <c r="BW528" s="172"/>
      <c r="BX528" s="172"/>
      <c r="BY528" s="172"/>
      <c r="BZ528" s="172"/>
      <c r="CA528" s="172"/>
      <c r="CB528" s="172"/>
      <c r="CC528" s="172"/>
      <c r="CD528" s="172"/>
      <c r="CE528" s="172"/>
      <c r="CF528" s="172"/>
      <c r="CG528" s="172"/>
      <c r="CH528" s="172"/>
      <c r="CI528" s="172"/>
      <c r="CJ528" s="172"/>
      <c r="CK528" s="172"/>
      <c r="CL528" s="172"/>
      <c r="CM528" s="172"/>
      <c r="CN528" s="172"/>
      <c r="CO528" s="172"/>
      <c r="CP528" s="172"/>
      <c r="CQ528" s="172"/>
      <c r="CR528" s="172"/>
      <c r="CS528" s="172"/>
      <c r="CT528" s="172"/>
      <c r="CU528" s="172"/>
      <c r="CV528" s="172"/>
      <c r="CW528" s="172"/>
      <c r="CX528" s="172"/>
      <c r="CY528" s="172"/>
      <c r="CZ528" s="172"/>
    </row>
    <row r="529" spans="1:104" ht="11.25" customHeight="1" x14ac:dyDescent="0.25">
      <c r="A529" s="172"/>
      <c r="B529" s="172"/>
      <c r="C529" s="172"/>
      <c r="D529" s="172"/>
      <c r="E529" s="116"/>
      <c r="F529" s="119"/>
      <c r="G529" s="117"/>
      <c r="H529" s="116"/>
      <c r="I529" s="119"/>
      <c r="J529" s="172"/>
      <c r="K529" s="166"/>
      <c r="L529" s="166"/>
      <c r="M529" s="166"/>
      <c r="N529" s="166"/>
      <c r="O529" s="166"/>
      <c r="P529" s="166"/>
      <c r="Q529" s="166"/>
      <c r="R529" s="166"/>
      <c r="S529" s="172"/>
      <c r="T529" s="166"/>
      <c r="U529" s="166"/>
      <c r="V529" s="166"/>
      <c r="W529" s="166"/>
      <c r="X529" s="166"/>
      <c r="Y529" s="166"/>
      <c r="Z529" s="166"/>
      <c r="AA529" s="166"/>
      <c r="AB529" s="172"/>
      <c r="AC529" s="172"/>
      <c r="AD529" s="172"/>
      <c r="AE529" s="172"/>
      <c r="AF529" s="172"/>
      <c r="AG529" s="172"/>
      <c r="AH529" s="172"/>
      <c r="AI529" s="172"/>
      <c r="AJ529" s="172"/>
      <c r="AK529" s="172"/>
      <c r="AL529" s="174"/>
      <c r="AM529" s="172"/>
      <c r="AN529" s="172"/>
      <c r="AO529" s="172"/>
      <c r="AP529" s="172"/>
      <c r="AQ529" s="172"/>
      <c r="AR529" s="172"/>
      <c r="AS529" s="172"/>
      <c r="AT529" s="172"/>
      <c r="AU529" s="172"/>
      <c r="AV529" s="172"/>
      <c r="AW529" s="172"/>
      <c r="AX529" s="172"/>
      <c r="AY529" s="172"/>
      <c r="AZ529" s="172"/>
      <c r="BA529" s="172"/>
      <c r="BB529" s="172"/>
      <c r="BC529" s="172"/>
      <c r="BD529" s="172"/>
      <c r="BE529" s="172"/>
      <c r="BF529" s="172"/>
      <c r="BG529" s="172"/>
      <c r="BH529" s="172"/>
      <c r="BI529" s="172"/>
      <c r="BJ529" s="172"/>
      <c r="BK529" s="172"/>
      <c r="BL529" s="172"/>
      <c r="BM529" s="172"/>
      <c r="BN529" s="172"/>
      <c r="BO529" s="172"/>
      <c r="BP529" s="172"/>
      <c r="BQ529" s="172"/>
      <c r="BR529" s="172"/>
      <c r="BS529" s="172"/>
      <c r="BT529" s="172"/>
      <c r="BU529" s="172"/>
      <c r="BV529" s="172"/>
      <c r="BW529" s="172"/>
      <c r="BX529" s="172"/>
      <c r="BY529" s="172"/>
      <c r="BZ529" s="172"/>
      <c r="CA529" s="172"/>
      <c r="CB529" s="172"/>
      <c r="CC529" s="172"/>
      <c r="CD529" s="172"/>
      <c r="CE529" s="172"/>
      <c r="CF529" s="172"/>
      <c r="CG529" s="172"/>
      <c r="CH529" s="172"/>
      <c r="CI529" s="172"/>
      <c r="CJ529" s="172"/>
      <c r="CK529" s="172"/>
      <c r="CL529" s="172"/>
      <c r="CM529" s="172"/>
      <c r="CN529" s="172"/>
      <c r="CO529" s="172"/>
      <c r="CP529" s="172"/>
      <c r="CQ529" s="172"/>
      <c r="CR529" s="172"/>
      <c r="CS529" s="172"/>
      <c r="CT529" s="172"/>
      <c r="CU529" s="172"/>
      <c r="CV529" s="172"/>
      <c r="CW529" s="172"/>
      <c r="CX529" s="172"/>
      <c r="CY529" s="172"/>
      <c r="CZ529" s="172"/>
    </row>
    <row r="530" spans="1:104" ht="11.25" customHeight="1" x14ac:dyDescent="0.25">
      <c r="A530" s="172"/>
      <c r="B530" s="172"/>
      <c r="C530" s="172"/>
      <c r="D530" s="172"/>
      <c r="E530" s="116"/>
      <c r="F530" s="119"/>
      <c r="G530" s="117"/>
      <c r="H530" s="116"/>
      <c r="I530" s="119"/>
      <c r="J530" s="172"/>
      <c r="K530" s="166"/>
      <c r="L530" s="166"/>
      <c r="M530" s="166"/>
      <c r="N530" s="166"/>
      <c r="O530" s="166"/>
      <c r="P530" s="166"/>
      <c r="Q530" s="166"/>
      <c r="R530" s="166"/>
      <c r="S530" s="172"/>
      <c r="T530" s="166"/>
      <c r="U530" s="166"/>
      <c r="V530" s="166"/>
      <c r="W530" s="166"/>
      <c r="X530" s="166"/>
      <c r="Y530" s="166"/>
      <c r="Z530" s="166"/>
      <c r="AA530" s="166"/>
      <c r="AB530" s="172"/>
      <c r="AC530" s="172"/>
      <c r="AD530" s="172"/>
      <c r="AE530" s="172"/>
      <c r="AF530" s="172"/>
      <c r="AG530" s="172"/>
      <c r="AH530" s="172"/>
      <c r="AI530" s="172"/>
      <c r="AJ530" s="172"/>
      <c r="AK530" s="172"/>
      <c r="AL530" s="174"/>
      <c r="AM530" s="172"/>
      <c r="AN530" s="172"/>
      <c r="AO530" s="172"/>
      <c r="AP530" s="172"/>
      <c r="AQ530" s="172"/>
      <c r="AR530" s="172"/>
      <c r="AS530" s="172"/>
      <c r="AT530" s="172"/>
      <c r="AU530" s="172"/>
      <c r="AV530" s="172"/>
      <c r="AW530" s="172"/>
      <c r="AX530" s="172"/>
      <c r="AY530" s="172"/>
      <c r="AZ530" s="172"/>
      <c r="BA530" s="172"/>
      <c r="BB530" s="172"/>
      <c r="BC530" s="172"/>
      <c r="BD530" s="172"/>
      <c r="BE530" s="172"/>
      <c r="BF530" s="172"/>
      <c r="BG530" s="172"/>
      <c r="BH530" s="172"/>
      <c r="BI530" s="172"/>
      <c r="BJ530" s="172"/>
      <c r="BK530" s="172"/>
      <c r="BL530" s="172"/>
      <c r="BM530" s="172"/>
      <c r="BN530" s="172"/>
      <c r="BO530" s="172"/>
      <c r="BP530" s="172"/>
      <c r="BQ530" s="172"/>
      <c r="BR530" s="172"/>
      <c r="BS530" s="172"/>
      <c r="BT530" s="172"/>
      <c r="BU530" s="172"/>
      <c r="BV530" s="172"/>
      <c r="BW530" s="172"/>
      <c r="BX530" s="172"/>
      <c r="BY530" s="172"/>
      <c r="BZ530" s="172"/>
      <c r="CA530" s="172"/>
      <c r="CB530" s="172"/>
      <c r="CC530" s="172"/>
      <c r="CD530" s="172"/>
      <c r="CE530" s="172"/>
      <c r="CF530" s="172"/>
      <c r="CG530" s="172"/>
      <c r="CH530" s="172"/>
      <c r="CI530" s="172"/>
      <c r="CJ530" s="172"/>
      <c r="CK530" s="172"/>
      <c r="CL530" s="172"/>
      <c r="CM530" s="172"/>
      <c r="CN530" s="172"/>
      <c r="CO530" s="172"/>
      <c r="CP530" s="172"/>
      <c r="CQ530" s="172"/>
      <c r="CR530" s="172"/>
      <c r="CS530" s="172"/>
      <c r="CT530" s="172"/>
      <c r="CU530" s="172"/>
      <c r="CV530" s="172"/>
      <c r="CW530" s="172"/>
      <c r="CX530" s="172"/>
      <c r="CY530" s="172"/>
      <c r="CZ530" s="172"/>
    </row>
    <row r="531" spans="1:104" ht="11.25" customHeight="1" x14ac:dyDescent="0.25">
      <c r="A531" s="172"/>
      <c r="B531" s="172"/>
      <c r="C531" s="172"/>
      <c r="D531" s="172"/>
      <c r="E531" s="116"/>
      <c r="F531" s="119"/>
      <c r="G531" s="117"/>
      <c r="H531" s="116"/>
      <c r="I531" s="119"/>
      <c r="J531" s="172"/>
      <c r="K531" s="166"/>
      <c r="L531" s="166"/>
      <c r="M531" s="166"/>
      <c r="N531" s="166"/>
      <c r="O531" s="166"/>
      <c r="P531" s="166"/>
      <c r="Q531" s="166"/>
      <c r="R531" s="166"/>
      <c r="S531" s="172"/>
      <c r="T531" s="166"/>
      <c r="U531" s="166"/>
      <c r="V531" s="166"/>
      <c r="W531" s="166"/>
      <c r="X531" s="166"/>
      <c r="Y531" s="166"/>
      <c r="Z531" s="166"/>
      <c r="AA531" s="166"/>
      <c r="AB531" s="172"/>
      <c r="AC531" s="172"/>
      <c r="AD531" s="172"/>
      <c r="AE531" s="172"/>
      <c r="AF531" s="172"/>
      <c r="AG531" s="172"/>
      <c r="AH531" s="172"/>
      <c r="AI531" s="172"/>
      <c r="AJ531" s="172"/>
      <c r="AK531" s="172"/>
      <c r="AL531" s="174"/>
      <c r="AM531" s="172"/>
      <c r="AN531" s="172"/>
      <c r="AO531" s="172"/>
      <c r="AP531" s="172"/>
      <c r="AQ531" s="172"/>
      <c r="AR531" s="172"/>
      <c r="AS531" s="172"/>
      <c r="AT531" s="172"/>
      <c r="AU531" s="172"/>
      <c r="AV531" s="172"/>
      <c r="AW531" s="172"/>
      <c r="AX531" s="172"/>
      <c r="AY531" s="172"/>
      <c r="AZ531" s="172"/>
      <c r="BA531" s="172"/>
      <c r="BB531" s="172"/>
      <c r="BC531" s="172"/>
      <c r="BD531" s="172"/>
      <c r="BE531" s="172"/>
      <c r="BF531" s="172"/>
      <c r="BG531" s="172"/>
      <c r="BH531" s="172"/>
      <c r="BI531" s="172"/>
      <c r="BJ531" s="172"/>
      <c r="BK531" s="172"/>
      <c r="BL531" s="172"/>
      <c r="BM531" s="172"/>
      <c r="BN531" s="172"/>
      <c r="BO531" s="172"/>
      <c r="BP531" s="172"/>
      <c r="BQ531" s="172"/>
      <c r="BR531" s="172"/>
      <c r="BS531" s="172"/>
      <c r="BT531" s="172"/>
      <c r="BU531" s="172"/>
      <c r="BV531" s="172"/>
      <c r="BW531" s="172"/>
      <c r="BX531" s="172"/>
      <c r="BY531" s="172"/>
      <c r="BZ531" s="172"/>
      <c r="CA531" s="172"/>
      <c r="CB531" s="172"/>
      <c r="CC531" s="172"/>
      <c r="CD531" s="172"/>
      <c r="CE531" s="172"/>
      <c r="CF531" s="172"/>
      <c r="CG531" s="172"/>
      <c r="CH531" s="172"/>
      <c r="CI531" s="172"/>
      <c r="CJ531" s="172"/>
      <c r="CK531" s="172"/>
      <c r="CL531" s="172"/>
      <c r="CM531" s="172"/>
      <c r="CN531" s="172"/>
      <c r="CO531" s="172"/>
      <c r="CP531" s="172"/>
      <c r="CQ531" s="172"/>
      <c r="CR531" s="172"/>
      <c r="CS531" s="172"/>
      <c r="CT531" s="172"/>
      <c r="CU531" s="172"/>
      <c r="CV531" s="172"/>
      <c r="CW531" s="172"/>
      <c r="CX531" s="172"/>
      <c r="CY531" s="172"/>
      <c r="CZ531" s="172"/>
    </row>
    <row r="532" spans="1:104" ht="11.25" customHeight="1" x14ac:dyDescent="0.25">
      <c r="A532" s="172"/>
      <c r="B532" s="172"/>
      <c r="C532" s="172"/>
      <c r="D532" s="172"/>
      <c r="E532" s="116"/>
      <c r="F532" s="119"/>
      <c r="G532" s="117"/>
      <c r="H532" s="116"/>
      <c r="I532" s="119"/>
      <c r="J532" s="172"/>
      <c r="K532" s="166"/>
      <c r="L532" s="166"/>
      <c r="M532" s="166"/>
      <c r="N532" s="166"/>
      <c r="O532" s="166"/>
      <c r="P532" s="166"/>
      <c r="Q532" s="166"/>
      <c r="R532" s="166"/>
      <c r="S532" s="172"/>
      <c r="T532" s="166"/>
      <c r="U532" s="166"/>
      <c r="V532" s="166"/>
      <c r="W532" s="166"/>
      <c r="X532" s="166"/>
      <c r="Y532" s="166"/>
      <c r="Z532" s="166"/>
      <c r="AA532" s="166"/>
      <c r="AB532" s="172"/>
      <c r="AC532" s="172"/>
      <c r="AD532" s="172"/>
      <c r="AE532" s="172"/>
      <c r="AF532" s="172"/>
      <c r="AG532" s="172"/>
      <c r="AH532" s="172"/>
      <c r="AI532" s="172"/>
      <c r="AJ532" s="172"/>
      <c r="AK532" s="172"/>
      <c r="AL532" s="174"/>
      <c r="AM532" s="172"/>
      <c r="AN532" s="172"/>
      <c r="AO532" s="172"/>
      <c r="AP532" s="172"/>
      <c r="AQ532" s="172"/>
      <c r="AR532" s="172"/>
      <c r="AS532" s="172"/>
      <c r="AT532" s="172"/>
      <c r="AU532" s="172"/>
      <c r="AV532" s="172"/>
      <c r="AW532" s="172"/>
      <c r="AX532" s="172"/>
      <c r="AY532" s="172"/>
      <c r="AZ532" s="172"/>
      <c r="BA532" s="172"/>
      <c r="BB532" s="172"/>
      <c r="BC532" s="172"/>
      <c r="BD532" s="172"/>
      <c r="BE532" s="172"/>
      <c r="BF532" s="172"/>
      <c r="BG532" s="172"/>
      <c r="BH532" s="172"/>
      <c r="BI532" s="172"/>
      <c r="BJ532" s="172"/>
      <c r="BK532" s="172"/>
      <c r="BL532" s="172"/>
      <c r="BM532" s="172"/>
      <c r="BN532" s="172"/>
      <c r="BO532" s="172"/>
      <c r="BP532" s="172"/>
      <c r="BQ532" s="172"/>
      <c r="BR532" s="172"/>
      <c r="BS532" s="172"/>
      <c r="BT532" s="172"/>
      <c r="BU532" s="172"/>
      <c r="BV532" s="172"/>
      <c r="BW532" s="172"/>
      <c r="BX532" s="172"/>
      <c r="BY532" s="172"/>
      <c r="BZ532" s="172"/>
      <c r="CA532" s="172"/>
      <c r="CB532" s="172"/>
      <c r="CC532" s="172"/>
      <c r="CD532" s="172"/>
      <c r="CE532" s="172"/>
      <c r="CF532" s="172"/>
      <c r="CG532" s="172"/>
      <c r="CH532" s="172"/>
      <c r="CI532" s="172"/>
      <c r="CJ532" s="172"/>
      <c r="CK532" s="172"/>
      <c r="CL532" s="172"/>
      <c r="CM532" s="172"/>
      <c r="CN532" s="172"/>
      <c r="CO532" s="172"/>
      <c r="CP532" s="172"/>
      <c r="CQ532" s="172"/>
      <c r="CR532" s="172"/>
      <c r="CS532" s="172"/>
      <c r="CT532" s="172"/>
      <c r="CU532" s="172"/>
      <c r="CV532" s="172"/>
      <c r="CW532" s="172"/>
      <c r="CX532" s="172"/>
      <c r="CY532" s="172"/>
      <c r="CZ532" s="172"/>
    </row>
    <row r="533" spans="1:104" ht="11.25" customHeight="1" x14ac:dyDescent="0.25">
      <c r="A533" s="172"/>
      <c r="B533" s="172"/>
      <c r="C533" s="172"/>
      <c r="D533" s="172"/>
      <c r="E533" s="116"/>
      <c r="F533" s="119"/>
      <c r="G533" s="117"/>
      <c r="H533" s="116"/>
      <c r="I533" s="119"/>
      <c r="J533" s="172"/>
      <c r="K533" s="166"/>
      <c r="L533" s="166"/>
      <c r="M533" s="166"/>
      <c r="N533" s="166"/>
      <c r="O533" s="166"/>
      <c r="P533" s="166"/>
      <c r="Q533" s="166"/>
      <c r="R533" s="166"/>
      <c r="S533" s="172"/>
      <c r="T533" s="166"/>
      <c r="U533" s="166"/>
      <c r="V533" s="166"/>
      <c r="W533" s="166"/>
      <c r="X533" s="166"/>
      <c r="Y533" s="166"/>
      <c r="Z533" s="166"/>
      <c r="AA533" s="166"/>
      <c r="AB533" s="172"/>
      <c r="AC533" s="172"/>
      <c r="AD533" s="172"/>
      <c r="AE533" s="172"/>
      <c r="AF533" s="172"/>
      <c r="AG533" s="172"/>
      <c r="AH533" s="172"/>
      <c r="AI533" s="172"/>
      <c r="AJ533" s="172"/>
      <c r="AK533" s="172"/>
      <c r="AL533" s="174"/>
      <c r="AM533" s="172"/>
      <c r="AN533" s="172"/>
      <c r="AO533" s="172"/>
      <c r="AP533" s="172"/>
      <c r="AQ533" s="172"/>
      <c r="AR533" s="172"/>
      <c r="AS533" s="172"/>
      <c r="AT533" s="172"/>
      <c r="AU533" s="172"/>
      <c r="AV533" s="172"/>
      <c r="AW533" s="172"/>
      <c r="AX533" s="172"/>
      <c r="AY533" s="172"/>
      <c r="AZ533" s="172"/>
      <c r="BA533" s="172"/>
      <c r="BB533" s="172"/>
      <c r="BC533" s="172"/>
      <c r="BD533" s="172"/>
      <c r="BE533" s="172"/>
      <c r="BF533" s="172"/>
      <c r="BG533" s="172"/>
      <c r="BH533" s="172"/>
      <c r="BI533" s="172"/>
      <c r="BJ533" s="172"/>
      <c r="BK533" s="172"/>
      <c r="BL533" s="172"/>
      <c r="BM533" s="172"/>
      <c r="BN533" s="172"/>
      <c r="BO533" s="172"/>
      <c r="BP533" s="172"/>
      <c r="BQ533" s="172"/>
      <c r="BR533" s="172"/>
      <c r="BS533" s="172"/>
      <c r="BT533" s="172"/>
      <c r="BU533" s="172"/>
      <c r="BV533" s="172"/>
      <c r="BW533" s="172"/>
      <c r="BX533" s="172"/>
      <c r="BY533" s="172"/>
      <c r="BZ533" s="172"/>
      <c r="CA533" s="172"/>
      <c r="CB533" s="172"/>
      <c r="CC533" s="172"/>
      <c r="CD533" s="172"/>
      <c r="CE533" s="172"/>
      <c r="CF533" s="172"/>
      <c r="CG533" s="172"/>
      <c r="CH533" s="172"/>
      <c r="CI533" s="172"/>
      <c r="CJ533" s="172"/>
      <c r="CK533" s="172"/>
      <c r="CL533" s="172"/>
      <c r="CM533" s="172"/>
      <c r="CN533" s="172"/>
      <c r="CO533" s="172"/>
      <c r="CP533" s="172"/>
      <c r="CQ533" s="172"/>
      <c r="CR533" s="172"/>
      <c r="CS533" s="172"/>
      <c r="CT533" s="172"/>
      <c r="CU533" s="172"/>
      <c r="CV533" s="172"/>
      <c r="CW533" s="172"/>
      <c r="CX533" s="172"/>
      <c r="CY533" s="172"/>
      <c r="CZ533" s="172"/>
    </row>
    <row r="534" spans="1:104" ht="11.25" customHeight="1" x14ac:dyDescent="0.25">
      <c r="A534" s="172"/>
      <c r="B534" s="172"/>
      <c r="C534" s="172"/>
      <c r="D534" s="172"/>
      <c r="E534" s="116"/>
      <c r="F534" s="119"/>
      <c r="G534" s="117"/>
      <c r="H534" s="116"/>
      <c r="I534" s="119"/>
      <c r="J534" s="172"/>
      <c r="K534" s="166"/>
      <c r="L534" s="166"/>
      <c r="M534" s="166"/>
      <c r="N534" s="166"/>
      <c r="O534" s="166"/>
      <c r="P534" s="166"/>
      <c r="Q534" s="166"/>
      <c r="R534" s="166"/>
      <c r="S534" s="172"/>
      <c r="T534" s="166"/>
      <c r="U534" s="166"/>
      <c r="V534" s="166"/>
      <c r="W534" s="166"/>
      <c r="X534" s="166"/>
      <c r="Y534" s="166"/>
      <c r="Z534" s="166"/>
      <c r="AA534" s="166"/>
      <c r="AB534" s="172"/>
      <c r="AC534" s="172"/>
      <c r="AD534" s="172"/>
      <c r="AE534" s="172"/>
      <c r="AF534" s="172"/>
      <c r="AG534" s="172"/>
      <c r="AH534" s="172"/>
      <c r="AI534" s="172"/>
      <c r="AJ534" s="172"/>
      <c r="AK534" s="172"/>
      <c r="AL534" s="174"/>
      <c r="AM534" s="172"/>
      <c r="AN534" s="172"/>
      <c r="AO534" s="172"/>
      <c r="AP534" s="172"/>
      <c r="AQ534" s="172"/>
      <c r="AR534" s="172"/>
      <c r="AS534" s="172"/>
      <c r="AT534" s="172"/>
      <c r="AU534" s="172"/>
      <c r="AV534" s="172"/>
      <c r="AW534" s="172"/>
      <c r="AX534" s="172"/>
      <c r="AY534" s="172"/>
      <c r="AZ534" s="172"/>
      <c r="BA534" s="172"/>
      <c r="BB534" s="172"/>
      <c r="BC534" s="172"/>
      <c r="BD534" s="172"/>
      <c r="BE534" s="172"/>
      <c r="BF534" s="172"/>
      <c r="BG534" s="172"/>
      <c r="BH534" s="172"/>
      <c r="BI534" s="172"/>
      <c r="BJ534" s="172"/>
      <c r="BK534" s="172"/>
      <c r="BL534" s="172"/>
      <c r="BM534" s="172"/>
      <c r="BN534" s="172"/>
      <c r="BO534" s="172"/>
      <c r="BP534" s="172"/>
      <c r="BQ534" s="172"/>
      <c r="BR534" s="172"/>
      <c r="BS534" s="172"/>
      <c r="BT534" s="172"/>
      <c r="BU534" s="172"/>
      <c r="BV534" s="172"/>
      <c r="BW534" s="172"/>
      <c r="BX534" s="172"/>
      <c r="BY534" s="172"/>
      <c r="BZ534" s="172"/>
      <c r="CA534" s="172"/>
      <c r="CB534" s="172"/>
      <c r="CC534" s="172"/>
      <c r="CD534" s="172"/>
      <c r="CE534" s="172"/>
      <c r="CF534" s="172"/>
      <c r="CG534" s="172"/>
      <c r="CH534" s="172"/>
      <c r="CI534" s="172"/>
      <c r="CJ534" s="172"/>
      <c r="CK534" s="172"/>
      <c r="CL534" s="172"/>
      <c r="CM534" s="172"/>
      <c r="CN534" s="172"/>
      <c r="CO534" s="172"/>
      <c r="CP534" s="172"/>
      <c r="CQ534" s="172"/>
      <c r="CR534" s="172"/>
      <c r="CS534" s="172"/>
      <c r="CT534" s="172"/>
      <c r="CU534" s="172"/>
      <c r="CV534" s="172"/>
      <c r="CW534" s="172"/>
      <c r="CX534" s="172"/>
      <c r="CY534" s="172"/>
      <c r="CZ534" s="172"/>
    </row>
    <row r="535" spans="1:104" ht="11.25" customHeight="1" x14ac:dyDescent="0.25">
      <c r="A535" s="172"/>
      <c r="B535" s="172"/>
      <c r="C535" s="172"/>
      <c r="D535" s="172"/>
      <c r="E535" s="116"/>
      <c r="F535" s="119"/>
      <c r="G535" s="117"/>
      <c r="H535" s="116"/>
      <c r="I535" s="119"/>
      <c r="J535" s="172"/>
      <c r="K535" s="166"/>
      <c r="L535" s="166"/>
      <c r="M535" s="166"/>
      <c r="N535" s="166"/>
      <c r="O535" s="166"/>
      <c r="P535" s="166"/>
      <c r="Q535" s="166"/>
      <c r="R535" s="166"/>
      <c r="S535" s="172"/>
      <c r="T535" s="166"/>
      <c r="U535" s="166"/>
      <c r="V535" s="166"/>
      <c r="W535" s="166"/>
      <c r="X535" s="166"/>
      <c r="Y535" s="166"/>
      <c r="Z535" s="166"/>
      <c r="AA535" s="166"/>
      <c r="AB535" s="172"/>
      <c r="AC535" s="172"/>
      <c r="AD535" s="172"/>
      <c r="AE535" s="172"/>
      <c r="AF535" s="172"/>
      <c r="AG535" s="172"/>
      <c r="AH535" s="172"/>
      <c r="AI535" s="172"/>
      <c r="AJ535" s="172"/>
      <c r="AK535" s="172"/>
      <c r="AL535" s="174"/>
      <c r="AM535" s="172"/>
      <c r="AN535" s="172"/>
      <c r="AO535" s="172"/>
      <c r="AP535" s="172"/>
      <c r="AQ535" s="172"/>
      <c r="AR535" s="172"/>
      <c r="AS535" s="172"/>
      <c r="AT535" s="172"/>
      <c r="AU535" s="172"/>
      <c r="AV535" s="172"/>
      <c r="AW535" s="172"/>
      <c r="AX535" s="172"/>
      <c r="AY535" s="172"/>
      <c r="AZ535" s="172"/>
      <c r="BA535" s="172"/>
      <c r="BB535" s="172"/>
      <c r="BC535" s="172"/>
      <c r="BD535" s="172"/>
      <c r="BE535" s="172"/>
      <c r="BF535" s="172"/>
      <c r="BG535" s="172"/>
      <c r="BH535" s="172"/>
      <c r="BI535" s="172"/>
      <c r="BJ535" s="172"/>
      <c r="BK535" s="172"/>
      <c r="BL535" s="172"/>
      <c r="BM535" s="172"/>
      <c r="BN535" s="172"/>
      <c r="BO535" s="172"/>
      <c r="BP535" s="172"/>
      <c r="BQ535" s="172"/>
      <c r="BR535" s="172"/>
      <c r="BS535" s="172"/>
      <c r="BT535" s="172"/>
      <c r="BU535" s="172"/>
      <c r="BV535" s="172"/>
      <c r="BW535" s="172"/>
      <c r="BX535" s="172"/>
      <c r="BY535" s="172"/>
      <c r="BZ535" s="172"/>
      <c r="CA535" s="172"/>
      <c r="CB535" s="172"/>
      <c r="CC535" s="172"/>
      <c r="CD535" s="172"/>
      <c r="CE535" s="172"/>
      <c r="CF535" s="172"/>
      <c r="CG535" s="172"/>
      <c r="CH535" s="172"/>
      <c r="CI535" s="172"/>
      <c r="CJ535" s="172"/>
      <c r="CK535" s="172"/>
      <c r="CL535" s="172"/>
      <c r="CM535" s="172"/>
      <c r="CN535" s="172"/>
      <c r="CO535" s="172"/>
      <c r="CP535" s="172"/>
      <c r="CQ535" s="172"/>
      <c r="CR535" s="172"/>
      <c r="CS535" s="172"/>
      <c r="CT535" s="172"/>
      <c r="CU535" s="172"/>
      <c r="CV535" s="172"/>
      <c r="CW535" s="172"/>
      <c r="CX535" s="172"/>
      <c r="CY535" s="172"/>
      <c r="CZ535" s="172"/>
    </row>
    <row r="536" spans="1:104" ht="11.25" customHeight="1" x14ac:dyDescent="0.25">
      <c r="A536" s="172"/>
      <c r="B536" s="172"/>
      <c r="C536" s="172"/>
      <c r="D536" s="172"/>
      <c r="E536" s="116"/>
      <c r="F536" s="119"/>
      <c r="G536" s="117"/>
      <c r="H536" s="116"/>
      <c r="I536" s="119"/>
      <c r="J536" s="172"/>
      <c r="K536" s="166"/>
      <c r="L536" s="166"/>
      <c r="M536" s="166"/>
      <c r="N536" s="166"/>
      <c r="O536" s="166"/>
      <c r="P536" s="166"/>
      <c r="Q536" s="166"/>
      <c r="R536" s="166"/>
      <c r="S536" s="172"/>
      <c r="T536" s="166"/>
      <c r="U536" s="166"/>
      <c r="V536" s="166"/>
      <c r="W536" s="166"/>
      <c r="X536" s="166"/>
      <c r="Y536" s="166"/>
      <c r="Z536" s="166"/>
      <c r="AA536" s="166"/>
      <c r="AB536" s="172"/>
      <c r="AC536" s="172"/>
      <c r="AD536" s="172"/>
      <c r="AE536" s="172"/>
      <c r="AF536" s="172"/>
      <c r="AG536" s="172"/>
      <c r="AH536" s="172"/>
      <c r="AI536" s="172"/>
      <c r="AJ536" s="172"/>
      <c r="AK536" s="172"/>
      <c r="AL536" s="174"/>
      <c r="AM536" s="172"/>
      <c r="AN536" s="172"/>
      <c r="AO536" s="172"/>
      <c r="AP536" s="172"/>
      <c r="AQ536" s="172"/>
      <c r="AR536" s="172"/>
      <c r="AS536" s="172"/>
      <c r="AT536" s="172"/>
      <c r="AU536" s="172"/>
      <c r="AV536" s="172"/>
      <c r="AW536" s="172"/>
      <c r="AX536" s="172"/>
      <c r="AY536" s="172"/>
      <c r="AZ536" s="172"/>
      <c r="BA536" s="172"/>
      <c r="BB536" s="172"/>
      <c r="BC536" s="172"/>
      <c r="BD536" s="172"/>
      <c r="BE536" s="172"/>
      <c r="BF536" s="172"/>
      <c r="BG536" s="172"/>
      <c r="BH536" s="172"/>
      <c r="BI536" s="172"/>
      <c r="BJ536" s="172"/>
      <c r="BK536" s="172"/>
      <c r="BL536" s="172"/>
      <c r="BM536" s="172"/>
      <c r="BN536" s="172"/>
      <c r="BO536" s="172"/>
      <c r="BP536" s="172"/>
      <c r="BQ536" s="172"/>
      <c r="BR536" s="172"/>
      <c r="BS536" s="172"/>
      <c r="BT536" s="172"/>
      <c r="BU536" s="172"/>
      <c r="BV536" s="172"/>
      <c r="BW536" s="172"/>
      <c r="BX536" s="172"/>
      <c r="BY536" s="172"/>
      <c r="BZ536" s="172"/>
      <c r="CA536" s="172"/>
      <c r="CB536" s="172"/>
      <c r="CC536" s="172"/>
      <c r="CD536" s="172"/>
      <c r="CE536" s="172"/>
      <c r="CF536" s="172"/>
      <c r="CG536" s="172"/>
      <c r="CH536" s="172"/>
      <c r="CI536" s="172"/>
      <c r="CJ536" s="172"/>
      <c r="CK536" s="172"/>
      <c r="CL536" s="172"/>
      <c r="CM536" s="172"/>
      <c r="CN536" s="172"/>
      <c r="CO536" s="172"/>
      <c r="CP536" s="172"/>
      <c r="CQ536" s="172"/>
      <c r="CR536" s="172"/>
      <c r="CS536" s="172"/>
      <c r="CT536" s="172"/>
      <c r="CU536" s="172"/>
      <c r="CV536" s="172"/>
      <c r="CW536" s="172"/>
      <c r="CX536" s="172"/>
      <c r="CY536" s="172"/>
      <c r="CZ536" s="172"/>
    </row>
    <row r="537" spans="1:104" ht="11.25" customHeight="1" x14ac:dyDescent="0.25">
      <c r="A537" s="172"/>
      <c r="B537" s="172"/>
      <c r="C537" s="172"/>
      <c r="D537" s="172"/>
      <c r="E537" s="116"/>
      <c r="F537" s="119"/>
      <c r="G537" s="117"/>
      <c r="H537" s="116"/>
      <c r="I537" s="119"/>
      <c r="J537" s="172"/>
      <c r="K537" s="166"/>
      <c r="L537" s="166"/>
      <c r="M537" s="166"/>
      <c r="N537" s="166"/>
      <c r="O537" s="166"/>
      <c r="P537" s="166"/>
      <c r="Q537" s="166"/>
      <c r="R537" s="166"/>
      <c r="S537" s="172"/>
      <c r="T537" s="166"/>
      <c r="U537" s="166"/>
      <c r="V537" s="166"/>
      <c r="W537" s="166"/>
      <c r="X537" s="166"/>
      <c r="Y537" s="166"/>
      <c r="Z537" s="166"/>
      <c r="AA537" s="166"/>
      <c r="AB537" s="172"/>
      <c r="AC537" s="172"/>
      <c r="AD537" s="172"/>
      <c r="AE537" s="172"/>
      <c r="AF537" s="172"/>
      <c r="AG537" s="172"/>
      <c r="AH537" s="172"/>
      <c r="AI537" s="172"/>
      <c r="AJ537" s="172"/>
      <c r="AK537" s="172"/>
      <c r="AL537" s="174"/>
      <c r="AM537" s="172"/>
      <c r="AN537" s="172"/>
      <c r="AO537" s="172"/>
      <c r="AP537" s="172"/>
      <c r="AQ537" s="172"/>
      <c r="AR537" s="172"/>
      <c r="AS537" s="172"/>
      <c r="AT537" s="172"/>
      <c r="AU537" s="172"/>
      <c r="AV537" s="172"/>
      <c r="AW537" s="172"/>
      <c r="AX537" s="172"/>
      <c r="AY537" s="172"/>
      <c r="AZ537" s="172"/>
      <c r="BA537" s="172"/>
      <c r="BB537" s="172"/>
      <c r="BC537" s="172"/>
      <c r="BD537" s="172"/>
      <c r="BE537" s="172"/>
      <c r="BF537" s="172"/>
      <c r="BG537" s="172"/>
      <c r="BH537" s="172"/>
      <c r="BI537" s="172"/>
      <c r="BJ537" s="172"/>
      <c r="BK537" s="172"/>
      <c r="BL537" s="172"/>
      <c r="BM537" s="172"/>
      <c r="BN537" s="172"/>
      <c r="BO537" s="172"/>
      <c r="BP537" s="172"/>
      <c r="BQ537" s="172"/>
      <c r="BR537" s="172"/>
      <c r="BS537" s="172"/>
      <c r="BT537" s="172"/>
      <c r="BU537" s="172"/>
      <c r="BV537" s="172"/>
      <c r="BW537" s="172"/>
      <c r="BX537" s="172"/>
      <c r="BY537" s="172"/>
      <c r="BZ537" s="172"/>
      <c r="CA537" s="172"/>
      <c r="CB537" s="172"/>
      <c r="CC537" s="172"/>
      <c r="CD537" s="172"/>
      <c r="CE537" s="172"/>
      <c r="CF537" s="172"/>
      <c r="CG537" s="172"/>
      <c r="CH537" s="172"/>
      <c r="CI537" s="172"/>
      <c r="CJ537" s="172"/>
      <c r="CK537" s="172"/>
      <c r="CL537" s="172"/>
      <c r="CM537" s="172"/>
      <c r="CN537" s="172"/>
      <c r="CO537" s="172"/>
      <c r="CP537" s="172"/>
      <c r="CQ537" s="172"/>
      <c r="CR537" s="172"/>
      <c r="CS537" s="172"/>
      <c r="CT537" s="172"/>
      <c r="CU537" s="172"/>
      <c r="CV537" s="172"/>
      <c r="CW537" s="172"/>
      <c r="CX537" s="172"/>
      <c r="CY537" s="172"/>
      <c r="CZ537" s="172"/>
    </row>
    <row r="538" spans="1:104" ht="11.25" customHeight="1" x14ac:dyDescent="0.25">
      <c r="A538" s="172"/>
      <c r="B538" s="172"/>
      <c r="C538" s="172"/>
      <c r="D538" s="172"/>
      <c r="E538" s="116"/>
      <c r="F538" s="119"/>
      <c r="G538" s="117"/>
      <c r="H538" s="116"/>
      <c r="I538" s="119"/>
      <c r="J538" s="172"/>
      <c r="K538" s="166"/>
      <c r="L538" s="166"/>
      <c r="M538" s="166"/>
      <c r="N538" s="166"/>
      <c r="O538" s="166"/>
      <c r="P538" s="166"/>
      <c r="Q538" s="166"/>
      <c r="R538" s="166"/>
      <c r="S538" s="172"/>
      <c r="T538" s="166"/>
      <c r="U538" s="166"/>
      <c r="V538" s="166"/>
      <c r="W538" s="166"/>
      <c r="X538" s="166"/>
      <c r="Y538" s="166"/>
      <c r="Z538" s="166"/>
      <c r="AA538" s="166"/>
      <c r="AB538" s="172"/>
      <c r="AC538" s="172"/>
      <c r="AD538" s="172"/>
      <c r="AE538" s="172"/>
      <c r="AF538" s="172"/>
      <c r="AG538" s="172"/>
      <c r="AH538" s="172"/>
      <c r="AI538" s="172"/>
      <c r="AJ538" s="172"/>
      <c r="AK538" s="172"/>
      <c r="AL538" s="174"/>
      <c r="AM538" s="172"/>
      <c r="AN538" s="172"/>
      <c r="AO538" s="172"/>
      <c r="AP538" s="172"/>
      <c r="AQ538" s="172"/>
      <c r="AR538" s="172"/>
      <c r="AS538" s="172"/>
      <c r="AT538" s="172"/>
      <c r="AU538" s="172"/>
      <c r="AV538" s="172"/>
      <c r="AW538" s="172"/>
      <c r="AX538" s="172"/>
      <c r="AY538" s="172"/>
      <c r="AZ538" s="172"/>
      <c r="BA538" s="172"/>
      <c r="BB538" s="172"/>
      <c r="BC538" s="172"/>
      <c r="BD538" s="172"/>
      <c r="BE538" s="172"/>
      <c r="BF538" s="172"/>
      <c r="BG538" s="172"/>
      <c r="BH538" s="172"/>
      <c r="BI538" s="172"/>
      <c r="BJ538" s="172"/>
      <c r="BK538" s="172"/>
      <c r="BL538" s="172"/>
      <c r="BM538" s="172"/>
      <c r="BN538" s="172"/>
      <c r="BO538" s="172"/>
      <c r="BP538" s="172"/>
      <c r="BQ538" s="172"/>
      <c r="BR538" s="172"/>
      <c r="BS538" s="172"/>
      <c r="BT538" s="172"/>
      <c r="BU538" s="172"/>
      <c r="BV538" s="172"/>
      <c r="BW538" s="172"/>
      <c r="BX538" s="172"/>
      <c r="BY538" s="172"/>
      <c r="BZ538" s="172"/>
      <c r="CA538" s="172"/>
      <c r="CB538" s="172"/>
      <c r="CC538" s="172"/>
      <c r="CD538" s="172"/>
      <c r="CE538" s="172"/>
      <c r="CF538" s="172"/>
      <c r="CG538" s="172"/>
      <c r="CH538" s="172"/>
      <c r="CI538" s="172"/>
      <c r="CJ538" s="172"/>
      <c r="CK538" s="172"/>
      <c r="CL538" s="172"/>
      <c r="CM538" s="172"/>
      <c r="CN538" s="172"/>
      <c r="CO538" s="172"/>
      <c r="CP538" s="172"/>
      <c r="CQ538" s="172"/>
      <c r="CR538" s="172"/>
      <c r="CS538" s="172"/>
      <c r="CT538" s="172"/>
      <c r="CU538" s="172"/>
      <c r="CV538" s="172"/>
      <c r="CW538" s="172"/>
      <c r="CX538" s="172"/>
      <c r="CY538" s="172"/>
      <c r="CZ538" s="172"/>
    </row>
    <row r="539" spans="1:104" ht="11.25" customHeight="1" x14ac:dyDescent="0.25">
      <c r="A539" s="172"/>
      <c r="B539" s="172"/>
      <c r="C539" s="172"/>
      <c r="D539" s="172"/>
      <c r="E539" s="116"/>
      <c r="F539" s="119"/>
      <c r="G539" s="117"/>
      <c r="H539" s="116"/>
      <c r="I539" s="119"/>
      <c r="J539" s="172"/>
      <c r="K539" s="166"/>
      <c r="L539" s="166"/>
      <c r="M539" s="166"/>
      <c r="N539" s="166"/>
      <c r="O539" s="166"/>
      <c r="P539" s="166"/>
      <c r="Q539" s="166"/>
      <c r="R539" s="166"/>
      <c r="S539" s="172"/>
      <c r="T539" s="166"/>
      <c r="U539" s="166"/>
      <c r="V539" s="166"/>
      <c r="W539" s="166"/>
      <c r="X539" s="166"/>
      <c r="Y539" s="166"/>
      <c r="Z539" s="166"/>
      <c r="AA539" s="166"/>
      <c r="AB539" s="172"/>
      <c r="AC539" s="172"/>
      <c r="AD539" s="172"/>
      <c r="AE539" s="172"/>
      <c r="AF539" s="172"/>
      <c r="AG539" s="172"/>
      <c r="AH539" s="172"/>
      <c r="AI539" s="172"/>
      <c r="AJ539" s="172"/>
      <c r="AK539" s="172"/>
      <c r="AL539" s="174"/>
      <c r="AM539" s="172"/>
      <c r="AN539" s="172"/>
      <c r="AO539" s="172"/>
      <c r="AP539" s="172"/>
      <c r="AQ539" s="172"/>
      <c r="AR539" s="172"/>
      <c r="AS539" s="172"/>
      <c r="AT539" s="172"/>
      <c r="AU539" s="172"/>
      <c r="AV539" s="172"/>
      <c r="AW539" s="172"/>
      <c r="AX539" s="172"/>
      <c r="AY539" s="172"/>
      <c r="AZ539" s="172"/>
      <c r="BA539" s="172"/>
      <c r="BB539" s="172"/>
      <c r="BC539" s="172"/>
      <c r="BD539" s="172"/>
      <c r="BE539" s="172"/>
      <c r="BF539" s="172"/>
      <c r="BG539" s="172"/>
      <c r="BH539" s="172"/>
      <c r="BI539" s="172"/>
      <c r="BJ539" s="172"/>
      <c r="BK539" s="172"/>
      <c r="BL539" s="172"/>
      <c r="BM539" s="172"/>
      <c r="BN539" s="172"/>
      <c r="BO539" s="172"/>
      <c r="BP539" s="172"/>
      <c r="BQ539" s="172"/>
      <c r="BR539" s="172"/>
      <c r="BS539" s="172"/>
      <c r="BT539" s="172"/>
      <c r="BU539" s="172"/>
      <c r="BV539" s="172"/>
      <c r="BW539" s="172"/>
      <c r="BX539" s="172"/>
      <c r="BY539" s="172"/>
      <c r="BZ539" s="172"/>
      <c r="CA539" s="172"/>
      <c r="CB539" s="172"/>
      <c r="CC539" s="172"/>
      <c r="CD539" s="172"/>
      <c r="CE539" s="172"/>
      <c r="CF539" s="172"/>
      <c r="CG539" s="172"/>
      <c r="CH539" s="172"/>
      <c r="CI539" s="172"/>
      <c r="CJ539" s="172"/>
      <c r="CK539" s="172"/>
      <c r="CL539" s="172"/>
      <c r="CM539" s="172"/>
      <c r="CN539" s="172"/>
      <c r="CO539" s="172"/>
      <c r="CP539" s="172"/>
      <c r="CQ539" s="172"/>
      <c r="CR539" s="172"/>
      <c r="CS539" s="172"/>
      <c r="CT539" s="172"/>
      <c r="CU539" s="172"/>
      <c r="CV539" s="172"/>
      <c r="CW539" s="172"/>
      <c r="CX539" s="172"/>
      <c r="CY539" s="172"/>
      <c r="CZ539" s="172"/>
    </row>
    <row r="540" spans="1:104" ht="11.25" customHeight="1" x14ac:dyDescent="0.25">
      <c r="A540" s="172"/>
      <c r="B540" s="172"/>
      <c r="C540" s="172"/>
      <c r="D540" s="172"/>
      <c r="E540" s="116"/>
      <c r="F540" s="119"/>
      <c r="G540" s="117"/>
      <c r="H540" s="116"/>
      <c r="I540" s="119"/>
      <c r="J540" s="172"/>
      <c r="K540" s="166"/>
      <c r="L540" s="166"/>
      <c r="M540" s="166"/>
      <c r="N540" s="166"/>
      <c r="O540" s="166"/>
      <c r="P540" s="166"/>
      <c r="Q540" s="166"/>
      <c r="R540" s="166"/>
      <c r="S540" s="172"/>
      <c r="T540" s="166"/>
      <c r="U540" s="166"/>
      <c r="V540" s="166"/>
      <c r="W540" s="166"/>
      <c r="X540" s="166"/>
      <c r="Y540" s="166"/>
      <c r="Z540" s="166"/>
      <c r="AA540" s="166"/>
      <c r="AB540" s="172"/>
      <c r="AC540" s="172"/>
      <c r="AD540" s="172"/>
      <c r="AE540" s="172"/>
      <c r="AF540" s="172"/>
      <c r="AG540" s="172"/>
      <c r="AH540" s="172"/>
      <c r="AI540" s="172"/>
      <c r="AJ540" s="172"/>
      <c r="AK540" s="172"/>
      <c r="AL540" s="174"/>
      <c r="AM540" s="172"/>
      <c r="AN540" s="172"/>
      <c r="AO540" s="172"/>
      <c r="AP540" s="172"/>
      <c r="AQ540" s="172"/>
      <c r="AR540" s="172"/>
      <c r="AS540" s="172"/>
      <c r="AT540" s="172"/>
      <c r="AU540" s="172"/>
      <c r="AV540" s="172"/>
      <c r="AW540" s="172"/>
      <c r="AX540" s="172"/>
      <c r="AY540" s="172"/>
      <c r="AZ540" s="172"/>
      <c r="BA540" s="172"/>
      <c r="BB540" s="172"/>
      <c r="BC540" s="172"/>
      <c r="BD540" s="172"/>
      <c r="BE540" s="172"/>
      <c r="BF540" s="172"/>
      <c r="BG540" s="172"/>
      <c r="BH540" s="172"/>
      <c r="BI540" s="172"/>
      <c r="BJ540" s="172"/>
      <c r="BK540" s="172"/>
      <c r="BL540" s="172"/>
      <c r="BM540" s="172"/>
      <c r="BN540" s="172"/>
      <c r="BO540" s="172"/>
      <c r="BP540" s="172"/>
      <c r="BQ540" s="172"/>
      <c r="BR540" s="172"/>
      <c r="BS540" s="172"/>
      <c r="BT540" s="172"/>
      <c r="BU540" s="172"/>
      <c r="BV540" s="172"/>
      <c r="BW540" s="172"/>
      <c r="BX540" s="172"/>
      <c r="BY540" s="172"/>
      <c r="BZ540" s="172"/>
      <c r="CA540" s="172"/>
      <c r="CB540" s="172"/>
      <c r="CC540" s="172"/>
      <c r="CD540" s="172"/>
      <c r="CE540" s="172"/>
      <c r="CF540" s="172"/>
      <c r="CG540" s="172"/>
      <c r="CH540" s="172"/>
      <c r="CI540" s="172"/>
      <c r="CJ540" s="172"/>
      <c r="CK540" s="172"/>
      <c r="CL540" s="172"/>
      <c r="CM540" s="172"/>
      <c r="CN540" s="172"/>
      <c r="CO540" s="172"/>
      <c r="CP540" s="172"/>
      <c r="CQ540" s="172"/>
      <c r="CR540" s="172"/>
      <c r="CS540" s="172"/>
      <c r="CT540" s="172"/>
      <c r="CU540" s="172"/>
      <c r="CV540" s="172"/>
      <c r="CW540" s="172"/>
      <c r="CX540" s="172"/>
      <c r="CY540" s="172"/>
      <c r="CZ540" s="172"/>
    </row>
    <row r="541" spans="1:104" ht="11.25" customHeight="1" x14ac:dyDescent="0.25">
      <c r="A541" s="172"/>
      <c r="B541" s="172"/>
      <c r="C541" s="172"/>
      <c r="D541" s="172"/>
      <c r="E541" s="116"/>
      <c r="F541" s="119"/>
      <c r="G541" s="117"/>
      <c r="H541" s="116"/>
      <c r="I541" s="119"/>
      <c r="J541" s="172"/>
      <c r="K541" s="166"/>
      <c r="L541" s="166"/>
      <c r="M541" s="166"/>
      <c r="N541" s="166"/>
      <c r="O541" s="166"/>
      <c r="P541" s="166"/>
      <c r="Q541" s="166"/>
      <c r="R541" s="166"/>
      <c r="S541" s="172"/>
      <c r="T541" s="166"/>
      <c r="U541" s="166"/>
      <c r="V541" s="166"/>
      <c r="W541" s="166"/>
      <c r="X541" s="166"/>
      <c r="Y541" s="166"/>
      <c r="Z541" s="166"/>
      <c r="AA541" s="166"/>
      <c r="AB541" s="172"/>
      <c r="AC541" s="172"/>
      <c r="AD541" s="172"/>
      <c r="AE541" s="172"/>
      <c r="AF541" s="172"/>
      <c r="AG541" s="172"/>
      <c r="AH541" s="172"/>
      <c r="AI541" s="172"/>
      <c r="AJ541" s="172"/>
      <c r="AK541" s="172"/>
      <c r="AL541" s="174"/>
      <c r="AM541" s="172"/>
      <c r="AN541" s="172"/>
      <c r="AO541" s="172"/>
      <c r="AP541" s="172"/>
      <c r="AQ541" s="172"/>
      <c r="AR541" s="172"/>
      <c r="AS541" s="172"/>
      <c r="AT541" s="172"/>
      <c r="AU541" s="172"/>
      <c r="AV541" s="172"/>
      <c r="AW541" s="172"/>
      <c r="AX541" s="172"/>
      <c r="AY541" s="172"/>
      <c r="AZ541" s="172"/>
      <c r="BA541" s="172"/>
      <c r="BB541" s="172"/>
      <c r="BC541" s="172"/>
      <c r="BD541" s="172"/>
      <c r="BE541" s="172"/>
      <c r="BF541" s="172"/>
      <c r="BG541" s="172"/>
      <c r="BH541" s="172"/>
      <c r="BI541" s="172"/>
      <c r="BJ541" s="172"/>
      <c r="BK541" s="172"/>
      <c r="BL541" s="172"/>
      <c r="BM541" s="172"/>
      <c r="BN541" s="172"/>
      <c r="BO541" s="172"/>
      <c r="BP541" s="172"/>
      <c r="BQ541" s="172"/>
      <c r="BR541" s="172"/>
      <c r="BS541" s="172"/>
      <c r="BT541" s="172"/>
      <c r="BU541" s="172"/>
      <c r="BV541" s="172"/>
      <c r="BW541" s="172"/>
      <c r="BX541" s="172"/>
      <c r="BY541" s="172"/>
      <c r="BZ541" s="172"/>
      <c r="CA541" s="172"/>
      <c r="CB541" s="172"/>
      <c r="CC541" s="172"/>
      <c r="CD541" s="172"/>
      <c r="CE541" s="172"/>
      <c r="CF541" s="172"/>
      <c r="CG541" s="172"/>
      <c r="CH541" s="172"/>
      <c r="CI541" s="172"/>
      <c r="CJ541" s="172"/>
      <c r="CK541" s="172"/>
      <c r="CL541" s="172"/>
      <c r="CM541" s="172"/>
      <c r="CN541" s="172"/>
      <c r="CO541" s="172"/>
      <c r="CP541" s="172"/>
      <c r="CQ541" s="172"/>
      <c r="CR541" s="172"/>
      <c r="CS541" s="172"/>
      <c r="CT541" s="172"/>
      <c r="CU541" s="172"/>
      <c r="CV541" s="172"/>
      <c r="CW541" s="172"/>
      <c r="CX541" s="172"/>
      <c r="CY541" s="172"/>
      <c r="CZ541" s="172"/>
    </row>
    <row r="542" spans="1:104" ht="11.25" customHeight="1" x14ac:dyDescent="0.25">
      <c r="A542" s="172"/>
      <c r="B542" s="172"/>
      <c r="C542" s="172"/>
      <c r="D542" s="172"/>
      <c r="E542" s="116"/>
      <c r="F542" s="119"/>
      <c r="G542" s="117"/>
      <c r="H542" s="116"/>
      <c r="I542" s="119"/>
      <c r="J542" s="172"/>
      <c r="K542" s="166"/>
      <c r="L542" s="166"/>
      <c r="M542" s="166"/>
      <c r="N542" s="166"/>
      <c r="O542" s="166"/>
      <c r="P542" s="166"/>
      <c r="Q542" s="166"/>
      <c r="R542" s="166"/>
      <c r="S542" s="172"/>
      <c r="T542" s="166"/>
      <c r="U542" s="166"/>
      <c r="V542" s="166"/>
      <c r="W542" s="166"/>
      <c r="X542" s="166"/>
      <c r="Y542" s="166"/>
      <c r="Z542" s="166"/>
      <c r="AA542" s="166"/>
      <c r="AB542" s="172"/>
      <c r="AC542" s="172"/>
      <c r="AD542" s="172"/>
      <c r="AE542" s="172"/>
      <c r="AF542" s="172"/>
      <c r="AG542" s="172"/>
      <c r="AH542" s="172"/>
      <c r="AI542" s="172"/>
      <c r="AJ542" s="172"/>
      <c r="AK542" s="172"/>
      <c r="AL542" s="174"/>
      <c r="AM542" s="172"/>
      <c r="AN542" s="172"/>
      <c r="AO542" s="172"/>
      <c r="AP542" s="172"/>
      <c r="AQ542" s="172"/>
      <c r="AR542" s="172"/>
      <c r="AS542" s="172"/>
      <c r="AT542" s="172"/>
      <c r="AU542" s="172"/>
      <c r="AV542" s="172"/>
      <c r="AW542" s="172"/>
      <c r="AX542" s="172"/>
      <c r="AY542" s="172"/>
      <c r="AZ542" s="172"/>
      <c r="BA542" s="172"/>
      <c r="BB542" s="172"/>
      <c r="BC542" s="172"/>
      <c r="BD542" s="172"/>
      <c r="BE542" s="172"/>
      <c r="BF542" s="172"/>
      <c r="BG542" s="172"/>
      <c r="BH542" s="172"/>
      <c r="BI542" s="172"/>
      <c r="BJ542" s="172"/>
      <c r="BK542" s="172"/>
      <c r="BL542" s="172"/>
      <c r="BM542" s="172"/>
      <c r="BN542" s="172"/>
      <c r="BO542" s="172"/>
      <c r="BP542" s="172"/>
      <c r="BQ542" s="172"/>
      <c r="BR542" s="172"/>
      <c r="BS542" s="172"/>
      <c r="BT542" s="172"/>
      <c r="BU542" s="172"/>
      <c r="BV542" s="172"/>
      <c r="BW542" s="172"/>
      <c r="BX542" s="172"/>
      <c r="BY542" s="172"/>
      <c r="BZ542" s="172"/>
      <c r="CA542" s="172"/>
      <c r="CB542" s="172"/>
      <c r="CC542" s="172"/>
      <c r="CD542" s="172"/>
      <c r="CE542" s="172"/>
      <c r="CF542" s="172"/>
      <c r="CG542" s="172"/>
      <c r="CH542" s="172"/>
      <c r="CI542" s="172"/>
      <c r="CJ542" s="172"/>
      <c r="CK542" s="172"/>
      <c r="CL542" s="172"/>
      <c r="CM542" s="172"/>
      <c r="CN542" s="172"/>
      <c r="CO542" s="172"/>
      <c r="CP542" s="172"/>
      <c r="CQ542" s="172"/>
      <c r="CR542" s="172"/>
      <c r="CS542" s="172"/>
      <c r="CT542" s="172"/>
      <c r="CU542" s="172"/>
      <c r="CV542" s="172"/>
      <c r="CW542" s="172"/>
      <c r="CX542" s="172"/>
      <c r="CY542" s="172"/>
      <c r="CZ542" s="172"/>
    </row>
    <row r="543" spans="1:104" ht="11.25" customHeight="1" x14ac:dyDescent="0.25">
      <c r="A543" s="172"/>
      <c r="B543" s="172"/>
      <c r="C543" s="172"/>
      <c r="D543" s="172"/>
      <c r="E543" s="116"/>
      <c r="F543" s="119"/>
      <c r="G543" s="117"/>
      <c r="H543" s="116"/>
      <c r="I543" s="119"/>
      <c r="J543" s="172"/>
      <c r="K543" s="166"/>
      <c r="L543" s="166"/>
      <c r="M543" s="166"/>
      <c r="N543" s="166"/>
      <c r="O543" s="166"/>
      <c r="P543" s="166"/>
      <c r="Q543" s="166"/>
      <c r="R543" s="166"/>
      <c r="S543" s="172"/>
      <c r="T543" s="166"/>
      <c r="U543" s="166"/>
      <c r="V543" s="166"/>
      <c r="W543" s="166"/>
      <c r="X543" s="166"/>
      <c r="Y543" s="166"/>
      <c r="Z543" s="166"/>
      <c r="AA543" s="166"/>
      <c r="AB543" s="172"/>
      <c r="AC543" s="172"/>
      <c r="AD543" s="172"/>
      <c r="AE543" s="172"/>
      <c r="AF543" s="172"/>
      <c r="AG543" s="172"/>
      <c r="AH543" s="172"/>
      <c r="AI543" s="172"/>
      <c r="AJ543" s="172"/>
      <c r="AK543" s="172"/>
      <c r="AL543" s="174"/>
      <c r="AM543" s="172"/>
      <c r="AN543" s="172"/>
      <c r="AO543" s="172"/>
      <c r="AP543" s="172"/>
      <c r="AQ543" s="172"/>
      <c r="AR543" s="172"/>
      <c r="AS543" s="172"/>
      <c r="AT543" s="172"/>
      <c r="AU543" s="172"/>
      <c r="AV543" s="172"/>
      <c r="AW543" s="172"/>
      <c r="AX543" s="172"/>
      <c r="AY543" s="172"/>
      <c r="AZ543" s="172"/>
      <c r="BA543" s="172"/>
      <c r="BB543" s="172"/>
      <c r="BC543" s="172"/>
      <c r="BD543" s="172"/>
      <c r="BE543" s="172"/>
      <c r="BF543" s="172"/>
      <c r="BG543" s="172"/>
      <c r="BH543" s="172"/>
      <c r="BI543" s="172"/>
      <c r="BJ543" s="172"/>
      <c r="BK543" s="172"/>
      <c r="BL543" s="172"/>
      <c r="BM543" s="172"/>
      <c r="BN543" s="172"/>
      <c r="BO543" s="172"/>
      <c r="BP543" s="172"/>
      <c r="BQ543" s="172"/>
      <c r="BR543" s="172"/>
      <c r="BS543" s="172"/>
      <c r="BT543" s="172"/>
      <c r="BU543" s="172"/>
      <c r="BV543" s="172"/>
      <c r="BW543" s="172"/>
      <c r="BX543" s="172"/>
      <c r="BY543" s="172"/>
      <c r="BZ543" s="172"/>
      <c r="CA543" s="172"/>
      <c r="CB543" s="172"/>
      <c r="CC543" s="172"/>
      <c r="CD543" s="172"/>
      <c r="CE543" s="172"/>
      <c r="CF543" s="172"/>
      <c r="CG543" s="172"/>
      <c r="CH543" s="172"/>
      <c r="CI543" s="172"/>
      <c r="CJ543" s="172"/>
      <c r="CK543" s="172"/>
      <c r="CL543" s="172"/>
      <c r="CM543" s="172"/>
      <c r="CN543" s="172"/>
      <c r="CO543" s="172"/>
      <c r="CP543" s="172"/>
      <c r="CQ543" s="172"/>
      <c r="CR543" s="172"/>
      <c r="CS543" s="172"/>
      <c r="CT543" s="172"/>
      <c r="CU543" s="172"/>
      <c r="CV543" s="172"/>
      <c r="CW543" s="172"/>
      <c r="CX543" s="172"/>
      <c r="CY543" s="172"/>
      <c r="CZ543" s="172"/>
    </row>
    <row r="544" spans="1:104" ht="11.25" customHeight="1" x14ac:dyDescent="0.25">
      <c r="A544" s="172"/>
      <c r="B544" s="172"/>
      <c r="C544" s="172"/>
      <c r="D544" s="172"/>
      <c r="E544" s="116"/>
      <c r="F544" s="119"/>
      <c r="G544" s="117"/>
      <c r="H544" s="116"/>
      <c r="I544" s="119"/>
      <c r="J544" s="172"/>
      <c r="K544" s="166"/>
      <c r="L544" s="166"/>
      <c r="M544" s="166"/>
      <c r="N544" s="166"/>
      <c r="O544" s="166"/>
      <c r="P544" s="166"/>
      <c r="Q544" s="166"/>
      <c r="R544" s="166"/>
      <c r="S544" s="172"/>
      <c r="T544" s="166"/>
      <c r="U544" s="166"/>
      <c r="V544" s="166"/>
      <c r="W544" s="166"/>
      <c r="X544" s="166"/>
      <c r="Y544" s="166"/>
      <c r="Z544" s="166"/>
      <c r="AA544" s="166"/>
      <c r="AB544" s="172"/>
      <c r="AC544" s="172"/>
      <c r="AD544" s="172"/>
      <c r="AE544" s="172"/>
      <c r="AF544" s="172"/>
      <c r="AG544" s="172"/>
      <c r="AH544" s="172"/>
      <c r="AI544" s="172"/>
      <c r="AJ544" s="172"/>
      <c r="AK544" s="172"/>
      <c r="AL544" s="174"/>
      <c r="AM544" s="172"/>
      <c r="AN544" s="172"/>
      <c r="AO544" s="172"/>
      <c r="AP544" s="172"/>
      <c r="AQ544" s="172"/>
      <c r="AR544" s="172"/>
      <c r="AS544" s="172"/>
      <c r="AT544" s="172"/>
      <c r="AU544" s="172"/>
      <c r="AV544" s="172"/>
      <c r="AW544" s="172"/>
      <c r="AX544" s="172"/>
      <c r="AY544" s="172"/>
      <c r="AZ544" s="172"/>
      <c r="BA544" s="172"/>
      <c r="BB544" s="172"/>
      <c r="BC544" s="172"/>
      <c r="BD544" s="172"/>
      <c r="BE544" s="172"/>
      <c r="BF544" s="172"/>
      <c r="BG544" s="172"/>
      <c r="BH544" s="172"/>
      <c r="BI544" s="172"/>
      <c r="BJ544" s="172"/>
      <c r="BK544" s="172"/>
      <c r="BL544" s="172"/>
      <c r="BM544" s="172"/>
      <c r="BN544" s="172"/>
      <c r="BO544" s="172"/>
      <c r="BP544" s="172"/>
      <c r="BQ544" s="172"/>
      <c r="BR544" s="172"/>
      <c r="BS544" s="172"/>
      <c r="BT544" s="172"/>
      <c r="BU544" s="172"/>
      <c r="BV544" s="172"/>
      <c r="BW544" s="172"/>
      <c r="BX544" s="172"/>
      <c r="BY544" s="172"/>
      <c r="BZ544" s="172"/>
      <c r="CA544" s="172"/>
      <c r="CB544" s="172"/>
      <c r="CC544" s="172"/>
      <c r="CD544" s="172"/>
      <c r="CE544" s="172"/>
      <c r="CF544" s="172"/>
      <c r="CG544" s="172"/>
      <c r="CH544" s="172"/>
      <c r="CI544" s="172"/>
      <c r="CJ544" s="172"/>
      <c r="CK544" s="172"/>
      <c r="CL544" s="172"/>
      <c r="CM544" s="172"/>
      <c r="CN544" s="172"/>
      <c r="CO544" s="172"/>
      <c r="CP544" s="172"/>
      <c r="CQ544" s="172"/>
      <c r="CR544" s="172"/>
      <c r="CS544" s="172"/>
      <c r="CT544" s="172"/>
      <c r="CU544" s="172"/>
      <c r="CV544" s="172"/>
      <c r="CW544" s="172"/>
      <c r="CX544" s="172"/>
      <c r="CY544" s="172"/>
      <c r="CZ544" s="172"/>
    </row>
    <row r="545" spans="1:104" ht="11.25" customHeight="1" x14ac:dyDescent="0.25">
      <c r="A545" s="172"/>
      <c r="B545" s="172"/>
      <c r="C545" s="172"/>
      <c r="D545" s="172"/>
      <c r="E545" s="116"/>
      <c r="F545" s="119"/>
      <c r="G545" s="117"/>
      <c r="H545" s="116"/>
      <c r="I545" s="119"/>
      <c r="J545" s="172"/>
      <c r="K545" s="166"/>
      <c r="L545" s="166"/>
      <c r="M545" s="166"/>
      <c r="N545" s="166"/>
      <c r="O545" s="166"/>
      <c r="P545" s="166"/>
      <c r="Q545" s="166"/>
      <c r="R545" s="166"/>
      <c r="S545" s="172"/>
      <c r="T545" s="166"/>
      <c r="U545" s="166"/>
      <c r="V545" s="166"/>
      <c r="W545" s="166"/>
      <c r="X545" s="166"/>
      <c r="Y545" s="166"/>
      <c r="Z545" s="166"/>
      <c r="AA545" s="166"/>
      <c r="AB545" s="172"/>
      <c r="AC545" s="172"/>
      <c r="AD545" s="172"/>
      <c r="AE545" s="172"/>
      <c r="AF545" s="172"/>
      <c r="AG545" s="172"/>
      <c r="AH545" s="172"/>
      <c r="AI545" s="172"/>
      <c r="AJ545" s="172"/>
      <c r="AK545" s="172"/>
      <c r="AL545" s="174"/>
      <c r="AM545" s="172"/>
      <c r="AN545" s="172"/>
      <c r="AO545" s="172"/>
      <c r="AP545" s="172"/>
      <c r="AQ545" s="172"/>
      <c r="AR545" s="172"/>
      <c r="AS545" s="172"/>
      <c r="AT545" s="172"/>
      <c r="AU545" s="172"/>
      <c r="AV545" s="172"/>
      <c r="AW545" s="172"/>
      <c r="AX545" s="172"/>
      <c r="AY545" s="172"/>
      <c r="AZ545" s="172"/>
      <c r="BA545" s="172"/>
      <c r="BB545" s="172"/>
      <c r="BC545" s="172"/>
      <c r="BD545" s="172"/>
      <c r="BE545" s="172"/>
      <c r="BF545" s="172"/>
      <c r="BG545" s="172"/>
      <c r="BH545" s="172"/>
      <c r="BI545" s="172"/>
      <c r="BJ545" s="172"/>
      <c r="BK545" s="172"/>
      <c r="BL545" s="172"/>
      <c r="BM545" s="172"/>
      <c r="BN545" s="172"/>
      <c r="BO545" s="172"/>
      <c r="BP545" s="172"/>
      <c r="BQ545" s="172"/>
      <c r="BR545" s="172"/>
      <c r="BS545" s="172"/>
      <c r="BT545" s="172"/>
      <c r="BU545" s="172"/>
      <c r="BV545" s="172"/>
      <c r="BW545" s="172"/>
      <c r="BX545" s="172"/>
      <c r="BY545" s="172"/>
      <c r="BZ545" s="172"/>
      <c r="CA545" s="172"/>
      <c r="CB545" s="172"/>
      <c r="CC545" s="172"/>
      <c r="CD545" s="172"/>
      <c r="CE545" s="172"/>
      <c r="CF545" s="172"/>
      <c r="CG545" s="172"/>
      <c r="CH545" s="172"/>
      <c r="CI545" s="172"/>
      <c r="CJ545" s="172"/>
      <c r="CK545" s="172"/>
      <c r="CL545" s="172"/>
      <c r="CM545" s="172"/>
      <c r="CN545" s="172"/>
      <c r="CO545" s="172"/>
      <c r="CP545" s="172"/>
      <c r="CQ545" s="172"/>
      <c r="CR545" s="172"/>
      <c r="CS545" s="172"/>
      <c r="CT545" s="172"/>
      <c r="CU545" s="172"/>
      <c r="CV545" s="172"/>
      <c r="CW545" s="172"/>
      <c r="CX545" s="172"/>
      <c r="CY545" s="172"/>
      <c r="CZ545" s="172"/>
    </row>
    <row r="546" spans="1:104" ht="11.25" customHeight="1" x14ac:dyDescent="0.25">
      <c r="A546" s="172"/>
      <c r="B546" s="172"/>
      <c r="C546" s="172"/>
      <c r="D546" s="172"/>
      <c r="E546" s="116"/>
      <c r="F546" s="119"/>
      <c r="G546" s="117"/>
      <c r="H546" s="116"/>
      <c r="I546" s="119"/>
      <c r="J546" s="172"/>
      <c r="K546" s="166"/>
      <c r="L546" s="166"/>
      <c r="M546" s="166"/>
      <c r="N546" s="166"/>
      <c r="O546" s="166"/>
      <c r="P546" s="166"/>
      <c r="Q546" s="166"/>
      <c r="R546" s="166"/>
      <c r="S546" s="172"/>
      <c r="T546" s="166"/>
      <c r="U546" s="166"/>
      <c r="V546" s="166"/>
      <c r="W546" s="166"/>
      <c r="X546" s="166"/>
      <c r="Y546" s="166"/>
      <c r="Z546" s="166"/>
      <c r="AA546" s="166"/>
      <c r="AB546" s="172"/>
      <c r="AC546" s="172"/>
      <c r="AD546" s="172"/>
      <c r="AE546" s="172"/>
      <c r="AF546" s="172"/>
      <c r="AG546" s="172"/>
      <c r="AH546" s="172"/>
      <c r="AI546" s="172"/>
      <c r="AJ546" s="172"/>
      <c r="AK546" s="172"/>
      <c r="AL546" s="174"/>
      <c r="AM546" s="172"/>
      <c r="AN546" s="172"/>
      <c r="AO546" s="172"/>
      <c r="AP546" s="172"/>
      <c r="AQ546" s="172"/>
      <c r="AR546" s="172"/>
      <c r="AS546" s="172"/>
      <c r="AT546" s="172"/>
      <c r="AU546" s="172"/>
      <c r="AV546" s="172"/>
      <c r="AW546" s="172"/>
      <c r="AX546" s="172"/>
      <c r="AY546" s="172"/>
      <c r="AZ546" s="172"/>
      <c r="BA546" s="172"/>
      <c r="BB546" s="172"/>
      <c r="BC546" s="172"/>
      <c r="BD546" s="172"/>
      <c r="BE546" s="172"/>
      <c r="BF546" s="172"/>
      <c r="BG546" s="172"/>
      <c r="BH546" s="172"/>
      <c r="BI546" s="172"/>
      <c r="BJ546" s="172"/>
      <c r="BK546" s="172"/>
      <c r="BL546" s="172"/>
      <c r="BM546" s="172"/>
      <c r="BN546" s="172"/>
      <c r="BO546" s="172"/>
      <c r="BP546" s="172"/>
      <c r="BQ546" s="172"/>
      <c r="BR546" s="172"/>
      <c r="BS546" s="172"/>
      <c r="BT546" s="172"/>
      <c r="BU546" s="172"/>
      <c r="BV546" s="172"/>
      <c r="BW546" s="172"/>
      <c r="BX546" s="172"/>
      <c r="BY546" s="172"/>
      <c r="BZ546" s="172"/>
      <c r="CA546" s="172"/>
      <c r="CB546" s="172"/>
      <c r="CC546" s="172"/>
      <c r="CD546" s="172"/>
      <c r="CE546" s="172"/>
      <c r="CF546" s="172"/>
      <c r="CG546" s="172"/>
      <c r="CH546" s="172"/>
      <c r="CI546" s="172"/>
      <c r="CJ546" s="172"/>
      <c r="CK546" s="172"/>
      <c r="CL546" s="172"/>
      <c r="CM546" s="172"/>
      <c r="CN546" s="172"/>
      <c r="CO546" s="172"/>
      <c r="CP546" s="172"/>
      <c r="CQ546" s="172"/>
      <c r="CR546" s="172"/>
      <c r="CS546" s="172"/>
      <c r="CT546" s="172"/>
      <c r="CU546" s="172"/>
      <c r="CV546" s="172"/>
      <c r="CW546" s="172"/>
      <c r="CX546" s="172"/>
      <c r="CY546" s="172"/>
      <c r="CZ546" s="172"/>
    </row>
    <row r="547" spans="1:104" ht="11.25" customHeight="1" x14ac:dyDescent="0.25">
      <c r="A547" s="172"/>
      <c r="B547" s="172"/>
      <c r="C547" s="172"/>
      <c r="D547" s="172"/>
      <c r="E547" s="116"/>
      <c r="F547" s="119"/>
      <c r="G547" s="117"/>
      <c r="H547" s="116"/>
      <c r="I547" s="119"/>
      <c r="J547" s="172"/>
      <c r="K547" s="166"/>
      <c r="L547" s="166"/>
      <c r="M547" s="166"/>
      <c r="N547" s="166"/>
      <c r="O547" s="166"/>
      <c r="P547" s="166"/>
      <c r="Q547" s="166"/>
      <c r="R547" s="166"/>
      <c r="S547" s="172"/>
      <c r="T547" s="166"/>
      <c r="U547" s="166"/>
      <c r="V547" s="166"/>
      <c r="W547" s="166"/>
      <c r="X547" s="166"/>
      <c r="Y547" s="166"/>
      <c r="Z547" s="166"/>
      <c r="AA547" s="166"/>
      <c r="AB547" s="172"/>
      <c r="AC547" s="172"/>
      <c r="AD547" s="172"/>
      <c r="AE547" s="172"/>
      <c r="AF547" s="172"/>
      <c r="AG547" s="172"/>
      <c r="AH547" s="172"/>
      <c r="AI547" s="172"/>
      <c r="AJ547" s="172"/>
      <c r="AK547" s="172"/>
      <c r="AL547" s="174"/>
      <c r="AM547" s="172"/>
      <c r="AN547" s="172"/>
      <c r="AO547" s="172"/>
      <c r="AP547" s="172"/>
      <c r="AQ547" s="172"/>
      <c r="AR547" s="172"/>
      <c r="AS547" s="172"/>
      <c r="AT547" s="172"/>
      <c r="AU547" s="172"/>
      <c r="AV547" s="172"/>
      <c r="AW547" s="172"/>
      <c r="AX547" s="172"/>
      <c r="AY547" s="172"/>
      <c r="AZ547" s="172"/>
      <c r="BA547" s="172"/>
      <c r="BB547" s="172"/>
      <c r="BC547" s="172"/>
      <c r="BD547" s="172"/>
      <c r="BE547" s="172"/>
      <c r="BF547" s="172"/>
      <c r="BG547" s="172"/>
      <c r="BH547" s="172"/>
      <c r="BI547" s="172"/>
      <c r="BJ547" s="172"/>
      <c r="BK547" s="172"/>
      <c r="BL547" s="172"/>
      <c r="BM547" s="172"/>
      <c r="BN547" s="172"/>
      <c r="BO547" s="172"/>
      <c r="BP547" s="172"/>
      <c r="BQ547" s="172"/>
      <c r="BR547" s="172"/>
      <c r="BS547" s="172"/>
      <c r="BT547" s="172"/>
      <c r="BU547" s="172"/>
      <c r="BV547" s="172"/>
      <c r="BW547" s="172"/>
      <c r="BX547" s="172"/>
      <c r="BY547" s="172"/>
      <c r="BZ547" s="172"/>
      <c r="CA547" s="172"/>
      <c r="CB547" s="172"/>
      <c r="CC547" s="172"/>
      <c r="CD547" s="172"/>
      <c r="CE547" s="172"/>
      <c r="CF547" s="172"/>
      <c r="CG547" s="172"/>
      <c r="CH547" s="172"/>
      <c r="CI547" s="172"/>
      <c r="CJ547" s="172"/>
      <c r="CK547" s="172"/>
      <c r="CL547" s="172"/>
      <c r="CM547" s="172"/>
      <c r="CN547" s="172"/>
      <c r="CO547" s="172"/>
      <c r="CP547" s="172"/>
      <c r="CQ547" s="172"/>
      <c r="CR547" s="172"/>
      <c r="CS547" s="172"/>
      <c r="CT547" s="172"/>
      <c r="CU547" s="172"/>
      <c r="CV547" s="172"/>
      <c r="CW547" s="172"/>
      <c r="CX547" s="172"/>
      <c r="CY547" s="172"/>
      <c r="CZ547" s="172"/>
    </row>
    <row r="548" spans="1:104" ht="11.25" customHeight="1" x14ac:dyDescent="0.25">
      <c r="A548" s="172"/>
      <c r="B548" s="172"/>
      <c r="C548" s="172"/>
      <c r="D548" s="172"/>
      <c r="E548" s="116"/>
      <c r="F548" s="119"/>
      <c r="G548" s="117"/>
      <c r="H548" s="116"/>
      <c r="I548" s="119"/>
      <c r="J548" s="172"/>
      <c r="K548" s="166"/>
      <c r="L548" s="166"/>
      <c r="M548" s="166"/>
      <c r="N548" s="166"/>
      <c r="O548" s="166"/>
      <c r="P548" s="166"/>
      <c r="Q548" s="166"/>
      <c r="R548" s="166"/>
      <c r="S548" s="172"/>
      <c r="T548" s="166"/>
      <c r="U548" s="166"/>
      <c r="V548" s="166"/>
      <c r="W548" s="166"/>
      <c r="X548" s="166"/>
      <c r="Y548" s="166"/>
      <c r="Z548" s="166"/>
      <c r="AA548" s="166"/>
      <c r="AB548" s="172"/>
      <c r="AC548" s="172"/>
      <c r="AD548" s="172"/>
      <c r="AE548" s="172"/>
      <c r="AF548" s="172"/>
      <c r="AG548" s="172"/>
      <c r="AH548" s="172"/>
      <c r="AI548" s="172"/>
      <c r="AJ548" s="172"/>
      <c r="AK548" s="172"/>
      <c r="AL548" s="174"/>
      <c r="AM548" s="172"/>
      <c r="AN548" s="172"/>
      <c r="AO548" s="172"/>
      <c r="AP548" s="172"/>
      <c r="AQ548" s="172"/>
      <c r="AR548" s="172"/>
      <c r="AS548" s="172"/>
      <c r="AT548" s="172"/>
      <c r="AU548" s="172"/>
      <c r="AV548" s="172"/>
      <c r="AW548" s="172"/>
      <c r="AX548" s="172"/>
      <c r="AY548" s="172"/>
      <c r="AZ548" s="172"/>
      <c r="BA548" s="172"/>
      <c r="BB548" s="172"/>
      <c r="BC548" s="172"/>
      <c r="BD548" s="172"/>
      <c r="BE548" s="172"/>
      <c r="BF548" s="172"/>
      <c r="BG548" s="172"/>
      <c r="BH548" s="172"/>
      <c r="BI548" s="172"/>
      <c r="BJ548" s="172"/>
      <c r="BK548" s="172"/>
      <c r="BL548" s="172"/>
      <c r="BM548" s="172"/>
      <c r="BN548" s="172"/>
      <c r="BO548" s="172"/>
      <c r="BP548" s="172"/>
      <c r="BQ548" s="172"/>
      <c r="BR548" s="172"/>
      <c r="BS548" s="172"/>
      <c r="BT548" s="172"/>
      <c r="BU548" s="172"/>
      <c r="BV548" s="172"/>
      <c r="BW548" s="172"/>
      <c r="BX548" s="172"/>
      <c r="BY548" s="172"/>
      <c r="BZ548" s="172"/>
      <c r="CA548" s="172"/>
      <c r="CB548" s="172"/>
      <c r="CC548" s="172"/>
      <c r="CD548" s="172"/>
      <c r="CE548" s="172"/>
      <c r="CF548" s="172"/>
      <c r="CG548" s="172"/>
      <c r="CH548" s="172"/>
      <c r="CI548" s="172"/>
      <c r="CJ548" s="172"/>
      <c r="CK548" s="172"/>
      <c r="CL548" s="172"/>
      <c r="CM548" s="172"/>
      <c r="CN548" s="172"/>
      <c r="CO548" s="172"/>
      <c r="CP548" s="172"/>
      <c r="CQ548" s="172"/>
      <c r="CR548" s="172"/>
      <c r="CS548" s="172"/>
      <c r="CT548" s="172"/>
      <c r="CU548" s="172"/>
      <c r="CV548" s="172"/>
      <c r="CW548" s="172"/>
      <c r="CX548" s="172"/>
      <c r="CY548" s="172"/>
      <c r="CZ548" s="172"/>
    </row>
    <row r="549" spans="1:104" ht="11.25" customHeight="1" x14ac:dyDescent="0.25">
      <c r="A549" s="172"/>
      <c r="B549" s="172"/>
      <c r="C549" s="172"/>
      <c r="D549" s="172"/>
      <c r="E549" s="116"/>
      <c r="F549" s="119"/>
      <c r="G549" s="117"/>
      <c r="H549" s="116"/>
      <c r="I549" s="119"/>
      <c r="J549" s="172"/>
      <c r="K549" s="166"/>
      <c r="L549" s="166"/>
      <c r="M549" s="166"/>
      <c r="N549" s="166"/>
      <c r="O549" s="166"/>
      <c r="P549" s="166"/>
      <c r="Q549" s="166"/>
      <c r="R549" s="166"/>
      <c r="S549" s="172"/>
      <c r="T549" s="166"/>
      <c r="U549" s="166"/>
      <c r="V549" s="166"/>
      <c r="W549" s="166"/>
      <c r="X549" s="166"/>
      <c r="Y549" s="166"/>
      <c r="Z549" s="166"/>
      <c r="AA549" s="166"/>
      <c r="AB549" s="172"/>
      <c r="AC549" s="172"/>
      <c r="AD549" s="172"/>
      <c r="AE549" s="172"/>
      <c r="AF549" s="172"/>
      <c r="AG549" s="172"/>
      <c r="AH549" s="172"/>
      <c r="AI549" s="172"/>
      <c r="AJ549" s="172"/>
      <c r="AK549" s="172"/>
      <c r="AL549" s="174"/>
      <c r="AM549" s="172"/>
      <c r="AN549" s="172"/>
      <c r="AO549" s="172"/>
      <c r="AP549" s="172"/>
      <c r="AQ549" s="172"/>
      <c r="AR549" s="172"/>
      <c r="AS549" s="172"/>
      <c r="AT549" s="172"/>
      <c r="AU549" s="172"/>
      <c r="AV549" s="172"/>
      <c r="AW549" s="172"/>
      <c r="AX549" s="172"/>
      <c r="AY549" s="172"/>
      <c r="AZ549" s="172"/>
      <c r="BA549" s="172"/>
      <c r="BB549" s="172"/>
      <c r="BC549" s="172"/>
      <c r="BD549" s="172"/>
      <c r="BE549" s="172"/>
      <c r="BF549" s="172"/>
      <c r="BG549" s="172"/>
      <c r="BH549" s="172"/>
      <c r="BI549" s="172"/>
      <c r="BJ549" s="172"/>
      <c r="BK549" s="172"/>
      <c r="BL549" s="172"/>
      <c r="BM549" s="172"/>
      <c r="BN549" s="172"/>
      <c r="BO549" s="172"/>
      <c r="BP549" s="172"/>
      <c r="BQ549" s="172"/>
      <c r="BR549" s="172"/>
      <c r="BS549" s="172"/>
      <c r="BT549" s="172"/>
      <c r="BU549" s="172"/>
      <c r="BV549" s="172"/>
      <c r="BW549" s="172"/>
      <c r="BX549" s="172"/>
      <c r="BY549" s="172"/>
      <c r="BZ549" s="172"/>
      <c r="CA549" s="172"/>
      <c r="CB549" s="172"/>
      <c r="CC549" s="172"/>
      <c r="CD549" s="172"/>
      <c r="CE549" s="172"/>
      <c r="CF549" s="172"/>
      <c r="CG549" s="172"/>
      <c r="CH549" s="172"/>
      <c r="CI549" s="172"/>
      <c r="CJ549" s="172"/>
      <c r="CK549" s="172"/>
      <c r="CL549" s="172"/>
      <c r="CM549" s="172"/>
      <c r="CN549" s="172"/>
      <c r="CO549" s="172"/>
      <c r="CP549" s="172"/>
      <c r="CQ549" s="172"/>
      <c r="CR549" s="172"/>
      <c r="CS549" s="172"/>
      <c r="CT549" s="172"/>
      <c r="CU549" s="172"/>
      <c r="CV549" s="172"/>
      <c r="CW549" s="172"/>
      <c r="CX549" s="172"/>
      <c r="CY549" s="172"/>
      <c r="CZ549" s="172"/>
    </row>
    <row r="550" spans="1:104" ht="11.25" customHeight="1" x14ac:dyDescent="0.25">
      <c r="A550" s="172"/>
      <c r="B550" s="172"/>
      <c r="C550" s="172"/>
      <c r="D550" s="172"/>
      <c r="E550" s="116"/>
      <c r="F550" s="119"/>
      <c r="G550" s="117"/>
      <c r="H550" s="116"/>
      <c r="I550" s="119"/>
      <c r="J550" s="172"/>
      <c r="K550" s="166"/>
      <c r="L550" s="166"/>
      <c r="M550" s="166"/>
      <c r="N550" s="166"/>
      <c r="O550" s="166"/>
      <c r="P550" s="166"/>
      <c r="Q550" s="166"/>
      <c r="R550" s="166"/>
      <c r="S550" s="172"/>
      <c r="T550" s="166"/>
      <c r="U550" s="166"/>
      <c r="V550" s="166"/>
      <c r="W550" s="166"/>
      <c r="X550" s="166"/>
      <c r="Y550" s="166"/>
      <c r="Z550" s="166"/>
      <c r="AA550" s="166"/>
      <c r="AB550" s="172"/>
      <c r="AC550" s="172"/>
      <c r="AD550" s="172"/>
      <c r="AE550" s="172"/>
      <c r="AF550" s="172"/>
      <c r="AG550" s="172"/>
      <c r="AH550" s="172"/>
      <c r="AI550" s="172"/>
      <c r="AJ550" s="172"/>
      <c r="AK550" s="172"/>
      <c r="AL550" s="174"/>
      <c r="AM550" s="172"/>
      <c r="AN550" s="172"/>
      <c r="AO550" s="172"/>
      <c r="AP550" s="172"/>
      <c r="AQ550" s="172"/>
      <c r="AR550" s="172"/>
      <c r="AS550" s="172"/>
      <c r="AT550" s="172"/>
      <c r="AU550" s="172"/>
      <c r="AV550" s="172"/>
      <c r="AW550" s="172"/>
      <c r="AX550" s="172"/>
      <c r="AY550" s="172"/>
      <c r="AZ550" s="172"/>
      <c r="BA550" s="172"/>
      <c r="BB550" s="172"/>
      <c r="BC550" s="172"/>
      <c r="BD550" s="172"/>
      <c r="BE550" s="172"/>
      <c r="BF550" s="172"/>
      <c r="BG550" s="172"/>
      <c r="BH550" s="172"/>
      <c r="BI550" s="172"/>
      <c r="BJ550" s="172"/>
      <c r="BK550" s="172"/>
      <c r="BL550" s="172"/>
      <c r="BM550" s="172"/>
      <c r="BN550" s="172"/>
      <c r="BO550" s="172"/>
      <c r="BP550" s="172"/>
      <c r="BQ550" s="172"/>
      <c r="BR550" s="172"/>
      <c r="BS550" s="172"/>
      <c r="BT550" s="172"/>
      <c r="BU550" s="172"/>
      <c r="BV550" s="172"/>
      <c r="BW550" s="172"/>
      <c r="BX550" s="172"/>
      <c r="BY550" s="172"/>
      <c r="BZ550" s="172"/>
      <c r="CA550" s="172"/>
      <c r="CB550" s="172"/>
      <c r="CC550" s="172"/>
      <c r="CD550" s="172"/>
      <c r="CE550" s="172"/>
      <c r="CF550" s="172"/>
      <c r="CG550" s="172"/>
      <c r="CH550" s="172"/>
      <c r="CI550" s="172"/>
      <c r="CJ550" s="172"/>
      <c r="CK550" s="172"/>
      <c r="CL550" s="172"/>
      <c r="CM550" s="172"/>
      <c r="CN550" s="172"/>
      <c r="CO550" s="172"/>
      <c r="CP550" s="172"/>
      <c r="CQ550" s="172"/>
      <c r="CR550" s="172"/>
      <c r="CS550" s="172"/>
      <c r="CT550" s="172"/>
      <c r="CU550" s="172"/>
      <c r="CV550" s="172"/>
      <c r="CW550" s="172"/>
      <c r="CX550" s="172"/>
      <c r="CY550" s="172"/>
      <c r="CZ550" s="172"/>
    </row>
    <row r="551" spans="1:104" ht="11.25" customHeight="1" x14ac:dyDescent="0.25">
      <c r="A551" s="172"/>
      <c r="B551" s="172"/>
      <c r="C551" s="172"/>
      <c r="D551" s="172"/>
      <c r="E551" s="116"/>
      <c r="F551" s="119"/>
      <c r="G551" s="117"/>
      <c r="H551" s="116"/>
      <c r="I551" s="119"/>
      <c r="J551" s="172"/>
      <c r="K551" s="166"/>
      <c r="L551" s="166"/>
      <c r="M551" s="166"/>
      <c r="N551" s="166"/>
      <c r="O551" s="166"/>
      <c r="P551" s="166"/>
      <c r="Q551" s="166"/>
      <c r="R551" s="166"/>
      <c r="S551" s="172"/>
      <c r="T551" s="166"/>
      <c r="U551" s="166"/>
      <c r="V551" s="166"/>
      <c r="W551" s="166"/>
      <c r="X551" s="166"/>
      <c r="Y551" s="166"/>
      <c r="Z551" s="166"/>
      <c r="AA551" s="166"/>
      <c r="AB551" s="172"/>
      <c r="AC551" s="172"/>
      <c r="AD551" s="172"/>
      <c r="AE551" s="172"/>
      <c r="AF551" s="172"/>
      <c r="AG551" s="172"/>
      <c r="AH551" s="172"/>
      <c r="AI551" s="172"/>
      <c r="AJ551" s="172"/>
      <c r="AK551" s="172"/>
      <c r="AL551" s="174"/>
      <c r="AM551" s="172"/>
      <c r="AN551" s="172"/>
      <c r="AO551" s="172"/>
      <c r="AP551" s="172"/>
      <c r="AQ551" s="172"/>
      <c r="AR551" s="172"/>
      <c r="AS551" s="172"/>
      <c r="AT551" s="172"/>
      <c r="AU551" s="172"/>
      <c r="AV551" s="172"/>
      <c r="AW551" s="172"/>
      <c r="AX551" s="172"/>
      <c r="AY551" s="172"/>
      <c r="AZ551" s="172"/>
      <c r="BA551" s="172"/>
      <c r="BB551" s="172"/>
      <c r="BC551" s="172"/>
      <c r="BD551" s="172"/>
      <c r="BE551" s="172"/>
      <c r="BF551" s="172"/>
      <c r="BG551" s="172"/>
      <c r="BH551" s="172"/>
      <c r="BI551" s="172"/>
      <c r="BJ551" s="172"/>
      <c r="BK551" s="172"/>
      <c r="BL551" s="172"/>
      <c r="BM551" s="172"/>
      <c r="BN551" s="172"/>
      <c r="BO551" s="172"/>
      <c r="BP551" s="172"/>
      <c r="BQ551" s="172"/>
      <c r="BR551" s="172"/>
      <c r="BS551" s="172"/>
      <c r="BT551" s="172"/>
      <c r="BU551" s="172"/>
      <c r="BV551" s="172"/>
      <c r="BW551" s="172"/>
      <c r="BX551" s="172"/>
      <c r="BY551" s="172"/>
      <c r="BZ551" s="172"/>
      <c r="CA551" s="172"/>
      <c r="CB551" s="172"/>
      <c r="CC551" s="172"/>
      <c r="CD551" s="172"/>
      <c r="CE551" s="172"/>
      <c r="CF551" s="172"/>
      <c r="CG551" s="172"/>
      <c r="CH551" s="172"/>
      <c r="CI551" s="172"/>
      <c r="CJ551" s="172"/>
      <c r="CK551" s="172"/>
      <c r="CL551" s="172"/>
      <c r="CM551" s="172"/>
      <c r="CN551" s="172"/>
      <c r="CO551" s="172"/>
      <c r="CP551" s="172"/>
      <c r="CQ551" s="172"/>
      <c r="CR551" s="172"/>
      <c r="CS551" s="172"/>
      <c r="CT551" s="172"/>
      <c r="CU551" s="172"/>
      <c r="CV551" s="172"/>
      <c r="CW551" s="172"/>
      <c r="CX551" s="172"/>
      <c r="CY551" s="172"/>
      <c r="CZ551" s="172"/>
    </row>
    <row r="552" spans="1:104" ht="11.25" customHeight="1" x14ac:dyDescent="0.25">
      <c r="A552" s="172"/>
      <c r="B552" s="172"/>
      <c r="C552" s="172"/>
      <c r="D552" s="172"/>
      <c r="E552" s="116"/>
      <c r="F552" s="119"/>
      <c r="G552" s="117"/>
      <c r="H552" s="116"/>
      <c r="I552" s="119"/>
      <c r="J552" s="172"/>
      <c r="K552" s="166"/>
      <c r="L552" s="166"/>
      <c r="M552" s="166"/>
      <c r="N552" s="166"/>
      <c r="O552" s="166"/>
      <c r="P552" s="166"/>
      <c r="Q552" s="166"/>
      <c r="R552" s="166"/>
      <c r="S552" s="172"/>
      <c r="T552" s="166"/>
      <c r="U552" s="166"/>
      <c r="V552" s="166"/>
      <c r="W552" s="166"/>
      <c r="X552" s="166"/>
      <c r="Y552" s="166"/>
      <c r="Z552" s="166"/>
      <c r="AA552" s="166"/>
      <c r="AB552" s="172"/>
      <c r="AC552" s="172"/>
      <c r="AD552" s="172"/>
      <c r="AE552" s="172"/>
      <c r="AF552" s="172"/>
      <c r="AG552" s="172"/>
      <c r="AH552" s="172"/>
      <c r="AI552" s="172"/>
      <c r="AJ552" s="172"/>
      <c r="AK552" s="172"/>
      <c r="AL552" s="174"/>
      <c r="AM552" s="172"/>
      <c r="AN552" s="172"/>
      <c r="AO552" s="172"/>
      <c r="AP552" s="172"/>
      <c r="AQ552" s="172"/>
      <c r="AR552" s="172"/>
      <c r="AS552" s="172"/>
      <c r="AT552" s="172"/>
      <c r="AU552" s="172"/>
      <c r="AV552" s="172"/>
      <c r="AW552" s="172"/>
      <c r="AX552" s="172"/>
      <c r="AY552" s="172"/>
      <c r="AZ552" s="172"/>
      <c r="BA552" s="172"/>
      <c r="BB552" s="172"/>
      <c r="BC552" s="172"/>
      <c r="BD552" s="172"/>
      <c r="BE552" s="172"/>
      <c r="BF552" s="172"/>
      <c r="BG552" s="172"/>
      <c r="BH552" s="172"/>
      <c r="BI552" s="172"/>
      <c r="BJ552" s="172"/>
      <c r="BK552" s="172"/>
      <c r="BL552" s="172"/>
      <c r="BM552" s="172"/>
      <c r="BN552" s="172"/>
      <c r="BO552" s="172"/>
      <c r="BP552" s="172"/>
      <c r="BQ552" s="172"/>
      <c r="BR552" s="172"/>
      <c r="BS552" s="172"/>
      <c r="BT552" s="172"/>
      <c r="BU552" s="172"/>
      <c r="BV552" s="172"/>
      <c r="BW552" s="172"/>
      <c r="BX552" s="172"/>
      <c r="BY552" s="172"/>
      <c r="BZ552" s="172"/>
      <c r="CA552" s="172"/>
      <c r="CB552" s="172"/>
      <c r="CC552" s="172"/>
      <c r="CD552" s="172"/>
      <c r="CE552" s="172"/>
      <c r="CF552" s="172"/>
      <c r="CG552" s="172"/>
      <c r="CH552" s="172"/>
      <c r="CI552" s="172"/>
      <c r="CJ552" s="172"/>
      <c r="CK552" s="172"/>
      <c r="CL552" s="172"/>
      <c r="CM552" s="172"/>
      <c r="CN552" s="172"/>
      <c r="CO552" s="172"/>
      <c r="CP552" s="172"/>
      <c r="CQ552" s="172"/>
      <c r="CR552" s="172"/>
      <c r="CS552" s="172"/>
      <c r="CT552" s="172"/>
      <c r="CU552" s="172"/>
      <c r="CV552" s="172"/>
      <c r="CW552" s="172"/>
      <c r="CX552" s="172"/>
      <c r="CY552" s="172"/>
      <c r="CZ552" s="172"/>
    </row>
    <row r="553" spans="1:104" ht="11.25" customHeight="1" x14ac:dyDescent="0.25">
      <c r="A553" s="172"/>
      <c r="B553" s="172"/>
      <c r="C553" s="172"/>
      <c r="D553" s="172"/>
      <c r="E553" s="116"/>
      <c r="F553" s="119"/>
      <c r="G553" s="117"/>
      <c r="H553" s="116"/>
      <c r="I553" s="119"/>
      <c r="J553" s="172"/>
      <c r="K553" s="166"/>
      <c r="L553" s="166"/>
      <c r="M553" s="166"/>
      <c r="N553" s="166"/>
      <c r="O553" s="166"/>
      <c r="P553" s="166"/>
      <c r="Q553" s="166"/>
      <c r="R553" s="166"/>
      <c r="S553" s="172"/>
      <c r="T553" s="166"/>
      <c r="U553" s="166"/>
      <c r="V553" s="166"/>
      <c r="W553" s="166"/>
      <c r="X553" s="166"/>
      <c r="Y553" s="166"/>
      <c r="Z553" s="166"/>
      <c r="AA553" s="166"/>
      <c r="AB553" s="172"/>
      <c r="AC553" s="172"/>
      <c r="AD553" s="172"/>
      <c r="AE553" s="172"/>
      <c r="AF553" s="172"/>
      <c r="AG553" s="172"/>
      <c r="AH553" s="172"/>
      <c r="AI553" s="172"/>
      <c r="AJ553" s="172"/>
      <c r="AK553" s="172"/>
      <c r="AL553" s="174"/>
      <c r="AM553" s="172"/>
      <c r="AN553" s="172"/>
      <c r="AO553" s="172"/>
      <c r="AP553" s="172"/>
      <c r="AQ553" s="172"/>
      <c r="AR553" s="172"/>
      <c r="AS553" s="172"/>
      <c r="AT553" s="172"/>
      <c r="AU553" s="172"/>
      <c r="AV553" s="172"/>
      <c r="AW553" s="172"/>
      <c r="AX553" s="172"/>
      <c r="AY553" s="172"/>
      <c r="AZ553" s="172"/>
      <c r="BA553" s="172"/>
      <c r="BB553" s="172"/>
      <c r="BC553" s="172"/>
      <c r="BD553" s="172"/>
      <c r="BE553" s="172"/>
      <c r="BF553" s="172"/>
      <c r="BG553" s="172"/>
      <c r="BH553" s="172"/>
      <c r="BI553" s="172"/>
      <c r="BJ553" s="172"/>
      <c r="BK553" s="172"/>
      <c r="BL553" s="172"/>
      <c r="BM553" s="172"/>
      <c r="BN553" s="172"/>
      <c r="BO553" s="172"/>
      <c r="BP553" s="172"/>
      <c r="BQ553" s="172"/>
      <c r="BR553" s="172"/>
      <c r="BS553" s="172"/>
      <c r="BT553" s="172"/>
      <c r="BU553" s="172"/>
      <c r="BV553" s="172"/>
      <c r="BW553" s="172"/>
      <c r="BX553" s="172"/>
      <c r="BY553" s="172"/>
      <c r="BZ553" s="172"/>
      <c r="CA553" s="172"/>
      <c r="CB553" s="172"/>
      <c r="CC553" s="172"/>
      <c r="CD553" s="172"/>
      <c r="CE553" s="172"/>
      <c r="CF553" s="172"/>
      <c r="CG553" s="172"/>
      <c r="CH553" s="172"/>
      <c r="CI553" s="172"/>
      <c r="CJ553" s="172"/>
      <c r="CK553" s="172"/>
      <c r="CL553" s="172"/>
      <c r="CM553" s="172"/>
      <c r="CN553" s="172"/>
      <c r="CO553" s="172"/>
      <c r="CP553" s="172"/>
      <c r="CQ553" s="172"/>
      <c r="CR553" s="172"/>
      <c r="CS553" s="172"/>
      <c r="CT553" s="172"/>
      <c r="CU553" s="172"/>
      <c r="CV553" s="172"/>
      <c r="CW553" s="172"/>
      <c r="CX553" s="172"/>
      <c r="CY553" s="172"/>
      <c r="CZ553" s="172"/>
    </row>
    <row r="554" spans="1:104" ht="11.25" customHeight="1" x14ac:dyDescent="0.25">
      <c r="A554" s="172"/>
      <c r="B554" s="172"/>
      <c r="C554" s="172"/>
      <c r="D554" s="172"/>
      <c r="E554" s="116"/>
      <c r="F554" s="119"/>
      <c r="G554" s="117"/>
      <c r="H554" s="116"/>
      <c r="I554" s="119"/>
      <c r="J554" s="172"/>
      <c r="K554" s="166"/>
      <c r="L554" s="166"/>
      <c r="M554" s="166"/>
      <c r="N554" s="166"/>
      <c r="O554" s="166"/>
      <c r="P554" s="166"/>
      <c r="Q554" s="166"/>
      <c r="R554" s="166"/>
      <c r="S554" s="172"/>
      <c r="T554" s="166"/>
      <c r="U554" s="166"/>
      <c r="V554" s="166"/>
      <c r="W554" s="166"/>
      <c r="X554" s="166"/>
      <c r="Y554" s="166"/>
      <c r="Z554" s="166"/>
      <c r="AA554" s="166"/>
      <c r="AB554" s="172"/>
      <c r="AC554" s="172"/>
      <c r="AD554" s="172"/>
      <c r="AE554" s="172"/>
      <c r="AF554" s="172"/>
      <c r="AG554" s="172"/>
      <c r="AH554" s="172"/>
      <c r="AI554" s="172"/>
      <c r="AJ554" s="172"/>
      <c r="AK554" s="172"/>
      <c r="AL554" s="174"/>
      <c r="AM554" s="172"/>
      <c r="AN554" s="172"/>
      <c r="AO554" s="172"/>
      <c r="AP554" s="172"/>
      <c r="AQ554" s="172"/>
      <c r="AR554" s="172"/>
      <c r="AS554" s="172"/>
      <c r="AT554" s="172"/>
      <c r="AU554" s="172"/>
      <c r="AV554" s="172"/>
      <c r="AW554" s="172"/>
      <c r="AX554" s="172"/>
      <c r="AY554" s="172"/>
      <c r="AZ554" s="172"/>
      <c r="BA554" s="172"/>
      <c r="BB554" s="172"/>
      <c r="BC554" s="172"/>
      <c r="BD554" s="172"/>
      <c r="BE554" s="172"/>
      <c r="BF554" s="172"/>
      <c r="BG554" s="172"/>
      <c r="BH554" s="172"/>
      <c r="BI554" s="172"/>
      <c r="BJ554" s="172"/>
      <c r="BK554" s="172"/>
      <c r="BL554" s="172"/>
      <c r="BM554" s="172"/>
      <c r="BN554" s="172"/>
      <c r="BO554" s="172"/>
      <c r="BP554" s="172"/>
      <c r="BQ554" s="172"/>
      <c r="BR554" s="172"/>
      <c r="BS554" s="172"/>
      <c r="BT554" s="172"/>
      <c r="BU554" s="172"/>
      <c r="BV554" s="172"/>
      <c r="BW554" s="172"/>
      <c r="BX554" s="172"/>
      <c r="BY554" s="172"/>
      <c r="BZ554" s="172"/>
      <c r="CA554" s="172"/>
      <c r="CB554" s="172"/>
      <c r="CC554" s="172"/>
      <c r="CD554" s="172"/>
      <c r="CE554" s="172"/>
      <c r="CF554" s="172"/>
      <c r="CG554" s="172"/>
      <c r="CH554" s="172"/>
      <c r="CI554" s="172"/>
      <c r="CJ554" s="172"/>
      <c r="CK554" s="172"/>
      <c r="CL554" s="172"/>
      <c r="CM554" s="172"/>
      <c r="CN554" s="172"/>
      <c r="CO554" s="172"/>
      <c r="CP554" s="172"/>
      <c r="CQ554" s="172"/>
      <c r="CR554" s="172"/>
      <c r="CS554" s="172"/>
      <c r="CT554" s="172"/>
      <c r="CU554" s="172"/>
      <c r="CV554" s="172"/>
      <c r="CW554" s="172"/>
      <c r="CX554" s="172"/>
      <c r="CY554" s="172"/>
      <c r="CZ554" s="172"/>
    </row>
    <row r="555" spans="1:104" ht="11.25" customHeight="1" x14ac:dyDescent="0.25">
      <c r="A555" s="172"/>
      <c r="B555" s="172"/>
      <c r="C555" s="172"/>
      <c r="D555" s="172"/>
      <c r="E555" s="116"/>
      <c r="F555" s="119"/>
      <c r="G555" s="117"/>
      <c r="H555" s="116"/>
      <c r="I555" s="119"/>
      <c r="J555" s="172"/>
      <c r="K555" s="166"/>
      <c r="L555" s="166"/>
      <c r="M555" s="166"/>
      <c r="N555" s="166"/>
      <c r="O555" s="166"/>
      <c r="P555" s="166"/>
      <c r="Q555" s="166"/>
      <c r="R555" s="166"/>
      <c r="S555" s="172"/>
      <c r="T555" s="166"/>
      <c r="U555" s="166"/>
      <c r="V555" s="166"/>
      <c r="W555" s="166"/>
      <c r="X555" s="166"/>
      <c r="Y555" s="166"/>
      <c r="Z555" s="166"/>
      <c r="AA555" s="166"/>
      <c r="AB555" s="172"/>
      <c r="AC555" s="172"/>
      <c r="AD555" s="172"/>
      <c r="AE555" s="172"/>
      <c r="AF555" s="172"/>
      <c r="AG555" s="172"/>
      <c r="AH555" s="172"/>
      <c r="AI555" s="172"/>
      <c r="AJ555" s="172"/>
      <c r="AK555" s="172"/>
      <c r="AL555" s="174"/>
      <c r="AM555" s="172"/>
      <c r="AN555" s="172"/>
      <c r="AO555" s="172"/>
      <c r="AP555" s="172"/>
      <c r="AQ555" s="172"/>
      <c r="AR555" s="172"/>
      <c r="AS555" s="172"/>
      <c r="AT555" s="172"/>
      <c r="AU555" s="172"/>
      <c r="AV555" s="172"/>
      <c r="AW555" s="172"/>
      <c r="AX555" s="172"/>
      <c r="AY555" s="172"/>
      <c r="AZ555" s="172"/>
      <c r="BA555" s="172"/>
      <c r="BB555" s="172"/>
      <c r="BC555" s="172"/>
      <c r="BD555" s="172"/>
      <c r="BE555" s="172"/>
      <c r="BF555" s="172"/>
      <c r="BG555" s="172"/>
      <c r="BH555" s="172"/>
      <c r="BI555" s="172"/>
      <c r="BJ555" s="172"/>
      <c r="BK555" s="172"/>
      <c r="BL555" s="172"/>
      <c r="BM555" s="172"/>
      <c r="BN555" s="172"/>
      <c r="BO555" s="172"/>
      <c r="BP555" s="172"/>
      <c r="BQ555" s="172"/>
      <c r="BR555" s="172"/>
      <c r="BS555" s="172"/>
      <c r="BT555" s="172"/>
      <c r="BU555" s="172"/>
      <c r="BV555" s="172"/>
      <c r="BW555" s="172"/>
      <c r="BX555" s="172"/>
      <c r="BY555" s="172"/>
      <c r="BZ555" s="172"/>
      <c r="CA555" s="172"/>
      <c r="CB555" s="172"/>
      <c r="CC555" s="172"/>
      <c r="CD555" s="172"/>
      <c r="CE555" s="172"/>
      <c r="CF555" s="172"/>
      <c r="CG555" s="172"/>
      <c r="CH555" s="172"/>
      <c r="CI555" s="172"/>
      <c r="CJ555" s="172"/>
      <c r="CK555" s="172"/>
      <c r="CL555" s="172"/>
      <c r="CM555" s="172"/>
      <c r="CN555" s="172"/>
      <c r="CO555" s="172"/>
      <c r="CP555" s="172"/>
      <c r="CQ555" s="172"/>
      <c r="CR555" s="172"/>
      <c r="CS555" s="172"/>
      <c r="CT555" s="172"/>
      <c r="CU555" s="172"/>
      <c r="CV555" s="172"/>
      <c r="CW555" s="172"/>
      <c r="CX555" s="172"/>
      <c r="CY555" s="172"/>
      <c r="CZ555" s="172"/>
    </row>
    <row r="556" spans="1:104" ht="11.25" customHeight="1" x14ac:dyDescent="0.25">
      <c r="A556" s="172"/>
      <c r="B556" s="172"/>
      <c r="C556" s="172"/>
      <c r="D556" s="172"/>
      <c r="E556" s="116"/>
      <c r="F556" s="119"/>
      <c r="G556" s="117"/>
      <c r="H556" s="116"/>
      <c r="I556" s="119"/>
      <c r="J556" s="172"/>
      <c r="K556" s="166"/>
      <c r="L556" s="166"/>
      <c r="M556" s="166"/>
      <c r="N556" s="166"/>
      <c r="O556" s="166"/>
      <c r="P556" s="166"/>
      <c r="Q556" s="166"/>
      <c r="R556" s="166"/>
      <c r="S556" s="172"/>
      <c r="T556" s="166"/>
      <c r="U556" s="166"/>
      <c r="V556" s="166"/>
      <c r="W556" s="166"/>
      <c r="X556" s="166"/>
      <c r="Y556" s="166"/>
      <c r="Z556" s="166"/>
      <c r="AA556" s="166"/>
      <c r="AB556" s="172"/>
      <c r="AC556" s="172"/>
      <c r="AD556" s="172"/>
      <c r="AE556" s="172"/>
      <c r="AF556" s="172"/>
      <c r="AG556" s="172"/>
      <c r="AH556" s="172"/>
      <c r="AI556" s="172"/>
      <c r="AJ556" s="172"/>
      <c r="AK556" s="172"/>
      <c r="AL556" s="174"/>
      <c r="AM556" s="172"/>
      <c r="AN556" s="172"/>
      <c r="AO556" s="172"/>
      <c r="AP556" s="172"/>
      <c r="AQ556" s="172"/>
      <c r="AR556" s="172"/>
      <c r="AS556" s="172"/>
      <c r="AT556" s="172"/>
      <c r="AU556" s="172"/>
      <c r="AV556" s="172"/>
      <c r="AW556" s="172"/>
      <c r="AX556" s="172"/>
      <c r="AY556" s="172"/>
      <c r="AZ556" s="172"/>
      <c r="BA556" s="172"/>
      <c r="BB556" s="172"/>
      <c r="BC556" s="172"/>
      <c r="BD556" s="172"/>
      <c r="BE556" s="172"/>
      <c r="BF556" s="172"/>
      <c r="BG556" s="172"/>
      <c r="BH556" s="172"/>
      <c r="BI556" s="172"/>
      <c r="BJ556" s="172"/>
      <c r="BK556" s="172"/>
      <c r="BL556" s="172"/>
      <c r="BM556" s="172"/>
      <c r="BN556" s="172"/>
      <c r="BO556" s="172"/>
      <c r="BP556" s="172"/>
      <c r="BQ556" s="172"/>
      <c r="BR556" s="172"/>
      <c r="BS556" s="172"/>
      <c r="BT556" s="172"/>
      <c r="BU556" s="172"/>
      <c r="BV556" s="172"/>
      <c r="BW556" s="172"/>
      <c r="BX556" s="172"/>
      <c r="BY556" s="172"/>
      <c r="BZ556" s="172"/>
      <c r="CA556" s="172"/>
      <c r="CB556" s="172"/>
      <c r="CC556" s="172"/>
      <c r="CD556" s="172"/>
      <c r="CE556" s="172"/>
      <c r="CF556" s="172"/>
      <c r="CG556" s="172"/>
      <c r="CH556" s="172"/>
      <c r="CI556" s="172"/>
      <c r="CJ556" s="172"/>
      <c r="CK556" s="172"/>
      <c r="CL556" s="172"/>
      <c r="CM556" s="172"/>
      <c r="CN556" s="172"/>
      <c r="CO556" s="172"/>
      <c r="CP556" s="172"/>
      <c r="CQ556" s="172"/>
      <c r="CR556" s="172"/>
      <c r="CS556" s="172"/>
      <c r="CT556" s="172"/>
      <c r="CU556" s="172"/>
      <c r="CV556" s="172"/>
      <c r="CW556" s="172"/>
      <c r="CX556" s="172"/>
      <c r="CY556" s="172"/>
      <c r="CZ556" s="172"/>
    </row>
    <row r="557" spans="1:104" ht="11.25" customHeight="1" x14ac:dyDescent="0.25">
      <c r="A557" s="172"/>
      <c r="B557" s="172"/>
      <c r="C557" s="172"/>
      <c r="D557" s="172"/>
      <c r="E557" s="116"/>
      <c r="F557" s="119"/>
      <c r="G557" s="117"/>
      <c r="H557" s="116"/>
      <c r="I557" s="119"/>
      <c r="J557" s="172"/>
      <c r="K557" s="166"/>
      <c r="L557" s="166"/>
      <c r="M557" s="166"/>
      <c r="N557" s="166"/>
      <c r="O557" s="166"/>
      <c r="P557" s="166"/>
      <c r="Q557" s="166"/>
      <c r="R557" s="166"/>
      <c r="S557" s="172"/>
      <c r="T557" s="166"/>
      <c r="U557" s="166"/>
      <c r="V557" s="166"/>
      <c r="W557" s="166"/>
      <c r="X557" s="166"/>
      <c r="Y557" s="166"/>
      <c r="Z557" s="166"/>
      <c r="AA557" s="166"/>
      <c r="AB557" s="172"/>
      <c r="AC557" s="172"/>
      <c r="AD557" s="172"/>
      <c r="AE557" s="172"/>
      <c r="AF557" s="172"/>
      <c r="AG557" s="172"/>
      <c r="AH557" s="172"/>
      <c r="AI557" s="172"/>
      <c r="AJ557" s="172"/>
      <c r="AK557" s="172"/>
      <c r="AL557" s="174"/>
      <c r="AM557" s="172"/>
      <c r="AN557" s="172"/>
      <c r="AO557" s="172"/>
      <c r="AP557" s="172"/>
      <c r="AQ557" s="172"/>
      <c r="AR557" s="172"/>
      <c r="AS557" s="172"/>
      <c r="AT557" s="172"/>
      <c r="AU557" s="172"/>
      <c r="AV557" s="172"/>
      <c r="AW557" s="172"/>
      <c r="AX557" s="172"/>
      <c r="AY557" s="172"/>
      <c r="AZ557" s="172"/>
      <c r="BA557" s="172"/>
      <c r="BB557" s="172"/>
      <c r="BC557" s="172"/>
      <c r="BD557" s="172"/>
      <c r="BE557" s="172"/>
      <c r="BF557" s="172"/>
      <c r="BG557" s="172"/>
      <c r="BH557" s="172"/>
      <c r="BI557" s="172"/>
      <c r="BJ557" s="172"/>
      <c r="BK557" s="172"/>
      <c r="BL557" s="172"/>
      <c r="BM557" s="172"/>
      <c r="BN557" s="172"/>
      <c r="BO557" s="172"/>
      <c r="BP557" s="172"/>
      <c r="BQ557" s="172"/>
      <c r="BR557" s="172"/>
      <c r="BS557" s="172"/>
      <c r="BT557" s="172"/>
      <c r="BU557" s="172"/>
      <c r="BV557" s="172"/>
      <c r="BW557" s="172"/>
      <c r="BX557" s="172"/>
      <c r="BY557" s="172"/>
      <c r="BZ557" s="172"/>
      <c r="CA557" s="172"/>
      <c r="CB557" s="172"/>
      <c r="CC557" s="172"/>
      <c r="CD557" s="172"/>
      <c r="CE557" s="172"/>
      <c r="CF557" s="172"/>
      <c r="CG557" s="172"/>
      <c r="CH557" s="172"/>
      <c r="CI557" s="172"/>
      <c r="CJ557" s="172"/>
      <c r="CK557" s="172"/>
      <c r="CL557" s="172"/>
      <c r="CM557" s="172"/>
      <c r="CN557" s="172"/>
      <c r="CO557" s="172"/>
      <c r="CP557" s="172"/>
      <c r="CQ557" s="172"/>
      <c r="CR557" s="172"/>
      <c r="CS557" s="172"/>
      <c r="CT557" s="172"/>
      <c r="CU557" s="172"/>
      <c r="CV557" s="172"/>
      <c r="CW557" s="172"/>
      <c r="CX557" s="172"/>
      <c r="CY557" s="172"/>
      <c r="CZ557" s="172"/>
    </row>
    <row r="558" spans="1:104" ht="11.25" customHeight="1" x14ac:dyDescent="0.25">
      <c r="A558" s="172"/>
      <c r="B558" s="172"/>
      <c r="C558" s="172"/>
      <c r="D558" s="172"/>
      <c r="E558" s="116"/>
      <c r="F558" s="119"/>
      <c r="G558" s="117"/>
      <c r="H558" s="116"/>
      <c r="I558" s="119"/>
      <c r="J558" s="172"/>
      <c r="K558" s="166"/>
      <c r="L558" s="166"/>
      <c r="M558" s="166"/>
      <c r="N558" s="166"/>
      <c r="O558" s="166"/>
      <c r="P558" s="166"/>
      <c r="Q558" s="166"/>
      <c r="R558" s="166"/>
      <c r="S558" s="172"/>
      <c r="T558" s="166"/>
      <c r="U558" s="166"/>
      <c r="V558" s="166"/>
      <c r="W558" s="166"/>
      <c r="X558" s="166"/>
      <c r="Y558" s="166"/>
      <c r="Z558" s="166"/>
      <c r="AA558" s="166"/>
      <c r="AB558" s="172"/>
      <c r="AC558" s="172"/>
      <c r="AD558" s="172"/>
      <c r="AE558" s="172"/>
      <c r="AF558" s="172"/>
      <c r="AG558" s="172"/>
      <c r="AH558" s="172"/>
      <c r="AI558" s="172"/>
      <c r="AJ558" s="172"/>
      <c r="AK558" s="172"/>
      <c r="AL558" s="174"/>
      <c r="AM558" s="172"/>
      <c r="AN558" s="172"/>
      <c r="AO558" s="172"/>
      <c r="AP558" s="172"/>
      <c r="AQ558" s="172"/>
      <c r="AR558" s="172"/>
      <c r="AS558" s="172"/>
      <c r="AT558" s="172"/>
      <c r="AU558" s="172"/>
      <c r="AV558" s="172"/>
      <c r="AW558" s="172"/>
      <c r="AX558" s="172"/>
      <c r="AY558" s="172"/>
      <c r="AZ558" s="172"/>
      <c r="BA558" s="172"/>
      <c r="BB558" s="172"/>
      <c r="BC558" s="172"/>
      <c r="BD558" s="172"/>
      <c r="BE558" s="172"/>
      <c r="BF558" s="172"/>
      <c r="BG558" s="172"/>
      <c r="BH558" s="172"/>
      <c r="BI558" s="172"/>
      <c r="BJ558" s="172"/>
      <c r="BK558" s="172"/>
      <c r="BL558" s="172"/>
      <c r="BM558" s="172"/>
      <c r="BN558" s="172"/>
      <c r="BO558" s="172"/>
      <c r="BP558" s="172"/>
      <c r="BQ558" s="172"/>
      <c r="BR558" s="172"/>
      <c r="BS558" s="172"/>
      <c r="BT558" s="172"/>
      <c r="BU558" s="172"/>
      <c r="BV558" s="172"/>
      <c r="BW558" s="172"/>
      <c r="BX558" s="172"/>
      <c r="BY558" s="172"/>
      <c r="BZ558" s="172"/>
      <c r="CA558" s="172"/>
      <c r="CB558" s="172"/>
      <c r="CC558" s="172"/>
      <c r="CD558" s="172"/>
      <c r="CE558" s="172"/>
      <c r="CF558" s="172"/>
      <c r="CG558" s="172"/>
      <c r="CH558" s="172"/>
      <c r="CI558" s="172"/>
      <c r="CJ558" s="172"/>
      <c r="CK558" s="172"/>
      <c r="CL558" s="172"/>
      <c r="CM558" s="172"/>
      <c r="CN558" s="172"/>
      <c r="CO558" s="172"/>
      <c r="CP558" s="172"/>
      <c r="CQ558" s="172"/>
      <c r="CR558" s="172"/>
      <c r="CS558" s="172"/>
      <c r="CT558" s="172"/>
      <c r="CU558" s="172"/>
      <c r="CV558" s="172"/>
      <c r="CW558" s="172"/>
      <c r="CX558" s="172"/>
      <c r="CY558" s="172"/>
      <c r="CZ558" s="172"/>
    </row>
    <row r="559" spans="1:104" ht="11.25" customHeight="1" x14ac:dyDescent="0.25">
      <c r="A559" s="172"/>
      <c r="B559" s="172"/>
      <c r="C559" s="172"/>
      <c r="D559" s="172"/>
      <c r="E559" s="116"/>
      <c r="F559" s="119"/>
      <c r="G559" s="117"/>
      <c r="H559" s="116"/>
      <c r="I559" s="119"/>
      <c r="J559" s="172"/>
      <c r="K559" s="166"/>
      <c r="L559" s="166"/>
      <c r="M559" s="166"/>
      <c r="N559" s="166"/>
      <c r="O559" s="166"/>
      <c r="P559" s="166"/>
      <c r="Q559" s="166"/>
      <c r="R559" s="166"/>
      <c r="S559" s="172"/>
      <c r="T559" s="166"/>
      <c r="U559" s="166"/>
      <c r="V559" s="166"/>
      <c r="W559" s="166"/>
      <c r="X559" s="166"/>
      <c r="Y559" s="166"/>
      <c r="Z559" s="166"/>
      <c r="AA559" s="166"/>
      <c r="AB559" s="172"/>
      <c r="AC559" s="172"/>
      <c r="AD559" s="172"/>
      <c r="AE559" s="172"/>
      <c r="AF559" s="172"/>
      <c r="AG559" s="172"/>
      <c r="AH559" s="172"/>
      <c r="AI559" s="172"/>
      <c r="AJ559" s="172"/>
      <c r="AK559" s="172"/>
      <c r="AL559" s="174"/>
      <c r="AM559" s="172"/>
      <c r="AN559" s="172"/>
      <c r="AO559" s="172"/>
      <c r="AP559" s="172"/>
      <c r="AQ559" s="172"/>
      <c r="AR559" s="172"/>
      <c r="AS559" s="172"/>
      <c r="AT559" s="172"/>
      <c r="AU559" s="172"/>
      <c r="AV559" s="172"/>
      <c r="AW559" s="172"/>
      <c r="AX559" s="172"/>
      <c r="AY559" s="172"/>
      <c r="AZ559" s="172"/>
      <c r="BA559" s="172"/>
      <c r="BB559" s="172"/>
      <c r="BC559" s="172"/>
      <c r="BD559" s="172"/>
      <c r="BE559" s="172"/>
      <c r="BF559" s="172"/>
      <c r="BG559" s="172"/>
      <c r="BH559" s="172"/>
      <c r="BI559" s="172"/>
      <c r="BJ559" s="172"/>
      <c r="BK559" s="172"/>
      <c r="BL559" s="172"/>
      <c r="BM559" s="172"/>
      <c r="BN559" s="172"/>
      <c r="BO559" s="172"/>
      <c r="BP559" s="172"/>
      <c r="BQ559" s="172"/>
      <c r="BR559" s="172"/>
      <c r="BS559" s="172"/>
      <c r="BT559" s="172"/>
      <c r="BU559" s="172"/>
      <c r="BV559" s="172"/>
      <c r="BW559" s="172"/>
      <c r="BX559" s="172"/>
      <c r="BY559" s="172"/>
      <c r="BZ559" s="172"/>
      <c r="CA559" s="172"/>
      <c r="CB559" s="172"/>
      <c r="CC559" s="172"/>
      <c r="CD559" s="172"/>
      <c r="CE559" s="172"/>
      <c r="CF559" s="172"/>
      <c r="CG559" s="172"/>
      <c r="CH559" s="172"/>
      <c r="CI559" s="172"/>
      <c r="CJ559" s="172"/>
      <c r="CK559" s="172"/>
      <c r="CL559" s="172"/>
      <c r="CM559" s="172"/>
      <c r="CN559" s="172"/>
      <c r="CO559" s="172"/>
      <c r="CP559" s="172"/>
      <c r="CQ559" s="172"/>
      <c r="CR559" s="172"/>
      <c r="CS559" s="172"/>
      <c r="CT559" s="172"/>
      <c r="CU559" s="172"/>
      <c r="CV559" s="172"/>
      <c r="CW559" s="172"/>
      <c r="CX559" s="172"/>
      <c r="CY559" s="172"/>
      <c r="CZ559" s="172"/>
    </row>
    <row r="560" spans="1:104" ht="11.25" customHeight="1" x14ac:dyDescent="0.25">
      <c r="A560" s="172"/>
      <c r="B560" s="172"/>
      <c r="C560" s="172"/>
      <c r="D560" s="172"/>
      <c r="E560" s="116"/>
      <c r="F560" s="119"/>
      <c r="G560" s="117"/>
      <c r="H560" s="116"/>
      <c r="I560" s="119"/>
      <c r="J560" s="172"/>
      <c r="K560" s="166"/>
      <c r="L560" s="166"/>
      <c r="M560" s="166"/>
      <c r="N560" s="166"/>
      <c r="O560" s="166"/>
      <c r="P560" s="166"/>
      <c r="Q560" s="166"/>
      <c r="R560" s="166"/>
      <c r="S560" s="172"/>
      <c r="T560" s="166"/>
      <c r="U560" s="166"/>
      <c r="V560" s="166"/>
      <c r="W560" s="166"/>
      <c r="X560" s="166"/>
      <c r="Y560" s="166"/>
      <c r="Z560" s="166"/>
      <c r="AA560" s="166"/>
      <c r="AB560" s="172"/>
      <c r="AC560" s="172"/>
      <c r="AD560" s="172"/>
      <c r="AE560" s="172"/>
      <c r="AF560" s="172"/>
      <c r="AG560" s="172"/>
      <c r="AH560" s="172"/>
      <c r="AI560" s="172"/>
      <c r="AJ560" s="172"/>
      <c r="AK560" s="172"/>
      <c r="AL560" s="174"/>
      <c r="AM560" s="172"/>
      <c r="AN560" s="172"/>
      <c r="AO560" s="172"/>
      <c r="AP560" s="172"/>
      <c r="AQ560" s="172"/>
      <c r="AR560" s="172"/>
      <c r="AS560" s="172"/>
      <c r="AT560" s="172"/>
      <c r="AU560" s="172"/>
      <c r="AV560" s="172"/>
      <c r="AW560" s="172"/>
      <c r="AX560" s="172"/>
      <c r="AY560" s="172"/>
      <c r="AZ560" s="172"/>
      <c r="BA560" s="172"/>
      <c r="BB560" s="172"/>
      <c r="BC560" s="172"/>
      <c r="BD560" s="172"/>
      <c r="BE560" s="172"/>
      <c r="BF560" s="172"/>
      <c r="BG560" s="172"/>
      <c r="BH560" s="172"/>
      <c r="BI560" s="172"/>
      <c r="BJ560" s="172"/>
      <c r="BK560" s="172"/>
      <c r="BL560" s="172"/>
      <c r="BM560" s="172"/>
      <c r="BN560" s="172"/>
      <c r="BO560" s="172"/>
      <c r="BP560" s="172"/>
      <c r="BQ560" s="172"/>
      <c r="BR560" s="172"/>
      <c r="BS560" s="172"/>
      <c r="BT560" s="172"/>
      <c r="BU560" s="172"/>
      <c r="BV560" s="172"/>
      <c r="BW560" s="172"/>
      <c r="BX560" s="172"/>
      <c r="BY560" s="172"/>
      <c r="BZ560" s="172"/>
      <c r="CA560" s="172"/>
      <c r="CB560" s="172"/>
      <c r="CC560" s="172"/>
      <c r="CD560" s="172"/>
      <c r="CE560" s="172"/>
      <c r="CF560" s="172"/>
      <c r="CG560" s="172"/>
      <c r="CH560" s="172"/>
      <c r="CI560" s="172"/>
      <c r="CJ560" s="172"/>
      <c r="CK560" s="172"/>
      <c r="CL560" s="172"/>
      <c r="CM560" s="172"/>
      <c r="CN560" s="172"/>
      <c r="CO560" s="172"/>
      <c r="CP560" s="172"/>
      <c r="CQ560" s="172"/>
      <c r="CR560" s="172"/>
      <c r="CS560" s="172"/>
      <c r="CT560" s="172"/>
      <c r="CU560" s="172"/>
      <c r="CV560" s="172"/>
      <c r="CW560" s="172"/>
      <c r="CX560" s="172"/>
      <c r="CY560" s="172"/>
      <c r="CZ560" s="172"/>
    </row>
    <row r="561" spans="1:104" ht="11.25" customHeight="1" x14ac:dyDescent="0.25">
      <c r="A561" s="172"/>
      <c r="B561" s="172"/>
      <c r="C561" s="172"/>
      <c r="D561" s="172"/>
      <c r="E561" s="116"/>
      <c r="F561" s="119"/>
      <c r="G561" s="117"/>
      <c r="H561" s="116"/>
      <c r="I561" s="119"/>
      <c r="J561" s="172"/>
      <c r="K561" s="166"/>
      <c r="L561" s="166"/>
      <c r="M561" s="166"/>
      <c r="N561" s="166"/>
      <c r="O561" s="166"/>
      <c r="P561" s="166"/>
      <c r="Q561" s="166"/>
      <c r="R561" s="166"/>
      <c r="S561" s="172"/>
      <c r="T561" s="166"/>
      <c r="U561" s="166"/>
      <c r="V561" s="166"/>
      <c r="W561" s="166"/>
      <c r="X561" s="166"/>
      <c r="Y561" s="166"/>
      <c r="Z561" s="166"/>
      <c r="AA561" s="166"/>
      <c r="AB561" s="172"/>
      <c r="AC561" s="172"/>
      <c r="AD561" s="172"/>
      <c r="AE561" s="172"/>
      <c r="AF561" s="172"/>
      <c r="AG561" s="172"/>
      <c r="AH561" s="172"/>
      <c r="AI561" s="172"/>
      <c r="AJ561" s="172"/>
      <c r="AK561" s="172"/>
      <c r="AL561" s="174"/>
      <c r="AM561" s="172"/>
      <c r="AN561" s="172"/>
      <c r="AO561" s="172"/>
      <c r="AP561" s="172"/>
      <c r="AQ561" s="172"/>
      <c r="AR561" s="172"/>
      <c r="AS561" s="172"/>
      <c r="AT561" s="172"/>
      <c r="AU561" s="172"/>
      <c r="AV561" s="172"/>
      <c r="AW561" s="172"/>
      <c r="AX561" s="172"/>
      <c r="AY561" s="172"/>
      <c r="AZ561" s="172"/>
      <c r="BA561" s="172"/>
      <c r="BB561" s="172"/>
      <c r="BC561" s="172"/>
      <c r="BD561" s="172"/>
      <c r="BE561" s="172"/>
      <c r="BF561" s="172"/>
      <c r="BG561" s="172"/>
      <c r="BH561" s="172"/>
      <c r="BI561" s="172"/>
      <c r="BJ561" s="172"/>
      <c r="BK561" s="172"/>
      <c r="BL561" s="172"/>
      <c r="BM561" s="172"/>
      <c r="BN561" s="172"/>
      <c r="BO561" s="172"/>
      <c r="BP561" s="172"/>
      <c r="BQ561" s="172"/>
      <c r="BR561" s="172"/>
      <c r="BS561" s="172"/>
      <c r="BT561" s="172"/>
      <c r="BU561" s="172"/>
      <c r="BV561" s="172"/>
      <c r="BW561" s="172"/>
      <c r="BX561" s="172"/>
      <c r="BY561" s="172"/>
      <c r="BZ561" s="172"/>
      <c r="CA561" s="172"/>
      <c r="CB561" s="172"/>
      <c r="CC561" s="172"/>
      <c r="CD561" s="172"/>
      <c r="CE561" s="172"/>
      <c r="CF561" s="172"/>
      <c r="CG561" s="172"/>
      <c r="CH561" s="172"/>
      <c r="CI561" s="172"/>
      <c r="CJ561" s="172"/>
      <c r="CK561" s="172"/>
      <c r="CL561" s="172"/>
      <c r="CM561" s="172"/>
      <c r="CN561" s="172"/>
      <c r="CO561" s="172"/>
      <c r="CP561" s="172"/>
      <c r="CQ561" s="172"/>
      <c r="CR561" s="172"/>
      <c r="CS561" s="172"/>
      <c r="CT561" s="172"/>
      <c r="CU561" s="172"/>
      <c r="CV561" s="172"/>
      <c r="CW561" s="172"/>
      <c r="CX561" s="172"/>
      <c r="CY561" s="172"/>
      <c r="CZ561" s="172"/>
    </row>
    <row r="562" spans="1:104" ht="11.25" customHeight="1" x14ac:dyDescent="0.25">
      <c r="A562" s="172"/>
      <c r="B562" s="172"/>
      <c r="C562" s="172"/>
      <c r="D562" s="172"/>
      <c r="E562" s="116"/>
      <c r="F562" s="119"/>
      <c r="G562" s="117"/>
      <c r="H562" s="116"/>
      <c r="I562" s="119"/>
      <c r="J562" s="172"/>
      <c r="K562" s="166"/>
      <c r="L562" s="166"/>
      <c r="M562" s="166"/>
      <c r="N562" s="166"/>
      <c r="O562" s="166"/>
      <c r="P562" s="166"/>
      <c r="Q562" s="166"/>
      <c r="R562" s="166"/>
      <c r="S562" s="172"/>
      <c r="T562" s="166"/>
      <c r="U562" s="166"/>
      <c r="V562" s="166"/>
      <c r="W562" s="166"/>
      <c r="X562" s="166"/>
      <c r="Y562" s="166"/>
      <c r="Z562" s="166"/>
      <c r="AA562" s="166"/>
      <c r="AB562" s="172"/>
      <c r="AC562" s="172"/>
      <c r="AD562" s="172"/>
      <c r="AE562" s="172"/>
      <c r="AF562" s="172"/>
      <c r="AG562" s="172"/>
      <c r="AH562" s="172"/>
      <c r="AI562" s="172"/>
      <c r="AJ562" s="172"/>
      <c r="AK562" s="172"/>
      <c r="AL562" s="174"/>
      <c r="AM562" s="172"/>
      <c r="AN562" s="172"/>
      <c r="AO562" s="172"/>
      <c r="AP562" s="172"/>
      <c r="AQ562" s="172"/>
      <c r="AR562" s="172"/>
      <c r="AS562" s="172"/>
      <c r="AT562" s="172"/>
      <c r="AU562" s="172"/>
      <c r="AV562" s="172"/>
      <c r="AW562" s="172"/>
      <c r="AX562" s="172"/>
      <c r="AY562" s="172"/>
      <c r="AZ562" s="172"/>
      <c r="BA562" s="172"/>
      <c r="BB562" s="172"/>
      <c r="BC562" s="172"/>
      <c r="BD562" s="172"/>
      <c r="BE562" s="172"/>
      <c r="BF562" s="172"/>
      <c r="BG562" s="172"/>
      <c r="BH562" s="172"/>
      <c r="BI562" s="172"/>
      <c r="BJ562" s="172"/>
      <c r="BK562" s="172"/>
      <c r="BL562" s="172"/>
      <c r="BM562" s="172"/>
      <c r="BN562" s="172"/>
      <c r="BO562" s="172"/>
      <c r="BP562" s="172"/>
      <c r="BQ562" s="172"/>
      <c r="BR562" s="172"/>
      <c r="BS562" s="172"/>
      <c r="BT562" s="172"/>
      <c r="BU562" s="172"/>
      <c r="BV562" s="172"/>
      <c r="BW562" s="172"/>
      <c r="BX562" s="172"/>
      <c r="BY562" s="172"/>
      <c r="BZ562" s="172"/>
      <c r="CA562" s="172"/>
      <c r="CB562" s="172"/>
      <c r="CC562" s="172"/>
      <c r="CD562" s="172"/>
      <c r="CE562" s="172"/>
      <c r="CF562" s="172"/>
      <c r="CG562" s="172"/>
      <c r="CH562" s="172"/>
      <c r="CI562" s="172"/>
      <c r="CJ562" s="172"/>
      <c r="CK562" s="172"/>
      <c r="CL562" s="172"/>
      <c r="CM562" s="172"/>
      <c r="CN562" s="172"/>
      <c r="CO562" s="172"/>
      <c r="CP562" s="172"/>
      <c r="CQ562" s="172"/>
      <c r="CR562" s="172"/>
      <c r="CS562" s="172"/>
      <c r="CT562" s="172"/>
      <c r="CU562" s="172"/>
      <c r="CV562" s="172"/>
      <c r="CW562" s="172"/>
      <c r="CX562" s="172"/>
      <c r="CY562" s="172"/>
      <c r="CZ562" s="172"/>
    </row>
    <row r="563" spans="1:104" ht="11.25" customHeight="1" x14ac:dyDescent="0.25">
      <c r="A563" s="172"/>
      <c r="B563" s="172"/>
      <c r="C563" s="172"/>
      <c r="D563" s="172"/>
      <c r="E563" s="116"/>
      <c r="F563" s="119"/>
      <c r="G563" s="117"/>
      <c r="H563" s="116"/>
      <c r="I563" s="119"/>
      <c r="J563" s="172"/>
      <c r="K563" s="166"/>
      <c r="L563" s="166"/>
      <c r="M563" s="166"/>
      <c r="N563" s="166"/>
      <c r="O563" s="166"/>
      <c r="P563" s="166"/>
      <c r="Q563" s="166"/>
      <c r="R563" s="166"/>
      <c r="S563" s="172"/>
      <c r="T563" s="166"/>
      <c r="U563" s="166"/>
      <c r="V563" s="166"/>
      <c r="W563" s="166"/>
      <c r="X563" s="166"/>
      <c r="Y563" s="166"/>
      <c r="Z563" s="166"/>
      <c r="AA563" s="166"/>
      <c r="AB563" s="172"/>
      <c r="AC563" s="172"/>
      <c r="AD563" s="172"/>
      <c r="AE563" s="172"/>
      <c r="AF563" s="172"/>
      <c r="AG563" s="172"/>
      <c r="AH563" s="172"/>
      <c r="AI563" s="172"/>
      <c r="AJ563" s="172"/>
      <c r="AK563" s="172"/>
      <c r="AL563" s="174"/>
      <c r="AM563" s="172"/>
      <c r="AN563" s="172"/>
      <c r="AO563" s="172"/>
      <c r="AP563" s="172"/>
      <c r="AQ563" s="172"/>
      <c r="AR563" s="172"/>
      <c r="AS563" s="172"/>
      <c r="AT563" s="172"/>
      <c r="AU563" s="172"/>
      <c r="AV563" s="172"/>
      <c r="AW563" s="172"/>
      <c r="AX563" s="172"/>
      <c r="AY563" s="172"/>
      <c r="AZ563" s="172"/>
      <c r="BA563" s="172"/>
      <c r="BB563" s="172"/>
      <c r="BC563" s="172"/>
      <c r="BD563" s="172"/>
      <c r="BE563" s="172"/>
      <c r="BF563" s="172"/>
      <c r="BG563" s="172"/>
      <c r="BH563" s="172"/>
      <c r="BI563" s="172"/>
      <c r="BJ563" s="172"/>
      <c r="BK563" s="172"/>
      <c r="BL563" s="172"/>
      <c r="BM563" s="172"/>
      <c r="BN563" s="172"/>
      <c r="BO563" s="172"/>
      <c r="BP563" s="172"/>
      <c r="BQ563" s="172"/>
      <c r="BR563" s="172"/>
      <c r="BS563" s="172"/>
      <c r="BT563" s="172"/>
      <c r="BU563" s="172"/>
      <c r="BV563" s="172"/>
      <c r="BW563" s="172"/>
      <c r="BX563" s="172"/>
      <c r="BY563" s="172"/>
      <c r="BZ563" s="172"/>
      <c r="CA563" s="172"/>
      <c r="CB563" s="172"/>
      <c r="CC563" s="172"/>
      <c r="CD563" s="172"/>
      <c r="CE563" s="172"/>
      <c r="CF563" s="172"/>
      <c r="CG563" s="172"/>
      <c r="CH563" s="172"/>
      <c r="CI563" s="172"/>
      <c r="CJ563" s="172"/>
      <c r="CK563" s="172"/>
      <c r="CL563" s="172"/>
      <c r="CM563" s="172"/>
      <c r="CN563" s="172"/>
      <c r="CO563" s="172"/>
      <c r="CP563" s="172"/>
      <c r="CQ563" s="172"/>
      <c r="CR563" s="172"/>
      <c r="CS563" s="172"/>
      <c r="CT563" s="172"/>
      <c r="CU563" s="172"/>
      <c r="CV563" s="172"/>
      <c r="CW563" s="172"/>
      <c r="CX563" s="172"/>
      <c r="CY563" s="172"/>
      <c r="CZ563" s="172"/>
    </row>
    <row r="564" spans="1:104" ht="11.25" customHeight="1" x14ac:dyDescent="0.25">
      <c r="A564" s="172"/>
      <c r="B564" s="172"/>
      <c r="C564" s="172"/>
      <c r="D564" s="172"/>
      <c r="E564" s="116"/>
      <c r="F564" s="119"/>
      <c r="G564" s="117"/>
      <c r="H564" s="116"/>
      <c r="I564" s="119"/>
      <c r="J564" s="172"/>
      <c r="K564" s="166"/>
      <c r="L564" s="166"/>
      <c r="M564" s="166"/>
      <c r="N564" s="166"/>
      <c r="O564" s="166"/>
      <c r="P564" s="166"/>
      <c r="Q564" s="166"/>
      <c r="R564" s="166"/>
      <c r="S564" s="172"/>
      <c r="T564" s="166"/>
      <c r="U564" s="166"/>
      <c r="V564" s="166"/>
      <c r="W564" s="166"/>
      <c r="X564" s="166"/>
      <c r="Y564" s="166"/>
      <c r="Z564" s="166"/>
      <c r="AA564" s="166"/>
      <c r="AB564" s="172"/>
      <c r="AC564" s="172"/>
      <c r="AD564" s="172"/>
      <c r="AE564" s="172"/>
      <c r="AF564" s="172"/>
      <c r="AG564" s="172"/>
      <c r="AH564" s="172"/>
      <c r="AI564" s="172"/>
      <c r="AJ564" s="172"/>
      <c r="AK564" s="172"/>
      <c r="AL564" s="174"/>
      <c r="AM564" s="172"/>
      <c r="AN564" s="172"/>
      <c r="AO564" s="172"/>
      <c r="AP564" s="172"/>
      <c r="AQ564" s="172"/>
      <c r="AR564" s="172"/>
      <c r="AS564" s="172"/>
      <c r="AT564" s="172"/>
      <c r="AU564" s="172"/>
      <c r="AV564" s="172"/>
      <c r="AW564" s="172"/>
      <c r="AX564" s="172"/>
      <c r="AY564" s="172"/>
      <c r="AZ564" s="172"/>
      <c r="BA564" s="172"/>
      <c r="BB564" s="172"/>
      <c r="BC564" s="172"/>
      <c r="BD564" s="172"/>
      <c r="BE564" s="172"/>
      <c r="BF564" s="172"/>
      <c r="BG564" s="172"/>
      <c r="BH564" s="172"/>
      <c r="BI564" s="172"/>
      <c r="BJ564" s="172"/>
      <c r="BK564" s="172"/>
      <c r="BL564" s="172"/>
      <c r="BM564" s="172"/>
      <c r="BN564" s="172"/>
      <c r="BO564" s="172"/>
      <c r="BP564" s="172"/>
      <c r="BQ564" s="172"/>
      <c r="BR564" s="172"/>
      <c r="BS564" s="172"/>
      <c r="BT564" s="172"/>
      <c r="BU564" s="172"/>
      <c r="BV564" s="172"/>
      <c r="BW564" s="172"/>
      <c r="BX564" s="172"/>
      <c r="BY564" s="172"/>
      <c r="BZ564" s="172"/>
      <c r="CA564" s="172"/>
      <c r="CB564" s="172"/>
      <c r="CC564" s="172"/>
      <c r="CD564" s="172"/>
      <c r="CE564" s="172"/>
      <c r="CF564" s="172"/>
      <c r="CG564" s="172"/>
      <c r="CH564" s="172"/>
      <c r="CI564" s="172"/>
      <c r="CJ564" s="172"/>
      <c r="CK564" s="172"/>
      <c r="CL564" s="172"/>
      <c r="CM564" s="172"/>
      <c r="CN564" s="172"/>
      <c r="CO564" s="172"/>
      <c r="CP564" s="172"/>
      <c r="CQ564" s="172"/>
      <c r="CR564" s="172"/>
      <c r="CS564" s="172"/>
      <c r="CT564" s="172"/>
      <c r="CU564" s="172"/>
      <c r="CV564" s="172"/>
      <c r="CW564" s="172"/>
      <c r="CX564" s="172"/>
      <c r="CY564" s="172"/>
      <c r="CZ564" s="172"/>
    </row>
    <row r="565" spans="1:104" ht="11.25" customHeight="1" x14ac:dyDescent="0.25">
      <c r="A565" s="172"/>
      <c r="B565" s="172"/>
      <c r="C565" s="172"/>
      <c r="D565" s="172"/>
      <c r="E565" s="116"/>
      <c r="F565" s="119"/>
      <c r="G565" s="117"/>
      <c r="H565" s="116"/>
      <c r="I565" s="119"/>
      <c r="J565" s="172"/>
      <c r="K565" s="166"/>
      <c r="L565" s="166"/>
      <c r="M565" s="166"/>
      <c r="N565" s="166"/>
      <c r="O565" s="166"/>
      <c r="P565" s="166"/>
      <c r="Q565" s="166"/>
      <c r="R565" s="166"/>
      <c r="S565" s="172"/>
      <c r="T565" s="166"/>
      <c r="U565" s="166"/>
      <c r="V565" s="166"/>
      <c r="W565" s="166"/>
      <c r="X565" s="166"/>
      <c r="Y565" s="166"/>
      <c r="Z565" s="166"/>
      <c r="AA565" s="166"/>
      <c r="AB565" s="172"/>
      <c r="AC565" s="172"/>
      <c r="AD565" s="172"/>
      <c r="AE565" s="172"/>
      <c r="AF565" s="172"/>
      <c r="AG565" s="172"/>
      <c r="AH565" s="172"/>
      <c r="AI565" s="172"/>
      <c r="AJ565" s="172"/>
      <c r="AK565" s="172"/>
      <c r="AL565" s="174"/>
      <c r="AM565" s="172"/>
      <c r="AN565" s="172"/>
      <c r="AO565" s="172"/>
      <c r="AP565" s="172"/>
      <c r="AQ565" s="172"/>
      <c r="AR565" s="172"/>
      <c r="AS565" s="172"/>
      <c r="AT565" s="172"/>
      <c r="AU565" s="172"/>
      <c r="AV565" s="172"/>
      <c r="AW565" s="172"/>
      <c r="AX565" s="172"/>
      <c r="AY565" s="172"/>
      <c r="AZ565" s="172"/>
      <c r="BA565" s="172"/>
      <c r="BB565" s="172"/>
      <c r="BC565" s="172"/>
      <c r="BD565" s="172"/>
      <c r="BE565" s="172"/>
      <c r="BF565" s="172"/>
      <c r="BG565" s="172"/>
      <c r="BH565" s="172"/>
      <c r="BI565" s="172"/>
      <c r="BJ565" s="172"/>
      <c r="BK565" s="172"/>
      <c r="BL565" s="172"/>
      <c r="BM565" s="172"/>
      <c r="BN565" s="172"/>
      <c r="BO565" s="172"/>
      <c r="BP565" s="172"/>
      <c r="BQ565" s="172"/>
      <c r="BR565" s="172"/>
      <c r="BS565" s="172"/>
      <c r="BT565" s="172"/>
      <c r="BU565" s="172"/>
      <c r="BV565" s="172"/>
      <c r="BW565" s="172"/>
      <c r="BX565" s="172"/>
      <c r="BY565" s="172"/>
      <c r="BZ565" s="172"/>
      <c r="CA565" s="172"/>
      <c r="CB565" s="172"/>
      <c r="CC565" s="172"/>
      <c r="CD565" s="172"/>
      <c r="CE565" s="172"/>
      <c r="CF565" s="172"/>
      <c r="CG565" s="172"/>
      <c r="CH565" s="172"/>
      <c r="CI565" s="172"/>
      <c r="CJ565" s="172"/>
      <c r="CK565" s="172"/>
      <c r="CL565" s="172"/>
      <c r="CM565" s="172"/>
      <c r="CN565" s="172"/>
      <c r="CO565" s="172"/>
      <c r="CP565" s="172"/>
      <c r="CQ565" s="172"/>
      <c r="CR565" s="172"/>
      <c r="CS565" s="172"/>
      <c r="CT565" s="172"/>
      <c r="CU565" s="172"/>
      <c r="CV565" s="172"/>
      <c r="CW565" s="172"/>
      <c r="CX565" s="172"/>
      <c r="CY565" s="172"/>
      <c r="CZ565" s="172"/>
    </row>
    <row r="566" spans="1:104" ht="11.25" customHeight="1" x14ac:dyDescent="0.25">
      <c r="A566" s="172"/>
      <c r="B566" s="172"/>
      <c r="C566" s="172"/>
      <c r="D566" s="172"/>
      <c r="E566" s="116"/>
      <c r="F566" s="119"/>
      <c r="G566" s="117"/>
      <c r="H566" s="116"/>
      <c r="I566" s="119"/>
      <c r="J566" s="172"/>
      <c r="K566" s="166"/>
      <c r="L566" s="166"/>
      <c r="M566" s="166"/>
      <c r="N566" s="166"/>
      <c r="O566" s="166"/>
      <c r="P566" s="166"/>
      <c r="Q566" s="166"/>
      <c r="R566" s="166"/>
      <c r="S566" s="172"/>
      <c r="T566" s="166"/>
      <c r="U566" s="166"/>
      <c r="V566" s="166"/>
      <c r="W566" s="166"/>
      <c r="X566" s="166"/>
      <c r="Y566" s="166"/>
      <c r="Z566" s="166"/>
      <c r="AA566" s="166"/>
      <c r="AB566" s="172"/>
      <c r="AC566" s="172"/>
      <c r="AD566" s="172"/>
      <c r="AE566" s="172"/>
      <c r="AF566" s="172"/>
      <c r="AG566" s="172"/>
      <c r="AH566" s="172"/>
      <c r="AI566" s="172"/>
      <c r="AJ566" s="172"/>
      <c r="AK566" s="172"/>
      <c r="AL566" s="174"/>
      <c r="AM566" s="172"/>
      <c r="AN566" s="172"/>
      <c r="AO566" s="172"/>
      <c r="AP566" s="172"/>
      <c r="AQ566" s="172"/>
      <c r="AR566" s="172"/>
      <c r="AS566" s="172"/>
      <c r="AT566" s="172"/>
      <c r="AU566" s="172"/>
      <c r="AV566" s="172"/>
      <c r="AW566" s="172"/>
      <c r="AX566" s="172"/>
      <c r="AY566" s="172"/>
      <c r="AZ566" s="172"/>
      <c r="BA566" s="172"/>
      <c r="BB566" s="172"/>
      <c r="BC566" s="172"/>
      <c r="BD566" s="172"/>
      <c r="BE566" s="172"/>
      <c r="BF566" s="172"/>
      <c r="BG566" s="172"/>
      <c r="BH566" s="172"/>
      <c r="BI566" s="172"/>
      <c r="BJ566" s="172"/>
      <c r="BK566" s="172"/>
      <c r="BL566" s="172"/>
      <c r="BM566" s="172"/>
      <c r="BN566" s="172"/>
      <c r="BO566" s="172"/>
      <c r="BP566" s="172"/>
      <c r="BQ566" s="172"/>
      <c r="BR566" s="172"/>
      <c r="BS566" s="172"/>
      <c r="BT566" s="172"/>
      <c r="BU566" s="172"/>
      <c r="BV566" s="172"/>
      <c r="BW566" s="172"/>
      <c r="BX566" s="172"/>
      <c r="BY566" s="172"/>
      <c r="BZ566" s="172"/>
      <c r="CA566" s="172"/>
      <c r="CB566" s="172"/>
      <c r="CC566" s="172"/>
      <c r="CD566" s="172"/>
      <c r="CE566" s="172"/>
      <c r="CF566" s="172"/>
      <c r="CG566" s="172"/>
      <c r="CH566" s="172"/>
      <c r="CI566" s="172"/>
      <c r="CJ566" s="172"/>
      <c r="CK566" s="172"/>
      <c r="CL566" s="172"/>
      <c r="CM566" s="172"/>
      <c r="CN566" s="172"/>
      <c r="CO566" s="172"/>
      <c r="CP566" s="172"/>
      <c r="CQ566" s="172"/>
      <c r="CR566" s="172"/>
      <c r="CS566" s="172"/>
      <c r="CT566" s="172"/>
      <c r="CU566" s="172"/>
      <c r="CV566" s="172"/>
      <c r="CW566" s="172"/>
      <c r="CX566" s="172"/>
      <c r="CY566" s="172"/>
      <c r="CZ566" s="172"/>
    </row>
    <row r="567" spans="1:104" ht="11.25" customHeight="1" x14ac:dyDescent="0.25">
      <c r="A567" s="172"/>
      <c r="B567" s="172"/>
      <c r="C567" s="172"/>
      <c r="D567" s="172"/>
      <c r="E567" s="116"/>
      <c r="F567" s="119"/>
      <c r="G567" s="117"/>
      <c r="H567" s="116"/>
      <c r="I567" s="119"/>
      <c r="J567" s="172"/>
      <c r="K567" s="166"/>
      <c r="L567" s="166"/>
      <c r="M567" s="166"/>
      <c r="N567" s="166"/>
      <c r="O567" s="166"/>
      <c r="P567" s="166"/>
      <c r="Q567" s="166"/>
      <c r="R567" s="166"/>
      <c r="S567" s="172"/>
      <c r="T567" s="166"/>
      <c r="U567" s="166"/>
      <c r="V567" s="166"/>
      <c r="W567" s="166"/>
      <c r="X567" s="166"/>
      <c r="Y567" s="166"/>
      <c r="Z567" s="166"/>
      <c r="AA567" s="166"/>
      <c r="AB567" s="172"/>
      <c r="AC567" s="172"/>
      <c r="AD567" s="172"/>
      <c r="AE567" s="172"/>
      <c r="AF567" s="172"/>
      <c r="AG567" s="172"/>
      <c r="AH567" s="172"/>
      <c r="AI567" s="172"/>
      <c r="AJ567" s="172"/>
      <c r="AK567" s="172"/>
      <c r="AL567" s="174"/>
      <c r="AM567" s="172"/>
      <c r="AN567" s="172"/>
      <c r="AO567" s="172"/>
      <c r="AP567" s="172"/>
      <c r="AQ567" s="172"/>
      <c r="AR567" s="172"/>
      <c r="AS567" s="172"/>
      <c r="AT567" s="172"/>
      <c r="AU567" s="172"/>
      <c r="AV567" s="172"/>
      <c r="AW567" s="172"/>
      <c r="AX567" s="172"/>
      <c r="AY567" s="172"/>
      <c r="AZ567" s="172"/>
      <c r="BA567" s="172"/>
      <c r="BB567" s="172"/>
      <c r="BC567" s="172"/>
      <c r="BD567" s="172"/>
      <c r="BE567" s="172"/>
      <c r="BF567" s="172"/>
      <c r="BG567" s="172"/>
      <c r="BH567" s="172"/>
      <c r="BI567" s="172"/>
      <c r="BJ567" s="172"/>
      <c r="BK567" s="172"/>
      <c r="BL567" s="172"/>
      <c r="BM567" s="172"/>
      <c r="BN567" s="172"/>
      <c r="BO567" s="172"/>
      <c r="BP567" s="172"/>
      <c r="BQ567" s="172"/>
      <c r="BR567" s="172"/>
      <c r="BS567" s="172"/>
      <c r="BT567" s="172"/>
      <c r="BU567" s="172"/>
      <c r="BV567" s="172"/>
      <c r="BW567" s="172"/>
      <c r="BX567" s="172"/>
      <c r="BY567" s="172"/>
      <c r="BZ567" s="172"/>
      <c r="CA567" s="172"/>
      <c r="CB567" s="172"/>
      <c r="CC567" s="172"/>
      <c r="CD567" s="172"/>
      <c r="CE567" s="172"/>
      <c r="CF567" s="172"/>
      <c r="CG567" s="172"/>
      <c r="CH567" s="172"/>
      <c r="CI567" s="172"/>
      <c r="CJ567" s="172"/>
      <c r="CK567" s="172"/>
      <c r="CL567" s="172"/>
      <c r="CM567" s="172"/>
      <c r="CN567" s="172"/>
      <c r="CO567" s="172"/>
      <c r="CP567" s="172"/>
      <c r="CQ567" s="172"/>
      <c r="CR567" s="172"/>
      <c r="CS567" s="172"/>
      <c r="CT567" s="172"/>
      <c r="CU567" s="172"/>
      <c r="CV567" s="172"/>
      <c r="CW567" s="172"/>
      <c r="CX567" s="172"/>
      <c r="CY567" s="172"/>
      <c r="CZ567" s="172"/>
    </row>
    <row r="568" spans="1:104" ht="11.25" customHeight="1" x14ac:dyDescent="0.25">
      <c r="A568" s="172"/>
      <c r="B568" s="172"/>
      <c r="C568" s="172"/>
      <c r="D568" s="172"/>
      <c r="E568" s="116"/>
      <c r="F568" s="119"/>
      <c r="G568" s="117"/>
      <c r="H568" s="116"/>
      <c r="I568" s="119"/>
      <c r="J568" s="172"/>
      <c r="K568" s="166"/>
      <c r="L568" s="166"/>
      <c r="M568" s="166"/>
      <c r="N568" s="166"/>
      <c r="O568" s="166"/>
      <c r="P568" s="166"/>
      <c r="Q568" s="166"/>
      <c r="R568" s="166"/>
      <c r="S568" s="172"/>
      <c r="T568" s="166"/>
      <c r="U568" s="166"/>
      <c r="V568" s="166"/>
      <c r="W568" s="166"/>
      <c r="X568" s="166"/>
      <c r="Y568" s="166"/>
      <c r="Z568" s="166"/>
      <c r="AA568" s="166"/>
      <c r="AB568" s="172"/>
      <c r="AC568" s="172"/>
      <c r="AD568" s="172"/>
      <c r="AE568" s="172"/>
      <c r="AF568" s="172"/>
      <c r="AG568" s="172"/>
      <c r="AH568" s="172"/>
      <c r="AI568" s="172"/>
      <c r="AJ568" s="172"/>
      <c r="AK568" s="172"/>
      <c r="AL568" s="174"/>
      <c r="AM568" s="172"/>
      <c r="AN568" s="172"/>
      <c r="AO568" s="172"/>
      <c r="AP568" s="172"/>
      <c r="AQ568" s="172"/>
      <c r="AR568" s="172"/>
      <c r="AS568" s="172"/>
      <c r="AT568" s="172"/>
      <c r="AU568" s="172"/>
      <c r="AV568" s="172"/>
      <c r="AW568" s="172"/>
      <c r="AX568" s="172"/>
      <c r="AY568" s="172"/>
      <c r="AZ568" s="172"/>
      <c r="BA568" s="172"/>
      <c r="BB568" s="172"/>
      <c r="BC568" s="172"/>
      <c r="BD568" s="172"/>
      <c r="BE568" s="172"/>
      <c r="BF568" s="172"/>
      <c r="BG568" s="172"/>
      <c r="BH568" s="172"/>
      <c r="BI568" s="172"/>
      <c r="BJ568" s="172"/>
      <c r="BK568" s="172"/>
      <c r="BL568" s="172"/>
      <c r="BM568" s="172"/>
      <c r="BN568" s="172"/>
      <c r="BO568" s="172"/>
      <c r="BP568" s="172"/>
      <c r="BQ568" s="172"/>
      <c r="BR568" s="172"/>
      <c r="BS568" s="172"/>
      <c r="BT568" s="172"/>
      <c r="BU568" s="172"/>
      <c r="BV568" s="172"/>
      <c r="BW568" s="172"/>
      <c r="BX568" s="172"/>
      <c r="BY568" s="172"/>
      <c r="BZ568" s="172"/>
      <c r="CA568" s="172"/>
      <c r="CB568" s="172"/>
      <c r="CC568" s="172"/>
      <c r="CD568" s="172"/>
      <c r="CE568" s="172"/>
      <c r="CF568" s="172"/>
      <c r="CG568" s="172"/>
      <c r="CH568" s="172"/>
      <c r="CI568" s="172"/>
      <c r="CJ568" s="172"/>
      <c r="CK568" s="172"/>
      <c r="CL568" s="172"/>
      <c r="CM568" s="172"/>
      <c r="CN568" s="172"/>
      <c r="CO568" s="172"/>
      <c r="CP568" s="172"/>
      <c r="CQ568" s="172"/>
      <c r="CR568" s="172"/>
      <c r="CS568" s="172"/>
      <c r="CT568" s="172"/>
      <c r="CU568" s="172"/>
      <c r="CV568" s="172"/>
      <c r="CW568" s="172"/>
      <c r="CX568" s="172"/>
      <c r="CY568" s="172"/>
      <c r="CZ568" s="172"/>
    </row>
    <row r="569" spans="1:104" ht="11.25" customHeight="1" x14ac:dyDescent="0.25">
      <c r="A569" s="172"/>
      <c r="B569" s="172"/>
      <c r="C569" s="172"/>
      <c r="D569" s="172"/>
      <c r="E569" s="116"/>
      <c r="F569" s="119"/>
      <c r="G569" s="117"/>
      <c r="H569" s="116"/>
      <c r="I569" s="119"/>
      <c r="J569" s="172"/>
      <c r="K569" s="166"/>
      <c r="L569" s="166"/>
      <c r="M569" s="166"/>
      <c r="N569" s="166"/>
      <c r="O569" s="166"/>
      <c r="P569" s="166"/>
      <c r="Q569" s="166"/>
      <c r="R569" s="166"/>
      <c r="S569" s="172"/>
      <c r="T569" s="166"/>
      <c r="U569" s="166"/>
      <c r="V569" s="166"/>
      <c r="W569" s="166"/>
      <c r="X569" s="166"/>
      <c r="Y569" s="166"/>
      <c r="Z569" s="166"/>
      <c r="AA569" s="166"/>
      <c r="AB569" s="172"/>
      <c r="AC569" s="172"/>
      <c r="AD569" s="172"/>
      <c r="AE569" s="172"/>
      <c r="AF569" s="172"/>
      <c r="AG569" s="172"/>
      <c r="AH569" s="172"/>
      <c r="AI569" s="172"/>
      <c r="AJ569" s="172"/>
      <c r="AK569" s="172"/>
      <c r="AL569" s="174"/>
      <c r="AM569" s="172"/>
      <c r="AN569" s="172"/>
      <c r="AO569" s="172"/>
      <c r="AP569" s="172"/>
      <c r="AQ569" s="172"/>
      <c r="AR569" s="172"/>
      <c r="AS569" s="172"/>
      <c r="AT569" s="172"/>
      <c r="AU569" s="172"/>
      <c r="AV569" s="172"/>
      <c r="AW569" s="172"/>
      <c r="AX569" s="172"/>
      <c r="AY569" s="172"/>
      <c r="AZ569" s="172"/>
      <c r="BA569" s="172"/>
      <c r="BB569" s="172"/>
      <c r="BC569" s="172"/>
      <c r="BD569" s="172"/>
      <c r="BE569" s="172"/>
      <c r="BF569" s="172"/>
      <c r="BG569" s="172"/>
      <c r="BH569" s="172"/>
      <c r="BI569" s="172"/>
      <c r="BJ569" s="172"/>
      <c r="BK569" s="172"/>
      <c r="BL569" s="172"/>
      <c r="BM569" s="172"/>
      <c r="BN569" s="172"/>
      <c r="BO569" s="172"/>
      <c r="BP569" s="172"/>
      <c r="BQ569" s="172"/>
      <c r="BR569" s="172"/>
      <c r="BS569" s="172"/>
      <c r="BT569" s="172"/>
      <c r="BU569" s="172"/>
      <c r="BV569" s="172"/>
      <c r="BW569" s="172"/>
      <c r="BX569" s="172"/>
      <c r="BY569" s="172"/>
      <c r="BZ569" s="172"/>
      <c r="CA569" s="172"/>
      <c r="CB569" s="172"/>
      <c r="CC569" s="172"/>
      <c r="CD569" s="172"/>
      <c r="CE569" s="172"/>
      <c r="CF569" s="172"/>
      <c r="CG569" s="172"/>
      <c r="CH569" s="172"/>
      <c r="CI569" s="172"/>
      <c r="CJ569" s="172"/>
      <c r="CK569" s="172"/>
      <c r="CL569" s="172"/>
      <c r="CM569" s="172"/>
      <c r="CN569" s="172"/>
      <c r="CO569" s="172"/>
      <c r="CP569" s="172"/>
      <c r="CQ569" s="172"/>
      <c r="CR569" s="172"/>
      <c r="CS569" s="172"/>
      <c r="CT569" s="172"/>
      <c r="CU569" s="172"/>
      <c r="CV569" s="172"/>
      <c r="CW569" s="172"/>
      <c r="CX569" s="172"/>
      <c r="CY569" s="172"/>
      <c r="CZ569" s="172"/>
    </row>
    <row r="570" spans="1:104" ht="11.25" customHeight="1" x14ac:dyDescent="0.25">
      <c r="A570" s="172"/>
      <c r="B570" s="172"/>
      <c r="C570" s="172"/>
      <c r="D570" s="172"/>
      <c r="E570" s="116"/>
      <c r="F570" s="119"/>
      <c r="G570" s="117"/>
      <c r="H570" s="116"/>
      <c r="I570" s="119"/>
      <c r="J570" s="172"/>
      <c r="K570" s="166"/>
      <c r="L570" s="166"/>
      <c r="M570" s="166"/>
      <c r="N570" s="166"/>
      <c r="O570" s="166"/>
      <c r="P570" s="166"/>
      <c r="Q570" s="166"/>
      <c r="R570" s="166"/>
      <c r="S570" s="172"/>
      <c r="T570" s="166"/>
      <c r="U570" s="166"/>
      <c r="V570" s="166"/>
      <c r="W570" s="166"/>
      <c r="X570" s="166"/>
      <c r="Y570" s="166"/>
      <c r="Z570" s="166"/>
      <c r="AA570" s="166"/>
      <c r="AB570" s="172"/>
      <c r="AC570" s="172"/>
      <c r="AD570" s="172"/>
      <c r="AE570" s="172"/>
      <c r="AF570" s="172"/>
      <c r="AG570" s="172"/>
      <c r="AH570" s="172"/>
      <c r="AI570" s="172"/>
      <c r="AJ570" s="172"/>
      <c r="AK570" s="172"/>
      <c r="AL570" s="174"/>
      <c r="AM570" s="172"/>
      <c r="AN570" s="172"/>
      <c r="AO570" s="172"/>
      <c r="AP570" s="172"/>
      <c r="AQ570" s="172"/>
      <c r="AR570" s="172"/>
      <c r="AS570" s="172"/>
      <c r="AT570" s="172"/>
      <c r="AU570" s="172"/>
      <c r="AV570" s="172"/>
      <c r="AW570" s="172"/>
      <c r="AX570" s="172"/>
      <c r="AY570" s="172"/>
      <c r="AZ570" s="172"/>
      <c r="BA570" s="172"/>
      <c r="BB570" s="172"/>
      <c r="BC570" s="172"/>
      <c r="BD570" s="172"/>
      <c r="BE570" s="172"/>
      <c r="BF570" s="172"/>
      <c r="BG570" s="172"/>
      <c r="BH570" s="172"/>
      <c r="BI570" s="172"/>
      <c r="BJ570" s="172"/>
      <c r="BK570" s="172"/>
      <c r="BL570" s="172"/>
      <c r="BM570" s="172"/>
      <c r="BN570" s="172"/>
      <c r="BO570" s="172"/>
      <c r="BP570" s="172"/>
      <c r="BQ570" s="172"/>
      <c r="BR570" s="172"/>
      <c r="BS570" s="172"/>
      <c r="BT570" s="172"/>
      <c r="BU570" s="172"/>
      <c r="BV570" s="172"/>
      <c r="BW570" s="172"/>
      <c r="BX570" s="172"/>
      <c r="BY570" s="172"/>
      <c r="BZ570" s="172"/>
      <c r="CA570" s="172"/>
      <c r="CB570" s="172"/>
      <c r="CC570" s="172"/>
      <c r="CD570" s="172"/>
      <c r="CE570" s="172"/>
      <c r="CF570" s="172"/>
      <c r="CG570" s="172"/>
      <c r="CH570" s="172"/>
      <c r="CI570" s="172"/>
      <c r="CJ570" s="172"/>
      <c r="CK570" s="172"/>
      <c r="CL570" s="172"/>
      <c r="CM570" s="172"/>
      <c r="CN570" s="172"/>
      <c r="CO570" s="172"/>
      <c r="CP570" s="172"/>
      <c r="CQ570" s="172"/>
      <c r="CR570" s="172"/>
      <c r="CS570" s="172"/>
      <c r="CT570" s="172"/>
      <c r="CU570" s="172"/>
      <c r="CV570" s="172"/>
      <c r="CW570" s="172"/>
      <c r="CX570" s="172"/>
      <c r="CY570" s="172"/>
      <c r="CZ570" s="172"/>
    </row>
    <row r="571" spans="1:104" ht="11.25" customHeight="1" x14ac:dyDescent="0.25">
      <c r="A571" s="172"/>
      <c r="B571" s="172"/>
      <c r="C571" s="172"/>
      <c r="D571" s="172"/>
      <c r="E571" s="116"/>
      <c r="F571" s="119"/>
      <c r="G571" s="117"/>
      <c r="H571" s="116"/>
      <c r="I571" s="119"/>
      <c r="J571" s="172"/>
      <c r="K571" s="166"/>
      <c r="L571" s="166"/>
      <c r="M571" s="166"/>
      <c r="N571" s="166"/>
      <c r="O571" s="166"/>
      <c r="P571" s="166"/>
      <c r="Q571" s="166"/>
      <c r="R571" s="166"/>
      <c r="S571" s="172"/>
      <c r="T571" s="166"/>
      <c r="U571" s="166"/>
      <c r="V571" s="166"/>
      <c r="W571" s="166"/>
      <c r="X571" s="166"/>
      <c r="Y571" s="166"/>
      <c r="Z571" s="166"/>
      <c r="AA571" s="166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4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72"/>
      <c r="BI571" s="172"/>
      <c r="BJ571" s="172"/>
      <c r="BK571" s="172"/>
      <c r="BL571" s="172"/>
      <c r="BM571" s="172"/>
      <c r="BN571" s="172"/>
      <c r="BO571" s="172"/>
      <c r="BP571" s="172"/>
      <c r="BQ571" s="172"/>
      <c r="BR571" s="172"/>
      <c r="BS571" s="172"/>
      <c r="BT571" s="172"/>
      <c r="BU571" s="172"/>
      <c r="BV571" s="172"/>
      <c r="BW571" s="172"/>
      <c r="BX571" s="172"/>
      <c r="BY571" s="172"/>
      <c r="BZ571" s="172"/>
      <c r="CA571" s="172"/>
      <c r="CB571" s="172"/>
      <c r="CC571" s="172"/>
      <c r="CD571" s="172"/>
      <c r="CE571" s="172"/>
      <c r="CF571" s="172"/>
      <c r="CG571" s="172"/>
      <c r="CH571" s="172"/>
      <c r="CI571" s="172"/>
      <c r="CJ571" s="172"/>
      <c r="CK571" s="172"/>
      <c r="CL571" s="172"/>
      <c r="CM571" s="172"/>
      <c r="CN571" s="172"/>
      <c r="CO571" s="172"/>
      <c r="CP571" s="172"/>
      <c r="CQ571" s="172"/>
      <c r="CR571" s="172"/>
      <c r="CS571" s="172"/>
      <c r="CT571" s="172"/>
      <c r="CU571" s="172"/>
      <c r="CV571" s="172"/>
      <c r="CW571" s="172"/>
      <c r="CX571" s="172"/>
      <c r="CY571" s="172"/>
      <c r="CZ571" s="172"/>
    </row>
    <row r="572" spans="1:104" ht="11.25" customHeight="1" x14ac:dyDescent="0.25">
      <c r="A572" s="172"/>
      <c r="B572" s="172"/>
      <c r="C572" s="172"/>
      <c r="D572" s="172"/>
      <c r="E572" s="116"/>
      <c r="F572" s="119"/>
      <c r="G572" s="117"/>
      <c r="H572" s="116"/>
      <c r="I572" s="119"/>
      <c r="J572" s="172"/>
      <c r="K572" s="166"/>
      <c r="L572" s="166"/>
      <c r="M572" s="166"/>
      <c r="N572" s="166"/>
      <c r="O572" s="166"/>
      <c r="P572" s="166"/>
      <c r="Q572" s="166"/>
      <c r="R572" s="166"/>
      <c r="S572" s="172"/>
      <c r="T572" s="166"/>
      <c r="U572" s="166"/>
      <c r="V572" s="166"/>
      <c r="W572" s="166"/>
      <c r="X572" s="166"/>
      <c r="Y572" s="166"/>
      <c r="Z572" s="166"/>
      <c r="AA572" s="166"/>
      <c r="AB572" s="172"/>
      <c r="AC572" s="172"/>
      <c r="AD572" s="172"/>
      <c r="AE572" s="172"/>
      <c r="AF572" s="172"/>
      <c r="AG572" s="172"/>
      <c r="AH572" s="172"/>
      <c r="AI572" s="172"/>
      <c r="AJ572" s="172"/>
      <c r="AK572" s="172"/>
      <c r="AL572" s="174"/>
      <c r="AM572" s="172"/>
      <c r="AN572" s="172"/>
      <c r="AO572" s="172"/>
      <c r="AP572" s="172"/>
      <c r="AQ572" s="172"/>
      <c r="AR572" s="172"/>
      <c r="AS572" s="172"/>
      <c r="AT572" s="172"/>
      <c r="AU572" s="172"/>
      <c r="AV572" s="172"/>
      <c r="AW572" s="172"/>
      <c r="AX572" s="172"/>
      <c r="AY572" s="172"/>
      <c r="AZ572" s="172"/>
      <c r="BA572" s="172"/>
      <c r="BB572" s="172"/>
      <c r="BC572" s="172"/>
      <c r="BD572" s="172"/>
      <c r="BE572" s="172"/>
      <c r="BF572" s="172"/>
      <c r="BG572" s="172"/>
      <c r="BH572" s="172"/>
      <c r="BI572" s="172"/>
      <c r="BJ572" s="172"/>
      <c r="BK572" s="172"/>
      <c r="BL572" s="172"/>
      <c r="BM572" s="172"/>
      <c r="BN572" s="172"/>
      <c r="BO572" s="172"/>
      <c r="BP572" s="172"/>
      <c r="BQ572" s="172"/>
      <c r="BR572" s="172"/>
      <c r="BS572" s="172"/>
      <c r="BT572" s="172"/>
      <c r="BU572" s="172"/>
      <c r="BV572" s="172"/>
      <c r="BW572" s="172"/>
      <c r="BX572" s="172"/>
      <c r="BY572" s="172"/>
      <c r="BZ572" s="172"/>
      <c r="CA572" s="172"/>
      <c r="CB572" s="172"/>
      <c r="CC572" s="172"/>
      <c r="CD572" s="172"/>
      <c r="CE572" s="172"/>
      <c r="CF572" s="172"/>
      <c r="CG572" s="172"/>
      <c r="CH572" s="172"/>
      <c r="CI572" s="172"/>
      <c r="CJ572" s="172"/>
      <c r="CK572" s="172"/>
      <c r="CL572" s="172"/>
      <c r="CM572" s="172"/>
      <c r="CN572" s="172"/>
      <c r="CO572" s="172"/>
      <c r="CP572" s="172"/>
      <c r="CQ572" s="172"/>
      <c r="CR572" s="172"/>
      <c r="CS572" s="172"/>
      <c r="CT572" s="172"/>
      <c r="CU572" s="172"/>
      <c r="CV572" s="172"/>
      <c r="CW572" s="172"/>
      <c r="CX572" s="172"/>
      <c r="CY572" s="172"/>
      <c r="CZ572" s="172"/>
    </row>
    <row r="573" spans="1:104" ht="11.25" customHeight="1" x14ac:dyDescent="0.25">
      <c r="A573" s="172"/>
      <c r="B573" s="172"/>
      <c r="C573" s="172"/>
      <c r="D573" s="172"/>
      <c r="E573" s="116"/>
      <c r="F573" s="119"/>
      <c r="G573" s="117"/>
      <c r="H573" s="116"/>
      <c r="I573" s="119"/>
      <c r="J573" s="172"/>
      <c r="K573" s="166"/>
      <c r="L573" s="166"/>
      <c r="M573" s="166"/>
      <c r="N573" s="166"/>
      <c r="O573" s="166"/>
      <c r="P573" s="166"/>
      <c r="Q573" s="166"/>
      <c r="R573" s="166"/>
      <c r="S573" s="172"/>
      <c r="T573" s="166"/>
      <c r="U573" s="166"/>
      <c r="V573" s="166"/>
      <c r="W573" s="166"/>
      <c r="X573" s="166"/>
      <c r="Y573" s="166"/>
      <c r="Z573" s="166"/>
      <c r="AA573" s="166"/>
      <c r="AB573" s="172"/>
      <c r="AC573" s="172"/>
      <c r="AD573" s="172"/>
      <c r="AE573" s="172"/>
      <c r="AF573" s="172"/>
      <c r="AG573" s="172"/>
      <c r="AH573" s="172"/>
      <c r="AI573" s="172"/>
      <c r="AJ573" s="172"/>
      <c r="AK573" s="172"/>
      <c r="AL573" s="174"/>
      <c r="AM573" s="172"/>
      <c r="AN573" s="172"/>
      <c r="AO573" s="172"/>
      <c r="AP573" s="172"/>
      <c r="AQ573" s="172"/>
      <c r="AR573" s="172"/>
      <c r="AS573" s="172"/>
      <c r="AT573" s="172"/>
      <c r="AU573" s="172"/>
      <c r="AV573" s="172"/>
      <c r="AW573" s="172"/>
      <c r="AX573" s="172"/>
      <c r="AY573" s="172"/>
      <c r="AZ573" s="172"/>
      <c r="BA573" s="172"/>
      <c r="BB573" s="172"/>
      <c r="BC573" s="172"/>
      <c r="BD573" s="172"/>
      <c r="BE573" s="172"/>
      <c r="BF573" s="172"/>
      <c r="BG573" s="172"/>
      <c r="BH573" s="172"/>
      <c r="BI573" s="172"/>
      <c r="BJ573" s="172"/>
      <c r="BK573" s="172"/>
      <c r="BL573" s="172"/>
      <c r="BM573" s="172"/>
      <c r="BN573" s="172"/>
      <c r="BO573" s="172"/>
      <c r="BP573" s="172"/>
      <c r="BQ573" s="172"/>
      <c r="BR573" s="172"/>
      <c r="BS573" s="172"/>
      <c r="BT573" s="172"/>
      <c r="BU573" s="172"/>
      <c r="BV573" s="172"/>
      <c r="BW573" s="172"/>
      <c r="BX573" s="172"/>
      <c r="BY573" s="172"/>
      <c r="BZ573" s="172"/>
      <c r="CA573" s="172"/>
      <c r="CB573" s="172"/>
      <c r="CC573" s="172"/>
      <c r="CD573" s="172"/>
      <c r="CE573" s="172"/>
      <c r="CF573" s="172"/>
      <c r="CG573" s="172"/>
      <c r="CH573" s="172"/>
      <c r="CI573" s="172"/>
      <c r="CJ573" s="172"/>
      <c r="CK573" s="172"/>
      <c r="CL573" s="172"/>
      <c r="CM573" s="172"/>
      <c r="CN573" s="172"/>
      <c r="CO573" s="172"/>
      <c r="CP573" s="172"/>
      <c r="CQ573" s="172"/>
      <c r="CR573" s="172"/>
      <c r="CS573" s="172"/>
      <c r="CT573" s="172"/>
      <c r="CU573" s="172"/>
      <c r="CV573" s="172"/>
      <c r="CW573" s="172"/>
      <c r="CX573" s="172"/>
      <c r="CY573" s="172"/>
      <c r="CZ573" s="172"/>
    </row>
    <row r="574" spans="1:104" ht="11.25" customHeight="1" x14ac:dyDescent="0.25">
      <c r="A574" s="172"/>
      <c r="B574" s="172"/>
      <c r="C574" s="172"/>
      <c r="D574" s="172"/>
      <c r="E574" s="116"/>
      <c r="F574" s="119"/>
      <c r="G574" s="117"/>
      <c r="H574" s="116"/>
      <c r="I574" s="119"/>
      <c r="J574" s="172"/>
      <c r="K574" s="166"/>
      <c r="L574" s="166"/>
      <c r="M574" s="166"/>
      <c r="N574" s="166"/>
      <c r="O574" s="166"/>
      <c r="P574" s="166"/>
      <c r="Q574" s="166"/>
      <c r="R574" s="166"/>
      <c r="S574" s="172"/>
      <c r="T574" s="166"/>
      <c r="U574" s="166"/>
      <c r="V574" s="166"/>
      <c r="W574" s="166"/>
      <c r="X574" s="166"/>
      <c r="Y574" s="166"/>
      <c r="Z574" s="166"/>
      <c r="AA574" s="166"/>
      <c r="AB574" s="172"/>
      <c r="AC574" s="172"/>
      <c r="AD574" s="172"/>
      <c r="AE574" s="172"/>
      <c r="AF574" s="172"/>
      <c r="AG574" s="172"/>
      <c r="AH574" s="172"/>
      <c r="AI574" s="172"/>
      <c r="AJ574" s="172"/>
      <c r="AK574" s="172"/>
      <c r="AL574" s="174"/>
      <c r="AM574" s="172"/>
      <c r="AN574" s="172"/>
      <c r="AO574" s="172"/>
      <c r="AP574" s="172"/>
      <c r="AQ574" s="172"/>
      <c r="AR574" s="172"/>
      <c r="AS574" s="172"/>
      <c r="AT574" s="172"/>
      <c r="AU574" s="172"/>
      <c r="AV574" s="172"/>
      <c r="AW574" s="172"/>
      <c r="AX574" s="172"/>
      <c r="AY574" s="172"/>
      <c r="AZ574" s="172"/>
      <c r="BA574" s="172"/>
      <c r="BB574" s="172"/>
      <c r="BC574" s="172"/>
      <c r="BD574" s="172"/>
      <c r="BE574" s="172"/>
      <c r="BF574" s="172"/>
      <c r="BG574" s="172"/>
      <c r="BH574" s="172"/>
      <c r="BI574" s="172"/>
      <c r="BJ574" s="172"/>
      <c r="BK574" s="172"/>
      <c r="BL574" s="172"/>
      <c r="BM574" s="172"/>
      <c r="BN574" s="172"/>
      <c r="BO574" s="172"/>
      <c r="BP574" s="172"/>
      <c r="BQ574" s="172"/>
      <c r="BR574" s="172"/>
      <c r="BS574" s="172"/>
      <c r="BT574" s="172"/>
      <c r="BU574" s="172"/>
      <c r="BV574" s="172"/>
      <c r="BW574" s="172"/>
      <c r="BX574" s="172"/>
      <c r="BY574" s="172"/>
      <c r="BZ574" s="172"/>
      <c r="CA574" s="172"/>
      <c r="CB574" s="172"/>
      <c r="CC574" s="172"/>
      <c r="CD574" s="172"/>
      <c r="CE574" s="172"/>
      <c r="CF574" s="172"/>
      <c r="CG574" s="172"/>
      <c r="CH574" s="172"/>
      <c r="CI574" s="172"/>
      <c r="CJ574" s="172"/>
      <c r="CK574" s="172"/>
      <c r="CL574" s="172"/>
      <c r="CM574" s="172"/>
      <c r="CN574" s="172"/>
      <c r="CO574" s="172"/>
      <c r="CP574" s="172"/>
      <c r="CQ574" s="172"/>
      <c r="CR574" s="172"/>
      <c r="CS574" s="172"/>
      <c r="CT574" s="172"/>
      <c r="CU574" s="172"/>
      <c r="CV574" s="172"/>
      <c r="CW574" s="172"/>
      <c r="CX574" s="172"/>
      <c r="CY574" s="172"/>
      <c r="CZ574" s="172"/>
    </row>
    <row r="575" spans="1:104" ht="11.25" customHeight="1" x14ac:dyDescent="0.25">
      <c r="A575" s="172"/>
      <c r="B575" s="172"/>
      <c r="C575" s="172"/>
      <c r="D575" s="172"/>
      <c r="E575" s="116"/>
      <c r="F575" s="119"/>
      <c r="G575" s="117"/>
      <c r="H575" s="116"/>
      <c r="I575" s="119"/>
      <c r="J575" s="172"/>
      <c r="K575" s="166"/>
      <c r="L575" s="166"/>
      <c r="M575" s="166"/>
      <c r="N575" s="166"/>
      <c r="O575" s="166"/>
      <c r="P575" s="166"/>
      <c r="Q575" s="166"/>
      <c r="R575" s="166"/>
      <c r="S575" s="172"/>
      <c r="T575" s="166"/>
      <c r="U575" s="166"/>
      <c r="V575" s="166"/>
      <c r="W575" s="166"/>
      <c r="X575" s="166"/>
      <c r="Y575" s="166"/>
      <c r="Z575" s="166"/>
      <c r="AA575" s="166"/>
      <c r="AB575" s="172"/>
      <c r="AC575" s="172"/>
      <c r="AD575" s="172"/>
      <c r="AE575" s="172"/>
      <c r="AF575" s="172"/>
      <c r="AG575" s="172"/>
      <c r="AH575" s="172"/>
      <c r="AI575" s="172"/>
      <c r="AJ575" s="172"/>
      <c r="AK575" s="172"/>
      <c r="AL575" s="174"/>
      <c r="AM575" s="172"/>
      <c r="AN575" s="172"/>
      <c r="AO575" s="172"/>
      <c r="AP575" s="172"/>
      <c r="AQ575" s="172"/>
      <c r="AR575" s="172"/>
      <c r="AS575" s="172"/>
      <c r="AT575" s="172"/>
      <c r="AU575" s="172"/>
      <c r="AV575" s="172"/>
      <c r="AW575" s="172"/>
      <c r="AX575" s="172"/>
      <c r="AY575" s="172"/>
      <c r="AZ575" s="172"/>
      <c r="BA575" s="172"/>
      <c r="BB575" s="172"/>
      <c r="BC575" s="172"/>
      <c r="BD575" s="172"/>
      <c r="BE575" s="172"/>
      <c r="BF575" s="172"/>
      <c r="BG575" s="172"/>
      <c r="BH575" s="172"/>
      <c r="BI575" s="172"/>
      <c r="BJ575" s="172"/>
      <c r="BK575" s="172"/>
      <c r="BL575" s="172"/>
      <c r="BM575" s="172"/>
      <c r="BN575" s="172"/>
      <c r="BO575" s="172"/>
      <c r="BP575" s="172"/>
      <c r="BQ575" s="172"/>
      <c r="BR575" s="172"/>
      <c r="BS575" s="172"/>
      <c r="BT575" s="172"/>
      <c r="BU575" s="172"/>
      <c r="BV575" s="172"/>
      <c r="BW575" s="172"/>
      <c r="BX575" s="172"/>
      <c r="BY575" s="172"/>
      <c r="BZ575" s="172"/>
      <c r="CA575" s="172"/>
      <c r="CB575" s="172"/>
      <c r="CC575" s="172"/>
      <c r="CD575" s="172"/>
      <c r="CE575" s="172"/>
      <c r="CF575" s="172"/>
      <c r="CG575" s="172"/>
      <c r="CH575" s="172"/>
      <c r="CI575" s="172"/>
      <c r="CJ575" s="172"/>
      <c r="CK575" s="172"/>
      <c r="CL575" s="172"/>
      <c r="CM575" s="172"/>
      <c r="CN575" s="172"/>
      <c r="CO575" s="172"/>
      <c r="CP575" s="172"/>
      <c r="CQ575" s="172"/>
      <c r="CR575" s="172"/>
      <c r="CS575" s="172"/>
      <c r="CT575" s="172"/>
      <c r="CU575" s="172"/>
      <c r="CV575" s="172"/>
      <c r="CW575" s="172"/>
      <c r="CX575" s="172"/>
      <c r="CY575" s="172"/>
      <c r="CZ575" s="172"/>
    </row>
    <row r="576" spans="1:104" ht="11.25" customHeight="1" x14ac:dyDescent="0.25">
      <c r="A576" s="172"/>
      <c r="B576" s="172"/>
      <c r="C576" s="172"/>
      <c r="D576" s="172"/>
      <c r="E576" s="116"/>
      <c r="F576" s="119"/>
      <c r="G576" s="117"/>
      <c r="H576" s="116"/>
      <c r="I576" s="119"/>
      <c r="J576" s="172"/>
      <c r="K576" s="166"/>
      <c r="L576" s="166"/>
      <c r="M576" s="166"/>
      <c r="N576" s="166"/>
      <c r="O576" s="166"/>
      <c r="P576" s="166"/>
      <c r="Q576" s="166"/>
      <c r="R576" s="166"/>
      <c r="S576" s="172"/>
      <c r="T576" s="166"/>
      <c r="U576" s="166"/>
      <c r="V576" s="166"/>
      <c r="W576" s="166"/>
      <c r="X576" s="166"/>
      <c r="Y576" s="166"/>
      <c r="Z576" s="166"/>
      <c r="AA576" s="166"/>
      <c r="AB576" s="172"/>
      <c r="AC576" s="172"/>
      <c r="AD576" s="172"/>
      <c r="AE576" s="172"/>
      <c r="AF576" s="172"/>
      <c r="AG576" s="172"/>
      <c r="AH576" s="172"/>
      <c r="AI576" s="172"/>
      <c r="AJ576" s="172"/>
      <c r="AK576" s="172"/>
      <c r="AL576" s="174"/>
      <c r="AM576" s="172"/>
      <c r="AN576" s="172"/>
      <c r="AO576" s="172"/>
      <c r="AP576" s="172"/>
      <c r="AQ576" s="172"/>
      <c r="AR576" s="172"/>
      <c r="AS576" s="172"/>
      <c r="AT576" s="172"/>
      <c r="AU576" s="172"/>
      <c r="AV576" s="172"/>
      <c r="AW576" s="172"/>
      <c r="AX576" s="172"/>
      <c r="AY576" s="172"/>
      <c r="AZ576" s="172"/>
      <c r="BA576" s="172"/>
      <c r="BB576" s="172"/>
      <c r="BC576" s="172"/>
      <c r="BD576" s="172"/>
      <c r="BE576" s="172"/>
      <c r="BF576" s="172"/>
      <c r="BG576" s="172"/>
      <c r="BH576" s="172"/>
      <c r="BI576" s="172"/>
      <c r="BJ576" s="172"/>
      <c r="BK576" s="172"/>
      <c r="BL576" s="172"/>
      <c r="BM576" s="172"/>
      <c r="BN576" s="172"/>
      <c r="BO576" s="172"/>
      <c r="BP576" s="172"/>
      <c r="BQ576" s="172"/>
      <c r="BR576" s="172"/>
      <c r="BS576" s="172"/>
      <c r="BT576" s="172"/>
      <c r="BU576" s="172"/>
      <c r="BV576" s="172"/>
      <c r="BW576" s="172"/>
      <c r="BX576" s="172"/>
      <c r="BY576" s="172"/>
      <c r="BZ576" s="172"/>
      <c r="CA576" s="172"/>
      <c r="CB576" s="172"/>
      <c r="CC576" s="172"/>
      <c r="CD576" s="172"/>
      <c r="CE576" s="172"/>
      <c r="CF576" s="172"/>
      <c r="CG576" s="172"/>
      <c r="CH576" s="172"/>
      <c r="CI576" s="172"/>
      <c r="CJ576" s="172"/>
      <c r="CK576" s="172"/>
      <c r="CL576" s="172"/>
      <c r="CM576" s="172"/>
      <c r="CN576" s="172"/>
      <c r="CO576" s="172"/>
      <c r="CP576" s="172"/>
      <c r="CQ576" s="172"/>
      <c r="CR576" s="172"/>
      <c r="CS576" s="172"/>
      <c r="CT576" s="172"/>
      <c r="CU576" s="172"/>
      <c r="CV576" s="172"/>
      <c r="CW576" s="172"/>
      <c r="CX576" s="172"/>
      <c r="CY576" s="172"/>
      <c r="CZ576" s="172"/>
    </row>
    <row r="577" spans="1:104" ht="11.25" customHeight="1" x14ac:dyDescent="0.25">
      <c r="A577" s="172"/>
      <c r="B577" s="172"/>
      <c r="C577" s="172"/>
      <c r="D577" s="172"/>
      <c r="E577" s="116"/>
      <c r="F577" s="119"/>
      <c r="G577" s="117"/>
      <c r="H577" s="116"/>
      <c r="I577" s="119"/>
      <c r="J577" s="172"/>
      <c r="K577" s="166"/>
      <c r="L577" s="166"/>
      <c r="M577" s="166"/>
      <c r="N577" s="166"/>
      <c r="O577" s="166"/>
      <c r="P577" s="166"/>
      <c r="Q577" s="166"/>
      <c r="R577" s="166"/>
      <c r="S577" s="172"/>
      <c r="T577" s="166"/>
      <c r="U577" s="166"/>
      <c r="V577" s="166"/>
      <c r="W577" s="166"/>
      <c r="X577" s="166"/>
      <c r="Y577" s="166"/>
      <c r="Z577" s="166"/>
      <c r="AA577" s="166"/>
      <c r="AB577" s="172"/>
      <c r="AC577" s="172"/>
      <c r="AD577" s="172"/>
      <c r="AE577" s="172"/>
      <c r="AF577" s="172"/>
      <c r="AG577" s="172"/>
      <c r="AH577" s="172"/>
      <c r="AI577" s="172"/>
      <c r="AJ577" s="172"/>
      <c r="AK577" s="172"/>
      <c r="AL577" s="174"/>
      <c r="AM577" s="172"/>
      <c r="AN577" s="172"/>
      <c r="AO577" s="172"/>
      <c r="AP577" s="172"/>
      <c r="AQ577" s="172"/>
      <c r="AR577" s="172"/>
      <c r="AS577" s="172"/>
      <c r="AT577" s="172"/>
      <c r="AU577" s="172"/>
      <c r="AV577" s="172"/>
      <c r="AW577" s="172"/>
      <c r="AX577" s="172"/>
      <c r="AY577" s="172"/>
      <c r="AZ577" s="172"/>
      <c r="BA577" s="172"/>
      <c r="BB577" s="172"/>
      <c r="BC577" s="172"/>
      <c r="BD577" s="172"/>
      <c r="BE577" s="172"/>
      <c r="BF577" s="172"/>
      <c r="BG577" s="172"/>
      <c r="BH577" s="172"/>
      <c r="BI577" s="172"/>
      <c r="BJ577" s="172"/>
      <c r="BK577" s="172"/>
      <c r="BL577" s="172"/>
      <c r="BM577" s="172"/>
      <c r="BN577" s="172"/>
      <c r="BO577" s="172"/>
      <c r="BP577" s="172"/>
      <c r="BQ577" s="172"/>
      <c r="BR577" s="172"/>
      <c r="BS577" s="172"/>
      <c r="BT577" s="172"/>
      <c r="BU577" s="172"/>
      <c r="BV577" s="172"/>
      <c r="BW577" s="172"/>
      <c r="BX577" s="172"/>
      <c r="BY577" s="172"/>
      <c r="BZ577" s="172"/>
      <c r="CA577" s="172"/>
      <c r="CB577" s="172"/>
      <c r="CC577" s="172"/>
      <c r="CD577" s="172"/>
      <c r="CE577" s="172"/>
      <c r="CF577" s="172"/>
      <c r="CG577" s="172"/>
      <c r="CH577" s="172"/>
      <c r="CI577" s="172"/>
      <c r="CJ577" s="172"/>
      <c r="CK577" s="172"/>
      <c r="CL577" s="172"/>
      <c r="CM577" s="172"/>
      <c r="CN577" s="172"/>
      <c r="CO577" s="172"/>
      <c r="CP577" s="172"/>
      <c r="CQ577" s="172"/>
      <c r="CR577" s="172"/>
      <c r="CS577" s="172"/>
      <c r="CT577" s="172"/>
      <c r="CU577" s="172"/>
      <c r="CV577" s="172"/>
      <c r="CW577" s="172"/>
      <c r="CX577" s="172"/>
      <c r="CY577" s="172"/>
      <c r="CZ577" s="172"/>
    </row>
    <row r="578" spans="1:104" ht="11.25" customHeight="1" x14ac:dyDescent="0.25">
      <c r="A578" s="172"/>
      <c r="B578" s="172"/>
      <c r="C578" s="172"/>
      <c r="D578" s="172"/>
      <c r="E578" s="116"/>
      <c r="F578" s="119"/>
      <c r="G578" s="117"/>
      <c r="H578" s="116"/>
      <c r="I578" s="119"/>
      <c r="J578" s="172"/>
      <c r="K578" s="166"/>
      <c r="L578" s="166"/>
      <c r="M578" s="166"/>
      <c r="N578" s="166"/>
      <c r="O578" s="166"/>
      <c r="P578" s="166"/>
      <c r="Q578" s="166"/>
      <c r="R578" s="166"/>
      <c r="S578" s="172"/>
      <c r="T578" s="166"/>
      <c r="U578" s="166"/>
      <c r="V578" s="166"/>
      <c r="W578" s="166"/>
      <c r="X578" s="166"/>
      <c r="Y578" s="166"/>
      <c r="Z578" s="166"/>
      <c r="AA578" s="166"/>
      <c r="AB578" s="172"/>
      <c r="AC578" s="172"/>
      <c r="AD578" s="172"/>
      <c r="AE578" s="172"/>
      <c r="AF578" s="172"/>
      <c r="AG578" s="172"/>
      <c r="AH578" s="172"/>
      <c r="AI578" s="172"/>
      <c r="AJ578" s="172"/>
      <c r="AK578" s="172"/>
      <c r="AL578" s="174"/>
      <c r="AM578" s="172"/>
      <c r="AN578" s="172"/>
      <c r="AO578" s="172"/>
      <c r="AP578" s="172"/>
      <c r="AQ578" s="172"/>
      <c r="AR578" s="172"/>
      <c r="AS578" s="172"/>
      <c r="AT578" s="172"/>
      <c r="AU578" s="172"/>
      <c r="AV578" s="172"/>
      <c r="AW578" s="172"/>
      <c r="AX578" s="172"/>
      <c r="AY578" s="172"/>
      <c r="AZ578" s="172"/>
      <c r="BA578" s="172"/>
      <c r="BB578" s="172"/>
      <c r="BC578" s="172"/>
      <c r="BD578" s="172"/>
      <c r="BE578" s="172"/>
      <c r="BF578" s="172"/>
      <c r="BG578" s="172"/>
      <c r="BH578" s="172"/>
      <c r="BI578" s="172"/>
      <c r="BJ578" s="172"/>
      <c r="BK578" s="172"/>
      <c r="BL578" s="172"/>
      <c r="BM578" s="172"/>
      <c r="BN578" s="172"/>
      <c r="BO578" s="172"/>
      <c r="BP578" s="172"/>
      <c r="BQ578" s="172"/>
      <c r="BR578" s="172"/>
      <c r="BS578" s="172"/>
      <c r="BT578" s="172"/>
      <c r="BU578" s="172"/>
      <c r="BV578" s="172"/>
      <c r="BW578" s="172"/>
      <c r="BX578" s="172"/>
      <c r="BY578" s="172"/>
      <c r="BZ578" s="172"/>
      <c r="CA578" s="172"/>
      <c r="CB578" s="172"/>
      <c r="CC578" s="172"/>
      <c r="CD578" s="172"/>
      <c r="CE578" s="172"/>
      <c r="CF578" s="172"/>
      <c r="CG578" s="172"/>
      <c r="CH578" s="172"/>
      <c r="CI578" s="172"/>
      <c r="CJ578" s="172"/>
      <c r="CK578" s="172"/>
      <c r="CL578" s="172"/>
      <c r="CM578" s="172"/>
      <c r="CN578" s="172"/>
      <c r="CO578" s="172"/>
      <c r="CP578" s="172"/>
      <c r="CQ578" s="172"/>
      <c r="CR578" s="172"/>
      <c r="CS578" s="172"/>
      <c r="CT578" s="172"/>
      <c r="CU578" s="172"/>
      <c r="CV578" s="172"/>
      <c r="CW578" s="172"/>
      <c r="CX578" s="172"/>
      <c r="CY578" s="172"/>
      <c r="CZ578" s="172"/>
    </row>
    <row r="579" spans="1:104" ht="11.25" customHeight="1" x14ac:dyDescent="0.25">
      <c r="A579" s="172"/>
      <c r="B579" s="172"/>
      <c r="C579" s="172"/>
      <c r="D579" s="172"/>
      <c r="E579" s="116"/>
      <c r="F579" s="119"/>
      <c r="G579" s="117"/>
      <c r="H579" s="116"/>
      <c r="I579" s="119"/>
      <c r="J579" s="172"/>
      <c r="K579" s="166"/>
      <c r="L579" s="166"/>
      <c r="M579" s="166"/>
      <c r="N579" s="166"/>
      <c r="O579" s="166"/>
      <c r="P579" s="166"/>
      <c r="Q579" s="166"/>
      <c r="R579" s="166"/>
      <c r="S579" s="172"/>
      <c r="T579" s="166"/>
      <c r="U579" s="166"/>
      <c r="V579" s="166"/>
      <c r="W579" s="166"/>
      <c r="X579" s="166"/>
      <c r="Y579" s="166"/>
      <c r="Z579" s="166"/>
      <c r="AA579" s="166"/>
      <c r="AB579" s="172"/>
      <c r="AC579" s="172"/>
      <c r="AD579" s="172"/>
      <c r="AE579" s="172"/>
      <c r="AF579" s="172"/>
      <c r="AG579" s="172"/>
      <c r="AH579" s="172"/>
      <c r="AI579" s="172"/>
      <c r="AJ579" s="172"/>
      <c r="AK579" s="172"/>
      <c r="AL579" s="174"/>
      <c r="AM579" s="172"/>
      <c r="AN579" s="172"/>
      <c r="AO579" s="172"/>
      <c r="AP579" s="172"/>
      <c r="AQ579" s="172"/>
      <c r="AR579" s="172"/>
      <c r="AS579" s="172"/>
      <c r="AT579" s="172"/>
      <c r="AU579" s="172"/>
      <c r="AV579" s="172"/>
      <c r="AW579" s="172"/>
      <c r="AX579" s="172"/>
      <c r="AY579" s="172"/>
      <c r="AZ579" s="172"/>
      <c r="BA579" s="172"/>
      <c r="BB579" s="172"/>
      <c r="BC579" s="172"/>
      <c r="BD579" s="172"/>
      <c r="BE579" s="172"/>
      <c r="BF579" s="172"/>
      <c r="BG579" s="172"/>
      <c r="BH579" s="172"/>
      <c r="BI579" s="172"/>
      <c r="BJ579" s="172"/>
      <c r="BK579" s="172"/>
      <c r="BL579" s="172"/>
      <c r="BM579" s="172"/>
      <c r="BN579" s="172"/>
      <c r="BO579" s="172"/>
      <c r="BP579" s="172"/>
      <c r="BQ579" s="172"/>
      <c r="BR579" s="172"/>
      <c r="BS579" s="172"/>
      <c r="BT579" s="172"/>
      <c r="BU579" s="172"/>
      <c r="BV579" s="172"/>
      <c r="BW579" s="172"/>
      <c r="BX579" s="172"/>
      <c r="BY579" s="172"/>
      <c r="BZ579" s="172"/>
      <c r="CA579" s="172"/>
      <c r="CB579" s="172"/>
      <c r="CC579" s="172"/>
      <c r="CD579" s="172"/>
      <c r="CE579" s="172"/>
      <c r="CF579" s="172"/>
      <c r="CG579" s="172"/>
      <c r="CH579" s="172"/>
      <c r="CI579" s="172"/>
      <c r="CJ579" s="172"/>
      <c r="CK579" s="172"/>
      <c r="CL579" s="172"/>
      <c r="CM579" s="172"/>
      <c r="CN579" s="172"/>
      <c r="CO579" s="172"/>
      <c r="CP579" s="172"/>
      <c r="CQ579" s="172"/>
      <c r="CR579" s="172"/>
      <c r="CS579" s="172"/>
      <c r="CT579" s="172"/>
      <c r="CU579" s="172"/>
      <c r="CV579" s="172"/>
      <c r="CW579" s="172"/>
      <c r="CX579" s="172"/>
      <c r="CY579" s="172"/>
      <c r="CZ579" s="172"/>
    </row>
    <row r="580" spans="1:104" ht="11.25" customHeight="1" x14ac:dyDescent="0.25">
      <c r="A580" s="172"/>
      <c r="B580" s="172"/>
      <c r="C580" s="172"/>
      <c r="D580" s="172"/>
      <c r="E580" s="116"/>
      <c r="F580" s="119"/>
      <c r="G580" s="117"/>
      <c r="H580" s="116"/>
      <c r="I580" s="119"/>
      <c r="J580" s="172"/>
      <c r="K580" s="166"/>
      <c r="L580" s="166"/>
      <c r="M580" s="166"/>
      <c r="N580" s="166"/>
      <c r="O580" s="166"/>
      <c r="P580" s="166"/>
      <c r="Q580" s="166"/>
      <c r="R580" s="166"/>
      <c r="S580" s="172"/>
      <c r="T580" s="166"/>
      <c r="U580" s="166"/>
      <c r="V580" s="166"/>
      <c r="W580" s="166"/>
      <c r="X580" s="166"/>
      <c r="Y580" s="166"/>
      <c r="Z580" s="166"/>
      <c r="AA580" s="166"/>
      <c r="AB580" s="172"/>
      <c r="AC580" s="172"/>
      <c r="AD580" s="172"/>
      <c r="AE580" s="172"/>
      <c r="AF580" s="172"/>
      <c r="AG580" s="172"/>
      <c r="AH580" s="172"/>
      <c r="AI580" s="172"/>
      <c r="AJ580" s="172"/>
      <c r="AK580" s="172"/>
      <c r="AL580" s="174"/>
      <c r="AM580" s="172"/>
      <c r="AN580" s="172"/>
      <c r="AO580" s="172"/>
      <c r="AP580" s="172"/>
      <c r="AQ580" s="172"/>
      <c r="AR580" s="172"/>
      <c r="AS580" s="172"/>
      <c r="AT580" s="172"/>
      <c r="AU580" s="172"/>
      <c r="AV580" s="172"/>
      <c r="AW580" s="172"/>
      <c r="AX580" s="172"/>
      <c r="AY580" s="172"/>
      <c r="AZ580" s="172"/>
      <c r="BA580" s="172"/>
      <c r="BB580" s="172"/>
      <c r="BC580" s="172"/>
      <c r="BD580" s="172"/>
      <c r="BE580" s="172"/>
      <c r="BF580" s="172"/>
      <c r="BG580" s="172"/>
      <c r="BH580" s="172"/>
      <c r="BI580" s="172"/>
      <c r="BJ580" s="172"/>
      <c r="BK580" s="172"/>
      <c r="BL580" s="172"/>
      <c r="BM580" s="172"/>
      <c r="BN580" s="172"/>
      <c r="BO580" s="172"/>
      <c r="BP580" s="172"/>
      <c r="BQ580" s="172"/>
      <c r="BR580" s="172"/>
      <c r="BS580" s="172"/>
      <c r="BT580" s="172"/>
      <c r="BU580" s="172"/>
      <c r="BV580" s="172"/>
      <c r="BW580" s="172"/>
      <c r="BX580" s="172"/>
      <c r="BY580" s="172"/>
      <c r="BZ580" s="172"/>
      <c r="CA580" s="172"/>
      <c r="CB580" s="172"/>
      <c r="CC580" s="172"/>
      <c r="CD580" s="172"/>
      <c r="CE580" s="172"/>
      <c r="CF580" s="172"/>
      <c r="CG580" s="172"/>
      <c r="CH580" s="172"/>
      <c r="CI580" s="172"/>
      <c r="CJ580" s="172"/>
      <c r="CK580" s="172"/>
      <c r="CL580" s="172"/>
      <c r="CM580" s="172"/>
      <c r="CN580" s="172"/>
      <c r="CO580" s="172"/>
      <c r="CP580" s="172"/>
      <c r="CQ580" s="172"/>
      <c r="CR580" s="172"/>
      <c r="CS580" s="172"/>
      <c r="CT580" s="172"/>
      <c r="CU580" s="172"/>
      <c r="CV580" s="172"/>
      <c r="CW580" s="172"/>
      <c r="CX580" s="172"/>
      <c r="CY580" s="172"/>
      <c r="CZ580" s="172"/>
    </row>
    <row r="581" spans="1:104" ht="11.25" customHeight="1" x14ac:dyDescent="0.25">
      <c r="A581" s="172"/>
      <c r="B581" s="172"/>
      <c r="C581" s="172"/>
      <c r="D581" s="172"/>
      <c r="E581" s="116"/>
      <c r="F581" s="119"/>
      <c r="G581" s="117"/>
      <c r="H581" s="116"/>
      <c r="I581" s="119"/>
      <c r="J581" s="172"/>
      <c r="K581" s="166"/>
      <c r="L581" s="166"/>
      <c r="M581" s="166"/>
      <c r="N581" s="166"/>
      <c r="O581" s="166"/>
      <c r="P581" s="166"/>
      <c r="Q581" s="166"/>
      <c r="R581" s="166"/>
      <c r="S581" s="172"/>
      <c r="T581" s="166"/>
      <c r="U581" s="166"/>
      <c r="V581" s="166"/>
      <c r="W581" s="166"/>
      <c r="X581" s="166"/>
      <c r="Y581" s="166"/>
      <c r="Z581" s="166"/>
      <c r="AA581" s="166"/>
      <c r="AB581" s="172"/>
      <c r="AC581" s="172"/>
      <c r="AD581" s="172"/>
      <c r="AE581" s="172"/>
      <c r="AF581" s="172"/>
      <c r="AG581" s="172"/>
      <c r="AH581" s="172"/>
      <c r="AI581" s="172"/>
      <c r="AJ581" s="172"/>
      <c r="AK581" s="172"/>
      <c r="AL581" s="174"/>
      <c r="AM581" s="172"/>
      <c r="AN581" s="172"/>
      <c r="AO581" s="172"/>
      <c r="AP581" s="172"/>
      <c r="AQ581" s="172"/>
      <c r="AR581" s="172"/>
      <c r="AS581" s="172"/>
      <c r="AT581" s="172"/>
      <c r="AU581" s="172"/>
      <c r="AV581" s="172"/>
      <c r="AW581" s="172"/>
      <c r="AX581" s="172"/>
      <c r="AY581" s="172"/>
      <c r="AZ581" s="172"/>
      <c r="BA581" s="172"/>
      <c r="BB581" s="172"/>
      <c r="BC581" s="172"/>
      <c r="BD581" s="172"/>
      <c r="BE581" s="172"/>
      <c r="BF581" s="172"/>
      <c r="BG581" s="172"/>
      <c r="BH581" s="172"/>
      <c r="BI581" s="172"/>
      <c r="BJ581" s="172"/>
      <c r="BK581" s="172"/>
      <c r="BL581" s="172"/>
      <c r="BM581" s="172"/>
      <c r="BN581" s="172"/>
      <c r="BO581" s="172"/>
      <c r="BP581" s="172"/>
      <c r="BQ581" s="172"/>
      <c r="BR581" s="172"/>
      <c r="BS581" s="172"/>
      <c r="BT581" s="172"/>
      <c r="BU581" s="172"/>
      <c r="BV581" s="172"/>
      <c r="BW581" s="172"/>
      <c r="BX581" s="172"/>
      <c r="BY581" s="172"/>
      <c r="BZ581" s="172"/>
      <c r="CA581" s="172"/>
      <c r="CB581" s="172"/>
      <c r="CC581" s="172"/>
      <c r="CD581" s="172"/>
      <c r="CE581" s="172"/>
      <c r="CF581" s="172"/>
      <c r="CG581" s="172"/>
      <c r="CH581" s="172"/>
      <c r="CI581" s="172"/>
      <c r="CJ581" s="172"/>
      <c r="CK581" s="172"/>
      <c r="CL581" s="172"/>
      <c r="CM581" s="172"/>
      <c r="CN581" s="172"/>
      <c r="CO581" s="172"/>
      <c r="CP581" s="172"/>
      <c r="CQ581" s="172"/>
      <c r="CR581" s="172"/>
      <c r="CS581" s="172"/>
      <c r="CT581" s="172"/>
      <c r="CU581" s="172"/>
      <c r="CV581" s="172"/>
      <c r="CW581" s="172"/>
      <c r="CX581" s="172"/>
      <c r="CY581" s="172"/>
      <c r="CZ581" s="172"/>
    </row>
    <row r="582" spans="1:104" ht="11.25" customHeight="1" x14ac:dyDescent="0.25">
      <c r="A582" s="172"/>
      <c r="B582" s="172"/>
      <c r="C582" s="172"/>
      <c r="D582" s="172"/>
      <c r="E582" s="116"/>
      <c r="F582" s="119"/>
      <c r="G582" s="117"/>
      <c r="H582" s="116"/>
      <c r="I582" s="119"/>
      <c r="J582" s="172"/>
      <c r="K582" s="166"/>
      <c r="L582" s="166"/>
      <c r="M582" s="166"/>
      <c r="N582" s="166"/>
      <c r="O582" s="166"/>
      <c r="P582" s="166"/>
      <c r="Q582" s="166"/>
      <c r="R582" s="166"/>
      <c r="S582" s="172"/>
      <c r="T582" s="166"/>
      <c r="U582" s="166"/>
      <c r="V582" s="166"/>
      <c r="W582" s="166"/>
      <c r="X582" s="166"/>
      <c r="Y582" s="166"/>
      <c r="Z582" s="166"/>
      <c r="AA582" s="166"/>
      <c r="AB582" s="172"/>
      <c r="AC582" s="172"/>
      <c r="AD582" s="172"/>
      <c r="AE582" s="172"/>
      <c r="AF582" s="172"/>
      <c r="AG582" s="172"/>
      <c r="AH582" s="172"/>
      <c r="AI582" s="172"/>
      <c r="AJ582" s="172"/>
      <c r="AK582" s="172"/>
      <c r="AL582" s="174"/>
      <c r="AM582" s="172"/>
      <c r="AN582" s="172"/>
      <c r="AO582" s="172"/>
      <c r="AP582" s="172"/>
      <c r="AQ582" s="172"/>
      <c r="AR582" s="172"/>
      <c r="AS582" s="172"/>
      <c r="AT582" s="172"/>
      <c r="AU582" s="172"/>
      <c r="AV582" s="172"/>
      <c r="AW582" s="172"/>
      <c r="AX582" s="172"/>
      <c r="AY582" s="172"/>
      <c r="AZ582" s="172"/>
      <c r="BA582" s="172"/>
      <c r="BB582" s="172"/>
      <c r="BC582" s="172"/>
      <c r="BD582" s="172"/>
      <c r="BE582" s="172"/>
      <c r="BF582" s="172"/>
      <c r="BG582" s="172"/>
      <c r="BH582" s="172"/>
      <c r="BI582" s="172"/>
      <c r="BJ582" s="172"/>
      <c r="BK582" s="172"/>
      <c r="BL582" s="172"/>
      <c r="BM582" s="172"/>
      <c r="BN582" s="172"/>
      <c r="BO582" s="172"/>
      <c r="BP582" s="172"/>
      <c r="BQ582" s="172"/>
      <c r="BR582" s="172"/>
      <c r="BS582" s="172"/>
      <c r="BT582" s="172"/>
      <c r="BU582" s="172"/>
      <c r="BV582" s="172"/>
      <c r="BW582" s="172"/>
      <c r="BX582" s="172"/>
      <c r="BY582" s="172"/>
      <c r="BZ582" s="172"/>
      <c r="CA582" s="172"/>
      <c r="CB582" s="172"/>
      <c r="CC582" s="172"/>
      <c r="CD582" s="172"/>
      <c r="CE582" s="172"/>
      <c r="CF582" s="172"/>
      <c r="CG582" s="172"/>
      <c r="CH582" s="172"/>
      <c r="CI582" s="172"/>
      <c r="CJ582" s="172"/>
      <c r="CK582" s="172"/>
      <c r="CL582" s="172"/>
      <c r="CM582" s="172"/>
      <c r="CN582" s="172"/>
      <c r="CO582" s="172"/>
      <c r="CP582" s="172"/>
      <c r="CQ582" s="172"/>
      <c r="CR582" s="172"/>
      <c r="CS582" s="172"/>
      <c r="CT582" s="172"/>
      <c r="CU582" s="172"/>
      <c r="CV582" s="172"/>
      <c r="CW582" s="172"/>
      <c r="CX582" s="172"/>
      <c r="CY582" s="172"/>
      <c r="CZ582" s="172"/>
    </row>
    <row r="583" spans="1:104" ht="11.25" customHeight="1" x14ac:dyDescent="0.25">
      <c r="A583" s="172"/>
      <c r="B583" s="172"/>
      <c r="C583" s="172"/>
      <c r="D583" s="172"/>
      <c r="E583" s="116"/>
      <c r="F583" s="119"/>
      <c r="G583" s="117"/>
      <c r="H583" s="116"/>
      <c r="I583" s="119"/>
      <c r="J583" s="172"/>
      <c r="K583" s="166"/>
      <c r="L583" s="166"/>
      <c r="M583" s="166"/>
      <c r="N583" s="166"/>
      <c r="O583" s="166"/>
      <c r="P583" s="166"/>
      <c r="Q583" s="166"/>
      <c r="R583" s="166"/>
      <c r="S583" s="172"/>
      <c r="T583" s="166"/>
      <c r="U583" s="166"/>
      <c r="V583" s="166"/>
      <c r="W583" s="166"/>
      <c r="X583" s="166"/>
      <c r="Y583" s="166"/>
      <c r="Z583" s="166"/>
      <c r="AA583" s="166"/>
      <c r="AB583" s="172"/>
      <c r="AC583" s="172"/>
      <c r="AD583" s="172"/>
      <c r="AE583" s="172"/>
      <c r="AF583" s="172"/>
      <c r="AG583" s="172"/>
      <c r="AH583" s="172"/>
      <c r="AI583" s="172"/>
      <c r="AJ583" s="172"/>
      <c r="AK583" s="172"/>
      <c r="AL583" s="174"/>
      <c r="AM583" s="172"/>
      <c r="AN583" s="172"/>
      <c r="AO583" s="172"/>
      <c r="AP583" s="172"/>
      <c r="AQ583" s="172"/>
      <c r="AR583" s="172"/>
      <c r="AS583" s="172"/>
      <c r="AT583" s="172"/>
      <c r="AU583" s="172"/>
      <c r="AV583" s="172"/>
      <c r="AW583" s="172"/>
      <c r="AX583" s="172"/>
      <c r="AY583" s="172"/>
      <c r="AZ583" s="172"/>
      <c r="BA583" s="172"/>
      <c r="BB583" s="172"/>
      <c r="BC583" s="172"/>
      <c r="BD583" s="172"/>
      <c r="BE583" s="172"/>
      <c r="BF583" s="172"/>
      <c r="BG583" s="172"/>
      <c r="BH583" s="172"/>
      <c r="BI583" s="172"/>
      <c r="BJ583" s="172"/>
      <c r="BK583" s="172"/>
      <c r="BL583" s="172"/>
      <c r="BM583" s="172"/>
      <c r="BN583" s="172"/>
      <c r="BO583" s="172"/>
      <c r="BP583" s="172"/>
      <c r="BQ583" s="172"/>
      <c r="BR583" s="172"/>
      <c r="BS583" s="172"/>
      <c r="BT583" s="172"/>
      <c r="BU583" s="172"/>
      <c r="BV583" s="172"/>
      <c r="BW583" s="172"/>
      <c r="BX583" s="172"/>
      <c r="BY583" s="172"/>
      <c r="BZ583" s="172"/>
      <c r="CA583" s="172"/>
      <c r="CB583" s="172"/>
      <c r="CC583" s="172"/>
      <c r="CD583" s="172"/>
      <c r="CE583" s="172"/>
      <c r="CF583" s="172"/>
      <c r="CG583" s="172"/>
      <c r="CH583" s="172"/>
      <c r="CI583" s="172"/>
      <c r="CJ583" s="172"/>
      <c r="CK583" s="172"/>
      <c r="CL583" s="172"/>
      <c r="CM583" s="172"/>
      <c r="CN583" s="172"/>
      <c r="CO583" s="172"/>
      <c r="CP583" s="172"/>
      <c r="CQ583" s="172"/>
      <c r="CR583" s="172"/>
      <c r="CS583" s="172"/>
      <c r="CT583" s="172"/>
      <c r="CU583" s="172"/>
      <c r="CV583" s="172"/>
      <c r="CW583" s="172"/>
      <c r="CX583" s="172"/>
      <c r="CY583" s="172"/>
      <c r="CZ583" s="172"/>
    </row>
    <row r="584" spans="1:104" ht="11.25" customHeight="1" x14ac:dyDescent="0.25">
      <c r="A584" s="172"/>
      <c r="B584" s="172"/>
      <c r="C584" s="172"/>
      <c r="D584" s="172"/>
      <c r="E584" s="116"/>
      <c r="F584" s="119"/>
      <c r="G584" s="117"/>
      <c r="H584" s="116"/>
      <c r="I584" s="119"/>
      <c r="J584" s="172"/>
      <c r="K584" s="166"/>
      <c r="L584" s="166"/>
      <c r="M584" s="166"/>
      <c r="N584" s="166"/>
      <c r="O584" s="166"/>
      <c r="P584" s="166"/>
      <c r="Q584" s="166"/>
      <c r="R584" s="166"/>
      <c r="S584" s="172"/>
      <c r="T584" s="166"/>
      <c r="U584" s="166"/>
      <c r="V584" s="166"/>
      <c r="W584" s="166"/>
      <c r="X584" s="166"/>
      <c r="Y584" s="166"/>
      <c r="Z584" s="166"/>
      <c r="AA584" s="166"/>
      <c r="AB584" s="172"/>
      <c r="AC584" s="172"/>
      <c r="AD584" s="172"/>
      <c r="AE584" s="172"/>
      <c r="AF584" s="172"/>
      <c r="AG584" s="172"/>
      <c r="AH584" s="172"/>
      <c r="AI584" s="172"/>
      <c r="AJ584" s="172"/>
      <c r="AK584" s="172"/>
      <c r="AL584" s="174"/>
      <c r="AM584" s="172"/>
      <c r="AN584" s="172"/>
      <c r="AO584" s="172"/>
      <c r="AP584" s="172"/>
      <c r="AQ584" s="172"/>
      <c r="AR584" s="172"/>
      <c r="AS584" s="172"/>
      <c r="AT584" s="172"/>
      <c r="AU584" s="172"/>
      <c r="AV584" s="172"/>
      <c r="AW584" s="172"/>
      <c r="AX584" s="172"/>
      <c r="AY584" s="172"/>
      <c r="AZ584" s="172"/>
      <c r="BA584" s="172"/>
      <c r="BB584" s="172"/>
      <c r="BC584" s="172"/>
      <c r="BD584" s="172"/>
      <c r="BE584" s="172"/>
      <c r="BF584" s="172"/>
      <c r="BG584" s="172"/>
      <c r="BH584" s="172"/>
      <c r="BI584" s="172"/>
      <c r="BJ584" s="172"/>
      <c r="BK584" s="172"/>
      <c r="BL584" s="172"/>
      <c r="BM584" s="172"/>
      <c r="BN584" s="172"/>
      <c r="BO584" s="172"/>
      <c r="BP584" s="172"/>
      <c r="BQ584" s="172"/>
      <c r="BR584" s="172"/>
      <c r="BS584" s="172"/>
      <c r="BT584" s="172"/>
      <c r="BU584" s="172"/>
      <c r="BV584" s="172"/>
      <c r="BW584" s="172"/>
      <c r="BX584" s="172"/>
      <c r="BY584" s="172"/>
      <c r="BZ584" s="172"/>
      <c r="CA584" s="172"/>
      <c r="CB584" s="172"/>
      <c r="CC584" s="172"/>
      <c r="CD584" s="172"/>
      <c r="CE584" s="172"/>
      <c r="CF584" s="172"/>
      <c r="CG584" s="172"/>
      <c r="CH584" s="172"/>
      <c r="CI584" s="172"/>
      <c r="CJ584" s="172"/>
      <c r="CK584" s="172"/>
      <c r="CL584" s="172"/>
      <c r="CM584" s="172"/>
      <c r="CN584" s="172"/>
      <c r="CO584" s="172"/>
      <c r="CP584" s="172"/>
      <c r="CQ584" s="172"/>
      <c r="CR584" s="172"/>
      <c r="CS584" s="172"/>
      <c r="CT584" s="172"/>
      <c r="CU584" s="172"/>
      <c r="CV584" s="172"/>
      <c r="CW584" s="172"/>
      <c r="CX584" s="172"/>
      <c r="CY584" s="172"/>
      <c r="CZ584" s="172"/>
    </row>
    <row r="585" spans="1:104" ht="11.25" customHeight="1" x14ac:dyDescent="0.25">
      <c r="A585" s="172"/>
      <c r="B585" s="172"/>
      <c r="C585" s="172"/>
      <c r="D585" s="172"/>
      <c r="E585" s="116"/>
      <c r="F585" s="119"/>
      <c r="G585" s="117"/>
      <c r="H585" s="116"/>
      <c r="I585" s="119"/>
      <c r="J585" s="172"/>
      <c r="K585" s="166"/>
      <c r="L585" s="166"/>
      <c r="M585" s="166"/>
      <c r="N585" s="166"/>
      <c r="O585" s="166"/>
      <c r="P585" s="166"/>
      <c r="Q585" s="166"/>
      <c r="R585" s="166"/>
      <c r="S585" s="172"/>
      <c r="T585" s="166"/>
      <c r="U585" s="166"/>
      <c r="V585" s="166"/>
      <c r="W585" s="166"/>
      <c r="X585" s="166"/>
      <c r="Y585" s="166"/>
      <c r="Z585" s="166"/>
      <c r="AA585" s="166"/>
      <c r="AB585" s="172"/>
      <c r="AC585" s="172"/>
      <c r="AD585" s="172"/>
      <c r="AE585" s="172"/>
      <c r="AF585" s="172"/>
      <c r="AG585" s="172"/>
      <c r="AH585" s="172"/>
      <c r="AI585" s="172"/>
      <c r="AJ585" s="172"/>
      <c r="AK585" s="172"/>
      <c r="AL585" s="174"/>
      <c r="AM585" s="172"/>
      <c r="AN585" s="172"/>
      <c r="AO585" s="172"/>
      <c r="AP585" s="172"/>
      <c r="AQ585" s="172"/>
      <c r="AR585" s="172"/>
      <c r="AS585" s="172"/>
      <c r="AT585" s="172"/>
      <c r="AU585" s="172"/>
      <c r="AV585" s="172"/>
      <c r="AW585" s="172"/>
      <c r="AX585" s="172"/>
      <c r="AY585" s="172"/>
      <c r="AZ585" s="172"/>
      <c r="BA585" s="172"/>
      <c r="BB585" s="172"/>
      <c r="BC585" s="172"/>
      <c r="BD585" s="172"/>
      <c r="BE585" s="172"/>
      <c r="BF585" s="172"/>
      <c r="BG585" s="172"/>
      <c r="BH585" s="172"/>
      <c r="BI585" s="172"/>
      <c r="BJ585" s="172"/>
      <c r="BK585" s="172"/>
      <c r="BL585" s="172"/>
      <c r="BM585" s="172"/>
      <c r="BN585" s="172"/>
      <c r="BO585" s="172"/>
      <c r="BP585" s="172"/>
      <c r="BQ585" s="172"/>
      <c r="BR585" s="172"/>
      <c r="BS585" s="172"/>
      <c r="BT585" s="172"/>
      <c r="BU585" s="172"/>
      <c r="BV585" s="172"/>
      <c r="BW585" s="172"/>
      <c r="BX585" s="172"/>
      <c r="BY585" s="172"/>
      <c r="BZ585" s="172"/>
      <c r="CA585" s="172"/>
      <c r="CB585" s="172"/>
      <c r="CC585" s="172"/>
      <c r="CD585" s="172"/>
      <c r="CE585" s="172"/>
      <c r="CF585" s="172"/>
      <c r="CG585" s="172"/>
      <c r="CH585" s="172"/>
      <c r="CI585" s="172"/>
      <c r="CJ585" s="172"/>
      <c r="CK585" s="172"/>
      <c r="CL585" s="172"/>
      <c r="CM585" s="172"/>
      <c r="CN585" s="172"/>
      <c r="CO585" s="172"/>
      <c r="CP585" s="172"/>
      <c r="CQ585" s="172"/>
      <c r="CR585" s="172"/>
      <c r="CS585" s="172"/>
      <c r="CT585" s="172"/>
      <c r="CU585" s="172"/>
      <c r="CV585" s="172"/>
      <c r="CW585" s="172"/>
      <c r="CX585" s="172"/>
      <c r="CY585" s="172"/>
      <c r="CZ585" s="172"/>
    </row>
    <row r="586" spans="1:104" ht="11.25" customHeight="1" x14ac:dyDescent="0.25">
      <c r="A586" s="172"/>
      <c r="B586" s="172"/>
      <c r="C586" s="172"/>
      <c r="D586" s="172"/>
      <c r="E586" s="116"/>
      <c r="F586" s="119"/>
      <c r="G586" s="117"/>
      <c r="H586" s="116"/>
      <c r="I586" s="119"/>
      <c r="J586" s="172"/>
      <c r="K586" s="166"/>
      <c r="L586" s="166"/>
      <c r="M586" s="166"/>
      <c r="N586" s="166"/>
      <c r="O586" s="166"/>
      <c r="P586" s="166"/>
      <c r="Q586" s="166"/>
      <c r="R586" s="166"/>
      <c r="S586" s="172"/>
      <c r="T586" s="166"/>
      <c r="U586" s="166"/>
      <c r="V586" s="166"/>
      <c r="W586" s="166"/>
      <c r="X586" s="166"/>
      <c r="Y586" s="166"/>
      <c r="Z586" s="166"/>
      <c r="AA586" s="166"/>
      <c r="AB586" s="172"/>
      <c r="AC586" s="172"/>
      <c r="AD586" s="172"/>
      <c r="AE586" s="172"/>
      <c r="AF586" s="172"/>
      <c r="AG586" s="172"/>
      <c r="AH586" s="172"/>
      <c r="AI586" s="172"/>
      <c r="AJ586" s="172"/>
      <c r="AK586" s="172"/>
      <c r="AL586" s="174"/>
      <c r="AM586" s="172"/>
      <c r="AN586" s="172"/>
      <c r="AO586" s="172"/>
      <c r="AP586" s="172"/>
      <c r="AQ586" s="172"/>
      <c r="AR586" s="172"/>
      <c r="AS586" s="172"/>
      <c r="AT586" s="172"/>
      <c r="AU586" s="172"/>
      <c r="AV586" s="172"/>
      <c r="AW586" s="172"/>
      <c r="AX586" s="172"/>
      <c r="AY586" s="172"/>
      <c r="AZ586" s="172"/>
      <c r="BA586" s="172"/>
      <c r="BB586" s="172"/>
      <c r="BC586" s="172"/>
      <c r="BD586" s="172"/>
      <c r="BE586" s="172"/>
      <c r="BF586" s="172"/>
      <c r="BG586" s="172"/>
      <c r="BH586" s="172"/>
      <c r="BI586" s="172"/>
      <c r="BJ586" s="172"/>
      <c r="BK586" s="172"/>
      <c r="BL586" s="172"/>
      <c r="BM586" s="172"/>
      <c r="BN586" s="172"/>
      <c r="BO586" s="172"/>
      <c r="BP586" s="172"/>
      <c r="BQ586" s="172"/>
      <c r="BR586" s="172"/>
      <c r="BS586" s="172"/>
      <c r="BT586" s="172"/>
      <c r="BU586" s="172"/>
      <c r="BV586" s="172"/>
      <c r="BW586" s="172"/>
      <c r="BX586" s="172"/>
      <c r="BY586" s="172"/>
      <c r="BZ586" s="172"/>
      <c r="CA586" s="172"/>
      <c r="CB586" s="172"/>
      <c r="CC586" s="172"/>
      <c r="CD586" s="172"/>
      <c r="CE586" s="172"/>
      <c r="CF586" s="172"/>
      <c r="CG586" s="172"/>
      <c r="CH586" s="172"/>
      <c r="CI586" s="172"/>
      <c r="CJ586" s="172"/>
      <c r="CK586" s="172"/>
      <c r="CL586" s="172"/>
      <c r="CM586" s="172"/>
      <c r="CN586" s="172"/>
      <c r="CO586" s="172"/>
      <c r="CP586" s="172"/>
      <c r="CQ586" s="172"/>
      <c r="CR586" s="172"/>
      <c r="CS586" s="172"/>
      <c r="CT586" s="172"/>
      <c r="CU586" s="172"/>
      <c r="CV586" s="172"/>
      <c r="CW586" s="172"/>
      <c r="CX586" s="172"/>
      <c r="CY586" s="172"/>
      <c r="CZ586" s="172"/>
    </row>
    <row r="587" spans="1:104" ht="11.25" customHeight="1" x14ac:dyDescent="0.25">
      <c r="A587" s="172"/>
      <c r="B587" s="172"/>
      <c r="C587" s="172"/>
      <c r="D587" s="172"/>
      <c r="E587" s="116"/>
      <c r="F587" s="119"/>
      <c r="G587" s="117"/>
      <c r="H587" s="116"/>
      <c r="I587" s="119"/>
      <c r="J587" s="172"/>
      <c r="K587" s="166"/>
      <c r="L587" s="166"/>
      <c r="M587" s="166"/>
      <c r="N587" s="166"/>
      <c r="O587" s="166"/>
      <c r="P587" s="166"/>
      <c r="Q587" s="166"/>
      <c r="R587" s="166"/>
      <c r="S587" s="172"/>
      <c r="T587" s="166"/>
      <c r="U587" s="166"/>
      <c r="V587" s="166"/>
      <c r="W587" s="166"/>
      <c r="X587" s="166"/>
      <c r="Y587" s="166"/>
      <c r="Z587" s="166"/>
      <c r="AA587" s="166"/>
      <c r="AB587" s="172"/>
      <c r="AC587" s="172"/>
      <c r="AD587" s="172"/>
      <c r="AE587" s="172"/>
      <c r="AF587" s="172"/>
      <c r="AG587" s="172"/>
      <c r="AH587" s="172"/>
      <c r="AI587" s="172"/>
      <c r="AJ587" s="172"/>
      <c r="AK587" s="172"/>
      <c r="AL587" s="174"/>
      <c r="AM587" s="172"/>
      <c r="AN587" s="172"/>
      <c r="AO587" s="172"/>
      <c r="AP587" s="172"/>
      <c r="AQ587" s="172"/>
      <c r="AR587" s="172"/>
      <c r="AS587" s="172"/>
      <c r="AT587" s="172"/>
      <c r="AU587" s="172"/>
      <c r="AV587" s="172"/>
      <c r="AW587" s="172"/>
      <c r="AX587" s="172"/>
      <c r="AY587" s="172"/>
      <c r="AZ587" s="172"/>
      <c r="BA587" s="172"/>
      <c r="BB587" s="172"/>
      <c r="BC587" s="172"/>
      <c r="BD587" s="172"/>
      <c r="BE587" s="172"/>
      <c r="BF587" s="172"/>
      <c r="BG587" s="172"/>
      <c r="BH587" s="172"/>
      <c r="BI587" s="172"/>
      <c r="BJ587" s="172"/>
      <c r="BK587" s="172"/>
      <c r="BL587" s="172"/>
      <c r="BM587" s="172"/>
      <c r="BN587" s="172"/>
      <c r="BO587" s="172"/>
      <c r="BP587" s="172"/>
      <c r="BQ587" s="172"/>
      <c r="BR587" s="172"/>
      <c r="BS587" s="172"/>
      <c r="BT587" s="172"/>
      <c r="BU587" s="172"/>
      <c r="BV587" s="172"/>
      <c r="BW587" s="172"/>
      <c r="BX587" s="172"/>
      <c r="BY587" s="172"/>
      <c r="BZ587" s="172"/>
      <c r="CA587" s="172"/>
      <c r="CB587" s="172"/>
      <c r="CC587" s="172"/>
      <c r="CD587" s="172"/>
      <c r="CE587" s="172"/>
      <c r="CF587" s="172"/>
      <c r="CG587" s="172"/>
      <c r="CH587" s="172"/>
      <c r="CI587" s="172"/>
      <c r="CJ587" s="172"/>
      <c r="CK587" s="172"/>
      <c r="CL587" s="172"/>
      <c r="CM587" s="172"/>
      <c r="CN587" s="172"/>
      <c r="CO587" s="172"/>
      <c r="CP587" s="172"/>
      <c r="CQ587" s="172"/>
      <c r="CR587" s="172"/>
      <c r="CS587" s="172"/>
      <c r="CT587" s="172"/>
      <c r="CU587" s="172"/>
      <c r="CV587" s="172"/>
      <c r="CW587" s="172"/>
      <c r="CX587" s="172"/>
      <c r="CY587" s="172"/>
      <c r="CZ587" s="172"/>
    </row>
    <row r="588" spans="1:104" ht="11.25" customHeight="1" x14ac:dyDescent="0.25">
      <c r="A588" s="172"/>
      <c r="B588" s="172"/>
      <c r="C588" s="172"/>
      <c r="D588" s="172"/>
      <c r="E588" s="116"/>
      <c r="F588" s="119"/>
      <c r="G588" s="117"/>
      <c r="H588" s="116"/>
      <c r="I588" s="119"/>
      <c r="J588" s="172"/>
      <c r="K588" s="166"/>
      <c r="L588" s="166"/>
      <c r="M588" s="166"/>
      <c r="N588" s="166"/>
      <c r="O588" s="166"/>
      <c r="P588" s="166"/>
      <c r="Q588" s="166"/>
      <c r="R588" s="166"/>
      <c r="S588" s="172"/>
      <c r="T588" s="166"/>
      <c r="U588" s="166"/>
      <c r="V588" s="166"/>
      <c r="W588" s="166"/>
      <c r="X588" s="166"/>
      <c r="Y588" s="166"/>
      <c r="Z588" s="166"/>
      <c r="AA588" s="166"/>
      <c r="AB588" s="172"/>
      <c r="AC588" s="172"/>
      <c r="AD588" s="172"/>
      <c r="AE588" s="172"/>
      <c r="AF588" s="172"/>
      <c r="AG588" s="172"/>
      <c r="AH588" s="172"/>
      <c r="AI588" s="172"/>
      <c r="AJ588" s="172"/>
      <c r="AK588" s="172"/>
      <c r="AL588" s="174"/>
      <c r="AM588" s="172"/>
      <c r="AN588" s="172"/>
      <c r="AO588" s="172"/>
      <c r="AP588" s="172"/>
      <c r="AQ588" s="172"/>
      <c r="AR588" s="172"/>
      <c r="AS588" s="172"/>
      <c r="AT588" s="172"/>
      <c r="AU588" s="172"/>
      <c r="AV588" s="172"/>
      <c r="AW588" s="172"/>
      <c r="AX588" s="172"/>
      <c r="AY588" s="172"/>
      <c r="AZ588" s="172"/>
      <c r="BA588" s="172"/>
      <c r="BB588" s="172"/>
      <c r="BC588" s="172"/>
      <c r="BD588" s="172"/>
      <c r="BE588" s="172"/>
      <c r="BF588" s="172"/>
      <c r="BG588" s="172"/>
      <c r="BH588" s="172"/>
      <c r="BI588" s="172"/>
      <c r="BJ588" s="172"/>
      <c r="BK588" s="172"/>
      <c r="BL588" s="172"/>
      <c r="BM588" s="172"/>
      <c r="BN588" s="172"/>
      <c r="BO588" s="172"/>
      <c r="BP588" s="172"/>
      <c r="BQ588" s="172"/>
      <c r="BR588" s="172"/>
      <c r="BS588" s="172"/>
      <c r="BT588" s="172"/>
      <c r="BU588" s="172"/>
      <c r="BV588" s="172"/>
      <c r="BW588" s="172"/>
      <c r="BX588" s="172"/>
      <c r="BY588" s="172"/>
      <c r="BZ588" s="172"/>
      <c r="CA588" s="172"/>
      <c r="CB588" s="172"/>
      <c r="CC588" s="172"/>
      <c r="CD588" s="172"/>
      <c r="CE588" s="172"/>
      <c r="CF588" s="172"/>
      <c r="CG588" s="172"/>
      <c r="CH588" s="172"/>
      <c r="CI588" s="172"/>
      <c r="CJ588" s="172"/>
      <c r="CK588" s="172"/>
      <c r="CL588" s="172"/>
      <c r="CM588" s="172"/>
      <c r="CN588" s="172"/>
      <c r="CO588" s="172"/>
      <c r="CP588" s="172"/>
      <c r="CQ588" s="172"/>
      <c r="CR588" s="172"/>
      <c r="CS588" s="172"/>
      <c r="CT588" s="172"/>
      <c r="CU588" s="172"/>
      <c r="CV588" s="172"/>
      <c r="CW588" s="172"/>
      <c r="CX588" s="172"/>
      <c r="CY588" s="172"/>
      <c r="CZ588" s="172"/>
    </row>
    <row r="589" spans="1:104" ht="11.25" customHeight="1" x14ac:dyDescent="0.25">
      <c r="A589" s="172"/>
      <c r="B589" s="172"/>
      <c r="C589" s="172"/>
      <c r="D589" s="172"/>
      <c r="E589" s="116"/>
      <c r="F589" s="119"/>
      <c r="G589" s="117"/>
      <c r="H589" s="116"/>
      <c r="I589" s="119"/>
      <c r="J589" s="172"/>
      <c r="K589" s="166"/>
      <c r="L589" s="166"/>
      <c r="M589" s="166"/>
      <c r="N589" s="166"/>
      <c r="O589" s="166"/>
      <c r="P589" s="166"/>
      <c r="Q589" s="166"/>
      <c r="R589" s="166"/>
      <c r="S589" s="172"/>
      <c r="T589" s="166"/>
      <c r="U589" s="166"/>
      <c r="V589" s="166"/>
      <c r="W589" s="166"/>
      <c r="X589" s="166"/>
      <c r="Y589" s="166"/>
      <c r="Z589" s="166"/>
      <c r="AA589" s="166"/>
      <c r="AB589" s="172"/>
      <c r="AC589" s="172"/>
      <c r="AD589" s="172"/>
      <c r="AE589" s="172"/>
      <c r="AF589" s="172"/>
      <c r="AG589" s="172"/>
      <c r="AH589" s="172"/>
      <c r="AI589" s="172"/>
      <c r="AJ589" s="172"/>
      <c r="AK589" s="172"/>
      <c r="AL589" s="174"/>
      <c r="AM589" s="172"/>
      <c r="AN589" s="172"/>
      <c r="AO589" s="172"/>
      <c r="AP589" s="172"/>
      <c r="AQ589" s="172"/>
      <c r="AR589" s="172"/>
      <c r="AS589" s="172"/>
      <c r="AT589" s="172"/>
      <c r="AU589" s="172"/>
      <c r="AV589" s="172"/>
      <c r="AW589" s="172"/>
      <c r="AX589" s="172"/>
      <c r="AY589" s="172"/>
      <c r="AZ589" s="172"/>
      <c r="BA589" s="172"/>
      <c r="BB589" s="172"/>
      <c r="BC589" s="172"/>
      <c r="BD589" s="172"/>
      <c r="BE589" s="172"/>
      <c r="BF589" s="172"/>
      <c r="BG589" s="172"/>
      <c r="BH589" s="172"/>
      <c r="BI589" s="172"/>
      <c r="BJ589" s="172"/>
      <c r="BK589" s="172"/>
      <c r="BL589" s="172"/>
      <c r="BM589" s="172"/>
      <c r="BN589" s="172"/>
      <c r="BO589" s="172"/>
      <c r="BP589" s="172"/>
      <c r="BQ589" s="172"/>
      <c r="BR589" s="172"/>
      <c r="BS589" s="172"/>
      <c r="BT589" s="172"/>
      <c r="BU589" s="172"/>
      <c r="BV589" s="172"/>
      <c r="BW589" s="172"/>
      <c r="BX589" s="172"/>
      <c r="BY589" s="172"/>
      <c r="BZ589" s="172"/>
      <c r="CA589" s="172"/>
      <c r="CB589" s="172"/>
      <c r="CC589" s="172"/>
      <c r="CD589" s="172"/>
      <c r="CE589" s="172"/>
      <c r="CF589" s="172"/>
      <c r="CG589" s="172"/>
      <c r="CH589" s="172"/>
      <c r="CI589" s="172"/>
      <c r="CJ589" s="172"/>
      <c r="CK589" s="172"/>
      <c r="CL589" s="172"/>
      <c r="CM589" s="172"/>
      <c r="CN589" s="172"/>
      <c r="CO589" s="172"/>
      <c r="CP589" s="172"/>
      <c r="CQ589" s="172"/>
      <c r="CR589" s="172"/>
      <c r="CS589" s="172"/>
      <c r="CT589" s="172"/>
      <c r="CU589" s="172"/>
      <c r="CV589" s="172"/>
      <c r="CW589" s="172"/>
      <c r="CX589" s="172"/>
      <c r="CY589" s="172"/>
      <c r="CZ589" s="172"/>
    </row>
    <row r="590" spans="1:104" ht="11.25" customHeight="1" x14ac:dyDescent="0.25">
      <c r="A590" s="172"/>
      <c r="B590" s="172"/>
      <c r="C590" s="172"/>
      <c r="D590" s="172"/>
      <c r="E590" s="116"/>
      <c r="F590" s="119"/>
      <c r="G590" s="117"/>
      <c r="H590" s="116"/>
      <c r="I590" s="119"/>
      <c r="J590" s="172"/>
      <c r="K590" s="166"/>
      <c r="L590" s="166"/>
      <c r="M590" s="166"/>
      <c r="N590" s="166"/>
      <c r="O590" s="166"/>
      <c r="P590" s="166"/>
      <c r="Q590" s="166"/>
      <c r="R590" s="166"/>
      <c r="S590" s="172"/>
      <c r="T590" s="166"/>
      <c r="U590" s="166"/>
      <c r="V590" s="166"/>
      <c r="W590" s="166"/>
      <c r="X590" s="166"/>
      <c r="Y590" s="166"/>
      <c r="Z590" s="166"/>
      <c r="AA590" s="166"/>
      <c r="AB590" s="172"/>
      <c r="AC590" s="172"/>
      <c r="AD590" s="172"/>
      <c r="AE590" s="172"/>
      <c r="AF590" s="172"/>
      <c r="AG590" s="172"/>
      <c r="AH590" s="172"/>
      <c r="AI590" s="172"/>
      <c r="AJ590" s="172"/>
      <c r="AK590" s="172"/>
      <c r="AL590" s="174"/>
      <c r="AM590" s="172"/>
      <c r="AN590" s="172"/>
      <c r="AO590" s="172"/>
      <c r="AP590" s="172"/>
      <c r="AQ590" s="172"/>
      <c r="AR590" s="172"/>
      <c r="AS590" s="172"/>
      <c r="AT590" s="172"/>
      <c r="AU590" s="172"/>
      <c r="AV590" s="172"/>
      <c r="AW590" s="172"/>
      <c r="AX590" s="172"/>
      <c r="AY590" s="172"/>
      <c r="AZ590" s="172"/>
      <c r="BA590" s="172"/>
      <c r="BB590" s="172"/>
      <c r="BC590" s="172"/>
      <c r="BD590" s="172"/>
      <c r="BE590" s="172"/>
      <c r="BF590" s="172"/>
      <c r="BG590" s="172"/>
      <c r="BH590" s="172"/>
      <c r="BI590" s="172"/>
      <c r="BJ590" s="172"/>
      <c r="BK590" s="172"/>
      <c r="BL590" s="172"/>
      <c r="BM590" s="172"/>
      <c r="BN590" s="172"/>
      <c r="BO590" s="172"/>
      <c r="BP590" s="172"/>
      <c r="BQ590" s="172"/>
      <c r="BR590" s="172"/>
      <c r="BS590" s="172"/>
      <c r="BT590" s="172"/>
      <c r="BU590" s="172"/>
      <c r="BV590" s="172"/>
      <c r="BW590" s="172"/>
      <c r="BX590" s="172"/>
      <c r="BY590" s="172"/>
      <c r="BZ590" s="172"/>
      <c r="CA590" s="172"/>
      <c r="CB590" s="172"/>
      <c r="CC590" s="172"/>
      <c r="CD590" s="172"/>
      <c r="CE590" s="172"/>
      <c r="CF590" s="172"/>
      <c r="CG590" s="172"/>
      <c r="CH590" s="172"/>
      <c r="CI590" s="172"/>
      <c r="CJ590" s="172"/>
      <c r="CK590" s="172"/>
      <c r="CL590" s="172"/>
      <c r="CM590" s="172"/>
      <c r="CN590" s="172"/>
      <c r="CO590" s="172"/>
      <c r="CP590" s="172"/>
      <c r="CQ590" s="172"/>
      <c r="CR590" s="172"/>
      <c r="CS590" s="172"/>
      <c r="CT590" s="172"/>
      <c r="CU590" s="172"/>
      <c r="CV590" s="172"/>
      <c r="CW590" s="172"/>
      <c r="CX590" s="172"/>
      <c r="CY590" s="172"/>
      <c r="CZ590" s="172"/>
    </row>
    <row r="591" spans="1:104" ht="11.25" customHeight="1" x14ac:dyDescent="0.25">
      <c r="A591" s="172"/>
      <c r="B591" s="172"/>
      <c r="C591" s="172"/>
      <c r="D591" s="172"/>
      <c r="E591" s="116"/>
      <c r="F591" s="119"/>
      <c r="G591" s="117"/>
      <c r="H591" s="116"/>
      <c r="I591" s="119"/>
      <c r="J591" s="172"/>
      <c r="K591" s="166"/>
      <c r="L591" s="166"/>
      <c r="M591" s="166"/>
      <c r="N591" s="166"/>
      <c r="O591" s="166"/>
      <c r="P591" s="166"/>
      <c r="Q591" s="166"/>
      <c r="R591" s="166"/>
      <c r="S591" s="172"/>
      <c r="T591" s="166"/>
      <c r="U591" s="166"/>
      <c r="V591" s="166"/>
      <c r="W591" s="166"/>
      <c r="X591" s="166"/>
      <c r="Y591" s="166"/>
      <c r="Z591" s="166"/>
      <c r="AA591" s="166"/>
      <c r="AB591" s="172"/>
      <c r="AC591" s="172"/>
      <c r="AD591" s="172"/>
      <c r="AE591" s="172"/>
      <c r="AF591" s="172"/>
      <c r="AG591" s="172"/>
      <c r="AH591" s="172"/>
      <c r="AI591" s="172"/>
      <c r="AJ591" s="172"/>
      <c r="AK591" s="172"/>
      <c r="AL591" s="174"/>
      <c r="AM591" s="172"/>
      <c r="AN591" s="172"/>
      <c r="AO591" s="172"/>
      <c r="AP591" s="172"/>
      <c r="AQ591" s="172"/>
      <c r="AR591" s="172"/>
      <c r="AS591" s="172"/>
      <c r="AT591" s="172"/>
      <c r="AU591" s="172"/>
      <c r="AV591" s="172"/>
      <c r="AW591" s="172"/>
      <c r="AX591" s="172"/>
      <c r="AY591" s="172"/>
      <c r="AZ591" s="172"/>
      <c r="BA591" s="172"/>
      <c r="BB591" s="172"/>
      <c r="BC591" s="172"/>
      <c r="BD591" s="172"/>
      <c r="BE591" s="172"/>
      <c r="BF591" s="172"/>
      <c r="BG591" s="172"/>
      <c r="BH591" s="172"/>
      <c r="BI591" s="172"/>
      <c r="BJ591" s="172"/>
      <c r="BK591" s="172"/>
      <c r="BL591" s="172"/>
      <c r="BM591" s="172"/>
      <c r="BN591" s="172"/>
      <c r="BO591" s="172"/>
      <c r="BP591" s="172"/>
      <c r="BQ591" s="172"/>
      <c r="BR591" s="172"/>
      <c r="BS591" s="172"/>
      <c r="BT591" s="172"/>
      <c r="BU591" s="172"/>
      <c r="BV591" s="172"/>
      <c r="BW591" s="172"/>
      <c r="BX591" s="172"/>
      <c r="BY591" s="172"/>
      <c r="BZ591" s="172"/>
      <c r="CA591" s="172"/>
      <c r="CB591" s="172"/>
      <c r="CC591" s="172"/>
      <c r="CD591" s="172"/>
      <c r="CE591" s="172"/>
      <c r="CF591" s="172"/>
      <c r="CG591" s="172"/>
      <c r="CH591" s="172"/>
      <c r="CI591" s="172"/>
      <c r="CJ591" s="172"/>
      <c r="CK591" s="172"/>
      <c r="CL591" s="172"/>
      <c r="CM591" s="172"/>
      <c r="CN591" s="172"/>
      <c r="CO591" s="172"/>
      <c r="CP591" s="172"/>
      <c r="CQ591" s="172"/>
      <c r="CR591" s="172"/>
      <c r="CS591" s="172"/>
      <c r="CT591" s="172"/>
      <c r="CU591" s="172"/>
      <c r="CV591" s="172"/>
      <c r="CW591" s="172"/>
      <c r="CX591" s="172"/>
      <c r="CY591" s="172"/>
      <c r="CZ591" s="172"/>
    </row>
    <row r="592" spans="1:104" ht="11.25" customHeight="1" x14ac:dyDescent="0.25">
      <c r="A592" s="172"/>
      <c r="B592" s="172"/>
      <c r="C592" s="172"/>
      <c r="D592" s="172"/>
      <c r="E592" s="116"/>
      <c r="F592" s="119"/>
      <c r="G592" s="117"/>
      <c r="H592" s="116"/>
      <c r="I592" s="119"/>
      <c r="J592" s="172"/>
      <c r="K592" s="166"/>
      <c r="L592" s="166"/>
      <c r="M592" s="166"/>
      <c r="N592" s="166"/>
      <c r="O592" s="166"/>
      <c r="P592" s="166"/>
      <c r="Q592" s="166"/>
      <c r="R592" s="166"/>
      <c r="S592" s="172"/>
      <c r="T592" s="166"/>
      <c r="U592" s="166"/>
      <c r="V592" s="166"/>
      <c r="W592" s="166"/>
      <c r="X592" s="166"/>
      <c r="Y592" s="166"/>
      <c r="Z592" s="166"/>
      <c r="AA592" s="166"/>
      <c r="AB592" s="172"/>
      <c r="AC592" s="172"/>
      <c r="AD592" s="172"/>
      <c r="AE592" s="172"/>
      <c r="AF592" s="172"/>
      <c r="AG592" s="172"/>
      <c r="AH592" s="172"/>
      <c r="AI592" s="172"/>
      <c r="AJ592" s="172"/>
      <c r="AK592" s="172"/>
      <c r="AL592" s="174"/>
      <c r="AM592" s="172"/>
      <c r="AN592" s="172"/>
      <c r="AO592" s="172"/>
      <c r="AP592" s="172"/>
      <c r="AQ592" s="172"/>
      <c r="AR592" s="172"/>
      <c r="AS592" s="172"/>
      <c r="AT592" s="172"/>
      <c r="AU592" s="172"/>
      <c r="AV592" s="172"/>
      <c r="AW592" s="172"/>
      <c r="AX592" s="172"/>
      <c r="AY592" s="172"/>
      <c r="AZ592" s="172"/>
      <c r="BA592" s="172"/>
      <c r="BB592" s="172"/>
      <c r="BC592" s="172"/>
      <c r="BD592" s="172"/>
      <c r="BE592" s="172"/>
      <c r="BF592" s="172"/>
      <c r="BG592" s="172"/>
      <c r="BH592" s="172"/>
      <c r="BI592" s="172"/>
      <c r="BJ592" s="172"/>
      <c r="BK592" s="172"/>
      <c r="BL592" s="172"/>
      <c r="BM592" s="172"/>
      <c r="BN592" s="172"/>
      <c r="BO592" s="172"/>
      <c r="BP592" s="172"/>
      <c r="BQ592" s="172"/>
      <c r="BR592" s="172"/>
      <c r="BS592" s="172"/>
      <c r="BT592" s="172"/>
      <c r="BU592" s="172"/>
      <c r="BV592" s="172"/>
      <c r="BW592" s="172"/>
      <c r="BX592" s="172"/>
      <c r="BY592" s="172"/>
      <c r="BZ592" s="172"/>
      <c r="CA592" s="172"/>
      <c r="CB592" s="172"/>
      <c r="CC592" s="172"/>
      <c r="CD592" s="172"/>
      <c r="CE592" s="172"/>
      <c r="CF592" s="172"/>
      <c r="CG592" s="172"/>
      <c r="CH592" s="172"/>
      <c r="CI592" s="172"/>
      <c r="CJ592" s="172"/>
      <c r="CK592" s="172"/>
      <c r="CL592" s="172"/>
      <c r="CM592" s="172"/>
      <c r="CN592" s="172"/>
      <c r="CO592" s="172"/>
      <c r="CP592" s="172"/>
      <c r="CQ592" s="172"/>
      <c r="CR592" s="172"/>
      <c r="CS592" s="172"/>
      <c r="CT592" s="172"/>
      <c r="CU592" s="172"/>
      <c r="CV592" s="172"/>
      <c r="CW592" s="172"/>
      <c r="CX592" s="172"/>
      <c r="CY592" s="172"/>
      <c r="CZ592" s="172"/>
    </row>
    <row r="593" spans="1:104" ht="11.25" customHeight="1" x14ac:dyDescent="0.25">
      <c r="A593" s="172"/>
      <c r="B593" s="172"/>
      <c r="C593" s="172"/>
      <c r="D593" s="172"/>
      <c r="E593" s="116"/>
      <c r="F593" s="119"/>
      <c r="G593" s="117"/>
      <c r="H593" s="116"/>
      <c r="I593" s="119"/>
      <c r="J593" s="172"/>
      <c r="K593" s="166"/>
      <c r="L593" s="166"/>
      <c r="M593" s="166"/>
      <c r="N593" s="166"/>
      <c r="O593" s="166"/>
      <c r="P593" s="166"/>
      <c r="Q593" s="166"/>
      <c r="R593" s="166"/>
      <c r="S593" s="172"/>
      <c r="T593" s="166"/>
      <c r="U593" s="166"/>
      <c r="V593" s="166"/>
      <c r="W593" s="166"/>
      <c r="X593" s="166"/>
      <c r="Y593" s="166"/>
      <c r="Z593" s="166"/>
      <c r="AA593" s="166"/>
      <c r="AB593" s="172"/>
      <c r="AC593" s="172"/>
      <c r="AD593" s="172"/>
      <c r="AE593" s="172"/>
      <c r="AF593" s="172"/>
      <c r="AG593" s="172"/>
      <c r="AH593" s="172"/>
      <c r="AI593" s="172"/>
      <c r="AJ593" s="172"/>
      <c r="AK593" s="172"/>
      <c r="AL593" s="174"/>
      <c r="AM593" s="172"/>
      <c r="AN593" s="172"/>
      <c r="AO593" s="172"/>
      <c r="AP593" s="172"/>
      <c r="AQ593" s="172"/>
      <c r="AR593" s="172"/>
      <c r="AS593" s="172"/>
      <c r="AT593" s="172"/>
      <c r="AU593" s="172"/>
      <c r="AV593" s="172"/>
      <c r="AW593" s="172"/>
      <c r="AX593" s="172"/>
      <c r="AY593" s="172"/>
      <c r="AZ593" s="172"/>
      <c r="BA593" s="172"/>
      <c r="BB593" s="172"/>
      <c r="BC593" s="172"/>
      <c r="BD593" s="172"/>
      <c r="BE593" s="172"/>
      <c r="BF593" s="172"/>
      <c r="BG593" s="172"/>
      <c r="BH593" s="172"/>
      <c r="BI593" s="172"/>
      <c r="BJ593" s="172"/>
      <c r="BK593" s="172"/>
      <c r="BL593" s="172"/>
      <c r="BM593" s="172"/>
      <c r="BN593" s="172"/>
      <c r="BO593" s="172"/>
      <c r="BP593" s="172"/>
      <c r="BQ593" s="172"/>
      <c r="BR593" s="172"/>
      <c r="BS593" s="172"/>
      <c r="BT593" s="172"/>
      <c r="BU593" s="172"/>
      <c r="BV593" s="172"/>
      <c r="BW593" s="172"/>
      <c r="BX593" s="172"/>
      <c r="BY593" s="172"/>
      <c r="BZ593" s="172"/>
      <c r="CA593" s="172"/>
      <c r="CB593" s="172"/>
      <c r="CC593" s="172"/>
      <c r="CD593" s="172"/>
      <c r="CE593" s="172"/>
      <c r="CF593" s="172"/>
      <c r="CG593" s="172"/>
      <c r="CH593" s="172"/>
      <c r="CI593" s="172"/>
      <c r="CJ593" s="172"/>
      <c r="CK593" s="172"/>
      <c r="CL593" s="172"/>
      <c r="CM593" s="172"/>
      <c r="CN593" s="172"/>
      <c r="CO593" s="172"/>
      <c r="CP593" s="172"/>
      <c r="CQ593" s="172"/>
      <c r="CR593" s="172"/>
      <c r="CS593" s="172"/>
      <c r="CT593" s="172"/>
      <c r="CU593" s="172"/>
      <c r="CV593" s="172"/>
      <c r="CW593" s="172"/>
      <c r="CX593" s="172"/>
      <c r="CY593" s="172"/>
      <c r="CZ593" s="172"/>
    </row>
    <row r="594" spans="1:104" ht="11.25" customHeight="1" x14ac:dyDescent="0.25">
      <c r="A594" s="172"/>
      <c r="B594" s="172"/>
      <c r="C594" s="172"/>
      <c r="D594" s="172"/>
      <c r="E594" s="116"/>
      <c r="F594" s="119"/>
      <c r="G594" s="117"/>
      <c r="H594" s="116"/>
      <c r="I594" s="119"/>
      <c r="J594" s="172"/>
      <c r="K594" s="166"/>
      <c r="L594" s="166"/>
      <c r="M594" s="166"/>
      <c r="N594" s="166"/>
      <c r="O594" s="166"/>
      <c r="P594" s="166"/>
      <c r="Q594" s="166"/>
      <c r="R594" s="166"/>
      <c r="S594" s="172"/>
      <c r="T594" s="166"/>
      <c r="U594" s="166"/>
      <c r="V594" s="166"/>
      <c r="W594" s="166"/>
      <c r="X594" s="166"/>
      <c r="Y594" s="166"/>
      <c r="Z594" s="166"/>
      <c r="AA594" s="166"/>
      <c r="AB594" s="172"/>
      <c r="AC594" s="172"/>
      <c r="AD594" s="172"/>
      <c r="AE594" s="172"/>
      <c r="AF594" s="172"/>
      <c r="AG594" s="172"/>
      <c r="AH594" s="172"/>
      <c r="AI594" s="172"/>
      <c r="AJ594" s="172"/>
      <c r="AK594" s="172"/>
      <c r="AL594" s="174"/>
      <c r="AM594" s="172"/>
      <c r="AN594" s="172"/>
      <c r="AO594" s="172"/>
      <c r="AP594" s="172"/>
      <c r="AQ594" s="172"/>
      <c r="AR594" s="172"/>
      <c r="AS594" s="172"/>
      <c r="AT594" s="172"/>
      <c r="AU594" s="172"/>
      <c r="AV594" s="172"/>
      <c r="AW594" s="172"/>
      <c r="AX594" s="172"/>
      <c r="AY594" s="172"/>
      <c r="AZ594" s="172"/>
      <c r="BA594" s="172"/>
      <c r="BB594" s="172"/>
      <c r="BC594" s="172"/>
      <c r="BD594" s="172"/>
      <c r="BE594" s="172"/>
      <c r="BF594" s="172"/>
      <c r="BG594" s="172"/>
      <c r="BH594" s="172"/>
      <c r="BI594" s="172"/>
      <c r="BJ594" s="172"/>
      <c r="BK594" s="172"/>
      <c r="BL594" s="172"/>
      <c r="BM594" s="172"/>
      <c r="BN594" s="172"/>
      <c r="BO594" s="172"/>
      <c r="BP594" s="172"/>
      <c r="BQ594" s="172"/>
      <c r="BR594" s="172"/>
      <c r="BS594" s="172"/>
      <c r="BT594" s="172"/>
      <c r="BU594" s="172"/>
      <c r="BV594" s="172"/>
      <c r="BW594" s="172"/>
      <c r="BX594" s="172"/>
      <c r="BY594" s="172"/>
      <c r="BZ594" s="172"/>
      <c r="CA594" s="172"/>
      <c r="CB594" s="172"/>
      <c r="CC594" s="172"/>
      <c r="CD594" s="172"/>
      <c r="CE594" s="172"/>
      <c r="CF594" s="172"/>
      <c r="CG594" s="172"/>
      <c r="CH594" s="172"/>
      <c r="CI594" s="172"/>
      <c r="CJ594" s="172"/>
      <c r="CK594" s="172"/>
      <c r="CL594" s="172"/>
      <c r="CM594" s="172"/>
      <c r="CN594" s="172"/>
      <c r="CO594" s="172"/>
      <c r="CP594" s="172"/>
      <c r="CQ594" s="172"/>
      <c r="CR594" s="172"/>
      <c r="CS594" s="172"/>
      <c r="CT594" s="172"/>
      <c r="CU594" s="172"/>
      <c r="CV594" s="172"/>
      <c r="CW594" s="172"/>
      <c r="CX594" s="172"/>
      <c r="CY594" s="172"/>
      <c r="CZ594" s="172"/>
    </row>
    <row r="595" spans="1:104" ht="11.25" customHeight="1" x14ac:dyDescent="0.25">
      <c r="A595" s="172"/>
      <c r="B595" s="172"/>
      <c r="C595" s="172"/>
      <c r="D595" s="172"/>
      <c r="E595" s="116"/>
      <c r="F595" s="119"/>
      <c r="G595" s="117"/>
      <c r="H595" s="116"/>
      <c r="I595" s="119"/>
      <c r="J595" s="172"/>
      <c r="K595" s="166"/>
      <c r="L595" s="166"/>
      <c r="M595" s="166"/>
      <c r="N595" s="166"/>
      <c r="O595" s="166"/>
      <c r="P595" s="166"/>
      <c r="Q595" s="166"/>
      <c r="R595" s="166"/>
      <c r="S595" s="172"/>
      <c r="T595" s="166"/>
      <c r="U595" s="166"/>
      <c r="V595" s="166"/>
      <c r="W595" s="166"/>
      <c r="X595" s="166"/>
      <c r="Y595" s="166"/>
      <c r="Z595" s="166"/>
      <c r="AA595" s="166"/>
      <c r="AB595" s="172"/>
      <c r="AC595" s="172"/>
      <c r="AD595" s="172"/>
      <c r="AE595" s="172"/>
      <c r="AF595" s="172"/>
      <c r="AG595" s="172"/>
      <c r="AH595" s="172"/>
      <c r="AI595" s="172"/>
      <c r="AJ595" s="172"/>
      <c r="AK595" s="172"/>
      <c r="AL595" s="174"/>
      <c r="AM595" s="172"/>
      <c r="AN595" s="172"/>
      <c r="AO595" s="172"/>
      <c r="AP595" s="172"/>
      <c r="AQ595" s="172"/>
      <c r="AR595" s="172"/>
      <c r="AS595" s="172"/>
      <c r="AT595" s="172"/>
      <c r="AU595" s="172"/>
      <c r="AV595" s="172"/>
      <c r="AW595" s="172"/>
      <c r="AX595" s="172"/>
      <c r="AY595" s="172"/>
      <c r="AZ595" s="172"/>
      <c r="BA595" s="172"/>
      <c r="BB595" s="172"/>
      <c r="BC595" s="172"/>
      <c r="BD595" s="172"/>
      <c r="BE595" s="172"/>
      <c r="BF595" s="172"/>
      <c r="BG595" s="172"/>
      <c r="BH595" s="172"/>
      <c r="BI595" s="172"/>
      <c r="BJ595" s="172"/>
      <c r="BK595" s="172"/>
      <c r="BL595" s="172"/>
      <c r="BM595" s="172"/>
      <c r="BN595" s="172"/>
      <c r="BO595" s="172"/>
      <c r="BP595" s="172"/>
      <c r="BQ595" s="172"/>
      <c r="BR595" s="172"/>
      <c r="BS595" s="172"/>
      <c r="BT595" s="172"/>
      <c r="BU595" s="172"/>
      <c r="BV595" s="172"/>
      <c r="BW595" s="172"/>
      <c r="BX595" s="172"/>
      <c r="BY595" s="172"/>
      <c r="BZ595" s="172"/>
      <c r="CA595" s="172"/>
      <c r="CB595" s="172"/>
      <c r="CC595" s="172"/>
      <c r="CD595" s="172"/>
      <c r="CE595" s="172"/>
      <c r="CF595" s="172"/>
      <c r="CG595" s="172"/>
      <c r="CH595" s="172"/>
      <c r="CI595" s="172"/>
      <c r="CJ595" s="172"/>
      <c r="CK595" s="172"/>
      <c r="CL595" s="172"/>
      <c r="CM595" s="172"/>
      <c r="CN595" s="172"/>
      <c r="CO595" s="172"/>
      <c r="CP595" s="172"/>
      <c r="CQ595" s="172"/>
      <c r="CR595" s="172"/>
      <c r="CS595" s="172"/>
      <c r="CT595" s="172"/>
      <c r="CU595" s="172"/>
      <c r="CV595" s="172"/>
      <c r="CW595" s="172"/>
      <c r="CX595" s="172"/>
      <c r="CY595" s="172"/>
      <c r="CZ595" s="172"/>
    </row>
    <row r="596" spans="1:104" ht="11.25" customHeight="1" x14ac:dyDescent="0.25">
      <c r="A596" s="172"/>
      <c r="B596" s="172"/>
      <c r="C596" s="172"/>
      <c r="D596" s="172"/>
      <c r="E596" s="116"/>
      <c r="F596" s="119"/>
      <c r="G596" s="117"/>
      <c r="H596" s="116"/>
      <c r="I596" s="119"/>
      <c r="J596" s="172"/>
      <c r="K596" s="166"/>
      <c r="L596" s="166"/>
      <c r="M596" s="166"/>
      <c r="N596" s="166"/>
      <c r="O596" s="166"/>
      <c r="P596" s="166"/>
      <c r="Q596" s="166"/>
      <c r="R596" s="166"/>
      <c r="S596" s="172"/>
      <c r="T596" s="166"/>
      <c r="U596" s="166"/>
      <c r="V596" s="166"/>
      <c r="W596" s="166"/>
      <c r="X596" s="166"/>
      <c r="Y596" s="166"/>
      <c r="Z596" s="166"/>
      <c r="AA596" s="166"/>
      <c r="AB596" s="172"/>
      <c r="AC596" s="172"/>
      <c r="AD596" s="172"/>
      <c r="AE596" s="172"/>
      <c r="AF596" s="172"/>
      <c r="AG596" s="172"/>
      <c r="AH596" s="172"/>
      <c r="AI596" s="172"/>
      <c r="AJ596" s="172"/>
      <c r="AK596" s="172"/>
      <c r="AL596" s="174"/>
      <c r="AM596" s="172"/>
      <c r="AN596" s="172"/>
      <c r="AO596" s="172"/>
      <c r="AP596" s="172"/>
      <c r="AQ596" s="172"/>
      <c r="AR596" s="172"/>
      <c r="AS596" s="172"/>
      <c r="AT596" s="172"/>
      <c r="AU596" s="172"/>
      <c r="AV596" s="172"/>
      <c r="AW596" s="172"/>
      <c r="AX596" s="172"/>
      <c r="AY596" s="172"/>
      <c r="AZ596" s="172"/>
      <c r="BA596" s="172"/>
      <c r="BB596" s="172"/>
      <c r="BC596" s="172"/>
      <c r="BD596" s="172"/>
      <c r="BE596" s="172"/>
      <c r="BF596" s="172"/>
      <c r="BG596" s="172"/>
      <c r="BH596" s="172"/>
      <c r="BI596" s="172"/>
      <c r="BJ596" s="172"/>
      <c r="BK596" s="172"/>
      <c r="BL596" s="172"/>
      <c r="BM596" s="172"/>
      <c r="BN596" s="172"/>
      <c r="BO596" s="172"/>
      <c r="BP596" s="172"/>
      <c r="BQ596" s="172"/>
      <c r="BR596" s="172"/>
      <c r="BS596" s="172"/>
      <c r="BT596" s="172"/>
      <c r="BU596" s="172"/>
      <c r="BV596" s="172"/>
      <c r="BW596" s="172"/>
      <c r="BX596" s="172"/>
      <c r="BY596" s="172"/>
      <c r="BZ596" s="172"/>
      <c r="CA596" s="172"/>
      <c r="CB596" s="172"/>
      <c r="CC596" s="172"/>
      <c r="CD596" s="172"/>
      <c r="CE596" s="172"/>
      <c r="CF596" s="172"/>
      <c r="CG596" s="172"/>
      <c r="CH596" s="172"/>
      <c r="CI596" s="172"/>
      <c r="CJ596" s="172"/>
      <c r="CK596" s="172"/>
      <c r="CL596" s="172"/>
      <c r="CM596" s="172"/>
      <c r="CN596" s="172"/>
      <c r="CO596" s="172"/>
      <c r="CP596" s="172"/>
      <c r="CQ596" s="172"/>
      <c r="CR596" s="172"/>
      <c r="CS596" s="172"/>
      <c r="CT596" s="172"/>
      <c r="CU596" s="172"/>
      <c r="CV596" s="172"/>
      <c r="CW596" s="172"/>
      <c r="CX596" s="172"/>
      <c r="CY596" s="172"/>
      <c r="CZ596" s="172"/>
    </row>
    <row r="597" spans="1:104" ht="11.25" customHeight="1" x14ac:dyDescent="0.25">
      <c r="A597" s="172"/>
      <c r="B597" s="172"/>
      <c r="C597" s="172"/>
      <c r="D597" s="172"/>
      <c r="E597" s="116"/>
      <c r="F597" s="119"/>
      <c r="G597" s="117"/>
      <c r="H597" s="116"/>
      <c r="I597" s="119"/>
      <c r="J597" s="172"/>
      <c r="K597" s="166"/>
      <c r="L597" s="166"/>
      <c r="M597" s="166"/>
      <c r="N597" s="166"/>
      <c r="O597" s="166"/>
      <c r="P597" s="166"/>
      <c r="Q597" s="166"/>
      <c r="R597" s="166"/>
      <c r="S597" s="172"/>
      <c r="T597" s="166"/>
      <c r="U597" s="166"/>
      <c r="V597" s="166"/>
      <c r="W597" s="166"/>
      <c r="X597" s="166"/>
      <c r="Y597" s="166"/>
      <c r="Z597" s="166"/>
      <c r="AA597" s="166"/>
      <c r="AB597" s="172"/>
      <c r="AC597" s="172"/>
      <c r="AD597" s="172"/>
      <c r="AE597" s="172"/>
      <c r="AF597" s="172"/>
      <c r="AG597" s="172"/>
      <c r="AH597" s="172"/>
      <c r="AI597" s="172"/>
      <c r="AJ597" s="172"/>
      <c r="AK597" s="172"/>
      <c r="AL597" s="174"/>
      <c r="AM597" s="172"/>
      <c r="AN597" s="172"/>
      <c r="AO597" s="172"/>
      <c r="AP597" s="172"/>
      <c r="AQ597" s="172"/>
      <c r="AR597" s="172"/>
      <c r="AS597" s="172"/>
      <c r="AT597" s="172"/>
      <c r="AU597" s="172"/>
      <c r="AV597" s="172"/>
      <c r="AW597" s="172"/>
      <c r="AX597" s="172"/>
      <c r="AY597" s="172"/>
      <c r="AZ597" s="172"/>
      <c r="BA597" s="172"/>
      <c r="BB597" s="172"/>
      <c r="BC597" s="172"/>
      <c r="BD597" s="172"/>
      <c r="BE597" s="172"/>
      <c r="BF597" s="172"/>
      <c r="BG597" s="172"/>
      <c r="BH597" s="172"/>
      <c r="BI597" s="172"/>
      <c r="BJ597" s="172"/>
      <c r="BK597" s="172"/>
      <c r="BL597" s="172"/>
      <c r="BM597" s="172"/>
      <c r="BN597" s="172"/>
      <c r="BO597" s="172"/>
      <c r="BP597" s="172"/>
      <c r="BQ597" s="172"/>
      <c r="BR597" s="172"/>
      <c r="BS597" s="172"/>
      <c r="BT597" s="172"/>
      <c r="BU597" s="172"/>
      <c r="BV597" s="172"/>
      <c r="BW597" s="172"/>
      <c r="BX597" s="172"/>
      <c r="BY597" s="172"/>
      <c r="BZ597" s="172"/>
      <c r="CA597" s="172"/>
      <c r="CB597" s="172"/>
      <c r="CC597" s="172"/>
      <c r="CD597" s="172"/>
      <c r="CE597" s="172"/>
      <c r="CF597" s="172"/>
      <c r="CG597" s="172"/>
      <c r="CH597" s="172"/>
      <c r="CI597" s="172"/>
      <c r="CJ597" s="172"/>
      <c r="CK597" s="172"/>
      <c r="CL597" s="172"/>
      <c r="CM597" s="172"/>
      <c r="CN597" s="172"/>
      <c r="CO597" s="172"/>
      <c r="CP597" s="172"/>
      <c r="CQ597" s="172"/>
      <c r="CR597" s="172"/>
      <c r="CS597" s="172"/>
      <c r="CT597" s="172"/>
      <c r="CU597" s="172"/>
      <c r="CV597" s="172"/>
      <c r="CW597" s="172"/>
      <c r="CX597" s="172"/>
      <c r="CY597" s="172"/>
      <c r="CZ597" s="172"/>
    </row>
    <row r="598" spans="1:104" ht="11.25" customHeight="1" x14ac:dyDescent="0.25">
      <c r="A598" s="172"/>
      <c r="B598" s="172"/>
      <c r="C598" s="172"/>
      <c r="D598" s="172"/>
      <c r="E598" s="116"/>
      <c r="F598" s="119"/>
      <c r="G598" s="117"/>
      <c r="H598" s="116"/>
      <c r="I598" s="119"/>
      <c r="J598" s="172"/>
      <c r="K598" s="166"/>
      <c r="L598" s="166"/>
      <c r="M598" s="166"/>
      <c r="N598" s="166"/>
      <c r="O598" s="166"/>
      <c r="P598" s="166"/>
      <c r="Q598" s="166"/>
      <c r="R598" s="166"/>
      <c r="S598" s="172"/>
      <c r="T598" s="166"/>
      <c r="U598" s="166"/>
      <c r="V598" s="166"/>
      <c r="W598" s="166"/>
      <c r="X598" s="166"/>
      <c r="Y598" s="166"/>
      <c r="Z598" s="166"/>
      <c r="AA598" s="166"/>
      <c r="AB598" s="172"/>
      <c r="AC598" s="172"/>
      <c r="AD598" s="172"/>
      <c r="AE598" s="172"/>
      <c r="AF598" s="172"/>
      <c r="AG598" s="172"/>
      <c r="AH598" s="172"/>
      <c r="AI598" s="172"/>
      <c r="AJ598" s="172"/>
      <c r="AK598" s="172"/>
      <c r="AL598" s="174"/>
      <c r="AM598" s="172"/>
      <c r="AN598" s="172"/>
      <c r="AO598" s="172"/>
      <c r="AP598" s="172"/>
      <c r="AQ598" s="172"/>
      <c r="AR598" s="172"/>
      <c r="AS598" s="172"/>
      <c r="AT598" s="172"/>
      <c r="AU598" s="172"/>
      <c r="AV598" s="172"/>
      <c r="AW598" s="172"/>
      <c r="AX598" s="172"/>
      <c r="AY598" s="172"/>
      <c r="AZ598" s="172"/>
      <c r="BA598" s="172"/>
      <c r="BB598" s="172"/>
      <c r="BC598" s="172"/>
      <c r="BD598" s="172"/>
      <c r="BE598" s="172"/>
      <c r="BF598" s="172"/>
      <c r="BG598" s="172"/>
      <c r="BH598" s="172"/>
      <c r="BI598" s="172"/>
      <c r="BJ598" s="172"/>
      <c r="BK598" s="172"/>
      <c r="BL598" s="172"/>
      <c r="BM598" s="172"/>
      <c r="BN598" s="172"/>
      <c r="BO598" s="172"/>
      <c r="BP598" s="172"/>
      <c r="BQ598" s="172"/>
      <c r="BR598" s="172"/>
      <c r="BS598" s="172"/>
      <c r="BT598" s="172"/>
      <c r="BU598" s="172"/>
      <c r="BV598" s="172"/>
      <c r="BW598" s="172"/>
      <c r="BX598" s="172"/>
      <c r="BY598" s="172"/>
      <c r="BZ598" s="172"/>
      <c r="CA598" s="172"/>
      <c r="CB598" s="172"/>
      <c r="CC598" s="172"/>
      <c r="CD598" s="172"/>
      <c r="CE598" s="172"/>
      <c r="CF598" s="172"/>
      <c r="CG598" s="172"/>
      <c r="CH598" s="172"/>
      <c r="CI598" s="172"/>
      <c r="CJ598" s="172"/>
      <c r="CK598" s="172"/>
      <c r="CL598" s="172"/>
      <c r="CM598" s="172"/>
      <c r="CN598" s="172"/>
      <c r="CO598" s="172"/>
      <c r="CP598" s="172"/>
      <c r="CQ598" s="172"/>
      <c r="CR598" s="172"/>
      <c r="CS598" s="172"/>
      <c r="CT598" s="172"/>
      <c r="CU598" s="172"/>
      <c r="CV598" s="172"/>
      <c r="CW598" s="172"/>
      <c r="CX598" s="172"/>
      <c r="CY598" s="172"/>
      <c r="CZ598" s="172"/>
    </row>
    <row r="599" spans="1:104" ht="11.25" customHeight="1" x14ac:dyDescent="0.25">
      <c r="A599" s="172"/>
      <c r="B599" s="172"/>
      <c r="C599" s="172"/>
      <c r="D599" s="172"/>
      <c r="E599" s="116"/>
      <c r="F599" s="119"/>
      <c r="G599" s="117"/>
      <c r="H599" s="116"/>
      <c r="I599" s="119"/>
      <c r="J599" s="172"/>
      <c r="K599" s="166"/>
      <c r="L599" s="166"/>
      <c r="M599" s="166"/>
      <c r="N599" s="166"/>
      <c r="O599" s="166"/>
      <c r="P599" s="166"/>
      <c r="Q599" s="166"/>
      <c r="R599" s="166"/>
      <c r="S599" s="172"/>
      <c r="T599" s="166"/>
      <c r="U599" s="166"/>
      <c r="V599" s="166"/>
      <c r="W599" s="166"/>
      <c r="X599" s="166"/>
      <c r="Y599" s="166"/>
      <c r="Z599" s="166"/>
      <c r="AA599" s="166"/>
      <c r="AB599" s="172"/>
      <c r="AC599" s="172"/>
      <c r="AD599" s="172"/>
      <c r="AE599" s="172"/>
      <c r="AF599" s="172"/>
      <c r="AG599" s="172"/>
      <c r="AH599" s="172"/>
      <c r="AI599" s="172"/>
      <c r="AJ599" s="172"/>
      <c r="AK599" s="172"/>
      <c r="AL599" s="174"/>
      <c r="AM599" s="172"/>
      <c r="AN599" s="172"/>
      <c r="AO599" s="172"/>
      <c r="AP599" s="172"/>
      <c r="AQ599" s="172"/>
      <c r="AR599" s="172"/>
      <c r="AS599" s="172"/>
      <c r="AT599" s="172"/>
      <c r="AU599" s="172"/>
      <c r="AV599" s="172"/>
      <c r="AW599" s="172"/>
      <c r="AX599" s="172"/>
      <c r="AY599" s="172"/>
      <c r="AZ599" s="172"/>
      <c r="BA599" s="172"/>
      <c r="BB599" s="172"/>
      <c r="BC599" s="172"/>
      <c r="BD599" s="172"/>
      <c r="BE599" s="172"/>
      <c r="BF599" s="172"/>
      <c r="BG599" s="172"/>
      <c r="BH599" s="172"/>
      <c r="BI599" s="172"/>
      <c r="BJ599" s="172"/>
      <c r="BK599" s="172"/>
      <c r="BL599" s="172"/>
      <c r="BM599" s="172"/>
      <c r="BN599" s="172"/>
      <c r="BO599" s="172"/>
      <c r="BP599" s="172"/>
      <c r="BQ599" s="172"/>
      <c r="BR599" s="172"/>
      <c r="BS599" s="172"/>
      <c r="BT599" s="172"/>
      <c r="BU599" s="172"/>
      <c r="BV599" s="172"/>
      <c r="BW599" s="172"/>
      <c r="BX599" s="172"/>
      <c r="BY599" s="172"/>
      <c r="BZ599" s="172"/>
      <c r="CA599" s="172"/>
      <c r="CB599" s="172"/>
      <c r="CC599" s="172"/>
      <c r="CD599" s="172"/>
      <c r="CE599" s="172"/>
      <c r="CF599" s="172"/>
      <c r="CG599" s="172"/>
      <c r="CH599" s="172"/>
      <c r="CI599" s="172"/>
      <c r="CJ599" s="172"/>
      <c r="CK599" s="172"/>
      <c r="CL599" s="172"/>
      <c r="CM599" s="172"/>
      <c r="CN599" s="172"/>
      <c r="CO599" s="172"/>
      <c r="CP599" s="172"/>
      <c r="CQ599" s="172"/>
      <c r="CR599" s="172"/>
      <c r="CS599" s="172"/>
      <c r="CT599" s="172"/>
      <c r="CU599" s="172"/>
      <c r="CV599" s="172"/>
      <c r="CW599" s="172"/>
      <c r="CX599" s="172"/>
      <c r="CY599" s="172"/>
      <c r="CZ599" s="172"/>
    </row>
    <row r="600" spans="1:104" ht="11.25" customHeight="1" x14ac:dyDescent="0.25">
      <c r="A600" s="172"/>
      <c r="B600" s="172"/>
      <c r="C600" s="172"/>
      <c r="D600" s="172"/>
      <c r="E600" s="116"/>
      <c r="F600" s="119"/>
      <c r="G600" s="117"/>
      <c r="H600" s="116"/>
      <c r="I600" s="119"/>
      <c r="J600" s="172"/>
      <c r="K600" s="166"/>
      <c r="L600" s="166"/>
      <c r="M600" s="166"/>
      <c r="N600" s="166"/>
      <c r="O600" s="166"/>
      <c r="P600" s="166"/>
      <c r="Q600" s="166"/>
      <c r="R600" s="166"/>
      <c r="S600" s="172"/>
      <c r="T600" s="166"/>
      <c r="U600" s="166"/>
      <c r="V600" s="166"/>
      <c r="W600" s="166"/>
      <c r="X600" s="166"/>
      <c r="Y600" s="166"/>
      <c r="Z600" s="166"/>
      <c r="AA600" s="166"/>
      <c r="AB600" s="172"/>
      <c r="AC600" s="172"/>
      <c r="AD600" s="172"/>
      <c r="AE600" s="172"/>
      <c r="AF600" s="172"/>
      <c r="AG600" s="172"/>
      <c r="AH600" s="172"/>
      <c r="AI600" s="172"/>
      <c r="AJ600" s="172"/>
      <c r="AK600" s="172"/>
      <c r="AL600" s="174"/>
      <c r="AM600" s="172"/>
      <c r="AN600" s="172"/>
      <c r="AO600" s="172"/>
      <c r="AP600" s="172"/>
      <c r="AQ600" s="172"/>
      <c r="AR600" s="172"/>
      <c r="AS600" s="172"/>
      <c r="AT600" s="172"/>
      <c r="AU600" s="172"/>
      <c r="AV600" s="172"/>
      <c r="AW600" s="172"/>
      <c r="AX600" s="172"/>
      <c r="AY600" s="172"/>
      <c r="AZ600" s="172"/>
      <c r="BA600" s="172"/>
      <c r="BB600" s="172"/>
      <c r="BC600" s="172"/>
      <c r="BD600" s="172"/>
      <c r="BE600" s="172"/>
      <c r="BF600" s="172"/>
      <c r="BG600" s="172"/>
      <c r="BH600" s="172"/>
      <c r="BI600" s="172"/>
      <c r="BJ600" s="172"/>
      <c r="BK600" s="172"/>
      <c r="BL600" s="172"/>
      <c r="BM600" s="172"/>
      <c r="BN600" s="172"/>
      <c r="BO600" s="172"/>
      <c r="BP600" s="172"/>
      <c r="BQ600" s="172"/>
      <c r="BR600" s="172"/>
      <c r="BS600" s="172"/>
      <c r="BT600" s="172"/>
      <c r="BU600" s="172"/>
      <c r="BV600" s="172"/>
      <c r="BW600" s="172"/>
      <c r="BX600" s="172"/>
      <c r="BY600" s="172"/>
      <c r="BZ600" s="172"/>
      <c r="CA600" s="172"/>
      <c r="CB600" s="172"/>
      <c r="CC600" s="172"/>
      <c r="CD600" s="172"/>
      <c r="CE600" s="172"/>
      <c r="CF600" s="172"/>
      <c r="CG600" s="172"/>
      <c r="CH600" s="172"/>
      <c r="CI600" s="172"/>
      <c r="CJ600" s="172"/>
      <c r="CK600" s="172"/>
      <c r="CL600" s="172"/>
      <c r="CM600" s="172"/>
      <c r="CN600" s="172"/>
      <c r="CO600" s="172"/>
      <c r="CP600" s="172"/>
      <c r="CQ600" s="172"/>
      <c r="CR600" s="172"/>
      <c r="CS600" s="172"/>
      <c r="CT600" s="172"/>
      <c r="CU600" s="172"/>
      <c r="CV600" s="172"/>
      <c r="CW600" s="172"/>
      <c r="CX600" s="172"/>
      <c r="CY600" s="172"/>
      <c r="CZ600" s="172"/>
    </row>
    <row r="601" spans="1:104" ht="11.25" customHeight="1" x14ac:dyDescent="0.25">
      <c r="A601" s="172"/>
      <c r="B601" s="172"/>
      <c r="C601" s="172"/>
      <c r="D601" s="172"/>
      <c r="E601" s="116"/>
      <c r="F601" s="119"/>
      <c r="G601" s="117"/>
      <c r="H601" s="116"/>
      <c r="I601" s="119"/>
      <c r="J601" s="172"/>
      <c r="K601" s="166"/>
      <c r="L601" s="166"/>
      <c r="M601" s="166"/>
      <c r="N601" s="166"/>
      <c r="O601" s="166"/>
      <c r="P601" s="166"/>
      <c r="Q601" s="166"/>
      <c r="R601" s="166"/>
      <c r="S601" s="172"/>
      <c r="T601" s="166"/>
      <c r="U601" s="166"/>
      <c r="V601" s="166"/>
      <c r="W601" s="166"/>
      <c r="X601" s="166"/>
      <c r="Y601" s="166"/>
      <c r="Z601" s="166"/>
      <c r="AA601" s="166"/>
      <c r="AB601" s="172"/>
      <c r="AC601" s="172"/>
      <c r="AD601" s="172"/>
      <c r="AE601" s="172"/>
      <c r="AF601" s="172"/>
      <c r="AG601" s="172"/>
      <c r="AH601" s="172"/>
      <c r="AI601" s="172"/>
      <c r="AJ601" s="172"/>
      <c r="AK601" s="172"/>
      <c r="AL601" s="174"/>
      <c r="AM601" s="172"/>
      <c r="AN601" s="172"/>
      <c r="AO601" s="172"/>
      <c r="AP601" s="172"/>
      <c r="AQ601" s="172"/>
      <c r="AR601" s="172"/>
      <c r="AS601" s="172"/>
      <c r="AT601" s="172"/>
      <c r="AU601" s="172"/>
      <c r="AV601" s="172"/>
      <c r="AW601" s="172"/>
      <c r="AX601" s="172"/>
      <c r="AY601" s="172"/>
      <c r="AZ601" s="172"/>
      <c r="BA601" s="172"/>
      <c r="BB601" s="172"/>
      <c r="BC601" s="172"/>
      <c r="BD601" s="172"/>
      <c r="BE601" s="172"/>
      <c r="BF601" s="172"/>
      <c r="BG601" s="172"/>
      <c r="BH601" s="172"/>
      <c r="BI601" s="172"/>
      <c r="BJ601" s="172"/>
      <c r="BK601" s="172"/>
      <c r="BL601" s="172"/>
      <c r="BM601" s="172"/>
      <c r="BN601" s="172"/>
      <c r="BO601" s="172"/>
      <c r="BP601" s="172"/>
      <c r="BQ601" s="172"/>
      <c r="BR601" s="172"/>
      <c r="BS601" s="172"/>
      <c r="BT601" s="172"/>
      <c r="BU601" s="172"/>
      <c r="BV601" s="172"/>
      <c r="BW601" s="172"/>
      <c r="BX601" s="172"/>
      <c r="BY601" s="172"/>
      <c r="BZ601" s="172"/>
      <c r="CA601" s="172"/>
      <c r="CB601" s="172"/>
      <c r="CC601" s="172"/>
      <c r="CD601" s="172"/>
      <c r="CE601" s="172"/>
      <c r="CF601" s="172"/>
      <c r="CG601" s="172"/>
      <c r="CH601" s="172"/>
      <c r="CI601" s="172"/>
      <c r="CJ601" s="172"/>
      <c r="CK601" s="172"/>
      <c r="CL601" s="172"/>
      <c r="CM601" s="172"/>
      <c r="CN601" s="172"/>
      <c r="CO601" s="172"/>
      <c r="CP601" s="172"/>
      <c r="CQ601" s="172"/>
      <c r="CR601" s="172"/>
      <c r="CS601" s="172"/>
      <c r="CT601" s="172"/>
      <c r="CU601" s="172"/>
      <c r="CV601" s="172"/>
      <c r="CW601" s="172"/>
      <c r="CX601" s="172"/>
      <c r="CY601" s="172"/>
      <c r="CZ601" s="172"/>
    </row>
    <row r="602" spans="1:104" ht="11.25" customHeight="1" x14ac:dyDescent="0.25">
      <c r="A602" s="172"/>
      <c r="B602" s="172"/>
      <c r="C602" s="172"/>
      <c r="D602" s="172"/>
      <c r="E602" s="116"/>
      <c r="F602" s="119"/>
      <c r="G602" s="117"/>
      <c r="H602" s="116"/>
      <c r="I602" s="119"/>
      <c r="J602" s="172"/>
      <c r="K602" s="166"/>
      <c r="L602" s="166"/>
      <c r="M602" s="166"/>
      <c r="N602" s="166"/>
      <c r="O602" s="166"/>
      <c r="P602" s="166"/>
      <c r="Q602" s="166"/>
      <c r="R602" s="166"/>
      <c r="S602" s="172"/>
      <c r="T602" s="166"/>
      <c r="U602" s="166"/>
      <c r="V602" s="166"/>
      <c r="W602" s="166"/>
      <c r="X602" s="166"/>
      <c r="Y602" s="166"/>
      <c r="Z602" s="166"/>
      <c r="AA602" s="166"/>
      <c r="AB602" s="172"/>
      <c r="AC602" s="172"/>
      <c r="AD602" s="172"/>
      <c r="AE602" s="172"/>
      <c r="AF602" s="172"/>
      <c r="AG602" s="172"/>
      <c r="AH602" s="172"/>
      <c r="AI602" s="172"/>
      <c r="AJ602" s="172"/>
      <c r="AK602" s="172"/>
      <c r="AL602" s="174"/>
      <c r="AM602" s="172"/>
      <c r="AN602" s="172"/>
      <c r="AO602" s="172"/>
      <c r="AP602" s="172"/>
      <c r="AQ602" s="172"/>
      <c r="AR602" s="172"/>
      <c r="AS602" s="172"/>
      <c r="AT602" s="172"/>
      <c r="AU602" s="172"/>
      <c r="AV602" s="172"/>
      <c r="AW602" s="172"/>
      <c r="AX602" s="172"/>
      <c r="AY602" s="172"/>
      <c r="AZ602" s="172"/>
      <c r="BA602" s="172"/>
      <c r="BB602" s="172"/>
      <c r="BC602" s="172"/>
      <c r="BD602" s="172"/>
      <c r="BE602" s="172"/>
      <c r="BF602" s="172"/>
      <c r="BG602" s="172"/>
      <c r="BH602" s="172"/>
      <c r="BI602" s="172"/>
      <c r="BJ602" s="172"/>
      <c r="BK602" s="172"/>
      <c r="BL602" s="172"/>
      <c r="BM602" s="172"/>
      <c r="BN602" s="172"/>
      <c r="BO602" s="172"/>
      <c r="BP602" s="172"/>
      <c r="BQ602" s="172"/>
      <c r="BR602" s="172"/>
      <c r="BS602" s="172"/>
      <c r="BT602" s="172"/>
      <c r="BU602" s="172"/>
      <c r="BV602" s="172"/>
      <c r="BW602" s="172"/>
      <c r="BX602" s="172"/>
      <c r="BY602" s="172"/>
      <c r="BZ602" s="172"/>
      <c r="CA602" s="172"/>
      <c r="CB602" s="172"/>
      <c r="CC602" s="172"/>
      <c r="CD602" s="172"/>
      <c r="CE602" s="172"/>
      <c r="CF602" s="172"/>
      <c r="CG602" s="172"/>
      <c r="CH602" s="172"/>
      <c r="CI602" s="172"/>
      <c r="CJ602" s="172"/>
      <c r="CK602" s="172"/>
      <c r="CL602" s="172"/>
      <c r="CM602" s="172"/>
      <c r="CN602" s="172"/>
      <c r="CO602" s="172"/>
      <c r="CP602" s="172"/>
      <c r="CQ602" s="172"/>
      <c r="CR602" s="172"/>
      <c r="CS602" s="172"/>
      <c r="CT602" s="172"/>
      <c r="CU602" s="172"/>
      <c r="CV602" s="172"/>
      <c r="CW602" s="172"/>
      <c r="CX602" s="172"/>
      <c r="CY602" s="172"/>
      <c r="CZ602" s="172"/>
    </row>
    <row r="603" spans="1:104" ht="11.25" customHeight="1" x14ac:dyDescent="0.25">
      <c r="A603" s="172"/>
      <c r="B603" s="172"/>
      <c r="C603" s="172"/>
      <c r="D603" s="172"/>
      <c r="E603" s="116"/>
      <c r="F603" s="119"/>
      <c r="G603" s="117"/>
      <c r="H603" s="116"/>
      <c r="I603" s="119"/>
      <c r="J603" s="172"/>
      <c r="K603" s="166"/>
      <c r="L603" s="166"/>
      <c r="M603" s="166"/>
      <c r="N603" s="166"/>
      <c r="O603" s="166"/>
      <c r="P603" s="166"/>
      <c r="Q603" s="166"/>
      <c r="R603" s="166"/>
      <c r="S603" s="172"/>
      <c r="T603" s="166"/>
      <c r="U603" s="166"/>
      <c r="V603" s="166"/>
      <c r="W603" s="166"/>
      <c r="X603" s="166"/>
      <c r="Y603" s="166"/>
      <c r="Z603" s="166"/>
      <c r="AA603" s="166"/>
      <c r="AB603" s="172"/>
      <c r="AC603" s="172"/>
      <c r="AD603" s="172"/>
      <c r="AE603" s="172"/>
      <c r="AF603" s="172"/>
      <c r="AG603" s="172"/>
      <c r="AH603" s="172"/>
      <c r="AI603" s="172"/>
      <c r="AJ603" s="172"/>
      <c r="AK603" s="172"/>
      <c r="AL603" s="174"/>
      <c r="AM603" s="172"/>
      <c r="AN603" s="172"/>
      <c r="AO603" s="172"/>
      <c r="AP603" s="172"/>
      <c r="AQ603" s="172"/>
      <c r="AR603" s="172"/>
      <c r="AS603" s="172"/>
      <c r="AT603" s="172"/>
      <c r="AU603" s="172"/>
      <c r="AV603" s="172"/>
      <c r="AW603" s="172"/>
      <c r="AX603" s="172"/>
      <c r="AY603" s="172"/>
      <c r="AZ603" s="172"/>
      <c r="BA603" s="172"/>
      <c r="BB603" s="172"/>
      <c r="BC603" s="172"/>
      <c r="BD603" s="172"/>
      <c r="BE603" s="172"/>
      <c r="BF603" s="172"/>
      <c r="BG603" s="172"/>
      <c r="BH603" s="172"/>
      <c r="BI603" s="172"/>
      <c r="BJ603" s="172"/>
      <c r="BK603" s="172"/>
      <c r="BL603" s="172"/>
      <c r="BM603" s="172"/>
      <c r="BN603" s="172"/>
      <c r="BO603" s="172"/>
      <c r="BP603" s="172"/>
      <c r="BQ603" s="172"/>
      <c r="BR603" s="172"/>
      <c r="BS603" s="172"/>
      <c r="BT603" s="172"/>
      <c r="BU603" s="172"/>
      <c r="BV603" s="172"/>
      <c r="BW603" s="172"/>
      <c r="BX603" s="172"/>
      <c r="BY603" s="172"/>
      <c r="BZ603" s="172"/>
      <c r="CA603" s="172"/>
      <c r="CB603" s="172"/>
      <c r="CC603" s="172"/>
      <c r="CD603" s="172"/>
      <c r="CE603" s="172"/>
      <c r="CF603" s="172"/>
      <c r="CG603" s="172"/>
      <c r="CH603" s="172"/>
      <c r="CI603" s="172"/>
      <c r="CJ603" s="172"/>
      <c r="CK603" s="172"/>
      <c r="CL603" s="172"/>
      <c r="CM603" s="172"/>
      <c r="CN603" s="172"/>
      <c r="CO603" s="172"/>
      <c r="CP603" s="172"/>
      <c r="CQ603" s="172"/>
      <c r="CR603" s="172"/>
      <c r="CS603" s="172"/>
      <c r="CT603" s="172"/>
      <c r="CU603" s="172"/>
      <c r="CV603" s="172"/>
      <c r="CW603" s="172"/>
      <c r="CX603" s="172"/>
      <c r="CY603" s="172"/>
      <c r="CZ603" s="172"/>
    </row>
    <row r="604" spans="1:104" ht="11.25" customHeight="1" x14ac:dyDescent="0.25">
      <c r="A604" s="172"/>
      <c r="B604" s="172"/>
      <c r="C604" s="172"/>
      <c r="D604" s="172"/>
      <c r="E604" s="116"/>
      <c r="F604" s="119"/>
      <c r="G604" s="117"/>
      <c r="H604" s="116"/>
      <c r="I604" s="119"/>
      <c r="J604" s="172"/>
      <c r="K604" s="166"/>
      <c r="L604" s="166"/>
      <c r="M604" s="166"/>
      <c r="N604" s="166"/>
      <c r="O604" s="166"/>
      <c r="P604" s="166"/>
      <c r="Q604" s="166"/>
      <c r="R604" s="166"/>
      <c r="S604" s="172"/>
      <c r="T604" s="166"/>
      <c r="U604" s="166"/>
      <c r="V604" s="166"/>
      <c r="W604" s="166"/>
      <c r="X604" s="166"/>
      <c r="Y604" s="166"/>
      <c r="Z604" s="166"/>
      <c r="AA604" s="166"/>
      <c r="AB604" s="172"/>
      <c r="AC604" s="172"/>
      <c r="AD604" s="172"/>
      <c r="AE604" s="172"/>
      <c r="AF604" s="172"/>
      <c r="AG604" s="172"/>
      <c r="AH604" s="172"/>
      <c r="AI604" s="172"/>
      <c r="AJ604" s="172"/>
      <c r="AK604" s="172"/>
      <c r="AL604" s="174"/>
      <c r="AM604" s="172"/>
      <c r="AN604" s="172"/>
      <c r="AO604" s="172"/>
      <c r="AP604" s="172"/>
      <c r="AQ604" s="172"/>
      <c r="AR604" s="172"/>
      <c r="AS604" s="172"/>
      <c r="AT604" s="172"/>
      <c r="AU604" s="172"/>
      <c r="AV604" s="172"/>
      <c r="AW604" s="172"/>
      <c r="AX604" s="172"/>
      <c r="AY604" s="172"/>
      <c r="AZ604" s="172"/>
      <c r="BA604" s="172"/>
      <c r="BB604" s="172"/>
      <c r="BC604" s="172"/>
      <c r="BD604" s="172"/>
      <c r="BE604" s="172"/>
      <c r="BF604" s="172"/>
      <c r="BG604" s="172"/>
      <c r="BH604" s="172"/>
      <c r="BI604" s="172"/>
      <c r="BJ604" s="172"/>
      <c r="BK604" s="172"/>
      <c r="BL604" s="172"/>
      <c r="BM604" s="172"/>
      <c r="BN604" s="172"/>
      <c r="BO604" s="172"/>
      <c r="BP604" s="172"/>
      <c r="BQ604" s="172"/>
      <c r="BR604" s="172"/>
      <c r="BS604" s="172"/>
      <c r="BT604" s="172"/>
      <c r="BU604" s="172"/>
      <c r="BV604" s="172"/>
      <c r="BW604" s="172"/>
      <c r="BX604" s="172"/>
      <c r="BY604" s="172"/>
      <c r="BZ604" s="172"/>
      <c r="CA604" s="172"/>
      <c r="CB604" s="172"/>
      <c r="CC604" s="172"/>
      <c r="CD604" s="172"/>
      <c r="CE604" s="172"/>
      <c r="CF604" s="172"/>
      <c r="CG604" s="172"/>
      <c r="CH604" s="172"/>
      <c r="CI604" s="172"/>
      <c r="CJ604" s="172"/>
      <c r="CK604" s="172"/>
      <c r="CL604" s="172"/>
      <c r="CM604" s="172"/>
      <c r="CN604" s="172"/>
      <c r="CO604" s="172"/>
      <c r="CP604" s="172"/>
      <c r="CQ604" s="172"/>
      <c r="CR604" s="172"/>
      <c r="CS604" s="172"/>
      <c r="CT604" s="172"/>
      <c r="CU604" s="172"/>
      <c r="CV604" s="172"/>
      <c r="CW604" s="172"/>
      <c r="CX604" s="172"/>
      <c r="CY604" s="172"/>
      <c r="CZ604" s="172"/>
    </row>
    <row r="605" spans="1:104" ht="11.25" customHeight="1" x14ac:dyDescent="0.25">
      <c r="A605" s="172"/>
      <c r="B605" s="172"/>
      <c r="C605" s="172"/>
      <c r="D605" s="172"/>
      <c r="E605" s="116"/>
      <c r="F605" s="119"/>
      <c r="G605" s="117"/>
      <c r="H605" s="116"/>
      <c r="I605" s="119"/>
      <c r="J605" s="172"/>
      <c r="K605" s="166"/>
      <c r="L605" s="166"/>
      <c r="M605" s="166"/>
      <c r="N605" s="166"/>
      <c r="O605" s="166"/>
      <c r="P605" s="166"/>
      <c r="Q605" s="166"/>
      <c r="R605" s="166"/>
      <c r="S605" s="172"/>
      <c r="T605" s="166"/>
      <c r="U605" s="166"/>
      <c r="V605" s="166"/>
      <c r="W605" s="166"/>
      <c r="X605" s="166"/>
      <c r="Y605" s="166"/>
      <c r="Z605" s="166"/>
      <c r="AA605" s="166"/>
      <c r="AB605" s="172"/>
      <c r="AC605" s="172"/>
      <c r="AD605" s="172"/>
      <c r="AE605" s="172"/>
      <c r="AF605" s="172"/>
      <c r="AG605" s="172"/>
      <c r="AH605" s="172"/>
      <c r="AI605" s="172"/>
      <c r="AJ605" s="172"/>
      <c r="AK605" s="172"/>
      <c r="AL605" s="174"/>
      <c r="AM605" s="172"/>
      <c r="AN605" s="172"/>
      <c r="AO605" s="172"/>
      <c r="AP605" s="172"/>
      <c r="AQ605" s="172"/>
      <c r="AR605" s="172"/>
      <c r="AS605" s="172"/>
      <c r="AT605" s="172"/>
      <c r="AU605" s="172"/>
      <c r="AV605" s="172"/>
      <c r="AW605" s="172"/>
      <c r="AX605" s="172"/>
      <c r="AY605" s="172"/>
      <c r="AZ605" s="172"/>
      <c r="BA605" s="172"/>
      <c r="BB605" s="172"/>
      <c r="BC605" s="172"/>
      <c r="BD605" s="172"/>
      <c r="BE605" s="172"/>
      <c r="BF605" s="172"/>
      <c r="BG605" s="172"/>
      <c r="BH605" s="172"/>
      <c r="BI605" s="172"/>
      <c r="BJ605" s="172"/>
      <c r="BK605" s="172"/>
      <c r="BL605" s="172"/>
      <c r="BM605" s="172"/>
      <c r="BN605" s="172"/>
      <c r="BO605" s="172"/>
      <c r="BP605" s="172"/>
      <c r="BQ605" s="172"/>
      <c r="BR605" s="172"/>
      <c r="BS605" s="172"/>
      <c r="BT605" s="172"/>
      <c r="BU605" s="172"/>
      <c r="BV605" s="172"/>
      <c r="BW605" s="172"/>
      <c r="BX605" s="172"/>
      <c r="BY605" s="172"/>
      <c r="BZ605" s="172"/>
      <c r="CA605" s="172"/>
      <c r="CB605" s="172"/>
      <c r="CC605" s="172"/>
      <c r="CD605" s="172"/>
      <c r="CE605" s="172"/>
      <c r="CF605" s="172"/>
      <c r="CG605" s="172"/>
      <c r="CH605" s="172"/>
      <c r="CI605" s="172"/>
      <c r="CJ605" s="172"/>
      <c r="CK605" s="172"/>
      <c r="CL605" s="172"/>
      <c r="CM605" s="172"/>
      <c r="CN605" s="172"/>
      <c r="CO605" s="172"/>
      <c r="CP605" s="172"/>
      <c r="CQ605" s="172"/>
      <c r="CR605" s="172"/>
      <c r="CS605" s="172"/>
      <c r="CT605" s="172"/>
      <c r="CU605" s="172"/>
      <c r="CV605" s="172"/>
      <c r="CW605" s="172"/>
      <c r="CX605" s="172"/>
      <c r="CY605" s="172"/>
      <c r="CZ605" s="172"/>
    </row>
    <row r="606" spans="1:104" ht="11.25" customHeight="1" x14ac:dyDescent="0.25">
      <c r="A606" s="172"/>
      <c r="B606" s="172"/>
      <c r="C606" s="172"/>
      <c r="D606" s="172"/>
      <c r="E606" s="116"/>
      <c r="F606" s="119"/>
      <c r="G606" s="117"/>
      <c r="H606" s="116"/>
      <c r="I606" s="119"/>
      <c r="J606" s="172"/>
      <c r="K606" s="166"/>
      <c r="L606" s="166"/>
      <c r="M606" s="166"/>
      <c r="N606" s="166"/>
      <c r="O606" s="166"/>
      <c r="P606" s="166"/>
      <c r="Q606" s="166"/>
      <c r="R606" s="166"/>
      <c r="S606" s="172"/>
      <c r="T606" s="166"/>
      <c r="U606" s="166"/>
      <c r="V606" s="166"/>
      <c r="W606" s="166"/>
      <c r="X606" s="166"/>
      <c r="Y606" s="166"/>
      <c r="Z606" s="166"/>
      <c r="AA606" s="166"/>
      <c r="AB606" s="172"/>
      <c r="AC606" s="172"/>
      <c r="AD606" s="172"/>
      <c r="AE606" s="172"/>
      <c r="AF606" s="172"/>
      <c r="AG606" s="172"/>
      <c r="AH606" s="172"/>
      <c r="AI606" s="172"/>
      <c r="AJ606" s="172"/>
      <c r="AK606" s="172"/>
      <c r="AL606" s="174"/>
      <c r="AM606" s="172"/>
      <c r="AN606" s="172"/>
      <c r="AO606" s="172"/>
      <c r="AP606" s="172"/>
      <c r="AQ606" s="172"/>
      <c r="AR606" s="172"/>
      <c r="AS606" s="172"/>
      <c r="AT606" s="172"/>
      <c r="AU606" s="172"/>
      <c r="AV606" s="172"/>
      <c r="AW606" s="172"/>
      <c r="AX606" s="172"/>
      <c r="AY606" s="172"/>
      <c r="AZ606" s="172"/>
      <c r="BA606" s="172"/>
      <c r="BB606" s="172"/>
      <c r="BC606" s="172"/>
      <c r="BD606" s="172"/>
      <c r="BE606" s="172"/>
      <c r="BF606" s="172"/>
      <c r="BG606" s="172"/>
      <c r="BH606" s="172"/>
      <c r="BI606" s="172"/>
      <c r="BJ606" s="172"/>
      <c r="BK606" s="172"/>
      <c r="BL606" s="172"/>
      <c r="BM606" s="172"/>
      <c r="BN606" s="172"/>
      <c r="BO606" s="172"/>
      <c r="BP606" s="172"/>
      <c r="BQ606" s="172"/>
      <c r="BR606" s="172"/>
      <c r="BS606" s="172"/>
      <c r="BT606" s="172"/>
      <c r="BU606" s="172"/>
      <c r="BV606" s="172"/>
      <c r="BW606" s="172"/>
      <c r="BX606" s="172"/>
      <c r="BY606" s="172"/>
      <c r="BZ606" s="172"/>
      <c r="CA606" s="172"/>
      <c r="CB606" s="172"/>
      <c r="CC606" s="172"/>
      <c r="CD606" s="172"/>
      <c r="CE606" s="172"/>
      <c r="CF606" s="172"/>
      <c r="CG606" s="172"/>
      <c r="CH606" s="172"/>
      <c r="CI606" s="172"/>
      <c r="CJ606" s="172"/>
      <c r="CK606" s="172"/>
      <c r="CL606" s="172"/>
      <c r="CM606" s="172"/>
      <c r="CN606" s="172"/>
      <c r="CO606" s="172"/>
      <c r="CP606" s="172"/>
      <c r="CQ606" s="172"/>
      <c r="CR606" s="172"/>
      <c r="CS606" s="172"/>
      <c r="CT606" s="172"/>
      <c r="CU606" s="172"/>
      <c r="CV606" s="172"/>
      <c r="CW606" s="172"/>
      <c r="CX606" s="172"/>
      <c r="CY606" s="172"/>
      <c r="CZ606" s="172"/>
    </row>
    <row r="607" spans="1:104" ht="11.25" customHeight="1" x14ac:dyDescent="0.25">
      <c r="A607" s="172"/>
      <c r="B607" s="172"/>
      <c r="C607" s="172"/>
      <c r="D607" s="172"/>
      <c r="E607" s="116"/>
      <c r="F607" s="119"/>
      <c r="G607" s="117"/>
      <c r="H607" s="116"/>
      <c r="I607" s="119"/>
      <c r="J607" s="172"/>
      <c r="K607" s="166"/>
      <c r="L607" s="166"/>
      <c r="M607" s="166"/>
      <c r="N607" s="166"/>
      <c r="O607" s="166"/>
      <c r="P607" s="166"/>
      <c r="Q607" s="166"/>
      <c r="R607" s="166"/>
      <c r="S607" s="172"/>
      <c r="T607" s="166"/>
      <c r="U607" s="166"/>
      <c r="V607" s="166"/>
      <c r="W607" s="166"/>
      <c r="X607" s="166"/>
      <c r="Y607" s="166"/>
      <c r="Z607" s="166"/>
      <c r="AA607" s="166"/>
      <c r="AB607" s="172"/>
      <c r="AC607" s="172"/>
      <c r="AD607" s="172"/>
      <c r="AE607" s="172"/>
      <c r="AF607" s="172"/>
      <c r="AG607" s="172"/>
      <c r="AH607" s="172"/>
      <c r="AI607" s="172"/>
      <c r="AJ607" s="172"/>
      <c r="AK607" s="172"/>
      <c r="AL607" s="174"/>
      <c r="AM607" s="172"/>
      <c r="AN607" s="172"/>
      <c r="AO607" s="172"/>
      <c r="AP607" s="172"/>
      <c r="AQ607" s="172"/>
      <c r="AR607" s="172"/>
      <c r="AS607" s="172"/>
      <c r="AT607" s="172"/>
      <c r="AU607" s="172"/>
      <c r="AV607" s="172"/>
      <c r="AW607" s="172"/>
      <c r="AX607" s="172"/>
      <c r="AY607" s="172"/>
      <c r="AZ607" s="172"/>
      <c r="BA607" s="172"/>
      <c r="BB607" s="172"/>
      <c r="BC607" s="172"/>
      <c r="BD607" s="172"/>
      <c r="BE607" s="172"/>
      <c r="BF607" s="172"/>
      <c r="BG607" s="172"/>
      <c r="BH607" s="172"/>
      <c r="BI607" s="172"/>
      <c r="BJ607" s="172"/>
      <c r="BK607" s="172"/>
      <c r="BL607" s="172"/>
      <c r="BM607" s="172"/>
      <c r="BN607" s="172"/>
      <c r="BO607" s="172"/>
      <c r="BP607" s="172"/>
      <c r="BQ607" s="172"/>
      <c r="BR607" s="172"/>
      <c r="BS607" s="172"/>
      <c r="BT607" s="172"/>
      <c r="BU607" s="172"/>
      <c r="BV607" s="172"/>
      <c r="BW607" s="172"/>
      <c r="BX607" s="172"/>
      <c r="BY607" s="172"/>
      <c r="BZ607" s="172"/>
      <c r="CA607" s="172"/>
      <c r="CB607" s="172"/>
      <c r="CC607" s="172"/>
      <c r="CD607" s="172"/>
      <c r="CE607" s="172"/>
      <c r="CF607" s="172"/>
      <c r="CG607" s="172"/>
      <c r="CH607" s="172"/>
      <c r="CI607" s="172"/>
      <c r="CJ607" s="172"/>
      <c r="CK607" s="172"/>
      <c r="CL607" s="172"/>
      <c r="CM607" s="172"/>
      <c r="CN607" s="172"/>
      <c r="CO607" s="172"/>
      <c r="CP607" s="172"/>
      <c r="CQ607" s="172"/>
      <c r="CR607" s="172"/>
      <c r="CS607" s="172"/>
      <c r="CT607" s="172"/>
      <c r="CU607" s="172"/>
      <c r="CV607" s="172"/>
      <c r="CW607" s="172"/>
      <c r="CX607" s="172"/>
      <c r="CY607" s="172"/>
      <c r="CZ607" s="172"/>
    </row>
    <row r="608" spans="1:104" ht="11.25" customHeight="1" x14ac:dyDescent="0.25">
      <c r="A608" s="172"/>
      <c r="B608" s="172"/>
      <c r="C608" s="172"/>
      <c r="D608" s="172"/>
      <c r="E608" s="116"/>
      <c r="F608" s="119"/>
      <c r="G608" s="117"/>
      <c r="H608" s="116"/>
      <c r="I608" s="119"/>
      <c r="J608" s="172"/>
      <c r="K608" s="166"/>
      <c r="L608" s="166"/>
      <c r="M608" s="166"/>
      <c r="N608" s="166"/>
      <c r="O608" s="166"/>
      <c r="P608" s="166"/>
      <c r="Q608" s="166"/>
      <c r="R608" s="166"/>
      <c r="S608" s="172"/>
      <c r="T608" s="166"/>
      <c r="U608" s="166"/>
      <c r="V608" s="166"/>
      <c r="W608" s="166"/>
      <c r="X608" s="166"/>
      <c r="Y608" s="166"/>
      <c r="Z608" s="166"/>
      <c r="AA608" s="166"/>
      <c r="AB608" s="172"/>
      <c r="AC608" s="172"/>
      <c r="AD608" s="172"/>
      <c r="AE608" s="172"/>
      <c r="AF608" s="172"/>
      <c r="AG608" s="172"/>
      <c r="AH608" s="172"/>
      <c r="AI608" s="172"/>
      <c r="AJ608" s="172"/>
      <c r="AK608" s="172"/>
      <c r="AL608" s="174"/>
      <c r="AM608" s="172"/>
      <c r="AN608" s="172"/>
      <c r="AO608" s="172"/>
      <c r="AP608" s="172"/>
      <c r="AQ608" s="172"/>
      <c r="AR608" s="172"/>
      <c r="AS608" s="172"/>
      <c r="AT608" s="172"/>
      <c r="AU608" s="172"/>
      <c r="AV608" s="172"/>
      <c r="AW608" s="172"/>
      <c r="AX608" s="172"/>
      <c r="AY608" s="172"/>
      <c r="AZ608" s="172"/>
      <c r="BA608" s="172"/>
      <c r="BB608" s="172"/>
      <c r="BC608" s="172"/>
      <c r="BD608" s="172"/>
      <c r="BE608" s="172"/>
      <c r="BF608" s="172"/>
      <c r="BG608" s="172"/>
      <c r="BH608" s="172"/>
      <c r="BI608" s="172"/>
      <c r="BJ608" s="172"/>
      <c r="BK608" s="172"/>
      <c r="BL608" s="172"/>
      <c r="BM608" s="172"/>
      <c r="BN608" s="172"/>
      <c r="BO608" s="172"/>
      <c r="BP608" s="172"/>
      <c r="BQ608" s="172"/>
      <c r="BR608" s="172"/>
      <c r="BS608" s="172"/>
      <c r="BT608" s="172"/>
      <c r="BU608" s="172"/>
      <c r="BV608" s="172"/>
      <c r="BW608" s="172"/>
      <c r="BX608" s="172"/>
      <c r="BY608" s="172"/>
      <c r="BZ608" s="172"/>
      <c r="CA608" s="172"/>
      <c r="CB608" s="172"/>
      <c r="CC608" s="172"/>
      <c r="CD608" s="172"/>
      <c r="CE608" s="172"/>
      <c r="CF608" s="172"/>
      <c r="CG608" s="172"/>
      <c r="CH608" s="172"/>
      <c r="CI608" s="172"/>
      <c r="CJ608" s="172"/>
      <c r="CK608" s="172"/>
      <c r="CL608" s="172"/>
      <c r="CM608" s="172"/>
      <c r="CN608" s="172"/>
      <c r="CO608" s="172"/>
      <c r="CP608" s="172"/>
      <c r="CQ608" s="172"/>
      <c r="CR608" s="172"/>
      <c r="CS608" s="172"/>
      <c r="CT608" s="172"/>
      <c r="CU608" s="172"/>
      <c r="CV608" s="172"/>
      <c r="CW608" s="172"/>
      <c r="CX608" s="172"/>
      <c r="CY608" s="172"/>
      <c r="CZ608" s="172"/>
    </row>
    <row r="609" spans="1:104" ht="11.25" customHeight="1" x14ac:dyDescent="0.25">
      <c r="A609" s="172"/>
      <c r="B609" s="172"/>
      <c r="C609" s="172"/>
      <c r="D609" s="172"/>
      <c r="E609" s="116"/>
      <c r="F609" s="119"/>
      <c r="G609" s="117"/>
      <c r="H609" s="116"/>
      <c r="I609" s="119"/>
      <c r="J609" s="172"/>
      <c r="K609" s="166"/>
      <c r="L609" s="166"/>
      <c r="M609" s="166"/>
      <c r="N609" s="166"/>
      <c r="O609" s="166"/>
      <c r="P609" s="166"/>
      <c r="Q609" s="166"/>
      <c r="R609" s="166"/>
      <c r="S609" s="172"/>
      <c r="T609" s="166"/>
      <c r="U609" s="166"/>
      <c r="V609" s="166"/>
      <c r="W609" s="166"/>
      <c r="X609" s="166"/>
      <c r="Y609" s="166"/>
      <c r="Z609" s="166"/>
      <c r="AA609" s="166"/>
      <c r="AB609" s="172"/>
      <c r="AC609" s="172"/>
      <c r="AD609" s="172"/>
      <c r="AE609" s="172"/>
      <c r="AF609" s="172"/>
      <c r="AG609" s="172"/>
      <c r="AH609" s="172"/>
      <c r="AI609" s="172"/>
      <c r="AJ609" s="172"/>
      <c r="AK609" s="172"/>
      <c r="AL609" s="174"/>
      <c r="AM609" s="172"/>
      <c r="AN609" s="172"/>
      <c r="AO609" s="172"/>
      <c r="AP609" s="172"/>
      <c r="AQ609" s="172"/>
      <c r="AR609" s="172"/>
      <c r="AS609" s="172"/>
      <c r="AT609" s="172"/>
      <c r="AU609" s="172"/>
      <c r="AV609" s="172"/>
      <c r="AW609" s="172"/>
      <c r="AX609" s="172"/>
      <c r="AY609" s="172"/>
      <c r="AZ609" s="172"/>
      <c r="BA609" s="172"/>
      <c r="BB609" s="172"/>
      <c r="BC609" s="172"/>
      <c r="BD609" s="172"/>
      <c r="BE609" s="172"/>
      <c r="BF609" s="172"/>
      <c r="BG609" s="172"/>
      <c r="BH609" s="172"/>
      <c r="BI609" s="172"/>
      <c r="BJ609" s="172"/>
      <c r="BK609" s="172"/>
      <c r="BL609" s="172"/>
      <c r="BM609" s="172"/>
      <c r="BN609" s="172"/>
      <c r="BO609" s="172"/>
      <c r="BP609" s="172"/>
      <c r="BQ609" s="172"/>
      <c r="BR609" s="172"/>
      <c r="BS609" s="172"/>
      <c r="BT609" s="172"/>
      <c r="BU609" s="172"/>
      <c r="BV609" s="172"/>
      <c r="BW609" s="172"/>
      <c r="BX609" s="172"/>
      <c r="BY609" s="172"/>
      <c r="BZ609" s="172"/>
      <c r="CA609" s="172"/>
      <c r="CB609" s="172"/>
      <c r="CC609" s="172"/>
      <c r="CD609" s="172"/>
      <c r="CE609" s="172"/>
      <c r="CF609" s="172"/>
      <c r="CG609" s="172"/>
      <c r="CH609" s="172"/>
      <c r="CI609" s="172"/>
      <c r="CJ609" s="172"/>
      <c r="CK609" s="172"/>
      <c r="CL609" s="172"/>
      <c r="CM609" s="172"/>
      <c r="CN609" s="172"/>
      <c r="CO609" s="172"/>
      <c r="CP609" s="172"/>
      <c r="CQ609" s="172"/>
      <c r="CR609" s="172"/>
      <c r="CS609" s="172"/>
      <c r="CT609" s="172"/>
      <c r="CU609" s="172"/>
      <c r="CV609" s="172"/>
      <c r="CW609" s="172"/>
      <c r="CX609" s="172"/>
      <c r="CY609" s="172"/>
      <c r="CZ609" s="172"/>
    </row>
    <row r="610" spans="1:104" ht="11.25" customHeight="1" x14ac:dyDescent="0.25">
      <c r="A610" s="172"/>
      <c r="B610" s="172"/>
      <c r="C610" s="172"/>
      <c r="D610" s="172"/>
      <c r="E610" s="116"/>
      <c r="F610" s="119"/>
      <c r="G610" s="117"/>
      <c r="H610" s="116"/>
      <c r="I610" s="119"/>
      <c r="J610" s="172"/>
      <c r="K610" s="166"/>
      <c r="L610" s="166"/>
      <c r="M610" s="166"/>
      <c r="N610" s="166"/>
      <c r="O610" s="166"/>
      <c r="P610" s="166"/>
      <c r="Q610" s="166"/>
      <c r="R610" s="166"/>
      <c r="S610" s="172"/>
      <c r="T610" s="166"/>
      <c r="U610" s="166"/>
      <c r="V610" s="166"/>
      <c r="W610" s="166"/>
      <c r="X610" s="166"/>
      <c r="Y610" s="166"/>
      <c r="Z610" s="166"/>
      <c r="AA610" s="166"/>
      <c r="AB610" s="172"/>
      <c r="AC610" s="172"/>
      <c r="AD610" s="172"/>
      <c r="AE610" s="172"/>
      <c r="AF610" s="172"/>
      <c r="AG610" s="172"/>
      <c r="AH610" s="172"/>
      <c r="AI610" s="172"/>
      <c r="AJ610" s="172"/>
      <c r="AK610" s="172"/>
      <c r="AL610" s="174"/>
      <c r="AM610" s="172"/>
      <c r="AN610" s="172"/>
      <c r="AO610" s="172"/>
      <c r="AP610" s="172"/>
      <c r="AQ610" s="172"/>
      <c r="AR610" s="172"/>
      <c r="AS610" s="172"/>
      <c r="AT610" s="172"/>
      <c r="AU610" s="172"/>
      <c r="AV610" s="172"/>
      <c r="AW610" s="172"/>
      <c r="AX610" s="172"/>
      <c r="AY610" s="172"/>
      <c r="AZ610" s="172"/>
      <c r="BA610" s="172"/>
      <c r="BB610" s="172"/>
      <c r="BC610" s="172"/>
      <c r="BD610" s="172"/>
      <c r="BE610" s="172"/>
      <c r="BF610" s="172"/>
      <c r="BG610" s="172"/>
      <c r="BH610" s="172"/>
      <c r="BI610" s="172"/>
      <c r="BJ610" s="172"/>
      <c r="BK610" s="172"/>
      <c r="BL610" s="172"/>
      <c r="BM610" s="172"/>
      <c r="BN610" s="172"/>
      <c r="BO610" s="172"/>
      <c r="BP610" s="172"/>
      <c r="BQ610" s="172"/>
      <c r="BR610" s="172"/>
      <c r="BS610" s="172"/>
      <c r="BT610" s="172"/>
      <c r="BU610" s="172"/>
      <c r="BV610" s="172"/>
      <c r="BW610" s="172"/>
      <c r="BX610" s="172"/>
      <c r="BY610" s="172"/>
      <c r="BZ610" s="172"/>
      <c r="CA610" s="172"/>
      <c r="CB610" s="172"/>
      <c r="CC610" s="172"/>
      <c r="CD610" s="172"/>
      <c r="CE610" s="172"/>
      <c r="CF610" s="172"/>
      <c r="CG610" s="172"/>
      <c r="CH610" s="172"/>
      <c r="CI610" s="172"/>
      <c r="CJ610" s="172"/>
      <c r="CK610" s="172"/>
      <c r="CL610" s="172"/>
      <c r="CM610" s="172"/>
      <c r="CN610" s="172"/>
      <c r="CO610" s="172"/>
      <c r="CP610" s="172"/>
      <c r="CQ610" s="172"/>
      <c r="CR610" s="172"/>
      <c r="CS610" s="172"/>
      <c r="CT610" s="172"/>
      <c r="CU610" s="172"/>
      <c r="CV610" s="172"/>
      <c r="CW610" s="172"/>
      <c r="CX610" s="172"/>
      <c r="CY610" s="172"/>
      <c r="CZ610" s="172"/>
    </row>
    <row r="611" spans="1:104" ht="11.25" customHeight="1" x14ac:dyDescent="0.25">
      <c r="A611" s="172"/>
      <c r="B611" s="172"/>
      <c r="C611" s="172"/>
      <c r="D611" s="172"/>
      <c r="E611" s="116"/>
      <c r="F611" s="119"/>
      <c r="G611" s="117"/>
      <c r="H611" s="116"/>
      <c r="I611" s="119"/>
      <c r="J611" s="172"/>
      <c r="K611" s="166"/>
      <c r="L611" s="166"/>
      <c r="M611" s="166"/>
      <c r="N611" s="166"/>
      <c r="O611" s="166"/>
      <c r="P611" s="166"/>
      <c r="Q611" s="166"/>
      <c r="R611" s="166"/>
      <c r="S611" s="172"/>
      <c r="T611" s="166"/>
      <c r="U611" s="166"/>
      <c r="V611" s="166"/>
      <c r="W611" s="166"/>
      <c r="X611" s="166"/>
      <c r="Y611" s="166"/>
      <c r="Z611" s="166"/>
      <c r="AA611" s="166"/>
      <c r="AB611" s="172"/>
      <c r="AC611" s="172"/>
      <c r="AD611" s="172"/>
      <c r="AE611" s="172"/>
      <c r="AF611" s="172"/>
      <c r="AG611" s="172"/>
      <c r="AH611" s="172"/>
      <c r="AI611" s="172"/>
      <c r="AJ611" s="172"/>
      <c r="AK611" s="172"/>
      <c r="AL611" s="174"/>
      <c r="AM611" s="172"/>
      <c r="AN611" s="172"/>
      <c r="AO611" s="172"/>
      <c r="AP611" s="172"/>
      <c r="AQ611" s="172"/>
      <c r="AR611" s="172"/>
      <c r="AS611" s="172"/>
      <c r="AT611" s="172"/>
      <c r="AU611" s="172"/>
      <c r="AV611" s="172"/>
      <c r="AW611" s="172"/>
      <c r="AX611" s="172"/>
      <c r="AY611" s="172"/>
      <c r="AZ611" s="172"/>
      <c r="BA611" s="172"/>
      <c r="BB611" s="172"/>
      <c r="BC611" s="172"/>
      <c r="BD611" s="172"/>
      <c r="BE611" s="172"/>
      <c r="BF611" s="172"/>
      <c r="BG611" s="172"/>
      <c r="BH611" s="172"/>
      <c r="BI611" s="172"/>
      <c r="BJ611" s="172"/>
      <c r="BK611" s="172"/>
      <c r="BL611" s="172"/>
      <c r="BM611" s="172"/>
      <c r="BN611" s="172"/>
      <c r="BO611" s="172"/>
      <c r="BP611" s="172"/>
      <c r="BQ611" s="172"/>
      <c r="BR611" s="172"/>
      <c r="BS611" s="172"/>
      <c r="BT611" s="172"/>
      <c r="BU611" s="172"/>
      <c r="BV611" s="172"/>
      <c r="BW611" s="172"/>
      <c r="BX611" s="172"/>
      <c r="BY611" s="172"/>
      <c r="BZ611" s="172"/>
      <c r="CA611" s="172"/>
      <c r="CB611" s="172"/>
      <c r="CC611" s="172"/>
      <c r="CD611" s="172"/>
      <c r="CE611" s="172"/>
      <c r="CF611" s="172"/>
      <c r="CG611" s="172"/>
      <c r="CH611" s="172"/>
      <c r="CI611" s="172"/>
      <c r="CJ611" s="172"/>
      <c r="CK611" s="172"/>
      <c r="CL611" s="172"/>
      <c r="CM611" s="172"/>
      <c r="CN611" s="172"/>
      <c r="CO611" s="172"/>
      <c r="CP611" s="172"/>
      <c r="CQ611" s="172"/>
      <c r="CR611" s="172"/>
      <c r="CS611" s="172"/>
      <c r="CT611" s="172"/>
      <c r="CU611" s="172"/>
      <c r="CV611" s="172"/>
      <c r="CW611" s="172"/>
      <c r="CX611" s="172"/>
      <c r="CY611" s="172"/>
      <c r="CZ611" s="172"/>
    </row>
    <row r="612" spans="1:104" ht="11.25" customHeight="1" x14ac:dyDescent="0.25">
      <c r="A612" s="172"/>
      <c r="B612" s="172"/>
      <c r="C612" s="172"/>
      <c r="D612" s="172"/>
      <c r="E612" s="116"/>
      <c r="F612" s="119"/>
      <c r="G612" s="117"/>
      <c r="H612" s="116"/>
      <c r="I612" s="119"/>
      <c r="J612" s="172"/>
      <c r="K612" s="166"/>
      <c r="L612" s="166"/>
      <c r="M612" s="166"/>
      <c r="N612" s="166"/>
      <c r="O612" s="166"/>
      <c r="P612" s="166"/>
      <c r="Q612" s="166"/>
      <c r="R612" s="166"/>
      <c r="S612" s="172"/>
      <c r="T612" s="166"/>
      <c r="U612" s="166"/>
      <c r="V612" s="166"/>
      <c r="W612" s="166"/>
      <c r="X612" s="166"/>
      <c r="Y612" s="166"/>
      <c r="Z612" s="166"/>
      <c r="AA612" s="166"/>
      <c r="AB612" s="172"/>
      <c r="AC612" s="172"/>
      <c r="AD612" s="172"/>
      <c r="AE612" s="172"/>
      <c r="AF612" s="172"/>
      <c r="AG612" s="172"/>
      <c r="AH612" s="172"/>
      <c r="AI612" s="172"/>
      <c r="AJ612" s="172"/>
      <c r="AK612" s="172"/>
      <c r="AL612" s="174"/>
      <c r="AM612" s="172"/>
      <c r="AN612" s="172"/>
      <c r="AO612" s="172"/>
      <c r="AP612" s="172"/>
      <c r="AQ612" s="172"/>
      <c r="AR612" s="172"/>
      <c r="AS612" s="172"/>
      <c r="AT612" s="172"/>
      <c r="AU612" s="172"/>
      <c r="AV612" s="172"/>
      <c r="AW612" s="172"/>
      <c r="AX612" s="172"/>
      <c r="AY612" s="172"/>
      <c r="AZ612" s="172"/>
      <c r="BA612" s="172"/>
      <c r="BB612" s="172"/>
      <c r="BC612" s="172"/>
      <c r="BD612" s="172"/>
      <c r="BE612" s="172"/>
      <c r="BF612" s="172"/>
      <c r="BG612" s="172"/>
      <c r="BH612" s="172"/>
      <c r="BI612" s="172"/>
      <c r="BJ612" s="172"/>
      <c r="BK612" s="172"/>
      <c r="BL612" s="172"/>
      <c r="BM612" s="172"/>
      <c r="BN612" s="172"/>
      <c r="BO612" s="172"/>
      <c r="BP612" s="172"/>
      <c r="BQ612" s="172"/>
      <c r="BR612" s="172"/>
      <c r="BS612" s="172"/>
      <c r="BT612" s="172"/>
      <c r="BU612" s="172"/>
      <c r="BV612" s="172"/>
      <c r="BW612" s="172"/>
      <c r="BX612" s="172"/>
      <c r="BY612" s="172"/>
      <c r="BZ612" s="172"/>
      <c r="CA612" s="172"/>
      <c r="CB612" s="172"/>
      <c r="CC612" s="172"/>
      <c r="CD612" s="172"/>
      <c r="CE612" s="172"/>
      <c r="CF612" s="172"/>
      <c r="CG612" s="172"/>
      <c r="CH612" s="172"/>
      <c r="CI612" s="172"/>
      <c r="CJ612" s="172"/>
      <c r="CK612" s="172"/>
      <c r="CL612" s="172"/>
      <c r="CM612" s="172"/>
      <c r="CN612" s="172"/>
      <c r="CO612" s="172"/>
      <c r="CP612" s="172"/>
      <c r="CQ612" s="172"/>
      <c r="CR612" s="172"/>
      <c r="CS612" s="172"/>
      <c r="CT612" s="172"/>
      <c r="CU612" s="172"/>
      <c r="CV612" s="172"/>
      <c r="CW612" s="172"/>
      <c r="CX612" s="172"/>
      <c r="CY612" s="172"/>
      <c r="CZ612" s="172"/>
    </row>
    <row r="613" spans="1:104" ht="11.25" customHeight="1" x14ac:dyDescent="0.25">
      <c r="A613" s="172"/>
      <c r="B613" s="172"/>
      <c r="C613" s="172"/>
      <c r="D613" s="172"/>
      <c r="E613" s="116"/>
      <c r="F613" s="119"/>
      <c r="G613" s="117"/>
      <c r="H613" s="116"/>
      <c r="I613" s="119"/>
      <c r="J613" s="172"/>
      <c r="K613" s="166"/>
      <c r="L613" s="166"/>
      <c r="M613" s="166"/>
      <c r="N613" s="166"/>
      <c r="O613" s="166"/>
      <c r="P613" s="166"/>
      <c r="Q613" s="166"/>
      <c r="R613" s="166"/>
      <c r="S613" s="172"/>
      <c r="T613" s="166"/>
      <c r="U613" s="166"/>
      <c r="V613" s="166"/>
      <c r="W613" s="166"/>
      <c r="X613" s="166"/>
      <c r="Y613" s="166"/>
      <c r="Z613" s="166"/>
      <c r="AA613" s="166"/>
      <c r="AB613" s="172"/>
      <c r="AC613" s="172"/>
      <c r="AD613" s="172"/>
      <c r="AE613" s="172"/>
      <c r="AF613" s="172"/>
      <c r="AG613" s="172"/>
      <c r="AH613" s="172"/>
      <c r="AI613" s="172"/>
      <c r="AJ613" s="172"/>
      <c r="AK613" s="172"/>
      <c r="AL613" s="174"/>
      <c r="AM613" s="172"/>
      <c r="AN613" s="172"/>
      <c r="AO613" s="172"/>
      <c r="AP613" s="172"/>
      <c r="AQ613" s="172"/>
      <c r="AR613" s="172"/>
      <c r="AS613" s="172"/>
      <c r="AT613" s="172"/>
      <c r="AU613" s="172"/>
      <c r="AV613" s="172"/>
      <c r="AW613" s="172"/>
      <c r="AX613" s="172"/>
      <c r="AY613" s="172"/>
      <c r="AZ613" s="172"/>
      <c r="BA613" s="172"/>
      <c r="BB613" s="172"/>
      <c r="BC613" s="172"/>
      <c r="BD613" s="172"/>
      <c r="BE613" s="172"/>
      <c r="BF613" s="172"/>
      <c r="BG613" s="172"/>
      <c r="BH613" s="172"/>
      <c r="BI613" s="172"/>
      <c r="BJ613" s="172"/>
      <c r="BK613" s="172"/>
      <c r="BL613" s="172"/>
      <c r="BM613" s="172"/>
      <c r="BN613" s="172"/>
      <c r="BO613" s="172"/>
      <c r="BP613" s="172"/>
      <c r="BQ613" s="172"/>
      <c r="BR613" s="172"/>
      <c r="BS613" s="172"/>
      <c r="BT613" s="172"/>
      <c r="BU613" s="172"/>
      <c r="BV613" s="172"/>
      <c r="BW613" s="172"/>
      <c r="BX613" s="172"/>
      <c r="BY613" s="172"/>
      <c r="BZ613" s="172"/>
      <c r="CA613" s="172"/>
      <c r="CB613" s="172"/>
      <c r="CC613" s="172"/>
      <c r="CD613" s="172"/>
      <c r="CE613" s="172"/>
      <c r="CF613" s="172"/>
      <c r="CG613" s="172"/>
      <c r="CH613" s="172"/>
      <c r="CI613" s="172"/>
      <c r="CJ613" s="172"/>
      <c r="CK613" s="172"/>
      <c r="CL613" s="172"/>
      <c r="CM613" s="172"/>
      <c r="CN613" s="172"/>
      <c r="CO613" s="172"/>
      <c r="CP613" s="172"/>
      <c r="CQ613" s="172"/>
      <c r="CR613" s="172"/>
      <c r="CS613" s="172"/>
      <c r="CT613" s="172"/>
      <c r="CU613" s="172"/>
      <c r="CV613" s="172"/>
      <c r="CW613" s="172"/>
      <c r="CX613" s="172"/>
      <c r="CY613" s="172"/>
      <c r="CZ613" s="172"/>
    </row>
    <row r="614" spans="1:104" ht="11.25" customHeight="1" x14ac:dyDescent="0.25">
      <c r="A614" s="172"/>
      <c r="B614" s="172"/>
      <c r="C614" s="172"/>
      <c r="D614" s="172"/>
      <c r="E614" s="116"/>
      <c r="F614" s="119"/>
      <c r="G614" s="117"/>
      <c r="H614" s="116"/>
      <c r="I614" s="119"/>
      <c r="J614" s="172"/>
      <c r="K614" s="166"/>
      <c r="L614" s="166"/>
      <c r="M614" s="166"/>
      <c r="N614" s="166"/>
      <c r="O614" s="166"/>
      <c r="P614" s="166"/>
      <c r="Q614" s="166"/>
      <c r="R614" s="166"/>
      <c r="S614" s="172"/>
      <c r="T614" s="166"/>
      <c r="U614" s="166"/>
      <c r="V614" s="166"/>
      <c r="W614" s="166"/>
      <c r="X614" s="166"/>
      <c r="Y614" s="166"/>
      <c r="Z614" s="166"/>
      <c r="AA614" s="166"/>
      <c r="AB614" s="172"/>
      <c r="AC614" s="172"/>
      <c r="AD614" s="172"/>
      <c r="AE614" s="172"/>
      <c r="AF614" s="172"/>
      <c r="AG614" s="172"/>
      <c r="AH614" s="172"/>
      <c r="AI614" s="172"/>
      <c r="AJ614" s="172"/>
      <c r="AK614" s="172"/>
      <c r="AL614" s="174"/>
      <c r="AM614" s="172"/>
      <c r="AN614" s="172"/>
      <c r="AO614" s="172"/>
      <c r="AP614" s="172"/>
      <c r="AQ614" s="172"/>
      <c r="AR614" s="172"/>
      <c r="AS614" s="172"/>
      <c r="AT614" s="172"/>
      <c r="AU614" s="172"/>
      <c r="AV614" s="172"/>
      <c r="AW614" s="172"/>
      <c r="AX614" s="172"/>
      <c r="AY614" s="172"/>
      <c r="AZ614" s="172"/>
      <c r="BA614" s="172"/>
      <c r="BB614" s="172"/>
      <c r="BC614" s="172"/>
      <c r="BD614" s="172"/>
      <c r="BE614" s="172"/>
      <c r="BF614" s="172"/>
      <c r="BG614" s="172"/>
      <c r="BH614" s="172"/>
      <c r="BI614" s="172"/>
      <c r="BJ614" s="172"/>
      <c r="BK614" s="172"/>
      <c r="BL614" s="172"/>
      <c r="BM614" s="172"/>
      <c r="BN614" s="172"/>
      <c r="BO614" s="172"/>
      <c r="BP614" s="172"/>
      <c r="BQ614" s="172"/>
      <c r="BR614" s="172"/>
      <c r="BS614" s="172"/>
      <c r="BT614" s="172"/>
      <c r="BU614" s="172"/>
      <c r="BV614" s="172"/>
      <c r="BW614" s="172"/>
      <c r="BX614" s="172"/>
      <c r="BY614" s="172"/>
      <c r="BZ614" s="172"/>
      <c r="CA614" s="172"/>
      <c r="CB614" s="172"/>
      <c r="CC614" s="172"/>
      <c r="CD614" s="172"/>
      <c r="CE614" s="172"/>
      <c r="CF614" s="172"/>
      <c r="CG614" s="172"/>
      <c r="CH614" s="172"/>
      <c r="CI614" s="172"/>
      <c r="CJ614" s="172"/>
      <c r="CK614" s="172"/>
      <c r="CL614" s="172"/>
      <c r="CM614" s="172"/>
      <c r="CN614" s="172"/>
      <c r="CO614" s="172"/>
      <c r="CP614" s="172"/>
      <c r="CQ614" s="172"/>
      <c r="CR614" s="172"/>
      <c r="CS614" s="172"/>
      <c r="CT614" s="172"/>
      <c r="CU614" s="172"/>
      <c r="CV614" s="172"/>
      <c r="CW614" s="172"/>
      <c r="CX614" s="172"/>
      <c r="CY614" s="172"/>
      <c r="CZ614" s="172"/>
    </row>
    <row r="615" spans="1:104" ht="11.25" customHeight="1" x14ac:dyDescent="0.25">
      <c r="A615" s="172"/>
      <c r="B615" s="172"/>
      <c r="C615" s="172"/>
      <c r="D615" s="172"/>
      <c r="E615" s="116"/>
      <c r="F615" s="119"/>
      <c r="G615" s="117"/>
      <c r="H615" s="116"/>
      <c r="I615" s="119"/>
      <c r="J615" s="172"/>
      <c r="K615" s="166"/>
      <c r="L615" s="166"/>
      <c r="M615" s="166"/>
      <c r="N615" s="166"/>
      <c r="O615" s="166"/>
      <c r="P615" s="166"/>
      <c r="Q615" s="166"/>
      <c r="R615" s="166"/>
      <c r="S615" s="172"/>
      <c r="T615" s="166"/>
      <c r="U615" s="166"/>
      <c r="V615" s="166"/>
      <c r="W615" s="166"/>
      <c r="X615" s="166"/>
      <c r="Y615" s="166"/>
      <c r="Z615" s="166"/>
      <c r="AA615" s="166"/>
      <c r="AB615" s="172"/>
      <c r="AC615" s="172"/>
      <c r="AD615" s="172"/>
      <c r="AE615" s="172"/>
      <c r="AF615" s="172"/>
      <c r="AG615" s="172"/>
      <c r="AH615" s="172"/>
      <c r="AI615" s="172"/>
      <c r="AJ615" s="172"/>
      <c r="AK615" s="172"/>
      <c r="AL615" s="174"/>
      <c r="AM615" s="172"/>
      <c r="AN615" s="172"/>
      <c r="AO615" s="172"/>
      <c r="AP615" s="172"/>
      <c r="AQ615" s="172"/>
      <c r="AR615" s="172"/>
      <c r="AS615" s="172"/>
      <c r="AT615" s="172"/>
      <c r="AU615" s="172"/>
      <c r="AV615" s="172"/>
      <c r="AW615" s="172"/>
      <c r="AX615" s="172"/>
      <c r="AY615" s="172"/>
      <c r="AZ615" s="172"/>
      <c r="BA615" s="172"/>
      <c r="BB615" s="172"/>
      <c r="BC615" s="172"/>
      <c r="BD615" s="172"/>
      <c r="BE615" s="172"/>
      <c r="BF615" s="172"/>
      <c r="BG615" s="172"/>
      <c r="BH615" s="172"/>
      <c r="BI615" s="172"/>
      <c r="BJ615" s="172"/>
      <c r="BK615" s="172"/>
      <c r="BL615" s="172"/>
      <c r="BM615" s="172"/>
      <c r="BN615" s="172"/>
      <c r="BO615" s="172"/>
      <c r="BP615" s="172"/>
      <c r="BQ615" s="172"/>
      <c r="BR615" s="172"/>
      <c r="BS615" s="172"/>
      <c r="BT615" s="172"/>
      <c r="BU615" s="172"/>
      <c r="BV615" s="172"/>
      <c r="BW615" s="172"/>
      <c r="BX615" s="172"/>
      <c r="BY615" s="172"/>
      <c r="BZ615" s="172"/>
      <c r="CA615" s="172"/>
      <c r="CB615" s="172"/>
      <c r="CC615" s="172"/>
      <c r="CD615" s="172"/>
      <c r="CE615" s="172"/>
      <c r="CF615" s="172"/>
      <c r="CG615" s="172"/>
      <c r="CH615" s="172"/>
      <c r="CI615" s="172"/>
      <c r="CJ615" s="172"/>
      <c r="CK615" s="172"/>
      <c r="CL615" s="172"/>
      <c r="CM615" s="172"/>
      <c r="CN615" s="172"/>
      <c r="CO615" s="172"/>
      <c r="CP615" s="172"/>
      <c r="CQ615" s="172"/>
      <c r="CR615" s="172"/>
      <c r="CS615" s="172"/>
      <c r="CT615" s="172"/>
      <c r="CU615" s="172"/>
      <c r="CV615" s="172"/>
      <c r="CW615" s="172"/>
      <c r="CX615" s="172"/>
      <c r="CY615" s="172"/>
      <c r="CZ615" s="172"/>
    </row>
    <row r="616" spans="1:104" ht="11.25" customHeight="1" x14ac:dyDescent="0.25">
      <c r="A616" s="172"/>
      <c r="B616" s="172"/>
      <c r="C616" s="172"/>
      <c r="D616" s="172"/>
      <c r="E616" s="116"/>
      <c r="F616" s="119"/>
      <c r="G616" s="117"/>
      <c r="H616" s="116"/>
      <c r="I616" s="119"/>
      <c r="J616" s="172"/>
      <c r="K616" s="166"/>
      <c r="L616" s="166"/>
      <c r="M616" s="166"/>
      <c r="N616" s="166"/>
      <c r="O616" s="166"/>
      <c r="P616" s="166"/>
      <c r="Q616" s="166"/>
      <c r="R616" s="166"/>
      <c r="S616" s="172"/>
      <c r="T616" s="166"/>
      <c r="U616" s="166"/>
      <c r="V616" s="166"/>
      <c r="W616" s="166"/>
      <c r="X616" s="166"/>
      <c r="Y616" s="166"/>
      <c r="Z616" s="166"/>
      <c r="AA616" s="166"/>
      <c r="AB616" s="172"/>
      <c r="AC616" s="172"/>
      <c r="AD616" s="172"/>
      <c r="AE616" s="172"/>
      <c r="AF616" s="172"/>
      <c r="AG616" s="172"/>
      <c r="AH616" s="172"/>
      <c r="AI616" s="172"/>
      <c r="AJ616" s="172"/>
      <c r="AK616" s="172"/>
      <c r="AL616" s="174"/>
      <c r="AM616" s="172"/>
      <c r="AN616" s="172"/>
      <c r="AO616" s="172"/>
      <c r="AP616" s="172"/>
      <c r="AQ616" s="172"/>
      <c r="AR616" s="172"/>
      <c r="AS616" s="172"/>
      <c r="AT616" s="172"/>
      <c r="AU616" s="172"/>
      <c r="AV616" s="172"/>
      <c r="AW616" s="172"/>
      <c r="AX616" s="172"/>
      <c r="AY616" s="172"/>
      <c r="AZ616" s="172"/>
      <c r="BA616" s="172"/>
      <c r="BB616" s="172"/>
      <c r="BC616" s="172"/>
      <c r="BD616" s="172"/>
      <c r="BE616" s="172"/>
      <c r="BF616" s="172"/>
      <c r="BG616" s="172"/>
      <c r="BH616" s="172"/>
      <c r="BI616" s="172"/>
      <c r="BJ616" s="172"/>
      <c r="BK616" s="172"/>
      <c r="BL616" s="172"/>
      <c r="BM616" s="172"/>
      <c r="BN616" s="172"/>
      <c r="BO616" s="172"/>
      <c r="BP616" s="172"/>
      <c r="BQ616" s="172"/>
      <c r="BR616" s="172"/>
      <c r="BS616" s="172"/>
      <c r="BT616" s="172"/>
      <c r="BU616" s="172"/>
      <c r="BV616" s="172"/>
      <c r="BW616" s="172"/>
      <c r="BX616" s="172"/>
      <c r="BY616" s="172"/>
      <c r="BZ616" s="172"/>
      <c r="CA616" s="172"/>
      <c r="CB616" s="172"/>
      <c r="CC616" s="172"/>
      <c r="CD616" s="172"/>
      <c r="CE616" s="172"/>
      <c r="CF616" s="172"/>
      <c r="CG616" s="172"/>
      <c r="CH616" s="172"/>
      <c r="CI616" s="172"/>
      <c r="CJ616" s="172"/>
      <c r="CK616" s="172"/>
      <c r="CL616" s="172"/>
      <c r="CM616" s="172"/>
      <c r="CN616" s="172"/>
      <c r="CO616" s="172"/>
      <c r="CP616" s="172"/>
      <c r="CQ616" s="172"/>
      <c r="CR616" s="172"/>
      <c r="CS616" s="172"/>
      <c r="CT616" s="172"/>
      <c r="CU616" s="172"/>
      <c r="CV616" s="172"/>
      <c r="CW616" s="172"/>
      <c r="CX616" s="172"/>
      <c r="CY616" s="172"/>
      <c r="CZ616" s="172"/>
    </row>
    <row r="617" spans="1:104" ht="11.25" customHeight="1" x14ac:dyDescent="0.25">
      <c r="A617" s="172"/>
      <c r="B617" s="172"/>
      <c r="C617" s="172"/>
      <c r="D617" s="172"/>
      <c r="E617" s="116"/>
      <c r="F617" s="119"/>
      <c r="G617" s="117"/>
      <c r="H617" s="116"/>
      <c r="I617" s="119"/>
      <c r="J617" s="172"/>
      <c r="K617" s="166"/>
      <c r="L617" s="166"/>
      <c r="M617" s="166"/>
      <c r="N617" s="166"/>
      <c r="O617" s="166"/>
      <c r="P617" s="166"/>
      <c r="Q617" s="166"/>
      <c r="R617" s="166"/>
      <c r="S617" s="172"/>
      <c r="T617" s="166"/>
      <c r="U617" s="166"/>
      <c r="V617" s="166"/>
      <c r="W617" s="166"/>
      <c r="X617" s="166"/>
      <c r="Y617" s="166"/>
      <c r="Z617" s="166"/>
      <c r="AA617" s="166"/>
      <c r="AB617" s="172"/>
      <c r="AC617" s="172"/>
      <c r="AD617" s="172"/>
      <c r="AE617" s="172"/>
      <c r="AF617" s="172"/>
      <c r="AG617" s="172"/>
      <c r="AH617" s="172"/>
      <c r="AI617" s="172"/>
      <c r="AJ617" s="172"/>
      <c r="AK617" s="172"/>
      <c r="AL617" s="174"/>
      <c r="AM617" s="172"/>
      <c r="AN617" s="172"/>
      <c r="AO617" s="172"/>
      <c r="AP617" s="172"/>
      <c r="AQ617" s="172"/>
      <c r="AR617" s="172"/>
      <c r="AS617" s="172"/>
      <c r="AT617" s="172"/>
      <c r="AU617" s="172"/>
      <c r="AV617" s="172"/>
      <c r="AW617" s="172"/>
      <c r="AX617" s="172"/>
      <c r="AY617" s="172"/>
      <c r="AZ617" s="172"/>
      <c r="BA617" s="172"/>
      <c r="BB617" s="172"/>
      <c r="BC617" s="172"/>
      <c r="BD617" s="172"/>
      <c r="BE617" s="172"/>
      <c r="BF617" s="172"/>
      <c r="BG617" s="172"/>
      <c r="BH617" s="172"/>
      <c r="BI617" s="172"/>
      <c r="BJ617" s="172"/>
      <c r="BK617" s="172"/>
      <c r="BL617" s="172"/>
      <c r="BM617" s="172"/>
      <c r="BN617" s="172"/>
      <c r="BO617" s="172"/>
      <c r="BP617" s="172"/>
      <c r="BQ617" s="172"/>
      <c r="BR617" s="172"/>
      <c r="BS617" s="172"/>
      <c r="BT617" s="172"/>
      <c r="BU617" s="172"/>
      <c r="BV617" s="172"/>
      <c r="BW617" s="172"/>
      <c r="BX617" s="172"/>
      <c r="BY617" s="172"/>
      <c r="BZ617" s="172"/>
      <c r="CA617" s="172"/>
      <c r="CB617" s="172"/>
      <c r="CC617" s="172"/>
      <c r="CD617" s="172"/>
      <c r="CE617" s="172"/>
      <c r="CF617" s="172"/>
      <c r="CG617" s="172"/>
      <c r="CH617" s="172"/>
      <c r="CI617" s="172"/>
      <c r="CJ617" s="172"/>
      <c r="CK617" s="172"/>
      <c r="CL617" s="172"/>
      <c r="CM617" s="172"/>
      <c r="CN617" s="172"/>
      <c r="CO617" s="172"/>
      <c r="CP617" s="172"/>
      <c r="CQ617" s="172"/>
      <c r="CR617" s="172"/>
      <c r="CS617" s="172"/>
      <c r="CT617" s="172"/>
      <c r="CU617" s="172"/>
      <c r="CV617" s="172"/>
      <c r="CW617" s="172"/>
      <c r="CX617" s="172"/>
      <c r="CY617" s="172"/>
      <c r="CZ617" s="172"/>
    </row>
    <row r="618" spans="1:104" ht="11.25" customHeight="1" x14ac:dyDescent="0.25">
      <c r="A618" s="172"/>
      <c r="B618" s="172"/>
      <c r="C618" s="172"/>
      <c r="D618" s="172"/>
      <c r="E618" s="116"/>
      <c r="F618" s="119"/>
      <c r="G618" s="117"/>
      <c r="H618" s="116"/>
      <c r="I618" s="119"/>
      <c r="J618" s="172"/>
      <c r="K618" s="166"/>
      <c r="L618" s="166"/>
      <c r="M618" s="166"/>
      <c r="N618" s="166"/>
      <c r="O618" s="166"/>
      <c r="P618" s="166"/>
      <c r="Q618" s="166"/>
      <c r="R618" s="166"/>
      <c r="S618" s="172"/>
      <c r="T618" s="166"/>
      <c r="U618" s="166"/>
      <c r="V618" s="166"/>
      <c r="W618" s="166"/>
      <c r="X618" s="166"/>
      <c r="Y618" s="166"/>
      <c r="Z618" s="166"/>
      <c r="AA618" s="166"/>
      <c r="AB618" s="172"/>
      <c r="AC618" s="172"/>
      <c r="AD618" s="172"/>
      <c r="AE618" s="172"/>
      <c r="AF618" s="172"/>
      <c r="AG618" s="172"/>
      <c r="AH618" s="172"/>
      <c r="AI618" s="172"/>
      <c r="AJ618" s="172"/>
      <c r="AK618" s="172"/>
      <c r="AL618" s="174"/>
      <c r="AM618" s="172"/>
      <c r="AN618" s="172"/>
      <c r="AO618" s="172"/>
      <c r="AP618" s="172"/>
      <c r="AQ618" s="172"/>
      <c r="AR618" s="172"/>
      <c r="AS618" s="172"/>
      <c r="AT618" s="172"/>
      <c r="AU618" s="172"/>
      <c r="AV618" s="172"/>
      <c r="AW618" s="172"/>
      <c r="AX618" s="172"/>
      <c r="AY618" s="172"/>
      <c r="AZ618" s="172"/>
      <c r="BA618" s="172"/>
      <c r="BB618" s="172"/>
      <c r="BC618" s="172"/>
      <c r="BD618" s="172"/>
      <c r="BE618" s="172"/>
      <c r="BF618" s="172"/>
      <c r="BG618" s="172"/>
      <c r="BH618" s="172"/>
      <c r="BI618" s="172"/>
      <c r="BJ618" s="172"/>
      <c r="BK618" s="172"/>
      <c r="BL618" s="172"/>
      <c r="BM618" s="172"/>
      <c r="BN618" s="172"/>
      <c r="BO618" s="172"/>
      <c r="BP618" s="172"/>
      <c r="BQ618" s="172"/>
      <c r="BR618" s="172"/>
      <c r="BS618" s="172"/>
      <c r="BT618" s="172"/>
      <c r="BU618" s="172"/>
      <c r="BV618" s="172"/>
      <c r="BW618" s="172"/>
      <c r="BX618" s="172"/>
      <c r="BY618" s="172"/>
      <c r="BZ618" s="172"/>
      <c r="CA618" s="172"/>
      <c r="CB618" s="172"/>
      <c r="CC618" s="172"/>
      <c r="CD618" s="172"/>
      <c r="CE618" s="172"/>
      <c r="CF618" s="172"/>
      <c r="CG618" s="172"/>
      <c r="CH618" s="172"/>
      <c r="CI618" s="172"/>
      <c r="CJ618" s="172"/>
      <c r="CK618" s="172"/>
      <c r="CL618" s="172"/>
      <c r="CM618" s="172"/>
      <c r="CN618" s="172"/>
      <c r="CO618" s="172"/>
      <c r="CP618" s="172"/>
      <c r="CQ618" s="172"/>
      <c r="CR618" s="172"/>
      <c r="CS618" s="172"/>
      <c r="CT618" s="172"/>
      <c r="CU618" s="172"/>
      <c r="CV618" s="172"/>
      <c r="CW618" s="172"/>
      <c r="CX618" s="172"/>
      <c r="CY618" s="172"/>
      <c r="CZ618" s="172"/>
    </row>
    <row r="619" spans="1:104" ht="11.25" customHeight="1" x14ac:dyDescent="0.25">
      <c r="A619" s="172"/>
      <c r="B619" s="172"/>
      <c r="C619" s="172"/>
      <c r="D619" s="172"/>
      <c r="E619" s="116"/>
      <c r="F619" s="119"/>
      <c r="G619" s="117"/>
      <c r="H619" s="116"/>
      <c r="I619" s="119"/>
      <c r="J619" s="172"/>
      <c r="K619" s="166"/>
      <c r="L619" s="166"/>
      <c r="M619" s="166"/>
      <c r="N619" s="166"/>
      <c r="O619" s="166"/>
      <c r="P619" s="166"/>
      <c r="Q619" s="166"/>
      <c r="R619" s="166"/>
      <c r="S619" s="172"/>
      <c r="T619" s="166"/>
      <c r="U619" s="166"/>
      <c r="V619" s="166"/>
      <c r="W619" s="166"/>
      <c r="X619" s="166"/>
      <c r="Y619" s="166"/>
      <c r="Z619" s="166"/>
      <c r="AA619" s="166"/>
      <c r="AB619" s="172"/>
      <c r="AC619" s="172"/>
      <c r="AD619" s="172"/>
      <c r="AE619" s="172"/>
      <c r="AF619" s="172"/>
      <c r="AG619" s="172"/>
      <c r="AH619" s="172"/>
      <c r="AI619" s="172"/>
      <c r="AJ619" s="172"/>
      <c r="AK619" s="172"/>
      <c r="AL619" s="174"/>
      <c r="AM619" s="172"/>
      <c r="AN619" s="172"/>
      <c r="AO619" s="172"/>
      <c r="AP619" s="172"/>
      <c r="AQ619" s="172"/>
      <c r="AR619" s="172"/>
      <c r="AS619" s="172"/>
      <c r="AT619" s="172"/>
      <c r="AU619" s="172"/>
      <c r="AV619" s="172"/>
      <c r="AW619" s="172"/>
      <c r="AX619" s="172"/>
      <c r="AY619" s="172"/>
      <c r="AZ619" s="172"/>
      <c r="BA619" s="172"/>
      <c r="BB619" s="172"/>
      <c r="BC619" s="172"/>
      <c r="BD619" s="172"/>
      <c r="BE619" s="172"/>
      <c r="BF619" s="172"/>
      <c r="BG619" s="172"/>
      <c r="BH619" s="172"/>
      <c r="BI619" s="172"/>
      <c r="BJ619" s="172"/>
      <c r="BK619" s="172"/>
      <c r="BL619" s="172"/>
      <c r="BM619" s="172"/>
      <c r="BN619" s="172"/>
      <c r="BO619" s="172"/>
      <c r="BP619" s="172"/>
      <c r="BQ619" s="172"/>
      <c r="BR619" s="172"/>
      <c r="BS619" s="172"/>
      <c r="BT619" s="172"/>
      <c r="BU619" s="172"/>
      <c r="BV619" s="172"/>
      <c r="BW619" s="172"/>
      <c r="BX619" s="172"/>
      <c r="BY619" s="172"/>
      <c r="BZ619" s="172"/>
      <c r="CA619" s="172"/>
      <c r="CB619" s="172"/>
      <c r="CC619" s="172"/>
      <c r="CD619" s="172"/>
      <c r="CE619" s="172"/>
      <c r="CF619" s="172"/>
      <c r="CG619" s="172"/>
      <c r="CH619" s="172"/>
      <c r="CI619" s="172"/>
      <c r="CJ619" s="172"/>
      <c r="CK619" s="172"/>
      <c r="CL619" s="172"/>
      <c r="CM619" s="172"/>
      <c r="CN619" s="172"/>
      <c r="CO619" s="172"/>
      <c r="CP619" s="172"/>
      <c r="CQ619" s="172"/>
      <c r="CR619" s="172"/>
      <c r="CS619" s="172"/>
      <c r="CT619" s="172"/>
      <c r="CU619" s="172"/>
      <c r="CV619" s="172"/>
      <c r="CW619" s="172"/>
      <c r="CX619" s="172"/>
      <c r="CY619" s="172"/>
      <c r="CZ619" s="172"/>
    </row>
    <row r="620" spans="1:104" ht="11.25" customHeight="1" x14ac:dyDescent="0.25">
      <c r="A620" s="172"/>
      <c r="B620" s="172"/>
      <c r="C620" s="172"/>
      <c r="D620" s="172"/>
      <c r="E620" s="116"/>
      <c r="F620" s="119"/>
      <c r="G620" s="117"/>
      <c r="H620" s="116"/>
      <c r="I620" s="119"/>
      <c r="J620" s="172"/>
      <c r="K620" s="166"/>
      <c r="L620" s="166"/>
      <c r="M620" s="166"/>
      <c r="N620" s="166"/>
      <c r="O620" s="166"/>
      <c r="P620" s="166"/>
      <c r="Q620" s="166"/>
      <c r="R620" s="166"/>
      <c r="S620" s="172"/>
      <c r="T620" s="166"/>
      <c r="U620" s="166"/>
      <c r="V620" s="166"/>
      <c r="W620" s="166"/>
      <c r="X620" s="166"/>
      <c r="Y620" s="166"/>
      <c r="Z620" s="166"/>
      <c r="AA620" s="166"/>
      <c r="AB620" s="172"/>
      <c r="AC620" s="172"/>
      <c r="AD620" s="172"/>
      <c r="AE620" s="172"/>
      <c r="AF620" s="172"/>
      <c r="AG620" s="172"/>
      <c r="AH620" s="172"/>
      <c r="AI620" s="172"/>
      <c r="AJ620" s="172"/>
      <c r="AK620" s="172"/>
      <c r="AL620" s="174"/>
      <c r="AM620" s="172"/>
      <c r="AN620" s="172"/>
      <c r="AO620" s="172"/>
      <c r="AP620" s="172"/>
      <c r="AQ620" s="172"/>
      <c r="AR620" s="172"/>
      <c r="AS620" s="172"/>
      <c r="AT620" s="172"/>
      <c r="AU620" s="172"/>
      <c r="AV620" s="172"/>
      <c r="AW620" s="172"/>
      <c r="AX620" s="172"/>
      <c r="AY620" s="172"/>
      <c r="AZ620" s="172"/>
      <c r="BA620" s="172"/>
      <c r="BB620" s="172"/>
      <c r="BC620" s="172"/>
      <c r="BD620" s="172"/>
      <c r="BE620" s="172"/>
      <c r="BF620" s="172"/>
      <c r="BG620" s="172"/>
      <c r="BH620" s="172"/>
      <c r="BI620" s="172"/>
      <c r="BJ620" s="172"/>
      <c r="BK620" s="172"/>
      <c r="BL620" s="172"/>
      <c r="BM620" s="172"/>
      <c r="BN620" s="172"/>
      <c r="BO620" s="172"/>
      <c r="BP620" s="172"/>
      <c r="BQ620" s="172"/>
      <c r="BR620" s="172"/>
      <c r="BS620" s="172"/>
      <c r="BT620" s="172"/>
      <c r="BU620" s="172"/>
      <c r="BV620" s="172"/>
      <c r="BW620" s="172"/>
      <c r="BX620" s="172"/>
      <c r="BY620" s="172"/>
      <c r="BZ620" s="172"/>
      <c r="CA620" s="172"/>
      <c r="CB620" s="172"/>
      <c r="CC620" s="172"/>
      <c r="CD620" s="172"/>
      <c r="CE620" s="172"/>
      <c r="CF620" s="172"/>
      <c r="CG620" s="172"/>
      <c r="CH620" s="172"/>
      <c r="CI620" s="172"/>
      <c r="CJ620" s="172"/>
      <c r="CK620" s="172"/>
      <c r="CL620" s="172"/>
      <c r="CM620" s="172"/>
      <c r="CN620" s="172"/>
      <c r="CO620" s="172"/>
      <c r="CP620" s="172"/>
      <c r="CQ620" s="172"/>
      <c r="CR620" s="172"/>
      <c r="CS620" s="172"/>
      <c r="CT620" s="172"/>
      <c r="CU620" s="172"/>
      <c r="CV620" s="172"/>
      <c r="CW620" s="172"/>
      <c r="CX620" s="172"/>
      <c r="CY620" s="172"/>
      <c r="CZ620" s="172"/>
    </row>
    <row r="621" spans="1:104" ht="11.25" customHeight="1" x14ac:dyDescent="0.25">
      <c r="A621" s="172"/>
      <c r="B621" s="172"/>
      <c r="C621" s="172"/>
      <c r="D621" s="172"/>
      <c r="E621" s="116"/>
      <c r="F621" s="119"/>
      <c r="G621" s="117"/>
      <c r="H621" s="116"/>
      <c r="I621" s="119"/>
      <c r="J621" s="172"/>
      <c r="K621" s="166"/>
      <c r="L621" s="166"/>
      <c r="M621" s="166"/>
      <c r="N621" s="166"/>
      <c r="O621" s="166"/>
      <c r="P621" s="166"/>
      <c r="Q621" s="166"/>
      <c r="R621" s="166"/>
      <c r="S621" s="172"/>
      <c r="T621" s="166"/>
      <c r="U621" s="166"/>
      <c r="V621" s="166"/>
      <c r="W621" s="166"/>
      <c r="X621" s="166"/>
      <c r="Y621" s="166"/>
      <c r="Z621" s="166"/>
      <c r="AA621" s="166"/>
      <c r="AB621" s="172"/>
      <c r="AC621" s="172"/>
      <c r="AD621" s="172"/>
      <c r="AE621" s="172"/>
      <c r="AF621" s="172"/>
      <c r="AG621" s="172"/>
      <c r="AH621" s="172"/>
      <c r="AI621" s="172"/>
      <c r="AJ621" s="172"/>
      <c r="AK621" s="172"/>
      <c r="AL621" s="174"/>
      <c r="AM621" s="172"/>
      <c r="AN621" s="172"/>
      <c r="AO621" s="172"/>
      <c r="AP621" s="172"/>
      <c r="AQ621" s="172"/>
      <c r="AR621" s="172"/>
      <c r="AS621" s="172"/>
      <c r="AT621" s="172"/>
      <c r="AU621" s="172"/>
      <c r="AV621" s="172"/>
      <c r="AW621" s="172"/>
      <c r="AX621" s="172"/>
      <c r="AY621" s="172"/>
      <c r="AZ621" s="172"/>
      <c r="BA621" s="172"/>
      <c r="BB621" s="172"/>
      <c r="BC621" s="172"/>
      <c r="BD621" s="172"/>
      <c r="BE621" s="172"/>
      <c r="BF621" s="172"/>
      <c r="BG621" s="172"/>
      <c r="BH621" s="172"/>
      <c r="BI621" s="172"/>
      <c r="BJ621" s="172"/>
      <c r="BK621" s="172"/>
      <c r="BL621" s="172"/>
      <c r="BM621" s="172"/>
      <c r="BN621" s="172"/>
      <c r="BO621" s="172"/>
      <c r="BP621" s="172"/>
      <c r="BQ621" s="172"/>
      <c r="BR621" s="172"/>
      <c r="BS621" s="172"/>
      <c r="BT621" s="172"/>
      <c r="BU621" s="172"/>
      <c r="BV621" s="172"/>
      <c r="BW621" s="172"/>
      <c r="BX621" s="172"/>
      <c r="BY621" s="172"/>
      <c r="BZ621" s="172"/>
      <c r="CA621" s="172"/>
      <c r="CB621" s="172"/>
      <c r="CC621" s="172"/>
      <c r="CD621" s="172"/>
      <c r="CE621" s="172"/>
      <c r="CF621" s="172"/>
      <c r="CG621" s="172"/>
      <c r="CH621" s="172"/>
      <c r="CI621" s="172"/>
      <c r="CJ621" s="172"/>
      <c r="CK621" s="172"/>
      <c r="CL621" s="172"/>
      <c r="CM621" s="172"/>
      <c r="CN621" s="172"/>
      <c r="CO621" s="172"/>
      <c r="CP621" s="172"/>
      <c r="CQ621" s="172"/>
      <c r="CR621" s="172"/>
      <c r="CS621" s="172"/>
      <c r="CT621" s="172"/>
      <c r="CU621" s="172"/>
      <c r="CV621" s="172"/>
      <c r="CW621" s="172"/>
      <c r="CX621" s="172"/>
      <c r="CY621" s="172"/>
      <c r="CZ621" s="172"/>
    </row>
    <row r="622" spans="1:104" ht="11.25" customHeight="1" x14ac:dyDescent="0.25">
      <c r="A622" s="172"/>
      <c r="B622" s="172"/>
      <c r="C622" s="172"/>
      <c r="D622" s="172"/>
      <c r="E622" s="116"/>
      <c r="F622" s="119"/>
      <c r="G622" s="117"/>
      <c r="H622" s="116"/>
      <c r="I622" s="119"/>
      <c r="J622" s="172"/>
      <c r="K622" s="166"/>
      <c r="L622" s="166"/>
      <c r="M622" s="166"/>
      <c r="N622" s="166"/>
      <c r="O622" s="166"/>
      <c r="P622" s="166"/>
      <c r="Q622" s="166"/>
      <c r="R622" s="166"/>
      <c r="S622" s="172"/>
      <c r="T622" s="166"/>
      <c r="U622" s="166"/>
      <c r="V622" s="166"/>
      <c r="W622" s="166"/>
      <c r="X622" s="166"/>
      <c r="Y622" s="166"/>
      <c r="Z622" s="166"/>
      <c r="AA622" s="166"/>
      <c r="AB622" s="172"/>
      <c r="AC622" s="172"/>
      <c r="AD622" s="172"/>
      <c r="AE622" s="172"/>
      <c r="AF622" s="172"/>
      <c r="AG622" s="172"/>
      <c r="AH622" s="172"/>
      <c r="AI622" s="172"/>
      <c r="AJ622" s="172"/>
      <c r="AK622" s="172"/>
      <c r="AL622" s="174"/>
      <c r="AM622" s="172"/>
      <c r="AN622" s="172"/>
      <c r="AO622" s="172"/>
      <c r="AP622" s="172"/>
      <c r="AQ622" s="172"/>
      <c r="AR622" s="172"/>
      <c r="AS622" s="172"/>
      <c r="AT622" s="172"/>
      <c r="AU622" s="172"/>
      <c r="AV622" s="172"/>
      <c r="AW622" s="172"/>
      <c r="AX622" s="172"/>
      <c r="AY622" s="172"/>
      <c r="AZ622" s="172"/>
      <c r="BA622" s="172"/>
      <c r="BB622" s="172"/>
      <c r="BC622" s="172"/>
      <c r="BD622" s="172"/>
      <c r="BE622" s="172"/>
      <c r="BF622" s="172"/>
      <c r="BG622" s="172"/>
      <c r="BH622" s="172"/>
      <c r="BI622" s="172"/>
      <c r="BJ622" s="172"/>
      <c r="BK622" s="172"/>
      <c r="BL622" s="172"/>
      <c r="BM622" s="172"/>
      <c r="BN622" s="172"/>
      <c r="BO622" s="172"/>
      <c r="BP622" s="172"/>
      <c r="BQ622" s="172"/>
      <c r="BR622" s="172"/>
      <c r="BS622" s="172"/>
      <c r="BT622" s="172"/>
      <c r="BU622" s="172"/>
      <c r="BV622" s="172"/>
      <c r="BW622" s="172"/>
      <c r="BX622" s="172"/>
      <c r="BY622" s="172"/>
      <c r="BZ622" s="172"/>
      <c r="CA622" s="172"/>
      <c r="CB622" s="172"/>
      <c r="CC622" s="172"/>
      <c r="CD622" s="172"/>
      <c r="CE622" s="172"/>
      <c r="CF622" s="172"/>
      <c r="CG622" s="172"/>
      <c r="CH622" s="172"/>
      <c r="CI622" s="172"/>
      <c r="CJ622" s="172"/>
      <c r="CK622" s="172"/>
      <c r="CL622" s="172"/>
      <c r="CM622" s="172"/>
      <c r="CN622" s="172"/>
      <c r="CO622" s="172"/>
      <c r="CP622" s="172"/>
      <c r="CQ622" s="172"/>
      <c r="CR622" s="172"/>
      <c r="CS622" s="172"/>
      <c r="CT622" s="172"/>
      <c r="CU622" s="172"/>
      <c r="CV622" s="172"/>
      <c r="CW622" s="172"/>
      <c r="CX622" s="172"/>
      <c r="CY622" s="172"/>
      <c r="CZ622" s="172"/>
    </row>
    <row r="623" spans="1:104" ht="11.25" customHeight="1" x14ac:dyDescent="0.25">
      <c r="A623" s="172"/>
      <c r="B623" s="172"/>
      <c r="C623" s="172"/>
      <c r="D623" s="172"/>
      <c r="E623" s="116"/>
      <c r="F623" s="119"/>
      <c r="G623" s="117"/>
      <c r="H623" s="116"/>
      <c r="I623" s="119"/>
      <c r="J623" s="172"/>
      <c r="K623" s="166"/>
      <c r="L623" s="166"/>
      <c r="M623" s="166"/>
      <c r="N623" s="166"/>
      <c r="O623" s="166"/>
      <c r="P623" s="166"/>
      <c r="Q623" s="166"/>
      <c r="R623" s="166"/>
      <c r="S623" s="172"/>
      <c r="T623" s="166"/>
      <c r="U623" s="166"/>
      <c r="V623" s="166"/>
      <c r="W623" s="166"/>
      <c r="X623" s="166"/>
      <c r="Y623" s="166"/>
      <c r="Z623" s="166"/>
      <c r="AA623" s="166"/>
      <c r="AB623" s="172"/>
      <c r="AC623" s="172"/>
      <c r="AD623" s="172"/>
      <c r="AE623" s="172"/>
      <c r="AF623" s="172"/>
      <c r="AG623" s="172"/>
      <c r="AH623" s="172"/>
      <c r="AI623" s="172"/>
      <c r="AJ623" s="172"/>
      <c r="AK623" s="172"/>
      <c r="AL623" s="174"/>
      <c r="AM623" s="172"/>
      <c r="AN623" s="172"/>
      <c r="AO623" s="172"/>
      <c r="AP623" s="172"/>
      <c r="AQ623" s="172"/>
      <c r="AR623" s="172"/>
      <c r="AS623" s="172"/>
      <c r="AT623" s="172"/>
      <c r="AU623" s="172"/>
      <c r="AV623" s="172"/>
      <c r="AW623" s="172"/>
      <c r="AX623" s="172"/>
      <c r="AY623" s="172"/>
      <c r="AZ623" s="172"/>
      <c r="BA623" s="172"/>
      <c r="BB623" s="172"/>
      <c r="BC623" s="172"/>
      <c r="BD623" s="172"/>
      <c r="BE623" s="172"/>
      <c r="BF623" s="172"/>
      <c r="BG623" s="172"/>
      <c r="BH623" s="172"/>
      <c r="BI623" s="172"/>
      <c r="BJ623" s="172"/>
      <c r="BK623" s="172"/>
      <c r="BL623" s="172"/>
      <c r="BM623" s="172"/>
      <c r="BN623" s="172"/>
      <c r="BO623" s="172"/>
      <c r="BP623" s="172"/>
      <c r="BQ623" s="172"/>
      <c r="BR623" s="172"/>
      <c r="BS623" s="172"/>
      <c r="BT623" s="172"/>
      <c r="BU623" s="172"/>
      <c r="BV623" s="172"/>
      <c r="BW623" s="172"/>
      <c r="BX623" s="172"/>
      <c r="BY623" s="172"/>
      <c r="BZ623" s="172"/>
      <c r="CA623" s="172"/>
      <c r="CB623" s="172"/>
      <c r="CC623" s="172"/>
      <c r="CD623" s="172"/>
      <c r="CE623" s="172"/>
      <c r="CF623" s="172"/>
      <c r="CG623" s="172"/>
      <c r="CH623" s="172"/>
      <c r="CI623" s="172"/>
      <c r="CJ623" s="172"/>
      <c r="CK623" s="172"/>
      <c r="CL623" s="172"/>
      <c r="CM623" s="172"/>
      <c r="CN623" s="172"/>
      <c r="CO623" s="172"/>
      <c r="CP623" s="172"/>
      <c r="CQ623" s="172"/>
      <c r="CR623" s="172"/>
      <c r="CS623" s="172"/>
      <c r="CT623" s="172"/>
      <c r="CU623" s="172"/>
      <c r="CV623" s="172"/>
      <c r="CW623" s="172"/>
      <c r="CX623" s="172"/>
      <c r="CY623" s="172"/>
      <c r="CZ623" s="172"/>
    </row>
    <row r="624" spans="1:104" ht="11.25" customHeight="1" x14ac:dyDescent="0.25">
      <c r="A624" s="172"/>
      <c r="B624" s="172"/>
      <c r="C624" s="172"/>
      <c r="D624" s="172"/>
      <c r="E624" s="116"/>
      <c r="F624" s="119"/>
      <c r="G624" s="117"/>
      <c r="H624" s="116"/>
      <c r="I624" s="119"/>
      <c r="J624" s="172"/>
      <c r="K624" s="166"/>
      <c r="L624" s="166"/>
      <c r="M624" s="166"/>
      <c r="N624" s="166"/>
      <c r="O624" s="166"/>
      <c r="P624" s="166"/>
      <c r="Q624" s="166"/>
      <c r="R624" s="166"/>
      <c r="S624" s="172"/>
      <c r="T624" s="166"/>
      <c r="U624" s="166"/>
      <c r="V624" s="166"/>
      <c r="W624" s="166"/>
      <c r="X624" s="166"/>
      <c r="Y624" s="166"/>
      <c r="Z624" s="166"/>
      <c r="AA624" s="166"/>
      <c r="AB624" s="172"/>
      <c r="AC624" s="172"/>
      <c r="AD624" s="172"/>
      <c r="AE624" s="172"/>
      <c r="AF624" s="172"/>
      <c r="AG624" s="172"/>
      <c r="AH624" s="172"/>
      <c r="AI624" s="172"/>
      <c r="AJ624" s="172"/>
      <c r="AK624" s="172"/>
      <c r="AL624" s="174"/>
      <c r="AM624" s="172"/>
      <c r="AN624" s="172"/>
      <c r="AO624" s="172"/>
      <c r="AP624" s="172"/>
      <c r="AQ624" s="172"/>
      <c r="AR624" s="172"/>
      <c r="AS624" s="172"/>
      <c r="AT624" s="172"/>
      <c r="AU624" s="172"/>
      <c r="AV624" s="172"/>
      <c r="AW624" s="172"/>
      <c r="AX624" s="172"/>
      <c r="AY624" s="172"/>
      <c r="AZ624" s="172"/>
      <c r="BA624" s="172"/>
      <c r="BB624" s="172"/>
      <c r="BC624" s="172"/>
      <c r="BD624" s="172"/>
      <c r="BE624" s="172"/>
      <c r="BF624" s="172"/>
      <c r="BG624" s="172"/>
      <c r="BH624" s="172"/>
      <c r="BI624" s="172"/>
      <c r="BJ624" s="172"/>
      <c r="BK624" s="172"/>
      <c r="BL624" s="172"/>
      <c r="BM624" s="172"/>
      <c r="BN624" s="172"/>
      <c r="BO624" s="172"/>
      <c r="BP624" s="172"/>
      <c r="BQ624" s="172"/>
      <c r="BR624" s="172"/>
      <c r="BS624" s="172"/>
      <c r="BT624" s="172"/>
      <c r="BU624" s="172"/>
      <c r="BV624" s="172"/>
      <c r="BW624" s="172"/>
      <c r="BX624" s="172"/>
      <c r="BY624" s="172"/>
      <c r="BZ624" s="172"/>
      <c r="CA624" s="172"/>
      <c r="CB624" s="172"/>
      <c r="CC624" s="172"/>
      <c r="CD624" s="172"/>
      <c r="CE624" s="172"/>
      <c r="CF624" s="172"/>
      <c r="CG624" s="172"/>
      <c r="CH624" s="172"/>
      <c r="CI624" s="172"/>
      <c r="CJ624" s="172"/>
      <c r="CK624" s="172"/>
      <c r="CL624" s="172"/>
      <c r="CM624" s="172"/>
      <c r="CN624" s="172"/>
      <c r="CO624" s="172"/>
      <c r="CP624" s="172"/>
      <c r="CQ624" s="172"/>
      <c r="CR624" s="172"/>
      <c r="CS624" s="172"/>
      <c r="CT624" s="172"/>
      <c r="CU624" s="172"/>
      <c r="CV624" s="172"/>
      <c r="CW624" s="172"/>
      <c r="CX624" s="172"/>
      <c r="CY624" s="172"/>
      <c r="CZ624" s="172"/>
    </row>
    <row r="625" spans="1:104" ht="11.25" customHeight="1" x14ac:dyDescent="0.25">
      <c r="A625" s="172"/>
      <c r="B625" s="172"/>
      <c r="C625" s="172"/>
      <c r="D625" s="172"/>
      <c r="E625" s="116"/>
      <c r="F625" s="119"/>
      <c r="G625" s="117"/>
      <c r="H625" s="116"/>
      <c r="I625" s="119"/>
      <c r="J625" s="172"/>
      <c r="K625" s="166"/>
      <c r="L625" s="166"/>
      <c r="M625" s="166"/>
      <c r="N625" s="166"/>
      <c r="O625" s="166"/>
      <c r="P625" s="166"/>
      <c r="Q625" s="166"/>
      <c r="R625" s="166"/>
      <c r="S625" s="172"/>
      <c r="T625" s="166"/>
      <c r="U625" s="166"/>
      <c r="V625" s="166"/>
      <c r="W625" s="166"/>
      <c r="X625" s="166"/>
      <c r="Y625" s="166"/>
      <c r="Z625" s="166"/>
      <c r="AA625" s="166"/>
      <c r="AB625" s="172"/>
      <c r="AC625" s="172"/>
      <c r="AD625" s="172"/>
      <c r="AE625" s="172"/>
      <c r="AF625" s="172"/>
      <c r="AG625" s="172"/>
      <c r="AH625" s="172"/>
      <c r="AI625" s="172"/>
      <c r="AJ625" s="172"/>
      <c r="AK625" s="172"/>
      <c r="AL625" s="174"/>
      <c r="AM625" s="172"/>
      <c r="AN625" s="172"/>
      <c r="AO625" s="172"/>
      <c r="AP625" s="172"/>
      <c r="AQ625" s="172"/>
      <c r="AR625" s="172"/>
      <c r="AS625" s="172"/>
      <c r="AT625" s="172"/>
      <c r="AU625" s="172"/>
      <c r="AV625" s="172"/>
      <c r="AW625" s="172"/>
      <c r="AX625" s="172"/>
      <c r="AY625" s="172"/>
      <c r="AZ625" s="172"/>
      <c r="BA625" s="172"/>
      <c r="BB625" s="172"/>
      <c r="BC625" s="172"/>
      <c r="BD625" s="172"/>
      <c r="BE625" s="172"/>
      <c r="BF625" s="172"/>
      <c r="BG625" s="172"/>
      <c r="BH625" s="172"/>
      <c r="BI625" s="172"/>
      <c r="BJ625" s="172"/>
      <c r="BK625" s="172"/>
      <c r="BL625" s="172"/>
      <c r="BM625" s="172"/>
      <c r="BN625" s="172"/>
      <c r="BO625" s="172"/>
      <c r="BP625" s="172"/>
      <c r="BQ625" s="172"/>
      <c r="BR625" s="172"/>
      <c r="BS625" s="172"/>
      <c r="BT625" s="172"/>
      <c r="BU625" s="172"/>
      <c r="BV625" s="172"/>
      <c r="BW625" s="172"/>
      <c r="BX625" s="172"/>
      <c r="BY625" s="172"/>
      <c r="BZ625" s="172"/>
      <c r="CA625" s="172"/>
      <c r="CB625" s="172"/>
      <c r="CC625" s="172"/>
      <c r="CD625" s="172"/>
      <c r="CE625" s="172"/>
      <c r="CF625" s="172"/>
      <c r="CG625" s="172"/>
      <c r="CH625" s="172"/>
      <c r="CI625" s="172"/>
      <c r="CJ625" s="172"/>
      <c r="CK625" s="172"/>
      <c r="CL625" s="172"/>
      <c r="CM625" s="172"/>
      <c r="CN625" s="172"/>
      <c r="CO625" s="172"/>
      <c r="CP625" s="172"/>
      <c r="CQ625" s="172"/>
      <c r="CR625" s="172"/>
      <c r="CS625" s="172"/>
      <c r="CT625" s="172"/>
      <c r="CU625" s="172"/>
      <c r="CV625" s="172"/>
      <c r="CW625" s="172"/>
      <c r="CX625" s="172"/>
      <c r="CY625" s="172"/>
      <c r="CZ625" s="172"/>
    </row>
    <row r="626" spans="1:104" ht="11.25" customHeight="1" x14ac:dyDescent="0.25">
      <c r="A626" s="172"/>
      <c r="B626" s="172"/>
      <c r="C626" s="172"/>
      <c r="D626" s="172"/>
      <c r="E626" s="116"/>
      <c r="F626" s="119"/>
      <c r="G626" s="117"/>
      <c r="H626" s="116"/>
      <c r="I626" s="119"/>
      <c r="J626" s="172"/>
      <c r="K626" s="166"/>
      <c r="L626" s="166"/>
      <c r="M626" s="166"/>
      <c r="N626" s="166"/>
      <c r="O626" s="166"/>
      <c r="P626" s="166"/>
      <c r="Q626" s="166"/>
      <c r="R626" s="166"/>
      <c r="S626" s="172"/>
      <c r="T626" s="166"/>
      <c r="U626" s="166"/>
      <c r="V626" s="166"/>
      <c r="W626" s="166"/>
      <c r="X626" s="166"/>
      <c r="Y626" s="166"/>
      <c r="Z626" s="166"/>
      <c r="AA626" s="166"/>
      <c r="AB626" s="172"/>
      <c r="AC626" s="172"/>
      <c r="AD626" s="172"/>
      <c r="AE626" s="172"/>
      <c r="AF626" s="172"/>
      <c r="AG626" s="172"/>
      <c r="AH626" s="172"/>
      <c r="AI626" s="172"/>
      <c r="AJ626" s="172"/>
      <c r="AK626" s="172"/>
      <c r="AL626" s="174"/>
      <c r="AM626" s="172"/>
      <c r="AN626" s="172"/>
      <c r="AO626" s="172"/>
      <c r="AP626" s="172"/>
      <c r="AQ626" s="172"/>
      <c r="AR626" s="172"/>
      <c r="AS626" s="172"/>
      <c r="AT626" s="172"/>
      <c r="AU626" s="172"/>
      <c r="AV626" s="172"/>
      <c r="AW626" s="172"/>
      <c r="AX626" s="172"/>
      <c r="AY626" s="172"/>
      <c r="AZ626" s="172"/>
      <c r="BA626" s="172"/>
      <c r="BB626" s="172"/>
      <c r="BC626" s="172"/>
      <c r="BD626" s="172"/>
      <c r="BE626" s="172"/>
      <c r="BF626" s="172"/>
      <c r="BG626" s="172"/>
      <c r="BH626" s="172"/>
      <c r="BI626" s="172"/>
      <c r="BJ626" s="172"/>
      <c r="BK626" s="172"/>
      <c r="BL626" s="172"/>
      <c r="BM626" s="172"/>
      <c r="BN626" s="172"/>
      <c r="BO626" s="172"/>
      <c r="BP626" s="172"/>
      <c r="BQ626" s="172"/>
      <c r="BR626" s="172"/>
      <c r="BS626" s="172"/>
      <c r="BT626" s="172"/>
      <c r="BU626" s="172"/>
      <c r="BV626" s="172"/>
      <c r="BW626" s="172"/>
      <c r="BX626" s="172"/>
      <c r="BY626" s="172"/>
      <c r="BZ626" s="172"/>
      <c r="CA626" s="172"/>
      <c r="CB626" s="172"/>
      <c r="CC626" s="172"/>
      <c r="CD626" s="172"/>
      <c r="CE626" s="172"/>
      <c r="CF626" s="172"/>
      <c r="CG626" s="172"/>
      <c r="CH626" s="172"/>
      <c r="CI626" s="172"/>
      <c r="CJ626" s="172"/>
      <c r="CK626" s="172"/>
      <c r="CL626" s="172"/>
      <c r="CM626" s="172"/>
      <c r="CN626" s="172"/>
      <c r="CO626" s="172"/>
      <c r="CP626" s="172"/>
      <c r="CQ626" s="172"/>
      <c r="CR626" s="172"/>
      <c r="CS626" s="172"/>
      <c r="CT626" s="172"/>
      <c r="CU626" s="172"/>
      <c r="CV626" s="172"/>
      <c r="CW626" s="172"/>
      <c r="CX626" s="172"/>
      <c r="CY626" s="172"/>
      <c r="CZ626" s="172"/>
    </row>
    <row r="627" spans="1:104" ht="11.25" customHeight="1" x14ac:dyDescent="0.25">
      <c r="A627" s="172"/>
      <c r="B627" s="172"/>
      <c r="C627" s="172"/>
      <c r="D627" s="172"/>
      <c r="E627" s="116"/>
      <c r="F627" s="119"/>
      <c r="G627" s="117"/>
      <c r="H627" s="116"/>
      <c r="I627" s="119"/>
      <c r="J627" s="172"/>
      <c r="K627" s="166"/>
      <c r="L627" s="166"/>
      <c r="M627" s="166"/>
      <c r="N627" s="166"/>
      <c r="O627" s="166"/>
      <c r="P627" s="166"/>
      <c r="Q627" s="166"/>
      <c r="R627" s="166"/>
      <c r="S627" s="172"/>
      <c r="T627" s="166"/>
      <c r="U627" s="166"/>
      <c r="V627" s="166"/>
      <c r="W627" s="166"/>
      <c r="X627" s="166"/>
      <c r="Y627" s="166"/>
      <c r="Z627" s="166"/>
      <c r="AA627" s="166"/>
      <c r="AB627" s="172"/>
      <c r="AC627" s="172"/>
      <c r="AD627" s="172"/>
      <c r="AE627" s="172"/>
      <c r="AF627" s="172"/>
      <c r="AG627" s="172"/>
      <c r="AH627" s="172"/>
      <c r="AI627" s="172"/>
      <c r="AJ627" s="172"/>
      <c r="AK627" s="172"/>
      <c r="AL627" s="174"/>
      <c r="AM627" s="172"/>
      <c r="AN627" s="172"/>
      <c r="AO627" s="172"/>
      <c r="AP627" s="172"/>
      <c r="AQ627" s="172"/>
      <c r="AR627" s="172"/>
      <c r="AS627" s="172"/>
      <c r="AT627" s="172"/>
      <c r="AU627" s="172"/>
      <c r="AV627" s="172"/>
      <c r="AW627" s="172"/>
      <c r="AX627" s="172"/>
      <c r="AY627" s="172"/>
      <c r="AZ627" s="172"/>
      <c r="BA627" s="172"/>
      <c r="BB627" s="172"/>
      <c r="BC627" s="172"/>
      <c r="BD627" s="172"/>
      <c r="BE627" s="172"/>
      <c r="BF627" s="172"/>
      <c r="BG627" s="172"/>
      <c r="BH627" s="172"/>
      <c r="BI627" s="172"/>
      <c r="BJ627" s="172"/>
      <c r="BK627" s="172"/>
      <c r="BL627" s="172"/>
      <c r="BM627" s="172"/>
      <c r="BN627" s="172"/>
      <c r="BO627" s="172"/>
      <c r="BP627" s="172"/>
      <c r="BQ627" s="172"/>
      <c r="BR627" s="172"/>
      <c r="BS627" s="172"/>
      <c r="BT627" s="172"/>
      <c r="BU627" s="172"/>
      <c r="BV627" s="172"/>
      <c r="BW627" s="172"/>
      <c r="BX627" s="172"/>
      <c r="BY627" s="172"/>
      <c r="BZ627" s="172"/>
      <c r="CA627" s="172"/>
      <c r="CB627" s="172"/>
      <c r="CC627" s="172"/>
      <c r="CD627" s="172"/>
      <c r="CE627" s="172"/>
      <c r="CF627" s="172"/>
      <c r="CG627" s="172"/>
      <c r="CH627" s="172"/>
      <c r="CI627" s="172"/>
      <c r="CJ627" s="172"/>
      <c r="CK627" s="172"/>
      <c r="CL627" s="172"/>
      <c r="CM627" s="172"/>
      <c r="CN627" s="172"/>
      <c r="CO627" s="172"/>
      <c r="CP627" s="172"/>
      <c r="CQ627" s="172"/>
      <c r="CR627" s="172"/>
      <c r="CS627" s="172"/>
      <c r="CT627" s="172"/>
      <c r="CU627" s="172"/>
      <c r="CV627" s="172"/>
      <c r="CW627" s="172"/>
      <c r="CX627" s="172"/>
      <c r="CY627" s="172"/>
      <c r="CZ627" s="172"/>
    </row>
    <row r="628" spans="1:104" ht="11.25" customHeight="1" x14ac:dyDescent="0.25">
      <c r="A628" s="172"/>
      <c r="B628" s="172"/>
      <c r="C628" s="172"/>
      <c r="D628" s="172"/>
      <c r="E628" s="116"/>
      <c r="F628" s="119"/>
      <c r="G628" s="117"/>
      <c r="H628" s="116"/>
      <c r="I628" s="119"/>
      <c r="J628" s="172"/>
      <c r="K628" s="166"/>
      <c r="L628" s="166"/>
      <c r="M628" s="166"/>
      <c r="N628" s="166"/>
      <c r="O628" s="166"/>
      <c r="P628" s="166"/>
      <c r="Q628" s="166"/>
      <c r="R628" s="166"/>
      <c r="S628" s="172"/>
      <c r="T628" s="166"/>
      <c r="U628" s="166"/>
      <c r="V628" s="166"/>
      <c r="W628" s="166"/>
      <c r="X628" s="166"/>
      <c r="Y628" s="166"/>
      <c r="Z628" s="166"/>
      <c r="AA628" s="166"/>
      <c r="AB628" s="172"/>
      <c r="AC628" s="172"/>
      <c r="AD628" s="172"/>
      <c r="AE628" s="172"/>
      <c r="AF628" s="172"/>
      <c r="AG628" s="172"/>
      <c r="AH628" s="172"/>
      <c r="AI628" s="172"/>
      <c r="AJ628" s="172"/>
      <c r="AK628" s="172"/>
      <c r="AL628" s="174"/>
      <c r="AM628" s="172"/>
      <c r="AN628" s="172"/>
      <c r="AO628" s="172"/>
      <c r="AP628" s="172"/>
      <c r="AQ628" s="172"/>
      <c r="AR628" s="172"/>
      <c r="AS628" s="172"/>
      <c r="AT628" s="172"/>
      <c r="AU628" s="172"/>
      <c r="AV628" s="172"/>
      <c r="AW628" s="172"/>
      <c r="AX628" s="172"/>
      <c r="AY628" s="172"/>
      <c r="AZ628" s="172"/>
      <c r="BA628" s="172"/>
      <c r="BB628" s="172"/>
      <c r="BC628" s="172"/>
      <c r="BD628" s="172"/>
      <c r="BE628" s="172"/>
      <c r="BF628" s="172"/>
      <c r="BG628" s="172"/>
      <c r="BH628" s="172"/>
      <c r="BI628" s="172"/>
      <c r="BJ628" s="172"/>
      <c r="BK628" s="172"/>
      <c r="BL628" s="172"/>
      <c r="BM628" s="172"/>
      <c r="BN628" s="172"/>
      <c r="BO628" s="172"/>
      <c r="BP628" s="172"/>
      <c r="BQ628" s="172"/>
      <c r="BR628" s="172"/>
      <c r="BS628" s="172"/>
      <c r="BT628" s="172"/>
      <c r="BU628" s="172"/>
      <c r="BV628" s="172"/>
      <c r="BW628" s="172"/>
      <c r="BX628" s="172"/>
      <c r="BY628" s="172"/>
      <c r="BZ628" s="172"/>
      <c r="CA628" s="172"/>
      <c r="CB628" s="172"/>
      <c r="CC628" s="172"/>
      <c r="CD628" s="172"/>
      <c r="CE628" s="172"/>
      <c r="CF628" s="172"/>
      <c r="CG628" s="172"/>
      <c r="CH628" s="172"/>
      <c r="CI628" s="172"/>
      <c r="CJ628" s="172"/>
      <c r="CK628" s="172"/>
      <c r="CL628" s="172"/>
      <c r="CM628" s="172"/>
      <c r="CN628" s="172"/>
      <c r="CO628" s="172"/>
      <c r="CP628" s="172"/>
      <c r="CQ628" s="172"/>
      <c r="CR628" s="172"/>
      <c r="CS628" s="172"/>
      <c r="CT628" s="172"/>
      <c r="CU628" s="172"/>
      <c r="CV628" s="172"/>
      <c r="CW628" s="172"/>
      <c r="CX628" s="172"/>
      <c r="CY628" s="172"/>
      <c r="CZ628" s="172"/>
    </row>
    <row r="629" spans="1:104" ht="11.25" customHeight="1" x14ac:dyDescent="0.25">
      <c r="A629" s="172"/>
      <c r="B629" s="172"/>
      <c r="C629" s="172"/>
      <c r="D629" s="172"/>
      <c r="E629" s="116"/>
      <c r="F629" s="119"/>
      <c r="G629" s="117"/>
      <c r="H629" s="116"/>
      <c r="I629" s="119"/>
      <c r="J629" s="172"/>
      <c r="K629" s="166"/>
      <c r="L629" s="166"/>
      <c r="M629" s="166"/>
      <c r="N629" s="166"/>
      <c r="O629" s="166"/>
      <c r="P629" s="166"/>
      <c r="Q629" s="166"/>
      <c r="R629" s="166"/>
      <c r="S629" s="172"/>
      <c r="T629" s="166"/>
      <c r="U629" s="166"/>
      <c r="V629" s="166"/>
      <c r="W629" s="166"/>
      <c r="X629" s="166"/>
      <c r="Y629" s="166"/>
      <c r="Z629" s="166"/>
      <c r="AA629" s="166"/>
      <c r="AB629" s="172"/>
      <c r="AC629" s="172"/>
      <c r="AD629" s="172"/>
      <c r="AE629" s="172"/>
      <c r="AF629" s="172"/>
      <c r="AG629" s="172"/>
      <c r="AH629" s="172"/>
      <c r="AI629" s="172"/>
      <c r="AJ629" s="172"/>
      <c r="AK629" s="172"/>
      <c r="AL629" s="174"/>
      <c r="AM629" s="172"/>
      <c r="AN629" s="172"/>
      <c r="AO629" s="172"/>
      <c r="AP629" s="172"/>
      <c r="AQ629" s="172"/>
      <c r="AR629" s="172"/>
      <c r="AS629" s="172"/>
      <c r="AT629" s="172"/>
      <c r="AU629" s="172"/>
      <c r="AV629" s="172"/>
      <c r="AW629" s="172"/>
      <c r="AX629" s="172"/>
      <c r="AY629" s="172"/>
      <c r="AZ629" s="172"/>
      <c r="BA629" s="172"/>
      <c r="BB629" s="172"/>
      <c r="BC629" s="172"/>
      <c r="BD629" s="172"/>
      <c r="BE629" s="172"/>
      <c r="BF629" s="172"/>
      <c r="BG629" s="172"/>
      <c r="BH629" s="172"/>
      <c r="BI629" s="172"/>
      <c r="BJ629" s="172"/>
      <c r="BK629" s="172"/>
      <c r="BL629" s="172"/>
      <c r="BM629" s="172"/>
      <c r="BN629" s="172"/>
      <c r="BO629" s="172"/>
      <c r="BP629" s="172"/>
      <c r="BQ629" s="172"/>
      <c r="BR629" s="172"/>
      <c r="BS629" s="172"/>
      <c r="BT629" s="172"/>
      <c r="BU629" s="172"/>
      <c r="BV629" s="172"/>
      <c r="BW629" s="172"/>
      <c r="BX629" s="172"/>
      <c r="BY629" s="172"/>
      <c r="BZ629" s="172"/>
      <c r="CA629" s="172"/>
      <c r="CB629" s="172"/>
      <c r="CC629" s="172"/>
      <c r="CD629" s="172"/>
      <c r="CE629" s="172"/>
      <c r="CF629" s="172"/>
      <c r="CG629" s="172"/>
      <c r="CH629" s="172"/>
      <c r="CI629" s="172"/>
      <c r="CJ629" s="172"/>
      <c r="CK629" s="172"/>
      <c r="CL629" s="172"/>
      <c r="CM629" s="172"/>
      <c r="CN629" s="172"/>
      <c r="CO629" s="172"/>
      <c r="CP629" s="172"/>
      <c r="CQ629" s="172"/>
      <c r="CR629" s="172"/>
      <c r="CS629" s="172"/>
      <c r="CT629" s="172"/>
      <c r="CU629" s="172"/>
      <c r="CV629" s="172"/>
      <c r="CW629" s="172"/>
      <c r="CX629" s="172"/>
      <c r="CY629" s="172"/>
      <c r="CZ629" s="172"/>
    </row>
    <row r="630" spans="1:104" ht="11.25" customHeight="1" x14ac:dyDescent="0.25">
      <c r="A630" s="172"/>
      <c r="B630" s="172"/>
      <c r="C630" s="172"/>
      <c r="D630" s="172"/>
      <c r="E630" s="116"/>
      <c r="F630" s="119"/>
      <c r="G630" s="117"/>
      <c r="H630" s="116"/>
      <c r="I630" s="119"/>
      <c r="J630" s="172"/>
      <c r="K630" s="166"/>
      <c r="L630" s="166"/>
      <c r="M630" s="166"/>
      <c r="N630" s="166"/>
      <c r="O630" s="166"/>
      <c r="P630" s="166"/>
      <c r="Q630" s="166"/>
      <c r="R630" s="166"/>
      <c r="S630" s="172"/>
      <c r="T630" s="166"/>
      <c r="U630" s="166"/>
      <c r="V630" s="166"/>
      <c r="W630" s="166"/>
      <c r="X630" s="166"/>
      <c r="Y630" s="166"/>
      <c r="Z630" s="166"/>
      <c r="AA630" s="166"/>
      <c r="AB630" s="172"/>
      <c r="AC630" s="172"/>
      <c r="AD630" s="172"/>
      <c r="AE630" s="172"/>
      <c r="AF630" s="172"/>
      <c r="AG630" s="172"/>
      <c r="AH630" s="172"/>
      <c r="AI630" s="172"/>
      <c r="AJ630" s="172"/>
      <c r="AK630" s="172"/>
      <c r="AL630" s="174"/>
      <c r="AM630" s="172"/>
      <c r="AN630" s="172"/>
      <c r="AO630" s="172"/>
      <c r="AP630" s="172"/>
      <c r="AQ630" s="172"/>
      <c r="AR630" s="172"/>
      <c r="AS630" s="172"/>
      <c r="AT630" s="172"/>
      <c r="AU630" s="172"/>
      <c r="AV630" s="172"/>
      <c r="AW630" s="172"/>
      <c r="AX630" s="172"/>
      <c r="AY630" s="172"/>
      <c r="AZ630" s="172"/>
      <c r="BA630" s="172"/>
      <c r="BB630" s="172"/>
      <c r="BC630" s="172"/>
      <c r="BD630" s="172"/>
      <c r="BE630" s="172"/>
      <c r="BF630" s="172"/>
      <c r="BG630" s="172"/>
      <c r="BH630" s="172"/>
      <c r="BI630" s="172"/>
      <c r="BJ630" s="172"/>
      <c r="BK630" s="172"/>
      <c r="BL630" s="172"/>
      <c r="BM630" s="172"/>
      <c r="BN630" s="172"/>
      <c r="BO630" s="172"/>
      <c r="BP630" s="172"/>
      <c r="BQ630" s="172"/>
      <c r="BR630" s="172"/>
      <c r="BS630" s="172"/>
      <c r="BT630" s="172"/>
      <c r="BU630" s="172"/>
      <c r="BV630" s="172"/>
      <c r="BW630" s="172"/>
      <c r="BX630" s="172"/>
      <c r="BY630" s="172"/>
      <c r="BZ630" s="172"/>
      <c r="CA630" s="172"/>
      <c r="CB630" s="172"/>
      <c r="CC630" s="172"/>
      <c r="CD630" s="172"/>
      <c r="CE630" s="172"/>
      <c r="CF630" s="172"/>
      <c r="CG630" s="172"/>
      <c r="CH630" s="172"/>
      <c r="CI630" s="172"/>
      <c r="CJ630" s="172"/>
      <c r="CK630" s="172"/>
      <c r="CL630" s="172"/>
      <c r="CM630" s="172"/>
      <c r="CN630" s="172"/>
      <c r="CO630" s="172"/>
      <c r="CP630" s="172"/>
      <c r="CQ630" s="172"/>
      <c r="CR630" s="172"/>
      <c r="CS630" s="172"/>
      <c r="CT630" s="172"/>
      <c r="CU630" s="172"/>
      <c r="CV630" s="172"/>
      <c r="CW630" s="172"/>
      <c r="CX630" s="172"/>
      <c r="CY630" s="172"/>
      <c r="CZ630" s="172"/>
    </row>
    <row r="631" spans="1:104" ht="11.25" customHeight="1" x14ac:dyDescent="0.25">
      <c r="A631" s="172"/>
      <c r="B631" s="172"/>
      <c r="C631" s="172"/>
      <c r="D631" s="172"/>
      <c r="E631" s="116"/>
      <c r="F631" s="119"/>
      <c r="G631" s="117"/>
      <c r="H631" s="116"/>
      <c r="I631" s="119"/>
      <c r="J631" s="172"/>
      <c r="K631" s="166"/>
      <c r="L631" s="166"/>
      <c r="M631" s="166"/>
      <c r="N631" s="166"/>
      <c r="O631" s="166"/>
      <c r="P631" s="166"/>
      <c r="Q631" s="166"/>
      <c r="R631" s="166"/>
      <c r="S631" s="172"/>
      <c r="T631" s="166"/>
      <c r="U631" s="166"/>
      <c r="V631" s="166"/>
      <c r="W631" s="166"/>
      <c r="X631" s="166"/>
      <c r="Y631" s="166"/>
      <c r="Z631" s="166"/>
      <c r="AA631" s="166"/>
      <c r="AB631" s="172"/>
      <c r="AC631" s="172"/>
      <c r="AD631" s="172"/>
      <c r="AE631" s="172"/>
      <c r="AF631" s="172"/>
      <c r="AG631" s="172"/>
      <c r="AH631" s="172"/>
      <c r="AI631" s="172"/>
      <c r="AJ631" s="172"/>
      <c r="AK631" s="172"/>
      <c r="AL631" s="174"/>
      <c r="AM631" s="172"/>
      <c r="AN631" s="172"/>
      <c r="AO631" s="172"/>
      <c r="AP631" s="172"/>
      <c r="AQ631" s="172"/>
      <c r="AR631" s="172"/>
      <c r="AS631" s="172"/>
      <c r="AT631" s="172"/>
      <c r="AU631" s="172"/>
      <c r="AV631" s="172"/>
      <c r="AW631" s="172"/>
      <c r="AX631" s="172"/>
      <c r="AY631" s="172"/>
      <c r="AZ631" s="172"/>
      <c r="BA631" s="172"/>
      <c r="BB631" s="172"/>
      <c r="BC631" s="172"/>
      <c r="BD631" s="172"/>
      <c r="BE631" s="172"/>
      <c r="BF631" s="172"/>
      <c r="BG631" s="172"/>
      <c r="BH631" s="172"/>
      <c r="BI631" s="172"/>
      <c r="BJ631" s="172"/>
      <c r="BK631" s="172"/>
      <c r="BL631" s="172"/>
      <c r="BM631" s="172"/>
      <c r="BN631" s="172"/>
      <c r="BO631" s="172"/>
      <c r="BP631" s="172"/>
      <c r="BQ631" s="172"/>
      <c r="BR631" s="172"/>
      <c r="BS631" s="172"/>
      <c r="BT631" s="172"/>
      <c r="BU631" s="172"/>
      <c r="BV631" s="172"/>
      <c r="BW631" s="172"/>
      <c r="BX631" s="172"/>
      <c r="BY631" s="172"/>
      <c r="BZ631" s="172"/>
      <c r="CA631" s="172"/>
      <c r="CB631" s="172"/>
      <c r="CC631" s="172"/>
      <c r="CD631" s="172"/>
      <c r="CE631" s="172"/>
      <c r="CF631" s="172"/>
      <c r="CG631" s="172"/>
      <c r="CH631" s="172"/>
      <c r="CI631" s="172"/>
      <c r="CJ631" s="172"/>
      <c r="CK631" s="172"/>
      <c r="CL631" s="172"/>
      <c r="CM631" s="172"/>
      <c r="CN631" s="172"/>
      <c r="CO631" s="172"/>
      <c r="CP631" s="172"/>
      <c r="CQ631" s="172"/>
      <c r="CR631" s="172"/>
      <c r="CS631" s="172"/>
      <c r="CT631" s="172"/>
      <c r="CU631" s="172"/>
      <c r="CV631" s="172"/>
      <c r="CW631" s="172"/>
      <c r="CX631" s="172"/>
      <c r="CY631" s="172"/>
      <c r="CZ631" s="172"/>
    </row>
    <row r="632" spans="1:104" ht="11.25" customHeight="1" x14ac:dyDescent="0.25">
      <c r="A632" s="172"/>
      <c r="B632" s="172"/>
      <c r="C632" s="172"/>
      <c r="D632" s="172"/>
      <c r="E632" s="116"/>
      <c r="F632" s="119"/>
      <c r="G632" s="117"/>
      <c r="H632" s="116"/>
      <c r="I632" s="119"/>
      <c r="J632" s="172"/>
      <c r="K632" s="166"/>
      <c r="L632" s="166"/>
      <c r="M632" s="166"/>
      <c r="N632" s="166"/>
      <c r="O632" s="166"/>
      <c r="P632" s="166"/>
      <c r="Q632" s="166"/>
      <c r="R632" s="166"/>
      <c r="S632" s="172"/>
      <c r="T632" s="166"/>
      <c r="U632" s="166"/>
      <c r="V632" s="166"/>
      <c r="W632" s="166"/>
      <c r="X632" s="166"/>
      <c r="Y632" s="166"/>
      <c r="Z632" s="166"/>
      <c r="AA632" s="166"/>
      <c r="AB632" s="172"/>
      <c r="AC632" s="172"/>
      <c r="AD632" s="172"/>
      <c r="AE632" s="172"/>
      <c r="AF632" s="172"/>
      <c r="AG632" s="172"/>
      <c r="AH632" s="172"/>
      <c r="AI632" s="172"/>
      <c r="AJ632" s="172"/>
      <c r="AK632" s="172"/>
      <c r="AL632" s="174"/>
      <c r="AM632" s="172"/>
      <c r="AN632" s="172"/>
      <c r="AO632" s="172"/>
      <c r="AP632" s="172"/>
      <c r="AQ632" s="172"/>
      <c r="AR632" s="172"/>
      <c r="AS632" s="172"/>
      <c r="AT632" s="172"/>
      <c r="AU632" s="172"/>
      <c r="AV632" s="172"/>
      <c r="AW632" s="172"/>
      <c r="AX632" s="172"/>
      <c r="AY632" s="172"/>
      <c r="AZ632" s="172"/>
      <c r="BA632" s="172"/>
      <c r="BB632" s="172"/>
      <c r="BC632" s="172"/>
      <c r="BD632" s="172"/>
      <c r="BE632" s="172"/>
      <c r="BF632" s="172"/>
      <c r="BG632" s="172"/>
      <c r="BH632" s="172"/>
      <c r="BI632" s="172"/>
      <c r="BJ632" s="172"/>
      <c r="BK632" s="172"/>
      <c r="BL632" s="172"/>
      <c r="BM632" s="172"/>
      <c r="BN632" s="172"/>
      <c r="BO632" s="172"/>
      <c r="BP632" s="172"/>
      <c r="BQ632" s="172"/>
      <c r="BR632" s="172"/>
      <c r="BS632" s="172"/>
      <c r="BT632" s="172"/>
      <c r="BU632" s="172"/>
      <c r="BV632" s="172"/>
      <c r="BW632" s="172"/>
      <c r="BX632" s="172"/>
      <c r="BY632" s="172"/>
      <c r="BZ632" s="172"/>
      <c r="CA632" s="172"/>
      <c r="CB632" s="172"/>
      <c r="CC632" s="172"/>
      <c r="CD632" s="172"/>
      <c r="CE632" s="172"/>
      <c r="CF632" s="172"/>
      <c r="CG632" s="172"/>
      <c r="CH632" s="172"/>
      <c r="CI632" s="172"/>
      <c r="CJ632" s="172"/>
      <c r="CK632" s="172"/>
      <c r="CL632" s="172"/>
      <c r="CM632" s="172"/>
      <c r="CN632" s="172"/>
      <c r="CO632" s="172"/>
      <c r="CP632" s="172"/>
      <c r="CQ632" s="172"/>
      <c r="CR632" s="172"/>
      <c r="CS632" s="172"/>
      <c r="CT632" s="172"/>
      <c r="CU632" s="172"/>
      <c r="CV632" s="172"/>
      <c r="CW632" s="172"/>
      <c r="CX632" s="172"/>
      <c r="CY632" s="172"/>
      <c r="CZ632" s="172"/>
    </row>
    <row r="633" spans="1:104" ht="11.25" customHeight="1" x14ac:dyDescent="0.25">
      <c r="A633" s="172"/>
      <c r="B633" s="172"/>
      <c r="C633" s="172"/>
      <c r="D633" s="172"/>
      <c r="E633" s="116"/>
      <c r="F633" s="119"/>
      <c r="G633" s="117"/>
      <c r="H633" s="116"/>
      <c r="I633" s="119"/>
      <c r="J633" s="172"/>
      <c r="K633" s="166"/>
      <c r="L633" s="166"/>
      <c r="M633" s="166"/>
      <c r="N633" s="166"/>
      <c r="O633" s="166"/>
      <c r="P633" s="166"/>
      <c r="Q633" s="166"/>
      <c r="R633" s="166"/>
      <c r="S633" s="172"/>
      <c r="T633" s="166"/>
      <c r="U633" s="166"/>
      <c r="V633" s="166"/>
      <c r="W633" s="166"/>
      <c r="X633" s="166"/>
      <c r="Y633" s="166"/>
      <c r="Z633" s="166"/>
      <c r="AA633" s="166"/>
      <c r="AB633" s="172"/>
      <c r="AC633" s="172"/>
      <c r="AD633" s="172"/>
      <c r="AE633" s="172"/>
      <c r="AF633" s="172"/>
      <c r="AG633" s="172"/>
      <c r="AH633" s="172"/>
      <c r="AI633" s="172"/>
      <c r="AJ633" s="172"/>
      <c r="AK633" s="172"/>
      <c r="AL633" s="174"/>
      <c r="AM633" s="172"/>
      <c r="AN633" s="172"/>
      <c r="AO633" s="172"/>
      <c r="AP633" s="172"/>
      <c r="AQ633" s="172"/>
      <c r="AR633" s="172"/>
      <c r="AS633" s="172"/>
      <c r="AT633" s="172"/>
      <c r="AU633" s="172"/>
      <c r="AV633" s="172"/>
      <c r="AW633" s="172"/>
      <c r="AX633" s="172"/>
      <c r="AY633" s="172"/>
      <c r="AZ633" s="172"/>
      <c r="BA633" s="172"/>
      <c r="BB633" s="172"/>
      <c r="BC633" s="172"/>
      <c r="BD633" s="172"/>
      <c r="BE633" s="172"/>
      <c r="BF633" s="172"/>
      <c r="BG633" s="172"/>
      <c r="BH633" s="172"/>
      <c r="BI633" s="172"/>
      <c r="BJ633" s="172"/>
      <c r="BK633" s="172"/>
      <c r="BL633" s="172"/>
      <c r="BM633" s="172"/>
      <c r="BN633" s="172"/>
      <c r="BO633" s="172"/>
      <c r="BP633" s="172"/>
      <c r="BQ633" s="172"/>
      <c r="BR633" s="172"/>
      <c r="BS633" s="172"/>
      <c r="BT633" s="172"/>
      <c r="BU633" s="172"/>
      <c r="BV633" s="172"/>
      <c r="BW633" s="172"/>
      <c r="BX633" s="172"/>
      <c r="BY633" s="172"/>
      <c r="BZ633" s="172"/>
      <c r="CA633" s="172"/>
      <c r="CB633" s="172"/>
      <c r="CC633" s="172"/>
      <c r="CD633" s="172"/>
      <c r="CE633" s="172"/>
      <c r="CF633" s="172"/>
      <c r="CG633" s="172"/>
      <c r="CH633" s="172"/>
      <c r="CI633" s="172"/>
      <c r="CJ633" s="172"/>
      <c r="CK633" s="172"/>
      <c r="CL633" s="172"/>
      <c r="CM633" s="172"/>
      <c r="CN633" s="172"/>
      <c r="CO633" s="172"/>
      <c r="CP633" s="172"/>
      <c r="CQ633" s="172"/>
      <c r="CR633" s="172"/>
      <c r="CS633" s="172"/>
      <c r="CT633" s="172"/>
      <c r="CU633" s="172"/>
      <c r="CV633" s="172"/>
      <c r="CW633" s="172"/>
      <c r="CX633" s="172"/>
      <c r="CY633" s="172"/>
      <c r="CZ633" s="172"/>
    </row>
    <row r="634" spans="1:104" ht="11.25" customHeight="1" x14ac:dyDescent="0.25">
      <c r="A634" s="172"/>
      <c r="B634" s="172"/>
      <c r="C634" s="172"/>
      <c r="D634" s="172"/>
      <c r="E634" s="116"/>
      <c r="F634" s="119"/>
      <c r="G634" s="117"/>
      <c r="H634" s="116"/>
      <c r="I634" s="119"/>
      <c r="J634" s="172"/>
      <c r="K634" s="166"/>
      <c r="L634" s="166"/>
      <c r="M634" s="166"/>
      <c r="N634" s="166"/>
      <c r="O634" s="166"/>
      <c r="P634" s="166"/>
      <c r="Q634" s="166"/>
      <c r="R634" s="166"/>
      <c r="S634" s="172"/>
      <c r="T634" s="166"/>
      <c r="U634" s="166"/>
      <c r="V634" s="166"/>
      <c r="W634" s="166"/>
      <c r="X634" s="166"/>
      <c r="Y634" s="166"/>
      <c r="Z634" s="166"/>
      <c r="AA634" s="166"/>
      <c r="AB634" s="172"/>
      <c r="AC634" s="172"/>
      <c r="AD634" s="172"/>
      <c r="AE634" s="172"/>
      <c r="AF634" s="172"/>
      <c r="AG634" s="172"/>
      <c r="AH634" s="172"/>
      <c r="AI634" s="172"/>
      <c r="AJ634" s="172"/>
      <c r="AK634" s="172"/>
      <c r="AL634" s="174"/>
      <c r="AM634" s="172"/>
      <c r="AN634" s="172"/>
      <c r="AO634" s="172"/>
      <c r="AP634" s="172"/>
      <c r="AQ634" s="172"/>
      <c r="AR634" s="172"/>
      <c r="AS634" s="172"/>
      <c r="AT634" s="172"/>
      <c r="AU634" s="172"/>
      <c r="AV634" s="172"/>
      <c r="AW634" s="172"/>
      <c r="AX634" s="172"/>
      <c r="AY634" s="172"/>
      <c r="AZ634" s="172"/>
      <c r="BA634" s="172"/>
      <c r="BB634" s="172"/>
      <c r="BC634" s="172"/>
      <c r="BD634" s="172"/>
      <c r="BE634" s="172"/>
      <c r="BF634" s="172"/>
      <c r="BG634" s="172"/>
      <c r="BH634" s="172"/>
      <c r="BI634" s="172"/>
      <c r="BJ634" s="172"/>
      <c r="BK634" s="172"/>
      <c r="BL634" s="172"/>
      <c r="BM634" s="172"/>
      <c r="BN634" s="172"/>
      <c r="BO634" s="172"/>
      <c r="BP634" s="172"/>
      <c r="BQ634" s="172"/>
      <c r="BR634" s="172"/>
      <c r="BS634" s="172"/>
      <c r="BT634" s="172"/>
      <c r="BU634" s="172"/>
      <c r="BV634" s="172"/>
      <c r="BW634" s="172"/>
      <c r="BX634" s="172"/>
      <c r="BY634" s="172"/>
      <c r="BZ634" s="172"/>
      <c r="CA634" s="172"/>
      <c r="CB634" s="172"/>
      <c r="CC634" s="172"/>
      <c r="CD634" s="172"/>
      <c r="CE634" s="172"/>
      <c r="CF634" s="172"/>
      <c r="CG634" s="172"/>
      <c r="CH634" s="172"/>
      <c r="CI634" s="172"/>
      <c r="CJ634" s="172"/>
      <c r="CK634" s="172"/>
      <c r="CL634" s="172"/>
      <c r="CM634" s="172"/>
      <c r="CN634" s="172"/>
      <c r="CO634" s="172"/>
      <c r="CP634" s="172"/>
      <c r="CQ634" s="172"/>
      <c r="CR634" s="172"/>
      <c r="CS634" s="172"/>
      <c r="CT634" s="172"/>
      <c r="CU634" s="172"/>
      <c r="CV634" s="172"/>
      <c r="CW634" s="172"/>
      <c r="CX634" s="172"/>
      <c r="CY634" s="172"/>
      <c r="CZ634" s="172"/>
    </row>
    <row r="635" spans="1:104" ht="11.25" customHeight="1" x14ac:dyDescent="0.25">
      <c r="A635" s="172"/>
      <c r="B635" s="172"/>
      <c r="C635" s="172"/>
      <c r="D635" s="172"/>
      <c r="E635" s="116"/>
      <c r="F635" s="119"/>
      <c r="G635" s="117"/>
      <c r="H635" s="116"/>
      <c r="I635" s="119"/>
      <c r="J635" s="172"/>
      <c r="K635" s="166"/>
      <c r="L635" s="166"/>
      <c r="M635" s="166"/>
      <c r="N635" s="166"/>
      <c r="O635" s="166"/>
      <c r="P635" s="166"/>
      <c r="Q635" s="166"/>
      <c r="R635" s="166"/>
      <c r="S635" s="172"/>
      <c r="T635" s="166"/>
      <c r="U635" s="166"/>
      <c r="V635" s="166"/>
      <c r="W635" s="166"/>
      <c r="X635" s="166"/>
      <c r="Y635" s="166"/>
      <c r="Z635" s="166"/>
      <c r="AA635" s="166"/>
      <c r="AB635" s="172"/>
      <c r="AC635" s="172"/>
      <c r="AD635" s="172"/>
      <c r="AE635" s="172"/>
      <c r="AF635" s="172"/>
      <c r="AG635" s="172"/>
      <c r="AH635" s="172"/>
      <c r="AI635" s="172"/>
      <c r="AJ635" s="172"/>
      <c r="AK635" s="172"/>
      <c r="AL635" s="174"/>
      <c r="AM635" s="172"/>
      <c r="AN635" s="172"/>
      <c r="AO635" s="172"/>
      <c r="AP635" s="172"/>
      <c r="AQ635" s="172"/>
      <c r="AR635" s="172"/>
      <c r="AS635" s="172"/>
      <c r="AT635" s="172"/>
      <c r="AU635" s="172"/>
      <c r="AV635" s="172"/>
      <c r="AW635" s="172"/>
      <c r="AX635" s="172"/>
      <c r="AY635" s="172"/>
      <c r="AZ635" s="172"/>
      <c r="BA635" s="172"/>
      <c r="BB635" s="172"/>
      <c r="BC635" s="172"/>
      <c r="BD635" s="172"/>
      <c r="BE635" s="172"/>
      <c r="BF635" s="172"/>
      <c r="BG635" s="172"/>
      <c r="BH635" s="172"/>
      <c r="BI635" s="172"/>
      <c r="BJ635" s="172"/>
      <c r="BK635" s="172"/>
      <c r="BL635" s="172"/>
      <c r="BM635" s="172"/>
      <c r="BN635" s="172"/>
      <c r="BO635" s="172"/>
      <c r="BP635" s="172"/>
      <c r="BQ635" s="172"/>
      <c r="BR635" s="172"/>
      <c r="BS635" s="172"/>
      <c r="BT635" s="172"/>
      <c r="BU635" s="172"/>
      <c r="BV635" s="172"/>
      <c r="BW635" s="172"/>
      <c r="BX635" s="172"/>
      <c r="BY635" s="172"/>
      <c r="BZ635" s="172"/>
      <c r="CA635" s="172"/>
      <c r="CB635" s="172"/>
      <c r="CC635" s="172"/>
      <c r="CD635" s="172"/>
      <c r="CE635" s="172"/>
      <c r="CF635" s="172"/>
      <c r="CG635" s="172"/>
      <c r="CH635" s="172"/>
      <c r="CI635" s="172"/>
      <c r="CJ635" s="172"/>
      <c r="CK635" s="172"/>
      <c r="CL635" s="172"/>
      <c r="CM635" s="172"/>
      <c r="CN635" s="172"/>
      <c r="CO635" s="172"/>
      <c r="CP635" s="172"/>
      <c r="CQ635" s="172"/>
      <c r="CR635" s="172"/>
      <c r="CS635" s="172"/>
      <c r="CT635" s="172"/>
      <c r="CU635" s="172"/>
      <c r="CV635" s="172"/>
      <c r="CW635" s="172"/>
      <c r="CX635" s="172"/>
      <c r="CY635" s="172"/>
      <c r="CZ635" s="172"/>
    </row>
    <row r="636" spans="1:104" ht="11.25" customHeight="1" x14ac:dyDescent="0.25">
      <c r="A636" s="172"/>
      <c r="B636" s="172"/>
      <c r="C636" s="172"/>
      <c r="D636" s="172"/>
      <c r="E636" s="116"/>
      <c r="F636" s="119"/>
      <c r="G636" s="117"/>
      <c r="H636" s="116"/>
      <c r="I636" s="119"/>
      <c r="J636" s="172"/>
      <c r="K636" s="166"/>
      <c r="L636" s="166"/>
      <c r="M636" s="166"/>
      <c r="N636" s="166"/>
      <c r="O636" s="166"/>
      <c r="P636" s="166"/>
      <c r="Q636" s="166"/>
      <c r="R636" s="166"/>
      <c r="S636" s="172"/>
      <c r="T636" s="166"/>
      <c r="U636" s="166"/>
      <c r="V636" s="166"/>
      <c r="W636" s="166"/>
      <c r="X636" s="166"/>
      <c r="Y636" s="166"/>
      <c r="Z636" s="166"/>
      <c r="AA636" s="166"/>
      <c r="AB636" s="172"/>
      <c r="AC636" s="172"/>
      <c r="AD636" s="172"/>
      <c r="AE636" s="172"/>
      <c r="AF636" s="172"/>
      <c r="AG636" s="172"/>
      <c r="AH636" s="172"/>
      <c r="AI636" s="172"/>
      <c r="AJ636" s="172"/>
      <c r="AK636" s="172"/>
      <c r="AL636" s="174"/>
      <c r="AM636" s="172"/>
      <c r="AN636" s="172"/>
      <c r="AO636" s="172"/>
      <c r="AP636" s="172"/>
      <c r="AQ636" s="172"/>
      <c r="AR636" s="172"/>
      <c r="AS636" s="172"/>
      <c r="AT636" s="172"/>
      <c r="AU636" s="172"/>
      <c r="AV636" s="172"/>
      <c r="AW636" s="172"/>
      <c r="AX636" s="172"/>
      <c r="AY636" s="172"/>
      <c r="AZ636" s="172"/>
      <c r="BA636" s="172"/>
      <c r="BB636" s="172"/>
      <c r="BC636" s="172"/>
      <c r="BD636" s="172"/>
      <c r="BE636" s="172"/>
      <c r="BF636" s="172"/>
      <c r="BG636" s="172"/>
      <c r="BH636" s="172"/>
      <c r="BI636" s="172"/>
      <c r="BJ636" s="172"/>
      <c r="BK636" s="172"/>
      <c r="BL636" s="172"/>
      <c r="BM636" s="172"/>
      <c r="BN636" s="172"/>
      <c r="BO636" s="172"/>
      <c r="BP636" s="172"/>
      <c r="BQ636" s="172"/>
      <c r="BR636" s="172"/>
      <c r="BS636" s="172"/>
      <c r="BT636" s="172"/>
      <c r="BU636" s="172"/>
      <c r="BV636" s="172"/>
      <c r="BW636" s="172"/>
      <c r="BX636" s="172"/>
      <c r="BY636" s="172"/>
      <c r="BZ636" s="172"/>
      <c r="CA636" s="172"/>
      <c r="CB636" s="172"/>
      <c r="CC636" s="172"/>
      <c r="CD636" s="172"/>
      <c r="CE636" s="172"/>
      <c r="CF636" s="172"/>
      <c r="CG636" s="172"/>
      <c r="CH636" s="172"/>
      <c r="CI636" s="172"/>
      <c r="CJ636" s="172"/>
      <c r="CK636" s="172"/>
      <c r="CL636" s="172"/>
      <c r="CM636" s="172"/>
      <c r="CN636" s="172"/>
      <c r="CO636" s="172"/>
      <c r="CP636" s="172"/>
      <c r="CQ636" s="172"/>
      <c r="CR636" s="172"/>
      <c r="CS636" s="172"/>
      <c r="CT636" s="172"/>
      <c r="CU636" s="172"/>
      <c r="CV636" s="172"/>
      <c r="CW636" s="172"/>
      <c r="CX636" s="172"/>
      <c r="CY636" s="172"/>
      <c r="CZ636" s="172"/>
    </row>
    <row r="637" spans="1:104" ht="11.25" customHeight="1" x14ac:dyDescent="0.25">
      <c r="A637" s="172"/>
      <c r="B637" s="172"/>
      <c r="C637" s="172"/>
      <c r="D637" s="172"/>
      <c r="E637" s="116"/>
      <c r="F637" s="119"/>
      <c r="G637" s="117"/>
      <c r="H637" s="116"/>
      <c r="I637" s="119"/>
      <c r="J637" s="172"/>
      <c r="K637" s="166"/>
      <c r="L637" s="166"/>
      <c r="M637" s="166"/>
      <c r="N637" s="166"/>
      <c r="O637" s="166"/>
      <c r="P637" s="166"/>
      <c r="Q637" s="166"/>
      <c r="R637" s="166"/>
      <c r="S637" s="172"/>
      <c r="T637" s="166"/>
      <c r="U637" s="166"/>
      <c r="V637" s="166"/>
      <c r="W637" s="166"/>
      <c r="X637" s="166"/>
      <c r="Y637" s="166"/>
      <c r="Z637" s="166"/>
      <c r="AA637" s="166"/>
      <c r="AB637" s="172"/>
      <c r="AC637" s="172"/>
      <c r="AD637" s="172"/>
      <c r="AE637" s="172"/>
      <c r="AF637" s="172"/>
      <c r="AG637" s="172"/>
      <c r="AH637" s="172"/>
      <c r="AI637" s="172"/>
      <c r="AJ637" s="172"/>
      <c r="AK637" s="172"/>
      <c r="AL637" s="174"/>
      <c r="AM637" s="172"/>
      <c r="AN637" s="172"/>
      <c r="AO637" s="172"/>
      <c r="AP637" s="172"/>
      <c r="AQ637" s="172"/>
      <c r="AR637" s="172"/>
      <c r="AS637" s="172"/>
      <c r="AT637" s="172"/>
      <c r="AU637" s="172"/>
      <c r="AV637" s="172"/>
      <c r="AW637" s="172"/>
      <c r="AX637" s="172"/>
      <c r="AY637" s="172"/>
      <c r="AZ637" s="172"/>
      <c r="BA637" s="172"/>
      <c r="BB637" s="172"/>
      <c r="BC637" s="172"/>
      <c r="BD637" s="172"/>
      <c r="BE637" s="172"/>
      <c r="BF637" s="172"/>
      <c r="BG637" s="172"/>
      <c r="BH637" s="172"/>
      <c r="BI637" s="172"/>
      <c r="BJ637" s="172"/>
      <c r="BK637" s="172"/>
      <c r="BL637" s="172"/>
      <c r="BM637" s="172"/>
      <c r="BN637" s="172"/>
      <c r="BO637" s="172"/>
      <c r="BP637" s="172"/>
      <c r="BQ637" s="172"/>
      <c r="BR637" s="172"/>
      <c r="BS637" s="172"/>
      <c r="BT637" s="172"/>
      <c r="BU637" s="172"/>
      <c r="BV637" s="172"/>
      <c r="BW637" s="172"/>
      <c r="BX637" s="172"/>
      <c r="BY637" s="172"/>
      <c r="BZ637" s="172"/>
      <c r="CA637" s="172"/>
      <c r="CB637" s="172"/>
      <c r="CC637" s="172"/>
      <c r="CD637" s="172"/>
      <c r="CE637" s="172"/>
      <c r="CF637" s="172"/>
      <c r="CG637" s="172"/>
      <c r="CH637" s="172"/>
      <c r="CI637" s="172"/>
      <c r="CJ637" s="172"/>
      <c r="CK637" s="172"/>
      <c r="CL637" s="172"/>
      <c r="CM637" s="172"/>
      <c r="CN637" s="172"/>
      <c r="CO637" s="172"/>
      <c r="CP637" s="172"/>
      <c r="CQ637" s="172"/>
      <c r="CR637" s="172"/>
      <c r="CS637" s="172"/>
      <c r="CT637" s="172"/>
      <c r="CU637" s="172"/>
      <c r="CV637" s="172"/>
      <c r="CW637" s="172"/>
      <c r="CX637" s="172"/>
      <c r="CY637" s="172"/>
      <c r="CZ637" s="172"/>
    </row>
    <row r="638" spans="1:104" ht="11.25" customHeight="1" x14ac:dyDescent="0.25">
      <c r="A638" s="172"/>
      <c r="B638" s="172"/>
      <c r="C638" s="172"/>
      <c r="D638" s="172"/>
      <c r="E638" s="116"/>
      <c r="F638" s="119"/>
      <c r="G638" s="117"/>
      <c r="H638" s="116"/>
      <c r="I638" s="119"/>
      <c r="J638" s="172"/>
      <c r="K638" s="166"/>
      <c r="L638" s="166"/>
      <c r="M638" s="166"/>
      <c r="N638" s="166"/>
      <c r="O638" s="166"/>
      <c r="P638" s="166"/>
      <c r="Q638" s="166"/>
      <c r="R638" s="166"/>
      <c r="S638" s="172"/>
      <c r="T638" s="166"/>
      <c r="U638" s="166"/>
      <c r="V638" s="166"/>
      <c r="W638" s="166"/>
      <c r="X638" s="166"/>
      <c r="Y638" s="166"/>
      <c r="Z638" s="166"/>
      <c r="AA638" s="166"/>
      <c r="AB638" s="172"/>
      <c r="AC638" s="172"/>
      <c r="AD638" s="172"/>
      <c r="AE638" s="172"/>
      <c r="AF638" s="172"/>
      <c r="AG638" s="172"/>
      <c r="AH638" s="172"/>
      <c r="AI638" s="172"/>
      <c r="AJ638" s="172"/>
      <c r="AK638" s="172"/>
      <c r="AL638" s="174"/>
      <c r="AM638" s="172"/>
      <c r="AN638" s="172"/>
      <c r="AO638" s="172"/>
      <c r="AP638" s="172"/>
      <c r="AQ638" s="172"/>
      <c r="AR638" s="172"/>
      <c r="AS638" s="172"/>
      <c r="AT638" s="172"/>
      <c r="AU638" s="172"/>
      <c r="AV638" s="172"/>
      <c r="AW638" s="172"/>
      <c r="AX638" s="172"/>
      <c r="AY638" s="172"/>
      <c r="AZ638" s="172"/>
      <c r="BA638" s="172"/>
      <c r="BB638" s="172"/>
      <c r="BC638" s="172"/>
      <c r="BD638" s="172"/>
      <c r="BE638" s="172"/>
      <c r="BF638" s="172"/>
      <c r="BG638" s="172"/>
      <c r="BH638" s="172"/>
      <c r="BI638" s="172"/>
      <c r="BJ638" s="172"/>
      <c r="BK638" s="172"/>
      <c r="BL638" s="172"/>
      <c r="BM638" s="172"/>
      <c r="BN638" s="172"/>
      <c r="BO638" s="172"/>
      <c r="BP638" s="172"/>
      <c r="BQ638" s="172"/>
      <c r="BR638" s="172"/>
      <c r="BS638" s="172"/>
      <c r="BT638" s="172"/>
      <c r="BU638" s="172"/>
      <c r="BV638" s="172"/>
      <c r="BW638" s="172"/>
      <c r="BX638" s="172"/>
      <c r="BY638" s="172"/>
      <c r="BZ638" s="172"/>
      <c r="CA638" s="172"/>
      <c r="CB638" s="172"/>
      <c r="CC638" s="172"/>
      <c r="CD638" s="172"/>
      <c r="CE638" s="172"/>
      <c r="CF638" s="172"/>
      <c r="CG638" s="172"/>
      <c r="CH638" s="172"/>
      <c r="CI638" s="172"/>
      <c r="CJ638" s="172"/>
      <c r="CK638" s="172"/>
      <c r="CL638" s="172"/>
      <c r="CM638" s="172"/>
      <c r="CN638" s="172"/>
      <c r="CO638" s="172"/>
      <c r="CP638" s="172"/>
      <c r="CQ638" s="172"/>
      <c r="CR638" s="172"/>
      <c r="CS638" s="172"/>
      <c r="CT638" s="172"/>
      <c r="CU638" s="172"/>
      <c r="CV638" s="172"/>
      <c r="CW638" s="172"/>
      <c r="CX638" s="172"/>
      <c r="CY638" s="172"/>
      <c r="CZ638" s="172"/>
    </row>
    <row r="639" spans="1:104" ht="11.25" customHeight="1" x14ac:dyDescent="0.25">
      <c r="A639" s="172"/>
      <c r="B639" s="172"/>
      <c r="C639" s="172"/>
      <c r="D639" s="172"/>
      <c r="E639" s="116"/>
      <c r="F639" s="119"/>
      <c r="G639" s="117"/>
      <c r="H639" s="116"/>
      <c r="I639" s="119"/>
      <c r="J639" s="172"/>
      <c r="K639" s="166"/>
      <c r="L639" s="166"/>
      <c r="M639" s="166"/>
      <c r="N639" s="166"/>
      <c r="O639" s="166"/>
      <c r="P639" s="166"/>
      <c r="Q639" s="166"/>
      <c r="R639" s="166"/>
      <c r="S639" s="172"/>
      <c r="T639" s="166"/>
      <c r="U639" s="166"/>
      <c r="V639" s="166"/>
      <c r="W639" s="166"/>
      <c r="X639" s="166"/>
      <c r="Y639" s="166"/>
      <c r="Z639" s="166"/>
      <c r="AA639" s="166"/>
      <c r="AB639" s="172"/>
      <c r="AC639" s="172"/>
      <c r="AD639" s="172"/>
      <c r="AE639" s="172"/>
      <c r="AF639" s="172"/>
      <c r="AG639" s="172"/>
      <c r="AH639" s="172"/>
      <c r="AI639" s="172"/>
      <c r="AJ639" s="172"/>
      <c r="AK639" s="172"/>
      <c r="AL639" s="174"/>
      <c r="AM639" s="172"/>
      <c r="AN639" s="172"/>
      <c r="AO639" s="172"/>
      <c r="AP639" s="172"/>
      <c r="AQ639" s="172"/>
      <c r="AR639" s="172"/>
      <c r="AS639" s="172"/>
      <c r="AT639" s="172"/>
      <c r="AU639" s="172"/>
      <c r="AV639" s="172"/>
      <c r="AW639" s="172"/>
      <c r="AX639" s="172"/>
      <c r="AY639" s="172"/>
      <c r="AZ639" s="172"/>
      <c r="BA639" s="172"/>
      <c r="BB639" s="172"/>
      <c r="BC639" s="172"/>
      <c r="BD639" s="172"/>
      <c r="BE639" s="172"/>
      <c r="BF639" s="172"/>
      <c r="BG639" s="172"/>
      <c r="BH639" s="172"/>
      <c r="BI639" s="172"/>
      <c r="BJ639" s="172"/>
      <c r="BK639" s="172"/>
      <c r="BL639" s="172"/>
      <c r="BM639" s="172"/>
      <c r="BN639" s="172"/>
      <c r="BO639" s="172"/>
      <c r="BP639" s="172"/>
      <c r="BQ639" s="172"/>
      <c r="BR639" s="172"/>
      <c r="BS639" s="172"/>
      <c r="BT639" s="172"/>
      <c r="BU639" s="172"/>
      <c r="BV639" s="172"/>
      <c r="BW639" s="172"/>
      <c r="BX639" s="172"/>
      <c r="BY639" s="172"/>
      <c r="BZ639" s="172"/>
      <c r="CA639" s="172"/>
      <c r="CB639" s="172"/>
      <c r="CC639" s="172"/>
      <c r="CD639" s="172"/>
      <c r="CE639" s="172"/>
      <c r="CF639" s="172"/>
      <c r="CG639" s="172"/>
      <c r="CH639" s="172"/>
      <c r="CI639" s="172"/>
      <c r="CJ639" s="172"/>
      <c r="CK639" s="172"/>
      <c r="CL639" s="172"/>
      <c r="CM639" s="172"/>
      <c r="CN639" s="172"/>
      <c r="CO639" s="172"/>
      <c r="CP639" s="172"/>
      <c r="CQ639" s="172"/>
      <c r="CR639" s="172"/>
      <c r="CS639" s="172"/>
      <c r="CT639" s="172"/>
      <c r="CU639" s="172"/>
      <c r="CV639" s="172"/>
      <c r="CW639" s="172"/>
      <c r="CX639" s="172"/>
      <c r="CY639" s="172"/>
      <c r="CZ639" s="172"/>
    </row>
    <row r="640" spans="1:104" ht="11.25" customHeight="1" x14ac:dyDescent="0.25">
      <c r="A640" s="172"/>
      <c r="B640" s="172"/>
      <c r="C640" s="172"/>
      <c r="D640" s="172"/>
      <c r="E640" s="116"/>
      <c r="F640" s="119"/>
      <c r="G640" s="117"/>
      <c r="H640" s="116"/>
      <c r="I640" s="119"/>
      <c r="J640" s="172"/>
      <c r="K640" s="166"/>
      <c r="L640" s="166"/>
      <c r="M640" s="166"/>
      <c r="N640" s="166"/>
      <c r="O640" s="166"/>
      <c r="P640" s="166"/>
      <c r="Q640" s="166"/>
      <c r="R640" s="166"/>
      <c r="S640" s="172"/>
      <c r="T640" s="166"/>
      <c r="U640" s="166"/>
      <c r="V640" s="166"/>
      <c r="W640" s="166"/>
      <c r="X640" s="166"/>
      <c r="Y640" s="166"/>
      <c r="Z640" s="166"/>
      <c r="AA640" s="166"/>
      <c r="AB640" s="172"/>
      <c r="AC640" s="172"/>
      <c r="AD640" s="172"/>
      <c r="AE640" s="172"/>
      <c r="AF640" s="172"/>
      <c r="AG640" s="172"/>
      <c r="AH640" s="172"/>
      <c r="AI640" s="172"/>
      <c r="AJ640" s="172"/>
      <c r="AK640" s="172"/>
      <c r="AL640" s="174"/>
      <c r="AM640" s="172"/>
      <c r="AN640" s="172"/>
      <c r="AO640" s="172"/>
      <c r="AP640" s="172"/>
      <c r="AQ640" s="172"/>
      <c r="AR640" s="172"/>
      <c r="AS640" s="172"/>
      <c r="AT640" s="172"/>
      <c r="AU640" s="172"/>
      <c r="AV640" s="172"/>
      <c r="AW640" s="172"/>
      <c r="AX640" s="172"/>
      <c r="AY640" s="172"/>
      <c r="AZ640" s="172"/>
      <c r="BA640" s="172"/>
      <c r="BB640" s="172"/>
      <c r="BC640" s="172"/>
      <c r="BD640" s="172"/>
      <c r="BE640" s="172"/>
      <c r="BF640" s="172"/>
      <c r="BG640" s="172"/>
      <c r="BH640" s="172"/>
      <c r="BI640" s="172"/>
      <c r="BJ640" s="172"/>
      <c r="BK640" s="172"/>
      <c r="BL640" s="172"/>
      <c r="BM640" s="172"/>
      <c r="BN640" s="172"/>
      <c r="BO640" s="172"/>
      <c r="BP640" s="172"/>
      <c r="BQ640" s="172"/>
      <c r="BR640" s="172"/>
      <c r="BS640" s="172"/>
      <c r="BT640" s="172"/>
      <c r="BU640" s="172"/>
      <c r="BV640" s="172"/>
      <c r="BW640" s="172"/>
      <c r="BX640" s="172"/>
      <c r="BY640" s="172"/>
      <c r="BZ640" s="172"/>
      <c r="CA640" s="172"/>
      <c r="CB640" s="172"/>
      <c r="CC640" s="172"/>
      <c r="CD640" s="172"/>
      <c r="CE640" s="172"/>
      <c r="CF640" s="172"/>
      <c r="CG640" s="172"/>
      <c r="CH640" s="172"/>
      <c r="CI640" s="172"/>
      <c r="CJ640" s="172"/>
      <c r="CK640" s="172"/>
      <c r="CL640" s="172"/>
      <c r="CM640" s="172"/>
      <c r="CN640" s="172"/>
      <c r="CO640" s="172"/>
      <c r="CP640" s="172"/>
      <c r="CQ640" s="172"/>
      <c r="CR640" s="172"/>
      <c r="CS640" s="172"/>
      <c r="CT640" s="172"/>
      <c r="CU640" s="172"/>
      <c r="CV640" s="172"/>
      <c r="CW640" s="172"/>
      <c r="CX640" s="172"/>
      <c r="CY640" s="172"/>
      <c r="CZ640" s="172"/>
    </row>
    <row r="641" spans="1:104" ht="11.25" customHeight="1" x14ac:dyDescent="0.25">
      <c r="A641" s="172"/>
      <c r="B641" s="172"/>
      <c r="C641" s="172"/>
      <c r="D641" s="172"/>
      <c r="E641" s="116"/>
      <c r="F641" s="119"/>
      <c r="G641" s="117"/>
      <c r="H641" s="116"/>
      <c r="I641" s="119"/>
      <c r="J641" s="172"/>
      <c r="K641" s="166"/>
      <c r="L641" s="166"/>
      <c r="M641" s="166"/>
      <c r="N641" s="166"/>
      <c r="O641" s="166"/>
      <c r="P641" s="166"/>
      <c r="Q641" s="166"/>
      <c r="R641" s="166"/>
      <c r="S641" s="172"/>
      <c r="T641" s="166"/>
      <c r="U641" s="166"/>
      <c r="V641" s="166"/>
      <c r="W641" s="166"/>
      <c r="X641" s="166"/>
      <c r="Y641" s="166"/>
      <c r="Z641" s="166"/>
      <c r="AA641" s="166"/>
      <c r="AB641" s="172"/>
      <c r="AC641" s="172"/>
      <c r="AD641" s="172"/>
      <c r="AE641" s="172"/>
      <c r="AF641" s="172"/>
      <c r="AG641" s="172"/>
      <c r="AH641" s="172"/>
      <c r="AI641" s="172"/>
      <c r="AJ641" s="172"/>
      <c r="AK641" s="172"/>
      <c r="AL641" s="174"/>
      <c r="AM641" s="172"/>
      <c r="AN641" s="172"/>
      <c r="AO641" s="172"/>
      <c r="AP641" s="172"/>
      <c r="AQ641" s="172"/>
      <c r="AR641" s="172"/>
      <c r="AS641" s="172"/>
      <c r="AT641" s="172"/>
      <c r="AU641" s="172"/>
      <c r="AV641" s="172"/>
      <c r="AW641" s="172"/>
      <c r="AX641" s="172"/>
      <c r="AY641" s="172"/>
      <c r="AZ641" s="172"/>
      <c r="BA641" s="172"/>
      <c r="BB641" s="172"/>
      <c r="BC641" s="172"/>
      <c r="BD641" s="172"/>
      <c r="BE641" s="172"/>
      <c r="BF641" s="172"/>
      <c r="BG641" s="172"/>
      <c r="BH641" s="172"/>
      <c r="BI641" s="172"/>
      <c r="BJ641" s="172"/>
      <c r="BK641" s="172"/>
      <c r="BL641" s="172"/>
      <c r="BM641" s="172"/>
      <c r="BN641" s="172"/>
      <c r="BO641" s="172"/>
      <c r="BP641" s="172"/>
      <c r="BQ641" s="172"/>
      <c r="BR641" s="172"/>
      <c r="BS641" s="172"/>
      <c r="BT641" s="172"/>
      <c r="BU641" s="172"/>
      <c r="BV641" s="172"/>
      <c r="BW641" s="172"/>
      <c r="BX641" s="172"/>
      <c r="BY641" s="172"/>
      <c r="BZ641" s="172"/>
      <c r="CA641" s="172"/>
      <c r="CB641" s="172"/>
      <c r="CC641" s="172"/>
      <c r="CD641" s="172"/>
      <c r="CE641" s="172"/>
      <c r="CF641" s="172"/>
      <c r="CG641" s="172"/>
      <c r="CH641" s="172"/>
      <c r="CI641" s="172"/>
      <c r="CJ641" s="172"/>
      <c r="CK641" s="172"/>
      <c r="CL641" s="172"/>
      <c r="CM641" s="172"/>
      <c r="CN641" s="172"/>
      <c r="CO641" s="172"/>
      <c r="CP641" s="172"/>
      <c r="CQ641" s="172"/>
      <c r="CR641" s="172"/>
      <c r="CS641" s="172"/>
      <c r="CT641" s="172"/>
      <c r="CU641" s="172"/>
      <c r="CV641" s="172"/>
      <c r="CW641" s="172"/>
      <c r="CX641" s="172"/>
      <c r="CY641" s="172"/>
      <c r="CZ641" s="172"/>
    </row>
    <row r="642" spans="1:104" ht="11.25" customHeight="1" x14ac:dyDescent="0.25">
      <c r="A642" s="172"/>
      <c r="B642" s="172"/>
      <c r="C642" s="172"/>
      <c r="D642" s="172"/>
      <c r="E642" s="116"/>
      <c r="F642" s="119"/>
      <c r="G642" s="117"/>
      <c r="H642" s="116"/>
      <c r="I642" s="119"/>
      <c r="J642" s="172"/>
      <c r="K642" s="166"/>
      <c r="L642" s="166"/>
      <c r="M642" s="166"/>
      <c r="N642" s="166"/>
      <c r="O642" s="166"/>
      <c r="P642" s="166"/>
      <c r="Q642" s="166"/>
      <c r="R642" s="166"/>
      <c r="S642" s="172"/>
      <c r="T642" s="166"/>
      <c r="U642" s="166"/>
      <c r="V642" s="166"/>
      <c r="W642" s="166"/>
      <c r="X642" s="166"/>
      <c r="Y642" s="166"/>
      <c r="Z642" s="166"/>
      <c r="AA642" s="166"/>
      <c r="AB642" s="172"/>
      <c r="AC642" s="172"/>
      <c r="AD642" s="172"/>
      <c r="AE642" s="172"/>
      <c r="AF642" s="172"/>
      <c r="AG642" s="172"/>
      <c r="AH642" s="172"/>
      <c r="AI642" s="172"/>
      <c r="AJ642" s="172"/>
      <c r="AK642" s="172"/>
      <c r="AL642" s="174"/>
      <c r="AM642" s="172"/>
      <c r="AN642" s="172"/>
      <c r="AO642" s="172"/>
      <c r="AP642" s="172"/>
      <c r="AQ642" s="172"/>
      <c r="AR642" s="172"/>
      <c r="AS642" s="172"/>
      <c r="AT642" s="172"/>
      <c r="AU642" s="172"/>
      <c r="AV642" s="172"/>
      <c r="AW642" s="172"/>
      <c r="AX642" s="172"/>
      <c r="AY642" s="172"/>
      <c r="AZ642" s="172"/>
      <c r="BA642" s="172"/>
      <c r="BB642" s="172"/>
      <c r="BC642" s="172"/>
      <c r="BD642" s="172"/>
      <c r="BE642" s="172"/>
      <c r="BF642" s="172"/>
      <c r="BG642" s="172"/>
      <c r="BH642" s="172"/>
      <c r="BI642" s="172"/>
      <c r="BJ642" s="172"/>
      <c r="BK642" s="172"/>
      <c r="BL642" s="172"/>
      <c r="BM642" s="172"/>
      <c r="BN642" s="172"/>
      <c r="BO642" s="172"/>
      <c r="BP642" s="172"/>
      <c r="BQ642" s="172"/>
      <c r="BR642" s="172"/>
      <c r="BS642" s="172"/>
      <c r="BT642" s="172"/>
      <c r="BU642" s="172"/>
      <c r="BV642" s="172"/>
      <c r="BW642" s="172"/>
      <c r="BX642" s="172"/>
      <c r="BY642" s="172"/>
      <c r="BZ642" s="172"/>
      <c r="CA642" s="172"/>
      <c r="CB642" s="172"/>
      <c r="CC642" s="172"/>
      <c r="CD642" s="172"/>
      <c r="CE642" s="172"/>
      <c r="CF642" s="172"/>
      <c r="CG642" s="172"/>
      <c r="CH642" s="172"/>
      <c r="CI642" s="172"/>
      <c r="CJ642" s="172"/>
      <c r="CK642" s="172"/>
      <c r="CL642" s="172"/>
      <c r="CM642" s="172"/>
      <c r="CN642" s="172"/>
      <c r="CO642" s="172"/>
      <c r="CP642" s="172"/>
      <c r="CQ642" s="172"/>
      <c r="CR642" s="172"/>
      <c r="CS642" s="172"/>
      <c r="CT642" s="172"/>
      <c r="CU642" s="172"/>
      <c r="CV642" s="172"/>
      <c r="CW642" s="172"/>
      <c r="CX642" s="172"/>
      <c r="CY642" s="172"/>
      <c r="CZ642" s="172"/>
    </row>
    <row r="643" spans="1:104" ht="11.25" customHeight="1" x14ac:dyDescent="0.25">
      <c r="A643" s="172"/>
      <c r="B643" s="172"/>
      <c r="C643" s="172"/>
      <c r="D643" s="172"/>
      <c r="E643" s="116"/>
      <c r="F643" s="119"/>
      <c r="G643" s="117"/>
      <c r="H643" s="116"/>
      <c r="I643" s="119"/>
      <c r="J643" s="172"/>
      <c r="K643" s="166"/>
      <c r="L643" s="166"/>
      <c r="M643" s="166"/>
      <c r="N643" s="166"/>
      <c r="O643" s="166"/>
      <c r="P643" s="166"/>
      <c r="Q643" s="166"/>
      <c r="R643" s="166"/>
      <c r="S643" s="172"/>
      <c r="T643" s="166"/>
      <c r="U643" s="166"/>
      <c r="V643" s="166"/>
      <c r="W643" s="166"/>
      <c r="X643" s="166"/>
      <c r="Y643" s="166"/>
      <c r="Z643" s="166"/>
      <c r="AA643" s="166"/>
      <c r="AB643" s="172"/>
      <c r="AC643" s="172"/>
      <c r="AD643" s="172"/>
      <c r="AE643" s="172"/>
      <c r="AF643" s="172"/>
      <c r="AG643" s="172"/>
      <c r="AH643" s="172"/>
      <c r="AI643" s="172"/>
      <c r="AJ643" s="172"/>
      <c r="AK643" s="172"/>
      <c r="AL643" s="174"/>
      <c r="AM643" s="172"/>
      <c r="AN643" s="172"/>
      <c r="AO643" s="172"/>
      <c r="AP643" s="172"/>
      <c r="AQ643" s="172"/>
      <c r="AR643" s="172"/>
      <c r="AS643" s="172"/>
      <c r="AT643" s="172"/>
      <c r="AU643" s="172"/>
      <c r="AV643" s="172"/>
      <c r="AW643" s="172"/>
      <c r="AX643" s="172"/>
      <c r="AY643" s="172"/>
      <c r="AZ643" s="172"/>
      <c r="BA643" s="172"/>
      <c r="BB643" s="172"/>
      <c r="BC643" s="172"/>
      <c r="BD643" s="172"/>
      <c r="BE643" s="172"/>
      <c r="BF643" s="172"/>
      <c r="BG643" s="172"/>
      <c r="BH643" s="172"/>
      <c r="BI643" s="172"/>
      <c r="BJ643" s="172"/>
      <c r="BK643" s="172"/>
      <c r="BL643" s="172"/>
      <c r="BM643" s="172"/>
      <c r="BN643" s="172"/>
      <c r="BO643" s="172"/>
      <c r="BP643" s="172"/>
      <c r="BQ643" s="172"/>
      <c r="BR643" s="172"/>
      <c r="BS643" s="172"/>
      <c r="BT643" s="172"/>
      <c r="BU643" s="172"/>
      <c r="BV643" s="172"/>
      <c r="BW643" s="172"/>
      <c r="BX643" s="172"/>
      <c r="BY643" s="172"/>
      <c r="BZ643" s="172"/>
      <c r="CA643" s="172"/>
      <c r="CB643" s="172"/>
      <c r="CC643" s="172"/>
      <c r="CD643" s="172"/>
      <c r="CE643" s="172"/>
      <c r="CF643" s="172"/>
      <c r="CG643" s="172"/>
      <c r="CH643" s="172"/>
      <c r="CI643" s="172"/>
      <c r="CJ643" s="172"/>
      <c r="CK643" s="172"/>
      <c r="CL643" s="172"/>
      <c r="CM643" s="172"/>
      <c r="CN643" s="172"/>
      <c r="CO643" s="172"/>
      <c r="CP643" s="172"/>
      <c r="CQ643" s="172"/>
      <c r="CR643" s="172"/>
      <c r="CS643" s="172"/>
      <c r="CT643" s="172"/>
      <c r="CU643" s="172"/>
      <c r="CV643" s="172"/>
      <c r="CW643" s="172"/>
      <c r="CX643" s="172"/>
      <c r="CY643" s="172"/>
      <c r="CZ643" s="172"/>
    </row>
    <row r="644" spans="1:104" ht="11.25" customHeight="1" x14ac:dyDescent="0.25">
      <c r="A644" s="172"/>
      <c r="B644" s="172"/>
      <c r="C644" s="172"/>
      <c r="D644" s="172"/>
      <c r="E644" s="116"/>
      <c r="F644" s="119"/>
      <c r="G644" s="117"/>
      <c r="H644" s="116"/>
      <c r="I644" s="119"/>
      <c r="J644" s="172"/>
      <c r="K644" s="166"/>
      <c r="L644" s="166"/>
      <c r="M644" s="166"/>
      <c r="N644" s="166"/>
      <c r="O644" s="166"/>
      <c r="P644" s="166"/>
      <c r="Q644" s="166"/>
      <c r="R644" s="166"/>
      <c r="S644" s="172"/>
      <c r="T644" s="166"/>
      <c r="U644" s="166"/>
      <c r="V644" s="166"/>
      <c r="W644" s="166"/>
      <c r="X644" s="166"/>
      <c r="Y644" s="166"/>
      <c r="Z644" s="166"/>
      <c r="AA644" s="166"/>
      <c r="AB644" s="172"/>
      <c r="AC644" s="172"/>
      <c r="AD644" s="172"/>
      <c r="AE644" s="172"/>
      <c r="AF644" s="172"/>
      <c r="AG644" s="172"/>
      <c r="AH644" s="172"/>
      <c r="AI644" s="172"/>
      <c r="AJ644" s="172"/>
      <c r="AK644" s="172"/>
      <c r="AL644" s="174"/>
      <c r="AM644" s="172"/>
      <c r="AN644" s="172"/>
      <c r="AO644" s="172"/>
      <c r="AP644" s="172"/>
      <c r="AQ644" s="172"/>
      <c r="AR644" s="172"/>
      <c r="AS644" s="172"/>
      <c r="AT644" s="172"/>
      <c r="AU644" s="172"/>
      <c r="AV644" s="172"/>
      <c r="AW644" s="172"/>
      <c r="AX644" s="172"/>
      <c r="AY644" s="172"/>
      <c r="AZ644" s="172"/>
      <c r="BA644" s="172"/>
      <c r="BB644" s="172"/>
      <c r="BC644" s="172"/>
      <c r="BD644" s="172"/>
      <c r="BE644" s="172"/>
      <c r="BF644" s="172"/>
      <c r="BG644" s="172"/>
      <c r="BH644" s="172"/>
      <c r="BI644" s="172"/>
      <c r="BJ644" s="172"/>
      <c r="BK644" s="172"/>
      <c r="BL644" s="172"/>
      <c r="BM644" s="172"/>
      <c r="BN644" s="172"/>
      <c r="BO644" s="172"/>
      <c r="BP644" s="172"/>
      <c r="BQ644" s="172"/>
      <c r="BR644" s="172"/>
      <c r="BS644" s="172"/>
      <c r="BT644" s="172"/>
      <c r="BU644" s="172"/>
      <c r="BV644" s="172"/>
      <c r="BW644" s="172"/>
      <c r="BX644" s="172"/>
      <c r="BY644" s="172"/>
      <c r="BZ644" s="172"/>
      <c r="CA644" s="172"/>
      <c r="CB644" s="172"/>
      <c r="CC644" s="172"/>
      <c r="CD644" s="172"/>
      <c r="CE644" s="172"/>
      <c r="CF644" s="172"/>
      <c r="CG644" s="172"/>
      <c r="CH644" s="172"/>
      <c r="CI644" s="172"/>
      <c r="CJ644" s="172"/>
      <c r="CK644" s="172"/>
      <c r="CL644" s="172"/>
      <c r="CM644" s="172"/>
      <c r="CN644" s="172"/>
      <c r="CO644" s="172"/>
      <c r="CP644" s="172"/>
      <c r="CQ644" s="172"/>
      <c r="CR644" s="172"/>
      <c r="CS644" s="172"/>
      <c r="CT644" s="172"/>
      <c r="CU644" s="172"/>
      <c r="CV644" s="172"/>
      <c r="CW644" s="172"/>
      <c r="CX644" s="172"/>
      <c r="CY644" s="172"/>
      <c r="CZ644" s="172"/>
    </row>
    <row r="645" spans="1:104" ht="11.25" customHeight="1" x14ac:dyDescent="0.25">
      <c r="A645" s="172"/>
      <c r="B645" s="172"/>
      <c r="C645" s="172"/>
      <c r="D645" s="172"/>
      <c r="E645" s="116"/>
      <c r="F645" s="119"/>
      <c r="G645" s="117"/>
      <c r="H645" s="116"/>
      <c r="I645" s="119"/>
      <c r="J645" s="172"/>
      <c r="K645" s="166"/>
      <c r="L645" s="166"/>
      <c r="M645" s="166"/>
      <c r="N645" s="166"/>
      <c r="O645" s="166"/>
      <c r="P645" s="166"/>
      <c r="Q645" s="166"/>
      <c r="R645" s="166"/>
      <c r="S645" s="172"/>
      <c r="T645" s="166"/>
      <c r="U645" s="166"/>
      <c r="V645" s="166"/>
      <c r="W645" s="166"/>
      <c r="X645" s="166"/>
      <c r="Y645" s="166"/>
      <c r="Z645" s="166"/>
      <c r="AA645" s="166"/>
      <c r="AB645" s="172"/>
      <c r="AC645" s="172"/>
      <c r="AD645" s="172"/>
      <c r="AE645" s="172"/>
      <c r="AF645" s="172"/>
      <c r="AG645" s="172"/>
      <c r="AH645" s="172"/>
      <c r="AI645" s="172"/>
      <c r="AJ645" s="172"/>
      <c r="AK645" s="172"/>
      <c r="AL645" s="174"/>
      <c r="AM645" s="172"/>
      <c r="AN645" s="172"/>
      <c r="AO645" s="172"/>
      <c r="AP645" s="172"/>
      <c r="AQ645" s="172"/>
      <c r="AR645" s="172"/>
      <c r="AS645" s="172"/>
      <c r="AT645" s="172"/>
      <c r="AU645" s="172"/>
      <c r="AV645" s="172"/>
      <c r="AW645" s="172"/>
      <c r="AX645" s="172"/>
      <c r="AY645" s="172"/>
      <c r="AZ645" s="172"/>
      <c r="BA645" s="172"/>
      <c r="BB645" s="172"/>
      <c r="BC645" s="172"/>
      <c r="BD645" s="172"/>
      <c r="BE645" s="172"/>
      <c r="BF645" s="172"/>
      <c r="BG645" s="172"/>
      <c r="BH645" s="172"/>
      <c r="BI645" s="172"/>
      <c r="BJ645" s="172"/>
      <c r="BK645" s="172"/>
      <c r="BL645" s="172"/>
      <c r="BM645" s="172"/>
      <c r="BN645" s="172"/>
      <c r="BO645" s="172"/>
      <c r="BP645" s="172"/>
      <c r="BQ645" s="172"/>
      <c r="BR645" s="172"/>
      <c r="BS645" s="172"/>
      <c r="BT645" s="172"/>
      <c r="BU645" s="172"/>
      <c r="BV645" s="172"/>
      <c r="BW645" s="172"/>
      <c r="BX645" s="172"/>
      <c r="BY645" s="172"/>
      <c r="BZ645" s="172"/>
      <c r="CA645" s="172"/>
      <c r="CB645" s="172"/>
      <c r="CC645" s="172"/>
      <c r="CD645" s="172"/>
      <c r="CE645" s="172"/>
      <c r="CF645" s="172"/>
      <c r="CG645" s="172"/>
      <c r="CH645" s="172"/>
      <c r="CI645" s="172"/>
      <c r="CJ645" s="172"/>
      <c r="CK645" s="172"/>
      <c r="CL645" s="172"/>
      <c r="CM645" s="172"/>
      <c r="CN645" s="172"/>
      <c r="CO645" s="172"/>
      <c r="CP645" s="172"/>
      <c r="CQ645" s="172"/>
      <c r="CR645" s="172"/>
      <c r="CS645" s="172"/>
      <c r="CT645" s="172"/>
      <c r="CU645" s="172"/>
      <c r="CV645" s="172"/>
      <c r="CW645" s="172"/>
      <c r="CX645" s="172"/>
      <c r="CY645" s="172"/>
      <c r="CZ645" s="172"/>
    </row>
    <row r="646" spans="1:104" ht="11.25" customHeight="1" x14ac:dyDescent="0.25">
      <c r="A646" s="172"/>
      <c r="B646" s="172"/>
      <c r="C646" s="172"/>
      <c r="D646" s="172"/>
      <c r="E646" s="116"/>
      <c r="F646" s="119"/>
      <c r="G646" s="117"/>
      <c r="H646" s="116"/>
      <c r="I646" s="119"/>
      <c r="J646" s="172"/>
      <c r="K646" s="166"/>
      <c r="L646" s="166"/>
      <c r="M646" s="166"/>
      <c r="N646" s="166"/>
      <c r="O646" s="166"/>
      <c r="P646" s="166"/>
      <c r="Q646" s="166"/>
      <c r="R646" s="166"/>
      <c r="S646" s="172"/>
      <c r="T646" s="166"/>
      <c r="U646" s="166"/>
      <c r="V646" s="166"/>
      <c r="W646" s="166"/>
      <c r="X646" s="166"/>
      <c r="Y646" s="166"/>
      <c r="Z646" s="166"/>
      <c r="AA646" s="166"/>
      <c r="AB646" s="172"/>
      <c r="AC646" s="172"/>
      <c r="AD646" s="172"/>
      <c r="AE646" s="172"/>
      <c r="AF646" s="172"/>
      <c r="AG646" s="172"/>
      <c r="AH646" s="172"/>
      <c r="AI646" s="172"/>
      <c r="AJ646" s="172"/>
      <c r="AK646" s="172"/>
      <c r="AL646" s="174"/>
      <c r="AM646" s="172"/>
      <c r="AN646" s="172"/>
      <c r="AO646" s="172"/>
      <c r="AP646" s="172"/>
      <c r="AQ646" s="172"/>
      <c r="AR646" s="172"/>
      <c r="AS646" s="172"/>
      <c r="AT646" s="172"/>
      <c r="AU646" s="172"/>
      <c r="AV646" s="172"/>
      <c r="AW646" s="172"/>
      <c r="AX646" s="172"/>
      <c r="AY646" s="172"/>
      <c r="AZ646" s="172"/>
      <c r="BA646" s="172"/>
      <c r="BB646" s="172"/>
      <c r="BC646" s="172"/>
      <c r="BD646" s="172"/>
      <c r="BE646" s="172"/>
      <c r="BF646" s="172"/>
      <c r="BG646" s="172"/>
      <c r="BH646" s="172"/>
      <c r="BI646" s="172"/>
      <c r="BJ646" s="172"/>
      <c r="BK646" s="172"/>
      <c r="BL646" s="172"/>
      <c r="BM646" s="172"/>
      <c r="BN646" s="172"/>
      <c r="BO646" s="172"/>
      <c r="BP646" s="172"/>
      <c r="BQ646" s="172"/>
      <c r="BR646" s="172"/>
      <c r="BS646" s="172"/>
      <c r="BT646" s="172"/>
      <c r="BU646" s="172"/>
      <c r="BV646" s="172"/>
      <c r="BW646" s="172"/>
      <c r="BX646" s="172"/>
      <c r="BY646" s="172"/>
      <c r="BZ646" s="172"/>
      <c r="CA646" s="172"/>
      <c r="CB646" s="172"/>
      <c r="CC646" s="172"/>
      <c r="CD646" s="172"/>
      <c r="CE646" s="172"/>
      <c r="CF646" s="172"/>
      <c r="CG646" s="172"/>
      <c r="CH646" s="172"/>
      <c r="CI646" s="172"/>
      <c r="CJ646" s="172"/>
      <c r="CK646" s="172"/>
      <c r="CL646" s="172"/>
      <c r="CM646" s="172"/>
      <c r="CN646" s="172"/>
      <c r="CO646" s="172"/>
      <c r="CP646" s="172"/>
      <c r="CQ646" s="172"/>
      <c r="CR646" s="172"/>
      <c r="CS646" s="172"/>
      <c r="CT646" s="172"/>
      <c r="CU646" s="172"/>
      <c r="CV646" s="172"/>
      <c r="CW646" s="172"/>
      <c r="CX646" s="172"/>
      <c r="CY646" s="172"/>
      <c r="CZ646" s="172"/>
    </row>
    <row r="647" spans="1:104" ht="11.25" customHeight="1" x14ac:dyDescent="0.25">
      <c r="A647" s="172"/>
      <c r="B647" s="172"/>
      <c r="C647" s="172"/>
      <c r="D647" s="172"/>
      <c r="E647" s="116"/>
      <c r="F647" s="119"/>
      <c r="G647" s="117"/>
      <c r="H647" s="116"/>
      <c r="I647" s="119"/>
      <c r="J647" s="172"/>
      <c r="K647" s="166"/>
      <c r="L647" s="166"/>
      <c r="M647" s="166"/>
      <c r="N647" s="166"/>
      <c r="O647" s="166"/>
      <c r="P647" s="166"/>
      <c r="Q647" s="166"/>
      <c r="R647" s="166"/>
      <c r="S647" s="172"/>
      <c r="T647" s="166"/>
      <c r="U647" s="166"/>
      <c r="V647" s="166"/>
      <c r="W647" s="166"/>
      <c r="X647" s="166"/>
      <c r="Y647" s="166"/>
      <c r="Z647" s="166"/>
      <c r="AA647" s="166"/>
      <c r="AB647" s="172"/>
      <c r="AC647" s="172"/>
      <c r="AD647" s="172"/>
      <c r="AE647" s="172"/>
      <c r="AF647" s="172"/>
      <c r="AG647" s="172"/>
      <c r="AH647" s="172"/>
      <c r="AI647" s="172"/>
      <c r="AJ647" s="172"/>
      <c r="AK647" s="172"/>
      <c r="AL647" s="174"/>
      <c r="AM647" s="172"/>
      <c r="AN647" s="172"/>
      <c r="AO647" s="172"/>
      <c r="AP647" s="172"/>
      <c r="AQ647" s="172"/>
      <c r="AR647" s="172"/>
      <c r="AS647" s="172"/>
      <c r="AT647" s="172"/>
      <c r="AU647" s="172"/>
      <c r="AV647" s="172"/>
      <c r="AW647" s="172"/>
      <c r="AX647" s="172"/>
      <c r="AY647" s="172"/>
      <c r="AZ647" s="172"/>
      <c r="BA647" s="172"/>
      <c r="BB647" s="172"/>
      <c r="BC647" s="172"/>
      <c r="BD647" s="172"/>
      <c r="BE647" s="172"/>
      <c r="BF647" s="172"/>
      <c r="BG647" s="172"/>
      <c r="BH647" s="172"/>
      <c r="BI647" s="172"/>
      <c r="BJ647" s="172"/>
      <c r="BK647" s="172"/>
      <c r="BL647" s="172"/>
      <c r="BM647" s="172"/>
      <c r="BN647" s="172"/>
      <c r="BO647" s="172"/>
      <c r="BP647" s="172"/>
      <c r="BQ647" s="172"/>
      <c r="BR647" s="172"/>
      <c r="BS647" s="172"/>
      <c r="BT647" s="172"/>
      <c r="BU647" s="172"/>
      <c r="BV647" s="172"/>
      <c r="BW647" s="172"/>
      <c r="BX647" s="172"/>
      <c r="BY647" s="172"/>
      <c r="BZ647" s="172"/>
      <c r="CA647" s="172"/>
      <c r="CB647" s="172"/>
      <c r="CC647" s="172"/>
      <c r="CD647" s="172"/>
      <c r="CE647" s="172"/>
      <c r="CF647" s="172"/>
      <c r="CG647" s="172"/>
      <c r="CH647" s="172"/>
      <c r="CI647" s="172"/>
      <c r="CJ647" s="172"/>
      <c r="CK647" s="172"/>
      <c r="CL647" s="172"/>
      <c r="CM647" s="172"/>
      <c r="CN647" s="172"/>
      <c r="CO647" s="172"/>
      <c r="CP647" s="172"/>
      <c r="CQ647" s="172"/>
      <c r="CR647" s="172"/>
      <c r="CS647" s="172"/>
      <c r="CT647" s="172"/>
      <c r="CU647" s="172"/>
      <c r="CV647" s="172"/>
      <c r="CW647" s="172"/>
      <c r="CX647" s="172"/>
      <c r="CY647" s="172"/>
      <c r="CZ647" s="172"/>
    </row>
    <row r="648" spans="1:104" ht="11.25" customHeight="1" x14ac:dyDescent="0.25">
      <c r="A648" s="172"/>
      <c r="B648" s="172"/>
      <c r="C648" s="172"/>
      <c r="D648" s="172"/>
      <c r="E648" s="116"/>
      <c r="F648" s="119"/>
      <c r="G648" s="117"/>
      <c r="H648" s="116"/>
      <c r="I648" s="119"/>
      <c r="J648" s="172"/>
      <c r="K648" s="166"/>
      <c r="L648" s="166"/>
      <c r="M648" s="166"/>
      <c r="N648" s="166"/>
      <c r="O648" s="166"/>
      <c r="P648" s="166"/>
      <c r="Q648" s="166"/>
      <c r="R648" s="166"/>
      <c r="S648" s="172"/>
      <c r="T648" s="166"/>
      <c r="U648" s="166"/>
      <c r="V648" s="166"/>
      <c r="W648" s="166"/>
      <c r="X648" s="166"/>
      <c r="Y648" s="166"/>
      <c r="Z648" s="166"/>
      <c r="AA648" s="166"/>
      <c r="AB648" s="172"/>
      <c r="AC648" s="172"/>
      <c r="AD648" s="172"/>
      <c r="AE648" s="172"/>
      <c r="AF648" s="172"/>
      <c r="AG648" s="172"/>
      <c r="AH648" s="172"/>
      <c r="AI648" s="172"/>
      <c r="AJ648" s="172"/>
      <c r="AK648" s="172"/>
      <c r="AL648" s="174"/>
      <c r="AM648" s="172"/>
      <c r="AN648" s="172"/>
      <c r="AO648" s="172"/>
      <c r="AP648" s="172"/>
      <c r="AQ648" s="172"/>
      <c r="AR648" s="172"/>
      <c r="AS648" s="172"/>
      <c r="AT648" s="172"/>
      <c r="AU648" s="172"/>
      <c r="AV648" s="172"/>
      <c r="AW648" s="172"/>
      <c r="AX648" s="172"/>
      <c r="AY648" s="172"/>
      <c r="AZ648" s="172"/>
      <c r="BA648" s="172"/>
      <c r="BB648" s="172"/>
      <c r="BC648" s="172"/>
      <c r="BD648" s="172"/>
      <c r="BE648" s="172"/>
      <c r="BF648" s="172"/>
      <c r="BG648" s="172"/>
      <c r="BH648" s="172"/>
      <c r="BI648" s="172"/>
      <c r="BJ648" s="172"/>
      <c r="BK648" s="172"/>
      <c r="BL648" s="172"/>
      <c r="BM648" s="172"/>
      <c r="BN648" s="172"/>
      <c r="BO648" s="172"/>
      <c r="BP648" s="172"/>
      <c r="BQ648" s="172"/>
      <c r="BR648" s="172"/>
      <c r="BS648" s="172"/>
      <c r="BT648" s="172"/>
      <c r="BU648" s="172"/>
      <c r="BV648" s="172"/>
      <c r="BW648" s="172"/>
      <c r="BX648" s="172"/>
      <c r="BY648" s="172"/>
      <c r="BZ648" s="172"/>
      <c r="CA648" s="172"/>
      <c r="CB648" s="172"/>
      <c r="CC648" s="172"/>
      <c r="CD648" s="172"/>
      <c r="CE648" s="172"/>
      <c r="CF648" s="172"/>
      <c r="CG648" s="172"/>
      <c r="CH648" s="172"/>
      <c r="CI648" s="172"/>
      <c r="CJ648" s="172"/>
      <c r="CK648" s="172"/>
      <c r="CL648" s="172"/>
      <c r="CM648" s="172"/>
      <c r="CN648" s="172"/>
      <c r="CO648" s="172"/>
      <c r="CP648" s="172"/>
      <c r="CQ648" s="172"/>
      <c r="CR648" s="172"/>
      <c r="CS648" s="172"/>
      <c r="CT648" s="172"/>
      <c r="CU648" s="172"/>
      <c r="CV648" s="172"/>
      <c r="CW648" s="172"/>
      <c r="CX648" s="172"/>
      <c r="CY648" s="172"/>
      <c r="CZ648" s="172"/>
    </row>
    <row r="649" spans="1:104" ht="11.25" customHeight="1" x14ac:dyDescent="0.25">
      <c r="A649" s="172"/>
      <c r="B649" s="172"/>
      <c r="C649" s="172"/>
      <c r="D649" s="172"/>
      <c r="E649" s="116"/>
      <c r="F649" s="119"/>
      <c r="G649" s="117"/>
      <c r="H649" s="116"/>
      <c r="I649" s="119"/>
      <c r="J649" s="172"/>
      <c r="K649" s="166"/>
      <c r="L649" s="166"/>
      <c r="M649" s="166"/>
      <c r="N649" s="166"/>
      <c r="O649" s="166"/>
      <c r="P649" s="166"/>
      <c r="Q649" s="166"/>
      <c r="R649" s="166"/>
      <c r="S649" s="172"/>
      <c r="T649" s="166"/>
      <c r="U649" s="166"/>
      <c r="V649" s="166"/>
      <c r="W649" s="166"/>
      <c r="X649" s="166"/>
      <c r="Y649" s="166"/>
      <c r="Z649" s="166"/>
      <c r="AA649" s="166"/>
      <c r="AB649" s="172"/>
      <c r="AC649" s="172"/>
      <c r="AD649" s="172"/>
      <c r="AE649" s="172"/>
      <c r="AF649" s="172"/>
      <c r="AG649" s="172"/>
      <c r="AH649" s="172"/>
      <c r="AI649" s="172"/>
      <c r="AJ649" s="172"/>
      <c r="AK649" s="172"/>
      <c r="AL649" s="174"/>
      <c r="AM649" s="172"/>
      <c r="AN649" s="172"/>
      <c r="AO649" s="172"/>
      <c r="AP649" s="172"/>
      <c r="AQ649" s="172"/>
      <c r="AR649" s="172"/>
      <c r="AS649" s="172"/>
      <c r="AT649" s="172"/>
      <c r="AU649" s="172"/>
      <c r="AV649" s="172"/>
      <c r="AW649" s="172"/>
      <c r="AX649" s="172"/>
      <c r="AY649" s="172"/>
      <c r="AZ649" s="172"/>
      <c r="BA649" s="172"/>
      <c r="BB649" s="172"/>
      <c r="BC649" s="172"/>
      <c r="BD649" s="172"/>
      <c r="BE649" s="172"/>
      <c r="BF649" s="172"/>
      <c r="BG649" s="172"/>
      <c r="BH649" s="172"/>
      <c r="BI649" s="172"/>
      <c r="BJ649" s="172"/>
      <c r="BK649" s="172"/>
      <c r="BL649" s="172"/>
      <c r="BM649" s="172"/>
      <c r="BN649" s="172"/>
      <c r="BO649" s="172"/>
      <c r="BP649" s="172"/>
      <c r="BQ649" s="172"/>
      <c r="BR649" s="172"/>
      <c r="BS649" s="172"/>
      <c r="BT649" s="172"/>
      <c r="BU649" s="172"/>
      <c r="BV649" s="172"/>
      <c r="BW649" s="172"/>
      <c r="BX649" s="172"/>
      <c r="BY649" s="172"/>
      <c r="BZ649" s="172"/>
      <c r="CA649" s="172"/>
      <c r="CB649" s="172"/>
      <c r="CC649" s="172"/>
      <c r="CD649" s="172"/>
      <c r="CE649" s="172"/>
      <c r="CF649" s="172"/>
      <c r="CG649" s="172"/>
      <c r="CH649" s="172"/>
      <c r="CI649" s="172"/>
      <c r="CJ649" s="172"/>
      <c r="CK649" s="172"/>
      <c r="CL649" s="172"/>
      <c r="CM649" s="172"/>
      <c r="CN649" s="172"/>
      <c r="CO649" s="172"/>
      <c r="CP649" s="172"/>
      <c r="CQ649" s="172"/>
      <c r="CR649" s="172"/>
      <c r="CS649" s="172"/>
      <c r="CT649" s="172"/>
      <c r="CU649" s="172"/>
      <c r="CV649" s="172"/>
      <c r="CW649" s="172"/>
      <c r="CX649" s="172"/>
      <c r="CY649" s="172"/>
      <c r="CZ649" s="172"/>
    </row>
    <row r="650" spans="1:104" ht="11.25" customHeight="1" x14ac:dyDescent="0.25">
      <c r="A650" s="172"/>
      <c r="B650" s="172"/>
      <c r="C650" s="172"/>
      <c r="D650" s="172"/>
      <c r="E650" s="116"/>
      <c r="F650" s="119"/>
      <c r="G650" s="117"/>
      <c r="H650" s="116"/>
      <c r="I650" s="119"/>
      <c r="J650" s="172"/>
      <c r="K650" s="166"/>
      <c r="L650" s="166"/>
      <c r="M650" s="166"/>
      <c r="N650" s="166"/>
      <c r="O650" s="166"/>
      <c r="P650" s="166"/>
      <c r="Q650" s="166"/>
      <c r="R650" s="166"/>
      <c r="S650" s="172"/>
      <c r="T650" s="166"/>
      <c r="U650" s="166"/>
      <c r="V650" s="166"/>
      <c r="W650" s="166"/>
      <c r="X650" s="166"/>
      <c r="Y650" s="166"/>
      <c r="Z650" s="166"/>
      <c r="AA650" s="166"/>
      <c r="AB650" s="172"/>
      <c r="AC650" s="172"/>
      <c r="AD650" s="172"/>
      <c r="AE650" s="172"/>
      <c r="AF650" s="172"/>
      <c r="AG650" s="172"/>
      <c r="AH650" s="172"/>
      <c r="AI650" s="172"/>
      <c r="AJ650" s="172"/>
      <c r="AK650" s="172"/>
      <c r="AL650" s="174"/>
      <c r="AM650" s="172"/>
      <c r="AN650" s="172"/>
      <c r="AO650" s="172"/>
      <c r="AP650" s="172"/>
      <c r="AQ650" s="172"/>
      <c r="AR650" s="172"/>
      <c r="AS650" s="172"/>
      <c r="AT650" s="172"/>
      <c r="AU650" s="172"/>
      <c r="AV650" s="172"/>
      <c r="AW650" s="172"/>
      <c r="AX650" s="172"/>
      <c r="AY650" s="172"/>
      <c r="AZ650" s="172"/>
      <c r="BA650" s="172"/>
      <c r="BB650" s="172"/>
      <c r="BC650" s="172"/>
      <c r="BD650" s="172"/>
      <c r="BE650" s="172"/>
      <c r="BF650" s="172"/>
      <c r="BG650" s="172"/>
      <c r="BH650" s="172"/>
      <c r="BI650" s="172"/>
      <c r="BJ650" s="172"/>
      <c r="BK650" s="172"/>
      <c r="BL650" s="172"/>
      <c r="BM650" s="172"/>
      <c r="BN650" s="172"/>
      <c r="BO650" s="172"/>
      <c r="BP650" s="172"/>
      <c r="BQ650" s="172"/>
      <c r="BR650" s="172"/>
      <c r="BS650" s="172"/>
      <c r="BT650" s="172"/>
      <c r="BU650" s="172"/>
      <c r="BV650" s="172"/>
      <c r="BW650" s="172"/>
      <c r="BX650" s="172"/>
      <c r="BY650" s="172"/>
      <c r="BZ650" s="172"/>
      <c r="CA650" s="172"/>
      <c r="CB650" s="172"/>
      <c r="CC650" s="172"/>
      <c r="CD650" s="172"/>
      <c r="CE650" s="172"/>
      <c r="CF650" s="172"/>
      <c r="CG650" s="172"/>
      <c r="CH650" s="172"/>
      <c r="CI650" s="172"/>
      <c r="CJ650" s="172"/>
      <c r="CK650" s="172"/>
      <c r="CL650" s="172"/>
      <c r="CM650" s="172"/>
      <c r="CN650" s="172"/>
      <c r="CO650" s="172"/>
      <c r="CP650" s="172"/>
      <c r="CQ650" s="172"/>
      <c r="CR650" s="172"/>
      <c r="CS650" s="172"/>
      <c r="CT650" s="172"/>
      <c r="CU650" s="172"/>
      <c r="CV650" s="172"/>
      <c r="CW650" s="172"/>
      <c r="CX650" s="172"/>
      <c r="CY650" s="172"/>
      <c r="CZ650" s="172"/>
    </row>
    <row r="651" spans="1:104" ht="11.25" customHeight="1" x14ac:dyDescent="0.25">
      <c r="A651" s="172"/>
      <c r="B651" s="172"/>
      <c r="C651" s="172"/>
      <c r="D651" s="172"/>
      <c r="E651" s="116"/>
      <c r="F651" s="119"/>
      <c r="G651" s="117"/>
      <c r="H651" s="116"/>
      <c r="I651" s="119"/>
      <c r="J651" s="172"/>
      <c r="K651" s="166"/>
      <c r="L651" s="166"/>
      <c r="M651" s="166"/>
      <c r="N651" s="166"/>
      <c r="O651" s="166"/>
      <c r="P651" s="166"/>
      <c r="Q651" s="166"/>
      <c r="R651" s="166"/>
      <c r="S651" s="172"/>
      <c r="T651" s="166"/>
      <c r="U651" s="166"/>
      <c r="V651" s="166"/>
      <c r="W651" s="166"/>
      <c r="X651" s="166"/>
      <c r="Y651" s="166"/>
      <c r="Z651" s="166"/>
      <c r="AA651" s="166"/>
      <c r="AB651" s="172"/>
      <c r="AC651" s="172"/>
      <c r="AD651" s="172"/>
      <c r="AE651" s="172"/>
      <c r="AF651" s="172"/>
      <c r="AG651" s="172"/>
      <c r="AH651" s="172"/>
      <c r="AI651" s="172"/>
      <c r="AJ651" s="172"/>
      <c r="AK651" s="172"/>
      <c r="AL651" s="174"/>
      <c r="AM651" s="172"/>
      <c r="AN651" s="172"/>
      <c r="AO651" s="172"/>
      <c r="AP651" s="172"/>
      <c r="AQ651" s="172"/>
      <c r="AR651" s="172"/>
      <c r="AS651" s="172"/>
      <c r="AT651" s="172"/>
      <c r="AU651" s="172"/>
      <c r="AV651" s="172"/>
      <c r="AW651" s="172"/>
      <c r="AX651" s="172"/>
      <c r="AY651" s="172"/>
      <c r="AZ651" s="172"/>
      <c r="BA651" s="172"/>
      <c r="BB651" s="172"/>
      <c r="BC651" s="172"/>
      <c r="BD651" s="172"/>
      <c r="BE651" s="172"/>
      <c r="BF651" s="172"/>
      <c r="BG651" s="172"/>
      <c r="BH651" s="172"/>
      <c r="BI651" s="172"/>
      <c r="BJ651" s="172"/>
      <c r="BK651" s="172"/>
      <c r="BL651" s="172"/>
      <c r="BM651" s="172"/>
      <c r="BN651" s="172"/>
      <c r="BO651" s="172"/>
      <c r="BP651" s="172"/>
      <c r="BQ651" s="172"/>
      <c r="BR651" s="172"/>
      <c r="BS651" s="172"/>
      <c r="BT651" s="172"/>
      <c r="BU651" s="172"/>
      <c r="BV651" s="172"/>
      <c r="BW651" s="172"/>
      <c r="BX651" s="172"/>
      <c r="BY651" s="172"/>
      <c r="BZ651" s="172"/>
      <c r="CA651" s="172"/>
      <c r="CB651" s="172"/>
      <c r="CC651" s="172"/>
      <c r="CD651" s="172"/>
      <c r="CE651" s="172"/>
      <c r="CF651" s="172"/>
      <c r="CG651" s="172"/>
      <c r="CH651" s="172"/>
      <c r="CI651" s="172"/>
      <c r="CJ651" s="172"/>
      <c r="CK651" s="172"/>
      <c r="CL651" s="172"/>
      <c r="CM651" s="172"/>
      <c r="CN651" s="172"/>
      <c r="CO651" s="172"/>
      <c r="CP651" s="172"/>
      <c r="CQ651" s="172"/>
      <c r="CR651" s="172"/>
      <c r="CS651" s="172"/>
      <c r="CT651" s="172"/>
      <c r="CU651" s="172"/>
      <c r="CV651" s="172"/>
      <c r="CW651" s="172"/>
      <c r="CX651" s="172"/>
      <c r="CY651" s="172"/>
      <c r="CZ651" s="172"/>
    </row>
    <row r="652" spans="1:104" ht="11.25" customHeight="1" x14ac:dyDescent="0.25">
      <c r="A652" s="172"/>
      <c r="B652" s="172"/>
      <c r="C652" s="172"/>
      <c r="D652" s="172"/>
      <c r="E652" s="116"/>
      <c r="F652" s="119"/>
      <c r="G652" s="117"/>
      <c r="H652" s="116"/>
      <c r="I652" s="119"/>
      <c r="J652" s="172"/>
      <c r="K652" s="166"/>
      <c r="L652" s="166"/>
      <c r="M652" s="166"/>
      <c r="N652" s="166"/>
      <c r="O652" s="166"/>
      <c r="P652" s="166"/>
      <c r="Q652" s="166"/>
      <c r="R652" s="166"/>
      <c r="S652" s="172"/>
      <c r="T652" s="166"/>
      <c r="U652" s="166"/>
      <c r="V652" s="166"/>
      <c r="W652" s="166"/>
      <c r="X652" s="166"/>
      <c r="Y652" s="166"/>
      <c r="Z652" s="166"/>
      <c r="AA652" s="166"/>
      <c r="AB652" s="172"/>
      <c r="AC652" s="172"/>
      <c r="AD652" s="172"/>
      <c r="AE652" s="172"/>
      <c r="AF652" s="172"/>
      <c r="AG652" s="172"/>
      <c r="AH652" s="172"/>
      <c r="AI652" s="172"/>
      <c r="AJ652" s="172"/>
      <c r="AK652" s="172"/>
      <c r="AL652" s="174"/>
      <c r="AM652" s="172"/>
      <c r="AN652" s="172"/>
      <c r="AO652" s="172"/>
      <c r="AP652" s="172"/>
      <c r="AQ652" s="172"/>
      <c r="AR652" s="172"/>
      <c r="AS652" s="172"/>
      <c r="AT652" s="172"/>
      <c r="AU652" s="172"/>
      <c r="AV652" s="172"/>
      <c r="AW652" s="172"/>
      <c r="AX652" s="172"/>
      <c r="AY652" s="172"/>
      <c r="AZ652" s="172"/>
      <c r="BA652" s="172"/>
      <c r="BB652" s="172"/>
      <c r="BC652" s="172"/>
      <c r="BD652" s="172"/>
      <c r="BE652" s="172"/>
      <c r="BF652" s="172"/>
      <c r="BG652" s="172"/>
      <c r="BH652" s="172"/>
      <c r="BI652" s="172"/>
      <c r="BJ652" s="172"/>
      <c r="BK652" s="172"/>
      <c r="BL652" s="172"/>
      <c r="BM652" s="172"/>
      <c r="BN652" s="172"/>
      <c r="BO652" s="172"/>
      <c r="BP652" s="172"/>
      <c r="BQ652" s="172"/>
      <c r="BR652" s="172"/>
      <c r="BS652" s="172"/>
      <c r="BT652" s="172"/>
      <c r="BU652" s="172"/>
      <c r="BV652" s="172"/>
      <c r="BW652" s="172"/>
      <c r="BX652" s="172"/>
      <c r="BY652" s="172"/>
      <c r="BZ652" s="172"/>
      <c r="CA652" s="172"/>
      <c r="CB652" s="172"/>
      <c r="CC652" s="172"/>
      <c r="CD652" s="172"/>
      <c r="CE652" s="172"/>
      <c r="CF652" s="172"/>
      <c r="CG652" s="172"/>
      <c r="CH652" s="172"/>
      <c r="CI652" s="172"/>
      <c r="CJ652" s="172"/>
      <c r="CK652" s="172"/>
      <c r="CL652" s="172"/>
      <c r="CM652" s="172"/>
      <c r="CN652" s="172"/>
      <c r="CO652" s="172"/>
      <c r="CP652" s="172"/>
      <c r="CQ652" s="172"/>
      <c r="CR652" s="172"/>
      <c r="CS652" s="172"/>
      <c r="CT652" s="172"/>
      <c r="CU652" s="172"/>
      <c r="CV652" s="172"/>
      <c r="CW652" s="172"/>
      <c r="CX652" s="172"/>
      <c r="CY652" s="172"/>
      <c r="CZ652" s="172"/>
    </row>
    <row r="653" spans="1:104" ht="11.25" customHeight="1" x14ac:dyDescent="0.25">
      <c r="A653" s="172"/>
      <c r="B653" s="172"/>
      <c r="C653" s="172"/>
      <c r="D653" s="172"/>
      <c r="E653" s="116"/>
      <c r="F653" s="119"/>
      <c r="G653" s="117"/>
      <c r="H653" s="116"/>
      <c r="I653" s="119"/>
      <c r="J653" s="172"/>
      <c r="K653" s="166"/>
      <c r="L653" s="166"/>
      <c r="M653" s="166"/>
      <c r="N653" s="166"/>
      <c r="O653" s="166"/>
      <c r="P653" s="166"/>
      <c r="Q653" s="166"/>
      <c r="R653" s="166"/>
      <c r="S653" s="172"/>
      <c r="T653" s="166"/>
      <c r="U653" s="166"/>
      <c r="V653" s="166"/>
      <c r="W653" s="166"/>
      <c r="X653" s="166"/>
      <c r="Y653" s="166"/>
      <c r="Z653" s="166"/>
      <c r="AA653" s="166"/>
      <c r="AB653" s="172"/>
      <c r="AC653" s="172"/>
      <c r="AD653" s="172"/>
      <c r="AE653" s="172"/>
      <c r="AF653" s="172"/>
      <c r="AG653" s="172"/>
      <c r="AH653" s="172"/>
      <c r="AI653" s="172"/>
      <c r="AJ653" s="172"/>
      <c r="AK653" s="172"/>
      <c r="AL653" s="174"/>
      <c r="AM653" s="172"/>
      <c r="AN653" s="172"/>
      <c r="AO653" s="172"/>
      <c r="AP653" s="172"/>
      <c r="AQ653" s="172"/>
      <c r="AR653" s="172"/>
      <c r="AS653" s="172"/>
      <c r="AT653" s="172"/>
      <c r="AU653" s="172"/>
      <c r="AV653" s="172"/>
      <c r="AW653" s="172"/>
      <c r="AX653" s="172"/>
      <c r="AY653" s="172"/>
      <c r="AZ653" s="172"/>
      <c r="BA653" s="172"/>
      <c r="BB653" s="172"/>
      <c r="BC653" s="172"/>
      <c r="BD653" s="172"/>
      <c r="BE653" s="172"/>
      <c r="BF653" s="172"/>
      <c r="BG653" s="172"/>
      <c r="BH653" s="172"/>
      <c r="BI653" s="172"/>
      <c r="BJ653" s="172"/>
      <c r="BK653" s="172"/>
      <c r="BL653" s="172"/>
      <c r="BM653" s="172"/>
      <c r="BN653" s="172"/>
      <c r="BO653" s="172"/>
      <c r="BP653" s="172"/>
      <c r="BQ653" s="172"/>
      <c r="BR653" s="172"/>
      <c r="BS653" s="172"/>
      <c r="BT653" s="172"/>
      <c r="BU653" s="172"/>
      <c r="BV653" s="172"/>
      <c r="BW653" s="172"/>
      <c r="BX653" s="172"/>
      <c r="BY653" s="172"/>
      <c r="BZ653" s="172"/>
      <c r="CA653" s="172"/>
      <c r="CB653" s="172"/>
      <c r="CC653" s="172"/>
      <c r="CD653" s="172"/>
      <c r="CE653" s="172"/>
      <c r="CF653" s="172"/>
      <c r="CG653" s="172"/>
      <c r="CH653" s="172"/>
      <c r="CI653" s="172"/>
      <c r="CJ653" s="172"/>
      <c r="CK653" s="172"/>
      <c r="CL653" s="172"/>
      <c r="CM653" s="172"/>
      <c r="CN653" s="172"/>
      <c r="CO653" s="172"/>
      <c r="CP653" s="172"/>
      <c r="CQ653" s="172"/>
      <c r="CR653" s="172"/>
      <c r="CS653" s="172"/>
      <c r="CT653" s="172"/>
      <c r="CU653" s="172"/>
      <c r="CV653" s="172"/>
      <c r="CW653" s="172"/>
      <c r="CX653" s="172"/>
      <c r="CY653" s="172"/>
      <c r="CZ653" s="172"/>
    </row>
    <row r="654" spans="1:104" ht="11.25" customHeight="1" x14ac:dyDescent="0.25">
      <c r="A654" s="172"/>
      <c r="B654" s="172"/>
      <c r="C654" s="172"/>
      <c r="D654" s="172"/>
      <c r="E654" s="116"/>
      <c r="F654" s="119"/>
      <c r="G654" s="117"/>
      <c r="H654" s="116"/>
      <c r="I654" s="119"/>
      <c r="J654" s="172"/>
      <c r="K654" s="166"/>
      <c r="L654" s="166"/>
      <c r="M654" s="166"/>
      <c r="N654" s="166"/>
      <c r="O654" s="166"/>
      <c r="P654" s="166"/>
      <c r="Q654" s="166"/>
      <c r="R654" s="166"/>
      <c r="S654" s="172"/>
      <c r="T654" s="166"/>
      <c r="U654" s="166"/>
      <c r="V654" s="166"/>
      <c r="W654" s="166"/>
      <c r="X654" s="166"/>
      <c r="Y654" s="166"/>
      <c r="Z654" s="166"/>
      <c r="AA654" s="166"/>
      <c r="AB654" s="172"/>
      <c r="AC654" s="172"/>
      <c r="AD654" s="172"/>
      <c r="AE654" s="172"/>
      <c r="AF654" s="172"/>
      <c r="AG654" s="172"/>
      <c r="AH654" s="172"/>
      <c r="AI654" s="172"/>
      <c r="AJ654" s="172"/>
      <c r="AK654" s="172"/>
      <c r="AL654" s="174"/>
      <c r="AM654" s="172"/>
      <c r="AN654" s="172"/>
      <c r="AO654" s="172"/>
      <c r="AP654" s="172"/>
      <c r="AQ654" s="172"/>
      <c r="AR654" s="172"/>
      <c r="AS654" s="172"/>
      <c r="AT654" s="172"/>
      <c r="AU654" s="172"/>
      <c r="AV654" s="172"/>
      <c r="AW654" s="172"/>
      <c r="AX654" s="172"/>
      <c r="AY654" s="172"/>
      <c r="AZ654" s="172"/>
      <c r="BA654" s="172"/>
      <c r="BB654" s="172"/>
      <c r="BC654" s="172"/>
      <c r="BD654" s="172"/>
      <c r="BE654" s="172"/>
      <c r="BF654" s="172"/>
      <c r="BG654" s="172"/>
      <c r="BH654" s="172"/>
      <c r="BI654" s="172"/>
      <c r="BJ654" s="172"/>
      <c r="BK654" s="172"/>
      <c r="BL654" s="172"/>
      <c r="BM654" s="172"/>
      <c r="BN654" s="172"/>
      <c r="BO654" s="172"/>
      <c r="BP654" s="172"/>
      <c r="BQ654" s="172"/>
      <c r="BR654" s="172"/>
      <c r="BS654" s="172"/>
      <c r="BT654" s="172"/>
      <c r="BU654" s="172"/>
      <c r="BV654" s="172"/>
      <c r="BW654" s="172"/>
      <c r="BX654" s="172"/>
      <c r="BY654" s="172"/>
      <c r="BZ654" s="172"/>
      <c r="CA654" s="172"/>
      <c r="CB654" s="172"/>
      <c r="CC654" s="172"/>
      <c r="CD654" s="172"/>
      <c r="CE654" s="172"/>
      <c r="CF654" s="172"/>
      <c r="CG654" s="172"/>
      <c r="CH654" s="172"/>
      <c r="CI654" s="172"/>
      <c r="CJ654" s="172"/>
      <c r="CK654" s="172"/>
      <c r="CL654" s="172"/>
      <c r="CM654" s="172"/>
      <c r="CN654" s="172"/>
      <c r="CO654" s="172"/>
      <c r="CP654" s="172"/>
      <c r="CQ654" s="172"/>
      <c r="CR654" s="172"/>
      <c r="CS654" s="172"/>
      <c r="CT654" s="172"/>
      <c r="CU654" s="172"/>
      <c r="CV654" s="172"/>
      <c r="CW654" s="172"/>
      <c r="CX654" s="172"/>
      <c r="CY654" s="172"/>
      <c r="CZ654" s="172"/>
    </row>
    <row r="655" spans="1:104" ht="11.25" customHeight="1" x14ac:dyDescent="0.25">
      <c r="A655" s="172"/>
      <c r="B655" s="172"/>
      <c r="C655" s="172"/>
      <c r="D655" s="172"/>
      <c r="E655" s="116"/>
      <c r="F655" s="119"/>
      <c r="G655" s="117"/>
      <c r="H655" s="116"/>
      <c r="I655" s="119"/>
      <c r="J655" s="172"/>
      <c r="K655" s="166"/>
      <c r="L655" s="166"/>
      <c r="M655" s="166"/>
      <c r="N655" s="166"/>
      <c r="O655" s="166"/>
      <c r="P655" s="166"/>
      <c r="Q655" s="166"/>
      <c r="R655" s="166"/>
      <c r="S655" s="172"/>
      <c r="T655" s="166"/>
      <c r="U655" s="166"/>
      <c r="V655" s="166"/>
      <c r="W655" s="166"/>
      <c r="X655" s="166"/>
      <c r="Y655" s="166"/>
      <c r="Z655" s="166"/>
      <c r="AA655" s="166"/>
      <c r="AB655" s="172"/>
      <c r="AC655" s="172"/>
      <c r="AD655" s="172"/>
      <c r="AE655" s="172"/>
      <c r="AF655" s="172"/>
      <c r="AG655" s="172"/>
      <c r="AH655" s="172"/>
      <c r="AI655" s="172"/>
      <c r="AJ655" s="172"/>
      <c r="AK655" s="172"/>
      <c r="AL655" s="174"/>
      <c r="AM655" s="172"/>
      <c r="AN655" s="172"/>
      <c r="AO655" s="172"/>
      <c r="AP655" s="172"/>
      <c r="AQ655" s="172"/>
      <c r="AR655" s="172"/>
      <c r="AS655" s="172"/>
      <c r="AT655" s="172"/>
      <c r="AU655" s="172"/>
      <c r="AV655" s="172"/>
      <c r="AW655" s="172"/>
      <c r="AX655" s="172"/>
      <c r="AY655" s="172"/>
      <c r="AZ655" s="172"/>
      <c r="BA655" s="172"/>
      <c r="BB655" s="172"/>
      <c r="BC655" s="172"/>
      <c r="BD655" s="172"/>
      <c r="BE655" s="172"/>
      <c r="BF655" s="172"/>
      <c r="BG655" s="172"/>
      <c r="BH655" s="172"/>
      <c r="BI655" s="172"/>
      <c r="BJ655" s="172"/>
      <c r="BK655" s="172"/>
      <c r="BL655" s="172"/>
      <c r="BM655" s="172"/>
      <c r="BN655" s="172"/>
      <c r="BO655" s="172"/>
      <c r="BP655" s="172"/>
      <c r="BQ655" s="172"/>
      <c r="BR655" s="172"/>
      <c r="BS655" s="172"/>
      <c r="BT655" s="172"/>
      <c r="BU655" s="172"/>
      <c r="BV655" s="172"/>
      <c r="BW655" s="172"/>
      <c r="BX655" s="172"/>
      <c r="BY655" s="172"/>
      <c r="BZ655" s="172"/>
      <c r="CA655" s="172"/>
      <c r="CB655" s="172"/>
      <c r="CC655" s="172"/>
      <c r="CD655" s="172"/>
      <c r="CE655" s="172"/>
      <c r="CF655" s="172"/>
      <c r="CG655" s="172"/>
      <c r="CH655" s="172"/>
      <c r="CI655" s="172"/>
      <c r="CJ655" s="172"/>
      <c r="CK655" s="172"/>
      <c r="CL655" s="172"/>
      <c r="CM655" s="172"/>
      <c r="CN655" s="172"/>
      <c r="CO655" s="172"/>
      <c r="CP655" s="172"/>
      <c r="CQ655" s="172"/>
      <c r="CR655" s="172"/>
      <c r="CS655" s="172"/>
      <c r="CT655" s="172"/>
      <c r="CU655" s="172"/>
      <c r="CV655" s="172"/>
      <c r="CW655" s="172"/>
      <c r="CX655" s="172"/>
      <c r="CY655" s="172"/>
      <c r="CZ655" s="172"/>
    </row>
    <row r="656" spans="1:104" ht="11.25" customHeight="1" x14ac:dyDescent="0.25">
      <c r="A656" s="172"/>
      <c r="B656" s="172"/>
      <c r="C656" s="172"/>
      <c r="D656" s="172"/>
      <c r="E656" s="116"/>
      <c r="F656" s="119"/>
      <c r="G656" s="117"/>
      <c r="H656" s="116"/>
      <c r="I656" s="119"/>
      <c r="J656" s="172"/>
      <c r="K656" s="166"/>
      <c r="L656" s="166"/>
      <c r="M656" s="166"/>
      <c r="N656" s="166"/>
      <c r="O656" s="166"/>
      <c r="P656" s="166"/>
      <c r="Q656" s="166"/>
      <c r="R656" s="166"/>
      <c r="S656" s="172"/>
      <c r="T656" s="166"/>
      <c r="U656" s="166"/>
      <c r="V656" s="166"/>
      <c r="W656" s="166"/>
      <c r="X656" s="166"/>
      <c r="Y656" s="166"/>
      <c r="Z656" s="166"/>
      <c r="AA656" s="166"/>
      <c r="AB656" s="172"/>
      <c r="AC656" s="172"/>
      <c r="AD656" s="172"/>
      <c r="AE656" s="172"/>
      <c r="AF656" s="172"/>
      <c r="AG656" s="172"/>
      <c r="AH656" s="172"/>
      <c r="AI656" s="172"/>
      <c r="AJ656" s="172"/>
      <c r="AK656" s="172"/>
      <c r="AL656" s="174"/>
      <c r="AM656" s="172"/>
      <c r="AN656" s="172"/>
      <c r="AO656" s="172"/>
      <c r="AP656" s="172"/>
      <c r="AQ656" s="172"/>
      <c r="AR656" s="172"/>
      <c r="AS656" s="172"/>
      <c r="AT656" s="172"/>
      <c r="AU656" s="172"/>
      <c r="AV656" s="172"/>
      <c r="AW656" s="172"/>
      <c r="AX656" s="172"/>
      <c r="AY656" s="172"/>
      <c r="AZ656" s="172"/>
      <c r="BA656" s="172"/>
      <c r="BB656" s="172"/>
      <c r="BC656" s="172"/>
      <c r="BD656" s="172"/>
      <c r="BE656" s="172"/>
      <c r="BF656" s="172"/>
      <c r="BG656" s="172"/>
      <c r="BH656" s="172"/>
      <c r="BI656" s="172"/>
      <c r="BJ656" s="172"/>
      <c r="BK656" s="172"/>
      <c r="BL656" s="172"/>
      <c r="BM656" s="172"/>
      <c r="BN656" s="172"/>
      <c r="BO656" s="172"/>
      <c r="BP656" s="172"/>
      <c r="BQ656" s="172"/>
      <c r="BR656" s="172"/>
      <c r="BS656" s="172"/>
      <c r="BT656" s="172"/>
      <c r="BU656" s="172"/>
      <c r="BV656" s="172"/>
      <c r="BW656" s="172"/>
      <c r="BX656" s="172"/>
      <c r="BY656" s="172"/>
      <c r="BZ656" s="172"/>
      <c r="CA656" s="172"/>
      <c r="CB656" s="172"/>
      <c r="CC656" s="172"/>
      <c r="CD656" s="172"/>
      <c r="CE656" s="172"/>
      <c r="CF656" s="172"/>
      <c r="CG656" s="172"/>
      <c r="CH656" s="172"/>
      <c r="CI656" s="172"/>
      <c r="CJ656" s="172"/>
      <c r="CK656" s="172"/>
      <c r="CL656" s="172"/>
      <c r="CM656" s="172"/>
      <c r="CN656" s="172"/>
      <c r="CO656" s="172"/>
      <c r="CP656" s="172"/>
      <c r="CQ656" s="172"/>
      <c r="CR656" s="172"/>
      <c r="CS656" s="172"/>
      <c r="CT656" s="172"/>
      <c r="CU656" s="172"/>
      <c r="CV656" s="172"/>
      <c r="CW656" s="172"/>
      <c r="CX656" s="172"/>
      <c r="CY656" s="172"/>
      <c r="CZ656" s="172"/>
    </row>
    <row r="657" spans="1:104" ht="11.25" customHeight="1" x14ac:dyDescent="0.25">
      <c r="A657" s="172"/>
      <c r="B657" s="172"/>
      <c r="C657" s="172"/>
      <c r="D657" s="172"/>
      <c r="E657" s="116"/>
      <c r="F657" s="119"/>
      <c r="G657" s="117"/>
      <c r="H657" s="116"/>
      <c r="I657" s="119"/>
      <c r="J657" s="172"/>
      <c r="K657" s="166"/>
      <c r="L657" s="166"/>
      <c r="M657" s="166"/>
      <c r="N657" s="166"/>
      <c r="O657" s="166"/>
      <c r="P657" s="166"/>
      <c r="Q657" s="166"/>
      <c r="R657" s="166"/>
      <c r="S657" s="172"/>
      <c r="T657" s="166"/>
      <c r="U657" s="166"/>
      <c r="V657" s="166"/>
      <c r="W657" s="166"/>
      <c r="X657" s="166"/>
      <c r="Y657" s="166"/>
      <c r="Z657" s="166"/>
      <c r="AA657" s="166"/>
      <c r="AB657" s="172"/>
      <c r="AC657" s="172"/>
      <c r="AD657" s="172"/>
      <c r="AE657" s="172"/>
      <c r="AF657" s="172"/>
      <c r="AG657" s="172"/>
      <c r="AH657" s="172"/>
      <c r="AI657" s="172"/>
      <c r="AJ657" s="172"/>
      <c r="AK657" s="172"/>
      <c r="AL657" s="174"/>
      <c r="AM657" s="172"/>
      <c r="AN657" s="172"/>
      <c r="AO657" s="172"/>
      <c r="AP657" s="172"/>
      <c r="AQ657" s="172"/>
      <c r="AR657" s="172"/>
      <c r="AS657" s="172"/>
      <c r="AT657" s="172"/>
      <c r="AU657" s="172"/>
      <c r="AV657" s="172"/>
      <c r="AW657" s="172"/>
      <c r="AX657" s="172"/>
      <c r="AY657" s="172"/>
      <c r="AZ657" s="172"/>
      <c r="BA657" s="172"/>
      <c r="BB657" s="172"/>
      <c r="BC657" s="172"/>
      <c r="BD657" s="172"/>
      <c r="BE657" s="172"/>
      <c r="BF657" s="172"/>
      <c r="BG657" s="172"/>
      <c r="BH657" s="172"/>
      <c r="BI657" s="172"/>
      <c r="BJ657" s="172"/>
      <c r="BK657" s="172"/>
      <c r="BL657" s="172"/>
      <c r="BM657" s="172"/>
      <c r="BN657" s="172"/>
      <c r="BO657" s="172"/>
      <c r="BP657" s="172"/>
      <c r="BQ657" s="172"/>
      <c r="BR657" s="172"/>
      <c r="BS657" s="172"/>
      <c r="BT657" s="172"/>
      <c r="BU657" s="172"/>
      <c r="BV657" s="172"/>
      <c r="BW657" s="172"/>
      <c r="BX657" s="172"/>
      <c r="BY657" s="172"/>
      <c r="BZ657" s="172"/>
      <c r="CA657" s="172"/>
      <c r="CB657" s="172"/>
      <c r="CC657" s="172"/>
      <c r="CD657" s="172"/>
      <c r="CE657" s="172"/>
      <c r="CF657" s="172"/>
      <c r="CG657" s="172"/>
      <c r="CH657" s="172"/>
      <c r="CI657" s="172"/>
      <c r="CJ657" s="172"/>
      <c r="CK657" s="172"/>
      <c r="CL657" s="172"/>
      <c r="CM657" s="172"/>
      <c r="CN657" s="172"/>
      <c r="CO657" s="172"/>
      <c r="CP657" s="172"/>
      <c r="CQ657" s="172"/>
      <c r="CR657" s="172"/>
      <c r="CS657" s="172"/>
      <c r="CT657" s="172"/>
      <c r="CU657" s="172"/>
      <c r="CV657" s="172"/>
      <c r="CW657" s="172"/>
      <c r="CX657" s="172"/>
      <c r="CY657" s="172"/>
      <c r="CZ657" s="172"/>
    </row>
    <row r="658" spans="1:104" ht="11.25" customHeight="1" x14ac:dyDescent="0.25">
      <c r="A658" s="172"/>
      <c r="B658" s="172"/>
      <c r="C658" s="172"/>
      <c r="D658" s="172"/>
      <c r="E658" s="116"/>
      <c r="F658" s="119"/>
      <c r="G658" s="117"/>
      <c r="H658" s="116"/>
      <c r="I658" s="119"/>
      <c r="J658" s="172"/>
      <c r="K658" s="166"/>
      <c r="L658" s="166"/>
      <c r="M658" s="166"/>
      <c r="N658" s="166"/>
      <c r="O658" s="166"/>
      <c r="P658" s="166"/>
      <c r="Q658" s="166"/>
      <c r="R658" s="166"/>
      <c r="S658" s="172"/>
      <c r="T658" s="166"/>
      <c r="U658" s="166"/>
      <c r="V658" s="166"/>
      <c r="W658" s="166"/>
      <c r="X658" s="166"/>
      <c r="Y658" s="166"/>
      <c r="Z658" s="166"/>
      <c r="AA658" s="166"/>
      <c r="AB658" s="172"/>
      <c r="AC658" s="172"/>
      <c r="AD658" s="172"/>
      <c r="AE658" s="172"/>
      <c r="AF658" s="172"/>
      <c r="AG658" s="172"/>
      <c r="AH658" s="172"/>
      <c r="AI658" s="172"/>
      <c r="AJ658" s="172"/>
      <c r="AK658" s="172"/>
      <c r="AL658" s="174"/>
      <c r="AM658" s="172"/>
      <c r="AN658" s="172"/>
      <c r="AO658" s="172"/>
      <c r="AP658" s="172"/>
      <c r="AQ658" s="172"/>
      <c r="AR658" s="172"/>
      <c r="AS658" s="172"/>
      <c r="AT658" s="172"/>
      <c r="AU658" s="172"/>
      <c r="AV658" s="172"/>
      <c r="AW658" s="172"/>
      <c r="AX658" s="172"/>
      <c r="AY658" s="172"/>
      <c r="AZ658" s="172"/>
      <c r="BA658" s="172"/>
      <c r="BB658" s="172"/>
      <c r="BC658" s="172"/>
      <c r="BD658" s="172"/>
      <c r="BE658" s="172"/>
      <c r="BF658" s="172"/>
      <c r="BG658" s="172"/>
      <c r="BH658" s="172"/>
      <c r="BI658" s="172"/>
      <c r="BJ658" s="172"/>
      <c r="BK658" s="172"/>
      <c r="BL658" s="172"/>
      <c r="BM658" s="172"/>
      <c r="BN658" s="172"/>
      <c r="BO658" s="172"/>
      <c r="BP658" s="172"/>
      <c r="BQ658" s="172"/>
      <c r="BR658" s="172"/>
      <c r="BS658" s="172"/>
      <c r="BT658" s="172"/>
      <c r="BU658" s="172"/>
      <c r="BV658" s="172"/>
      <c r="BW658" s="172"/>
      <c r="BX658" s="172"/>
      <c r="BY658" s="172"/>
      <c r="BZ658" s="172"/>
      <c r="CA658" s="172"/>
      <c r="CB658" s="172"/>
      <c r="CC658" s="172"/>
      <c r="CD658" s="172"/>
      <c r="CE658" s="172"/>
      <c r="CF658" s="172"/>
      <c r="CG658" s="172"/>
      <c r="CH658" s="172"/>
      <c r="CI658" s="172"/>
      <c r="CJ658" s="172"/>
      <c r="CK658" s="172"/>
      <c r="CL658" s="172"/>
      <c r="CM658" s="172"/>
      <c r="CN658" s="172"/>
      <c r="CO658" s="172"/>
      <c r="CP658" s="172"/>
      <c r="CQ658" s="172"/>
      <c r="CR658" s="172"/>
      <c r="CS658" s="172"/>
      <c r="CT658" s="172"/>
      <c r="CU658" s="172"/>
      <c r="CV658" s="172"/>
      <c r="CW658" s="172"/>
      <c r="CX658" s="172"/>
      <c r="CY658" s="172"/>
      <c r="CZ658" s="172"/>
    </row>
    <row r="659" spans="1:104" ht="11.25" customHeight="1" x14ac:dyDescent="0.25">
      <c r="A659" s="172"/>
      <c r="B659" s="172"/>
      <c r="C659" s="172"/>
      <c r="D659" s="172"/>
      <c r="E659" s="116"/>
      <c r="F659" s="119"/>
      <c r="G659" s="117"/>
      <c r="H659" s="116"/>
      <c r="I659" s="119"/>
      <c r="J659" s="172"/>
      <c r="K659" s="166"/>
      <c r="L659" s="166"/>
      <c r="M659" s="166"/>
      <c r="N659" s="166"/>
      <c r="O659" s="166"/>
      <c r="P659" s="166"/>
      <c r="Q659" s="166"/>
      <c r="R659" s="166"/>
      <c r="S659" s="172"/>
      <c r="T659" s="166"/>
      <c r="U659" s="166"/>
      <c r="V659" s="166"/>
      <c r="W659" s="166"/>
      <c r="X659" s="166"/>
      <c r="Y659" s="166"/>
      <c r="Z659" s="166"/>
      <c r="AA659" s="166"/>
      <c r="AB659" s="172"/>
      <c r="AC659" s="172"/>
      <c r="AD659" s="172"/>
      <c r="AE659" s="172"/>
      <c r="AF659" s="172"/>
      <c r="AG659" s="172"/>
      <c r="AH659" s="172"/>
      <c r="AI659" s="172"/>
      <c r="AJ659" s="172"/>
      <c r="AK659" s="172"/>
      <c r="AL659" s="174"/>
      <c r="AM659" s="172"/>
      <c r="AN659" s="172"/>
      <c r="AO659" s="172"/>
      <c r="AP659" s="172"/>
      <c r="AQ659" s="172"/>
      <c r="AR659" s="172"/>
      <c r="AS659" s="172"/>
      <c r="AT659" s="172"/>
      <c r="AU659" s="172"/>
      <c r="AV659" s="172"/>
      <c r="AW659" s="172"/>
      <c r="AX659" s="172"/>
      <c r="AY659" s="172"/>
      <c r="AZ659" s="172"/>
      <c r="BA659" s="172"/>
      <c r="BB659" s="172"/>
      <c r="BC659" s="172"/>
      <c r="BD659" s="172"/>
      <c r="BE659" s="172"/>
      <c r="BF659" s="172"/>
      <c r="BG659" s="172"/>
      <c r="BH659" s="172"/>
      <c r="BI659" s="172"/>
      <c r="BJ659" s="172"/>
      <c r="BK659" s="172"/>
      <c r="BL659" s="172"/>
      <c r="BM659" s="172"/>
      <c r="BN659" s="172"/>
      <c r="BO659" s="172"/>
      <c r="BP659" s="172"/>
      <c r="BQ659" s="172"/>
      <c r="BR659" s="172"/>
      <c r="BS659" s="172"/>
      <c r="BT659" s="172"/>
      <c r="BU659" s="172"/>
      <c r="BV659" s="172"/>
      <c r="BW659" s="172"/>
      <c r="BX659" s="172"/>
      <c r="BY659" s="172"/>
      <c r="BZ659" s="172"/>
      <c r="CA659" s="172"/>
      <c r="CB659" s="172"/>
      <c r="CC659" s="172"/>
      <c r="CD659" s="172"/>
      <c r="CE659" s="172"/>
      <c r="CF659" s="172"/>
      <c r="CG659" s="172"/>
      <c r="CH659" s="172"/>
      <c r="CI659" s="172"/>
      <c r="CJ659" s="172"/>
      <c r="CK659" s="172"/>
      <c r="CL659" s="172"/>
      <c r="CM659" s="172"/>
      <c r="CN659" s="172"/>
      <c r="CO659" s="172"/>
      <c r="CP659" s="172"/>
      <c r="CQ659" s="172"/>
      <c r="CR659" s="172"/>
      <c r="CS659" s="172"/>
      <c r="CT659" s="172"/>
      <c r="CU659" s="172"/>
      <c r="CV659" s="172"/>
      <c r="CW659" s="172"/>
      <c r="CX659" s="172"/>
      <c r="CY659" s="172"/>
      <c r="CZ659" s="172"/>
    </row>
    <row r="660" spans="1:104" ht="11.25" customHeight="1" x14ac:dyDescent="0.25">
      <c r="A660" s="172"/>
      <c r="B660" s="172"/>
      <c r="C660" s="172"/>
      <c r="D660" s="172"/>
      <c r="E660" s="116"/>
      <c r="F660" s="119"/>
      <c r="G660" s="117"/>
      <c r="H660" s="116"/>
      <c r="I660" s="119"/>
      <c r="J660" s="172"/>
      <c r="K660" s="166"/>
      <c r="L660" s="166"/>
      <c r="M660" s="166"/>
      <c r="N660" s="166"/>
      <c r="O660" s="166"/>
      <c r="P660" s="166"/>
      <c r="Q660" s="166"/>
      <c r="R660" s="166"/>
      <c r="S660" s="172"/>
      <c r="T660" s="166"/>
      <c r="U660" s="166"/>
      <c r="V660" s="166"/>
      <c r="W660" s="166"/>
      <c r="X660" s="166"/>
      <c r="Y660" s="166"/>
      <c r="Z660" s="166"/>
      <c r="AA660" s="166"/>
      <c r="AB660" s="172"/>
      <c r="AC660" s="172"/>
      <c r="AD660" s="172"/>
      <c r="AE660" s="172"/>
      <c r="AF660" s="172"/>
      <c r="AG660" s="172"/>
      <c r="AH660" s="172"/>
      <c r="AI660" s="172"/>
      <c r="AJ660" s="172"/>
      <c r="AK660" s="172"/>
      <c r="AL660" s="174"/>
      <c r="AM660" s="172"/>
      <c r="AN660" s="172"/>
      <c r="AO660" s="172"/>
      <c r="AP660" s="172"/>
      <c r="AQ660" s="172"/>
      <c r="AR660" s="172"/>
      <c r="AS660" s="172"/>
      <c r="AT660" s="172"/>
      <c r="AU660" s="172"/>
      <c r="AV660" s="172"/>
      <c r="AW660" s="172"/>
      <c r="AX660" s="172"/>
      <c r="AY660" s="172"/>
      <c r="AZ660" s="172"/>
      <c r="BA660" s="172"/>
      <c r="BB660" s="172"/>
      <c r="BC660" s="172"/>
      <c r="BD660" s="172"/>
      <c r="BE660" s="172"/>
      <c r="BF660" s="172"/>
      <c r="BG660" s="172"/>
      <c r="BH660" s="172"/>
      <c r="BI660" s="172"/>
      <c r="BJ660" s="172"/>
      <c r="BK660" s="172"/>
      <c r="BL660" s="172"/>
      <c r="BM660" s="172"/>
      <c r="BN660" s="172"/>
      <c r="BO660" s="172"/>
      <c r="BP660" s="172"/>
      <c r="BQ660" s="172"/>
      <c r="BR660" s="172"/>
      <c r="BS660" s="172"/>
      <c r="BT660" s="172"/>
      <c r="BU660" s="172"/>
      <c r="BV660" s="172"/>
      <c r="BW660" s="172"/>
      <c r="BX660" s="172"/>
      <c r="BY660" s="172"/>
      <c r="BZ660" s="172"/>
      <c r="CA660" s="172"/>
      <c r="CB660" s="172"/>
      <c r="CC660" s="172"/>
      <c r="CD660" s="172"/>
      <c r="CE660" s="172"/>
      <c r="CF660" s="172"/>
      <c r="CG660" s="172"/>
      <c r="CH660" s="172"/>
      <c r="CI660" s="172"/>
      <c r="CJ660" s="172"/>
      <c r="CK660" s="172"/>
      <c r="CL660" s="172"/>
      <c r="CM660" s="172"/>
      <c r="CN660" s="172"/>
      <c r="CO660" s="172"/>
      <c r="CP660" s="172"/>
      <c r="CQ660" s="172"/>
      <c r="CR660" s="172"/>
      <c r="CS660" s="172"/>
      <c r="CT660" s="172"/>
      <c r="CU660" s="172"/>
      <c r="CV660" s="172"/>
      <c r="CW660" s="172"/>
      <c r="CX660" s="172"/>
      <c r="CY660" s="172"/>
      <c r="CZ660" s="172"/>
    </row>
    <row r="661" spans="1:104" ht="11.25" customHeight="1" x14ac:dyDescent="0.25">
      <c r="A661" s="172"/>
      <c r="B661" s="172"/>
      <c r="C661" s="172"/>
      <c r="D661" s="172"/>
      <c r="E661" s="116"/>
      <c r="F661" s="119"/>
      <c r="G661" s="117"/>
      <c r="H661" s="116"/>
      <c r="I661" s="119"/>
      <c r="J661" s="172"/>
      <c r="K661" s="166"/>
      <c r="L661" s="166"/>
      <c r="M661" s="166"/>
      <c r="N661" s="166"/>
      <c r="O661" s="166"/>
      <c r="P661" s="166"/>
      <c r="Q661" s="166"/>
      <c r="R661" s="166"/>
      <c r="S661" s="172"/>
      <c r="T661" s="166"/>
      <c r="U661" s="166"/>
      <c r="V661" s="166"/>
      <c r="W661" s="166"/>
      <c r="X661" s="166"/>
      <c r="Y661" s="166"/>
      <c r="Z661" s="166"/>
      <c r="AA661" s="166"/>
      <c r="AB661" s="172"/>
      <c r="AC661" s="172"/>
      <c r="AD661" s="172"/>
      <c r="AE661" s="172"/>
      <c r="AF661" s="172"/>
      <c r="AG661" s="172"/>
      <c r="AH661" s="172"/>
      <c r="AI661" s="172"/>
      <c r="AJ661" s="172"/>
      <c r="AK661" s="172"/>
      <c r="AL661" s="174"/>
      <c r="AM661" s="172"/>
      <c r="AN661" s="172"/>
      <c r="AO661" s="172"/>
      <c r="AP661" s="172"/>
      <c r="AQ661" s="172"/>
      <c r="AR661" s="172"/>
      <c r="AS661" s="172"/>
      <c r="AT661" s="172"/>
      <c r="AU661" s="172"/>
      <c r="AV661" s="172"/>
      <c r="AW661" s="172"/>
      <c r="AX661" s="172"/>
      <c r="AY661" s="172"/>
      <c r="AZ661" s="172"/>
      <c r="BA661" s="172"/>
      <c r="BB661" s="172"/>
      <c r="BC661" s="172"/>
      <c r="BD661" s="172"/>
      <c r="BE661" s="172"/>
      <c r="BF661" s="172"/>
      <c r="BG661" s="172"/>
      <c r="BH661" s="172"/>
      <c r="BI661" s="172"/>
      <c r="BJ661" s="172"/>
      <c r="BK661" s="172"/>
      <c r="BL661" s="172"/>
      <c r="BM661" s="172"/>
      <c r="BN661" s="172"/>
      <c r="BO661" s="172"/>
      <c r="BP661" s="172"/>
      <c r="BQ661" s="172"/>
      <c r="BR661" s="172"/>
      <c r="BS661" s="172"/>
      <c r="BT661" s="172"/>
      <c r="BU661" s="172"/>
      <c r="BV661" s="172"/>
      <c r="BW661" s="172"/>
      <c r="BX661" s="172"/>
      <c r="BY661" s="172"/>
      <c r="BZ661" s="172"/>
      <c r="CA661" s="172"/>
      <c r="CB661" s="172"/>
      <c r="CC661" s="172"/>
      <c r="CD661" s="172"/>
      <c r="CE661" s="172"/>
      <c r="CF661" s="172"/>
      <c r="CG661" s="172"/>
      <c r="CH661" s="172"/>
      <c r="CI661" s="172"/>
      <c r="CJ661" s="172"/>
      <c r="CK661" s="172"/>
      <c r="CL661" s="172"/>
      <c r="CM661" s="172"/>
      <c r="CN661" s="172"/>
      <c r="CO661" s="172"/>
      <c r="CP661" s="172"/>
      <c r="CQ661" s="172"/>
      <c r="CR661" s="172"/>
      <c r="CS661" s="172"/>
      <c r="CT661" s="172"/>
      <c r="CU661" s="172"/>
      <c r="CV661" s="172"/>
      <c r="CW661" s="172"/>
      <c r="CX661" s="172"/>
      <c r="CY661" s="172"/>
      <c r="CZ661" s="172"/>
    </row>
    <row r="662" spans="1:104" ht="11.25" customHeight="1" x14ac:dyDescent="0.25">
      <c r="A662" s="172"/>
      <c r="B662" s="172"/>
      <c r="C662" s="172"/>
      <c r="D662" s="172"/>
      <c r="E662" s="116"/>
      <c r="F662" s="119"/>
      <c r="G662" s="117"/>
      <c r="H662" s="116"/>
      <c r="I662" s="119"/>
      <c r="J662" s="172"/>
      <c r="K662" s="166"/>
      <c r="L662" s="166"/>
      <c r="M662" s="166"/>
      <c r="N662" s="166"/>
      <c r="O662" s="166"/>
      <c r="P662" s="166"/>
      <c r="Q662" s="166"/>
      <c r="R662" s="166"/>
      <c r="S662" s="172"/>
      <c r="T662" s="166"/>
      <c r="U662" s="166"/>
      <c r="V662" s="166"/>
      <c r="W662" s="166"/>
      <c r="X662" s="166"/>
      <c r="Y662" s="166"/>
      <c r="Z662" s="166"/>
      <c r="AA662" s="166"/>
      <c r="AB662" s="172"/>
      <c r="AC662" s="172"/>
      <c r="AD662" s="172"/>
      <c r="AE662" s="172"/>
      <c r="AF662" s="172"/>
      <c r="AG662" s="172"/>
      <c r="AH662" s="172"/>
      <c r="AI662" s="172"/>
      <c r="AJ662" s="172"/>
      <c r="AK662" s="172"/>
      <c r="AL662" s="174"/>
      <c r="AM662" s="172"/>
      <c r="AN662" s="172"/>
      <c r="AO662" s="172"/>
      <c r="AP662" s="172"/>
      <c r="AQ662" s="172"/>
      <c r="AR662" s="172"/>
      <c r="AS662" s="172"/>
      <c r="AT662" s="172"/>
      <c r="AU662" s="172"/>
      <c r="AV662" s="172"/>
      <c r="AW662" s="172"/>
      <c r="AX662" s="172"/>
      <c r="AY662" s="172"/>
      <c r="AZ662" s="172"/>
      <c r="BA662" s="172"/>
      <c r="BB662" s="172"/>
      <c r="BC662" s="172"/>
      <c r="BD662" s="172"/>
      <c r="BE662" s="172"/>
      <c r="BF662" s="172"/>
      <c r="BG662" s="172"/>
      <c r="BH662" s="172"/>
      <c r="BI662" s="172"/>
      <c r="BJ662" s="172"/>
      <c r="BK662" s="172"/>
      <c r="BL662" s="172"/>
      <c r="BM662" s="172"/>
      <c r="BN662" s="172"/>
      <c r="BO662" s="172"/>
      <c r="BP662" s="172"/>
      <c r="BQ662" s="172"/>
      <c r="BR662" s="172"/>
      <c r="BS662" s="172"/>
      <c r="BT662" s="172"/>
      <c r="BU662" s="172"/>
      <c r="BV662" s="172"/>
      <c r="BW662" s="172"/>
      <c r="BX662" s="172"/>
      <c r="BY662" s="172"/>
      <c r="BZ662" s="172"/>
      <c r="CA662" s="172"/>
      <c r="CB662" s="172"/>
      <c r="CC662" s="172"/>
      <c r="CD662" s="172"/>
      <c r="CE662" s="172"/>
      <c r="CF662" s="172"/>
      <c r="CG662" s="172"/>
      <c r="CH662" s="172"/>
      <c r="CI662" s="172"/>
      <c r="CJ662" s="172"/>
      <c r="CK662" s="172"/>
      <c r="CL662" s="172"/>
      <c r="CM662" s="172"/>
      <c r="CN662" s="172"/>
      <c r="CO662" s="172"/>
      <c r="CP662" s="172"/>
      <c r="CQ662" s="172"/>
      <c r="CR662" s="172"/>
      <c r="CS662" s="172"/>
      <c r="CT662" s="172"/>
      <c r="CU662" s="172"/>
      <c r="CV662" s="172"/>
      <c r="CW662" s="172"/>
      <c r="CX662" s="172"/>
      <c r="CY662" s="172"/>
      <c r="CZ662" s="172"/>
    </row>
    <row r="663" spans="1:104" ht="11.25" customHeight="1" x14ac:dyDescent="0.25">
      <c r="A663" s="172"/>
      <c r="B663" s="172"/>
      <c r="C663" s="172"/>
      <c r="D663" s="172"/>
      <c r="E663" s="116"/>
      <c r="F663" s="119"/>
      <c r="G663" s="117"/>
      <c r="H663" s="116"/>
      <c r="I663" s="119"/>
      <c r="J663" s="172"/>
      <c r="K663" s="166"/>
      <c r="L663" s="166"/>
      <c r="M663" s="166"/>
      <c r="N663" s="166"/>
      <c r="O663" s="166"/>
      <c r="P663" s="166"/>
      <c r="Q663" s="166"/>
      <c r="R663" s="166"/>
      <c r="S663" s="172"/>
      <c r="T663" s="166"/>
      <c r="U663" s="166"/>
      <c r="V663" s="166"/>
      <c r="W663" s="166"/>
      <c r="X663" s="166"/>
      <c r="Y663" s="166"/>
      <c r="Z663" s="166"/>
      <c r="AA663" s="166"/>
      <c r="AB663" s="172"/>
      <c r="AC663" s="172"/>
      <c r="AD663" s="172"/>
      <c r="AE663" s="172"/>
      <c r="AF663" s="172"/>
      <c r="AG663" s="172"/>
      <c r="AH663" s="172"/>
      <c r="AI663" s="172"/>
      <c r="AJ663" s="172"/>
      <c r="AK663" s="172"/>
      <c r="AL663" s="174"/>
      <c r="AM663" s="172"/>
      <c r="AN663" s="172"/>
      <c r="AO663" s="172"/>
      <c r="AP663" s="172"/>
      <c r="AQ663" s="172"/>
      <c r="AR663" s="172"/>
      <c r="AS663" s="172"/>
      <c r="AT663" s="172"/>
      <c r="AU663" s="172"/>
      <c r="AV663" s="172"/>
      <c r="AW663" s="172"/>
      <c r="AX663" s="172"/>
      <c r="AY663" s="172"/>
      <c r="AZ663" s="172"/>
      <c r="BA663" s="172"/>
      <c r="BB663" s="172"/>
      <c r="BC663" s="172"/>
      <c r="BD663" s="172"/>
      <c r="BE663" s="172"/>
      <c r="BF663" s="172"/>
      <c r="BG663" s="172"/>
      <c r="BH663" s="172"/>
      <c r="BI663" s="172"/>
      <c r="BJ663" s="172"/>
      <c r="BK663" s="172"/>
      <c r="BL663" s="172"/>
      <c r="BM663" s="172"/>
      <c r="BN663" s="172"/>
      <c r="BO663" s="172"/>
      <c r="BP663" s="172"/>
      <c r="BQ663" s="172"/>
      <c r="BR663" s="172"/>
      <c r="BS663" s="172"/>
      <c r="BT663" s="172"/>
      <c r="BU663" s="172"/>
      <c r="BV663" s="172"/>
      <c r="BW663" s="172"/>
      <c r="BX663" s="172"/>
      <c r="BY663" s="172"/>
      <c r="BZ663" s="172"/>
      <c r="CA663" s="172"/>
      <c r="CB663" s="172"/>
      <c r="CC663" s="172"/>
      <c r="CD663" s="172"/>
      <c r="CE663" s="172"/>
      <c r="CF663" s="172"/>
      <c r="CG663" s="172"/>
      <c r="CH663" s="172"/>
      <c r="CI663" s="172"/>
      <c r="CJ663" s="172"/>
      <c r="CK663" s="172"/>
      <c r="CL663" s="172"/>
      <c r="CM663" s="172"/>
      <c r="CN663" s="172"/>
      <c r="CO663" s="172"/>
      <c r="CP663" s="172"/>
      <c r="CQ663" s="172"/>
      <c r="CR663" s="172"/>
      <c r="CS663" s="172"/>
      <c r="CT663" s="172"/>
      <c r="CU663" s="172"/>
      <c r="CV663" s="172"/>
      <c r="CW663" s="172"/>
      <c r="CX663" s="172"/>
      <c r="CY663" s="172"/>
      <c r="CZ663" s="172"/>
    </row>
    <row r="664" spans="1:104" ht="11.25" customHeight="1" x14ac:dyDescent="0.25">
      <c r="A664" s="172"/>
      <c r="B664" s="172"/>
      <c r="C664" s="172"/>
      <c r="D664" s="172"/>
      <c r="E664" s="116"/>
      <c r="F664" s="119"/>
      <c r="G664" s="117"/>
      <c r="H664" s="116"/>
      <c r="I664" s="119"/>
      <c r="J664" s="172"/>
      <c r="K664" s="166"/>
      <c r="L664" s="166"/>
      <c r="M664" s="166"/>
      <c r="N664" s="166"/>
      <c r="O664" s="166"/>
      <c r="P664" s="166"/>
      <c r="Q664" s="166"/>
      <c r="R664" s="166"/>
      <c r="S664" s="172"/>
      <c r="T664" s="166"/>
      <c r="U664" s="166"/>
      <c r="V664" s="166"/>
      <c r="W664" s="166"/>
      <c r="X664" s="166"/>
      <c r="Y664" s="166"/>
      <c r="Z664" s="166"/>
      <c r="AA664" s="166"/>
      <c r="AB664" s="172"/>
      <c r="AC664" s="172"/>
      <c r="AD664" s="172"/>
      <c r="AE664" s="172"/>
      <c r="AF664" s="172"/>
      <c r="AG664" s="172"/>
      <c r="AH664" s="172"/>
      <c r="AI664" s="172"/>
      <c r="AJ664" s="172"/>
      <c r="AK664" s="172"/>
      <c r="AL664" s="174"/>
      <c r="AM664" s="172"/>
      <c r="AN664" s="172"/>
      <c r="AO664" s="172"/>
      <c r="AP664" s="172"/>
      <c r="AQ664" s="172"/>
      <c r="AR664" s="172"/>
      <c r="AS664" s="172"/>
      <c r="AT664" s="172"/>
      <c r="AU664" s="172"/>
      <c r="AV664" s="172"/>
      <c r="AW664" s="172"/>
      <c r="AX664" s="172"/>
      <c r="AY664" s="172"/>
      <c r="AZ664" s="172"/>
      <c r="BA664" s="172"/>
      <c r="BB664" s="172"/>
      <c r="BC664" s="172"/>
      <c r="BD664" s="172"/>
      <c r="BE664" s="172"/>
      <c r="BF664" s="172"/>
      <c r="BG664" s="172"/>
      <c r="BH664" s="172"/>
      <c r="BI664" s="172"/>
      <c r="BJ664" s="172"/>
      <c r="BK664" s="172"/>
      <c r="BL664" s="172"/>
      <c r="BM664" s="172"/>
      <c r="BN664" s="172"/>
      <c r="BO664" s="172"/>
      <c r="BP664" s="172"/>
      <c r="BQ664" s="172"/>
      <c r="BR664" s="172"/>
      <c r="BS664" s="172"/>
      <c r="BT664" s="172"/>
      <c r="BU664" s="172"/>
      <c r="BV664" s="172"/>
      <c r="BW664" s="172"/>
      <c r="BX664" s="172"/>
      <c r="BY664" s="172"/>
      <c r="BZ664" s="172"/>
      <c r="CA664" s="172"/>
      <c r="CB664" s="172"/>
      <c r="CC664" s="172"/>
      <c r="CD664" s="172"/>
      <c r="CE664" s="172"/>
      <c r="CF664" s="172"/>
      <c r="CG664" s="172"/>
      <c r="CH664" s="172"/>
      <c r="CI664" s="172"/>
      <c r="CJ664" s="172"/>
      <c r="CK664" s="172"/>
      <c r="CL664" s="172"/>
      <c r="CM664" s="172"/>
      <c r="CN664" s="172"/>
      <c r="CO664" s="172"/>
      <c r="CP664" s="172"/>
      <c r="CQ664" s="172"/>
      <c r="CR664" s="172"/>
      <c r="CS664" s="172"/>
      <c r="CT664" s="172"/>
      <c r="CU664" s="172"/>
      <c r="CV664" s="172"/>
      <c r="CW664" s="172"/>
      <c r="CX664" s="172"/>
      <c r="CY664" s="172"/>
      <c r="CZ664" s="172"/>
    </row>
    <row r="665" spans="1:104" ht="11.25" customHeight="1" x14ac:dyDescent="0.25">
      <c r="A665" s="172"/>
      <c r="B665" s="172"/>
      <c r="C665" s="172"/>
      <c r="D665" s="172"/>
      <c r="E665" s="116"/>
      <c r="F665" s="119"/>
      <c r="G665" s="117"/>
      <c r="H665" s="116"/>
      <c r="I665" s="119"/>
      <c r="J665" s="172"/>
      <c r="K665" s="166"/>
      <c r="L665" s="166"/>
      <c r="M665" s="166"/>
      <c r="N665" s="166"/>
      <c r="O665" s="166"/>
      <c r="P665" s="166"/>
      <c r="Q665" s="166"/>
      <c r="R665" s="166"/>
      <c r="S665" s="172"/>
      <c r="T665" s="166"/>
      <c r="U665" s="166"/>
      <c r="V665" s="166"/>
      <c r="W665" s="166"/>
      <c r="X665" s="166"/>
      <c r="Y665" s="166"/>
      <c r="Z665" s="166"/>
      <c r="AA665" s="166"/>
      <c r="AB665" s="172"/>
      <c r="AC665" s="172"/>
      <c r="AD665" s="172"/>
      <c r="AE665" s="172"/>
      <c r="AF665" s="172"/>
      <c r="AG665" s="172"/>
      <c r="AH665" s="172"/>
      <c r="AI665" s="172"/>
      <c r="AJ665" s="172"/>
      <c r="AK665" s="172"/>
      <c r="AL665" s="174"/>
      <c r="AM665" s="172"/>
      <c r="AN665" s="172"/>
      <c r="AO665" s="172"/>
      <c r="AP665" s="172"/>
      <c r="AQ665" s="172"/>
      <c r="AR665" s="172"/>
      <c r="AS665" s="172"/>
      <c r="AT665" s="172"/>
      <c r="AU665" s="172"/>
      <c r="AV665" s="172"/>
      <c r="AW665" s="172"/>
      <c r="AX665" s="172"/>
      <c r="AY665" s="172"/>
      <c r="AZ665" s="172"/>
      <c r="BA665" s="172"/>
      <c r="BB665" s="172"/>
      <c r="BC665" s="172"/>
      <c r="BD665" s="172"/>
      <c r="BE665" s="172"/>
      <c r="BF665" s="172"/>
      <c r="BG665" s="172"/>
      <c r="BH665" s="172"/>
      <c r="BI665" s="172"/>
      <c r="BJ665" s="172"/>
      <c r="BK665" s="172"/>
      <c r="BL665" s="172"/>
      <c r="BM665" s="172"/>
      <c r="BN665" s="172"/>
      <c r="BO665" s="172"/>
      <c r="BP665" s="172"/>
      <c r="BQ665" s="172"/>
      <c r="BR665" s="172"/>
      <c r="BS665" s="172"/>
      <c r="BT665" s="172"/>
      <c r="BU665" s="172"/>
      <c r="BV665" s="172"/>
      <c r="BW665" s="172"/>
      <c r="BX665" s="172"/>
      <c r="BY665" s="172"/>
      <c r="BZ665" s="172"/>
      <c r="CA665" s="172"/>
      <c r="CB665" s="172"/>
      <c r="CC665" s="172"/>
      <c r="CD665" s="172"/>
      <c r="CE665" s="172"/>
      <c r="CF665" s="172"/>
      <c r="CG665" s="172"/>
      <c r="CH665" s="172"/>
      <c r="CI665" s="172"/>
      <c r="CJ665" s="172"/>
      <c r="CK665" s="172"/>
      <c r="CL665" s="172"/>
      <c r="CM665" s="172"/>
      <c r="CN665" s="172"/>
      <c r="CO665" s="172"/>
      <c r="CP665" s="172"/>
      <c r="CQ665" s="172"/>
      <c r="CR665" s="172"/>
      <c r="CS665" s="172"/>
      <c r="CT665" s="172"/>
      <c r="CU665" s="172"/>
      <c r="CV665" s="172"/>
      <c r="CW665" s="172"/>
      <c r="CX665" s="172"/>
      <c r="CY665" s="172"/>
      <c r="CZ665" s="172"/>
    </row>
    <row r="666" spans="1:104" ht="11.25" customHeight="1" x14ac:dyDescent="0.25">
      <c r="A666" s="172"/>
      <c r="B666" s="172"/>
      <c r="C666" s="172"/>
      <c r="D666" s="172"/>
      <c r="E666" s="116"/>
      <c r="F666" s="119"/>
      <c r="G666" s="117"/>
      <c r="H666" s="116"/>
      <c r="I666" s="119"/>
      <c r="J666" s="172"/>
      <c r="K666" s="166"/>
      <c r="L666" s="166"/>
      <c r="M666" s="166"/>
      <c r="N666" s="166"/>
      <c r="O666" s="166"/>
      <c r="P666" s="166"/>
      <c r="Q666" s="166"/>
      <c r="R666" s="166"/>
      <c r="S666" s="172"/>
      <c r="T666" s="166"/>
      <c r="U666" s="166"/>
      <c r="V666" s="166"/>
      <c r="W666" s="166"/>
      <c r="X666" s="166"/>
      <c r="Y666" s="166"/>
      <c r="Z666" s="166"/>
      <c r="AA666" s="166"/>
      <c r="AB666" s="172"/>
      <c r="AC666" s="172"/>
      <c r="AD666" s="172"/>
      <c r="AE666" s="172"/>
      <c r="AF666" s="172"/>
      <c r="AG666" s="172"/>
      <c r="AH666" s="172"/>
      <c r="AI666" s="172"/>
      <c r="AJ666" s="172"/>
      <c r="AK666" s="172"/>
      <c r="AL666" s="174"/>
      <c r="AM666" s="172"/>
      <c r="AN666" s="172"/>
      <c r="AO666" s="172"/>
      <c r="AP666" s="172"/>
      <c r="AQ666" s="172"/>
      <c r="AR666" s="172"/>
      <c r="AS666" s="172"/>
      <c r="AT666" s="172"/>
      <c r="AU666" s="172"/>
      <c r="AV666" s="172"/>
      <c r="AW666" s="172"/>
      <c r="AX666" s="172"/>
      <c r="AY666" s="172"/>
      <c r="AZ666" s="172"/>
      <c r="BA666" s="172"/>
      <c r="BB666" s="172"/>
      <c r="BC666" s="172"/>
      <c r="BD666" s="172"/>
      <c r="BE666" s="172"/>
      <c r="BF666" s="172"/>
      <c r="BG666" s="172"/>
      <c r="BH666" s="172"/>
      <c r="BI666" s="172"/>
      <c r="BJ666" s="172"/>
      <c r="BK666" s="172"/>
      <c r="BL666" s="172"/>
      <c r="BM666" s="172"/>
      <c r="BN666" s="172"/>
      <c r="BO666" s="172"/>
      <c r="BP666" s="172"/>
      <c r="BQ666" s="172"/>
      <c r="BR666" s="172"/>
      <c r="BS666" s="172"/>
      <c r="BT666" s="172"/>
      <c r="BU666" s="172"/>
      <c r="BV666" s="172"/>
      <c r="BW666" s="172"/>
      <c r="BX666" s="172"/>
      <c r="BY666" s="172"/>
      <c r="BZ666" s="172"/>
      <c r="CA666" s="172"/>
      <c r="CB666" s="172"/>
      <c r="CC666" s="172"/>
      <c r="CD666" s="172"/>
      <c r="CE666" s="172"/>
      <c r="CF666" s="172"/>
      <c r="CG666" s="172"/>
      <c r="CH666" s="172"/>
      <c r="CI666" s="172"/>
      <c r="CJ666" s="172"/>
      <c r="CK666" s="172"/>
      <c r="CL666" s="172"/>
      <c r="CM666" s="172"/>
      <c r="CN666" s="172"/>
      <c r="CO666" s="172"/>
      <c r="CP666" s="172"/>
      <c r="CQ666" s="172"/>
      <c r="CR666" s="172"/>
      <c r="CS666" s="172"/>
      <c r="CT666" s="172"/>
      <c r="CU666" s="172"/>
      <c r="CV666" s="172"/>
      <c r="CW666" s="172"/>
      <c r="CX666" s="172"/>
      <c r="CY666" s="172"/>
      <c r="CZ666" s="172"/>
    </row>
    <row r="667" spans="1:104" ht="11.25" customHeight="1" x14ac:dyDescent="0.25">
      <c r="A667" s="172"/>
      <c r="B667" s="172"/>
      <c r="C667" s="172"/>
      <c r="D667" s="172"/>
      <c r="E667" s="116"/>
      <c r="F667" s="119"/>
      <c r="G667" s="117"/>
      <c r="H667" s="116"/>
      <c r="I667" s="119"/>
      <c r="J667" s="172"/>
      <c r="K667" s="166"/>
      <c r="L667" s="166"/>
      <c r="M667" s="166"/>
      <c r="N667" s="166"/>
      <c r="O667" s="166"/>
      <c r="P667" s="166"/>
      <c r="Q667" s="166"/>
      <c r="R667" s="166"/>
      <c r="S667" s="172"/>
      <c r="T667" s="166"/>
      <c r="U667" s="166"/>
      <c r="V667" s="166"/>
      <c r="W667" s="166"/>
      <c r="X667" s="166"/>
      <c r="Y667" s="166"/>
      <c r="Z667" s="166"/>
      <c r="AA667" s="166"/>
      <c r="AB667" s="172"/>
      <c r="AC667" s="172"/>
      <c r="AD667" s="172"/>
      <c r="AE667" s="172"/>
      <c r="AF667" s="172"/>
      <c r="AG667" s="172"/>
      <c r="AH667" s="172"/>
      <c r="AI667" s="172"/>
      <c r="AJ667" s="172"/>
      <c r="AK667" s="172"/>
      <c r="AL667" s="174"/>
      <c r="AM667" s="172"/>
      <c r="AN667" s="172"/>
      <c r="AO667" s="172"/>
      <c r="AP667" s="172"/>
      <c r="AQ667" s="172"/>
      <c r="AR667" s="172"/>
      <c r="AS667" s="172"/>
      <c r="AT667" s="172"/>
      <c r="AU667" s="172"/>
      <c r="AV667" s="172"/>
      <c r="AW667" s="172"/>
      <c r="AX667" s="172"/>
      <c r="AY667" s="172"/>
      <c r="AZ667" s="172"/>
      <c r="BA667" s="172"/>
      <c r="BB667" s="172"/>
      <c r="BC667" s="172"/>
      <c r="BD667" s="172"/>
      <c r="BE667" s="172"/>
      <c r="BF667" s="172"/>
      <c r="BG667" s="172"/>
      <c r="BH667" s="172"/>
      <c r="BI667" s="172"/>
      <c r="BJ667" s="172"/>
      <c r="BK667" s="172"/>
      <c r="BL667" s="172"/>
      <c r="BM667" s="172"/>
      <c r="BN667" s="172"/>
      <c r="BO667" s="172"/>
      <c r="BP667" s="172"/>
      <c r="BQ667" s="172"/>
      <c r="BR667" s="172"/>
      <c r="BS667" s="172"/>
      <c r="BT667" s="172"/>
      <c r="BU667" s="172"/>
      <c r="BV667" s="172"/>
      <c r="BW667" s="172"/>
      <c r="BX667" s="172"/>
      <c r="BY667" s="172"/>
      <c r="BZ667" s="172"/>
      <c r="CA667" s="172"/>
      <c r="CB667" s="172"/>
      <c r="CC667" s="172"/>
      <c r="CD667" s="172"/>
      <c r="CE667" s="172"/>
      <c r="CF667" s="172"/>
      <c r="CG667" s="172"/>
      <c r="CH667" s="172"/>
      <c r="CI667" s="172"/>
      <c r="CJ667" s="172"/>
      <c r="CK667" s="172"/>
      <c r="CL667" s="172"/>
      <c r="CM667" s="172"/>
      <c r="CN667" s="172"/>
      <c r="CO667" s="172"/>
      <c r="CP667" s="172"/>
      <c r="CQ667" s="172"/>
      <c r="CR667" s="172"/>
      <c r="CS667" s="172"/>
      <c r="CT667" s="172"/>
      <c r="CU667" s="172"/>
      <c r="CV667" s="172"/>
      <c r="CW667" s="172"/>
      <c r="CX667" s="172"/>
      <c r="CY667" s="172"/>
      <c r="CZ667" s="172"/>
    </row>
    <row r="668" spans="1:104" ht="11.25" customHeight="1" x14ac:dyDescent="0.25">
      <c r="A668" s="172"/>
      <c r="B668" s="172"/>
      <c r="C668" s="172"/>
      <c r="D668" s="172"/>
      <c r="E668" s="116"/>
      <c r="F668" s="119"/>
      <c r="G668" s="117"/>
      <c r="H668" s="116"/>
      <c r="I668" s="119"/>
      <c r="J668" s="172"/>
      <c r="K668" s="166"/>
      <c r="L668" s="166"/>
      <c r="M668" s="166"/>
      <c r="N668" s="166"/>
      <c r="O668" s="166"/>
      <c r="P668" s="166"/>
      <c r="Q668" s="166"/>
      <c r="R668" s="166"/>
      <c r="S668" s="172"/>
      <c r="T668" s="166"/>
      <c r="U668" s="166"/>
      <c r="V668" s="166"/>
      <c r="W668" s="166"/>
      <c r="X668" s="166"/>
      <c r="Y668" s="166"/>
      <c r="Z668" s="166"/>
      <c r="AA668" s="166"/>
      <c r="AB668" s="172"/>
      <c r="AC668" s="172"/>
      <c r="AD668" s="172"/>
      <c r="AE668" s="172"/>
      <c r="AF668" s="172"/>
      <c r="AG668" s="172"/>
      <c r="AH668" s="172"/>
      <c r="AI668" s="172"/>
      <c r="AJ668" s="172"/>
      <c r="AK668" s="172"/>
      <c r="AL668" s="174"/>
      <c r="AM668" s="172"/>
      <c r="AN668" s="172"/>
      <c r="AO668" s="172"/>
      <c r="AP668" s="172"/>
      <c r="AQ668" s="172"/>
      <c r="AR668" s="172"/>
      <c r="AS668" s="172"/>
      <c r="AT668" s="172"/>
      <c r="AU668" s="172"/>
      <c r="AV668" s="172"/>
      <c r="AW668" s="172"/>
      <c r="AX668" s="172"/>
      <c r="AY668" s="172"/>
      <c r="AZ668" s="172"/>
      <c r="BA668" s="172"/>
      <c r="BB668" s="172"/>
      <c r="BC668" s="172"/>
      <c r="BD668" s="172"/>
      <c r="BE668" s="172"/>
      <c r="BF668" s="172"/>
      <c r="BG668" s="172"/>
      <c r="BH668" s="172"/>
      <c r="BI668" s="172"/>
      <c r="BJ668" s="172"/>
      <c r="BK668" s="172"/>
      <c r="BL668" s="172"/>
      <c r="BM668" s="172"/>
      <c r="BN668" s="172"/>
      <c r="BO668" s="172"/>
      <c r="BP668" s="172"/>
      <c r="BQ668" s="172"/>
      <c r="BR668" s="172"/>
      <c r="BS668" s="172"/>
      <c r="BT668" s="172"/>
      <c r="BU668" s="172"/>
      <c r="BV668" s="172"/>
      <c r="BW668" s="172"/>
      <c r="BX668" s="172"/>
      <c r="BY668" s="172"/>
      <c r="BZ668" s="172"/>
      <c r="CA668" s="172"/>
      <c r="CB668" s="172"/>
      <c r="CC668" s="172"/>
      <c r="CD668" s="172"/>
      <c r="CE668" s="172"/>
      <c r="CF668" s="172"/>
      <c r="CG668" s="172"/>
      <c r="CH668" s="172"/>
      <c r="CI668" s="172"/>
      <c r="CJ668" s="172"/>
      <c r="CK668" s="172"/>
      <c r="CL668" s="172"/>
      <c r="CM668" s="172"/>
      <c r="CN668" s="172"/>
      <c r="CO668" s="172"/>
      <c r="CP668" s="172"/>
      <c r="CQ668" s="172"/>
      <c r="CR668" s="172"/>
      <c r="CS668" s="172"/>
      <c r="CT668" s="172"/>
      <c r="CU668" s="172"/>
      <c r="CV668" s="172"/>
      <c r="CW668" s="172"/>
      <c r="CX668" s="172"/>
      <c r="CY668" s="172"/>
      <c r="CZ668" s="172"/>
    </row>
    <row r="669" spans="1:104" ht="11.25" customHeight="1" x14ac:dyDescent="0.25">
      <c r="A669" s="172"/>
      <c r="B669" s="172"/>
      <c r="C669" s="172"/>
      <c r="D669" s="172"/>
      <c r="E669" s="116"/>
      <c r="F669" s="119"/>
      <c r="G669" s="117"/>
      <c r="H669" s="116"/>
      <c r="I669" s="119"/>
      <c r="J669" s="172"/>
      <c r="K669" s="166"/>
      <c r="L669" s="166"/>
      <c r="M669" s="166"/>
      <c r="N669" s="166"/>
      <c r="O669" s="166"/>
      <c r="P669" s="166"/>
      <c r="Q669" s="166"/>
      <c r="R669" s="166"/>
      <c r="S669" s="172"/>
      <c r="T669" s="166"/>
      <c r="U669" s="166"/>
      <c r="V669" s="166"/>
      <c r="W669" s="166"/>
      <c r="X669" s="166"/>
      <c r="Y669" s="166"/>
      <c r="Z669" s="166"/>
      <c r="AA669" s="166"/>
      <c r="AB669" s="172"/>
      <c r="AC669" s="172"/>
      <c r="AD669" s="172"/>
      <c r="AE669" s="172"/>
      <c r="AF669" s="172"/>
      <c r="AG669" s="172"/>
      <c r="AH669" s="172"/>
      <c r="AI669" s="172"/>
      <c r="AJ669" s="172"/>
      <c r="AK669" s="172"/>
      <c r="AL669" s="174"/>
      <c r="AM669" s="172"/>
      <c r="AN669" s="172"/>
      <c r="AO669" s="172"/>
      <c r="AP669" s="172"/>
      <c r="AQ669" s="172"/>
      <c r="AR669" s="172"/>
      <c r="AS669" s="172"/>
      <c r="AT669" s="172"/>
      <c r="AU669" s="172"/>
      <c r="AV669" s="172"/>
      <c r="AW669" s="172"/>
      <c r="AX669" s="172"/>
      <c r="AY669" s="172"/>
      <c r="AZ669" s="172"/>
      <c r="BA669" s="172"/>
      <c r="BB669" s="172"/>
      <c r="BC669" s="172"/>
      <c r="BD669" s="172"/>
      <c r="BE669" s="172"/>
      <c r="BF669" s="172"/>
      <c r="BG669" s="172"/>
      <c r="BH669" s="172"/>
      <c r="BI669" s="172"/>
      <c r="BJ669" s="172"/>
      <c r="BK669" s="172"/>
      <c r="BL669" s="172"/>
      <c r="BM669" s="172"/>
      <c r="BN669" s="172"/>
      <c r="BO669" s="172"/>
      <c r="BP669" s="172"/>
      <c r="BQ669" s="172"/>
      <c r="BR669" s="172"/>
      <c r="BS669" s="172"/>
      <c r="BT669" s="172"/>
      <c r="BU669" s="172"/>
      <c r="BV669" s="172"/>
      <c r="BW669" s="172"/>
      <c r="BX669" s="172"/>
      <c r="BY669" s="172"/>
      <c r="BZ669" s="172"/>
      <c r="CA669" s="172"/>
      <c r="CB669" s="172"/>
      <c r="CC669" s="172"/>
      <c r="CD669" s="172"/>
      <c r="CE669" s="172"/>
      <c r="CF669" s="172"/>
      <c r="CG669" s="172"/>
      <c r="CH669" s="172"/>
      <c r="CI669" s="172"/>
      <c r="CJ669" s="172"/>
      <c r="CK669" s="172"/>
      <c r="CL669" s="172"/>
      <c r="CM669" s="172"/>
      <c r="CN669" s="172"/>
      <c r="CO669" s="172"/>
      <c r="CP669" s="172"/>
      <c r="CQ669" s="172"/>
      <c r="CR669" s="172"/>
      <c r="CS669" s="172"/>
      <c r="CT669" s="172"/>
      <c r="CU669" s="172"/>
      <c r="CV669" s="172"/>
      <c r="CW669" s="172"/>
      <c r="CX669" s="172"/>
      <c r="CY669" s="172"/>
      <c r="CZ669" s="172"/>
    </row>
    <row r="670" spans="1:104" ht="11.25" customHeight="1" x14ac:dyDescent="0.25">
      <c r="A670" s="172"/>
      <c r="B670" s="172"/>
      <c r="C670" s="172"/>
      <c r="D670" s="172"/>
      <c r="E670" s="116"/>
      <c r="F670" s="119"/>
      <c r="G670" s="117"/>
      <c r="H670" s="116"/>
      <c r="I670" s="119"/>
      <c r="J670" s="172"/>
      <c r="K670" s="166"/>
      <c r="L670" s="166"/>
      <c r="M670" s="166"/>
      <c r="N670" s="166"/>
      <c r="O670" s="166"/>
      <c r="P670" s="166"/>
      <c r="Q670" s="166"/>
      <c r="R670" s="166"/>
      <c r="S670" s="172"/>
      <c r="T670" s="166"/>
      <c r="U670" s="166"/>
      <c r="V670" s="166"/>
      <c r="W670" s="166"/>
      <c r="X670" s="166"/>
      <c r="Y670" s="166"/>
      <c r="Z670" s="166"/>
      <c r="AA670" s="166"/>
      <c r="AB670" s="172"/>
      <c r="AC670" s="172"/>
      <c r="AD670" s="172"/>
      <c r="AE670" s="172"/>
      <c r="AF670" s="172"/>
      <c r="AG670" s="172"/>
      <c r="AH670" s="172"/>
      <c r="AI670" s="172"/>
      <c r="AJ670" s="172"/>
      <c r="AK670" s="172"/>
      <c r="AL670" s="174"/>
      <c r="AM670" s="172"/>
      <c r="AN670" s="172"/>
      <c r="AO670" s="172"/>
      <c r="AP670" s="172"/>
      <c r="AQ670" s="172"/>
      <c r="AR670" s="172"/>
      <c r="AS670" s="172"/>
      <c r="AT670" s="172"/>
      <c r="AU670" s="172"/>
      <c r="AV670" s="172"/>
      <c r="AW670" s="172"/>
      <c r="AX670" s="172"/>
      <c r="AY670" s="172"/>
      <c r="AZ670" s="172"/>
      <c r="BA670" s="172"/>
      <c r="BB670" s="172"/>
      <c r="BC670" s="172"/>
      <c r="BD670" s="172"/>
      <c r="BE670" s="172"/>
      <c r="BF670" s="172"/>
      <c r="BG670" s="172"/>
      <c r="BH670" s="172"/>
      <c r="BI670" s="172"/>
      <c r="BJ670" s="172"/>
      <c r="BK670" s="172"/>
      <c r="BL670" s="172"/>
      <c r="BM670" s="172"/>
      <c r="BN670" s="172"/>
      <c r="BO670" s="172"/>
      <c r="BP670" s="172"/>
      <c r="BQ670" s="172"/>
      <c r="BR670" s="172"/>
      <c r="BS670" s="172"/>
      <c r="BT670" s="172"/>
      <c r="BU670" s="172"/>
      <c r="BV670" s="172"/>
      <c r="BW670" s="172"/>
      <c r="BX670" s="172"/>
      <c r="BY670" s="172"/>
      <c r="BZ670" s="172"/>
      <c r="CA670" s="172"/>
      <c r="CB670" s="172"/>
      <c r="CC670" s="172"/>
      <c r="CD670" s="172"/>
      <c r="CE670" s="172"/>
      <c r="CF670" s="172"/>
      <c r="CG670" s="172"/>
      <c r="CH670" s="172"/>
      <c r="CI670" s="172"/>
      <c r="CJ670" s="172"/>
      <c r="CK670" s="172"/>
      <c r="CL670" s="172"/>
      <c r="CM670" s="172"/>
      <c r="CN670" s="172"/>
      <c r="CO670" s="172"/>
      <c r="CP670" s="172"/>
      <c r="CQ670" s="172"/>
      <c r="CR670" s="172"/>
      <c r="CS670" s="172"/>
      <c r="CT670" s="172"/>
      <c r="CU670" s="172"/>
      <c r="CV670" s="172"/>
      <c r="CW670" s="172"/>
      <c r="CX670" s="172"/>
      <c r="CY670" s="172"/>
      <c r="CZ670" s="172"/>
    </row>
    <row r="671" spans="1:104" ht="11.25" customHeight="1" x14ac:dyDescent="0.25">
      <c r="A671" s="172"/>
      <c r="B671" s="172"/>
      <c r="C671" s="172"/>
      <c r="D671" s="172"/>
      <c r="E671" s="116"/>
      <c r="F671" s="119"/>
      <c r="G671" s="117"/>
      <c r="H671" s="116"/>
      <c r="I671" s="119"/>
      <c r="J671" s="172"/>
      <c r="K671" s="166"/>
      <c r="L671" s="166"/>
      <c r="M671" s="166"/>
      <c r="N671" s="166"/>
      <c r="O671" s="166"/>
      <c r="P671" s="166"/>
      <c r="Q671" s="166"/>
      <c r="R671" s="166"/>
      <c r="S671" s="172"/>
      <c r="T671" s="166"/>
      <c r="U671" s="166"/>
      <c r="V671" s="166"/>
      <c r="W671" s="166"/>
      <c r="X671" s="166"/>
      <c r="Y671" s="166"/>
      <c r="Z671" s="166"/>
      <c r="AA671" s="166"/>
      <c r="AB671" s="172"/>
      <c r="AC671" s="172"/>
      <c r="AD671" s="172"/>
      <c r="AE671" s="172"/>
      <c r="AF671" s="172"/>
      <c r="AG671" s="172"/>
      <c r="AH671" s="172"/>
      <c r="AI671" s="172"/>
      <c r="AJ671" s="172"/>
      <c r="AK671" s="172"/>
      <c r="AL671" s="174"/>
      <c r="AM671" s="172"/>
      <c r="AN671" s="172"/>
      <c r="AO671" s="172"/>
      <c r="AP671" s="172"/>
      <c r="AQ671" s="172"/>
      <c r="AR671" s="172"/>
      <c r="AS671" s="172"/>
      <c r="AT671" s="172"/>
      <c r="AU671" s="172"/>
      <c r="AV671" s="172"/>
      <c r="AW671" s="172"/>
      <c r="AX671" s="172"/>
      <c r="AY671" s="172"/>
      <c r="AZ671" s="172"/>
      <c r="BA671" s="172"/>
      <c r="BB671" s="172"/>
      <c r="BC671" s="172"/>
      <c r="BD671" s="172"/>
      <c r="BE671" s="172"/>
      <c r="BF671" s="172"/>
      <c r="BG671" s="172"/>
      <c r="BH671" s="172"/>
      <c r="BI671" s="172"/>
      <c r="BJ671" s="172"/>
      <c r="BK671" s="172"/>
      <c r="BL671" s="172"/>
      <c r="BM671" s="172"/>
      <c r="BN671" s="172"/>
      <c r="BO671" s="172"/>
      <c r="BP671" s="172"/>
      <c r="BQ671" s="172"/>
      <c r="BR671" s="172"/>
      <c r="BS671" s="172"/>
      <c r="BT671" s="172"/>
      <c r="BU671" s="172"/>
      <c r="BV671" s="172"/>
      <c r="BW671" s="172"/>
      <c r="BX671" s="172"/>
      <c r="BY671" s="172"/>
      <c r="BZ671" s="172"/>
      <c r="CA671" s="172"/>
      <c r="CB671" s="172"/>
      <c r="CC671" s="172"/>
      <c r="CD671" s="172"/>
      <c r="CE671" s="172"/>
      <c r="CF671" s="172"/>
      <c r="CG671" s="172"/>
      <c r="CH671" s="172"/>
      <c r="CI671" s="172"/>
      <c r="CJ671" s="172"/>
      <c r="CK671" s="172"/>
      <c r="CL671" s="172"/>
      <c r="CM671" s="172"/>
      <c r="CN671" s="172"/>
      <c r="CO671" s="172"/>
      <c r="CP671" s="172"/>
      <c r="CQ671" s="172"/>
      <c r="CR671" s="172"/>
      <c r="CS671" s="172"/>
      <c r="CT671" s="172"/>
      <c r="CU671" s="172"/>
      <c r="CV671" s="172"/>
      <c r="CW671" s="172"/>
      <c r="CX671" s="172"/>
      <c r="CY671" s="172"/>
      <c r="CZ671" s="172"/>
    </row>
    <row r="672" spans="1:104" ht="11.25" customHeight="1" x14ac:dyDescent="0.25">
      <c r="A672" s="172"/>
      <c r="B672" s="172"/>
      <c r="C672" s="172"/>
      <c r="D672" s="172"/>
      <c r="E672" s="116"/>
      <c r="F672" s="119"/>
      <c r="G672" s="117"/>
      <c r="H672" s="116"/>
      <c r="I672" s="119"/>
      <c r="J672" s="172"/>
      <c r="K672" s="166"/>
      <c r="L672" s="166"/>
      <c r="M672" s="166"/>
      <c r="N672" s="166"/>
      <c r="O672" s="166"/>
      <c r="P672" s="166"/>
      <c r="Q672" s="166"/>
      <c r="R672" s="166"/>
      <c r="S672" s="172"/>
      <c r="T672" s="166"/>
      <c r="U672" s="166"/>
      <c r="V672" s="166"/>
      <c r="W672" s="166"/>
      <c r="X672" s="166"/>
      <c r="Y672" s="166"/>
      <c r="Z672" s="166"/>
      <c r="AA672" s="166"/>
      <c r="AB672" s="172"/>
      <c r="AC672" s="172"/>
      <c r="AD672" s="172"/>
      <c r="AE672" s="172"/>
      <c r="AF672" s="172"/>
      <c r="AG672" s="172"/>
      <c r="AH672" s="172"/>
      <c r="AI672" s="172"/>
      <c r="AJ672" s="172"/>
      <c r="AK672" s="172"/>
      <c r="AL672" s="174"/>
      <c r="AM672" s="172"/>
      <c r="AN672" s="172"/>
      <c r="AO672" s="172"/>
      <c r="AP672" s="172"/>
      <c r="AQ672" s="172"/>
      <c r="AR672" s="172"/>
      <c r="AS672" s="172"/>
      <c r="AT672" s="172"/>
      <c r="AU672" s="172"/>
      <c r="AV672" s="172"/>
      <c r="AW672" s="172"/>
      <c r="AX672" s="172"/>
      <c r="AY672" s="172"/>
      <c r="AZ672" s="172"/>
      <c r="BA672" s="172"/>
      <c r="BB672" s="172"/>
      <c r="BC672" s="172"/>
      <c r="BD672" s="172"/>
      <c r="BE672" s="172"/>
      <c r="BF672" s="172"/>
      <c r="BG672" s="172"/>
      <c r="BH672" s="172"/>
      <c r="BI672" s="172"/>
      <c r="BJ672" s="172"/>
      <c r="BK672" s="172"/>
      <c r="BL672" s="172"/>
      <c r="BM672" s="172"/>
      <c r="BN672" s="172"/>
      <c r="BO672" s="172"/>
      <c r="BP672" s="172"/>
      <c r="BQ672" s="172"/>
      <c r="BR672" s="172"/>
      <c r="BS672" s="172"/>
      <c r="BT672" s="172"/>
      <c r="BU672" s="172"/>
      <c r="BV672" s="172"/>
      <c r="BW672" s="172"/>
      <c r="BX672" s="172"/>
      <c r="BY672" s="172"/>
      <c r="BZ672" s="172"/>
      <c r="CA672" s="172"/>
      <c r="CB672" s="172"/>
      <c r="CC672" s="172"/>
      <c r="CD672" s="172"/>
      <c r="CE672" s="172"/>
      <c r="CF672" s="172"/>
      <c r="CG672" s="172"/>
      <c r="CH672" s="172"/>
      <c r="CI672" s="172"/>
      <c r="CJ672" s="172"/>
      <c r="CK672" s="172"/>
      <c r="CL672" s="172"/>
      <c r="CM672" s="172"/>
      <c r="CN672" s="172"/>
      <c r="CO672" s="172"/>
      <c r="CP672" s="172"/>
      <c r="CQ672" s="172"/>
      <c r="CR672" s="172"/>
      <c r="CS672" s="172"/>
      <c r="CT672" s="172"/>
      <c r="CU672" s="172"/>
      <c r="CV672" s="172"/>
      <c r="CW672" s="172"/>
      <c r="CX672" s="172"/>
      <c r="CY672" s="172"/>
      <c r="CZ672" s="172"/>
    </row>
    <row r="673" spans="1:104" ht="11.25" customHeight="1" x14ac:dyDescent="0.25">
      <c r="A673" s="172"/>
      <c r="B673" s="172"/>
      <c r="C673" s="172"/>
      <c r="D673" s="172"/>
      <c r="E673" s="116"/>
      <c r="F673" s="119"/>
      <c r="G673" s="117"/>
      <c r="H673" s="116"/>
      <c r="I673" s="119"/>
      <c r="J673" s="172"/>
      <c r="K673" s="166"/>
      <c r="L673" s="166"/>
      <c r="M673" s="166"/>
      <c r="N673" s="166"/>
      <c r="O673" s="166"/>
      <c r="P673" s="166"/>
      <c r="Q673" s="166"/>
      <c r="R673" s="166"/>
      <c r="S673" s="172"/>
      <c r="T673" s="166"/>
      <c r="U673" s="166"/>
      <c r="V673" s="166"/>
      <c r="W673" s="166"/>
      <c r="X673" s="166"/>
      <c r="Y673" s="166"/>
      <c r="Z673" s="166"/>
      <c r="AA673" s="166"/>
      <c r="AB673" s="172"/>
      <c r="AC673" s="172"/>
      <c r="AD673" s="172"/>
      <c r="AE673" s="172"/>
      <c r="AF673" s="172"/>
      <c r="AG673" s="172"/>
      <c r="AH673" s="172"/>
      <c r="AI673" s="172"/>
      <c r="AJ673" s="172"/>
      <c r="AK673" s="172"/>
      <c r="AL673" s="174"/>
      <c r="AM673" s="172"/>
      <c r="AN673" s="172"/>
      <c r="AO673" s="172"/>
      <c r="AP673" s="172"/>
      <c r="AQ673" s="172"/>
      <c r="AR673" s="172"/>
      <c r="AS673" s="172"/>
      <c r="AT673" s="172"/>
      <c r="AU673" s="172"/>
      <c r="AV673" s="172"/>
      <c r="AW673" s="172"/>
      <c r="AX673" s="172"/>
      <c r="AY673" s="172"/>
      <c r="AZ673" s="172"/>
      <c r="BA673" s="172"/>
      <c r="BB673" s="172"/>
      <c r="BC673" s="172"/>
      <c r="BD673" s="172"/>
      <c r="BE673" s="172"/>
      <c r="BF673" s="172"/>
      <c r="BG673" s="172"/>
      <c r="BH673" s="172"/>
      <c r="BI673" s="172"/>
      <c r="BJ673" s="172"/>
      <c r="BK673" s="172"/>
      <c r="BL673" s="172"/>
      <c r="BM673" s="172"/>
      <c r="BN673" s="172"/>
      <c r="BO673" s="172"/>
      <c r="BP673" s="172"/>
      <c r="BQ673" s="172"/>
      <c r="BR673" s="172"/>
      <c r="BS673" s="172"/>
      <c r="BT673" s="172"/>
      <c r="BU673" s="172"/>
      <c r="BV673" s="172"/>
      <c r="BW673" s="172"/>
      <c r="BX673" s="172"/>
      <c r="BY673" s="172"/>
      <c r="BZ673" s="172"/>
      <c r="CA673" s="172"/>
      <c r="CB673" s="172"/>
      <c r="CC673" s="172"/>
      <c r="CD673" s="172"/>
      <c r="CE673" s="172"/>
      <c r="CF673" s="172"/>
      <c r="CG673" s="172"/>
      <c r="CH673" s="172"/>
      <c r="CI673" s="172"/>
      <c r="CJ673" s="172"/>
      <c r="CK673" s="172"/>
      <c r="CL673" s="172"/>
      <c r="CM673" s="172"/>
      <c r="CN673" s="172"/>
      <c r="CO673" s="172"/>
      <c r="CP673" s="172"/>
      <c r="CQ673" s="172"/>
      <c r="CR673" s="172"/>
      <c r="CS673" s="172"/>
      <c r="CT673" s="172"/>
      <c r="CU673" s="172"/>
      <c r="CV673" s="172"/>
      <c r="CW673" s="172"/>
      <c r="CX673" s="172"/>
      <c r="CY673" s="172"/>
      <c r="CZ673" s="172"/>
    </row>
    <row r="674" spans="1:104" ht="11.25" customHeight="1" x14ac:dyDescent="0.25">
      <c r="A674" s="172"/>
      <c r="B674" s="172"/>
      <c r="C674" s="172"/>
      <c r="D674" s="172"/>
      <c r="E674" s="116"/>
      <c r="F674" s="119"/>
      <c r="G674" s="117"/>
      <c r="H674" s="116"/>
      <c r="I674" s="119"/>
      <c r="J674" s="172"/>
      <c r="K674" s="166"/>
      <c r="L674" s="166"/>
      <c r="M674" s="166"/>
      <c r="N674" s="166"/>
      <c r="O674" s="166"/>
      <c r="P674" s="166"/>
      <c r="Q674" s="166"/>
      <c r="R674" s="166"/>
      <c r="S674" s="172"/>
      <c r="T674" s="166"/>
      <c r="U674" s="166"/>
      <c r="V674" s="166"/>
      <c r="W674" s="166"/>
      <c r="X674" s="166"/>
      <c r="Y674" s="166"/>
      <c r="Z674" s="166"/>
      <c r="AA674" s="166"/>
      <c r="AB674" s="172"/>
      <c r="AC674" s="172"/>
      <c r="AD674" s="172"/>
      <c r="AE674" s="172"/>
      <c r="AF674" s="172"/>
      <c r="AG674" s="172"/>
      <c r="AH674" s="172"/>
      <c r="AI674" s="172"/>
      <c r="AJ674" s="172"/>
      <c r="AK674" s="172"/>
      <c r="AL674" s="174"/>
      <c r="AM674" s="172"/>
      <c r="AN674" s="172"/>
      <c r="AO674" s="172"/>
      <c r="AP674" s="172"/>
      <c r="AQ674" s="172"/>
      <c r="AR674" s="172"/>
      <c r="AS674" s="172"/>
      <c r="AT674" s="172"/>
      <c r="AU674" s="172"/>
      <c r="AV674" s="172"/>
      <c r="AW674" s="172"/>
      <c r="AX674" s="172"/>
      <c r="AY674" s="172"/>
      <c r="AZ674" s="172"/>
      <c r="BA674" s="172"/>
      <c r="BB674" s="172"/>
      <c r="BC674" s="172"/>
      <c r="BD674" s="172"/>
      <c r="BE674" s="172"/>
      <c r="BF674" s="172"/>
      <c r="BG674" s="172"/>
      <c r="BH674" s="172"/>
      <c r="BI674" s="172"/>
      <c r="BJ674" s="172"/>
      <c r="BK674" s="172"/>
      <c r="BL674" s="172"/>
      <c r="BM674" s="172"/>
      <c r="BN674" s="172"/>
      <c r="BO674" s="172"/>
      <c r="BP674" s="172"/>
      <c r="BQ674" s="172"/>
      <c r="BR674" s="172"/>
      <c r="BS674" s="172"/>
      <c r="BT674" s="172"/>
      <c r="BU674" s="172"/>
      <c r="BV674" s="172"/>
      <c r="BW674" s="172"/>
      <c r="BX674" s="172"/>
      <c r="BY674" s="172"/>
      <c r="BZ674" s="172"/>
      <c r="CA674" s="172"/>
      <c r="CB674" s="172"/>
      <c r="CC674" s="172"/>
      <c r="CD674" s="172"/>
      <c r="CE674" s="172"/>
      <c r="CF674" s="172"/>
      <c r="CG674" s="172"/>
      <c r="CH674" s="172"/>
      <c r="CI674" s="172"/>
      <c r="CJ674" s="172"/>
      <c r="CK674" s="172"/>
      <c r="CL674" s="172"/>
      <c r="CM674" s="172"/>
      <c r="CN674" s="172"/>
      <c r="CO674" s="172"/>
      <c r="CP674" s="172"/>
      <c r="CQ674" s="172"/>
      <c r="CR674" s="172"/>
      <c r="CS674" s="172"/>
      <c r="CT674" s="172"/>
      <c r="CU674" s="172"/>
      <c r="CV674" s="172"/>
      <c r="CW674" s="172"/>
      <c r="CX674" s="172"/>
      <c r="CY674" s="172"/>
      <c r="CZ674" s="172"/>
    </row>
    <row r="675" spans="1:104" ht="11.25" customHeight="1" x14ac:dyDescent="0.25">
      <c r="A675" s="172"/>
      <c r="B675" s="172"/>
      <c r="C675" s="172"/>
      <c r="D675" s="172"/>
      <c r="E675" s="116"/>
      <c r="F675" s="119"/>
      <c r="G675" s="117"/>
      <c r="H675" s="116"/>
      <c r="I675" s="119"/>
      <c r="J675" s="172"/>
      <c r="K675" s="166"/>
      <c r="L675" s="166"/>
      <c r="M675" s="166"/>
      <c r="N675" s="166"/>
      <c r="O675" s="166"/>
      <c r="P675" s="166"/>
      <c r="Q675" s="166"/>
      <c r="R675" s="166"/>
      <c r="S675" s="172"/>
      <c r="T675" s="166"/>
      <c r="U675" s="166"/>
      <c r="V675" s="166"/>
      <c r="W675" s="166"/>
      <c r="X675" s="166"/>
      <c r="Y675" s="166"/>
      <c r="Z675" s="166"/>
      <c r="AA675" s="166"/>
      <c r="AB675" s="172"/>
      <c r="AC675" s="172"/>
      <c r="AD675" s="172"/>
      <c r="AE675" s="172"/>
      <c r="AF675" s="172"/>
      <c r="AG675" s="172"/>
      <c r="AH675" s="172"/>
      <c r="AI675" s="172"/>
      <c r="AJ675" s="172"/>
      <c r="AK675" s="172"/>
      <c r="AL675" s="174"/>
      <c r="AM675" s="172"/>
      <c r="AN675" s="172"/>
      <c r="AO675" s="172"/>
      <c r="AP675" s="172"/>
      <c r="AQ675" s="172"/>
      <c r="AR675" s="172"/>
      <c r="AS675" s="172"/>
      <c r="AT675" s="172"/>
      <c r="AU675" s="172"/>
      <c r="AV675" s="172"/>
      <c r="AW675" s="172"/>
      <c r="AX675" s="172"/>
      <c r="AY675" s="172"/>
      <c r="AZ675" s="172"/>
      <c r="BA675" s="172"/>
      <c r="BB675" s="172"/>
      <c r="BC675" s="172"/>
      <c r="BD675" s="172"/>
      <c r="BE675" s="172"/>
      <c r="BF675" s="172"/>
      <c r="BG675" s="172"/>
      <c r="BH675" s="172"/>
      <c r="BI675" s="172"/>
      <c r="BJ675" s="172"/>
      <c r="BK675" s="172"/>
      <c r="BL675" s="172"/>
      <c r="BM675" s="172"/>
      <c r="BN675" s="172"/>
      <c r="BO675" s="172"/>
      <c r="BP675" s="172"/>
      <c r="BQ675" s="172"/>
      <c r="BR675" s="172"/>
      <c r="BS675" s="172"/>
      <c r="BT675" s="172"/>
      <c r="BU675" s="172"/>
      <c r="BV675" s="172"/>
      <c r="BW675" s="172"/>
      <c r="BX675" s="172"/>
      <c r="BY675" s="172"/>
      <c r="BZ675" s="172"/>
      <c r="CA675" s="172"/>
      <c r="CB675" s="172"/>
      <c r="CC675" s="172"/>
      <c r="CD675" s="172"/>
      <c r="CE675" s="172"/>
      <c r="CF675" s="172"/>
      <c r="CG675" s="172"/>
      <c r="CH675" s="172"/>
      <c r="CI675" s="172"/>
      <c r="CJ675" s="172"/>
      <c r="CK675" s="172"/>
      <c r="CL675" s="172"/>
      <c r="CM675" s="172"/>
      <c r="CN675" s="172"/>
      <c r="CO675" s="172"/>
      <c r="CP675" s="172"/>
      <c r="CQ675" s="172"/>
      <c r="CR675" s="172"/>
      <c r="CS675" s="172"/>
      <c r="CT675" s="172"/>
      <c r="CU675" s="172"/>
      <c r="CV675" s="172"/>
      <c r="CW675" s="172"/>
      <c r="CX675" s="172"/>
      <c r="CY675" s="172"/>
      <c r="CZ675" s="172"/>
    </row>
    <row r="676" spans="1:104" ht="11.25" customHeight="1" x14ac:dyDescent="0.25">
      <c r="A676" s="172"/>
      <c r="B676" s="172"/>
      <c r="C676" s="172"/>
      <c r="D676" s="172"/>
      <c r="E676" s="116"/>
      <c r="F676" s="119"/>
      <c r="G676" s="117"/>
      <c r="H676" s="116"/>
      <c r="I676" s="119"/>
      <c r="J676" s="172"/>
      <c r="K676" s="166"/>
      <c r="L676" s="166"/>
      <c r="M676" s="166"/>
      <c r="N676" s="166"/>
      <c r="O676" s="166"/>
      <c r="P676" s="166"/>
      <c r="Q676" s="166"/>
      <c r="R676" s="166"/>
      <c r="S676" s="172"/>
      <c r="T676" s="166"/>
      <c r="U676" s="166"/>
      <c r="V676" s="166"/>
      <c r="W676" s="166"/>
      <c r="X676" s="166"/>
      <c r="Y676" s="166"/>
      <c r="Z676" s="166"/>
      <c r="AA676" s="166"/>
      <c r="AB676" s="172"/>
      <c r="AC676" s="172"/>
      <c r="AD676" s="172"/>
      <c r="AE676" s="172"/>
      <c r="AF676" s="172"/>
      <c r="AG676" s="172"/>
      <c r="AH676" s="172"/>
      <c r="AI676" s="172"/>
      <c r="AJ676" s="172"/>
      <c r="AK676" s="172"/>
      <c r="AL676" s="174"/>
      <c r="AM676" s="172"/>
      <c r="AN676" s="172"/>
      <c r="AO676" s="172"/>
      <c r="AP676" s="172"/>
      <c r="AQ676" s="172"/>
      <c r="AR676" s="172"/>
      <c r="AS676" s="172"/>
      <c r="AT676" s="172"/>
      <c r="AU676" s="172"/>
      <c r="AV676" s="172"/>
      <c r="AW676" s="172"/>
      <c r="AX676" s="172"/>
      <c r="AY676" s="172"/>
      <c r="AZ676" s="172"/>
      <c r="BA676" s="172"/>
      <c r="BB676" s="172"/>
      <c r="BC676" s="172"/>
      <c r="BD676" s="172"/>
      <c r="BE676" s="172"/>
      <c r="BF676" s="172"/>
      <c r="BG676" s="172"/>
      <c r="BH676" s="172"/>
      <c r="BI676" s="172"/>
      <c r="BJ676" s="172"/>
      <c r="BK676" s="172"/>
      <c r="BL676" s="172"/>
      <c r="BM676" s="172"/>
      <c r="BN676" s="172"/>
      <c r="BO676" s="172"/>
      <c r="BP676" s="172"/>
      <c r="BQ676" s="172"/>
      <c r="BR676" s="172"/>
      <c r="BS676" s="172"/>
      <c r="BT676" s="172"/>
      <c r="BU676" s="172"/>
      <c r="BV676" s="172"/>
      <c r="BW676" s="172"/>
      <c r="BX676" s="172"/>
      <c r="BY676" s="172"/>
      <c r="BZ676" s="172"/>
      <c r="CA676" s="172"/>
      <c r="CB676" s="172"/>
      <c r="CC676" s="172"/>
      <c r="CD676" s="172"/>
      <c r="CE676" s="172"/>
      <c r="CF676" s="172"/>
      <c r="CG676" s="172"/>
      <c r="CH676" s="172"/>
      <c r="CI676" s="172"/>
      <c r="CJ676" s="172"/>
      <c r="CK676" s="172"/>
      <c r="CL676" s="172"/>
      <c r="CM676" s="172"/>
      <c r="CN676" s="172"/>
      <c r="CO676" s="172"/>
      <c r="CP676" s="172"/>
      <c r="CQ676" s="172"/>
      <c r="CR676" s="172"/>
      <c r="CS676" s="172"/>
      <c r="CT676" s="172"/>
      <c r="CU676" s="172"/>
      <c r="CV676" s="172"/>
      <c r="CW676" s="172"/>
      <c r="CX676" s="172"/>
      <c r="CY676" s="172"/>
      <c r="CZ676" s="172"/>
    </row>
    <row r="677" spans="1:104" ht="11.25" customHeight="1" x14ac:dyDescent="0.25">
      <c r="A677" s="172"/>
      <c r="B677" s="172"/>
      <c r="C677" s="172"/>
      <c r="D677" s="172"/>
      <c r="E677" s="116"/>
      <c r="F677" s="119"/>
      <c r="G677" s="117"/>
      <c r="H677" s="116"/>
      <c r="I677" s="119"/>
      <c r="J677" s="172"/>
      <c r="K677" s="166"/>
      <c r="L677" s="166"/>
      <c r="M677" s="166"/>
      <c r="N677" s="166"/>
      <c r="O677" s="166"/>
      <c r="P677" s="166"/>
      <c r="Q677" s="166"/>
      <c r="R677" s="166"/>
      <c r="S677" s="172"/>
      <c r="T677" s="166"/>
      <c r="U677" s="166"/>
      <c r="V677" s="166"/>
      <c r="W677" s="166"/>
      <c r="X677" s="166"/>
      <c r="Y677" s="166"/>
      <c r="Z677" s="166"/>
      <c r="AA677" s="166"/>
      <c r="AB677" s="172"/>
      <c r="AC677" s="172"/>
      <c r="AD677" s="172"/>
      <c r="AE677" s="172"/>
      <c r="AF677" s="172"/>
      <c r="AG677" s="172"/>
      <c r="AH677" s="172"/>
      <c r="AI677" s="172"/>
      <c r="AJ677" s="172"/>
      <c r="AK677" s="172"/>
      <c r="AL677" s="174"/>
      <c r="AM677" s="172"/>
      <c r="AN677" s="172"/>
      <c r="AO677" s="172"/>
      <c r="AP677" s="172"/>
      <c r="AQ677" s="172"/>
      <c r="AR677" s="172"/>
      <c r="AS677" s="172"/>
      <c r="AT677" s="172"/>
      <c r="AU677" s="172"/>
      <c r="AV677" s="172"/>
      <c r="AW677" s="172"/>
      <c r="AX677" s="172"/>
      <c r="AY677" s="172"/>
      <c r="AZ677" s="172"/>
      <c r="BA677" s="172"/>
      <c r="BB677" s="172"/>
      <c r="BC677" s="172"/>
      <c r="BD677" s="172"/>
      <c r="BE677" s="172"/>
      <c r="BF677" s="172"/>
      <c r="BG677" s="172"/>
      <c r="BH677" s="172"/>
      <c r="BI677" s="172"/>
      <c r="BJ677" s="172"/>
      <c r="BK677" s="172"/>
      <c r="BL677" s="172"/>
      <c r="BM677" s="172"/>
      <c r="BN677" s="172"/>
      <c r="BO677" s="172"/>
      <c r="BP677" s="172"/>
      <c r="BQ677" s="172"/>
      <c r="BR677" s="172"/>
      <c r="BS677" s="172"/>
      <c r="BT677" s="172"/>
      <c r="BU677" s="172"/>
      <c r="BV677" s="172"/>
      <c r="BW677" s="172"/>
      <c r="BX677" s="172"/>
      <c r="BY677" s="172"/>
      <c r="BZ677" s="172"/>
      <c r="CA677" s="172"/>
      <c r="CB677" s="172"/>
      <c r="CC677" s="172"/>
      <c r="CD677" s="172"/>
      <c r="CE677" s="172"/>
      <c r="CF677" s="172"/>
      <c r="CG677" s="172"/>
      <c r="CH677" s="172"/>
      <c r="CI677" s="172"/>
      <c r="CJ677" s="172"/>
      <c r="CK677" s="172"/>
      <c r="CL677" s="172"/>
      <c r="CM677" s="172"/>
      <c r="CN677" s="172"/>
      <c r="CO677" s="172"/>
      <c r="CP677" s="172"/>
      <c r="CQ677" s="172"/>
      <c r="CR677" s="172"/>
      <c r="CS677" s="172"/>
      <c r="CT677" s="172"/>
      <c r="CU677" s="172"/>
      <c r="CV677" s="172"/>
      <c r="CW677" s="172"/>
      <c r="CX677" s="172"/>
      <c r="CY677" s="172"/>
      <c r="CZ677" s="172"/>
    </row>
    <row r="678" spans="1:104" ht="11.25" customHeight="1" x14ac:dyDescent="0.25">
      <c r="A678" s="172"/>
      <c r="B678" s="172"/>
      <c r="C678" s="172"/>
      <c r="D678" s="172"/>
      <c r="E678" s="116"/>
      <c r="F678" s="119"/>
      <c r="G678" s="117"/>
      <c r="H678" s="116"/>
      <c r="I678" s="119"/>
      <c r="J678" s="172"/>
      <c r="K678" s="166"/>
      <c r="L678" s="166"/>
      <c r="M678" s="166"/>
      <c r="N678" s="166"/>
      <c r="O678" s="166"/>
      <c r="P678" s="166"/>
      <c r="Q678" s="166"/>
      <c r="R678" s="166"/>
      <c r="S678" s="172"/>
      <c r="T678" s="166"/>
      <c r="U678" s="166"/>
      <c r="V678" s="166"/>
      <c r="W678" s="166"/>
      <c r="X678" s="166"/>
      <c r="Y678" s="166"/>
      <c r="Z678" s="166"/>
      <c r="AA678" s="166"/>
      <c r="AB678" s="172"/>
      <c r="AC678" s="172"/>
      <c r="AD678" s="172"/>
      <c r="AE678" s="172"/>
      <c r="AF678" s="172"/>
      <c r="AG678" s="172"/>
      <c r="AH678" s="172"/>
      <c r="AI678" s="172"/>
      <c r="AJ678" s="172"/>
      <c r="AK678" s="172"/>
      <c r="AL678" s="174"/>
      <c r="AM678" s="172"/>
      <c r="AN678" s="172"/>
      <c r="AO678" s="172"/>
      <c r="AP678" s="172"/>
      <c r="AQ678" s="172"/>
      <c r="AR678" s="172"/>
      <c r="AS678" s="172"/>
      <c r="AT678" s="172"/>
      <c r="AU678" s="172"/>
      <c r="AV678" s="172"/>
      <c r="AW678" s="172"/>
      <c r="AX678" s="172"/>
      <c r="AY678" s="172"/>
      <c r="AZ678" s="172"/>
      <c r="BA678" s="172"/>
      <c r="BB678" s="172"/>
      <c r="BC678" s="172"/>
      <c r="BD678" s="172"/>
      <c r="BE678" s="172"/>
      <c r="BF678" s="172"/>
      <c r="BG678" s="172"/>
      <c r="BH678" s="172"/>
      <c r="BI678" s="172"/>
      <c r="BJ678" s="172"/>
      <c r="BK678" s="172"/>
      <c r="BL678" s="172"/>
      <c r="BM678" s="172"/>
      <c r="BN678" s="172"/>
      <c r="BO678" s="172"/>
      <c r="BP678" s="172"/>
      <c r="BQ678" s="172"/>
      <c r="BR678" s="172"/>
      <c r="BS678" s="172"/>
      <c r="BT678" s="172"/>
      <c r="BU678" s="172"/>
      <c r="BV678" s="172"/>
      <c r="BW678" s="172"/>
      <c r="BX678" s="172"/>
      <c r="BY678" s="172"/>
      <c r="BZ678" s="172"/>
      <c r="CA678" s="172"/>
      <c r="CB678" s="172"/>
      <c r="CC678" s="172"/>
      <c r="CD678" s="172"/>
      <c r="CE678" s="172"/>
      <c r="CF678" s="172"/>
      <c r="CG678" s="172"/>
      <c r="CH678" s="172"/>
      <c r="CI678" s="172"/>
      <c r="CJ678" s="172"/>
      <c r="CK678" s="172"/>
      <c r="CL678" s="172"/>
      <c r="CM678" s="172"/>
      <c r="CN678" s="172"/>
      <c r="CO678" s="172"/>
      <c r="CP678" s="172"/>
      <c r="CQ678" s="172"/>
      <c r="CR678" s="172"/>
      <c r="CS678" s="172"/>
      <c r="CT678" s="172"/>
      <c r="CU678" s="172"/>
      <c r="CV678" s="172"/>
      <c r="CW678" s="172"/>
      <c r="CX678" s="172"/>
      <c r="CY678" s="172"/>
      <c r="CZ678" s="172"/>
    </row>
    <row r="679" spans="1:104" ht="11.25" customHeight="1" x14ac:dyDescent="0.25">
      <c r="A679" s="172"/>
      <c r="B679" s="172"/>
      <c r="C679" s="172"/>
      <c r="D679" s="172"/>
      <c r="E679" s="116"/>
      <c r="F679" s="119"/>
      <c r="G679" s="117"/>
      <c r="H679" s="116"/>
      <c r="I679" s="119"/>
      <c r="J679" s="172"/>
      <c r="K679" s="166"/>
      <c r="L679" s="166"/>
      <c r="M679" s="166"/>
      <c r="N679" s="166"/>
      <c r="O679" s="166"/>
      <c r="P679" s="166"/>
      <c r="Q679" s="166"/>
      <c r="R679" s="166"/>
      <c r="S679" s="172"/>
      <c r="T679" s="166"/>
      <c r="U679" s="166"/>
      <c r="V679" s="166"/>
      <c r="W679" s="166"/>
      <c r="X679" s="166"/>
      <c r="Y679" s="166"/>
      <c r="Z679" s="166"/>
      <c r="AA679" s="166"/>
      <c r="AB679" s="172"/>
      <c r="AC679" s="172"/>
      <c r="AD679" s="172"/>
      <c r="AE679" s="172"/>
      <c r="AF679" s="172"/>
      <c r="AG679" s="172"/>
      <c r="AH679" s="172"/>
      <c r="AI679" s="172"/>
      <c r="AJ679" s="172"/>
      <c r="AK679" s="172"/>
      <c r="AL679" s="174"/>
      <c r="AM679" s="172"/>
      <c r="AN679" s="172"/>
      <c r="AO679" s="172"/>
      <c r="AP679" s="172"/>
      <c r="AQ679" s="172"/>
      <c r="AR679" s="172"/>
      <c r="AS679" s="172"/>
      <c r="AT679" s="172"/>
      <c r="AU679" s="172"/>
      <c r="AV679" s="172"/>
      <c r="AW679" s="172"/>
      <c r="AX679" s="172"/>
      <c r="AY679" s="172"/>
      <c r="AZ679" s="172"/>
      <c r="BA679" s="172"/>
      <c r="BB679" s="172"/>
      <c r="BC679" s="172"/>
      <c r="BD679" s="172"/>
      <c r="BE679" s="172"/>
      <c r="BF679" s="172"/>
      <c r="BG679" s="172"/>
      <c r="BH679" s="172"/>
      <c r="BI679" s="172"/>
      <c r="BJ679" s="172"/>
      <c r="BK679" s="172"/>
      <c r="BL679" s="172"/>
      <c r="BM679" s="172"/>
      <c r="BN679" s="172"/>
      <c r="BO679" s="172"/>
      <c r="BP679" s="172"/>
      <c r="BQ679" s="172"/>
      <c r="BR679" s="172"/>
      <c r="BS679" s="172"/>
      <c r="BT679" s="172"/>
      <c r="BU679" s="172"/>
      <c r="BV679" s="172"/>
      <c r="BW679" s="172"/>
      <c r="BX679" s="172"/>
      <c r="BY679" s="172"/>
      <c r="BZ679" s="172"/>
      <c r="CA679" s="172"/>
      <c r="CB679" s="172"/>
      <c r="CC679" s="172"/>
      <c r="CD679" s="172"/>
      <c r="CE679" s="172"/>
      <c r="CF679" s="172"/>
      <c r="CG679" s="172"/>
      <c r="CH679" s="172"/>
      <c r="CI679" s="172"/>
      <c r="CJ679" s="172"/>
      <c r="CK679" s="172"/>
      <c r="CL679" s="172"/>
      <c r="CM679" s="172"/>
      <c r="CN679" s="172"/>
      <c r="CO679" s="172"/>
      <c r="CP679" s="172"/>
      <c r="CQ679" s="172"/>
      <c r="CR679" s="172"/>
      <c r="CS679" s="172"/>
      <c r="CT679" s="172"/>
      <c r="CU679" s="172"/>
      <c r="CV679" s="172"/>
      <c r="CW679" s="172"/>
      <c r="CX679" s="172"/>
      <c r="CY679" s="172"/>
      <c r="CZ679" s="172"/>
    </row>
    <row r="680" spans="1:104" ht="11.25" customHeight="1" x14ac:dyDescent="0.25">
      <c r="A680" s="172"/>
      <c r="B680" s="172"/>
      <c r="C680" s="172"/>
      <c r="D680" s="172"/>
      <c r="E680" s="116"/>
      <c r="F680" s="119"/>
      <c r="G680" s="117"/>
      <c r="H680" s="116"/>
      <c r="I680" s="119"/>
      <c r="J680" s="172"/>
      <c r="K680" s="166"/>
      <c r="L680" s="166"/>
      <c r="M680" s="166"/>
      <c r="N680" s="166"/>
      <c r="O680" s="166"/>
      <c r="P680" s="166"/>
      <c r="Q680" s="166"/>
      <c r="R680" s="166"/>
      <c r="S680" s="172"/>
      <c r="T680" s="166"/>
      <c r="U680" s="166"/>
      <c r="V680" s="166"/>
      <c r="W680" s="166"/>
      <c r="X680" s="166"/>
      <c r="Y680" s="166"/>
      <c r="Z680" s="166"/>
      <c r="AA680" s="166"/>
      <c r="AB680" s="172"/>
      <c r="AC680" s="172"/>
      <c r="AD680" s="172"/>
      <c r="AE680" s="172"/>
      <c r="AF680" s="172"/>
      <c r="AG680" s="172"/>
      <c r="AH680" s="172"/>
      <c r="AI680" s="172"/>
      <c r="AJ680" s="172"/>
      <c r="AK680" s="172"/>
      <c r="AL680" s="174"/>
      <c r="AM680" s="172"/>
      <c r="AN680" s="172"/>
      <c r="AO680" s="172"/>
      <c r="AP680" s="172"/>
      <c r="AQ680" s="172"/>
      <c r="AR680" s="172"/>
      <c r="AS680" s="172"/>
      <c r="AT680" s="172"/>
      <c r="AU680" s="172"/>
      <c r="AV680" s="172"/>
      <c r="AW680" s="172"/>
      <c r="AX680" s="172"/>
      <c r="AY680" s="172"/>
      <c r="AZ680" s="172"/>
      <c r="BA680" s="172"/>
      <c r="BB680" s="172"/>
      <c r="BC680" s="172"/>
      <c r="BD680" s="172"/>
      <c r="BE680" s="172"/>
      <c r="BF680" s="172"/>
      <c r="BG680" s="172"/>
      <c r="BH680" s="172"/>
      <c r="BI680" s="172"/>
      <c r="BJ680" s="172"/>
      <c r="BK680" s="172"/>
      <c r="BL680" s="172"/>
      <c r="BM680" s="172"/>
      <c r="BN680" s="172"/>
      <c r="BO680" s="172"/>
      <c r="BP680" s="172"/>
      <c r="BQ680" s="172"/>
      <c r="BR680" s="172"/>
      <c r="BS680" s="172"/>
      <c r="BT680" s="172"/>
      <c r="BU680" s="172"/>
      <c r="BV680" s="172"/>
      <c r="BW680" s="172"/>
      <c r="BX680" s="172"/>
      <c r="BY680" s="172"/>
      <c r="BZ680" s="172"/>
      <c r="CA680" s="172"/>
      <c r="CB680" s="172"/>
      <c r="CC680" s="172"/>
      <c r="CD680" s="172"/>
      <c r="CE680" s="172"/>
      <c r="CF680" s="172"/>
      <c r="CG680" s="172"/>
      <c r="CH680" s="172"/>
      <c r="CI680" s="172"/>
      <c r="CJ680" s="172"/>
      <c r="CK680" s="172"/>
      <c r="CL680" s="172"/>
      <c r="CM680" s="172"/>
      <c r="CN680" s="172"/>
      <c r="CO680" s="172"/>
      <c r="CP680" s="172"/>
      <c r="CQ680" s="172"/>
      <c r="CR680" s="172"/>
      <c r="CS680" s="172"/>
      <c r="CT680" s="172"/>
      <c r="CU680" s="172"/>
      <c r="CV680" s="172"/>
      <c r="CW680" s="172"/>
      <c r="CX680" s="172"/>
      <c r="CY680" s="172"/>
      <c r="CZ680" s="172"/>
    </row>
    <row r="681" spans="1:104" ht="11.25" customHeight="1" x14ac:dyDescent="0.25">
      <c r="A681" s="172"/>
      <c r="B681" s="172"/>
      <c r="C681" s="172"/>
      <c r="D681" s="172"/>
      <c r="E681" s="116"/>
      <c r="F681" s="119"/>
      <c r="G681" s="117"/>
      <c r="H681" s="116"/>
      <c r="I681" s="119"/>
      <c r="J681" s="172"/>
      <c r="K681" s="166"/>
      <c r="L681" s="166"/>
      <c r="M681" s="166"/>
      <c r="N681" s="166"/>
      <c r="O681" s="166"/>
      <c r="P681" s="166"/>
      <c r="Q681" s="166"/>
      <c r="R681" s="166"/>
      <c r="S681" s="172"/>
      <c r="T681" s="166"/>
      <c r="U681" s="166"/>
      <c r="V681" s="166"/>
      <c r="W681" s="166"/>
      <c r="X681" s="166"/>
      <c r="Y681" s="166"/>
      <c r="Z681" s="166"/>
      <c r="AA681" s="166"/>
      <c r="AB681" s="172"/>
      <c r="AC681" s="172"/>
      <c r="AD681" s="172"/>
      <c r="AE681" s="172"/>
      <c r="AF681" s="172"/>
      <c r="AG681" s="172"/>
      <c r="AH681" s="172"/>
      <c r="AI681" s="172"/>
      <c r="AJ681" s="172"/>
      <c r="AK681" s="172"/>
      <c r="AL681" s="174"/>
      <c r="AM681" s="172"/>
      <c r="AN681" s="172"/>
      <c r="AO681" s="172"/>
      <c r="AP681" s="172"/>
      <c r="AQ681" s="172"/>
      <c r="AR681" s="172"/>
      <c r="AS681" s="172"/>
      <c r="AT681" s="172"/>
      <c r="AU681" s="172"/>
      <c r="AV681" s="172"/>
      <c r="AW681" s="172"/>
      <c r="AX681" s="172"/>
      <c r="AY681" s="172"/>
      <c r="AZ681" s="172"/>
      <c r="BA681" s="172"/>
      <c r="BB681" s="172"/>
      <c r="BC681" s="172"/>
      <c r="BD681" s="172"/>
      <c r="BE681" s="172"/>
      <c r="BF681" s="172"/>
      <c r="BG681" s="172"/>
      <c r="BH681" s="172"/>
      <c r="BI681" s="172"/>
      <c r="BJ681" s="172"/>
      <c r="BK681" s="172"/>
      <c r="BL681" s="172"/>
      <c r="BM681" s="172"/>
      <c r="BN681" s="172"/>
      <c r="BO681" s="172"/>
      <c r="BP681" s="172"/>
      <c r="BQ681" s="172"/>
      <c r="BR681" s="172"/>
      <c r="BS681" s="172"/>
      <c r="BT681" s="172"/>
      <c r="BU681" s="172"/>
      <c r="BV681" s="172"/>
      <c r="BW681" s="172"/>
      <c r="BX681" s="172"/>
      <c r="BY681" s="172"/>
      <c r="BZ681" s="172"/>
      <c r="CA681" s="172"/>
      <c r="CB681" s="172"/>
      <c r="CC681" s="172"/>
      <c r="CD681" s="172"/>
      <c r="CE681" s="172"/>
      <c r="CF681" s="172"/>
      <c r="CG681" s="172"/>
      <c r="CH681" s="172"/>
      <c r="CI681" s="172"/>
      <c r="CJ681" s="172"/>
      <c r="CK681" s="172"/>
      <c r="CL681" s="172"/>
      <c r="CM681" s="172"/>
      <c r="CN681" s="172"/>
      <c r="CO681" s="172"/>
      <c r="CP681" s="172"/>
      <c r="CQ681" s="172"/>
      <c r="CR681" s="172"/>
      <c r="CS681" s="172"/>
      <c r="CT681" s="172"/>
      <c r="CU681" s="172"/>
      <c r="CV681" s="172"/>
      <c r="CW681" s="172"/>
      <c r="CX681" s="172"/>
      <c r="CY681" s="172"/>
      <c r="CZ681" s="172"/>
    </row>
    <row r="682" spans="1:104" ht="11.25" customHeight="1" x14ac:dyDescent="0.25">
      <c r="A682" s="172"/>
      <c r="B682" s="172"/>
      <c r="C682" s="172"/>
      <c r="D682" s="172"/>
      <c r="E682" s="116"/>
      <c r="F682" s="119"/>
      <c r="G682" s="117"/>
      <c r="H682" s="116"/>
      <c r="I682" s="119"/>
      <c r="J682" s="172"/>
      <c r="K682" s="166"/>
      <c r="L682" s="166"/>
      <c r="M682" s="166"/>
      <c r="N682" s="166"/>
      <c r="O682" s="166"/>
      <c r="P682" s="166"/>
      <c r="Q682" s="166"/>
      <c r="R682" s="166"/>
      <c r="S682" s="172"/>
      <c r="T682" s="166"/>
      <c r="U682" s="166"/>
      <c r="V682" s="166"/>
      <c r="W682" s="166"/>
      <c r="X682" s="166"/>
      <c r="Y682" s="166"/>
      <c r="Z682" s="166"/>
      <c r="AA682" s="166"/>
      <c r="AB682" s="172"/>
      <c r="AC682" s="172"/>
      <c r="AD682" s="172"/>
      <c r="AE682" s="172"/>
      <c r="AF682" s="172"/>
      <c r="AG682" s="172"/>
      <c r="AH682" s="172"/>
      <c r="AI682" s="172"/>
      <c r="AJ682" s="172"/>
      <c r="AK682" s="172"/>
      <c r="AL682" s="174"/>
      <c r="AM682" s="172"/>
      <c r="AN682" s="172"/>
      <c r="AO682" s="172"/>
      <c r="AP682" s="172"/>
      <c r="AQ682" s="172"/>
      <c r="AR682" s="172"/>
      <c r="AS682" s="172"/>
      <c r="AT682" s="172"/>
      <c r="AU682" s="172"/>
      <c r="AV682" s="172"/>
      <c r="AW682" s="172"/>
      <c r="AX682" s="172"/>
      <c r="AY682" s="172"/>
      <c r="AZ682" s="172"/>
      <c r="BA682" s="172"/>
      <c r="BB682" s="172"/>
      <c r="BC682" s="172"/>
      <c r="BD682" s="172"/>
      <c r="BE682" s="172"/>
      <c r="BF682" s="172"/>
      <c r="BG682" s="172"/>
      <c r="BH682" s="172"/>
      <c r="BI682" s="172"/>
      <c r="BJ682" s="172"/>
      <c r="BK682" s="172"/>
      <c r="BL682" s="172"/>
      <c r="BM682" s="172"/>
      <c r="BN682" s="172"/>
      <c r="BO682" s="172"/>
      <c r="BP682" s="172"/>
      <c r="BQ682" s="172"/>
      <c r="BR682" s="172"/>
      <c r="BS682" s="172"/>
      <c r="BT682" s="172"/>
      <c r="BU682" s="172"/>
      <c r="BV682" s="172"/>
      <c r="BW682" s="172"/>
      <c r="BX682" s="172"/>
      <c r="BY682" s="172"/>
      <c r="BZ682" s="172"/>
      <c r="CA682" s="172"/>
      <c r="CB682" s="172"/>
      <c r="CC682" s="172"/>
      <c r="CD682" s="172"/>
      <c r="CE682" s="172"/>
      <c r="CF682" s="172"/>
      <c r="CG682" s="172"/>
      <c r="CH682" s="172"/>
      <c r="CI682" s="172"/>
      <c r="CJ682" s="172"/>
      <c r="CK682" s="172"/>
      <c r="CL682" s="172"/>
      <c r="CM682" s="172"/>
      <c r="CN682" s="172"/>
      <c r="CO682" s="172"/>
      <c r="CP682" s="172"/>
      <c r="CQ682" s="172"/>
      <c r="CR682" s="172"/>
      <c r="CS682" s="172"/>
      <c r="CT682" s="172"/>
      <c r="CU682" s="172"/>
      <c r="CV682" s="172"/>
      <c r="CW682" s="172"/>
      <c r="CX682" s="172"/>
      <c r="CY682" s="172"/>
      <c r="CZ682" s="172"/>
    </row>
    <row r="683" spans="1:104" ht="11.25" customHeight="1" x14ac:dyDescent="0.25">
      <c r="A683" s="172"/>
      <c r="B683" s="172"/>
      <c r="C683" s="172"/>
      <c r="D683" s="172"/>
      <c r="E683" s="116"/>
      <c r="F683" s="119"/>
      <c r="G683" s="117"/>
      <c r="H683" s="116"/>
      <c r="I683" s="119"/>
      <c r="J683" s="172"/>
      <c r="K683" s="166"/>
      <c r="L683" s="166"/>
      <c r="M683" s="166"/>
      <c r="N683" s="166"/>
      <c r="O683" s="166"/>
      <c r="P683" s="166"/>
      <c r="Q683" s="166"/>
      <c r="R683" s="166"/>
      <c r="S683" s="172"/>
      <c r="T683" s="166"/>
      <c r="U683" s="166"/>
      <c r="V683" s="166"/>
      <c r="W683" s="166"/>
      <c r="X683" s="166"/>
      <c r="Y683" s="166"/>
      <c r="Z683" s="166"/>
      <c r="AA683" s="166"/>
      <c r="AB683" s="172"/>
      <c r="AC683" s="172"/>
      <c r="AD683" s="172"/>
      <c r="AE683" s="172"/>
      <c r="AF683" s="172"/>
      <c r="AG683" s="172"/>
      <c r="AH683" s="172"/>
      <c r="AI683" s="172"/>
      <c r="AJ683" s="172"/>
      <c r="AK683" s="172"/>
      <c r="AL683" s="174"/>
      <c r="AM683" s="172"/>
      <c r="AN683" s="172"/>
      <c r="AO683" s="172"/>
      <c r="AP683" s="172"/>
      <c r="AQ683" s="172"/>
      <c r="AR683" s="172"/>
      <c r="AS683" s="172"/>
      <c r="AT683" s="172"/>
      <c r="AU683" s="172"/>
      <c r="AV683" s="172"/>
      <c r="AW683" s="172"/>
      <c r="AX683" s="172"/>
      <c r="AY683" s="172"/>
      <c r="AZ683" s="172"/>
      <c r="BA683" s="172"/>
      <c r="BB683" s="172"/>
      <c r="BC683" s="172"/>
      <c r="BD683" s="172"/>
      <c r="BE683" s="172"/>
      <c r="BF683" s="172"/>
      <c r="BG683" s="172"/>
      <c r="BH683" s="172"/>
      <c r="BI683" s="172"/>
      <c r="BJ683" s="172"/>
      <c r="BK683" s="172"/>
      <c r="BL683" s="172"/>
      <c r="BM683" s="172"/>
      <c r="BN683" s="172"/>
      <c r="BO683" s="172"/>
      <c r="BP683" s="172"/>
      <c r="BQ683" s="172"/>
      <c r="BR683" s="172"/>
      <c r="BS683" s="172"/>
      <c r="BT683" s="172"/>
      <c r="BU683" s="172"/>
      <c r="BV683" s="172"/>
      <c r="BW683" s="172"/>
      <c r="BX683" s="172"/>
      <c r="BY683" s="172"/>
      <c r="BZ683" s="172"/>
      <c r="CA683" s="172"/>
      <c r="CB683" s="172"/>
      <c r="CC683" s="172"/>
      <c r="CD683" s="172"/>
      <c r="CE683" s="172"/>
      <c r="CF683" s="172"/>
      <c r="CG683" s="172"/>
      <c r="CH683" s="172"/>
      <c r="CI683" s="172"/>
      <c r="CJ683" s="172"/>
      <c r="CK683" s="172"/>
      <c r="CL683" s="172"/>
      <c r="CM683" s="172"/>
      <c r="CN683" s="172"/>
      <c r="CO683" s="172"/>
      <c r="CP683" s="172"/>
      <c r="CQ683" s="172"/>
      <c r="CR683" s="172"/>
      <c r="CS683" s="172"/>
      <c r="CT683" s="172"/>
      <c r="CU683" s="172"/>
      <c r="CV683" s="172"/>
      <c r="CW683" s="172"/>
      <c r="CX683" s="172"/>
      <c r="CY683" s="172"/>
      <c r="CZ683" s="172"/>
    </row>
    <row r="684" spans="1:104" ht="11.25" customHeight="1" x14ac:dyDescent="0.25">
      <c r="A684" s="172"/>
      <c r="B684" s="172"/>
      <c r="C684" s="172"/>
      <c r="D684" s="172"/>
      <c r="E684" s="116"/>
      <c r="F684" s="119"/>
      <c r="G684" s="117"/>
      <c r="H684" s="116"/>
      <c r="I684" s="119"/>
      <c r="J684" s="172"/>
      <c r="K684" s="166"/>
      <c r="L684" s="166"/>
      <c r="M684" s="166"/>
      <c r="N684" s="166"/>
      <c r="O684" s="166"/>
      <c r="P684" s="166"/>
      <c r="Q684" s="166"/>
      <c r="R684" s="166"/>
      <c r="S684" s="172"/>
      <c r="T684" s="166"/>
      <c r="U684" s="166"/>
      <c r="V684" s="166"/>
      <c r="W684" s="166"/>
      <c r="X684" s="166"/>
      <c r="Y684" s="166"/>
      <c r="Z684" s="166"/>
      <c r="AA684" s="166"/>
      <c r="AB684" s="172"/>
      <c r="AC684" s="172"/>
      <c r="AD684" s="172"/>
      <c r="AE684" s="172"/>
      <c r="AF684" s="172"/>
      <c r="AG684" s="172"/>
      <c r="AH684" s="172"/>
      <c r="AI684" s="172"/>
      <c r="AJ684" s="172"/>
      <c r="AK684" s="172"/>
      <c r="AL684" s="174"/>
      <c r="AM684" s="172"/>
      <c r="AN684" s="172"/>
      <c r="AO684" s="172"/>
      <c r="AP684" s="172"/>
      <c r="AQ684" s="172"/>
      <c r="AR684" s="172"/>
      <c r="AS684" s="172"/>
      <c r="AT684" s="172"/>
      <c r="AU684" s="172"/>
      <c r="AV684" s="172"/>
      <c r="AW684" s="172"/>
      <c r="AX684" s="172"/>
      <c r="AY684" s="172"/>
      <c r="AZ684" s="172"/>
      <c r="BA684" s="172"/>
      <c r="BB684" s="172"/>
      <c r="BC684" s="172"/>
      <c r="BD684" s="172"/>
      <c r="BE684" s="172"/>
      <c r="BF684" s="172"/>
      <c r="BG684" s="172"/>
      <c r="BH684" s="172"/>
      <c r="BI684" s="172"/>
      <c r="BJ684" s="172"/>
      <c r="BK684" s="172"/>
      <c r="BL684" s="172"/>
      <c r="BM684" s="172"/>
      <c r="BN684" s="172"/>
      <c r="BO684" s="172"/>
      <c r="BP684" s="172"/>
      <c r="BQ684" s="172"/>
      <c r="BR684" s="172"/>
      <c r="BS684" s="172"/>
      <c r="BT684" s="172"/>
      <c r="BU684" s="172"/>
      <c r="BV684" s="172"/>
      <c r="BW684" s="172"/>
      <c r="BX684" s="172"/>
      <c r="BY684" s="172"/>
      <c r="BZ684" s="172"/>
      <c r="CA684" s="172"/>
      <c r="CB684" s="172"/>
      <c r="CC684" s="172"/>
      <c r="CD684" s="172"/>
      <c r="CE684" s="172"/>
      <c r="CF684" s="172"/>
      <c r="CG684" s="172"/>
      <c r="CH684" s="172"/>
      <c r="CI684" s="172"/>
      <c r="CJ684" s="172"/>
      <c r="CK684" s="172"/>
      <c r="CL684" s="172"/>
      <c r="CM684" s="172"/>
      <c r="CN684" s="172"/>
      <c r="CO684" s="172"/>
      <c r="CP684" s="172"/>
      <c r="CQ684" s="172"/>
      <c r="CR684" s="172"/>
      <c r="CS684" s="172"/>
      <c r="CT684" s="172"/>
      <c r="CU684" s="172"/>
      <c r="CV684" s="172"/>
      <c r="CW684" s="172"/>
      <c r="CX684" s="172"/>
      <c r="CY684" s="172"/>
      <c r="CZ684" s="172"/>
    </row>
    <row r="685" spans="1:104" ht="11.25" customHeight="1" x14ac:dyDescent="0.25">
      <c r="A685" s="172"/>
      <c r="B685" s="172"/>
      <c r="C685" s="172"/>
      <c r="D685" s="172"/>
      <c r="E685" s="116"/>
      <c r="F685" s="119"/>
      <c r="G685" s="117"/>
      <c r="H685" s="116"/>
      <c r="I685" s="119"/>
      <c r="J685" s="172"/>
      <c r="K685" s="166"/>
      <c r="L685" s="166"/>
      <c r="M685" s="166"/>
      <c r="N685" s="166"/>
      <c r="O685" s="166"/>
      <c r="P685" s="166"/>
      <c r="Q685" s="166"/>
      <c r="R685" s="166"/>
      <c r="S685" s="172"/>
      <c r="T685" s="166"/>
      <c r="U685" s="166"/>
      <c r="V685" s="166"/>
      <c r="W685" s="166"/>
      <c r="X685" s="166"/>
      <c r="Y685" s="166"/>
      <c r="Z685" s="166"/>
      <c r="AA685" s="166"/>
      <c r="AB685" s="172"/>
      <c r="AC685" s="172"/>
      <c r="AD685" s="172"/>
      <c r="AE685" s="172"/>
      <c r="AF685" s="172"/>
      <c r="AG685" s="172"/>
      <c r="AH685" s="172"/>
      <c r="AI685" s="172"/>
      <c r="AJ685" s="172"/>
      <c r="AK685" s="172"/>
      <c r="AL685" s="174"/>
      <c r="AM685" s="172"/>
      <c r="AN685" s="172"/>
      <c r="AO685" s="172"/>
      <c r="AP685" s="172"/>
      <c r="AQ685" s="172"/>
      <c r="AR685" s="172"/>
      <c r="AS685" s="172"/>
      <c r="AT685" s="172"/>
      <c r="AU685" s="172"/>
      <c r="AV685" s="172"/>
      <c r="AW685" s="172"/>
      <c r="AX685" s="172"/>
      <c r="AY685" s="172"/>
      <c r="AZ685" s="172"/>
      <c r="BA685" s="172"/>
      <c r="BB685" s="172"/>
      <c r="BC685" s="172"/>
      <c r="BD685" s="172"/>
      <c r="BE685" s="172"/>
      <c r="BF685" s="172"/>
      <c r="BG685" s="172"/>
      <c r="BH685" s="172"/>
      <c r="BI685" s="172"/>
      <c r="BJ685" s="172"/>
      <c r="BK685" s="172"/>
      <c r="BL685" s="172"/>
      <c r="BM685" s="172"/>
      <c r="BN685" s="172"/>
      <c r="BO685" s="172"/>
      <c r="BP685" s="172"/>
      <c r="BQ685" s="172"/>
      <c r="BR685" s="172"/>
      <c r="BS685" s="172"/>
      <c r="BT685" s="172"/>
      <c r="BU685" s="172"/>
      <c r="BV685" s="172"/>
      <c r="BW685" s="172"/>
      <c r="BX685" s="172"/>
      <c r="BY685" s="172"/>
      <c r="BZ685" s="172"/>
      <c r="CA685" s="172"/>
      <c r="CB685" s="172"/>
      <c r="CC685" s="172"/>
      <c r="CD685" s="172"/>
      <c r="CE685" s="172"/>
      <c r="CF685" s="172"/>
      <c r="CG685" s="172"/>
      <c r="CH685" s="172"/>
      <c r="CI685" s="172"/>
      <c r="CJ685" s="172"/>
      <c r="CK685" s="172"/>
      <c r="CL685" s="172"/>
      <c r="CM685" s="172"/>
      <c r="CN685" s="172"/>
      <c r="CO685" s="172"/>
      <c r="CP685" s="172"/>
      <c r="CQ685" s="172"/>
      <c r="CR685" s="172"/>
      <c r="CS685" s="172"/>
      <c r="CT685" s="172"/>
      <c r="CU685" s="172"/>
      <c r="CV685" s="172"/>
      <c r="CW685" s="172"/>
      <c r="CX685" s="172"/>
      <c r="CY685" s="172"/>
      <c r="CZ685" s="172"/>
    </row>
    <row r="686" spans="1:104" ht="11.25" customHeight="1" x14ac:dyDescent="0.25">
      <c r="A686" s="172"/>
      <c r="B686" s="172"/>
      <c r="C686" s="172"/>
      <c r="D686" s="172"/>
      <c r="E686" s="116"/>
      <c r="F686" s="119"/>
      <c r="G686" s="117"/>
      <c r="H686" s="116"/>
      <c r="I686" s="119"/>
      <c r="J686" s="172"/>
      <c r="K686" s="166"/>
      <c r="L686" s="166"/>
      <c r="M686" s="166"/>
      <c r="N686" s="166"/>
      <c r="O686" s="166"/>
      <c r="P686" s="166"/>
      <c r="Q686" s="166"/>
      <c r="R686" s="166"/>
      <c r="S686" s="172"/>
      <c r="T686" s="166"/>
      <c r="U686" s="166"/>
      <c r="V686" s="166"/>
      <c r="W686" s="166"/>
      <c r="X686" s="166"/>
      <c r="Y686" s="166"/>
      <c r="Z686" s="166"/>
      <c r="AA686" s="166"/>
      <c r="AB686" s="172"/>
      <c r="AC686" s="172"/>
      <c r="AD686" s="172"/>
      <c r="AE686" s="172"/>
      <c r="AF686" s="172"/>
      <c r="AG686" s="172"/>
      <c r="AH686" s="172"/>
      <c r="AI686" s="172"/>
      <c r="AJ686" s="172"/>
      <c r="AK686" s="172"/>
      <c r="AL686" s="174"/>
      <c r="AM686" s="172"/>
      <c r="AN686" s="172"/>
      <c r="AO686" s="172"/>
      <c r="AP686" s="172"/>
      <c r="AQ686" s="172"/>
      <c r="AR686" s="172"/>
      <c r="AS686" s="172"/>
      <c r="AT686" s="172"/>
      <c r="AU686" s="172"/>
      <c r="AV686" s="172"/>
      <c r="AW686" s="172"/>
      <c r="AX686" s="172"/>
      <c r="AY686" s="172"/>
      <c r="AZ686" s="172"/>
      <c r="BA686" s="172"/>
      <c r="BB686" s="172"/>
      <c r="BC686" s="172"/>
      <c r="BD686" s="172"/>
      <c r="BE686" s="172"/>
      <c r="BF686" s="172"/>
      <c r="BG686" s="172"/>
      <c r="BH686" s="172"/>
      <c r="BI686" s="172"/>
      <c r="BJ686" s="172"/>
      <c r="BK686" s="172"/>
      <c r="BL686" s="172"/>
      <c r="BM686" s="172"/>
      <c r="BN686" s="172"/>
      <c r="BO686" s="172"/>
      <c r="BP686" s="172"/>
      <c r="BQ686" s="172"/>
      <c r="BR686" s="172"/>
      <c r="BS686" s="172"/>
      <c r="BT686" s="172"/>
      <c r="BU686" s="172"/>
      <c r="BV686" s="172"/>
      <c r="BW686" s="172"/>
      <c r="BX686" s="172"/>
      <c r="BY686" s="172"/>
      <c r="BZ686" s="172"/>
      <c r="CA686" s="172"/>
      <c r="CB686" s="172"/>
      <c r="CC686" s="172"/>
      <c r="CD686" s="172"/>
      <c r="CE686" s="172"/>
      <c r="CF686" s="172"/>
      <c r="CG686" s="172"/>
      <c r="CH686" s="172"/>
      <c r="CI686" s="172"/>
      <c r="CJ686" s="172"/>
      <c r="CK686" s="172"/>
      <c r="CL686" s="172"/>
      <c r="CM686" s="172"/>
      <c r="CN686" s="172"/>
      <c r="CO686" s="172"/>
      <c r="CP686" s="172"/>
      <c r="CQ686" s="172"/>
      <c r="CR686" s="172"/>
      <c r="CS686" s="172"/>
      <c r="CT686" s="172"/>
      <c r="CU686" s="172"/>
      <c r="CV686" s="172"/>
      <c r="CW686" s="172"/>
      <c r="CX686" s="172"/>
      <c r="CY686" s="172"/>
      <c r="CZ686" s="172"/>
    </row>
    <row r="687" spans="1:104" ht="11.25" customHeight="1" x14ac:dyDescent="0.25">
      <c r="A687" s="172"/>
      <c r="B687" s="172"/>
      <c r="C687" s="172"/>
      <c r="D687" s="172"/>
      <c r="E687" s="116"/>
      <c r="F687" s="119"/>
      <c r="G687" s="117"/>
      <c r="H687" s="116"/>
      <c r="I687" s="119"/>
      <c r="J687" s="172"/>
      <c r="K687" s="166"/>
      <c r="L687" s="166"/>
      <c r="M687" s="166"/>
      <c r="N687" s="166"/>
      <c r="O687" s="166"/>
      <c r="P687" s="166"/>
      <c r="Q687" s="166"/>
      <c r="R687" s="166"/>
      <c r="S687" s="172"/>
      <c r="T687" s="166"/>
      <c r="U687" s="166"/>
      <c r="V687" s="166"/>
      <c r="W687" s="166"/>
      <c r="X687" s="166"/>
      <c r="Y687" s="166"/>
      <c r="Z687" s="166"/>
      <c r="AA687" s="166"/>
      <c r="AB687" s="172"/>
      <c r="AC687" s="172"/>
      <c r="AD687" s="172"/>
      <c r="AE687" s="172"/>
      <c r="AF687" s="172"/>
      <c r="AG687" s="172"/>
      <c r="AH687" s="172"/>
      <c r="AI687" s="172"/>
      <c r="AJ687" s="172"/>
      <c r="AK687" s="172"/>
      <c r="AL687" s="174"/>
      <c r="AM687" s="172"/>
      <c r="AN687" s="172"/>
      <c r="AO687" s="172"/>
      <c r="AP687" s="172"/>
      <c r="AQ687" s="172"/>
      <c r="AR687" s="172"/>
      <c r="AS687" s="172"/>
      <c r="AT687" s="172"/>
      <c r="AU687" s="172"/>
      <c r="AV687" s="172"/>
      <c r="AW687" s="172"/>
      <c r="AX687" s="172"/>
      <c r="AY687" s="172"/>
      <c r="AZ687" s="172"/>
      <c r="BA687" s="172"/>
      <c r="BB687" s="172"/>
      <c r="BC687" s="172"/>
      <c r="BD687" s="172"/>
      <c r="BE687" s="172"/>
      <c r="BF687" s="172"/>
      <c r="BG687" s="172"/>
      <c r="BH687" s="172"/>
      <c r="BI687" s="172"/>
      <c r="BJ687" s="172"/>
      <c r="BK687" s="172"/>
      <c r="BL687" s="172"/>
      <c r="BM687" s="172"/>
      <c r="BN687" s="172"/>
      <c r="BO687" s="172"/>
      <c r="BP687" s="172"/>
      <c r="BQ687" s="172"/>
      <c r="BR687" s="172"/>
      <c r="BS687" s="172"/>
      <c r="BT687" s="172"/>
      <c r="BU687" s="172"/>
      <c r="BV687" s="172"/>
      <c r="BW687" s="172"/>
      <c r="BX687" s="172"/>
      <c r="BY687" s="172"/>
      <c r="BZ687" s="172"/>
      <c r="CA687" s="172"/>
      <c r="CB687" s="172"/>
      <c r="CC687" s="172"/>
      <c r="CD687" s="172"/>
      <c r="CE687" s="172"/>
      <c r="CF687" s="172"/>
      <c r="CG687" s="172"/>
      <c r="CH687" s="172"/>
      <c r="CI687" s="172"/>
      <c r="CJ687" s="172"/>
      <c r="CK687" s="172"/>
      <c r="CL687" s="172"/>
      <c r="CM687" s="172"/>
      <c r="CN687" s="172"/>
      <c r="CO687" s="172"/>
      <c r="CP687" s="172"/>
      <c r="CQ687" s="172"/>
      <c r="CR687" s="172"/>
      <c r="CS687" s="172"/>
      <c r="CT687" s="172"/>
      <c r="CU687" s="172"/>
      <c r="CV687" s="172"/>
      <c r="CW687" s="172"/>
      <c r="CX687" s="172"/>
      <c r="CY687" s="172"/>
      <c r="CZ687" s="172"/>
    </row>
    <row r="688" spans="1:104" ht="11.25" customHeight="1" x14ac:dyDescent="0.25">
      <c r="A688" s="172"/>
      <c r="B688" s="172"/>
      <c r="C688" s="172"/>
      <c r="D688" s="172"/>
      <c r="E688" s="116"/>
      <c r="F688" s="119"/>
      <c r="G688" s="117"/>
      <c r="H688" s="116"/>
      <c r="I688" s="119"/>
      <c r="J688" s="172"/>
      <c r="K688" s="166"/>
      <c r="L688" s="166"/>
      <c r="M688" s="166"/>
      <c r="N688" s="166"/>
      <c r="O688" s="166"/>
      <c r="P688" s="166"/>
      <c r="Q688" s="166"/>
      <c r="R688" s="166"/>
      <c r="S688" s="172"/>
      <c r="T688" s="166"/>
      <c r="U688" s="166"/>
      <c r="V688" s="166"/>
      <c r="W688" s="166"/>
      <c r="X688" s="166"/>
      <c r="Y688" s="166"/>
      <c r="Z688" s="166"/>
      <c r="AA688" s="166"/>
      <c r="AB688" s="172"/>
      <c r="AC688" s="172"/>
      <c r="AD688" s="172"/>
      <c r="AE688" s="172"/>
      <c r="AF688" s="172"/>
      <c r="AG688" s="172"/>
      <c r="AH688" s="172"/>
      <c r="AI688" s="172"/>
      <c r="AJ688" s="172"/>
      <c r="AK688" s="172"/>
      <c r="AL688" s="174"/>
      <c r="AM688" s="172"/>
      <c r="AN688" s="172"/>
      <c r="AO688" s="172"/>
      <c r="AP688" s="172"/>
      <c r="AQ688" s="172"/>
      <c r="AR688" s="172"/>
      <c r="AS688" s="172"/>
      <c r="AT688" s="172"/>
      <c r="AU688" s="172"/>
      <c r="AV688" s="172"/>
      <c r="AW688" s="172"/>
      <c r="AX688" s="172"/>
      <c r="AY688" s="172"/>
      <c r="AZ688" s="172"/>
      <c r="BA688" s="172"/>
      <c r="BB688" s="172"/>
      <c r="BC688" s="172"/>
      <c r="BD688" s="172"/>
      <c r="BE688" s="172"/>
      <c r="BF688" s="172"/>
      <c r="BG688" s="172"/>
      <c r="BH688" s="172"/>
      <c r="BI688" s="172"/>
      <c r="BJ688" s="172"/>
      <c r="BK688" s="172"/>
      <c r="BL688" s="172"/>
      <c r="BM688" s="172"/>
      <c r="BN688" s="172"/>
      <c r="BO688" s="172"/>
      <c r="BP688" s="172"/>
      <c r="BQ688" s="172"/>
      <c r="BR688" s="172"/>
      <c r="BS688" s="172"/>
      <c r="BT688" s="172"/>
      <c r="BU688" s="172"/>
      <c r="BV688" s="172"/>
      <c r="BW688" s="172"/>
      <c r="BX688" s="172"/>
      <c r="BY688" s="172"/>
      <c r="BZ688" s="172"/>
      <c r="CA688" s="172"/>
      <c r="CB688" s="172"/>
      <c r="CC688" s="172"/>
      <c r="CD688" s="172"/>
      <c r="CE688" s="172"/>
      <c r="CF688" s="172"/>
      <c r="CG688" s="172"/>
      <c r="CH688" s="172"/>
      <c r="CI688" s="172"/>
      <c r="CJ688" s="172"/>
      <c r="CK688" s="172"/>
      <c r="CL688" s="172"/>
      <c r="CM688" s="172"/>
      <c r="CN688" s="172"/>
      <c r="CO688" s="172"/>
      <c r="CP688" s="172"/>
      <c r="CQ688" s="172"/>
      <c r="CR688" s="172"/>
      <c r="CS688" s="172"/>
      <c r="CT688" s="172"/>
      <c r="CU688" s="172"/>
      <c r="CV688" s="172"/>
      <c r="CW688" s="172"/>
      <c r="CX688" s="172"/>
      <c r="CY688" s="172"/>
      <c r="CZ688" s="172"/>
    </row>
    <row r="689" spans="1:104" ht="11.25" customHeight="1" x14ac:dyDescent="0.25">
      <c r="A689" s="172"/>
      <c r="B689" s="172"/>
      <c r="C689" s="172"/>
      <c r="D689" s="172"/>
      <c r="E689" s="116"/>
      <c r="F689" s="119"/>
      <c r="G689" s="117"/>
      <c r="H689" s="116"/>
      <c r="I689" s="119"/>
      <c r="J689" s="172"/>
      <c r="K689" s="166"/>
      <c r="L689" s="166"/>
      <c r="M689" s="166"/>
      <c r="N689" s="166"/>
      <c r="O689" s="166"/>
      <c r="P689" s="166"/>
      <c r="Q689" s="166"/>
      <c r="R689" s="166"/>
      <c r="S689" s="172"/>
      <c r="T689" s="166"/>
      <c r="U689" s="166"/>
      <c r="V689" s="166"/>
      <c r="W689" s="166"/>
      <c r="X689" s="166"/>
      <c r="Y689" s="166"/>
      <c r="Z689" s="166"/>
      <c r="AA689" s="166"/>
      <c r="AB689" s="172"/>
      <c r="AC689" s="172"/>
      <c r="AD689" s="172"/>
      <c r="AE689" s="172"/>
      <c r="AF689" s="172"/>
      <c r="AG689" s="172"/>
      <c r="AH689" s="172"/>
      <c r="AI689" s="172"/>
      <c r="AJ689" s="172"/>
      <c r="AK689" s="172"/>
      <c r="AL689" s="174"/>
      <c r="AM689" s="172"/>
      <c r="AN689" s="172"/>
      <c r="AO689" s="172"/>
      <c r="AP689" s="172"/>
      <c r="AQ689" s="172"/>
      <c r="AR689" s="172"/>
      <c r="AS689" s="172"/>
      <c r="AT689" s="172"/>
      <c r="AU689" s="172"/>
      <c r="AV689" s="172"/>
      <c r="AW689" s="172"/>
      <c r="AX689" s="172"/>
      <c r="AY689" s="172"/>
      <c r="AZ689" s="172"/>
      <c r="BA689" s="172"/>
      <c r="BB689" s="172"/>
      <c r="BC689" s="172"/>
      <c r="BD689" s="172"/>
      <c r="BE689" s="172"/>
      <c r="BF689" s="172"/>
      <c r="BG689" s="172"/>
      <c r="BH689" s="172"/>
      <c r="BI689" s="172"/>
      <c r="BJ689" s="172"/>
      <c r="BK689" s="172"/>
      <c r="BL689" s="172"/>
      <c r="BM689" s="172"/>
      <c r="BN689" s="172"/>
      <c r="BO689" s="172"/>
      <c r="BP689" s="172"/>
      <c r="BQ689" s="172"/>
      <c r="BR689" s="172"/>
      <c r="BS689" s="172"/>
      <c r="BT689" s="172"/>
      <c r="BU689" s="172"/>
      <c r="BV689" s="172"/>
      <c r="BW689" s="172"/>
      <c r="BX689" s="172"/>
      <c r="BY689" s="172"/>
      <c r="BZ689" s="172"/>
      <c r="CA689" s="172"/>
      <c r="CB689" s="172"/>
      <c r="CC689" s="172"/>
      <c r="CD689" s="172"/>
      <c r="CE689" s="172"/>
      <c r="CF689" s="172"/>
      <c r="CG689" s="172"/>
      <c r="CH689" s="172"/>
      <c r="CI689" s="172"/>
      <c r="CJ689" s="172"/>
      <c r="CK689" s="172"/>
      <c r="CL689" s="172"/>
      <c r="CM689" s="172"/>
      <c r="CN689" s="172"/>
      <c r="CO689" s="172"/>
      <c r="CP689" s="172"/>
      <c r="CQ689" s="172"/>
      <c r="CR689" s="172"/>
      <c r="CS689" s="172"/>
      <c r="CT689" s="172"/>
      <c r="CU689" s="172"/>
      <c r="CV689" s="172"/>
      <c r="CW689" s="172"/>
      <c r="CX689" s="172"/>
      <c r="CY689" s="172"/>
      <c r="CZ689" s="172"/>
    </row>
    <row r="690" spans="1:104" ht="11.25" customHeight="1" x14ac:dyDescent="0.25">
      <c r="A690" s="172"/>
      <c r="B690" s="172"/>
      <c r="C690" s="172"/>
      <c r="D690" s="172"/>
      <c r="E690" s="116"/>
      <c r="F690" s="119"/>
      <c r="G690" s="117"/>
      <c r="H690" s="116"/>
      <c r="I690" s="119"/>
      <c r="J690" s="172"/>
      <c r="K690" s="166"/>
      <c r="L690" s="166"/>
      <c r="M690" s="166"/>
      <c r="N690" s="166"/>
      <c r="O690" s="166"/>
      <c r="P690" s="166"/>
      <c r="Q690" s="166"/>
      <c r="R690" s="166"/>
      <c r="S690" s="172"/>
      <c r="T690" s="166"/>
      <c r="U690" s="166"/>
      <c r="V690" s="166"/>
      <c r="W690" s="166"/>
      <c r="X690" s="166"/>
      <c r="Y690" s="166"/>
      <c r="Z690" s="166"/>
      <c r="AA690" s="166"/>
      <c r="AB690" s="172"/>
      <c r="AC690" s="172"/>
      <c r="AD690" s="172"/>
      <c r="AE690" s="172"/>
      <c r="AF690" s="172"/>
      <c r="AG690" s="172"/>
      <c r="AH690" s="172"/>
      <c r="AI690" s="172"/>
      <c r="AJ690" s="172"/>
      <c r="AK690" s="172"/>
      <c r="AL690" s="174"/>
      <c r="AM690" s="172"/>
      <c r="AN690" s="172"/>
      <c r="AO690" s="172"/>
      <c r="AP690" s="172"/>
      <c r="AQ690" s="172"/>
      <c r="AR690" s="172"/>
      <c r="AS690" s="172"/>
      <c r="AT690" s="172"/>
      <c r="AU690" s="172"/>
      <c r="AV690" s="172"/>
      <c r="AW690" s="172"/>
      <c r="AX690" s="172"/>
      <c r="AY690" s="172"/>
      <c r="AZ690" s="172"/>
      <c r="BA690" s="172"/>
      <c r="BB690" s="172"/>
      <c r="BC690" s="172"/>
      <c r="BD690" s="172"/>
      <c r="BE690" s="172"/>
      <c r="BF690" s="172"/>
      <c r="BG690" s="172"/>
      <c r="BH690" s="172"/>
      <c r="BI690" s="172"/>
      <c r="BJ690" s="172"/>
      <c r="BK690" s="172"/>
      <c r="BL690" s="172"/>
      <c r="BM690" s="172"/>
      <c r="BN690" s="172"/>
      <c r="BO690" s="172"/>
      <c r="BP690" s="172"/>
      <c r="BQ690" s="172"/>
      <c r="BR690" s="172"/>
      <c r="BS690" s="172"/>
      <c r="BT690" s="172"/>
      <c r="BU690" s="172"/>
      <c r="BV690" s="172"/>
      <c r="BW690" s="172"/>
      <c r="BX690" s="172"/>
      <c r="BY690" s="172"/>
      <c r="BZ690" s="172"/>
      <c r="CA690" s="172"/>
      <c r="CB690" s="172"/>
      <c r="CC690" s="172"/>
      <c r="CD690" s="172"/>
      <c r="CE690" s="172"/>
      <c r="CF690" s="172"/>
      <c r="CG690" s="172"/>
      <c r="CH690" s="172"/>
      <c r="CI690" s="172"/>
      <c r="CJ690" s="172"/>
      <c r="CK690" s="172"/>
      <c r="CL690" s="172"/>
      <c r="CM690" s="172"/>
      <c r="CN690" s="172"/>
      <c r="CO690" s="172"/>
      <c r="CP690" s="172"/>
      <c r="CQ690" s="172"/>
      <c r="CR690" s="172"/>
      <c r="CS690" s="172"/>
      <c r="CT690" s="172"/>
      <c r="CU690" s="172"/>
      <c r="CV690" s="172"/>
      <c r="CW690" s="172"/>
      <c r="CX690" s="172"/>
      <c r="CY690" s="172"/>
      <c r="CZ690" s="172"/>
    </row>
    <row r="691" spans="1:104" ht="11.25" customHeight="1" x14ac:dyDescent="0.25">
      <c r="A691" s="172"/>
      <c r="B691" s="172"/>
      <c r="C691" s="172"/>
      <c r="D691" s="172"/>
      <c r="E691" s="116"/>
      <c r="F691" s="119"/>
      <c r="G691" s="117"/>
      <c r="H691" s="116"/>
      <c r="I691" s="119"/>
      <c r="J691" s="172"/>
      <c r="K691" s="166"/>
      <c r="L691" s="166"/>
      <c r="M691" s="166"/>
      <c r="N691" s="166"/>
      <c r="O691" s="166"/>
      <c r="P691" s="166"/>
      <c r="Q691" s="166"/>
      <c r="R691" s="166"/>
      <c r="S691" s="172"/>
      <c r="T691" s="166"/>
      <c r="U691" s="166"/>
      <c r="V691" s="166"/>
      <c r="W691" s="166"/>
      <c r="X691" s="166"/>
      <c r="Y691" s="166"/>
      <c r="Z691" s="166"/>
      <c r="AA691" s="166"/>
      <c r="AB691" s="172"/>
      <c r="AC691" s="172"/>
      <c r="AD691" s="172"/>
      <c r="AE691" s="172"/>
      <c r="AF691" s="172"/>
      <c r="AG691" s="172"/>
      <c r="AH691" s="172"/>
      <c r="AI691" s="172"/>
      <c r="AJ691" s="172"/>
      <c r="AK691" s="172"/>
      <c r="AL691" s="174"/>
      <c r="AM691" s="172"/>
      <c r="AN691" s="172"/>
      <c r="AO691" s="172"/>
      <c r="AP691" s="172"/>
      <c r="AQ691" s="172"/>
      <c r="AR691" s="172"/>
      <c r="AS691" s="172"/>
      <c r="AT691" s="172"/>
      <c r="AU691" s="172"/>
      <c r="AV691" s="172"/>
      <c r="AW691" s="172"/>
      <c r="AX691" s="172"/>
      <c r="AY691" s="172"/>
      <c r="AZ691" s="172"/>
      <c r="BA691" s="172"/>
      <c r="BB691" s="172"/>
      <c r="BC691" s="172"/>
      <c r="BD691" s="172"/>
      <c r="BE691" s="172"/>
      <c r="BF691" s="172"/>
      <c r="BG691" s="172"/>
      <c r="BH691" s="172"/>
      <c r="BI691" s="172"/>
      <c r="BJ691" s="172"/>
      <c r="BK691" s="172"/>
      <c r="BL691" s="172"/>
      <c r="BM691" s="172"/>
      <c r="BN691" s="172"/>
      <c r="BO691" s="172"/>
      <c r="BP691" s="172"/>
      <c r="BQ691" s="172"/>
      <c r="BR691" s="172"/>
      <c r="BS691" s="172"/>
      <c r="BT691" s="172"/>
      <c r="BU691" s="172"/>
      <c r="BV691" s="172"/>
      <c r="BW691" s="172"/>
      <c r="BX691" s="172"/>
      <c r="BY691" s="172"/>
      <c r="BZ691" s="172"/>
      <c r="CA691" s="172"/>
      <c r="CB691" s="172"/>
      <c r="CC691" s="172"/>
      <c r="CD691" s="172"/>
      <c r="CE691" s="172"/>
      <c r="CF691" s="172"/>
      <c r="CG691" s="172"/>
      <c r="CH691" s="172"/>
      <c r="CI691" s="172"/>
      <c r="CJ691" s="172"/>
      <c r="CK691" s="172"/>
      <c r="CL691" s="172"/>
      <c r="CM691" s="172"/>
      <c r="CN691" s="172"/>
      <c r="CO691" s="172"/>
      <c r="CP691" s="172"/>
      <c r="CQ691" s="172"/>
      <c r="CR691" s="172"/>
      <c r="CS691" s="172"/>
      <c r="CT691" s="172"/>
      <c r="CU691" s="172"/>
      <c r="CV691" s="172"/>
      <c r="CW691" s="172"/>
      <c r="CX691" s="172"/>
      <c r="CY691" s="172"/>
      <c r="CZ691" s="172"/>
    </row>
    <row r="692" spans="1:104" ht="11.25" customHeight="1" x14ac:dyDescent="0.25">
      <c r="A692" s="172"/>
      <c r="B692" s="172"/>
      <c r="C692" s="172"/>
      <c r="D692" s="172"/>
      <c r="E692" s="116"/>
      <c r="F692" s="119"/>
      <c r="G692" s="117"/>
      <c r="H692" s="116"/>
      <c r="I692" s="119"/>
      <c r="J692" s="172"/>
      <c r="K692" s="166"/>
      <c r="L692" s="166"/>
      <c r="M692" s="166"/>
      <c r="N692" s="166"/>
      <c r="O692" s="166"/>
      <c r="P692" s="166"/>
      <c r="Q692" s="166"/>
      <c r="R692" s="166"/>
      <c r="S692" s="172"/>
      <c r="T692" s="166"/>
      <c r="U692" s="166"/>
      <c r="V692" s="166"/>
      <c r="W692" s="166"/>
      <c r="X692" s="166"/>
      <c r="Y692" s="166"/>
      <c r="Z692" s="166"/>
      <c r="AA692" s="166"/>
      <c r="AB692" s="172"/>
      <c r="AC692" s="172"/>
      <c r="AD692" s="172"/>
      <c r="AE692" s="172"/>
      <c r="AF692" s="172"/>
      <c r="AG692" s="172"/>
      <c r="AH692" s="172"/>
      <c r="AI692" s="172"/>
      <c r="AJ692" s="172"/>
      <c r="AK692" s="172"/>
      <c r="AL692" s="174"/>
      <c r="AM692" s="172"/>
      <c r="AN692" s="172"/>
      <c r="AO692" s="172"/>
      <c r="AP692" s="172"/>
      <c r="AQ692" s="172"/>
      <c r="AR692" s="172"/>
      <c r="AS692" s="172"/>
      <c r="AT692" s="172"/>
      <c r="AU692" s="172"/>
      <c r="AV692" s="172"/>
      <c r="AW692" s="172"/>
      <c r="AX692" s="172"/>
      <c r="AY692" s="172"/>
      <c r="AZ692" s="172"/>
      <c r="BA692" s="172"/>
      <c r="BB692" s="172"/>
      <c r="BC692" s="172"/>
      <c r="BD692" s="172"/>
      <c r="BE692" s="172"/>
      <c r="BF692" s="172"/>
      <c r="BG692" s="172"/>
      <c r="BH692" s="172"/>
      <c r="BI692" s="172"/>
      <c r="BJ692" s="172"/>
      <c r="BK692" s="172"/>
      <c r="BL692" s="172"/>
      <c r="BM692" s="172"/>
      <c r="BN692" s="172"/>
      <c r="BO692" s="172"/>
      <c r="BP692" s="172"/>
      <c r="BQ692" s="172"/>
      <c r="BR692" s="172"/>
      <c r="BS692" s="172"/>
      <c r="BT692" s="172"/>
      <c r="BU692" s="172"/>
      <c r="BV692" s="172"/>
      <c r="BW692" s="172"/>
      <c r="BX692" s="172"/>
      <c r="BY692" s="172"/>
      <c r="BZ692" s="172"/>
      <c r="CA692" s="172"/>
      <c r="CB692" s="172"/>
      <c r="CC692" s="172"/>
      <c r="CD692" s="172"/>
      <c r="CE692" s="172"/>
      <c r="CF692" s="172"/>
      <c r="CG692" s="172"/>
      <c r="CH692" s="172"/>
      <c r="CI692" s="172"/>
      <c r="CJ692" s="172"/>
      <c r="CK692" s="172"/>
      <c r="CL692" s="172"/>
      <c r="CM692" s="172"/>
      <c r="CN692" s="172"/>
      <c r="CO692" s="172"/>
      <c r="CP692" s="172"/>
      <c r="CQ692" s="172"/>
      <c r="CR692" s="172"/>
      <c r="CS692" s="172"/>
      <c r="CT692" s="172"/>
      <c r="CU692" s="172"/>
      <c r="CV692" s="172"/>
      <c r="CW692" s="172"/>
      <c r="CX692" s="172"/>
      <c r="CY692" s="172"/>
      <c r="CZ692" s="172"/>
    </row>
    <row r="693" spans="1:104" ht="11.25" customHeight="1" x14ac:dyDescent="0.25">
      <c r="A693" s="172"/>
      <c r="B693" s="172"/>
      <c r="C693" s="172"/>
      <c r="D693" s="172"/>
      <c r="E693" s="116"/>
      <c r="F693" s="119"/>
      <c r="G693" s="117"/>
      <c r="H693" s="116"/>
      <c r="I693" s="119"/>
      <c r="J693" s="172"/>
      <c r="K693" s="166"/>
      <c r="L693" s="166"/>
      <c r="M693" s="166"/>
      <c r="N693" s="166"/>
      <c r="O693" s="166"/>
      <c r="P693" s="166"/>
      <c r="Q693" s="166"/>
      <c r="R693" s="166"/>
      <c r="S693" s="172"/>
      <c r="T693" s="166"/>
      <c r="U693" s="166"/>
      <c r="V693" s="166"/>
      <c r="W693" s="166"/>
      <c r="X693" s="166"/>
      <c r="Y693" s="166"/>
      <c r="Z693" s="166"/>
      <c r="AA693" s="166"/>
      <c r="AB693" s="172"/>
      <c r="AC693" s="172"/>
      <c r="AD693" s="172"/>
      <c r="AE693" s="172"/>
      <c r="AF693" s="172"/>
      <c r="AG693" s="172"/>
      <c r="AH693" s="172"/>
      <c r="AI693" s="172"/>
      <c r="AJ693" s="172"/>
      <c r="AK693" s="172"/>
      <c r="AL693" s="174"/>
      <c r="AM693" s="172"/>
      <c r="AN693" s="172"/>
      <c r="AO693" s="172"/>
      <c r="AP693" s="172"/>
      <c r="AQ693" s="172"/>
      <c r="AR693" s="172"/>
      <c r="AS693" s="172"/>
      <c r="AT693" s="172"/>
      <c r="AU693" s="172"/>
      <c r="AV693" s="172"/>
      <c r="AW693" s="172"/>
      <c r="AX693" s="172"/>
      <c r="AY693" s="172"/>
      <c r="AZ693" s="172"/>
      <c r="BA693" s="172"/>
      <c r="BB693" s="172"/>
      <c r="BC693" s="172"/>
      <c r="BD693" s="172"/>
      <c r="BE693" s="172"/>
      <c r="BF693" s="172"/>
      <c r="BG693" s="172"/>
      <c r="BH693" s="172"/>
      <c r="BI693" s="172"/>
      <c r="BJ693" s="172"/>
      <c r="BK693" s="172"/>
      <c r="BL693" s="172"/>
      <c r="BM693" s="172"/>
      <c r="BN693" s="172"/>
      <c r="BO693" s="172"/>
      <c r="BP693" s="172"/>
      <c r="BQ693" s="172"/>
      <c r="BR693" s="172"/>
      <c r="BS693" s="172"/>
      <c r="BT693" s="172"/>
      <c r="BU693" s="172"/>
      <c r="BV693" s="172"/>
      <c r="BW693" s="172"/>
      <c r="BX693" s="172"/>
      <c r="BY693" s="172"/>
      <c r="BZ693" s="172"/>
      <c r="CA693" s="172"/>
      <c r="CB693" s="172"/>
      <c r="CC693" s="172"/>
      <c r="CD693" s="172"/>
      <c r="CE693" s="172"/>
      <c r="CF693" s="172"/>
      <c r="CG693" s="172"/>
      <c r="CH693" s="172"/>
      <c r="CI693" s="172"/>
      <c r="CJ693" s="172"/>
      <c r="CK693" s="172"/>
      <c r="CL693" s="172"/>
      <c r="CM693" s="172"/>
      <c r="CN693" s="172"/>
      <c r="CO693" s="172"/>
      <c r="CP693" s="172"/>
      <c r="CQ693" s="172"/>
      <c r="CR693" s="172"/>
      <c r="CS693" s="172"/>
      <c r="CT693" s="172"/>
      <c r="CU693" s="172"/>
      <c r="CV693" s="172"/>
      <c r="CW693" s="172"/>
      <c r="CX693" s="172"/>
      <c r="CY693" s="172"/>
      <c r="CZ693" s="172"/>
    </row>
    <row r="694" spans="1:104" ht="11.25" customHeight="1" x14ac:dyDescent="0.25">
      <c r="A694" s="172"/>
      <c r="B694" s="172"/>
      <c r="C694" s="172"/>
      <c r="D694" s="172"/>
      <c r="E694" s="116"/>
      <c r="F694" s="119"/>
      <c r="G694" s="117"/>
      <c r="H694" s="116"/>
      <c r="I694" s="119"/>
      <c r="J694" s="172"/>
      <c r="K694" s="166"/>
      <c r="L694" s="166"/>
      <c r="M694" s="166"/>
      <c r="N694" s="166"/>
      <c r="O694" s="166"/>
      <c r="P694" s="166"/>
      <c r="Q694" s="166"/>
      <c r="R694" s="166"/>
      <c r="S694" s="172"/>
      <c r="T694" s="166"/>
      <c r="U694" s="166"/>
      <c r="V694" s="166"/>
      <c r="W694" s="166"/>
      <c r="X694" s="166"/>
      <c r="Y694" s="166"/>
      <c r="Z694" s="166"/>
      <c r="AA694" s="166"/>
      <c r="AB694" s="172"/>
      <c r="AC694" s="172"/>
      <c r="AD694" s="172"/>
      <c r="AE694" s="172"/>
      <c r="AF694" s="172"/>
      <c r="AG694" s="172"/>
      <c r="AH694" s="172"/>
      <c r="AI694" s="172"/>
      <c r="AJ694" s="172"/>
      <c r="AK694" s="172"/>
      <c r="AL694" s="174"/>
      <c r="AM694" s="172"/>
      <c r="AN694" s="172"/>
      <c r="AO694" s="172"/>
      <c r="AP694" s="172"/>
      <c r="AQ694" s="172"/>
      <c r="AR694" s="172"/>
      <c r="AS694" s="172"/>
      <c r="AT694" s="172"/>
      <c r="AU694" s="172"/>
      <c r="AV694" s="172"/>
      <c r="AW694" s="172"/>
      <c r="AX694" s="172"/>
      <c r="AY694" s="172"/>
      <c r="AZ694" s="172"/>
      <c r="BA694" s="172"/>
      <c r="BB694" s="172"/>
      <c r="BC694" s="172"/>
      <c r="BD694" s="172"/>
      <c r="BE694" s="172"/>
      <c r="BF694" s="172"/>
      <c r="BG694" s="172"/>
      <c r="BH694" s="172"/>
      <c r="BI694" s="172"/>
      <c r="BJ694" s="172"/>
      <c r="BK694" s="172"/>
      <c r="BL694" s="172"/>
      <c r="BM694" s="172"/>
      <c r="BN694" s="172"/>
      <c r="BO694" s="172"/>
      <c r="BP694" s="172"/>
      <c r="BQ694" s="172"/>
      <c r="BR694" s="172"/>
      <c r="BS694" s="172"/>
      <c r="BT694" s="172"/>
      <c r="BU694" s="172"/>
      <c r="BV694" s="172"/>
      <c r="BW694" s="172"/>
      <c r="BX694" s="172"/>
      <c r="BY694" s="172"/>
      <c r="BZ694" s="172"/>
      <c r="CA694" s="172"/>
      <c r="CB694" s="172"/>
      <c r="CC694" s="172"/>
      <c r="CD694" s="172"/>
      <c r="CE694" s="172"/>
      <c r="CF694" s="172"/>
      <c r="CG694" s="172"/>
      <c r="CH694" s="172"/>
      <c r="CI694" s="172"/>
      <c r="CJ694" s="172"/>
      <c r="CK694" s="172"/>
      <c r="CL694" s="172"/>
      <c r="CM694" s="172"/>
      <c r="CN694" s="172"/>
      <c r="CO694" s="172"/>
      <c r="CP694" s="172"/>
      <c r="CQ694" s="172"/>
      <c r="CR694" s="172"/>
      <c r="CS694" s="172"/>
      <c r="CT694" s="172"/>
      <c r="CU694" s="172"/>
      <c r="CV694" s="172"/>
      <c r="CW694" s="172"/>
      <c r="CX694" s="172"/>
      <c r="CY694" s="172"/>
      <c r="CZ694" s="172"/>
    </row>
    <row r="695" spans="1:104" ht="11.25" customHeight="1" x14ac:dyDescent="0.25">
      <c r="A695" s="172"/>
      <c r="B695" s="172"/>
      <c r="C695" s="172"/>
      <c r="D695" s="172"/>
      <c r="E695" s="116"/>
      <c r="F695" s="119"/>
      <c r="G695" s="117"/>
      <c r="H695" s="116"/>
      <c r="I695" s="119"/>
      <c r="J695" s="172"/>
      <c r="K695" s="166"/>
      <c r="L695" s="166"/>
      <c r="M695" s="166"/>
      <c r="N695" s="166"/>
      <c r="O695" s="166"/>
      <c r="P695" s="166"/>
      <c r="Q695" s="166"/>
      <c r="R695" s="166"/>
      <c r="S695" s="172"/>
      <c r="T695" s="166"/>
      <c r="U695" s="166"/>
      <c r="V695" s="166"/>
      <c r="W695" s="166"/>
      <c r="X695" s="166"/>
      <c r="Y695" s="166"/>
      <c r="Z695" s="166"/>
      <c r="AA695" s="166"/>
      <c r="AB695" s="172"/>
      <c r="AC695" s="172"/>
      <c r="AD695" s="172"/>
      <c r="AE695" s="172"/>
      <c r="AF695" s="172"/>
      <c r="AG695" s="172"/>
      <c r="AH695" s="172"/>
      <c r="AI695" s="172"/>
      <c r="AJ695" s="172"/>
      <c r="AK695" s="172"/>
      <c r="AL695" s="174"/>
      <c r="AM695" s="172"/>
      <c r="AN695" s="172"/>
      <c r="AO695" s="172"/>
      <c r="AP695" s="172"/>
      <c r="AQ695" s="172"/>
      <c r="AR695" s="172"/>
      <c r="AS695" s="172"/>
      <c r="AT695" s="172"/>
      <c r="AU695" s="172"/>
      <c r="AV695" s="172"/>
      <c r="AW695" s="172"/>
      <c r="AX695" s="172"/>
      <c r="AY695" s="172"/>
      <c r="AZ695" s="172"/>
      <c r="BA695" s="172"/>
      <c r="BB695" s="172"/>
      <c r="BC695" s="172"/>
      <c r="BD695" s="172"/>
      <c r="BE695" s="172"/>
      <c r="BF695" s="172"/>
      <c r="BG695" s="172"/>
      <c r="BH695" s="172"/>
      <c r="BI695" s="172"/>
      <c r="BJ695" s="172"/>
      <c r="BK695" s="172"/>
      <c r="BL695" s="172"/>
      <c r="BM695" s="172"/>
      <c r="BN695" s="172"/>
      <c r="BO695" s="172"/>
      <c r="BP695" s="172"/>
      <c r="BQ695" s="172"/>
      <c r="BR695" s="172"/>
      <c r="BS695" s="172"/>
      <c r="BT695" s="172"/>
      <c r="BU695" s="172"/>
      <c r="BV695" s="172"/>
      <c r="BW695" s="172"/>
      <c r="BX695" s="172"/>
      <c r="BY695" s="172"/>
      <c r="BZ695" s="172"/>
      <c r="CA695" s="172"/>
      <c r="CB695" s="172"/>
      <c r="CC695" s="172"/>
      <c r="CD695" s="172"/>
      <c r="CE695" s="172"/>
      <c r="CF695" s="172"/>
      <c r="CG695" s="172"/>
      <c r="CH695" s="172"/>
      <c r="CI695" s="172"/>
      <c r="CJ695" s="172"/>
      <c r="CK695" s="172"/>
      <c r="CL695" s="172"/>
      <c r="CM695" s="172"/>
      <c r="CN695" s="172"/>
      <c r="CO695" s="172"/>
      <c r="CP695" s="172"/>
      <c r="CQ695" s="172"/>
      <c r="CR695" s="172"/>
      <c r="CS695" s="172"/>
      <c r="CT695" s="172"/>
      <c r="CU695" s="172"/>
      <c r="CV695" s="172"/>
      <c r="CW695" s="172"/>
      <c r="CX695" s="172"/>
      <c r="CY695" s="172"/>
      <c r="CZ695" s="172"/>
    </row>
    <row r="696" spans="1:104" ht="11.25" customHeight="1" x14ac:dyDescent="0.25">
      <c r="A696" s="172"/>
      <c r="B696" s="172"/>
      <c r="C696" s="172"/>
      <c r="D696" s="172"/>
      <c r="E696" s="116"/>
      <c r="F696" s="119"/>
      <c r="G696" s="117"/>
      <c r="H696" s="116"/>
      <c r="I696" s="119"/>
      <c r="J696" s="172"/>
      <c r="K696" s="166"/>
      <c r="L696" s="166"/>
      <c r="M696" s="166"/>
      <c r="N696" s="166"/>
      <c r="O696" s="166"/>
      <c r="P696" s="166"/>
      <c r="Q696" s="166"/>
      <c r="R696" s="166"/>
      <c r="S696" s="172"/>
      <c r="T696" s="166"/>
      <c r="U696" s="166"/>
      <c r="V696" s="166"/>
      <c r="W696" s="166"/>
      <c r="X696" s="166"/>
      <c r="Y696" s="166"/>
      <c r="Z696" s="166"/>
      <c r="AA696" s="166"/>
      <c r="AB696" s="172"/>
      <c r="AC696" s="172"/>
      <c r="AD696" s="172"/>
      <c r="AE696" s="172"/>
      <c r="AF696" s="172"/>
      <c r="AG696" s="172"/>
      <c r="AH696" s="172"/>
      <c r="AI696" s="172"/>
      <c r="AJ696" s="172"/>
      <c r="AK696" s="172"/>
      <c r="AL696" s="174"/>
      <c r="AM696" s="172"/>
      <c r="AN696" s="172"/>
      <c r="AO696" s="172"/>
      <c r="AP696" s="172"/>
      <c r="AQ696" s="172"/>
      <c r="AR696" s="172"/>
      <c r="AS696" s="172"/>
      <c r="AT696" s="172"/>
      <c r="AU696" s="172"/>
      <c r="AV696" s="172"/>
      <c r="AW696" s="172"/>
      <c r="AX696" s="172"/>
      <c r="AY696" s="172"/>
      <c r="AZ696" s="172"/>
      <c r="BA696" s="172"/>
      <c r="BB696" s="172"/>
      <c r="BC696" s="172"/>
      <c r="BD696" s="172"/>
      <c r="BE696" s="172"/>
      <c r="BF696" s="172"/>
      <c r="BG696" s="172"/>
      <c r="BH696" s="172"/>
      <c r="BI696" s="172"/>
      <c r="BJ696" s="172"/>
      <c r="BK696" s="172"/>
      <c r="BL696" s="172"/>
      <c r="BM696" s="172"/>
      <c r="BN696" s="172"/>
      <c r="BO696" s="172"/>
      <c r="BP696" s="172"/>
      <c r="BQ696" s="172"/>
      <c r="BR696" s="172"/>
      <c r="BS696" s="172"/>
      <c r="BT696" s="172"/>
      <c r="BU696" s="172"/>
      <c r="BV696" s="172"/>
      <c r="BW696" s="172"/>
      <c r="BX696" s="172"/>
      <c r="BY696" s="172"/>
      <c r="BZ696" s="172"/>
      <c r="CA696" s="172"/>
      <c r="CB696" s="172"/>
      <c r="CC696" s="172"/>
      <c r="CD696" s="172"/>
      <c r="CE696" s="172"/>
      <c r="CF696" s="172"/>
      <c r="CG696" s="172"/>
      <c r="CH696" s="172"/>
      <c r="CI696" s="172"/>
      <c r="CJ696" s="172"/>
      <c r="CK696" s="172"/>
      <c r="CL696" s="172"/>
      <c r="CM696" s="172"/>
      <c r="CN696" s="172"/>
      <c r="CO696" s="172"/>
      <c r="CP696" s="172"/>
      <c r="CQ696" s="172"/>
      <c r="CR696" s="172"/>
      <c r="CS696" s="172"/>
      <c r="CT696" s="172"/>
      <c r="CU696" s="172"/>
      <c r="CV696" s="172"/>
      <c r="CW696" s="172"/>
      <c r="CX696" s="172"/>
      <c r="CY696" s="172"/>
      <c r="CZ696" s="172"/>
    </row>
    <row r="697" spans="1:104" ht="11.25" customHeight="1" x14ac:dyDescent="0.25">
      <c r="A697" s="172"/>
      <c r="B697" s="172"/>
      <c r="C697" s="172"/>
      <c r="D697" s="172"/>
      <c r="E697" s="116"/>
      <c r="F697" s="119"/>
      <c r="G697" s="117"/>
      <c r="H697" s="116"/>
      <c r="I697" s="119"/>
      <c r="J697" s="172"/>
      <c r="K697" s="166"/>
      <c r="L697" s="166"/>
      <c r="M697" s="166"/>
      <c r="N697" s="166"/>
      <c r="O697" s="166"/>
      <c r="P697" s="166"/>
      <c r="Q697" s="166"/>
      <c r="R697" s="166"/>
      <c r="S697" s="172"/>
      <c r="T697" s="166"/>
      <c r="U697" s="166"/>
      <c r="V697" s="166"/>
      <c r="W697" s="166"/>
      <c r="X697" s="166"/>
      <c r="Y697" s="166"/>
      <c r="Z697" s="166"/>
      <c r="AA697" s="166"/>
      <c r="AB697" s="172"/>
      <c r="AC697" s="172"/>
      <c r="AD697" s="172"/>
      <c r="AE697" s="172"/>
      <c r="AF697" s="172"/>
      <c r="AG697" s="172"/>
      <c r="AH697" s="172"/>
      <c r="AI697" s="172"/>
      <c r="AJ697" s="172"/>
      <c r="AK697" s="172"/>
      <c r="AL697" s="174"/>
      <c r="AM697" s="172"/>
      <c r="AN697" s="172"/>
      <c r="AO697" s="172"/>
      <c r="AP697" s="172"/>
      <c r="AQ697" s="172"/>
      <c r="AR697" s="172"/>
      <c r="AS697" s="172"/>
      <c r="AT697" s="172"/>
      <c r="AU697" s="172"/>
      <c r="AV697" s="172"/>
      <c r="AW697" s="172"/>
      <c r="AX697" s="172"/>
      <c r="AY697" s="172"/>
      <c r="AZ697" s="172"/>
      <c r="BA697" s="172"/>
      <c r="BB697" s="172"/>
      <c r="BC697" s="172"/>
      <c r="BD697" s="172"/>
      <c r="BE697" s="172"/>
      <c r="BF697" s="172"/>
      <c r="BG697" s="172"/>
      <c r="BH697" s="172"/>
      <c r="BI697" s="172"/>
      <c r="BJ697" s="172"/>
      <c r="BK697" s="172"/>
      <c r="BL697" s="172"/>
      <c r="BM697" s="172"/>
      <c r="BN697" s="172"/>
      <c r="BO697" s="172"/>
      <c r="BP697" s="172"/>
      <c r="BQ697" s="172"/>
      <c r="BR697" s="172"/>
      <c r="BS697" s="172"/>
      <c r="BT697" s="172"/>
      <c r="BU697" s="172"/>
      <c r="BV697" s="172"/>
      <c r="BW697" s="172"/>
      <c r="BX697" s="172"/>
      <c r="BY697" s="172"/>
      <c r="BZ697" s="172"/>
      <c r="CA697" s="172"/>
      <c r="CB697" s="172"/>
      <c r="CC697" s="172"/>
      <c r="CD697" s="172"/>
      <c r="CE697" s="172"/>
      <c r="CF697" s="172"/>
      <c r="CG697" s="172"/>
      <c r="CH697" s="172"/>
      <c r="CI697" s="172"/>
      <c r="CJ697" s="172"/>
      <c r="CK697" s="172"/>
      <c r="CL697" s="172"/>
      <c r="CM697" s="172"/>
      <c r="CN697" s="172"/>
      <c r="CO697" s="172"/>
      <c r="CP697" s="172"/>
      <c r="CQ697" s="172"/>
      <c r="CR697" s="172"/>
      <c r="CS697" s="172"/>
      <c r="CT697" s="172"/>
      <c r="CU697" s="172"/>
      <c r="CV697" s="172"/>
      <c r="CW697" s="172"/>
      <c r="CX697" s="172"/>
      <c r="CY697" s="172"/>
      <c r="CZ697" s="172"/>
    </row>
    <row r="698" spans="1:104" ht="11.25" customHeight="1" x14ac:dyDescent="0.25">
      <c r="A698" s="172"/>
      <c r="B698" s="172"/>
      <c r="C698" s="172"/>
      <c r="D698" s="172"/>
      <c r="E698" s="116"/>
      <c r="F698" s="119"/>
      <c r="G698" s="117"/>
      <c r="H698" s="116"/>
      <c r="I698" s="119"/>
      <c r="J698" s="172"/>
      <c r="K698" s="166"/>
      <c r="L698" s="166"/>
      <c r="M698" s="166"/>
      <c r="N698" s="166"/>
      <c r="O698" s="166"/>
      <c r="P698" s="166"/>
      <c r="Q698" s="166"/>
      <c r="R698" s="166"/>
      <c r="S698" s="172"/>
      <c r="T698" s="166"/>
      <c r="U698" s="166"/>
      <c r="V698" s="166"/>
      <c r="W698" s="166"/>
      <c r="X698" s="166"/>
      <c r="Y698" s="166"/>
      <c r="Z698" s="166"/>
      <c r="AA698" s="166"/>
      <c r="AB698" s="172"/>
      <c r="AC698" s="172"/>
      <c r="AD698" s="172"/>
      <c r="AE698" s="172"/>
      <c r="AF698" s="172"/>
      <c r="AG698" s="172"/>
      <c r="AH698" s="172"/>
      <c r="AI698" s="172"/>
      <c r="AJ698" s="172"/>
      <c r="AK698" s="172"/>
      <c r="AL698" s="174"/>
      <c r="AM698" s="172"/>
      <c r="AN698" s="172"/>
      <c r="AO698" s="172"/>
      <c r="AP698" s="172"/>
      <c r="AQ698" s="172"/>
      <c r="AR698" s="172"/>
      <c r="AS698" s="172"/>
      <c r="AT698" s="172"/>
      <c r="AU698" s="172"/>
      <c r="AV698" s="172"/>
      <c r="AW698" s="172"/>
      <c r="AX698" s="172"/>
      <c r="AY698" s="172"/>
      <c r="AZ698" s="172"/>
      <c r="BA698" s="172"/>
      <c r="BB698" s="172"/>
      <c r="BC698" s="172"/>
      <c r="BD698" s="172"/>
      <c r="BE698" s="172"/>
      <c r="BF698" s="172"/>
      <c r="BG698" s="172"/>
      <c r="BH698" s="172"/>
      <c r="BI698" s="172"/>
      <c r="BJ698" s="172"/>
      <c r="BK698" s="172"/>
      <c r="BL698" s="172"/>
      <c r="BM698" s="172"/>
      <c r="BN698" s="172"/>
      <c r="BO698" s="172"/>
      <c r="BP698" s="172"/>
      <c r="BQ698" s="172"/>
      <c r="BR698" s="172"/>
      <c r="BS698" s="172"/>
      <c r="BT698" s="172"/>
      <c r="BU698" s="172"/>
      <c r="BV698" s="172"/>
      <c r="BW698" s="172"/>
      <c r="BX698" s="172"/>
      <c r="BY698" s="172"/>
      <c r="BZ698" s="172"/>
      <c r="CA698" s="172"/>
      <c r="CB698" s="172"/>
      <c r="CC698" s="172"/>
      <c r="CD698" s="172"/>
      <c r="CE698" s="172"/>
      <c r="CF698" s="172"/>
      <c r="CG698" s="172"/>
      <c r="CH698" s="172"/>
      <c r="CI698" s="172"/>
      <c r="CJ698" s="172"/>
      <c r="CK698" s="172"/>
      <c r="CL698" s="172"/>
      <c r="CM698" s="172"/>
      <c r="CN698" s="172"/>
      <c r="CO698" s="172"/>
      <c r="CP698" s="172"/>
      <c r="CQ698" s="172"/>
      <c r="CR698" s="172"/>
      <c r="CS698" s="172"/>
      <c r="CT698" s="172"/>
      <c r="CU698" s="172"/>
      <c r="CV698" s="172"/>
      <c r="CW698" s="172"/>
      <c r="CX698" s="172"/>
      <c r="CY698" s="172"/>
      <c r="CZ698" s="172"/>
    </row>
    <row r="699" spans="1:104" ht="11.25" customHeight="1" x14ac:dyDescent="0.25">
      <c r="A699" s="172"/>
      <c r="B699" s="172"/>
      <c r="C699" s="172"/>
      <c r="D699" s="172"/>
      <c r="E699" s="116"/>
      <c r="F699" s="119"/>
      <c r="G699" s="117"/>
      <c r="H699" s="116"/>
      <c r="I699" s="119"/>
      <c r="J699" s="172"/>
      <c r="K699" s="166"/>
      <c r="L699" s="166"/>
      <c r="M699" s="166"/>
      <c r="N699" s="166"/>
      <c r="O699" s="166"/>
      <c r="P699" s="166"/>
      <c r="Q699" s="166"/>
      <c r="R699" s="166"/>
      <c r="S699" s="172"/>
      <c r="T699" s="166"/>
      <c r="U699" s="166"/>
      <c r="V699" s="166"/>
      <c r="W699" s="166"/>
      <c r="X699" s="166"/>
      <c r="Y699" s="166"/>
      <c r="Z699" s="166"/>
      <c r="AA699" s="166"/>
      <c r="AB699" s="172"/>
      <c r="AC699" s="172"/>
      <c r="AD699" s="172"/>
      <c r="AE699" s="172"/>
      <c r="AF699" s="172"/>
      <c r="AG699" s="172"/>
      <c r="AH699" s="172"/>
      <c r="AI699" s="172"/>
      <c r="AJ699" s="172"/>
      <c r="AK699" s="172"/>
      <c r="AL699" s="174"/>
      <c r="AM699" s="172"/>
      <c r="AN699" s="172"/>
      <c r="AO699" s="172"/>
      <c r="AP699" s="172"/>
      <c r="AQ699" s="172"/>
      <c r="AR699" s="172"/>
      <c r="AS699" s="172"/>
      <c r="AT699" s="172"/>
      <c r="AU699" s="172"/>
      <c r="AV699" s="172"/>
      <c r="AW699" s="172"/>
      <c r="AX699" s="172"/>
      <c r="AY699" s="172"/>
      <c r="AZ699" s="172"/>
      <c r="BA699" s="172"/>
      <c r="BB699" s="172"/>
      <c r="BC699" s="172"/>
      <c r="BD699" s="172"/>
      <c r="BE699" s="172"/>
      <c r="BF699" s="172"/>
      <c r="BG699" s="172"/>
      <c r="BH699" s="172"/>
      <c r="BI699" s="172"/>
      <c r="BJ699" s="172"/>
      <c r="BK699" s="172"/>
      <c r="BL699" s="172"/>
      <c r="BM699" s="172"/>
      <c r="BN699" s="172"/>
      <c r="BO699" s="172"/>
      <c r="BP699" s="172"/>
      <c r="BQ699" s="172"/>
      <c r="BR699" s="172"/>
      <c r="BS699" s="172"/>
      <c r="BT699" s="172"/>
      <c r="BU699" s="172"/>
      <c r="BV699" s="172"/>
      <c r="BW699" s="172"/>
      <c r="BX699" s="172"/>
      <c r="BY699" s="172"/>
      <c r="BZ699" s="172"/>
      <c r="CA699" s="172"/>
      <c r="CB699" s="172"/>
      <c r="CC699" s="172"/>
      <c r="CD699" s="172"/>
      <c r="CE699" s="172"/>
      <c r="CF699" s="172"/>
      <c r="CG699" s="172"/>
      <c r="CH699" s="172"/>
      <c r="CI699" s="172"/>
      <c r="CJ699" s="172"/>
      <c r="CK699" s="172"/>
      <c r="CL699" s="172"/>
      <c r="CM699" s="172"/>
      <c r="CN699" s="172"/>
      <c r="CO699" s="172"/>
      <c r="CP699" s="172"/>
      <c r="CQ699" s="172"/>
      <c r="CR699" s="172"/>
      <c r="CS699" s="172"/>
      <c r="CT699" s="172"/>
      <c r="CU699" s="172"/>
      <c r="CV699" s="172"/>
      <c r="CW699" s="172"/>
      <c r="CX699" s="172"/>
      <c r="CY699" s="172"/>
      <c r="CZ699" s="172"/>
    </row>
    <row r="700" spans="1:104" ht="11.25" customHeight="1" x14ac:dyDescent="0.25">
      <c r="A700" s="172"/>
      <c r="B700" s="172"/>
      <c r="C700" s="172"/>
      <c r="D700" s="172"/>
      <c r="E700" s="116"/>
      <c r="F700" s="119"/>
      <c r="G700" s="117"/>
      <c r="H700" s="116"/>
      <c r="I700" s="119"/>
      <c r="J700" s="172"/>
      <c r="K700" s="166"/>
      <c r="L700" s="166"/>
      <c r="M700" s="166"/>
      <c r="N700" s="166"/>
      <c r="O700" s="166"/>
      <c r="P700" s="166"/>
      <c r="Q700" s="166"/>
      <c r="R700" s="166"/>
      <c r="S700" s="172"/>
      <c r="T700" s="166"/>
      <c r="U700" s="166"/>
      <c r="V700" s="166"/>
      <c r="W700" s="166"/>
      <c r="X700" s="166"/>
      <c r="Y700" s="166"/>
      <c r="Z700" s="166"/>
      <c r="AA700" s="166"/>
      <c r="AB700" s="172"/>
      <c r="AC700" s="172"/>
      <c r="AD700" s="172"/>
      <c r="AE700" s="172"/>
      <c r="AF700" s="172"/>
      <c r="AG700" s="172"/>
      <c r="AH700" s="172"/>
      <c r="AI700" s="172"/>
      <c r="AJ700" s="172"/>
      <c r="AK700" s="172"/>
      <c r="AL700" s="174"/>
      <c r="AM700" s="172"/>
      <c r="AN700" s="172"/>
      <c r="AO700" s="172"/>
      <c r="AP700" s="172"/>
      <c r="AQ700" s="172"/>
      <c r="AR700" s="172"/>
      <c r="AS700" s="172"/>
      <c r="AT700" s="172"/>
      <c r="AU700" s="172"/>
      <c r="AV700" s="172"/>
      <c r="AW700" s="172"/>
      <c r="AX700" s="172"/>
      <c r="AY700" s="172"/>
      <c r="AZ700" s="172"/>
      <c r="BA700" s="172"/>
      <c r="BB700" s="172"/>
      <c r="BC700" s="172"/>
      <c r="BD700" s="172"/>
      <c r="BE700" s="172"/>
      <c r="BF700" s="172"/>
      <c r="BG700" s="172"/>
      <c r="BH700" s="172"/>
      <c r="BI700" s="172"/>
      <c r="BJ700" s="172"/>
      <c r="BK700" s="172"/>
      <c r="BL700" s="172"/>
      <c r="BM700" s="172"/>
      <c r="BN700" s="172"/>
      <c r="BO700" s="172"/>
      <c r="BP700" s="172"/>
      <c r="BQ700" s="172"/>
      <c r="BR700" s="172"/>
      <c r="BS700" s="172"/>
      <c r="BT700" s="172"/>
      <c r="BU700" s="172"/>
      <c r="BV700" s="172"/>
      <c r="BW700" s="172"/>
      <c r="BX700" s="172"/>
      <c r="BY700" s="172"/>
      <c r="BZ700" s="172"/>
      <c r="CA700" s="172"/>
      <c r="CB700" s="172"/>
      <c r="CC700" s="172"/>
      <c r="CD700" s="172"/>
      <c r="CE700" s="172"/>
      <c r="CF700" s="172"/>
      <c r="CG700" s="172"/>
      <c r="CH700" s="172"/>
      <c r="CI700" s="172"/>
      <c r="CJ700" s="172"/>
      <c r="CK700" s="172"/>
      <c r="CL700" s="172"/>
      <c r="CM700" s="172"/>
      <c r="CN700" s="172"/>
      <c r="CO700" s="172"/>
      <c r="CP700" s="172"/>
      <c r="CQ700" s="172"/>
      <c r="CR700" s="172"/>
      <c r="CS700" s="172"/>
      <c r="CT700" s="172"/>
      <c r="CU700" s="172"/>
      <c r="CV700" s="172"/>
      <c r="CW700" s="172"/>
      <c r="CX700" s="172"/>
      <c r="CY700" s="172"/>
      <c r="CZ700" s="172"/>
    </row>
    <row r="701" spans="1:104" ht="11.25" customHeight="1" x14ac:dyDescent="0.25">
      <c r="A701" s="172"/>
      <c r="B701" s="172"/>
      <c r="C701" s="172"/>
      <c r="D701" s="172"/>
      <c r="E701" s="116"/>
      <c r="F701" s="119"/>
      <c r="G701" s="117"/>
      <c r="H701" s="116"/>
      <c r="I701" s="119"/>
      <c r="J701" s="172"/>
      <c r="K701" s="166"/>
      <c r="L701" s="166"/>
      <c r="M701" s="166"/>
      <c r="N701" s="166"/>
      <c r="O701" s="166"/>
      <c r="P701" s="166"/>
      <c r="Q701" s="166"/>
      <c r="R701" s="166"/>
      <c r="S701" s="172"/>
      <c r="T701" s="166"/>
      <c r="U701" s="166"/>
      <c r="V701" s="166"/>
      <c r="W701" s="166"/>
      <c r="X701" s="166"/>
      <c r="Y701" s="166"/>
      <c r="Z701" s="166"/>
      <c r="AA701" s="166"/>
      <c r="AB701" s="172"/>
      <c r="AC701" s="172"/>
      <c r="AD701" s="172"/>
      <c r="AE701" s="172"/>
      <c r="AF701" s="172"/>
      <c r="AG701" s="172"/>
      <c r="AH701" s="172"/>
      <c r="AI701" s="172"/>
      <c r="AJ701" s="172"/>
      <c r="AK701" s="172"/>
      <c r="AL701" s="174"/>
      <c r="AM701" s="172"/>
      <c r="AN701" s="172"/>
      <c r="AO701" s="172"/>
      <c r="AP701" s="172"/>
      <c r="AQ701" s="172"/>
      <c r="AR701" s="172"/>
      <c r="AS701" s="172"/>
      <c r="AT701" s="172"/>
      <c r="AU701" s="172"/>
      <c r="AV701" s="172"/>
      <c r="AW701" s="172"/>
      <c r="AX701" s="172"/>
      <c r="AY701" s="172"/>
      <c r="AZ701" s="172"/>
      <c r="BA701" s="172"/>
      <c r="BB701" s="172"/>
      <c r="BC701" s="172"/>
      <c r="BD701" s="172"/>
      <c r="BE701" s="172"/>
      <c r="BF701" s="172"/>
      <c r="BG701" s="172"/>
      <c r="BH701" s="172"/>
      <c r="BI701" s="172"/>
      <c r="BJ701" s="172"/>
      <c r="BK701" s="172"/>
      <c r="BL701" s="172"/>
      <c r="BM701" s="172"/>
      <c r="BN701" s="172"/>
      <c r="BO701" s="172"/>
      <c r="BP701" s="172"/>
      <c r="BQ701" s="172"/>
      <c r="BR701" s="172"/>
      <c r="BS701" s="172"/>
      <c r="BT701" s="172"/>
      <c r="BU701" s="172"/>
      <c r="BV701" s="172"/>
      <c r="BW701" s="172"/>
      <c r="BX701" s="172"/>
      <c r="BY701" s="172"/>
      <c r="BZ701" s="172"/>
      <c r="CA701" s="172"/>
      <c r="CB701" s="172"/>
      <c r="CC701" s="172"/>
      <c r="CD701" s="172"/>
      <c r="CE701" s="172"/>
      <c r="CF701" s="172"/>
      <c r="CG701" s="172"/>
      <c r="CH701" s="172"/>
      <c r="CI701" s="172"/>
      <c r="CJ701" s="172"/>
      <c r="CK701" s="172"/>
      <c r="CL701" s="172"/>
      <c r="CM701" s="172"/>
      <c r="CN701" s="172"/>
      <c r="CO701" s="172"/>
      <c r="CP701" s="172"/>
      <c r="CQ701" s="172"/>
      <c r="CR701" s="172"/>
      <c r="CS701" s="172"/>
      <c r="CT701" s="172"/>
      <c r="CU701" s="172"/>
      <c r="CV701" s="172"/>
      <c r="CW701" s="172"/>
      <c r="CX701" s="172"/>
      <c r="CY701" s="172"/>
      <c r="CZ701" s="172"/>
    </row>
    <row r="702" spans="1:104" ht="11.25" customHeight="1" x14ac:dyDescent="0.25">
      <c r="A702" s="172"/>
      <c r="B702" s="172"/>
      <c r="C702" s="172"/>
      <c r="D702" s="172"/>
      <c r="E702" s="116"/>
      <c r="F702" s="119"/>
      <c r="G702" s="117"/>
      <c r="H702" s="116"/>
      <c r="I702" s="119"/>
      <c r="J702" s="172"/>
      <c r="K702" s="166"/>
      <c r="L702" s="166"/>
      <c r="M702" s="166"/>
      <c r="N702" s="166"/>
      <c r="O702" s="166"/>
      <c r="P702" s="166"/>
      <c r="Q702" s="166"/>
      <c r="R702" s="166"/>
      <c r="S702" s="172"/>
      <c r="T702" s="166"/>
      <c r="U702" s="166"/>
      <c r="V702" s="166"/>
      <c r="W702" s="166"/>
      <c r="X702" s="166"/>
      <c r="Y702" s="166"/>
      <c r="Z702" s="166"/>
      <c r="AA702" s="166"/>
      <c r="AB702" s="172"/>
      <c r="AC702" s="172"/>
      <c r="AD702" s="172"/>
      <c r="AE702" s="172"/>
      <c r="AF702" s="172"/>
      <c r="AG702" s="172"/>
      <c r="AH702" s="172"/>
      <c r="AI702" s="172"/>
      <c r="AJ702" s="172"/>
      <c r="AK702" s="172"/>
      <c r="AL702" s="174"/>
      <c r="AM702" s="172"/>
      <c r="AN702" s="172"/>
      <c r="AO702" s="172"/>
      <c r="AP702" s="172"/>
      <c r="AQ702" s="172"/>
      <c r="AR702" s="172"/>
      <c r="AS702" s="172"/>
      <c r="AT702" s="172"/>
      <c r="AU702" s="172"/>
      <c r="AV702" s="172"/>
      <c r="AW702" s="172"/>
      <c r="AX702" s="172"/>
      <c r="AY702" s="172"/>
      <c r="AZ702" s="172"/>
      <c r="BA702" s="172"/>
      <c r="BB702" s="172"/>
      <c r="BC702" s="172"/>
      <c r="BD702" s="172"/>
      <c r="BE702" s="172"/>
      <c r="BF702" s="172"/>
      <c r="BG702" s="172"/>
      <c r="BH702" s="172"/>
      <c r="BI702" s="172"/>
      <c r="BJ702" s="172"/>
      <c r="BK702" s="172"/>
      <c r="BL702" s="172"/>
      <c r="BM702" s="172"/>
      <c r="BN702" s="172"/>
      <c r="BO702" s="172"/>
      <c r="BP702" s="172"/>
      <c r="BQ702" s="172"/>
      <c r="BR702" s="172"/>
      <c r="BS702" s="172"/>
      <c r="BT702" s="172"/>
      <c r="BU702" s="172"/>
      <c r="BV702" s="172"/>
      <c r="BW702" s="172"/>
      <c r="BX702" s="172"/>
      <c r="BY702" s="172"/>
      <c r="BZ702" s="172"/>
      <c r="CA702" s="172"/>
      <c r="CB702" s="172"/>
      <c r="CC702" s="172"/>
      <c r="CD702" s="172"/>
      <c r="CE702" s="172"/>
      <c r="CF702" s="172"/>
      <c r="CG702" s="172"/>
      <c r="CH702" s="172"/>
      <c r="CI702" s="172"/>
      <c r="CJ702" s="172"/>
      <c r="CK702" s="172"/>
      <c r="CL702" s="172"/>
      <c r="CM702" s="172"/>
      <c r="CN702" s="172"/>
      <c r="CO702" s="172"/>
      <c r="CP702" s="172"/>
      <c r="CQ702" s="172"/>
      <c r="CR702" s="172"/>
      <c r="CS702" s="172"/>
      <c r="CT702" s="172"/>
      <c r="CU702" s="172"/>
      <c r="CV702" s="172"/>
      <c r="CW702" s="172"/>
      <c r="CX702" s="172"/>
      <c r="CY702" s="172"/>
      <c r="CZ702" s="172"/>
    </row>
    <row r="703" spans="1:104" ht="11.25" customHeight="1" x14ac:dyDescent="0.25">
      <c r="A703" s="172"/>
      <c r="B703" s="172"/>
      <c r="C703" s="172"/>
      <c r="D703" s="172"/>
      <c r="E703" s="116"/>
      <c r="F703" s="119"/>
      <c r="G703" s="117"/>
      <c r="H703" s="116"/>
      <c r="I703" s="119"/>
      <c r="J703" s="172"/>
      <c r="K703" s="166"/>
      <c r="L703" s="166"/>
      <c r="M703" s="166"/>
      <c r="N703" s="166"/>
      <c r="O703" s="166"/>
      <c r="P703" s="166"/>
      <c r="Q703" s="166"/>
      <c r="R703" s="166"/>
      <c r="S703" s="172"/>
      <c r="T703" s="166"/>
      <c r="U703" s="166"/>
      <c r="V703" s="166"/>
      <c r="W703" s="166"/>
      <c r="X703" s="166"/>
      <c r="Y703" s="166"/>
      <c r="Z703" s="166"/>
      <c r="AA703" s="166"/>
      <c r="AB703" s="172"/>
      <c r="AC703" s="172"/>
      <c r="AD703" s="172"/>
      <c r="AE703" s="172"/>
      <c r="AF703" s="172"/>
      <c r="AG703" s="172"/>
      <c r="AH703" s="172"/>
      <c r="AI703" s="172"/>
      <c r="AJ703" s="172"/>
      <c r="AK703" s="172"/>
      <c r="AL703" s="174"/>
      <c r="AM703" s="172"/>
      <c r="AN703" s="172"/>
      <c r="AO703" s="172"/>
      <c r="AP703" s="172"/>
      <c r="AQ703" s="172"/>
      <c r="AR703" s="172"/>
      <c r="AS703" s="172"/>
      <c r="AT703" s="172"/>
      <c r="AU703" s="172"/>
      <c r="AV703" s="172"/>
      <c r="AW703" s="172"/>
      <c r="AX703" s="172"/>
      <c r="AY703" s="172"/>
      <c r="AZ703" s="172"/>
      <c r="BA703" s="172"/>
      <c r="BB703" s="172"/>
      <c r="BC703" s="172"/>
      <c r="BD703" s="172"/>
      <c r="BE703" s="172"/>
      <c r="BF703" s="172"/>
      <c r="BG703" s="172"/>
      <c r="BH703" s="172"/>
      <c r="BI703" s="172"/>
      <c r="BJ703" s="172"/>
      <c r="BK703" s="172"/>
      <c r="BL703" s="172"/>
      <c r="BM703" s="172"/>
      <c r="BN703" s="172"/>
      <c r="BO703" s="172"/>
      <c r="BP703" s="172"/>
      <c r="BQ703" s="172"/>
      <c r="BR703" s="172"/>
      <c r="BS703" s="172"/>
      <c r="BT703" s="172"/>
      <c r="BU703" s="172"/>
      <c r="BV703" s="172"/>
      <c r="BW703" s="172"/>
      <c r="BX703" s="172"/>
      <c r="BY703" s="172"/>
      <c r="BZ703" s="172"/>
      <c r="CA703" s="172"/>
      <c r="CB703" s="172"/>
      <c r="CC703" s="172"/>
      <c r="CD703" s="172"/>
      <c r="CE703" s="172"/>
      <c r="CF703" s="172"/>
      <c r="CG703" s="172"/>
      <c r="CH703" s="172"/>
      <c r="CI703" s="172"/>
      <c r="CJ703" s="172"/>
      <c r="CK703" s="172"/>
      <c r="CL703" s="172"/>
      <c r="CM703" s="172"/>
      <c r="CN703" s="172"/>
      <c r="CO703" s="172"/>
      <c r="CP703" s="172"/>
      <c r="CQ703" s="172"/>
      <c r="CR703" s="172"/>
      <c r="CS703" s="172"/>
      <c r="CT703" s="172"/>
      <c r="CU703" s="172"/>
      <c r="CV703" s="172"/>
      <c r="CW703" s="172"/>
      <c r="CX703" s="172"/>
      <c r="CY703" s="172"/>
      <c r="CZ703" s="172"/>
    </row>
    <row r="704" spans="1:104" ht="11.25" customHeight="1" x14ac:dyDescent="0.25">
      <c r="A704" s="172"/>
      <c r="B704" s="172"/>
      <c r="C704" s="172"/>
      <c r="D704" s="172"/>
      <c r="E704" s="116"/>
      <c r="F704" s="119"/>
      <c r="G704" s="117"/>
      <c r="H704" s="116"/>
      <c r="I704" s="119"/>
      <c r="J704" s="172"/>
      <c r="K704" s="166"/>
      <c r="L704" s="166"/>
      <c r="M704" s="166"/>
      <c r="N704" s="166"/>
      <c r="O704" s="166"/>
      <c r="P704" s="166"/>
      <c r="Q704" s="166"/>
      <c r="R704" s="166"/>
      <c r="S704" s="172"/>
      <c r="T704" s="166"/>
      <c r="U704" s="166"/>
      <c r="V704" s="166"/>
      <c r="W704" s="166"/>
      <c r="X704" s="166"/>
      <c r="Y704" s="166"/>
      <c r="Z704" s="166"/>
      <c r="AA704" s="166"/>
      <c r="AB704" s="172"/>
      <c r="AC704" s="172"/>
      <c r="AD704" s="172"/>
      <c r="AE704" s="172"/>
      <c r="AF704" s="172"/>
      <c r="AG704" s="172"/>
      <c r="AH704" s="172"/>
      <c r="AI704" s="172"/>
      <c r="AJ704" s="172"/>
      <c r="AK704" s="172"/>
      <c r="AL704" s="174"/>
      <c r="AM704" s="172"/>
      <c r="AN704" s="172"/>
      <c r="AO704" s="172"/>
      <c r="AP704" s="172"/>
      <c r="AQ704" s="172"/>
      <c r="AR704" s="172"/>
      <c r="AS704" s="172"/>
      <c r="AT704" s="172"/>
      <c r="AU704" s="172"/>
      <c r="AV704" s="172"/>
      <c r="AW704" s="172"/>
      <c r="AX704" s="172"/>
      <c r="AY704" s="172"/>
      <c r="AZ704" s="172"/>
      <c r="BA704" s="172"/>
      <c r="BB704" s="172"/>
      <c r="BC704" s="172"/>
      <c r="BD704" s="172"/>
      <c r="BE704" s="172"/>
      <c r="BF704" s="172"/>
      <c r="BG704" s="172"/>
      <c r="BH704" s="172"/>
      <c r="BI704" s="172"/>
      <c r="BJ704" s="172"/>
      <c r="BK704" s="172"/>
      <c r="BL704" s="172"/>
      <c r="BM704" s="172"/>
      <c r="BN704" s="172"/>
      <c r="BO704" s="172"/>
      <c r="BP704" s="172"/>
      <c r="BQ704" s="172"/>
      <c r="BR704" s="172"/>
      <c r="BS704" s="172"/>
      <c r="BT704" s="172"/>
      <c r="BU704" s="172"/>
      <c r="BV704" s="172"/>
      <c r="BW704" s="172"/>
      <c r="BX704" s="172"/>
      <c r="BY704" s="172"/>
      <c r="BZ704" s="172"/>
      <c r="CA704" s="172"/>
      <c r="CB704" s="172"/>
      <c r="CC704" s="172"/>
      <c r="CD704" s="172"/>
      <c r="CE704" s="172"/>
      <c r="CF704" s="172"/>
      <c r="CG704" s="172"/>
      <c r="CH704" s="172"/>
      <c r="CI704" s="172"/>
      <c r="CJ704" s="172"/>
      <c r="CK704" s="172"/>
      <c r="CL704" s="172"/>
      <c r="CM704" s="172"/>
      <c r="CN704" s="172"/>
      <c r="CO704" s="172"/>
      <c r="CP704" s="172"/>
      <c r="CQ704" s="172"/>
      <c r="CR704" s="172"/>
      <c r="CS704" s="172"/>
      <c r="CT704" s="172"/>
      <c r="CU704" s="172"/>
      <c r="CV704" s="172"/>
      <c r="CW704" s="172"/>
      <c r="CX704" s="172"/>
      <c r="CY704" s="172"/>
      <c r="CZ704" s="172"/>
    </row>
    <row r="705" spans="1:104" ht="11.25" customHeight="1" x14ac:dyDescent="0.25">
      <c r="A705" s="172"/>
      <c r="B705" s="172"/>
      <c r="C705" s="172"/>
      <c r="D705" s="172"/>
      <c r="E705" s="116"/>
      <c r="F705" s="119"/>
      <c r="G705" s="117"/>
      <c r="H705" s="116"/>
      <c r="I705" s="119"/>
      <c r="J705" s="172"/>
      <c r="K705" s="166"/>
      <c r="L705" s="166"/>
      <c r="M705" s="166"/>
      <c r="N705" s="166"/>
      <c r="O705" s="166"/>
      <c r="P705" s="166"/>
      <c r="Q705" s="166"/>
      <c r="R705" s="166"/>
      <c r="S705" s="172"/>
      <c r="T705" s="166"/>
      <c r="U705" s="166"/>
      <c r="V705" s="166"/>
      <c r="W705" s="166"/>
      <c r="X705" s="166"/>
      <c r="Y705" s="166"/>
      <c r="Z705" s="166"/>
      <c r="AA705" s="166"/>
      <c r="AB705" s="172"/>
      <c r="AC705" s="172"/>
      <c r="AD705" s="172"/>
      <c r="AE705" s="172"/>
      <c r="AF705" s="172"/>
      <c r="AG705" s="172"/>
      <c r="AH705" s="172"/>
      <c r="AI705" s="172"/>
      <c r="AJ705" s="172"/>
      <c r="AK705" s="172"/>
      <c r="AL705" s="174"/>
      <c r="AM705" s="172"/>
      <c r="AN705" s="172"/>
      <c r="AO705" s="172"/>
      <c r="AP705" s="172"/>
      <c r="AQ705" s="172"/>
      <c r="AR705" s="172"/>
      <c r="AS705" s="172"/>
      <c r="AT705" s="172"/>
      <c r="AU705" s="172"/>
      <c r="AV705" s="172"/>
      <c r="AW705" s="172"/>
      <c r="AX705" s="172"/>
      <c r="AY705" s="172"/>
      <c r="AZ705" s="172"/>
      <c r="BA705" s="172"/>
      <c r="BB705" s="172"/>
      <c r="BC705" s="172"/>
      <c r="BD705" s="172"/>
      <c r="BE705" s="172"/>
      <c r="BF705" s="172"/>
      <c r="BG705" s="172"/>
      <c r="BH705" s="172"/>
      <c r="BI705" s="172"/>
      <c r="BJ705" s="172"/>
      <c r="BK705" s="172"/>
      <c r="BL705" s="172"/>
      <c r="BM705" s="172"/>
      <c r="BN705" s="172"/>
      <c r="BO705" s="172"/>
      <c r="BP705" s="172"/>
      <c r="BQ705" s="172"/>
      <c r="BR705" s="172"/>
      <c r="BS705" s="172"/>
      <c r="BT705" s="172"/>
      <c r="BU705" s="172"/>
      <c r="BV705" s="172"/>
      <c r="BW705" s="172"/>
      <c r="BX705" s="172"/>
      <c r="BY705" s="172"/>
      <c r="BZ705" s="172"/>
      <c r="CA705" s="172"/>
      <c r="CB705" s="172"/>
      <c r="CC705" s="172"/>
      <c r="CD705" s="172"/>
      <c r="CE705" s="172"/>
      <c r="CF705" s="172"/>
      <c r="CG705" s="172"/>
      <c r="CH705" s="172"/>
      <c r="CI705" s="172"/>
      <c r="CJ705" s="172"/>
      <c r="CK705" s="172"/>
      <c r="CL705" s="172"/>
      <c r="CM705" s="172"/>
      <c r="CN705" s="172"/>
      <c r="CO705" s="172"/>
      <c r="CP705" s="172"/>
      <c r="CQ705" s="172"/>
      <c r="CR705" s="172"/>
      <c r="CS705" s="172"/>
      <c r="CT705" s="172"/>
      <c r="CU705" s="172"/>
      <c r="CV705" s="172"/>
      <c r="CW705" s="172"/>
      <c r="CX705" s="172"/>
      <c r="CY705" s="172"/>
      <c r="CZ705" s="172"/>
    </row>
    <row r="706" spans="1:104" ht="11.25" customHeight="1" x14ac:dyDescent="0.25">
      <c r="A706" s="172"/>
      <c r="B706" s="172"/>
      <c r="C706" s="172"/>
      <c r="D706" s="172"/>
      <c r="E706" s="116"/>
      <c r="F706" s="119"/>
      <c r="G706" s="117"/>
      <c r="H706" s="116"/>
      <c r="I706" s="119"/>
      <c r="J706" s="172"/>
      <c r="K706" s="166"/>
      <c r="L706" s="166"/>
      <c r="M706" s="166"/>
      <c r="N706" s="166"/>
      <c r="O706" s="166"/>
      <c r="P706" s="166"/>
      <c r="Q706" s="166"/>
      <c r="R706" s="166"/>
      <c r="S706" s="172"/>
      <c r="T706" s="166"/>
      <c r="U706" s="166"/>
      <c r="V706" s="166"/>
      <c r="W706" s="166"/>
      <c r="X706" s="166"/>
      <c r="Y706" s="166"/>
      <c r="Z706" s="166"/>
      <c r="AA706" s="166"/>
      <c r="AB706" s="172"/>
      <c r="AC706" s="172"/>
      <c r="AD706" s="172"/>
      <c r="AE706" s="172"/>
      <c r="AF706" s="172"/>
      <c r="AG706" s="172"/>
      <c r="AH706" s="172"/>
      <c r="AI706" s="172"/>
      <c r="AJ706" s="172"/>
      <c r="AK706" s="172"/>
      <c r="AL706" s="174"/>
      <c r="AM706" s="172"/>
      <c r="AN706" s="172"/>
      <c r="AO706" s="172"/>
      <c r="AP706" s="172"/>
      <c r="AQ706" s="172"/>
      <c r="AR706" s="172"/>
      <c r="AS706" s="172"/>
      <c r="AT706" s="172"/>
      <c r="AU706" s="172"/>
      <c r="AV706" s="172"/>
      <c r="AW706" s="172"/>
      <c r="AX706" s="172"/>
      <c r="AY706" s="172"/>
      <c r="AZ706" s="172"/>
      <c r="BA706" s="172"/>
      <c r="BB706" s="172"/>
      <c r="BC706" s="172"/>
      <c r="BD706" s="172"/>
      <c r="BE706" s="172"/>
      <c r="BF706" s="172"/>
      <c r="BG706" s="172"/>
      <c r="BH706" s="172"/>
      <c r="BI706" s="172"/>
      <c r="BJ706" s="172"/>
      <c r="BK706" s="172"/>
      <c r="BL706" s="172"/>
      <c r="BM706" s="172"/>
      <c r="BN706" s="172"/>
      <c r="BO706" s="172"/>
      <c r="BP706" s="172"/>
      <c r="BQ706" s="172"/>
      <c r="BR706" s="172"/>
      <c r="BS706" s="172"/>
      <c r="BT706" s="172"/>
      <c r="BU706" s="172"/>
      <c r="BV706" s="172"/>
      <c r="BW706" s="172"/>
      <c r="BX706" s="172"/>
      <c r="BY706" s="172"/>
      <c r="BZ706" s="172"/>
      <c r="CA706" s="172"/>
      <c r="CB706" s="172"/>
      <c r="CC706" s="172"/>
      <c r="CD706" s="172"/>
      <c r="CE706" s="172"/>
      <c r="CF706" s="172"/>
      <c r="CG706" s="172"/>
      <c r="CH706" s="172"/>
      <c r="CI706" s="172"/>
      <c r="CJ706" s="172"/>
      <c r="CK706" s="172"/>
      <c r="CL706" s="172"/>
      <c r="CM706" s="172"/>
      <c r="CN706" s="172"/>
      <c r="CO706" s="172"/>
      <c r="CP706" s="172"/>
      <c r="CQ706" s="172"/>
      <c r="CR706" s="172"/>
      <c r="CS706" s="172"/>
      <c r="CT706" s="172"/>
      <c r="CU706" s="172"/>
      <c r="CV706" s="172"/>
      <c r="CW706" s="172"/>
      <c r="CX706" s="172"/>
      <c r="CY706" s="172"/>
      <c r="CZ706" s="172"/>
    </row>
    <row r="707" spans="1:104" ht="11.25" customHeight="1" x14ac:dyDescent="0.25">
      <c r="A707" s="172"/>
      <c r="B707" s="172"/>
      <c r="C707" s="172"/>
      <c r="D707" s="172"/>
      <c r="E707" s="116"/>
      <c r="F707" s="119"/>
      <c r="G707" s="117"/>
      <c r="H707" s="116"/>
      <c r="I707" s="119"/>
      <c r="J707" s="172"/>
      <c r="K707" s="166"/>
      <c r="L707" s="166"/>
      <c r="M707" s="166"/>
      <c r="N707" s="166"/>
      <c r="O707" s="166"/>
      <c r="P707" s="166"/>
      <c r="Q707" s="166"/>
      <c r="R707" s="166"/>
      <c r="S707" s="172"/>
      <c r="T707" s="166"/>
      <c r="U707" s="166"/>
      <c r="V707" s="166"/>
      <c r="W707" s="166"/>
      <c r="X707" s="166"/>
      <c r="Y707" s="166"/>
      <c r="Z707" s="166"/>
      <c r="AA707" s="166"/>
      <c r="AB707" s="172"/>
      <c r="AC707" s="172"/>
      <c r="AD707" s="172"/>
      <c r="AE707" s="172"/>
      <c r="AF707" s="172"/>
      <c r="AG707" s="172"/>
      <c r="AH707" s="172"/>
      <c r="AI707" s="172"/>
      <c r="AJ707" s="172"/>
      <c r="AK707" s="172"/>
      <c r="AL707" s="174"/>
      <c r="AM707" s="172"/>
      <c r="AN707" s="172"/>
      <c r="AO707" s="172"/>
      <c r="AP707" s="172"/>
      <c r="AQ707" s="172"/>
      <c r="AR707" s="172"/>
      <c r="AS707" s="172"/>
      <c r="AT707" s="172"/>
      <c r="AU707" s="172"/>
      <c r="AV707" s="172"/>
      <c r="AW707" s="172"/>
      <c r="AX707" s="172"/>
      <c r="AY707" s="172"/>
      <c r="AZ707" s="172"/>
      <c r="BA707" s="172"/>
      <c r="BB707" s="172"/>
      <c r="BC707" s="172"/>
      <c r="BD707" s="172"/>
      <c r="BE707" s="172"/>
      <c r="BF707" s="172"/>
      <c r="BG707" s="172"/>
      <c r="BH707" s="172"/>
      <c r="BI707" s="172"/>
      <c r="BJ707" s="172"/>
      <c r="BK707" s="172"/>
      <c r="BL707" s="172"/>
      <c r="BM707" s="172"/>
      <c r="BN707" s="172"/>
      <c r="BO707" s="172"/>
      <c r="BP707" s="172"/>
      <c r="BQ707" s="172"/>
      <c r="BR707" s="172"/>
      <c r="BS707" s="172"/>
      <c r="BT707" s="172"/>
      <c r="BU707" s="172"/>
      <c r="BV707" s="172"/>
      <c r="BW707" s="172"/>
      <c r="BX707" s="172"/>
      <c r="BY707" s="172"/>
      <c r="BZ707" s="172"/>
      <c r="CA707" s="172"/>
      <c r="CB707" s="172"/>
      <c r="CC707" s="172"/>
      <c r="CD707" s="172"/>
      <c r="CE707" s="172"/>
      <c r="CF707" s="172"/>
      <c r="CG707" s="172"/>
      <c r="CH707" s="172"/>
      <c r="CI707" s="172"/>
      <c r="CJ707" s="172"/>
      <c r="CK707" s="172"/>
      <c r="CL707" s="172"/>
      <c r="CM707" s="172"/>
      <c r="CN707" s="172"/>
      <c r="CO707" s="172"/>
      <c r="CP707" s="172"/>
      <c r="CQ707" s="172"/>
      <c r="CR707" s="172"/>
      <c r="CS707" s="172"/>
      <c r="CT707" s="172"/>
      <c r="CU707" s="172"/>
      <c r="CV707" s="172"/>
      <c r="CW707" s="172"/>
      <c r="CX707" s="172"/>
      <c r="CY707" s="172"/>
      <c r="CZ707" s="172"/>
    </row>
    <row r="708" spans="1:104" ht="11.25" customHeight="1" x14ac:dyDescent="0.25">
      <c r="A708" s="172"/>
      <c r="B708" s="172"/>
      <c r="C708" s="172"/>
      <c r="D708" s="172"/>
      <c r="E708" s="116"/>
      <c r="F708" s="119"/>
      <c r="G708" s="117"/>
      <c r="H708" s="116"/>
      <c r="I708" s="119"/>
      <c r="J708" s="172"/>
      <c r="K708" s="166"/>
      <c r="L708" s="166"/>
      <c r="M708" s="166"/>
      <c r="N708" s="166"/>
      <c r="O708" s="166"/>
      <c r="P708" s="166"/>
      <c r="Q708" s="166"/>
      <c r="R708" s="166"/>
      <c r="S708" s="172"/>
      <c r="T708" s="166"/>
      <c r="U708" s="166"/>
      <c r="V708" s="166"/>
      <c r="W708" s="166"/>
      <c r="X708" s="166"/>
      <c r="Y708" s="166"/>
      <c r="Z708" s="166"/>
      <c r="AA708" s="166"/>
      <c r="AB708" s="172"/>
      <c r="AC708" s="172"/>
      <c r="AD708" s="172"/>
      <c r="AE708" s="172"/>
      <c r="AF708" s="172"/>
      <c r="AG708" s="172"/>
      <c r="AH708" s="172"/>
      <c r="AI708" s="172"/>
      <c r="AJ708" s="172"/>
      <c r="AK708" s="172"/>
      <c r="AL708" s="174"/>
      <c r="AM708" s="172"/>
      <c r="AN708" s="172"/>
      <c r="AO708" s="172"/>
      <c r="AP708" s="172"/>
      <c r="AQ708" s="172"/>
      <c r="AR708" s="172"/>
      <c r="AS708" s="172"/>
      <c r="AT708" s="172"/>
      <c r="AU708" s="172"/>
      <c r="AV708" s="172"/>
      <c r="AW708" s="172"/>
      <c r="AX708" s="172"/>
      <c r="AY708" s="172"/>
      <c r="AZ708" s="172"/>
      <c r="BA708" s="172"/>
      <c r="BB708" s="172"/>
      <c r="BC708" s="172"/>
      <c r="BD708" s="172"/>
      <c r="BE708" s="172"/>
      <c r="BF708" s="172"/>
      <c r="BG708" s="172"/>
      <c r="BH708" s="172"/>
      <c r="BI708" s="172"/>
      <c r="BJ708" s="172"/>
      <c r="BK708" s="172"/>
      <c r="BL708" s="172"/>
      <c r="BM708" s="172"/>
      <c r="BN708" s="172"/>
      <c r="BO708" s="172"/>
      <c r="BP708" s="172"/>
      <c r="BQ708" s="172"/>
      <c r="BR708" s="172"/>
      <c r="BS708" s="172"/>
      <c r="BT708" s="172"/>
      <c r="BU708" s="172"/>
      <c r="BV708" s="172"/>
      <c r="BW708" s="172"/>
      <c r="BX708" s="172"/>
      <c r="BY708" s="172"/>
      <c r="BZ708" s="172"/>
      <c r="CA708" s="172"/>
      <c r="CB708" s="172"/>
      <c r="CC708" s="172"/>
      <c r="CD708" s="172"/>
      <c r="CE708" s="172"/>
      <c r="CF708" s="172"/>
      <c r="CG708" s="172"/>
      <c r="CH708" s="172"/>
      <c r="CI708" s="172"/>
      <c r="CJ708" s="172"/>
      <c r="CK708" s="172"/>
      <c r="CL708" s="172"/>
      <c r="CM708" s="172"/>
      <c r="CN708" s="172"/>
      <c r="CO708" s="172"/>
      <c r="CP708" s="172"/>
      <c r="CQ708" s="172"/>
      <c r="CR708" s="172"/>
      <c r="CS708" s="172"/>
      <c r="CT708" s="172"/>
      <c r="CU708" s="172"/>
      <c r="CV708" s="172"/>
      <c r="CW708" s="172"/>
      <c r="CX708" s="172"/>
      <c r="CY708" s="172"/>
      <c r="CZ708" s="172"/>
    </row>
    <row r="709" spans="1:104" ht="11.25" customHeight="1" x14ac:dyDescent="0.25">
      <c r="A709" s="172"/>
      <c r="B709" s="172"/>
      <c r="C709" s="172"/>
      <c r="D709" s="172"/>
      <c r="E709" s="116"/>
      <c r="F709" s="119"/>
      <c r="G709" s="117"/>
      <c r="H709" s="116"/>
      <c r="I709" s="119"/>
      <c r="J709" s="172"/>
      <c r="K709" s="166"/>
      <c r="L709" s="166"/>
      <c r="M709" s="166"/>
      <c r="N709" s="166"/>
      <c r="O709" s="166"/>
      <c r="P709" s="166"/>
      <c r="Q709" s="166"/>
      <c r="R709" s="166"/>
      <c r="S709" s="172"/>
      <c r="T709" s="166"/>
      <c r="U709" s="166"/>
      <c r="V709" s="166"/>
      <c r="W709" s="166"/>
      <c r="X709" s="166"/>
      <c r="Y709" s="166"/>
      <c r="Z709" s="166"/>
      <c r="AA709" s="166"/>
      <c r="AB709" s="172"/>
      <c r="AC709" s="172"/>
      <c r="AD709" s="172"/>
      <c r="AE709" s="172"/>
      <c r="AF709" s="172"/>
      <c r="AG709" s="172"/>
      <c r="AH709" s="172"/>
      <c r="AI709" s="172"/>
      <c r="AJ709" s="172"/>
      <c r="AK709" s="172"/>
      <c r="AL709" s="174"/>
      <c r="AM709" s="172"/>
      <c r="AN709" s="172"/>
      <c r="AO709" s="172"/>
      <c r="AP709" s="172"/>
      <c r="AQ709" s="172"/>
      <c r="AR709" s="172"/>
      <c r="AS709" s="172"/>
      <c r="AT709" s="172"/>
      <c r="AU709" s="172"/>
      <c r="AV709" s="172"/>
      <c r="AW709" s="172"/>
      <c r="AX709" s="172"/>
      <c r="AY709" s="172"/>
      <c r="AZ709" s="172"/>
      <c r="BA709" s="172"/>
      <c r="BB709" s="172"/>
      <c r="BC709" s="172"/>
      <c r="BD709" s="172"/>
      <c r="BE709" s="172"/>
      <c r="BF709" s="172"/>
      <c r="BG709" s="172"/>
      <c r="BH709" s="172"/>
      <c r="BI709" s="172"/>
      <c r="BJ709" s="172"/>
      <c r="BK709" s="172"/>
      <c r="BL709" s="172"/>
      <c r="BM709" s="172"/>
      <c r="BN709" s="172"/>
      <c r="BO709" s="172"/>
      <c r="BP709" s="172"/>
      <c r="BQ709" s="172"/>
      <c r="BR709" s="172"/>
      <c r="BS709" s="172"/>
      <c r="BT709" s="172"/>
      <c r="BU709" s="172"/>
      <c r="BV709" s="172"/>
      <c r="BW709" s="172"/>
      <c r="BX709" s="172"/>
      <c r="BY709" s="172"/>
      <c r="BZ709" s="172"/>
      <c r="CA709" s="172"/>
      <c r="CB709" s="172"/>
      <c r="CC709" s="172"/>
      <c r="CD709" s="172"/>
      <c r="CE709" s="172"/>
      <c r="CF709" s="172"/>
      <c r="CG709" s="172"/>
      <c r="CH709" s="172"/>
      <c r="CI709" s="172"/>
      <c r="CJ709" s="172"/>
      <c r="CK709" s="172"/>
      <c r="CL709" s="172"/>
      <c r="CM709" s="172"/>
      <c r="CN709" s="172"/>
      <c r="CO709" s="172"/>
      <c r="CP709" s="172"/>
      <c r="CQ709" s="172"/>
      <c r="CR709" s="172"/>
      <c r="CS709" s="172"/>
      <c r="CT709" s="172"/>
      <c r="CU709" s="172"/>
      <c r="CV709" s="172"/>
      <c r="CW709" s="172"/>
      <c r="CX709" s="172"/>
      <c r="CY709" s="172"/>
      <c r="CZ709" s="172"/>
    </row>
    <row r="710" spans="1:104" ht="11.25" customHeight="1" x14ac:dyDescent="0.25">
      <c r="A710" s="172"/>
      <c r="B710" s="172"/>
      <c r="C710" s="172"/>
      <c r="D710" s="172"/>
      <c r="E710" s="116"/>
      <c r="F710" s="119"/>
      <c r="G710" s="117"/>
      <c r="H710" s="116"/>
      <c r="I710" s="119"/>
      <c r="J710" s="172"/>
      <c r="K710" s="166"/>
      <c r="L710" s="166"/>
      <c r="M710" s="166"/>
      <c r="N710" s="166"/>
      <c r="O710" s="166"/>
      <c r="P710" s="166"/>
      <c r="Q710" s="166"/>
      <c r="R710" s="166"/>
      <c r="S710" s="172"/>
      <c r="T710" s="166"/>
      <c r="U710" s="166"/>
      <c r="V710" s="166"/>
      <c r="W710" s="166"/>
      <c r="X710" s="166"/>
      <c r="Y710" s="166"/>
      <c r="Z710" s="166"/>
      <c r="AA710" s="166"/>
      <c r="AB710" s="172"/>
      <c r="AC710" s="172"/>
      <c r="AD710" s="172"/>
      <c r="AE710" s="172"/>
      <c r="AF710" s="172"/>
      <c r="AG710" s="172"/>
      <c r="AH710" s="172"/>
      <c r="AI710" s="172"/>
      <c r="AJ710" s="172"/>
      <c r="AK710" s="172"/>
      <c r="AL710" s="174"/>
      <c r="AM710" s="172"/>
      <c r="AN710" s="172"/>
      <c r="AO710" s="172"/>
      <c r="AP710" s="172"/>
      <c r="AQ710" s="172"/>
      <c r="AR710" s="172"/>
      <c r="AS710" s="172"/>
      <c r="AT710" s="172"/>
      <c r="AU710" s="172"/>
      <c r="AV710" s="172"/>
      <c r="AW710" s="172"/>
      <c r="AX710" s="172"/>
      <c r="AY710" s="172"/>
      <c r="AZ710" s="172"/>
      <c r="BA710" s="172"/>
      <c r="BB710" s="172"/>
      <c r="BC710" s="172"/>
      <c r="BD710" s="172"/>
      <c r="BE710" s="172"/>
      <c r="BF710" s="172"/>
      <c r="BG710" s="172"/>
      <c r="BH710" s="172"/>
      <c r="BI710" s="172"/>
      <c r="BJ710" s="172"/>
      <c r="BK710" s="172"/>
      <c r="BL710" s="172"/>
      <c r="BM710" s="172"/>
      <c r="BN710" s="172"/>
      <c r="BO710" s="172"/>
      <c r="BP710" s="172"/>
      <c r="BQ710" s="172"/>
      <c r="BR710" s="172"/>
      <c r="BS710" s="172"/>
      <c r="BT710" s="172"/>
      <c r="BU710" s="172"/>
      <c r="BV710" s="172"/>
      <c r="BW710" s="172"/>
      <c r="BX710" s="172"/>
      <c r="BY710" s="172"/>
      <c r="BZ710" s="172"/>
      <c r="CA710" s="172"/>
      <c r="CB710" s="172"/>
      <c r="CC710" s="172"/>
      <c r="CD710" s="172"/>
      <c r="CE710" s="172"/>
      <c r="CF710" s="172"/>
      <c r="CG710" s="172"/>
      <c r="CH710" s="172"/>
      <c r="CI710" s="172"/>
      <c r="CJ710" s="172"/>
      <c r="CK710" s="172"/>
      <c r="CL710" s="172"/>
      <c r="CM710" s="172"/>
      <c r="CN710" s="172"/>
      <c r="CO710" s="172"/>
      <c r="CP710" s="172"/>
      <c r="CQ710" s="172"/>
      <c r="CR710" s="172"/>
      <c r="CS710" s="172"/>
      <c r="CT710" s="172"/>
      <c r="CU710" s="172"/>
      <c r="CV710" s="172"/>
      <c r="CW710" s="172"/>
      <c r="CX710" s="172"/>
      <c r="CY710" s="172"/>
      <c r="CZ710" s="172"/>
    </row>
    <row r="711" spans="1:104" ht="11.25" customHeight="1" x14ac:dyDescent="0.25">
      <c r="A711" s="172"/>
      <c r="B711" s="172"/>
      <c r="C711" s="172"/>
      <c r="D711" s="172"/>
      <c r="E711" s="116"/>
      <c r="F711" s="119"/>
      <c r="G711" s="117"/>
      <c r="H711" s="116"/>
      <c r="I711" s="119"/>
      <c r="J711" s="172"/>
      <c r="K711" s="166"/>
      <c r="L711" s="166"/>
      <c r="M711" s="166"/>
      <c r="N711" s="166"/>
      <c r="O711" s="166"/>
      <c r="P711" s="166"/>
      <c r="Q711" s="166"/>
      <c r="R711" s="166"/>
      <c r="S711" s="172"/>
      <c r="T711" s="166"/>
      <c r="U711" s="166"/>
      <c r="V711" s="166"/>
      <c r="W711" s="166"/>
      <c r="X711" s="166"/>
      <c r="Y711" s="166"/>
      <c r="Z711" s="166"/>
      <c r="AA711" s="166"/>
      <c r="AB711" s="172"/>
      <c r="AC711" s="172"/>
      <c r="AD711" s="172"/>
      <c r="AE711" s="172"/>
      <c r="AF711" s="172"/>
      <c r="AG711" s="172"/>
      <c r="AH711" s="172"/>
      <c r="AI711" s="172"/>
      <c r="AJ711" s="172"/>
      <c r="AK711" s="172"/>
      <c r="AL711" s="174"/>
      <c r="AM711" s="172"/>
      <c r="AN711" s="172"/>
      <c r="AO711" s="172"/>
      <c r="AP711" s="172"/>
      <c r="AQ711" s="172"/>
      <c r="AR711" s="172"/>
      <c r="AS711" s="172"/>
      <c r="AT711" s="172"/>
      <c r="AU711" s="172"/>
      <c r="AV711" s="172"/>
      <c r="AW711" s="172"/>
      <c r="AX711" s="172"/>
      <c r="AY711" s="172"/>
      <c r="AZ711" s="172"/>
      <c r="BA711" s="172"/>
      <c r="BB711" s="172"/>
      <c r="BC711" s="172"/>
      <c r="BD711" s="172"/>
      <c r="BE711" s="172"/>
      <c r="BF711" s="172"/>
      <c r="BG711" s="172"/>
      <c r="BH711" s="172"/>
      <c r="BI711" s="172"/>
      <c r="BJ711" s="172"/>
      <c r="BK711" s="172"/>
      <c r="BL711" s="172"/>
      <c r="BM711" s="172"/>
      <c r="BN711" s="172"/>
      <c r="BO711" s="172"/>
      <c r="BP711" s="172"/>
      <c r="BQ711" s="172"/>
      <c r="BR711" s="172"/>
      <c r="BS711" s="172"/>
      <c r="BT711" s="172"/>
      <c r="BU711" s="172"/>
      <c r="BV711" s="172"/>
      <c r="BW711" s="172"/>
      <c r="BX711" s="172"/>
      <c r="BY711" s="172"/>
      <c r="BZ711" s="172"/>
      <c r="CA711" s="172"/>
      <c r="CB711" s="172"/>
      <c r="CC711" s="172"/>
      <c r="CD711" s="172"/>
      <c r="CE711" s="172"/>
      <c r="CF711" s="172"/>
      <c r="CG711" s="172"/>
      <c r="CH711" s="172"/>
      <c r="CI711" s="172"/>
      <c r="CJ711" s="172"/>
      <c r="CK711" s="172"/>
      <c r="CL711" s="172"/>
      <c r="CM711" s="172"/>
      <c r="CN711" s="172"/>
      <c r="CO711" s="172"/>
      <c r="CP711" s="172"/>
      <c r="CQ711" s="172"/>
      <c r="CR711" s="172"/>
      <c r="CS711" s="172"/>
      <c r="CT711" s="172"/>
      <c r="CU711" s="172"/>
      <c r="CV711" s="172"/>
      <c r="CW711" s="172"/>
      <c r="CX711" s="172"/>
      <c r="CY711" s="172"/>
      <c r="CZ711" s="172"/>
    </row>
    <row r="712" spans="1:104" ht="11.25" customHeight="1" x14ac:dyDescent="0.25">
      <c r="A712" s="172"/>
      <c r="B712" s="172"/>
      <c r="C712" s="172"/>
      <c r="D712" s="172"/>
      <c r="E712" s="116"/>
      <c r="F712" s="119"/>
      <c r="G712" s="117"/>
      <c r="H712" s="116"/>
      <c r="I712" s="119"/>
      <c r="J712" s="172"/>
      <c r="K712" s="166"/>
      <c r="L712" s="166"/>
      <c r="M712" s="166"/>
      <c r="N712" s="166"/>
      <c r="O712" s="166"/>
      <c r="P712" s="166"/>
      <c r="Q712" s="166"/>
      <c r="R712" s="166"/>
      <c r="S712" s="172"/>
      <c r="T712" s="166"/>
      <c r="U712" s="166"/>
      <c r="V712" s="166"/>
      <c r="W712" s="166"/>
      <c r="X712" s="166"/>
      <c r="Y712" s="166"/>
      <c r="Z712" s="166"/>
      <c r="AA712" s="166"/>
      <c r="AB712" s="172"/>
      <c r="AC712" s="172"/>
      <c r="AD712" s="172"/>
      <c r="AE712" s="172"/>
      <c r="AF712" s="172"/>
      <c r="AG712" s="172"/>
      <c r="AH712" s="172"/>
      <c r="AI712" s="172"/>
      <c r="AJ712" s="172"/>
      <c r="AK712" s="172"/>
      <c r="AL712" s="174"/>
      <c r="AM712" s="172"/>
      <c r="AN712" s="172"/>
      <c r="AO712" s="172"/>
      <c r="AP712" s="172"/>
      <c r="AQ712" s="172"/>
      <c r="AR712" s="172"/>
      <c r="AS712" s="172"/>
      <c r="AT712" s="172"/>
      <c r="AU712" s="172"/>
      <c r="AV712" s="172"/>
      <c r="AW712" s="172"/>
      <c r="AX712" s="172"/>
      <c r="AY712" s="172"/>
      <c r="AZ712" s="172"/>
      <c r="BA712" s="172"/>
      <c r="BB712" s="172"/>
      <c r="BC712" s="172"/>
      <c r="BD712" s="172"/>
      <c r="BE712" s="172"/>
      <c r="BF712" s="172"/>
      <c r="BG712" s="172"/>
      <c r="BH712" s="172"/>
      <c r="BI712" s="172"/>
      <c r="BJ712" s="172"/>
      <c r="BK712" s="172"/>
      <c r="BL712" s="172"/>
      <c r="BM712" s="172"/>
      <c r="BN712" s="172"/>
      <c r="BO712" s="172"/>
      <c r="BP712" s="172"/>
      <c r="BQ712" s="172"/>
      <c r="BR712" s="172"/>
      <c r="BS712" s="172"/>
      <c r="BT712" s="172"/>
      <c r="BU712" s="172"/>
      <c r="BV712" s="172"/>
      <c r="BW712" s="172"/>
      <c r="BX712" s="172"/>
      <c r="BY712" s="172"/>
      <c r="BZ712" s="172"/>
      <c r="CA712" s="172"/>
      <c r="CB712" s="172"/>
      <c r="CC712" s="172"/>
      <c r="CD712" s="172"/>
      <c r="CE712" s="172"/>
      <c r="CF712" s="172"/>
      <c r="CG712" s="172"/>
      <c r="CH712" s="172"/>
      <c r="CI712" s="172"/>
      <c r="CJ712" s="172"/>
      <c r="CK712" s="172"/>
      <c r="CL712" s="172"/>
      <c r="CM712" s="172"/>
      <c r="CN712" s="172"/>
      <c r="CO712" s="172"/>
      <c r="CP712" s="172"/>
      <c r="CQ712" s="172"/>
      <c r="CR712" s="172"/>
      <c r="CS712" s="172"/>
      <c r="CT712" s="172"/>
      <c r="CU712" s="172"/>
      <c r="CV712" s="172"/>
      <c r="CW712" s="172"/>
      <c r="CX712" s="172"/>
      <c r="CY712" s="172"/>
      <c r="CZ712" s="172"/>
    </row>
    <row r="713" spans="1:104" ht="11.25" customHeight="1" x14ac:dyDescent="0.25">
      <c r="A713" s="172"/>
      <c r="B713" s="172"/>
      <c r="C713" s="172"/>
      <c r="D713" s="172"/>
      <c r="E713" s="116"/>
      <c r="F713" s="119"/>
      <c r="G713" s="117"/>
      <c r="H713" s="116"/>
      <c r="I713" s="119"/>
      <c r="J713" s="172"/>
      <c r="K713" s="166"/>
      <c r="L713" s="166"/>
      <c r="M713" s="166"/>
      <c r="N713" s="166"/>
      <c r="O713" s="166"/>
      <c r="P713" s="166"/>
      <c r="Q713" s="166"/>
      <c r="R713" s="166"/>
      <c r="S713" s="172"/>
      <c r="T713" s="166"/>
      <c r="U713" s="166"/>
      <c r="V713" s="166"/>
      <c r="W713" s="166"/>
      <c r="X713" s="166"/>
      <c r="Y713" s="166"/>
      <c r="Z713" s="166"/>
      <c r="AA713" s="166"/>
      <c r="AB713" s="172"/>
      <c r="AC713" s="172"/>
      <c r="AD713" s="172"/>
      <c r="AE713" s="172"/>
      <c r="AF713" s="172"/>
      <c r="AG713" s="172"/>
      <c r="AH713" s="172"/>
      <c r="AI713" s="172"/>
      <c r="AJ713" s="172"/>
      <c r="AK713" s="172"/>
      <c r="AL713" s="174"/>
      <c r="AM713" s="172"/>
      <c r="AN713" s="172"/>
      <c r="AO713" s="172"/>
      <c r="AP713" s="172"/>
      <c r="AQ713" s="172"/>
      <c r="AR713" s="172"/>
      <c r="AS713" s="172"/>
      <c r="AT713" s="172"/>
      <c r="AU713" s="172"/>
      <c r="AV713" s="172"/>
      <c r="AW713" s="172"/>
      <c r="AX713" s="172"/>
      <c r="AY713" s="172"/>
      <c r="AZ713" s="172"/>
      <c r="BA713" s="172"/>
      <c r="BB713" s="172"/>
      <c r="BC713" s="172"/>
      <c r="BD713" s="172"/>
      <c r="BE713" s="172"/>
      <c r="BF713" s="172"/>
      <c r="BG713" s="172"/>
      <c r="BH713" s="172"/>
      <c r="BI713" s="172"/>
      <c r="BJ713" s="172"/>
      <c r="BK713" s="172"/>
      <c r="BL713" s="172"/>
      <c r="BM713" s="172"/>
      <c r="BN713" s="172"/>
      <c r="BO713" s="172"/>
      <c r="BP713" s="172"/>
      <c r="BQ713" s="172"/>
      <c r="BR713" s="172"/>
      <c r="BS713" s="172"/>
      <c r="BT713" s="172"/>
      <c r="BU713" s="172"/>
      <c r="BV713" s="172"/>
      <c r="BW713" s="172"/>
      <c r="BX713" s="172"/>
      <c r="BY713" s="172"/>
      <c r="BZ713" s="172"/>
      <c r="CA713" s="172"/>
      <c r="CB713" s="172"/>
      <c r="CC713" s="172"/>
      <c r="CD713" s="172"/>
      <c r="CE713" s="172"/>
      <c r="CF713" s="172"/>
      <c r="CG713" s="172"/>
      <c r="CH713" s="172"/>
      <c r="CI713" s="172"/>
      <c r="CJ713" s="172"/>
      <c r="CK713" s="172"/>
      <c r="CL713" s="172"/>
      <c r="CM713" s="172"/>
      <c r="CN713" s="172"/>
      <c r="CO713" s="172"/>
      <c r="CP713" s="172"/>
      <c r="CQ713" s="172"/>
      <c r="CR713" s="172"/>
      <c r="CS713" s="172"/>
      <c r="CT713" s="172"/>
      <c r="CU713" s="172"/>
      <c r="CV713" s="172"/>
      <c r="CW713" s="172"/>
      <c r="CX713" s="172"/>
      <c r="CY713" s="172"/>
      <c r="CZ713" s="172"/>
    </row>
    <row r="714" spans="1:104" ht="11.25" customHeight="1" x14ac:dyDescent="0.25">
      <c r="A714" s="172"/>
      <c r="B714" s="172"/>
      <c r="C714" s="172"/>
      <c r="D714" s="172"/>
      <c r="E714" s="116"/>
      <c r="F714" s="119"/>
      <c r="G714" s="117"/>
      <c r="H714" s="116"/>
      <c r="I714" s="119"/>
      <c r="J714" s="172"/>
      <c r="K714" s="166"/>
      <c r="L714" s="166"/>
      <c r="M714" s="166"/>
      <c r="N714" s="166"/>
      <c r="O714" s="166"/>
      <c r="P714" s="166"/>
      <c r="Q714" s="166"/>
      <c r="R714" s="166"/>
      <c r="S714" s="172"/>
      <c r="T714" s="166"/>
      <c r="U714" s="166"/>
      <c r="V714" s="166"/>
      <c r="W714" s="166"/>
      <c r="X714" s="166"/>
      <c r="Y714" s="166"/>
      <c r="Z714" s="166"/>
      <c r="AA714" s="166"/>
      <c r="AB714" s="172"/>
      <c r="AC714" s="172"/>
      <c r="AD714" s="172"/>
      <c r="AE714" s="172"/>
      <c r="AF714" s="172"/>
      <c r="AG714" s="172"/>
      <c r="AH714" s="172"/>
      <c r="AI714" s="172"/>
      <c r="AJ714" s="172"/>
      <c r="AK714" s="172"/>
      <c r="AL714" s="174"/>
      <c r="AM714" s="172"/>
      <c r="AN714" s="172"/>
      <c r="AO714" s="172"/>
      <c r="AP714" s="172"/>
      <c r="AQ714" s="172"/>
      <c r="AR714" s="172"/>
      <c r="AS714" s="172"/>
      <c r="AT714" s="172"/>
      <c r="AU714" s="172"/>
      <c r="AV714" s="172"/>
      <c r="AW714" s="172"/>
      <c r="AX714" s="172"/>
      <c r="AY714" s="172"/>
      <c r="AZ714" s="172"/>
      <c r="BA714" s="172"/>
      <c r="BB714" s="172"/>
      <c r="BC714" s="172"/>
      <c r="BD714" s="172"/>
      <c r="BE714" s="172"/>
      <c r="BF714" s="172"/>
      <c r="BG714" s="172"/>
      <c r="BH714" s="172"/>
      <c r="BI714" s="172"/>
      <c r="BJ714" s="172"/>
      <c r="BK714" s="172"/>
      <c r="BL714" s="172"/>
      <c r="BM714" s="172"/>
      <c r="BN714" s="172"/>
      <c r="BO714" s="172"/>
      <c r="BP714" s="172"/>
      <c r="BQ714" s="172"/>
      <c r="BR714" s="172"/>
      <c r="BS714" s="172"/>
      <c r="BT714" s="172"/>
      <c r="BU714" s="172"/>
      <c r="BV714" s="172"/>
      <c r="BW714" s="172"/>
      <c r="BX714" s="172"/>
      <c r="BY714" s="172"/>
      <c r="BZ714" s="172"/>
      <c r="CA714" s="172"/>
      <c r="CB714" s="172"/>
      <c r="CC714" s="172"/>
      <c r="CD714" s="172"/>
      <c r="CE714" s="172"/>
      <c r="CF714" s="172"/>
      <c r="CG714" s="172"/>
      <c r="CH714" s="172"/>
      <c r="CI714" s="172"/>
      <c r="CJ714" s="172"/>
      <c r="CK714" s="172"/>
      <c r="CL714" s="172"/>
      <c r="CM714" s="172"/>
      <c r="CN714" s="172"/>
      <c r="CO714" s="172"/>
      <c r="CP714" s="172"/>
      <c r="CQ714" s="172"/>
      <c r="CR714" s="172"/>
      <c r="CS714" s="172"/>
      <c r="CT714" s="172"/>
      <c r="CU714" s="172"/>
      <c r="CV714" s="172"/>
      <c r="CW714" s="172"/>
      <c r="CX714" s="172"/>
      <c r="CY714" s="172"/>
      <c r="CZ714" s="172"/>
    </row>
    <row r="715" spans="1:104" ht="11.25" customHeight="1" x14ac:dyDescent="0.25">
      <c r="A715" s="172"/>
      <c r="B715" s="172"/>
      <c r="C715" s="172"/>
      <c r="D715" s="172"/>
      <c r="E715" s="116"/>
      <c r="F715" s="119"/>
      <c r="G715" s="117"/>
      <c r="H715" s="116"/>
      <c r="I715" s="119"/>
      <c r="J715" s="172"/>
      <c r="K715" s="166"/>
      <c r="L715" s="166"/>
      <c r="M715" s="166"/>
      <c r="N715" s="166"/>
      <c r="O715" s="166"/>
      <c r="P715" s="166"/>
      <c r="Q715" s="166"/>
      <c r="R715" s="166"/>
      <c r="S715" s="172"/>
      <c r="T715" s="166"/>
      <c r="U715" s="166"/>
      <c r="V715" s="166"/>
      <c r="W715" s="166"/>
      <c r="X715" s="166"/>
      <c r="Y715" s="166"/>
      <c r="Z715" s="166"/>
      <c r="AA715" s="166"/>
      <c r="AB715" s="172"/>
      <c r="AC715" s="172"/>
      <c r="AD715" s="172"/>
      <c r="AE715" s="172"/>
      <c r="AF715" s="172"/>
      <c r="AG715" s="172"/>
      <c r="AH715" s="172"/>
      <c r="AI715" s="172"/>
      <c r="AJ715" s="172"/>
      <c r="AK715" s="172"/>
      <c r="AL715" s="174"/>
      <c r="AM715" s="172"/>
      <c r="AN715" s="172"/>
      <c r="AO715" s="172"/>
      <c r="AP715" s="172"/>
      <c r="AQ715" s="172"/>
      <c r="AR715" s="172"/>
      <c r="AS715" s="172"/>
      <c r="AT715" s="172"/>
      <c r="AU715" s="172"/>
      <c r="AV715" s="172"/>
      <c r="AW715" s="172"/>
      <c r="AX715" s="172"/>
      <c r="AY715" s="172"/>
      <c r="AZ715" s="172"/>
      <c r="BA715" s="172"/>
      <c r="BB715" s="172"/>
      <c r="BC715" s="172"/>
      <c r="BD715" s="172"/>
      <c r="BE715" s="172"/>
      <c r="BF715" s="172"/>
      <c r="BG715" s="172"/>
      <c r="BH715" s="172"/>
      <c r="BI715" s="172"/>
      <c r="BJ715" s="172"/>
      <c r="BK715" s="172"/>
      <c r="BL715" s="172"/>
      <c r="BM715" s="172"/>
      <c r="BN715" s="172"/>
      <c r="BO715" s="172"/>
      <c r="BP715" s="172"/>
      <c r="BQ715" s="172"/>
      <c r="BR715" s="172"/>
      <c r="BS715" s="172"/>
      <c r="BT715" s="172"/>
      <c r="BU715" s="172"/>
      <c r="BV715" s="172"/>
      <c r="BW715" s="172"/>
      <c r="BX715" s="172"/>
      <c r="BY715" s="172"/>
      <c r="BZ715" s="172"/>
      <c r="CA715" s="172"/>
      <c r="CB715" s="172"/>
      <c r="CC715" s="172"/>
      <c r="CD715" s="172"/>
      <c r="CE715" s="172"/>
      <c r="CF715" s="172"/>
      <c r="CG715" s="172"/>
      <c r="CH715" s="172"/>
      <c r="CI715" s="172"/>
      <c r="CJ715" s="172"/>
      <c r="CK715" s="172"/>
      <c r="CL715" s="172"/>
      <c r="CM715" s="172"/>
      <c r="CN715" s="172"/>
      <c r="CO715" s="172"/>
      <c r="CP715" s="172"/>
      <c r="CQ715" s="172"/>
      <c r="CR715" s="172"/>
      <c r="CS715" s="172"/>
      <c r="CT715" s="172"/>
      <c r="CU715" s="172"/>
      <c r="CV715" s="172"/>
      <c r="CW715" s="172"/>
      <c r="CX715" s="172"/>
      <c r="CY715" s="172"/>
      <c r="CZ715" s="172"/>
    </row>
    <row r="716" spans="1:104" ht="11.25" customHeight="1" x14ac:dyDescent="0.25">
      <c r="A716" s="172"/>
      <c r="B716" s="172"/>
      <c r="C716" s="172"/>
      <c r="D716" s="172"/>
      <c r="E716" s="116"/>
      <c r="F716" s="119"/>
      <c r="G716" s="117"/>
      <c r="H716" s="116"/>
      <c r="I716" s="119"/>
      <c r="J716" s="172"/>
      <c r="K716" s="166"/>
      <c r="L716" s="166"/>
      <c r="M716" s="166"/>
      <c r="N716" s="166"/>
      <c r="O716" s="166"/>
      <c r="P716" s="166"/>
      <c r="Q716" s="166"/>
      <c r="R716" s="166"/>
      <c r="S716" s="172"/>
      <c r="T716" s="166"/>
      <c r="U716" s="166"/>
      <c r="V716" s="166"/>
      <c r="W716" s="166"/>
      <c r="X716" s="166"/>
      <c r="Y716" s="166"/>
      <c r="Z716" s="166"/>
      <c r="AA716" s="166"/>
      <c r="AB716" s="172"/>
      <c r="AC716" s="172"/>
      <c r="AD716" s="172"/>
      <c r="AE716" s="172"/>
      <c r="AF716" s="172"/>
      <c r="AG716" s="172"/>
      <c r="AH716" s="172"/>
      <c r="AI716" s="172"/>
      <c r="AJ716" s="172"/>
      <c r="AK716" s="172"/>
      <c r="AL716" s="174"/>
      <c r="AM716" s="172"/>
      <c r="AN716" s="172"/>
      <c r="AO716" s="172"/>
      <c r="AP716" s="172"/>
      <c r="AQ716" s="172"/>
      <c r="AR716" s="172"/>
      <c r="AS716" s="172"/>
      <c r="AT716" s="172"/>
      <c r="AU716" s="172"/>
      <c r="AV716" s="172"/>
      <c r="AW716" s="172"/>
      <c r="AX716" s="172"/>
      <c r="AY716" s="172"/>
      <c r="AZ716" s="172"/>
      <c r="BA716" s="172"/>
      <c r="BB716" s="172"/>
      <c r="BC716" s="172"/>
      <c r="BD716" s="172"/>
      <c r="BE716" s="172"/>
      <c r="BF716" s="172"/>
      <c r="BG716" s="172"/>
      <c r="BH716" s="172"/>
      <c r="BI716" s="172"/>
      <c r="BJ716" s="172"/>
      <c r="BK716" s="172"/>
      <c r="BL716" s="172"/>
      <c r="BM716" s="172"/>
      <c r="BN716" s="172"/>
      <c r="BO716" s="172"/>
      <c r="BP716" s="172"/>
      <c r="BQ716" s="172"/>
      <c r="BR716" s="172"/>
      <c r="BS716" s="172"/>
      <c r="BT716" s="172"/>
      <c r="BU716" s="172"/>
      <c r="BV716" s="172"/>
      <c r="BW716" s="172"/>
      <c r="BX716" s="172"/>
      <c r="BY716" s="172"/>
      <c r="BZ716" s="172"/>
      <c r="CA716" s="172"/>
      <c r="CB716" s="172"/>
      <c r="CC716" s="172"/>
      <c r="CD716" s="172"/>
      <c r="CE716" s="172"/>
      <c r="CF716" s="172"/>
      <c r="CG716" s="172"/>
      <c r="CH716" s="172"/>
      <c r="CI716" s="172"/>
      <c r="CJ716" s="172"/>
      <c r="CK716" s="172"/>
      <c r="CL716" s="172"/>
      <c r="CM716" s="172"/>
      <c r="CN716" s="172"/>
      <c r="CO716" s="172"/>
      <c r="CP716" s="172"/>
      <c r="CQ716" s="172"/>
      <c r="CR716" s="172"/>
      <c r="CS716" s="172"/>
      <c r="CT716" s="172"/>
      <c r="CU716" s="172"/>
      <c r="CV716" s="172"/>
      <c r="CW716" s="172"/>
      <c r="CX716" s="172"/>
      <c r="CY716" s="172"/>
      <c r="CZ716" s="172"/>
    </row>
    <row r="717" spans="1:104" ht="11.25" customHeight="1" x14ac:dyDescent="0.25">
      <c r="A717" s="172"/>
      <c r="B717" s="172"/>
      <c r="C717" s="172"/>
      <c r="D717" s="172"/>
      <c r="E717" s="116"/>
      <c r="F717" s="119"/>
      <c r="G717" s="117"/>
      <c r="H717" s="116"/>
      <c r="I717" s="119"/>
      <c r="J717" s="172"/>
      <c r="K717" s="166"/>
      <c r="L717" s="166"/>
      <c r="M717" s="166"/>
      <c r="N717" s="166"/>
      <c r="O717" s="166"/>
      <c r="P717" s="166"/>
      <c r="Q717" s="166"/>
      <c r="R717" s="166"/>
      <c r="S717" s="172"/>
      <c r="T717" s="166"/>
      <c r="U717" s="166"/>
      <c r="V717" s="166"/>
      <c r="W717" s="166"/>
      <c r="X717" s="166"/>
      <c r="Y717" s="166"/>
      <c r="Z717" s="166"/>
      <c r="AA717" s="166"/>
      <c r="AB717" s="172"/>
      <c r="AC717" s="172"/>
      <c r="AD717" s="172"/>
      <c r="AE717" s="172"/>
      <c r="AF717" s="172"/>
      <c r="AG717" s="172"/>
      <c r="AH717" s="172"/>
      <c r="AI717" s="172"/>
      <c r="AJ717" s="172"/>
      <c r="AK717" s="172"/>
      <c r="AL717" s="174"/>
      <c r="AM717" s="172"/>
      <c r="AN717" s="172"/>
      <c r="AO717" s="172"/>
      <c r="AP717" s="172"/>
      <c r="AQ717" s="172"/>
      <c r="AR717" s="172"/>
      <c r="AS717" s="172"/>
      <c r="AT717" s="172"/>
      <c r="AU717" s="172"/>
      <c r="AV717" s="172"/>
      <c r="AW717" s="172"/>
      <c r="AX717" s="172"/>
      <c r="AY717" s="172"/>
      <c r="AZ717" s="172"/>
      <c r="BA717" s="172"/>
      <c r="BB717" s="172"/>
      <c r="BC717" s="172"/>
      <c r="BD717" s="172"/>
      <c r="BE717" s="172"/>
      <c r="BF717" s="172"/>
      <c r="BG717" s="172"/>
      <c r="BH717" s="172"/>
      <c r="BI717" s="172"/>
      <c r="BJ717" s="172"/>
      <c r="BK717" s="172"/>
      <c r="BL717" s="172"/>
      <c r="BM717" s="172"/>
      <c r="BN717" s="172"/>
      <c r="BO717" s="172"/>
      <c r="BP717" s="172"/>
      <c r="BQ717" s="172"/>
      <c r="BR717" s="172"/>
      <c r="BS717" s="172"/>
      <c r="BT717" s="172"/>
      <c r="BU717" s="172"/>
      <c r="BV717" s="172"/>
      <c r="BW717" s="172"/>
      <c r="BX717" s="172"/>
      <c r="BY717" s="172"/>
      <c r="BZ717" s="172"/>
      <c r="CA717" s="172"/>
      <c r="CB717" s="172"/>
      <c r="CC717" s="172"/>
      <c r="CD717" s="172"/>
      <c r="CE717" s="172"/>
      <c r="CF717" s="172"/>
      <c r="CG717" s="172"/>
      <c r="CH717" s="172"/>
      <c r="CI717" s="172"/>
      <c r="CJ717" s="172"/>
      <c r="CK717" s="172"/>
      <c r="CL717" s="172"/>
      <c r="CM717" s="172"/>
      <c r="CN717" s="172"/>
      <c r="CO717" s="172"/>
      <c r="CP717" s="172"/>
      <c r="CQ717" s="172"/>
      <c r="CR717" s="172"/>
      <c r="CS717" s="172"/>
      <c r="CT717" s="172"/>
      <c r="CU717" s="172"/>
      <c r="CV717" s="172"/>
      <c r="CW717" s="172"/>
      <c r="CX717" s="172"/>
      <c r="CY717" s="172"/>
      <c r="CZ717" s="172"/>
    </row>
    <row r="718" spans="1:104" ht="11.25" customHeight="1" x14ac:dyDescent="0.25">
      <c r="A718" s="172"/>
      <c r="B718" s="172"/>
      <c r="C718" s="172"/>
      <c r="D718" s="172"/>
      <c r="E718" s="116"/>
      <c r="F718" s="119"/>
      <c r="G718" s="117"/>
      <c r="H718" s="116"/>
      <c r="I718" s="119"/>
      <c r="J718" s="172"/>
      <c r="K718" s="166"/>
      <c r="L718" s="166"/>
      <c r="M718" s="166"/>
      <c r="N718" s="166"/>
      <c r="O718" s="166"/>
      <c r="P718" s="166"/>
      <c r="Q718" s="166"/>
      <c r="R718" s="166"/>
      <c r="S718" s="172"/>
      <c r="T718" s="166"/>
      <c r="U718" s="166"/>
      <c r="V718" s="166"/>
      <c r="W718" s="166"/>
      <c r="X718" s="166"/>
      <c r="Y718" s="166"/>
      <c r="Z718" s="166"/>
      <c r="AA718" s="166"/>
      <c r="AB718" s="172"/>
      <c r="AC718" s="172"/>
      <c r="AD718" s="172"/>
      <c r="AE718" s="172"/>
      <c r="AF718" s="172"/>
      <c r="AG718" s="172"/>
      <c r="AH718" s="172"/>
      <c r="AI718" s="172"/>
      <c r="AJ718" s="172"/>
      <c r="AK718" s="172"/>
      <c r="AL718" s="174"/>
      <c r="AM718" s="172"/>
      <c r="AN718" s="172"/>
      <c r="AO718" s="172"/>
      <c r="AP718" s="172"/>
      <c r="AQ718" s="172"/>
      <c r="AR718" s="172"/>
      <c r="AS718" s="172"/>
      <c r="AT718" s="172"/>
      <c r="AU718" s="172"/>
      <c r="AV718" s="172"/>
      <c r="AW718" s="172"/>
      <c r="AX718" s="172"/>
      <c r="AY718" s="172"/>
      <c r="AZ718" s="172"/>
      <c r="BA718" s="172"/>
      <c r="BB718" s="172"/>
      <c r="BC718" s="172"/>
      <c r="BD718" s="172"/>
      <c r="BE718" s="172"/>
      <c r="BF718" s="172"/>
      <c r="BG718" s="172"/>
      <c r="BH718" s="172"/>
      <c r="BI718" s="172"/>
      <c r="BJ718" s="172"/>
      <c r="BK718" s="172"/>
      <c r="BL718" s="172"/>
      <c r="BM718" s="172"/>
      <c r="BN718" s="172"/>
      <c r="BO718" s="172"/>
      <c r="BP718" s="172"/>
      <c r="BQ718" s="172"/>
      <c r="BR718" s="172"/>
      <c r="BS718" s="172"/>
      <c r="BT718" s="172"/>
      <c r="BU718" s="172"/>
      <c r="BV718" s="172"/>
      <c r="BW718" s="172"/>
      <c r="BX718" s="172"/>
      <c r="BY718" s="172"/>
      <c r="BZ718" s="172"/>
      <c r="CA718" s="172"/>
      <c r="CB718" s="172"/>
      <c r="CC718" s="172"/>
      <c r="CD718" s="172"/>
      <c r="CE718" s="172"/>
      <c r="CF718" s="172"/>
      <c r="CG718" s="172"/>
      <c r="CH718" s="172"/>
      <c r="CI718" s="172"/>
      <c r="CJ718" s="172"/>
      <c r="CK718" s="172"/>
      <c r="CL718" s="172"/>
      <c r="CM718" s="172"/>
      <c r="CN718" s="172"/>
      <c r="CO718" s="172"/>
      <c r="CP718" s="172"/>
      <c r="CQ718" s="172"/>
      <c r="CR718" s="172"/>
      <c r="CS718" s="172"/>
      <c r="CT718" s="172"/>
      <c r="CU718" s="172"/>
      <c r="CV718" s="172"/>
      <c r="CW718" s="172"/>
      <c r="CX718" s="172"/>
      <c r="CY718" s="172"/>
      <c r="CZ718" s="172"/>
    </row>
    <row r="719" spans="1:104" ht="11.25" customHeight="1" x14ac:dyDescent="0.25">
      <c r="A719" s="172"/>
      <c r="B719" s="172"/>
      <c r="C719" s="172"/>
      <c r="D719" s="172"/>
      <c r="E719" s="116"/>
      <c r="F719" s="119"/>
      <c r="G719" s="117"/>
      <c r="H719" s="116"/>
      <c r="I719" s="119"/>
      <c r="J719" s="172"/>
      <c r="K719" s="166"/>
      <c r="L719" s="166"/>
      <c r="M719" s="166"/>
      <c r="N719" s="166"/>
      <c r="O719" s="166"/>
      <c r="P719" s="166"/>
      <c r="Q719" s="166"/>
      <c r="R719" s="166"/>
      <c r="S719" s="172"/>
      <c r="T719" s="166"/>
      <c r="U719" s="166"/>
      <c r="V719" s="166"/>
      <c r="W719" s="166"/>
      <c r="X719" s="166"/>
      <c r="Y719" s="166"/>
      <c r="Z719" s="166"/>
      <c r="AA719" s="166"/>
      <c r="AB719" s="172"/>
      <c r="AC719" s="172"/>
      <c r="AD719" s="172"/>
      <c r="AE719" s="172"/>
      <c r="AF719" s="172"/>
      <c r="AG719" s="172"/>
      <c r="AH719" s="172"/>
      <c r="AI719" s="172"/>
      <c r="AJ719" s="172"/>
      <c r="AK719" s="172"/>
      <c r="AL719" s="174"/>
      <c r="AM719" s="172"/>
      <c r="AN719" s="172"/>
      <c r="AO719" s="172"/>
      <c r="AP719" s="172"/>
      <c r="AQ719" s="172"/>
      <c r="AR719" s="172"/>
      <c r="AS719" s="172"/>
      <c r="AT719" s="172"/>
      <c r="AU719" s="172"/>
      <c r="AV719" s="172"/>
      <c r="AW719" s="172"/>
      <c r="AX719" s="172"/>
      <c r="AY719" s="172"/>
      <c r="AZ719" s="172"/>
      <c r="BA719" s="172"/>
      <c r="BB719" s="172"/>
      <c r="BC719" s="172"/>
      <c r="BD719" s="172"/>
      <c r="BE719" s="172"/>
      <c r="BF719" s="172"/>
      <c r="BG719" s="172"/>
      <c r="BH719" s="172"/>
      <c r="BI719" s="172"/>
      <c r="BJ719" s="172"/>
      <c r="BK719" s="172"/>
      <c r="BL719" s="172"/>
      <c r="BM719" s="172"/>
      <c r="BN719" s="172"/>
      <c r="BO719" s="172"/>
      <c r="BP719" s="172"/>
      <c r="BQ719" s="172"/>
      <c r="BR719" s="172"/>
      <c r="BS719" s="172"/>
      <c r="BT719" s="172"/>
      <c r="BU719" s="172"/>
      <c r="BV719" s="172"/>
      <c r="BW719" s="172"/>
      <c r="BX719" s="172"/>
      <c r="BY719" s="172"/>
      <c r="BZ719" s="172"/>
      <c r="CA719" s="172"/>
      <c r="CB719" s="172"/>
      <c r="CC719" s="172"/>
      <c r="CD719" s="172"/>
      <c r="CE719" s="172"/>
      <c r="CF719" s="172"/>
      <c r="CG719" s="172"/>
      <c r="CH719" s="172"/>
      <c r="CI719" s="172"/>
      <c r="CJ719" s="172"/>
      <c r="CK719" s="172"/>
      <c r="CL719" s="172"/>
      <c r="CM719" s="172"/>
      <c r="CN719" s="172"/>
      <c r="CO719" s="172"/>
      <c r="CP719" s="172"/>
      <c r="CQ719" s="172"/>
      <c r="CR719" s="172"/>
      <c r="CS719" s="172"/>
      <c r="CT719" s="172"/>
      <c r="CU719" s="172"/>
      <c r="CV719" s="172"/>
      <c r="CW719" s="172"/>
      <c r="CX719" s="172"/>
      <c r="CY719" s="172"/>
      <c r="CZ719" s="172"/>
    </row>
    <row r="720" spans="1:104" ht="11.25" customHeight="1" x14ac:dyDescent="0.25">
      <c r="A720" s="172"/>
      <c r="B720" s="172"/>
      <c r="C720" s="172"/>
      <c r="D720" s="172"/>
      <c r="E720" s="116"/>
      <c r="F720" s="119"/>
      <c r="G720" s="117"/>
      <c r="H720" s="116"/>
      <c r="I720" s="119"/>
      <c r="J720" s="172"/>
      <c r="K720" s="166"/>
      <c r="L720" s="166"/>
      <c r="M720" s="166"/>
      <c r="N720" s="166"/>
      <c r="O720" s="166"/>
      <c r="P720" s="166"/>
      <c r="Q720" s="166"/>
      <c r="R720" s="166"/>
      <c r="S720" s="172"/>
      <c r="T720" s="166"/>
      <c r="U720" s="166"/>
      <c r="V720" s="166"/>
      <c r="W720" s="166"/>
      <c r="X720" s="166"/>
      <c r="Y720" s="166"/>
      <c r="Z720" s="166"/>
      <c r="AA720" s="166"/>
      <c r="AB720" s="172"/>
      <c r="AC720" s="172"/>
      <c r="AD720" s="172"/>
      <c r="AE720" s="172"/>
      <c r="AF720" s="172"/>
      <c r="AG720" s="172"/>
      <c r="AH720" s="172"/>
      <c r="AI720" s="172"/>
      <c r="AJ720" s="172"/>
      <c r="AK720" s="172"/>
      <c r="AL720" s="174"/>
      <c r="AM720" s="172"/>
      <c r="AN720" s="172"/>
      <c r="AO720" s="172"/>
      <c r="AP720" s="172"/>
      <c r="AQ720" s="172"/>
      <c r="AR720" s="172"/>
      <c r="AS720" s="172"/>
      <c r="AT720" s="172"/>
      <c r="AU720" s="172"/>
      <c r="AV720" s="172"/>
      <c r="AW720" s="172"/>
      <c r="AX720" s="172"/>
      <c r="AY720" s="172"/>
      <c r="AZ720" s="172"/>
      <c r="BA720" s="172"/>
      <c r="BB720" s="172"/>
      <c r="BC720" s="172"/>
      <c r="BD720" s="172"/>
      <c r="BE720" s="172"/>
      <c r="BF720" s="172"/>
      <c r="BG720" s="172"/>
      <c r="BH720" s="172"/>
      <c r="BI720" s="172"/>
      <c r="BJ720" s="172"/>
      <c r="BK720" s="172"/>
      <c r="BL720" s="172"/>
      <c r="BM720" s="172"/>
      <c r="BN720" s="172"/>
      <c r="BO720" s="172"/>
      <c r="BP720" s="172"/>
      <c r="BQ720" s="172"/>
      <c r="BR720" s="172"/>
      <c r="BS720" s="172"/>
      <c r="BT720" s="172"/>
      <c r="BU720" s="172"/>
      <c r="BV720" s="172"/>
      <c r="BW720" s="172"/>
      <c r="BX720" s="172"/>
      <c r="BY720" s="172"/>
      <c r="BZ720" s="172"/>
      <c r="CA720" s="172"/>
      <c r="CB720" s="172"/>
      <c r="CC720" s="172"/>
      <c r="CD720" s="172"/>
      <c r="CE720" s="172"/>
      <c r="CF720" s="172"/>
      <c r="CG720" s="172"/>
      <c r="CH720" s="172"/>
      <c r="CI720" s="172"/>
      <c r="CJ720" s="172"/>
      <c r="CK720" s="172"/>
      <c r="CL720" s="172"/>
      <c r="CM720" s="172"/>
      <c r="CN720" s="172"/>
      <c r="CO720" s="172"/>
      <c r="CP720" s="172"/>
      <c r="CQ720" s="172"/>
      <c r="CR720" s="172"/>
      <c r="CS720" s="172"/>
      <c r="CT720" s="172"/>
      <c r="CU720" s="172"/>
      <c r="CV720" s="172"/>
      <c r="CW720" s="172"/>
      <c r="CX720" s="172"/>
      <c r="CY720" s="172"/>
      <c r="CZ720" s="172"/>
    </row>
    <row r="721" spans="1:104" ht="11.25" customHeight="1" x14ac:dyDescent="0.25">
      <c r="A721" s="172"/>
      <c r="B721" s="172"/>
      <c r="C721" s="172"/>
      <c r="D721" s="172"/>
      <c r="E721" s="116"/>
      <c r="F721" s="119"/>
      <c r="G721" s="117"/>
      <c r="H721" s="116"/>
      <c r="I721" s="119"/>
      <c r="J721" s="172"/>
      <c r="K721" s="166"/>
      <c r="L721" s="166"/>
      <c r="M721" s="166"/>
      <c r="N721" s="166"/>
      <c r="O721" s="166"/>
      <c r="P721" s="166"/>
      <c r="Q721" s="166"/>
      <c r="R721" s="166"/>
      <c r="S721" s="172"/>
      <c r="T721" s="166"/>
      <c r="U721" s="166"/>
      <c r="V721" s="166"/>
      <c r="W721" s="166"/>
      <c r="X721" s="166"/>
      <c r="Y721" s="166"/>
      <c r="Z721" s="166"/>
      <c r="AA721" s="166"/>
      <c r="AB721" s="172"/>
      <c r="AC721" s="172"/>
      <c r="AD721" s="172"/>
      <c r="AE721" s="172"/>
      <c r="AF721" s="172"/>
      <c r="AG721" s="172"/>
      <c r="AH721" s="172"/>
      <c r="AI721" s="172"/>
      <c r="AJ721" s="172"/>
      <c r="AK721" s="172"/>
      <c r="AL721" s="174"/>
      <c r="AM721" s="172"/>
      <c r="AN721" s="172"/>
      <c r="AO721" s="172"/>
      <c r="AP721" s="172"/>
      <c r="AQ721" s="172"/>
      <c r="AR721" s="172"/>
      <c r="AS721" s="172"/>
      <c r="AT721" s="172"/>
      <c r="AU721" s="172"/>
      <c r="AV721" s="172"/>
      <c r="AW721" s="172"/>
      <c r="AX721" s="172"/>
      <c r="AY721" s="172"/>
      <c r="AZ721" s="172"/>
      <c r="BA721" s="172"/>
      <c r="BB721" s="172"/>
      <c r="BC721" s="172"/>
      <c r="BD721" s="172"/>
      <c r="BE721" s="172"/>
      <c r="BF721" s="172"/>
      <c r="BG721" s="172"/>
      <c r="BH721" s="172"/>
      <c r="BI721" s="172"/>
      <c r="BJ721" s="172"/>
      <c r="BK721" s="172"/>
      <c r="BL721" s="172"/>
      <c r="BM721" s="172"/>
      <c r="BN721" s="172"/>
      <c r="BO721" s="172"/>
      <c r="BP721" s="172"/>
      <c r="BQ721" s="172"/>
      <c r="BR721" s="172"/>
      <c r="BS721" s="172"/>
      <c r="BT721" s="172"/>
      <c r="BU721" s="172"/>
      <c r="BV721" s="172"/>
      <c r="BW721" s="172"/>
      <c r="BX721" s="172"/>
      <c r="BY721" s="172"/>
      <c r="BZ721" s="172"/>
      <c r="CA721" s="172"/>
      <c r="CB721" s="172"/>
      <c r="CC721" s="172"/>
      <c r="CD721" s="172"/>
      <c r="CE721" s="172"/>
      <c r="CF721" s="172"/>
      <c r="CG721" s="172"/>
      <c r="CH721" s="172"/>
      <c r="CI721" s="172"/>
      <c r="CJ721" s="172"/>
      <c r="CK721" s="172"/>
      <c r="CL721" s="172"/>
      <c r="CM721" s="172"/>
      <c r="CN721" s="172"/>
      <c r="CO721" s="172"/>
      <c r="CP721" s="172"/>
      <c r="CQ721" s="172"/>
      <c r="CR721" s="172"/>
      <c r="CS721" s="172"/>
      <c r="CT721" s="172"/>
      <c r="CU721" s="172"/>
      <c r="CV721" s="172"/>
      <c r="CW721" s="172"/>
      <c r="CX721" s="172"/>
      <c r="CY721" s="172"/>
      <c r="CZ721" s="172"/>
    </row>
    <row r="722" spans="1:104" ht="11.25" customHeight="1" x14ac:dyDescent="0.25">
      <c r="A722" s="172"/>
      <c r="B722" s="172"/>
      <c r="C722" s="172"/>
      <c r="D722" s="172"/>
      <c r="E722" s="116"/>
      <c r="F722" s="119"/>
      <c r="G722" s="117"/>
      <c r="H722" s="116"/>
      <c r="I722" s="119"/>
      <c r="J722" s="172"/>
      <c r="K722" s="166"/>
      <c r="L722" s="166"/>
      <c r="M722" s="166"/>
      <c r="N722" s="166"/>
      <c r="O722" s="166"/>
      <c r="P722" s="166"/>
      <c r="Q722" s="166"/>
      <c r="R722" s="166"/>
      <c r="S722" s="172"/>
      <c r="T722" s="166"/>
      <c r="U722" s="166"/>
      <c r="V722" s="166"/>
      <c r="W722" s="166"/>
      <c r="X722" s="166"/>
      <c r="Y722" s="166"/>
      <c r="Z722" s="166"/>
      <c r="AA722" s="166"/>
      <c r="AB722" s="172"/>
      <c r="AC722" s="172"/>
      <c r="AD722" s="172"/>
      <c r="AE722" s="172"/>
      <c r="AF722" s="172"/>
      <c r="AG722" s="172"/>
      <c r="AH722" s="172"/>
      <c r="AI722" s="172"/>
      <c r="AJ722" s="172"/>
      <c r="AK722" s="172"/>
      <c r="AL722" s="174"/>
      <c r="AM722" s="172"/>
      <c r="AN722" s="172"/>
      <c r="AO722" s="172"/>
      <c r="AP722" s="172"/>
      <c r="AQ722" s="172"/>
      <c r="AR722" s="172"/>
      <c r="AS722" s="172"/>
      <c r="AT722" s="172"/>
      <c r="AU722" s="172"/>
      <c r="AV722" s="172"/>
      <c r="AW722" s="172"/>
      <c r="AX722" s="172"/>
      <c r="AY722" s="172"/>
      <c r="AZ722" s="172"/>
      <c r="BA722" s="172"/>
      <c r="BB722" s="172"/>
      <c r="BC722" s="172"/>
      <c r="BD722" s="172"/>
      <c r="BE722" s="172"/>
      <c r="BF722" s="172"/>
      <c r="BG722" s="172"/>
      <c r="BH722" s="172"/>
      <c r="BI722" s="172"/>
      <c r="BJ722" s="172"/>
      <c r="BK722" s="172"/>
      <c r="BL722" s="172"/>
      <c r="BM722" s="172"/>
      <c r="BN722" s="172"/>
      <c r="BO722" s="172"/>
      <c r="BP722" s="172"/>
      <c r="BQ722" s="172"/>
      <c r="BR722" s="172"/>
      <c r="BS722" s="172"/>
      <c r="BT722" s="172"/>
      <c r="BU722" s="172"/>
      <c r="BV722" s="172"/>
      <c r="BW722" s="172"/>
      <c r="BX722" s="172"/>
      <c r="BY722" s="172"/>
      <c r="BZ722" s="172"/>
      <c r="CA722" s="172"/>
      <c r="CB722" s="172"/>
      <c r="CC722" s="172"/>
      <c r="CD722" s="172"/>
      <c r="CE722" s="172"/>
      <c r="CF722" s="172"/>
      <c r="CG722" s="172"/>
      <c r="CH722" s="172"/>
      <c r="CI722" s="172"/>
      <c r="CJ722" s="172"/>
      <c r="CK722" s="172"/>
      <c r="CL722" s="172"/>
      <c r="CM722" s="172"/>
      <c r="CN722" s="172"/>
      <c r="CO722" s="172"/>
      <c r="CP722" s="172"/>
      <c r="CQ722" s="172"/>
      <c r="CR722" s="172"/>
      <c r="CS722" s="172"/>
      <c r="CT722" s="172"/>
      <c r="CU722" s="172"/>
      <c r="CV722" s="172"/>
      <c r="CW722" s="172"/>
      <c r="CX722" s="172"/>
      <c r="CY722" s="172"/>
      <c r="CZ722" s="172"/>
    </row>
    <row r="723" spans="1:104" ht="11.25" customHeight="1" x14ac:dyDescent="0.25">
      <c r="A723" s="172"/>
      <c r="B723" s="172"/>
      <c r="C723" s="172"/>
      <c r="D723" s="172"/>
      <c r="E723" s="116"/>
      <c r="F723" s="119"/>
      <c r="G723" s="117"/>
      <c r="H723" s="116"/>
      <c r="I723" s="119"/>
      <c r="J723" s="172"/>
      <c r="K723" s="166"/>
      <c r="L723" s="166"/>
      <c r="M723" s="166"/>
      <c r="N723" s="166"/>
      <c r="O723" s="166"/>
      <c r="P723" s="166"/>
      <c r="Q723" s="166"/>
      <c r="R723" s="166"/>
      <c r="S723" s="172"/>
      <c r="T723" s="166"/>
      <c r="U723" s="166"/>
      <c r="V723" s="166"/>
      <c r="W723" s="166"/>
      <c r="X723" s="166"/>
      <c r="Y723" s="166"/>
      <c r="Z723" s="166"/>
      <c r="AA723" s="166"/>
      <c r="AB723" s="172"/>
      <c r="AC723" s="172"/>
      <c r="AD723" s="172"/>
      <c r="AE723" s="172"/>
      <c r="AF723" s="172"/>
      <c r="AG723" s="172"/>
      <c r="AH723" s="172"/>
      <c r="AI723" s="172"/>
      <c r="AJ723" s="172"/>
      <c r="AK723" s="172"/>
      <c r="AL723" s="174"/>
      <c r="AM723" s="172"/>
      <c r="AN723" s="172"/>
      <c r="AO723" s="172"/>
      <c r="AP723" s="172"/>
      <c r="AQ723" s="172"/>
      <c r="AR723" s="172"/>
      <c r="AS723" s="172"/>
      <c r="AT723" s="172"/>
      <c r="AU723" s="172"/>
      <c r="AV723" s="172"/>
      <c r="AW723" s="172"/>
      <c r="AX723" s="172"/>
      <c r="AY723" s="172"/>
      <c r="AZ723" s="172"/>
      <c r="BA723" s="172"/>
      <c r="BB723" s="172"/>
      <c r="BC723" s="172"/>
      <c r="BD723" s="172"/>
      <c r="BE723" s="172"/>
      <c r="BF723" s="172"/>
      <c r="BG723" s="172"/>
      <c r="BH723" s="172"/>
      <c r="BI723" s="172"/>
      <c r="BJ723" s="172"/>
      <c r="BK723" s="172"/>
      <c r="BL723" s="172"/>
      <c r="BM723" s="172"/>
      <c r="BN723" s="172"/>
      <c r="BO723" s="172"/>
      <c r="BP723" s="172"/>
      <c r="BQ723" s="172"/>
      <c r="BR723" s="172"/>
      <c r="BS723" s="172"/>
      <c r="BT723" s="172"/>
      <c r="BU723" s="172"/>
      <c r="BV723" s="172"/>
      <c r="BW723" s="172"/>
      <c r="BX723" s="172"/>
      <c r="BY723" s="172"/>
      <c r="BZ723" s="172"/>
      <c r="CA723" s="172"/>
      <c r="CB723" s="172"/>
      <c r="CC723" s="172"/>
      <c r="CD723" s="172"/>
      <c r="CE723" s="172"/>
      <c r="CF723" s="172"/>
      <c r="CG723" s="172"/>
      <c r="CH723" s="172"/>
      <c r="CI723" s="172"/>
      <c r="CJ723" s="172"/>
      <c r="CK723" s="172"/>
      <c r="CL723" s="172"/>
      <c r="CM723" s="172"/>
      <c r="CN723" s="172"/>
      <c r="CO723" s="172"/>
      <c r="CP723" s="172"/>
      <c r="CQ723" s="172"/>
      <c r="CR723" s="172"/>
      <c r="CS723" s="172"/>
      <c r="CT723" s="172"/>
      <c r="CU723" s="172"/>
      <c r="CV723" s="172"/>
      <c r="CW723" s="172"/>
      <c r="CX723" s="172"/>
      <c r="CY723" s="172"/>
      <c r="CZ723" s="172"/>
    </row>
    <row r="724" spans="1:104" ht="11.25" customHeight="1" x14ac:dyDescent="0.25">
      <c r="A724" s="172"/>
      <c r="B724" s="172"/>
      <c r="C724" s="172"/>
      <c r="D724" s="172"/>
      <c r="E724" s="116"/>
      <c r="F724" s="119"/>
      <c r="G724" s="117"/>
      <c r="H724" s="116"/>
      <c r="I724" s="119"/>
      <c r="J724" s="172"/>
      <c r="K724" s="166"/>
      <c r="L724" s="166"/>
      <c r="M724" s="166"/>
      <c r="N724" s="166"/>
      <c r="O724" s="166"/>
      <c r="P724" s="166"/>
      <c r="Q724" s="166"/>
      <c r="R724" s="166"/>
      <c r="S724" s="172"/>
      <c r="T724" s="166"/>
      <c r="U724" s="166"/>
      <c r="V724" s="166"/>
      <c r="W724" s="166"/>
      <c r="X724" s="166"/>
      <c r="Y724" s="166"/>
      <c r="Z724" s="166"/>
      <c r="AA724" s="166"/>
      <c r="AB724" s="172"/>
      <c r="AC724" s="172"/>
      <c r="AD724" s="172"/>
      <c r="AE724" s="172"/>
      <c r="AF724" s="172"/>
      <c r="AG724" s="172"/>
      <c r="AH724" s="172"/>
      <c r="AI724" s="172"/>
      <c r="AJ724" s="172"/>
      <c r="AK724" s="172"/>
      <c r="AL724" s="174"/>
      <c r="AM724" s="172"/>
      <c r="AN724" s="172"/>
      <c r="AO724" s="172"/>
      <c r="AP724" s="172"/>
      <c r="AQ724" s="172"/>
      <c r="AR724" s="172"/>
      <c r="AS724" s="172"/>
      <c r="AT724" s="172"/>
      <c r="AU724" s="172"/>
      <c r="AV724" s="172"/>
      <c r="AW724" s="172"/>
      <c r="AX724" s="172"/>
      <c r="AY724" s="172"/>
      <c r="AZ724" s="172"/>
      <c r="BA724" s="172"/>
      <c r="BB724" s="172"/>
      <c r="BC724" s="172"/>
      <c r="BD724" s="172"/>
      <c r="BE724" s="172"/>
      <c r="BF724" s="172"/>
      <c r="BG724" s="172"/>
      <c r="BH724" s="172"/>
      <c r="BI724" s="172"/>
      <c r="BJ724" s="172"/>
      <c r="BK724" s="172"/>
      <c r="BL724" s="172"/>
      <c r="BM724" s="172"/>
      <c r="BN724" s="172"/>
      <c r="BO724" s="172"/>
      <c r="BP724" s="172"/>
      <c r="BQ724" s="172"/>
      <c r="BR724" s="172"/>
      <c r="BS724" s="172"/>
      <c r="BT724" s="172"/>
      <c r="BU724" s="172"/>
      <c r="BV724" s="172"/>
      <c r="BW724" s="172"/>
      <c r="BX724" s="172"/>
      <c r="BY724" s="172"/>
      <c r="BZ724" s="172"/>
      <c r="CA724" s="172"/>
      <c r="CB724" s="172"/>
      <c r="CC724" s="172"/>
      <c r="CD724" s="172"/>
      <c r="CE724" s="172"/>
      <c r="CF724" s="172"/>
      <c r="CG724" s="172"/>
      <c r="CH724" s="172"/>
      <c r="CI724" s="172"/>
      <c r="CJ724" s="172"/>
      <c r="CK724" s="172"/>
      <c r="CL724" s="172"/>
      <c r="CM724" s="172"/>
      <c r="CN724" s="172"/>
      <c r="CO724" s="172"/>
      <c r="CP724" s="172"/>
      <c r="CQ724" s="172"/>
      <c r="CR724" s="172"/>
      <c r="CS724" s="172"/>
      <c r="CT724" s="172"/>
      <c r="CU724" s="172"/>
      <c r="CV724" s="172"/>
      <c r="CW724" s="172"/>
      <c r="CX724" s="172"/>
      <c r="CY724" s="172"/>
      <c r="CZ724" s="172"/>
    </row>
    <row r="725" spans="1:104" ht="11.25" customHeight="1" x14ac:dyDescent="0.25">
      <c r="A725" s="172"/>
      <c r="B725" s="172"/>
      <c r="C725" s="172"/>
      <c r="D725" s="172"/>
      <c r="E725" s="116"/>
      <c r="F725" s="119"/>
      <c r="G725" s="117"/>
      <c r="H725" s="116"/>
      <c r="I725" s="119"/>
      <c r="J725" s="172"/>
      <c r="K725" s="166"/>
      <c r="L725" s="166"/>
      <c r="M725" s="166"/>
      <c r="N725" s="166"/>
      <c r="O725" s="166"/>
      <c r="P725" s="166"/>
      <c r="Q725" s="166"/>
      <c r="R725" s="166"/>
      <c r="S725" s="172"/>
      <c r="T725" s="166"/>
      <c r="U725" s="166"/>
      <c r="V725" s="166"/>
      <c r="W725" s="166"/>
      <c r="X725" s="166"/>
      <c r="Y725" s="166"/>
      <c r="Z725" s="166"/>
      <c r="AA725" s="166"/>
      <c r="AB725" s="172"/>
      <c r="AC725" s="172"/>
      <c r="AD725" s="172"/>
      <c r="AE725" s="172"/>
      <c r="AF725" s="172"/>
      <c r="AG725" s="172"/>
      <c r="AH725" s="172"/>
      <c r="AI725" s="172"/>
      <c r="AJ725" s="172"/>
      <c r="AK725" s="172"/>
      <c r="AL725" s="174"/>
      <c r="AM725" s="172"/>
      <c r="AN725" s="172"/>
      <c r="AO725" s="172"/>
      <c r="AP725" s="172"/>
      <c r="AQ725" s="172"/>
      <c r="AR725" s="172"/>
      <c r="AS725" s="172"/>
      <c r="AT725" s="172"/>
      <c r="AU725" s="172"/>
      <c r="AV725" s="172"/>
      <c r="AW725" s="172"/>
      <c r="AX725" s="172"/>
      <c r="AY725" s="172"/>
      <c r="AZ725" s="172"/>
      <c r="BA725" s="172"/>
      <c r="BB725" s="172"/>
      <c r="BC725" s="172"/>
      <c r="BD725" s="172"/>
      <c r="BE725" s="172"/>
      <c r="BF725" s="172"/>
      <c r="BG725" s="172"/>
      <c r="BH725" s="172"/>
      <c r="BI725" s="172"/>
      <c r="BJ725" s="172"/>
      <c r="BK725" s="172"/>
      <c r="BL725" s="172"/>
      <c r="BM725" s="172"/>
      <c r="BN725" s="172"/>
      <c r="BO725" s="172"/>
      <c r="BP725" s="172"/>
      <c r="BQ725" s="172"/>
      <c r="BR725" s="172"/>
      <c r="BS725" s="172"/>
      <c r="BT725" s="172"/>
      <c r="BU725" s="172"/>
      <c r="BV725" s="172"/>
      <c r="BW725" s="172"/>
      <c r="BX725" s="172"/>
      <c r="BY725" s="172"/>
      <c r="BZ725" s="172"/>
      <c r="CA725" s="172"/>
      <c r="CB725" s="172"/>
      <c r="CC725" s="172"/>
      <c r="CD725" s="172"/>
      <c r="CE725" s="172"/>
      <c r="CF725" s="172"/>
      <c r="CG725" s="172"/>
      <c r="CH725" s="172"/>
      <c r="CI725" s="172"/>
      <c r="CJ725" s="172"/>
      <c r="CK725" s="172"/>
      <c r="CL725" s="172"/>
      <c r="CM725" s="172"/>
      <c r="CN725" s="172"/>
      <c r="CO725" s="172"/>
      <c r="CP725" s="172"/>
      <c r="CQ725" s="172"/>
      <c r="CR725" s="172"/>
      <c r="CS725" s="172"/>
      <c r="CT725" s="172"/>
      <c r="CU725" s="172"/>
      <c r="CV725" s="172"/>
      <c r="CW725" s="172"/>
      <c r="CX725" s="172"/>
      <c r="CY725" s="172"/>
      <c r="CZ725" s="172"/>
    </row>
    <row r="726" spans="1:104" ht="11.25" customHeight="1" x14ac:dyDescent="0.25">
      <c r="A726" s="172"/>
      <c r="B726" s="172"/>
      <c r="C726" s="172"/>
      <c r="D726" s="172"/>
      <c r="E726" s="116"/>
      <c r="F726" s="119"/>
      <c r="G726" s="117"/>
      <c r="H726" s="116"/>
      <c r="I726" s="119"/>
      <c r="J726" s="172"/>
      <c r="K726" s="166"/>
      <c r="L726" s="166"/>
      <c r="M726" s="166"/>
      <c r="N726" s="166"/>
      <c r="O726" s="166"/>
      <c r="P726" s="166"/>
      <c r="Q726" s="166"/>
      <c r="R726" s="166"/>
      <c r="S726" s="172"/>
      <c r="T726" s="166"/>
      <c r="U726" s="166"/>
      <c r="V726" s="166"/>
      <c r="W726" s="166"/>
      <c r="X726" s="166"/>
      <c r="Y726" s="166"/>
      <c r="Z726" s="166"/>
      <c r="AA726" s="166"/>
      <c r="AB726" s="172"/>
      <c r="AC726" s="172"/>
      <c r="AD726" s="172"/>
      <c r="AE726" s="172"/>
      <c r="AF726" s="172"/>
      <c r="AG726" s="172"/>
      <c r="AH726" s="172"/>
      <c r="AI726" s="172"/>
      <c r="AJ726" s="172"/>
      <c r="AK726" s="172"/>
      <c r="AL726" s="174"/>
      <c r="AM726" s="172"/>
      <c r="AN726" s="172"/>
      <c r="AO726" s="172"/>
      <c r="AP726" s="172"/>
      <c r="AQ726" s="172"/>
      <c r="AR726" s="172"/>
      <c r="AS726" s="172"/>
      <c r="AT726" s="172"/>
      <c r="AU726" s="172"/>
      <c r="AV726" s="172"/>
      <c r="AW726" s="172"/>
      <c r="AX726" s="172"/>
      <c r="AY726" s="172"/>
      <c r="AZ726" s="172"/>
      <c r="BA726" s="172"/>
      <c r="BB726" s="172"/>
      <c r="BC726" s="172"/>
      <c r="BD726" s="172"/>
      <c r="BE726" s="172"/>
      <c r="BF726" s="172"/>
      <c r="BG726" s="172"/>
      <c r="BH726" s="172"/>
      <c r="BI726" s="172"/>
      <c r="BJ726" s="172"/>
      <c r="BK726" s="172"/>
      <c r="BL726" s="172"/>
      <c r="BM726" s="172"/>
      <c r="BN726" s="172"/>
      <c r="BO726" s="172"/>
      <c r="BP726" s="172"/>
      <c r="BQ726" s="172"/>
      <c r="BR726" s="172"/>
      <c r="BS726" s="172"/>
      <c r="BT726" s="172"/>
      <c r="BU726" s="172"/>
      <c r="BV726" s="172"/>
      <c r="BW726" s="172"/>
      <c r="BX726" s="172"/>
      <c r="BY726" s="172"/>
      <c r="BZ726" s="172"/>
      <c r="CA726" s="172"/>
      <c r="CB726" s="172"/>
      <c r="CC726" s="172"/>
      <c r="CD726" s="172"/>
      <c r="CE726" s="172"/>
      <c r="CF726" s="172"/>
      <c r="CG726" s="172"/>
      <c r="CH726" s="172"/>
      <c r="CI726" s="172"/>
      <c r="CJ726" s="172"/>
      <c r="CK726" s="172"/>
      <c r="CL726" s="172"/>
      <c r="CM726" s="172"/>
      <c r="CN726" s="172"/>
      <c r="CO726" s="172"/>
      <c r="CP726" s="172"/>
      <c r="CQ726" s="172"/>
      <c r="CR726" s="172"/>
      <c r="CS726" s="172"/>
      <c r="CT726" s="172"/>
      <c r="CU726" s="172"/>
      <c r="CV726" s="172"/>
      <c r="CW726" s="172"/>
      <c r="CX726" s="172"/>
      <c r="CY726" s="172"/>
      <c r="CZ726" s="172"/>
    </row>
    <row r="727" spans="1:104" ht="11.25" customHeight="1" x14ac:dyDescent="0.25">
      <c r="A727" s="172"/>
      <c r="B727" s="172"/>
      <c r="C727" s="172"/>
      <c r="D727" s="172"/>
      <c r="E727" s="116"/>
      <c r="F727" s="119"/>
      <c r="G727" s="117"/>
      <c r="H727" s="116"/>
      <c r="I727" s="119"/>
      <c r="J727" s="172"/>
      <c r="K727" s="166"/>
      <c r="L727" s="166"/>
      <c r="M727" s="166"/>
      <c r="N727" s="166"/>
      <c r="O727" s="166"/>
      <c r="P727" s="166"/>
      <c r="Q727" s="166"/>
      <c r="R727" s="166"/>
      <c r="S727" s="172"/>
      <c r="T727" s="166"/>
      <c r="U727" s="166"/>
      <c r="V727" s="166"/>
      <c r="W727" s="166"/>
      <c r="X727" s="166"/>
      <c r="Y727" s="166"/>
      <c r="Z727" s="166"/>
      <c r="AA727" s="166"/>
      <c r="AB727" s="172"/>
      <c r="AC727" s="172"/>
      <c r="AD727" s="172"/>
      <c r="AE727" s="172"/>
      <c r="AF727" s="172"/>
      <c r="AG727" s="172"/>
      <c r="AH727" s="172"/>
      <c r="AI727" s="172"/>
      <c r="AJ727" s="172"/>
      <c r="AK727" s="172"/>
      <c r="AL727" s="174"/>
      <c r="AM727" s="172"/>
      <c r="AN727" s="172"/>
      <c r="AO727" s="172"/>
      <c r="AP727" s="172"/>
      <c r="AQ727" s="172"/>
      <c r="AR727" s="172"/>
      <c r="AS727" s="172"/>
      <c r="AT727" s="172"/>
      <c r="AU727" s="172"/>
      <c r="AV727" s="172"/>
      <c r="AW727" s="172"/>
      <c r="AX727" s="172"/>
      <c r="AY727" s="172"/>
      <c r="AZ727" s="172"/>
      <c r="BA727" s="172"/>
      <c r="BB727" s="172"/>
      <c r="BC727" s="172"/>
      <c r="BD727" s="172"/>
      <c r="BE727" s="172"/>
      <c r="BF727" s="172"/>
      <c r="BG727" s="172"/>
      <c r="BH727" s="172"/>
      <c r="BI727" s="172"/>
      <c r="BJ727" s="172"/>
      <c r="BK727" s="172"/>
      <c r="BL727" s="172"/>
      <c r="BM727" s="172"/>
      <c r="BN727" s="172"/>
      <c r="BO727" s="172"/>
      <c r="BP727" s="172"/>
      <c r="BQ727" s="172"/>
      <c r="BR727" s="172"/>
      <c r="BS727" s="172"/>
      <c r="BT727" s="172"/>
      <c r="BU727" s="172"/>
      <c r="BV727" s="172"/>
      <c r="BW727" s="172"/>
      <c r="BX727" s="172"/>
      <c r="BY727" s="172"/>
      <c r="BZ727" s="172"/>
      <c r="CA727" s="172"/>
      <c r="CB727" s="172"/>
      <c r="CC727" s="172"/>
      <c r="CD727" s="172"/>
      <c r="CE727" s="172"/>
      <c r="CF727" s="172"/>
      <c r="CG727" s="172"/>
      <c r="CH727" s="172"/>
      <c r="CI727" s="172"/>
      <c r="CJ727" s="172"/>
      <c r="CK727" s="172"/>
      <c r="CL727" s="172"/>
      <c r="CM727" s="172"/>
      <c r="CN727" s="172"/>
      <c r="CO727" s="172"/>
      <c r="CP727" s="172"/>
      <c r="CQ727" s="172"/>
      <c r="CR727" s="172"/>
      <c r="CS727" s="172"/>
      <c r="CT727" s="172"/>
      <c r="CU727" s="172"/>
      <c r="CV727" s="172"/>
      <c r="CW727" s="172"/>
      <c r="CX727" s="172"/>
      <c r="CY727" s="172"/>
      <c r="CZ727" s="172"/>
    </row>
    <row r="728" spans="1:104" ht="11.25" customHeight="1" x14ac:dyDescent="0.25">
      <c r="A728" s="172"/>
      <c r="B728" s="172"/>
      <c r="C728" s="172"/>
      <c r="D728" s="172"/>
      <c r="E728" s="116"/>
      <c r="F728" s="119"/>
      <c r="G728" s="117"/>
      <c r="H728" s="116"/>
      <c r="I728" s="119"/>
      <c r="J728" s="172"/>
      <c r="K728" s="166"/>
      <c r="L728" s="166"/>
      <c r="M728" s="166"/>
      <c r="N728" s="166"/>
      <c r="O728" s="166"/>
      <c r="P728" s="166"/>
      <c r="Q728" s="166"/>
      <c r="R728" s="166"/>
      <c r="S728" s="172"/>
      <c r="T728" s="166"/>
      <c r="U728" s="166"/>
      <c r="V728" s="166"/>
      <c r="W728" s="166"/>
      <c r="X728" s="166"/>
      <c r="Y728" s="166"/>
      <c r="Z728" s="166"/>
      <c r="AA728" s="166"/>
      <c r="AB728" s="172"/>
      <c r="AC728" s="172"/>
      <c r="AD728" s="172"/>
      <c r="AE728" s="172"/>
      <c r="AF728" s="172"/>
      <c r="AG728" s="172"/>
      <c r="AH728" s="172"/>
      <c r="AI728" s="172"/>
      <c r="AJ728" s="172"/>
      <c r="AK728" s="172"/>
      <c r="AL728" s="174"/>
      <c r="AM728" s="172"/>
      <c r="AN728" s="172"/>
      <c r="AO728" s="172"/>
      <c r="AP728" s="172"/>
      <c r="AQ728" s="172"/>
      <c r="AR728" s="172"/>
      <c r="AS728" s="172"/>
      <c r="AT728" s="172"/>
      <c r="AU728" s="172"/>
      <c r="AV728" s="172"/>
      <c r="AW728" s="172"/>
      <c r="AX728" s="172"/>
      <c r="AY728" s="172"/>
      <c r="AZ728" s="172"/>
      <c r="BA728" s="172"/>
      <c r="BB728" s="172"/>
      <c r="BC728" s="172"/>
      <c r="BD728" s="172"/>
      <c r="BE728" s="172"/>
      <c r="BF728" s="172"/>
      <c r="BG728" s="172"/>
      <c r="BH728" s="172"/>
      <c r="BI728" s="172"/>
      <c r="BJ728" s="172"/>
      <c r="BK728" s="172"/>
      <c r="BL728" s="172"/>
      <c r="BM728" s="172"/>
      <c r="BN728" s="172"/>
      <c r="BO728" s="172"/>
      <c r="BP728" s="172"/>
      <c r="BQ728" s="172"/>
      <c r="BR728" s="172"/>
      <c r="BS728" s="172"/>
      <c r="BT728" s="172"/>
      <c r="BU728" s="172"/>
      <c r="BV728" s="172"/>
      <c r="BW728" s="172"/>
      <c r="BX728" s="172"/>
      <c r="BY728" s="172"/>
      <c r="BZ728" s="172"/>
      <c r="CA728" s="172"/>
      <c r="CB728" s="172"/>
      <c r="CC728" s="172"/>
      <c r="CD728" s="172"/>
      <c r="CE728" s="172"/>
      <c r="CF728" s="172"/>
      <c r="CG728" s="172"/>
      <c r="CH728" s="172"/>
      <c r="CI728" s="172"/>
      <c r="CJ728" s="172"/>
      <c r="CK728" s="172"/>
      <c r="CL728" s="172"/>
      <c r="CM728" s="172"/>
      <c r="CN728" s="172"/>
      <c r="CO728" s="172"/>
      <c r="CP728" s="172"/>
      <c r="CQ728" s="172"/>
      <c r="CR728" s="172"/>
      <c r="CS728" s="172"/>
      <c r="CT728" s="172"/>
      <c r="CU728" s="172"/>
      <c r="CV728" s="172"/>
      <c r="CW728" s="172"/>
      <c r="CX728" s="172"/>
      <c r="CY728" s="172"/>
      <c r="CZ728" s="172"/>
    </row>
    <row r="729" spans="1:104" ht="11.25" customHeight="1" x14ac:dyDescent="0.25">
      <c r="A729" s="172"/>
      <c r="B729" s="172"/>
      <c r="C729" s="172"/>
      <c r="D729" s="172"/>
      <c r="E729" s="116"/>
      <c r="F729" s="119"/>
      <c r="G729" s="117"/>
      <c r="H729" s="116"/>
      <c r="I729" s="119"/>
      <c r="J729" s="172"/>
      <c r="K729" s="166"/>
      <c r="L729" s="166"/>
      <c r="M729" s="166"/>
      <c r="N729" s="166"/>
      <c r="O729" s="166"/>
      <c r="P729" s="166"/>
      <c r="Q729" s="166"/>
      <c r="R729" s="166"/>
      <c r="S729" s="172"/>
      <c r="T729" s="166"/>
      <c r="U729" s="166"/>
      <c r="V729" s="166"/>
      <c r="W729" s="166"/>
      <c r="X729" s="166"/>
      <c r="Y729" s="166"/>
      <c r="Z729" s="166"/>
      <c r="AA729" s="166"/>
      <c r="AB729" s="172"/>
      <c r="AC729" s="172"/>
      <c r="AD729" s="172"/>
      <c r="AE729" s="172"/>
      <c r="AF729" s="172"/>
      <c r="AG729" s="172"/>
      <c r="AH729" s="172"/>
      <c r="AI729" s="172"/>
      <c r="AJ729" s="172"/>
      <c r="AK729" s="172"/>
      <c r="AL729" s="174"/>
      <c r="AM729" s="172"/>
      <c r="AN729" s="172"/>
      <c r="AO729" s="172"/>
      <c r="AP729" s="172"/>
      <c r="AQ729" s="172"/>
      <c r="AR729" s="172"/>
      <c r="AS729" s="172"/>
      <c r="AT729" s="172"/>
      <c r="AU729" s="172"/>
      <c r="AV729" s="172"/>
      <c r="AW729" s="172"/>
      <c r="AX729" s="172"/>
      <c r="AY729" s="172"/>
      <c r="AZ729" s="172"/>
      <c r="BA729" s="172"/>
      <c r="BB729" s="172"/>
      <c r="BC729" s="172"/>
      <c r="BD729" s="172"/>
      <c r="BE729" s="172"/>
      <c r="BF729" s="172"/>
      <c r="BG729" s="172"/>
      <c r="BH729" s="172"/>
      <c r="BI729" s="172"/>
      <c r="BJ729" s="172"/>
      <c r="BK729" s="172"/>
      <c r="BL729" s="172"/>
      <c r="BM729" s="172"/>
      <c r="BN729" s="172"/>
      <c r="BO729" s="172"/>
      <c r="BP729" s="172"/>
      <c r="BQ729" s="172"/>
      <c r="BR729" s="172"/>
      <c r="BS729" s="172"/>
      <c r="BT729" s="172"/>
      <c r="BU729" s="172"/>
      <c r="BV729" s="172"/>
      <c r="BW729" s="172"/>
      <c r="BX729" s="172"/>
      <c r="BY729" s="172"/>
      <c r="BZ729" s="172"/>
      <c r="CA729" s="172"/>
      <c r="CB729" s="172"/>
      <c r="CC729" s="172"/>
      <c r="CD729" s="172"/>
      <c r="CE729" s="172"/>
      <c r="CF729" s="172"/>
      <c r="CG729" s="172"/>
      <c r="CH729" s="172"/>
      <c r="CI729" s="172"/>
      <c r="CJ729" s="172"/>
      <c r="CK729" s="172"/>
      <c r="CL729" s="172"/>
      <c r="CM729" s="172"/>
      <c r="CN729" s="172"/>
      <c r="CO729" s="172"/>
      <c r="CP729" s="172"/>
      <c r="CQ729" s="172"/>
      <c r="CR729" s="172"/>
      <c r="CS729" s="172"/>
      <c r="CT729" s="172"/>
      <c r="CU729" s="172"/>
      <c r="CV729" s="172"/>
      <c r="CW729" s="172"/>
      <c r="CX729" s="172"/>
      <c r="CY729" s="172"/>
      <c r="CZ729" s="172"/>
    </row>
    <row r="730" spans="1:104" ht="11.25" customHeight="1" x14ac:dyDescent="0.25">
      <c r="A730" s="172"/>
      <c r="B730" s="172"/>
      <c r="C730" s="172"/>
      <c r="D730" s="172"/>
      <c r="E730" s="116"/>
      <c r="F730" s="119"/>
      <c r="G730" s="117"/>
      <c r="H730" s="116"/>
      <c r="I730" s="119"/>
      <c r="J730" s="172"/>
      <c r="K730" s="166"/>
      <c r="L730" s="166"/>
      <c r="M730" s="166"/>
      <c r="N730" s="166"/>
      <c r="O730" s="166"/>
      <c r="P730" s="166"/>
      <c r="Q730" s="166"/>
      <c r="R730" s="166"/>
      <c r="S730" s="172"/>
      <c r="T730" s="166"/>
      <c r="U730" s="166"/>
      <c r="V730" s="166"/>
      <c r="W730" s="166"/>
      <c r="X730" s="166"/>
      <c r="Y730" s="166"/>
      <c r="Z730" s="166"/>
      <c r="AA730" s="166"/>
      <c r="AB730" s="172"/>
      <c r="AC730" s="172"/>
      <c r="AD730" s="172"/>
      <c r="AE730" s="172"/>
      <c r="AF730" s="172"/>
      <c r="AG730" s="172"/>
      <c r="AH730" s="172"/>
      <c r="AI730" s="172"/>
      <c r="AJ730" s="172"/>
      <c r="AK730" s="172"/>
      <c r="AL730" s="174"/>
      <c r="AM730" s="172"/>
      <c r="AN730" s="172"/>
      <c r="AO730" s="172"/>
      <c r="AP730" s="172"/>
      <c r="AQ730" s="172"/>
      <c r="AR730" s="172"/>
      <c r="AS730" s="172"/>
      <c r="AT730" s="172"/>
      <c r="AU730" s="172"/>
      <c r="AV730" s="172"/>
      <c r="AW730" s="172"/>
      <c r="AX730" s="172"/>
      <c r="AY730" s="172"/>
      <c r="AZ730" s="172"/>
      <c r="BA730" s="172"/>
      <c r="BB730" s="172"/>
      <c r="BC730" s="172"/>
      <c r="BD730" s="172"/>
      <c r="BE730" s="172"/>
      <c r="BF730" s="172"/>
      <c r="BG730" s="172"/>
      <c r="BH730" s="172"/>
      <c r="BI730" s="172"/>
      <c r="BJ730" s="172"/>
      <c r="BK730" s="172"/>
      <c r="BL730" s="172"/>
      <c r="BM730" s="172"/>
      <c r="BN730" s="172"/>
      <c r="BO730" s="172"/>
      <c r="BP730" s="172"/>
      <c r="BQ730" s="172"/>
      <c r="BR730" s="172"/>
      <c r="BS730" s="172"/>
      <c r="BT730" s="172"/>
      <c r="BU730" s="172"/>
      <c r="BV730" s="172"/>
      <c r="BW730" s="172"/>
      <c r="BX730" s="172"/>
      <c r="BY730" s="172"/>
      <c r="BZ730" s="172"/>
      <c r="CA730" s="172"/>
      <c r="CB730" s="172"/>
      <c r="CC730" s="172"/>
      <c r="CD730" s="172"/>
      <c r="CE730" s="172"/>
      <c r="CF730" s="172"/>
      <c r="CG730" s="172"/>
      <c r="CH730" s="172"/>
      <c r="CI730" s="172"/>
      <c r="CJ730" s="172"/>
      <c r="CK730" s="172"/>
      <c r="CL730" s="172"/>
      <c r="CM730" s="172"/>
      <c r="CN730" s="172"/>
      <c r="CO730" s="172"/>
      <c r="CP730" s="172"/>
      <c r="CQ730" s="172"/>
      <c r="CR730" s="172"/>
      <c r="CS730" s="172"/>
      <c r="CT730" s="172"/>
      <c r="CU730" s="172"/>
      <c r="CV730" s="172"/>
      <c r="CW730" s="172"/>
      <c r="CX730" s="172"/>
      <c r="CY730" s="172"/>
      <c r="CZ730" s="172"/>
    </row>
    <row r="731" spans="1:104" ht="11.25" customHeight="1" x14ac:dyDescent="0.25">
      <c r="A731" s="172"/>
      <c r="B731" s="172"/>
      <c r="C731" s="172"/>
      <c r="D731" s="172"/>
      <c r="E731" s="116"/>
      <c r="F731" s="119"/>
      <c r="G731" s="117"/>
      <c r="H731" s="116"/>
      <c r="I731" s="119"/>
      <c r="J731" s="172"/>
      <c r="K731" s="166"/>
      <c r="L731" s="166"/>
      <c r="M731" s="166"/>
      <c r="N731" s="166"/>
      <c r="O731" s="166"/>
      <c r="P731" s="166"/>
      <c r="Q731" s="166"/>
      <c r="R731" s="166"/>
      <c r="S731" s="172"/>
      <c r="T731" s="166"/>
      <c r="U731" s="166"/>
      <c r="V731" s="166"/>
      <c r="W731" s="166"/>
      <c r="X731" s="166"/>
      <c r="Y731" s="166"/>
      <c r="Z731" s="166"/>
      <c r="AA731" s="166"/>
      <c r="AB731" s="172"/>
      <c r="AC731" s="172"/>
      <c r="AD731" s="172"/>
      <c r="AE731" s="172"/>
      <c r="AF731" s="172"/>
      <c r="AG731" s="172"/>
      <c r="AH731" s="172"/>
      <c r="AI731" s="172"/>
      <c r="AJ731" s="172"/>
      <c r="AK731" s="172"/>
      <c r="AL731" s="174"/>
      <c r="AM731" s="172"/>
      <c r="AN731" s="172"/>
      <c r="AO731" s="172"/>
      <c r="AP731" s="172"/>
      <c r="AQ731" s="172"/>
      <c r="AR731" s="172"/>
      <c r="AS731" s="172"/>
      <c r="AT731" s="172"/>
      <c r="AU731" s="172"/>
      <c r="AV731" s="172"/>
      <c r="AW731" s="172"/>
      <c r="AX731" s="172"/>
      <c r="AY731" s="172"/>
      <c r="AZ731" s="172"/>
      <c r="BA731" s="172"/>
      <c r="BB731" s="172"/>
      <c r="BC731" s="172"/>
      <c r="BD731" s="172"/>
      <c r="BE731" s="172"/>
      <c r="BF731" s="172"/>
      <c r="BG731" s="172"/>
      <c r="BH731" s="172"/>
      <c r="BI731" s="172"/>
      <c r="BJ731" s="172"/>
      <c r="BK731" s="172"/>
      <c r="BL731" s="172"/>
      <c r="BM731" s="172"/>
      <c r="BN731" s="172"/>
      <c r="BO731" s="172"/>
      <c r="BP731" s="172"/>
      <c r="BQ731" s="172"/>
      <c r="BR731" s="172"/>
      <c r="BS731" s="172"/>
      <c r="BT731" s="172"/>
      <c r="BU731" s="172"/>
      <c r="BV731" s="172"/>
      <c r="BW731" s="172"/>
      <c r="BX731" s="172"/>
      <c r="BY731" s="172"/>
      <c r="BZ731" s="172"/>
      <c r="CA731" s="172"/>
      <c r="CB731" s="172"/>
      <c r="CC731" s="172"/>
      <c r="CD731" s="172"/>
      <c r="CE731" s="172"/>
      <c r="CF731" s="172"/>
      <c r="CG731" s="172"/>
      <c r="CH731" s="172"/>
      <c r="CI731" s="172"/>
      <c r="CJ731" s="172"/>
      <c r="CK731" s="172"/>
      <c r="CL731" s="172"/>
      <c r="CM731" s="172"/>
      <c r="CN731" s="172"/>
      <c r="CO731" s="172"/>
      <c r="CP731" s="172"/>
      <c r="CQ731" s="172"/>
      <c r="CR731" s="172"/>
      <c r="CS731" s="172"/>
      <c r="CT731" s="172"/>
      <c r="CU731" s="172"/>
      <c r="CV731" s="172"/>
      <c r="CW731" s="172"/>
      <c r="CX731" s="172"/>
      <c r="CY731" s="172"/>
      <c r="CZ731" s="172"/>
    </row>
    <row r="732" spans="1:104" ht="11.25" customHeight="1" x14ac:dyDescent="0.25">
      <c r="A732" s="172"/>
      <c r="B732" s="172"/>
      <c r="C732" s="172"/>
      <c r="D732" s="172"/>
      <c r="E732" s="116"/>
      <c r="F732" s="119"/>
      <c r="G732" s="117"/>
      <c r="H732" s="116"/>
      <c r="I732" s="119"/>
      <c r="J732" s="172"/>
      <c r="K732" s="166"/>
      <c r="L732" s="166"/>
      <c r="M732" s="166"/>
      <c r="N732" s="166"/>
      <c r="O732" s="166"/>
      <c r="P732" s="166"/>
      <c r="Q732" s="166"/>
      <c r="R732" s="166"/>
      <c r="S732" s="172"/>
      <c r="T732" s="166"/>
      <c r="U732" s="166"/>
      <c r="V732" s="166"/>
      <c r="W732" s="166"/>
      <c r="X732" s="166"/>
      <c r="Y732" s="166"/>
      <c r="Z732" s="166"/>
      <c r="AA732" s="166"/>
      <c r="AB732" s="172"/>
      <c r="AC732" s="172"/>
      <c r="AD732" s="172"/>
      <c r="AE732" s="172"/>
      <c r="AF732" s="172"/>
      <c r="AG732" s="172"/>
      <c r="AH732" s="172"/>
      <c r="AI732" s="172"/>
      <c r="AJ732" s="172"/>
      <c r="AK732" s="172"/>
      <c r="AL732" s="174"/>
      <c r="AM732" s="172"/>
      <c r="AN732" s="172"/>
      <c r="AO732" s="172"/>
      <c r="AP732" s="172"/>
      <c r="AQ732" s="172"/>
      <c r="AR732" s="172"/>
      <c r="AS732" s="172"/>
      <c r="AT732" s="172"/>
      <c r="AU732" s="172"/>
      <c r="AV732" s="172"/>
      <c r="AW732" s="172"/>
      <c r="AX732" s="172"/>
      <c r="AY732" s="172"/>
      <c r="AZ732" s="172"/>
      <c r="BA732" s="172"/>
      <c r="BB732" s="172"/>
      <c r="BC732" s="172"/>
      <c r="BD732" s="172"/>
      <c r="BE732" s="172"/>
      <c r="BF732" s="172"/>
      <c r="BG732" s="172"/>
      <c r="BH732" s="172"/>
      <c r="BI732" s="172"/>
      <c r="BJ732" s="172"/>
      <c r="BK732" s="172"/>
      <c r="BL732" s="172"/>
      <c r="BM732" s="172"/>
      <c r="BN732" s="172"/>
      <c r="BO732" s="172"/>
      <c r="BP732" s="172"/>
      <c r="BQ732" s="172"/>
      <c r="BR732" s="172"/>
      <c r="BS732" s="172"/>
      <c r="BT732" s="172"/>
      <c r="BU732" s="172"/>
      <c r="BV732" s="172"/>
      <c r="BW732" s="172"/>
      <c r="BX732" s="172"/>
      <c r="BY732" s="172"/>
      <c r="BZ732" s="172"/>
      <c r="CA732" s="172"/>
      <c r="CB732" s="172"/>
      <c r="CC732" s="172"/>
      <c r="CD732" s="172"/>
      <c r="CE732" s="172"/>
      <c r="CF732" s="172"/>
      <c r="CG732" s="172"/>
      <c r="CH732" s="172"/>
      <c r="CI732" s="172"/>
      <c r="CJ732" s="172"/>
      <c r="CK732" s="172"/>
      <c r="CL732" s="172"/>
      <c r="CM732" s="172"/>
      <c r="CN732" s="172"/>
      <c r="CO732" s="172"/>
      <c r="CP732" s="172"/>
      <c r="CQ732" s="172"/>
      <c r="CR732" s="172"/>
      <c r="CS732" s="172"/>
      <c r="CT732" s="172"/>
      <c r="CU732" s="172"/>
      <c r="CV732" s="172"/>
      <c r="CW732" s="172"/>
      <c r="CX732" s="172"/>
      <c r="CY732" s="172"/>
      <c r="CZ732" s="172"/>
    </row>
    <row r="733" spans="1:104" ht="11.25" customHeight="1" x14ac:dyDescent="0.25">
      <c r="A733" s="172"/>
      <c r="B733" s="172"/>
      <c r="C733" s="172"/>
      <c r="D733" s="172"/>
      <c r="E733" s="116"/>
      <c r="F733" s="119"/>
      <c r="G733" s="117"/>
      <c r="H733" s="116"/>
      <c r="I733" s="119"/>
      <c r="J733" s="172"/>
      <c r="K733" s="166"/>
      <c r="L733" s="166"/>
      <c r="M733" s="166"/>
      <c r="N733" s="166"/>
      <c r="O733" s="166"/>
      <c r="P733" s="166"/>
      <c r="Q733" s="166"/>
      <c r="R733" s="166"/>
      <c r="S733" s="172"/>
      <c r="T733" s="166"/>
      <c r="U733" s="166"/>
      <c r="V733" s="166"/>
      <c r="W733" s="166"/>
      <c r="X733" s="166"/>
      <c r="Y733" s="166"/>
      <c r="Z733" s="166"/>
      <c r="AA733" s="166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4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72"/>
      <c r="BI733" s="172"/>
      <c r="BJ733" s="172"/>
      <c r="BK733" s="172"/>
      <c r="BL733" s="172"/>
      <c r="BM733" s="172"/>
      <c r="BN733" s="172"/>
      <c r="BO733" s="172"/>
      <c r="BP733" s="172"/>
      <c r="BQ733" s="172"/>
      <c r="BR733" s="172"/>
      <c r="BS733" s="172"/>
      <c r="BT733" s="172"/>
      <c r="BU733" s="172"/>
      <c r="BV733" s="172"/>
      <c r="BW733" s="172"/>
      <c r="BX733" s="172"/>
      <c r="BY733" s="172"/>
      <c r="BZ733" s="172"/>
      <c r="CA733" s="172"/>
      <c r="CB733" s="172"/>
      <c r="CC733" s="172"/>
      <c r="CD733" s="172"/>
      <c r="CE733" s="172"/>
      <c r="CF733" s="172"/>
      <c r="CG733" s="172"/>
      <c r="CH733" s="172"/>
      <c r="CI733" s="172"/>
      <c r="CJ733" s="172"/>
      <c r="CK733" s="172"/>
      <c r="CL733" s="172"/>
      <c r="CM733" s="172"/>
      <c r="CN733" s="172"/>
      <c r="CO733" s="172"/>
      <c r="CP733" s="172"/>
      <c r="CQ733" s="172"/>
      <c r="CR733" s="172"/>
      <c r="CS733" s="172"/>
      <c r="CT733" s="172"/>
      <c r="CU733" s="172"/>
      <c r="CV733" s="172"/>
      <c r="CW733" s="172"/>
      <c r="CX733" s="172"/>
      <c r="CY733" s="172"/>
      <c r="CZ733" s="172"/>
    </row>
    <row r="734" spans="1:104" ht="11.25" customHeight="1" x14ac:dyDescent="0.25">
      <c r="A734" s="172"/>
      <c r="B734" s="172"/>
      <c r="C734" s="172"/>
      <c r="D734" s="172"/>
      <c r="E734" s="116"/>
      <c r="F734" s="119"/>
      <c r="G734" s="117"/>
      <c r="H734" s="116"/>
      <c r="I734" s="119"/>
      <c r="J734" s="172"/>
      <c r="K734" s="166"/>
      <c r="L734" s="166"/>
      <c r="M734" s="166"/>
      <c r="N734" s="166"/>
      <c r="O734" s="166"/>
      <c r="P734" s="166"/>
      <c r="Q734" s="166"/>
      <c r="R734" s="166"/>
      <c r="S734" s="172"/>
      <c r="T734" s="166"/>
      <c r="U734" s="166"/>
      <c r="V734" s="166"/>
      <c r="W734" s="166"/>
      <c r="X734" s="166"/>
      <c r="Y734" s="166"/>
      <c r="Z734" s="166"/>
      <c r="AA734" s="166"/>
      <c r="AB734" s="172"/>
      <c r="AC734" s="172"/>
      <c r="AD734" s="172"/>
      <c r="AE734" s="172"/>
      <c r="AF734" s="172"/>
      <c r="AG734" s="172"/>
      <c r="AH734" s="172"/>
      <c r="AI734" s="172"/>
      <c r="AJ734" s="172"/>
      <c r="AK734" s="172"/>
      <c r="AL734" s="174"/>
      <c r="AM734" s="172"/>
      <c r="AN734" s="172"/>
      <c r="AO734" s="172"/>
      <c r="AP734" s="172"/>
      <c r="AQ734" s="172"/>
      <c r="AR734" s="172"/>
      <c r="AS734" s="172"/>
      <c r="AT734" s="172"/>
      <c r="AU734" s="172"/>
      <c r="AV734" s="172"/>
      <c r="AW734" s="172"/>
      <c r="AX734" s="172"/>
      <c r="AY734" s="172"/>
      <c r="AZ734" s="172"/>
      <c r="BA734" s="172"/>
      <c r="BB734" s="172"/>
      <c r="BC734" s="172"/>
      <c r="BD734" s="172"/>
      <c r="BE734" s="172"/>
      <c r="BF734" s="172"/>
      <c r="BG734" s="172"/>
      <c r="BH734" s="172"/>
      <c r="BI734" s="172"/>
      <c r="BJ734" s="172"/>
      <c r="BK734" s="172"/>
      <c r="BL734" s="172"/>
      <c r="BM734" s="172"/>
      <c r="BN734" s="172"/>
      <c r="BO734" s="172"/>
      <c r="BP734" s="172"/>
      <c r="BQ734" s="172"/>
      <c r="BR734" s="172"/>
      <c r="BS734" s="172"/>
      <c r="BT734" s="172"/>
      <c r="BU734" s="172"/>
      <c r="BV734" s="172"/>
      <c r="BW734" s="172"/>
      <c r="BX734" s="172"/>
      <c r="BY734" s="172"/>
      <c r="BZ734" s="172"/>
      <c r="CA734" s="172"/>
      <c r="CB734" s="172"/>
      <c r="CC734" s="172"/>
      <c r="CD734" s="172"/>
      <c r="CE734" s="172"/>
      <c r="CF734" s="172"/>
      <c r="CG734" s="172"/>
      <c r="CH734" s="172"/>
      <c r="CI734" s="172"/>
      <c r="CJ734" s="172"/>
      <c r="CK734" s="172"/>
      <c r="CL734" s="172"/>
      <c r="CM734" s="172"/>
      <c r="CN734" s="172"/>
      <c r="CO734" s="172"/>
      <c r="CP734" s="172"/>
      <c r="CQ734" s="172"/>
      <c r="CR734" s="172"/>
      <c r="CS734" s="172"/>
      <c r="CT734" s="172"/>
      <c r="CU734" s="172"/>
      <c r="CV734" s="172"/>
      <c r="CW734" s="172"/>
      <c r="CX734" s="172"/>
      <c r="CY734" s="172"/>
      <c r="CZ734" s="172"/>
    </row>
    <row r="735" spans="1:104" ht="11.25" customHeight="1" x14ac:dyDescent="0.25">
      <c r="A735" s="172"/>
      <c r="B735" s="172"/>
      <c r="C735" s="172"/>
      <c r="D735" s="172"/>
      <c r="E735" s="116"/>
      <c r="F735" s="119"/>
      <c r="G735" s="117"/>
      <c r="H735" s="116"/>
      <c r="I735" s="119"/>
      <c r="J735" s="172"/>
      <c r="K735" s="166"/>
      <c r="L735" s="166"/>
      <c r="M735" s="166"/>
      <c r="N735" s="166"/>
      <c r="O735" s="166"/>
      <c r="P735" s="166"/>
      <c r="Q735" s="166"/>
      <c r="R735" s="166"/>
      <c r="S735" s="172"/>
      <c r="T735" s="166"/>
      <c r="U735" s="166"/>
      <c r="V735" s="166"/>
      <c r="W735" s="166"/>
      <c r="X735" s="166"/>
      <c r="Y735" s="166"/>
      <c r="Z735" s="166"/>
      <c r="AA735" s="166"/>
      <c r="AB735" s="172"/>
      <c r="AC735" s="172"/>
      <c r="AD735" s="172"/>
      <c r="AE735" s="172"/>
      <c r="AF735" s="172"/>
      <c r="AG735" s="172"/>
      <c r="AH735" s="172"/>
      <c r="AI735" s="172"/>
      <c r="AJ735" s="172"/>
      <c r="AK735" s="172"/>
      <c r="AL735" s="174"/>
      <c r="AM735" s="172"/>
      <c r="AN735" s="172"/>
      <c r="AO735" s="172"/>
      <c r="AP735" s="172"/>
      <c r="AQ735" s="172"/>
      <c r="AR735" s="172"/>
      <c r="AS735" s="172"/>
      <c r="AT735" s="172"/>
      <c r="AU735" s="172"/>
      <c r="AV735" s="172"/>
      <c r="AW735" s="172"/>
      <c r="AX735" s="172"/>
      <c r="AY735" s="172"/>
      <c r="AZ735" s="172"/>
      <c r="BA735" s="172"/>
      <c r="BB735" s="172"/>
      <c r="BC735" s="172"/>
      <c r="BD735" s="172"/>
      <c r="BE735" s="172"/>
      <c r="BF735" s="172"/>
      <c r="BG735" s="172"/>
      <c r="BH735" s="172"/>
      <c r="BI735" s="172"/>
      <c r="BJ735" s="172"/>
      <c r="BK735" s="172"/>
      <c r="BL735" s="172"/>
      <c r="BM735" s="172"/>
      <c r="BN735" s="172"/>
      <c r="BO735" s="172"/>
      <c r="BP735" s="172"/>
      <c r="BQ735" s="172"/>
      <c r="BR735" s="172"/>
      <c r="BS735" s="172"/>
      <c r="BT735" s="172"/>
      <c r="BU735" s="172"/>
      <c r="BV735" s="172"/>
      <c r="BW735" s="172"/>
      <c r="BX735" s="172"/>
      <c r="BY735" s="172"/>
      <c r="BZ735" s="172"/>
      <c r="CA735" s="172"/>
      <c r="CB735" s="172"/>
      <c r="CC735" s="172"/>
      <c r="CD735" s="172"/>
      <c r="CE735" s="172"/>
      <c r="CF735" s="172"/>
      <c r="CG735" s="172"/>
      <c r="CH735" s="172"/>
      <c r="CI735" s="172"/>
      <c r="CJ735" s="172"/>
      <c r="CK735" s="172"/>
      <c r="CL735" s="172"/>
      <c r="CM735" s="172"/>
      <c r="CN735" s="172"/>
      <c r="CO735" s="172"/>
      <c r="CP735" s="172"/>
      <c r="CQ735" s="172"/>
      <c r="CR735" s="172"/>
      <c r="CS735" s="172"/>
      <c r="CT735" s="172"/>
      <c r="CU735" s="172"/>
      <c r="CV735" s="172"/>
      <c r="CW735" s="172"/>
      <c r="CX735" s="172"/>
      <c r="CY735" s="172"/>
      <c r="CZ735" s="172"/>
    </row>
    <row r="736" spans="1:104" ht="11.25" customHeight="1" x14ac:dyDescent="0.25">
      <c r="A736" s="172"/>
      <c r="B736" s="172"/>
      <c r="C736" s="172"/>
      <c r="D736" s="172"/>
      <c r="E736" s="116"/>
      <c r="F736" s="119"/>
      <c r="G736" s="117"/>
      <c r="H736" s="116"/>
      <c r="I736" s="119"/>
      <c r="J736" s="172"/>
      <c r="K736" s="166"/>
      <c r="L736" s="166"/>
      <c r="M736" s="166"/>
      <c r="N736" s="166"/>
      <c r="O736" s="166"/>
      <c r="P736" s="166"/>
      <c r="Q736" s="166"/>
      <c r="R736" s="166"/>
      <c r="S736" s="172"/>
      <c r="T736" s="166"/>
      <c r="U736" s="166"/>
      <c r="V736" s="166"/>
      <c r="W736" s="166"/>
      <c r="X736" s="166"/>
      <c r="Y736" s="166"/>
      <c r="Z736" s="166"/>
      <c r="AA736" s="166"/>
      <c r="AB736" s="172"/>
      <c r="AC736" s="172"/>
      <c r="AD736" s="172"/>
      <c r="AE736" s="172"/>
      <c r="AF736" s="172"/>
      <c r="AG736" s="172"/>
      <c r="AH736" s="172"/>
      <c r="AI736" s="172"/>
      <c r="AJ736" s="172"/>
      <c r="AK736" s="172"/>
      <c r="AL736" s="174"/>
      <c r="AM736" s="172"/>
      <c r="AN736" s="172"/>
      <c r="AO736" s="172"/>
      <c r="AP736" s="172"/>
      <c r="AQ736" s="172"/>
      <c r="AR736" s="172"/>
      <c r="AS736" s="172"/>
      <c r="AT736" s="172"/>
      <c r="AU736" s="172"/>
      <c r="AV736" s="172"/>
      <c r="AW736" s="172"/>
      <c r="AX736" s="172"/>
      <c r="AY736" s="172"/>
      <c r="AZ736" s="172"/>
      <c r="BA736" s="172"/>
      <c r="BB736" s="172"/>
      <c r="BC736" s="172"/>
      <c r="BD736" s="172"/>
      <c r="BE736" s="172"/>
      <c r="BF736" s="172"/>
      <c r="BG736" s="172"/>
      <c r="BH736" s="172"/>
      <c r="BI736" s="172"/>
      <c r="BJ736" s="172"/>
      <c r="BK736" s="172"/>
      <c r="BL736" s="172"/>
      <c r="BM736" s="172"/>
      <c r="BN736" s="172"/>
      <c r="BO736" s="172"/>
      <c r="BP736" s="172"/>
      <c r="BQ736" s="172"/>
      <c r="BR736" s="172"/>
      <c r="BS736" s="172"/>
      <c r="BT736" s="172"/>
      <c r="BU736" s="172"/>
      <c r="BV736" s="172"/>
      <c r="BW736" s="172"/>
      <c r="BX736" s="172"/>
      <c r="BY736" s="172"/>
      <c r="BZ736" s="172"/>
      <c r="CA736" s="172"/>
      <c r="CB736" s="172"/>
      <c r="CC736" s="172"/>
      <c r="CD736" s="172"/>
      <c r="CE736" s="172"/>
      <c r="CF736" s="172"/>
      <c r="CG736" s="172"/>
      <c r="CH736" s="172"/>
      <c r="CI736" s="172"/>
      <c r="CJ736" s="172"/>
      <c r="CK736" s="172"/>
      <c r="CL736" s="172"/>
      <c r="CM736" s="172"/>
      <c r="CN736" s="172"/>
      <c r="CO736" s="172"/>
      <c r="CP736" s="172"/>
      <c r="CQ736" s="172"/>
      <c r="CR736" s="172"/>
      <c r="CS736" s="172"/>
      <c r="CT736" s="172"/>
      <c r="CU736" s="172"/>
      <c r="CV736" s="172"/>
      <c r="CW736" s="172"/>
      <c r="CX736" s="172"/>
      <c r="CY736" s="172"/>
      <c r="CZ736" s="172"/>
    </row>
    <row r="737" spans="1:104" ht="11.25" customHeight="1" x14ac:dyDescent="0.25">
      <c r="A737" s="172"/>
      <c r="B737" s="172"/>
      <c r="C737" s="172"/>
      <c r="D737" s="172"/>
      <c r="E737" s="116"/>
      <c r="F737" s="119"/>
      <c r="G737" s="117"/>
      <c r="H737" s="116"/>
      <c r="I737" s="119"/>
      <c r="J737" s="172"/>
      <c r="K737" s="166"/>
      <c r="L737" s="166"/>
      <c r="M737" s="166"/>
      <c r="N737" s="166"/>
      <c r="O737" s="166"/>
      <c r="P737" s="166"/>
      <c r="Q737" s="166"/>
      <c r="R737" s="166"/>
      <c r="S737" s="172"/>
      <c r="T737" s="166"/>
      <c r="U737" s="166"/>
      <c r="V737" s="166"/>
      <c r="W737" s="166"/>
      <c r="X737" s="166"/>
      <c r="Y737" s="166"/>
      <c r="Z737" s="166"/>
      <c r="AA737" s="166"/>
      <c r="AB737" s="172"/>
      <c r="AC737" s="172"/>
      <c r="AD737" s="172"/>
      <c r="AE737" s="172"/>
      <c r="AF737" s="172"/>
      <c r="AG737" s="172"/>
      <c r="AH737" s="172"/>
      <c r="AI737" s="172"/>
      <c r="AJ737" s="172"/>
      <c r="AK737" s="172"/>
      <c r="AL737" s="174"/>
      <c r="AM737" s="172"/>
      <c r="AN737" s="172"/>
      <c r="AO737" s="172"/>
      <c r="AP737" s="172"/>
      <c r="AQ737" s="172"/>
      <c r="AR737" s="172"/>
      <c r="AS737" s="172"/>
      <c r="AT737" s="172"/>
      <c r="AU737" s="172"/>
      <c r="AV737" s="172"/>
      <c r="AW737" s="172"/>
      <c r="AX737" s="172"/>
      <c r="AY737" s="172"/>
      <c r="AZ737" s="172"/>
      <c r="BA737" s="172"/>
      <c r="BB737" s="172"/>
      <c r="BC737" s="172"/>
      <c r="BD737" s="172"/>
      <c r="BE737" s="172"/>
      <c r="BF737" s="172"/>
      <c r="BG737" s="172"/>
      <c r="BH737" s="172"/>
      <c r="BI737" s="172"/>
      <c r="BJ737" s="172"/>
      <c r="BK737" s="172"/>
      <c r="BL737" s="172"/>
      <c r="BM737" s="172"/>
      <c r="BN737" s="172"/>
      <c r="BO737" s="172"/>
      <c r="BP737" s="172"/>
      <c r="BQ737" s="172"/>
      <c r="BR737" s="172"/>
      <c r="BS737" s="172"/>
      <c r="BT737" s="172"/>
      <c r="BU737" s="172"/>
      <c r="BV737" s="172"/>
      <c r="BW737" s="172"/>
      <c r="BX737" s="172"/>
      <c r="BY737" s="172"/>
      <c r="BZ737" s="172"/>
      <c r="CA737" s="172"/>
      <c r="CB737" s="172"/>
      <c r="CC737" s="172"/>
      <c r="CD737" s="172"/>
      <c r="CE737" s="172"/>
      <c r="CF737" s="172"/>
      <c r="CG737" s="172"/>
      <c r="CH737" s="172"/>
      <c r="CI737" s="172"/>
      <c r="CJ737" s="172"/>
      <c r="CK737" s="172"/>
      <c r="CL737" s="172"/>
      <c r="CM737" s="172"/>
      <c r="CN737" s="172"/>
      <c r="CO737" s="172"/>
      <c r="CP737" s="172"/>
      <c r="CQ737" s="172"/>
      <c r="CR737" s="172"/>
      <c r="CS737" s="172"/>
      <c r="CT737" s="172"/>
      <c r="CU737" s="172"/>
      <c r="CV737" s="172"/>
      <c r="CW737" s="172"/>
      <c r="CX737" s="172"/>
      <c r="CY737" s="172"/>
      <c r="CZ737" s="172"/>
    </row>
    <row r="738" spans="1:104" ht="11.25" customHeight="1" x14ac:dyDescent="0.25">
      <c r="A738" s="172"/>
      <c r="B738" s="172"/>
      <c r="C738" s="172"/>
      <c r="D738" s="172"/>
      <c r="E738" s="116"/>
      <c r="F738" s="119"/>
      <c r="G738" s="117"/>
      <c r="H738" s="116"/>
      <c r="I738" s="119"/>
      <c r="J738" s="172"/>
      <c r="K738" s="166"/>
      <c r="L738" s="166"/>
      <c r="M738" s="166"/>
      <c r="N738" s="166"/>
      <c r="O738" s="166"/>
      <c r="P738" s="166"/>
      <c r="Q738" s="166"/>
      <c r="R738" s="166"/>
      <c r="S738" s="172"/>
      <c r="T738" s="166"/>
      <c r="U738" s="166"/>
      <c r="V738" s="166"/>
      <c r="W738" s="166"/>
      <c r="X738" s="166"/>
      <c r="Y738" s="166"/>
      <c r="Z738" s="166"/>
      <c r="AA738" s="166"/>
      <c r="AB738" s="172"/>
      <c r="AC738" s="172"/>
      <c r="AD738" s="172"/>
      <c r="AE738" s="172"/>
      <c r="AF738" s="172"/>
      <c r="AG738" s="172"/>
      <c r="AH738" s="172"/>
      <c r="AI738" s="172"/>
      <c r="AJ738" s="172"/>
      <c r="AK738" s="172"/>
      <c r="AL738" s="174"/>
      <c r="AM738" s="172"/>
      <c r="AN738" s="172"/>
      <c r="AO738" s="172"/>
      <c r="AP738" s="172"/>
      <c r="AQ738" s="172"/>
      <c r="AR738" s="172"/>
      <c r="AS738" s="172"/>
      <c r="AT738" s="172"/>
      <c r="AU738" s="172"/>
      <c r="AV738" s="172"/>
      <c r="AW738" s="172"/>
      <c r="AX738" s="172"/>
      <c r="AY738" s="172"/>
      <c r="AZ738" s="172"/>
      <c r="BA738" s="172"/>
      <c r="BB738" s="172"/>
      <c r="BC738" s="172"/>
      <c r="BD738" s="172"/>
      <c r="BE738" s="172"/>
      <c r="BF738" s="172"/>
      <c r="BG738" s="172"/>
      <c r="BH738" s="172"/>
      <c r="BI738" s="172"/>
      <c r="BJ738" s="172"/>
      <c r="BK738" s="172"/>
      <c r="BL738" s="172"/>
      <c r="BM738" s="172"/>
      <c r="BN738" s="172"/>
      <c r="BO738" s="172"/>
      <c r="BP738" s="172"/>
      <c r="BQ738" s="172"/>
      <c r="BR738" s="172"/>
      <c r="BS738" s="172"/>
      <c r="BT738" s="172"/>
      <c r="BU738" s="172"/>
      <c r="BV738" s="172"/>
      <c r="BW738" s="172"/>
      <c r="BX738" s="172"/>
      <c r="BY738" s="172"/>
      <c r="BZ738" s="172"/>
      <c r="CA738" s="172"/>
      <c r="CB738" s="172"/>
      <c r="CC738" s="172"/>
      <c r="CD738" s="172"/>
      <c r="CE738" s="172"/>
      <c r="CF738" s="172"/>
      <c r="CG738" s="172"/>
      <c r="CH738" s="172"/>
      <c r="CI738" s="172"/>
      <c r="CJ738" s="172"/>
      <c r="CK738" s="172"/>
      <c r="CL738" s="172"/>
      <c r="CM738" s="172"/>
      <c r="CN738" s="172"/>
      <c r="CO738" s="172"/>
      <c r="CP738" s="172"/>
      <c r="CQ738" s="172"/>
      <c r="CR738" s="172"/>
      <c r="CS738" s="172"/>
      <c r="CT738" s="172"/>
      <c r="CU738" s="172"/>
      <c r="CV738" s="172"/>
      <c r="CW738" s="172"/>
      <c r="CX738" s="172"/>
      <c r="CY738" s="172"/>
      <c r="CZ738" s="172"/>
    </row>
    <row r="739" spans="1:104" ht="11.25" customHeight="1" x14ac:dyDescent="0.25">
      <c r="A739" s="172"/>
      <c r="B739" s="172"/>
      <c r="C739" s="172"/>
      <c r="D739" s="172"/>
      <c r="E739" s="116"/>
      <c r="F739" s="119"/>
      <c r="G739" s="117"/>
      <c r="H739" s="116"/>
      <c r="I739" s="119"/>
      <c r="J739" s="172"/>
      <c r="K739" s="166"/>
      <c r="L739" s="166"/>
      <c r="M739" s="166"/>
      <c r="N739" s="166"/>
      <c r="O739" s="166"/>
      <c r="P739" s="166"/>
      <c r="Q739" s="166"/>
      <c r="R739" s="166"/>
      <c r="S739" s="172"/>
      <c r="T739" s="166"/>
      <c r="U739" s="166"/>
      <c r="V739" s="166"/>
      <c r="W739" s="166"/>
      <c r="X739" s="166"/>
      <c r="Y739" s="166"/>
      <c r="Z739" s="166"/>
      <c r="AA739" s="166"/>
      <c r="AB739" s="172"/>
      <c r="AC739" s="172"/>
      <c r="AD739" s="172"/>
      <c r="AE739" s="172"/>
      <c r="AF739" s="172"/>
      <c r="AG739" s="172"/>
      <c r="AH739" s="172"/>
      <c r="AI739" s="172"/>
      <c r="AJ739" s="172"/>
      <c r="AK739" s="172"/>
      <c r="AL739" s="174"/>
      <c r="AM739" s="172"/>
      <c r="AN739" s="172"/>
      <c r="AO739" s="172"/>
      <c r="AP739" s="172"/>
      <c r="AQ739" s="172"/>
      <c r="AR739" s="172"/>
      <c r="AS739" s="172"/>
      <c r="AT739" s="172"/>
      <c r="AU739" s="172"/>
      <c r="AV739" s="172"/>
      <c r="AW739" s="172"/>
      <c r="AX739" s="172"/>
      <c r="AY739" s="172"/>
      <c r="AZ739" s="172"/>
      <c r="BA739" s="172"/>
      <c r="BB739" s="172"/>
      <c r="BC739" s="172"/>
      <c r="BD739" s="172"/>
      <c r="BE739" s="172"/>
      <c r="BF739" s="172"/>
      <c r="BG739" s="172"/>
      <c r="BH739" s="172"/>
      <c r="BI739" s="172"/>
      <c r="BJ739" s="172"/>
      <c r="BK739" s="172"/>
      <c r="BL739" s="172"/>
      <c r="BM739" s="172"/>
      <c r="BN739" s="172"/>
      <c r="BO739" s="172"/>
      <c r="BP739" s="172"/>
      <c r="BQ739" s="172"/>
      <c r="BR739" s="172"/>
      <c r="BS739" s="172"/>
      <c r="BT739" s="172"/>
      <c r="BU739" s="172"/>
      <c r="BV739" s="172"/>
      <c r="BW739" s="172"/>
      <c r="BX739" s="172"/>
      <c r="BY739" s="172"/>
      <c r="BZ739" s="172"/>
      <c r="CA739" s="172"/>
      <c r="CB739" s="172"/>
      <c r="CC739" s="172"/>
      <c r="CD739" s="172"/>
      <c r="CE739" s="172"/>
      <c r="CF739" s="172"/>
      <c r="CG739" s="172"/>
      <c r="CH739" s="172"/>
      <c r="CI739" s="172"/>
      <c r="CJ739" s="172"/>
      <c r="CK739" s="172"/>
      <c r="CL739" s="172"/>
      <c r="CM739" s="172"/>
      <c r="CN739" s="172"/>
      <c r="CO739" s="172"/>
      <c r="CP739" s="172"/>
      <c r="CQ739" s="172"/>
      <c r="CR739" s="172"/>
      <c r="CS739" s="172"/>
      <c r="CT739" s="172"/>
      <c r="CU739" s="172"/>
      <c r="CV739" s="172"/>
      <c r="CW739" s="172"/>
      <c r="CX739" s="172"/>
      <c r="CY739" s="172"/>
      <c r="CZ739" s="172"/>
    </row>
    <row r="740" spans="1:104" ht="11.25" customHeight="1" x14ac:dyDescent="0.25">
      <c r="A740" s="172"/>
      <c r="B740" s="172"/>
      <c r="C740" s="172"/>
      <c r="D740" s="172"/>
      <c r="E740" s="116"/>
      <c r="F740" s="119"/>
      <c r="G740" s="117"/>
      <c r="H740" s="116"/>
      <c r="I740" s="119"/>
      <c r="J740" s="172"/>
      <c r="K740" s="166"/>
      <c r="L740" s="166"/>
      <c r="M740" s="166"/>
      <c r="N740" s="166"/>
      <c r="O740" s="166"/>
      <c r="P740" s="166"/>
      <c r="Q740" s="166"/>
      <c r="R740" s="166"/>
      <c r="S740" s="172"/>
      <c r="T740" s="166"/>
      <c r="U740" s="166"/>
      <c r="V740" s="166"/>
      <c r="W740" s="166"/>
      <c r="X740" s="166"/>
      <c r="Y740" s="166"/>
      <c r="Z740" s="166"/>
      <c r="AA740" s="166"/>
      <c r="AB740" s="172"/>
      <c r="AC740" s="172"/>
      <c r="AD740" s="172"/>
      <c r="AE740" s="172"/>
      <c r="AF740" s="172"/>
      <c r="AG740" s="172"/>
      <c r="AH740" s="172"/>
      <c r="AI740" s="172"/>
      <c r="AJ740" s="172"/>
      <c r="AK740" s="172"/>
      <c r="AL740" s="174"/>
      <c r="AM740" s="172"/>
      <c r="AN740" s="172"/>
      <c r="AO740" s="172"/>
      <c r="AP740" s="172"/>
      <c r="AQ740" s="172"/>
      <c r="AR740" s="172"/>
      <c r="AS740" s="172"/>
      <c r="AT740" s="172"/>
      <c r="AU740" s="172"/>
      <c r="AV740" s="172"/>
      <c r="AW740" s="172"/>
      <c r="AX740" s="172"/>
      <c r="AY740" s="172"/>
      <c r="AZ740" s="172"/>
      <c r="BA740" s="172"/>
      <c r="BB740" s="172"/>
      <c r="BC740" s="172"/>
      <c r="BD740" s="172"/>
      <c r="BE740" s="172"/>
      <c r="BF740" s="172"/>
      <c r="BG740" s="172"/>
      <c r="BH740" s="172"/>
      <c r="BI740" s="172"/>
      <c r="BJ740" s="172"/>
      <c r="BK740" s="172"/>
      <c r="BL740" s="172"/>
      <c r="BM740" s="172"/>
      <c r="BN740" s="172"/>
      <c r="BO740" s="172"/>
      <c r="BP740" s="172"/>
      <c r="BQ740" s="172"/>
      <c r="BR740" s="172"/>
      <c r="BS740" s="172"/>
      <c r="BT740" s="172"/>
      <c r="BU740" s="172"/>
      <c r="BV740" s="172"/>
      <c r="BW740" s="172"/>
      <c r="BX740" s="172"/>
      <c r="BY740" s="172"/>
      <c r="BZ740" s="172"/>
      <c r="CA740" s="172"/>
      <c r="CB740" s="172"/>
      <c r="CC740" s="172"/>
      <c r="CD740" s="172"/>
      <c r="CE740" s="172"/>
      <c r="CF740" s="172"/>
      <c r="CG740" s="172"/>
      <c r="CH740" s="172"/>
      <c r="CI740" s="172"/>
      <c r="CJ740" s="172"/>
      <c r="CK740" s="172"/>
      <c r="CL740" s="172"/>
      <c r="CM740" s="172"/>
      <c r="CN740" s="172"/>
      <c r="CO740" s="172"/>
      <c r="CP740" s="172"/>
      <c r="CQ740" s="172"/>
      <c r="CR740" s="172"/>
      <c r="CS740" s="172"/>
      <c r="CT740" s="172"/>
      <c r="CU740" s="172"/>
      <c r="CV740" s="172"/>
      <c r="CW740" s="172"/>
      <c r="CX740" s="172"/>
      <c r="CY740" s="172"/>
      <c r="CZ740" s="172"/>
    </row>
    <row r="741" spans="1:104" ht="11.25" customHeight="1" x14ac:dyDescent="0.25">
      <c r="A741" s="172"/>
      <c r="B741" s="172"/>
      <c r="C741" s="172"/>
      <c r="D741" s="172"/>
      <c r="E741" s="116"/>
      <c r="F741" s="119"/>
      <c r="G741" s="117"/>
      <c r="H741" s="116"/>
      <c r="I741" s="119"/>
      <c r="J741" s="172"/>
      <c r="K741" s="166"/>
      <c r="L741" s="166"/>
      <c r="M741" s="166"/>
      <c r="N741" s="166"/>
      <c r="O741" s="166"/>
      <c r="P741" s="166"/>
      <c r="Q741" s="166"/>
      <c r="R741" s="166"/>
      <c r="S741" s="172"/>
      <c r="T741" s="166"/>
      <c r="U741" s="166"/>
      <c r="V741" s="166"/>
      <c r="W741" s="166"/>
      <c r="X741" s="166"/>
      <c r="Y741" s="166"/>
      <c r="Z741" s="166"/>
      <c r="AA741" s="166"/>
      <c r="AB741" s="172"/>
      <c r="AC741" s="172"/>
      <c r="AD741" s="172"/>
      <c r="AE741" s="172"/>
      <c r="AF741" s="172"/>
      <c r="AG741" s="172"/>
      <c r="AH741" s="172"/>
      <c r="AI741" s="172"/>
      <c r="AJ741" s="172"/>
      <c r="AK741" s="172"/>
      <c r="AL741" s="174"/>
      <c r="AM741" s="172"/>
      <c r="AN741" s="172"/>
      <c r="AO741" s="172"/>
      <c r="AP741" s="172"/>
      <c r="AQ741" s="172"/>
      <c r="AR741" s="172"/>
      <c r="AS741" s="172"/>
      <c r="AT741" s="172"/>
      <c r="AU741" s="172"/>
      <c r="AV741" s="172"/>
      <c r="AW741" s="172"/>
      <c r="AX741" s="172"/>
      <c r="AY741" s="172"/>
      <c r="AZ741" s="172"/>
      <c r="BA741" s="172"/>
      <c r="BB741" s="172"/>
      <c r="BC741" s="172"/>
      <c r="BD741" s="172"/>
      <c r="BE741" s="172"/>
      <c r="BF741" s="172"/>
      <c r="BG741" s="172"/>
      <c r="BH741" s="172"/>
      <c r="BI741" s="172"/>
      <c r="BJ741" s="172"/>
      <c r="BK741" s="172"/>
      <c r="BL741" s="172"/>
      <c r="BM741" s="172"/>
      <c r="BN741" s="172"/>
      <c r="BO741" s="172"/>
      <c r="BP741" s="172"/>
      <c r="BQ741" s="172"/>
      <c r="BR741" s="172"/>
      <c r="BS741" s="172"/>
      <c r="BT741" s="172"/>
      <c r="BU741" s="172"/>
      <c r="BV741" s="172"/>
      <c r="BW741" s="172"/>
      <c r="BX741" s="172"/>
      <c r="BY741" s="172"/>
      <c r="BZ741" s="172"/>
      <c r="CA741" s="172"/>
      <c r="CB741" s="172"/>
      <c r="CC741" s="172"/>
      <c r="CD741" s="172"/>
      <c r="CE741" s="172"/>
      <c r="CF741" s="172"/>
      <c r="CG741" s="172"/>
      <c r="CH741" s="172"/>
      <c r="CI741" s="172"/>
      <c r="CJ741" s="172"/>
      <c r="CK741" s="172"/>
      <c r="CL741" s="172"/>
      <c r="CM741" s="172"/>
      <c r="CN741" s="172"/>
      <c r="CO741" s="172"/>
      <c r="CP741" s="172"/>
      <c r="CQ741" s="172"/>
      <c r="CR741" s="172"/>
      <c r="CS741" s="172"/>
      <c r="CT741" s="172"/>
      <c r="CU741" s="172"/>
      <c r="CV741" s="172"/>
      <c r="CW741" s="172"/>
      <c r="CX741" s="172"/>
      <c r="CY741" s="172"/>
      <c r="CZ741" s="172"/>
    </row>
    <row r="742" spans="1:104" ht="11.25" customHeight="1" x14ac:dyDescent="0.25">
      <c r="A742" s="172"/>
      <c r="B742" s="172"/>
      <c r="C742" s="172"/>
      <c r="D742" s="172"/>
      <c r="E742" s="116"/>
      <c r="F742" s="119"/>
      <c r="G742" s="117"/>
      <c r="H742" s="116"/>
      <c r="I742" s="119"/>
      <c r="J742" s="172"/>
      <c r="K742" s="166"/>
      <c r="L742" s="166"/>
      <c r="M742" s="166"/>
      <c r="N742" s="166"/>
      <c r="O742" s="166"/>
      <c r="P742" s="166"/>
      <c r="Q742" s="166"/>
      <c r="R742" s="166"/>
      <c r="S742" s="172"/>
      <c r="T742" s="166"/>
      <c r="U742" s="166"/>
      <c r="V742" s="166"/>
      <c r="W742" s="166"/>
      <c r="X742" s="166"/>
      <c r="Y742" s="166"/>
      <c r="Z742" s="166"/>
      <c r="AA742" s="166"/>
      <c r="AB742" s="172"/>
      <c r="AC742" s="172"/>
      <c r="AD742" s="172"/>
      <c r="AE742" s="172"/>
      <c r="AF742" s="172"/>
      <c r="AG742" s="172"/>
      <c r="AH742" s="172"/>
      <c r="AI742" s="172"/>
      <c r="AJ742" s="172"/>
      <c r="AK742" s="172"/>
      <c r="AL742" s="174"/>
      <c r="AM742" s="172"/>
      <c r="AN742" s="172"/>
      <c r="AO742" s="172"/>
      <c r="AP742" s="172"/>
      <c r="AQ742" s="172"/>
      <c r="AR742" s="172"/>
      <c r="AS742" s="172"/>
      <c r="AT742" s="172"/>
      <c r="AU742" s="172"/>
      <c r="AV742" s="172"/>
      <c r="AW742" s="172"/>
      <c r="AX742" s="172"/>
      <c r="AY742" s="172"/>
      <c r="AZ742" s="172"/>
      <c r="BA742" s="172"/>
      <c r="BB742" s="172"/>
      <c r="BC742" s="172"/>
      <c r="BD742" s="172"/>
      <c r="BE742" s="172"/>
      <c r="BF742" s="172"/>
      <c r="BG742" s="172"/>
      <c r="BH742" s="172"/>
      <c r="BI742" s="172"/>
      <c r="BJ742" s="172"/>
      <c r="BK742" s="172"/>
      <c r="BL742" s="172"/>
      <c r="BM742" s="172"/>
      <c r="BN742" s="172"/>
      <c r="BO742" s="172"/>
      <c r="BP742" s="172"/>
      <c r="BQ742" s="172"/>
      <c r="BR742" s="172"/>
      <c r="BS742" s="172"/>
      <c r="BT742" s="172"/>
      <c r="BU742" s="172"/>
      <c r="BV742" s="172"/>
      <c r="BW742" s="172"/>
      <c r="BX742" s="172"/>
      <c r="BY742" s="172"/>
      <c r="BZ742" s="172"/>
      <c r="CA742" s="172"/>
      <c r="CB742" s="172"/>
      <c r="CC742" s="172"/>
      <c r="CD742" s="172"/>
      <c r="CE742" s="172"/>
      <c r="CF742" s="172"/>
      <c r="CG742" s="172"/>
      <c r="CH742" s="172"/>
      <c r="CI742" s="172"/>
      <c r="CJ742" s="172"/>
      <c r="CK742" s="172"/>
      <c r="CL742" s="172"/>
      <c r="CM742" s="172"/>
      <c r="CN742" s="172"/>
      <c r="CO742" s="172"/>
      <c r="CP742" s="172"/>
      <c r="CQ742" s="172"/>
      <c r="CR742" s="172"/>
      <c r="CS742" s="172"/>
      <c r="CT742" s="172"/>
      <c r="CU742" s="172"/>
      <c r="CV742" s="172"/>
      <c r="CW742" s="172"/>
      <c r="CX742" s="172"/>
      <c r="CY742" s="172"/>
      <c r="CZ742" s="172"/>
    </row>
    <row r="743" spans="1:104" ht="11.25" customHeight="1" x14ac:dyDescent="0.25">
      <c r="A743" s="172"/>
      <c r="B743" s="172"/>
      <c r="C743" s="172"/>
      <c r="D743" s="172"/>
      <c r="E743" s="116"/>
      <c r="F743" s="119"/>
      <c r="G743" s="117"/>
      <c r="H743" s="116"/>
      <c r="I743" s="119"/>
      <c r="J743" s="172"/>
      <c r="K743" s="166"/>
      <c r="L743" s="166"/>
      <c r="M743" s="166"/>
      <c r="N743" s="166"/>
      <c r="O743" s="166"/>
      <c r="P743" s="166"/>
      <c r="Q743" s="166"/>
      <c r="R743" s="166"/>
      <c r="S743" s="172"/>
      <c r="T743" s="166"/>
      <c r="U743" s="166"/>
      <c r="V743" s="166"/>
      <c r="W743" s="166"/>
      <c r="X743" s="166"/>
      <c r="Y743" s="166"/>
      <c r="Z743" s="166"/>
      <c r="AA743" s="166"/>
      <c r="AB743" s="172"/>
      <c r="AC743" s="172"/>
      <c r="AD743" s="172"/>
      <c r="AE743" s="172"/>
      <c r="AF743" s="172"/>
      <c r="AG743" s="172"/>
      <c r="AH743" s="172"/>
      <c r="AI743" s="172"/>
      <c r="AJ743" s="172"/>
      <c r="AK743" s="172"/>
      <c r="AL743" s="174"/>
      <c r="AM743" s="172"/>
      <c r="AN743" s="172"/>
      <c r="AO743" s="172"/>
      <c r="AP743" s="172"/>
      <c r="AQ743" s="172"/>
      <c r="AR743" s="172"/>
      <c r="AS743" s="172"/>
      <c r="AT743" s="172"/>
      <c r="AU743" s="172"/>
      <c r="AV743" s="172"/>
      <c r="AW743" s="172"/>
      <c r="AX743" s="172"/>
      <c r="AY743" s="172"/>
      <c r="AZ743" s="172"/>
      <c r="BA743" s="172"/>
      <c r="BB743" s="172"/>
      <c r="BC743" s="172"/>
      <c r="BD743" s="172"/>
      <c r="BE743" s="172"/>
      <c r="BF743" s="172"/>
      <c r="BG743" s="172"/>
      <c r="BH743" s="172"/>
      <c r="BI743" s="172"/>
      <c r="BJ743" s="172"/>
      <c r="BK743" s="172"/>
      <c r="BL743" s="172"/>
      <c r="BM743" s="172"/>
      <c r="BN743" s="172"/>
      <c r="BO743" s="172"/>
      <c r="BP743" s="172"/>
      <c r="BQ743" s="172"/>
      <c r="BR743" s="172"/>
      <c r="BS743" s="172"/>
      <c r="BT743" s="172"/>
      <c r="BU743" s="172"/>
      <c r="BV743" s="172"/>
      <c r="BW743" s="172"/>
      <c r="BX743" s="172"/>
      <c r="BY743" s="172"/>
      <c r="BZ743" s="172"/>
      <c r="CA743" s="172"/>
      <c r="CB743" s="172"/>
      <c r="CC743" s="172"/>
      <c r="CD743" s="172"/>
      <c r="CE743" s="172"/>
      <c r="CF743" s="172"/>
      <c r="CG743" s="172"/>
      <c r="CH743" s="172"/>
      <c r="CI743" s="172"/>
      <c r="CJ743" s="172"/>
      <c r="CK743" s="172"/>
      <c r="CL743" s="172"/>
      <c r="CM743" s="172"/>
      <c r="CN743" s="172"/>
      <c r="CO743" s="172"/>
      <c r="CP743" s="172"/>
      <c r="CQ743" s="172"/>
      <c r="CR743" s="172"/>
      <c r="CS743" s="172"/>
      <c r="CT743" s="172"/>
      <c r="CU743" s="172"/>
      <c r="CV743" s="172"/>
      <c r="CW743" s="172"/>
      <c r="CX743" s="172"/>
      <c r="CY743" s="172"/>
      <c r="CZ743" s="172"/>
    </row>
    <row r="744" spans="1:104" ht="11.25" customHeight="1" x14ac:dyDescent="0.25">
      <c r="A744" s="172"/>
      <c r="B744" s="172"/>
      <c r="C744" s="172"/>
      <c r="D744" s="172"/>
      <c r="E744" s="116"/>
      <c r="F744" s="119"/>
      <c r="G744" s="117"/>
      <c r="H744" s="116"/>
      <c r="I744" s="119"/>
      <c r="J744" s="172"/>
      <c r="K744" s="166"/>
      <c r="L744" s="166"/>
      <c r="M744" s="166"/>
      <c r="N744" s="166"/>
      <c r="O744" s="166"/>
      <c r="P744" s="166"/>
      <c r="Q744" s="166"/>
      <c r="R744" s="166"/>
      <c r="S744" s="172"/>
      <c r="T744" s="166"/>
      <c r="U744" s="166"/>
      <c r="V744" s="166"/>
      <c r="W744" s="166"/>
      <c r="X744" s="166"/>
      <c r="Y744" s="166"/>
      <c r="Z744" s="166"/>
      <c r="AA744" s="166"/>
      <c r="AB744" s="172"/>
      <c r="AC744" s="172"/>
      <c r="AD744" s="172"/>
      <c r="AE744" s="172"/>
      <c r="AF744" s="172"/>
      <c r="AG744" s="172"/>
      <c r="AH744" s="172"/>
      <c r="AI744" s="172"/>
      <c r="AJ744" s="172"/>
      <c r="AK744" s="172"/>
      <c r="AL744" s="174"/>
      <c r="AM744" s="172"/>
      <c r="AN744" s="172"/>
      <c r="AO744" s="172"/>
      <c r="AP744" s="172"/>
      <c r="AQ744" s="172"/>
      <c r="AR744" s="172"/>
      <c r="AS744" s="172"/>
      <c r="AT744" s="172"/>
      <c r="AU744" s="172"/>
      <c r="AV744" s="172"/>
      <c r="AW744" s="172"/>
      <c r="AX744" s="172"/>
      <c r="AY744" s="172"/>
      <c r="AZ744" s="172"/>
      <c r="BA744" s="172"/>
      <c r="BB744" s="172"/>
      <c r="BC744" s="172"/>
      <c r="BD744" s="172"/>
      <c r="BE744" s="172"/>
      <c r="BF744" s="172"/>
      <c r="BG744" s="172"/>
      <c r="BH744" s="172"/>
      <c r="BI744" s="172"/>
      <c r="BJ744" s="172"/>
      <c r="BK744" s="172"/>
      <c r="BL744" s="172"/>
      <c r="BM744" s="172"/>
      <c r="BN744" s="172"/>
      <c r="BO744" s="172"/>
      <c r="BP744" s="172"/>
      <c r="BQ744" s="172"/>
      <c r="BR744" s="172"/>
      <c r="BS744" s="172"/>
      <c r="BT744" s="172"/>
      <c r="BU744" s="172"/>
      <c r="BV744" s="172"/>
      <c r="BW744" s="172"/>
      <c r="BX744" s="172"/>
      <c r="BY744" s="172"/>
      <c r="BZ744" s="172"/>
      <c r="CA744" s="172"/>
      <c r="CB744" s="172"/>
      <c r="CC744" s="172"/>
      <c r="CD744" s="172"/>
      <c r="CE744" s="172"/>
      <c r="CF744" s="172"/>
      <c r="CG744" s="172"/>
      <c r="CH744" s="172"/>
      <c r="CI744" s="172"/>
      <c r="CJ744" s="172"/>
      <c r="CK744" s="172"/>
      <c r="CL744" s="172"/>
      <c r="CM744" s="172"/>
      <c r="CN744" s="172"/>
      <c r="CO744" s="172"/>
      <c r="CP744" s="172"/>
      <c r="CQ744" s="172"/>
      <c r="CR744" s="172"/>
      <c r="CS744" s="172"/>
      <c r="CT744" s="172"/>
      <c r="CU744" s="172"/>
      <c r="CV744" s="172"/>
      <c r="CW744" s="172"/>
      <c r="CX744" s="172"/>
      <c r="CY744" s="172"/>
      <c r="CZ744" s="172"/>
    </row>
    <row r="745" spans="1:104" ht="11.25" customHeight="1" x14ac:dyDescent="0.25">
      <c r="A745" s="172"/>
      <c r="B745" s="172"/>
      <c r="C745" s="172"/>
      <c r="D745" s="172"/>
      <c r="E745" s="116"/>
      <c r="F745" s="119"/>
      <c r="G745" s="117"/>
      <c r="H745" s="116"/>
      <c r="I745" s="119"/>
      <c r="J745" s="172"/>
      <c r="K745" s="166"/>
      <c r="L745" s="166"/>
      <c r="M745" s="166"/>
      <c r="N745" s="166"/>
      <c r="O745" s="166"/>
      <c r="P745" s="166"/>
      <c r="Q745" s="166"/>
      <c r="R745" s="166"/>
      <c r="S745" s="172"/>
      <c r="T745" s="166"/>
      <c r="U745" s="166"/>
      <c r="V745" s="166"/>
      <c r="W745" s="166"/>
      <c r="X745" s="166"/>
      <c r="Y745" s="166"/>
      <c r="Z745" s="166"/>
      <c r="AA745" s="166"/>
      <c r="AB745" s="172"/>
      <c r="AC745" s="172"/>
      <c r="AD745" s="172"/>
      <c r="AE745" s="172"/>
      <c r="AF745" s="172"/>
      <c r="AG745" s="172"/>
      <c r="AH745" s="172"/>
      <c r="AI745" s="172"/>
      <c r="AJ745" s="172"/>
      <c r="AK745" s="172"/>
      <c r="AL745" s="174"/>
      <c r="AM745" s="172"/>
      <c r="AN745" s="172"/>
      <c r="AO745" s="172"/>
      <c r="AP745" s="172"/>
      <c r="AQ745" s="172"/>
      <c r="AR745" s="172"/>
      <c r="AS745" s="172"/>
      <c r="AT745" s="172"/>
      <c r="AU745" s="172"/>
      <c r="AV745" s="172"/>
      <c r="AW745" s="172"/>
      <c r="AX745" s="172"/>
      <c r="AY745" s="172"/>
      <c r="AZ745" s="172"/>
      <c r="BA745" s="172"/>
      <c r="BB745" s="172"/>
      <c r="BC745" s="172"/>
      <c r="BD745" s="172"/>
      <c r="BE745" s="172"/>
      <c r="BF745" s="172"/>
      <c r="BG745" s="172"/>
      <c r="BH745" s="172"/>
      <c r="BI745" s="172"/>
      <c r="BJ745" s="172"/>
      <c r="BK745" s="172"/>
      <c r="BL745" s="172"/>
      <c r="BM745" s="172"/>
      <c r="BN745" s="172"/>
      <c r="BO745" s="172"/>
      <c r="BP745" s="172"/>
      <c r="BQ745" s="172"/>
      <c r="BR745" s="172"/>
      <c r="BS745" s="172"/>
      <c r="BT745" s="172"/>
      <c r="BU745" s="172"/>
      <c r="BV745" s="172"/>
      <c r="BW745" s="172"/>
      <c r="BX745" s="172"/>
      <c r="BY745" s="172"/>
      <c r="BZ745" s="172"/>
      <c r="CA745" s="172"/>
      <c r="CB745" s="172"/>
      <c r="CC745" s="172"/>
      <c r="CD745" s="172"/>
      <c r="CE745" s="172"/>
      <c r="CF745" s="172"/>
      <c r="CG745" s="172"/>
      <c r="CH745" s="172"/>
      <c r="CI745" s="172"/>
      <c r="CJ745" s="172"/>
      <c r="CK745" s="172"/>
      <c r="CL745" s="172"/>
      <c r="CM745" s="172"/>
      <c r="CN745" s="172"/>
      <c r="CO745" s="172"/>
      <c r="CP745" s="172"/>
      <c r="CQ745" s="172"/>
      <c r="CR745" s="172"/>
      <c r="CS745" s="172"/>
      <c r="CT745" s="172"/>
      <c r="CU745" s="172"/>
      <c r="CV745" s="172"/>
      <c r="CW745" s="172"/>
      <c r="CX745" s="172"/>
      <c r="CY745" s="172"/>
      <c r="CZ745" s="172"/>
    </row>
    <row r="746" spans="1:104" ht="11.25" customHeight="1" x14ac:dyDescent="0.25">
      <c r="A746" s="172"/>
      <c r="B746" s="172"/>
      <c r="C746" s="172"/>
      <c r="D746" s="172"/>
      <c r="E746" s="116"/>
      <c r="F746" s="119"/>
      <c r="G746" s="117"/>
      <c r="H746" s="116"/>
      <c r="I746" s="119"/>
      <c r="J746" s="172"/>
      <c r="K746" s="166"/>
      <c r="L746" s="166"/>
      <c r="M746" s="166"/>
      <c r="N746" s="166"/>
      <c r="O746" s="166"/>
      <c r="P746" s="166"/>
      <c r="Q746" s="166"/>
      <c r="R746" s="166"/>
      <c r="S746" s="172"/>
      <c r="T746" s="166"/>
      <c r="U746" s="166"/>
      <c r="V746" s="166"/>
      <c r="W746" s="166"/>
      <c r="X746" s="166"/>
      <c r="Y746" s="166"/>
      <c r="Z746" s="166"/>
      <c r="AA746" s="166"/>
      <c r="AB746" s="172"/>
      <c r="AC746" s="172"/>
      <c r="AD746" s="172"/>
      <c r="AE746" s="172"/>
      <c r="AF746" s="172"/>
      <c r="AG746" s="172"/>
      <c r="AH746" s="172"/>
      <c r="AI746" s="172"/>
      <c r="AJ746" s="172"/>
      <c r="AK746" s="172"/>
      <c r="AL746" s="174"/>
      <c r="AM746" s="172"/>
      <c r="AN746" s="172"/>
      <c r="AO746" s="172"/>
      <c r="AP746" s="172"/>
      <c r="AQ746" s="172"/>
      <c r="AR746" s="172"/>
      <c r="AS746" s="172"/>
      <c r="AT746" s="172"/>
      <c r="AU746" s="172"/>
      <c r="AV746" s="172"/>
      <c r="AW746" s="172"/>
      <c r="AX746" s="172"/>
      <c r="AY746" s="172"/>
      <c r="AZ746" s="172"/>
      <c r="BA746" s="172"/>
      <c r="BB746" s="172"/>
      <c r="BC746" s="172"/>
      <c r="BD746" s="172"/>
      <c r="BE746" s="172"/>
      <c r="BF746" s="172"/>
      <c r="BG746" s="172"/>
      <c r="BH746" s="172"/>
      <c r="BI746" s="172"/>
      <c r="BJ746" s="172"/>
      <c r="BK746" s="172"/>
      <c r="BL746" s="172"/>
      <c r="BM746" s="172"/>
      <c r="BN746" s="172"/>
      <c r="BO746" s="172"/>
      <c r="BP746" s="172"/>
      <c r="BQ746" s="172"/>
      <c r="BR746" s="172"/>
      <c r="BS746" s="172"/>
      <c r="BT746" s="172"/>
      <c r="BU746" s="172"/>
      <c r="BV746" s="172"/>
      <c r="BW746" s="172"/>
      <c r="BX746" s="172"/>
      <c r="BY746" s="172"/>
      <c r="BZ746" s="172"/>
      <c r="CA746" s="172"/>
      <c r="CB746" s="172"/>
      <c r="CC746" s="172"/>
      <c r="CD746" s="172"/>
      <c r="CE746" s="172"/>
      <c r="CF746" s="172"/>
      <c r="CG746" s="172"/>
      <c r="CH746" s="172"/>
      <c r="CI746" s="172"/>
      <c r="CJ746" s="172"/>
      <c r="CK746" s="172"/>
      <c r="CL746" s="172"/>
      <c r="CM746" s="172"/>
      <c r="CN746" s="172"/>
      <c r="CO746" s="172"/>
      <c r="CP746" s="172"/>
      <c r="CQ746" s="172"/>
      <c r="CR746" s="172"/>
      <c r="CS746" s="172"/>
      <c r="CT746" s="172"/>
      <c r="CU746" s="172"/>
      <c r="CV746" s="172"/>
      <c r="CW746" s="172"/>
      <c r="CX746" s="172"/>
      <c r="CY746" s="172"/>
      <c r="CZ746" s="172"/>
    </row>
    <row r="747" spans="1:104" ht="11.25" customHeight="1" x14ac:dyDescent="0.25">
      <c r="A747" s="172"/>
      <c r="B747" s="172"/>
      <c r="C747" s="172"/>
      <c r="D747" s="172"/>
      <c r="E747" s="116"/>
      <c r="F747" s="119"/>
      <c r="G747" s="117"/>
      <c r="H747" s="116"/>
      <c r="I747" s="119"/>
      <c r="J747" s="172"/>
      <c r="K747" s="166"/>
      <c r="L747" s="166"/>
      <c r="M747" s="166"/>
      <c r="N747" s="166"/>
      <c r="O747" s="166"/>
      <c r="P747" s="166"/>
      <c r="Q747" s="166"/>
      <c r="R747" s="166"/>
      <c r="S747" s="172"/>
      <c r="T747" s="166"/>
      <c r="U747" s="166"/>
      <c r="V747" s="166"/>
      <c r="W747" s="166"/>
      <c r="X747" s="166"/>
      <c r="Y747" s="166"/>
      <c r="Z747" s="166"/>
      <c r="AA747" s="166"/>
      <c r="AB747" s="172"/>
      <c r="AC747" s="172"/>
      <c r="AD747" s="172"/>
      <c r="AE747" s="172"/>
      <c r="AF747" s="172"/>
      <c r="AG747" s="172"/>
      <c r="AH747" s="172"/>
      <c r="AI747" s="172"/>
      <c r="AJ747" s="172"/>
      <c r="AK747" s="172"/>
      <c r="AL747" s="174"/>
      <c r="AM747" s="172"/>
      <c r="AN747" s="172"/>
      <c r="AO747" s="172"/>
      <c r="AP747" s="172"/>
      <c r="AQ747" s="172"/>
      <c r="AR747" s="172"/>
      <c r="AS747" s="172"/>
      <c r="AT747" s="172"/>
      <c r="AU747" s="172"/>
      <c r="AV747" s="172"/>
      <c r="AW747" s="172"/>
      <c r="AX747" s="172"/>
      <c r="AY747" s="172"/>
      <c r="AZ747" s="172"/>
      <c r="BA747" s="172"/>
      <c r="BB747" s="172"/>
      <c r="BC747" s="172"/>
      <c r="BD747" s="172"/>
      <c r="BE747" s="172"/>
      <c r="BF747" s="172"/>
      <c r="BG747" s="172"/>
      <c r="BH747" s="172"/>
      <c r="BI747" s="172"/>
      <c r="BJ747" s="172"/>
      <c r="BK747" s="172"/>
      <c r="BL747" s="172"/>
      <c r="BM747" s="172"/>
      <c r="BN747" s="172"/>
      <c r="BO747" s="172"/>
      <c r="BP747" s="172"/>
      <c r="BQ747" s="172"/>
      <c r="BR747" s="172"/>
      <c r="BS747" s="172"/>
      <c r="BT747" s="172"/>
      <c r="BU747" s="172"/>
      <c r="BV747" s="172"/>
      <c r="BW747" s="172"/>
      <c r="BX747" s="172"/>
      <c r="BY747" s="172"/>
      <c r="BZ747" s="172"/>
      <c r="CA747" s="172"/>
      <c r="CB747" s="172"/>
      <c r="CC747" s="172"/>
      <c r="CD747" s="172"/>
      <c r="CE747" s="172"/>
      <c r="CF747" s="172"/>
      <c r="CG747" s="172"/>
      <c r="CH747" s="172"/>
      <c r="CI747" s="172"/>
      <c r="CJ747" s="172"/>
      <c r="CK747" s="172"/>
      <c r="CL747" s="172"/>
      <c r="CM747" s="172"/>
      <c r="CN747" s="172"/>
      <c r="CO747" s="172"/>
      <c r="CP747" s="172"/>
      <c r="CQ747" s="172"/>
      <c r="CR747" s="172"/>
      <c r="CS747" s="172"/>
      <c r="CT747" s="172"/>
      <c r="CU747" s="172"/>
      <c r="CV747" s="172"/>
      <c r="CW747" s="172"/>
      <c r="CX747" s="172"/>
      <c r="CY747" s="172"/>
      <c r="CZ747" s="172"/>
    </row>
    <row r="748" spans="1:104" ht="11.25" customHeight="1" x14ac:dyDescent="0.25">
      <c r="A748" s="172"/>
      <c r="B748" s="172"/>
      <c r="C748" s="172"/>
      <c r="D748" s="172"/>
      <c r="E748" s="116"/>
      <c r="F748" s="119"/>
      <c r="G748" s="117"/>
      <c r="H748" s="116"/>
      <c r="I748" s="119"/>
      <c r="J748" s="172"/>
      <c r="K748" s="166"/>
      <c r="L748" s="166"/>
      <c r="M748" s="166"/>
      <c r="N748" s="166"/>
      <c r="O748" s="166"/>
      <c r="P748" s="166"/>
      <c r="Q748" s="166"/>
      <c r="R748" s="166"/>
      <c r="S748" s="172"/>
      <c r="T748" s="166"/>
      <c r="U748" s="166"/>
      <c r="V748" s="166"/>
      <c r="W748" s="166"/>
      <c r="X748" s="166"/>
      <c r="Y748" s="166"/>
      <c r="Z748" s="166"/>
      <c r="AA748" s="166"/>
      <c r="AB748" s="172"/>
      <c r="AC748" s="172"/>
      <c r="AD748" s="172"/>
      <c r="AE748" s="172"/>
      <c r="AF748" s="172"/>
      <c r="AG748" s="172"/>
      <c r="AH748" s="172"/>
      <c r="AI748" s="172"/>
      <c r="AJ748" s="172"/>
      <c r="AK748" s="172"/>
      <c r="AL748" s="174"/>
      <c r="AM748" s="172"/>
      <c r="AN748" s="172"/>
      <c r="AO748" s="172"/>
      <c r="AP748" s="172"/>
      <c r="AQ748" s="172"/>
      <c r="AR748" s="172"/>
      <c r="AS748" s="172"/>
      <c r="AT748" s="172"/>
      <c r="AU748" s="172"/>
      <c r="AV748" s="172"/>
      <c r="AW748" s="172"/>
      <c r="AX748" s="172"/>
      <c r="AY748" s="172"/>
      <c r="AZ748" s="172"/>
      <c r="BA748" s="172"/>
      <c r="BB748" s="172"/>
      <c r="BC748" s="172"/>
      <c r="BD748" s="172"/>
      <c r="BE748" s="172"/>
      <c r="BF748" s="172"/>
      <c r="BG748" s="172"/>
      <c r="BH748" s="172"/>
      <c r="BI748" s="172"/>
      <c r="BJ748" s="172"/>
      <c r="BK748" s="172"/>
      <c r="BL748" s="172"/>
      <c r="BM748" s="172"/>
      <c r="BN748" s="172"/>
      <c r="BO748" s="172"/>
      <c r="BP748" s="172"/>
      <c r="BQ748" s="172"/>
      <c r="BR748" s="172"/>
      <c r="BS748" s="172"/>
      <c r="BT748" s="172"/>
      <c r="BU748" s="172"/>
      <c r="BV748" s="172"/>
      <c r="BW748" s="172"/>
      <c r="BX748" s="172"/>
      <c r="BY748" s="172"/>
      <c r="BZ748" s="172"/>
      <c r="CA748" s="172"/>
      <c r="CB748" s="172"/>
      <c r="CC748" s="172"/>
      <c r="CD748" s="172"/>
      <c r="CE748" s="172"/>
      <c r="CF748" s="172"/>
      <c r="CG748" s="172"/>
      <c r="CH748" s="172"/>
      <c r="CI748" s="172"/>
      <c r="CJ748" s="172"/>
      <c r="CK748" s="172"/>
      <c r="CL748" s="172"/>
      <c r="CM748" s="172"/>
      <c r="CN748" s="172"/>
      <c r="CO748" s="172"/>
      <c r="CP748" s="172"/>
      <c r="CQ748" s="172"/>
      <c r="CR748" s="172"/>
      <c r="CS748" s="172"/>
      <c r="CT748" s="172"/>
      <c r="CU748" s="172"/>
      <c r="CV748" s="172"/>
      <c r="CW748" s="172"/>
      <c r="CX748" s="172"/>
      <c r="CY748" s="172"/>
      <c r="CZ748" s="172"/>
    </row>
    <row r="749" spans="1:104" ht="11.25" customHeight="1" x14ac:dyDescent="0.25">
      <c r="A749" s="172"/>
      <c r="B749" s="172"/>
      <c r="C749" s="172"/>
      <c r="D749" s="172"/>
      <c r="E749" s="116"/>
      <c r="F749" s="119"/>
      <c r="G749" s="117"/>
      <c r="H749" s="116"/>
      <c r="I749" s="119"/>
      <c r="J749" s="172"/>
      <c r="K749" s="166"/>
      <c r="L749" s="166"/>
      <c r="M749" s="166"/>
      <c r="N749" s="166"/>
      <c r="O749" s="166"/>
      <c r="P749" s="166"/>
      <c r="Q749" s="166"/>
      <c r="R749" s="166"/>
      <c r="S749" s="172"/>
      <c r="T749" s="166"/>
      <c r="U749" s="166"/>
      <c r="V749" s="166"/>
      <c r="W749" s="166"/>
      <c r="X749" s="166"/>
      <c r="Y749" s="166"/>
      <c r="Z749" s="166"/>
      <c r="AA749" s="166"/>
      <c r="AB749" s="172"/>
      <c r="AC749" s="172"/>
      <c r="AD749" s="172"/>
      <c r="AE749" s="172"/>
      <c r="AF749" s="172"/>
      <c r="AG749" s="172"/>
      <c r="AH749" s="172"/>
      <c r="AI749" s="172"/>
      <c r="AJ749" s="172"/>
      <c r="AK749" s="172"/>
      <c r="AL749" s="174"/>
      <c r="AM749" s="172"/>
      <c r="AN749" s="172"/>
      <c r="AO749" s="172"/>
      <c r="AP749" s="172"/>
      <c r="AQ749" s="172"/>
      <c r="AR749" s="172"/>
      <c r="AS749" s="172"/>
      <c r="AT749" s="172"/>
      <c r="AU749" s="172"/>
      <c r="AV749" s="172"/>
      <c r="AW749" s="172"/>
      <c r="AX749" s="172"/>
      <c r="AY749" s="172"/>
      <c r="AZ749" s="172"/>
      <c r="BA749" s="172"/>
      <c r="BB749" s="172"/>
      <c r="BC749" s="172"/>
      <c r="BD749" s="172"/>
      <c r="BE749" s="172"/>
      <c r="BF749" s="172"/>
      <c r="BG749" s="172"/>
      <c r="BH749" s="172"/>
      <c r="BI749" s="172"/>
      <c r="BJ749" s="172"/>
      <c r="BK749" s="172"/>
      <c r="BL749" s="172"/>
      <c r="BM749" s="172"/>
      <c r="BN749" s="172"/>
      <c r="BO749" s="172"/>
      <c r="BP749" s="172"/>
      <c r="BQ749" s="172"/>
      <c r="BR749" s="172"/>
      <c r="BS749" s="172"/>
      <c r="BT749" s="172"/>
      <c r="BU749" s="172"/>
      <c r="BV749" s="172"/>
      <c r="BW749" s="172"/>
      <c r="BX749" s="172"/>
      <c r="BY749" s="172"/>
      <c r="BZ749" s="172"/>
      <c r="CA749" s="172"/>
      <c r="CB749" s="172"/>
      <c r="CC749" s="172"/>
      <c r="CD749" s="172"/>
      <c r="CE749" s="172"/>
      <c r="CF749" s="172"/>
      <c r="CG749" s="172"/>
      <c r="CH749" s="172"/>
      <c r="CI749" s="172"/>
      <c r="CJ749" s="172"/>
      <c r="CK749" s="172"/>
      <c r="CL749" s="172"/>
      <c r="CM749" s="172"/>
      <c r="CN749" s="172"/>
      <c r="CO749" s="172"/>
      <c r="CP749" s="172"/>
      <c r="CQ749" s="172"/>
      <c r="CR749" s="172"/>
      <c r="CS749" s="172"/>
      <c r="CT749" s="172"/>
      <c r="CU749" s="172"/>
      <c r="CV749" s="172"/>
      <c r="CW749" s="172"/>
      <c r="CX749" s="172"/>
      <c r="CY749" s="172"/>
      <c r="CZ749" s="172"/>
    </row>
    <row r="750" spans="1:104" ht="11.25" customHeight="1" x14ac:dyDescent="0.25">
      <c r="A750" s="172"/>
      <c r="B750" s="172"/>
      <c r="C750" s="172"/>
      <c r="D750" s="172"/>
      <c r="E750" s="116"/>
      <c r="F750" s="119"/>
      <c r="G750" s="117"/>
      <c r="H750" s="116"/>
      <c r="I750" s="119"/>
      <c r="J750" s="172"/>
      <c r="K750" s="166"/>
      <c r="L750" s="166"/>
      <c r="M750" s="166"/>
      <c r="N750" s="166"/>
      <c r="O750" s="166"/>
      <c r="P750" s="166"/>
      <c r="Q750" s="166"/>
      <c r="R750" s="166"/>
      <c r="S750" s="172"/>
      <c r="T750" s="166"/>
      <c r="U750" s="166"/>
      <c r="V750" s="166"/>
      <c r="W750" s="166"/>
      <c r="X750" s="166"/>
      <c r="Y750" s="166"/>
      <c r="Z750" s="166"/>
      <c r="AA750" s="166"/>
      <c r="AB750" s="172"/>
      <c r="AC750" s="172"/>
      <c r="AD750" s="172"/>
      <c r="AE750" s="172"/>
      <c r="AF750" s="172"/>
      <c r="AG750" s="172"/>
      <c r="AH750" s="172"/>
      <c r="AI750" s="172"/>
      <c r="AJ750" s="172"/>
      <c r="AK750" s="172"/>
      <c r="AL750" s="174"/>
      <c r="AM750" s="172"/>
      <c r="AN750" s="172"/>
      <c r="AO750" s="172"/>
      <c r="AP750" s="172"/>
      <c r="AQ750" s="172"/>
      <c r="AR750" s="172"/>
      <c r="AS750" s="172"/>
      <c r="AT750" s="172"/>
      <c r="AU750" s="172"/>
      <c r="AV750" s="172"/>
      <c r="AW750" s="172"/>
      <c r="AX750" s="172"/>
      <c r="AY750" s="172"/>
      <c r="AZ750" s="172"/>
      <c r="BA750" s="172"/>
      <c r="BB750" s="172"/>
      <c r="BC750" s="172"/>
      <c r="BD750" s="172"/>
      <c r="BE750" s="172"/>
      <c r="BF750" s="172"/>
      <c r="BG750" s="172"/>
      <c r="BH750" s="172"/>
      <c r="BI750" s="172"/>
      <c r="BJ750" s="172"/>
      <c r="BK750" s="172"/>
      <c r="BL750" s="172"/>
      <c r="BM750" s="172"/>
      <c r="BN750" s="172"/>
      <c r="BO750" s="172"/>
      <c r="BP750" s="172"/>
      <c r="BQ750" s="172"/>
      <c r="BR750" s="172"/>
      <c r="BS750" s="172"/>
      <c r="BT750" s="172"/>
      <c r="BU750" s="172"/>
      <c r="BV750" s="172"/>
      <c r="BW750" s="172"/>
      <c r="BX750" s="172"/>
      <c r="BY750" s="172"/>
      <c r="BZ750" s="172"/>
      <c r="CA750" s="172"/>
      <c r="CB750" s="172"/>
      <c r="CC750" s="172"/>
      <c r="CD750" s="172"/>
      <c r="CE750" s="172"/>
      <c r="CF750" s="172"/>
      <c r="CG750" s="172"/>
      <c r="CH750" s="172"/>
      <c r="CI750" s="172"/>
      <c r="CJ750" s="172"/>
      <c r="CK750" s="172"/>
      <c r="CL750" s="172"/>
      <c r="CM750" s="172"/>
      <c r="CN750" s="172"/>
      <c r="CO750" s="172"/>
      <c r="CP750" s="172"/>
      <c r="CQ750" s="172"/>
      <c r="CR750" s="172"/>
      <c r="CS750" s="172"/>
      <c r="CT750" s="172"/>
      <c r="CU750" s="172"/>
      <c r="CV750" s="172"/>
      <c r="CW750" s="172"/>
      <c r="CX750" s="172"/>
      <c r="CY750" s="172"/>
      <c r="CZ750" s="172"/>
    </row>
    <row r="751" spans="1:104" ht="11.25" customHeight="1" x14ac:dyDescent="0.25">
      <c r="A751" s="172"/>
      <c r="B751" s="172"/>
      <c r="C751" s="172"/>
      <c r="D751" s="172"/>
      <c r="E751" s="116"/>
      <c r="F751" s="119"/>
      <c r="G751" s="117"/>
      <c r="H751" s="116"/>
      <c r="I751" s="119"/>
      <c r="J751" s="172"/>
      <c r="K751" s="166"/>
      <c r="L751" s="166"/>
      <c r="M751" s="166"/>
      <c r="N751" s="166"/>
      <c r="O751" s="166"/>
      <c r="P751" s="166"/>
      <c r="Q751" s="166"/>
      <c r="R751" s="166"/>
      <c r="S751" s="172"/>
      <c r="T751" s="166"/>
      <c r="U751" s="166"/>
      <c r="V751" s="166"/>
      <c r="W751" s="166"/>
      <c r="X751" s="166"/>
      <c r="Y751" s="166"/>
      <c r="Z751" s="166"/>
      <c r="AA751" s="166"/>
      <c r="AB751" s="172"/>
      <c r="AC751" s="172"/>
      <c r="AD751" s="172"/>
      <c r="AE751" s="172"/>
      <c r="AF751" s="172"/>
      <c r="AG751" s="172"/>
      <c r="AH751" s="172"/>
      <c r="AI751" s="172"/>
      <c r="AJ751" s="172"/>
      <c r="AK751" s="172"/>
      <c r="AL751" s="174"/>
      <c r="AM751" s="172"/>
      <c r="AN751" s="172"/>
      <c r="AO751" s="172"/>
      <c r="AP751" s="172"/>
      <c r="AQ751" s="172"/>
      <c r="AR751" s="172"/>
      <c r="AS751" s="172"/>
      <c r="AT751" s="172"/>
      <c r="AU751" s="172"/>
      <c r="AV751" s="172"/>
      <c r="AW751" s="172"/>
      <c r="AX751" s="172"/>
      <c r="AY751" s="172"/>
      <c r="AZ751" s="172"/>
      <c r="BA751" s="172"/>
      <c r="BB751" s="172"/>
      <c r="BC751" s="172"/>
      <c r="BD751" s="172"/>
      <c r="BE751" s="172"/>
      <c r="BF751" s="172"/>
      <c r="BG751" s="172"/>
      <c r="BH751" s="172"/>
      <c r="BI751" s="172"/>
      <c r="BJ751" s="172"/>
      <c r="BK751" s="172"/>
      <c r="BL751" s="172"/>
      <c r="BM751" s="172"/>
      <c r="BN751" s="172"/>
      <c r="BO751" s="172"/>
      <c r="BP751" s="172"/>
      <c r="BQ751" s="172"/>
      <c r="BR751" s="172"/>
      <c r="BS751" s="172"/>
      <c r="BT751" s="172"/>
      <c r="BU751" s="172"/>
      <c r="BV751" s="172"/>
      <c r="BW751" s="172"/>
      <c r="BX751" s="172"/>
      <c r="BY751" s="172"/>
      <c r="BZ751" s="172"/>
      <c r="CA751" s="172"/>
      <c r="CB751" s="172"/>
      <c r="CC751" s="172"/>
      <c r="CD751" s="172"/>
      <c r="CE751" s="172"/>
      <c r="CF751" s="172"/>
      <c r="CG751" s="172"/>
      <c r="CH751" s="172"/>
      <c r="CI751" s="172"/>
      <c r="CJ751" s="172"/>
      <c r="CK751" s="172"/>
      <c r="CL751" s="172"/>
      <c r="CM751" s="172"/>
      <c r="CN751" s="172"/>
      <c r="CO751" s="172"/>
      <c r="CP751" s="172"/>
      <c r="CQ751" s="172"/>
      <c r="CR751" s="172"/>
      <c r="CS751" s="172"/>
      <c r="CT751" s="172"/>
      <c r="CU751" s="172"/>
      <c r="CV751" s="172"/>
      <c r="CW751" s="172"/>
      <c r="CX751" s="172"/>
      <c r="CY751" s="172"/>
      <c r="CZ751" s="172"/>
    </row>
    <row r="752" spans="1:104" ht="11.25" customHeight="1" x14ac:dyDescent="0.25">
      <c r="A752" s="172"/>
      <c r="B752" s="172"/>
      <c r="C752" s="172"/>
      <c r="D752" s="172"/>
      <c r="E752" s="116"/>
      <c r="F752" s="119"/>
      <c r="G752" s="117"/>
      <c r="H752" s="116"/>
      <c r="I752" s="119"/>
      <c r="J752" s="172"/>
      <c r="K752" s="166"/>
      <c r="L752" s="166"/>
      <c r="M752" s="166"/>
      <c r="N752" s="166"/>
      <c r="O752" s="166"/>
      <c r="P752" s="166"/>
      <c r="Q752" s="166"/>
      <c r="R752" s="166"/>
      <c r="S752" s="172"/>
      <c r="T752" s="166"/>
      <c r="U752" s="166"/>
      <c r="V752" s="166"/>
      <c r="W752" s="166"/>
      <c r="X752" s="166"/>
      <c r="Y752" s="166"/>
      <c r="Z752" s="166"/>
      <c r="AA752" s="166"/>
      <c r="AB752" s="172"/>
      <c r="AC752" s="172"/>
      <c r="AD752" s="172"/>
      <c r="AE752" s="172"/>
      <c r="AF752" s="172"/>
      <c r="AG752" s="172"/>
      <c r="AH752" s="172"/>
      <c r="AI752" s="172"/>
      <c r="AJ752" s="172"/>
      <c r="AK752" s="172"/>
      <c r="AL752" s="174"/>
      <c r="AM752" s="172"/>
      <c r="AN752" s="172"/>
      <c r="AO752" s="172"/>
      <c r="AP752" s="172"/>
      <c r="AQ752" s="172"/>
      <c r="AR752" s="172"/>
      <c r="AS752" s="172"/>
      <c r="AT752" s="172"/>
      <c r="AU752" s="172"/>
      <c r="AV752" s="172"/>
      <c r="AW752" s="172"/>
      <c r="AX752" s="172"/>
      <c r="AY752" s="172"/>
      <c r="AZ752" s="172"/>
      <c r="BA752" s="172"/>
      <c r="BB752" s="172"/>
      <c r="BC752" s="172"/>
      <c r="BD752" s="172"/>
      <c r="BE752" s="172"/>
      <c r="BF752" s="172"/>
      <c r="BG752" s="172"/>
      <c r="BH752" s="172"/>
      <c r="BI752" s="172"/>
      <c r="BJ752" s="172"/>
      <c r="BK752" s="172"/>
      <c r="BL752" s="172"/>
      <c r="BM752" s="172"/>
      <c r="BN752" s="172"/>
      <c r="BO752" s="172"/>
      <c r="BP752" s="172"/>
      <c r="BQ752" s="172"/>
      <c r="BR752" s="172"/>
      <c r="BS752" s="172"/>
      <c r="BT752" s="172"/>
      <c r="BU752" s="172"/>
      <c r="BV752" s="172"/>
      <c r="BW752" s="172"/>
      <c r="BX752" s="172"/>
      <c r="BY752" s="172"/>
      <c r="BZ752" s="172"/>
      <c r="CA752" s="172"/>
      <c r="CB752" s="172"/>
      <c r="CC752" s="172"/>
      <c r="CD752" s="172"/>
      <c r="CE752" s="172"/>
      <c r="CF752" s="172"/>
      <c r="CG752" s="172"/>
      <c r="CH752" s="172"/>
      <c r="CI752" s="172"/>
      <c r="CJ752" s="172"/>
      <c r="CK752" s="172"/>
      <c r="CL752" s="172"/>
      <c r="CM752" s="172"/>
      <c r="CN752" s="172"/>
      <c r="CO752" s="172"/>
      <c r="CP752" s="172"/>
      <c r="CQ752" s="172"/>
      <c r="CR752" s="172"/>
      <c r="CS752" s="172"/>
      <c r="CT752" s="172"/>
      <c r="CU752" s="172"/>
      <c r="CV752" s="172"/>
      <c r="CW752" s="172"/>
      <c r="CX752" s="172"/>
      <c r="CY752" s="172"/>
      <c r="CZ752" s="172"/>
    </row>
    <row r="753" spans="1:104" ht="11.25" customHeight="1" x14ac:dyDescent="0.25">
      <c r="A753" s="172"/>
      <c r="B753" s="172"/>
      <c r="C753" s="172"/>
      <c r="D753" s="172"/>
      <c r="E753" s="116"/>
      <c r="F753" s="119"/>
      <c r="G753" s="117"/>
      <c r="H753" s="116"/>
      <c r="I753" s="119"/>
      <c r="J753" s="172"/>
      <c r="K753" s="166"/>
      <c r="L753" s="166"/>
      <c r="M753" s="166"/>
      <c r="N753" s="166"/>
      <c r="O753" s="166"/>
      <c r="P753" s="166"/>
      <c r="Q753" s="166"/>
      <c r="R753" s="166"/>
      <c r="S753" s="172"/>
      <c r="T753" s="166"/>
      <c r="U753" s="166"/>
      <c r="V753" s="166"/>
      <c r="W753" s="166"/>
      <c r="X753" s="166"/>
      <c r="Y753" s="166"/>
      <c r="Z753" s="166"/>
      <c r="AA753" s="166"/>
      <c r="AB753" s="172"/>
      <c r="AC753" s="172"/>
      <c r="AD753" s="172"/>
      <c r="AE753" s="172"/>
      <c r="AF753" s="172"/>
      <c r="AG753" s="172"/>
      <c r="AH753" s="172"/>
      <c r="AI753" s="172"/>
      <c r="AJ753" s="172"/>
      <c r="AK753" s="172"/>
      <c r="AL753" s="174"/>
      <c r="AM753" s="172"/>
      <c r="AN753" s="172"/>
      <c r="AO753" s="172"/>
      <c r="AP753" s="172"/>
      <c r="AQ753" s="172"/>
      <c r="AR753" s="172"/>
      <c r="AS753" s="172"/>
      <c r="AT753" s="172"/>
      <c r="AU753" s="172"/>
      <c r="AV753" s="172"/>
      <c r="AW753" s="172"/>
      <c r="AX753" s="172"/>
      <c r="AY753" s="172"/>
      <c r="AZ753" s="172"/>
      <c r="BA753" s="172"/>
      <c r="BB753" s="172"/>
      <c r="BC753" s="172"/>
      <c r="BD753" s="172"/>
      <c r="BE753" s="172"/>
      <c r="BF753" s="172"/>
      <c r="BG753" s="172"/>
      <c r="BH753" s="172"/>
      <c r="BI753" s="172"/>
      <c r="BJ753" s="172"/>
      <c r="BK753" s="172"/>
      <c r="BL753" s="172"/>
      <c r="BM753" s="172"/>
      <c r="BN753" s="172"/>
      <c r="BO753" s="172"/>
      <c r="BP753" s="172"/>
      <c r="BQ753" s="172"/>
      <c r="BR753" s="172"/>
      <c r="BS753" s="172"/>
      <c r="BT753" s="172"/>
      <c r="BU753" s="172"/>
      <c r="BV753" s="172"/>
      <c r="BW753" s="172"/>
      <c r="BX753" s="172"/>
      <c r="BY753" s="172"/>
      <c r="BZ753" s="172"/>
      <c r="CA753" s="172"/>
      <c r="CB753" s="172"/>
      <c r="CC753" s="172"/>
      <c r="CD753" s="172"/>
      <c r="CE753" s="172"/>
      <c r="CF753" s="172"/>
      <c r="CG753" s="172"/>
      <c r="CH753" s="172"/>
      <c r="CI753" s="172"/>
      <c r="CJ753" s="172"/>
      <c r="CK753" s="172"/>
      <c r="CL753" s="172"/>
      <c r="CM753" s="172"/>
      <c r="CN753" s="172"/>
      <c r="CO753" s="172"/>
      <c r="CP753" s="172"/>
      <c r="CQ753" s="172"/>
      <c r="CR753" s="172"/>
      <c r="CS753" s="172"/>
      <c r="CT753" s="172"/>
      <c r="CU753" s="172"/>
      <c r="CV753" s="172"/>
      <c r="CW753" s="172"/>
      <c r="CX753" s="172"/>
      <c r="CY753" s="172"/>
      <c r="CZ753" s="172"/>
    </row>
    <row r="754" spans="1:104" ht="11.25" customHeight="1" x14ac:dyDescent="0.25">
      <c r="A754" s="172"/>
      <c r="B754" s="172"/>
      <c r="C754" s="172"/>
      <c r="D754" s="172"/>
      <c r="E754" s="116"/>
      <c r="F754" s="119"/>
      <c r="G754" s="117"/>
      <c r="H754" s="116"/>
      <c r="I754" s="119"/>
      <c r="J754" s="172"/>
      <c r="K754" s="166"/>
      <c r="L754" s="166"/>
      <c r="M754" s="166"/>
      <c r="N754" s="166"/>
      <c r="O754" s="166"/>
      <c r="P754" s="166"/>
      <c r="Q754" s="166"/>
      <c r="R754" s="166"/>
      <c r="S754" s="172"/>
      <c r="T754" s="166"/>
      <c r="U754" s="166"/>
      <c r="V754" s="166"/>
      <c r="W754" s="166"/>
      <c r="X754" s="166"/>
      <c r="Y754" s="166"/>
      <c r="Z754" s="166"/>
      <c r="AA754" s="166"/>
      <c r="AB754" s="172"/>
      <c r="AC754" s="172"/>
      <c r="AD754" s="172"/>
      <c r="AE754" s="172"/>
      <c r="AF754" s="172"/>
      <c r="AG754" s="172"/>
      <c r="AH754" s="172"/>
      <c r="AI754" s="172"/>
      <c r="AJ754" s="172"/>
      <c r="AK754" s="172"/>
      <c r="AL754" s="174"/>
      <c r="AM754" s="172"/>
      <c r="AN754" s="172"/>
      <c r="AO754" s="172"/>
      <c r="AP754" s="172"/>
      <c r="AQ754" s="172"/>
      <c r="AR754" s="172"/>
      <c r="AS754" s="172"/>
      <c r="AT754" s="172"/>
      <c r="AU754" s="172"/>
      <c r="AV754" s="172"/>
      <c r="AW754" s="172"/>
      <c r="AX754" s="172"/>
      <c r="AY754" s="172"/>
      <c r="AZ754" s="172"/>
      <c r="BA754" s="172"/>
      <c r="BB754" s="172"/>
      <c r="BC754" s="172"/>
      <c r="BD754" s="172"/>
      <c r="BE754" s="172"/>
      <c r="BF754" s="172"/>
      <c r="BG754" s="172"/>
      <c r="BH754" s="172"/>
      <c r="BI754" s="172"/>
      <c r="BJ754" s="172"/>
      <c r="BK754" s="172"/>
      <c r="BL754" s="172"/>
      <c r="BM754" s="172"/>
      <c r="BN754" s="172"/>
      <c r="BO754" s="172"/>
      <c r="BP754" s="172"/>
      <c r="BQ754" s="172"/>
      <c r="BR754" s="172"/>
      <c r="BS754" s="172"/>
      <c r="BT754" s="172"/>
      <c r="BU754" s="172"/>
      <c r="BV754" s="172"/>
      <c r="BW754" s="172"/>
      <c r="BX754" s="172"/>
      <c r="BY754" s="172"/>
      <c r="BZ754" s="172"/>
      <c r="CA754" s="172"/>
      <c r="CB754" s="172"/>
      <c r="CC754" s="172"/>
      <c r="CD754" s="172"/>
      <c r="CE754" s="172"/>
      <c r="CF754" s="172"/>
      <c r="CG754" s="172"/>
      <c r="CH754" s="172"/>
      <c r="CI754" s="172"/>
      <c r="CJ754" s="172"/>
      <c r="CK754" s="172"/>
      <c r="CL754" s="172"/>
      <c r="CM754" s="172"/>
      <c r="CN754" s="172"/>
      <c r="CO754" s="172"/>
      <c r="CP754" s="172"/>
      <c r="CQ754" s="172"/>
      <c r="CR754" s="172"/>
      <c r="CS754" s="172"/>
      <c r="CT754" s="172"/>
      <c r="CU754" s="172"/>
      <c r="CV754" s="172"/>
      <c r="CW754" s="172"/>
      <c r="CX754" s="172"/>
      <c r="CY754" s="172"/>
      <c r="CZ754" s="172"/>
    </row>
    <row r="755" spans="1:104" ht="11.25" customHeight="1" x14ac:dyDescent="0.25">
      <c r="A755" s="172"/>
      <c r="B755" s="172"/>
      <c r="C755" s="172"/>
      <c r="D755" s="172"/>
      <c r="E755" s="116"/>
      <c r="F755" s="119"/>
      <c r="G755" s="117"/>
      <c r="H755" s="116"/>
      <c r="I755" s="119"/>
      <c r="J755" s="172"/>
      <c r="K755" s="166"/>
      <c r="L755" s="166"/>
      <c r="M755" s="166"/>
      <c r="N755" s="166"/>
      <c r="O755" s="166"/>
      <c r="P755" s="166"/>
      <c r="Q755" s="166"/>
      <c r="R755" s="166"/>
      <c r="S755" s="172"/>
      <c r="T755" s="166"/>
      <c r="U755" s="166"/>
      <c r="V755" s="166"/>
      <c r="W755" s="166"/>
      <c r="X755" s="166"/>
      <c r="Y755" s="166"/>
      <c r="Z755" s="166"/>
      <c r="AA755" s="166"/>
      <c r="AB755" s="172"/>
      <c r="AC755" s="172"/>
      <c r="AD755" s="172"/>
      <c r="AE755" s="172"/>
      <c r="AF755" s="172"/>
      <c r="AG755" s="172"/>
      <c r="AH755" s="172"/>
      <c r="AI755" s="172"/>
      <c r="AJ755" s="172"/>
      <c r="AK755" s="172"/>
      <c r="AL755" s="174"/>
      <c r="AM755" s="172"/>
      <c r="AN755" s="172"/>
      <c r="AO755" s="172"/>
      <c r="AP755" s="172"/>
      <c r="AQ755" s="172"/>
      <c r="AR755" s="172"/>
      <c r="AS755" s="172"/>
      <c r="AT755" s="172"/>
      <c r="AU755" s="172"/>
      <c r="AV755" s="172"/>
      <c r="AW755" s="172"/>
      <c r="AX755" s="172"/>
      <c r="AY755" s="172"/>
      <c r="AZ755" s="172"/>
      <c r="BA755" s="172"/>
      <c r="BB755" s="172"/>
      <c r="BC755" s="172"/>
      <c r="BD755" s="172"/>
      <c r="BE755" s="172"/>
      <c r="BF755" s="172"/>
      <c r="BG755" s="172"/>
      <c r="BH755" s="172"/>
      <c r="BI755" s="172"/>
      <c r="BJ755" s="172"/>
      <c r="BK755" s="172"/>
      <c r="BL755" s="172"/>
      <c r="BM755" s="172"/>
      <c r="BN755" s="172"/>
      <c r="BO755" s="172"/>
      <c r="BP755" s="172"/>
      <c r="BQ755" s="172"/>
      <c r="BR755" s="172"/>
      <c r="BS755" s="172"/>
      <c r="BT755" s="172"/>
      <c r="BU755" s="172"/>
      <c r="BV755" s="172"/>
      <c r="BW755" s="172"/>
      <c r="BX755" s="172"/>
      <c r="BY755" s="172"/>
      <c r="BZ755" s="172"/>
      <c r="CA755" s="172"/>
      <c r="CB755" s="172"/>
      <c r="CC755" s="172"/>
      <c r="CD755" s="172"/>
      <c r="CE755" s="172"/>
      <c r="CF755" s="172"/>
      <c r="CG755" s="172"/>
      <c r="CH755" s="172"/>
      <c r="CI755" s="172"/>
      <c r="CJ755" s="172"/>
      <c r="CK755" s="172"/>
      <c r="CL755" s="172"/>
      <c r="CM755" s="172"/>
      <c r="CN755" s="172"/>
      <c r="CO755" s="172"/>
      <c r="CP755" s="172"/>
      <c r="CQ755" s="172"/>
      <c r="CR755" s="172"/>
      <c r="CS755" s="172"/>
      <c r="CT755" s="172"/>
      <c r="CU755" s="172"/>
      <c r="CV755" s="172"/>
      <c r="CW755" s="172"/>
      <c r="CX755" s="172"/>
      <c r="CY755" s="172"/>
      <c r="CZ755" s="172"/>
    </row>
    <row r="756" spans="1:104" ht="11.25" customHeight="1" x14ac:dyDescent="0.25">
      <c r="A756" s="172"/>
      <c r="B756" s="172"/>
      <c r="C756" s="172"/>
      <c r="D756" s="172"/>
      <c r="E756" s="116"/>
      <c r="F756" s="119"/>
      <c r="G756" s="117"/>
      <c r="H756" s="116"/>
      <c r="I756" s="119"/>
      <c r="J756" s="172"/>
      <c r="K756" s="166"/>
      <c r="L756" s="166"/>
      <c r="M756" s="166"/>
      <c r="N756" s="166"/>
      <c r="O756" s="166"/>
      <c r="P756" s="166"/>
      <c r="Q756" s="166"/>
      <c r="R756" s="166"/>
      <c r="S756" s="172"/>
      <c r="T756" s="166"/>
      <c r="U756" s="166"/>
      <c r="V756" s="166"/>
      <c r="W756" s="166"/>
      <c r="X756" s="166"/>
      <c r="Y756" s="166"/>
      <c r="Z756" s="166"/>
      <c r="AA756" s="166"/>
      <c r="AB756" s="172"/>
      <c r="AC756" s="172"/>
      <c r="AD756" s="172"/>
      <c r="AE756" s="172"/>
      <c r="AF756" s="172"/>
      <c r="AG756" s="172"/>
      <c r="AH756" s="172"/>
      <c r="AI756" s="172"/>
      <c r="AJ756" s="172"/>
      <c r="AK756" s="172"/>
      <c r="AL756" s="174"/>
      <c r="AM756" s="172"/>
      <c r="AN756" s="172"/>
      <c r="AO756" s="172"/>
      <c r="AP756" s="172"/>
      <c r="AQ756" s="172"/>
      <c r="AR756" s="172"/>
      <c r="AS756" s="172"/>
      <c r="AT756" s="172"/>
      <c r="AU756" s="172"/>
      <c r="AV756" s="172"/>
      <c r="AW756" s="172"/>
      <c r="AX756" s="172"/>
      <c r="AY756" s="172"/>
      <c r="AZ756" s="172"/>
      <c r="BA756" s="172"/>
      <c r="BB756" s="172"/>
      <c r="BC756" s="172"/>
      <c r="BD756" s="172"/>
      <c r="BE756" s="172"/>
      <c r="BF756" s="172"/>
      <c r="BG756" s="172"/>
      <c r="BH756" s="172"/>
      <c r="BI756" s="172"/>
      <c r="BJ756" s="172"/>
      <c r="BK756" s="172"/>
      <c r="BL756" s="172"/>
      <c r="BM756" s="172"/>
      <c r="BN756" s="172"/>
      <c r="BO756" s="172"/>
      <c r="BP756" s="172"/>
      <c r="BQ756" s="172"/>
      <c r="BR756" s="172"/>
      <c r="BS756" s="172"/>
      <c r="BT756" s="172"/>
      <c r="BU756" s="172"/>
      <c r="BV756" s="172"/>
      <c r="BW756" s="172"/>
      <c r="BX756" s="172"/>
      <c r="BY756" s="172"/>
      <c r="BZ756" s="172"/>
      <c r="CA756" s="172"/>
      <c r="CB756" s="172"/>
      <c r="CC756" s="172"/>
      <c r="CD756" s="172"/>
      <c r="CE756" s="172"/>
      <c r="CF756" s="172"/>
      <c r="CG756" s="172"/>
      <c r="CH756" s="172"/>
      <c r="CI756" s="172"/>
      <c r="CJ756" s="172"/>
      <c r="CK756" s="172"/>
      <c r="CL756" s="172"/>
      <c r="CM756" s="172"/>
      <c r="CN756" s="172"/>
      <c r="CO756" s="172"/>
      <c r="CP756" s="172"/>
      <c r="CQ756" s="172"/>
      <c r="CR756" s="172"/>
      <c r="CS756" s="172"/>
      <c r="CT756" s="172"/>
      <c r="CU756" s="172"/>
      <c r="CV756" s="172"/>
      <c r="CW756" s="172"/>
      <c r="CX756" s="172"/>
      <c r="CY756" s="172"/>
      <c r="CZ756" s="172"/>
    </row>
    <row r="757" spans="1:104" ht="11.25" customHeight="1" x14ac:dyDescent="0.25">
      <c r="A757" s="172"/>
      <c r="B757" s="172"/>
      <c r="C757" s="172"/>
      <c r="D757" s="172"/>
      <c r="E757" s="116"/>
      <c r="F757" s="119"/>
      <c r="G757" s="117"/>
      <c r="H757" s="116"/>
      <c r="I757" s="119"/>
      <c r="J757" s="172"/>
      <c r="K757" s="166"/>
      <c r="L757" s="166"/>
      <c r="M757" s="166"/>
      <c r="N757" s="166"/>
      <c r="O757" s="166"/>
      <c r="P757" s="166"/>
      <c r="Q757" s="166"/>
      <c r="R757" s="166"/>
      <c r="S757" s="172"/>
      <c r="T757" s="166"/>
      <c r="U757" s="166"/>
      <c r="V757" s="166"/>
      <c r="W757" s="166"/>
      <c r="X757" s="166"/>
      <c r="Y757" s="166"/>
      <c r="Z757" s="166"/>
      <c r="AA757" s="166"/>
      <c r="AB757" s="172"/>
      <c r="AC757" s="172"/>
      <c r="AD757" s="172"/>
      <c r="AE757" s="172"/>
      <c r="AF757" s="172"/>
      <c r="AG757" s="172"/>
      <c r="AH757" s="172"/>
      <c r="AI757" s="172"/>
      <c r="AJ757" s="172"/>
      <c r="AK757" s="172"/>
      <c r="AL757" s="174"/>
      <c r="AM757" s="172"/>
      <c r="AN757" s="172"/>
      <c r="AO757" s="172"/>
      <c r="AP757" s="172"/>
      <c r="AQ757" s="172"/>
      <c r="AR757" s="172"/>
      <c r="AS757" s="172"/>
      <c r="AT757" s="172"/>
      <c r="AU757" s="172"/>
      <c r="AV757" s="172"/>
      <c r="AW757" s="172"/>
      <c r="AX757" s="172"/>
      <c r="AY757" s="172"/>
      <c r="AZ757" s="172"/>
      <c r="BA757" s="172"/>
      <c r="BB757" s="172"/>
      <c r="BC757" s="172"/>
      <c r="BD757" s="172"/>
      <c r="BE757" s="172"/>
      <c r="BF757" s="172"/>
      <c r="BG757" s="172"/>
      <c r="BH757" s="172"/>
      <c r="BI757" s="172"/>
      <c r="BJ757" s="172"/>
      <c r="BK757" s="172"/>
      <c r="BL757" s="172"/>
      <c r="BM757" s="172"/>
      <c r="BN757" s="172"/>
      <c r="BO757" s="172"/>
      <c r="BP757" s="172"/>
      <c r="BQ757" s="172"/>
      <c r="BR757" s="172"/>
      <c r="BS757" s="172"/>
      <c r="BT757" s="172"/>
      <c r="BU757" s="172"/>
      <c r="BV757" s="172"/>
      <c r="BW757" s="172"/>
      <c r="BX757" s="172"/>
      <c r="BY757" s="172"/>
      <c r="BZ757" s="172"/>
      <c r="CA757" s="172"/>
      <c r="CB757" s="172"/>
      <c r="CC757" s="172"/>
      <c r="CD757" s="172"/>
      <c r="CE757" s="172"/>
      <c r="CF757" s="172"/>
      <c r="CG757" s="172"/>
      <c r="CH757" s="172"/>
      <c r="CI757" s="172"/>
      <c r="CJ757" s="172"/>
      <c r="CK757" s="172"/>
      <c r="CL757" s="172"/>
      <c r="CM757" s="172"/>
      <c r="CN757" s="172"/>
      <c r="CO757" s="172"/>
      <c r="CP757" s="172"/>
      <c r="CQ757" s="172"/>
      <c r="CR757" s="172"/>
      <c r="CS757" s="172"/>
      <c r="CT757" s="172"/>
      <c r="CU757" s="172"/>
      <c r="CV757" s="172"/>
      <c r="CW757" s="172"/>
      <c r="CX757" s="172"/>
      <c r="CY757" s="172"/>
      <c r="CZ757" s="172"/>
    </row>
    <row r="758" spans="1:104" ht="11.25" customHeight="1" x14ac:dyDescent="0.25">
      <c r="A758" s="172"/>
      <c r="B758" s="172"/>
      <c r="C758" s="172"/>
      <c r="D758" s="172"/>
      <c r="E758" s="116"/>
      <c r="F758" s="119"/>
      <c r="G758" s="117"/>
      <c r="H758" s="116"/>
      <c r="I758" s="119"/>
      <c r="J758" s="172"/>
      <c r="K758" s="166"/>
      <c r="L758" s="166"/>
      <c r="M758" s="166"/>
      <c r="N758" s="166"/>
      <c r="O758" s="166"/>
      <c r="P758" s="166"/>
      <c r="Q758" s="166"/>
      <c r="R758" s="166"/>
      <c r="S758" s="172"/>
      <c r="T758" s="166"/>
      <c r="U758" s="166"/>
      <c r="V758" s="166"/>
      <c r="W758" s="166"/>
      <c r="X758" s="166"/>
      <c r="Y758" s="166"/>
      <c r="Z758" s="166"/>
      <c r="AA758" s="166"/>
      <c r="AB758" s="172"/>
      <c r="AC758" s="172"/>
      <c r="AD758" s="172"/>
      <c r="AE758" s="172"/>
      <c r="AF758" s="172"/>
      <c r="AG758" s="172"/>
      <c r="AH758" s="172"/>
      <c r="AI758" s="172"/>
      <c r="AJ758" s="172"/>
      <c r="AK758" s="172"/>
      <c r="AL758" s="174"/>
      <c r="AM758" s="172"/>
      <c r="AN758" s="172"/>
      <c r="AO758" s="172"/>
      <c r="AP758" s="172"/>
      <c r="AQ758" s="172"/>
      <c r="AR758" s="172"/>
      <c r="AS758" s="172"/>
      <c r="AT758" s="172"/>
      <c r="AU758" s="172"/>
      <c r="AV758" s="172"/>
      <c r="AW758" s="172"/>
      <c r="AX758" s="172"/>
      <c r="AY758" s="172"/>
      <c r="AZ758" s="172"/>
      <c r="BA758" s="172"/>
      <c r="BB758" s="172"/>
      <c r="BC758" s="172"/>
      <c r="BD758" s="172"/>
      <c r="BE758" s="172"/>
      <c r="BF758" s="172"/>
      <c r="BG758" s="172"/>
      <c r="BH758" s="172"/>
      <c r="BI758" s="172"/>
      <c r="BJ758" s="172"/>
      <c r="BK758" s="172"/>
      <c r="BL758" s="172"/>
      <c r="BM758" s="172"/>
      <c r="BN758" s="172"/>
      <c r="BO758" s="172"/>
      <c r="BP758" s="172"/>
      <c r="BQ758" s="172"/>
      <c r="BR758" s="172"/>
      <c r="BS758" s="172"/>
      <c r="BT758" s="172"/>
      <c r="BU758" s="172"/>
      <c r="BV758" s="172"/>
      <c r="BW758" s="172"/>
      <c r="BX758" s="172"/>
      <c r="BY758" s="172"/>
      <c r="BZ758" s="172"/>
      <c r="CA758" s="172"/>
      <c r="CB758" s="172"/>
      <c r="CC758" s="172"/>
      <c r="CD758" s="172"/>
      <c r="CE758" s="172"/>
      <c r="CF758" s="172"/>
      <c r="CG758" s="172"/>
      <c r="CH758" s="172"/>
      <c r="CI758" s="172"/>
      <c r="CJ758" s="172"/>
      <c r="CK758" s="172"/>
      <c r="CL758" s="172"/>
      <c r="CM758" s="172"/>
      <c r="CN758" s="172"/>
      <c r="CO758" s="172"/>
      <c r="CP758" s="172"/>
      <c r="CQ758" s="172"/>
      <c r="CR758" s="172"/>
      <c r="CS758" s="172"/>
      <c r="CT758" s="172"/>
      <c r="CU758" s="172"/>
      <c r="CV758" s="172"/>
      <c r="CW758" s="172"/>
      <c r="CX758" s="172"/>
      <c r="CY758" s="172"/>
      <c r="CZ758" s="172"/>
    </row>
    <row r="759" spans="1:104" ht="11.25" customHeight="1" x14ac:dyDescent="0.25">
      <c r="A759" s="172"/>
      <c r="B759" s="172"/>
      <c r="C759" s="172"/>
      <c r="D759" s="172"/>
      <c r="E759" s="116"/>
      <c r="F759" s="119"/>
      <c r="G759" s="117"/>
      <c r="H759" s="116"/>
      <c r="I759" s="119"/>
      <c r="J759" s="172"/>
      <c r="K759" s="166"/>
      <c r="L759" s="166"/>
      <c r="M759" s="166"/>
      <c r="N759" s="166"/>
      <c r="O759" s="166"/>
      <c r="P759" s="166"/>
      <c r="Q759" s="166"/>
      <c r="R759" s="166"/>
      <c r="S759" s="172"/>
      <c r="T759" s="166"/>
      <c r="U759" s="166"/>
      <c r="V759" s="166"/>
      <c r="W759" s="166"/>
      <c r="X759" s="166"/>
      <c r="Y759" s="166"/>
      <c r="Z759" s="166"/>
      <c r="AA759" s="166"/>
      <c r="AB759" s="172"/>
      <c r="AC759" s="172"/>
      <c r="AD759" s="172"/>
      <c r="AE759" s="172"/>
      <c r="AF759" s="172"/>
      <c r="AG759" s="172"/>
      <c r="AH759" s="172"/>
      <c r="AI759" s="172"/>
      <c r="AJ759" s="172"/>
      <c r="AK759" s="172"/>
      <c r="AL759" s="174"/>
      <c r="AM759" s="172"/>
      <c r="AN759" s="172"/>
      <c r="AO759" s="172"/>
      <c r="AP759" s="172"/>
      <c r="AQ759" s="172"/>
      <c r="AR759" s="172"/>
      <c r="AS759" s="172"/>
      <c r="AT759" s="172"/>
      <c r="AU759" s="172"/>
      <c r="AV759" s="172"/>
      <c r="AW759" s="172"/>
      <c r="AX759" s="172"/>
      <c r="AY759" s="172"/>
      <c r="AZ759" s="172"/>
      <c r="BA759" s="172"/>
      <c r="BB759" s="172"/>
      <c r="BC759" s="172"/>
      <c r="BD759" s="172"/>
      <c r="BE759" s="172"/>
      <c r="BF759" s="172"/>
      <c r="BG759" s="172"/>
      <c r="BH759" s="172"/>
      <c r="BI759" s="172"/>
      <c r="BJ759" s="172"/>
      <c r="BK759" s="172"/>
      <c r="BL759" s="172"/>
      <c r="BM759" s="172"/>
      <c r="BN759" s="172"/>
      <c r="BO759" s="172"/>
      <c r="BP759" s="172"/>
      <c r="BQ759" s="172"/>
      <c r="BR759" s="172"/>
      <c r="BS759" s="172"/>
      <c r="BT759" s="172"/>
      <c r="BU759" s="172"/>
      <c r="BV759" s="172"/>
      <c r="BW759" s="172"/>
      <c r="BX759" s="172"/>
      <c r="BY759" s="172"/>
      <c r="BZ759" s="172"/>
      <c r="CA759" s="172"/>
      <c r="CB759" s="172"/>
      <c r="CC759" s="172"/>
      <c r="CD759" s="172"/>
      <c r="CE759" s="172"/>
      <c r="CF759" s="172"/>
      <c r="CG759" s="172"/>
      <c r="CH759" s="172"/>
      <c r="CI759" s="172"/>
      <c r="CJ759" s="172"/>
      <c r="CK759" s="172"/>
      <c r="CL759" s="172"/>
      <c r="CM759" s="172"/>
      <c r="CN759" s="172"/>
      <c r="CO759" s="172"/>
      <c r="CP759" s="172"/>
      <c r="CQ759" s="172"/>
      <c r="CR759" s="172"/>
      <c r="CS759" s="172"/>
      <c r="CT759" s="172"/>
      <c r="CU759" s="172"/>
      <c r="CV759" s="172"/>
      <c r="CW759" s="172"/>
      <c r="CX759" s="172"/>
      <c r="CY759" s="172"/>
      <c r="CZ759" s="172"/>
    </row>
    <row r="760" spans="1:104" ht="11.25" customHeight="1" x14ac:dyDescent="0.25">
      <c r="A760" s="172"/>
      <c r="B760" s="172"/>
      <c r="C760" s="172"/>
      <c r="D760" s="172"/>
      <c r="E760" s="116"/>
      <c r="F760" s="119"/>
      <c r="G760" s="117"/>
      <c r="H760" s="116"/>
      <c r="I760" s="119"/>
      <c r="J760" s="172"/>
      <c r="K760" s="166"/>
      <c r="L760" s="166"/>
      <c r="M760" s="166"/>
      <c r="N760" s="166"/>
      <c r="O760" s="166"/>
      <c r="P760" s="166"/>
      <c r="Q760" s="166"/>
      <c r="R760" s="166"/>
      <c r="S760" s="172"/>
      <c r="T760" s="166"/>
      <c r="U760" s="166"/>
      <c r="V760" s="166"/>
      <c r="W760" s="166"/>
      <c r="X760" s="166"/>
      <c r="Y760" s="166"/>
      <c r="Z760" s="166"/>
      <c r="AA760" s="166"/>
      <c r="AB760" s="172"/>
      <c r="AC760" s="172"/>
      <c r="AD760" s="172"/>
      <c r="AE760" s="172"/>
      <c r="AF760" s="172"/>
      <c r="AG760" s="172"/>
      <c r="AH760" s="172"/>
      <c r="AI760" s="172"/>
      <c r="AJ760" s="172"/>
      <c r="AK760" s="172"/>
      <c r="AL760" s="174"/>
      <c r="AM760" s="172"/>
      <c r="AN760" s="172"/>
      <c r="AO760" s="172"/>
      <c r="AP760" s="172"/>
      <c r="AQ760" s="172"/>
      <c r="AR760" s="172"/>
      <c r="AS760" s="172"/>
      <c r="AT760" s="172"/>
      <c r="AU760" s="172"/>
      <c r="AV760" s="172"/>
      <c r="AW760" s="172"/>
      <c r="AX760" s="172"/>
      <c r="AY760" s="172"/>
      <c r="AZ760" s="172"/>
      <c r="BA760" s="172"/>
      <c r="BB760" s="172"/>
      <c r="BC760" s="172"/>
      <c r="BD760" s="172"/>
      <c r="BE760" s="172"/>
      <c r="BF760" s="172"/>
      <c r="BG760" s="172"/>
      <c r="BH760" s="172"/>
      <c r="BI760" s="172"/>
      <c r="BJ760" s="172"/>
      <c r="BK760" s="172"/>
      <c r="BL760" s="172"/>
      <c r="BM760" s="172"/>
      <c r="BN760" s="172"/>
      <c r="BO760" s="172"/>
      <c r="BP760" s="172"/>
      <c r="BQ760" s="172"/>
      <c r="BR760" s="172"/>
      <c r="BS760" s="172"/>
      <c r="BT760" s="172"/>
      <c r="BU760" s="172"/>
      <c r="BV760" s="172"/>
      <c r="BW760" s="172"/>
      <c r="BX760" s="172"/>
      <c r="BY760" s="172"/>
      <c r="BZ760" s="172"/>
      <c r="CA760" s="172"/>
      <c r="CB760" s="172"/>
      <c r="CC760" s="172"/>
      <c r="CD760" s="172"/>
      <c r="CE760" s="172"/>
      <c r="CF760" s="172"/>
      <c r="CG760" s="172"/>
      <c r="CH760" s="172"/>
      <c r="CI760" s="172"/>
      <c r="CJ760" s="172"/>
      <c r="CK760" s="172"/>
      <c r="CL760" s="172"/>
      <c r="CM760" s="172"/>
      <c r="CN760" s="172"/>
      <c r="CO760" s="172"/>
      <c r="CP760" s="172"/>
      <c r="CQ760" s="172"/>
      <c r="CR760" s="172"/>
      <c r="CS760" s="172"/>
      <c r="CT760" s="172"/>
      <c r="CU760" s="172"/>
      <c r="CV760" s="172"/>
      <c r="CW760" s="172"/>
      <c r="CX760" s="172"/>
      <c r="CY760" s="172"/>
      <c r="CZ760" s="172"/>
    </row>
    <row r="761" spans="1:104" ht="11.25" customHeight="1" x14ac:dyDescent="0.25">
      <c r="A761" s="172"/>
      <c r="B761" s="172"/>
      <c r="C761" s="172"/>
      <c r="D761" s="172"/>
      <c r="E761" s="116"/>
      <c r="F761" s="119"/>
      <c r="G761" s="117"/>
      <c r="H761" s="116"/>
      <c r="I761" s="119"/>
      <c r="J761" s="172"/>
      <c r="K761" s="166"/>
      <c r="L761" s="166"/>
      <c r="M761" s="166"/>
      <c r="N761" s="166"/>
      <c r="O761" s="166"/>
      <c r="P761" s="166"/>
      <c r="Q761" s="166"/>
      <c r="R761" s="166"/>
      <c r="S761" s="172"/>
      <c r="T761" s="166"/>
      <c r="U761" s="166"/>
      <c r="V761" s="166"/>
      <c r="W761" s="166"/>
      <c r="X761" s="166"/>
      <c r="Y761" s="166"/>
      <c r="Z761" s="166"/>
      <c r="AA761" s="166"/>
      <c r="AB761" s="172"/>
      <c r="AC761" s="172"/>
      <c r="AD761" s="172"/>
      <c r="AE761" s="172"/>
      <c r="AF761" s="172"/>
      <c r="AG761" s="172"/>
      <c r="AH761" s="172"/>
      <c r="AI761" s="172"/>
      <c r="AJ761" s="172"/>
      <c r="AK761" s="172"/>
      <c r="AL761" s="174"/>
      <c r="AM761" s="172"/>
      <c r="AN761" s="172"/>
      <c r="AO761" s="172"/>
      <c r="AP761" s="172"/>
      <c r="AQ761" s="172"/>
      <c r="AR761" s="172"/>
      <c r="AS761" s="172"/>
      <c r="AT761" s="172"/>
      <c r="AU761" s="172"/>
      <c r="AV761" s="172"/>
      <c r="AW761" s="172"/>
      <c r="AX761" s="172"/>
      <c r="AY761" s="172"/>
      <c r="AZ761" s="172"/>
      <c r="BA761" s="172"/>
      <c r="BB761" s="172"/>
      <c r="BC761" s="172"/>
      <c r="BD761" s="172"/>
      <c r="BE761" s="172"/>
      <c r="BF761" s="172"/>
      <c r="BG761" s="172"/>
      <c r="BH761" s="172"/>
      <c r="BI761" s="172"/>
      <c r="BJ761" s="172"/>
      <c r="BK761" s="172"/>
      <c r="BL761" s="172"/>
      <c r="BM761" s="172"/>
      <c r="BN761" s="172"/>
      <c r="BO761" s="172"/>
      <c r="BP761" s="172"/>
      <c r="BQ761" s="172"/>
      <c r="BR761" s="172"/>
      <c r="BS761" s="172"/>
      <c r="BT761" s="172"/>
      <c r="BU761" s="172"/>
      <c r="BV761" s="172"/>
      <c r="BW761" s="172"/>
      <c r="BX761" s="172"/>
      <c r="BY761" s="172"/>
      <c r="BZ761" s="172"/>
      <c r="CA761" s="172"/>
      <c r="CB761" s="172"/>
      <c r="CC761" s="172"/>
      <c r="CD761" s="172"/>
      <c r="CE761" s="172"/>
      <c r="CF761" s="172"/>
      <c r="CG761" s="172"/>
      <c r="CH761" s="172"/>
      <c r="CI761" s="172"/>
      <c r="CJ761" s="172"/>
      <c r="CK761" s="172"/>
      <c r="CL761" s="172"/>
      <c r="CM761" s="172"/>
      <c r="CN761" s="172"/>
      <c r="CO761" s="172"/>
      <c r="CP761" s="172"/>
      <c r="CQ761" s="172"/>
      <c r="CR761" s="172"/>
      <c r="CS761" s="172"/>
      <c r="CT761" s="172"/>
      <c r="CU761" s="172"/>
      <c r="CV761" s="172"/>
      <c r="CW761" s="172"/>
      <c r="CX761" s="172"/>
      <c r="CY761" s="172"/>
      <c r="CZ761" s="172"/>
    </row>
    <row r="762" spans="1:104" ht="11.25" customHeight="1" x14ac:dyDescent="0.25">
      <c r="A762" s="172"/>
      <c r="B762" s="172"/>
      <c r="C762" s="172"/>
      <c r="D762" s="172"/>
      <c r="E762" s="116"/>
      <c r="F762" s="119"/>
      <c r="G762" s="117"/>
      <c r="H762" s="116"/>
      <c r="I762" s="119"/>
      <c r="J762" s="172"/>
      <c r="K762" s="166"/>
      <c r="L762" s="166"/>
      <c r="M762" s="166"/>
      <c r="N762" s="166"/>
      <c r="O762" s="166"/>
      <c r="P762" s="166"/>
      <c r="Q762" s="166"/>
      <c r="R762" s="166"/>
      <c r="S762" s="172"/>
      <c r="T762" s="166"/>
      <c r="U762" s="166"/>
      <c r="V762" s="166"/>
      <c r="W762" s="166"/>
      <c r="X762" s="166"/>
      <c r="Y762" s="166"/>
      <c r="Z762" s="166"/>
      <c r="AA762" s="166"/>
      <c r="AB762" s="172"/>
      <c r="AC762" s="172"/>
      <c r="AD762" s="172"/>
      <c r="AE762" s="172"/>
      <c r="AF762" s="172"/>
      <c r="AG762" s="172"/>
      <c r="AH762" s="172"/>
      <c r="AI762" s="172"/>
      <c r="AJ762" s="172"/>
      <c r="AK762" s="172"/>
      <c r="AL762" s="174"/>
      <c r="AM762" s="172"/>
      <c r="AN762" s="172"/>
      <c r="AO762" s="172"/>
      <c r="AP762" s="172"/>
      <c r="AQ762" s="172"/>
      <c r="AR762" s="172"/>
      <c r="AS762" s="172"/>
      <c r="AT762" s="172"/>
      <c r="AU762" s="172"/>
      <c r="AV762" s="172"/>
      <c r="AW762" s="172"/>
      <c r="AX762" s="172"/>
      <c r="AY762" s="172"/>
      <c r="AZ762" s="172"/>
      <c r="BA762" s="172"/>
      <c r="BB762" s="172"/>
      <c r="BC762" s="172"/>
      <c r="BD762" s="172"/>
      <c r="BE762" s="172"/>
      <c r="BF762" s="172"/>
      <c r="BG762" s="172"/>
      <c r="BH762" s="172"/>
      <c r="BI762" s="172"/>
      <c r="BJ762" s="172"/>
      <c r="BK762" s="172"/>
      <c r="BL762" s="172"/>
      <c r="BM762" s="172"/>
      <c r="BN762" s="172"/>
      <c r="BO762" s="172"/>
      <c r="BP762" s="172"/>
      <c r="BQ762" s="172"/>
      <c r="BR762" s="172"/>
      <c r="BS762" s="172"/>
      <c r="BT762" s="172"/>
      <c r="BU762" s="172"/>
      <c r="BV762" s="172"/>
      <c r="BW762" s="172"/>
      <c r="BX762" s="172"/>
      <c r="BY762" s="172"/>
      <c r="BZ762" s="172"/>
      <c r="CA762" s="172"/>
      <c r="CB762" s="172"/>
      <c r="CC762" s="172"/>
      <c r="CD762" s="172"/>
      <c r="CE762" s="172"/>
      <c r="CF762" s="172"/>
      <c r="CG762" s="172"/>
      <c r="CH762" s="172"/>
      <c r="CI762" s="172"/>
      <c r="CJ762" s="172"/>
      <c r="CK762" s="172"/>
      <c r="CL762" s="172"/>
      <c r="CM762" s="172"/>
      <c r="CN762" s="172"/>
      <c r="CO762" s="172"/>
      <c r="CP762" s="172"/>
      <c r="CQ762" s="172"/>
      <c r="CR762" s="172"/>
      <c r="CS762" s="172"/>
      <c r="CT762" s="172"/>
      <c r="CU762" s="172"/>
      <c r="CV762" s="172"/>
      <c r="CW762" s="172"/>
      <c r="CX762" s="172"/>
      <c r="CY762" s="172"/>
      <c r="CZ762" s="172"/>
    </row>
    <row r="763" spans="1:104" ht="11.25" customHeight="1" x14ac:dyDescent="0.25">
      <c r="A763" s="172"/>
      <c r="B763" s="172"/>
      <c r="C763" s="172"/>
      <c r="D763" s="172"/>
      <c r="E763" s="116"/>
      <c r="F763" s="119"/>
      <c r="G763" s="117"/>
      <c r="H763" s="116"/>
      <c r="I763" s="119"/>
      <c r="J763" s="172"/>
      <c r="K763" s="166"/>
      <c r="L763" s="166"/>
      <c r="M763" s="166"/>
      <c r="N763" s="166"/>
      <c r="O763" s="166"/>
      <c r="P763" s="166"/>
      <c r="Q763" s="166"/>
      <c r="R763" s="166"/>
      <c r="S763" s="172"/>
      <c r="T763" s="166"/>
      <c r="U763" s="166"/>
      <c r="V763" s="166"/>
      <c r="W763" s="166"/>
      <c r="X763" s="166"/>
      <c r="Y763" s="166"/>
      <c r="Z763" s="166"/>
      <c r="AA763" s="166"/>
      <c r="AB763" s="172"/>
      <c r="AC763" s="172"/>
      <c r="AD763" s="172"/>
      <c r="AE763" s="172"/>
      <c r="AF763" s="172"/>
      <c r="AG763" s="172"/>
      <c r="AH763" s="172"/>
      <c r="AI763" s="172"/>
      <c r="AJ763" s="172"/>
      <c r="AK763" s="172"/>
      <c r="AL763" s="174"/>
      <c r="AM763" s="172"/>
      <c r="AN763" s="172"/>
      <c r="AO763" s="172"/>
      <c r="AP763" s="172"/>
      <c r="AQ763" s="172"/>
      <c r="AR763" s="172"/>
      <c r="AS763" s="172"/>
      <c r="AT763" s="172"/>
      <c r="AU763" s="172"/>
      <c r="AV763" s="172"/>
      <c r="AW763" s="172"/>
      <c r="AX763" s="172"/>
      <c r="AY763" s="172"/>
      <c r="AZ763" s="172"/>
      <c r="BA763" s="172"/>
      <c r="BB763" s="172"/>
      <c r="BC763" s="172"/>
      <c r="BD763" s="172"/>
      <c r="BE763" s="172"/>
      <c r="BF763" s="172"/>
      <c r="BG763" s="172"/>
      <c r="BH763" s="172"/>
      <c r="BI763" s="172"/>
      <c r="BJ763" s="172"/>
      <c r="BK763" s="172"/>
      <c r="BL763" s="172"/>
      <c r="BM763" s="172"/>
      <c r="BN763" s="172"/>
      <c r="BO763" s="172"/>
      <c r="BP763" s="172"/>
      <c r="BQ763" s="172"/>
      <c r="BR763" s="172"/>
      <c r="BS763" s="172"/>
      <c r="BT763" s="172"/>
      <c r="BU763" s="172"/>
      <c r="BV763" s="172"/>
      <c r="BW763" s="172"/>
      <c r="BX763" s="172"/>
      <c r="BY763" s="172"/>
      <c r="BZ763" s="172"/>
      <c r="CA763" s="172"/>
      <c r="CB763" s="172"/>
      <c r="CC763" s="172"/>
      <c r="CD763" s="172"/>
      <c r="CE763" s="172"/>
      <c r="CF763" s="172"/>
      <c r="CG763" s="172"/>
      <c r="CH763" s="172"/>
      <c r="CI763" s="172"/>
      <c r="CJ763" s="172"/>
      <c r="CK763" s="172"/>
      <c r="CL763" s="172"/>
      <c r="CM763" s="172"/>
      <c r="CN763" s="172"/>
      <c r="CO763" s="172"/>
      <c r="CP763" s="172"/>
      <c r="CQ763" s="172"/>
      <c r="CR763" s="172"/>
      <c r="CS763" s="172"/>
      <c r="CT763" s="172"/>
      <c r="CU763" s="172"/>
      <c r="CV763" s="172"/>
      <c r="CW763" s="172"/>
      <c r="CX763" s="172"/>
      <c r="CY763" s="172"/>
      <c r="CZ763" s="172"/>
    </row>
    <row r="764" spans="1:104" ht="11.25" customHeight="1" x14ac:dyDescent="0.25">
      <c r="A764" s="172"/>
      <c r="B764" s="172"/>
      <c r="C764" s="172"/>
      <c r="D764" s="172"/>
      <c r="E764" s="116"/>
      <c r="F764" s="119"/>
      <c r="G764" s="117"/>
      <c r="H764" s="116"/>
      <c r="I764" s="119"/>
      <c r="J764" s="172"/>
      <c r="K764" s="166"/>
      <c r="L764" s="166"/>
      <c r="M764" s="166"/>
      <c r="N764" s="166"/>
      <c r="O764" s="166"/>
      <c r="P764" s="166"/>
      <c r="Q764" s="166"/>
      <c r="R764" s="166"/>
      <c r="S764" s="172"/>
      <c r="T764" s="166"/>
      <c r="U764" s="166"/>
      <c r="V764" s="166"/>
      <c r="W764" s="166"/>
      <c r="X764" s="166"/>
      <c r="Y764" s="166"/>
      <c r="Z764" s="166"/>
      <c r="AA764" s="166"/>
      <c r="AB764" s="172"/>
      <c r="AC764" s="172"/>
      <c r="AD764" s="172"/>
      <c r="AE764" s="172"/>
      <c r="AF764" s="172"/>
      <c r="AG764" s="172"/>
      <c r="AH764" s="172"/>
      <c r="AI764" s="172"/>
      <c r="AJ764" s="172"/>
      <c r="AK764" s="172"/>
      <c r="AL764" s="174"/>
      <c r="AM764" s="172"/>
      <c r="AN764" s="172"/>
      <c r="AO764" s="172"/>
      <c r="AP764" s="172"/>
      <c r="AQ764" s="172"/>
      <c r="AR764" s="172"/>
      <c r="AS764" s="172"/>
      <c r="AT764" s="172"/>
      <c r="AU764" s="172"/>
      <c r="AV764" s="172"/>
      <c r="AW764" s="172"/>
      <c r="AX764" s="172"/>
      <c r="AY764" s="172"/>
      <c r="AZ764" s="172"/>
      <c r="BA764" s="172"/>
      <c r="BB764" s="172"/>
      <c r="BC764" s="172"/>
      <c r="BD764" s="172"/>
      <c r="BE764" s="172"/>
      <c r="BF764" s="172"/>
      <c r="BG764" s="172"/>
      <c r="BH764" s="172"/>
      <c r="BI764" s="172"/>
      <c r="BJ764" s="172"/>
      <c r="BK764" s="172"/>
      <c r="BL764" s="172"/>
      <c r="BM764" s="172"/>
      <c r="BN764" s="172"/>
      <c r="BO764" s="172"/>
      <c r="BP764" s="172"/>
      <c r="BQ764" s="172"/>
      <c r="BR764" s="172"/>
      <c r="BS764" s="172"/>
      <c r="BT764" s="172"/>
      <c r="BU764" s="172"/>
      <c r="BV764" s="172"/>
      <c r="BW764" s="172"/>
      <c r="BX764" s="172"/>
      <c r="BY764" s="172"/>
      <c r="BZ764" s="172"/>
      <c r="CA764" s="172"/>
      <c r="CB764" s="172"/>
      <c r="CC764" s="172"/>
      <c r="CD764" s="172"/>
      <c r="CE764" s="172"/>
      <c r="CF764" s="172"/>
      <c r="CG764" s="172"/>
      <c r="CH764" s="172"/>
      <c r="CI764" s="172"/>
      <c r="CJ764" s="172"/>
      <c r="CK764" s="172"/>
      <c r="CL764" s="172"/>
      <c r="CM764" s="172"/>
      <c r="CN764" s="172"/>
      <c r="CO764" s="172"/>
      <c r="CP764" s="172"/>
      <c r="CQ764" s="172"/>
      <c r="CR764" s="172"/>
      <c r="CS764" s="172"/>
      <c r="CT764" s="172"/>
      <c r="CU764" s="172"/>
      <c r="CV764" s="172"/>
      <c r="CW764" s="172"/>
      <c r="CX764" s="172"/>
      <c r="CY764" s="172"/>
      <c r="CZ764" s="172"/>
    </row>
    <row r="765" spans="1:104" ht="11.25" customHeight="1" x14ac:dyDescent="0.25">
      <c r="A765" s="172"/>
      <c r="B765" s="172"/>
      <c r="C765" s="172"/>
      <c r="D765" s="172"/>
      <c r="E765" s="116"/>
      <c r="F765" s="119"/>
      <c r="G765" s="117"/>
      <c r="H765" s="116"/>
      <c r="I765" s="119"/>
      <c r="J765" s="172"/>
      <c r="K765" s="166"/>
      <c r="L765" s="166"/>
      <c r="M765" s="166"/>
      <c r="N765" s="166"/>
      <c r="O765" s="166"/>
      <c r="P765" s="166"/>
      <c r="Q765" s="166"/>
      <c r="R765" s="166"/>
      <c r="S765" s="172"/>
      <c r="T765" s="166"/>
      <c r="U765" s="166"/>
      <c r="V765" s="166"/>
      <c r="W765" s="166"/>
      <c r="X765" s="166"/>
      <c r="Y765" s="166"/>
      <c r="Z765" s="166"/>
      <c r="AA765" s="166"/>
      <c r="AB765" s="172"/>
      <c r="AC765" s="172"/>
      <c r="AD765" s="172"/>
      <c r="AE765" s="172"/>
      <c r="AF765" s="172"/>
      <c r="AG765" s="172"/>
      <c r="AH765" s="172"/>
      <c r="AI765" s="172"/>
      <c r="AJ765" s="172"/>
      <c r="AK765" s="172"/>
      <c r="AL765" s="174"/>
      <c r="AM765" s="172"/>
      <c r="AN765" s="172"/>
      <c r="AO765" s="172"/>
      <c r="AP765" s="172"/>
      <c r="AQ765" s="172"/>
      <c r="AR765" s="172"/>
      <c r="AS765" s="172"/>
      <c r="AT765" s="172"/>
      <c r="AU765" s="172"/>
      <c r="AV765" s="172"/>
      <c r="AW765" s="172"/>
      <c r="AX765" s="172"/>
      <c r="AY765" s="172"/>
      <c r="AZ765" s="172"/>
      <c r="BA765" s="172"/>
      <c r="BB765" s="172"/>
      <c r="BC765" s="172"/>
      <c r="BD765" s="172"/>
      <c r="BE765" s="172"/>
      <c r="BF765" s="172"/>
      <c r="BG765" s="172"/>
      <c r="BH765" s="172"/>
      <c r="BI765" s="172"/>
      <c r="BJ765" s="172"/>
      <c r="BK765" s="172"/>
      <c r="BL765" s="172"/>
      <c r="BM765" s="172"/>
      <c r="BN765" s="172"/>
      <c r="BO765" s="172"/>
      <c r="BP765" s="172"/>
      <c r="BQ765" s="172"/>
      <c r="BR765" s="172"/>
      <c r="BS765" s="172"/>
      <c r="BT765" s="172"/>
      <c r="BU765" s="172"/>
      <c r="BV765" s="172"/>
      <c r="BW765" s="172"/>
      <c r="BX765" s="172"/>
      <c r="BY765" s="172"/>
      <c r="BZ765" s="172"/>
      <c r="CA765" s="172"/>
      <c r="CB765" s="172"/>
      <c r="CC765" s="172"/>
      <c r="CD765" s="172"/>
      <c r="CE765" s="172"/>
      <c r="CF765" s="172"/>
      <c r="CG765" s="172"/>
      <c r="CH765" s="172"/>
      <c r="CI765" s="172"/>
      <c r="CJ765" s="172"/>
      <c r="CK765" s="172"/>
      <c r="CL765" s="172"/>
      <c r="CM765" s="172"/>
      <c r="CN765" s="172"/>
      <c r="CO765" s="172"/>
      <c r="CP765" s="172"/>
      <c r="CQ765" s="172"/>
      <c r="CR765" s="172"/>
      <c r="CS765" s="172"/>
      <c r="CT765" s="172"/>
      <c r="CU765" s="172"/>
      <c r="CV765" s="172"/>
      <c r="CW765" s="172"/>
      <c r="CX765" s="172"/>
      <c r="CY765" s="172"/>
      <c r="CZ765" s="172"/>
    </row>
    <row r="766" spans="1:104" ht="11.25" customHeight="1" x14ac:dyDescent="0.25">
      <c r="A766" s="172"/>
      <c r="B766" s="172"/>
      <c r="C766" s="172"/>
      <c r="D766" s="172"/>
      <c r="E766" s="116"/>
      <c r="F766" s="119"/>
      <c r="G766" s="117"/>
      <c r="H766" s="116"/>
      <c r="I766" s="119"/>
      <c r="J766" s="172"/>
      <c r="K766" s="166"/>
      <c r="L766" s="166"/>
      <c r="M766" s="166"/>
      <c r="N766" s="166"/>
      <c r="O766" s="166"/>
      <c r="P766" s="166"/>
      <c r="Q766" s="166"/>
      <c r="R766" s="166"/>
      <c r="S766" s="172"/>
      <c r="T766" s="166"/>
      <c r="U766" s="166"/>
      <c r="V766" s="166"/>
      <c r="W766" s="166"/>
      <c r="X766" s="166"/>
      <c r="Y766" s="166"/>
      <c r="Z766" s="166"/>
      <c r="AA766" s="166"/>
      <c r="AB766" s="172"/>
      <c r="AC766" s="172"/>
      <c r="AD766" s="172"/>
      <c r="AE766" s="172"/>
      <c r="AF766" s="172"/>
      <c r="AG766" s="172"/>
      <c r="AH766" s="172"/>
      <c r="AI766" s="172"/>
      <c r="AJ766" s="172"/>
      <c r="AK766" s="172"/>
      <c r="AL766" s="174"/>
      <c r="AM766" s="172"/>
      <c r="AN766" s="172"/>
      <c r="AO766" s="172"/>
      <c r="AP766" s="172"/>
      <c r="AQ766" s="172"/>
      <c r="AR766" s="172"/>
      <c r="AS766" s="172"/>
      <c r="AT766" s="172"/>
      <c r="AU766" s="172"/>
      <c r="AV766" s="172"/>
      <c r="AW766" s="172"/>
      <c r="AX766" s="172"/>
      <c r="AY766" s="172"/>
      <c r="AZ766" s="172"/>
      <c r="BA766" s="172"/>
      <c r="BB766" s="172"/>
      <c r="BC766" s="172"/>
      <c r="BD766" s="172"/>
      <c r="BE766" s="172"/>
      <c r="BF766" s="172"/>
      <c r="BG766" s="172"/>
      <c r="BH766" s="172"/>
      <c r="BI766" s="172"/>
      <c r="BJ766" s="172"/>
      <c r="BK766" s="172"/>
      <c r="BL766" s="172"/>
      <c r="BM766" s="172"/>
      <c r="BN766" s="172"/>
      <c r="BO766" s="172"/>
      <c r="BP766" s="172"/>
      <c r="BQ766" s="172"/>
      <c r="BR766" s="172"/>
      <c r="BS766" s="172"/>
      <c r="BT766" s="172"/>
      <c r="BU766" s="172"/>
      <c r="BV766" s="172"/>
      <c r="BW766" s="172"/>
      <c r="BX766" s="172"/>
      <c r="BY766" s="172"/>
      <c r="BZ766" s="172"/>
      <c r="CA766" s="172"/>
      <c r="CB766" s="172"/>
      <c r="CC766" s="172"/>
      <c r="CD766" s="172"/>
      <c r="CE766" s="172"/>
      <c r="CF766" s="172"/>
      <c r="CG766" s="172"/>
      <c r="CH766" s="172"/>
      <c r="CI766" s="172"/>
      <c r="CJ766" s="172"/>
      <c r="CK766" s="172"/>
      <c r="CL766" s="172"/>
      <c r="CM766" s="172"/>
      <c r="CN766" s="172"/>
      <c r="CO766" s="172"/>
      <c r="CP766" s="172"/>
      <c r="CQ766" s="172"/>
      <c r="CR766" s="172"/>
      <c r="CS766" s="172"/>
      <c r="CT766" s="172"/>
      <c r="CU766" s="172"/>
      <c r="CV766" s="172"/>
      <c r="CW766" s="172"/>
      <c r="CX766" s="172"/>
      <c r="CY766" s="172"/>
      <c r="CZ766" s="172"/>
    </row>
    <row r="767" spans="1:104" ht="11.25" customHeight="1" x14ac:dyDescent="0.25">
      <c r="A767" s="172"/>
      <c r="B767" s="172"/>
      <c r="C767" s="172"/>
      <c r="D767" s="172"/>
      <c r="E767" s="116"/>
      <c r="F767" s="119"/>
      <c r="G767" s="117"/>
      <c r="H767" s="116"/>
      <c r="I767" s="119"/>
      <c r="J767" s="172"/>
      <c r="K767" s="166"/>
      <c r="L767" s="166"/>
      <c r="M767" s="166"/>
      <c r="N767" s="166"/>
      <c r="O767" s="166"/>
      <c r="P767" s="166"/>
      <c r="Q767" s="166"/>
      <c r="R767" s="166"/>
      <c r="S767" s="172"/>
      <c r="T767" s="166"/>
      <c r="U767" s="166"/>
      <c r="V767" s="166"/>
      <c r="W767" s="166"/>
      <c r="X767" s="166"/>
      <c r="Y767" s="166"/>
      <c r="Z767" s="166"/>
      <c r="AA767" s="166"/>
      <c r="AB767" s="172"/>
      <c r="AC767" s="172"/>
      <c r="AD767" s="172"/>
      <c r="AE767" s="172"/>
      <c r="AF767" s="172"/>
      <c r="AG767" s="172"/>
      <c r="AH767" s="172"/>
      <c r="AI767" s="172"/>
      <c r="AJ767" s="172"/>
      <c r="AK767" s="172"/>
      <c r="AL767" s="174"/>
      <c r="AM767" s="172"/>
      <c r="AN767" s="172"/>
      <c r="AO767" s="172"/>
      <c r="AP767" s="172"/>
      <c r="AQ767" s="172"/>
      <c r="AR767" s="172"/>
      <c r="AS767" s="172"/>
      <c r="AT767" s="172"/>
      <c r="AU767" s="172"/>
      <c r="AV767" s="172"/>
      <c r="AW767" s="172"/>
      <c r="AX767" s="172"/>
      <c r="AY767" s="172"/>
      <c r="AZ767" s="172"/>
      <c r="BA767" s="172"/>
      <c r="BB767" s="172"/>
      <c r="BC767" s="172"/>
      <c r="BD767" s="172"/>
      <c r="BE767" s="172"/>
      <c r="BF767" s="172"/>
      <c r="BG767" s="172"/>
      <c r="BH767" s="172"/>
      <c r="BI767" s="172"/>
      <c r="BJ767" s="172"/>
      <c r="BK767" s="172"/>
      <c r="BL767" s="172"/>
      <c r="BM767" s="172"/>
      <c r="BN767" s="172"/>
      <c r="BO767" s="172"/>
      <c r="BP767" s="172"/>
      <c r="BQ767" s="172"/>
      <c r="BR767" s="172"/>
      <c r="BS767" s="172"/>
      <c r="BT767" s="172"/>
      <c r="BU767" s="172"/>
      <c r="BV767" s="172"/>
      <c r="BW767" s="172"/>
      <c r="BX767" s="172"/>
      <c r="BY767" s="172"/>
      <c r="BZ767" s="172"/>
      <c r="CA767" s="172"/>
      <c r="CB767" s="172"/>
      <c r="CC767" s="172"/>
      <c r="CD767" s="172"/>
      <c r="CE767" s="172"/>
      <c r="CF767" s="172"/>
      <c r="CG767" s="172"/>
      <c r="CH767" s="172"/>
      <c r="CI767" s="172"/>
      <c r="CJ767" s="172"/>
      <c r="CK767" s="172"/>
      <c r="CL767" s="172"/>
      <c r="CM767" s="172"/>
      <c r="CN767" s="172"/>
      <c r="CO767" s="172"/>
      <c r="CP767" s="172"/>
      <c r="CQ767" s="172"/>
      <c r="CR767" s="172"/>
      <c r="CS767" s="172"/>
      <c r="CT767" s="172"/>
      <c r="CU767" s="172"/>
      <c r="CV767" s="172"/>
      <c r="CW767" s="172"/>
      <c r="CX767" s="172"/>
      <c r="CY767" s="172"/>
      <c r="CZ767" s="172"/>
    </row>
    <row r="768" spans="1:104" ht="11.25" customHeight="1" x14ac:dyDescent="0.25">
      <c r="A768" s="172"/>
      <c r="B768" s="172"/>
      <c r="C768" s="172"/>
      <c r="D768" s="172"/>
      <c r="E768" s="116"/>
      <c r="F768" s="119"/>
      <c r="G768" s="117"/>
      <c r="H768" s="116"/>
      <c r="I768" s="119"/>
      <c r="J768" s="172"/>
      <c r="K768" s="166"/>
      <c r="L768" s="166"/>
      <c r="M768" s="166"/>
      <c r="N768" s="166"/>
      <c r="O768" s="166"/>
      <c r="P768" s="166"/>
      <c r="Q768" s="166"/>
      <c r="R768" s="166"/>
      <c r="S768" s="172"/>
      <c r="T768" s="166"/>
      <c r="U768" s="166"/>
      <c r="V768" s="166"/>
      <c r="W768" s="166"/>
      <c r="X768" s="166"/>
      <c r="Y768" s="166"/>
      <c r="Z768" s="166"/>
      <c r="AA768" s="166"/>
      <c r="AB768" s="172"/>
      <c r="AC768" s="172"/>
      <c r="AD768" s="172"/>
      <c r="AE768" s="172"/>
      <c r="AF768" s="172"/>
      <c r="AG768" s="172"/>
      <c r="AH768" s="172"/>
      <c r="AI768" s="172"/>
      <c r="AJ768" s="172"/>
      <c r="AK768" s="172"/>
      <c r="AL768" s="174"/>
      <c r="AM768" s="172"/>
      <c r="AN768" s="172"/>
      <c r="AO768" s="172"/>
      <c r="AP768" s="172"/>
      <c r="AQ768" s="172"/>
      <c r="AR768" s="172"/>
      <c r="AS768" s="172"/>
      <c r="AT768" s="172"/>
      <c r="AU768" s="172"/>
      <c r="AV768" s="172"/>
      <c r="AW768" s="172"/>
      <c r="AX768" s="172"/>
      <c r="AY768" s="172"/>
      <c r="AZ768" s="172"/>
      <c r="BA768" s="172"/>
      <c r="BB768" s="172"/>
      <c r="BC768" s="172"/>
      <c r="BD768" s="172"/>
      <c r="BE768" s="172"/>
      <c r="BF768" s="172"/>
      <c r="BG768" s="172"/>
      <c r="BH768" s="172"/>
      <c r="BI768" s="172"/>
      <c r="BJ768" s="172"/>
      <c r="BK768" s="172"/>
      <c r="BL768" s="172"/>
      <c r="BM768" s="172"/>
      <c r="BN768" s="172"/>
      <c r="BO768" s="172"/>
      <c r="BP768" s="172"/>
      <c r="BQ768" s="172"/>
      <c r="BR768" s="172"/>
      <c r="BS768" s="172"/>
      <c r="BT768" s="172"/>
      <c r="BU768" s="172"/>
      <c r="BV768" s="172"/>
      <c r="BW768" s="172"/>
      <c r="BX768" s="172"/>
      <c r="BY768" s="172"/>
      <c r="BZ768" s="172"/>
      <c r="CA768" s="172"/>
      <c r="CB768" s="172"/>
      <c r="CC768" s="172"/>
      <c r="CD768" s="172"/>
      <c r="CE768" s="172"/>
      <c r="CF768" s="172"/>
      <c r="CG768" s="172"/>
      <c r="CH768" s="172"/>
      <c r="CI768" s="172"/>
      <c r="CJ768" s="172"/>
      <c r="CK768" s="172"/>
      <c r="CL768" s="172"/>
      <c r="CM768" s="172"/>
      <c r="CN768" s="172"/>
      <c r="CO768" s="172"/>
      <c r="CP768" s="172"/>
      <c r="CQ768" s="172"/>
      <c r="CR768" s="172"/>
      <c r="CS768" s="172"/>
      <c r="CT768" s="172"/>
      <c r="CU768" s="172"/>
      <c r="CV768" s="172"/>
      <c r="CW768" s="172"/>
      <c r="CX768" s="172"/>
      <c r="CY768" s="172"/>
      <c r="CZ768" s="172"/>
    </row>
    <row r="769" spans="1:104" ht="11.25" customHeight="1" x14ac:dyDescent="0.25">
      <c r="A769" s="172"/>
      <c r="B769" s="172"/>
      <c r="C769" s="172"/>
      <c r="D769" s="172"/>
      <c r="E769" s="116"/>
      <c r="F769" s="119"/>
      <c r="G769" s="117"/>
      <c r="H769" s="116"/>
      <c r="I769" s="119"/>
      <c r="J769" s="172"/>
      <c r="K769" s="166"/>
      <c r="L769" s="166"/>
      <c r="M769" s="166"/>
      <c r="N769" s="166"/>
      <c r="O769" s="166"/>
      <c r="P769" s="166"/>
      <c r="Q769" s="166"/>
      <c r="R769" s="166"/>
      <c r="S769" s="172"/>
      <c r="T769" s="166"/>
      <c r="U769" s="166"/>
      <c r="V769" s="166"/>
      <c r="W769" s="166"/>
      <c r="X769" s="166"/>
      <c r="Y769" s="166"/>
      <c r="Z769" s="166"/>
      <c r="AA769" s="166"/>
      <c r="AB769" s="172"/>
      <c r="AC769" s="172"/>
      <c r="AD769" s="172"/>
      <c r="AE769" s="172"/>
      <c r="AF769" s="172"/>
      <c r="AG769" s="172"/>
      <c r="AH769" s="172"/>
      <c r="AI769" s="172"/>
      <c r="AJ769" s="172"/>
      <c r="AK769" s="172"/>
      <c r="AL769" s="174"/>
      <c r="AM769" s="172"/>
      <c r="AN769" s="172"/>
      <c r="AO769" s="172"/>
      <c r="AP769" s="172"/>
      <c r="AQ769" s="172"/>
      <c r="AR769" s="172"/>
      <c r="AS769" s="172"/>
      <c r="AT769" s="172"/>
      <c r="AU769" s="172"/>
      <c r="AV769" s="172"/>
      <c r="AW769" s="172"/>
      <c r="AX769" s="172"/>
      <c r="AY769" s="172"/>
      <c r="AZ769" s="172"/>
      <c r="BA769" s="172"/>
      <c r="BB769" s="172"/>
      <c r="BC769" s="172"/>
      <c r="BD769" s="172"/>
      <c r="BE769" s="172"/>
      <c r="BF769" s="172"/>
      <c r="BG769" s="172"/>
      <c r="BH769" s="172"/>
      <c r="BI769" s="172"/>
      <c r="BJ769" s="172"/>
      <c r="BK769" s="172"/>
      <c r="BL769" s="172"/>
      <c r="BM769" s="172"/>
      <c r="BN769" s="172"/>
      <c r="BO769" s="172"/>
      <c r="BP769" s="172"/>
      <c r="BQ769" s="172"/>
      <c r="BR769" s="172"/>
      <c r="BS769" s="172"/>
      <c r="BT769" s="172"/>
      <c r="BU769" s="172"/>
      <c r="BV769" s="172"/>
      <c r="BW769" s="172"/>
      <c r="BX769" s="172"/>
      <c r="BY769" s="172"/>
      <c r="BZ769" s="172"/>
      <c r="CA769" s="172"/>
      <c r="CB769" s="172"/>
      <c r="CC769" s="172"/>
      <c r="CD769" s="172"/>
      <c r="CE769" s="172"/>
      <c r="CF769" s="172"/>
      <c r="CG769" s="172"/>
      <c r="CH769" s="172"/>
      <c r="CI769" s="172"/>
      <c r="CJ769" s="172"/>
      <c r="CK769" s="172"/>
      <c r="CL769" s="172"/>
      <c r="CM769" s="172"/>
      <c r="CN769" s="172"/>
      <c r="CO769" s="172"/>
      <c r="CP769" s="172"/>
      <c r="CQ769" s="172"/>
      <c r="CR769" s="172"/>
      <c r="CS769" s="172"/>
      <c r="CT769" s="172"/>
      <c r="CU769" s="172"/>
      <c r="CV769" s="172"/>
      <c r="CW769" s="172"/>
      <c r="CX769" s="172"/>
      <c r="CY769" s="172"/>
      <c r="CZ769" s="172"/>
    </row>
    <row r="770" spans="1:104" ht="11.25" customHeight="1" x14ac:dyDescent="0.25">
      <c r="A770" s="172"/>
      <c r="B770" s="172"/>
      <c r="C770" s="172"/>
      <c r="D770" s="172"/>
      <c r="E770" s="116"/>
      <c r="F770" s="119"/>
      <c r="G770" s="117"/>
      <c r="H770" s="116"/>
      <c r="I770" s="119"/>
      <c r="J770" s="172"/>
      <c r="K770" s="166"/>
      <c r="L770" s="166"/>
      <c r="M770" s="166"/>
      <c r="N770" s="166"/>
      <c r="O770" s="166"/>
      <c r="P770" s="166"/>
      <c r="Q770" s="166"/>
      <c r="R770" s="166"/>
      <c r="S770" s="172"/>
      <c r="T770" s="166"/>
      <c r="U770" s="166"/>
      <c r="V770" s="166"/>
      <c r="W770" s="166"/>
      <c r="X770" s="166"/>
      <c r="Y770" s="166"/>
      <c r="Z770" s="166"/>
      <c r="AA770" s="166"/>
      <c r="AB770" s="172"/>
      <c r="AC770" s="172"/>
      <c r="AD770" s="172"/>
      <c r="AE770" s="172"/>
      <c r="AF770" s="172"/>
      <c r="AG770" s="172"/>
      <c r="AH770" s="172"/>
      <c r="AI770" s="172"/>
      <c r="AJ770" s="172"/>
      <c r="AK770" s="172"/>
      <c r="AL770" s="174"/>
      <c r="AM770" s="172"/>
      <c r="AN770" s="172"/>
      <c r="AO770" s="172"/>
      <c r="AP770" s="172"/>
      <c r="AQ770" s="172"/>
      <c r="AR770" s="172"/>
      <c r="AS770" s="172"/>
      <c r="AT770" s="172"/>
      <c r="AU770" s="172"/>
      <c r="AV770" s="172"/>
      <c r="AW770" s="172"/>
      <c r="AX770" s="172"/>
      <c r="AY770" s="172"/>
      <c r="AZ770" s="172"/>
      <c r="BA770" s="172"/>
      <c r="BB770" s="172"/>
      <c r="BC770" s="172"/>
      <c r="BD770" s="172"/>
      <c r="BE770" s="172"/>
      <c r="BF770" s="172"/>
      <c r="BG770" s="172"/>
      <c r="BH770" s="172"/>
      <c r="BI770" s="172"/>
      <c r="BJ770" s="172"/>
      <c r="BK770" s="172"/>
      <c r="BL770" s="172"/>
      <c r="BM770" s="172"/>
      <c r="BN770" s="172"/>
      <c r="BO770" s="172"/>
      <c r="BP770" s="172"/>
      <c r="BQ770" s="172"/>
      <c r="BR770" s="172"/>
      <c r="BS770" s="172"/>
      <c r="BT770" s="172"/>
      <c r="BU770" s="172"/>
      <c r="BV770" s="172"/>
      <c r="BW770" s="172"/>
      <c r="BX770" s="172"/>
      <c r="BY770" s="172"/>
      <c r="BZ770" s="172"/>
      <c r="CA770" s="172"/>
      <c r="CB770" s="172"/>
      <c r="CC770" s="172"/>
      <c r="CD770" s="172"/>
      <c r="CE770" s="172"/>
      <c r="CF770" s="172"/>
      <c r="CG770" s="172"/>
      <c r="CH770" s="172"/>
      <c r="CI770" s="172"/>
      <c r="CJ770" s="172"/>
      <c r="CK770" s="172"/>
      <c r="CL770" s="172"/>
      <c r="CM770" s="172"/>
      <c r="CN770" s="172"/>
      <c r="CO770" s="172"/>
      <c r="CP770" s="172"/>
      <c r="CQ770" s="172"/>
      <c r="CR770" s="172"/>
      <c r="CS770" s="172"/>
      <c r="CT770" s="172"/>
      <c r="CU770" s="172"/>
      <c r="CV770" s="172"/>
      <c r="CW770" s="172"/>
      <c r="CX770" s="172"/>
      <c r="CY770" s="172"/>
      <c r="CZ770" s="172"/>
    </row>
    <row r="771" spans="1:104" ht="11.25" customHeight="1" x14ac:dyDescent="0.25">
      <c r="A771" s="172"/>
      <c r="B771" s="172"/>
      <c r="C771" s="172"/>
      <c r="D771" s="172"/>
      <c r="E771" s="116"/>
      <c r="F771" s="119"/>
      <c r="G771" s="117"/>
      <c r="H771" s="116"/>
      <c r="I771" s="119"/>
      <c r="J771" s="172"/>
      <c r="K771" s="166"/>
      <c r="L771" s="166"/>
      <c r="M771" s="166"/>
      <c r="N771" s="166"/>
      <c r="O771" s="166"/>
      <c r="P771" s="166"/>
      <c r="Q771" s="166"/>
      <c r="R771" s="166"/>
      <c r="S771" s="172"/>
      <c r="T771" s="166"/>
      <c r="U771" s="166"/>
      <c r="V771" s="166"/>
      <c r="W771" s="166"/>
      <c r="X771" s="166"/>
      <c r="Y771" s="166"/>
      <c r="Z771" s="166"/>
      <c r="AA771" s="166"/>
      <c r="AB771" s="172"/>
      <c r="AC771" s="172"/>
      <c r="AD771" s="172"/>
      <c r="AE771" s="172"/>
      <c r="AF771" s="172"/>
      <c r="AG771" s="172"/>
      <c r="AH771" s="172"/>
      <c r="AI771" s="172"/>
      <c r="AJ771" s="172"/>
      <c r="AK771" s="172"/>
      <c r="AL771" s="174"/>
      <c r="AM771" s="172"/>
      <c r="AN771" s="172"/>
      <c r="AO771" s="172"/>
      <c r="AP771" s="172"/>
      <c r="AQ771" s="172"/>
      <c r="AR771" s="172"/>
      <c r="AS771" s="172"/>
      <c r="AT771" s="172"/>
      <c r="AU771" s="172"/>
      <c r="AV771" s="172"/>
      <c r="AW771" s="172"/>
      <c r="AX771" s="172"/>
      <c r="AY771" s="172"/>
      <c r="AZ771" s="172"/>
      <c r="BA771" s="172"/>
      <c r="BB771" s="172"/>
      <c r="BC771" s="172"/>
      <c r="BD771" s="172"/>
      <c r="BE771" s="172"/>
      <c r="BF771" s="172"/>
      <c r="BG771" s="172"/>
      <c r="BH771" s="172"/>
      <c r="BI771" s="172"/>
      <c r="BJ771" s="172"/>
      <c r="BK771" s="172"/>
      <c r="BL771" s="172"/>
      <c r="BM771" s="172"/>
      <c r="BN771" s="172"/>
      <c r="BO771" s="172"/>
      <c r="BP771" s="172"/>
      <c r="BQ771" s="172"/>
      <c r="BR771" s="172"/>
      <c r="BS771" s="172"/>
      <c r="BT771" s="172"/>
      <c r="BU771" s="172"/>
      <c r="BV771" s="172"/>
      <c r="BW771" s="172"/>
      <c r="BX771" s="172"/>
      <c r="BY771" s="172"/>
      <c r="BZ771" s="172"/>
      <c r="CA771" s="172"/>
      <c r="CB771" s="172"/>
      <c r="CC771" s="172"/>
      <c r="CD771" s="172"/>
      <c r="CE771" s="172"/>
      <c r="CF771" s="172"/>
      <c r="CG771" s="172"/>
      <c r="CH771" s="172"/>
      <c r="CI771" s="172"/>
      <c r="CJ771" s="172"/>
      <c r="CK771" s="172"/>
      <c r="CL771" s="172"/>
      <c r="CM771" s="172"/>
      <c r="CN771" s="172"/>
      <c r="CO771" s="172"/>
      <c r="CP771" s="172"/>
      <c r="CQ771" s="172"/>
      <c r="CR771" s="172"/>
      <c r="CS771" s="172"/>
      <c r="CT771" s="172"/>
      <c r="CU771" s="172"/>
      <c r="CV771" s="172"/>
      <c r="CW771" s="172"/>
      <c r="CX771" s="172"/>
      <c r="CY771" s="172"/>
      <c r="CZ771" s="172"/>
    </row>
    <row r="772" spans="1:104" ht="11.25" customHeight="1" x14ac:dyDescent="0.25">
      <c r="A772" s="172"/>
      <c r="B772" s="172"/>
      <c r="C772" s="172"/>
      <c r="D772" s="172"/>
      <c r="E772" s="116"/>
      <c r="F772" s="119"/>
      <c r="G772" s="117"/>
      <c r="H772" s="116"/>
      <c r="I772" s="119"/>
      <c r="J772" s="172"/>
      <c r="K772" s="166"/>
      <c r="L772" s="166"/>
      <c r="M772" s="166"/>
      <c r="N772" s="166"/>
      <c r="O772" s="166"/>
      <c r="P772" s="166"/>
      <c r="Q772" s="166"/>
      <c r="R772" s="166"/>
      <c r="S772" s="172"/>
      <c r="T772" s="166"/>
      <c r="U772" s="166"/>
      <c r="V772" s="166"/>
      <c r="W772" s="166"/>
      <c r="X772" s="166"/>
      <c r="Y772" s="166"/>
      <c r="Z772" s="166"/>
      <c r="AA772" s="166"/>
      <c r="AB772" s="172"/>
      <c r="AC772" s="172"/>
      <c r="AD772" s="172"/>
      <c r="AE772" s="172"/>
      <c r="AF772" s="172"/>
      <c r="AG772" s="172"/>
      <c r="AH772" s="172"/>
      <c r="AI772" s="172"/>
      <c r="AJ772" s="172"/>
      <c r="AK772" s="172"/>
      <c r="AL772" s="174"/>
      <c r="AM772" s="172"/>
      <c r="AN772" s="172"/>
      <c r="AO772" s="172"/>
      <c r="AP772" s="172"/>
      <c r="AQ772" s="172"/>
      <c r="AR772" s="172"/>
      <c r="AS772" s="172"/>
      <c r="AT772" s="172"/>
      <c r="AU772" s="172"/>
      <c r="AV772" s="172"/>
      <c r="AW772" s="172"/>
      <c r="AX772" s="172"/>
      <c r="AY772" s="172"/>
      <c r="AZ772" s="172"/>
      <c r="BA772" s="172"/>
      <c r="BB772" s="172"/>
      <c r="BC772" s="172"/>
      <c r="BD772" s="172"/>
      <c r="BE772" s="172"/>
      <c r="BF772" s="172"/>
      <c r="BG772" s="172"/>
      <c r="BH772" s="172"/>
      <c r="BI772" s="172"/>
      <c r="BJ772" s="172"/>
      <c r="BK772" s="172"/>
      <c r="BL772" s="172"/>
      <c r="BM772" s="172"/>
      <c r="BN772" s="172"/>
      <c r="BO772" s="172"/>
      <c r="BP772" s="172"/>
      <c r="BQ772" s="172"/>
      <c r="BR772" s="172"/>
      <c r="BS772" s="172"/>
      <c r="BT772" s="172"/>
      <c r="BU772" s="172"/>
      <c r="BV772" s="172"/>
      <c r="BW772" s="172"/>
      <c r="BX772" s="172"/>
      <c r="BY772" s="172"/>
      <c r="BZ772" s="172"/>
      <c r="CA772" s="172"/>
      <c r="CB772" s="172"/>
      <c r="CC772" s="172"/>
      <c r="CD772" s="172"/>
      <c r="CE772" s="172"/>
      <c r="CF772" s="172"/>
      <c r="CG772" s="172"/>
      <c r="CH772" s="172"/>
      <c r="CI772" s="172"/>
      <c r="CJ772" s="172"/>
      <c r="CK772" s="172"/>
      <c r="CL772" s="172"/>
      <c r="CM772" s="172"/>
      <c r="CN772" s="172"/>
      <c r="CO772" s="172"/>
      <c r="CP772" s="172"/>
      <c r="CQ772" s="172"/>
      <c r="CR772" s="172"/>
      <c r="CS772" s="172"/>
      <c r="CT772" s="172"/>
      <c r="CU772" s="172"/>
      <c r="CV772" s="172"/>
      <c r="CW772" s="172"/>
      <c r="CX772" s="172"/>
      <c r="CY772" s="172"/>
      <c r="CZ772" s="172"/>
    </row>
    <row r="773" spans="1:104" ht="11.25" customHeight="1" x14ac:dyDescent="0.25">
      <c r="A773" s="172"/>
      <c r="B773" s="172"/>
      <c r="C773" s="172"/>
      <c r="D773" s="172"/>
      <c r="E773" s="116"/>
      <c r="F773" s="119"/>
      <c r="G773" s="117"/>
      <c r="H773" s="116"/>
      <c r="I773" s="119"/>
      <c r="J773" s="172"/>
      <c r="K773" s="166"/>
      <c r="L773" s="166"/>
      <c r="M773" s="166"/>
      <c r="N773" s="166"/>
      <c r="O773" s="166"/>
      <c r="P773" s="166"/>
      <c r="Q773" s="166"/>
      <c r="R773" s="166"/>
      <c r="S773" s="172"/>
      <c r="T773" s="166"/>
      <c r="U773" s="166"/>
      <c r="V773" s="166"/>
      <c r="W773" s="166"/>
      <c r="X773" s="166"/>
      <c r="Y773" s="166"/>
      <c r="Z773" s="166"/>
      <c r="AA773" s="166"/>
      <c r="AB773" s="172"/>
      <c r="AC773" s="172"/>
      <c r="AD773" s="172"/>
      <c r="AE773" s="172"/>
      <c r="AF773" s="172"/>
      <c r="AG773" s="172"/>
      <c r="AH773" s="172"/>
      <c r="AI773" s="172"/>
      <c r="AJ773" s="172"/>
      <c r="AK773" s="172"/>
      <c r="AL773" s="174"/>
      <c r="AM773" s="172"/>
      <c r="AN773" s="172"/>
      <c r="AO773" s="172"/>
      <c r="AP773" s="172"/>
      <c r="AQ773" s="172"/>
      <c r="AR773" s="172"/>
      <c r="AS773" s="172"/>
      <c r="AT773" s="172"/>
      <c r="AU773" s="172"/>
      <c r="AV773" s="172"/>
      <c r="AW773" s="172"/>
      <c r="AX773" s="172"/>
      <c r="AY773" s="172"/>
      <c r="AZ773" s="172"/>
      <c r="BA773" s="172"/>
      <c r="BB773" s="172"/>
      <c r="BC773" s="172"/>
      <c r="BD773" s="172"/>
      <c r="BE773" s="172"/>
      <c r="BF773" s="172"/>
      <c r="BG773" s="172"/>
      <c r="BH773" s="172"/>
      <c r="BI773" s="172"/>
      <c r="BJ773" s="172"/>
      <c r="BK773" s="172"/>
      <c r="BL773" s="172"/>
      <c r="BM773" s="172"/>
      <c r="BN773" s="172"/>
      <c r="BO773" s="172"/>
      <c r="BP773" s="172"/>
      <c r="BQ773" s="172"/>
      <c r="BR773" s="172"/>
      <c r="BS773" s="172"/>
      <c r="BT773" s="172"/>
      <c r="BU773" s="172"/>
      <c r="BV773" s="172"/>
      <c r="BW773" s="172"/>
      <c r="BX773" s="172"/>
      <c r="BY773" s="172"/>
      <c r="BZ773" s="172"/>
      <c r="CA773" s="172"/>
      <c r="CB773" s="172"/>
      <c r="CC773" s="172"/>
      <c r="CD773" s="172"/>
      <c r="CE773" s="172"/>
      <c r="CF773" s="172"/>
      <c r="CG773" s="172"/>
      <c r="CH773" s="172"/>
      <c r="CI773" s="172"/>
      <c r="CJ773" s="172"/>
      <c r="CK773" s="172"/>
      <c r="CL773" s="172"/>
      <c r="CM773" s="172"/>
      <c r="CN773" s="172"/>
      <c r="CO773" s="172"/>
      <c r="CP773" s="172"/>
      <c r="CQ773" s="172"/>
      <c r="CR773" s="172"/>
      <c r="CS773" s="172"/>
      <c r="CT773" s="172"/>
      <c r="CU773" s="172"/>
      <c r="CV773" s="172"/>
      <c r="CW773" s="172"/>
      <c r="CX773" s="172"/>
      <c r="CY773" s="172"/>
      <c r="CZ773" s="172"/>
    </row>
    <row r="774" spans="1:104" ht="11.25" customHeight="1" x14ac:dyDescent="0.25">
      <c r="A774" s="172"/>
      <c r="B774" s="172"/>
      <c r="C774" s="172"/>
      <c r="D774" s="172"/>
      <c r="E774" s="116"/>
      <c r="F774" s="119"/>
      <c r="G774" s="117"/>
      <c r="H774" s="116"/>
      <c r="I774" s="119"/>
      <c r="J774" s="172"/>
      <c r="K774" s="166"/>
      <c r="L774" s="166"/>
      <c r="M774" s="166"/>
      <c r="N774" s="166"/>
      <c r="O774" s="166"/>
      <c r="P774" s="166"/>
      <c r="Q774" s="166"/>
      <c r="R774" s="166"/>
      <c r="S774" s="172"/>
      <c r="T774" s="166"/>
      <c r="U774" s="166"/>
      <c r="V774" s="166"/>
      <c r="W774" s="166"/>
      <c r="X774" s="166"/>
      <c r="Y774" s="166"/>
      <c r="Z774" s="166"/>
      <c r="AA774" s="166"/>
      <c r="AB774" s="172"/>
      <c r="AC774" s="172"/>
      <c r="AD774" s="172"/>
      <c r="AE774" s="172"/>
      <c r="AF774" s="172"/>
      <c r="AG774" s="172"/>
      <c r="AH774" s="172"/>
      <c r="AI774" s="172"/>
      <c r="AJ774" s="172"/>
      <c r="AK774" s="172"/>
      <c r="AL774" s="174"/>
      <c r="AM774" s="172"/>
      <c r="AN774" s="172"/>
      <c r="AO774" s="172"/>
      <c r="AP774" s="172"/>
      <c r="AQ774" s="172"/>
      <c r="AR774" s="172"/>
      <c r="AS774" s="172"/>
      <c r="AT774" s="172"/>
      <c r="AU774" s="172"/>
      <c r="AV774" s="172"/>
      <c r="AW774" s="172"/>
      <c r="AX774" s="172"/>
      <c r="AY774" s="172"/>
      <c r="AZ774" s="172"/>
      <c r="BA774" s="172"/>
      <c r="BB774" s="172"/>
      <c r="BC774" s="172"/>
      <c r="BD774" s="172"/>
      <c r="BE774" s="172"/>
      <c r="BF774" s="172"/>
      <c r="BG774" s="172"/>
      <c r="BH774" s="172"/>
      <c r="BI774" s="172"/>
      <c r="BJ774" s="172"/>
      <c r="BK774" s="172"/>
      <c r="BL774" s="172"/>
      <c r="BM774" s="172"/>
      <c r="BN774" s="172"/>
      <c r="BO774" s="172"/>
      <c r="BP774" s="172"/>
      <c r="BQ774" s="172"/>
      <c r="BR774" s="172"/>
      <c r="BS774" s="172"/>
      <c r="BT774" s="172"/>
      <c r="BU774" s="172"/>
      <c r="BV774" s="172"/>
      <c r="BW774" s="172"/>
      <c r="BX774" s="172"/>
      <c r="BY774" s="172"/>
      <c r="BZ774" s="172"/>
      <c r="CA774" s="172"/>
      <c r="CB774" s="172"/>
      <c r="CC774" s="172"/>
      <c r="CD774" s="172"/>
      <c r="CE774" s="172"/>
      <c r="CF774" s="172"/>
      <c r="CG774" s="172"/>
      <c r="CH774" s="172"/>
      <c r="CI774" s="172"/>
      <c r="CJ774" s="172"/>
      <c r="CK774" s="172"/>
      <c r="CL774" s="172"/>
      <c r="CM774" s="172"/>
      <c r="CN774" s="172"/>
      <c r="CO774" s="172"/>
      <c r="CP774" s="172"/>
      <c r="CQ774" s="172"/>
      <c r="CR774" s="172"/>
      <c r="CS774" s="172"/>
      <c r="CT774" s="172"/>
      <c r="CU774" s="172"/>
      <c r="CV774" s="172"/>
      <c r="CW774" s="172"/>
      <c r="CX774" s="172"/>
      <c r="CY774" s="172"/>
      <c r="CZ774" s="172"/>
    </row>
    <row r="775" spans="1:104" ht="11.25" customHeight="1" x14ac:dyDescent="0.25">
      <c r="A775" s="172"/>
      <c r="B775" s="172"/>
      <c r="C775" s="172"/>
      <c r="D775" s="172"/>
      <c r="E775" s="116"/>
      <c r="F775" s="119"/>
      <c r="G775" s="117"/>
      <c r="H775" s="116"/>
      <c r="I775" s="119"/>
      <c r="J775" s="172"/>
      <c r="K775" s="166"/>
      <c r="L775" s="166"/>
      <c r="M775" s="166"/>
      <c r="N775" s="166"/>
      <c r="O775" s="166"/>
      <c r="P775" s="166"/>
      <c r="Q775" s="166"/>
      <c r="R775" s="166"/>
      <c r="S775" s="172"/>
      <c r="T775" s="166"/>
      <c r="U775" s="166"/>
      <c r="V775" s="166"/>
      <c r="W775" s="166"/>
      <c r="X775" s="166"/>
      <c r="Y775" s="166"/>
      <c r="Z775" s="166"/>
      <c r="AA775" s="166"/>
      <c r="AB775" s="172"/>
      <c r="AC775" s="172"/>
      <c r="AD775" s="172"/>
      <c r="AE775" s="172"/>
      <c r="AF775" s="172"/>
      <c r="AG775" s="172"/>
      <c r="AH775" s="172"/>
      <c r="AI775" s="172"/>
      <c r="AJ775" s="172"/>
      <c r="AK775" s="172"/>
      <c r="AL775" s="174"/>
      <c r="AM775" s="172"/>
      <c r="AN775" s="172"/>
      <c r="AO775" s="172"/>
      <c r="AP775" s="172"/>
      <c r="AQ775" s="172"/>
      <c r="AR775" s="172"/>
      <c r="AS775" s="172"/>
      <c r="AT775" s="172"/>
      <c r="AU775" s="172"/>
      <c r="AV775" s="172"/>
      <c r="AW775" s="172"/>
      <c r="AX775" s="172"/>
      <c r="AY775" s="172"/>
      <c r="AZ775" s="172"/>
      <c r="BA775" s="172"/>
      <c r="BB775" s="172"/>
      <c r="BC775" s="172"/>
      <c r="BD775" s="172"/>
      <c r="BE775" s="172"/>
      <c r="BF775" s="172"/>
      <c r="BG775" s="172"/>
      <c r="BH775" s="172"/>
      <c r="BI775" s="172"/>
      <c r="BJ775" s="172"/>
      <c r="BK775" s="172"/>
      <c r="BL775" s="172"/>
      <c r="BM775" s="172"/>
      <c r="BN775" s="172"/>
      <c r="BO775" s="172"/>
      <c r="BP775" s="172"/>
      <c r="BQ775" s="172"/>
      <c r="BR775" s="172"/>
      <c r="BS775" s="172"/>
      <c r="BT775" s="172"/>
      <c r="BU775" s="172"/>
      <c r="BV775" s="172"/>
      <c r="BW775" s="172"/>
      <c r="BX775" s="172"/>
      <c r="BY775" s="172"/>
      <c r="BZ775" s="172"/>
      <c r="CA775" s="172"/>
      <c r="CB775" s="172"/>
      <c r="CC775" s="172"/>
      <c r="CD775" s="172"/>
      <c r="CE775" s="172"/>
      <c r="CF775" s="172"/>
      <c r="CG775" s="172"/>
      <c r="CH775" s="172"/>
      <c r="CI775" s="172"/>
      <c r="CJ775" s="172"/>
      <c r="CK775" s="172"/>
      <c r="CL775" s="172"/>
      <c r="CM775" s="172"/>
      <c r="CN775" s="172"/>
      <c r="CO775" s="172"/>
      <c r="CP775" s="172"/>
      <c r="CQ775" s="172"/>
      <c r="CR775" s="172"/>
      <c r="CS775" s="172"/>
      <c r="CT775" s="172"/>
      <c r="CU775" s="172"/>
      <c r="CV775" s="172"/>
      <c r="CW775" s="172"/>
      <c r="CX775" s="172"/>
      <c r="CY775" s="172"/>
      <c r="CZ775" s="172"/>
    </row>
    <row r="776" spans="1:104" ht="11.25" customHeight="1" x14ac:dyDescent="0.25">
      <c r="A776" s="172"/>
      <c r="B776" s="172"/>
      <c r="C776" s="172"/>
      <c r="D776" s="172"/>
      <c r="E776" s="116"/>
      <c r="F776" s="119"/>
      <c r="G776" s="117"/>
      <c r="H776" s="116"/>
      <c r="I776" s="119"/>
      <c r="J776" s="172"/>
      <c r="K776" s="166"/>
      <c r="L776" s="166"/>
      <c r="M776" s="166"/>
      <c r="N776" s="166"/>
      <c r="O776" s="166"/>
      <c r="P776" s="166"/>
      <c r="Q776" s="166"/>
      <c r="R776" s="166"/>
      <c r="S776" s="172"/>
      <c r="T776" s="166"/>
      <c r="U776" s="166"/>
      <c r="V776" s="166"/>
      <c r="W776" s="166"/>
      <c r="X776" s="166"/>
      <c r="Y776" s="166"/>
      <c r="Z776" s="166"/>
      <c r="AA776" s="166"/>
      <c r="AB776" s="172"/>
      <c r="AC776" s="172"/>
      <c r="AD776" s="172"/>
      <c r="AE776" s="172"/>
      <c r="AF776" s="172"/>
      <c r="AG776" s="172"/>
      <c r="AH776" s="172"/>
      <c r="AI776" s="172"/>
      <c r="AJ776" s="172"/>
      <c r="AK776" s="172"/>
      <c r="AL776" s="174"/>
      <c r="AM776" s="172"/>
      <c r="AN776" s="172"/>
      <c r="AO776" s="172"/>
      <c r="AP776" s="172"/>
      <c r="AQ776" s="172"/>
      <c r="AR776" s="172"/>
      <c r="AS776" s="172"/>
      <c r="AT776" s="172"/>
      <c r="AU776" s="172"/>
      <c r="AV776" s="172"/>
      <c r="AW776" s="172"/>
      <c r="AX776" s="172"/>
      <c r="AY776" s="172"/>
      <c r="AZ776" s="172"/>
      <c r="BA776" s="172"/>
      <c r="BB776" s="172"/>
      <c r="BC776" s="172"/>
      <c r="BD776" s="172"/>
      <c r="BE776" s="172"/>
      <c r="BF776" s="172"/>
      <c r="BG776" s="172"/>
      <c r="BH776" s="172"/>
      <c r="BI776" s="172"/>
      <c r="BJ776" s="172"/>
      <c r="BK776" s="172"/>
      <c r="BL776" s="172"/>
      <c r="BM776" s="172"/>
      <c r="BN776" s="172"/>
      <c r="BO776" s="172"/>
      <c r="BP776" s="172"/>
      <c r="BQ776" s="172"/>
      <c r="BR776" s="172"/>
      <c r="BS776" s="172"/>
      <c r="BT776" s="172"/>
      <c r="BU776" s="172"/>
      <c r="BV776" s="172"/>
      <c r="BW776" s="172"/>
      <c r="BX776" s="172"/>
      <c r="BY776" s="172"/>
      <c r="BZ776" s="172"/>
      <c r="CA776" s="172"/>
      <c r="CB776" s="172"/>
      <c r="CC776" s="172"/>
      <c r="CD776" s="172"/>
      <c r="CE776" s="172"/>
      <c r="CF776" s="172"/>
      <c r="CG776" s="172"/>
      <c r="CH776" s="172"/>
      <c r="CI776" s="172"/>
      <c r="CJ776" s="172"/>
      <c r="CK776" s="172"/>
      <c r="CL776" s="172"/>
      <c r="CM776" s="172"/>
      <c r="CN776" s="172"/>
      <c r="CO776" s="172"/>
      <c r="CP776" s="172"/>
      <c r="CQ776" s="172"/>
      <c r="CR776" s="172"/>
      <c r="CS776" s="172"/>
      <c r="CT776" s="172"/>
      <c r="CU776" s="172"/>
      <c r="CV776" s="172"/>
      <c r="CW776" s="172"/>
      <c r="CX776" s="172"/>
      <c r="CY776" s="172"/>
      <c r="CZ776" s="172"/>
    </row>
    <row r="777" spans="1:104" ht="11.25" customHeight="1" x14ac:dyDescent="0.25">
      <c r="A777" s="172"/>
      <c r="B777" s="172"/>
      <c r="C777" s="172"/>
      <c r="D777" s="172"/>
      <c r="E777" s="116"/>
      <c r="F777" s="119"/>
      <c r="G777" s="117"/>
      <c r="H777" s="116"/>
      <c r="I777" s="119"/>
      <c r="J777" s="172"/>
      <c r="K777" s="166"/>
      <c r="L777" s="166"/>
      <c r="M777" s="166"/>
      <c r="N777" s="166"/>
      <c r="O777" s="166"/>
      <c r="P777" s="166"/>
      <c r="Q777" s="166"/>
      <c r="R777" s="166"/>
      <c r="S777" s="172"/>
      <c r="T777" s="166"/>
      <c r="U777" s="166"/>
      <c r="V777" s="166"/>
      <c r="W777" s="166"/>
      <c r="X777" s="166"/>
      <c r="Y777" s="166"/>
      <c r="Z777" s="166"/>
      <c r="AA777" s="166"/>
      <c r="AB777" s="172"/>
      <c r="AC777" s="172"/>
      <c r="AD777" s="172"/>
      <c r="AE777" s="172"/>
      <c r="AF777" s="172"/>
      <c r="AG777" s="172"/>
      <c r="AH777" s="172"/>
      <c r="AI777" s="172"/>
      <c r="AJ777" s="172"/>
      <c r="AK777" s="172"/>
      <c r="AL777" s="174"/>
      <c r="AM777" s="172"/>
      <c r="AN777" s="172"/>
      <c r="AO777" s="172"/>
      <c r="AP777" s="172"/>
      <c r="AQ777" s="172"/>
      <c r="AR777" s="172"/>
      <c r="AS777" s="172"/>
      <c r="AT777" s="172"/>
      <c r="AU777" s="172"/>
      <c r="AV777" s="172"/>
      <c r="AW777" s="172"/>
      <c r="AX777" s="172"/>
      <c r="AY777" s="172"/>
      <c r="AZ777" s="172"/>
      <c r="BA777" s="172"/>
      <c r="BB777" s="172"/>
      <c r="BC777" s="172"/>
      <c r="BD777" s="172"/>
      <c r="BE777" s="172"/>
      <c r="BF777" s="172"/>
      <c r="BG777" s="172"/>
      <c r="BH777" s="172"/>
      <c r="BI777" s="172"/>
      <c r="BJ777" s="172"/>
      <c r="BK777" s="172"/>
      <c r="BL777" s="172"/>
      <c r="BM777" s="172"/>
      <c r="BN777" s="172"/>
      <c r="BO777" s="172"/>
      <c r="BP777" s="172"/>
      <c r="BQ777" s="172"/>
      <c r="BR777" s="172"/>
      <c r="BS777" s="172"/>
      <c r="BT777" s="172"/>
      <c r="BU777" s="172"/>
      <c r="BV777" s="172"/>
      <c r="BW777" s="172"/>
      <c r="BX777" s="172"/>
      <c r="BY777" s="172"/>
      <c r="BZ777" s="172"/>
      <c r="CA777" s="172"/>
      <c r="CB777" s="172"/>
      <c r="CC777" s="172"/>
      <c r="CD777" s="172"/>
      <c r="CE777" s="172"/>
      <c r="CF777" s="172"/>
      <c r="CG777" s="172"/>
      <c r="CH777" s="172"/>
      <c r="CI777" s="172"/>
      <c r="CJ777" s="172"/>
      <c r="CK777" s="172"/>
      <c r="CL777" s="172"/>
      <c r="CM777" s="172"/>
      <c r="CN777" s="172"/>
      <c r="CO777" s="172"/>
      <c r="CP777" s="172"/>
      <c r="CQ777" s="172"/>
      <c r="CR777" s="172"/>
      <c r="CS777" s="172"/>
      <c r="CT777" s="172"/>
      <c r="CU777" s="172"/>
      <c r="CV777" s="172"/>
      <c r="CW777" s="172"/>
      <c r="CX777" s="172"/>
      <c r="CY777" s="172"/>
      <c r="CZ777" s="172"/>
    </row>
    <row r="778" spans="1:104" ht="11.25" customHeight="1" x14ac:dyDescent="0.25">
      <c r="A778" s="172"/>
      <c r="B778" s="172"/>
      <c r="C778" s="172"/>
      <c r="D778" s="172"/>
      <c r="E778" s="116"/>
      <c r="F778" s="119"/>
      <c r="G778" s="117"/>
      <c r="H778" s="116"/>
      <c r="I778" s="119"/>
      <c r="J778" s="172"/>
      <c r="K778" s="166"/>
      <c r="L778" s="166"/>
      <c r="M778" s="166"/>
      <c r="N778" s="166"/>
      <c r="O778" s="166"/>
      <c r="P778" s="166"/>
      <c r="Q778" s="166"/>
      <c r="R778" s="166"/>
      <c r="S778" s="172"/>
      <c r="T778" s="166"/>
      <c r="U778" s="166"/>
      <c r="V778" s="166"/>
      <c r="W778" s="166"/>
      <c r="X778" s="166"/>
      <c r="Y778" s="166"/>
      <c r="Z778" s="166"/>
      <c r="AA778" s="166"/>
      <c r="AB778" s="172"/>
      <c r="AC778" s="172"/>
      <c r="AD778" s="172"/>
      <c r="AE778" s="172"/>
      <c r="AF778" s="172"/>
      <c r="AG778" s="172"/>
      <c r="AH778" s="172"/>
      <c r="AI778" s="172"/>
      <c r="AJ778" s="172"/>
      <c r="AK778" s="172"/>
      <c r="AL778" s="174"/>
      <c r="AM778" s="172"/>
      <c r="AN778" s="172"/>
      <c r="AO778" s="172"/>
      <c r="AP778" s="172"/>
      <c r="AQ778" s="172"/>
      <c r="AR778" s="172"/>
      <c r="AS778" s="172"/>
      <c r="AT778" s="172"/>
      <c r="AU778" s="172"/>
      <c r="AV778" s="172"/>
      <c r="AW778" s="172"/>
      <c r="AX778" s="172"/>
      <c r="AY778" s="172"/>
      <c r="AZ778" s="172"/>
      <c r="BA778" s="172"/>
      <c r="BB778" s="172"/>
      <c r="BC778" s="172"/>
      <c r="BD778" s="172"/>
      <c r="BE778" s="172"/>
      <c r="BF778" s="172"/>
      <c r="BG778" s="172"/>
      <c r="BH778" s="172"/>
      <c r="BI778" s="172"/>
      <c r="BJ778" s="172"/>
      <c r="BK778" s="172"/>
      <c r="BL778" s="172"/>
      <c r="BM778" s="172"/>
      <c r="BN778" s="172"/>
      <c r="BO778" s="172"/>
      <c r="BP778" s="172"/>
      <c r="BQ778" s="172"/>
      <c r="BR778" s="172"/>
      <c r="BS778" s="172"/>
      <c r="BT778" s="172"/>
      <c r="BU778" s="172"/>
      <c r="BV778" s="172"/>
      <c r="BW778" s="172"/>
      <c r="BX778" s="172"/>
      <c r="BY778" s="172"/>
      <c r="BZ778" s="172"/>
      <c r="CA778" s="172"/>
      <c r="CB778" s="172"/>
      <c r="CC778" s="172"/>
      <c r="CD778" s="172"/>
      <c r="CE778" s="172"/>
      <c r="CF778" s="172"/>
      <c r="CG778" s="172"/>
      <c r="CH778" s="172"/>
      <c r="CI778" s="172"/>
      <c r="CJ778" s="172"/>
      <c r="CK778" s="172"/>
      <c r="CL778" s="172"/>
      <c r="CM778" s="172"/>
      <c r="CN778" s="172"/>
      <c r="CO778" s="172"/>
      <c r="CP778" s="172"/>
      <c r="CQ778" s="172"/>
      <c r="CR778" s="172"/>
      <c r="CS778" s="172"/>
      <c r="CT778" s="172"/>
      <c r="CU778" s="172"/>
      <c r="CV778" s="172"/>
      <c r="CW778" s="172"/>
      <c r="CX778" s="172"/>
      <c r="CY778" s="172"/>
      <c r="CZ778" s="172"/>
    </row>
    <row r="779" spans="1:104" ht="11.25" customHeight="1" x14ac:dyDescent="0.25">
      <c r="A779" s="172"/>
      <c r="B779" s="172"/>
      <c r="C779" s="172"/>
      <c r="D779" s="172"/>
      <c r="E779" s="116"/>
      <c r="F779" s="119"/>
      <c r="G779" s="117"/>
      <c r="H779" s="116"/>
      <c r="I779" s="119"/>
      <c r="J779" s="172"/>
      <c r="K779" s="166"/>
      <c r="L779" s="166"/>
      <c r="M779" s="166"/>
      <c r="N779" s="166"/>
      <c r="O779" s="166"/>
      <c r="P779" s="166"/>
      <c r="Q779" s="166"/>
      <c r="R779" s="166"/>
      <c r="S779" s="172"/>
      <c r="T779" s="166"/>
      <c r="U779" s="166"/>
      <c r="V779" s="166"/>
      <c r="W779" s="166"/>
      <c r="X779" s="166"/>
      <c r="Y779" s="166"/>
      <c r="Z779" s="166"/>
      <c r="AA779" s="166"/>
      <c r="AB779" s="172"/>
      <c r="AC779" s="172"/>
      <c r="AD779" s="172"/>
      <c r="AE779" s="172"/>
      <c r="AF779" s="172"/>
      <c r="AG779" s="172"/>
      <c r="AH779" s="172"/>
      <c r="AI779" s="172"/>
      <c r="AJ779" s="172"/>
      <c r="AK779" s="172"/>
      <c r="AL779" s="174"/>
      <c r="AM779" s="172"/>
      <c r="AN779" s="172"/>
      <c r="AO779" s="172"/>
      <c r="AP779" s="172"/>
      <c r="AQ779" s="172"/>
      <c r="AR779" s="172"/>
      <c r="AS779" s="172"/>
      <c r="AT779" s="172"/>
      <c r="AU779" s="172"/>
      <c r="AV779" s="172"/>
      <c r="AW779" s="172"/>
      <c r="AX779" s="172"/>
      <c r="AY779" s="172"/>
      <c r="AZ779" s="172"/>
      <c r="BA779" s="172"/>
      <c r="BB779" s="172"/>
      <c r="BC779" s="172"/>
      <c r="BD779" s="172"/>
      <c r="BE779" s="172"/>
      <c r="BF779" s="172"/>
      <c r="BG779" s="172"/>
      <c r="BH779" s="172"/>
      <c r="BI779" s="172"/>
      <c r="BJ779" s="172"/>
      <c r="BK779" s="172"/>
      <c r="BL779" s="172"/>
      <c r="BM779" s="172"/>
      <c r="BN779" s="172"/>
      <c r="BO779" s="172"/>
      <c r="BP779" s="172"/>
      <c r="BQ779" s="172"/>
      <c r="BR779" s="172"/>
      <c r="BS779" s="172"/>
      <c r="BT779" s="172"/>
      <c r="BU779" s="172"/>
      <c r="BV779" s="172"/>
      <c r="BW779" s="172"/>
      <c r="BX779" s="172"/>
      <c r="BY779" s="172"/>
      <c r="BZ779" s="172"/>
      <c r="CA779" s="172"/>
      <c r="CB779" s="172"/>
      <c r="CC779" s="172"/>
      <c r="CD779" s="172"/>
      <c r="CE779" s="172"/>
      <c r="CF779" s="172"/>
      <c r="CG779" s="172"/>
      <c r="CH779" s="172"/>
      <c r="CI779" s="172"/>
      <c r="CJ779" s="172"/>
      <c r="CK779" s="172"/>
      <c r="CL779" s="172"/>
      <c r="CM779" s="172"/>
      <c r="CN779" s="172"/>
      <c r="CO779" s="172"/>
      <c r="CP779" s="172"/>
      <c r="CQ779" s="172"/>
      <c r="CR779" s="172"/>
      <c r="CS779" s="172"/>
      <c r="CT779" s="172"/>
      <c r="CU779" s="172"/>
      <c r="CV779" s="172"/>
      <c r="CW779" s="172"/>
      <c r="CX779" s="172"/>
      <c r="CY779" s="172"/>
      <c r="CZ779" s="172"/>
    </row>
    <row r="780" spans="1:104" ht="11.25" customHeight="1" x14ac:dyDescent="0.25">
      <c r="A780" s="172"/>
      <c r="B780" s="172"/>
      <c r="C780" s="172"/>
      <c r="D780" s="172"/>
      <c r="E780" s="116"/>
      <c r="F780" s="119"/>
      <c r="G780" s="117"/>
      <c r="H780" s="116"/>
      <c r="I780" s="119"/>
      <c r="J780" s="172"/>
      <c r="K780" s="166"/>
      <c r="L780" s="166"/>
      <c r="M780" s="166"/>
      <c r="N780" s="166"/>
      <c r="O780" s="166"/>
      <c r="P780" s="166"/>
      <c r="Q780" s="166"/>
      <c r="R780" s="166"/>
      <c r="S780" s="172"/>
      <c r="T780" s="166"/>
      <c r="U780" s="166"/>
      <c r="V780" s="166"/>
      <c r="W780" s="166"/>
      <c r="X780" s="166"/>
      <c r="Y780" s="166"/>
      <c r="Z780" s="166"/>
      <c r="AA780" s="166"/>
      <c r="AB780" s="172"/>
      <c r="AC780" s="172"/>
      <c r="AD780" s="172"/>
      <c r="AE780" s="172"/>
      <c r="AF780" s="172"/>
      <c r="AG780" s="172"/>
      <c r="AH780" s="172"/>
      <c r="AI780" s="172"/>
      <c r="AJ780" s="172"/>
      <c r="AK780" s="172"/>
      <c r="AL780" s="174"/>
      <c r="AM780" s="172"/>
      <c r="AN780" s="172"/>
      <c r="AO780" s="172"/>
      <c r="AP780" s="172"/>
      <c r="AQ780" s="172"/>
      <c r="AR780" s="172"/>
      <c r="AS780" s="172"/>
      <c r="AT780" s="172"/>
      <c r="AU780" s="172"/>
      <c r="AV780" s="172"/>
      <c r="AW780" s="172"/>
      <c r="AX780" s="172"/>
      <c r="AY780" s="172"/>
      <c r="AZ780" s="172"/>
      <c r="BA780" s="172"/>
      <c r="BB780" s="172"/>
      <c r="BC780" s="172"/>
      <c r="BD780" s="172"/>
      <c r="BE780" s="172"/>
      <c r="BF780" s="172"/>
      <c r="BG780" s="172"/>
      <c r="BH780" s="172"/>
      <c r="BI780" s="172"/>
      <c r="BJ780" s="172"/>
      <c r="BK780" s="172"/>
      <c r="BL780" s="172"/>
      <c r="BM780" s="172"/>
      <c r="BN780" s="172"/>
      <c r="BO780" s="172"/>
      <c r="BP780" s="172"/>
      <c r="BQ780" s="172"/>
      <c r="BR780" s="172"/>
      <c r="BS780" s="172"/>
      <c r="BT780" s="172"/>
      <c r="BU780" s="172"/>
      <c r="BV780" s="172"/>
      <c r="BW780" s="172"/>
      <c r="BX780" s="172"/>
      <c r="BY780" s="172"/>
      <c r="BZ780" s="172"/>
      <c r="CA780" s="172"/>
      <c r="CB780" s="172"/>
      <c r="CC780" s="172"/>
      <c r="CD780" s="172"/>
      <c r="CE780" s="172"/>
      <c r="CF780" s="172"/>
      <c r="CG780" s="172"/>
      <c r="CH780" s="172"/>
      <c r="CI780" s="172"/>
      <c r="CJ780" s="172"/>
      <c r="CK780" s="172"/>
      <c r="CL780" s="172"/>
      <c r="CM780" s="172"/>
      <c r="CN780" s="172"/>
      <c r="CO780" s="172"/>
      <c r="CP780" s="172"/>
      <c r="CQ780" s="172"/>
      <c r="CR780" s="172"/>
      <c r="CS780" s="172"/>
      <c r="CT780" s="172"/>
      <c r="CU780" s="172"/>
      <c r="CV780" s="172"/>
      <c r="CW780" s="172"/>
      <c r="CX780" s="172"/>
      <c r="CY780" s="172"/>
      <c r="CZ780" s="172"/>
    </row>
    <row r="781" spans="1:104" ht="11.25" customHeight="1" x14ac:dyDescent="0.25">
      <c r="A781" s="172"/>
      <c r="B781" s="172"/>
      <c r="C781" s="172"/>
      <c r="D781" s="172"/>
      <c r="E781" s="116"/>
      <c r="F781" s="119"/>
      <c r="G781" s="117"/>
      <c r="H781" s="116"/>
      <c r="I781" s="119"/>
      <c r="J781" s="172"/>
      <c r="K781" s="166"/>
      <c r="L781" s="166"/>
      <c r="M781" s="166"/>
      <c r="N781" s="166"/>
      <c r="O781" s="166"/>
      <c r="P781" s="166"/>
      <c r="Q781" s="166"/>
      <c r="R781" s="166"/>
      <c r="S781" s="172"/>
      <c r="T781" s="166"/>
      <c r="U781" s="166"/>
      <c r="V781" s="166"/>
      <c r="W781" s="166"/>
      <c r="X781" s="166"/>
      <c r="Y781" s="166"/>
      <c r="Z781" s="166"/>
      <c r="AA781" s="166"/>
      <c r="AB781" s="172"/>
      <c r="AC781" s="172"/>
      <c r="AD781" s="172"/>
      <c r="AE781" s="172"/>
      <c r="AF781" s="172"/>
      <c r="AG781" s="172"/>
      <c r="AH781" s="172"/>
      <c r="AI781" s="172"/>
      <c r="AJ781" s="172"/>
      <c r="AK781" s="172"/>
      <c r="AL781" s="174"/>
      <c r="AM781" s="172"/>
      <c r="AN781" s="172"/>
      <c r="AO781" s="172"/>
      <c r="AP781" s="172"/>
      <c r="AQ781" s="172"/>
      <c r="AR781" s="172"/>
      <c r="AS781" s="172"/>
      <c r="AT781" s="172"/>
      <c r="AU781" s="172"/>
      <c r="AV781" s="172"/>
      <c r="AW781" s="172"/>
      <c r="AX781" s="172"/>
      <c r="AY781" s="172"/>
      <c r="AZ781" s="172"/>
      <c r="BA781" s="172"/>
      <c r="BB781" s="172"/>
      <c r="BC781" s="172"/>
      <c r="BD781" s="172"/>
      <c r="BE781" s="172"/>
      <c r="BF781" s="172"/>
      <c r="BG781" s="172"/>
      <c r="BH781" s="172"/>
      <c r="BI781" s="172"/>
      <c r="BJ781" s="172"/>
      <c r="BK781" s="172"/>
      <c r="BL781" s="172"/>
      <c r="BM781" s="172"/>
      <c r="BN781" s="172"/>
      <c r="BO781" s="172"/>
      <c r="BP781" s="172"/>
      <c r="BQ781" s="172"/>
      <c r="BR781" s="172"/>
      <c r="BS781" s="172"/>
      <c r="BT781" s="172"/>
      <c r="BU781" s="172"/>
      <c r="BV781" s="172"/>
      <c r="BW781" s="172"/>
      <c r="BX781" s="172"/>
      <c r="BY781" s="172"/>
      <c r="BZ781" s="172"/>
      <c r="CA781" s="172"/>
      <c r="CB781" s="172"/>
      <c r="CC781" s="172"/>
      <c r="CD781" s="172"/>
      <c r="CE781" s="172"/>
      <c r="CF781" s="172"/>
      <c r="CG781" s="172"/>
      <c r="CH781" s="172"/>
      <c r="CI781" s="172"/>
      <c r="CJ781" s="172"/>
      <c r="CK781" s="172"/>
      <c r="CL781" s="172"/>
      <c r="CM781" s="172"/>
      <c r="CN781" s="172"/>
      <c r="CO781" s="172"/>
      <c r="CP781" s="172"/>
      <c r="CQ781" s="172"/>
      <c r="CR781" s="172"/>
      <c r="CS781" s="172"/>
      <c r="CT781" s="172"/>
      <c r="CU781" s="172"/>
      <c r="CV781" s="172"/>
      <c r="CW781" s="172"/>
      <c r="CX781" s="172"/>
      <c r="CY781" s="172"/>
      <c r="CZ781" s="172"/>
    </row>
    <row r="782" spans="1:104" ht="11.25" customHeight="1" x14ac:dyDescent="0.25">
      <c r="A782" s="172"/>
      <c r="B782" s="172"/>
      <c r="C782" s="172"/>
      <c r="D782" s="172"/>
      <c r="E782" s="116"/>
      <c r="F782" s="119"/>
      <c r="G782" s="117"/>
      <c r="H782" s="116"/>
      <c r="I782" s="119"/>
      <c r="J782" s="172"/>
      <c r="K782" s="166"/>
      <c r="L782" s="166"/>
      <c r="M782" s="166"/>
      <c r="N782" s="166"/>
      <c r="O782" s="166"/>
      <c r="P782" s="166"/>
      <c r="Q782" s="166"/>
      <c r="R782" s="166"/>
      <c r="S782" s="172"/>
      <c r="T782" s="166"/>
      <c r="U782" s="166"/>
      <c r="V782" s="166"/>
      <c r="W782" s="166"/>
      <c r="X782" s="166"/>
      <c r="Y782" s="166"/>
      <c r="Z782" s="166"/>
      <c r="AA782" s="166"/>
      <c r="AB782" s="172"/>
      <c r="AC782" s="172"/>
      <c r="AD782" s="172"/>
      <c r="AE782" s="172"/>
      <c r="AF782" s="172"/>
      <c r="AG782" s="172"/>
      <c r="AH782" s="172"/>
      <c r="AI782" s="172"/>
      <c r="AJ782" s="172"/>
      <c r="AK782" s="172"/>
      <c r="AL782" s="174"/>
      <c r="AM782" s="172"/>
      <c r="AN782" s="172"/>
      <c r="AO782" s="172"/>
      <c r="AP782" s="172"/>
      <c r="AQ782" s="172"/>
      <c r="AR782" s="172"/>
      <c r="AS782" s="172"/>
      <c r="AT782" s="172"/>
      <c r="AU782" s="172"/>
      <c r="AV782" s="172"/>
      <c r="AW782" s="172"/>
      <c r="AX782" s="172"/>
      <c r="AY782" s="172"/>
      <c r="AZ782" s="172"/>
      <c r="BA782" s="172"/>
      <c r="BB782" s="172"/>
      <c r="BC782" s="172"/>
      <c r="BD782" s="172"/>
      <c r="BE782" s="172"/>
      <c r="BF782" s="172"/>
      <c r="BG782" s="172"/>
      <c r="BH782" s="172"/>
      <c r="BI782" s="172"/>
      <c r="BJ782" s="172"/>
      <c r="BK782" s="172"/>
      <c r="BL782" s="172"/>
      <c r="BM782" s="172"/>
      <c r="BN782" s="172"/>
      <c r="BO782" s="172"/>
      <c r="BP782" s="172"/>
      <c r="BQ782" s="172"/>
      <c r="BR782" s="172"/>
      <c r="BS782" s="172"/>
      <c r="BT782" s="172"/>
      <c r="BU782" s="172"/>
      <c r="BV782" s="172"/>
      <c r="BW782" s="172"/>
      <c r="BX782" s="172"/>
      <c r="BY782" s="172"/>
      <c r="BZ782" s="172"/>
      <c r="CA782" s="172"/>
      <c r="CB782" s="172"/>
      <c r="CC782" s="172"/>
      <c r="CD782" s="172"/>
      <c r="CE782" s="172"/>
      <c r="CF782" s="172"/>
      <c r="CG782" s="172"/>
      <c r="CH782" s="172"/>
      <c r="CI782" s="172"/>
      <c r="CJ782" s="172"/>
      <c r="CK782" s="172"/>
      <c r="CL782" s="172"/>
      <c r="CM782" s="172"/>
      <c r="CN782" s="172"/>
      <c r="CO782" s="172"/>
      <c r="CP782" s="172"/>
      <c r="CQ782" s="172"/>
      <c r="CR782" s="172"/>
      <c r="CS782" s="172"/>
      <c r="CT782" s="172"/>
      <c r="CU782" s="172"/>
      <c r="CV782" s="172"/>
      <c r="CW782" s="172"/>
      <c r="CX782" s="172"/>
      <c r="CY782" s="172"/>
      <c r="CZ782" s="172"/>
    </row>
    <row r="783" spans="1:104" ht="11.25" customHeight="1" x14ac:dyDescent="0.25">
      <c r="A783" s="172"/>
      <c r="B783" s="172"/>
      <c r="C783" s="172"/>
      <c r="D783" s="172"/>
      <c r="E783" s="116"/>
      <c r="F783" s="119"/>
      <c r="G783" s="117"/>
      <c r="H783" s="116"/>
      <c r="I783" s="119"/>
      <c r="J783" s="172"/>
      <c r="K783" s="166"/>
      <c r="L783" s="166"/>
      <c r="M783" s="166"/>
      <c r="N783" s="166"/>
      <c r="O783" s="166"/>
      <c r="P783" s="166"/>
      <c r="Q783" s="166"/>
      <c r="R783" s="166"/>
      <c r="S783" s="172"/>
      <c r="T783" s="166"/>
      <c r="U783" s="166"/>
      <c r="V783" s="166"/>
      <c r="W783" s="166"/>
      <c r="X783" s="166"/>
      <c r="Y783" s="166"/>
      <c r="Z783" s="166"/>
      <c r="AA783" s="166"/>
      <c r="AB783" s="172"/>
      <c r="AC783" s="172"/>
      <c r="AD783" s="172"/>
      <c r="AE783" s="172"/>
      <c r="AF783" s="172"/>
      <c r="AG783" s="172"/>
      <c r="AH783" s="172"/>
      <c r="AI783" s="172"/>
      <c r="AJ783" s="172"/>
      <c r="AK783" s="172"/>
      <c r="AL783" s="174"/>
      <c r="AM783" s="172"/>
      <c r="AN783" s="172"/>
      <c r="AO783" s="172"/>
      <c r="AP783" s="172"/>
      <c r="AQ783" s="172"/>
      <c r="AR783" s="172"/>
      <c r="AS783" s="172"/>
      <c r="AT783" s="172"/>
      <c r="AU783" s="172"/>
      <c r="AV783" s="172"/>
      <c r="AW783" s="172"/>
      <c r="AX783" s="172"/>
      <c r="AY783" s="172"/>
      <c r="AZ783" s="172"/>
      <c r="BA783" s="172"/>
      <c r="BB783" s="172"/>
      <c r="BC783" s="172"/>
      <c r="BD783" s="172"/>
      <c r="BE783" s="172"/>
      <c r="BF783" s="172"/>
      <c r="BG783" s="172"/>
      <c r="BH783" s="172"/>
      <c r="BI783" s="172"/>
      <c r="BJ783" s="172"/>
      <c r="BK783" s="172"/>
      <c r="BL783" s="172"/>
      <c r="BM783" s="172"/>
      <c r="BN783" s="172"/>
      <c r="BO783" s="172"/>
      <c r="BP783" s="172"/>
      <c r="BQ783" s="172"/>
      <c r="BR783" s="172"/>
      <c r="BS783" s="172"/>
      <c r="BT783" s="172"/>
      <c r="BU783" s="172"/>
      <c r="BV783" s="172"/>
      <c r="BW783" s="172"/>
      <c r="BX783" s="172"/>
      <c r="BY783" s="172"/>
      <c r="BZ783" s="172"/>
      <c r="CA783" s="172"/>
      <c r="CB783" s="172"/>
      <c r="CC783" s="172"/>
      <c r="CD783" s="172"/>
      <c r="CE783" s="172"/>
      <c r="CF783" s="172"/>
      <c r="CG783" s="172"/>
      <c r="CH783" s="172"/>
      <c r="CI783" s="172"/>
      <c r="CJ783" s="172"/>
      <c r="CK783" s="172"/>
      <c r="CL783" s="172"/>
      <c r="CM783" s="172"/>
      <c r="CN783" s="172"/>
      <c r="CO783" s="172"/>
      <c r="CP783" s="172"/>
      <c r="CQ783" s="172"/>
      <c r="CR783" s="172"/>
      <c r="CS783" s="172"/>
      <c r="CT783" s="172"/>
      <c r="CU783" s="172"/>
      <c r="CV783" s="172"/>
      <c r="CW783" s="172"/>
      <c r="CX783" s="172"/>
      <c r="CY783" s="172"/>
      <c r="CZ783" s="172"/>
    </row>
    <row r="784" spans="1:104" ht="11.25" customHeight="1" x14ac:dyDescent="0.25">
      <c r="A784" s="172"/>
      <c r="B784" s="172"/>
      <c r="C784" s="172"/>
      <c r="D784" s="172"/>
      <c r="E784" s="116"/>
      <c r="F784" s="119"/>
      <c r="G784" s="117"/>
      <c r="H784" s="116"/>
      <c r="I784" s="119"/>
      <c r="J784" s="172"/>
      <c r="K784" s="166"/>
      <c r="L784" s="166"/>
      <c r="M784" s="166"/>
      <c r="N784" s="166"/>
      <c r="O784" s="166"/>
      <c r="P784" s="166"/>
      <c r="Q784" s="166"/>
      <c r="R784" s="166"/>
      <c r="S784" s="172"/>
      <c r="T784" s="166"/>
      <c r="U784" s="166"/>
      <c r="V784" s="166"/>
      <c r="W784" s="166"/>
      <c r="X784" s="166"/>
      <c r="Y784" s="166"/>
      <c r="Z784" s="166"/>
      <c r="AA784" s="166"/>
      <c r="AB784" s="172"/>
      <c r="AC784" s="172"/>
      <c r="AD784" s="172"/>
      <c r="AE784" s="172"/>
      <c r="AF784" s="172"/>
      <c r="AG784" s="172"/>
      <c r="AH784" s="172"/>
      <c r="AI784" s="172"/>
      <c r="AJ784" s="172"/>
      <c r="AK784" s="172"/>
      <c r="AL784" s="174"/>
      <c r="AM784" s="172"/>
      <c r="AN784" s="172"/>
      <c r="AO784" s="172"/>
      <c r="AP784" s="172"/>
      <c r="AQ784" s="172"/>
      <c r="AR784" s="172"/>
      <c r="AS784" s="172"/>
      <c r="AT784" s="172"/>
      <c r="AU784" s="172"/>
      <c r="AV784" s="172"/>
      <c r="AW784" s="172"/>
      <c r="AX784" s="172"/>
      <c r="AY784" s="172"/>
      <c r="AZ784" s="172"/>
      <c r="BA784" s="172"/>
      <c r="BB784" s="172"/>
      <c r="BC784" s="172"/>
      <c r="BD784" s="172"/>
      <c r="BE784" s="172"/>
      <c r="BF784" s="172"/>
      <c r="BG784" s="172"/>
      <c r="BH784" s="172"/>
      <c r="BI784" s="172"/>
      <c r="BJ784" s="172"/>
      <c r="BK784" s="172"/>
      <c r="BL784" s="172"/>
      <c r="BM784" s="172"/>
      <c r="BN784" s="172"/>
      <c r="BO784" s="172"/>
      <c r="BP784" s="172"/>
      <c r="BQ784" s="172"/>
      <c r="BR784" s="172"/>
      <c r="BS784" s="172"/>
      <c r="BT784" s="172"/>
      <c r="BU784" s="172"/>
      <c r="BV784" s="172"/>
      <c r="BW784" s="172"/>
      <c r="BX784" s="172"/>
      <c r="BY784" s="172"/>
      <c r="BZ784" s="172"/>
      <c r="CA784" s="172"/>
      <c r="CB784" s="172"/>
      <c r="CC784" s="172"/>
      <c r="CD784" s="172"/>
      <c r="CE784" s="172"/>
      <c r="CF784" s="172"/>
      <c r="CG784" s="172"/>
      <c r="CH784" s="172"/>
      <c r="CI784" s="172"/>
      <c r="CJ784" s="172"/>
      <c r="CK784" s="172"/>
      <c r="CL784" s="172"/>
      <c r="CM784" s="172"/>
      <c r="CN784" s="172"/>
      <c r="CO784" s="172"/>
      <c r="CP784" s="172"/>
      <c r="CQ784" s="172"/>
      <c r="CR784" s="172"/>
      <c r="CS784" s="172"/>
      <c r="CT784" s="172"/>
      <c r="CU784" s="172"/>
      <c r="CV784" s="172"/>
      <c r="CW784" s="172"/>
      <c r="CX784" s="172"/>
      <c r="CY784" s="172"/>
      <c r="CZ784" s="172"/>
    </row>
    <row r="785" spans="1:104" ht="11.25" customHeight="1" x14ac:dyDescent="0.25">
      <c r="A785" s="172"/>
      <c r="B785" s="172"/>
      <c r="C785" s="172"/>
      <c r="D785" s="172"/>
      <c r="E785" s="116"/>
      <c r="F785" s="119"/>
      <c r="G785" s="117"/>
      <c r="H785" s="116"/>
      <c r="I785" s="119"/>
      <c r="J785" s="172"/>
      <c r="K785" s="166"/>
      <c r="L785" s="166"/>
      <c r="M785" s="166"/>
      <c r="N785" s="166"/>
      <c r="O785" s="166"/>
      <c r="P785" s="166"/>
      <c r="Q785" s="166"/>
      <c r="R785" s="166"/>
      <c r="S785" s="172"/>
      <c r="T785" s="166"/>
      <c r="U785" s="166"/>
      <c r="V785" s="166"/>
      <c r="W785" s="166"/>
      <c r="X785" s="166"/>
      <c r="Y785" s="166"/>
      <c r="Z785" s="166"/>
      <c r="AA785" s="166"/>
      <c r="AB785" s="172"/>
      <c r="AC785" s="172"/>
      <c r="AD785" s="172"/>
      <c r="AE785" s="172"/>
      <c r="AF785" s="172"/>
      <c r="AG785" s="172"/>
      <c r="AH785" s="172"/>
      <c r="AI785" s="172"/>
      <c r="AJ785" s="172"/>
      <c r="AK785" s="172"/>
      <c r="AL785" s="174"/>
      <c r="AM785" s="172"/>
      <c r="AN785" s="172"/>
      <c r="AO785" s="172"/>
      <c r="AP785" s="172"/>
      <c r="AQ785" s="172"/>
      <c r="AR785" s="172"/>
      <c r="AS785" s="172"/>
      <c r="AT785" s="172"/>
      <c r="AU785" s="172"/>
      <c r="AV785" s="172"/>
      <c r="AW785" s="172"/>
      <c r="AX785" s="172"/>
      <c r="AY785" s="172"/>
      <c r="AZ785" s="172"/>
      <c r="BA785" s="172"/>
      <c r="BB785" s="172"/>
      <c r="BC785" s="172"/>
      <c r="BD785" s="172"/>
      <c r="BE785" s="172"/>
      <c r="BF785" s="172"/>
      <c r="BG785" s="172"/>
      <c r="BH785" s="172"/>
      <c r="BI785" s="172"/>
      <c r="BJ785" s="172"/>
      <c r="BK785" s="172"/>
      <c r="BL785" s="172"/>
      <c r="BM785" s="172"/>
      <c r="BN785" s="172"/>
      <c r="BO785" s="172"/>
      <c r="BP785" s="172"/>
      <c r="BQ785" s="172"/>
      <c r="BR785" s="172"/>
      <c r="BS785" s="172"/>
      <c r="BT785" s="172"/>
      <c r="BU785" s="172"/>
      <c r="BV785" s="172"/>
      <c r="BW785" s="172"/>
      <c r="BX785" s="172"/>
      <c r="BY785" s="172"/>
      <c r="BZ785" s="172"/>
      <c r="CA785" s="172"/>
      <c r="CB785" s="172"/>
      <c r="CC785" s="172"/>
      <c r="CD785" s="172"/>
      <c r="CE785" s="172"/>
      <c r="CF785" s="172"/>
      <c r="CG785" s="172"/>
      <c r="CH785" s="172"/>
      <c r="CI785" s="172"/>
      <c r="CJ785" s="172"/>
      <c r="CK785" s="172"/>
      <c r="CL785" s="172"/>
      <c r="CM785" s="172"/>
      <c r="CN785" s="172"/>
      <c r="CO785" s="172"/>
      <c r="CP785" s="172"/>
      <c r="CQ785" s="172"/>
      <c r="CR785" s="172"/>
      <c r="CS785" s="172"/>
      <c r="CT785" s="172"/>
      <c r="CU785" s="172"/>
      <c r="CV785" s="172"/>
      <c r="CW785" s="172"/>
      <c r="CX785" s="172"/>
      <c r="CY785" s="172"/>
      <c r="CZ785" s="172"/>
    </row>
    <row r="786" spans="1:104" ht="11.25" customHeight="1" x14ac:dyDescent="0.25">
      <c r="A786" s="172"/>
      <c r="B786" s="172"/>
      <c r="C786" s="172"/>
      <c r="D786" s="172"/>
      <c r="E786" s="116"/>
      <c r="F786" s="119"/>
      <c r="G786" s="117"/>
      <c r="H786" s="116"/>
      <c r="I786" s="119"/>
      <c r="J786" s="172"/>
      <c r="K786" s="166"/>
      <c r="L786" s="166"/>
      <c r="M786" s="166"/>
      <c r="N786" s="166"/>
      <c r="O786" s="166"/>
      <c r="P786" s="166"/>
      <c r="Q786" s="166"/>
      <c r="R786" s="166"/>
      <c r="S786" s="172"/>
      <c r="T786" s="166"/>
      <c r="U786" s="166"/>
      <c r="V786" s="166"/>
      <c r="W786" s="166"/>
      <c r="X786" s="166"/>
      <c r="Y786" s="166"/>
      <c r="Z786" s="166"/>
      <c r="AA786" s="166"/>
      <c r="AB786" s="172"/>
      <c r="AC786" s="172"/>
      <c r="AD786" s="172"/>
      <c r="AE786" s="172"/>
      <c r="AF786" s="172"/>
      <c r="AG786" s="172"/>
      <c r="AH786" s="172"/>
      <c r="AI786" s="172"/>
      <c r="AJ786" s="172"/>
      <c r="AK786" s="172"/>
      <c r="AL786" s="174"/>
      <c r="AM786" s="172"/>
      <c r="AN786" s="172"/>
      <c r="AO786" s="172"/>
      <c r="AP786" s="172"/>
      <c r="AQ786" s="172"/>
      <c r="AR786" s="172"/>
      <c r="AS786" s="172"/>
      <c r="AT786" s="172"/>
      <c r="AU786" s="172"/>
      <c r="AV786" s="172"/>
      <c r="AW786" s="172"/>
      <c r="AX786" s="172"/>
      <c r="AY786" s="172"/>
      <c r="AZ786" s="172"/>
      <c r="BA786" s="172"/>
      <c r="BB786" s="172"/>
      <c r="BC786" s="172"/>
      <c r="BD786" s="172"/>
      <c r="BE786" s="172"/>
      <c r="BF786" s="172"/>
      <c r="BG786" s="172"/>
      <c r="BH786" s="172"/>
      <c r="BI786" s="172"/>
      <c r="BJ786" s="172"/>
      <c r="BK786" s="172"/>
      <c r="BL786" s="172"/>
      <c r="BM786" s="172"/>
      <c r="BN786" s="172"/>
      <c r="BO786" s="172"/>
      <c r="BP786" s="172"/>
      <c r="BQ786" s="172"/>
      <c r="BR786" s="172"/>
      <c r="BS786" s="172"/>
      <c r="BT786" s="172"/>
      <c r="BU786" s="172"/>
      <c r="BV786" s="172"/>
      <c r="BW786" s="172"/>
      <c r="BX786" s="172"/>
      <c r="BY786" s="172"/>
      <c r="BZ786" s="172"/>
      <c r="CA786" s="172"/>
      <c r="CB786" s="172"/>
      <c r="CC786" s="172"/>
      <c r="CD786" s="172"/>
      <c r="CE786" s="172"/>
      <c r="CF786" s="172"/>
      <c r="CG786" s="172"/>
      <c r="CH786" s="172"/>
      <c r="CI786" s="172"/>
      <c r="CJ786" s="172"/>
      <c r="CK786" s="172"/>
      <c r="CL786" s="172"/>
      <c r="CM786" s="172"/>
      <c r="CN786" s="172"/>
      <c r="CO786" s="172"/>
      <c r="CP786" s="172"/>
      <c r="CQ786" s="172"/>
      <c r="CR786" s="172"/>
      <c r="CS786" s="172"/>
      <c r="CT786" s="172"/>
      <c r="CU786" s="172"/>
      <c r="CV786" s="172"/>
      <c r="CW786" s="172"/>
      <c r="CX786" s="172"/>
      <c r="CY786" s="172"/>
      <c r="CZ786" s="172"/>
    </row>
    <row r="787" spans="1:104" ht="11.25" customHeight="1" x14ac:dyDescent="0.25">
      <c r="A787" s="172"/>
      <c r="B787" s="172"/>
      <c r="C787" s="172"/>
      <c r="D787" s="172"/>
      <c r="E787" s="116"/>
      <c r="F787" s="119"/>
      <c r="G787" s="117"/>
      <c r="H787" s="116"/>
      <c r="I787" s="119"/>
      <c r="J787" s="172"/>
      <c r="K787" s="166"/>
      <c r="L787" s="166"/>
      <c r="M787" s="166"/>
      <c r="N787" s="166"/>
      <c r="O787" s="166"/>
      <c r="P787" s="166"/>
      <c r="Q787" s="166"/>
      <c r="R787" s="166"/>
      <c r="S787" s="172"/>
      <c r="T787" s="166"/>
      <c r="U787" s="166"/>
      <c r="V787" s="166"/>
      <c r="W787" s="166"/>
      <c r="X787" s="166"/>
      <c r="Y787" s="166"/>
      <c r="Z787" s="166"/>
      <c r="AA787" s="166"/>
      <c r="AB787" s="172"/>
      <c r="AC787" s="172"/>
      <c r="AD787" s="172"/>
      <c r="AE787" s="172"/>
      <c r="AF787" s="172"/>
      <c r="AG787" s="172"/>
      <c r="AH787" s="172"/>
      <c r="AI787" s="172"/>
      <c r="AJ787" s="172"/>
      <c r="AK787" s="172"/>
      <c r="AL787" s="174"/>
      <c r="AM787" s="172"/>
      <c r="AN787" s="172"/>
      <c r="AO787" s="172"/>
      <c r="AP787" s="172"/>
      <c r="AQ787" s="172"/>
      <c r="AR787" s="172"/>
      <c r="AS787" s="172"/>
      <c r="AT787" s="172"/>
      <c r="AU787" s="172"/>
      <c r="AV787" s="172"/>
      <c r="AW787" s="172"/>
      <c r="AX787" s="172"/>
      <c r="AY787" s="172"/>
      <c r="AZ787" s="172"/>
      <c r="BA787" s="172"/>
      <c r="BB787" s="172"/>
      <c r="BC787" s="172"/>
      <c r="BD787" s="172"/>
      <c r="BE787" s="172"/>
      <c r="BF787" s="172"/>
      <c r="BG787" s="172"/>
      <c r="BH787" s="172"/>
      <c r="BI787" s="172"/>
      <c r="BJ787" s="172"/>
      <c r="BK787" s="172"/>
      <c r="BL787" s="172"/>
      <c r="BM787" s="172"/>
      <c r="BN787" s="172"/>
      <c r="BO787" s="172"/>
      <c r="BP787" s="172"/>
      <c r="BQ787" s="172"/>
      <c r="BR787" s="172"/>
      <c r="BS787" s="172"/>
      <c r="BT787" s="172"/>
      <c r="BU787" s="172"/>
      <c r="BV787" s="172"/>
      <c r="BW787" s="172"/>
      <c r="BX787" s="172"/>
      <c r="BY787" s="172"/>
      <c r="BZ787" s="172"/>
      <c r="CA787" s="172"/>
      <c r="CB787" s="172"/>
      <c r="CC787" s="172"/>
      <c r="CD787" s="172"/>
      <c r="CE787" s="172"/>
      <c r="CF787" s="172"/>
      <c r="CG787" s="172"/>
      <c r="CH787" s="172"/>
      <c r="CI787" s="172"/>
      <c r="CJ787" s="172"/>
      <c r="CK787" s="172"/>
      <c r="CL787" s="172"/>
      <c r="CM787" s="172"/>
      <c r="CN787" s="172"/>
      <c r="CO787" s="172"/>
      <c r="CP787" s="172"/>
      <c r="CQ787" s="172"/>
      <c r="CR787" s="172"/>
      <c r="CS787" s="172"/>
      <c r="CT787" s="172"/>
      <c r="CU787" s="172"/>
      <c r="CV787" s="172"/>
      <c r="CW787" s="172"/>
      <c r="CX787" s="172"/>
      <c r="CY787" s="172"/>
      <c r="CZ787" s="172"/>
    </row>
    <row r="788" spans="1:104" ht="11.25" customHeight="1" x14ac:dyDescent="0.25">
      <c r="A788" s="172"/>
      <c r="B788" s="172"/>
      <c r="C788" s="172"/>
      <c r="D788" s="172"/>
      <c r="E788" s="116"/>
      <c r="F788" s="119"/>
      <c r="G788" s="117"/>
      <c r="H788" s="116"/>
      <c r="I788" s="119"/>
      <c r="J788" s="172"/>
      <c r="K788" s="166"/>
      <c r="L788" s="166"/>
      <c r="M788" s="166"/>
      <c r="N788" s="166"/>
      <c r="O788" s="166"/>
      <c r="P788" s="166"/>
      <c r="Q788" s="166"/>
      <c r="R788" s="166"/>
      <c r="S788" s="172"/>
      <c r="T788" s="166"/>
      <c r="U788" s="166"/>
      <c r="V788" s="166"/>
      <c r="W788" s="166"/>
      <c r="X788" s="166"/>
      <c r="Y788" s="166"/>
      <c r="Z788" s="166"/>
      <c r="AA788" s="166"/>
      <c r="AB788" s="172"/>
      <c r="AC788" s="172"/>
      <c r="AD788" s="172"/>
      <c r="AE788" s="172"/>
      <c r="AF788" s="172"/>
      <c r="AG788" s="172"/>
      <c r="AH788" s="172"/>
      <c r="AI788" s="172"/>
      <c r="AJ788" s="172"/>
      <c r="AK788" s="172"/>
      <c r="AL788" s="174"/>
      <c r="AM788" s="172"/>
      <c r="AN788" s="172"/>
      <c r="AO788" s="172"/>
      <c r="AP788" s="172"/>
      <c r="AQ788" s="172"/>
      <c r="AR788" s="172"/>
      <c r="AS788" s="172"/>
      <c r="AT788" s="172"/>
      <c r="AU788" s="172"/>
      <c r="AV788" s="172"/>
      <c r="AW788" s="172"/>
      <c r="AX788" s="172"/>
      <c r="AY788" s="172"/>
      <c r="AZ788" s="172"/>
      <c r="BA788" s="172"/>
      <c r="BB788" s="172"/>
      <c r="BC788" s="172"/>
      <c r="BD788" s="172"/>
      <c r="BE788" s="172"/>
      <c r="BF788" s="172"/>
      <c r="BG788" s="172"/>
      <c r="BH788" s="172"/>
      <c r="BI788" s="172"/>
      <c r="BJ788" s="172"/>
      <c r="BK788" s="172"/>
      <c r="BL788" s="172"/>
      <c r="BM788" s="172"/>
      <c r="BN788" s="172"/>
      <c r="BO788" s="172"/>
      <c r="BP788" s="172"/>
      <c r="BQ788" s="172"/>
      <c r="BR788" s="172"/>
      <c r="BS788" s="172"/>
      <c r="BT788" s="172"/>
      <c r="BU788" s="172"/>
      <c r="BV788" s="172"/>
      <c r="BW788" s="172"/>
      <c r="BX788" s="172"/>
      <c r="BY788" s="172"/>
      <c r="BZ788" s="172"/>
      <c r="CA788" s="172"/>
      <c r="CB788" s="172"/>
      <c r="CC788" s="172"/>
      <c r="CD788" s="172"/>
      <c r="CE788" s="172"/>
      <c r="CF788" s="172"/>
      <c r="CG788" s="172"/>
      <c r="CH788" s="172"/>
      <c r="CI788" s="172"/>
      <c r="CJ788" s="172"/>
      <c r="CK788" s="172"/>
      <c r="CL788" s="172"/>
      <c r="CM788" s="172"/>
      <c r="CN788" s="172"/>
      <c r="CO788" s="172"/>
      <c r="CP788" s="172"/>
      <c r="CQ788" s="172"/>
      <c r="CR788" s="172"/>
      <c r="CS788" s="172"/>
      <c r="CT788" s="172"/>
      <c r="CU788" s="172"/>
      <c r="CV788" s="172"/>
      <c r="CW788" s="172"/>
      <c r="CX788" s="172"/>
      <c r="CY788" s="172"/>
      <c r="CZ788" s="172"/>
    </row>
    <row r="789" spans="1:104" ht="11.25" customHeight="1" x14ac:dyDescent="0.25">
      <c r="A789" s="172"/>
      <c r="B789" s="172"/>
      <c r="C789" s="172"/>
      <c r="D789" s="172"/>
      <c r="E789" s="116"/>
      <c r="F789" s="119"/>
      <c r="G789" s="117"/>
      <c r="H789" s="116"/>
      <c r="I789" s="119"/>
      <c r="J789" s="172"/>
      <c r="K789" s="166"/>
      <c r="L789" s="166"/>
      <c r="M789" s="166"/>
      <c r="N789" s="166"/>
      <c r="O789" s="166"/>
      <c r="P789" s="166"/>
      <c r="Q789" s="166"/>
      <c r="R789" s="166"/>
      <c r="S789" s="172"/>
      <c r="T789" s="166"/>
      <c r="U789" s="166"/>
      <c r="V789" s="166"/>
      <c r="W789" s="166"/>
      <c r="X789" s="166"/>
      <c r="Y789" s="166"/>
      <c r="Z789" s="166"/>
      <c r="AA789" s="166"/>
      <c r="AB789" s="172"/>
      <c r="AC789" s="172"/>
      <c r="AD789" s="172"/>
      <c r="AE789" s="172"/>
      <c r="AF789" s="172"/>
      <c r="AG789" s="172"/>
      <c r="AH789" s="172"/>
      <c r="AI789" s="172"/>
      <c r="AJ789" s="172"/>
      <c r="AK789" s="172"/>
      <c r="AL789" s="174"/>
      <c r="AM789" s="172"/>
      <c r="AN789" s="172"/>
      <c r="AO789" s="172"/>
      <c r="AP789" s="172"/>
      <c r="AQ789" s="172"/>
      <c r="AR789" s="172"/>
      <c r="AS789" s="172"/>
      <c r="AT789" s="172"/>
      <c r="AU789" s="172"/>
      <c r="AV789" s="172"/>
      <c r="AW789" s="172"/>
      <c r="AX789" s="172"/>
      <c r="AY789" s="172"/>
      <c r="AZ789" s="172"/>
      <c r="BA789" s="172"/>
      <c r="BB789" s="172"/>
      <c r="BC789" s="172"/>
      <c r="BD789" s="172"/>
      <c r="BE789" s="172"/>
      <c r="BF789" s="172"/>
      <c r="BG789" s="172"/>
      <c r="BH789" s="172"/>
      <c r="BI789" s="172"/>
      <c r="BJ789" s="172"/>
      <c r="BK789" s="172"/>
      <c r="BL789" s="172"/>
      <c r="BM789" s="172"/>
      <c r="BN789" s="172"/>
      <c r="BO789" s="172"/>
      <c r="BP789" s="172"/>
      <c r="BQ789" s="172"/>
      <c r="BR789" s="172"/>
      <c r="BS789" s="172"/>
      <c r="BT789" s="172"/>
      <c r="BU789" s="172"/>
      <c r="BV789" s="172"/>
      <c r="BW789" s="172"/>
      <c r="BX789" s="172"/>
      <c r="BY789" s="172"/>
      <c r="BZ789" s="172"/>
      <c r="CA789" s="172"/>
      <c r="CB789" s="172"/>
      <c r="CC789" s="172"/>
      <c r="CD789" s="172"/>
      <c r="CE789" s="172"/>
      <c r="CF789" s="172"/>
      <c r="CG789" s="172"/>
      <c r="CH789" s="172"/>
      <c r="CI789" s="172"/>
      <c r="CJ789" s="172"/>
      <c r="CK789" s="172"/>
      <c r="CL789" s="172"/>
      <c r="CM789" s="172"/>
      <c r="CN789" s="172"/>
      <c r="CO789" s="172"/>
      <c r="CP789" s="172"/>
      <c r="CQ789" s="172"/>
      <c r="CR789" s="172"/>
      <c r="CS789" s="172"/>
      <c r="CT789" s="172"/>
      <c r="CU789" s="172"/>
      <c r="CV789" s="172"/>
      <c r="CW789" s="172"/>
      <c r="CX789" s="172"/>
      <c r="CY789" s="172"/>
      <c r="CZ789" s="172"/>
    </row>
    <row r="790" spans="1:104" ht="11.25" customHeight="1" x14ac:dyDescent="0.25">
      <c r="A790" s="172"/>
      <c r="B790" s="172"/>
      <c r="C790" s="172"/>
      <c r="D790" s="172"/>
      <c r="E790" s="116"/>
      <c r="F790" s="119"/>
      <c r="G790" s="117"/>
      <c r="H790" s="116"/>
      <c r="I790" s="119"/>
      <c r="J790" s="172"/>
      <c r="K790" s="166"/>
      <c r="L790" s="166"/>
      <c r="M790" s="166"/>
      <c r="N790" s="166"/>
      <c r="O790" s="166"/>
      <c r="P790" s="166"/>
      <c r="Q790" s="166"/>
      <c r="R790" s="166"/>
      <c r="S790" s="172"/>
      <c r="T790" s="166"/>
      <c r="U790" s="166"/>
      <c r="V790" s="166"/>
      <c r="W790" s="166"/>
      <c r="X790" s="166"/>
      <c r="Y790" s="166"/>
      <c r="Z790" s="166"/>
      <c r="AA790" s="166"/>
      <c r="AB790" s="172"/>
      <c r="AC790" s="172"/>
      <c r="AD790" s="172"/>
      <c r="AE790" s="172"/>
      <c r="AF790" s="172"/>
      <c r="AG790" s="172"/>
      <c r="AH790" s="172"/>
      <c r="AI790" s="172"/>
      <c r="AJ790" s="172"/>
      <c r="AK790" s="172"/>
      <c r="AL790" s="174"/>
      <c r="AM790" s="172"/>
      <c r="AN790" s="172"/>
      <c r="AO790" s="172"/>
      <c r="AP790" s="172"/>
      <c r="AQ790" s="172"/>
      <c r="AR790" s="172"/>
      <c r="AS790" s="172"/>
      <c r="AT790" s="172"/>
      <c r="AU790" s="172"/>
      <c r="AV790" s="172"/>
      <c r="AW790" s="172"/>
      <c r="AX790" s="172"/>
      <c r="AY790" s="172"/>
      <c r="AZ790" s="172"/>
      <c r="BA790" s="172"/>
      <c r="BB790" s="172"/>
      <c r="BC790" s="172"/>
      <c r="BD790" s="172"/>
      <c r="BE790" s="172"/>
      <c r="BF790" s="172"/>
      <c r="BG790" s="172"/>
      <c r="BH790" s="172"/>
      <c r="BI790" s="172"/>
      <c r="BJ790" s="172"/>
      <c r="BK790" s="172"/>
      <c r="BL790" s="172"/>
      <c r="BM790" s="172"/>
      <c r="BN790" s="172"/>
      <c r="BO790" s="172"/>
      <c r="BP790" s="172"/>
      <c r="BQ790" s="172"/>
      <c r="BR790" s="172"/>
      <c r="BS790" s="172"/>
      <c r="BT790" s="172"/>
      <c r="BU790" s="172"/>
      <c r="BV790" s="172"/>
      <c r="BW790" s="172"/>
      <c r="BX790" s="172"/>
      <c r="BY790" s="172"/>
      <c r="BZ790" s="172"/>
      <c r="CA790" s="172"/>
      <c r="CB790" s="172"/>
      <c r="CC790" s="172"/>
      <c r="CD790" s="172"/>
      <c r="CE790" s="172"/>
      <c r="CF790" s="172"/>
      <c r="CG790" s="172"/>
      <c r="CH790" s="172"/>
      <c r="CI790" s="172"/>
      <c r="CJ790" s="172"/>
      <c r="CK790" s="172"/>
      <c r="CL790" s="172"/>
      <c r="CM790" s="172"/>
      <c r="CN790" s="172"/>
      <c r="CO790" s="172"/>
      <c r="CP790" s="172"/>
      <c r="CQ790" s="172"/>
      <c r="CR790" s="172"/>
      <c r="CS790" s="172"/>
      <c r="CT790" s="172"/>
      <c r="CU790" s="172"/>
      <c r="CV790" s="172"/>
      <c r="CW790" s="172"/>
      <c r="CX790" s="172"/>
      <c r="CY790" s="172"/>
      <c r="CZ790" s="172"/>
    </row>
    <row r="791" spans="1:104" ht="11.25" customHeight="1" x14ac:dyDescent="0.25">
      <c r="A791" s="172"/>
      <c r="B791" s="172"/>
      <c r="C791" s="172"/>
      <c r="D791" s="172"/>
      <c r="E791" s="116"/>
      <c r="F791" s="119"/>
      <c r="G791" s="117"/>
      <c r="H791" s="116"/>
      <c r="I791" s="119"/>
      <c r="J791" s="172"/>
      <c r="K791" s="166"/>
      <c r="L791" s="166"/>
      <c r="M791" s="166"/>
      <c r="N791" s="166"/>
      <c r="O791" s="166"/>
      <c r="P791" s="166"/>
      <c r="Q791" s="166"/>
      <c r="R791" s="166"/>
      <c r="S791" s="172"/>
      <c r="T791" s="166"/>
      <c r="U791" s="166"/>
      <c r="V791" s="166"/>
      <c r="W791" s="166"/>
      <c r="X791" s="166"/>
      <c r="Y791" s="166"/>
      <c r="Z791" s="166"/>
      <c r="AA791" s="166"/>
      <c r="AB791" s="172"/>
      <c r="AC791" s="172"/>
      <c r="AD791" s="172"/>
      <c r="AE791" s="172"/>
      <c r="AF791" s="172"/>
      <c r="AG791" s="172"/>
      <c r="AH791" s="172"/>
      <c r="AI791" s="172"/>
      <c r="AJ791" s="172"/>
      <c r="AK791" s="172"/>
      <c r="AL791" s="174"/>
      <c r="AM791" s="172"/>
      <c r="AN791" s="172"/>
      <c r="AO791" s="172"/>
      <c r="AP791" s="172"/>
      <c r="AQ791" s="172"/>
      <c r="AR791" s="172"/>
      <c r="AS791" s="172"/>
      <c r="AT791" s="172"/>
      <c r="AU791" s="172"/>
      <c r="AV791" s="172"/>
      <c r="AW791" s="172"/>
      <c r="AX791" s="172"/>
      <c r="AY791" s="172"/>
      <c r="AZ791" s="172"/>
      <c r="BA791" s="172"/>
      <c r="BB791" s="172"/>
      <c r="BC791" s="172"/>
      <c r="BD791" s="172"/>
      <c r="BE791" s="172"/>
      <c r="BF791" s="172"/>
      <c r="BG791" s="172"/>
      <c r="BH791" s="172"/>
      <c r="BI791" s="172"/>
      <c r="BJ791" s="172"/>
      <c r="BK791" s="172"/>
      <c r="BL791" s="172"/>
      <c r="BM791" s="172"/>
      <c r="BN791" s="172"/>
      <c r="BO791" s="172"/>
      <c r="BP791" s="172"/>
      <c r="BQ791" s="172"/>
      <c r="BR791" s="172"/>
      <c r="BS791" s="172"/>
      <c r="BT791" s="172"/>
      <c r="BU791" s="172"/>
      <c r="BV791" s="172"/>
      <c r="BW791" s="172"/>
      <c r="BX791" s="172"/>
      <c r="BY791" s="172"/>
      <c r="BZ791" s="172"/>
      <c r="CA791" s="172"/>
      <c r="CB791" s="172"/>
      <c r="CC791" s="172"/>
      <c r="CD791" s="172"/>
      <c r="CE791" s="172"/>
      <c r="CF791" s="172"/>
      <c r="CG791" s="172"/>
      <c r="CH791" s="172"/>
      <c r="CI791" s="172"/>
      <c r="CJ791" s="172"/>
      <c r="CK791" s="172"/>
      <c r="CL791" s="172"/>
      <c r="CM791" s="172"/>
      <c r="CN791" s="172"/>
      <c r="CO791" s="172"/>
      <c r="CP791" s="172"/>
      <c r="CQ791" s="172"/>
      <c r="CR791" s="172"/>
      <c r="CS791" s="172"/>
      <c r="CT791" s="172"/>
      <c r="CU791" s="172"/>
      <c r="CV791" s="172"/>
      <c r="CW791" s="172"/>
      <c r="CX791" s="172"/>
      <c r="CY791" s="172"/>
      <c r="CZ791" s="172"/>
    </row>
    <row r="792" spans="1:104" ht="11.25" customHeight="1" x14ac:dyDescent="0.25">
      <c r="A792" s="172"/>
      <c r="B792" s="172"/>
      <c r="C792" s="172"/>
      <c r="D792" s="172"/>
      <c r="E792" s="116"/>
      <c r="F792" s="119"/>
      <c r="G792" s="117"/>
      <c r="H792" s="116"/>
      <c r="I792" s="119"/>
      <c r="J792" s="172"/>
      <c r="K792" s="166"/>
      <c r="L792" s="166"/>
      <c r="M792" s="166"/>
      <c r="N792" s="166"/>
      <c r="O792" s="166"/>
      <c r="P792" s="166"/>
      <c r="Q792" s="166"/>
      <c r="R792" s="166"/>
      <c r="S792" s="172"/>
      <c r="T792" s="166"/>
      <c r="U792" s="166"/>
      <c r="V792" s="166"/>
      <c r="W792" s="166"/>
      <c r="X792" s="166"/>
      <c r="Y792" s="166"/>
      <c r="Z792" s="166"/>
      <c r="AA792" s="166"/>
      <c r="AB792" s="172"/>
      <c r="AC792" s="172"/>
      <c r="AD792" s="172"/>
      <c r="AE792" s="172"/>
      <c r="AF792" s="172"/>
      <c r="AG792" s="172"/>
      <c r="AH792" s="172"/>
      <c r="AI792" s="172"/>
      <c r="AJ792" s="172"/>
      <c r="AK792" s="172"/>
      <c r="AL792" s="174"/>
      <c r="AM792" s="172"/>
      <c r="AN792" s="172"/>
      <c r="AO792" s="172"/>
      <c r="AP792" s="172"/>
      <c r="AQ792" s="172"/>
      <c r="AR792" s="172"/>
      <c r="AS792" s="172"/>
      <c r="AT792" s="172"/>
      <c r="AU792" s="172"/>
      <c r="AV792" s="172"/>
      <c r="AW792" s="172"/>
      <c r="AX792" s="172"/>
      <c r="AY792" s="172"/>
      <c r="AZ792" s="172"/>
      <c r="BA792" s="172"/>
      <c r="BB792" s="172"/>
      <c r="BC792" s="172"/>
      <c r="BD792" s="172"/>
      <c r="BE792" s="172"/>
      <c r="BF792" s="172"/>
      <c r="BG792" s="172"/>
      <c r="BH792" s="172"/>
      <c r="BI792" s="172"/>
      <c r="BJ792" s="172"/>
      <c r="BK792" s="172"/>
      <c r="BL792" s="172"/>
      <c r="BM792" s="172"/>
      <c r="BN792" s="172"/>
      <c r="BO792" s="172"/>
      <c r="BP792" s="172"/>
      <c r="BQ792" s="172"/>
      <c r="BR792" s="172"/>
      <c r="BS792" s="172"/>
      <c r="BT792" s="172"/>
      <c r="BU792" s="172"/>
      <c r="BV792" s="172"/>
      <c r="BW792" s="172"/>
      <c r="BX792" s="172"/>
      <c r="BY792" s="172"/>
      <c r="BZ792" s="172"/>
      <c r="CA792" s="172"/>
      <c r="CB792" s="172"/>
      <c r="CC792" s="172"/>
      <c r="CD792" s="172"/>
      <c r="CE792" s="172"/>
      <c r="CF792" s="172"/>
      <c r="CG792" s="172"/>
      <c r="CH792" s="172"/>
      <c r="CI792" s="172"/>
      <c r="CJ792" s="172"/>
      <c r="CK792" s="172"/>
      <c r="CL792" s="172"/>
      <c r="CM792" s="172"/>
      <c r="CN792" s="172"/>
      <c r="CO792" s="172"/>
      <c r="CP792" s="172"/>
      <c r="CQ792" s="172"/>
      <c r="CR792" s="172"/>
      <c r="CS792" s="172"/>
      <c r="CT792" s="172"/>
      <c r="CU792" s="172"/>
      <c r="CV792" s="172"/>
      <c r="CW792" s="172"/>
      <c r="CX792" s="172"/>
      <c r="CY792" s="172"/>
      <c r="CZ792" s="172"/>
    </row>
    <row r="793" spans="1:104" ht="11.25" customHeight="1" x14ac:dyDescent="0.25">
      <c r="A793" s="172"/>
      <c r="B793" s="172"/>
      <c r="C793" s="172"/>
      <c r="D793" s="172"/>
      <c r="E793" s="116"/>
      <c r="F793" s="119"/>
      <c r="G793" s="117"/>
      <c r="H793" s="116"/>
      <c r="I793" s="119"/>
      <c r="J793" s="172"/>
      <c r="K793" s="166"/>
      <c r="L793" s="166"/>
      <c r="M793" s="166"/>
      <c r="N793" s="166"/>
      <c r="O793" s="166"/>
      <c r="P793" s="166"/>
      <c r="Q793" s="166"/>
      <c r="R793" s="166"/>
      <c r="S793" s="172"/>
      <c r="T793" s="166"/>
      <c r="U793" s="166"/>
      <c r="V793" s="166"/>
      <c r="W793" s="166"/>
      <c r="X793" s="166"/>
      <c r="Y793" s="166"/>
      <c r="Z793" s="166"/>
      <c r="AA793" s="166"/>
      <c r="AB793" s="172"/>
      <c r="AC793" s="172"/>
      <c r="AD793" s="172"/>
      <c r="AE793" s="172"/>
      <c r="AF793" s="172"/>
      <c r="AG793" s="172"/>
      <c r="AH793" s="172"/>
      <c r="AI793" s="172"/>
      <c r="AJ793" s="172"/>
      <c r="AK793" s="172"/>
      <c r="AL793" s="174"/>
      <c r="AM793" s="172"/>
      <c r="AN793" s="172"/>
      <c r="AO793" s="172"/>
      <c r="AP793" s="172"/>
      <c r="AQ793" s="172"/>
      <c r="AR793" s="172"/>
      <c r="AS793" s="172"/>
      <c r="AT793" s="172"/>
      <c r="AU793" s="172"/>
      <c r="AV793" s="172"/>
      <c r="AW793" s="172"/>
      <c r="AX793" s="172"/>
      <c r="AY793" s="172"/>
      <c r="AZ793" s="172"/>
      <c r="BA793" s="172"/>
      <c r="BB793" s="172"/>
      <c r="BC793" s="172"/>
      <c r="BD793" s="172"/>
      <c r="BE793" s="172"/>
      <c r="BF793" s="172"/>
      <c r="BG793" s="172"/>
      <c r="BH793" s="172"/>
      <c r="BI793" s="172"/>
      <c r="BJ793" s="172"/>
      <c r="BK793" s="172"/>
      <c r="BL793" s="172"/>
      <c r="BM793" s="172"/>
      <c r="BN793" s="172"/>
      <c r="BO793" s="172"/>
      <c r="BP793" s="172"/>
      <c r="BQ793" s="172"/>
      <c r="BR793" s="172"/>
      <c r="BS793" s="172"/>
      <c r="BT793" s="172"/>
      <c r="BU793" s="172"/>
      <c r="BV793" s="172"/>
      <c r="BW793" s="172"/>
      <c r="BX793" s="172"/>
      <c r="BY793" s="172"/>
      <c r="BZ793" s="172"/>
      <c r="CA793" s="172"/>
      <c r="CB793" s="172"/>
      <c r="CC793" s="172"/>
      <c r="CD793" s="172"/>
      <c r="CE793" s="172"/>
      <c r="CF793" s="172"/>
      <c r="CG793" s="172"/>
      <c r="CH793" s="172"/>
      <c r="CI793" s="172"/>
      <c r="CJ793" s="172"/>
      <c r="CK793" s="172"/>
      <c r="CL793" s="172"/>
      <c r="CM793" s="172"/>
      <c r="CN793" s="172"/>
      <c r="CO793" s="172"/>
      <c r="CP793" s="172"/>
      <c r="CQ793" s="172"/>
      <c r="CR793" s="172"/>
      <c r="CS793" s="172"/>
      <c r="CT793" s="172"/>
      <c r="CU793" s="172"/>
      <c r="CV793" s="172"/>
      <c r="CW793" s="172"/>
      <c r="CX793" s="172"/>
      <c r="CY793" s="172"/>
      <c r="CZ793" s="172"/>
    </row>
    <row r="794" spans="1:104" ht="11.25" customHeight="1" x14ac:dyDescent="0.25">
      <c r="A794" s="172"/>
      <c r="B794" s="172"/>
      <c r="C794" s="172"/>
      <c r="D794" s="172"/>
      <c r="E794" s="116"/>
      <c r="F794" s="119"/>
      <c r="G794" s="117"/>
      <c r="H794" s="116"/>
      <c r="I794" s="119"/>
      <c r="J794" s="172"/>
      <c r="K794" s="166"/>
      <c r="L794" s="166"/>
      <c r="M794" s="166"/>
      <c r="N794" s="166"/>
      <c r="O794" s="166"/>
      <c r="P794" s="166"/>
      <c r="Q794" s="166"/>
      <c r="R794" s="166"/>
      <c r="S794" s="172"/>
      <c r="T794" s="166"/>
      <c r="U794" s="166"/>
      <c r="V794" s="166"/>
      <c r="W794" s="166"/>
      <c r="X794" s="166"/>
      <c r="Y794" s="166"/>
      <c r="Z794" s="166"/>
      <c r="AA794" s="166"/>
      <c r="AB794" s="172"/>
      <c r="AC794" s="172"/>
      <c r="AD794" s="172"/>
      <c r="AE794" s="172"/>
      <c r="AF794" s="172"/>
      <c r="AG794" s="172"/>
      <c r="AH794" s="172"/>
      <c r="AI794" s="172"/>
      <c r="AJ794" s="172"/>
      <c r="AK794" s="172"/>
      <c r="AL794" s="174"/>
      <c r="AM794" s="172"/>
      <c r="AN794" s="172"/>
      <c r="AO794" s="172"/>
      <c r="AP794" s="172"/>
      <c r="AQ794" s="172"/>
      <c r="AR794" s="172"/>
      <c r="AS794" s="172"/>
      <c r="AT794" s="172"/>
      <c r="AU794" s="172"/>
      <c r="AV794" s="172"/>
      <c r="AW794" s="172"/>
      <c r="AX794" s="172"/>
      <c r="AY794" s="172"/>
      <c r="AZ794" s="172"/>
      <c r="BA794" s="172"/>
      <c r="BB794" s="172"/>
      <c r="BC794" s="172"/>
      <c r="BD794" s="172"/>
      <c r="BE794" s="172"/>
      <c r="BF794" s="172"/>
      <c r="BG794" s="172"/>
      <c r="BH794" s="172"/>
      <c r="BI794" s="172"/>
      <c r="BJ794" s="172"/>
      <c r="BK794" s="172"/>
      <c r="BL794" s="172"/>
      <c r="BM794" s="172"/>
      <c r="BN794" s="172"/>
      <c r="BO794" s="172"/>
      <c r="BP794" s="172"/>
      <c r="BQ794" s="172"/>
      <c r="BR794" s="172"/>
      <c r="BS794" s="172"/>
      <c r="BT794" s="172"/>
      <c r="BU794" s="172"/>
      <c r="BV794" s="172"/>
      <c r="BW794" s="172"/>
      <c r="BX794" s="172"/>
      <c r="BY794" s="172"/>
      <c r="BZ794" s="172"/>
      <c r="CA794" s="172"/>
      <c r="CB794" s="172"/>
      <c r="CC794" s="172"/>
      <c r="CD794" s="172"/>
      <c r="CE794" s="172"/>
      <c r="CF794" s="172"/>
      <c r="CG794" s="172"/>
      <c r="CH794" s="172"/>
      <c r="CI794" s="172"/>
      <c r="CJ794" s="172"/>
      <c r="CK794" s="172"/>
      <c r="CL794" s="172"/>
      <c r="CM794" s="172"/>
      <c r="CN794" s="172"/>
      <c r="CO794" s="172"/>
      <c r="CP794" s="172"/>
      <c r="CQ794" s="172"/>
      <c r="CR794" s="172"/>
      <c r="CS794" s="172"/>
      <c r="CT794" s="172"/>
      <c r="CU794" s="172"/>
      <c r="CV794" s="172"/>
      <c r="CW794" s="172"/>
      <c r="CX794" s="172"/>
      <c r="CY794" s="172"/>
      <c r="CZ794" s="172"/>
    </row>
    <row r="795" spans="1:104" ht="11.25" customHeight="1" x14ac:dyDescent="0.25">
      <c r="A795" s="172"/>
      <c r="B795" s="172"/>
      <c r="C795" s="172"/>
      <c r="D795" s="172"/>
      <c r="E795" s="116"/>
      <c r="F795" s="119"/>
      <c r="G795" s="117"/>
      <c r="H795" s="116"/>
      <c r="I795" s="119"/>
      <c r="J795" s="172"/>
      <c r="K795" s="166"/>
      <c r="L795" s="166"/>
      <c r="M795" s="166"/>
      <c r="N795" s="166"/>
      <c r="O795" s="166"/>
      <c r="P795" s="166"/>
      <c r="Q795" s="166"/>
      <c r="R795" s="166"/>
      <c r="S795" s="172"/>
      <c r="T795" s="166"/>
      <c r="U795" s="166"/>
      <c r="V795" s="166"/>
      <c r="W795" s="166"/>
      <c r="X795" s="166"/>
      <c r="Y795" s="166"/>
      <c r="Z795" s="166"/>
      <c r="AA795" s="166"/>
      <c r="AB795" s="172"/>
      <c r="AC795" s="172"/>
      <c r="AD795" s="172"/>
      <c r="AE795" s="172"/>
      <c r="AF795" s="172"/>
      <c r="AG795" s="172"/>
      <c r="AH795" s="172"/>
      <c r="AI795" s="172"/>
      <c r="AJ795" s="172"/>
      <c r="AK795" s="172"/>
      <c r="AL795" s="174"/>
      <c r="AM795" s="172"/>
      <c r="AN795" s="172"/>
      <c r="AO795" s="172"/>
      <c r="AP795" s="172"/>
      <c r="AQ795" s="172"/>
      <c r="AR795" s="172"/>
      <c r="AS795" s="172"/>
      <c r="AT795" s="172"/>
      <c r="AU795" s="172"/>
      <c r="AV795" s="172"/>
      <c r="AW795" s="172"/>
      <c r="AX795" s="172"/>
      <c r="AY795" s="172"/>
      <c r="AZ795" s="172"/>
      <c r="BA795" s="172"/>
      <c r="BB795" s="172"/>
      <c r="BC795" s="172"/>
      <c r="BD795" s="172"/>
      <c r="BE795" s="172"/>
      <c r="BF795" s="172"/>
      <c r="BG795" s="172"/>
      <c r="BH795" s="172"/>
      <c r="BI795" s="172"/>
      <c r="BJ795" s="172"/>
      <c r="BK795" s="172"/>
      <c r="BL795" s="172"/>
      <c r="BM795" s="172"/>
      <c r="BN795" s="172"/>
      <c r="BO795" s="172"/>
      <c r="BP795" s="172"/>
      <c r="BQ795" s="172"/>
      <c r="BR795" s="172"/>
      <c r="BS795" s="172"/>
      <c r="BT795" s="172"/>
      <c r="BU795" s="172"/>
      <c r="BV795" s="172"/>
      <c r="BW795" s="172"/>
      <c r="BX795" s="172"/>
      <c r="BY795" s="172"/>
      <c r="BZ795" s="172"/>
      <c r="CA795" s="172"/>
      <c r="CB795" s="172"/>
      <c r="CC795" s="172"/>
      <c r="CD795" s="172"/>
      <c r="CE795" s="172"/>
      <c r="CF795" s="172"/>
      <c r="CG795" s="172"/>
      <c r="CH795" s="172"/>
      <c r="CI795" s="172"/>
      <c r="CJ795" s="172"/>
      <c r="CK795" s="172"/>
      <c r="CL795" s="172"/>
      <c r="CM795" s="172"/>
      <c r="CN795" s="172"/>
      <c r="CO795" s="172"/>
      <c r="CP795" s="172"/>
      <c r="CQ795" s="172"/>
      <c r="CR795" s="172"/>
      <c r="CS795" s="172"/>
      <c r="CT795" s="172"/>
      <c r="CU795" s="172"/>
      <c r="CV795" s="172"/>
      <c r="CW795" s="172"/>
      <c r="CX795" s="172"/>
      <c r="CY795" s="172"/>
      <c r="CZ795" s="172"/>
    </row>
    <row r="796" spans="1:104" ht="11.25" customHeight="1" x14ac:dyDescent="0.25">
      <c r="A796" s="172"/>
      <c r="B796" s="172"/>
      <c r="C796" s="172"/>
      <c r="D796" s="172"/>
      <c r="E796" s="116"/>
      <c r="F796" s="119"/>
      <c r="G796" s="117"/>
      <c r="H796" s="116"/>
      <c r="I796" s="119"/>
      <c r="J796" s="172"/>
      <c r="K796" s="166"/>
      <c r="L796" s="166"/>
      <c r="M796" s="166"/>
      <c r="N796" s="166"/>
      <c r="O796" s="166"/>
      <c r="P796" s="166"/>
      <c r="Q796" s="166"/>
      <c r="R796" s="166"/>
      <c r="S796" s="172"/>
      <c r="T796" s="166"/>
      <c r="U796" s="166"/>
      <c r="V796" s="166"/>
      <c r="W796" s="166"/>
      <c r="X796" s="166"/>
      <c r="Y796" s="166"/>
      <c r="Z796" s="166"/>
      <c r="AA796" s="166"/>
      <c r="AB796" s="172"/>
      <c r="AC796" s="172"/>
      <c r="AD796" s="172"/>
      <c r="AE796" s="172"/>
      <c r="AF796" s="172"/>
      <c r="AG796" s="172"/>
      <c r="AH796" s="172"/>
      <c r="AI796" s="172"/>
      <c r="AJ796" s="172"/>
      <c r="AK796" s="172"/>
      <c r="AL796" s="174"/>
      <c r="AM796" s="172"/>
      <c r="AN796" s="172"/>
      <c r="AO796" s="172"/>
      <c r="AP796" s="172"/>
      <c r="AQ796" s="172"/>
      <c r="AR796" s="172"/>
      <c r="AS796" s="172"/>
      <c r="AT796" s="172"/>
      <c r="AU796" s="172"/>
      <c r="AV796" s="172"/>
      <c r="AW796" s="172"/>
      <c r="AX796" s="172"/>
      <c r="AY796" s="172"/>
      <c r="AZ796" s="172"/>
      <c r="BA796" s="172"/>
      <c r="BB796" s="172"/>
      <c r="BC796" s="172"/>
      <c r="BD796" s="172"/>
      <c r="BE796" s="172"/>
      <c r="BF796" s="172"/>
      <c r="BG796" s="172"/>
      <c r="BH796" s="172"/>
      <c r="BI796" s="172"/>
      <c r="BJ796" s="172"/>
      <c r="BK796" s="172"/>
      <c r="BL796" s="172"/>
      <c r="BM796" s="172"/>
      <c r="BN796" s="172"/>
      <c r="BO796" s="172"/>
      <c r="BP796" s="172"/>
      <c r="BQ796" s="172"/>
      <c r="BR796" s="172"/>
      <c r="BS796" s="172"/>
      <c r="BT796" s="172"/>
      <c r="BU796" s="172"/>
      <c r="BV796" s="172"/>
      <c r="BW796" s="172"/>
      <c r="BX796" s="172"/>
      <c r="BY796" s="172"/>
      <c r="BZ796" s="172"/>
      <c r="CA796" s="172"/>
      <c r="CB796" s="172"/>
      <c r="CC796" s="172"/>
      <c r="CD796" s="172"/>
      <c r="CE796" s="172"/>
      <c r="CF796" s="172"/>
      <c r="CG796" s="172"/>
      <c r="CH796" s="172"/>
      <c r="CI796" s="172"/>
      <c r="CJ796" s="172"/>
      <c r="CK796" s="172"/>
      <c r="CL796" s="172"/>
      <c r="CM796" s="172"/>
      <c r="CN796" s="172"/>
      <c r="CO796" s="172"/>
      <c r="CP796" s="172"/>
      <c r="CQ796" s="172"/>
      <c r="CR796" s="172"/>
      <c r="CS796" s="172"/>
      <c r="CT796" s="172"/>
      <c r="CU796" s="172"/>
      <c r="CV796" s="172"/>
      <c r="CW796" s="172"/>
      <c r="CX796" s="172"/>
      <c r="CY796" s="172"/>
      <c r="CZ796" s="172"/>
    </row>
    <row r="797" spans="1:104" ht="11.25" customHeight="1" x14ac:dyDescent="0.25">
      <c r="A797" s="172"/>
      <c r="B797" s="172"/>
      <c r="C797" s="172"/>
      <c r="D797" s="172"/>
      <c r="E797" s="116"/>
      <c r="F797" s="119"/>
      <c r="G797" s="117"/>
      <c r="H797" s="116"/>
      <c r="I797" s="119"/>
      <c r="J797" s="172"/>
      <c r="K797" s="166"/>
      <c r="L797" s="166"/>
      <c r="M797" s="166"/>
      <c r="N797" s="166"/>
      <c r="O797" s="166"/>
      <c r="P797" s="166"/>
      <c r="Q797" s="166"/>
      <c r="R797" s="166"/>
      <c r="S797" s="172"/>
      <c r="T797" s="166"/>
      <c r="U797" s="166"/>
      <c r="V797" s="166"/>
      <c r="W797" s="166"/>
      <c r="X797" s="166"/>
      <c r="Y797" s="166"/>
      <c r="Z797" s="166"/>
      <c r="AA797" s="166"/>
      <c r="AB797" s="172"/>
      <c r="AC797" s="172"/>
      <c r="AD797" s="172"/>
      <c r="AE797" s="172"/>
      <c r="AF797" s="172"/>
      <c r="AG797" s="172"/>
      <c r="AH797" s="172"/>
      <c r="AI797" s="172"/>
      <c r="AJ797" s="172"/>
      <c r="AK797" s="172"/>
      <c r="AL797" s="174"/>
      <c r="AM797" s="172"/>
      <c r="AN797" s="172"/>
      <c r="AO797" s="172"/>
      <c r="AP797" s="172"/>
      <c r="AQ797" s="172"/>
      <c r="AR797" s="172"/>
      <c r="AS797" s="172"/>
      <c r="AT797" s="172"/>
      <c r="AU797" s="172"/>
      <c r="AV797" s="172"/>
      <c r="AW797" s="172"/>
      <c r="AX797" s="172"/>
      <c r="AY797" s="172"/>
      <c r="AZ797" s="172"/>
      <c r="BA797" s="172"/>
      <c r="BB797" s="172"/>
      <c r="BC797" s="172"/>
      <c r="BD797" s="172"/>
      <c r="BE797" s="172"/>
      <c r="BF797" s="172"/>
      <c r="BG797" s="172"/>
      <c r="BH797" s="172"/>
      <c r="BI797" s="172"/>
      <c r="BJ797" s="172"/>
      <c r="BK797" s="172"/>
      <c r="BL797" s="172"/>
      <c r="BM797" s="172"/>
      <c r="BN797" s="172"/>
      <c r="BO797" s="172"/>
      <c r="BP797" s="172"/>
      <c r="BQ797" s="172"/>
      <c r="BR797" s="172"/>
      <c r="BS797" s="172"/>
      <c r="BT797" s="172"/>
      <c r="BU797" s="172"/>
      <c r="BV797" s="172"/>
      <c r="BW797" s="172"/>
      <c r="BX797" s="172"/>
      <c r="BY797" s="172"/>
      <c r="BZ797" s="172"/>
      <c r="CA797" s="172"/>
      <c r="CB797" s="172"/>
      <c r="CC797" s="172"/>
      <c r="CD797" s="172"/>
      <c r="CE797" s="172"/>
      <c r="CF797" s="172"/>
      <c r="CG797" s="172"/>
      <c r="CH797" s="172"/>
      <c r="CI797" s="172"/>
      <c r="CJ797" s="172"/>
      <c r="CK797" s="172"/>
      <c r="CL797" s="172"/>
      <c r="CM797" s="172"/>
      <c r="CN797" s="172"/>
      <c r="CO797" s="172"/>
      <c r="CP797" s="172"/>
      <c r="CQ797" s="172"/>
      <c r="CR797" s="172"/>
      <c r="CS797" s="172"/>
      <c r="CT797" s="172"/>
      <c r="CU797" s="172"/>
      <c r="CV797" s="172"/>
      <c r="CW797" s="172"/>
      <c r="CX797" s="172"/>
      <c r="CY797" s="172"/>
      <c r="CZ797" s="172"/>
    </row>
    <row r="798" spans="1:104" ht="11.25" customHeight="1" x14ac:dyDescent="0.25">
      <c r="A798" s="172"/>
      <c r="B798" s="172"/>
      <c r="C798" s="172"/>
      <c r="D798" s="172"/>
      <c r="E798" s="116"/>
      <c r="F798" s="119"/>
      <c r="G798" s="117"/>
      <c r="H798" s="116"/>
      <c r="I798" s="119"/>
      <c r="J798" s="172"/>
      <c r="K798" s="166"/>
      <c r="L798" s="166"/>
      <c r="M798" s="166"/>
      <c r="N798" s="166"/>
      <c r="O798" s="166"/>
      <c r="P798" s="166"/>
      <c r="Q798" s="166"/>
      <c r="R798" s="166"/>
      <c r="S798" s="172"/>
      <c r="T798" s="166"/>
      <c r="U798" s="166"/>
      <c r="V798" s="166"/>
      <c r="W798" s="166"/>
      <c r="X798" s="166"/>
      <c r="Y798" s="166"/>
      <c r="Z798" s="166"/>
      <c r="AA798" s="166"/>
      <c r="AB798" s="172"/>
      <c r="AC798" s="172"/>
      <c r="AD798" s="172"/>
      <c r="AE798" s="172"/>
      <c r="AF798" s="172"/>
      <c r="AG798" s="172"/>
      <c r="AH798" s="172"/>
      <c r="AI798" s="172"/>
      <c r="AJ798" s="172"/>
      <c r="AK798" s="172"/>
      <c r="AL798" s="174"/>
      <c r="AM798" s="172"/>
      <c r="AN798" s="172"/>
      <c r="AO798" s="172"/>
      <c r="AP798" s="172"/>
      <c r="AQ798" s="172"/>
      <c r="AR798" s="172"/>
      <c r="AS798" s="172"/>
      <c r="AT798" s="172"/>
      <c r="AU798" s="172"/>
      <c r="AV798" s="172"/>
      <c r="AW798" s="172"/>
      <c r="AX798" s="172"/>
      <c r="AY798" s="172"/>
      <c r="AZ798" s="172"/>
      <c r="BA798" s="172"/>
      <c r="BB798" s="172"/>
      <c r="BC798" s="172"/>
      <c r="BD798" s="172"/>
      <c r="BE798" s="172"/>
      <c r="BF798" s="172"/>
      <c r="BG798" s="172"/>
      <c r="BH798" s="172"/>
      <c r="BI798" s="172"/>
      <c r="BJ798" s="172"/>
      <c r="BK798" s="172"/>
      <c r="BL798" s="172"/>
      <c r="BM798" s="172"/>
      <c r="BN798" s="172"/>
      <c r="BO798" s="172"/>
      <c r="BP798" s="172"/>
      <c r="BQ798" s="172"/>
      <c r="BR798" s="172"/>
      <c r="BS798" s="172"/>
      <c r="BT798" s="172"/>
      <c r="BU798" s="172"/>
      <c r="BV798" s="172"/>
      <c r="BW798" s="172"/>
      <c r="BX798" s="172"/>
      <c r="BY798" s="172"/>
      <c r="BZ798" s="172"/>
      <c r="CA798" s="172"/>
      <c r="CB798" s="172"/>
      <c r="CC798" s="172"/>
      <c r="CD798" s="172"/>
      <c r="CE798" s="172"/>
      <c r="CF798" s="172"/>
      <c r="CG798" s="172"/>
      <c r="CH798" s="172"/>
      <c r="CI798" s="172"/>
      <c r="CJ798" s="172"/>
      <c r="CK798" s="172"/>
      <c r="CL798" s="172"/>
      <c r="CM798" s="172"/>
      <c r="CN798" s="172"/>
      <c r="CO798" s="172"/>
      <c r="CP798" s="172"/>
      <c r="CQ798" s="172"/>
      <c r="CR798" s="172"/>
      <c r="CS798" s="172"/>
      <c r="CT798" s="172"/>
      <c r="CU798" s="172"/>
      <c r="CV798" s="172"/>
      <c r="CW798" s="172"/>
      <c r="CX798" s="172"/>
      <c r="CY798" s="172"/>
      <c r="CZ798" s="172"/>
    </row>
    <row r="799" spans="1:104" ht="11.25" customHeight="1" x14ac:dyDescent="0.25">
      <c r="A799" s="172"/>
      <c r="B799" s="172"/>
      <c r="C799" s="172"/>
      <c r="D799" s="172"/>
      <c r="E799" s="116"/>
      <c r="F799" s="119"/>
      <c r="G799" s="117"/>
      <c r="H799" s="116"/>
      <c r="I799" s="119"/>
      <c r="J799" s="172"/>
      <c r="K799" s="166"/>
      <c r="L799" s="166"/>
      <c r="M799" s="166"/>
      <c r="N799" s="166"/>
      <c r="O799" s="166"/>
      <c r="P799" s="166"/>
      <c r="Q799" s="166"/>
      <c r="R799" s="166"/>
      <c r="S799" s="172"/>
      <c r="T799" s="166"/>
      <c r="U799" s="166"/>
      <c r="V799" s="166"/>
      <c r="W799" s="166"/>
      <c r="X799" s="166"/>
      <c r="Y799" s="166"/>
      <c r="Z799" s="166"/>
      <c r="AA799" s="166"/>
      <c r="AB799" s="172"/>
      <c r="AC799" s="172"/>
      <c r="AD799" s="172"/>
      <c r="AE799" s="172"/>
      <c r="AF799" s="172"/>
      <c r="AG799" s="172"/>
      <c r="AH799" s="172"/>
      <c r="AI799" s="172"/>
      <c r="AJ799" s="172"/>
      <c r="AK799" s="172"/>
      <c r="AL799" s="174"/>
      <c r="AM799" s="172"/>
      <c r="AN799" s="172"/>
      <c r="AO799" s="172"/>
      <c r="AP799" s="172"/>
      <c r="AQ799" s="172"/>
      <c r="AR799" s="172"/>
      <c r="AS799" s="172"/>
      <c r="AT799" s="172"/>
      <c r="AU799" s="172"/>
      <c r="AV799" s="172"/>
      <c r="AW799" s="172"/>
      <c r="AX799" s="172"/>
      <c r="AY799" s="172"/>
      <c r="AZ799" s="172"/>
      <c r="BA799" s="172"/>
      <c r="BB799" s="172"/>
      <c r="BC799" s="172"/>
      <c r="BD799" s="172"/>
      <c r="BE799" s="172"/>
      <c r="BF799" s="172"/>
      <c r="BG799" s="172"/>
      <c r="BH799" s="172"/>
      <c r="BI799" s="172"/>
      <c r="BJ799" s="172"/>
      <c r="BK799" s="172"/>
      <c r="BL799" s="172"/>
      <c r="BM799" s="172"/>
      <c r="BN799" s="172"/>
      <c r="BO799" s="172"/>
      <c r="BP799" s="172"/>
      <c r="BQ799" s="172"/>
      <c r="BR799" s="172"/>
      <c r="BS799" s="172"/>
      <c r="BT799" s="172"/>
      <c r="BU799" s="172"/>
      <c r="BV799" s="172"/>
      <c r="BW799" s="172"/>
      <c r="BX799" s="172"/>
      <c r="BY799" s="172"/>
      <c r="BZ799" s="172"/>
      <c r="CA799" s="172"/>
      <c r="CB799" s="172"/>
      <c r="CC799" s="172"/>
      <c r="CD799" s="172"/>
      <c r="CE799" s="172"/>
      <c r="CF799" s="172"/>
      <c r="CG799" s="172"/>
      <c r="CH799" s="172"/>
      <c r="CI799" s="172"/>
      <c r="CJ799" s="172"/>
      <c r="CK799" s="172"/>
      <c r="CL799" s="172"/>
      <c r="CM799" s="172"/>
      <c r="CN799" s="172"/>
      <c r="CO799" s="172"/>
      <c r="CP799" s="172"/>
      <c r="CQ799" s="172"/>
      <c r="CR799" s="172"/>
      <c r="CS799" s="172"/>
      <c r="CT799" s="172"/>
      <c r="CU799" s="172"/>
      <c r="CV799" s="172"/>
      <c r="CW799" s="172"/>
      <c r="CX799" s="172"/>
      <c r="CY799" s="172"/>
      <c r="CZ799" s="172"/>
    </row>
    <row r="800" spans="1:104" ht="11.25" customHeight="1" x14ac:dyDescent="0.25">
      <c r="A800" s="172"/>
      <c r="B800" s="172"/>
      <c r="C800" s="172"/>
      <c r="D800" s="172"/>
      <c r="E800" s="116"/>
      <c r="F800" s="119"/>
      <c r="G800" s="117"/>
      <c r="H800" s="116"/>
      <c r="I800" s="119"/>
      <c r="J800" s="172"/>
      <c r="K800" s="166"/>
      <c r="L800" s="166"/>
      <c r="M800" s="166"/>
      <c r="N800" s="166"/>
      <c r="O800" s="166"/>
      <c r="P800" s="166"/>
      <c r="Q800" s="166"/>
      <c r="R800" s="166"/>
      <c r="S800" s="172"/>
      <c r="T800" s="166"/>
      <c r="U800" s="166"/>
      <c r="V800" s="166"/>
      <c r="W800" s="166"/>
      <c r="X800" s="166"/>
      <c r="Y800" s="166"/>
      <c r="Z800" s="166"/>
      <c r="AA800" s="166"/>
      <c r="AB800" s="172"/>
      <c r="AC800" s="172"/>
      <c r="AD800" s="172"/>
      <c r="AE800" s="172"/>
      <c r="AF800" s="172"/>
      <c r="AG800" s="172"/>
      <c r="AH800" s="172"/>
      <c r="AI800" s="172"/>
      <c r="AJ800" s="172"/>
      <c r="AK800" s="172"/>
      <c r="AL800" s="174"/>
      <c r="AM800" s="172"/>
      <c r="AN800" s="172"/>
      <c r="AO800" s="172"/>
      <c r="AP800" s="172"/>
      <c r="AQ800" s="172"/>
      <c r="AR800" s="172"/>
      <c r="AS800" s="172"/>
      <c r="AT800" s="172"/>
      <c r="AU800" s="172"/>
      <c r="AV800" s="172"/>
      <c r="AW800" s="172"/>
      <c r="AX800" s="172"/>
      <c r="AY800" s="172"/>
      <c r="AZ800" s="172"/>
      <c r="BA800" s="172"/>
      <c r="BB800" s="172"/>
      <c r="BC800" s="172"/>
      <c r="BD800" s="172"/>
      <c r="BE800" s="172"/>
      <c r="BF800" s="172"/>
      <c r="BG800" s="172"/>
      <c r="BH800" s="172"/>
      <c r="BI800" s="172"/>
      <c r="BJ800" s="172"/>
      <c r="BK800" s="172"/>
      <c r="BL800" s="172"/>
      <c r="BM800" s="172"/>
      <c r="BN800" s="172"/>
      <c r="BO800" s="172"/>
      <c r="BP800" s="172"/>
      <c r="BQ800" s="172"/>
      <c r="BR800" s="172"/>
      <c r="BS800" s="172"/>
      <c r="BT800" s="172"/>
      <c r="BU800" s="172"/>
      <c r="BV800" s="172"/>
      <c r="BW800" s="172"/>
      <c r="BX800" s="172"/>
      <c r="BY800" s="172"/>
      <c r="BZ800" s="172"/>
      <c r="CA800" s="172"/>
      <c r="CB800" s="172"/>
      <c r="CC800" s="172"/>
      <c r="CD800" s="172"/>
      <c r="CE800" s="172"/>
      <c r="CF800" s="172"/>
      <c r="CG800" s="172"/>
      <c r="CH800" s="172"/>
      <c r="CI800" s="172"/>
      <c r="CJ800" s="172"/>
      <c r="CK800" s="172"/>
      <c r="CL800" s="172"/>
      <c r="CM800" s="172"/>
      <c r="CN800" s="172"/>
      <c r="CO800" s="172"/>
      <c r="CP800" s="172"/>
      <c r="CQ800" s="172"/>
      <c r="CR800" s="172"/>
      <c r="CS800" s="172"/>
      <c r="CT800" s="172"/>
      <c r="CU800" s="172"/>
      <c r="CV800" s="172"/>
      <c r="CW800" s="172"/>
      <c r="CX800" s="172"/>
      <c r="CY800" s="172"/>
      <c r="CZ800" s="172"/>
    </row>
    <row r="801" spans="1:104" ht="11.25" customHeight="1" x14ac:dyDescent="0.25">
      <c r="A801" s="172"/>
      <c r="B801" s="172"/>
      <c r="C801" s="172"/>
      <c r="D801" s="172"/>
      <c r="E801" s="116"/>
      <c r="F801" s="119"/>
      <c r="G801" s="117"/>
      <c r="H801" s="116"/>
      <c r="I801" s="119"/>
      <c r="J801" s="172"/>
      <c r="K801" s="166"/>
      <c r="L801" s="166"/>
      <c r="M801" s="166"/>
      <c r="N801" s="166"/>
      <c r="O801" s="166"/>
      <c r="P801" s="166"/>
      <c r="Q801" s="166"/>
      <c r="R801" s="166"/>
      <c r="S801" s="172"/>
      <c r="T801" s="166"/>
      <c r="U801" s="166"/>
      <c r="V801" s="166"/>
      <c r="W801" s="166"/>
      <c r="X801" s="166"/>
      <c r="Y801" s="166"/>
      <c r="Z801" s="166"/>
      <c r="AA801" s="166"/>
      <c r="AB801" s="172"/>
      <c r="AC801" s="172"/>
      <c r="AD801" s="172"/>
      <c r="AE801" s="172"/>
      <c r="AF801" s="172"/>
      <c r="AG801" s="172"/>
      <c r="AH801" s="172"/>
      <c r="AI801" s="172"/>
      <c r="AJ801" s="172"/>
      <c r="AK801" s="172"/>
      <c r="AL801" s="174"/>
      <c r="AM801" s="172"/>
      <c r="AN801" s="172"/>
      <c r="AO801" s="172"/>
      <c r="AP801" s="172"/>
      <c r="AQ801" s="172"/>
      <c r="AR801" s="172"/>
      <c r="AS801" s="172"/>
      <c r="AT801" s="172"/>
      <c r="AU801" s="172"/>
      <c r="AV801" s="172"/>
      <c r="AW801" s="172"/>
      <c r="AX801" s="172"/>
      <c r="AY801" s="172"/>
      <c r="AZ801" s="172"/>
      <c r="BA801" s="172"/>
      <c r="BB801" s="172"/>
      <c r="BC801" s="172"/>
      <c r="BD801" s="172"/>
      <c r="BE801" s="172"/>
      <c r="BF801" s="172"/>
      <c r="BG801" s="172"/>
      <c r="BH801" s="172"/>
      <c r="BI801" s="172"/>
      <c r="BJ801" s="172"/>
      <c r="BK801" s="172"/>
      <c r="BL801" s="172"/>
      <c r="BM801" s="172"/>
      <c r="BN801" s="172"/>
      <c r="BO801" s="172"/>
      <c r="BP801" s="172"/>
      <c r="BQ801" s="172"/>
      <c r="BR801" s="172"/>
      <c r="BS801" s="172"/>
      <c r="BT801" s="172"/>
      <c r="BU801" s="172"/>
      <c r="BV801" s="172"/>
      <c r="BW801" s="172"/>
      <c r="BX801" s="172"/>
      <c r="BY801" s="172"/>
      <c r="BZ801" s="172"/>
      <c r="CA801" s="172"/>
      <c r="CB801" s="172"/>
      <c r="CC801" s="172"/>
      <c r="CD801" s="172"/>
      <c r="CE801" s="172"/>
      <c r="CF801" s="172"/>
      <c r="CG801" s="172"/>
      <c r="CH801" s="172"/>
      <c r="CI801" s="172"/>
      <c r="CJ801" s="172"/>
      <c r="CK801" s="172"/>
      <c r="CL801" s="172"/>
      <c r="CM801" s="172"/>
      <c r="CN801" s="172"/>
      <c r="CO801" s="172"/>
      <c r="CP801" s="172"/>
      <c r="CQ801" s="172"/>
      <c r="CR801" s="172"/>
      <c r="CS801" s="172"/>
      <c r="CT801" s="172"/>
      <c r="CU801" s="172"/>
      <c r="CV801" s="172"/>
      <c r="CW801" s="172"/>
      <c r="CX801" s="172"/>
      <c r="CY801" s="172"/>
      <c r="CZ801" s="172"/>
    </row>
    <row r="802" spans="1:104" ht="11.25" customHeight="1" x14ac:dyDescent="0.25">
      <c r="A802" s="172"/>
      <c r="B802" s="172"/>
      <c r="C802" s="172"/>
      <c r="D802" s="172"/>
      <c r="E802" s="116"/>
      <c r="F802" s="119"/>
      <c r="G802" s="117"/>
      <c r="H802" s="116"/>
      <c r="I802" s="119"/>
      <c r="J802" s="172"/>
      <c r="K802" s="166"/>
      <c r="L802" s="166"/>
      <c r="M802" s="166"/>
      <c r="N802" s="166"/>
      <c r="O802" s="166"/>
      <c r="P802" s="166"/>
      <c r="Q802" s="166"/>
      <c r="R802" s="166"/>
      <c r="S802" s="172"/>
      <c r="T802" s="166"/>
      <c r="U802" s="166"/>
      <c r="V802" s="166"/>
      <c r="W802" s="166"/>
      <c r="X802" s="166"/>
      <c r="Y802" s="166"/>
      <c r="Z802" s="166"/>
      <c r="AA802" s="166"/>
      <c r="AB802" s="172"/>
      <c r="AC802" s="172"/>
      <c r="AD802" s="172"/>
      <c r="AE802" s="172"/>
      <c r="AF802" s="172"/>
      <c r="AG802" s="172"/>
      <c r="AH802" s="172"/>
      <c r="AI802" s="172"/>
      <c r="AJ802" s="172"/>
      <c r="AK802" s="172"/>
      <c r="AL802" s="174"/>
      <c r="AM802" s="172"/>
      <c r="AN802" s="172"/>
      <c r="AO802" s="172"/>
      <c r="AP802" s="172"/>
      <c r="AQ802" s="172"/>
      <c r="AR802" s="172"/>
      <c r="AS802" s="172"/>
      <c r="AT802" s="172"/>
      <c r="AU802" s="172"/>
      <c r="AV802" s="172"/>
      <c r="AW802" s="172"/>
      <c r="AX802" s="172"/>
      <c r="AY802" s="172"/>
      <c r="AZ802" s="172"/>
      <c r="BA802" s="172"/>
      <c r="BB802" s="172"/>
      <c r="BC802" s="172"/>
      <c r="BD802" s="172"/>
      <c r="BE802" s="172"/>
      <c r="BF802" s="172"/>
      <c r="BG802" s="172"/>
      <c r="BH802" s="172"/>
      <c r="BI802" s="172"/>
      <c r="BJ802" s="172"/>
      <c r="BK802" s="172"/>
      <c r="BL802" s="172"/>
      <c r="BM802" s="172"/>
      <c r="BN802" s="172"/>
      <c r="BO802" s="172"/>
      <c r="BP802" s="172"/>
      <c r="BQ802" s="172"/>
      <c r="BR802" s="172"/>
      <c r="BS802" s="172"/>
      <c r="BT802" s="172"/>
      <c r="BU802" s="172"/>
      <c r="BV802" s="172"/>
      <c r="BW802" s="172"/>
      <c r="BX802" s="172"/>
      <c r="BY802" s="172"/>
      <c r="BZ802" s="172"/>
      <c r="CA802" s="172"/>
      <c r="CB802" s="172"/>
      <c r="CC802" s="172"/>
      <c r="CD802" s="172"/>
      <c r="CE802" s="172"/>
      <c r="CF802" s="172"/>
      <c r="CG802" s="172"/>
      <c r="CH802" s="172"/>
      <c r="CI802" s="172"/>
      <c r="CJ802" s="172"/>
      <c r="CK802" s="172"/>
      <c r="CL802" s="172"/>
      <c r="CM802" s="172"/>
      <c r="CN802" s="172"/>
      <c r="CO802" s="172"/>
      <c r="CP802" s="172"/>
      <c r="CQ802" s="172"/>
      <c r="CR802" s="172"/>
      <c r="CS802" s="172"/>
      <c r="CT802" s="172"/>
      <c r="CU802" s="172"/>
      <c r="CV802" s="172"/>
      <c r="CW802" s="172"/>
      <c r="CX802" s="172"/>
      <c r="CY802" s="172"/>
      <c r="CZ802" s="172"/>
    </row>
    <row r="803" spans="1:104" ht="11.25" customHeight="1" x14ac:dyDescent="0.25">
      <c r="A803" s="172"/>
      <c r="B803" s="172"/>
      <c r="C803" s="172"/>
      <c r="D803" s="172"/>
      <c r="E803" s="116"/>
      <c r="F803" s="119"/>
      <c r="G803" s="117"/>
      <c r="H803" s="116"/>
      <c r="I803" s="119"/>
      <c r="J803" s="172"/>
      <c r="K803" s="166"/>
      <c r="L803" s="166"/>
      <c r="M803" s="166"/>
      <c r="N803" s="166"/>
      <c r="O803" s="166"/>
      <c r="P803" s="166"/>
      <c r="Q803" s="166"/>
      <c r="R803" s="166"/>
      <c r="S803" s="172"/>
      <c r="T803" s="166"/>
      <c r="U803" s="166"/>
      <c r="V803" s="166"/>
      <c r="W803" s="166"/>
      <c r="X803" s="166"/>
      <c r="Y803" s="166"/>
      <c r="Z803" s="166"/>
      <c r="AA803" s="166"/>
      <c r="AB803" s="172"/>
      <c r="AC803" s="172"/>
      <c r="AD803" s="172"/>
      <c r="AE803" s="172"/>
      <c r="AF803" s="172"/>
      <c r="AG803" s="172"/>
      <c r="AH803" s="172"/>
      <c r="AI803" s="172"/>
      <c r="AJ803" s="172"/>
      <c r="AK803" s="172"/>
      <c r="AL803" s="174"/>
      <c r="AM803" s="172"/>
      <c r="AN803" s="172"/>
      <c r="AO803" s="172"/>
      <c r="AP803" s="172"/>
      <c r="AQ803" s="172"/>
      <c r="AR803" s="172"/>
      <c r="AS803" s="172"/>
      <c r="AT803" s="172"/>
      <c r="AU803" s="172"/>
      <c r="AV803" s="172"/>
      <c r="AW803" s="172"/>
      <c r="AX803" s="172"/>
      <c r="AY803" s="172"/>
      <c r="AZ803" s="172"/>
      <c r="BA803" s="172"/>
      <c r="BB803" s="172"/>
      <c r="BC803" s="172"/>
      <c r="BD803" s="172"/>
      <c r="BE803" s="172"/>
      <c r="BF803" s="172"/>
      <c r="BG803" s="172"/>
      <c r="BH803" s="172"/>
      <c r="BI803" s="172"/>
      <c r="BJ803" s="172"/>
      <c r="BK803" s="172"/>
      <c r="BL803" s="172"/>
      <c r="BM803" s="172"/>
      <c r="BN803" s="172"/>
      <c r="BO803" s="172"/>
      <c r="BP803" s="172"/>
      <c r="BQ803" s="172"/>
      <c r="BR803" s="172"/>
      <c r="BS803" s="172"/>
      <c r="BT803" s="172"/>
      <c r="BU803" s="172"/>
      <c r="BV803" s="172"/>
      <c r="BW803" s="172"/>
      <c r="BX803" s="172"/>
      <c r="BY803" s="172"/>
      <c r="BZ803" s="172"/>
      <c r="CA803" s="172"/>
      <c r="CB803" s="172"/>
      <c r="CC803" s="172"/>
      <c r="CD803" s="172"/>
      <c r="CE803" s="172"/>
      <c r="CF803" s="172"/>
      <c r="CG803" s="172"/>
      <c r="CH803" s="172"/>
      <c r="CI803" s="172"/>
      <c r="CJ803" s="172"/>
      <c r="CK803" s="172"/>
      <c r="CL803" s="172"/>
      <c r="CM803" s="172"/>
      <c r="CN803" s="172"/>
      <c r="CO803" s="172"/>
      <c r="CP803" s="172"/>
      <c r="CQ803" s="172"/>
      <c r="CR803" s="172"/>
      <c r="CS803" s="172"/>
      <c r="CT803" s="172"/>
      <c r="CU803" s="172"/>
      <c r="CV803" s="172"/>
      <c r="CW803" s="172"/>
      <c r="CX803" s="172"/>
      <c r="CY803" s="172"/>
      <c r="CZ803" s="172"/>
    </row>
    <row r="804" spans="1:104" ht="11.25" customHeight="1" x14ac:dyDescent="0.25">
      <c r="A804" s="172"/>
      <c r="B804" s="172"/>
      <c r="C804" s="172"/>
      <c r="D804" s="172"/>
      <c r="E804" s="116"/>
      <c r="F804" s="119"/>
      <c r="G804" s="117"/>
      <c r="H804" s="116"/>
      <c r="I804" s="119"/>
      <c r="J804" s="172"/>
      <c r="K804" s="166"/>
      <c r="L804" s="166"/>
      <c r="M804" s="166"/>
      <c r="N804" s="166"/>
      <c r="O804" s="166"/>
      <c r="P804" s="166"/>
      <c r="Q804" s="166"/>
      <c r="R804" s="166"/>
      <c r="S804" s="172"/>
      <c r="T804" s="166"/>
      <c r="U804" s="166"/>
      <c r="V804" s="166"/>
      <c r="W804" s="166"/>
      <c r="X804" s="166"/>
      <c r="Y804" s="166"/>
      <c r="Z804" s="166"/>
      <c r="AA804" s="166"/>
      <c r="AB804" s="172"/>
      <c r="AC804" s="172"/>
      <c r="AD804" s="172"/>
      <c r="AE804" s="172"/>
      <c r="AF804" s="172"/>
      <c r="AG804" s="172"/>
      <c r="AH804" s="172"/>
      <c r="AI804" s="172"/>
      <c r="AJ804" s="172"/>
      <c r="AK804" s="172"/>
      <c r="AL804" s="174"/>
      <c r="AM804" s="172"/>
      <c r="AN804" s="172"/>
      <c r="AO804" s="172"/>
      <c r="AP804" s="172"/>
      <c r="AQ804" s="172"/>
      <c r="AR804" s="172"/>
      <c r="AS804" s="172"/>
      <c r="AT804" s="172"/>
      <c r="AU804" s="172"/>
      <c r="AV804" s="172"/>
      <c r="AW804" s="172"/>
      <c r="AX804" s="172"/>
      <c r="AY804" s="172"/>
      <c r="AZ804" s="172"/>
      <c r="BA804" s="172"/>
      <c r="BB804" s="172"/>
      <c r="BC804" s="172"/>
      <c r="BD804" s="172"/>
      <c r="BE804" s="172"/>
      <c r="BF804" s="172"/>
      <c r="BG804" s="172"/>
      <c r="BH804" s="172"/>
      <c r="BI804" s="172"/>
      <c r="BJ804" s="172"/>
      <c r="BK804" s="172"/>
      <c r="BL804" s="172"/>
      <c r="BM804" s="172"/>
      <c r="BN804" s="172"/>
      <c r="BO804" s="172"/>
      <c r="BP804" s="172"/>
      <c r="BQ804" s="172"/>
      <c r="BR804" s="172"/>
      <c r="BS804" s="172"/>
      <c r="BT804" s="172"/>
      <c r="BU804" s="172"/>
      <c r="BV804" s="172"/>
      <c r="BW804" s="172"/>
      <c r="BX804" s="172"/>
      <c r="BY804" s="172"/>
      <c r="BZ804" s="172"/>
      <c r="CA804" s="172"/>
      <c r="CB804" s="172"/>
      <c r="CC804" s="172"/>
      <c r="CD804" s="172"/>
      <c r="CE804" s="172"/>
      <c r="CF804" s="172"/>
      <c r="CG804" s="172"/>
      <c r="CH804" s="172"/>
      <c r="CI804" s="172"/>
      <c r="CJ804" s="172"/>
      <c r="CK804" s="172"/>
      <c r="CL804" s="172"/>
      <c r="CM804" s="172"/>
      <c r="CN804" s="172"/>
      <c r="CO804" s="172"/>
      <c r="CP804" s="172"/>
      <c r="CQ804" s="172"/>
      <c r="CR804" s="172"/>
      <c r="CS804" s="172"/>
      <c r="CT804" s="172"/>
      <c r="CU804" s="172"/>
      <c r="CV804" s="172"/>
      <c r="CW804" s="172"/>
      <c r="CX804" s="172"/>
      <c r="CY804" s="172"/>
      <c r="CZ804" s="172"/>
    </row>
    <row r="805" spans="1:104" ht="11.25" customHeight="1" x14ac:dyDescent="0.25">
      <c r="A805" s="172"/>
      <c r="B805" s="172"/>
      <c r="C805" s="172"/>
      <c r="D805" s="172"/>
      <c r="E805" s="116"/>
      <c r="F805" s="119"/>
      <c r="G805" s="117"/>
      <c r="H805" s="116"/>
      <c r="I805" s="119"/>
      <c r="J805" s="172"/>
      <c r="K805" s="166"/>
      <c r="L805" s="166"/>
      <c r="M805" s="166"/>
      <c r="N805" s="166"/>
      <c r="O805" s="166"/>
      <c r="P805" s="166"/>
      <c r="Q805" s="166"/>
      <c r="R805" s="166"/>
      <c r="S805" s="172"/>
      <c r="T805" s="166"/>
      <c r="U805" s="166"/>
      <c r="V805" s="166"/>
      <c r="W805" s="166"/>
      <c r="X805" s="166"/>
      <c r="Y805" s="166"/>
      <c r="Z805" s="166"/>
      <c r="AA805" s="166"/>
      <c r="AB805" s="172"/>
      <c r="AC805" s="172"/>
      <c r="AD805" s="172"/>
      <c r="AE805" s="172"/>
      <c r="AF805" s="172"/>
      <c r="AG805" s="172"/>
      <c r="AH805" s="172"/>
      <c r="AI805" s="172"/>
      <c r="AJ805" s="172"/>
      <c r="AK805" s="172"/>
      <c r="AL805" s="174"/>
      <c r="AM805" s="172"/>
      <c r="AN805" s="172"/>
      <c r="AO805" s="172"/>
      <c r="AP805" s="172"/>
      <c r="AQ805" s="172"/>
      <c r="AR805" s="172"/>
      <c r="AS805" s="172"/>
      <c r="AT805" s="172"/>
      <c r="AU805" s="172"/>
      <c r="AV805" s="172"/>
      <c r="AW805" s="172"/>
      <c r="AX805" s="172"/>
      <c r="AY805" s="172"/>
      <c r="AZ805" s="172"/>
      <c r="BA805" s="172"/>
      <c r="BB805" s="172"/>
      <c r="BC805" s="172"/>
      <c r="BD805" s="172"/>
      <c r="BE805" s="172"/>
      <c r="BF805" s="172"/>
      <c r="BG805" s="172"/>
      <c r="BH805" s="172"/>
      <c r="BI805" s="172"/>
      <c r="BJ805" s="172"/>
      <c r="BK805" s="172"/>
      <c r="BL805" s="172"/>
      <c r="BM805" s="172"/>
      <c r="BN805" s="172"/>
      <c r="BO805" s="172"/>
      <c r="BP805" s="172"/>
      <c r="BQ805" s="172"/>
      <c r="BR805" s="172"/>
      <c r="BS805" s="172"/>
      <c r="BT805" s="172"/>
      <c r="BU805" s="172"/>
      <c r="BV805" s="172"/>
      <c r="BW805" s="172"/>
      <c r="BX805" s="172"/>
      <c r="BY805" s="172"/>
      <c r="BZ805" s="172"/>
      <c r="CA805" s="172"/>
      <c r="CB805" s="172"/>
      <c r="CC805" s="172"/>
      <c r="CD805" s="172"/>
      <c r="CE805" s="172"/>
      <c r="CF805" s="172"/>
      <c r="CG805" s="172"/>
      <c r="CH805" s="172"/>
      <c r="CI805" s="172"/>
      <c r="CJ805" s="172"/>
      <c r="CK805" s="172"/>
      <c r="CL805" s="172"/>
      <c r="CM805" s="172"/>
      <c r="CN805" s="172"/>
      <c r="CO805" s="172"/>
      <c r="CP805" s="172"/>
      <c r="CQ805" s="172"/>
      <c r="CR805" s="172"/>
      <c r="CS805" s="172"/>
      <c r="CT805" s="172"/>
      <c r="CU805" s="172"/>
      <c r="CV805" s="172"/>
      <c r="CW805" s="172"/>
      <c r="CX805" s="172"/>
      <c r="CY805" s="172"/>
      <c r="CZ805" s="172"/>
    </row>
    <row r="806" spans="1:104" ht="11.25" customHeight="1" x14ac:dyDescent="0.25">
      <c r="A806" s="172"/>
      <c r="B806" s="172"/>
      <c r="C806" s="172"/>
      <c r="D806" s="172"/>
      <c r="E806" s="116"/>
      <c r="F806" s="119"/>
      <c r="G806" s="117"/>
      <c r="H806" s="116"/>
      <c r="I806" s="119"/>
      <c r="J806" s="172"/>
      <c r="K806" s="166"/>
      <c r="L806" s="166"/>
      <c r="M806" s="166"/>
      <c r="N806" s="166"/>
      <c r="O806" s="166"/>
      <c r="P806" s="166"/>
      <c r="Q806" s="166"/>
      <c r="R806" s="166"/>
      <c r="S806" s="172"/>
      <c r="T806" s="166"/>
      <c r="U806" s="166"/>
      <c r="V806" s="166"/>
      <c r="W806" s="166"/>
      <c r="X806" s="166"/>
      <c r="Y806" s="166"/>
      <c r="Z806" s="166"/>
      <c r="AA806" s="166"/>
      <c r="AB806" s="172"/>
      <c r="AC806" s="172"/>
      <c r="AD806" s="172"/>
      <c r="AE806" s="172"/>
      <c r="AF806" s="172"/>
      <c r="AG806" s="172"/>
      <c r="AH806" s="172"/>
      <c r="AI806" s="172"/>
      <c r="AJ806" s="172"/>
      <c r="AK806" s="172"/>
      <c r="AL806" s="174"/>
      <c r="AM806" s="172"/>
      <c r="AN806" s="172"/>
      <c r="AO806" s="172"/>
      <c r="AP806" s="172"/>
      <c r="AQ806" s="172"/>
      <c r="AR806" s="172"/>
      <c r="AS806" s="172"/>
      <c r="AT806" s="172"/>
      <c r="AU806" s="172"/>
      <c r="AV806" s="172"/>
      <c r="AW806" s="172"/>
      <c r="AX806" s="172"/>
      <c r="AY806" s="172"/>
      <c r="AZ806" s="172"/>
      <c r="BA806" s="172"/>
      <c r="BB806" s="172"/>
      <c r="BC806" s="172"/>
      <c r="BD806" s="172"/>
      <c r="BE806" s="172"/>
      <c r="BF806" s="172"/>
      <c r="BG806" s="172"/>
      <c r="BH806" s="172"/>
      <c r="BI806" s="172"/>
      <c r="BJ806" s="172"/>
      <c r="BK806" s="172"/>
      <c r="BL806" s="172"/>
      <c r="BM806" s="172"/>
      <c r="BN806" s="172"/>
      <c r="BO806" s="172"/>
      <c r="BP806" s="172"/>
      <c r="BQ806" s="172"/>
      <c r="BR806" s="172"/>
      <c r="BS806" s="172"/>
      <c r="BT806" s="172"/>
      <c r="BU806" s="172"/>
      <c r="BV806" s="172"/>
      <c r="BW806" s="172"/>
      <c r="BX806" s="172"/>
      <c r="BY806" s="172"/>
      <c r="BZ806" s="172"/>
      <c r="CA806" s="172"/>
      <c r="CB806" s="172"/>
      <c r="CC806" s="172"/>
      <c r="CD806" s="172"/>
      <c r="CE806" s="172"/>
      <c r="CF806" s="172"/>
      <c r="CG806" s="172"/>
      <c r="CH806" s="172"/>
      <c r="CI806" s="172"/>
      <c r="CJ806" s="172"/>
      <c r="CK806" s="172"/>
      <c r="CL806" s="172"/>
      <c r="CM806" s="172"/>
      <c r="CN806" s="172"/>
      <c r="CO806" s="172"/>
      <c r="CP806" s="172"/>
      <c r="CQ806" s="172"/>
      <c r="CR806" s="172"/>
      <c r="CS806" s="172"/>
      <c r="CT806" s="172"/>
      <c r="CU806" s="172"/>
      <c r="CV806" s="172"/>
      <c r="CW806" s="172"/>
      <c r="CX806" s="172"/>
      <c r="CY806" s="172"/>
      <c r="CZ806" s="172"/>
    </row>
    <row r="807" spans="1:104" ht="11.25" customHeight="1" x14ac:dyDescent="0.25">
      <c r="A807" s="172"/>
      <c r="B807" s="172"/>
      <c r="C807" s="172"/>
      <c r="D807" s="172"/>
      <c r="E807" s="116"/>
      <c r="F807" s="119"/>
      <c r="G807" s="117"/>
      <c r="H807" s="116"/>
      <c r="I807" s="119"/>
      <c r="J807" s="172"/>
      <c r="K807" s="166"/>
      <c r="L807" s="166"/>
      <c r="M807" s="166"/>
      <c r="N807" s="166"/>
      <c r="O807" s="166"/>
      <c r="P807" s="166"/>
      <c r="Q807" s="166"/>
      <c r="R807" s="166"/>
      <c r="S807" s="172"/>
      <c r="T807" s="166"/>
      <c r="U807" s="166"/>
      <c r="V807" s="166"/>
      <c r="W807" s="166"/>
      <c r="X807" s="166"/>
      <c r="Y807" s="166"/>
      <c r="Z807" s="166"/>
      <c r="AA807" s="166"/>
      <c r="AB807" s="172"/>
      <c r="AC807" s="172"/>
      <c r="AD807" s="172"/>
      <c r="AE807" s="172"/>
      <c r="AF807" s="172"/>
      <c r="AG807" s="172"/>
      <c r="AH807" s="172"/>
      <c r="AI807" s="172"/>
      <c r="AJ807" s="172"/>
      <c r="AK807" s="172"/>
      <c r="AL807" s="174"/>
      <c r="AM807" s="172"/>
      <c r="AN807" s="172"/>
      <c r="AO807" s="172"/>
      <c r="AP807" s="172"/>
      <c r="AQ807" s="172"/>
      <c r="AR807" s="172"/>
      <c r="AS807" s="172"/>
      <c r="AT807" s="172"/>
      <c r="AU807" s="172"/>
      <c r="AV807" s="172"/>
      <c r="AW807" s="172"/>
      <c r="AX807" s="172"/>
      <c r="AY807" s="172"/>
      <c r="AZ807" s="172"/>
      <c r="BA807" s="172"/>
      <c r="BB807" s="172"/>
      <c r="BC807" s="172"/>
      <c r="BD807" s="172"/>
      <c r="BE807" s="172"/>
      <c r="BF807" s="172"/>
      <c r="BG807" s="172"/>
      <c r="BH807" s="172"/>
      <c r="BI807" s="172"/>
      <c r="BJ807" s="172"/>
      <c r="BK807" s="172"/>
      <c r="BL807" s="172"/>
      <c r="BM807" s="172"/>
      <c r="BN807" s="172"/>
      <c r="BO807" s="172"/>
      <c r="BP807" s="172"/>
      <c r="BQ807" s="172"/>
      <c r="BR807" s="172"/>
      <c r="BS807" s="172"/>
      <c r="BT807" s="172"/>
      <c r="BU807" s="172"/>
      <c r="BV807" s="172"/>
      <c r="BW807" s="172"/>
      <c r="BX807" s="172"/>
      <c r="BY807" s="172"/>
      <c r="BZ807" s="172"/>
      <c r="CA807" s="172"/>
      <c r="CB807" s="172"/>
      <c r="CC807" s="172"/>
      <c r="CD807" s="172"/>
      <c r="CE807" s="172"/>
      <c r="CF807" s="172"/>
      <c r="CG807" s="172"/>
      <c r="CH807" s="172"/>
      <c r="CI807" s="172"/>
      <c r="CJ807" s="172"/>
      <c r="CK807" s="172"/>
      <c r="CL807" s="172"/>
      <c r="CM807" s="172"/>
      <c r="CN807" s="172"/>
      <c r="CO807" s="172"/>
      <c r="CP807" s="172"/>
      <c r="CQ807" s="172"/>
      <c r="CR807" s="172"/>
      <c r="CS807" s="172"/>
      <c r="CT807" s="172"/>
      <c r="CU807" s="172"/>
      <c r="CV807" s="172"/>
      <c r="CW807" s="172"/>
      <c r="CX807" s="172"/>
      <c r="CY807" s="172"/>
      <c r="CZ807" s="172"/>
    </row>
    <row r="808" spans="1:104" ht="11.25" customHeight="1" x14ac:dyDescent="0.25">
      <c r="A808" s="172"/>
      <c r="B808" s="172"/>
      <c r="C808" s="172"/>
      <c r="D808" s="172"/>
      <c r="E808" s="116"/>
      <c r="F808" s="119"/>
      <c r="G808" s="117"/>
      <c r="H808" s="116"/>
      <c r="I808" s="119"/>
      <c r="J808" s="172"/>
      <c r="K808" s="166"/>
      <c r="L808" s="166"/>
      <c r="M808" s="166"/>
      <c r="N808" s="166"/>
      <c r="O808" s="166"/>
      <c r="P808" s="166"/>
      <c r="Q808" s="166"/>
      <c r="R808" s="166"/>
      <c r="S808" s="172"/>
      <c r="T808" s="166"/>
      <c r="U808" s="166"/>
      <c r="V808" s="166"/>
      <c r="W808" s="166"/>
      <c r="X808" s="166"/>
      <c r="Y808" s="166"/>
      <c r="Z808" s="166"/>
      <c r="AA808" s="166"/>
      <c r="AB808" s="172"/>
      <c r="AC808" s="172"/>
      <c r="AD808" s="172"/>
      <c r="AE808" s="172"/>
      <c r="AF808" s="172"/>
      <c r="AG808" s="172"/>
      <c r="AH808" s="172"/>
      <c r="AI808" s="172"/>
      <c r="AJ808" s="172"/>
      <c r="AK808" s="172"/>
      <c r="AL808" s="174"/>
      <c r="AM808" s="172"/>
      <c r="AN808" s="172"/>
      <c r="AO808" s="172"/>
      <c r="AP808" s="172"/>
      <c r="AQ808" s="172"/>
      <c r="AR808" s="172"/>
      <c r="AS808" s="172"/>
      <c r="AT808" s="172"/>
      <c r="AU808" s="172"/>
      <c r="AV808" s="172"/>
      <c r="AW808" s="172"/>
      <c r="AX808" s="172"/>
      <c r="AY808" s="172"/>
      <c r="AZ808" s="172"/>
      <c r="BA808" s="172"/>
      <c r="BB808" s="172"/>
      <c r="BC808" s="172"/>
      <c r="BD808" s="172"/>
      <c r="BE808" s="172"/>
      <c r="BF808" s="172"/>
      <c r="BG808" s="172"/>
      <c r="BH808" s="172"/>
      <c r="BI808" s="172"/>
      <c r="BJ808" s="172"/>
      <c r="BK808" s="172"/>
      <c r="BL808" s="172"/>
      <c r="BM808" s="172"/>
      <c r="BN808" s="172"/>
      <c r="BO808" s="172"/>
      <c r="BP808" s="172"/>
      <c r="BQ808" s="172"/>
      <c r="BR808" s="172"/>
      <c r="BS808" s="172"/>
      <c r="BT808" s="172"/>
      <c r="BU808" s="172"/>
      <c r="BV808" s="172"/>
      <c r="BW808" s="172"/>
      <c r="BX808" s="172"/>
      <c r="BY808" s="172"/>
      <c r="BZ808" s="172"/>
      <c r="CA808" s="172"/>
      <c r="CB808" s="172"/>
      <c r="CC808" s="172"/>
      <c r="CD808" s="172"/>
      <c r="CE808" s="172"/>
      <c r="CF808" s="172"/>
      <c r="CG808" s="172"/>
      <c r="CH808" s="172"/>
      <c r="CI808" s="172"/>
      <c r="CJ808" s="172"/>
      <c r="CK808" s="172"/>
      <c r="CL808" s="172"/>
      <c r="CM808" s="172"/>
      <c r="CN808" s="172"/>
      <c r="CO808" s="172"/>
      <c r="CP808" s="172"/>
      <c r="CQ808" s="172"/>
      <c r="CR808" s="172"/>
      <c r="CS808" s="172"/>
      <c r="CT808" s="172"/>
      <c r="CU808" s="172"/>
      <c r="CV808" s="172"/>
      <c r="CW808" s="172"/>
      <c r="CX808" s="172"/>
      <c r="CY808" s="172"/>
      <c r="CZ808" s="172"/>
    </row>
    <row r="809" spans="1:104" ht="11.25" customHeight="1" x14ac:dyDescent="0.25">
      <c r="A809" s="172"/>
      <c r="B809" s="172"/>
      <c r="C809" s="172"/>
      <c r="D809" s="172"/>
      <c r="E809" s="116"/>
      <c r="F809" s="119"/>
      <c r="G809" s="117"/>
      <c r="H809" s="116"/>
      <c r="I809" s="119"/>
      <c r="J809" s="172"/>
      <c r="K809" s="166"/>
      <c r="L809" s="166"/>
      <c r="M809" s="166"/>
      <c r="N809" s="166"/>
      <c r="O809" s="166"/>
      <c r="P809" s="166"/>
      <c r="Q809" s="166"/>
      <c r="R809" s="166"/>
      <c r="S809" s="172"/>
      <c r="T809" s="166"/>
      <c r="U809" s="166"/>
      <c r="V809" s="166"/>
      <c r="W809" s="166"/>
      <c r="X809" s="166"/>
      <c r="Y809" s="166"/>
      <c r="Z809" s="166"/>
      <c r="AA809" s="166"/>
      <c r="AB809" s="172"/>
      <c r="AC809" s="172"/>
      <c r="AD809" s="172"/>
      <c r="AE809" s="172"/>
      <c r="AF809" s="172"/>
      <c r="AG809" s="172"/>
      <c r="AH809" s="172"/>
      <c r="AI809" s="172"/>
      <c r="AJ809" s="172"/>
      <c r="AK809" s="172"/>
      <c r="AL809" s="174"/>
      <c r="AM809" s="172"/>
      <c r="AN809" s="172"/>
      <c r="AO809" s="172"/>
      <c r="AP809" s="172"/>
      <c r="AQ809" s="172"/>
      <c r="AR809" s="172"/>
      <c r="AS809" s="172"/>
      <c r="AT809" s="172"/>
      <c r="AU809" s="172"/>
      <c r="AV809" s="172"/>
      <c r="AW809" s="172"/>
      <c r="AX809" s="172"/>
      <c r="AY809" s="172"/>
      <c r="AZ809" s="172"/>
      <c r="BA809" s="172"/>
      <c r="BB809" s="172"/>
      <c r="BC809" s="172"/>
      <c r="BD809" s="172"/>
      <c r="BE809" s="172"/>
      <c r="BF809" s="172"/>
      <c r="BG809" s="172"/>
      <c r="BH809" s="172"/>
      <c r="BI809" s="172"/>
      <c r="BJ809" s="172"/>
      <c r="BK809" s="172"/>
      <c r="BL809" s="172"/>
      <c r="BM809" s="172"/>
      <c r="BN809" s="172"/>
      <c r="BO809" s="172"/>
      <c r="BP809" s="172"/>
      <c r="BQ809" s="172"/>
      <c r="BR809" s="172"/>
      <c r="BS809" s="172"/>
      <c r="BT809" s="172"/>
      <c r="BU809" s="172"/>
      <c r="BV809" s="172"/>
      <c r="BW809" s="172"/>
      <c r="BX809" s="172"/>
      <c r="BY809" s="172"/>
      <c r="BZ809" s="172"/>
      <c r="CA809" s="172"/>
      <c r="CB809" s="172"/>
      <c r="CC809" s="172"/>
      <c r="CD809" s="172"/>
      <c r="CE809" s="172"/>
      <c r="CF809" s="172"/>
      <c r="CG809" s="172"/>
      <c r="CH809" s="172"/>
      <c r="CI809" s="172"/>
      <c r="CJ809" s="172"/>
      <c r="CK809" s="172"/>
      <c r="CL809" s="172"/>
      <c r="CM809" s="172"/>
      <c r="CN809" s="172"/>
      <c r="CO809" s="172"/>
      <c r="CP809" s="172"/>
      <c r="CQ809" s="172"/>
      <c r="CR809" s="172"/>
      <c r="CS809" s="172"/>
      <c r="CT809" s="172"/>
      <c r="CU809" s="172"/>
      <c r="CV809" s="172"/>
      <c r="CW809" s="172"/>
      <c r="CX809" s="172"/>
      <c r="CY809" s="172"/>
      <c r="CZ809" s="172"/>
    </row>
    <row r="810" spans="1:104" ht="11.25" customHeight="1" x14ac:dyDescent="0.25">
      <c r="A810" s="172"/>
      <c r="B810" s="172"/>
      <c r="C810" s="172"/>
      <c r="D810" s="172"/>
      <c r="E810" s="116"/>
      <c r="F810" s="119"/>
      <c r="G810" s="117"/>
      <c r="H810" s="116"/>
      <c r="I810" s="119"/>
      <c r="J810" s="172"/>
      <c r="K810" s="166"/>
      <c r="L810" s="166"/>
      <c r="M810" s="166"/>
      <c r="N810" s="166"/>
      <c r="O810" s="166"/>
      <c r="P810" s="166"/>
      <c r="Q810" s="166"/>
      <c r="R810" s="166"/>
      <c r="S810" s="172"/>
      <c r="T810" s="166"/>
      <c r="U810" s="166"/>
      <c r="V810" s="166"/>
      <c r="W810" s="166"/>
      <c r="X810" s="166"/>
      <c r="Y810" s="166"/>
      <c r="Z810" s="166"/>
      <c r="AA810" s="166"/>
      <c r="AB810" s="172"/>
      <c r="AC810" s="172"/>
      <c r="AD810" s="172"/>
      <c r="AE810" s="172"/>
      <c r="AF810" s="172"/>
      <c r="AG810" s="172"/>
      <c r="AH810" s="172"/>
      <c r="AI810" s="172"/>
      <c r="AJ810" s="172"/>
      <c r="AK810" s="172"/>
      <c r="AL810" s="174"/>
      <c r="AM810" s="172"/>
      <c r="AN810" s="172"/>
      <c r="AO810" s="172"/>
      <c r="AP810" s="172"/>
      <c r="AQ810" s="172"/>
      <c r="AR810" s="172"/>
      <c r="AS810" s="172"/>
      <c r="AT810" s="172"/>
      <c r="AU810" s="172"/>
      <c r="AV810" s="172"/>
      <c r="AW810" s="172"/>
      <c r="AX810" s="172"/>
      <c r="AY810" s="172"/>
      <c r="AZ810" s="172"/>
      <c r="BA810" s="172"/>
      <c r="BB810" s="172"/>
      <c r="BC810" s="172"/>
      <c r="BD810" s="172"/>
      <c r="BE810" s="172"/>
      <c r="BF810" s="172"/>
      <c r="BG810" s="172"/>
      <c r="BH810" s="172"/>
      <c r="BI810" s="172"/>
      <c r="BJ810" s="172"/>
      <c r="BK810" s="172"/>
      <c r="BL810" s="172"/>
      <c r="BM810" s="172"/>
      <c r="BN810" s="172"/>
      <c r="BO810" s="172"/>
      <c r="BP810" s="172"/>
      <c r="BQ810" s="172"/>
      <c r="BR810" s="172"/>
      <c r="BS810" s="172"/>
      <c r="BT810" s="172"/>
      <c r="BU810" s="172"/>
      <c r="BV810" s="172"/>
      <c r="BW810" s="172"/>
      <c r="BX810" s="172"/>
      <c r="BY810" s="172"/>
      <c r="BZ810" s="172"/>
      <c r="CA810" s="172"/>
      <c r="CB810" s="172"/>
      <c r="CC810" s="172"/>
      <c r="CD810" s="172"/>
      <c r="CE810" s="172"/>
      <c r="CF810" s="172"/>
      <c r="CG810" s="172"/>
      <c r="CH810" s="172"/>
      <c r="CI810" s="172"/>
      <c r="CJ810" s="172"/>
      <c r="CK810" s="172"/>
      <c r="CL810" s="172"/>
      <c r="CM810" s="172"/>
      <c r="CN810" s="172"/>
      <c r="CO810" s="172"/>
      <c r="CP810" s="172"/>
      <c r="CQ810" s="172"/>
      <c r="CR810" s="172"/>
      <c r="CS810" s="172"/>
      <c r="CT810" s="172"/>
      <c r="CU810" s="172"/>
      <c r="CV810" s="172"/>
      <c r="CW810" s="172"/>
      <c r="CX810" s="172"/>
      <c r="CY810" s="172"/>
      <c r="CZ810" s="172"/>
    </row>
    <row r="811" spans="1:104" ht="11.25" customHeight="1" x14ac:dyDescent="0.25">
      <c r="A811" s="172"/>
      <c r="B811" s="172"/>
      <c r="C811" s="172"/>
      <c r="D811" s="172"/>
      <c r="E811" s="116"/>
      <c r="F811" s="119"/>
      <c r="G811" s="117"/>
      <c r="H811" s="116"/>
      <c r="I811" s="119"/>
      <c r="J811" s="172"/>
      <c r="K811" s="166"/>
      <c r="L811" s="166"/>
      <c r="M811" s="166"/>
      <c r="N811" s="166"/>
      <c r="O811" s="166"/>
      <c r="P811" s="166"/>
      <c r="Q811" s="166"/>
      <c r="R811" s="166"/>
      <c r="S811" s="172"/>
      <c r="T811" s="166"/>
      <c r="U811" s="166"/>
      <c r="V811" s="166"/>
      <c r="W811" s="166"/>
      <c r="X811" s="166"/>
      <c r="Y811" s="166"/>
      <c r="Z811" s="166"/>
      <c r="AA811" s="166"/>
      <c r="AB811" s="172"/>
      <c r="AC811" s="172"/>
      <c r="AD811" s="172"/>
      <c r="AE811" s="172"/>
      <c r="AF811" s="172"/>
      <c r="AG811" s="172"/>
      <c r="AH811" s="172"/>
      <c r="AI811" s="172"/>
      <c r="AJ811" s="172"/>
      <c r="AK811" s="172"/>
      <c r="AL811" s="174"/>
      <c r="AM811" s="172"/>
      <c r="AN811" s="172"/>
      <c r="AO811" s="172"/>
      <c r="AP811" s="172"/>
      <c r="AQ811" s="172"/>
      <c r="AR811" s="172"/>
      <c r="AS811" s="172"/>
      <c r="AT811" s="172"/>
      <c r="AU811" s="172"/>
      <c r="AV811" s="172"/>
      <c r="AW811" s="172"/>
      <c r="AX811" s="172"/>
      <c r="AY811" s="172"/>
      <c r="AZ811" s="172"/>
      <c r="BA811" s="172"/>
      <c r="BB811" s="172"/>
      <c r="BC811" s="172"/>
      <c r="BD811" s="172"/>
      <c r="BE811" s="172"/>
      <c r="BF811" s="172"/>
      <c r="BG811" s="172"/>
      <c r="BH811" s="172"/>
      <c r="BI811" s="172"/>
      <c r="BJ811" s="172"/>
      <c r="BK811" s="172"/>
      <c r="BL811" s="172"/>
      <c r="BM811" s="172"/>
      <c r="BN811" s="172"/>
      <c r="BO811" s="172"/>
      <c r="BP811" s="172"/>
      <c r="BQ811" s="172"/>
      <c r="BR811" s="172"/>
      <c r="BS811" s="172"/>
      <c r="BT811" s="172"/>
      <c r="BU811" s="172"/>
      <c r="BV811" s="172"/>
      <c r="BW811" s="172"/>
      <c r="BX811" s="172"/>
      <c r="BY811" s="172"/>
      <c r="BZ811" s="172"/>
      <c r="CA811" s="172"/>
      <c r="CB811" s="172"/>
      <c r="CC811" s="172"/>
      <c r="CD811" s="172"/>
      <c r="CE811" s="172"/>
      <c r="CF811" s="172"/>
      <c r="CG811" s="172"/>
      <c r="CH811" s="172"/>
      <c r="CI811" s="172"/>
      <c r="CJ811" s="172"/>
      <c r="CK811" s="172"/>
      <c r="CL811" s="172"/>
      <c r="CM811" s="172"/>
      <c r="CN811" s="172"/>
      <c r="CO811" s="172"/>
      <c r="CP811" s="172"/>
      <c r="CQ811" s="172"/>
      <c r="CR811" s="172"/>
      <c r="CS811" s="172"/>
      <c r="CT811" s="172"/>
      <c r="CU811" s="172"/>
      <c r="CV811" s="172"/>
      <c r="CW811" s="172"/>
      <c r="CX811" s="172"/>
      <c r="CY811" s="172"/>
      <c r="CZ811" s="172"/>
    </row>
    <row r="812" spans="1:104" ht="11.25" customHeight="1" x14ac:dyDescent="0.25">
      <c r="A812" s="172"/>
      <c r="B812" s="172"/>
      <c r="C812" s="172"/>
      <c r="D812" s="172"/>
      <c r="E812" s="116"/>
      <c r="F812" s="119"/>
      <c r="G812" s="117"/>
      <c r="H812" s="116"/>
      <c r="I812" s="119"/>
      <c r="J812" s="172"/>
      <c r="K812" s="166"/>
      <c r="L812" s="166"/>
      <c r="M812" s="166"/>
      <c r="N812" s="166"/>
      <c r="O812" s="166"/>
      <c r="P812" s="166"/>
      <c r="Q812" s="166"/>
      <c r="R812" s="166"/>
      <c r="S812" s="172"/>
      <c r="T812" s="166"/>
      <c r="U812" s="166"/>
      <c r="V812" s="166"/>
      <c r="W812" s="166"/>
      <c r="X812" s="166"/>
      <c r="Y812" s="166"/>
      <c r="Z812" s="166"/>
      <c r="AA812" s="166"/>
      <c r="AB812" s="172"/>
      <c r="AC812" s="172"/>
      <c r="AD812" s="172"/>
      <c r="AE812" s="172"/>
      <c r="AF812" s="172"/>
      <c r="AG812" s="172"/>
      <c r="AH812" s="172"/>
      <c r="AI812" s="172"/>
      <c r="AJ812" s="172"/>
      <c r="AK812" s="172"/>
      <c r="AL812" s="174"/>
      <c r="AM812" s="172"/>
      <c r="AN812" s="172"/>
      <c r="AO812" s="172"/>
      <c r="AP812" s="172"/>
      <c r="AQ812" s="172"/>
      <c r="AR812" s="172"/>
      <c r="AS812" s="172"/>
      <c r="AT812" s="172"/>
      <c r="AU812" s="172"/>
      <c r="AV812" s="172"/>
      <c r="AW812" s="172"/>
      <c r="AX812" s="172"/>
      <c r="AY812" s="172"/>
      <c r="AZ812" s="172"/>
      <c r="BA812" s="172"/>
      <c r="BB812" s="172"/>
      <c r="BC812" s="172"/>
      <c r="BD812" s="172"/>
      <c r="BE812" s="172"/>
      <c r="BF812" s="172"/>
      <c r="BG812" s="172"/>
      <c r="BH812" s="172"/>
      <c r="BI812" s="172"/>
      <c r="BJ812" s="172"/>
      <c r="BK812" s="172"/>
      <c r="BL812" s="172"/>
      <c r="BM812" s="172"/>
      <c r="BN812" s="172"/>
      <c r="BO812" s="172"/>
      <c r="BP812" s="172"/>
      <c r="BQ812" s="172"/>
      <c r="BR812" s="172"/>
      <c r="BS812" s="172"/>
      <c r="BT812" s="172"/>
      <c r="BU812" s="172"/>
      <c r="BV812" s="172"/>
      <c r="BW812" s="172"/>
      <c r="BX812" s="172"/>
      <c r="BY812" s="172"/>
      <c r="BZ812" s="172"/>
      <c r="CA812" s="172"/>
      <c r="CB812" s="172"/>
      <c r="CC812" s="172"/>
      <c r="CD812" s="172"/>
      <c r="CE812" s="172"/>
      <c r="CF812" s="172"/>
      <c r="CG812" s="172"/>
      <c r="CH812" s="172"/>
      <c r="CI812" s="172"/>
      <c r="CJ812" s="172"/>
      <c r="CK812" s="172"/>
      <c r="CL812" s="172"/>
      <c r="CM812" s="172"/>
      <c r="CN812" s="172"/>
      <c r="CO812" s="172"/>
      <c r="CP812" s="172"/>
      <c r="CQ812" s="172"/>
      <c r="CR812" s="172"/>
      <c r="CS812" s="172"/>
      <c r="CT812" s="172"/>
      <c r="CU812" s="172"/>
      <c r="CV812" s="172"/>
      <c r="CW812" s="172"/>
      <c r="CX812" s="172"/>
      <c r="CY812" s="172"/>
      <c r="CZ812" s="172"/>
    </row>
    <row r="813" spans="1:104" ht="11.25" customHeight="1" x14ac:dyDescent="0.25">
      <c r="A813" s="172"/>
      <c r="B813" s="172"/>
      <c r="C813" s="172"/>
      <c r="D813" s="172"/>
      <c r="E813" s="116"/>
      <c r="F813" s="119"/>
      <c r="G813" s="117"/>
      <c r="H813" s="116"/>
      <c r="I813" s="119"/>
      <c r="J813" s="172"/>
      <c r="K813" s="166"/>
      <c r="L813" s="166"/>
      <c r="M813" s="166"/>
      <c r="N813" s="166"/>
      <c r="O813" s="166"/>
      <c r="P813" s="166"/>
      <c r="Q813" s="166"/>
      <c r="R813" s="166"/>
      <c r="S813" s="172"/>
      <c r="T813" s="166"/>
      <c r="U813" s="166"/>
      <c r="V813" s="166"/>
      <c r="W813" s="166"/>
      <c r="X813" s="166"/>
      <c r="Y813" s="166"/>
      <c r="Z813" s="166"/>
      <c r="AA813" s="166"/>
      <c r="AB813" s="172"/>
      <c r="AC813" s="172"/>
      <c r="AD813" s="172"/>
      <c r="AE813" s="172"/>
      <c r="AF813" s="172"/>
      <c r="AG813" s="172"/>
      <c r="AH813" s="172"/>
      <c r="AI813" s="172"/>
      <c r="AJ813" s="172"/>
      <c r="AK813" s="172"/>
      <c r="AL813" s="174"/>
      <c r="AM813" s="172"/>
      <c r="AN813" s="172"/>
      <c r="AO813" s="172"/>
      <c r="AP813" s="172"/>
      <c r="AQ813" s="172"/>
      <c r="AR813" s="172"/>
      <c r="AS813" s="172"/>
      <c r="AT813" s="172"/>
      <c r="AU813" s="172"/>
      <c r="AV813" s="172"/>
      <c r="AW813" s="172"/>
      <c r="AX813" s="172"/>
      <c r="AY813" s="172"/>
      <c r="AZ813" s="172"/>
      <c r="BA813" s="172"/>
      <c r="BB813" s="172"/>
      <c r="BC813" s="172"/>
      <c r="BD813" s="172"/>
      <c r="BE813" s="172"/>
      <c r="BF813" s="172"/>
      <c r="BG813" s="172"/>
      <c r="BH813" s="172"/>
      <c r="BI813" s="172"/>
      <c r="BJ813" s="172"/>
      <c r="BK813" s="172"/>
      <c r="BL813" s="172"/>
      <c r="BM813" s="172"/>
      <c r="BN813" s="172"/>
      <c r="BO813" s="172"/>
      <c r="BP813" s="172"/>
      <c r="BQ813" s="172"/>
      <c r="BR813" s="172"/>
      <c r="BS813" s="172"/>
      <c r="BT813" s="172"/>
      <c r="BU813" s="172"/>
      <c r="BV813" s="172"/>
      <c r="BW813" s="172"/>
      <c r="BX813" s="172"/>
      <c r="BY813" s="172"/>
      <c r="BZ813" s="172"/>
      <c r="CA813" s="172"/>
      <c r="CB813" s="172"/>
      <c r="CC813" s="172"/>
      <c r="CD813" s="172"/>
      <c r="CE813" s="172"/>
      <c r="CF813" s="172"/>
      <c r="CG813" s="172"/>
      <c r="CH813" s="172"/>
      <c r="CI813" s="172"/>
      <c r="CJ813" s="172"/>
      <c r="CK813" s="172"/>
      <c r="CL813" s="172"/>
      <c r="CM813" s="172"/>
      <c r="CN813" s="172"/>
      <c r="CO813" s="172"/>
      <c r="CP813" s="172"/>
      <c r="CQ813" s="172"/>
      <c r="CR813" s="172"/>
      <c r="CS813" s="172"/>
      <c r="CT813" s="172"/>
      <c r="CU813" s="172"/>
      <c r="CV813" s="172"/>
      <c r="CW813" s="172"/>
      <c r="CX813" s="172"/>
      <c r="CY813" s="172"/>
      <c r="CZ813" s="172"/>
    </row>
    <row r="814" spans="1:104" ht="11.25" customHeight="1" x14ac:dyDescent="0.25">
      <c r="A814" s="172"/>
      <c r="B814" s="172"/>
      <c r="C814" s="172"/>
      <c r="D814" s="172"/>
      <c r="E814" s="116"/>
      <c r="F814" s="119"/>
      <c r="G814" s="117"/>
      <c r="H814" s="116"/>
      <c r="I814" s="119"/>
      <c r="J814" s="172"/>
      <c r="K814" s="166"/>
      <c r="L814" s="166"/>
      <c r="M814" s="166"/>
      <c r="N814" s="166"/>
      <c r="O814" s="166"/>
      <c r="P814" s="166"/>
      <c r="Q814" s="166"/>
      <c r="R814" s="166"/>
      <c r="S814" s="172"/>
      <c r="T814" s="166"/>
      <c r="U814" s="166"/>
      <c r="V814" s="166"/>
      <c r="W814" s="166"/>
      <c r="X814" s="166"/>
      <c r="Y814" s="166"/>
      <c r="Z814" s="166"/>
      <c r="AA814" s="166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4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72"/>
      <c r="BI814" s="172"/>
      <c r="BJ814" s="172"/>
      <c r="BK814" s="172"/>
      <c r="BL814" s="172"/>
      <c r="BM814" s="172"/>
      <c r="BN814" s="172"/>
      <c r="BO814" s="172"/>
      <c r="BP814" s="172"/>
      <c r="BQ814" s="172"/>
      <c r="BR814" s="172"/>
      <c r="BS814" s="172"/>
      <c r="BT814" s="172"/>
      <c r="BU814" s="172"/>
      <c r="BV814" s="172"/>
      <c r="BW814" s="172"/>
      <c r="BX814" s="172"/>
      <c r="BY814" s="172"/>
      <c r="BZ814" s="172"/>
      <c r="CA814" s="172"/>
      <c r="CB814" s="172"/>
      <c r="CC814" s="172"/>
      <c r="CD814" s="172"/>
      <c r="CE814" s="172"/>
      <c r="CF814" s="172"/>
      <c r="CG814" s="172"/>
      <c r="CH814" s="172"/>
      <c r="CI814" s="172"/>
      <c r="CJ814" s="172"/>
      <c r="CK814" s="172"/>
      <c r="CL814" s="172"/>
      <c r="CM814" s="172"/>
      <c r="CN814" s="172"/>
      <c r="CO814" s="172"/>
      <c r="CP814" s="172"/>
      <c r="CQ814" s="172"/>
      <c r="CR814" s="172"/>
      <c r="CS814" s="172"/>
      <c r="CT814" s="172"/>
      <c r="CU814" s="172"/>
      <c r="CV814" s="172"/>
      <c r="CW814" s="172"/>
      <c r="CX814" s="172"/>
      <c r="CY814" s="172"/>
      <c r="CZ814" s="172"/>
    </row>
    <row r="815" spans="1:104" ht="11.25" customHeight="1" x14ac:dyDescent="0.25">
      <c r="A815" s="172"/>
      <c r="B815" s="172"/>
      <c r="C815" s="172"/>
      <c r="D815" s="172"/>
      <c r="E815" s="116"/>
      <c r="F815" s="119"/>
      <c r="G815" s="117"/>
      <c r="H815" s="116"/>
      <c r="I815" s="119"/>
      <c r="J815" s="172"/>
      <c r="K815" s="166"/>
      <c r="L815" s="166"/>
      <c r="M815" s="166"/>
      <c r="N815" s="166"/>
      <c r="O815" s="166"/>
      <c r="P815" s="166"/>
      <c r="Q815" s="166"/>
      <c r="R815" s="166"/>
      <c r="S815" s="172"/>
      <c r="T815" s="166"/>
      <c r="U815" s="166"/>
      <c r="V815" s="166"/>
      <c r="W815" s="166"/>
      <c r="X815" s="166"/>
      <c r="Y815" s="166"/>
      <c r="Z815" s="166"/>
      <c r="AA815" s="166"/>
      <c r="AB815" s="172"/>
      <c r="AC815" s="172"/>
      <c r="AD815" s="172"/>
      <c r="AE815" s="172"/>
      <c r="AF815" s="172"/>
      <c r="AG815" s="172"/>
      <c r="AH815" s="172"/>
      <c r="AI815" s="172"/>
      <c r="AJ815" s="172"/>
      <c r="AK815" s="172"/>
      <c r="AL815" s="174"/>
      <c r="AM815" s="172"/>
      <c r="AN815" s="172"/>
      <c r="AO815" s="172"/>
      <c r="AP815" s="172"/>
      <c r="AQ815" s="172"/>
      <c r="AR815" s="172"/>
      <c r="AS815" s="172"/>
      <c r="AT815" s="172"/>
      <c r="AU815" s="172"/>
      <c r="AV815" s="172"/>
      <c r="AW815" s="172"/>
      <c r="AX815" s="172"/>
      <c r="AY815" s="172"/>
      <c r="AZ815" s="172"/>
      <c r="BA815" s="172"/>
      <c r="BB815" s="172"/>
      <c r="BC815" s="172"/>
      <c r="BD815" s="172"/>
      <c r="BE815" s="172"/>
      <c r="BF815" s="172"/>
      <c r="BG815" s="172"/>
      <c r="BH815" s="172"/>
      <c r="BI815" s="172"/>
      <c r="BJ815" s="172"/>
      <c r="BK815" s="172"/>
      <c r="BL815" s="172"/>
      <c r="BM815" s="172"/>
      <c r="BN815" s="172"/>
      <c r="BO815" s="172"/>
      <c r="BP815" s="172"/>
      <c r="BQ815" s="172"/>
      <c r="BR815" s="172"/>
      <c r="BS815" s="172"/>
      <c r="BT815" s="172"/>
      <c r="BU815" s="172"/>
      <c r="BV815" s="172"/>
      <c r="BW815" s="172"/>
      <c r="BX815" s="172"/>
      <c r="BY815" s="172"/>
      <c r="BZ815" s="172"/>
      <c r="CA815" s="172"/>
      <c r="CB815" s="172"/>
      <c r="CC815" s="172"/>
      <c r="CD815" s="172"/>
      <c r="CE815" s="172"/>
      <c r="CF815" s="172"/>
      <c r="CG815" s="172"/>
      <c r="CH815" s="172"/>
      <c r="CI815" s="172"/>
      <c r="CJ815" s="172"/>
      <c r="CK815" s="172"/>
      <c r="CL815" s="172"/>
      <c r="CM815" s="172"/>
      <c r="CN815" s="172"/>
      <c r="CO815" s="172"/>
      <c r="CP815" s="172"/>
      <c r="CQ815" s="172"/>
      <c r="CR815" s="172"/>
      <c r="CS815" s="172"/>
      <c r="CT815" s="172"/>
      <c r="CU815" s="172"/>
      <c r="CV815" s="172"/>
      <c r="CW815" s="172"/>
      <c r="CX815" s="172"/>
      <c r="CY815" s="172"/>
      <c r="CZ815" s="172"/>
    </row>
    <row r="816" spans="1:104" ht="11.25" customHeight="1" x14ac:dyDescent="0.25">
      <c r="A816" s="172"/>
      <c r="B816" s="172"/>
      <c r="C816" s="172"/>
      <c r="D816" s="172"/>
      <c r="E816" s="116"/>
      <c r="F816" s="119"/>
      <c r="G816" s="117"/>
      <c r="H816" s="116"/>
      <c r="I816" s="119"/>
      <c r="J816" s="172"/>
      <c r="K816" s="166"/>
      <c r="L816" s="166"/>
      <c r="M816" s="166"/>
      <c r="N816" s="166"/>
      <c r="O816" s="166"/>
      <c r="P816" s="166"/>
      <c r="Q816" s="166"/>
      <c r="R816" s="166"/>
      <c r="S816" s="172"/>
      <c r="T816" s="166"/>
      <c r="U816" s="166"/>
      <c r="V816" s="166"/>
      <c r="W816" s="166"/>
      <c r="X816" s="166"/>
      <c r="Y816" s="166"/>
      <c r="Z816" s="166"/>
      <c r="AA816" s="166"/>
      <c r="AB816" s="172"/>
      <c r="AC816" s="172"/>
      <c r="AD816" s="172"/>
      <c r="AE816" s="172"/>
      <c r="AF816" s="172"/>
      <c r="AG816" s="172"/>
      <c r="AH816" s="172"/>
      <c r="AI816" s="172"/>
      <c r="AJ816" s="172"/>
      <c r="AK816" s="172"/>
      <c r="AL816" s="174"/>
      <c r="AM816" s="172"/>
      <c r="AN816" s="172"/>
      <c r="AO816" s="172"/>
      <c r="AP816" s="172"/>
      <c r="AQ816" s="172"/>
      <c r="AR816" s="172"/>
      <c r="AS816" s="172"/>
      <c r="AT816" s="172"/>
      <c r="AU816" s="172"/>
      <c r="AV816" s="172"/>
      <c r="AW816" s="172"/>
      <c r="AX816" s="172"/>
      <c r="AY816" s="172"/>
      <c r="AZ816" s="172"/>
      <c r="BA816" s="172"/>
      <c r="BB816" s="172"/>
      <c r="BC816" s="172"/>
      <c r="BD816" s="172"/>
      <c r="BE816" s="172"/>
      <c r="BF816" s="172"/>
      <c r="BG816" s="172"/>
      <c r="BH816" s="172"/>
      <c r="BI816" s="172"/>
      <c r="BJ816" s="172"/>
      <c r="BK816" s="172"/>
      <c r="BL816" s="172"/>
      <c r="BM816" s="172"/>
      <c r="BN816" s="172"/>
      <c r="BO816" s="172"/>
      <c r="BP816" s="172"/>
      <c r="BQ816" s="172"/>
      <c r="BR816" s="172"/>
      <c r="BS816" s="172"/>
      <c r="BT816" s="172"/>
      <c r="BU816" s="172"/>
      <c r="BV816" s="172"/>
      <c r="BW816" s="172"/>
      <c r="BX816" s="172"/>
      <c r="BY816" s="172"/>
      <c r="BZ816" s="172"/>
      <c r="CA816" s="172"/>
      <c r="CB816" s="172"/>
      <c r="CC816" s="172"/>
      <c r="CD816" s="172"/>
      <c r="CE816" s="172"/>
      <c r="CF816" s="172"/>
      <c r="CG816" s="172"/>
      <c r="CH816" s="172"/>
      <c r="CI816" s="172"/>
      <c r="CJ816" s="172"/>
      <c r="CK816" s="172"/>
      <c r="CL816" s="172"/>
      <c r="CM816" s="172"/>
      <c r="CN816" s="172"/>
      <c r="CO816" s="172"/>
      <c r="CP816" s="172"/>
      <c r="CQ816" s="172"/>
      <c r="CR816" s="172"/>
      <c r="CS816" s="172"/>
      <c r="CT816" s="172"/>
      <c r="CU816" s="172"/>
      <c r="CV816" s="172"/>
      <c r="CW816" s="172"/>
      <c r="CX816" s="172"/>
      <c r="CY816" s="172"/>
      <c r="CZ816" s="172"/>
    </row>
    <row r="817" spans="1:104" ht="11.25" customHeight="1" x14ac:dyDescent="0.25">
      <c r="A817" s="172"/>
      <c r="B817" s="172"/>
      <c r="C817" s="172"/>
      <c r="D817" s="172"/>
      <c r="E817" s="116"/>
      <c r="F817" s="119"/>
      <c r="G817" s="117"/>
      <c r="H817" s="116"/>
      <c r="I817" s="119"/>
      <c r="J817" s="172"/>
      <c r="K817" s="166"/>
      <c r="L817" s="166"/>
      <c r="M817" s="166"/>
      <c r="N817" s="166"/>
      <c r="O817" s="166"/>
      <c r="P817" s="166"/>
      <c r="Q817" s="166"/>
      <c r="R817" s="166"/>
      <c r="S817" s="172"/>
      <c r="T817" s="166"/>
      <c r="U817" s="166"/>
      <c r="V817" s="166"/>
      <c r="W817" s="166"/>
      <c r="X817" s="166"/>
      <c r="Y817" s="166"/>
      <c r="Z817" s="166"/>
      <c r="AA817" s="166"/>
      <c r="AB817" s="172"/>
      <c r="AC817" s="172"/>
      <c r="AD817" s="172"/>
      <c r="AE817" s="172"/>
      <c r="AF817" s="172"/>
      <c r="AG817" s="172"/>
      <c r="AH817" s="172"/>
      <c r="AI817" s="172"/>
      <c r="AJ817" s="172"/>
      <c r="AK817" s="172"/>
      <c r="AL817" s="174"/>
      <c r="AM817" s="172"/>
      <c r="AN817" s="172"/>
      <c r="AO817" s="172"/>
      <c r="AP817" s="172"/>
      <c r="AQ817" s="172"/>
      <c r="AR817" s="172"/>
      <c r="AS817" s="172"/>
      <c r="AT817" s="172"/>
      <c r="AU817" s="172"/>
      <c r="AV817" s="172"/>
      <c r="AW817" s="172"/>
      <c r="AX817" s="172"/>
      <c r="AY817" s="172"/>
      <c r="AZ817" s="172"/>
      <c r="BA817" s="172"/>
      <c r="BB817" s="172"/>
      <c r="BC817" s="172"/>
      <c r="BD817" s="172"/>
      <c r="BE817" s="172"/>
      <c r="BF817" s="172"/>
      <c r="BG817" s="172"/>
      <c r="BH817" s="172"/>
      <c r="BI817" s="172"/>
      <c r="BJ817" s="172"/>
      <c r="BK817" s="172"/>
      <c r="BL817" s="172"/>
      <c r="BM817" s="172"/>
      <c r="BN817" s="172"/>
      <c r="BO817" s="172"/>
      <c r="BP817" s="172"/>
      <c r="BQ817" s="172"/>
      <c r="BR817" s="172"/>
      <c r="BS817" s="172"/>
      <c r="BT817" s="172"/>
      <c r="BU817" s="172"/>
      <c r="BV817" s="172"/>
      <c r="BW817" s="172"/>
      <c r="BX817" s="172"/>
      <c r="BY817" s="172"/>
      <c r="BZ817" s="172"/>
      <c r="CA817" s="172"/>
      <c r="CB817" s="172"/>
      <c r="CC817" s="172"/>
      <c r="CD817" s="172"/>
      <c r="CE817" s="172"/>
      <c r="CF817" s="172"/>
      <c r="CG817" s="172"/>
      <c r="CH817" s="172"/>
      <c r="CI817" s="172"/>
      <c r="CJ817" s="172"/>
      <c r="CK817" s="172"/>
      <c r="CL817" s="172"/>
      <c r="CM817" s="172"/>
      <c r="CN817" s="172"/>
      <c r="CO817" s="172"/>
      <c r="CP817" s="172"/>
      <c r="CQ817" s="172"/>
      <c r="CR817" s="172"/>
      <c r="CS817" s="172"/>
      <c r="CT817" s="172"/>
      <c r="CU817" s="172"/>
      <c r="CV817" s="172"/>
      <c r="CW817" s="172"/>
      <c r="CX817" s="172"/>
      <c r="CY817" s="172"/>
      <c r="CZ817" s="172"/>
    </row>
    <row r="818" spans="1:104" ht="11.25" customHeight="1" x14ac:dyDescent="0.25">
      <c r="A818" s="172"/>
      <c r="B818" s="172"/>
      <c r="C818" s="172"/>
      <c r="D818" s="172"/>
      <c r="E818" s="116"/>
      <c r="F818" s="119"/>
      <c r="G818" s="117"/>
      <c r="H818" s="116"/>
      <c r="I818" s="119"/>
      <c r="J818" s="172"/>
      <c r="K818" s="166"/>
      <c r="L818" s="166"/>
      <c r="M818" s="166"/>
      <c r="N818" s="166"/>
      <c r="O818" s="166"/>
      <c r="P818" s="166"/>
      <c r="Q818" s="166"/>
      <c r="R818" s="166"/>
      <c r="S818" s="172"/>
      <c r="T818" s="166"/>
      <c r="U818" s="166"/>
      <c r="V818" s="166"/>
      <c r="W818" s="166"/>
      <c r="X818" s="166"/>
      <c r="Y818" s="166"/>
      <c r="Z818" s="166"/>
      <c r="AA818" s="166"/>
      <c r="AB818" s="172"/>
      <c r="AC818" s="172"/>
      <c r="AD818" s="172"/>
      <c r="AE818" s="172"/>
      <c r="AF818" s="172"/>
      <c r="AG818" s="172"/>
      <c r="AH818" s="172"/>
      <c r="AI818" s="172"/>
      <c r="AJ818" s="172"/>
      <c r="AK818" s="172"/>
      <c r="AL818" s="174"/>
      <c r="AM818" s="172"/>
      <c r="AN818" s="172"/>
      <c r="AO818" s="172"/>
      <c r="AP818" s="172"/>
      <c r="AQ818" s="172"/>
      <c r="AR818" s="172"/>
      <c r="AS818" s="172"/>
      <c r="AT818" s="172"/>
      <c r="AU818" s="172"/>
      <c r="AV818" s="172"/>
      <c r="AW818" s="172"/>
      <c r="AX818" s="172"/>
      <c r="AY818" s="172"/>
      <c r="AZ818" s="172"/>
      <c r="BA818" s="172"/>
      <c r="BB818" s="172"/>
      <c r="BC818" s="172"/>
      <c r="BD818" s="172"/>
      <c r="BE818" s="172"/>
      <c r="BF818" s="172"/>
      <c r="BG818" s="172"/>
      <c r="BH818" s="172"/>
      <c r="BI818" s="172"/>
      <c r="BJ818" s="172"/>
      <c r="BK818" s="172"/>
      <c r="BL818" s="172"/>
      <c r="BM818" s="172"/>
      <c r="BN818" s="172"/>
      <c r="BO818" s="172"/>
      <c r="BP818" s="172"/>
      <c r="BQ818" s="172"/>
      <c r="BR818" s="172"/>
      <c r="BS818" s="172"/>
      <c r="BT818" s="172"/>
      <c r="BU818" s="172"/>
      <c r="BV818" s="172"/>
      <c r="BW818" s="172"/>
      <c r="BX818" s="172"/>
      <c r="BY818" s="172"/>
      <c r="BZ818" s="172"/>
      <c r="CA818" s="172"/>
      <c r="CB818" s="172"/>
      <c r="CC818" s="172"/>
      <c r="CD818" s="172"/>
      <c r="CE818" s="172"/>
      <c r="CF818" s="172"/>
      <c r="CG818" s="172"/>
      <c r="CH818" s="172"/>
      <c r="CI818" s="172"/>
      <c r="CJ818" s="172"/>
      <c r="CK818" s="172"/>
      <c r="CL818" s="172"/>
      <c r="CM818" s="172"/>
      <c r="CN818" s="172"/>
      <c r="CO818" s="172"/>
      <c r="CP818" s="172"/>
      <c r="CQ818" s="172"/>
      <c r="CR818" s="172"/>
      <c r="CS818" s="172"/>
      <c r="CT818" s="172"/>
      <c r="CU818" s="172"/>
      <c r="CV818" s="172"/>
      <c r="CW818" s="172"/>
      <c r="CX818" s="172"/>
      <c r="CY818" s="172"/>
      <c r="CZ818" s="172"/>
    </row>
    <row r="819" spans="1:104" ht="11.25" customHeight="1" x14ac:dyDescent="0.25">
      <c r="A819" s="172"/>
      <c r="B819" s="172"/>
      <c r="C819" s="172"/>
      <c r="D819" s="172"/>
      <c r="E819" s="116"/>
      <c r="F819" s="119"/>
      <c r="G819" s="117"/>
      <c r="H819" s="116"/>
      <c r="I819" s="119"/>
      <c r="J819" s="172"/>
      <c r="K819" s="166"/>
      <c r="L819" s="166"/>
      <c r="M819" s="166"/>
      <c r="N819" s="166"/>
      <c r="O819" s="166"/>
      <c r="P819" s="166"/>
      <c r="Q819" s="166"/>
      <c r="R819" s="166"/>
      <c r="S819" s="172"/>
      <c r="T819" s="166"/>
      <c r="U819" s="166"/>
      <c r="V819" s="166"/>
      <c r="W819" s="166"/>
      <c r="X819" s="166"/>
      <c r="Y819" s="166"/>
      <c r="Z819" s="166"/>
      <c r="AA819" s="166"/>
      <c r="AB819" s="172"/>
      <c r="AC819" s="172"/>
      <c r="AD819" s="172"/>
      <c r="AE819" s="172"/>
      <c r="AF819" s="172"/>
      <c r="AG819" s="172"/>
      <c r="AH819" s="172"/>
      <c r="AI819" s="172"/>
      <c r="AJ819" s="172"/>
      <c r="AK819" s="172"/>
      <c r="AL819" s="174"/>
      <c r="AM819" s="172"/>
      <c r="AN819" s="172"/>
      <c r="AO819" s="172"/>
      <c r="AP819" s="172"/>
      <c r="AQ819" s="172"/>
      <c r="AR819" s="172"/>
      <c r="AS819" s="172"/>
      <c r="AT819" s="172"/>
      <c r="AU819" s="172"/>
      <c r="AV819" s="172"/>
      <c r="AW819" s="172"/>
      <c r="AX819" s="172"/>
      <c r="AY819" s="172"/>
      <c r="AZ819" s="172"/>
      <c r="BA819" s="172"/>
      <c r="BB819" s="172"/>
      <c r="BC819" s="172"/>
      <c r="BD819" s="172"/>
      <c r="BE819" s="172"/>
      <c r="BF819" s="172"/>
      <c r="BG819" s="172"/>
      <c r="BH819" s="172"/>
      <c r="BI819" s="172"/>
      <c r="BJ819" s="172"/>
      <c r="BK819" s="172"/>
      <c r="BL819" s="172"/>
      <c r="BM819" s="172"/>
      <c r="BN819" s="172"/>
      <c r="BO819" s="172"/>
      <c r="BP819" s="172"/>
      <c r="BQ819" s="172"/>
      <c r="BR819" s="172"/>
      <c r="BS819" s="172"/>
      <c r="BT819" s="172"/>
      <c r="BU819" s="172"/>
      <c r="BV819" s="172"/>
      <c r="BW819" s="172"/>
      <c r="BX819" s="172"/>
      <c r="BY819" s="172"/>
      <c r="BZ819" s="172"/>
      <c r="CA819" s="172"/>
      <c r="CB819" s="172"/>
      <c r="CC819" s="172"/>
      <c r="CD819" s="172"/>
      <c r="CE819" s="172"/>
      <c r="CF819" s="172"/>
      <c r="CG819" s="172"/>
      <c r="CH819" s="172"/>
      <c r="CI819" s="172"/>
      <c r="CJ819" s="172"/>
      <c r="CK819" s="172"/>
      <c r="CL819" s="172"/>
      <c r="CM819" s="172"/>
      <c r="CN819" s="172"/>
      <c r="CO819" s="172"/>
      <c r="CP819" s="172"/>
      <c r="CQ819" s="172"/>
      <c r="CR819" s="172"/>
      <c r="CS819" s="172"/>
      <c r="CT819" s="172"/>
      <c r="CU819" s="172"/>
      <c r="CV819" s="172"/>
      <c r="CW819" s="172"/>
      <c r="CX819" s="172"/>
      <c r="CY819" s="172"/>
      <c r="CZ819" s="172"/>
    </row>
    <row r="820" spans="1:104" ht="11.25" customHeight="1" x14ac:dyDescent="0.25">
      <c r="A820" s="172"/>
      <c r="B820" s="172"/>
      <c r="C820" s="172"/>
      <c r="D820" s="172"/>
      <c r="E820" s="116"/>
      <c r="F820" s="119"/>
      <c r="G820" s="117"/>
      <c r="H820" s="116"/>
      <c r="I820" s="119"/>
      <c r="J820" s="172"/>
      <c r="K820" s="166"/>
      <c r="L820" s="166"/>
      <c r="M820" s="166"/>
      <c r="N820" s="166"/>
      <c r="O820" s="166"/>
      <c r="P820" s="166"/>
      <c r="Q820" s="166"/>
      <c r="R820" s="166"/>
      <c r="S820" s="172"/>
      <c r="T820" s="166"/>
      <c r="U820" s="166"/>
      <c r="V820" s="166"/>
      <c r="W820" s="166"/>
      <c r="X820" s="166"/>
      <c r="Y820" s="166"/>
      <c r="Z820" s="166"/>
      <c r="AA820" s="166"/>
      <c r="AB820" s="172"/>
      <c r="AC820" s="172"/>
      <c r="AD820" s="172"/>
      <c r="AE820" s="172"/>
      <c r="AF820" s="172"/>
      <c r="AG820" s="172"/>
      <c r="AH820" s="172"/>
      <c r="AI820" s="172"/>
      <c r="AJ820" s="172"/>
      <c r="AK820" s="172"/>
      <c r="AL820" s="174"/>
      <c r="AM820" s="172"/>
      <c r="AN820" s="172"/>
      <c r="AO820" s="172"/>
      <c r="AP820" s="172"/>
      <c r="AQ820" s="172"/>
      <c r="AR820" s="172"/>
      <c r="AS820" s="172"/>
      <c r="AT820" s="172"/>
      <c r="AU820" s="172"/>
      <c r="AV820" s="172"/>
      <c r="AW820" s="172"/>
      <c r="AX820" s="172"/>
      <c r="AY820" s="172"/>
      <c r="AZ820" s="172"/>
      <c r="BA820" s="172"/>
      <c r="BB820" s="172"/>
      <c r="BC820" s="172"/>
      <c r="BD820" s="172"/>
      <c r="BE820" s="172"/>
      <c r="BF820" s="172"/>
      <c r="BG820" s="172"/>
      <c r="BH820" s="172"/>
      <c r="BI820" s="172"/>
      <c r="BJ820" s="172"/>
      <c r="BK820" s="172"/>
      <c r="BL820" s="172"/>
      <c r="BM820" s="172"/>
      <c r="BN820" s="172"/>
      <c r="BO820" s="172"/>
      <c r="BP820" s="172"/>
      <c r="BQ820" s="172"/>
      <c r="BR820" s="172"/>
      <c r="BS820" s="172"/>
      <c r="BT820" s="172"/>
      <c r="BU820" s="172"/>
      <c r="BV820" s="172"/>
      <c r="BW820" s="172"/>
      <c r="BX820" s="172"/>
      <c r="BY820" s="172"/>
      <c r="BZ820" s="172"/>
      <c r="CA820" s="172"/>
      <c r="CB820" s="172"/>
      <c r="CC820" s="172"/>
      <c r="CD820" s="172"/>
      <c r="CE820" s="172"/>
      <c r="CF820" s="172"/>
      <c r="CG820" s="172"/>
      <c r="CH820" s="172"/>
      <c r="CI820" s="172"/>
      <c r="CJ820" s="172"/>
      <c r="CK820" s="172"/>
      <c r="CL820" s="172"/>
      <c r="CM820" s="172"/>
      <c r="CN820" s="172"/>
      <c r="CO820" s="172"/>
      <c r="CP820" s="172"/>
      <c r="CQ820" s="172"/>
      <c r="CR820" s="172"/>
      <c r="CS820" s="172"/>
      <c r="CT820" s="172"/>
      <c r="CU820" s="172"/>
      <c r="CV820" s="172"/>
      <c r="CW820" s="172"/>
      <c r="CX820" s="172"/>
      <c r="CY820" s="172"/>
      <c r="CZ820" s="172"/>
    </row>
    <row r="821" spans="1:104" ht="11.25" customHeight="1" x14ac:dyDescent="0.25">
      <c r="A821" s="172"/>
      <c r="B821" s="172"/>
      <c r="C821" s="172"/>
      <c r="D821" s="172"/>
      <c r="E821" s="116"/>
      <c r="F821" s="119"/>
      <c r="G821" s="117"/>
      <c r="H821" s="116"/>
      <c r="I821" s="119"/>
      <c r="J821" s="172"/>
      <c r="K821" s="166"/>
      <c r="L821" s="166"/>
      <c r="M821" s="166"/>
      <c r="N821" s="166"/>
      <c r="O821" s="166"/>
      <c r="P821" s="166"/>
      <c r="Q821" s="166"/>
      <c r="R821" s="166"/>
      <c r="S821" s="172"/>
      <c r="T821" s="166"/>
      <c r="U821" s="166"/>
      <c r="V821" s="166"/>
      <c r="W821" s="166"/>
      <c r="X821" s="166"/>
      <c r="Y821" s="166"/>
      <c r="Z821" s="166"/>
      <c r="AA821" s="166"/>
      <c r="AB821" s="172"/>
      <c r="AC821" s="172"/>
      <c r="AD821" s="172"/>
      <c r="AE821" s="172"/>
      <c r="AF821" s="172"/>
      <c r="AG821" s="172"/>
      <c r="AH821" s="172"/>
      <c r="AI821" s="172"/>
      <c r="AJ821" s="172"/>
      <c r="AK821" s="172"/>
      <c r="AL821" s="174"/>
      <c r="AM821" s="172"/>
      <c r="AN821" s="172"/>
      <c r="AO821" s="172"/>
      <c r="AP821" s="172"/>
      <c r="AQ821" s="172"/>
      <c r="AR821" s="172"/>
      <c r="AS821" s="172"/>
      <c r="AT821" s="172"/>
      <c r="AU821" s="172"/>
      <c r="AV821" s="172"/>
      <c r="AW821" s="172"/>
      <c r="AX821" s="172"/>
      <c r="AY821" s="172"/>
      <c r="AZ821" s="172"/>
      <c r="BA821" s="172"/>
      <c r="BB821" s="172"/>
      <c r="BC821" s="172"/>
      <c r="BD821" s="172"/>
      <c r="BE821" s="172"/>
      <c r="BF821" s="172"/>
      <c r="BG821" s="172"/>
      <c r="BH821" s="172"/>
      <c r="BI821" s="172"/>
      <c r="BJ821" s="172"/>
      <c r="BK821" s="172"/>
      <c r="BL821" s="172"/>
      <c r="BM821" s="172"/>
      <c r="BN821" s="172"/>
      <c r="BO821" s="172"/>
      <c r="BP821" s="172"/>
      <c r="BQ821" s="172"/>
      <c r="BR821" s="172"/>
      <c r="BS821" s="172"/>
      <c r="BT821" s="172"/>
      <c r="BU821" s="172"/>
      <c r="BV821" s="172"/>
      <c r="BW821" s="172"/>
      <c r="BX821" s="172"/>
      <c r="BY821" s="172"/>
      <c r="BZ821" s="172"/>
      <c r="CA821" s="172"/>
      <c r="CB821" s="172"/>
      <c r="CC821" s="172"/>
      <c r="CD821" s="172"/>
      <c r="CE821" s="172"/>
      <c r="CF821" s="172"/>
      <c r="CG821" s="172"/>
      <c r="CH821" s="172"/>
      <c r="CI821" s="172"/>
      <c r="CJ821" s="172"/>
      <c r="CK821" s="172"/>
      <c r="CL821" s="172"/>
      <c r="CM821" s="172"/>
      <c r="CN821" s="172"/>
      <c r="CO821" s="172"/>
      <c r="CP821" s="172"/>
      <c r="CQ821" s="172"/>
      <c r="CR821" s="172"/>
      <c r="CS821" s="172"/>
      <c r="CT821" s="172"/>
      <c r="CU821" s="172"/>
      <c r="CV821" s="172"/>
      <c r="CW821" s="172"/>
      <c r="CX821" s="172"/>
      <c r="CY821" s="172"/>
      <c r="CZ821" s="172"/>
    </row>
    <row r="822" spans="1:104" ht="11.25" customHeight="1" x14ac:dyDescent="0.25">
      <c r="A822" s="172"/>
      <c r="B822" s="172"/>
      <c r="C822" s="172"/>
      <c r="D822" s="172"/>
      <c r="E822" s="116"/>
      <c r="F822" s="119"/>
      <c r="G822" s="117"/>
      <c r="H822" s="116"/>
      <c r="I822" s="119"/>
      <c r="J822" s="172"/>
      <c r="K822" s="166"/>
      <c r="L822" s="166"/>
      <c r="M822" s="166"/>
      <c r="N822" s="166"/>
      <c r="O822" s="166"/>
      <c r="P822" s="166"/>
      <c r="Q822" s="166"/>
      <c r="R822" s="166"/>
      <c r="S822" s="172"/>
      <c r="T822" s="166"/>
      <c r="U822" s="166"/>
      <c r="V822" s="166"/>
      <c r="W822" s="166"/>
      <c r="X822" s="166"/>
      <c r="Y822" s="166"/>
      <c r="Z822" s="166"/>
      <c r="AA822" s="166"/>
      <c r="AB822" s="172"/>
      <c r="AC822" s="172"/>
      <c r="AD822" s="172"/>
      <c r="AE822" s="172"/>
      <c r="AF822" s="172"/>
      <c r="AG822" s="172"/>
      <c r="AH822" s="172"/>
      <c r="AI822" s="172"/>
      <c r="AJ822" s="172"/>
      <c r="AK822" s="172"/>
      <c r="AL822" s="174"/>
      <c r="AM822" s="172"/>
      <c r="AN822" s="172"/>
      <c r="AO822" s="172"/>
      <c r="AP822" s="172"/>
      <c r="AQ822" s="172"/>
      <c r="AR822" s="172"/>
      <c r="AS822" s="172"/>
      <c r="AT822" s="172"/>
      <c r="AU822" s="172"/>
      <c r="AV822" s="172"/>
      <c r="AW822" s="172"/>
      <c r="AX822" s="172"/>
      <c r="AY822" s="172"/>
      <c r="AZ822" s="172"/>
      <c r="BA822" s="172"/>
      <c r="BB822" s="172"/>
      <c r="BC822" s="172"/>
      <c r="BD822" s="172"/>
      <c r="BE822" s="172"/>
      <c r="BF822" s="172"/>
      <c r="BG822" s="172"/>
      <c r="BH822" s="172"/>
      <c r="BI822" s="172"/>
      <c r="BJ822" s="172"/>
      <c r="BK822" s="172"/>
      <c r="BL822" s="172"/>
      <c r="BM822" s="172"/>
      <c r="BN822" s="172"/>
      <c r="BO822" s="172"/>
      <c r="BP822" s="172"/>
      <c r="BQ822" s="172"/>
      <c r="BR822" s="172"/>
      <c r="BS822" s="172"/>
      <c r="BT822" s="172"/>
      <c r="BU822" s="172"/>
      <c r="BV822" s="172"/>
      <c r="BW822" s="172"/>
      <c r="BX822" s="172"/>
      <c r="BY822" s="172"/>
      <c r="BZ822" s="172"/>
      <c r="CA822" s="172"/>
      <c r="CB822" s="172"/>
      <c r="CC822" s="172"/>
      <c r="CD822" s="172"/>
      <c r="CE822" s="172"/>
      <c r="CF822" s="172"/>
      <c r="CG822" s="172"/>
      <c r="CH822" s="172"/>
      <c r="CI822" s="172"/>
      <c r="CJ822" s="172"/>
      <c r="CK822" s="172"/>
      <c r="CL822" s="172"/>
      <c r="CM822" s="172"/>
      <c r="CN822" s="172"/>
      <c r="CO822" s="172"/>
      <c r="CP822" s="172"/>
      <c r="CQ822" s="172"/>
      <c r="CR822" s="172"/>
      <c r="CS822" s="172"/>
      <c r="CT822" s="172"/>
      <c r="CU822" s="172"/>
      <c r="CV822" s="172"/>
      <c r="CW822" s="172"/>
      <c r="CX822" s="172"/>
      <c r="CY822" s="172"/>
      <c r="CZ822" s="172"/>
    </row>
    <row r="823" spans="1:104" ht="11.25" customHeight="1" x14ac:dyDescent="0.25">
      <c r="A823" s="172"/>
      <c r="B823" s="172"/>
      <c r="C823" s="172"/>
      <c r="D823" s="172"/>
      <c r="E823" s="116"/>
      <c r="F823" s="119"/>
      <c r="G823" s="117"/>
      <c r="H823" s="116"/>
      <c r="I823" s="119"/>
      <c r="J823" s="172"/>
      <c r="K823" s="166"/>
      <c r="L823" s="166"/>
      <c r="M823" s="166"/>
      <c r="N823" s="166"/>
      <c r="O823" s="166"/>
      <c r="P823" s="166"/>
      <c r="Q823" s="166"/>
      <c r="R823" s="166"/>
      <c r="S823" s="172"/>
      <c r="T823" s="166"/>
      <c r="U823" s="166"/>
      <c r="V823" s="166"/>
      <c r="W823" s="166"/>
      <c r="X823" s="166"/>
      <c r="Y823" s="166"/>
      <c r="Z823" s="166"/>
      <c r="AA823" s="166"/>
      <c r="AB823" s="172"/>
      <c r="AC823" s="172"/>
      <c r="AD823" s="172"/>
      <c r="AE823" s="172"/>
      <c r="AF823" s="172"/>
      <c r="AG823" s="172"/>
      <c r="AH823" s="172"/>
      <c r="AI823" s="172"/>
      <c r="AJ823" s="172"/>
      <c r="AK823" s="172"/>
      <c r="AL823" s="174"/>
      <c r="AM823" s="172"/>
      <c r="AN823" s="172"/>
      <c r="AO823" s="172"/>
      <c r="AP823" s="172"/>
      <c r="AQ823" s="172"/>
      <c r="AR823" s="172"/>
      <c r="AS823" s="172"/>
      <c r="AT823" s="172"/>
      <c r="AU823" s="172"/>
      <c r="AV823" s="172"/>
      <c r="AW823" s="172"/>
      <c r="AX823" s="172"/>
      <c r="AY823" s="172"/>
      <c r="AZ823" s="172"/>
      <c r="BA823" s="172"/>
      <c r="BB823" s="172"/>
      <c r="BC823" s="172"/>
      <c r="BD823" s="172"/>
      <c r="BE823" s="172"/>
      <c r="BF823" s="172"/>
      <c r="BG823" s="172"/>
      <c r="BH823" s="172"/>
      <c r="BI823" s="172"/>
      <c r="BJ823" s="172"/>
      <c r="BK823" s="172"/>
      <c r="BL823" s="172"/>
      <c r="BM823" s="172"/>
      <c r="BN823" s="172"/>
      <c r="BO823" s="172"/>
      <c r="BP823" s="172"/>
      <c r="BQ823" s="172"/>
      <c r="BR823" s="172"/>
      <c r="BS823" s="172"/>
      <c r="BT823" s="172"/>
      <c r="BU823" s="172"/>
      <c r="BV823" s="172"/>
      <c r="BW823" s="172"/>
      <c r="BX823" s="172"/>
      <c r="BY823" s="172"/>
      <c r="BZ823" s="172"/>
      <c r="CA823" s="172"/>
      <c r="CB823" s="172"/>
      <c r="CC823" s="172"/>
      <c r="CD823" s="172"/>
      <c r="CE823" s="172"/>
      <c r="CF823" s="172"/>
      <c r="CG823" s="172"/>
      <c r="CH823" s="172"/>
      <c r="CI823" s="172"/>
      <c r="CJ823" s="172"/>
      <c r="CK823" s="172"/>
      <c r="CL823" s="172"/>
      <c r="CM823" s="172"/>
      <c r="CN823" s="172"/>
      <c r="CO823" s="172"/>
      <c r="CP823" s="172"/>
      <c r="CQ823" s="172"/>
      <c r="CR823" s="172"/>
      <c r="CS823" s="172"/>
      <c r="CT823" s="172"/>
      <c r="CU823" s="172"/>
      <c r="CV823" s="172"/>
      <c r="CW823" s="172"/>
      <c r="CX823" s="172"/>
      <c r="CY823" s="172"/>
      <c r="CZ823" s="172"/>
    </row>
    <row r="824" spans="1:104" ht="11.25" customHeight="1" x14ac:dyDescent="0.25">
      <c r="A824" s="172"/>
      <c r="B824" s="172"/>
      <c r="C824" s="172"/>
      <c r="D824" s="172"/>
      <c r="E824" s="116"/>
      <c r="F824" s="119"/>
      <c r="G824" s="117"/>
      <c r="H824" s="116"/>
      <c r="I824" s="119"/>
      <c r="J824" s="172"/>
      <c r="K824" s="166"/>
      <c r="L824" s="166"/>
      <c r="M824" s="166"/>
      <c r="N824" s="166"/>
      <c r="O824" s="166"/>
      <c r="P824" s="166"/>
      <c r="Q824" s="166"/>
      <c r="R824" s="166"/>
      <c r="S824" s="172"/>
      <c r="T824" s="166"/>
      <c r="U824" s="166"/>
      <c r="V824" s="166"/>
      <c r="W824" s="166"/>
      <c r="X824" s="166"/>
      <c r="Y824" s="166"/>
      <c r="Z824" s="166"/>
      <c r="AA824" s="166"/>
      <c r="AB824" s="172"/>
      <c r="AC824" s="172"/>
      <c r="AD824" s="172"/>
      <c r="AE824" s="172"/>
      <c r="AF824" s="172"/>
      <c r="AG824" s="172"/>
      <c r="AH824" s="172"/>
      <c r="AI824" s="172"/>
      <c r="AJ824" s="172"/>
      <c r="AK824" s="172"/>
      <c r="AL824" s="174"/>
      <c r="AM824" s="172"/>
      <c r="AN824" s="172"/>
      <c r="AO824" s="172"/>
      <c r="AP824" s="172"/>
      <c r="AQ824" s="172"/>
      <c r="AR824" s="172"/>
      <c r="AS824" s="172"/>
      <c r="AT824" s="172"/>
      <c r="AU824" s="172"/>
      <c r="AV824" s="172"/>
      <c r="AW824" s="172"/>
      <c r="AX824" s="172"/>
      <c r="AY824" s="172"/>
      <c r="AZ824" s="172"/>
      <c r="BA824" s="172"/>
      <c r="BB824" s="172"/>
      <c r="BC824" s="172"/>
      <c r="BD824" s="172"/>
      <c r="BE824" s="172"/>
      <c r="BF824" s="172"/>
      <c r="BG824" s="172"/>
      <c r="BH824" s="172"/>
      <c r="BI824" s="172"/>
      <c r="BJ824" s="172"/>
      <c r="BK824" s="172"/>
      <c r="BL824" s="172"/>
      <c r="BM824" s="172"/>
      <c r="BN824" s="172"/>
      <c r="BO824" s="172"/>
      <c r="BP824" s="172"/>
      <c r="BQ824" s="172"/>
      <c r="BR824" s="172"/>
      <c r="BS824" s="172"/>
      <c r="BT824" s="172"/>
      <c r="BU824" s="172"/>
      <c r="BV824" s="172"/>
      <c r="BW824" s="172"/>
      <c r="BX824" s="172"/>
      <c r="BY824" s="172"/>
      <c r="BZ824" s="172"/>
      <c r="CA824" s="172"/>
      <c r="CB824" s="172"/>
      <c r="CC824" s="172"/>
      <c r="CD824" s="172"/>
      <c r="CE824" s="172"/>
      <c r="CF824" s="172"/>
      <c r="CG824" s="172"/>
      <c r="CH824" s="172"/>
      <c r="CI824" s="172"/>
      <c r="CJ824" s="172"/>
      <c r="CK824" s="172"/>
      <c r="CL824" s="172"/>
      <c r="CM824" s="172"/>
      <c r="CN824" s="172"/>
      <c r="CO824" s="172"/>
      <c r="CP824" s="172"/>
      <c r="CQ824" s="172"/>
      <c r="CR824" s="172"/>
      <c r="CS824" s="172"/>
      <c r="CT824" s="172"/>
      <c r="CU824" s="172"/>
      <c r="CV824" s="172"/>
      <c r="CW824" s="172"/>
      <c r="CX824" s="172"/>
      <c r="CY824" s="172"/>
      <c r="CZ824" s="172"/>
    </row>
    <row r="825" spans="1:104" ht="11.25" customHeight="1" x14ac:dyDescent="0.25">
      <c r="A825" s="172"/>
      <c r="B825" s="172"/>
      <c r="C825" s="172"/>
      <c r="D825" s="172"/>
      <c r="E825" s="116"/>
      <c r="F825" s="119"/>
      <c r="G825" s="117"/>
      <c r="H825" s="116"/>
      <c r="I825" s="119"/>
      <c r="J825" s="172"/>
      <c r="K825" s="166"/>
      <c r="L825" s="166"/>
      <c r="M825" s="166"/>
      <c r="N825" s="166"/>
      <c r="O825" s="166"/>
      <c r="P825" s="166"/>
      <c r="Q825" s="166"/>
      <c r="R825" s="166"/>
      <c r="S825" s="172"/>
      <c r="T825" s="166"/>
      <c r="U825" s="166"/>
      <c r="V825" s="166"/>
      <c r="W825" s="166"/>
      <c r="X825" s="166"/>
      <c r="Y825" s="166"/>
      <c r="Z825" s="166"/>
      <c r="AA825" s="166"/>
      <c r="AB825" s="172"/>
      <c r="AC825" s="172"/>
      <c r="AD825" s="172"/>
      <c r="AE825" s="172"/>
      <c r="AF825" s="172"/>
      <c r="AG825" s="172"/>
      <c r="AH825" s="172"/>
      <c r="AI825" s="172"/>
      <c r="AJ825" s="172"/>
      <c r="AK825" s="172"/>
      <c r="AL825" s="174"/>
      <c r="AM825" s="172"/>
      <c r="AN825" s="172"/>
      <c r="AO825" s="172"/>
      <c r="AP825" s="172"/>
      <c r="AQ825" s="172"/>
      <c r="AR825" s="172"/>
      <c r="AS825" s="172"/>
      <c r="AT825" s="172"/>
      <c r="AU825" s="172"/>
      <c r="AV825" s="172"/>
      <c r="AW825" s="172"/>
      <c r="AX825" s="172"/>
      <c r="AY825" s="172"/>
      <c r="AZ825" s="172"/>
      <c r="BA825" s="172"/>
      <c r="BB825" s="172"/>
      <c r="BC825" s="172"/>
      <c r="BD825" s="172"/>
      <c r="BE825" s="172"/>
      <c r="BF825" s="172"/>
      <c r="BG825" s="172"/>
      <c r="BH825" s="172"/>
      <c r="BI825" s="172"/>
      <c r="BJ825" s="172"/>
      <c r="BK825" s="172"/>
      <c r="BL825" s="172"/>
      <c r="BM825" s="172"/>
      <c r="BN825" s="172"/>
      <c r="BO825" s="172"/>
      <c r="BP825" s="172"/>
      <c r="BQ825" s="172"/>
      <c r="BR825" s="172"/>
      <c r="BS825" s="172"/>
      <c r="BT825" s="172"/>
      <c r="BU825" s="172"/>
      <c r="BV825" s="172"/>
      <c r="BW825" s="172"/>
      <c r="BX825" s="172"/>
      <c r="BY825" s="172"/>
      <c r="BZ825" s="172"/>
      <c r="CA825" s="172"/>
      <c r="CB825" s="172"/>
      <c r="CC825" s="172"/>
      <c r="CD825" s="172"/>
      <c r="CE825" s="172"/>
      <c r="CF825" s="172"/>
      <c r="CG825" s="172"/>
      <c r="CH825" s="172"/>
      <c r="CI825" s="172"/>
      <c r="CJ825" s="172"/>
      <c r="CK825" s="172"/>
      <c r="CL825" s="172"/>
      <c r="CM825" s="172"/>
      <c r="CN825" s="172"/>
      <c r="CO825" s="172"/>
      <c r="CP825" s="172"/>
      <c r="CQ825" s="172"/>
      <c r="CR825" s="172"/>
      <c r="CS825" s="172"/>
      <c r="CT825" s="172"/>
      <c r="CU825" s="172"/>
      <c r="CV825" s="172"/>
      <c r="CW825" s="172"/>
      <c r="CX825" s="172"/>
      <c r="CY825" s="172"/>
      <c r="CZ825" s="172"/>
    </row>
    <row r="826" spans="1:104" ht="11.25" customHeight="1" x14ac:dyDescent="0.25">
      <c r="A826" s="172"/>
      <c r="B826" s="172"/>
      <c r="C826" s="172"/>
      <c r="D826" s="172"/>
      <c r="E826" s="116"/>
      <c r="F826" s="119"/>
      <c r="G826" s="117"/>
      <c r="H826" s="116"/>
      <c r="I826" s="119"/>
      <c r="J826" s="172"/>
      <c r="K826" s="166"/>
      <c r="L826" s="166"/>
      <c r="M826" s="166"/>
      <c r="N826" s="166"/>
      <c r="O826" s="166"/>
      <c r="P826" s="166"/>
      <c r="Q826" s="166"/>
      <c r="R826" s="166"/>
      <c r="S826" s="172"/>
      <c r="T826" s="166"/>
      <c r="U826" s="166"/>
      <c r="V826" s="166"/>
      <c r="W826" s="166"/>
      <c r="X826" s="166"/>
      <c r="Y826" s="166"/>
      <c r="Z826" s="166"/>
      <c r="AA826" s="166"/>
      <c r="AB826" s="172"/>
      <c r="AC826" s="172"/>
      <c r="AD826" s="172"/>
      <c r="AE826" s="172"/>
      <c r="AF826" s="172"/>
      <c r="AG826" s="172"/>
      <c r="AH826" s="172"/>
      <c r="AI826" s="172"/>
      <c r="AJ826" s="172"/>
      <c r="AK826" s="172"/>
      <c r="AL826" s="174"/>
      <c r="AM826" s="172"/>
      <c r="AN826" s="172"/>
      <c r="AO826" s="172"/>
      <c r="AP826" s="172"/>
      <c r="AQ826" s="172"/>
      <c r="AR826" s="172"/>
      <c r="AS826" s="172"/>
      <c r="AT826" s="172"/>
      <c r="AU826" s="172"/>
      <c r="AV826" s="172"/>
      <c r="AW826" s="172"/>
      <c r="AX826" s="172"/>
      <c r="AY826" s="172"/>
      <c r="AZ826" s="172"/>
      <c r="BA826" s="172"/>
      <c r="BB826" s="172"/>
      <c r="BC826" s="172"/>
      <c r="BD826" s="172"/>
      <c r="BE826" s="172"/>
      <c r="BF826" s="172"/>
      <c r="BG826" s="172"/>
      <c r="BH826" s="172"/>
      <c r="BI826" s="172"/>
      <c r="BJ826" s="172"/>
      <c r="BK826" s="172"/>
      <c r="BL826" s="172"/>
      <c r="BM826" s="172"/>
      <c r="BN826" s="172"/>
      <c r="BO826" s="172"/>
      <c r="BP826" s="172"/>
      <c r="BQ826" s="172"/>
      <c r="BR826" s="172"/>
      <c r="BS826" s="172"/>
      <c r="BT826" s="172"/>
      <c r="BU826" s="172"/>
      <c r="BV826" s="172"/>
      <c r="BW826" s="172"/>
      <c r="BX826" s="172"/>
      <c r="BY826" s="172"/>
      <c r="BZ826" s="172"/>
      <c r="CA826" s="172"/>
      <c r="CB826" s="172"/>
      <c r="CC826" s="172"/>
      <c r="CD826" s="172"/>
      <c r="CE826" s="172"/>
      <c r="CF826" s="172"/>
      <c r="CG826" s="172"/>
      <c r="CH826" s="172"/>
      <c r="CI826" s="172"/>
      <c r="CJ826" s="172"/>
      <c r="CK826" s="172"/>
      <c r="CL826" s="172"/>
      <c r="CM826" s="172"/>
      <c r="CN826" s="172"/>
      <c r="CO826" s="172"/>
      <c r="CP826" s="172"/>
      <c r="CQ826" s="172"/>
      <c r="CR826" s="172"/>
      <c r="CS826" s="172"/>
      <c r="CT826" s="172"/>
      <c r="CU826" s="172"/>
      <c r="CV826" s="172"/>
      <c r="CW826" s="172"/>
      <c r="CX826" s="172"/>
      <c r="CY826" s="172"/>
      <c r="CZ826" s="172"/>
    </row>
    <row r="827" spans="1:104" ht="11.25" customHeight="1" x14ac:dyDescent="0.25">
      <c r="A827" s="172"/>
      <c r="B827" s="172"/>
      <c r="C827" s="172"/>
      <c r="D827" s="172"/>
      <c r="E827" s="116"/>
      <c r="F827" s="119"/>
      <c r="G827" s="117"/>
      <c r="H827" s="116"/>
      <c r="I827" s="119"/>
      <c r="J827" s="172"/>
      <c r="K827" s="166"/>
      <c r="L827" s="166"/>
      <c r="M827" s="166"/>
      <c r="N827" s="166"/>
      <c r="O827" s="166"/>
      <c r="P827" s="166"/>
      <c r="Q827" s="166"/>
      <c r="R827" s="166"/>
      <c r="S827" s="172"/>
      <c r="T827" s="166"/>
      <c r="U827" s="166"/>
      <c r="V827" s="166"/>
      <c r="W827" s="166"/>
      <c r="X827" s="166"/>
      <c r="Y827" s="166"/>
      <c r="Z827" s="166"/>
      <c r="AA827" s="166"/>
      <c r="AB827" s="172"/>
      <c r="AC827" s="172"/>
      <c r="AD827" s="172"/>
      <c r="AE827" s="172"/>
      <c r="AF827" s="172"/>
      <c r="AG827" s="172"/>
      <c r="AH827" s="172"/>
      <c r="AI827" s="172"/>
      <c r="AJ827" s="172"/>
      <c r="AK827" s="172"/>
      <c r="AL827" s="174"/>
      <c r="AM827" s="172"/>
      <c r="AN827" s="172"/>
      <c r="AO827" s="172"/>
      <c r="AP827" s="172"/>
      <c r="AQ827" s="172"/>
      <c r="AR827" s="172"/>
      <c r="AS827" s="172"/>
      <c r="AT827" s="172"/>
      <c r="AU827" s="172"/>
      <c r="AV827" s="172"/>
      <c r="AW827" s="172"/>
      <c r="AX827" s="172"/>
      <c r="AY827" s="172"/>
      <c r="AZ827" s="172"/>
      <c r="BA827" s="172"/>
      <c r="BB827" s="172"/>
      <c r="BC827" s="172"/>
      <c r="BD827" s="172"/>
      <c r="BE827" s="172"/>
      <c r="BF827" s="172"/>
      <c r="BG827" s="172"/>
      <c r="BH827" s="172"/>
      <c r="BI827" s="172"/>
      <c r="BJ827" s="172"/>
      <c r="BK827" s="172"/>
      <c r="BL827" s="172"/>
      <c r="BM827" s="172"/>
      <c r="BN827" s="172"/>
      <c r="BO827" s="172"/>
      <c r="BP827" s="172"/>
      <c r="BQ827" s="172"/>
      <c r="BR827" s="172"/>
      <c r="BS827" s="172"/>
      <c r="BT827" s="172"/>
      <c r="BU827" s="172"/>
      <c r="BV827" s="172"/>
      <c r="BW827" s="172"/>
      <c r="BX827" s="172"/>
      <c r="BY827" s="172"/>
      <c r="BZ827" s="172"/>
      <c r="CA827" s="172"/>
      <c r="CB827" s="172"/>
      <c r="CC827" s="172"/>
      <c r="CD827" s="172"/>
      <c r="CE827" s="172"/>
      <c r="CF827" s="172"/>
      <c r="CG827" s="172"/>
      <c r="CH827" s="172"/>
      <c r="CI827" s="172"/>
      <c r="CJ827" s="172"/>
      <c r="CK827" s="172"/>
      <c r="CL827" s="172"/>
      <c r="CM827" s="172"/>
      <c r="CN827" s="172"/>
      <c r="CO827" s="172"/>
      <c r="CP827" s="172"/>
      <c r="CQ827" s="172"/>
      <c r="CR827" s="172"/>
      <c r="CS827" s="172"/>
      <c r="CT827" s="172"/>
      <c r="CU827" s="172"/>
      <c r="CV827" s="172"/>
      <c r="CW827" s="172"/>
      <c r="CX827" s="172"/>
      <c r="CY827" s="172"/>
      <c r="CZ827" s="172"/>
    </row>
    <row r="828" spans="1:104" ht="11.25" customHeight="1" x14ac:dyDescent="0.25">
      <c r="A828" s="172"/>
      <c r="B828" s="172"/>
      <c r="C828" s="172"/>
      <c r="D828" s="172"/>
      <c r="E828" s="116"/>
      <c r="F828" s="119"/>
      <c r="G828" s="117"/>
      <c r="H828" s="116"/>
      <c r="I828" s="119"/>
      <c r="J828" s="172"/>
      <c r="K828" s="166"/>
      <c r="L828" s="166"/>
      <c r="M828" s="166"/>
      <c r="N828" s="166"/>
      <c r="O828" s="166"/>
      <c r="P828" s="166"/>
      <c r="Q828" s="166"/>
      <c r="R828" s="166"/>
      <c r="S828" s="172"/>
      <c r="T828" s="166"/>
      <c r="U828" s="166"/>
      <c r="V828" s="166"/>
      <c r="W828" s="166"/>
      <c r="X828" s="166"/>
      <c r="Y828" s="166"/>
      <c r="Z828" s="166"/>
      <c r="AA828" s="166"/>
      <c r="AB828" s="172"/>
      <c r="AC828" s="172"/>
      <c r="AD828" s="172"/>
      <c r="AE828" s="172"/>
      <c r="AF828" s="172"/>
      <c r="AG828" s="172"/>
      <c r="AH828" s="172"/>
      <c r="AI828" s="172"/>
      <c r="AJ828" s="172"/>
      <c r="AK828" s="172"/>
      <c r="AL828" s="174"/>
      <c r="AM828" s="172"/>
      <c r="AN828" s="172"/>
      <c r="AO828" s="172"/>
      <c r="AP828" s="172"/>
      <c r="AQ828" s="172"/>
      <c r="AR828" s="172"/>
      <c r="AS828" s="172"/>
      <c r="AT828" s="172"/>
      <c r="AU828" s="172"/>
      <c r="AV828" s="172"/>
      <c r="AW828" s="172"/>
      <c r="AX828" s="172"/>
      <c r="AY828" s="172"/>
      <c r="AZ828" s="172"/>
      <c r="BA828" s="172"/>
      <c r="BB828" s="172"/>
      <c r="BC828" s="172"/>
      <c r="BD828" s="172"/>
      <c r="BE828" s="172"/>
      <c r="BF828" s="172"/>
      <c r="BG828" s="172"/>
      <c r="BH828" s="172"/>
      <c r="BI828" s="172"/>
      <c r="BJ828" s="172"/>
      <c r="BK828" s="172"/>
      <c r="BL828" s="172"/>
      <c r="BM828" s="172"/>
      <c r="BN828" s="172"/>
      <c r="BO828" s="172"/>
      <c r="BP828" s="172"/>
      <c r="BQ828" s="172"/>
      <c r="BR828" s="172"/>
      <c r="BS828" s="172"/>
      <c r="BT828" s="172"/>
      <c r="BU828" s="172"/>
      <c r="BV828" s="172"/>
      <c r="BW828" s="172"/>
      <c r="BX828" s="172"/>
      <c r="BY828" s="172"/>
      <c r="BZ828" s="172"/>
      <c r="CA828" s="172"/>
      <c r="CB828" s="172"/>
      <c r="CC828" s="172"/>
      <c r="CD828" s="172"/>
      <c r="CE828" s="172"/>
      <c r="CF828" s="172"/>
      <c r="CG828" s="172"/>
      <c r="CH828" s="172"/>
      <c r="CI828" s="172"/>
      <c r="CJ828" s="172"/>
      <c r="CK828" s="172"/>
      <c r="CL828" s="172"/>
      <c r="CM828" s="172"/>
      <c r="CN828" s="172"/>
      <c r="CO828" s="172"/>
      <c r="CP828" s="172"/>
      <c r="CQ828" s="172"/>
      <c r="CR828" s="172"/>
      <c r="CS828" s="172"/>
      <c r="CT828" s="172"/>
      <c r="CU828" s="172"/>
      <c r="CV828" s="172"/>
      <c r="CW828" s="172"/>
      <c r="CX828" s="172"/>
      <c r="CY828" s="172"/>
      <c r="CZ828" s="172"/>
    </row>
    <row r="829" spans="1:104" ht="11.25" customHeight="1" x14ac:dyDescent="0.25">
      <c r="A829" s="172"/>
      <c r="B829" s="172"/>
      <c r="C829" s="172"/>
      <c r="D829" s="172"/>
      <c r="E829" s="116"/>
      <c r="F829" s="119"/>
      <c r="G829" s="117"/>
      <c r="H829" s="116"/>
      <c r="I829" s="119"/>
      <c r="J829" s="172"/>
      <c r="K829" s="166"/>
      <c r="L829" s="166"/>
      <c r="M829" s="166"/>
      <c r="N829" s="166"/>
      <c r="O829" s="166"/>
      <c r="P829" s="166"/>
      <c r="Q829" s="166"/>
      <c r="R829" s="166"/>
      <c r="S829" s="172"/>
      <c r="T829" s="166"/>
      <c r="U829" s="166"/>
      <c r="V829" s="166"/>
      <c r="W829" s="166"/>
      <c r="X829" s="166"/>
      <c r="Y829" s="166"/>
      <c r="Z829" s="166"/>
      <c r="AA829" s="166"/>
      <c r="AB829" s="172"/>
      <c r="AC829" s="172"/>
      <c r="AD829" s="172"/>
      <c r="AE829" s="172"/>
      <c r="AF829" s="172"/>
      <c r="AG829" s="172"/>
      <c r="AH829" s="172"/>
      <c r="AI829" s="172"/>
      <c r="AJ829" s="172"/>
      <c r="AK829" s="172"/>
      <c r="AL829" s="174"/>
      <c r="AM829" s="172"/>
      <c r="AN829" s="172"/>
      <c r="AO829" s="172"/>
      <c r="AP829" s="172"/>
      <c r="AQ829" s="172"/>
      <c r="AR829" s="172"/>
      <c r="AS829" s="172"/>
      <c r="AT829" s="172"/>
      <c r="AU829" s="172"/>
      <c r="AV829" s="172"/>
      <c r="AW829" s="172"/>
      <c r="AX829" s="172"/>
      <c r="AY829" s="172"/>
      <c r="AZ829" s="172"/>
      <c r="BA829" s="172"/>
      <c r="BB829" s="172"/>
      <c r="BC829" s="172"/>
      <c r="BD829" s="172"/>
      <c r="BE829" s="172"/>
      <c r="BF829" s="172"/>
      <c r="BG829" s="172"/>
      <c r="BH829" s="172"/>
      <c r="BI829" s="172"/>
      <c r="BJ829" s="172"/>
      <c r="BK829" s="172"/>
      <c r="BL829" s="172"/>
      <c r="BM829" s="172"/>
      <c r="BN829" s="172"/>
      <c r="BO829" s="172"/>
      <c r="BP829" s="172"/>
      <c r="BQ829" s="172"/>
      <c r="BR829" s="172"/>
      <c r="BS829" s="172"/>
      <c r="BT829" s="172"/>
      <c r="BU829" s="172"/>
      <c r="BV829" s="172"/>
      <c r="BW829" s="172"/>
      <c r="BX829" s="172"/>
      <c r="BY829" s="172"/>
      <c r="BZ829" s="172"/>
      <c r="CA829" s="172"/>
      <c r="CB829" s="172"/>
      <c r="CC829" s="172"/>
      <c r="CD829" s="172"/>
      <c r="CE829" s="172"/>
      <c r="CF829" s="172"/>
      <c r="CG829" s="172"/>
      <c r="CH829" s="172"/>
      <c r="CI829" s="172"/>
      <c r="CJ829" s="172"/>
      <c r="CK829" s="172"/>
      <c r="CL829" s="172"/>
      <c r="CM829" s="172"/>
      <c r="CN829" s="172"/>
      <c r="CO829" s="172"/>
      <c r="CP829" s="172"/>
      <c r="CQ829" s="172"/>
      <c r="CR829" s="172"/>
      <c r="CS829" s="172"/>
      <c r="CT829" s="172"/>
      <c r="CU829" s="172"/>
      <c r="CV829" s="172"/>
      <c r="CW829" s="172"/>
      <c r="CX829" s="172"/>
      <c r="CY829" s="172"/>
      <c r="CZ829" s="172"/>
    </row>
    <row r="830" spans="1:104" ht="11.25" customHeight="1" x14ac:dyDescent="0.25">
      <c r="A830" s="172"/>
      <c r="B830" s="172"/>
      <c r="C830" s="172"/>
      <c r="D830" s="172"/>
      <c r="E830" s="116"/>
      <c r="F830" s="119"/>
      <c r="G830" s="117"/>
      <c r="H830" s="116"/>
      <c r="I830" s="119"/>
      <c r="J830" s="172"/>
      <c r="K830" s="166"/>
      <c r="L830" s="166"/>
      <c r="M830" s="166"/>
      <c r="N830" s="166"/>
      <c r="O830" s="166"/>
      <c r="P830" s="166"/>
      <c r="Q830" s="166"/>
      <c r="R830" s="166"/>
      <c r="S830" s="172"/>
      <c r="T830" s="166"/>
      <c r="U830" s="166"/>
      <c r="V830" s="166"/>
      <c r="W830" s="166"/>
      <c r="X830" s="166"/>
      <c r="Y830" s="166"/>
      <c r="Z830" s="166"/>
      <c r="AA830" s="166"/>
      <c r="AB830" s="172"/>
      <c r="AC830" s="172"/>
      <c r="AD830" s="172"/>
      <c r="AE830" s="172"/>
      <c r="AF830" s="172"/>
      <c r="AG830" s="172"/>
      <c r="AH830" s="172"/>
      <c r="AI830" s="172"/>
      <c r="AJ830" s="172"/>
      <c r="AK830" s="172"/>
      <c r="AL830" s="174"/>
      <c r="AM830" s="172"/>
      <c r="AN830" s="172"/>
      <c r="AO830" s="172"/>
      <c r="AP830" s="172"/>
      <c r="AQ830" s="172"/>
      <c r="AR830" s="172"/>
      <c r="AS830" s="172"/>
      <c r="AT830" s="172"/>
      <c r="AU830" s="172"/>
      <c r="AV830" s="172"/>
      <c r="AW830" s="172"/>
      <c r="AX830" s="172"/>
      <c r="AY830" s="172"/>
      <c r="AZ830" s="172"/>
      <c r="BA830" s="172"/>
      <c r="BB830" s="172"/>
      <c r="BC830" s="172"/>
      <c r="BD830" s="172"/>
      <c r="BE830" s="172"/>
      <c r="BF830" s="172"/>
      <c r="BG830" s="172"/>
      <c r="BH830" s="172"/>
      <c r="BI830" s="172"/>
      <c r="BJ830" s="172"/>
      <c r="BK830" s="172"/>
      <c r="BL830" s="172"/>
      <c r="BM830" s="172"/>
      <c r="BN830" s="172"/>
      <c r="BO830" s="172"/>
      <c r="BP830" s="172"/>
      <c r="BQ830" s="172"/>
      <c r="BR830" s="172"/>
      <c r="BS830" s="172"/>
      <c r="BT830" s="172"/>
      <c r="BU830" s="172"/>
      <c r="BV830" s="172"/>
      <c r="BW830" s="172"/>
      <c r="BX830" s="172"/>
      <c r="BY830" s="172"/>
      <c r="BZ830" s="172"/>
      <c r="CA830" s="172"/>
      <c r="CB830" s="172"/>
      <c r="CC830" s="172"/>
      <c r="CD830" s="172"/>
      <c r="CE830" s="172"/>
      <c r="CF830" s="172"/>
      <c r="CG830" s="172"/>
      <c r="CH830" s="172"/>
      <c r="CI830" s="172"/>
      <c r="CJ830" s="172"/>
      <c r="CK830" s="172"/>
      <c r="CL830" s="172"/>
      <c r="CM830" s="172"/>
      <c r="CN830" s="172"/>
      <c r="CO830" s="172"/>
      <c r="CP830" s="172"/>
      <c r="CQ830" s="172"/>
      <c r="CR830" s="172"/>
      <c r="CS830" s="172"/>
      <c r="CT830" s="172"/>
      <c r="CU830" s="172"/>
      <c r="CV830" s="172"/>
      <c r="CW830" s="172"/>
      <c r="CX830" s="172"/>
      <c r="CY830" s="172"/>
      <c r="CZ830" s="172"/>
    </row>
    <row r="831" spans="1:104" ht="11.25" customHeight="1" x14ac:dyDescent="0.25">
      <c r="A831" s="172"/>
      <c r="B831" s="172"/>
      <c r="C831" s="172"/>
      <c r="D831" s="172"/>
      <c r="E831" s="116"/>
      <c r="F831" s="119"/>
      <c r="G831" s="117"/>
      <c r="H831" s="116"/>
      <c r="I831" s="119"/>
      <c r="J831" s="172"/>
      <c r="K831" s="166"/>
      <c r="L831" s="166"/>
      <c r="M831" s="166"/>
      <c r="N831" s="166"/>
      <c r="O831" s="166"/>
      <c r="P831" s="166"/>
      <c r="Q831" s="166"/>
      <c r="R831" s="166"/>
      <c r="S831" s="172"/>
      <c r="T831" s="166"/>
      <c r="U831" s="166"/>
      <c r="V831" s="166"/>
      <c r="W831" s="166"/>
      <c r="X831" s="166"/>
      <c r="Y831" s="166"/>
      <c r="Z831" s="166"/>
      <c r="AA831" s="166"/>
      <c r="AB831" s="172"/>
      <c r="AC831" s="172"/>
      <c r="AD831" s="172"/>
      <c r="AE831" s="172"/>
      <c r="AF831" s="172"/>
      <c r="AG831" s="172"/>
      <c r="AH831" s="172"/>
      <c r="AI831" s="172"/>
      <c r="AJ831" s="172"/>
      <c r="AK831" s="172"/>
      <c r="AL831" s="174"/>
      <c r="AM831" s="172"/>
      <c r="AN831" s="172"/>
      <c r="AO831" s="172"/>
      <c r="AP831" s="172"/>
      <c r="AQ831" s="172"/>
      <c r="AR831" s="172"/>
      <c r="AS831" s="172"/>
      <c r="AT831" s="172"/>
      <c r="AU831" s="172"/>
      <c r="AV831" s="172"/>
      <c r="AW831" s="172"/>
      <c r="AX831" s="172"/>
      <c r="AY831" s="172"/>
      <c r="AZ831" s="172"/>
      <c r="BA831" s="172"/>
      <c r="BB831" s="172"/>
      <c r="BC831" s="172"/>
      <c r="BD831" s="172"/>
      <c r="BE831" s="172"/>
      <c r="BF831" s="172"/>
      <c r="BG831" s="172"/>
      <c r="BH831" s="172"/>
      <c r="BI831" s="172"/>
      <c r="BJ831" s="172"/>
      <c r="BK831" s="172"/>
      <c r="BL831" s="172"/>
      <c r="BM831" s="172"/>
      <c r="BN831" s="172"/>
      <c r="BO831" s="172"/>
      <c r="BP831" s="172"/>
      <c r="BQ831" s="172"/>
      <c r="BR831" s="172"/>
      <c r="BS831" s="172"/>
      <c r="BT831" s="172"/>
      <c r="BU831" s="172"/>
      <c r="BV831" s="172"/>
      <c r="BW831" s="172"/>
      <c r="BX831" s="172"/>
      <c r="BY831" s="172"/>
      <c r="BZ831" s="172"/>
      <c r="CA831" s="172"/>
      <c r="CB831" s="172"/>
      <c r="CC831" s="172"/>
      <c r="CD831" s="172"/>
      <c r="CE831" s="172"/>
      <c r="CF831" s="172"/>
      <c r="CG831" s="172"/>
      <c r="CH831" s="172"/>
      <c r="CI831" s="172"/>
      <c r="CJ831" s="172"/>
      <c r="CK831" s="172"/>
      <c r="CL831" s="172"/>
      <c r="CM831" s="172"/>
      <c r="CN831" s="172"/>
      <c r="CO831" s="172"/>
      <c r="CP831" s="172"/>
      <c r="CQ831" s="172"/>
      <c r="CR831" s="172"/>
      <c r="CS831" s="172"/>
      <c r="CT831" s="172"/>
      <c r="CU831" s="172"/>
      <c r="CV831" s="172"/>
      <c r="CW831" s="172"/>
      <c r="CX831" s="172"/>
      <c r="CY831" s="172"/>
      <c r="CZ831" s="172"/>
    </row>
    <row r="832" spans="1:104" ht="11.25" customHeight="1" x14ac:dyDescent="0.25">
      <c r="A832" s="172"/>
      <c r="B832" s="172"/>
      <c r="C832" s="172"/>
      <c r="D832" s="172"/>
      <c r="E832" s="116"/>
      <c r="F832" s="119"/>
      <c r="G832" s="117"/>
      <c r="H832" s="116"/>
      <c r="I832" s="119"/>
      <c r="J832" s="172"/>
      <c r="K832" s="166"/>
      <c r="L832" s="166"/>
      <c r="M832" s="166"/>
      <c r="N832" s="166"/>
      <c r="O832" s="166"/>
      <c r="P832" s="166"/>
      <c r="Q832" s="166"/>
      <c r="R832" s="166"/>
      <c r="S832" s="172"/>
      <c r="T832" s="166"/>
      <c r="U832" s="166"/>
      <c r="V832" s="166"/>
      <c r="W832" s="166"/>
      <c r="X832" s="166"/>
      <c r="Y832" s="166"/>
      <c r="Z832" s="166"/>
      <c r="AA832" s="166"/>
      <c r="AB832" s="172"/>
      <c r="AC832" s="172"/>
      <c r="AD832" s="172"/>
      <c r="AE832" s="172"/>
      <c r="AF832" s="172"/>
      <c r="AG832" s="172"/>
      <c r="AH832" s="172"/>
      <c r="AI832" s="172"/>
      <c r="AJ832" s="172"/>
      <c r="AK832" s="172"/>
      <c r="AL832" s="174"/>
      <c r="AM832" s="172"/>
      <c r="AN832" s="172"/>
      <c r="AO832" s="172"/>
      <c r="AP832" s="172"/>
      <c r="AQ832" s="172"/>
      <c r="AR832" s="172"/>
      <c r="AS832" s="172"/>
      <c r="AT832" s="172"/>
      <c r="AU832" s="172"/>
      <c r="AV832" s="172"/>
      <c r="AW832" s="172"/>
      <c r="AX832" s="172"/>
      <c r="AY832" s="172"/>
      <c r="AZ832" s="172"/>
      <c r="BA832" s="172"/>
      <c r="BB832" s="172"/>
      <c r="BC832" s="172"/>
      <c r="BD832" s="172"/>
      <c r="BE832" s="172"/>
      <c r="BF832" s="172"/>
      <c r="BG832" s="172"/>
      <c r="BH832" s="172"/>
      <c r="BI832" s="172"/>
      <c r="BJ832" s="172"/>
      <c r="BK832" s="172"/>
      <c r="BL832" s="172"/>
      <c r="BM832" s="172"/>
      <c r="BN832" s="172"/>
      <c r="BO832" s="172"/>
      <c r="BP832" s="172"/>
      <c r="BQ832" s="172"/>
      <c r="BR832" s="172"/>
      <c r="BS832" s="172"/>
      <c r="BT832" s="172"/>
      <c r="BU832" s="172"/>
      <c r="BV832" s="172"/>
      <c r="BW832" s="172"/>
      <c r="BX832" s="172"/>
      <c r="BY832" s="172"/>
      <c r="BZ832" s="172"/>
      <c r="CA832" s="172"/>
      <c r="CB832" s="172"/>
      <c r="CC832" s="172"/>
      <c r="CD832" s="172"/>
      <c r="CE832" s="172"/>
      <c r="CF832" s="172"/>
      <c r="CG832" s="172"/>
      <c r="CH832" s="172"/>
      <c r="CI832" s="172"/>
      <c r="CJ832" s="172"/>
      <c r="CK832" s="172"/>
      <c r="CL832" s="172"/>
      <c r="CM832" s="172"/>
      <c r="CN832" s="172"/>
      <c r="CO832" s="172"/>
      <c r="CP832" s="172"/>
      <c r="CQ832" s="172"/>
      <c r="CR832" s="172"/>
      <c r="CS832" s="172"/>
      <c r="CT832" s="172"/>
      <c r="CU832" s="172"/>
      <c r="CV832" s="172"/>
      <c r="CW832" s="172"/>
      <c r="CX832" s="172"/>
      <c r="CY832" s="172"/>
      <c r="CZ832" s="172"/>
    </row>
    <row r="833" spans="1:104" ht="11.25" customHeight="1" x14ac:dyDescent="0.25">
      <c r="A833" s="172"/>
      <c r="B833" s="172"/>
      <c r="C833" s="172"/>
      <c r="D833" s="172"/>
      <c r="E833" s="116"/>
      <c r="F833" s="119"/>
      <c r="G833" s="117"/>
      <c r="H833" s="116"/>
      <c r="I833" s="119"/>
      <c r="J833" s="172"/>
      <c r="K833" s="166"/>
      <c r="L833" s="166"/>
      <c r="M833" s="166"/>
      <c r="N833" s="166"/>
      <c r="O833" s="166"/>
      <c r="P833" s="166"/>
      <c r="Q833" s="166"/>
      <c r="R833" s="166"/>
      <c r="S833" s="172"/>
      <c r="T833" s="166"/>
      <c r="U833" s="166"/>
      <c r="V833" s="166"/>
      <c r="W833" s="166"/>
      <c r="X833" s="166"/>
      <c r="Y833" s="166"/>
      <c r="Z833" s="166"/>
      <c r="AA833" s="166"/>
      <c r="AB833" s="172"/>
      <c r="AC833" s="172"/>
      <c r="AD833" s="172"/>
      <c r="AE833" s="172"/>
      <c r="AF833" s="172"/>
      <c r="AG833" s="172"/>
      <c r="AH833" s="172"/>
      <c r="AI833" s="172"/>
      <c r="AJ833" s="172"/>
      <c r="AK833" s="172"/>
      <c r="AL833" s="174"/>
      <c r="AM833" s="172"/>
      <c r="AN833" s="172"/>
      <c r="AO833" s="172"/>
      <c r="AP833" s="172"/>
      <c r="AQ833" s="172"/>
      <c r="AR833" s="172"/>
      <c r="AS833" s="172"/>
      <c r="AT833" s="172"/>
      <c r="AU833" s="172"/>
      <c r="AV833" s="172"/>
      <c r="AW833" s="172"/>
      <c r="AX833" s="172"/>
      <c r="AY833" s="172"/>
      <c r="AZ833" s="172"/>
      <c r="BA833" s="172"/>
      <c r="BB833" s="172"/>
      <c r="BC833" s="172"/>
      <c r="BD833" s="172"/>
      <c r="BE833" s="172"/>
      <c r="BF833" s="172"/>
      <c r="BG833" s="172"/>
      <c r="BH833" s="172"/>
      <c r="BI833" s="172"/>
      <c r="BJ833" s="172"/>
      <c r="BK833" s="172"/>
      <c r="BL833" s="172"/>
      <c r="BM833" s="172"/>
      <c r="BN833" s="172"/>
      <c r="BO833" s="172"/>
      <c r="BP833" s="172"/>
      <c r="BQ833" s="172"/>
      <c r="BR833" s="172"/>
      <c r="BS833" s="172"/>
      <c r="BT833" s="172"/>
      <c r="BU833" s="172"/>
      <c r="BV833" s="172"/>
      <c r="BW833" s="172"/>
      <c r="BX833" s="172"/>
      <c r="BY833" s="172"/>
      <c r="BZ833" s="172"/>
      <c r="CA833" s="172"/>
      <c r="CB833" s="172"/>
      <c r="CC833" s="172"/>
      <c r="CD833" s="172"/>
      <c r="CE833" s="172"/>
      <c r="CF833" s="172"/>
      <c r="CG833" s="172"/>
      <c r="CH833" s="172"/>
      <c r="CI833" s="172"/>
      <c r="CJ833" s="172"/>
      <c r="CK833" s="172"/>
      <c r="CL833" s="172"/>
      <c r="CM833" s="172"/>
      <c r="CN833" s="172"/>
      <c r="CO833" s="172"/>
      <c r="CP833" s="172"/>
      <c r="CQ833" s="172"/>
      <c r="CR833" s="172"/>
      <c r="CS833" s="172"/>
      <c r="CT833" s="172"/>
      <c r="CU833" s="172"/>
      <c r="CV833" s="172"/>
      <c r="CW833" s="172"/>
      <c r="CX833" s="172"/>
      <c r="CY833" s="172"/>
      <c r="CZ833" s="172"/>
    </row>
    <row r="834" spans="1:104" ht="11.25" customHeight="1" x14ac:dyDescent="0.25">
      <c r="A834" s="172"/>
      <c r="B834" s="172"/>
      <c r="C834" s="172"/>
      <c r="D834" s="172"/>
      <c r="E834" s="116"/>
      <c r="F834" s="119"/>
      <c r="G834" s="117"/>
      <c r="H834" s="116"/>
      <c r="I834" s="119"/>
      <c r="J834" s="172"/>
      <c r="K834" s="166"/>
      <c r="L834" s="166"/>
      <c r="M834" s="166"/>
      <c r="N834" s="166"/>
      <c r="O834" s="166"/>
      <c r="P834" s="166"/>
      <c r="Q834" s="166"/>
      <c r="R834" s="166"/>
      <c r="S834" s="172"/>
      <c r="T834" s="166"/>
      <c r="U834" s="166"/>
      <c r="V834" s="166"/>
      <c r="W834" s="166"/>
      <c r="X834" s="166"/>
      <c r="Y834" s="166"/>
      <c r="Z834" s="166"/>
      <c r="AA834" s="166"/>
      <c r="AB834" s="172"/>
      <c r="AC834" s="172"/>
      <c r="AD834" s="172"/>
      <c r="AE834" s="172"/>
      <c r="AF834" s="172"/>
      <c r="AG834" s="172"/>
      <c r="AH834" s="172"/>
      <c r="AI834" s="172"/>
      <c r="AJ834" s="172"/>
      <c r="AK834" s="172"/>
      <c r="AL834" s="174"/>
      <c r="AM834" s="172"/>
      <c r="AN834" s="172"/>
      <c r="AO834" s="172"/>
      <c r="AP834" s="172"/>
      <c r="AQ834" s="172"/>
      <c r="AR834" s="172"/>
      <c r="AS834" s="172"/>
      <c r="AT834" s="172"/>
      <c r="AU834" s="172"/>
      <c r="AV834" s="172"/>
      <c r="AW834" s="172"/>
      <c r="AX834" s="172"/>
      <c r="AY834" s="172"/>
      <c r="AZ834" s="172"/>
      <c r="BA834" s="172"/>
      <c r="BB834" s="172"/>
      <c r="BC834" s="172"/>
      <c r="BD834" s="172"/>
      <c r="BE834" s="172"/>
      <c r="BF834" s="172"/>
      <c r="BG834" s="172"/>
      <c r="BH834" s="172"/>
      <c r="BI834" s="172"/>
      <c r="BJ834" s="172"/>
      <c r="BK834" s="172"/>
      <c r="BL834" s="172"/>
      <c r="BM834" s="172"/>
      <c r="BN834" s="172"/>
      <c r="BO834" s="172"/>
      <c r="BP834" s="172"/>
      <c r="BQ834" s="172"/>
      <c r="BR834" s="172"/>
      <c r="BS834" s="172"/>
      <c r="BT834" s="172"/>
      <c r="BU834" s="172"/>
      <c r="BV834" s="172"/>
      <c r="BW834" s="172"/>
      <c r="BX834" s="172"/>
      <c r="BY834" s="172"/>
      <c r="BZ834" s="172"/>
      <c r="CA834" s="172"/>
      <c r="CB834" s="172"/>
      <c r="CC834" s="172"/>
      <c r="CD834" s="172"/>
      <c r="CE834" s="172"/>
      <c r="CF834" s="172"/>
      <c r="CG834" s="172"/>
      <c r="CH834" s="172"/>
      <c r="CI834" s="172"/>
      <c r="CJ834" s="172"/>
      <c r="CK834" s="172"/>
      <c r="CL834" s="172"/>
      <c r="CM834" s="172"/>
      <c r="CN834" s="172"/>
      <c r="CO834" s="172"/>
      <c r="CP834" s="172"/>
      <c r="CQ834" s="172"/>
      <c r="CR834" s="172"/>
      <c r="CS834" s="172"/>
      <c r="CT834" s="172"/>
      <c r="CU834" s="172"/>
      <c r="CV834" s="172"/>
      <c r="CW834" s="172"/>
      <c r="CX834" s="172"/>
      <c r="CY834" s="172"/>
      <c r="CZ834" s="172"/>
    </row>
    <row r="835" spans="1:104" ht="11.25" customHeight="1" x14ac:dyDescent="0.25">
      <c r="A835" s="172"/>
      <c r="B835" s="172"/>
      <c r="C835" s="172"/>
      <c r="D835" s="172"/>
      <c r="E835" s="116"/>
      <c r="F835" s="119"/>
      <c r="G835" s="117"/>
      <c r="H835" s="116"/>
      <c r="I835" s="119"/>
      <c r="J835" s="172"/>
      <c r="K835" s="166"/>
      <c r="L835" s="166"/>
      <c r="M835" s="166"/>
      <c r="N835" s="166"/>
      <c r="O835" s="166"/>
      <c r="P835" s="166"/>
      <c r="Q835" s="166"/>
      <c r="R835" s="166"/>
      <c r="S835" s="172"/>
      <c r="T835" s="166"/>
      <c r="U835" s="166"/>
      <c r="V835" s="166"/>
      <c r="W835" s="166"/>
      <c r="X835" s="166"/>
      <c r="Y835" s="166"/>
      <c r="Z835" s="166"/>
      <c r="AA835" s="166"/>
      <c r="AB835" s="172"/>
      <c r="AC835" s="172"/>
      <c r="AD835" s="172"/>
      <c r="AE835" s="172"/>
      <c r="AF835" s="172"/>
      <c r="AG835" s="172"/>
      <c r="AH835" s="172"/>
      <c r="AI835" s="172"/>
      <c r="AJ835" s="172"/>
      <c r="AK835" s="172"/>
      <c r="AL835" s="174"/>
      <c r="AM835" s="172"/>
      <c r="AN835" s="172"/>
      <c r="AO835" s="172"/>
      <c r="AP835" s="172"/>
      <c r="AQ835" s="172"/>
      <c r="AR835" s="172"/>
      <c r="AS835" s="172"/>
      <c r="AT835" s="172"/>
      <c r="AU835" s="172"/>
      <c r="AV835" s="172"/>
      <c r="AW835" s="172"/>
      <c r="AX835" s="172"/>
      <c r="AY835" s="172"/>
      <c r="AZ835" s="172"/>
      <c r="BA835" s="172"/>
      <c r="BB835" s="172"/>
      <c r="BC835" s="172"/>
      <c r="BD835" s="172"/>
      <c r="BE835" s="172"/>
      <c r="BF835" s="172"/>
      <c r="BG835" s="172"/>
      <c r="BH835" s="172"/>
      <c r="BI835" s="172"/>
      <c r="BJ835" s="172"/>
      <c r="BK835" s="172"/>
      <c r="BL835" s="172"/>
      <c r="BM835" s="172"/>
      <c r="BN835" s="172"/>
      <c r="BO835" s="172"/>
      <c r="BP835" s="172"/>
      <c r="BQ835" s="172"/>
      <c r="BR835" s="172"/>
      <c r="BS835" s="172"/>
      <c r="BT835" s="172"/>
      <c r="BU835" s="172"/>
      <c r="BV835" s="172"/>
      <c r="BW835" s="172"/>
      <c r="BX835" s="172"/>
      <c r="BY835" s="172"/>
      <c r="BZ835" s="172"/>
      <c r="CA835" s="172"/>
      <c r="CB835" s="172"/>
      <c r="CC835" s="172"/>
      <c r="CD835" s="172"/>
      <c r="CE835" s="172"/>
      <c r="CF835" s="172"/>
      <c r="CG835" s="172"/>
      <c r="CH835" s="172"/>
      <c r="CI835" s="172"/>
      <c r="CJ835" s="172"/>
      <c r="CK835" s="172"/>
      <c r="CL835" s="172"/>
      <c r="CM835" s="172"/>
      <c r="CN835" s="172"/>
      <c r="CO835" s="172"/>
      <c r="CP835" s="172"/>
      <c r="CQ835" s="172"/>
      <c r="CR835" s="172"/>
      <c r="CS835" s="172"/>
      <c r="CT835" s="172"/>
      <c r="CU835" s="172"/>
      <c r="CV835" s="172"/>
      <c r="CW835" s="172"/>
      <c r="CX835" s="172"/>
      <c r="CY835" s="172"/>
      <c r="CZ835" s="172"/>
    </row>
    <row r="836" spans="1:104" ht="11.25" customHeight="1" x14ac:dyDescent="0.25">
      <c r="A836" s="172"/>
      <c r="B836" s="172"/>
      <c r="C836" s="172"/>
      <c r="D836" s="172"/>
      <c r="E836" s="116"/>
      <c r="F836" s="119"/>
      <c r="G836" s="117"/>
      <c r="H836" s="116"/>
      <c r="I836" s="119"/>
      <c r="J836" s="172"/>
      <c r="K836" s="166"/>
      <c r="L836" s="166"/>
      <c r="M836" s="166"/>
      <c r="N836" s="166"/>
      <c r="O836" s="166"/>
      <c r="P836" s="166"/>
      <c r="Q836" s="166"/>
      <c r="R836" s="166"/>
      <c r="S836" s="172"/>
      <c r="T836" s="166"/>
      <c r="U836" s="166"/>
      <c r="V836" s="166"/>
      <c r="W836" s="166"/>
      <c r="X836" s="166"/>
      <c r="Y836" s="166"/>
      <c r="Z836" s="166"/>
      <c r="AA836" s="166"/>
      <c r="AB836" s="172"/>
      <c r="AC836" s="172"/>
      <c r="AD836" s="172"/>
      <c r="AE836" s="172"/>
      <c r="AF836" s="172"/>
      <c r="AG836" s="172"/>
      <c r="AH836" s="172"/>
      <c r="AI836" s="172"/>
      <c r="AJ836" s="172"/>
      <c r="AK836" s="172"/>
      <c r="AL836" s="174"/>
      <c r="AM836" s="172"/>
      <c r="AN836" s="172"/>
      <c r="AO836" s="172"/>
      <c r="AP836" s="172"/>
      <c r="AQ836" s="172"/>
      <c r="AR836" s="172"/>
      <c r="AS836" s="172"/>
      <c r="AT836" s="172"/>
      <c r="AU836" s="172"/>
      <c r="AV836" s="172"/>
      <c r="AW836" s="172"/>
      <c r="AX836" s="172"/>
      <c r="AY836" s="172"/>
      <c r="AZ836" s="172"/>
      <c r="BA836" s="172"/>
      <c r="BB836" s="172"/>
      <c r="BC836" s="172"/>
      <c r="BD836" s="172"/>
      <c r="BE836" s="172"/>
      <c r="BF836" s="172"/>
      <c r="BG836" s="172"/>
      <c r="BH836" s="172"/>
      <c r="BI836" s="172"/>
      <c r="BJ836" s="172"/>
      <c r="BK836" s="172"/>
      <c r="BL836" s="172"/>
      <c r="BM836" s="172"/>
      <c r="BN836" s="172"/>
      <c r="BO836" s="172"/>
      <c r="BP836" s="172"/>
      <c r="BQ836" s="172"/>
      <c r="BR836" s="172"/>
      <c r="BS836" s="172"/>
      <c r="BT836" s="172"/>
      <c r="BU836" s="172"/>
      <c r="BV836" s="172"/>
      <c r="BW836" s="172"/>
      <c r="BX836" s="172"/>
      <c r="BY836" s="172"/>
      <c r="BZ836" s="172"/>
      <c r="CA836" s="172"/>
      <c r="CB836" s="172"/>
      <c r="CC836" s="172"/>
      <c r="CD836" s="172"/>
      <c r="CE836" s="172"/>
      <c r="CF836" s="172"/>
      <c r="CG836" s="172"/>
      <c r="CH836" s="172"/>
      <c r="CI836" s="172"/>
      <c r="CJ836" s="172"/>
      <c r="CK836" s="172"/>
      <c r="CL836" s="172"/>
      <c r="CM836" s="172"/>
      <c r="CN836" s="172"/>
      <c r="CO836" s="172"/>
      <c r="CP836" s="172"/>
      <c r="CQ836" s="172"/>
      <c r="CR836" s="172"/>
      <c r="CS836" s="172"/>
      <c r="CT836" s="172"/>
      <c r="CU836" s="172"/>
      <c r="CV836" s="172"/>
      <c r="CW836" s="172"/>
      <c r="CX836" s="172"/>
      <c r="CY836" s="172"/>
      <c r="CZ836" s="172"/>
    </row>
    <row r="837" spans="1:104" ht="11.25" customHeight="1" x14ac:dyDescent="0.25">
      <c r="A837" s="172"/>
      <c r="B837" s="172"/>
      <c r="C837" s="172"/>
      <c r="D837" s="172"/>
      <c r="E837" s="116"/>
      <c r="F837" s="119"/>
      <c r="G837" s="117"/>
      <c r="H837" s="116"/>
      <c r="I837" s="119"/>
      <c r="J837" s="172"/>
      <c r="K837" s="166"/>
      <c r="L837" s="166"/>
      <c r="M837" s="166"/>
      <c r="N837" s="166"/>
      <c r="O837" s="166"/>
      <c r="P837" s="166"/>
      <c r="Q837" s="166"/>
      <c r="R837" s="166"/>
      <c r="S837" s="172"/>
      <c r="T837" s="166"/>
      <c r="U837" s="166"/>
      <c r="V837" s="166"/>
      <c r="W837" s="166"/>
      <c r="X837" s="166"/>
      <c r="Y837" s="166"/>
      <c r="Z837" s="166"/>
      <c r="AA837" s="166"/>
      <c r="AB837" s="172"/>
      <c r="AC837" s="172"/>
      <c r="AD837" s="172"/>
      <c r="AE837" s="172"/>
      <c r="AF837" s="172"/>
      <c r="AG837" s="172"/>
      <c r="AH837" s="172"/>
      <c r="AI837" s="172"/>
      <c r="AJ837" s="172"/>
      <c r="AK837" s="172"/>
      <c r="AL837" s="174"/>
      <c r="AM837" s="172"/>
      <c r="AN837" s="172"/>
      <c r="AO837" s="172"/>
      <c r="AP837" s="172"/>
      <c r="AQ837" s="172"/>
      <c r="AR837" s="172"/>
      <c r="AS837" s="172"/>
      <c r="AT837" s="172"/>
      <c r="AU837" s="172"/>
      <c r="AV837" s="172"/>
      <c r="AW837" s="172"/>
      <c r="AX837" s="172"/>
      <c r="AY837" s="172"/>
      <c r="AZ837" s="172"/>
      <c r="BA837" s="172"/>
      <c r="BB837" s="172"/>
      <c r="BC837" s="172"/>
      <c r="BD837" s="172"/>
      <c r="BE837" s="172"/>
      <c r="BF837" s="172"/>
      <c r="BG837" s="172"/>
      <c r="BH837" s="172"/>
      <c r="BI837" s="172"/>
      <c r="BJ837" s="172"/>
      <c r="BK837" s="172"/>
      <c r="BL837" s="172"/>
      <c r="BM837" s="172"/>
      <c r="BN837" s="172"/>
      <c r="BO837" s="172"/>
      <c r="BP837" s="172"/>
      <c r="BQ837" s="172"/>
      <c r="BR837" s="172"/>
      <c r="BS837" s="172"/>
      <c r="BT837" s="172"/>
      <c r="BU837" s="172"/>
      <c r="BV837" s="172"/>
      <c r="BW837" s="172"/>
      <c r="BX837" s="172"/>
      <c r="BY837" s="172"/>
      <c r="BZ837" s="172"/>
      <c r="CA837" s="172"/>
      <c r="CB837" s="172"/>
      <c r="CC837" s="172"/>
      <c r="CD837" s="172"/>
      <c r="CE837" s="172"/>
      <c r="CF837" s="172"/>
      <c r="CG837" s="172"/>
      <c r="CH837" s="172"/>
      <c r="CI837" s="172"/>
      <c r="CJ837" s="172"/>
      <c r="CK837" s="172"/>
      <c r="CL837" s="172"/>
      <c r="CM837" s="172"/>
      <c r="CN837" s="172"/>
      <c r="CO837" s="172"/>
      <c r="CP837" s="172"/>
      <c r="CQ837" s="172"/>
      <c r="CR837" s="172"/>
      <c r="CS837" s="172"/>
      <c r="CT837" s="172"/>
      <c r="CU837" s="172"/>
      <c r="CV837" s="172"/>
      <c r="CW837" s="172"/>
      <c r="CX837" s="172"/>
      <c r="CY837" s="172"/>
      <c r="CZ837" s="172"/>
    </row>
    <row r="838" spans="1:104" ht="11.25" customHeight="1" x14ac:dyDescent="0.25">
      <c r="A838" s="172"/>
      <c r="B838" s="172"/>
      <c r="C838" s="172"/>
      <c r="D838" s="172"/>
      <c r="E838" s="116"/>
      <c r="F838" s="119"/>
      <c r="G838" s="117"/>
      <c r="H838" s="116"/>
      <c r="I838" s="119"/>
      <c r="J838" s="172"/>
      <c r="K838" s="166"/>
      <c r="L838" s="166"/>
      <c r="M838" s="166"/>
      <c r="N838" s="166"/>
      <c r="O838" s="166"/>
      <c r="P838" s="166"/>
      <c r="Q838" s="166"/>
      <c r="R838" s="166"/>
      <c r="S838" s="172"/>
      <c r="T838" s="166"/>
      <c r="U838" s="166"/>
      <c r="V838" s="166"/>
      <c r="W838" s="166"/>
      <c r="X838" s="166"/>
      <c r="Y838" s="166"/>
      <c r="Z838" s="166"/>
      <c r="AA838" s="166"/>
      <c r="AB838" s="172"/>
      <c r="AC838" s="172"/>
      <c r="AD838" s="172"/>
      <c r="AE838" s="172"/>
      <c r="AF838" s="172"/>
      <c r="AG838" s="172"/>
      <c r="AH838" s="172"/>
      <c r="AI838" s="172"/>
      <c r="AJ838" s="172"/>
      <c r="AK838" s="172"/>
      <c r="AL838" s="174"/>
      <c r="AM838" s="172"/>
      <c r="AN838" s="172"/>
      <c r="AO838" s="172"/>
      <c r="AP838" s="172"/>
      <c r="AQ838" s="172"/>
      <c r="AR838" s="172"/>
      <c r="AS838" s="172"/>
      <c r="AT838" s="172"/>
      <c r="AU838" s="172"/>
      <c r="AV838" s="172"/>
      <c r="AW838" s="172"/>
      <c r="AX838" s="172"/>
      <c r="AY838" s="172"/>
      <c r="AZ838" s="172"/>
      <c r="BA838" s="172"/>
      <c r="BB838" s="172"/>
      <c r="BC838" s="172"/>
      <c r="BD838" s="172"/>
      <c r="BE838" s="172"/>
      <c r="BF838" s="172"/>
      <c r="BG838" s="172"/>
      <c r="BH838" s="172"/>
      <c r="BI838" s="172"/>
      <c r="BJ838" s="172"/>
      <c r="BK838" s="172"/>
      <c r="BL838" s="172"/>
      <c r="BM838" s="172"/>
      <c r="BN838" s="172"/>
      <c r="BO838" s="172"/>
      <c r="BP838" s="172"/>
      <c r="BQ838" s="172"/>
      <c r="BR838" s="172"/>
      <c r="BS838" s="172"/>
      <c r="BT838" s="172"/>
      <c r="BU838" s="172"/>
      <c r="BV838" s="172"/>
      <c r="BW838" s="172"/>
      <c r="BX838" s="172"/>
      <c r="BY838" s="172"/>
      <c r="BZ838" s="172"/>
      <c r="CA838" s="172"/>
      <c r="CB838" s="172"/>
      <c r="CC838" s="172"/>
      <c r="CD838" s="172"/>
      <c r="CE838" s="172"/>
      <c r="CF838" s="172"/>
      <c r="CG838" s="172"/>
      <c r="CH838" s="172"/>
      <c r="CI838" s="172"/>
      <c r="CJ838" s="172"/>
      <c r="CK838" s="172"/>
      <c r="CL838" s="172"/>
      <c r="CM838" s="172"/>
      <c r="CN838" s="172"/>
      <c r="CO838" s="172"/>
      <c r="CP838" s="172"/>
      <c r="CQ838" s="172"/>
      <c r="CR838" s="172"/>
      <c r="CS838" s="172"/>
      <c r="CT838" s="172"/>
      <c r="CU838" s="172"/>
      <c r="CV838" s="172"/>
      <c r="CW838" s="172"/>
      <c r="CX838" s="172"/>
      <c r="CY838" s="172"/>
      <c r="CZ838" s="172"/>
    </row>
    <row r="839" spans="1:104" ht="11.25" customHeight="1" x14ac:dyDescent="0.25">
      <c r="A839" s="172"/>
      <c r="B839" s="172"/>
      <c r="C839" s="172"/>
      <c r="D839" s="172"/>
      <c r="E839" s="116"/>
      <c r="F839" s="119"/>
      <c r="G839" s="117"/>
      <c r="H839" s="116"/>
      <c r="I839" s="119"/>
      <c r="J839" s="172"/>
      <c r="K839" s="166"/>
      <c r="L839" s="166"/>
      <c r="M839" s="166"/>
      <c r="N839" s="166"/>
      <c r="O839" s="166"/>
      <c r="P839" s="166"/>
      <c r="Q839" s="166"/>
      <c r="R839" s="166"/>
      <c r="S839" s="172"/>
      <c r="T839" s="166"/>
      <c r="U839" s="166"/>
      <c r="V839" s="166"/>
      <c r="W839" s="166"/>
      <c r="X839" s="166"/>
      <c r="Y839" s="166"/>
      <c r="Z839" s="166"/>
      <c r="AA839" s="166"/>
      <c r="AB839" s="172"/>
      <c r="AC839" s="172"/>
      <c r="AD839" s="172"/>
      <c r="AE839" s="172"/>
      <c r="AF839" s="172"/>
      <c r="AG839" s="172"/>
      <c r="AH839" s="172"/>
      <c r="AI839" s="172"/>
      <c r="AJ839" s="172"/>
      <c r="AK839" s="172"/>
      <c r="AL839" s="174"/>
      <c r="AM839" s="172"/>
      <c r="AN839" s="172"/>
      <c r="AO839" s="172"/>
      <c r="AP839" s="172"/>
      <c r="AQ839" s="172"/>
      <c r="AR839" s="172"/>
      <c r="AS839" s="172"/>
      <c r="AT839" s="172"/>
      <c r="AU839" s="172"/>
      <c r="AV839" s="172"/>
      <c r="AW839" s="172"/>
      <c r="AX839" s="172"/>
      <c r="AY839" s="172"/>
      <c r="AZ839" s="172"/>
      <c r="BA839" s="172"/>
      <c r="BB839" s="172"/>
      <c r="BC839" s="172"/>
      <c r="BD839" s="172"/>
      <c r="BE839" s="172"/>
      <c r="BF839" s="172"/>
      <c r="BG839" s="172"/>
      <c r="BH839" s="172"/>
      <c r="BI839" s="172"/>
      <c r="BJ839" s="172"/>
      <c r="BK839" s="172"/>
      <c r="BL839" s="172"/>
      <c r="BM839" s="172"/>
      <c r="BN839" s="172"/>
      <c r="BO839" s="172"/>
      <c r="BP839" s="172"/>
      <c r="BQ839" s="172"/>
      <c r="BR839" s="172"/>
      <c r="BS839" s="172"/>
      <c r="BT839" s="172"/>
      <c r="BU839" s="172"/>
      <c r="BV839" s="172"/>
      <c r="BW839" s="172"/>
      <c r="BX839" s="172"/>
      <c r="BY839" s="172"/>
      <c r="BZ839" s="172"/>
      <c r="CA839" s="172"/>
      <c r="CB839" s="172"/>
      <c r="CC839" s="172"/>
      <c r="CD839" s="172"/>
      <c r="CE839" s="172"/>
      <c r="CF839" s="172"/>
      <c r="CG839" s="172"/>
      <c r="CH839" s="172"/>
      <c r="CI839" s="172"/>
      <c r="CJ839" s="172"/>
      <c r="CK839" s="172"/>
      <c r="CL839" s="172"/>
      <c r="CM839" s="172"/>
      <c r="CN839" s="172"/>
      <c r="CO839" s="172"/>
      <c r="CP839" s="172"/>
      <c r="CQ839" s="172"/>
      <c r="CR839" s="172"/>
      <c r="CS839" s="172"/>
      <c r="CT839" s="172"/>
      <c r="CU839" s="172"/>
      <c r="CV839" s="172"/>
      <c r="CW839" s="172"/>
      <c r="CX839" s="172"/>
      <c r="CY839" s="172"/>
      <c r="CZ839" s="172"/>
    </row>
    <row r="840" spans="1:104" ht="11.25" customHeight="1" x14ac:dyDescent="0.25">
      <c r="A840" s="172"/>
      <c r="B840" s="172"/>
      <c r="C840" s="172"/>
      <c r="D840" s="172"/>
      <c r="E840" s="116"/>
      <c r="F840" s="119"/>
      <c r="G840" s="117"/>
      <c r="H840" s="116"/>
      <c r="I840" s="119"/>
      <c r="J840" s="172"/>
      <c r="K840" s="166"/>
      <c r="L840" s="166"/>
      <c r="M840" s="166"/>
      <c r="N840" s="166"/>
      <c r="O840" s="166"/>
      <c r="P840" s="166"/>
      <c r="Q840" s="166"/>
      <c r="R840" s="166"/>
      <c r="S840" s="172"/>
      <c r="T840" s="166"/>
      <c r="U840" s="166"/>
      <c r="V840" s="166"/>
      <c r="W840" s="166"/>
      <c r="X840" s="166"/>
      <c r="Y840" s="166"/>
      <c r="Z840" s="166"/>
      <c r="AA840" s="166"/>
      <c r="AB840" s="172"/>
      <c r="AC840" s="172"/>
      <c r="AD840" s="172"/>
      <c r="AE840" s="172"/>
      <c r="AF840" s="172"/>
      <c r="AG840" s="172"/>
      <c r="AH840" s="172"/>
      <c r="AI840" s="172"/>
      <c r="AJ840" s="172"/>
      <c r="AK840" s="172"/>
      <c r="AL840" s="174"/>
      <c r="AM840" s="172"/>
      <c r="AN840" s="172"/>
      <c r="AO840" s="172"/>
      <c r="AP840" s="172"/>
      <c r="AQ840" s="172"/>
      <c r="AR840" s="172"/>
      <c r="AS840" s="172"/>
      <c r="AT840" s="172"/>
      <c r="AU840" s="172"/>
      <c r="AV840" s="172"/>
      <c r="AW840" s="172"/>
      <c r="AX840" s="172"/>
      <c r="AY840" s="172"/>
      <c r="AZ840" s="172"/>
      <c r="BA840" s="172"/>
      <c r="BB840" s="172"/>
      <c r="BC840" s="172"/>
      <c r="BD840" s="172"/>
      <c r="BE840" s="172"/>
      <c r="BF840" s="172"/>
      <c r="BG840" s="172"/>
      <c r="BH840" s="172"/>
      <c r="BI840" s="172"/>
      <c r="BJ840" s="172"/>
      <c r="BK840" s="172"/>
      <c r="BL840" s="172"/>
      <c r="BM840" s="172"/>
      <c r="BN840" s="172"/>
      <c r="BO840" s="172"/>
      <c r="BP840" s="172"/>
      <c r="BQ840" s="172"/>
      <c r="BR840" s="172"/>
      <c r="BS840" s="172"/>
      <c r="BT840" s="172"/>
      <c r="BU840" s="172"/>
      <c r="BV840" s="172"/>
      <c r="BW840" s="172"/>
      <c r="BX840" s="172"/>
      <c r="BY840" s="172"/>
      <c r="BZ840" s="172"/>
      <c r="CA840" s="172"/>
      <c r="CB840" s="172"/>
      <c r="CC840" s="172"/>
      <c r="CD840" s="172"/>
      <c r="CE840" s="172"/>
      <c r="CF840" s="172"/>
      <c r="CG840" s="172"/>
      <c r="CH840" s="172"/>
      <c r="CI840" s="172"/>
      <c r="CJ840" s="172"/>
      <c r="CK840" s="172"/>
      <c r="CL840" s="172"/>
      <c r="CM840" s="172"/>
      <c r="CN840" s="172"/>
      <c r="CO840" s="172"/>
      <c r="CP840" s="172"/>
      <c r="CQ840" s="172"/>
      <c r="CR840" s="172"/>
      <c r="CS840" s="172"/>
      <c r="CT840" s="172"/>
      <c r="CU840" s="172"/>
      <c r="CV840" s="172"/>
      <c r="CW840" s="172"/>
      <c r="CX840" s="172"/>
      <c r="CY840" s="172"/>
      <c r="CZ840" s="172"/>
    </row>
    <row r="841" spans="1:104" ht="11.25" customHeight="1" x14ac:dyDescent="0.25">
      <c r="A841" s="172"/>
      <c r="B841" s="172"/>
      <c r="C841" s="172"/>
      <c r="D841" s="172"/>
      <c r="E841" s="116"/>
      <c r="F841" s="119"/>
      <c r="G841" s="117"/>
      <c r="H841" s="116"/>
      <c r="I841" s="119"/>
      <c r="J841" s="172"/>
      <c r="K841" s="166"/>
      <c r="L841" s="166"/>
      <c r="M841" s="166"/>
      <c r="N841" s="166"/>
      <c r="O841" s="166"/>
      <c r="P841" s="166"/>
      <c r="Q841" s="166"/>
      <c r="R841" s="166"/>
      <c r="S841" s="172"/>
      <c r="T841" s="166"/>
      <c r="U841" s="166"/>
      <c r="V841" s="166"/>
      <c r="W841" s="166"/>
      <c r="X841" s="166"/>
      <c r="Y841" s="166"/>
      <c r="Z841" s="166"/>
      <c r="AA841" s="166"/>
      <c r="AB841" s="172"/>
      <c r="AC841" s="172"/>
      <c r="AD841" s="172"/>
      <c r="AE841" s="172"/>
      <c r="AF841" s="172"/>
      <c r="AG841" s="172"/>
      <c r="AH841" s="172"/>
      <c r="AI841" s="172"/>
      <c r="AJ841" s="172"/>
      <c r="AK841" s="172"/>
      <c r="AL841" s="174"/>
      <c r="AM841" s="172"/>
      <c r="AN841" s="172"/>
      <c r="AO841" s="172"/>
      <c r="AP841" s="172"/>
      <c r="AQ841" s="172"/>
      <c r="AR841" s="172"/>
      <c r="AS841" s="172"/>
      <c r="AT841" s="172"/>
      <c r="AU841" s="172"/>
      <c r="AV841" s="172"/>
      <c r="AW841" s="172"/>
      <c r="AX841" s="172"/>
      <c r="AY841" s="172"/>
      <c r="AZ841" s="172"/>
      <c r="BA841" s="172"/>
      <c r="BB841" s="172"/>
      <c r="BC841" s="172"/>
      <c r="BD841" s="172"/>
      <c r="BE841" s="172"/>
      <c r="BF841" s="172"/>
      <c r="BG841" s="172"/>
      <c r="BH841" s="172"/>
      <c r="BI841" s="172"/>
      <c r="BJ841" s="172"/>
      <c r="BK841" s="172"/>
      <c r="BL841" s="172"/>
      <c r="BM841" s="172"/>
      <c r="BN841" s="172"/>
      <c r="BO841" s="172"/>
      <c r="BP841" s="172"/>
      <c r="BQ841" s="172"/>
      <c r="BR841" s="172"/>
      <c r="BS841" s="172"/>
      <c r="BT841" s="172"/>
      <c r="BU841" s="172"/>
      <c r="BV841" s="172"/>
      <c r="BW841" s="172"/>
      <c r="BX841" s="172"/>
      <c r="BY841" s="172"/>
      <c r="BZ841" s="172"/>
      <c r="CA841" s="172"/>
      <c r="CB841" s="172"/>
      <c r="CC841" s="172"/>
      <c r="CD841" s="172"/>
      <c r="CE841" s="172"/>
      <c r="CF841" s="172"/>
      <c r="CG841" s="172"/>
      <c r="CH841" s="172"/>
      <c r="CI841" s="172"/>
      <c r="CJ841" s="172"/>
      <c r="CK841" s="172"/>
      <c r="CL841" s="172"/>
      <c r="CM841" s="172"/>
      <c r="CN841" s="172"/>
      <c r="CO841" s="172"/>
      <c r="CP841" s="172"/>
      <c r="CQ841" s="172"/>
      <c r="CR841" s="172"/>
      <c r="CS841" s="172"/>
      <c r="CT841" s="172"/>
      <c r="CU841" s="172"/>
      <c r="CV841" s="172"/>
      <c r="CW841" s="172"/>
      <c r="CX841" s="172"/>
      <c r="CY841" s="172"/>
      <c r="CZ841" s="172"/>
    </row>
    <row r="842" spans="1:104" ht="11.25" customHeight="1" x14ac:dyDescent="0.25">
      <c r="A842" s="172"/>
      <c r="B842" s="172"/>
      <c r="C842" s="172"/>
      <c r="D842" s="172"/>
      <c r="E842" s="116"/>
      <c r="F842" s="119"/>
      <c r="G842" s="117"/>
      <c r="H842" s="116"/>
      <c r="I842" s="119"/>
      <c r="J842" s="172"/>
      <c r="K842" s="166"/>
      <c r="L842" s="166"/>
      <c r="M842" s="166"/>
      <c r="N842" s="166"/>
      <c r="O842" s="166"/>
      <c r="P842" s="166"/>
      <c r="Q842" s="166"/>
      <c r="R842" s="166"/>
      <c r="S842" s="172"/>
      <c r="T842" s="166"/>
      <c r="U842" s="166"/>
      <c r="V842" s="166"/>
      <c r="W842" s="166"/>
      <c r="X842" s="166"/>
      <c r="Y842" s="166"/>
      <c r="Z842" s="166"/>
      <c r="AA842" s="166"/>
      <c r="AB842" s="172"/>
      <c r="AC842" s="172"/>
      <c r="AD842" s="172"/>
      <c r="AE842" s="172"/>
      <c r="AF842" s="172"/>
      <c r="AG842" s="172"/>
      <c r="AH842" s="172"/>
      <c r="AI842" s="172"/>
      <c r="AJ842" s="172"/>
      <c r="AK842" s="172"/>
      <c r="AL842" s="174"/>
      <c r="AM842" s="172"/>
      <c r="AN842" s="172"/>
      <c r="AO842" s="172"/>
      <c r="AP842" s="172"/>
      <c r="AQ842" s="172"/>
      <c r="AR842" s="172"/>
      <c r="AS842" s="172"/>
      <c r="AT842" s="172"/>
      <c r="AU842" s="172"/>
      <c r="AV842" s="172"/>
      <c r="AW842" s="172"/>
      <c r="AX842" s="172"/>
      <c r="AY842" s="172"/>
      <c r="AZ842" s="172"/>
      <c r="BA842" s="172"/>
      <c r="BB842" s="172"/>
      <c r="BC842" s="172"/>
      <c r="BD842" s="172"/>
      <c r="BE842" s="172"/>
      <c r="BF842" s="172"/>
      <c r="BG842" s="172"/>
      <c r="BH842" s="172"/>
      <c r="BI842" s="172"/>
      <c r="BJ842" s="172"/>
      <c r="BK842" s="172"/>
      <c r="BL842" s="172"/>
      <c r="BM842" s="172"/>
      <c r="BN842" s="172"/>
      <c r="BO842" s="172"/>
      <c r="BP842" s="172"/>
      <c r="BQ842" s="172"/>
      <c r="BR842" s="172"/>
      <c r="BS842" s="172"/>
      <c r="BT842" s="172"/>
      <c r="BU842" s="172"/>
      <c r="BV842" s="172"/>
      <c r="BW842" s="172"/>
      <c r="BX842" s="172"/>
      <c r="BY842" s="172"/>
      <c r="BZ842" s="172"/>
      <c r="CA842" s="172"/>
      <c r="CB842" s="172"/>
      <c r="CC842" s="172"/>
      <c r="CD842" s="172"/>
      <c r="CE842" s="172"/>
      <c r="CF842" s="172"/>
      <c r="CG842" s="172"/>
      <c r="CH842" s="172"/>
      <c r="CI842" s="172"/>
      <c r="CJ842" s="172"/>
      <c r="CK842" s="172"/>
      <c r="CL842" s="172"/>
      <c r="CM842" s="172"/>
      <c r="CN842" s="172"/>
      <c r="CO842" s="172"/>
      <c r="CP842" s="172"/>
      <c r="CQ842" s="172"/>
      <c r="CR842" s="172"/>
      <c r="CS842" s="172"/>
      <c r="CT842" s="172"/>
      <c r="CU842" s="172"/>
      <c r="CV842" s="172"/>
      <c r="CW842" s="172"/>
      <c r="CX842" s="172"/>
      <c r="CY842" s="172"/>
      <c r="CZ842" s="172"/>
    </row>
    <row r="843" spans="1:104" ht="11.25" customHeight="1" x14ac:dyDescent="0.25">
      <c r="A843" s="172"/>
      <c r="B843" s="172"/>
      <c r="C843" s="172"/>
      <c r="D843" s="172"/>
      <c r="E843" s="116"/>
      <c r="F843" s="119"/>
      <c r="G843" s="117"/>
      <c r="H843" s="116"/>
      <c r="I843" s="119"/>
      <c r="J843" s="172"/>
      <c r="K843" s="166"/>
      <c r="L843" s="166"/>
      <c r="M843" s="166"/>
      <c r="N843" s="166"/>
      <c r="O843" s="166"/>
      <c r="P843" s="166"/>
      <c r="Q843" s="166"/>
      <c r="R843" s="166"/>
      <c r="S843" s="172"/>
      <c r="T843" s="166"/>
      <c r="U843" s="166"/>
      <c r="V843" s="166"/>
      <c r="W843" s="166"/>
      <c r="X843" s="166"/>
      <c r="Y843" s="166"/>
      <c r="Z843" s="166"/>
      <c r="AA843" s="166"/>
      <c r="AB843" s="172"/>
      <c r="AC843" s="172"/>
      <c r="AD843" s="172"/>
      <c r="AE843" s="172"/>
      <c r="AF843" s="172"/>
      <c r="AG843" s="172"/>
      <c r="AH843" s="172"/>
      <c r="AI843" s="172"/>
      <c r="AJ843" s="172"/>
      <c r="AK843" s="172"/>
      <c r="AL843" s="174"/>
      <c r="AM843" s="172"/>
      <c r="AN843" s="172"/>
      <c r="AO843" s="172"/>
      <c r="AP843" s="172"/>
      <c r="AQ843" s="172"/>
      <c r="AR843" s="172"/>
      <c r="AS843" s="172"/>
      <c r="AT843" s="172"/>
      <c r="AU843" s="172"/>
      <c r="AV843" s="172"/>
      <c r="AW843" s="172"/>
      <c r="AX843" s="172"/>
      <c r="AY843" s="172"/>
      <c r="AZ843" s="172"/>
      <c r="BA843" s="172"/>
      <c r="BB843" s="172"/>
      <c r="BC843" s="172"/>
      <c r="BD843" s="172"/>
      <c r="BE843" s="172"/>
      <c r="BF843" s="172"/>
      <c r="BG843" s="172"/>
      <c r="BH843" s="172"/>
      <c r="BI843" s="172"/>
      <c r="BJ843" s="172"/>
      <c r="BK843" s="172"/>
      <c r="BL843" s="172"/>
      <c r="BM843" s="172"/>
      <c r="BN843" s="172"/>
      <c r="BO843" s="172"/>
      <c r="BP843" s="172"/>
      <c r="BQ843" s="172"/>
      <c r="BR843" s="172"/>
      <c r="BS843" s="172"/>
      <c r="BT843" s="172"/>
      <c r="BU843" s="172"/>
      <c r="BV843" s="172"/>
      <c r="BW843" s="172"/>
      <c r="BX843" s="172"/>
      <c r="BY843" s="172"/>
      <c r="BZ843" s="172"/>
      <c r="CA843" s="172"/>
      <c r="CB843" s="172"/>
      <c r="CC843" s="172"/>
      <c r="CD843" s="172"/>
      <c r="CE843" s="172"/>
      <c r="CF843" s="172"/>
      <c r="CG843" s="172"/>
      <c r="CH843" s="172"/>
      <c r="CI843" s="172"/>
      <c r="CJ843" s="172"/>
      <c r="CK843" s="172"/>
      <c r="CL843" s="172"/>
      <c r="CM843" s="172"/>
      <c r="CN843" s="172"/>
      <c r="CO843" s="172"/>
      <c r="CP843" s="172"/>
      <c r="CQ843" s="172"/>
      <c r="CR843" s="172"/>
      <c r="CS843" s="172"/>
      <c r="CT843" s="172"/>
      <c r="CU843" s="172"/>
      <c r="CV843" s="172"/>
      <c r="CW843" s="172"/>
      <c r="CX843" s="172"/>
      <c r="CY843" s="172"/>
      <c r="CZ843" s="172"/>
    </row>
    <row r="844" spans="1:104" ht="11.25" customHeight="1" x14ac:dyDescent="0.25">
      <c r="A844" s="172"/>
      <c r="B844" s="172"/>
      <c r="C844" s="172"/>
      <c r="D844" s="172"/>
      <c r="E844" s="116"/>
      <c r="F844" s="119"/>
      <c r="G844" s="117"/>
      <c r="H844" s="116"/>
      <c r="I844" s="119"/>
      <c r="J844" s="172"/>
      <c r="K844" s="166"/>
      <c r="L844" s="166"/>
      <c r="M844" s="166"/>
      <c r="N844" s="166"/>
      <c r="O844" s="166"/>
      <c r="P844" s="166"/>
      <c r="Q844" s="166"/>
      <c r="R844" s="166"/>
      <c r="S844" s="172"/>
      <c r="T844" s="166"/>
      <c r="U844" s="166"/>
      <c r="V844" s="166"/>
      <c r="W844" s="166"/>
      <c r="X844" s="166"/>
      <c r="Y844" s="166"/>
      <c r="Z844" s="166"/>
      <c r="AA844" s="166"/>
      <c r="AB844" s="172"/>
      <c r="AC844" s="172"/>
      <c r="AD844" s="172"/>
      <c r="AE844" s="172"/>
      <c r="AF844" s="172"/>
      <c r="AG844" s="172"/>
      <c r="AH844" s="172"/>
      <c r="AI844" s="172"/>
      <c r="AJ844" s="172"/>
      <c r="AK844" s="172"/>
      <c r="AL844" s="174"/>
      <c r="AM844" s="172"/>
      <c r="AN844" s="172"/>
      <c r="AO844" s="172"/>
      <c r="AP844" s="172"/>
      <c r="AQ844" s="172"/>
      <c r="AR844" s="172"/>
      <c r="AS844" s="172"/>
      <c r="AT844" s="172"/>
      <c r="AU844" s="172"/>
      <c r="AV844" s="172"/>
      <c r="AW844" s="172"/>
      <c r="AX844" s="172"/>
      <c r="AY844" s="172"/>
      <c r="AZ844" s="172"/>
      <c r="BA844" s="172"/>
      <c r="BB844" s="172"/>
      <c r="BC844" s="172"/>
      <c r="BD844" s="172"/>
      <c r="BE844" s="172"/>
      <c r="BF844" s="172"/>
      <c r="BG844" s="172"/>
      <c r="BH844" s="172"/>
      <c r="BI844" s="172"/>
      <c r="BJ844" s="172"/>
      <c r="BK844" s="172"/>
      <c r="BL844" s="172"/>
      <c r="BM844" s="172"/>
      <c r="BN844" s="172"/>
      <c r="BO844" s="172"/>
      <c r="BP844" s="172"/>
      <c r="BQ844" s="172"/>
      <c r="BR844" s="172"/>
      <c r="BS844" s="172"/>
      <c r="BT844" s="172"/>
      <c r="BU844" s="172"/>
      <c r="BV844" s="172"/>
      <c r="BW844" s="172"/>
      <c r="BX844" s="172"/>
      <c r="BY844" s="172"/>
      <c r="BZ844" s="172"/>
      <c r="CA844" s="172"/>
      <c r="CB844" s="172"/>
      <c r="CC844" s="172"/>
      <c r="CD844" s="172"/>
      <c r="CE844" s="172"/>
      <c r="CF844" s="172"/>
      <c r="CG844" s="172"/>
      <c r="CH844" s="172"/>
      <c r="CI844" s="172"/>
      <c r="CJ844" s="172"/>
      <c r="CK844" s="172"/>
      <c r="CL844" s="172"/>
      <c r="CM844" s="172"/>
      <c r="CN844" s="172"/>
      <c r="CO844" s="172"/>
      <c r="CP844" s="172"/>
      <c r="CQ844" s="172"/>
      <c r="CR844" s="172"/>
      <c r="CS844" s="172"/>
      <c r="CT844" s="172"/>
      <c r="CU844" s="172"/>
      <c r="CV844" s="172"/>
      <c r="CW844" s="172"/>
      <c r="CX844" s="172"/>
      <c r="CY844" s="172"/>
      <c r="CZ844" s="172"/>
    </row>
    <row r="845" spans="1:104" ht="11.25" customHeight="1" x14ac:dyDescent="0.25">
      <c r="A845" s="172"/>
      <c r="B845" s="172"/>
      <c r="C845" s="172"/>
      <c r="D845" s="172"/>
      <c r="E845" s="116"/>
      <c r="F845" s="119"/>
      <c r="G845" s="117"/>
      <c r="H845" s="116"/>
      <c r="I845" s="119"/>
      <c r="J845" s="172"/>
      <c r="K845" s="166"/>
      <c r="L845" s="166"/>
      <c r="M845" s="166"/>
      <c r="N845" s="166"/>
      <c r="O845" s="166"/>
      <c r="P845" s="166"/>
      <c r="Q845" s="166"/>
      <c r="R845" s="166"/>
      <c r="S845" s="172"/>
      <c r="T845" s="166"/>
      <c r="U845" s="166"/>
      <c r="V845" s="166"/>
      <c r="W845" s="166"/>
      <c r="X845" s="166"/>
      <c r="Y845" s="166"/>
      <c r="Z845" s="166"/>
      <c r="AA845" s="166"/>
      <c r="AB845" s="172"/>
      <c r="AC845" s="172"/>
      <c r="AD845" s="172"/>
      <c r="AE845" s="172"/>
      <c r="AF845" s="172"/>
      <c r="AG845" s="172"/>
      <c r="AH845" s="172"/>
      <c r="AI845" s="172"/>
      <c r="AJ845" s="172"/>
      <c r="AK845" s="172"/>
      <c r="AL845" s="174"/>
      <c r="AM845" s="172"/>
      <c r="AN845" s="172"/>
      <c r="AO845" s="172"/>
      <c r="AP845" s="172"/>
      <c r="AQ845" s="172"/>
      <c r="AR845" s="172"/>
      <c r="AS845" s="172"/>
      <c r="AT845" s="172"/>
      <c r="AU845" s="172"/>
      <c r="AV845" s="172"/>
      <c r="AW845" s="172"/>
      <c r="AX845" s="172"/>
      <c r="AY845" s="172"/>
      <c r="AZ845" s="172"/>
      <c r="BA845" s="172"/>
      <c r="BB845" s="172"/>
      <c r="BC845" s="172"/>
      <c r="BD845" s="172"/>
      <c r="BE845" s="172"/>
      <c r="BF845" s="172"/>
      <c r="BG845" s="172"/>
      <c r="BH845" s="172"/>
      <c r="BI845" s="172"/>
      <c r="BJ845" s="172"/>
      <c r="BK845" s="172"/>
      <c r="BL845" s="172"/>
      <c r="BM845" s="172"/>
      <c r="BN845" s="172"/>
      <c r="BO845" s="172"/>
      <c r="BP845" s="172"/>
      <c r="BQ845" s="172"/>
      <c r="BR845" s="172"/>
      <c r="BS845" s="172"/>
      <c r="BT845" s="172"/>
      <c r="BU845" s="172"/>
      <c r="BV845" s="172"/>
      <c r="BW845" s="172"/>
      <c r="BX845" s="172"/>
      <c r="BY845" s="172"/>
      <c r="BZ845" s="172"/>
      <c r="CA845" s="172"/>
      <c r="CB845" s="172"/>
      <c r="CC845" s="172"/>
      <c r="CD845" s="172"/>
      <c r="CE845" s="172"/>
      <c r="CF845" s="172"/>
      <c r="CG845" s="172"/>
      <c r="CH845" s="172"/>
      <c r="CI845" s="172"/>
      <c r="CJ845" s="172"/>
      <c r="CK845" s="172"/>
      <c r="CL845" s="172"/>
      <c r="CM845" s="172"/>
      <c r="CN845" s="172"/>
      <c r="CO845" s="172"/>
      <c r="CP845" s="172"/>
      <c r="CQ845" s="172"/>
      <c r="CR845" s="172"/>
      <c r="CS845" s="172"/>
      <c r="CT845" s="172"/>
      <c r="CU845" s="172"/>
      <c r="CV845" s="172"/>
      <c r="CW845" s="172"/>
      <c r="CX845" s="172"/>
      <c r="CY845" s="172"/>
      <c r="CZ845" s="172"/>
    </row>
    <row r="846" spans="1:104" ht="11.25" customHeight="1" x14ac:dyDescent="0.25">
      <c r="A846" s="172"/>
      <c r="B846" s="172"/>
      <c r="C846" s="172"/>
      <c r="D846" s="172"/>
      <c r="E846" s="116"/>
      <c r="F846" s="119"/>
      <c r="G846" s="117"/>
      <c r="H846" s="116"/>
      <c r="I846" s="119"/>
      <c r="J846" s="172"/>
      <c r="K846" s="166"/>
      <c r="L846" s="166"/>
      <c r="M846" s="166"/>
      <c r="N846" s="166"/>
      <c r="O846" s="166"/>
      <c r="P846" s="166"/>
      <c r="Q846" s="166"/>
      <c r="R846" s="166"/>
      <c r="S846" s="172"/>
      <c r="T846" s="166"/>
      <c r="U846" s="166"/>
      <c r="V846" s="166"/>
      <c r="W846" s="166"/>
      <c r="X846" s="166"/>
      <c r="Y846" s="166"/>
      <c r="Z846" s="166"/>
      <c r="AA846" s="166"/>
      <c r="AB846" s="172"/>
      <c r="AC846" s="172"/>
      <c r="AD846" s="172"/>
      <c r="AE846" s="172"/>
      <c r="AF846" s="172"/>
      <c r="AG846" s="172"/>
      <c r="AH846" s="172"/>
      <c r="AI846" s="172"/>
      <c r="AJ846" s="172"/>
      <c r="AK846" s="172"/>
      <c r="AL846" s="174"/>
      <c r="AM846" s="172"/>
      <c r="AN846" s="172"/>
      <c r="AO846" s="172"/>
      <c r="AP846" s="172"/>
      <c r="AQ846" s="172"/>
      <c r="AR846" s="172"/>
      <c r="AS846" s="172"/>
      <c r="AT846" s="172"/>
      <c r="AU846" s="172"/>
      <c r="AV846" s="172"/>
      <c r="AW846" s="172"/>
      <c r="AX846" s="172"/>
      <c r="AY846" s="172"/>
      <c r="AZ846" s="172"/>
      <c r="BA846" s="172"/>
      <c r="BB846" s="172"/>
      <c r="BC846" s="172"/>
      <c r="BD846" s="172"/>
      <c r="BE846" s="172"/>
      <c r="BF846" s="172"/>
      <c r="BG846" s="172"/>
      <c r="BH846" s="172"/>
      <c r="BI846" s="172"/>
      <c r="BJ846" s="172"/>
      <c r="BK846" s="172"/>
      <c r="BL846" s="172"/>
      <c r="BM846" s="172"/>
      <c r="BN846" s="172"/>
      <c r="BO846" s="172"/>
      <c r="BP846" s="172"/>
      <c r="BQ846" s="172"/>
      <c r="BR846" s="172"/>
      <c r="BS846" s="172"/>
      <c r="BT846" s="172"/>
      <c r="BU846" s="172"/>
      <c r="BV846" s="172"/>
      <c r="BW846" s="172"/>
      <c r="BX846" s="172"/>
      <c r="BY846" s="172"/>
      <c r="BZ846" s="172"/>
      <c r="CA846" s="172"/>
      <c r="CB846" s="172"/>
      <c r="CC846" s="172"/>
      <c r="CD846" s="172"/>
      <c r="CE846" s="172"/>
      <c r="CF846" s="172"/>
      <c r="CG846" s="172"/>
      <c r="CH846" s="172"/>
      <c r="CI846" s="172"/>
      <c r="CJ846" s="172"/>
      <c r="CK846" s="172"/>
      <c r="CL846" s="172"/>
      <c r="CM846" s="172"/>
      <c r="CN846" s="172"/>
      <c r="CO846" s="172"/>
      <c r="CP846" s="172"/>
      <c r="CQ846" s="172"/>
      <c r="CR846" s="172"/>
      <c r="CS846" s="172"/>
      <c r="CT846" s="172"/>
      <c r="CU846" s="172"/>
      <c r="CV846" s="172"/>
      <c r="CW846" s="172"/>
      <c r="CX846" s="172"/>
      <c r="CY846" s="172"/>
      <c r="CZ846" s="172"/>
    </row>
    <row r="847" spans="1:104" ht="11.25" customHeight="1" x14ac:dyDescent="0.25">
      <c r="A847" s="172"/>
      <c r="B847" s="172"/>
      <c r="C847" s="172"/>
      <c r="D847" s="172"/>
      <c r="E847" s="116"/>
      <c r="F847" s="119"/>
      <c r="G847" s="117"/>
      <c r="H847" s="116"/>
      <c r="I847" s="119"/>
      <c r="J847" s="172"/>
      <c r="K847" s="166"/>
      <c r="L847" s="166"/>
      <c r="M847" s="166"/>
      <c r="N847" s="166"/>
      <c r="O847" s="166"/>
      <c r="P847" s="166"/>
      <c r="Q847" s="166"/>
      <c r="R847" s="166"/>
      <c r="S847" s="172"/>
      <c r="T847" s="166"/>
      <c r="U847" s="166"/>
      <c r="V847" s="166"/>
      <c r="W847" s="166"/>
      <c r="X847" s="166"/>
      <c r="Y847" s="166"/>
      <c r="Z847" s="166"/>
      <c r="AA847" s="166"/>
      <c r="AB847" s="172"/>
      <c r="AC847" s="172"/>
      <c r="AD847" s="172"/>
      <c r="AE847" s="172"/>
      <c r="AF847" s="172"/>
      <c r="AG847" s="172"/>
      <c r="AH847" s="172"/>
      <c r="AI847" s="172"/>
      <c r="AJ847" s="172"/>
      <c r="AK847" s="172"/>
      <c r="AL847" s="174"/>
      <c r="AM847" s="172"/>
      <c r="AN847" s="172"/>
      <c r="AO847" s="172"/>
      <c r="AP847" s="172"/>
      <c r="AQ847" s="172"/>
      <c r="AR847" s="172"/>
      <c r="AS847" s="172"/>
      <c r="AT847" s="172"/>
      <c r="AU847" s="172"/>
      <c r="AV847" s="172"/>
      <c r="AW847" s="172"/>
      <c r="AX847" s="172"/>
      <c r="AY847" s="172"/>
      <c r="AZ847" s="172"/>
      <c r="BA847" s="172"/>
      <c r="BB847" s="172"/>
      <c r="BC847" s="172"/>
      <c r="BD847" s="172"/>
      <c r="BE847" s="172"/>
      <c r="BF847" s="172"/>
      <c r="BG847" s="172"/>
      <c r="BH847" s="172"/>
      <c r="BI847" s="172"/>
      <c r="BJ847" s="172"/>
      <c r="BK847" s="172"/>
      <c r="BL847" s="172"/>
      <c r="BM847" s="172"/>
      <c r="BN847" s="172"/>
      <c r="BO847" s="172"/>
      <c r="BP847" s="172"/>
      <c r="BQ847" s="172"/>
      <c r="BR847" s="172"/>
      <c r="BS847" s="172"/>
      <c r="BT847" s="172"/>
      <c r="BU847" s="172"/>
      <c r="BV847" s="172"/>
      <c r="BW847" s="172"/>
      <c r="BX847" s="172"/>
      <c r="BY847" s="172"/>
      <c r="BZ847" s="172"/>
      <c r="CA847" s="172"/>
      <c r="CB847" s="172"/>
      <c r="CC847" s="172"/>
      <c r="CD847" s="172"/>
      <c r="CE847" s="172"/>
      <c r="CF847" s="172"/>
      <c r="CG847" s="172"/>
      <c r="CH847" s="172"/>
      <c r="CI847" s="172"/>
      <c r="CJ847" s="172"/>
      <c r="CK847" s="172"/>
      <c r="CL847" s="172"/>
      <c r="CM847" s="172"/>
      <c r="CN847" s="172"/>
      <c r="CO847" s="172"/>
      <c r="CP847" s="172"/>
      <c r="CQ847" s="172"/>
      <c r="CR847" s="172"/>
      <c r="CS847" s="172"/>
      <c r="CT847" s="172"/>
      <c r="CU847" s="172"/>
      <c r="CV847" s="172"/>
      <c r="CW847" s="172"/>
      <c r="CX847" s="172"/>
      <c r="CY847" s="172"/>
      <c r="CZ847" s="172"/>
    </row>
    <row r="848" spans="1:104" ht="11.25" customHeight="1" x14ac:dyDescent="0.25">
      <c r="A848" s="172"/>
      <c r="B848" s="172"/>
      <c r="C848" s="172"/>
      <c r="D848" s="172"/>
      <c r="E848" s="116"/>
      <c r="F848" s="119"/>
      <c r="G848" s="117"/>
      <c r="H848" s="116"/>
      <c r="I848" s="119"/>
      <c r="J848" s="172"/>
      <c r="K848" s="166"/>
      <c r="L848" s="166"/>
      <c r="M848" s="166"/>
      <c r="N848" s="166"/>
      <c r="O848" s="166"/>
      <c r="P848" s="166"/>
      <c r="Q848" s="166"/>
      <c r="R848" s="166"/>
      <c r="S848" s="172"/>
      <c r="T848" s="166"/>
      <c r="U848" s="166"/>
      <c r="V848" s="166"/>
      <c r="W848" s="166"/>
      <c r="X848" s="166"/>
      <c r="Y848" s="166"/>
      <c r="Z848" s="166"/>
      <c r="AA848" s="166"/>
      <c r="AB848" s="172"/>
      <c r="AC848" s="172"/>
      <c r="AD848" s="172"/>
      <c r="AE848" s="172"/>
      <c r="AF848" s="172"/>
      <c r="AG848" s="172"/>
      <c r="AH848" s="172"/>
      <c r="AI848" s="172"/>
      <c r="AJ848" s="172"/>
      <c r="AK848" s="172"/>
      <c r="AL848" s="174"/>
      <c r="AM848" s="172"/>
      <c r="AN848" s="172"/>
      <c r="AO848" s="172"/>
      <c r="AP848" s="172"/>
      <c r="AQ848" s="172"/>
      <c r="AR848" s="172"/>
      <c r="AS848" s="172"/>
      <c r="AT848" s="172"/>
      <c r="AU848" s="172"/>
      <c r="AV848" s="172"/>
      <c r="AW848" s="172"/>
      <c r="AX848" s="172"/>
      <c r="AY848" s="172"/>
      <c r="AZ848" s="172"/>
      <c r="BA848" s="172"/>
      <c r="BB848" s="172"/>
      <c r="BC848" s="172"/>
      <c r="BD848" s="172"/>
      <c r="BE848" s="172"/>
      <c r="BF848" s="172"/>
      <c r="BG848" s="172"/>
      <c r="BH848" s="172"/>
      <c r="BI848" s="172"/>
      <c r="BJ848" s="172"/>
      <c r="BK848" s="172"/>
      <c r="BL848" s="172"/>
      <c r="BM848" s="172"/>
      <c r="BN848" s="172"/>
      <c r="BO848" s="172"/>
      <c r="BP848" s="172"/>
      <c r="BQ848" s="172"/>
      <c r="BR848" s="172"/>
      <c r="BS848" s="172"/>
      <c r="BT848" s="172"/>
      <c r="BU848" s="172"/>
      <c r="BV848" s="172"/>
      <c r="BW848" s="172"/>
      <c r="BX848" s="172"/>
      <c r="BY848" s="172"/>
      <c r="BZ848" s="172"/>
      <c r="CA848" s="172"/>
      <c r="CB848" s="172"/>
      <c r="CC848" s="172"/>
      <c r="CD848" s="172"/>
      <c r="CE848" s="172"/>
      <c r="CF848" s="172"/>
      <c r="CG848" s="172"/>
      <c r="CH848" s="172"/>
      <c r="CI848" s="172"/>
      <c r="CJ848" s="172"/>
      <c r="CK848" s="172"/>
      <c r="CL848" s="172"/>
      <c r="CM848" s="172"/>
      <c r="CN848" s="172"/>
      <c r="CO848" s="172"/>
      <c r="CP848" s="172"/>
      <c r="CQ848" s="172"/>
      <c r="CR848" s="172"/>
      <c r="CS848" s="172"/>
      <c r="CT848" s="172"/>
      <c r="CU848" s="172"/>
      <c r="CV848" s="172"/>
      <c r="CW848" s="172"/>
      <c r="CX848" s="172"/>
      <c r="CY848" s="172"/>
      <c r="CZ848" s="172"/>
    </row>
    <row r="849" spans="1:104" ht="11.25" customHeight="1" x14ac:dyDescent="0.25">
      <c r="A849" s="172"/>
      <c r="B849" s="172"/>
      <c r="C849" s="172"/>
      <c r="D849" s="172"/>
      <c r="E849" s="116"/>
      <c r="F849" s="119"/>
      <c r="G849" s="117"/>
      <c r="H849" s="116"/>
      <c r="I849" s="119"/>
      <c r="J849" s="172"/>
      <c r="K849" s="166"/>
      <c r="L849" s="166"/>
      <c r="M849" s="166"/>
      <c r="N849" s="166"/>
      <c r="O849" s="166"/>
      <c r="P849" s="166"/>
      <c r="Q849" s="166"/>
      <c r="R849" s="166"/>
      <c r="S849" s="172"/>
      <c r="T849" s="166"/>
      <c r="U849" s="166"/>
      <c r="V849" s="166"/>
      <c r="W849" s="166"/>
      <c r="X849" s="166"/>
      <c r="Y849" s="166"/>
      <c r="Z849" s="166"/>
      <c r="AA849" s="166"/>
      <c r="AB849" s="172"/>
      <c r="AC849" s="172"/>
      <c r="AD849" s="172"/>
      <c r="AE849" s="172"/>
      <c r="AF849" s="172"/>
      <c r="AG849" s="172"/>
      <c r="AH849" s="172"/>
      <c r="AI849" s="172"/>
      <c r="AJ849" s="172"/>
      <c r="AK849" s="172"/>
      <c r="AL849" s="174"/>
      <c r="AM849" s="172"/>
      <c r="AN849" s="172"/>
      <c r="AO849" s="172"/>
      <c r="AP849" s="172"/>
      <c r="AQ849" s="172"/>
      <c r="AR849" s="172"/>
      <c r="AS849" s="172"/>
      <c r="AT849" s="172"/>
      <c r="AU849" s="172"/>
      <c r="AV849" s="172"/>
      <c r="AW849" s="172"/>
      <c r="AX849" s="172"/>
      <c r="AY849" s="172"/>
      <c r="AZ849" s="172"/>
      <c r="BA849" s="172"/>
      <c r="BB849" s="172"/>
      <c r="BC849" s="172"/>
      <c r="BD849" s="172"/>
      <c r="BE849" s="172"/>
      <c r="BF849" s="172"/>
      <c r="BG849" s="172"/>
      <c r="BH849" s="172"/>
      <c r="BI849" s="172"/>
      <c r="BJ849" s="172"/>
      <c r="BK849" s="172"/>
      <c r="BL849" s="172"/>
      <c r="BM849" s="172"/>
      <c r="BN849" s="172"/>
      <c r="BO849" s="172"/>
      <c r="BP849" s="172"/>
      <c r="BQ849" s="172"/>
      <c r="BR849" s="172"/>
      <c r="BS849" s="172"/>
      <c r="BT849" s="172"/>
      <c r="BU849" s="172"/>
      <c r="BV849" s="172"/>
      <c r="BW849" s="172"/>
      <c r="BX849" s="172"/>
      <c r="BY849" s="172"/>
      <c r="BZ849" s="172"/>
      <c r="CA849" s="172"/>
      <c r="CB849" s="172"/>
      <c r="CC849" s="172"/>
      <c r="CD849" s="172"/>
      <c r="CE849" s="172"/>
      <c r="CF849" s="172"/>
      <c r="CG849" s="172"/>
      <c r="CH849" s="172"/>
      <c r="CI849" s="172"/>
      <c r="CJ849" s="172"/>
      <c r="CK849" s="172"/>
      <c r="CL849" s="172"/>
      <c r="CM849" s="172"/>
      <c r="CN849" s="172"/>
      <c r="CO849" s="172"/>
      <c r="CP849" s="172"/>
      <c r="CQ849" s="172"/>
      <c r="CR849" s="172"/>
      <c r="CS849" s="172"/>
      <c r="CT849" s="172"/>
      <c r="CU849" s="172"/>
      <c r="CV849" s="172"/>
      <c r="CW849" s="172"/>
      <c r="CX849" s="172"/>
      <c r="CY849" s="172"/>
      <c r="CZ849" s="172"/>
    </row>
    <row r="850" spans="1:104" ht="11.25" customHeight="1" x14ac:dyDescent="0.25">
      <c r="A850" s="172"/>
      <c r="B850" s="172"/>
      <c r="C850" s="172"/>
      <c r="D850" s="172"/>
      <c r="E850" s="116"/>
      <c r="F850" s="119"/>
      <c r="G850" s="117"/>
      <c r="H850" s="116"/>
      <c r="I850" s="119"/>
      <c r="J850" s="172"/>
      <c r="K850" s="166"/>
      <c r="L850" s="166"/>
      <c r="M850" s="166"/>
      <c r="N850" s="166"/>
      <c r="O850" s="166"/>
      <c r="P850" s="166"/>
      <c r="Q850" s="166"/>
      <c r="R850" s="166"/>
      <c r="S850" s="172"/>
      <c r="T850" s="166"/>
      <c r="U850" s="166"/>
      <c r="V850" s="166"/>
      <c r="W850" s="166"/>
      <c r="X850" s="166"/>
      <c r="Y850" s="166"/>
      <c r="Z850" s="166"/>
      <c r="AA850" s="166"/>
      <c r="AB850" s="172"/>
      <c r="AC850" s="172"/>
      <c r="AD850" s="172"/>
      <c r="AE850" s="172"/>
      <c r="AF850" s="172"/>
      <c r="AG850" s="172"/>
      <c r="AH850" s="172"/>
      <c r="AI850" s="172"/>
      <c r="AJ850" s="172"/>
      <c r="AK850" s="172"/>
      <c r="AL850" s="174"/>
      <c r="AM850" s="172"/>
      <c r="AN850" s="172"/>
      <c r="AO850" s="172"/>
      <c r="AP850" s="172"/>
      <c r="AQ850" s="172"/>
      <c r="AR850" s="172"/>
      <c r="AS850" s="172"/>
      <c r="AT850" s="172"/>
      <c r="AU850" s="172"/>
      <c r="AV850" s="172"/>
      <c r="AW850" s="172"/>
      <c r="AX850" s="172"/>
      <c r="AY850" s="172"/>
      <c r="AZ850" s="172"/>
      <c r="BA850" s="172"/>
      <c r="BB850" s="172"/>
      <c r="BC850" s="172"/>
      <c r="BD850" s="172"/>
      <c r="BE850" s="172"/>
      <c r="BF850" s="172"/>
      <c r="BG850" s="172"/>
      <c r="BH850" s="172"/>
      <c r="BI850" s="172"/>
      <c r="BJ850" s="172"/>
      <c r="BK850" s="172"/>
      <c r="BL850" s="172"/>
      <c r="BM850" s="172"/>
      <c r="BN850" s="172"/>
      <c r="BO850" s="172"/>
      <c r="BP850" s="172"/>
      <c r="BQ850" s="172"/>
      <c r="BR850" s="172"/>
      <c r="BS850" s="172"/>
      <c r="BT850" s="172"/>
      <c r="BU850" s="172"/>
      <c r="BV850" s="172"/>
      <c r="BW850" s="172"/>
      <c r="BX850" s="172"/>
      <c r="BY850" s="172"/>
      <c r="BZ850" s="172"/>
      <c r="CA850" s="172"/>
      <c r="CB850" s="172"/>
      <c r="CC850" s="172"/>
      <c r="CD850" s="172"/>
      <c r="CE850" s="172"/>
      <c r="CF850" s="172"/>
      <c r="CG850" s="172"/>
      <c r="CH850" s="172"/>
      <c r="CI850" s="172"/>
      <c r="CJ850" s="172"/>
      <c r="CK850" s="172"/>
      <c r="CL850" s="172"/>
      <c r="CM850" s="172"/>
      <c r="CN850" s="172"/>
      <c r="CO850" s="172"/>
      <c r="CP850" s="172"/>
      <c r="CQ850" s="172"/>
      <c r="CR850" s="172"/>
      <c r="CS850" s="172"/>
      <c r="CT850" s="172"/>
      <c r="CU850" s="172"/>
      <c r="CV850" s="172"/>
      <c r="CW850" s="172"/>
      <c r="CX850" s="172"/>
      <c r="CY850" s="172"/>
      <c r="CZ850" s="172"/>
    </row>
    <row r="851" spans="1:104" ht="11.25" customHeight="1" x14ac:dyDescent="0.25">
      <c r="A851" s="172"/>
      <c r="B851" s="172"/>
      <c r="C851" s="172"/>
      <c r="D851" s="172"/>
      <c r="E851" s="116"/>
      <c r="F851" s="119"/>
      <c r="G851" s="117"/>
      <c r="H851" s="116"/>
      <c r="I851" s="119"/>
      <c r="J851" s="172"/>
      <c r="K851" s="166"/>
      <c r="L851" s="166"/>
      <c r="M851" s="166"/>
      <c r="N851" s="166"/>
      <c r="O851" s="166"/>
      <c r="P851" s="166"/>
      <c r="Q851" s="166"/>
      <c r="R851" s="166"/>
      <c r="S851" s="172"/>
      <c r="T851" s="166"/>
      <c r="U851" s="166"/>
      <c r="V851" s="166"/>
      <c r="W851" s="166"/>
      <c r="X851" s="166"/>
      <c r="Y851" s="166"/>
      <c r="Z851" s="166"/>
      <c r="AA851" s="166"/>
      <c r="AB851" s="172"/>
      <c r="AC851" s="172"/>
      <c r="AD851" s="172"/>
      <c r="AE851" s="172"/>
      <c r="AF851" s="172"/>
      <c r="AG851" s="172"/>
      <c r="AH851" s="172"/>
      <c r="AI851" s="172"/>
      <c r="AJ851" s="172"/>
      <c r="AK851" s="172"/>
      <c r="AL851" s="174"/>
      <c r="AM851" s="172"/>
      <c r="AN851" s="172"/>
      <c r="AO851" s="172"/>
      <c r="AP851" s="172"/>
      <c r="AQ851" s="172"/>
      <c r="AR851" s="172"/>
      <c r="AS851" s="172"/>
      <c r="AT851" s="172"/>
      <c r="AU851" s="172"/>
      <c r="AV851" s="172"/>
      <c r="AW851" s="172"/>
      <c r="AX851" s="172"/>
      <c r="AY851" s="172"/>
      <c r="AZ851" s="172"/>
      <c r="BA851" s="172"/>
      <c r="BB851" s="172"/>
      <c r="BC851" s="172"/>
      <c r="BD851" s="172"/>
      <c r="BE851" s="172"/>
      <c r="BF851" s="172"/>
      <c r="BG851" s="172"/>
      <c r="BH851" s="172"/>
      <c r="BI851" s="172"/>
      <c r="BJ851" s="172"/>
      <c r="BK851" s="172"/>
      <c r="BL851" s="172"/>
      <c r="BM851" s="172"/>
      <c r="BN851" s="172"/>
      <c r="BO851" s="172"/>
      <c r="BP851" s="172"/>
      <c r="BQ851" s="172"/>
      <c r="BR851" s="172"/>
      <c r="BS851" s="172"/>
      <c r="BT851" s="172"/>
      <c r="BU851" s="172"/>
      <c r="BV851" s="172"/>
      <c r="BW851" s="172"/>
      <c r="BX851" s="172"/>
      <c r="BY851" s="172"/>
      <c r="BZ851" s="172"/>
      <c r="CA851" s="172"/>
      <c r="CB851" s="172"/>
      <c r="CC851" s="172"/>
      <c r="CD851" s="172"/>
      <c r="CE851" s="172"/>
      <c r="CF851" s="172"/>
      <c r="CG851" s="172"/>
      <c r="CH851" s="172"/>
      <c r="CI851" s="172"/>
      <c r="CJ851" s="172"/>
      <c r="CK851" s="172"/>
      <c r="CL851" s="172"/>
      <c r="CM851" s="172"/>
      <c r="CN851" s="172"/>
      <c r="CO851" s="172"/>
      <c r="CP851" s="172"/>
      <c r="CQ851" s="172"/>
      <c r="CR851" s="172"/>
      <c r="CS851" s="172"/>
      <c r="CT851" s="172"/>
      <c r="CU851" s="172"/>
      <c r="CV851" s="172"/>
      <c r="CW851" s="172"/>
      <c r="CX851" s="172"/>
      <c r="CY851" s="172"/>
      <c r="CZ851" s="172"/>
    </row>
    <row r="852" spans="1:104" ht="11.25" customHeight="1" x14ac:dyDescent="0.25">
      <c r="A852" s="172"/>
      <c r="B852" s="172"/>
      <c r="C852" s="172"/>
      <c r="D852" s="172"/>
      <c r="E852" s="116"/>
      <c r="F852" s="119"/>
      <c r="G852" s="117"/>
      <c r="H852" s="116"/>
      <c r="I852" s="119"/>
      <c r="J852" s="172"/>
      <c r="K852" s="166"/>
      <c r="L852" s="166"/>
      <c r="M852" s="166"/>
      <c r="N852" s="166"/>
      <c r="O852" s="166"/>
      <c r="P852" s="166"/>
      <c r="Q852" s="166"/>
      <c r="R852" s="166"/>
      <c r="S852" s="172"/>
      <c r="T852" s="166"/>
      <c r="U852" s="166"/>
      <c r="V852" s="166"/>
      <c r="W852" s="166"/>
      <c r="X852" s="166"/>
      <c r="Y852" s="166"/>
      <c r="Z852" s="166"/>
      <c r="AA852" s="166"/>
      <c r="AB852" s="172"/>
      <c r="AC852" s="172"/>
      <c r="AD852" s="172"/>
      <c r="AE852" s="172"/>
      <c r="AF852" s="172"/>
      <c r="AG852" s="172"/>
      <c r="AH852" s="172"/>
      <c r="AI852" s="172"/>
      <c r="AJ852" s="172"/>
      <c r="AK852" s="172"/>
      <c r="AL852" s="174"/>
      <c r="AM852" s="172"/>
      <c r="AN852" s="172"/>
      <c r="AO852" s="172"/>
      <c r="AP852" s="172"/>
      <c r="AQ852" s="172"/>
      <c r="AR852" s="172"/>
      <c r="AS852" s="172"/>
      <c r="AT852" s="172"/>
      <c r="AU852" s="172"/>
      <c r="AV852" s="172"/>
      <c r="AW852" s="172"/>
      <c r="AX852" s="172"/>
      <c r="AY852" s="172"/>
      <c r="AZ852" s="172"/>
      <c r="BA852" s="172"/>
      <c r="BB852" s="172"/>
      <c r="BC852" s="172"/>
      <c r="BD852" s="172"/>
      <c r="BE852" s="172"/>
      <c r="BF852" s="172"/>
      <c r="BG852" s="172"/>
      <c r="BH852" s="172"/>
      <c r="BI852" s="172"/>
      <c r="BJ852" s="172"/>
      <c r="BK852" s="172"/>
      <c r="BL852" s="172"/>
      <c r="BM852" s="172"/>
      <c r="BN852" s="172"/>
      <c r="BO852" s="172"/>
      <c r="BP852" s="172"/>
      <c r="BQ852" s="172"/>
      <c r="BR852" s="172"/>
      <c r="BS852" s="172"/>
      <c r="BT852" s="172"/>
      <c r="BU852" s="172"/>
      <c r="BV852" s="172"/>
      <c r="BW852" s="172"/>
      <c r="BX852" s="172"/>
      <c r="BY852" s="172"/>
      <c r="BZ852" s="172"/>
      <c r="CA852" s="172"/>
      <c r="CB852" s="172"/>
      <c r="CC852" s="172"/>
      <c r="CD852" s="172"/>
      <c r="CE852" s="172"/>
      <c r="CF852" s="172"/>
      <c r="CG852" s="172"/>
      <c r="CH852" s="172"/>
      <c r="CI852" s="172"/>
      <c r="CJ852" s="172"/>
      <c r="CK852" s="172"/>
      <c r="CL852" s="172"/>
      <c r="CM852" s="172"/>
      <c r="CN852" s="172"/>
      <c r="CO852" s="172"/>
      <c r="CP852" s="172"/>
      <c r="CQ852" s="172"/>
      <c r="CR852" s="172"/>
      <c r="CS852" s="172"/>
      <c r="CT852" s="172"/>
      <c r="CU852" s="172"/>
      <c r="CV852" s="172"/>
      <c r="CW852" s="172"/>
      <c r="CX852" s="172"/>
      <c r="CY852" s="172"/>
      <c r="CZ852" s="172"/>
    </row>
    <row r="853" spans="1:104" ht="11.25" customHeight="1" x14ac:dyDescent="0.25">
      <c r="A853" s="172"/>
      <c r="B853" s="172"/>
      <c r="C853" s="172"/>
      <c r="D853" s="172"/>
      <c r="E853" s="116"/>
      <c r="F853" s="119"/>
      <c r="G853" s="117"/>
      <c r="H853" s="116"/>
      <c r="I853" s="119"/>
      <c r="J853" s="172"/>
      <c r="K853" s="166"/>
      <c r="L853" s="166"/>
      <c r="M853" s="166"/>
      <c r="N853" s="166"/>
      <c r="O853" s="166"/>
      <c r="P853" s="166"/>
      <c r="Q853" s="166"/>
      <c r="R853" s="166"/>
      <c r="S853" s="172"/>
      <c r="T853" s="166"/>
      <c r="U853" s="166"/>
      <c r="V853" s="166"/>
      <c r="W853" s="166"/>
      <c r="X853" s="166"/>
      <c r="Y853" s="166"/>
      <c r="Z853" s="166"/>
      <c r="AA853" s="166"/>
      <c r="AB853" s="172"/>
      <c r="AC853" s="172"/>
      <c r="AD853" s="172"/>
      <c r="AE853" s="172"/>
      <c r="AF853" s="172"/>
      <c r="AG853" s="172"/>
      <c r="AH853" s="172"/>
      <c r="AI853" s="172"/>
      <c r="AJ853" s="172"/>
      <c r="AK853" s="172"/>
      <c r="AL853" s="174"/>
      <c r="AM853" s="172"/>
      <c r="AN853" s="172"/>
      <c r="AO853" s="172"/>
      <c r="AP853" s="172"/>
      <c r="AQ853" s="172"/>
      <c r="AR853" s="172"/>
      <c r="AS853" s="172"/>
      <c r="AT853" s="172"/>
      <c r="AU853" s="172"/>
      <c r="AV853" s="172"/>
      <c r="AW853" s="172"/>
      <c r="AX853" s="172"/>
      <c r="AY853" s="172"/>
      <c r="AZ853" s="172"/>
      <c r="BA853" s="172"/>
      <c r="BB853" s="172"/>
      <c r="BC853" s="172"/>
      <c r="BD853" s="172"/>
      <c r="BE853" s="172"/>
      <c r="BF853" s="172"/>
      <c r="BG853" s="172"/>
      <c r="BH853" s="172"/>
      <c r="BI853" s="172"/>
      <c r="BJ853" s="172"/>
      <c r="BK853" s="172"/>
      <c r="BL853" s="172"/>
      <c r="BM853" s="172"/>
      <c r="BN853" s="172"/>
      <c r="BO853" s="172"/>
      <c r="BP853" s="172"/>
      <c r="BQ853" s="172"/>
      <c r="BR853" s="172"/>
      <c r="BS853" s="172"/>
      <c r="BT853" s="172"/>
      <c r="BU853" s="172"/>
      <c r="BV853" s="172"/>
      <c r="BW853" s="172"/>
      <c r="BX853" s="172"/>
      <c r="BY853" s="172"/>
      <c r="BZ853" s="172"/>
      <c r="CA853" s="172"/>
      <c r="CB853" s="172"/>
      <c r="CC853" s="172"/>
      <c r="CD853" s="172"/>
      <c r="CE853" s="172"/>
      <c r="CF853" s="172"/>
      <c r="CG853" s="172"/>
      <c r="CH853" s="172"/>
      <c r="CI853" s="172"/>
      <c r="CJ853" s="172"/>
      <c r="CK853" s="172"/>
      <c r="CL853" s="172"/>
      <c r="CM853" s="172"/>
      <c r="CN853" s="172"/>
      <c r="CO853" s="172"/>
      <c r="CP853" s="172"/>
      <c r="CQ853" s="172"/>
      <c r="CR853" s="172"/>
      <c r="CS853" s="172"/>
      <c r="CT853" s="172"/>
      <c r="CU853" s="172"/>
      <c r="CV853" s="172"/>
      <c r="CW853" s="172"/>
      <c r="CX853" s="172"/>
      <c r="CY853" s="172"/>
      <c r="CZ853" s="172"/>
    </row>
    <row r="854" spans="1:104" ht="11.25" customHeight="1" x14ac:dyDescent="0.25">
      <c r="A854" s="172"/>
      <c r="B854" s="172"/>
      <c r="C854" s="172"/>
      <c r="D854" s="172"/>
      <c r="E854" s="116"/>
      <c r="F854" s="119"/>
      <c r="G854" s="117"/>
      <c r="H854" s="116"/>
      <c r="I854" s="119"/>
      <c r="J854" s="172"/>
      <c r="K854" s="166"/>
      <c r="L854" s="166"/>
      <c r="M854" s="166"/>
      <c r="N854" s="166"/>
      <c r="O854" s="166"/>
      <c r="P854" s="166"/>
      <c r="Q854" s="166"/>
      <c r="R854" s="166"/>
      <c r="S854" s="172"/>
      <c r="T854" s="166"/>
      <c r="U854" s="166"/>
      <c r="V854" s="166"/>
      <c r="W854" s="166"/>
      <c r="X854" s="166"/>
      <c r="Y854" s="166"/>
      <c r="Z854" s="166"/>
      <c r="AA854" s="166"/>
      <c r="AB854" s="172"/>
      <c r="AC854" s="172"/>
      <c r="AD854" s="172"/>
      <c r="AE854" s="172"/>
      <c r="AF854" s="172"/>
      <c r="AG854" s="172"/>
      <c r="AH854" s="172"/>
      <c r="AI854" s="172"/>
      <c r="AJ854" s="172"/>
      <c r="AK854" s="172"/>
      <c r="AL854" s="174"/>
      <c r="AM854" s="172"/>
      <c r="AN854" s="172"/>
      <c r="AO854" s="172"/>
      <c r="AP854" s="172"/>
      <c r="AQ854" s="172"/>
      <c r="AR854" s="172"/>
      <c r="AS854" s="172"/>
      <c r="AT854" s="172"/>
      <c r="AU854" s="172"/>
      <c r="AV854" s="172"/>
      <c r="AW854" s="172"/>
      <c r="AX854" s="172"/>
      <c r="AY854" s="172"/>
      <c r="AZ854" s="172"/>
      <c r="BA854" s="172"/>
      <c r="BB854" s="172"/>
      <c r="BC854" s="172"/>
      <c r="BD854" s="172"/>
      <c r="BE854" s="172"/>
      <c r="BF854" s="172"/>
      <c r="BG854" s="172"/>
      <c r="BH854" s="172"/>
      <c r="BI854" s="172"/>
      <c r="BJ854" s="172"/>
      <c r="BK854" s="172"/>
      <c r="BL854" s="172"/>
      <c r="BM854" s="172"/>
      <c r="BN854" s="172"/>
      <c r="BO854" s="172"/>
      <c r="BP854" s="172"/>
      <c r="BQ854" s="172"/>
      <c r="BR854" s="172"/>
      <c r="BS854" s="172"/>
      <c r="BT854" s="172"/>
      <c r="BU854" s="172"/>
      <c r="BV854" s="172"/>
      <c r="BW854" s="172"/>
      <c r="BX854" s="172"/>
      <c r="BY854" s="172"/>
      <c r="BZ854" s="172"/>
      <c r="CA854" s="172"/>
      <c r="CB854" s="172"/>
      <c r="CC854" s="172"/>
      <c r="CD854" s="172"/>
      <c r="CE854" s="172"/>
      <c r="CF854" s="172"/>
      <c r="CG854" s="172"/>
      <c r="CH854" s="172"/>
      <c r="CI854" s="172"/>
      <c r="CJ854" s="172"/>
      <c r="CK854" s="172"/>
      <c r="CL854" s="172"/>
      <c r="CM854" s="172"/>
      <c r="CN854" s="172"/>
      <c r="CO854" s="172"/>
      <c r="CP854" s="172"/>
      <c r="CQ854" s="172"/>
      <c r="CR854" s="172"/>
      <c r="CS854" s="172"/>
      <c r="CT854" s="172"/>
      <c r="CU854" s="172"/>
      <c r="CV854" s="172"/>
      <c r="CW854" s="172"/>
      <c r="CX854" s="172"/>
      <c r="CY854" s="172"/>
      <c r="CZ854" s="172"/>
    </row>
    <row r="855" spans="1:104" ht="11.25" customHeight="1" x14ac:dyDescent="0.25">
      <c r="A855" s="172"/>
      <c r="B855" s="172"/>
      <c r="C855" s="172"/>
      <c r="D855" s="172"/>
      <c r="E855" s="116"/>
      <c r="F855" s="119"/>
      <c r="G855" s="117"/>
      <c r="H855" s="116"/>
      <c r="I855" s="119"/>
      <c r="J855" s="172"/>
      <c r="K855" s="166"/>
      <c r="L855" s="166"/>
      <c r="M855" s="166"/>
      <c r="N855" s="166"/>
      <c r="O855" s="166"/>
      <c r="P855" s="166"/>
      <c r="Q855" s="166"/>
      <c r="R855" s="166"/>
      <c r="S855" s="172"/>
      <c r="T855" s="166"/>
      <c r="U855" s="166"/>
      <c r="V855" s="166"/>
      <c r="W855" s="166"/>
      <c r="X855" s="166"/>
      <c r="Y855" s="166"/>
      <c r="Z855" s="166"/>
      <c r="AA855" s="166"/>
      <c r="AB855" s="172"/>
      <c r="AC855" s="172"/>
      <c r="AD855" s="172"/>
      <c r="AE855" s="172"/>
      <c r="AF855" s="172"/>
      <c r="AG855" s="172"/>
      <c r="AH855" s="172"/>
      <c r="AI855" s="172"/>
      <c r="AJ855" s="172"/>
      <c r="AK855" s="172"/>
      <c r="AL855" s="174"/>
      <c r="AM855" s="172"/>
      <c r="AN855" s="172"/>
      <c r="AO855" s="172"/>
      <c r="AP855" s="172"/>
      <c r="AQ855" s="172"/>
      <c r="AR855" s="172"/>
      <c r="AS855" s="172"/>
      <c r="AT855" s="172"/>
      <c r="AU855" s="172"/>
      <c r="AV855" s="172"/>
      <c r="AW855" s="172"/>
      <c r="AX855" s="172"/>
      <c r="AY855" s="172"/>
      <c r="AZ855" s="172"/>
      <c r="BA855" s="172"/>
      <c r="BB855" s="172"/>
      <c r="BC855" s="172"/>
      <c r="BD855" s="172"/>
      <c r="BE855" s="172"/>
      <c r="BF855" s="172"/>
      <c r="BG855" s="172"/>
      <c r="BH855" s="172"/>
      <c r="BI855" s="172"/>
      <c r="BJ855" s="172"/>
      <c r="BK855" s="172"/>
      <c r="BL855" s="172"/>
      <c r="BM855" s="172"/>
      <c r="BN855" s="172"/>
      <c r="BO855" s="172"/>
      <c r="BP855" s="172"/>
      <c r="BQ855" s="172"/>
      <c r="BR855" s="172"/>
      <c r="BS855" s="172"/>
      <c r="BT855" s="172"/>
      <c r="BU855" s="172"/>
      <c r="BV855" s="172"/>
      <c r="BW855" s="172"/>
      <c r="BX855" s="172"/>
      <c r="BY855" s="172"/>
      <c r="BZ855" s="172"/>
      <c r="CA855" s="172"/>
      <c r="CB855" s="172"/>
      <c r="CC855" s="172"/>
      <c r="CD855" s="172"/>
      <c r="CE855" s="172"/>
      <c r="CF855" s="172"/>
      <c r="CG855" s="172"/>
      <c r="CH855" s="172"/>
      <c r="CI855" s="172"/>
      <c r="CJ855" s="172"/>
      <c r="CK855" s="172"/>
      <c r="CL855" s="172"/>
      <c r="CM855" s="172"/>
      <c r="CN855" s="172"/>
      <c r="CO855" s="172"/>
      <c r="CP855" s="172"/>
      <c r="CQ855" s="172"/>
      <c r="CR855" s="172"/>
      <c r="CS855" s="172"/>
      <c r="CT855" s="172"/>
      <c r="CU855" s="172"/>
      <c r="CV855" s="172"/>
      <c r="CW855" s="172"/>
      <c r="CX855" s="172"/>
      <c r="CY855" s="172"/>
      <c r="CZ855" s="172"/>
    </row>
    <row r="856" spans="1:104" ht="11.25" customHeight="1" x14ac:dyDescent="0.25">
      <c r="A856" s="172"/>
      <c r="B856" s="172"/>
      <c r="C856" s="172"/>
      <c r="D856" s="172"/>
      <c r="E856" s="116"/>
      <c r="F856" s="119"/>
      <c r="G856" s="117"/>
      <c r="H856" s="116"/>
      <c r="I856" s="119"/>
      <c r="J856" s="172"/>
      <c r="K856" s="166"/>
      <c r="L856" s="166"/>
      <c r="M856" s="166"/>
      <c r="N856" s="166"/>
      <c r="O856" s="166"/>
      <c r="P856" s="166"/>
      <c r="Q856" s="166"/>
      <c r="R856" s="166"/>
      <c r="S856" s="172"/>
      <c r="T856" s="166"/>
      <c r="U856" s="166"/>
      <c r="V856" s="166"/>
      <c r="W856" s="166"/>
      <c r="X856" s="166"/>
      <c r="Y856" s="166"/>
      <c r="Z856" s="166"/>
      <c r="AA856" s="166"/>
      <c r="AB856" s="172"/>
      <c r="AC856" s="172"/>
      <c r="AD856" s="172"/>
      <c r="AE856" s="172"/>
      <c r="AF856" s="172"/>
      <c r="AG856" s="172"/>
      <c r="AH856" s="172"/>
      <c r="AI856" s="172"/>
      <c r="AJ856" s="172"/>
      <c r="AK856" s="172"/>
      <c r="AL856" s="174"/>
      <c r="AM856" s="172"/>
      <c r="AN856" s="172"/>
      <c r="AO856" s="172"/>
      <c r="AP856" s="172"/>
      <c r="AQ856" s="172"/>
      <c r="AR856" s="172"/>
      <c r="AS856" s="172"/>
      <c r="AT856" s="172"/>
      <c r="AU856" s="172"/>
      <c r="AV856" s="172"/>
      <c r="AW856" s="172"/>
      <c r="AX856" s="172"/>
      <c r="AY856" s="172"/>
      <c r="AZ856" s="172"/>
      <c r="BA856" s="172"/>
      <c r="BB856" s="172"/>
      <c r="BC856" s="172"/>
      <c r="BD856" s="172"/>
      <c r="BE856" s="172"/>
      <c r="BF856" s="172"/>
      <c r="BG856" s="172"/>
      <c r="BH856" s="172"/>
      <c r="BI856" s="172"/>
      <c r="BJ856" s="172"/>
      <c r="BK856" s="172"/>
      <c r="BL856" s="172"/>
      <c r="BM856" s="172"/>
      <c r="BN856" s="172"/>
      <c r="BO856" s="172"/>
      <c r="BP856" s="172"/>
      <c r="BQ856" s="172"/>
      <c r="BR856" s="172"/>
      <c r="BS856" s="172"/>
      <c r="BT856" s="172"/>
      <c r="BU856" s="172"/>
      <c r="BV856" s="172"/>
      <c r="BW856" s="172"/>
      <c r="BX856" s="172"/>
      <c r="BY856" s="172"/>
      <c r="BZ856" s="172"/>
      <c r="CA856" s="172"/>
      <c r="CB856" s="172"/>
      <c r="CC856" s="172"/>
      <c r="CD856" s="172"/>
      <c r="CE856" s="172"/>
      <c r="CF856" s="172"/>
      <c r="CG856" s="172"/>
      <c r="CH856" s="172"/>
      <c r="CI856" s="172"/>
      <c r="CJ856" s="172"/>
      <c r="CK856" s="172"/>
      <c r="CL856" s="172"/>
      <c r="CM856" s="172"/>
      <c r="CN856" s="172"/>
      <c r="CO856" s="172"/>
      <c r="CP856" s="172"/>
      <c r="CQ856" s="172"/>
      <c r="CR856" s="172"/>
      <c r="CS856" s="172"/>
      <c r="CT856" s="172"/>
      <c r="CU856" s="172"/>
      <c r="CV856" s="172"/>
      <c r="CW856" s="172"/>
      <c r="CX856" s="172"/>
      <c r="CY856" s="172"/>
      <c r="CZ856" s="172"/>
    </row>
    <row r="857" spans="1:104" ht="11.25" customHeight="1" x14ac:dyDescent="0.25">
      <c r="A857" s="172"/>
      <c r="B857" s="172"/>
      <c r="C857" s="172"/>
      <c r="D857" s="172"/>
      <c r="E857" s="116"/>
      <c r="F857" s="119"/>
      <c r="G857" s="117"/>
      <c r="H857" s="116"/>
      <c r="I857" s="119"/>
      <c r="J857" s="172"/>
      <c r="K857" s="166"/>
      <c r="L857" s="166"/>
      <c r="M857" s="166"/>
      <c r="N857" s="166"/>
      <c r="O857" s="166"/>
      <c r="P857" s="166"/>
      <c r="Q857" s="166"/>
      <c r="R857" s="166"/>
      <c r="S857" s="172"/>
      <c r="T857" s="166"/>
      <c r="U857" s="166"/>
      <c r="V857" s="166"/>
      <c r="W857" s="166"/>
      <c r="X857" s="166"/>
      <c r="Y857" s="166"/>
      <c r="Z857" s="166"/>
      <c r="AA857" s="166"/>
      <c r="AB857" s="172"/>
      <c r="AC857" s="172"/>
      <c r="AD857" s="172"/>
      <c r="AE857" s="172"/>
      <c r="AF857" s="172"/>
      <c r="AG857" s="172"/>
      <c r="AH857" s="172"/>
      <c r="AI857" s="172"/>
      <c r="AJ857" s="172"/>
      <c r="AK857" s="172"/>
      <c r="AL857" s="174"/>
      <c r="AM857" s="172"/>
      <c r="AN857" s="172"/>
      <c r="AO857" s="172"/>
      <c r="AP857" s="172"/>
      <c r="AQ857" s="172"/>
      <c r="AR857" s="172"/>
      <c r="AS857" s="172"/>
      <c r="AT857" s="172"/>
      <c r="AU857" s="172"/>
      <c r="AV857" s="172"/>
      <c r="AW857" s="172"/>
      <c r="AX857" s="172"/>
      <c r="AY857" s="172"/>
      <c r="AZ857" s="172"/>
      <c r="BA857" s="172"/>
      <c r="BB857" s="172"/>
      <c r="BC857" s="172"/>
      <c r="BD857" s="172"/>
      <c r="BE857" s="172"/>
      <c r="BF857" s="172"/>
      <c r="BG857" s="172"/>
      <c r="BH857" s="172"/>
      <c r="BI857" s="172"/>
      <c r="BJ857" s="172"/>
      <c r="BK857" s="172"/>
      <c r="BL857" s="172"/>
      <c r="BM857" s="172"/>
      <c r="BN857" s="172"/>
      <c r="BO857" s="172"/>
      <c r="BP857" s="172"/>
      <c r="BQ857" s="172"/>
      <c r="BR857" s="172"/>
      <c r="BS857" s="172"/>
      <c r="BT857" s="172"/>
      <c r="BU857" s="172"/>
      <c r="BV857" s="172"/>
      <c r="BW857" s="172"/>
      <c r="BX857" s="172"/>
      <c r="BY857" s="172"/>
      <c r="BZ857" s="172"/>
      <c r="CA857" s="172"/>
      <c r="CB857" s="172"/>
      <c r="CC857" s="172"/>
      <c r="CD857" s="172"/>
      <c r="CE857" s="172"/>
      <c r="CF857" s="172"/>
      <c r="CG857" s="172"/>
      <c r="CH857" s="172"/>
      <c r="CI857" s="172"/>
      <c r="CJ857" s="172"/>
      <c r="CK857" s="172"/>
      <c r="CL857" s="172"/>
      <c r="CM857" s="172"/>
      <c r="CN857" s="172"/>
      <c r="CO857" s="172"/>
      <c r="CP857" s="172"/>
      <c r="CQ857" s="172"/>
      <c r="CR857" s="172"/>
      <c r="CS857" s="172"/>
      <c r="CT857" s="172"/>
      <c r="CU857" s="172"/>
      <c r="CV857" s="172"/>
      <c r="CW857" s="172"/>
      <c r="CX857" s="172"/>
      <c r="CY857" s="172"/>
      <c r="CZ857" s="172"/>
    </row>
    <row r="858" spans="1:104" ht="11.25" customHeight="1" x14ac:dyDescent="0.25">
      <c r="A858" s="172"/>
      <c r="B858" s="172"/>
      <c r="C858" s="172"/>
      <c r="D858" s="172"/>
      <c r="E858" s="116"/>
      <c r="F858" s="119"/>
      <c r="G858" s="117"/>
      <c r="H858" s="116"/>
      <c r="I858" s="119"/>
      <c r="J858" s="172"/>
      <c r="K858" s="166"/>
      <c r="L858" s="166"/>
      <c r="M858" s="166"/>
      <c r="N858" s="166"/>
      <c r="O858" s="166"/>
      <c r="P858" s="166"/>
      <c r="Q858" s="166"/>
      <c r="R858" s="166"/>
      <c r="S858" s="172"/>
      <c r="T858" s="166"/>
      <c r="U858" s="166"/>
      <c r="V858" s="166"/>
      <c r="W858" s="166"/>
      <c r="X858" s="166"/>
      <c r="Y858" s="166"/>
      <c r="Z858" s="166"/>
      <c r="AA858" s="166"/>
      <c r="AB858" s="172"/>
      <c r="AC858" s="172"/>
      <c r="AD858" s="172"/>
      <c r="AE858" s="172"/>
      <c r="AF858" s="172"/>
      <c r="AG858" s="172"/>
      <c r="AH858" s="172"/>
      <c r="AI858" s="172"/>
      <c r="AJ858" s="172"/>
      <c r="AK858" s="172"/>
      <c r="AL858" s="174"/>
      <c r="AM858" s="172"/>
      <c r="AN858" s="172"/>
      <c r="AO858" s="172"/>
      <c r="AP858" s="172"/>
      <c r="AQ858" s="172"/>
      <c r="AR858" s="172"/>
      <c r="AS858" s="172"/>
      <c r="AT858" s="172"/>
      <c r="AU858" s="172"/>
      <c r="AV858" s="172"/>
      <c r="AW858" s="172"/>
      <c r="AX858" s="172"/>
      <c r="AY858" s="172"/>
      <c r="AZ858" s="172"/>
      <c r="BA858" s="172"/>
      <c r="BB858" s="172"/>
      <c r="BC858" s="172"/>
      <c r="BD858" s="172"/>
      <c r="BE858" s="172"/>
      <c r="BF858" s="172"/>
      <c r="BG858" s="172"/>
      <c r="BH858" s="172"/>
      <c r="BI858" s="172"/>
      <c r="BJ858" s="172"/>
      <c r="BK858" s="172"/>
      <c r="BL858" s="172"/>
      <c r="BM858" s="172"/>
      <c r="BN858" s="172"/>
      <c r="BO858" s="172"/>
      <c r="BP858" s="172"/>
      <c r="BQ858" s="172"/>
      <c r="BR858" s="172"/>
      <c r="BS858" s="172"/>
      <c r="BT858" s="172"/>
      <c r="BU858" s="172"/>
      <c r="BV858" s="172"/>
      <c r="BW858" s="172"/>
      <c r="BX858" s="172"/>
      <c r="BY858" s="172"/>
      <c r="BZ858" s="172"/>
      <c r="CA858" s="172"/>
      <c r="CB858" s="172"/>
      <c r="CC858" s="172"/>
      <c r="CD858" s="172"/>
      <c r="CE858" s="172"/>
      <c r="CF858" s="172"/>
      <c r="CG858" s="172"/>
      <c r="CH858" s="172"/>
      <c r="CI858" s="172"/>
      <c r="CJ858" s="172"/>
      <c r="CK858" s="172"/>
      <c r="CL858" s="172"/>
      <c r="CM858" s="172"/>
      <c r="CN858" s="172"/>
      <c r="CO858" s="172"/>
      <c r="CP858" s="172"/>
      <c r="CQ858" s="172"/>
      <c r="CR858" s="172"/>
      <c r="CS858" s="172"/>
      <c r="CT858" s="172"/>
      <c r="CU858" s="172"/>
      <c r="CV858" s="172"/>
      <c r="CW858" s="172"/>
      <c r="CX858" s="172"/>
      <c r="CY858" s="172"/>
      <c r="CZ858" s="172"/>
    </row>
    <row r="859" spans="1:104" ht="11.25" customHeight="1" x14ac:dyDescent="0.25">
      <c r="A859" s="172"/>
      <c r="B859" s="172"/>
      <c r="C859" s="172"/>
      <c r="D859" s="172"/>
      <c r="E859" s="116"/>
      <c r="F859" s="119"/>
      <c r="G859" s="117"/>
      <c r="H859" s="116"/>
      <c r="I859" s="119"/>
      <c r="J859" s="172"/>
      <c r="K859" s="166"/>
      <c r="L859" s="166"/>
      <c r="M859" s="166"/>
      <c r="N859" s="166"/>
      <c r="O859" s="166"/>
      <c r="P859" s="166"/>
      <c r="Q859" s="166"/>
      <c r="R859" s="166"/>
      <c r="S859" s="172"/>
      <c r="T859" s="166"/>
      <c r="U859" s="166"/>
      <c r="V859" s="166"/>
      <c r="W859" s="166"/>
      <c r="X859" s="166"/>
      <c r="Y859" s="166"/>
      <c r="Z859" s="166"/>
      <c r="AA859" s="166"/>
      <c r="AB859" s="172"/>
      <c r="AC859" s="172"/>
      <c r="AD859" s="172"/>
      <c r="AE859" s="172"/>
      <c r="AF859" s="172"/>
      <c r="AG859" s="172"/>
      <c r="AH859" s="172"/>
      <c r="AI859" s="172"/>
      <c r="AJ859" s="172"/>
      <c r="AK859" s="172"/>
      <c r="AL859" s="174"/>
      <c r="AM859" s="172"/>
      <c r="AN859" s="172"/>
      <c r="AO859" s="172"/>
      <c r="AP859" s="172"/>
      <c r="AQ859" s="172"/>
      <c r="AR859" s="172"/>
      <c r="AS859" s="172"/>
      <c r="AT859" s="172"/>
      <c r="AU859" s="172"/>
      <c r="AV859" s="172"/>
      <c r="AW859" s="172"/>
      <c r="AX859" s="172"/>
      <c r="AY859" s="172"/>
      <c r="AZ859" s="172"/>
      <c r="BA859" s="172"/>
      <c r="BB859" s="172"/>
      <c r="BC859" s="172"/>
      <c r="BD859" s="172"/>
      <c r="BE859" s="172"/>
      <c r="BF859" s="172"/>
      <c r="BG859" s="172"/>
      <c r="BH859" s="172"/>
      <c r="BI859" s="172"/>
      <c r="BJ859" s="172"/>
      <c r="BK859" s="172"/>
      <c r="BL859" s="172"/>
      <c r="BM859" s="172"/>
      <c r="BN859" s="172"/>
      <c r="BO859" s="172"/>
      <c r="BP859" s="172"/>
      <c r="BQ859" s="172"/>
      <c r="BR859" s="172"/>
      <c r="BS859" s="172"/>
      <c r="BT859" s="172"/>
      <c r="BU859" s="172"/>
      <c r="BV859" s="172"/>
      <c r="BW859" s="172"/>
      <c r="BX859" s="172"/>
      <c r="BY859" s="172"/>
      <c r="BZ859" s="172"/>
      <c r="CA859" s="172"/>
      <c r="CB859" s="172"/>
      <c r="CC859" s="172"/>
      <c r="CD859" s="172"/>
      <c r="CE859" s="172"/>
      <c r="CF859" s="172"/>
      <c r="CG859" s="172"/>
      <c r="CH859" s="172"/>
      <c r="CI859" s="172"/>
      <c r="CJ859" s="172"/>
      <c r="CK859" s="172"/>
      <c r="CL859" s="172"/>
      <c r="CM859" s="172"/>
      <c r="CN859" s="172"/>
      <c r="CO859" s="172"/>
      <c r="CP859" s="172"/>
      <c r="CQ859" s="172"/>
      <c r="CR859" s="172"/>
      <c r="CS859" s="172"/>
      <c r="CT859" s="172"/>
      <c r="CU859" s="172"/>
      <c r="CV859" s="172"/>
      <c r="CW859" s="172"/>
      <c r="CX859" s="172"/>
      <c r="CY859" s="172"/>
      <c r="CZ859" s="172"/>
    </row>
    <row r="860" spans="1:104" ht="11.25" customHeight="1" x14ac:dyDescent="0.25">
      <c r="A860" s="172"/>
      <c r="B860" s="172"/>
      <c r="C860" s="172"/>
      <c r="D860" s="172"/>
      <c r="E860" s="116"/>
      <c r="F860" s="119"/>
      <c r="G860" s="117"/>
      <c r="H860" s="116"/>
      <c r="I860" s="119"/>
      <c r="J860" s="172"/>
      <c r="K860" s="166"/>
      <c r="L860" s="166"/>
      <c r="M860" s="166"/>
      <c r="N860" s="166"/>
      <c r="O860" s="166"/>
      <c r="P860" s="166"/>
      <c r="Q860" s="166"/>
      <c r="R860" s="166"/>
      <c r="S860" s="172"/>
      <c r="T860" s="166"/>
      <c r="U860" s="166"/>
      <c r="V860" s="166"/>
      <c r="W860" s="166"/>
      <c r="X860" s="166"/>
      <c r="Y860" s="166"/>
      <c r="Z860" s="166"/>
      <c r="AA860" s="166"/>
      <c r="AB860" s="172"/>
      <c r="AC860" s="172"/>
      <c r="AD860" s="172"/>
      <c r="AE860" s="172"/>
      <c r="AF860" s="172"/>
      <c r="AG860" s="172"/>
      <c r="AH860" s="172"/>
      <c r="AI860" s="172"/>
      <c r="AJ860" s="172"/>
      <c r="AK860" s="172"/>
      <c r="AL860" s="174"/>
      <c r="AM860" s="172"/>
      <c r="AN860" s="172"/>
      <c r="AO860" s="172"/>
      <c r="AP860" s="172"/>
      <c r="AQ860" s="172"/>
      <c r="AR860" s="172"/>
      <c r="AS860" s="172"/>
      <c r="AT860" s="172"/>
      <c r="AU860" s="172"/>
      <c r="AV860" s="172"/>
      <c r="AW860" s="172"/>
      <c r="AX860" s="172"/>
      <c r="AY860" s="172"/>
      <c r="AZ860" s="172"/>
      <c r="BA860" s="172"/>
      <c r="BB860" s="172"/>
      <c r="BC860" s="172"/>
      <c r="BD860" s="172"/>
      <c r="BE860" s="172"/>
      <c r="BF860" s="172"/>
      <c r="BG860" s="172"/>
      <c r="BH860" s="172"/>
      <c r="BI860" s="172"/>
      <c r="BJ860" s="172"/>
      <c r="BK860" s="172"/>
      <c r="BL860" s="172"/>
      <c r="BM860" s="172"/>
      <c r="BN860" s="172"/>
      <c r="BO860" s="172"/>
      <c r="BP860" s="172"/>
      <c r="BQ860" s="172"/>
      <c r="BR860" s="172"/>
      <c r="BS860" s="172"/>
      <c r="BT860" s="172"/>
      <c r="BU860" s="172"/>
      <c r="BV860" s="172"/>
      <c r="BW860" s="172"/>
      <c r="BX860" s="172"/>
      <c r="BY860" s="172"/>
      <c r="BZ860" s="172"/>
      <c r="CA860" s="172"/>
      <c r="CB860" s="172"/>
      <c r="CC860" s="172"/>
      <c r="CD860" s="172"/>
      <c r="CE860" s="172"/>
      <c r="CF860" s="172"/>
      <c r="CG860" s="172"/>
      <c r="CH860" s="172"/>
      <c r="CI860" s="172"/>
      <c r="CJ860" s="172"/>
      <c r="CK860" s="172"/>
      <c r="CL860" s="172"/>
      <c r="CM860" s="172"/>
      <c r="CN860" s="172"/>
      <c r="CO860" s="172"/>
      <c r="CP860" s="172"/>
      <c r="CQ860" s="172"/>
      <c r="CR860" s="172"/>
      <c r="CS860" s="172"/>
      <c r="CT860" s="172"/>
      <c r="CU860" s="172"/>
      <c r="CV860" s="172"/>
      <c r="CW860" s="172"/>
      <c r="CX860" s="172"/>
      <c r="CY860" s="172"/>
      <c r="CZ860" s="172"/>
    </row>
    <row r="861" spans="1:104" ht="11.25" customHeight="1" x14ac:dyDescent="0.25">
      <c r="A861" s="172"/>
      <c r="B861" s="172"/>
      <c r="C861" s="172"/>
      <c r="D861" s="172"/>
      <c r="E861" s="116"/>
      <c r="F861" s="119"/>
      <c r="G861" s="117"/>
      <c r="H861" s="116"/>
      <c r="I861" s="119"/>
      <c r="J861" s="172"/>
      <c r="K861" s="166"/>
      <c r="L861" s="166"/>
      <c r="M861" s="166"/>
      <c r="N861" s="166"/>
      <c r="O861" s="166"/>
      <c r="P861" s="166"/>
      <c r="Q861" s="166"/>
      <c r="R861" s="166"/>
      <c r="S861" s="172"/>
      <c r="T861" s="166"/>
      <c r="U861" s="166"/>
      <c r="V861" s="166"/>
      <c r="W861" s="166"/>
      <c r="X861" s="166"/>
      <c r="Y861" s="166"/>
      <c r="Z861" s="166"/>
      <c r="AA861" s="166"/>
      <c r="AB861" s="172"/>
      <c r="AC861" s="172"/>
      <c r="AD861" s="172"/>
      <c r="AE861" s="172"/>
      <c r="AF861" s="172"/>
      <c r="AG861" s="172"/>
      <c r="AH861" s="172"/>
      <c r="AI861" s="172"/>
      <c r="AJ861" s="172"/>
      <c r="AK861" s="172"/>
      <c r="AL861" s="174"/>
      <c r="AM861" s="172"/>
      <c r="AN861" s="172"/>
      <c r="AO861" s="172"/>
      <c r="AP861" s="172"/>
      <c r="AQ861" s="172"/>
      <c r="AR861" s="172"/>
      <c r="AS861" s="172"/>
      <c r="AT861" s="172"/>
      <c r="AU861" s="172"/>
      <c r="AV861" s="172"/>
      <c r="AW861" s="172"/>
      <c r="AX861" s="172"/>
      <c r="AY861" s="172"/>
      <c r="AZ861" s="172"/>
      <c r="BA861" s="172"/>
      <c r="BB861" s="172"/>
      <c r="BC861" s="172"/>
      <c r="BD861" s="172"/>
      <c r="BE861" s="172"/>
      <c r="BF861" s="172"/>
      <c r="BG861" s="172"/>
      <c r="BH861" s="172"/>
      <c r="BI861" s="172"/>
      <c r="BJ861" s="172"/>
      <c r="BK861" s="172"/>
      <c r="BL861" s="172"/>
      <c r="BM861" s="172"/>
      <c r="BN861" s="172"/>
      <c r="BO861" s="172"/>
      <c r="BP861" s="172"/>
      <c r="BQ861" s="172"/>
      <c r="BR861" s="172"/>
      <c r="BS861" s="172"/>
      <c r="BT861" s="172"/>
      <c r="BU861" s="172"/>
      <c r="BV861" s="172"/>
      <c r="BW861" s="172"/>
      <c r="BX861" s="172"/>
      <c r="BY861" s="172"/>
      <c r="BZ861" s="172"/>
      <c r="CA861" s="172"/>
      <c r="CB861" s="172"/>
      <c r="CC861" s="172"/>
      <c r="CD861" s="172"/>
      <c r="CE861" s="172"/>
      <c r="CF861" s="172"/>
      <c r="CG861" s="172"/>
      <c r="CH861" s="172"/>
      <c r="CI861" s="172"/>
      <c r="CJ861" s="172"/>
      <c r="CK861" s="172"/>
      <c r="CL861" s="172"/>
      <c r="CM861" s="172"/>
      <c r="CN861" s="172"/>
      <c r="CO861" s="172"/>
      <c r="CP861" s="172"/>
      <c r="CQ861" s="172"/>
      <c r="CR861" s="172"/>
      <c r="CS861" s="172"/>
      <c r="CT861" s="172"/>
      <c r="CU861" s="172"/>
      <c r="CV861" s="172"/>
      <c r="CW861" s="172"/>
      <c r="CX861" s="172"/>
      <c r="CY861" s="172"/>
      <c r="CZ861" s="172"/>
    </row>
    <row r="862" spans="1:104" ht="11.25" customHeight="1" x14ac:dyDescent="0.25">
      <c r="A862" s="172"/>
      <c r="B862" s="172"/>
      <c r="C862" s="172"/>
      <c r="D862" s="172"/>
      <c r="E862" s="116"/>
      <c r="F862" s="119"/>
      <c r="G862" s="117"/>
      <c r="H862" s="116"/>
      <c r="I862" s="119"/>
      <c r="J862" s="172"/>
      <c r="K862" s="166"/>
      <c r="L862" s="166"/>
      <c r="M862" s="166"/>
      <c r="N862" s="166"/>
      <c r="O862" s="166"/>
      <c r="P862" s="166"/>
      <c r="Q862" s="166"/>
      <c r="R862" s="166"/>
      <c r="S862" s="172"/>
      <c r="T862" s="166"/>
      <c r="U862" s="166"/>
      <c r="V862" s="166"/>
      <c r="W862" s="166"/>
      <c r="X862" s="166"/>
      <c r="Y862" s="166"/>
      <c r="Z862" s="166"/>
      <c r="AA862" s="166"/>
      <c r="AB862" s="172"/>
      <c r="AC862" s="172"/>
      <c r="AD862" s="172"/>
      <c r="AE862" s="172"/>
      <c r="AF862" s="172"/>
      <c r="AG862" s="172"/>
      <c r="AH862" s="172"/>
      <c r="AI862" s="172"/>
      <c r="AJ862" s="172"/>
      <c r="AK862" s="172"/>
      <c r="AL862" s="174"/>
      <c r="AM862" s="172"/>
      <c r="AN862" s="172"/>
      <c r="AO862" s="172"/>
      <c r="AP862" s="172"/>
      <c r="AQ862" s="172"/>
      <c r="AR862" s="172"/>
      <c r="AS862" s="172"/>
      <c r="AT862" s="172"/>
      <c r="AU862" s="172"/>
      <c r="AV862" s="172"/>
      <c r="AW862" s="172"/>
      <c r="AX862" s="172"/>
      <c r="AY862" s="172"/>
      <c r="AZ862" s="172"/>
      <c r="BA862" s="172"/>
      <c r="BB862" s="172"/>
      <c r="BC862" s="172"/>
      <c r="BD862" s="172"/>
      <c r="BE862" s="172"/>
      <c r="BF862" s="172"/>
      <c r="BG862" s="172"/>
      <c r="BH862" s="172"/>
      <c r="BI862" s="172"/>
      <c r="BJ862" s="172"/>
      <c r="BK862" s="172"/>
      <c r="BL862" s="172"/>
      <c r="BM862" s="172"/>
      <c r="BN862" s="172"/>
      <c r="BO862" s="172"/>
      <c r="BP862" s="172"/>
      <c r="BQ862" s="172"/>
      <c r="BR862" s="172"/>
      <c r="BS862" s="172"/>
      <c r="BT862" s="172"/>
      <c r="BU862" s="172"/>
      <c r="BV862" s="172"/>
      <c r="BW862" s="172"/>
      <c r="BX862" s="172"/>
      <c r="BY862" s="172"/>
      <c r="BZ862" s="172"/>
      <c r="CA862" s="172"/>
      <c r="CB862" s="172"/>
      <c r="CC862" s="172"/>
      <c r="CD862" s="172"/>
      <c r="CE862" s="172"/>
      <c r="CF862" s="172"/>
      <c r="CG862" s="172"/>
      <c r="CH862" s="172"/>
      <c r="CI862" s="172"/>
      <c r="CJ862" s="172"/>
      <c r="CK862" s="172"/>
      <c r="CL862" s="172"/>
      <c r="CM862" s="172"/>
      <c r="CN862" s="172"/>
      <c r="CO862" s="172"/>
      <c r="CP862" s="172"/>
      <c r="CQ862" s="172"/>
      <c r="CR862" s="172"/>
      <c r="CS862" s="172"/>
      <c r="CT862" s="172"/>
      <c r="CU862" s="172"/>
      <c r="CV862" s="172"/>
      <c r="CW862" s="172"/>
      <c r="CX862" s="172"/>
      <c r="CY862" s="172"/>
      <c r="CZ862" s="172"/>
    </row>
    <row r="863" spans="1:104" ht="11.25" customHeight="1" x14ac:dyDescent="0.25">
      <c r="A863" s="172"/>
      <c r="B863" s="172"/>
      <c r="C863" s="172"/>
      <c r="D863" s="172"/>
      <c r="E863" s="116"/>
      <c r="F863" s="119"/>
      <c r="G863" s="117"/>
      <c r="H863" s="116"/>
      <c r="I863" s="119"/>
      <c r="J863" s="172"/>
      <c r="K863" s="166"/>
      <c r="L863" s="166"/>
      <c r="M863" s="166"/>
      <c r="N863" s="166"/>
      <c r="O863" s="166"/>
      <c r="P863" s="166"/>
      <c r="Q863" s="166"/>
      <c r="R863" s="166"/>
      <c r="S863" s="172"/>
      <c r="T863" s="166"/>
      <c r="U863" s="166"/>
      <c r="V863" s="166"/>
      <c r="W863" s="166"/>
      <c r="X863" s="166"/>
      <c r="Y863" s="166"/>
      <c r="Z863" s="166"/>
      <c r="AA863" s="166"/>
      <c r="AB863" s="172"/>
      <c r="AC863" s="172"/>
      <c r="AD863" s="172"/>
      <c r="AE863" s="172"/>
      <c r="AF863" s="172"/>
      <c r="AG863" s="172"/>
      <c r="AH863" s="172"/>
      <c r="AI863" s="172"/>
      <c r="AJ863" s="172"/>
      <c r="AK863" s="172"/>
      <c r="AL863" s="174"/>
      <c r="AM863" s="172"/>
      <c r="AN863" s="172"/>
      <c r="AO863" s="172"/>
      <c r="AP863" s="172"/>
      <c r="AQ863" s="172"/>
      <c r="AR863" s="172"/>
      <c r="AS863" s="172"/>
      <c r="AT863" s="172"/>
      <c r="AU863" s="172"/>
      <c r="AV863" s="172"/>
      <c r="AW863" s="172"/>
      <c r="AX863" s="172"/>
      <c r="AY863" s="172"/>
      <c r="AZ863" s="172"/>
      <c r="BA863" s="172"/>
      <c r="BB863" s="172"/>
      <c r="BC863" s="172"/>
      <c r="BD863" s="172"/>
      <c r="BE863" s="172"/>
      <c r="BF863" s="172"/>
      <c r="BG863" s="172"/>
      <c r="BH863" s="172"/>
      <c r="BI863" s="172"/>
      <c r="BJ863" s="172"/>
      <c r="BK863" s="172"/>
      <c r="BL863" s="172"/>
      <c r="BM863" s="172"/>
      <c r="BN863" s="172"/>
      <c r="BO863" s="172"/>
      <c r="BP863" s="172"/>
      <c r="BQ863" s="172"/>
      <c r="BR863" s="172"/>
      <c r="BS863" s="172"/>
      <c r="BT863" s="172"/>
      <c r="BU863" s="172"/>
      <c r="BV863" s="172"/>
      <c r="BW863" s="172"/>
      <c r="BX863" s="172"/>
      <c r="BY863" s="172"/>
      <c r="BZ863" s="172"/>
      <c r="CA863" s="172"/>
      <c r="CB863" s="172"/>
      <c r="CC863" s="172"/>
      <c r="CD863" s="172"/>
      <c r="CE863" s="172"/>
      <c r="CF863" s="172"/>
      <c r="CG863" s="172"/>
      <c r="CH863" s="172"/>
      <c r="CI863" s="172"/>
      <c r="CJ863" s="172"/>
      <c r="CK863" s="172"/>
      <c r="CL863" s="172"/>
      <c r="CM863" s="172"/>
      <c r="CN863" s="172"/>
      <c r="CO863" s="172"/>
      <c r="CP863" s="172"/>
      <c r="CQ863" s="172"/>
      <c r="CR863" s="172"/>
      <c r="CS863" s="172"/>
      <c r="CT863" s="172"/>
      <c r="CU863" s="172"/>
      <c r="CV863" s="172"/>
      <c r="CW863" s="172"/>
      <c r="CX863" s="172"/>
      <c r="CY863" s="172"/>
      <c r="CZ863" s="172"/>
    </row>
    <row r="864" spans="1:104" ht="11.25" customHeight="1" x14ac:dyDescent="0.25">
      <c r="A864" s="172"/>
      <c r="B864" s="172"/>
      <c r="C864" s="172"/>
      <c r="D864" s="172"/>
      <c r="E864" s="116"/>
      <c r="F864" s="119"/>
      <c r="G864" s="117"/>
      <c r="H864" s="116"/>
      <c r="I864" s="119"/>
      <c r="J864" s="172"/>
      <c r="K864" s="166"/>
      <c r="L864" s="166"/>
      <c r="M864" s="166"/>
      <c r="N864" s="166"/>
      <c r="O864" s="166"/>
      <c r="P864" s="166"/>
      <c r="Q864" s="166"/>
      <c r="R864" s="166"/>
      <c r="S864" s="172"/>
      <c r="T864" s="166"/>
      <c r="U864" s="166"/>
      <c r="V864" s="166"/>
      <c r="W864" s="166"/>
      <c r="X864" s="166"/>
      <c r="Y864" s="166"/>
      <c r="Z864" s="166"/>
      <c r="AA864" s="166"/>
      <c r="AB864" s="172"/>
      <c r="AC864" s="172"/>
      <c r="AD864" s="172"/>
      <c r="AE864" s="172"/>
      <c r="AF864" s="172"/>
      <c r="AG864" s="172"/>
      <c r="AH864" s="172"/>
      <c r="AI864" s="172"/>
      <c r="AJ864" s="172"/>
      <c r="AK864" s="172"/>
      <c r="AL864" s="174"/>
      <c r="AM864" s="172"/>
      <c r="AN864" s="172"/>
      <c r="AO864" s="172"/>
      <c r="AP864" s="172"/>
      <c r="AQ864" s="172"/>
      <c r="AR864" s="172"/>
      <c r="AS864" s="172"/>
      <c r="AT864" s="172"/>
      <c r="AU864" s="172"/>
      <c r="AV864" s="172"/>
      <c r="AW864" s="172"/>
      <c r="AX864" s="172"/>
      <c r="AY864" s="172"/>
      <c r="AZ864" s="172"/>
      <c r="BA864" s="172"/>
      <c r="BB864" s="172"/>
      <c r="BC864" s="172"/>
      <c r="BD864" s="172"/>
      <c r="BE864" s="172"/>
      <c r="BF864" s="172"/>
      <c r="BG864" s="172"/>
      <c r="BH864" s="172"/>
      <c r="BI864" s="172"/>
      <c r="BJ864" s="172"/>
      <c r="BK864" s="172"/>
      <c r="BL864" s="172"/>
      <c r="BM864" s="172"/>
      <c r="BN864" s="172"/>
      <c r="BO864" s="172"/>
      <c r="BP864" s="172"/>
      <c r="BQ864" s="172"/>
      <c r="BR864" s="172"/>
      <c r="BS864" s="172"/>
      <c r="BT864" s="172"/>
      <c r="BU864" s="172"/>
      <c r="BV864" s="172"/>
      <c r="BW864" s="172"/>
      <c r="BX864" s="172"/>
      <c r="BY864" s="172"/>
      <c r="BZ864" s="172"/>
      <c r="CA864" s="172"/>
      <c r="CB864" s="172"/>
      <c r="CC864" s="172"/>
      <c r="CD864" s="172"/>
      <c r="CE864" s="172"/>
      <c r="CF864" s="172"/>
      <c r="CG864" s="172"/>
      <c r="CH864" s="172"/>
      <c r="CI864" s="172"/>
      <c r="CJ864" s="172"/>
      <c r="CK864" s="172"/>
      <c r="CL864" s="172"/>
      <c r="CM864" s="172"/>
      <c r="CN864" s="172"/>
      <c r="CO864" s="172"/>
      <c r="CP864" s="172"/>
      <c r="CQ864" s="172"/>
      <c r="CR864" s="172"/>
      <c r="CS864" s="172"/>
      <c r="CT864" s="172"/>
      <c r="CU864" s="172"/>
      <c r="CV864" s="172"/>
      <c r="CW864" s="172"/>
      <c r="CX864" s="172"/>
      <c r="CY864" s="172"/>
      <c r="CZ864" s="172"/>
    </row>
    <row r="865" spans="1:104" ht="11.25" customHeight="1" x14ac:dyDescent="0.25">
      <c r="A865" s="172"/>
      <c r="B865" s="172"/>
      <c r="C865" s="172"/>
      <c r="D865" s="172"/>
      <c r="E865" s="116"/>
      <c r="F865" s="119"/>
      <c r="G865" s="117"/>
      <c r="H865" s="116"/>
      <c r="I865" s="119"/>
      <c r="J865" s="172"/>
      <c r="K865" s="166"/>
      <c r="L865" s="166"/>
      <c r="M865" s="166"/>
      <c r="N865" s="166"/>
      <c r="O865" s="166"/>
      <c r="P865" s="166"/>
      <c r="Q865" s="166"/>
      <c r="R865" s="166"/>
      <c r="S865" s="172"/>
      <c r="T865" s="166"/>
      <c r="U865" s="166"/>
      <c r="V865" s="166"/>
      <c r="W865" s="166"/>
      <c r="X865" s="166"/>
      <c r="Y865" s="166"/>
      <c r="Z865" s="166"/>
      <c r="AA865" s="166"/>
      <c r="AB865" s="172"/>
      <c r="AC865" s="172"/>
      <c r="AD865" s="172"/>
      <c r="AE865" s="172"/>
      <c r="AF865" s="172"/>
      <c r="AG865" s="172"/>
      <c r="AH865" s="172"/>
      <c r="AI865" s="172"/>
      <c r="AJ865" s="172"/>
      <c r="AK865" s="172"/>
      <c r="AL865" s="174"/>
      <c r="AM865" s="172"/>
      <c r="AN865" s="172"/>
      <c r="AO865" s="172"/>
      <c r="AP865" s="172"/>
      <c r="AQ865" s="172"/>
      <c r="AR865" s="172"/>
      <c r="AS865" s="172"/>
      <c r="AT865" s="172"/>
      <c r="AU865" s="172"/>
      <c r="AV865" s="172"/>
      <c r="AW865" s="172"/>
      <c r="AX865" s="172"/>
      <c r="AY865" s="172"/>
      <c r="AZ865" s="172"/>
      <c r="BA865" s="172"/>
      <c r="BB865" s="172"/>
      <c r="BC865" s="172"/>
      <c r="BD865" s="172"/>
      <c r="BE865" s="172"/>
      <c r="BF865" s="172"/>
      <c r="BG865" s="172"/>
      <c r="BH865" s="172"/>
      <c r="BI865" s="172"/>
      <c r="BJ865" s="172"/>
      <c r="BK865" s="172"/>
      <c r="BL865" s="172"/>
      <c r="BM865" s="172"/>
      <c r="BN865" s="172"/>
      <c r="BO865" s="172"/>
      <c r="BP865" s="172"/>
      <c r="BQ865" s="172"/>
      <c r="BR865" s="172"/>
      <c r="BS865" s="172"/>
      <c r="BT865" s="172"/>
      <c r="BU865" s="172"/>
      <c r="BV865" s="172"/>
      <c r="BW865" s="172"/>
      <c r="BX865" s="172"/>
      <c r="BY865" s="172"/>
      <c r="BZ865" s="172"/>
      <c r="CA865" s="172"/>
      <c r="CB865" s="172"/>
      <c r="CC865" s="172"/>
      <c r="CD865" s="172"/>
      <c r="CE865" s="172"/>
      <c r="CF865" s="172"/>
      <c r="CG865" s="172"/>
      <c r="CH865" s="172"/>
      <c r="CI865" s="172"/>
      <c r="CJ865" s="172"/>
      <c r="CK865" s="172"/>
      <c r="CL865" s="172"/>
      <c r="CM865" s="172"/>
      <c r="CN865" s="172"/>
      <c r="CO865" s="172"/>
      <c r="CP865" s="172"/>
      <c r="CQ865" s="172"/>
      <c r="CR865" s="172"/>
      <c r="CS865" s="172"/>
      <c r="CT865" s="172"/>
      <c r="CU865" s="172"/>
      <c r="CV865" s="172"/>
      <c r="CW865" s="172"/>
      <c r="CX865" s="172"/>
      <c r="CY865" s="172"/>
      <c r="CZ865" s="172"/>
    </row>
    <row r="866" spans="1:104" ht="11.25" customHeight="1" x14ac:dyDescent="0.25">
      <c r="A866" s="172"/>
      <c r="B866" s="172"/>
      <c r="C866" s="172"/>
      <c r="D866" s="172"/>
      <c r="E866" s="116"/>
      <c r="F866" s="119"/>
      <c r="G866" s="117"/>
      <c r="H866" s="116"/>
      <c r="I866" s="119"/>
      <c r="J866" s="172"/>
      <c r="K866" s="166"/>
      <c r="L866" s="166"/>
      <c r="M866" s="166"/>
      <c r="N866" s="166"/>
      <c r="O866" s="166"/>
      <c r="P866" s="166"/>
      <c r="Q866" s="166"/>
      <c r="R866" s="166"/>
      <c r="S866" s="172"/>
      <c r="T866" s="166"/>
      <c r="U866" s="166"/>
      <c r="V866" s="166"/>
      <c r="W866" s="166"/>
      <c r="X866" s="166"/>
      <c r="Y866" s="166"/>
      <c r="Z866" s="166"/>
      <c r="AA866" s="166"/>
      <c r="AB866" s="172"/>
      <c r="AC866" s="172"/>
      <c r="AD866" s="172"/>
      <c r="AE866" s="172"/>
      <c r="AF866" s="172"/>
      <c r="AG866" s="172"/>
      <c r="AH866" s="172"/>
      <c r="AI866" s="172"/>
      <c r="AJ866" s="172"/>
      <c r="AK866" s="172"/>
      <c r="AL866" s="174"/>
      <c r="AM866" s="172"/>
      <c r="AN866" s="172"/>
      <c r="AO866" s="172"/>
      <c r="AP866" s="172"/>
      <c r="AQ866" s="172"/>
      <c r="AR866" s="172"/>
      <c r="AS866" s="172"/>
      <c r="AT866" s="172"/>
      <c r="AU866" s="172"/>
      <c r="AV866" s="172"/>
      <c r="AW866" s="172"/>
      <c r="AX866" s="172"/>
      <c r="AY866" s="172"/>
      <c r="AZ866" s="172"/>
      <c r="BA866" s="172"/>
      <c r="BB866" s="172"/>
      <c r="BC866" s="172"/>
      <c r="BD866" s="172"/>
      <c r="BE866" s="172"/>
      <c r="BF866" s="172"/>
      <c r="BG866" s="172"/>
      <c r="BH866" s="172"/>
      <c r="BI866" s="172"/>
      <c r="BJ866" s="172"/>
      <c r="BK866" s="172"/>
      <c r="BL866" s="172"/>
      <c r="BM866" s="172"/>
      <c r="BN866" s="172"/>
      <c r="BO866" s="172"/>
      <c r="BP866" s="172"/>
      <c r="BQ866" s="172"/>
      <c r="BR866" s="172"/>
      <c r="BS866" s="172"/>
      <c r="BT866" s="172"/>
      <c r="BU866" s="172"/>
      <c r="BV866" s="172"/>
      <c r="BW866" s="172"/>
      <c r="BX866" s="172"/>
      <c r="BY866" s="172"/>
      <c r="BZ866" s="172"/>
      <c r="CA866" s="172"/>
      <c r="CB866" s="172"/>
      <c r="CC866" s="172"/>
      <c r="CD866" s="172"/>
      <c r="CE866" s="172"/>
      <c r="CF866" s="172"/>
      <c r="CG866" s="172"/>
      <c r="CH866" s="172"/>
      <c r="CI866" s="172"/>
      <c r="CJ866" s="172"/>
      <c r="CK866" s="172"/>
      <c r="CL866" s="172"/>
      <c r="CM866" s="172"/>
      <c r="CN866" s="172"/>
      <c r="CO866" s="172"/>
      <c r="CP866" s="172"/>
      <c r="CQ866" s="172"/>
      <c r="CR866" s="172"/>
      <c r="CS866" s="172"/>
      <c r="CT866" s="172"/>
      <c r="CU866" s="172"/>
      <c r="CV866" s="172"/>
      <c r="CW866" s="172"/>
      <c r="CX866" s="172"/>
      <c r="CY866" s="172"/>
      <c r="CZ866" s="172"/>
    </row>
    <row r="867" spans="1:104" ht="11.25" customHeight="1" x14ac:dyDescent="0.25">
      <c r="A867" s="172"/>
      <c r="B867" s="172"/>
      <c r="C867" s="172"/>
      <c r="D867" s="172"/>
      <c r="E867" s="116"/>
      <c r="F867" s="119"/>
      <c r="G867" s="117"/>
      <c r="H867" s="116"/>
      <c r="I867" s="119"/>
      <c r="J867" s="172"/>
      <c r="K867" s="166"/>
      <c r="L867" s="166"/>
      <c r="M867" s="166"/>
      <c r="N867" s="166"/>
      <c r="O867" s="166"/>
      <c r="P867" s="166"/>
      <c r="Q867" s="166"/>
      <c r="R867" s="166"/>
      <c r="S867" s="172"/>
      <c r="T867" s="166"/>
      <c r="U867" s="166"/>
      <c r="V867" s="166"/>
      <c r="W867" s="166"/>
      <c r="X867" s="166"/>
      <c r="Y867" s="166"/>
      <c r="Z867" s="166"/>
      <c r="AA867" s="166"/>
      <c r="AB867" s="172"/>
      <c r="AC867" s="172"/>
      <c r="AD867" s="172"/>
      <c r="AE867" s="172"/>
      <c r="AF867" s="172"/>
      <c r="AG867" s="172"/>
      <c r="AH867" s="172"/>
      <c r="AI867" s="172"/>
      <c r="AJ867" s="172"/>
      <c r="AK867" s="172"/>
      <c r="AL867" s="174"/>
      <c r="AM867" s="172"/>
      <c r="AN867" s="172"/>
      <c r="AO867" s="172"/>
      <c r="AP867" s="172"/>
      <c r="AQ867" s="172"/>
      <c r="AR867" s="172"/>
      <c r="AS867" s="172"/>
      <c r="AT867" s="172"/>
      <c r="AU867" s="172"/>
      <c r="AV867" s="172"/>
      <c r="AW867" s="172"/>
      <c r="AX867" s="172"/>
      <c r="AY867" s="172"/>
      <c r="AZ867" s="172"/>
      <c r="BA867" s="172"/>
      <c r="BB867" s="172"/>
      <c r="BC867" s="172"/>
      <c r="BD867" s="172"/>
      <c r="BE867" s="172"/>
      <c r="BF867" s="172"/>
      <c r="BG867" s="172"/>
      <c r="BH867" s="172"/>
      <c r="BI867" s="172"/>
      <c r="BJ867" s="172"/>
      <c r="BK867" s="172"/>
      <c r="BL867" s="172"/>
      <c r="BM867" s="172"/>
      <c r="BN867" s="172"/>
      <c r="BO867" s="172"/>
      <c r="BP867" s="172"/>
      <c r="BQ867" s="172"/>
      <c r="BR867" s="172"/>
      <c r="BS867" s="172"/>
      <c r="BT867" s="172"/>
      <c r="BU867" s="172"/>
      <c r="BV867" s="172"/>
      <c r="BW867" s="172"/>
      <c r="BX867" s="172"/>
      <c r="BY867" s="172"/>
      <c r="BZ867" s="172"/>
      <c r="CA867" s="172"/>
      <c r="CB867" s="172"/>
      <c r="CC867" s="172"/>
      <c r="CD867" s="172"/>
      <c r="CE867" s="172"/>
      <c r="CF867" s="172"/>
      <c r="CG867" s="172"/>
      <c r="CH867" s="172"/>
      <c r="CI867" s="172"/>
      <c r="CJ867" s="172"/>
      <c r="CK867" s="172"/>
      <c r="CL867" s="172"/>
      <c r="CM867" s="172"/>
      <c r="CN867" s="172"/>
      <c r="CO867" s="172"/>
      <c r="CP867" s="172"/>
      <c r="CQ867" s="172"/>
      <c r="CR867" s="172"/>
      <c r="CS867" s="172"/>
      <c r="CT867" s="172"/>
      <c r="CU867" s="172"/>
      <c r="CV867" s="172"/>
      <c r="CW867" s="172"/>
      <c r="CX867" s="172"/>
      <c r="CY867" s="172"/>
      <c r="CZ867" s="172"/>
    </row>
    <row r="868" spans="1:104" ht="11.25" customHeight="1" x14ac:dyDescent="0.25">
      <c r="A868" s="172"/>
      <c r="B868" s="172"/>
      <c r="C868" s="172"/>
      <c r="D868" s="172"/>
      <c r="E868" s="116"/>
      <c r="F868" s="119"/>
      <c r="G868" s="117"/>
      <c r="H868" s="116"/>
      <c r="I868" s="119"/>
      <c r="J868" s="172"/>
      <c r="K868" s="166"/>
      <c r="L868" s="166"/>
      <c r="M868" s="166"/>
      <c r="N868" s="166"/>
      <c r="O868" s="166"/>
      <c r="P868" s="166"/>
      <c r="Q868" s="166"/>
      <c r="R868" s="166"/>
      <c r="S868" s="172"/>
      <c r="T868" s="166"/>
      <c r="U868" s="166"/>
      <c r="V868" s="166"/>
      <c r="W868" s="166"/>
      <c r="X868" s="166"/>
      <c r="Y868" s="166"/>
      <c r="Z868" s="166"/>
      <c r="AA868" s="166"/>
      <c r="AB868" s="172"/>
      <c r="AC868" s="172"/>
      <c r="AD868" s="172"/>
      <c r="AE868" s="172"/>
      <c r="AF868" s="172"/>
      <c r="AG868" s="172"/>
      <c r="AH868" s="172"/>
      <c r="AI868" s="172"/>
      <c r="AJ868" s="172"/>
      <c r="AK868" s="172"/>
      <c r="AL868" s="174"/>
      <c r="AM868" s="172"/>
      <c r="AN868" s="172"/>
      <c r="AO868" s="172"/>
      <c r="AP868" s="172"/>
      <c r="AQ868" s="172"/>
      <c r="AR868" s="172"/>
      <c r="AS868" s="172"/>
      <c r="AT868" s="172"/>
      <c r="AU868" s="172"/>
      <c r="AV868" s="172"/>
      <c r="AW868" s="172"/>
      <c r="AX868" s="172"/>
      <c r="AY868" s="172"/>
      <c r="AZ868" s="172"/>
      <c r="BA868" s="172"/>
      <c r="BB868" s="172"/>
      <c r="BC868" s="172"/>
      <c r="BD868" s="172"/>
      <c r="BE868" s="172"/>
      <c r="BF868" s="172"/>
      <c r="BG868" s="172"/>
      <c r="BH868" s="172"/>
      <c r="BI868" s="172"/>
      <c r="BJ868" s="172"/>
      <c r="BK868" s="172"/>
      <c r="BL868" s="172"/>
      <c r="BM868" s="172"/>
      <c r="BN868" s="172"/>
      <c r="BO868" s="172"/>
      <c r="BP868" s="172"/>
      <c r="BQ868" s="172"/>
      <c r="BR868" s="172"/>
      <c r="BS868" s="172"/>
      <c r="BT868" s="172"/>
      <c r="BU868" s="172"/>
      <c r="BV868" s="172"/>
      <c r="BW868" s="172"/>
      <c r="BX868" s="172"/>
      <c r="BY868" s="172"/>
      <c r="BZ868" s="172"/>
      <c r="CA868" s="172"/>
      <c r="CB868" s="172"/>
      <c r="CC868" s="172"/>
      <c r="CD868" s="172"/>
      <c r="CE868" s="172"/>
      <c r="CF868" s="172"/>
      <c r="CG868" s="172"/>
      <c r="CH868" s="172"/>
      <c r="CI868" s="172"/>
      <c r="CJ868" s="172"/>
      <c r="CK868" s="172"/>
      <c r="CL868" s="172"/>
      <c r="CM868" s="172"/>
      <c r="CN868" s="172"/>
      <c r="CO868" s="172"/>
      <c r="CP868" s="172"/>
      <c r="CQ868" s="172"/>
      <c r="CR868" s="172"/>
      <c r="CS868" s="172"/>
      <c r="CT868" s="172"/>
      <c r="CU868" s="172"/>
      <c r="CV868" s="172"/>
      <c r="CW868" s="172"/>
      <c r="CX868" s="172"/>
      <c r="CY868" s="172"/>
      <c r="CZ868" s="172"/>
    </row>
    <row r="869" spans="1:104" ht="11.25" customHeight="1" x14ac:dyDescent="0.25">
      <c r="A869" s="172"/>
      <c r="B869" s="172"/>
      <c r="C869" s="172"/>
      <c r="D869" s="172"/>
      <c r="E869" s="116"/>
      <c r="F869" s="119"/>
      <c r="G869" s="117"/>
      <c r="H869" s="116"/>
      <c r="I869" s="119"/>
      <c r="J869" s="172"/>
      <c r="K869" s="166"/>
      <c r="L869" s="166"/>
      <c r="M869" s="166"/>
      <c r="N869" s="166"/>
      <c r="O869" s="166"/>
      <c r="P869" s="166"/>
      <c r="Q869" s="166"/>
      <c r="R869" s="166"/>
      <c r="S869" s="172"/>
      <c r="T869" s="166"/>
      <c r="U869" s="166"/>
      <c r="V869" s="166"/>
      <c r="W869" s="166"/>
      <c r="X869" s="166"/>
      <c r="Y869" s="166"/>
      <c r="Z869" s="166"/>
      <c r="AA869" s="166"/>
      <c r="AB869" s="172"/>
      <c r="AC869" s="172"/>
      <c r="AD869" s="172"/>
      <c r="AE869" s="172"/>
      <c r="AF869" s="172"/>
      <c r="AG869" s="172"/>
      <c r="AH869" s="172"/>
      <c r="AI869" s="172"/>
      <c r="AJ869" s="172"/>
      <c r="AK869" s="172"/>
      <c r="AL869" s="174"/>
      <c r="AM869" s="172"/>
      <c r="AN869" s="172"/>
      <c r="AO869" s="172"/>
      <c r="AP869" s="172"/>
      <c r="AQ869" s="172"/>
      <c r="AR869" s="172"/>
      <c r="AS869" s="172"/>
      <c r="AT869" s="172"/>
      <c r="AU869" s="172"/>
      <c r="AV869" s="172"/>
      <c r="AW869" s="172"/>
      <c r="AX869" s="172"/>
      <c r="AY869" s="172"/>
      <c r="AZ869" s="172"/>
      <c r="BA869" s="172"/>
      <c r="BB869" s="172"/>
      <c r="BC869" s="172"/>
      <c r="BD869" s="172"/>
      <c r="BE869" s="172"/>
      <c r="BF869" s="172"/>
      <c r="BG869" s="172"/>
      <c r="BH869" s="172"/>
      <c r="BI869" s="172"/>
      <c r="BJ869" s="172"/>
      <c r="BK869" s="172"/>
      <c r="BL869" s="172"/>
      <c r="BM869" s="172"/>
      <c r="BN869" s="172"/>
      <c r="BO869" s="172"/>
      <c r="BP869" s="172"/>
      <c r="BQ869" s="172"/>
      <c r="BR869" s="172"/>
      <c r="BS869" s="172"/>
      <c r="BT869" s="172"/>
      <c r="BU869" s="172"/>
      <c r="BV869" s="172"/>
      <c r="BW869" s="172"/>
      <c r="BX869" s="172"/>
      <c r="BY869" s="172"/>
      <c r="BZ869" s="172"/>
      <c r="CA869" s="172"/>
      <c r="CB869" s="172"/>
      <c r="CC869" s="172"/>
      <c r="CD869" s="172"/>
      <c r="CE869" s="172"/>
      <c r="CF869" s="172"/>
      <c r="CG869" s="172"/>
      <c r="CH869" s="172"/>
      <c r="CI869" s="172"/>
      <c r="CJ869" s="172"/>
      <c r="CK869" s="172"/>
      <c r="CL869" s="172"/>
      <c r="CM869" s="172"/>
      <c r="CN869" s="172"/>
      <c r="CO869" s="172"/>
      <c r="CP869" s="172"/>
      <c r="CQ869" s="172"/>
      <c r="CR869" s="172"/>
      <c r="CS869" s="172"/>
      <c r="CT869" s="172"/>
      <c r="CU869" s="172"/>
      <c r="CV869" s="172"/>
      <c r="CW869" s="172"/>
      <c r="CX869" s="172"/>
      <c r="CY869" s="172"/>
      <c r="CZ869" s="172"/>
    </row>
    <row r="870" spans="1:104" ht="11.25" customHeight="1" x14ac:dyDescent="0.25">
      <c r="A870" s="172"/>
      <c r="B870" s="172"/>
      <c r="C870" s="172"/>
      <c r="D870" s="172"/>
      <c r="E870" s="116"/>
      <c r="F870" s="119"/>
      <c r="G870" s="117"/>
      <c r="H870" s="116"/>
      <c r="I870" s="119"/>
      <c r="J870" s="172"/>
      <c r="K870" s="166"/>
      <c r="L870" s="166"/>
      <c r="M870" s="166"/>
      <c r="N870" s="166"/>
      <c r="O870" s="166"/>
      <c r="P870" s="166"/>
      <c r="Q870" s="166"/>
      <c r="R870" s="166"/>
      <c r="S870" s="172"/>
      <c r="T870" s="166"/>
      <c r="U870" s="166"/>
      <c r="V870" s="166"/>
      <c r="W870" s="166"/>
      <c r="X870" s="166"/>
      <c r="Y870" s="166"/>
      <c r="Z870" s="166"/>
      <c r="AA870" s="166"/>
      <c r="AB870" s="172"/>
      <c r="AC870" s="172"/>
      <c r="AD870" s="172"/>
      <c r="AE870" s="172"/>
      <c r="AF870" s="172"/>
      <c r="AG870" s="172"/>
      <c r="AH870" s="172"/>
      <c r="AI870" s="172"/>
      <c r="AJ870" s="172"/>
      <c r="AK870" s="172"/>
      <c r="AL870" s="174"/>
      <c r="AM870" s="172"/>
      <c r="AN870" s="172"/>
      <c r="AO870" s="172"/>
      <c r="AP870" s="172"/>
      <c r="AQ870" s="172"/>
      <c r="AR870" s="172"/>
      <c r="AS870" s="172"/>
      <c r="AT870" s="172"/>
      <c r="AU870" s="172"/>
      <c r="AV870" s="172"/>
      <c r="AW870" s="172"/>
      <c r="AX870" s="172"/>
      <c r="AY870" s="172"/>
      <c r="AZ870" s="172"/>
      <c r="BA870" s="172"/>
      <c r="BB870" s="172"/>
      <c r="BC870" s="172"/>
      <c r="BD870" s="172"/>
      <c r="BE870" s="172"/>
      <c r="BF870" s="172"/>
      <c r="BG870" s="172"/>
      <c r="BH870" s="172"/>
      <c r="BI870" s="172"/>
      <c r="BJ870" s="172"/>
      <c r="BK870" s="172"/>
      <c r="BL870" s="172"/>
      <c r="BM870" s="172"/>
      <c r="BN870" s="172"/>
      <c r="BO870" s="172"/>
      <c r="BP870" s="172"/>
      <c r="BQ870" s="172"/>
      <c r="BR870" s="172"/>
      <c r="BS870" s="172"/>
      <c r="BT870" s="172"/>
      <c r="BU870" s="172"/>
      <c r="BV870" s="172"/>
      <c r="BW870" s="172"/>
      <c r="BX870" s="172"/>
      <c r="BY870" s="172"/>
      <c r="BZ870" s="172"/>
      <c r="CA870" s="172"/>
      <c r="CB870" s="172"/>
      <c r="CC870" s="172"/>
      <c r="CD870" s="172"/>
      <c r="CE870" s="172"/>
      <c r="CF870" s="172"/>
      <c r="CG870" s="172"/>
      <c r="CH870" s="172"/>
      <c r="CI870" s="172"/>
      <c r="CJ870" s="172"/>
      <c r="CK870" s="172"/>
      <c r="CL870" s="172"/>
      <c r="CM870" s="172"/>
      <c r="CN870" s="172"/>
      <c r="CO870" s="172"/>
      <c r="CP870" s="172"/>
      <c r="CQ870" s="172"/>
      <c r="CR870" s="172"/>
      <c r="CS870" s="172"/>
      <c r="CT870" s="172"/>
      <c r="CU870" s="172"/>
      <c r="CV870" s="172"/>
      <c r="CW870" s="172"/>
      <c r="CX870" s="172"/>
      <c r="CY870" s="172"/>
      <c r="CZ870" s="172"/>
    </row>
    <row r="871" spans="1:104" ht="11.25" customHeight="1" x14ac:dyDescent="0.25">
      <c r="A871" s="172"/>
      <c r="B871" s="172"/>
      <c r="C871" s="172"/>
      <c r="D871" s="172"/>
      <c r="E871" s="116"/>
      <c r="F871" s="119"/>
      <c r="G871" s="117"/>
      <c r="H871" s="116"/>
      <c r="I871" s="119"/>
      <c r="J871" s="172"/>
      <c r="K871" s="166"/>
      <c r="L871" s="166"/>
      <c r="M871" s="166"/>
      <c r="N871" s="166"/>
      <c r="O871" s="166"/>
      <c r="P871" s="166"/>
      <c r="Q871" s="166"/>
      <c r="R871" s="166"/>
      <c r="S871" s="172"/>
      <c r="T871" s="166"/>
      <c r="U871" s="166"/>
      <c r="V871" s="166"/>
      <c r="W871" s="166"/>
      <c r="X871" s="166"/>
      <c r="Y871" s="166"/>
      <c r="Z871" s="166"/>
      <c r="AA871" s="166"/>
      <c r="AB871" s="172"/>
      <c r="AC871" s="172"/>
      <c r="AD871" s="172"/>
      <c r="AE871" s="172"/>
      <c r="AF871" s="172"/>
      <c r="AG871" s="172"/>
      <c r="AH871" s="172"/>
      <c r="AI871" s="172"/>
      <c r="AJ871" s="172"/>
      <c r="AK871" s="172"/>
      <c r="AL871" s="174"/>
      <c r="AM871" s="172"/>
      <c r="AN871" s="172"/>
      <c r="AO871" s="172"/>
      <c r="AP871" s="172"/>
      <c r="AQ871" s="172"/>
      <c r="AR871" s="172"/>
      <c r="AS871" s="172"/>
      <c r="AT871" s="172"/>
      <c r="AU871" s="172"/>
      <c r="AV871" s="172"/>
      <c r="AW871" s="172"/>
      <c r="AX871" s="172"/>
      <c r="AY871" s="172"/>
      <c r="AZ871" s="172"/>
      <c r="BA871" s="172"/>
      <c r="BB871" s="172"/>
      <c r="BC871" s="172"/>
      <c r="BD871" s="172"/>
      <c r="BE871" s="172"/>
      <c r="BF871" s="172"/>
      <c r="BG871" s="172"/>
      <c r="BH871" s="172"/>
      <c r="BI871" s="172"/>
      <c r="BJ871" s="172"/>
      <c r="BK871" s="172"/>
      <c r="BL871" s="172"/>
      <c r="BM871" s="172"/>
      <c r="BN871" s="172"/>
      <c r="BO871" s="172"/>
      <c r="BP871" s="172"/>
      <c r="BQ871" s="172"/>
      <c r="BR871" s="172"/>
      <c r="BS871" s="172"/>
      <c r="BT871" s="172"/>
      <c r="BU871" s="172"/>
      <c r="BV871" s="172"/>
      <c r="BW871" s="172"/>
      <c r="BX871" s="172"/>
      <c r="BY871" s="172"/>
      <c r="BZ871" s="172"/>
      <c r="CA871" s="172"/>
      <c r="CB871" s="172"/>
      <c r="CC871" s="172"/>
      <c r="CD871" s="172"/>
      <c r="CE871" s="172"/>
      <c r="CF871" s="172"/>
      <c r="CG871" s="172"/>
      <c r="CH871" s="172"/>
      <c r="CI871" s="172"/>
      <c r="CJ871" s="172"/>
      <c r="CK871" s="172"/>
      <c r="CL871" s="172"/>
      <c r="CM871" s="172"/>
      <c r="CN871" s="172"/>
      <c r="CO871" s="172"/>
      <c r="CP871" s="172"/>
      <c r="CQ871" s="172"/>
      <c r="CR871" s="172"/>
      <c r="CS871" s="172"/>
      <c r="CT871" s="172"/>
      <c r="CU871" s="172"/>
      <c r="CV871" s="172"/>
      <c r="CW871" s="172"/>
      <c r="CX871" s="172"/>
      <c r="CY871" s="172"/>
      <c r="CZ871" s="172"/>
    </row>
    <row r="872" spans="1:104" ht="11.25" customHeight="1" x14ac:dyDescent="0.25">
      <c r="A872" s="172"/>
      <c r="B872" s="172"/>
      <c r="C872" s="172"/>
      <c r="D872" s="172"/>
      <c r="E872" s="116"/>
      <c r="F872" s="119"/>
      <c r="G872" s="117"/>
      <c r="H872" s="116"/>
      <c r="I872" s="119"/>
      <c r="J872" s="172"/>
      <c r="K872" s="166"/>
      <c r="L872" s="166"/>
      <c r="M872" s="166"/>
      <c r="N872" s="166"/>
      <c r="O872" s="166"/>
      <c r="P872" s="166"/>
      <c r="Q872" s="166"/>
      <c r="R872" s="166"/>
      <c r="S872" s="172"/>
      <c r="T872" s="166"/>
      <c r="U872" s="166"/>
      <c r="V872" s="166"/>
      <c r="W872" s="166"/>
      <c r="X872" s="166"/>
      <c r="Y872" s="166"/>
      <c r="Z872" s="166"/>
      <c r="AA872" s="166"/>
      <c r="AB872" s="172"/>
      <c r="AC872" s="172"/>
      <c r="AD872" s="172"/>
      <c r="AE872" s="172"/>
      <c r="AF872" s="172"/>
      <c r="AG872" s="172"/>
      <c r="AH872" s="172"/>
      <c r="AI872" s="172"/>
      <c r="AJ872" s="172"/>
      <c r="AK872" s="172"/>
      <c r="AL872" s="174"/>
      <c r="AM872" s="172"/>
      <c r="AN872" s="172"/>
      <c r="AO872" s="172"/>
      <c r="AP872" s="172"/>
      <c r="AQ872" s="172"/>
      <c r="AR872" s="172"/>
      <c r="AS872" s="172"/>
      <c r="AT872" s="172"/>
      <c r="AU872" s="172"/>
      <c r="AV872" s="172"/>
      <c r="AW872" s="172"/>
      <c r="AX872" s="172"/>
      <c r="AY872" s="172"/>
      <c r="AZ872" s="172"/>
      <c r="BA872" s="172"/>
      <c r="BB872" s="172"/>
      <c r="BC872" s="172"/>
      <c r="BD872" s="172"/>
      <c r="BE872" s="172"/>
      <c r="BF872" s="172"/>
      <c r="BG872" s="172"/>
      <c r="BH872" s="172"/>
      <c r="BI872" s="172"/>
      <c r="BJ872" s="172"/>
      <c r="BK872" s="172"/>
      <c r="BL872" s="172"/>
      <c r="BM872" s="172"/>
      <c r="BN872" s="172"/>
      <c r="BO872" s="172"/>
      <c r="BP872" s="172"/>
      <c r="BQ872" s="172"/>
      <c r="BR872" s="172"/>
      <c r="BS872" s="172"/>
      <c r="BT872" s="172"/>
      <c r="BU872" s="172"/>
      <c r="BV872" s="172"/>
      <c r="BW872" s="172"/>
      <c r="BX872" s="172"/>
      <c r="BY872" s="172"/>
      <c r="BZ872" s="172"/>
      <c r="CA872" s="172"/>
      <c r="CB872" s="172"/>
      <c r="CC872" s="172"/>
      <c r="CD872" s="172"/>
      <c r="CE872" s="172"/>
      <c r="CF872" s="172"/>
      <c r="CG872" s="172"/>
      <c r="CH872" s="172"/>
      <c r="CI872" s="172"/>
      <c r="CJ872" s="172"/>
      <c r="CK872" s="172"/>
      <c r="CL872" s="172"/>
      <c r="CM872" s="172"/>
      <c r="CN872" s="172"/>
      <c r="CO872" s="172"/>
      <c r="CP872" s="172"/>
      <c r="CQ872" s="172"/>
      <c r="CR872" s="172"/>
      <c r="CS872" s="172"/>
      <c r="CT872" s="172"/>
      <c r="CU872" s="172"/>
      <c r="CV872" s="172"/>
      <c r="CW872" s="172"/>
      <c r="CX872" s="172"/>
      <c r="CY872" s="172"/>
      <c r="CZ872" s="172"/>
    </row>
    <row r="873" spans="1:104" ht="11.25" customHeight="1" x14ac:dyDescent="0.25">
      <c r="A873" s="172"/>
      <c r="B873" s="172"/>
      <c r="C873" s="172"/>
      <c r="D873" s="172"/>
      <c r="E873" s="116"/>
      <c r="F873" s="119"/>
      <c r="G873" s="117"/>
      <c r="H873" s="116"/>
      <c r="I873" s="119"/>
      <c r="J873" s="172"/>
      <c r="K873" s="166"/>
      <c r="L873" s="166"/>
      <c r="M873" s="166"/>
      <c r="N873" s="166"/>
      <c r="O873" s="166"/>
      <c r="P873" s="166"/>
      <c r="Q873" s="166"/>
      <c r="R873" s="166"/>
      <c r="S873" s="172"/>
      <c r="T873" s="166"/>
      <c r="U873" s="166"/>
      <c r="V873" s="166"/>
      <c r="W873" s="166"/>
      <c r="X873" s="166"/>
      <c r="Y873" s="166"/>
      <c r="Z873" s="166"/>
      <c r="AA873" s="166"/>
      <c r="AB873" s="172"/>
      <c r="AC873" s="172"/>
      <c r="AD873" s="172"/>
      <c r="AE873" s="172"/>
      <c r="AF873" s="172"/>
      <c r="AG873" s="172"/>
      <c r="AH873" s="172"/>
      <c r="AI873" s="172"/>
      <c r="AJ873" s="172"/>
      <c r="AK873" s="172"/>
      <c r="AL873" s="174"/>
      <c r="AM873" s="172"/>
      <c r="AN873" s="172"/>
      <c r="AO873" s="172"/>
      <c r="AP873" s="172"/>
      <c r="AQ873" s="172"/>
      <c r="AR873" s="172"/>
      <c r="AS873" s="172"/>
      <c r="AT873" s="172"/>
      <c r="AU873" s="172"/>
      <c r="AV873" s="172"/>
      <c r="AW873" s="172"/>
      <c r="AX873" s="172"/>
      <c r="AY873" s="172"/>
      <c r="AZ873" s="172"/>
      <c r="BA873" s="172"/>
      <c r="BB873" s="172"/>
      <c r="BC873" s="172"/>
      <c r="BD873" s="172"/>
      <c r="BE873" s="172"/>
      <c r="BF873" s="172"/>
      <c r="BG873" s="172"/>
      <c r="BH873" s="172"/>
      <c r="BI873" s="172"/>
      <c r="BJ873" s="172"/>
      <c r="BK873" s="172"/>
      <c r="BL873" s="172"/>
      <c r="BM873" s="172"/>
      <c r="BN873" s="172"/>
      <c r="BO873" s="172"/>
      <c r="BP873" s="172"/>
      <c r="BQ873" s="172"/>
      <c r="BR873" s="172"/>
      <c r="BS873" s="172"/>
      <c r="BT873" s="172"/>
      <c r="BU873" s="172"/>
      <c r="BV873" s="172"/>
      <c r="BW873" s="172"/>
      <c r="BX873" s="172"/>
      <c r="BY873" s="172"/>
      <c r="BZ873" s="172"/>
      <c r="CA873" s="172"/>
      <c r="CB873" s="172"/>
      <c r="CC873" s="172"/>
      <c r="CD873" s="172"/>
      <c r="CE873" s="172"/>
      <c r="CF873" s="172"/>
      <c r="CG873" s="172"/>
      <c r="CH873" s="172"/>
      <c r="CI873" s="172"/>
      <c r="CJ873" s="172"/>
      <c r="CK873" s="172"/>
      <c r="CL873" s="172"/>
      <c r="CM873" s="172"/>
      <c r="CN873" s="172"/>
      <c r="CO873" s="172"/>
      <c r="CP873" s="172"/>
      <c r="CQ873" s="172"/>
      <c r="CR873" s="172"/>
      <c r="CS873" s="172"/>
      <c r="CT873" s="172"/>
      <c r="CU873" s="172"/>
      <c r="CV873" s="172"/>
      <c r="CW873" s="172"/>
      <c r="CX873" s="172"/>
      <c r="CY873" s="172"/>
      <c r="CZ873" s="172"/>
    </row>
    <row r="874" spans="1:104" ht="11.25" customHeight="1" x14ac:dyDescent="0.25">
      <c r="A874" s="172"/>
      <c r="B874" s="172"/>
      <c r="C874" s="172"/>
      <c r="D874" s="172"/>
      <c r="E874" s="116"/>
      <c r="F874" s="119"/>
      <c r="G874" s="117"/>
      <c r="H874" s="116"/>
      <c r="I874" s="119"/>
      <c r="J874" s="172"/>
      <c r="K874" s="166"/>
      <c r="L874" s="166"/>
      <c r="M874" s="166"/>
      <c r="N874" s="166"/>
      <c r="O874" s="166"/>
      <c r="P874" s="166"/>
      <c r="Q874" s="166"/>
      <c r="R874" s="166"/>
      <c r="S874" s="172"/>
      <c r="T874" s="166"/>
      <c r="U874" s="166"/>
      <c r="V874" s="166"/>
      <c r="W874" s="166"/>
      <c r="X874" s="166"/>
      <c r="Y874" s="166"/>
      <c r="Z874" s="166"/>
      <c r="AA874" s="166"/>
      <c r="AB874" s="172"/>
      <c r="AC874" s="172"/>
      <c r="AD874" s="172"/>
      <c r="AE874" s="172"/>
      <c r="AF874" s="172"/>
      <c r="AG874" s="172"/>
      <c r="AH874" s="172"/>
      <c r="AI874" s="172"/>
      <c r="AJ874" s="172"/>
      <c r="AK874" s="172"/>
      <c r="AL874" s="174"/>
      <c r="AM874" s="172"/>
      <c r="AN874" s="172"/>
      <c r="AO874" s="172"/>
      <c r="AP874" s="172"/>
      <c r="AQ874" s="172"/>
      <c r="AR874" s="172"/>
      <c r="AS874" s="172"/>
      <c r="AT874" s="172"/>
      <c r="AU874" s="172"/>
      <c r="AV874" s="172"/>
      <c r="AW874" s="172"/>
      <c r="AX874" s="172"/>
      <c r="AY874" s="172"/>
      <c r="AZ874" s="172"/>
      <c r="BA874" s="172"/>
      <c r="BB874" s="172"/>
      <c r="BC874" s="172"/>
      <c r="BD874" s="172"/>
      <c r="BE874" s="172"/>
      <c r="BF874" s="172"/>
      <c r="BG874" s="172"/>
      <c r="BH874" s="172"/>
      <c r="BI874" s="172"/>
      <c r="BJ874" s="172"/>
      <c r="BK874" s="172"/>
      <c r="BL874" s="172"/>
      <c r="BM874" s="172"/>
      <c r="BN874" s="172"/>
      <c r="BO874" s="172"/>
      <c r="BP874" s="172"/>
      <c r="BQ874" s="172"/>
      <c r="BR874" s="172"/>
      <c r="BS874" s="172"/>
      <c r="BT874" s="172"/>
      <c r="BU874" s="172"/>
      <c r="BV874" s="172"/>
      <c r="BW874" s="172"/>
      <c r="BX874" s="172"/>
      <c r="BY874" s="172"/>
      <c r="BZ874" s="172"/>
      <c r="CA874" s="172"/>
      <c r="CB874" s="172"/>
      <c r="CC874" s="172"/>
      <c r="CD874" s="172"/>
      <c r="CE874" s="172"/>
      <c r="CF874" s="172"/>
      <c r="CG874" s="172"/>
      <c r="CH874" s="172"/>
      <c r="CI874" s="172"/>
      <c r="CJ874" s="172"/>
      <c r="CK874" s="172"/>
      <c r="CL874" s="172"/>
      <c r="CM874" s="172"/>
      <c r="CN874" s="172"/>
      <c r="CO874" s="172"/>
      <c r="CP874" s="172"/>
      <c r="CQ874" s="172"/>
      <c r="CR874" s="172"/>
      <c r="CS874" s="172"/>
      <c r="CT874" s="172"/>
      <c r="CU874" s="172"/>
      <c r="CV874" s="172"/>
      <c r="CW874" s="172"/>
      <c r="CX874" s="172"/>
      <c r="CY874" s="172"/>
      <c r="CZ874" s="172"/>
    </row>
    <row r="875" spans="1:104" ht="11.25" customHeight="1" x14ac:dyDescent="0.25">
      <c r="A875" s="172"/>
      <c r="B875" s="172"/>
      <c r="C875" s="172"/>
      <c r="D875" s="172"/>
      <c r="E875" s="116"/>
      <c r="F875" s="119"/>
      <c r="G875" s="117"/>
      <c r="H875" s="116"/>
      <c r="I875" s="119"/>
      <c r="J875" s="172"/>
      <c r="K875" s="166"/>
      <c r="L875" s="166"/>
      <c r="M875" s="166"/>
      <c r="N875" s="166"/>
      <c r="O875" s="166"/>
      <c r="P875" s="166"/>
      <c r="Q875" s="166"/>
      <c r="R875" s="166"/>
      <c r="S875" s="172"/>
      <c r="T875" s="166"/>
      <c r="U875" s="166"/>
      <c r="V875" s="166"/>
      <c r="W875" s="166"/>
      <c r="X875" s="166"/>
      <c r="Y875" s="166"/>
      <c r="Z875" s="166"/>
      <c r="AA875" s="166"/>
      <c r="AB875" s="172"/>
      <c r="AC875" s="172"/>
      <c r="AD875" s="172"/>
      <c r="AE875" s="172"/>
      <c r="AF875" s="172"/>
      <c r="AG875" s="172"/>
      <c r="AH875" s="172"/>
      <c r="AI875" s="172"/>
      <c r="AJ875" s="172"/>
      <c r="AK875" s="172"/>
      <c r="AL875" s="174"/>
      <c r="AM875" s="172"/>
      <c r="AN875" s="172"/>
      <c r="AO875" s="172"/>
      <c r="AP875" s="172"/>
      <c r="AQ875" s="172"/>
      <c r="AR875" s="172"/>
      <c r="AS875" s="172"/>
      <c r="AT875" s="172"/>
      <c r="AU875" s="172"/>
      <c r="AV875" s="172"/>
      <c r="AW875" s="172"/>
      <c r="AX875" s="172"/>
      <c r="AY875" s="172"/>
      <c r="AZ875" s="172"/>
      <c r="BA875" s="172"/>
      <c r="BB875" s="172"/>
      <c r="BC875" s="172"/>
      <c r="BD875" s="172"/>
      <c r="BE875" s="172"/>
      <c r="BF875" s="172"/>
      <c r="BG875" s="172"/>
      <c r="BH875" s="172"/>
      <c r="BI875" s="172"/>
      <c r="BJ875" s="172"/>
      <c r="BK875" s="172"/>
      <c r="BL875" s="172"/>
      <c r="BM875" s="172"/>
      <c r="BN875" s="172"/>
      <c r="BO875" s="172"/>
      <c r="BP875" s="172"/>
      <c r="BQ875" s="172"/>
      <c r="BR875" s="172"/>
      <c r="BS875" s="172"/>
      <c r="BT875" s="172"/>
      <c r="BU875" s="172"/>
      <c r="BV875" s="172"/>
      <c r="BW875" s="172"/>
      <c r="BX875" s="172"/>
      <c r="BY875" s="172"/>
      <c r="BZ875" s="172"/>
      <c r="CA875" s="172"/>
      <c r="CB875" s="172"/>
      <c r="CC875" s="172"/>
      <c r="CD875" s="172"/>
      <c r="CE875" s="172"/>
      <c r="CF875" s="172"/>
      <c r="CG875" s="172"/>
      <c r="CH875" s="172"/>
      <c r="CI875" s="172"/>
      <c r="CJ875" s="172"/>
      <c r="CK875" s="172"/>
      <c r="CL875" s="172"/>
      <c r="CM875" s="172"/>
      <c r="CN875" s="172"/>
      <c r="CO875" s="172"/>
      <c r="CP875" s="172"/>
      <c r="CQ875" s="172"/>
      <c r="CR875" s="172"/>
      <c r="CS875" s="172"/>
      <c r="CT875" s="172"/>
      <c r="CU875" s="172"/>
      <c r="CV875" s="172"/>
      <c r="CW875" s="172"/>
      <c r="CX875" s="172"/>
      <c r="CY875" s="172"/>
      <c r="CZ875" s="172"/>
    </row>
    <row r="876" spans="1:104" ht="11.25" customHeight="1" x14ac:dyDescent="0.25">
      <c r="A876" s="172"/>
      <c r="B876" s="172"/>
      <c r="C876" s="172"/>
      <c r="D876" s="172"/>
      <c r="E876" s="116"/>
      <c r="F876" s="119"/>
      <c r="G876" s="117"/>
      <c r="H876" s="116"/>
      <c r="I876" s="119"/>
      <c r="J876" s="172"/>
      <c r="K876" s="166"/>
      <c r="L876" s="166"/>
      <c r="M876" s="166"/>
      <c r="N876" s="166"/>
      <c r="O876" s="166"/>
      <c r="P876" s="166"/>
      <c r="Q876" s="166"/>
      <c r="R876" s="166"/>
      <c r="S876" s="172"/>
      <c r="T876" s="166"/>
      <c r="U876" s="166"/>
      <c r="V876" s="166"/>
      <c r="W876" s="166"/>
      <c r="X876" s="166"/>
      <c r="Y876" s="166"/>
      <c r="Z876" s="166"/>
      <c r="AA876" s="166"/>
      <c r="AB876" s="172"/>
      <c r="AC876" s="172"/>
      <c r="AD876" s="172"/>
      <c r="AE876" s="172"/>
      <c r="AF876" s="172"/>
      <c r="AG876" s="172"/>
      <c r="AH876" s="172"/>
      <c r="AI876" s="172"/>
      <c r="AJ876" s="172"/>
      <c r="AK876" s="172"/>
      <c r="AL876" s="174"/>
      <c r="AM876" s="172"/>
      <c r="AN876" s="172"/>
      <c r="AO876" s="172"/>
      <c r="AP876" s="172"/>
      <c r="AQ876" s="172"/>
      <c r="AR876" s="172"/>
      <c r="AS876" s="172"/>
      <c r="AT876" s="172"/>
      <c r="AU876" s="172"/>
      <c r="AV876" s="172"/>
      <c r="AW876" s="172"/>
      <c r="AX876" s="172"/>
      <c r="AY876" s="172"/>
      <c r="AZ876" s="172"/>
      <c r="BA876" s="172"/>
      <c r="BB876" s="172"/>
      <c r="BC876" s="172"/>
      <c r="BD876" s="172"/>
      <c r="BE876" s="172"/>
      <c r="BF876" s="172"/>
      <c r="BG876" s="172"/>
      <c r="BH876" s="172"/>
      <c r="BI876" s="172"/>
      <c r="BJ876" s="172"/>
      <c r="BK876" s="172"/>
      <c r="BL876" s="172"/>
      <c r="BM876" s="172"/>
      <c r="BN876" s="172"/>
      <c r="BO876" s="172"/>
      <c r="BP876" s="172"/>
      <c r="BQ876" s="172"/>
      <c r="BR876" s="172"/>
      <c r="BS876" s="172"/>
      <c r="BT876" s="172"/>
      <c r="BU876" s="172"/>
      <c r="BV876" s="172"/>
      <c r="BW876" s="172"/>
      <c r="BX876" s="172"/>
      <c r="BY876" s="172"/>
      <c r="BZ876" s="172"/>
      <c r="CA876" s="172"/>
      <c r="CB876" s="172"/>
      <c r="CC876" s="172"/>
      <c r="CD876" s="172"/>
      <c r="CE876" s="172"/>
      <c r="CF876" s="172"/>
      <c r="CG876" s="172"/>
      <c r="CH876" s="172"/>
      <c r="CI876" s="172"/>
      <c r="CJ876" s="172"/>
      <c r="CK876" s="172"/>
      <c r="CL876" s="172"/>
      <c r="CM876" s="172"/>
      <c r="CN876" s="172"/>
      <c r="CO876" s="172"/>
      <c r="CP876" s="172"/>
      <c r="CQ876" s="172"/>
      <c r="CR876" s="172"/>
      <c r="CS876" s="172"/>
      <c r="CT876" s="172"/>
      <c r="CU876" s="172"/>
      <c r="CV876" s="172"/>
      <c r="CW876" s="172"/>
      <c r="CX876" s="172"/>
      <c r="CY876" s="172"/>
      <c r="CZ876" s="172"/>
    </row>
    <row r="877" spans="1:104" ht="11.25" customHeight="1" x14ac:dyDescent="0.25">
      <c r="A877" s="172"/>
      <c r="B877" s="172"/>
      <c r="C877" s="172"/>
      <c r="D877" s="172"/>
      <c r="E877" s="116"/>
      <c r="F877" s="119"/>
      <c r="G877" s="117"/>
      <c r="H877" s="116"/>
      <c r="I877" s="119"/>
      <c r="J877" s="172"/>
      <c r="K877" s="166"/>
      <c r="L877" s="166"/>
      <c r="M877" s="166"/>
      <c r="N877" s="166"/>
      <c r="O877" s="166"/>
      <c r="P877" s="166"/>
      <c r="Q877" s="166"/>
      <c r="R877" s="166"/>
      <c r="S877" s="172"/>
      <c r="T877" s="166"/>
      <c r="U877" s="166"/>
      <c r="V877" s="166"/>
      <c r="W877" s="166"/>
      <c r="X877" s="166"/>
      <c r="Y877" s="166"/>
      <c r="Z877" s="166"/>
      <c r="AA877" s="166"/>
      <c r="AB877" s="172"/>
      <c r="AC877" s="172"/>
      <c r="AD877" s="172"/>
      <c r="AE877" s="172"/>
      <c r="AF877" s="172"/>
      <c r="AG877" s="172"/>
      <c r="AH877" s="172"/>
      <c r="AI877" s="172"/>
      <c r="AJ877" s="172"/>
      <c r="AK877" s="172"/>
      <c r="AL877" s="174"/>
      <c r="AM877" s="172"/>
      <c r="AN877" s="172"/>
      <c r="AO877" s="172"/>
      <c r="AP877" s="172"/>
      <c r="AQ877" s="172"/>
      <c r="AR877" s="172"/>
      <c r="AS877" s="172"/>
      <c r="AT877" s="172"/>
      <c r="AU877" s="172"/>
      <c r="AV877" s="172"/>
      <c r="AW877" s="172"/>
      <c r="AX877" s="172"/>
      <c r="AY877" s="172"/>
      <c r="AZ877" s="172"/>
      <c r="BA877" s="172"/>
      <c r="BB877" s="172"/>
      <c r="BC877" s="172"/>
      <c r="BD877" s="172"/>
      <c r="BE877" s="172"/>
      <c r="BF877" s="172"/>
      <c r="BG877" s="172"/>
      <c r="BH877" s="172"/>
      <c r="BI877" s="172"/>
      <c r="BJ877" s="172"/>
      <c r="BK877" s="172"/>
      <c r="BL877" s="172"/>
      <c r="BM877" s="172"/>
      <c r="BN877" s="172"/>
      <c r="BO877" s="172"/>
      <c r="BP877" s="172"/>
      <c r="BQ877" s="172"/>
      <c r="BR877" s="172"/>
      <c r="BS877" s="172"/>
      <c r="BT877" s="172"/>
      <c r="BU877" s="172"/>
      <c r="BV877" s="172"/>
      <c r="BW877" s="172"/>
      <c r="BX877" s="172"/>
      <c r="BY877" s="172"/>
      <c r="BZ877" s="172"/>
      <c r="CA877" s="172"/>
      <c r="CB877" s="172"/>
      <c r="CC877" s="172"/>
      <c r="CD877" s="172"/>
      <c r="CE877" s="172"/>
      <c r="CF877" s="172"/>
      <c r="CG877" s="172"/>
      <c r="CH877" s="172"/>
      <c r="CI877" s="172"/>
      <c r="CJ877" s="172"/>
      <c r="CK877" s="172"/>
      <c r="CL877" s="172"/>
      <c r="CM877" s="172"/>
      <c r="CN877" s="172"/>
      <c r="CO877" s="172"/>
      <c r="CP877" s="172"/>
      <c r="CQ877" s="172"/>
      <c r="CR877" s="172"/>
      <c r="CS877" s="172"/>
      <c r="CT877" s="172"/>
      <c r="CU877" s="172"/>
      <c r="CV877" s="172"/>
      <c r="CW877" s="172"/>
      <c r="CX877" s="172"/>
      <c r="CY877" s="172"/>
      <c r="CZ877" s="172"/>
    </row>
    <row r="878" spans="1:104" ht="11.25" customHeight="1" x14ac:dyDescent="0.25">
      <c r="A878" s="172"/>
      <c r="B878" s="172"/>
      <c r="C878" s="172"/>
      <c r="D878" s="172"/>
      <c r="E878" s="116"/>
      <c r="F878" s="119"/>
      <c r="G878" s="117"/>
      <c r="H878" s="116"/>
      <c r="I878" s="119"/>
      <c r="J878" s="172"/>
      <c r="K878" s="166"/>
      <c r="L878" s="166"/>
      <c r="M878" s="166"/>
      <c r="N878" s="166"/>
      <c r="O878" s="166"/>
      <c r="P878" s="166"/>
      <c r="Q878" s="166"/>
      <c r="R878" s="166"/>
      <c r="S878" s="172"/>
      <c r="T878" s="166"/>
      <c r="U878" s="166"/>
      <c r="V878" s="166"/>
      <c r="W878" s="166"/>
      <c r="X878" s="166"/>
      <c r="Y878" s="166"/>
      <c r="Z878" s="166"/>
      <c r="AA878" s="166"/>
      <c r="AB878" s="172"/>
      <c r="AC878" s="172"/>
      <c r="AD878" s="172"/>
      <c r="AE878" s="172"/>
      <c r="AF878" s="172"/>
      <c r="AG878" s="172"/>
      <c r="AH878" s="172"/>
      <c r="AI878" s="172"/>
      <c r="AJ878" s="172"/>
      <c r="AK878" s="172"/>
      <c r="AL878" s="174"/>
      <c r="AM878" s="172"/>
      <c r="AN878" s="172"/>
      <c r="AO878" s="172"/>
      <c r="AP878" s="172"/>
      <c r="AQ878" s="172"/>
      <c r="AR878" s="172"/>
      <c r="AS878" s="172"/>
      <c r="AT878" s="172"/>
      <c r="AU878" s="172"/>
      <c r="AV878" s="172"/>
      <c r="AW878" s="172"/>
      <c r="AX878" s="172"/>
      <c r="AY878" s="172"/>
      <c r="AZ878" s="172"/>
      <c r="BA878" s="172"/>
      <c r="BB878" s="172"/>
      <c r="BC878" s="172"/>
      <c r="BD878" s="172"/>
      <c r="BE878" s="172"/>
      <c r="BF878" s="172"/>
      <c r="BG878" s="172"/>
      <c r="BH878" s="172"/>
      <c r="BI878" s="172"/>
      <c r="BJ878" s="172"/>
      <c r="BK878" s="172"/>
      <c r="BL878" s="172"/>
      <c r="BM878" s="172"/>
      <c r="BN878" s="172"/>
      <c r="BO878" s="172"/>
      <c r="BP878" s="172"/>
      <c r="BQ878" s="172"/>
      <c r="BR878" s="172"/>
      <c r="BS878" s="172"/>
      <c r="BT878" s="172"/>
      <c r="BU878" s="172"/>
      <c r="BV878" s="172"/>
      <c r="BW878" s="172"/>
      <c r="BX878" s="172"/>
      <c r="BY878" s="172"/>
      <c r="BZ878" s="172"/>
      <c r="CA878" s="172"/>
      <c r="CB878" s="172"/>
      <c r="CC878" s="172"/>
      <c r="CD878" s="172"/>
      <c r="CE878" s="172"/>
      <c r="CF878" s="172"/>
      <c r="CG878" s="172"/>
      <c r="CH878" s="172"/>
      <c r="CI878" s="172"/>
      <c r="CJ878" s="172"/>
      <c r="CK878" s="172"/>
      <c r="CL878" s="172"/>
      <c r="CM878" s="172"/>
      <c r="CN878" s="172"/>
      <c r="CO878" s="172"/>
      <c r="CP878" s="172"/>
      <c r="CQ878" s="172"/>
      <c r="CR878" s="172"/>
      <c r="CS878" s="172"/>
      <c r="CT878" s="172"/>
      <c r="CU878" s="172"/>
      <c r="CV878" s="172"/>
      <c r="CW878" s="172"/>
      <c r="CX878" s="172"/>
      <c r="CY878" s="172"/>
      <c r="CZ878" s="172"/>
    </row>
    <row r="879" spans="1:104" ht="11.25" customHeight="1" x14ac:dyDescent="0.25">
      <c r="A879" s="172"/>
      <c r="B879" s="172"/>
      <c r="C879" s="172"/>
      <c r="D879" s="172"/>
      <c r="E879" s="116"/>
      <c r="F879" s="119"/>
      <c r="G879" s="117"/>
      <c r="H879" s="116"/>
      <c r="I879" s="119"/>
      <c r="J879" s="172"/>
      <c r="K879" s="166"/>
      <c r="L879" s="166"/>
      <c r="M879" s="166"/>
      <c r="N879" s="166"/>
      <c r="O879" s="166"/>
      <c r="P879" s="166"/>
      <c r="Q879" s="166"/>
      <c r="R879" s="166"/>
      <c r="S879" s="172"/>
      <c r="T879" s="166"/>
      <c r="U879" s="166"/>
      <c r="V879" s="166"/>
      <c r="W879" s="166"/>
      <c r="X879" s="166"/>
      <c r="Y879" s="166"/>
      <c r="Z879" s="166"/>
      <c r="AA879" s="166"/>
      <c r="AB879" s="172"/>
      <c r="AC879" s="172"/>
      <c r="AD879" s="172"/>
      <c r="AE879" s="172"/>
      <c r="AF879" s="172"/>
      <c r="AG879" s="172"/>
      <c r="AH879" s="172"/>
      <c r="AI879" s="172"/>
      <c r="AJ879" s="172"/>
      <c r="AK879" s="172"/>
      <c r="AL879" s="174"/>
      <c r="AM879" s="172"/>
      <c r="AN879" s="172"/>
      <c r="AO879" s="172"/>
      <c r="AP879" s="172"/>
      <c r="AQ879" s="172"/>
      <c r="AR879" s="172"/>
      <c r="AS879" s="172"/>
      <c r="AT879" s="172"/>
      <c r="AU879" s="172"/>
      <c r="AV879" s="172"/>
      <c r="AW879" s="172"/>
      <c r="AX879" s="172"/>
      <c r="AY879" s="172"/>
      <c r="AZ879" s="172"/>
      <c r="BA879" s="172"/>
      <c r="BB879" s="172"/>
      <c r="BC879" s="172"/>
      <c r="BD879" s="172"/>
      <c r="BE879" s="172"/>
      <c r="BF879" s="172"/>
      <c r="BG879" s="172"/>
      <c r="BH879" s="172"/>
      <c r="BI879" s="172"/>
      <c r="BJ879" s="172"/>
      <c r="BK879" s="172"/>
      <c r="BL879" s="172"/>
      <c r="BM879" s="172"/>
      <c r="BN879" s="172"/>
      <c r="BO879" s="172"/>
      <c r="BP879" s="172"/>
      <c r="BQ879" s="172"/>
      <c r="BR879" s="172"/>
      <c r="BS879" s="172"/>
      <c r="BT879" s="172"/>
      <c r="BU879" s="172"/>
      <c r="BV879" s="172"/>
      <c r="BW879" s="172"/>
      <c r="BX879" s="172"/>
      <c r="BY879" s="172"/>
      <c r="BZ879" s="172"/>
      <c r="CA879" s="172"/>
      <c r="CB879" s="172"/>
      <c r="CC879" s="172"/>
      <c r="CD879" s="172"/>
      <c r="CE879" s="172"/>
      <c r="CF879" s="172"/>
      <c r="CG879" s="172"/>
      <c r="CH879" s="172"/>
      <c r="CI879" s="172"/>
      <c r="CJ879" s="172"/>
      <c r="CK879" s="172"/>
      <c r="CL879" s="172"/>
      <c r="CM879" s="172"/>
      <c r="CN879" s="172"/>
      <c r="CO879" s="172"/>
      <c r="CP879" s="172"/>
      <c r="CQ879" s="172"/>
      <c r="CR879" s="172"/>
      <c r="CS879" s="172"/>
      <c r="CT879" s="172"/>
      <c r="CU879" s="172"/>
      <c r="CV879" s="172"/>
      <c r="CW879" s="172"/>
      <c r="CX879" s="172"/>
      <c r="CY879" s="172"/>
      <c r="CZ879" s="172"/>
    </row>
    <row r="880" spans="1:104" ht="11.25" customHeight="1" x14ac:dyDescent="0.25">
      <c r="A880" s="172"/>
      <c r="B880" s="172"/>
      <c r="C880" s="172"/>
      <c r="D880" s="172"/>
      <c r="E880" s="116"/>
      <c r="F880" s="119"/>
      <c r="G880" s="117"/>
      <c r="H880" s="116"/>
      <c r="I880" s="119"/>
      <c r="J880" s="172"/>
      <c r="K880" s="166"/>
      <c r="L880" s="166"/>
      <c r="M880" s="166"/>
      <c r="N880" s="166"/>
      <c r="O880" s="166"/>
      <c r="P880" s="166"/>
      <c r="Q880" s="166"/>
      <c r="R880" s="166"/>
      <c r="S880" s="172"/>
      <c r="T880" s="166"/>
      <c r="U880" s="166"/>
      <c r="V880" s="166"/>
      <c r="W880" s="166"/>
      <c r="X880" s="166"/>
      <c r="Y880" s="166"/>
      <c r="Z880" s="166"/>
      <c r="AA880" s="166"/>
      <c r="AB880" s="172"/>
      <c r="AC880" s="172"/>
      <c r="AD880" s="172"/>
      <c r="AE880" s="172"/>
      <c r="AF880" s="172"/>
      <c r="AG880" s="172"/>
      <c r="AH880" s="172"/>
      <c r="AI880" s="172"/>
      <c r="AJ880" s="172"/>
      <c r="AK880" s="172"/>
      <c r="AL880" s="174"/>
      <c r="AM880" s="172"/>
      <c r="AN880" s="172"/>
      <c r="AO880" s="172"/>
      <c r="AP880" s="172"/>
      <c r="AQ880" s="172"/>
      <c r="AR880" s="172"/>
      <c r="AS880" s="172"/>
      <c r="AT880" s="172"/>
      <c r="AU880" s="172"/>
      <c r="AV880" s="172"/>
      <c r="AW880" s="172"/>
      <c r="AX880" s="172"/>
      <c r="AY880" s="172"/>
      <c r="AZ880" s="172"/>
      <c r="BA880" s="172"/>
      <c r="BB880" s="172"/>
      <c r="BC880" s="172"/>
      <c r="BD880" s="172"/>
      <c r="BE880" s="172"/>
      <c r="BF880" s="172"/>
      <c r="BG880" s="172"/>
      <c r="BH880" s="172"/>
      <c r="BI880" s="172"/>
      <c r="BJ880" s="172"/>
      <c r="BK880" s="172"/>
      <c r="BL880" s="172"/>
      <c r="BM880" s="172"/>
      <c r="BN880" s="172"/>
      <c r="BO880" s="172"/>
      <c r="BP880" s="172"/>
      <c r="BQ880" s="172"/>
      <c r="BR880" s="172"/>
      <c r="BS880" s="172"/>
      <c r="BT880" s="172"/>
      <c r="BU880" s="172"/>
      <c r="BV880" s="172"/>
      <c r="BW880" s="172"/>
      <c r="BX880" s="172"/>
      <c r="BY880" s="172"/>
      <c r="BZ880" s="172"/>
      <c r="CA880" s="172"/>
      <c r="CB880" s="172"/>
      <c r="CC880" s="172"/>
      <c r="CD880" s="172"/>
      <c r="CE880" s="172"/>
      <c r="CF880" s="172"/>
      <c r="CG880" s="172"/>
      <c r="CH880" s="172"/>
      <c r="CI880" s="172"/>
      <c r="CJ880" s="172"/>
      <c r="CK880" s="172"/>
      <c r="CL880" s="172"/>
      <c r="CM880" s="172"/>
      <c r="CN880" s="172"/>
      <c r="CO880" s="172"/>
      <c r="CP880" s="172"/>
      <c r="CQ880" s="172"/>
      <c r="CR880" s="172"/>
      <c r="CS880" s="172"/>
      <c r="CT880" s="172"/>
      <c r="CU880" s="172"/>
      <c r="CV880" s="172"/>
      <c r="CW880" s="172"/>
      <c r="CX880" s="172"/>
      <c r="CY880" s="172"/>
      <c r="CZ880" s="172"/>
    </row>
    <row r="881" spans="1:104" ht="11.25" customHeight="1" x14ac:dyDescent="0.25">
      <c r="A881" s="172"/>
      <c r="B881" s="172"/>
      <c r="C881" s="172"/>
      <c r="D881" s="172"/>
      <c r="E881" s="116"/>
      <c r="F881" s="119"/>
      <c r="G881" s="117"/>
      <c r="H881" s="116"/>
      <c r="I881" s="119"/>
      <c r="J881" s="172"/>
      <c r="K881" s="166"/>
      <c r="L881" s="166"/>
      <c r="M881" s="166"/>
      <c r="N881" s="166"/>
      <c r="O881" s="166"/>
      <c r="P881" s="166"/>
      <c r="Q881" s="166"/>
      <c r="R881" s="166"/>
      <c r="S881" s="172"/>
      <c r="T881" s="166"/>
      <c r="U881" s="166"/>
      <c r="V881" s="166"/>
      <c r="W881" s="166"/>
      <c r="X881" s="166"/>
      <c r="Y881" s="166"/>
      <c r="Z881" s="166"/>
      <c r="AA881" s="166"/>
      <c r="AB881" s="172"/>
      <c r="AC881" s="172"/>
      <c r="AD881" s="172"/>
      <c r="AE881" s="172"/>
      <c r="AF881" s="172"/>
      <c r="AG881" s="172"/>
      <c r="AH881" s="172"/>
      <c r="AI881" s="172"/>
      <c r="AJ881" s="172"/>
      <c r="AK881" s="172"/>
      <c r="AL881" s="174"/>
      <c r="AM881" s="172"/>
      <c r="AN881" s="172"/>
      <c r="AO881" s="172"/>
      <c r="AP881" s="172"/>
      <c r="AQ881" s="172"/>
      <c r="AR881" s="172"/>
      <c r="AS881" s="172"/>
      <c r="AT881" s="172"/>
      <c r="AU881" s="172"/>
      <c r="AV881" s="172"/>
      <c r="AW881" s="172"/>
      <c r="AX881" s="172"/>
      <c r="AY881" s="172"/>
      <c r="AZ881" s="172"/>
      <c r="BA881" s="172"/>
      <c r="BB881" s="172"/>
      <c r="BC881" s="172"/>
      <c r="BD881" s="172"/>
      <c r="BE881" s="172"/>
      <c r="BF881" s="172"/>
      <c r="BG881" s="172"/>
      <c r="BH881" s="172"/>
      <c r="BI881" s="172"/>
      <c r="BJ881" s="172"/>
      <c r="BK881" s="172"/>
      <c r="BL881" s="172"/>
      <c r="BM881" s="172"/>
      <c r="BN881" s="172"/>
      <c r="BO881" s="172"/>
      <c r="BP881" s="172"/>
      <c r="BQ881" s="172"/>
      <c r="BR881" s="172"/>
      <c r="BS881" s="172"/>
      <c r="BT881" s="172"/>
      <c r="BU881" s="172"/>
      <c r="BV881" s="172"/>
      <c r="BW881" s="172"/>
      <c r="BX881" s="172"/>
      <c r="BY881" s="172"/>
      <c r="BZ881" s="172"/>
      <c r="CA881" s="172"/>
      <c r="CB881" s="172"/>
      <c r="CC881" s="172"/>
      <c r="CD881" s="172"/>
      <c r="CE881" s="172"/>
      <c r="CF881" s="172"/>
      <c r="CG881" s="172"/>
      <c r="CH881" s="172"/>
      <c r="CI881" s="172"/>
      <c r="CJ881" s="172"/>
      <c r="CK881" s="172"/>
      <c r="CL881" s="172"/>
      <c r="CM881" s="172"/>
      <c r="CN881" s="172"/>
      <c r="CO881" s="172"/>
      <c r="CP881" s="172"/>
      <c r="CQ881" s="172"/>
      <c r="CR881" s="172"/>
      <c r="CS881" s="172"/>
      <c r="CT881" s="172"/>
      <c r="CU881" s="172"/>
      <c r="CV881" s="172"/>
      <c r="CW881" s="172"/>
      <c r="CX881" s="172"/>
      <c r="CY881" s="172"/>
      <c r="CZ881" s="172"/>
    </row>
    <row r="882" spans="1:104" ht="11.25" customHeight="1" x14ac:dyDescent="0.25">
      <c r="A882" s="172"/>
      <c r="B882" s="172"/>
      <c r="C882" s="172"/>
      <c r="D882" s="172"/>
      <c r="E882" s="116"/>
      <c r="F882" s="119"/>
      <c r="G882" s="117"/>
      <c r="H882" s="116"/>
      <c r="I882" s="119"/>
      <c r="J882" s="172"/>
      <c r="K882" s="166"/>
      <c r="L882" s="166"/>
      <c r="M882" s="166"/>
      <c r="N882" s="166"/>
      <c r="O882" s="166"/>
      <c r="P882" s="166"/>
      <c r="Q882" s="166"/>
      <c r="R882" s="166"/>
      <c r="S882" s="172"/>
      <c r="T882" s="166"/>
      <c r="U882" s="166"/>
      <c r="V882" s="166"/>
      <c r="W882" s="166"/>
      <c r="X882" s="166"/>
      <c r="Y882" s="166"/>
      <c r="Z882" s="166"/>
      <c r="AA882" s="166"/>
      <c r="AB882" s="172"/>
      <c r="AC882" s="172"/>
      <c r="AD882" s="172"/>
      <c r="AE882" s="172"/>
      <c r="AF882" s="172"/>
      <c r="AG882" s="172"/>
      <c r="AH882" s="172"/>
      <c r="AI882" s="172"/>
      <c r="AJ882" s="172"/>
      <c r="AK882" s="172"/>
      <c r="AL882" s="174"/>
      <c r="AM882" s="172"/>
      <c r="AN882" s="172"/>
      <c r="AO882" s="172"/>
      <c r="AP882" s="172"/>
      <c r="AQ882" s="172"/>
      <c r="AR882" s="172"/>
      <c r="AS882" s="172"/>
      <c r="AT882" s="172"/>
      <c r="AU882" s="172"/>
      <c r="AV882" s="172"/>
      <c r="AW882" s="172"/>
      <c r="AX882" s="172"/>
      <c r="AY882" s="172"/>
      <c r="AZ882" s="172"/>
      <c r="BA882" s="172"/>
      <c r="BB882" s="172"/>
      <c r="BC882" s="172"/>
      <c r="BD882" s="172"/>
      <c r="BE882" s="172"/>
      <c r="BF882" s="172"/>
      <c r="BG882" s="172"/>
      <c r="BH882" s="172"/>
      <c r="BI882" s="172"/>
      <c r="BJ882" s="172"/>
      <c r="BK882" s="172"/>
      <c r="BL882" s="172"/>
      <c r="BM882" s="172"/>
      <c r="BN882" s="172"/>
      <c r="BO882" s="172"/>
      <c r="BP882" s="172"/>
      <c r="BQ882" s="172"/>
      <c r="BR882" s="172"/>
      <c r="BS882" s="172"/>
      <c r="BT882" s="172"/>
      <c r="BU882" s="172"/>
      <c r="BV882" s="172"/>
      <c r="BW882" s="172"/>
      <c r="BX882" s="172"/>
      <c r="BY882" s="172"/>
      <c r="BZ882" s="172"/>
      <c r="CA882" s="172"/>
      <c r="CB882" s="172"/>
      <c r="CC882" s="172"/>
      <c r="CD882" s="172"/>
      <c r="CE882" s="172"/>
      <c r="CF882" s="172"/>
      <c r="CG882" s="172"/>
      <c r="CH882" s="172"/>
      <c r="CI882" s="172"/>
      <c r="CJ882" s="172"/>
      <c r="CK882" s="172"/>
      <c r="CL882" s="172"/>
      <c r="CM882" s="172"/>
      <c r="CN882" s="172"/>
      <c r="CO882" s="172"/>
      <c r="CP882" s="172"/>
      <c r="CQ882" s="172"/>
      <c r="CR882" s="172"/>
      <c r="CS882" s="172"/>
      <c r="CT882" s="172"/>
      <c r="CU882" s="172"/>
      <c r="CV882" s="172"/>
      <c r="CW882" s="172"/>
      <c r="CX882" s="172"/>
      <c r="CY882" s="172"/>
      <c r="CZ882" s="172"/>
    </row>
    <row r="883" spans="1:104" ht="11.25" customHeight="1" x14ac:dyDescent="0.25">
      <c r="A883" s="172"/>
      <c r="B883" s="172"/>
      <c r="C883" s="172"/>
      <c r="D883" s="172"/>
      <c r="E883" s="116"/>
      <c r="F883" s="119"/>
      <c r="G883" s="117"/>
      <c r="H883" s="116"/>
      <c r="I883" s="119"/>
      <c r="J883" s="172"/>
      <c r="K883" s="166"/>
      <c r="L883" s="166"/>
      <c r="M883" s="166"/>
      <c r="N883" s="166"/>
      <c r="O883" s="166"/>
      <c r="P883" s="166"/>
      <c r="Q883" s="166"/>
      <c r="R883" s="166"/>
      <c r="S883" s="172"/>
      <c r="T883" s="166"/>
      <c r="U883" s="166"/>
      <c r="V883" s="166"/>
      <c r="W883" s="166"/>
      <c r="X883" s="166"/>
      <c r="Y883" s="166"/>
      <c r="Z883" s="166"/>
      <c r="AA883" s="166"/>
      <c r="AB883" s="172"/>
      <c r="AC883" s="172"/>
      <c r="AD883" s="172"/>
      <c r="AE883" s="172"/>
      <c r="AF883" s="172"/>
      <c r="AG883" s="172"/>
      <c r="AH883" s="172"/>
      <c r="AI883" s="172"/>
      <c r="AJ883" s="172"/>
      <c r="AK883" s="172"/>
      <c r="AL883" s="174"/>
      <c r="AM883" s="172"/>
      <c r="AN883" s="172"/>
      <c r="AO883" s="172"/>
      <c r="AP883" s="172"/>
      <c r="AQ883" s="172"/>
      <c r="AR883" s="172"/>
      <c r="AS883" s="172"/>
      <c r="AT883" s="172"/>
      <c r="AU883" s="172"/>
      <c r="AV883" s="172"/>
      <c r="AW883" s="172"/>
      <c r="AX883" s="172"/>
      <c r="AY883" s="172"/>
      <c r="AZ883" s="172"/>
      <c r="BA883" s="172"/>
      <c r="BB883" s="172"/>
      <c r="BC883" s="172"/>
      <c r="BD883" s="172"/>
      <c r="BE883" s="172"/>
      <c r="BF883" s="172"/>
      <c r="BG883" s="172"/>
      <c r="BH883" s="172"/>
      <c r="BI883" s="172"/>
      <c r="BJ883" s="172"/>
      <c r="BK883" s="172"/>
      <c r="BL883" s="172"/>
      <c r="BM883" s="172"/>
      <c r="BN883" s="172"/>
      <c r="BO883" s="172"/>
      <c r="BP883" s="172"/>
      <c r="BQ883" s="172"/>
      <c r="BR883" s="172"/>
      <c r="BS883" s="172"/>
      <c r="BT883" s="172"/>
      <c r="BU883" s="172"/>
      <c r="BV883" s="172"/>
      <c r="BW883" s="172"/>
      <c r="BX883" s="172"/>
      <c r="BY883" s="172"/>
      <c r="BZ883" s="172"/>
      <c r="CA883" s="172"/>
      <c r="CB883" s="172"/>
      <c r="CC883" s="172"/>
      <c r="CD883" s="172"/>
      <c r="CE883" s="172"/>
      <c r="CF883" s="172"/>
      <c r="CG883" s="172"/>
      <c r="CH883" s="172"/>
      <c r="CI883" s="172"/>
      <c r="CJ883" s="172"/>
      <c r="CK883" s="172"/>
      <c r="CL883" s="172"/>
      <c r="CM883" s="172"/>
      <c r="CN883" s="172"/>
      <c r="CO883" s="172"/>
      <c r="CP883" s="172"/>
      <c r="CQ883" s="172"/>
      <c r="CR883" s="172"/>
      <c r="CS883" s="172"/>
      <c r="CT883" s="172"/>
      <c r="CU883" s="172"/>
      <c r="CV883" s="172"/>
      <c r="CW883" s="172"/>
      <c r="CX883" s="172"/>
      <c r="CY883" s="172"/>
      <c r="CZ883" s="172"/>
    </row>
    <row r="884" spans="1:104" ht="11.25" customHeight="1" x14ac:dyDescent="0.25">
      <c r="A884" s="172"/>
      <c r="B884" s="172"/>
      <c r="C884" s="172"/>
      <c r="D884" s="172"/>
      <c r="E884" s="116"/>
      <c r="F884" s="119"/>
      <c r="G884" s="117"/>
      <c r="H884" s="116"/>
      <c r="I884" s="119"/>
      <c r="J884" s="172"/>
      <c r="K884" s="166"/>
      <c r="L884" s="166"/>
      <c r="M884" s="166"/>
      <c r="N884" s="166"/>
      <c r="O884" s="166"/>
      <c r="P884" s="166"/>
      <c r="Q884" s="166"/>
      <c r="R884" s="166"/>
      <c r="S884" s="172"/>
      <c r="T884" s="166"/>
      <c r="U884" s="166"/>
      <c r="V884" s="166"/>
      <c r="W884" s="166"/>
      <c r="X884" s="166"/>
      <c r="Y884" s="166"/>
      <c r="Z884" s="166"/>
      <c r="AA884" s="166"/>
      <c r="AB884" s="172"/>
      <c r="AC884" s="172"/>
      <c r="AD884" s="172"/>
      <c r="AE884" s="172"/>
      <c r="AF884" s="172"/>
      <c r="AG884" s="172"/>
      <c r="AH884" s="172"/>
      <c r="AI884" s="172"/>
      <c r="AJ884" s="172"/>
      <c r="AK884" s="172"/>
      <c r="AL884" s="174"/>
      <c r="AM884" s="172"/>
      <c r="AN884" s="172"/>
      <c r="AO884" s="172"/>
      <c r="AP884" s="172"/>
      <c r="AQ884" s="172"/>
      <c r="AR884" s="172"/>
      <c r="AS884" s="172"/>
      <c r="AT884" s="172"/>
      <c r="AU884" s="172"/>
      <c r="AV884" s="172"/>
      <c r="AW884" s="172"/>
      <c r="AX884" s="172"/>
      <c r="AY884" s="172"/>
      <c r="AZ884" s="172"/>
      <c r="BA884" s="172"/>
      <c r="BB884" s="172"/>
      <c r="BC884" s="172"/>
      <c r="BD884" s="172"/>
      <c r="BE884" s="172"/>
      <c r="BF884" s="172"/>
      <c r="BG884" s="172"/>
      <c r="BH884" s="172"/>
      <c r="BI884" s="172"/>
      <c r="BJ884" s="172"/>
      <c r="BK884" s="172"/>
      <c r="BL884" s="172"/>
      <c r="BM884" s="172"/>
      <c r="BN884" s="172"/>
      <c r="BO884" s="172"/>
      <c r="BP884" s="172"/>
      <c r="BQ884" s="172"/>
      <c r="BR884" s="172"/>
      <c r="BS884" s="172"/>
      <c r="BT884" s="172"/>
      <c r="BU884" s="172"/>
      <c r="BV884" s="172"/>
      <c r="BW884" s="172"/>
      <c r="BX884" s="172"/>
      <c r="BY884" s="172"/>
      <c r="BZ884" s="172"/>
      <c r="CA884" s="172"/>
      <c r="CB884" s="172"/>
      <c r="CC884" s="172"/>
      <c r="CD884" s="172"/>
      <c r="CE884" s="172"/>
      <c r="CF884" s="172"/>
      <c r="CG884" s="172"/>
      <c r="CH884" s="172"/>
      <c r="CI884" s="172"/>
      <c r="CJ884" s="172"/>
      <c r="CK884" s="172"/>
      <c r="CL884" s="172"/>
      <c r="CM884" s="172"/>
      <c r="CN884" s="172"/>
      <c r="CO884" s="172"/>
      <c r="CP884" s="172"/>
      <c r="CQ884" s="172"/>
      <c r="CR884" s="172"/>
      <c r="CS884" s="172"/>
      <c r="CT884" s="172"/>
      <c r="CU884" s="172"/>
      <c r="CV884" s="172"/>
      <c r="CW884" s="172"/>
      <c r="CX884" s="172"/>
      <c r="CY884" s="172"/>
      <c r="CZ884" s="172"/>
    </row>
    <row r="885" spans="1:104" ht="11.25" customHeight="1" x14ac:dyDescent="0.25">
      <c r="A885" s="172"/>
      <c r="B885" s="172"/>
      <c r="C885" s="172"/>
      <c r="D885" s="172"/>
      <c r="E885" s="116"/>
      <c r="F885" s="119"/>
      <c r="G885" s="117"/>
      <c r="H885" s="116"/>
      <c r="I885" s="119"/>
      <c r="J885" s="172"/>
      <c r="K885" s="166"/>
      <c r="L885" s="166"/>
      <c r="M885" s="166"/>
      <c r="N885" s="166"/>
      <c r="O885" s="166"/>
      <c r="P885" s="166"/>
      <c r="Q885" s="166"/>
      <c r="R885" s="166"/>
      <c r="S885" s="172"/>
      <c r="T885" s="166"/>
      <c r="U885" s="166"/>
      <c r="V885" s="166"/>
      <c r="W885" s="166"/>
      <c r="X885" s="166"/>
      <c r="Y885" s="166"/>
      <c r="Z885" s="166"/>
      <c r="AA885" s="166"/>
      <c r="AB885" s="172"/>
      <c r="AC885" s="172"/>
      <c r="AD885" s="172"/>
      <c r="AE885" s="172"/>
      <c r="AF885" s="172"/>
      <c r="AG885" s="172"/>
      <c r="AH885" s="172"/>
      <c r="AI885" s="172"/>
      <c r="AJ885" s="172"/>
      <c r="AK885" s="172"/>
      <c r="AL885" s="174"/>
      <c r="AM885" s="172"/>
      <c r="AN885" s="172"/>
      <c r="AO885" s="172"/>
      <c r="AP885" s="172"/>
      <c r="AQ885" s="172"/>
      <c r="AR885" s="172"/>
      <c r="AS885" s="172"/>
      <c r="AT885" s="172"/>
      <c r="AU885" s="172"/>
      <c r="AV885" s="172"/>
      <c r="AW885" s="172"/>
      <c r="AX885" s="172"/>
      <c r="AY885" s="172"/>
      <c r="AZ885" s="172"/>
      <c r="BA885" s="172"/>
      <c r="BB885" s="172"/>
      <c r="BC885" s="172"/>
      <c r="BD885" s="172"/>
      <c r="BE885" s="172"/>
      <c r="BF885" s="172"/>
      <c r="BG885" s="172"/>
      <c r="BH885" s="172"/>
      <c r="BI885" s="172"/>
      <c r="BJ885" s="172"/>
      <c r="BK885" s="172"/>
      <c r="BL885" s="172"/>
      <c r="BM885" s="172"/>
      <c r="BN885" s="172"/>
      <c r="BO885" s="172"/>
      <c r="BP885" s="172"/>
      <c r="BQ885" s="172"/>
      <c r="BR885" s="172"/>
      <c r="BS885" s="172"/>
      <c r="BT885" s="172"/>
      <c r="BU885" s="172"/>
      <c r="BV885" s="172"/>
      <c r="BW885" s="172"/>
      <c r="BX885" s="172"/>
      <c r="BY885" s="172"/>
      <c r="BZ885" s="172"/>
      <c r="CA885" s="172"/>
      <c r="CB885" s="172"/>
      <c r="CC885" s="172"/>
      <c r="CD885" s="172"/>
      <c r="CE885" s="172"/>
      <c r="CF885" s="172"/>
      <c r="CG885" s="172"/>
      <c r="CH885" s="172"/>
      <c r="CI885" s="172"/>
      <c r="CJ885" s="172"/>
      <c r="CK885" s="172"/>
      <c r="CL885" s="172"/>
      <c r="CM885" s="172"/>
      <c r="CN885" s="172"/>
      <c r="CO885" s="172"/>
      <c r="CP885" s="172"/>
      <c r="CQ885" s="172"/>
      <c r="CR885" s="172"/>
      <c r="CS885" s="172"/>
      <c r="CT885" s="172"/>
      <c r="CU885" s="172"/>
      <c r="CV885" s="172"/>
      <c r="CW885" s="172"/>
      <c r="CX885" s="172"/>
      <c r="CY885" s="172"/>
      <c r="CZ885" s="172"/>
    </row>
    <row r="886" spans="1:104" ht="11.25" customHeight="1" x14ac:dyDescent="0.25">
      <c r="A886" s="172"/>
      <c r="B886" s="172"/>
      <c r="C886" s="172"/>
      <c r="D886" s="172"/>
      <c r="E886" s="116"/>
      <c r="F886" s="119"/>
      <c r="G886" s="117"/>
      <c r="H886" s="116"/>
      <c r="I886" s="119"/>
      <c r="J886" s="172"/>
      <c r="K886" s="166"/>
      <c r="L886" s="166"/>
      <c r="M886" s="166"/>
      <c r="N886" s="166"/>
      <c r="O886" s="166"/>
      <c r="P886" s="166"/>
      <c r="Q886" s="166"/>
      <c r="R886" s="166"/>
      <c r="S886" s="172"/>
      <c r="T886" s="166"/>
      <c r="U886" s="166"/>
      <c r="V886" s="166"/>
      <c r="W886" s="166"/>
      <c r="X886" s="166"/>
      <c r="Y886" s="166"/>
      <c r="Z886" s="166"/>
      <c r="AA886" s="166"/>
      <c r="AB886" s="172"/>
      <c r="AC886" s="172"/>
      <c r="AD886" s="172"/>
      <c r="AE886" s="172"/>
      <c r="AF886" s="172"/>
      <c r="AG886" s="172"/>
      <c r="AH886" s="172"/>
      <c r="AI886" s="172"/>
      <c r="AJ886" s="172"/>
      <c r="AK886" s="172"/>
      <c r="AL886" s="174"/>
      <c r="AM886" s="172"/>
      <c r="AN886" s="172"/>
      <c r="AO886" s="172"/>
      <c r="AP886" s="172"/>
      <c r="AQ886" s="172"/>
      <c r="AR886" s="172"/>
      <c r="AS886" s="172"/>
      <c r="AT886" s="172"/>
      <c r="AU886" s="172"/>
      <c r="AV886" s="172"/>
      <c r="AW886" s="172"/>
      <c r="AX886" s="172"/>
      <c r="AY886" s="172"/>
      <c r="AZ886" s="172"/>
      <c r="BA886" s="172"/>
      <c r="BB886" s="172"/>
      <c r="BC886" s="172"/>
      <c r="BD886" s="172"/>
      <c r="BE886" s="172"/>
      <c r="BF886" s="172"/>
      <c r="BG886" s="172"/>
      <c r="BH886" s="172"/>
      <c r="BI886" s="172"/>
      <c r="BJ886" s="172"/>
      <c r="BK886" s="172"/>
      <c r="BL886" s="172"/>
      <c r="BM886" s="172"/>
      <c r="BN886" s="172"/>
      <c r="BO886" s="172"/>
      <c r="BP886" s="172"/>
      <c r="BQ886" s="172"/>
      <c r="BR886" s="172"/>
      <c r="BS886" s="172"/>
      <c r="BT886" s="172"/>
      <c r="BU886" s="172"/>
      <c r="BV886" s="172"/>
      <c r="BW886" s="172"/>
      <c r="BX886" s="172"/>
      <c r="BY886" s="172"/>
      <c r="BZ886" s="172"/>
      <c r="CA886" s="172"/>
      <c r="CB886" s="172"/>
      <c r="CC886" s="172"/>
      <c r="CD886" s="172"/>
      <c r="CE886" s="172"/>
      <c r="CF886" s="172"/>
      <c r="CG886" s="172"/>
      <c r="CH886" s="172"/>
      <c r="CI886" s="172"/>
      <c r="CJ886" s="172"/>
      <c r="CK886" s="172"/>
      <c r="CL886" s="172"/>
      <c r="CM886" s="172"/>
      <c r="CN886" s="172"/>
      <c r="CO886" s="172"/>
      <c r="CP886" s="172"/>
      <c r="CQ886" s="172"/>
      <c r="CR886" s="172"/>
      <c r="CS886" s="172"/>
      <c r="CT886" s="172"/>
      <c r="CU886" s="172"/>
      <c r="CV886" s="172"/>
      <c r="CW886" s="172"/>
      <c r="CX886" s="172"/>
      <c r="CY886" s="172"/>
      <c r="CZ886" s="172"/>
    </row>
    <row r="887" spans="1:104" ht="11.25" customHeight="1" x14ac:dyDescent="0.25">
      <c r="A887" s="172"/>
      <c r="B887" s="172"/>
      <c r="C887" s="172"/>
      <c r="D887" s="172"/>
      <c r="E887" s="116"/>
      <c r="F887" s="119"/>
      <c r="G887" s="117"/>
      <c r="H887" s="116"/>
      <c r="I887" s="119"/>
      <c r="J887" s="172"/>
      <c r="K887" s="166"/>
      <c r="L887" s="166"/>
      <c r="M887" s="166"/>
      <c r="N887" s="166"/>
      <c r="O887" s="166"/>
      <c r="P887" s="166"/>
      <c r="Q887" s="166"/>
      <c r="R887" s="166"/>
      <c r="S887" s="172"/>
      <c r="T887" s="166"/>
      <c r="U887" s="166"/>
      <c r="V887" s="166"/>
      <c r="W887" s="166"/>
      <c r="X887" s="166"/>
      <c r="Y887" s="166"/>
      <c r="Z887" s="166"/>
      <c r="AA887" s="166"/>
      <c r="AB887" s="172"/>
      <c r="AC887" s="172"/>
      <c r="AD887" s="172"/>
      <c r="AE887" s="172"/>
      <c r="AF887" s="172"/>
      <c r="AG887" s="172"/>
      <c r="AH887" s="172"/>
      <c r="AI887" s="172"/>
      <c r="AJ887" s="172"/>
      <c r="AK887" s="172"/>
      <c r="AL887" s="174"/>
      <c r="AM887" s="172"/>
      <c r="AN887" s="172"/>
      <c r="AO887" s="172"/>
      <c r="AP887" s="172"/>
      <c r="AQ887" s="172"/>
      <c r="AR887" s="172"/>
      <c r="AS887" s="172"/>
      <c r="AT887" s="172"/>
      <c r="AU887" s="172"/>
      <c r="AV887" s="172"/>
      <c r="AW887" s="172"/>
      <c r="AX887" s="172"/>
      <c r="AY887" s="172"/>
      <c r="AZ887" s="172"/>
      <c r="BA887" s="172"/>
      <c r="BB887" s="172"/>
      <c r="BC887" s="172"/>
      <c r="BD887" s="172"/>
      <c r="BE887" s="172"/>
      <c r="BF887" s="172"/>
      <c r="BG887" s="172"/>
      <c r="BH887" s="172"/>
      <c r="BI887" s="172"/>
      <c r="BJ887" s="172"/>
      <c r="BK887" s="172"/>
      <c r="BL887" s="172"/>
      <c r="BM887" s="172"/>
      <c r="BN887" s="172"/>
      <c r="BO887" s="172"/>
      <c r="BP887" s="172"/>
      <c r="BQ887" s="172"/>
      <c r="BR887" s="172"/>
      <c r="BS887" s="172"/>
      <c r="BT887" s="172"/>
      <c r="BU887" s="172"/>
      <c r="BV887" s="172"/>
      <c r="BW887" s="172"/>
      <c r="BX887" s="172"/>
      <c r="BY887" s="172"/>
      <c r="BZ887" s="172"/>
      <c r="CA887" s="172"/>
      <c r="CB887" s="172"/>
      <c r="CC887" s="172"/>
      <c r="CD887" s="172"/>
      <c r="CE887" s="172"/>
      <c r="CF887" s="172"/>
      <c r="CG887" s="172"/>
      <c r="CH887" s="172"/>
      <c r="CI887" s="172"/>
      <c r="CJ887" s="172"/>
      <c r="CK887" s="172"/>
      <c r="CL887" s="172"/>
      <c r="CM887" s="172"/>
      <c r="CN887" s="172"/>
      <c r="CO887" s="172"/>
      <c r="CP887" s="172"/>
      <c r="CQ887" s="172"/>
      <c r="CR887" s="172"/>
      <c r="CS887" s="172"/>
      <c r="CT887" s="172"/>
      <c r="CU887" s="172"/>
      <c r="CV887" s="172"/>
      <c r="CW887" s="172"/>
      <c r="CX887" s="172"/>
      <c r="CY887" s="172"/>
      <c r="CZ887" s="172"/>
    </row>
    <row r="888" spans="1:104" ht="11.25" customHeight="1" x14ac:dyDescent="0.25">
      <c r="A888" s="172"/>
      <c r="B888" s="172"/>
      <c r="C888" s="172"/>
      <c r="D888" s="172"/>
      <c r="E888" s="116"/>
      <c r="F888" s="119"/>
      <c r="G888" s="117"/>
      <c r="H888" s="116"/>
      <c r="I888" s="119"/>
      <c r="J888" s="172"/>
      <c r="K888" s="166"/>
      <c r="L888" s="166"/>
      <c r="M888" s="166"/>
      <c r="N888" s="166"/>
      <c r="O888" s="166"/>
      <c r="P888" s="166"/>
      <c r="Q888" s="166"/>
      <c r="R888" s="166"/>
      <c r="S888" s="172"/>
      <c r="T888" s="166"/>
      <c r="U888" s="166"/>
      <c r="V888" s="166"/>
      <c r="W888" s="166"/>
      <c r="X888" s="166"/>
      <c r="Y888" s="166"/>
      <c r="Z888" s="166"/>
      <c r="AA888" s="166"/>
      <c r="AB888" s="172"/>
      <c r="AC888" s="172"/>
      <c r="AD888" s="172"/>
      <c r="AE888" s="172"/>
      <c r="AF888" s="172"/>
      <c r="AG888" s="172"/>
      <c r="AH888" s="172"/>
      <c r="AI888" s="172"/>
      <c r="AJ888" s="172"/>
      <c r="AK888" s="172"/>
      <c r="AL888" s="174"/>
      <c r="AM888" s="172"/>
      <c r="AN888" s="172"/>
      <c r="AO888" s="172"/>
      <c r="AP888" s="172"/>
      <c r="AQ888" s="172"/>
      <c r="AR888" s="172"/>
      <c r="AS888" s="172"/>
      <c r="AT888" s="172"/>
      <c r="AU888" s="172"/>
      <c r="AV888" s="172"/>
      <c r="AW888" s="172"/>
      <c r="AX888" s="172"/>
      <c r="AY888" s="172"/>
      <c r="AZ888" s="172"/>
      <c r="BA888" s="172"/>
      <c r="BB888" s="172"/>
      <c r="BC888" s="172"/>
      <c r="BD888" s="172"/>
      <c r="BE888" s="172"/>
      <c r="BF888" s="172"/>
      <c r="BG888" s="172"/>
      <c r="BH888" s="172"/>
      <c r="BI888" s="172"/>
      <c r="BJ888" s="172"/>
      <c r="BK888" s="172"/>
      <c r="BL888" s="172"/>
      <c r="BM888" s="172"/>
      <c r="BN888" s="172"/>
      <c r="BO888" s="172"/>
      <c r="BP888" s="172"/>
      <c r="BQ888" s="172"/>
      <c r="BR888" s="172"/>
      <c r="BS888" s="172"/>
      <c r="BT888" s="172"/>
      <c r="BU888" s="172"/>
      <c r="BV888" s="172"/>
      <c r="BW888" s="172"/>
      <c r="BX888" s="172"/>
      <c r="BY888" s="172"/>
      <c r="BZ888" s="172"/>
      <c r="CA888" s="172"/>
      <c r="CB888" s="172"/>
      <c r="CC888" s="172"/>
      <c r="CD888" s="172"/>
      <c r="CE888" s="172"/>
      <c r="CF888" s="172"/>
      <c r="CG888" s="172"/>
      <c r="CH888" s="172"/>
      <c r="CI888" s="172"/>
      <c r="CJ888" s="172"/>
      <c r="CK888" s="172"/>
      <c r="CL888" s="172"/>
      <c r="CM888" s="172"/>
      <c r="CN888" s="172"/>
      <c r="CO888" s="172"/>
      <c r="CP888" s="172"/>
      <c r="CQ888" s="172"/>
      <c r="CR888" s="172"/>
      <c r="CS888" s="172"/>
      <c r="CT888" s="172"/>
      <c r="CU888" s="172"/>
      <c r="CV888" s="172"/>
      <c r="CW888" s="172"/>
      <c r="CX888" s="172"/>
      <c r="CY888" s="172"/>
      <c r="CZ888" s="172"/>
    </row>
    <row r="889" spans="1:104" ht="11.25" customHeight="1" x14ac:dyDescent="0.25">
      <c r="A889" s="172"/>
      <c r="B889" s="172"/>
      <c r="C889" s="172"/>
      <c r="D889" s="172"/>
      <c r="E889" s="116"/>
      <c r="F889" s="119"/>
      <c r="G889" s="117"/>
      <c r="H889" s="116"/>
      <c r="I889" s="119"/>
      <c r="J889" s="172"/>
      <c r="K889" s="166"/>
      <c r="L889" s="166"/>
      <c r="M889" s="166"/>
      <c r="N889" s="166"/>
      <c r="O889" s="166"/>
      <c r="P889" s="166"/>
      <c r="Q889" s="166"/>
      <c r="R889" s="166"/>
      <c r="S889" s="172"/>
      <c r="T889" s="166"/>
      <c r="U889" s="166"/>
      <c r="V889" s="166"/>
      <c r="W889" s="166"/>
      <c r="X889" s="166"/>
      <c r="Y889" s="166"/>
      <c r="Z889" s="166"/>
      <c r="AA889" s="166"/>
      <c r="AB889" s="172"/>
      <c r="AC889" s="172"/>
      <c r="AD889" s="172"/>
      <c r="AE889" s="172"/>
      <c r="AF889" s="172"/>
      <c r="AG889" s="172"/>
      <c r="AH889" s="172"/>
      <c r="AI889" s="172"/>
      <c r="AJ889" s="172"/>
      <c r="AK889" s="172"/>
      <c r="AL889" s="174"/>
      <c r="AM889" s="172"/>
      <c r="AN889" s="172"/>
      <c r="AO889" s="172"/>
      <c r="AP889" s="172"/>
      <c r="AQ889" s="172"/>
      <c r="AR889" s="172"/>
      <c r="AS889" s="172"/>
      <c r="AT889" s="172"/>
      <c r="AU889" s="172"/>
      <c r="AV889" s="172"/>
      <c r="AW889" s="172"/>
      <c r="AX889" s="172"/>
      <c r="AY889" s="172"/>
      <c r="AZ889" s="172"/>
      <c r="BA889" s="172"/>
      <c r="BB889" s="172"/>
      <c r="BC889" s="172"/>
      <c r="BD889" s="172"/>
      <c r="BE889" s="172"/>
      <c r="BF889" s="172"/>
      <c r="BG889" s="172"/>
      <c r="BH889" s="172"/>
      <c r="BI889" s="172"/>
      <c r="BJ889" s="172"/>
      <c r="BK889" s="172"/>
      <c r="BL889" s="172"/>
      <c r="BM889" s="172"/>
      <c r="BN889" s="172"/>
      <c r="BO889" s="172"/>
      <c r="BP889" s="172"/>
      <c r="BQ889" s="172"/>
      <c r="BR889" s="172"/>
      <c r="BS889" s="172"/>
      <c r="BT889" s="172"/>
      <c r="BU889" s="172"/>
      <c r="BV889" s="172"/>
      <c r="BW889" s="172"/>
      <c r="BX889" s="172"/>
      <c r="BY889" s="172"/>
      <c r="BZ889" s="172"/>
      <c r="CA889" s="172"/>
      <c r="CB889" s="172"/>
      <c r="CC889" s="172"/>
      <c r="CD889" s="172"/>
      <c r="CE889" s="172"/>
      <c r="CF889" s="172"/>
      <c r="CG889" s="172"/>
      <c r="CH889" s="172"/>
      <c r="CI889" s="172"/>
      <c r="CJ889" s="172"/>
      <c r="CK889" s="172"/>
      <c r="CL889" s="172"/>
      <c r="CM889" s="172"/>
      <c r="CN889" s="172"/>
      <c r="CO889" s="172"/>
      <c r="CP889" s="172"/>
      <c r="CQ889" s="172"/>
      <c r="CR889" s="172"/>
      <c r="CS889" s="172"/>
      <c r="CT889" s="172"/>
      <c r="CU889" s="172"/>
      <c r="CV889" s="172"/>
      <c r="CW889" s="172"/>
      <c r="CX889" s="172"/>
      <c r="CY889" s="172"/>
      <c r="CZ889" s="172"/>
    </row>
    <row r="890" spans="1:104" ht="11.25" customHeight="1" x14ac:dyDescent="0.25">
      <c r="A890" s="172"/>
      <c r="B890" s="172"/>
      <c r="C890" s="172"/>
      <c r="D890" s="172"/>
      <c r="E890" s="116"/>
      <c r="F890" s="119"/>
      <c r="G890" s="117"/>
      <c r="H890" s="116"/>
      <c r="I890" s="119"/>
      <c r="J890" s="172"/>
      <c r="K890" s="166"/>
      <c r="L890" s="166"/>
      <c r="M890" s="166"/>
      <c r="N890" s="166"/>
      <c r="O890" s="166"/>
      <c r="P890" s="166"/>
      <c r="Q890" s="166"/>
      <c r="R890" s="166"/>
      <c r="S890" s="172"/>
      <c r="T890" s="166"/>
      <c r="U890" s="166"/>
      <c r="V890" s="166"/>
      <c r="W890" s="166"/>
      <c r="X890" s="166"/>
      <c r="Y890" s="166"/>
      <c r="Z890" s="166"/>
      <c r="AA890" s="166"/>
      <c r="AB890" s="172"/>
      <c r="AC890" s="172"/>
      <c r="AD890" s="172"/>
      <c r="AE890" s="172"/>
      <c r="AF890" s="172"/>
      <c r="AG890" s="172"/>
      <c r="AH890" s="172"/>
      <c r="AI890" s="172"/>
      <c r="AJ890" s="172"/>
      <c r="AK890" s="172"/>
      <c r="AL890" s="174"/>
      <c r="AM890" s="172"/>
      <c r="AN890" s="172"/>
      <c r="AO890" s="172"/>
      <c r="AP890" s="172"/>
      <c r="AQ890" s="172"/>
      <c r="AR890" s="172"/>
      <c r="AS890" s="172"/>
      <c r="AT890" s="172"/>
      <c r="AU890" s="172"/>
      <c r="AV890" s="172"/>
      <c r="AW890" s="172"/>
      <c r="AX890" s="172"/>
      <c r="AY890" s="172"/>
      <c r="AZ890" s="172"/>
      <c r="BA890" s="172"/>
      <c r="BB890" s="172"/>
      <c r="BC890" s="172"/>
      <c r="BD890" s="172"/>
      <c r="BE890" s="172"/>
      <c r="BF890" s="172"/>
      <c r="BG890" s="172"/>
      <c r="BH890" s="172"/>
      <c r="BI890" s="172"/>
      <c r="BJ890" s="172"/>
      <c r="BK890" s="172"/>
      <c r="BL890" s="172"/>
      <c r="BM890" s="172"/>
      <c r="BN890" s="172"/>
      <c r="BO890" s="172"/>
      <c r="BP890" s="172"/>
      <c r="BQ890" s="172"/>
      <c r="BR890" s="172"/>
      <c r="BS890" s="172"/>
      <c r="BT890" s="172"/>
      <c r="BU890" s="172"/>
      <c r="BV890" s="172"/>
      <c r="BW890" s="172"/>
      <c r="BX890" s="172"/>
      <c r="BY890" s="172"/>
      <c r="BZ890" s="172"/>
      <c r="CA890" s="172"/>
      <c r="CB890" s="172"/>
      <c r="CC890" s="172"/>
      <c r="CD890" s="172"/>
      <c r="CE890" s="172"/>
      <c r="CF890" s="172"/>
      <c r="CG890" s="172"/>
      <c r="CH890" s="172"/>
      <c r="CI890" s="172"/>
      <c r="CJ890" s="172"/>
      <c r="CK890" s="172"/>
      <c r="CL890" s="172"/>
      <c r="CM890" s="172"/>
      <c r="CN890" s="172"/>
      <c r="CO890" s="172"/>
      <c r="CP890" s="172"/>
      <c r="CQ890" s="172"/>
      <c r="CR890" s="172"/>
      <c r="CS890" s="172"/>
      <c r="CT890" s="172"/>
      <c r="CU890" s="172"/>
      <c r="CV890" s="172"/>
      <c r="CW890" s="172"/>
      <c r="CX890" s="172"/>
      <c r="CY890" s="172"/>
      <c r="CZ890" s="172"/>
    </row>
    <row r="891" spans="1:104" ht="11.25" customHeight="1" x14ac:dyDescent="0.25">
      <c r="A891" s="172"/>
      <c r="B891" s="172"/>
      <c r="C891" s="172"/>
      <c r="D891" s="172"/>
      <c r="E891" s="116"/>
      <c r="F891" s="119"/>
      <c r="G891" s="117"/>
      <c r="H891" s="116"/>
      <c r="I891" s="119"/>
      <c r="J891" s="172"/>
      <c r="K891" s="166"/>
      <c r="L891" s="166"/>
      <c r="M891" s="166"/>
      <c r="N891" s="166"/>
      <c r="O891" s="166"/>
      <c r="P891" s="166"/>
      <c r="Q891" s="166"/>
      <c r="R891" s="166"/>
      <c r="S891" s="172"/>
      <c r="T891" s="166"/>
      <c r="U891" s="166"/>
      <c r="V891" s="166"/>
      <c r="W891" s="166"/>
      <c r="X891" s="166"/>
      <c r="Y891" s="166"/>
      <c r="Z891" s="166"/>
      <c r="AA891" s="166"/>
      <c r="AB891" s="172"/>
      <c r="AC891" s="172"/>
      <c r="AD891" s="172"/>
      <c r="AE891" s="172"/>
      <c r="AF891" s="172"/>
      <c r="AG891" s="172"/>
      <c r="AH891" s="172"/>
      <c r="AI891" s="172"/>
      <c r="AJ891" s="172"/>
      <c r="AK891" s="172"/>
      <c r="AL891" s="174"/>
      <c r="AM891" s="172"/>
      <c r="AN891" s="172"/>
      <c r="AO891" s="172"/>
      <c r="AP891" s="172"/>
      <c r="AQ891" s="172"/>
      <c r="AR891" s="172"/>
      <c r="AS891" s="172"/>
      <c r="AT891" s="172"/>
      <c r="AU891" s="172"/>
      <c r="AV891" s="172"/>
      <c r="AW891" s="172"/>
      <c r="AX891" s="172"/>
      <c r="AY891" s="172"/>
      <c r="AZ891" s="172"/>
      <c r="BA891" s="172"/>
      <c r="BB891" s="172"/>
      <c r="BC891" s="172"/>
      <c r="BD891" s="172"/>
      <c r="BE891" s="172"/>
      <c r="BF891" s="172"/>
      <c r="BG891" s="172"/>
      <c r="BH891" s="172"/>
      <c r="BI891" s="172"/>
      <c r="BJ891" s="172"/>
      <c r="BK891" s="172"/>
      <c r="BL891" s="172"/>
      <c r="BM891" s="172"/>
      <c r="BN891" s="172"/>
      <c r="BO891" s="172"/>
      <c r="BP891" s="172"/>
      <c r="BQ891" s="172"/>
      <c r="BR891" s="172"/>
      <c r="BS891" s="172"/>
      <c r="BT891" s="172"/>
      <c r="BU891" s="172"/>
      <c r="BV891" s="172"/>
      <c r="BW891" s="172"/>
      <c r="BX891" s="172"/>
      <c r="BY891" s="172"/>
      <c r="BZ891" s="172"/>
      <c r="CA891" s="172"/>
      <c r="CB891" s="172"/>
      <c r="CC891" s="172"/>
      <c r="CD891" s="172"/>
      <c r="CE891" s="172"/>
      <c r="CF891" s="172"/>
      <c r="CG891" s="172"/>
      <c r="CH891" s="172"/>
      <c r="CI891" s="172"/>
      <c r="CJ891" s="172"/>
      <c r="CK891" s="172"/>
      <c r="CL891" s="172"/>
      <c r="CM891" s="172"/>
      <c r="CN891" s="172"/>
      <c r="CO891" s="172"/>
      <c r="CP891" s="172"/>
      <c r="CQ891" s="172"/>
      <c r="CR891" s="172"/>
      <c r="CS891" s="172"/>
      <c r="CT891" s="172"/>
      <c r="CU891" s="172"/>
      <c r="CV891" s="172"/>
      <c r="CW891" s="172"/>
      <c r="CX891" s="172"/>
      <c r="CY891" s="172"/>
      <c r="CZ891" s="172"/>
    </row>
    <row r="892" spans="1:104" ht="11.25" customHeight="1" x14ac:dyDescent="0.25">
      <c r="A892" s="172"/>
      <c r="B892" s="172"/>
      <c r="C892" s="172"/>
      <c r="D892" s="172"/>
      <c r="E892" s="116"/>
      <c r="F892" s="119"/>
      <c r="G892" s="117"/>
      <c r="H892" s="116"/>
      <c r="I892" s="119"/>
      <c r="J892" s="172"/>
      <c r="K892" s="166"/>
      <c r="L892" s="166"/>
      <c r="M892" s="166"/>
      <c r="N892" s="166"/>
      <c r="O892" s="166"/>
      <c r="P892" s="166"/>
      <c r="Q892" s="166"/>
      <c r="R892" s="166"/>
      <c r="S892" s="172"/>
      <c r="T892" s="166"/>
      <c r="U892" s="166"/>
      <c r="V892" s="166"/>
      <c r="W892" s="166"/>
      <c r="X892" s="166"/>
      <c r="Y892" s="166"/>
      <c r="Z892" s="166"/>
      <c r="AA892" s="166"/>
      <c r="AB892" s="172"/>
      <c r="AC892" s="172"/>
      <c r="AD892" s="172"/>
      <c r="AE892" s="172"/>
      <c r="AF892" s="172"/>
      <c r="AG892" s="172"/>
      <c r="AH892" s="172"/>
      <c r="AI892" s="172"/>
      <c r="AJ892" s="172"/>
      <c r="AK892" s="172"/>
      <c r="AL892" s="174"/>
      <c r="AM892" s="172"/>
      <c r="AN892" s="172"/>
      <c r="AO892" s="172"/>
      <c r="AP892" s="172"/>
      <c r="AQ892" s="172"/>
      <c r="AR892" s="172"/>
      <c r="AS892" s="172"/>
      <c r="AT892" s="172"/>
      <c r="AU892" s="172"/>
      <c r="AV892" s="172"/>
      <c r="AW892" s="172"/>
      <c r="AX892" s="172"/>
      <c r="AY892" s="172"/>
      <c r="AZ892" s="172"/>
      <c r="BA892" s="172"/>
      <c r="BB892" s="172"/>
      <c r="BC892" s="172"/>
      <c r="BD892" s="172"/>
      <c r="BE892" s="172"/>
      <c r="BF892" s="172"/>
      <c r="BG892" s="172"/>
      <c r="BH892" s="172"/>
      <c r="BI892" s="172"/>
      <c r="BJ892" s="172"/>
      <c r="BK892" s="172"/>
      <c r="BL892" s="172"/>
      <c r="BM892" s="172"/>
      <c r="BN892" s="172"/>
      <c r="BO892" s="172"/>
      <c r="BP892" s="172"/>
      <c r="BQ892" s="172"/>
      <c r="BR892" s="172"/>
      <c r="BS892" s="172"/>
      <c r="BT892" s="172"/>
      <c r="BU892" s="172"/>
      <c r="BV892" s="172"/>
      <c r="BW892" s="172"/>
      <c r="BX892" s="172"/>
      <c r="BY892" s="172"/>
      <c r="BZ892" s="172"/>
      <c r="CA892" s="172"/>
      <c r="CB892" s="172"/>
      <c r="CC892" s="172"/>
      <c r="CD892" s="172"/>
      <c r="CE892" s="172"/>
      <c r="CF892" s="172"/>
      <c r="CG892" s="172"/>
      <c r="CH892" s="172"/>
      <c r="CI892" s="172"/>
      <c r="CJ892" s="172"/>
      <c r="CK892" s="172"/>
      <c r="CL892" s="172"/>
      <c r="CM892" s="172"/>
      <c r="CN892" s="172"/>
      <c r="CO892" s="172"/>
      <c r="CP892" s="172"/>
      <c r="CQ892" s="172"/>
      <c r="CR892" s="172"/>
      <c r="CS892" s="172"/>
      <c r="CT892" s="172"/>
      <c r="CU892" s="172"/>
      <c r="CV892" s="172"/>
      <c r="CW892" s="172"/>
      <c r="CX892" s="172"/>
      <c r="CY892" s="172"/>
      <c r="CZ892" s="172"/>
    </row>
    <row r="893" spans="1:104" ht="11.25" customHeight="1" x14ac:dyDescent="0.25">
      <c r="A893" s="172"/>
      <c r="B893" s="172"/>
      <c r="C893" s="172"/>
      <c r="D893" s="172"/>
      <c r="E893" s="116"/>
      <c r="F893" s="119"/>
      <c r="G893" s="117"/>
      <c r="H893" s="116"/>
      <c r="I893" s="119"/>
      <c r="J893" s="172"/>
      <c r="K893" s="166"/>
      <c r="L893" s="166"/>
      <c r="M893" s="166"/>
      <c r="N893" s="166"/>
      <c r="O893" s="166"/>
      <c r="P893" s="166"/>
      <c r="Q893" s="166"/>
      <c r="R893" s="166"/>
      <c r="S893" s="172"/>
      <c r="T893" s="166"/>
      <c r="U893" s="166"/>
      <c r="V893" s="166"/>
      <c r="W893" s="166"/>
      <c r="X893" s="166"/>
      <c r="Y893" s="166"/>
      <c r="Z893" s="166"/>
      <c r="AA893" s="166"/>
      <c r="AB893" s="172"/>
      <c r="AC893" s="172"/>
      <c r="AD893" s="172"/>
      <c r="AE893" s="172"/>
      <c r="AF893" s="172"/>
      <c r="AG893" s="172"/>
      <c r="AH893" s="172"/>
      <c r="AI893" s="172"/>
      <c r="AJ893" s="172"/>
      <c r="AK893" s="172"/>
      <c r="AL893" s="174"/>
      <c r="AM893" s="172"/>
      <c r="AN893" s="172"/>
      <c r="AO893" s="172"/>
      <c r="AP893" s="172"/>
      <c r="AQ893" s="172"/>
      <c r="AR893" s="172"/>
      <c r="AS893" s="172"/>
      <c r="AT893" s="172"/>
      <c r="AU893" s="172"/>
      <c r="AV893" s="172"/>
      <c r="AW893" s="172"/>
      <c r="AX893" s="172"/>
      <c r="AY893" s="172"/>
      <c r="AZ893" s="172"/>
      <c r="BA893" s="172"/>
      <c r="BB893" s="172"/>
      <c r="BC893" s="172"/>
      <c r="BD893" s="172"/>
      <c r="BE893" s="172"/>
      <c r="BF893" s="172"/>
      <c r="BG893" s="172"/>
      <c r="BH893" s="172"/>
      <c r="BI893" s="172"/>
      <c r="BJ893" s="172"/>
      <c r="BK893" s="172"/>
      <c r="BL893" s="172"/>
      <c r="BM893" s="172"/>
      <c r="BN893" s="172"/>
      <c r="BO893" s="172"/>
      <c r="BP893" s="172"/>
      <c r="BQ893" s="172"/>
      <c r="BR893" s="172"/>
      <c r="BS893" s="172"/>
      <c r="BT893" s="172"/>
      <c r="BU893" s="172"/>
      <c r="BV893" s="172"/>
      <c r="BW893" s="172"/>
      <c r="BX893" s="172"/>
      <c r="BY893" s="172"/>
      <c r="BZ893" s="172"/>
      <c r="CA893" s="172"/>
      <c r="CB893" s="172"/>
      <c r="CC893" s="172"/>
      <c r="CD893" s="172"/>
      <c r="CE893" s="172"/>
      <c r="CF893" s="172"/>
      <c r="CG893" s="172"/>
      <c r="CH893" s="172"/>
      <c r="CI893" s="172"/>
      <c r="CJ893" s="172"/>
      <c r="CK893" s="172"/>
      <c r="CL893" s="172"/>
      <c r="CM893" s="172"/>
      <c r="CN893" s="172"/>
      <c r="CO893" s="172"/>
      <c r="CP893" s="172"/>
      <c r="CQ893" s="172"/>
      <c r="CR893" s="172"/>
      <c r="CS893" s="172"/>
      <c r="CT893" s="172"/>
      <c r="CU893" s="172"/>
      <c r="CV893" s="172"/>
      <c r="CW893" s="172"/>
      <c r="CX893" s="172"/>
      <c r="CY893" s="172"/>
      <c r="CZ893" s="172"/>
    </row>
    <row r="894" spans="1:104" ht="11.25" customHeight="1" x14ac:dyDescent="0.25">
      <c r="A894" s="172"/>
      <c r="B894" s="172"/>
      <c r="C894" s="172"/>
      <c r="D894" s="172"/>
      <c r="E894" s="116"/>
      <c r="F894" s="119"/>
      <c r="G894" s="117"/>
      <c r="H894" s="116"/>
      <c r="I894" s="119"/>
      <c r="J894" s="172"/>
      <c r="K894" s="166"/>
      <c r="L894" s="166"/>
      <c r="M894" s="166"/>
      <c r="N894" s="166"/>
      <c r="O894" s="166"/>
      <c r="P894" s="166"/>
      <c r="Q894" s="166"/>
      <c r="R894" s="166"/>
      <c r="S894" s="172"/>
      <c r="T894" s="166"/>
      <c r="U894" s="166"/>
      <c r="V894" s="166"/>
      <c r="W894" s="166"/>
      <c r="X894" s="166"/>
      <c r="Y894" s="166"/>
      <c r="Z894" s="166"/>
      <c r="AA894" s="166"/>
      <c r="AB894" s="172"/>
      <c r="AC894" s="172"/>
      <c r="AD894" s="172"/>
      <c r="AE894" s="172"/>
      <c r="AF894" s="172"/>
      <c r="AG894" s="172"/>
      <c r="AH894" s="172"/>
      <c r="AI894" s="172"/>
      <c r="AJ894" s="172"/>
      <c r="AK894" s="172"/>
      <c r="AL894" s="174"/>
      <c r="AM894" s="172"/>
      <c r="AN894" s="172"/>
      <c r="AO894" s="172"/>
      <c r="AP894" s="172"/>
      <c r="AQ894" s="172"/>
      <c r="AR894" s="172"/>
      <c r="AS894" s="172"/>
      <c r="AT894" s="172"/>
      <c r="AU894" s="172"/>
      <c r="AV894" s="172"/>
      <c r="AW894" s="172"/>
      <c r="AX894" s="172"/>
      <c r="AY894" s="172"/>
      <c r="AZ894" s="172"/>
      <c r="BA894" s="172"/>
      <c r="BB894" s="172"/>
      <c r="BC894" s="172"/>
      <c r="BD894" s="172"/>
      <c r="BE894" s="172"/>
      <c r="BF894" s="172"/>
      <c r="BG894" s="172"/>
      <c r="BH894" s="172"/>
      <c r="BI894" s="172"/>
      <c r="BJ894" s="172"/>
      <c r="BK894" s="172"/>
      <c r="BL894" s="172"/>
      <c r="BM894" s="172"/>
      <c r="BN894" s="172"/>
      <c r="BO894" s="172"/>
      <c r="BP894" s="172"/>
      <c r="BQ894" s="172"/>
      <c r="BR894" s="172"/>
      <c r="BS894" s="172"/>
      <c r="BT894" s="172"/>
      <c r="BU894" s="172"/>
      <c r="BV894" s="172"/>
      <c r="BW894" s="172"/>
      <c r="BX894" s="172"/>
      <c r="BY894" s="172"/>
      <c r="BZ894" s="172"/>
      <c r="CA894" s="172"/>
      <c r="CB894" s="172"/>
      <c r="CC894" s="172"/>
      <c r="CD894" s="172"/>
      <c r="CE894" s="172"/>
      <c r="CF894" s="172"/>
      <c r="CG894" s="172"/>
      <c r="CH894" s="172"/>
      <c r="CI894" s="172"/>
      <c r="CJ894" s="172"/>
      <c r="CK894" s="172"/>
      <c r="CL894" s="172"/>
      <c r="CM894" s="172"/>
      <c r="CN894" s="172"/>
      <c r="CO894" s="172"/>
      <c r="CP894" s="172"/>
      <c r="CQ894" s="172"/>
      <c r="CR894" s="172"/>
      <c r="CS894" s="172"/>
      <c r="CT894" s="172"/>
      <c r="CU894" s="172"/>
      <c r="CV894" s="172"/>
      <c r="CW894" s="172"/>
      <c r="CX894" s="172"/>
      <c r="CY894" s="172"/>
      <c r="CZ894" s="172"/>
    </row>
    <row r="895" spans="1:104" ht="11.25" customHeight="1" x14ac:dyDescent="0.25">
      <c r="A895" s="172"/>
      <c r="B895" s="172"/>
      <c r="C895" s="172"/>
      <c r="D895" s="172"/>
      <c r="E895" s="116"/>
      <c r="F895" s="119"/>
      <c r="G895" s="117"/>
      <c r="H895" s="116"/>
      <c r="I895" s="119"/>
      <c r="J895" s="172"/>
      <c r="K895" s="166"/>
      <c r="L895" s="166"/>
      <c r="M895" s="166"/>
      <c r="N895" s="166"/>
      <c r="O895" s="166"/>
      <c r="P895" s="166"/>
      <c r="Q895" s="166"/>
      <c r="R895" s="166"/>
      <c r="S895" s="172"/>
      <c r="T895" s="166"/>
      <c r="U895" s="166"/>
      <c r="V895" s="166"/>
      <c r="W895" s="166"/>
      <c r="X895" s="166"/>
      <c r="Y895" s="166"/>
      <c r="Z895" s="166"/>
      <c r="AA895" s="166"/>
      <c r="AB895" s="172"/>
      <c r="AC895" s="172"/>
      <c r="AD895" s="172"/>
      <c r="AE895" s="172"/>
      <c r="AF895" s="172"/>
      <c r="AG895" s="172"/>
      <c r="AH895" s="172"/>
      <c r="AI895" s="172"/>
      <c r="AJ895" s="172"/>
      <c r="AK895" s="172"/>
      <c r="AL895" s="174"/>
      <c r="AM895" s="172"/>
      <c r="AN895" s="172"/>
      <c r="AO895" s="172"/>
      <c r="AP895" s="172"/>
      <c r="AQ895" s="172"/>
      <c r="AR895" s="172"/>
      <c r="AS895" s="172"/>
      <c r="AT895" s="172"/>
      <c r="AU895" s="172"/>
      <c r="AV895" s="172"/>
      <c r="AW895" s="172"/>
      <c r="AX895" s="172"/>
      <c r="AY895" s="172"/>
      <c r="AZ895" s="172"/>
      <c r="BA895" s="172"/>
      <c r="BB895" s="172"/>
      <c r="BC895" s="172"/>
      <c r="BD895" s="172"/>
      <c r="BE895" s="172"/>
      <c r="BF895" s="172"/>
      <c r="BG895" s="172"/>
      <c r="BH895" s="172"/>
      <c r="BI895" s="172"/>
      <c r="BJ895" s="172"/>
      <c r="BK895" s="172"/>
      <c r="BL895" s="172"/>
      <c r="BM895" s="172"/>
      <c r="BN895" s="172"/>
      <c r="BO895" s="172"/>
      <c r="BP895" s="172"/>
      <c r="BQ895" s="172"/>
      <c r="BR895" s="172"/>
      <c r="BS895" s="172"/>
      <c r="BT895" s="172"/>
      <c r="BU895" s="172"/>
      <c r="BV895" s="172"/>
      <c r="BW895" s="172"/>
      <c r="BX895" s="172"/>
      <c r="BY895" s="172"/>
      <c r="BZ895" s="172"/>
      <c r="CA895" s="172"/>
      <c r="CB895" s="172"/>
      <c r="CC895" s="172"/>
      <c r="CD895" s="172"/>
      <c r="CE895" s="172"/>
      <c r="CF895" s="172"/>
      <c r="CG895" s="172"/>
      <c r="CH895" s="172"/>
      <c r="CI895" s="172"/>
      <c r="CJ895" s="172"/>
      <c r="CK895" s="172"/>
      <c r="CL895" s="172"/>
      <c r="CM895" s="172"/>
      <c r="CN895" s="172"/>
      <c r="CO895" s="172"/>
      <c r="CP895" s="172"/>
      <c r="CQ895" s="172"/>
      <c r="CR895" s="172"/>
      <c r="CS895" s="172"/>
      <c r="CT895" s="172"/>
      <c r="CU895" s="172"/>
      <c r="CV895" s="172"/>
      <c r="CW895" s="172"/>
      <c r="CX895" s="172"/>
      <c r="CY895" s="172"/>
      <c r="CZ895" s="172"/>
    </row>
    <row r="896" spans="1:104" ht="11.25" customHeight="1" x14ac:dyDescent="0.25">
      <c r="A896" s="172"/>
      <c r="B896" s="172"/>
      <c r="C896" s="172"/>
      <c r="D896" s="172"/>
      <c r="E896" s="116"/>
      <c r="F896" s="119"/>
      <c r="G896" s="117"/>
      <c r="H896" s="116"/>
      <c r="I896" s="119"/>
      <c r="J896" s="172"/>
      <c r="K896" s="166"/>
      <c r="L896" s="166"/>
      <c r="M896" s="166"/>
      <c r="N896" s="166"/>
      <c r="O896" s="166"/>
      <c r="P896" s="166"/>
      <c r="Q896" s="166"/>
      <c r="R896" s="166"/>
      <c r="S896" s="172"/>
      <c r="T896" s="166"/>
      <c r="U896" s="166"/>
      <c r="V896" s="166"/>
      <c r="W896" s="166"/>
      <c r="X896" s="166"/>
      <c r="Y896" s="166"/>
      <c r="Z896" s="166"/>
      <c r="AA896" s="166"/>
      <c r="AB896" s="172"/>
      <c r="AC896" s="172"/>
      <c r="AD896" s="172"/>
      <c r="AE896" s="172"/>
      <c r="AF896" s="172"/>
      <c r="AG896" s="172"/>
      <c r="AH896" s="172"/>
      <c r="AI896" s="172"/>
      <c r="AJ896" s="172"/>
      <c r="AK896" s="172"/>
      <c r="AL896" s="174"/>
      <c r="AM896" s="172"/>
      <c r="AN896" s="172"/>
      <c r="AO896" s="172"/>
      <c r="AP896" s="172"/>
      <c r="AQ896" s="172"/>
      <c r="AR896" s="172"/>
      <c r="AS896" s="172"/>
      <c r="AT896" s="172"/>
      <c r="AU896" s="172"/>
      <c r="AV896" s="172"/>
      <c r="AW896" s="172"/>
      <c r="AX896" s="172"/>
      <c r="AY896" s="172"/>
      <c r="AZ896" s="172"/>
      <c r="BA896" s="172"/>
      <c r="BB896" s="172"/>
      <c r="BC896" s="172"/>
      <c r="BD896" s="172"/>
      <c r="BE896" s="172"/>
      <c r="BF896" s="172"/>
      <c r="BG896" s="172"/>
      <c r="BH896" s="172"/>
      <c r="BI896" s="172"/>
      <c r="BJ896" s="172"/>
      <c r="BK896" s="172"/>
      <c r="BL896" s="172"/>
      <c r="BM896" s="172"/>
      <c r="BN896" s="172"/>
      <c r="BO896" s="172"/>
      <c r="BP896" s="172"/>
      <c r="BQ896" s="172"/>
      <c r="BR896" s="172"/>
      <c r="BS896" s="172"/>
      <c r="BT896" s="172"/>
      <c r="BU896" s="172"/>
      <c r="BV896" s="172"/>
      <c r="BW896" s="172"/>
      <c r="BX896" s="172"/>
      <c r="BY896" s="172"/>
      <c r="BZ896" s="172"/>
      <c r="CA896" s="172"/>
      <c r="CB896" s="172"/>
      <c r="CC896" s="172"/>
      <c r="CD896" s="172"/>
      <c r="CE896" s="172"/>
      <c r="CF896" s="172"/>
      <c r="CG896" s="172"/>
      <c r="CH896" s="172"/>
      <c r="CI896" s="172"/>
      <c r="CJ896" s="172"/>
      <c r="CK896" s="172"/>
      <c r="CL896" s="172"/>
      <c r="CM896" s="172"/>
      <c r="CN896" s="172"/>
      <c r="CO896" s="172"/>
      <c r="CP896" s="172"/>
      <c r="CQ896" s="172"/>
      <c r="CR896" s="172"/>
      <c r="CS896" s="172"/>
      <c r="CT896" s="172"/>
      <c r="CU896" s="172"/>
      <c r="CV896" s="172"/>
      <c r="CW896" s="172"/>
      <c r="CX896" s="172"/>
      <c r="CY896" s="172"/>
      <c r="CZ896" s="172"/>
    </row>
    <row r="897" spans="1:104" ht="11.25" customHeight="1" x14ac:dyDescent="0.25">
      <c r="A897" s="172"/>
      <c r="B897" s="172"/>
      <c r="C897" s="172"/>
      <c r="D897" s="172"/>
      <c r="E897" s="116"/>
      <c r="F897" s="119"/>
      <c r="G897" s="117"/>
      <c r="H897" s="116"/>
      <c r="I897" s="119"/>
      <c r="J897" s="172"/>
      <c r="K897" s="166"/>
      <c r="L897" s="166"/>
      <c r="M897" s="166"/>
      <c r="N897" s="166"/>
      <c r="O897" s="166"/>
      <c r="P897" s="166"/>
      <c r="Q897" s="166"/>
      <c r="R897" s="166"/>
      <c r="S897" s="172"/>
      <c r="T897" s="166"/>
      <c r="U897" s="166"/>
      <c r="V897" s="166"/>
      <c r="W897" s="166"/>
      <c r="X897" s="166"/>
      <c r="Y897" s="166"/>
      <c r="Z897" s="166"/>
      <c r="AA897" s="166"/>
      <c r="AB897" s="172"/>
      <c r="AC897" s="172"/>
      <c r="AD897" s="172"/>
      <c r="AE897" s="172"/>
      <c r="AF897" s="172"/>
      <c r="AG897" s="172"/>
      <c r="AH897" s="172"/>
      <c r="AI897" s="172"/>
      <c r="AJ897" s="172"/>
      <c r="AK897" s="172"/>
      <c r="AL897" s="174"/>
      <c r="AM897" s="172"/>
      <c r="AN897" s="172"/>
      <c r="AO897" s="172"/>
      <c r="AP897" s="172"/>
      <c r="AQ897" s="172"/>
      <c r="AR897" s="172"/>
      <c r="AS897" s="172"/>
      <c r="AT897" s="172"/>
      <c r="AU897" s="172"/>
      <c r="AV897" s="172"/>
      <c r="AW897" s="172"/>
      <c r="AX897" s="172"/>
      <c r="AY897" s="172"/>
      <c r="AZ897" s="172"/>
      <c r="BA897" s="172"/>
      <c r="BB897" s="172"/>
      <c r="BC897" s="172"/>
      <c r="BD897" s="172"/>
      <c r="BE897" s="172"/>
      <c r="BF897" s="172"/>
      <c r="BG897" s="172"/>
      <c r="BH897" s="172"/>
      <c r="BI897" s="172"/>
      <c r="BJ897" s="172"/>
      <c r="BK897" s="172"/>
      <c r="BL897" s="172"/>
      <c r="BM897" s="172"/>
      <c r="BN897" s="172"/>
      <c r="BO897" s="172"/>
      <c r="BP897" s="172"/>
      <c r="BQ897" s="172"/>
      <c r="BR897" s="172"/>
      <c r="BS897" s="172"/>
      <c r="BT897" s="172"/>
      <c r="BU897" s="172"/>
      <c r="BV897" s="172"/>
      <c r="BW897" s="172"/>
      <c r="BX897" s="172"/>
      <c r="BY897" s="172"/>
      <c r="BZ897" s="172"/>
      <c r="CA897" s="172"/>
      <c r="CB897" s="172"/>
      <c r="CC897" s="172"/>
      <c r="CD897" s="172"/>
      <c r="CE897" s="172"/>
      <c r="CF897" s="172"/>
      <c r="CG897" s="172"/>
      <c r="CH897" s="172"/>
      <c r="CI897" s="172"/>
      <c r="CJ897" s="172"/>
      <c r="CK897" s="172"/>
      <c r="CL897" s="172"/>
      <c r="CM897" s="172"/>
      <c r="CN897" s="172"/>
      <c r="CO897" s="172"/>
      <c r="CP897" s="172"/>
      <c r="CQ897" s="172"/>
      <c r="CR897" s="172"/>
      <c r="CS897" s="172"/>
      <c r="CT897" s="172"/>
      <c r="CU897" s="172"/>
      <c r="CV897" s="172"/>
      <c r="CW897" s="172"/>
      <c r="CX897" s="172"/>
      <c r="CY897" s="172"/>
      <c r="CZ897" s="172"/>
    </row>
    <row r="898" spans="1:104" ht="11.25" customHeight="1" x14ac:dyDescent="0.25">
      <c r="A898" s="172"/>
      <c r="B898" s="172"/>
      <c r="C898" s="172"/>
      <c r="D898" s="172"/>
      <c r="E898" s="116"/>
      <c r="F898" s="119"/>
      <c r="G898" s="117"/>
      <c r="H898" s="116"/>
      <c r="I898" s="119"/>
      <c r="J898" s="172"/>
      <c r="K898" s="166"/>
      <c r="L898" s="166"/>
      <c r="M898" s="166"/>
      <c r="N898" s="166"/>
      <c r="O898" s="166"/>
      <c r="P898" s="166"/>
      <c r="Q898" s="166"/>
      <c r="R898" s="166"/>
      <c r="S898" s="172"/>
      <c r="T898" s="166"/>
      <c r="U898" s="166"/>
      <c r="V898" s="166"/>
      <c r="W898" s="166"/>
      <c r="X898" s="166"/>
      <c r="Y898" s="166"/>
      <c r="Z898" s="166"/>
      <c r="AA898" s="166"/>
      <c r="AB898" s="172"/>
      <c r="AC898" s="172"/>
      <c r="AD898" s="172"/>
      <c r="AE898" s="172"/>
      <c r="AF898" s="172"/>
      <c r="AG898" s="172"/>
      <c r="AH898" s="172"/>
      <c r="AI898" s="172"/>
      <c r="AJ898" s="172"/>
      <c r="AK898" s="172"/>
      <c r="AL898" s="174"/>
      <c r="AM898" s="172"/>
      <c r="AN898" s="172"/>
      <c r="AO898" s="172"/>
      <c r="AP898" s="172"/>
      <c r="AQ898" s="172"/>
      <c r="AR898" s="172"/>
      <c r="AS898" s="172"/>
      <c r="AT898" s="172"/>
      <c r="AU898" s="172"/>
      <c r="AV898" s="172"/>
      <c r="AW898" s="172"/>
      <c r="AX898" s="172"/>
      <c r="AY898" s="172"/>
      <c r="AZ898" s="172"/>
      <c r="BA898" s="172"/>
      <c r="BB898" s="172"/>
      <c r="BC898" s="172"/>
      <c r="BD898" s="172"/>
      <c r="BE898" s="172"/>
      <c r="BF898" s="172"/>
      <c r="BG898" s="172"/>
      <c r="BH898" s="172"/>
      <c r="BI898" s="172"/>
      <c r="BJ898" s="172"/>
      <c r="BK898" s="172"/>
      <c r="BL898" s="172"/>
      <c r="BM898" s="172"/>
      <c r="BN898" s="172"/>
      <c r="BO898" s="172"/>
      <c r="BP898" s="172"/>
      <c r="BQ898" s="172"/>
      <c r="BR898" s="172"/>
      <c r="BS898" s="172"/>
      <c r="BT898" s="172"/>
      <c r="BU898" s="172"/>
      <c r="BV898" s="172"/>
      <c r="BW898" s="172"/>
      <c r="BX898" s="172"/>
      <c r="BY898" s="172"/>
      <c r="BZ898" s="172"/>
      <c r="CA898" s="172"/>
      <c r="CB898" s="172"/>
      <c r="CC898" s="172"/>
      <c r="CD898" s="172"/>
      <c r="CE898" s="172"/>
      <c r="CF898" s="172"/>
      <c r="CG898" s="172"/>
      <c r="CH898" s="172"/>
      <c r="CI898" s="172"/>
      <c r="CJ898" s="172"/>
      <c r="CK898" s="172"/>
      <c r="CL898" s="172"/>
      <c r="CM898" s="172"/>
      <c r="CN898" s="172"/>
      <c r="CO898" s="172"/>
      <c r="CP898" s="172"/>
      <c r="CQ898" s="172"/>
      <c r="CR898" s="172"/>
      <c r="CS898" s="172"/>
      <c r="CT898" s="172"/>
      <c r="CU898" s="172"/>
      <c r="CV898" s="172"/>
      <c r="CW898" s="172"/>
      <c r="CX898" s="172"/>
      <c r="CY898" s="172"/>
      <c r="CZ898" s="172"/>
    </row>
    <row r="899" spans="1:104" ht="11.25" customHeight="1" x14ac:dyDescent="0.25">
      <c r="A899" s="172"/>
      <c r="B899" s="172"/>
      <c r="C899" s="172"/>
      <c r="D899" s="172"/>
      <c r="E899" s="116"/>
      <c r="F899" s="119"/>
      <c r="G899" s="117"/>
      <c r="H899" s="116"/>
      <c r="I899" s="119"/>
      <c r="J899" s="172"/>
      <c r="K899" s="166"/>
      <c r="L899" s="166"/>
      <c r="M899" s="166"/>
      <c r="N899" s="166"/>
      <c r="O899" s="166"/>
      <c r="P899" s="166"/>
      <c r="Q899" s="166"/>
      <c r="R899" s="166"/>
      <c r="S899" s="172"/>
      <c r="T899" s="166"/>
      <c r="U899" s="166"/>
      <c r="V899" s="166"/>
      <c r="W899" s="166"/>
      <c r="X899" s="166"/>
      <c r="Y899" s="166"/>
      <c r="Z899" s="166"/>
      <c r="AA899" s="166"/>
      <c r="AB899" s="172"/>
      <c r="AC899" s="172"/>
      <c r="AD899" s="172"/>
      <c r="AE899" s="172"/>
      <c r="AF899" s="172"/>
      <c r="AG899" s="172"/>
      <c r="AH899" s="172"/>
      <c r="AI899" s="172"/>
      <c r="AJ899" s="172"/>
      <c r="AK899" s="172"/>
      <c r="AL899" s="174"/>
      <c r="AM899" s="172"/>
      <c r="AN899" s="172"/>
      <c r="AO899" s="172"/>
      <c r="AP899" s="172"/>
      <c r="AQ899" s="172"/>
      <c r="AR899" s="172"/>
      <c r="AS899" s="172"/>
      <c r="AT899" s="172"/>
      <c r="AU899" s="172"/>
      <c r="AV899" s="172"/>
      <c r="AW899" s="172"/>
      <c r="AX899" s="172"/>
      <c r="AY899" s="172"/>
      <c r="AZ899" s="172"/>
      <c r="BA899" s="172"/>
      <c r="BB899" s="172"/>
      <c r="BC899" s="172"/>
      <c r="BD899" s="172"/>
      <c r="BE899" s="172"/>
      <c r="BF899" s="172"/>
      <c r="BG899" s="172"/>
      <c r="BH899" s="172"/>
      <c r="BI899" s="172"/>
      <c r="BJ899" s="172"/>
      <c r="BK899" s="172"/>
      <c r="BL899" s="172"/>
      <c r="BM899" s="172"/>
      <c r="BN899" s="172"/>
      <c r="BO899" s="172"/>
      <c r="BP899" s="172"/>
      <c r="BQ899" s="172"/>
      <c r="BR899" s="172"/>
      <c r="BS899" s="172"/>
      <c r="BT899" s="172"/>
      <c r="BU899" s="172"/>
      <c r="BV899" s="172"/>
      <c r="BW899" s="172"/>
      <c r="BX899" s="172"/>
      <c r="BY899" s="172"/>
      <c r="BZ899" s="172"/>
      <c r="CA899" s="172"/>
      <c r="CB899" s="172"/>
      <c r="CC899" s="172"/>
      <c r="CD899" s="172"/>
      <c r="CE899" s="172"/>
      <c r="CF899" s="172"/>
      <c r="CG899" s="172"/>
      <c r="CH899" s="172"/>
      <c r="CI899" s="172"/>
      <c r="CJ899" s="172"/>
      <c r="CK899" s="172"/>
      <c r="CL899" s="172"/>
      <c r="CM899" s="172"/>
      <c r="CN899" s="172"/>
      <c r="CO899" s="172"/>
      <c r="CP899" s="172"/>
      <c r="CQ899" s="172"/>
      <c r="CR899" s="172"/>
      <c r="CS899" s="172"/>
      <c r="CT899" s="172"/>
      <c r="CU899" s="172"/>
      <c r="CV899" s="172"/>
      <c r="CW899" s="172"/>
      <c r="CX899" s="172"/>
      <c r="CY899" s="172"/>
      <c r="CZ899" s="172"/>
    </row>
    <row r="900" spans="1:104" ht="11.25" customHeight="1" x14ac:dyDescent="0.25">
      <c r="A900" s="172"/>
      <c r="B900" s="172"/>
      <c r="C900" s="172"/>
      <c r="D900" s="172"/>
      <c r="E900" s="116"/>
      <c r="F900" s="119"/>
      <c r="G900" s="117"/>
      <c r="H900" s="116"/>
      <c r="I900" s="119"/>
      <c r="J900" s="172"/>
      <c r="K900" s="166"/>
      <c r="L900" s="166"/>
      <c r="M900" s="166"/>
      <c r="N900" s="166"/>
      <c r="O900" s="166"/>
      <c r="P900" s="166"/>
      <c r="Q900" s="166"/>
      <c r="R900" s="166"/>
      <c r="S900" s="172"/>
      <c r="T900" s="166"/>
      <c r="U900" s="166"/>
      <c r="V900" s="166"/>
      <c r="W900" s="166"/>
      <c r="X900" s="166"/>
      <c r="Y900" s="166"/>
      <c r="Z900" s="166"/>
      <c r="AA900" s="166"/>
      <c r="AB900" s="172"/>
      <c r="AC900" s="172"/>
      <c r="AD900" s="172"/>
      <c r="AE900" s="172"/>
      <c r="AF900" s="172"/>
      <c r="AG900" s="172"/>
      <c r="AH900" s="172"/>
      <c r="AI900" s="172"/>
      <c r="AJ900" s="172"/>
      <c r="AK900" s="172"/>
      <c r="AL900" s="174"/>
      <c r="AM900" s="172"/>
      <c r="AN900" s="172"/>
      <c r="AO900" s="172"/>
      <c r="AP900" s="172"/>
      <c r="AQ900" s="172"/>
      <c r="AR900" s="172"/>
      <c r="AS900" s="172"/>
      <c r="AT900" s="172"/>
      <c r="AU900" s="172"/>
      <c r="AV900" s="172"/>
      <c r="AW900" s="172"/>
      <c r="AX900" s="172"/>
      <c r="AY900" s="172"/>
      <c r="AZ900" s="172"/>
      <c r="BA900" s="172"/>
      <c r="BB900" s="172"/>
      <c r="BC900" s="172"/>
      <c r="BD900" s="172"/>
      <c r="BE900" s="172"/>
      <c r="BF900" s="172"/>
      <c r="BG900" s="172"/>
      <c r="BH900" s="172"/>
      <c r="BI900" s="172"/>
      <c r="BJ900" s="172"/>
      <c r="BK900" s="172"/>
      <c r="BL900" s="172"/>
      <c r="BM900" s="172"/>
      <c r="BN900" s="172"/>
      <c r="BO900" s="172"/>
      <c r="BP900" s="172"/>
      <c r="BQ900" s="172"/>
      <c r="BR900" s="172"/>
      <c r="BS900" s="172"/>
      <c r="BT900" s="172"/>
      <c r="BU900" s="172"/>
      <c r="BV900" s="172"/>
      <c r="BW900" s="172"/>
      <c r="BX900" s="172"/>
      <c r="BY900" s="172"/>
      <c r="BZ900" s="172"/>
      <c r="CA900" s="172"/>
      <c r="CB900" s="172"/>
      <c r="CC900" s="172"/>
      <c r="CD900" s="172"/>
      <c r="CE900" s="172"/>
      <c r="CF900" s="172"/>
      <c r="CG900" s="172"/>
      <c r="CH900" s="172"/>
      <c r="CI900" s="172"/>
      <c r="CJ900" s="172"/>
      <c r="CK900" s="172"/>
      <c r="CL900" s="172"/>
      <c r="CM900" s="172"/>
      <c r="CN900" s="172"/>
      <c r="CO900" s="172"/>
      <c r="CP900" s="172"/>
      <c r="CQ900" s="172"/>
      <c r="CR900" s="172"/>
      <c r="CS900" s="172"/>
      <c r="CT900" s="172"/>
      <c r="CU900" s="172"/>
      <c r="CV900" s="172"/>
      <c r="CW900" s="172"/>
      <c r="CX900" s="172"/>
      <c r="CY900" s="172"/>
      <c r="CZ900" s="172"/>
    </row>
    <row r="901" spans="1:104" ht="11.25" customHeight="1" x14ac:dyDescent="0.25">
      <c r="A901" s="172"/>
      <c r="B901" s="172"/>
      <c r="C901" s="172"/>
      <c r="D901" s="172"/>
      <c r="E901" s="116"/>
      <c r="F901" s="119"/>
      <c r="G901" s="117"/>
      <c r="H901" s="116"/>
      <c r="I901" s="119"/>
      <c r="J901" s="172"/>
      <c r="K901" s="166"/>
      <c r="L901" s="166"/>
      <c r="M901" s="166"/>
      <c r="N901" s="166"/>
      <c r="O901" s="166"/>
      <c r="P901" s="166"/>
      <c r="Q901" s="166"/>
      <c r="R901" s="166"/>
      <c r="S901" s="172"/>
      <c r="T901" s="166"/>
      <c r="U901" s="166"/>
      <c r="V901" s="166"/>
      <c r="W901" s="166"/>
      <c r="X901" s="166"/>
      <c r="Y901" s="166"/>
      <c r="Z901" s="166"/>
      <c r="AA901" s="166"/>
      <c r="AB901" s="172"/>
      <c r="AC901" s="172"/>
      <c r="AD901" s="172"/>
      <c r="AE901" s="172"/>
      <c r="AF901" s="172"/>
      <c r="AG901" s="172"/>
      <c r="AH901" s="172"/>
      <c r="AI901" s="172"/>
      <c r="AJ901" s="172"/>
      <c r="AK901" s="172"/>
      <c r="AL901" s="174"/>
      <c r="AM901" s="172"/>
      <c r="AN901" s="172"/>
      <c r="AO901" s="172"/>
      <c r="AP901" s="172"/>
      <c r="AQ901" s="172"/>
      <c r="AR901" s="172"/>
      <c r="AS901" s="172"/>
      <c r="AT901" s="172"/>
      <c r="AU901" s="172"/>
      <c r="AV901" s="172"/>
      <c r="AW901" s="172"/>
      <c r="AX901" s="172"/>
      <c r="AY901" s="172"/>
      <c r="AZ901" s="172"/>
      <c r="BA901" s="172"/>
      <c r="BB901" s="172"/>
      <c r="BC901" s="172"/>
      <c r="BD901" s="172"/>
      <c r="BE901" s="172"/>
      <c r="BF901" s="172"/>
      <c r="BG901" s="172"/>
      <c r="BH901" s="172"/>
      <c r="BI901" s="172"/>
      <c r="BJ901" s="172"/>
      <c r="BK901" s="172"/>
      <c r="BL901" s="172"/>
      <c r="BM901" s="172"/>
      <c r="BN901" s="172"/>
      <c r="BO901" s="172"/>
      <c r="BP901" s="172"/>
      <c r="BQ901" s="172"/>
      <c r="BR901" s="172"/>
      <c r="BS901" s="172"/>
      <c r="BT901" s="172"/>
      <c r="BU901" s="172"/>
      <c r="BV901" s="172"/>
      <c r="BW901" s="172"/>
      <c r="BX901" s="172"/>
      <c r="BY901" s="172"/>
      <c r="BZ901" s="172"/>
      <c r="CA901" s="172"/>
      <c r="CB901" s="172"/>
      <c r="CC901" s="172"/>
      <c r="CD901" s="172"/>
      <c r="CE901" s="172"/>
      <c r="CF901" s="172"/>
      <c r="CG901" s="172"/>
      <c r="CH901" s="172"/>
      <c r="CI901" s="172"/>
      <c r="CJ901" s="172"/>
      <c r="CK901" s="172"/>
      <c r="CL901" s="172"/>
      <c r="CM901" s="172"/>
      <c r="CN901" s="172"/>
      <c r="CO901" s="172"/>
      <c r="CP901" s="172"/>
      <c r="CQ901" s="172"/>
      <c r="CR901" s="172"/>
      <c r="CS901" s="172"/>
      <c r="CT901" s="172"/>
      <c r="CU901" s="172"/>
      <c r="CV901" s="172"/>
      <c r="CW901" s="172"/>
      <c r="CX901" s="172"/>
      <c r="CY901" s="172"/>
      <c r="CZ901" s="172"/>
    </row>
    <row r="902" spans="1:104" ht="11.25" customHeight="1" x14ac:dyDescent="0.25">
      <c r="A902" s="172"/>
      <c r="B902" s="172"/>
      <c r="C902" s="172"/>
      <c r="D902" s="172"/>
      <c r="E902" s="116"/>
      <c r="F902" s="119"/>
      <c r="G902" s="117"/>
      <c r="H902" s="116"/>
      <c r="I902" s="119"/>
      <c r="J902" s="172"/>
      <c r="K902" s="166"/>
      <c r="L902" s="166"/>
      <c r="M902" s="166"/>
      <c r="N902" s="166"/>
      <c r="O902" s="166"/>
      <c r="P902" s="166"/>
      <c r="Q902" s="166"/>
      <c r="R902" s="166"/>
      <c r="S902" s="172"/>
      <c r="T902" s="166"/>
      <c r="U902" s="166"/>
      <c r="V902" s="166"/>
      <c r="W902" s="166"/>
      <c r="X902" s="166"/>
      <c r="Y902" s="166"/>
      <c r="Z902" s="166"/>
      <c r="AA902" s="166"/>
      <c r="AB902" s="172"/>
      <c r="AC902" s="172"/>
      <c r="AD902" s="172"/>
      <c r="AE902" s="172"/>
      <c r="AF902" s="172"/>
      <c r="AG902" s="172"/>
      <c r="AH902" s="172"/>
      <c r="AI902" s="172"/>
      <c r="AJ902" s="172"/>
      <c r="AK902" s="172"/>
      <c r="AL902" s="174"/>
      <c r="AM902" s="172"/>
      <c r="AN902" s="172"/>
      <c r="AO902" s="172"/>
      <c r="AP902" s="172"/>
      <c r="AQ902" s="172"/>
      <c r="AR902" s="172"/>
      <c r="AS902" s="172"/>
      <c r="AT902" s="172"/>
      <c r="AU902" s="172"/>
      <c r="AV902" s="172"/>
      <c r="AW902" s="172"/>
      <c r="AX902" s="172"/>
      <c r="AY902" s="172"/>
      <c r="AZ902" s="172"/>
      <c r="BA902" s="172"/>
      <c r="BB902" s="172"/>
      <c r="BC902" s="172"/>
      <c r="BD902" s="172"/>
      <c r="BE902" s="172"/>
      <c r="BF902" s="172"/>
      <c r="BG902" s="172"/>
      <c r="BH902" s="172"/>
      <c r="BI902" s="172"/>
      <c r="BJ902" s="172"/>
      <c r="BK902" s="172"/>
      <c r="BL902" s="172"/>
      <c r="BM902" s="172"/>
      <c r="BN902" s="172"/>
      <c r="BO902" s="172"/>
      <c r="BP902" s="172"/>
      <c r="BQ902" s="172"/>
      <c r="BR902" s="172"/>
      <c r="BS902" s="172"/>
      <c r="BT902" s="172"/>
      <c r="BU902" s="172"/>
      <c r="BV902" s="172"/>
      <c r="BW902" s="172"/>
      <c r="BX902" s="172"/>
      <c r="BY902" s="172"/>
      <c r="BZ902" s="172"/>
      <c r="CA902" s="172"/>
      <c r="CB902" s="172"/>
      <c r="CC902" s="172"/>
      <c r="CD902" s="172"/>
      <c r="CE902" s="172"/>
      <c r="CF902" s="172"/>
      <c r="CG902" s="172"/>
      <c r="CH902" s="172"/>
      <c r="CI902" s="172"/>
      <c r="CJ902" s="172"/>
      <c r="CK902" s="172"/>
      <c r="CL902" s="172"/>
      <c r="CM902" s="172"/>
      <c r="CN902" s="172"/>
      <c r="CO902" s="172"/>
      <c r="CP902" s="172"/>
      <c r="CQ902" s="172"/>
      <c r="CR902" s="172"/>
      <c r="CS902" s="172"/>
      <c r="CT902" s="172"/>
      <c r="CU902" s="172"/>
      <c r="CV902" s="172"/>
      <c r="CW902" s="172"/>
      <c r="CX902" s="172"/>
      <c r="CY902" s="172"/>
      <c r="CZ902" s="172"/>
    </row>
    <row r="903" spans="1:104" ht="11.25" customHeight="1" x14ac:dyDescent="0.25">
      <c r="A903" s="172"/>
      <c r="B903" s="172"/>
      <c r="C903" s="172"/>
      <c r="D903" s="172"/>
      <c r="E903" s="116"/>
      <c r="F903" s="119"/>
      <c r="G903" s="117"/>
      <c r="H903" s="116"/>
      <c r="I903" s="119"/>
      <c r="J903" s="172"/>
      <c r="K903" s="166"/>
      <c r="L903" s="166"/>
      <c r="M903" s="166"/>
      <c r="N903" s="166"/>
      <c r="O903" s="166"/>
      <c r="P903" s="166"/>
      <c r="Q903" s="166"/>
      <c r="R903" s="166"/>
      <c r="S903" s="172"/>
      <c r="T903" s="166"/>
      <c r="U903" s="166"/>
      <c r="V903" s="166"/>
      <c r="W903" s="166"/>
      <c r="X903" s="166"/>
      <c r="Y903" s="166"/>
      <c r="Z903" s="166"/>
      <c r="AA903" s="166"/>
      <c r="AB903" s="172"/>
      <c r="AC903" s="172"/>
      <c r="AD903" s="172"/>
      <c r="AE903" s="172"/>
      <c r="AF903" s="172"/>
      <c r="AG903" s="172"/>
      <c r="AH903" s="172"/>
      <c r="AI903" s="172"/>
      <c r="AJ903" s="172"/>
      <c r="AK903" s="172"/>
      <c r="AL903" s="174"/>
      <c r="AM903" s="172"/>
      <c r="AN903" s="172"/>
      <c r="AO903" s="172"/>
      <c r="AP903" s="172"/>
      <c r="AQ903" s="172"/>
      <c r="AR903" s="172"/>
      <c r="AS903" s="172"/>
      <c r="AT903" s="172"/>
      <c r="AU903" s="172"/>
      <c r="AV903" s="172"/>
      <c r="AW903" s="172"/>
      <c r="AX903" s="172"/>
      <c r="AY903" s="172"/>
      <c r="AZ903" s="172"/>
      <c r="BA903" s="172"/>
      <c r="BB903" s="172"/>
      <c r="BC903" s="172"/>
      <c r="BD903" s="172"/>
      <c r="BE903" s="172"/>
      <c r="BF903" s="172"/>
      <c r="BG903" s="172"/>
      <c r="BH903" s="172"/>
      <c r="BI903" s="172"/>
      <c r="BJ903" s="172"/>
      <c r="BK903" s="172"/>
      <c r="BL903" s="172"/>
      <c r="BM903" s="172"/>
      <c r="BN903" s="172"/>
      <c r="BO903" s="172"/>
      <c r="BP903" s="172"/>
      <c r="BQ903" s="172"/>
      <c r="BR903" s="172"/>
      <c r="BS903" s="172"/>
      <c r="BT903" s="172"/>
      <c r="BU903" s="172"/>
      <c r="BV903" s="172"/>
      <c r="BW903" s="172"/>
      <c r="BX903" s="172"/>
      <c r="BY903" s="172"/>
      <c r="BZ903" s="172"/>
      <c r="CA903" s="172"/>
      <c r="CB903" s="172"/>
      <c r="CC903" s="172"/>
      <c r="CD903" s="172"/>
      <c r="CE903" s="172"/>
      <c r="CF903" s="172"/>
      <c r="CG903" s="172"/>
      <c r="CH903" s="172"/>
      <c r="CI903" s="172"/>
      <c r="CJ903" s="172"/>
      <c r="CK903" s="172"/>
      <c r="CL903" s="172"/>
      <c r="CM903" s="172"/>
      <c r="CN903" s="172"/>
      <c r="CO903" s="172"/>
      <c r="CP903" s="172"/>
      <c r="CQ903" s="172"/>
      <c r="CR903" s="172"/>
      <c r="CS903" s="172"/>
      <c r="CT903" s="172"/>
      <c r="CU903" s="172"/>
      <c r="CV903" s="172"/>
      <c r="CW903" s="172"/>
      <c r="CX903" s="172"/>
      <c r="CY903" s="172"/>
      <c r="CZ903" s="172"/>
    </row>
    <row r="904" spans="1:104" ht="11.25" customHeight="1" x14ac:dyDescent="0.25">
      <c r="A904" s="172"/>
      <c r="B904" s="172"/>
      <c r="C904" s="172"/>
      <c r="D904" s="172"/>
      <c r="E904" s="116"/>
      <c r="F904" s="119"/>
      <c r="G904" s="117"/>
      <c r="H904" s="116"/>
      <c r="I904" s="119"/>
      <c r="J904" s="172"/>
      <c r="K904" s="166"/>
      <c r="L904" s="166"/>
      <c r="M904" s="166"/>
      <c r="N904" s="166"/>
      <c r="O904" s="166"/>
      <c r="P904" s="166"/>
      <c r="Q904" s="166"/>
      <c r="R904" s="166"/>
      <c r="S904" s="172"/>
      <c r="T904" s="166"/>
      <c r="U904" s="166"/>
      <c r="V904" s="166"/>
      <c r="W904" s="166"/>
      <c r="X904" s="166"/>
      <c r="Y904" s="166"/>
      <c r="Z904" s="166"/>
      <c r="AA904" s="166"/>
      <c r="AB904" s="172"/>
      <c r="AC904" s="172"/>
      <c r="AD904" s="172"/>
      <c r="AE904" s="172"/>
      <c r="AF904" s="172"/>
      <c r="AG904" s="172"/>
      <c r="AH904" s="172"/>
      <c r="AI904" s="172"/>
      <c r="AJ904" s="172"/>
      <c r="AK904" s="172"/>
      <c r="AL904" s="174"/>
      <c r="AM904" s="172"/>
      <c r="AN904" s="172"/>
      <c r="AO904" s="172"/>
      <c r="AP904" s="172"/>
      <c r="AQ904" s="172"/>
      <c r="AR904" s="172"/>
      <c r="AS904" s="172"/>
      <c r="AT904" s="172"/>
      <c r="AU904" s="172"/>
      <c r="AV904" s="172"/>
      <c r="AW904" s="172"/>
      <c r="AX904" s="172"/>
      <c r="AY904" s="172"/>
      <c r="AZ904" s="172"/>
      <c r="BA904" s="172"/>
      <c r="BB904" s="172"/>
      <c r="BC904" s="172"/>
      <c r="BD904" s="172"/>
      <c r="BE904" s="172"/>
      <c r="BF904" s="172"/>
      <c r="BG904" s="172"/>
      <c r="BH904" s="172"/>
      <c r="BI904" s="172"/>
      <c r="BJ904" s="172"/>
      <c r="BK904" s="172"/>
      <c r="BL904" s="172"/>
      <c r="BM904" s="172"/>
      <c r="BN904" s="172"/>
      <c r="BO904" s="172"/>
      <c r="BP904" s="172"/>
      <c r="BQ904" s="172"/>
      <c r="BR904" s="172"/>
      <c r="BS904" s="172"/>
      <c r="BT904" s="172"/>
      <c r="BU904" s="172"/>
      <c r="BV904" s="172"/>
      <c r="BW904" s="172"/>
      <c r="BX904" s="172"/>
      <c r="BY904" s="172"/>
      <c r="BZ904" s="172"/>
      <c r="CA904" s="172"/>
      <c r="CB904" s="172"/>
      <c r="CC904" s="172"/>
      <c r="CD904" s="172"/>
      <c r="CE904" s="172"/>
      <c r="CF904" s="172"/>
      <c r="CG904" s="172"/>
      <c r="CH904" s="172"/>
      <c r="CI904" s="172"/>
      <c r="CJ904" s="172"/>
      <c r="CK904" s="172"/>
      <c r="CL904" s="172"/>
      <c r="CM904" s="172"/>
      <c r="CN904" s="172"/>
      <c r="CO904" s="172"/>
      <c r="CP904" s="172"/>
      <c r="CQ904" s="172"/>
      <c r="CR904" s="172"/>
      <c r="CS904" s="172"/>
      <c r="CT904" s="172"/>
      <c r="CU904" s="172"/>
      <c r="CV904" s="172"/>
      <c r="CW904" s="172"/>
      <c r="CX904" s="172"/>
      <c r="CY904" s="172"/>
      <c r="CZ904" s="172"/>
    </row>
    <row r="905" spans="1:104" ht="11.25" customHeight="1" x14ac:dyDescent="0.25">
      <c r="A905" s="172"/>
      <c r="B905" s="172"/>
      <c r="C905" s="172"/>
      <c r="D905" s="172"/>
      <c r="E905" s="116"/>
      <c r="F905" s="119"/>
      <c r="G905" s="117"/>
      <c r="H905" s="116"/>
      <c r="I905" s="119"/>
      <c r="J905" s="172"/>
      <c r="K905" s="166"/>
      <c r="L905" s="166"/>
      <c r="M905" s="166"/>
      <c r="N905" s="166"/>
      <c r="O905" s="166"/>
      <c r="P905" s="166"/>
      <c r="Q905" s="166"/>
      <c r="R905" s="166"/>
      <c r="S905" s="172"/>
      <c r="T905" s="166"/>
      <c r="U905" s="166"/>
      <c r="V905" s="166"/>
      <c r="W905" s="166"/>
      <c r="X905" s="166"/>
      <c r="Y905" s="166"/>
      <c r="Z905" s="166"/>
      <c r="AA905" s="166"/>
      <c r="AB905" s="172"/>
      <c r="AC905" s="172"/>
      <c r="AD905" s="172"/>
      <c r="AE905" s="172"/>
      <c r="AF905" s="172"/>
      <c r="AG905" s="172"/>
      <c r="AH905" s="172"/>
      <c r="AI905" s="172"/>
      <c r="AJ905" s="172"/>
      <c r="AK905" s="172"/>
      <c r="AL905" s="174"/>
      <c r="AM905" s="172"/>
      <c r="AN905" s="172"/>
      <c r="AO905" s="172"/>
      <c r="AP905" s="172"/>
      <c r="AQ905" s="172"/>
      <c r="AR905" s="172"/>
      <c r="AS905" s="172"/>
      <c r="AT905" s="172"/>
      <c r="AU905" s="172"/>
      <c r="AV905" s="172"/>
      <c r="AW905" s="172"/>
      <c r="AX905" s="172"/>
      <c r="AY905" s="172"/>
      <c r="AZ905" s="172"/>
      <c r="BA905" s="172"/>
      <c r="BB905" s="172"/>
      <c r="BC905" s="172"/>
      <c r="BD905" s="172"/>
      <c r="BE905" s="172"/>
      <c r="BF905" s="172"/>
      <c r="BG905" s="172"/>
      <c r="BH905" s="172"/>
      <c r="BI905" s="172"/>
      <c r="BJ905" s="172"/>
      <c r="BK905" s="172"/>
      <c r="BL905" s="172"/>
      <c r="BM905" s="172"/>
      <c r="BN905" s="172"/>
      <c r="BO905" s="172"/>
      <c r="BP905" s="172"/>
      <c r="BQ905" s="172"/>
      <c r="BR905" s="172"/>
      <c r="BS905" s="172"/>
      <c r="BT905" s="172"/>
      <c r="BU905" s="172"/>
      <c r="BV905" s="172"/>
      <c r="BW905" s="172"/>
      <c r="BX905" s="172"/>
      <c r="BY905" s="172"/>
      <c r="BZ905" s="172"/>
      <c r="CA905" s="172"/>
      <c r="CB905" s="172"/>
      <c r="CC905" s="172"/>
      <c r="CD905" s="172"/>
      <c r="CE905" s="172"/>
      <c r="CF905" s="172"/>
      <c r="CG905" s="172"/>
      <c r="CH905" s="172"/>
      <c r="CI905" s="172"/>
      <c r="CJ905" s="172"/>
      <c r="CK905" s="172"/>
      <c r="CL905" s="172"/>
      <c r="CM905" s="172"/>
      <c r="CN905" s="172"/>
      <c r="CO905" s="172"/>
      <c r="CP905" s="172"/>
      <c r="CQ905" s="172"/>
      <c r="CR905" s="172"/>
      <c r="CS905" s="172"/>
      <c r="CT905" s="172"/>
      <c r="CU905" s="172"/>
      <c r="CV905" s="172"/>
      <c r="CW905" s="172"/>
      <c r="CX905" s="172"/>
      <c r="CY905" s="172"/>
      <c r="CZ905" s="172"/>
    </row>
    <row r="906" spans="1:104" ht="11.25" customHeight="1" x14ac:dyDescent="0.25">
      <c r="A906" s="172"/>
      <c r="B906" s="172"/>
      <c r="C906" s="172"/>
      <c r="D906" s="172"/>
      <c r="E906" s="116"/>
      <c r="F906" s="119"/>
      <c r="G906" s="117"/>
      <c r="H906" s="116"/>
      <c r="I906" s="119"/>
      <c r="J906" s="172"/>
      <c r="K906" s="166"/>
      <c r="L906" s="166"/>
      <c r="M906" s="166"/>
      <c r="N906" s="166"/>
      <c r="O906" s="166"/>
      <c r="P906" s="166"/>
      <c r="Q906" s="166"/>
      <c r="R906" s="166"/>
      <c r="S906" s="172"/>
      <c r="T906" s="166"/>
      <c r="U906" s="166"/>
      <c r="V906" s="166"/>
      <c r="W906" s="166"/>
      <c r="X906" s="166"/>
      <c r="Y906" s="166"/>
      <c r="Z906" s="166"/>
      <c r="AA906" s="166"/>
      <c r="AB906" s="172"/>
      <c r="AC906" s="172"/>
      <c r="AD906" s="172"/>
      <c r="AE906" s="172"/>
      <c r="AF906" s="172"/>
      <c r="AG906" s="172"/>
      <c r="AH906" s="172"/>
      <c r="AI906" s="172"/>
      <c r="AJ906" s="172"/>
      <c r="AK906" s="172"/>
      <c r="AL906" s="174"/>
      <c r="AM906" s="172"/>
      <c r="AN906" s="172"/>
      <c r="AO906" s="172"/>
      <c r="AP906" s="172"/>
      <c r="AQ906" s="172"/>
      <c r="AR906" s="172"/>
      <c r="AS906" s="172"/>
      <c r="AT906" s="172"/>
      <c r="AU906" s="172"/>
      <c r="AV906" s="172"/>
      <c r="AW906" s="172"/>
      <c r="AX906" s="172"/>
      <c r="AY906" s="172"/>
      <c r="AZ906" s="172"/>
      <c r="BA906" s="172"/>
      <c r="BB906" s="172"/>
      <c r="BC906" s="172"/>
      <c r="BD906" s="172"/>
      <c r="BE906" s="172"/>
      <c r="BF906" s="172"/>
      <c r="BG906" s="172"/>
      <c r="BH906" s="172"/>
      <c r="BI906" s="172"/>
      <c r="BJ906" s="172"/>
      <c r="BK906" s="172"/>
      <c r="BL906" s="172"/>
      <c r="BM906" s="172"/>
      <c r="BN906" s="172"/>
      <c r="BO906" s="172"/>
      <c r="BP906" s="172"/>
      <c r="BQ906" s="172"/>
      <c r="BR906" s="172"/>
      <c r="BS906" s="172"/>
      <c r="BT906" s="172"/>
      <c r="BU906" s="172"/>
      <c r="BV906" s="172"/>
      <c r="BW906" s="172"/>
      <c r="BX906" s="172"/>
      <c r="BY906" s="172"/>
      <c r="BZ906" s="172"/>
      <c r="CA906" s="172"/>
      <c r="CB906" s="172"/>
      <c r="CC906" s="172"/>
      <c r="CD906" s="172"/>
      <c r="CE906" s="172"/>
      <c r="CF906" s="172"/>
      <c r="CG906" s="172"/>
      <c r="CH906" s="172"/>
      <c r="CI906" s="172"/>
      <c r="CJ906" s="172"/>
      <c r="CK906" s="172"/>
      <c r="CL906" s="172"/>
      <c r="CM906" s="172"/>
      <c r="CN906" s="172"/>
      <c r="CO906" s="172"/>
      <c r="CP906" s="172"/>
      <c r="CQ906" s="172"/>
      <c r="CR906" s="172"/>
      <c r="CS906" s="172"/>
      <c r="CT906" s="172"/>
      <c r="CU906" s="172"/>
      <c r="CV906" s="172"/>
      <c r="CW906" s="172"/>
      <c r="CX906" s="172"/>
      <c r="CY906" s="172"/>
      <c r="CZ906" s="172"/>
    </row>
    <row r="907" spans="1:104" ht="11.25" customHeight="1" x14ac:dyDescent="0.25">
      <c r="A907" s="172"/>
      <c r="B907" s="172"/>
      <c r="C907" s="172"/>
      <c r="D907" s="172"/>
      <c r="E907" s="116"/>
      <c r="F907" s="119"/>
      <c r="G907" s="117"/>
      <c r="H907" s="116"/>
      <c r="I907" s="119"/>
      <c r="J907" s="172"/>
      <c r="K907" s="166"/>
      <c r="L907" s="166"/>
      <c r="M907" s="166"/>
      <c r="N907" s="166"/>
      <c r="O907" s="166"/>
      <c r="P907" s="166"/>
      <c r="Q907" s="166"/>
      <c r="R907" s="166"/>
      <c r="S907" s="172"/>
      <c r="T907" s="166"/>
      <c r="U907" s="166"/>
      <c r="V907" s="166"/>
      <c r="W907" s="166"/>
      <c r="X907" s="166"/>
      <c r="Y907" s="166"/>
      <c r="Z907" s="166"/>
      <c r="AA907" s="166"/>
      <c r="AB907" s="172"/>
      <c r="AC907" s="172"/>
      <c r="AD907" s="172"/>
      <c r="AE907" s="172"/>
      <c r="AF907" s="172"/>
      <c r="AG907" s="172"/>
      <c r="AH907" s="172"/>
      <c r="AI907" s="172"/>
      <c r="AJ907" s="172"/>
      <c r="AK907" s="172"/>
      <c r="AL907" s="174"/>
      <c r="AM907" s="172"/>
      <c r="AN907" s="172"/>
      <c r="AO907" s="172"/>
      <c r="AP907" s="172"/>
      <c r="AQ907" s="172"/>
      <c r="AR907" s="172"/>
      <c r="AS907" s="172"/>
      <c r="AT907" s="172"/>
      <c r="AU907" s="172"/>
      <c r="AV907" s="172"/>
      <c r="AW907" s="172"/>
      <c r="AX907" s="172"/>
      <c r="AY907" s="172"/>
      <c r="AZ907" s="172"/>
      <c r="BA907" s="172"/>
      <c r="BB907" s="172"/>
      <c r="BC907" s="172"/>
      <c r="BD907" s="172"/>
      <c r="BE907" s="172"/>
      <c r="BF907" s="172"/>
      <c r="BG907" s="172"/>
      <c r="BH907" s="172"/>
      <c r="BI907" s="172"/>
      <c r="BJ907" s="172"/>
      <c r="BK907" s="172"/>
      <c r="BL907" s="172"/>
      <c r="BM907" s="172"/>
      <c r="BN907" s="172"/>
      <c r="BO907" s="172"/>
      <c r="BP907" s="172"/>
      <c r="BQ907" s="172"/>
      <c r="BR907" s="172"/>
      <c r="BS907" s="172"/>
      <c r="BT907" s="172"/>
      <c r="BU907" s="172"/>
      <c r="BV907" s="172"/>
      <c r="BW907" s="172"/>
      <c r="BX907" s="172"/>
      <c r="BY907" s="172"/>
      <c r="BZ907" s="172"/>
      <c r="CA907" s="172"/>
      <c r="CB907" s="172"/>
      <c r="CC907" s="172"/>
      <c r="CD907" s="172"/>
      <c r="CE907" s="172"/>
      <c r="CF907" s="172"/>
      <c r="CG907" s="172"/>
      <c r="CH907" s="172"/>
      <c r="CI907" s="172"/>
      <c r="CJ907" s="172"/>
      <c r="CK907" s="172"/>
      <c r="CL907" s="172"/>
      <c r="CM907" s="172"/>
      <c r="CN907" s="172"/>
      <c r="CO907" s="172"/>
      <c r="CP907" s="172"/>
      <c r="CQ907" s="172"/>
      <c r="CR907" s="172"/>
      <c r="CS907" s="172"/>
      <c r="CT907" s="172"/>
      <c r="CU907" s="172"/>
      <c r="CV907" s="172"/>
      <c r="CW907" s="172"/>
      <c r="CX907" s="172"/>
      <c r="CY907" s="172"/>
      <c r="CZ907" s="172"/>
    </row>
    <row r="908" spans="1:104" ht="11.25" customHeight="1" x14ac:dyDescent="0.25">
      <c r="A908" s="172"/>
      <c r="B908" s="172"/>
      <c r="C908" s="172"/>
      <c r="D908" s="172"/>
      <c r="E908" s="116"/>
      <c r="F908" s="119"/>
      <c r="G908" s="117"/>
      <c r="H908" s="116"/>
      <c r="I908" s="119"/>
      <c r="J908" s="172"/>
      <c r="K908" s="166"/>
      <c r="L908" s="166"/>
      <c r="M908" s="166"/>
      <c r="N908" s="166"/>
      <c r="O908" s="166"/>
      <c r="P908" s="166"/>
      <c r="Q908" s="166"/>
      <c r="R908" s="166"/>
      <c r="S908" s="172"/>
      <c r="T908" s="166"/>
      <c r="U908" s="166"/>
      <c r="V908" s="166"/>
      <c r="W908" s="166"/>
      <c r="X908" s="166"/>
      <c r="Y908" s="166"/>
      <c r="Z908" s="166"/>
      <c r="AA908" s="166"/>
      <c r="AB908" s="172"/>
      <c r="AC908" s="172"/>
      <c r="AD908" s="172"/>
      <c r="AE908" s="172"/>
      <c r="AF908" s="172"/>
      <c r="AG908" s="172"/>
      <c r="AH908" s="172"/>
      <c r="AI908" s="172"/>
      <c r="AJ908" s="172"/>
      <c r="AK908" s="172"/>
      <c r="AL908" s="174"/>
      <c r="AM908" s="172"/>
      <c r="AN908" s="172"/>
      <c r="AO908" s="172"/>
      <c r="AP908" s="172"/>
      <c r="AQ908" s="172"/>
      <c r="AR908" s="172"/>
      <c r="AS908" s="172"/>
      <c r="AT908" s="172"/>
      <c r="AU908" s="172"/>
      <c r="AV908" s="172"/>
      <c r="AW908" s="172"/>
      <c r="AX908" s="172"/>
      <c r="AY908" s="172"/>
      <c r="AZ908" s="172"/>
      <c r="BA908" s="172"/>
      <c r="BB908" s="172"/>
      <c r="BC908" s="172"/>
      <c r="BD908" s="172"/>
      <c r="BE908" s="172"/>
      <c r="BF908" s="172"/>
      <c r="BG908" s="172"/>
      <c r="BH908" s="172"/>
      <c r="BI908" s="172"/>
      <c r="BJ908" s="172"/>
      <c r="BK908" s="172"/>
      <c r="BL908" s="172"/>
      <c r="BM908" s="172"/>
      <c r="BN908" s="172"/>
      <c r="BO908" s="172"/>
      <c r="BP908" s="172"/>
      <c r="BQ908" s="172"/>
      <c r="BR908" s="172"/>
      <c r="BS908" s="172"/>
      <c r="BT908" s="172"/>
      <c r="BU908" s="172"/>
      <c r="BV908" s="172"/>
      <c r="BW908" s="172"/>
      <c r="BX908" s="172"/>
      <c r="BY908" s="172"/>
      <c r="BZ908" s="172"/>
      <c r="CA908" s="172"/>
      <c r="CB908" s="172"/>
      <c r="CC908" s="172"/>
      <c r="CD908" s="172"/>
      <c r="CE908" s="172"/>
      <c r="CF908" s="172"/>
      <c r="CG908" s="172"/>
      <c r="CH908" s="172"/>
      <c r="CI908" s="172"/>
      <c r="CJ908" s="172"/>
      <c r="CK908" s="172"/>
      <c r="CL908" s="172"/>
      <c r="CM908" s="172"/>
      <c r="CN908" s="172"/>
      <c r="CO908" s="172"/>
      <c r="CP908" s="172"/>
      <c r="CQ908" s="172"/>
      <c r="CR908" s="172"/>
      <c r="CS908" s="172"/>
      <c r="CT908" s="172"/>
      <c r="CU908" s="172"/>
      <c r="CV908" s="172"/>
      <c r="CW908" s="172"/>
      <c r="CX908" s="172"/>
      <c r="CY908" s="172"/>
      <c r="CZ908" s="172"/>
    </row>
    <row r="909" spans="1:104" ht="11.25" customHeight="1" x14ac:dyDescent="0.25">
      <c r="A909" s="172"/>
      <c r="B909" s="172"/>
      <c r="C909" s="172"/>
      <c r="D909" s="172"/>
      <c r="E909" s="116"/>
      <c r="F909" s="119"/>
      <c r="G909" s="117"/>
      <c r="H909" s="116"/>
      <c r="I909" s="119"/>
      <c r="J909" s="172"/>
      <c r="K909" s="166"/>
      <c r="L909" s="166"/>
      <c r="M909" s="166"/>
      <c r="N909" s="166"/>
      <c r="O909" s="166"/>
      <c r="P909" s="166"/>
      <c r="Q909" s="166"/>
      <c r="R909" s="166"/>
      <c r="S909" s="172"/>
      <c r="T909" s="166"/>
      <c r="U909" s="166"/>
      <c r="V909" s="166"/>
      <c r="W909" s="166"/>
      <c r="X909" s="166"/>
      <c r="Y909" s="166"/>
      <c r="Z909" s="166"/>
      <c r="AA909" s="166"/>
      <c r="AB909" s="172"/>
      <c r="AC909" s="172"/>
      <c r="AD909" s="172"/>
      <c r="AE909" s="172"/>
      <c r="AF909" s="172"/>
      <c r="AG909" s="172"/>
      <c r="AH909" s="172"/>
      <c r="AI909" s="172"/>
      <c r="AJ909" s="172"/>
      <c r="AK909" s="172"/>
      <c r="AL909" s="174"/>
      <c r="AM909" s="172"/>
      <c r="AN909" s="172"/>
      <c r="AO909" s="172"/>
      <c r="AP909" s="172"/>
      <c r="AQ909" s="172"/>
      <c r="AR909" s="172"/>
      <c r="AS909" s="172"/>
      <c r="AT909" s="172"/>
      <c r="AU909" s="172"/>
      <c r="AV909" s="172"/>
      <c r="AW909" s="172"/>
      <c r="AX909" s="172"/>
      <c r="AY909" s="172"/>
      <c r="AZ909" s="172"/>
      <c r="BA909" s="172"/>
      <c r="BB909" s="172"/>
      <c r="BC909" s="172"/>
      <c r="BD909" s="172"/>
      <c r="BE909" s="172"/>
      <c r="BF909" s="172"/>
      <c r="BG909" s="172"/>
      <c r="BH909" s="172"/>
      <c r="BI909" s="172"/>
      <c r="BJ909" s="172"/>
      <c r="BK909" s="172"/>
      <c r="BL909" s="172"/>
      <c r="BM909" s="172"/>
      <c r="BN909" s="172"/>
      <c r="BO909" s="172"/>
      <c r="BP909" s="172"/>
      <c r="BQ909" s="172"/>
      <c r="BR909" s="172"/>
      <c r="BS909" s="172"/>
      <c r="BT909" s="172"/>
      <c r="BU909" s="172"/>
      <c r="BV909" s="172"/>
      <c r="BW909" s="172"/>
      <c r="BX909" s="172"/>
      <c r="BY909" s="172"/>
      <c r="BZ909" s="172"/>
      <c r="CA909" s="172"/>
      <c r="CB909" s="172"/>
      <c r="CC909" s="172"/>
      <c r="CD909" s="172"/>
      <c r="CE909" s="172"/>
      <c r="CF909" s="172"/>
      <c r="CG909" s="172"/>
      <c r="CH909" s="172"/>
      <c r="CI909" s="172"/>
      <c r="CJ909" s="172"/>
      <c r="CK909" s="172"/>
      <c r="CL909" s="172"/>
      <c r="CM909" s="172"/>
      <c r="CN909" s="172"/>
      <c r="CO909" s="172"/>
      <c r="CP909" s="172"/>
      <c r="CQ909" s="172"/>
      <c r="CR909" s="172"/>
      <c r="CS909" s="172"/>
      <c r="CT909" s="172"/>
      <c r="CU909" s="172"/>
      <c r="CV909" s="172"/>
      <c r="CW909" s="172"/>
      <c r="CX909" s="172"/>
      <c r="CY909" s="172"/>
      <c r="CZ909" s="172"/>
    </row>
    <row r="910" spans="1:104" ht="11.25" customHeight="1" x14ac:dyDescent="0.25">
      <c r="A910" s="172"/>
      <c r="B910" s="172"/>
      <c r="C910" s="172"/>
      <c r="D910" s="172"/>
      <c r="E910" s="116"/>
      <c r="F910" s="119"/>
      <c r="G910" s="117"/>
      <c r="H910" s="116"/>
      <c r="I910" s="119"/>
      <c r="J910" s="172"/>
      <c r="K910" s="166"/>
      <c r="L910" s="166"/>
      <c r="M910" s="166"/>
      <c r="N910" s="166"/>
      <c r="O910" s="166"/>
      <c r="P910" s="166"/>
      <c r="Q910" s="166"/>
      <c r="R910" s="166"/>
      <c r="S910" s="172"/>
      <c r="T910" s="166"/>
      <c r="U910" s="166"/>
      <c r="V910" s="166"/>
      <c r="W910" s="166"/>
      <c r="X910" s="166"/>
      <c r="Y910" s="166"/>
      <c r="Z910" s="166"/>
      <c r="AA910" s="166"/>
      <c r="AB910" s="172"/>
      <c r="AC910" s="172"/>
      <c r="AD910" s="172"/>
      <c r="AE910" s="172"/>
      <c r="AF910" s="172"/>
      <c r="AG910" s="172"/>
      <c r="AH910" s="172"/>
      <c r="AI910" s="172"/>
      <c r="AJ910" s="172"/>
      <c r="AK910" s="172"/>
      <c r="AL910" s="174"/>
      <c r="AM910" s="172"/>
      <c r="AN910" s="172"/>
      <c r="AO910" s="172"/>
      <c r="AP910" s="172"/>
      <c r="AQ910" s="172"/>
      <c r="AR910" s="172"/>
      <c r="AS910" s="172"/>
      <c r="AT910" s="172"/>
      <c r="AU910" s="172"/>
      <c r="AV910" s="172"/>
      <c r="AW910" s="172"/>
      <c r="AX910" s="172"/>
      <c r="AY910" s="172"/>
      <c r="AZ910" s="172"/>
      <c r="BA910" s="172"/>
      <c r="BB910" s="172"/>
      <c r="BC910" s="172"/>
      <c r="BD910" s="172"/>
      <c r="BE910" s="172"/>
      <c r="BF910" s="172"/>
      <c r="BG910" s="172"/>
      <c r="BH910" s="172"/>
      <c r="BI910" s="172"/>
      <c r="BJ910" s="172"/>
      <c r="BK910" s="172"/>
      <c r="BL910" s="172"/>
      <c r="BM910" s="172"/>
      <c r="BN910" s="172"/>
      <c r="BO910" s="172"/>
      <c r="BP910" s="172"/>
      <c r="BQ910" s="172"/>
      <c r="BR910" s="172"/>
      <c r="BS910" s="172"/>
      <c r="BT910" s="172"/>
      <c r="BU910" s="172"/>
      <c r="BV910" s="172"/>
      <c r="BW910" s="172"/>
      <c r="BX910" s="172"/>
      <c r="BY910" s="172"/>
      <c r="BZ910" s="172"/>
      <c r="CA910" s="172"/>
      <c r="CB910" s="172"/>
      <c r="CC910" s="172"/>
      <c r="CD910" s="172"/>
      <c r="CE910" s="172"/>
      <c r="CF910" s="172"/>
      <c r="CG910" s="172"/>
      <c r="CH910" s="172"/>
      <c r="CI910" s="172"/>
      <c r="CJ910" s="172"/>
      <c r="CK910" s="172"/>
      <c r="CL910" s="172"/>
      <c r="CM910" s="172"/>
      <c r="CN910" s="172"/>
      <c r="CO910" s="172"/>
      <c r="CP910" s="172"/>
      <c r="CQ910" s="172"/>
      <c r="CR910" s="172"/>
      <c r="CS910" s="172"/>
      <c r="CT910" s="172"/>
      <c r="CU910" s="172"/>
      <c r="CV910" s="172"/>
      <c r="CW910" s="172"/>
      <c r="CX910" s="172"/>
      <c r="CY910" s="172"/>
      <c r="CZ910" s="172"/>
    </row>
    <row r="911" spans="1:104" ht="11.25" customHeight="1" x14ac:dyDescent="0.25">
      <c r="A911" s="172"/>
      <c r="B911" s="172"/>
      <c r="C911" s="172"/>
      <c r="D911" s="172"/>
      <c r="E911" s="116"/>
      <c r="F911" s="119"/>
      <c r="G911" s="117"/>
      <c r="H911" s="116"/>
      <c r="I911" s="119"/>
      <c r="J911" s="172"/>
      <c r="K911" s="166"/>
      <c r="L911" s="166"/>
      <c r="M911" s="166"/>
      <c r="N911" s="166"/>
      <c r="O911" s="166"/>
      <c r="P911" s="166"/>
      <c r="Q911" s="166"/>
      <c r="R911" s="166"/>
      <c r="S911" s="172"/>
      <c r="T911" s="166"/>
      <c r="U911" s="166"/>
      <c r="V911" s="166"/>
      <c r="W911" s="166"/>
      <c r="X911" s="166"/>
      <c r="Y911" s="166"/>
      <c r="Z911" s="166"/>
      <c r="AA911" s="166"/>
      <c r="AB911" s="172"/>
      <c r="AC911" s="172"/>
      <c r="AD911" s="172"/>
      <c r="AE911" s="172"/>
      <c r="AF911" s="172"/>
      <c r="AG911" s="172"/>
      <c r="AH911" s="172"/>
      <c r="AI911" s="172"/>
      <c r="AJ911" s="172"/>
      <c r="AK911" s="172"/>
      <c r="AL911" s="174"/>
      <c r="AM911" s="172"/>
      <c r="AN911" s="172"/>
      <c r="AO911" s="172"/>
      <c r="AP911" s="172"/>
      <c r="AQ911" s="172"/>
      <c r="AR911" s="172"/>
      <c r="AS911" s="172"/>
      <c r="AT911" s="172"/>
      <c r="AU911" s="172"/>
      <c r="AV911" s="172"/>
      <c r="AW911" s="172"/>
      <c r="AX911" s="172"/>
      <c r="AY911" s="172"/>
      <c r="AZ911" s="172"/>
      <c r="BA911" s="172"/>
      <c r="BB911" s="172"/>
      <c r="BC911" s="172"/>
      <c r="BD911" s="172"/>
      <c r="BE911" s="172"/>
      <c r="BF911" s="172"/>
      <c r="BG911" s="172"/>
      <c r="BH911" s="172"/>
      <c r="BI911" s="172"/>
      <c r="BJ911" s="172"/>
      <c r="BK911" s="172"/>
      <c r="BL911" s="172"/>
      <c r="BM911" s="172"/>
      <c r="BN911" s="172"/>
      <c r="BO911" s="172"/>
      <c r="BP911" s="172"/>
      <c r="BQ911" s="172"/>
      <c r="BR911" s="172"/>
      <c r="BS911" s="172"/>
      <c r="BT911" s="172"/>
      <c r="BU911" s="172"/>
      <c r="BV911" s="172"/>
      <c r="BW911" s="172"/>
      <c r="BX911" s="172"/>
      <c r="BY911" s="172"/>
      <c r="BZ911" s="172"/>
      <c r="CA911" s="172"/>
      <c r="CB911" s="172"/>
      <c r="CC911" s="172"/>
      <c r="CD911" s="172"/>
      <c r="CE911" s="172"/>
      <c r="CF911" s="172"/>
      <c r="CG911" s="172"/>
      <c r="CH911" s="172"/>
      <c r="CI911" s="172"/>
      <c r="CJ911" s="172"/>
      <c r="CK911" s="172"/>
      <c r="CL911" s="172"/>
      <c r="CM911" s="172"/>
      <c r="CN911" s="172"/>
      <c r="CO911" s="172"/>
      <c r="CP911" s="172"/>
      <c r="CQ911" s="172"/>
      <c r="CR911" s="172"/>
      <c r="CS911" s="172"/>
      <c r="CT911" s="172"/>
      <c r="CU911" s="172"/>
      <c r="CV911" s="172"/>
      <c r="CW911" s="172"/>
      <c r="CX911" s="172"/>
      <c r="CY911" s="172"/>
      <c r="CZ911" s="172"/>
    </row>
    <row r="912" spans="1:104" ht="11.25" customHeight="1" x14ac:dyDescent="0.25">
      <c r="A912" s="172"/>
      <c r="B912" s="172"/>
      <c r="C912" s="172"/>
      <c r="D912" s="172"/>
      <c r="E912" s="116"/>
      <c r="F912" s="119"/>
      <c r="G912" s="117"/>
      <c r="H912" s="116"/>
      <c r="I912" s="119"/>
      <c r="J912" s="172"/>
      <c r="K912" s="166"/>
      <c r="L912" s="166"/>
      <c r="M912" s="166"/>
      <c r="N912" s="166"/>
      <c r="O912" s="166"/>
      <c r="P912" s="166"/>
      <c r="Q912" s="166"/>
      <c r="R912" s="166"/>
      <c r="S912" s="172"/>
      <c r="T912" s="166"/>
      <c r="U912" s="166"/>
      <c r="V912" s="166"/>
      <c r="W912" s="166"/>
      <c r="X912" s="166"/>
      <c r="Y912" s="166"/>
      <c r="Z912" s="166"/>
      <c r="AA912" s="166"/>
      <c r="AB912" s="172"/>
      <c r="AC912" s="172"/>
      <c r="AD912" s="172"/>
      <c r="AE912" s="172"/>
      <c r="AF912" s="172"/>
      <c r="AG912" s="172"/>
      <c r="AH912" s="172"/>
      <c r="AI912" s="172"/>
      <c r="AJ912" s="172"/>
      <c r="AK912" s="172"/>
      <c r="AL912" s="174"/>
      <c r="AM912" s="172"/>
      <c r="AN912" s="172"/>
      <c r="AO912" s="172"/>
      <c r="AP912" s="172"/>
      <c r="AQ912" s="172"/>
      <c r="AR912" s="172"/>
      <c r="AS912" s="172"/>
      <c r="AT912" s="172"/>
      <c r="AU912" s="172"/>
      <c r="AV912" s="172"/>
      <c r="AW912" s="172"/>
      <c r="AX912" s="172"/>
      <c r="AY912" s="172"/>
      <c r="AZ912" s="172"/>
      <c r="BA912" s="172"/>
      <c r="BB912" s="172"/>
      <c r="BC912" s="172"/>
      <c r="BD912" s="172"/>
      <c r="BE912" s="172"/>
      <c r="BF912" s="172"/>
      <c r="BG912" s="172"/>
      <c r="BH912" s="172"/>
      <c r="BI912" s="172"/>
      <c r="BJ912" s="172"/>
      <c r="BK912" s="172"/>
      <c r="BL912" s="172"/>
      <c r="BM912" s="172"/>
      <c r="BN912" s="172"/>
      <c r="BO912" s="172"/>
      <c r="BP912" s="172"/>
      <c r="BQ912" s="172"/>
      <c r="BR912" s="172"/>
      <c r="BS912" s="172"/>
      <c r="BT912" s="172"/>
      <c r="BU912" s="172"/>
      <c r="BV912" s="172"/>
      <c r="BW912" s="172"/>
      <c r="BX912" s="172"/>
      <c r="BY912" s="172"/>
      <c r="BZ912" s="172"/>
      <c r="CA912" s="172"/>
      <c r="CB912" s="172"/>
      <c r="CC912" s="172"/>
      <c r="CD912" s="172"/>
      <c r="CE912" s="172"/>
      <c r="CF912" s="172"/>
      <c r="CG912" s="172"/>
      <c r="CH912" s="172"/>
      <c r="CI912" s="172"/>
      <c r="CJ912" s="172"/>
      <c r="CK912" s="172"/>
      <c r="CL912" s="172"/>
      <c r="CM912" s="172"/>
      <c r="CN912" s="172"/>
      <c r="CO912" s="172"/>
      <c r="CP912" s="172"/>
      <c r="CQ912" s="172"/>
      <c r="CR912" s="172"/>
      <c r="CS912" s="172"/>
      <c r="CT912" s="172"/>
      <c r="CU912" s="172"/>
      <c r="CV912" s="172"/>
      <c r="CW912" s="172"/>
      <c r="CX912" s="172"/>
      <c r="CY912" s="172"/>
      <c r="CZ912" s="172"/>
    </row>
    <row r="913" spans="1:104" ht="11.25" customHeight="1" x14ac:dyDescent="0.25">
      <c r="A913" s="172"/>
      <c r="B913" s="172"/>
      <c r="C913" s="172"/>
      <c r="D913" s="172"/>
      <c r="E913" s="116"/>
      <c r="F913" s="119"/>
      <c r="G913" s="117"/>
      <c r="H913" s="116"/>
      <c r="I913" s="119"/>
      <c r="J913" s="172"/>
      <c r="K913" s="166"/>
      <c r="L913" s="166"/>
      <c r="M913" s="166"/>
      <c r="N913" s="166"/>
      <c r="O913" s="166"/>
      <c r="P913" s="166"/>
      <c r="Q913" s="166"/>
      <c r="R913" s="166"/>
      <c r="S913" s="172"/>
      <c r="T913" s="166"/>
      <c r="U913" s="166"/>
      <c r="V913" s="166"/>
      <c r="W913" s="166"/>
      <c r="X913" s="166"/>
      <c r="Y913" s="166"/>
      <c r="Z913" s="166"/>
      <c r="AA913" s="166"/>
      <c r="AB913" s="172"/>
      <c r="AC913" s="172"/>
      <c r="AD913" s="172"/>
      <c r="AE913" s="172"/>
      <c r="AF913" s="172"/>
      <c r="AG913" s="172"/>
      <c r="AH913" s="172"/>
      <c r="AI913" s="172"/>
      <c r="AJ913" s="172"/>
      <c r="AK913" s="172"/>
      <c r="AL913" s="174"/>
      <c r="AM913" s="172"/>
      <c r="AN913" s="172"/>
      <c r="AO913" s="172"/>
      <c r="AP913" s="172"/>
      <c r="AQ913" s="172"/>
      <c r="AR913" s="172"/>
      <c r="AS913" s="172"/>
      <c r="AT913" s="172"/>
      <c r="AU913" s="172"/>
      <c r="AV913" s="172"/>
      <c r="AW913" s="172"/>
      <c r="AX913" s="172"/>
      <c r="AY913" s="172"/>
      <c r="AZ913" s="172"/>
      <c r="BA913" s="172"/>
      <c r="BB913" s="172"/>
      <c r="BC913" s="172"/>
      <c r="BD913" s="172"/>
      <c r="BE913" s="172"/>
      <c r="BF913" s="172"/>
      <c r="BG913" s="172"/>
      <c r="BH913" s="172"/>
      <c r="BI913" s="172"/>
      <c r="BJ913" s="172"/>
      <c r="BK913" s="172"/>
      <c r="BL913" s="172"/>
      <c r="BM913" s="172"/>
      <c r="BN913" s="172"/>
      <c r="BO913" s="172"/>
      <c r="BP913" s="172"/>
      <c r="BQ913" s="172"/>
      <c r="BR913" s="172"/>
      <c r="BS913" s="172"/>
      <c r="BT913" s="172"/>
      <c r="BU913" s="172"/>
      <c r="BV913" s="172"/>
      <c r="BW913" s="172"/>
      <c r="BX913" s="172"/>
      <c r="BY913" s="172"/>
      <c r="BZ913" s="172"/>
      <c r="CA913" s="172"/>
      <c r="CB913" s="172"/>
      <c r="CC913" s="172"/>
      <c r="CD913" s="172"/>
      <c r="CE913" s="172"/>
      <c r="CF913" s="172"/>
      <c r="CG913" s="172"/>
      <c r="CH913" s="172"/>
      <c r="CI913" s="172"/>
      <c r="CJ913" s="172"/>
      <c r="CK913" s="172"/>
      <c r="CL913" s="172"/>
      <c r="CM913" s="172"/>
      <c r="CN913" s="172"/>
      <c r="CO913" s="172"/>
      <c r="CP913" s="172"/>
      <c r="CQ913" s="172"/>
      <c r="CR913" s="172"/>
      <c r="CS913" s="172"/>
      <c r="CT913" s="172"/>
      <c r="CU913" s="172"/>
      <c r="CV913" s="172"/>
      <c r="CW913" s="172"/>
      <c r="CX913" s="172"/>
      <c r="CY913" s="172"/>
      <c r="CZ913" s="172"/>
    </row>
    <row r="914" spans="1:104" ht="11.25" customHeight="1" x14ac:dyDescent="0.25">
      <c r="A914" s="172"/>
      <c r="B914" s="172"/>
      <c r="C914" s="172"/>
      <c r="D914" s="172"/>
      <c r="E914" s="116"/>
      <c r="F914" s="119"/>
      <c r="G914" s="117"/>
      <c r="H914" s="116"/>
      <c r="I914" s="119"/>
      <c r="J914" s="172"/>
      <c r="K914" s="166"/>
      <c r="L914" s="166"/>
      <c r="M914" s="166"/>
      <c r="N914" s="166"/>
      <c r="O914" s="166"/>
      <c r="P914" s="166"/>
      <c r="Q914" s="166"/>
      <c r="R914" s="166"/>
      <c r="S914" s="172"/>
      <c r="T914" s="166"/>
      <c r="U914" s="166"/>
      <c r="V914" s="166"/>
      <c r="W914" s="166"/>
      <c r="X914" s="166"/>
      <c r="Y914" s="166"/>
      <c r="Z914" s="166"/>
      <c r="AA914" s="166"/>
      <c r="AB914" s="172"/>
      <c r="AC914" s="172"/>
      <c r="AD914" s="172"/>
      <c r="AE914" s="172"/>
      <c r="AF914" s="172"/>
      <c r="AG914" s="172"/>
      <c r="AH914" s="172"/>
      <c r="AI914" s="172"/>
      <c r="AJ914" s="172"/>
      <c r="AK914" s="172"/>
      <c r="AL914" s="174"/>
      <c r="AM914" s="172"/>
      <c r="AN914" s="172"/>
      <c r="AO914" s="172"/>
      <c r="AP914" s="172"/>
      <c r="AQ914" s="172"/>
      <c r="AR914" s="172"/>
      <c r="AS914" s="172"/>
      <c r="AT914" s="172"/>
      <c r="AU914" s="172"/>
      <c r="AV914" s="172"/>
      <c r="AW914" s="172"/>
      <c r="AX914" s="172"/>
      <c r="AY914" s="172"/>
      <c r="AZ914" s="172"/>
      <c r="BA914" s="172"/>
      <c r="BB914" s="172"/>
      <c r="BC914" s="172"/>
      <c r="BD914" s="172"/>
      <c r="BE914" s="172"/>
      <c r="BF914" s="172"/>
      <c r="BG914" s="172"/>
      <c r="BH914" s="172"/>
      <c r="BI914" s="172"/>
      <c r="BJ914" s="172"/>
      <c r="BK914" s="172"/>
      <c r="BL914" s="172"/>
      <c r="BM914" s="172"/>
      <c r="BN914" s="172"/>
      <c r="BO914" s="172"/>
      <c r="BP914" s="172"/>
      <c r="BQ914" s="172"/>
      <c r="BR914" s="172"/>
      <c r="BS914" s="172"/>
      <c r="BT914" s="172"/>
      <c r="BU914" s="172"/>
      <c r="BV914" s="172"/>
      <c r="BW914" s="172"/>
      <c r="BX914" s="172"/>
      <c r="BY914" s="172"/>
      <c r="BZ914" s="172"/>
      <c r="CA914" s="172"/>
      <c r="CB914" s="172"/>
      <c r="CC914" s="172"/>
      <c r="CD914" s="172"/>
      <c r="CE914" s="172"/>
      <c r="CF914" s="172"/>
      <c r="CG914" s="172"/>
      <c r="CH914" s="172"/>
      <c r="CI914" s="172"/>
      <c r="CJ914" s="172"/>
      <c r="CK914" s="172"/>
      <c r="CL914" s="172"/>
      <c r="CM914" s="172"/>
      <c r="CN914" s="172"/>
      <c r="CO914" s="172"/>
      <c r="CP914" s="172"/>
      <c r="CQ914" s="172"/>
      <c r="CR914" s="172"/>
      <c r="CS914" s="172"/>
      <c r="CT914" s="172"/>
      <c r="CU914" s="172"/>
      <c r="CV914" s="172"/>
      <c r="CW914" s="172"/>
      <c r="CX914" s="172"/>
      <c r="CY914" s="172"/>
      <c r="CZ914" s="172"/>
    </row>
    <row r="915" spans="1:104" ht="11.25" customHeight="1" x14ac:dyDescent="0.25">
      <c r="A915" s="172"/>
      <c r="B915" s="172"/>
      <c r="C915" s="172"/>
      <c r="D915" s="172"/>
      <c r="E915" s="116"/>
      <c r="F915" s="119"/>
      <c r="G915" s="117"/>
      <c r="H915" s="116"/>
      <c r="I915" s="119"/>
      <c r="J915" s="172"/>
      <c r="K915" s="166"/>
      <c r="L915" s="166"/>
      <c r="M915" s="166"/>
      <c r="N915" s="166"/>
      <c r="O915" s="166"/>
      <c r="P915" s="166"/>
      <c r="Q915" s="166"/>
      <c r="R915" s="166"/>
      <c r="S915" s="172"/>
      <c r="T915" s="166"/>
      <c r="U915" s="166"/>
      <c r="V915" s="166"/>
      <c r="W915" s="166"/>
      <c r="X915" s="166"/>
      <c r="Y915" s="166"/>
      <c r="Z915" s="166"/>
      <c r="AA915" s="166"/>
      <c r="AB915" s="172"/>
      <c r="AC915" s="172"/>
      <c r="AD915" s="172"/>
      <c r="AE915" s="172"/>
      <c r="AF915" s="172"/>
      <c r="AG915" s="172"/>
      <c r="AH915" s="172"/>
      <c r="AI915" s="172"/>
      <c r="AJ915" s="172"/>
      <c r="AK915" s="172"/>
      <c r="AL915" s="174"/>
      <c r="AM915" s="172"/>
      <c r="AN915" s="172"/>
      <c r="AO915" s="172"/>
      <c r="AP915" s="172"/>
      <c r="AQ915" s="172"/>
      <c r="AR915" s="172"/>
      <c r="AS915" s="172"/>
      <c r="AT915" s="172"/>
      <c r="AU915" s="172"/>
      <c r="AV915" s="172"/>
      <c r="AW915" s="172"/>
      <c r="AX915" s="172"/>
      <c r="AY915" s="172"/>
      <c r="AZ915" s="172"/>
      <c r="BA915" s="172"/>
      <c r="BB915" s="172"/>
      <c r="BC915" s="172"/>
      <c r="BD915" s="172"/>
      <c r="BE915" s="172"/>
      <c r="BF915" s="172"/>
      <c r="BG915" s="172"/>
      <c r="BH915" s="172"/>
      <c r="BI915" s="172"/>
      <c r="BJ915" s="172"/>
      <c r="BK915" s="172"/>
      <c r="BL915" s="172"/>
      <c r="BM915" s="172"/>
      <c r="BN915" s="172"/>
      <c r="BO915" s="172"/>
      <c r="BP915" s="172"/>
      <c r="BQ915" s="172"/>
      <c r="BR915" s="172"/>
      <c r="BS915" s="172"/>
      <c r="BT915" s="172"/>
      <c r="BU915" s="172"/>
      <c r="BV915" s="172"/>
      <c r="BW915" s="172"/>
      <c r="BX915" s="172"/>
      <c r="BY915" s="172"/>
      <c r="BZ915" s="172"/>
      <c r="CA915" s="172"/>
      <c r="CB915" s="172"/>
      <c r="CC915" s="172"/>
      <c r="CD915" s="172"/>
      <c r="CE915" s="172"/>
      <c r="CF915" s="172"/>
      <c r="CG915" s="172"/>
      <c r="CH915" s="172"/>
      <c r="CI915" s="172"/>
      <c r="CJ915" s="172"/>
      <c r="CK915" s="172"/>
      <c r="CL915" s="172"/>
      <c r="CM915" s="172"/>
      <c r="CN915" s="172"/>
      <c r="CO915" s="172"/>
      <c r="CP915" s="172"/>
      <c r="CQ915" s="172"/>
      <c r="CR915" s="172"/>
      <c r="CS915" s="172"/>
      <c r="CT915" s="172"/>
      <c r="CU915" s="172"/>
      <c r="CV915" s="172"/>
      <c r="CW915" s="172"/>
      <c r="CX915" s="172"/>
      <c r="CY915" s="172"/>
      <c r="CZ915" s="172"/>
    </row>
    <row r="916" spans="1:104" ht="11.25" customHeight="1" x14ac:dyDescent="0.25">
      <c r="A916" s="172"/>
      <c r="B916" s="172"/>
      <c r="C916" s="172"/>
      <c r="D916" s="172"/>
      <c r="E916" s="116"/>
      <c r="F916" s="119"/>
      <c r="G916" s="117"/>
      <c r="H916" s="116"/>
      <c r="I916" s="119"/>
      <c r="J916" s="172"/>
      <c r="K916" s="166"/>
      <c r="L916" s="166"/>
      <c r="M916" s="166"/>
      <c r="N916" s="166"/>
      <c r="O916" s="166"/>
      <c r="P916" s="166"/>
      <c r="Q916" s="166"/>
      <c r="R916" s="166"/>
      <c r="S916" s="172"/>
      <c r="T916" s="166"/>
      <c r="U916" s="166"/>
      <c r="V916" s="166"/>
      <c r="W916" s="166"/>
      <c r="X916" s="166"/>
      <c r="Y916" s="166"/>
      <c r="Z916" s="166"/>
      <c r="AA916" s="166"/>
      <c r="AB916" s="172"/>
      <c r="AC916" s="172"/>
      <c r="AD916" s="172"/>
      <c r="AE916" s="172"/>
      <c r="AF916" s="172"/>
      <c r="AG916" s="172"/>
      <c r="AH916" s="172"/>
      <c r="AI916" s="172"/>
      <c r="AJ916" s="172"/>
      <c r="AK916" s="172"/>
      <c r="AL916" s="174"/>
      <c r="AM916" s="172"/>
      <c r="AN916" s="172"/>
      <c r="AO916" s="172"/>
      <c r="AP916" s="172"/>
      <c r="AQ916" s="172"/>
      <c r="AR916" s="172"/>
      <c r="AS916" s="172"/>
      <c r="AT916" s="172"/>
      <c r="AU916" s="172"/>
      <c r="AV916" s="172"/>
      <c r="AW916" s="172"/>
      <c r="AX916" s="172"/>
      <c r="AY916" s="172"/>
      <c r="AZ916" s="172"/>
      <c r="BA916" s="172"/>
      <c r="BB916" s="172"/>
      <c r="BC916" s="172"/>
      <c r="BD916" s="172"/>
      <c r="BE916" s="172"/>
      <c r="BF916" s="172"/>
      <c r="BG916" s="172"/>
      <c r="BH916" s="172"/>
      <c r="BI916" s="172"/>
      <c r="BJ916" s="172"/>
      <c r="BK916" s="172"/>
      <c r="BL916" s="172"/>
      <c r="BM916" s="172"/>
      <c r="BN916" s="172"/>
      <c r="BO916" s="172"/>
      <c r="BP916" s="172"/>
      <c r="BQ916" s="172"/>
      <c r="BR916" s="172"/>
      <c r="BS916" s="172"/>
      <c r="BT916" s="172"/>
      <c r="BU916" s="172"/>
      <c r="BV916" s="172"/>
      <c r="BW916" s="172"/>
      <c r="BX916" s="172"/>
      <c r="BY916" s="172"/>
      <c r="BZ916" s="172"/>
      <c r="CA916" s="172"/>
      <c r="CB916" s="172"/>
      <c r="CC916" s="172"/>
      <c r="CD916" s="172"/>
      <c r="CE916" s="172"/>
      <c r="CF916" s="172"/>
      <c r="CG916" s="172"/>
      <c r="CH916" s="172"/>
      <c r="CI916" s="172"/>
      <c r="CJ916" s="172"/>
      <c r="CK916" s="172"/>
      <c r="CL916" s="172"/>
      <c r="CM916" s="172"/>
      <c r="CN916" s="172"/>
      <c r="CO916" s="172"/>
      <c r="CP916" s="172"/>
      <c r="CQ916" s="172"/>
      <c r="CR916" s="172"/>
      <c r="CS916" s="172"/>
      <c r="CT916" s="172"/>
      <c r="CU916" s="172"/>
      <c r="CV916" s="172"/>
      <c r="CW916" s="172"/>
      <c r="CX916" s="172"/>
      <c r="CY916" s="172"/>
      <c r="CZ916" s="172"/>
    </row>
    <row r="917" spans="1:104" ht="11.25" customHeight="1" x14ac:dyDescent="0.25">
      <c r="A917" s="172"/>
      <c r="B917" s="172"/>
      <c r="C917" s="172"/>
      <c r="D917" s="172"/>
      <c r="E917" s="116"/>
      <c r="F917" s="119"/>
      <c r="G917" s="117"/>
      <c r="H917" s="116"/>
      <c r="I917" s="119"/>
      <c r="J917" s="172"/>
      <c r="K917" s="166"/>
      <c r="L917" s="166"/>
      <c r="M917" s="166"/>
      <c r="N917" s="166"/>
      <c r="O917" s="166"/>
      <c r="P917" s="166"/>
      <c r="Q917" s="166"/>
      <c r="R917" s="166"/>
      <c r="S917" s="172"/>
      <c r="T917" s="166"/>
      <c r="U917" s="166"/>
      <c r="V917" s="166"/>
      <c r="W917" s="166"/>
      <c r="X917" s="166"/>
      <c r="Y917" s="166"/>
      <c r="Z917" s="166"/>
      <c r="AA917" s="166"/>
      <c r="AB917" s="172"/>
      <c r="AC917" s="172"/>
      <c r="AD917" s="172"/>
      <c r="AE917" s="172"/>
      <c r="AF917" s="172"/>
      <c r="AG917" s="172"/>
      <c r="AH917" s="172"/>
      <c r="AI917" s="172"/>
      <c r="AJ917" s="172"/>
      <c r="AK917" s="172"/>
      <c r="AL917" s="174"/>
      <c r="AM917" s="172"/>
      <c r="AN917" s="172"/>
      <c r="AO917" s="172"/>
      <c r="AP917" s="172"/>
      <c r="AQ917" s="172"/>
      <c r="AR917" s="172"/>
      <c r="AS917" s="172"/>
      <c r="AT917" s="172"/>
      <c r="AU917" s="172"/>
      <c r="AV917" s="172"/>
      <c r="AW917" s="172"/>
      <c r="AX917" s="172"/>
      <c r="AY917" s="172"/>
      <c r="AZ917" s="172"/>
      <c r="BA917" s="172"/>
      <c r="BB917" s="172"/>
      <c r="BC917" s="172"/>
      <c r="BD917" s="172"/>
      <c r="BE917" s="172"/>
      <c r="BF917" s="172"/>
      <c r="BG917" s="172"/>
      <c r="BH917" s="172"/>
      <c r="BI917" s="172"/>
      <c r="BJ917" s="172"/>
      <c r="BK917" s="172"/>
      <c r="BL917" s="172"/>
      <c r="BM917" s="172"/>
      <c r="BN917" s="172"/>
      <c r="BO917" s="172"/>
      <c r="BP917" s="172"/>
      <c r="BQ917" s="172"/>
      <c r="BR917" s="172"/>
      <c r="BS917" s="172"/>
      <c r="BT917" s="172"/>
      <c r="BU917" s="172"/>
      <c r="BV917" s="172"/>
      <c r="BW917" s="172"/>
      <c r="BX917" s="172"/>
      <c r="BY917" s="172"/>
      <c r="BZ917" s="172"/>
      <c r="CA917" s="172"/>
      <c r="CB917" s="172"/>
      <c r="CC917" s="172"/>
      <c r="CD917" s="172"/>
      <c r="CE917" s="172"/>
      <c r="CF917" s="172"/>
      <c r="CG917" s="172"/>
      <c r="CH917" s="172"/>
      <c r="CI917" s="172"/>
      <c r="CJ917" s="172"/>
      <c r="CK917" s="172"/>
      <c r="CL917" s="172"/>
      <c r="CM917" s="172"/>
      <c r="CN917" s="172"/>
      <c r="CO917" s="172"/>
      <c r="CP917" s="172"/>
      <c r="CQ917" s="172"/>
      <c r="CR917" s="172"/>
      <c r="CS917" s="172"/>
      <c r="CT917" s="172"/>
      <c r="CU917" s="172"/>
      <c r="CV917" s="172"/>
      <c r="CW917" s="172"/>
      <c r="CX917" s="172"/>
      <c r="CY917" s="172"/>
      <c r="CZ917" s="172"/>
    </row>
    <row r="918" spans="1:104" ht="11.25" customHeight="1" x14ac:dyDescent="0.25">
      <c r="A918" s="172"/>
      <c r="B918" s="172"/>
      <c r="C918" s="172"/>
      <c r="D918" s="172"/>
      <c r="E918" s="116"/>
      <c r="F918" s="119"/>
      <c r="G918" s="117"/>
      <c r="H918" s="116"/>
      <c r="I918" s="119"/>
      <c r="J918" s="172"/>
      <c r="K918" s="166"/>
      <c r="L918" s="166"/>
      <c r="M918" s="166"/>
      <c r="N918" s="166"/>
      <c r="O918" s="166"/>
      <c r="P918" s="166"/>
      <c r="Q918" s="166"/>
      <c r="R918" s="166"/>
      <c r="S918" s="172"/>
      <c r="T918" s="166"/>
      <c r="U918" s="166"/>
      <c r="V918" s="166"/>
      <c r="W918" s="166"/>
      <c r="X918" s="166"/>
      <c r="Y918" s="166"/>
      <c r="Z918" s="166"/>
      <c r="AA918" s="166"/>
      <c r="AB918" s="172"/>
      <c r="AC918" s="172"/>
      <c r="AD918" s="172"/>
      <c r="AE918" s="172"/>
      <c r="AF918" s="172"/>
      <c r="AG918" s="172"/>
      <c r="AH918" s="172"/>
      <c r="AI918" s="172"/>
      <c r="AJ918" s="172"/>
      <c r="AK918" s="172"/>
      <c r="AL918" s="174"/>
      <c r="AM918" s="172"/>
      <c r="AN918" s="172"/>
      <c r="AO918" s="172"/>
      <c r="AP918" s="172"/>
      <c r="AQ918" s="172"/>
      <c r="AR918" s="172"/>
      <c r="AS918" s="172"/>
      <c r="AT918" s="172"/>
      <c r="AU918" s="172"/>
      <c r="AV918" s="172"/>
      <c r="AW918" s="172"/>
      <c r="AX918" s="172"/>
      <c r="AY918" s="172"/>
      <c r="AZ918" s="172"/>
      <c r="BA918" s="172"/>
      <c r="BB918" s="172"/>
      <c r="BC918" s="172"/>
      <c r="BD918" s="172"/>
      <c r="BE918" s="172"/>
      <c r="BF918" s="172"/>
      <c r="BG918" s="172"/>
      <c r="BH918" s="172"/>
      <c r="BI918" s="172"/>
      <c r="BJ918" s="172"/>
      <c r="BK918" s="172"/>
      <c r="BL918" s="172"/>
      <c r="BM918" s="172"/>
      <c r="BN918" s="172"/>
      <c r="BO918" s="172"/>
      <c r="BP918" s="172"/>
      <c r="BQ918" s="172"/>
      <c r="BR918" s="172"/>
      <c r="BS918" s="172"/>
      <c r="BT918" s="172"/>
      <c r="BU918" s="172"/>
      <c r="BV918" s="172"/>
      <c r="BW918" s="172"/>
      <c r="BX918" s="172"/>
      <c r="BY918" s="172"/>
      <c r="BZ918" s="172"/>
      <c r="CA918" s="172"/>
      <c r="CB918" s="172"/>
      <c r="CC918" s="172"/>
      <c r="CD918" s="172"/>
      <c r="CE918" s="172"/>
      <c r="CF918" s="172"/>
      <c r="CG918" s="172"/>
      <c r="CH918" s="172"/>
      <c r="CI918" s="172"/>
      <c r="CJ918" s="172"/>
      <c r="CK918" s="172"/>
      <c r="CL918" s="172"/>
      <c r="CM918" s="172"/>
      <c r="CN918" s="172"/>
      <c r="CO918" s="172"/>
      <c r="CP918" s="172"/>
      <c r="CQ918" s="172"/>
      <c r="CR918" s="172"/>
      <c r="CS918" s="172"/>
      <c r="CT918" s="172"/>
      <c r="CU918" s="172"/>
      <c r="CV918" s="172"/>
      <c r="CW918" s="172"/>
      <c r="CX918" s="172"/>
      <c r="CY918" s="172"/>
      <c r="CZ918" s="172"/>
    </row>
    <row r="919" spans="1:104" ht="11.25" customHeight="1" x14ac:dyDescent="0.25">
      <c r="A919" s="172"/>
      <c r="B919" s="172"/>
      <c r="C919" s="172"/>
      <c r="D919" s="172"/>
      <c r="E919" s="116"/>
      <c r="F919" s="119"/>
      <c r="G919" s="117"/>
      <c r="H919" s="116"/>
      <c r="I919" s="119"/>
      <c r="J919" s="172"/>
      <c r="K919" s="166"/>
      <c r="L919" s="166"/>
      <c r="M919" s="166"/>
      <c r="N919" s="166"/>
      <c r="O919" s="166"/>
      <c r="P919" s="166"/>
      <c r="Q919" s="166"/>
      <c r="R919" s="166"/>
      <c r="S919" s="172"/>
      <c r="T919" s="166"/>
      <c r="U919" s="166"/>
      <c r="V919" s="166"/>
      <c r="W919" s="166"/>
      <c r="X919" s="166"/>
      <c r="Y919" s="166"/>
      <c r="Z919" s="166"/>
      <c r="AA919" s="166"/>
      <c r="AB919" s="172"/>
      <c r="AC919" s="172"/>
      <c r="AD919" s="172"/>
      <c r="AE919" s="172"/>
      <c r="AF919" s="172"/>
      <c r="AG919" s="172"/>
      <c r="AH919" s="172"/>
      <c r="AI919" s="172"/>
      <c r="AJ919" s="172"/>
      <c r="AK919" s="172"/>
      <c r="AL919" s="174"/>
      <c r="AM919" s="172"/>
      <c r="AN919" s="172"/>
      <c r="AO919" s="172"/>
      <c r="AP919" s="172"/>
      <c r="AQ919" s="172"/>
      <c r="AR919" s="172"/>
      <c r="AS919" s="172"/>
      <c r="AT919" s="172"/>
      <c r="AU919" s="172"/>
      <c r="AV919" s="172"/>
      <c r="AW919" s="172"/>
      <c r="AX919" s="172"/>
      <c r="AY919" s="172"/>
      <c r="AZ919" s="172"/>
      <c r="BA919" s="172"/>
      <c r="BB919" s="172"/>
      <c r="BC919" s="172"/>
      <c r="BD919" s="172"/>
      <c r="BE919" s="172"/>
      <c r="BF919" s="172"/>
      <c r="BG919" s="172"/>
      <c r="BH919" s="172"/>
      <c r="BI919" s="172"/>
      <c r="BJ919" s="172"/>
      <c r="BK919" s="172"/>
      <c r="BL919" s="172"/>
      <c r="BM919" s="172"/>
      <c r="BN919" s="172"/>
      <c r="BO919" s="172"/>
      <c r="BP919" s="172"/>
      <c r="BQ919" s="172"/>
      <c r="BR919" s="172"/>
      <c r="BS919" s="172"/>
      <c r="BT919" s="172"/>
      <c r="BU919" s="172"/>
      <c r="BV919" s="172"/>
      <c r="BW919" s="172"/>
      <c r="BX919" s="172"/>
      <c r="BY919" s="172"/>
      <c r="BZ919" s="172"/>
      <c r="CA919" s="172"/>
      <c r="CB919" s="172"/>
      <c r="CC919" s="172"/>
      <c r="CD919" s="172"/>
      <c r="CE919" s="172"/>
      <c r="CF919" s="172"/>
      <c r="CG919" s="172"/>
      <c r="CH919" s="172"/>
      <c r="CI919" s="172"/>
      <c r="CJ919" s="172"/>
      <c r="CK919" s="172"/>
      <c r="CL919" s="172"/>
      <c r="CM919" s="172"/>
      <c r="CN919" s="172"/>
      <c r="CO919" s="172"/>
      <c r="CP919" s="172"/>
      <c r="CQ919" s="172"/>
      <c r="CR919" s="172"/>
      <c r="CS919" s="172"/>
      <c r="CT919" s="172"/>
      <c r="CU919" s="172"/>
      <c r="CV919" s="172"/>
      <c r="CW919" s="172"/>
      <c r="CX919" s="172"/>
      <c r="CY919" s="172"/>
      <c r="CZ919" s="172"/>
    </row>
    <row r="920" spans="1:104" ht="11.25" customHeight="1" x14ac:dyDescent="0.25">
      <c r="A920" s="172"/>
      <c r="B920" s="172"/>
      <c r="C920" s="172"/>
      <c r="D920" s="172"/>
      <c r="E920" s="116"/>
      <c r="F920" s="119"/>
      <c r="G920" s="117"/>
      <c r="H920" s="116"/>
      <c r="I920" s="119"/>
      <c r="J920" s="172"/>
      <c r="K920" s="166"/>
      <c r="L920" s="166"/>
      <c r="M920" s="166"/>
      <c r="N920" s="166"/>
      <c r="O920" s="166"/>
      <c r="P920" s="166"/>
      <c r="Q920" s="166"/>
      <c r="R920" s="166"/>
      <c r="S920" s="172"/>
      <c r="T920" s="166"/>
      <c r="U920" s="166"/>
      <c r="V920" s="166"/>
      <c r="W920" s="166"/>
      <c r="X920" s="166"/>
      <c r="Y920" s="166"/>
      <c r="Z920" s="166"/>
      <c r="AA920" s="166"/>
      <c r="AB920" s="172"/>
      <c r="AC920" s="172"/>
      <c r="AD920" s="172"/>
      <c r="AE920" s="172"/>
      <c r="AF920" s="172"/>
      <c r="AG920" s="172"/>
      <c r="AH920" s="172"/>
      <c r="AI920" s="172"/>
      <c r="AJ920" s="172"/>
      <c r="AK920" s="172"/>
      <c r="AL920" s="174"/>
      <c r="AM920" s="172"/>
      <c r="AN920" s="172"/>
      <c r="AO920" s="172"/>
      <c r="AP920" s="172"/>
      <c r="AQ920" s="172"/>
      <c r="AR920" s="172"/>
      <c r="AS920" s="172"/>
      <c r="AT920" s="172"/>
      <c r="AU920" s="172"/>
      <c r="AV920" s="172"/>
      <c r="AW920" s="172"/>
      <c r="AX920" s="172"/>
      <c r="AY920" s="172"/>
      <c r="AZ920" s="172"/>
      <c r="BA920" s="172"/>
      <c r="BB920" s="172"/>
      <c r="BC920" s="172"/>
      <c r="BD920" s="172"/>
      <c r="BE920" s="172"/>
      <c r="BF920" s="172"/>
      <c r="BG920" s="172"/>
      <c r="BH920" s="172"/>
      <c r="BI920" s="172"/>
      <c r="BJ920" s="172"/>
      <c r="BK920" s="172"/>
      <c r="BL920" s="172"/>
      <c r="BM920" s="172"/>
      <c r="BN920" s="172"/>
      <c r="BO920" s="172"/>
      <c r="BP920" s="172"/>
      <c r="BQ920" s="172"/>
      <c r="BR920" s="172"/>
      <c r="BS920" s="172"/>
      <c r="BT920" s="172"/>
      <c r="BU920" s="172"/>
      <c r="BV920" s="172"/>
      <c r="BW920" s="172"/>
      <c r="BX920" s="172"/>
      <c r="BY920" s="172"/>
      <c r="BZ920" s="172"/>
      <c r="CA920" s="172"/>
      <c r="CB920" s="172"/>
      <c r="CC920" s="172"/>
      <c r="CD920" s="172"/>
      <c r="CE920" s="172"/>
      <c r="CF920" s="172"/>
      <c r="CG920" s="172"/>
      <c r="CH920" s="172"/>
      <c r="CI920" s="172"/>
      <c r="CJ920" s="172"/>
      <c r="CK920" s="172"/>
      <c r="CL920" s="172"/>
      <c r="CM920" s="172"/>
      <c r="CN920" s="172"/>
      <c r="CO920" s="172"/>
      <c r="CP920" s="172"/>
      <c r="CQ920" s="172"/>
      <c r="CR920" s="172"/>
      <c r="CS920" s="172"/>
      <c r="CT920" s="172"/>
      <c r="CU920" s="172"/>
      <c r="CV920" s="172"/>
      <c r="CW920" s="172"/>
      <c r="CX920" s="172"/>
      <c r="CY920" s="172"/>
      <c r="CZ920" s="172"/>
    </row>
    <row r="921" spans="1:104" ht="11.25" customHeight="1" x14ac:dyDescent="0.25">
      <c r="A921" s="172"/>
      <c r="B921" s="172"/>
      <c r="C921" s="172"/>
      <c r="D921" s="172"/>
      <c r="E921" s="116"/>
      <c r="F921" s="119"/>
      <c r="G921" s="117"/>
      <c r="H921" s="116"/>
      <c r="I921" s="119"/>
      <c r="J921" s="172"/>
      <c r="K921" s="166"/>
      <c r="L921" s="166"/>
      <c r="M921" s="166"/>
      <c r="N921" s="166"/>
      <c r="O921" s="166"/>
      <c r="P921" s="166"/>
      <c r="Q921" s="166"/>
      <c r="R921" s="166"/>
      <c r="S921" s="172"/>
      <c r="T921" s="166"/>
      <c r="U921" s="166"/>
      <c r="V921" s="166"/>
      <c r="W921" s="166"/>
      <c r="X921" s="166"/>
      <c r="Y921" s="166"/>
      <c r="Z921" s="166"/>
      <c r="AA921" s="166"/>
      <c r="AB921" s="172"/>
      <c r="AC921" s="172"/>
      <c r="AD921" s="172"/>
      <c r="AE921" s="172"/>
      <c r="AF921" s="172"/>
      <c r="AG921" s="172"/>
      <c r="AH921" s="172"/>
      <c r="AI921" s="172"/>
      <c r="AJ921" s="172"/>
      <c r="AK921" s="172"/>
      <c r="AL921" s="174"/>
      <c r="AM921" s="172"/>
      <c r="AN921" s="172"/>
      <c r="AO921" s="172"/>
      <c r="AP921" s="172"/>
      <c r="AQ921" s="172"/>
      <c r="AR921" s="172"/>
      <c r="AS921" s="172"/>
      <c r="AT921" s="172"/>
      <c r="AU921" s="172"/>
      <c r="AV921" s="172"/>
      <c r="AW921" s="172"/>
      <c r="AX921" s="172"/>
      <c r="AY921" s="172"/>
      <c r="AZ921" s="172"/>
      <c r="BA921" s="172"/>
      <c r="BB921" s="172"/>
      <c r="BC921" s="172"/>
      <c r="BD921" s="172"/>
      <c r="BE921" s="172"/>
      <c r="BF921" s="172"/>
      <c r="BG921" s="172"/>
      <c r="BH921" s="172"/>
      <c r="BI921" s="172"/>
      <c r="BJ921" s="172"/>
      <c r="BK921" s="172"/>
      <c r="BL921" s="172"/>
      <c r="BM921" s="172"/>
      <c r="BN921" s="172"/>
      <c r="BO921" s="172"/>
      <c r="BP921" s="172"/>
      <c r="BQ921" s="172"/>
      <c r="BR921" s="172"/>
      <c r="BS921" s="172"/>
      <c r="BT921" s="172"/>
      <c r="BU921" s="172"/>
      <c r="BV921" s="172"/>
      <c r="BW921" s="172"/>
      <c r="BX921" s="172"/>
      <c r="BY921" s="172"/>
      <c r="BZ921" s="172"/>
      <c r="CA921" s="172"/>
      <c r="CB921" s="172"/>
      <c r="CC921" s="172"/>
      <c r="CD921" s="172"/>
      <c r="CE921" s="172"/>
      <c r="CF921" s="172"/>
      <c r="CG921" s="172"/>
      <c r="CH921" s="172"/>
      <c r="CI921" s="172"/>
      <c r="CJ921" s="172"/>
      <c r="CK921" s="172"/>
      <c r="CL921" s="172"/>
      <c r="CM921" s="172"/>
      <c r="CN921" s="172"/>
      <c r="CO921" s="172"/>
      <c r="CP921" s="172"/>
      <c r="CQ921" s="172"/>
      <c r="CR921" s="172"/>
      <c r="CS921" s="172"/>
      <c r="CT921" s="172"/>
      <c r="CU921" s="172"/>
      <c r="CV921" s="172"/>
      <c r="CW921" s="172"/>
      <c r="CX921" s="172"/>
      <c r="CY921" s="172"/>
      <c r="CZ921" s="172"/>
    </row>
    <row r="922" spans="1:104" ht="11.25" customHeight="1" x14ac:dyDescent="0.25">
      <c r="A922" s="172"/>
      <c r="B922" s="172"/>
      <c r="C922" s="172"/>
      <c r="D922" s="172"/>
      <c r="E922" s="116"/>
      <c r="F922" s="119"/>
      <c r="G922" s="117"/>
      <c r="H922" s="116"/>
      <c r="I922" s="119"/>
      <c r="J922" s="172"/>
      <c r="K922" s="166"/>
      <c r="L922" s="166"/>
      <c r="M922" s="166"/>
      <c r="N922" s="166"/>
      <c r="O922" s="166"/>
      <c r="P922" s="166"/>
      <c r="Q922" s="166"/>
      <c r="R922" s="166"/>
      <c r="S922" s="172"/>
      <c r="T922" s="166"/>
      <c r="U922" s="166"/>
      <c r="V922" s="166"/>
      <c r="W922" s="166"/>
      <c r="X922" s="166"/>
      <c r="Y922" s="166"/>
      <c r="Z922" s="166"/>
      <c r="AA922" s="166"/>
      <c r="AB922" s="172"/>
      <c r="AC922" s="172"/>
      <c r="AD922" s="172"/>
      <c r="AE922" s="172"/>
      <c r="AF922" s="172"/>
      <c r="AG922" s="172"/>
      <c r="AH922" s="172"/>
      <c r="AI922" s="172"/>
      <c r="AJ922" s="172"/>
      <c r="AK922" s="172"/>
      <c r="AL922" s="174"/>
      <c r="AM922" s="172"/>
      <c r="AN922" s="172"/>
      <c r="AO922" s="172"/>
      <c r="AP922" s="172"/>
      <c r="AQ922" s="172"/>
      <c r="AR922" s="172"/>
      <c r="AS922" s="172"/>
      <c r="AT922" s="172"/>
      <c r="AU922" s="172"/>
      <c r="AV922" s="172"/>
      <c r="AW922" s="172"/>
      <c r="AX922" s="172"/>
      <c r="AY922" s="172"/>
      <c r="AZ922" s="172"/>
      <c r="BA922" s="172"/>
      <c r="BB922" s="172"/>
      <c r="BC922" s="172"/>
      <c r="BD922" s="172"/>
      <c r="BE922" s="172"/>
      <c r="BF922" s="172"/>
      <c r="BG922" s="172"/>
      <c r="BH922" s="172"/>
      <c r="BI922" s="172"/>
      <c r="BJ922" s="172"/>
      <c r="BK922" s="172"/>
      <c r="BL922" s="172"/>
      <c r="BM922" s="172"/>
      <c r="BN922" s="172"/>
      <c r="BO922" s="172"/>
      <c r="BP922" s="172"/>
      <c r="BQ922" s="172"/>
      <c r="BR922" s="172"/>
      <c r="BS922" s="172"/>
      <c r="BT922" s="172"/>
      <c r="BU922" s="172"/>
      <c r="BV922" s="172"/>
      <c r="BW922" s="172"/>
      <c r="BX922" s="172"/>
      <c r="BY922" s="172"/>
      <c r="BZ922" s="172"/>
      <c r="CA922" s="172"/>
      <c r="CB922" s="172"/>
      <c r="CC922" s="172"/>
      <c r="CD922" s="172"/>
      <c r="CE922" s="172"/>
      <c r="CF922" s="172"/>
      <c r="CG922" s="172"/>
      <c r="CH922" s="172"/>
      <c r="CI922" s="172"/>
      <c r="CJ922" s="172"/>
      <c r="CK922" s="172"/>
      <c r="CL922" s="172"/>
      <c r="CM922" s="172"/>
      <c r="CN922" s="172"/>
      <c r="CO922" s="172"/>
      <c r="CP922" s="172"/>
      <c r="CQ922" s="172"/>
      <c r="CR922" s="172"/>
      <c r="CS922" s="172"/>
      <c r="CT922" s="172"/>
      <c r="CU922" s="172"/>
      <c r="CV922" s="172"/>
      <c r="CW922" s="172"/>
      <c r="CX922" s="172"/>
      <c r="CY922" s="172"/>
      <c r="CZ922" s="172"/>
    </row>
    <row r="923" spans="1:104" ht="11.25" customHeight="1" x14ac:dyDescent="0.25">
      <c r="A923" s="172"/>
      <c r="B923" s="172"/>
      <c r="C923" s="172"/>
      <c r="D923" s="172"/>
      <c r="E923" s="116"/>
      <c r="F923" s="119"/>
      <c r="G923" s="117"/>
      <c r="H923" s="116"/>
      <c r="I923" s="119"/>
      <c r="J923" s="172"/>
      <c r="K923" s="166"/>
      <c r="L923" s="166"/>
      <c r="M923" s="166"/>
      <c r="N923" s="166"/>
      <c r="O923" s="166"/>
      <c r="P923" s="166"/>
      <c r="Q923" s="166"/>
      <c r="R923" s="166"/>
      <c r="S923" s="172"/>
      <c r="T923" s="166"/>
      <c r="U923" s="166"/>
      <c r="V923" s="166"/>
      <c r="W923" s="166"/>
      <c r="X923" s="166"/>
      <c r="Y923" s="166"/>
      <c r="Z923" s="166"/>
      <c r="AA923" s="166"/>
      <c r="AB923" s="172"/>
      <c r="AC923" s="172"/>
      <c r="AD923" s="172"/>
      <c r="AE923" s="172"/>
      <c r="AF923" s="172"/>
      <c r="AG923" s="172"/>
      <c r="AH923" s="172"/>
      <c r="AI923" s="172"/>
      <c r="AJ923" s="172"/>
      <c r="AK923" s="172"/>
      <c r="AL923" s="174"/>
      <c r="AM923" s="172"/>
      <c r="AN923" s="172"/>
      <c r="AO923" s="172"/>
      <c r="AP923" s="172"/>
      <c r="AQ923" s="172"/>
      <c r="AR923" s="172"/>
      <c r="AS923" s="172"/>
      <c r="AT923" s="172"/>
      <c r="AU923" s="172"/>
      <c r="AV923" s="172"/>
      <c r="AW923" s="172"/>
      <c r="AX923" s="172"/>
      <c r="AY923" s="172"/>
      <c r="AZ923" s="172"/>
      <c r="BA923" s="172"/>
      <c r="BB923" s="172"/>
      <c r="BC923" s="172"/>
      <c r="BD923" s="172"/>
      <c r="BE923" s="172"/>
      <c r="BF923" s="172"/>
      <c r="BG923" s="172"/>
      <c r="BH923" s="172"/>
      <c r="BI923" s="172"/>
      <c r="BJ923" s="172"/>
      <c r="BK923" s="172"/>
      <c r="BL923" s="172"/>
      <c r="BM923" s="172"/>
      <c r="BN923" s="172"/>
      <c r="BO923" s="172"/>
      <c r="BP923" s="172"/>
      <c r="BQ923" s="172"/>
      <c r="BR923" s="172"/>
      <c r="BS923" s="172"/>
      <c r="BT923" s="172"/>
      <c r="BU923" s="172"/>
      <c r="BV923" s="172"/>
      <c r="BW923" s="172"/>
      <c r="BX923" s="172"/>
      <c r="BY923" s="172"/>
      <c r="BZ923" s="172"/>
      <c r="CA923" s="172"/>
      <c r="CB923" s="172"/>
      <c r="CC923" s="172"/>
      <c r="CD923" s="172"/>
      <c r="CE923" s="172"/>
      <c r="CF923" s="172"/>
      <c r="CG923" s="172"/>
      <c r="CH923" s="172"/>
      <c r="CI923" s="172"/>
      <c r="CJ923" s="172"/>
      <c r="CK923" s="172"/>
      <c r="CL923" s="172"/>
      <c r="CM923" s="172"/>
      <c r="CN923" s="172"/>
      <c r="CO923" s="172"/>
      <c r="CP923" s="172"/>
      <c r="CQ923" s="172"/>
      <c r="CR923" s="172"/>
      <c r="CS923" s="172"/>
      <c r="CT923" s="172"/>
      <c r="CU923" s="172"/>
      <c r="CV923" s="172"/>
      <c r="CW923" s="172"/>
      <c r="CX923" s="172"/>
      <c r="CY923" s="172"/>
      <c r="CZ923" s="172"/>
    </row>
    <row r="924" spans="1:104" ht="11.25" customHeight="1" x14ac:dyDescent="0.25">
      <c r="A924" s="172"/>
      <c r="B924" s="172"/>
      <c r="C924" s="172"/>
      <c r="D924" s="172"/>
      <c r="E924" s="116"/>
      <c r="F924" s="119"/>
      <c r="G924" s="117"/>
      <c r="H924" s="116"/>
      <c r="I924" s="119"/>
      <c r="J924" s="172"/>
      <c r="K924" s="166"/>
      <c r="L924" s="166"/>
      <c r="M924" s="166"/>
      <c r="N924" s="166"/>
      <c r="O924" s="166"/>
      <c r="P924" s="166"/>
      <c r="Q924" s="166"/>
      <c r="R924" s="166"/>
      <c r="S924" s="172"/>
      <c r="T924" s="166"/>
      <c r="U924" s="166"/>
      <c r="V924" s="166"/>
      <c r="W924" s="166"/>
      <c r="X924" s="166"/>
      <c r="Y924" s="166"/>
      <c r="Z924" s="166"/>
      <c r="AA924" s="166"/>
      <c r="AB924" s="172"/>
      <c r="AC924" s="172"/>
      <c r="AD924" s="172"/>
      <c r="AE924" s="172"/>
      <c r="AF924" s="172"/>
      <c r="AG924" s="172"/>
      <c r="AH924" s="172"/>
      <c r="AI924" s="172"/>
      <c r="AJ924" s="172"/>
      <c r="AK924" s="172"/>
      <c r="AL924" s="174"/>
      <c r="AM924" s="172"/>
      <c r="AN924" s="172"/>
      <c r="AO924" s="172"/>
      <c r="AP924" s="172"/>
      <c r="AQ924" s="172"/>
      <c r="AR924" s="172"/>
      <c r="AS924" s="172"/>
      <c r="AT924" s="172"/>
      <c r="AU924" s="172"/>
      <c r="AV924" s="172"/>
      <c r="AW924" s="172"/>
      <c r="AX924" s="172"/>
      <c r="AY924" s="172"/>
      <c r="AZ924" s="172"/>
      <c r="BA924" s="172"/>
      <c r="BB924" s="172"/>
      <c r="BC924" s="172"/>
      <c r="BD924" s="172"/>
      <c r="BE924" s="172"/>
      <c r="BF924" s="172"/>
      <c r="BG924" s="172"/>
      <c r="BH924" s="172"/>
      <c r="BI924" s="172"/>
      <c r="BJ924" s="172"/>
      <c r="BK924" s="172"/>
      <c r="BL924" s="172"/>
      <c r="BM924" s="172"/>
      <c r="BN924" s="172"/>
      <c r="BO924" s="172"/>
      <c r="BP924" s="172"/>
      <c r="BQ924" s="172"/>
      <c r="BR924" s="172"/>
      <c r="BS924" s="172"/>
      <c r="BT924" s="172"/>
      <c r="BU924" s="172"/>
      <c r="BV924" s="172"/>
      <c r="BW924" s="172"/>
      <c r="BX924" s="172"/>
      <c r="BY924" s="172"/>
      <c r="BZ924" s="172"/>
      <c r="CA924" s="172"/>
      <c r="CB924" s="172"/>
      <c r="CC924" s="172"/>
      <c r="CD924" s="172"/>
      <c r="CE924" s="172"/>
      <c r="CF924" s="172"/>
      <c r="CG924" s="172"/>
      <c r="CH924" s="172"/>
      <c r="CI924" s="172"/>
      <c r="CJ924" s="172"/>
      <c r="CK924" s="172"/>
      <c r="CL924" s="172"/>
      <c r="CM924" s="172"/>
      <c r="CN924" s="172"/>
      <c r="CO924" s="172"/>
      <c r="CP924" s="172"/>
      <c r="CQ924" s="172"/>
      <c r="CR924" s="172"/>
      <c r="CS924" s="172"/>
      <c r="CT924" s="172"/>
      <c r="CU924" s="172"/>
      <c r="CV924" s="172"/>
      <c r="CW924" s="172"/>
      <c r="CX924" s="172"/>
      <c r="CY924" s="172"/>
      <c r="CZ924" s="172"/>
    </row>
    <row r="925" spans="1:104" ht="11.25" customHeight="1" x14ac:dyDescent="0.25">
      <c r="A925" s="172"/>
      <c r="B925" s="172"/>
      <c r="C925" s="172"/>
      <c r="D925" s="172"/>
      <c r="E925" s="116"/>
      <c r="F925" s="119"/>
      <c r="G925" s="117"/>
      <c r="H925" s="116"/>
      <c r="I925" s="119"/>
      <c r="J925" s="172"/>
      <c r="K925" s="166"/>
      <c r="L925" s="166"/>
      <c r="M925" s="166"/>
      <c r="N925" s="166"/>
      <c r="O925" s="166"/>
      <c r="P925" s="166"/>
      <c r="Q925" s="166"/>
      <c r="R925" s="166"/>
      <c r="S925" s="172"/>
      <c r="T925" s="166"/>
      <c r="U925" s="166"/>
      <c r="V925" s="166"/>
      <c r="W925" s="166"/>
      <c r="X925" s="166"/>
      <c r="Y925" s="166"/>
      <c r="Z925" s="166"/>
      <c r="AA925" s="166"/>
      <c r="AB925" s="172"/>
      <c r="AC925" s="172"/>
      <c r="AD925" s="172"/>
      <c r="AE925" s="172"/>
      <c r="AF925" s="172"/>
      <c r="AG925" s="172"/>
      <c r="AH925" s="172"/>
      <c r="AI925" s="172"/>
      <c r="AJ925" s="172"/>
      <c r="AK925" s="172"/>
      <c r="AL925" s="174"/>
      <c r="AM925" s="172"/>
      <c r="AN925" s="172"/>
      <c r="AO925" s="172"/>
      <c r="AP925" s="172"/>
      <c r="AQ925" s="172"/>
      <c r="AR925" s="172"/>
      <c r="AS925" s="172"/>
      <c r="AT925" s="172"/>
      <c r="AU925" s="172"/>
      <c r="AV925" s="172"/>
      <c r="AW925" s="172"/>
      <c r="AX925" s="172"/>
      <c r="AY925" s="172"/>
      <c r="AZ925" s="172"/>
      <c r="BA925" s="172"/>
      <c r="BB925" s="172"/>
      <c r="BC925" s="172"/>
      <c r="BD925" s="172"/>
      <c r="BE925" s="172"/>
      <c r="BF925" s="172"/>
      <c r="BG925" s="172"/>
      <c r="BH925" s="172"/>
      <c r="BI925" s="172"/>
      <c r="BJ925" s="172"/>
      <c r="BK925" s="172"/>
      <c r="BL925" s="172"/>
      <c r="BM925" s="172"/>
      <c r="BN925" s="172"/>
      <c r="BO925" s="172"/>
      <c r="BP925" s="172"/>
      <c r="BQ925" s="172"/>
      <c r="BR925" s="172"/>
      <c r="BS925" s="172"/>
      <c r="BT925" s="172"/>
      <c r="BU925" s="172"/>
      <c r="BV925" s="172"/>
      <c r="BW925" s="172"/>
      <c r="BX925" s="172"/>
      <c r="BY925" s="172"/>
      <c r="BZ925" s="172"/>
      <c r="CA925" s="172"/>
      <c r="CB925" s="172"/>
      <c r="CC925" s="172"/>
      <c r="CD925" s="172"/>
      <c r="CE925" s="172"/>
      <c r="CF925" s="172"/>
      <c r="CG925" s="172"/>
      <c r="CH925" s="172"/>
      <c r="CI925" s="172"/>
      <c r="CJ925" s="172"/>
      <c r="CK925" s="172"/>
      <c r="CL925" s="172"/>
      <c r="CM925" s="172"/>
      <c r="CN925" s="172"/>
      <c r="CO925" s="172"/>
      <c r="CP925" s="172"/>
      <c r="CQ925" s="172"/>
      <c r="CR925" s="172"/>
      <c r="CS925" s="172"/>
      <c r="CT925" s="172"/>
      <c r="CU925" s="172"/>
      <c r="CV925" s="172"/>
      <c r="CW925" s="172"/>
      <c r="CX925" s="172"/>
      <c r="CY925" s="172"/>
      <c r="CZ925" s="172"/>
    </row>
    <row r="926" spans="1:104" ht="11.25" customHeight="1" x14ac:dyDescent="0.25">
      <c r="A926" s="172"/>
      <c r="B926" s="172"/>
      <c r="C926" s="172"/>
      <c r="D926" s="172"/>
      <c r="E926" s="116"/>
      <c r="F926" s="119"/>
      <c r="G926" s="117"/>
      <c r="H926" s="116"/>
      <c r="I926" s="119"/>
      <c r="J926" s="172"/>
      <c r="K926" s="166"/>
      <c r="L926" s="166"/>
      <c r="M926" s="166"/>
      <c r="N926" s="166"/>
      <c r="O926" s="166"/>
      <c r="P926" s="166"/>
      <c r="Q926" s="166"/>
      <c r="R926" s="166"/>
      <c r="S926" s="172"/>
      <c r="T926" s="166"/>
      <c r="U926" s="166"/>
      <c r="V926" s="166"/>
      <c r="W926" s="166"/>
      <c r="X926" s="166"/>
      <c r="Y926" s="166"/>
      <c r="Z926" s="166"/>
      <c r="AA926" s="166"/>
      <c r="AB926" s="172"/>
      <c r="AC926" s="172"/>
      <c r="AD926" s="172"/>
      <c r="AE926" s="172"/>
      <c r="AF926" s="172"/>
      <c r="AG926" s="172"/>
      <c r="AH926" s="172"/>
      <c r="AI926" s="172"/>
      <c r="AJ926" s="172"/>
      <c r="AK926" s="172"/>
      <c r="AL926" s="174"/>
      <c r="AM926" s="172"/>
      <c r="AN926" s="172"/>
      <c r="AO926" s="172"/>
      <c r="AP926" s="172"/>
      <c r="AQ926" s="172"/>
      <c r="AR926" s="172"/>
      <c r="AS926" s="172"/>
      <c r="AT926" s="172"/>
      <c r="AU926" s="172"/>
      <c r="AV926" s="172"/>
      <c r="AW926" s="172"/>
      <c r="AX926" s="172"/>
      <c r="AY926" s="172"/>
      <c r="AZ926" s="172"/>
      <c r="BA926" s="172"/>
      <c r="BB926" s="172"/>
      <c r="BC926" s="172"/>
      <c r="BD926" s="172"/>
      <c r="BE926" s="172"/>
      <c r="BF926" s="172"/>
      <c r="BG926" s="172"/>
      <c r="BH926" s="172"/>
      <c r="BI926" s="172"/>
      <c r="BJ926" s="172"/>
      <c r="BK926" s="172"/>
      <c r="BL926" s="172"/>
      <c r="BM926" s="172"/>
      <c r="BN926" s="172"/>
      <c r="BO926" s="172"/>
      <c r="BP926" s="172"/>
      <c r="BQ926" s="172"/>
      <c r="BR926" s="172"/>
      <c r="BS926" s="172"/>
      <c r="BT926" s="172"/>
      <c r="BU926" s="172"/>
      <c r="BV926" s="172"/>
      <c r="BW926" s="172"/>
      <c r="BX926" s="172"/>
      <c r="BY926" s="172"/>
      <c r="BZ926" s="172"/>
      <c r="CA926" s="172"/>
      <c r="CB926" s="172"/>
      <c r="CC926" s="172"/>
      <c r="CD926" s="172"/>
      <c r="CE926" s="172"/>
      <c r="CF926" s="172"/>
      <c r="CG926" s="172"/>
      <c r="CH926" s="172"/>
      <c r="CI926" s="172"/>
      <c r="CJ926" s="172"/>
      <c r="CK926" s="172"/>
      <c r="CL926" s="172"/>
      <c r="CM926" s="172"/>
      <c r="CN926" s="172"/>
      <c r="CO926" s="172"/>
      <c r="CP926" s="172"/>
      <c r="CQ926" s="172"/>
      <c r="CR926" s="172"/>
      <c r="CS926" s="172"/>
      <c r="CT926" s="172"/>
      <c r="CU926" s="172"/>
      <c r="CV926" s="172"/>
      <c r="CW926" s="172"/>
      <c r="CX926" s="172"/>
      <c r="CY926" s="172"/>
      <c r="CZ926" s="172"/>
    </row>
    <row r="927" spans="1:104" ht="11.25" customHeight="1" x14ac:dyDescent="0.25">
      <c r="A927" s="172"/>
      <c r="B927" s="172"/>
      <c r="C927" s="172"/>
      <c r="D927" s="172"/>
      <c r="E927" s="116"/>
      <c r="F927" s="119"/>
      <c r="G927" s="117"/>
      <c r="H927" s="116"/>
      <c r="I927" s="119"/>
      <c r="J927" s="172"/>
      <c r="K927" s="166"/>
      <c r="L927" s="166"/>
      <c r="M927" s="166"/>
      <c r="N927" s="166"/>
      <c r="O927" s="166"/>
      <c r="P927" s="166"/>
      <c r="Q927" s="166"/>
      <c r="R927" s="166"/>
      <c r="S927" s="172"/>
      <c r="T927" s="166"/>
      <c r="U927" s="166"/>
      <c r="V927" s="166"/>
      <c r="W927" s="166"/>
      <c r="X927" s="166"/>
      <c r="Y927" s="166"/>
      <c r="Z927" s="166"/>
      <c r="AA927" s="166"/>
      <c r="AB927" s="172"/>
      <c r="AC927" s="172"/>
      <c r="AD927" s="172"/>
      <c r="AE927" s="172"/>
      <c r="AF927" s="172"/>
      <c r="AG927" s="172"/>
      <c r="AH927" s="172"/>
      <c r="AI927" s="172"/>
      <c r="AJ927" s="172"/>
      <c r="AK927" s="172"/>
      <c r="AL927" s="174"/>
      <c r="AM927" s="172"/>
      <c r="AN927" s="172"/>
      <c r="AO927" s="172"/>
      <c r="AP927" s="172"/>
      <c r="AQ927" s="172"/>
      <c r="AR927" s="172"/>
      <c r="AS927" s="172"/>
      <c r="AT927" s="172"/>
      <c r="AU927" s="172"/>
      <c r="AV927" s="172"/>
      <c r="AW927" s="172"/>
      <c r="AX927" s="172"/>
      <c r="AY927" s="172"/>
      <c r="AZ927" s="172"/>
      <c r="BA927" s="172"/>
      <c r="BB927" s="172"/>
      <c r="BC927" s="172"/>
      <c r="BD927" s="172"/>
      <c r="BE927" s="172"/>
      <c r="BF927" s="172"/>
      <c r="BG927" s="172"/>
      <c r="BH927" s="172"/>
      <c r="BI927" s="172"/>
      <c r="BJ927" s="172"/>
      <c r="BK927" s="172"/>
      <c r="BL927" s="172"/>
      <c r="BM927" s="172"/>
      <c r="BN927" s="172"/>
      <c r="BO927" s="172"/>
      <c r="BP927" s="172"/>
      <c r="BQ927" s="172"/>
      <c r="BR927" s="172"/>
      <c r="BS927" s="172"/>
      <c r="BT927" s="172"/>
      <c r="BU927" s="172"/>
      <c r="BV927" s="172"/>
      <c r="BW927" s="172"/>
      <c r="BX927" s="172"/>
      <c r="BY927" s="172"/>
      <c r="BZ927" s="172"/>
      <c r="CA927" s="172"/>
      <c r="CB927" s="172"/>
      <c r="CC927" s="172"/>
      <c r="CD927" s="172"/>
      <c r="CE927" s="172"/>
      <c r="CF927" s="172"/>
      <c r="CG927" s="172"/>
      <c r="CH927" s="172"/>
      <c r="CI927" s="172"/>
      <c r="CJ927" s="172"/>
      <c r="CK927" s="172"/>
      <c r="CL927" s="172"/>
      <c r="CM927" s="172"/>
      <c r="CN927" s="172"/>
      <c r="CO927" s="172"/>
      <c r="CP927" s="172"/>
      <c r="CQ927" s="172"/>
      <c r="CR927" s="172"/>
      <c r="CS927" s="172"/>
      <c r="CT927" s="172"/>
      <c r="CU927" s="172"/>
      <c r="CV927" s="172"/>
      <c r="CW927" s="172"/>
      <c r="CX927" s="172"/>
      <c r="CY927" s="172"/>
      <c r="CZ927" s="172"/>
    </row>
    <row r="928" spans="1:104" ht="11.25" customHeight="1" x14ac:dyDescent="0.25">
      <c r="A928" s="172"/>
      <c r="B928" s="172"/>
      <c r="C928" s="172"/>
      <c r="D928" s="172"/>
      <c r="E928" s="116"/>
      <c r="F928" s="119"/>
      <c r="G928" s="117"/>
      <c r="H928" s="116"/>
      <c r="I928" s="119"/>
      <c r="J928" s="172"/>
      <c r="K928" s="166"/>
      <c r="L928" s="166"/>
      <c r="M928" s="166"/>
      <c r="N928" s="166"/>
      <c r="O928" s="166"/>
      <c r="P928" s="166"/>
      <c r="Q928" s="166"/>
      <c r="R928" s="166"/>
      <c r="S928" s="172"/>
      <c r="T928" s="166"/>
      <c r="U928" s="166"/>
      <c r="V928" s="166"/>
      <c r="W928" s="166"/>
      <c r="X928" s="166"/>
      <c r="Y928" s="166"/>
      <c r="Z928" s="166"/>
      <c r="AA928" s="166"/>
      <c r="AB928" s="172"/>
      <c r="AC928" s="172"/>
      <c r="AD928" s="172"/>
      <c r="AE928" s="172"/>
      <c r="AF928" s="172"/>
      <c r="AG928" s="172"/>
      <c r="AH928" s="172"/>
      <c r="AI928" s="172"/>
      <c r="AJ928" s="172"/>
      <c r="AK928" s="172"/>
      <c r="AL928" s="174"/>
      <c r="AM928" s="172"/>
      <c r="AN928" s="172"/>
      <c r="AO928" s="172"/>
      <c r="AP928" s="172"/>
      <c r="AQ928" s="172"/>
      <c r="AR928" s="172"/>
      <c r="AS928" s="172"/>
      <c r="AT928" s="172"/>
      <c r="AU928" s="172"/>
      <c r="AV928" s="172"/>
      <c r="AW928" s="172"/>
      <c r="AX928" s="172"/>
      <c r="AY928" s="172"/>
      <c r="AZ928" s="172"/>
      <c r="BA928" s="172"/>
      <c r="BB928" s="172"/>
      <c r="BC928" s="172"/>
      <c r="BD928" s="172"/>
      <c r="BE928" s="172"/>
      <c r="BF928" s="172"/>
      <c r="BG928" s="172"/>
      <c r="BH928" s="172"/>
      <c r="BI928" s="172"/>
      <c r="BJ928" s="172"/>
      <c r="BK928" s="172"/>
      <c r="BL928" s="172"/>
      <c r="BM928" s="172"/>
      <c r="BN928" s="172"/>
      <c r="BO928" s="172"/>
      <c r="BP928" s="172"/>
      <c r="BQ928" s="172"/>
      <c r="BR928" s="172"/>
      <c r="BS928" s="172"/>
      <c r="BT928" s="172"/>
      <c r="BU928" s="172"/>
      <c r="BV928" s="172"/>
      <c r="BW928" s="172"/>
      <c r="BX928" s="172"/>
      <c r="BY928" s="172"/>
      <c r="BZ928" s="172"/>
      <c r="CA928" s="172"/>
      <c r="CB928" s="172"/>
      <c r="CC928" s="172"/>
      <c r="CD928" s="172"/>
      <c r="CE928" s="172"/>
      <c r="CF928" s="172"/>
      <c r="CG928" s="172"/>
      <c r="CH928" s="172"/>
      <c r="CI928" s="172"/>
      <c r="CJ928" s="172"/>
      <c r="CK928" s="172"/>
      <c r="CL928" s="172"/>
      <c r="CM928" s="172"/>
      <c r="CN928" s="172"/>
      <c r="CO928" s="172"/>
      <c r="CP928" s="172"/>
      <c r="CQ928" s="172"/>
      <c r="CR928" s="172"/>
      <c r="CS928" s="172"/>
      <c r="CT928" s="172"/>
      <c r="CU928" s="172"/>
      <c r="CV928" s="172"/>
      <c r="CW928" s="172"/>
      <c r="CX928" s="172"/>
      <c r="CY928" s="172"/>
      <c r="CZ928" s="172"/>
    </row>
    <row r="929" spans="1:104" ht="11.25" customHeight="1" x14ac:dyDescent="0.25">
      <c r="A929" s="172"/>
      <c r="B929" s="172"/>
      <c r="C929" s="172"/>
      <c r="D929" s="172"/>
      <c r="E929" s="116"/>
      <c r="F929" s="119"/>
      <c r="G929" s="117"/>
      <c r="H929" s="116"/>
      <c r="I929" s="119"/>
      <c r="J929" s="172"/>
      <c r="K929" s="166"/>
      <c r="L929" s="166"/>
      <c r="M929" s="166"/>
      <c r="N929" s="166"/>
      <c r="O929" s="166"/>
      <c r="P929" s="166"/>
      <c r="Q929" s="166"/>
      <c r="R929" s="166"/>
      <c r="S929" s="172"/>
      <c r="T929" s="166"/>
      <c r="U929" s="166"/>
      <c r="V929" s="166"/>
      <c r="W929" s="166"/>
      <c r="X929" s="166"/>
      <c r="Y929" s="166"/>
      <c r="Z929" s="166"/>
      <c r="AA929" s="166"/>
      <c r="AB929" s="172"/>
      <c r="AC929" s="172"/>
      <c r="AD929" s="172"/>
      <c r="AE929" s="172"/>
      <c r="AF929" s="172"/>
      <c r="AG929" s="172"/>
      <c r="AH929" s="172"/>
      <c r="AI929" s="172"/>
      <c r="AJ929" s="172"/>
      <c r="AK929" s="172"/>
      <c r="AL929" s="174"/>
      <c r="AM929" s="172"/>
      <c r="AN929" s="172"/>
      <c r="AO929" s="172"/>
      <c r="AP929" s="172"/>
      <c r="AQ929" s="172"/>
      <c r="AR929" s="172"/>
      <c r="AS929" s="172"/>
      <c r="AT929" s="172"/>
      <c r="AU929" s="172"/>
      <c r="AV929" s="172"/>
      <c r="AW929" s="172"/>
      <c r="AX929" s="172"/>
      <c r="AY929" s="172"/>
      <c r="AZ929" s="172"/>
      <c r="BA929" s="172"/>
      <c r="BB929" s="172"/>
      <c r="BC929" s="172"/>
      <c r="BD929" s="172"/>
      <c r="BE929" s="172"/>
      <c r="BF929" s="172"/>
      <c r="BG929" s="172"/>
      <c r="BH929" s="172"/>
      <c r="BI929" s="172"/>
      <c r="BJ929" s="172"/>
      <c r="BK929" s="172"/>
      <c r="BL929" s="172"/>
      <c r="BM929" s="172"/>
      <c r="BN929" s="172"/>
      <c r="BO929" s="172"/>
      <c r="BP929" s="172"/>
      <c r="BQ929" s="172"/>
      <c r="BR929" s="172"/>
      <c r="BS929" s="172"/>
      <c r="BT929" s="172"/>
      <c r="BU929" s="172"/>
      <c r="BV929" s="172"/>
      <c r="BW929" s="172"/>
      <c r="BX929" s="172"/>
      <c r="BY929" s="172"/>
      <c r="BZ929" s="172"/>
      <c r="CA929" s="172"/>
      <c r="CB929" s="172"/>
      <c r="CC929" s="172"/>
      <c r="CD929" s="172"/>
      <c r="CE929" s="172"/>
      <c r="CF929" s="172"/>
      <c r="CG929" s="172"/>
      <c r="CH929" s="172"/>
      <c r="CI929" s="172"/>
      <c r="CJ929" s="172"/>
      <c r="CK929" s="172"/>
      <c r="CL929" s="172"/>
      <c r="CM929" s="172"/>
      <c r="CN929" s="172"/>
      <c r="CO929" s="172"/>
      <c r="CP929" s="172"/>
      <c r="CQ929" s="172"/>
      <c r="CR929" s="172"/>
      <c r="CS929" s="172"/>
      <c r="CT929" s="172"/>
      <c r="CU929" s="172"/>
      <c r="CV929" s="172"/>
      <c r="CW929" s="172"/>
      <c r="CX929" s="172"/>
      <c r="CY929" s="172"/>
      <c r="CZ929" s="172"/>
    </row>
    <row r="930" spans="1:104" ht="11.25" customHeight="1" x14ac:dyDescent="0.25">
      <c r="A930" s="172"/>
      <c r="B930" s="172"/>
      <c r="C930" s="172"/>
      <c r="D930" s="172"/>
      <c r="E930" s="116"/>
      <c r="F930" s="119"/>
      <c r="G930" s="117"/>
      <c r="H930" s="116"/>
      <c r="I930" s="119"/>
      <c r="J930" s="172"/>
      <c r="K930" s="166"/>
      <c r="L930" s="166"/>
      <c r="M930" s="166"/>
      <c r="N930" s="166"/>
      <c r="O930" s="166"/>
      <c r="P930" s="166"/>
      <c r="Q930" s="166"/>
      <c r="R930" s="166"/>
      <c r="S930" s="172"/>
      <c r="T930" s="166"/>
      <c r="U930" s="166"/>
      <c r="V930" s="166"/>
      <c r="W930" s="166"/>
      <c r="X930" s="166"/>
      <c r="Y930" s="166"/>
      <c r="Z930" s="166"/>
      <c r="AA930" s="166"/>
      <c r="AB930" s="172"/>
      <c r="AC930" s="172"/>
      <c r="AD930" s="172"/>
      <c r="AE930" s="172"/>
      <c r="AF930" s="172"/>
      <c r="AG930" s="172"/>
      <c r="AH930" s="172"/>
      <c r="AI930" s="172"/>
      <c r="AJ930" s="172"/>
      <c r="AK930" s="172"/>
      <c r="AL930" s="174"/>
      <c r="AM930" s="172"/>
      <c r="AN930" s="172"/>
      <c r="AO930" s="172"/>
      <c r="AP930" s="172"/>
      <c r="AQ930" s="172"/>
      <c r="AR930" s="172"/>
      <c r="AS930" s="172"/>
      <c r="AT930" s="172"/>
      <c r="AU930" s="172"/>
      <c r="AV930" s="172"/>
      <c r="AW930" s="172"/>
      <c r="AX930" s="172"/>
      <c r="AY930" s="172"/>
      <c r="AZ930" s="172"/>
      <c r="BA930" s="172"/>
      <c r="BB930" s="172"/>
      <c r="BC930" s="172"/>
      <c r="BD930" s="172"/>
      <c r="BE930" s="172"/>
      <c r="BF930" s="172"/>
      <c r="BG930" s="172"/>
      <c r="BH930" s="172"/>
      <c r="BI930" s="172"/>
      <c r="BJ930" s="172"/>
      <c r="BK930" s="172"/>
      <c r="BL930" s="172"/>
      <c r="BM930" s="172"/>
      <c r="BN930" s="172"/>
      <c r="BO930" s="172"/>
      <c r="BP930" s="172"/>
      <c r="BQ930" s="172"/>
      <c r="BR930" s="172"/>
      <c r="BS930" s="172"/>
      <c r="BT930" s="172"/>
      <c r="BU930" s="172"/>
      <c r="BV930" s="172"/>
      <c r="BW930" s="172"/>
      <c r="BX930" s="172"/>
      <c r="BY930" s="172"/>
      <c r="BZ930" s="172"/>
      <c r="CA930" s="172"/>
      <c r="CB930" s="172"/>
      <c r="CC930" s="172"/>
      <c r="CD930" s="172"/>
      <c r="CE930" s="172"/>
      <c r="CF930" s="172"/>
      <c r="CG930" s="172"/>
      <c r="CH930" s="172"/>
      <c r="CI930" s="172"/>
      <c r="CJ930" s="172"/>
      <c r="CK930" s="172"/>
      <c r="CL930" s="172"/>
      <c r="CM930" s="172"/>
      <c r="CN930" s="172"/>
      <c r="CO930" s="172"/>
      <c r="CP930" s="172"/>
      <c r="CQ930" s="172"/>
      <c r="CR930" s="172"/>
      <c r="CS930" s="172"/>
      <c r="CT930" s="172"/>
      <c r="CU930" s="172"/>
      <c r="CV930" s="172"/>
      <c r="CW930" s="172"/>
      <c r="CX930" s="172"/>
      <c r="CY930" s="172"/>
      <c r="CZ930" s="172"/>
    </row>
    <row r="931" spans="1:104" ht="11.25" customHeight="1" x14ac:dyDescent="0.25">
      <c r="A931" s="172"/>
      <c r="B931" s="172"/>
      <c r="C931" s="172"/>
      <c r="D931" s="172"/>
      <c r="E931" s="116"/>
      <c r="F931" s="119"/>
      <c r="G931" s="117"/>
      <c r="H931" s="116"/>
      <c r="I931" s="119"/>
      <c r="J931" s="172"/>
      <c r="K931" s="166"/>
      <c r="L931" s="166"/>
      <c r="M931" s="166"/>
      <c r="N931" s="166"/>
      <c r="O931" s="166"/>
      <c r="P931" s="166"/>
      <c r="Q931" s="166"/>
      <c r="R931" s="166"/>
      <c r="S931" s="172"/>
      <c r="T931" s="166"/>
      <c r="U931" s="166"/>
      <c r="V931" s="166"/>
      <c r="W931" s="166"/>
      <c r="X931" s="166"/>
      <c r="Y931" s="166"/>
      <c r="Z931" s="166"/>
      <c r="AA931" s="166"/>
      <c r="AB931" s="172"/>
      <c r="AC931" s="172"/>
      <c r="AD931" s="172"/>
      <c r="AE931" s="172"/>
      <c r="AF931" s="172"/>
      <c r="AG931" s="172"/>
      <c r="AH931" s="172"/>
      <c r="AI931" s="172"/>
      <c r="AJ931" s="172"/>
      <c r="AK931" s="172"/>
      <c r="AL931" s="174"/>
      <c r="AM931" s="172"/>
      <c r="AN931" s="172"/>
      <c r="AO931" s="172"/>
      <c r="AP931" s="172"/>
      <c r="AQ931" s="172"/>
      <c r="AR931" s="172"/>
      <c r="AS931" s="172"/>
      <c r="AT931" s="172"/>
      <c r="AU931" s="172"/>
      <c r="AV931" s="172"/>
      <c r="AW931" s="172"/>
      <c r="AX931" s="172"/>
      <c r="AY931" s="172"/>
      <c r="AZ931" s="172"/>
      <c r="BA931" s="172"/>
      <c r="BB931" s="172"/>
      <c r="BC931" s="172"/>
      <c r="BD931" s="172"/>
      <c r="BE931" s="172"/>
      <c r="BF931" s="172"/>
      <c r="BG931" s="172"/>
      <c r="BH931" s="172"/>
      <c r="BI931" s="172"/>
      <c r="BJ931" s="172"/>
      <c r="BK931" s="172"/>
      <c r="BL931" s="172"/>
      <c r="BM931" s="172"/>
      <c r="BN931" s="172"/>
      <c r="BO931" s="172"/>
      <c r="BP931" s="172"/>
      <c r="BQ931" s="172"/>
      <c r="BR931" s="172"/>
      <c r="BS931" s="172"/>
      <c r="BT931" s="172"/>
      <c r="BU931" s="172"/>
      <c r="BV931" s="172"/>
      <c r="BW931" s="172"/>
      <c r="BX931" s="172"/>
      <c r="BY931" s="172"/>
      <c r="BZ931" s="172"/>
      <c r="CA931" s="172"/>
      <c r="CB931" s="172"/>
      <c r="CC931" s="172"/>
      <c r="CD931" s="172"/>
      <c r="CE931" s="172"/>
      <c r="CF931" s="172"/>
      <c r="CG931" s="172"/>
      <c r="CH931" s="172"/>
      <c r="CI931" s="172"/>
      <c r="CJ931" s="172"/>
      <c r="CK931" s="172"/>
      <c r="CL931" s="172"/>
      <c r="CM931" s="172"/>
      <c r="CN931" s="172"/>
      <c r="CO931" s="172"/>
      <c r="CP931" s="172"/>
      <c r="CQ931" s="172"/>
      <c r="CR931" s="172"/>
      <c r="CS931" s="172"/>
      <c r="CT931" s="172"/>
      <c r="CU931" s="172"/>
      <c r="CV931" s="172"/>
      <c r="CW931" s="172"/>
      <c r="CX931" s="172"/>
      <c r="CY931" s="172"/>
      <c r="CZ931" s="172"/>
    </row>
    <row r="932" spans="1:104" ht="11.25" customHeight="1" x14ac:dyDescent="0.25">
      <c r="A932" s="172"/>
      <c r="B932" s="172"/>
      <c r="C932" s="172"/>
      <c r="D932" s="172"/>
      <c r="E932" s="116"/>
      <c r="F932" s="119"/>
      <c r="G932" s="117"/>
      <c r="H932" s="116"/>
      <c r="I932" s="119"/>
      <c r="J932" s="172"/>
      <c r="K932" s="166"/>
      <c r="L932" s="166"/>
      <c r="M932" s="166"/>
      <c r="N932" s="166"/>
      <c r="O932" s="166"/>
      <c r="P932" s="166"/>
      <c r="Q932" s="166"/>
      <c r="R932" s="166"/>
      <c r="S932" s="172"/>
      <c r="T932" s="166"/>
      <c r="U932" s="166"/>
      <c r="V932" s="166"/>
      <c r="W932" s="166"/>
      <c r="X932" s="166"/>
      <c r="Y932" s="166"/>
      <c r="Z932" s="166"/>
      <c r="AA932" s="166"/>
      <c r="AB932" s="172"/>
      <c r="AC932" s="172"/>
      <c r="AD932" s="172"/>
      <c r="AE932" s="172"/>
      <c r="AF932" s="172"/>
      <c r="AG932" s="172"/>
      <c r="AH932" s="172"/>
      <c r="AI932" s="172"/>
      <c r="AJ932" s="172"/>
      <c r="AK932" s="172"/>
      <c r="AL932" s="174"/>
      <c r="AM932" s="172"/>
      <c r="AN932" s="172"/>
      <c r="AO932" s="172"/>
      <c r="AP932" s="172"/>
      <c r="AQ932" s="172"/>
      <c r="AR932" s="172"/>
      <c r="AS932" s="172"/>
      <c r="AT932" s="172"/>
      <c r="AU932" s="172"/>
      <c r="AV932" s="172"/>
      <c r="AW932" s="172"/>
      <c r="AX932" s="172"/>
      <c r="AY932" s="172"/>
      <c r="AZ932" s="172"/>
      <c r="BA932" s="172"/>
      <c r="BB932" s="172"/>
      <c r="BC932" s="172"/>
      <c r="BD932" s="172"/>
      <c r="BE932" s="172"/>
      <c r="BF932" s="172"/>
      <c r="BG932" s="172"/>
      <c r="BH932" s="172"/>
      <c r="BI932" s="172"/>
      <c r="BJ932" s="172"/>
      <c r="BK932" s="172"/>
      <c r="BL932" s="172"/>
      <c r="BM932" s="172"/>
      <c r="BN932" s="172"/>
      <c r="BO932" s="172"/>
      <c r="BP932" s="172"/>
      <c r="BQ932" s="172"/>
      <c r="BR932" s="172"/>
      <c r="BS932" s="172"/>
      <c r="BT932" s="172"/>
      <c r="BU932" s="172"/>
      <c r="BV932" s="172"/>
      <c r="BW932" s="172"/>
      <c r="BX932" s="172"/>
      <c r="BY932" s="172"/>
      <c r="BZ932" s="172"/>
      <c r="CA932" s="172"/>
      <c r="CB932" s="172"/>
      <c r="CC932" s="172"/>
      <c r="CD932" s="172"/>
      <c r="CE932" s="172"/>
      <c r="CF932" s="172"/>
      <c r="CG932" s="172"/>
      <c r="CH932" s="172"/>
      <c r="CI932" s="172"/>
      <c r="CJ932" s="172"/>
      <c r="CK932" s="172"/>
      <c r="CL932" s="172"/>
      <c r="CM932" s="172"/>
      <c r="CN932" s="172"/>
      <c r="CO932" s="172"/>
      <c r="CP932" s="172"/>
      <c r="CQ932" s="172"/>
      <c r="CR932" s="172"/>
      <c r="CS932" s="172"/>
      <c r="CT932" s="172"/>
      <c r="CU932" s="172"/>
      <c r="CV932" s="172"/>
      <c r="CW932" s="172"/>
      <c r="CX932" s="172"/>
      <c r="CY932" s="172"/>
      <c r="CZ932" s="172"/>
    </row>
    <row r="933" spans="1:104" ht="11.25" customHeight="1" x14ac:dyDescent="0.25">
      <c r="A933" s="172"/>
      <c r="B933" s="172"/>
      <c r="C933" s="172"/>
      <c r="D933" s="172"/>
      <c r="E933" s="116"/>
      <c r="F933" s="119"/>
      <c r="G933" s="117"/>
      <c r="H933" s="116"/>
      <c r="I933" s="119"/>
      <c r="J933" s="172"/>
      <c r="K933" s="166"/>
      <c r="L933" s="166"/>
      <c r="M933" s="166"/>
      <c r="N933" s="166"/>
      <c r="O933" s="166"/>
      <c r="P933" s="166"/>
      <c r="Q933" s="166"/>
      <c r="R933" s="166"/>
      <c r="S933" s="172"/>
      <c r="T933" s="166"/>
      <c r="U933" s="166"/>
      <c r="V933" s="166"/>
      <c r="W933" s="166"/>
      <c r="X933" s="166"/>
      <c r="Y933" s="166"/>
      <c r="Z933" s="166"/>
      <c r="AA933" s="166"/>
      <c r="AB933" s="172"/>
      <c r="AC933" s="172"/>
      <c r="AD933" s="172"/>
      <c r="AE933" s="172"/>
      <c r="AF933" s="172"/>
      <c r="AG933" s="172"/>
      <c r="AH933" s="172"/>
      <c r="AI933" s="172"/>
      <c r="AJ933" s="172"/>
      <c r="AK933" s="172"/>
      <c r="AL933" s="174"/>
      <c r="AM933" s="172"/>
      <c r="AN933" s="172"/>
      <c r="AO933" s="172"/>
      <c r="AP933" s="172"/>
      <c r="AQ933" s="172"/>
      <c r="AR933" s="172"/>
      <c r="AS933" s="172"/>
      <c r="AT933" s="172"/>
      <c r="AU933" s="172"/>
      <c r="AV933" s="172"/>
      <c r="AW933" s="172"/>
      <c r="AX933" s="172"/>
      <c r="AY933" s="172"/>
      <c r="AZ933" s="172"/>
      <c r="BA933" s="172"/>
      <c r="BB933" s="172"/>
      <c r="BC933" s="172"/>
      <c r="BD933" s="172"/>
      <c r="BE933" s="172"/>
      <c r="BF933" s="172"/>
      <c r="BG933" s="172"/>
      <c r="BH933" s="172"/>
      <c r="BI933" s="172"/>
      <c r="BJ933" s="172"/>
      <c r="BK933" s="172"/>
      <c r="BL933" s="172"/>
      <c r="BM933" s="172"/>
      <c r="BN933" s="172"/>
      <c r="BO933" s="172"/>
      <c r="BP933" s="172"/>
      <c r="BQ933" s="172"/>
      <c r="BR933" s="172"/>
      <c r="BS933" s="172"/>
      <c r="BT933" s="172"/>
      <c r="BU933" s="172"/>
      <c r="BV933" s="172"/>
      <c r="BW933" s="172"/>
      <c r="BX933" s="172"/>
      <c r="BY933" s="172"/>
      <c r="BZ933" s="172"/>
      <c r="CA933" s="172"/>
      <c r="CB933" s="172"/>
      <c r="CC933" s="172"/>
      <c r="CD933" s="172"/>
      <c r="CE933" s="172"/>
      <c r="CF933" s="172"/>
      <c r="CG933" s="172"/>
      <c r="CH933" s="172"/>
      <c r="CI933" s="172"/>
      <c r="CJ933" s="172"/>
      <c r="CK933" s="172"/>
      <c r="CL933" s="172"/>
      <c r="CM933" s="172"/>
      <c r="CN933" s="172"/>
      <c r="CO933" s="172"/>
      <c r="CP933" s="172"/>
      <c r="CQ933" s="172"/>
      <c r="CR933" s="172"/>
      <c r="CS933" s="172"/>
      <c r="CT933" s="172"/>
      <c r="CU933" s="172"/>
      <c r="CV933" s="172"/>
      <c r="CW933" s="172"/>
      <c r="CX933" s="172"/>
      <c r="CY933" s="172"/>
      <c r="CZ933" s="172"/>
    </row>
    <row r="934" spans="1:104" ht="11.25" customHeight="1" x14ac:dyDescent="0.25">
      <c r="A934" s="172"/>
      <c r="B934" s="172"/>
      <c r="C934" s="172"/>
      <c r="D934" s="172"/>
      <c r="E934" s="116"/>
      <c r="F934" s="119"/>
      <c r="G934" s="117"/>
      <c r="H934" s="116"/>
      <c r="I934" s="119"/>
      <c r="J934" s="172"/>
      <c r="K934" s="166"/>
      <c r="L934" s="166"/>
      <c r="M934" s="166"/>
      <c r="N934" s="166"/>
      <c r="O934" s="166"/>
      <c r="P934" s="166"/>
      <c r="Q934" s="166"/>
      <c r="R934" s="166"/>
      <c r="S934" s="172"/>
      <c r="T934" s="166"/>
      <c r="U934" s="166"/>
      <c r="V934" s="166"/>
      <c r="W934" s="166"/>
      <c r="X934" s="166"/>
      <c r="Y934" s="166"/>
      <c r="Z934" s="166"/>
      <c r="AA934" s="166"/>
      <c r="AB934" s="172"/>
      <c r="AC934" s="172"/>
      <c r="AD934" s="172"/>
      <c r="AE934" s="172"/>
      <c r="AF934" s="172"/>
      <c r="AG934" s="172"/>
      <c r="AH934" s="172"/>
      <c r="AI934" s="172"/>
      <c r="AJ934" s="172"/>
      <c r="AK934" s="172"/>
      <c r="AL934" s="174"/>
      <c r="AM934" s="172"/>
      <c r="AN934" s="172"/>
      <c r="AO934" s="172"/>
      <c r="AP934" s="172"/>
      <c r="AQ934" s="172"/>
      <c r="AR934" s="172"/>
      <c r="AS934" s="172"/>
      <c r="AT934" s="172"/>
      <c r="AU934" s="172"/>
      <c r="AV934" s="172"/>
      <c r="AW934" s="172"/>
      <c r="AX934" s="172"/>
      <c r="AY934" s="172"/>
      <c r="AZ934" s="172"/>
      <c r="BA934" s="172"/>
      <c r="BB934" s="172"/>
      <c r="BC934" s="172"/>
      <c r="BD934" s="172"/>
      <c r="BE934" s="172"/>
      <c r="BF934" s="172"/>
      <c r="BG934" s="172"/>
      <c r="BH934" s="172"/>
      <c r="BI934" s="172"/>
      <c r="BJ934" s="172"/>
      <c r="BK934" s="172"/>
      <c r="BL934" s="172"/>
      <c r="BM934" s="172"/>
      <c r="BN934" s="172"/>
      <c r="BO934" s="172"/>
      <c r="BP934" s="172"/>
      <c r="BQ934" s="172"/>
      <c r="BR934" s="172"/>
      <c r="BS934" s="172"/>
      <c r="BT934" s="172"/>
      <c r="BU934" s="172"/>
      <c r="BV934" s="172"/>
      <c r="BW934" s="172"/>
      <c r="BX934" s="172"/>
      <c r="BY934" s="172"/>
      <c r="BZ934" s="172"/>
      <c r="CA934" s="172"/>
      <c r="CB934" s="172"/>
      <c r="CC934" s="172"/>
      <c r="CD934" s="172"/>
      <c r="CE934" s="172"/>
      <c r="CF934" s="172"/>
      <c r="CG934" s="172"/>
      <c r="CH934" s="172"/>
      <c r="CI934" s="172"/>
      <c r="CJ934" s="172"/>
      <c r="CK934" s="172"/>
      <c r="CL934" s="172"/>
      <c r="CM934" s="172"/>
      <c r="CN934" s="172"/>
      <c r="CO934" s="172"/>
      <c r="CP934" s="172"/>
      <c r="CQ934" s="172"/>
      <c r="CR934" s="172"/>
      <c r="CS934" s="172"/>
      <c r="CT934" s="172"/>
      <c r="CU934" s="172"/>
      <c r="CV934" s="172"/>
      <c r="CW934" s="172"/>
      <c r="CX934" s="172"/>
      <c r="CY934" s="172"/>
      <c r="CZ934" s="172"/>
    </row>
    <row r="935" spans="1:104" ht="11.25" customHeight="1" x14ac:dyDescent="0.25">
      <c r="A935" s="172"/>
      <c r="B935" s="172"/>
      <c r="C935" s="172"/>
      <c r="D935" s="172"/>
      <c r="E935" s="116"/>
      <c r="F935" s="119"/>
      <c r="G935" s="117"/>
      <c r="H935" s="116"/>
      <c r="I935" s="119"/>
      <c r="J935" s="172"/>
      <c r="K935" s="166"/>
      <c r="L935" s="166"/>
      <c r="M935" s="166"/>
      <c r="N935" s="166"/>
      <c r="O935" s="166"/>
      <c r="P935" s="166"/>
      <c r="Q935" s="166"/>
      <c r="R935" s="166"/>
      <c r="S935" s="172"/>
      <c r="T935" s="166"/>
      <c r="U935" s="166"/>
      <c r="V935" s="166"/>
      <c r="W935" s="166"/>
      <c r="X935" s="166"/>
      <c r="Y935" s="166"/>
      <c r="Z935" s="166"/>
      <c r="AA935" s="166"/>
      <c r="AB935" s="172"/>
      <c r="AC935" s="172"/>
      <c r="AD935" s="172"/>
      <c r="AE935" s="172"/>
      <c r="AF935" s="172"/>
      <c r="AG935" s="172"/>
      <c r="AH935" s="172"/>
      <c r="AI935" s="172"/>
      <c r="AJ935" s="172"/>
      <c r="AK935" s="172"/>
      <c r="AL935" s="174"/>
      <c r="AM935" s="172"/>
      <c r="AN935" s="172"/>
      <c r="AO935" s="172"/>
      <c r="AP935" s="172"/>
      <c r="AQ935" s="172"/>
      <c r="AR935" s="172"/>
      <c r="AS935" s="172"/>
      <c r="AT935" s="172"/>
      <c r="AU935" s="172"/>
      <c r="AV935" s="172"/>
      <c r="AW935" s="172"/>
      <c r="AX935" s="172"/>
      <c r="AY935" s="172"/>
      <c r="AZ935" s="172"/>
      <c r="BA935" s="172"/>
      <c r="BB935" s="172"/>
      <c r="BC935" s="172"/>
      <c r="BD935" s="172"/>
      <c r="BE935" s="172"/>
      <c r="BF935" s="172"/>
      <c r="BG935" s="172"/>
      <c r="BH935" s="172"/>
      <c r="BI935" s="172"/>
      <c r="BJ935" s="172"/>
      <c r="BK935" s="172"/>
      <c r="BL935" s="172"/>
      <c r="BM935" s="172"/>
      <c r="BN935" s="172"/>
      <c r="BO935" s="172"/>
      <c r="BP935" s="172"/>
      <c r="BQ935" s="172"/>
      <c r="BR935" s="172"/>
      <c r="BS935" s="172"/>
      <c r="BT935" s="172"/>
      <c r="BU935" s="172"/>
      <c r="BV935" s="172"/>
      <c r="BW935" s="172"/>
      <c r="BX935" s="172"/>
      <c r="BY935" s="172"/>
      <c r="BZ935" s="172"/>
      <c r="CA935" s="172"/>
      <c r="CB935" s="172"/>
      <c r="CC935" s="172"/>
      <c r="CD935" s="172"/>
      <c r="CE935" s="172"/>
      <c r="CF935" s="172"/>
      <c r="CG935" s="172"/>
      <c r="CH935" s="172"/>
      <c r="CI935" s="172"/>
      <c r="CJ935" s="172"/>
      <c r="CK935" s="172"/>
      <c r="CL935" s="172"/>
      <c r="CM935" s="172"/>
      <c r="CN935" s="172"/>
      <c r="CO935" s="172"/>
      <c r="CP935" s="172"/>
      <c r="CQ935" s="172"/>
      <c r="CR935" s="172"/>
      <c r="CS935" s="172"/>
      <c r="CT935" s="172"/>
      <c r="CU935" s="172"/>
      <c r="CV935" s="172"/>
      <c r="CW935" s="172"/>
      <c r="CX935" s="172"/>
      <c r="CY935" s="172"/>
      <c r="CZ935" s="172"/>
    </row>
    <row r="936" spans="1:104" ht="11.25" customHeight="1" x14ac:dyDescent="0.25">
      <c r="A936" s="172"/>
      <c r="B936" s="172"/>
      <c r="C936" s="172"/>
      <c r="D936" s="172"/>
      <c r="E936" s="116"/>
      <c r="F936" s="119"/>
      <c r="G936" s="117"/>
      <c r="H936" s="116"/>
      <c r="I936" s="119"/>
      <c r="J936" s="172"/>
      <c r="K936" s="166"/>
      <c r="L936" s="166"/>
      <c r="M936" s="166"/>
      <c r="N936" s="166"/>
      <c r="O936" s="166"/>
      <c r="P936" s="166"/>
      <c r="Q936" s="166"/>
      <c r="R936" s="166"/>
      <c r="S936" s="172"/>
      <c r="T936" s="166"/>
      <c r="U936" s="166"/>
      <c r="V936" s="166"/>
      <c r="W936" s="166"/>
      <c r="X936" s="166"/>
      <c r="Y936" s="166"/>
      <c r="Z936" s="166"/>
      <c r="AA936" s="166"/>
      <c r="AB936" s="172"/>
      <c r="AC936" s="172"/>
      <c r="AD936" s="172"/>
      <c r="AE936" s="172"/>
      <c r="AF936" s="172"/>
      <c r="AG936" s="172"/>
      <c r="AH936" s="172"/>
      <c r="AI936" s="172"/>
      <c r="AJ936" s="172"/>
      <c r="AK936" s="172"/>
      <c r="AL936" s="174"/>
      <c r="AM936" s="172"/>
      <c r="AN936" s="172"/>
      <c r="AO936" s="172"/>
      <c r="AP936" s="172"/>
      <c r="AQ936" s="172"/>
      <c r="AR936" s="172"/>
      <c r="AS936" s="172"/>
      <c r="AT936" s="172"/>
      <c r="AU936" s="172"/>
      <c r="AV936" s="172"/>
      <c r="AW936" s="172"/>
      <c r="AX936" s="172"/>
      <c r="AY936" s="172"/>
      <c r="AZ936" s="172"/>
      <c r="BA936" s="172"/>
      <c r="BB936" s="172"/>
      <c r="BC936" s="172"/>
      <c r="BD936" s="172"/>
      <c r="BE936" s="172"/>
      <c r="BF936" s="172"/>
      <c r="BG936" s="172"/>
      <c r="BH936" s="172"/>
      <c r="BI936" s="172"/>
      <c r="BJ936" s="172"/>
      <c r="BK936" s="172"/>
      <c r="BL936" s="172"/>
      <c r="BM936" s="172"/>
      <c r="BN936" s="172"/>
      <c r="BO936" s="172"/>
      <c r="BP936" s="172"/>
      <c r="BQ936" s="172"/>
      <c r="BR936" s="172"/>
      <c r="BS936" s="172"/>
      <c r="BT936" s="172"/>
      <c r="BU936" s="172"/>
      <c r="BV936" s="172"/>
      <c r="BW936" s="172"/>
      <c r="BX936" s="172"/>
      <c r="BY936" s="172"/>
      <c r="BZ936" s="172"/>
      <c r="CA936" s="172"/>
      <c r="CB936" s="172"/>
      <c r="CC936" s="172"/>
      <c r="CD936" s="172"/>
      <c r="CE936" s="172"/>
      <c r="CF936" s="172"/>
      <c r="CG936" s="172"/>
      <c r="CH936" s="172"/>
      <c r="CI936" s="172"/>
      <c r="CJ936" s="172"/>
      <c r="CK936" s="172"/>
      <c r="CL936" s="172"/>
      <c r="CM936" s="172"/>
      <c r="CN936" s="172"/>
      <c r="CO936" s="172"/>
      <c r="CP936" s="172"/>
      <c r="CQ936" s="172"/>
      <c r="CR936" s="172"/>
      <c r="CS936" s="172"/>
      <c r="CT936" s="172"/>
      <c r="CU936" s="172"/>
      <c r="CV936" s="172"/>
      <c r="CW936" s="172"/>
      <c r="CX936" s="172"/>
      <c r="CY936" s="172"/>
      <c r="CZ936" s="172"/>
    </row>
    <row r="937" spans="1:104" ht="11.25" customHeight="1" x14ac:dyDescent="0.25">
      <c r="A937" s="172"/>
      <c r="B937" s="172"/>
      <c r="C937" s="172"/>
      <c r="D937" s="172"/>
      <c r="E937" s="116"/>
      <c r="F937" s="119"/>
      <c r="G937" s="117"/>
      <c r="H937" s="116"/>
      <c r="I937" s="119"/>
      <c r="J937" s="172"/>
      <c r="K937" s="166"/>
      <c r="L937" s="166"/>
      <c r="M937" s="166"/>
      <c r="N937" s="166"/>
      <c r="O937" s="166"/>
      <c r="P937" s="166"/>
      <c r="Q937" s="166"/>
      <c r="R937" s="166"/>
      <c r="S937" s="172"/>
      <c r="T937" s="166"/>
      <c r="U937" s="166"/>
      <c r="V937" s="166"/>
      <c r="W937" s="166"/>
      <c r="X937" s="166"/>
      <c r="Y937" s="166"/>
      <c r="Z937" s="166"/>
      <c r="AA937" s="166"/>
      <c r="AB937" s="172"/>
      <c r="AC937" s="172"/>
      <c r="AD937" s="172"/>
      <c r="AE937" s="172"/>
      <c r="AF937" s="172"/>
      <c r="AG937" s="172"/>
      <c r="AH937" s="172"/>
      <c r="AI937" s="172"/>
      <c r="AJ937" s="172"/>
      <c r="AK937" s="172"/>
      <c r="AL937" s="174"/>
      <c r="AM937" s="172"/>
      <c r="AN937" s="172"/>
      <c r="AO937" s="172"/>
      <c r="AP937" s="172"/>
      <c r="AQ937" s="172"/>
      <c r="AR937" s="172"/>
      <c r="AS937" s="172"/>
      <c r="AT937" s="172"/>
      <c r="AU937" s="172"/>
      <c r="AV937" s="172"/>
      <c r="AW937" s="172"/>
      <c r="AX937" s="172"/>
      <c r="AY937" s="172"/>
      <c r="AZ937" s="172"/>
      <c r="BA937" s="172"/>
      <c r="BB937" s="172"/>
      <c r="BC937" s="172"/>
      <c r="BD937" s="172"/>
      <c r="BE937" s="172"/>
      <c r="BF937" s="172"/>
      <c r="BG937" s="172"/>
      <c r="BH937" s="172"/>
      <c r="BI937" s="172"/>
      <c r="BJ937" s="172"/>
      <c r="BK937" s="172"/>
      <c r="BL937" s="172"/>
      <c r="BM937" s="172"/>
      <c r="BN937" s="172"/>
      <c r="BO937" s="172"/>
      <c r="BP937" s="172"/>
      <c r="BQ937" s="172"/>
      <c r="BR937" s="172"/>
      <c r="BS937" s="172"/>
      <c r="BT937" s="172"/>
      <c r="BU937" s="172"/>
      <c r="BV937" s="172"/>
      <c r="BW937" s="172"/>
      <c r="BX937" s="172"/>
      <c r="BY937" s="172"/>
      <c r="BZ937" s="172"/>
      <c r="CA937" s="172"/>
      <c r="CB937" s="172"/>
      <c r="CC937" s="172"/>
      <c r="CD937" s="172"/>
      <c r="CE937" s="172"/>
      <c r="CF937" s="172"/>
      <c r="CG937" s="172"/>
      <c r="CH937" s="172"/>
      <c r="CI937" s="172"/>
      <c r="CJ937" s="172"/>
      <c r="CK937" s="172"/>
      <c r="CL937" s="172"/>
      <c r="CM937" s="172"/>
      <c r="CN937" s="172"/>
      <c r="CO937" s="172"/>
      <c r="CP937" s="172"/>
      <c r="CQ937" s="172"/>
      <c r="CR937" s="172"/>
      <c r="CS937" s="172"/>
      <c r="CT937" s="172"/>
      <c r="CU937" s="172"/>
      <c r="CV937" s="172"/>
      <c r="CW937" s="172"/>
      <c r="CX937" s="172"/>
      <c r="CY937" s="172"/>
      <c r="CZ937" s="172"/>
    </row>
    <row r="938" spans="1:104" ht="11.25" customHeight="1" x14ac:dyDescent="0.25">
      <c r="A938" s="172"/>
      <c r="B938" s="172"/>
      <c r="C938" s="172"/>
      <c r="D938" s="172"/>
      <c r="E938" s="116"/>
      <c r="F938" s="119"/>
      <c r="G938" s="117"/>
      <c r="H938" s="116"/>
      <c r="I938" s="119"/>
      <c r="J938" s="172"/>
      <c r="K938" s="166"/>
      <c r="L938" s="166"/>
      <c r="M938" s="166"/>
      <c r="N938" s="166"/>
      <c r="O938" s="166"/>
      <c r="P938" s="166"/>
      <c r="Q938" s="166"/>
      <c r="R938" s="166"/>
      <c r="S938" s="172"/>
      <c r="T938" s="166"/>
      <c r="U938" s="166"/>
      <c r="V938" s="166"/>
      <c r="W938" s="166"/>
      <c r="X938" s="166"/>
      <c r="Y938" s="166"/>
      <c r="Z938" s="166"/>
      <c r="AA938" s="166"/>
      <c r="AB938" s="172"/>
      <c r="AC938" s="172"/>
      <c r="AD938" s="172"/>
      <c r="AE938" s="172"/>
      <c r="AF938" s="172"/>
      <c r="AG938" s="172"/>
      <c r="AH938" s="172"/>
      <c r="AI938" s="172"/>
      <c r="AJ938" s="172"/>
      <c r="AK938" s="172"/>
      <c r="AL938" s="174"/>
      <c r="AM938" s="172"/>
      <c r="AN938" s="172"/>
      <c r="AO938" s="172"/>
      <c r="AP938" s="172"/>
      <c r="AQ938" s="172"/>
      <c r="AR938" s="172"/>
      <c r="AS938" s="172"/>
      <c r="AT938" s="172"/>
      <c r="AU938" s="172"/>
      <c r="AV938" s="172"/>
      <c r="AW938" s="172"/>
      <c r="AX938" s="172"/>
      <c r="AY938" s="172"/>
      <c r="AZ938" s="172"/>
      <c r="BA938" s="172"/>
      <c r="BB938" s="172"/>
      <c r="BC938" s="172"/>
      <c r="BD938" s="172"/>
      <c r="BE938" s="172"/>
      <c r="BF938" s="172"/>
      <c r="BG938" s="172"/>
      <c r="BH938" s="172"/>
      <c r="BI938" s="172"/>
      <c r="BJ938" s="172"/>
      <c r="BK938" s="172"/>
      <c r="BL938" s="172"/>
      <c r="BM938" s="172"/>
      <c r="BN938" s="172"/>
      <c r="BO938" s="172"/>
      <c r="BP938" s="172"/>
      <c r="BQ938" s="172"/>
      <c r="BR938" s="172"/>
      <c r="BS938" s="172"/>
      <c r="BT938" s="172"/>
      <c r="BU938" s="172"/>
      <c r="BV938" s="172"/>
      <c r="BW938" s="172"/>
      <c r="BX938" s="172"/>
      <c r="BY938" s="172"/>
      <c r="BZ938" s="172"/>
      <c r="CA938" s="172"/>
      <c r="CB938" s="172"/>
      <c r="CC938" s="172"/>
      <c r="CD938" s="172"/>
      <c r="CE938" s="172"/>
      <c r="CF938" s="172"/>
      <c r="CG938" s="172"/>
      <c r="CH938" s="172"/>
      <c r="CI938" s="172"/>
      <c r="CJ938" s="172"/>
      <c r="CK938" s="172"/>
      <c r="CL938" s="172"/>
      <c r="CM938" s="172"/>
      <c r="CN938" s="172"/>
      <c r="CO938" s="172"/>
      <c r="CP938" s="172"/>
      <c r="CQ938" s="172"/>
      <c r="CR938" s="172"/>
      <c r="CS938" s="172"/>
      <c r="CT938" s="172"/>
      <c r="CU938" s="172"/>
      <c r="CV938" s="172"/>
      <c r="CW938" s="172"/>
      <c r="CX938" s="172"/>
      <c r="CY938" s="172"/>
      <c r="CZ938" s="172"/>
    </row>
    <row r="939" spans="1:104" ht="11.25" customHeight="1" x14ac:dyDescent="0.25">
      <c r="A939" s="172"/>
      <c r="B939" s="172"/>
      <c r="C939" s="172"/>
      <c r="D939" s="172"/>
      <c r="E939" s="116"/>
      <c r="F939" s="119"/>
      <c r="G939" s="117"/>
      <c r="H939" s="116"/>
      <c r="I939" s="119"/>
      <c r="J939" s="172"/>
      <c r="K939" s="166"/>
      <c r="L939" s="166"/>
      <c r="M939" s="166"/>
      <c r="N939" s="166"/>
      <c r="O939" s="166"/>
      <c r="P939" s="166"/>
      <c r="Q939" s="166"/>
      <c r="R939" s="166"/>
      <c r="S939" s="172"/>
      <c r="T939" s="166"/>
      <c r="U939" s="166"/>
      <c r="V939" s="166"/>
      <c r="W939" s="166"/>
      <c r="X939" s="166"/>
      <c r="Y939" s="166"/>
      <c r="Z939" s="166"/>
      <c r="AA939" s="166"/>
      <c r="AB939" s="172"/>
      <c r="AC939" s="172"/>
      <c r="AD939" s="172"/>
      <c r="AE939" s="172"/>
      <c r="AF939" s="172"/>
      <c r="AG939" s="172"/>
      <c r="AH939" s="172"/>
      <c r="AI939" s="172"/>
      <c r="AJ939" s="172"/>
      <c r="AK939" s="172"/>
      <c r="AL939" s="174"/>
      <c r="AM939" s="172"/>
      <c r="AN939" s="172"/>
      <c r="AO939" s="172"/>
      <c r="AP939" s="172"/>
      <c r="AQ939" s="172"/>
      <c r="AR939" s="172"/>
      <c r="AS939" s="172"/>
      <c r="AT939" s="172"/>
      <c r="AU939" s="172"/>
      <c r="AV939" s="172"/>
      <c r="AW939" s="172"/>
      <c r="AX939" s="172"/>
      <c r="AY939" s="172"/>
      <c r="AZ939" s="172"/>
      <c r="BA939" s="172"/>
      <c r="BB939" s="172"/>
      <c r="BC939" s="172"/>
      <c r="BD939" s="172"/>
      <c r="BE939" s="172"/>
      <c r="BF939" s="172"/>
      <c r="BG939" s="172"/>
      <c r="BH939" s="172"/>
      <c r="BI939" s="172"/>
      <c r="BJ939" s="172"/>
      <c r="BK939" s="172"/>
      <c r="BL939" s="172"/>
      <c r="BM939" s="172"/>
      <c r="BN939" s="172"/>
      <c r="BO939" s="172"/>
      <c r="BP939" s="172"/>
      <c r="BQ939" s="172"/>
      <c r="BR939" s="172"/>
      <c r="BS939" s="172"/>
      <c r="BT939" s="172"/>
      <c r="BU939" s="172"/>
      <c r="BV939" s="172"/>
      <c r="BW939" s="172"/>
      <c r="BX939" s="172"/>
      <c r="BY939" s="172"/>
      <c r="BZ939" s="172"/>
      <c r="CA939" s="172"/>
      <c r="CB939" s="172"/>
      <c r="CC939" s="172"/>
      <c r="CD939" s="172"/>
      <c r="CE939" s="172"/>
      <c r="CF939" s="172"/>
      <c r="CG939" s="172"/>
      <c r="CH939" s="172"/>
      <c r="CI939" s="172"/>
      <c r="CJ939" s="172"/>
      <c r="CK939" s="172"/>
      <c r="CL939" s="172"/>
      <c r="CM939" s="172"/>
      <c r="CN939" s="172"/>
      <c r="CO939" s="172"/>
      <c r="CP939" s="172"/>
      <c r="CQ939" s="172"/>
      <c r="CR939" s="172"/>
      <c r="CS939" s="172"/>
      <c r="CT939" s="172"/>
      <c r="CU939" s="172"/>
      <c r="CV939" s="172"/>
      <c r="CW939" s="172"/>
      <c r="CX939" s="172"/>
      <c r="CY939" s="172"/>
      <c r="CZ939" s="172"/>
    </row>
    <row r="940" spans="1:104" ht="11.25" customHeight="1" x14ac:dyDescent="0.25">
      <c r="A940" s="172"/>
      <c r="B940" s="172"/>
      <c r="C940" s="172"/>
      <c r="D940" s="172"/>
      <c r="E940" s="116"/>
      <c r="F940" s="119"/>
      <c r="G940" s="117"/>
      <c r="H940" s="116"/>
      <c r="I940" s="119"/>
      <c r="J940" s="172"/>
      <c r="K940" s="166"/>
      <c r="L940" s="166"/>
      <c r="M940" s="166"/>
      <c r="N940" s="166"/>
      <c r="O940" s="166"/>
      <c r="P940" s="166"/>
      <c r="Q940" s="166"/>
      <c r="R940" s="166"/>
      <c r="S940" s="172"/>
      <c r="T940" s="166"/>
      <c r="U940" s="166"/>
      <c r="V940" s="166"/>
      <c r="W940" s="166"/>
      <c r="X940" s="166"/>
      <c r="Y940" s="166"/>
      <c r="Z940" s="166"/>
      <c r="AA940" s="166"/>
      <c r="AB940" s="172"/>
      <c r="AC940" s="172"/>
      <c r="AD940" s="172"/>
      <c r="AE940" s="172"/>
      <c r="AF940" s="172"/>
      <c r="AG940" s="172"/>
      <c r="AH940" s="172"/>
      <c r="AI940" s="172"/>
      <c r="AJ940" s="172"/>
      <c r="AK940" s="172"/>
      <c r="AL940" s="174"/>
      <c r="AM940" s="172"/>
      <c r="AN940" s="172"/>
      <c r="AO940" s="172"/>
      <c r="AP940" s="172"/>
      <c r="AQ940" s="172"/>
      <c r="AR940" s="172"/>
      <c r="AS940" s="172"/>
      <c r="AT940" s="172"/>
      <c r="AU940" s="172"/>
      <c r="AV940" s="172"/>
      <c r="AW940" s="172"/>
      <c r="AX940" s="172"/>
      <c r="AY940" s="172"/>
      <c r="AZ940" s="172"/>
      <c r="BA940" s="172"/>
      <c r="BB940" s="172"/>
      <c r="BC940" s="172"/>
      <c r="BD940" s="172"/>
      <c r="BE940" s="172"/>
      <c r="BF940" s="172"/>
      <c r="BG940" s="172"/>
      <c r="BH940" s="172"/>
      <c r="BI940" s="172"/>
      <c r="BJ940" s="172"/>
      <c r="BK940" s="172"/>
      <c r="BL940" s="172"/>
      <c r="BM940" s="172"/>
      <c r="BN940" s="172"/>
      <c r="BO940" s="172"/>
      <c r="BP940" s="172"/>
      <c r="BQ940" s="172"/>
      <c r="BR940" s="172"/>
      <c r="BS940" s="172"/>
      <c r="BT940" s="172"/>
      <c r="BU940" s="172"/>
      <c r="BV940" s="172"/>
      <c r="BW940" s="172"/>
      <c r="BX940" s="172"/>
      <c r="BY940" s="172"/>
      <c r="BZ940" s="172"/>
      <c r="CA940" s="172"/>
      <c r="CB940" s="172"/>
      <c r="CC940" s="172"/>
      <c r="CD940" s="172"/>
      <c r="CE940" s="172"/>
      <c r="CF940" s="172"/>
      <c r="CG940" s="172"/>
      <c r="CH940" s="172"/>
      <c r="CI940" s="172"/>
      <c r="CJ940" s="172"/>
      <c r="CK940" s="172"/>
      <c r="CL940" s="172"/>
      <c r="CM940" s="172"/>
      <c r="CN940" s="172"/>
      <c r="CO940" s="172"/>
      <c r="CP940" s="172"/>
      <c r="CQ940" s="172"/>
      <c r="CR940" s="172"/>
      <c r="CS940" s="172"/>
      <c r="CT940" s="172"/>
      <c r="CU940" s="172"/>
      <c r="CV940" s="172"/>
      <c r="CW940" s="172"/>
      <c r="CX940" s="172"/>
      <c r="CY940" s="172"/>
      <c r="CZ940" s="172"/>
    </row>
    <row r="941" spans="1:104" ht="11.25" customHeight="1" x14ac:dyDescent="0.25">
      <c r="A941" s="172"/>
      <c r="B941" s="172"/>
      <c r="C941" s="172"/>
      <c r="D941" s="172"/>
      <c r="E941" s="116"/>
      <c r="F941" s="119"/>
      <c r="G941" s="117"/>
      <c r="H941" s="116"/>
      <c r="I941" s="119"/>
      <c r="J941" s="172"/>
      <c r="K941" s="166"/>
      <c r="L941" s="166"/>
      <c r="M941" s="166"/>
      <c r="N941" s="166"/>
      <c r="O941" s="166"/>
      <c r="P941" s="166"/>
      <c r="Q941" s="166"/>
      <c r="R941" s="166"/>
      <c r="S941" s="172"/>
      <c r="T941" s="166"/>
      <c r="U941" s="166"/>
      <c r="V941" s="166"/>
      <c r="W941" s="166"/>
      <c r="X941" s="166"/>
      <c r="Y941" s="166"/>
      <c r="Z941" s="166"/>
      <c r="AA941" s="166"/>
      <c r="AB941" s="172"/>
      <c r="AC941" s="172"/>
      <c r="AD941" s="172"/>
      <c r="AE941" s="172"/>
      <c r="AF941" s="172"/>
      <c r="AG941" s="172"/>
      <c r="AH941" s="172"/>
      <c r="AI941" s="172"/>
      <c r="AJ941" s="172"/>
      <c r="AK941" s="172"/>
      <c r="AL941" s="174"/>
      <c r="AM941" s="172"/>
      <c r="AN941" s="172"/>
      <c r="AO941" s="172"/>
      <c r="AP941" s="172"/>
      <c r="AQ941" s="172"/>
      <c r="AR941" s="172"/>
      <c r="AS941" s="172"/>
      <c r="AT941" s="172"/>
      <c r="AU941" s="172"/>
      <c r="AV941" s="172"/>
      <c r="AW941" s="172"/>
      <c r="AX941" s="172"/>
      <c r="AY941" s="172"/>
      <c r="AZ941" s="172"/>
      <c r="BA941" s="172"/>
      <c r="BB941" s="172"/>
      <c r="BC941" s="172"/>
      <c r="BD941" s="172"/>
      <c r="BE941" s="172"/>
      <c r="BF941" s="172"/>
      <c r="BG941" s="172"/>
      <c r="BH941" s="172"/>
      <c r="BI941" s="172"/>
      <c r="BJ941" s="172"/>
      <c r="BK941" s="172"/>
      <c r="BL941" s="172"/>
      <c r="BM941" s="172"/>
      <c r="BN941" s="172"/>
      <c r="BO941" s="172"/>
      <c r="BP941" s="172"/>
      <c r="BQ941" s="172"/>
      <c r="BR941" s="172"/>
      <c r="BS941" s="172"/>
      <c r="BT941" s="172"/>
      <c r="BU941" s="172"/>
      <c r="BV941" s="172"/>
      <c r="BW941" s="172"/>
      <c r="BX941" s="172"/>
      <c r="BY941" s="172"/>
      <c r="BZ941" s="172"/>
      <c r="CA941" s="172"/>
      <c r="CB941" s="172"/>
      <c r="CC941" s="172"/>
      <c r="CD941" s="172"/>
      <c r="CE941" s="172"/>
      <c r="CF941" s="172"/>
      <c r="CG941" s="172"/>
      <c r="CH941" s="172"/>
      <c r="CI941" s="172"/>
      <c r="CJ941" s="172"/>
      <c r="CK941" s="172"/>
      <c r="CL941" s="172"/>
      <c r="CM941" s="172"/>
      <c r="CN941" s="172"/>
      <c r="CO941" s="172"/>
      <c r="CP941" s="172"/>
      <c r="CQ941" s="172"/>
      <c r="CR941" s="172"/>
      <c r="CS941" s="172"/>
      <c r="CT941" s="172"/>
      <c r="CU941" s="172"/>
      <c r="CV941" s="172"/>
      <c r="CW941" s="172"/>
      <c r="CX941" s="172"/>
      <c r="CY941" s="172"/>
      <c r="CZ941" s="172"/>
    </row>
    <row r="942" spans="1:104" ht="11.25" customHeight="1" x14ac:dyDescent="0.25">
      <c r="A942" s="172"/>
      <c r="B942" s="172"/>
      <c r="C942" s="172"/>
      <c r="D942" s="172"/>
      <c r="E942" s="116"/>
      <c r="F942" s="119"/>
      <c r="G942" s="117"/>
      <c r="H942" s="116"/>
      <c r="I942" s="119"/>
      <c r="J942" s="172"/>
      <c r="K942" s="166"/>
      <c r="L942" s="166"/>
      <c r="M942" s="166"/>
      <c r="N942" s="166"/>
      <c r="O942" s="166"/>
      <c r="P942" s="166"/>
      <c r="Q942" s="166"/>
      <c r="R942" s="166"/>
      <c r="S942" s="172"/>
      <c r="T942" s="166"/>
      <c r="U942" s="166"/>
      <c r="V942" s="166"/>
      <c r="W942" s="166"/>
      <c r="X942" s="166"/>
      <c r="Y942" s="166"/>
      <c r="Z942" s="166"/>
      <c r="AA942" s="166"/>
      <c r="AB942" s="172"/>
      <c r="AC942" s="172"/>
      <c r="AD942" s="172"/>
      <c r="AE942" s="172"/>
      <c r="AF942" s="172"/>
      <c r="AG942" s="172"/>
      <c r="AH942" s="172"/>
      <c r="AI942" s="172"/>
      <c r="AJ942" s="172"/>
      <c r="AK942" s="172"/>
      <c r="AL942" s="174"/>
      <c r="AM942" s="172"/>
      <c r="AN942" s="172"/>
      <c r="AO942" s="172"/>
      <c r="AP942" s="172"/>
      <c r="AQ942" s="172"/>
      <c r="AR942" s="172"/>
      <c r="AS942" s="172"/>
      <c r="AT942" s="172"/>
      <c r="AU942" s="172"/>
      <c r="AV942" s="172"/>
      <c r="AW942" s="172"/>
      <c r="AX942" s="172"/>
      <c r="AY942" s="172"/>
      <c r="AZ942" s="172"/>
      <c r="BA942" s="172"/>
      <c r="BB942" s="172"/>
      <c r="BC942" s="172"/>
      <c r="BD942" s="172"/>
      <c r="BE942" s="172"/>
      <c r="BF942" s="172"/>
      <c r="BG942" s="172"/>
      <c r="BH942" s="172"/>
      <c r="BI942" s="172"/>
      <c r="BJ942" s="172"/>
      <c r="BK942" s="172"/>
      <c r="BL942" s="172"/>
      <c r="BM942" s="172"/>
      <c r="BN942" s="172"/>
      <c r="BO942" s="172"/>
      <c r="BP942" s="172"/>
      <c r="BQ942" s="172"/>
      <c r="BR942" s="172"/>
      <c r="BS942" s="172"/>
      <c r="BT942" s="172"/>
      <c r="BU942" s="172"/>
      <c r="BV942" s="172"/>
      <c r="BW942" s="172"/>
      <c r="BX942" s="172"/>
      <c r="BY942" s="172"/>
      <c r="BZ942" s="172"/>
      <c r="CA942" s="172"/>
      <c r="CB942" s="172"/>
      <c r="CC942" s="172"/>
      <c r="CD942" s="172"/>
      <c r="CE942" s="172"/>
      <c r="CF942" s="172"/>
      <c r="CG942" s="172"/>
      <c r="CH942" s="172"/>
      <c r="CI942" s="172"/>
      <c r="CJ942" s="172"/>
      <c r="CK942" s="172"/>
      <c r="CL942" s="172"/>
      <c r="CM942" s="172"/>
      <c r="CN942" s="172"/>
      <c r="CO942" s="172"/>
      <c r="CP942" s="172"/>
      <c r="CQ942" s="172"/>
      <c r="CR942" s="172"/>
      <c r="CS942" s="172"/>
      <c r="CT942" s="172"/>
      <c r="CU942" s="172"/>
      <c r="CV942" s="172"/>
      <c r="CW942" s="172"/>
      <c r="CX942" s="172"/>
      <c r="CY942" s="172"/>
      <c r="CZ942" s="172"/>
    </row>
    <row r="943" spans="1:104" ht="11.25" customHeight="1" x14ac:dyDescent="0.25">
      <c r="A943" s="172"/>
      <c r="B943" s="172"/>
      <c r="C943" s="172"/>
      <c r="D943" s="172"/>
      <c r="E943" s="116"/>
      <c r="F943" s="119"/>
      <c r="G943" s="117"/>
      <c r="H943" s="116"/>
      <c r="I943" s="119"/>
      <c r="J943" s="172"/>
      <c r="K943" s="166"/>
      <c r="L943" s="166"/>
      <c r="M943" s="166"/>
      <c r="N943" s="166"/>
      <c r="O943" s="166"/>
      <c r="P943" s="166"/>
      <c r="Q943" s="166"/>
      <c r="R943" s="166"/>
      <c r="S943" s="172"/>
      <c r="T943" s="166"/>
      <c r="U943" s="166"/>
      <c r="V943" s="166"/>
      <c r="W943" s="166"/>
      <c r="X943" s="166"/>
      <c r="Y943" s="166"/>
      <c r="Z943" s="166"/>
      <c r="AA943" s="166"/>
      <c r="AB943" s="172"/>
      <c r="AC943" s="172"/>
      <c r="AD943" s="172"/>
      <c r="AE943" s="172"/>
      <c r="AF943" s="172"/>
      <c r="AG943" s="172"/>
      <c r="AH943" s="172"/>
      <c r="AI943" s="172"/>
      <c r="AJ943" s="172"/>
      <c r="AK943" s="172"/>
      <c r="AL943" s="174"/>
      <c r="AM943" s="172"/>
      <c r="AN943" s="172"/>
      <c r="AO943" s="172"/>
      <c r="AP943" s="172"/>
      <c r="AQ943" s="172"/>
      <c r="AR943" s="172"/>
      <c r="AS943" s="172"/>
      <c r="AT943" s="172"/>
      <c r="AU943" s="172"/>
      <c r="AV943" s="172"/>
      <c r="AW943" s="172"/>
      <c r="AX943" s="172"/>
      <c r="AY943" s="172"/>
      <c r="AZ943" s="172"/>
      <c r="BA943" s="172"/>
      <c r="BB943" s="172"/>
      <c r="BC943" s="172"/>
      <c r="BD943" s="172"/>
      <c r="BE943" s="172"/>
      <c r="BF943" s="172"/>
      <c r="BG943" s="172"/>
      <c r="BH943" s="172"/>
      <c r="BI943" s="172"/>
      <c r="BJ943" s="172"/>
      <c r="BK943" s="172"/>
      <c r="BL943" s="172"/>
      <c r="BM943" s="172"/>
      <c r="BN943" s="172"/>
      <c r="BO943" s="172"/>
      <c r="BP943" s="172"/>
      <c r="BQ943" s="172"/>
      <c r="BR943" s="172"/>
      <c r="BS943" s="172"/>
      <c r="BT943" s="172"/>
      <c r="BU943" s="172"/>
      <c r="BV943" s="172"/>
      <c r="BW943" s="172"/>
      <c r="BX943" s="172"/>
      <c r="BY943" s="172"/>
      <c r="BZ943" s="172"/>
      <c r="CA943" s="172"/>
      <c r="CB943" s="172"/>
      <c r="CC943" s="172"/>
      <c r="CD943" s="172"/>
      <c r="CE943" s="172"/>
      <c r="CF943" s="172"/>
      <c r="CG943" s="172"/>
      <c r="CH943" s="172"/>
      <c r="CI943" s="172"/>
      <c r="CJ943" s="172"/>
      <c r="CK943" s="172"/>
      <c r="CL943" s="172"/>
      <c r="CM943" s="172"/>
      <c r="CN943" s="172"/>
      <c r="CO943" s="172"/>
      <c r="CP943" s="172"/>
      <c r="CQ943" s="172"/>
      <c r="CR943" s="172"/>
      <c r="CS943" s="172"/>
      <c r="CT943" s="172"/>
      <c r="CU943" s="172"/>
      <c r="CV943" s="172"/>
      <c r="CW943" s="172"/>
      <c r="CX943" s="172"/>
      <c r="CY943" s="172"/>
      <c r="CZ943" s="172"/>
    </row>
    <row r="944" spans="1:104" ht="11.25" customHeight="1" x14ac:dyDescent="0.25">
      <c r="A944" s="172"/>
      <c r="B944" s="172"/>
      <c r="C944" s="172"/>
      <c r="D944" s="172"/>
      <c r="E944" s="116"/>
      <c r="F944" s="119"/>
      <c r="G944" s="117"/>
      <c r="H944" s="116"/>
      <c r="I944" s="119"/>
      <c r="J944" s="172"/>
      <c r="K944" s="166"/>
      <c r="L944" s="166"/>
      <c r="M944" s="166"/>
      <c r="N944" s="166"/>
      <c r="O944" s="166"/>
      <c r="P944" s="166"/>
      <c r="Q944" s="166"/>
      <c r="R944" s="166"/>
      <c r="S944" s="172"/>
      <c r="T944" s="166"/>
      <c r="U944" s="166"/>
      <c r="V944" s="166"/>
      <c r="W944" s="166"/>
      <c r="X944" s="166"/>
      <c r="Y944" s="166"/>
      <c r="Z944" s="166"/>
      <c r="AA944" s="166"/>
      <c r="AB944" s="172"/>
      <c r="AC944" s="172"/>
      <c r="AD944" s="172"/>
      <c r="AE944" s="172"/>
      <c r="AF944" s="172"/>
      <c r="AG944" s="172"/>
      <c r="AH944" s="172"/>
      <c r="AI944" s="172"/>
      <c r="AJ944" s="172"/>
      <c r="AK944" s="172"/>
      <c r="AL944" s="174"/>
      <c r="AM944" s="172"/>
      <c r="AN944" s="172"/>
      <c r="AO944" s="172"/>
      <c r="AP944" s="172"/>
      <c r="AQ944" s="172"/>
      <c r="AR944" s="172"/>
      <c r="AS944" s="172"/>
      <c r="AT944" s="172"/>
      <c r="AU944" s="172"/>
      <c r="AV944" s="172"/>
      <c r="AW944" s="172"/>
      <c r="AX944" s="172"/>
      <c r="AY944" s="172"/>
      <c r="AZ944" s="172"/>
      <c r="BA944" s="172"/>
      <c r="BB944" s="172"/>
      <c r="BC944" s="172"/>
      <c r="BD944" s="172"/>
      <c r="BE944" s="172"/>
      <c r="BF944" s="172"/>
      <c r="BG944" s="172"/>
      <c r="BH944" s="172"/>
      <c r="BI944" s="172"/>
      <c r="BJ944" s="172"/>
      <c r="BK944" s="172"/>
      <c r="BL944" s="172"/>
      <c r="BM944" s="172"/>
      <c r="BN944" s="172"/>
      <c r="BO944" s="172"/>
      <c r="BP944" s="172"/>
      <c r="BQ944" s="172"/>
      <c r="BR944" s="172"/>
      <c r="BS944" s="172"/>
      <c r="BT944" s="172"/>
      <c r="BU944" s="172"/>
      <c r="BV944" s="172"/>
      <c r="BW944" s="172"/>
      <c r="BX944" s="172"/>
      <c r="BY944" s="172"/>
      <c r="BZ944" s="172"/>
      <c r="CA944" s="172"/>
      <c r="CB944" s="172"/>
      <c r="CC944" s="172"/>
      <c r="CD944" s="172"/>
      <c r="CE944" s="172"/>
      <c r="CF944" s="172"/>
      <c r="CG944" s="172"/>
      <c r="CH944" s="172"/>
      <c r="CI944" s="172"/>
      <c r="CJ944" s="172"/>
      <c r="CK944" s="172"/>
      <c r="CL944" s="172"/>
      <c r="CM944" s="172"/>
      <c r="CN944" s="172"/>
      <c r="CO944" s="172"/>
      <c r="CP944" s="172"/>
      <c r="CQ944" s="172"/>
      <c r="CR944" s="172"/>
      <c r="CS944" s="172"/>
      <c r="CT944" s="172"/>
      <c r="CU944" s="172"/>
      <c r="CV944" s="172"/>
      <c r="CW944" s="172"/>
      <c r="CX944" s="172"/>
      <c r="CY944" s="172"/>
      <c r="CZ944" s="172"/>
    </row>
    <row r="945" spans="1:104" ht="11.25" customHeight="1" x14ac:dyDescent="0.25">
      <c r="A945" s="172"/>
      <c r="B945" s="172"/>
      <c r="C945" s="172"/>
      <c r="D945" s="172"/>
      <c r="E945" s="116"/>
      <c r="F945" s="119"/>
      <c r="G945" s="117"/>
      <c r="H945" s="116"/>
      <c r="I945" s="119"/>
      <c r="J945" s="172"/>
      <c r="K945" s="166"/>
      <c r="L945" s="166"/>
      <c r="M945" s="166"/>
      <c r="N945" s="166"/>
      <c r="O945" s="166"/>
      <c r="P945" s="166"/>
      <c r="Q945" s="166"/>
      <c r="R945" s="166"/>
      <c r="S945" s="172"/>
      <c r="T945" s="166"/>
      <c r="U945" s="166"/>
      <c r="V945" s="166"/>
      <c r="W945" s="166"/>
      <c r="X945" s="166"/>
      <c r="Y945" s="166"/>
      <c r="Z945" s="166"/>
      <c r="AA945" s="166"/>
      <c r="AB945" s="172"/>
      <c r="AC945" s="172"/>
      <c r="AD945" s="172"/>
      <c r="AE945" s="172"/>
      <c r="AF945" s="172"/>
      <c r="AG945" s="172"/>
      <c r="AH945" s="172"/>
      <c r="AI945" s="172"/>
      <c r="AJ945" s="172"/>
      <c r="AK945" s="172"/>
      <c r="AL945" s="174"/>
      <c r="AM945" s="172"/>
      <c r="AN945" s="172"/>
      <c r="AO945" s="172"/>
      <c r="AP945" s="172"/>
      <c r="AQ945" s="172"/>
      <c r="AR945" s="172"/>
      <c r="AS945" s="172"/>
      <c r="AT945" s="172"/>
      <c r="AU945" s="172"/>
      <c r="AV945" s="172"/>
      <c r="AW945" s="172"/>
      <c r="AX945" s="172"/>
      <c r="AY945" s="172"/>
      <c r="AZ945" s="172"/>
      <c r="BA945" s="172"/>
      <c r="BB945" s="172"/>
      <c r="BC945" s="172"/>
      <c r="BD945" s="172"/>
      <c r="BE945" s="172"/>
      <c r="BF945" s="172"/>
      <c r="BG945" s="172"/>
      <c r="BH945" s="172"/>
      <c r="BI945" s="172"/>
      <c r="BJ945" s="172"/>
      <c r="BK945" s="172"/>
      <c r="BL945" s="172"/>
      <c r="BM945" s="172"/>
      <c r="BN945" s="172"/>
      <c r="BO945" s="172"/>
      <c r="BP945" s="172"/>
      <c r="BQ945" s="172"/>
      <c r="BR945" s="172"/>
      <c r="BS945" s="172"/>
      <c r="BT945" s="172"/>
      <c r="BU945" s="172"/>
      <c r="BV945" s="172"/>
      <c r="BW945" s="172"/>
      <c r="BX945" s="172"/>
      <c r="BY945" s="172"/>
      <c r="BZ945" s="172"/>
      <c r="CA945" s="172"/>
      <c r="CB945" s="172"/>
      <c r="CC945" s="172"/>
      <c r="CD945" s="172"/>
      <c r="CE945" s="172"/>
      <c r="CF945" s="172"/>
      <c r="CG945" s="172"/>
      <c r="CH945" s="172"/>
      <c r="CI945" s="172"/>
      <c r="CJ945" s="172"/>
      <c r="CK945" s="172"/>
      <c r="CL945" s="172"/>
      <c r="CM945" s="172"/>
      <c r="CN945" s="172"/>
      <c r="CO945" s="172"/>
      <c r="CP945" s="172"/>
      <c r="CQ945" s="172"/>
      <c r="CR945" s="172"/>
      <c r="CS945" s="172"/>
      <c r="CT945" s="172"/>
      <c r="CU945" s="172"/>
      <c r="CV945" s="172"/>
      <c r="CW945" s="172"/>
      <c r="CX945" s="172"/>
      <c r="CY945" s="172"/>
      <c r="CZ945" s="172"/>
    </row>
    <row r="946" spans="1:104" ht="11.25" customHeight="1" x14ac:dyDescent="0.25">
      <c r="A946" s="172"/>
      <c r="B946" s="172"/>
      <c r="C946" s="172"/>
      <c r="D946" s="172"/>
      <c r="E946" s="116"/>
      <c r="F946" s="119"/>
      <c r="G946" s="117"/>
      <c r="H946" s="116"/>
      <c r="I946" s="119"/>
      <c r="J946" s="172"/>
      <c r="K946" s="166"/>
      <c r="L946" s="166"/>
      <c r="M946" s="166"/>
      <c r="N946" s="166"/>
      <c r="O946" s="166"/>
      <c r="P946" s="166"/>
      <c r="Q946" s="166"/>
      <c r="R946" s="166"/>
      <c r="S946" s="172"/>
      <c r="T946" s="166"/>
      <c r="U946" s="166"/>
      <c r="V946" s="166"/>
      <c r="W946" s="166"/>
      <c r="X946" s="166"/>
      <c r="Y946" s="166"/>
      <c r="Z946" s="166"/>
      <c r="AA946" s="166"/>
      <c r="AB946" s="172"/>
      <c r="AC946" s="172"/>
      <c r="AD946" s="172"/>
      <c r="AE946" s="172"/>
      <c r="AF946" s="172"/>
      <c r="AG946" s="172"/>
      <c r="AH946" s="172"/>
      <c r="AI946" s="172"/>
      <c r="AJ946" s="172"/>
      <c r="AK946" s="172"/>
      <c r="AL946" s="174"/>
      <c r="AM946" s="172"/>
      <c r="AN946" s="172"/>
      <c r="AO946" s="172"/>
      <c r="AP946" s="172"/>
      <c r="AQ946" s="172"/>
      <c r="AR946" s="172"/>
      <c r="AS946" s="172"/>
      <c r="AT946" s="172"/>
      <c r="AU946" s="172"/>
      <c r="AV946" s="172"/>
      <c r="AW946" s="172"/>
      <c r="AX946" s="172"/>
      <c r="AY946" s="172"/>
      <c r="AZ946" s="172"/>
      <c r="BA946" s="172"/>
      <c r="BB946" s="172"/>
      <c r="BC946" s="172"/>
      <c r="BD946" s="172"/>
      <c r="BE946" s="172"/>
      <c r="BF946" s="172"/>
      <c r="BG946" s="172"/>
      <c r="BH946" s="172"/>
      <c r="BI946" s="172"/>
      <c r="BJ946" s="172"/>
      <c r="BK946" s="172"/>
      <c r="BL946" s="172"/>
      <c r="BM946" s="172"/>
      <c r="BN946" s="172"/>
      <c r="BO946" s="172"/>
      <c r="BP946" s="172"/>
      <c r="BQ946" s="172"/>
      <c r="BR946" s="172"/>
      <c r="BS946" s="172"/>
      <c r="BT946" s="172"/>
      <c r="BU946" s="172"/>
      <c r="BV946" s="172"/>
      <c r="BW946" s="172"/>
      <c r="BX946" s="172"/>
      <c r="BY946" s="172"/>
      <c r="BZ946" s="172"/>
      <c r="CA946" s="172"/>
      <c r="CB946" s="172"/>
      <c r="CC946" s="172"/>
      <c r="CD946" s="172"/>
      <c r="CE946" s="172"/>
      <c r="CF946" s="172"/>
      <c r="CG946" s="172"/>
      <c r="CH946" s="172"/>
      <c r="CI946" s="172"/>
      <c r="CJ946" s="172"/>
      <c r="CK946" s="172"/>
      <c r="CL946" s="172"/>
      <c r="CM946" s="172"/>
      <c r="CN946" s="172"/>
      <c r="CO946" s="172"/>
      <c r="CP946" s="172"/>
      <c r="CQ946" s="172"/>
      <c r="CR946" s="172"/>
      <c r="CS946" s="172"/>
      <c r="CT946" s="172"/>
      <c r="CU946" s="172"/>
      <c r="CV946" s="172"/>
      <c r="CW946" s="172"/>
      <c r="CX946" s="172"/>
      <c r="CY946" s="172"/>
      <c r="CZ946" s="172"/>
    </row>
    <row r="947" spans="1:104" ht="11.25" customHeight="1" x14ac:dyDescent="0.25">
      <c r="A947" s="172"/>
      <c r="B947" s="172"/>
      <c r="C947" s="172"/>
      <c r="D947" s="172"/>
      <c r="E947" s="116"/>
      <c r="F947" s="119"/>
      <c r="G947" s="117"/>
      <c r="H947" s="116"/>
      <c r="I947" s="119"/>
      <c r="J947" s="172"/>
      <c r="K947" s="166"/>
      <c r="L947" s="166"/>
      <c r="M947" s="166"/>
      <c r="N947" s="166"/>
      <c r="O947" s="166"/>
      <c r="P947" s="166"/>
      <c r="Q947" s="166"/>
      <c r="R947" s="166"/>
      <c r="S947" s="172"/>
      <c r="T947" s="166"/>
      <c r="U947" s="166"/>
      <c r="V947" s="166"/>
      <c r="W947" s="166"/>
      <c r="X947" s="166"/>
      <c r="Y947" s="166"/>
      <c r="Z947" s="166"/>
      <c r="AA947" s="166"/>
      <c r="AB947" s="172"/>
      <c r="AC947" s="172"/>
      <c r="AD947" s="172"/>
      <c r="AE947" s="172"/>
      <c r="AF947" s="172"/>
      <c r="AG947" s="172"/>
      <c r="AH947" s="172"/>
      <c r="AI947" s="172"/>
      <c r="AJ947" s="172"/>
      <c r="AK947" s="172"/>
      <c r="AL947" s="174"/>
      <c r="AM947" s="172"/>
      <c r="AN947" s="172"/>
      <c r="AO947" s="172"/>
      <c r="AP947" s="172"/>
      <c r="AQ947" s="172"/>
      <c r="AR947" s="172"/>
      <c r="AS947" s="172"/>
      <c r="AT947" s="172"/>
      <c r="AU947" s="172"/>
      <c r="AV947" s="172"/>
      <c r="AW947" s="172"/>
      <c r="AX947" s="172"/>
      <c r="AY947" s="172"/>
      <c r="AZ947" s="172"/>
      <c r="BA947" s="172"/>
      <c r="BB947" s="172"/>
      <c r="BC947" s="172"/>
      <c r="BD947" s="172"/>
      <c r="BE947" s="172"/>
      <c r="BF947" s="172"/>
      <c r="BG947" s="172"/>
      <c r="BH947" s="172"/>
      <c r="BI947" s="172"/>
      <c r="BJ947" s="172"/>
      <c r="BK947" s="172"/>
      <c r="BL947" s="172"/>
      <c r="BM947" s="172"/>
      <c r="BN947" s="172"/>
      <c r="BO947" s="172"/>
      <c r="BP947" s="172"/>
      <c r="BQ947" s="172"/>
      <c r="BR947" s="172"/>
      <c r="BS947" s="172"/>
      <c r="BT947" s="172"/>
      <c r="BU947" s="172"/>
      <c r="BV947" s="172"/>
      <c r="BW947" s="172"/>
      <c r="BX947" s="172"/>
      <c r="BY947" s="172"/>
      <c r="BZ947" s="172"/>
      <c r="CA947" s="172"/>
      <c r="CB947" s="172"/>
      <c r="CC947" s="172"/>
      <c r="CD947" s="172"/>
      <c r="CE947" s="172"/>
      <c r="CF947" s="172"/>
      <c r="CG947" s="172"/>
      <c r="CH947" s="172"/>
      <c r="CI947" s="172"/>
      <c r="CJ947" s="172"/>
      <c r="CK947" s="172"/>
      <c r="CL947" s="172"/>
      <c r="CM947" s="172"/>
      <c r="CN947" s="172"/>
      <c r="CO947" s="172"/>
      <c r="CP947" s="172"/>
      <c r="CQ947" s="172"/>
      <c r="CR947" s="172"/>
      <c r="CS947" s="172"/>
      <c r="CT947" s="172"/>
      <c r="CU947" s="172"/>
      <c r="CV947" s="172"/>
      <c r="CW947" s="172"/>
      <c r="CX947" s="172"/>
      <c r="CY947" s="172"/>
      <c r="CZ947" s="172"/>
    </row>
    <row r="948" spans="1:104" ht="11.25" customHeight="1" x14ac:dyDescent="0.25">
      <c r="A948" s="172"/>
      <c r="B948" s="172"/>
      <c r="C948" s="172"/>
      <c r="D948" s="172"/>
      <c r="E948" s="116"/>
      <c r="F948" s="119"/>
      <c r="G948" s="117"/>
      <c r="H948" s="116"/>
      <c r="I948" s="119"/>
      <c r="J948" s="172"/>
      <c r="K948" s="166"/>
      <c r="L948" s="166"/>
      <c r="M948" s="166"/>
      <c r="N948" s="166"/>
      <c r="O948" s="166"/>
      <c r="P948" s="166"/>
      <c r="Q948" s="166"/>
      <c r="R948" s="166"/>
      <c r="S948" s="172"/>
      <c r="T948" s="166"/>
      <c r="U948" s="166"/>
      <c r="V948" s="166"/>
      <c r="W948" s="166"/>
      <c r="X948" s="166"/>
      <c r="Y948" s="166"/>
      <c r="Z948" s="166"/>
      <c r="AA948" s="166"/>
      <c r="AB948" s="172"/>
      <c r="AC948" s="172"/>
      <c r="AD948" s="172"/>
      <c r="AE948" s="172"/>
      <c r="AF948" s="172"/>
      <c r="AG948" s="172"/>
      <c r="AH948" s="172"/>
      <c r="AI948" s="172"/>
      <c r="AJ948" s="172"/>
      <c r="AK948" s="172"/>
      <c r="AL948" s="174"/>
      <c r="AM948" s="172"/>
      <c r="AN948" s="172"/>
      <c r="AO948" s="172"/>
      <c r="AP948" s="172"/>
      <c r="AQ948" s="172"/>
      <c r="AR948" s="172"/>
      <c r="AS948" s="172"/>
      <c r="AT948" s="172"/>
      <c r="AU948" s="172"/>
      <c r="AV948" s="172"/>
      <c r="AW948" s="172"/>
      <c r="AX948" s="172"/>
      <c r="AY948" s="172"/>
      <c r="AZ948" s="172"/>
      <c r="BA948" s="172"/>
      <c r="BB948" s="172"/>
      <c r="BC948" s="172"/>
      <c r="BD948" s="172"/>
      <c r="BE948" s="172"/>
      <c r="BF948" s="172"/>
      <c r="BG948" s="172"/>
      <c r="BH948" s="172"/>
      <c r="BI948" s="172"/>
      <c r="BJ948" s="172"/>
      <c r="BK948" s="172"/>
      <c r="BL948" s="172"/>
      <c r="BM948" s="172"/>
      <c r="BN948" s="172"/>
      <c r="BO948" s="172"/>
      <c r="BP948" s="172"/>
      <c r="BQ948" s="172"/>
      <c r="BR948" s="172"/>
      <c r="BS948" s="172"/>
      <c r="BT948" s="172"/>
      <c r="BU948" s="172"/>
      <c r="BV948" s="172"/>
      <c r="BW948" s="172"/>
      <c r="BX948" s="172"/>
      <c r="BY948" s="172"/>
      <c r="BZ948" s="172"/>
      <c r="CA948" s="172"/>
      <c r="CB948" s="172"/>
      <c r="CC948" s="172"/>
      <c r="CD948" s="172"/>
      <c r="CE948" s="172"/>
      <c r="CF948" s="172"/>
      <c r="CG948" s="172"/>
      <c r="CH948" s="172"/>
      <c r="CI948" s="172"/>
      <c r="CJ948" s="172"/>
      <c r="CK948" s="172"/>
      <c r="CL948" s="172"/>
      <c r="CM948" s="172"/>
      <c r="CN948" s="172"/>
      <c r="CO948" s="172"/>
      <c r="CP948" s="172"/>
      <c r="CQ948" s="172"/>
      <c r="CR948" s="172"/>
      <c r="CS948" s="172"/>
      <c r="CT948" s="172"/>
      <c r="CU948" s="172"/>
      <c r="CV948" s="172"/>
      <c r="CW948" s="172"/>
      <c r="CX948" s="172"/>
      <c r="CY948" s="172"/>
      <c r="CZ948" s="172"/>
    </row>
    <row r="949" spans="1:104" ht="11.25" customHeight="1" x14ac:dyDescent="0.25">
      <c r="A949" s="172"/>
      <c r="B949" s="172"/>
      <c r="C949" s="172"/>
      <c r="D949" s="172"/>
      <c r="E949" s="116"/>
      <c r="F949" s="119"/>
      <c r="G949" s="117"/>
      <c r="H949" s="116"/>
      <c r="I949" s="119"/>
      <c r="J949" s="172"/>
      <c r="K949" s="166"/>
      <c r="L949" s="166"/>
      <c r="M949" s="166"/>
      <c r="N949" s="166"/>
      <c r="O949" s="166"/>
      <c r="P949" s="166"/>
      <c r="Q949" s="166"/>
      <c r="R949" s="166"/>
      <c r="S949" s="172"/>
      <c r="T949" s="166"/>
      <c r="U949" s="166"/>
      <c r="V949" s="166"/>
      <c r="W949" s="166"/>
      <c r="X949" s="166"/>
      <c r="Y949" s="166"/>
      <c r="Z949" s="166"/>
      <c r="AA949" s="166"/>
      <c r="AB949" s="172"/>
      <c r="AC949" s="172"/>
      <c r="AD949" s="172"/>
      <c r="AE949" s="172"/>
      <c r="AF949" s="172"/>
      <c r="AG949" s="172"/>
      <c r="AH949" s="172"/>
      <c r="AI949" s="172"/>
      <c r="AJ949" s="172"/>
      <c r="AK949" s="172"/>
      <c r="AL949" s="174"/>
      <c r="AM949" s="172"/>
      <c r="AN949" s="172"/>
      <c r="AO949" s="172"/>
      <c r="AP949" s="172"/>
      <c r="AQ949" s="172"/>
      <c r="AR949" s="172"/>
      <c r="AS949" s="172"/>
      <c r="AT949" s="172"/>
      <c r="AU949" s="172"/>
      <c r="AV949" s="172"/>
      <c r="AW949" s="172"/>
      <c r="AX949" s="172"/>
      <c r="AY949" s="172"/>
      <c r="AZ949" s="172"/>
      <c r="BA949" s="172"/>
      <c r="BB949" s="172"/>
      <c r="BC949" s="172"/>
      <c r="BD949" s="172"/>
      <c r="BE949" s="172"/>
      <c r="BF949" s="172"/>
      <c r="BG949" s="172"/>
      <c r="BH949" s="172"/>
      <c r="BI949" s="172"/>
      <c r="BJ949" s="172"/>
      <c r="BK949" s="172"/>
      <c r="BL949" s="172"/>
      <c r="BM949" s="172"/>
      <c r="BN949" s="172"/>
      <c r="BO949" s="172"/>
      <c r="BP949" s="172"/>
      <c r="BQ949" s="172"/>
      <c r="BR949" s="172"/>
      <c r="BS949" s="172"/>
      <c r="BT949" s="172"/>
      <c r="BU949" s="172"/>
      <c r="BV949" s="172"/>
      <c r="BW949" s="172"/>
      <c r="BX949" s="172"/>
      <c r="BY949" s="172"/>
      <c r="BZ949" s="172"/>
      <c r="CA949" s="172"/>
      <c r="CB949" s="172"/>
      <c r="CC949" s="172"/>
      <c r="CD949" s="172"/>
      <c r="CE949" s="172"/>
      <c r="CF949" s="172"/>
      <c r="CG949" s="172"/>
      <c r="CH949" s="172"/>
      <c r="CI949" s="172"/>
      <c r="CJ949" s="172"/>
      <c r="CK949" s="172"/>
      <c r="CL949" s="172"/>
      <c r="CM949" s="172"/>
      <c r="CN949" s="172"/>
      <c r="CO949" s="172"/>
      <c r="CP949" s="172"/>
      <c r="CQ949" s="172"/>
      <c r="CR949" s="172"/>
      <c r="CS949" s="172"/>
      <c r="CT949" s="172"/>
      <c r="CU949" s="172"/>
      <c r="CV949" s="172"/>
      <c r="CW949" s="172"/>
      <c r="CX949" s="172"/>
      <c r="CY949" s="172"/>
      <c r="CZ949" s="172"/>
    </row>
    <row r="950" spans="1:104" ht="11.25" customHeight="1" x14ac:dyDescent="0.25">
      <c r="A950" s="172"/>
      <c r="B950" s="172"/>
      <c r="C950" s="172"/>
      <c r="D950" s="172"/>
      <c r="E950" s="116"/>
      <c r="F950" s="119"/>
      <c r="G950" s="117"/>
      <c r="H950" s="116"/>
      <c r="I950" s="119"/>
      <c r="J950" s="172"/>
      <c r="K950" s="166"/>
      <c r="L950" s="166"/>
      <c r="M950" s="166"/>
      <c r="N950" s="166"/>
      <c r="O950" s="166"/>
      <c r="P950" s="166"/>
      <c r="Q950" s="166"/>
      <c r="R950" s="166"/>
      <c r="S950" s="172"/>
      <c r="T950" s="166"/>
      <c r="U950" s="166"/>
      <c r="V950" s="166"/>
      <c r="W950" s="166"/>
      <c r="X950" s="166"/>
      <c r="Y950" s="166"/>
      <c r="Z950" s="166"/>
      <c r="AA950" s="166"/>
      <c r="AB950" s="172"/>
      <c r="AC950" s="172"/>
      <c r="AD950" s="172"/>
      <c r="AE950" s="172"/>
      <c r="AF950" s="172"/>
      <c r="AG950" s="172"/>
      <c r="AH950" s="172"/>
      <c r="AI950" s="172"/>
      <c r="AJ950" s="172"/>
      <c r="AK950" s="172"/>
      <c r="AL950" s="174"/>
      <c r="AM950" s="172"/>
      <c r="AN950" s="172"/>
      <c r="AO950" s="172"/>
      <c r="AP950" s="172"/>
      <c r="AQ950" s="172"/>
      <c r="AR950" s="172"/>
      <c r="AS950" s="172"/>
      <c r="AT950" s="172"/>
      <c r="AU950" s="172"/>
      <c r="AV950" s="172"/>
      <c r="AW950" s="172"/>
      <c r="AX950" s="172"/>
      <c r="AY950" s="172"/>
      <c r="AZ950" s="172"/>
      <c r="BA950" s="172"/>
      <c r="BB950" s="172"/>
      <c r="BC950" s="172"/>
      <c r="BD950" s="172"/>
      <c r="BE950" s="172"/>
      <c r="BF950" s="172"/>
      <c r="BG950" s="172"/>
      <c r="BH950" s="172"/>
      <c r="BI950" s="172"/>
      <c r="BJ950" s="172"/>
      <c r="BK950" s="172"/>
      <c r="BL950" s="172"/>
      <c r="BM950" s="172"/>
      <c r="BN950" s="172"/>
      <c r="BO950" s="172"/>
      <c r="BP950" s="172"/>
      <c r="BQ950" s="172"/>
      <c r="BR950" s="172"/>
      <c r="BS950" s="172"/>
      <c r="BT950" s="172"/>
      <c r="BU950" s="172"/>
      <c r="BV950" s="172"/>
      <c r="BW950" s="172"/>
      <c r="BX950" s="172"/>
      <c r="BY950" s="172"/>
      <c r="BZ950" s="172"/>
      <c r="CA950" s="172"/>
      <c r="CB950" s="172"/>
      <c r="CC950" s="172"/>
      <c r="CD950" s="172"/>
      <c r="CE950" s="172"/>
      <c r="CF950" s="172"/>
      <c r="CG950" s="172"/>
      <c r="CH950" s="172"/>
      <c r="CI950" s="172"/>
      <c r="CJ950" s="172"/>
      <c r="CK950" s="172"/>
      <c r="CL950" s="172"/>
      <c r="CM950" s="172"/>
      <c r="CN950" s="172"/>
      <c r="CO950" s="172"/>
      <c r="CP950" s="172"/>
      <c r="CQ950" s="172"/>
      <c r="CR950" s="172"/>
      <c r="CS950" s="172"/>
      <c r="CT950" s="172"/>
      <c r="CU950" s="172"/>
      <c r="CV950" s="172"/>
      <c r="CW950" s="172"/>
      <c r="CX950" s="172"/>
      <c r="CY950" s="172"/>
      <c r="CZ950" s="172"/>
    </row>
    <row r="951" spans="1:104" ht="11.25" customHeight="1" x14ac:dyDescent="0.25">
      <c r="A951" s="172"/>
      <c r="B951" s="172"/>
      <c r="C951" s="172"/>
      <c r="D951" s="172"/>
      <c r="E951" s="116"/>
      <c r="F951" s="119"/>
      <c r="G951" s="117"/>
      <c r="H951" s="116"/>
      <c r="I951" s="119"/>
      <c r="J951" s="172"/>
      <c r="K951" s="166"/>
      <c r="L951" s="166"/>
      <c r="M951" s="166"/>
      <c r="N951" s="166"/>
      <c r="O951" s="166"/>
      <c r="P951" s="166"/>
      <c r="Q951" s="166"/>
      <c r="R951" s="166"/>
      <c r="S951" s="172"/>
      <c r="T951" s="166"/>
      <c r="U951" s="166"/>
      <c r="V951" s="166"/>
      <c r="W951" s="166"/>
      <c r="X951" s="166"/>
      <c r="Y951" s="166"/>
      <c r="Z951" s="166"/>
      <c r="AA951" s="166"/>
      <c r="AB951" s="172"/>
      <c r="AC951" s="172"/>
      <c r="AD951" s="172"/>
      <c r="AE951" s="172"/>
      <c r="AF951" s="172"/>
      <c r="AG951" s="172"/>
      <c r="AH951" s="172"/>
      <c r="AI951" s="172"/>
      <c r="AJ951" s="172"/>
      <c r="AK951" s="172"/>
      <c r="AL951" s="174"/>
      <c r="AM951" s="172"/>
      <c r="AN951" s="172"/>
      <c r="AO951" s="172"/>
      <c r="AP951" s="172"/>
      <c r="AQ951" s="172"/>
      <c r="AR951" s="172"/>
      <c r="AS951" s="172"/>
      <c r="AT951" s="172"/>
      <c r="AU951" s="172"/>
      <c r="AV951" s="172"/>
      <c r="AW951" s="172"/>
      <c r="AX951" s="172"/>
      <c r="AY951" s="172"/>
      <c r="AZ951" s="172"/>
      <c r="BA951" s="172"/>
      <c r="BB951" s="172"/>
      <c r="BC951" s="172"/>
      <c r="BD951" s="172"/>
      <c r="BE951" s="172"/>
      <c r="BF951" s="172"/>
      <c r="BG951" s="172"/>
      <c r="BH951" s="172"/>
      <c r="BI951" s="172"/>
      <c r="BJ951" s="172"/>
      <c r="BK951" s="172"/>
      <c r="BL951" s="172"/>
      <c r="BM951" s="172"/>
      <c r="BN951" s="172"/>
      <c r="BO951" s="172"/>
      <c r="BP951" s="172"/>
      <c r="BQ951" s="172"/>
      <c r="BR951" s="172"/>
      <c r="BS951" s="172"/>
      <c r="BT951" s="172"/>
      <c r="BU951" s="172"/>
      <c r="BV951" s="172"/>
      <c r="BW951" s="172"/>
      <c r="BX951" s="172"/>
      <c r="BY951" s="172"/>
      <c r="BZ951" s="172"/>
      <c r="CA951" s="172"/>
      <c r="CB951" s="172"/>
      <c r="CC951" s="172"/>
      <c r="CD951" s="172"/>
      <c r="CE951" s="172"/>
      <c r="CF951" s="172"/>
      <c r="CG951" s="172"/>
      <c r="CH951" s="172"/>
      <c r="CI951" s="172"/>
      <c r="CJ951" s="172"/>
      <c r="CK951" s="172"/>
      <c r="CL951" s="172"/>
      <c r="CM951" s="172"/>
      <c r="CN951" s="172"/>
      <c r="CO951" s="172"/>
      <c r="CP951" s="172"/>
      <c r="CQ951" s="172"/>
      <c r="CR951" s="172"/>
      <c r="CS951" s="172"/>
      <c r="CT951" s="172"/>
      <c r="CU951" s="172"/>
      <c r="CV951" s="172"/>
      <c r="CW951" s="172"/>
      <c r="CX951" s="172"/>
      <c r="CY951" s="172"/>
      <c r="CZ951" s="172"/>
    </row>
    <row r="952" spans="1:104" ht="11.25" customHeight="1" x14ac:dyDescent="0.25">
      <c r="A952" s="172"/>
      <c r="B952" s="172"/>
      <c r="C952" s="172"/>
      <c r="D952" s="172"/>
      <c r="E952" s="116"/>
      <c r="F952" s="119"/>
      <c r="G952" s="117"/>
      <c r="H952" s="116"/>
      <c r="I952" s="119"/>
      <c r="J952" s="172"/>
      <c r="K952" s="166"/>
      <c r="L952" s="166"/>
      <c r="M952" s="166"/>
      <c r="N952" s="166"/>
      <c r="O952" s="166"/>
      <c r="P952" s="166"/>
      <c r="Q952" s="166"/>
      <c r="R952" s="166"/>
      <c r="S952" s="172"/>
      <c r="T952" s="166"/>
      <c r="U952" s="166"/>
      <c r="V952" s="166"/>
      <c r="W952" s="166"/>
      <c r="X952" s="166"/>
      <c r="Y952" s="166"/>
      <c r="Z952" s="166"/>
      <c r="AA952" s="166"/>
      <c r="AB952" s="172"/>
      <c r="AC952" s="172"/>
      <c r="AD952" s="172"/>
      <c r="AE952" s="172"/>
      <c r="AF952" s="172"/>
      <c r="AG952" s="172"/>
      <c r="AH952" s="172"/>
      <c r="AI952" s="172"/>
      <c r="AJ952" s="172"/>
      <c r="AK952" s="172"/>
      <c r="AL952" s="174"/>
      <c r="AM952" s="172"/>
      <c r="AN952" s="172"/>
      <c r="AO952" s="172"/>
      <c r="AP952" s="172"/>
      <c r="AQ952" s="172"/>
      <c r="AR952" s="172"/>
      <c r="AS952" s="172"/>
      <c r="AT952" s="172"/>
      <c r="AU952" s="172"/>
      <c r="AV952" s="172"/>
      <c r="AW952" s="172"/>
      <c r="AX952" s="172"/>
      <c r="AY952" s="172"/>
      <c r="AZ952" s="172"/>
      <c r="BA952" s="172"/>
      <c r="BB952" s="172"/>
      <c r="BC952" s="172"/>
      <c r="BD952" s="172"/>
      <c r="BE952" s="172"/>
      <c r="BF952" s="172"/>
      <c r="BG952" s="172"/>
      <c r="BH952" s="172"/>
      <c r="BI952" s="172"/>
      <c r="BJ952" s="172"/>
      <c r="BK952" s="172"/>
      <c r="BL952" s="172"/>
      <c r="BM952" s="172"/>
      <c r="BN952" s="172"/>
      <c r="BO952" s="172"/>
      <c r="BP952" s="172"/>
      <c r="BQ952" s="172"/>
      <c r="BR952" s="172"/>
      <c r="BS952" s="172"/>
      <c r="BT952" s="172"/>
      <c r="BU952" s="172"/>
      <c r="BV952" s="172"/>
      <c r="BW952" s="172"/>
      <c r="BX952" s="172"/>
      <c r="BY952" s="172"/>
      <c r="BZ952" s="172"/>
      <c r="CA952" s="172"/>
      <c r="CB952" s="172"/>
      <c r="CC952" s="172"/>
      <c r="CD952" s="172"/>
      <c r="CE952" s="172"/>
      <c r="CF952" s="172"/>
      <c r="CG952" s="172"/>
      <c r="CH952" s="172"/>
      <c r="CI952" s="172"/>
      <c r="CJ952" s="172"/>
      <c r="CK952" s="172"/>
      <c r="CL952" s="172"/>
      <c r="CM952" s="172"/>
      <c r="CN952" s="172"/>
      <c r="CO952" s="172"/>
      <c r="CP952" s="172"/>
      <c r="CQ952" s="172"/>
      <c r="CR952" s="172"/>
      <c r="CS952" s="172"/>
      <c r="CT952" s="172"/>
      <c r="CU952" s="172"/>
      <c r="CV952" s="172"/>
      <c r="CW952" s="172"/>
      <c r="CX952" s="172"/>
      <c r="CY952" s="172"/>
      <c r="CZ952" s="172"/>
    </row>
    <row r="953" spans="1:104" ht="11.25" customHeight="1" x14ac:dyDescent="0.25">
      <c r="A953" s="172"/>
      <c r="B953" s="172"/>
      <c r="C953" s="172"/>
      <c r="D953" s="172"/>
      <c r="E953" s="116"/>
      <c r="F953" s="119"/>
      <c r="G953" s="117"/>
      <c r="H953" s="116"/>
      <c r="I953" s="119"/>
      <c r="J953" s="172"/>
      <c r="K953" s="166"/>
      <c r="L953" s="166"/>
      <c r="M953" s="166"/>
      <c r="N953" s="166"/>
      <c r="O953" s="166"/>
      <c r="P953" s="166"/>
      <c r="Q953" s="166"/>
      <c r="R953" s="166"/>
      <c r="S953" s="172"/>
      <c r="T953" s="166"/>
      <c r="U953" s="166"/>
      <c r="V953" s="166"/>
      <c r="W953" s="166"/>
      <c r="X953" s="166"/>
      <c r="Y953" s="166"/>
      <c r="Z953" s="166"/>
      <c r="AA953" s="166"/>
      <c r="AB953" s="172"/>
      <c r="AC953" s="172"/>
      <c r="AD953" s="172"/>
      <c r="AE953" s="172"/>
      <c r="AF953" s="172"/>
      <c r="AG953" s="172"/>
      <c r="AH953" s="172"/>
      <c r="AI953" s="172"/>
      <c r="AJ953" s="172"/>
      <c r="AK953" s="172"/>
      <c r="AL953" s="174"/>
      <c r="AM953" s="172"/>
      <c r="AN953" s="172"/>
      <c r="AO953" s="172"/>
      <c r="AP953" s="172"/>
      <c r="AQ953" s="172"/>
      <c r="AR953" s="172"/>
      <c r="AS953" s="172"/>
      <c r="AT953" s="172"/>
      <c r="AU953" s="172"/>
      <c r="AV953" s="172"/>
      <c r="AW953" s="172"/>
      <c r="AX953" s="172"/>
      <c r="AY953" s="172"/>
      <c r="AZ953" s="172"/>
      <c r="BA953" s="172"/>
      <c r="BB953" s="172"/>
      <c r="BC953" s="172"/>
      <c r="BD953" s="172"/>
      <c r="BE953" s="172"/>
      <c r="BF953" s="172"/>
      <c r="BG953" s="172"/>
      <c r="BH953" s="172"/>
      <c r="BI953" s="172"/>
      <c r="BJ953" s="172"/>
      <c r="BK953" s="172"/>
      <c r="BL953" s="172"/>
      <c r="BM953" s="172"/>
      <c r="BN953" s="172"/>
      <c r="BO953" s="172"/>
      <c r="BP953" s="172"/>
      <c r="BQ953" s="172"/>
      <c r="BR953" s="172"/>
      <c r="BS953" s="172"/>
      <c r="BT953" s="172"/>
      <c r="BU953" s="172"/>
      <c r="BV953" s="172"/>
      <c r="BW953" s="172"/>
      <c r="BX953" s="172"/>
      <c r="BY953" s="172"/>
      <c r="BZ953" s="172"/>
      <c r="CA953" s="172"/>
      <c r="CB953" s="172"/>
      <c r="CC953" s="172"/>
      <c r="CD953" s="172"/>
      <c r="CE953" s="172"/>
      <c r="CF953" s="172"/>
      <c r="CG953" s="172"/>
      <c r="CH953" s="172"/>
      <c r="CI953" s="172"/>
      <c r="CJ953" s="172"/>
      <c r="CK953" s="172"/>
      <c r="CL953" s="172"/>
      <c r="CM953" s="172"/>
      <c r="CN953" s="172"/>
      <c r="CO953" s="172"/>
      <c r="CP953" s="172"/>
      <c r="CQ953" s="172"/>
      <c r="CR953" s="172"/>
      <c r="CS953" s="172"/>
      <c r="CT953" s="172"/>
      <c r="CU953" s="172"/>
      <c r="CV953" s="172"/>
      <c r="CW953" s="172"/>
      <c r="CX953" s="172"/>
      <c r="CY953" s="172"/>
      <c r="CZ953" s="172"/>
    </row>
    <row r="954" spans="1:104" ht="11.25" customHeight="1" x14ac:dyDescent="0.25">
      <c r="A954" s="172"/>
      <c r="B954" s="172"/>
      <c r="C954" s="172"/>
      <c r="D954" s="172"/>
      <c r="E954" s="116"/>
      <c r="F954" s="119"/>
      <c r="G954" s="117"/>
      <c r="H954" s="116"/>
      <c r="I954" s="119"/>
      <c r="J954" s="172"/>
      <c r="K954" s="166"/>
      <c r="L954" s="166"/>
      <c r="M954" s="166"/>
      <c r="N954" s="166"/>
      <c r="O954" s="166"/>
      <c r="P954" s="166"/>
      <c r="Q954" s="166"/>
      <c r="R954" s="166"/>
      <c r="S954" s="172"/>
      <c r="T954" s="166"/>
      <c r="U954" s="166"/>
      <c r="V954" s="166"/>
      <c r="W954" s="166"/>
      <c r="X954" s="166"/>
      <c r="Y954" s="166"/>
      <c r="Z954" s="166"/>
      <c r="AA954" s="166"/>
      <c r="AB954" s="172"/>
      <c r="AC954" s="172"/>
      <c r="AD954" s="172"/>
      <c r="AE954" s="172"/>
      <c r="AF954" s="172"/>
      <c r="AG954" s="172"/>
      <c r="AH954" s="172"/>
      <c r="AI954" s="172"/>
      <c r="AJ954" s="172"/>
      <c r="AK954" s="172"/>
      <c r="AL954" s="174"/>
      <c r="AM954" s="172"/>
      <c r="AN954" s="172"/>
      <c r="AO954" s="172"/>
      <c r="AP954" s="172"/>
      <c r="AQ954" s="172"/>
      <c r="AR954" s="172"/>
      <c r="AS954" s="172"/>
      <c r="AT954" s="172"/>
      <c r="AU954" s="172"/>
      <c r="AV954" s="172"/>
      <c r="AW954" s="172"/>
      <c r="AX954" s="172"/>
      <c r="AY954" s="172"/>
      <c r="AZ954" s="172"/>
      <c r="BA954" s="172"/>
      <c r="BB954" s="172"/>
      <c r="BC954" s="172"/>
      <c r="BD954" s="172"/>
      <c r="BE954" s="172"/>
      <c r="BF954" s="172"/>
      <c r="BG954" s="172"/>
      <c r="BH954" s="172"/>
      <c r="BI954" s="172"/>
      <c r="BJ954" s="172"/>
      <c r="BK954" s="172"/>
      <c r="BL954" s="172"/>
      <c r="BM954" s="172"/>
      <c r="BN954" s="172"/>
      <c r="BO954" s="172"/>
      <c r="BP954" s="172"/>
      <c r="BQ954" s="172"/>
      <c r="BR954" s="172"/>
      <c r="BS954" s="172"/>
      <c r="BT954" s="172"/>
      <c r="BU954" s="172"/>
      <c r="BV954" s="172"/>
      <c r="BW954" s="172"/>
      <c r="BX954" s="172"/>
      <c r="BY954" s="172"/>
      <c r="BZ954" s="172"/>
      <c r="CA954" s="172"/>
      <c r="CB954" s="172"/>
      <c r="CC954" s="172"/>
      <c r="CD954" s="172"/>
      <c r="CE954" s="172"/>
      <c r="CF954" s="172"/>
      <c r="CG954" s="172"/>
      <c r="CH954" s="172"/>
      <c r="CI954" s="172"/>
      <c r="CJ954" s="172"/>
      <c r="CK954" s="172"/>
      <c r="CL954" s="172"/>
      <c r="CM954" s="172"/>
      <c r="CN954" s="172"/>
      <c r="CO954" s="172"/>
      <c r="CP954" s="172"/>
      <c r="CQ954" s="172"/>
      <c r="CR954" s="172"/>
      <c r="CS954" s="172"/>
      <c r="CT954" s="172"/>
      <c r="CU954" s="172"/>
      <c r="CV954" s="172"/>
      <c r="CW954" s="172"/>
      <c r="CX954" s="172"/>
      <c r="CY954" s="172"/>
      <c r="CZ954" s="172"/>
    </row>
    <row r="955" spans="1:104" ht="11.25" customHeight="1" x14ac:dyDescent="0.25">
      <c r="A955" s="172"/>
      <c r="B955" s="172"/>
      <c r="C955" s="172"/>
      <c r="D955" s="172"/>
      <c r="E955" s="116"/>
      <c r="F955" s="119"/>
      <c r="G955" s="117"/>
      <c r="H955" s="116"/>
      <c r="I955" s="119"/>
      <c r="J955" s="172"/>
      <c r="K955" s="166"/>
      <c r="L955" s="166"/>
      <c r="M955" s="166"/>
      <c r="N955" s="166"/>
      <c r="O955" s="166"/>
      <c r="P955" s="166"/>
      <c r="Q955" s="166"/>
      <c r="R955" s="166"/>
      <c r="S955" s="172"/>
      <c r="T955" s="166"/>
      <c r="U955" s="166"/>
      <c r="V955" s="166"/>
      <c r="W955" s="166"/>
      <c r="X955" s="166"/>
      <c r="Y955" s="166"/>
      <c r="Z955" s="166"/>
      <c r="AA955" s="166"/>
      <c r="AB955" s="172"/>
      <c r="AC955" s="172"/>
      <c r="AD955" s="172"/>
      <c r="AE955" s="172"/>
      <c r="AF955" s="172"/>
      <c r="AG955" s="172"/>
      <c r="AH955" s="172"/>
      <c r="AI955" s="172"/>
      <c r="AJ955" s="172"/>
      <c r="AK955" s="172"/>
      <c r="AL955" s="174"/>
      <c r="AM955" s="172"/>
      <c r="AN955" s="172"/>
      <c r="AO955" s="172"/>
      <c r="AP955" s="172"/>
      <c r="AQ955" s="172"/>
      <c r="AR955" s="172"/>
      <c r="AS955" s="172"/>
      <c r="AT955" s="172"/>
      <c r="AU955" s="172"/>
      <c r="AV955" s="172"/>
      <c r="AW955" s="172"/>
      <c r="AX955" s="172"/>
      <c r="AY955" s="172"/>
      <c r="AZ955" s="172"/>
      <c r="BA955" s="172"/>
      <c r="BB955" s="172"/>
      <c r="BC955" s="172"/>
      <c r="BD955" s="172"/>
      <c r="BE955" s="172"/>
      <c r="BF955" s="172"/>
      <c r="BG955" s="172"/>
      <c r="BH955" s="172"/>
      <c r="BI955" s="172"/>
      <c r="BJ955" s="172"/>
      <c r="BK955" s="172"/>
      <c r="BL955" s="172"/>
      <c r="BM955" s="172"/>
      <c r="BN955" s="172"/>
      <c r="BO955" s="172"/>
      <c r="BP955" s="172"/>
      <c r="BQ955" s="172"/>
      <c r="BR955" s="172"/>
      <c r="BS955" s="172"/>
      <c r="BT955" s="172"/>
      <c r="BU955" s="172"/>
      <c r="BV955" s="172"/>
      <c r="BW955" s="172"/>
      <c r="BX955" s="172"/>
      <c r="BY955" s="172"/>
      <c r="BZ955" s="172"/>
      <c r="CA955" s="172"/>
      <c r="CB955" s="172"/>
      <c r="CC955" s="172"/>
      <c r="CD955" s="172"/>
      <c r="CE955" s="172"/>
      <c r="CF955" s="172"/>
      <c r="CG955" s="172"/>
      <c r="CH955" s="172"/>
      <c r="CI955" s="172"/>
      <c r="CJ955" s="172"/>
      <c r="CK955" s="172"/>
      <c r="CL955" s="172"/>
      <c r="CM955" s="172"/>
      <c r="CN955" s="172"/>
      <c r="CO955" s="172"/>
      <c r="CP955" s="172"/>
      <c r="CQ955" s="172"/>
      <c r="CR955" s="172"/>
      <c r="CS955" s="172"/>
      <c r="CT955" s="172"/>
      <c r="CU955" s="172"/>
      <c r="CV955" s="172"/>
      <c r="CW955" s="172"/>
      <c r="CX955" s="172"/>
      <c r="CY955" s="172"/>
      <c r="CZ955" s="172"/>
    </row>
    <row r="956" spans="1:104" ht="11.25" customHeight="1" x14ac:dyDescent="0.25">
      <c r="A956" s="172"/>
      <c r="B956" s="172"/>
      <c r="C956" s="172"/>
      <c r="D956" s="172"/>
      <c r="E956" s="116"/>
      <c r="F956" s="119"/>
      <c r="G956" s="117"/>
      <c r="H956" s="116"/>
      <c r="I956" s="119"/>
      <c r="J956" s="172"/>
      <c r="K956" s="166"/>
      <c r="L956" s="166"/>
      <c r="M956" s="166"/>
      <c r="N956" s="166"/>
      <c r="O956" s="166"/>
      <c r="P956" s="166"/>
      <c r="Q956" s="166"/>
      <c r="R956" s="166"/>
      <c r="S956" s="172"/>
      <c r="T956" s="166"/>
      <c r="U956" s="166"/>
      <c r="V956" s="166"/>
      <c r="W956" s="166"/>
      <c r="X956" s="166"/>
      <c r="Y956" s="166"/>
      <c r="Z956" s="166"/>
      <c r="AA956" s="166"/>
      <c r="AB956" s="172"/>
      <c r="AC956" s="172"/>
      <c r="AD956" s="172"/>
      <c r="AE956" s="172"/>
      <c r="AF956" s="172"/>
      <c r="AG956" s="172"/>
      <c r="AH956" s="172"/>
      <c r="AI956" s="172"/>
      <c r="AJ956" s="172"/>
      <c r="AK956" s="172"/>
      <c r="AL956" s="174"/>
      <c r="AM956" s="172"/>
      <c r="AN956" s="172"/>
      <c r="AO956" s="172"/>
      <c r="AP956" s="172"/>
      <c r="AQ956" s="172"/>
      <c r="AR956" s="172"/>
      <c r="AS956" s="172"/>
      <c r="AT956" s="172"/>
      <c r="AU956" s="172"/>
      <c r="AV956" s="172"/>
      <c r="AW956" s="172"/>
      <c r="AX956" s="172"/>
      <c r="AY956" s="172"/>
      <c r="AZ956" s="172"/>
      <c r="BA956" s="172"/>
      <c r="BB956" s="172"/>
      <c r="BC956" s="172"/>
      <c r="BD956" s="172"/>
      <c r="BE956" s="172"/>
      <c r="BF956" s="172"/>
      <c r="BG956" s="172"/>
      <c r="BH956" s="172"/>
      <c r="BI956" s="172"/>
      <c r="BJ956" s="172"/>
      <c r="BK956" s="172"/>
      <c r="BL956" s="172"/>
      <c r="BM956" s="172"/>
      <c r="BN956" s="172"/>
      <c r="BO956" s="172"/>
      <c r="BP956" s="172"/>
      <c r="BQ956" s="172"/>
      <c r="BR956" s="172"/>
      <c r="BS956" s="172"/>
      <c r="BT956" s="172"/>
      <c r="BU956" s="172"/>
      <c r="BV956" s="172"/>
      <c r="BW956" s="172"/>
      <c r="BX956" s="172"/>
      <c r="BY956" s="172"/>
      <c r="BZ956" s="172"/>
      <c r="CA956" s="172"/>
      <c r="CB956" s="172"/>
      <c r="CC956" s="172"/>
      <c r="CD956" s="172"/>
      <c r="CE956" s="172"/>
      <c r="CF956" s="172"/>
      <c r="CG956" s="172"/>
      <c r="CH956" s="172"/>
      <c r="CI956" s="172"/>
      <c r="CJ956" s="172"/>
      <c r="CK956" s="172"/>
      <c r="CL956" s="172"/>
      <c r="CM956" s="172"/>
      <c r="CN956" s="172"/>
      <c r="CO956" s="172"/>
      <c r="CP956" s="172"/>
      <c r="CQ956" s="172"/>
      <c r="CR956" s="172"/>
      <c r="CS956" s="172"/>
      <c r="CT956" s="172"/>
      <c r="CU956" s="172"/>
      <c r="CV956" s="172"/>
      <c r="CW956" s="172"/>
      <c r="CX956" s="172"/>
      <c r="CY956" s="172"/>
      <c r="CZ956" s="172"/>
    </row>
    <row r="957" spans="1:104" ht="11.25" customHeight="1" x14ac:dyDescent="0.25">
      <c r="A957" s="172"/>
      <c r="B957" s="172"/>
      <c r="C957" s="172"/>
      <c r="D957" s="172"/>
      <c r="E957" s="116"/>
      <c r="F957" s="119"/>
      <c r="G957" s="117"/>
      <c r="H957" s="116"/>
      <c r="I957" s="119"/>
      <c r="J957" s="172"/>
      <c r="K957" s="166"/>
      <c r="L957" s="166"/>
      <c r="M957" s="166"/>
      <c r="N957" s="166"/>
      <c r="O957" s="166"/>
      <c r="P957" s="166"/>
      <c r="Q957" s="166"/>
      <c r="R957" s="166"/>
      <c r="S957" s="172"/>
      <c r="T957" s="166"/>
      <c r="U957" s="166"/>
      <c r="V957" s="166"/>
      <c r="W957" s="166"/>
      <c r="X957" s="166"/>
      <c r="Y957" s="166"/>
      <c r="Z957" s="166"/>
      <c r="AA957" s="166"/>
      <c r="AB957" s="172"/>
      <c r="AC957" s="172"/>
      <c r="AD957" s="172"/>
      <c r="AE957" s="172"/>
      <c r="AF957" s="172"/>
      <c r="AG957" s="172"/>
      <c r="AH957" s="172"/>
      <c r="AI957" s="172"/>
      <c r="AJ957" s="172"/>
      <c r="AK957" s="172"/>
      <c r="AL957" s="174"/>
      <c r="AM957" s="172"/>
      <c r="AN957" s="172"/>
      <c r="AO957" s="172"/>
      <c r="AP957" s="172"/>
      <c r="AQ957" s="172"/>
      <c r="AR957" s="172"/>
      <c r="AS957" s="172"/>
      <c r="AT957" s="172"/>
      <c r="AU957" s="172"/>
      <c r="AV957" s="172"/>
      <c r="AW957" s="172"/>
      <c r="AX957" s="172"/>
      <c r="AY957" s="172"/>
      <c r="AZ957" s="172"/>
      <c r="BA957" s="172"/>
      <c r="BB957" s="172"/>
      <c r="BC957" s="172"/>
      <c r="BD957" s="172"/>
      <c r="BE957" s="172"/>
      <c r="BF957" s="172"/>
      <c r="BG957" s="172"/>
      <c r="BH957" s="172"/>
      <c r="BI957" s="172"/>
      <c r="BJ957" s="172"/>
      <c r="BK957" s="172"/>
      <c r="BL957" s="172"/>
      <c r="BM957" s="172"/>
      <c r="BN957" s="172"/>
      <c r="BO957" s="172"/>
      <c r="BP957" s="172"/>
      <c r="BQ957" s="172"/>
      <c r="BR957" s="172"/>
      <c r="BS957" s="172"/>
      <c r="BT957" s="172"/>
      <c r="BU957" s="172"/>
      <c r="BV957" s="172"/>
      <c r="BW957" s="172"/>
      <c r="BX957" s="172"/>
      <c r="BY957" s="172"/>
      <c r="BZ957" s="172"/>
      <c r="CA957" s="172"/>
      <c r="CB957" s="172"/>
      <c r="CC957" s="172"/>
      <c r="CD957" s="172"/>
      <c r="CE957" s="172"/>
      <c r="CF957" s="172"/>
      <c r="CG957" s="172"/>
      <c r="CH957" s="172"/>
      <c r="CI957" s="172"/>
      <c r="CJ957" s="172"/>
      <c r="CK957" s="172"/>
      <c r="CL957" s="172"/>
      <c r="CM957" s="172"/>
      <c r="CN957" s="172"/>
      <c r="CO957" s="172"/>
      <c r="CP957" s="172"/>
      <c r="CQ957" s="172"/>
      <c r="CR957" s="172"/>
      <c r="CS957" s="172"/>
      <c r="CT957" s="172"/>
      <c r="CU957" s="172"/>
      <c r="CV957" s="172"/>
      <c r="CW957" s="172"/>
      <c r="CX957" s="172"/>
      <c r="CY957" s="172"/>
      <c r="CZ957" s="172"/>
    </row>
    <row r="958" spans="1:104" ht="11.25" customHeight="1" x14ac:dyDescent="0.25">
      <c r="A958" s="172"/>
      <c r="B958" s="172"/>
      <c r="C958" s="172"/>
      <c r="D958" s="172"/>
      <c r="E958" s="116"/>
      <c r="F958" s="119"/>
      <c r="G958" s="117"/>
      <c r="H958" s="116"/>
      <c r="I958" s="119"/>
      <c r="J958" s="172"/>
      <c r="K958" s="166"/>
      <c r="L958" s="166"/>
      <c r="M958" s="166"/>
      <c r="N958" s="166"/>
      <c r="O958" s="166"/>
      <c r="P958" s="166"/>
      <c r="Q958" s="166"/>
      <c r="R958" s="166"/>
      <c r="S958" s="172"/>
      <c r="T958" s="166"/>
      <c r="U958" s="166"/>
      <c r="V958" s="166"/>
      <c r="W958" s="166"/>
      <c r="X958" s="166"/>
      <c r="Y958" s="166"/>
      <c r="Z958" s="166"/>
      <c r="AA958" s="166"/>
      <c r="AB958" s="172"/>
      <c r="AC958" s="172"/>
      <c r="AD958" s="172"/>
      <c r="AE958" s="172"/>
      <c r="AF958" s="172"/>
      <c r="AG958" s="172"/>
      <c r="AH958" s="172"/>
      <c r="AI958" s="172"/>
      <c r="AJ958" s="172"/>
      <c r="AK958" s="172"/>
      <c r="AL958" s="174"/>
      <c r="AM958" s="172"/>
      <c r="AN958" s="172"/>
      <c r="AO958" s="172"/>
      <c r="AP958" s="172"/>
      <c r="AQ958" s="172"/>
      <c r="AR958" s="172"/>
      <c r="AS958" s="172"/>
      <c r="AT958" s="172"/>
      <c r="AU958" s="172"/>
      <c r="AV958" s="172"/>
      <c r="AW958" s="172"/>
      <c r="AX958" s="172"/>
      <c r="AY958" s="172"/>
      <c r="AZ958" s="172"/>
      <c r="BA958" s="172"/>
      <c r="BB958" s="172"/>
      <c r="BC958" s="172"/>
      <c r="BD958" s="172"/>
      <c r="BE958" s="172"/>
      <c r="BF958" s="172"/>
      <c r="BG958" s="172"/>
      <c r="BH958" s="172"/>
      <c r="BI958" s="172"/>
      <c r="BJ958" s="172"/>
      <c r="BK958" s="172"/>
      <c r="BL958" s="172"/>
      <c r="BM958" s="172"/>
      <c r="BN958" s="172"/>
      <c r="BO958" s="172"/>
      <c r="BP958" s="172"/>
      <c r="BQ958" s="172"/>
      <c r="BR958" s="172"/>
      <c r="BS958" s="172"/>
      <c r="BT958" s="172"/>
      <c r="BU958" s="172"/>
      <c r="BV958" s="172"/>
      <c r="BW958" s="172"/>
      <c r="BX958" s="172"/>
      <c r="BY958" s="172"/>
      <c r="BZ958" s="172"/>
      <c r="CA958" s="172"/>
      <c r="CB958" s="172"/>
      <c r="CC958" s="172"/>
      <c r="CD958" s="172"/>
      <c r="CE958" s="172"/>
      <c r="CF958" s="172"/>
      <c r="CG958" s="172"/>
      <c r="CH958" s="172"/>
      <c r="CI958" s="172"/>
      <c r="CJ958" s="172"/>
      <c r="CK958" s="172"/>
      <c r="CL958" s="172"/>
      <c r="CM958" s="172"/>
      <c r="CN958" s="172"/>
      <c r="CO958" s="172"/>
      <c r="CP958" s="172"/>
      <c r="CQ958" s="172"/>
      <c r="CR958" s="172"/>
      <c r="CS958" s="172"/>
      <c r="CT958" s="172"/>
      <c r="CU958" s="172"/>
      <c r="CV958" s="172"/>
      <c r="CW958" s="172"/>
      <c r="CX958" s="172"/>
      <c r="CY958" s="172"/>
      <c r="CZ958" s="172"/>
    </row>
    <row r="959" spans="1:104" ht="11.25" customHeight="1" x14ac:dyDescent="0.25">
      <c r="A959" s="172"/>
      <c r="B959" s="172"/>
      <c r="C959" s="172"/>
      <c r="D959" s="172"/>
      <c r="E959" s="116"/>
      <c r="F959" s="119"/>
      <c r="G959" s="117"/>
      <c r="H959" s="116"/>
      <c r="I959" s="119"/>
      <c r="J959" s="172"/>
      <c r="K959" s="166"/>
      <c r="L959" s="166"/>
      <c r="M959" s="166"/>
      <c r="N959" s="166"/>
      <c r="O959" s="166"/>
      <c r="P959" s="166"/>
      <c r="Q959" s="166"/>
      <c r="R959" s="166"/>
      <c r="S959" s="172"/>
      <c r="T959" s="166"/>
      <c r="U959" s="166"/>
      <c r="V959" s="166"/>
      <c r="W959" s="166"/>
      <c r="X959" s="166"/>
      <c r="Y959" s="166"/>
      <c r="Z959" s="166"/>
      <c r="AA959" s="166"/>
      <c r="AB959" s="172"/>
      <c r="AC959" s="172"/>
      <c r="AD959" s="172"/>
      <c r="AE959" s="172"/>
      <c r="AF959" s="172"/>
      <c r="AG959" s="172"/>
      <c r="AH959" s="172"/>
      <c r="AI959" s="172"/>
      <c r="AJ959" s="172"/>
      <c r="AK959" s="172"/>
      <c r="AL959" s="174"/>
      <c r="AM959" s="172"/>
      <c r="AN959" s="172"/>
      <c r="AO959" s="172"/>
      <c r="AP959" s="172"/>
      <c r="AQ959" s="172"/>
      <c r="AR959" s="172"/>
      <c r="AS959" s="172"/>
      <c r="AT959" s="172"/>
      <c r="AU959" s="172"/>
      <c r="AV959" s="172"/>
      <c r="AW959" s="172"/>
      <c r="AX959" s="172"/>
      <c r="AY959" s="172"/>
      <c r="AZ959" s="172"/>
      <c r="BA959" s="172"/>
      <c r="BB959" s="172"/>
      <c r="BC959" s="172"/>
      <c r="BD959" s="172"/>
      <c r="BE959" s="172"/>
      <c r="BF959" s="172"/>
      <c r="BG959" s="172"/>
      <c r="BH959" s="172"/>
      <c r="BI959" s="172"/>
      <c r="BJ959" s="172"/>
      <c r="BK959" s="172"/>
      <c r="BL959" s="172"/>
      <c r="BM959" s="172"/>
      <c r="BN959" s="172"/>
      <c r="BO959" s="172"/>
      <c r="BP959" s="172"/>
      <c r="BQ959" s="172"/>
      <c r="BR959" s="172"/>
      <c r="BS959" s="172"/>
      <c r="BT959" s="172"/>
      <c r="BU959" s="172"/>
      <c r="BV959" s="172"/>
      <c r="BW959" s="172"/>
      <c r="BX959" s="172"/>
      <c r="BY959" s="172"/>
      <c r="BZ959" s="172"/>
      <c r="CA959" s="172"/>
      <c r="CB959" s="172"/>
      <c r="CC959" s="172"/>
      <c r="CD959" s="172"/>
      <c r="CE959" s="172"/>
      <c r="CF959" s="172"/>
      <c r="CG959" s="172"/>
      <c r="CH959" s="172"/>
      <c r="CI959" s="172"/>
      <c r="CJ959" s="172"/>
      <c r="CK959" s="172"/>
      <c r="CL959" s="172"/>
      <c r="CM959" s="172"/>
      <c r="CN959" s="172"/>
      <c r="CO959" s="172"/>
      <c r="CP959" s="172"/>
      <c r="CQ959" s="172"/>
      <c r="CR959" s="172"/>
      <c r="CS959" s="172"/>
      <c r="CT959" s="172"/>
      <c r="CU959" s="172"/>
      <c r="CV959" s="172"/>
      <c r="CW959" s="172"/>
      <c r="CX959" s="172"/>
      <c r="CY959" s="172"/>
      <c r="CZ959" s="172"/>
    </row>
    <row r="960" spans="1:104" ht="11.25" customHeight="1" x14ac:dyDescent="0.25">
      <c r="A960" s="172"/>
      <c r="B960" s="172"/>
      <c r="C960" s="172"/>
      <c r="D960" s="172"/>
      <c r="E960" s="116"/>
      <c r="F960" s="119"/>
      <c r="G960" s="117"/>
      <c r="H960" s="116"/>
      <c r="I960" s="119"/>
      <c r="J960" s="172"/>
      <c r="K960" s="166"/>
      <c r="L960" s="166"/>
      <c r="M960" s="166"/>
      <c r="N960" s="166"/>
      <c r="O960" s="166"/>
      <c r="P960" s="166"/>
      <c r="Q960" s="166"/>
      <c r="R960" s="166"/>
      <c r="S960" s="172"/>
      <c r="T960" s="166"/>
      <c r="U960" s="166"/>
      <c r="V960" s="166"/>
      <c r="W960" s="166"/>
      <c r="X960" s="166"/>
      <c r="Y960" s="166"/>
      <c r="Z960" s="166"/>
      <c r="AA960" s="166"/>
      <c r="AB960" s="172"/>
      <c r="AC960" s="172"/>
      <c r="AD960" s="172"/>
      <c r="AE960" s="172"/>
      <c r="AF960" s="172"/>
      <c r="AG960" s="172"/>
      <c r="AH960" s="172"/>
      <c r="AI960" s="172"/>
      <c r="AJ960" s="172"/>
      <c r="AK960" s="172"/>
      <c r="AL960" s="174"/>
      <c r="AM960" s="172"/>
      <c r="AN960" s="172"/>
      <c r="AO960" s="172"/>
      <c r="AP960" s="172"/>
      <c r="AQ960" s="172"/>
      <c r="AR960" s="172"/>
      <c r="AS960" s="172"/>
      <c r="AT960" s="172"/>
      <c r="AU960" s="172"/>
      <c r="AV960" s="172"/>
      <c r="AW960" s="172"/>
      <c r="AX960" s="172"/>
      <c r="AY960" s="172"/>
      <c r="AZ960" s="172"/>
      <c r="BA960" s="172"/>
      <c r="BB960" s="172"/>
      <c r="BC960" s="172"/>
      <c r="BD960" s="172"/>
      <c r="BE960" s="172"/>
      <c r="BF960" s="172"/>
      <c r="BG960" s="172"/>
      <c r="BH960" s="172"/>
      <c r="BI960" s="172"/>
      <c r="BJ960" s="172"/>
      <c r="BK960" s="172"/>
      <c r="BL960" s="172"/>
      <c r="BM960" s="172"/>
      <c r="BN960" s="172"/>
      <c r="BO960" s="172"/>
      <c r="BP960" s="172"/>
      <c r="BQ960" s="172"/>
      <c r="BR960" s="172"/>
      <c r="BS960" s="172"/>
      <c r="BT960" s="172"/>
      <c r="BU960" s="172"/>
      <c r="BV960" s="172"/>
      <c r="BW960" s="172"/>
      <c r="BX960" s="172"/>
      <c r="BY960" s="172"/>
      <c r="BZ960" s="172"/>
      <c r="CA960" s="172"/>
      <c r="CB960" s="172"/>
      <c r="CC960" s="172"/>
      <c r="CD960" s="172"/>
      <c r="CE960" s="172"/>
      <c r="CF960" s="172"/>
      <c r="CG960" s="172"/>
      <c r="CH960" s="172"/>
      <c r="CI960" s="172"/>
      <c r="CJ960" s="172"/>
      <c r="CK960" s="172"/>
      <c r="CL960" s="172"/>
      <c r="CM960" s="172"/>
      <c r="CN960" s="172"/>
      <c r="CO960" s="172"/>
      <c r="CP960" s="172"/>
      <c r="CQ960" s="172"/>
      <c r="CR960" s="172"/>
      <c r="CS960" s="172"/>
      <c r="CT960" s="172"/>
      <c r="CU960" s="172"/>
      <c r="CV960" s="172"/>
      <c r="CW960" s="172"/>
      <c r="CX960" s="172"/>
      <c r="CY960" s="172"/>
      <c r="CZ960" s="172"/>
    </row>
    <row r="961" spans="1:104" ht="11.25" customHeight="1" x14ac:dyDescent="0.25">
      <c r="A961" s="172"/>
      <c r="B961" s="172"/>
      <c r="C961" s="172"/>
      <c r="D961" s="172"/>
      <c r="E961" s="116"/>
      <c r="F961" s="119"/>
      <c r="G961" s="117"/>
      <c r="H961" s="116"/>
      <c r="I961" s="119"/>
      <c r="J961" s="172"/>
      <c r="K961" s="166"/>
      <c r="L961" s="166"/>
      <c r="M961" s="166"/>
      <c r="N961" s="166"/>
      <c r="O961" s="166"/>
      <c r="P961" s="166"/>
      <c r="Q961" s="166"/>
      <c r="R961" s="166"/>
      <c r="S961" s="172"/>
      <c r="T961" s="166"/>
      <c r="U961" s="166"/>
      <c r="V961" s="166"/>
      <c r="W961" s="166"/>
      <c r="X961" s="166"/>
      <c r="Y961" s="166"/>
      <c r="Z961" s="166"/>
      <c r="AA961" s="166"/>
      <c r="AB961" s="172"/>
      <c r="AC961" s="172"/>
      <c r="AD961" s="172"/>
      <c r="AE961" s="172"/>
      <c r="AF961" s="172"/>
      <c r="AG961" s="172"/>
      <c r="AH961" s="172"/>
      <c r="AI961" s="172"/>
      <c r="AJ961" s="172"/>
      <c r="AK961" s="172"/>
      <c r="AL961" s="174"/>
      <c r="AM961" s="172"/>
      <c r="AN961" s="172"/>
      <c r="AO961" s="172"/>
      <c r="AP961" s="172"/>
      <c r="AQ961" s="172"/>
      <c r="AR961" s="172"/>
      <c r="AS961" s="172"/>
      <c r="AT961" s="172"/>
      <c r="AU961" s="172"/>
      <c r="AV961" s="172"/>
      <c r="AW961" s="172"/>
      <c r="AX961" s="172"/>
      <c r="AY961" s="172"/>
      <c r="AZ961" s="172"/>
      <c r="BA961" s="172"/>
      <c r="BB961" s="172"/>
      <c r="BC961" s="172"/>
      <c r="BD961" s="172"/>
      <c r="BE961" s="172"/>
      <c r="BF961" s="172"/>
      <c r="BG961" s="172"/>
      <c r="BH961" s="172"/>
      <c r="BI961" s="172"/>
      <c r="BJ961" s="172"/>
      <c r="BK961" s="172"/>
      <c r="BL961" s="172"/>
      <c r="BM961" s="172"/>
      <c r="BN961" s="172"/>
      <c r="BO961" s="172"/>
      <c r="BP961" s="172"/>
      <c r="BQ961" s="172"/>
      <c r="BR961" s="172"/>
      <c r="BS961" s="172"/>
      <c r="BT961" s="172"/>
      <c r="BU961" s="172"/>
      <c r="BV961" s="172"/>
      <c r="BW961" s="172"/>
      <c r="BX961" s="172"/>
      <c r="BY961" s="172"/>
      <c r="BZ961" s="172"/>
      <c r="CA961" s="172"/>
      <c r="CB961" s="172"/>
      <c r="CC961" s="172"/>
      <c r="CD961" s="172"/>
      <c r="CE961" s="172"/>
      <c r="CF961" s="172"/>
      <c r="CG961" s="172"/>
      <c r="CH961" s="172"/>
      <c r="CI961" s="172"/>
      <c r="CJ961" s="172"/>
      <c r="CK961" s="172"/>
      <c r="CL961" s="172"/>
      <c r="CM961" s="172"/>
      <c r="CN961" s="172"/>
      <c r="CO961" s="172"/>
      <c r="CP961" s="172"/>
      <c r="CQ961" s="172"/>
      <c r="CR961" s="172"/>
      <c r="CS961" s="172"/>
      <c r="CT961" s="172"/>
      <c r="CU961" s="172"/>
      <c r="CV961" s="172"/>
      <c r="CW961" s="172"/>
      <c r="CX961" s="172"/>
      <c r="CY961" s="172"/>
      <c r="CZ961" s="172"/>
    </row>
    <row r="962" spans="1:104" ht="11.25" customHeight="1" x14ac:dyDescent="0.25">
      <c r="A962" s="172"/>
      <c r="B962" s="172"/>
      <c r="C962" s="172"/>
      <c r="D962" s="172"/>
      <c r="E962" s="116"/>
      <c r="F962" s="119"/>
      <c r="G962" s="117"/>
      <c r="H962" s="116"/>
      <c r="I962" s="119"/>
      <c r="J962" s="172"/>
      <c r="K962" s="166"/>
      <c r="L962" s="166"/>
      <c r="M962" s="166"/>
      <c r="N962" s="166"/>
      <c r="O962" s="166"/>
      <c r="P962" s="166"/>
      <c r="Q962" s="166"/>
      <c r="R962" s="166"/>
      <c r="S962" s="172"/>
      <c r="T962" s="166"/>
      <c r="U962" s="166"/>
      <c r="V962" s="166"/>
      <c r="W962" s="166"/>
      <c r="X962" s="166"/>
      <c r="Y962" s="166"/>
      <c r="Z962" s="166"/>
      <c r="AA962" s="166"/>
      <c r="AB962" s="172"/>
      <c r="AC962" s="172"/>
      <c r="AD962" s="172"/>
      <c r="AE962" s="172"/>
      <c r="AF962" s="172"/>
      <c r="AG962" s="172"/>
      <c r="AH962" s="172"/>
      <c r="AI962" s="172"/>
      <c r="AJ962" s="172"/>
      <c r="AK962" s="172"/>
      <c r="AL962" s="174"/>
      <c r="AM962" s="172"/>
      <c r="AN962" s="172"/>
      <c r="AO962" s="172"/>
      <c r="AP962" s="172"/>
      <c r="AQ962" s="172"/>
      <c r="AR962" s="172"/>
      <c r="AS962" s="172"/>
      <c r="AT962" s="172"/>
      <c r="AU962" s="172"/>
      <c r="AV962" s="172"/>
      <c r="AW962" s="172"/>
      <c r="AX962" s="172"/>
      <c r="AY962" s="172"/>
      <c r="AZ962" s="172"/>
      <c r="BA962" s="172"/>
      <c r="BB962" s="172"/>
      <c r="BC962" s="172"/>
      <c r="BD962" s="172"/>
      <c r="BE962" s="172"/>
      <c r="BF962" s="172"/>
      <c r="BG962" s="172"/>
      <c r="BH962" s="172"/>
      <c r="BI962" s="172"/>
      <c r="BJ962" s="172"/>
      <c r="BK962" s="172"/>
      <c r="BL962" s="172"/>
      <c r="BM962" s="172"/>
      <c r="BN962" s="172"/>
      <c r="BO962" s="172"/>
      <c r="BP962" s="172"/>
      <c r="BQ962" s="172"/>
      <c r="BR962" s="172"/>
      <c r="BS962" s="172"/>
      <c r="BT962" s="172"/>
      <c r="BU962" s="172"/>
      <c r="BV962" s="172"/>
      <c r="BW962" s="172"/>
      <c r="BX962" s="172"/>
      <c r="BY962" s="172"/>
      <c r="BZ962" s="172"/>
      <c r="CA962" s="172"/>
      <c r="CB962" s="172"/>
      <c r="CC962" s="172"/>
      <c r="CD962" s="172"/>
      <c r="CE962" s="172"/>
      <c r="CF962" s="172"/>
      <c r="CG962" s="172"/>
      <c r="CH962" s="172"/>
      <c r="CI962" s="172"/>
      <c r="CJ962" s="172"/>
      <c r="CK962" s="172"/>
      <c r="CL962" s="172"/>
      <c r="CM962" s="172"/>
      <c r="CN962" s="172"/>
      <c r="CO962" s="172"/>
      <c r="CP962" s="172"/>
      <c r="CQ962" s="172"/>
      <c r="CR962" s="172"/>
      <c r="CS962" s="172"/>
      <c r="CT962" s="172"/>
      <c r="CU962" s="172"/>
      <c r="CV962" s="172"/>
      <c r="CW962" s="172"/>
      <c r="CX962" s="172"/>
      <c r="CY962" s="172"/>
      <c r="CZ962" s="172"/>
    </row>
    <row r="963" spans="1:104" ht="11.25" customHeight="1" x14ac:dyDescent="0.25">
      <c r="A963" s="172"/>
      <c r="B963" s="172"/>
      <c r="C963" s="172"/>
      <c r="D963" s="172"/>
      <c r="E963" s="116"/>
      <c r="F963" s="119"/>
      <c r="G963" s="117"/>
      <c r="H963" s="116"/>
      <c r="I963" s="119"/>
      <c r="J963" s="172"/>
      <c r="K963" s="166"/>
      <c r="L963" s="166"/>
      <c r="M963" s="166"/>
      <c r="N963" s="166"/>
      <c r="O963" s="166"/>
      <c r="P963" s="166"/>
      <c r="Q963" s="166"/>
      <c r="R963" s="166"/>
      <c r="S963" s="172"/>
      <c r="T963" s="166"/>
      <c r="U963" s="166"/>
      <c r="V963" s="166"/>
      <c r="W963" s="166"/>
      <c r="X963" s="166"/>
      <c r="Y963" s="166"/>
      <c r="Z963" s="166"/>
      <c r="AA963" s="166"/>
      <c r="AB963" s="172"/>
      <c r="AC963" s="172"/>
      <c r="AD963" s="172"/>
      <c r="AE963" s="172"/>
      <c r="AF963" s="172"/>
      <c r="AG963" s="172"/>
      <c r="AH963" s="172"/>
      <c r="AI963" s="172"/>
      <c r="AJ963" s="172"/>
      <c r="AK963" s="172"/>
      <c r="AL963" s="174"/>
      <c r="AM963" s="172"/>
      <c r="AN963" s="172"/>
      <c r="AO963" s="172"/>
      <c r="AP963" s="172"/>
      <c r="AQ963" s="172"/>
      <c r="AR963" s="172"/>
      <c r="AS963" s="172"/>
      <c r="AT963" s="172"/>
      <c r="AU963" s="172"/>
      <c r="AV963" s="172"/>
      <c r="AW963" s="172"/>
      <c r="AX963" s="172"/>
      <c r="AY963" s="172"/>
      <c r="AZ963" s="172"/>
      <c r="BA963" s="172"/>
      <c r="BB963" s="172"/>
      <c r="BC963" s="172"/>
      <c r="BD963" s="172"/>
      <c r="BE963" s="172"/>
      <c r="BF963" s="172"/>
      <c r="BG963" s="172"/>
      <c r="BH963" s="172"/>
      <c r="BI963" s="172"/>
      <c r="BJ963" s="172"/>
      <c r="BK963" s="172"/>
      <c r="BL963" s="172"/>
      <c r="BM963" s="172"/>
      <c r="BN963" s="172"/>
      <c r="BO963" s="172"/>
      <c r="BP963" s="172"/>
      <c r="BQ963" s="172"/>
      <c r="BR963" s="172"/>
      <c r="BS963" s="172"/>
      <c r="BT963" s="172"/>
      <c r="BU963" s="172"/>
      <c r="BV963" s="172"/>
      <c r="BW963" s="172"/>
      <c r="BX963" s="172"/>
      <c r="BY963" s="172"/>
      <c r="BZ963" s="172"/>
      <c r="CA963" s="172"/>
      <c r="CB963" s="172"/>
      <c r="CC963" s="172"/>
      <c r="CD963" s="172"/>
      <c r="CE963" s="172"/>
      <c r="CF963" s="172"/>
      <c r="CG963" s="172"/>
      <c r="CH963" s="172"/>
      <c r="CI963" s="172"/>
      <c r="CJ963" s="172"/>
      <c r="CK963" s="172"/>
      <c r="CL963" s="172"/>
      <c r="CM963" s="172"/>
      <c r="CN963" s="172"/>
      <c r="CO963" s="172"/>
      <c r="CP963" s="172"/>
      <c r="CQ963" s="172"/>
      <c r="CR963" s="172"/>
      <c r="CS963" s="172"/>
      <c r="CT963" s="172"/>
      <c r="CU963" s="172"/>
      <c r="CV963" s="172"/>
      <c r="CW963" s="172"/>
      <c r="CX963" s="172"/>
      <c r="CY963" s="172"/>
      <c r="CZ963" s="172"/>
    </row>
    <row r="964" spans="1:104" ht="11.25" customHeight="1" x14ac:dyDescent="0.25">
      <c r="A964" s="172"/>
      <c r="B964" s="172"/>
      <c r="C964" s="172"/>
      <c r="D964" s="172"/>
      <c r="E964" s="116"/>
      <c r="F964" s="119"/>
      <c r="G964" s="117"/>
      <c r="H964" s="116"/>
      <c r="I964" s="119"/>
      <c r="J964" s="172"/>
      <c r="K964" s="166"/>
      <c r="L964" s="166"/>
      <c r="M964" s="166"/>
      <c r="N964" s="166"/>
      <c r="O964" s="166"/>
      <c r="P964" s="166"/>
      <c r="Q964" s="166"/>
      <c r="R964" s="166"/>
      <c r="S964" s="172"/>
      <c r="T964" s="166"/>
      <c r="U964" s="166"/>
      <c r="V964" s="166"/>
      <c r="W964" s="166"/>
      <c r="X964" s="166"/>
      <c r="Y964" s="166"/>
      <c r="Z964" s="166"/>
      <c r="AA964" s="166"/>
      <c r="AB964" s="172"/>
      <c r="AC964" s="172"/>
      <c r="AD964" s="172"/>
      <c r="AE964" s="172"/>
      <c r="AF964" s="172"/>
      <c r="AG964" s="172"/>
      <c r="AH964" s="172"/>
      <c r="AI964" s="172"/>
      <c r="AJ964" s="172"/>
      <c r="AK964" s="172"/>
      <c r="AL964" s="174"/>
      <c r="AM964" s="172"/>
      <c r="AN964" s="172"/>
      <c r="AO964" s="172"/>
      <c r="AP964" s="172"/>
      <c r="AQ964" s="172"/>
      <c r="AR964" s="172"/>
      <c r="AS964" s="172"/>
      <c r="AT964" s="172"/>
      <c r="AU964" s="172"/>
      <c r="AV964" s="172"/>
      <c r="AW964" s="172"/>
      <c r="AX964" s="172"/>
      <c r="AY964" s="172"/>
      <c r="AZ964" s="172"/>
      <c r="BA964" s="172"/>
      <c r="BB964" s="172"/>
      <c r="BC964" s="172"/>
      <c r="BD964" s="172"/>
      <c r="BE964" s="172"/>
      <c r="BF964" s="172"/>
      <c r="BG964" s="172"/>
      <c r="BH964" s="172"/>
      <c r="BI964" s="172"/>
      <c r="BJ964" s="172"/>
      <c r="BK964" s="172"/>
      <c r="BL964" s="172"/>
      <c r="BM964" s="172"/>
      <c r="BN964" s="172"/>
      <c r="BO964" s="172"/>
      <c r="BP964" s="172"/>
      <c r="BQ964" s="172"/>
      <c r="BR964" s="172"/>
      <c r="BS964" s="172"/>
      <c r="BT964" s="172"/>
      <c r="BU964" s="172"/>
      <c r="BV964" s="172"/>
      <c r="BW964" s="172"/>
      <c r="BX964" s="172"/>
      <c r="BY964" s="172"/>
      <c r="BZ964" s="172"/>
      <c r="CA964" s="172"/>
      <c r="CB964" s="172"/>
      <c r="CC964" s="172"/>
      <c r="CD964" s="172"/>
      <c r="CE964" s="172"/>
      <c r="CF964" s="172"/>
      <c r="CG964" s="172"/>
      <c r="CH964" s="172"/>
      <c r="CI964" s="172"/>
      <c r="CJ964" s="172"/>
      <c r="CK964" s="172"/>
      <c r="CL964" s="172"/>
      <c r="CM964" s="172"/>
      <c r="CN964" s="172"/>
      <c r="CO964" s="172"/>
      <c r="CP964" s="172"/>
      <c r="CQ964" s="172"/>
      <c r="CR964" s="172"/>
      <c r="CS964" s="172"/>
      <c r="CT964" s="172"/>
      <c r="CU964" s="172"/>
      <c r="CV964" s="172"/>
      <c r="CW964" s="172"/>
      <c r="CX964" s="172"/>
      <c r="CY964" s="172"/>
      <c r="CZ964" s="172"/>
    </row>
    <row r="965" spans="1:104" ht="11.25" customHeight="1" x14ac:dyDescent="0.25">
      <c r="A965" s="172"/>
      <c r="B965" s="172"/>
      <c r="C965" s="172"/>
      <c r="D965" s="172"/>
      <c r="E965" s="116"/>
      <c r="F965" s="119"/>
      <c r="G965" s="117"/>
      <c r="H965" s="116"/>
      <c r="I965" s="119"/>
      <c r="J965" s="172"/>
      <c r="K965" s="166"/>
      <c r="L965" s="166"/>
      <c r="M965" s="166"/>
      <c r="N965" s="166"/>
      <c r="O965" s="166"/>
      <c r="P965" s="166"/>
      <c r="Q965" s="166"/>
      <c r="R965" s="166"/>
      <c r="S965" s="172"/>
      <c r="T965" s="166"/>
      <c r="U965" s="166"/>
      <c r="V965" s="166"/>
      <c r="W965" s="166"/>
      <c r="X965" s="166"/>
      <c r="Y965" s="166"/>
      <c r="Z965" s="166"/>
      <c r="AA965" s="166"/>
      <c r="AB965" s="172"/>
      <c r="AC965" s="172"/>
      <c r="AD965" s="172"/>
      <c r="AE965" s="172"/>
      <c r="AF965" s="172"/>
      <c r="AG965" s="172"/>
      <c r="AH965" s="172"/>
      <c r="AI965" s="172"/>
      <c r="AJ965" s="172"/>
      <c r="AK965" s="172"/>
      <c r="AL965" s="174"/>
      <c r="AM965" s="172"/>
      <c r="AN965" s="172"/>
      <c r="AO965" s="172"/>
      <c r="AP965" s="172"/>
      <c r="AQ965" s="172"/>
      <c r="AR965" s="172"/>
      <c r="AS965" s="172"/>
      <c r="AT965" s="172"/>
      <c r="AU965" s="172"/>
      <c r="AV965" s="172"/>
      <c r="AW965" s="172"/>
      <c r="AX965" s="172"/>
      <c r="AY965" s="172"/>
      <c r="AZ965" s="172"/>
      <c r="BA965" s="172"/>
      <c r="BB965" s="172"/>
      <c r="BC965" s="172"/>
      <c r="BD965" s="172"/>
      <c r="BE965" s="172"/>
      <c r="BF965" s="172"/>
      <c r="BG965" s="172"/>
      <c r="BH965" s="172"/>
      <c r="BI965" s="172"/>
      <c r="BJ965" s="172"/>
      <c r="BK965" s="172"/>
      <c r="BL965" s="172"/>
      <c r="BM965" s="172"/>
      <c r="BN965" s="172"/>
      <c r="BO965" s="172"/>
      <c r="BP965" s="172"/>
      <c r="BQ965" s="172"/>
      <c r="BR965" s="172"/>
      <c r="BS965" s="172"/>
      <c r="BT965" s="172"/>
      <c r="BU965" s="172"/>
      <c r="BV965" s="172"/>
      <c r="BW965" s="172"/>
      <c r="BX965" s="172"/>
      <c r="BY965" s="172"/>
      <c r="BZ965" s="172"/>
      <c r="CA965" s="172"/>
      <c r="CB965" s="172"/>
      <c r="CC965" s="172"/>
      <c r="CD965" s="172"/>
      <c r="CE965" s="172"/>
      <c r="CF965" s="172"/>
      <c r="CG965" s="172"/>
      <c r="CH965" s="172"/>
      <c r="CI965" s="172"/>
      <c r="CJ965" s="172"/>
      <c r="CK965" s="172"/>
      <c r="CL965" s="172"/>
      <c r="CM965" s="172"/>
      <c r="CN965" s="172"/>
      <c r="CO965" s="172"/>
      <c r="CP965" s="172"/>
      <c r="CQ965" s="172"/>
      <c r="CR965" s="172"/>
      <c r="CS965" s="172"/>
      <c r="CT965" s="172"/>
      <c r="CU965" s="172"/>
      <c r="CV965" s="172"/>
      <c r="CW965" s="172"/>
      <c r="CX965" s="172"/>
      <c r="CY965" s="172"/>
      <c r="CZ965" s="172"/>
    </row>
    <row r="966" spans="1:104" ht="11.25" customHeight="1" x14ac:dyDescent="0.25">
      <c r="A966" s="172"/>
      <c r="B966" s="172"/>
      <c r="C966" s="172"/>
      <c r="D966" s="172"/>
      <c r="E966" s="116"/>
      <c r="F966" s="119"/>
      <c r="G966" s="117"/>
      <c r="H966" s="116"/>
      <c r="I966" s="119"/>
      <c r="J966" s="172"/>
      <c r="K966" s="166"/>
      <c r="L966" s="166"/>
      <c r="M966" s="166"/>
      <c r="N966" s="166"/>
      <c r="O966" s="166"/>
      <c r="P966" s="166"/>
      <c r="Q966" s="166"/>
      <c r="R966" s="166"/>
      <c r="S966" s="172"/>
      <c r="T966" s="166"/>
      <c r="U966" s="166"/>
      <c r="V966" s="166"/>
      <c r="W966" s="166"/>
      <c r="X966" s="166"/>
      <c r="Y966" s="166"/>
      <c r="Z966" s="166"/>
      <c r="AA966" s="166"/>
      <c r="AB966" s="172"/>
      <c r="AC966" s="172"/>
      <c r="AD966" s="172"/>
      <c r="AE966" s="172"/>
      <c r="AF966" s="172"/>
      <c r="AG966" s="172"/>
      <c r="AH966" s="172"/>
      <c r="AI966" s="172"/>
      <c r="AJ966" s="172"/>
      <c r="AK966" s="172"/>
      <c r="AL966" s="174"/>
      <c r="AM966" s="172"/>
      <c r="AN966" s="172"/>
      <c r="AO966" s="172"/>
      <c r="AP966" s="172"/>
      <c r="AQ966" s="172"/>
      <c r="AR966" s="172"/>
      <c r="AS966" s="172"/>
      <c r="AT966" s="172"/>
      <c r="AU966" s="172"/>
      <c r="AV966" s="172"/>
      <c r="AW966" s="172"/>
      <c r="AX966" s="172"/>
      <c r="AY966" s="172"/>
      <c r="AZ966" s="172"/>
      <c r="BA966" s="172"/>
      <c r="BB966" s="172"/>
      <c r="BC966" s="172"/>
      <c r="BD966" s="172"/>
      <c r="BE966" s="172"/>
      <c r="BF966" s="172"/>
      <c r="BG966" s="172"/>
      <c r="BH966" s="172"/>
      <c r="BI966" s="172"/>
      <c r="BJ966" s="172"/>
      <c r="BK966" s="172"/>
      <c r="BL966" s="172"/>
      <c r="BM966" s="172"/>
      <c r="BN966" s="172"/>
      <c r="BO966" s="172"/>
      <c r="BP966" s="172"/>
      <c r="BQ966" s="172"/>
      <c r="BR966" s="172"/>
      <c r="BS966" s="172"/>
      <c r="BT966" s="172"/>
      <c r="BU966" s="172"/>
      <c r="BV966" s="172"/>
      <c r="BW966" s="172"/>
      <c r="BX966" s="172"/>
      <c r="BY966" s="172"/>
      <c r="BZ966" s="172"/>
      <c r="CA966" s="172"/>
      <c r="CB966" s="172"/>
      <c r="CC966" s="172"/>
      <c r="CD966" s="172"/>
      <c r="CE966" s="172"/>
      <c r="CF966" s="172"/>
      <c r="CG966" s="172"/>
      <c r="CH966" s="172"/>
      <c r="CI966" s="172"/>
      <c r="CJ966" s="172"/>
      <c r="CK966" s="172"/>
      <c r="CL966" s="172"/>
      <c r="CM966" s="172"/>
      <c r="CN966" s="172"/>
      <c r="CO966" s="172"/>
      <c r="CP966" s="172"/>
      <c r="CQ966" s="172"/>
      <c r="CR966" s="172"/>
      <c r="CS966" s="172"/>
      <c r="CT966" s="172"/>
      <c r="CU966" s="172"/>
      <c r="CV966" s="172"/>
      <c r="CW966" s="172"/>
      <c r="CX966" s="172"/>
      <c r="CY966" s="172"/>
      <c r="CZ966" s="172"/>
    </row>
    <row r="967" spans="1:104" ht="11.25" customHeight="1" x14ac:dyDescent="0.25">
      <c r="A967" s="172"/>
      <c r="B967" s="172"/>
      <c r="C967" s="172"/>
      <c r="D967" s="172"/>
      <c r="E967" s="116"/>
      <c r="F967" s="119"/>
      <c r="G967" s="117"/>
      <c r="H967" s="116"/>
      <c r="I967" s="119"/>
      <c r="J967" s="172"/>
      <c r="K967" s="166"/>
      <c r="L967" s="166"/>
      <c r="M967" s="166"/>
      <c r="N967" s="166"/>
      <c r="O967" s="166"/>
      <c r="P967" s="166"/>
      <c r="Q967" s="166"/>
      <c r="R967" s="166"/>
      <c r="S967" s="172"/>
      <c r="T967" s="166"/>
      <c r="U967" s="166"/>
      <c r="V967" s="166"/>
      <c r="W967" s="166"/>
      <c r="X967" s="166"/>
      <c r="Y967" s="166"/>
      <c r="Z967" s="166"/>
      <c r="AA967" s="166"/>
      <c r="AB967" s="172"/>
      <c r="AC967" s="172"/>
      <c r="AD967" s="172"/>
      <c r="AE967" s="172"/>
      <c r="AF967" s="172"/>
      <c r="AG967" s="172"/>
      <c r="AH967" s="172"/>
      <c r="AI967" s="172"/>
      <c r="AJ967" s="172"/>
      <c r="AK967" s="172"/>
      <c r="AL967" s="174"/>
      <c r="AM967" s="172"/>
      <c r="AN967" s="172"/>
      <c r="AO967" s="172"/>
      <c r="AP967" s="172"/>
      <c r="AQ967" s="172"/>
      <c r="AR967" s="172"/>
      <c r="AS967" s="172"/>
      <c r="AT967" s="172"/>
      <c r="AU967" s="172"/>
      <c r="AV967" s="172"/>
      <c r="AW967" s="172"/>
      <c r="AX967" s="172"/>
      <c r="AY967" s="172"/>
      <c r="AZ967" s="172"/>
      <c r="BA967" s="172"/>
      <c r="BB967" s="172"/>
      <c r="BC967" s="172"/>
      <c r="BD967" s="172"/>
      <c r="BE967" s="172"/>
      <c r="BF967" s="172"/>
      <c r="BG967" s="172"/>
      <c r="BH967" s="172"/>
      <c r="BI967" s="172"/>
      <c r="BJ967" s="172"/>
      <c r="BK967" s="172"/>
      <c r="BL967" s="172"/>
      <c r="BM967" s="172"/>
      <c r="BN967" s="172"/>
      <c r="BO967" s="172"/>
      <c r="BP967" s="172"/>
      <c r="BQ967" s="172"/>
      <c r="BR967" s="172"/>
      <c r="BS967" s="172"/>
      <c r="BT967" s="172"/>
      <c r="BU967" s="172"/>
      <c r="BV967" s="172"/>
      <c r="BW967" s="172"/>
      <c r="BX967" s="172"/>
      <c r="BY967" s="172"/>
      <c r="BZ967" s="172"/>
      <c r="CA967" s="172"/>
      <c r="CB967" s="172"/>
      <c r="CC967" s="172"/>
      <c r="CD967" s="172"/>
      <c r="CE967" s="172"/>
      <c r="CF967" s="172"/>
      <c r="CG967" s="172"/>
      <c r="CH967" s="172"/>
      <c r="CI967" s="172"/>
      <c r="CJ967" s="172"/>
      <c r="CK967" s="172"/>
      <c r="CL967" s="172"/>
      <c r="CM967" s="172"/>
      <c r="CN967" s="172"/>
      <c r="CO967" s="172"/>
      <c r="CP967" s="172"/>
      <c r="CQ967" s="172"/>
      <c r="CR967" s="172"/>
      <c r="CS967" s="172"/>
      <c r="CT967" s="172"/>
      <c r="CU967" s="172"/>
      <c r="CV967" s="172"/>
      <c r="CW967" s="172"/>
      <c r="CX967" s="172"/>
      <c r="CY967" s="172"/>
      <c r="CZ967" s="172"/>
    </row>
    <row r="968" spans="1:104" ht="11.25" customHeight="1" x14ac:dyDescent="0.25">
      <c r="A968" s="172"/>
      <c r="B968" s="172"/>
      <c r="C968" s="172"/>
      <c r="D968" s="172"/>
      <c r="E968" s="116"/>
      <c r="F968" s="119"/>
      <c r="G968" s="117"/>
      <c r="H968" s="116"/>
      <c r="I968" s="119"/>
      <c r="J968" s="172"/>
      <c r="K968" s="166"/>
      <c r="L968" s="166"/>
      <c r="M968" s="166"/>
      <c r="N968" s="166"/>
      <c r="O968" s="166"/>
      <c r="P968" s="166"/>
      <c r="Q968" s="166"/>
      <c r="R968" s="166"/>
      <c r="S968" s="172"/>
      <c r="T968" s="166"/>
      <c r="U968" s="166"/>
      <c r="V968" s="166"/>
      <c r="W968" s="166"/>
      <c r="X968" s="166"/>
      <c r="Y968" s="166"/>
      <c r="Z968" s="166"/>
      <c r="AA968" s="166"/>
      <c r="AB968" s="172"/>
      <c r="AC968" s="172"/>
      <c r="AD968" s="172"/>
      <c r="AE968" s="172"/>
      <c r="AF968" s="172"/>
      <c r="AG968" s="172"/>
      <c r="AH968" s="172"/>
      <c r="AI968" s="172"/>
      <c r="AJ968" s="172"/>
      <c r="AK968" s="172"/>
      <c r="AL968" s="174"/>
      <c r="AM968" s="172"/>
      <c r="AN968" s="172"/>
      <c r="AO968" s="172"/>
      <c r="AP968" s="172"/>
      <c r="AQ968" s="172"/>
      <c r="AR968" s="172"/>
      <c r="AS968" s="172"/>
      <c r="AT968" s="172"/>
      <c r="AU968" s="172"/>
      <c r="AV968" s="172"/>
      <c r="AW968" s="172"/>
      <c r="AX968" s="172"/>
      <c r="AY968" s="172"/>
      <c r="AZ968" s="172"/>
      <c r="BA968" s="172"/>
      <c r="BB968" s="172"/>
      <c r="BC968" s="172"/>
      <c r="BD968" s="172"/>
      <c r="BE968" s="172"/>
      <c r="BF968" s="172"/>
      <c r="BG968" s="172"/>
      <c r="BH968" s="172"/>
      <c r="BI968" s="172"/>
      <c r="BJ968" s="172"/>
      <c r="BK968" s="172"/>
      <c r="BL968" s="172"/>
      <c r="BM968" s="172"/>
      <c r="BN968" s="172"/>
      <c r="BO968" s="172"/>
      <c r="BP968" s="172"/>
      <c r="BQ968" s="172"/>
      <c r="BR968" s="172"/>
      <c r="BS968" s="172"/>
      <c r="BT968" s="172"/>
      <c r="BU968" s="172"/>
      <c r="BV968" s="172"/>
      <c r="BW968" s="172"/>
      <c r="BX968" s="172"/>
      <c r="BY968" s="172"/>
      <c r="BZ968" s="172"/>
      <c r="CA968" s="172"/>
      <c r="CB968" s="172"/>
      <c r="CC968" s="172"/>
      <c r="CD968" s="172"/>
      <c r="CE968" s="172"/>
      <c r="CF968" s="172"/>
      <c r="CG968" s="172"/>
      <c r="CH968" s="172"/>
      <c r="CI968" s="172"/>
      <c r="CJ968" s="172"/>
      <c r="CK968" s="172"/>
      <c r="CL968" s="172"/>
      <c r="CM968" s="172"/>
      <c r="CN968" s="172"/>
      <c r="CO968" s="172"/>
      <c r="CP968" s="172"/>
      <c r="CQ968" s="172"/>
      <c r="CR968" s="172"/>
      <c r="CS968" s="172"/>
      <c r="CT968" s="172"/>
      <c r="CU968" s="172"/>
      <c r="CV968" s="172"/>
      <c r="CW968" s="172"/>
      <c r="CX968" s="172"/>
      <c r="CY968" s="172"/>
      <c r="CZ968" s="172"/>
    </row>
    <row r="969" spans="1:104" ht="11.25" customHeight="1" x14ac:dyDescent="0.25">
      <c r="A969" s="172"/>
      <c r="B969" s="172"/>
      <c r="C969" s="172"/>
      <c r="D969" s="172"/>
      <c r="E969" s="116"/>
      <c r="F969" s="119"/>
      <c r="G969" s="117"/>
      <c r="H969" s="116"/>
      <c r="I969" s="119"/>
      <c r="J969" s="172"/>
      <c r="K969" s="166"/>
      <c r="L969" s="166"/>
      <c r="M969" s="166"/>
      <c r="N969" s="166"/>
      <c r="O969" s="166"/>
      <c r="P969" s="166"/>
      <c r="Q969" s="166"/>
      <c r="R969" s="166"/>
      <c r="S969" s="172"/>
      <c r="T969" s="166"/>
      <c r="U969" s="166"/>
      <c r="V969" s="166"/>
      <c r="W969" s="166"/>
      <c r="X969" s="166"/>
      <c r="Y969" s="166"/>
      <c r="Z969" s="166"/>
      <c r="AA969" s="166"/>
      <c r="AB969" s="172"/>
      <c r="AC969" s="172"/>
      <c r="AD969" s="172"/>
      <c r="AE969" s="172"/>
      <c r="AF969" s="172"/>
      <c r="AG969" s="172"/>
      <c r="AH969" s="172"/>
      <c r="AI969" s="172"/>
      <c r="AJ969" s="172"/>
      <c r="AK969" s="172"/>
      <c r="AL969" s="174"/>
      <c r="AM969" s="172"/>
      <c r="AN969" s="172"/>
      <c r="AO969" s="172"/>
      <c r="AP969" s="172"/>
      <c r="AQ969" s="172"/>
      <c r="AR969" s="172"/>
      <c r="AS969" s="172"/>
      <c r="AT969" s="172"/>
      <c r="AU969" s="172"/>
      <c r="AV969" s="172"/>
      <c r="AW969" s="172"/>
      <c r="AX969" s="172"/>
      <c r="AY969" s="172"/>
      <c r="AZ969" s="172"/>
      <c r="BA969" s="172"/>
      <c r="BB969" s="172"/>
      <c r="BC969" s="172"/>
      <c r="BD969" s="172"/>
      <c r="BE969" s="172"/>
      <c r="BF969" s="172"/>
      <c r="BG969" s="172"/>
      <c r="BH969" s="172"/>
      <c r="BI969" s="172"/>
      <c r="BJ969" s="172"/>
      <c r="BK969" s="172"/>
      <c r="BL969" s="172"/>
      <c r="BM969" s="172"/>
      <c r="BN969" s="172"/>
      <c r="BO969" s="172"/>
      <c r="BP969" s="172"/>
      <c r="BQ969" s="172"/>
      <c r="BR969" s="172"/>
      <c r="BS969" s="172"/>
      <c r="BT969" s="172"/>
      <c r="BU969" s="172"/>
      <c r="BV969" s="172"/>
      <c r="BW969" s="172"/>
      <c r="BX969" s="172"/>
      <c r="BY969" s="172"/>
      <c r="BZ969" s="172"/>
      <c r="CA969" s="172"/>
      <c r="CB969" s="172"/>
      <c r="CC969" s="172"/>
      <c r="CD969" s="172"/>
      <c r="CE969" s="172"/>
      <c r="CF969" s="172"/>
      <c r="CG969" s="172"/>
      <c r="CH969" s="172"/>
      <c r="CI969" s="172"/>
      <c r="CJ969" s="172"/>
      <c r="CK969" s="172"/>
      <c r="CL969" s="172"/>
      <c r="CM969" s="172"/>
      <c r="CN969" s="172"/>
      <c r="CO969" s="172"/>
      <c r="CP969" s="172"/>
      <c r="CQ969" s="172"/>
      <c r="CR969" s="172"/>
      <c r="CS969" s="172"/>
      <c r="CT969" s="172"/>
      <c r="CU969" s="172"/>
      <c r="CV969" s="172"/>
      <c r="CW969" s="172"/>
      <c r="CX969" s="172"/>
      <c r="CY969" s="172"/>
      <c r="CZ969" s="172"/>
    </row>
    <row r="970" spans="1:104" ht="11.25" customHeight="1" x14ac:dyDescent="0.25">
      <c r="A970" s="172"/>
      <c r="B970" s="172"/>
      <c r="C970" s="172"/>
      <c r="D970" s="172"/>
      <c r="E970" s="116"/>
      <c r="F970" s="119"/>
      <c r="G970" s="117"/>
      <c r="H970" s="116"/>
      <c r="I970" s="119"/>
      <c r="J970" s="172"/>
      <c r="K970" s="166"/>
      <c r="L970" s="166"/>
      <c r="M970" s="166"/>
      <c r="N970" s="166"/>
      <c r="O970" s="166"/>
      <c r="P970" s="166"/>
      <c r="Q970" s="166"/>
      <c r="R970" s="166"/>
      <c r="S970" s="172"/>
      <c r="T970" s="166"/>
      <c r="U970" s="166"/>
      <c r="V970" s="166"/>
      <c r="W970" s="166"/>
      <c r="X970" s="166"/>
      <c r="Y970" s="166"/>
      <c r="Z970" s="166"/>
      <c r="AA970" s="166"/>
      <c r="AB970" s="172"/>
      <c r="AC970" s="172"/>
      <c r="AD970" s="172"/>
      <c r="AE970" s="172"/>
      <c r="AF970" s="172"/>
      <c r="AG970" s="172"/>
      <c r="AH970" s="172"/>
      <c r="AI970" s="172"/>
      <c r="AJ970" s="172"/>
      <c r="AK970" s="172"/>
      <c r="AL970" s="174"/>
      <c r="AM970" s="172"/>
      <c r="AN970" s="172"/>
      <c r="AO970" s="172"/>
      <c r="AP970" s="172"/>
      <c r="AQ970" s="172"/>
      <c r="AR970" s="172"/>
      <c r="AS970" s="172"/>
      <c r="AT970" s="172"/>
      <c r="AU970" s="172"/>
      <c r="AV970" s="172"/>
      <c r="AW970" s="172"/>
      <c r="AX970" s="172"/>
      <c r="AY970" s="172"/>
      <c r="AZ970" s="172"/>
      <c r="BA970" s="172"/>
      <c r="BB970" s="172"/>
      <c r="BC970" s="172"/>
      <c r="BD970" s="172"/>
      <c r="BE970" s="172"/>
      <c r="BF970" s="172"/>
      <c r="BG970" s="172"/>
      <c r="BH970" s="172"/>
      <c r="BI970" s="172"/>
      <c r="BJ970" s="172"/>
      <c r="BK970" s="172"/>
      <c r="BL970" s="172"/>
      <c r="BM970" s="172"/>
      <c r="BN970" s="172"/>
      <c r="BO970" s="172"/>
      <c r="BP970" s="172"/>
      <c r="BQ970" s="172"/>
      <c r="BR970" s="172"/>
      <c r="BS970" s="172"/>
      <c r="BT970" s="172"/>
      <c r="BU970" s="172"/>
      <c r="BV970" s="172"/>
      <c r="BW970" s="172"/>
      <c r="BX970" s="172"/>
      <c r="BY970" s="172"/>
      <c r="BZ970" s="172"/>
      <c r="CA970" s="172"/>
      <c r="CB970" s="172"/>
      <c r="CC970" s="172"/>
      <c r="CD970" s="172"/>
      <c r="CE970" s="172"/>
      <c r="CF970" s="172"/>
      <c r="CG970" s="172"/>
      <c r="CH970" s="172"/>
      <c r="CI970" s="172"/>
      <c r="CJ970" s="172"/>
      <c r="CK970" s="172"/>
      <c r="CL970" s="172"/>
      <c r="CM970" s="172"/>
      <c r="CN970" s="172"/>
      <c r="CO970" s="172"/>
      <c r="CP970" s="172"/>
      <c r="CQ970" s="172"/>
      <c r="CR970" s="172"/>
      <c r="CS970" s="172"/>
      <c r="CT970" s="172"/>
      <c r="CU970" s="172"/>
      <c r="CV970" s="172"/>
      <c r="CW970" s="172"/>
      <c r="CX970" s="172"/>
      <c r="CY970" s="172"/>
      <c r="CZ970" s="172"/>
    </row>
    <row r="971" spans="1:104" ht="11.25" customHeight="1" x14ac:dyDescent="0.25">
      <c r="A971" s="172"/>
      <c r="B971" s="172"/>
      <c r="C971" s="172"/>
      <c r="D971" s="172"/>
      <c r="E971" s="116"/>
      <c r="F971" s="119"/>
      <c r="G971" s="117"/>
      <c r="H971" s="116"/>
      <c r="I971" s="119"/>
      <c r="J971" s="172"/>
      <c r="K971" s="166"/>
      <c r="L971" s="166"/>
      <c r="M971" s="166"/>
      <c r="N971" s="166"/>
      <c r="O971" s="166"/>
      <c r="P971" s="166"/>
      <c r="Q971" s="166"/>
      <c r="R971" s="166"/>
      <c r="S971" s="172"/>
      <c r="T971" s="166"/>
      <c r="U971" s="166"/>
      <c r="V971" s="166"/>
      <c r="W971" s="166"/>
      <c r="X971" s="166"/>
      <c r="Y971" s="166"/>
      <c r="Z971" s="166"/>
      <c r="AA971" s="166"/>
      <c r="AB971" s="172"/>
      <c r="AC971" s="172"/>
      <c r="AD971" s="172"/>
      <c r="AE971" s="172"/>
      <c r="AF971" s="172"/>
      <c r="AG971" s="172"/>
      <c r="AH971" s="172"/>
      <c r="AI971" s="172"/>
      <c r="AJ971" s="172"/>
      <c r="AK971" s="172"/>
      <c r="AL971" s="174"/>
      <c r="AM971" s="172"/>
      <c r="AN971" s="172"/>
      <c r="AO971" s="172"/>
      <c r="AP971" s="172"/>
      <c r="AQ971" s="172"/>
      <c r="AR971" s="172"/>
      <c r="AS971" s="172"/>
      <c r="AT971" s="172"/>
      <c r="AU971" s="172"/>
      <c r="AV971" s="172"/>
      <c r="AW971" s="172"/>
      <c r="AX971" s="172"/>
      <c r="AY971" s="172"/>
      <c r="AZ971" s="172"/>
      <c r="BA971" s="172"/>
      <c r="BB971" s="172"/>
      <c r="BC971" s="172"/>
      <c r="BD971" s="172"/>
      <c r="BE971" s="172"/>
      <c r="BF971" s="172"/>
      <c r="BG971" s="172"/>
      <c r="BH971" s="172"/>
      <c r="BI971" s="172"/>
      <c r="BJ971" s="172"/>
      <c r="BK971" s="172"/>
      <c r="BL971" s="172"/>
      <c r="BM971" s="172"/>
      <c r="BN971" s="172"/>
      <c r="BO971" s="172"/>
      <c r="BP971" s="172"/>
      <c r="BQ971" s="172"/>
      <c r="BR971" s="172"/>
      <c r="BS971" s="172"/>
      <c r="BT971" s="172"/>
      <c r="BU971" s="172"/>
      <c r="BV971" s="172"/>
      <c r="BW971" s="172"/>
      <c r="BX971" s="172"/>
      <c r="BY971" s="172"/>
      <c r="BZ971" s="172"/>
      <c r="CA971" s="172"/>
      <c r="CB971" s="172"/>
      <c r="CC971" s="172"/>
      <c r="CD971" s="172"/>
      <c r="CE971" s="172"/>
      <c r="CF971" s="172"/>
      <c r="CG971" s="172"/>
      <c r="CH971" s="172"/>
      <c r="CI971" s="172"/>
      <c r="CJ971" s="172"/>
      <c r="CK971" s="172"/>
      <c r="CL971" s="172"/>
      <c r="CM971" s="172"/>
      <c r="CN971" s="172"/>
      <c r="CO971" s="172"/>
      <c r="CP971" s="172"/>
      <c r="CQ971" s="172"/>
      <c r="CR971" s="172"/>
      <c r="CS971" s="172"/>
      <c r="CT971" s="172"/>
      <c r="CU971" s="172"/>
      <c r="CV971" s="172"/>
      <c r="CW971" s="172"/>
      <c r="CX971" s="172"/>
      <c r="CY971" s="172"/>
      <c r="CZ971" s="172"/>
    </row>
    <row r="972" spans="1:104" ht="11.25" customHeight="1" x14ac:dyDescent="0.25">
      <c r="A972" s="172"/>
      <c r="B972" s="172"/>
      <c r="C972" s="172"/>
      <c r="D972" s="172"/>
      <c r="E972" s="116"/>
      <c r="F972" s="119"/>
      <c r="G972" s="117"/>
      <c r="H972" s="116"/>
      <c r="I972" s="119"/>
      <c r="J972" s="172"/>
      <c r="K972" s="166"/>
      <c r="L972" s="166"/>
      <c r="M972" s="166"/>
      <c r="N972" s="166"/>
      <c r="O972" s="166"/>
      <c r="P972" s="166"/>
      <c r="Q972" s="166"/>
      <c r="R972" s="166"/>
      <c r="S972" s="172"/>
      <c r="T972" s="166"/>
      <c r="U972" s="166"/>
      <c r="V972" s="166"/>
      <c r="W972" s="166"/>
      <c r="X972" s="166"/>
      <c r="Y972" s="166"/>
      <c r="Z972" s="166"/>
      <c r="AA972" s="166"/>
      <c r="AB972" s="172"/>
      <c r="AC972" s="172"/>
      <c r="AD972" s="172"/>
      <c r="AE972" s="172"/>
      <c r="AF972" s="172"/>
      <c r="AG972" s="172"/>
      <c r="AH972" s="172"/>
      <c r="AI972" s="172"/>
      <c r="AJ972" s="172"/>
      <c r="AK972" s="172"/>
      <c r="AL972" s="174"/>
      <c r="AM972" s="172"/>
      <c r="AN972" s="172"/>
      <c r="AO972" s="172"/>
      <c r="AP972" s="172"/>
      <c r="AQ972" s="172"/>
      <c r="AR972" s="172"/>
      <c r="AS972" s="172"/>
      <c r="AT972" s="172"/>
      <c r="AU972" s="172"/>
      <c r="AV972" s="172"/>
      <c r="AW972" s="172"/>
      <c r="AX972" s="172"/>
      <c r="AY972" s="172"/>
      <c r="AZ972" s="172"/>
      <c r="BA972" s="172"/>
      <c r="BB972" s="172"/>
      <c r="BC972" s="172"/>
      <c r="BD972" s="172"/>
      <c r="BE972" s="172"/>
      <c r="BF972" s="172"/>
      <c r="BG972" s="172"/>
      <c r="BH972" s="172"/>
      <c r="BI972" s="172"/>
      <c r="BJ972" s="172"/>
      <c r="BK972" s="172"/>
      <c r="BL972" s="172"/>
      <c r="BM972" s="172"/>
      <c r="BN972" s="172"/>
      <c r="BO972" s="172"/>
      <c r="BP972" s="172"/>
      <c r="BQ972" s="172"/>
      <c r="BR972" s="172"/>
      <c r="BS972" s="172"/>
      <c r="BT972" s="172"/>
      <c r="BU972" s="172"/>
      <c r="BV972" s="172"/>
      <c r="BW972" s="172"/>
      <c r="BX972" s="172"/>
      <c r="BY972" s="172"/>
      <c r="BZ972" s="172"/>
      <c r="CA972" s="172"/>
      <c r="CB972" s="172"/>
      <c r="CC972" s="172"/>
      <c r="CD972" s="172"/>
      <c r="CE972" s="172"/>
      <c r="CF972" s="172"/>
      <c r="CG972" s="172"/>
      <c r="CH972" s="172"/>
      <c r="CI972" s="172"/>
      <c r="CJ972" s="172"/>
      <c r="CK972" s="172"/>
      <c r="CL972" s="172"/>
      <c r="CM972" s="172"/>
      <c r="CN972" s="172"/>
      <c r="CO972" s="172"/>
      <c r="CP972" s="172"/>
      <c r="CQ972" s="172"/>
      <c r="CR972" s="172"/>
      <c r="CS972" s="172"/>
      <c r="CT972" s="172"/>
      <c r="CU972" s="172"/>
      <c r="CV972" s="172"/>
      <c r="CW972" s="172"/>
      <c r="CX972" s="172"/>
      <c r="CY972" s="172"/>
      <c r="CZ972" s="172"/>
    </row>
    <row r="973" spans="1:104" ht="11.25" customHeight="1" x14ac:dyDescent="0.25">
      <c r="A973" s="172"/>
      <c r="B973" s="172"/>
      <c r="C973" s="172"/>
      <c r="D973" s="172"/>
      <c r="E973" s="116"/>
      <c r="F973" s="119"/>
      <c r="G973" s="117"/>
      <c r="H973" s="116"/>
      <c r="I973" s="119"/>
      <c r="J973" s="172"/>
      <c r="K973" s="166"/>
      <c r="L973" s="166"/>
      <c r="M973" s="166"/>
      <c r="N973" s="166"/>
      <c r="O973" s="166"/>
      <c r="P973" s="166"/>
      <c r="Q973" s="166"/>
      <c r="R973" s="166"/>
      <c r="S973" s="172"/>
      <c r="T973" s="166"/>
      <c r="U973" s="166"/>
      <c r="V973" s="166"/>
      <c r="W973" s="166"/>
      <c r="X973" s="166"/>
      <c r="Y973" s="166"/>
      <c r="Z973" s="166"/>
      <c r="AA973" s="166"/>
      <c r="AB973" s="172"/>
      <c r="AC973" s="172"/>
      <c r="AD973" s="172"/>
      <c r="AE973" s="172"/>
      <c r="AF973" s="172"/>
      <c r="AG973" s="172"/>
      <c r="AH973" s="172"/>
      <c r="AI973" s="172"/>
      <c r="AJ973" s="172"/>
      <c r="AK973" s="172"/>
      <c r="AL973" s="174"/>
      <c r="AM973" s="172"/>
      <c r="AN973" s="172"/>
      <c r="AO973" s="172"/>
      <c r="AP973" s="172"/>
      <c r="AQ973" s="172"/>
      <c r="AR973" s="172"/>
      <c r="AS973" s="172"/>
      <c r="AT973" s="172"/>
      <c r="AU973" s="172"/>
      <c r="AV973" s="172"/>
      <c r="AW973" s="172"/>
      <c r="AX973" s="172"/>
      <c r="AY973" s="172"/>
      <c r="AZ973" s="172"/>
      <c r="BA973" s="172"/>
      <c r="BB973" s="172"/>
      <c r="BC973" s="172"/>
      <c r="BD973" s="172"/>
      <c r="BE973" s="172"/>
      <c r="BF973" s="172"/>
      <c r="BG973" s="172"/>
      <c r="BH973" s="172"/>
      <c r="BI973" s="172"/>
      <c r="BJ973" s="172"/>
      <c r="BK973" s="172"/>
      <c r="BL973" s="172"/>
      <c r="BM973" s="172"/>
      <c r="BN973" s="172"/>
      <c r="BO973" s="172"/>
      <c r="BP973" s="172"/>
      <c r="BQ973" s="172"/>
      <c r="BR973" s="172"/>
      <c r="BS973" s="172"/>
      <c r="BT973" s="172"/>
      <c r="BU973" s="172"/>
      <c r="BV973" s="172"/>
      <c r="BW973" s="172"/>
      <c r="BX973" s="172"/>
      <c r="BY973" s="172"/>
      <c r="BZ973" s="172"/>
      <c r="CA973" s="172"/>
      <c r="CB973" s="172"/>
      <c r="CC973" s="172"/>
      <c r="CD973" s="172"/>
      <c r="CE973" s="172"/>
      <c r="CF973" s="172"/>
      <c r="CG973" s="172"/>
      <c r="CH973" s="172"/>
      <c r="CI973" s="172"/>
      <c r="CJ973" s="172"/>
      <c r="CK973" s="172"/>
      <c r="CL973" s="172"/>
      <c r="CM973" s="172"/>
      <c r="CN973" s="172"/>
      <c r="CO973" s="172"/>
      <c r="CP973" s="172"/>
      <c r="CQ973" s="172"/>
      <c r="CR973" s="172"/>
      <c r="CS973" s="172"/>
      <c r="CT973" s="172"/>
      <c r="CU973" s="172"/>
      <c r="CV973" s="172"/>
      <c r="CW973" s="172"/>
      <c r="CX973" s="172"/>
      <c r="CY973" s="172"/>
      <c r="CZ973" s="172"/>
    </row>
    <row r="974" spans="1:104" ht="11.25" customHeight="1" x14ac:dyDescent="0.25">
      <c r="A974" s="172"/>
      <c r="B974" s="172"/>
      <c r="C974" s="172"/>
      <c r="D974" s="172"/>
      <c r="E974" s="116"/>
      <c r="F974" s="119"/>
      <c r="G974" s="117"/>
      <c r="H974" s="116"/>
      <c r="I974" s="119"/>
      <c r="J974" s="172"/>
      <c r="K974" s="166"/>
      <c r="L974" s="166"/>
      <c r="M974" s="166"/>
      <c r="N974" s="166"/>
      <c r="O974" s="166"/>
      <c r="P974" s="166"/>
      <c r="Q974" s="166"/>
      <c r="R974" s="166"/>
      <c r="S974" s="172"/>
      <c r="T974" s="166"/>
      <c r="U974" s="166"/>
      <c r="V974" s="166"/>
      <c r="W974" s="166"/>
      <c r="X974" s="166"/>
      <c r="Y974" s="166"/>
      <c r="Z974" s="166"/>
      <c r="AA974" s="166"/>
      <c r="AB974" s="172"/>
      <c r="AC974" s="172"/>
      <c r="AD974" s="172"/>
      <c r="AE974" s="172"/>
      <c r="AF974" s="172"/>
      <c r="AG974" s="172"/>
      <c r="AH974" s="172"/>
      <c r="AI974" s="172"/>
      <c r="AJ974" s="172"/>
      <c r="AK974" s="172"/>
      <c r="AL974" s="174"/>
      <c r="AM974" s="172"/>
      <c r="AN974" s="172"/>
      <c r="AO974" s="172"/>
      <c r="AP974" s="172"/>
      <c r="AQ974" s="172"/>
      <c r="AR974" s="172"/>
      <c r="AS974" s="172"/>
      <c r="AT974" s="172"/>
      <c r="AU974" s="172"/>
      <c r="AV974" s="172"/>
      <c r="AW974" s="172"/>
      <c r="AX974" s="172"/>
      <c r="AY974" s="172"/>
      <c r="AZ974" s="172"/>
      <c r="BA974" s="172"/>
      <c r="BB974" s="172"/>
      <c r="BC974" s="172"/>
      <c r="BD974" s="172"/>
      <c r="BE974" s="172"/>
      <c r="BF974" s="172"/>
      <c r="BG974" s="172"/>
      <c r="BH974" s="172"/>
      <c r="BI974" s="172"/>
      <c r="BJ974" s="172"/>
      <c r="BK974" s="172"/>
      <c r="BL974" s="172"/>
      <c r="BM974" s="172"/>
      <c r="BN974" s="172"/>
      <c r="BO974" s="172"/>
      <c r="BP974" s="172"/>
      <c r="BQ974" s="172"/>
      <c r="BR974" s="172"/>
      <c r="BS974" s="172"/>
      <c r="BT974" s="172"/>
      <c r="BU974" s="172"/>
      <c r="BV974" s="172"/>
      <c r="BW974" s="172"/>
      <c r="BX974" s="172"/>
      <c r="BY974" s="172"/>
      <c r="BZ974" s="172"/>
      <c r="CA974" s="172"/>
      <c r="CB974" s="172"/>
      <c r="CC974" s="172"/>
      <c r="CD974" s="172"/>
      <c r="CE974" s="172"/>
      <c r="CF974" s="172"/>
      <c r="CG974" s="172"/>
      <c r="CH974" s="172"/>
      <c r="CI974" s="172"/>
      <c r="CJ974" s="172"/>
      <c r="CK974" s="172"/>
      <c r="CL974" s="172"/>
      <c r="CM974" s="172"/>
      <c r="CN974" s="172"/>
      <c r="CO974" s="172"/>
      <c r="CP974" s="172"/>
      <c r="CQ974" s="172"/>
      <c r="CR974" s="172"/>
      <c r="CS974" s="172"/>
      <c r="CT974" s="172"/>
      <c r="CU974" s="172"/>
      <c r="CV974" s="172"/>
      <c r="CW974" s="172"/>
      <c r="CX974" s="172"/>
      <c r="CY974" s="172"/>
      <c r="CZ974" s="172"/>
    </row>
    <row r="975" spans="1:104" ht="11.25" customHeight="1" x14ac:dyDescent="0.25">
      <c r="A975" s="172"/>
      <c r="B975" s="172"/>
      <c r="C975" s="172"/>
      <c r="D975" s="172"/>
      <c r="E975" s="116"/>
      <c r="F975" s="119"/>
      <c r="G975" s="117"/>
      <c r="H975" s="116"/>
      <c r="I975" s="119"/>
      <c r="J975" s="172"/>
      <c r="K975" s="166"/>
      <c r="L975" s="166"/>
      <c r="M975" s="166"/>
      <c r="N975" s="166"/>
      <c r="O975" s="166"/>
      <c r="P975" s="166"/>
      <c r="Q975" s="166"/>
      <c r="R975" s="166"/>
      <c r="S975" s="172"/>
      <c r="T975" s="166"/>
      <c r="U975" s="166"/>
      <c r="V975" s="166"/>
      <c r="W975" s="166"/>
      <c r="X975" s="166"/>
      <c r="Y975" s="166"/>
      <c r="Z975" s="166"/>
      <c r="AA975" s="166"/>
      <c r="AB975" s="172"/>
      <c r="AC975" s="172"/>
      <c r="AD975" s="172"/>
      <c r="AE975" s="172"/>
      <c r="AF975" s="172"/>
      <c r="AG975" s="172"/>
      <c r="AH975" s="172"/>
      <c r="AI975" s="172"/>
      <c r="AJ975" s="172"/>
      <c r="AK975" s="172"/>
      <c r="AL975" s="174"/>
      <c r="AM975" s="172"/>
      <c r="AN975" s="172"/>
      <c r="AO975" s="172"/>
      <c r="AP975" s="172"/>
      <c r="AQ975" s="172"/>
      <c r="AR975" s="172"/>
      <c r="AS975" s="172"/>
      <c r="AT975" s="172"/>
      <c r="AU975" s="172"/>
      <c r="AV975" s="172"/>
      <c r="AW975" s="172"/>
      <c r="AX975" s="172"/>
      <c r="AY975" s="172"/>
      <c r="AZ975" s="172"/>
      <c r="BA975" s="172"/>
      <c r="BB975" s="172"/>
      <c r="BC975" s="172"/>
      <c r="BD975" s="172"/>
      <c r="BE975" s="172"/>
      <c r="BF975" s="172"/>
      <c r="BG975" s="172"/>
      <c r="BH975" s="172"/>
      <c r="BI975" s="172"/>
      <c r="BJ975" s="172"/>
      <c r="BK975" s="172"/>
      <c r="BL975" s="172"/>
      <c r="BM975" s="172"/>
      <c r="BN975" s="172"/>
      <c r="BO975" s="172"/>
      <c r="BP975" s="172"/>
      <c r="BQ975" s="172"/>
      <c r="BR975" s="172"/>
      <c r="BS975" s="172"/>
      <c r="BT975" s="172"/>
      <c r="BU975" s="172"/>
      <c r="BV975" s="172"/>
      <c r="BW975" s="172"/>
      <c r="BX975" s="172"/>
      <c r="BY975" s="172"/>
      <c r="BZ975" s="172"/>
      <c r="CA975" s="172"/>
      <c r="CB975" s="172"/>
      <c r="CC975" s="172"/>
      <c r="CD975" s="172"/>
      <c r="CE975" s="172"/>
      <c r="CF975" s="172"/>
      <c r="CG975" s="172"/>
      <c r="CH975" s="172"/>
      <c r="CI975" s="172"/>
      <c r="CJ975" s="172"/>
      <c r="CK975" s="172"/>
      <c r="CL975" s="172"/>
      <c r="CM975" s="172"/>
      <c r="CN975" s="172"/>
      <c r="CO975" s="172"/>
      <c r="CP975" s="172"/>
      <c r="CQ975" s="172"/>
      <c r="CR975" s="172"/>
      <c r="CS975" s="172"/>
      <c r="CT975" s="172"/>
      <c r="CU975" s="172"/>
      <c r="CV975" s="172"/>
      <c r="CW975" s="172"/>
      <c r="CX975" s="172"/>
      <c r="CY975" s="172"/>
      <c r="CZ975" s="172"/>
    </row>
    <row r="976" spans="1:104" ht="11.25" customHeight="1" x14ac:dyDescent="0.25">
      <c r="A976" s="172"/>
      <c r="B976" s="172"/>
      <c r="C976" s="172"/>
      <c r="D976" s="172"/>
      <c r="E976" s="116"/>
      <c r="F976" s="119"/>
      <c r="G976" s="117"/>
      <c r="H976" s="116"/>
      <c r="I976" s="119"/>
      <c r="J976" s="172"/>
      <c r="K976" s="166"/>
      <c r="L976" s="166"/>
      <c r="M976" s="166"/>
      <c r="N976" s="166"/>
      <c r="O976" s="166"/>
      <c r="P976" s="166"/>
      <c r="Q976" s="166"/>
      <c r="R976" s="166"/>
      <c r="S976" s="172"/>
      <c r="T976" s="166"/>
      <c r="U976" s="166"/>
      <c r="V976" s="166"/>
      <c r="W976" s="166"/>
      <c r="X976" s="166"/>
      <c r="Y976" s="166"/>
      <c r="Z976" s="166"/>
      <c r="AA976" s="166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4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72"/>
      <c r="BI976" s="172"/>
      <c r="BJ976" s="172"/>
      <c r="BK976" s="172"/>
      <c r="BL976" s="172"/>
      <c r="BM976" s="172"/>
      <c r="BN976" s="172"/>
      <c r="BO976" s="172"/>
      <c r="BP976" s="172"/>
      <c r="BQ976" s="172"/>
      <c r="BR976" s="172"/>
      <c r="BS976" s="172"/>
      <c r="BT976" s="172"/>
      <c r="BU976" s="172"/>
      <c r="BV976" s="172"/>
      <c r="BW976" s="172"/>
      <c r="BX976" s="172"/>
      <c r="BY976" s="172"/>
      <c r="BZ976" s="172"/>
      <c r="CA976" s="172"/>
      <c r="CB976" s="172"/>
      <c r="CC976" s="172"/>
      <c r="CD976" s="172"/>
      <c r="CE976" s="172"/>
      <c r="CF976" s="172"/>
      <c r="CG976" s="172"/>
      <c r="CH976" s="172"/>
      <c r="CI976" s="172"/>
      <c r="CJ976" s="172"/>
      <c r="CK976" s="172"/>
      <c r="CL976" s="172"/>
      <c r="CM976" s="172"/>
      <c r="CN976" s="172"/>
      <c r="CO976" s="172"/>
      <c r="CP976" s="172"/>
      <c r="CQ976" s="172"/>
      <c r="CR976" s="172"/>
      <c r="CS976" s="172"/>
      <c r="CT976" s="172"/>
      <c r="CU976" s="172"/>
      <c r="CV976" s="172"/>
      <c r="CW976" s="172"/>
      <c r="CX976" s="172"/>
      <c r="CY976" s="172"/>
      <c r="CZ976" s="172"/>
    </row>
    <row r="977" spans="1:104" ht="11.25" customHeight="1" x14ac:dyDescent="0.25">
      <c r="A977" s="172"/>
      <c r="B977" s="172"/>
      <c r="C977" s="172"/>
      <c r="D977" s="172"/>
      <c r="E977" s="116"/>
      <c r="F977" s="119"/>
      <c r="G977" s="117"/>
      <c r="H977" s="116"/>
      <c r="I977" s="119"/>
      <c r="J977" s="172"/>
      <c r="K977" s="166"/>
      <c r="L977" s="166"/>
      <c r="M977" s="166"/>
      <c r="N977" s="166"/>
      <c r="O977" s="166"/>
      <c r="P977" s="166"/>
      <c r="Q977" s="166"/>
      <c r="R977" s="166"/>
      <c r="S977" s="172"/>
      <c r="T977" s="166"/>
      <c r="U977" s="166"/>
      <c r="V977" s="166"/>
      <c r="W977" s="166"/>
      <c r="X977" s="166"/>
      <c r="Y977" s="166"/>
      <c r="Z977" s="166"/>
      <c r="AA977" s="166"/>
      <c r="AB977" s="172"/>
      <c r="AC977" s="172"/>
      <c r="AD977" s="172"/>
      <c r="AE977" s="172"/>
      <c r="AF977" s="172"/>
      <c r="AG977" s="172"/>
      <c r="AH977" s="172"/>
      <c r="AI977" s="172"/>
      <c r="AJ977" s="172"/>
      <c r="AK977" s="172"/>
      <c r="AL977" s="174"/>
      <c r="AM977" s="172"/>
      <c r="AN977" s="172"/>
      <c r="AO977" s="172"/>
      <c r="AP977" s="172"/>
      <c r="AQ977" s="172"/>
      <c r="AR977" s="172"/>
      <c r="AS977" s="172"/>
      <c r="AT977" s="172"/>
      <c r="AU977" s="172"/>
      <c r="AV977" s="172"/>
      <c r="AW977" s="172"/>
      <c r="AX977" s="172"/>
      <c r="AY977" s="172"/>
      <c r="AZ977" s="172"/>
      <c r="BA977" s="172"/>
      <c r="BB977" s="172"/>
      <c r="BC977" s="172"/>
      <c r="BD977" s="172"/>
      <c r="BE977" s="172"/>
      <c r="BF977" s="172"/>
      <c r="BG977" s="172"/>
      <c r="BH977" s="172"/>
      <c r="BI977" s="172"/>
      <c r="BJ977" s="172"/>
      <c r="BK977" s="172"/>
      <c r="BL977" s="172"/>
      <c r="BM977" s="172"/>
      <c r="BN977" s="172"/>
      <c r="BO977" s="172"/>
      <c r="BP977" s="172"/>
      <c r="BQ977" s="172"/>
      <c r="BR977" s="172"/>
      <c r="BS977" s="172"/>
      <c r="BT977" s="172"/>
      <c r="BU977" s="172"/>
      <c r="BV977" s="172"/>
      <c r="BW977" s="172"/>
      <c r="BX977" s="172"/>
      <c r="BY977" s="172"/>
      <c r="BZ977" s="172"/>
      <c r="CA977" s="172"/>
      <c r="CB977" s="172"/>
      <c r="CC977" s="172"/>
      <c r="CD977" s="172"/>
      <c r="CE977" s="172"/>
      <c r="CF977" s="172"/>
      <c r="CG977" s="172"/>
      <c r="CH977" s="172"/>
      <c r="CI977" s="172"/>
      <c r="CJ977" s="172"/>
      <c r="CK977" s="172"/>
      <c r="CL977" s="172"/>
      <c r="CM977" s="172"/>
      <c r="CN977" s="172"/>
      <c r="CO977" s="172"/>
      <c r="CP977" s="172"/>
      <c r="CQ977" s="172"/>
      <c r="CR977" s="172"/>
      <c r="CS977" s="172"/>
      <c r="CT977" s="172"/>
      <c r="CU977" s="172"/>
      <c r="CV977" s="172"/>
      <c r="CW977" s="172"/>
      <c r="CX977" s="172"/>
      <c r="CY977" s="172"/>
      <c r="CZ977" s="172"/>
    </row>
    <row r="978" spans="1:104" ht="11.25" customHeight="1" x14ac:dyDescent="0.25">
      <c r="A978" s="172"/>
      <c r="B978" s="172"/>
      <c r="C978" s="172"/>
      <c r="D978" s="172"/>
      <c r="E978" s="116"/>
      <c r="F978" s="119"/>
      <c r="G978" s="117"/>
      <c r="H978" s="116"/>
      <c r="I978" s="119"/>
      <c r="J978" s="172"/>
      <c r="K978" s="166"/>
      <c r="L978" s="166"/>
      <c r="M978" s="166"/>
      <c r="N978" s="166"/>
      <c r="O978" s="166"/>
      <c r="P978" s="166"/>
      <c r="Q978" s="166"/>
      <c r="R978" s="166"/>
      <c r="S978" s="172"/>
      <c r="T978" s="166"/>
      <c r="U978" s="166"/>
      <c r="V978" s="166"/>
      <c r="W978" s="166"/>
      <c r="X978" s="166"/>
      <c r="Y978" s="166"/>
      <c r="Z978" s="166"/>
      <c r="AA978" s="166"/>
      <c r="AB978" s="172"/>
      <c r="AC978" s="172"/>
      <c r="AD978" s="172"/>
      <c r="AE978" s="172"/>
      <c r="AF978" s="172"/>
      <c r="AG978" s="172"/>
      <c r="AH978" s="172"/>
      <c r="AI978" s="172"/>
      <c r="AJ978" s="172"/>
      <c r="AK978" s="172"/>
      <c r="AL978" s="174"/>
      <c r="AM978" s="172"/>
      <c r="AN978" s="172"/>
      <c r="AO978" s="172"/>
      <c r="AP978" s="172"/>
      <c r="AQ978" s="172"/>
      <c r="AR978" s="172"/>
      <c r="AS978" s="172"/>
      <c r="AT978" s="172"/>
      <c r="AU978" s="172"/>
      <c r="AV978" s="172"/>
      <c r="AW978" s="172"/>
      <c r="AX978" s="172"/>
      <c r="AY978" s="172"/>
      <c r="AZ978" s="172"/>
      <c r="BA978" s="172"/>
      <c r="BB978" s="172"/>
      <c r="BC978" s="172"/>
      <c r="BD978" s="172"/>
      <c r="BE978" s="172"/>
      <c r="BF978" s="172"/>
      <c r="BG978" s="172"/>
      <c r="BH978" s="172"/>
      <c r="BI978" s="172"/>
      <c r="BJ978" s="172"/>
      <c r="BK978" s="172"/>
      <c r="BL978" s="172"/>
      <c r="BM978" s="172"/>
      <c r="BN978" s="172"/>
      <c r="BO978" s="172"/>
      <c r="BP978" s="172"/>
      <c r="BQ978" s="172"/>
      <c r="BR978" s="172"/>
      <c r="BS978" s="172"/>
      <c r="BT978" s="172"/>
      <c r="BU978" s="172"/>
      <c r="BV978" s="172"/>
      <c r="BW978" s="172"/>
      <c r="BX978" s="172"/>
      <c r="BY978" s="172"/>
      <c r="BZ978" s="172"/>
      <c r="CA978" s="172"/>
      <c r="CB978" s="172"/>
      <c r="CC978" s="172"/>
      <c r="CD978" s="172"/>
      <c r="CE978" s="172"/>
      <c r="CF978" s="172"/>
      <c r="CG978" s="172"/>
      <c r="CH978" s="172"/>
      <c r="CI978" s="172"/>
      <c r="CJ978" s="172"/>
      <c r="CK978" s="172"/>
      <c r="CL978" s="172"/>
      <c r="CM978" s="172"/>
      <c r="CN978" s="172"/>
      <c r="CO978" s="172"/>
      <c r="CP978" s="172"/>
      <c r="CQ978" s="172"/>
      <c r="CR978" s="172"/>
      <c r="CS978" s="172"/>
      <c r="CT978" s="172"/>
      <c r="CU978" s="172"/>
      <c r="CV978" s="172"/>
      <c r="CW978" s="172"/>
      <c r="CX978" s="172"/>
      <c r="CY978" s="172"/>
      <c r="CZ978" s="172"/>
    </row>
    <row r="979" spans="1:104" ht="11.25" customHeight="1" x14ac:dyDescent="0.25">
      <c r="A979" s="172"/>
      <c r="B979" s="172"/>
      <c r="C979" s="172"/>
      <c r="D979" s="172"/>
      <c r="E979" s="116"/>
      <c r="F979" s="119"/>
      <c r="G979" s="117"/>
      <c r="H979" s="116"/>
      <c r="I979" s="119"/>
      <c r="J979" s="172"/>
      <c r="K979" s="166"/>
      <c r="L979" s="166"/>
      <c r="M979" s="166"/>
      <c r="N979" s="166"/>
      <c r="O979" s="166"/>
      <c r="P979" s="166"/>
      <c r="Q979" s="166"/>
      <c r="R979" s="166"/>
      <c r="S979" s="172"/>
      <c r="T979" s="166"/>
      <c r="U979" s="166"/>
      <c r="V979" s="166"/>
      <c r="W979" s="166"/>
      <c r="X979" s="166"/>
      <c r="Y979" s="166"/>
      <c r="Z979" s="166"/>
      <c r="AA979" s="166"/>
      <c r="AB979" s="172"/>
      <c r="AC979" s="172"/>
      <c r="AD979" s="172"/>
      <c r="AE979" s="172"/>
      <c r="AF979" s="172"/>
      <c r="AG979" s="172"/>
      <c r="AH979" s="172"/>
      <c r="AI979" s="172"/>
      <c r="AJ979" s="172"/>
      <c r="AK979" s="172"/>
      <c r="AL979" s="174"/>
      <c r="AM979" s="172"/>
      <c r="AN979" s="172"/>
      <c r="AO979" s="172"/>
      <c r="AP979" s="172"/>
      <c r="AQ979" s="172"/>
      <c r="AR979" s="172"/>
      <c r="AS979" s="172"/>
      <c r="AT979" s="172"/>
      <c r="AU979" s="172"/>
      <c r="AV979" s="172"/>
      <c r="AW979" s="172"/>
      <c r="AX979" s="172"/>
      <c r="AY979" s="172"/>
      <c r="AZ979" s="172"/>
      <c r="BA979" s="172"/>
      <c r="BB979" s="172"/>
      <c r="BC979" s="172"/>
      <c r="BD979" s="172"/>
      <c r="BE979" s="172"/>
      <c r="BF979" s="172"/>
      <c r="BG979" s="172"/>
      <c r="BH979" s="172"/>
      <c r="BI979" s="172"/>
      <c r="BJ979" s="172"/>
      <c r="BK979" s="172"/>
      <c r="BL979" s="172"/>
      <c r="BM979" s="172"/>
      <c r="BN979" s="172"/>
      <c r="BO979" s="172"/>
      <c r="BP979" s="172"/>
      <c r="BQ979" s="172"/>
      <c r="BR979" s="172"/>
      <c r="BS979" s="172"/>
      <c r="BT979" s="172"/>
      <c r="BU979" s="172"/>
      <c r="BV979" s="172"/>
      <c r="BW979" s="172"/>
      <c r="BX979" s="172"/>
      <c r="BY979" s="172"/>
      <c r="BZ979" s="172"/>
      <c r="CA979" s="172"/>
      <c r="CB979" s="172"/>
      <c r="CC979" s="172"/>
      <c r="CD979" s="172"/>
      <c r="CE979" s="172"/>
      <c r="CF979" s="172"/>
      <c r="CG979" s="172"/>
      <c r="CH979" s="172"/>
      <c r="CI979" s="172"/>
      <c r="CJ979" s="172"/>
      <c r="CK979" s="172"/>
      <c r="CL979" s="172"/>
      <c r="CM979" s="172"/>
      <c r="CN979" s="172"/>
      <c r="CO979" s="172"/>
      <c r="CP979" s="172"/>
      <c r="CQ979" s="172"/>
      <c r="CR979" s="172"/>
      <c r="CS979" s="172"/>
      <c r="CT979" s="172"/>
      <c r="CU979" s="172"/>
      <c r="CV979" s="172"/>
      <c r="CW979" s="172"/>
      <c r="CX979" s="172"/>
      <c r="CY979" s="172"/>
      <c r="CZ979" s="172"/>
    </row>
    <row r="980" spans="1:104" ht="11.25" customHeight="1" x14ac:dyDescent="0.25">
      <c r="A980" s="172"/>
      <c r="B980" s="172"/>
      <c r="C980" s="172"/>
      <c r="D980" s="172"/>
      <c r="E980" s="116"/>
      <c r="F980" s="119"/>
      <c r="G980" s="117"/>
      <c r="H980" s="116"/>
      <c r="I980" s="119"/>
      <c r="J980" s="172"/>
      <c r="K980" s="166"/>
      <c r="L980" s="166"/>
      <c r="M980" s="166"/>
      <c r="N980" s="166"/>
      <c r="O980" s="166"/>
      <c r="P980" s="166"/>
      <c r="Q980" s="166"/>
      <c r="R980" s="166"/>
      <c r="S980" s="172"/>
      <c r="T980" s="166"/>
      <c r="U980" s="166"/>
      <c r="V980" s="166"/>
      <c r="W980" s="166"/>
      <c r="X980" s="166"/>
      <c r="Y980" s="166"/>
      <c r="Z980" s="166"/>
      <c r="AA980" s="166"/>
      <c r="AB980" s="172"/>
      <c r="AC980" s="172"/>
      <c r="AD980" s="172"/>
      <c r="AE980" s="172"/>
      <c r="AF980" s="172"/>
      <c r="AG980" s="172"/>
      <c r="AH980" s="172"/>
      <c r="AI980" s="172"/>
      <c r="AJ980" s="172"/>
      <c r="AK980" s="172"/>
      <c r="AL980" s="174"/>
      <c r="AM980" s="172"/>
      <c r="AN980" s="172"/>
      <c r="AO980" s="172"/>
      <c r="AP980" s="172"/>
      <c r="AQ980" s="172"/>
      <c r="AR980" s="172"/>
      <c r="AS980" s="172"/>
      <c r="AT980" s="172"/>
      <c r="AU980" s="172"/>
      <c r="AV980" s="172"/>
      <c r="AW980" s="172"/>
      <c r="AX980" s="172"/>
      <c r="AY980" s="172"/>
      <c r="AZ980" s="172"/>
      <c r="BA980" s="172"/>
      <c r="BB980" s="172"/>
      <c r="BC980" s="172"/>
      <c r="BD980" s="172"/>
      <c r="BE980" s="172"/>
      <c r="BF980" s="172"/>
      <c r="BG980" s="172"/>
      <c r="BH980" s="172"/>
      <c r="BI980" s="172"/>
      <c r="BJ980" s="172"/>
      <c r="BK980" s="172"/>
      <c r="BL980" s="172"/>
      <c r="BM980" s="172"/>
      <c r="BN980" s="172"/>
      <c r="BO980" s="172"/>
      <c r="BP980" s="172"/>
      <c r="BQ980" s="172"/>
      <c r="BR980" s="172"/>
      <c r="BS980" s="172"/>
      <c r="BT980" s="172"/>
      <c r="BU980" s="172"/>
      <c r="BV980" s="172"/>
      <c r="BW980" s="172"/>
      <c r="BX980" s="172"/>
      <c r="BY980" s="172"/>
      <c r="BZ980" s="172"/>
      <c r="CA980" s="172"/>
      <c r="CB980" s="172"/>
      <c r="CC980" s="172"/>
      <c r="CD980" s="172"/>
      <c r="CE980" s="172"/>
      <c r="CF980" s="172"/>
      <c r="CG980" s="172"/>
      <c r="CH980" s="172"/>
      <c r="CI980" s="172"/>
      <c r="CJ980" s="172"/>
      <c r="CK980" s="172"/>
      <c r="CL980" s="172"/>
      <c r="CM980" s="172"/>
      <c r="CN980" s="172"/>
      <c r="CO980" s="172"/>
      <c r="CP980" s="172"/>
      <c r="CQ980" s="172"/>
      <c r="CR980" s="172"/>
      <c r="CS980" s="172"/>
      <c r="CT980" s="172"/>
      <c r="CU980" s="172"/>
      <c r="CV980" s="172"/>
      <c r="CW980" s="172"/>
      <c r="CX980" s="172"/>
      <c r="CY980" s="172"/>
      <c r="CZ980" s="172"/>
    </row>
    <row r="981" spans="1:104" ht="11.25" customHeight="1" x14ac:dyDescent="0.25">
      <c r="A981" s="172"/>
      <c r="B981" s="172"/>
      <c r="C981" s="172"/>
      <c r="D981" s="172"/>
      <c r="E981" s="116"/>
      <c r="F981" s="119"/>
      <c r="G981" s="117"/>
      <c r="H981" s="116"/>
      <c r="I981" s="119"/>
      <c r="J981" s="172"/>
      <c r="K981" s="166"/>
      <c r="L981" s="166"/>
      <c r="M981" s="166"/>
      <c r="N981" s="166"/>
      <c r="O981" s="166"/>
      <c r="P981" s="166"/>
      <c r="Q981" s="166"/>
      <c r="R981" s="166"/>
      <c r="S981" s="172"/>
      <c r="T981" s="166"/>
      <c r="U981" s="166"/>
      <c r="V981" s="166"/>
      <c r="W981" s="166"/>
      <c r="X981" s="166"/>
      <c r="Y981" s="166"/>
      <c r="Z981" s="166"/>
      <c r="AA981" s="166"/>
      <c r="AB981" s="172"/>
      <c r="AC981" s="172"/>
      <c r="AD981" s="172"/>
      <c r="AE981" s="172"/>
      <c r="AF981" s="172"/>
      <c r="AG981" s="172"/>
      <c r="AH981" s="172"/>
      <c r="AI981" s="172"/>
      <c r="AJ981" s="172"/>
      <c r="AK981" s="172"/>
      <c r="AL981" s="174"/>
      <c r="AM981" s="172"/>
      <c r="AN981" s="172"/>
      <c r="AO981" s="172"/>
      <c r="AP981" s="172"/>
      <c r="AQ981" s="172"/>
      <c r="AR981" s="172"/>
      <c r="AS981" s="172"/>
      <c r="AT981" s="172"/>
      <c r="AU981" s="172"/>
      <c r="AV981" s="172"/>
      <c r="AW981" s="172"/>
      <c r="AX981" s="172"/>
      <c r="AY981" s="172"/>
      <c r="AZ981" s="172"/>
      <c r="BA981" s="172"/>
      <c r="BB981" s="172"/>
      <c r="BC981" s="172"/>
      <c r="BD981" s="172"/>
      <c r="BE981" s="172"/>
      <c r="BF981" s="172"/>
      <c r="BG981" s="172"/>
      <c r="BH981" s="172"/>
      <c r="BI981" s="172"/>
      <c r="BJ981" s="172"/>
      <c r="BK981" s="172"/>
      <c r="BL981" s="172"/>
      <c r="BM981" s="172"/>
      <c r="BN981" s="172"/>
      <c r="BO981" s="172"/>
      <c r="BP981" s="172"/>
      <c r="BQ981" s="172"/>
      <c r="BR981" s="172"/>
      <c r="BS981" s="172"/>
      <c r="BT981" s="172"/>
      <c r="BU981" s="172"/>
      <c r="BV981" s="172"/>
      <c r="BW981" s="172"/>
      <c r="BX981" s="172"/>
      <c r="BY981" s="172"/>
      <c r="BZ981" s="172"/>
      <c r="CA981" s="172"/>
      <c r="CB981" s="172"/>
      <c r="CC981" s="172"/>
      <c r="CD981" s="172"/>
      <c r="CE981" s="172"/>
      <c r="CF981" s="172"/>
      <c r="CG981" s="172"/>
      <c r="CH981" s="172"/>
      <c r="CI981" s="172"/>
      <c r="CJ981" s="172"/>
      <c r="CK981" s="172"/>
      <c r="CL981" s="172"/>
      <c r="CM981" s="172"/>
      <c r="CN981" s="172"/>
      <c r="CO981" s="172"/>
      <c r="CP981" s="172"/>
      <c r="CQ981" s="172"/>
      <c r="CR981" s="172"/>
      <c r="CS981" s="172"/>
      <c r="CT981" s="172"/>
      <c r="CU981" s="172"/>
      <c r="CV981" s="172"/>
      <c r="CW981" s="172"/>
      <c r="CX981" s="172"/>
      <c r="CY981" s="172"/>
      <c r="CZ981" s="172"/>
    </row>
    <row r="982" spans="1:104" ht="11.25" customHeight="1" x14ac:dyDescent="0.25">
      <c r="A982" s="172"/>
      <c r="B982" s="172"/>
      <c r="C982" s="172"/>
      <c r="D982" s="172"/>
      <c r="E982" s="116"/>
      <c r="F982" s="119"/>
      <c r="G982" s="117"/>
      <c r="H982" s="116"/>
      <c r="I982" s="119"/>
      <c r="J982" s="172"/>
      <c r="K982" s="166"/>
      <c r="L982" s="166"/>
      <c r="M982" s="166"/>
      <c r="N982" s="166"/>
      <c r="O982" s="166"/>
      <c r="P982" s="166"/>
      <c r="Q982" s="166"/>
      <c r="R982" s="166"/>
      <c r="S982" s="172"/>
      <c r="T982" s="166"/>
      <c r="U982" s="166"/>
      <c r="V982" s="166"/>
      <c r="W982" s="166"/>
      <c r="X982" s="166"/>
      <c r="Y982" s="166"/>
      <c r="Z982" s="166"/>
      <c r="AA982" s="166"/>
      <c r="AB982" s="172"/>
      <c r="AC982" s="172"/>
      <c r="AD982" s="172"/>
      <c r="AE982" s="172"/>
      <c r="AF982" s="172"/>
      <c r="AG982" s="172"/>
      <c r="AH982" s="172"/>
      <c r="AI982" s="172"/>
      <c r="AJ982" s="172"/>
      <c r="AK982" s="172"/>
      <c r="AL982" s="174"/>
      <c r="AM982" s="172"/>
      <c r="AN982" s="172"/>
      <c r="AO982" s="172"/>
      <c r="AP982" s="172"/>
      <c r="AQ982" s="172"/>
      <c r="AR982" s="172"/>
      <c r="AS982" s="172"/>
      <c r="AT982" s="172"/>
      <c r="AU982" s="172"/>
      <c r="AV982" s="172"/>
      <c r="AW982" s="172"/>
      <c r="AX982" s="172"/>
      <c r="AY982" s="172"/>
      <c r="AZ982" s="172"/>
      <c r="BA982" s="172"/>
      <c r="BB982" s="172"/>
      <c r="BC982" s="172"/>
      <c r="BD982" s="172"/>
      <c r="BE982" s="172"/>
      <c r="BF982" s="172"/>
      <c r="BG982" s="172"/>
      <c r="BH982" s="172"/>
      <c r="BI982" s="172"/>
      <c r="BJ982" s="172"/>
      <c r="BK982" s="172"/>
      <c r="BL982" s="172"/>
      <c r="BM982" s="172"/>
      <c r="BN982" s="172"/>
      <c r="BO982" s="172"/>
      <c r="BP982" s="172"/>
      <c r="BQ982" s="172"/>
      <c r="BR982" s="172"/>
      <c r="BS982" s="172"/>
      <c r="BT982" s="172"/>
      <c r="BU982" s="172"/>
      <c r="BV982" s="172"/>
      <c r="BW982" s="172"/>
      <c r="BX982" s="172"/>
      <c r="BY982" s="172"/>
      <c r="BZ982" s="172"/>
      <c r="CA982" s="172"/>
      <c r="CB982" s="172"/>
      <c r="CC982" s="172"/>
      <c r="CD982" s="172"/>
      <c r="CE982" s="172"/>
      <c r="CF982" s="172"/>
      <c r="CG982" s="172"/>
      <c r="CH982" s="172"/>
      <c r="CI982" s="172"/>
      <c r="CJ982" s="172"/>
      <c r="CK982" s="172"/>
      <c r="CL982" s="172"/>
      <c r="CM982" s="172"/>
      <c r="CN982" s="172"/>
      <c r="CO982" s="172"/>
      <c r="CP982" s="172"/>
      <c r="CQ982" s="172"/>
      <c r="CR982" s="172"/>
      <c r="CS982" s="172"/>
      <c r="CT982" s="172"/>
      <c r="CU982" s="172"/>
      <c r="CV982" s="172"/>
      <c r="CW982" s="172"/>
      <c r="CX982" s="172"/>
      <c r="CY982" s="172"/>
      <c r="CZ982" s="172"/>
    </row>
    <row r="983" spans="1:104" ht="11.25" customHeight="1" x14ac:dyDescent="0.25">
      <c r="A983" s="172"/>
      <c r="B983" s="172"/>
      <c r="C983" s="172"/>
      <c r="D983" s="172"/>
      <c r="E983" s="116"/>
      <c r="F983" s="119"/>
      <c r="G983" s="117"/>
      <c r="H983" s="116"/>
      <c r="I983" s="119"/>
      <c r="J983" s="172"/>
      <c r="K983" s="166"/>
      <c r="L983" s="166"/>
      <c r="M983" s="166"/>
      <c r="N983" s="166"/>
      <c r="O983" s="166"/>
      <c r="P983" s="166"/>
      <c r="Q983" s="166"/>
      <c r="R983" s="166"/>
      <c r="S983" s="172"/>
      <c r="T983" s="166"/>
      <c r="U983" s="166"/>
      <c r="V983" s="166"/>
      <c r="W983" s="166"/>
      <c r="X983" s="166"/>
      <c r="Y983" s="166"/>
      <c r="Z983" s="166"/>
      <c r="AA983" s="166"/>
      <c r="AB983" s="172"/>
      <c r="AC983" s="172"/>
      <c r="AD983" s="172"/>
      <c r="AE983" s="172"/>
      <c r="AF983" s="172"/>
      <c r="AG983" s="172"/>
      <c r="AH983" s="172"/>
      <c r="AI983" s="172"/>
      <c r="AJ983" s="172"/>
      <c r="AK983" s="172"/>
      <c r="AL983" s="174"/>
      <c r="AM983" s="172"/>
      <c r="AN983" s="172"/>
      <c r="AO983" s="172"/>
      <c r="AP983" s="172"/>
      <c r="AQ983" s="172"/>
      <c r="AR983" s="172"/>
      <c r="AS983" s="172"/>
      <c r="AT983" s="172"/>
      <c r="AU983" s="172"/>
      <c r="AV983" s="172"/>
      <c r="AW983" s="172"/>
      <c r="AX983" s="172"/>
      <c r="AY983" s="172"/>
      <c r="AZ983" s="172"/>
      <c r="BA983" s="172"/>
      <c r="BB983" s="172"/>
      <c r="BC983" s="172"/>
      <c r="BD983" s="172"/>
      <c r="BE983" s="172"/>
      <c r="BF983" s="172"/>
      <c r="BG983" s="172"/>
      <c r="BH983" s="172"/>
      <c r="BI983" s="172"/>
      <c r="BJ983" s="172"/>
      <c r="BK983" s="172"/>
      <c r="BL983" s="172"/>
      <c r="BM983" s="172"/>
      <c r="BN983" s="172"/>
      <c r="BO983" s="172"/>
      <c r="BP983" s="172"/>
      <c r="BQ983" s="172"/>
      <c r="BR983" s="172"/>
      <c r="BS983" s="172"/>
      <c r="BT983" s="172"/>
      <c r="BU983" s="172"/>
      <c r="BV983" s="172"/>
      <c r="BW983" s="172"/>
      <c r="BX983" s="172"/>
      <c r="BY983" s="172"/>
      <c r="BZ983" s="172"/>
      <c r="CA983" s="172"/>
      <c r="CB983" s="172"/>
      <c r="CC983" s="172"/>
      <c r="CD983" s="172"/>
      <c r="CE983" s="172"/>
      <c r="CF983" s="172"/>
      <c r="CG983" s="172"/>
      <c r="CH983" s="172"/>
      <c r="CI983" s="172"/>
      <c r="CJ983" s="172"/>
      <c r="CK983" s="172"/>
      <c r="CL983" s="172"/>
      <c r="CM983" s="172"/>
      <c r="CN983" s="172"/>
      <c r="CO983" s="172"/>
      <c r="CP983" s="172"/>
      <c r="CQ983" s="172"/>
      <c r="CR983" s="172"/>
      <c r="CS983" s="172"/>
      <c r="CT983" s="172"/>
      <c r="CU983" s="172"/>
      <c r="CV983" s="172"/>
      <c r="CW983" s="172"/>
      <c r="CX983" s="172"/>
      <c r="CY983" s="172"/>
      <c r="CZ983" s="172"/>
    </row>
    <row r="984" spans="1:104" ht="11.25" customHeight="1" x14ac:dyDescent="0.25">
      <c r="A984" s="172"/>
      <c r="B984" s="172"/>
      <c r="C984" s="172"/>
      <c r="D984" s="172"/>
      <c r="E984" s="116"/>
      <c r="F984" s="119"/>
      <c r="G984" s="117"/>
      <c r="H984" s="116"/>
      <c r="I984" s="119"/>
      <c r="J984" s="172"/>
      <c r="K984" s="166"/>
      <c r="L984" s="166"/>
      <c r="M984" s="166"/>
      <c r="N984" s="166"/>
      <c r="O984" s="166"/>
      <c r="P984" s="166"/>
      <c r="Q984" s="166"/>
      <c r="R984" s="166"/>
      <c r="S984" s="172"/>
      <c r="T984" s="166"/>
      <c r="U984" s="166"/>
      <c r="V984" s="166"/>
      <c r="W984" s="166"/>
      <c r="X984" s="166"/>
      <c r="Y984" s="166"/>
      <c r="Z984" s="166"/>
      <c r="AA984" s="166"/>
      <c r="AB984" s="172"/>
      <c r="AC984" s="172"/>
      <c r="AD984" s="172"/>
      <c r="AE984" s="172"/>
      <c r="AF984" s="172"/>
      <c r="AG984" s="172"/>
      <c r="AH984" s="172"/>
      <c r="AI984" s="172"/>
      <c r="AJ984" s="172"/>
      <c r="AK984" s="172"/>
      <c r="AL984" s="174"/>
      <c r="AM984" s="172"/>
      <c r="AN984" s="172"/>
      <c r="AO984" s="172"/>
      <c r="AP984" s="172"/>
      <c r="AQ984" s="172"/>
      <c r="AR984" s="172"/>
      <c r="AS984" s="172"/>
      <c r="AT984" s="172"/>
      <c r="AU984" s="172"/>
      <c r="AV984" s="172"/>
      <c r="AW984" s="172"/>
      <c r="AX984" s="172"/>
      <c r="AY984" s="172"/>
      <c r="AZ984" s="172"/>
      <c r="BA984" s="172"/>
      <c r="BB984" s="172"/>
      <c r="BC984" s="172"/>
      <c r="BD984" s="172"/>
      <c r="BE984" s="172"/>
      <c r="BF984" s="172"/>
      <c r="BG984" s="172"/>
      <c r="BH984" s="172"/>
      <c r="BI984" s="172"/>
      <c r="BJ984" s="172"/>
      <c r="BK984" s="172"/>
      <c r="BL984" s="172"/>
      <c r="BM984" s="172"/>
      <c r="BN984" s="172"/>
      <c r="BO984" s="172"/>
      <c r="BP984" s="172"/>
      <c r="BQ984" s="172"/>
      <c r="BR984" s="172"/>
      <c r="BS984" s="172"/>
      <c r="BT984" s="172"/>
      <c r="BU984" s="172"/>
      <c r="BV984" s="172"/>
      <c r="BW984" s="172"/>
      <c r="BX984" s="172"/>
      <c r="BY984" s="172"/>
      <c r="BZ984" s="172"/>
      <c r="CA984" s="172"/>
      <c r="CB984" s="172"/>
      <c r="CC984" s="172"/>
      <c r="CD984" s="172"/>
      <c r="CE984" s="172"/>
      <c r="CF984" s="172"/>
      <c r="CG984" s="172"/>
      <c r="CH984" s="172"/>
      <c r="CI984" s="172"/>
      <c r="CJ984" s="172"/>
      <c r="CK984" s="172"/>
      <c r="CL984" s="172"/>
      <c r="CM984" s="172"/>
      <c r="CN984" s="172"/>
      <c r="CO984" s="172"/>
      <c r="CP984" s="172"/>
      <c r="CQ984" s="172"/>
      <c r="CR984" s="172"/>
      <c r="CS984" s="172"/>
      <c r="CT984" s="172"/>
      <c r="CU984" s="172"/>
      <c r="CV984" s="172"/>
      <c r="CW984" s="172"/>
      <c r="CX984" s="172"/>
      <c r="CY984" s="172"/>
      <c r="CZ984" s="172"/>
    </row>
    <row r="985" spans="1:104" ht="11.25" customHeight="1" x14ac:dyDescent="0.25">
      <c r="A985" s="172"/>
      <c r="B985" s="172"/>
      <c r="C985" s="172"/>
      <c r="D985" s="172"/>
      <c r="E985" s="116"/>
      <c r="F985" s="119"/>
      <c r="G985" s="117"/>
      <c r="H985" s="116"/>
      <c r="I985" s="119"/>
      <c r="J985" s="172"/>
      <c r="K985" s="166"/>
      <c r="L985" s="166"/>
      <c r="M985" s="166"/>
      <c r="N985" s="166"/>
      <c r="O985" s="166"/>
      <c r="P985" s="166"/>
      <c r="Q985" s="166"/>
      <c r="R985" s="166"/>
      <c r="S985" s="172"/>
      <c r="T985" s="166"/>
      <c r="U985" s="166"/>
      <c r="V985" s="166"/>
      <c r="W985" s="166"/>
      <c r="X985" s="166"/>
      <c r="Y985" s="166"/>
      <c r="Z985" s="166"/>
      <c r="AA985" s="166"/>
      <c r="AB985" s="172"/>
      <c r="AC985" s="172"/>
      <c r="AD985" s="172"/>
      <c r="AE985" s="172"/>
      <c r="AF985" s="172"/>
      <c r="AG985" s="172"/>
      <c r="AH985" s="172"/>
      <c r="AI985" s="172"/>
      <c r="AJ985" s="172"/>
      <c r="AK985" s="172"/>
      <c r="AL985" s="174"/>
      <c r="AM985" s="172"/>
      <c r="AN985" s="172"/>
      <c r="AO985" s="172"/>
      <c r="AP985" s="172"/>
      <c r="AQ985" s="172"/>
      <c r="AR985" s="172"/>
      <c r="AS985" s="172"/>
      <c r="AT985" s="172"/>
      <c r="AU985" s="172"/>
      <c r="AV985" s="172"/>
      <c r="AW985" s="172"/>
      <c r="AX985" s="172"/>
      <c r="AY985" s="172"/>
      <c r="AZ985" s="172"/>
      <c r="BA985" s="172"/>
      <c r="BB985" s="172"/>
      <c r="BC985" s="172"/>
      <c r="BD985" s="172"/>
      <c r="BE985" s="172"/>
      <c r="BF985" s="172"/>
      <c r="BG985" s="172"/>
      <c r="BH985" s="172"/>
      <c r="BI985" s="172"/>
      <c r="BJ985" s="172"/>
      <c r="BK985" s="172"/>
      <c r="BL985" s="172"/>
      <c r="BM985" s="172"/>
      <c r="BN985" s="172"/>
      <c r="BO985" s="172"/>
      <c r="BP985" s="172"/>
      <c r="BQ985" s="172"/>
      <c r="BR985" s="172"/>
      <c r="BS985" s="172"/>
      <c r="BT985" s="172"/>
      <c r="BU985" s="172"/>
      <c r="BV985" s="172"/>
      <c r="BW985" s="172"/>
      <c r="BX985" s="172"/>
      <c r="BY985" s="172"/>
      <c r="BZ985" s="172"/>
      <c r="CA985" s="172"/>
      <c r="CB985" s="172"/>
      <c r="CC985" s="172"/>
      <c r="CD985" s="172"/>
      <c r="CE985" s="172"/>
      <c r="CF985" s="172"/>
      <c r="CG985" s="172"/>
      <c r="CH985" s="172"/>
      <c r="CI985" s="172"/>
      <c r="CJ985" s="172"/>
      <c r="CK985" s="172"/>
      <c r="CL985" s="172"/>
      <c r="CM985" s="172"/>
      <c r="CN985" s="172"/>
      <c r="CO985" s="172"/>
      <c r="CP985" s="172"/>
      <c r="CQ985" s="172"/>
      <c r="CR985" s="172"/>
      <c r="CS985" s="172"/>
      <c r="CT985" s="172"/>
      <c r="CU985" s="172"/>
      <c r="CV985" s="172"/>
      <c r="CW985" s="172"/>
      <c r="CX985" s="172"/>
      <c r="CY985" s="172"/>
      <c r="CZ985" s="172"/>
    </row>
    <row r="986" spans="1:104" ht="11.25" customHeight="1" x14ac:dyDescent="0.25">
      <c r="A986" s="172"/>
      <c r="B986" s="172"/>
      <c r="C986" s="172"/>
      <c r="D986" s="172"/>
      <c r="E986" s="116"/>
      <c r="F986" s="119"/>
      <c r="G986" s="117"/>
      <c r="H986" s="116"/>
      <c r="I986" s="119"/>
      <c r="J986" s="172"/>
      <c r="K986" s="166"/>
      <c r="L986" s="166"/>
      <c r="M986" s="166"/>
      <c r="N986" s="166"/>
      <c r="O986" s="166"/>
      <c r="P986" s="166"/>
      <c r="Q986" s="166"/>
      <c r="R986" s="166"/>
      <c r="S986" s="172"/>
      <c r="T986" s="166"/>
      <c r="U986" s="166"/>
      <c r="V986" s="166"/>
      <c r="W986" s="166"/>
      <c r="X986" s="166"/>
      <c r="Y986" s="166"/>
      <c r="Z986" s="166"/>
      <c r="AA986" s="166"/>
      <c r="AB986" s="172"/>
      <c r="AC986" s="172"/>
      <c r="AD986" s="172"/>
      <c r="AE986" s="172"/>
      <c r="AF986" s="172"/>
      <c r="AG986" s="172"/>
      <c r="AH986" s="172"/>
      <c r="AI986" s="172"/>
      <c r="AJ986" s="172"/>
      <c r="AK986" s="172"/>
      <c r="AL986" s="174"/>
      <c r="AM986" s="172"/>
      <c r="AN986" s="172"/>
      <c r="AO986" s="172"/>
      <c r="AP986" s="172"/>
      <c r="AQ986" s="172"/>
      <c r="AR986" s="172"/>
      <c r="AS986" s="172"/>
      <c r="AT986" s="172"/>
      <c r="AU986" s="172"/>
      <c r="AV986" s="172"/>
      <c r="AW986" s="172"/>
      <c r="AX986" s="172"/>
      <c r="AY986" s="172"/>
      <c r="AZ986" s="172"/>
      <c r="BA986" s="172"/>
      <c r="BB986" s="172"/>
      <c r="BC986" s="172"/>
      <c r="BD986" s="172"/>
      <c r="BE986" s="172"/>
      <c r="BF986" s="172"/>
      <c r="BG986" s="172"/>
      <c r="BH986" s="172"/>
      <c r="BI986" s="172"/>
      <c r="BJ986" s="172"/>
      <c r="BK986" s="172"/>
      <c r="BL986" s="172"/>
      <c r="BM986" s="172"/>
      <c r="BN986" s="172"/>
      <c r="BO986" s="172"/>
      <c r="BP986" s="172"/>
      <c r="BQ986" s="172"/>
      <c r="BR986" s="172"/>
      <c r="BS986" s="172"/>
      <c r="BT986" s="172"/>
      <c r="BU986" s="172"/>
      <c r="BV986" s="172"/>
      <c r="BW986" s="172"/>
      <c r="BX986" s="172"/>
      <c r="BY986" s="172"/>
      <c r="BZ986" s="172"/>
      <c r="CA986" s="172"/>
      <c r="CB986" s="172"/>
      <c r="CC986" s="172"/>
      <c r="CD986" s="172"/>
      <c r="CE986" s="172"/>
      <c r="CF986" s="172"/>
      <c r="CG986" s="172"/>
      <c r="CH986" s="172"/>
      <c r="CI986" s="172"/>
      <c r="CJ986" s="172"/>
      <c r="CK986" s="172"/>
      <c r="CL986" s="172"/>
      <c r="CM986" s="172"/>
      <c r="CN986" s="172"/>
      <c r="CO986" s="172"/>
      <c r="CP986" s="172"/>
      <c r="CQ986" s="172"/>
      <c r="CR986" s="172"/>
      <c r="CS986" s="172"/>
      <c r="CT986" s="172"/>
      <c r="CU986" s="172"/>
      <c r="CV986" s="172"/>
      <c r="CW986" s="172"/>
      <c r="CX986" s="172"/>
      <c r="CY986" s="172"/>
      <c r="CZ986" s="172"/>
    </row>
    <row r="987" spans="1:104" ht="11.25" customHeight="1" x14ac:dyDescent="0.25">
      <c r="A987" s="172"/>
      <c r="B987" s="172"/>
      <c r="C987" s="172"/>
      <c r="D987" s="172"/>
      <c r="E987" s="116"/>
      <c r="F987" s="119"/>
      <c r="G987" s="117"/>
      <c r="H987" s="116"/>
      <c r="I987" s="119"/>
      <c r="J987" s="172"/>
      <c r="K987" s="166"/>
      <c r="L987" s="166"/>
      <c r="M987" s="166"/>
      <c r="N987" s="166"/>
      <c r="O987" s="166"/>
      <c r="P987" s="166"/>
      <c r="Q987" s="166"/>
      <c r="R987" s="166"/>
      <c r="S987" s="172"/>
      <c r="T987" s="166"/>
      <c r="U987" s="166"/>
      <c r="V987" s="166"/>
      <c r="W987" s="166"/>
      <c r="X987" s="166"/>
      <c r="Y987" s="166"/>
      <c r="Z987" s="166"/>
      <c r="AA987" s="166"/>
      <c r="AB987" s="172"/>
      <c r="AC987" s="172"/>
      <c r="AD987" s="172"/>
      <c r="AE987" s="172"/>
      <c r="AF987" s="172"/>
      <c r="AG987" s="172"/>
      <c r="AH987" s="172"/>
      <c r="AI987" s="172"/>
      <c r="AJ987" s="172"/>
      <c r="AK987" s="172"/>
      <c r="AL987" s="174"/>
      <c r="AM987" s="172"/>
      <c r="AN987" s="172"/>
      <c r="AO987" s="172"/>
      <c r="AP987" s="172"/>
      <c r="AQ987" s="172"/>
      <c r="AR987" s="172"/>
      <c r="AS987" s="172"/>
      <c r="AT987" s="172"/>
      <c r="AU987" s="172"/>
      <c r="AV987" s="172"/>
      <c r="AW987" s="172"/>
      <c r="AX987" s="172"/>
      <c r="AY987" s="172"/>
      <c r="AZ987" s="172"/>
      <c r="BA987" s="172"/>
      <c r="BB987" s="172"/>
      <c r="BC987" s="172"/>
      <c r="BD987" s="172"/>
      <c r="BE987" s="172"/>
      <c r="BF987" s="172"/>
      <c r="BG987" s="172"/>
      <c r="BH987" s="172"/>
      <c r="BI987" s="172"/>
      <c r="BJ987" s="172"/>
      <c r="BK987" s="172"/>
      <c r="BL987" s="172"/>
      <c r="BM987" s="172"/>
      <c r="BN987" s="172"/>
      <c r="BO987" s="172"/>
      <c r="BP987" s="172"/>
      <c r="BQ987" s="172"/>
      <c r="BR987" s="172"/>
      <c r="BS987" s="172"/>
      <c r="BT987" s="172"/>
      <c r="BU987" s="172"/>
      <c r="BV987" s="172"/>
      <c r="BW987" s="172"/>
      <c r="BX987" s="172"/>
      <c r="BY987" s="172"/>
      <c r="BZ987" s="172"/>
      <c r="CA987" s="172"/>
      <c r="CB987" s="172"/>
      <c r="CC987" s="172"/>
      <c r="CD987" s="172"/>
      <c r="CE987" s="172"/>
      <c r="CF987" s="172"/>
      <c r="CG987" s="172"/>
      <c r="CH987" s="172"/>
      <c r="CI987" s="172"/>
      <c r="CJ987" s="172"/>
      <c r="CK987" s="172"/>
      <c r="CL987" s="172"/>
      <c r="CM987" s="172"/>
      <c r="CN987" s="172"/>
      <c r="CO987" s="172"/>
      <c r="CP987" s="172"/>
      <c r="CQ987" s="172"/>
      <c r="CR987" s="172"/>
      <c r="CS987" s="172"/>
      <c r="CT987" s="172"/>
      <c r="CU987" s="172"/>
      <c r="CV987" s="172"/>
      <c r="CW987" s="172"/>
      <c r="CX987" s="172"/>
      <c r="CY987" s="172"/>
      <c r="CZ987" s="172"/>
    </row>
    <row r="988" spans="1:104" ht="11.25" customHeight="1" x14ac:dyDescent="0.25">
      <c r="A988" s="172"/>
      <c r="B988" s="172"/>
      <c r="C988" s="172"/>
      <c r="D988" s="172"/>
      <c r="E988" s="116"/>
      <c r="F988" s="119"/>
      <c r="G988" s="117"/>
      <c r="H988" s="116"/>
      <c r="I988" s="119"/>
      <c r="J988" s="172"/>
      <c r="K988" s="166"/>
      <c r="L988" s="166"/>
      <c r="M988" s="166"/>
      <c r="N988" s="166"/>
      <c r="O988" s="166"/>
      <c r="P988" s="166"/>
      <c r="Q988" s="166"/>
      <c r="R988" s="166"/>
      <c r="S988" s="172"/>
      <c r="T988" s="166"/>
      <c r="U988" s="166"/>
      <c r="V988" s="166"/>
      <c r="W988" s="166"/>
      <c r="X988" s="166"/>
      <c r="Y988" s="166"/>
      <c r="Z988" s="166"/>
      <c r="AA988" s="166"/>
      <c r="AB988" s="172"/>
      <c r="AC988" s="172"/>
      <c r="AD988" s="172"/>
      <c r="AE988" s="172"/>
      <c r="AF988" s="172"/>
      <c r="AG988" s="172"/>
      <c r="AH988" s="172"/>
      <c r="AI988" s="172"/>
      <c r="AJ988" s="172"/>
      <c r="AK988" s="172"/>
      <c r="AL988" s="174"/>
      <c r="AM988" s="172"/>
      <c r="AN988" s="172"/>
      <c r="AO988" s="172"/>
      <c r="AP988" s="172"/>
      <c r="AQ988" s="172"/>
      <c r="AR988" s="172"/>
      <c r="AS988" s="172"/>
      <c r="AT988" s="172"/>
      <c r="AU988" s="172"/>
      <c r="AV988" s="172"/>
      <c r="AW988" s="172"/>
      <c r="AX988" s="172"/>
      <c r="AY988" s="172"/>
      <c r="AZ988" s="172"/>
      <c r="BA988" s="172"/>
      <c r="BB988" s="172"/>
      <c r="BC988" s="172"/>
      <c r="BD988" s="172"/>
      <c r="BE988" s="172"/>
      <c r="BF988" s="172"/>
      <c r="BG988" s="172"/>
      <c r="BH988" s="172"/>
      <c r="BI988" s="172"/>
      <c r="BJ988" s="172"/>
      <c r="BK988" s="172"/>
      <c r="BL988" s="172"/>
      <c r="BM988" s="172"/>
      <c r="BN988" s="172"/>
      <c r="BO988" s="172"/>
      <c r="BP988" s="172"/>
      <c r="BQ988" s="172"/>
      <c r="BR988" s="172"/>
      <c r="BS988" s="172"/>
      <c r="BT988" s="172"/>
      <c r="BU988" s="172"/>
      <c r="BV988" s="172"/>
      <c r="BW988" s="172"/>
      <c r="BX988" s="172"/>
      <c r="BY988" s="172"/>
      <c r="BZ988" s="172"/>
      <c r="CA988" s="172"/>
      <c r="CB988" s="172"/>
      <c r="CC988" s="172"/>
      <c r="CD988" s="172"/>
      <c r="CE988" s="172"/>
      <c r="CF988" s="172"/>
      <c r="CG988" s="172"/>
      <c r="CH988" s="172"/>
      <c r="CI988" s="172"/>
      <c r="CJ988" s="172"/>
      <c r="CK988" s="172"/>
      <c r="CL988" s="172"/>
      <c r="CM988" s="172"/>
      <c r="CN988" s="172"/>
      <c r="CO988" s="172"/>
      <c r="CP988" s="172"/>
      <c r="CQ988" s="172"/>
      <c r="CR988" s="172"/>
      <c r="CS988" s="172"/>
      <c r="CT988" s="172"/>
      <c r="CU988" s="172"/>
      <c r="CV988" s="172"/>
      <c r="CW988" s="172"/>
      <c r="CX988" s="172"/>
      <c r="CY988" s="172"/>
      <c r="CZ988" s="172"/>
    </row>
    <row r="989" spans="1:104" ht="11.25" customHeight="1" x14ac:dyDescent="0.25">
      <c r="A989" s="172"/>
      <c r="B989" s="172"/>
      <c r="C989" s="172"/>
      <c r="D989" s="172"/>
      <c r="E989" s="116"/>
      <c r="F989" s="119"/>
      <c r="G989" s="117"/>
      <c r="H989" s="116"/>
      <c r="I989" s="119"/>
      <c r="J989" s="172"/>
      <c r="K989" s="166"/>
      <c r="L989" s="166"/>
      <c r="M989" s="166"/>
      <c r="N989" s="166"/>
      <c r="O989" s="166"/>
      <c r="P989" s="166"/>
      <c r="Q989" s="166"/>
      <c r="R989" s="166"/>
      <c r="S989" s="172"/>
      <c r="T989" s="166"/>
      <c r="U989" s="166"/>
      <c r="V989" s="166"/>
      <c r="W989" s="166"/>
      <c r="X989" s="166"/>
      <c r="Y989" s="166"/>
      <c r="Z989" s="166"/>
      <c r="AA989" s="166"/>
      <c r="AB989" s="172"/>
      <c r="AC989" s="172"/>
      <c r="AD989" s="172"/>
      <c r="AE989" s="172"/>
      <c r="AF989" s="172"/>
      <c r="AG989" s="172"/>
      <c r="AH989" s="172"/>
      <c r="AI989" s="172"/>
      <c r="AJ989" s="172"/>
      <c r="AK989" s="172"/>
      <c r="AL989" s="174"/>
      <c r="AM989" s="172"/>
      <c r="AN989" s="172"/>
      <c r="AO989" s="172"/>
      <c r="AP989" s="172"/>
      <c r="AQ989" s="172"/>
      <c r="AR989" s="172"/>
      <c r="AS989" s="172"/>
      <c r="AT989" s="172"/>
      <c r="AU989" s="172"/>
      <c r="AV989" s="172"/>
      <c r="AW989" s="172"/>
      <c r="AX989" s="172"/>
      <c r="AY989" s="172"/>
      <c r="AZ989" s="172"/>
      <c r="BA989" s="172"/>
      <c r="BB989" s="172"/>
      <c r="BC989" s="172"/>
      <c r="BD989" s="172"/>
      <c r="BE989" s="172"/>
      <c r="BF989" s="172"/>
      <c r="BG989" s="172"/>
      <c r="BH989" s="172"/>
      <c r="BI989" s="172"/>
      <c r="BJ989" s="172"/>
      <c r="BK989" s="172"/>
      <c r="BL989" s="172"/>
      <c r="BM989" s="172"/>
      <c r="BN989" s="172"/>
      <c r="BO989" s="172"/>
      <c r="BP989" s="172"/>
      <c r="BQ989" s="172"/>
      <c r="BR989" s="172"/>
      <c r="BS989" s="172"/>
      <c r="BT989" s="172"/>
      <c r="BU989" s="172"/>
      <c r="BV989" s="172"/>
      <c r="BW989" s="172"/>
      <c r="BX989" s="172"/>
      <c r="BY989" s="172"/>
      <c r="BZ989" s="172"/>
      <c r="CA989" s="172"/>
      <c r="CB989" s="172"/>
      <c r="CC989" s="172"/>
      <c r="CD989" s="172"/>
      <c r="CE989" s="172"/>
      <c r="CF989" s="172"/>
      <c r="CG989" s="172"/>
      <c r="CH989" s="172"/>
      <c r="CI989" s="172"/>
      <c r="CJ989" s="172"/>
      <c r="CK989" s="172"/>
      <c r="CL989" s="172"/>
      <c r="CM989" s="172"/>
      <c r="CN989" s="172"/>
      <c r="CO989" s="172"/>
      <c r="CP989" s="172"/>
      <c r="CQ989" s="172"/>
      <c r="CR989" s="172"/>
      <c r="CS989" s="172"/>
      <c r="CT989" s="172"/>
      <c r="CU989" s="172"/>
      <c r="CV989" s="172"/>
      <c r="CW989" s="172"/>
      <c r="CX989" s="172"/>
      <c r="CY989" s="172"/>
      <c r="CZ989" s="172"/>
    </row>
    <row r="990" spans="1:104" ht="11.25" customHeight="1" x14ac:dyDescent="0.25">
      <c r="A990" s="172"/>
      <c r="B990" s="172"/>
      <c r="C990" s="172"/>
      <c r="D990" s="172"/>
      <c r="E990" s="116"/>
      <c r="F990" s="119"/>
      <c r="G990" s="117"/>
      <c r="H990" s="116"/>
      <c r="I990" s="119"/>
      <c r="J990" s="172"/>
      <c r="K990" s="166"/>
      <c r="L990" s="166"/>
      <c r="M990" s="166"/>
      <c r="N990" s="166"/>
      <c r="O990" s="166"/>
      <c r="P990" s="166"/>
      <c r="Q990" s="166"/>
      <c r="R990" s="166"/>
      <c r="S990" s="172"/>
      <c r="T990" s="166"/>
      <c r="U990" s="166"/>
      <c r="V990" s="166"/>
      <c r="W990" s="166"/>
      <c r="X990" s="166"/>
      <c r="Y990" s="166"/>
      <c r="Z990" s="166"/>
      <c r="AA990" s="166"/>
      <c r="AB990" s="172"/>
      <c r="AC990" s="172"/>
      <c r="AD990" s="172"/>
      <c r="AE990" s="172"/>
      <c r="AF990" s="172"/>
      <c r="AG990" s="172"/>
      <c r="AH990" s="172"/>
      <c r="AI990" s="172"/>
      <c r="AJ990" s="172"/>
      <c r="AK990" s="172"/>
      <c r="AL990" s="174"/>
      <c r="AM990" s="172"/>
      <c r="AN990" s="172"/>
      <c r="AO990" s="172"/>
      <c r="AP990" s="172"/>
      <c r="AQ990" s="172"/>
      <c r="AR990" s="172"/>
      <c r="AS990" s="172"/>
      <c r="AT990" s="172"/>
      <c r="AU990" s="172"/>
      <c r="AV990" s="172"/>
      <c r="AW990" s="172"/>
      <c r="AX990" s="172"/>
      <c r="AY990" s="172"/>
      <c r="AZ990" s="172"/>
      <c r="BA990" s="172"/>
      <c r="BB990" s="172"/>
      <c r="BC990" s="172"/>
      <c r="BD990" s="172"/>
      <c r="BE990" s="172"/>
      <c r="BF990" s="172"/>
      <c r="BG990" s="172"/>
      <c r="BH990" s="172"/>
      <c r="BI990" s="172"/>
      <c r="BJ990" s="172"/>
      <c r="BK990" s="172"/>
      <c r="BL990" s="172"/>
      <c r="BM990" s="172"/>
      <c r="BN990" s="172"/>
      <c r="BO990" s="172"/>
      <c r="BP990" s="172"/>
      <c r="BQ990" s="172"/>
      <c r="BR990" s="172"/>
      <c r="BS990" s="172"/>
      <c r="BT990" s="172"/>
      <c r="BU990" s="172"/>
      <c r="BV990" s="172"/>
      <c r="BW990" s="172"/>
      <c r="BX990" s="172"/>
      <c r="BY990" s="172"/>
      <c r="BZ990" s="172"/>
      <c r="CA990" s="172"/>
      <c r="CB990" s="172"/>
      <c r="CC990" s="172"/>
      <c r="CD990" s="172"/>
      <c r="CE990" s="172"/>
      <c r="CF990" s="172"/>
      <c r="CG990" s="172"/>
      <c r="CH990" s="172"/>
      <c r="CI990" s="172"/>
      <c r="CJ990" s="172"/>
      <c r="CK990" s="172"/>
      <c r="CL990" s="172"/>
      <c r="CM990" s="172"/>
      <c r="CN990" s="172"/>
      <c r="CO990" s="172"/>
      <c r="CP990" s="172"/>
      <c r="CQ990" s="172"/>
      <c r="CR990" s="172"/>
      <c r="CS990" s="172"/>
      <c r="CT990" s="172"/>
      <c r="CU990" s="172"/>
      <c r="CV990" s="172"/>
      <c r="CW990" s="172"/>
      <c r="CX990" s="172"/>
      <c r="CY990" s="172"/>
      <c r="CZ990" s="172"/>
    </row>
    <row r="991" spans="1:104" ht="11.25" customHeight="1" x14ac:dyDescent="0.25">
      <c r="A991" s="172"/>
      <c r="B991" s="172"/>
      <c r="C991" s="172"/>
      <c r="D991" s="172"/>
      <c r="E991" s="116"/>
      <c r="F991" s="119"/>
      <c r="G991" s="117"/>
      <c r="H991" s="116"/>
      <c r="I991" s="119"/>
      <c r="J991" s="172"/>
      <c r="K991" s="166"/>
      <c r="L991" s="166"/>
      <c r="M991" s="166"/>
      <c r="N991" s="166"/>
      <c r="O991" s="166"/>
      <c r="P991" s="166"/>
      <c r="Q991" s="166"/>
      <c r="R991" s="166"/>
      <c r="S991" s="172"/>
      <c r="T991" s="166"/>
      <c r="U991" s="166"/>
      <c r="V991" s="166"/>
      <c r="W991" s="166"/>
      <c r="X991" s="166"/>
      <c r="Y991" s="166"/>
      <c r="Z991" s="166"/>
      <c r="AA991" s="166"/>
      <c r="AB991" s="172"/>
      <c r="AC991" s="172"/>
      <c r="AD991" s="172"/>
      <c r="AE991" s="172"/>
      <c r="AF991" s="172"/>
      <c r="AG991" s="172"/>
      <c r="AH991" s="172"/>
      <c r="AI991" s="172"/>
      <c r="AJ991" s="172"/>
      <c r="AK991" s="172"/>
      <c r="AL991" s="174"/>
      <c r="AM991" s="172"/>
      <c r="AN991" s="172"/>
      <c r="AO991" s="172"/>
      <c r="AP991" s="172"/>
      <c r="AQ991" s="172"/>
      <c r="AR991" s="172"/>
      <c r="AS991" s="172"/>
      <c r="AT991" s="172"/>
      <c r="AU991" s="172"/>
      <c r="AV991" s="172"/>
      <c r="AW991" s="172"/>
      <c r="AX991" s="172"/>
      <c r="AY991" s="172"/>
      <c r="AZ991" s="172"/>
      <c r="BA991" s="172"/>
      <c r="BB991" s="172"/>
      <c r="BC991" s="172"/>
      <c r="BD991" s="172"/>
      <c r="BE991" s="172"/>
      <c r="BF991" s="172"/>
      <c r="BG991" s="172"/>
      <c r="BH991" s="172"/>
      <c r="BI991" s="172"/>
      <c r="BJ991" s="172"/>
      <c r="BK991" s="172"/>
      <c r="BL991" s="172"/>
      <c r="BM991" s="172"/>
      <c r="BN991" s="172"/>
      <c r="BO991" s="172"/>
      <c r="BP991" s="172"/>
      <c r="BQ991" s="172"/>
      <c r="BR991" s="172"/>
      <c r="BS991" s="172"/>
      <c r="BT991" s="172"/>
      <c r="BU991" s="172"/>
      <c r="BV991" s="172"/>
      <c r="BW991" s="172"/>
      <c r="BX991" s="172"/>
      <c r="BY991" s="172"/>
      <c r="BZ991" s="172"/>
      <c r="CA991" s="172"/>
      <c r="CB991" s="172"/>
      <c r="CC991" s="172"/>
      <c r="CD991" s="172"/>
      <c r="CE991" s="172"/>
      <c r="CF991" s="172"/>
      <c r="CG991" s="172"/>
      <c r="CH991" s="172"/>
      <c r="CI991" s="172"/>
      <c r="CJ991" s="172"/>
      <c r="CK991" s="172"/>
      <c r="CL991" s="172"/>
      <c r="CM991" s="172"/>
      <c r="CN991" s="172"/>
      <c r="CO991" s="172"/>
      <c r="CP991" s="172"/>
      <c r="CQ991" s="172"/>
      <c r="CR991" s="172"/>
      <c r="CS991" s="172"/>
      <c r="CT991" s="172"/>
      <c r="CU991" s="172"/>
      <c r="CV991" s="172"/>
      <c r="CW991" s="172"/>
      <c r="CX991" s="172"/>
      <c r="CY991" s="172"/>
      <c r="CZ991" s="172"/>
    </row>
    <row r="992" spans="1:104" ht="11.25" customHeight="1" x14ac:dyDescent="0.25">
      <c r="A992" s="172"/>
      <c r="B992" s="172"/>
      <c r="C992" s="172"/>
      <c r="D992" s="172"/>
      <c r="E992" s="116"/>
      <c r="F992" s="119"/>
      <c r="G992" s="117"/>
      <c r="H992" s="116"/>
      <c r="I992" s="119"/>
      <c r="J992" s="172"/>
      <c r="K992" s="166"/>
      <c r="L992" s="166"/>
      <c r="M992" s="166"/>
      <c r="N992" s="166"/>
      <c r="O992" s="166"/>
      <c r="P992" s="166"/>
      <c r="Q992" s="166"/>
      <c r="R992" s="166"/>
      <c r="S992" s="172"/>
      <c r="T992" s="166"/>
      <c r="U992" s="166"/>
      <c r="V992" s="166"/>
      <c r="W992" s="166"/>
      <c r="X992" s="166"/>
      <c r="Y992" s="166"/>
      <c r="Z992" s="166"/>
      <c r="AA992" s="166"/>
      <c r="AB992" s="172"/>
      <c r="AC992" s="172"/>
      <c r="AD992" s="172"/>
      <c r="AE992" s="172"/>
      <c r="AF992" s="172"/>
      <c r="AG992" s="172"/>
      <c r="AH992" s="172"/>
      <c r="AI992" s="172"/>
      <c r="AJ992" s="172"/>
      <c r="AK992" s="172"/>
      <c r="AL992" s="174"/>
      <c r="AM992" s="172"/>
      <c r="AN992" s="172"/>
      <c r="AO992" s="172"/>
      <c r="AP992" s="172"/>
      <c r="AQ992" s="172"/>
      <c r="AR992" s="172"/>
      <c r="AS992" s="172"/>
      <c r="AT992" s="172"/>
      <c r="AU992" s="172"/>
      <c r="AV992" s="172"/>
      <c r="AW992" s="172"/>
      <c r="AX992" s="172"/>
      <c r="AY992" s="172"/>
      <c r="AZ992" s="172"/>
      <c r="BA992" s="172"/>
      <c r="BB992" s="172"/>
      <c r="BC992" s="172"/>
      <c r="BD992" s="172"/>
      <c r="BE992" s="172"/>
      <c r="BF992" s="172"/>
      <c r="BG992" s="172"/>
      <c r="BH992" s="172"/>
      <c r="BI992" s="172"/>
      <c r="BJ992" s="172"/>
      <c r="BK992" s="172"/>
      <c r="BL992" s="172"/>
      <c r="BM992" s="172"/>
      <c r="BN992" s="172"/>
      <c r="BO992" s="172"/>
      <c r="BP992" s="172"/>
      <c r="BQ992" s="172"/>
      <c r="BR992" s="172"/>
      <c r="BS992" s="172"/>
      <c r="BT992" s="172"/>
      <c r="BU992" s="172"/>
      <c r="BV992" s="172"/>
      <c r="BW992" s="172"/>
      <c r="BX992" s="172"/>
      <c r="BY992" s="172"/>
      <c r="BZ992" s="172"/>
      <c r="CA992" s="172"/>
      <c r="CB992" s="172"/>
      <c r="CC992" s="172"/>
      <c r="CD992" s="172"/>
      <c r="CE992" s="172"/>
      <c r="CF992" s="172"/>
      <c r="CG992" s="172"/>
      <c r="CH992" s="172"/>
      <c r="CI992" s="172"/>
      <c r="CJ992" s="172"/>
      <c r="CK992" s="172"/>
      <c r="CL992" s="172"/>
      <c r="CM992" s="172"/>
      <c r="CN992" s="172"/>
      <c r="CO992" s="172"/>
      <c r="CP992" s="172"/>
      <c r="CQ992" s="172"/>
      <c r="CR992" s="172"/>
      <c r="CS992" s="172"/>
      <c r="CT992" s="172"/>
      <c r="CU992" s="172"/>
      <c r="CV992" s="172"/>
      <c r="CW992" s="172"/>
      <c r="CX992" s="172"/>
      <c r="CY992" s="172"/>
      <c r="CZ992" s="172"/>
    </row>
    <row r="993" spans="1:104" ht="11.25" customHeight="1" x14ac:dyDescent="0.25">
      <c r="A993" s="172"/>
      <c r="B993" s="172"/>
      <c r="C993" s="172"/>
      <c r="D993" s="172"/>
      <c r="E993" s="116"/>
      <c r="F993" s="119"/>
      <c r="G993" s="117"/>
      <c r="H993" s="116"/>
      <c r="I993" s="119"/>
      <c r="J993" s="172"/>
      <c r="K993" s="166"/>
      <c r="L993" s="166"/>
      <c r="M993" s="166"/>
      <c r="N993" s="166"/>
      <c r="O993" s="166"/>
      <c r="P993" s="166"/>
      <c r="Q993" s="166"/>
      <c r="R993" s="166"/>
      <c r="S993" s="172"/>
      <c r="T993" s="166"/>
      <c r="U993" s="166"/>
      <c r="V993" s="166"/>
      <c r="W993" s="166"/>
      <c r="X993" s="166"/>
      <c r="Y993" s="166"/>
      <c r="Z993" s="166"/>
      <c r="AA993" s="166"/>
      <c r="AB993" s="172"/>
      <c r="AC993" s="172"/>
      <c r="AD993" s="172"/>
      <c r="AE993" s="172"/>
      <c r="AF993" s="172"/>
      <c r="AG993" s="172"/>
      <c r="AH993" s="172"/>
      <c r="AI993" s="172"/>
      <c r="AJ993" s="172"/>
      <c r="AK993" s="172"/>
      <c r="AL993" s="174"/>
      <c r="AM993" s="172"/>
      <c r="AN993" s="172"/>
      <c r="AO993" s="172"/>
      <c r="AP993" s="172"/>
      <c r="AQ993" s="172"/>
      <c r="AR993" s="172"/>
      <c r="AS993" s="172"/>
      <c r="AT993" s="172"/>
      <c r="AU993" s="172"/>
      <c r="AV993" s="172"/>
      <c r="AW993" s="172"/>
      <c r="AX993" s="172"/>
      <c r="AY993" s="172"/>
      <c r="AZ993" s="172"/>
      <c r="BA993" s="172"/>
      <c r="BB993" s="172"/>
      <c r="BC993" s="172"/>
      <c r="BD993" s="172"/>
      <c r="BE993" s="172"/>
      <c r="BF993" s="172"/>
      <c r="BG993" s="172"/>
      <c r="BH993" s="172"/>
      <c r="BI993" s="172"/>
      <c r="BJ993" s="172"/>
      <c r="BK993" s="172"/>
      <c r="BL993" s="172"/>
      <c r="BM993" s="172"/>
      <c r="BN993" s="172"/>
      <c r="BO993" s="172"/>
      <c r="BP993" s="172"/>
      <c r="BQ993" s="172"/>
      <c r="BR993" s="172"/>
      <c r="BS993" s="172"/>
      <c r="BT993" s="172"/>
      <c r="BU993" s="172"/>
      <c r="BV993" s="172"/>
      <c r="BW993" s="172"/>
      <c r="BX993" s="172"/>
      <c r="BY993" s="172"/>
      <c r="BZ993" s="172"/>
      <c r="CA993" s="172"/>
      <c r="CB993" s="172"/>
      <c r="CC993" s="172"/>
      <c r="CD993" s="172"/>
      <c r="CE993" s="172"/>
      <c r="CF993" s="172"/>
      <c r="CG993" s="172"/>
      <c r="CH993" s="172"/>
      <c r="CI993" s="172"/>
      <c r="CJ993" s="172"/>
      <c r="CK993" s="172"/>
      <c r="CL993" s="172"/>
      <c r="CM993" s="172"/>
      <c r="CN993" s="172"/>
      <c r="CO993" s="172"/>
      <c r="CP993" s="172"/>
      <c r="CQ993" s="172"/>
      <c r="CR993" s="172"/>
      <c r="CS993" s="172"/>
      <c r="CT993" s="172"/>
      <c r="CU993" s="172"/>
      <c r="CV993" s="172"/>
      <c r="CW993" s="172"/>
      <c r="CX993" s="172"/>
      <c r="CY993" s="172"/>
      <c r="CZ993" s="172"/>
    </row>
    <row r="994" spans="1:104" ht="11.25" customHeight="1" x14ac:dyDescent="0.25">
      <c r="A994" s="172"/>
      <c r="B994" s="172"/>
      <c r="C994" s="172"/>
      <c r="D994" s="172"/>
      <c r="E994" s="116"/>
      <c r="F994" s="119"/>
      <c r="G994" s="117"/>
      <c r="H994" s="116"/>
      <c r="I994" s="119"/>
      <c r="J994" s="172"/>
      <c r="K994" s="166"/>
      <c r="L994" s="166"/>
      <c r="M994" s="166"/>
      <c r="N994" s="166"/>
      <c r="O994" s="166"/>
      <c r="P994" s="166"/>
      <c r="Q994" s="166"/>
      <c r="R994" s="166"/>
      <c r="S994" s="172"/>
      <c r="T994" s="166"/>
      <c r="U994" s="166"/>
      <c r="V994" s="166"/>
      <c r="W994" s="166"/>
      <c r="X994" s="166"/>
      <c r="Y994" s="166"/>
      <c r="Z994" s="166"/>
      <c r="AA994" s="166"/>
      <c r="AB994" s="172"/>
      <c r="AC994" s="172"/>
      <c r="AD994" s="172"/>
      <c r="AE994" s="172"/>
      <c r="AF994" s="172"/>
      <c r="AG994" s="172"/>
      <c r="AH994" s="172"/>
      <c r="AI994" s="172"/>
      <c r="AJ994" s="172"/>
      <c r="AK994" s="172"/>
      <c r="AL994" s="174"/>
      <c r="AM994" s="172"/>
      <c r="AN994" s="172"/>
      <c r="AO994" s="172"/>
      <c r="AP994" s="172"/>
      <c r="AQ994" s="172"/>
      <c r="AR994" s="172"/>
      <c r="AS994" s="172"/>
      <c r="AT994" s="172"/>
      <c r="AU994" s="172"/>
      <c r="AV994" s="172"/>
      <c r="AW994" s="172"/>
      <c r="AX994" s="172"/>
      <c r="AY994" s="172"/>
      <c r="AZ994" s="172"/>
      <c r="BA994" s="172"/>
      <c r="BB994" s="172"/>
      <c r="BC994" s="172"/>
      <c r="BD994" s="172"/>
      <c r="BE994" s="172"/>
      <c r="BF994" s="172"/>
      <c r="BG994" s="172"/>
      <c r="BH994" s="172"/>
      <c r="BI994" s="172"/>
      <c r="BJ994" s="172"/>
      <c r="BK994" s="172"/>
      <c r="BL994" s="172"/>
      <c r="BM994" s="172"/>
      <c r="BN994" s="172"/>
      <c r="BO994" s="172"/>
      <c r="BP994" s="172"/>
      <c r="BQ994" s="172"/>
      <c r="BR994" s="172"/>
      <c r="BS994" s="172"/>
      <c r="BT994" s="172"/>
      <c r="BU994" s="172"/>
      <c r="BV994" s="172"/>
      <c r="BW994" s="172"/>
      <c r="BX994" s="172"/>
      <c r="BY994" s="172"/>
      <c r="BZ994" s="172"/>
      <c r="CA994" s="172"/>
      <c r="CB994" s="172"/>
      <c r="CC994" s="172"/>
      <c r="CD994" s="172"/>
      <c r="CE994" s="172"/>
      <c r="CF994" s="172"/>
      <c r="CG994" s="172"/>
      <c r="CH994" s="172"/>
      <c r="CI994" s="172"/>
      <c r="CJ994" s="172"/>
      <c r="CK994" s="172"/>
      <c r="CL994" s="172"/>
      <c r="CM994" s="172"/>
      <c r="CN994" s="172"/>
      <c r="CO994" s="172"/>
      <c r="CP994" s="172"/>
      <c r="CQ994" s="172"/>
      <c r="CR994" s="172"/>
      <c r="CS994" s="172"/>
      <c r="CT994" s="172"/>
      <c r="CU994" s="172"/>
      <c r="CV994" s="172"/>
      <c r="CW994" s="172"/>
      <c r="CX994" s="172"/>
      <c r="CY994" s="172"/>
      <c r="CZ994" s="172"/>
    </row>
    <row r="995" spans="1:104" ht="11.25" customHeight="1" x14ac:dyDescent="0.25">
      <c r="A995" s="172"/>
      <c r="B995" s="172"/>
      <c r="C995" s="172"/>
      <c r="D995" s="172"/>
      <c r="E995" s="116"/>
      <c r="F995" s="119"/>
      <c r="G995" s="117"/>
      <c r="H995" s="116"/>
      <c r="I995" s="119"/>
      <c r="J995" s="172"/>
      <c r="K995" s="166"/>
      <c r="L995" s="166"/>
      <c r="M995" s="166"/>
      <c r="N995" s="166"/>
      <c r="O995" s="166"/>
      <c r="P995" s="166"/>
      <c r="Q995" s="166"/>
      <c r="R995" s="166"/>
      <c r="S995" s="172"/>
      <c r="T995" s="166"/>
      <c r="U995" s="166"/>
      <c r="V995" s="166"/>
      <c r="W995" s="166"/>
      <c r="X995" s="166"/>
      <c r="Y995" s="166"/>
      <c r="Z995" s="166"/>
      <c r="AA995" s="166"/>
      <c r="AB995" s="172"/>
      <c r="AC995" s="172"/>
      <c r="AD995" s="172"/>
      <c r="AE995" s="172"/>
      <c r="AF995" s="172"/>
      <c r="AG995" s="172"/>
      <c r="AH995" s="172"/>
      <c r="AI995" s="172"/>
      <c r="AJ995" s="172"/>
      <c r="AK995" s="172"/>
      <c r="AL995" s="174"/>
      <c r="AM995" s="172"/>
      <c r="AN995" s="172"/>
      <c r="AO995" s="172"/>
      <c r="AP995" s="172"/>
      <c r="AQ995" s="172"/>
      <c r="AR995" s="172"/>
      <c r="AS995" s="172"/>
      <c r="AT995" s="172"/>
      <c r="AU995" s="172"/>
      <c r="AV995" s="172"/>
      <c r="AW995" s="172"/>
      <c r="AX995" s="172"/>
      <c r="AY995" s="172"/>
      <c r="AZ995" s="172"/>
      <c r="BA995" s="172"/>
      <c r="BB995" s="172"/>
      <c r="BC995" s="172"/>
      <c r="BD995" s="172"/>
      <c r="BE995" s="172"/>
      <c r="BF995" s="172"/>
      <c r="BG995" s="172"/>
      <c r="BH995" s="172"/>
      <c r="BI995" s="172"/>
      <c r="BJ995" s="172"/>
      <c r="BK995" s="172"/>
      <c r="BL995" s="172"/>
      <c r="BM995" s="172"/>
      <c r="BN995" s="172"/>
      <c r="BO995" s="172"/>
      <c r="BP995" s="172"/>
      <c r="BQ995" s="172"/>
      <c r="BR995" s="172"/>
      <c r="BS995" s="172"/>
      <c r="BT995" s="172"/>
      <c r="BU995" s="172"/>
      <c r="BV995" s="172"/>
      <c r="BW995" s="172"/>
      <c r="BX995" s="172"/>
      <c r="BY995" s="172"/>
      <c r="BZ995" s="172"/>
      <c r="CA995" s="172"/>
      <c r="CB995" s="172"/>
      <c r="CC995" s="172"/>
      <c r="CD995" s="172"/>
      <c r="CE995" s="172"/>
      <c r="CF995" s="172"/>
      <c r="CG995" s="172"/>
      <c r="CH995" s="172"/>
      <c r="CI995" s="172"/>
      <c r="CJ995" s="172"/>
      <c r="CK995" s="172"/>
      <c r="CL995" s="172"/>
      <c r="CM995" s="172"/>
      <c r="CN995" s="172"/>
      <c r="CO995" s="172"/>
      <c r="CP995" s="172"/>
      <c r="CQ995" s="172"/>
      <c r="CR995" s="172"/>
      <c r="CS995" s="172"/>
      <c r="CT995" s="172"/>
      <c r="CU995" s="172"/>
      <c r="CV995" s="172"/>
      <c r="CW995" s="172"/>
      <c r="CX995" s="172"/>
      <c r="CY995" s="172"/>
      <c r="CZ995" s="172"/>
    </row>
    <row r="996" spans="1:104" ht="11.25" customHeight="1" x14ac:dyDescent="0.25">
      <c r="A996" s="172"/>
      <c r="B996" s="172"/>
      <c r="C996" s="172"/>
      <c r="D996" s="172"/>
      <c r="E996" s="116"/>
      <c r="F996" s="119"/>
      <c r="G996" s="117"/>
      <c r="H996" s="116"/>
      <c r="I996" s="119"/>
      <c r="J996" s="172"/>
      <c r="K996" s="166"/>
      <c r="L996" s="166"/>
      <c r="M996" s="166"/>
      <c r="N996" s="166"/>
      <c r="O996" s="166"/>
      <c r="P996" s="166"/>
      <c r="Q996" s="166"/>
      <c r="R996" s="166"/>
      <c r="S996" s="172"/>
      <c r="T996" s="166"/>
      <c r="U996" s="166"/>
      <c r="V996" s="166"/>
      <c r="W996" s="166"/>
      <c r="X996" s="166"/>
      <c r="Y996" s="166"/>
      <c r="Z996" s="166"/>
      <c r="AA996" s="166"/>
      <c r="AB996" s="172"/>
      <c r="AC996" s="172"/>
      <c r="AD996" s="172"/>
      <c r="AE996" s="172"/>
      <c r="AF996" s="172"/>
      <c r="AG996" s="172"/>
      <c r="AH996" s="172"/>
      <c r="AI996" s="172"/>
      <c r="AJ996" s="172"/>
      <c r="AK996" s="172"/>
      <c r="AL996" s="174"/>
      <c r="AM996" s="172"/>
      <c r="AN996" s="172"/>
      <c r="AO996" s="172"/>
      <c r="AP996" s="172"/>
      <c r="AQ996" s="172"/>
      <c r="AR996" s="172"/>
      <c r="AS996" s="172"/>
      <c r="AT996" s="172"/>
      <c r="AU996" s="172"/>
      <c r="AV996" s="172"/>
      <c r="AW996" s="172"/>
      <c r="AX996" s="172"/>
      <c r="AY996" s="172"/>
      <c r="AZ996" s="172"/>
      <c r="BA996" s="172"/>
      <c r="BB996" s="172"/>
      <c r="BC996" s="172"/>
      <c r="BD996" s="172"/>
      <c r="BE996" s="172"/>
      <c r="BF996" s="172"/>
      <c r="BG996" s="172"/>
      <c r="BH996" s="172"/>
      <c r="BI996" s="172"/>
      <c r="BJ996" s="172"/>
      <c r="BK996" s="172"/>
      <c r="BL996" s="172"/>
      <c r="BM996" s="172"/>
      <c r="BN996" s="172"/>
      <c r="BO996" s="172"/>
      <c r="BP996" s="172"/>
      <c r="BQ996" s="172"/>
      <c r="BR996" s="172"/>
      <c r="BS996" s="172"/>
      <c r="BT996" s="172"/>
      <c r="BU996" s="172"/>
      <c r="BV996" s="172"/>
      <c r="BW996" s="172"/>
      <c r="BX996" s="172"/>
      <c r="BY996" s="172"/>
      <c r="BZ996" s="172"/>
      <c r="CA996" s="172"/>
      <c r="CB996" s="172"/>
      <c r="CC996" s="172"/>
      <c r="CD996" s="172"/>
      <c r="CE996" s="172"/>
      <c r="CF996" s="172"/>
      <c r="CG996" s="172"/>
      <c r="CH996" s="172"/>
      <c r="CI996" s="172"/>
      <c r="CJ996" s="172"/>
      <c r="CK996" s="172"/>
      <c r="CL996" s="172"/>
      <c r="CM996" s="172"/>
      <c r="CN996" s="172"/>
      <c r="CO996" s="172"/>
      <c r="CP996" s="172"/>
      <c r="CQ996" s="172"/>
      <c r="CR996" s="172"/>
      <c r="CS996" s="172"/>
      <c r="CT996" s="172"/>
      <c r="CU996" s="172"/>
      <c r="CV996" s="172"/>
      <c r="CW996" s="172"/>
      <c r="CX996" s="172"/>
      <c r="CY996" s="172"/>
      <c r="CZ996" s="172"/>
    </row>
    <row r="997" spans="1:104" ht="11.25" customHeight="1" x14ac:dyDescent="0.25">
      <c r="A997" s="172"/>
      <c r="B997" s="172"/>
      <c r="C997" s="172"/>
      <c r="D997" s="172"/>
      <c r="E997" s="116"/>
      <c r="F997" s="119"/>
      <c r="G997" s="117"/>
      <c r="H997" s="116"/>
      <c r="I997" s="119"/>
      <c r="J997" s="172"/>
      <c r="K997" s="166"/>
      <c r="L997" s="166"/>
      <c r="M997" s="166"/>
      <c r="N997" s="166"/>
      <c r="O997" s="166"/>
      <c r="P997" s="166"/>
      <c r="Q997" s="166"/>
      <c r="R997" s="166"/>
      <c r="S997" s="172"/>
      <c r="T997" s="166"/>
      <c r="U997" s="166"/>
      <c r="V997" s="166"/>
      <c r="W997" s="166"/>
      <c r="X997" s="166"/>
      <c r="Y997" s="166"/>
      <c r="Z997" s="166"/>
      <c r="AA997" s="166"/>
      <c r="AB997" s="172"/>
      <c r="AC997" s="172"/>
      <c r="AD997" s="172"/>
      <c r="AE997" s="172"/>
      <c r="AF997" s="172"/>
      <c r="AG997" s="172"/>
      <c r="AH997" s="172"/>
      <c r="AI997" s="172"/>
      <c r="AJ997" s="172"/>
      <c r="AK997" s="172"/>
      <c r="AL997" s="174"/>
      <c r="AM997" s="172"/>
      <c r="AN997" s="172"/>
      <c r="AO997" s="172"/>
      <c r="AP997" s="172"/>
      <c r="AQ997" s="172"/>
      <c r="AR997" s="172"/>
      <c r="AS997" s="172"/>
      <c r="AT997" s="172"/>
      <c r="AU997" s="172"/>
      <c r="AV997" s="172"/>
      <c r="AW997" s="172"/>
      <c r="AX997" s="172"/>
      <c r="AY997" s="172"/>
      <c r="AZ997" s="172"/>
      <c r="BA997" s="172"/>
      <c r="BB997" s="172"/>
      <c r="BC997" s="172"/>
      <c r="BD997" s="172"/>
      <c r="BE997" s="172"/>
      <c r="BF997" s="172"/>
      <c r="BG997" s="172"/>
      <c r="BH997" s="172"/>
      <c r="BI997" s="172"/>
      <c r="BJ997" s="172"/>
      <c r="BK997" s="172"/>
      <c r="BL997" s="172"/>
      <c r="BM997" s="172"/>
      <c r="BN997" s="172"/>
      <c r="BO997" s="172"/>
      <c r="BP997" s="172"/>
      <c r="BQ997" s="172"/>
      <c r="BR997" s="172"/>
      <c r="BS997" s="172"/>
      <c r="BT997" s="172"/>
      <c r="BU997" s="172"/>
      <c r="BV997" s="172"/>
      <c r="BW997" s="172"/>
      <c r="BX997" s="172"/>
      <c r="BY997" s="172"/>
      <c r="BZ997" s="172"/>
      <c r="CA997" s="172"/>
      <c r="CB997" s="172"/>
      <c r="CC997" s="172"/>
      <c r="CD997" s="172"/>
      <c r="CE997" s="172"/>
      <c r="CF997" s="172"/>
      <c r="CG997" s="172"/>
      <c r="CH997" s="172"/>
      <c r="CI997" s="172"/>
      <c r="CJ997" s="172"/>
      <c r="CK997" s="172"/>
      <c r="CL997" s="172"/>
      <c r="CM997" s="172"/>
      <c r="CN997" s="172"/>
      <c r="CO997" s="172"/>
      <c r="CP997" s="172"/>
      <c r="CQ997" s="172"/>
      <c r="CR997" s="172"/>
      <c r="CS997" s="172"/>
      <c r="CT997" s="172"/>
      <c r="CU997" s="172"/>
      <c r="CV997" s="172"/>
      <c r="CW997" s="172"/>
      <c r="CX997" s="172"/>
      <c r="CY997" s="172"/>
      <c r="CZ997" s="172"/>
    </row>
    <row r="998" spans="1:104" ht="11.25" customHeight="1" x14ac:dyDescent="0.25">
      <c r="A998" s="172"/>
      <c r="B998" s="172"/>
      <c r="C998" s="172"/>
      <c r="D998" s="172"/>
      <c r="E998" s="116"/>
      <c r="F998" s="119"/>
      <c r="G998" s="117"/>
      <c r="H998" s="116"/>
      <c r="I998" s="119"/>
      <c r="J998" s="172"/>
      <c r="K998" s="166"/>
      <c r="L998" s="166"/>
      <c r="M998" s="166"/>
      <c r="N998" s="166"/>
      <c r="O998" s="166"/>
      <c r="P998" s="166"/>
      <c r="Q998" s="166"/>
      <c r="R998" s="166"/>
      <c r="S998" s="172"/>
      <c r="T998" s="166"/>
      <c r="U998" s="166"/>
      <c r="V998" s="166"/>
      <c r="W998" s="166"/>
      <c r="X998" s="166"/>
      <c r="Y998" s="166"/>
      <c r="Z998" s="166"/>
      <c r="AA998" s="166"/>
      <c r="AB998" s="172"/>
      <c r="AC998" s="172"/>
      <c r="AD998" s="172"/>
      <c r="AE998" s="172"/>
      <c r="AF998" s="172"/>
      <c r="AG998" s="172"/>
      <c r="AH998" s="172"/>
      <c r="AI998" s="172"/>
      <c r="AJ998" s="172"/>
      <c r="AK998" s="172"/>
      <c r="AL998" s="174"/>
      <c r="AM998" s="172"/>
      <c r="AN998" s="172"/>
      <c r="AO998" s="172"/>
      <c r="AP998" s="172"/>
      <c r="AQ998" s="172"/>
      <c r="AR998" s="172"/>
      <c r="AS998" s="172"/>
      <c r="AT998" s="172"/>
      <c r="AU998" s="172"/>
      <c r="AV998" s="172"/>
      <c r="AW998" s="172"/>
      <c r="AX998" s="172"/>
      <c r="AY998" s="172"/>
      <c r="AZ998" s="172"/>
      <c r="BA998" s="172"/>
      <c r="BB998" s="172"/>
      <c r="BC998" s="172"/>
      <c r="BD998" s="172"/>
      <c r="BE998" s="172"/>
      <c r="BF998" s="172"/>
      <c r="BG998" s="172"/>
      <c r="BH998" s="172"/>
      <c r="BI998" s="172"/>
      <c r="BJ998" s="172"/>
      <c r="BK998" s="172"/>
      <c r="BL998" s="172"/>
      <c r="BM998" s="172"/>
      <c r="BN998" s="172"/>
      <c r="BO998" s="172"/>
      <c r="BP998" s="172"/>
      <c r="BQ998" s="172"/>
      <c r="BR998" s="172"/>
      <c r="BS998" s="172"/>
      <c r="BT998" s="172"/>
      <c r="BU998" s="172"/>
      <c r="BV998" s="172"/>
      <c r="BW998" s="172"/>
      <c r="BX998" s="172"/>
      <c r="BY998" s="172"/>
      <c r="BZ998" s="172"/>
      <c r="CA998" s="172"/>
      <c r="CB998" s="172"/>
      <c r="CC998" s="172"/>
      <c r="CD998" s="172"/>
      <c r="CE998" s="172"/>
      <c r="CF998" s="172"/>
      <c r="CG998" s="172"/>
      <c r="CH998" s="172"/>
      <c r="CI998" s="172"/>
      <c r="CJ998" s="172"/>
      <c r="CK998" s="172"/>
      <c r="CL998" s="172"/>
      <c r="CM998" s="172"/>
      <c r="CN998" s="172"/>
      <c r="CO998" s="172"/>
      <c r="CP998" s="172"/>
      <c r="CQ998" s="172"/>
      <c r="CR998" s="172"/>
      <c r="CS998" s="172"/>
      <c r="CT998" s="172"/>
      <c r="CU998" s="172"/>
      <c r="CV998" s="172"/>
      <c r="CW998" s="172"/>
      <c r="CX998" s="172"/>
      <c r="CY998" s="172"/>
      <c r="CZ998" s="172"/>
    </row>
    <row r="999" spans="1:104" ht="11.25" customHeight="1" x14ac:dyDescent="0.25">
      <c r="A999" s="172"/>
      <c r="B999" s="172"/>
      <c r="C999" s="172"/>
      <c r="D999" s="172"/>
      <c r="E999" s="116"/>
      <c r="F999" s="119"/>
      <c r="G999" s="117"/>
      <c r="H999" s="116"/>
      <c r="I999" s="119"/>
      <c r="J999" s="172"/>
      <c r="K999" s="166"/>
      <c r="L999" s="166"/>
      <c r="M999" s="166"/>
      <c r="N999" s="166"/>
      <c r="O999" s="166"/>
      <c r="P999" s="166"/>
      <c r="Q999" s="166"/>
      <c r="R999" s="166"/>
      <c r="S999" s="172"/>
      <c r="T999" s="166"/>
      <c r="U999" s="166"/>
      <c r="V999" s="166"/>
      <c r="W999" s="166"/>
      <c r="X999" s="166"/>
      <c r="Y999" s="166"/>
      <c r="Z999" s="166"/>
      <c r="AA999" s="166"/>
      <c r="AB999" s="172"/>
      <c r="AC999" s="172"/>
      <c r="AD999" s="172"/>
      <c r="AE999" s="172"/>
      <c r="AF999" s="172"/>
      <c r="AG999" s="172"/>
      <c r="AH999" s="172"/>
      <c r="AI999" s="172"/>
      <c r="AJ999" s="172"/>
      <c r="AK999" s="172"/>
      <c r="AL999" s="174"/>
      <c r="AM999" s="172"/>
      <c r="AN999" s="172"/>
      <c r="AO999" s="172"/>
      <c r="AP999" s="172"/>
      <c r="AQ999" s="172"/>
      <c r="AR999" s="172"/>
      <c r="AS999" s="172"/>
      <c r="AT999" s="172"/>
      <c r="AU999" s="172"/>
      <c r="AV999" s="172"/>
      <c r="AW999" s="172"/>
      <c r="AX999" s="172"/>
      <c r="AY999" s="172"/>
      <c r="AZ999" s="172"/>
      <c r="BA999" s="172"/>
      <c r="BB999" s="172"/>
      <c r="BC999" s="172"/>
      <c r="BD999" s="172"/>
      <c r="BE999" s="172"/>
      <c r="BF999" s="172"/>
      <c r="BG999" s="172"/>
      <c r="BH999" s="172"/>
      <c r="BI999" s="172"/>
      <c r="BJ999" s="172"/>
      <c r="BK999" s="172"/>
      <c r="BL999" s="172"/>
      <c r="BM999" s="172"/>
      <c r="BN999" s="172"/>
      <c r="BO999" s="172"/>
      <c r="BP999" s="172"/>
      <c r="BQ999" s="172"/>
      <c r="BR999" s="172"/>
      <c r="BS999" s="172"/>
      <c r="BT999" s="172"/>
      <c r="BU999" s="172"/>
      <c r="BV999" s="172"/>
      <c r="BW999" s="172"/>
      <c r="BX999" s="172"/>
      <c r="BY999" s="172"/>
      <c r="BZ999" s="172"/>
      <c r="CA999" s="172"/>
      <c r="CB999" s="172"/>
      <c r="CC999" s="172"/>
      <c r="CD999" s="172"/>
      <c r="CE999" s="172"/>
      <c r="CF999" s="172"/>
      <c r="CG999" s="172"/>
      <c r="CH999" s="172"/>
      <c r="CI999" s="172"/>
      <c r="CJ999" s="172"/>
      <c r="CK999" s="172"/>
      <c r="CL999" s="172"/>
      <c r="CM999" s="172"/>
      <c r="CN999" s="172"/>
      <c r="CO999" s="172"/>
      <c r="CP999" s="172"/>
      <c r="CQ999" s="172"/>
      <c r="CR999" s="172"/>
      <c r="CS999" s="172"/>
      <c r="CT999" s="172"/>
      <c r="CU999" s="172"/>
      <c r="CV999" s="172"/>
      <c r="CW999" s="172"/>
      <c r="CX999" s="172"/>
      <c r="CY999" s="172"/>
      <c r="CZ999" s="172"/>
    </row>
    <row r="1000" spans="1:104" ht="11.25" customHeight="1" x14ac:dyDescent="0.25">
      <c r="A1000" s="172"/>
      <c r="B1000" s="172"/>
      <c r="C1000" s="172"/>
      <c r="D1000" s="172"/>
      <c r="E1000" s="116"/>
      <c r="F1000" s="119"/>
      <c r="G1000" s="117"/>
      <c r="H1000" s="116"/>
      <c r="I1000" s="119"/>
      <c r="J1000" s="172"/>
      <c r="K1000" s="166"/>
      <c r="L1000" s="166"/>
      <c r="M1000" s="166"/>
      <c r="N1000" s="166"/>
      <c r="O1000" s="166"/>
      <c r="P1000" s="166"/>
      <c r="Q1000" s="166"/>
      <c r="R1000" s="166"/>
      <c r="S1000" s="172"/>
      <c r="T1000" s="166"/>
      <c r="U1000" s="166"/>
      <c r="V1000" s="166"/>
      <c r="W1000" s="166"/>
      <c r="X1000" s="166"/>
      <c r="Y1000" s="166"/>
      <c r="Z1000" s="166"/>
      <c r="AA1000" s="166"/>
      <c r="AB1000" s="172"/>
      <c r="AC1000" s="172"/>
      <c r="AD1000" s="172"/>
      <c r="AE1000" s="172"/>
      <c r="AF1000" s="172"/>
      <c r="AG1000" s="172"/>
      <c r="AH1000" s="172"/>
      <c r="AI1000" s="172"/>
      <c r="AJ1000" s="172"/>
      <c r="AK1000" s="172"/>
      <c r="AL1000" s="174"/>
      <c r="AM1000" s="172"/>
      <c r="AN1000" s="172"/>
      <c r="AO1000" s="172"/>
      <c r="AP1000" s="172"/>
      <c r="AQ1000" s="172"/>
      <c r="AR1000" s="172"/>
      <c r="AS1000" s="172"/>
      <c r="AT1000" s="172"/>
      <c r="AU1000" s="172"/>
      <c r="AV1000" s="172"/>
      <c r="AW1000" s="172"/>
      <c r="AX1000" s="172"/>
      <c r="AY1000" s="172"/>
      <c r="AZ1000" s="172"/>
      <c r="BA1000" s="172"/>
      <c r="BB1000" s="172"/>
      <c r="BC1000" s="172"/>
      <c r="BD1000" s="172"/>
      <c r="BE1000" s="172"/>
      <c r="BF1000" s="172"/>
      <c r="BG1000" s="172"/>
      <c r="BH1000" s="172"/>
      <c r="BI1000" s="172"/>
      <c r="BJ1000" s="172"/>
      <c r="BK1000" s="172"/>
      <c r="BL1000" s="172"/>
      <c r="BM1000" s="172"/>
      <c r="BN1000" s="172"/>
      <c r="BO1000" s="172"/>
      <c r="BP1000" s="172"/>
      <c r="BQ1000" s="172"/>
      <c r="BR1000" s="172"/>
      <c r="BS1000" s="172"/>
      <c r="BT1000" s="172"/>
      <c r="BU1000" s="172"/>
      <c r="BV1000" s="172"/>
      <c r="BW1000" s="172"/>
      <c r="BX1000" s="172"/>
      <c r="BY1000" s="172"/>
      <c r="BZ1000" s="172"/>
      <c r="CA1000" s="172"/>
      <c r="CB1000" s="172"/>
      <c r="CC1000" s="172"/>
      <c r="CD1000" s="172"/>
      <c r="CE1000" s="172"/>
      <c r="CF1000" s="172"/>
      <c r="CG1000" s="172"/>
      <c r="CH1000" s="172"/>
      <c r="CI1000" s="172"/>
      <c r="CJ1000" s="172"/>
      <c r="CK1000" s="172"/>
      <c r="CL1000" s="172"/>
      <c r="CM1000" s="172"/>
      <c r="CN1000" s="172"/>
      <c r="CO1000" s="172"/>
      <c r="CP1000" s="172"/>
      <c r="CQ1000" s="172"/>
      <c r="CR1000" s="172"/>
      <c r="CS1000" s="172"/>
      <c r="CT1000" s="172"/>
      <c r="CU1000" s="172"/>
      <c r="CV1000" s="172"/>
      <c r="CW1000" s="172"/>
      <c r="CX1000" s="172"/>
      <c r="CY1000" s="172"/>
      <c r="CZ1000" s="172"/>
    </row>
    <row r="1001" spans="1:104" ht="11.25" customHeight="1" x14ac:dyDescent="0.25">
      <c r="A1001" s="172"/>
      <c r="B1001" s="172"/>
      <c r="C1001" s="172"/>
      <c r="D1001" s="172"/>
      <c r="E1001" s="116"/>
      <c r="F1001" s="119"/>
      <c r="G1001" s="117"/>
      <c r="H1001" s="116"/>
      <c r="I1001" s="119"/>
      <c r="J1001" s="172"/>
      <c r="K1001" s="166"/>
      <c r="L1001" s="166"/>
      <c r="M1001" s="166"/>
      <c r="N1001" s="166"/>
      <c r="O1001" s="166"/>
      <c r="P1001" s="166"/>
      <c r="Q1001" s="166"/>
      <c r="R1001" s="166"/>
      <c r="S1001" s="172"/>
      <c r="T1001" s="166"/>
      <c r="U1001" s="166"/>
      <c r="V1001" s="166"/>
      <c r="W1001" s="166"/>
      <c r="X1001" s="166"/>
      <c r="Y1001" s="166"/>
      <c r="Z1001" s="166"/>
      <c r="AA1001" s="166"/>
      <c r="AB1001" s="172"/>
      <c r="AC1001" s="172"/>
      <c r="AD1001" s="172"/>
      <c r="AE1001" s="172"/>
      <c r="AF1001" s="172"/>
      <c r="AG1001" s="172"/>
      <c r="AH1001" s="172"/>
      <c r="AI1001" s="172"/>
      <c r="AJ1001" s="172"/>
      <c r="AK1001" s="172"/>
      <c r="AL1001" s="174"/>
      <c r="AM1001" s="172"/>
      <c r="AN1001" s="172"/>
      <c r="AO1001" s="172"/>
      <c r="AP1001" s="172"/>
      <c r="AQ1001" s="172"/>
      <c r="AR1001" s="172"/>
      <c r="AS1001" s="172"/>
      <c r="AT1001" s="172"/>
      <c r="AU1001" s="172"/>
      <c r="AV1001" s="172"/>
      <c r="AW1001" s="172"/>
      <c r="AX1001" s="172"/>
      <c r="AY1001" s="172"/>
      <c r="AZ1001" s="172"/>
      <c r="BA1001" s="172"/>
      <c r="BB1001" s="172"/>
      <c r="BC1001" s="172"/>
      <c r="BD1001" s="172"/>
      <c r="BE1001" s="172"/>
      <c r="BF1001" s="172"/>
      <c r="BG1001" s="172"/>
      <c r="BH1001" s="172"/>
      <c r="BI1001" s="172"/>
      <c r="BJ1001" s="172"/>
      <c r="BK1001" s="172"/>
      <c r="BL1001" s="172"/>
      <c r="BM1001" s="172"/>
      <c r="BN1001" s="172"/>
      <c r="BO1001" s="172"/>
      <c r="BP1001" s="172"/>
      <c r="BQ1001" s="172"/>
      <c r="BR1001" s="172"/>
      <c r="BS1001" s="172"/>
      <c r="BT1001" s="172"/>
      <c r="BU1001" s="172"/>
      <c r="BV1001" s="172"/>
      <c r="BW1001" s="172"/>
      <c r="BX1001" s="172"/>
      <c r="BY1001" s="172"/>
      <c r="BZ1001" s="172"/>
      <c r="CA1001" s="172"/>
      <c r="CB1001" s="172"/>
      <c r="CC1001" s="172"/>
      <c r="CD1001" s="172"/>
      <c r="CE1001" s="172"/>
      <c r="CF1001" s="172"/>
      <c r="CG1001" s="172"/>
      <c r="CH1001" s="172"/>
      <c r="CI1001" s="172"/>
      <c r="CJ1001" s="172"/>
      <c r="CK1001" s="172"/>
      <c r="CL1001" s="172"/>
      <c r="CM1001" s="172"/>
      <c r="CN1001" s="172"/>
      <c r="CO1001" s="172"/>
      <c r="CP1001" s="172"/>
      <c r="CQ1001" s="172"/>
      <c r="CR1001" s="172"/>
      <c r="CS1001" s="172"/>
      <c r="CT1001" s="172"/>
      <c r="CU1001" s="172"/>
      <c r="CV1001" s="172"/>
      <c r="CW1001" s="172"/>
      <c r="CX1001" s="172"/>
      <c r="CY1001" s="172"/>
      <c r="CZ1001" s="172"/>
    </row>
    <row r="1002" spans="1:104" ht="11.25" customHeight="1" x14ac:dyDescent="0.25">
      <c r="A1002" s="172"/>
      <c r="B1002" s="172"/>
      <c r="C1002" s="172"/>
      <c r="D1002" s="172"/>
      <c r="E1002" s="116"/>
      <c r="F1002" s="119"/>
      <c r="G1002" s="117"/>
      <c r="H1002" s="116"/>
      <c r="I1002" s="119"/>
      <c r="J1002" s="172"/>
      <c r="K1002" s="166"/>
      <c r="L1002" s="166"/>
      <c r="M1002" s="166"/>
      <c r="N1002" s="166"/>
      <c r="O1002" s="166"/>
      <c r="P1002" s="166"/>
      <c r="Q1002" s="166"/>
      <c r="R1002" s="166"/>
      <c r="S1002" s="172"/>
      <c r="T1002" s="166"/>
      <c r="U1002" s="166"/>
      <c r="V1002" s="166"/>
      <c r="W1002" s="166"/>
      <c r="X1002" s="166"/>
      <c r="Y1002" s="166"/>
      <c r="Z1002" s="166"/>
      <c r="AA1002" s="166"/>
      <c r="AB1002" s="172"/>
      <c r="AC1002" s="172"/>
      <c r="AD1002" s="172"/>
      <c r="AE1002" s="172"/>
      <c r="AF1002" s="172"/>
      <c r="AG1002" s="172"/>
      <c r="AH1002" s="172"/>
      <c r="AI1002" s="172"/>
      <c r="AJ1002" s="172"/>
      <c r="AK1002" s="172"/>
      <c r="AL1002" s="174"/>
      <c r="AM1002" s="172"/>
      <c r="AN1002" s="172"/>
      <c r="AO1002" s="172"/>
      <c r="AP1002" s="172"/>
      <c r="AQ1002" s="172"/>
      <c r="AR1002" s="172"/>
      <c r="AS1002" s="172"/>
      <c r="AT1002" s="172"/>
      <c r="AU1002" s="172"/>
      <c r="AV1002" s="172"/>
      <c r="AW1002" s="172"/>
      <c r="AX1002" s="172"/>
      <c r="AY1002" s="172"/>
      <c r="AZ1002" s="172"/>
      <c r="BA1002" s="172"/>
      <c r="BB1002" s="172"/>
      <c r="BC1002" s="172"/>
      <c r="BD1002" s="172"/>
      <c r="BE1002" s="172"/>
      <c r="BF1002" s="172"/>
      <c r="BG1002" s="172"/>
      <c r="BH1002" s="172"/>
      <c r="BI1002" s="172"/>
      <c r="BJ1002" s="172"/>
      <c r="BK1002" s="172"/>
      <c r="BL1002" s="172"/>
      <c r="BM1002" s="172"/>
      <c r="BN1002" s="172"/>
      <c r="BO1002" s="172"/>
      <c r="BP1002" s="172"/>
      <c r="BQ1002" s="172"/>
      <c r="BR1002" s="172"/>
      <c r="BS1002" s="172"/>
      <c r="BT1002" s="172"/>
      <c r="BU1002" s="172"/>
      <c r="BV1002" s="172"/>
      <c r="BW1002" s="172"/>
      <c r="BX1002" s="172"/>
      <c r="BY1002" s="172"/>
      <c r="BZ1002" s="172"/>
      <c r="CA1002" s="172"/>
      <c r="CB1002" s="172"/>
      <c r="CC1002" s="172"/>
      <c r="CD1002" s="172"/>
      <c r="CE1002" s="172"/>
      <c r="CF1002" s="172"/>
      <c r="CG1002" s="172"/>
      <c r="CH1002" s="172"/>
      <c r="CI1002" s="172"/>
      <c r="CJ1002" s="172"/>
      <c r="CK1002" s="172"/>
      <c r="CL1002" s="172"/>
      <c r="CM1002" s="172"/>
      <c r="CN1002" s="172"/>
      <c r="CO1002" s="172"/>
      <c r="CP1002" s="172"/>
      <c r="CQ1002" s="172"/>
      <c r="CR1002" s="172"/>
      <c r="CS1002" s="172"/>
      <c r="CT1002" s="172"/>
      <c r="CU1002" s="172"/>
      <c r="CV1002" s="172"/>
      <c r="CW1002" s="172"/>
      <c r="CX1002" s="172"/>
      <c r="CY1002" s="172"/>
      <c r="CZ1002" s="172"/>
    </row>
    <row r="1003" spans="1:104" ht="11.25" customHeight="1" x14ac:dyDescent="0.25">
      <c r="A1003" s="172"/>
      <c r="B1003" s="172"/>
      <c r="C1003" s="172"/>
      <c r="D1003" s="172"/>
      <c r="E1003" s="116"/>
      <c r="F1003" s="119"/>
      <c r="G1003" s="117"/>
      <c r="H1003" s="116"/>
      <c r="I1003" s="119"/>
      <c r="J1003" s="172"/>
      <c r="K1003" s="166"/>
      <c r="L1003" s="166"/>
      <c r="M1003" s="166"/>
      <c r="N1003" s="166"/>
      <c r="O1003" s="166"/>
      <c r="P1003" s="166"/>
      <c r="Q1003" s="166"/>
      <c r="R1003" s="166"/>
      <c r="S1003" s="172"/>
      <c r="T1003" s="166"/>
      <c r="U1003" s="166"/>
      <c r="V1003" s="166"/>
      <c r="W1003" s="166"/>
      <c r="X1003" s="166"/>
      <c r="Y1003" s="166"/>
      <c r="Z1003" s="166"/>
      <c r="AA1003" s="166"/>
      <c r="AB1003" s="172"/>
      <c r="AC1003" s="172"/>
      <c r="AD1003" s="172"/>
      <c r="AE1003" s="172"/>
      <c r="AF1003" s="172"/>
      <c r="AG1003" s="172"/>
      <c r="AH1003" s="172"/>
      <c r="AI1003" s="172"/>
      <c r="AJ1003" s="172"/>
      <c r="AK1003" s="172"/>
      <c r="AL1003" s="174"/>
      <c r="AM1003" s="172"/>
      <c r="AN1003" s="172"/>
      <c r="AO1003" s="172"/>
      <c r="AP1003" s="172"/>
      <c r="AQ1003" s="172"/>
      <c r="AR1003" s="172"/>
      <c r="AS1003" s="172"/>
      <c r="AT1003" s="172"/>
      <c r="AU1003" s="172"/>
      <c r="AV1003" s="172"/>
      <c r="AW1003" s="172"/>
      <c r="AX1003" s="172"/>
      <c r="AY1003" s="172"/>
      <c r="AZ1003" s="172"/>
      <c r="BA1003" s="172"/>
      <c r="BB1003" s="172"/>
      <c r="BC1003" s="172"/>
      <c r="BD1003" s="172"/>
      <c r="BE1003" s="172"/>
      <c r="BF1003" s="172"/>
      <c r="BG1003" s="172"/>
      <c r="BH1003" s="172"/>
      <c r="BI1003" s="172"/>
      <c r="BJ1003" s="172"/>
      <c r="BK1003" s="172"/>
      <c r="BL1003" s="172"/>
      <c r="BM1003" s="172"/>
      <c r="BN1003" s="172"/>
      <c r="BO1003" s="172"/>
      <c r="BP1003" s="172"/>
      <c r="BQ1003" s="172"/>
      <c r="BR1003" s="172"/>
      <c r="BS1003" s="172"/>
      <c r="BT1003" s="172"/>
      <c r="BU1003" s="172"/>
      <c r="BV1003" s="172"/>
      <c r="BW1003" s="172"/>
      <c r="BX1003" s="172"/>
      <c r="BY1003" s="172"/>
      <c r="BZ1003" s="172"/>
      <c r="CA1003" s="172"/>
      <c r="CB1003" s="172"/>
      <c r="CC1003" s="172"/>
      <c r="CD1003" s="172"/>
      <c r="CE1003" s="172"/>
      <c r="CF1003" s="172"/>
      <c r="CG1003" s="172"/>
      <c r="CH1003" s="172"/>
      <c r="CI1003" s="172"/>
      <c r="CJ1003" s="172"/>
      <c r="CK1003" s="172"/>
      <c r="CL1003" s="172"/>
      <c r="CM1003" s="172"/>
      <c r="CN1003" s="172"/>
      <c r="CO1003" s="172"/>
      <c r="CP1003" s="172"/>
      <c r="CQ1003" s="172"/>
      <c r="CR1003" s="172"/>
      <c r="CS1003" s="172"/>
      <c r="CT1003" s="172"/>
      <c r="CU1003" s="172"/>
      <c r="CV1003" s="172"/>
      <c r="CW1003" s="172"/>
      <c r="CX1003" s="172"/>
      <c r="CY1003" s="172"/>
      <c r="CZ1003" s="172"/>
    </row>
    <row r="1004" spans="1:104" ht="11.25" customHeight="1" x14ac:dyDescent="0.25">
      <c r="A1004" s="172"/>
      <c r="B1004" s="172"/>
      <c r="C1004" s="172"/>
      <c r="D1004" s="172"/>
      <c r="E1004" s="116"/>
      <c r="F1004" s="119"/>
      <c r="G1004" s="117"/>
      <c r="H1004" s="116"/>
      <c r="I1004" s="119"/>
      <c r="J1004" s="172"/>
      <c r="K1004" s="166"/>
      <c r="L1004" s="166"/>
      <c r="M1004" s="166"/>
      <c r="N1004" s="166"/>
      <c r="O1004" s="166"/>
      <c r="P1004" s="166"/>
      <c r="Q1004" s="166"/>
      <c r="R1004" s="166"/>
      <c r="S1004" s="172"/>
      <c r="T1004" s="166"/>
      <c r="U1004" s="166"/>
      <c r="V1004" s="166"/>
      <c r="W1004" s="166"/>
      <c r="X1004" s="166"/>
      <c r="Y1004" s="166"/>
      <c r="Z1004" s="166"/>
      <c r="AA1004" s="166"/>
      <c r="AB1004" s="172"/>
      <c r="AC1004" s="172"/>
      <c r="AD1004" s="172"/>
      <c r="AE1004" s="172"/>
      <c r="AF1004" s="172"/>
      <c r="AG1004" s="172"/>
      <c r="AH1004" s="172"/>
      <c r="AI1004" s="172"/>
      <c r="AJ1004" s="172"/>
      <c r="AK1004" s="172"/>
      <c r="AL1004" s="174"/>
      <c r="AM1004" s="172"/>
      <c r="AN1004" s="172"/>
      <c r="AO1004" s="172"/>
      <c r="AP1004" s="172"/>
      <c r="AQ1004" s="172"/>
      <c r="AR1004" s="172"/>
      <c r="AS1004" s="172"/>
      <c r="AT1004" s="172"/>
      <c r="AU1004" s="172"/>
      <c r="AV1004" s="172"/>
      <c r="AW1004" s="172"/>
      <c r="AX1004" s="172"/>
      <c r="AY1004" s="172"/>
      <c r="AZ1004" s="172"/>
      <c r="BA1004" s="172"/>
      <c r="BB1004" s="172"/>
      <c r="BC1004" s="172"/>
      <c r="BD1004" s="172"/>
      <c r="BE1004" s="172"/>
      <c r="BF1004" s="172"/>
      <c r="BG1004" s="172"/>
      <c r="BH1004" s="172"/>
      <c r="BI1004" s="172"/>
      <c r="BJ1004" s="172"/>
      <c r="BK1004" s="172"/>
      <c r="BL1004" s="172"/>
      <c r="BM1004" s="172"/>
      <c r="BN1004" s="172"/>
      <c r="BO1004" s="172"/>
      <c r="BP1004" s="172"/>
      <c r="BQ1004" s="172"/>
      <c r="BR1004" s="172"/>
      <c r="BS1004" s="172"/>
      <c r="BT1004" s="172"/>
      <c r="BU1004" s="172"/>
      <c r="BV1004" s="172"/>
      <c r="BW1004" s="172"/>
      <c r="BX1004" s="172"/>
      <c r="BY1004" s="172"/>
      <c r="BZ1004" s="172"/>
      <c r="CA1004" s="172"/>
      <c r="CB1004" s="172"/>
      <c r="CC1004" s="172"/>
      <c r="CD1004" s="172"/>
      <c r="CE1004" s="172"/>
      <c r="CF1004" s="172"/>
      <c r="CG1004" s="172"/>
      <c r="CH1004" s="172"/>
      <c r="CI1004" s="172"/>
      <c r="CJ1004" s="172"/>
      <c r="CK1004" s="172"/>
      <c r="CL1004" s="172"/>
      <c r="CM1004" s="172"/>
      <c r="CN1004" s="172"/>
      <c r="CO1004" s="172"/>
      <c r="CP1004" s="172"/>
      <c r="CQ1004" s="172"/>
      <c r="CR1004" s="172"/>
      <c r="CS1004" s="172"/>
      <c r="CT1004" s="172"/>
      <c r="CU1004" s="172"/>
      <c r="CV1004" s="172"/>
      <c r="CW1004" s="172"/>
      <c r="CX1004" s="172"/>
      <c r="CY1004" s="172"/>
      <c r="CZ1004" s="172"/>
    </row>
    <row r="1005" spans="1:104" ht="11.25" customHeight="1" x14ac:dyDescent="0.25">
      <c r="A1005" s="172"/>
      <c r="B1005" s="172"/>
      <c r="C1005" s="172"/>
      <c r="D1005" s="172"/>
      <c r="E1005" s="116"/>
      <c r="F1005" s="119"/>
      <c r="G1005" s="117"/>
      <c r="H1005" s="116"/>
      <c r="I1005" s="119"/>
      <c r="J1005" s="172"/>
      <c r="K1005" s="166"/>
      <c r="L1005" s="166"/>
      <c r="M1005" s="166"/>
      <c r="N1005" s="166"/>
      <c r="O1005" s="166"/>
      <c r="P1005" s="166"/>
      <c r="Q1005" s="166"/>
      <c r="R1005" s="166"/>
      <c r="S1005" s="172"/>
      <c r="T1005" s="166"/>
      <c r="U1005" s="166"/>
      <c r="V1005" s="166"/>
      <c r="W1005" s="166"/>
      <c r="X1005" s="166"/>
      <c r="Y1005" s="166"/>
      <c r="Z1005" s="166"/>
      <c r="AA1005" s="166"/>
      <c r="AB1005" s="172"/>
      <c r="AC1005" s="172"/>
      <c r="AD1005" s="172"/>
      <c r="AE1005" s="172"/>
      <c r="AF1005" s="172"/>
      <c r="AG1005" s="172"/>
      <c r="AH1005" s="172"/>
      <c r="AI1005" s="172"/>
      <c r="AJ1005" s="172"/>
      <c r="AK1005" s="172"/>
      <c r="AL1005" s="174"/>
      <c r="AM1005" s="172"/>
      <c r="AN1005" s="172"/>
      <c r="AO1005" s="172"/>
      <c r="AP1005" s="172"/>
      <c r="AQ1005" s="172"/>
      <c r="AR1005" s="172"/>
      <c r="AS1005" s="172"/>
      <c r="AT1005" s="172"/>
      <c r="AU1005" s="172"/>
      <c r="AV1005" s="172"/>
      <c r="AW1005" s="172"/>
      <c r="AX1005" s="172"/>
      <c r="AY1005" s="172"/>
      <c r="AZ1005" s="172"/>
      <c r="BA1005" s="172"/>
      <c r="BB1005" s="172"/>
      <c r="BC1005" s="172"/>
      <c r="BD1005" s="172"/>
      <c r="BE1005" s="172"/>
      <c r="BF1005" s="172"/>
      <c r="BG1005" s="172"/>
      <c r="BH1005" s="172"/>
      <c r="BI1005" s="172"/>
      <c r="BJ1005" s="172"/>
      <c r="BK1005" s="172"/>
      <c r="BL1005" s="172"/>
      <c r="BM1005" s="172"/>
      <c r="BN1005" s="172"/>
      <c r="BO1005" s="172"/>
      <c r="BP1005" s="172"/>
      <c r="BQ1005" s="172"/>
      <c r="BR1005" s="172"/>
      <c r="BS1005" s="172"/>
      <c r="BT1005" s="172"/>
      <c r="BU1005" s="172"/>
      <c r="BV1005" s="172"/>
      <c r="BW1005" s="172"/>
      <c r="BX1005" s="172"/>
      <c r="BY1005" s="172"/>
      <c r="BZ1005" s="172"/>
      <c r="CA1005" s="172"/>
      <c r="CB1005" s="172"/>
      <c r="CC1005" s="172"/>
      <c r="CD1005" s="172"/>
      <c r="CE1005" s="172"/>
      <c r="CF1005" s="172"/>
      <c r="CG1005" s="172"/>
      <c r="CH1005" s="172"/>
      <c r="CI1005" s="172"/>
      <c r="CJ1005" s="172"/>
      <c r="CK1005" s="172"/>
      <c r="CL1005" s="172"/>
      <c r="CM1005" s="172"/>
      <c r="CN1005" s="172"/>
      <c r="CO1005" s="172"/>
      <c r="CP1005" s="172"/>
      <c r="CQ1005" s="172"/>
      <c r="CR1005" s="172"/>
      <c r="CS1005" s="172"/>
      <c r="CT1005" s="172"/>
      <c r="CU1005" s="172"/>
      <c r="CV1005" s="172"/>
      <c r="CW1005" s="172"/>
      <c r="CX1005" s="172"/>
      <c r="CY1005" s="172"/>
      <c r="CZ1005" s="172"/>
    </row>
    <row r="1006" spans="1:104" ht="11.25" customHeight="1" x14ac:dyDescent="0.25">
      <c r="A1006" s="172"/>
      <c r="B1006" s="172"/>
      <c r="C1006" s="172"/>
      <c r="D1006" s="172"/>
      <c r="E1006" s="116"/>
      <c r="F1006" s="119"/>
      <c r="G1006" s="117"/>
      <c r="H1006" s="116"/>
      <c r="I1006" s="119"/>
      <c r="J1006" s="172"/>
      <c r="K1006" s="166"/>
      <c r="L1006" s="166"/>
      <c r="M1006" s="166"/>
      <c r="N1006" s="166"/>
      <c r="O1006" s="166"/>
      <c r="P1006" s="166"/>
      <c r="Q1006" s="166"/>
      <c r="R1006" s="166"/>
      <c r="S1006" s="172"/>
      <c r="T1006" s="166"/>
      <c r="U1006" s="166"/>
      <c r="V1006" s="166"/>
      <c r="W1006" s="166"/>
      <c r="X1006" s="166"/>
      <c r="Y1006" s="166"/>
      <c r="Z1006" s="166"/>
      <c r="AA1006" s="166"/>
      <c r="AB1006" s="172"/>
      <c r="AC1006" s="172"/>
      <c r="AD1006" s="172"/>
      <c r="AE1006" s="172"/>
      <c r="AF1006" s="172"/>
      <c r="AG1006" s="172"/>
      <c r="AH1006" s="172"/>
      <c r="AI1006" s="172"/>
      <c r="AJ1006" s="172"/>
      <c r="AK1006" s="172"/>
      <c r="AL1006" s="174"/>
      <c r="AM1006" s="172"/>
      <c r="AN1006" s="172"/>
      <c r="AO1006" s="172"/>
      <c r="AP1006" s="172"/>
      <c r="AQ1006" s="172"/>
      <c r="AR1006" s="172"/>
      <c r="AS1006" s="172"/>
      <c r="AT1006" s="172"/>
      <c r="AU1006" s="172"/>
      <c r="AV1006" s="172"/>
      <c r="AW1006" s="172"/>
      <c r="AX1006" s="172"/>
      <c r="AY1006" s="172"/>
      <c r="AZ1006" s="172"/>
      <c r="BA1006" s="172"/>
      <c r="BB1006" s="172"/>
      <c r="BC1006" s="172"/>
      <c r="BD1006" s="172"/>
      <c r="BE1006" s="172"/>
      <c r="BF1006" s="172"/>
      <c r="BG1006" s="172"/>
      <c r="BH1006" s="172"/>
      <c r="BI1006" s="172"/>
      <c r="BJ1006" s="172"/>
      <c r="BK1006" s="172"/>
      <c r="BL1006" s="172"/>
      <c r="BM1006" s="172"/>
      <c r="BN1006" s="172"/>
      <c r="BO1006" s="172"/>
      <c r="BP1006" s="172"/>
      <c r="BQ1006" s="172"/>
      <c r="BR1006" s="172"/>
      <c r="BS1006" s="172"/>
      <c r="BT1006" s="172"/>
      <c r="BU1006" s="172"/>
      <c r="BV1006" s="172"/>
      <c r="BW1006" s="172"/>
      <c r="BX1006" s="172"/>
      <c r="BY1006" s="172"/>
      <c r="BZ1006" s="172"/>
      <c r="CA1006" s="172"/>
      <c r="CB1006" s="172"/>
      <c r="CC1006" s="172"/>
      <c r="CD1006" s="172"/>
      <c r="CE1006" s="172"/>
      <c r="CF1006" s="172"/>
      <c r="CG1006" s="172"/>
      <c r="CH1006" s="172"/>
      <c r="CI1006" s="172"/>
      <c r="CJ1006" s="172"/>
      <c r="CK1006" s="172"/>
      <c r="CL1006" s="172"/>
      <c r="CM1006" s="172"/>
      <c r="CN1006" s="172"/>
      <c r="CO1006" s="172"/>
      <c r="CP1006" s="172"/>
      <c r="CQ1006" s="172"/>
      <c r="CR1006" s="172"/>
      <c r="CS1006" s="172"/>
      <c r="CT1006" s="172"/>
      <c r="CU1006" s="172"/>
      <c r="CV1006" s="172"/>
      <c r="CW1006" s="172"/>
      <c r="CX1006" s="172"/>
      <c r="CY1006" s="172"/>
      <c r="CZ1006" s="172"/>
    </row>
    <row r="1007" spans="1:104" ht="11.25" customHeight="1" x14ac:dyDescent="0.25">
      <c r="A1007" s="172"/>
      <c r="B1007" s="172"/>
      <c r="C1007" s="172"/>
      <c r="D1007" s="172"/>
      <c r="E1007" s="116"/>
      <c r="F1007" s="119"/>
      <c r="G1007" s="117"/>
      <c r="H1007" s="116"/>
      <c r="I1007" s="119"/>
      <c r="J1007" s="172"/>
      <c r="K1007" s="166"/>
      <c r="L1007" s="166"/>
      <c r="M1007" s="166"/>
      <c r="N1007" s="166"/>
      <c r="O1007" s="166"/>
      <c r="P1007" s="166"/>
      <c r="Q1007" s="166"/>
      <c r="R1007" s="166"/>
      <c r="S1007" s="172"/>
      <c r="T1007" s="166"/>
      <c r="U1007" s="166"/>
      <c r="V1007" s="166"/>
      <c r="W1007" s="166"/>
      <c r="X1007" s="166"/>
      <c r="Y1007" s="166"/>
      <c r="Z1007" s="166"/>
      <c r="AA1007" s="166"/>
      <c r="AB1007" s="172"/>
      <c r="AC1007" s="172"/>
      <c r="AD1007" s="172"/>
      <c r="AE1007" s="172"/>
      <c r="AF1007" s="172"/>
      <c r="AG1007" s="172"/>
      <c r="AH1007" s="172"/>
      <c r="AI1007" s="172"/>
      <c r="AJ1007" s="172"/>
      <c r="AK1007" s="172"/>
      <c r="AL1007" s="174"/>
      <c r="AM1007" s="172"/>
      <c r="AN1007" s="172"/>
      <c r="AO1007" s="172"/>
      <c r="AP1007" s="172"/>
      <c r="AQ1007" s="172"/>
      <c r="AR1007" s="172"/>
      <c r="AS1007" s="172"/>
      <c r="AT1007" s="172"/>
      <c r="AU1007" s="172"/>
      <c r="AV1007" s="172"/>
      <c r="AW1007" s="172"/>
      <c r="AX1007" s="172"/>
      <c r="AY1007" s="172"/>
      <c r="AZ1007" s="172"/>
      <c r="BA1007" s="172"/>
      <c r="BB1007" s="172"/>
      <c r="BC1007" s="172"/>
      <c r="BD1007" s="172"/>
      <c r="BE1007" s="172"/>
      <c r="BF1007" s="172"/>
      <c r="BG1007" s="172"/>
      <c r="BH1007" s="172"/>
      <c r="BI1007" s="172"/>
      <c r="BJ1007" s="172"/>
      <c r="BK1007" s="172"/>
      <c r="BL1007" s="172"/>
      <c r="BM1007" s="172"/>
      <c r="BN1007" s="172"/>
      <c r="BO1007" s="172"/>
      <c r="BP1007" s="172"/>
      <c r="BQ1007" s="172"/>
      <c r="BR1007" s="172"/>
      <c r="BS1007" s="172"/>
      <c r="BT1007" s="172"/>
      <c r="BU1007" s="172"/>
      <c r="BV1007" s="172"/>
      <c r="BW1007" s="172"/>
      <c r="BX1007" s="172"/>
      <c r="BY1007" s="172"/>
      <c r="BZ1007" s="172"/>
      <c r="CA1007" s="172"/>
      <c r="CB1007" s="172"/>
      <c r="CC1007" s="172"/>
      <c r="CD1007" s="172"/>
      <c r="CE1007" s="172"/>
      <c r="CF1007" s="172"/>
      <c r="CG1007" s="172"/>
      <c r="CH1007" s="172"/>
      <c r="CI1007" s="172"/>
      <c r="CJ1007" s="172"/>
      <c r="CK1007" s="172"/>
      <c r="CL1007" s="172"/>
      <c r="CM1007" s="172"/>
      <c r="CN1007" s="172"/>
      <c r="CO1007" s="172"/>
      <c r="CP1007" s="172"/>
      <c r="CQ1007" s="172"/>
      <c r="CR1007" s="172"/>
      <c r="CS1007" s="172"/>
      <c r="CT1007" s="172"/>
      <c r="CU1007" s="172"/>
      <c r="CV1007" s="172"/>
      <c r="CW1007" s="172"/>
      <c r="CX1007" s="172"/>
      <c r="CY1007" s="172"/>
      <c r="CZ1007" s="172"/>
    </row>
    <row r="1008" spans="1:104" ht="11.25" customHeight="1" x14ac:dyDescent="0.25">
      <c r="A1008" s="172"/>
      <c r="B1008" s="172"/>
      <c r="C1008" s="172"/>
      <c r="D1008" s="172"/>
      <c r="E1008" s="116"/>
      <c r="F1008" s="119"/>
      <c r="G1008" s="117"/>
      <c r="H1008" s="116"/>
      <c r="I1008" s="119"/>
      <c r="J1008" s="172"/>
      <c r="K1008" s="166"/>
      <c r="L1008" s="166"/>
      <c r="M1008" s="166"/>
      <c r="N1008" s="166"/>
      <c r="O1008" s="166"/>
      <c r="P1008" s="166"/>
      <c r="Q1008" s="166"/>
      <c r="R1008" s="166"/>
      <c r="S1008" s="172"/>
      <c r="T1008" s="166"/>
      <c r="U1008" s="166"/>
      <c r="V1008" s="166"/>
      <c r="W1008" s="166"/>
      <c r="X1008" s="166"/>
      <c r="Y1008" s="166"/>
      <c r="Z1008" s="166"/>
      <c r="AA1008" s="166"/>
      <c r="AB1008" s="172"/>
      <c r="AC1008" s="172"/>
      <c r="AD1008" s="172"/>
      <c r="AE1008" s="172"/>
      <c r="AF1008" s="172"/>
      <c r="AG1008" s="172"/>
      <c r="AH1008" s="172"/>
      <c r="AI1008" s="172"/>
      <c r="AJ1008" s="172"/>
      <c r="AK1008" s="172"/>
      <c r="AL1008" s="174"/>
      <c r="AM1008" s="172"/>
      <c r="AN1008" s="172"/>
      <c r="AO1008" s="172"/>
      <c r="AP1008" s="172"/>
      <c r="AQ1008" s="172"/>
      <c r="AR1008" s="172"/>
      <c r="AS1008" s="172"/>
      <c r="AT1008" s="172"/>
      <c r="AU1008" s="172"/>
      <c r="AV1008" s="172"/>
      <c r="AW1008" s="172"/>
      <c r="AX1008" s="172"/>
      <c r="AY1008" s="172"/>
      <c r="AZ1008" s="172"/>
      <c r="BA1008" s="172"/>
      <c r="BB1008" s="172"/>
      <c r="BC1008" s="172"/>
      <c r="BD1008" s="172"/>
      <c r="BE1008" s="172"/>
      <c r="BF1008" s="172"/>
      <c r="BG1008" s="172"/>
      <c r="BH1008" s="172"/>
      <c r="BI1008" s="172"/>
      <c r="BJ1008" s="172"/>
      <c r="BK1008" s="172"/>
      <c r="BL1008" s="172"/>
      <c r="BM1008" s="172"/>
      <c r="BN1008" s="172"/>
      <c r="BO1008" s="172"/>
      <c r="BP1008" s="172"/>
      <c r="BQ1008" s="172"/>
      <c r="BR1008" s="172"/>
      <c r="BS1008" s="172"/>
      <c r="BT1008" s="172"/>
      <c r="BU1008" s="172"/>
      <c r="BV1008" s="172"/>
      <c r="BW1008" s="172"/>
      <c r="BX1008" s="172"/>
      <c r="BY1008" s="172"/>
      <c r="BZ1008" s="172"/>
      <c r="CA1008" s="172"/>
      <c r="CB1008" s="172"/>
      <c r="CC1008" s="172"/>
      <c r="CD1008" s="172"/>
      <c r="CE1008" s="172"/>
      <c r="CF1008" s="172"/>
      <c r="CG1008" s="172"/>
      <c r="CH1008" s="172"/>
      <c r="CI1008" s="172"/>
      <c r="CJ1008" s="172"/>
      <c r="CK1008" s="172"/>
      <c r="CL1008" s="172"/>
      <c r="CM1008" s="172"/>
      <c r="CN1008" s="172"/>
      <c r="CO1008" s="172"/>
      <c r="CP1008" s="172"/>
      <c r="CQ1008" s="172"/>
      <c r="CR1008" s="172"/>
      <c r="CS1008" s="172"/>
      <c r="CT1008" s="172"/>
      <c r="CU1008" s="172"/>
      <c r="CV1008" s="172"/>
      <c r="CW1008" s="172"/>
      <c r="CX1008" s="172"/>
      <c r="CY1008" s="172"/>
      <c r="CZ1008" s="172"/>
    </row>
    <row r="1009" spans="1:104" ht="11.25" customHeight="1" x14ac:dyDescent="0.25">
      <c r="A1009" s="172"/>
      <c r="B1009" s="172"/>
      <c r="C1009" s="172"/>
      <c r="D1009" s="172"/>
      <c r="E1009" s="116"/>
      <c r="F1009" s="119"/>
      <c r="G1009" s="117"/>
      <c r="H1009" s="116"/>
      <c r="I1009" s="119"/>
      <c r="J1009" s="172"/>
      <c r="K1009" s="166"/>
      <c r="L1009" s="166"/>
      <c r="M1009" s="166"/>
      <c r="N1009" s="166"/>
      <c r="O1009" s="166"/>
      <c r="P1009" s="166"/>
      <c r="Q1009" s="166"/>
      <c r="R1009" s="166"/>
      <c r="S1009" s="172"/>
      <c r="T1009" s="166"/>
      <c r="U1009" s="166"/>
      <c r="V1009" s="166"/>
      <c r="W1009" s="166"/>
      <c r="X1009" s="166"/>
      <c r="Y1009" s="166"/>
      <c r="Z1009" s="166"/>
      <c r="AA1009" s="166"/>
      <c r="AB1009" s="172"/>
      <c r="AC1009" s="172"/>
      <c r="AD1009" s="172"/>
      <c r="AE1009" s="172"/>
      <c r="AF1009" s="172"/>
      <c r="AG1009" s="172"/>
      <c r="AH1009" s="172"/>
      <c r="AI1009" s="172"/>
      <c r="AJ1009" s="172"/>
      <c r="AK1009" s="172"/>
      <c r="AL1009" s="174"/>
      <c r="AM1009" s="172"/>
      <c r="AN1009" s="172"/>
      <c r="AO1009" s="172"/>
      <c r="AP1009" s="172"/>
      <c r="AQ1009" s="172"/>
      <c r="AR1009" s="172"/>
      <c r="AS1009" s="172"/>
      <c r="AT1009" s="172"/>
      <c r="AU1009" s="172"/>
      <c r="AV1009" s="172"/>
      <c r="AW1009" s="172"/>
      <c r="AX1009" s="172"/>
      <c r="AY1009" s="172"/>
      <c r="AZ1009" s="172"/>
      <c r="BA1009" s="172"/>
      <c r="BB1009" s="172"/>
      <c r="BC1009" s="172"/>
      <c r="BD1009" s="172"/>
      <c r="BE1009" s="172"/>
      <c r="BF1009" s="172"/>
      <c r="BG1009" s="172"/>
      <c r="BH1009" s="172"/>
      <c r="BI1009" s="172"/>
      <c r="BJ1009" s="172"/>
      <c r="BK1009" s="172"/>
      <c r="BL1009" s="172"/>
      <c r="BM1009" s="172"/>
      <c r="BN1009" s="172"/>
      <c r="BO1009" s="172"/>
      <c r="BP1009" s="172"/>
      <c r="BQ1009" s="172"/>
      <c r="BR1009" s="172"/>
      <c r="BS1009" s="172"/>
      <c r="BT1009" s="172"/>
      <c r="BU1009" s="172"/>
      <c r="BV1009" s="172"/>
      <c r="BW1009" s="172"/>
      <c r="BX1009" s="172"/>
      <c r="BY1009" s="172"/>
      <c r="BZ1009" s="172"/>
      <c r="CA1009" s="172"/>
      <c r="CB1009" s="172"/>
      <c r="CC1009" s="172"/>
      <c r="CD1009" s="172"/>
      <c r="CE1009" s="172"/>
      <c r="CF1009" s="172"/>
      <c r="CG1009" s="172"/>
      <c r="CH1009" s="172"/>
      <c r="CI1009" s="172"/>
      <c r="CJ1009" s="172"/>
      <c r="CK1009" s="172"/>
      <c r="CL1009" s="172"/>
      <c r="CM1009" s="172"/>
      <c r="CN1009" s="172"/>
      <c r="CO1009" s="172"/>
      <c r="CP1009" s="172"/>
      <c r="CQ1009" s="172"/>
      <c r="CR1009" s="172"/>
      <c r="CS1009" s="172"/>
      <c r="CT1009" s="172"/>
      <c r="CU1009" s="172"/>
      <c r="CV1009" s="172"/>
      <c r="CW1009" s="172"/>
      <c r="CX1009" s="172"/>
      <c r="CY1009" s="172"/>
      <c r="CZ1009" s="172"/>
    </row>
    <row r="1010" spans="1:104" ht="11.25" customHeight="1" x14ac:dyDescent="0.25">
      <c r="A1010" s="172"/>
      <c r="B1010" s="172"/>
      <c r="C1010" s="172"/>
      <c r="D1010" s="172"/>
      <c r="E1010" s="116"/>
      <c r="F1010" s="119"/>
      <c r="G1010" s="117"/>
      <c r="H1010" s="116"/>
      <c r="I1010" s="119"/>
      <c r="J1010" s="172"/>
      <c r="K1010" s="166"/>
      <c r="L1010" s="166"/>
      <c r="M1010" s="166"/>
      <c r="N1010" s="166"/>
      <c r="O1010" s="166"/>
      <c r="P1010" s="166"/>
      <c r="Q1010" s="166"/>
      <c r="R1010" s="166"/>
      <c r="S1010" s="172"/>
      <c r="T1010" s="166"/>
      <c r="U1010" s="166"/>
      <c r="V1010" s="166"/>
      <c r="W1010" s="166"/>
      <c r="X1010" s="166"/>
      <c r="Y1010" s="166"/>
      <c r="Z1010" s="166"/>
      <c r="AA1010" s="166"/>
      <c r="AB1010" s="172"/>
      <c r="AC1010" s="172"/>
      <c r="AD1010" s="172"/>
      <c r="AE1010" s="172"/>
      <c r="AF1010" s="172"/>
      <c r="AG1010" s="172"/>
      <c r="AH1010" s="172"/>
      <c r="AI1010" s="172"/>
      <c r="AJ1010" s="172"/>
      <c r="AK1010" s="172"/>
      <c r="AL1010" s="174"/>
      <c r="AM1010" s="172"/>
      <c r="AN1010" s="172"/>
      <c r="AO1010" s="172"/>
      <c r="AP1010" s="172"/>
      <c r="AQ1010" s="172"/>
      <c r="AR1010" s="172"/>
      <c r="AS1010" s="172"/>
      <c r="AT1010" s="172"/>
      <c r="AU1010" s="172"/>
      <c r="AV1010" s="172"/>
      <c r="AW1010" s="172"/>
      <c r="AX1010" s="172"/>
      <c r="AY1010" s="172"/>
      <c r="AZ1010" s="172"/>
      <c r="BA1010" s="172"/>
      <c r="BB1010" s="172"/>
      <c r="BC1010" s="172"/>
      <c r="BD1010" s="172"/>
      <c r="BE1010" s="172"/>
      <c r="BF1010" s="172"/>
      <c r="BG1010" s="172"/>
      <c r="BH1010" s="172"/>
      <c r="BI1010" s="172"/>
      <c r="BJ1010" s="172"/>
      <c r="BK1010" s="172"/>
      <c r="BL1010" s="172"/>
      <c r="BM1010" s="172"/>
      <c r="BN1010" s="172"/>
      <c r="BO1010" s="172"/>
      <c r="BP1010" s="172"/>
      <c r="BQ1010" s="172"/>
      <c r="BR1010" s="172"/>
      <c r="BS1010" s="172"/>
      <c r="BT1010" s="172"/>
      <c r="BU1010" s="172"/>
      <c r="BV1010" s="172"/>
      <c r="BW1010" s="172"/>
      <c r="BX1010" s="172"/>
      <c r="BY1010" s="172"/>
      <c r="BZ1010" s="172"/>
      <c r="CA1010" s="172"/>
      <c r="CB1010" s="172"/>
      <c r="CC1010" s="172"/>
      <c r="CD1010" s="172"/>
      <c r="CE1010" s="172"/>
      <c r="CF1010" s="172"/>
      <c r="CG1010" s="172"/>
      <c r="CH1010" s="172"/>
      <c r="CI1010" s="172"/>
      <c r="CJ1010" s="172"/>
      <c r="CK1010" s="172"/>
      <c r="CL1010" s="172"/>
      <c r="CM1010" s="172"/>
      <c r="CN1010" s="172"/>
      <c r="CO1010" s="172"/>
      <c r="CP1010" s="172"/>
      <c r="CQ1010" s="172"/>
      <c r="CR1010" s="172"/>
      <c r="CS1010" s="172"/>
      <c r="CT1010" s="172"/>
      <c r="CU1010" s="172"/>
      <c r="CV1010" s="172"/>
      <c r="CW1010" s="172"/>
      <c r="CX1010" s="172"/>
      <c r="CY1010" s="172"/>
      <c r="CZ1010" s="172"/>
    </row>
    <row r="1011" spans="1:104" ht="11.25" customHeight="1" x14ac:dyDescent="0.25">
      <c r="A1011" s="172"/>
      <c r="B1011" s="172"/>
      <c r="C1011" s="172"/>
      <c r="D1011" s="172"/>
      <c r="E1011" s="116"/>
      <c r="F1011" s="119"/>
      <c r="G1011" s="117"/>
      <c r="H1011" s="116"/>
      <c r="I1011" s="119"/>
      <c r="J1011" s="172"/>
      <c r="K1011" s="166"/>
      <c r="L1011" s="166"/>
      <c r="M1011" s="166"/>
      <c r="N1011" s="166"/>
      <c r="O1011" s="166"/>
      <c r="P1011" s="166"/>
      <c r="Q1011" s="166"/>
      <c r="R1011" s="166"/>
      <c r="S1011" s="172"/>
      <c r="T1011" s="166"/>
      <c r="U1011" s="166"/>
      <c r="V1011" s="166"/>
      <c r="W1011" s="166"/>
      <c r="X1011" s="166"/>
      <c r="Y1011" s="166"/>
      <c r="Z1011" s="166"/>
      <c r="AA1011" s="166"/>
      <c r="AB1011" s="172"/>
      <c r="AC1011" s="172"/>
      <c r="AD1011" s="172"/>
      <c r="AE1011" s="172"/>
      <c r="AF1011" s="172"/>
      <c r="AG1011" s="172"/>
      <c r="AH1011" s="172"/>
      <c r="AI1011" s="172"/>
      <c r="AJ1011" s="172"/>
      <c r="AK1011" s="172"/>
      <c r="AL1011" s="174"/>
      <c r="AM1011" s="172"/>
      <c r="AN1011" s="172"/>
      <c r="AO1011" s="172"/>
      <c r="AP1011" s="172"/>
      <c r="AQ1011" s="172"/>
      <c r="AR1011" s="172"/>
      <c r="AS1011" s="172"/>
      <c r="AT1011" s="172"/>
      <c r="AU1011" s="172"/>
      <c r="AV1011" s="172"/>
      <c r="AW1011" s="172"/>
      <c r="AX1011" s="172"/>
      <c r="AY1011" s="172"/>
      <c r="AZ1011" s="172"/>
      <c r="BA1011" s="172"/>
      <c r="BB1011" s="172"/>
      <c r="BC1011" s="172"/>
      <c r="BD1011" s="172"/>
      <c r="BE1011" s="172"/>
      <c r="BF1011" s="172"/>
      <c r="BG1011" s="172"/>
      <c r="BH1011" s="172"/>
      <c r="BI1011" s="172"/>
      <c r="BJ1011" s="172"/>
      <c r="BK1011" s="172"/>
      <c r="BL1011" s="172"/>
      <c r="BM1011" s="172"/>
      <c r="BN1011" s="172"/>
      <c r="BO1011" s="172"/>
      <c r="BP1011" s="172"/>
      <c r="BQ1011" s="172"/>
      <c r="BR1011" s="172"/>
      <c r="BS1011" s="172"/>
      <c r="BT1011" s="172"/>
      <c r="BU1011" s="172"/>
      <c r="BV1011" s="172"/>
      <c r="BW1011" s="172"/>
      <c r="BX1011" s="172"/>
      <c r="BY1011" s="172"/>
      <c r="BZ1011" s="172"/>
      <c r="CA1011" s="172"/>
      <c r="CB1011" s="172"/>
      <c r="CC1011" s="172"/>
      <c r="CD1011" s="172"/>
      <c r="CE1011" s="172"/>
      <c r="CF1011" s="172"/>
      <c r="CG1011" s="172"/>
      <c r="CH1011" s="172"/>
      <c r="CI1011" s="172"/>
      <c r="CJ1011" s="172"/>
      <c r="CK1011" s="172"/>
      <c r="CL1011" s="172"/>
      <c r="CM1011" s="172"/>
      <c r="CN1011" s="172"/>
      <c r="CO1011" s="172"/>
      <c r="CP1011" s="172"/>
      <c r="CQ1011" s="172"/>
      <c r="CR1011" s="172"/>
      <c r="CS1011" s="172"/>
      <c r="CT1011" s="172"/>
      <c r="CU1011" s="172"/>
      <c r="CV1011" s="172"/>
      <c r="CW1011" s="172"/>
      <c r="CX1011" s="172"/>
      <c r="CY1011" s="172"/>
      <c r="CZ1011" s="172"/>
    </row>
    <row r="1012" spans="1:104" ht="11.25" customHeight="1" x14ac:dyDescent="0.25">
      <c r="A1012" s="172"/>
      <c r="B1012" s="172"/>
      <c r="C1012" s="172"/>
      <c r="D1012" s="172"/>
      <c r="E1012" s="116"/>
      <c r="F1012" s="119"/>
      <c r="G1012" s="117"/>
      <c r="H1012" s="116"/>
      <c r="I1012" s="119"/>
      <c r="J1012" s="172"/>
      <c r="K1012" s="166"/>
      <c r="L1012" s="166"/>
      <c r="M1012" s="166"/>
      <c r="N1012" s="166"/>
      <c r="O1012" s="166"/>
      <c r="P1012" s="166"/>
      <c r="Q1012" s="166"/>
      <c r="R1012" s="166"/>
      <c r="S1012" s="172"/>
      <c r="T1012" s="166"/>
      <c r="U1012" s="166"/>
      <c r="V1012" s="166"/>
      <c r="W1012" s="166"/>
      <c r="X1012" s="166"/>
      <c r="Y1012" s="166"/>
      <c r="Z1012" s="166"/>
      <c r="AA1012" s="166"/>
      <c r="AB1012" s="172"/>
      <c r="AC1012" s="172"/>
      <c r="AD1012" s="172"/>
      <c r="AE1012" s="172"/>
      <c r="AF1012" s="172"/>
      <c r="AG1012" s="172"/>
      <c r="AH1012" s="172"/>
      <c r="AI1012" s="172"/>
      <c r="AJ1012" s="172"/>
      <c r="AK1012" s="172"/>
      <c r="AL1012" s="174"/>
      <c r="AM1012" s="172"/>
      <c r="AN1012" s="172"/>
      <c r="AO1012" s="172"/>
      <c r="AP1012" s="172"/>
      <c r="AQ1012" s="172"/>
      <c r="AR1012" s="172"/>
      <c r="AS1012" s="172"/>
      <c r="AT1012" s="172"/>
      <c r="AU1012" s="172"/>
      <c r="AV1012" s="172"/>
      <c r="AW1012" s="172"/>
      <c r="AX1012" s="172"/>
      <c r="AY1012" s="172"/>
      <c r="AZ1012" s="172"/>
      <c r="BA1012" s="172"/>
      <c r="BB1012" s="172"/>
      <c r="BC1012" s="172"/>
      <c r="BD1012" s="172"/>
      <c r="BE1012" s="172"/>
      <c r="BF1012" s="172"/>
      <c r="BG1012" s="172"/>
      <c r="BH1012" s="172"/>
      <c r="BI1012" s="172"/>
      <c r="BJ1012" s="172"/>
      <c r="BK1012" s="172"/>
      <c r="BL1012" s="172"/>
      <c r="BM1012" s="172"/>
      <c r="BN1012" s="172"/>
      <c r="BO1012" s="172"/>
      <c r="BP1012" s="172"/>
      <c r="BQ1012" s="172"/>
      <c r="BR1012" s="172"/>
      <c r="BS1012" s="172"/>
      <c r="BT1012" s="172"/>
      <c r="BU1012" s="172"/>
      <c r="BV1012" s="172"/>
      <c r="BW1012" s="172"/>
      <c r="BX1012" s="172"/>
      <c r="BY1012" s="172"/>
      <c r="BZ1012" s="172"/>
      <c r="CA1012" s="172"/>
      <c r="CB1012" s="172"/>
      <c r="CC1012" s="172"/>
      <c r="CD1012" s="172"/>
      <c r="CE1012" s="172"/>
      <c r="CF1012" s="172"/>
      <c r="CG1012" s="172"/>
      <c r="CH1012" s="172"/>
      <c r="CI1012" s="172"/>
      <c r="CJ1012" s="172"/>
      <c r="CK1012" s="172"/>
      <c r="CL1012" s="172"/>
      <c r="CM1012" s="172"/>
      <c r="CN1012" s="172"/>
      <c r="CO1012" s="172"/>
      <c r="CP1012" s="172"/>
      <c r="CQ1012" s="172"/>
      <c r="CR1012" s="172"/>
      <c r="CS1012" s="172"/>
      <c r="CT1012" s="172"/>
      <c r="CU1012" s="172"/>
      <c r="CV1012" s="172"/>
      <c r="CW1012" s="172"/>
      <c r="CX1012" s="172"/>
      <c r="CY1012" s="172"/>
      <c r="CZ1012" s="172"/>
    </row>
    <row r="1013" spans="1:104" ht="11.25" customHeight="1" x14ac:dyDescent="0.25">
      <c r="A1013" s="172"/>
      <c r="B1013" s="172"/>
      <c r="C1013" s="172"/>
      <c r="D1013" s="172"/>
      <c r="E1013" s="116"/>
      <c r="F1013" s="119"/>
      <c r="G1013" s="117"/>
      <c r="H1013" s="116"/>
      <c r="I1013" s="119"/>
      <c r="J1013" s="172"/>
      <c r="K1013" s="166"/>
      <c r="L1013" s="166"/>
      <c r="M1013" s="166"/>
      <c r="N1013" s="166"/>
      <c r="O1013" s="166"/>
      <c r="P1013" s="166"/>
      <c r="Q1013" s="166"/>
      <c r="R1013" s="166"/>
      <c r="S1013" s="172"/>
      <c r="T1013" s="166"/>
      <c r="U1013" s="166"/>
      <c r="V1013" s="166"/>
      <c r="W1013" s="166"/>
      <c r="X1013" s="166"/>
      <c r="Y1013" s="166"/>
      <c r="Z1013" s="166"/>
      <c r="AA1013" s="166"/>
      <c r="AB1013" s="172"/>
      <c r="AC1013" s="172"/>
      <c r="AD1013" s="172"/>
      <c r="AE1013" s="172"/>
      <c r="AF1013" s="172"/>
      <c r="AG1013" s="172"/>
      <c r="AH1013" s="172"/>
      <c r="AI1013" s="172"/>
      <c r="AJ1013" s="172"/>
      <c r="AK1013" s="172"/>
      <c r="AL1013" s="174"/>
      <c r="AM1013" s="172"/>
      <c r="AN1013" s="172"/>
      <c r="AO1013" s="172"/>
      <c r="AP1013" s="172"/>
      <c r="AQ1013" s="172"/>
      <c r="AR1013" s="172"/>
      <c r="AS1013" s="172"/>
      <c r="AT1013" s="172"/>
      <c r="AU1013" s="172"/>
      <c r="AV1013" s="172"/>
      <c r="AW1013" s="172"/>
      <c r="AX1013" s="172"/>
      <c r="AY1013" s="172"/>
      <c r="AZ1013" s="172"/>
      <c r="BA1013" s="172"/>
      <c r="BB1013" s="172"/>
      <c r="BC1013" s="172"/>
      <c r="BD1013" s="172"/>
      <c r="BE1013" s="172"/>
      <c r="BF1013" s="172"/>
      <c r="BG1013" s="172"/>
      <c r="BH1013" s="172"/>
      <c r="BI1013" s="172"/>
      <c r="BJ1013" s="172"/>
      <c r="BK1013" s="172"/>
      <c r="BL1013" s="172"/>
      <c r="BM1013" s="172"/>
      <c r="BN1013" s="172"/>
      <c r="BO1013" s="172"/>
      <c r="BP1013" s="172"/>
      <c r="BQ1013" s="172"/>
      <c r="BR1013" s="172"/>
      <c r="BS1013" s="172"/>
      <c r="BT1013" s="172"/>
      <c r="BU1013" s="172"/>
      <c r="BV1013" s="172"/>
      <c r="BW1013" s="172"/>
      <c r="BX1013" s="172"/>
      <c r="BY1013" s="172"/>
      <c r="BZ1013" s="172"/>
      <c r="CA1013" s="172"/>
      <c r="CB1013" s="172"/>
      <c r="CC1013" s="172"/>
      <c r="CD1013" s="172"/>
      <c r="CE1013" s="172"/>
      <c r="CF1013" s="172"/>
      <c r="CG1013" s="172"/>
      <c r="CH1013" s="172"/>
      <c r="CI1013" s="172"/>
      <c r="CJ1013" s="172"/>
      <c r="CK1013" s="172"/>
      <c r="CL1013" s="172"/>
      <c r="CM1013" s="172"/>
      <c r="CN1013" s="172"/>
      <c r="CO1013" s="172"/>
      <c r="CP1013" s="172"/>
      <c r="CQ1013" s="172"/>
      <c r="CR1013" s="172"/>
      <c r="CS1013" s="172"/>
      <c r="CT1013" s="172"/>
      <c r="CU1013" s="172"/>
      <c r="CV1013" s="172"/>
      <c r="CW1013" s="172"/>
      <c r="CX1013" s="172"/>
      <c r="CY1013" s="172"/>
      <c r="CZ1013" s="172"/>
    </row>
    <row r="1014" spans="1:104" ht="11.25" customHeight="1" x14ac:dyDescent="0.25">
      <c r="A1014" s="172"/>
      <c r="B1014" s="172"/>
      <c r="C1014" s="172"/>
      <c r="D1014" s="172"/>
      <c r="E1014" s="116"/>
      <c r="F1014" s="119"/>
      <c r="G1014" s="117"/>
      <c r="H1014" s="116"/>
      <c r="I1014" s="119"/>
      <c r="J1014" s="172"/>
      <c r="K1014" s="166"/>
      <c r="L1014" s="166"/>
      <c r="M1014" s="166"/>
      <c r="N1014" s="166"/>
      <c r="O1014" s="166"/>
      <c r="P1014" s="166"/>
      <c r="Q1014" s="166"/>
      <c r="R1014" s="166"/>
      <c r="S1014" s="172"/>
      <c r="T1014" s="166"/>
      <c r="U1014" s="166"/>
      <c r="V1014" s="166"/>
      <c r="W1014" s="166"/>
      <c r="X1014" s="166"/>
      <c r="Y1014" s="166"/>
      <c r="Z1014" s="166"/>
      <c r="AA1014" s="166"/>
      <c r="AB1014" s="172"/>
      <c r="AC1014" s="172"/>
      <c r="AD1014" s="172"/>
      <c r="AE1014" s="172"/>
      <c r="AF1014" s="172"/>
      <c r="AG1014" s="172"/>
      <c r="AH1014" s="172"/>
      <c r="AI1014" s="172"/>
      <c r="AJ1014" s="172"/>
      <c r="AK1014" s="172"/>
      <c r="AL1014" s="174"/>
      <c r="AM1014" s="172"/>
      <c r="AN1014" s="172"/>
      <c r="AO1014" s="172"/>
      <c r="AP1014" s="172"/>
      <c r="AQ1014" s="172"/>
      <c r="AR1014" s="172"/>
      <c r="AS1014" s="172"/>
      <c r="AT1014" s="172"/>
      <c r="AU1014" s="172"/>
      <c r="AV1014" s="172"/>
      <c r="AW1014" s="172"/>
      <c r="AX1014" s="172"/>
      <c r="AY1014" s="172"/>
      <c r="AZ1014" s="172"/>
      <c r="BA1014" s="172"/>
      <c r="BB1014" s="172"/>
      <c r="BC1014" s="172"/>
      <c r="BD1014" s="172"/>
      <c r="BE1014" s="172"/>
      <c r="BF1014" s="172"/>
      <c r="BG1014" s="172"/>
      <c r="BH1014" s="172"/>
      <c r="BI1014" s="172"/>
      <c r="BJ1014" s="172"/>
      <c r="BK1014" s="172"/>
      <c r="BL1014" s="172"/>
      <c r="BM1014" s="172"/>
      <c r="BN1014" s="172"/>
      <c r="BO1014" s="172"/>
      <c r="BP1014" s="172"/>
      <c r="BQ1014" s="172"/>
      <c r="BR1014" s="172"/>
      <c r="BS1014" s="172"/>
      <c r="BT1014" s="172"/>
      <c r="BU1014" s="172"/>
      <c r="BV1014" s="172"/>
      <c r="BW1014" s="172"/>
      <c r="BX1014" s="172"/>
      <c r="BY1014" s="172"/>
      <c r="BZ1014" s="172"/>
      <c r="CA1014" s="172"/>
      <c r="CB1014" s="172"/>
      <c r="CC1014" s="172"/>
      <c r="CD1014" s="172"/>
      <c r="CE1014" s="172"/>
      <c r="CF1014" s="172"/>
      <c r="CG1014" s="172"/>
      <c r="CH1014" s="172"/>
      <c r="CI1014" s="172"/>
      <c r="CJ1014" s="172"/>
      <c r="CK1014" s="172"/>
      <c r="CL1014" s="172"/>
      <c r="CM1014" s="172"/>
      <c r="CN1014" s="172"/>
      <c r="CO1014" s="172"/>
      <c r="CP1014" s="172"/>
      <c r="CQ1014" s="172"/>
      <c r="CR1014" s="172"/>
      <c r="CS1014" s="172"/>
      <c r="CT1014" s="172"/>
      <c r="CU1014" s="172"/>
      <c r="CV1014" s="172"/>
      <c r="CW1014" s="172"/>
      <c r="CX1014" s="172"/>
      <c r="CY1014" s="172"/>
      <c r="CZ1014" s="172"/>
    </row>
    <row r="1015" spans="1:104" ht="11.25" customHeight="1" x14ac:dyDescent="0.25">
      <c r="A1015" s="172"/>
      <c r="B1015" s="172"/>
      <c r="C1015" s="172"/>
      <c r="D1015" s="172"/>
      <c r="E1015" s="116"/>
      <c r="F1015" s="119"/>
      <c r="G1015" s="117"/>
      <c r="H1015" s="116"/>
      <c r="I1015" s="119"/>
      <c r="J1015" s="172"/>
      <c r="K1015" s="166"/>
      <c r="L1015" s="166"/>
      <c r="M1015" s="166"/>
      <c r="N1015" s="166"/>
      <c r="O1015" s="166"/>
      <c r="P1015" s="166"/>
      <c r="Q1015" s="166"/>
      <c r="R1015" s="166"/>
      <c r="S1015" s="172"/>
      <c r="T1015" s="166"/>
      <c r="U1015" s="166"/>
      <c r="V1015" s="166"/>
      <c r="W1015" s="166"/>
      <c r="X1015" s="166"/>
      <c r="Y1015" s="166"/>
      <c r="Z1015" s="166"/>
      <c r="AA1015" s="166"/>
      <c r="AB1015" s="172"/>
      <c r="AC1015" s="172"/>
      <c r="AD1015" s="172"/>
      <c r="AE1015" s="172"/>
      <c r="AF1015" s="172"/>
      <c r="AG1015" s="172"/>
      <c r="AH1015" s="172"/>
      <c r="AI1015" s="172"/>
      <c r="AJ1015" s="172"/>
      <c r="AK1015" s="172"/>
      <c r="AL1015" s="174"/>
      <c r="AM1015" s="172"/>
      <c r="AN1015" s="172"/>
      <c r="AO1015" s="172"/>
      <c r="AP1015" s="172"/>
      <c r="AQ1015" s="172"/>
      <c r="AR1015" s="172"/>
      <c r="AS1015" s="172"/>
      <c r="AT1015" s="172"/>
      <c r="AU1015" s="172"/>
      <c r="AV1015" s="172"/>
      <c r="AW1015" s="172"/>
      <c r="AX1015" s="172"/>
      <c r="AY1015" s="172"/>
      <c r="AZ1015" s="172"/>
      <c r="BA1015" s="172"/>
      <c r="BB1015" s="172"/>
      <c r="BC1015" s="172"/>
      <c r="BD1015" s="172"/>
      <c r="BE1015" s="172"/>
      <c r="BF1015" s="172"/>
      <c r="BG1015" s="172"/>
      <c r="BH1015" s="172"/>
      <c r="BI1015" s="172"/>
      <c r="BJ1015" s="172"/>
      <c r="BK1015" s="172"/>
      <c r="BL1015" s="172"/>
      <c r="BM1015" s="172"/>
      <c r="BN1015" s="172"/>
      <c r="BO1015" s="172"/>
      <c r="BP1015" s="172"/>
      <c r="BQ1015" s="172"/>
      <c r="BR1015" s="172"/>
      <c r="BS1015" s="172"/>
      <c r="BT1015" s="172"/>
      <c r="BU1015" s="172"/>
      <c r="BV1015" s="172"/>
      <c r="BW1015" s="172"/>
      <c r="BX1015" s="172"/>
      <c r="BY1015" s="172"/>
      <c r="BZ1015" s="172"/>
      <c r="CA1015" s="172"/>
      <c r="CB1015" s="172"/>
      <c r="CC1015" s="172"/>
      <c r="CD1015" s="172"/>
      <c r="CE1015" s="172"/>
      <c r="CF1015" s="172"/>
      <c r="CG1015" s="172"/>
      <c r="CH1015" s="172"/>
      <c r="CI1015" s="172"/>
      <c r="CJ1015" s="172"/>
      <c r="CK1015" s="172"/>
      <c r="CL1015" s="172"/>
      <c r="CM1015" s="172"/>
      <c r="CN1015" s="172"/>
      <c r="CO1015" s="172"/>
      <c r="CP1015" s="172"/>
      <c r="CQ1015" s="172"/>
      <c r="CR1015" s="172"/>
      <c r="CS1015" s="172"/>
      <c r="CT1015" s="172"/>
      <c r="CU1015" s="172"/>
      <c r="CV1015" s="172"/>
      <c r="CW1015" s="172"/>
      <c r="CX1015" s="172"/>
      <c r="CY1015" s="172"/>
      <c r="CZ1015" s="172"/>
    </row>
    <row r="1016" spans="1:104" ht="11.25" customHeight="1" x14ac:dyDescent="0.25">
      <c r="A1016" s="172"/>
      <c r="B1016" s="172"/>
      <c r="C1016" s="172"/>
      <c r="D1016" s="172"/>
      <c r="E1016" s="116"/>
      <c r="F1016" s="119"/>
      <c r="G1016" s="117"/>
      <c r="H1016" s="116"/>
      <c r="I1016" s="119"/>
      <c r="J1016" s="172"/>
      <c r="K1016" s="166"/>
      <c r="L1016" s="166"/>
      <c r="M1016" s="166"/>
      <c r="N1016" s="166"/>
      <c r="O1016" s="166"/>
      <c r="P1016" s="166"/>
      <c r="Q1016" s="166"/>
      <c r="R1016" s="166"/>
      <c r="S1016" s="172"/>
      <c r="T1016" s="166"/>
      <c r="U1016" s="166"/>
      <c r="V1016" s="166"/>
      <c r="W1016" s="166"/>
      <c r="X1016" s="166"/>
      <c r="Y1016" s="166"/>
      <c r="Z1016" s="166"/>
      <c r="AA1016" s="166"/>
      <c r="AB1016" s="172"/>
      <c r="AC1016" s="172"/>
      <c r="AD1016" s="172"/>
      <c r="AE1016" s="172"/>
      <c r="AF1016" s="172"/>
      <c r="AG1016" s="172"/>
      <c r="AH1016" s="172"/>
      <c r="AI1016" s="172"/>
      <c r="AJ1016" s="172"/>
      <c r="AK1016" s="172"/>
      <c r="AL1016" s="174"/>
      <c r="AM1016" s="172"/>
      <c r="AN1016" s="172"/>
      <c r="AO1016" s="172"/>
      <c r="AP1016" s="172"/>
      <c r="AQ1016" s="172"/>
      <c r="AR1016" s="172"/>
      <c r="AS1016" s="172"/>
      <c r="AT1016" s="172"/>
      <c r="AU1016" s="172"/>
      <c r="AV1016" s="172"/>
      <c r="AW1016" s="172"/>
      <c r="AX1016" s="172"/>
      <c r="AY1016" s="172"/>
      <c r="AZ1016" s="172"/>
      <c r="BA1016" s="172"/>
      <c r="BB1016" s="172"/>
      <c r="BC1016" s="172"/>
      <c r="BD1016" s="172"/>
      <c r="BE1016" s="172"/>
      <c r="BF1016" s="172"/>
      <c r="BG1016" s="172"/>
      <c r="BH1016" s="172"/>
      <c r="BI1016" s="172"/>
      <c r="BJ1016" s="172"/>
      <c r="BK1016" s="172"/>
      <c r="BL1016" s="172"/>
      <c r="BM1016" s="172"/>
      <c r="BN1016" s="172"/>
      <c r="BO1016" s="172"/>
      <c r="BP1016" s="172"/>
      <c r="BQ1016" s="172"/>
      <c r="BR1016" s="172"/>
      <c r="BS1016" s="172"/>
      <c r="BT1016" s="172"/>
      <c r="BU1016" s="172"/>
      <c r="BV1016" s="172"/>
      <c r="BW1016" s="172"/>
      <c r="BX1016" s="172"/>
      <c r="BY1016" s="172"/>
      <c r="BZ1016" s="172"/>
      <c r="CA1016" s="172"/>
      <c r="CB1016" s="172"/>
      <c r="CC1016" s="172"/>
      <c r="CD1016" s="172"/>
      <c r="CE1016" s="172"/>
      <c r="CF1016" s="172"/>
      <c r="CG1016" s="172"/>
      <c r="CH1016" s="172"/>
      <c r="CI1016" s="172"/>
      <c r="CJ1016" s="172"/>
      <c r="CK1016" s="172"/>
      <c r="CL1016" s="172"/>
      <c r="CM1016" s="172"/>
      <c r="CN1016" s="172"/>
      <c r="CO1016" s="172"/>
      <c r="CP1016" s="172"/>
      <c r="CQ1016" s="172"/>
      <c r="CR1016" s="172"/>
      <c r="CS1016" s="172"/>
      <c r="CT1016" s="172"/>
      <c r="CU1016" s="172"/>
      <c r="CV1016" s="172"/>
      <c r="CW1016" s="172"/>
      <c r="CX1016" s="172"/>
      <c r="CY1016" s="172"/>
      <c r="CZ1016" s="172"/>
    </row>
    <row r="1017" spans="1:104" ht="11.25" customHeight="1" x14ac:dyDescent="0.25">
      <c r="A1017" s="172"/>
      <c r="B1017" s="172"/>
      <c r="C1017" s="172"/>
      <c r="D1017" s="172"/>
      <c r="E1017" s="116"/>
      <c r="F1017" s="119"/>
      <c r="G1017" s="117"/>
      <c r="H1017" s="116"/>
      <c r="I1017" s="119"/>
      <c r="J1017" s="172"/>
      <c r="K1017" s="166"/>
      <c r="L1017" s="166"/>
      <c r="M1017" s="166"/>
      <c r="N1017" s="166"/>
      <c r="O1017" s="166"/>
      <c r="P1017" s="166"/>
      <c r="Q1017" s="166"/>
      <c r="R1017" s="166"/>
      <c r="S1017" s="172"/>
      <c r="T1017" s="166"/>
      <c r="U1017" s="166"/>
      <c r="V1017" s="166"/>
      <c r="W1017" s="166"/>
      <c r="X1017" s="166"/>
      <c r="Y1017" s="166"/>
      <c r="Z1017" s="166"/>
      <c r="AA1017" s="166"/>
      <c r="AB1017" s="172"/>
      <c r="AC1017" s="172"/>
      <c r="AD1017" s="172"/>
      <c r="AE1017" s="172"/>
      <c r="AF1017" s="172"/>
      <c r="AG1017" s="172"/>
      <c r="AH1017" s="172"/>
      <c r="AI1017" s="172"/>
      <c r="AJ1017" s="172"/>
      <c r="AK1017" s="172"/>
      <c r="AL1017" s="174"/>
      <c r="AM1017" s="172"/>
      <c r="AN1017" s="172"/>
      <c r="AO1017" s="172"/>
      <c r="AP1017" s="172"/>
      <c r="AQ1017" s="172"/>
      <c r="AR1017" s="172"/>
      <c r="AS1017" s="172"/>
      <c r="AT1017" s="172"/>
      <c r="AU1017" s="172"/>
      <c r="AV1017" s="172"/>
      <c r="AW1017" s="172"/>
      <c r="AX1017" s="172"/>
      <c r="AY1017" s="172"/>
      <c r="AZ1017" s="172"/>
      <c r="BA1017" s="172"/>
      <c r="BB1017" s="172"/>
      <c r="BC1017" s="172"/>
      <c r="BD1017" s="172"/>
      <c r="BE1017" s="172"/>
      <c r="BF1017" s="172"/>
      <c r="BG1017" s="172"/>
      <c r="BH1017" s="172"/>
      <c r="BI1017" s="172"/>
      <c r="BJ1017" s="172"/>
      <c r="BK1017" s="172"/>
      <c r="BL1017" s="172"/>
      <c r="BM1017" s="172"/>
      <c r="BN1017" s="172"/>
      <c r="BO1017" s="172"/>
      <c r="BP1017" s="172"/>
      <c r="BQ1017" s="172"/>
      <c r="BR1017" s="172"/>
      <c r="BS1017" s="172"/>
      <c r="BT1017" s="172"/>
      <c r="BU1017" s="172"/>
      <c r="BV1017" s="172"/>
      <c r="BW1017" s="172"/>
      <c r="BX1017" s="172"/>
      <c r="BY1017" s="172"/>
      <c r="BZ1017" s="172"/>
      <c r="CA1017" s="172"/>
      <c r="CB1017" s="172"/>
      <c r="CC1017" s="172"/>
      <c r="CD1017" s="172"/>
      <c r="CE1017" s="172"/>
      <c r="CF1017" s="172"/>
      <c r="CG1017" s="172"/>
      <c r="CH1017" s="172"/>
      <c r="CI1017" s="172"/>
      <c r="CJ1017" s="172"/>
      <c r="CK1017" s="172"/>
      <c r="CL1017" s="172"/>
      <c r="CM1017" s="172"/>
      <c r="CN1017" s="172"/>
      <c r="CO1017" s="172"/>
      <c r="CP1017" s="172"/>
      <c r="CQ1017" s="172"/>
      <c r="CR1017" s="172"/>
      <c r="CS1017" s="172"/>
      <c r="CT1017" s="172"/>
      <c r="CU1017" s="172"/>
      <c r="CV1017" s="172"/>
      <c r="CW1017" s="172"/>
      <c r="CX1017" s="172"/>
      <c r="CY1017" s="172"/>
      <c r="CZ1017" s="172"/>
    </row>
    <row r="1018" spans="1:104" ht="11.25" customHeight="1" x14ac:dyDescent="0.25">
      <c r="A1018" s="172"/>
      <c r="B1018" s="172"/>
      <c r="C1018" s="172"/>
      <c r="D1018" s="172"/>
      <c r="E1018" s="116"/>
      <c r="F1018" s="119"/>
      <c r="G1018" s="117"/>
      <c r="H1018" s="116"/>
      <c r="I1018" s="119"/>
      <c r="J1018" s="172"/>
      <c r="K1018" s="166"/>
      <c r="L1018" s="166"/>
      <c r="M1018" s="166"/>
      <c r="N1018" s="166"/>
      <c r="O1018" s="166"/>
      <c r="P1018" s="166"/>
      <c r="Q1018" s="166"/>
      <c r="R1018" s="166"/>
      <c r="S1018" s="172"/>
      <c r="T1018" s="166"/>
      <c r="U1018" s="166"/>
      <c r="V1018" s="166"/>
      <c r="W1018" s="166"/>
      <c r="X1018" s="166"/>
      <c r="Y1018" s="166"/>
      <c r="Z1018" s="166"/>
      <c r="AA1018" s="166"/>
      <c r="AB1018" s="172"/>
      <c r="AC1018" s="172"/>
      <c r="AD1018" s="172"/>
      <c r="AE1018" s="172"/>
      <c r="AF1018" s="172"/>
      <c r="AG1018" s="172"/>
      <c r="AH1018" s="172"/>
      <c r="AI1018" s="172"/>
      <c r="AJ1018" s="172"/>
      <c r="AK1018" s="172"/>
      <c r="AL1018" s="174"/>
      <c r="AM1018" s="172"/>
      <c r="AN1018" s="172"/>
      <c r="AO1018" s="172"/>
      <c r="AP1018" s="172"/>
      <c r="AQ1018" s="172"/>
      <c r="AR1018" s="172"/>
      <c r="AS1018" s="172"/>
      <c r="AT1018" s="172"/>
      <c r="AU1018" s="172"/>
      <c r="AV1018" s="172"/>
      <c r="AW1018" s="172"/>
      <c r="AX1018" s="172"/>
      <c r="AY1018" s="172"/>
      <c r="AZ1018" s="172"/>
      <c r="BA1018" s="172"/>
      <c r="BB1018" s="172"/>
      <c r="BC1018" s="172"/>
      <c r="BD1018" s="172"/>
      <c r="BE1018" s="172"/>
      <c r="BF1018" s="172"/>
      <c r="BG1018" s="172"/>
      <c r="BH1018" s="172"/>
      <c r="BI1018" s="172"/>
      <c r="BJ1018" s="172"/>
      <c r="BK1018" s="172"/>
      <c r="BL1018" s="172"/>
      <c r="BM1018" s="172"/>
      <c r="BN1018" s="172"/>
      <c r="BO1018" s="172"/>
      <c r="BP1018" s="172"/>
      <c r="BQ1018" s="172"/>
      <c r="BR1018" s="172"/>
      <c r="BS1018" s="172"/>
      <c r="BT1018" s="172"/>
      <c r="BU1018" s="172"/>
      <c r="BV1018" s="172"/>
      <c r="BW1018" s="172"/>
      <c r="BX1018" s="172"/>
      <c r="BY1018" s="172"/>
      <c r="BZ1018" s="172"/>
      <c r="CA1018" s="172"/>
      <c r="CB1018" s="172"/>
      <c r="CC1018" s="172"/>
      <c r="CD1018" s="172"/>
      <c r="CE1018" s="172"/>
      <c r="CF1018" s="172"/>
      <c r="CG1018" s="172"/>
      <c r="CH1018" s="172"/>
      <c r="CI1018" s="172"/>
      <c r="CJ1018" s="172"/>
      <c r="CK1018" s="172"/>
      <c r="CL1018" s="172"/>
      <c r="CM1018" s="172"/>
      <c r="CN1018" s="172"/>
      <c r="CO1018" s="172"/>
      <c r="CP1018" s="172"/>
      <c r="CQ1018" s="172"/>
      <c r="CR1018" s="172"/>
      <c r="CS1018" s="172"/>
      <c r="CT1018" s="172"/>
      <c r="CU1018" s="172"/>
      <c r="CV1018" s="172"/>
      <c r="CW1018" s="172"/>
      <c r="CX1018" s="172"/>
      <c r="CY1018" s="172"/>
      <c r="CZ1018" s="172"/>
    </row>
    <row r="1019" spans="1:104" ht="11.25" customHeight="1" x14ac:dyDescent="0.25">
      <c r="A1019" s="172"/>
      <c r="B1019" s="172"/>
      <c r="C1019" s="172"/>
      <c r="D1019" s="172"/>
      <c r="E1019" s="116"/>
      <c r="F1019" s="119"/>
      <c r="G1019" s="117"/>
      <c r="H1019" s="116"/>
      <c r="I1019" s="119"/>
      <c r="J1019" s="172"/>
      <c r="K1019" s="166"/>
      <c r="L1019" s="166"/>
      <c r="M1019" s="166"/>
      <c r="N1019" s="166"/>
      <c r="O1019" s="166"/>
      <c r="P1019" s="166"/>
      <c r="Q1019" s="166"/>
      <c r="R1019" s="166"/>
      <c r="S1019" s="172"/>
      <c r="T1019" s="166"/>
      <c r="U1019" s="166"/>
      <c r="V1019" s="166"/>
      <c r="W1019" s="166"/>
      <c r="X1019" s="166"/>
      <c r="Y1019" s="166"/>
      <c r="Z1019" s="166"/>
      <c r="AA1019" s="166"/>
      <c r="AB1019" s="172"/>
      <c r="AC1019" s="172"/>
      <c r="AD1019" s="172"/>
      <c r="AE1019" s="172"/>
      <c r="AF1019" s="172"/>
      <c r="AG1019" s="172"/>
      <c r="AH1019" s="172"/>
      <c r="AI1019" s="172"/>
      <c r="AJ1019" s="172"/>
      <c r="AK1019" s="172"/>
      <c r="AL1019" s="174"/>
      <c r="AM1019" s="172"/>
      <c r="AN1019" s="172"/>
      <c r="AO1019" s="172"/>
      <c r="AP1019" s="172"/>
      <c r="AQ1019" s="172"/>
      <c r="AR1019" s="172"/>
      <c r="AS1019" s="172"/>
      <c r="AT1019" s="172"/>
      <c r="AU1019" s="172"/>
      <c r="AV1019" s="172"/>
      <c r="AW1019" s="172"/>
      <c r="AX1019" s="172"/>
      <c r="AY1019" s="172"/>
      <c r="AZ1019" s="172"/>
      <c r="BA1019" s="172"/>
      <c r="BB1019" s="172"/>
      <c r="BC1019" s="172"/>
      <c r="BD1019" s="172"/>
      <c r="BE1019" s="172"/>
      <c r="BF1019" s="172"/>
      <c r="BG1019" s="172"/>
      <c r="BH1019" s="172"/>
      <c r="BI1019" s="172"/>
      <c r="BJ1019" s="172"/>
      <c r="BK1019" s="172"/>
      <c r="BL1019" s="172"/>
      <c r="BM1019" s="172"/>
      <c r="BN1019" s="172"/>
      <c r="BO1019" s="172"/>
      <c r="BP1019" s="172"/>
      <c r="BQ1019" s="172"/>
      <c r="BR1019" s="172"/>
      <c r="BS1019" s="172"/>
      <c r="BT1019" s="172"/>
      <c r="BU1019" s="172"/>
      <c r="BV1019" s="172"/>
      <c r="BW1019" s="172"/>
      <c r="BX1019" s="172"/>
      <c r="BY1019" s="172"/>
      <c r="BZ1019" s="172"/>
      <c r="CA1019" s="172"/>
      <c r="CB1019" s="172"/>
      <c r="CC1019" s="172"/>
      <c r="CD1019" s="172"/>
      <c r="CE1019" s="172"/>
      <c r="CF1019" s="172"/>
      <c r="CG1019" s="172"/>
      <c r="CH1019" s="172"/>
      <c r="CI1019" s="172"/>
      <c r="CJ1019" s="172"/>
      <c r="CK1019" s="172"/>
      <c r="CL1019" s="172"/>
      <c r="CM1019" s="172"/>
      <c r="CN1019" s="172"/>
      <c r="CO1019" s="172"/>
      <c r="CP1019" s="172"/>
      <c r="CQ1019" s="172"/>
      <c r="CR1019" s="172"/>
      <c r="CS1019" s="172"/>
      <c r="CT1019" s="172"/>
      <c r="CU1019" s="172"/>
      <c r="CV1019" s="172"/>
      <c r="CW1019" s="172"/>
      <c r="CX1019" s="172"/>
      <c r="CY1019" s="172"/>
      <c r="CZ1019" s="172"/>
    </row>
    <row r="1020" spans="1:104" ht="11.25" customHeight="1" x14ac:dyDescent="0.25">
      <c r="A1020" s="172"/>
      <c r="B1020" s="172"/>
      <c r="C1020" s="172"/>
      <c r="D1020" s="172"/>
      <c r="E1020" s="116"/>
      <c r="F1020" s="119"/>
      <c r="G1020" s="117"/>
      <c r="H1020" s="116"/>
      <c r="I1020" s="119"/>
      <c r="J1020" s="172"/>
      <c r="K1020" s="166"/>
      <c r="L1020" s="166"/>
      <c r="M1020" s="166"/>
      <c r="N1020" s="166"/>
      <c r="O1020" s="166"/>
      <c r="P1020" s="166"/>
      <c r="Q1020" s="166"/>
      <c r="R1020" s="166"/>
      <c r="S1020" s="172"/>
      <c r="T1020" s="166"/>
      <c r="U1020" s="166"/>
      <c r="V1020" s="166"/>
      <c r="W1020" s="166"/>
      <c r="X1020" s="166"/>
      <c r="Y1020" s="166"/>
      <c r="Z1020" s="166"/>
      <c r="AA1020" s="166"/>
      <c r="AB1020" s="172"/>
      <c r="AC1020" s="172"/>
      <c r="AD1020" s="172"/>
      <c r="AE1020" s="172"/>
      <c r="AF1020" s="172"/>
      <c r="AG1020" s="172"/>
      <c r="AH1020" s="172"/>
      <c r="AI1020" s="172"/>
      <c r="AJ1020" s="172"/>
      <c r="AK1020" s="172"/>
      <c r="AL1020" s="174"/>
      <c r="AM1020" s="172"/>
      <c r="AN1020" s="172"/>
      <c r="AO1020" s="172"/>
      <c r="AP1020" s="172"/>
      <c r="AQ1020" s="172"/>
      <c r="AR1020" s="172"/>
      <c r="AS1020" s="172"/>
      <c r="AT1020" s="172"/>
      <c r="AU1020" s="172"/>
      <c r="AV1020" s="172"/>
      <c r="AW1020" s="172"/>
      <c r="AX1020" s="172"/>
      <c r="AY1020" s="172"/>
      <c r="AZ1020" s="172"/>
      <c r="BA1020" s="172"/>
      <c r="BB1020" s="172"/>
      <c r="BC1020" s="172"/>
      <c r="BD1020" s="172"/>
      <c r="BE1020" s="172"/>
      <c r="BF1020" s="172"/>
      <c r="BG1020" s="172"/>
      <c r="BH1020" s="172"/>
      <c r="BI1020" s="172"/>
      <c r="BJ1020" s="172"/>
      <c r="BK1020" s="172"/>
      <c r="BL1020" s="172"/>
      <c r="BM1020" s="172"/>
      <c r="BN1020" s="172"/>
      <c r="BO1020" s="172"/>
      <c r="BP1020" s="172"/>
      <c r="BQ1020" s="172"/>
      <c r="BR1020" s="172"/>
      <c r="BS1020" s="172"/>
      <c r="BT1020" s="172"/>
      <c r="BU1020" s="172"/>
      <c r="BV1020" s="172"/>
      <c r="BW1020" s="172"/>
      <c r="BX1020" s="172"/>
      <c r="BY1020" s="172"/>
      <c r="BZ1020" s="172"/>
      <c r="CA1020" s="172"/>
      <c r="CB1020" s="172"/>
      <c r="CC1020" s="172"/>
      <c r="CD1020" s="172"/>
      <c r="CE1020" s="172"/>
      <c r="CF1020" s="172"/>
      <c r="CG1020" s="172"/>
      <c r="CH1020" s="172"/>
      <c r="CI1020" s="172"/>
      <c r="CJ1020" s="172"/>
      <c r="CK1020" s="172"/>
      <c r="CL1020" s="172"/>
      <c r="CM1020" s="172"/>
      <c r="CN1020" s="172"/>
      <c r="CO1020" s="172"/>
      <c r="CP1020" s="172"/>
      <c r="CQ1020" s="172"/>
      <c r="CR1020" s="172"/>
      <c r="CS1020" s="172"/>
      <c r="CT1020" s="172"/>
      <c r="CU1020" s="172"/>
      <c r="CV1020" s="172"/>
      <c r="CW1020" s="172"/>
      <c r="CX1020" s="172"/>
      <c r="CY1020" s="172"/>
      <c r="CZ1020" s="172"/>
    </row>
    <row r="1021" spans="1:104" ht="11.25" customHeight="1" x14ac:dyDescent="0.25">
      <c r="A1021" s="172"/>
      <c r="B1021" s="172"/>
      <c r="C1021" s="172"/>
      <c r="D1021" s="172"/>
      <c r="E1021" s="116"/>
      <c r="F1021" s="119"/>
      <c r="G1021" s="117"/>
      <c r="H1021" s="116"/>
      <c r="I1021" s="119"/>
      <c r="J1021" s="172"/>
      <c r="K1021" s="166"/>
      <c r="L1021" s="166"/>
      <c r="M1021" s="166"/>
      <c r="N1021" s="166"/>
      <c r="O1021" s="166"/>
      <c r="P1021" s="166"/>
      <c r="Q1021" s="166"/>
      <c r="R1021" s="166"/>
      <c r="S1021" s="172"/>
      <c r="T1021" s="166"/>
      <c r="U1021" s="166"/>
      <c r="V1021" s="166"/>
      <c r="W1021" s="166"/>
      <c r="X1021" s="166"/>
      <c r="Y1021" s="166"/>
      <c r="Z1021" s="166"/>
      <c r="AA1021" s="166"/>
      <c r="AB1021" s="172"/>
      <c r="AC1021" s="172"/>
      <c r="AD1021" s="172"/>
      <c r="AE1021" s="172"/>
      <c r="AF1021" s="172"/>
      <c r="AG1021" s="172"/>
      <c r="AH1021" s="172"/>
      <c r="AI1021" s="172"/>
      <c r="AJ1021" s="172"/>
      <c r="AK1021" s="172"/>
      <c r="AL1021" s="174"/>
      <c r="AM1021" s="172"/>
      <c r="AN1021" s="172"/>
      <c r="AO1021" s="172"/>
      <c r="AP1021" s="172"/>
      <c r="AQ1021" s="172"/>
      <c r="AR1021" s="172"/>
      <c r="AS1021" s="172"/>
      <c r="AT1021" s="172"/>
      <c r="AU1021" s="172"/>
      <c r="AV1021" s="172"/>
      <c r="AW1021" s="172"/>
      <c r="AX1021" s="172"/>
      <c r="AY1021" s="172"/>
      <c r="AZ1021" s="172"/>
      <c r="BA1021" s="172"/>
      <c r="BB1021" s="172"/>
      <c r="BC1021" s="172"/>
      <c r="BD1021" s="172"/>
      <c r="BE1021" s="172"/>
      <c r="BF1021" s="172"/>
      <c r="BG1021" s="172"/>
      <c r="BH1021" s="172"/>
      <c r="BI1021" s="172"/>
      <c r="BJ1021" s="172"/>
      <c r="BK1021" s="172"/>
      <c r="BL1021" s="172"/>
      <c r="BM1021" s="172"/>
      <c r="BN1021" s="172"/>
      <c r="BO1021" s="172"/>
      <c r="BP1021" s="172"/>
      <c r="BQ1021" s="172"/>
      <c r="BR1021" s="172"/>
      <c r="BS1021" s="172"/>
      <c r="BT1021" s="172"/>
      <c r="BU1021" s="172"/>
      <c r="BV1021" s="172"/>
      <c r="BW1021" s="172"/>
      <c r="BX1021" s="172"/>
      <c r="BY1021" s="172"/>
      <c r="BZ1021" s="172"/>
      <c r="CA1021" s="172"/>
      <c r="CB1021" s="172"/>
      <c r="CC1021" s="172"/>
      <c r="CD1021" s="172"/>
      <c r="CE1021" s="172"/>
      <c r="CF1021" s="172"/>
      <c r="CG1021" s="172"/>
      <c r="CH1021" s="172"/>
      <c r="CI1021" s="172"/>
      <c r="CJ1021" s="172"/>
      <c r="CK1021" s="172"/>
      <c r="CL1021" s="172"/>
      <c r="CM1021" s="172"/>
      <c r="CN1021" s="172"/>
      <c r="CO1021" s="172"/>
      <c r="CP1021" s="172"/>
      <c r="CQ1021" s="172"/>
      <c r="CR1021" s="172"/>
      <c r="CS1021" s="172"/>
      <c r="CT1021" s="172"/>
      <c r="CU1021" s="172"/>
      <c r="CV1021" s="172"/>
      <c r="CW1021" s="172"/>
      <c r="CX1021" s="172"/>
      <c r="CY1021" s="172"/>
      <c r="CZ1021" s="172"/>
    </row>
    <row r="1022" spans="1:104" ht="11.25" customHeight="1" x14ac:dyDescent="0.25">
      <c r="A1022" s="172"/>
      <c r="B1022" s="172"/>
      <c r="C1022" s="172"/>
      <c r="D1022" s="172"/>
      <c r="E1022" s="116"/>
      <c r="F1022" s="119"/>
      <c r="G1022" s="117"/>
      <c r="H1022" s="116"/>
      <c r="I1022" s="119"/>
      <c r="J1022" s="172"/>
      <c r="K1022" s="166"/>
      <c r="L1022" s="166"/>
      <c r="M1022" s="166"/>
      <c r="N1022" s="166"/>
      <c r="O1022" s="166"/>
      <c r="P1022" s="166"/>
      <c r="Q1022" s="166"/>
      <c r="R1022" s="166"/>
      <c r="S1022" s="172"/>
      <c r="T1022" s="166"/>
      <c r="U1022" s="166"/>
      <c r="V1022" s="166"/>
      <c r="W1022" s="166"/>
      <c r="X1022" s="166"/>
      <c r="Y1022" s="166"/>
      <c r="Z1022" s="166"/>
      <c r="AA1022" s="166"/>
      <c r="AB1022" s="172"/>
      <c r="AC1022" s="172"/>
      <c r="AD1022" s="172"/>
      <c r="AE1022" s="172"/>
      <c r="AF1022" s="172"/>
      <c r="AG1022" s="172"/>
      <c r="AH1022" s="172"/>
      <c r="AI1022" s="172"/>
      <c r="AJ1022" s="172"/>
      <c r="AK1022" s="172"/>
      <c r="AL1022" s="174"/>
      <c r="AM1022" s="172"/>
      <c r="AN1022" s="172"/>
      <c r="AO1022" s="172"/>
      <c r="AP1022" s="172"/>
      <c r="AQ1022" s="172"/>
      <c r="AR1022" s="172"/>
      <c r="AS1022" s="172"/>
      <c r="AT1022" s="172"/>
      <c r="AU1022" s="172"/>
      <c r="AV1022" s="172"/>
      <c r="AW1022" s="172"/>
      <c r="AX1022" s="172"/>
      <c r="AY1022" s="172"/>
      <c r="AZ1022" s="172"/>
      <c r="BA1022" s="172"/>
      <c r="BB1022" s="172"/>
      <c r="BC1022" s="172"/>
      <c r="BD1022" s="172"/>
      <c r="BE1022" s="172"/>
      <c r="BF1022" s="172"/>
      <c r="BG1022" s="172"/>
      <c r="BH1022" s="172"/>
      <c r="BI1022" s="172"/>
      <c r="BJ1022" s="172"/>
      <c r="BK1022" s="172"/>
      <c r="BL1022" s="172"/>
      <c r="BM1022" s="172"/>
      <c r="BN1022" s="172"/>
      <c r="BO1022" s="172"/>
      <c r="BP1022" s="172"/>
      <c r="BQ1022" s="172"/>
      <c r="BR1022" s="172"/>
      <c r="BS1022" s="172"/>
      <c r="BT1022" s="172"/>
      <c r="BU1022" s="172"/>
      <c r="BV1022" s="172"/>
      <c r="BW1022" s="172"/>
      <c r="BX1022" s="172"/>
      <c r="BY1022" s="172"/>
      <c r="BZ1022" s="172"/>
      <c r="CA1022" s="172"/>
      <c r="CB1022" s="172"/>
      <c r="CC1022" s="172"/>
      <c r="CD1022" s="172"/>
      <c r="CE1022" s="172"/>
      <c r="CF1022" s="172"/>
      <c r="CG1022" s="172"/>
      <c r="CH1022" s="172"/>
      <c r="CI1022" s="172"/>
      <c r="CJ1022" s="172"/>
      <c r="CK1022" s="172"/>
      <c r="CL1022" s="172"/>
      <c r="CM1022" s="172"/>
      <c r="CN1022" s="172"/>
      <c r="CO1022" s="172"/>
      <c r="CP1022" s="172"/>
      <c r="CQ1022" s="172"/>
      <c r="CR1022" s="172"/>
      <c r="CS1022" s="172"/>
      <c r="CT1022" s="172"/>
      <c r="CU1022" s="172"/>
      <c r="CV1022" s="172"/>
      <c r="CW1022" s="172"/>
      <c r="CX1022" s="172"/>
      <c r="CY1022" s="172"/>
      <c r="CZ1022" s="172"/>
    </row>
    <row r="1023" spans="1:104" ht="11.25" customHeight="1" x14ac:dyDescent="0.25">
      <c r="A1023" s="172"/>
      <c r="B1023" s="172"/>
      <c r="C1023" s="172"/>
      <c r="D1023" s="172"/>
      <c r="E1023" s="116"/>
      <c r="F1023" s="119"/>
      <c r="G1023" s="117"/>
      <c r="H1023" s="116"/>
      <c r="I1023" s="119"/>
      <c r="J1023" s="172"/>
      <c r="K1023" s="166"/>
      <c r="L1023" s="166"/>
      <c r="M1023" s="166"/>
      <c r="N1023" s="166"/>
      <c r="O1023" s="166"/>
      <c r="P1023" s="166"/>
      <c r="Q1023" s="166"/>
      <c r="R1023" s="166"/>
      <c r="S1023" s="172"/>
      <c r="T1023" s="166"/>
      <c r="U1023" s="166"/>
      <c r="V1023" s="166"/>
      <c r="W1023" s="166"/>
      <c r="X1023" s="166"/>
      <c r="Y1023" s="166"/>
      <c r="Z1023" s="166"/>
      <c r="AA1023" s="166"/>
      <c r="AB1023" s="172"/>
      <c r="AC1023" s="172"/>
      <c r="AD1023" s="172"/>
      <c r="AE1023" s="172"/>
      <c r="AF1023" s="172"/>
      <c r="AG1023" s="172"/>
      <c r="AH1023" s="172"/>
      <c r="AI1023" s="172"/>
      <c r="AJ1023" s="172"/>
      <c r="AK1023" s="172"/>
      <c r="AL1023" s="174"/>
      <c r="AM1023" s="172"/>
      <c r="AN1023" s="172"/>
      <c r="AO1023" s="172"/>
      <c r="AP1023" s="172"/>
      <c r="AQ1023" s="172"/>
      <c r="AR1023" s="172"/>
      <c r="AS1023" s="172"/>
      <c r="AT1023" s="172"/>
      <c r="AU1023" s="172"/>
      <c r="AV1023" s="172"/>
      <c r="AW1023" s="172"/>
      <c r="AX1023" s="172"/>
      <c r="AY1023" s="172"/>
      <c r="AZ1023" s="172"/>
      <c r="BA1023" s="172"/>
      <c r="BB1023" s="172"/>
      <c r="BC1023" s="172"/>
      <c r="BD1023" s="172"/>
      <c r="BE1023" s="172"/>
      <c r="BF1023" s="172"/>
      <c r="BG1023" s="172"/>
      <c r="BH1023" s="172"/>
      <c r="BI1023" s="172"/>
      <c r="BJ1023" s="172"/>
      <c r="BK1023" s="172"/>
      <c r="BL1023" s="172"/>
      <c r="BM1023" s="172"/>
      <c r="BN1023" s="172"/>
      <c r="BO1023" s="172"/>
      <c r="BP1023" s="172"/>
      <c r="BQ1023" s="172"/>
      <c r="BR1023" s="172"/>
      <c r="BS1023" s="172"/>
      <c r="BT1023" s="172"/>
      <c r="BU1023" s="172"/>
      <c r="BV1023" s="172"/>
      <c r="BW1023" s="172"/>
      <c r="BX1023" s="172"/>
      <c r="BY1023" s="172"/>
      <c r="BZ1023" s="172"/>
      <c r="CA1023" s="172"/>
      <c r="CB1023" s="172"/>
      <c r="CC1023" s="172"/>
      <c r="CD1023" s="172"/>
      <c r="CE1023" s="172"/>
      <c r="CF1023" s="172"/>
      <c r="CG1023" s="172"/>
      <c r="CH1023" s="172"/>
      <c r="CI1023" s="172"/>
      <c r="CJ1023" s="172"/>
      <c r="CK1023" s="172"/>
      <c r="CL1023" s="172"/>
      <c r="CM1023" s="172"/>
      <c r="CN1023" s="172"/>
      <c r="CO1023" s="172"/>
      <c r="CP1023" s="172"/>
      <c r="CQ1023" s="172"/>
      <c r="CR1023" s="172"/>
      <c r="CS1023" s="172"/>
      <c r="CT1023" s="172"/>
      <c r="CU1023" s="172"/>
      <c r="CV1023" s="172"/>
      <c r="CW1023" s="172"/>
      <c r="CX1023" s="172"/>
      <c r="CY1023" s="172"/>
      <c r="CZ1023" s="172"/>
    </row>
    <row r="1024" spans="1:104" ht="11.25" customHeight="1" x14ac:dyDescent="0.25">
      <c r="A1024" s="172"/>
      <c r="B1024" s="172"/>
      <c r="C1024" s="172"/>
      <c r="D1024" s="172"/>
      <c r="E1024" s="116"/>
      <c r="F1024" s="119"/>
      <c r="G1024" s="117"/>
      <c r="H1024" s="116"/>
      <c r="I1024" s="119"/>
      <c r="J1024" s="172"/>
      <c r="K1024" s="166"/>
      <c r="L1024" s="166"/>
      <c r="M1024" s="166"/>
      <c r="N1024" s="166"/>
      <c r="O1024" s="166"/>
      <c r="P1024" s="166"/>
      <c r="Q1024" s="166"/>
      <c r="R1024" s="166"/>
      <c r="S1024" s="172"/>
      <c r="T1024" s="166"/>
      <c r="U1024" s="166"/>
      <c r="V1024" s="166"/>
      <c r="W1024" s="166"/>
      <c r="X1024" s="166"/>
      <c r="Y1024" s="166"/>
      <c r="Z1024" s="166"/>
      <c r="AA1024" s="166"/>
      <c r="AB1024" s="172"/>
      <c r="AC1024" s="172"/>
      <c r="AD1024" s="172"/>
      <c r="AE1024" s="172"/>
      <c r="AF1024" s="172"/>
      <c r="AG1024" s="172"/>
      <c r="AH1024" s="172"/>
      <c r="AI1024" s="172"/>
      <c r="AJ1024" s="172"/>
      <c r="AK1024" s="172"/>
      <c r="AL1024" s="174"/>
      <c r="AM1024" s="172"/>
      <c r="AN1024" s="172"/>
      <c r="AO1024" s="172"/>
      <c r="AP1024" s="172"/>
      <c r="AQ1024" s="172"/>
      <c r="AR1024" s="172"/>
      <c r="AS1024" s="172"/>
      <c r="AT1024" s="172"/>
      <c r="AU1024" s="172"/>
      <c r="AV1024" s="172"/>
      <c r="AW1024" s="172"/>
      <c r="AX1024" s="172"/>
      <c r="AY1024" s="172"/>
      <c r="AZ1024" s="172"/>
      <c r="BA1024" s="172"/>
      <c r="BB1024" s="172"/>
      <c r="BC1024" s="172"/>
      <c r="BD1024" s="172"/>
      <c r="BE1024" s="172"/>
      <c r="BF1024" s="172"/>
      <c r="BG1024" s="172"/>
      <c r="BH1024" s="172"/>
      <c r="BI1024" s="172"/>
      <c r="BJ1024" s="172"/>
      <c r="BK1024" s="172"/>
      <c r="BL1024" s="172"/>
      <c r="BM1024" s="172"/>
      <c r="BN1024" s="172"/>
      <c r="BO1024" s="172"/>
      <c r="BP1024" s="172"/>
      <c r="BQ1024" s="172"/>
      <c r="BR1024" s="172"/>
      <c r="BS1024" s="172"/>
      <c r="BT1024" s="172"/>
      <c r="BU1024" s="172"/>
      <c r="BV1024" s="172"/>
      <c r="BW1024" s="172"/>
      <c r="BX1024" s="172"/>
      <c r="BY1024" s="172"/>
      <c r="BZ1024" s="172"/>
      <c r="CA1024" s="172"/>
      <c r="CB1024" s="172"/>
      <c r="CC1024" s="172"/>
      <c r="CD1024" s="172"/>
      <c r="CE1024" s="172"/>
      <c r="CF1024" s="172"/>
      <c r="CG1024" s="172"/>
      <c r="CH1024" s="172"/>
      <c r="CI1024" s="172"/>
      <c r="CJ1024" s="172"/>
      <c r="CK1024" s="172"/>
      <c r="CL1024" s="172"/>
      <c r="CM1024" s="172"/>
      <c r="CN1024" s="172"/>
      <c r="CO1024" s="172"/>
      <c r="CP1024" s="172"/>
      <c r="CQ1024" s="172"/>
      <c r="CR1024" s="172"/>
      <c r="CS1024" s="172"/>
      <c r="CT1024" s="172"/>
      <c r="CU1024" s="172"/>
      <c r="CV1024" s="172"/>
      <c r="CW1024" s="172"/>
      <c r="CX1024" s="172"/>
      <c r="CY1024" s="172"/>
      <c r="CZ1024" s="172"/>
    </row>
    <row r="1025" spans="1:104" ht="11.25" customHeight="1" x14ac:dyDescent="0.25">
      <c r="A1025" s="172"/>
      <c r="B1025" s="172"/>
      <c r="C1025" s="172"/>
      <c r="D1025" s="172"/>
      <c r="E1025" s="116"/>
      <c r="F1025" s="119"/>
      <c r="G1025" s="117"/>
      <c r="H1025" s="116"/>
      <c r="I1025" s="119"/>
      <c r="J1025" s="172"/>
      <c r="K1025" s="166"/>
      <c r="L1025" s="166"/>
      <c r="M1025" s="166"/>
      <c r="N1025" s="166"/>
      <c r="O1025" s="166"/>
      <c r="P1025" s="166"/>
      <c r="Q1025" s="166"/>
      <c r="R1025" s="166"/>
      <c r="S1025" s="172"/>
      <c r="T1025" s="166"/>
      <c r="U1025" s="166"/>
      <c r="V1025" s="166"/>
      <c r="W1025" s="166"/>
      <c r="X1025" s="166"/>
      <c r="Y1025" s="166"/>
      <c r="Z1025" s="166"/>
      <c r="AA1025" s="166"/>
      <c r="AB1025" s="172"/>
      <c r="AC1025" s="172"/>
      <c r="AD1025" s="172"/>
      <c r="AE1025" s="172"/>
      <c r="AF1025" s="172"/>
      <c r="AG1025" s="172"/>
      <c r="AH1025" s="172"/>
      <c r="AI1025" s="172"/>
      <c r="AJ1025" s="172"/>
      <c r="AK1025" s="172"/>
      <c r="AL1025" s="174"/>
      <c r="AM1025" s="172"/>
      <c r="AN1025" s="172"/>
      <c r="AO1025" s="172"/>
      <c r="AP1025" s="172"/>
      <c r="AQ1025" s="172"/>
      <c r="AR1025" s="172"/>
      <c r="AS1025" s="172"/>
      <c r="AT1025" s="172"/>
      <c r="AU1025" s="172"/>
      <c r="AV1025" s="172"/>
      <c r="AW1025" s="172"/>
      <c r="AX1025" s="172"/>
      <c r="AY1025" s="172"/>
      <c r="AZ1025" s="172"/>
      <c r="BA1025" s="172"/>
      <c r="BB1025" s="172"/>
      <c r="BC1025" s="172"/>
      <c r="BD1025" s="172"/>
      <c r="BE1025" s="172"/>
      <c r="BF1025" s="172"/>
      <c r="BG1025" s="172"/>
      <c r="BH1025" s="172"/>
      <c r="BI1025" s="172"/>
      <c r="BJ1025" s="172"/>
      <c r="BK1025" s="172"/>
      <c r="BL1025" s="172"/>
      <c r="BM1025" s="172"/>
      <c r="BN1025" s="172"/>
      <c r="BO1025" s="172"/>
      <c r="BP1025" s="172"/>
      <c r="BQ1025" s="172"/>
      <c r="BR1025" s="172"/>
      <c r="BS1025" s="172"/>
      <c r="BT1025" s="172"/>
      <c r="BU1025" s="172"/>
      <c r="BV1025" s="172"/>
      <c r="BW1025" s="172"/>
      <c r="BX1025" s="172"/>
      <c r="BY1025" s="172"/>
      <c r="BZ1025" s="172"/>
      <c r="CA1025" s="172"/>
      <c r="CB1025" s="172"/>
      <c r="CC1025" s="172"/>
      <c r="CD1025" s="172"/>
      <c r="CE1025" s="172"/>
      <c r="CF1025" s="172"/>
      <c r="CG1025" s="172"/>
      <c r="CH1025" s="172"/>
      <c r="CI1025" s="172"/>
      <c r="CJ1025" s="172"/>
      <c r="CK1025" s="172"/>
      <c r="CL1025" s="172"/>
      <c r="CM1025" s="172"/>
      <c r="CN1025" s="172"/>
      <c r="CO1025" s="172"/>
      <c r="CP1025" s="172"/>
      <c r="CQ1025" s="172"/>
      <c r="CR1025" s="172"/>
      <c r="CS1025" s="172"/>
      <c r="CT1025" s="172"/>
      <c r="CU1025" s="172"/>
      <c r="CV1025" s="172"/>
      <c r="CW1025" s="172"/>
      <c r="CX1025" s="172"/>
      <c r="CY1025" s="172"/>
      <c r="CZ1025" s="172"/>
    </row>
    <row r="1026" spans="1:104" ht="11.25" customHeight="1" x14ac:dyDescent="0.25">
      <c r="A1026" s="172"/>
      <c r="B1026" s="172"/>
      <c r="C1026" s="172"/>
      <c r="D1026" s="172"/>
      <c r="E1026" s="116"/>
      <c r="F1026" s="119"/>
      <c r="G1026" s="117"/>
      <c r="H1026" s="116"/>
      <c r="I1026" s="119"/>
      <c r="J1026" s="172"/>
      <c r="K1026" s="166"/>
      <c r="L1026" s="166"/>
      <c r="M1026" s="166"/>
      <c r="N1026" s="166"/>
      <c r="O1026" s="166"/>
      <c r="P1026" s="166"/>
      <c r="Q1026" s="166"/>
      <c r="R1026" s="166"/>
      <c r="S1026" s="172"/>
      <c r="T1026" s="166"/>
      <c r="U1026" s="166"/>
      <c r="V1026" s="166"/>
      <c r="W1026" s="166"/>
      <c r="X1026" s="166"/>
      <c r="Y1026" s="166"/>
      <c r="Z1026" s="166"/>
      <c r="AA1026" s="166"/>
      <c r="AB1026" s="172"/>
      <c r="AC1026" s="172"/>
      <c r="AD1026" s="172"/>
      <c r="AE1026" s="172"/>
      <c r="AF1026" s="172"/>
      <c r="AG1026" s="172"/>
      <c r="AH1026" s="172"/>
      <c r="AI1026" s="172"/>
      <c r="AJ1026" s="172"/>
      <c r="AK1026" s="172"/>
      <c r="AL1026" s="174"/>
      <c r="AM1026" s="172"/>
      <c r="AN1026" s="172"/>
      <c r="AO1026" s="172"/>
      <c r="AP1026" s="172"/>
      <c r="AQ1026" s="172"/>
      <c r="AR1026" s="172"/>
      <c r="AS1026" s="172"/>
      <c r="AT1026" s="172"/>
      <c r="AU1026" s="172"/>
      <c r="AV1026" s="172"/>
      <c r="AW1026" s="172"/>
      <c r="AX1026" s="172"/>
      <c r="AY1026" s="172"/>
      <c r="AZ1026" s="172"/>
      <c r="BA1026" s="172"/>
      <c r="BB1026" s="172"/>
      <c r="BC1026" s="172"/>
      <c r="BD1026" s="172"/>
      <c r="BE1026" s="172"/>
      <c r="BF1026" s="172"/>
      <c r="BG1026" s="172"/>
      <c r="BH1026" s="172"/>
      <c r="BI1026" s="172"/>
      <c r="BJ1026" s="172"/>
      <c r="BK1026" s="172"/>
      <c r="BL1026" s="172"/>
      <c r="BM1026" s="172"/>
      <c r="BN1026" s="172"/>
      <c r="BO1026" s="172"/>
      <c r="BP1026" s="172"/>
      <c r="BQ1026" s="172"/>
      <c r="BR1026" s="172"/>
      <c r="BS1026" s="172"/>
      <c r="BT1026" s="172"/>
      <c r="BU1026" s="172"/>
      <c r="BV1026" s="172"/>
      <c r="BW1026" s="172"/>
      <c r="BX1026" s="172"/>
      <c r="BY1026" s="172"/>
      <c r="BZ1026" s="172"/>
      <c r="CA1026" s="172"/>
      <c r="CB1026" s="172"/>
      <c r="CC1026" s="172"/>
      <c r="CD1026" s="172"/>
      <c r="CE1026" s="172"/>
      <c r="CF1026" s="172"/>
      <c r="CG1026" s="172"/>
      <c r="CH1026" s="172"/>
      <c r="CI1026" s="172"/>
      <c r="CJ1026" s="172"/>
      <c r="CK1026" s="172"/>
      <c r="CL1026" s="172"/>
      <c r="CM1026" s="172"/>
      <c r="CN1026" s="172"/>
      <c r="CO1026" s="172"/>
      <c r="CP1026" s="172"/>
      <c r="CQ1026" s="172"/>
      <c r="CR1026" s="172"/>
      <c r="CS1026" s="172"/>
      <c r="CT1026" s="172"/>
      <c r="CU1026" s="172"/>
      <c r="CV1026" s="172"/>
      <c r="CW1026" s="172"/>
      <c r="CX1026" s="172"/>
      <c r="CY1026" s="172"/>
      <c r="CZ1026" s="172"/>
    </row>
    <row r="1027" spans="1:104" ht="11.25" customHeight="1" x14ac:dyDescent="0.25">
      <c r="A1027" s="172"/>
      <c r="B1027" s="172"/>
      <c r="C1027" s="172"/>
      <c r="D1027" s="172"/>
      <c r="E1027" s="116"/>
      <c r="F1027" s="119"/>
      <c r="G1027" s="117"/>
      <c r="H1027" s="116"/>
      <c r="I1027" s="119"/>
      <c r="J1027" s="172"/>
      <c r="K1027" s="166"/>
      <c r="L1027" s="166"/>
      <c r="M1027" s="166"/>
      <c r="N1027" s="166"/>
      <c r="O1027" s="166"/>
      <c r="P1027" s="166"/>
      <c r="Q1027" s="166"/>
      <c r="R1027" s="166"/>
      <c r="S1027" s="172"/>
      <c r="T1027" s="166"/>
      <c r="U1027" s="166"/>
      <c r="V1027" s="166"/>
      <c r="W1027" s="166"/>
      <c r="X1027" s="166"/>
      <c r="Y1027" s="166"/>
      <c r="Z1027" s="166"/>
      <c r="AA1027" s="166"/>
      <c r="AB1027" s="172"/>
      <c r="AC1027" s="172"/>
      <c r="AD1027" s="172"/>
      <c r="AE1027" s="172"/>
      <c r="AF1027" s="172"/>
      <c r="AG1027" s="172"/>
      <c r="AH1027" s="172"/>
      <c r="AI1027" s="172"/>
      <c r="AJ1027" s="172"/>
      <c r="AK1027" s="172"/>
      <c r="AL1027" s="174"/>
      <c r="AM1027" s="172"/>
      <c r="AN1027" s="172"/>
      <c r="AO1027" s="172"/>
      <c r="AP1027" s="172"/>
      <c r="AQ1027" s="172"/>
      <c r="AR1027" s="172"/>
      <c r="AS1027" s="172"/>
      <c r="AT1027" s="172"/>
      <c r="AU1027" s="172"/>
      <c r="AV1027" s="172"/>
      <c r="AW1027" s="172"/>
      <c r="AX1027" s="172"/>
      <c r="AY1027" s="172"/>
      <c r="AZ1027" s="172"/>
      <c r="BA1027" s="172"/>
      <c r="BB1027" s="172"/>
      <c r="BC1027" s="172"/>
      <c r="BD1027" s="172"/>
      <c r="BE1027" s="172"/>
      <c r="BF1027" s="172"/>
      <c r="BG1027" s="172"/>
      <c r="BH1027" s="172"/>
      <c r="BI1027" s="172"/>
      <c r="BJ1027" s="172"/>
      <c r="BK1027" s="172"/>
      <c r="BL1027" s="172"/>
      <c r="BM1027" s="172"/>
      <c r="BN1027" s="172"/>
      <c r="BO1027" s="172"/>
      <c r="BP1027" s="172"/>
      <c r="BQ1027" s="172"/>
      <c r="BR1027" s="172"/>
      <c r="BS1027" s="172"/>
      <c r="BT1027" s="172"/>
      <c r="BU1027" s="172"/>
      <c r="BV1027" s="172"/>
      <c r="BW1027" s="172"/>
      <c r="BX1027" s="172"/>
      <c r="BY1027" s="172"/>
      <c r="BZ1027" s="172"/>
      <c r="CA1027" s="172"/>
      <c r="CB1027" s="172"/>
      <c r="CC1027" s="172"/>
      <c r="CD1027" s="172"/>
      <c r="CE1027" s="172"/>
      <c r="CF1027" s="172"/>
      <c r="CG1027" s="172"/>
      <c r="CH1027" s="172"/>
      <c r="CI1027" s="172"/>
      <c r="CJ1027" s="172"/>
      <c r="CK1027" s="172"/>
      <c r="CL1027" s="172"/>
      <c r="CM1027" s="172"/>
      <c r="CN1027" s="172"/>
      <c r="CO1027" s="172"/>
      <c r="CP1027" s="172"/>
      <c r="CQ1027" s="172"/>
      <c r="CR1027" s="172"/>
      <c r="CS1027" s="172"/>
      <c r="CT1027" s="172"/>
      <c r="CU1027" s="172"/>
      <c r="CV1027" s="172"/>
      <c r="CW1027" s="172"/>
      <c r="CX1027" s="172"/>
      <c r="CY1027" s="172"/>
      <c r="CZ1027" s="172"/>
    </row>
    <row r="1028" spans="1:104" ht="11.25" customHeight="1" x14ac:dyDescent="0.25">
      <c r="A1028" s="172"/>
      <c r="B1028" s="172"/>
      <c r="C1028" s="172"/>
      <c r="D1028" s="172"/>
      <c r="E1028" s="116"/>
      <c r="F1028" s="119"/>
      <c r="G1028" s="117"/>
      <c r="H1028" s="116"/>
      <c r="I1028" s="119"/>
      <c r="J1028" s="172"/>
      <c r="K1028" s="166"/>
      <c r="L1028" s="166"/>
      <c r="M1028" s="166"/>
      <c r="N1028" s="166"/>
      <c r="O1028" s="166"/>
      <c r="P1028" s="166"/>
      <c r="Q1028" s="166"/>
      <c r="R1028" s="166"/>
      <c r="S1028" s="172"/>
      <c r="T1028" s="166"/>
      <c r="U1028" s="166"/>
      <c r="V1028" s="166"/>
      <c r="W1028" s="166"/>
      <c r="X1028" s="166"/>
      <c r="Y1028" s="166"/>
      <c r="Z1028" s="166"/>
      <c r="AA1028" s="166"/>
      <c r="AB1028" s="172"/>
      <c r="AC1028" s="172"/>
      <c r="AD1028" s="172"/>
      <c r="AE1028" s="172"/>
      <c r="AF1028" s="172"/>
      <c r="AG1028" s="172"/>
      <c r="AH1028" s="172"/>
      <c r="AI1028" s="172"/>
      <c r="AJ1028" s="172"/>
      <c r="AK1028" s="172"/>
      <c r="AL1028" s="174"/>
      <c r="AM1028" s="172"/>
      <c r="AN1028" s="172"/>
      <c r="AO1028" s="172"/>
      <c r="AP1028" s="172"/>
      <c r="AQ1028" s="172"/>
      <c r="AR1028" s="172"/>
      <c r="AS1028" s="172"/>
      <c r="AT1028" s="172"/>
      <c r="AU1028" s="172"/>
      <c r="AV1028" s="172"/>
      <c r="AW1028" s="172"/>
      <c r="AX1028" s="172"/>
      <c r="AY1028" s="172"/>
      <c r="AZ1028" s="172"/>
      <c r="BA1028" s="172"/>
      <c r="BB1028" s="172"/>
      <c r="BC1028" s="172"/>
      <c r="BD1028" s="172"/>
      <c r="BE1028" s="172"/>
      <c r="BF1028" s="172"/>
      <c r="BG1028" s="172"/>
      <c r="BH1028" s="172"/>
      <c r="BI1028" s="172"/>
      <c r="BJ1028" s="172"/>
      <c r="BK1028" s="172"/>
      <c r="BL1028" s="172"/>
      <c r="BM1028" s="172"/>
      <c r="BN1028" s="172"/>
      <c r="BO1028" s="172"/>
      <c r="BP1028" s="172"/>
      <c r="BQ1028" s="172"/>
      <c r="BR1028" s="172"/>
      <c r="BS1028" s="172"/>
      <c r="BT1028" s="172"/>
      <c r="BU1028" s="172"/>
      <c r="BV1028" s="172"/>
      <c r="BW1028" s="172"/>
      <c r="BX1028" s="172"/>
      <c r="BY1028" s="172"/>
      <c r="BZ1028" s="172"/>
      <c r="CA1028" s="172"/>
      <c r="CB1028" s="172"/>
      <c r="CC1028" s="172"/>
      <c r="CD1028" s="172"/>
      <c r="CE1028" s="172"/>
      <c r="CF1028" s="172"/>
      <c r="CG1028" s="172"/>
      <c r="CH1028" s="172"/>
      <c r="CI1028" s="172"/>
      <c r="CJ1028" s="172"/>
      <c r="CK1028" s="172"/>
      <c r="CL1028" s="172"/>
      <c r="CM1028" s="172"/>
      <c r="CN1028" s="172"/>
      <c r="CO1028" s="172"/>
      <c r="CP1028" s="172"/>
      <c r="CQ1028" s="172"/>
      <c r="CR1028" s="172"/>
      <c r="CS1028" s="172"/>
      <c r="CT1028" s="172"/>
      <c r="CU1028" s="172"/>
      <c r="CV1028" s="172"/>
      <c r="CW1028" s="172"/>
      <c r="CX1028" s="172"/>
      <c r="CY1028" s="172"/>
      <c r="CZ1028" s="172"/>
    </row>
    <row r="1029" spans="1:104" ht="11.25" customHeight="1" x14ac:dyDescent="0.25">
      <c r="A1029" s="172"/>
      <c r="B1029" s="172"/>
      <c r="C1029" s="172"/>
      <c r="D1029" s="172"/>
      <c r="E1029" s="116"/>
      <c r="F1029" s="119"/>
      <c r="G1029" s="117"/>
      <c r="H1029" s="116"/>
      <c r="I1029" s="119"/>
      <c r="J1029" s="172"/>
      <c r="K1029" s="166"/>
      <c r="L1029" s="166"/>
      <c r="M1029" s="166"/>
      <c r="N1029" s="166"/>
      <c r="O1029" s="166"/>
      <c r="P1029" s="166"/>
      <c r="Q1029" s="166"/>
      <c r="R1029" s="166"/>
      <c r="S1029" s="172"/>
      <c r="T1029" s="166"/>
      <c r="U1029" s="166"/>
      <c r="V1029" s="166"/>
      <c r="W1029" s="166"/>
      <c r="X1029" s="166"/>
      <c r="Y1029" s="166"/>
      <c r="Z1029" s="166"/>
      <c r="AA1029" s="166"/>
      <c r="AB1029" s="172"/>
      <c r="AC1029" s="172"/>
      <c r="AD1029" s="172"/>
      <c r="AE1029" s="172"/>
      <c r="AF1029" s="172"/>
      <c r="AG1029" s="172"/>
      <c r="AH1029" s="172"/>
      <c r="AI1029" s="172"/>
      <c r="AJ1029" s="172"/>
      <c r="AK1029" s="172"/>
      <c r="AL1029" s="174"/>
      <c r="AM1029" s="172"/>
      <c r="AN1029" s="172"/>
      <c r="AO1029" s="172"/>
      <c r="AP1029" s="172"/>
      <c r="AQ1029" s="172"/>
      <c r="AR1029" s="172"/>
      <c r="AS1029" s="172"/>
      <c r="AT1029" s="172"/>
      <c r="AU1029" s="172"/>
      <c r="AV1029" s="172"/>
      <c r="AW1029" s="172"/>
      <c r="AX1029" s="172"/>
      <c r="AY1029" s="172"/>
      <c r="AZ1029" s="172"/>
      <c r="BA1029" s="172"/>
      <c r="BB1029" s="172"/>
      <c r="BC1029" s="172"/>
      <c r="BD1029" s="172"/>
      <c r="BE1029" s="172"/>
      <c r="BF1029" s="172"/>
      <c r="BG1029" s="172"/>
      <c r="BH1029" s="172"/>
      <c r="BI1029" s="172"/>
      <c r="BJ1029" s="172"/>
      <c r="BK1029" s="172"/>
      <c r="BL1029" s="172"/>
      <c r="BM1029" s="172"/>
      <c r="BN1029" s="172"/>
      <c r="BO1029" s="172"/>
      <c r="BP1029" s="172"/>
      <c r="BQ1029" s="172"/>
      <c r="BR1029" s="172"/>
      <c r="BS1029" s="172"/>
      <c r="BT1029" s="172"/>
      <c r="BU1029" s="172"/>
      <c r="BV1029" s="172"/>
      <c r="BW1029" s="172"/>
      <c r="BX1029" s="172"/>
      <c r="BY1029" s="172"/>
      <c r="BZ1029" s="172"/>
      <c r="CA1029" s="172"/>
      <c r="CB1029" s="172"/>
      <c r="CC1029" s="172"/>
      <c r="CD1029" s="172"/>
      <c r="CE1029" s="172"/>
      <c r="CF1029" s="172"/>
      <c r="CG1029" s="172"/>
      <c r="CH1029" s="172"/>
      <c r="CI1029" s="172"/>
      <c r="CJ1029" s="172"/>
      <c r="CK1029" s="172"/>
      <c r="CL1029" s="172"/>
      <c r="CM1029" s="172"/>
      <c r="CN1029" s="172"/>
      <c r="CO1029" s="172"/>
      <c r="CP1029" s="172"/>
      <c r="CQ1029" s="172"/>
      <c r="CR1029" s="172"/>
      <c r="CS1029" s="172"/>
      <c r="CT1029" s="172"/>
      <c r="CU1029" s="172"/>
      <c r="CV1029" s="172"/>
      <c r="CW1029" s="172"/>
      <c r="CX1029" s="172"/>
      <c r="CY1029" s="172"/>
      <c r="CZ1029" s="172"/>
    </row>
    <row r="1030" spans="1:104" ht="11.25" customHeight="1" x14ac:dyDescent="0.25">
      <c r="A1030" s="172"/>
      <c r="B1030" s="172"/>
      <c r="C1030" s="172"/>
      <c r="D1030" s="172"/>
      <c r="E1030" s="116"/>
      <c r="F1030" s="119"/>
      <c r="G1030" s="117"/>
      <c r="H1030" s="116"/>
      <c r="I1030" s="119"/>
      <c r="J1030" s="172"/>
      <c r="K1030" s="166"/>
      <c r="L1030" s="166"/>
      <c r="M1030" s="166"/>
      <c r="N1030" s="166"/>
      <c r="O1030" s="166"/>
      <c r="P1030" s="166"/>
      <c r="Q1030" s="166"/>
      <c r="R1030" s="166"/>
      <c r="S1030" s="172"/>
      <c r="T1030" s="166"/>
      <c r="U1030" s="166"/>
      <c r="V1030" s="166"/>
      <c r="W1030" s="166"/>
      <c r="X1030" s="166"/>
      <c r="Y1030" s="166"/>
      <c r="Z1030" s="166"/>
      <c r="AA1030" s="166"/>
      <c r="AB1030" s="172"/>
      <c r="AC1030" s="172"/>
      <c r="AD1030" s="172"/>
      <c r="AE1030" s="172"/>
      <c r="AF1030" s="172"/>
      <c r="AG1030" s="172"/>
      <c r="AH1030" s="172"/>
      <c r="AI1030" s="172"/>
      <c r="AJ1030" s="172"/>
      <c r="AK1030" s="172"/>
      <c r="AL1030" s="174"/>
      <c r="AM1030" s="172"/>
      <c r="AN1030" s="172"/>
      <c r="AO1030" s="172"/>
      <c r="AP1030" s="172"/>
      <c r="AQ1030" s="172"/>
      <c r="AR1030" s="172"/>
      <c r="AS1030" s="172"/>
      <c r="AT1030" s="172"/>
      <c r="AU1030" s="172"/>
      <c r="AV1030" s="172"/>
      <c r="AW1030" s="172"/>
      <c r="AX1030" s="172"/>
      <c r="AY1030" s="172"/>
      <c r="AZ1030" s="172"/>
      <c r="BA1030" s="172"/>
      <c r="BB1030" s="172"/>
      <c r="BC1030" s="172"/>
      <c r="BD1030" s="172"/>
      <c r="BE1030" s="172"/>
      <c r="BF1030" s="172"/>
      <c r="BG1030" s="172"/>
      <c r="BH1030" s="172"/>
      <c r="BI1030" s="172"/>
      <c r="BJ1030" s="172"/>
      <c r="BK1030" s="172"/>
      <c r="BL1030" s="172"/>
      <c r="BM1030" s="172"/>
      <c r="BN1030" s="172"/>
      <c r="BO1030" s="172"/>
      <c r="BP1030" s="172"/>
      <c r="BQ1030" s="172"/>
      <c r="BR1030" s="172"/>
      <c r="BS1030" s="172"/>
      <c r="BT1030" s="172"/>
      <c r="BU1030" s="172"/>
      <c r="BV1030" s="172"/>
      <c r="BW1030" s="172"/>
      <c r="BX1030" s="172"/>
      <c r="BY1030" s="172"/>
      <c r="BZ1030" s="172"/>
      <c r="CA1030" s="172"/>
      <c r="CB1030" s="172"/>
      <c r="CC1030" s="172"/>
      <c r="CD1030" s="172"/>
      <c r="CE1030" s="172"/>
      <c r="CF1030" s="172"/>
      <c r="CG1030" s="172"/>
      <c r="CH1030" s="172"/>
      <c r="CI1030" s="172"/>
      <c r="CJ1030" s="172"/>
      <c r="CK1030" s="172"/>
      <c r="CL1030" s="172"/>
      <c r="CM1030" s="172"/>
      <c r="CN1030" s="172"/>
      <c r="CO1030" s="172"/>
      <c r="CP1030" s="172"/>
      <c r="CQ1030" s="172"/>
      <c r="CR1030" s="172"/>
      <c r="CS1030" s="172"/>
      <c r="CT1030" s="172"/>
      <c r="CU1030" s="172"/>
      <c r="CV1030" s="172"/>
      <c r="CW1030" s="172"/>
      <c r="CX1030" s="172"/>
      <c r="CY1030" s="172"/>
      <c r="CZ1030" s="172"/>
    </row>
    <row r="1031" spans="1:104" ht="11.25" customHeight="1" x14ac:dyDescent="0.25">
      <c r="A1031" s="172"/>
      <c r="B1031" s="172"/>
      <c r="C1031" s="172"/>
      <c r="D1031" s="172"/>
      <c r="E1031" s="116"/>
      <c r="F1031" s="119"/>
      <c r="G1031" s="117"/>
      <c r="H1031" s="116"/>
      <c r="I1031" s="119"/>
      <c r="J1031" s="172"/>
      <c r="K1031" s="166"/>
      <c r="L1031" s="166"/>
      <c r="M1031" s="166"/>
      <c r="N1031" s="166"/>
      <c r="O1031" s="166"/>
      <c r="P1031" s="166"/>
      <c r="Q1031" s="166"/>
      <c r="R1031" s="166"/>
      <c r="S1031" s="172"/>
      <c r="T1031" s="166"/>
      <c r="U1031" s="166"/>
      <c r="V1031" s="166"/>
      <c r="W1031" s="166"/>
      <c r="X1031" s="166"/>
      <c r="Y1031" s="166"/>
      <c r="Z1031" s="166"/>
      <c r="AA1031" s="166"/>
      <c r="AB1031" s="172"/>
      <c r="AC1031" s="172"/>
      <c r="AD1031" s="172"/>
      <c r="AE1031" s="172"/>
      <c r="AF1031" s="172"/>
      <c r="AG1031" s="172"/>
      <c r="AH1031" s="172"/>
      <c r="AI1031" s="172"/>
      <c r="AJ1031" s="172"/>
      <c r="AK1031" s="172"/>
      <c r="AL1031" s="174"/>
      <c r="AM1031" s="172"/>
      <c r="AN1031" s="172"/>
      <c r="AO1031" s="172"/>
      <c r="AP1031" s="172"/>
      <c r="AQ1031" s="172"/>
      <c r="AR1031" s="172"/>
      <c r="AS1031" s="172"/>
      <c r="AT1031" s="172"/>
      <c r="AU1031" s="172"/>
      <c r="AV1031" s="172"/>
      <c r="AW1031" s="172"/>
      <c r="AX1031" s="172"/>
      <c r="AY1031" s="172"/>
      <c r="AZ1031" s="172"/>
      <c r="BA1031" s="172"/>
      <c r="BB1031" s="172"/>
      <c r="BC1031" s="172"/>
      <c r="BD1031" s="172"/>
      <c r="BE1031" s="172"/>
      <c r="BF1031" s="172"/>
      <c r="BG1031" s="172"/>
      <c r="BH1031" s="172"/>
      <c r="BI1031" s="172"/>
      <c r="BJ1031" s="172"/>
      <c r="BK1031" s="172"/>
      <c r="BL1031" s="172"/>
      <c r="BM1031" s="172"/>
      <c r="BN1031" s="172"/>
      <c r="BO1031" s="172"/>
      <c r="BP1031" s="172"/>
      <c r="BQ1031" s="172"/>
      <c r="BR1031" s="172"/>
      <c r="BS1031" s="172"/>
      <c r="BT1031" s="172"/>
      <c r="BU1031" s="172"/>
      <c r="BV1031" s="172"/>
      <c r="BW1031" s="172"/>
      <c r="BX1031" s="172"/>
      <c r="BY1031" s="172"/>
      <c r="BZ1031" s="172"/>
      <c r="CA1031" s="172"/>
      <c r="CB1031" s="172"/>
      <c r="CC1031" s="172"/>
      <c r="CD1031" s="172"/>
      <c r="CE1031" s="172"/>
      <c r="CF1031" s="172"/>
      <c r="CG1031" s="172"/>
      <c r="CH1031" s="172"/>
      <c r="CI1031" s="172"/>
      <c r="CJ1031" s="172"/>
      <c r="CK1031" s="172"/>
      <c r="CL1031" s="172"/>
      <c r="CM1031" s="172"/>
      <c r="CN1031" s="172"/>
      <c r="CO1031" s="172"/>
      <c r="CP1031" s="172"/>
      <c r="CQ1031" s="172"/>
      <c r="CR1031" s="172"/>
      <c r="CS1031" s="172"/>
      <c r="CT1031" s="172"/>
      <c r="CU1031" s="172"/>
      <c r="CV1031" s="172"/>
      <c r="CW1031" s="172"/>
      <c r="CX1031" s="172"/>
      <c r="CY1031" s="172"/>
      <c r="CZ1031" s="172"/>
    </row>
    <row r="1032" spans="1:104" ht="11.25" customHeight="1" x14ac:dyDescent="0.25">
      <c r="A1032" s="172"/>
      <c r="B1032" s="172"/>
      <c r="C1032" s="172"/>
      <c r="D1032" s="172"/>
      <c r="E1032" s="116"/>
      <c r="F1032" s="119"/>
      <c r="G1032" s="117"/>
      <c r="H1032" s="116"/>
      <c r="I1032" s="119"/>
      <c r="J1032" s="172"/>
      <c r="K1032" s="166"/>
      <c r="L1032" s="166"/>
      <c r="M1032" s="166"/>
      <c r="N1032" s="166"/>
      <c r="O1032" s="166"/>
      <c r="P1032" s="166"/>
      <c r="Q1032" s="166"/>
      <c r="R1032" s="166"/>
      <c r="S1032" s="172"/>
      <c r="T1032" s="166"/>
      <c r="U1032" s="166"/>
      <c r="V1032" s="166"/>
      <c r="W1032" s="166"/>
      <c r="X1032" s="166"/>
      <c r="Y1032" s="166"/>
      <c r="Z1032" s="166"/>
      <c r="AA1032" s="166"/>
      <c r="AB1032" s="172"/>
      <c r="AC1032" s="172"/>
      <c r="AD1032" s="172"/>
      <c r="AE1032" s="172"/>
      <c r="AF1032" s="172"/>
      <c r="AG1032" s="172"/>
      <c r="AH1032" s="172"/>
      <c r="AI1032" s="172"/>
      <c r="AJ1032" s="172"/>
      <c r="AK1032" s="172"/>
      <c r="AL1032" s="174"/>
      <c r="AM1032" s="172"/>
      <c r="AN1032" s="172"/>
      <c r="AO1032" s="172"/>
      <c r="AP1032" s="172"/>
      <c r="AQ1032" s="172"/>
      <c r="AR1032" s="172"/>
      <c r="AS1032" s="172"/>
      <c r="AT1032" s="172"/>
      <c r="AU1032" s="172"/>
      <c r="AV1032" s="172"/>
      <c r="AW1032" s="172"/>
      <c r="AX1032" s="172"/>
      <c r="AY1032" s="172"/>
      <c r="AZ1032" s="172"/>
      <c r="BA1032" s="172"/>
      <c r="BB1032" s="172"/>
      <c r="BC1032" s="172"/>
      <c r="BD1032" s="172"/>
      <c r="BE1032" s="172"/>
      <c r="BF1032" s="172"/>
      <c r="BG1032" s="172"/>
      <c r="BH1032" s="172"/>
      <c r="BI1032" s="172"/>
      <c r="BJ1032" s="172"/>
      <c r="BK1032" s="172"/>
      <c r="BL1032" s="172"/>
      <c r="BM1032" s="172"/>
      <c r="BN1032" s="172"/>
      <c r="BO1032" s="172"/>
      <c r="BP1032" s="172"/>
      <c r="BQ1032" s="172"/>
      <c r="BR1032" s="172"/>
      <c r="BS1032" s="172"/>
      <c r="BT1032" s="172"/>
      <c r="BU1032" s="172"/>
      <c r="BV1032" s="172"/>
      <c r="BW1032" s="172"/>
      <c r="BX1032" s="172"/>
      <c r="BY1032" s="172"/>
      <c r="BZ1032" s="172"/>
      <c r="CA1032" s="172"/>
      <c r="CB1032" s="172"/>
      <c r="CC1032" s="172"/>
      <c r="CD1032" s="172"/>
      <c r="CE1032" s="172"/>
      <c r="CF1032" s="172"/>
      <c r="CG1032" s="172"/>
      <c r="CH1032" s="172"/>
      <c r="CI1032" s="172"/>
      <c r="CJ1032" s="172"/>
      <c r="CK1032" s="172"/>
      <c r="CL1032" s="172"/>
      <c r="CM1032" s="172"/>
      <c r="CN1032" s="172"/>
      <c r="CO1032" s="172"/>
      <c r="CP1032" s="172"/>
      <c r="CQ1032" s="172"/>
      <c r="CR1032" s="172"/>
      <c r="CS1032" s="172"/>
      <c r="CT1032" s="172"/>
      <c r="CU1032" s="172"/>
      <c r="CV1032" s="172"/>
      <c r="CW1032" s="172"/>
      <c r="CX1032" s="172"/>
      <c r="CY1032" s="172"/>
      <c r="CZ1032" s="172"/>
    </row>
    <row r="1033" spans="1:104" ht="11.25" customHeight="1" x14ac:dyDescent="0.25">
      <c r="A1033" s="172"/>
      <c r="B1033" s="172"/>
      <c r="C1033" s="172"/>
      <c r="D1033" s="172"/>
      <c r="E1033" s="116"/>
      <c r="F1033" s="119"/>
      <c r="G1033" s="117"/>
      <c r="H1033" s="116"/>
      <c r="I1033" s="119"/>
      <c r="J1033" s="172"/>
      <c r="K1033" s="166"/>
      <c r="L1033" s="166"/>
      <c r="M1033" s="166"/>
      <c r="N1033" s="166"/>
      <c r="O1033" s="166"/>
      <c r="P1033" s="166"/>
      <c r="Q1033" s="166"/>
      <c r="R1033" s="166"/>
      <c r="S1033" s="172"/>
      <c r="T1033" s="166"/>
      <c r="U1033" s="166"/>
      <c r="V1033" s="166"/>
      <c r="W1033" s="166"/>
      <c r="X1033" s="166"/>
      <c r="Y1033" s="166"/>
      <c r="Z1033" s="166"/>
      <c r="AA1033" s="166"/>
      <c r="AB1033" s="172"/>
      <c r="AC1033" s="172"/>
      <c r="AD1033" s="172"/>
      <c r="AE1033" s="172"/>
      <c r="AF1033" s="172"/>
      <c r="AG1033" s="172"/>
      <c r="AH1033" s="172"/>
      <c r="AI1033" s="172"/>
      <c r="AJ1033" s="172"/>
      <c r="AK1033" s="172"/>
      <c r="AL1033" s="174"/>
      <c r="AM1033" s="172"/>
      <c r="AN1033" s="172"/>
      <c r="AO1033" s="172"/>
      <c r="AP1033" s="172"/>
      <c r="AQ1033" s="172"/>
      <c r="AR1033" s="172"/>
      <c r="AS1033" s="172"/>
      <c r="AT1033" s="172"/>
      <c r="AU1033" s="172"/>
      <c r="AV1033" s="172"/>
      <c r="AW1033" s="172"/>
      <c r="AX1033" s="172"/>
      <c r="AY1033" s="172"/>
      <c r="AZ1033" s="172"/>
      <c r="BA1033" s="172"/>
      <c r="BB1033" s="172"/>
      <c r="BC1033" s="172"/>
      <c r="BD1033" s="172"/>
      <c r="BE1033" s="172"/>
      <c r="BF1033" s="172"/>
      <c r="BG1033" s="172"/>
      <c r="BH1033" s="172"/>
      <c r="BI1033" s="172"/>
      <c r="BJ1033" s="172"/>
      <c r="BK1033" s="172"/>
      <c r="BL1033" s="172"/>
      <c r="BM1033" s="172"/>
      <c r="BN1033" s="172"/>
      <c r="BO1033" s="172"/>
      <c r="BP1033" s="172"/>
      <c r="BQ1033" s="172"/>
      <c r="BR1033" s="172"/>
      <c r="BS1033" s="172"/>
      <c r="BT1033" s="172"/>
      <c r="BU1033" s="172"/>
      <c r="BV1033" s="172"/>
      <c r="BW1033" s="172"/>
      <c r="BX1033" s="172"/>
      <c r="BY1033" s="172"/>
      <c r="BZ1033" s="172"/>
      <c r="CA1033" s="172"/>
      <c r="CB1033" s="172"/>
      <c r="CC1033" s="172"/>
      <c r="CD1033" s="172"/>
      <c r="CE1033" s="172"/>
      <c r="CF1033" s="172"/>
      <c r="CG1033" s="172"/>
      <c r="CH1033" s="172"/>
      <c r="CI1033" s="172"/>
      <c r="CJ1033" s="172"/>
      <c r="CK1033" s="172"/>
      <c r="CL1033" s="172"/>
      <c r="CM1033" s="172"/>
      <c r="CN1033" s="172"/>
      <c r="CO1033" s="172"/>
      <c r="CP1033" s="172"/>
      <c r="CQ1033" s="172"/>
      <c r="CR1033" s="172"/>
      <c r="CS1033" s="172"/>
      <c r="CT1033" s="172"/>
      <c r="CU1033" s="172"/>
      <c r="CV1033" s="172"/>
      <c r="CW1033" s="172"/>
      <c r="CX1033" s="172"/>
      <c r="CY1033" s="172"/>
      <c r="CZ1033" s="172"/>
    </row>
    <row r="1034" spans="1:104" ht="11.25" customHeight="1" x14ac:dyDescent="0.25">
      <c r="A1034" s="172"/>
      <c r="B1034" s="172"/>
      <c r="C1034" s="172"/>
      <c r="D1034" s="172"/>
      <c r="E1034" s="116"/>
      <c r="F1034" s="119"/>
      <c r="G1034" s="117"/>
      <c r="H1034" s="116"/>
      <c r="I1034" s="119"/>
      <c r="J1034" s="172"/>
      <c r="K1034" s="166"/>
      <c r="L1034" s="166"/>
      <c r="M1034" s="166"/>
      <c r="N1034" s="166"/>
      <c r="O1034" s="166"/>
      <c r="P1034" s="166"/>
      <c r="Q1034" s="166"/>
      <c r="R1034" s="166"/>
      <c r="S1034" s="172"/>
      <c r="T1034" s="166"/>
      <c r="U1034" s="166"/>
      <c r="V1034" s="166"/>
      <c r="W1034" s="166"/>
      <c r="X1034" s="166"/>
      <c r="Y1034" s="166"/>
      <c r="Z1034" s="166"/>
      <c r="AA1034" s="166"/>
      <c r="AB1034" s="172"/>
      <c r="AC1034" s="172"/>
      <c r="AD1034" s="172"/>
      <c r="AE1034" s="172"/>
      <c r="AF1034" s="172"/>
      <c r="AG1034" s="172"/>
      <c r="AH1034" s="172"/>
      <c r="AI1034" s="172"/>
      <c r="AJ1034" s="172"/>
      <c r="AK1034" s="172"/>
      <c r="AL1034" s="174"/>
      <c r="AM1034" s="172"/>
      <c r="AN1034" s="172"/>
      <c r="AO1034" s="172"/>
      <c r="AP1034" s="172"/>
      <c r="AQ1034" s="172"/>
      <c r="AR1034" s="172"/>
      <c r="AS1034" s="172"/>
      <c r="AT1034" s="172"/>
      <c r="AU1034" s="172"/>
      <c r="AV1034" s="172"/>
      <c r="AW1034" s="172"/>
      <c r="AX1034" s="172"/>
      <c r="AY1034" s="172"/>
      <c r="AZ1034" s="172"/>
      <c r="BA1034" s="172"/>
      <c r="BB1034" s="172"/>
      <c r="BC1034" s="172"/>
      <c r="BD1034" s="172"/>
      <c r="BE1034" s="172"/>
      <c r="BF1034" s="172"/>
      <c r="BG1034" s="172"/>
      <c r="BH1034" s="172"/>
      <c r="BI1034" s="172"/>
      <c r="BJ1034" s="172"/>
      <c r="BK1034" s="172"/>
      <c r="BL1034" s="172"/>
      <c r="BM1034" s="172"/>
      <c r="BN1034" s="172"/>
      <c r="BO1034" s="172"/>
      <c r="BP1034" s="172"/>
      <c r="BQ1034" s="172"/>
      <c r="BR1034" s="172"/>
      <c r="BS1034" s="172"/>
      <c r="BT1034" s="172"/>
      <c r="BU1034" s="172"/>
      <c r="BV1034" s="172"/>
      <c r="BW1034" s="172"/>
      <c r="BX1034" s="172"/>
      <c r="BY1034" s="172"/>
      <c r="BZ1034" s="172"/>
      <c r="CA1034" s="172"/>
      <c r="CB1034" s="172"/>
      <c r="CC1034" s="172"/>
      <c r="CD1034" s="172"/>
      <c r="CE1034" s="172"/>
      <c r="CF1034" s="172"/>
      <c r="CG1034" s="172"/>
      <c r="CH1034" s="172"/>
      <c r="CI1034" s="172"/>
      <c r="CJ1034" s="172"/>
      <c r="CK1034" s="172"/>
      <c r="CL1034" s="172"/>
      <c r="CM1034" s="172"/>
      <c r="CN1034" s="172"/>
      <c r="CO1034" s="172"/>
      <c r="CP1034" s="172"/>
      <c r="CQ1034" s="172"/>
      <c r="CR1034" s="172"/>
      <c r="CS1034" s="172"/>
      <c r="CT1034" s="172"/>
      <c r="CU1034" s="172"/>
      <c r="CV1034" s="172"/>
      <c r="CW1034" s="172"/>
      <c r="CX1034" s="172"/>
      <c r="CY1034" s="172"/>
      <c r="CZ1034" s="172"/>
    </row>
    <row r="1035" spans="1:104" ht="11.25" customHeight="1" x14ac:dyDescent="0.25">
      <c r="A1035" s="172"/>
      <c r="B1035" s="172"/>
      <c r="C1035" s="172"/>
      <c r="D1035" s="172"/>
      <c r="E1035" s="116"/>
      <c r="F1035" s="119"/>
      <c r="G1035" s="117"/>
      <c r="H1035" s="116"/>
      <c r="I1035" s="119"/>
      <c r="J1035" s="172"/>
      <c r="K1035" s="166"/>
      <c r="L1035" s="166"/>
      <c r="M1035" s="166"/>
      <c r="N1035" s="166"/>
      <c r="O1035" s="166"/>
      <c r="P1035" s="166"/>
      <c r="Q1035" s="166"/>
      <c r="R1035" s="166"/>
      <c r="S1035" s="172"/>
      <c r="T1035" s="166"/>
      <c r="U1035" s="166"/>
      <c r="V1035" s="166"/>
      <c r="W1035" s="166"/>
      <c r="X1035" s="166"/>
      <c r="Y1035" s="166"/>
      <c r="Z1035" s="166"/>
      <c r="AA1035" s="166"/>
      <c r="AB1035" s="172"/>
      <c r="AC1035" s="172"/>
      <c r="AD1035" s="172"/>
      <c r="AE1035" s="172"/>
      <c r="AF1035" s="172"/>
      <c r="AG1035" s="172"/>
      <c r="AH1035" s="172"/>
      <c r="AI1035" s="172"/>
      <c r="AJ1035" s="172"/>
      <c r="AK1035" s="172"/>
      <c r="AL1035" s="174"/>
      <c r="AM1035" s="172"/>
      <c r="AN1035" s="172"/>
      <c r="AO1035" s="172"/>
      <c r="AP1035" s="172"/>
      <c r="AQ1035" s="172"/>
      <c r="AR1035" s="172"/>
      <c r="AS1035" s="172"/>
      <c r="AT1035" s="172"/>
      <c r="AU1035" s="172"/>
      <c r="AV1035" s="172"/>
      <c r="AW1035" s="172"/>
      <c r="AX1035" s="172"/>
      <c r="AY1035" s="172"/>
      <c r="AZ1035" s="172"/>
      <c r="BA1035" s="172"/>
      <c r="BB1035" s="172"/>
      <c r="BC1035" s="172"/>
      <c r="BD1035" s="172"/>
      <c r="BE1035" s="172"/>
      <c r="BF1035" s="172"/>
      <c r="BG1035" s="172"/>
      <c r="BH1035" s="172"/>
      <c r="BI1035" s="172"/>
      <c r="BJ1035" s="172"/>
      <c r="BK1035" s="172"/>
      <c r="BL1035" s="172"/>
      <c r="BM1035" s="172"/>
      <c r="BN1035" s="172"/>
      <c r="BO1035" s="172"/>
      <c r="BP1035" s="172"/>
      <c r="BQ1035" s="172"/>
      <c r="BR1035" s="172"/>
      <c r="BS1035" s="172"/>
      <c r="BT1035" s="172"/>
      <c r="BU1035" s="172"/>
      <c r="BV1035" s="172"/>
      <c r="BW1035" s="172"/>
      <c r="BX1035" s="172"/>
      <c r="BY1035" s="172"/>
      <c r="BZ1035" s="172"/>
      <c r="CA1035" s="172"/>
      <c r="CB1035" s="172"/>
      <c r="CC1035" s="172"/>
      <c r="CD1035" s="172"/>
      <c r="CE1035" s="172"/>
      <c r="CF1035" s="172"/>
      <c r="CG1035" s="172"/>
      <c r="CH1035" s="172"/>
      <c r="CI1035" s="172"/>
      <c r="CJ1035" s="172"/>
      <c r="CK1035" s="172"/>
      <c r="CL1035" s="172"/>
      <c r="CM1035" s="172"/>
      <c r="CN1035" s="172"/>
      <c r="CO1035" s="172"/>
      <c r="CP1035" s="172"/>
      <c r="CQ1035" s="172"/>
      <c r="CR1035" s="172"/>
      <c r="CS1035" s="172"/>
      <c r="CT1035" s="172"/>
      <c r="CU1035" s="172"/>
      <c r="CV1035" s="172"/>
      <c r="CW1035" s="172"/>
      <c r="CX1035" s="172"/>
      <c r="CY1035" s="172"/>
      <c r="CZ1035" s="172"/>
    </row>
    <row r="1036" spans="1:104" ht="11.25" customHeight="1" x14ac:dyDescent="0.25">
      <c r="A1036" s="172"/>
      <c r="B1036" s="172"/>
      <c r="C1036" s="172"/>
      <c r="D1036" s="172"/>
      <c r="E1036" s="116"/>
      <c r="F1036" s="119"/>
      <c r="G1036" s="117"/>
      <c r="H1036" s="116"/>
      <c r="I1036" s="119"/>
      <c r="J1036" s="172"/>
      <c r="K1036" s="166"/>
      <c r="L1036" s="166"/>
      <c r="M1036" s="166"/>
      <c r="N1036" s="166"/>
      <c r="O1036" s="166"/>
      <c r="P1036" s="166"/>
      <c r="Q1036" s="166"/>
      <c r="R1036" s="166"/>
      <c r="S1036" s="172"/>
      <c r="T1036" s="166"/>
      <c r="U1036" s="166"/>
      <c r="V1036" s="166"/>
      <c r="W1036" s="166"/>
      <c r="X1036" s="166"/>
      <c r="Y1036" s="166"/>
      <c r="Z1036" s="166"/>
      <c r="AA1036" s="166"/>
      <c r="AB1036" s="172"/>
      <c r="AC1036" s="172"/>
      <c r="AD1036" s="172"/>
      <c r="AE1036" s="172"/>
      <c r="AF1036" s="172"/>
      <c r="AG1036" s="172"/>
      <c r="AH1036" s="172"/>
      <c r="AI1036" s="172"/>
      <c r="AJ1036" s="172"/>
      <c r="AK1036" s="172"/>
      <c r="AL1036" s="174"/>
      <c r="AM1036" s="172"/>
      <c r="AN1036" s="172"/>
      <c r="AO1036" s="172"/>
      <c r="AP1036" s="172"/>
      <c r="AQ1036" s="172"/>
      <c r="AR1036" s="172"/>
      <c r="AS1036" s="172"/>
      <c r="AT1036" s="172"/>
      <c r="AU1036" s="172"/>
      <c r="AV1036" s="172"/>
      <c r="AW1036" s="172"/>
      <c r="AX1036" s="172"/>
      <c r="AY1036" s="172"/>
      <c r="AZ1036" s="172"/>
      <c r="BA1036" s="172"/>
      <c r="BB1036" s="172"/>
      <c r="BC1036" s="172"/>
      <c r="BD1036" s="172"/>
      <c r="BE1036" s="172"/>
      <c r="BF1036" s="172"/>
      <c r="BG1036" s="172"/>
      <c r="BH1036" s="172"/>
      <c r="BI1036" s="172"/>
      <c r="BJ1036" s="172"/>
      <c r="BK1036" s="172"/>
      <c r="BL1036" s="172"/>
      <c r="BM1036" s="172"/>
      <c r="BN1036" s="172"/>
      <c r="BO1036" s="172"/>
      <c r="BP1036" s="172"/>
      <c r="BQ1036" s="172"/>
      <c r="BR1036" s="172"/>
      <c r="BS1036" s="172"/>
      <c r="BT1036" s="172"/>
      <c r="BU1036" s="172"/>
      <c r="BV1036" s="172"/>
      <c r="BW1036" s="172"/>
      <c r="BX1036" s="172"/>
      <c r="BY1036" s="172"/>
      <c r="BZ1036" s="172"/>
      <c r="CA1036" s="172"/>
      <c r="CB1036" s="172"/>
      <c r="CC1036" s="172"/>
      <c r="CD1036" s="172"/>
      <c r="CE1036" s="172"/>
      <c r="CF1036" s="172"/>
      <c r="CG1036" s="172"/>
      <c r="CH1036" s="172"/>
      <c r="CI1036" s="172"/>
      <c r="CJ1036" s="172"/>
      <c r="CK1036" s="172"/>
      <c r="CL1036" s="172"/>
      <c r="CM1036" s="172"/>
      <c r="CN1036" s="172"/>
      <c r="CO1036" s="172"/>
      <c r="CP1036" s="172"/>
      <c r="CQ1036" s="172"/>
      <c r="CR1036" s="172"/>
      <c r="CS1036" s="172"/>
      <c r="CT1036" s="172"/>
      <c r="CU1036" s="172"/>
      <c r="CV1036" s="172"/>
      <c r="CW1036" s="172"/>
      <c r="CX1036" s="172"/>
      <c r="CY1036" s="172"/>
      <c r="CZ1036" s="172"/>
    </row>
    <row r="1037" spans="1:104" ht="11.25" customHeight="1" x14ac:dyDescent="0.25">
      <c r="A1037" s="172"/>
      <c r="B1037" s="172"/>
      <c r="C1037" s="172"/>
      <c r="D1037" s="172"/>
      <c r="E1037" s="116"/>
      <c r="F1037" s="119"/>
      <c r="G1037" s="117"/>
      <c r="H1037" s="116"/>
      <c r="I1037" s="119"/>
      <c r="J1037" s="172"/>
      <c r="K1037" s="166"/>
      <c r="L1037" s="166"/>
      <c r="M1037" s="166"/>
      <c r="N1037" s="166"/>
      <c r="O1037" s="166"/>
      <c r="P1037" s="166"/>
      <c r="Q1037" s="166"/>
      <c r="R1037" s="166"/>
      <c r="S1037" s="172"/>
      <c r="T1037" s="166"/>
      <c r="U1037" s="166"/>
      <c r="V1037" s="166"/>
      <c r="W1037" s="166"/>
      <c r="X1037" s="166"/>
      <c r="Y1037" s="166"/>
      <c r="Z1037" s="166"/>
      <c r="AA1037" s="166"/>
      <c r="AB1037" s="172"/>
      <c r="AC1037" s="172"/>
      <c r="AD1037" s="172"/>
      <c r="AE1037" s="172"/>
      <c r="AF1037" s="172"/>
      <c r="AG1037" s="172"/>
      <c r="AH1037" s="172"/>
      <c r="AI1037" s="172"/>
      <c r="AJ1037" s="172"/>
      <c r="AK1037" s="172"/>
      <c r="AL1037" s="174"/>
      <c r="AM1037" s="172"/>
      <c r="AN1037" s="172"/>
      <c r="AO1037" s="172"/>
      <c r="AP1037" s="172"/>
      <c r="AQ1037" s="172"/>
      <c r="AR1037" s="172"/>
      <c r="AS1037" s="172"/>
      <c r="AT1037" s="172"/>
      <c r="AU1037" s="172"/>
      <c r="AV1037" s="172"/>
      <c r="AW1037" s="172"/>
      <c r="AX1037" s="172"/>
      <c r="AY1037" s="172"/>
      <c r="AZ1037" s="172"/>
      <c r="BA1037" s="172"/>
      <c r="BB1037" s="172"/>
      <c r="BC1037" s="172"/>
      <c r="BD1037" s="172"/>
      <c r="BE1037" s="172"/>
      <c r="BF1037" s="172"/>
      <c r="BG1037" s="172"/>
      <c r="BH1037" s="172"/>
      <c r="BI1037" s="172"/>
      <c r="BJ1037" s="172"/>
      <c r="BK1037" s="172"/>
      <c r="BL1037" s="172"/>
      <c r="BM1037" s="172"/>
      <c r="BN1037" s="172"/>
      <c r="BO1037" s="172"/>
      <c r="BP1037" s="172"/>
      <c r="BQ1037" s="172"/>
      <c r="BR1037" s="172"/>
      <c r="BS1037" s="172"/>
      <c r="BT1037" s="172"/>
      <c r="BU1037" s="172"/>
      <c r="BV1037" s="172"/>
      <c r="BW1037" s="172"/>
      <c r="BX1037" s="172"/>
      <c r="BY1037" s="172"/>
      <c r="BZ1037" s="172"/>
      <c r="CA1037" s="172"/>
      <c r="CB1037" s="172"/>
      <c r="CC1037" s="172"/>
      <c r="CD1037" s="172"/>
      <c r="CE1037" s="172"/>
      <c r="CF1037" s="172"/>
      <c r="CG1037" s="172"/>
      <c r="CH1037" s="172"/>
      <c r="CI1037" s="172"/>
      <c r="CJ1037" s="172"/>
      <c r="CK1037" s="172"/>
      <c r="CL1037" s="172"/>
      <c r="CM1037" s="172"/>
      <c r="CN1037" s="172"/>
      <c r="CO1037" s="172"/>
      <c r="CP1037" s="172"/>
      <c r="CQ1037" s="172"/>
      <c r="CR1037" s="172"/>
      <c r="CS1037" s="172"/>
      <c r="CT1037" s="172"/>
      <c r="CU1037" s="172"/>
      <c r="CV1037" s="172"/>
      <c r="CW1037" s="172"/>
      <c r="CX1037" s="172"/>
      <c r="CY1037" s="172"/>
      <c r="CZ1037" s="172"/>
    </row>
    <row r="1038" spans="1:104" ht="11.25" customHeight="1" x14ac:dyDescent="0.25">
      <c r="A1038" s="172"/>
      <c r="B1038" s="172"/>
      <c r="C1038" s="172"/>
      <c r="D1038" s="172"/>
      <c r="E1038" s="116"/>
      <c r="F1038" s="119"/>
      <c r="G1038" s="117"/>
      <c r="H1038" s="116"/>
      <c r="I1038" s="119"/>
      <c r="J1038" s="172"/>
      <c r="K1038" s="166"/>
      <c r="L1038" s="166"/>
      <c r="M1038" s="166"/>
      <c r="N1038" s="166"/>
      <c r="O1038" s="166"/>
      <c r="P1038" s="166"/>
      <c r="Q1038" s="166"/>
      <c r="R1038" s="166"/>
      <c r="S1038" s="172"/>
      <c r="T1038" s="166"/>
      <c r="U1038" s="166"/>
      <c r="V1038" s="166"/>
      <c r="W1038" s="166"/>
      <c r="X1038" s="166"/>
      <c r="Y1038" s="166"/>
      <c r="Z1038" s="166"/>
      <c r="AA1038" s="166"/>
      <c r="AB1038" s="172"/>
      <c r="AC1038" s="172"/>
      <c r="AD1038" s="172"/>
      <c r="AE1038" s="172"/>
      <c r="AF1038" s="172"/>
      <c r="AG1038" s="172"/>
      <c r="AH1038" s="172"/>
      <c r="AI1038" s="172"/>
      <c r="AJ1038" s="172"/>
      <c r="AK1038" s="172"/>
      <c r="AL1038" s="174"/>
      <c r="AM1038" s="172"/>
      <c r="AN1038" s="172"/>
      <c r="AO1038" s="172"/>
      <c r="AP1038" s="172"/>
      <c r="AQ1038" s="172"/>
      <c r="AR1038" s="172"/>
      <c r="AS1038" s="172"/>
      <c r="AT1038" s="172"/>
      <c r="AU1038" s="172"/>
      <c r="AV1038" s="172"/>
      <c r="AW1038" s="172"/>
      <c r="AX1038" s="172"/>
      <c r="AY1038" s="172"/>
      <c r="AZ1038" s="172"/>
      <c r="BA1038" s="172"/>
      <c r="BB1038" s="172"/>
      <c r="BC1038" s="172"/>
      <c r="BD1038" s="172"/>
      <c r="BE1038" s="172"/>
      <c r="BF1038" s="172"/>
      <c r="BG1038" s="172"/>
      <c r="BH1038" s="172"/>
      <c r="BI1038" s="172"/>
      <c r="BJ1038" s="172"/>
      <c r="BK1038" s="172"/>
      <c r="BL1038" s="172"/>
      <c r="BM1038" s="172"/>
      <c r="BN1038" s="172"/>
      <c r="BO1038" s="172"/>
      <c r="BP1038" s="172"/>
      <c r="BQ1038" s="172"/>
      <c r="BR1038" s="172"/>
      <c r="BS1038" s="172"/>
      <c r="BT1038" s="172"/>
      <c r="BU1038" s="172"/>
      <c r="BV1038" s="172"/>
      <c r="BW1038" s="172"/>
      <c r="BX1038" s="172"/>
      <c r="BY1038" s="172"/>
      <c r="BZ1038" s="172"/>
      <c r="CA1038" s="172"/>
      <c r="CB1038" s="172"/>
      <c r="CC1038" s="172"/>
      <c r="CD1038" s="172"/>
      <c r="CE1038" s="172"/>
      <c r="CF1038" s="172"/>
      <c r="CG1038" s="172"/>
      <c r="CH1038" s="172"/>
      <c r="CI1038" s="172"/>
      <c r="CJ1038" s="172"/>
      <c r="CK1038" s="172"/>
      <c r="CL1038" s="172"/>
      <c r="CM1038" s="172"/>
      <c r="CN1038" s="172"/>
      <c r="CO1038" s="172"/>
      <c r="CP1038" s="172"/>
      <c r="CQ1038" s="172"/>
      <c r="CR1038" s="172"/>
      <c r="CS1038" s="172"/>
      <c r="CT1038" s="172"/>
      <c r="CU1038" s="172"/>
      <c r="CV1038" s="172"/>
      <c r="CW1038" s="172"/>
      <c r="CX1038" s="172"/>
      <c r="CY1038" s="172"/>
      <c r="CZ1038" s="172"/>
    </row>
    <row r="1039" spans="1:104" ht="11.25" customHeight="1" x14ac:dyDescent="0.25">
      <c r="A1039" s="172"/>
      <c r="B1039" s="172"/>
      <c r="C1039" s="172"/>
      <c r="D1039" s="172"/>
      <c r="E1039" s="116"/>
      <c r="F1039" s="119"/>
      <c r="G1039" s="117"/>
      <c r="H1039" s="116"/>
      <c r="I1039" s="119"/>
      <c r="J1039" s="172"/>
      <c r="K1039" s="166"/>
      <c r="L1039" s="166"/>
      <c r="M1039" s="166"/>
      <c r="N1039" s="166"/>
      <c r="O1039" s="166"/>
      <c r="P1039" s="166"/>
      <c r="Q1039" s="166"/>
      <c r="R1039" s="166"/>
      <c r="S1039" s="172"/>
      <c r="T1039" s="166"/>
      <c r="U1039" s="166"/>
      <c r="V1039" s="166"/>
      <c r="W1039" s="166"/>
      <c r="X1039" s="166"/>
      <c r="Y1039" s="166"/>
      <c r="Z1039" s="166"/>
      <c r="AA1039" s="166"/>
      <c r="AB1039" s="172"/>
      <c r="AC1039" s="172"/>
      <c r="AD1039" s="172"/>
      <c r="AE1039" s="172"/>
      <c r="AF1039" s="172"/>
      <c r="AG1039" s="172"/>
      <c r="AH1039" s="172"/>
      <c r="AI1039" s="172"/>
      <c r="AJ1039" s="172"/>
      <c r="AK1039" s="172"/>
      <c r="AL1039" s="174"/>
      <c r="AM1039" s="172"/>
      <c r="AN1039" s="172"/>
      <c r="AO1039" s="172"/>
      <c r="AP1039" s="172"/>
      <c r="AQ1039" s="172"/>
      <c r="AR1039" s="172"/>
      <c r="AS1039" s="172"/>
      <c r="AT1039" s="172"/>
      <c r="AU1039" s="172"/>
      <c r="AV1039" s="172"/>
      <c r="AW1039" s="172"/>
      <c r="AX1039" s="172"/>
      <c r="AY1039" s="172"/>
      <c r="AZ1039" s="172"/>
      <c r="BA1039" s="172"/>
      <c r="BB1039" s="172"/>
      <c r="BC1039" s="172"/>
      <c r="BD1039" s="172"/>
      <c r="BE1039" s="172"/>
      <c r="BF1039" s="172"/>
      <c r="BG1039" s="172"/>
      <c r="BH1039" s="172"/>
      <c r="BI1039" s="172"/>
      <c r="BJ1039" s="172"/>
      <c r="BK1039" s="172"/>
      <c r="BL1039" s="172"/>
      <c r="BM1039" s="172"/>
      <c r="BN1039" s="172"/>
      <c r="BO1039" s="172"/>
      <c r="BP1039" s="172"/>
      <c r="BQ1039" s="172"/>
      <c r="BR1039" s="172"/>
      <c r="BS1039" s="172"/>
      <c r="BT1039" s="172"/>
      <c r="BU1039" s="172"/>
      <c r="BV1039" s="172"/>
      <c r="BW1039" s="172"/>
      <c r="BX1039" s="172"/>
      <c r="BY1039" s="172"/>
      <c r="BZ1039" s="172"/>
      <c r="CA1039" s="172"/>
      <c r="CB1039" s="172"/>
      <c r="CC1039" s="172"/>
      <c r="CD1039" s="172"/>
      <c r="CE1039" s="172"/>
      <c r="CF1039" s="172"/>
      <c r="CG1039" s="172"/>
      <c r="CH1039" s="172"/>
      <c r="CI1039" s="172"/>
      <c r="CJ1039" s="172"/>
      <c r="CK1039" s="172"/>
      <c r="CL1039" s="172"/>
      <c r="CM1039" s="172"/>
      <c r="CN1039" s="172"/>
      <c r="CO1039" s="172"/>
      <c r="CP1039" s="172"/>
      <c r="CQ1039" s="172"/>
      <c r="CR1039" s="172"/>
      <c r="CS1039" s="172"/>
      <c r="CT1039" s="172"/>
      <c r="CU1039" s="172"/>
      <c r="CV1039" s="172"/>
      <c r="CW1039" s="172"/>
      <c r="CX1039" s="172"/>
      <c r="CY1039" s="172"/>
      <c r="CZ1039" s="172"/>
    </row>
    <row r="1040" spans="1:104" ht="11.25" customHeight="1" x14ac:dyDescent="0.25">
      <c r="A1040" s="172"/>
      <c r="B1040" s="172"/>
      <c r="C1040" s="172"/>
      <c r="D1040" s="172"/>
      <c r="E1040" s="116"/>
      <c r="F1040" s="119"/>
      <c r="G1040" s="117"/>
      <c r="H1040" s="116"/>
      <c r="I1040" s="119"/>
      <c r="J1040" s="172"/>
      <c r="K1040" s="166"/>
      <c r="L1040" s="166"/>
      <c r="M1040" s="166"/>
      <c r="N1040" s="166"/>
      <c r="O1040" s="166"/>
      <c r="P1040" s="166"/>
      <c r="Q1040" s="166"/>
      <c r="R1040" s="166"/>
      <c r="S1040" s="172"/>
      <c r="T1040" s="166"/>
      <c r="U1040" s="166"/>
      <c r="V1040" s="166"/>
      <c r="W1040" s="166"/>
      <c r="X1040" s="166"/>
      <c r="Y1040" s="166"/>
      <c r="Z1040" s="166"/>
      <c r="AA1040" s="166"/>
      <c r="AB1040" s="172"/>
      <c r="AC1040" s="172"/>
      <c r="AD1040" s="172"/>
      <c r="AE1040" s="172"/>
      <c r="AF1040" s="172"/>
      <c r="AG1040" s="172"/>
      <c r="AH1040" s="172"/>
      <c r="AI1040" s="172"/>
      <c r="AJ1040" s="172"/>
      <c r="AK1040" s="172"/>
      <c r="AL1040" s="174"/>
      <c r="AM1040" s="172"/>
      <c r="AN1040" s="172"/>
      <c r="AO1040" s="172"/>
      <c r="AP1040" s="172"/>
      <c r="AQ1040" s="172"/>
      <c r="AR1040" s="172"/>
      <c r="AS1040" s="172"/>
      <c r="AT1040" s="172"/>
      <c r="AU1040" s="172"/>
      <c r="AV1040" s="172"/>
      <c r="AW1040" s="172"/>
      <c r="AX1040" s="172"/>
      <c r="AY1040" s="172"/>
      <c r="AZ1040" s="172"/>
      <c r="BA1040" s="172"/>
      <c r="BB1040" s="172"/>
      <c r="BC1040" s="172"/>
      <c r="BD1040" s="172"/>
      <c r="BE1040" s="172"/>
      <c r="BF1040" s="172"/>
      <c r="BG1040" s="172"/>
      <c r="BH1040" s="172"/>
      <c r="BI1040" s="172"/>
      <c r="BJ1040" s="172"/>
      <c r="BK1040" s="172"/>
      <c r="BL1040" s="172"/>
      <c r="BM1040" s="172"/>
      <c r="BN1040" s="172"/>
      <c r="BO1040" s="172"/>
      <c r="BP1040" s="172"/>
      <c r="BQ1040" s="172"/>
      <c r="BR1040" s="172"/>
      <c r="BS1040" s="172"/>
      <c r="BT1040" s="172"/>
      <c r="BU1040" s="172"/>
      <c r="BV1040" s="172"/>
      <c r="BW1040" s="172"/>
      <c r="BX1040" s="172"/>
      <c r="BY1040" s="172"/>
      <c r="BZ1040" s="172"/>
      <c r="CA1040" s="172"/>
      <c r="CB1040" s="172"/>
      <c r="CC1040" s="172"/>
      <c r="CD1040" s="172"/>
      <c r="CE1040" s="172"/>
      <c r="CF1040" s="172"/>
      <c r="CG1040" s="172"/>
      <c r="CH1040" s="172"/>
      <c r="CI1040" s="172"/>
      <c r="CJ1040" s="172"/>
      <c r="CK1040" s="172"/>
      <c r="CL1040" s="172"/>
      <c r="CM1040" s="172"/>
      <c r="CN1040" s="172"/>
      <c r="CO1040" s="172"/>
      <c r="CP1040" s="172"/>
      <c r="CQ1040" s="172"/>
      <c r="CR1040" s="172"/>
      <c r="CS1040" s="172"/>
      <c r="CT1040" s="172"/>
      <c r="CU1040" s="172"/>
      <c r="CV1040" s="172"/>
      <c r="CW1040" s="172"/>
      <c r="CX1040" s="172"/>
      <c r="CY1040" s="172"/>
      <c r="CZ1040" s="172"/>
    </row>
    <row r="1041" spans="1:104" ht="11.25" customHeight="1" x14ac:dyDescent="0.25">
      <c r="A1041" s="172"/>
      <c r="B1041" s="172"/>
      <c r="C1041" s="172"/>
      <c r="D1041" s="172"/>
      <c r="E1041" s="116"/>
      <c r="F1041" s="119"/>
      <c r="G1041" s="117"/>
      <c r="H1041" s="116"/>
      <c r="I1041" s="119"/>
      <c r="J1041" s="172"/>
      <c r="K1041" s="166"/>
      <c r="L1041" s="166"/>
      <c r="M1041" s="166"/>
      <c r="N1041" s="166"/>
      <c r="O1041" s="166"/>
      <c r="P1041" s="166"/>
      <c r="Q1041" s="166"/>
      <c r="R1041" s="166"/>
      <c r="S1041" s="172"/>
      <c r="T1041" s="166"/>
      <c r="U1041" s="166"/>
      <c r="V1041" s="166"/>
      <c r="W1041" s="166"/>
      <c r="X1041" s="166"/>
      <c r="Y1041" s="166"/>
      <c r="Z1041" s="166"/>
      <c r="AA1041" s="166"/>
      <c r="AB1041" s="172"/>
      <c r="AC1041" s="172"/>
      <c r="AD1041" s="172"/>
      <c r="AE1041" s="172"/>
      <c r="AF1041" s="172"/>
      <c r="AG1041" s="172"/>
      <c r="AH1041" s="172"/>
      <c r="AI1041" s="172"/>
      <c r="AJ1041" s="172"/>
      <c r="AK1041" s="172"/>
      <c r="AL1041" s="174"/>
      <c r="AM1041" s="172"/>
      <c r="AN1041" s="172"/>
      <c r="AO1041" s="172"/>
      <c r="AP1041" s="172"/>
      <c r="AQ1041" s="172"/>
      <c r="AR1041" s="172"/>
      <c r="AS1041" s="172"/>
      <c r="AT1041" s="172"/>
      <c r="AU1041" s="172"/>
      <c r="AV1041" s="172"/>
      <c r="AW1041" s="172"/>
      <c r="AX1041" s="172"/>
      <c r="AY1041" s="172"/>
      <c r="AZ1041" s="172"/>
      <c r="BA1041" s="172"/>
      <c r="BB1041" s="172"/>
      <c r="BC1041" s="172"/>
      <c r="BD1041" s="172"/>
      <c r="BE1041" s="172"/>
      <c r="BF1041" s="172"/>
      <c r="BG1041" s="172"/>
      <c r="BH1041" s="172"/>
      <c r="BI1041" s="172"/>
      <c r="BJ1041" s="172"/>
      <c r="BK1041" s="172"/>
      <c r="BL1041" s="172"/>
      <c r="BM1041" s="172"/>
      <c r="BN1041" s="172"/>
      <c r="BO1041" s="172"/>
      <c r="BP1041" s="172"/>
      <c r="BQ1041" s="172"/>
      <c r="BR1041" s="172"/>
      <c r="BS1041" s="172"/>
      <c r="BT1041" s="172"/>
      <c r="BU1041" s="172"/>
      <c r="BV1041" s="172"/>
      <c r="BW1041" s="172"/>
      <c r="BX1041" s="172"/>
      <c r="BY1041" s="172"/>
      <c r="BZ1041" s="172"/>
      <c r="CA1041" s="172"/>
      <c r="CB1041" s="172"/>
      <c r="CC1041" s="172"/>
      <c r="CD1041" s="172"/>
      <c r="CE1041" s="172"/>
      <c r="CF1041" s="172"/>
      <c r="CG1041" s="172"/>
      <c r="CH1041" s="172"/>
      <c r="CI1041" s="172"/>
      <c r="CJ1041" s="172"/>
      <c r="CK1041" s="172"/>
      <c r="CL1041" s="172"/>
      <c r="CM1041" s="172"/>
      <c r="CN1041" s="172"/>
      <c r="CO1041" s="172"/>
      <c r="CP1041" s="172"/>
      <c r="CQ1041" s="172"/>
      <c r="CR1041" s="172"/>
      <c r="CS1041" s="172"/>
      <c r="CT1041" s="172"/>
      <c r="CU1041" s="172"/>
      <c r="CV1041" s="172"/>
      <c r="CW1041" s="172"/>
      <c r="CX1041" s="172"/>
      <c r="CY1041" s="172"/>
      <c r="CZ1041" s="172"/>
    </row>
    <row r="1042" spans="1:104" ht="11.25" customHeight="1" x14ac:dyDescent="0.25">
      <c r="A1042" s="172"/>
      <c r="B1042" s="172"/>
      <c r="C1042" s="172"/>
      <c r="D1042" s="172"/>
      <c r="E1042" s="116"/>
      <c r="F1042" s="119"/>
      <c r="G1042" s="117"/>
      <c r="H1042" s="116"/>
      <c r="I1042" s="119"/>
      <c r="J1042" s="172"/>
      <c r="K1042" s="166"/>
      <c r="L1042" s="166"/>
      <c r="M1042" s="166"/>
      <c r="N1042" s="166"/>
      <c r="O1042" s="166"/>
      <c r="P1042" s="166"/>
      <c r="Q1042" s="166"/>
      <c r="R1042" s="166"/>
      <c r="S1042" s="172"/>
      <c r="T1042" s="166"/>
      <c r="U1042" s="166"/>
      <c r="V1042" s="166"/>
      <c r="W1042" s="166"/>
      <c r="X1042" s="166"/>
      <c r="Y1042" s="166"/>
      <c r="Z1042" s="166"/>
      <c r="AA1042" s="166"/>
      <c r="AB1042" s="172"/>
      <c r="AC1042" s="172"/>
      <c r="AD1042" s="172"/>
      <c r="AE1042" s="172"/>
      <c r="AF1042" s="172"/>
      <c r="AG1042" s="172"/>
      <c r="AH1042" s="172"/>
      <c r="AI1042" s="172"/>
      <c r="AJ1042" s="172"/>
      <c r="AK1042" s="172"/>
      <c r="AL1042" s="174"/>
      <c r="AM1042" s="172"/>
      <c r="AN1042" s="172"/>
      <c r="AO1042" s="172"/>
      <c r="AP1042" s="172"/>
      <c r="AQ1042" s="172"/>
      <c r="AR1042" s="172"/>
      <c r="AS1042" s="172"/>
      <c r="AT1042" s="172"/>
      <c r="AU1042" s="172"/>
      <c r="AV1042" s="172"/>
      <c r="AW1042" s="172"/>
      <c r="AX1042" s="172"/>
      <c r="AY1042" s="172"/>
      <c r="AZ1042" s="172"/>
      <c r="BA1042" s="172"/>
      <c r="BB1042" s="172"/>
      <c r="BC1042" s="172"/>
      <c r="BD1042" s="172"/>
      <c r="BE1042" s="172"/>
      <c r="BF1042" s="172"/>
      <c r="BG1042" s="172"/>
      <c r="BH1042" s="172"/>
      <c r="BI1042" s="172"/>
      <c r="BJ1042" s="172"/>
      <c r="BK1042" s="172"/>
      <c r="BL1042" s="172"/>
      <c r="BM1042" s="172"/>
      <c r="BN1042" s="172"/>
      <c r="BO1042" s="172"/>
      <c r="BP1042" s="172"/>
      <c r="BQ1042" s="172"/>
      <c r="BR1042" s="172"/>
      <c r="BS1042" s="172"/>
      <c r="BT1042" s="172"/>
      <c r="BU1042" s="172"/>
      <c r="BV1042" s="172"/>
      <c r="BW1042" s="172"/>
      <c r="BX1042" s="172"/>
      <c r="BY1042" s="172"/>
      <c r="BZ1042" s="172"/>
      <c r="CA1042" s="172"/>
      <c r="CB1042" s="172"/>
      <c r="CC1042" s="172"/>
      <c r="CD1042" s="172"/>
      <c r="CE1042" s="172"/>
      <c r="CF1042" s="172"/>
      <c r="CG1042" s="172"/>
      <c r="CH1042" s="172"/>
      <c r="CI1042" s="172"/>
      <c r="CJ1042" s="172"/>
      <c r="CK1042" s="172"/>
      <c r="CL1042" s="172"/>
      <c r="CM1042" s="172"/>
      <c r="CN1042" s="172"/>
      <c r="CO1042" s="172"/>
      <c r="CP1042" s="172"/>
      <c r="CQ1042" s="172"/>
      <c r="CR1042" s="172"/>
      <c r="CS1042" s="172"/>
      <c r="CT1042" s="172"/>
      <c r="CU1042" s="172"/>
      <c r="CV1042" s="172"/>
      <c r="CW1042" s="172"/>
      <c r="CX1042" s="172"/>
      <c r="CY1042" s="172"/>
      <c r="CZ1042" s="172"/>
    </row>
    <row r="1043" spans="1:104" ht="11.25" customHeight="1" x14ac:dyDescent="0.25">
      <c r="A1043" s="172"/>
      <c r="B1043" s="172"/>
      <c r="C1043" s="172"/>
      <c r="D1043" s="172"/>
      <c r="E1043" s="116"/>
      <c r="F1043" s="119"/>
      <c r="G1043" s="117"/>
      <c r="H1043" s="116"/>
      <c r="I1043" s="119"/>
      <c r="J1043" s="172"/>
      <c r="K1043" s="166"/>
      <c r="L1043" s="166"/>
      <c r="M1043" s="166"/>
      <c r="N1043" s="166"/>
      <c r="O1043" s="166"/>
      <c r="P1043" s="166"/>
      <c r="Q1043" s="166"/>
      <c r="R1043" s="166"/>
      <c r="S1043" s="172"/>
      <c r="T1043" s="166"/>
      <c r="U1043" s="166"/>
      <c r="V1043" s="166"/>
      <c r="W1043" s="166"/>
      <c r="X1043" s="166"/>
      <c r="Y1043" s="166"/>
      <c r="Z1043" s="166"/>
      <c r="AA1043" s="166"/>
      <c r="AB1043" s="172"/>
      <c r="AC1043" s="172"/>
      <c r="AD1043" s="172"/>
      <c r="AE1043" s="172"/>
      <c r="AF1043" s="172"/>
      <c r="AG1043" s="172"/>
      <c r="AH1043" s="172"/>
      <c r="AI1043" s="172"/>
      <c r="AJ1043" s="172"/>
      <c r="AK1043" s="172"/>
      <c r="AL1043" s="174"/>
      <c r="AM1043" s="172"/>
      <c r="AN1043" s="172"/>
      <c r="AO1043" s="172"/>
      <c r="AP1043" s="172"/>
      <c r="AQ1043" s="172"/>
      <c r="AR1043" s="172"/>
      <c r="AS1043" s="172"/>
      <c r="AT1043" s="172"/>
      <c r="AU1043" s="172"/>
      <c r="AV1043" s="172"/>
      <c r="AW1043" s="172"/>
      <c r="AX1043" s="172"/>
      <c r="AY1043" s="172"/>
      <c r="AZ1043" s="172"/>
      <c r="BA1043" s="172"/>
      <c r="BB1043" s="172"/>
      <c r="BC1043" s="172"/>
      <c r="BD1043" s="172"/>
      <c r="BE1043" s="172"/>
      <c r="BF1043" s="172"/>
      <c r="BG1043" s="172"/>
      <c r="BH1043" s="172"/>
      <c r="BI1043" s="172"/>
      <c r="BJ1043" s="172"/>
      <c r="BK1043" s="172"/>
      <c r="BL1043" s="172"/>
      <c r="BM1043" s="172"/>
      <c r="BN1043" s="172"/>
      <c r="BO1043" s="172"/>
      <c r="BP1043" s="172"/>
      <c r="BQ1043" s="172"/>
      <c r="BR1043" s="172"/>
      <c r="BS1043" s="172"/>
      <c r="BT1043" s="172"/>
      <c r="BU1043" s="172"/>
      <c r="BV1043" s="172"/>
      <c r="BW1043" s="172"/>
      <c r="BX1043" s="172"/>
      <c r="BY1043" s="172"/>
      <c r="BZ1043" s="172"/>
      <c r="CA1043" s="172"/>
      <c r="CB1043" s="172"/>
      <c r="CC1043" s="172"/>
      <c r="CD1043" s="172"/>
      <c r="CE1043" s="172"/>
      <c r="CF1043" s="172"/>
      <c r="CG1043" s="172"/>
      <c r="CH1043" s="172"/>
      <c r="CI1043" s="172"/>
      <c r="CJ1043" s="172"/>
      <c r="CK1043" s="172"/>
      <c r="CL1043" s="172"/>
      <c r="CM1043" s="172"/>
      <c r="CN1043" s="172"/>
      <c r="CO1043" s="172"/>
      <c r="CP1043" s="172"/>
      <c r="CQ1043" s="172"/>
      <c r="CR1043" s="172"/>
      <c r="CS1043" s="172"/>
      <c r="CT1043" s="172"/>
      <c r="CU1043" s="172"/>
      <c r="CV1043" s="172"/>
      <c r="CW1043" s="172"/>
      <c r="CX1043" s="172"/>
      <c r="CY1043" s="172"/>
      <c r="CZ1043" s="172"/>
    </row>
    <row r="1044" spans="1:104" ht="11.25" customHeight="1" x14ac:dyDescent="0.25">
      <c r="A1044" s="172"/>
      <c r="B1044" s="172"/>
      <c r="C1044" s="172"/>
      <c r="D1044" s="172"/>
      <c r="E1044" s="116"/>
      <c r="F1044" s="119"/>
      <c r="G1044" s="117"/>
      <c r="H1044" s="116"/>
      <c r="I1044" s="119"/>
      <c r="J1044" s="172"/>
      <c r="K1044" s="166"/>
      <c r="L1044" s="166"/>
      <c r="M1044" s="166"/>
      <c r="N1044" s="166"/>
      <c r="O1044" s="166"/>
      <c r="P1044" s="166"/>
      <c r="Q1044" s="166"/>
      <c r="R1044" s="166"/>
      <c r="S1044" s="172"/>
      <c r="T1044" s="166"/>
      <c r="U1044" s="166"/>
      <c r="V1044" s="166"/>
      <c r="W1044" s="166"/>
      <c r="X1044" s="166"/>
      <c r="Y1044" s="166"/>
      <c r="Z1044" s="166"/>
      <c r="AA1044" s="166"/>
      <c r="AB1044" s="172"/>
      <c r="AC1044" s="172"/>
      <c r="AD1044" s="172"/>
      <c r="AE1044" s="172"/>
      <c r="AF1044" s="172"/>
      <c r="AG1044" s="172"/>
      <c r="AH1044" s="172"/>
      <c r="AI1044" s="172"/>
      <c r="AJ1044" s="172"/>
      <c r="AK1044" s="172"/>
      <c r="AL1044" s="174"/>
      <c r="AM1044" s="172"/>
      <c r="AN1044" s="172"/>
      <c r="AO1044" s="172"/>
      <c r="AP1044" s="172"/>
      <c r="AQ1044" s="172"/>
      <c r="AR1044" s="172"/>
      <c r="AS1044" s="172"/>
      <c r="AT1044" s="172"/>
      <c r="AU1044" s="172"/>
      <c r="AV1044" s="172"/>
      <c r="AW1044" s="172"/>
      <c r="AX1044" s="172"/>
      <c r="AY1044" s="172"/>
      <c r="AZ1044" s="172"/>
      <c r="BA1044" s="172"/>
      <c r="BB1044" s="172"/>
      <c r="BC1044" s="172"/>
      <c r="BD1044" s="172"/>
      <c r="BE1044" s="172"/>
      <c r="BF1044" s="172"/>
      <c r="BG1044" s="172"/>
      <c r="BH1044" s="172"/>
      <c r="BI1044" s="172"/>
      <c r="BJ1044" s="172"/>
      <c r="BK1044" s="172"/>
      <c r="BL1044" s="172"/>
      <c r="BM1044" s="172"/>
      <c r="BN1044" s="172"/>
      <c r="BO1044" s="172"/>
      <c r="BP1044" s="172"/>
      <c r="BQ1044" s="172"/>
      <c r="BR1044" s="172"/>
      <c r="BS1044" s="172"/>
      <c r="BT1044" s="172"/>
      <c r="BU1044" s="172"/>
      <c r="BV1044" s="172"/>
      <c r="BW1044" s="172"/>
      <c r="BX1044" s="172"/>
      <c r="BY1044" s="172"/>
      <c r="BZ1044" s="172"/>
      <c r="CA1044" s="172"/>
      <c r="CB1044" s="172"/>
      <c r="CC1044" s="172"/>
      <c r="CD1044" s="172"/>
      <c r="CE1044" s="172"/>
      <c r="CF1044" s="172"/>
      <c r="CG1044" s="172"/>
      <c r="CH1044" s="172"/>
      <c r="CI1044" s="172"/>
      <c r="CJ1044" s="172"/>
      <c r="CK1044" s="172"/>
      <c r="CL1044" s="172"/>
      <c r="CM1044" s="172"/>
      <c r="CN1044" s="172"/>
      <c r="CO1044" s="172"/>
      <c r="CP1044" s="172"/>
      <c r="CQ1044" s="172"/>
      <c r="CR1044" s="172"/>
      <c r="CS1044" s="172"/>
      <c r="CT1044" s="172"/>
      <c r="CU1044" s="172"/>
      <c r="CV1044" s="172"/>
      <c r="CW1044" s="172"/>
      <c r="CX1044" s="172"/>
      <c r="CY1044" s="172"/>
      <c r="CZ1044" s="172"/>
    </row>
    <row r="1045" spans="1:104" ht="11.25" customHeight="1" x14ac:dyDescent="0.25">
      <c r="A1045" s="172"/>
      <c r="B1045" s="172"/>
      <c r="C1045" s="172"/>
      <c r="D1045" s="172"/>
      <c r="E1045" s="116"/>
      <c r="F1045" s="119"/>
      <c r="G1045" s="117"/>
      <c r="H1045" s="116"/>
      <c r="I1045" s="119"/>
      <c r="J1045" s="172"/>
      <c r="K1045" s="166"/>
      <c r="L1045" s="166"/>
      <c r="M1045" s="166"/>
      <c r="N1045" s="166"/>
      <c r="O1045" s="166"/>
      <c r="P1045" s="166"/>
      <c r="Q1045" s="166"/>
      <c r="R1045" s="166"/>
      <c r="S1045" s="172"/>
      <c r="T1045" s="166"/>
      <c r="U1045" s="166"/>
      <c r="V1045" s="166"/>
      <c r="W1045" s="166"/>
      <c r="X1045" s="166"/>
      <c r="Y1045" s="166"/>
      <c r="Z1045" s="166"/>
      <c r="AA1045" s="166"/>
      <c r="AB1045" s="172"/>
      <c r="AC1045" s="172"/>
      <c r="AD1045" s="172"/>
      <c r="AE1045" s="172"/>
      <c r="AF1045" s="172"/>
      <c r="AG1045" s="172"/>
      <c r="AH1045" s="172"/>
      <c r="AI1045" s="172"/>
      <c r="AJ1045" s="172"/>
      <c r="AK1045" s="172"/>
      <c r="AL1045" s="174"/>
      <c r="AM1045" s="172"/>
      <c r="AN1045" s="172"/>
      <c r="AO1045" s="172"/>
      <c r="AP1045" s="172"/>
      <c r="AQ1045" s="172"/>
      <c r="AR1045" s="172"/>
      <c r="AS1045" s="172"/>
      <c r="AT1045" s="172"/>
      <c r="AU1045" s="172"/>
      <c r="AV1045" s="172"/>
      <c r="AW1045" s="172"/>
      <c r="AX1045" s="172"/>
      <c r="AY1045" s="172"/>
      <c r="AZ1045" s="172"/>
      <c r="BA1045" s="172"/>
      <c r="BB1045" s="172"/>
      <c r="BC1045" s="172"/>
      <c r="BD1045" s="172"/>
      <c r="BE1045" s="172"/>
      <c r="BF1045" s="172"/>
      <c r="BG1045" s="172"/>
      <c r="BH1045" s="172"/>
      <c r="BI1045" s="172"/>
      <c r="BJ1045" s="172"/>
      <c r="BK1045" s="172"/>
      <c r="BL1045" s="172"/>
      <c r="BM1045" s="172"/>
      <c r="BN1045" s="172"/>
      <c r="BO1045" s="172"/>
      <c r="BP1045" s="172"/>
      <c r="BQ1045" s="172"/>
      <c r="BR1045" s="172"/>
      <c r="BS1045" s="172"/>
      <c r="BT1045" s="172"/>
      <c r="BU1045" s="172"/>
      <c r="BV1045" s="172"/>
      <c r="BW1045" s="172"/>
      <c r="BX1045" s="172"/>
      <c r="BY1045" s="172"/>
      <c r="BZ1045" s="172"/>
      <c r="CA1045" s="172"/>
      <c r="CB1045" s="172"/>
      <c r="CC1045" s="172"/>
      <c r="CD1045" s="172"/>
      <c r="CE1045" s="172"/>
      <c r="CF1045" s="172"/>
      <c r="CG1045" s="172"/>
      <c r="CH1045" s="172"/>
      <c r="CI1045" s="172"/>
      <c r="CJ1045" s="172"/>
      <c r="CK1045" s="172"/>
      <c r="CL1045" s="172"/>
      <c r="CM1045" s="172"/>
      <c r="CN1045" s="172"/>
      <c r="CO1045" s="172"/>
      <c r="CP1045" s="172"/>
      <c r="CQ1045" s="172"/>
      <c r="CR1045" s="172"/>
      <c r="CS1045" s="172"/>
      <c r="CT1045" s="172"/>
      <c r="CU1045" s="172"/>
      <c r="CV1045" s="172"/>
      <c r="CW1045" s="172"/>
      <c r="CX1045" s="172"/>
      <c r="CY1045" s="172"/>
      <c r="CZ1045" s="172"/>
    </row>
    <row r="1046" spans="1:104" ht="11.25" customHeight="1" x14ac:dyDescent="0.25">
      <c r="A1046" s="172"/>
      <c r="B1046" s="172"/>
      <c r="C1046" s="172"/>
      <c r="D1046" s="172"/>
      <c r="E1046" s="116"/>
      <c r="F1046" s="119"/>
      <c r="G1046" s="117"/>
      <c r="H1046" s="116"/>
      <c r="I1046" s="119"/>
      <c r="J1046" s="172"/>
      <c r="K1046" s="166"/>
      <c r="L1046" s="166"/>
      <c r="M1046" s="166"/>
      <c r="N1046" s="166"/>
      <c r="O1046" s="166"/>
      <c r="P1046" s="166"/>
      <c r="Q1046" s="166"/>
      <c r="R1046" s="166"/>
      <c r="S1046" s="172"/>
      <c r="T1046" s="166"/>
      <c r="U1046" s="166"/>
      <c r="V1046" s="166"/>
      <c r="W1046" s="166"/>
      <c r="X1046" s="166"/>
      <c r="Y1046" s="166"/>
      <c r="Z1046" s="166"/>
      <c r="AA1046" s="166"/>
      <c r="AB1046" s="172"/>
      <c r="AC1046" s="172"/>
      <c r="AD1046" s="172"/>
      <c r="AE1046" s="172"/>
      <c r="AF1046" s="172"/>
      <c r="AG1046" s="172"/>
      <c r="AH1046" s="172"/>
      <c r="AI1046" s="172"/>
      <c r="AJ1046" s="172"/>
      <c r="AK1046" s="172"/>
      <c r="AL1046" s="174"/>
      <c r="AM1046" s="172"/>
      <c r="AN1046" s="172"/>
      <c r="AO1046" s="172"/>
      <c r="AP1046" s="172"/>
      <c r="AQ1046" s="172"/>
      <c r="AR1046" s="172"/>
      <c r="AS1046" s="172"/>
      <c r="AT1046" s="172"/>
      <c r="AU1046" s="172"/>
      <c r="AV1046" s="172"/>
      <c r="AW1046" s="172"/>
      <c r="AX1046" s="172"/>
      <c r="AY1046" s="172"/>
      <c r="AZ1046" s="172"/>
      <c r="BA1046" s="172"/>
      <c r="BB1046" s="172"/>
      <c r="BC1046" s="172"/>
      <c r="BD1046" s="172"/>
      <c r="BE1046" s="172"/>
      <c r="BF1046" s="172"/>
      <c r="BG1046" s="172"/>
      <c r="BH1046" s="172"/>
      <c r="BI1046" s="172"/>
      <c r="BJ1046" s="172"/>
      <c r="BK1046" s="172"/>
      <c r="BL1046" s="172"/>
      <c r="BM1046" s="172"/>
      <c r="BN1046" s="172"/>
      <c r="BO1046" s="172"/>
      <c r="BP1046" s="172"/>
      <c r="BQ1046" s="172"/>
      <c r="BR1046" s="172"/>
      <c r="BS1046" s="172"/>
      <c r="BT1046" s="172"/>
      <c r="BU1046" s="172"/>
      <c r="BV1046" s="172"/>
      <c r="BW1046" s="172"/>
      <c r="BX1046" s="172"/>
      <c r="BY1046" s="172"/>
      <c r="BZ1046" s="172"/>
      <c r="CA1046" s="172"/>
      <c r="CB1046" s="172"/>
      <c r="CC1046" s="172"/>
      <c r="CD1046" s="172"/>
      <c r="CE1046" s="172"/>
      <c r="CF1046" s="172"/>
      <c r="CG1046" s="172"/>
      <c r="CH1046" s="172"/>
      <c r="CI1046" s="172"/>
      <c r="CJ1046" s="172"/>
      <c r="CK1046" s="172"/>
      <c r="CL1046" s="172"/>
      <c r="CM1046" s="172"/>
      <c r="CN1046" s="172"/>
      <c r="CO1046" s="172"/>
      <c r="CP1046" s="172"/>
      <c r="CQ1046" s="172"/>
      <c r="CR1046" s="172"/>
      <c r="CS1046" s="172"/>
      <c r="CT1046" s="172"/>
      <c r="CU1046" s="172"/>
      <c r="CV1046" s="172"/>
      <c r="CW1046" s="172"/>
      <c r="CX1046" s="172"/>
      <c r="CY1046" s="172"/>
      <c r="CZ1046" s="172"/>
    </row>
    <row r="1047" spans="1:104" ht="11.25" customHeight="1" x14ac:dyDescent="0.25">
      <c r="A1047" s="172"/>
      <c r="B1047" s="172"/>
      <c r="C1047" s="172"/>
      <c r="D1047" s="172"/>
      <c r="E1047" s="116"/>
      <c r="F1047" s="119"/>
      <c r="G1047" s="117"/>
      <c r="H1047" s="116"/>
      <c r="I1047" s="119"/>
      <c r="J1047" s="172"/>
      <c r="K1047" s="166"/>
      <c r="L1047" s="166"/>
      <c r="M1047" s="166"/>
      <c r="N1047" s="166"/>
      <c r="O1047" s="166"/>
      <c r="P1047" s="166"/>
      <c r="Q1047" s="166"/>
      <c r="R1047" s="166"/>
      <c r="S1047" s="172"/>
      <c r="T1047" s="166"/>
      <c r="U1047" s="166"/>
      <c r="V1047" s="166"/>
      <c r="W1047" s="166"/>
      <c r="X1047" s="166"/>
      <c r="Y1047" s="166"/>
      <c r="Z1047" s="166"/>
      <c r="AA1047" s="166"/>
      <c r="AB1047" s="172"/>
      <c r="AC1047" s="172"/>
      <c r="AD1047" s="172"/>
      <c r="AE1047" s="172"/>
      <c r="AF1047" s="172"/>
      <c r="AG1047" s="172"/>
      <c r="AH1047" s="172"/>
      <c r="AI1047" s="172"/>
      <c r="AJ1047" s="172"/>
      <c r="AK1047" s="172"/>
      <c r="AL1047" s="174"/>
      <c r="AM1047" s="172"/>
      <c r="AN1047" s="172"/>
      <c r="AO1047" s="172"/>
      <c r="AP1047" s="172"/>
      <c r="AQ1047" s="172"/>
      <c r="AR1047" s="172"/>
      <c r="AS1047" s="172"/>
      <c r="AT1047" s="172"/>
      <c r="AU1047" s="172"/>
      <c r="AV1047" s="172"/>
      <c r="AW1047" s="172"/>
      <c r="AX1047" s="172"/>
      <c r="AY1047" s="172"/>
      <c r="AZ1047" s="172"/>
      <c r="BA1047" s="172"/>
      <c r="BB1047" s="172"/>
      <c r="BC1047" s="172"/>
      <c r="BD1047" s="172"/>
      <c r="BE1047" s="172"/>
      <c r="BF1047" s="172"/>
      <c r="BG1047" s="172"/>
      <c r="BH1047" s="172"/>
      <c r="BI1047" s="172"/>
      <c r="BJ1047" s="172"/>
      <c r="BK1047" s="172"/>
      <c r="BL1047" s="172"/>
      <c r="BM1047" s="172"/>
      <c r="BN1047" s="172"/>
      <c r="BO1047" s="172"/>
      <c r="BP1047" s="172"/>
      <c r="BQ1047" s="172"/>
      <c r="BR1047" s="172"/>
      <c r="BS1047" s="172"/>
      <c r="BT1047" s="172"/>
      <c r="BU1047" s="172"/>
      <c r="BV1047" s="172"/>
      <c r="BW1047" s="172"/>
      <c r="BX1047" s="172"/>
      <c r="BY1047" s="172"/>
      <c r="BZ1047" s="172"/>
      <c r="CA1047" s="172"/>
      <c r="CB1047" s="172"/>
      <c r="CC1047" s="172"/>
      <c r="CD1047" s="172"/>
      <c r="CE1047" s="172"/>
      <c r="CF1047" s="172"/>
      <c r="CG1047" s="172"/>
      <c r="CH1047" s="172"/>
      <c r="CI1047" s="172"/>
      <c r="CJ1047" s="172"/>
      <c r="CK1047" s="172"/>
      <c r="CL1047" s="172"/>
      <c r="CM1047" s="172"/>
      <c r="CN1047" s="172"/>
      <c r="CO1047" s="172"/>
      <c r="CP1047" s="172"/>
      <c r="CQ1047" s="172"/>
      <c r="CR1047" s="172"/>
      <c r="CS1047" s="172"/>
      <c r="CT1047" s="172"/>
      <c r="CU1047" s="172"/>
      <c r="CV1047" s="172"/>
      <c r="CW1047" s="172"/>
      <c r="CX1047" s="172"/>
      <c r="CY1047" s="172"/>
      <c r="CZ1047" s="172"/>
    </row>
    <row r="1048" spans="1:104" ht="11.25" customHeight="1" x14ac:dyDescent="0.25">
      <c r="A1048" s="172"/>
      <c r="B1048" s="172"/>
      <c r="C1048" s="172"/>
      <c r="D1048" s="172"/>
      <c r="E1048" s="116"/>
      <c r="F1048" s="119"/>
      <c r="G1048" s="117"/>
      <c r="H1048" s="116"/>
      <c r="I1048" s="119"/>
      <c r="J1048" s="172"/>
      <c r="K1048" s="166"/>
      <c r="L1048" s="166"/>
      <c r="M1048" s="166"/>
      <c r="N1048" s="166"/>
      <c r="O1048" s="166"/>
      <c r="P1048" s="166"/>
      <c r="Q1048" s="166"/>
      <c r="R1048" s="166"/>
      <c r="S1048" s="172"/>
      <c r="T1048" s="166"/>
      <c r="U1048" s="166"/>
      <c r="V1048" s="166"/>
      <c r="W1048" s="166"/>
      <c r="X1048" s="166"/>
      <c r="Y1048" s="166"/>
      <c r="Z1048" s="166"/>
      <c r="AA1048" s="166"/>
      <c r="AB1048" s="172"/>
      <c r="AC1048" s="172"/>
      <c r="AD1048" s="172"/>
      <c r="AE1048" s="172"/>
      <c r="AF1048" s="172"/>
      <c r="AG1048" s="172"/>
      <c r="AH1048" s="172"/>
      <c r="AI1048" s="172"/>
      <c r="AJ1048" s="172"/>
      <c r="AK1048" s="172"/>
      <c r="AL1048" s="174"/>
      <c r="AM1048" s="172"/>
      <c r="AN1048" s="172"/>
      <c r="AO1048" s="172"/>
      <c r="AP1048" s="172"/>
      <c r="AQ1048" s="172"/>
      <c r="AR1048" s="172"/>
      <c r="AS1048" s="172"/>
      <c r="AT1048" s="172"/>
      <c r="AU1048" s="172"/>
      <c r="AV1048" s="172"/>
      <c r="AW1048" s="172"/>
      <c r="AX1048" s="172"/>
      <c r="AY1048" s="172"/>
      <c r="AZ1048" s="172"/>
      <c r="BA1048" s="172"/>
      <c r="BB1048" s="172"/>
      <c r="BC1048" s="172"/>
      <c r="BD1048" s="172"/>
      <c r="BE1048" s="172"/>
      <c r="BF1048" s="172"/>
      <c r="BG1048" s="172"/>
      <c r="BH1048" s="172"/>
      <c r="BI1048" s="172"/>
      <c r="BJ1048" s="172"/>
      <c r="BK1048" s="172"/>
      <c r="BL1048" s="172"/>
      <c r="BM1048" s="172"/>
      <c r="BN1048" s="172"/>
      <c r="BO1048" s="172"/>
      <c r="BP1048" s="172"/>
      <c r="BQ1048" s="172"/>
      <c r="BR1048" s="172"/>
      <c r="BS1048" s="172"/>
      <c r="BT1048" s="172"/>
      <c r="BU1048" s="172"/>
      <c r="BV1048" s="172"/>
      <c r="BW1048" s="172"/>
      <c r="BX1048" s="172"/>
      <c r="BY1048" s="172"/>
      <c r="BZ1048" s="172"/>
      <c r="CA1048" s="172"/>
      <c r="CB1048" s="172"/>
      <c r="CC1048" s="172"/>
      <c r="CD1048" s="172"/>
      <c r="CE1048" s="172"/>
      <c r="CF1048" s="172"/>
      <c r="CG1048" s="172"/>
      <c r="CH1048" s="172"/>
      <c r="CI1048" s="172"/>
      <c r="CJ1048" s="172"/>
      <c r="CK1048" s="172"/>
      <c r="CL1048" s="172"/>
      <c r="CM1048" s="172"/>
      <c r="CN1048" s="172"/>
      <c r="CO1048" s="172"/>
      <c r="CP1048" s="172"/>
      <c r="CQ1048" s="172"/>
      <c r="CR1048" s="172"/>
      <c r="CS1048" s="172"/>
      <c r="CT1048" s="172"/>
      <c r="CU1048" s="172"/>
      <c r="CV1048" s="172"/>
      <c r="CW1048" s="172"/>
      <c r="CX1048" s="172"/>
      <c r="CY1048" s="172"/>
      <c r="CZ1048" s="172"/>
    </row>
    <row r="1049" spans="1:104" ht="11.25" customHeight="1" x14ac:dyDescent="0.25">
      <c r="A1049" s="172"/>
      <c r="B1049" s="172"/>
      <c r="C1049" s="172"/>
      <c r="D1049" s="172"/>
      <c r="E1049" s="116"/>
      <c r="F1049" s="119"/>
      <c r="G1049" s="117"/>
      <c r="H1049" s="116"/>
      <c r="I1049" s="119"/>
      <c r="J1049" s="172"/>
      <c r="K1049" s="166"/>
      <c r="L1049" s="166"/>
      <c r="M1049" s="166"/>
      <c r="N1049" s="166"/>
      <c r="O1049" s="166"/>
      <c r="P1049" s="166"/>
      <c r="Q1049" s="166"/>
      <c r="R1049" s="166"/>
      <c r="S1049" s="172"/>
      <c r="T1049" s="166"/>
      <c r="U1049" s="166"/>
      <c r="V1049" s="166"/>
      <c r="W1049" s="166"/>
      <c r="X1049" s="166"/>
      <c r="Y1049" s="166"/>
      <c r="Z1049" s="166"/>
      <c r="AA1049" s="166"/>
      <c r="AB1049" s="172"/>
      <c r="AC1049" s="172"/>
      <c r="AD1049" s="172"/>
      <c r="AE1049" s="172"/>
      <c r="AF1049" s="172"/>
      <c r="AG1049" s="172"/>
      <c r="AH1049" s="172"/>
      <c r="AI1049" s="172"/>
      <c r="AJ1049" s="172"/>
      <c r="AK1049" s="172"/>
      <c r="AL1049" s="174"/>
      <c r="AM1049" s="172"/>
      <c r="AN1049" s="172"/>
      <c r="AO1049" s="172"/>
      <c r="AP1049" s="172"/>
      <c r="AQ1049" s="172"/>
      <c r="AR1049" s="172"/>
      <c r="AS1049" s="172"/>
      <c r="AT1049" s="172"/>
      <c r="AU1049" s="172"/>
      <c r="AV1049" s="172"/>
      <c r="AW1049" s="172"/>
      <c r="AX1049" s="172"/>
      <c r="AY1049" s="172"/>
      <c r="AZ1049" s="172"/>
      <c r="BA1049" s="172"/>
      <c r="BB1049" s="172"/>
      <c r="BC1049" s="172"/>
      <c r="BD1049" s="172"/>
      <c r="BE1049" s="172"/>
      <c r="BF1049" s="172"/>
      <c r="BG1049" s="172"/>
      <c r="BH1049" s="172"/>
      <c r="BI1049" s="172"/>
      <c r="BJ1049" s="172"/>
      <c r="BK1049" s="172"/>
      <c r="BL1049" s="172"/>
      <c r="BM1049" s="172"/>
      <c r="BN1049" s="172"/>
      <c r="BO1049" s="172"/>
      <c r="BP1049" s="172"/>
      <c r="BQ1049" s="172"/>
      <c r="BR1049" s="172"/>
      <c r="BS1049" s="172"/>
      <c r="BT1049" s="172"/>
      <c r="BU1049" s="172"/>
      <c r="BV1049" s="172"/>
      <c r="BW1049" s="172"/>
      <c r="BX1049" s="172"/>
      <c r="BY1049" s="172"/>
      <c r="BZ1049" s="172"/>
      <c r="CA1049" s="172"/>
      <c r="CB1049" s="172"/>
      <c r="CC1049" s="172"/>
      <c r="CD1049" s="172"/>
      <c r="CE1049" s="172"/>
      <c r="CF1049" s="172"/>
      <c r="CG1049" s="172"/>
      <c r="CH1049" s="172"/>
      <c r="CI1049" s="172"/>
      <c r="CJ1049" s="172"/>
      <c r="CK1049" s="172"/>
      <c r="CL1049" s="172"/>
      <c r="CM1049" s="172"/>
      <c r="CN1049" s="172"/>
      <c r="CO1049" s="172"/>
      <c r="CP1049" s="172"/>
      <c r="CQ1049" s="172"/>
      <c r="CR1049" s="172"/>
      <c r="CS1049" s="172"/>
      <c r="CT1049" s="172"/>
      <c r="CU1049" s="172"/>
      <c r="CV1049" s="172"/>
      <c r="CW1049" s="172"/>
      <c r="CX1049" s="172"/>
      <c r="CY1049" s="172"/>
      <c r="CZ1049" s="172"/>
    </row>
    <row r="1050" spans="1:104" ht="11.25" customHeight="1" x14ac:dyDescent="0.25">
      <c r="A1050" s="172"/>
      <c r="B1050" s="172"/>
      <c r="C1050" s="172"/>
      <c r="D1050" s="172"/>
      <c r="E1050" s="116"/>
      <c r="F1050" s="119"/>
      <c r="G1050" s="117"/>
      <c r="H1050" s="116"/>
      <c r="I1050" s="119"/>
      <c r="J1050" s="172"/>
      <c r="K1050" s="166"/>
      <c r="L1050" s="166"/>
      <c r="M1050" s="166"/>
      <c r="N1050" s="166"/>
      <c r="O1050" s="166"/>
      <c r="P1050" s="166"/>
      <c r="Q1050" s="166"/>
      <c r="R1050" s="166"/>
      <c r="S1050" s="172"/>
      <c r="T1050" s="166"/>
      <c r="U1050" s="166"/>
      <c r="V1050" s="166"/>
      <c r="W1050" s="166"/>
      <c r="X1050" s="166"/>
      <c r="Y1050" s="166"/>
      <c r="Z1050" s="166"/>
      <c r="AA1050" s="166"/>
      <c r="AB1050" s="172"/>
      <c r="AC1050" s="172"/>
      <c r="AD1050" s="172"/>
      <c r="AE1050" s="172"/>
      <c r="AF1050" s="172"/>
      <c r="AG1050" s="172"/>
      <c r="AH1050" s="172"/>
      <c r="AI1050" s="172"/>
      <c r="AJ1050" s="172"/>
      <c r="AK1050" s="172"/>
      <c r="AL1050" s="174"/>
      <c r="AM1050" s="172"/>
      <c r="AN1050" s="172"/>
      <c r="AO1050" s="172"/>
      <c r="AP1050" s="172"/>
      <c r="AQ1050" s="172"/>
      <c r="AR1050" s="172"/>
      <c r="AS1050" s="172"/>
      <c r="AT1050" s="172"/>
      <c r="AU1050" s="172"/>
      <c r="AV1050" s="172"/>
      <c r="AW1050" s="172"/>
      <c r="AX1050" s="172"/>
      <c r="AY1050" s="172"/>
      <c r="AZ1050" s="172"/>
      <c r="BA1050" s="172"/>
      <c r="BB1050" s="172"/>
      <c r="BC1050" s="172"/>
      <c r="BD1050" s="172"/>
      <c r="BE1050" s="172"/>
      <c r="BF1050" s="172"/>
      <c r="BG1050" s="172"/>
      <c r="BH1050" s="172"/>
      <c r="BI1050" s="172"/>
      <c r="BJ1050" s="172"/>
      <c r="BK1050" s="172"/>
      <c r="BL1050" s="172"/>
      <c r="BM1050" s="172"/>
      <c r="BN1050" s="172"/>
      <c r="BO1050" s="172"/>
      <c r="BP1050" s="172"/>
      <c r="BQ1050" s="172"/>
      <c r="BR1050" s="172"/>
      <c r="BS1050" s="172"/>
      <c r="BT1050" s="172"/>
      <c r="BU1050" s="172"/>
      <c r="BV1050" s="172"/>
      <c r="BW1050" s="172"/>
      <c r="BX1050" s="172"/>
      <c r="BY1050" s="172"/>
      <c r="BZ1050" s="172"/>
      <c r="CA1050" s="172"/>
      <c r="CB1050" s="172"/>
      <c r="CC1050" s="172"/>
      <c r="CD1050" s="172"/>
      <c r="CE1050" s="172"/>
      <c r="CF1050" s="172"/>
      <c r="CG1050" s="172"/>
      <c r="CH1050" s="172"/>
      <c r="CI1050" s="172"/>
      <c r="CJ1050" s="172"/>
      <c r="CK1050" s="172"/>
      <c r="CL1050" s="172"/>
      <c r="CM1050" s="172"/>
      <c r="CN1050" s="172"/>
      <c r="CO1050" s="172"/>
      <c r="CP1050" s="172"/>
      <c r="CQ1050" s="172"/>
      <c r="CR1050" s="172"/>
      <c r="CS1050" s="172"/>
      <c r="CT1050" s="172"/>
      <c r="CU1050" s="172"/>
      <c r="CV1050" s="172"/>
      <c r="CW1050" s="172"/>
      <c r="CX1050" s="172"/>
      <c r="CY1050" s="172"/>
      <c r="CZ1050" s="172"/>
    </row>
    <row r="1051" spans="1:104" ht="11.25" customHeight="1" x14ac:dyDescent="0.25">
      <c r="A1051" s="172"/>
      <c r="B1051" s="172"/>
      <c r="C1051" s="172"/>
      <c r="D1051" s="172"/>
      <c r="E1051" s="116"/>
      <c r="F1051" s="119"/>
      <c r="G1051" s="117"/>
      <c r="H1051" s="116"/>
      <c r="I1051" s="119"/>
      <c r="J1051" s="172"/>
      <c r="K1051" s="166"/>
      <c r="L1051" s="166"/>
      <c r="M1051" s="166"/>
      <c r="N1051" s="166"/>
      <c r="O1051" s="166"/>
      <c r="P1051" s="166"/>
      <c r="Q1051" s="166"/>
      <c r="R1051" s="166"/>
      <c r="S1051" s="172"/>
      <c r="T1051" s="166"/>
      <c r="U1051" s="166"/>
      <c r="V1051" s="166"/>
      <c r="W1051" s="166"/>
      <c r="X1051" s="166"/>
      <c r="Y1051" s="166"/>
      <c r="Z1051" s="166"/>
      <c r="AA1051" s="166"/>
      <c r="AB1051" s="172"/>
      <c r="AC1051" s="172"/>
      <c r="AD1051" s="172"/>
      <c r="AE1051" s="172"/>
      <c r="AF1051" s="172"/>
      <c r="AG1051" s="172"/>
      <c r="AH1051" s="172"/>
      <c r="AI1051" s="172"/>
      <c r="AJ1051" s="172"/>
      <c r="AK1051" s="172"/>
      <c r="AL1051" s="174"/>
      <c r="AM1051" s="172"/>
      <c r="AN1051" s="172"/>
      <c r="AO1051" s="172"/>
      <c r="AP1051" s="172"/>
      <c r="AQ1051" s="172"/>
      <c r="AR1051" s="172"/>
      <c r="AS1051" s="172"/>
      <c r="AT1051" s="172"/>
      <c r="AU1051" s="172"/>
      <c r="AV1051" s="172"/>
      <c r="AW1051" s="172"/>
      <c r="AX1051" s="172"/>
      <c r="AY1051" s="172"/>
      <c r="AZ1051" s="172"/>
      <c r="BA1051" s="172"/>
      <c r="BB1051" s="172"/>
      <c r="BC1051" s="172"/>
      <c r="BD1051" s="172"/>
      <c r="BE1051" s="172"/>
      <c r="BF1051" s="172"/>
      <c r="BG1051" s="172"/>
      <c r="BH1051" s="172"/>
      <c r="BI1051" s="172"/>
      <c r="BJ1051" s="172"/>
      <c r="BK1051" s="172"/>
      <c r="BL1051" s="172"/>
      <c r="BM1051" s="172"/>
      <c r="BN1051" s="172"/>
      <c r="BO1051" s="172"/>
      <c r="BP1051" s="172"/>
      <c r="BQ1051" s="172"/>
      <c r="BR1051" s="172"/>
      <c r="BS1051" s="172"/>
      <c r="BT1051" s="172"/>
      <c r="BU1051" s="172"/>
      <c r="BV1051" s="172"/>
      <c r="BW1051" s="172"/>
      <c r="BX1051" s="172"/>
      <c r="BY1051" s="172"/>
      <c r="BZ1051" s="172"/>
      <c r="CA1051" s="172"/>
      <c r="CB1051" s="172"/>
      <c r="CC1051" s="172"/>
      <c r="CD1051" s="172"/>
      <c r="CE1051" s="172"/>
      <c r="CF1051" s="172"/>
      <c r="CG1051" s="172"/>
      <c r="CH1051" s="172"/>
      <c r="CI1051" s="172"/>
      <c r="CJ1051" s="172"/>
      <c r="CK1051" s="172"/>
      <c r="CL1051" s="172"/>
      <c r="CM1051" s="172"/>
      <c r="CN1051" s="172"/>
      <c r="CO1051" s="172"/>
      <c r="CP1051" s="172"/>
      <c r="CQ1051" s="172"/>
      <c r="CR1051" s="172"/>
      <c r="CS1051" s="172"/>
      <c r="CT1051" s="172"/>
      <c r="CU1051" s="172"/>
      <c r="CV1051" s="172"/>
      <c r="CW1051" s="172"/>
      <c r="CX1051" s="172"/>
      <c r="CY1051" s="172"/>
      <c r="CZ1051" s="172"/>
    </row>
    <row r="1052" spans="1:104" ht="11.25" customHeight="1" x14ac:dyDescent="0.25">
      <c r="A1052" s="172"/>
      <c r="B1052" s="172"/>
      <c r="C1052" s="172"/>
      <c r="D1052" s="172"/>
      <c r="E1052" s="116"/>
      <c r="F1052" s="119"/>
      <c r="G1052" s="117"/>
      <c r="H1052" s="116"/>
      <c r="I1052" s="119"/>
      <c r="J1052" s="172"/>
      <c r="K1052" s="166"/>
      <c r="L1052" s="166"/>
      <c r="M1052" s="166"/>
      <c r="N1052" s="166"/>
      <c r="O1052" s="166"/>
      <c r="P1052" s="166"/>
      <c r="Q1052" s="166"/>
      <c r="R1052" s="166"/>
      <c r="S1052" s="172"/>
      <c r="T1052" s="166"/>
      <c r="U1052" s="166"/>
      <c r="V1052" s="166"/>
      <c r="W1052" s="166"/>
      <c r="X1052" s="166"/>
      <c r="Y1052" s="166"/>
      <c r="Z1052" s="166"/>
      <c r="AA1052" s="166"/>
      <c r="AB1052" s="172"/>
      <c r="AC1052" s="172"/>
      <c r="AD1052" s="172"/>
      <c r="AE1052" s="172"/>
      <c r="AF1052" s="172"/>
      <c r="AG1052" s="172"/>
      <c r="AH1052" s="172"/>
      <c r="AI1052" s="172"/>
      <c r="AJ1052" s="172"/>
      <c r="AK1052" s="172"/>
      <c r="AL1052" s="174"/>
      <c r="AM1052" s="172"/>
      <c r="AN1052" s="172"/>
      <c r="AO1052" s="172"/>
      <c r="AP1052" s="172"/>
      <c r="AQ1052" s="172"/>
      <c r="AR1052" s="172"/>
      <c r="AS1052" s="172"/>
      <c r="AT1052" s="172"/>
      <c r="AU1052" s="172"/>
      <c r="AV1052" s="172"/>
      <c r="AW1052" s="172"/>
      <c r="AX1052" s="172"/>
      <c r="AY1052" s="172"/>
      <c r="AZ1052" s="172"/>
      <c r="BA1052" s="172"/>
      <c r="BB1052" s="172"/>
      <c r="BC1052" s="172"/>
      <c r="BD1052" s="172"/>
      <c r="BE1052" s="172"/>
      <c r="BF1052" s="172"/>
      <c r="BG1052" s="172"/>
      <c r="BH1052" s="172"/>
      <c r="BI1052" s="172"/>
      <c r="BJ1052" s="172"/>
      <c r="BK1052" s="172"/>
      <c r="BL1052" s="172"/>
      <c r="BM1052" s="172"/>
      <c r="BN1052" s="172"/>
      <c r="BO1052" s="172"/>
      <c r="BP1052" s="172"/>
      <c r="BQ1052" s="172"/>
      <c r="BR1052" s="172"/>
      <c r="BS1052" s="172"/>
      <c r="BT1052" s="172"/>
      <c r="BU1052" s="172"/>
      <c r="BV1052" s="172"/>
      <c r="BW1052" s="172"/>
      <c r="BX1052" s="172"/>
      <c r="BY1052" s="172"/>
      <c r="BZ1052" s="172"/>
      <c r="CA1052" s="172"/>
      <c r="CB1052" s="172"/>
      <c r="CC1052" s="172"/>
      <c r="CD1052" s="172"/>
      <c r="CE1052" s="172"/>
      <c r="CF1052" s="172"/>
      <c r="CG1052" s="172"/>
      <c r="CH1052" s="172"/>
      <c r="CI1052" s="172"/>
      <c r="CJ1052" s="172"/>
      <c r="CK1052" s="172"/>
      <c r="CL1052" s="172"/>
      <c r="CM1052" s="172"/>
      <c r="CN1052" s="172"/>
      <c r="CO1052" s="172"/>
      <c r="CP1052" s="172"/>
      <c r="CQ1052" s="172"/>
      <c r="CR1052" s="172"/>
      <c r="CS1052" s="172"/>
      <c r="CT1052" s="172"/>
      <c r="CU1052" s="172"/>
      <c r="CV1052" s="172"/>
      <c r="CW1052" s="172"/>
      <c r="CX1052" s="172"/>
      <c r="CY1052" s="172"/>
      <c r="CZ1052" s="172"/>
    </row>
    <row r="1053" spans="1:104" ht="11.25" customHeight="1" x14ac:dyDescent="0.25">
      <c r="A1053" s="172"/>
      <c r="B1053" s="172"/>
      <c r="C1053" s="172"/>
      <c r="D1053" s="172"/>
      <c r="E1053" s="116"/>
      <c r="F1053" s="119"/>
      <c r="G1053" s="117"/>
      <c r="H1053" s="116"/>
      <c r="I1053" s="119"/>
      <c r="J1053" s="172"/>
      <c r="K1053" s="166"/>
      <c r="L1053" s="166"/>
      <c r="M1053" s="166"/>
      <c r="N1053" s="166"/>
      <c r="O1053" s="166"/>
      <c r="P1053" s="166"/>
      <c r="Q1053" s="166"/>
      <c r="R1053" s="166"/>
      <c r="S1053" s="172"/>
      <c r="T1053" s="166"/>
      <c r="U1053" s="166"/>
      <c r="V1053" s="166"/>
      <c r="W1053" s="166"/>
      <c r="X1053" s="166"/>
      <c r="Y1053" s="166"/>
      <c r="Z1053" s="166"/>
      <c r="AA1053" s="166"/>
      <c r="AB1053" s="172"/>
      <c r="AC1053" s="172"/>
      <c r="AD1053" s="172"/>
      <c r="AE1053" s="172"/>
      <c r="AF1053" s="172"/>
      <c r="AG1053" s="172"/>
      <c r="AH1053" s="172"/>
      <c r="AI1053" s="172"/>
      <c r="AJ1053" s="172"/>
      <c r="AK1053" s="172"/>
      <c r="AL1053" s="174"/>
      <c r="AM1053" s="172"/>
      <c r="AN1053" s="172"/>
      <c r="AO1053" s="172"/>
      <c r="AP1053" s="172"/>
      <c r="AQ1053" s="172"/>
      <c r="AR1053" s="172"/>
      <c r="AS1053" s="172"/>
      <c r="AT1053" s="172"/>
      <c r="AU1053" s="172"/>
      <c r="AV1053" s="172"/>
      <c r="AW1053" s="172"/>
      <c r="AX1053" s="172"/>
      <c r="AY1053" s="172"/>
      <c r="AZ1053" s="172"/>
      <c r="BA1053" s="172"/>
      <c r="BB1053" s="172"/>
      <c r="BC1053" s="172"/>
      <c r="BD1053" s="172"/>
      <c r="BE1053" s="172"/>
      <c r="BF1053" s="172"/>
      <c r="BG1053" s="172"/>
      <c r="BH1053" s="172"/>
      <c r="BI1053" s="172"/>
      <c r="BJ1053" s="172"/>
      <c r="BK1053" s="172"/>
      <c r="BL1053" s="172"/>
      <c r="BM1053" s="172"/>
      <c r="BN1053" s="172"/>
      <c r="BO1053" s="172"/>
      <c r="BP1053" s="172"/>
      <c r="BQ1053" s="172"/>
      <c r="BR1053" s="172"/>
      <c r="BS1053" s="172"/>
      <c r="BT1053" s="172"/>
      <c r="BU1053" s="172"/>
      <c r="BV1053" s="172"/>
      <c r="BW1053" s="172"/>
      <c r="BX1053" s="172"/>
      <c r="BY1053" s="172"/>
      <c r="BZ1053" s="172"/>
      <c r="CA1053" s="172"/>
      <c r="CB1053" s="172"/>
      <c r="CC1053" s="172"/>
      <c r="CD1053" s="172"/>
      <c r="CE1053" s="172"/>
      <c r="CF1053" s="172"/>
      <c r="CG1053" s="172"/>
      <c r="CH1053" s="172"/>
      <c r="CI1053" s="172"/>
      <c r="CJ1053" s="172"/>
      <c r="CK1053" s="172"/>
      <c r="CL1053" s="172"/>
      <c r="CM1053" s="172"/>
      <c r="CN1053" s="172"/>
      <c r="CO1053" s="172"/>
      <c r="CP1053" s="172"/>
      <c r="CQ1053" s="172"/>
      <c r="CR1053" s="172"/>
      <c r="CS1053" s="172"/>
      <c r="CT1053" s="172"/>
      <c r="CU1053" s="172"/>
      <c r="CV1053" s="172"/>
      <c r="CW1053" s="172"/>
      <c r="CX1053" s="172"/>
      <c r="CY1053" s="172"/>
      <c r="CZ1053" s="172"/>
    </row>
    <row r="1054" spans="1:104" ht="11.25" customHeight="1" x14ac:dyDescent="0.25">
      <c r="A1054" s="172"/>
      <c r="B1054" s="172"/>
      <c r="C1054" s="172"/>
      <c r="D1054" s="172"/>
      <c r="E1054" s="116"/>
      <c r="F1054" s="119"/>
      <c r="G1054" s="117"/>
      <c r="H1054" s="116"/>
      <c r="I1054" s="119"/>
      <c r="J1054" s="172"/>
      <c r="K1054" s="166"/>
      <c r="L1054" s="166"/>
      <c r="M1054" s="166"/>
      <c r="N1054" s="166"/>
      <c r="O1054" s="166"/>
      <c r="P1054" s="166"/>
      <c r="Q1054" s="166"/>
      <c r="R1054" s="166"/>
      <c r="S1054" s="172"/>
      <c r="T1054" s="166"/>
      <c r="U1054" s="166"/>
      <c r="V1054" s="166"/>
      <c r="W1054" s="166"/>
      <c r="X1054" s="166"/>
      <c r="Y1054" s="166"/>
      <c r="Z1054" s="166"/>
      <c r="AA1054" s="166"/>
      <c r="AB1054" s="172"/>
      <c r="AC1054" s="172"/>
      <c r="AD1054" s="172"/>
      <c r="AE1054" s="172"/>
      <c r="AF1054" s="172"/>
      <c r="AG1054" s="172"/>
      <c r="AH1054" s="172"/>
      <c r="AI1054" s="172"/>
      <c r="AJ1054" s="172"/>
      <c r="AK1054" s="172"/>
      <c r="AL1054" s="174"/>
      <c r="AM1054" s="172"/>
      <c r="AN1054" s="172"/>
      <c r="AO1054" s="172"/>
      <c r="AP1054" s="172"/>
      <c r="AQ1054" s="172"/>
      <c r="AR1054" s="172"/>
      <c r="AS1054" s="172"/>
      <c r="AT1054" s="172"/>
      <c r="AU1054" s="172"/>
      <c r="AV1054" s="172"/>
      <c r="AW1054" s="172"/>
      <c r="AX1054" s="172"/>
      <c r="AY1054" s="172"/>
      <c r="AZ1054" s="172"/>
      <c r="BA1054" s="172"/>
      <c r="BB1054" s="172"/>
      <c r="BC1054" s="172"/>
      <c r="BD1054" s="172"/>
      <c r="BE1054" s="172"/>
      <c r="BF1054" s="172"/>
      <c r="BG1054" s="172"/>
      <c r="BH1054" s="172"/>
      <c r="BI1054" s="172"/>
      <c r="BJ1054" s="172"/>
      <c r="BK1054" s="172"/>
      <c r="BL1054" s="172"/>
      <c r="BM1054" s="172"/>
      <c r="BN1054" s="172"/>
      <c r="BO1054" s="172"/>
      <c r="BP1054" s="172"/>
      <c r="BQ1054" s="172"/>
      <c r="BR1054" s="172"/>
      <c r="BS1054" s="172"/>
      <c r="BT1054" s="172"/>
      <c r="BU1054" s="172"/>
      <c r="BV1054" s="172"/>
      <c r="BW1054" s="172"/>
      <c r="BX1054" s="172"/>
      <c r="BY1054" s="172"/>
      <c r="BZ1054" s="172"/>
      <c r="CA1054" s="172"/>
      <c r="CB1054" s="172"/>
      <c r="CC1054" s="172"/>
      <c r="CD1054" s="172"/>
      <c r="CE1054" s="172"/>
      <c r="CF1054" s="172"/>
      <c r="CG1054" s="172"/>
      <c r="CH1054" s="172"/>
      <c r="CI1054" s="172"/>
      <c r="CJ1054" s="172"/>
      <c r="CK1054" s="172"/>
      <c r="CL1054" s="172"/>
      <c r="CM1054" s="172"/>
      <c r="CN1054" s="172"/>
      <c r="CO1054" s="172"/>
      <c r="CP1054" s="172"/>
      <c r="CQ1054" s="172"/>
      <c r="CR1054" s="172"/>
      <c r="CS1054" s="172"/>
      <c r="CT1054" s="172"/>
      <c r="CU1054" s="172"/>
      <c r="CV1054" s="172"/>
      <c r="CW1054" s="172"/>
      <c r="CX1054" s="172"/>
      <c r="CY1054" s="172"/>
      <c r="CZ1054" s="172"/>
    </row>
    <row r="1055" spans="1:104" ht="11.25" customHeight="1" x14ac:dyDescent="0.25">
      <c r="A1055" s="172"/>
      <c r="B1055" s="172"/>
      <c r="C1055" s="172"/>
      <c r="D1055" s="172"/>
      <c r="E1055" s="116"/>
      <c r="F1055" s="119"/>
      <c r="G1055" s="117"/>
      <c r="H1055" s="116"/>
      <c r="I1055" s="119"/>
      <c r="J1055" s="172"/>
      <c r="K1055" s="166"/>
      <c r="L1055" s="166"/>
      <c r="M1055" s="166"/>
      <c r="N1055" s="166"/>
      <c r="O1055" s="166"/>
      <c r="P1055" s="166"/>
      <c r="Q1055" s="166"/>
      <c r="R1055" s="166"/>
      <c r="S1055" s="172"/>
      <c r="T1055" s="166"/>
      <c r="U1055" s="166"/>
      <c r="V1055" s="166"/>
      <c r="W1055" s="166"/>
      <c r="X1055" s="166"/>
      <c r="Y1055" s="166"/>
      <c r="Z1055" s="166"/>
      <c r="AA1055" s="166"/>
      <c r="AB1055" s="172"/>
      <c r="AC1055" s="172"/>
      <c r="AD1055" s="172"/>
      <c r="AE1055" s="172"/>
      <c r="AF1055" s="172"/>
      <c r="AG1055" s="172"/>
      <c r="AH1055" s="172"/>
      <c r="AI1055" s="172"/>
      <c r="AJ1055" s="172"/>
      <c r="AK1055" s="172"/>
      <c r="AL1055" s="174"/>
      <c r="AM1055" s="172"/>
      <c r="AN1055" s="172"/>
      <c r="AO1055" s="172"/>
      <c r="AP1055" s="172"/>
      <c r="AQ1055" s="172"/>
      <c r="AR1055" s="172"/>
      <c r="AS1055" s="172"/>
      <c r="AT1055" s="172"/>
      <c r="AU1055" s="172"/>
      <c r="AV1055" s="172"/>
      <c r="AW1055" s="172"/>
      <c r="AX1055" s="172"/>
      <c r="AY1055" s="172"/>
      <c r="AZ1055" s="172"/>
      <c r="BA1055" s="172"/>
      <c r="BB1055" s="172"/>
      <c r="BC1055" s="172"/>
      <c r="BD1055" s="172"/>
      <c r="BE1055" s="172"/>
      <c r="BF1055" s="172"/>
      <c r="BG1055" s="172"/>
      <c r="BH1055" s="172"/>
      <c r="BI1055" s="172"/>
      <c r="BJ1055" s="172"/>
      <c r="BK1055" s="172"/>
      <c r="BL1055" s="172"/>
      <c r="BM1055" s="172"/>
      <c r="BN1055" s="172"/>
      <c r="BO1055" s="172"/>
      <c r="BP1055" s="172"/>
      <c r="BQ1055" s="172"/>
      <c r="BR1055" s="172"/>
      <c r="BS1055" s="172"/>
      <c r="BT1055" s="172"/>
      <c r="BU1055" s="172"/>
      <c r="BV1055" s="172"/>
      <c r="BW1055" s="172"/>
      <c r="BX1055" s="172"/>
      <c r="BY1055" s="172"/>
      <c r="BZ1055" s="172"/>
      <c r="CA1055" s="172"/>
      <c r="CB1055" s="172"/>
      <c r="CC1055" s="172"/>
      <c r="CD1055" s="172"/>
      <c r="CE1055" s="172"/>
      <c r="CF1055" s="172"/>
      <c r="CG1055" s="172"/>
      <c r="CH1055" s="172"/>
      <c r="CI1055" s="172"/>
      <c r="CJ1055" s="172"/>
      <c r="CK1055" s="172"/>
      <c r="CL1055" s="172"/>
      <c r="CM1055" s="172"/>
      <c r="CN1055" s="172"/>
      <c r="CO1055" s="172"/>
      <c r="CP1055" s="172"/>
      <c r="CQ1055" s="172"/>
      <c r="CR1055" s="172"/>
      <c r="CS1055" s="172"/>
      <c r="CT1055" s="172"/>
      <c r="CU1055" s="172"/>
      <c r="CV1055" s="172"/>
      <c r="CW1055" s="172"/>
      <c r="CX1055" s="172"/>
      <c r="CY1055" s="172"/>
      <c r="CZ1055" s="172"/>
    </row>
    <row r="1056" spans="1:104" ht="11.25" customHeight="1" x14ac:dyDescent="0.25">
      <c r="A1056" s="172"/>
      <c r="B1056" s="172"/>
      <c r="C1056" s="172"/>
      <c r="D1056" s="172"/>
      <c r="E1056" s="116"/>
      <c r="F1056" s="119"/>
      <c r="G1056" s="117"/>
      <c r="H1056" s="116"/>
      <c r="I1056" s="119"/>
      <c r="J1056" s="172"/>
      <c r="K1056" s="166"/>
      <c r="L1056" s="166"/>
      <c r="M1056" s="166"/>
      <c r="N1056" s="166"/>
      <c r="O1056" s="166"/>
      <c r="P1056" s="166"/>
      <c r="Q1056" s="166"/>
      <c r="R1056" s="166"/>
      <c r="S1056" s="172"/>
      <c r="T1056" s="166"/>
      <c r="U1056" s="166"/>
      <c r="V1056" s="166"/>
      <c r="W1056" s="166"/>
      <c r="X1056" s="166"/>
      <c r="Y1056" s="166"/>
      <c r="Z1056" s="166"/>
      <c r="AA1056" s="166"/>
      <c r="AB1056" s="172"/>
      <c r="AC1056" s="172"/>
      <c r="AD1056" s="172"/>
      <c r="AE1056" s="172"/>
      <c r="AF1056" s="172"/>
      <c r="AG1056" s="172"/>
      <c r="AH1056" s="172"/>
      <c r="AI1056" s="172"/>
      <c r="AJ1056" s="172"/>
      <c r="AK1056" s="172"/>
      <c r="AL1056" s="174"/>
      <c r="AM1056" s="172"/>
      <c r="AN1056" s="172"/>
      <c r="AO1056" s="172"/>
      <c r="AP1056" s="172"/>
      <c r="AQ1056" s="172"/>
      <c r="AR1056" s="172"/>
      <c r="AS1056" s="172"/>
      <c r="AT1056" s="172"/>
      <c r="AU1056" s="172"/>
      <c r="AV1056" s="172"/>
      <c r="AW1056" s="172"/>
      <c r="AX1056" s="172"/>
      <c r="AY1056" s="172"/>
      <c r="AZ1056" s="172"/>
      <c r="BA1056" s="172"/>
      <c r="BB1056" s="172"/>
      <c r="BC1056" s="172"/>
      <c r="BD1056" s="172"/>
      <c r="BE1056" s="172"/>
      <c r="BF1056" s="172"/>
      <c r="BG1056" s="172"/>
      <c r="BH1056" s="172"/>
      <c r="BI1056" s="172"/>
      <c r="BJ1056" s="172"/>
      <c r="BK1056" s="172"/>
      <c r="BL1056" s="172"/>
      <c r="BM1056" s="172"/>
      <c r="BN1056" s="172"/>
      <c r="BO1056" s="172"/>
      <c r="BP1056" s="172"/>
      <c r="BQ1056" s="172"/>
      <c r="BR1056" s="172"/>
      <c r="BS1056" s="172"/>
      <c r="BT1056" s="172"/>
      <c r="BU1056" s="172"/>
      <c r="BV1056" s="172"/>
      <c r="BW1056" s="172"/>
      <c r="BX1056" s="172"/>
      <c r="BY1056" s="172"/>
      <c r="BZ1056" s="172"/>
      <c r="CA1056" s="172"/>
      <c r="CB1056" s="172"/>
      <c r="CC1056" s="172"/>
      <c r="CD1056" s="172"/>
      <c r="CE1056" s="172"/>
      <c r="CF1056" s="172"/>
      <c r="CG1056" s="172"/>
      <c r="CH1056" s="172"/>
      <c r="CI1056" s="172"/>
      <c r="CJ1056" s="172"/>
      <c r="CK1056" s="172"/>
      <c r="CL1056" s="172"/>
      <c r="CM1056" s="172"/>
      <c r="CN1056" s="172"/>
      <c r="CO1056" s="172"/>
      <c r="CP1056" s="172"/>
      <c r="CQ1056" s="172"/>
      <c r="CR1056" s="172"/>
      <c r="CS1056" s="172"/>
      <c r="CT1056" s="172"/>
      <c r="CU1056" s="172"/>
      <c r="CV1056" s="172"/>
      <c r="CW1056" s="172"/>
      <c r="CX1056" s="172"/>
      <c r="CY1056" s="172"/>
      <c r="CZ1056" s="172"/>
    </row>
    <row r="1057" spans="1:104" ht="11.25" customHeight="1" x14ac:dyDescent="0.25">
      <c r="A1057" s="172"/>
      <c r="B1057" s="172"/>
      <c r="C1057" s="172"/>
      <c r="D1057" s="172"/>
      <c r="E1057" s="116"/>
      <c r="F1057" s="119"/>
      <c r="G1057" s="117"/>
      <c r="H1057" s="116"/>
      <c r="I1057" s="119"/>
      <c r="J1057" s="172"/>
      <c r="K1057" s="166"/>
      <c r="L1057" s="166"/>
      <c r="M1057" s="166"/>
      <c r="N1057" s="166"/>
      <c r="O1057" s="166"/>
      <c r="P1057" s="166"/>
      <c r="Q1057" s="166"/>
      <c r="R1057" s="166"/>
      <c r="S1057" s="172"/>
      <c r="T1057" s="166"/>
      <c r="U1057" s="166"/>
      <c r="V1057" s="166"/>
      <c r="W1057" s="166"/>
      <c r="X1057" s="166"/>
      <c r="Y1057" s="166"/>
      <c r="Z1057" s="166"/>
      <c r="AA1057" s="166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4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72"/>
      <c r="BI1057" s="172"/>
      <c r="BJ1057" s="172"/>
      <c r="BK1057" s="172"/>
      <c r="BL1057" s="172"/>
      <c r="BM1057" s="172"/>
      <c r="BN1057" s="172"/>
      <c r="BO1057" s="172"/>
      <c r="BP1057" s="172"/>
      <c r="BQ1057" s="172"/>
      <c r="BR1057" s="172"/>
      <c r="BS1057" s="172"/>
      <c r="BT1057" s="172"/>
      <c r="BU1057" s="172"/>
      <c r="BV1057" s="172"/>
      <c r="BW1057" s="172"/>
      <c r="BX1057" s="172"/>
      <c r="BY1057" s="172"/>
      <c r="BZ1057" s="172"/>
      <c r="CA1057" s="172"/>
      <c r="CB1057" s="172"/>
      <c r="CC1057" s="172"/>
      <c r="CD1057" s="172"/>
      <c r="CE1057" s="172"/>
      <c r="CF1057" s="172"/>
      <c r="CG1057" s="172"/>
      <c r="CH1057" s="172"/>
      <c r="CI1057" s="172"/>
      <c r="CJ1057" s="172"/>
      <c r="CK1057" s="172"/>
      <c r="CL1057" s="172"/>
      <c r="CM1057" s="172"/>
      <c r="CN1057" s="172"/>
      <c r="CO1057" s="172"/>
      <c r="CP1057" s="172"/>
      <c r="CQ1057" s="172"/>
      <c r="CR1057" s="172"/>
      <c r="CS1057" s="172"/>
      <c r="CT1057" s="172"/>
      <c r="CU1057" s="172"/>
      <c r="CV1057" s="172"/>
      <c r="CW1057" s="172"/>
      <c r="CX1057" s="172"/>
      <c r="CY1057" s="172"/>
      <c r="CZ1057" s="172"/>
    </row>
    <row r="1058" spans="1:104" ht="11.25" customHeight="1" x14ac:dyDescent="0.25">
      <c r="A1058" s="172"/>
      <c r="B1058" s="172"/>
      <c r="C1058" s="172"/>
      <c r="D1058" s="172"/>
      <c r="E1058" s="116"/>
      <c r="F1058" s="119"/>
      <c r="G1058" s="117"/>
      <c r="H1058" s="116"/>
      <c r="I1058" s="119"/>
      <c r="J1058" s="172"/>
      <c r="K1058" s="166"/>
      <c r="L1058" s="166"/>
      <c r="M1058" s="166"/>
      <c r="N1058" s="166"/>
      <c r="O1058" s="166"/>
      <c r="P1058" s="166"/>
      <c r="Q1058" s="166"/>
      <c r="R1058" s="166"/>
      <c r="S1058" s="172"/>
      <c r="T1058" s="166"/>
      <c r="U1058" s="166"/>
      <c r="V1058" s="166"/>
      <c r="W1058" s="166"/>
      <c r="X1058" s="166"/>
      <c r="Y1058" s="166"/>
      <c r="Z1058" s="166"/>
      <c r="AA1058" s="166"/>
      <c r="AB1058" s="172"/>
      <c r="AC1058" s="172"/>
      <c r="AD1058" s="172"/>
      <c r="AE1058" s="172"/>
      <c r="AF1058" s="172"/>
      <c r="AG1058" s="172"/>
      <c r="AH1058" s="172"/>
      <c r="AI1058" s="172"/>
      <c r="AJ1058" s="172"/>
      <c r="AK1058" s="172"/>
      <c r="AL1058" s="174"/>
      <c r="AM1058" s="172"/>
      <c r="AN1058" s="172"/>
      <c r="AO1058" s="172"/>
      <c r="AP1058" s="172"/>
      <c r="AQ1058" s="172"/>
      <c r="AR1058" s="172"/>
      <c r="AS1058" s="172"/>
      <c r="AT1058" s="172"/>
      <c r="AU1058" s="172"/>
      <c r="AV1058" s="172"/>
      <c r="AW1058" s="172"/>
      <c r="AX1058" s="172"/>
      <c r="AY1058" s="172"/>
      <c r="AZ1058" s="172"/>
      <c r="BA1058" s="172"/>
      <c r="BB1058" s="172"/>
      <c r="BC1058" s="172"/>
      <c r="BD1058" s="172"/>
      <c r="BE1058" s="172"/>
      <c r="BF1058" s="172"/>
      <c r="BG1058" s="172"/>
      <c r="BH1058" s="172"/>
      <c r="BI1058" s="172"/>
      <c r="BJ1058" s="172"/>
      <c r="BK1058" s="172"/>
      <c r="BL1058" s="172"/>
      <c r="BM1058" s="172"/>
      <c r="BN1058" s="172"/>
      <c r="BO1058" s="172"/>
      <c r="BP1058" s="172"/>
      <c r="BQ1058" s="172"/>
      <c r="BR1058" s="172"/>
      <c r="BS1058" s="172"/>
      <c r="BT1058" s="172"/>
      <c r="BU1058" s="172"/>
      <c r="BV1058" s="172"/>
      <c r="BW1058" s="172"/>
      <c r="BX1058" s="172"/>
      <c r="BY1058" s="172"/>
      <c r="BZ1058" s="172"/>
      <c r="CA1058" s="172"/>
      <c r="CB1058" s="172"/>
      <c r="CC1058" s="172"/>
      <c r="CD1058" s="172"/>
      <c r="CE1058" s="172"/>
      <c r="CF1058" s="172"/>
      <c r="CG1058" s="172"/>
      <c r="CH1058" s="172"/>
      <c r="CI1058" s="172"/>
      <c r="CJ1058" s="172"/>
      <c r="CK1058" s="172"/>
      <c r="CL1058" s="172"/>
      <c r="CM1058" s="172"/>
      <c r="CN1058" s="172"/>
      <c r="CO1058" s="172"/>
      <c r="CP1058" s="172"/>
      <c r="CQ1058" s="172"/>
      <c r="CR1058" s="172"/>
      <c r="CS1058" s="172"/>
      <c r="CT1058" s="172"/>
      <c r="CU1058" s="172"/>
      <c r="CV1058" s="172"/>
      <c r="CW1058" s="172"/>
      <c r="CX1058" s="172"/>
      <c r="CY1058" s="172"/>
      <c r="CZ1058" s="172"/>
    </row>
    <row r="1059" spans="1:104" ht="11.25" customHeight="1" x14ac:dyDescent="0.25">
      <c r="A1059" s="172"/>
      <c r="B1059" s="172"/>
      <c r="C1059" s="172"/>
      <c r="D1059" s="172"/>
      <c r="E1059" s="116"/>
      <c r="F1059" s="119"/>
      <c r="G1059" s="117"/>
      <c r="H1059" s="116"/>
      <c r="I1059" s="119"/>
      <c r="J1059" s="172"/>
      <c r="K1059" s="166"/>
      <c r="L1059" s="166"/>
      <c r="M1059" s="166"/>
      <c r="N1059" s="166"/>
      <c r="O1059" s="166"/>
      <c r="P1059" s="166"/>
      <c r="Q1059" s="166"/>
      <c r="R1059" s="166"/>
      <c r="S1059" s="172"/>
      <c r="T1059" s="166"/>
      <c r="U1059" s="166"/>
      <c r="V1059" s="166"/>
      <c r="W1059" s="166"/>
      <c r="X1059" s="166"/>
      <c r="Y1059" s="166"/>
      <c r="Z1059" s="166"/>
      <c r="AA1059" s="166"/>
      <c r="AB1059" s="172"/>
      <c r="AC1059" s="172"/>
      <c r="AD1059" s="172"/>
      <c r="AE1059" s="172"/>
      <c r="AF1059" s="172"/>
      <c r="AG1059" s="172"/>
      <c r="AH1059" s="172"/>
      <c r="AI1059" s="172"/>
      <c r="AJ1059" s="172"/>
      <c r="AK1059" s="172"/>
      <c r="AL1059" s="174"/>
      <c r="AM1059" s="172"/>
      <c r="AN1059" s="172"/>
      <c r="AO1059" s="172"/>
      <c r="AP1059" s="172"/>
      <c r="AQ1059" s="172"/>
      <c r="AR1059" s="172"/>
      <c r="AS1059" s="172"/>
      <c r="AT1059" s="172"/>
      <c r="AU1059" s="172"/>
      <c r="AV1059" s="172"/>
      <c r="AW1059" s="172"/>
      <c r="AX1059" s="172"/>
      <c r="AY1059" s="172"/>
      <c r="AZ1059" s="172"/>
      <c r="BA1059" s="172"/>
      <c r="BB1059" s="172"/>
      <c r="BC1059" s="172"/>
      <c r="BD1059" s="172"/>
      <c r="BE1059" s="172"/>
      <c r="BF1059" s="172"/>
      <c r="BG1059" s="172"/>
      <c r="BH1059" s="172"/>
      <c r="BI1059" s="172"/>
      <c r="BJ1059" s="172"/>
      <c r="BK1059" s="172"/>
      <c r="BL1059" s="172"/>
      <c r="BM1059" s="172"/>
      <c r="BN1059" s="172"/>
      <c r="BO1059" s="172"/>
      <c r="BP1059" s="172"/>
      <c r="BQ1059" s="172"/>
      <c r="BR1059" s="172"/>
      <c r="BS1059" s="172"/>
      <c r="BT1059" s="172"/>
      <c r="BU1059" s="172"/>
      <c r="BV1059" s="172"/>
      <c r="BW1059" s="172"/>
      <c r="BX1059" s="172"/>
      <c r="BY1059" s="172"/>
      <c r="BZ1059" s="172"/>
      <c r="CA1059" s="172"/>
      <c r="CB1059" s="172"/>
      <c r="CC1059" s="172"/>
      <c r="CD1059" s="172"/>
      <c r="CE1059" s="172"/>
      <c r="CF1059" s="172"/>
      <c r="CG1059" s="172"/>
      <c r="CH1059" s="172"/>
      <c r="CI1059" s="172"/>
      <c r="CJ1059" s="172"/>
      <c r="CK1059" s="172"/>
      <c r="CL1059" s="172"/>
      <c r="CM1059" s="172"/>
      <c r="CN1059" s="172"/>
      <c r="CO1059" s="172"/>
      <c r="CP1059" s="172"/>
      <c r="CQ1059" s="172"/>
      <c r="CR1059" s="172"/>
      <c r="CS1059" s="172"/>
      <c r="CT1059" s="172"/>
      <c r="CU1059" s="172"/>
      <c r="CV1059" s="172"/>
      <c r="CW1059" s="172"/>
      <c r="CX1059" s="172"/>
      <c r="CY1059" s="172"/>
      <c r="CZ1059" s="172"/>
    </row>
    <row r="1060" spans="1:104" ht="11.25" customHeight="1" x14ac:dyDescent="0.25">
      <c r="A1060" s="172"/>
      <c r="B1060" s="172"/>
      <c r="C1060" s="172"/>
      <c r="D1060" s="172"/>
      <c r="E1060" s="116"/>
      <c r="F1060" s="119"/>
      <c r="G1060" s="117"/>
      <c r="H1060" s="116"/>
      <c r="I1060" s="119"/>
      <c r="J1060" s="172"/>
      <c r="K1060" s="166"/>
      <c r="L1060" s="166"/>
      <c r="M1060" s="166"/>
      <c r="N1060" s="166"/>
      <c r="O1060" s="166"/>
      <c r="P1060" s="166"/>
      <c r="Q1060" s="166"/>
      <c r="R1060" s="166"/>
      <c r="S1060" s="172"/>
      <c r="T1060" s="166"/>
      <c r="U1060" s="166"/>
      <c r="V1060" s="166"/>
      <c r="W1060" s="166"/>
      <c r="X1060" s="166"/>
      <c r="Y1060" s="166"/>
      <c r="Z1060" s="166"/>
      <c r="AA1060" s="166"/>
      <c r="AB1060" s="172"/>
      <c r="AC1060" s="172"/>
      <c r="AD1060" s="172"/>
      <c r="AE1060" s="172"/>
      <c r="AF1060" s="172"/>
      <c r="AG1060" s="172"/>
      <c r="AH1060" s="172"/>
      <c r="AI1060" s="172"/>
      <c r="AJ1060" s="172"/>
      <c r="AK1060" s="172"/>
      <c r="AL1060" s="174"/>
      <c r="AM1060" s="172"/>
      <c r="AN1060" s="172"/>
      <c r="AO1060" s="172"/>
      <c r="AP1060" s="172"/>
      <c r="AQ1060" s="172"/>
      <c r="AR1060" s="172"/>
      <c r="AS1060" s="172"/>
      <c r="AT1060" s="172"/>
      <c r="AU1060" s="172"/>
      <c r="AV1060" s="172"/>
      <c r="AW1060" s="172"/>
      <c r="AX1060" s="172"/>
      <c r="AY1060" s="172"/>
      <c r="AZ1060" s="172"/>
      <c r="BA1060" s="172"/>
      <c r="BB1060" s="172"/>
      <c r="BC1060" s="172"/>
      <c r="BD1060" s="172"/>
      <c r="BE1060" s="172"/>
      <c r="BF1060" s="172"/>
      <c r="BG1060" s="172"/>
      <c r="BH1060" s="172"/>
      <c r="BI1060" s="172"/>
      <c r="BJ1060" s="172"/>
      <c r="BK1060" s="172"/>
      <c r="BL1060" s="172"/>
      <c r="BM1060" s="172"/>
      <c r="BN1060" s="172"/>
      <c r="BO1060" s="172"/>
      <c r="BP1060" s="172"/>
      <c r="BQ1060" s="172"/>
      <c r="BR1060" s="172"/>
      <c r="BS1060" s="172"/>
      <c r="BT1060" s="172"/>
      <c r="BU1060" s="172"/>
      <c r="BV1060" s="172"/>
      <c r="BW1060" s="172"/>
      <c r="BX1060" s="172"/>
      <c r="BY1060" s="172"/>
      <c r="BZ1060" s="172"/>
      <c r="CA1060" s="172"/>
      <c r="CB1060" s="172"/>
      <c r="CC1060" s="172"/>
      <c r="CD1060" s="172"/>
      <c r="CE1060" s="172"/>
      <c r="CF1060" s="172"/>
      <c r="CG1060" s="172"/>
      <c r="CH1060" s="172"/>
      <c r="CI1060" s="172"/>
      <c r="CJ1060" s="172"/>
      <c r="CK1060" s="172"/>
      <c r="CL1060" s="172"/>
      <c r="CM1060" s="172"/>
      <c r="CN1060" s="172"/>
      <c r="CO1060" s="172"/>
      <c r="CP1060" s="172"/>
      <c r="CQ1060" s="172"/>
      <c r="CR1060" s="172"/>
      <c r="CS1060" s="172"/>
      <c r="CT1060" s="172"/>
      <c r="CU1060" s="172"/>
      <c r="CV1060" s="172"/>
      <c r="CW1060" s="172"/>
      <c r="CX1060" s="172"/>
      <c r="CY1060" s="172"/>
      <c r="CZ1060" s="172"/>
    </row>
    <row r="1061" spans="1:104" ht="11.25" customHeight="1" x14ac:dyDescent="0.25">
      <c r="A1061" s="172"/>
      <c r="B1061" s="172"/>
      <c r="C1061" s="172"/>
      <c r="D1061" s="172"/>
      <c r="E1061" s="116"/>
      <c r="F1061" s="119"/>
      <c r="G1061" s="117"/>
      <c r="H1061" s="116"/>
      <c r="I1061" s="119"/>
      <c r="J1061" s="172"/>
      <c r="K1061" s="166"/>
      <c r="L1061" s="166"/>
      <c r="M1061" s="166"/>
      <c r="N1061" s="166"/>
      <c r="O1061" s="166"/>
      <c r="P1061" s="166"/>
      <c r="Q1061" s="166"/>
      <c r="R1061" s="166"/>
      <c r="S1061" s="172"/>
      <c r="T1061" s="166"/>
      <c r="U1061" s="166"/>
      <c r="V1061" s="166"/>
      <c r="W1061" s="166"/>
      <c r="X1061" s="166"/>
      <c r="Y1061" s="166"/>
      <c r="Z1061" s="166"/>
      <c r="AA1061" s="166"/>
      <c r="AB1061" s="172"/>
      <c r="AC1061" s="172"/>
      <c r="AD1061" s="172"/>
      <c r="AE1061" s="172"/>
      <c r="AF1061" s="172"/>
      <c r="AG1061" s="172"/>
      <c r="AH1061" s="172"/>
      <c r="AI1061" s="172"/>
      <c r="AJ1061" s="172"/>
      <c r="AK1061" s="172"/>
      <c r="AL1061" s="174"/>
      <c r="AM1061" s="172"/>
      <c r="AN1061" s="172"/>
      <c r="AO1061" s="172"/>
      <c r="AP1061" s="172"/>
      <c r="AQ1061" s="172"/>
      <c r="AR1061" s="172"/>
      <c r="AS1061" s="172"/>
      <c r="AT1061" s="172"/>
      <c r="AU1061" s="172"/>
      <c r="AV1061" s="172"/>
      <c r="AW1061" s="172"/>
      <c r="AX1061" s="172"/>
      <c r="AY1061" s="172"/>
      <c r="AZ1061" s="172"/>
      <c r="BA1061" s="172"/>
      <c r="BB1061" s="172"/>
      <c r="BC1061" s="172"/>
      <c r="BD1061" s="172"/>
      <c r="BE1061" s="172"/>
      <c r="BF1061" s="172"/>
      <c r="BG1061" s="172"/>
      <c r="BH1061" s="172"/>
      <c r="BI1061" s="172"/>
      <c r="BJ1061" s="172"/>
      <c r="BK1061" s="172"/>
      <c r="BL1061" s="172"/>
      <c r="BM1061" s="172"/>
      <c r="BN1061" s="172"/>
      <c r="BO1061" s="172"/>
      <c r="BP1061" s="172"/>
      <c r="BQ1061" s="172"/>
      <c r="BR1061" s="172"/>
      <c r="BS1061" s="172"/>
      <c r="BT1061" s="172"/>
      <c r="BU1061" s="172"/>
      <c r="BV1061" s="172"/>
      <c r="BW1061" s="172"/>
      <c r="BX1061" s="172"/>
      <c r="BY1061" s="172"/>
      <c r="BZ1061" s="172"/>
      <c r="CA1061" s="172"/>
      <c r="CB1061" s="172"/>
      <c r="CC1061" s="172"/>
      <c r="CD1061" s="172"/>
      <c r="CE1061" s="172"/>
      <c r="CF1061" s="172"/>
      <c r="CG1061" s="172"/>
      <c r="CH1061" s="172"/>
      <c r="CI1061" s="172"/>
      <c r="CJ1061" s="172"/>
      <c r="CK1061" s="172"/>
      <c r="CL1061" s="172"/>
      <c r="CM1061" s="172"/>
      <c r="CN1061" s="172"/>
      <c r="CO1061" s="172"/>
      <c r="CP1061" s="172"/>
      <c r="CQ1061" s="172"/>
      <c r="CR1061" s="172"/>
      <c r="CS1061" s="172"/>
      <c r="CT1061" s="172"/>
      <c r="CU1061" s="172"/>
      <c r="CV1061" s="172"/>
      <c r="CW1061" s="172"/>
      <c r="CX1061" s="172"/>
      <c r="CY1061" s="172"/>
      <c r="CZ1061" s="172"/>
    </row>
    <row r="1062" spans="1:104" ht="11.25" customHeight="1" x14ac:dyDescent="0.25">
      <c r="A1062" s="172"/>
      <c r="B1062" s="172"/>
      <c r="C1062" s="172"/>
      <c r="D1062" s="172"/>
      <c r="E1062" s="116"/>
      <c r="F1062" s="119"/>
      <c r="G1062" s="117"/>
      <c r="H1062" s="116"/>
      <c r="I1062" s="119"/>
      <c r="J1062" s="172"/>
      <c r="K1062" s="166"/>
      <c r="L1062" s="166"/>
      <c r="M1062" s="166"/>
      <c r="N1062" s="166"/>
      <c r="O1062" s="166"/>
      <c r="P1062" s="166"/>
      <c r="Q1062" s="166"/>
      <c r="R1062" s="166"/>
      <c r="S1062" s="172"/>
      <c r="T1062" s="166"/>
      <c r="U1062" s="166"/>
      <c r="V1062" s="166"/>
      <c r="W1062" s="166"/>
      <c r="X1062" s="166"/>
      <c r="Y1062" s="166"/>
      <c r="Z1062" s="166"/>
      <c r="AA1062" s="166"/>
      <c r="AB1062" s="172"/>
      <c r="AC1062" s="172"/>
      <c r="AD1062" s="172"/>
      <c r="AE1062" s="172"/>
      <c r="AF1062" s="172"/>
      <c r="AG1062" s="172"/>
      <c r="AH1062" s="172"/>
      <c r="AI1062" s="172"/>
      <c r="AJ1062" s="172"/>
      <c r="AK1062" s="172"/>
      <c r="AL1062" s="174"/>
      <c r="AM1062" s="172"/>
      <c r="AN1062" s="172"/>
      <c r="AO1062" s="172"/>
      <c r="AP1062" s="172"/>
      <c r="AQ1062" s="172"/>
      <c r="AR1062" s="172"/>
      <c r="AS1062" s="172"/>
      <c r="AT1062" s="172"/>
      <c r="AU1062" s="172"/>
      <c r="AV1062" s="172"/>
      <c r="AW1062" s="172"/>
      <c r="AX1062" s="172"/>
      <c r="AY1062" s="172"/>
      <c r="AZ1062" s="172"/>
      <c r="BA1062" s="172"/>
      <c r="BB1062" s="172"/>
      <c r="BC1062" s="172"/>
      <c r="BD1062" s="172"/>
      <c r="BE1062" s="172"/>
      <c r="BF1062" s="172"/>
      <c r="BG1062" s="172"/>
      <c r="BH1062" s="172"/>
      <c r="BI1062" s="172"/>
      <c r="BJ1062" s="172"/>
      <c r="BK1062" s="172"/>
      <c r="BL1062" s="172"/>
      <c r="BM1062" s="172"/>
      <c r="BN1062" s="172"/>
      <c r="BO1062" s="172"/>
      <c r="BP1062" s="172"/>
      <c r="BQ1062" s="172"/>
      <c r="BR1062" s="172"/>
      <c r="BS1062" s="172"/>
      <c r="BT1062" s="172"/>
      <c r="BU1062" s="172"/>
      <c r="BV1062" s="172"/>
      <c r="BW1062" s="172"/>
      <c r="BX1062" s="172"/>
      <c r="BY1062" s="172"/>
      <c r="BZ1062" s="172"/>
      <c r="CA1062" s="172"/>
      <c r="CB1062" s="172"/>
      <c r="CC1062" s="172"/>
      <c r="CD1062" s="172"/>
      <c r="CE1062" s="172"/>
      <c r="CF1062" s="172"/>
      <c r="CG1062" s="172"/>
      <c r="CH1062" s="172"/>
      <c r="CI1062" s="172"/>
      <c r="CJ1062" s="172"/>
      <c r="CK1062" s="172"/>
      <c r="CL1062" s="172"/>
      <c r="CM1062" s="172"/>
      <c r="CN1062" s="172"/>
      <c r="CO1062" s="172"/>
      <c r="CP1062" s="172"/>
      <c r="CQ1062" s="172"/>
      <c r="CR1062" s="172"/>
      <c r="CS1062" s="172"/>
      <c r="CT1062" s="172"/>
      <c r="CU1062" s="172"/>
      <c r="CV1062" s="172"/>
      <c r="CW1062" s="172"/>
      <c r="CX1062" s="172"/>
      <c r="CY1062" s="172"/>
      <c r="CZ1062" s="172"/>
    </row>
    <row r="1063" spans="1:104" ht="11.25" customHeight="1" x14ac:dyDescent="0.25">
      <c r="A1063" s="172"/>
      <c r="B1063" s="172"/>
      <c r="C1063" s="172"/>
      <c r="D1063" s="172"/>
      <c r="E1063" s="116"/>
      <c r="F1063" s="119"/>
      <c r="G1063" s="117"/>
      <c r="H1063" s="116"/>
      <c r="I1063" s="119"/>
      <c r="J1063" s="172"/>
      <c r="K1063" s="166"/>
      <c r="L1063" s="166"/>
      <c r="M1063" s="166"/>
      <c r="N1063" s="166"/>
      <c r="O1063" s="166"/>
      <c r="P1063" s="166"/>
      <c r="Q1063" s="166"/>
      <c r="R1063" s="166"/>
      <c r="S1063" s="172"/>
      <c r="T1063" s="166"/>
      <c r="U1063" s="166"/>
      <c r="V1063" s="166"/>
      <c r="W1063" s="166"/>
      <c r="X1063" s="166"/>
      <c r="Y1063" s="166"/>
      <c r="Z1063" s="166"/>
      <c r="AA1063" s="166"/>
      <c r="AB1063" s="172"/>
      <c r="AC1063" s="172"/>
      <c r="AD1063" s="172"/>
      <c r="AE1063" s="172"/>
      <c r="AF1063" s="172"/>
      <c r="AG1063" s="172"/>
      <c r="AH1063" s="172"/>
      <c r="AI1063" s="172"/>
      <c r="AJ1063" s="172"/>
      <c r="AK1063" s="172"/>
      <c r="AL1063" s="174"/>
      <c r="AM1063" s="172"/>
      <c r="AN1063" s="172"/>
      <c r="AO1063" s="172"/>
      <c r="AP1063" s="172"/>
      <c r="AQ1063" s="172"/>
      <c r="AR1063" s="172"/>
      <c r="AS1063" s="172"/>
      <c r="AT1063" s="172"/>
      <c r="AU1063" s="172"/>
      <c r="AV1063" s="172"/>
      <c r="AW1063" s="172"/>
      <c r="AX1063" s="172"/>
      <c r="AY1063" s="172"/>
      <c r="AZ1063" s="172"/>
      <c r="BA1063" s="172"/>
      <c r="BB1063" s="172"/>
      <c r="BC1063" s="172"/>
      <c r="BD1063" s="172"/>
      <c r="BE1063" s="172"/>
      <c r="BF1063" s="172"/>
      <c r="BG1063" s="172"/>
      <c r="BH1063" s="172"/>
      <c r="BI1063" s="172"/>
      <c r="BJ1063" s="172"/>
      <c r="BK1063" s="172"/>
      <c r="BL1063" s="172"/>
      <c r="BM1063" s="172"/>
      <c r="BN1063" s="172"/>
      <c r="BO1063" s="172"/>
      <c r="BP1063" s="172"/>
      <c r="BQ1063" s="172"/>
      <c r="BR1063" s="172"/>
      <c r="BS1063" s="172"/>
      <c r="BT1063" s="172"/>
      <c r="BU1063" s="172"/>
      <c r="BV1063" s="172"/>
      <c r="BW1063" s="172"/>
      <c r="BX1063" s="172"/>
      <c r="BY1063" s="172"/>
      <c r="BZ1063" s="172"/>
      <c r="CA1063" s="172"/>
      <c r="CB1063" s="172"/>
      <c r="CC1063" s="172"/>
      <c r="CD1063" s="172"/>
      <c r="CE1063" s="172"/>
      <c r="CF1063" s="172"/>
      <c r="CG1063" s="172"/>
      <c r="CH1063" s="172"/>
      <c r="CI1063" s="172"/>
      <c r="CJ1063" s="172"/>
      <c r="CK1063" s="172"/>
      <c r="CL1063" s="172"/>
      <c r="CM1063" s="172"/>
      <c r="CN1063" s="172"/>
      <c r="CO1063" s="172"/>
      <c r="CP1063" s="172"/>
      <c r="CQ1063" s="172"/>
      <c r="CR1063" s="172"/>
      <c r="CS1063" s="172"/>
      <c r="CT1063" s="172"/>
      <c r="CU1063" s="172"/>
      <c r="CV1063" s="172"/>
      <c r="CW1063" s="172"/>
      <c r="CX1063" s="172"/>
      <c r="CY1063" s="172"/>
      <c r="CZ1063" s="172"/>
    </row>
    <row r="1064" spans="1:104" ht="11.25" customHeight="1" x14ac:dyDescent="0.25">
      <c r="A1064" s="172"/>
      <c r="B1064" s="172"/>
      <c r="C1064" s="172"/>
      <c r="D1064" s="172"/>
      <c r="E1064" s="116"/>
      <c r="F1064" s="119"/>
      <c r="G1064" s="117"/>
      <c r="H1064" s="116"/>
      <c r="I1064" s="119"/>
      <c r="J1064" s="172"/>
      <c r="K1064" s="166"/>
      <c r="L1064" s="166"/>
      <c r="M1064" s="166"/>
      <c r="N1064" s="166"/>
      <c r="O1064" s="166"/>
      <c r="P1064" s="166"/>
      <c r="Q1064" s="166"/>
      <c r="R1064" s="166"/>
      <c r="S1064" s="172"/>
      <c r="T1064" s="166"/>
      <c r="U1064" s="166"/>
      <c r="V1064" s="166"/>
      <c r="W1064" s="166"/>
      <c r="X1064" s="166"/>
      <c r="Y1064" s="166"/>
      <c r="Z1064" s="166"/>
      <c r="AA1064" s="166"/>
      <c r="AB1064" s="172"/>
      <c r="AC1064" s="172"/>
      <c r="AD1064" s="172"/>
      <c r="AE1064" s="172"/>
      <c r="AF1064" s="172"/>
      <c r="AG1064" s="172"/>
      <c r="AH1064" s="172"/>
      <c r="AI1064" s="172"/>
      <c r="AJ1064" s="172"/>
      <c r="AK1064" s="172"/>
      <c r="AL1064" s="174"/>
      <c r="AM1064" s="172"/>
      <c r="AN1064" s="172"/>
      <c r="AO1064" s="172"/>
      <c r="AP1064" s="172"/>
      <c r="AQ1064" s="172"/>
      <c r="AR1064" s="172"/>
      <c r="AS1064" s="172"/>
      <c r="AT1064" s="172"/>
      <c r="AU1064" s="172"/>
      <c r="AV1064" s="172"/>
      <c r="AW1064" s="172"/>
      <c r="AX1064" s="172"/>
      <c r="AY1064" s="172"/>
      <c r="AZ1064" s="172"/>
      <c r="BA1064" s="172"/>
      <c r="BB1064" s="172"/>
      <c r="BC1064" s="172"/>
      <c r="BD1064" s="172"/>
      <c r="BE1064" s="172"/>
      <c r="BF1064" s="172"/>
      <c r="BG1064" s="172"/>
      <c r="BH1064" s="172"/>
      <c r="BI1064" s="172"/>
      <c r="BJ1064" s="172"/>
      <c r="BK1064" s="172"/>
      <c r="BL1064" s="172"/>
      <c r="BM1064" s="172"/>
      <c r="BN1064" s="172"/>
      <c r="BO1064" s="172"/>
      <c r="BP1064" s="172"/>
      <c r="BQ1064" s="172"/>
      <c r="BR1064" s="172"/>
      <c r="BS1064" s="172"/>
      <c r="BT1064" s="172"/>
      <c r="BU1064" s="172"/>
      <c r="BV1064" s="172"/>
      <c r="BW1064" s="172"/>
      <c r="BX1064" s="172"/>
      <c r="BY1064" s="172"/>
      <c r="BZ1064" s="172"/>
      <c r="CA1064" s="172"/>
      <c r="CB1064" s="172"/>
      <c r="CC1064" s="172"/>
      <c r="CD1064" s="172"/>
      <c r="CE1064" s="172"/>
      <c r="CF1064" s="172"/>
      <c r="CG1064" s="172"/>
      <c r="CH1064" s="172"/>
      <c r="CI1064" s="172"/>
      <c r="CJ1064" s="172"/>
      <c r="CK1064" s="172"/>
      <c r="CL1064" s="172"/>
      <c r="CM1064" s="172"/>
      <c r="CN1064" s="172"/>
      <c r="CO1064" s="172"/>
      <c r="CP1064" s="172"/>
      <c r="CQ1064" s="172"/>
      <c r="CR1064" s="172"/>
      <c r="CS1064" s="172"/>
      <c r="CT1064" s="172"/>
      <c r="CU1064" s="172"/>
      <c r="CV1064" s="172"/>
      <c r="CW1064" s="172"/>
      <c r="CX1064" s="172"/>
      <c r="CY1064" s="172"/>
      <c r="CZ1064" s="172"/>
    </row>
    <row r="1065" spans="1:104" ht="11.25" customHeight="1" x14ac:dyDescent="0.25">
      <c r="A1065" s="172"/>
      <c r="B1065" s="172"/>
      <c r="C1065" s="172"/>
      <c r="D1065" s="172"/>
      <c r="E1065" s="116"/>
      <c r="F1065" s="119"/>
      <c r="G1065" s="117"/>
      <c r="H1065" s="116"/>
      <c r="I1065" s="119"/>
      <c r="J1065" s="172"/>
      <c r="K1065" s="166"/>
      <c r="L1065" s="166"/>
      <c r="M1065" s="166"/>
      <c r="N1065" s="166"/>
      <c r="O1065" s="166"/>
      <c r="P1065" s="166"/>
      <c r="Q1065" s="166"/>
      <c r="R1065" s="166"/>
      <c r="S1065" s="172"/>
      <c r="T1065" s="166"/>
      <c r="U1065" s="166"/>
      <c r="V1065" s="166"/>
      <c r="W1065" s="166"/>
      <c r="X1065" s="166"/>
      <c r="Y1065" s="166"/>
      <c r="Z1065" s="166"/>
      <c r="AA1065" s="166"/>
      <c r="AB1065" s="172"/>
      <c r="AC1065" s="172"/>
      <c r="AD1065" s="172"/>
      <c r="AE1065" s="172"/>
      <c r="AF1065" s="172"/>
      <c r="AG1065" s="172"/>
      <c r="AH1065" s="172"/>
      <c r="AI1065" s="172"/>
      <c r="AJ1065" s="172"/>
      <c r="AK1065" s="172"/>
      <c r="AL1065" s="174"/>
      <c r="AM1065" s="172"/>
      <c r="AN1065" s="172"/>
      <c r="AO1065" s="172"/>
      <c r="AP1065" s="172"/>
      <c r="AQ1065" s="172"/>
      <c r="AR1065" s="172"/>
      <c r="AS1065" s="172"/>
      <c r="AT1065" s="172"/>
      <c r="AU1065" s="172"/>
      <c r="AV1065" s="172"/>
      <c r="AW1065" s="172"/>
      <c r="AX1065" s="172"/>
      <c r="AY1065" s="172"/>
      <c r="AZ1065" s="172"/>
      <c r="BA1065" s="172"/>
      <c r="BB1065" s="172"/>
      <c r="BC1065" s="172"/>
      <c r="BD1065" s="172"/>
      <c r="BE1065" s="172"/>
      <c r="BF1065" s="172"/>
      <c r="BG1065" s="172"/>
      <c r="BH1065" s="172"/>
      <c r="BI1065" s="172"/>
      <c r="BJ1065" s="172"/>
      <c r="BK1065" s="172"/>
      <c r="BL1065" s="172"/>
      <c r="BM1065" s="172"/>
      <c r="BN1065" s="172"/>
      <c r="BO1065" s="172"/>
      <c r="BP1065" s="172"/>
      <c r="BQ1065" s="172"/>
      <c r="BR1065" s="172"/>
      <c r="BS1065" s="172"/>
      <c r="BT1065" s="172"/>
      <c r="BU1065" s="172"/>
      <c r="BV1065" s="172"/>
      <c r="BW1065" s="172"/>
      <c r="BX1065" s="172"/>
      <c r="BY1065" s="172"/>
      <c r="BZ1065" s="172"/>
      <c r="CA1065" s="172"/>
      <c r="CB1065" s="172"/>
      <c r="CC1065" s="172"/>
      <c r="CD1065" s="172"/>
      <c r="CE1065" s="172"/>
      <c r="CF1065" s="172"/>
      <c r="CG1065" s="172"/>
      <c r="CH1065" s="172"/>
      <c r="CI1065" s="172"/>
      <c r="CJ1065" s="172"/>
      <c r="CK1065" s="172"/>
      <c r="CL1065" s="172"/>
      <c r="CM1065" s="172"/>
      <c r="CN1065" s="172"/>
      <c r="CO1065" s="172"/>
      <c r="CP1065" s="172"/>
      <c r="CQ1065" s="172"/>
      <c r="CR1065" s="172"/>
      <c r="CS1065" s="172"/>
      <c r="CT1065" s="172"/>
      <c r="CU1065" s="172"/>
      <c r="CV1065" s="172"/>
      <c r="CW1065" s="172"/>
      <c r="CX1065" s="172"/>
      <c r="CY1065" s="172"/>
      <c r="CZ1065" s="172"/>
    </row>
    <row r="1066" spans="1:104" ht="11.25" customHeight="1" x14ac:dyDescent="0.25">
      <c r="A1066" s="172"/>
      <c r="B1066" s="172"/>
      <c r="C1066" s="172"/>
      <c r="D1066" s="172"/>
      <c r="E1066" s="116"/>
      <c r="F1066" s="119"/>
      <c r="G1066" s="117"/>
      <c r="H1066" s="116"/>
      <c r="I1066" s="119"/>
      <c r="J1066" s="172"/>
      <c r="K1066" s="166"/>
      <c r="L1066" s="166"/>
      <c r="M1066" s="166"/>
      <c r="N1066" s="166"/>
      <c r="O1066" s="166"/>
      <c r="P1066" s="166"/>
      <c r="Q1066" s="166"/>
      <c r="R1066" s="166"/>
      <c r="S1066" s="172"/>
      <c r="T1066" s="166"/>
      <c r="U1066" s="166"/>
      <c r="V1066" s="166"/>
      <c r="W1066" s="166"/>
      <c r="X1066" s="166"/>
      <c r="Y1066" s="166"/>
      <c r="Z1066" s="166"/>
      <c r="AA1066" s="166"/>
      <c r="AB1066" s="172"/>
      <c r="AC1066" s="172"/>
      <c r="AD1066" s="172"/>
      <c r="AE1066" s="172"/>
      <c r="AF1066" s="172"/>
      <c r="AG1066" s="172"/>
      <c r="AH1066" s="172"/>
      <c r="AI1066" s="172"/>
      <c r="AJ1066" s="172"/>
      <c r="AK1066" s="172"/>
      <c r="AL1066" s="174"/>
      <c r="AM1066" s="172"/>
      <c r="AN1066" s="172"/>
      <c r="AO1066" s="172"/>
      <c r="AP1066" s="172"/>
      <c r="AQ1066" s="172"/>
      <c r="AR1066" s="172"/>
      <c r="AS1066" s="172"/>
      <c r="AT1066" s="172"/>
      <c r="AU1066" s="172"/>
      <c r="AV1066" s="172"/>
      <c r="AW1066" s="172"/>
      <c r="AX1066" s="172"/>
      <c r="AY1066" s="172"/>
      <c r="AZ1066" s="172"/>
      <c r="BA1066" s="172"/>
      <c r="BB1066" s="172"/>
      <c r="BC1066" s="172"/>
      <c r="BD1066" s="172"/>
      <c r="BE1066" s="172"/>
      <c r="BF1066" s="172"/>
      <c r="BG1066" s="172"/>
      <c r="BH1066" s="172"/>
      <c r="BI1066" s="172"/>
      <c r="BJ1066" s="172"/>
      <c r="BK1066" s="172"/>
      <c r="BL1066" s="172"/>
      <c r="BM1066" s="172"/>
      <c r="BN1066" s="172"/>
      <c r="BO1066" s="172"/>
      <c r="BP1066" s="172"/>
      <c r="BQ1066" s="172"/>
      <c r="BR1066" s="172"/>
      <c r="BS1066" s="172"/>
      <c r="BT1066" s="172"/>
      <c r="BU1066" s="172"/>
      <c r="BV1066" s="172"/>
      <c r="BW1066" s="172"/>
      <c r="BX1066" s="172"/>
      <c r="BY1066" s="172"/>
      <c r="BZ1066" s="172"/>
      <c r="CA1066" s="172"/>
      <c r="CB1066" s="172"/>
      <c r="CC1066" s="172"/>
      <c r="CD1066" s="172"/>
      <c r="CE1066" s="172"/>
      <c r="CF1066" s="172"/>
      <c r="CG1066" s="172"/>
      <c r="CH1066" s="172"/>
      <c r="CI1066" s="172"/>
      <c r="CJ1066" s="172"/>
      <c r="CK1066" s="172"/>
      <c r="CL1066" s="172"/>
      <c r="CM1066" s="172"/>
      <c r="CN1066" s="172"/>
      <c r="CO1066" s="172"/>
      <c r="CP1066" s="172"/>
      <c r="CQ1066" s="172"/>
      <c r="CR1066" s="172"/>
      <c r="CS1066" s="172"/>
      <c r="CT1066" s="172"/>
      <c r="CU1066" s="172"/>
      <c r="CV1066" s="172"/>
      <c r="CW1066" s="172"/>
      <c r="CX1066" s="172"/>
      <c r="CY1066" s="172"/>
      <c r="CZ1066" s="172"/>
    </row>
    <row r="1067" spans="1:104" ht="11.25" customHeight="1" x14ac:dyDescent="0.25">
      <c r="A1067" s="172"/>
      <c r="B1067" s="172"/>
      <c r="C1067" s="172"/>
      <c r="D1067" s="172"/>
      <c r="E1067" s="116"/>
      <c r="F1067" s="119"/>
      <c r="G1067" s="117"/>
      <c r="H1067" s="116"/>
      <c r="I1067" s="119"/>
      <c r="J1067" s="172"/>
      <c r="K1067" s="166"/>
      <c r="L1067" s="166"/>
      <c r="M1067" s="166"/>
      <c r="N1067" s="166"/>
      <c r="O1067" s="166"/>
      <c r="P1067" s="166"/>
      <c r="Q1067" s="166"/>
      <c r="R1067" s="166"/>
      <c r="S1067" s="172"/>
      <c r="T1067" s="166"/>
      <c r="U1067" s="166"/>
      <c r="V1067" s="166"/>
      <c r="W1067" s="166"/>
      <c r="X1067" s="166"/>
      <c r="Y1067" s="166"/>
      <c r="Z1067" s="166"/>
      <c r="AA1067" s="166"/>
      <c r="AB1067" s="172"/>
      <c r="AC1067" s="172"/>
      <c r="AD1067" s="172"/>
      <c r="AE1067" s="172"/>
      <c r="AF1067" s="172"/>
      <c r="AG1067" s="172"/>
      <c r="AH1067" s="172"/>
      <c r="AI1067" s="172"/>
      <c r="AJ1067" s="172"/>
      <c r="AK1067" s="172"/>
      <c r="AL1067" s="174"/>
      <c r="AM1067" s="172"/>
      <c r="AN1067" s="172"/>
      <c r="AO1067" s="172"/>
      <c r="AP1067" s="172"/>
      <c r="AQ1067" s="172"/>
      <c r="AR1067" s="172"/>
      <c r="AS1067" s="172"/>
      <c r="AT1067" s="172"/>
      <c r="AU1067" s="172"/>
      <c r="AV1067" s="172"/>
      <c r="AW1067" s="172"/>
      <c r="AX1067" s="172"/>
      <c r="AY1067" s="172"/>
      <c r="AZ1067" s="172"/>
      <c r="BA1067" s="172"/>
      <c r="BB1067" s="172"/>
      <c r="BC1067" s="172"/>
      <c r="BD1067" s="172"/>
      <c r="BE1067" s="172"/>
      <c r="BF1067" s="172"/>
      <c r="BG1067" s="172"/>
      <c r="BH1067" s="172"/>
      <c r="BI1067" s="172"/>
      <c r="BJ1067" s="172"/>
      <c r="BK1067" s="172"/>
      <c r="BL1067" s="172"/>
      <c r="BM1067" s="172"/>
      <c r="BN1067" s="172"/>
      <c r="BO1067" s="172"/>
      <c r="BP1067" s="172"/>
      <c r="BQ1067" s="172"/>
      <c r="BR1067" s="172"/>
      <c r="BS1067" s="172"/>
      <c r="BT1067" s="172"/>
      <c r="BU1067" s="172"/>
      <c r="BV1067" s="172"/>
      <c r="BW1067" s="172"/>
      <c r="BX1067" s="172"/>
      <c r="BY1067" s="172"/>
      <c r="BZ1067" s="172"/>
      <c r="CA1067" s="172"/>
      <c r="CB1067" s="172"/>
      <c r="CC1067" s="172"/>
      <c r="CD1067" s="172"/>
      <c r="CE1067" s="172"/>
      <c r="CF1067" s="172"/>
      <c r="CG1067" s="172"/>
      <c r="CH1067" s="172"/>
      <c r="CI1067" s="172"/>
      <c r="CJ1067" s="172"/>
      <c r="CK1067" s="172"/>
      <c r="CL1067" s="172"/>
      <c r="CM1067" s="172"/>
      <c r="CN1067" s="172"/>
      <c r="CO1067" s="172"/>
      <c r="CP1067" s="172"/>
      <c r="CQ1067" s="172"/>
      <c r="CR1067" s="172"/>
      <c r="CS1067" s="172"/>
      <c r="CT1067" s="172"/>
      <c r="CU1067" s="172"/>
      <c r="CV1067" s="172"/>
      <c r="CW1067" s="172"/>
      <c r="CX1067" s="172"/>
      <c r="CY1067" s="172"/>
      <c r="CZ1067" s="172"/>
    </row>
    <row r="1068" spans="1:104" ht="11.25" customHeight="1" x14ac:dyDescent="0.25">
      <c r="A1068" s="172"/>
      <c r="B1068" s="172"/>
      <c r="C1068" s="172"/>
      <c r="D1068" s="172"/>
      <c r="E1068" s="116"/>
      <c r="F1068" s="119"/>
      <c r="G1068" s="117"/>
      <c r="H1068" s="116"/>
      <c r="I1068" s="119"/>
      <c r="J1068" s="172"/>
      <c r="K1068" s="166"/>
      <c r="L1068" s="166"/>
      <c r="M1068" s="166"/>
      <c r="N1068" s="166"/>
      <c r="O1068" s="166"/>
      <c r="P1068" s="166"/>
      <c r="Q1068" s="166"/>
      <c r="R1068" s="166"/>
      <c r="S1068" s="172"/>
      <c r="T1068" s="166"/>
      <c r="U1068" s="166"/>
      <c r="V1068" s="166"/>
      <c r="W1068" s="166"/>
      <c r="X1068" s="166"/>
      <c r="Y1068" s="166"/>
      <c r="Z1068" s="166"/>
      <c r="AA1068" s="166"/>
      <c r="AB1068" s="172"/>
      <c r="AC1068" s="172"/>
      <c r="AD1068" s="172"/>
      <c r="AE1068" s="172"/>
      <c r="AF1068" s="172"/>
      <c r="AG1068" s="172"/>
      <c r="AH1068" s="172"/>
      <c r="AI1068" s="172"/>
      <c r="AJ1068" s="172"/>
      <c r="AK1068" s="172"/>
      <c r="AL1068" s="174"/>
      <c r="AM1068" s="172"/>
      <c r="AN1068" s="172"/>
      <c r="AO1068" s="172"/>
      <c r="AP1068" s="172"/>
      <c r="AQ1068" s="172"/>
      <c r="AR1068" s="172"/>
      <c r="AS1068" s="172"/>
      <c r="AT1068" s="172"/>
      <c r="AU1068" s="172"/>
      <c r="AV1068" s="172"/>
      <c r="AW1068" s="172"/>
      <c r="AX1068" s="172"/>
      <c r="AY1068" s="172"/>
      <c r="AZ1068" s="172"/>
      <c r="BA1068" s="172"/>
      <c r="BB1068" s="172"/>
      <c r="BC1068" s="172"/>
      <c r="BD1068" s="172"/>
      <c r="BE1068" s="172"/>
      <c r="BF1068" s="172"/>
      <c r="BG1068" s="172"/>
      <c r="BH1068" s="172"/>
      <c r="BI1068" s="172"/>
      <c r="BJ1068" s="172"/>
      <c r="BK1068" s="172"/>
      <c r="BL1068" s="172"/>
      <c r="BM1068" s="172"/>
      <c r="BN1068" s="172"/>
      <c r="BO1068" s="172"/>
      <c r="BP1068" s="172"/>
      <c r="BQ1068" s="172"/>
      <c r="BR1068" s="172"/>
      <c r="BS1068" s="172"/>
      <c r="BT1068" s="172"/>
      <c r="BU1068" s="172"/>
      <c r="BV1068" s="172"/>
      <c r="BW1068" s="172"/>
      <c r="BX1068" s="172"/>
      <c r="BY1068" s="172"/>
      <c r="BZ1068" s="172"/>
      <c r="CA1068" s="172"/>
      <c r="CB1068" s="172"/>
      <c r="CC1068" s="172"/>
      <c r="CD1068" s="172"/>
      <c r="CE1068" s="172"/>
      <c r="CF1068" s="172"/>
      <c r="CG1068" s="172"/>
      <c r="CH1068" s="172"/>
      <c r="CI1068" s="172"/>
      <c r="CJ1068" s="172"/>
      <c r="CK1068" s="172"/>
      <c r="CL1068" s="172"/>
      <c r="CM1068" s="172"/>
      <c r="CN1068" s="172"/>
      <c r="CO1068" s="172"/>
      <c r="CP1068" s="172"/>
      <c r="CQ1068" s="172"/>
      <c r="CR1068" s="172"/>
      <c r="CS1068" s="172"/>
      <c r="CT1068" s="172"/>
      <c r="CU1068" s="172"/>
      <c r="CV1068" s="172"/>
      <c r="CW1068" s="172"/>
      <c r="CX1068" s="172"/>
      <c r="CY1068" s="172"/>
      <c r="CZ1068" s="172"/>
    </row>
    <row r="1069" spans="1:104" ht="11.25" customHeight="1" x14ac:dyDescent="0.25">
      <c r="A1069" s="172"/>
      <c r="B1069" s="172"/>
      <c r="C1069" s="172"/>
      <c r="D1069" s="172"/>
      <c r="E1069" s="116"/>
      <c r="F1069" s="119"/>
      <c r="G1069" s="117"/>
      <c r="H1069" s="116"/>
      <c r="I1069" s="119"/>
      <c r="J1069" s="172"/>
      <c r="K1069" s="166"/>
      <c r="L1069" s="166"/>
      <c r="M1069" s="166"/>
      <c r="N1069" s="166"/>
      <c r="O1069" s="166"/>
      <c r="P1069" s="166"/>
      <c r="Q1069" s="166"/>
      <c r="R1069" s="166"/>
      <c r="S1069" s="172"/>
      <c r="T1069" s="166"/>
      <c r="U1069" s="166"/>
      <c r="V1069" s="166"/>
      <c r="W1069" s="166"/>
      <c r="X1069" s="166"/>
      <c r="Y1069" s="166"/>
      <c r="Z1069" s="166"/>
      <c r="AA1069" s="166"/>
      <c r="AB1069" s="172"/>
      <c r="AC1069" s="172"/>
      <c r="AD1069" s="172"/>
      <c r="AE1069" s="172"/>
      <c r="AF1069" s="172"/>
      <c r="AG1069" s="172"/>
      <c r="AH1069" s="172"/>
      <c r="AI1069" s="172"/>
      <c r="AJ1069" s="172"/>
      <c r="AK1069" s="172"/>
      <c r="AL1069" s="174"/>
      <c r="AM1069" s="172"/>
      <c r="AN1069" s="172"/>
      <c r="AO1069" s="172"/>
      <c r="AP1069" s="172"/>
      <c r="AQ1069" s="172"/>
      <c r="AR1069" s="172"/>
      <c r="AS1069" s="172"/>
      <c r="AT1069" s="172"/>
      <c r="AU1069" s="172"/>
      <c r="AV1069" s="172"/>
      <c r="AW1069" s="172"/>
      <c r="AX1069" s="172"/>
      <c r="AY1069" s="172"/>
      <c r="AZ1069" s="172"/>
      <c r="BA1069" s="172"/>
      <c r="BB1069" s="172"/>
      <c r="BC1069" s="172"/>
      <c r="BD1069" s="172"/>
      <c r="BE1069" s="172"/>
      <c r="BF1069" s="172"/>
      <c r="BG1069" s="172"/>
      <c r="BH1069" s="172"/>
      <c r="BI1069" s="172"/>
      <c r="BJ1069" s="172"/>
      <c r="BK1069" s="172"/>
      <c r="BL1069" s="172"/>
      <c r="BM1069" s="172"/>
      <c r="BN1069" s="172"/>
      <c r="BO1069" s="172"/>
      <c r="BP1069" s="172"/>
      <c r="BQ1069" s="172"/>
      <c r="BR1069" s="172"/>
      <c r="BS1069" s="172"/>
      <c r="BT1069" s="172"/>
      <c r="BU1069" s="172"/>
      <c r="BV1069" s="172"/>
      <c r="BW1069" s="172"/>
      <c r="BX1069" s="172"/>
      <c r="BY1069" s="172"/>
      <c r="BZ1069" s="172"/>
      <c r="CA1069" s="172"/>
      <c r="CB1069" s="172"/>
      <c r="CC1069" s="172"/>
      <c r="CD1069" s="172"/>
      <c r="CE1069" s="172"/>
      <c r="CF1069" s="172"/>
      <c r="CG1069" s="172"/>
      <c r="CH1069" s="172"/>
      <c r="CI1069" s="172"/>
      <c r="CJ1069" s="172"/>
      <c r="CK1069" s="172"/>
      <c r="CL1069" s="172"/>
      <c r="CM1069" s="172"/>
      <c r="CN1069" s="172"/>
      <c r="CO1069" s="172"/>
      <c r="CP1069" s="172"/>
      <c r="CQ1069" s="172"/>
      <c r="CR1069" s="172"/>
      <c r="CS1069" s="172"/>
      <c r="CT1069" s="172"/>
      <c r="CU1069" s="172"/>
      <c r="CV1069" s="172"/>
      <c r="CW1069" s="172"/>
      <c r="CX1069" s="172"/>
      <c r="CY1069" s="172"/>
      <c r="CZ1069" s="172"/>
    </row>
    <row r="1070" spans="1:104" ht="11.25" customHeight="1" x14ac:dyDescent="0.25">
      <c r="A1070" s="172"/>
      <c r="B1070" s="172"/>
      <c r="C1070" s="172"/>
      <c r="D1070" s="172"/>
      <c r="E1070" s="116"/>
      <c r="F1070" s="119"/>
      <c r="G1070" s="117"/>
      <c r="H1070" s="116"/>
      <c r="I1070" s="119"/>
      <c r="J1070" s="172"/>
      <c r="K1070" s="166"/>
      <c r="L1070" s="166"/>
      <c r="M1070" s="166"/>
      <c r="N1070" s="166"/>
      <c r="O1070" s="166"/>
      <c r="P1070" s="166"/>
      <c r="Q1070" s="166"/>
      <c r="R1070" s="166"/>
      <c r="S1070" s="172"/>
      <c r="T1070" s="166"/>
      <c r="U1070" s="166"/>
      <c r="V1070" s="166"/>
      <c r="W1070" s="166"/>
      <c r="X1070" s="166"/>
      <c r="Y1070" s="166"/>
      <c r="Z1070" s="166"/>
      <c r="AA1070" s="166"/>
      <c r="AB1070" s="172"/>
      <c r="AC1070" s="172"/>
      <c r="AD1070" s="172"/>
      <c r="AE1070" s="172"/>
      <c r="AF1070" s="172"/>
      <c r="AG1070" s="172"/>
      <c r="AH1070" s="172"/>
      <c r="AI1070" s="172"/>
      <c r="AJ1070" s="172"/>
      <c r="AK1070" s="172"/>
      <c r="AL1070" s="174"/>
      <c r="AM1070" s="172"/>
      <c r="AN1070" s="172"/>
      <c r="AO1070" s="172"/>
      <c r="AP1070" s="172"/>
      <c r="AQ1070" s="172"/>
      <c r="AR1070" s="172"/>
      <c r="AS1070" s="172"/>
      <c r="AT1070" s="172"/>
      <c r="AU1070" s="172"/>
      <c r="AV1070" s="172"/>
      <c r="AW1070" s="172"/>
      <c r="AX1070" s="172"/>
      <c r="AY1070" s="172"/>
      <c r="AZ1070" s="172"/>
      <c r="BA1070" s="172"/>
      <c r="BB1070" s="172"/>
      <c r="BC1070" s="172"/>
      <c r="BD1070" s="172"/>
      <c r="BE1070" s="172"/>
      <c r="BF1070" s="172"/>
      <c r="BG1070" s="172"/>
      <c r="BH1070" s="172"/>
      <c r="BI1070" s="172"/>
      <c r="BJ1070" s="172"/>
      <c r="BK1070" s="172"/>
      <c r="BL1070" s="172"/>
      <c r="BM1070" s="172"/>
      <c r="BN1070" s="172"/>
      <c r="BO1070" s="172"/>
      <c r="BP1070" s="172"/>
      <c r="BQ1070" s="172"/>
      <c r="BR1070" s="172"/>
      <c r="BS1070" s="172"/>
      <c r="BT1070" s="172"/>
      <c r="BU1070" s="172"/>
      <c r="BV1070" s="172"/>
      <c r="BW1070" s="172"/>
      <c r="BX1070" s="172"/>
      <c r="BY1070" s="172"/>
      <c r="BZ1070" s="172"/>
      <c r="CA1070" s="172"/>
      <c r="CB1070" s="172"/>
      <c r="CC1070" s="172"/>
      <c r="CD1070" s="172"/>
      <c r="CE1070" s="172"/>
      <c r="CF1070" s="172"/>
      <c r="CG1070" s="172"/>
      <c r="CH1070" s="172"/>
      <c r="CI1070" s="172"/>
      <c r="CJ1070" s="172"/>
      <c r="CK1070" s="172"/>
      <c r="CL1070" s="172"/>
      <c r="CM1070" s="172"/>
      <c r="CN1070" s="172"/>
      <c r="CO1070" s="172"/>
      <c r="CP1070" s="172"/>
      <c r="CQ1070" s="172"/>
      <c r="CR1070" s="172"/>
      <c r="CS1070" s="172"/>
      <c r="CT1070" s="172"/>
      <c r="CU1070" s="172"/>
      <c r="CV1070" s="172"/>
      <c r="CW1070" s="172"/>
      <c r="CX1070" s="172"/>
      <c r="CY1070" s="172"/>
      <c r="CZ1070" s="172"/>
    </row>
    <row r="1071" spans="1:104" ht="11.25" customHeight="1" x14ac:dyDescent="0.25">
      <c r="A1071" s="172"/>
      <c r="B1071" s="172"/>
      <c r="C1071" s="172"/>
      <c r="D1071" s="172"/>
      <c r="E1071" s="116"/>
      <c r="F1071" s="119"/>
      <c r="G1071" s="117"/>
      <c r="H1071" s="116"/>
      <c r="I1071" s="119"/>
      <c r="J1071" s="172"/>
      <c r="K1071" s="166"/>
      <c r="L1071" s="166"/>
      <c r="M1071" s="166"/>
      <c r="N1071" s="166"/>
      <c r="O1071" s="166"/>
      <c r="P1071" s="166"/>
      <c r="Q1071" s="166"/>
      <c r="R1071" s="166"/>
      <c r="S1071" s="172"/>
      <c r="T1071" s="166"/>
      <c r="U1071" s="166"/>
      <c r="V1071" s="166"/>
      <c r="W1071" s="166"/>
      <c r="X1071" s="166"/>
      <c r="Y1071" s="166"/>
      <c r="Z1071" s="166"/>
      <c r="AA1071" s="166"/>
      <c r="AB1071" s="172"/>
      <c r="AC1071" s="172"/>
      <c r="AD1071" s="172"/>
      <c r="AE1071" s="172"/>
      <c r="AF1071" s="172"/>
      <c r="AG1071" s="172"/>
      <c r="AH1071" s="172"/>
      <c r="AI1071" s="172"/>
      <c r="AJ1071" s="172"/>
      <c r="AK1071" s="172"/>
      <c r="AL1071" s="174"/>
      <c r="AM1071" s="172"/>
      <c r="AN1071" s="172"/>
      <c r="AO1071" s="172"/>
      <c r="AP1071" s="172"/>
      <c r="AQ1071" s="172"/>
      <c r="AR1071" s="172"/>
      <c r="AS1071" s="172"/>
      <c r="AT1071" s="172"/>
      <c r="AU1071" s="172"/>
      <c r="AV1071" s="172"/>
      <c r="AW1071" s="172"/>
      <c r="AX1071" s="172"/>
      <c r="AY1071" s="172"/>
      <c r="AZ1071" s="172"/>
      <c r="BA1071" s="172"/>
      <c r="BB1071" s="172"/>
      <c r="BC1071" s="172"/>
      <c r="BD1071" s="172"/>
      <c r="BE1071" s="172"/>
      <c r="BF1071" s="172"/>
      <c r="BG1071" s="172"/>
      <c r="BH1071" s="172"/>
      <c r="BI1071" s="172"/>
      <c r="BJ1071" s="172"/>
      <c r="BK1071" s="172"/>
      <c r="BL1071" s="172"/>
      <c r="BM1071" s="172"/>
      <c r="BN1071" s="172"/>
      <c r="BO1071" s="172"/>
      <c r="BP1071" s="172"/>
      <c r="BQ1071" s="172"/>
      <c r="BR1071" s="172"/>
      <c r="BS1071" s="172"/>
      <c r="BT1071" s="172"/>
      <c r="BU1071" s="172"/>
      <c r="BV1071" s="172"/>
      <c r="BW1071" s="172"/>
      <c r="BX1071" s="172"/>
      <c r="BY1071" s="172"/>
      <c r="BZ1071" s="172"/>
      <c r="CA1071" s="172"/>
      <c r="CB1071" s="172"/>
      <c r="CC1071" s="172"/>
      <c r="CD1071" s="172"/>
      <c r="CE1071" s="172"/>
      <c r="CF1071" s="172"/>
      <c r="CG1071" s="172"/>
      <c r="CH1071" s="172"/>
      <c r="CI1071" s="172"/>
      <c r="CJ1071" s="172"/>
      <c r="CK1071" s="172"/>
      <c r="CL1071" s="172"/>
      <c r="CM1071" s="172"/>
      <c r="CN1071" s="172"/>
      <c r="CO1071" s="172"/>
      <c r="CP1071" s="172"/>
      <c r="CQ1071" s="172"/>
      <c r="CR1071" s="172"/>
      <c r="CS1071" s="172"/>
      <c r="CT1071" s="172"/>
      <c r="CU1071" s="172"/>
      <c r="CV1071" s="172"/>
      <c r="CW1071" s="172"/>
      <c r="CX1071" s="172"/>
      <c r="CY1071" s="172"/>
      <c r="CZ1071" s="172"/>
    </row>
    <row r="1072" spans="1:104" ht="11.25" customHeight="1" x14ac:dyDescent="0.25">
      <c r="A1072" s="172"/>
      <c r="B1072" s="172"/>
      <c r="C1072" s="172"/>
      <c r="D1072" s="172"/>
      <c r="E1072" s="116"/>
      <c r="F1072" s="119"/>
      <c r="G1072" s="117"/>
      <c r="H1072" s="116"/>
      <c r="I1072" s="119"/>
      <c r="J1072" s="172"/>
      <c r="K1072" s="166"/>
      <c r="L1072" s="166"/>
      <c r="M1072" s="166"/>
      <c r="N1072" s="166"/>
      <c r="O1072" s="166"/>
      <c r="P1072" s="166"/>
      <c r="Q1072" s="166"/>
      <c r="R1072" s="166"/>
      <c r="S1072" s="172"/>
      <c r="T1072" s="166"/>
      <c r="U1072" s="166"/>
      <c r="V1072" s="166"/>
      <c r="W1072" s="166"/>
      <c r="X1072" s="166"/>
      <c r="Y1072" s="166"/>
      <c r="Z1072" s="166"/>
      <c r="AA1072" s="166"/>
      <c r="AB1072" s="172"/>
      <c r="AC1072" s="172"/>
      <c r="AD1072" s="172"/>
      <c r="AE1072" s="172"/>
      <c r="AF1072" s="172"/>
      <c r="AG1072" s="172"/>
      <c r="AH1072" s="172"/>
      <c r="AI1072" s="172"/>
      <c r="AJ1072" s="172"/>
      <c r="AK1072" s="172"/>
      <c r="AL1072" s="174"/>
      <c r="AM1072" s="172"/>
      <c r="AN1072" s="172"/>
      <c r="AO1072" s="172"/>
      <c r="AP1072" s="172"/>
      <c r="AQ1072" s="172"/>
      <c r="AR1072" s="172"/>
      <c r="AS1072" s="172"/>
      <c r="AT1072" s="172"/>
      <c r="AU1072" s="172"/>
      <c r="AV1072" s="172"/>
      <c r="AW1072" s="172"/>
      <c r="AX1072" s="172"/>
      <c r="AY1072" s="172"/>
      <c r="AZ1072" s="172"/>
      <c r="BA1072" s="172"/>
      <c r="BB1072" s="172"/>
      <c r="BC1072" s="172"/>
      <c r="BD1072" s="172"/>
      <c r="BE1072" s="172"/>
      <c r="BF1072" s="172"/>
      <c r="BG1072" s="172"/>
      <c r="BH1072" s="172"/>
      <c r="BI1072" s="172"/>
      <c r="BJ1072" s="172"/>
      <c r="BK1072" s="172"/>
      <c r="BL1072" s="172"/>
      <c r="BM1072" s="172"/>
      <c r="BN1072" s="172"/>
      <c r="BO1072" s="172"/>
      <c r="BP1072" s="172"/>
      <c r="BQ1072" s="172"/>
      <c r="BR1072" s="172"/>
      <c r="BS1072" s="172"/>
      <c r="BT1072" s="172"/>
      <c r="BU1072" s="172"/>
      <c r="BV1072" s="172"/>
      <c r="BW1072" s="172"/>
      <c r="BX1072" s="172"/>
      <c r="BY1072" s="172"/>
      <c r="BZ1072" s="172"/>
      <c r="CA1072" s="172"/>
      <c r="CB1072" s="172"/>
      <c r="CC1072" s="172"/>
      <c r="CD1072" s="172"/>
      <c r="CE1072" s="172"/>
      <c r="CF1072" s="172"/>
      <c r="CG1072" s="172"/>
      <c r="CH1072" s="172"/>
      <c r="CI1072" s="172"/>
      <c r="CJ1072" s="172"/>
      <c r="CK1072" s="172"/>
      <c r="CL1072" s="172"/>
      <c r="CM1072" s="172"/>
      <c r="CN1072" s="172"/>
      <c r="CO1072" s="172"/>
      <c r="CP1072" s="172"/>
      <c r="CQ1072" s="172"/>
      <c r="CR1072" s="172"/>
      <c r="CS1072" s="172"/>
      <c r="CT1072" s="172"/>
      <c r="CU1072" s="172"/>
      <c r="CV1072" s="172"/>
      <c r="CW1072" s="172"/>
      <c r="CX1072" s="172"/>
      <c r="CY1072" s="172"/>
      <c r="CZ1072" s="172"/>
    </row>
    <row r="1073" spans="1:104" ht="11.25" customHeight="1" x14ac:dyDescent="0.25">
      <c r="A1073" s="172"/>
      <c r="B1073" s="172"/>
      <c r="C1073" s="172"/>
      <c r="D1073" s="172"/>
      <c r="E1073" s="116"/>
      <c r="F1073" s="119"/>
      <c r="G1073" s="117"/>
      <c r="H1073" s="116"/>
      <c r="I1073" s="119"/>
      <c r="J1073" s="172"/>
      <c r="K1073" s="166"/>
      <c r="L1073" s="166"/>
      <c r="M1073" s="166"/>
      <c r="N1073" s="166"/>
      <c r="O1073" s="166"/>
      <c r="P1073" s="166"/>
      <c r="Q1073" s="166"/>
      <c r="R1073" s="166"/>
      <c r="S1073" s="172"/>
      <c r="T1073" s="166"/>
      <c r="U1073" s="166"/>
      <c r="V1073" s="166"/>
      <c r="W1073" s="166"/>
      <c r="X1073" s="166"/>
      <c r="Y1073" s="166"/>
      <c r="Z1073" s="166"/>
      <c r="AA1073" s="166"/>
      <c r="AB1073" s="172"/>
      <c r="AC1073" s="172"/>
      <c r="AD1073" s="172"/>
      <c r="AE1073" s="172"/>
      <c r="AF1073" s="172"/>
      <c r="AG1073" s="172"/>
      <c r="AH1073" s="172"/>
      <c r="AI1073" s="172"/>
      <c r="AJ1073" s="172"/>
      <c r="AK1073" s="172"/>
      <c r="AL1073" s="174"/>
      <c r="AM1073" s="172"/>
      <c r="AN1073" s="172"/>
      <c r="AO1073" s="172"/>
      <c r="AP1073" s="172"/>
      <c r="AQ1073" s="172"/>
      <c r="AR1073" s="172"/>
      <c r="AS1073" s="172"/>
      <c r="AT1073" s="172"/>
      <c r="AU1073" s="172"/>
      <c r="AV1073" s="172"/>
      <c r="AW1073" s="172"/>
      <c r="AX1073" s="172"/>
      <c r="AY1073" s="172"/>
      <c r="AZ1073" s="172"/>
      <c r="BA1073" s="172"/>
      <c r="BB1073" s="172"/>
      <c r="BC1073" s="172"/>
      <c r="BD1073" s="172"/>
      <c r="BE1073" s="172"/>
      <c r="BF1073" s="172"/>
      <c r="BG1073" s="172"/>
      <c r="BH1073" s="172"/>
      <c r="BI1073" s="172"/>
      <c r="BJ1073" s="172"/>
      <c r="BK1073" s="172"/>
      <c r="BL1073" s="172"/>
      <c r="BM1073" s="172"/>
      <c r="BN1073" s="172"/>
      <c r="BO1073" s="172"/>
      <c r="BP1073" s="172"/>
      <c r="BQ1073" s="172"/>
      <c r="BR1073" s="172"/>
      <c r="BS1073" s="172"/>
      <c r="BT1073" s="172"/>
      <c r="BU1073" s="172"/>
      <c r="BV1073" s="172"/>
      <c r="BW1073" s="172"/>
      <c r="BX1073" s="172"/>
      <c r="BY1073" s="172"/>
      <c r="BZ1073" s="172"/>
      <c r="CA1073" s="172"/>
      <c r="CB1073" s="172"/>
      <c r="CC1073" s="172"/>
      <c r="CD1073" s="172"/>
      <c r="CE1073" s="172"/>
      <c r="CF1073" s="172"/>
      <c r="CG1073" s="172"/>
      <c r="CH1073" s="172"/>
      <c r="CI1073" s="172"/>
      <c r="CJ1073" s="172"/>
      <c r="CK1073" s="172"/>
      <c r="CL1073" s="172"/>
      <c r="CM1073" s="172"/>
      <c r="CN1073" s="172"/>
      <c r="CO1073" s="172"/>
      <c r="CP1073" s="172"/>
      <c r="CQ1073" s="172"/>
      <c r="CR1073" s="172"/>
      <c r="CS1073" s="172"/>
      <c r="CT1073" s="172"/>
      <c r="CU1073" s="172"/>
      <c r="CV1073" s="172"/>
      <c r="CW1073" s="172"/>
      <c r="CX1073" s="172"/>
      <c r="CY1073" s="172"/>
      <c r="CZ1073" s="172"/>
    </row>
    <row r="1074" spans="1:104" ht="11.25" customHeight="1" x14ac:dyDescent="0.25">
      <c r="A1074" s="172"/>
      <c r="B1074" s="172"/>
      <c r="C1074" s="172"/>
      <c r="D1074" s="172"/>
      <c r="E1074" s="116"/>
      <c r="F1074" s="119"/>
      <c r="G1074" s="117"/>
      <c r="H1074" s="116"/>
      <c r="I1074" s="119"/>
      <c r="J1074" s="172"/>
      <c r="K1074" s="166"/>
      <c r="L1074" s="166"/>
      <c r="M1074" s="166"/>
      <c r="N1074" s="166"/>
      <c r="O1074" s="166"/>
      <c r="P1074" s="166"/>
      <c r="Q1074" s="166"/>
      <c r="R1074" s="166"/>
      <c r="S1074" s="172"/>
      <c r="T1074" s="166"/>
      <c r="U1074" s="166"/>
      <c r="V1074" s="166"/>
      <c r="W1074" s="166"/>
      <c r="X1074" s="166"/>
      <c r="Y1074" s="166"/>
      <c r="Z1074" s="166"/>
      <c r="AA1074" s="166"/>
      <c r="AB1074" s="172"/>
      <c r="AC1074" s="172"/>
      <c r="AD1074" s="172"/>
      <c r="AE1074" s="172"/>
      <c r="AF1074" s="172"/>
      <c r="AG1074" s="172"/>
      <c r="AH1074" s="172"/>
      <c r="AI1074" s="172"/>
      <c r="AJ1074" s="172"/>
      <c r="AK1074" s="172"/>
      <c r="AL1074" s="174"/>
      <c r="AM1074" s="172"/>
      <c r="AN1074" s="172"/>
      <c r="AO1074" s="172"/>
      <c r="AP1074" s="172"/>
      <c r="AQ1074" s="172"/>
      <c r="AR1074" s="172"/>
      <c r="AS1074" s="172"/>
      <c r="AT1074" s="172"/>
      <c r="AU1074" s="172"/>
      <c r="AV1074" s="172"/>
      <c r="AW1074" s="172"/>
      <c r="AX1074" s="172"/>
      <c r="AY1074" s="172"/>
      <c r="AZ1074" s="172"/>
      <c r="BA1074" s="172"/>
      <c r="BB1074" s="172"/>
      <c r="BC1074" s="172"/>
      <c r="BD1074" s="172"/>
      <c r="BE1074" s="172"/>
      <c r="BF1074" s="172"/>
      <c r="BG1074" s="172"/>
      <c r="BH1074" s="172"/>
      <c r="BI1074" s="172"/>
      <c r="BJ1074" s="172"/>
      <c r="BK1074" s="172"/>
      <c r="BL1074" s="172"/>
      <c r="BM1074" s="172"/>
      <c r="BN1074" s="172"/>
      <c r="BO1074" s="172"/>
      <c r="BP1074" s="172"/>
      <c r="BQ1074" s="172"/>
      <c r="BR1074" s="172"/>
      <c r="BS1074" s="172"/>
      <c r="BT1074" s="172"/>
      <c r="BU1074" s="172"/>
      <c r="BV1074" s="172"/>
      <c r="BW1074" s="172"/>
      <c r="BX1074" s="172"/>
      <c r="BY1074" s="172"/>
      <c r="BZ1074" s="172"/>
      <c r="CA1074" s="172"/>
      <c r="CB1074" s="172"/>
      <c r="CC1074" s="172"/>
      <c r="CD1074" s="172"/>
      <c r="CE1074" s="172"/>
      <c r="CF1074" s="172"/>
      <c r="CG1074" s="172"/>
      <c r="CH1074" s="172"/>
      <c r="CI1074" s="172"/>
      <c r="CJ1074" s="172"/>
      <c r="CK1074" s="172"/>
      <c r="CL1074" s="172"/>
      <c r="CM1074" s="172"/>
      <c r="CN1074" s="172"/>
      <c r="CO1074" s="172"/>
      <c r="CP1074" s="172"/>
      <c r="CQ1074" s="172"/>
      <c r="CR1074" s="172"/>
      <c r="CS1074" s="172"/>
      <c r="CT1074" s="172"/>
      <c r="CU1074" s="172"/>
      <c r="CV1074" s="172"/>
      <c r="CW1074" s="172"/>
      <c r="CX1074" s="172"/>
      <c r="CY1074" s="172"/>
      <c r="CZ1074" s="172"/>
    </row>
    <row r="1075" spans="1:104" ht="11.25" customHeight="1" x14ac:dyDescent="0.25">
      <c r="A1075" s="172"/>
      <c r="B1075" s="172"/>
      <c r="C1075" s="172"/>
      <c r="D1075" s="172"/>
      <c r="E1075" s="116"/>
      <c r="F1075" s="119"/>
      <c r="G1075" s="117"/>
      <c r="H1075" s="116"/>
      <c r="I1075" s="119"/>
      <c r="J1075" s="172"/>
      <c r="K1075" s="166"/>
      <c r="L1075" s="166"/>
      <c r="M1075" s="166"/>
      <c r="N1075" s="166"/>
      <c r="O1075" s="166"/>
      <c r="P1075" s="166"/>
      <c r="Q1075" s="166"/>
      <c r="R1075" s="166"/>
      <c r="S1075" s="172"/>
      <c r="T1075" s="166"/>
      <c r="U1075" s="166"/>
      <c r="V1075" s="166"/>
      <c r="W1075" s="166"/>
      <c r="X1075" s="166"/>
      <c r="Y1075" s="166"/>
      <c r="Z1075" s="166"/>
      <c r="AA1075" s="166"/>
      <c r="AB1075" s="172"/>
      <c r="AC1075" s="172"/>
      <c r="AD1075" s="172"/>
      <c r="AE1075" s="172"/>
      <c r="AF1075" s="172"/>
      <c r="AG1075" s="172"/>
      <c r="AH1075" s="172"/>
      <c r="AI1075" s="172"/>
      <c r="AJ1075" s="172"/>
      <c r="AK1075" s="172"/>
      <c r="AL1075" s="174"/>
      <c r="AM1075" s="172"/>
      <c r="AN1075" s="172"/>
      <c r="AO1075" s="172"/>
      <c r="AP1075" s="172"/>
      <c r="AQ1075" s="172"/>
      <c r="AR1075" s="172"/>
      <c r="AS1075" s="172"/>
      <c r="AT1075" s="172"/>
      <c r="AU1075" s="172"/>
      <c r="AV1075" s="172"/>
      <c r="AW1075" s="172"/>
      <c r="AX1075" s="172"/>
      <c r="AY1075" s="172"/>
      <c r="AZ1075" s="172"/>
      <c r="BA1075" s="172"/>
      <c r="BB1075" s="172"/>
      <c r="BC1075" s="172"/>
      <c r="BD1075" s="172"/>
      <c r="BE1075" s="172"/>
      <c r="BF1075" s="172"/>
      <c r="BG1075" s="172"/>
      <c r="BH1075" s="172"/>
      <c r="BI1075" s="172"/>
      <c r="BJ1075" s="172"/>
      <c r="BK1075" s="172"/>
      <c r="BL1075" s="172"/>
      <c r="BM1075" s="172"/>
      <c r="BN1075" s="172"/>
      <c r="BO1075" s="172"/>
      <c r="BP1075" s="172"/>
      <c r="BQ1075" s="172"/>
      <c r="BR1075" s="172"/>
      <c r="BS1075" s="172"/>
      <c r="BT1075" s="172"/>
      <c r="BU1075" s="172"/>
      <c r="BV1075" s="172"/>
      <c r="BW1075" s="172"/>
      <c r="BX1075" s="172"/>
      <c r="BY1075" s="172"/>
      <c r="BZ1075" s="172"/>
      <c r="CA1075" s="172"/>
      <c r="CB1075" s="172"/>
      <c r="CC1075" s="172"/>
      <c r="CD1075" s="172"/>
      <c r="CE1075" s="172"/>
      <c r="CF1075" s="172"/>
      <c r="CG1075" s="172"/>
      <c r="CH1075" s="172"/>
      <c r="CI1075" s="172"/>
      <c r="CJ1075" s="172"/>
      <c r="CK1075" s="172"/>
      <c r="CL1075" s="172"/>
      <c r="CM1075" s="172"/>
      <c r="CN1075" s="172"/>
      <c r="CO1075" s="172"/>
      <c r="CP1075" s="172"/>
      <c r="CQ1075" s="172"/>
      <c r="CR1075" s="172"/>
      <c r="CS1075" s="172"/>
      <c r="CT1075" s="172"/>
      <c r="CU1075" s="172"/>
      <c r="CV1075" s="172"/>
      <c r="CW1075" s="172"/>
      <c r="CX1075" s="172"/>
      <c r="CY1075" s="172"/>
      <c r="CZ1075" s="172"/>
    </row>
    <row r="1076" spans="1:104" ht="11.25" customHeight="1" x14ac:dyDescent="0.25">
      <c r="A1076" s="172"/>
      <c r="B1076" s="172"/>
      <c r="C1076" s="172"/>
      <c r="D1076" s="172"/>
      <c r="E1076" s="116"/>
      <c r="F1076" s="119"/>
      <c r="G1076" s="117"/>
      <c r="H1076" s="116"/>
      <c r="I1076" s="119"/>
      <c r="J1076" s="172"/>
      <c r="K1076" s="166"/>
      <c r="L1076" s="166"/>
      <c r="M1076" s="166"/>
      <c r="N1076" s="166"/>
      <c r="O1076" s="166"/>
      <c r="P1076" s="166"/>
      <c r="Q1076" s="166"/>
      <c r="R1076" s="166"/>
      <c r="S1076" s="172"/>
      <c r="T1076" s="166"/>
      <c r="U1076" s="166"/>
      <c r="V1076" s="166"/>
      <c r="W1076" s="166"/>
      <c r="X1076" s="166"/>
      <c r="Y1076" s="166"/>
      <c r="Z1076" s="166"/>
      <c r="AA1076" s="166"/>
      <c r="AB1076" s="172"/>
      <c r="AC1076" s="172"/>
      <c r="AD1076" s="172"/>
      <c r="AE1076" s="172"/>
      <c r="AF1076" s="172"/>
      <c r="AG1076" s="172"/>
      <c r="AH1076" s="172"/>
      <c r="AI1076" s="172"/>
      <c r="AJ1076" s="172"/>
      <c r="AK1076" s="172"/>
      <c r="AL1076" s="174"/>
      <c r="AM1076" s="172"/>
      <c r="AN1076" s="172"/>
      <c r="AO1076" s="172"/>
      <c r="AP1076" s="172"/>
      <c r="AQ1076" s="172"/>
      <c r="AR1076" s="172"/>
      <c r="AS1076" s="172"/>
      <c r="AT1076" s="172"/>
      <c r="AU1076" s="172"/>
      <c r="AV1076" s="172"/>
      <c r="AW1076" s="172"/>
      <c r="AX1076" s="172"/>
      <c r="AY1076" s="172"/>
      <c r="AZ1076" s="172"/>
      <c r="BA1076" s="172"/>
      <c r="BB1076" s="172"/>
      <c r="BC1076" s="172"/>
      <c r="BD1076" s="172"/>
      <c r="BE1076" s="172"/>
      <c r="BF1076" s="172"/>
      <c r="BG1076" s="172"/>
      <c r="BH1076" s="172"/>
      <c r="BI1076" s="172"/>
      <c r="BJ1076" s="172"/>
      <c r="BK1076" s="172"/>
      <c r="BL1076" s="172"/>
      <c r="BM1076" s="172"/>
      <c r="BN1076" s="172"/>
      <c r="BO1076" s="172"/>
      <c r="BP1076" s="172"/>
      <c r="BQ1076" s="172"/>
      <c r="BR1076" s="172"/>
      <c r="BS1076" s="172"/>
      <c r="BT1076" s="172"/>
      <c r="BU1076" s="172"/>
      <c r="BV1076" s="172"/>
      <c r="BW1076" s="172"/>
      <c r="BX1076" s="172"/>
      <c r="BY1076" s="172"/>
      <c r="BZ1076" s="172"/>
      <c r="CA1076" s="172"/>
      <c r="CB1076" s="172"/>
      <c r="CC1076" s="172"/>
      <c r="CD1076" s="172"/>
      <c r="CE1076" s="172"/>
      <c r="CF1076" s="172"/>
      <c r="CG1076" s="172"/>
      <c r="CH1076" s="172"/>
      <c r="CI1076" s="172"/>
      <c r="CJ1076" s="172"/>
      <c r="CK1076" s="172"/>
      <c r="CL1076" s="172"/>
      <c r="CM1076" s="172"/>
      <c r="CN1076" s="172"/>
      <c r="CO1076" s="172"/>
      <c r="CP1076" s="172"/>
      <c r="CQ1076" s="172"/>
      <c r="CR1076" s="172"/>
      <c r="CS1076" s="172"/>
      <c r="CT1076" s="172"/>
      <c r="CU1076" s="172"/>
      <c r="CV1076" s="172"/>
      <c r="CW1076" s="172"/>
      <c r="CX1076" s="172"/>
      <c r="CY1076" s="172"/>
      <c r="CZ1076" s="172"/>
    </row>
    <row r="1077" spans="1:104" ht="11.25" customHeight="1" x14ac:dyDescent="0.25">
      <c r="A1077" s="172"/>
      <c r="B1077" s="172"/>
      <c r="C1077" s="172"/>
      <c r="D1077" s="172"/>
      <c r="E1077" s="116"/>
      <c r="F1077" s="119"/>
      <c r="G1077" s="117"/>
      <c r="H1077" s="116"/>
      <c r="I1077" s="119"/>
      <c r="J1077" s="172"/>
      <c r="K1077" s="166"/>
      <c r="L1077" s="166"/>
      <c r="M1077" s="166"/>
      <c r="N1077" s="166"/>
      <c r="O1077" s="166"/>
      <c r="P1077" s="166"/>
      <c r="Q1077" s="166"/>
      <c r="R1077" s="166"/>
      <c r="S1077" s="172"/>
      <c r="T1077" s="166"/>
      <c r="U1077" s="166"/>
      <c r="V1077" s="166"/>
      <c r="W1077" s="166"/>
      <c r="X1077" s="166"/>
      <c r="Y1077" s="166"/>
      <c r="Z1077" s="166"/>
      <c r="AA1077" s="166"/>
      <c r="AB1077" s="172"/>
      <c r="AC1077" s="172"/>
      <c r="AD1077" s="172"/>
      <c r="AE1077" s="172"/>
      <c r="AF1077" s="172"/>
      <c r="AG1077" s="172"/>
      <c r="AH1077" s="172"/>
      <c r="AI1077" s="172"/>
      <c r="AJ1077" s="172"/>
      <c r="AK1077" s="172"/>
      <c r="AL1077" s="174"/>
      <c r="AM1077" s="172"/>
      <c r="AN1077" s="172"/>
      <c r="AO1077" s="172"/>
      <c r="AP1077" s="172"/>
      <c r="AQ1077" s="172"/>
      <c r="AR1077" s="172"/>
      <c r="AS1077" s="172"/>
      <c r="AT1077" s="172"/>
      <c r="AU1077" s="172"/>
      <c r="AV1077" s="172"/>
      <c r="AW1077" s="172"/>
      <c r="AX1077" s="172"/>
      <c r="AY1077" s="172"/>
      <c r="AZ1077" s="172"/>
      <c r="BA1077" s="172"/>
      <c r="BB1077" s="172"/>
      <c r="BC1077" s="172"/>
      <c r="BD1077" s="172"/>
      <c r="BE1077" s="172"/>
      <c r="BF1077" s="172"/>
      <c r="BG1077" s="172"/>
      <c r="BH1077" s="172"/>
      <c r="BI1077" s="172"/>
      <c r="BJ1077" s="172"/>
      <c r="BK1077" s="172"/>
      <c r="BL1077" s="172"/>
      <c r="BM1077" s="172"/>
      <c r="BN1077" s="172"/>
      <c r="BO1077" s="172"/>
      <c r="BP1077" s="172"/>
      <c r="BQ1077" s="172"/>
      <c r="BR1077" s="172"/>
      <c r="BS1077" s="172"/>
      <c r="BT1077" s="172"/>
      <c r="BU1077" s="172"/>
      <c r="BV1077" s="172"/>
      <c r="BW1077" s="172"/>
      <c r="BX1077" s="172"/>
      <c r="BY1077" s="172"/>
      <c r="BZ1077" s="172"/>
      <c r="CA1077" s="172"/>
      <c r="CB1077" s="172"/>
      <c r="CC1077" s="172"/>
      <c r="CD1077" s="172"/>
      <c r="CE1077" s="172"/>
      <c r="CF1077" s="172"/>
      <c r="CG1077" s="172"/>
      <c r="CH1077" s="172"/>
      <c r="CI1077" s="172"/>
      <c r="CJ1077" s="172"/>
      <c r="CK1077" s="172"/>
      <c r="CL1077" s="172"/>
      <c r="CM1077" s="172"/>
      <c r="CN1077" s="172"/>
      <c r="CO1077" s="172"/>
      <c r="CP1077" s="172"/>
      <c r="CQ1077" s="172"/>
      <c r="CR1077" s="172"/>
      <c r="CS1077" s="172"/>
      <c r="CT1077" s="172"/>
      <c r="CU1077" s="172"/>
      <c r="CV1077" s="172"/>
      <c r="CW1077" s="172"/>
      <c r="CX1077" s="172"/>
      <c r="CY1077" s="172"/>
      <c r="CZ1077" s="172"/>
    </row>
    <row r="1078" spans="1:104" ht="11.25" customHeight="1" x14ac:dyDescent="0.25">
      <c r="A1078" s="172"/>
      <c r="B1078" s="172"/>
      <c r="C1078" s="172"/>
      <c r="D1078" s="172"/>
      <c r="E1078" s="116"/>
      <c r="F1078" s="119"/>
      <c r="G1078" s="117"/>
      <c r="H1078" s="116"/>
      <c r="I1078" s="119"/>
      <c r="J1078" s="172"/>
      <c r="K1078" s="166"/>
      <c r="L1078" s="166"/>
      <c r="M1078" s="166"/>
      <c r="N1078" s="166"/>
      <c r="O1078" s="166"/>
      <c r="P1078" s="166"/>
      <c r="Q1078" s="166"/>
      <c r="R1078" s="166"/>
      <c r="S1078" s="172"/>
      <c r="T1078" s="166"/>
      <c r="U1078" s="166"/>
      <c r="V1078" s="166"/>
      <c r="W1078" s="166"/>
      <c r="X1078" s="166"/>
      <c r="Y1078" s="166"/>
      <c r="Z1078" s="166"/>
      <c r="AA1078" s="166"/>
      <c r="AB1078" s="172"/>
      <c r="AC1078" s="172"/>
      <c r="AD1078" s="172"/>
      <c r="AE1078" s="172"/>
      <c r="AF1078" s="172"/>
      <c r="AG1078" s="172"/>
      <c r="AH1078" s="172"/>
      <c r="AI1078" s="172"/>
      <c r="AJ1078" s="172"/>
      <c r="AK1078" s="172"/>
      <c r="AL1078" s="174"/>
      <c r="AM1078" s="172"/>
      <c r="AN1078" s="172"/>
      <c r="AO1078" s="172"/>
      <c r="AP1078" s="172"/>
      <c r="AQ1078" s="172"/>
      <c r="AR1078" s="172"/>
      <c r="AS1078" s="172"/>
      <c r="AT1078" s="172"/>
      <c r="AU1078" s="172"/>
      <c r="AV1078" s="172"/>
      <c r="AW1078" s="172"/>
      <c r="AX1078" s="172"/>
      <c r="AY1078" s="172"/>
      <c r="AZ1078" s="172"/>
      <c r="BA1078" s="172"/>
      <c r="BB1078" s="172"/>
      <c r="BC1078" s="172"/>
      <c r="BD1078" s="172"/>
      <c r="BE1078" s="172"/>
      <c r="BF1078" s="172"/>
      <c r="BG1078" s="172"/>
      <c r="BH1078" s="172"/>
      <c r="BI1078" s="172"/>
      <c r="BJ1078" s="172"/>
      <c r="BK1078" s="172"/>
      <c r="BL1078" s="172"/>
      <c r="BM1078" s="172"/>
      <c r="BN1078" s="172"/>
      <c r="BO1078" s="172"/>
      <c r="BP1078" s="172"/>
      <c r="BQ1078" s="172"/>
      <c r="BR1078" s="172"/>
      <c r="BS1078" s="172"/>
      <c r="BT1078" s="172"/>
      <c r="BU1078" s="172"/>
      <c r="BV1078" s="172"/>
      <c r="BW1078" s="172"/>
      <c r="BX1078" s="172"/>
      <c r="BY1078" s="172"/>
      <c r="BZ1078" s="172"/>
      <c r="CA1078" s="172"/>
      <c r="CB1078" s="172"/>
      <c r="CC1078" s="172"/>
      <c r="CD1078" s="172"/>
      <c r="CE1078" s="172"/>
      <c r="CF1078" s="172"/>
      <c r="CG1078" s="172"/>
      <c r="CH1078" s="172"/>
      <c r="CI1078" s="172"/>
      <c r="CJ1078" s="172"/>
      <c r="CK1078" s="172"/>
      <c r="CL1078" s="172"/>
      <c r="CM1078" s="172"/>
      <c r="CN1078" s="172"/>
      <c r="CO1078" s="172"/>
      <c r="CP1078" s="172"/>
      <c r="CQ1078" s="172"/>
      <c r="CR1078" s="172"/>
      <c r="CS1078" s="172"/>
      <c r="CT1078" s="172"/>
      <c r="CU1078" s="172"/>
      <c r="CV1078" s="172"/>
      <c r="CW1078" s="172"/>
      <c r="CX1078" s="172"/>
      <c r="CY1078" s="172"/>
      <c r="CZ1078" s="172"/>
    </row>
    <row r="1079" spans="1:104" ht="11.25" customHeight="1" x14ac:dyDescent="0.25">
      <c r="A1079" s="172"/>
      <c r="B1079" s="172"/>
      <c r="C1079" s="172"/>
      <c r="D1079" s="172"/>
      <c r="E1079" s="116"/>
      <c r="F1079" s="119"/>
      <c r="G1079" s="117"/>
      <c r="H1079" s="116"/>
      <c r="I1079" s="119"/>
      <c r="J1079" s="172"/>
      <c r="K1079" s="166"/>
      <c r="L1079" s="166"/>
      <c r="M1079" s="166"/>
      <c r="N1079" s="166"/>
      <c r="O1079" s="166"/>
      <c r="P1079" s="166"/>
      <c r="Q1079" s="166"/>
      <c r="R1079" s="166"/>
      <c r="S1079" s="172"/>
      <c r="T1079" s="166"/>
      <c r="U1079" s="166"/>
      <c r="V1079" s="166"/>
      <c r="W1079" s="166"/>
      <c r="X1079" s="166"/>
      <c r="Y1079" s="166"/>
      <c r="Z1079" s="166"/>
      <c r="AA1079" s="166"/>
      <c r="AB1079" s="172"/>
      <c r="AC1079" s="172"/>
      <c r="AD1079" s="172"/>
      <c r="AE1079" s="172"/>
      <c r="AF1079" s="172"/>
      <c r="AG1079" s="172"/>
      <c r="AH1079" s="172"/>
      <c r="AI1079" s="172"/>
      <c r="AJ1079" s="172"/>
      <c r="AK1079" s="172"/>
      <c r="AL1079" s="174"/>
      <c r="AM1079" s="172"/>
      <c r="AN1079" s="172"/>
      <c r="AO1079" s="172"/>
      <c r="AP1079" s="172"/>
      <c r="AQ1079" s="172"/>
      <c r="AR1079" s="172"/>
      <c r="AS1079" s="172"/>
      <c r="AT1079" s="172"/>
      <c r="AU1079" s="172"/>
      <c r="AV1079" s="172"/>
      <c r="AW1079" s="172"/>
      <c r="AX1079" s="172"/>
      <c r="AY1079" s="172"/>
      <c r="AZ1079" s="172"/>
      <c r="BA1079" s="172"/>
      <c r="BB1079" s="172"/>
      <c r="BC1079" s="172"/>
      <c r="BD1079" s="172"/>
      <c r="BE1079" s="172"/>
      <c r="BF1079" s="172"/>
      <c r="BG1079" s="172"/>
      <c r="BH1079" s="172"/>
      <c r="BI1079" s="172"/>
      <c r="BJ1079" s="172"/>
      <c r="BK1079" s="172"/>
      <c r="BL1079" s="172"/>
      <c r="BM1079" s="172"/>
      <c r="BN1079" s="172"/>
      <c r="BO1079" s="172"/>
      <c r="BP1079" s="172"/>
      <c r="BQ1079" s="172"/>
      <c r="BR1079" s="172"/>
      <c r="BS1079" s="172"/>
      <c r="BT1079" s="172"/>
      <c r="BU1079" s="172"/>
      <c r="BV1079" s="172"/>
      <c r="BW1079" s="172"/>
      <c r="BX1079" s="172"/>
      <c r="BY1079" s="172"/>
      <c r="BZ1079" s="172"/>
      <c r="CA1079" s="172"/>
      <c r="CB1079" s="172"/>
      <c r="CC1079" s="172"/>
      <c r="CD1079" s="172"/>
      <c r="CE1079" s="172"/>
      <c r="CF1079" s="172"/>
      <c r="CG1079" s="172"/>
      <c r="CH1079" s="172"/>
      <c r="CI1079" s="172"/>
      <c r="CJ1079" s="172"/>
      <c r="CK1079" s="172"/>
      <c r="CL1079" s="172"/>
      <c r="CM1079" s="172"/>
      <c r="CN1079" s="172"/>
      <c r="CO1079" s="172"/>
      <c r="CP1079" s="172"/>
      <c r="CQ1079" s="172"/>
      <c r="CR1079" s="172"/>
      <c r="CS1079" s="172"/>
      <c r="CT1079" s="172"/>
      <c r="CU1079" s="172"/>
      <c r="CV1079" s="172"/>
      <c r="CW1079" s="172"/>
      <c r="CX1079" s="172"/>
      <c r="CY1079" s="172"/>
      <c r="CZ1079" s="172"/>
    </row>
    <row r="1080" spans="1:104" ht="11.25" customHeight="1" x14ac:dyDescent="0.25">
      <c r="A1080" s="172"/>
      <c r="B1080" s="172"/>
      <c r="C1080" s="172"/>
      <c r="D1080" s="172"/>
      <c r="E1080" s="116"/>
      <c r="F1080" s="119"/>
      <c r="G1080" s="117"/>
      <c r="H1080" s="116"/>
      <c r="I1080" s="119"/>
      <c r="J1080" s="172"/>
      <c r="K1080" s="166"/>
      <c r="L1080" s="166"/>
      <c r="M1080" s="166"/>
      <c r="N1080" s="166"/>
      <c r="O1080" s="166"/>
      <c r="P1080" s="166"/>
      <c r="Q1080" s="166"/>
      <c r="R1080" s="166"/>
      <c r="S1080" s="172"/>
      <c r="T1080" s="166"/>
      <c r="U1080" s="166"/>
      <c r="V1080" s="166"/>
      <c r="W1080" s="166"/>
      <c r="X1080" s="166"/>
      <c r="Y1080" s="166"/>
      <c r="Z1080" s="166"/>
      <c r="AA1080" s="166"/>
      <c r="AB1080" s="172"/>
      <c r="AC1080" s="172"/>
      <c r="AD1080" s="172"/>
      <c r="AE1080" s="172"/>
      <c r="AF1080" s="172"/>
      <c r="AG1080" s="172"/>
      <c r="AH1080" s="172"/>
      <c r="AI1080" s="172"/>
      <c r="AJ1080" s="172"/>
      <c r="AK1080" s="172"/>
      <c r="AL1080" s="174"/>
      <c r="AM1080" s="172"/>
      <c r="AN1080" s="172"/>
      <c r="AO1080" s="172"/>
      <c r="AP1080" s="172"/>
      <c r="AQ1080" s="172"/>
      <c r="AR1080" s="172"/>
      <c r="AS1080" s="172"/>
      <c r="AT1080" s="172"/>
      <c r="AU1080" s="172"/>
      <c r="AV1080" s="172"/>
      <c r="AW1080" s="172"/>
      <c r="AX1080" s="172"/>
      <c r="AY1080" s="172"/>
      <c r="AZ1080" s="172"/>
      <c r="BA1080" s="172"/>
      <c r="BB1080" s="172"/>
      <c r="BC1080" s="172"/>
      <c r="BD1080" s="172"/>
      <c r="BE1080" s="172"/>
      <c r="BF1080" s="172"/>
      <c r="BG1080" s="172"/>
      <c r="BH1080" s="172"/>
      <c r="BI1080" s="172"/>
      <c r="BJ1080" s="172"/>
      <c r="BK1080" s="172"/>
      <c r="BL1080" s="172"/>
      <c r="BM1080" s="172"/>
      <c r="BN1080" s="172"/>
      <c r="BO1080" s="172"/>
      <c r="BP1080" s="172"/>
      <c r="BQ1080" s="172"/>
      <c r="BR1080" s="172"/>
      <c r="BS1080" s="172"/>
      <c r="BT1080" s="172"/>
      <c r="BU1080" s="172"/>
      <c r="BV1080" s="172"/>
      <c r="BW1080" s="172"/>
      <c r="BX1080" s="172"/>
      <c r="BY1080" s="172"/>
      <c r="BZ1080" s="172"/>
      <c r="CA1080" s="172"/>
      <c r="CB1080" s="172"/>
      <c r="CC1080" s="172"/>
      <c r="CD1080" s="172"/>
      <c r="CE1080" s="172"/>
      <c r="CF1080" s="172"/>
      <c r="CG1080" s="172"/>
      <c r="CH1080" s="172"/>
      <c r="CI1080" s="172"/>
      <c r="CJ1080" s="172"/>
      <c r="CK1080" s="172"/>
      <c r="CL1080" s="172"/>
      <c r="CM1080" s="172"/>
      <c r="CN1080" s="172"/>
      <c r="CO1080" s="172"/>
      <c r="CP1080" s="172"/>
      <c r="CQ1080" s="172"/>
      <c r="CR1080" s="172"/>
      <c r="CS1080" s="172"/>
      <c r="CT1080" s="172"/>
      <c r="CU1080" s="172"/>
      <c r="CV1080" s="172"/>
      <c r="CW1080" s="172"/>
      <c r="CX1080" s="172"/>
      <c r="CY1080" s="172"/>
      <c r="CZ1080" s="172"/>
    </row>
    <row r="1081" spans="1:104" ht="11.25" customHeight="1" x14ac:dyDescent="0.25">
      <c r="A1081" s="172"/>
      <c r="B1081" s="172"/>
      <c r="C1081" s="172"/>
      <c r="D1081" s="172"/>
      <c r="E1081" s="116"/>
      <c r="F1081" s="119"/>
      <c r="G1081" s="117"/>
      <c r="H1081" s="116"/>
      <c r="I1081" s="119"/>
      <c r="J1081" s="172"/>
      <c r="K1081" s="166"/>
      <c r="L1081" s="166"/>
      <c r="M1081" s="166"/>
      <c r="N1081" s="166"/>
      <c r="O1081" s="166"/>
      <c r="P1081" s="166"/>
      <c r="Q1081" s="166"/>
      <c r="R1081" s="166"/>
      <c r="S1081" s="172"/>
      <c r="T1081" s="166"/>
      <c r="U1081" s="166"/>
      <c r="V1081" s="166"/>
      <c r="W1081" s="166"/>
      <c r="X1081" s="166"/>
      <c r="Y1081" s="166"/>
      <c r="Z1081" s="166"/>
      <c r="AA1081" s="166"/>
      <c r="AB1081" s="172"/>
      <c r="AC1081" s="172"/>
      <c r="AD1081" s="172"/>
      <c r="AE1081" s="172"/>
      <c r="AF1081" s="172"/>
      <c r="AG1081" s="172"/>
      <c r="AH1081" s="172"/>
      <c r="AI1081" s="172"/>
      <c r="AJ1081" s="172"/>
      <c r="AK1081" s="172"/>
      <c r="AL1081" s="174"/>
      <c r="AM1081" s="172"/>
      <c r="AN1081" s="172"/>
      <c r="AO1081" s="172"/>
      <c r="AP1081" s="172"/>
      <c r="AQ1081" s="172"/>
      <c r="AR1081" s="172"/>
      <c r="AS1081" s="172"/>
      <c r="AT1081" s="172"/>
      <c r="AU1081" s="172"/>
      <c r="AV1081" s="172"/>
      <c r="AW1081" s="172"/>
      <c r="AX1081" s="172"/>
      <c r="AY1081" s="172"/>
      <c r="AZ1081" s="172"/>
      <c r="BA1081" s="172"/>
      <c r="BB1081" s="172"/>
      <c r="BC1081" s="172"/>
      <c r="BD1081" s="172"/>
      <c r="BE1081" s="172"/>
      <c r="BF1081" s="172"/>
      <c r="BG1081" s="172"/>
      <c r="BH1081" s="172"/>
      <c r="BI1081" s="172"/>
      <c r="BJ1081" s="172"/>
      <c r="BK1081" s="172"/>
      <c r="BL1081" s="172"/>
      <c r="BM1081" s="172"/>
      <c r="BN1081" s="172"/>
      <c r="BO1081" s="172"/>
      <c r="BP1081" s="172"/>
      <c r="BQ1081" s="172"/>
      <c r="BR1081" s="172"/>
      <c r="BS1081" s="172"/>
      <c r="BT1081" s="172"/>
      <c r="BU1081" s="172"/>
      <c r="BV1081" s="172"/>
      <c r="BW1081" s="172"/>
      <c r="BX1081" s="172"/>
      <c r="BY1081" s="172"/>
      <c r="BZ1081" s="172"/>
      <c r="CA1081" s="172"/>
      <c r="CB1081" s="172"/>
      <c r="CC1081" s="172"/>
      <c r="CD1081" s="172"/>
      <c r="CE1081" s="172"/>
      <c r="CF1081" s="172"/>
      <c r="CG1081" s="172"/>
      <c r="CH1081" s="172"/>
      <c r="CI1081" s="172"/>
      <c r="CJ1081" s="172"/>
      <c r="CK1081" s="172"/>
      <c r="CL1081" s="172"/>
      <c r="CM1081" s="172"/>
      <c r="CN1081" s="172"/>
      <c r="CO1081" s="172"/>
      <c r="CP1081" s="172"/>
      <c r="CQ1081" s="172"/>
      <c r="CR1081" s="172"/>
      <c r="CS1081" s="172"/>
      <c r="CT1081" s="172"/>
      <c r="CU1081" s="172"/>
      <c r="CV1081" s="172"/>
      <c r="CW1081" s="172"/>
      <c r="CX1081" s="172"/>
      <c r="CY1081" s="172"/>
      <c r="CZ1081" s="172"/>
    </row>
    <row r="1082" spans="1:104" ht="11.25" customHeight="1" x14ac:dyDescent="0.25">
      <c r="A1082" s="172"/>
      <c r="B1082" s="172"/>
      <c r="C1082" s="172"/>
      <c r="D1082" s="172"/>
      <c r="E1082" s="116"/>
      <c r="F1082" s="119"/>
      <c r="G1082" s="117"/>
      <c r="H1082" s="116"/>
      <c r="I1082" s="119"/>
      <c r="J1082" s="172"/>
      <c r="K1082" s="166"/>
      <c r="L1082" s="166"/>
      <c r="M1082" s="166"/>
      <c r="N1082" s="166"/>
      <c r="O1082" s="166"/>
      <c r="P1082" s="166"/>
      <c r="Q1082" s="166"/>
      <c r="R1082" s="166"/>
      <c r="S1082" s="172"/>
      <c r="T1082" s="166"/>
      <c r="U1082" s="166"/>
      <c r="V1082" s="166"/>
      <c r="W1082" s="166"/>
      <c r="X1082" s="166"/>
      <c r="Y1082" s="166"/>
      <c r="Z1082" s="166"/>
      <c r="AA1082" s="166"/>
      <c r="AB1082" s="172"/>
      <c r="AC1082" s="172"/>
      <c r="AD1082" s="172"/>
      <c r="AE1082" s="172"/>
      <c r="AF1082" s="172"/>
      <c r="AG1082" s="172"/>
      <c r="AH1082" s="172"/>
      <c r="AI1082" s="172"/>
      <c r="AJ1082" s="172"/>
      <c r="AK1082" s="172"/>
      <c r="AL1082" s="174"/>
      <c r="AM1082" s="172"/>
      <c r="AN1082" s="172"/>
      <c r="AO1082" s="172"/>
      <c r="AP1082" s="172"/>
      <c r="AQ1082" s="172"/>
      <c r="AR1082" s="172"/>
      <c r="AS1082" s="172"/>
      <c r="AT1082" s="172"/>
      <c r="AU1082" s="172"/>
      <c r="AV1082" s="172"/>
      <c r="AW1082" s="172"/>
      <c r="AX1082" s="172"/>
      <c r="AY1082" s="172"/>
      <c r="AZ1082" s="172"/>
      <c r="BA1082" s="172"/>
      <c r="BB1082" s="172"/>
      <c r="BC1082" s="172"/>
      <c r="BD1082" s="172"/>
      <c r="BE1082" s="172"/>
      <c r="BF1082" s="172"/>
      <c r="BG1082" s="172"/>
      <c r="BH1082" s="172"/>
      <c r="BI1082" s="172"/>
      <c r="BJ1082" s="172"/>
      <c r="BK1082" s="172"/>
      <c r="BL1082" s="172"/>
      <c r="BM1082" s="172"/>
      <c r="BN1082" s="172"/>
      <c r="BO1082" s="172"/>
      <c r="BP1082" s="172"/>
      <c r="BQ1082" s="172"/>
      <c r="BR1082" s="172"/>
      <c r="BS1082" s="172"/>
      <c r="BT1082" s="172"/>
      <c r="BU1082" s="172"/>
      <c r="BV1082" s="172"/>
      <c r="BW1082" s="172"/>
      <c r="BX1082" s="172"/>
      <c r="BY1082" s="172"/>
      <c r="BZ1082" s="172"/>
      <c r="CA1082" s="172"/>
      <c r="CB1082" s="172"/>
      <c r="CC1082" s="172"/>
      <c r="CD1082" s="172"/>
      <c r="CE1082" s="172"/>
      <c r="CF1082" s="172"/>
      <c r="CG1082" s="172"/>
      <c r="CH1082" s="172"/>
      <c r="CI1082" s="172"/>
      <c r="CJ1082" s="172"/>
      <c r="CK1082" s="172"/>
      <c r="CL1082" s="172"/>
      <c r="CM1082" s="172"/>
      <c r="CN1082" s="172"/>
      <c r="CO1082" s="172"/>
      <c r="CP1082" s="172"/>
      <c r="CQ1082" s="172"/>
      <c r="CR1082" s="172"/>
      <c r="CS1082" s="172"/>
      <c r="CT1082" s="172"/>
      <c r="CU1082" s="172"/>
      <c r="CV1082" s="172"/>
      <c r="CW1082" s="172"/>
      <c r="CX1082" s="172"/>
      <c r="CY1082" s="172"/>
      <c r="CZ1082" s="172"/>
    </row>
    <row r="1083" spans="1:104" ht="11.25" customHeight="1" x14ac:dyDescent="0.25">
      <c r="A1083" s="172"/>
      <c r="B1083" s="172"/>
      <c r="C1083" s="172"/>
      <c r="D1083" s="172"/>
      <c r="E1083" s="116"/>
      <c r="F1083" s="119"/>
      <c r="G1083" s="117"/>
      <c r="H1083" s="116"/>
      <c r="I1083" s="119"/>
      <c r="J1083" s="172"/>
      <c r="K1083" s="166"/>
      <c r="L1083" s="166"/>
      <c r="M1083" s="166"/>
      <c r="N1083" s="166"/>
      <c r="O1083" s="166"/>
      <c r="P1083" s="166"/>
      <c r="Q1083" s="166"/>
      <c r="R1083" s="166"/>
      <c r="S1083" s="172"/>
      <c r="T1083" s="166"/>
      <c r="U1083" s="166"/>
      <c r="V1083" s="166"/>
      <c r="W1083" s="166"/>
      <c r="X1083" s="166"/>
      <c r="Y1083" s="166"/>
      <c r="Z1083" s="166"/>
      <c r="AA1083" s="166"/>
      <c r="AB1083" s="172"/>
      <c r="AC1083" s="172"/>
      <c r="AD1083" s="172"/>
      <c r="AE1083" s="172"/>
      <c r="AF1083" s="172"/>
      <c r="AG1083" s="172"/>
      <c r="AH1083" s="172"/>
      <c r="AI1083" s="172"/>
      <c r="AJ1083" s="172"/>
      <c r="AK1083" s="172"/>
      <c r="AL1083" s="174"/>
      <c r="AM1083" s="172"/>
      <c r="AN1083" s="172"/>
      <c r="AO1083" s="172"/>
      <c r="AP1083" s="172"/>
      <c r="AQ1083" s="172"/>
      <c r="AR1083" s="172"/>
      <c r="AS1083" s="172"/>
      <c r="AT1083" s="172"/>
      <c r="AU1083" s="172"/>
      <c r="AV1083" s="172"/>
      <c r="AW1083" s="172"/>
      <c r="AX1083" s="172"/>
      <c r="AY1083" s="172"/>
      <c r="AZ1083" s="172"/>
      <c r="BA1083" s="172"/>
      <c r="BB1083" s="172"/>
      <c r="BC1083" s="172"/>
      <c r="BD1083" s="172"/>
      <c r="BE1083" s="172"/>
      <c r="BF1083" s="172"/>
      <c r="BG1083" s="172"/>
      <c r="BH1083" s="172"/>
      <c r="BI1083" s="172"/>
      <c r="BJ1083" s="172"/>
      <c r="BK1083" s="172"/>
      <c r="BL1083" s="172"/>
      <c r="BM1083" s="172"/>
      <c r="BN1083" s="172"/>
      <c r="BO1083" s="172"/>
      <c r="BP1083" s="172"/>
      <c r="BQ1083" s="172"/>
      <c r="BR1083" s="172"/>
      <c r="BS1083" s="172"/>
      <c r="BT1083" s="172"/>
      <c r="BU1083" s="172"/>
      <c r="BV1083" s="172"/>
      <c r="BW1083" s="172"/>
      <c r="BX1083" s="172"/>
      <c r="BY1083" s="172"/>
      <c r="BZ1083" s="172"/>
      <c r="CA1083" s="172"/>
      <c r="CB1083" s="172"/>
      <c r="CC1083" s="172"/>
      <c r="CD1083" s="172"/>
      <c r="CE1083" s="172"/>
      <c r="CF1083" s="172"/>
      <c r="CG1083" s="172"/>
      <c r="CH1083" s="172"/>
      <c r="CI1083" s="172"/>
      <c r="CJ1083" s="172"/>
      <c r="CK1083" s="172"/>
      <c r="CL1083" s="172"/>
      <c r="CM1083" s="172"/>
      <c r="CN1083" s="172"/>
      <c r="CO1083" s="172"/>
      <c r="CP1083" s="172"/>
      <c r="CQ1083" s="172"/>
      <c r="CR1083" s="172"/>
      <c r="CS1083" s="172"/>
      <c r="CT1083" s="172"/>
      <c r="CU1083" s="172"/>
      <c r="CV1083" s="172"/>
      <c r="CW1083" s="172"/>
      <c r="CX1083" s="172"/>
      <c r="CY1083" s="172"/>
      <c r="CZ1083" s="172"/>
    </row>
    <row r="1084" spans="1:104" ht="11.25" customHeight="1" x14ac:dyDescent="0.25">
      <c r="A1084" s="172"/>
      <c r="B1084" s="172"/>
      <c r="C1084" s="172"/>
      <c r="D1084" s="172"/>
      <c r="E1084" s="116"/>
      <c r="F1084" s="119"/>
      <c r="G1084" s="117"/>
      <c r="H1084" s="116"/>
      <c r="I1084" s="119"/>
      <c r="J1084" s="172"/>
      <c r="K1084" s="166"/>
      <c r="L1084" s="166"/>
      <c r="M1084" s="166"/>
      <c r="N1084" s="166"/>
      <c r="O1084" s="166"/>
      <c r="P1084" s="166"/>
      <c r="Q1084" s="166"/>
      <c r="R1084" s="166"/>
      <c r="S1084" s="172"/>
      <c r="T1084" s="166"/>
      <c r="U1084" s="166"/>
      <c r="V1084" s="166"/>
      <c r="W1084" s="166"/>
      <c r="X1084" s="166"/>
      <c r="Y1084" s="166"/>
      <c r="Z1084" s="166"/>
      <c r="AA1084" s="166"/>
      <c r="AB1084" s="172"/>
      <c r="AC1084" s="172"/>
      <c r="AD1084" s="172"/>
      <c r="AE1084" s="172"/>
      <c r="AF1084" s="172"/>
      <c r="AG1084" s="172"/>
      <c r="AH1084" s="172"/>
      <c r="AI1084" s="172"/>
      <c r="AJ1084" s="172"/>
      <c r="AK1084" s="172"/>
      <c r="AL1084" s="174"/>
      <c r="AM1084" s="172"/>
      <c r="AN1084" s="172"/>
      <c r="AO1084" s="172"/>
      <c r="AP1084" s="172"/>
      <c r="AQ1084" s="172"/>
      <c r="AR1084" s="172"/>
      <c r="AS1084" s="172"/>
      <c r="AT1084" s="172"/>
      <c r="AU1084" s="172"/>
      <c r="AV1084" s="172"/>
      <c r="AW1084" s="172"/>
      <c r="AX1084" s="172"/>
      <c r="AY1084" s="172"/>
      <c r="AZ1084" s="172"/>
      <c r="BA1084" s="172"/>
      <c r="BB1084" s="172"/>
      <c r="BC1084" s="172"/>
      <c r="BD1084" s="172"/>
      <c r="BE1084" s="172"/>
      <c r="BF1084" s="172"/>
      <c r="BG1084" s="172"/>
      <c r="BH1084" s="172"/>
      <c r="BI1084" s="172"/>
      <c r="BJ1084" s="172"/>
      <c r="BK1084" s="172"/>
      <c r="BL1084" s="172"/>
      <c r="BM1084" s="172"/>
      <c r="BN1084" s="172"/>
      <c r="BO1084" s="172"/>
      <c r="BP1084" s="172"/>
      <c r="BQ1084" s="172"/>
      <c r="BR1084" s="172"/>
      <c r="BS1084" s="172"/>
      <c r="BT1084" s="172"/>
      <c r="BU1084" s="172"/>
      <c r="BV1084" s="172"/>
      <c r="BW1084" s="172"/>
      <c r="BX1084" s="172"/>
      <c r="BY1084" s="172"/>
      <c r="BZ1084" s="172"/>
      <c r="CA1084" s="172"/>
      <c r="CB1084" s="172"/>
      <c r="CC1084" s="172"/>
      <c r="CD1084" s="172"/>
      <c r="CE1084" s="172"/>
      <c r="CF1084" s="172"/>
      <c r="CG1084" s="172"/>
      <c r="CH1084" s="172"/>
      <c r="CI1084" s="172"/>
      <c r="CJ1084" s="172"/>
      <c r="CK1084" s="172"/>
      <c r="CL1084" s="172"/>
      <c r="CM1084" s="172"/>
      <c r="CN1084" s="172"/>
      <c r="CO1084" s="172"/>
      <c r="CP1084" s="172"/>
      <c r="CQ1084" s="172"/>
      <c r="CR1084" s="172"/>
      <c r="CS1084" s="172"/>
      <c r="CT1084" s="172"/>
      <c r="CU1084" s="172"/>
      <c r="CV1084" s="172"/>
      <c r="CW1084" s="172"/>
      <c r="CX1084" s="172"/>
      <c r="CY1084" s="172"/>
      <c r="CZ1084" s="172"/>
    </row>
    <row r="1085" spans="1:104" ht="11.25" customHeight="1" x14ac:dyDescent="0.25">
      <c r="A1085" s="172"/>
      <c r="B1085" s="172"/>
      <c r="C1085" s="172"/>
      <c r="D1085" s="172"/>
      <c r="E1085" s="116"/>
      <c r="F1085" s="119"/>
      <c r="G1085" s="117"/>
      <c r="H1085" s="116"/>
      <c r="I1085" s="119"/>
      <c r="J1085" s="172"/>
      <c r="K1085" s="166"/>
      <c r="L1085" s="166"/>
      <c r="M1085" s="166"/>
      <c r="N1085" s="166"/>
      <c r="O1085" s="166"/>
      <c r="P1085" s="166"/>
      <c r="Q1085" s="166"/>
      <c r="R1085" s="166"/>
      <c r="S1085" s="172"/>
      <c r="T1085" s="166"/>
      <c r="U1085" s="166"/>
      <c r="V1085" s="166"/>
      <c r="W1085" s="166"/>
      <c r="X1085" s="166"/>
      <c r="Y1085" s="166"/>
      <c r="Z1085" s="166"/>
      <c r="AA1085" s="166"/>
      <c r="AB1085" s="172"/>
      <c r="AC1085" s="172"/>
      <c r="AD1085" s="172"/>
      <c r="AE1085" s="172"/>
      <c r="AF1085" s="172"/>
      <c r="AG1085" s="172"/>
      <c r="AH1085" s="172"/>
      <c r="AI1085" s="172"/>
      <c r="AJ1085" s="172"/>
      <c r="AK1085" s="172"/>
      <c r="AL1085" s="174"/>
      <c r="AM1085" s="172"/>
      <c r="AN1085" s="172"/>
      <c r="AO1085" s="172"/>
      <c r="AP1085" s="172"/>
      <c r="AQ1085" s="172"/>
      <c r="AR1085" s="172"/>
      <c r="AS1085" s="172"/>
      <c r="AT1085" s="172"/>
      <c r="AU1085" s="172"/>
      <c r="AV1085" s="172"/>
      <c r="AW1085" s="172"/>
      <c r="AX1085" s="172"/>
      <c r="AY1085" s="172"/>
      <c r="AZ1085" s="172"/>
      <c r="BA1085" s="172"/>
      <c r="BB1085" s="172"/>
      <c r="BC1085" s="172"/>
      <c r="BD1085" s="172"/>
      <c r="BE1085" s="172"/>
      <c r="BF1085" s="172"/>
      <c r="BG1085" s="172"/>
      <c r="BH1085" s="172"/>
      <c r="BI1085" s="172"/>
      <c r="BJ1085" s="172"/>
      <c r="BK1085" s="172"/>
      <c r="BL1085" s="172"/>
      <c r="BM1085" s="172"/>
      <c r="BN1085" s="172"/>
      <c r="BO1085" s="172"/>
      <c r="BP1085" s="172"/>
      <c r="BQ1085" s="172"/>
      <c r="BR1085" s="172"/>
      <c r="BS1085" s="172"/>
      <c r="BT1085" s="172"/>
      <c r="BU1085" s="172"/>
      <c r="BV1085" s="172"/>
      <c r="BW1085" s="172"/>
      <c r="BX1085" s="172"/>
      <c r="BY1085" s="172"/>
      <c r="BZ1085" s="172"/>
      <c r="CA1085" s="172"/>
      <c r="CB1085" s="172"/>
      <c r="CC1085" s="172"/>
      <c r="CD1085" s="172"/>
      <c r="CE1085" s="172"/>
      <c r="CF1085" s="172"/>
      <c r="CG1085" s="172"/>
      <c r="CH1085" s="172"/>
      <c r="CI1085" s="172"/>
      <c r="CJ1085" s="172"/>
      <c r="CK1085" s="172"/>
      <c r="CL1085" s="172"/>
      <c r="CM1085" s="172"/>
      <c r="CN1085" s="172"/>
      <c r="CO1085" s="172"/>
      <c r="CP1085" s="172"/>
      <c r="CQ1085" s="172"/>
      <c r="CR1085" s="172"/>
      <c r="CS1085" s="172"/>
      <c r="CT1085" s="172"/>
      <c r="CU1085" s="172"/>
      <c r="CV1085" s="172"/>
      <c r="CW1085" s="172"/>
      <c r="CX1085" s="172"/>
      <c r="CY1085" s="172"/>
      <c r="CZ1085" s="172"/>
    </row>
    <row r="1086" spans="1:104" ht="11.25" customHeight="1" x14ac:dyDescent="0.25">
      <c r="A1086" s="172"/>
      <c r="B1086" s="172"/>
      <c r="C1086" s="172"/>
      <c r="D1086" s="172"/>
      <c r="E1086" s="116"/>
      <c r="F1086" s="119"/>
      <c r="G1086" s="117"/>
      <c r="H1086" s="116"/>
      <c r="I1086" s="119"/>
      <c r="J1086" s="172"/>
      <c r="K1086" s="166"/>
      <c r="L1086" s="166"/>
      <c r="M1086" s="166"/>
      <c r="N1086" s="166"/>
      <c r="O1086" s="166"/>
      <c r="P1086" s="166"/>
      <c r="Q1086" s="166"/>
      <c r="R1086" s="166"/>
      <c r="S1086" s="172"/>
      <c r="T1086" s="166"/>
      <c r="U1086" s="166"/>
      <c r="V1086" s="166"/>
      <c r="W1086" s="166"/>
      <c r="X1086" s="166"/>
      <c r="Y1086" s="166"/>
      <c r="Z1086" s="166"/>
      <c r="AA1086" s="166"/>
      <c r="AB1086" s="172"/>
      <c r="AC1086" s="172"/>
      <c r="AD1086" s="172"/>
      <c r="AE1086" s="172"/>
      <c r="AF1086" s="172"/>
      <c r="AG1086" s="172"/>
      <c r="AH1086" s="172"/>
      <c r="AI1086" s="172"/>
      <c r="AJ1086" s="172"/>
      <c r="AK1086" s="172"/>
      <c r="AL1086" s="174"/>
      <c r="AM1086" s="172"/>
      <c r="AN1086" s="172"/>
      <c r="AO1086" s="172"/>
      <c r="AP1086" s="172"/>
      <c r="AQ1086" s="172"/>
      <c r="AR1086" s="172"/>
      <c r="AS1086" s="172"/>
      <c r="AT1086" s="172"/>
      <c r="AU1086" s="172"/>
      <c r="AV1086" s="172"/>
      <c r="AW1086" s="172"/>
      <c r="AX1086" s="172"/>
      <c r="AY1086" s="172"/>
      <c r="AZ1086" s="172"/>
      <c r="BA1086" s="172"/>
      <c r="BB1086" s="172"/>
      <c r="BC1086" s="172"/>
      <c r="BD1086" s="172"/>
      <c r="BE1086" s="172"/>
      <c r="BF1086" s="172"/>
      <c r="BG1086" s="172"/>
      <c r="BH1086" s="172"/>
      <c r="BI1086" s="172"/>
      <c r="BJ1086" s="172"/>
      <c r="BK1086" s="172"/>
      <c r="BL1086" s="172"/>
      <c r="BM1086" s="172"/>
      <c r="BN1086" s="172"/>
      <c r="BO1086" s="172"/>
      <c r="BP1086" s="172"/>
      <c r="BQ1086" s="172"/>
      <c r="BR1086" s="172"/>
      <c r="BS1086" s="172"/>
      <c r="BT1086" s="172"/>
      <c r="BU1086" s="172"/>
      <c r="BV1086" s="172"/>
      <c r="BW1086" s="172"/>
      <c r="BX1086" s="172"/>
      <c r="BY1086" s="172"/>
      <c r="BZ1086" s="172"/>
      <c r="CA1086" s="172"/>
      <c r="CB1086" s="172"/>
      <c r="CC1086" s="172"/>
      <c r="CD1086" s="172"/>
      <c r="CE1086" s="172"/>
      <c r="CF1086" s="172"/>
      <c r="CG1086" s="172"/>
      <c r="CH1086" s="172"/>
      <c r="CI1086" s="172"/>
      <c r="CJ1086" s="172"/>
      <c r="CK1086" s="172"/>
      <c r="CL1086" s="172"/>
      <c r="CM1086" s="172"/>
      <c r="CN1086" s="172"/>
      <c r="CO1086" s="172"/>
      <c r="CP1086" s="172"/>
      <c r="CQ1086" s="172"/>
      <c r="CR1086" s="172"/>
      <c r="CS1086" s="172"/>
      <c r="CT1086" s="172"/>
      <c r="CU1086" s="172"/>
      <c r="CV1086" s="172"/>
      <c r="CW1086" s="172"/>
      <c r="CX1086" s="172"/>
      <c r="CY1086" s="172"/>
      <c r="CZ1086" s="172"/>
    </row>
    <row r="1087" spans="1:104" ht="11.25" customHeight="1" x14ac:dyDescent="0.25">
      <c r="A1087" s="172"/>
      <c r="B1087" s="172"/>
      <c r="C1087" s="172"/>
      <c r="D1087" s="172"/>
      <c r="E1087" s="116"/>
      <c r="F1087" s="119"/>
      <c r="G1087" s="117"/>
      <c r="H1087" s="116"/>
      <c r="I1087" s="119"/>
      <c r="J1087" s="172"/>
      <c r="K1087" s="166"/>
      <c r="L1087" s="166"/>
      <c r="M1087" s="166"/>
      <c r="N1087" s="166"/>
      <c r="O1087" s="166"/>
      <c r="P1087" s="166"/>
      <c r="Q1087" s="166"/>
      <c r="R1087" s="166"/>
      <c r="S1087" s="172"/>
      <c r="T1087" s="166"/>
      <c r="U1087" s="166"/>
      <c r="V1087" s="166"/>
      <c r="W1087" s="166"/>
      <c r="X1087" s="166"/>
      <c r="Y1087" s="166"/>
      <c r="Z1087" s="166"/>
      <c r="AA1087" s="166"/>
      <c r="AB1087" s="172"/>
      <c r="AC1087" s="172"/>
      <c r="AD1087" s="172"/>
      <c r="AE1087" s="172"/>
      <c r="AF1087" s="172"/>
      <c r="AG1087" s="172"/>
      <c r="AH1087" s="172"/>
      <c r="AI1087" s="172"/>
      <c r="AJ1087" s="172"/>
      <c r="AK1087" s="172"/>
      <c r="AL1087" s="174"/>
      <c r="AM1087" s="172"/>
      <c r="AN1087" s="172"/>
      <c r="AO1087" s="172"/>
      <c r="AP1087" s="172"/>
      <c r="AQ1087" s="172"/>
      <c r="AR1087" s="172"/>
      <c r="AS1087" s="172"/>
      <c r="AT1087" s="172"/>
      <c r="AU1087" s="172"/>
      <c r="AV1087" s="172"/>
      <c r="AW1087" s="172"/>
      <c r="AX1087" s="172"/>
      <c r="AY1087" s="172"/>
      <c r="AZ1087" s="172"/>
      <c r="BA1087" s="172"/>
      <c r="BB1087" s="172"/>
      <c r="BC1087" s="172"/>
      <c r="BD1087" s="172"/>
      <c r="BE1087" s="172"/>
      <c r="BF1087" s="172"/>
      <c r="BG1087" s="172"/>
      <c r="BH1087" s="172"/>
      <c r="BI1087" s="172"/>
      <c r="BJ1087" s="172"/>
      <c r="BK1087" s="172"/>
      <c r="BL1087" s="172"/>
      <c r="BM1087" s="172"/>
      <c r="BN1087" s="172"/>
      <c r="BO1087" s="172"/>
      <c r="BP1087" s="172"/>
      <c r="BQ1087" s="172"/>
      <c r="BR1087" s="172"/>
      <c r="BS1087" s="172"/>
      <c r="BT1087" s="172"/>
      <c r="BU1087" s="172"/>
      <c r="BV1087" s="172"/>
      <c r="BW1087" s="172"/>
      <c r="BX1087" s="172"/>
      <c r="BY1087" s="172"/>
      <c r="BZ1087" s="172"/>
      <c r="CA1087" s="172"/>
      <c r="CB1087" s="172"/>
      <c r="CC1087" s="172"/>
      <c r="CD1087" s="172"/>
      <c r="CE1087" s="172"/>
      <c r="CF1087" s="172"/>
      <c r="CG1087" s="172"/>
      <c r="CH1087" s="172"/>
      <c r="CI1087" s="172"/>
      <c r="CJ1087" s="172"/>
      <c r="CK1087" s="172"/>
      <c r="CL1087" s="172"/>
      <c r="CM1087" s="172"/>
      <c r="CN1087" s="172"/>
      <c r="CO1087" s="172"/>
      <c r="CP1087" s="172"/>
      <c r="CQ1087" s="172"/>
      <c r="CR1087" s="172"/>
      <c r="CS1087" s="172"/>
      <c r="CT1087" s="172"/>
      <c r="CU1087" s="172"/>
      <c r="CV1087" s="172"/>
      <c r="CW1087" s="172"/>
      <c r="CX1087" s="172"/>
      <c r="CY1087" s="172"/>
      <c r="CZ1087" s="172"/>
    </row>
    <row r="1088" spans="1:104" ht="11.25" customHeight="1" x14ac:dyDescent="0.25">
      <c r="A1088" s="172"/>
      <c r="B1088" s="172"/>
      <c r="C1088" s="172"/>
      <c r="D1088" s="172"/>
      <c r="E1088" s="116"/>
      <c r="F1088" s="119"/>
      <c r="G1088" s="117"/>
      <c r="H1088" s="116"/>
      <c r="I1088" s="119"/>
      <c r="J1088" s="172"/>
      <c r="K1088" s="166"/>
      <c r="L1088" s="166"/>
      <c r="M1088" s="166"/>
      <c r="N1088" s="166"/>
      <c r="O1088" s="166"/>
      <c r="P1088" s="166"/>
      <c r="Q1088" s="166"/>
      <c r="R1088" s="166"/>
      <c r="S1088" s="172"/>
      <c r="T1088" s="166"/>
      <c r="U1088" s="166"/>
      <c r="V1088" s="166"/>
      <c r="W1088" s="166"/>
      <c r="X1088" s="166"/>
      <c r="Y1088" s="166"/>
      <c r="Z1088" s="166"/>
      <c r="AA1088" s="166"/>
      <c r="AB1088" s="172"/>
      <c r="AC1088" s="172"/>
      <c r="AD1088" s="172"/>
      <c r="AE1088" s="172"/>
      <c r="AF1088" s="172"/>
      <c r="AG1088" s="172"/>
      <c r="AH1088" s="172"/>
      <c r="AI1088" s="172"/>
      <c r="AJ1088" s="172"/>
      <c r="AK1088" s="172"/>
      <c r="AL1088" s="174"/>
      <c r="AM1088" s="172"/>
      <c r="AN1088" s="172"/>
      <c r="AO1088" s="172"/>
      <c r="AP1088" s="172"/>
      <c r="AQ1088" s="172"/>
      <c r="AR1088" s="172"/>
      <c r="AS1088" s="172"/>
      <c r="AT1088" s="172"/>
      <c r="AU1088" s="172"/>
      <c r="AV1088" s="172"/>
      <c r="AW1088" s="172"/>
      <c r="AX1088" s="172"/>
      <c r="AY1088" s="172"/>
      <c r="AZ1088" s="172"/>
      <c r="BA1088" s="172"/>
      <c r="BB1088" s="172"/>
      <c r="BC1088" s="172"/>
      <c r="BD1088" s="172"/>
      <c r="BE1088" s="172"/>
      <c r="BF1088" s="172"/>
      <c r="BG1088" s="172"/>
      <c r="BH1088" s="172"/>
      <c r="BI1088" s="172"/>
      <c r="BJ1088" s="172"/>
      <c r="BK1088" s="172"/>
      <c r="BL1088" s="172"/>
      <c r="BM1088" s="172"/>
      <c r="BN1088" s="172"/>
      <c r="BO1088" s="172"/>
      <c r="BP1088" s="172"/>
      <c r="BQ1088" s="172"/>
      <c r="BR1088" s="172"/>
      <c r="BS1088" s="172"/>
      <c r="BT1088" s="172"/>
      <c r="BU1088" s="172"/>
      <c r="BV1088" s="172"/>
      <c r="BW1088" s="172"/>
      <c r="BX1088" s="172"/>
      <c r="BY1088" s="172"/>
      <c r="BZ1088" s="172"/>
      <c r="CA1088" s="172"/>
      <c r="CB1088" s="172"/>
      <c r="CC1088" s="172"/>
      <c r="CD1088" s="172"/>
      <c r="CE1088" s="172"/>
      <c r="CF1088" s="172"/>
      <c r="CG1088" s="172"/>
      <c r="CH1088" s="172"/>
      <c r="CI1088" s="172"/>
      <c r="CJ1088" s="172"/>
      <c r="CK1088" s="172"/>
      <c r="CL1088" s="172"/>
      <c r="CM1088" s="172"/>
      <c r="CN1088" s="172"/>
      <c r="CO1088" s="172"/>
      <c r="CP1088" s="172"/>
      <c r="CQ1088" s="172"/>
      <c r="CR1088" s="172"/>
      <c r="CS1088" s="172"/>
      <c r="CT1088" s="172"/>
      <c r="CU1088" s="172"/>
      <c r="CV1088" s="172"/>
      <c r="CW1088" s="172"/>
      <c r="CX1088" s="172"/>
      <c r="CY1088" s="172"/>
      <c r="CZ1088" s="172"/>
    </row>
    <row r="1089" spans="1:104" ht="11.25" customHeight="1" x14ac:dyDescent="0.25">
      <c r="A1089" s="172"/>
      <c r="B1089" s="172"/>
      <c r="C1089" s="172"/>
      <c r="D1089" s="172"/>
      <c r="E1089" s="116"/>
      <c r="F1089" s="119"/>
      <c r="G1089" s="117"/>
      <c r="H1089" s="116"/>
      <c r="I1089" s="119"/>
      <c r="J1089" s="172"/>
      <c r="K1089" s="166"/>
      <c r="L1089" s="166"/>
      <c r="M1089" s="166"/>
      <c r="N1089" s="166"/>
      <c r="O1089" s="166"/>
      <c r="P1089" s="166"/>
      <c r="Q1089" s="166"/>
      <c r="R1089" s="166"/>
      <c r="S1089" s="172"/>
      <c r="T1089" s="166"/>
      <c r="U1089" s="166"/>
      <c r="V1089" s="166"/>
      <c r="W1089" s="166"/>
      <c r="X1089" s="166"/>
      <c r="Y1089" s="166"/>
      <c r="Z1089" s="166"/>
      <c r="AA1089" s="166"/>
      <c r="AB1089" s="172"/>
      <c r="AC1089" s="172"/>
      <c r="AD1089" s="172"/>
      <c r="AE1089" s="172"/>
      <c r="AF1089" s="172"/>
      <c r="AG1089" s="172"/>
      <c r="AH1089" s="172"/>
      <c r="AI1089" s="172"/>
      <c r="AJ1089" s="172"/>
      <c r="AK1089" s="172"/>
      <c r="AL1089" s="174"/>
      <c r="AM1089" s="172"/>
      <c r="AN1089" s="172"/>
      <c r="AO1089" s="172"/>
      <c r="AP1089" s="172"/>
      <c r="AQ1089" s="172"/>
      <c r="AR1089" s="172"/>
      <c r="AS1089" s="172"/>
      <c r="AT1089" s="172"/>
      <c r="AU1089" s="172"/>
      <c r="AV1089" s="172"/>
      <c r="AW1089" s="172"/>
      <c r="AX1089" s="172"/>
      <c r="AY1089" s="172"/>
      <c r="AZ1089" s="172"/>
      <c r="BA1089" s="172"/>
      <c r="BB1089" s="172"/>
      <c r="BC1089" s="172"/>
      <c r="BD1089" s="172"/>
      <c r="BE1089" s="172"/>
      <c r="BF1089" s="172"/>
      <c r="BG1089" s="172"/>
      <c r="BH1089" s="172"/>
      <c r="BI1089" s="172"/>
      <c r="BJ1089" s="172"/>
      <c r="BK1089" s="172"/>
      <c r="BL1089" s="172"/>
      <c r="BM1089" s="172"/>
      <c r="BN1089" s="172"/>
      <c r="BO1089" s="172"/>
      <c r="BP1089" s="172"/>
      <c r="BQ1089" s="172"/>
      <c r="BR1089" s="172"/>
      <c r="BS1089" s="172"/>
      <c r="BT1089" s="172"/>
      <c r="BU1089" s="172"/>
      <c r="BV1089" s="172"/>
      <c r="BW1089" s="172"/>
      <c r="BX1089" s="172"/>
      <c r="BY1089" s="172"/>
      <c r="BZ1089" s="172"/>
      <c r="CA1089" s="172"/>
      <c r="CB1089" s="172"/>
      <c r="CC1089" s="172"/>
      <c r="CD1089" s="172"/>
      <c r="CE1089" s="172"/>
      <c r="CF1089" s="172"/>
      <c r="CG1089" s="172"/>
      <c r="CH1089" s="172"/>
      <c r="CI1089" s="172"/>
      <c r="CJ1089" s="172"/>
      <c r="CK1089" s="172"/>
      <c r="CL1089" s="172"/>
      <c r="CM1089" s="172"/>
      <c r="CN1089" s="172"/>
      <c r="CO1089" s="172"/>
      <c r="CP1089" s="172"/>
      <c r="CQ1089" s="172"/>
      <c r="CR1089" s="172"/>
      <c r="CS1089" s="172"/>
      <c r="CT1089" s="172"/>
      <c r="CU1089" s="172"/>
      <c r="CV1089" s="172"/>
      <c r="CW1089" s="172"/>
      <c r="CX1089" s="172"/>
      <c r="CY1089" s="172"/>
      <c r="CZ1089" s="172"/>
    </row>
    <row r="1090" spans="1:104" ht="11.25" customHeight="1" x14ac:dyDescent="0.25">
      <c r="A1090" s="172"/>
      <c r="B1090" s="172"/>
      <c r="C1090" s="172"/>
      <c r="D1090" s="172"/>
      <c r="E1090" s="116"/>
      <c r="F1090" s="119"/>
      <c r="G1090" s="117"/>
      <c r="H1090" s="116"/>
      <c r="I1090" s="119"/>
      <c r="J1090" s="172"/>
      <c r="K1090" s="166"/>
      <c r="L1090" s="166"/>
      <c r="M1090" s="166"/>
      <c r="N1090" s="166"/>
      <c r="O1090" s="166"/>
      <c r="P1090" s="166"/>
      <c r="Q1090" s="166"/>
      <c r="R1090" s="166"/>
      <c r="S1090" s="172"/>
      <c r="T1090" s="166"/>
      <c r="U1090" s="166"/>
      <c r="V1090" s="166"/>
      <c r="W1090" s="166"/>
      <c r="X1090" s="166"/>
      <c r="Y1090" s="166"/>
      <c r="Z1090" s="166"/>
      <c r="AA1090" s="166"/>
      <c r="AB1090" s="172"/>
      <c r="AC1090" s="172"/>
      <c r="AD1090" s="172"/>
      <c r="AE1090" s="172"/>
      <c r="AF1090" s="172"/>
      <c r="AG1090" s="172"/>
      <c r="AH1090" s="172"/>
      <c r="AI1090" s="172"/>
      <c r="AJ1090" s="172"/>
      <c r="AK1090" s="172"/>
      <c r="AL1090" s="174"/>
      <c r="AM1090" s="172"/>
      <c r="AN1090" s="172"/>
      <c r="AO1090" s="172"/>
      <c r="AP1090" s="172"/>
      <c r="AQ1090" s="172"/>
      <c r="AR1090" s="172"/>
      <c r="AS1090" s="172"/>
      <c r="AT1090" s="172"/>
      <c r="AU1090" s="172"/>
      <c r="AV1090" s="172"/>
      <c r="AW1090" s="172"/>
      <c r="AX1090" s="172"/>
      <c r="AY1090" s="172"/>
      <c r="AZ1090" s="172"/>
      <c r="BA1090" s="172"/>
      <c r="BB1090" s="172"/>
      <c r="BC1090" s="172"/>
      <c r="BD1090" s="172"/>
      <c r="BE1090" s="172"/>
      <c r="BF1090" s="172"/>
      <c r="BG1090" s="172"/>
      <c r="BH1090" s="172"/>
      <c r="BI1090" s="172"/>
      <c r="BJ1090" s="172"/>
      <c r="BK1090" s="172"/>
      <c r="BL1090" s="172"/>
      <c r="BM1090" s="172"/>
      <c r="BN1090" s="172"/>
      <c r="BO1090" s="172"/>
      <c r="BP1090" s="172"/>
      <c r="BQ1090" s="172"/>
      <c r="BR1090" s="172"/>
      <c r="BS1090" s="172"/>
      <c r="BT1090" s="172"/>
      <c r="BU1090" s="172"/>
      <c r="BV1090" s="172"/>
      <c r="BW1090" s="172"/>
      <c r="BX1090" s="172"/>
      <c r="BY1090" s="172"/>
      <c r="BZ1090" s="172"/>
      <c r="CA1090" s="172"/>
      <c r="CB1090" s="172"/>
      <c r="CC1090" s="172"/>
      <c r="CD1090" s="172"/>
      <c r="CE1090" s="172"/>
      <c r="CF1090" s="172"/>
      <c r="CG1090" s="172"/>
      <c r="CH1090" s="172"/>
      <c r="CI1090" s="172"/>
      <c r="CJ1090" s="172"/>
      <c r="CK1090" s="172"/>
      <c r="CL1090" s="172"/>
      <c r="CM1090" s="172"/>
      <c r="CN1090" s="172"/>
      <c r="CO1090" s="172"/>
      <c r="CP1090" s="172"/>
      <c r="CQ1090" s="172"/>
      <c r="CR1090" s="172"/>
      <c r="CS1090" s="172"/>
      <c r="CT1090" s="172"/>
      <c r="CU1090" s="172"/>
      <c r="CV1090" s="172"/>
      <c r="CW1090" s="172"/>
      <c r="CX1090" s="172"/>
      <c r="CY1090" s="172"/>
      <c r="CZ1090" s="172"/>
    </row>
    <row r="1091" spans="1:104" ht="11.25" customHeight="1" x14ac:dyDescent="0.25">
      <c r="A1091" s="172"/>
      <c r="B1091" s="172"/>
      <c r="C1091" s="172"/>
      <c r="D1091" s="172"/>
      <c r="E1091" s="116"/>
      <c r="F1091" s="119"/>
      <c r="G1091" s="117"/>
      <c r="H1091" s="116"/>
      <c r="I1091" s="119"/>
      <c r="J1091" s="172"/>
      <c r="K1091" s="166"/>
      <c r="L1091" s="166"/>
      <c r="M1091" s="166"/>
      <c r="N1091" s="166"/>
      <c r="O1091" s="166"/>
      <c r="P1091" s="166"/>
      <c r="Q1091" s="166"/>
      <c r="R1091" s="166"/>
      <c r="S1091" s="172"/>
      <c r="T1091" s="166"/>
      <c r="U1091" s="166"/>
      <c r="V1091" s="166"/>
      <c r="W1091" s="166"/>
      <c r="X1091" s="166"/>
      <c r="Y1091" s="166"/>
      <c r="Z1091" s="166"/>
      <c r="AA1091" s="166"/>
      <c r="AB1091" s="172"/>
      <c r="AC1091" s="172"/>
      <c r="AD1091" s="172"/>
      <c r="AE1091" s="172"/>
      <c r="AF1091" s="172"/>
      <c r="AG1091" s="172"/>
      <c r="AH1091" s="172"/>
      <c r="AI1091" s="172"/>
      <c r="AJ1091" s="172"/>
      <c r="AK1091" s="172"/>
      <c r="AL1091" s="174"/>
      <c r="AM1091" s="172"/>
      <c r="AN1091" s="172"/>
      <c r="AO1091" s="172"/>
      <c r="AP1091" s="172"/>
      <c r="AQ1091" s="172"/>
      <c r="AR1091" s="172"/>
      <c r="AS1091" s="172"/>
      <c r="AT1091" s="172"/>
      <c r="AU1091" s="172"/>
      <c r="AV1091" s="172"/>
      <c r="AW1091" s="172"/>
      <c r="AX1091" s="172"/>
      <c r="AY1091" s="172"/>
      <c r="AZ1091" s="172"/>
      <c r="BA1091" s="172"/>
      <c r="BB1091" s="172"/>
      <c r="BC1091" s="172"/>
      <c r="BD1091" s="172"/>
      <c r="BE1091" s="172"/>
      <c r="BF1091" s="172"/>
      <c r="BG1091" s="172"/>
      <c r="BH1091" s="172"/>
      <c r="BI1091" s="172"/>
      <c r="BJ1091" s="172"/>
      <c r="BK1091" s="172"/>
      <c r="BL1091" s="172"/>
      <c r="BM1091" s="172"/>
      <c r="BN1091" s="172"/>
      <c r="BO1091" s="172"/>
      <c r="BP1091" s="172"/>
      <c r="BQ1091" s="172"/>
      <c r="BR1091" s="172"/>
      <c r="BS1091" s="172"/>
      <c r="BT1091" s="172"/>
      <c r="BU1091" s="172"/>
      <c r="BV1091" s="172"/>
      <c r="BW1091" s="172"/>
      <c r="BX1091" s="172"/>
      <c r="BY1091" s="172"/>
      <c r="BZ1091" s="172"/>
      <c r="CA1091" s="172"/>
      <c r="CB1091" s="172"/>
      <c r="CC1091" s="172"/>
      <c r="CD1091" s="172"/>
      <c r="CE1091" s="172"/>
      <c r="CF1091" s="172"/>
      <c r="CG1091" s="172"/>
      <c r="CH1091" s="172"/>
      <c r="CI1091" s="172"/>
      <c r="CJ1091" s="172"/>
      <c r="CK1091" s="172"/>
      <c r="CL1091" s="172"/>
      <c r="CM1091" s="172"/>
      <c r="CN1091" s="172"/>
      <c r="CO1091" s="172"/>
      <c r="CP1091" s="172"/>
      <c r="CQ1091" s="172"/>
      <c r="CR1091" s="172"/>
      <c r="CS1091" s="172"/>
      <c r="CT1091" s="172"/>
      <c r="CU1091" s="172"/>
      <c r="CV1091" s="172"/>
      <c r="CW1091" s="172"/>
      <c r="CX1091" s="172"/>
      <c r="CY1091" s="172"/>
      <c r="CZ1091" s="172"/>
    </row>
    <row r="1092" spans="1:104" ht="11.25" customHeight="1" x14ac:dyDescent="0.25">
      <c r="A1092" s="172"/>
      <c r="B1092" s="172"/>
      <c r="C1092" s="172"/>
      <c r="D1092" s="172"/>
      <c r="E1092" s="116"/>
      <c r="F1092" s="119"/>
      <c r="G1092" s="117"/>
      <c r="H1092" s="116"/>
      <c r="I1092" s="119"/>
      <c r="J1092" s="172"/>
      <c r="K1092" s="166"/>
      <c r="L1092" s="166"/>
      <c r="M1092" s="166"/>
      <c r="N1092" s="166"/>
      <c r="O1092" s="166"/>
      <c r="P1092" s="166"/>
      <c r="Q1092" s="166"/>
      <c r="R1092" s="166"/>
      <c r="S1092" s="172"/>
      <c r="T1092" s="166"/>
      <c r="U1092" s="166"/>
      <c r="V1092" s="166"/>
      <c r="W1092" s="166"/>
      <c r="X1092" s="166"/>
      <c r="Y1092" s="166"/>
      <c r="Z1092" s="166"/>
      <c r="AA1092" s="166"/>
      <c r="AB1092" s="172"/>
      <c r="AC1092" s="172"/>
      <c r="AD1092" s="172"/>
      <c r="AE1092" s="172"/>
      <c r="AF1092" s="172"/>
      <c r="AG1092" s="172"/>
      <c r="AH1092" s="172"/>
      <c r="AI1092" s="172"/>
      <c r="AJ1092" s="172"/>
      <c r="AK1092" s="172"/>
      <c r="AL1092" s="174"/>
      <c r="AM1092" s="172"/>
      <c r="AN1092" s="172"/>
      <c r="AO1092" s="172"/>
      <c r="AP1092" s="172"/>
      <c r="AQ1092" s="172"/>
      <c r="AR1092" s="172"/>
      <c r="AS1092" s="172"/>
      <c r="AT1092" s="172"/>
      <c r="AU1092" s="172"/>
      <c r="AV1092" s="172"/>
      <c r="AW1092" s="172"/>
      <c r="AX1092" s="172"/>
      <c r="AY1092" s="172"/>
      <c r="AZ1092" s="172"/>
      <c r="BA1092" s="172"/>
      <c r="BB1092" s="172"/>
      <c r="BC1092" s="172"/>
      <c r="BD1092" s="172"/>
      <c r="BE1092" s="172"/>
      <c r="BF1092" s="172"/>
      <c r="BG1092" s="172"/>
      <c r="BH1092" s="172"/>
      <c r="BI1092" s="172"/>
      <c r="BJ1092" s="172"/>
      <c r="BK1092" s="172"/>
      <c r="BL1092" s="172"/>
      <c r="BM1092" s="172"/>
      <c r="BN1092" s="172"/>
      <c r="BO1092" s="172"/>
      <c r="BP1092" s="172"/>
      <c r="BQ1092" s="172"/>
      <c r="BR1092" s="172"/>
      <c r="BS1092" s="172"/>
      <c r="BT1092" s="172"/>
      <c r="BU1092" s="172"/>
      <c r="BV1092" s="172"/>
      <c r="BW1092" s="172"/>
      <c r="BX1092" s="172"/>
      <c r="BY1092" s="172"/>
      <c r="BZ1092" s="172"/>
      <c r="CA1092" s="172"/>
      <c r="CB1092" s="172"/>
      <c r="CC1092" s="172"/>
      <c r="CD1092" s="172"/>
      <c r="CE1092" s="172"/>
      <c r="CF1092" s="172"/>
      <c r="CG1092" s="172"/>
      <c r="CH1092" s="172"/>
      <c r="CI1092" s="172"/>
      <c r="CJ1092" s="172"/>
      <c r="CK1092" s="172"/>
      <c r="CL1092" s="172"/>
      <c r="CM1092" s="172"/>
      <c r="CN1092" s="172"/>
      <c r="CO1092" s="172"/>
      <c r="CP1092" s="172"/>
      <c r="CQ1092" s="172"/>
      <c r="CR1092" s="172"/>
      <c r="CS1092" s="172"/>
      <c r="CT1092" s="172"/>
      <c r="CU1092" s="172"/>
      <c r="CV1092" s="172"/>
      <c r="CW1092" s="172"/>
      <c r="CX1092" s="172"/>
      <c r="CY1092" s="172"/>
      <c r="CZ1092" s="172"/>
    </row>
    <row r="1093" spans="1:104" ht="11.25" customHeight="1" x14ac:dyDescent="0.25">
      <c r="A1093" s="172"/>
      <c r="B1093" s="172"/>
      <c r="C1093" s="172"/>
      <c r="D1093" s="172"/>
      <c r="E1093" s="116"/>
      <c r="F1093" s="119"/>
      <c r="G1093" s="117"/>
      <c r="H1093" s="116"/>
      <c r="I1093" s="119"/>
      <c r="J1093" s="172"/>
      <c r="K1093" s="166"/>
      <c r="L1093" s="166"/>
      <c r="M1093" s="166"/>
      <c r="N1093" s="166"/>
      <c r="O1093" s="166"/>
      <c r="P1093" s="166"/>
      <c r="Q1093" s="166"/>
      <c r="R1093" s="166"/>
      <c r="S1093" s="172"/>
      <c r="T1093" s="166"/>
      <c r="U1093" s="166"/>
      <c r="V1093" s="166"/>
      <c r="W1093" s="166"/>
      <c r="X1093" s="166"/>
      <c r="Y1093" s="166"/>
      <c r="Z1093" s="166"/>
      <c r="AA1093" s="166"/>
      <c r="AB1093" s="172"/>
      <c r="AC1093" s="172"/>
      <c r="AD1093" s="172"/>
      <c r="AE1093" s="172"/>
      <c r="AF1093" s="172"/>
      <c r="AG1093" s="172"/>
      <c r="AH1093" s="172"/>
      <c r="AI1093" s="172"/>
      <c r="AJ1093" s="172"/>
      <c r="AK1093" s="172"/>
      <c r="AL1093" s="174"/>
      <c r="AM1093" s="172"/>
      <c r="AN1093" s="172"/>
      <c r="AO1093" s="172"/>
      <c r="AP1093" s="172"/>
      <c r="AQ1093" s="172"/>
      <c r="AR1093" s="172"/>
      <c r="AS1093" s="172"/>
      <c r="AT1093" s="172"/>
      <c r="AU1093" s="172"/>
      <c r="AV1093" s="172"/>
      <c r="AW1093" s="172"/>
      <c r="AX1093" s="172"/>
      <c r="AY1093" s="172"/>
      <c r="AZ1093" s="172"/>
      <c r="BA1093" s="172"/>
      <c r="BB1093" s="172"/>
      <c r="BC1093" s="172"/>
      <c r="BD1093" s="172"/>
      <c r="BE1093" s="172"/>
      <c r="BF1093" s="172"/>
      <c r="BG1093" s="172"/>
      <c r="BH1093" s="172"/>
      <c r="BI1093" s="172"/>
      <c r="BJ1093" s="172"/>
      <c r="BK1093" s="172"/>
      <c r="BL1093" s="172"/>
      <c r="BM1093" s="172"/>
      <c r="BN1093" s="172"/>
      <c r="BO1093" s="172"/>
      <c r="BP1093" s="172"/>
      <c r="BQ1093" s="172"/>
      <c r="BR1093" s="172"/>
      <c r="BS1093" s="172"/>
      <c r="BT1093" s="172"/>
      <c r="BU1093" s="172"/>
      <c r="BV1093" s="172"/>
      <c r="BW1093" s="172"/>
      <c r="BX1093" s="172"/>
      <c r="BY1093" s="172"/>
      <c r="BZ1093" s="172"/>
      <c r="CA1093" s="172"/>
      <c r="CB1093" s="172"/>
      <c r="CC1093" s="172"/>
      <c r="CD1093" s="172"/>
      <c r="CE1093" s="172"/>
      <c r="CF1093" s="172"/>
      <c r="CG1093" s="172"/>
      <c r="CH1093" s="172"/>
      <c r="CI1093" s="172"/>
      <c r="CJ1093" s="172"/>
      <c r="CK1093" s="172"/>
      <c r="CL1093" s="172"/>
      <c r="CM1093" s="172"/>
      <c r="CN1093" s="172"/>
      <c r="CO1093" s="172"/>
      <c r="CP1093" s="172"/>
      <c r="CQ1093" s="172"/>
      <c r="CR1093" s="172"/>
      <c r="CS1093" s="172"/>
      <c r="CT1093" s="172"/>
      <c r="CU1093" s="172"/>
      <c r="CV1093" s="172"/>
      <c r="CW1093" s="172"/>
      <c r="CX1093" s="172"/>
      <c r="CY1093" s="172"/>
      <c r="CZ1093" s="172"/>
    </row>
    <row r="1094" spans="1:104" ht="11.25" customHeight="1" x14ac:dyDescent="0.25">
      <c r="A1094" s="172"/>
      <c r="B1094" s="172"/>
      <c r="C1094" s="172"/>
      <c r="D1094" s="172"/>
      <c r="E1094" s="116"/>
      <c r="F1094" s="119"/>
      <c r="G1094" s="117"/>
      <c r="H1094" s="116"/>
      <c r="I1094" s="119"/>
      <c r="J1094" s="172"/>
      <c r="K1094" s="166"/>
      <c r="L1094" s="166"/>
      <c r="M1094" s="166"/>
      <c r="N1094" s="166"/>
      <c r="O1094" s="166"/>
      <c r="P1094" s="166"/>
      <c r="Q1094" s="166"/>
      <c r="R1094" s="166"/>
      <c r="S1094" s="172"/>
      <c r="T1094" s="166"/>
      <c r="U1094" s="166"/>
      <c r="V1094" s="166"/>
      <c r="W1094" s="166"/>
      <c r="X1094" s="166"/>
      <c r="Y1094" s="166"/>
      <c r="Z1094" s="166"/>
      <c r="AA1094" s="166"/>
      <c r="AB1094" s="172"/>
      <c r="AC1094" s="172"/>
      <c r="AD1094" s="172"/>
      <c r="AE1094" s="172"/>
      <c r="AF1094" s="172"/>
      <c r="AG1094" s="172"/>
      <c r="AH1094" s="172"/>
      <c r="AI1094" s="172"/>
      <c r="AJ1094" s="172"/>
      <c r="AK1094" s="172"/>
      <c r="AL1094" s="174"/>
      <c r="AM1094" s="172"/>
      <c r="AN1094" s="172"/>
      <c r="AO1094" s="172"/>
      <c r="AP1094" s="172"/>
      <c r="AQ1094" s="172"/>
      <c r="AR1094" s="172"/>
      <c r="AS1094" s="172"/>
      <c r="AT1094" s="172"/>
      <c r="AU1094" s="172"/>
      <c r="AV1094" s="172"/>
      <c r="AW1094" s="172"/>
      <c r="AX1094" s="172"/>
      <c r="AY1094" s="172"/>
      <c r="AZ1094" s="172"/>
      <c r="BA1094" s="172"/>
      <c r="BB1094" s="172"/>
      <c r="BC1094" s="172"/>
      <c r="BD1094" s="172"/>
      <c r="BE1094" s="172"/>
      <c r="BF1094" s="172"/>
      <c r="BG1094" s="172"/>
      <c r="BH1094" s="172"/>
      <c r="BI1094" s="172"/>
      <c r="BJ1094" s="172"/>
      <c r="BK1094" s="172"/>
      <c r="BL1094" s="172"/>
      <c r="BM1094" s="172"/>
      <c r="BN1094" s="172"/>
      <c r="BO1094" s="172"/>
      <c r="BP1094" s="172"/>
      <c r="BQ1094" s="172"/>
      <c r="BR1094" s="172"/>
      <c r="BS1094" s="172"/>
      <c r="BT1094" s="172"/>
      <c r="BU1094" s="172"/>
      <c r="BV1094" s="172"/>
      <c r="BW1094" s="172"/>
      <c r="BX1094" s="172"/>
      <c r="BY1094" s="172"/>
      <c r="BZ1094" s="172"/>
      <c r="CA1094" s="172"/>
      <c r="CB1094" s="172"/>
      <c r="CC1094" s="172"/>
      <c r="CD1094" s="172"/>
      <c r="CE1094" s="172"/>
      <c r="CF1094" s="172"/>
      <c r="CG1094" s="172"/>
      <c r="CH1094" s="172"/>
      <c r="CI1094" s="172"/>
      <c r="CJ1094" s="172"/>
      <c r="CK1094" s="172"/>
      <c r="CL1094" s="172"/>
      <c r="CM1094" s="172"/>
      <c r="CN1094" s="172"/>
      <c r="CO1094" s="172"/>
      <c r="CP1094" s="172"/>
      <c r="CQ1094" s="172"/>
      <c r="CR1094" s="172"/>
      <c r="CS1094" s="172"/>
      <c r="CT1094" s="172"/>
      <c r="CU1094" s="172"/>
      <c r="CV1094" s="172"/>
      <c r="CW1094" s="172"/>
      <c r="CX1094" s="172"/>
      <c r="CY1094" s="172"/>
      <c r="CZ1094" s="172"/>
    </row>
    <row r="1095" spans="1:104" ht="11.25" customHeight="1" x14ac:dyDescent="0.25">
      <c r="A1095" s="172"/>
      <c r="B1095" s="172"/>
      <c r="C1095" s="172"/>
      <c r="D1095" s="172"/>
      <c r="E1095" s="116"/>
      <c r="F1095" s="119"/>
      <c r="G1095" s="117"/>
      <c r="H1095" s="116"/>
      <c r="I1095" s="119"/>
      <c r="J1095" s="172"/>
      <c r="K1095" s="166"/>
      <c r="L1095" s="166"/>
      <c r="M1095" s="166"/>
      <c r="N1095" s="166"/>
      <c r="O1095" s="166"/>
      <c r="P1095" s="166"/>
      <c r="Q1095" s="166"/>
      <c r="R1095" s="166"/>
      <c r="S1095" s="172"/>
      <c r="T1095" s="166"/>
      <c r="U1095" s="166"/>
      <c r="V1095" s="166"/>
      <c r="W1095" s="166"/>
      <c r="X1095" s="166"/>
      <c r="Y1095" s="166"/>
      <c r="Z1095" s="166"/>
      <c r="AA1095" s="166"/>
      <c r="AB1095" s="172"/>
      <c r="AC1095" s="172"/>
      <c r="AD1095" s="172"/>
      <c r="AE1095" s="172"/>
      <c r="AF1095" s="172"/>
      <c r="AG1095" s="172"/>
      <c r="AH1095" s="172"/>
      <c r="AI1095" s="172"/>
      <c r="AJ1095" s="172"/>
      <c r="AK1095" s="172"/>
      <c r="AL1095" s="174"/>
      <c r="AM1095" s="172"/>
      <c r="AN1095" s="172"/>
      <c r="AO1095" s="172"/>
      <c r="AP1095" s="172"/>
      <c r="AQ1095" s="172"/>
      <c r="AR1095" s="172"/>
      <c r="AS1095" s="172"/>
      <c r="AT1095" s="172"/>
      <c r="AU1095" s="172"/>
      <c r="AV1095" s="172"/>
      <c r="AW1095" s="172"/>
      <c r="AX1095" s="172"/>
      <c r="AY1095" s="172"/>
      <c r="AZ1095" s="172"/>
      <c r="BA1095" s="172"/>
      <c r="BB1095" s="172"/>
      <c r="BC1095" s="172"/>
      <c r="BD1095" s="172"/>
      <c r="BE1095" s="172"/>
      <c r="BF1095" s="172"/>
      <c r="BG1095" s="172"/>
      <c r="BH1095" s="172"/>
      <c r="BI1095" s="172"/>
      <c r="BJ1095" s="172"/>
      <c r="BK1095" s="172"/>
      <c r="BL1095" s="172"/>
      <c r="BM1095" s="172"/>
      <c r="BN1095" s="172"/>
      <c r="BO1095" s="172"/>
      <c r="BP1095" s="172"/>
      <c r="BQ1095" s="172"/>
      <c r="BR1095" s="172"/>
      <c r="BS1095" s="172"/>
      <c r="BT1095" s="172"/>
      <c r="BU1095" s="172"/>
      <c r="BV1095" s="172"/>
      <c r="BW1095" s="172"/>
      <c r="BX1095" s="172"/>
      <c r="BY1095" s="172"/>
      <c r="BZ1095" s="172"/>
      <c r="CA1095" s="172"/>
      <c r="CB1095" s="172"/>
      <c r="CC1095" s="172"/>
      <c r="CD1095" s="172"/>
      <c r="CE1095" s="172"/>
      <c r="CF1095" s="172"/>
      <c r="CG1095" s="172"/>
      <c r="CH1095" s="172"/>
      <c r="CI1095" s="172"/>
      <c r="CJ1095" s="172"/>
      <c r="CK1095" s="172"/>
      <c r="CL1095" s="172"/>
      <c r="CM1095" s="172"/>
      <c r="CN1095" s="172"/>
      <c r="CO1095" s="172"/>
      <c r="CP1095" s="172"/>
      <c r="CQ1095" s="172"/>
      <c r="CR1095" s="172"/>
      <c r="CS1095" s="172"/>
      <c r="CT1095" s="172"/>
      <c r="CU1095" s="172"/>
      <c r="CV1095" s="172"/>
      <c r="CW1095" s="172"/>
      <c r="CX1095" s="172"/>
      <c r="CY1095" s="172"/>
      <c r="CZ1095" s="172"/>
    </row>
    <row r="1096" spans="1:104" ht="11.25" customHeight="1" x14ac:dyDescent="0.25">
      <c r="A1096" s="172"/>
      <c r="B1096" s="172"/>
      <c r="C1096" s="172"/>
      <c r="D1096" s="172"/>
      <c r="E1096" s="116"/>
      <c r="F1096" s="119"/>
      <c r="G1096" s="117"/>
      <c r="H1096" s="116"/>
      <c r="I1096" s="119"/>
      <c r="J1096" s="172"/>
      <c r="K1096" s="166"/>
      <c r="L1096" s="166"/>
      <c r="M1096" s="166"/>
      <c r="N1096" s="166"/>
      <c r="O1096" s="166"/>
      <c r="P1096" s="166"/>
      <c r="Q1096" s="166"/>
      <c r="R1096" s="166"/>
      <c r="S1096" s="172"/>
      <c r="T1096" s="166"/>
      <c r="U1096" s="166"/>
      <c r="V1096" s="166"/>
      <c r="W1096" s="166"/>
      <c r="X1096" s="166"/>
      <c r="Y1096" s="166"/>
      <c r="Z1096" s="166"/>
      <c r="AA1096" s="166"/>
      <c r="AB1096" s="172"/>
      <c r="AC1096" s="172"/>
      <c r="AD1096" s="172"/>
      <c r="AE1096" s="172"/>
      <c r="AF1096" s="172"/>
      <c r="AG1096" s="172"/>
      <c r="AH1096" s="172"/>
      <c r="AI1096" s="172"/>
      <c r="AJ1096" s="172"/>
      <c r="AK1096" s="172"/>
      <c r="AL1096" s="174"/>
      <c r="AM1096" s="172"/>
      <c r="AN1096" s="172"/>
      <c r="AO1096" s="172"/>
      <c r="AP1096" s="172"/>
      <c r="AQ1096" s="172"/>
      <c r="AR1096" s="172"/>
      <c r="AS1096" s="172"/>
      <c r="AT1096" s="172"/>
      <c r="AU1096" s="172"/>
      <c r="AV1096" s="172"/>
      <c r="AW1096" s="172"/>
      <c r="AX1096" s="172"/>
      <c r="AY1096" s="172"/>
      <c r="AZ1096" s="172"/>
      <c r="BA1096" s="172"/>
      <c r="BB1096" s="172"/>
      <c r="BC1096" s="172"/>
      <c r="BD1096" s="172"/>
      <c r="BE1096" s="172"/>
      <c r="BF1096" s="172"/>
      <c r="BG1096" s="172"/>
      <c r="BH1096" s="172"/>
      <c r="BI1096" s="172"/>
      <c r="BJ1096" s="172"/>
      <c r="BK1096" s="172"/>
      <c r="BL1096" s="172"/>
      <c r="BM1096" s="172"/>
      <c r="BN1096" s="172"/>
      <c r="BO1096" s="172"/>
      <c r="BP1096" s="172"/>
      <c r="BQ1096" s="172"/>
      <c r="BR1096" s="172"/>
      <c r="BS1096" s="172"/>
      <c r="BT1096" s="172"/>
      <c r="BU1096" s="172"/>
      <c r="BV1096" s="172"/>
      <c r="BW1096" s="172"/>
      <c r="BX1096" s="172"/>
      <c r="BY1096" s="172"/>
      <c r="BZ1096" s="172"/>
      <c r="CA1096" s="172"/>
      <c r="CB1096" s="172"/>
      <c r="CC1096" s="172"/>
      <c r="CD1096" s="172"/>
      <c r="CE1096" s="172"/>
      <c r="CF1096" s="172"/>
      <c r="CG1096" s="172"/>
      <c r="CH1096" s="172"/>
      <c r="CI1096" s="172"/>
      <c r="CJ1096" s="172"/>
      <c r="CK1096" s="172"/>
      <c r="CL1096" s="172"/>
      <c r="CM1096" s="172"/>
      <c r="CN1096" s="172"/>
      <c r="CO1096" s="172"/>
      <c r="CP1096" s="172"/>
      <c r="CQ1096" s="172"/>
      <c r="CR1096" s="172"/>
      <c r="CS1096" s="172"/>
      <c r="CT1096" s="172"/>
      <c r="CU1096" s="172"/>
      <c r="CV1096" s="172"/>
      <c r="CW1096" s="172"/>
      <c r="CX1096" s="172"/>
      <c r="CY1096" s="172"/>
      <c r="CZ1096" s="172"/>
    </row>
    <row r="1097" spans="1:104" ht="11.25" customHeight="1" x14ac:dyDescent="0.25">
      <c r="A1097" s="172"/>
      <c r="B1097" s="172"/>
      <c r="C1097" s="172"/>
      <c r="D1097" s="172"/>
      <c r="E1097" s="116"/>
      <c r="F1097" s="119"/>
      <c r="G1097" s="117"/>
      <c r="H1097" s="116"/>
      <c r="I1097" s="119"/>
      <c r="J1097" s="172"/>
      <c r="K1097" s="166"/>
      <c r="L1097" s="166"/>
      <c r="M1097" s="166"/>
      <c r="N1097" s="166"/>
      <c r="O1097" s="166"/>
      <c r="P1097" s="166"/>
      <c r="Q1097" s="166"/>
      <c r="R1097" s="166"/>
      <c r="S1097" s="172"/>
      <c r="T1097" s="166"/>
      <c r="U1097" s="166"/>
      <c r="V1097" s="166"/>
      <c r="W1097" s="166"/>
      <c r="X1097" s="166"/>
      <c r="Y1097" s="166"/>
      <c r="Z1097" s="166"/>
      <c r="AA1097" s="166"/>
      <c r="AB1097" s="172"/>
      <c r="AC1097" s="172"/>
      <c r="AD1097" s="172"/>
      <c r="AE1097" s="172"/>
      <c r="AF1097" s="172"/>
      <c r="AG1097" s="172"/>
      <c r="AH1097" s="172"/>
      <c r="AI1097" s="172"/>
      <c r="AJ1097" s="172"/>
      <c r="AK1097" s="172"/>
      <c r="AL1097" s="174"/>
      <c r="AM1097" s="172"/>
      <c r="AN1097" s="172"/>
      <c r="AO1097" s="172"/>
      <c r="AP1097" s="172"/>
      <c r="AQ1097" s="172"/>
      <c r="AR1097" s="172"/>
      <c r="AS1097" s="172"/>
      <c r="AT1097" s="172"/>
      <c r="AU1097" s="172"/>
      <c r="AV1097" s="172"/>
      <c r="AW1097" s="172"/>
      <c r="AX1097" s="172"/>
      <c r="AY1097" s="172"/>
      <c r="AZ1097" s="172"/>
      <c r="BA1097" s="172"/>
      <c r="BB1097" s="172"/>
      <c r="BC1097" s="172"/>
      <c r="BD1097" s="172"/>
      <c r="BE1097" s="172"/>
      <c r="BF1097" s="172"/>
      <c r="BG1097" s="172"/>
      <c r="BH1097" s="172"/>
      <c r="BI1097" s="172"/>
      <c r="BJ1097" s="172"/>
      <c r="BK1097" s="172"/>
      <c r="BL1097" s="172"/>
      <c r="BM1097" s="172"/>
      <c r="BN1097" s="172"/>
      <c r="BO1097" s="172"/>
      <c r="BP1097" s="172"/>
      <c r="BQ1097" s="172"/>
      <c r="BR1097" s="172"/>
      <c r="BS1097" s="172"/>
      <c r="BT1097" s="172"/>
      <c r="BU1097" s="172"/>
      <c r="BV1097" s="172"/>
      <c r="BW1097" s="172"/>
      <c r="BX1097" s="172"/>
      <c r="BY1097" s="172"/>
      <c r="BZ1097" s="172"/>
      <c r="CA1097" s="172"/>
      <c r="CB1097" s="172"/>
      <c r="CC1097" s="172"/>
      <c r="CD1097" s="172"/>
      <c r="CE1097" s="172"/>
      <c r="CF1097" s="172"/>
      <c r="CG1097" s="172"/>
      <c r="CH1097" s="172"/>
      <c r="CI1097" s="172"/>
      <c r="CJ1097" s="172"/>
      <c r="CK1097" s="172"/>
      <c r="CL1097" s="172"/>
      <c r="CM1097" s="172"/>
      <c r="CN1097" s="172"/>
      <c r="CO1097" s="172"/>
      <c r="CP1097" s="172"/>
      <c r="CQ1097" s="172"/>
      <c r="CR1097" s="172"/>
      <c r="CS1097" s="172"/>
      <c r="CT1097" s="172"/>
      <c r="CU1097" s="172"/>
      <c r="CV1097" s="172"/>
      <c r="CW1097" s="172"/>
      <c r="CX1097" s="172"/>
      <c r="CY1097" s="172"/>
      <c r="CZ1097" s="172"/>
    </row>
    <row r="1098" spans="1:104" ht="11.25" customHeight="1" x14ac:dyDescent="0.25">
      <c r="A1098" s="172"/>
      <c r="B1098" s="172"/>
      <c r="C1098" s="172"/>
      <c r="D1098" s="172"/>
      <c r="E1098" s="116"/>
      <c r="F1098" s="119"/>
      <c r="G1098" s="117"/>
      <c r="H1098" s="116"/>
      <c r="I1098" s="119"/>
      <c r="J1098" s="172"/>
      <c r="K1098" s="166"/>
      <c r="L1098" s="166"/>
      <c r="M1098" s="166"/>
      <c r="N1098" s="166"/>
      <c r="O1098" s="166"/>
      <c r="P1098" s="166"/>
      <c r="Q1098" s="166"/>
      <c r="R1098" s="166"/>
      <c r="S1098" s="172"/>
      <c r="T1098" s="166"/>
      <c r="U1098" s="166"/>
      <c r="V1098" s="166"/>
      <c r="W1098" s="166"/>
      <c r="X1098" s="166"/>
      <c r="Y1098" s="166"/>
      <c r="Z1098" s="166"/>
      <c r="AA1098" s="166"/>
      <c r="AB1098" s="172"/>
      <c r="AC1098" s="172"/>
      <c r="AD1098" s="172"/>
      <c r="AE1098" s="172"/>
      <c r="AF1098" s="172"/>
      <c r="AG1098" s="172"/>
      <c r="AH1098" s="172"/>
      <c r="AI1098" s="172"/>
      <c r="AJ1098" s="172"/>
      <c r="AK1098" s="172"/>
      <c r="AL1098" s="174"/>
      <c r="AM1098" s="172"/>
      <c r="AN1098" s="172"/>
      <c r="AO1098" s="172"/>
      <c r="AP1098" s="172"/>
      <c r="AQ1098" s="172"/>
      <c r="AR1098" s="172"/>
      <c r="AS1098" s="172"/>
      <c r="AT1098" s="172"/>
      <c r="AU1098" s="172"/>
      <c r="AV1098" s="172"/>
      <c r="AW1098" s="172"/>
      <c r="AX1098" s="172"/>
      <c r="AY1098" s="172"/>
      <c r="AZ1098" s="172"/>
      <c r="BA1098" s="172"/>
      <c r="BB1098" s="172"/>
      <c r="BC1098" s="172"/>
      <c r="BD1098" s="172"/>
      <c r="BE1098" s="172"/>
      <c r="BF1098" s="172"/>
      <c r="BG1098" s="172"/>
      <c r="BH1098" s="172"/>
      <c r="BI1098" s="172"/>
      <c r="BJ1098" s="172"/>
      <c r="BK1098" s="172"/>
      <c r="BL1098" s="172"/>
      <c r="BM1098" s="172"/>
      <c r="BN1098" s="172"/>
      <c r="BO1098" s="172"/>
      <c r="BP1098" s="172"/>
      <c r="BQ1098" s="172"/>
      <c r="BR1098" s="172"/>
      <c r="BS1098" s="172"/>
      <c r="BT1098" s="172"/>
      <c r="BU1098" s="172"/>
      <c r="BV1098" s="172"/>
      <c r="BW1098" s="172"/>
      <c r="BX1098" s="172"/>
      <c r="BY1098" s="172"/>
      <c r="BZ1098" s="172"/>
      <c r="CA1098" s="172"/>
      <c r="CB1098" s="172"/>
      <c r="CC1098" s="172"/>
      <c r="CD1098" s="172"/>
      <c r="CE1098" s="172"/>
      <c r="CF1098" s="172"/>
      <c r="CG1098" s="172"/>
      <c r="CH1098" s="172"/>
      <c r="CI1098" s="172"/>
      <c r="CJ1098" s="172"/>
      <c r="CK1098" s="172"/>
      <c r="CL1098" s="172"/>
      <c r="CM1098" s="172"/>
      <c r="CN1098" s="172"/>
      <c r="CO1098" s="172"/>
      <c r="CP1098" s="172"/>
      <c r="CQ1098" s="172"/>
      <c r="CR1098" s="172"/>
      <c r="CS1098" s="172"/>
      <c r="CT1098" s="172"/>
      <c r="CU1098" s="172"/>
      <c r="CV1098" s="172"/>
      <c r="CW1098" s="172"/>
      <c r="CX1098" s="172"/>
      <c r="CY1098" s="172"/>
      <c r="CZ1098" s="172"/>
    </row>
    <row r="1099" spans="1:104" ht="11.25" customHeight="1" x14ac:dyDescent="0.25">
      <c r="A1099" s="172"/>
      <c r="B1099" s="172"/>
      <c r="C1099" s="172"/>
      <c r="D1099" s="172"/>
      <c r="E1099" s="116"/>
      <c r="F1099" s="119"/>
      <c r="G1099" s="117"/>
      <c r="H1099" s="116"/>
      <c r="I1099" s="119"/>
      <c r="J1099" s="172"/>
      <c r="K1099" s="166"/>
      <c r="L1099" s="166"/>
      <c r="M1099" s="166"/>
      <c r="N1099" s="166"/>
      <c r="O1099" s="166"/>
      <c r="P1099" s="166"/>
      <c r="Q1099" s="166"/>
      <c r="R1099" s="166"/>
      <c r="S1099" s="172"/>
      <c r="T1099" s="166"/>
      <c r="U1099" s="166"/>
      <c r="V1099" s="166"/>
      <c r="W1099" s="166"/>
      <c r="X1099" s="166"/>
      <c r="Y1099" s="166"/>
      <c r="Z1099" s="166"/>
      <c r="AA1099" s="166"/>
      <c r="AB1099" s="172"/>
      <c r="AC1099" s="172"/>
      <c r="AD1099" s="172"/>
      <c r="AE1099" s="172"/>
      <c r="AF1099" s="172"/>
      <c r="AG1099" s="172"/>
      <c r="AH1099" s="172"/>
      <c r="AI1099" s="172"/>
      <c r="AJ1099" s="172"/>
      <c r="AK1099" s="172"/>
      <c r="AL1099" s="174"/>
      <c r="AM1099" s="172"/>
      <c r="AN1099" s="172"/>
      <c r="AO1099" s="172"/>
      <c r="AP1099" s="172"/>
      <c r="AQ1099" s="172"/>
      <c r="AR1099" s="172"/>
      <c r="AS1099" s="172"/>
      <c r="AT1099" s="172"/>
      <c r="AU1099" s="172"/>
      <c r="AV1099" s="172"/>
      <c r="AW1099" s="172"/>
      <c r="AX1099" s="172"/>
      <c r="AY1099" s="172"/>
      <c r="AZ1099" s="172"/>
      <c r="BA1099" s="172"/>
      <c r="BB1099" s="172"/>
      <c r="BC1099" s="172"/>
      <c r="BD1099" s="172"/>
      <c r="BE1099" s="172"/>
      <c r="BF1099" s="172"/>
      <c r="BG1099" s="172"/>
      <c r="BH1099" s="172"/>
      <c r="BI1099" s="172"/>
      <c r="BJ1099" s="172"/>
      <c r="BK1099" s="172"/>
      <c r="BL1099" s="172"/>
      <c r="BM1099" s="172"/>
      <c r="BN1099" s="172"/>
      <c r="BO1099" s="172"/>
      <c r="BP1099" s="172"/>
      <c r="BQ1099" s="172"/>
      <c r="BR1099" s="172"/>
      <c r="BS1099" s="172"/>
      <c r="BT1099" s="172"/>
      <c r="BU1099" s="172"/>
      <c r="BV1099" s="172"/>
      <c r="BW1099" s="172"/>
      <c r="BX1099" s="172"/>
      <c r="BY1099" s="172"/>
      <c r="BZ1099" s="172"/>
      <c r="CA1099" s="172"/>
      <c r="CB1099" s="172"/>
      <c r="CC1099" s="172"/>
      <c r="CD1099" s="172"/>
      <c r="CE1099" s="172"/>
      <c r="CF1099" s="172"/>
      <c r="CG1099" s="172"/>
      <c r="CH1099" s="172"/>
      <c r="CI1099" s="172"/>
      <c r="CJ1099" s="172"/>
      <c r="CK1099" s="172"/>
      <c r="CL1099" s="172"/>
      <c r="CM1099" s="172"/>
      <c r="CN1099" s="172"/>
      <c r="CO1099" s="172"/>
      <c r="CP1099" s="172"/>
      <c r="CQ1099" s="172"/>
      <c r="CR1099" s="172"/>
      <c r="CS1099" s="172"/>
      <c r="CT1099" s="172"/>
      <c r="CU1099" s="172"/>
      <c r="CV1099" s="172"/>
      <c r="CW1099" s="172"/>
      <c r="CX1099" s="172"/>
      <c r="CY1099" s="172"/>
      <c r="CZ1099" s="172"/>
    </row>
    <row r="1100" spans="1:104" ht="11.25" customHeight="1" x14ac:dyDescent="0.25">
      <c r="A1100" s="172"/>
      <c r="B1100" s="172"/>
      <c r="C1100" s="172"/>
      <c r="D1100" s="172"/>
      <c r="E1100" s="116"/>
      <c r="F1100" s="119"/>
      <c r="G1100" s="117"/>
      <c r="H1100" s="116"/>
      <c r="I1100" s="119"/>
      <c r="J1100" s="172"/>
      <c r="K1100" s="166"/>
      <c r="L1100" s="166"/>
      <c r="M1100" s="166"/>
      <c r="N1100" s="166"/>
      <c r="O1100" s="166"/>
      <c r="P1100" s="166"/>
      <c r="Q1100" s="166"/>
      <c r="R1100" s="166"/>
      <c r="S1100" s="172"/>
      <c r="T1100" s="166"/>
      <c r="U1100" s="166"/>
      <c r="V1100" s="166"/>
      <c r="W1100" s="166"/>
      <c r="X1100" s="166"/>
      <c r="Y1100" s="166"/>
      <c r="Z1100" s="166"/>
      <c r="AA1100" s="166"/>
      <c r="AB1100" s="172"/>
      <c r="AC1100" s="172"/>
      <c r="AD1100" s="172"/>
      <c r="AE1100" s="172"/>
      <c r="AF1100" s="172"/>
      <c r="AG1100" s="172"/>
      <c r="AH1100" s="172"/>
      <c r="AI1100" s="172"/>
      <c r="AJ1100" s="172"/>
      <c r="AK1100" s="172"/>
      <c r="AL1100" s="174"/>
      <c r="AM1100" s="172"/>
      <c r="AN1100" s="172"/>
      <c r="AO1100" s="172"/>
      <c r="AP1100" s="172"/>
      <c r="AQ1100" s="172"/>
      <c r="AR1100" s="172"/>
      <c r="AS1100" s="172"/>
      <c r="AT1100" s="172"/>
      <c r="AU1100" s="172"/>
      <c r="AV1100" s="172"/>
      <c r="AW1100" s="172"/>
      <c r="AX1100" s="172"/>
      <c r="AY1100" s="172"/>
      <c r="AZ1100" s="172"/>
      <c r="BA1100" s="172"/>
      <c r="BB1100" s="172"/>
      <c r="BC1100" s="172"/>
      <c r="BD1100" s="172"/>
      <c r="BE1100" s="172"/>
      <c r="BF1100" s="172"/>
      <c r="BG1100" s="172"/>
      <c r="BH1100" s="172"/>
      <c r="BI1100" s="172"/>
      <c r="BJ1100" s="172"/>
      <c r="BK1100" s="172"/>
      <c r="BL1100" s="172"/>
      <c r="BM1100" s="172"/>
      <c r="BN1100" s="172"/>
      <c r="BO1100" s="172"/>
      <c r="BP1100" s="172"/>
      <c r="BQ1100" s="172"/>
      <c r="BR1100" s="172"/>
      <c r="BS1100" s="172"/>
      <c r="BT1100" s="172"/>
      <c r="BU1100" s="172"/>
      <c r="BV1100" s="172"/>
      <c r="BW1100" s="172"/>
      <c r="BX1100" s="172"/>
      <c r="BY1100" s="172"/>
      <c r="BZ1100" s="172"/>
      <c r="CA1100" s="172"/>
      <c r="CB1100" s="172"/>
      <c r="CC1100" s="172"/>
      <c r="CD1100" s="172"/>
      <c r="CE1100" s="172"/>
      <c r="CF1100" s="172"/>
      <c r="CG1100" s="172"/>
      <c r="CH1100" s="172"/>
      <c r="CI1100" s="172"/>
      <c r="CJ1100" s="172"/>
      <c r="CK1100" s="172"/>
      <c r="CL1100" s="172"/>
      <c r="CM1100" s="172"/>
      <c r="CN1100" s="172"/>
      <c r="CO1100" s="172"/>
      <c r="CP1100" s="172"/>
      <c r="CQ1100" s="172"/>
      <c r="CR1100" s="172"/>
      <c r="CS1100" s="172"/>
      <c r="CT1100" s="172"/>
      <c r="CU1100" s="172"/>
      <c r="CV1100" s="172"/>
      <c r="CW1100" s="172"/>
      <c r="CX1100" s="172"/>
      <c r="CY1100" s="172"/>
      <c r="CZ1100" s="172"/>
    </row>
    <row r="1101" spans="1:104" ht="11.25" customHeight="1" x14ac:dyDescent="0.25">
      <c r="A1101" s="172"/>
      <c r="B1101" s="172"/>
      <c r="C1101" s="172"/>
      <c r="D1101" s="172"/>
      <c r="E1101" s="116"/>
      <c r="F1101" s="119"/>
      <c r="G1101" s="117"/>
      <c r="H1101" s="116"/>
      <c r="I1101" s="119"/>
      <c r="J1101" s="172"/>
      <c r="K1101" s="166"/>
      <c r="L1101" s="166"/>
      <c r="M1101" s="166"/>
      <c r="N1101" s="166"/>
      <c r="O1101" s="166"/>
      <c r="P1101" s="166"/>
      <c r="Q1101" s="166"/>
      <c r="R1101" s="166"/>
      <c r="S1101" s="172"/>
      <c r="T1101" s="166"/>
      <c r="U1101" s="166"/>
      <c r="V1101" s="166"/>
      <c r="W1101" s="166"/>
      <c r="X1101" s="166"/>
      <c r="Y1101" s="166"/>
      <c r="Z1101" s="166"/>
      <c r="AA1101" s="166"/>
      <c r="AB1101" s="172"/>
      <c r="AC1101" s="172"/>
      <c r="AD1101" s="172"/>
      <c r="AE1101" s="172"/>
      <c r="AF1101" s="172"/>
      <c r="AG1101" s="172"/>
      <c r="AH1101" s="172"/>
      <c r="AI1101" s="172"/>
      <c r="AJ1101" s="172"/>
      <c r="AK1101" s="172"/>
      <c r="AL1101" s="174"/>
      <c r="AM1101" s="172"/>
      <c r="AN1101" s="172"/>
      <c r="AO1101" s="172"/>
      <c r="AP1101" s="172"/>
      <c r="AQ1101" s="172"/>
      <c r="AR1101" s="172"/>
      <c r="AS1101" s="172"/>
      <c r="AT1101" s="172"/>
      <c r="AU1101" s="172"/>
      <c r="AV1101" s="172"/>
      <c r="AW1101" s="172"/>
      <c r="AX1101" s="172"/>
      <c r="AY1101" s="172"/>
      <c r="AZ1101" s="172"/>
      <c r="BA1101" s="172"/>
      <c r="BB1101" s="172"/>
      <c r="BC1101" s="172"/>
      <c r="BD1101" s="172"/>
      <c r="BE1101" s="172"/>
      <c r="BF1101" s="172"/>
      <c r="BG1101" s="172"/>
      <c r="BH1101" s="172"/>
      <c r="BI1101" s="172"/>
      <c r="BJ1101" s="172"/>
      <c r="BK1101" s="172"/>
      <c r="BL1101" s="172"/>
      <c r="BM1101" s="172"/>
      <c r="BN1101" s="172"/>
      <c r="BO1101" s="172"/>
      <c r="BP1101" s="172"/>
      <c r="BQ1101" s="172"/>
      <c r="BR1101" s="172"/>
      <c r="BS1101" s="172"/>
      <c r="BT1101" s="172"/>
      <c r="BU1101" s="172"/>
      <c r="BV1101" s="172"/>
      <c r="BW1101" s="172"/>
      <c r="BX1101" s="172"/>
      <c r="BY1101" s="172"/>
      <c r="BZ1101" s="172"/>
      <c r="CA1101" s="172"/>
      <c r="CB1101" s="172"/>
      <c r="CC1101" s="172"/>
      <c r="CD1101" s="172"/>
      <c r="CE1101" s="172"/>
      <c r="CF1101" s="172"/>
      <c r="CG1101" s="172"/>
      <c r="CH1101" s="172"/>
      <c r="CI1101" s="172"/>
      <c r="CJ1101" s="172"/>
      <c r="CK1101" s="172"/>
      <c r="CL1101" s="172"/>
      <c r="CM1101" s="172"/>
      <c r="CN1101" s="172"/>
      <c r="CO1101" s="172"/>
      <c r="CP1101" s="172"/>
      <c r="CQ1101" s="172"/>
      <c r="CR1101" s="172"/>
      <c r="CS1101" s="172"/>
      <c r="CT1101" s="172"/>
      <c r="CU1101" s="172"/>
      <c r="CV1101" s="172"/>
      <c r="CW1101" s="172"/>
      <c r="CX1101" s="172"/>
      <c r="CY1101" s="172"/>
      <c r="CZ1101" s="172"/>
    </row>
    <row r="1102" spans="1:104" ht="11.25" customHeight="1" x14ac:dyDescent="0.25">
      <c r="A1102" s="172"/>
      <c r="B1102" s="172"/>
      <c r="C1102" s="172"/>
      <c r="D1102" s="172"/>
      <c r="E1102" s="116"/>
      <c r="F1102" s="119"/>
      <c r="G1102" s="117"/>
      <c r="H1102" s="116"/>
      <c r="I1102" s="119"/>
      <c r="J1102" s="172"/>
      <c r="K1102" s="166"/>
      <c r="L1102" s="166"/>
      <c r="M1102" s="166"/>
      <c r="N1102" s="166"/>
      <c r="O1102" s="166"/>
      <c r="P1102" s="166"/>
      <c r="Q1102" s="166"/>
      <c r="R1102" s="166"/>
      <c r="S1102" s="172"/>
      <c r="T1102" s="166"/>
      <c r="U1102" s="166"/>
      <c r="V1102" s="166"/>
      <c r="W1102" s="166"/>
      <c r="X1102" s="166"/>
      <c r="Y1102" s="166"/>
      <c r="Z1102" s="166"/>
      <c r="AA1102" s="166"/>
      <c r="AB1102" s="172"/>
      <c r="AC1102" s="172"/>
      <c r="AD1102" s="172"/>
      <c r="AE1102" s="172"/>
      <c r="AF1102" s="172"/>
      <c r="AG1102" s="172"/>
      <c r="AH1102" s="172"/>
      <c r="AI1102" s="172"/>
      <c r="AJ1102" s="172"/>
      <c r="AK1102" s="172"/>
      <c r="AL1102" s="174"/>
      <c r="AM1102" s="172"/>
      <c r="AN1102" s="172"/>
      <c r="AO1102" s="172"/>
      <c r="AP1102" s="172"/>
      <c r="AQ1102" s="172"/>
      <c r="AR1102" s="172"/>
      <c r="AS1102" s="172"/>
      <c r="AT1102" s="172"/>
      <c r="AU1102" s="172"/>
      <c r="AV1102" s="172"/>
      <c r="AW1102" s="172"/>
      <c r="AX1102" s="172"/>
      <c r="AY1102" s="172"/>
      <c r="AZ1102" s="172"/>
      <c r="BA1102" s="172"/>
      <c r="BB1102" s="172"/>
      <c r="BC1102" s="172"/>
      <c r="BD1102" s="172"/>
      <c r="BE1102" s="172"/>
      <c r="BF1102" s="172"/>
      <c r="BG1102" s="172"/>
      <c r="BH1102" s="172"/>
      <c r="BI1102" s="172"/>
      <c r="BJ1102" s="172"/>
      <c r="BK1102" s="172"/>
      <c r="BL1102" s="172"/>
      <c r="BM1102" s="172"/>
      <c r="BN1102" s="172"/>
      <c r="BO1102" s="172"/>
      <c r="BP1102" s="172"/>
      <c r="BQ1102" s="172"/>
      <c r="BR1102" s="172"/>
      <c r="BS1102" s="172"/>
      <c r="BT1102" s="172"/>
      <c r="BU1102" s="172"/>
      <c r="BV1102" s="172"/>
      <c r="BW1102" s="172"/>
      <c r="BX1102" s="172"/>
      <c r="BY1102" s="172"/>
      <c r="BZ1102" s="172"/>
      <c r="CA1102" s="172"/>
      <c r="CB1102" s="172"/>
      <c r="CC1102" s="172"/>
      <c r="CD1102" s="172"/>
      <c r="CE1102" s="172"/>
      <c r="CF1102" s="172"/>
      <c r="CG1102" s="172"/>
      <c r="CH1102" s="172"/>
      <c r="CI1102" s="172"/>
      <c r="CJ1102" s="172"/>
      <c r="CK1102" s="172"/>
      <c r="CL1102" s="172"/>
      <c r="CM1102" s="172"/>
      <c r="CN1102" s="172"/>
      <c r="CO1102" s="172"/>
      <c r="CP1102" s="172"/>
      <c r="CQ1102" s="172"/>
      <c r="CR1102" s="172"/>
      <c r="CS1102" s="172"/>
      <c r="CT1102" s="172"/>
      <c r="CU1102" s="172"/>
      <c r="CV1102" s="172"/>
      <c r="CW1102" s="172"/>
      <c r="CX1102" s="172"/>
      <c r="CY1102" s="172"/>
      <c r="CZ1102" s="172"/>
    </row>
    <row r="1103" spans="1:104" ht="11.25" customHeight="1" x14ac:dyDescent="0.25">
      <c r="A1103" s="172"/>
      <c r="B1103" s="172"/>
      <c r="C1103" s="172"/>
      <c r="D1103" s="172"/>
      <c r="E1103" s="116"/>
      <c r="F1103" s="119"/>
      <c r="G1103" s="117"/>
      <c r="H1103" s="116"/>
      <c r="I1103" s="119"/>
      <c r="J1103" s="172"/>
      <c r="K1103" s="166"/>
      <c r="L1103" s="166"/>
      <c r="M1103" s="166"/>
      <c r="N1103" s="166"/>
      <c r="O1103" s="166"/>
      <c r="P1103" s="166"/>
      <c r="Q1103" s="166"/>
      <c r="R1103" s="166"/>
      <c r="S1103" s="172"/>
      <c r="T1103" s="166"/>
      <c r="U1103" s="166"/>
      <c r="V1103" s="166"/>
      <c r="W1103" s="166"/>
      <c r="X1103" s="166"/>
      <c r="Y1103" s="166"/>
      <c r="Z1103" s="166"/>
      <c r="AA1103" s="166"/>
      <c r="AB1103" s="172"/>
      <c r="AC1103" s="172"/>
      <c r="AD1103" s="172"/>
      <c r="AE1103" s="172"/>
      <c r="AF1103" s="172"/>
      <c r="AG1103" s="172"/>
      <c r="AH1103" s="172"/>
      <c r="AI1103" s="172"/>
      <c r="AJ1103" s="172"/>
      <c r="AK1103" s="172"/>
      <c r="AL1103" s="174"/>
      <c r="AM1103" s="172"/>
      <c r="AN1103" s="172"/>
      <c r="AO1103" s="172"/>
      <c r="AP1103" s="172"/>
      <c r="AQ1103" s="172"/>
      <c r="AR1103" s="172"/>
      <c r="AS1103" s="172"/>
      <c r="AT1103" s="172"/>
      <c r="AU1103" s="172"/>
      <c r="AV1103" s="172"/>
      <c r="AW1103" s="172"/>
      <c r="AX1103" s="172"/>
      <c r="AY1103" s="172"/>
      <c r="AZ1103" s="172"/>
      <c r="BA1103" s="172"/>
      <c r="BB1103" s="172"/>
      <c r="BC1103" s="172"/>
      <c r="BD1103" s="172"/>
      <c r="BE1103" s="172"/>
      <c r="BF1103" s="172"/>
      <c r="BG1103" s="172"/>
      <c r="BH1103" s="172"/>
      <c r="BI1103" s="172"/>
      <c r="BJ1103" s="172"/>
      <c r="BK1103" s="172"/>
      <c r="BL1103" s="172"/>
      <c r="BM1103" s="172"/>
      <c r="BN1103" s="172"/>
      <c r="BO1103" s="172"/>
      <c r="BP1103" s="172"/>
      <c r="BQ1103" s="172"/>
      <c r="BR1103" s="172"/>
      <c r="BS1103" s="172"/>
      <c r="BT1103" s="172"/>
      <c r="BU1103" s="172"/>
      <c r="BV1103" s="172"/>
      <c r="BW1103" s="172"/>
      <c r="BX1103" s="172"/>
      <c r="BY1103" s="172"/>
      <c r="BZ1103" s="172"/>
      <c r="CA1103" s="172"/>
      <c r="CB1103" s="172"/>
      <c r="CC1103" s="172"/>
      <c r="CD1103" s="172"/>
      <c r="CE1103" s="172"/>
      <c r="CF1103" s="172"/>
      <c r="CG1103" s="172"/>
      <c r="CH1103" s="172"/>
      <c r="CI1103" s="172"/>
      <c r="CJ1103" s="172"/>
      <c r="CK1103" s="172"/>
      <c r="CL1103" s="172"/>
      <c r="CM1103" s="172"/>
      <c r="CN1103" s="172"/>
      <c r="CO1103" s="172"/>
      <c r="CP1103" s="172"/>
      <c r="CQ1103" s="172"/>
      <c r="CR1103" s="172"/>
      <c r="CS1103" s="172"/>
      <c r="CT1103" s="172"/>
      <c r="CU1103" s="172"/>
      <c r="CV1103" s="172"/>
      <c r="CW1103" s="172"/>
      <c r="CX1103" s="172"/>
      <c r="CY1103" s="172"/>
      <c r="CZ1103" s="172"/>
    </row>
    <row r="1104" spans="1:104" ht="11.25" customHeight="1" x14ac:dyDescent="0.25">
      <c r="A1104" s="172"/>
      <c r="B1104" s="172"/>
      <c r="C1104" s="172"/>
      <c r="D1104" s="172"/>
      <c r="E1104" s="116"/>
      <c r="F1104" s="119"/>
      <c r="G1104" s="117"/>
      <c r="H1104" s="116"/>
      <c r="I1104" s="119"/>
      <c r="J1104" s="172"/>
      <c r="K1104" s="166"/>
      <c r="L1104" s="166"/>
      <c r="M1104" s="166"/>
      <c r="N1104" s="166"/>
      <c r="O1104" s="166"/>
      <c r="P1104" s="166"/>
      <c r="Q1104" s="166"/>
      <c r="R1104" s="166"/>
      <c r="S1104" s="172"/>
      <c r="T1104" s="166"/>
      <c r="U1104" s="166"/>
      <c r="V1104" s="166"/>
      <c r="W1104" s="166"/>
      <c r="X1104" s="166"/>
      <c r="Y1104" s="166"/>
      <c r="Z1104" s="166"/>
      <c r="AA1104" s="166"/>
      <c r="AB1104" s="172"/>
      <c r="AC1104" s="172"/>
      <c r="AD1104" s="172"/>
      <c r="AE1104" s="172"/>
      <c r="AF1104" s="172"/>
      <c r="AG1104" s="172"/>
      <c r="AH1104" s="172"/>
      <c r="AI1104" s="172"/>
      <c r="AJ1104" s="172"/>
      <c r="AK1104" s="172"/>
      <c r="AL1104" s="174"/>
      <c r="AM1104" s="172"/>
      <c r="AN1104" s="172"/>
      <c r="AO1104" s="172"/>
      <c r="AP1104" s="172"/>
      <c r="AQ1104" s="172"/>
      <c r="AR1104" s="172"/>
      <c r="AS1104" s="172"/>
      <c r="AT1104" s="172"/>
      <c r="AU1104" s="172"/>
      <c r="AV1104" s="172"/>
      <c r="AW1104" s="172"/>
      <c r="AX1104" s="172"/>
      <c r="AY1104" s="172"/>
      <c r="AZ1104" s="172"/>
      <c r="BA1104" s="172"/>
      <c r="BB1104" s="172"/>
      <c r="BC1104" s="172"/>
      <c r="BD1104" s="172"/>
      <c r="BE1104" s="172"/>
      <c r="BF1104" s="172"/>
      <c r="BG1104" s="172"/>
      <c r="BH1104" s="172"/>
      <c r="BI1104" s="172"/>
      <c r="BJ1104" s="172"/>
      <c r="BK1104" s="172"/>
      <c r="BL1104" s="172"/>
      <c r="BM1104" s="172"/>
      <c r="BN1104" s="172"/>
      <c r="BO1104" s="172"/>
      <c r="BP1104" s="172"/>
      <c r="BQ1104" s="172"/>
      <c r="BR1104" s="172"/>
      <c r="BS1104" s="172"/>
      <c r="BT1104" s="172"/>
      <c r="BU1104" s="172"/>
      <c r="BV1104" s="172"/>
      <c r="BW1104" s="172"/>
      <c r="BX1104" s="172"/>
      <c r="BY1104" s="172"/>
      <c r="BZ1104" s="172"/>
      <c r="CA1104" s="172"/>
      <c r="CB1104" s="172"/>
      <c r="CC1104" s="172"/>
      <c r="CD1104" s="172"/>
      <c r="CE1104" s="172"/>
      <c r="CF1104" s="172"/>
      <c r="CG1104" s="172"/>
      <c r="CH1104" s="172"/>
      <c r="CI1104" s="172"/>
      <c r="CJ1104" s="172"/>
      <c r="CK1104" s="172"/>
      <c r="CL1104" s="172"/>
      <c r="CM1104" s="172"/>
      <c r="CN1104" s="172"/>
      <c r="CO1104" s="172"/>
      <c r="CP1104" s="172"/>
      <c r="CQ1104" s="172"/>
      <c r="CR1104" s="172"/>
      <c r="CS1104" s="172"/>
      <c r="CT1104" s="172"/>
      <c r="CU1104" s="172"/>
      <c r="CV1104" s="172"/>
      <c r="CW1104" s="172"/>
      <c r="CX1104" s="172"/>
      <c r="CY1104" s="172"/>
      <c r="CZ1104" s="172"/>
    </row>
    <row r="1105" spans="1:104" ht="11.25" customHeight="1" x14ac:dyDescent="0.25">
      <c r="A1105" s="172"/>
      <c r="B1105" s="172"/>
      <c r="C1105" s="172"/>
      <c r="D1105" s="172"/>
      <c r="E1105" s="116"/>
      <c r="F1105" s="119"/>
      <c r="G1105" s="117"/>
      <c r="H1105" s="116"/>
      <c r="I1105" s="119"/>
      <c r="J1105" s="172"/>
      <c r="K1105" s="166"/>
      <c r="L1105" s="166"/>
      <c r="M1105" s="166"/>
      <c r="N1105" s="166"/>
      <c r="O1105" s="166"/>
      <c r="P1105" s="166"/>
      <c r="Q1105" s="166"/>
      <c r="R1105" s="166"/>
      <c r="S1105" s="172"/>
      <c r="T1105" s="166"/>
      <c r="U1105" s="166"/>
      <c r="V1105" s="166"/>
      <c r="W1105" s="166"/>
      <c r="X1105" s="166"/>
      <c r="Y1105" s="166"/>
      <c r="Z1105" s="166"/>
      <c r="AA1105" s="166"/>
      <c r="AB1105" s="172"/>
      <c r="AC1105" s="172"/>
      <c r="AD1105" s="172"/>
      <c r="AE1105" s="172"/>
      <c r="AF1105" s="172"/>
      <c r="AG1105" s="172"/>
      <c r="AH1105" s="172"/>
      <c r="AI1105" s="172"/>
      <c r="AJ1105" s="172"/>
      <c r="AK1105" s="172"/>
      <c r="AL1105" s="174"/>
      <c r="AM1105" s="172"/>
      <c r="AN1105" s="172"/>
      <c r="AO1105" s="172"/>
      <c r="AP1105" s="172"/>
      <c r="AQ1105" s="172"/>
      <c r="AR1105" s="172"/>
      <c r="AS1105" s="172"/>
      <c r="AT1105" s="172"/>
      <c r="AU1105" s="172"/>
      <c r="AV1105" s="172"/>
      <c r="AW1105" s="172"/>
      <c r="AX1105" s="172"/>
      <c r="AY1105" s="172"/>
      <c r="AZ1105" s="172"/>
      <c r="BA1105" s="172"/>
      <c r="BB1105" s="172"/>
      <c r="BC1105" s="172"/>
      <c r="BD1105" s="172"/>
      <c r="BE1105" s="172"/>
      <c r="BF1105" s="172"/>
      <c r="BG1105" s="172"/>
      <c r="BH1105" s="172"/>
      <c r="BI1105" s="172"/>
      <c r="BJ1105" s="172"/>
      <c r="BK1105" s="172"/>
      <c r="BL1105" s="172"/>
      <c r="BM1105" s="172"/>
      <c r="BN1105" s="172"/>
      <c r="BO1105" s="172"/>
      <c r="BP1105" s="172"/>
      <c r="BQ1105" s="172"/>
      <c r="BR1105" s="172"/>
      <c r="BS1105" s="172"/>
      <c r="BT1105" s="172"/>
      <c r="BU1105" s="172"/>
      <c r="BV1105" s="172"/>
      <c r="BW1105" s="172"/>
      <c r="BX1105" s="172"/>
      <c r="BY1105" s="172"/>
      <c r="BZ1105" s="172"/>
      <c r="CA1105" s="172"/>
      <c r="CB1105" s="172"/>
      <c r="CC1105" s="172"/>
      <c r="CD1105" s="172"/>
      <c r="CE1105" s="172"/>
      <c r="CF1105" s="172"/>
      <c r="CG1105" s="172"/>
      <c r="CH1105" s="172"/>
      <c r="CI1105" s="172"/>
      <c r="CJ1105" s="172"/>
      <c r="CK1105" s="172"/>
      <c r="CL1105" s="172"/>
      <c r="CM1105" s="172"/>
      <c r="CN1105" s="172"/>
      <c r="CO1105" s="172"/>
      <c r="CP1105" s="172"/>
      <c r="CQ1105" s="172"/>
      <c r="CR1105" s="172"/>
      <c r="CS1105" s="172"/>
      <c r="CT1105" s="172"/>
      <c r="CU1105" s="172"/>
      <c r="CV1105" s="172"/>
      <c r="CW1105" s="172"/>
      <c r="CX1105" s="172"/>
      <c r="CY1105" s="172"/>
      <c r="CZ1105" s="172"/>
    </row>
    <row r="1106" spans="1:104" ht="11.25" customHeight="1" x14ac:dyDescent="0.25">
      <c r="A1106" s="172"/>
      <c r="B1106" s="172"/>
      <c r="C1106" s="172"/>
      <c r="D1106" s="172"/>
      <c r="E1106" s="116"/>
      <c r="F1106" s="119"/>
      <c r="G1106" s="117"/>
      <c r="H1106" s="116"/>
      <c r="I1106" s="119"/>
      <c r="J1106" s="172"/>
      <c r="K1106" s="166"/>
      <c r="L1106" s="166"/>
      <c r="M1106" s="166"/>
      <c r="N1106" s="166"/>
      <c r="O1106" s="166"/>
      <c r="P1106" s="166"/>
      <c r="Q1106" s="166"/>
      <c r="R1106" s="166"/>
      <c r="S1106" s="172"/>
      <c r="T1106" s="166"/>
      <c r="U1106" s="166"/>
      <c r="V1106" s="166"/>
      <c r="W1106" s="166"/>
      <c r="X1106" s="166"/>
      <c r="Y1106" s="166"/>
      <c r="Z1106" s="166"/>
      <c r="AA1106" s="166"/>
      <c r="AB1106" s="172"/>
      <c r="AC1106" s="172"/>
      <c r="AD1106" s="172"/>
      <c r="AE1106" s="172"/>
      <c r="AF1106" s="172"/>
      <c r="AG1106" s="172"/>
      <c r="AH1106" s="172"/>
      <c r="AI1106" s="172"/>
      <c r="AJ1106" s="172"/>
      <c r="AK1106" s="172"/>
      <c r="AL1106" s="174"/>
      <c r="AM1106" s="172"/>
      <c r="AN1106" s="172"/>
      <c r="AO1106" s="172"/>
      <c r="AP1106" s="172"/>
      <c r="AQ1106" s="172"/>
      <c r="AR1106" s="172"/>
      <c r="AS1106" s="172"/>
      <c r="AT1106" s="172"/>
      <c r="AU1106" s="172"/>
      <c r="AV1106" s="172"/>
      <c r="AW1106" s="172"/>
      <c r="AX1106" s="172"/>
      <c r="AY1106" s="172"/>
      <c r="AZ1106" s="172"/>
      <c r="BA1106" s="172"/>
      <c r="BB1106" s="172"/>
      <c r="BC1106" s="172"/>
      <c r="BD1106" s="172"/>
      <c r="BE1106" s="172"/>
      <c r="BF1106" s="172"/>
      <c r="BG1106" s="172"/>
      <c r="BH1106" s="172"/>
      <c r="BI1106" s="172"/>
      <c r="BJ1106" s="172"/>
      <c r="BK1106" s="172"/>
      <c r="BL1106" s="172"/>
      <c r="BM1106" s="172"/>
      <c r="BN1106" s="172"/>
      <c r="BO1106" s="172"/>
      <c r="BP1106" s="172"/>
      <c r="BQ1106" s="172"/>
      <c r="BR1106" s="172"/>
      <c r="BS1106" s="172"/>
      <c r="BT1106" s="172"/>
      <c r="BU1106" s="172"/>
      <c r="BV1106" s="172"/>
      <c r="BW1106" s="172"/>
      <c r="BX1106" s="172"/>
      <c r="BY1106" s="172"/>
      <c r="BZ1106" s="172"/>
      <c r="CA1106" s="172"/>
      <c r="CB1106" s="172"/>
      <c r="CC1106" s="172"/>
      <c r="CD1106" s="172"/>
      <c r="CE1106" s="172"/>
      <c r="CF1106" s="172"/>
      <c r="CG1106" s="172"/>
      <c r="CH1106" s="172"/>
      <c r="CI1106" s="172"/>
      <c r="CJ1106" s="172"/>
      <c r="CK1106" s="172"/>
      <c r="CL1106" s="172"/>
      <c r="CM1106" s="172"/>
      <c r="CN1106" s="172"/>
      <c r="CO1106" s="172"/>
      <c r="CP1106" s="172"/>
      <c r="CQ1106" s="172"/>
      <c r="CR1106" s="172"/>
      <c r="CS1106" s="172"/>
      <c r="CT1106" s="172"/>
      <c r="CU1106" s="172"/>
      <c r="CV1106" s="172"/>
      <c r="CW1106" s="172"/>
      <c r="CX1106" s="172"/>
      <c r="CY1106" s="172"/>
      <c r="CZ1106" s="172"/>
    </row>
    <row r="1107" spans="1:104" ht="11.25" customHeight="1" x14ac:dyDescent="0.25">
      <c r="A1107" s="172"/>
      <c r="B1107" s="172"/>
      <c r="C1107" s="172"/>
      <c r="D1107" s="172"/>
      <c r="E1107" s="116"/>
      <c r="F1107" s="119"/>
      <c r="G1107" s="117"/>
      <c r="H1107" s="116"/>
      <c r="I1107" s="119"/>
      <c r="J1107" s="172"/>
      <c r="K1107" s="166"/>
      <c r="L1107" s="166"/>
      <c r="M1107" s="166"/>
      <c r="N1107" s="166"/>
      <c r="O1107" s="166"/>
      <c r="P1107" s="166"/>
      <c r="Q1107" s="166"/>
      <c r="R1107" s="166"/>
      <c r="S1107" s="172"/>
      <c r="T1107" s="166"/>
      <c r="U1107" s="166"/>
      <c r="V1107" s="166"/>
      <c r="W1107" s="166"/>
      <c r="X1107" s="166"/>
      <c r="Y1107" s="166"/>
      <c r="Z1107" s="166"/>
      <c r="AA1107" s="166"/>
      <c r="AB1107" s="172"/>
      <c r="AC1107" s="172"/>
      <c r="AD1107" s="172"/>
      <c r="AE1107" s="172"/>
      <c r="AF1107" s="172"/>
      <c r="AG1107" s="172"/>
      <c r="AH1107" s="172"/>
      <c r="AI1107" s="172"/>
      <c r="AJ1107" s="172"/>
      <c r="AK1107" s="172"/>
      <c r="AL1107" s="174"/>
      <c r="AM1107" s="172"/>
      <c r="AN1107" s="172"/>
      <c r="AO1107" s="172"/>
      <c r="AP1107" s="172"/>
      <c r="AQ1107" s="172"/>
      <c r="AR1107" s="172"/>
      <c r="AS1107" s="172"/>
      <c r="AT1107" s="172"/>
      <c r="AU1107" s="172"/>
      <c r="AV1107" s="172"/>
      <c r="AW1107" s="172"/>
      <c r="AX1107" s="172"/>
      <c r="AY1107" s="172"/>
      <c r="AZ1107" s="172"/>
      <c r="BA1107" s="172"/>
      <c r="BB1107" s="172"/>
      <c r="BC1107" s="172"/>
      <c r="BD1107" s="172"/>
      <c r="BE1107" s="172"/>
      <c r="BF1107" s="172"/>
      <c r="BG1107" s="172"/>
      <c r="BH1107" s="172"/>
      <c r="BI1107" s="172"/>
      <c r="BJ1107" s="172"/>
      <c r="BK1107" s="172"/>
      <c r="BL1107" s="172"/>
      <c r="BM1107" s="172"/>
      <c r="BN1107" s="172"/>
      <c r="BO1107" s="172"/>
      <c r="BP1107" s="172"/>
      <c r="BQ1107" s="172"/>
      <c r="BR1107" s="172"/>
      <c r="BS1107" s="172"/>
      <c r="BT1107" s="172"/>
      <c r="BU1107" s="172"/>
      <c r="BV1107" s="172"/>
      <c r="BW1107" s="172"/>
      <c r="BX1107" s="172"/>
      <c r="BY1107" s="172"/>
      <c r="BZ1107" s="172"/>
      <c r="CA1107" s="172"/>
      <c r="CB1107" s="172"/>
      <c r="CC1107" s="172"/>
      <c r="CD1107" s="172"/>
      <c r="CE1107" s="172"/>
      <c r="CF1107" s="172"/>
      <c r="CG1107" s="172"/>
      <c r="CH1107" s="172"/>
      <c r="CI1107" s="172"/>
      <c r="CJ1107" s="172"/>
      <c r="CK1107" s="172"/>
      <c r="CL1107" s="172"/>
      <c r="CM1107" s="172"/>
      <c r="CN1107" s="172"/>
      <c r="CO1107" s="172"/>
      <c r="CP1107" s="172"/>
      <c r="CQ1107" s="172"/>
      <c r="CR1107" s="172"/>
      <c r="CS1107" s="172"/>
      <c r="CT1107" s="172"/>
      <c r="CU1107" s="172"/>
      <c r="CV1107" s="172"/>
      <c r="CW1107" s="172"/>
      <c r="CX1107" s="172"/>
      <c r="CY1107" s="172"/>
      <c r="CZ1107" s="172"/>
    </row>
    <row r="1108" spans="1:104" ht="11.25" customHeight="1" x14ac:dyDescent="0.25">
      <c r="A1108" s="172"/>
      <c r="B1108" s="172"/>
      <c r="C1108" s="172"/>
      <c r="D1108" s="172"/>
      <c r="E1108" s="116"/>
      <c r="F1108" s="119"/>
      <c r="G1108" s="117"/>
      <c r="H1108" s="116"/>
      <c r="I1108" s="119"/>
      <c r="J1108" s="172"/>
      <c r="K1108" s="166"/>
      <c r="L1108" s="166"/>
      <c r="M1108" s="166"/>
      <c r="N1108" s="166"/>
      <c r="O1108" s="166"/>
      <c r="P1108" s="166"/>
      <c r="Q1108" s="166"/>
      <c r="R1108" s="166"/>
      <c r="S1108" s="172"/>
      <c r="T1108" s="166"/>
      <c r="U1108" s="166"/>
      <c r="V1108" s="166"/>
      <c r="W1108" s="166"/>
      <c r="X1108" s="166"/>
      <c r="Y1108" s="166"/>
      <c r="Z1108" s="166"/>
      <c r="AA1108" s="166"/>
      <c r="AB1108" s="172"/>
      <c r="AC1108" s="172"/>
      <c r="AD1108" s="172"/>
      <c r="AE1108" s="172"/>
      <c r="AF1108" s="172"/>
      <c r="AG1108" s="172"/>
      <c r="AH1108" s="172"/>
      <c r="AI1108" s="172"/>
      <c r="AJ1108" s="172"/>
      <c r="AK1108" s="172"/>
      <c r="AL1108" s="174"/>
      <c r="AM1108" s="172"/>
      <c r="AN1108" s="172"/>
      <c r="AO1108" s="172"/>
      <c r="AP1108" s="172"/>
      <c r="AQ1108" s="172"/>
      <c r="AR1108" s="172"/>
      <c r="AS1108" s="172"/>
      <c r="AT1108" s="172"/>
      <c r="AU1108" s="172"/>
      <c r="AV1108" s="172"/>
      <c r="AW1108" s="172"/>
      <c r="AX1108" s="172"/>
      <c r="AY1108" s="172"/>
      <c r="AZ1108" s="172"/>
      <c r="BA1108" s="172"/>
      <c r="BB1108" s="172"/>
      <c r="BC1108" s="172"/>
      <c r="BD1108" s="172"/>
      <c r="BE1108" s="172"/>
      <c r="BF1108" s="172"/>
      <c r="BG1108" s="172"/>
      <c r="BH1108" s="172"/>
      <c r="BI1108" s="172"/>
      <c r="BJ1108" s="172"/>
      <c r="BK1108" s="172"/>
      <c r="BL1108" s="172"/>
      <c r="BM1108" s="172"/>
      <c r="BN1108" s="172"/>
      <c r="BO1108" s="172"/>
      <c r="BP1108" s="172"/>
      <c r="BQ1108" s="172"/>
      <c r="BR1108" s="172"/>
      <c r="BS1108" s="172"/>
      <c r="BT1108" s="172"/>
      <c r="BU1108" s="172"/>
      <c r="BV1108" s="172"/>
      <c r="BW1108" s="172"/>
      <c r="BX1108" s="172"/>
      <c r="BY1108" s="172"/>
      <c r="BZ1108" s="172"/>
      <c r="CA1108" s="172"/>
      <c r="CB1108" s="172"/>
      <c r="CC1108" s="172"/>
      <c r="CD1108" s="172"/>
      <c r="CE1108" s="172"/>
      <c r="CF1108" s="172"/>
      <c r="CG1108" s="172"/>
      <c r="CH1108" s="172"/>
      <c r="CI1108" s="172"/>
      <c r="CJ1108" s="172"/>
      <c r="CK1108" s="172"/>
      <c r="CL1108" s="172"/>
      <c r="CM1108" s="172"/>
      <c r="CN1108" s="172"/>
      <c r="CO1108" s="172"/>
      <c r="CP1108" s="172"/>
      <c r="CQ1108" s="172"/>
      <c r="CR1108" s="172"/>
      <c r="CS1108" s="172"/>
      <c r="CT1108" s="172"/>
      <c r="CU1108" s="172"/>
      <c r="CV1108" s="172"/>
      <c r="CW1108" s="172"/>
      <c r="CX1108" s="172"/>
      <c r="CY1108" s="172"/>
      <c r="CZ1108" s="172"/>
    </row>
    <row r="1109" spans="1:104" ht="11.25" customHeight="1" x14ac:dyDescent="0.25">
      <c r="A1109" s="172"/>
      <c r="B1109" s="172"/>
      <c r="C1109" s="172"/>
      <c r="D1109" s="172"/>
      <c r="E1109" s="116"/>
      <c r="F1109" s="119"/>
      <c r="G1109" s="117"/>
      <c r="H1109" s="116"/>
      <c r="I1109" s="119"/>
      <c r="J1109" s="172"/>
      <c r="K1109" s="166"/>
      <c r="L1109" s="166"/>
      <c r="M1109" s="166"/>
      <c r="N1109" s="166"/>
      <c r="O1109" s="166"/>
      <c r="P1109" s="166"/>
      <c r="Q1109" s="166"/>
      <c r="R1109" s="166"/>
      <c r="S1109" s="172"/>
      <c r="T1109" s="166"/>
      <c r="U1109" s="166"/>
      <c r="V1109" s="166"/>
      <c r="W1109" s="166"/>
      <c r="X1109" s="166"/>
      <c r="Y1109" s="166"/>
      <c r="Z1109" s="166"/>
      <c r="AA1109" s="166"/>
      <c r="AB1109" s="172"/>
      <c r="AC1109" s="172"/>
      <c r="AD1109" s="172"/>
      <c r="AE1109" s="172"/>
      <c r="AF1109" s="172"/>
      <c r="AG1109" s="172"/>
      <c r="AH1109" s="172"/>
      <c r="AI1109" s="172"/>
      <c r="AJ1109" s="172"/>
      <c r="AK1109" s="172"/>
      <c r="AL1109" s="174"/>
      <c r="AM1109" s="172"/>
      <c r="AN1109" s="172"/>
      <c r="AO1109" s="172"/>
      <c r="AP1109" s="172"/>
      <c r="AQ1109" s="172"/>
      <c r="AR1109" s="172"/>
      <c r="AS1109" s="172"/>
      <c r="AT1109" s="172"/>
      <c r="AU1109" s="172"/>
      <c r="AV1109" s="172"/>
      <c r="AW1109" s="172"/>
      <c r="AX1109" s="172"/>
      <c r="AY1109" s="172"/>
      <c r="AZ1109" s="172"/>
      <c r="BA1109" s="172"/>
      <c r="BB1109" s="172"/>
      <c r="BC1109" s="172"/>
      <c r="BD1109" s="172"/>
      <c r="BE1109" s="172"/>
      <c r="BF1109" s="172"/>
      <c r="BG1109" s="172"/>
      <c r="BH1109" s="172"/>
      <c r="BI1109" s="172"/>
      <c r="BJ1109" s="172"/>
      <c r="BK1109" s="172"/>
      <c r="BL1109" s="172"/>
      <c r="BM1109" s="172"/>
      <c r="BN1109" s="172"/>
      <c r="BO1109" s="172"/>
      <c r="BP1109" s="172"/>
      <c r="BQ1109" s="172"/>
      <c r="BR1109" s="172"/>
      <c r="BS1109" s="172"/>
      <c r="BT1109" s="172"/>
      <c r="BU1109" s="172"/>
      <c r="BV1109" s="172"/>
      <c r="BW1109" s="172"/>
      <c r="BX1109" s="172"/>
      <c r="BY1109" s="172"/>
      <c r="BZ1109" s="172"/>
      <c r="CA1109" s="172"/>
      <c r="CB1109" s="172"/>
      <c r="CC1109" s="172"/>
      <c r="CD1109" s="172"/>
      <c r="CE1109" s="172"/>
      <c r="CF1109" s="172"/>
      <c r="CG1109" s="172"/>
      <c r="CH1109" s="172"/>
      <c r="CI1109" s="172"/>
      <c r="CJ1109" s="172"/>
      <c r="CK1109" s="172"/>
      <c r="CL1109" s="172"/>
      <c r="CM1109" s="172"/>
      <c r="CN1109" s="172"/>
      <c r="CO1109" s="172"/>
      <c r="CP1109" s="172"/>
      <c r="CQ1109" s="172"/>
      <c r="CR1109" s="172"/>
      <c r="CS1109" s="172"/>
      <c r="CT1109" s="172"/>
      <c r="CU1109" s="172"/>
      <c r="CV1109" s="172"/>
      <c r="CW1109" s="172"/>
      <c r="CX1109" s="172"/>
      <c r="CY1109" s="172"/>
      <c r="CZ1109" s="172"/>
    </row>
    <row r="1110" spans="1:104" ht="11.25" customHeight="1" x14ac:dyDescent="0.25">
      <c r="A1110" s="172"/>
      <c r="B1110" s="172"/>
      <c r="C1110" s="172"/>
      <c r="D1110" s="172"/>
      <c r="E1110" s="116"/>
      <c r="F1110" s="119"/>
      <c r="G1110" s="117"/>
      <c r="H1110" s="116"/>
      <c r="I1110" s="119"/>
      <c r="J1110" s="172"/>
      <c r="K1110" s="166"/>
      <c r="L1110" s="166"/>
      <c r="M1110" s="166"/>
      <c r="N1110" s="166"/>
      <c r="O1110" s="166"/>
      <c r="P1110" s="166"/>
      <c r="Q1110" s="166"/>
      <c r="R1110" s="166"/>
      <c r="S1110" s="172"/>
      <c r="T1110" s="166"/>
      <c r="U1110" s="166"/>
      <c r="V1110" s="166"/>
      <c r="W1110" s="166"/>
      <c r="X1110" s="166"/>
      <c r="Y1110" s="166"/>
      <c r="Z1110" s="166"/>
      <c r="AA1110" s="166"/>
      <c r="AB1110" s="172"/>
      <c r="AC1110" s="172"/>
      <c r="AD1110" s="172"/>
      <c r="AE1110" s="172"/>
      <c r="AF1110" s="172"/>
      <c r="AG1110" s="172"/>
      <c r="AH1110" s="172"/>
      <c r="AI1110" s="172"/>
      <c r="AJ1110" s="172"/>
      <c r="AK1110" s="172"/>
      <c r="AL1110" s="174"/>
      <c r="AM1110" s="172"/>
      <c r="AN1110" s="172"/>
      <c r="AO1110" s="172"/>
      <c r="AP1110" s="172"/>
      <c r="AQ1110" s="172"/>
      <c r="AR1110" s="172"/>
      <c r="AS1110" s="172"/>
      <c r="AT1110" s="172"/>
      <c r="AU1110" s="172"/>
      <c r="AV1110" s="172"/>
      <c r="AW1110" s="172"/>
      <c r="AX1110" s="172"/>
      <c r="AY1110" s="172"/>
      <c r="AZ1110" s="172"/>
      <c r="BA1110" s="172"/>
      <c r="BB1110" s="172"/>
      <c r="BC1110" s="172"/>
      <c r="BD1110" s="172"/>
      <c r="BE1110" s="172"/>
      <c r="BF1110" s="172"/>
      <c r="BG1110" s="172"/>
      <c r="BH1110" s="172"/>
      <c r="BI1110" s="172"/>
      <c r="BJ1110" s="172"/>
      <c r="BK1110" s="172"/>
      <c r="BL1110" s="172"/>
      <c r="BM1110" s="172"/>
      <c r="BN1110" s="172"/>
      <c r="BO1110" s="172"/>
      <c r="BP1110" s="172"/>
      <c r="BQ1110" s="172"/>
      <c r="BR1110" s="172"/>
      <c r="BS1110" s="172"/>
      <c r="BT1110" s="172"/>
      <c r="BU1110" s="172"/>
      <c r="BV1110" s="172"/>
      <c r="BW1110" s="172"/>
      <c r="BX1110" s="172"/>
      <c r="BY1110" s="172"/>
      <c r="BZ1110" s="172"/>
      <c r="CA1110" s="172"/>
      <c r="CB1110" s="172"/>
      <c r="CC1110" s="172"/>
      <c r="CD1110" s="172"/>
      <c r="CE1110" s="172"/>
      <c r="CF1110" s="172"/>
      <c r="CG1110" s="172"/>
      <c r="CH1110" s="172"/>
      <c r="CI1110" s="172"/>
      <c r="CJ1110" s="172"/>
      <c r="CK1110" s="172"/>
      <c r="CL1110" s="172"/>
      <c r="CM1110" s="172"/>
      <c r="CN1110" s="172"/>
      <c r="CO1110" s="172"/>
      <c r="CP1110" s="172"/>
      <c r="CQ1110" s="172"/>
      <c r="CR1110" s="172"/>
      <c r="CS1110" s="172"/>
      <c r="CT1110" s="172"/>
      <c r="CU1110" s="172"/>
      <c r="CV1110" s="172"/>
      <c r="CW1110" s="172"/>
      <c r="CX1110" s="172"/>
      <c r="CY1110" s="172"/>
      <c r="CZ1110" s="172"/>
    </row>
    <row r="1111" spans="1:104" ht="11.25" customHeight="1" x14ac:dyDescent="0.25">
      <c r="A1111" s="172"/>
      <c r="B1111" s="172"/>
      <c r="C1111" s="172"/>
      <c r="D1111" s="172"/>
      <c r="E1111" s="116"/>
      <c r="F1111" s="119"/>
      <c r="G1111" s="117"/>
      <c r="H1111" s="116"/>
      <c r="I1111" s="119"/>
      <c r="J1111" s="172"/>
      <c r="K1111" s="166"/>
      <c r="L1111" s="166"/>
      <c r="M1111" s="166"/>
      <c r="N1111" s="166"/>
      <c r="O1111" s="166"/>
      <c r="P1111" s="166"/>
      <c r="Q1111" s="166"/>
      <c r="R1111" s="166"/>
      <c r="S1111" s="172"/>
      <c r="T1111" s="166"/>
      <c r="U1111" s="166"/>
      <c r="V1111" s="166"/>
      <c r="W1111" s="166"/>
      <c r="X1111" s="166"/>
      <c r="Y1111" s="166"/>
      <c r="Z1111" s="166"/>
      <c r="AA1111" s="166"/>
      <c r="AB1111" s="172"/>
      <c r="AC1111" s="172"/>
      <c r="AD1111" s="172"/>
      <c r="AE1111" s="172"/>
      <c r="AF1111" s="172"/>
      <c r="AG1111" s="172"/>
      <c r="AH1111" s="172"/>
      <c r="AI1111" s="172"/>
      <c r="AJ1111" s="172"/>
      <c r="AK1111" s="172"/>
      <c r="AL1111" s="174"/>
      <c r="AM1111" s="172"/>
      <c r="AN1111" s="172"/>
      <c r="AO1111" s="172"/>
      <c r="AP1111" s="172"/>
      <c r="AQ1111" s="172"/>
      <c r="AR1111" s="172"/>
      <c r="AS1111" s="172"/>
      <c r="AT1111" s="172"/>
      <c r="AU1111" s="172"/>
      <c r="AV1111" s="172"/>
      <c r="AW1111" s="172"/>
      <c r="AX1111" s="172"/>
      <c r="AY1111" s="172"/>
      <c r="AZ1111" s="172"/>
      <c r="BA1111" s="172"/>
      <c r="BB1111" s="172"/>
      <c r="BC1111" s="172"/>
      <c r="BD1111" s="172"/>
      <c r="BE1111" s="172"/>
      <c r="BF1111" s="172"/>
      <c r="BG1111" s="172"/>
      <c r="BH1111" s="172"/>
      <c r="BI1111" s="172"/>
      <c r="BJ1111" s="172"/>
      <c r="BK1111" s="172"/>
      <c r="BL1111" s="172"/>
      <c r="BM1111" s="172"/>
      <c r="BN1111" s="172"/>
      <c r="BO1111" s="172"/>
      <c r="BP1111" s="172"/>
      <c r="BQ1111" s="172"/>
      <c r="BR1111" s="172"/>
      <c r="BS1111" s="172"/>
      <c r="BT1111" s="172"/>
      <c r="BU1111" s="172"/>
      <c r="BV1111" s="172"/>
      <c r="BW1111" s="172"/>
      <c r="BX1111" s="172"/>
      <c r="BY1111" s="172"/>
      <c r="BZ1111" s="172"/>
      <c r="CA1111" s="172"/>
      <c r="CB1111" s="172"/>
      <c r="CC1111" s="172"/>
      <c r="CD1111" s="172"/>
      <c r="CE1111" s="172"/>
      <c r="CF1111" s="172"/>
      <c r="CG1111" s="172"/>
      <c r="CH1111" s="172"/>
      <c r="CI1111" s="172"/>
      <c r="CJ1111" s="172"/>
      <c r="CK1111" s="172"/>
      <c r="CL1111" s="172"/>
      <c r="CM1111" s="172"/>
      <c r="CN1111" s="172"/>
      <c r="CO1111" s="172"/>
      <c r="CP1111" s="172"/>
      <c r="CQ1111" s="172"/>
      <c r="CR1111" s="172"/>
      <c r="CS1111" s="172"/>
      <c r="CT1111" s="172"/>
      <c r="CU1111" s="172"/>
      <c r="CV1111" s="172"/>
      <c r="CW1111" s="172"/>
      <c r="CX1111" s="172"/>
      <c r="CY1111" s="172"/>
      <c r="CZ1111" s="172"/>
    </row>
    <row r="1112" spans="1:104" ht="11.25" customHeight="1" x14ac:dyDescent="0.25">
      <c r="A1112" s="172"/>
      <c r="B1112" s="172"/>
      <c r="C1112" s="172"/>
      <c r="D1112" s="172"/>
      <c r="E1112" s="116"/>
      <c r="F1112" s="119"/>
      <c r="G1112" s="117"/>
      <c r="H1112" s="116"/>
      <c r="I1112" s="119"/>
      <c r="J1112" s="172"/>
      <c r="K1112" s="166"/>
      <c r="L1112" s="166"/>
      <c r="M1112" s="166"/>
      <c r="N1112" s="166"/>
      <c r="O1112" s="166"/>
      <c r="P1112" s="166"/>
      <c r="Q1112" s="166"/>
      <c r="R1112" s="166"/>
      <c r="S1112" s="172"/>
      <c r="T1112" s="166"/>
      <c r="U1112" s="166"/>
      <c r="V1112" s="166"/>
      <c r="W1112" s="166"/>
      <c r="X1112" s="166"/>
      <c r="Y1112" s="166"/>
      <c r="Z1112" s="166"/>
      <c r="AA1112" s="166"/>
      <c r="AB1112" s="172"/>
      <c r="AC1112" s="172"/>
      <c r="AD1112" s="172"/>
      <c r="AE1112" s="172"/>
      <c r="AF1112" s="172"/>
      <c r="AG1112" s="172"/>
      <c r="AH1112" s="172"/>
      <c r="AI1112" s="172"/>
      <c r="AJ1112" s="172"/>
      <c r="AK1112" s="172"/>
      <c r="AL1112" s="174"/>
      <c r="AM1112" s="172"/>
      <c r="AN1112" s="172"/>
      <c r="AO1112" s="172"/>
      <c r="AP1112" s="172"/>
      <c r="AQ1112" s="172"/>
      <c r="AR1112" s="172"/>
      <c r="AS1112" s="172"/>
      <c r="AT1112" s="172"/>
      <c r="AU1112" s="172"/>
      <c r="AV1112" s="172"/>
      <c r="AW1112" s="172"/>
      <c r="AX1112" s="172"/>
      <c r="AY1112" s="172"/>
      <c r="AZ1112" s="172"/>
      <c r="BA1112" s="172"/>
      <c r="BB1112" s="172"/>
      <c r="BC1112" s="172"/>
      <c r="BD1112" s="172"/>
      <c r="BE1112" s="172"/>
      <c r="BF1112" s="172"/>
      <c r="BG1112" s="172"/>
      <c r="BH1112" s="172"/>
      <c r="BI1112" s="172"/>
      <c r="BJ1112" s="172"/>
      <c r="BK1112" s="172"/>
      <c r="BL1112" s="172"/>
      <c r="BM1112" s="172"/>
      <c r="BN1112" s="172"/>
      <c r="BO1112" s="172"/>
      <c r="BP1112" s="172"/>
      <c r="BQ1112" s="172"/>
      <c r="BR1112" s="172"/>
      <c r="BS1112" s="172"/>
      <c r="BT1112" s="172"/>
      <c r="BU1112" s="172"/>
      <c r="BV1112" s="172"/>
      <c r="BW1112" s="172"/>
      <c r="BX1112" s="172"/>
      <c r="BY1112" s="172"/>
      <c r="BZ1112" s="172"/>
      <c r="CA1112" s="172"/>
      <c r="CB1112" s="172"/>
      <c r="CC1112" s="172"/>
      <c r="CD1112" s="172"/>
      <c r="CE1112" s="172"/>
      <c r="CF1112" s="172"/>
      <c r="CG1112" s="172"/>
      <c r="CH1112" s="172"/>
      <c r="CI1112" s="172"/>
      <c r="CJ1112" s="172"/>
      <c r="CK1112" s="172"/>
      <c r="CL1112" s="172"/>
      <c r="CM1112" s="172"/>
      <c r="CN1112" s="172"/>
      <c r="CO1112" s="172"/>
      <c r="CP1112" s="172"/>
      <c r="CQ1112" s="172"/>
      <c r="CR1112" s="172"/>
      <c r="CS1112" s="172"/>
      <c r="CT1112" s="172"/>
      <c r="CU1112" s="172"/>
      <c r="CV1112" s="172"/>
      <c r="CW1112" s="172"/>
      <c r="CX1112" s="172"/>
      <c r="CY1112" s="172"/>
      <c r="CZ1112" s="172"/>
    </row>
    <row r="1113" spans="1:104" ht="11.25" customHeight="1" x14ac:dyDescent="0.25">
      <c r="A1113" s="172"/>
      <c r="B1113" s="172"/>
      <c r="C1113" s="172"/>
      <c r="D1113" s="172"/>
      <c r="E1113" s="116"/>
      <c r="F1113" s="119"/>
      <c r="G1113" s="117"/>
      <c r="H1113" s="116"/>
      <c r="I1113" s="119"/>
      <c r="J1113" s="172"/>
      <c r="K1113" s="166"/>
      <c r="L1113" s="166"/>
      <c r="M1113" s="166"/>
      <c r="N1113" s="166"/>
      <c r="O1113" s="166"/>
      <c r="P1113" s="166"/>
      <c r="Q1113" s="166"/>
      <c r="R1113" s="166"/>
      <c r="S1113" s="172"/>
      <c r="T1113" s="166"/>
      <c r="U1113" s="166"/>
      <c r="V1113" s="166"/>
      <c r="W1113" s="166"/>
      <c r="X1113" s="166"/>
      <c r="Y1113" s="166"/>
      <c r="Z1113" s="166"/>
      <c r="AA1113" s="166"/>
      <c r="AB1113" s="172"/>
      <c r="AC1113" s="172"/>
      <c r="AD1113" s="172"/>
      <c r="AE1113" s="172"/>
      <c r="AF1113" s="172"/>
      <c r="AG1113" s="172"/>
      <c r="AH1113" s="172"/>
      <c r="AI1113" s="172"/>
      <c r="AJ1113" s="172"/>
      <c r="AK1113" s="172"/>
      <c r="AL1113" s="174"/>
      <c r="AM1113" s="172"/>
      <c r="AN1113" s="172"/>
      <c r="AO1113" s="172"/>
      <c r="AP1113" s="172"/>
      <c r="AQ1113" s="172"/>
      <c r="AR1113" s="172"/>
      <c r="AS1113" s="172"/>
      <c r="AT1113" s="172"/>
      <c r="AU1113" s="172"/>
      <c r="AV1113" s="172"/>
      <c r="AW1113" s="172"/>
      <c r="AX1113" s="172"/>
      <c r="AY1113" s="172"/>
      <c r="AZ1113" s="172"/>
      <c r="BA1113" s="172"/>
      <c r="BB1113" s="172"/>
      <c r="BC1113" s="172"/>
      <c r="BD1113" s="172"/>
      <c r="BE1113" s="172"/>
      <c r="BF1113" s="172"/>
      <c r="BG1113" s="172"/>
      <c r="BH1113" s="172"/>
      <c r="BI1113" s="172"/>
      <c r="BJ1113" s="172"/>
      <c r="BK1113" s="172"/>
      <c r="BL1113" s="172"/>
      <c r="BM1113" s="172"/>
      <c r="BN1113" s="172"/>
      <c r="BO1113" s="172"/>
      <c r="BP1113" s="172"/>
      <c r="BQ1113" s="172"/>
      <c r="BR1113" s="172"/>
      <c r="BS1113" s="172"/>
      <c r="BT1113" s="172"/>
      <c r="BU1113" s="172"/>
      <c r="BV1113" s="172"/>
      <c r="BW1113" s="172"/>
      <c r="BX1113" s="172"/>
      <c r="BY1113" s="172"/>
      <c r="BZ1113" s="172"/>
      <c r="CA1113" s="172"/>
      <c r="CB1113" s="172"/>
      <c r="CC1113" s="172"/>
      <c r="CD1113" s="172"/>
      <c r="CE1113" s="172"/>
      <c r="CF1113" s="172"/>
      <c r="CG1113" s="172"/>
      <c r="CH1113" s="172"/>
      <c r="CI1113" s="172"/>
      <c r="CJ1113" s="172"/>
      <c r="CK1113" s="172"/>
      <c r="CL1113" s="172"/>
      <c r="CM1113" s="172"/>
      <c r="CN1113" s="172"/>
      <c r="CO1113" s="172"/>
      <c r="CP1113" s="172"/>
      <c r="CQ1113" s="172"/>
      <c r="CR1113" s="172"/>
      <c r="CS1113" s="172"/>
      <c r="CT1113" s="172"/>
      <c r="CU1113" s="172"/>
      <c r="CV1113" s="172"/>
      <c r="CW1113" s="172"/>
      <c r="CX1113" s="172"/>
      <c r="CY1113" s="172"/>
      <c r="CZ1113" s="172"/>
    </row>
    <row r="1114" spans="1:104" ht="11.25" customHeight="1" x14ac:dyDescent="0.25">
      <c r="A1114" s="172"/>
      <c r="B1114" s="172"/>
      <c r="C1114" s="172"/>
      <c r="D1114" s="172"/>
      <c r="E1114" s="116"/>
      <c r="F1114" s="119"/>
      <c r="G1114" s="117"/>
      <c r="H1114" s="116"/>
      <c r="I1114" s="119"/>
      <c r="J1114" s="172"/>
      <c r="K1114" s="166"/>
      <c r="L1114" s="166"/>
      <c r="M1114" s="166"/>
      <c r="N1114" s="166"/>
      <c r="O1114" s="166"/>
      <c r="P1114" s="166"/>
      <c r="Q1114" s="166"/>
      <c r="R1114" s="166"/>
      <c r="S1114" s="172"/>
      <c r="T1114" s="166"/>
      <c r="U1114" s="166"/>
      <c r="V1114" s="166"/>
      <c r="W1114" s="166"/>
      <c r="X1114" s="166"/>
      <c r="Y1114" s="166"/>
      <c r="Z1114" s="166"/>
      <c r="AA1114" s="166"/>
      <c r="AB1114" s="172"/>
      <c r="AC1114" s="172"/>
      <c r="AD1114" s="172"/>
      <c r="AE1114" s="172"/>
      <c r="AF1114" s="172"/>
      <c r="AG1114" s="172"/>
      <c r="AH1114" s="172"/>
      <c r="AI1114" s="172"/>
      <c r="AJ1114" s="172"/>
      <c r="AK1114" s="172"/>
      <c r="AL1114" s="174"/>
      <c r="AM1114" s="172"/>
      <c r="AN1114" s="172"/>
      <c r="AO1114" s="172"/>
      <c r="AP1114" s="172"/>
      <c r="AQ1114" s="172"/>
      <c r="AR1114" s="172"/>
      <c r="AS1114" s="172"/>
      <c r="AT1114" s="172"/>
      <c r="AU1114" s="172"/>
      <c r="AV1114" s="172"/>
      <c r="AW1114" s="172"/>
      <c r="AX1114" s="172"/>
      <c r="AY1114" s="172"/>
      <c r="AZ1114" s="172"/>
      <c r="BA1114" s="172"/>
      <c r="BB1114" s="172"/>
      <c r="BC1114" s="172"/>
      <c r="BD1114" s="172"/>
      <c r="BE1114" s="172"/>
      <c r="BF1114" s="172"/>
      <c r="BG1114" s="172"/>
      <c r="BH1114" s="172"/>
      <c r="BI1114" s="172"/>
      <c r="BJ1114" s="172"/>
      <c r="BK1114" s="172"/>
      <c r="BL1114" s="172"/>
      <c r="BM1114" s="172"/>
      <c r="BN1114" s="172"/>
      <c r="BO1114" s="172"/>
      <c r="BP1114" s="172"/>
      <c r="BQ1114" s="172"/>
      <c r="BR1114" s="172"/>
      <c r="BS1114" s="172"/>
      <c r="BT1114" s="172"/>
      <c r="BU1114" s="172"/>
      <c r="BV1114" s="172"/>
      <c r="BW1114" s="172"/>
      <c r="BX1114" s="172"/>
      <c r="BY1114" s="172"/>
      <c r="BZ1114" s="172"/>
      <c r="CA1114" s="172"/>
      <c r="CB1114" s="172"/>
      <c r="CC1114" s="172"/>
      <c r="CD1114" s="172"/>
      <c r="CE1114" s="172"/>
      <c r="CF1114" s="172"/>
      <c r="CG1114" s="172"/>
      <c r="CH1114" s="172"/>
      <c r="CI1114" s="172"/>
      <c r="CJ1114" s="172"/>
      <c r="CK1114" s="172"/>
      <c r="CL1114" s="172"/>
      <c r="CM1114" s="172"/>
      <c r="CN1114" s="172"/>
      <c r="CO1114" s="172"/>
      <c r="CP1114" s="172"/>
      <c r="CQ1114" s="172"/>
      <c r="CR1114" s="172"/>
      <c r="CS1114" s="172"/>
      <c r="CT1114" s="172"/>
      <c r="CU1114" s="172"/>
      <c r="CV1114" s="172"/>
      <c r="CW1114" s="172"/>
      <c r="CX1114" s="172"/>
      <c r="CY1114" s="172"/>
      <c r="CZ1114" s="172"/>
    </row>
    <row r="1115" spans="1:104" ht="11.25" customHeight="1" x14ac:dyDescent="0.25">
      <c r="A1115" s="172"/>
      <c r="B1115" s="172"/>
      <c r="C1115" s="172"/>
      <c r="D1115" s="172"/>
      <c r="E1115" s="116"/>
      <c r="F1115" s="119"/>
      <c r="G1115" s="117"/>
      <c r="H1115" s="116"/>
      <c r="I1115" s="119"/>
      <c r="J1115" s="172"/>
      <c r="K1115" s="166"/>
      <c r="L1115" s="166"/>
      <c r="M1115" s="166"/>
      <c r="N1115" s="166"/>
      <c r="O1115" s="166"/>
      <c r="P1115" s="166"/>
      <c r="Q1115" s="166"/>
      <c r="R1115" s="166"/>
      <c r="S1115" s="172"/>
      <c r="T1115" s="166"/>
      <c r="U1115" s="166"/>
      <c r="V1115" s="166"/>
      <c r="W1115" s="166"/>
      <c r="X1115" s="166"/>
      <c r="Y1115" s="166"/>
      <c r="Z1115" s="166"/>
      <c r="AA1115" s="166"/>
      <c r="AB1115" s="172"/>
      <c r="AC1115" s="172"/>
      <c r="AD1115" s="172"/>
      <c r="AE1115" s="172"/>
      <c r="AF1115" s="172"/>
      <c r="AG1115" s="172"/>
      <c r="AH1115" s="172"/>
      <c r="AI1115" s="172"/>
      <c r="AJ1115" s="172"/>
      <c r="AK1115" s="172"/>
      <c r="AL1115" s="174"/>
      <c r="AM1115" s="172"/>
      <c r="AN1115" s="172"/>
      <c r="AO1115" s="172"/>
      <c r="AP1115" s="172"/>
      <c r="AQ1115" s="172"/>
      <c r="AR1115" s="172"/>
      <c r="AS1115" s="172"/>
      <c r="AT1115" s="172"/>
      <c r="AU1115" s="172"/>
      <c r="AV1115" s="172"/>
      <c r="AW1115" s="172"/>
      <c r="AX1115" s="172"/>
      <c r="AY1115" s="172"/>
      <c r="AZ1115" s="172"/>
      <c r="BA1115" s="172"/>
      <c r="BB1115" s="172"/>
      <c r="BC1115" s="172"/>
      <c r="BD1115" s="172"/>
      <c r="BE1115" s="172"/>
      <c r="BF1115" s="172"/>
      <c r="BG1115" s="172"/>
      <c r="BH1115" s="172"/>
      <c r="BI1115" s="172"/>
      <c r="BJ1115" s="172"/>
      <c r="BK1115" s="172"/>
      <c r="BL1115" s="172"/>
      <c r="BM1115" s="172"/>
      <c r="BN1115" s="172"/>
      <c r="BO1115" s="172"/>
      <c r="BP1115" s="172"/>
      <c r="BQ1115" s="172"/>
      <c r="BR1115" s="172"/>
      <c r="BS1115" s="172"/>
      <c r="BT1115" s="172"/>
      <c r="BU1115" s="172"/>
      <c r="BV1115" s="172"/>
      <c r="BW1115" s="172"/>
      <c r="BX1115" s="172"/>
      <c r="BY1115" s="172"/>
      <c r="BZ1115" s="172"/>
      <c r="CA1115" s="172"/>
      <c r="CB1115" s="172"/>
      <c r="CC1115" s="172"/>
      <c r="CD1115" s="172"/>
      <c r="CE1115" s="172"/>
      <c r="CF1115" s="172"/>
      <c r="CG1115" s="172"/>
      <c r="CH1115" s="172"/>
      <c r="CI1115" s="172"/>
      <c r="CJ1115" s="172"/>
      <c r="CK1115" s="172"/>
      <c r="CL1115" s="172"/>
      <c r="CM1115" s="172"/>
      <c r="CN1115" s="172"/>
      <c r="CO1115" s="172"/>
      <c r="CP1115" s="172"/>
      <c r="CQ1115" s="172"/>
      <c r="CR1115" s="172"/>
      <c r="CS1115" s="172"/>
      <c r="CT1115" s="172"/>
      <c r="CU1115" s="172"/>
      <c r="CV1115" s="172"/>
      <c r="CW1115" s="172"/>
      <c r="CX1115" s="172"/>
      <c r="CY1115" s="172"/>
      <c r="CZ1115" s="172"/>
    </row>
    <row r="1116" spans="1:104" ht="11.25" customHeight="1" x14ac:dyDescent="0.25">
      <c r="A1116" s="172"/>
      <c r="B1116" s="172"/>
      <c r="C1116" s="172"/>
      <c r="D1116" s="172"/>
      <c r="E1116" s="116"/>
      <c r="F1116" s="119"/>
      <c r="G1116" s="117"/>
      <c r="H1116" s="116"/>
      <c r="I1116" s="119"/>
      <c r="J1116" s="172"/>
      <c r="K1116" s="166"/>
      <c r="L1116" s="166"/>
      <c r="M1116" s="166"/>
      <c r="N1116" s="166"/>
      <c r="O1116" s="166"/>
      <c r="P1116" s="166"/>
      <c r="Q1116" s="166"/>
      <c r="R1116" s="166"/>
      <c r="S1116" s="172"/>
      <c r="T1116" s="166"/>
      <c r="U1116" s="166"/>
      <c r="V1116" s="166"/>
      <c r="W1116" s="166"/>
      <c r="X1116" s="166"/>
      <c r="Y1116" s="166"/>
      <c r="Z1116" s="166"/>
      <c r="AA1116" s="166"/>
      <c r="AB1116" s="172"/>
      <c r="AC1116" s="172"/>
      <c r="AD1116" s="172"/>
      <c r="AE1116" s="172"/>
      <c r="AF1116" s="172"/>
      <c r="AG1116" s="172"/>
      <c r="AH1116" s="172"/>
      <c r="AI1116" s="172"/>
      <c r="AJ1116" s="172"/>
      <c r="AK1116" s="172"/>
      <c r="AL1116" s="174"/>
      <c r="AM1116" s="172"/>
      <c r="AN1116" s="172"/>
      <c r="AO1116" s="172"/>
      <c r="AP1116" s="172"/>
      <c r="AQ1116" s="172"/>
      <c r="AR1116" s="172"/>
      <c r="AS1116" s="172"/>
      <c r="AT1116" s="172"/>
      <c r="AU1116" s="172"/>
      <c r="AV1116" s="172"/>
      <c r="AW1116" s="172"/>
      <c r="AX1116" s="172"/>
      <c r="AY1116" s="172"/>
      <c r="AZ1116" s="172"/>
      <c r="BA1116" s="172"/>
      <c r="BB1116" s="172"/>
      <c r="BC1116" s="172"/>
      <c r="BD1116" s="172"/>
      <c r="BE1116" s="172"/>
      <c r="BF1116" s="172"/>
      <c r="BG1116" s="172"/>
      <c r="BH1116" s="172"/>
      <c r="BI1116" s="172"/>
      <c r="BJ1116" s="172"/>
      <c r="BK1116" s="172"/>
      <c r="BL1116" s="172"/>
      <c r="BM1116" s="172"/>
      <c r="BN1116" s="172"/>
      <c r="BO1116" s="172"/>
      <c r="BP1116" s="172"/>
      <c r="BQ1116" s="172"/>
      <c r="BR1116" s="172"/>
      <c r="BS1116" s="172"/>
      <c r="BT1116" s="172"/>
      <c r="BU1116" s="172"/>
      <c r="BV1116" s="172"/>
      <c r="BW1116" s="172"/>
      <c r="BX1116" s="172"/>
      <c r="BY1116" s="172"/>
      <c r="BZ1116" s="172"/>
      <c r="CA1116" s="172"/>
      <c r="CB1116" s="172"/>
      <c r="CC1116" s="172"/>
      <c r="CD1116" s="172"/>
      <c r="CE1116" s="172"/>
      <c r="CF1116" s="172"/>
      <c r="CG1116" s="172"/>
      <c r="CH1116" s="172"/>
      <c r="CI1116" s="172"/>
      <c r="CJ1116" s="172"/>
      <c r="CK1116" s="172"/>
      <c r="CL1116" s="172"/>
      <c r="CM1116" s="172"/>
      <c r="CN1116" s="172"/>
      <c r="CO1116" s="172"/>
      <c r="CP1116" s="172"/>
      <c r="CQ1116" s="172"/>
      <c r="CR1116" s="172"/>
      <c r="CS1116" s="172"/>
      <c r="CT1116" s="172"/>
      <c r="CU1116" s="172"/>
      <c r="CV1116" s="172"/>
      <c r="CW1116" s="172"/>
      <c r="CX1116" s="172"/>
      <c r="CY1116" s="172"/>
      <c r="CZ1116" s="172"/>
    </row>
    <row r="1117" spans="1:104" ht="11.25" customHeight="1" x14ac:dyDescent="0.25">
      <c r="A1117" s="172"/>
      <c r="B1117" s="172"/>
      <c r="C1117" s="172"/>
      <c r="D1117" s="172"/>
      <c r="E1117" s="116"/>
      <c r="F1117" s="119"/>
      <c r="G1117" s="117"/>
      <c r="H1117" s="116"/>
      <c r="I1117" s="119"/>
      <c r="J1117" s="172"/>
      <c r="K1117" s="166"/>
      <c r="L1117" s="166"/>
      <c r="M1117" s="166"/>
      <c r="N1117" s="166"/>
      <c r="O1117" s="166"/>
      <c r="P1117" s="166"/>
      <c r="Q1117" s="166"/>
      <c r="R1117" s="166"/>
      <c r="S1117" s="172"/>
      <c r="T1117" s="166"/>
      <c r="U1117" s="166"/>
      <c r="V1117" s="166"/>
      <c r="W1117" s="166"/>
      <c r="X1117" s="166"/>
      <c r="Y1117" s="166"/>
      <c r="Z1117" s="166"/>
      <c r="AA1117" s="166"/>
      <c r="AB1117" s="172"/>
      <c r="AC1117" s="172"/>
      <c r="AD1117" s="172"/>
      <c r="AE1117" s="172"/>
      <c r="AF1117" s="172"/>
      <c r="AG1117" s="172"/>
      <c r="AH1117" s="172"/>
      <c r="AI1117" s="172"/>
      <c r="AJ1117" s="172"/>
      <c r="AK1117" s="172"/>
      <c r="AL1117" s="174"/>
      <c r="AM1117" s="172"/>
      <c r="AN1117" s="172"/>
      <c r="AO1117" s="172"/>
      <c r="AP1117" s="172"/>
      <c r="AQ1117" s="172"/>
      <c r="AR1117" s="172"/>
      <c r="AS1117" s="172"/>
      <c r="AT1117" s="172"/>
      <c r="AU1117" s="172"/>
      <c r="AV1117" s="172"/>
      <c r="AW1117" s="172"/>
      <c r="AX1117" s="172"/>
      <c r="AY1117" s="172"/>
      <c r="AZ1117" s="172"/>
      <c r="BA1117" s="172"/>
      <c r="BB1117" s="172"/>
      <c r="BC1117" s="172"/>
      <c r="BD1117" s="172"/>
      <c r="BE1117" s="172"/>
      <c r="BF1117" s="172"/>
      <c r="BG1117" s="172"/>
      <c r="BH1117" s="172"/>
      <c r="BI1117" s="172"/>
      <c r="BJ1117" s="172"/>
      <c r="BK1117" s="172"/>
      <c r="BL1117" s="172"/>
      <c r="BM1117" s="172"/>
      <c r="BN1117" s="172"/>
      <c r="BO1117" s="172"/>
      <c r="BP1117" s="172"/>
      <c r="BQ1117" s="172"/>
      <c r="BR1117" s="172"/>
      <c r="BS1117" s="172"/>
      <c r="BT1117" s="172"/>
      <c r="BU1117" s="172"/>
      <c r="BV1117" s="172"/>
      <c r="BW1117" s="172"/>
      <c r="BX1117" s="172"/>
      <c r="BY1117" s="172"/>
      <c r="BZ1117" s="172"/>
      <c r="CA1117" s="172"/>
      <c r="CB1117" s="172"/>
      <c r="CC1117" s="172"/>
      <c r="CD1117" s="172"/>
      <c r="CE1117" s="172"/>
      <c r="CF1117" s="172"/>
      <c r="CG1117" s="172"/>
      <c r="CH1117" s="172"/>
      <c r="CI1117" s="172"/>
      <c r="CJ1117" s="172"/>
      <c r="CK1117" s="172"/>
      <c r="CL1117" s="172"/>
      <c r="CM1117" s="172"/>
      <c r="CN1117" s="172"/>
      <c r="CO1117" s="172"/>
      <c r="CP1117" s="172"/>
      <c r="CQ1117" s="172"/>
      <c r="CR1117" s="172"/>
      <c r="CS1117" s="172"/>
      <c r="CT1117" s="172"/>
      <c r="CU1117" s="172"/>
      <c r="CV1117" s="172"/>
      <c r="CW1117" s="172"/>
      <c r="CX1117" s="172"/>
      <c r="CY1117" s="172"/>
      <c r="CZ1117" s="172"/>
    </row>
    <row r="1118" spans="1:104" ht="11.25" customHeight="1" x14ac:dyDescent="0.25">
      <c r="A1118" s="172"/>
      <c r="B1118" s="172"/>
      <c r="C1118" s="172"/>
      <c r="D1118" s="172"/>
      <c r="E1118" s="116"/>
      <c r="F1118" s="119"/>
      <c r="G1118" s="117"/>
      <c r="H1118" s="116"/>
      <c r="I1118" s="119"/>
      <c r="J1118" s="172"/>
      <c r="K1118" s="166"/>
      <c r="L1118" s="166"/>
      <c r="M1118" s="166"/>
      <c r="N1118" s="166"/>
      <c r="O1118" s="166"/>
      <c r="P1118" s="166"/>
      <c r="Q1118" s="166"/>
      <c r="R1118" s="166"/>
      <c r="S1118" s="172"/>
      <c r="T1118" s="166"/>
      <c r="U1118" s="166"/>
      <c r="V1118" s="166"/>
      <c r="W1118" s="166"/>
      <c r="X1118" s="166"/>
      <c r="Y1118" s="166"/>
      <c r="Z1118" s="166"/>
      <c r="AA1118" s="166"/>
      <c r="AB1118" s="172"/>
      <c r="AC1118" s="172"/>
      <c r="AD1118" s="172"/>
      <c r="AE1118" s="172"/>
      <c r="AF1118" s="172"/>
      <c r="AG1118" s="172"/>
      <c r="AH1118" s="172"/>
      <c r="AI1118" s="172"/>
      <c r="AJ1118" s="172"/>
      <c r="AK1118" s="172"/>
      <c r="AL1118" s="174"/>
      <c r="AM1118" s="172"/>
      <c r="AN1118" s="172"/>
      <c r="AO1118" s="172"/>
      <c r="AP1118" s="172"/>
      <c r="AQ1118" s="172"/>
      <c r="AR1118" s="172"/>
      <c r="AS1118" s="172"/>
      <c r="AT1118" s="172"/>
      <c r="AU1118" s="172"/>
      <c r="AV1118" s="172"/>
      <c r="AW1118" s="172"/>
      <c r="AX1118" s="172"/>
      <c r="AY1118" s="172"/>
      <c r="AZ1118" s="172"/>
      <c r="BA1118" s="172"/>
      <c r="BB1118" s="172"/>
      <c r="BC1118" s="172"/>
      <c r="BD1118" s="172"/>
      <c r="BE1118" s="172"/>
      <c r="BF1118" s="172"/>
      <c r="BG1118" s="172"/>
      <c r="BH1118" s="172"/>
      <c r="BI1118" s="172"/>
      <c r="BJ1118" s="172"/>
      <c r="BK1118" s="172"/>
      <c r="BL1118" s="172"/>
      <c r="BM1118" s="172"/>
      <c r="BN1118" s="172"/>
      <c r="BO1118" s="172"/>
      <c r="BP1118" s="172"/>
      <c r="BQ1118" s="172"/>
      <c r="BR1118" s="172"/>
      <c r="BS1118" s="172"/>
      <c r="BT1118" s="172"/>
      <c r="BU1118" s="172"/>
      <c r="BV1118" s="172"/>
      <c r="BW1118" s="172"/>
      <c r="BX1118" s="172"/>
      <c r="BY1118" s="172"/>
      <c r="BZ1118" s="172"/>
      <c r="CA1118" s="172"/>
      <c r="CB1118" s="172"/>
      <c r="CC1118" s="172"/>
      <c r="CD1118" s="172"/>
      <c r="CE1118" s="172"/>
      <c r="CF1118" s="172"/>
      <c r="CG1118" s="172"/>
      <c r="CH1118" s="172"/>
      <c r="CI1118" s="172"/>
      <c r="CJ1118" s="172"/>
      <c r="CK1118" s="172"/>
      <c r="CL1118" s="172"/>
      <c r="CM1118" s="172"/>
      <c r="CN1118" s="172"/>
      <c r="CO1118" s="172"/>
      <c r="CP1118" s="172"/>
      <c r="CQ1118" s="172"/>
      <c r="CR1118" s="172"/>
      <c r="CS1118" s="172"/>
      <c r="CT1118" s="172"/>
      <c r="CU1118" s="172"/>
      <c r="CV1118" s="172"/>
      <c r="CW1118" s="172"/>
      <c r="CX1118" s="172"/>
      <c r="CY1118" s="172"/>
      <c r="CZ1118" s="172"/>
    </row>
    <row r="1119" spans="1:104" ht="11.25" customHeight="1" x14ac:dyDescent="0.25">
      <c r="A1119" s="172"/>
      <c r="B1119" s="172"/>
      <c r="C1119" s="172"/>
      <c r="D1119" s="172"/>
      <c r="E1119" s="116"/>
      <c r="F1119" s="119"/>
      <c r="G1119" s="117"/>
      <c r="H1119" s="116"/>
      <c r="I1119" s="119"/>
      <c r="J1119" s="172"/>
      <c r="K1119" s="166"/>
      <c r="L1119" s="166"/>
      <c r="M1119" s="166"/>
      <c r="N1119" s="166"/>
      <c r="O1119" s="166"/>
      <c r="P1119" s="166"/>
      <c r="Q1119" s="166"/>
      <c r="R1119" s="166"/>
      <c r="S1119" s="172"/>
      <c r="T1119" s="166"/>
      <c r="U1119" s="166"/>
      <c r="V1119" s="166"/>
      <c r="W1119" s="166"/>
      <c r="X1119" s="166"/>
      <c r="Y1119" s="166"/>
      <c r="Z1119" s="166"/>
      <c r="AA1119" s="166"/>
      <c r="AB1119" s="172"/>
      <c r="AC1119" s="172"/>
      <c r="AD1119" s="172"/>
      <c r="AE1119" s="172"/>
      <c r="AF1119" s="172"/>
      <c r="AG1119" s="172"/>
      <c r="AH1119" s="172"/>
      <c r="AI1119" s="172"/>
      <c r="AJ1119" s="172"/>
      <c r="AK1119" s="172"/>
      <c r="AL1119" s="174"/>
      <c r="AM1119" s="172"/>
      <c r="AN1119" s="172"/>
      <c r="AO1119" s="172"/>
      <c r="AP1119" s="172"/>
      <c r="AQ1119" s="172"/>
      <c r="AR1119" s="172"/>
      <c r="AS1119" s="172"/>
      <c r="AT1119" s="172"/>
      <c r="AU1119" s="172"/>
      <c r="AV1119" s="172"/>
      <c r="AW1119" s="172"/>
      <c r="AX1119" s="172"/>
      <c r="AY1119" s="172"/>
      <c r="AZ1119" s="172"/>
      <c r="BA1119" s="172"/>
      <c r="BB1119" s="172"/>
      <c r="BC1119" s="172"/>
      <c r="BD1119" s="172"/>
      <c r="BE1119" s="172"/>
      <c r="BF1119" s="172"/>
      <c r="BG1119" s="172"/>
      <c r="BH1119" s="172"/>
      <c r="BI1119" s="172"/>
      <c r="BJ1119" s="172"/>
      <c r="BK1119" s="172"/>
      <c r="BL1119" s="172"/>
      <c r="BM1119" s="172"/>
      <c r="BN1119" s="172"/>
      <c r="BO1119" s="172"/>
      <c r="BP1119" s="172"/>
      <c r="BQ1119" s="172"/>
      <c r="BR1119" s="172"/>
      <c r="BS1119" s="172"/>
      <c r="BT1119" s="172"/>
      <c r="BU1119" s="172"/>
      <c r="BV1119" s="172"/>
      <c r="BW1119" s="172"/>
      <c r="BX1119" s="172"/>
      <c r="BY1119" s="172"/>
      <c r="BZ1119" s="172"/>
      <c r="CA1119" s="172"/>
      <c r="CB1119" s="172"/>
      <c r="CC1119" s="172"/>
      <c r="CD1119" s="172"/>
      <c r="CE1119" s="172"/>
      <c r="CF1119" s="172"/>
      <c r="CG1119" s="172"/>
      <c r="CH1119" s="172"/>
      <c r="CI1119" s="172"/>
      <c r="CJ1119" s="172"/>
      <c r="CK1119" s="172"/>
      <c r="CL1119" s="172"/>
      <c r="CM1119" s="172"/>
      <c r="CN1119" s="172"/>
      <c r="CO1119" s="172"/>
      <c r="CP1119" s="172"/>
      <c r="CQ1119" s="172"/>
      <c r="CR1119" s="172"/>
      <c r="CS1119" s="172"/>
      <c r="CT1119" s="172"/>
      <c r="CU1119" s="172"/>
      <c r="CV1119" s="172"/>
      <c r="CW1119" s="172"/>
      <c r="CX1119" s="172"/>
      <c r="CY1119" s="172"/>
      <c r="CZ1119" s="172"/>
    </row>
    <row r="1120" spans="1:104" ht="11.25" customHeight="1" x14ac:dyDescent="0.25">
      <c r="A1120" s="172"/>
      <c r="B1120" s="172"/>
      <c r="C1120" s="172"/>
      <c r="D1120" s="172"/>
      <c r="E1120" s="116"/>
      <c r="F1120" s="119"/>
      <c r="G1120" s="117"/>
      <c r="H1120" s="116"/>
      <c r="I1120" s="119"/>
      <c r="J1120" s="172"/>
      <c r="K1120" s="166"/>
      <c r="L1120" s="166"/>
      <c r="M1120" s="166"/>
      <c r="N1120" s="166"/>
      <c r="O1120" s="166"/>
      <c r="P1120" s="166"/>
      <c r="Q1120" s="166"/>
      <c r="R1120" s="166"/>
      <c r="S1120" s="172"/>
      <c r="T1120" s="166"/>
      <c r="U1120" s="166"/>
      <c r="V1120" s="166"/>
      <c r="W1120" s="166"/>
      <c r="X1120" s="166"/>
      <c r="Y1120" s="166"/>
      <c r="Z1120" s="166"/>
      <c r="AA1120" s="166"/>
      <c r="AB1120" s="172"/>
      <c r="AC1120" s="172"/>
      <c r="AD1120" s="172"/>
      <c r="AE1120" s="172"/>
      <c r="AF1120" s="172"/>
      <c r="AG1120" s="172"/>
      <c r="AH1120" s="172"/>
      <c r="AI1120" s="172"/>
      <c r="AJ1120" s="172"/>
      <c r="AK1120" s="172"/>
      <c r="AL1120" s="174"/>
      <c r="AM1120" s="172"/>
      <c r="AN1120" s="172"/>
      <c r="AO1120" s="172"/>
      <c r="AP1120" s="172"/>
      <c r="AQ1120" s="172"/>
      <c r="AR1120" s="172"/>
      <c r="AS1120" s="172"/>
      <c r="AT1120" s="172"/>
      <c r="AU1120" s="172"/>
      <c r="AV1120" s="172"/>
      <c r="AW1120" s="172"/>
      <c r="AX1120" s="172"/>
      <c r="AY1120" s="172"/>
      <c r="AZ1120" s="172"/>
      <c r="BA1120" s="172"/>
      <c r="BB1120" s="172"/>
      <c r="BC1120" s="172"/>
      <c r="BD1120" s="172"/>
      <c r="BE1120" s="172"/>
      <c r="BF1120" s="172"/>
      <c r="BG1120" s="172"/>
      <c r="BH1120" s="172"/>
      <c r="BI1120" s="172"/>
      <c r="BJ1120" s="172"/>
      <c r="BK1120" s="172"/>
      <c r="BL1120" s="172"/>
      <c r="BM1120" s="172"/>
      <c r="BN1120" s="172"/>
      <c r="BO1120" s="172"/>
      <c r="BP1120" s="172"/>
      <c r="BQ1120" s="172"/>
      <c r="BR1120" s="172"/>
      <c r="BS1120" s="172"/>
      <c r="BT1120" s="172"/>
      <c r="BU1120" s="172"/>
      <c r="BV1120" s="172"/>
      <c r="BW1120" s="172"/>
      <c r="BX1120" s="172"/>
      <c r="BY1120" s="172"/>
      <c r="BZ1120" s="172"/>
      <c r="CA1120" s="172"/>
      <c r="CB1120" s="172"/>
      <c r="CC1120" s="172"/>
      <c r="CD1120" s="172"/>
      <c r="CE1120" s="172"/>
      <c r="CF1120" s="172"/>
      <c r="CG1120" s="172"/>
      <c r="CH1120" s="172"/>
      <c r="CI1120" s="172"/>
      <c r="CJ1120" s="172"/>
      <c r="CK1120" s="172"/>
      <c r="CL1120" s="172"/>
      <c r="CM1120" s="172"/>
      <c r="CN1120" s="172"/>
      <c r="CO1120" s="172"/>
      <c r="CP1120" s="172"/>
      <c r="CQ1120" s="172"/>
      <c r="CR1120" s="172"/>
      <c r="CS1120" s="172"/>
      <c r="CT1120" s="172"/>
      <c r="CU1120" s="172"/>
      <c r="CV1120" s="172"/>
      <c r="CW1120" s="172"/>
      <c r="CX1120" s="172"/>
      <c r="CY1120" s="172"/>
      <c r="CZ1120" s="172"/>
    </row>
    <row r="1121" spans="1:104" ht="11.25" customHeight="1" x14ac:dyDescent="0.25">
      <c r="A1121" s="172"/>
      <c r="B1121" s="172"/>
      <c r="C1121" s="172"/>
      <c r="D1121" s="172"/>
      <c r="E1121" s="116"/>
      <c r="F1121" s="119"/>
      <c r="G1121" s="117"/>
      <c r="H1121" s="116"/>
      <c r="I1121" s="119"/>
      <c r="J1121" s="172"/>
      <c r="K1121" s="166"/>
      <c r="L1121" s="166"/>
      <c r="M1121" s="166"/>
      <c r="N1121" s="166"/>
      <c r="O1121" s="166"/>
      <c r="P1121" s="166"/>
      <c r="Q1121" s="166"/>
      <c r="R1121" s="166"/>
      <c r="S1121" s="172"/>
      <c r="T1121" s="166"/>
      <c r="U1121" s="166"/>
      <c r="V1121" s="166"/>
      <c r="W1121" s="166"/>
      <c r="X1121" s="166"/>
      <c r="Y1121" s="166"/>
      <c r="Z1121" s="166"/>
      <c r="AA1121" s="166"/>
      <c r="AB1121" s="172"/>
      <c r="AC1121" s="172"/>
      <c r="AD1121" s="172"/>
      <c r="AE1121" s="172"/>
      <c r="AF1121" s="172"/>
      <c r="AG1121" s="172"/>
      <c r="AH1121" s="172"/>
      <c r="AI1121" s="172"/>
      <c r="AJ1121" s="172"/>
      <c r="AK1121" s="172"/>
      <c r="AL1121" s="174"/>
      <c r="AM1121" s="172"/>
      <c r="AN1121" s="172"/>
      <c r="AO1121" s="172"/>
      <c r="AP1121" s="172"/>
      <c r="AQ1121" s="172"/>
      <c r="AR1121" s="172"/>
      <c r="AS1121" s="172"/>
      <c r="AT1121" s="172"/>
      <c r="AU1121" s="172"/>
      <c r="AV1121" s="172"/>
      <c r="AW1121" s="172"/>
      <c r="AX1121" s="172"/>
      <c r="AY1121" s="172"/>
      <c r="AZ1121" s="172"/>
      <c r="BA1121" s="172"/>
      <c r="BB1121" s="172"/>
      <c r="BC1121" s="172"/>
      <c r="BD1121" s="172"/>
      <c r="BE1121" s="172"/>
      <c r="BF1121" s="172"/>
      <c r="BG1121" s="172"/>
      <c r="BH1121" s="172"/>
      <c r="BI1121" s="172"/>
      <c r="BJ1121" s="172"/>
      <c r="BK1121" s="172"/>
      <c r="BL1121" s="172"/>
      <c r="BM1121" s="172"/>
      <c r="BN1121" s="172"/>
      <c r="BO1121" s="172"/>
      <c r="BP1121" s="172"/>
      <c r="BQ1121" s="172"/>
      <c r="BR1121" s="172"/>
      <c r="BS1121" s="172"/>
      <c r="BT1121" s="172"/>
      <c r="BU1121" s="172"/>
      <c r="BV1121" s="172"/>
      <c r="BW1121" s="172"/>
      <c r="BX1121" s="172"/>
      <c r="BY1121" s="172"/>
      <c r="BZ1121" s="172"/>
      <c r="CA1121" s="172"/>
      <c r="CB1121" s="172"/>
      <c r="CC1121" s="172"/>
      <c r="CD1121" s="172"/>
      <c r="CE1121" s="172"/>
      <c r="CF1121" s="172"/>
      <c r="CG1121" s="172"/>
      <c r="CH1121" s="172"/>
      <c r="CI1121" s="172"/>
      <c r="CJ1121" s="172"/>
      <c r="CK1121" s="172"/>
      <c r="CL1121" s="172"/>
      <c r="CM1121" s="172"/>
      <c r="CN1121" s="172"/>
      <c r="CO1121" s="172"/>
      <c r="CP1121" s="172"/>
      <c r="CQ1121" s="172"/>
      <c r="CR1121" s="172"/>
      <c r="CS1121" s="172"/>
      <c r="CT1121" s="172"/>
      <c r="CU1121" s="172"/>
      <c r="CV1121" s="172"/>
      <c r="CW1121" s="172"/>
      <c r="CX1121" s="172"/>
      <c r="CY1121" s="172"/>
      <c r="CZ1121" s="172"/>
    </row>
    <row r="1122" spans="1:104" ht="11.25" customHeight="1" x14ac:dyDescent="0.25">
      <c r="A1122" s="172"/>
      <c r="B1122" s="172"/>
      <c r="C1122" s="172"/>
      <c r="D1122" s="172"/>
      <c r="E1122" s="116"/>
      <c r="F1122" s="119"/>
      <c r="G1122" s="117"/>
      <c r="H1122" s="116"/>
      <c r="I1122" s="119"/>
      <c r="J1122" s="172"/>
      <c r="K1122" s="166"/>
      <c r="L1122" s="166"/>
      <c r="M1122" s="166"/>
      <c r="N1122" s="166"/>
      <c r="O1122" s="166"/>
      <c r="P1122" s="166"/>
      <c r="Q1122" s="166"/>
      <c r="R1122" s="166"/>
      <c r="S1122" s="172"/>
      <c r="T1122" s="166"/>
      <c r="U1122" s="166"/>
      <c r="V1122" s="166"/>
      <c r="W1122" s="166"/>
      <c r="X1122" s="166"/>
      <c r="Y1122" s="166"/>
      <c r="Z1122" s="166"/>
      <c r="AA1122" s="166"/>
      <c r="AB1122" s="172"/>
      <c r="AC1122" s="172"/>
      <c r="AD1122" s="172"/>
      <c r="AE1122" s="172"/>
      <c r="AF1122" s="172"/>
      <c r="AG1122" s="172"/>
      <c r="AH1122" s="172"/>
      <c r="AI1122" s="172"/>
      <c r="AJ1122" s="172"/>
      <c r="AK1122" s="172"/>
      <c r="AL1122" s="174"/>
      <c r="AM1122" s="172"/>
      <c r="AN1122" s="172"/>
      <c r="AO1122" s="172"/>
      <c r="AP1122" s="172"/>
      <c r="AQ1122" s="172"/>
      <c r="AR1122" s="172"/>
      <c r="AS1122" s="172"/>
      <c r="AT1122" s="172"/>
      <c r="AU1122" s="172"/>
      <c r="AV1122" s="172"/>
      <c r="AW1122" s="172"/>
      <c r="AX1122" s="172"/>
      <c r="AY1122" s="172"/>
      <c r="AZ1122" s="172"/>
      <c r="BA1122" s="172"/>
      <c r="BB1122" s="172"/>
      <c r="BC1122" s="172"/>
      <c r="BD1122" s="172"/>
      <c r="BE1122" s="172"/>
      <c r="BF1122" s="172"/>
      <c r="BG1122" s="172"/>
      <c r="BH1122" s="172"/>
      <c r="BI1122" s="172"/>
      <c r="BJ1122" s="172"/>
      <c r="BK1122" s="172"/>
      <c r="BL1122" s="172"/>
      <c r="BM1122" s="172"/>
      <c r="BN1122" s="172"/>
      <c r="BO1122" s="172"/>
      <c r="BP1122" s="172"/>
      <c r="BQ1122" s="172"/>
      <c r="BR1122" s="172"/>
      <c r="BS1122" s="172"/>
      <c r="BT1122" s="172"/>
      <c r="BU1122" s="172"/>
      <c r="BV1122" s="172"/>
      <c r="BW1122" s="172"/>
      <c r="BX1122" s="172"/>
      <c r="BY1122" s="172"/>
      <c r="BZ1122" s="172"/>
      <c r="CA1122" s="172"/>
      <c r="CB1122" s="172"/>
      <c r="CC1122" s="172"/>
      <c r="CD1122" s="172"/>
      <c r="CE1122" s="172"/>
      <c r="CF1122" s="172"/>
      <c r="CG1122" s="172"/>
      <c r="CH1122" s="172"/>
      <c r="CI1122" s="172"/>
      <c r="CJ1122" s="172"/>
      <c r="CK1122" s="172"/>
      <c r="CL1122" s="172"/>
      <c r="CM1122" s="172"/>
      <c r="CN1122" s="172"/>
      <c r="CO1122" s="172"/>
      <c r="CP1122" s="172"/>
      <c r="CQ1122" s="172"/>
      <c r="CR1122" s="172"/>
      <c r="CS1122" s="172"/>
      <c r="CT1122" s="172"/>
      <c r="CU1122" s="172"/>
      <c r="CV1122" s="172"/>
      <c r="CW1122" s="172"/>
      <c r="CX1122" s="172"/>
      <c r="CY1122" s="172"/>
      <c r="CZ1122" s="172"/>
    </row>
    <row r="1123" spans="1:104" ht="11.25" customHeight="1" x14ac:dyDescent="0.25">
      <c r="A1123" s="172"/>
      <c r="B1123" s="172"/>
      <c r="C1123" s="172"/>
      <c r="D1123" s="172"/>
      <c r="E1123" s="116"/>
      <c r="F1123" s="119"/>
      <c r="G1123" s="117"/>
      <c r="H1123" s="116"/>
      <c r="I1123" s="119"/>
      <c r="J1123" s="172"/>
      <c r="K1123" s="166"/>
      <c r="L1123" s="166"/>
      <c r="M1123" s="166"/>
      <c r="N1123" s="166"/>
      <c r="O1123" s="166"/>
      <c r="P1123" s="166"/>
      <c r="Q1123" s="166"/>
      <c r="R1123" s="166"/>
      <c r="S1123" s="172"/>
      <c r="T1123" s="166"/>
      <c r="U1123" s="166"/>
      <c r="V1123" s="166"/>
      <c r="W1123" s="166"/>
      <c r="X1123" s="166"/>
      <c r="Y1123" s="166"/>
      <c r="Z1123" s="166"/>
      <c r="AA1123" s="166"/>
      <c r="AB1123" s="172"/>
      <c r="AC1123" s="172"/>
      <c r="AD1123" s="172"/>
      <c r="AE1123" s="172"/>
      <c r="AF1123" s="172"/>
      <c r="AG1123" s="172"/>
      <c r="AH1123" s="172"/>
      <c r="AI1123" s="172"/>
      <c r="AJ1123" s="172"/>
      <c r="AK1123" s="172"/>
      <c r="AL1123" s="174"/>
      <c r="AM1123" s="172"/>
      <c r="AN1123" s="172"/>
      <c r="AO1123" s="172"/>
      <c r="AP1123" s="172"/>
      <c r="AQ1123" s="172"/>
      <c r="AR1123" s="172"/>
      <c r="AS1123" s="172"/>
      <c r="AT1123" s="172"/>
      <c r="AU1123" s="172"/>
      <c r="AV1123" s="172"/>
      <c r="AW1123" s="172"/>
      <c r="AX1123" s="172"/>
      <c r="AY1123" s="172"/>
      <c r="AZ1123" s="172"/>
      <c r="BA1123" s="172"/>
      <c r="BB1123" s="172"/>
      <c r="BC1123" s="172"/>
      <c r="BD1123" s="172"/>
      <c r="BE1123" s="172"/>
      <c r="BF1123" s="172"/>
      <c r="BG1123" s="172"/>
      <c r="BH1123" s="172"/>
      <c r="BI1123" s="172"/>
      <c r="BJ1123" s="172"/>
      <c r="BK1123" s="172"/>
      <c r="BL1123" s="172"/>
      <c r="BM1123" s="172"/>
      <c r="BN1123" s="172"/>
      <c r="BO1123" s="172"/>
      <c r="BP1123" s="172"/>
      <c r="BQ1123" s="172"/>
      <c r="BR1123" s="172"/>
      <c r="BS1123" s="172"/>
      <c r="BT1123" s="172"/>
      <c r="BU1123" s="172"/>
      <c r="BV1123" s="172"/>
      <c r="BW1123" s="172"/>
      <c r="BX1123" s="172"/>
      <c r="BY1123" s="172"/>
      <c r="BZ1123" s="172"/>
      <c r="CA1123" s="172"/>
      <c r="CB1123" s="172"/>
      <c r="CC1123" s="172"/>
      <c r="CD1123" s="172"/>
      <c r="CE1123" s="172"/>
      <c r="CF1123" s="172"/>
      <c r="CG1123" s="172"/>
      <c r="CH1123" s="172"/>
      <c r="CI1123" s="172"/>
      <c r="CJ1123" s="172"/>
      <c r="CK1123" s="172"/>
      <c r="CL1123" s="172"/>
      <c r="CM1123" s="172"/>
      <c r="CN1123" s="172"/>
      <c r="CO1123" s="172"/>
      <c r="CP1123" s="172"/>
      <c r="CQ1123" s="172"/>
      <c r="CR1123" s="172"/>
      <c r="CS1123" s="172"/>
      <c r="CT1123" s="172"/>
      <c r="CU1123" s="172"/>
      <c r="CV1123" s="172"/>
      <c r="CW1123" s="172"/>
      <c r="CX1123" s="172"/>
      <c r="CY1123" s="172"/>
      <c r="CZ1123" s="172"/>
    </row>
    <row r="1124" spans="1:104" ht="11.25" customHeight="1" x14ac:dyDescent="0.25">
      <c r="A1124" s="172"/>
      <c r="B1124" s="172"/>
      <c r="C1124" s="172"/>
      <c r="D1124" s="172"/>
      <c r="E1124" s="116"/>
      <c r="F1124" s="119"/>
      <c r="G1124" s="117"/>
      <c r="H1124" s="116"/>
      <c r="I1124" s="119"/>
      <c r="J1124" s="172"/>
      <c r="K1124" s="166"/>
      <c r="L1124" s="166"/>
      <c r="M1124" s="166"/>
      <c r="N1124" s="166"/>
      <c r="O1124" s="166"/>
      <c r="P1124" s="166"/>
      <c r="Q1124" s="166"/>
      <c r="R1124" s="166"/>
      <c r="S1124" s="172"/>
      <c r="T1124" s="166"/>
      <c r="U1124" s="166"/>
      <c r="V1124" s="166"/>
      <c r="W1124" s="166"/>
      <c r="X1124" s="166"/>
      <c r="Y1124" s="166"/>
      <c r="Z1124" s="166"/>
      <c r="AA1124" s="166"/>
      <c r="AB1124" s="172"/>
      <c r="AC1124" s="172"/>
      <c r="AD1124" s="172"/>
      <c r="AE1124" s="172"/>
      <c r="AF1124" s="172"/>
      <c r="AG1124" s="172"/>
      <c r="AH1124" s="172"/>
      <c r="AI1124" s="172"/>
      <c r="AJ1124" s="172"/>
      <c r="AK1124" s="172"/>
      <c r="AL1124" s="174"/>
      <c r="AM1124" s="172"/>
      <c r="AN1124" s="172"/>
      <c r="AO1124" s="172"/>
      <c r="AP1124" s="172"/>
      <c r="AQ1124" s="172"/>
      <c r="AR1124" s="172"/>
      <c r="AS1124" s="172"/>
      <c r="AT1124" s="172"/>
      <c r="AU1124" s="172"/>
      <c r="AV1124" s="172"/>
      <c r="AW1124" s="172"/>
      <c r="AX1124" s="172"/>
      <c r="AY1124" s="172"/>
      <c r="AZ1124" s="172"/>
      <c r="BA1124" s="172"/>
      <c r="BB1124" s="172"/>
      <c r="BC1124" s="172"/>
      <c r="BD1124" s="172"/>
      <c r="BE1124" s="172"/>
      <c r="BF1124" s="172"/>
      <c r="BG1124" s="172"/>
      <c r="BH1124" s="172"/>
      <c r="BI1124" s="172"/>
      <c r="BJ1124" s="172"/>
      <c r="BK1124" s="172"/>
      <c r="BL1124" s="172"/>
      <c r="BM1124" s="172"/>
      <c r="BN1124" s="172"/>
      <c r="BO1124" s="172"/>
      <c r="BP1124" s="172"/>
      <c r="BQ1124" s="172"/>
      <c r="BR1124" s="172"/>
      <c r="BS1124" s="172"/>
      <c r="BT1124" s="172"/>
      <c r="BU1124" s="172"/>
      <c r="BV1124" s="172"/>
      <c r="BW1124" s="172"/>
      <c r="BX1124" s="172"/>
      <c r="BY1124" s="172"/>
      <c r="BZ1124" s="172"/>
      <c r="CA1124" s="172"/>
      <c r="CB1124" s="172"/>
      <c r="CC1124" s="172"/>
      <c r="CD1124" s="172"/>
      <c r="CE1124" s="172"/>
      <c r="CF1124" s="172"/>
      <c r="CG1124" s="172"/>
      <c r="CH1124" s="172"/>
      <c r="CI1124" s="172"/>
      <c r="CJ1124" s="172"/>
      <c r="CK1124" s="172"/>
      <c r="CL1124" s="172"/>
      <c r="CM1124" s="172"/>
      <c r="CN1124" s="172"/>
      <c r="CO1124" s="172"/>
      <c r="CP1124" s="172"/>
      <c r="CQ1124" s="172"/>
      <c r="CR1124" s="172"/>
      <c r="CS1124" s="172"/>
      <c r="CT1124" s="172"/>
      <c r="CU1124" s="172"/>
      <c r="CV1124" s="172"/>
      <c r="CW1124" s="172"/>
      <c r="CX1124" s="172"/>
      <c r="CY1124" s="172"/>
      <c r="CZ1124" s="172"/>
    </row>
    <row r="1125" spans="1:104" ht="11.25" customHeight="1" x14ac:dyDescent="0.25">
      <c r="A1125" s="172"/>
      <c r="B1125" s="172"/>
      <c r="C1125" s="172"/>
      <c r="D1125" s="172"/>
      <c r="E1125" s="116"/>
      <c r="F1125" s="119"/>
      <c r="G1125" s="117"/>
      <c r="H1125" s="116"/>
      <c r="I1125" s="119"/>
      <c r="J1125" s="172"/>
      <c r="K1125" s="166"/>
      <c r="L1125" s="166"/>
      <c r="M1125" s="166"/>
      <c r="N1125" s="166"/>
      <c r="O1125" s="166"/>
      <c r="P1125" s="166"/>
      <c r="Q1125" s="166"/>
      <c r="R1125" s="166"/>
      <c r="S1125" s="172"/>
      <c r="T1125" s="166"/>
      <c r="U1125" s="166"/>
      <c r="V1125" s="166"/>
      <c r="W1125" s="166"/>
      <c r="X1125" s="166"/>
      <c r="Y1125" s="166"/>
      <c r="Z1125" s="166"/>
      <c r="AA1125" s="166"/>
      <c r="AB1125" s="172"/>
      <c r="AC1125" s="172"/>
      <c r="AD1125" s="172"/>
      <c r="AE1125" s="172"/>
      <c r="AF1125" s="172"/>
      <c r="AG1125" s="172"/>
      <c r="AH1125" s="172"/>
      <c r="AI1125" s="172"/>
      <c r="AJ1125" s="172"/>
      <c r="AK1125" s="172"/>
      <c r="AL1125" s="174"/>
      <c r="AM1125" s="172"/>
      <c r="AN1125" s="172"/>
      <c r="AO1125" s="172"/>
      <c r="AP1125" s="172"/>
      <c r="AQ1125" s="172"/>
      <c r="AR1125" s="172"/>
      <c r="AS1125" s="172"/>
      <c r="AT1125" s="172"/>
      <c r="AU1125" s="172"/>
      <c r="AV1125" s="172"/>
      <c r="AW1125" s="172"/>
      <c r="AX1125" s="172"/>
      <c r="AY1125" s="172"/>
      <c r="AZ1125" s="172"/>
      <c r="BA1125" s="172"/>
      <c r="BB1125" s="172"/>
      <c r="BC1125" s="172"/>
      <c r="BD1125" s="172"/>
      <c r="BE1125" s="172"/>
      <c r="BF1125" s="172"/>
      <c r="BG1125" s="172"/>
      <c r="BH1125" s="172"/>
      <c r="BI1125" s="172"/>
      <c r="BJ1125" s="172"/>
      <c r="BK1125" s="172"/>
      <c r="BL1125" s="172"/>
      <c r="BM1125" s="172"/>
      <c r="BN1125" s="172"/>
      <c r="BO1125" s="172"/>
      <c r="BP1125" s="172"/>
      <c r="BQ1125" s="172"/>
      <c r="BR1125" s="172"/>
      <c r="BS1125" s="172"/>
      <c r="BT1125" s="172"/>
      <c r="BU1125" s="172"/>
      <c r="BV1125" s="172"/>
      <c r="BW1125" s="172"/>
      <c r="BX1125" s="172"/>
      <c r="BY1125" s="172"/>
      <c r="BZ1125" s="172"/>
      <c r="CA1125" s="172"/>
      <c r="CB1125" s="172"/>
      <c r="CC1125" s="172"/>
      <c r="CD1125" s="172"/>
      <c r="CE1125" s="172"/>
      <c r="CF1125" s="172"/>
      <c r="CG1125" s="172"/>
      <c r="CH1125" s="172"/>
      <c r="CI1125" s="172"/>
      <c r="CJ1125" s="172"/>
      <c r="CK1125" s="172"/>
      <c r="CL1125" s="172"/>
      <c r="CM1125" s="172"/>
      <c r="CN1125" s="172"/>
      <c r="CO1125" s="172"/>
      <c r="CP1125" s="172"/>
      <c r="CQ1125" s="172"/>
      <c r="CR1125" s="172"/>
      <c r="CS1125" s="172"/>
      <c r="CT1125" s="172"/>
      <c r="CU1125" s="172"/>
      <c r="CV1125" s="172"/>
      <c r="CW1125" s="172"/>
      <c r="CX1125" s="172"/>
      <c r="CY1125" s="172"/>
      <c r="CZ1125" s="172"/>
    </row>
    <row r="1126" spans="1:104" ht="11.25" customHeight="1" x14ac:dyDescent="0.25">
      <c r="A1126" s="172"/>
      <c r="B1126" s="172"/>
      <c r="C1126" s="172"/>
      <c r="D1126" s="172"/>
      <c r="E1126" s="116"/>
      <c r="F1126" s="119"/>
      <c r="G1126" s="117"/>
      <c r="H1126" s="116"/>
      <c r="I1126" s="119"/>
      <c r="J1126" s="172"/>
      <c r="K1126" s="166"/>
      <c r="L1126" s="166"/>
      <c r="M1126" s="166"/>
      <c r="N1126" s="166"/>
      <c r="O1126" s="166"/>
      <c r="P1126" s="166"/>
      <c r="Q1126" s="166"/>
      <c r="R1126" s="166"/>
      <c r="S1126" s="172"/>
      <c r="T1126" s="166"/>
      <c r="U1126" s="166"/>
      <c r="V1126" s="166"/>
      <c r="W1126" s="166"/>
      <c r="X1126" s="166"/>
      <c r="Y1126" s="166"/>
      <c r="Z1126" s="166"/>
      <c r="AA1126" s="166"/>
      <c r="AB1126" s="172"/>
      <c r="AC1126" s="172"/>
      <c r="AD1126" s="172"/>
      <c r="AE1126" s="172"/>
      <c r="AF1126" s="172"/>
      <c r="AG1126" s="172"/>
      <c r="AH1126" s="172"/>
      <c r="AI1126" s="172"/>
      <c r="AJ1126" s="172"/>
      <c r="AK1126" s="172"/>
      <c r="AL1126" s="174"/>
      <c r="AM1126" s="172"/>
      <c r="AN1126" s="172"/>
      <c r="AO1126" s="172"/>
      <c r="AP1126" s="172"/>
      <c r="AQ1126" s="172"/>
      <c r="AR1126" s="172"/>
      <c r="AS1126" s="172"/>
      <c r="AT1126" s="172"/>
      <c r="AU1126" s="172"/>
      <c r="AV1126" s="172"/>
      <c r="AW1126" s="172"/>
      <c r="AX1126" s="172"/>
      <c r="AY1126" s="172"/>
      <c r="AZ1126" s="172"/>
      <c r="BA1126" s="172"/>
      <c r="BB1126" s="172"/>
      <c r="BC1126" s="172"/>
      <c r="BD1126" s="172"/>
      <c r="BE1126" s="172"/>
      <c r="BF1126" s="172"/>
      <c r="BG1126" s="172"/>
      <c r="BH1126" s="172"/>
      <c r="BI1126" s="172"/>
      <c r="BJ1126" s="172"/>
      <c r="BK1126" s="172"/>
      <c r="BL1126" s="172"/>
      <c r="BM1126" s="172"/>
      <c r="BN1126" s="172"/>
      <c r="BO1126" s="172"/>
      <c r="BP1126" s="172"/>
      <c r="BQ1126" s="172"/>
      <c r="BR1126" s="172"/>
      <c r="BS1126" s="172"/>
      <c r="BT1126" s="172"/>
      <c r="BU1126" s="172"/>
      <c r="BV1126" s="172"/>
      <c r="BW1126" s="172"/>
      <c r="BX1126" s="172"/>
      <c r="BY1126" s="172"/>
      <c r="BZ1126" s="172"/>
      <c r="CA1126" s="172"/>
      <c r="CB1126" s="172"/>
      <c r="CC1126" s="172"/>
      <c r="CD1126" s="172"/>
      <c r="CE1126" s="172"/>
      <c r="CF1126" s="172"/>
      <c r="CG1126" s="172"/>
      <c r="CH1126" s="172"/>
      <c r="CI1126" s="172"/>
      <c r="CJ1126" s="172"/>
      <c r="CK1126" s="172"/>
      <c r="CL1126" s="172"/>
      <c r="CM1126" s="172"/>
      <c r="CN1126" s="172"/>
      <c r="CO1126" s="172"/>
      <c r="CP1126" s="172"/>
      <c r="CQ1126" s="172"/>
      <c r="CR1126" s="172"/>
      <c r="CS1126" s="172"/>
      <c r="CT1126" s="172"/>
      <c r="CU1126" s="172"/>
      <c r="CV1126" s="172"/>
      <c r="CW1126" s="172"/>
      <c r="CX1126" s="172"/>
      <c r="CY1126" s="172"/>
      <c r="CZ1126" s="172"/>
    </row>
    <row r="1127" spans="1:104" ht="11.25" customHeight="1" x14ac:dyDescent="0.25">
      <c r="A1127" s="172"/>
      <c r="B1127" s="172"/>
      <c r="C1127" s="172"/>
      <c r="D1127" s="172"/>
      <c r="E1127" s="116"/>
      <c r="F1127" s="119"/>
      <c r="G1127" s="117"/>
      <c r="H1127" s="116"/>
      <c r="I1127" s="119"/>
      <c r="J1127" s="172"/>
      <c r="K1127" s="166"/>
      <c r="L1127" s="166"/>
      <c r="M1127" s="166"/>
      <c r="N1127" s="166"/>
      <c r="O1127" s="166"/>
      <c r="P1127" s="166"/>
      <c r="Q1127" s="166"/>
      <c r="R1127" s="166"/>
      <c r="S1127" s="172"/>
      <c r="T1127" s="166"/>
      <c r="U1127" s="166"/>
      <c r="V1127" s="166"/>
      <c r="W1127" s="166"/>
      <c r="X1127" s="166"/>
      <c r="Y1127" s="166"/>
      <c r="Z1127" s="166"/>
      <c r="AA1127" s="166"/>
      <c r="AB1127" s="172"/>
      <c r="AC1127" s="172"/>
      <c r="AD1127" s="172"/>
      <c r="AE1127" s="172"/>
      <c r="AF1127" s="172"/>
      <c r="AG1127" s="172"/>
      <c r="AH1127" s="172"/>
      <c r="AI1127" s="172"/>
      <c r="AJ1127" s="172"/>
      <c r="AK1127" s="172"/>
      <c r="AL1127" s="174"/>
      <c r="AM1127" s="172"/>
      <c r="AN1127" s="172"/>
      <c r="AO1127" s="172"/>
      <c r="AP1127" s="172"/>
      <c r="AQ1127" s="172"/>
      <c r="AR1127" s="172"/>
      <c r="AS1127" s="172"/>
      <c r="AT1127" s="172"/>
      <c r="AU1127" s="172"/>
      <c r="AV1127" s="172"/>
      <c r="AW1127" s="172"/>
      <c r="AX1127" s="172"/>
      <c r="AY1127" s="172"/>
      <c r="AZ1127" s="172"/>
      <c r="BA1127" s="172"/>
      <c r="BB1127" s="172"/>
      <c r="BC1127" s="172"/>
      <c r="BD1127" s="172"/>
      <c r="BE1127" s="172"/>
      <c r="BF1127" s="172"/>
      <c r="BG1127" s="172"/>
      <c r="BH1127" s="172"/>
      <c r="BI1127" s="172"/>
      <c r="BJ1127" s="172"/>
      <c r="BK1127" s="172"/>
      <c r="BL1127" s="172"/>
      <c r="BM1127" s="172"/>
      <c r="BN1127" s="172"/>
      <c r="BO1127" s="172"/>
      <c r="BP1127" s="172"/>
      <c r="BQ1127" s="172"/>
      <c r="BR1127" s="172"/>
      <c r="BS1127" s="172"/>
      <c r="BT1127" s="172"/>
      <c r="BU1127" s="172"/>
      <c r="BV1127" s="172"/>
      <c r="BW1127" s="172"/>
      <c r="BX1127" s="172"/>
      <c r="BY1127" s="172"/>
      <c r="BZ1127" s="172"/>
      <c r="CA1127" s="172"/>
      <c r="CB1127" s="172"/>
      <c r="CC1127" s="172"/>
      <c r="CD1127" s="172"/>
      <c r="CE1127" s="172"/>
      <c r="CF1127" s="172"/>
      <c r="CG1127" s="172"/>
      <c r="CH1127" s="172"/>
      <c r="CI1127" s="172"/>
      <c r="CJ1127" s="172"/>
      <c r="CK1127" s="172"/>
      <c r="CL1127" s="172"/>
      <c r="CM1127" s="172"/>
      <c r="CN1127" s="172"/>
      <c r="CO1127" s="172"/>
      <c r="CP1127" s="172"/>
      <c r="CQ1127" s="172"/>
      <c r="CR1127" s="172"/>
      <c r="CS1127" s="172"/>
      <c r="CT1127" s="172"/>
      <c r="CU1127" s="172"/>
      <c r="CV1127" s="172"/>
      <c r="CW1127" s="172"/>
      <c r="CX1127" s="172"/>
      <c r="CY1127" s="172"/>
      <c r="CZ1127" s="172"/>
    </row>
    <row r="1128" spans="1:104" ht="11.25" customHeight="1" x14ac:dyDescent="0.25">
      <c r="A1128" s="172"/>
      <c r="B1128" s="172"/>
      <c r="C1128" s="172"/>
      <c r="D1128" s="172"/>
      <c r="E1128" s="116"/>
      <c r="F1128" s="119"/>
      <c r="G1128" s="117"/>
      <c r="H1128" s="116"/>
      <c r="I1128" s="119"/>
      <c r="J1128" s="172"/>
      <c r="K1128" s="166"/>
      <c r="L1128" s="166"/>
      <c r="M1128" s="166"/>
      <c r="N1128" s="166"/>
      <c r="O1128" s="166"/>
      <c r="P1128" s="166"/>
      <c r="Q1128" s="166"/>
      <c r="R1128" s="166"/>
      <c r="S1128" s="172"/>
      <c r="T1128" s="166"/>
      <c r="U1128" s="166"/>
      <c r="V1128" s="166"/>
      <c r="W1128" s="166"/>
      <c r="X1128" s="166"/>
      <c r="Y1128" s="166"/>
      <c r="Z1128" s="166"/>
      <c r="AA1128" s="166"/>
      <c r="AB1128" s="172"/>
      <c r="AC1128" s="172"/>
      <c r="AD1128" s="172"/>
      <c r="AE1128" s="172"/>
      <c r="AF1128" s="172"/>
      <c r="AG1128" s="172"/>
      <c r="AH1128" s="172"/>
      <c r="AI1128" s="172"/>
      <c r="AJ1128" s="172"/>
      <c r="AK1128" s="172"/>
      <c r="AL1128" s="174"/>
      <c r="AM1128" s="172"/>
      <c r="AN1128" s="172"/>
      <c r="AO1128" s="172"/>
      <c r="AP1128" s="172"/>
      <c r="AQ1128" s="172"/>
      <c r="AR1128" s="172"/>
      <c r="AS1128" s="172"/>
      <c r="AT1128" s="172"/>
      <c r="AU1128" s="172"/>
      <c r="AV1128" s="172"/>
      <c r="AW1128" s="172"/>
      <c r="AX1128" s="172"/>
      <c r="AY1128" s="172"/>
      <c r="AZ1128" s="172"/>
      <c r="BA1128" s="172"/>
      <c r="BB1128" s="172"/>
      <c r="BC1128" s="172"/>
      <c r="BD1128" s="172"/>
      <c r="BE1128" s="172"/>
      <c r="BF1128" s="172"/>
      <c r="BG1128" s="172"/>
      <c r="BH1128" s="172"/>
      <c r="BI1128" s="172"/>
      <c r="BJ1128" s="172"/>
      <c r="BK1128" s="172"/>
      <c r="BL1128" s="172"/>
      <c r="BM1128" s="172"/>
      <c r="BN1128" s="172"/>
      <c r="BO1128" s="172"/>
      <c r="BP1128" s="172"/>
      <c r="BQ1128" s="172"/>
      <c r="BR1128" s="172"/>
      <c r="BS1128" s="172"/>
      <c r="BT1128" s="172"/>
      <c r="BU1128" s="172"/>
      <c r="BV1128" s="172"/>
      <c r="BW1128" s="172"/>
      <c r="BX1128" s="172"/>
      <c r="BY1128" s="172"/>
      <c r="BZ1128" s="172"/>
      <c r="CA1128" s="172"/>
      <c r="CB1128" s="172"/>
      <c r="CC1128" s="172"/>
      <c r="CD1128" s="172"/>
      <c r="CE1128" s="172"/>
      <c r="CF1128" s="172"/>
      <c r="CG1128" s="172"/>
      <c r="CH1128" s="172"/>
      <c r="CI1128" s="172"/>
      <c r="CJ1128" s="172"/>
      <c r="CK1128" s="172"/>
      <c r="CL1128" s="172"/>
      <c r="CM1128" s="172"/>
      <c r="CN1128" s="172"/>
      <c r="CO1128" s="172"/>
      <c r="CP1128" s="172"/>
      <c r="CQ1128" s="172"/>
      <c r="CR1128" s="172"/>
      <c r="CS1128" s="172"/>
      <c r="CT1128" s="172"/>
      <c r="CU1128" s="172"/>
      <c r="CV1128" s="172"/>
      <c r="CW1128" s="172"/>
      <c r="CX1128" s="172"/>
      <c r="CY1128" s="172"/>
      <c r="CZ1128" s="172"/>
    </row>
    <row r="1129" spans="1:104" ht="11.25" customHeight="1" x14ac:dyDescent="0.25">
      <c r="A1129" s="172"/>
      <c r="B1129" s="172"/>
      <c r="C1129" s="172"/>
      <c r="D1129" s="172"/>
      <c r="E1129" s="116"/>
      <c r="F1129" s="119"/>
      <c r="G1129" s="117"/>
      <c r="H1129" s="116"/>
      <c r="I1129" s="119"/>
      <c r="J1129" s="172"/>
      <c r="K1129" s="166"/>
      <c r="L1129" s="166"/>
      <c r="M1129" s="166"/>
      <c r="N1129" s="166"/>
      <c r="O1129" s="166"/>
      <c r="P1129" s="166"/>
      <c r="Q1129" s="166"/>
      <c r="R1129" s="166"/>
      <c r="S1129" s="172"/>
      <c r="T1129" s="166"/>
      <c r="U1129" s="166"/>
      <c r="V1129" s="166"/>
      <c r="W1129" s="166"/>
      <c r="X1129" s="166"/>
      <c r="Y1129" s="166"/>
      <c r="Z1129" s="166"/>
      <c r="AA1129" s="166"/>
      <c r="AB1129" s="172"/>
      <c r="AC1129" s="172"/>
      <c r="AD1129" s="172"/>
      <c r="AE1129" s="172"/>
      <c r="AF1129" s="172"/>
      <c r="AG1129" s="172"/>
      <c r="AH1129" s="172"/>
      <c r="AI1129" s="172"/>
      <c r="AJ1129" s="172"/>
      <c r="AK1129" s="172"/>
      <c r="AL1129" s="174"/>
      <c r="AM1129" s="172"/>
      <c r="AN1129" s="172"/>
      <c r="AO1129" s="172"/>
      <c r="AP1129" s="172"/>
      <c r="AQ1129" s="172"/>
      <c r="AR1129" s="172"/>
      <c r="AS1129" s="172"/>
      <c r="AT1129" s="172"/>
      <c r="AU1129" s="172"/>
      <c r="AV1129" s="172"/>
      <c r="AW1129" s="172"/>
      <c r="AX1129" s="172"/>
      <c r="AY1129" s="172"/>
      <c r="AZ1129" s="172"/>
      <c r="BA1129" s="172"/>
      <c r="BB1129" s="172"/>
      <c r="BC1129" s="172"/>
      <c r="BD1129" s="172"/>
      <c r="BE1129" s="172"/>
      <c r="BF1129" s="172"/>
      <c r="BG1129" s="172"/>
      <c r="BH1129" s="172"/>
      <c r="BI1129" s="172"/>
      <c r="BJ1129" s="172"/>
      <c r="BK1129" s="172"/>
      <c r="BL1129" s="172"/>
      <c r="BM1129" s="172"/>
      <c r="BN1129" s="172"/>
      <c r="BO1129" s="172"/>
      <c r="BP1129" s="172"/>
      <c r="BQ1129" s="172"/>
      <c r="BR1129" s="172"/>
      <c r="BS1129" s="172"/>
      <c r="BT1129" s="172"/>
      <c r="BU1129" s="172"/>
      <c r="BV1129" s="172"/>
      <c r="BW1129" s="172"/>
      <c r="BX1129" s="172"/>
      <c r="BY1129" s="172"/>
      <c r="BZ1129" s="172"/>
      <c r="CA1129" s="172"/>
      <c r="CB1129" s="172"/>
      <c r="CC1129" s="172"/>
      <c r="CD1129" s="172"/>
      <c r="CE1129" s="172"/>
      <c r="CF1129" s="172"/>
      <c r="CG1129" s="172"/>
      <c r="CH1129" s="172"/>
      <c r="CI1129" s="172"/>
      <c r="CJ1129" s="172"/>
      <c r="CK1129" s="172"/>
      <c r="CL1129" s="172"/>
      <c r="CM1129" s="172"/>
      <c r="CN1129" s="172"/>
      <c r="CO1129" s="172"/>
      <c r="CP1129" s="172"/>
      <c r="CQ1129" s="172"/>
      <c r="CR1129" s="172"/>
      <c r="CS1129" s="172"/>
      <c r="CT1129" s="172"/>
      <c r="CU1129" s="172"/>
      <c r="CV1129" s="172"/>
      <c r="CW1129" s="172"/>
      <c r="CX1129" s="172"/>
      <c r="CY1129" s="172"/>
      <c r="CZ1129" s="172"/>
    </row>
    <row r="1130" spans="1:104" ht="11.25" customHeight="1" x14ac:dyDescent="0.25">
      <c r="A1130" s="172"/>
      <c r="B1130" s="172"/>
      <c r="C1130" s="172"/>
      <c r="D1130" s="172"/>
      <c r="E1130" s="116"/>
      <c r="F1130" s="119"/>
      <c r="G1130" s="117"/>
      <c r="H1130" s="116"/>
      <c r="I1130" s="119"/>
      <c r="J1130" s="172"/>
      <c r="K1130" s="166"/>
      <c r="L1130" s="166"/>
      <c r="M1130" s="166"/>
      <c r="N1130" s="166"/>
      <c r="O1130" s="166"/>
      <c r="P1130" s="166"/>
      <c r="Q1130" s="166"/>
      <c r="R1130" s="166"/>
      <c r="S1130" s="172"/>
      <c r="T1130" s="166"/>
      <c r="U1130" s="166"/>
      <c r="V1130" s="166"/>
      <c r="W1130" s="166"/>
      <c r="X1130" s="166"/>
      <c r="Y1130" s="166"/>
      <c r="Z1130" s="166"/>
      <c r="AA1130" s="166"/>
      <c r="AB1130" s="172"/>
      <c r="AC1130" s="172"/>
      <c r="AD1130" s="172"/>
      <c r="AE1130" s="172"/>
      <c r="AF1130" s="172"/>
      <c r="AG1130" s="172"/>
      <c r="AH1130" s="172"/>
      <c r="AI1130" s="172"/>
      <c r="AJ1130" s="172"/>
      <c r="AK1130" s="172"/>
      <c r="AL1130" s="174"/>
      <c r="AM1130" s="172"/>
      <c r="AN1130" s="172"/>
      <c r="AO1130" s="172"/>
      <c r="AP1130" s="172"/>
      <c r="AQ1130" s="172"/>
      <c r="AR1130" s="172"/>
      <c r="AS1130" s="172"/>
      <c r="AT1130" s="172"/>
      <c r="AU1130" s="172"/>
      <c r="AV1130" s="172"/>
      <c r="AW1130" s="172"/>
      <c r="AX1130" s="172"/>
      <c r="AY1130" s="172"/>
      <c r="AZ1130" s="172"/>
      <c r="BA1130" s="172"/>
      <c r="BB1130" s="172"/>
      <c r="BC1130" s="172"/>
      <c r="BD1130" s="172"/>
      <c r="BE1130" s="172"/>
      <c r="BF1130" s="172"/>
      <c r="BG1130" s="172"/>
      <c r="BH1130" s="172"/>
      <c r="BI1130" s="172"/>
      <c r="BJ1130" s="172"/>
      <c r="BK1130" s="172"/>
      <c r="BL1130" s="172"/>
      <c r="BM1130" s="172"/>
      <c r="BN1130" s="172"/>
      <c r="BO1130" s="172"/>
      <c r="BP1130" s="172"/>
      <c r="BQ1130" s="172"/>
      <c r="BR1130" s="172"/>
      <c r="BS1130" s="172"/>
      <c r="BT1130" s="172"/>
      <c r="BU1130" s="172"/>
      <c r="BV1130" s="172"/>
      <c r="BW1130" s="172"/>
      <c r="BX1130" s="172"/>
      <c r="BY1130" s="172"/>
      <c r="BZ1130" s="172"/>
      <c r="CA1130" s="172"/>
      <c r="CB1130" s="172"/>
      <c r="CC1130" s="172"/>
      <c r="CD1130" s="172"/>
      <c r="CE1130" s="172"/>
      <c r="CF1130" s="172"/>
      <c r="CG1130" s="172"/>
      <c r="CH1130" s="172"/>
      <c r="CI1130" s="172"/>
      <c r="CJ1130" s="172"/>
      <c r="CK1130" s="172"/>
      <c r="CL1130" s="172"/>
      <c r="CM1130" s="172"/>
      <c r="CN1130" s="172"/>
      <c r="CO1130" s="172"/>
      <c r="CP1130" s="172"/>
      <c r="CQ1130" s="172"/>
      <c r="CR1130" s="172"/>
      <c r="CS1130" s="172"/>
      <c r="CT1130" s="172"/>
      <c r="CU1130" s="172"/>
      <c r="CV1130" s="172"/>
      <c r="CW1130" s="172"/>
      <c r="CX1130" s="172"/>
      <c r="CY1130" s="172"/>
      <c r="CZ1130" s="172"/>
    </row>
    <row r="1131" spans="1:104" ht="11.25" customHeight="1" x14ac:dyDescent="0.25">
      <c r="A1131" s="172"/>
      <c r="B1131" s="172"/>
      <c r="C1131" s="172"/>
      <c r="D1131" s="172"/>
      <c r="E1131" s="116"/>
      <c r="F1131" s="119"/>
      <c r="G1131" s="117"/>
      <c r="H1131" s="116"/>
      <c r="I1131" s="119"/>
      <c r="J1131" s="172"/>
      <c r="K1131" s="166"/>
      <c r="L1131" s="166"/>
      <c r="M1131" s="166"/>
      <c r="N1131" s="166"/>
      <c r="O1131" s="166"/>
      <c r="P1131" s="166"/>
      <c r="Q1131" s="166"/>
      <c r="R1131" s="166"/>
      <c r="S1131" s="172"/>
      <c r="T1131" s="166"/>
      <c r="U1131" s="166"/>
      <c r="V1131" s="166"/>
      <c r="W1131" s="166"/>
      <c r="X1131" s="166"/>
      <c r="Y1131" s="166"/>
      <c r="Z1131" s="166"/>
      <c r="AA1131" s="166"/>
      <c r="AB1131" s="172"/>
      <c r="AC1131" s="172"/>
      <c r="AD1131" s="172"/>
      <c r="AE1131" s="172"/>
      <c r="AF1131" s="172"/>
      <c r="AG1131" s="172"/>
      <c r="AH1131" s="172"/>
      <c r="AI1131" s="172"/>
      <c r="AJ1131" s="172"/>
      <c r="AK1131" s="172"/>
      <c r="AL1131" s="174"/>
      <c r="AM1131" s="172"/>
      <c r="AN1131" s="172"/>
      <c r="AO1131" s="172"/>
      <c r="AP1131" s="172"/>
      <c r="AQ1131" s="172"/>
      <c r="AR1131" s="172"/>
      <c r="AS1131" s="172"/>
      <c r="AT1131" s="172"/>
      <c r="AU1131" s="172"/>
      <c r="AV1131" s="172"/>
      <c r="AW1131" s="172"/>
      <c r="AX1131" s="172"/>
      <c r="AY1131" s="172"/>
      <c r="AZ1131" s="172"/>
      <c r="BA1131" s="172"/>
      <c r="BB1131" s="172"/>
      <c r="BC1131" s="172"/>
      <c r="BD1131" s="172"/>
      <c r="BE1131" s="172"/>
      <c r="BF1131" s="172"/>
      <c r="BG1131" s="172"/>
      <c r="BH1131" s="172"/>
      <c r="BI1131" s="172"/>
      <c r="BJ1131" s="172"/>
      <c r="BK1131" s="172"/>
      <c r="BL1131" s="172"/>
      <c r="BM1131" s="172"/>
      <c r="BN1131" s="172"/>
      <c r="BO1131" s="172"/>
      <c r="BP1131" s="172"/>
      <c r="BQ1131" s="172"/>
      <c r="BR1131" s="172"/>
      <c r="BS1131" s="172"/>
      <c r="BT1131" s="172"/>
      <c r="BU1131" s="172"/>
      <c r="BV1131" s="172"/>
      <c r="BW1131" s="172"/>
      <c r="BX1131" s="172"/>
      <c r="BY1131" s="172"/>
      <c r="BZ1131" s="172"/>
      <c r="CA1131" s="172"/>
      <c r="CB1131" s="172"/>
      <c r="CC1131" s="172"/>
      <c r="CD1131" s="172"/>
      <c r="CE1131" s="172"/>
      <c r="CF1131" s="172"/>
      <c r="CG1131" s="172"/>
      <c r="CH1131" s="172"/>
      <c r="CI1131" s="172"/>
      <c r="CJ1131" s="172"/>
      <c r="CK1131" s="172"/>
      <c r="CL1131" s="172"/>
      <c r="CM1131" s="172"/>
      <c r="CN1131" s="172"/>
      <c r="CO1131" s="172"/>
      <c r="CP1131" s="172"/>
      <c r="CQ1131" s="172"/>
      <c r="CR1131" s="172"/>
      <c r="CS1131" s="172"/>
      <c r="CT1131" s="172"/>
      <c r="CU1131" s="172"/>
      <c r="CV1131" s="172"/>
      <c r="CW1131" s="172"/>
      <c r="CX1131" s="172"/>
      <c r="CY1131" s="172"/>
      <c r="CZ1131" s="172"/>
    </row>
    <row r="1132" spans="1:104" ht="11.25" customHeight="1" x14ac:dyDescent="0.25">
      <c r="A1132" s="172"/>
      <c r="B1132" s="172"/>
      <c r="C1132" s="172"/>
      <c r="D1132" s="172"/>
      <c r="E1132" s="116"/>
      <c r="F1132" s="119"/>
      <c r="G1132" s="117"/>
      <c r="H1132" s="116"/>
      <c r="I1132" s="119"/>
      <c r="J1132" s="172"/>
      <c r="K1132" s="166"/>
      <c r="L1132" s="166"/>
      <c r="M1132" s="166"/>
      <c r="N1132" s="166"/>
      <c r="O1132" s="166"/>
      <c r="P1132" s="166"/>
      <c r="Q1132" s="166"/>
      <c r="R1132" s="166"/>
      <c r="S1132" s="172"/>
      <c r="T1132" s="166"/>
      <c r="U1132" s="166"/>
      <c r="V1132" s="166"/>
      <c r="W1132" s="166"/>
      <c r="X1132" s="166"/>
      <c r="Y1132" s="166"/>
      <c r="Z1132" s="166"/>
      <c r="AA1132" s="166"/>
      <c r="AB1132" s="172"/>
      <c r="AC1132" s="172"/>
      <c r="AD1132" s="172"/>
      <c r="AE1132" s="172"/>
      <c r="AF1132" s="172"/>
      <c r="AG1132" s="172"/>
      <c r="AH1132" s="172"/>
      <c r="AI1132" s="172"/>
      <c r="AJ1132" s="172"/>
      <c r="AK1132" s="172"/>
      <c r="AL1132" s="174"/>
      <c r="AM1132" s="172"/>
      <c r="AN1132" s="172"/>
      <c r="AO1132" s="172"/>
      <c r="AP1132" s="172"/>
      <c r="AQ1132" s="172"/>
      <c r="AR1132" s="172"/>
      <c r="AS1132" s="172"/>
      <c r="AT1132" s="172"/>
      <c r="AU1132" s="172"/>
      <c r="AV1132" s="172"/>
      <c r="AW1132" s="172"/>
      <c r="AX1132" s="172"/>
      <c r="AY1132" s="172"/>
      <c r="AZ1132" s="172"/>
      <c r="BA1132" s="172"/>
      <c r="BB1132" s="172"/>
      <c r="BC1132" s="172"/>
      <c r="BD1132" s="172"/>
      <c r="BE1132" s="172"/>
      <c r="BF1132" s="172"/>
      <c r="BG1132" s="172"/>
      <c r="BH1132" s="172"/>
      <c r="BI1132" s="172"/>
      <c r="BJ1132" s="172"/>
      <c r="BK1132" s="172"/>
      <c r="BL1132" s="172"/>
      <c r="BM1132" s="172"/>
      <c r="BN1132" s="172"/>
      <c r="BO1132" s="172"/>
      <c r="BP1132" s="172"/>
      <c r="BQ1132" s="172"/>
      <c r="BR1132" s="172"/>
      <c r="BS1132" s="172"/>
      <c r="BT1132" s="172"/>
      <c r="BU1132" s="172"/>
      <c r="BV1132" s="172"/>
      <c r="BW1132" s="172"/>
      <c r="BX1132" s="172"/>
      <c r="BY1132" s="172"/>
      <c r="BZ1132" s="172"/>
      <c r="CA1132" s="172"/>
      <c r="CB1132" s="172"/>
      <c r="CC1132" s="172"/>
      <c r="CD1132" s="172"/>
      <c r="CE1132" s="172"/>
      <c r="CF1132" s="172"/>
      <c r="CG1132" s="172"/>
      <c r="CH1132" s="172"/>
      <c r="CI1132" s="172"/>
      <c r="CJ1132" s="172"/>
      <c r="CK1132" s="172"/>
      <c r="CL1132" s="172"/>
      <c r="CM1132" s="172"/>
      <c r="CN1132" s="172"/>
      <c r="CO1132" s="172"/>
      <c r="CP1132" s="172"/>
      <c r="CQ1132" s="172"/>
      <c r="CR1132" s="172"/>
      <c r="CS1132" s="172"/>
      <c r="CT1132" s="172"/>
      <c r="CU1132" s="172"/>
      <c r="CV1132" s="172"/>
      <c r="CW1132" s="172"/>
      <c r="CX1132" s="172"/>
      <c r="CY1132" s="172"/>
      <c r="CZ1132" s="172"/>
    </row>
    <row r="1133" spans="1:104" ht="11.25" customHeight="1" x14ac:dyDescent="0.25">
      <c r="A1133" s="172"/>
      <c r="B1133" s="172"/>
      <c r="C1133" s="172"/>
      <c r="D1133" s="172"/>
      <c r="E1133" s="116"/>
      <c r="F1133" s="119"/>
      <c r="G1133" s="117"/>
      <c r="H1133" s="116"/>
      <c r="I1133" s="119"/>
      <c r="J1133" s="172"/>
      <c r="K1133" s="166"/>
      <c r="L1133" s="166"/>
      <c r="M1133" s="166"/>
      <c r="N1133" s="166"/>
      <c r="O1133" s="166"/>
      <c r="P1133" s="166"/>
      <c r="Q1133" s="166"/>
      <c r="R1133" s="166"/>
      <c r="S1133" s="172"/>
      <c r="T1133" s="166"/>
      <c r="U1133" s="166"/>
      <c r="V1133" s="166"/>
      <c r="W1133" s="166"/>
      <c r="X1133" s="166"/>
      <c r="Y1133" s="166"/>
      <c r="Z1133" s="166"/>
      <c r="AA1133" s="166"/>
      <c r="AB1133" s="172"/>
      <c r="AC1133" s="172"/>
      <c r="AD1133" s="172"/>
      <c r="AE1133" s="172"/>
      <c r="AF1133" s="172"/>
      <c r="AG1133" s="172"/>
      <c r="AH1133" s="172"/>
      <c r="AI1133" s="172"/>
      <c r="AJ1133" s="172"/>
      <c r="AK1133" s="172"/>
      <c r="AL1133" s="174"/>
      <c r="AM1133" s="172"/>
      <c r="AN1133" s="172"/>
      <c r="AO1133" s="172"/>
      <c r="AP1133" s="172"/>
      <c r="AQ1133" s="172"/>
      <c r="AR1133" s="172"/>
      <c r="AS1133" s="172"/>
      <c r="AT1133" s="172"/>
      <c r="AU1133" s="172"/>
      <c r="AV1133" s="172"/>
      <c r="AW1133" s="172"/>
      <c r="AX1133" s="172"/>
      <c r="AY1133" s="172"/>
      <c r="AZ1133" s="172"/>
      <c r="BA1133" s="172"/>
      <c r="BB1133" s="172"/>
      <c r="BC1133" s="172"/>
      <c r="BD1133" s="172"/>
      <c r="BE1133" s="172"/>
      <c r="BF1133" s="172"/>
      <c r="BG1133" s="172"/>
      <c r="BH1133" s="172"/>
      <c r="BI1133" s="172"/>
      <c r="BJ1133" s="172"/>
      <c r="BK1133" s="172"/>
      <c r="BL1133" s="172"/>
      <c r="BM1133" s="172"/>
      <c r="BN1133" s="172"/>
      <c r="BO1133" s="172"/>
      <c r="BP1133" s="172"/>
      <c r="BQ1133" s="172"/>
      <c r="BR1133" s="172"/>
      <c r="BS1133" s="172"/>
      <c r="BT1133" s="172"/>
      <c r="BU1133" s="172"/>
      <c r="BV1133" s="172"/>
      <c r="BW1133" s="172"/>
      <c r="BX1133" s="172"/>
      <c r="BY1133" s="172"/>
      <c r="BZ1133" s="172"/>
      <c r="CA1133" s="172"/>
      <c r="CB1133" s="172"/>
      <c r="CC1133" s="172"/>
      <c r="CD1133" s="172"/>
      <c r="CE1133" s="172"/>
      <c r="CF1133" s="172"/>
      <c r="CG1133" s="172"/>
      <c r="CH1133" s="172"/>
      <c r="CI1133" s="172"/>
      <c r="CJ1133" s="172"/>
      <c r="CK1133" s="172"/>
      <c r="CL1133" s="172"/>
      <c r="CM1133" s="172"/>
      <c r="CN1133" s="172"/>
      <c r="CO1133" s="172"/>
      <c r="CP1133" s="172"/>
      <c r="CQ1133" s="172"/>
      <c r="CR1133" s="172"/>
      <c r="CS1133" s="172"/>
      <c r="CT1133" s="172"/>
      <c r="CU1133" s="172"/>
      <c r="CV1133" s="172"/>
      <c r="CW1133" s="172"/>
      <c r="CX1133" s="172"/>
      <c r="CY1133" s="172"/>
      <c r="CZ1133" s="172"/>
    </row>
    <row r="1134" spans="1:104" ht="11.25" customHeight="1" x14ac:dyDescent="0.25">
      <c r="A1134" s="172"/>
      <c r="B1134" s="172"/>
      <c r="C1134" s="172"/>
      <c r="D1134" s="172"/>
      <c r="E1134" s="116"/>
      <c r="F1134" s="119"/>
      <c r="G1134" s="117"/>
      <c r="H1134" s="116"/>
      <c r="I1134" s="119"/>
      <c r="J1134" s="172"/>
      <c r="K1134" s="166"/>
      <c r="L1134" s="166"/>
      <c r="M1134" s="166"/>
      <c r="N1134" s="166"/>
      <c r="O1134" s="166"/>
      <c r="P1134" s="166"/>
      <c r="Q1134" s="166"/>
      <c r="R1134" s="166"/>
      <c r="S1134" s="172"/>
      <c r="T1134" s="166"/>
      <c r="U1134" s="166"/>
      <c r="V1134" s="166"/>
      <c r="W1134" s="166"/>
      <c r="X1134" s="166"/>
      <c r="Y1134" s="166"/>
      <c r="Z1134" s="166"/>
      <c r="AA1134" s="166"/>
      <c r="AB1134" s="172"/>
      <c r="AC1134" s="172"/>
      <c r="AD1134" s="172"/>
      <c r="AE1134" s="172"/>
      <c r="AF1134" s="172"/>
      <c r="AG1134" s="172"/>
      <c r="AH1134" s="172"/>
      <c r="AI1134" s="172"/>
      <c r="AJ1134" s="172"/>
      <c r="AK1134" s="172"/>
      <c r="AL1134" s="174"/>
      <c r="AM1134" s="172"/>
      <c r="AN1134" s="172"/>
      <c r="AO1134" s="172"/>
      <c r="AP1134" s="172"/>
      <c r="AQ1134" s="172"/>
      <c r="AR1134" s="172"/>
      <c r="AS1134" s="172"/>
      <c r="AT1134" s="172"/>
      <c r="AU1134" s="172"/>
      <c r="AV1134" s="172"/>
      <c r="AW1134" s="172"/>
      <c r="AX1134" s="172"/>
      <c r="AY1134" s="172"/>
      <c r="AZ1134" s="172"/>
      <c r="BA1134" s="172"/>
      <c r="BB1134" s="172"/>
      <c r="BC1134" s="172"/>
      <c r="BD1134" s="172"/>
      <c r="BE1134" s="172"/>
      <c r="BF1134" s="172"/>
      <c r="BG1134" s="172"/>
      <c r="BH1134" s="172"/>
      <c r="BI1134" s="172"/>
      <c r="BJ1134" s="172"/>
      <c r="BK1134" s="172"/>
      <c r="BL1134" s="172"/>
      <c r="BM1134" s="172"/>
      <c r="BN1134" s="172"/>
      <c r="BO1134" s="172"/>
      <c r="BP1134" s="172"/>
      <c r="BQ1134" s="172"/>
      <c r="BR1134" s="172"/>
      <c r="BS1134" s="172"/>
      <c r="BT1134" s="172"/>
      <c r="BU1134" s="172"/>
      <c r="BV1134" s="172"/>
      <c r="BW1134" s="172"/>
      <c r="BX1134" s="172"/>
      <c r="BY1134" s="172"/>
      <c r="BZ1134" s="172"/>
      <c r="CA1134" s="172"/>
      <c r="CB1134" s="172"/>
      <c r="CC1134" s="172"/>
      <c r="CD1134" s="172"/>
      <c r="CE1134" s="172"/>
      <c r="CF1134" s="172"/>
      <c r="CG1134" s="172"/>
      <c r="CH1134" s="172"/>
      <c r="CI1134" s="172"/>
      <c r="CJ1134" s="172"/>
      <c r="CK1134" s="172"/>
      <c r="CL1134" s="172"/>
      <c r="CM1134" s="172"/>
      <c r="CN1134" s="172"/>
      <c r="CO1134" s="172"/>
      <c r="CP1134" s="172"/>
      <c r="CQ1134" s="172"/>
      <c r="CR1134" s="172"/>
      <c r="CS1134" s="172"/>
      <c r="CT1134" s="172"/>
      <c r="CU1134" s="172"/>
      <c r="CV1134" s="172"/>
      <c r="CW1134" s="172"/>
      <c r="CX1134" s="172"/>
      <c r="CY1134" s="172"/>
      <c r="CZ1134" s="172"/>
    </row>
    <row r="1135" spans="1:104" ht="11.25" customHeight="1" x14ac:dyDescent="0.25">
      <c r="A1135" s="172"/>
      <c r="B1135" s="172"/>
      <c r="C1135" s="172"/>
      <c r="D1135" s="172"/>
      <c r="E1135" s="116"/>
      <c r="F1135" s="119"/>
      <c r="G1135" s="117"/>
      <c r="H1135" s="116"/>
      <c r="I1135" s="119"/>
      <c r="J1135" s="172"/>
      <c r="K1135" s="166"/>
      <c r="L1135" s="166"/>
      <c r="M1135" s="166"/>
      <c r="N1135" s="166"/>
      <c r="O1135" s="166"/>
      <c r="P1135" s="166"/>
      <c r="Q1135" s="166"/>
      <c r="R1135" s="166"/>
      <c r="S1135" s="172"/>
      <c r="T1135" s="166"/>
      <c r="U1135" s="166"/>
      <c r="V1135" s="166"/>
      <c r="W1135" s="166"/>
      <c r="X1135" s="166"/>
      <c r="Y1135" s="166"/>
      <c r="Z1135" s="166"/>
      <c r="AA1135" s="166"/>
      <c r="AB1135" s="172"/>
      <c r="AC1135" s="172"/>
      <c r="AD1135" s="172"/>
      <c r="AE1135" s="172"/>
      <c r="AF1135" s="172"/>
      <c r="AG1135" s="172"/>
      <c r="AH1135" s="172"/>
      <c r="AI1135" s="172"/>
      <c r="AJ1135" s="172"/>
      <c r="AK1135" s="172"/>
      <c r="AL1135" s="174"/>
      <c r="AM1135" s="172"/>
      <c r="AN1135" s="172"/>
      <c r="AO1135" s="172"/>
      <c r="AP1135" s="172"/>
      <c r="AQ1135" s="172"/>
      <c r="AR1135" s="172"/>
      <c r="AS1135" s="172"/>
      <c r="AT1135" s="172"/>
      <c r="AU1135" s="172"/>
      <c r="AV1135" s="172"/>
      <c r="AW1135" s="172"/>
      <c r="AX1135" s="172"/>
      <c r="AY1135" s="172"/>
      <c r="AZ1135" s="172"/>
      <c r="BA1135" s="172"/>
      <c r="BB1135" s="172"/>
      <c r="BC1135" s="172"/>
      <c r="BD1135" s="172"/>
      <c r="BE1135" s="172"/>
      <c r="BF1135" s="172"/>
      <c r="BG1135" s="172"/>
      <c r="BH1135" s="172"/>
      <c r="BI1135" s="172"/>
      <c r="BJ1135" s="172"/>
      <c r="BK1135" s="172"/>
      <c r="BL1135" s="172"/>
      <c r="BM1135" s="172"/>
      <c r="BN1135" s="172"/>
      <c r="BO1135" s="172"/>
      <c r="BP1135" s="172"/>
      <c r="BQ1135" s="172"/>
      <c r="BR1135" s="172"/>
      <c r="BS1135" s="172"/>
      <c r="BT1135" s="172"/>
      <c r="BU1135" s="172"/>
      <c r="BV1135" s="172"/>
      <c r="BW1135" s="172"/>
      <c r="BX1135" s="172"/>
      <c r="BY1135" s="172"/>
      <c r="BZ1135" s="172"/>
      <c r="CA1135" s="172"/>
      <c r="CB1135" s="172"/>
      <c r="CC1135" s="172"/>
      <c r="CD1135" s="172"/>
      <c r="CE1135" s="172"/>
      <c r="CF1135" s="172"/>
      <c r="CG1135" s="172"/>
      <c r="CH1135" s="172"/>
      <c r="CI1135" s="172"/>
      <c r="CJ1135" s="172"/>
      <c r="CK1135" s="172"/>
      <c r="CL1135" s="172"/>
      <c r="CM1135" s="172"/>
      <c r="CN1135" s="172"/>
      <c r="CO1135" s="172"/>
      <c r="CP1135" s="172"/>
      <c r="CQ1135" s="172"/>
      <c r="CR1135" s="172"/>
      <c r="CS1135" s="172"/>
      <c r="CT1135" s="172"/>
      <c r="CU1135" s="172"/>
      <c r="CV1135" s="172"/>
      <c r="CW1135" s="172"/>
      <c r="CX1135" s="172"/>
      <c r="CY1135" s="172"/>
      <c r="CZ1135" s="172"/>
    </row>
    <row r="1136" spans="1:104" ht="11.25" customHeight="1" x14ac:dyDescent="0.25">
      <c r="A1136" s="172"/>
      <c r="B1136" s="172"/>
      <c r="C1136" s="172"/>
      <c r="D1136" s="172"/>
      <c r="E1136" s="116"/>
      <c r="F1136" s="119"/>
      <c r="G1136" s="117"/>
      <c r="H1136" s="116"/>
      <c r="I1136" s="119"/>
      <c r="J1136" s="172"/>
      <c r="K1136" s="166"/>
      <c r="L1136" s="166"/>
      <c r="M1136" s="166"/>
      <c r="N1136" s="166"/>
      <c r="O1136" s="166"/>
      <c r="P1136" s="166"/>
      <c r="Q1136" s="166"/>
      <c r="R1136" s="166"/>
      <c r="S1136" s="172"/>
      <c r="T1136" s="166"/>
      <c r="U1136" s="166"/>
      <c r="V1136" s="166"/>
      <c r="W1136" s="166"/>
      <c r="X1136" s="166"/>
      <c r="Y1136" s="166"/>
      <c r="Z1136" s="166"/>
      <c r="AA1136" s="166"/>
      <c r="AB1136" s="172"/>
      <c r="AC1136" s="172"/>
      <c r="AD1136" s="172"/>
      <c r="AE1136" s="172"/>
      <c r="AF1136" s="172"/>
      <c r="AG1136" s="172"/>
      <c r="AH1136" s="172"/>
      <c r="AI1136" s="172"/>
      <c r="AJ1136" s="172"/>
      <c r="AK1136" s="172"/>
      <c r="AL1136" s="174"/>
      <c r="AM1136" s="172"/>
      <c r="AN1136" s="172"/>
      <c r="AO1136" s="172"/>
      <c r="AP1136" s="172"/>
      <c r="AQ1136" s="172"/>
      <c r="AR1136" s="172"/>
      <c r="AS1136" s="172"/>
      <c r="AT1136" s="172"/>
      <c r="AU1136" s="172"/>
      <c r="AV1136" s="172"/>
      <c r="AW1136" s="172"/>
      <c r="AX1136" s="172"/>
      <c r="AY1136" s="172"/>
      <c r="AZ1136" s="172"/>
      <c r="BA1136" s="172"/>
      <c r="BB1136" s="172"/>
      <c r="BC1136" s="172"/>
      <c r="BD1136" s="172"/>
      <c r="BE1136" s="172"/>
      <c r="BF1136" s="172"/>
      <c r="BG1136" s="172"/>
      <c r="BH1136" s="172"/>
      <c r="BI1136" s="172"/>
      <c r="BJ1136" s="172"/>
      <c r="BK1136" s="172"/>
      <c r="BL1136" s="172"/>
      <c r="BM1136" s="172"/>
      <c r="BN1136" s="172"/>
      <c r="BO1136" s="172"/>
      <c r="BP1136" s="172"/>
      <c r="BQ1136" s="172"/>
      <c r="BR1136" s="172"/>
      <c r="BS1136" s="172"/>
      <c r="BT1136" s="172"/>
      <c r="BU1136" s="172"/>
      <c r="BV1136" s="172"/>
      <c r="BW1136" s="172"/>
      <c r="BX1136" s="172"/>
      <c r="BY1136" s="172"/>
      <c r="BZ1136" s="172"/>
      <c r="CA1136" s="172"/>
      <c r="CB1136" s="172"/>
      <c r="CC1136" s="172"/>
      <c r="CD1136" s="172"/>
      <c r="CE1136" s="172"/>
      <c r="CF1136" s="172"/>
      <c r="CG1136" s="172"/>
      <c r="CH1136" s="172"/>
      <c r="CI1136" s="172"/>
      <c r="CJ1136" s="172"/>
      <c r="CK1136" s="172"/>
      <c r="CL1136" s="172"/>
      <c r="CM1136" s="172"/>
      <c r="CN1136" s="172"/>
      <c r="CO1136" s="172"/>
      <c r="CP1136" s="172"/>
      <c r="CQ1136" s="172"/>
      <c r="CR1136" s="172"/>
      <c r="CS1136" s="172"/>
      <c r="CT1136" s="172"/>
      <c r="CU1136" s="172"/>
      <c r="CV1136" s="172"/>
      <c r="CW1136" s="172"/>
      <c r="CX1136" s="172"/>
      <c r="CY1136" s="172"/>
      <c r="CZ1136" s="172"/>
    </row>
    <row r="1137" spans="1:104" ht="11.25" customHeight="1" x14ac:dyDescent="0.25">
      <c r="A1137" s="172"/>
      <c r="B1137" s="172"/>
      <c r="C1137" s="172"/>
      <c r="D1137" s="172"/>
      <c r="E1137" s="116"/>
      <c r="F1137" s="119"/>
      <c r="G1137" s="117"/>
      <c r="H1137" s="116"/>
      <c r="I1137" s="119"/>
      <c r="J1137" s="172"/>
      <c r="K1137" s="166"/>
      <c r="L1137" s="166"/>
      <c r="M1137" s="166"/>
      <c r="N1137" s="166"/>
      <c r="O1137" s="166"/>
      <c r="P1137" s="166"/>
      <c r="Q1137" s="166"/>
      <c r="R1137" s="166"/>
      <c r="S1137" s="172"/>
      <c r="T1137" s="166"/>
      <c r="U1137" s="166"/>
      <c r="V1137" s="166"/>
      <c r="W1137" s="166"/>
      <c r="X1137" s="166"/>
      <c r="Y1137" s="166"/>
      <c r="Z1137" s="166"/>
      <c r="AA1137" s="166"/>
      <c r="AB1137" s="172"/>
      <c r="AC1137" s="172"/>
      <c r="AD1137" s="172"/>
      <c r="AE1137" s="172"/>
      <c r="AF1137" s="172"/>
      <c r="AG1137" s="172"/>
      <c r="AH1137" s="172"/>
      <c r="AI1137" s="172"/>
      <c r="AJ1137" s="172"/>
      <c r="AK1137" s="172"/>
      <c r="AL1137" s="174"/>
      <c r="AM1137" s="172"/>
      <c r="AN1137" s="172"/>
      <c r="AO1137" s="172"/>
      <c r="AP1137" s="172"/>
      <c r="AQ1137" s="172"/>
      <c r="AR1137" s="172"/>
      <c r="AS1137" s="172"/>
      <c r="AT1137" s="172"/>
      <c r="AU1137" s="172"/>
      <c r="AV1137" s="172"/>
      <c r="AW1137" s="172"/>
      <c r="AX1137" s="172"/>
      <c r="AY1137" s="172"/>
      <c r="AZ1137" s="172"/>
      <c r="BA1137" s="172"/>
      <c r="BB1137" s="172"/>
      <c r="BC1137" s="172"/>
      <c r="BD1137" s="172"/>
      <c r="BE1137" s="172"/>
      <c r="BF1137" s="172"/>
      <c r="BG1137" s="172"/>
      <c r="BH1137" s="172"/>
      <c r="BI1137" s="172"/>
      <c r="BJ1137" s="172"/>
      <c r="BK1137" s="172"/>
      <c r="BL1137" s="172"/>
      <c r="BM1137" s="172"/>
      <c r="BN1137" s="172"/>
      <c r="BO1137" s="172"/>
      <c r="BP1137" s="172"/>
      <c r="BQ1137" s="172"/>
      <c r="BR1137" s="172"/>
      <c r="BS1137" s="172"/>
      <c r="BT1137" s="172"/>
      <c r="BU1137" s="172"/>
      <c r="BV1137" s="172"/>
      <c r="BW1137" s="172"/>
      <c r="BX1137" s="172"/>
      <c r="BY1137" s="172"/>
      <c r="BZ1137" s="172"/>
      <c r="CA1137" s="172"/>
      <c r="CB1137" s="172"/>
      <c r="CC1137" s="172"/>
      <c r="CD1137" s="172"/>
      <c r="CE1137" s="172"/>
      <c r="CF1137" s="172"/>
      <c r="CG1137" s="172"/>
      <c r="CH1137" s="172"/>
      <c r="CI1137" s="172"/>
      <c r="CJ1137" s="172"/>
      <c r="CK1137" s="172"/>
      <c r="CL1137" s="172"/>
      <c r="CM1137" s="172"/>
      <c r="CN1137" s="172"/>
      <c r="CO1137" s="172"/>
      <c r="CP1137" s="172"/>
      <c r="CQ1137" s="172"/>
      <c r="CR1137" s="172"/>
      <c r="CS1137" s="172"/>
      <c r="CT1137" s="172"/>
      <c r="CU1137" s="172"/>
      <c r="CV1137" s="172"/>
      <c r="CW1137" s="172"/>
      <c r="CX1137" s="172"/>
      <c r="CY1137" s="172"/>
      <c r="CZ1137" s="172"/>
    </row>
    <row r="1138" spans="1:104" ht="11.25" customHeight="1" x14ac:dyDescent="0.25">
      <c r="A1138" s="172"/>
      <c r="B1138" s="172"/>
      <c r="C1138" s="172"/>
      <c r="D1138" s="172"/>
      <c r="E1138" s="116"/>
      <c r="F1138" s="119"/>
      <c r="G1138" s="117"/>
      <c r="H1138" s="116"/>
      <c r="I1138" s="119"/>
      <c r="J1138" s="172"/>
      <c r="K1138" s="166"/>
      <c r="L1138" s="166"/>
      <c r="M1138" s="166"/>
      <c r="N1138" s="166"/>
      <c r="O1138" s="166"/>
      <c r="P1138" s="166"/>
      <c r="Q1138" s="166"/>
      <c r="R1138" s="166"/>
      <c r="S1138" s="172"/>
      <c r="T1138" s="166"/>
      <c r="U1138" s="166"/>
      <c r="V1138" s="166"/>
      <c r="W1138" s="166"/>
      <c r="X1138" s="166"/>
      <c r="Y1138" s="166"/>
      <c r="Z1138" s="166"/>
      <c r="AA1138" s="166"/>
      <c r="AB1138" s="172"/>
      <c r="AC1138" s="172"/>
      <c r="AD1138" s="172"/>
      <c r="AE1138" s="172"/>
      <c r="AF1138" s="172"/>
      <c r="AG1138" s="172"/>
      <c r="AH1138" s="172"/>
      <c r="AI1138" s="172"/>
      <c r="AJ1138" s="172"/>
      <c r="AK1138" s="172"/>
      <c r="AL1138" s="174"/>
      <c r="AM1138" s="172"/>
      <c r="AN1138" s="172"/>
      <c r="AO1138" s="172"/>
      <c r="AP1138" s="172"/>
      <c r="AQ1138" s="172"/>
      <c r="AR1138" s="172"/>
      <c r="AS1138" s="172"/>
      <c r="AT1138" s="172"/>
      <c r="AU1138" s="172"/>
      <c r="AV1138" s="172"/>
      <c r="AW1138" s="172"/>
      <c r="AX1138" s="172"/>
      <c r="AY1138" s="172"/>
      <c r="AZ1138" s="172"/>
      <c r="BA1138" s="172"/>
      <c r="BB1138" s="172"/>
      <c r="BC1138" s="172"/>
      <c r="BD1138" s="172"/>
      <c r="BE1138" s="172"/>
      <c r="BF1138" s="172"/>
      <c r="BG1138" s="172"/>
      <c r="BH1138" s="172"/>
      <c r="BI1138" s="172"/>
      <c r="BJ1138" s="172"/>
      <c r="BK1138" s="172"/>
      <c r="BL1138" s="172"/>
      <c r="BM1138" s="172"/>
      <c r="BN1138" s="172"/>
      <c r="BO1138" s="172"/>
      <c r="BP1138" s="172"/>
      <c r="BQ1138" s="172"/>
      <c r="BR1138" s="172"/>
      <c r="BS1138" s="172"/>
      <c r="BT1138" s="172"/>
      <c r="BU1138" s="172"/>
      <c r="BV1138" s="172"/>
      <c r="BW1138" s="172"/>
      <c r="BX1138" s="172"/>
      <c r="BY1138" s="172"/>
      <c r="BZ1138" s="172"/>
      <c r="CA1138" s="172"/>
      <c r="CB1138" s="172"/>
      <c r="CC1138" s="172"/>
      <c r="CD1138" s="172"/>
      <c r="CE1138" s="172"/>
      <c r="CF1138" s="172"/>
      <c r="CG1138" s="172"/>
      <c r="CH1138" s="172"/>
      <c r="CI1138" s="172"/>
      <c r="CJ1138" s="172"/>
      <c r="CK1138" s="172"/>
      <c r="CL1138" s="172"/>
      <c r="CM1138" s="172"/>
      <c r="CN1138" s="172"/>
      <c r="CO1138" s="172"/>
      <c r="CP1138" s="172"/>
      <c r="CQ1138" s="172"/>
      <c r="CR1138" s="172"/>
      <c r="CS1138" s="172"/>
      <c r="CT1138" s="172"/>
      <c r="CU1138" s="172"/>
      <c r="CV1138" s="172"/>
      <c r="CW1138" s="172"/>
      <c r="CX1138" s="172"/>
      <c r="CY1138" s="172"/>
      <c r="CZ1138" s="172"/>
    </row>
    <row r="1139" spans="1:104" ht="11.25" customHeight="1" x14ac:dyDescent="0.25">
      <c r="A1139" s="172"/>
      <c r="B1139" s="172"/>
      <c r="C1139" s="172"/>
      <c r="D1139" s="172"/>
      <c r="E1139" s="116"/>
      <c r="F1139" s="119"/>
      <c r="G1139" s="117"/>
      <c r="H1139" s="116"/>
      <c r="I1139" s="119"/>
      <c r="J1139" s="172"/>
      <c r="K1139" s="166"/>
      <c r="L1139" s="166"/>
      <c r="M1139" s="166"/>
      <c r="N1139" s="166"/>
      <c r="O1139" s="166"/>
      <c r="P1139" s="166"/>
      <c r="Q1139" s="166"/>
      <c r="R1139" s="166"/>
      <c r="S1139" s="172"/>
      <c r="T1139" s="166"/>
      <c r="U1139" s="166"/>
      <c r="V1139" s="166"/>
      <c r="W1139" s="166"/>
      <c r="X1139" s="166"/>
      <c r="Y1139" s="166"/>
      <c r="Z1139" s="166"/>
      <c r="AA1139" s="166"/>
      <c r="AB1139" s="172"/>
      <c r="AC1139" s="172"/>
      <c r="AD1139" s="172"/>
      <c r="AE1139" s="172"/>
      <c r="AF1139" s="172"/>
      <c r="AG1139" s="172"/>
      <c r="AH1139" s="172"/>
      <c r="AI1139" s="172"/>
      <c r="AJ1139" s="172"/>
      <c r="AK1139" s="172"/>
      <c r="AL1139" s="174"/>
      <c r="AM1139" s="172"/>
      <c r="AN1139" s="172"/>
      <c r="AO1139" s="172"/>
      <c r="AP1139" s="172"/>
      <c r="AQ1139" s="172"/>
      <c r="AR1139" s="172"/>
      <c r="AS1139" s="172"/>
      <c r="AT1139" s="172"/>
      <c r="AU1139" s="172"/>
      <c r="AV1139" s="172"/>
      <c r="AW1139" s="172"/>
      <c r="AX1139" s="172"/>
      <c r="AY1139" s="172"/>
      <c r="AZ1139" s="172"/>
      <c r="BA1139" s="172"/>
      <c r="BB1139" s="172"/>
      <c r="BC1139" s="172"/>
      <c r="BD1139" s="172"/>
      <c r="BE1139" s="172"/>
      <c r="BF1139" s="172"/>
      <c r="BG1139" s="172"/>
      <c r="BH1139" s="172"/>
      <c r="BI1139" s="172"/>
      <c r="BJ1139" s="172"/>
      <c r="BK1139" s="172"/>
      <c r="BL1139" s="172"/>
      <c r="BM1139" s="172"/>
      <c r="BN1139" s="172"/>
      <c r="BO1139" s="172"/>
      <c r="BP1139" s="172"/>
      <c r="BQ1139" s="172"/>
      <c r="BR1139" s="172"/>
      <c r="BS1139" s="172"/>
      <c r="BT1139" s="172"/>
      <c r="BU1139" s="172"/>
      <c r="BV1139" s="172"/>
      <c r="BW1139" s="172"/>
      <c r="BX1139" s="172"/>
      <c r="BY1139" s="172"/>
      <c r="BZ1139" s="172"/>
      <c r="CA1139" s="172"/>
      <c r="CB1139" s="172"/>
      <c r="CC1139" s="172"/>
      <c r="CD1139" s="172"/>
      <c r="CE1139" s="172"/>
      <c r="CF1139" s="172"/>
      <c r="CG1139" s="172"/>
      <c r="CH1139" s="172"/>
      <c r="CI1139" s="172"/>
      <c r="CJ1139" s="172"/>
      <c r="CK1139" s="172"/>
      <c r="CL1139" s="172"/>
      <c r="CM1139" s="172"/>
      <c r="CN1139" s="172"/>
      <c r="CO1139" s="172"/>
      <c r="CP1139" s="172"/>
      <c r="CQ1139" s="172"/>
      <c r="CR1139" s="172"/>
      <c r="CS1139" s="172"/>
      <c r="CT1139" s="172"/>
      <c r="CU1139" s="172"/>
      <c r="CV1139" s="172"/>
      <c r="CW1139" s="172"/>
      <c r="CX1139" s="172"/>
      <c r="CY1139" s="172"/>
      <c r="CZ1139" s="172"/>
    </row>
    <row r="1140" spans="1:104" ht="11.25" customHeight="1" x14ac:dyDescent="0.25">
      <c r="A1140" s="172"/>
      <c r="B1140" s="172"/>
      <c r="C1140" s="172"/>
      <c r="D1140" s="172"/>
      <c r="E1140" s="116"/>
      <c r="F1140" s="119"/>
      <c r="G1140" s="117"/>
      <c r="H1140" s="116"/>
      <c r="I1140" s="119"/>
      <c r="J1140" s="172"/>
      <c r="K1140" s="166"/>
      <c r="L1140" s="166"/>
      <c r="M1140" s="166"/>
      <c r="N1140" s="166"/>
      <c r="O1140" s="166"/>
      <c r="P1140" s="166"/>
      <c r="Q1140" s="166"/>
      <c r="R1140" s="166"/>
      <c r="S1140" s="172"/>
      <c r="T1140" s="166"/>
      <c r="U1140" s="166"/>
      <c r="V1140" s="166"/>
      <c r="W1140" s="166"/>
      <c r="X1140" s="166"/>
      <c r="Y1140" s="166"/>
      <c r="Z1140" s="166"/>
      <c r="AA1140" s="166"/>
      <c r="AB1140" s="172"/>
      <c r="AC1140" s="172"/>
      <c r="AD1140" s="172"/>
      <c r="AE1140" s="172"/>
      <c r="AF1140" s="172"/>
      <c r="AG1140" s="172"/>
      <c r="AH1140" s="172"/>
      <c r="AI1140" s="172"/>
      <c r="AJ1140" s="172"/>
      <c r="AK1140" s="172"/>
      <c r="AL1140" s="174"/>
      <c r="AM1140" s="172"/>
      <c r="AN1140" s="172"/>
      <c r="AO1140" s="172"/>
      <c r="AP1140" s="172"/>
      <c r="AQ1140" s="172"/>
      <c r="AR1140" s="172"/>
      <c r="AS1140" s="172"/>
      <c r="AT1140" s="172"/>
      <c r="AU1140" s="172"/>
      <c r="AV1140" s="172"/>
      <c r="AW1140" s="172"/>
      <c r="AX1140" s="172"/>
      <c r="AY1140" s="172"/>
      <c r="AZ1140" s="172"/>
      <c r="BA1140" s="172"/>
      <c r="BB1140" s="172"/>
      <c r="BC1140" s="172"/>
      <c r="BD1140" s="172"/>
      <c r="BE1140" s="172"/>
      <c r="BF1140" s="172"/>
      <c r="BG1140" s="172"/>
      <c r="BH1140" s="172"/>
      <c r="BI1140" s="172"/>
      <c r="BJ1140" s="172"/>
      <c r="BK1140" s="172"/>
      <c r="BL1140" s="172"/>
      <c r="BM1140" s="172"/>
      <c r="BN1140" s="172"/>
      <c r="BO1140" s="172"/>
      <c r="BP1140" s="172"/>
      <c r="BQ1140" s="172"/>
      <c r="BR1140" s="172"/>
      <c r="BS1140" s="172"/>
      <c r="BT1140" s="172"/>
      <c r="BU1140" s="172"/>
      <c r="BV1140" s="172"/>
      <c r="BW1140" s="172"/>
      <c r="BX1140" s="172"/>
      <c r="BY1140" s="172"/>
      <c r="BZ1140" s="172"/>
      <c r="CA1140" s="172"/>
      <c r="CB1140" s="172"/>
      <c r="CC1140" s="172"/>
      <c r="CD1140" s="172"/>
      <c r="CE1140" s="172"/>
      <c r="CF1140" s="172"/>
      <c r="CG1140" s="172"/>
      <c r="CH1140" s="172"/>
      <c r="CI1140" s="172"/>
      <c r="CJ1140" s="172"/>
      <c r="CK1140" s="172"/>
      <c r="CL1140" s="172"/>
      <c r="CM1140" s="172"/>
      <c r="CN1140" s="172"/>
      <c r="CO1140" s="172"/>
      <c r="CP1140" s="172"/>
      <c r="CQ1140" s="172"/>
      <c r="CR1140" s="172"/>
      <c r="CS1140" s="172"/>
      <c r="CT1140" s="172"/>
      <c r="CU1140" s="172"/>
      <c r="CV1140" s="172"/>
      <c r="CW1140" s="172"/>
      <c r="CX1140" s="172"/>
      <c r="CY1140" s="172"/>
      <c r="CZ1140" s="172"/>
    </row>
    <row r="1141" spans="1:104" ht="11.25" customHeight="1" x14ac:dyDescent="0.25">
      <c r="A1141" s="172"/>
      <c r="B1141" s="172"/>
      <c r="C1141" s="172"/>
      <c r="D1141" s="172"/>
      <c r="E1141" s="116"/>
      <c r="F1141" s="119"/>
      <c r="G1141" s="117"/>
      <c r="H1141" s="116"/>
      <c r="I1141" s="119"/>
      <c r="J1141" s="172"/>
      <c r="K1141" s="166"/>
      <c r="L1141" s="166"/>
      <c r="M1141" s="166"/>
      <c r="N1141" s="166"/>
      <c r="O1141" s="166"/>
      <c r="P1141" s="166"/>
      <c r="Q1141" s="166"/>
      <c r="R1141" s="166"/>
      <c r="S1141" s="172"/>
      <c r="T1141" s="166"/>
      <c r="U1141" s="166"/>
      <c r="V1141" s="166"/>
      <c r="W1141" s="166"/>
      <c r="X1141" s="166"/>
      <c r="Y1141" s="166"/>
      <c r="Z1141" s="166"/>
      <c r="AA1141" s="166"/>
      <c r="AB1141" s="172"/>
      <c r="AC1141" s="172"/>
      <c r="AD1141" s="172"/>
      <c r="AE1141" s="172"/>
      <c r="AF1141" s="172"/>
      <c r="AG1141" s="172"/>
      <c r="AH1141" s="172"/>
      <c r="AI1141" s="172"/>
      <c r="AJ1141" s="172"/>
      <c r="AK1141" s="172"/>
      <c r="AL1141" s="174"/>
      <c r="AM1141" s="172"/>
      <c r="AN1141" s="172"/>
      <c r="AO1141" s="172"/>
      <c r="AP1141" s="172"/>
      <c r="AQ1141" s="172"/>
      <c r="AR1141" s="172"/>
      <c r="AS1141" s="172"/>
      <c r="AT1141" s="172"/>
      <c r="AU1141" s="172"/>
      <c r="AV1141" s="172"/>
      <c r="AW1141" s="172"/>
      <c r="AX1141" s="172"/>
      <c r="AY1141" s="172"/>
      <c r="AZ1141" s="172"/>
      <c r="BA1141" s="172"/>
      <c r="BB1141" s="172"/>
      <c r="BC1141" s="172"/>
      <c r="BD1141" s="172"/>
      <c r="BE1141" s="172"/>
      <c r="BF1141" s="172"/>
      <c r="BG1141" s="172"/>
      <c r="BH1141" s="172"/>
      <c r="BI1141" s="172"/>
      <c r="BJ1141" s="172"/>
      <c r="BK1141" s="172"/>
      <c r="BL1141" s="172"/>
      <c r="BM1141" s="172"/>
      <c r="BN1141" s="172"/>
      <c r="BO1141" s="172"/>
      <c r="BP1141" s="172"/>
      <c r="BQ1141" s="172"/>
      <c r="BR1141" s="172"/>
      <c r="BS1141" s="172"/>
      <c r="BT1141" s="172"/>
      <c r="BU1141" s="172"/>
      <c r="BV1141" s="172"/>
      <c r="BW1141" s="172"/>
      <c r="BX1141" s="172"/>
      <c r="BY1141" s="172"/>
      <c r="BZ1141" s="172"/>
      <c r="CA1141" s="172"/>
      <c r="CB1141" s="172"/>
      <c r="CC1141" s="172"/>
      <c r="CD1141" s="172"/>
      <c r="CE1141" s="172"/>
      <c r="CF1141" s="172"/>
      <c r="CG1141" s="172"/>
      <c r="CH1141" s="172"/>
      <c r="CI1141" s="172"/>
      <c r="CJ1141" s="172"/>
      <c r="CK1141" s="172"/>
      <c r="CL1141" s="172"/>
      <c r="CM1141" s="172"/>
      <c r="CN1141" s="172"/>
      <c r="CO1141" s="172"/>
      <c r="CP1141" s="172"/>
      <c r="CQ1141" s="172"/>
      <c r="CR1141" s="172"/>
      <c r="CS1141" s="172"/>
      <c r="CT1141" s="172"/>
      <c r="CU1141" s="172"/>
      <c r="CV1141" s="172"/>
      <c r="CW1141" s="172"/>
      <c r="CX1141" s="172"/>
      <c r="CY1141" s="172"/>
      <c r="CZ1141" s="172"/>
    </row>
    <row r="1142" spans="1:104" ht="11.25" customHeight="1" x14ac:dyDescent="0.25">
      <c r="A1142" s="172"/>
      <c r="B1142" s="172"/>
      <c r="C1142" s="172"/>
      <c r="D1142" s="172"/>
      <c r="E1142" s="116"/>
      <c r="F1142" s="119"/>
      <c r="G1142" s="117"/>
      <c r="H1142" s="116"/>
      <c r="I1142" s="119"/>
      <c r="J1142" s="172"/>
      <c r="K1142" s="166"/>
      <c r="L1142" s="166"/>
      <c r="M1142" s="166"/>
      <c r="N1142" s="166"/>
      <c r="O1142" s="166"/>
      <c r="P1142" s="166"/>
      <c r="Q1142" s="166"/>
      <c r="R1142" s="166"/>
      <c r="S1142" s="172"/>
      <c r="T1142" s="166"/>
      <c r="U1142" s="166"/>
      <c r="V1142" s="166"/>
      <c r="W1142" s="166"/>
      <c r="X1142" s="166"/>
      <c r="Y1142" s="166"/>
      <c r="Z1142" s="166"/>
      <c r="AA1142" s="166"/>
      <c r="AB1142" s="172"/>
      <c r="AC1142" s="172"/>
      <c r="AD1142" s="172"/>
      <c r="AE1142" s="172"/>
      <c r="AF1142" s="172"/>
      <c r="AG1142" s="172"/>
      <c r="AH1142" s="172"/>
      <c r="AI1142" s="172"/>
      <c r="AJ1142" s="172"/>
      <c r="AK1142" s="172"/>
      <c r="AL1142" s="174"/>
      <c r="AM1142" s="172"/>
      <c r="AN1142" s="172"/>
      <c r="AO1142" s="172"/>
      <c r="AP1142" s="172"/>
      <c r="AQ1142" s="172"/>
      <c r="AR1142" s="172"/>
      <c r="AS1142" s="172"/>
      <c r="AT1142" s="172"/>
      <c r="AU1142" s="172"/>
      <c r="AV1142" s="172"/>
      <c r="AW1142" s="172"/>
      <c r="AX1142" s="172"/>
      <c r="AY1142" s="172"/>
      <c r="AZ1142" s="172"/>
      <c r="BA1142" s="172"/>
      <c r="BB1142" s="172"/>
      <c r="BC1142" s="172"/>
      <c r="BD1142" s="172"/>
      <c r="BE1142" s="172"/>
      <c r="BF1142" s="172"/>
      <c r="BG1142" s="172"/>
      <c r="BH1142" s="172"/>
      <c r="BI1142" s="172"/>
      <c r="BJ1142" s="172"/>
      <c r="BK1142" s="172"/>
      <c r="BL1142" s="172"/>
      <c r="BM1142" s="172"/>
      <c r="BN1142" s="172"/>
      <c r="BO1142" s="172"/>
      <c r="BP1142" s="172"/>
      <c r="BQ1142" s="172"/>
      <c r="BR1142" s="172"/>
      <c r="BS1142" s="172"/>
      <c r="BT1142" s="172"/>
      <c r="BU1142" s="172"/>
      <c r="BV1142" s="172"/>
      <c r="BW1142" s="172"/>
      <c r="BX1142" s="172"/>
      <c r="BY1142" s="172"/>
      <c r="BZ1142" s="172"/>
      <c r="CA1142" s="172"/>
      <c r="CB1142" s="172"/>
      <c r="CC1142" s="172"/>
      <c r="CD1142" s="172"/>
      <c r="CE1142" s="172"/>
      <c r="CF1142" s="172"/>
      <c r="CG1142" s="172"/>
      <c r="CH1142" s="172"/>
      <c r="CI1142" s="172"/>
      <c r="CJ1142" s="172"/>
      <c r="CK1142" s="172"/>
      <c r="CL1142" s="172"/>
      <c r="CM1142" s="172"/>
      <c r="CN1142" s="172"/>
      <c r="CO1142" s="172"/>
      <c r="CP1142" s="172"/>
      <c r="CQ1142" s="172"/>
      <c r="CR1142" s="172"/>
      <c r="CS1142" s="172"/>
      <c r="CT1142" s="172"/>
      <c r="CU1142" s="172"/>
      <c r="CV1142" s="172"/>
      <c r="CW1142" s="172"/>
      <c r="CX1142" s="172"/>
      <c r="CY1142" s="172"/>
      <c r="CZ1142" s="172"/>
    </row>
    <row r="1143" spans="1:104" ht="11.25" customHeight="1" x14ac:dyDescent="0.25">
      <c r="A1143" s="172"/>
      <c r="B1143" s="172"/>
      <c r="C1143" s="172"/>
      <c r="D1143" s="172"/>
      <c r="E1143" s="116"/>
      <c r="F1143" s="119"/>
      <c r="G1143" s="117"/>
      <c r="H1143" s="116"/>
      <c r="I1143" s="119"/>
      <c r="J1143" s="172"/>
      <c r="K1143" s="166"/>
      <c r="L1143" s="166"/>
      <c r="M1143" s="166"/>
      <c r="N1143" s="166"/>
      <c r="O1143" s="166"/>
      <c r="P1143" s="166"/>
      <c r="Q1143" s="166"/>
      <c r="R1143" s="166"/>
      <c r="S1143" s="172"/>
      <c r="T1143" s="166"/>
      <c r="U1143" s="166"/>
      <c r="V1143" s="166"/>
      <c r="W1143" s="166"/>
      <c r="X1143" s="166"/>
      <c r="Y1143" s="166"/>
      <c r="Z1143" s="166"/>
      <c r="AA1143" s="166"/>
      <c r="AB1143" s="172"/>
      <c r="AC1143" s="172"/>
      <c r="AD1143" s="172"/>
      <c r="AE1143" s="172"/>
      <c r="AF1143" s="172"/>
      <c r="AG1143" s="172"/>
      <c r="AH1143" s="172"/>
      <c r="AI1143" s="172"/>
      <c r="AJ1143" s="172"/>
      <c r="AK1143" s="172"/>
      <c r="AL1143" s="174"/>
      <c r="AM1143" s="172"/>
      <c r="AN1143" s="172"/>
      <c r="AO1143" s="172"/>
      <c r="AP1143" s="172"/>
      <c r="AQ1143" s="172"/>
      <c r="AR1143" s="172"/>
      <c r="AS1143" s="172"/>
      <c r="AT1143" s="172"/>
      <c r="AU1143" s="172"/>
      <c r="AV1143" s="172"/>
      <c r="AW1143" s="172"/>
      <c r="AX1143" s="172"/>
      <c r="AY1143" s="172"/>
      <c r="AZ1143" s="172"/>
      <c r="BA1143" s="172"/>
      <c r="BB1143" s="172"/>
      <c r="BC1143" s="172"/>
      <c r="BD1143" s="172"/>
      <c r="BE1143" s="172"/>
      <c r="BF1143" s="172"/>
      <c r="BG1143" s="172"/>
      <c r="BH1143" s="172"/>
      <c r="BI1143" s="172"/>
      <c r="BJ1143" s="172"/>
      <c r="BK1143" s="172"/>
      <c r="BL1143" s="172"/>
      <c r="BM1143" s="172"/>
      <c r="BN1143" s="172"/>
      <c r="BO1143" s="172"/>
      <c r="BP1143" s="172"/>
      <c r="BQ1143" s="172"/>
      <c r="BR1143" s="172"/>
      <c r="BS1143" s="172"/>
      <c r="BT1143" s="172"/>
      <c r="BU1143" s="172"/>
      <c r="BV1143" s="172"/>
      <c r="BW1143" s="172"/>
      <c r="BX1143" s="172"/>
      <c r="BY1143" s="172"/>
      <c r="BZ1143" s="172"/>
      <c r="CA1143" s="172"/>
      <c r="CB1143" s="172"/>
      <c r="CC1143" s="172"/>
      <c r="CD1143" s="172"/>
      <c r="CE1143" s="172"/>
      <c r="CF1143" s="172"/>
      <c r="CG1143" s="172"/>
      <c r="CH1143" s="172"/>
      <c r="CI1143" s="172"/>
      <c r="CJ1143" s="172"/>
      <c r="CK1143" s="172"/>
      <c r="CL1143" s="172"/>
      <c r="CM1143" s="172"/>
      <c r="CN1143" s="172"/>
      <c r="CO1143" s="172"/>
      <c r="CP1143" s="172"/>
      <c r="CQ1143" s="172"/>
      <c r="CR1143" s="172"/>
      <c r="CS1143" s="172"/>
      <c r="CT1143" s="172"/>
      <c r="CU1143" s="172"/>
      <c r="CV1143" s="172"/>
      <c r="CW1143" s="172"/>
      <c r="CX1143" s="172"/>
      <c r="CY1143" s="172"/>
      <c r="CZ1143" s="172"/>
    </row>
    <row r="1144" spans="1:104" ht="11.25" customHeight="1" x14ac:dyDescent="0.25">
      <c r="A1144" s="172"/>
      <c r="B1144" s="172"/>
      <c r="C1144" s="172"/>
      <c r="D1144" s="172"/>
      <c r="E1144" s="116"/>
      <c r="F1144" s="119"/>
      <c r="G1144" s="117"/>
      <c r="H1144" s="116"/>
      <c r="I1144" s="119"/>
      <c r="J1144" s="172"/>
      <c r="K1144" s="166"/>
      <c r="L1144" s="166"/>
      <c r="M1144" s="166"/>
      <c r="N1144" s="166"/>
      <c r="O1144" s="166"/>
      <c r="P1144" s="166"/>
      <c r="Q1144" s="166"/>
      <c r="R1144" s="166"/>
      <c r="S1144" s="172"/>
      <c r="T1144" s="166"/>
      <c r="U1144" s="166"/>
      <c r="V1144" s="166"/>
      <c r="W1144" s="166"/>
      <c r="X1144" s="166"/>
      <c r="Y1144" s="166"/>
      <c r="Z1144" s="166"/>
      <c r="AA1144" s="166"/>
      <c r="AB1144" s="172"/>
      <c r="AC1144" s="172"/>
      <c r="AD1144" s="172"/>
      <c r="AE1144" s="172"/>
      <c r="AF1144" s="172"/>
      <c r="AG1144" s="172"/>
      <c r="AH1144" s="172"/>
      <c r="AI1144" s="172"/>
      <c r="AJ1144" s="172"/>
      <c r="AK1144" s="172"/>
      <c r="AL1144" s="174"/>
      <c r="AM1144" s="172"/>
      <c r="AN1144" s="172"/>
      <c r="AO1144" s="172"/>
      <c r="AP1144" s="172"/>
      <c r="AQ1144" s="172"/>
      <c r="AR1144" s="172"/>
      <c r="AS1144" s="172"/>
      <c r="AT1144" s="172"/>
      <c r="AU1144" s="172"/>
      <c r="AV1144" s="172"/>
      <c r="AW1144" s="172"/>
      <c r="AX1144" s="172"/>
      <c r="AY1144" s="172"/>
      <c r="AZ1144" s="172"/>
      <c r="BA1144" s="172"/>
      <c r="BB1144" s="172"/>
      <c r="BC1144" s="172"/>
      <c r="BD1144" s="172"/>
      <c r="BE1144" s="172"/>
      <c r="BF1144" s="172"/>
      <c r="BG1144" s="172"/>
      <c r="BH1144" s="172"/>
      <c r="BI1144" s="172"/>
      <c r="BJ1144" s="172"/>
      <c r="BK1144" s="172"/>
      <c r="BL1144" s="172"/>
      <c r="BM1144" s="172"/>
      <c r="BN1144" s="172"/>
      <c r="BO1144" s="172"/>
      <c r="BP1144" s="172"/>
      <c r="BQ1144" s="172"/>
      <c r="BR1144" s="172"/>
      <c r="BS1144" s="172"/>
      <c r="BT1144" s="172"/>
      <c r="BU1144" s="172"/>
      <c r="BV1144" s="172"/>
      <c r="BW1144" s="172"/>
      <c r="BX1144" s="172"/>
      <c r="BY1144" s="172"/>
      <c r="BZ1144" s="172"/>
      <c r="CA1144" s="172"/>
      <c r="CB1144" s="172"/>
      <c r="CC1144" s="172"/>
      <c r="CD1144" s="172"/>
      <c r="CE1144" s="172"/>
      <c r="CF1144" s="172"/>
      <c r="CG1144" s="172"/>
      <c r="CH1144" s="172"/>
      <c r="CI1144" s="172"/>
      <c r="CJ1144" s="172"/>
      <c r="CK1144" s="172"/>
      <c r="CL1144" s="172"/>
      <c r="CM1144" s="172"/>
      <c r="CN1144" s="172"/>
      <c r="CO1144" s="172"/>
      <c r="CP1144" s="172"/>
      <c r="CQ1144" s="172"/>
      <c r="CR1144" s="172"/>
      <c r="CS1144" s="172"/>
      <c r="CT1144" s="172"/>
      <c r="CU1144" s="172"/>
      <c r="CV1144" s="172"/>
      <c r="CW1144" s="172"/>
      <c r="CX1144" s="172"/>
      <c r="CY1144" s="172"/>
      <c r="CZ1144" s="172"/>
    </row>
    <row r="1145" spans="1:104" ht="11.25" customHeight="1" x14ac:dyDescent="0.25">
      <c r="A1145" s="172"/>
      <c r="B1145" s="172"/>
      <c r="C1145" s="172"/>
      <c r="D1145" s="172"/>
      <c r="E1145" s="116"/>
      <c r="F1145" s="119"/>
      <c r="G1145" s="117"/>
      <c r="H1145" s="116"/>
      <c r="I1145" s="119"/>
      <c r="J1145" s="172"/>
      <c r="K1145" s="166"/>
      <c r="L1145" s="166"/>
      <c r="M1145" s="166"/>
      <c r="N1145" s="166"/>
      <c r="O1145" s="166"/>
      <c r="P1145" s="166"/>
      <c r="Q1145" s="166"/>
      <c r="R1145" s="166"/>
      <c r="S1145" s="172"/>
      <c r="T1145" s="166"/>
      <c r="U1145" s="166"/>
      <c r="V1145" s="166"/>
      <c r="W1145" s="166"/>
      <c r="X1145" s="166"/>
      <c r="Y1145" s="166"/>
      <c r="Z1145" s="166"/>
      <c r="AA1145" s="166"/>
      <c r="AB1145" s="172"/>
      <c r="AC1145" s="172"/>
      <c r="AD1145" s="172"/>
      <c r="AE1145" s="172"/>
      <c r="AF1145" s="172"/>
      <c r="AG1145" s="172"/>
      <c r="AH1145" s="172"/>
      <c r="AI1145" s="172"/>
      <c r="AJ1145" s="172"/>
      <c r="AK1145" s="172"/>
      <c r="AL1145" s="174"/>
      <c r="AM1145" s="172"/>
      <c r="AN1145" s="172"/>
      <c r="AO1145" s="172"/>
      <c r="AP1145" s="172"/>
      <c r="AQ1145" s="172"/>
      <c r="AR1145" s="172"/>
      <c r="AS1145" s="172"/>
      <c r="AT1145" s="172"/>
      <c r="AU1145" s="172"/>
      <c r="AV1145" s="172"/>
      <c r="AW1145" s="172"/>
      <c r="AX1145" s="172"/>
      <c r="AY1145" s="172"/>
      <c r="AZ1145" s="172"/>
      <c r="BA1145" s="172"/>
      <c r="BB1145" s="172"/>
      <c r="BC1145" s="172"/>
      <c r="BD1145" s="172"/>
      <c r="BE1145" s="172"/>
      <c r="BF1145" s="172"/>
      <c r="BG1145" s="172"/>
      <c r="BH1145" s="172"/>
      <c r="BI1145" s="172"/>
      <c r="BJ1145" s="172"/>
      <c r="BK1145" s="172"/>
      <c r="BL1145" s="172"/>
      <c r="BM1145" s="172"/>
      <c r="BN1145" s="172"/>
      <c r="BO1145" s="172"/>
      <c r="BP1145" s="172"/>
      <c r="BQ1145" s="172"/>
      <c r="BR1145" s="172"/>
      <c r="BS1145" s="172"/>
      <c r="BT1145" s="172"/>
      <c r="BU1145" s="172"/>
      <c r="BV1145" s="172"/>
      <c r="BW1145" s="172"/>
      <c r="BX1145" s="172"/>
      <c r="BY1145" s="172"/>
      <c r="BZ1145" s="172"/>
      <c r="CA1145" s="172"/>
      <c r="CB1145" s="172"/>
      <c r="CC1145" s="172"/>
      <c r="CD1145" s="172"/>
      <c r="CE1145" s="172"/>
      <c r="CF1145" s="172"/>
      <c r="CG1145" s="172"/>
      <c r="CH1145" s="172"/>
      <c r="CI1145" s="172"/>
      <c r="CJ1145" s="172"/>
      <c r="CK1145" s="172"/>
      <c r="CL1145" s="172"/>
      <c r="CM1145" s="172"/>
      <c r="CN1145" s="172"/>
      <c r="CO1145" s="172"/>
      <c r="CP1145" s="172"/>
      <c r="CQ1145" s="172"/>
      <c r="CR1145" s="172"/>
      <c r="CS1145" s="172"/>
      <c r="CT1145" s="172"/>
      <c r="CU1145" s="172"/>
      <c r="CV1145" s="172"/>
      <c r="CW1145" s="172"/>
      <c r="CX1145" s="172"/>
      <c r="CY1145" s="172"/>
      <c r="CZ1145" s="172"/>
    </row>
    <row r="1146" spans="1:104" ht="11.25" customHeight="1" x14ac:dyDescent="0.25">
      <c r="A1146" s="172"/>
      <c r="B1146" s="172"/>
      <c r="C1146" s="172"/>
      <c r="D1146" s="172"/>
      <c r="E1146" s="116"/>
      <c r="F1146" s="119"/>
      <c r="G1146" s="117"/>
      <c r="H1146" s="116"/>
      <c r="I1146" s="119"/>
      <c r="J1146" s="172"/>
      <c r="K1146" s="166"/>
      <c r="L1146" s="166"/>
      <c r="M1146" s="166"/>
      <c r="N1146" s="166"/>
      <c r="O1146" s="166"/>
      <c r="P1146" s="166"/>
      <c r="Q1146" s="166"/>
      <c r="R1146" s="166"/>
      <c r="S1146" s="172"/>
      <c r="T1146" s="166"/>
      <c r="U1146" s="166"/>
      <c r="V1146" s="166"/>
      <c r="W1146" s="166"/>
      <c r="X1146" s="166"/>
      <c r="Y1146" s="166"/>
      <c r="Z1146" s="166"/>
      <c r="AA1146" s="166"/>
      <c r="AB1146" s="172"/>
      <c r="AC1146" s="172"/>
      <c r="AD1146" s="172"/>
      <c r="AE1146" s="172"/>
      <c r="AF1146" s="172"/>
      <c r="AG1146" s="172"/>
      <c r="AH1146" s="172"/>
      <c r="AI1146" s="172"/>
      <c r="AJ1146" s="172"/>
      <c r="AK1146" s="172"/>
      <c r="AL1146" s="174"/>
      <c r="AM1146" s="172"/>
      <c r="AN1146" s="172"/>
      <c r="AO1146" s="172"/>
      <c r="AP1146" s="172"/>
      <c r="AQ1146" s="172"/>
      <c r="AR1146" s="172"/>
      <c r="AS1146" s="172"/>
      <c r="AT1146" s="172"/>
      <c r="AU1146" s="172"/>
      <c r="AV1146" s="172"/>
      <c r="AW1146" s="172"/>
      <c r="AX1146" s="172"/>
      <c r="AY1146" s="172"/>
      <c r="AZ1146" s="172"/>
      <c r="BA1146" s="172"/>
      <c r="BB1146" s="172"/>
      <c r="BC1146" s="172"/>
      <c r="BD1146" s="172"/>
      <c r="BE1146" s="172"/>
      <c r="BF1146" s="172"/>
      <c r="BG1146" s="172"/>
      <c r="BH1146" s="172"/>
      <c r="BI1146" s="172"/>
      <c r="BJ1146" s="172"/>
      <c r="BK1146" s="172"/>
      <c r="BL1146" s="172"/>
      <c r="BM1146" s="172"/>
      <c r="BN1146" s="172"/>
      <c r="BO1146" s="172"/>
      <c r="BP1146" s="172"/>
      <c r="BQ1146" s="172"/>
      <c r="BR1146" s="172"/>
      <c r="BS1146" s="172"/>
      <c r="BT1146" s="172"/>
      <c r="BU1146" s="172"/>
      <c r="BV1146" s="172"/>
      <c r="BW1146" s="172"/>
      <c r="BX1146" s="172"/>
      <c r="BY1146" s="172"/>
      <c r="BZ1146" s="172"/>
      <c r="CA1146" s="172"/>
      <c r="CB1146" s="172"/>
      <c r="CC1146" s="172"/>
      <c r="CD1146" s="172"/>
      <c r="CE1146" s="172"/>
      <c r="CF1146" s="172"/>
      <c r="CG1146" s="172"/>
      <c r="CH1146" s="172"/>
      <c r="CI1146" s="172"/>
      <c r="CJ1146" s="172"/>
      <c r="CK1146" s="172"/>
      <c r="CL1146" s="172"/>
      <c r="CM1146" s="172"/>
      <c r="CN1146" s="172"/>
      <c r="CO1146" s="172"/>
      <c r="CP1146" s="172"/>
      <c r="CQ1146" s="172"/>
      <c r="CR1146" s="172"/>
      <c r="CS1146" s="172"/>
      <c r="CT1146" s="172"/>
      <c r="CU1146" s="172"/>
      <c r="CV1146" s="172"/>
      <c r="CW1146" s="172"/>
      <c r="CX1146" s="172"/>
      <c r="CY1146" s="172"/>
      <c r="CZ1146" s="172"/>
    </row>
    <row r="1147" spans="1:104" ht="11.25" customHeight="1" x14ac:dyDescent="0.25">
      <c r="A1147" s="172"/>
      <c r="B1147" s="172"/>
      <c r="C1147" s="172"/>
      <c r="D1147" s="172"/>
      <c r="E1147" s="116"/>
      <c r="F1147" s="119"/>
      <c r="G1147" s="117"/>
      <c r="H1147" s="116"/>
      <c r="I1147" s="119"/>
      <c r="J1147" s="172"/>
      <c r="K1147" s="166"/>
      <c r="L1147" s="166"/>
      <c r="M1147" s="166"/>
      <c r="N1147" s="166"/>
      <c r="O1147" s="166"/>
      <c r="P1147" s="166"/>
      <c r="Q1147" s="166"/>
      <c r="R1147" s="166"/>
      <c r="S1147" s="172"/>
      <c r="T1147" s="166"/>
      <c r="U1147" s="166"/>
      <c r="V1147" s="166"/>
      <c r="W1147" s="166"/>
      <c r="X1147" s="166"/>
      <c r="Y1147" s="166"/>
      <c r="Z1147" s="166"/>
      <c r="AA1147" s="166"/>
      <c r="AB1147" s="172"/>
      <c r="AC1147" s="172"/>
      <c r="AD1147" s="172"/>
      <c r="AE1147" s="172"/>
      <c r="AF1147" s="172"/>
      <c r="AG1147" s="172"/>
      <c r="AH1147" s="172"/>
      <c r="AI1147" s="172"/>
      <c r="AJ1147" s="172"/>
      <c r="AK1147" s="172"/>
      <c r="AL1147" s="174"/>
      <c r="AM1147" s="172"/>
      <c r="AN1147" s="172"/>
      <c r="AO1147" s="172"/>
      <c r="AP1147" s="172"/>
      <c r="AQ1147" s="172"/>
      <c r="AR1147" s="172"/>
      <c r="AS1147" s="172"/>
      <c r="AT1147" s="172"/>
      <c r="AU1147" s="172"/>
      <c r="AV1147" s="172"/>
      <c r="AW1147" s="172"/>
      <c r="AX1147" s="172"/>
      <c r="AY1147" s="172"/>
      <c r="AZ1147" s="172"/>
      <c r="BA1147" s="172"/>
      <c r="BB1147" s="172"/>
      <c r="BC1147" s="172"/>
      <c r="BD1147" s="172"/>
      <c r="BE1147" s="172"/>
      <c r="BF1147" s="172"/>
      <c r="BG1147" s="172"/>
      <c r="BH1147" s="172"/>
      <c r="BI1147" s="172"/>
      <c r="BJ1147" s="172"/>
      <c r="BK1147" s="172"/>
      <c r="BL1147" s="172"/>
      <c r="BM1147" s="172"/>
      <c r="BN1147" s="172"/>
      <c r="BO1147" s="172"/>
      <c r="BP1147" s="172"/>
      <c r="BQ1147" s="172"/>
      <c r="BR1147" s="172"/>
      <c r="BS1147" s="172"/>
      <c r="BT1147" s="172"/>
      <c r="BU1147" s="172"/>
      <c r="BV1147" s="172"/>
      <c r="BW1147" s="172"/>
      <c r="BX1147" s="172"/>
      <c r="BY1147" s="172"/>
      <c r="BZ1147" s="172"/>
      <c r="CA1147" s="172"/>
      <c r="CB1147" s="172"/>
      <c r="CC1147" s="172"/>
      <c r="CD1147" s="172"/>
      <c r="CE1147" s="172"/>
      <c r="CF1147" s="172"/>
      <c r="CG1147" s="172"/>
      <c r="CH1147" s="172"/>
      <c r="CI1147" s="172"/>
      <c r="CJ1147" s="172"/>
      <c r="CK1147" s="172"/>
      <c r="CL1147" s="172"/>
      <c r="CM1147" s="172"/>
      <c r="CN1147" s="172"/>
      <c r="CO1147" s="172"/>
      <c r="CP1147" s="172"/>
      <c r="CQ1147" s="172"/>
      <c r="CR1147" s="172"/>
      <c r="CS1147" s="172"/>
      <c r="CT1147" s="172"/>
      <c r="CU1147" s="172"/>
      <c r="CV1147" s="172"/>
      <c r="CW1147" s="172"/>
      <c r="CX1147" s="172"/>
      <c r="CY1147" s="172"/>
      <c r="CZ1147" s="172"/>
    </row>
    <row r="1148" spans="1:104" ht="11.25" customHeight="1" x14ac:dyDescent="0.25">
      <c r="A1148" s="172"/>
      <c r="B1148" s="172"/>
      <c r="C1148" s="172"/>
      <c r="D1148" s="172"/>
      <c r="E1148" s="116"/>
      <c r="F1148" s="119"/>
      <c r="G1148" s="117"/>
      <c r="H1148" s="116"/>
      <c r="I1148" s="119"/>
      <c r="J1148" s="172"/>
      <c r="K1148" s="166"/>
      <c r="L1148" s="166"/>
      <c r="M1148" s="166"/>
      <c r="N1148" s="166"/>
      <c r="O1148" s="166"/>
      <c r="P1148" s="166"/>
      <c r="Q1148" s="166"/>
      <c r="R1148" s="166"/>
      <c r="S1148" s="172"/>
      <c r="T1148" s="166"/>
      <c r="U1148" s="166"/>
      <c r="V1148" s="166"/>
      <c r="W1148" s="166"/>
      <c r="X1148" s="166"/>
      <c r="Y1148" s="166"/>
      <c r="Z1148" s="166"/>
      <c r="AA1148" s="166"/>
      <c r="AB1148" s="172"/>
      <c r="AC1148" s="172"/>
      <c r="AD1148" s="172"/>
      <c r="AE1148" s="172"/>
      <c r="AF1148" s="172"/>
      <c r="AG1148" s="172"/>
      <c r="AH1148" s="172"/>
      <c r="AI1148" s="172"/>
      <c r="AJ1148" s="172"/>
      <c r="AK1148" s="172"/>
      <c r="AL1148" s="174"/>
      <c r="AM1148" s="172"/>
      <c r="AN1148" s="172"/>
      <c r="AO1148" s="172"/>
      <c r="AP1148" s="172"/>
      <c r="AQ1148" s="172"/>
      <c r="AR1148" s="172"/>
      <c r="AS1148" s="172"/>
      <c r="AT1148" s="172"/>
      <c r="AU1148" s="172"/>
      <c r="AV1148" s="172"/>
      <c r="AW1148" s="172"/>
      <c r="AX1148" s="172"/>
      <c r="AY1148" s="172"/>
      <c r="AZ1148" s="172"/>
      <c r="BA1148" s="172"/>
      <c r="BB1148" s="172"/>
      <c r="BC1148" s="172"/>
      <c r="BD1148" s="172"/>
      <c r="BE1148" s="172"/>
      <c r="BF1148" s="172"/>
      <c r="BG1148" s="172"/>
      <c r="BH1148" s="172"/>
      <c r="BI1148" s="172"/>
      <c r="BJ1148" s="172"/>
      <c r="BK1148" s="172"/>
      <c r="BL1148" s="172"/>
      <c r="BM1148" s="172"/>
      <c r="BN1148" s="172"/>
      <c r="BO1148" s="172"/>
      <c r="BP1148" s="172"/>
      <c r="BQ1148" s="172"/>
      <c r="BR1148" s="172"/>
      <c r="BS1148" s="172"/>
      <c r="BT1148" s="172"/>
      <c r="BU1148" s="172"/>
      <c r="BV1148" s="172"/>
      <c r="BW1148" s="172"/>
      <c r="BX1148" s="172"/>
      <c r="BY1148" s="172"/>
      <c r="BZ1148" s="172"/>
      <c r="CA1148" s="172"/>
      <c r="CB1148" s="172"/>
      <c r="CC1148" s="172"/>
      <c r="CD1148" s="172"/>
      <c r="CE1148" s="172"/>
      <c r="CF1148" s="172"/>
      <c r="CG1148" s="172"/>
      <c r="CH1148" s="172"/>
      <c r="CI1148" s="172"/>
      <c r="CJ1148" s="172"/>
      <c r="CK1148" s="172"/>
      <c r="CL1148" s="172"/>
      <c r="CM1148" s="172"/>
      <c r="CN1148" s="172"/>
      <c r="CO1148" s="172"/>
      <c r="CP1148" s="172"/>
      <c r="CQ1148" s="172"/>
      <c r="CR1148" s="172"/>
      <c r="CS1148" s="172"/>
      <c r="CT1148" s="172"/>
      <c r="CU1148" s="172"/>
      <c r="CV1148" s="172"/>
      <c r="CW1148" s="172"/>
      <c r="CX1148" s="172"/>
      <c r="CY1148" s="172"/>
      <c r="CZ1148" s="172"/>
    </row>
    <row r="1149" spans="1:104" ht="11.25" customHeight="1" x14ac:dyDescent="0.25">
      <c r="A1149" s="172"/>
      <c r="B1149" s="172"/>
      <c r="C1149" s="172"/>
      <c r="D1149" s="172"/>
      <c r="E1149" s="116"/>
      <c r="F1149" s="119"/>
      <c r="G1149" s="117"/>
      <c r="H1149" s="116"/>
      <c r="I1149" s="119"/>
      <c r="J1149" s="172"/>
      <c r="K1149" s="166"/>
      <c r="L1149" s="166"/>
      <c r="M1149" s="166"/>
      <c r="N1149" s="166"/>
      <c r="O1149" s="166"/>
      <c r="P1149" s="166"/>
      <c r="Q1149" s="166"/>
      <c r="R1149" s="166"/>
      <c r="S1149" s="172"/>
      <c r="T1149" s="166"/>
      <c r="U1149" s="166"/>
      <c r="V1149" s="166"/>
      <c r="W1149" s="166"/>
      <c r="X1149" s="166"/>
      <c r="Y1149" s="166"/>
      <c r="Z1149" s="166"/>
      <c r="AA1149" s="166"/>
      <c r="AB1149" s="172"/>
      <c r="AC1149" s="172"/>
      <c r="AD1149" s="172"/>
      <c r="AE1149" s="172"/>
      <c r="AF1149" s="172"/>
      <c r="AG1149" s="172"/>
      <c r="AH1149" s="172"/>
      <c r="AI1149" s="172"/>
      <c r="AJ1149" s="172"/>
      <c r="AK1149" s="172"/>
      <c r="AL1149" s="174"/>
      <c r="AM1149" s="172"/>
      <c r="AN1149" s="172"/>
      <c r="AO1149" s="172"/>
      <c r="AP1149" s="172"/>
      <c r="AQ1149" s="172"/>
      <c r="AR1149" s="172"/>
      <c r="AS1149" s="172"/>
      <c r="AT1149" s="172"/>
      <c r="AU1149" s="172"/>
      <c r="AV1149" s="172"/>
      <c r="AW1149" s="172"/>
      <c r="AX1149" s="172"/>
      <c r="AY1149" s="172"/>
      <c r="AZ1149" s="172"/>
      <c r="BA1149" s="172"/>
      <c r="BB1149" s="172"/>
      <c r="BC1149" s="172"/>
      <c r="BD1149" s="172"/>
      <c r="BE1149" s="172"/>
      <c r="BF1149" s="172"/>
      <c r="BG1149" s="172"/>
      <c r="BH1149" s="172"/>
      <c r="BI1149" s="172"/>
      <c r="BJ1149" s="172"/>
      <c r="BK1149" s="172"/>
      <c r="BL1149" s="172"/>
      <c r="BM1149" s="172"/>
      <c r="BN1149" s="172"/>
      <c r="BO1149" s="172"/>
      <c r="BP1149" s="172"/>
      <c r="BQ1149" s="172"/>
      <c r="BR1149" s="172"/>
      <c r="BS1149" s="172"/>
      <c r="BT1149" s="172"/>
      <c r="BU1149" s="172"/>
      <c r="BV1149" s="172"/>
      <c r="BW1149" s="172"/>
      <c r="BX1149" s="172"/>
      <c r="BY1149" s="172"/>
      <c r="BZ1149" s="172"/>
      <c r="CA1149" s="172"/>
      <c r="CB1149" s="172"/>
      <c r="CC1149" s="172"/>
      <c r="CD1149" s="172"/>
      <c r="CE1149" s="172"/>
      <c r="CF1149" s="172"/>
      <c r="CG1149" s="172"/>
      <c r="CH1149" s="172"/>
      <c r="CI1149" s="172"/>
      <c r="CJ1149" s="172"/>
      <c r="CK1149" s="172"/>
      <c r="CL1149" s="172"/>
      <c r="CM1149" s="172"/>
      <c r="CN1149" s="172"/>
      <c r="CO1149" s="172"/>
      <c r="CP1149" s="172"/>
      <c r="CQ1149" s="172"/>
      <c r="CR1149" s="172"/>
      <c r="CS1149" s="172"/>
      <c r="CT1149" s="172"/>
      <c r="CU1149" s="172"/>
      <c r="CV1149" s="172"/>
      <c r="CW1149" s="172"/>
      <c r="CX1149" s="172"/>
      <c r="CY1149" s="172"/>
      <c r="CZ1149" s="172"/>
    </row>
    <row r="1150" spans="1:104" ht="11.25" customHeight="1" x14ac:dyDescent="0.25">
      <c r="A1150" s="172"/>
      <c r="B1150" s="172"/>
      <c r="C1150" s="172"/>
      <c r="D1150" s="172"/>
      <c r="E1150" s="116"/>
      <c r="F1150" s="119"/>
      <c r="G1150" s="117"/>
      <c r="H1150" s="116"/>
      <c r="I1150" s="119"/>
      <c r="J1150" s="172"/>
      <c r="K1150" s="166"/>
      <c r="L1150" s="166"/>
      <c r="M1150" s="166"/>
      <c r="N1150" s="166"/>
      <c r="O1150" s="166"/>
      <c r="P1150" s="166"/>
      <c r="Q1150" s="166"/>
      <c r="R1150" s="166"/>
      <c r="S1150" s="172"/>
      <c r="T1150" s="166"/>
      <c r="U1150" s="166"/>
      <c r="V1150" s="166"/>
      <c r="W1150" s="166"/>
      <c r="X1150" s="166"/>
      <c r="Y1150" s="166"/>
      <c r="Z1150" s="166"/>
      <c r="AA1150" s="166"/>
      <c r="AB1150" s="172"/>
      <c r="AC1150" s="172"/>
      <c r="AD1150" s="172"/>
      <c r="AE1150" s="172"/>
      <c r="AF1150" s="172"/>
      <c r="AG1150" s="172"/>
      <c r="AH1150" s="172"/>
      <c r="AI1150" s="172"/>
      <c r="AJ1150" s="172"/>
      <c r="AK1150" s="172"/>
      <c r="AL1150" s="174"/>
      <c r="AM1150" s="172"/>
      <c r="AN1150" s="172"/>
      <c r="AO1150" s="172"/>
      <c r="AP1150" s="172"/>
      <c r="AQ1150" s="172"/>
      <c r="AR1150" s="172"/>
      <c r="AS1150" s="172"/>
      <c r="AT1150" s="172"/>
      <c r="AU1150" s="172"/>
      <c r="AV1150" s="172"/>
      <c r="AW1150" s="172"/>
      <c r="AX1150" s="172"/>
      <c r="AY1150" s="172"/>
      <c r="AZ1150" s="172"/>
      <c r="BA1150" s="172"/>
      <c r="BB1150" s="172"/>
      <c r="BC1150" s="172"/>
      <c r="BD1150" s="172"/>
      <c r="BE1150" s="172"/>
      <c r="BF1150" s="172"/>
      <c r="BG1150" s="172"/>
      <c r="BH1150" s="172"/>
      <c r="BI1150" s="172"/>
      <c r="BJ1150" s="172"/>
      <c r="BK1150" s="172"/>
      <c r="BL1150" s="172"/>
      <c r="BM1150" s="172"/>
      <c r="BN1150" s="172"/>
      <c r="BO1150" s="172"/>
      <c r="BP1150" s="172"/>
      <c r="BQ1150" s="172"/>
      <c r="BR1150" s="172"/>
      <c r="BS1150" s="172"/>
      <c r="BT1150" s="172"/>
      <c r="BU1150" s="172"/>
      <c r="BV1150" s="172"/>
      <c r="BW1150" s="172"/>
      <c r="BX1150" s="172"/>
      <c r="BY1150" s="172"/>
      <c r="BZ1150" s="172"/>
      <c r="CA1150" s="172"/>
      <c r="CB1150" s="172"/>
      <c r="CC1150" s="172"/>
      <c r="CD1150" s="172"/>
      <c r="CE1150" s="172"/>
      <c r="CF1150" s="172"/>
      <c r="CG1150" s="172"/>
      <c r="CH1150" s="172"/>
      <c r="CI1150" s="172"/>
      <c r="CJ1150" s="172"/>
      <c r="CK1150" s="172"/>
      <c r="CL1150" s="172"/>
      <c r="CM1150" s="172"/>
      <c r="CN1150" s="172"/>
      <c r="CO1150" s="172"/>
      <c r="CP1150" s="172"/>
      <c r="CQ1150" s="172"/>
      <c r="CR1150" s="172"/>
      <c r="CS1150" s="172"/>
      <c r="CT1150" s="172"/>
      <c r="CU1150" s="172"/>
      <c r="CV1150" s="172"/>
      <c r="CW1150" s="172"/>
      <c r="CX1150" s="172"/>
      <c r="CY1150" s="172"/>
      <c r="CZ1150" s="172"/>
    </row>
    <row r="1151" spans="1:104" ht="11.25" customHeight="1" x14ac:dyDescent="0.25">
      <c r="A1151" s="172"/>
      <c r="B1151" s="172"/>
      <c r="C1151" s="172"/>
      <c r="D1151" s="172"/>
      <c r="E1151" s="116"/>
      <c r="F1151" s="119"/>
      <c r="G1151" s="117"/>
      <c r="H1151" s="116"/>
      <c r="I1151" s="119"/>
      <c r="J1151" s="172"/>
      <c r="K1151" s="166"/>
      <c r="L1151" s="166"/>
      <c r="M1151" s="166"/>
      <c r="N1151" s="166"/>
      <c r="O1151" s="166"/>
      <c r="P1151" s="166"/>
      <c r="Q1151" s="166"/>
      <c r="R1151" s="166"/>
      <c r="S1151" s="172"/>
      <c r="T1151" s="166"/>
      <c r="U1151" s="166"/>
      <c r="V1151" s="166"/>
      <c r="W1151" s="166"/>
      <c r="X1151" s="166"/>
      <c r="Y1151" s="166"/>
      <c r="Z1151" s="166"/>
      <c r="AA1151" s="166"/>
      <c r="AB1151" s="172"/>
      <c r="AC1151" s="172"/>
      <c r="AD1151" s="172"/>
      <c r="AE1151" s="172"/>
      <c r="AF1151" s="172"/>
      <c r="AG1151" s="172"/>
      <c r="AH1151" s="172"/>
      <c r="AI1151" s="172"/>
      <c r="AJ1151" s="172"/>
      <c r="AK1151" s="172"/>
      <c r="AL1151" s="174"/>
      <c r="AM1151" s="172"/>
      <c r="AN1151" s="172"/>
      <c r="AO1151" s="172"/>
      <c r="AP1151" s="172"/>
      <c r="AQ1151" s="172"/>
      <c r="AR1151" s="172"/>
      <c r="AS1151" s="172"/>
      <c r="AT1151" s="172"/>
      <c r="AU1151" s="172"/>
      <c r="AV1151" s="172"/>
      <c r="AW1151" s="172"/>
      <c r="AX1151" s="172"/>
      <c r="AY1151" s="172"/>
      <c r="AZ1151" s="172"/>
      <c r="BA1151" s="172"/>
      <c r="BB1151" s="172"/>
      <c r="BC1151" s="172"/>
      <c r="BD1151" s="172"/>
      <c r="BE1151" s="172"/>
      <c r="BF1151" s="172"/>
      <c r="BG1151" s="172"/>
      <c r="BH1151" s="172"/>
      <c r="BI1151" s="172"/>
      <c r="BJ1151" s="172"/>
      <c r="BK1151" s="172"/>
      <c r="BL1151" s="172"/>
      <c r="BM1151" s="172"/>
      <c r="BN1151" s="172"/>
      <c r="BO1151" s="172"/>
      <c r="BP1151" s="172"/>
      <c r="BQ1151" s="172"/>
      <c r="BR1151" s="172"/>
      <c r="BS1151" s="172"/>
      <c r="BT1151" s="172"/>
      <c r="BU1151" s="172"/>
      <c r="BV1151" s="172"/>
      <c r="BW1151" s="172"/>
      <c r="BX1151" s="172"/>
      <c r="BY1151" s="172"/>
      <c r="BZ1151" s="172"/>
      <c r="CA1151" s="172"/>
      <c r="CB1151" s="172"/>
      <c r="CC1151" s="172"/>
      <c r="CD1151" s="172"/>
      <c r="CE1151" s="172"/>
      <c r="CF1151" s="172"/>
      <c r="CG1151" s="172"/>
      <c r="CH1151" s="172"/>
      <c r="CI1151" s="172"/>
      <c r="CJ1151" s="172"/>
      <c r="CK1151" s="172"/>
      <c r="CL1151" s="172"/>
      <c r="CM1151" s="172"/>
      <c r="CN1151" s="172"/>
      <c r="CO1151" s="172"/>
      <c r="CP1151" s="172"/>
      <c r="CQ1151" s="172"/>
      <c r="CR1151" s="172"/>
      <c r="CS1151" s="172"/>
      <c r="CT1151" s="172"/>
      <c r="CU1151" s="172"/>
      <c r="CV1151" s="172"/>
      <c r="CW1151" s="172"/>
      <c r="CX1151" s="172"/>
      <c r="CY1151" s="172"/>
      <c r="CZ1151" s="172"/>
    </row>
    <row r="1152" spans="1:104" ht="11.25" customHeight="1" x14ac:dyDescent="0.25">
      <c r="A1152" s="172"/>
      <c r="B1152" s="172"/>
      <c r="C1152" s="172"/>
      <c r="D1152" s="172"/>
      <c r="E1152" s="116"/>
      <c r="F1152" s="119"/>
      <c r="G1152" s="117"/>
      <c r="H1152" s="116"/>
      <c r="I1152" s="119"/>
      <c r="J1152" s="172"/>
      <c r="K1152" s="166"/>
      <c r="L1152" s="166"/>
      <c r="M1152" s="166"/>
      <c r="N1152" s="166"/>
      <c r="O1152" s="166"/>
      <c r="P1152" s="166"/>
      <c r="Q1152" s="166"/>
      <c r="R1152" s="166"/>
      <c r="S1152" s="172"/>
      <c r="T1152" s="166"/>
      <c r="U1152" s="166"/>
      <c r="V1152" s="166"/>
      <c r="W1152" s="166"/>
      <c r="X1152" s="166"/>
      <c r="Y1152" s="166"/>
      <c r="Z1152" s="166"/>
      <c r="AA1152" s="166"/>
      <c r="AB1152" s="172"/>
      <c r="AC1152" s="172"/>
      <c r="AD1152" s="172"/>
      <c r="AE1152" s="172"/>
      <c r="AF1152" s="172"/>
      <c r="AG1152" s="172"/>
      <c r="AH1152" s="172"/>
      <c r="AI1152" s="172"/>
      <c r="AJ1152" s="172"/>
      <c r="AK1152" s="172"/>
      <c r="AL1152" s="174"/>
      <c r="AM1152" s="172"/>
      <c r="AN1152" s="172"/>
      <c r="AO1152" s="172"/>
      <c r="AP1152" s="172"/>
      <c r="AQ1152" s="172"/>
      <c r="AR1152" s="172"/>
      <c r="AS1152" s="172"/>
      <c r="AT1152" s="172"/>
      <c r="AU1152" s="172"/>
      <c r="AV1152" s="172"/>
      <c r="AW1152" s="172"/>
      <c r="AX1152" s="172"/>
      <c r="AY1152" s="172"/>
      <c r="AZ1152" s="172"/>
      <c r="BA1152" s="172"/>
      <c r="BB1152" s="172"/>
      <c r="BC1152" s="172"/>
      <c r="BD1152" s="172"/>
      <c r="BE1152" s="172"/>
      <c r="BF1152" s="172"/>
      <c r="BG1152" s="172"/>
      <c r="BH1152" s="172"/>
      <c r="BI1152" s="172"/>
      <c r="BJ1152" s="172"/>
      <c r="BK1152" s="172"/>
      <c r="BL1152" s="172"/>
      <c r="BM1152" s="172"/>
      <c r="BN1152" s="172"/>
      <c r="BO1152" s="172"/>
      <c r="BP1152" s="172"/>
      <c r="BQ1152" s="172"/>
      <c r="BR1152" s="172"/>
      <c r="BS1152" s="172"/>
      <c r="BT1152" s="172"/>
      <c r="BU1152" s="172"/>
      <c r="BV1152" s="172"/>
      <c r="BW1152" s="172"/>
      <c r="BX1152" s="172"/>
      <c r="BY1152" s="172"/>
      <c r="BZ1152" s="172"/>
      <c r="CA1152" s="172"/>
      <c r="CB1152" s="172"/>
      <c r="CC1152" s="172"/>
      <c r="CD1152" s="172"/>
      <c r="CE1152" s="172"/>
      <c r="CF1152" s="172"/>
      <c r="CG1152" s="172"/>
      <c r="CH1152" s="172"/>
      <c r="CI1152" s="172"/>
      <c r="CJ1152" s="172"/>
      <c r="CK1152" s="172"/>
      <c r="CL1152" s="172"/>
      <c r="CM1152" s="172"/>
      <c r="CN1152" s="172"/>
      <c r="CO1152" s="172"/>
      <c r="CP1152" s="172"/>
      <c r="CQ1152" s="172"/>
      <c r="CR1152" s="172"/>
      <c r="CS1152" s="172"/>
      <c r="CT1152" s="172"/>
      <c r="CU1152" s="172"/>
      <c r="CV1152" s="172"/>
      <c r="CW1152" s="172"/>
      <c r="CX1152" s="172"/>
      <c r="CY1152" s="172"/>
      <c r="CZ1152" s="172"/>
    </row>
    <row r="1153" spans="1:104" ht="11.25" customHeight="1" x14ac:dyDescent="0.25">
      <c r="A1153" s="172"/>
      <c r="B1153" s="172"/>
      <c r="C1153" s="172"/>
      <c r="D1153" s="172"/>
      <c r="E1153" s="116"/>
      <c r="F1153" s="119"/>
      <c r="G1153" s="117"/>
      <c r="H1153" s="116"/>
      <c r="I1153" s="119"/>
      <c r="J1153" s="172"/>
      <c r="K1153" s="166"/>
      <c r="L1153" s="166"/>
      <c r="M1153" s="166"/>
      <c r="N1153" s="166"/>
      <c r="O1153" s="166"/>
      <c r="P1153" s="166"/>
      <c r="Q1153" s="166"/>
      <c r="R1153" s="166"/>
      <c r="S1153" s="172"/>
      <c r="T1153" s="166"/>
      <c r="U1153" s="166"/>
      <c r="V1153" s="166"/>
      <c r="W1153" s="166"/>
      <c r="X1153" s="166"/>
      <c r="Y1153" s="166"/>
      <c r="Z1153" s="166"/>
      <c r="AA1153" s="166"/>
      <c r="AB1153" s="172"/>
      <c r="AC1153" s="172"/>
      <c r="AD1153" s="172"/>
      <c r="AE1153" s="172"/>
      <c r="AF1153" s="172"/>
      <c r="AG1153" s="172"/>
      <c r="AH1153" s="172"/>
      <c r="AI1153" s="172"/>
      <c r="AJ1153" s="172"/>
      <c r="AK1153" s="172"/>
      <c r="AL1153" s="174"/>
      <c r="AM1153" s="172"/>
      <c r="AN1153" s="172"/>
      <c r="AO1153" s="172"/>
      <c r="AP1153" s="172"/>
      <c r="AQ1153" s="172"/>
      <c r="AR1153" s="172"/>
      <c r="AS1153" s="172"/>
      <c r="AT1153" s="172"/>
      <c r="AU1153" s="172"/>
      <c r="AV1153" s="172"/>
      <c r="AW1153" s="172"/>
      <c r="AX1153" s="172"/>
      <c r="AY1153" s="172"/>
      <c r="AZ1153" s="172"/>
      <c r="BA1153" s="172"/>
      <c r="BB1153" s="172"/>
      <c r="BC1153" s="172"/>
      <c r="BD1153" s="172"/>
      <c r="BE1153" s="172"/>
      <c r="BF1153" s="172"/>
      <c r="BG1153" s="172"/>
      <c r="BH1153" s="172"/>
      <c r="BI1153" s="172"/>
      <c r="BJ1153" s="172"/>
      <c r="BK1153" s="172"/>
      <c r="BL1153" s="172"/>
      <c r="BM1153" s="172"/>
      <c r="BN1153" s="172"/>
      <c r="BO1153" s="172"/>
      <c r="BP1153" s="172"/>
      <c r="BQ1153" s="172"/>
      <c r="BR1153" s="172"/>
      <c r="BS1153" s="172"/>
      <c r="BT1153" s="172"/>
      <c r="BU1153" s="172"/>
      <c r="BV1153" s="172"/>
      <c r="BW1153" s="172"/>
      <c r="BX1153" s="172"/>
      <c r="BY1153" s="172"/>
      <c r="BZ1153" s="172"/>
      <c r="CA1153" s="172"/>
      <c r="CB1153" s="172"/>
      <c r="CC1153" s="172"/>
      <c r="CD1153" s="172"/>
      <c r="CE1153" s="172"/>
      <c r="CF1153" s="172"/>
      <c r="CG1153" s="172"/>
      <c r="CH1153" s="172"/>
      <c r="CI1153" s="172"/>
      <c r="CJ1153" s="172"/>
      <c r="CK1153" s="172"/>
      <c r="CL1153" s="172"/>
      <c r="CM1153" s="172"/>
      <c r="CN1153" s="172"/>
      <c r="CO1153" s="172"/>
      <c r="CP1153" s="172"/>
      <c r="CQ1153" s="172"/>
      <c r="CR1153" s="172"/>
      <c r="CS1153" s="172"/>
      <c r="CT1153" s="172"/>
      <c r="CU1153" s="172"/>
      <c r="CV1153" s="172"/>
      <c r="CW1153" s="172"/>
      <c r="CX1153" s="172"/>
      <c r="CY1153" s="172"/>
      <c r="CZ1153" s="172"/>
    </row>
    <row r="1154" spans="1:104" ht="11.25" customHeight="1" x14ac:dyDescent="0.25">
      <c r="A1154" s="172"/>
      <c r="B1154" s="172"/>
      <c r="C1154" s="172"/>
      <c r="D1154" s="172"/>
      <c r="E1154" s="116"/>
      <c r="F1154" s="119"/>
      <c r="G1154" s="117"/>
      <c r="H1154" s="116"/>
      <c r="I1154" s="119"/>
      <c r="J1154" s="172"/>
      <c r="K1154" s="166"/>
      <c r="L1154" s="166"/>
      <c r="M1154" s="166"/>
      <c r="N1154" s="166"/>
      <c r="O1154" s="166"/>
      <c r="P1154" s="166"/>
      <c r="Q1154" s="166"/>
      <c r="R1154" s="166"/>
      <c r="S1154" s="172"/>
      <c r="T1154" s="166"/>
      <c r="U1154" s="166"/>
      <c r="V1154" s="166"/>
      <c r="W1154" s="166"/>
      <c r="X1154" s="166"/>
      <c r="Y1154" s="166"/>
      <c r="Z1154" s="166"/>
      <c r="AA1154" s="166"/>
      <c r="AB1154" s="172"/>
      <c r="AC1154" s="172"/>
      <c r="AD1154" s="172"/>
      <c r="AE1154" s="172"/>
      <c r="AF1154" s="172"/>
      <c r="AG1154" s="172"/>
      <c r="AH1154" s="172"/>
      <c r="AI1154" s="172"/>
      <c r="AJ1154" s="172"/>
      <c r="AK1154" s="172"/>
      <c r="AL1154" s="174"/>
      <c r="AM1154" s="172"/>
      <c r="AN1154" s="172"/>
      <c r="AO1154" s="172"/>
      <c r="AP1154" s="172"/>
      <c r="AQ1154" s="172"/>
      <c r="AR1154" s="172"/>
      <c r="AS1154" s="172"/>
      <c r="AT1154" s="172"/>
      <c r="AU1154" s="172"/>
      <c r="AV1154" s="172"/>
      <c r="AW1154" s="172"/>
      <c r="AX1154" s="172"/>
      <c r="AY1154" s="172"/>
      <c r="AZ1154" s="172"/>
      <c r="BA1154" s="172"/>
      <c r="BB1154" s="172"/>
      <c r="BC1154" s="172"/>
      <c r="BD1154" s="172"/>
      <c r="BE1154" s="172"/>
      <c r="BF1154" s="172"/>
      <c r="BG1154" s="172"/>
      <c r="BH1154" s="172"/>
      <c r="BI1154" s="172"/>
      <c r="BJ1154" s="172"/>
      <c r="BK1154" s="172"/>
      <c r="BL1154" s="172"/>
      <c r="BM1154" s="172"/>
      <c r="BN1154" s="172"/>
      <c r="BO1154" s="172"/>
      <c r="BP1154" s="172"/>
      <c r="BQ1154" s="172"/>
      <c r="BR1154" s="172"/>
      <c r="BS1154" s="172"/>
      <c r="BT1154" s="172"/>
      <c r="BU1154" s="172"/>
      <c r="BV1154" s="172"/>
      <c r="BW1154" s="172"/>
      <c r="BX1154" s="172"/>
      <c r="BY1154" s="172"/>
      <c r="BZ1154" s="172"/>
      <c r="CA1154" s="172"/>
      <c r="CB1154" s="172"/>
      <c r="CC1154" s="172"/>
      <c r="CD1154" s="172"/>
      <c r="CE1154" s="172"/>
      <c r="CF1154" s="172"/>
      <c r="CG1154" s="172"/>
      <c r="CH1154" s="172"/>
      <c r="CI1154" s="172"/>
      <c r="CJ1154" s="172"/>
      <c r="CK1154" s="172"/>
      <c r="CL1154" s="172"/>
      <c r="CM1154" s="172"/>
      <c r="CN1154" s="172"/>
      <c r="CO1154" s="172"/>
      <c r="CP1154" s="172"/>
      <c r="CQ1154" s="172"/>
      <c r="CR1154" s="172"/>
      <c r="CS1154" s="172"/>
      <c r="CT1154" s="172"/>
      <c r="CU1154" s="172"/>
      <c r="CV1154" s="172"/>
      <c r="CW1154" s="172"/>
      <c r="CX1154" s="172"/>
      <c r="CY1154" s="172"/>
      <c r="CZ1154" s="172"/>
    </row>
  </sheetData>
  <mergeCells count="5">
    <mergeCell ref="T1:AA1"/>
    <mergeCell ref="B2:C2"/>
    <mergeCell ref="E1:F1"/>
    <mergeCell ref="H1:I1"/>
    <mergeCell ref="K1:R1"/>
  </mergeCells>
  <phoneticPr fontId="13" type="noConversion"/>
  <dataValidations count="2">
    <dataValidation type="list" allowBlank="1" showInputMessage="1" showErrorMessage="1" sqref="C8">
      <formula1>"r,rt,d"</formula1>
    </dataValidation>
    <dataValidation type="list" allowBlank="1" showInputMessage="1" showErrorMessage="1" sqref="C7">
      <formula1>"linear, quadra, bspline, kruger, const, cspline, hspline"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7" tint="0.39997558519241921"/>
  </sheetPr>
  <dimension ref="A1:CZ3978"/>
  <sheetViews>
    <sheetView showGridLines="0" zoomScaleNormal="100" workbookViewId="0">
      <selection activeCell="B2" sqref="B2:C2"/>
    </sheetView>
  </sheetViews>
  <sheetFormatPr defaultColWidth="8" defaultRowHeight="11.25" customHeight="1" x14ac:dyDescent="0.2"/>
  <cols>
    <col min="1" max="1" width="2.7109375" style="187" customWidth="1"/>
    <col min="2" max="2" width="20.42578125" style="187" customWidth="1"/>
    <col min="3" max="3" width="13.85546875" style="187" bestFit="1" customWidth="1"/>
    <col min="4" max="4" width="2.7109375" style="187" customWidth="1"/>
    <col min="5" max="5" width="12" style="187" bestFit="1" customWidth="1"/>
    <col min="6" max="7" width="10" style="187" bestFit="1" customWidth="1"/>
    <col min="8" max="8" width="5.7109375" style="187" customWidth="1"/>
    <col min="9" max="9" width="8" style="187" bestFit="1" customWidth="1"/>
    <col min="10" max="10" width="7.140625" style="187" bestFit="1" customWidth="1"/>
    <col min="11" max="11" width="2.85546875" style="187" customWidth="1"/>
    <col min="12" max="12" width="11.5703125" style="187" customWidth="1"/>
    <col min="13" max="13" width="16.42578125" style="187" bestFit="1" customWidth="1"/>
    <col min="14" max="14" width="2.7109375" style="187" customWidth="1"/>
    <col min="15" max="15" width="4.7109375" style="187" customWidth="1"/>
    <col min="16" max="16" width="18.140625" style="187" customWidth="1"/>
    <col min="17" max="17" width="2.7109375" style="187" customWidth="1"/>
    <col min="18" max="18" width="4.5703125" style="254" customWidth="1"/>
    <col min="19" max="19" width="18.28515625" style="255" bestFit="1" customWidth="1"/>
    <col min="20" max="20" width="3.140625" style="255" customWidth="1"/>
    <col min="21" max="21" width="8" style="187"/>
    <col min="22" max="22" width="12" style="187" bestFit="1" customWidth="1"/>
    <col min="23" max="24" width="10" style="187" bestFit="1" customWidth="1"/>
    <col min="25" max="25" width="5.7109375" style="187" customWidth="1"/>
    <col min="26" max="26" width="8" style="187" bestFit="1" customWidth="1"/>
    <col min="27" max="27" width="7.140625" style="187" bestFit="1" customWidth="1"/>
    <col min="28" max="28" width="2.85546875" style="187" customWidth="1"/>
    <col min="29" max="29" width="11.5703125" style="187" customWidth="1"/>
    <col min="30" max="30" width="16.42578125" style="187" bestFit="1" customWidth="1"/>
    <col min="31" max="31" width="2.7109375" style="187" customWidth="1"/>
    <col min="32" max="32" width="4.7109375" style="187" customWidth="1"/>
    <col min="33" max="33" width="18.140625" style="187" customWidth="1"/>
    <col min="34" max="34" width="2.7109375" style="187" customWidth="1"/>
    <col min="35" max="35" width="5.7109375" style="187" customWidth="1"/>
    <col min="36" max="36" width="18.28515625" style="187" bestFit="1" customWidth="1"/>
    <col min="37" max="16384" width="8" style="187"/>
  </cols>
  <sheetData>
    <row r="1" spans="1:104" ht="12.75" customHeight="1" thickBot="1" x14ac:dyDescent="0.25">
      <c r="A1" s="303"/>
      <c r="B1" s="304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5">
        <f>SUM(M3:INDEX(M3:M77,M78))</f>
        <v>0</v>
      </c>
      <c r="N1" s="303"/>
      <c r="O1" s="303"/>
      <c r="P1" s="303"/>
      <c r="Q1" s="303"/>
      <c r="R1" s="303"/>
      <c r="S1" s="303"/>
      <c r="T1" s="306"/>
      <c r="U1" s="303"/>
      <c r="V1" s="303"/>
      <c r="W1" s="303"/>
      <c r="X1" s="303"/>
      <c r="Y1" s="303"/>
      <c r="Z1" s="303"/>
      <c r="AA1" s="303"/>
      <c r="AB1" s="303"/>
      <c r="AC1" s="303"/>
      <c r="AD1" s="305">
        <f>SUM(AD3:INDEX(AD3:AD77,AD78))</f>
        <v>0</v>
      </c>
      <c r="AE1" s="303"/>
      <c r="AF1" s="303"/>
      <c r="AG1" s="303"/>
      <c r="AH1" s="303"/>
      <c r="AI1" s="303"/>
      <c r="AJ1" s="303"/>
      <c r="AK1" s="303"/>
      <c r="AL1" s="303"/>
      <c r="AM1" s="303"/>
      <c r="AN1" s="303"/>
      <c r="AO1" s="303"/>
      <c r="AP1" s="303"/>
      <c r="AQ1" s="303"/>
      <c r="AR1" s="303"/>
      <c r="AS1" s="303"/>
      <c r="AT1" s="303"/>
      <c r="AU1" s="303"/>
      <c r="AV1" s="303"/>
      <c r="AW1" s="303"/>
      <c r="AX1" s="303"/>
      <c r="AY1" s="303"/>
      <c r="AZ1" s="303"/>
      <c r="BA1" s="303"/>
      <c r="BB1" s="303"/>
      <c r="BC1" s="303"/>
      <c r="BD1" s="303"/>
      <c r="BE1" s="303"/>
      <c r="BF1" s="303"/>
      <c r="BG1" s="303"/>
      <c r="BH1" s="303"/>
      <c r="BI1" s="303"/>
      <c r="BJ1" s="303"/>
      <c r="BK1" s="303"/>
      <c r="BL1" s="303"/>
      <c r="BM1" s="303"/>
      <c r="BN1" s="303"/>
      <c r="BO1" s="303"/>
      <c r="BP1" s="303"/>
      <c r="BQ1" s="303"/>
      <c r="BR1" s="303"/>
      <c r="BS1" s="303"/>
      <c r="BT1" s="303"/>
      <c r="BU1" s="303"/>
      <c r="BV1" s="303"/>
      <c r="BW1" s="303"/>
      <c r="BX1" s="303"/>
      <c r="BY1" s="303"/>
      <c r="BZ1" s="303"/>
      <c r="CA1" s="303"/>
      <c r="CB1" s="303"/>
      <c r="CC1" s="303"/>
      <c r="CD1" s="303"/>
      <c r="CE1" s="303"/>
      <c r="CF1" s="303"/>
      <c r="CG1" s="303"/>
      <c r="CH1" s="303"/>
      <c r="CI1" s="303"/>
      <c r="CJ1" s="303"/>
      <c r="CK1" s="303"/>
      <c r="CL1" s="303"/>
      <c r="CM1" s="303"/>
      <c r="CN1" s="303"/>
      <c r="CO1" s="303"/>
      <c r="CP1" s="303"/>
      <c r="CQ1" s="303"/>
      <c r="CR1" s="303"/>
      <c r="CS1" s="303"/>
      <c r="CT1" s="303"/>
      <c r="CU1" s="303"/>
      <c r="CV1" s="303"/>
      <c r="CW1" s="303"/>
      <c r="CX1" s="303"/>
      <c r="CY1" s="303"/>
      <c r="CZ1" s="303"/>
    </row>
    <row r="2" spans="1:104" ht="13.7" customHeight="1" thickBot="1" x14ac:dyDescent="0.25">
      <c r="A2" s="303"/>
      <c r="B2" s="280" t="s">
        <v>1</v>
      </c>
      <c r="C2" s="281"/>
      <c r="D2" s="303"/>
      <c r="E2" s="56" t="s">
        <v>188</v>
      </c>
      <c r="F2" s="57" t="s">
        <v>202</v>
      </c>
      <c r="G2" s="58" t="s">
        <v>190</v>
      </c>
      <c r="H2" s="303"/>
      <c r="I2" s="303"/>
      <c r="J2" s="83" t="s">
        <v>185</v>
      </c>
      <c r="K2" s="303"/>
      <c r="L2" s="83" t="s">
        <v>0</v>
      </c>
      <c r="M2" s="84" t="b">
        <v>0</v>
      </c>
      <c r="N2" s="303"/>
      <c r="O2" s="303"/>
      <c r="P2" s="303"/>
      <c r="Q2" s="303"/>
      <c r="R2" s="303"/>
      <c r="S2" s="303"/>
      <c r="T2" s="306"/>
      <c r="U2" s="303"/>
      <c r="V2" s="303"/>
      <c r="W2" s="303"/>
      <c r="X2" s="303"/>
      <c r="Y2" s="303"/>
      <c r="Z2" s="303"/>
      <c r="AA2" s="303"/>
      <c r="AB2" s="303"/>
      <c r="AC2" s="83" t="s">
        <v>0</v>
      </c>
      <c r="AD2" s="84" t="b">
        <v>0</v>
      </c>
      <c r="AE2" s="303"/>
      <c r="AF2" s="303"/>
      <c r="AG2" s="303"/>
      <c r="AH2" s="303"/>
      <c r="AI2" s="303"/>
      <c r="AJ2" s="303"/>
      <c r="AK2" s="303"/>
      <c r="AL2" s="303"/>
      <c r="AM2" s="303"/>
      <c r="AN2" s="303"/>
      <c r="AO2" s="303"/>
      <c r="AP2" s="303"/>
      <c r="AQ2" s="303"/>
      <c r="AR2" s="303"/>
      <c r="AS2" s="303"/>
      <c r="AT2" s="303"/>
      <c r="AU2" s="303"/>
      <c r="AV2" s="303"/>
      <c r="AW2" s="303"/>
      <c r="AX2" s="303"/>
      <c r="AY2" s="303"/>
      <c r="AZ2" s="303"/>
      <c r="BA2" s="303"/>
      <c r="BB2" s="303"/>
      <c r="BC2" s="303"/>
      <c r="BD2" s="303"/>
      <c r="BE2" s="303"/>
      <c r="BF2" s="303"/>
      <c r="BG2" s="303"/>
      <c r="BH2" s="303"/>
      <c r="BI2" s="303"/>
      <c r="BJ2" s="303"/>
      <c r="BK2" s="303"/>
      <c r="BL2" s="303"/>
      <c r="BM2" s="303"/>
      <c r="BN2" s="303"/>
      <c r="BO2" s="303"/>
      <c r="BP2" s="303"/>
      <c r="BQ2" s="303"/>
      <c r="BR2" s="303"/>
      <c r="BS2" s="303"/>
      <c r="BT2" s="303"/>
      <c r="BU2" s="303"/>
      <c r="BV2" s="303"/>
      <c r="BW2" s="303"/>
      <c r="BX2" s="303"/>
      <c r="BY2" s="303"/>
      <c r="BZ2" s="303"/>
      <c r="CA2" s="303"/>
      <c r="CB2" s="303"/>
      <c r="CC2" s="303"/>
      <c r="CD2" s="303"/>
      <c r="CE2" s="303"/>
      <c r="CF2" s="303"/>
      <c r="CG2" s="303"/>
      <c r="CH2" s="303"/>
      <c r="CI2" s="303"/>
      <c r="CJ2" s="303"/>
      <c r="CK2" s="303"/>
      <c r="CL2" s="303"/>
      <c r="CM2" s="303"/>
      <c r="CN2" s="303"/>
      <c r="CO2" s="303"/>
      <c r="CP2" s="303"/>
      <c r="CQ2" s="303"/>
      <c r="CR2" s="303"/>
      <c r="CS2" s="303"/>
      <c r="CT2" s="303"/>
      <c r="CU2" s="303"/>
      <c r="CV2" s="303"/>
      <c r="CW2" s="303"/>
      <c r="CX2" s="303"/>
      <c r="CY2" s="303"/>
      <c r="CZ2" s="303"/>
    </row>
    <row r="3" spans="1:104" ht="11.25" customHeight="1" x14ac:dyDescent="0.2">
      <c r="A3" s="303"/>
      <c r="B3" s="189" t="s">
        <v>55</v>
      </c>
      <c r="C3" s="190">
        <f>[0]!today</f>
        <v>42828</v>
      </c>
      <c r="D3" s="303"/>
      <c r="E3" s="233" t="s">
        <v>191</v>
      </c>
      <c r="F3" s="234">
        <v>-0.25952712700000002</v>
      </c>
      <c r="G3" s="235"/>
      <c r="H3" s="232">
        <f t="shared" ref="H3:H18" si="0">IF(LEN(E3)&gt;0,IF(RIGHT(E3,1)="N",0,LEFT(E3,LEN(E3)-1)),"-")</f>
        <v>0</v>
      </c>
      <c r="I3" s="232" t="str">
        <f t="shared" ref="I3:I18" si="1">IF(LEN(E3)&gt;0,IF(H3&gt;0,RIGHT(E3,1),E3),"-")</f>
        <v>sn</v>
      </c>
      <c r="J3" s="192">
        <f>IF(LEN(E3)&gt;0,F3-G3,"-")</f>
        <v>-0.25952712700000002</v>
      </c>
      <c r="K3" s="303"/>
      <c r="L3" s="248" t="str">
        <f t="array" ref="L3:M77">IF(doCalc3,_xll.xlCurveBootstrapper(today,currency,curveName,nUsedDepo,H3:INDEX(depoQuotes,nUsedDepo),nUsedFra,I21:INDEX(fraQuotes,nUsedFra),0,O16:P16,nUsedSwap,I45:INDEX(swapQuotes,nUsedSwap),typeInterp,interpOn,comp,dayCount,IF(LEN(exoDiscCurve)&gt;0,B47:B61,B47:B60),IF(LEN(exoDiscCurve)&gt;0,C47:C61,C47:C60)),"-")</f>
        <v>-</v>
      </c>
      <c r="M3" s="101" t="str">
        <v>-</v>
      </c>
      <c r="N3" s="303"/>
      <c r="O3" s="303"/>
      <c r="P3" s="303"/>
      <c r="Q3" s="303"/>
      <c r="R3" s="303"/>
      <c r="S3" s="303"/>
      <c r="T3" s="306"/>
      <c r="U3" s="303"/>
      <c r="V3" s="303"/>
      <c r="W3" s="303"/>
      <c r="X3" s="303"/>
      <c r="Y3" s="303"/>
      <c r="Z3" s="303"/>
      <c r="AA3" s="303"/>
      <c r="AB3" s="303"/>
      <c r="AC3" s="248" t="str">
        <f t="array" ref="AC3:AD77">IF(doCalc4,_xll.xlCurveBootstrapper(today,currency,C6,nUsedDepo,H3:INDEX(depoQuotes,nUsedDepo),nUsedFra,Z21:INDEX(AA21:AA39,nUsedFra),0,O16:P16,nUsedSwap,Z45:INDEX(AA45:AA86,nUsedSwap),typeInterp,interpOn,comp,dayCount,IF(LEN(exoDiscCurve)&gt;0,B47:B61,B47:B60),IF(LEN(exoDiscCurve)&gt;0,C47:C61,C47:C60)),"-")</f>
        <v>-</v>
      </c>
      <c r="AD3" s="101" t="str">
        <v>-</v>
      </c>
      <c r="AE3" s="303"/>
      <c r="AF3" s="303"/>
      <c r="AG3" s="303"/>
      <c r="AH3" s="303"/>
      <c r="AI3" s="303"/>
      <c r="AJ3" s="303"/>
      <c r="AK3" s="303"/>
      <c r="AL3" s="303"/>
      <c r="AM3" s="303"/>
      <c r="AN3" s="303"/>
      <c r="AO3" s="303"/>
      <c r="AP3" s="303"/>
      <c r="AQ3" s="303"/>
      <c r="AR3" s="303"/>
      <c r="AS3" s="303"/>
      <c r="AT3" s="303"/>
      <c r="AU3" s="303"/>
      <c r="AV3" s="303"/>
      <c r="AW3" s="303"/>
      <c r="AX3" s="303"/>
      <c r="AY3" s="303"/>
      <c r="AZ3" s="303"/>
      <c r="BA3" s="303"/>
      <c r="BB3" s="303"/>
      <c r="BC3" s="303"/>
      <c r="BD3" s="303"/>
      <c r="BE3" s="303"/>
      <c r="BF3" s="303"/>
      <c r="BG3" s="303"/>
      <c r="BH3" s="303"/>
      <c r="BI3" s="303"/>
      <c r="BJ3" s="303"/>
      <c r="BK3" s="303"/>
      <c r="BL3" s="303"/>
      <c r="BM3" s="303"/>
      <c r="BN3" s="303"/>
      <c r="BO3" s="303"/>
      <c r="BP3" s="303"/>
      <c r="BQ3" s="303"/>
      <c r="BR3" s="303"/>
      <c r="BS3" s="303"/>
      <c r="BT3" s="303"/>
      <c r="BU3" s="303"/>
      <c r="BV3" s="303"/>
      <c r="BW3" s="303"/>
      <c r="BX3" s="303"/>
      <c r="BY3" s="303"/>
      <c r="BZ3" s="303"/>
      <c r="CA3" s="303"/>
      <c r="CB3" s="303"/>
      <c r="CC3" s="303"/>
      <c r="CD3" s="303"/>
      <c r="CE3" s="303"/>
      <c r="CF3" s="303"/>
      <c r="CG3" s="303"/>
      <c r="CH3" s="303"/>
      <c r="CI3" s="303"/>
      <c r="CJ3" s="303"/>
      <c r="CK3" s="303"/>
      <c r="CL3" s="303"/>
      <c r="CM3" s="303"/>
      <c r="CN3" s="303"/>
      <c r="CO3" s="303"/>
      <c r="CP3" s="303"/>
      <c r="CQ3" s="303"/>
      <c r="CR3" s="303"/>
      <c r="CS3" s="303"/>
      <c r="CT3" s="303"/>
      <c r="CU3" s="303"/>
      <c r="CV3" s="303"/>
      <c r="CW3" s="303"/>
      <c r="CX3" s="303"/>
      <c r="CY3" s="303"/>
      <c r="CZ3" s="303"/>
    </row>
    <row r="4" spans="1:104" ht="11.25" customHeight="1" x14ac:dyDescent="0.2">
      <c r="A4" s="303"/>
      <c r="B4" s="194" t="s">
        <v>57</v>
      </c>
      <c r="C4" s="195" t="s">
        <v>4</v>
      </c>
      <c r="D4" s="303"/>
      <c r="E4" s="61" t="s">
        <v>192</v>
      </c>
      <c r="F4" s="60">
        <v>-0.25952151400000001</v>
      </c>
      <c r="G4" s="59"/>
      <c r="H4" s="191" t="str">
        <f t="shared" si="0"/>
        <v>1</v>
      </c>
      <c r="I4" s="211" t="str">
        <f t="shared" si="1"/>
        <v>w</v>
      </c>
      <c r="J4" s="196">
        <f t="shared" ref="J4:J18" si="2">IF(LEN(E4)&gt;0,F4-G4,"-")</f>
        <v>-0.25952151400000001</v>
      </c>
      <c r="K4" s="303"/>
      <c r="L4" s="248" t="str">
        <v>-</v>
      </c>
      <c r="M4" s="101" t="str">
        <v>-</v>
      </c>
      <c r="N4" s="303"/>
      <c r="O4" s="303"/>
      <c r="P4" s="303"/>
      <c r="Q4" s="303"/>
      <c r="R4" s="303"/>
      <c r="S4" s="303"/>
      <c r="T4" s="310"/>
      <c r="U4" s="303"/>
      <c r="V4" s="303"/>
      <c r="W4" s="303"/>
      <c r="X4" s="303"/>
      <c r="Y4" s="303"/>
      <c r="Z4" s="303"/>
      <c r="AA4" s="303"/>
      <c r="AB4" s="303"/>
      <c r="AC4" s="248" t="str">
        <v>-</v>
      </c>
      <c r="AD4" s="101" t="str">
        <v>-</v>
      </c>
      <c r="AE4" s="303"/>
      <c r="AF4" s="303"/>
      <c r="AG4" s="303"/>
      <c r="AH4" s="303"/>
      <c r="AI4" s="303"/>
      <c r="AJ4" s="303"/>
      <c r="AK4" s="303"/>
      <c r="AL4" s="303"/>
      <c r="AM4" s="303"/>
      <c r="AN4" s="303"/>
      <c r="AO4" s="303"/>
      <c r="AP4" s="303"/>
      <c r="AQ4" s="303"/>
      <c r="AR4" s="303"/>
      <c r="AS4" s="303"/>
      <c r="AT4" s="303"/>
      <c r="AU4" s="303"/>
      <c r="AV4" s="303"/>
      <c r="AW4" s="303"/>
      <c r="AX4" s="303"/>
      <c r="AY4" s="303"/>
      <c r="AZ4" s="303"/>
      <c r="BA4" s="303"/>
      <c r="BB4" s="303"/>
      <c r="BC4" s="303"/>
      <c r="BD4" s="303"/>
      <c r="BE4" s="303"/>
      <c r="BF4" s="303"/>
      <c r="BG4" s="303"/>
      <c r="BH4" s="303"/>
      <c r="BI4" s="303"/>
      <c r="BJ4" s="303"/>
      <c r="BK4" s="303"/>
      <c r="BL4" s="303"/>
      <c r="BM4" s="303"/>
      <c r="BN4" s="303"/>
      <c r="BO4" s="303"/>
      <c r="BP4" s="303"/>
      <c r="BQ4" s="303"/>
      <c r="BR4" s="303"/>
      <c r="BS4" s="303"/>
      <c r="BT4" s="303"/>
      <c r="BU4" s="303"/>
      <c r="BV4" s="303"/>
      <c r="BW4" s="303"/>
      <c r="BX4" s="303"/>
      <c r="BY4" s="303"/>
      <c r="BZ4" s="303"/>
      <c r="CA4" s="303"/>
      <c r="CB4" s="303"/>
      <c r="CC4" s="303"/>
      <c r="CD4" s="303"/>
      <c r="CE4" s="303"/>
      <c r="CF4" s="303"/>
      <c r="CG4" s="303"/>
      <c r="CH4" s="303"/>
      <c r="CI4" s="303"/>
      <c r="CJ4" s="303"/>
      <c r="CK4" s="303"/>
      <c r="CL4" s="303"/>
      <c r="CM4" s="303"/>
      <c r="CN4" s="303"/>
      <c r="CO4" s="303"/>
      <c r="CP4" s="303"/>
      <c r="CQ4" s="303"/>
      <c r="CR4" s="303"/>
      <c r="CS4" s="303"/>
      <c r="CT4" s="303"/>
      <c r="CU4" s="303"/>
      <c r="CV4" s="303"/>
      <c r="CW4" s="303"/>
      <c r="CX4" s="303"/>
      <c r="CY4" s="303"/>
      <c r="CZ4" s="303"/>
    </row>
    <row r="5" spans="1:104" ht="11.25" customHeight="1" x14ac:dyDescent="0.2">
      <c r="A5" s="303"/>
      <c r="B5" s="207" t="s">
        <v>175</v>
      </c>
      <c r="C5" s="258" t="s">
        <v>204</v>
      </c>
      <c r="D5" s="303"/>
      <c r="E5" s="61" t="s">
        <v>193</v>
      </c>
      <c r="F5" s="60">
        <v>-0.25951496600000001</v>
      </c>
      <c r="G5" s="59"/>
      <c r="H5" s="191" t="str">
        <f t="shared" si="0"/>
        <v>2</v>
      </c>
      <c r="I5" s="191" t="str">
        <f t="shared" si="1"/>
        <v>w</v>
      </c>
      <c r="J5" s="196">
        <f t="shared" si="2"/>
        <v>-0.25951496600000001</v>
      </c>
      <c r="K5" s="303"/>
      <c r="L5" s="248" t="str">
        <v>-</v>
      </c>
      <c r="M5" s="101" t="str">
        <v>-</v>
      </c>
      <c r="N5" s="303"/>
      <c r="O5" s="303"/>
      <c r="P5" s="303"/>
      <c r="Q5" s="303"/>
      <c r="R5" s="303"/>
      <c r="S5" s="303"/>
      <c r="T5" s="310"/>
      <c r="U5" s="303"/>
      <c r="V5" s="303"/>
      <c r="W5" s="303"/>
      <c r="X5" s="303"/>
      <c r="Y5" s="303"/>
      <c r="Z5" s="303"/>
      <c r="AA5" s="303"/>
      <c r="AB5" s="303"/>
      <c r="AC5" s="248" t="str">
        <v>-</v>
      </c>
      <c r="AD5" s="101" t="str">
        <v>-</v>
      </c>
      <c r="AE5" s="303"/>
      <c r="AF5" s="303"/>
      <c r="AG5" s="303"/>
      <c r="AH5" s="303"/>
      <c r="AI5" s="303"/>
      <c r="AJ5" s="303"/>
      <c r="AK5" s="303"/>
      <c r="AL5" s="303"/>
      <c r="AM5" s="303"/>
      <c r="AN5" s="303"/>
      <c r="AO5" s="303"/>
      <c r="AP5" s="303"/>
      <c r="AQ5" s="303"/>
      <c r="AR5" s="303"/>
      <c r="AS5" s="303"/>
      <c r="AT5" s="303"/>
      <c r="AU5" s="303"/>
      <c r="AV5" s="303"/>
      <c r="AW5" s="303"/>
      <c r="AX5" s="303"/>
      <c r="AY5" s="303"/>
      <c r="AZ5" s="303"/>
      <c r="BA5" s="303"/>
      <c r="BB5" s="303"/>
      <c r="BC5" s="303"/>
      <c r="BD5" s="303"/>
      <c r="BE5" s="303"/>
      <c r="BF5" s="303"/>
      <c r="BG5" s="303"/>
      <c r="BH5" s="303"/>
      <c r="BI5" s="303"/>
      <c r="BJ5" s="303"/>
      <c r="BK5" s="303"/>
      <c r="BL5" s="303"/>
      <c r="BM5" s="303"/>
      <c r="BN5" s="303"/>
      <c r="BO5" s="303"/>
      <c r="BP5" s="303"/>
      <c r="BQ5" s="303"/>
      <c r="BR5" s="303"/>
      <c r="BS5" s="303"/>
      <c r="BT5" s="303"/>
      <c r="BU5" s="303"/>
      <c r="BV5" s="303"/>
      <c r="BW5" s="303"/>
      <c r="BX5" s="303"/>
      <c r="BY5" s="303"/>
      <c r="BZ5" s="303"/>
      <c r="CA5" s="303"/>
      <c r="CB5" s="303"/>
      <c r="CC5" s="303"/>
      <c r="CD5" s="303"/>
      <c r="CE5" s="303"/>
      <c r="CF5" s="303"/>
      <c r="CG5" s="303"/>
      <c r="CH5" s="303"/>
      <c r="CI5" s="303"/>
      <c r="CJ5" s="303"/>
      <c r="CK5" s="303"/>
      <c r="CL5" s="303"/>
      <c r="CM5" s="303"/>
      <c r="CN5" s="303"/>
      <c r="CO5" s="303"/>
      <c r="CP5" s="303"/>
      <c r="CQ5" s="303"/>
      <c r="CR5" s="303"/>
      <c r="CS5" s="303"/>
      <c r="CT5" s="303"/>
      <c r="CU5" s="303"/>
      <c r="CV5" s="303"/>
      <c r="CW5" s="303"/>
      <c r="CX5" s="303"/>
      <c r="CY5" s="303"/>
      <c r="CZ5" s="303"/>
    </row>
    <row r="6" spans="1:104" ht="11.25" customHeight="1" x14ac:dyDescent="0.2">
      <c r="A6" s="303"/>
      <c r="B6" s="197" t="s">
        <v>176</v>
      </c>
      <c r="C6" s="198" t="s">
        <v>205</v>
      </c>
      <c r="D6" s="303"/>
      <c r="E6" s="61" t="s">
        <v>194</v>
      </c>
      <c r="F6" s="60">
        <v>-0.25950841800000002</v>
      </c>
      <c r="G6" s="59"/>
      <c r="H6" s="191" t="str">
        <f t="shared" si="0"/>
        <v>3</v>
      </c>
      <c r="I6" s="191" t="str">
        <f t="shared" si="1"/>
        <v>w</v>
      </c>
      <c r="J6" s="196">
        <f t="shared" si="2"/>
        <v>-0.25950841800000002</v>
      </c>
      <c r="K6" s="303"/>
      <c r="L6" s="248" t="str">
        <v>-</v>
      </c>
      <c r="M6" s="101" t="str">
        <v>-</v>
      </c>
      <c r="N6" s="303"/>
      <c r="O6" s="303"/>
      <c r="P6" s="303"/>
      <c r="Q6" s="303"/>
      <c r="R6" s="303"/>
      <c r="S6" s="303"/>
      <c r="T6" s="310"/>
      <c r="U6" s="303"/>
      <c r="V6" s="303"/>
      <c r="W6" s="303"/>
      <c r="X6" s="303"/>
      <c r="Y6" s="303"/>
      <c r="Z6" s="303"/>
      <c r="AA6" s="303"/>
      <c r="AB6" s="303"/>
      <c r="AC6" s="248" t="str">
        <v>-</v>
      </c>
      <c r="AD6" s="101" t="str">
        <v>-</v>
      </c>
      <c r="AE6" s="303"/>
      <c r="AF6" s="303"/>
      <c r="AG6" s="303"/>
      <c r="AH6" s="303"/>
      <c r="AI6" s="303"/>
      <c r="AJ6" s="303"/>
      <c r="AK6" s="303"/>
      <c r="AL6" s="303"/>
      <c r="AM6" s="303"/>
      <c r="AN6" s="303"/>
      <c r="AO6" s="303"/>
      <c r="AP6" s="303"/>
      <c r="AQ6" s="303"/>
      <c r="AR6" s="303"/>
      <c r="AS6" s="303"/>
      <c r="AT6" s="303"/>
      <c r="AU6" s="303"/>
      <c r="AV6" s="303"/>
      <c r="AW6" s="303"/>
      <c r="AX6" s="303"/>
      <c r="AY6" s="303"/>
      <c r="AZ6" s="303"/>
      <c r="BA6" s="303"/>
      <c r="BB6" s="303"/>
      <c r="BC6" s="303"/>
      <c r="BD6" s="303"/>
      <c r="BE6" s="303"/>
      <c r="BF6" s="303"/>
      <c r="BG6" s="303"/>
      <c r="BH6" s="303"/>
      <c r="BI6" s="303"/>
      <c r="BJ6" s="303"/>
      <c r="BK6" s="303"/>
      <c r="BL6" s="303"/>
      <c r="BM6" s="303"/>
      <c r="BN6" s="303"/>
      <c r="BO6" s="303"/>
      <c r="BP6" s="303"/>
      <c r="BQ6" s="303"/>
      <c r="BR6" s="303"/>
      <c r="BS6" s="303"/>
      <c r="BT6" s="303"/>
      <c r="BU6" s="303"/>
      <c r="BV6" s="303"/>
      <c r="BW6" s="303"/>
      <c r="BX6" s="303"/>
      <c r="BY6" s="303"/>
      <c r="BZ6" s="303"/>
      <c r="CA6" s="303"/>
      <c r="CB6" s="303"/>
      <c r="CC6" s="303"/>
      <c r="CD6" s="303"/>
      <c r="CE6" s="303"/>
      <c r="CF6" s="303"/>
      <c r="CG6" s="303"/>
      <c r="CH6" s="303"/>
      <c r="CI6" s="303"/>
      <c r="CJ6" s="303"/>
      <c r="CK6" s="303"/>
      <c r="CL6" s="303"/>
      <c r="CM6" s="303"/>
      <c r="CN6" s="303"/>
      <c r="CO6" s="303"/>
      <c r="CP6" s="303"/>
      <c r="CQ6" s="303"/>
      <c r="CR6" s="303"/>
      <c r="CS6" s="303"/>
      <c r="CT6" s="303"/>
      <c r="CU6" s="303"/>
      <c r="CV6" s="303"/>
      <c r="CW6" s="303"/>
      <c r="CX6" s="303"/>
      <c r="CY6" s="303"/>
      <c r="CZ6" s="303"/>
    </row>
    <row r="7" spans="1:104" ht="11.25" customHeight="1" x14ac:dyDescent="0.2">
      <c r="A7" s="303"/>
      <c r="B7" s="201" t="s">
        <v>58</v>
      </c>
      <c r="C7" s="202" t="s">
        <v>99</v>
      </c>
      <c r="D7" s="303"/>
      <c r="E7" s="61" t="s">
        <v>195</v>
      </c>
      <c r="F7" s="60">
        <v>-0.25950000000000001</v>
      </c>
      <c r="G7" s="59"/>
      <c r="H7" s="191" t="str">
        <f t="shared" si="0"/>
        <v>1</v>
      </c>
      <c r="I7" s="191" t="str">
        <f t="shared" si="1"/>
        <v>m</v>
      </c>
      <c r="J7" s="196">
        <f t="shared" si="2"/>
        <v>-0.25950000000000001</v>
      </c>
      <c r="K7" s="303"/>
      <c r="L7" s="248" t="str">
        <v>-</v>
      </c>
      <c r="M7" s="101" t="str">
        <v>-</v>
      </c>
      <c r="N7" s="303"/>
      <c r="O7" s="303"/>
      <c r="P7" s="303"/>
      <c r="Q7" s="303"/>
      <c r="R7" s="303"/>
      <c r="S7" s="303"/>
      <c r="T7" s="310"/>
      <c r="U7" s="303"/>
      <c r="V7" s="303"/>
      <c r="W7" s="303"/>
      <c r="X7" s="303"/>
      <c r="Y7" s="303"/>
      <c r="Z7" s="303"/>
      <c r="AA7" s="303"/>
      <c r="AB7" s="303"/>
      <c r="AC7" s="248" t="str">
        <v>-</v>
      </c>
      <c r="AD7" s="101" t="str">
        <v>-</v>
      </c>
      <c r="AE7" s="303"/>
      <c r="AF7" s="303"/>
      <c r="AG7" s="303"/>
      <c r="AH7" s="303"/>
      <c r="AI7" s="303"/>
      <c r="AJ7" s="303"/>
      <c r="AK7" s="303"/>
      <c r="AL7" s="303"/>
      <c r="AM7" s="303"/>
      <c r="AN7" s="303"/>
      <c r="AO7" s="303"/>
      <c r="AP7" s="303"/>
      <c r="AQ7" s="303"/>
      <c r="AR7" s="303"/>
      <c r="AS7" s="303"/>
      <c r="AT7" s="303"/>
      <c r="AU7" s="303"/>
      <c r="AV7" s="303"/>
      <c r="AW7" s="303"/>
      <c r="AX7" s="303"/>
      <c r="AY7" s="303"/>
      <c r="AZ7" s="303"/>
      <c r="BA7" s="303"/>
      <c r="BB7" s="303"/>
      <c r="BC7" s="303"/>
      <c r="BD7" s="303"/>
      <c r="BE7" s="303"/>
      <c r="BF7" s="303"/>
      <c r="BG7" s="303"/>
      <c r="BH7" s="303"/>
      <c r="BI7" s="303"/>
      <c r="BJ7" s="303"/>
      <c r="BK7" s="303"/>
      <c r="BL7" s="303"/>
      <c r="BM7" s="303"/>
      <c r="BN7" s="303"/>
      <c r="BO7" s="303"/>
      <c r="BP7" s="303"/>
      <c r="BQ7" s="303"/>
      <c r="BR7" s="303"/>
      <c r="BS7" s="303"/>
      <c r="BT7" s="303"/>
      <c r="BU7" s="303"/>
      <c r="BV7" s="303"/>
      <c r="BW7" s="303"/>
      <c r="BX7" s="303"/>
      <c r="BY7" s="303"/>
      <c r="BZ7" s="303"/>
      <c r="CA7" s="303"/>
      <c r="CB7" s="303"/>
      <c r="CC7" s="303"/>
      <c r="CD7" s="303"/>
      <c r="CE7" s="303"/>
      <c r="CF7" s="303"/>
      <c r="CG7" s="303"/>
      <c r="CH7" s="303"/>
      <c r="CI7" s="303"/>
      <c r="CJ7" s="303"/>
      <c r="CK7" s="303"/>
      <c r="CL7" s="303"/>
      <c r="CM7" s="303"/>
      <c r="CN7" s="303"/>
      <c r="CO7" s="303"/>
      <c r="CP7" s="303"/>
      <c r="CQ7" s="303"/>
      <c r="CR7" s="303"/>
      <c r="CS7" s="303"/>
      <c r="CT7" s="303"/>
      <c r="CU7" s="303"/>
      <c r="CV7" s="303"/>
      <c r="CW7" s="303"/>
      <c r="CX7" s="303"/>
      <c r="CY7" s="303"/>
      <c r="CZ7" s="303"/>
    </row>
    <row r="8" spans="1:104" ht="11.25" customHeight="1" x14ac:dyDescent="0.2">
      <c r="A8" s="303"/>
      <c r="B8" s="205" t="s">
        <v>59</v>
      </c>
      <c r="C8" s="206" t="s">
        <v>52</v>
      </c>
      <c r="D8" s="303"/>
      <c r="E8" s="61" t="s">
        <v>196</v>
      </c>
      <c r="F8" s="60">
        <v>-0.25690000000000002</v>
      </c>
      <c r="G8" s="59"/>
      <c r="H8" s="191" t="str">
        <f t="shared" si="0"/>
        <v>2</v>
      </c>
      <c r="I8" s="191" t="str">
        <f t="shared" si="1"/>
        <v>m</v>
      </c>
      <c r="J8" s="196">
        <f t="shared" si="2"/>
        <v>-0.25690000000000002</v>
      </c>
      <c r="K8" s="303"/>
      <c r="L8" s="248" t="str">
        <v>-</v>
      </c>
      <c r="M8" s="101" t="str">
        <v>-</v>
      </c>
      <c r="N8" s="303"/>
      <c r="O8" s="303"/>
      <c r="P8" s="303"/>
      <c r="Q8" s="303"/>
      <c r="R8" s="303"/>
      <c r="S8" s="303"/>
      <c r="T8" s="310"/>
      <c r="U8" s="303"/>
      <c r="V8" s="303"/>
      <c r="W8" s="303"/>
      <c r="X8" s="303"/>
      <c r="Y8" s="303"/>
      <c r="Z8" s="303"/>
      <c r="AA8" s="303"/>
      <c r="AB8" s="303"/>
      <c r="AC8" s="248" t="str">
        <v>-</v>
      </c>
      <c r="AD8" s="101" t="str">
        <v>-</v>
      </c>
      <c r="AE8" s="303"/>
      <c r="AF8" s="303"/>
      <c r="AG8" s="303"/>
      <c r="AH8" s="303"/>
      <c r="AI8" s="303"/>
      <c r="AJ8" s="303"/>
      <c r="AK8" s="303"/>
      <c r="AL8" s="303"/>
      <c r="AM8" s="303"/>
      <c r="AN8" s="303"/>
      <c r="AO8" s="303"/>
      <c r="AP8" s="303"/>
      <c r="AQ8" s="303"/>
      <c r="AR8" s="303"/>
      <c r="AS8" s="303"/>
      <c r="AT8" s="303"/>
      <c r="AU8" s="303"/>
      <c r="AV8" s="303"/>
      <c r="AW8" s="303"/>
      <c r="AX8" s="303"/>
      <c r="AY8" s="303"/>
      <c r="AZ8" s="303"/>
      <c r="BA8" s="303"/>
      <c r="BB8" s="303"/>
      <c r="BC8" s="303"/>
      <c r="BD8" s="303"/>
      <c r="BE8" s="303"/>
      <c r="BF8" s="303"/>
      <c r="BG8" s="303"/>
      <c r="BH8" s="303"/>
      <c r="BI8" s="303"/>
      <c r="BJ8" s="303"/>
      <c r="BK8" s="303"/>
      <c r="BL8" s="303"/>
      <c r="BM8" s="303"/>
      <c r="BN8" s="303"/>
      <c r="BO8" s="303"/>
      <c r="BP8" s="303"/>
      <c r="BQ8" s="303"/>
      <c r="BR8" s="303"/>
      <c r="BS8" s="303"/>
      <c r="BT8" s="303"/>
      <c r="BU8" s="303"/>
      <c r="BV8" s="303"/>
      <c r="BW8" s="303"/>
      <c r="BX8" s="303"/>
      <c r="BY8" s="303"/>
      <c r="BZ8" s="303"/>
      <c r="CA8" s="303"/>
      <c r="CB8" s="303"/>
      <c r="CC8" s="303"/>
      <c r="CD8" s="303"/>
      <c r="CE8" s="303"/>
      <c r="CF8" s="303"/>
      <c r="CG8" s="303"/>
      <c r="CH8" s="303"/>
      <c r="CI8" s="303"/>
      <c r="CJ8" s="303"/>
      <c r="CK8" s="303"/>
      <c r="CL8" s="303"/>
      <c r="CM8" s="303"/>
      <c r="CN8" s="303"/>
      <c r="CO8" s="303"/>
      <c r="CP8" s="303"/>
      <c r="CQ8" s="303"/>
      <c r="CR8" s="303"/>
      <c r="CS8" s="303"/>
      <c r="CT8" s="303"/>
      <c r="CU8" s="303"/>
      <c r="CV8" s="303"/>
      <c r="CW8" s="303"/>
      <c r="CX8" s="303"/>
      <c r="CY8" s="303"/>
      <c r="CZ8" s="303"/>
    </row>
    <row r="9" spans="1:104" ht="11.25" customHeight="1" x14ac:dyDescent="0.2">
      <c r="A9" s="303"/>
      <c r="B9" s="207" t="s">
        <v>60</v>
      </c>
      <c r="C9" s="208" t="s">
        <v>61</v>
      </c>
      <c r="D9" s="303"/>
      <c r="E9" s="61" t="s">
        <v>197</v>
      </c>
      <c r="F9" s="60">
        <v>-0.25419999999999998</v>
      </c>
      <c r="G9" s="59"/>
      <c r="H9" s="191" t="str">
        <f t="shared" si="0"/>
        <v>3</v>
      </c>
      <c r="I9" s="191" t="str">
        <f t="shared" si="1"/>
        <v>m</v>
      </c>
      <c r="J9" s="196">
        <f t="shared" si="2"/>
        <v>-0.25419999999999998</v>
      </c>
      <c r="K9" s="303"/>
      <c r="L9" s="248" t="str">
        <v>-</v>
      </c>
      <c r="M9" s="101" t="str">
        <v>-</v>
      </c>
      <c r="N9" s="303"/>
      <c r="O9" s="303"/>
      <c r="P9" s="303"/>
      <c r="Q9" s="303"/>
      <c r="R9" s="303"/>
      <c r="S9" s="303"/>
      <c r="T9" s="310"/>
      <c r="U9" s="303"/>
      <c r="V9" s="303"/>
      <c r="W9" s="303"/>
      <c r="X9" s="303"/>
      <c r="Y9" s="303"/>
      <c r="Z9" s="303"/>
      <c r="AA9" s="303"/>
      <c r="AB9" s="303"/>
      <c r="AC9" s="248" t="str">
        <v>-</v>
      </c>
      <c r="AD9" s="101" t="str">
        <v>-</v>
      </c>
      <c r="AE9" s="303"/>
      <c r="AF9" s="303"/>
      <c r="AG9" s="303"/>
      <c r="AH9" s="303"/>
      <c r="AI9" s="303"/>
      <c r="AJ9" s="303"/>
      <c r="AK9" s="303"/>
      <c r="AL9" s="303"/>
      <c r="AM9" s="303"/>
      <c r="AN9" s="303"/>
      <c r="AO9" s="303"/>
      <c r="AP9" s="303"/>
      <c r="AQ9" s="303"/>
      <c r="AR9" s="303"/>
      <c r="AS9" s="303"/>
      <c r="AT9" s="303"/>
      <c r="AU9" s="303"/>
      <c r="AV9" s="303"/>
      <c r="AW9" s="303"/>
      <c r="AX9" s="303"/>
      <c r="AY9" s="303"/>
      <c r="AZ9" s="303"/>
      <c r="BA9" s="303"/>
      <c r="BB9" s="303"/>
      <c r="BC9" s="303"/>
      <c r="BD9" s="303"/>
      <c r="BE9" s="303"/>
      <c r="BF9" s="303"/>
      <c r="BG9" s="303"/>
      <c r="BH9" s="303"/>
      <c r="BI9" s="303"/>
      <c r="BJ9" s="303"/>
      <c r="BK9" s="303"/>
      <c r="BL9" s="303"/>
      <c r="BM9" s="303"/>
      <c r="BN9" s="303"/>
      <c r="BO9" s="303"/>
      <c r="BP9" s="303"/>
      <c r="BQ9" s="303"/>
      <c r="BR9" s="303"/>
      <c r="BS9" s="303"/>
      <c r="BT9" s="303"/>
      <c r="BU9" s="303"/>
      <c r="BV9" s="303"/>
      <c r="BW9" s="303"/>
      <c r="BX9" s="303"/>
      <c r="BY9" s="303"/>
      <c r="BZ9" s="303"/>
      <c r="CA9" s="303"/>
      <c r="CB9" s="303"/>
      <c r="CC9" s="303"/>
      <c r="CD9" s="303"/>
      <c r="CE9" s="303"/>
      <c r="CF9" s="303"/>
      <c r="CG9" s="303"/>
      <c r="CH9" s="303"/>
      <c r="CI9" s="303"/>
      <c r="CJ9" s="303"/>
      <c r="CK9" s="303"/>
      <c r="CL9" s="303"/>
      <c r="CM9" s="303"/>
      <c r="CN9" s="303"/>
      <c r="CO9" s="303"/>
      <c r="CP9" s="303"/>
      <c r="CQ9" s="303"/>
      <c r="CR9" s="303"/>
      <c r="CS9" s="303"/>
      <c r="CT9" s="303"/>
      <c r="CU9" s="303"/>
      <c r="CV9" s="303"/>
      <c r="CW9" s="303"/>
      <c r="CX9" s="303"/>
      <c r="CY9" s="303"/>
      <c r="CZ9" s="303"/>
    </row>
    <row r="10" spans="1:104" ht="11.25" customHeight="1" x14ac:dyDescent="0.2">
      <c r="A10" s="303"/>
      <c r="B10" s="207" t="s">
        <v>62</v>
      </c>
      <c r="C10" s="208" t="s">
        <v>9</v>
      </c>
      <c r="D10" s="303"/>
      <c r="E10" s="61" t="s">
        <v>198</v>
      </c>
      <c r="F10" s="60">
        <v>-0.2515</v>
      </c>
      <c r="G10" s="59"/>
      <c r="H10" s="191" t="str">
        <f t="shared" si="0"/>
        <v>4</v>
      </c>
      <c r="I10" s="191" t="str">
        <f t="shared" si="1"/>
        <v>m</v>
      </c>
      <c r="J10" s="196">
        <f t="shared" si="2"/>
        <v>-0.2515</v>
      </c>
      <c r="K10" s="303"/>
      <c r="L10" s="248" t="str">
        <v>-</v>
      </c>
      <c r="M10" s="101" t="str">
        <v>-</v>
      </c>
      <c r="N10" s="303"/>
      <c r="O10" s="303"/>
      <c r="P10" s="303"/>
      <c r="Q10" s="303"/>
      <c r="R10" s="303"/>
      <c r="S10" s="303"/>
      <c r="T10" s="310"/>
      <c r="U10" s="303"/>
      <c r="V10" s="303"/>
      <c r="W10" s="303"/>
      <c r="X10" s="303"/>
      <c r="Y10" s="303"/>
      <c r="Z10" s="303"/>
      <c r="AA10" s="303"/>
      <c r="AB10" s="303"/>
      <c r="AC10" s="248" t="str">
        <v>-</v>
      </c>
      <c r="AD10" s="101" t="str">
        <v>-</v>
      </c>
      <c r="AE10" s="303"/>
      <c r="AF10" s="303"/>
      <c r="AG10" s="303"/>
      <c r="AH10" s="303"/>
      <c r="AI10" s="303"/>
      <c r="AJ10" s="303"/>
      <c r="AK10" s="303"/>
      <c r="AL10" s="303"/>
      <c r="AM10" s="303"/>
      <c r="AN10" s="303"/>
      <c r="AO10" s="303"/>
      <c r="AP10" s="303"/>
      <c r="AQ10" s="303"/>
      <c r="AR10" s="303"/>
      <c r="AS10" s="303"/>
      <c r="AT10" s="303"/>
      <c r="AU10" s="303"/>
      <c r="AV10" s="303"/>
      <c r="AW10" s="303"/>
      <c r="AX10" s="303"/>
      <c r="AY10" s="303"/>
      <c r="AZ10" s="303"/>
      <c r="BA10" s="303"/>
      <c r="BB10" s="303"/>
      <c r="BC10" s="303"/>
      <c r="BD10" s="303"/>
      <c r="BE10" s="303"/>
      <c r="BF10" s="303"/>
      <c r="BG10" s="303"/>
      <c r="BH10" s="303"/>
      <c r="BI10" s="303"/>
      <c r="BJ10" s="303"/>
      <c r="BK10" s="303"/>
      <c r="BL10" s="303"/>
      <c r="BM10" s="303"/>
      <c r="BN10" s="303"/>
      <c r="BO10" s="303"/>
      <c r="BP10" s="303"/>
      <c r="BQ10" s="303"/>
      <c r="BR10" s="303"/>
      <c r="BS10" s="303"/>
      <c r="BT10" s="303"/>
      <c r="BU10" s="303"/>
      <c r="BV10" s="303"/>
      <c r="BW10" s="303"/>
      <c r="BX10" s="303"/>
      <c r="BY10" s="303"/>
      <c r="BZ10" s="303"/>
      <c r="CA10" s="303"/>
      <c r="CB10" s="303"/>
      <c r="CC10" s="303"/>
      <c r="CD10" s="303"/>
      <c r="CE10" s="303"/>
      <c r="CF10" s="303"/>
      <c r="CG10" s="303"/>
      <c r="CH10" s="303"/>
      <c r="CI10" s="303"/>
      <c r="CJ10" s="303"/>
      <c r="CK10" s="303"/>
      <c r="CL10" s="303"/>
      <c r="CM10" s="303"/>
      <c r="CN10" s="303"/>
      <c r="CO10" s="303"/>
      <c r="CP10" s="303"/>
      <c r="CQ10" s="303"/>
      <c r="CR10" s="303"/>
      <c r="CS10" s="303"/>
      <c r="CT10" s="303"/>
      <c r="CU10" s="303"/>
      <c r="CV10" s="303"/>
      <c r="CW10" s="303"/>
      <c r="CX10" s="303"/>
      <c r="CY10" s="303"/>
      <c r="CZ10" s="303"/>
    </row>
    <row r="11" spans="1:104" ht="11.25" customHeight="1" x14ac:dyDescent="0.2">
      <c r="A11" s="303"/>
      <c r="B11" s="207" t="s">
        <v>63</v>
      </c>
      <c r="C11" s="208">
        <v>5</v>
      </c>
      <c r="D11" s="303"/>
      <c r="E11" s="61" t="s">
        <v>199</v>
      </c>
      <c r="F11" s="60">
        <v>-0.249</v>
      </c>
      <c r="G11" s="59"/>
      <c r="H11" s="191" t="str">
        <f t="shared" si="0"/>
        <v>5</v>
      </c>
      <c r="I11" s="191" t="str">
        <f t="shared" si="1"/>
        <v>m</v>
      </c>
      <c r="J11" s="196">
        <f t="shared" si="2"/>
        <v>-0.249</v>
      </c>
      <c r="K11" s="303"/>
      <c r="L11" s="248" t="str">
        <v>-</v>
      </c>
      <c r="M11" s="101" t="str">
        <v>-</v>
      </c>
      <c r="N11" s="303"/>
      <c r="O11" s="303"/>
      <c r="P11" s="303"/>
      <c r="Q11" s="303"/>
      <c r="R11" s="303"/>
      <c r="S11" s="303"/>
      <c r="T11" s="310"/>
      <c r="U11" s="303"/>
      <c r="V11" s="303"/>
      <c r="W11" s="303"/>
      <c r="X11" s="303"/>
      <c r="Y11" s="303"/>
      <c r="Z11" s="303"/>
      <c r="AA11" s="303"/>
      <c r="AB11" s="303"/>
      <c r="AC11" s="248" t="str">
        <v>-</v>
      </c>
      <c r="AD11" s="101" t="str">
        <v>-</v>
      </c>
      <c r="AE11" s="303"/>
      <c r="AF11" s="303"/>
      <c r="AG11" s="303"/>
      <c r="AH11" s="303"/>
      <c r="AI11" s="303"/>
      <c r="AJ11" s="303"/>
      <c r="AK11" s="303"/>
      <c r="AL11" s="303"/>
      <c r="AM11" s="303"/>
      <c r="AN11" s="303"/>
      <c r="AO11" s="303"/>
      <c r="AP11" s="303"/>
      <c r="AQ11" s="303"/>
      <c r="AR11" s="303"/>
      <c r="AS11" s="303"/>
      <c r="AT11" s="303"/>
      <c r="AU11" s="303"/>
      <c r="AV11" s="303"/>
      <c r="AW11" s="303"/>
      <c r="AX11" s="303"/>
      <c r="AY11" s="303"/>
      <c r="AZ11" s="303"/>
      <c r="BA11" s="303"/>
      <c r="BB11" s="303"/>
      <c r="BC11" s="303"/>
      <c r="BD11" s="303"/>
      <c r="BE11" s="303"/>
      <c r="BF11" s="303"/>
      <c r="BG11" s="303"/>
      <c r="BH11" s="303"/>
      <c r="BI11" s="303"/>
      <c r="BJ11" s="303"/>
      <c r="BK11" s="303"/>
      <c r="BL11" s="303"/>
      <c r="BM11" s="303"/>
      <c r="BN11" s="303"/>
      <c r="BO11" s="303"/>
      <c r="BP11" s="303"/>
      <c r="BQ11" s="303"/>
      <c r="BR11" s="303"/>
      <c r="BS11" s="303"/>
      <c r="BT11" s="303"/>
      <c r="BU11" s="303"/>
      <c r="BV11" s="303"/>
      <c r="BW11" s="303"/>
      <c r="BX11" s="303"/>
      <c r="BY11" s="303"/>
      <c r="BZ11" s="303"/>
      <c r="CA11" s="303"/>
      <c r="CB11" s="303"/>
      <c r="CC11" s="303"/>
      <c r="CD11" s="303"/>
      <c r="CE11" s="303"/>
      <c r="CF11" s="303"/>
      <c r="CG11" s="303"/>
      <c r="CH11" s="303"/>
      <c r="CI11" s="303"/>
      <c r="CJ11" s="303"/>
      <c r="CK11" s="303"/>
      <c r="CL11" s="303"/>
      <c r="CM11" s="303"/>
      <c r="CN11" s="303"/>
      <c r="CO11" s="303"/>
      <c r="CP11" s="303"/>
      <c r="CQ11" s="303"/>
      <c r="CR11" s="303"/>
      <c r="CS11" s="303"/>
      <c r="CT11" s="303"/>
      <c r="CU11" s="303"/>
      <c r="CV11" s="303"/>
      <c r="CW11" s="303"/>
      <c r="CX11" s="303"/>
      <c r="CY11" s="303"/>
      <c r="CZ11" s="303"/>
    </row>
    <row r="12" spans="1:104" ht="11.25" customHeight="1" x14ac:dyDescent="0.2">
      <c r="A12" s="303"/>
      <c r="B12" s="209" t="s">
        <v>67</v>
      </c>
      <c r="C12" s="210" t="s">
        <v>68</v>
      </c>
      <c r="D12" s="303"/>
      <c r="E12" s="61" t="s">
        <v>186</v>
      </c>
      <c r="F12" s="60">
        <v>-0.24560000000000001</v>
      </c>
      <c r="G12" s="59"/>
      <c r="H12" s="191" t="str">
        <f t="shared" si="0"/>
        <v>6</v>
      </c>
      <c r="I12" s="191" t="str">
        <f t="shared" si="1"/>
        <v>m</v>
      </c>
      <c r="J12" s="196">
        <f t="shared" si="2"/>
        <v>-0.24560000000000001</v>
      </c>
      <c r="K12" s="303"/>
      <c r="L12" s="248" t="str">
        <v>-</v>
      </c>
      <c r="M12" s="101" t="str">
        <v>-</v>
      </c>
      <c r="N12" s="303"/>
      <c r="O12" s="303"/>
      <c r="P12" s="303"/>
      <c r="Q12" s="303"/>
      <c r="R12" s="303"/>
      <c r="S12" s="303"/>
      <c r="T12" s="310"/>
      <c r="U12" s="303"/>
      <c r="V12" s="303"/>
      <c r="W12" s="303"/>
      <c r="X12" s="303"/>
      <c r="Y12" s="303"/>
      <c r="Z12" s="303"/>
      <c r="AA12" s="303"/>
      <c r="AB12" s="303"/>
      <c r="AC12" s="248" t="str">
        <v>-</v>
      </c>
      <c r="AD12" s="101" t="str">
        <v>-</v>
      </c>
      <c r="AE12" s="303"/>
      <c r="AF12" s="303"/>
      <c r="AG12" s="303"/>
      <c r="AH12" s="303"/>
      <c r="AI12" s="303"/>
      <c r="AJ12" s="303"/>
      <c r="AK12" s="303"/>
      <c r="AL12" s="303"/>
      <c r="AM12" s="303"/>
      <c r="AN12" s="303"/>
      <c r="AO12" s="303"/>
      <c r="AP12" s="303"/>
      <c r="AQ12" s="303"/>
      <c r="AR12" s="303"/>
      <c r="AS12" s="303"/>
      <c r="AT12" s="303"/>
      <c r="AU12" s="303"/>
      <c r="AV12" s="303"/>
      <c r="AW12" s="303"/>
      <c r="AX12" s="303"/>
      <c r="AY12" s="303"/>
      <c r="AZ12" s="303"/>
      <c r="BA12" s="303"/>
      <c r="BB12" s="303"/>
      <c r="BC12" s="303"/>
      <c r="BD12" s="303"/>
      <c r="BE12" s="303"/>
      <c r="BF12" s="303"/>
      <c r="BG12" s="303"/>
      <c r="BH12" s="303"/>
      <c r="BI12" s="303"/>
      <c r="BJ12" s="303"/>
      <c r="BK12" s="303"/>
      <c r="BL12" s="303"/>
      <c r="BM12" s="303"/>
      <c r="BN12" s="303"/>
      <c r="BO12" s="303"/>
      <c r="BP12" s="303"/>
      <c r="BQ12" s="303"/>
      <c r="BR12" s="303"/>
      <c r="BS12" s="303"/>
      <c r="BT12" s="303"/>
      <c r="BU12" s="303"/>
      <c r="BV12" s="303"/>
      <c r="BW12" s="303"/>
      <c r="BX12" s="303"/>
      <c r="BY12" s="303"/>
      <c r="BZ12" s="303"/>
      <c r="CA12" s="303"/>
      <c r="CB12" s="303"/>
      <c r="CC12" s="303"/>
      <c r="CD12" s="303"/>
      <c r="CE12" s="303"/>
      <c r="CF12" s="303"/>
      <c r="CG12" s="303"/>
      <c r="CH12" s="303"/>
      <c r="CI12" s="303"/>
      <c r="CJ12" s="303"/>
      <c r="CK12" s="303"/>
      <c r="CL12" s="303"/>
      <c r="CM12" s="303"/>
      <c r="CN12" s="303"/>
      <c r="CO12" s="303"/>
      <c r="CP12" s="303"/>
      <c r="CQ12" s="303"/>
      <c r="CR12" s="303"/>
      <c r="CS12" s="303"/>
      <c r="CT12" s="303"/>
      <c r="CU12" s="303"/>
      <c r="CV12" s="303"/>
      <c r="CW12" s="303"/>
      <c r="CX12" s="303"/>
      <c r="CY12" s="303"/>
      <c r="CZ12" s="303"/>
    </row>
    <row r="13" spans="1:104" ht="11.25" customHeight="1" x14ac:dyDescent="0.2">
      <c r="A13" s="303"/>
      <c r="B13" s="209" t="s">
        <v>70</v>
      </c>
      <c r="C13" s="210" t="s">
        <v>56</v>
      </c>
      <c r="D13" s="303"/>
      <c r="E13" s="61"/>
      <c r="F13" s="60"/>
      <c r="G13" s="59"/>
      <c r="H13" s="191" t="str">
        <f t="shared" si="0"/>
        <v>-</v>
      </c>
      <c r="I13" s="211" t="str">
        <f t="shared" si="1"/>
        <v>-</v>
      </c>
      <c r="J13" s="196" t="str">
        <f t="shared" si="2"/>
        <v>-</v>
      </c>
      <c r="K13" s="303"/>
      <c r="L13" s="248" t="str">
        <v>-</v>
      </c>
      <c r="M13" s="101" t="str">
        <v>-</v>
      </c>
      <c r="N13" s="303"/>
      <c r="O13" s="303"/>
      <c r="P13" s="303"/>
      <c r="Q13" s="303"/>
      <c r="R13" s="303"/>
      <c r="S13" s="303"/>
      <c r="T13" s="310"/>
      <c r="U13" s="303"/>
      <c r="V13" s="303"/>
      <c r="W13" s="303"/>
      <c r="X13" s="303"/>
      <c r="Y13" s="303"/>
      <c r="Z13" s="303"/>
      <c r="AA13" s="303"/>
      <c r="AB13" s="303"/>
      <c r="AC13" s="248" t="str">
        <v>-</v>
      </c>
      <c r="AD13" s="101" t="str">
        <v>-</v>
      </c>
      <c r="AE13" s="303"/>
      <c r="AF13" s="303"/>
      <c r="AG13" s="303"/>
      <c r="AH13" s="303"/>
      <c r="AI13" s="303"/>
      <c r="AJ13" s="303"/>
      <c r="AK13" s="303"/>
      <c r="AL13" s="303"/>
      <c r="AM13" s="303"/>
      <c r="AN13" s="303"/>
      <c r="AO13" s="303"/>
      <c r="AP13" s="303"/>
      <c r="AQ13" s="303"/>
      <c r="AR13" s="303"/>
      <c r="AS13" s="303"/>
      <c r="AT13" s="303"/>
      <c r="AU13" s="303"/>
      <c r="AV13" s="303"/>
      <c r="AW13" s="303"/>
      <c r="AX13" s="303"/>
      <c r="AY13" s="303"/>
      <c r="AZ13" s="303"/>
      <c r="BA13" s="303"/>
      <c r="BB13" s="303"/>
      <c r="BC13" s="303"/>
      <c r="BD13" s="303"/>
      <c r="BE13" s="303"/>
      <c r="BF13" s="303"/>
      <c r="BG13" s="303"/>
      <c r="BH13" s="303"/>
      <c r="BI13" s="303"/>
      <c r="BJ13" s="303"/>
      <c r="BK13" s="303"/>
      <c r="BL13" s="303"/>
      <c r="BM13" s="303"/>
      <c r="BN13" s="303"/>
      <c r="BO13" s="303"/>
      <c r="BP13" s="303"/>
      <c r="BQ13" s="303"/>
      <c r="BR13" s="303"/>
      <c r="BS13" s="303"/>
      <c r="BT13" s="303"/>
      <c r="BU13" s="303"/>
      <c r="BV13" s="303"/>
      <c r="BW13" s="303"/>
      <c r="BX13" s="303"/>
      <c r="BY13" s="303"/>
      <c r="BZ13" s="303"/>
      <c r="CA13" s="303"/>
      <c r="CB13" s="303"/>
      <c r="CC13" s="303"/>
      <c r="CD13" s="303"/>
      <c r="CE13" s="303"/>
      <c r="CF13" s="303"/>
      <c r="CG13" s="303"/>
      <c r="CH13" s="303"/>
      <c r="CI13" s="303"/>
      <c r="CJ13" s="303"/>
      <c r="CK13" s="303"/>
      <c r="CL13" s="303"/>
      <c r="CM13" s="303"/>
      <c r="CN13" s="303"/>
      <c r="CO13" s="303"/>
      <c r="CP13" s="303"/>
      <c r="CQ13" s="303"/>
      <c r="CR13" s="303"/>
      <c r="CS13" s="303"/>
      <c r="CT13" s="303"/>
      <c r="CU13" s="303"/>
      <c r="CV13" s="303"/>
      <c r="CW13" s="303"/>
      <c r="CX13" s="303"/>
      <c r="CY13" s="303"/>
      <c r="CZ13" s="303"/>
    </row>
    <row r="14" spans="1:104" ht="11.25" customHeight="1" x14ac:dyDescent="0.2">
      <c r="A14" s="303"/>
      <c r="B14" s="209" t="s">
        <v>72</v>
      </c>
      <c r="C14" s="208" t="s">
        <v>95</v>
      </c>
      <c r="D14" s="303"/>
      <c r="E14" s="61"/>
      <c r="F14" s="60"/>
      <c r="G14" s="59"/>
      <c r="H14" s="191" t="str">
        <f t="shared" si="0"/>
        <v>-</v>
      </c>
      <c r="I14" s="211" t="str">
        <f t="shared" si="1"/>
        <v>-</v>
      </c>
      <c r="J14" s="196" t="str">
        <f t="shared" si="2"/>
        <v>-</v>
      </c>
      <c r="K14" s="303"/>
      <c r="L14" s="248" t="str">
        <v>-</v>
      </c>
      <c r="M14" s="101" t="str">
        <v>-</v>
      </c>
      <c r="N14" s="303"/>
      <c r="O14" s="303"/>
      <c r="P14" s="303"/>
      <c r="Q14" s="303"/>
      <c r="R14" s="303"/>
      <c r="S14" s="303"/>
      <c r="T14" s="310"/>
      <c r="U14" s="303"/>
      <c r="V14" s="303"/>
      <c r="W14" s="303"/>
      <c r="X14" s="303"/>
      <c r="Y14" s="303"/>
      <c r="Z14" s="303"/>
      <c r="AA14" s="303"/>
      <c r="AB14" s="303"/>
      <c r="AC14" s="248" t="str">
        <v>-</v>
      </c>
      <c r="AD14" s="101" t="str">
        <v>-</v>
      </c>
      <c r="AE14" s="303"/>
      <c r="AF14" s="303"/>
      <c r="AG14" s="303"/>
      <c r="AH14" s="303"/>
      <c r="AI14" s="303"/>
      <c r="AJ14" s="303"/>
      <c r="AK14" s="303"/>
      <c r="AL14" s="303"/>
      <c r="AM14" s="303"/>
      <c r="AN14" s="303"/>
      <c r="AO14" s="303"/>
      <c r="AP14" s="303"/>
      <c r="AQ14" s="303"/>
      <c r="AR14" s="303"/>
      <c r="AS14" s="303"/>
      <c r="AT14" s="303"/>
      <c r="AU14" s="303"/>
      <c r="AV14" s="303"/>
      <c r="AW14" s="303"/>
      <c r="AX14" s="303"/>
      <c r="AY14" s="303"/>
      <c r="AZ14" s="303"/>
      <c r="BA14" s="303"/>
      <c r="BB14" s="303"/>
      <c r="BC14" s="303"/>
      <c r="BD14" s="303"/>
      <c r="BE14" s="303"/>
      <c r="BF14" s="303"/>
      <c r="BG14" s="303"/>
      <c r="BH14" s="303"/>
      <c r="BI14" s="303"/>
      <c r="BJ14" s="303"/>
      <c r="BK14" s="303"/>
      <c r="BL14" s="303"/>
      <c r="BM14" s="303"/>
      <c r="BN14" s="303"/>
      <c r="BO14" s="303"/>
      <c r="BP14" s="303"/>
      <c r="BQ14" s="303"/>
      <c r="BR14" s="303"/>
      <c r="BS14" s="303"/>
      <c r="BT14" s="303"/>
      <c r="BU14" s="303"/>
      <c r="BV14" s="303"/>
      <c r="BW14" s="303"/>
      <c r="BX14" s="303"/>
      <c r="BY14" s="303"/>
      <c r="BZ14" s="303"/>
      <c r="CA14" s="303"/>
      <c r="CB14" s="303"/>
      <c r="CC14" s="303"/>
      <c r="CD14" s="303"/>
      <c r="CE14" s="303"/>
      <c r="CF14" s="303"/>
      <c r="CG14" s="303"/>
      <c r="CH14" s="303"/>
      <c r="CI14" s="303"/>
      <c r="CJ14" s="303"/>
      <c r="CK14" s="303"/>
      <c r="CL14" s="303"/>
      <c r="CM14" s="303"/>
      <c r="CN14" s="303"/>
      <c r="CO14" s="303"/>
      <c r="CP14" s="303"/>
      <c r="CQ14" s="303"/>
      <c r="CR14" s="303"/>
      <c r="CS14" s="303"/>
      <c r="CT14" s="303"/>
      <c r="CU14" s="303"/>
      <c r="CV14" s="303"/>
      <c r="CW14" s="303"/>
      <c r="CX14" s="303"/>
      <c r="CY14" s="303"/>
      <c r="CZ14" s="303"/>
    </row>
    <row r="15" spans="1:104" ht="11.25" customHeight="1" x14ac:dyDescent="0.2">
      <c r="A15" s="303"/>
      <c r="B15" s="209" t="s">
        <v>73</v>
      </c>
      <c r="C15" s="210">
        <v>2314</v>
      </c>
      <c r="D15" s="303"/>
      <c r="E15" s="61"/>
      <c r="F15" s="60"/>
      <c r="G15" s="59"/>
      <c r="H15" s="191" t="str">
        <f t="shared" si="0"/>
        <v>-</v>
      </c>
      <c r="I15" s="211" t="str">
        <f t="shared" si="1"/>
        <v>-</v>
      </c>
      <c r="J15" s="196" t="str">
        <f t="shared" si="2"/>
        <v>-</v>
      </c>
      <c r="K15" s="303"/>
      <c r="L15" s="248" t="str">
        <v>-</v>
      </c>
      <c r="M15" s="101" t="str">
        <v>-</v>
      </c>
      <c r="N15" s="303"/>
      <c r="O15" s="303"/>
      <c r="P15" s="303"/>
      <c r="Q15" s="303"/>
      <c r="R15" s="303"/>
      <c r="S15" s="303"/>
      <c r="T15" s="310"/>
      <c r="U15" s="303"/>
      <c r="V15" s="303"/>
      <c r="W15" s="303"/>
      <c r="X15" s="303"/>
      <c r="Y15" s="303"/>
      <c r="Z15" s="303"/>
      <c r="AA15" s="303"/>
      <c r="AB15" s="303"/>
      <c r="AC15" s="248" t="str">
        <v>-</v>
      </c>
      <c r="AD15" s="101" t="str">
        <v>-</v>
      </c>
      <c r="AE15" s="303"/>
      <c r="AF15" s="303"/>
      <c r="AG15" s="303"/>
      <c r="AH15" s="303"/>
      <c r="AI15" s="303"/>
      <c r="AJ15" s="303"/>
      <c r="AK15" s="303"/>
      <c r="AL15" s="303"/>
      <c r="AM15" s="303"/>
      <c r="AN15" s="303"/>
      <c r="AO15" s="303"/>
      <c r="AP15" s="303"/>
      <c r="AQ15" s="303"/>
      <c r="AR15" s="303"/>
      <c r="AS15" s="303"/>
      <c r="AT15" s="303"/>
      <c r="AU15" s="303"/>
      <c r="AV15" s="303"/>
      <c r="AW15" s="303"/>
      <c r="AX15" s="303"/>
      <c r="AY15" s="303"/>
      <c r="AZ15" s="303"/>
      <c r="BA15" s="303"/>
      <c r="BB15" s="303"/>
      <c r="BC15" s="303"/>
      <c r="BD15" s="303"/>
      <c r="BE15" s="303"/>
      <c r="BF15" s="303"/>
      <c r="BG15" s="303"/>
      <c r="BH15" s="303"/>
      <c r="BI15" s="303"/>
      <c r="BJ15" s="303"/>
      <c r="BK15" s="303"/>
      <c r="BL15" s="303"/>
      <c r="BM15" s="303"/>
      <c r="BN15" s="303"/>
      <c r="BO15" s="303"/>
      <c r="BP15" s="303"/>
      <c r="BQ15" s="303"/>
      <c r="BR15" s="303"/>
      <c r="BS15" s="303"/>
      <c r="BT15" s="303"/>
      <c r="BU15" s="303"/>
      <c r="BV15" s="303"/>
      <c r="BW15" s="303"/>
      <c r="BX15" s="303"/>
      <c r="BY15" s="303"/>
      <c r="BZ15" s="303"/>
      <c r="CA15" s="303"/>
      <c r="CB15" s="303"/>
      <c r="CC15" s="303"/>
      <c r="CD15" s="303"/>
      <c r="CE15" s="303"/>
      <c r="CF15" s="303"/>
      <c r="CG15" s="303"/>
      <c r="CH15" s="303"/>
      <c r="CI15" s="303"/>
      <c r="CJ15" s="303"/>
      <c r="CK15" s="303"/>
      <c r="CL15" s="303"/>
      <c r="CM15" s="303"/>
      <c r="CN15" s="303"/>
      <c r="CO15" s="303"/>
      <c r="CP15" s="303"/>
      <c r="CQ15" s="303"/>
      <c r="CR15" s="303"/>
      <c r="CS15" s="303"/>
      <c r="CT15" s="303"/>
      <c r="CU15" s="303"/>
      <c r="CV15" s="303"/>
      <c r="CW15" s="303"/>
      <c r="CX15" s="303"/>
      <c r="CY15" s="303"/>
      <c r="CZ15" s="303"/>
    </row>
    <row r="16" spans="1:104" ht="11.25" customHeight="1" x14ac:dyDescent="0.2">
      <c r="A16" s="303"/>
      <c r="B16" s="209" t="s">
        <v>64</v>
      </c>
      <c r="C16" s="210">
        <v>6</v>
      </c>
      <c r="D16" s="303"/>
      <c r="E16" s="61"/>
      <c r="F16" s="60"/>
      <c r="G16" s="59"/>
      <c r="H16" s="191" t="str">
        <f t="shared" si="0"/>
        <v>-</v>
      </c>
      <c r="I16" s="211" t="str">
        <f t="shared" si="1"/>
        <v>-</v>
      </c>
      <c r="J16" s="196" t="str">
        <f t="shared" si="2"/>
        <v>-</v>
      </c>
      <c r="K16" s="303"/>
      <c r="L16" s="248" t="str">
        <v>-</v>
      </c>
      <c r="M16" s="101" t="str">
        <v>-</v>
      </c>
      <c r="N16" s="303"/>
      <c r="O16" s="303"/>
      <c r="P16" s="303"/>
      <c r="Q16" s="303"/>
      <c r="R16" s="303"/>
      <c r="S16" s="303"/>
      <c r="T16" s="310"/>
      <c r="U16" s="303"/>
      <c r="V16" s="303"/>
      <c r="W16" s="303"/>
      <c r="X16" s="303"/>
      <c r="Y16" s="303"/>
      <c r="Z16" s="303"/>
      <c r="AA16" s="303"/>
      <c r="AB16" s="303"/>
      <c r="AC16" s="248" t="str">
        <v>-</v>
      </c>
      <c r="AD16" s="101" t="str">
        <v>-</v>
      </c>
      <c r="AE16" s="303"/>
      <c r="AF16" s="303"/>
      <c r="AG16" s="303"/>
      <c r="AH16" s="303"/>
      <c r="AI16" s="303"/>
      <c r="AJ16" s="303"/>
      <c r="AK16" s="303"/>
      <c r="AL16" s="303"/>
      <c r="AM16" s="303"/>
      <c r="AN16" s="303"/>
      <c r="AO16" s="303"/>
      <c r="AP16" s="303"/>
      <c r="AQ16" s="303"/>
      <c r="AR16" s="303"/>
      <c r="AS16" s="303"/>
      <c r="AT16" s="303"/>
      <c r="AU16" s="303"/>
      <c r="AV16" s="303"/>
      <c r="AW16" s="303"/>
      <c r="AX16" s="303"/>
      <c r="AY16" s="303"/>
      <c r="AZ16" s="303"/>
      <c r="BA16" s="303"/>
      <c r="BB16" s="303"/>
      <c r="BC16" s="303"/>
      <c r="BD16" s="303"/>
      <c r="BE16" s="303"/>
      <c r="BF16" s="303"/>
      <c r="BG16" s="303"/>
      <c r="BH16" s="303"/>
      <c r="BI16" s="303"/>
      <c r="BJ16" s="303"/>
      <c r="BK16" s="303"/>
      <c r="BL16" s="303"/>
      <c r="BM16" s="303"/>
      <c r="BN16" s="303"/>
      <c r="BO16" s="303"/>
      <c r="BP16" s="303"/>
      <c r="BQ16" s="303"/>
      <c r="BR16" s="303"/>
      <c r="BS16" s="303"/>
      <c r="BT16" s="303"/>
      <c r="BU16" s="303"/>
      <c r="BV16" s="303"/>
      <c r="BW16" s="303"/>
      <c r="BX16" s="303"/>
      <c r="BY16" s="303"/>
      <c r="BZ16" s="303"/>
      <c r="CA16" s="303"/>
      <c r="CB16" s="303"/>
      <c r="CC16" s="303"/>
      <c r="CD16" s="303"/>
      <c r="CE16" s="303"/>
      <c r="CF16" s="303"/>
      <c r="CG16" s="303"/>
      <c r="CH16" s="303"/>
      <c r="CI16" s="303"/>
      <c r="CJ16" s="303"/>
      <c r="CK16" s="303"/>
      <c r="CL16" s="303"/>
      <c r="CM16" s="303"/>
      <c r="CN16" s="303"/>
      <c r="CO16" s="303"/>
      <c r="CP16" s="303"/>
      <c r="CQ16" s="303"/>
      <c r="CR16" s="303"/>
      <c r="CS16" s="303"/>
      <c r="CT16" s="303"/>
      <c r="CU16" s="303"/>
      <c r="CV16" s="303"/>
      <c r="CW16" s="303"/>
      <c r="CX16" s="303"/>
      <c r="CY16" s="303"/>
      <c r="CZ16" s="303"/>
    </row>
    <row r="17" spans="1:104" ht="11.25" customHeight="1" x14ac:dyDescent="0.2">
      <c r="A17" s="303"/>
      <c r="B17" s="209" t="s">
        <v>65</v>
      </c>
      <c r="C17" s="210" t="s">
        <v>74</v>
      </c>
      <c r="D17" s="303"/>
      <c r="E17" s="61"/>
      <c r="F17" s="60"/>
      <c r="G17" s="59"/>
      <c r="H17" s="191" t="str">
        <f t="shared" si="0"/>
        <v>-</v>
      </c>
      <c r="I17" s="211" t="str">
        <f t="shared" si="1"/>
        <v>-</v>
      </c>
      <c r="J17" s="196" t="str">
        <f t="shared" si="2"/>
        <v>-</v>
      </c>
      <c r="K17" s="303"/>
      <c r="L17" s="248" t="str">
        <v>-</v>
      </c>
      <c r="M17" s="101" t="str">
        <v>-</v>
      </c>
      <c r="N17" s="303"/>
      <c r="O17" s="303"/>
      <c r="P17" s="303"/>
      <c r="Q17" s="303"/>
      <c r="R17" s="303"/>
      <c r="S17" s="303"/>
      <c r="T17" s="310"/>
      <c r="U17" s="303"/>
      <c r="V17" s="303"/>
      <c r="W17" s="303"/>
      <c r="X17" s="303"/>
      <c r="Y17" s="303"/>
      <c r="Z17" s="303"/>
      <c r="AA17" s="303"/>
      <c r="AB17" s="303"/>
      <c r="AC17" s="248" t="str">
        <v>-</v>
      </c>
      <c r="AD17" s="101" t="str">
        <v>-</v>
      </c>
      <c r="AE17" s="303"/>
      <c r="AF17" s="303"/>
      <c r="AG17" s="303"/>
      <c r="AH17" s="303"/>
      <c r="AI17" s="303"/>
      <c r="AJ17" s="303"/>
      <c r="AK17" s="303"/>
      <c r="AL17" s="303"/>
      <c r="AM17" s="303"/>
      <c r="AN17" s="303"/>
      <c r="AO17" s="303"/>
      <c r="AP17" s="303"/>
      <c r="AQ17" s="303"/>
      <c r="AR17" s="303"/>
      <c r="AS17" s="303"/>
      <c r="AT17" s="303"/>
      <c r="AU17" s="303"/>
      <c r="AV17" s="303"/>
      <c r="AW17" s="303"/>
      <c r="AX17" s="303"/>
      <c r="AY17" s="303"/>
      <c r="AZ17" s="303"/>
      <c r="BA17" s="303"/>
      <c r="BB17" s="303"/>
      <c r="BC17" s="303"/>
      <c r="BD17" s="303"/>
      <c r="BE17" s="303"/>
      <c r="BF17" s="303"/>
      <c r="BG17" s="303"/>
      <c r="BH17" s="303"/>
      <c r="BI17" s="303"/>
      <c r="BJ17" s="303"/>
      <c r="BK17" s="303"/>
      <c r="BL17" s="303"/>
      <c r="BM17" s="303"/>
      <c r="BN17" s="303"/>
      <c r="BO17" s="303"/>
      <c r="BP17" s="303"/>
      <c r="BQ17" s="303"/>
      <c r="BR17" s="303"/>
      <c r="BS17" s="303"/>
      <c r="BT17" s="303"/>
      <c r="BU17" s="303"/>
      <c r="BV17" s="303"/>
      <c r="BW17" s="303"/>
      <c r="BX17" s="303"/>
      <c r="BY17" s="303"/>
      <c r="BZ17" s="303"/>
      <c r="CA17" s="303"/>
      <c r="CB17" s="303"/>
      <c r="CC17" s="303"/>
      <c r="CD17" s="303"/>
      <c r="CE17" s="303"/>
      <c r="CF17" s="303"/>
      <c r="CG17" s="303"/>
      <c r="CH17" s="303"/>
      <c r="CI17" s="303"/>
      <c r="CJ17" s="303"/>
      <c r="CK17" s="303"/>
      <c r="CL17" s="303"/>
      <c r="CM17" s="303"/>
      <c r="CN17" s="303"/>
      <c r="CO17" s="303"/>
      <c r="CP17" s="303"/>
      <c r="CQ17" s="303"/>
      <c r="CR17" s="303"/>
      <c r="CS17" s="303"/>
      <c r="CT17" s="303"/>
      <c r="CU17" s="303"/>
      <c r="CV17" s="303"/>
      <c r="CW17" s="303"/>
      <c r="CX17" s="303"/>
      <c r="CY17" s="303"/>
      <c r="CZ17" s="303"/>
    </row>
    <row r="18" spans="1:104" ht="11.25" customHeight="1" thickBot="1" x14ac:dyDescent="0.25">
      <c r="A18" s="303"/>
      <c r="B18" s="205" t="s">
        <v>76</v>
      </c>
      <c r="C18" s="212" t="b">
        <v>1</v>
      </c>
      <c r="D18" s="303"/>
      <c r="E18" s="73"/>
      <c r="F18" s="74"/>
      <c r="G18" s="75"/>
      <c r="H18" s="236" t="str">
        <f t="shared" si="0"/>
        <v>-</v>
      </c>
      <c r="I18" s="237" t="str">
        <f t="shared" si="1"/>
        <v>-</v>
      </c>
      <c r="J18" s="238" t="str">
        <f t="shared" si="2"/>
        <v>-</v>
      </c>
      <c r="K18" s="303"/>
      <c r="L18" s="248" t="str">
        <v>-</v>
      </c>
      <c r="M18" s="101" t="str">
        <v>-</v>
      </c>
      <c r="N18" s="303"/>
      <c r="O18" s="303"/>
      <c r="P18" s="303"/>
      <c r="Q18" s="303"/>
      <c r="R18" s="303"/>
      <c r="S18" s="303"/>
      <c r="T18" s="310"/>
      <c r="U18" s="303"/>
      <c r="V18" s="303"/>
      <c r="W18" s="303"/>
      <c r="X18" s="303"/>
      <c r="Y18" s="303"/>
      <c r="Z18" s="303"/>
      <c r="AA18" s="303"/>
      <c r="AB18" s="303"/>
      <c r="AC18" s="248" t="str">
        <v>-</v>
      </c>
      <c r="AD18" s="101" t="str">
        <v>-</v>
      </c>
      <c r="AE18" s="303"/>
      <c r="AF18" s="303"/>
      <c r="AG18" s="303"/>
      <c r="AH18" s="303"/>
      <c r="AI18" s="303"/>
      <c r="AJ18" s="303"/>
      <c r="AK18" s="303"/>
      <c r="AL18" s="303"/>
      <c r="AM18" s="303"/>
      <c r="AN18" s="303"/>
      <c r="AO18" s="303"/>
      <c r="AP18" s="303"/>
      <c r="AQ18" s="303"/>
      <c r="AR18" s="303"/>
      <c r="AS18" s="303"/>
      <c r="AT18" s="303"/>
      <c r="AU18" s="303"/>
      <c r="AV18" s="303"/>
      <c r="AW18" s="303"/>
      <c r="AX18" s="303"/>
      <c r="AY18" s="303"/>
      <c r="AZ18" s="303"/>
      <c r="BA18" s="303"/>
      <c r="BB18" s="303"/>
      <c r="BC18" s="303"/>
      <c r="BD18" s="303"/>
      <c r="BE18" s="303"/>
      <c r="BF18" s="303"/>
      <c r="BG18" s="303"/>
      <c r="BH18" s="303"/>
      <c r="BI18" s="303"/>
      <c r="BJ18" s="303"/>
      <c r="BK18" s="303"/>
      <c r="BL18" s="303"/>
      <c r="BM18" s="303"/>
      <c r="BN18" s="303"/>
      <c r="BO18" s="303"/>
      <c r="BP18" s="303"/>
      <c r="BQ18" s="303"/>
      <c r="BR18" s="303"/>
      <c r="BS18" s="303"/>
      <c r="BT18" s="303"/>
      <c r="BU18" s="303"/>
      <c r="BV18" s="303"/>
      <c r="BW18" s="303"/>
      <c r="BX18" s="303"/>
      <c r="BY18" s="303"/>
      <c r="BZ18" s="303"/>
      <c r="CA18" s="303"/>
      <c r="CB18" s="303"/>
      <c r="CC18" s="303"/>
      <c r="CD18" s="303"/>
      <c r="CE18" s="303"/>
      <c r="CF18" s="303"/>
      <c r="CG18" s="303"/>
      <c r="CH18" s="303"/>
      <c r="CI18" s="303"/>
      <c r="CJ18" s="303"/>
      <c r="CK18" s="303"/>
      <c r="CL18" s="303"/>
      <c r="CM18" s="303"/>
      <c r="CN18" s="303"/>
      <c r="CO18" s="303"/>
      <c r="CP18" s="303"/>
      <c r="CQ18" s="303"/>
      <c r="CR18" s="303"/>
      <c r="CS18" s="303"/>
      <c r="CT18" s="303"/>
      <c r="CU18" s="303"/>
      <c r="CV18" s="303"/>
      <c r="CW18" s="303"/>
      <c r="CX18" s="303"/>
      <c r="CY18" s="303"/>
      <c r="CZ18" s="303"/>
    </row>
    <row r="19" spans="1:104" ht="11.25" customHeight="1" thickBot="1" x14ac:dyDescent="0.25">
      <c r="A19" s="303"/>
      <c r="B19" s="207" t="s">
        <v>77</v>
      </c>
      <c r="C19" s="208" t="s">
        <v>78</v>
      </c>
      <c r="D19" s="303"/>
      <c r="E19" s="303"/>
      <c r="F19" s="303"/>
      <c r="G19" s="303"/>
      <c r="H19" s="303"/>
      <c r="I19" s="303"/>
      <c r="J19" s="303"/>
      <c r="K19" s="303"/>
      <c r="L19" s="248" t="str">
        <v>-</v>
      </c>
      <c r="M19" s="101" t="str">
        <v>-</v>
      </c>
      <c r="N19" s="303"/>
      <c r="O19" s="303"/>
      <c r="P19" s="244" t="s">
        <v>161</v>
      </c>
      <c r="Q19" s="303"/>
      <c r="R19" s="303"/>
      <c r="S19" s="244" t="s">
        <v>161</v>
      </c>
      <c r="T19" s="310"/>
      <c r="U19" s="303"/>
      <c r="V19" s="303"/>
      <c r="W19" s="303"/>
      <c r="X19" s="303"/>
      <c r="Y19" s="303"/>
      <c r="Z19" s="303"/>
      <c r="AA19" s="303"/>
      <c r="AB19" s="303"/>
      <c r="AC19" s="248" t="str">
        <v>-</v>
      </c>
      <c r="AD19" s="101" t="str">
        <v>-</v>
      </c>
      <c r="AE19" s="303"/>
      <c r="AF19" s="303"/>
      <c r="AG19" s="244" t="s">
        <v>161</v>
      </c>
      <c r="AH19" s="303"/>
      <c r="AI19" s="303"/>
      <c r="AJ19" s="244" t="s">
        <v>161</v>
      </c>
      <c r="AK19" s="303"/>
      <c r="AL19" s="303"/>
      <c r="AM19" s="303"/>
      <c r="AN19" s="303"/>
      <c r="AO19" s="303"/>
      <c r="AP19" s="303"/>
      <c r="AQ19" s="303"/>
      <c r="AR19" s="303"/>
      <c r="AS19" s="303"/>
      <c r="AT19" s="303"/>
      <c r="AU19" s="303"/>
      <c r="AV19" s="303"/>
      <c r="AW19" s="303"/>
      <c r="AX19" s="303"/>
      <c r="AY19" s="303"/>
      <c r="AZ19" s="303"/>
      <c r="BA19" s="303"/>
      <c r="BB19" s="303"/>
      <c r="BC19" s="303"/>
      <c r="BD19" s="303"/>
      <c r="BE19" s="303"/>
      <c r="BF19" s="303"/>
      <c r="BG19" s="303"/>
      <c r="BH19" s="303"/>
      <c r="BI19" s="303"/>
      <c r="BJ19" s="303"/>
      <c r="BK19" s="303"/>
      <c r="BL19" s="303"/>
      <c r="BM19" s="303"/>
      <c r="BN19" s="303"/>
      <c r="BO19" s="303"/>
      <c r="BP19" s="303"/>
      <c r="BQ19" s="303"/>
      <c r="BR19" s="303"/>
      <c r="BS19" s="303"/>
      <c r="BT19" s="303"/>
      <c r="BU19" s="303"/>
      <c r="BV19" s="303"/>
      <c r="BW19" s="303"/>
      <c r="BX19" s="303"/>
      <c r="BY19" s="303"/>
      <c r="BZ19" s="303"/>
      <c r="CA19" s="303"/>
      <c r="CB19" s="303"/>
      <c r="CC19" s="303"/>
      <c r="CD19" s="303"/>
      <c r="CE19" s="303"/>
      <c r="CF19" s="303"/>
      <c r="CG19" s="303"/>
      <c r="CH19" s="303"/>
      <c r="CI19" s="303"/>
      <c r="CJ19" s="303"/>
      <c r="CK19" s="303"/>
      <c r="CL19" s="303"/>
      <c r="CM19" s="303"/>
      <c r="CN19" s="303"/>
      <c r="CO19" s="303"/>
      <c r="CP19" s="303"/>
      <c r="CQ19" s="303"/>
      <c r="CR19" s="303"/>
      <c r="CS19" s="303"/>
      <c r="CT19" s="303"/>
      <c r="CU19" s="303"/>
      <c r="CV19" s="303"/>
      <c r="CW19" s="303"/>
      <c r="CX19" s="303"/>
      <c r="CY19" s="303"/>
      <c r="CZ19" s="303"/>
    </row>
    <row r="20" spans="1:104" ht="11.25" customHeight="1" thickBot="1" x14ac:dyDescent="0.25">
      <c r="A20" s="303"/>
      <c r="B20" s="213" t="s">
        <v>66</v>
      </c>
      <c r="C20" s="214">
        <v>2</v>
      </c>
      <c r="D20" s="303"/>
      <c r="E20" s="56" t="s">
        <v>200</v>
      </c>
      <c r="F20" s="57" t="s">
        <v>202</v>
      </c>
      <c r="G20" s="58" t="s">
        <v>190</v>
      </c>
      <c r="H20" s="303"/>
      <c r="I20" s="303"/>
      <c r="J20" s="83" t="s">
        <v>185</v>
      </c>
      <c r="K20" s="303"/>
      <c r="L20" s="248" t="str">
        <v>-</v>
      </c>
      <c r="M20" s="101" t="str">
        <v>-</v>
      </c>
      <c r="N20" s="303"/>
      <c r="O20" s="303"/>
      <c r="P20" s="265" t="s">
        <v>203</v>
      </c>
      <c r="Q20" s="303"/>
      <c r="R20" s="303"/>
      <c r="S20" s="164" t="s">
        <v>164</v>
      </c>
      <c r="T20" s="310"/>
      <c r="U20" s="303"/>
      <c r="V20" s="56" t="s">
        <v>200</v>
      </c>
      <c r="W20" s="57" t="s">
        <v>202</v>
      </c>
      <c r="X20" s="58" t="s">
        <v>190</v>
      </c>
      <c r="Y20" s="303"/>
      <c r="Z20" s="303"/>
      <c r="AA20" s="83" t="s">
        <v>185</v>
      </c>
      <c r="AB20" s="303"/>
      <c r="AC20" s="248" t="str">
        <v>-</v>
      </c>
      <c r="AD20" s="101" t="str">
        <v>-</v>
      </c>
      <c r="AE20" s="303"/>
      <c r="AF20" s="303"/>
      <c r="AG20" s="265" t="s">
        <v>203</v>
      </c>
      <c r="AH20" s="303"/>
      <c r="AI20" s="303"/>
      <c r="AJ20" s="164" t="s">
        <v>164</v>
      </c>
      <c r="AK20" s="303"/>
      <c r="AL20" s="303"/>
      <c r="AM20" s="303"/>
      <c r="AN20" s="303"/>
      <c r="AO20" s="303"/>
      <c r="AP20" s="303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3"/>
      <c r="BC20" s="303"/>
      <c r="BD20" s="303"/>
      <c r="BE20" s="303"/>
      <c r="BF20" s="303"/>
      <c r="BG20" s="303"/>
      <c r="BH20" s="303"/>
      <c r="BI20" s="303"/>
      <c r="BJ20" s="303"/>
      <c r="BK20" s="303"/>
      <c r="BL20" s="303"/>
      <c r="BM20" s="303"/>
      <c r="BN20" s="303"/>
      <c r="BO20" s="303"/>
      <c r="BP20" s="303"/>
      <c r="BQ20" s="303"/>
      <c r="BR20" s="303"/>
      <c r="BS20" s="303"/>
      <c r="BT20" s="303"/>
      <c r="BU20" s="303"/>
      <c r="BV20" s="303"/>
      <c r="BW20" s="303"/>
      <c r="BX20" s="303"/>
      <c r="BY20" s="303"/>
      <c r="BZ20" s="303"/>
      <c r="CA20" s="303"/>
      <c r="CB20" s="303"/>
      <c r="CC20" s="303"/>
      <c r="CD20" s="303"/>
      <c r="CE20" s="303"/>
      <c r="CF20" s="303"/>
      <c r="CG20" s="303"/>
      <c r="CH20" s="303"/>
      <c r="CI20" s="303"/>
      <c r="CJ20" s="303"/>
      <c r="CK20" s="303"/>
      <c r="CL20" s="303"/>
      <c r="CM20" s="303"/>
      <c r="CN20" s="303"/>
      <c r="CO20" s="303"/>
      <c r="CP20" s="303"/>
      <c r="CQ20" s="303"/>
      <c r="CR20" s="303"/>
      <c r="CS20" s="303"/>
      <c r="CT20" s="303"/>
      <c r="CU20" s="303"/>
      <c r="CV20" s="303"/>
      <c r="CW20" s="303"/>
      <c r="CX20" s="303"/>
      <c r="CY20" s="303"/>
      <c r="CZ20" s="303"/>
    </row>
    <row r="21" spans="1:104" ht="11.25" customHeight="1" x14ac:dyDescent="0.2">
      <c r="A21" s="303"/>
      <c r="B21" s="307"/>
      <c r="C21" s="303"/>
      <c r="D21" s="303">
        <v>7</v>
      </c>
      <c r="E21" s="239">
        <v>42860</v>
      </c>
      <c r="F21" s="234">
        <v>-0.23799999999999999</v>
      </c>
      <c r="G21" s="235">
        <f>P21/100</f>
        <v>5.8238636363636381E-4</v>
      </c>
      <c r="H21" s="303"/>
      <c r="I21" s="219">
        <f t="shared" ref="I21:I39" si="3">E21</f>
        <v>42860</v>
      </c>
      <c r="J21" s="192">
        <f>IF(LEN(E21)&gt;0,F21-G21,"-")</f>
        <v>-0.23858238636363635</v>
      </c>
      <c r="K21" s="303"/>
      <c r="L21" s="248" t="str">
        <v>-</v>
      </c>
      <c r="M21" s="101" t="str">
        <v>-</v>
      </c>
      <c r="N21" s="303"/>
      <c r="O21" s="262">
        <f>D21/12</f>
        <v>0.58333333333333337</v>
      </c>
      <c r="P21" s="143">
        <f>_xll.qlInterpolationInterpolate($R$40,O21,TRUE,ManualTrigger)</f>
        <v>5.8238636363636381E-2</v>
      </c>
      <c r="Q21" s="303"/>
      <c r="R21" s="245">
        <v>0.5</v>
      </c>
      <c r="S21" s="71">
        <v>0</v>
      </c>
      <c r="T21" s="310"/>
      <c r="U21" s="303">
        <v>7</v>
      </c>
      <c r="V21" s="239">
        <v>42860</v>
      </c>
      <c r="W21" s="234">
        <v>-0.23799999999999999</v>
      </c>
      <c r="X21" s="235">
        <f>AG21/100</f>
        <v>-1.2384259259259271E-4</v>
      </c>
      <c r="Y21" s="303"/>
      <c r="Z21" s="219">
        <f>V21</f>
        <v>42860</v>
      </c>
      <c r="AA21" s="192">
        <f>IF(LEN(V21)&gt;0,W21-X21,"-")</f>
        <v>-0.23787615740740739</v>
      </c>
      <c r="AB21" s="303"/>
      <c r="AC21" s="248" t="str">
        <v>-</v>
      </c>
      <c r="AD21" s="101" t="str">
        <v>-</v>
      </c>
      <c r="AE21" s="303"/>
      <c r="AF21" s="262">
        <f>U21/12</f>
        <v>0.58333333333333337</v>
      </c>
      <c r="AG21" s="143">
        <f>_xll.qlInterpolationInterpolate($AI$40,AF21,TRUE,ManualTrigger)</f>
        <v>-1.238425925925927E-2</v>
      </c>
      <c r="AH21" s="303"/>
      <c r="AI21" s="245">
        <v>0.5</v>
      </c>
      <c r="AJ21" s="71">
        <v>0</v>
      </c>
      <c r="AK21" s="303"/>
      <c r="AL21" s="303"/>
      <c r="AM21" s="303"/>
      <c r="AN21" s="303"/>
      <c r="AO21" s="303"/>
      <c r="AP21" s="303"/>
      <c r="AQ21" s="303"/>
      <c r="AR21" s="303"/>
      <c r="AS21" s="303"/>
      <c r="AT21" s="303"/>
      <c r="AU21" s="303"/>
      <c r="AV21" s="303"/>
      <c r="AW21" s="303"/>
      <c r="AX21" s="303"/>
      <c r="AY21" s="303"/>
      <c r="AZ21" s="303"/>
      <c r="BA21" s="303"/>
      <c r="BB21" s="303"/>
      <c r="BC21" s="303"/>
      <c r="BD21" s="303"/>
      <c r="BE21" s="303"/>
      <c r="BF21" s="303"/>
      <c r="BG21" s="303"/>
      <c r="BH21" s="303"/>
      <c r="BI21" s="303"/>
      <c r="BJ21" s="303"/>
      <c r="BK21" s="303"/>
      <c r="BL21" s="303"/>
      <c r="BM21" s="303"/>
      <c r="BN21" s="303"/>
      <c r="BO21" s="303"/>
      <c r="BP21" s="303"/>
      <c r="BQ21" s="303"/>
      <c r="BR21" s="303"/>
      <c r="BS21" s="303"/>
      <c r="BT21" s="303"/>
      <c r="BU21" s="303"/>
      <c r="BV21" s="303"/>
      <c r="BW21" s="303"/>
      <c r="BX21" s="303"/>
      <c r="BY21" s="303"/>
      <c r="BZ21" s="303"/>
      <c r="CA21" s="303"/>
      <c r="CB21" s="303"/>
      <c r="CC21" s="303"/>
      <c r="CD21" s="303"/>
      <c r="CE21" s="303"/>
      <c r="CF21" s="303"/>
      <c r="CG21" s="303"/>
      <c r="CH21" s="303"/>
      <c r="CI21" s="303"/>
      <c r="CJ21" s="303"/>
      <c r="CK21" s="303"/>
      <c r="CL21" s="303"/>
      <c r="CM21" s="303"/>
      <c r="CN21" s="303"/>
      <c r="CO21" s="303"/>
      <c r="CP21" s="303"/>
      <c r="CQ21" s="303"/>
      <c r="CR21" s="303"/>
      <c r="CS21" s="303"/>
      <c r="CT21" s="303"/>
      <c r="CU21" s="303"/>
      <c r="CV21" s="303"/>
      <c r="CW21" s="303"/>
      <c r="CX21" s="303"/>
      <c r="CY21" s="303"/>
      <c r="CZ21" s="303"/>
    </row>
    <row r="22" spans="1:104" ht="11.25" customHeight="1" x14ac:dyDescent="0.2">
      <c r="A22" s="303"/>
      <c r="B22" s="307"/>
      <c r="C22" s="303"/>
      <c r="D22" s="303">
        <v>8</v>
      </c>
      <c r="E22" s="228">
        <v>42891</v>
      </c>
      <c r="F22" s="60">
        <v>-0.23100000000000001</v>
      </c>
      <c r="G22" s="59">
        <f t="shared" ref="G22:G39" si="4">P22/100</f>
        <v>1.1363636363636361E-3</v>
      </c>
      <c r="H22" s="303"/>
      <c r="I22" s="222">
        <f t="shared" si="3"/>
        <v>42891</v>
      </c>
      <c r="J22" s="196">
        <f t="shared" ref="J22:J39" si="5">IF(LEN(E22)&gt;0,F22-G22,"-")</f>
        <v>-0.23213636363636364</v>
      </c>
      <c r="K22" s="303"/>
      <c r="L22" s="248" t="str">
        <v>-</v>
      </c>
      <c r="M22" s="101" t="str">
        <v>-</v>
      </c>
      <c r="N22" s="303"/>
      <c r="O22" s="263">
        <f t="shared" ref="O22:O39" si="6">D22/12</f>
        <v>0.66666666666666663</v>
      </c>
      <c r="P22" s="91">
        <f>_xll.qlInterpolationInterpolate($R$40,O22,TRUE,ManualTrigger)</f>
        <v>0.1136363636363636</v>
      </c>
      <c r="Q22" s="303"/>
      <c r="R22" s="246">
        <v>1</v>
      </c>
      <c r="S22" s="71">
        <v>0.25</v>
      </c>
      <c r="T22" s="310"/>
      <c r="U22" s="303">
        <v>8</v>
      </c>
      <c r="V22" s="228">
        <v>42891</v>
      </c>
      <c r="W22" s="60">
        <v>-0.23100000000000001</v>
      </c>
      <c r="X22" s="59">
        <f t="shared" ref="X22:X39" si="7">AG22/100</f>
        <v>-2.4074074074074075E-4</v>
      </c>
      <c r="Y22" s="303"/>
      <c r="Z22" s="222">
        <f t="shared" ref="Z22:Z39" si="8">V22</f>
        <v>42891</v>
      </c>
      <c r="AA22" s="196">
        <f t="shared" ref="AA22:AA39" si="9">IF(LEN(V22)&gt;0,W22-X22,"-")</f>
        <v>-0.23075925925925928</v>
      </c>
      <c r="AB22" s="303"/>
      <c r="AC22" s="248" t="str">
        <v>-</v>
      </c>
      <c r="AD22" s="101" t="str">
        <v>-</v>
      </c>
      <c r="AE22" s="303"/>
      <c r="AF22" s="263">
        <f t="shared" ref="AF22:AF39" si="10">U22/12</f>
        <v>0.66666666666666663</v>
      </c>
      <c r="AG22" s="91">
        <f>_xll.qlInterpolationInterpolate($AI$40,AF22,TRUE,ManualTrigger)</f>
        <v>-2.4074074074074074E-2</v>
      </c>
      <c r="AH22" s="303"/>
      <c r="AI22" s="246">
        <v>1</v>
      </c>
      <c r="AJ22" s="71">
        <v>-5.0000000000000017E-2</v>
      </c>
      <c r="AK22" s="303"/>
      <c r="AL22" s="303"/>
      <c r="AM22" s="303"/>
      <c r="AN22" s="303"/>
      <c r="AO22" s="303"/>
      <c r="AP22" s="303"/>
      <c r="AQ22" s="303"/>
      <c r="AR22" s="303"/>
      <c r="AS22" s="303"/>
      <c r="AT22" s="303"/>
      <c r="AU22" s="303"/>
      <c r="AV22" s="303"/>
      <c r="AW22" s="303"/>
      <c r="AX22" s="303"/>
      <c r="AY22" s="303"/>
      <c r="AZ22" s="303"/>
      <c r="BA22" s="303"/>
      <c r="BB22" s="303"/>
      <c r="BC22" s="303"/>
      <c r="BD22" s="303"/>
      <c r="BE22" s="303"/>
      <c r="BF22" s="303"/>
      <c r="BG22" s="303"/>
      <c r="BH22" s="303"/>
      <c r="BI22" s="303"/>
      <c r="BJ22" s="303"/>
      <c r="BK22" s="303"/>
      <c r="BL22" s="303"/>
      <c r="BM22" s="303"/>
      <c r="BN22" s="303"/>
      <c r="BO22" s="303"/>
      <c r="BP22" s="303"/>
      <c r="BQ22" s="303"/>
      <c r="BR22" s="303"/>
      <c r="BS22" s="303"/>
      <c r="BT22" s="303"/>
      <c r="BU22" s="303"/>
      <c r="BV22" s="303"/>
      <c r="BW22" s="303"/>
      <c r="BX22" s="303"/>
      <c r="BY22" s="303"/>
      <c r="BZ22" s="303"/>
      <c r="CA22" s="303"/>
      <c r="CB22" s="303"/>
      <c r="CC22" s="303"/>
      <c r="CD22" s="303"/>
      <c r="CE22" s="303"/>
      <c r="CF22" s="303"/>
      <c r="CG22" s="303"/>
      <c r="CH22" s="303"/>
      <c r="CI22" s="303"/>
      <c r="CJ22" s="303"/>
      <c r="CK22" s="303"/>
      <c r="CL22" s="303"/>
      <c r="CM22" s="303"/>
      <c r="CN22" s="303"/>
      <c r="CO22" s="303"/>
      <c r="CP22" s="303"/>
      <c r="CQ22" s="303"/>
      <c r="CR22" s="303"/>
      <c r="CS22" s="303"/>
      <c r="CT22" s="303"/>
      <c r="CU22" s="303"/>
      <c r="CV22" s="303"/>
      <c r="CW22" s="303"/>
      <c r="CX22" s="303"/>
      <c r="CY22" s="303"/>
      <c r="CZ22" s="303"/>
    </row>
    <row r="23" spans="1:104" ht="11.25" customHeight="1" x14ac:dyDescent="0.2">
      <c r="A23" s="303"/>
      <c r="B23" s="307"/>
      <c r="C23" s="303"/>
      <c r="D23" s="303">
        <v>9</v>
      </c>
      <c r="E23" s="228">
        <v>42921</v>
      </c>
      <c r="F23" s="60">
        <v>-0.223</v>
      </c>
      <c r="G23" s="59">
        <f t="shared" si="4"/>
        <v>1.6335227272727272E-3</v>
      </c>
      <c r="H23" s="303"/>
      <c r="I23" s="222">
        <f t="shared" si="3"/>
        <v>42921</v>
      </c>
      <c r="J23" s="196">
        <f t="shared" si="5"/>
        <v>-0.22463352272727274</v>
      </c>
      <c r="K23" s="303"/>
      <c r="L23" s="248" t="str">
        <v>-</v>
      </c>
      <c r="M23" s="101" t="str">
        <v>-</v>
      </c>
      <c r="N23" s="303"/>
      <c r="O23" s="263">
        <f t="shared" si="6"/>
        <v>0.75</v>
      </c>
      <c r="P23" s="91">
        <f>_xll.qlInterpolationInterpolate($R$40,O23,TRUE,ManualTrigger)</f>
        <v>0.16335227272727271</v>
      </c>
      <c r="Q23" s="303"/>
      <c r="R23" s="246">
        <v>2</v>
      </c>
      <c r="S23" s="71">
        <v>0.30000000000000004</v>
      </c>
      <c r="T23" s="310"/>
      <c r="U23" s="303">
        <v>9</v>
      </c>
      <c r="V23" s="228">
        <v>42921</v>
      </c>
      <c r="W23" s="60">
        <v>-0.223</v>
      </c>
      <c r="X23" s="59">
        <f t="shared" si="7"/>
        <v>-3.4375000000000009E-4</v>
      </c>
      <c r="Y23" s="303"/>
      <c r="Z23" s="222">
        <f t="shared" si="8"/>
        <v>42921</v>
      </c>
      <c r="AA23" s="196">
        <f t="shared" si="9"/>
        <v>-0.22265625</v>
      </c>
      <c r="AB23" s="303"/>
      <c r="AC23" s="248" t="str">
        <v>-</v>
      </c>
      <c r="AD23" s="101" t="str">
        <v>-</v>
      </c>
      <c r="AE23" s="303"/>
      <c r="AF23" s="263">
        <f t="shared" si="10"/>
        <v>0.75</v>
      </c>
      <c r="AG23" s="91">
        <f>_xll.qlInterpolationInterpolate($AI$40,AF23,TRUE,ManualTrigger)</f>
        <v>-3.437500000000001E-2</v>
      </c>
      <c r="AH23" s="303"/>
      <c r="AI23" s="246">
        <v>2</v>
      </c>
      <c r="AJ23" s="71">
        <v>-5.0000000000000017E-2</v>
      </c>
      <c r="AK23" s="303"/>
      <c r="AL23" s="303"/>
      <c r="AM23" s="303"/>
      <c r="AN23" s="303"/>
      <c r="AO23" s="303"/>
      <c r="AP23" s="303"/>
      <c r="AQ23" s="303"/>
      <c r="AR23" s="303"/>
      <c r="AS23" s="303"/>
      <c r="AT23" s="303"/>
      <c r="AU23" s="303"/>
      <c r="AV23" s="303"/>
      <c r="AW23" s="303"/>
      <c r="AX23" s="303"/>
      <c r="AY23" s="303"/>
      <c r="AZ23" s="303"/>
      <c r="BA23" s="303"/>
      <c r="BB23" s="303"/>
      <c r="BC23" s="303"/>
      <c r="BD23" s="303"/>
      <c r="BE23" s="303"/>
      <c r="BF23" s="303"/>
      <c r="BG23" s="303"/>
      <c r="BH23" s="303"/>
      <c r="BI23" s="303"/>
      <c r="BJ23" s="303"/>
      <c r="BK23" s="303"/>
      <c r="BL23" s="303"/>
      <c r="BM23" s="303"/>
      <c r="BN23" s="303"/>
      <c r="BO23" s="303"/>
      <c r="BP23" s="303"/>
      <c r="BQ23" s="303"/>
      <c r="BR23" s="303"/>
      <c r="BS23" s="303"/>
      <c r="BT23" s="303"/>
      <c r="BU23" s="303"/>
      <c r="BV23" s="303"/>
      <c r="BW23" s="303"/>
      <c r="BX23" s="303"/>
      <c r="BY23" s="303"/>
      <c r="BZ23" s="303"/>
      <c r="CA23" s="303"/>
      <c r="CB23" s="303"/>
      <c r="CC23" s="303"/>
      <c r="CD23" s="303"/>
      <c r="CE23" s="303"/>
      <c r="CF23" s="303"/>
      <c r="CG23" s="303"/>
      <c r="CH23" s="303"/>
      <c r="CI23" s="303"/>
      <c r="CJ23" s="303"/>
      <c r="CK23" s="303"/>
      <c r="CL23" s="303"/>
      <c r="CM23" s="303"/>
      <c r="CN23" s="303"/>
      <c r="CO23" s="303"/>
      <c r="CP23" s="303"/>
      <c r="CQ23" s="303"/>
      <c r="CR23" s="303"/>
      <c r="CS23" s="303"/>
      <c r="CT23" s="303"/>
      <c r="CU23" s="303"/>
      <c r="CV23" s="303"/>
      <c r="CW23" s="303"/>
      <c r="CX23" s="303"/>
      <c r="CY23" s="303"/>
      <c r="CZ23" s="303"/>
    </row>
    <row r="24" spans="1:104" ht="11.25" customHeight="1" x14ac:dyDescent="0.2">
      <c r="A24" s="303"/>
      <c r="B24" s="307"/>
      <c r="C24" s="303"/>
      <c r="D24" s="303">
        <v>10</v>
      </c>
      <c r="E24" s="228">
        <v>42954</v>
      </c>
      <c r="F24" s="60">
        <v>-0.21299999999999999</v>
      </c>
      <c r="G24" s="59">
        <f t="shared" si="4"/>
        <v>2.0454545454545452E-3</v>
      </c>
      <c r="H24" s="303"/>
      <c r="I24" s="222">
        <f t="shared" si="3"/>
        <v>42954</v>
      </c>
      <c r="J24" s="196">
        <f t="shared" si="5"/>
        <v>-0.21504545454545454</v>
      </c>
      <c r="K24" s="303"/>
      <c r="L24" s="248" t="str">
        <v>-</v>
      </c>
      <c r="M24" s="101" t="str">
        <v>-</v>
      </c>
      <c r="N24" s="303"/>
      <c r="O24" s="263">
        <f t="shared" si="6"/>
        <v>0.83333333333333337</v>
      </c>
      <c r="P24" s="91">
        <f>_xll.qlInterpolationInterpolate($R$40,O24,TRUE,ManualTrigger)</f>
        <v>0.20454545454545453</v>
      </c>
      <c r="Q24" s="303"/>
      <c r="R24" s="246">
        <v>3</v>
      </c>
      <c r="S24" s="91">
        <v>0.5</v>
      </c>
      <c r="T24" s="310"/>
      <c r="U24" s="303">
        <v>10</v>
      </c>
      <c r="V24" s="228">
        <v>42954</v>
      </c>
      <c r="W24" s="60">
        <v>-0.21299999999999999</v>
      </c>
      <c r="X24" s="59">
        <f t="shared" si="7"/>
        <v>-4.2592592592592611E-4</v>
      </c>
      <c r="Y24" s="303"/>
      <c r="Z24" s="222">
        <f t="shared" si="8"/>
        <v>42954</v>
      </c>
      <c r="AA24" s="196">
        <f t="shared" si="9"/>
        <v>-0.21257407407407408</v>
      </c>
      <c r="AB24" s="303"/>
      <c r="AC24" s="248" t="str">
        <v>-</v>
      </c>
      <c r="AD24" s="101" t="str">
        <v>-</v>
      </c>
      <c r="AE24" s="303"/>
      <c r="AF24" s="263">
        <f t="shared" si="10"/>
        <v>0.83333333333333337</v>
      </c>
      <c r="AG24" s="91">
        <f>_xll.qlInterpolationInterpolate($AI$40,AF24,TRUE,ManualTrigger)</f>
        <v>-4.2592592592592612E-2</v>
      </c>
      <c r="AH24" s="303"/>
      <c r="AI24" s="246">
        <v>3</v>
      </c>
      <c r="AJ24" s="91">
        <v>-0.10000000000000003</v>
      </c>
      <c r="AK24" s="303"/>
      <c r="AL24" s="303"/>
      <c r="AM24" s="303"/>
      <c r="AN24" s="303"/>
      <c r="AO24" s="303"/>
      <c r="AP24" s="303"/>
      <c r="AQ24" s="303"/>
      <c r="AR24" s="303"/>
      <c r="AS24" s="303"/>
      <c r="AT24" s="303"/>
      <c r="AU24" s="303"/>
      <c r="AV24" s="303"/>
      <c r="AW24" s="303"/>
      <c r="AX24" s="303"/>
      <c r="AY24" s="303"/>
      <c r="AZ24" s="303"/>
      <c r="BA24" s="303"/>
      <c r="BB24" s="303"/>
      <c r="BC24" s="303"/>
      <c r="BD24" s="303"/>
      <c r="BE24" s="303"/>
      <c r="BF24" s="303"/>
      <c r="BG24" s="303"/>
      <c r="BH24" s="303"/>
      <c r="BI24" s="303"/>
      <c r="BJ24" s="303"/>
      <c r="BK24" s="303"/>
      <c r="BL24" s="303"/>
      <c r="BM24" s="303"/>
      <c r="BN24" s="303"/>
      <c r="BO24" s="303"/>
      <c r="BP24" s="303"/>
      <c r="BQ24" s="303"/>
      <c r="BR24" s="303"/>
      <c r="BS24" s="303"/>
      <c r="BT24" s="303"/>
      <c r="BU24" s="303"/>
      <c r="BV24" s="303"/>
      <c r="BW24" s="303"/>
      <c r="BX24" s="303"/>
      <c r="BY24" s="303"/>
      <c r="BZ24" s="303"/>
      <c r="CA24" s="303"/>
      <c r="CB24" s="303"/>
      <c r="CC24" s="303"/>
      <c r="CD24" s="303"/>
      <c r="CE24" s="303"/>
      <c r="CF24" s="303"/>
      <c r="CG24" s="303"/>
      <c r="CH24" s="303"/>
      <c r="CI24" s="303"/>
      <c r="CJ24" s="303"/>
      <c r="CK24" s="303"/>
      <c r="CL24" s="303"/>
      <c r="CM24" s="303"/>
      <c r="CN24" s="303"/>
      <c r="CO24" s="303"/>
      <c r="CP24" s="303"/>
      <c r="CQ24" s="303"/>
      <c r="CR24" s="303"/>
      <c r="CS24" s="303"/>
      <c r="CT24" s="303"/>
      <c r="CU24" s="303"/>
      <c r="CV24" s="303"/>
      <c r="CW24" s="303"/>
      <c r="CX24" s="303"/>
      <c r="CY24" s="303"/>
      <c r="CZ24" s="303"/>
    </row>
    <row r="25" spans="1:104" ht="11.25" customHeight="1" x14ac:dyDescent="0.2">
      <c r="A25" s="303"/>
      <c r="B25" s="307"/>
      <c r="C25" s="303"/>
      <c r="D25" s="303">
        <v>11</v>
      </c>
      <c r="E25" s="228">
        <v>42983</v>
      </c>
      <c r="F25" s="60">
        <v>-0.20399999999999999</v>
      </c>
      <c r="G25" s="59">
        <f t="shared" si="4"/>
        <v>2.3437499999999995E-3</v>
      </c>
      <c r="H25" s="303"/>
      <c r="I25" s="222">
        <f t="shared" si="3"/>
        <v>42983</v>
      </c>
      <c r="J25" s="196">
        <f t="shared" si="5"/>
        <v>-0.20634374999999999</v>
      </c>
      <c r="K25" s="303"/>
      <c r="L25" s="248" t="str">
        <v>-</v>
      </c>
      <c r="M25" s="101" t="str">
        <v>-</v>
      </c>
      <c r="N25" s="303"/>
      <c r="O25" s="263">
        <f t="shared" si="6"/>
        <v>0.91666666666666663</v>
      </c>
      <c r="P25" s="91">
        <f>_xll.qlInterpolationInterpolate($R$40,O25,TRUE,ManualTrigger)</f>
        <v>0.23437499999999994</v>
      </c>
      <c r="Q25" s="303"/>
      <c r="R25" s="246">
        <v>4</v>
      </c>
      <c r="S25" s="91">
        <v>0.70000000000000007</v>
      </c>
      <c r="T25" s="310"/>
      <c r="U25" s="303">
        <v>11</v>
      </c>
      <c r="V25" s="228">
        <v>42983</v>
      </c>
      <c r="W25" s="60">
        <v>-0.20399999999999999</v>
      </c>
      <c r="X25" s="59">
        <f t="shared" si="7"/>
        <v>-4.803240740740742E-4</v>
      </c>
      <c r="Y25" s="303"/>
      <c r="Z25" s="222">
        <f t="shared" si="8"/>
        <v>42983</v>
      </c>
      <c r="AA25" s="196">
        <f t="shared" si="9"/>
        <v>-0.2035196759259259</v>
      </c>
      <c r="AB25" s="303"/>
      <c r="AC25" s="248" t="str">
        <v>-</v>
      </c>
      <c r="AD25" s="101" t="str">
        <v>-</v>
      </c>
      <c r="AE25" s="303"/>
      <c r="AF25" s="263">
        <f t="shared" si="10"/>
        <v>0.91666666666666663</v>
      </c>
      <c r="AG25" s="91">
        <f>_xll.qlInterpolationInterpolate($AI$40,AF25,TRUE,ManualTrigger)</f>
        <v>-4.8032407407407419E-2</v>
      </c>
      <c r="AH25" s="303"/>
      <c r="AI25" s="246">
        <v>4</v>
      </c>
      <c r="AJ25" s="91">
        <v>-0.15</v>
      </c>
      <c r="AK25" s="303"/>
      <c r="AL25" s="303"/>
      <c r="AM25" s="303"/>
      <c r="AN25" s="303"/>
      <c r="AO25" s="303"/>
      <c r="AP25" s="303"/>
      <c r="AQ25" s="303"/>
      <c r="AR25" s="303"/>
      <c r="AS25" s="303"/>
      <c r="AT25" s="303"/>
      <c r="AU25" s="303"/>
      <c r="AV25" s="303"/>
      <c r="AW25" s="303"/>
      <c r="AX25" s="303"/>
      <c r="AY25" s="303"/>
      <c r="AZ25" s="303"/>
      <c r="BA25" s="303"/>
      <c r="BB25" s="303"/>
      <c r="BC25" s="303"/>
      <c r="BD25" s="303"/>
      <c r="BE25" s="303"/>
      <c r="BF25" s="303"/>
      <c r="BG25" s="303"/>
      <c r="BH25" s="303"/>
      <c r="BI25" s="303"/>
      <c r="BJ25" s="303"/>
      <c r="BK25" s="303"/>
      <c r="BL25" s="303"/>
      <c r="BM25" s="303"/>
      <c r="BN25" s="303"/>
      <c r="BO25" s="303"/>
      <c r="BP25" s="303"/>
      <c r="BQ25" s="303"/>
      <c r="BR25" s="303"/>
      <c r="BS25" s="303"/>
      <c r="BT25" s="303"/>
      <c r="BU25" s="303"/>
      <c r="BV25" s="303"/>
      <c r="BW25" s="303"/>
      <c r="BX25" s="303"/>
      <c r="BY25" s="303"/>
      <c r="BZ25" s="303"/>
      <c r="CA25" s="303"/>
      <c r="CB25" s="303"/>
      <c r="CC25" s="303"/>
      <c r="CD25" s="303"/>
      <c r="CE25" s="303"/>
      <c r="CF25" s="303"/>
      <c r="CG25" s="303"/>
      <c r="CH25" s="303"/>
      <c r="CI25" s="303"/>
      <c r="CJ25" s="303"/>
      <c r="CK25" s="303"/>
      <c r="CL25" s="303"/>
      <c r="CM25" s="303"/>
      <c r="CN25" s="303"/>
      <c r="CO25" s="303"/>
      <c r="CP25" s="303"/>
      <c r="CQ25" s="303"/>
      <c r="CR25" s="303"/>
      <c r="CS25" s="303"/>
      <c r="CT25" s="303"/>
      <c r="CU25" s="303"/>
      <c r="CV25" s="303"/>
      <c r="CW25" s="303"/>
      <c r="CX25" s="303"/>
      <c r="CY25" s="303"/>
      <c r="CZ25" s="303"/>
    </row>
    <row r="26" spans="1:104" ht="11.25" customHeight="1" x14ac:dyDescent="0.2">
      <c r="A26" s="303"/>
      <c r="B26" s="307"/>
      <c r="C26" s="303"/>
      <c r="D26" s="303">
        <v>12</v>
      </c>
      <c r="E26" s="228">
        <v>43013</v>
      </c>
      <c r="F26" s="60">
        <v>-0.19400000000000001</v>
      </c>
      <c r="G26" s="59">
        <f t="shared" si="4"/>
        <v>2.5000000000000001E-3</v>
      </c>
      <c r="H26" s="303"/>
      <c r="I26" s="222">
        <f t="shared" si="3"/>
        <v>43013</v>
      </c>
      <c r="J26" s="196">
        <f t="shared" si="5"/>
        <v>-0.19650000000000001</v>
      </c>
      <c r="K26" s="303"/>
      <c r="L26" s="248" t="str">
        <v>-</v>
      </c>
      <c r="M26" s="101" t="str">
        <v>-</v>
      </c>
      <c r="N26" s="303"/>
      <c r="O26" s="263">
        <f t="shared" si="6"/>
        <v>1</v>
      </c>
      <c r="P26" s="91">
        <f>_xll.qlInterpolationInterpolate($R$40,O26,TRUE,ManualTrigger)</f>
        <v>0.25</v>
      </c>
      <c r="Q26" s="303"/>
      <c r="R26" s="246">
        <v>5</v>
      </c>
      <c r="S26" s="91">
        <v>0.90000000000000013</v>
      </c>
      <c r="T26" s="310"/>
      <c r="U26" s="303">
        <v>12</v>
      </c>
      <c r="V26" s="228">
        <v>43013</v>
      </c>
      <c r="W26" s="60">
        <v>-0.19400000000000001</v>
      </c>
      <c r="X26" s="59">
        <f t="shared" si="7"/>
        <v>-5.0000000000000012E-4</v>
      </c>
      <c r="Y26" s="303"/>
      <c r="Z26" s="222">
        <f t="shared" si="8"/>
        <v>43013</v>
      </c>
      <c r="AA26" s="196">
        <f t="shared" si="9"/>
        <v>-0.19350000000000001</v>
      </c>
      <c r="AB26" s="303"/>
      <c r="AC26" s="248" t="str">
        <v>-</v>
      </c>
      <c r="AD26" s="101" t="str">
        <v>-</v>
      </c>
      <c r="AE26" s="303"/>
      <c r="AF26" s="263">
        <f t="shared" si="10"/>
        <v>1</v>
      </c>
      <c r="AG26" s="91">
        <f>_xll.qlInterpolationInterpolate($AI$40,AF26,TRUE,ManualTrigger)</f>
        <v>-5.0000000000000017E-2</v>
      </c>
      <c r="AH26" s="303"/>
      <c r="AI26" s="246">
        <v>5</v>
      </c>
      <c r="AJ26" s="91">
        <v>-0.2</v>
      </c>
      <c r="AK26" s="303"/>
      <c r="AL26" s="303"/>
      <c r="AM26" s="303"/>
      <c r="AN26" s="303"/>
      <c r="AO26" s="303"/>
      <c r="AP26" s="303"/>
      <c r="AQ26" s="303"/>
      <c r="AR26" s="303"/>
      <c r="AS26" s="303"/>
      <c r="AT26" s="303"/>
      <c r="AU26" s="303"/>
      <c r="AV26" s="303"/>
      <c r="AW26" s="303"/>
      <c r="AX26" s="303"/>
      <c r="AY26" s="303"/>
      <c r="AZ26" s="303"/>
      <c r="BA26" s="303"/>
      <c r="BB26" s="303"/>
      <c r="BC26" s="303"/>
      <c r="BD26" s="303"/>
      <c r="BE26" s="303"/>
      <c r="BF26" s="303"/>
      <c r="BG26" s="303"/>
      <c r="BH26" s="303"/>
      <c r="BI26" s="303"/>
      <c r="BJ26" s="303"/>
      <c r="BK26" s="303"/>
      <c r="BL26" s="303"/>
      <c r="BM26" s="303"/>
      <c r="BN26" s="303"/>
      <c r="BO26" s="303"/>
      <c r="BP26" s="303"/>
      <c r="BQ26" s="303"/>
      <c r="BR26" s="303"/>
      <c r="BS26" s="303"/>
      <c r="BT26" s="303"/>
      <c r="BU26" s="303"/>
      <c r="BV26" s="303"/>
      <c r="BW26" s="303"/>
      <c r="BX26" s="303"/>
      <c r="BY26" s="303"/>
      <c r="BZ26" s="303"/>
      <c r="CA26" s="303"/>
      <c r="CB26" s="303"/>
      <c r="CC26" s="303"/>
      <c r="CD26" s="303"/>
      <c r="CE26" s="303"/>
      <c r="CF26" s="303"/>
      <c r="CG26" s="303"/>
      <c r="CH26" s="303"/>
      <c r="CI26" s="303"/>
      <c r="CJ26" s="303"/>
      <c r="CK26" s="303"/>
      <c r="CL26" s="303"/>
      <c r="CM26" s="303"/>
      <c r="CN26" s="303"/>
      <c r="CO26" s="303"/>
      <c r="CP26" s="303"/>
      <c r="CQ26" s="303"/>
      <c r="CR26" s="303"/>
      <c r="CS26" s="303"/>
      <c r="CT26" s="303"/>
      <c r="CU26" s="303"/>
      <c r="CV26" s="303"/>
      <c r="CW26" s="303"/>
      <c r="CX26" s="303"/>
      <c r="CY26" s="303"/>
      <c r="CZ26" s="303"/>
    </row>
    <row r="27" spans="1:104" ht="11.25" customHeight="1" x14ac:dyDescent="0.2">
      <c r="A27" s="303"/>
      <c r="B27" s="307"/>
      <c r="C27" s="303"/>
      <c r="D27" s="303">
        <v>13</v>
      </c>
      <c r="E27" s="228">
        <v>43045</v>
      </c>
      <c r="F27" s="60">
        <v>-0.18099999999999999</v>
      </c>
      <c r="G27" s="59">
        <f t="shared" si="4"/>
        <v>2.568402777777778E-3</v>
      </c>
      <c r="H27" s="303"/>
      <c r="I27" s="222">
        <f t="shared" si="3"/>
        <v>43045</v>
      </c>
      <c r="J27" s="196">
        <f t="shared" si="5"/>
        <v>-0.18356840277777778</v>
      </c>
      <c r="K27" s="303"/>
      <c r="L27" s="248" t="str">
        <v>-</v>
      </c>
      <c r="M27" s="101" t="str">
        <v>-</v>
      </c>
      <c r="N27" s="303"/>
      <c r="O27" s="263">
        <f t="shared" si="6"/>
        <v>1.0833333333333333</v>
      </c>
      <c r="P27" s="91">
        <f>_xll.qlInterpolationInterpolate($R$40,O27,TRUE,ManualTrigger)</f>
        <v>0.25684027777777779</v>
      </c>
      <c r="Q27" s="303"/>
      <c r="R27" s="246">
        <v>6</v>
      </c>
      <c r="S27" s="91">
        <v>1</v>
      </c>
      <c r="T27" s="310"/>
      <c r="U27" s="303">
        <v>13</v>
      </c>
      <c r="V27" s="228">
        <v>43045</v>
      </c>
      <c r="W27" s="60">
        <v>-0.18099999999999999</v>
      </c>
      <c r="X27" s="59">
        <f t="shared" si="7"/>
        <v>-5.0000000000000012E-4</v>
      </c>
      <c r="Y27" s="303"/>
      <c r="Z27" s="222">
        <f t="shared" si="8"/>
        <v>43045</v>
      </c>
      <c r="AA27" s="196">
        <f t="shared" si="9"/>
        <v>-0.18049999999999999</v>
      </c>
      <c r="AB27" s="303"/>
      <c r="AC27" s="248" t="str">
        <v>-</v>
      </c>
      <c r="AD27" s="101" t="str">
        <v>-</v>
      </c>
      <c r="AE27" s="303"/>
      <c r="AF27" s="263">
        <f t="shared" si="10"/>
        <v>1.0833333333333333</v>
      </c>
      <c r="AG27" s="91">
        <f>_xll.qlInterpolationInterpolate($AI$40,AF27,TRUE,ManualTrigger)</f>
        <v>-5.0000000000000017E-2</v>
      </c>
      <c r="AH27" s="303"/>
      <c r="AI27" s="246">
        <v>6</v>
      </c>
      <c r="AJ27" s="91">
        <v>-0.2</v>
      </c>
      <c r="AK27" s="303"/>
      <c r="AL27" s="303"/>
      <c r="AM27" s="303"/>
      <c r="AN27" s="303"/>
      <c r="AO27" s="303"/>
      <c r="AP27" s="303"/>
      <c r="AQ27" s="303"/>
      <c r="AR27" s="303"/>
      <c r="AS27" s="303"/>
      <c r="AT27" s="303"/>
      <c r="AU27" s="303"/>
      <c r="AV27" s="303"/>
      <c r="AW27" s="303"/>
      <c r="AX27" s="303"/>
      <c r="AY27" s="303"/>
      <c r="AZ27" s="303"/>
      <c r="BA27" s="303"/>
      <c r="BB27" s="303"/>
      <c r="BC27" s="303"/>
      <c r="BD27" s="303"/>
      <c r="BE27" s="303"/>
      <c r="BF27" s="303"/>
      <c r="BG27" s="303"/>
      <c r="BH27" s="303"/>
      <c r="BI27" s="303"/>
      <c r="BJ27" s="303"/>
      <c r="BK27" s="303"/>
      <c r="BL27" s="303"/>
      <c r="BM27" s="303"/>
      <c r="BN27" s="303"/>
      <c r="BO27" s="303"/>
      <c r="BP27" s="303"/>
      <c r="BQ27" s="303"/>
      <c r="BR27" s="303"/>
      <c r="BS27" s="303"/>
      <c r="BT27" s="303"/>
      <c r="BU27" s="303"/>
      <c r="BV27" s="303"/>
      <c r="BW27" s="303"/>
      <c r="BX27" s="303"/>
      <c r="BY27" s="303"/>
      <c r="BZ27" s="303"/>
      <c r="CA27" s="303"/>
      <c r="CB27" s="303"/>
      <c r="CC27" s="303"/>
      <c r="CD27" s="303"/>
      <c r="CE27" s="303"/>
      <c r="CF27" s="303"/>
      <c r="CG27" s="303"/>
      <c r="CH27" s="303"/>
      <c r="CI27" s="303"/>
      <c r="CJ27" s="303"/>
      <c r="CK27" s="303"/>
      <c r="CL27" s="303"/>
      <c r="CM27" s="303"/>
      <c r="CN27" s="303"/>
      <c r="CO27" s="303"/>
      <c r="CP27" s="303"/>
      <c r="CQ27" s="303"/>
      <c r="CR27" s="303"/>
      <c r="CS27" s="303"/>
      <c r="CT27" s="303"/>
      <c r="CU27" s="303"/>
      <c r="CV27" s="303"/>
      <c r="CW27" s="303"/>
      <c r="CX27" s="303"/>
      <c r="CY27" s="303"/>
      <c r="CZ27" s="303"/>
    </row>
    <row r="28" spans="1:104" ht="11.25" customHeight="1" x14ac:dyDescent="0.2">
      <c r="A28" s="303"/>
      <c r="B28" s="303"/>
      <c r="C28" s="303"/>
      <c r="D28" s="303">
        <v>14</v>
      </c>
      <c r="E28" s="228">
        <v>43074</v>
      </c>
      <c r="F28" s="60">
        <v>-0.17</v>
      </c>
      <c r="G28" s="59">
        <f t="shared" si="4"/>
        <v>2.6237373737373736E-3</v>
      </c>
      <c r="H28" s="303"/>
      <c r="I28" s="222">
        <f t="shared" si="3"/>
        <v>43074</v>
      </c>
      <c r="J28" s="196">
        <f t="shared" si="5"/>
        <v>-0.17262373737373737</v>
      </c>
      <c r="K28" s="303"/>
      <c r="L28" s="248" t="str">
        <v>-</v>
      </c>
      <c r="M28" s="101" t="str">
        <v>-</v>
      </c>
      <c r="N28" s="303"/>
      <c r="O28" s="263">
        <f t="shared" si="6"/>
        <v>1.1666666666666667</v>
      </c>
      <c r="P28" s="91">
        <f>_xll.qlInterpolationInterpolate($R$40,O28,TRUE,ManualTrigger)</f>
        <v>0.26237373737373737</v>
      </c>
      <c r="Q28" s="303"/>
      <c r="R28" s="246">
        <v>7</v>
      </c>
      <c r="S28" s="91">
        <v>1.1000000000000001</v>
      </c>
      <c r="T28" s="310"/>
      <c r="U28" s="303">
        <v>14</v>
      </c>
      <c r="V28" s="228">
        <v>43074</v>
      </c>
      <c r="W28" s="60">
        <v>-0.17</v>
      </c>
      <c r="X28" s="59">
        <f t="shared" si="7"/>
        <v>-5.0000000000000012E-4</v>
      </c>
      <c r="Y28" s="303"/>
      <c r="Z28" s="222">
        <f t="shared" si="8"/>
        <v>43074</v>
      </c>
      <c r="AA28" s="196">
        <f t="shared" si="9"/>
        <v>-0.16950000000000001</v>
      </c>
      <c r="AB28" s="303"/>
      <c r="AC28" s="248" t="str">
        <v>-</v>
      </c>
      <c r="AD28" s="101" t="str">
        <v>-</v>
      </c>
      <c r="AE28" s="303"/>
      <c r="AF28" s="263">
        <f t="shared" si="10"/>
        <v>1.1666666666666667</v>
      </c>
      <c r="AG28" s="91">
        <f>_xll.qlInterpolationInterpolate($AI$40,AF28,TRUE,ManualTrigger)</f>
        <v>-5.0000000000000017E-2</v>
      </c>
      <c r="AH28" s="303"/>
      <c r="AI28" s="246">
        <v>7</v>
      </c>
      <c r="AJ28" s="91">
        <v>-0.25</v>
      </c>
      <c r="AK28" s="303"/>
      <c r="AL28" s="303"/>
      <c r="AM28" s="303"/>
      <c r="AN28" s="303"/>
      <c r="AO28" s="303"/>
      <c r="AP28" s="303"/>
      <c r="AQ28" s="303"/>
      <c r="AR28" s="303"/>
      <c r="AS28" s="303"/>
      <c r="AT28" s="303"/>
      <c r="AU28" s="303"/>
      <c r="AV28" s="303"/>
      <c r="AW28" s="303"/>
      <c r="AX28" s="303"/>
      <c r="AY28" s="303"/>
      <c r="AZ28" s="303"/>
      <c r="BA28" s="303"/>
      <c r="BB28" s="303"/>
      <c r="BC28" s="303"/>
      <c r="BD28" s="303"/>
      <c r="BE28" s="303"/>
      <c r="BF28" s="303"/>
      <c r="BG28" s="303"/>
      <c r="BH28" s="303"/>
      <c r="BI28" s="303"/>
      <c r="BJ28" s="303"/>
      <c r="BK28" s="303"/>
      <c r="BL28" s="303"/>
      <c r="BM28" s="303"/>
      <c r="BN28" s="303"/>
      <c r="BO28" s="303"/>
      <c r="BP28" s="303"/>
      <c r="BQ28" s="303"/>
      <c r="BR28" s="303"/>
      <c r="BS28" s="303"/>
      <c r="BT28" s="303"/>
      <c r="BU28" s="303"/>
      <c r="BV28" s="303"/>
      <c r="BW28" s="303"/>
      <c r="BX28" s="303"/>
      <c r="BY28" s="303"/>
      <c r="BZ28" s="303"/>
      <c r="CA28" s="303"/>
      <c r="CB28" s="303"/>
      <c r="CC28" s="303"/>
      <c r="CD28" s="303"/>
      <c r="CE28" s="303"/>
      <c r="CF28" s="303"/>
      <c r="CG28" s="303"/>
      <c r="CH28" s="303"/>
      <c r="CI28" s="303"/>
      <c r="CJ28" s="303"/>
      <c r="CK28" s="303"/>
      <c r="CL28" s="303"/>
      <c r="CM28" s="303"/>
      <c r="CN28" s="303"/>
      <c r="CO28" s="303"/>
      <c r="CP28" s="303"/>
      <c r="CQ28" s="303"/>
      <c r="CR28" s="303"/>
      <c r="CS28" s="303"/>
      <c r="CT28" s="303"/>
      <c r="CU28" s="303"/>
      <c r="CV28" s="303"/>
      <c r="CW28" s="303"/>
      <c r="CX28" s="303"/>
      <c r="CY28" s="303"/>
      <c r="CZ28" s="303"/>
    </row>
    <row r="29" spans="1:104" ht="11.25" customHeight="1" x14ac:dyDescent="0.2">
      <c r="A29" s="303"/>
      <c r="B29" s="303"/>
      <c r="C29" s="303"/>
      <c r="D29" s="303">
        <v>15</v>
      </c>
      <c r="E29" s="228">
        <v>43105</v>
      </c>
      <c r="F29" s="60">
        <v>-0.157</v>
      </c>
      <c r="G29" s="59">
        <f t="shared" si="4"/>
        <v>2.668465909090909E-3</v>
      </c>
      <c r="H29" s="303"/>
      <c r="I29" s="222">
        <f t="shared" si="3"/>
        <v>43105</v>
      </c>
      <c r="J29" s="196">
        <f t="shared" si="5"/>
        <v>-0.15966846590909092</v>
      </c>
      <c r="K29" s="303"/>
      <c r="L29" s="248" t="str">
        <v>-</v>
      </c>
      <c r="M29" s="101" t="str">
        <v>-</v>
      </c>
      <c r="N29" s="303"/>
      <c r="O29" s="263">
        <f t="shared" si="6"/>
        <v>1.25</v>
      </c>
      <c r="P29" s="91">
        <f>_xll.qlInterpolationInterpolate($R$40,O29,TRUE,ManualTrigger)</f>
        <v>0.26684659090909091</v>
      </c>
      <c r="Q29" s="303"/>
      <c r="R29" s="246">
        <v>8</v>
      </c>
      <c r="S29" s="91">
        <v>1.3</v>
      </c>
      <c r="T29" s="310"/>
      <c r="U29" s="303">
        <v>15</v>
      </c>
      <c r="V29" s="228">
        <v>43105</v>
      </c>
      <c r="W29" s="60">
        <v>-0.157</v>
      </c>
      <c r="X29" s="59">
        <f t="shared" si="7"/>
        <v>-5.0000000000000012E-4</v>
      </c>
      <c r="Y29" s="303"/>
      <c r="Z29" s="222">
        <f t="shared" si="8"/>
        <v>43105</v>
      </c>
      <c r="AA29" s="196">
        <f t="shared" si="9"/>
        <v>-0.1565</v>
      </c>
      <c r="AB29" s="303"/>
      <c r="AC29" s="248" t="str">
        <v>-</v>
      </c>
      <c r="AD29" s="101" t="str">
        <v>-</v>
      </c>
      <c r="AE29" s="303"/>
      <c r="AF29" s="263">
        <f t="shared" si="10"/>
        <v>1.25</v>
      </c>
      <c r="AG29" s="91">
        <f>_xll.qlInterpolationInterpolate($AI$40,AF29,TRUE,ManualTrigger)</f>
        <v>-5.0000000000000017E-2</v>
      </c>
      <c r="AH29" s="303"/>
      <c r="AI29" s="246">
        <v>8</v>
      </c>
      <c r="AJ29" s="91">
        <v>-0.25</v>
      </c>
      <c r="AK29" s="303"/>
      <c r="AL29" s="303"/>
      <c r="AM29" s="303"/>
      <c r="AN29" s="303"/>
      <c r="AO29" s="303"/>
      <c r="AP29" s="303"/>
      <c r="AQ29" s="303"/>
      <c r="AR29" s="303"/>
      <c r="AS29" s="303"/>
      <c r="AT29" s="303"/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3"/>
      <c r="BJ29" s="303"/>
      <c r="BK29" s="303"/>
      <c r="BL29" s="303"/>
      <c r="BM29" s="303"/>
      <c r="BN29" s="303"/>
      <c r="BO29" s="303"/>
      <c r="BP29" s="303"/>
      <c r="BQ29" s="303"/>
      <c r="BR29" s="303"/>
      <c r="BS29" s="303"/>
      <c r="BT29" s="303"/>
      <c r="BU29" s="303"/>
      <c r="BV29" s="303"/>
      <c r="BW29" s="303"/>
      <c r="BX29" s="303"/>
      <c r="BY29" s="303"/>
      <c r="BZ29" s="303"/>
      <c r="CA29" s="303"/>
      <c r="CB29" s="303"/>
      <c r="CC29" s="303"/>
      <c r="CD29" s="303"/>
      <c r="CE29" s="303"/>
      <c r="CF29" s="303"/>
      <c r="CG29" s="303"/>
      <c r="CH29" s="303"/>
      <c r="CI29" s="303"/>
      <c r="CJ29" s="303"/>
      <c r="CK29" s="303"/>
      <c r="CL29" s="303"/>
      <c r="CM29" s="303"/>
      <c r="CN29" s="303"/>
      <c r="CO29" s="303"/>
      <c r="CP29" s="303"/>
      <c r="CQ29" s="303"/>
      <c r="CR29" s="303"/>
      <c r="CS29" s="303"/>
      <c r="CT29" s="303"/>
      <c r="CU29" s="303"/>
      <c r="CV29" s="303"/>
      <c r="CW29" s="303"/>
      <c r="CX29" s="303"/>
      <c r="CY29" s="303"/>
      <c r="CZ29" s="303"/>
    </row>
    <row r="30" spans="1:104" ht="11.25" customHeight="1" x14ac:dyDescent="0.2">
      <c r="A30" s="303"/>
      <c r="B30" s="303"/>
      <c r="C30" s="303"/>
      <c r="D30" s="303">
        <v>16</v>
      </c>
      <c r="E30" s="228">
        <v>43136</v>
      </c>
      <c r="F30" s="60">
        <v>-0.14199999999999999</v>
      </c>
      <c r="G30" s="59">
        <f t="shared" si="4"/>
        <v>2.7050505050505054E-3</v>
      </c>
      <c r="H30" s="303"/>
      <c r="I30" s="222">
        <f t="shared" si="3"/>
        <v>43136</v>
      </c>
      <c r="J30" s="196">
        <f t="shared" si="5"/>
        <v>-0.1447050505050505</v>
      </c>
      <c r="K30" s="303"/>
      <c r="L30" s="248" t="str">
        <v>-</v>
      </c>
      <c r="M30" s="101" t="str">
        <v>-</v>
      </c>
      <c r="N30" s="303"/>
      <c r="O30" s="263">
        <f t="shared" si="6"/>
        <v>1.3333333333333333</v>
      </c>
      <c r="P30" s="91">
        <f>_xll.qlInterpolationInterpolate($R$40,O30,TRUE,ManualTrigger)</f>
        <v>0.27050505050505053</v>
      </c>
      <c r="Q30" s="303"/>
      <c r="R30" s="246">
        <v>9</v>
      </c>
      <c r="S30" s="91">
        <v>1.5</v>
      </c>
      <c r="T30" s="310"/>
      <c r="U30" s="303">
        <v>16</v>
      </c>
      <c r="V30" s="228">
        <v>43136</v>
      </c>
      <c r="W30" s="60">
        <v>-0.14199999999999999</v>
      </c>
      <c r="X30" s="59">
        <f t="shared" si="7"/>
        <v>-5.0000000000000012E-4</v>
      </c>
      <c r="Y30" s="303"/>
      <c r="Z30" s="222">
        <f t="shared" si="8"/>
        <v>43136</v>
      </c>
      <c r="AA30" s="196">
        <f t="shared" si="9"/>
        <v>-0.14149999999999999</v>
      </c>
      <c r="AB30" s="303"/>
      <c r="AC30" s="248" t="str">
        <v>-</v>
      </c>
      <c r="AD30" s="101" t="str">
        <v>-</v>
      </c>
      <c r="AE30" s="303"/>
      <c r="AF30" s="263">
        <f t="shared" si="10"/>
        <v>1.3333333333333333</v>
      </c>
      <c r="AG30" s="91">
        <f>_xll.qlInterpolationInterpolate($AI$40,AF30,TRUE,ManualTrigger)</f>
        <v>-5.0000000000000017E-2</v>
      </c>
      <c r="AH30" s="303"/>
      <c r="AI30" s="246">
        <v>9</v>
      </c>
      <c r="AJ30" s="91">
        <v>-0.30000000000000004</v>
      </c>
      <c r="AK30" s="303"/>
      <c r="AL30" s="303"/>
      <c r="AM30" s="303"/>
      <c r="AN30" s="303"/>
      <c r="AO30" s="303"/>
      <c r="AP30" s="303"/>
      <c r="AQ30" s="303"/>
      <c r="AR30" s="303"/>
      <c r="AS30" s="303"/>
      <c r="AT30" s="303"/>
      <c r="AU30" s="303"/>
      <c r="AV30" s="303"/>
      <c r="AW30" s="303"/>
      <c r="AX30" s="303"/>
      <c r="AY30" s="303"/>
      <c r="AZ30" s="303"/>
      <c r="BA30" s="303"/>
      <c r="BB30" s="303"/>
      <c r="BC30" s="303"/>
      <c r="BD30" s="303"/>
      <c r="BE30" s="303"/>
      <c r="BF30" s="303"/>
      <c r="BG30" s="303"/>
      <c r="BH30" s="303"/>
      <c r="BI30" s="303"/>
      <c r="BJ30" s="303"/>
      <c r="BK30" s="303"/>
      <c r="BL30" s="303"/>
      <c r="BM30" s="303"/>
      <c r="BN30" s="303"/>
      <c r="BO30" s="303"/>
      <c r="BP30" s="303"/>
      <c r="BQ30" s="303"/>
      <c r="BR30" s="303"/>
      <c r="BS30" s="303"/>
      <c r="BT30" s="303"/>
      <c r="BU30" s="303"/>
      <c r="BV30" s="303"/>
      <c r="BW30" s="303"/>
      <c r="BX30" s="303"/>
      <c r="BY30" s="303"/>
      <c r="BZ30" s="303"/>
      <c r="CA30" s="303"/>
      <c r="CB30" s="303"/>
      <c r="CC30" s="303"/>
      <c r="CD30" s="303"/>
      <c r="CE30" s="303"/>
      <c r="CF30" s="303"/>
      <c r="CG30" s="303"/>
      <c r="CH30" s="303"/>
      <c r="CI30" s="303"/>
      <c r="CJ30" s="303"/>
      <c r="CK30" s="303"/>
      <c r="CL30" s="303"/>
      <c r="CM30" s="303"/>
      <c r="CN30" s="303"/>
      <c r="CO30" s="303"/>
      <c r="CP30" s="303"/>
      <c r="CQ30" s="303"/>
      <c r="CR30" s="303"/>
      <c r="CS30" s="303"/>
      <c r="CT30" s="303"/>
      <c r="CU30" s="303"/>
      <c r="CV30" s="303"/>
      <c r="CW30" s="303"/>
      <c r="CX30" s="303"/>
      <c r="CY30" s="303"/>
      <c r="CZ30" s="303"/>
    </row>
    <row r="31" spans="1:104" ht="11.25" customHeight="1" x14ac:dyDescent="0.2">
      <c r="A31" s="303"/>
      <c r="B31" s="303"/>
      <c r="C31" s="303"/>
      <c r="D31" s="303">
        <v>17</v>
      </c>
      <c r="E31" s="228">
        <v>43164</v>
      </c>
      <c r="F31" s="60">
        <v>-0.128</v>
      </c>
      <c r="G31" s="59">
        <f t="shared" si="4"/>
        <v>2.7359532828282827E-3</v>
      </c>
      <c r="H31" s="303"/>
      <c r="I31" s="222">
        <f t="shared" si="3"/>
        <v>43164</v>
      </c>
      <c r="J31" s="196">
        <f t="shared" si="5"/>
        <v>-0.13073595328282828</v>
      </c>
      <c r="K31" s="303"/>
      <c r="L31" s="248" t="str">
        <v>-</v>
      </c>
      <c r="M31" s="101" t="str">
        <v>-</v>
      </c>
      <c r="N31" s="303"/>
      <c r="O31" s="263">
        <f t="shared" si="6"/>
        <v>1.4166666666666667</v>
      </c>
      <c r="P31" s="91">
        <f>_xll.qlInterpolationInterpolate($R$40,O31,TRUE,ManualTrigger)</f>
        <v>0.27359532828282829</v>
      </c>
      <c r="Q31" s="303"/>
      <c r="R31" s="246">
        <v>10</v>
      </c>
      <c r="S31" s="91">
        <v>1.7000000000000002</v>
      </c>
      <c r="T31" s="310"/>
      <c r="U31" s="303">
        <v>17</v>
      </c>
      <c r="V31" s="228">
        <v>43164</v>
      </c>
      <c r="W31" s="60">
        <v>-0.128</v>
      </c>
      <c r="X31" s="59">
        <f t="shared" si="7"/>
        <v>-5.0000000000000012E-4</v>
      </c>
      <c r="Y31" s="303"/>
      <c r="Z31" s="222">
        <f t="shared" si="8"/>
        <v>43164</v>
      </c>
      <c r="AA31" s="196">
        <f t="shared" si="9"/>
        <v>-0.1275</v>
      </c>
      <c r="AB31" s="303"/>
      <c r="AC31" s="248" t="str">
        <v>-</v>
      </c>
      <c r="AD31" s="101" t="str">
        <v>-</v>
      </c>
      <c r="AE31" s="303"/>
      <c r="AF31" s="263">
        <f t="shared" si="10"/>
        <v>1.4166666666666667</v>
      </c>
      <c r="AG31" s="91">
        <f>_xll.qlInterpolationInterpolate($AI$40,AF31,TRUE,ManualTrigger)</f>
        <v>-5.0000000000000017E-2</v>
      </c>
      <c r="AH31" s="303"/>
      <c r="AI31" s="246">
        <v>10</v>
      </c>
      <c r="AJ31" s="91">
        <v>-0.35</v>
      </c>
      <c r="AK31" s="303"/>
      <c r="AL31" s="303"/>
      <c r="AM31" s="303"/>
      <c r="AN31" s="303"/>
      <c r="AO31" s="303"/>
      <c r="AP31" s="303"/>
      <c r="AQ31" s="303"/>
      <c r="AR31" s="303"/>
      <c r="AS31" s="303"/>
      <c r="AT31" s="303"/>
      <c r="AU31" s="303"/>
      <c r="AV31" s="303"/>
      <c r="AW31" s="303"/>
      <c r="AX31" s="303"/>
      <c r="AY31" s="303"/>
      <c r="AZ31" s="303"/>
      <c r="BA31" s="303"/>
      <c r="BB31" s="303"/>
      <c r="BC31" s="303"/>
      <c r="BD31" s="303"/>
      <c r="BE31" s="303"/>
      <c r="BF31" s="303"/>
      <c r="BG31" s="303"/>
      <c r="BH31" s="303"/>
      <c r="BI31" s="303"/>
      <c r="BJ31" s="303"/>
      <c r="BK31" s="303"/>
      <c r="BL31" s="303"/>
      <c r="BM31" s="303"/>
      <c r="BN31" s="303"/>
      <c r="BO31" s="303"/>
      <c r="BP31" s="303"/>
      <c r="BQ31" s="303"/>
      <c r="BR31" s="303"/>
      <c r="BS31" s="303"/>
      <c r="BT31" s="303"/>
      <c r="BU31" s="303"/>
      <c r="BV31" s="303"/>
      <c r="BW31" s="303"/>
      <c r="BX31" s="303"/>
      <c r="BY31" s="303"/>
      <c r="BZ31" s="303"/>
      <c r="CA31" s="303"/>
      <c r="CB31" s="303"/>
      <c r="CC31" s="303"/>
      <c r="CD31" s="303"/>
      <c r="CE31" s="303"/>
      <c r="CF31" s="303"/>
      <c r="CG31" s="303"/>
      <c r="CH31" s="303"/>
      <c r="CI31" s="303"/>
      <c r="CJ31" s="303"/>
      <c r="CK31" s="303"/>
      <c r="CL31" s="303"/>
      <c r="CM31" s="303"/>
      <c r="CN31" s="303"/>
      <c r="CO31" s="303"/>
      <c r="CP31" s="303"/>
      <c r="CQ31" s="303"/>
      <c r="CR31" s="303"/>
      <c r="CS31" s="303"/>
      <c r="CT31" s="303"/>
      <c r="CU31" s="303"/>
      <c r="CV31" s="303"/>
      <c r="CW31" s="303"/>
      <c r="CX31" s="303"/>
      <c r="CY31" s="303"/>
      <c r="CZ31" s="303"/>
    </row>
    <row r="32" spans="1:104" ht="11.25" customHeight="1" x14ac:dyDescent="0.2">
      <c r="A32" s="303"/>
      <c r="B32" s="303"/>
      <c r="C32" s="303"/>
      <c r="D32" s="303">
        <v>18</v>
      </c>
      <c r="E32" s="228">
        <v>43195</v>
      </c>
      <c r="F32" s="60">
        <v>-0.113</v>
      </c>
      <c r="G32" s="59">
        <f t="shared" si="4"/>
        <v>2.7636363636363635E-3</v>
      </c>
      <c r="H32" s="303"/>
      <c r="I32" s="222">
        <f t="shared" si="3"/>
        <v>43195</v>
      </c>
      <c r="J32" s="196">
        <f t="shared" si="5"/>
        <v>-0.11576363636363636</v>
      </c>
      <c r="K32" s="303"/>
      <c r="L32" s="248" t="str">
        <v>-</v>
      </c>
      <c r="M32" s="101" t="str">
        <v>-</v>
      </c>
      <c r="N32" s="303"/>
      <c r="O32" s="263">
        <f t="shared" si="6"/>
        <v>1.5</v>
      </c>
      <c r="P32" s="91">
        <f>_xll.qlInterpolationInterpolate($R$40,O32,TRUE,ManualTrigger)</f>
        <v>0.27636363636363637</v>
      </c>
      <c r="Q32" s="303"/>
      <c r="R32" s="246">
        <v>12</v>
      </c>
      <c r="S32" s="91">
        <v>1.9500000000000002</v>
      </c>
      <c r="T32" s="310"/>
      <c r="U32" s="303">
        <v>18</v>
      </c>
      <c r="V32" s="228">
        <v>43195</v>
      </c>
      <c r="W32" s="60">
        <v>-0.113</v>
      </c>
      <c r="X32" s="59">
        <f t="shared" si="7"/>
        <v>-5.0000000000000012E-4</v>
      </c>
      <c r="Y32" s="303"/>
      <c r="Z32" s="222">
        <f t="shared" si="8"/>
        <v>43195</v>
      </c>
      <c r="AA32" s="196">
        <f t="shared" si="9"/>
        <v>-0.1125</v>
      </c>
      <c r="AB32" s="303"/>
      <c r="AC32" s="248" t="str">
        <v>-</v>
      </c>
      <c r="AD32" s="101" t="str">
        <v>-</v>
      </c>
      <c r="AE32" s="303"/>
      <c r="AF32" s="263">
        <f t="shared" si="10"/>
        <v>1.5</v>
      </c>
      <c r="AG32" s="91">
        <f>_xll.qlInterpolationInterpolate($AI$40,AF32,TRUE,ManualTrigger)</f>
        <v>-5.0000000000000017E-2</v>
      </c>
      <c r="AH32" s="303"/>
      <c r="AI32" s="246">
        <v>12</v>
      </c>
      <c r="AJ32" s="91">
        <v>-0.4</v>
      </c>
      <c r="AK32" s="303"/>
      <c r="AL32" s="303"/>
      <c r="AM32" s="303"/>
      <c r="AN32" s="303"/>
      <c r="AO32" s="303"/>
      <c r="AP32" s="303"/>
      <c r="AQ32" s="303"/>
      <c r="AR32" s="303"/>
      <c r="AS32" s="303"/>
      <c r="AT32" s="303"/>
      <c r="AU32" s="303"/>
      <c r="AV32" s="303"/>
      <c r="AW32" s="303"/>
      <c r="AX32" s="303"/>
      <c r="AY32" s="303"/>
      <c r="AZ32" s="303"/>
      <c r="BA32" s="303"/>
      <c r="BB32" s="303"/>
      <c r="BC32" s="303"/>
      <c r="BD32" s="303"/>
      <c r="BE32" s="303"/>
      <c r="BF32" s="303"/>
      <c r="BG32" s="303"/>
      <c r="BH32" s="303"/>
      <c r="BI32" s="303"/>
      <c r="BJ32" s="303"/>
      <c r="BK32" s="303"/>
      <c r="BL32" s="303"/>
      <c r="BM32" s="303"/>
      <c r="BN32" s="303"/>
      <c r="BO32" s="303"/>
      <c r="BP32" s="303"/>
      <c r="BQ32" s="303"/>
      <c r="BR32" s="303"/>
      <c r="BS32" s="303"/>
      <c r="BT32" s="303"/>
      <c r="BU32" s="303"/>
      <c r="BV32" s="303"/>
      <c r="BW32" s="303"/>
      <c r="BX32" s="303"/>
      <c r="BY32" s="303"/>
      <c r="BZ32" s="303"/>
      <c r="CA32" s="303"/>
      <c r="CB32" s="303"/>
      <c r="CC32" s="303"/>
      <c r="CD32" s="303"/>
      <c r="CE32" s="303"/>
      <c r="CF32" s="303"/>
      <c r="CG32" s="303"/>
      <c r="CH32" s="303"/>
      <c r="CI32" s="303"/>
      <c r="CJ32" s="303"/>
      <c r="CK32" s="303"/>
      <c r="CL32" s="303"/>
      <c r="CM32" s="303"/>
      <c r="CN32" s="303"/>
      <c r="CO32" s="303"/>
      <c r="CP32" s="303"/>
      <c r="CQ32" s="303"/>
      <c r="CR32" s="303"/>
      <c r="CS32" s="303"/>
      <c r="CT32" s="303"/>
      <c r="CU32" s="303"/>
      <c r="CV32" s="303"/>
      <c r="CW32" s="303"/>
      <c r="CX32" s="303"/>
      <c r="CY32" s="303"/>
      <c r="CZ32" s="303"/>
    </row>
    <row r="33" spans="1:104" ht="11.25" customHeight="1" x14ac:dyDescent="0.2">
      <c r="A33" s="303"/>
      <c r="B33" s="303"/>
      <c r="C33" s="303"/>
      <c r="D33" s="303">
        <v>19</v>
      </c>
      <c r="E33" s="228">
        <v>43227</v>
      </c>
      <c r="F33" s="60">
        <v>-9.6000000000000002E-2</v>
      </c>
      <c r="G33" s="59">
        <f t="shared" si="4"/>
        <v>2.790561868686869E-3</v>
      </c>
      <c r="H33" s="303"/>
      <c r="I33" s="222">
        <f t="shared" si="3"/>
        <v>43227</v>
      </c>
      <c r="J33" s="196">
        <f t="shared" si="5"/>
        <v>-9.8790561868686871E-2</v>
      </c>
      <c r="K33" s="303"/>
      <c r="L33" s="248" t="str">
        <v>-</v>
      </c>
      <c r="M33" s="101" t="str">
        <v>-</v>
      </c>
      <c r="N33" s="303"/>
      <c r="O33" s="263">
        <f t="shared" si="6"/>
        <v>1.5833333333333333</v>
      </c>
      <c r="P33" s="91">
        <f>_xll.qlInterpolationInterpolate($R$40,O33,TRUE,ManualTrigger)</f>
        <v>0.27905618686868688</v>
      </c>
      <c r="Q33" s="303"/>
      <c r="R33" s="246">
        <v>15</v>
      </c>
      <c r="S33" s="91">
        <v>2.2000000000000002</v>
      </c>
      <c r="T33" s="310"/>
      <c r="U33" s="303">
        <v>19</v>
      </c>
      <c r="V33" s="228">
        <v>43227</v>
      </c>
      <c r="W33" s="60">
        <v>-9.6000000000000002E-2</v>
      </c>
      <c r="X33" s="59">
        <f t="shared" si="7"/>
        <v>-5.0000000000000012E-4</v>
      </c>
      <c r="Y33" s="303"/>
      <c r="Z33" s="222">
        <f t="shared" si="8"/>
        <v>43227</v>
      </c>
      <c r="AA33" s="196">
        <f t="shared" si="9"/>
        <v>-9.5500000000000002E-2</v>
      </c>
      <c r="AB33" s="303"/>
      <c r="AC33" s="248" t="str">
        <v>-</v>
      </c>
      <c r="AD33" s="101" t="str">
        <v>-</v>
      </c>
      <c r="AE33" s="303"/>
      <c r="AF33" s="263">
        <f t="shared" si="10"/>
        <v>1.5833333333333333</v>
      </c>
      <c r="AG33" s="91">
        <f>_xll.qlInterpolationInterpolate($AI$40,AF33,TRUE,ManualTrigger)</f>
        <v>-5.0000000000000017E-2</v>
      </c>
      <c r="AH33" s="303"/>
      <c r="AI33" s="246">
        <v>15</v>
      </c>
      <c r="AJ33" s="91">
        <v>-0.4</v>
      </c>
      <c r="AK33" s="303"/>
      <c r="AL33" s="303"/>
      <c r="AM33" s="303"/>
      <c r="AN33" s="303"/>
      <c r="AO33" s="303"/>
      <c r="AP33" s="303"/>
      <c r="AQ33" s="303"/>
      <c r="AR33" s="303"/>
      <c r="AS33" s="303"/>
      <c r="AT33" s="303"/>
      <c r="AU33" s="303"/>
      <c r="AV33" s="303"/>
      <c r="AW33" s="303"/>
      <c r="AX33" s="303"/>
      <c r="AY33" s="303"/>
      <c r="AZ33" s="303"/>
      <c r="BA33" s="303"/>
      <c r="BB33" s="303"/>
      <c r="BC33" s="303"/>
      <c r="BD33" s="303"/>
      <c r="BE33" s="303"/>
      <c r="BF33" s="303"/>
      <c r="BG33" s="303"/>
      <c r="BH33" s="303"/>
      <c r="BI33" s="303"/>
      <c r="BJ33" s="303"/>
      <c r="BK33" s="303"/>
      <c r="BL33" s="303"/>
      <c r="BM33" s="303"/>
      <c r="BN33" s="303"/>
      <c r="BO33" s="303"/>
      <c r="BP33" s="303"/>
      <c r="BQ33" s="303"/>
      <c r="BR33" s="303"/>
      <c r="BS33" s="303"/>
      <c r="BT33" s="303"/>
      <c r="BU33" s="303"/>
      <c r="BV33" s="303"/>
      <c r="BW33" s="303"/>
      <c r="BX33" s="303"/>
      <c r="BY33" s="303"/>
      <c r="BZ33" s="303"/>
      <c r="CA33" s="303"/>
      <c r="CB33" s="303"/>
      <c r="CC33" s="303"/>
      <c r="CD33" s="303"/>
      <c r="CE33" s="303"/>
      <c r="CF33" s="303"/>
      <c r="CG33" s="303"/>
      <c r="CH33" s="303"/>
      <c r="CI33" s="303"/>
      <c r="CJ33" s="303"/>
      <c r="CK33" s="303"/>
      <c r="CL33" s="303"/>
      <c r="CM33" s="303"/>
      <c r="CN33" s="303"/>
      <c r="CO33" s="303"/>
      <c r="CP33" s="303"/>
      <c r="CQ33" s="303"/>
      <c r="CR33" s="303"/>
      <c r="CS33" s="303"/>
      <c r="CT33" s="303"/>
      <c r="CU33" s="303"/>
      <c r="CV33" s="303"/>
      <c r="CW33" s="303"/>
      <c r="CX33" s="303"/>
      <c r="CY33" s="303"/>
      <c r="CZ33" s="303"/>
    </row>
    <row r="34" spans="1:104" ht="11.25" customHeight="1" x14ac:dyDescent="0.2">
      <c r="A34" s="303"/>
      <c r="B34" s="303"/>
      <c r="C34" s="303"/>
      <c r="D34" s="303">
        <v>20</v>
      </c>
      <c r="E34" s="228">
        <v>43256</v>
      </c>
      <c r="F34" s="60">
        <v>-8.1000000000000003E-2</v>
      </c>
      <c r="G34" s="59">
        <f t="shared" si="4"/>
        <v>2.8191919191919196E-3</v>
      </c>
      <c r="H34" s="303"/>
      <c r="I34" s="222">
        <f t="shared" si="3"/>
        <v>43256</v>
      </c>
      <c r="J34" s="196">
        <f t="shared" si="5"/>
        <v>-8.3819191919191918E-2</v>
      </c>
      <c r="K34" s="303"/>
      <c r="L34" s="248" t="str">
        <v>-</v>
      </c>
      <c r="M34" s="101" t="str">
        <v>-</v>
      </c>
      <c r="N34" s="303"/>
      <c r="O34" s="263">
        <f t="shared" si="6"/>
        <v>1.6666666666666667</v>
      </c>
      <c r="P34" s="91">
        <f>_xll.qlInterpolationInterpolate($R$40,O34,TRUE,ManualTrigger)</f>
        <v>0.28191919191919196</v>
      </c>
      <c r="Q34" s="303"/>
      <c r="R34" s="246">
        <v>20</v>
      </c>
      <c r="S34" s="91">
        <v>2.4000000000000004</v>
      </c>
      <c r="T34" s="310"/>
      <c r="U34" s="303">
        <v>20</v>
      </c>
      <c r="V34" s="228">
        <v>43256</v>
      </c>
      <c r="W34" s="60">
        <v>-8.1000000000000003E-2</v>
      </c>
      <c r="X34" s="59">
        <f t="shared" si="7"/>
        <v>-5.0000000000000012E-4</v>
      </c>
      <c r="Y34" s="303"/>
      <c r="Z34" s="222">
        <f t="shared" si="8"/>
        <v>43256</v>
      </c>
      <c r="AA34" s="196">
        <f t="shared" si="9"/>
        <v>-8.0500000000000002E-2</v>
      </c>
      <c r="AB34" s="303"/>
      <c r="AC34" s="248" t="str">
        <v>-</v>
      </c>
      <c r="AD34" s="101" t="str">
        <v>-</v>
      </c>
      <c r="AE34" s="303"/>
      <c r="AF34" s="263">
        <f t="shared" si="10"/>
        <v>1.6666666666666667</v>
      </c>
      <c r="AG34" s="91">
        <f>_xll.qlInterpolationInterpolate($AI$40,AF34,TRUE,ManualTrigger)</f>
        <v>-5.0000000000000017E-2</v>
      </c>
      <c r="AH34" s="303"/>
      <c r="AI34" s="246">
        <v>20</v>
      </c>
      <c r="AJ34" s="91">
        <v>-0.45</v>
      </c>
      <c r="AK34" s="303"/>
      <c r="AL34" s="303"/>
      <c r="AM34" s="303"/>
      <c r="AN34" s="303"/>
      <c r="AO34" s="303"/>
      <c r="AP34" s="303"/>
      <c r="AQ34" s="303"/>
      <c r="AR34" s="303"/>
      <c r="AS34" s="303"/>
      <c r="AT34" s="303"/>
      <c r="AU34" s="303"/>
      <c r="AV34" s="303"/>
      <c r="AW34" s="303"/>
      <c r="AX34" s="303"/>
      <c r="AY34" s="303"/>
      <c r="AZ34" s="303"/>
      <c r="BA34" s="303"/>
      <c r="BB34" s="303"/>
      <c r="BC34" s="303"/>
      <c r="BD34" s="303"/>
      <c r="BE34" s="303"/>
      <c r="BF34" s="303"/>
      <c r="BG34" s="303"/>
      <c r="BH34" s="303"/>
      <c r="BI34" s="303"/>
      <c r="BJ34" s="303"/>
      <c r="BK34" s="303"/>
      <c r="BL34" s="303"/>
      <c r="BM34" s="303"/>
      <c r="BN34" s="303"/>
      <c r="BO34" s="303"/>
      <c r="BP34" s="303"/>
      <c r="BQ34" s="303"/>
      <c r="BR34" s="303"/>
      <c r="BS34" s="303"/>
      <c r="BT34" s="303"/>
      <c r="BU34" s="303"/>
      <c r="BV34" s="303"/>
      <c r="BW34" s="303"/>
      <c r="BX34" s="303"/>
      <c r="BY34" s="303"/>
      <c r="BZ34" s="303"/>
      <c r="CA34" s="303"/>
      <c r="CB34" s="303"/>
      <c r="CC34" s="303"/>
      <c r="CD34" s="303"/>
      <c r="CE34" s="303"/>
      <c r="CF34" s="303"/>
      <c r="CG34" s="303"/>
      <c r="CH34" s="303"/>
      <c r="CI34" s="303"/>
      <c r="CJ34" s="303"/>
      <c r="CK34" s="303"/>
      <c r="CL34" s="303"/>
      <c r="CM34" s="303"/>
      <c r="CN34" s="303"/>
      <c r="CO34" s="303"/>
      <c r="CP34" s="303"/>
      <c r="CQ34" s="303"/>
      <c r="CR34" s="303"/>
      <c r="CS34" s="303"/>
      <c r="CT34" s="303"/>
      <c r="CU34" s="303"/>
      <c r="CV34" s="303"/>
      <c r="CW34" s="303"/>
      <c r="CX34" s="303"/>
      <c r="CY34" s="303"/>
      <c r="CZ34" s="303"/>
    </row>
    <row r="35" spans="1:104" ht="11.25" customHeight="1" x14ac:dyDescent="0.2">
      <c r="A35" s="303"/>
      <c r="B35" s="303"/>
      <c r="C35" s="303"/>
      <c r="D35" s="303">
        <v>21</v>
      </c>
      <c r="E35" s="228">
        <v>43286</v>
      </c>
      <c r="F35" s="60">
        <v>-6.3E-2</v>
      </c>
      <c r="G35" s="59">
        <f t="shared" si="4"/>
        <v>2.8519886363636364E-3</v>
      </c>
      <c r="H35" s="303"/>
      <c r="I35" s="222">
        <f t="shared" si="3"/>
        <v>43286</v>
      </c>
      <c r="J35" s="196">
        <f t="shared" si="5"/>
        <v>-6.5851988636363643E-2</v>
      </c>
      <c r="K35" s="303"/>
      <c r="L35" s="248" t="str">
        <v>-</v>
      </c>
      <c r="M35" s="101" t="str">
        <v>-</v>
      </c>
      <c r="N35" s="303"/>
      <c r="O35" s="263">
        <f t="shared" si="6"/>
        <v>1.75</v>
      </c>
      <c r="P35" s="91">
        <f>_xll.qlInterpolationInterpolate($R$40,O35,TRUE,ManualTrigger)</f>
        <v>0.28519886363636365</v>
      </c>
      <c r="Q35" s="303"/>
      <c r="R35" s="246">
        <v>25</v>
      </c>
      <c r="S35" s="91">
        <v>2.75</v>
      </c>
      <c r="T35" s="310"/>
      <c r="U35" s="303">
        <v>21</v>
      </c>
      <c r="V35" s="228">
        <v>43286</v>
      </c>
      <c r="W35" s="60">
        <v>-6.3E-2</v>
      </c>
      <c r="X35" s="59">
        <f t="shared" si="7"/>
        <v>-5.0000000000000012E-4</v>
      </c>
      <c r="Y35" s="303"/>
      <c r="Z35" s="222">
        <f t="shared" si="8"/>
        <v>43286</v>
      </c>
      <c r="AA35" s="196">
        <f t="shared" si="9"/>
        <v>-6.25E-2</v>
      </c>
      <c r="AB35" s="303"/>
      <c r="AC35" s="248" t="str">
        <v>-</v>
      </c>
      <c r="AD35" s="101" t="str">
        <v>-</v>
      </c>
      <c r="AE35" s="303"/>
      <c r="AF35" s="263">
        <f t="shared" si="10"/>
        <v>1.75</v>
      </c>
      <c r="AG35" s="91">
        <f>_xll.qlInterpolationInterpolate($AI$40,AF35,TRUE,ManualTrigger)</f>
        <v>-5.0000000000000017E-2</v>
      </c>
      <c r="AH35" s="303"/>
      <c r="AI35" s="246">
        <v>25</v>
      </c>
      <c r="AJ35" s="91">
        <v>-0.5</v>
      </c>
      <c r="AK35" s="303"/>
      <c r="AL35" s="303"/>
      <c r="AM35" s="303"/>
      <c r="AN35" s="303"/>
      <c r="AO35" s="303"/>
      <c r="AP35" s="303"/>
      <c r="AQ35" s="303"/>
      <c r="AR35" s="303"/>
      <c r="AS35" s="303"/>
      <c r="AT35" s="303"/>
      <c r="AU35" s="303"/>
      <c r="AV35" s="303"/>
      <c r="AW35" s="303"/>
      <c r="AX35" s="303"/>
      <c r="AY35" s="303"/>
      <c r="AZ35" s="303"/>
      <c r="BA35" s="303"/>
      <c r="BB35" s="303"/>
      <c r="BC35" s="303"/>
      <c r="BD35" s="303"/>
      <c r="BE35" s="303"/>
      <c r="BF35" s="303"/>
      <c r="BG35" s="303"/>
      <c r="BH35" s="303"/>
      <c r="BI35" s="303"/>
      <c r="BJ35" s="303"/>
      <c r="BK35" s="303"/>
      <c r="BL35" s="303"/>
      <c r="BM35" s="303"/>
      <c r="BN35" s="303"/>
      <c r="BO35" s="303"/>
      <c r="BP35" s="303"/>
      <c r="BQ35" s="303"/>
      <c r="BR35" s="303"/>
      <c r="BS35" s="303"/>
      <c r="BT35" s="303"/>
      <c r="BU35" s="303"/>
      <c r="BV35" s="303"/>
      <c r="BW35" s="303"/>
      <c r="BX35" s="303"/>
      <c r="BY35" s="303"/>
      <c r="BZ35" s="303"/>
      <c r="CA35" s="303"/>
      <c r="CB35" s="303"/>
      <c r="CC35" s="303"/>
      <c r="CD35" s="303"/>
      <c r="CE35" s="303"/>
      <c r="CF35" s="303"/>
      <c r="CG35" s="303"/>
      <c r="CH35" s="303"/>
      <c r="CI35" s="303"/>
      <c r="CJ35" s="303"/>
      <c r="CK35" s="303"/>
      <c r="CL35" s="303"/>
      <c r="CM35" s="303"/>
      <c r="CN35" s="303"/>
      <c r="CO35" s="303"/>
      <c r="CP35" s="303"/>
      <c r="CQ35" s="303"/>
      <c r="CR35" s="303"/>
      <c r="CS35" s="303"/>
      <c r="CT35" s="303"/>
      <c r="CU35" s="303"/>
      <c r="CV35" s="303"/>
      <c r="CW35" s="303"/>
      <c r="CX35" s="303"/>
      <c r="CY35" s="303"/>
      <c r="CZ35" s="303"/>
    </row>
    <row r="36" spans="1:104" ht="11.25" customHeight="1" x14ac:dyDescent="0.2">
      <c r="A36" s="303"/>
      <c r="B36" s="303"/>
      <c r="C36" s="303"/>
      <c r="D36" s="303">
        <v>22</v>
      </c>
      <c r="E36" s="228">
        <v>43318</v>
      </c>
      <c r="F36" s="60">
        <v>-4.7E-2</v>
      </c>
      <c r="G36" s="59">
        <f t="shared" si="4"/>
        <v>2.8914141414141414E-3</v>
      </c>
      <c r="H36" s="303"/>
      <c r="I36" s="222">
        <f t="shared" si="3"/>
        <v>43318</v>
      </c>
      <c r="J36" s="196">
        <f t="shared" si="5"/>
        <v>-4.9891414141414139E-2</v>
      </c>
      <c r="K36" s="303"/>
      <c r="L36" s="248" t="str">
        <v>-</v>
      </c>
      <c r="M36" s="101" t="str">
        <v>-</v>
      </c>
      <c r="N36" s="303"/>
      <c r="O36" s="263">
        <f t="shared" si="6"/>
        <v>1.8333333333333333</v>
      </c>
      <c r="P36" s="91">
        <f>_xll.qlInterpolationInterpolate($R$40,O36,TRUE,ManualTrigger)</f>
        <v>0.28914141414141414</v>
      </c>
      <c r="Q36" s="303"/>
      <c r="R36" s="246">
        <v>30</v>
      </c>
      <c r="S36" s="91">
        <v>2.9000000000000004</v>
      </c>
      <c r="T36" s="310"/>
      <c r="U36" s="303">
        <v>22</v>
      </c>
      <c r="V36" s="228">
        <v>43318</v>
      </c>
      <c r="W36" s="60">
        <v>-4.7E-2</v>
      </c>
      <c r="X36" s="59">
        <f t="shared" si="7"/>
        <v>-5.0000000000000012E-4</v>
      </c>
      <c r="Y36" s="303"/>
      <c r="Z36" s="222">
        <f t="shared" si="8"/>
        <v>43318</v>
      </c>
      <c r="AA36" s="196">
        <f t="shared" si="9"/>
        <v>-4.65E-2</v>
      </c>
      <c r="AB36" s="303"/>
      <c r="AC36" s="248" t="str">
        <v>-</v>
      </c>
      <c r="AD36" s="101" t="str">
        <v>-</v>
      </c>
      <c r="AE36" s="303"/>
      <c r="AF36" s="263">
        <f t="shared" si="10"/>
        <v>1.8333333333333333</v>
      </c>
      <c r="AG36" s="91">
        <f>_xll.qlInterpolationInterpolate($AI$40,AF36,TRUE,ManualTrigger)</f>
        <v>-5.0000000000000017E-2</v>
      </c>
      <c r="AH36" s="303"/>
      <c r="AI36" s="246">
        <v>30</v>
      </c>
      <c r="AJ36" s="91">
        <v>-0.5</v>
      </c>
      <c r="AK36" s="303"/>
      <c r="AL36" s="303"/>
      <c r="AM36" s="303"/>
      <c r="AN36" s="303"/>
      <c r="AO36" s="303"/>
      <c r="AP36" s="303"/>
      <c r="AQ36" s="303"/>
      <c r="AR36" s="303"/>
      <c r="AS36" s="303"/>
      <c r="AT36" s="303"/>
      <c r="AU36" s="303"/>
      <c r="AV36" s="303"/>
      <c r="AW36" s="303"/>
      <c r="AX36" s="303"/>
      <c r="AY36" s="303"/>
      <c r="AZ36" s="303"/>
      <c r="BA36" s="303"/>
      <c r="BB36" s="303"/>
      <c r="BC36" s="303"/>
      <c r="BD36" s="303"/>
      <c r="BE36" s="303"/>
      <c r="BF36" s="303"/>
      <c r="BG36" s="303"/>
      <c r="BH36" s="303"/>
      <c r="BI36" s="303"/>
      <c r="BJ36" s="303"/>
      <c r="BK36" s="303"/>
      <c r="BL36" s="303"/>
      <c r="BM36" s="303"/>
      <c r="BN36" s="303"/>
      <c r="BO36" s="303"/>
      <c r="BP36" s="303"/>
      <c r="BQ36" s="303"/>
      <c r="BR36" s="303"/>
      <c r="BS36" s="303"/>
      <c r="BT36" s="303"/>
      <c r="BU36" s="303"/>
      <c r="BV36" s="303"/>
      <c r="BW36" s="303"/>
      <c r="BX36" s="303"/>
      <c r="BY36" s="303"/>
      <c r="BZ36" s="303"/>
      <c r="CA36" s="303"/>
      <c r="CB36" s="303"/>
      <c r="CC36" s="303"/>
      <c r="CD36" s="303"/>
      <c r="CE36" s="303"/>
      <c r="CF36" s="303"/>
      <c r="CG36" s="303"/>
      <c r="CH36" s="303"/>
      <c r="CI36" s="303"/>
      <c r="CJ36" s="303"/>
      <c r="CK36" s="303"/>
      <c r="CL36" s="303"/>
      <c r="CM36" s="303"/>
      <c r="CN36" s="303"/>
      <c r="CO36" s="303"/>
      <c r="CP36" s="303"/>
      <c r="CQ36" s="303"/>
      <c r="CR36" s="303"/>
      <c r="CS36" s="303"/>
      <c r="CT36" s="303"/>
      <c r="CU36" s="303"/>
      <c r="CV36" s="303"/>
      <c r="CW36" s="303"/>
      <c r="CX36" s="303"/>
      <c r="CY36" s="303"/>
      <c r="CZ36" s="303"/>
    </row>
    <row r="37" spans="1:104" ht="11.25" customHeight="1" x14ac:dyDescent="0.2">
      <c r="A37" s="303"/>
      <c r="B37" s="303"/>
      <c r="C37" s="303"/>
      <c r="D37" s="303">
        <v>23</v>
      </c>
      <c r="E37" s="228">
        <v>43348</v>
      </c>
      <c r="F37" s="60">
        <v>-3.1E-2</v>
      </c>
      <c r="G37" s="59">
        <f t="shared" si="4"/>
        <v>2.9399305555555559E-3</v>
      </c>
      <c r="H37" s="303"/>
      <c r="I37" s="222">
        <f t="shared" si="3"/>
        <v>43348</v>
      </c>
      <c r="J37" s="196">
        <f t="shared" si="5"/>
        <v>-3.3939930555555553E-2</v>
      </c>
      <c r="K37" s="303"/>
      <c r="L37" s="248" t="str">
        <v>-</v>
      </c>
      <c r="M37" s="101" t="str">
        <v>-</v>
      </c>
      <c r="N37" s="303"/>
      <c r="O37" s="263">
        <f t="shared" si="6"/>
        <v>1.9166666666666667</v>
      </c>
      <c r="P37" s="91">
        <f>_xll.qlInterpolationInterpolate($R$40,O37,TRUE,ManualTrigger)</f>
        <v>0.2939930555555556</v>
      </c>
      <c r="Q37" s="303"/>
      <c r="R37" s="246">
        <v>40</v>
      </c>
      <c r="S37" s="91">
        <v>3</v>
      </c>
      <c r="T37" s="310"/>
      <c r="U37" s="303">
        <v>23</v>
      </c>
      <c r="V37" s="228">
        <v>43348</v>
      </c>
      <c r="W37" s="60">
        <v>-3.1E-2</v>
      </c>
      <c r="X37" s="59">
        <f t="shared" si="7"/>
        <v>-5.0000000000000012E-4</v>
      </c>
      <c r="Y37" s="303"/>
      <c r="Z37" s="222">
        <f t="shared" si="8"/>
        <v>43348</v>
      </c>
      <c r="AA37" s="196">
        <f t="shared" si="9"/>
        <v>-3.0499999999999999E-2</v>
      </c>
      <c r="AB37" s="303"/>
      <c r="AC37" s="248" t="str">
        <v>-</v>
      </c>
      <c r="AD37" s="101" t="str">
        <v>-</v>
      </c>
      <c r="AE37" s="303"/>
      <c r="AF37" s="263">
        <f t="shared" si="10"/>
        <v>1.9166666666666667</v>
      </c>
      <c r="AG37" s="91">
        <f>_xll.qlInterpolationInterpolate($AI$40,AF37,TRUE,ManualTrigger)</f>
        <v>-5.0000000000000017E-2</v>
      </c>
      <c r="AH37" s="303"/>
      <c r="AI37" s="246">
        <v>40</v>
      </c>
      <c r="AJ37" s="91">
        <v>-0.55000000000000004</v>
      </c>
      <c r="AK37" s="303"/>
      <c r="AL37" s="303"/>
      <c r="AM37" s="303"/>
      <c r="AN37" s="303"/>
      <c r="AO37" s="303"/>
      <c r="AP37" s="303"/>
      <c r="AQ37" s="303"/>
      <c r="AR37" s="303"/>
      <c r="AS37" s="303"/>
      <c r="AT37" s="303"/>
      <c r="AU37" s="303"/>
      <c r="AV37" s="303"/>
      <c r="AW37" s="303"/>
      <c r="AX37" s="303"/>
      <c r="AY37" s="303"/>
      <c r="AZ37" s="303"/>
      <c r="BA37" s="303"/>
      <c r="BB37" s="303"/>
      <c r="BC37" s="303"/>
      <c r="BD37" s="303"/>
      <c r="BE37" s="303"/>
      <c r="BF37" s="303"/>
      <c r="BG37" s="303"/>
      <c r="BH37" s="303"/>
      <c r="BI37" s="303"/>
      <c r="BJ37" s="303"/>
      <c r="BK37" s="303"/>
      <c r="BL37" s="303"/>
      <c r="BM37" s="303"/>
      <c r="BN37" s="303"/>
      <c r="BO37" s="303"/>
      <c r="BP37" s="303"/>
      <c r="BQ37" s="303"/>
      <c r="BR37" s="303"/>
      <c r="BS37" s="303"/>
      <c r="BT37" s="303"/>
      <c r="BU37" s="303"/>
      <c r="BV37" s="303"/>
      <c r="BW37" s="303"/>
      <c r="BX37" s="303"/>
      <c r="BY37" s="303"/>
      <c r="BZ37" s="303"/>
      <c r="CA37" s="303"/>
      <c r="CB37" s="303"/>
      <c r="CC37" s="303"/>
      <c r="CD37" s="303"/>
      <c r="CE37" s="303"/>
      <c r="CF37" s="303"/>
      <c r="CG37" s="303"/>
      <c r="CH37" s="303"/>
      <c r="CI37" s="303"/>
      <c r="CJ37" s="303"/>
      <c r="CK37" s="303"/>
      <c r="CL37" s="303"/>
      <c r="CM37" s="303"/>
      <c r="CN37" s="303"/>
      <c r="CO37" s="303"/>
      <c r="CP37" s="303"/>
      <c r="CQ37" s="303"/>
      <c r="CR37" s="303"/>
      <c r="CS37" s="303"/>
      <c r="CT37" s="303"/>
      <c r="CU37" s="303"/>
      <c r="CV37" s="303"/>
      <c r="CW37" s="303"/>
      <c r="CX37" s="303"/>
      <c r="CY37" s="303"/>
      <c r="CZ37" s="303"/>
    </row>
    <row r="38" spans="1:104" ht="11.25" customHeight="1" x14ac:dyDescent="0.2">
      <c r="A38" s="303"/>
      <c r="B38" s="303"/>
      <c r="C38" s="303"/>
      <c r="D38" s="303">
        <v>24</v>
      </c>
      <c r="E38" s="228">
        <v>43378</v>
      </c>
      <c r="F38" s="60">
        <v>-1.4E-2</v>
      </c>
      <c r="G38" s="59">
        <f t="shared" si="4"/>
        <v>3.0000000000000005E-3</v>
      </c>
      <c r="H38" s="303"/>
      <c r="I38" s="222">
        <f t="shared" si="3"/>
        <v>43378</v>
      </c>
      <c r="J38" s="196">
        <f t="shared" si="5"/>
        <v>-1.7000000000000001E-2</v>
      </c>
      <c r="K38" s="303"/>
      <c r="L38" s="248" t="str">
        <v>-</v>
      </c>
      <c r="M38" s="101" t="str">
        <v>-</v>
      </c>
      <c r="N38" s="303"/>
      <c r="O38" s="263">
        <f t="shared" si="6"/>
        <v>2</v>
      </c>
      <c r="P38" s="91">
        <f>_xll.qlInterpolationInterpolate($R$40,O38,TRUE,ManualTrigger)</f>
        <v>0.30000000000000004</v>
      </c>
      <c r="Q38" s="303"/>
      <c r="R38" s="246">
        <v>50</v>
      </c>
      <c r="S38" s="91">
        <v>3.25</v>
      </c>
      <c r="T38" s="310"/>
      <c r="U38" s="303">
        <v>24</v>
      </c>
      <c r="V38" s="228">
        <v>43378</v>
      </c>
      <c r="W38" s="60">
        <v>-1.4E-2</v>
      </c>
      <c r="X38" s="59">
        <f t="shared" si="7"/>
        <v>-5.0000000000000012E-4</v>
      </c>
      <c r="Y38" s="303"/>
      <c r="Z38" s="222">
        <f t="shared" si="8"/>
        <v>43378</v>
      </c>
      <c r="AA38" s="196">
        <f t="shared" si="9"/>
        <v>-1.35E-2</v>
      </c>
      <c r="AB38" s="303"/>
      <c r="AC38" s="248" t="str">
        <v>-</v>
      </c>
      <c r="AD38" s="101" t="str">
        <v>-</v>
      </c>
      <c r="AE38" s="303"/>
      <c r="AF38" s="263">
        <f t="shared" si="10"/>
        <v>2</v>
      </c>
      <c r="AG38" s="91">
        <f>_xll.qlInterpolationInterpolate($AI$40,AF38,TRUE,ManualTrigger)</f>
        <v>-5.0000000000000017E-2</v>
      </c>
      <c r="AH38" s="303"/>
      <c r="AI38" s="246">
        <v>50</v>
      </c>
      <c r="AJ38" s="91">
        <v>-0.60000000000000009</v>
      </c>
      <c r="AK38" s="303"/>
      <c r="AL38" s="303"/>
      <c r="AM38" s="303"/>
      <c r="AN38" s="303"/>
      <c r="AO38" s="303"/>
      <c r="AP38" s="303"/>
      <c r="AQ38" s="303"/>
      <c r="AR38" s="303"/>
      <c r="AS38" s="303"/>
      <c r="AT38" s="303"/>
      <c r="AU38" s="303"/>
      <c r="AV38" s="303"/>
      <c r="AW38" s="303"/>
      <c r="AX38" s="303"/>
      <c r="AY38" s="303"/>
      <c r="AZ38" s="303"/>
      <c r="BA38" s="303"/>
      <c r="BB38" s="303"/>
      <c r="BC38" s="303"/>
      <c r="BD38" s="303"/>
      <c r="BE38" s="303"/>
      <c r="BF38" s="303"/>
      <c r="BG38" s="303"/>
      <c r="BH38" s="303"/>
      <c r="BI38" s="303"/>
      <c r="BJ38" s="303"/>
      <c r="BK38" s="303"/>
      <c r="BL38" s="303"/>
      <c r="BM38" s="303"/>
      <c r="BN38" s="303"/>
      <c r="BO38" s="303"/>
      <c r="BP38" s="303"/>
      <c r="BQ38" s="303"/>
      <c r="BR38" s="303"/>
      <c r="BS38" s="303"/>
      <c r="BT38" s="303"/>
      <c r="BU38" s="303"/>
      <c r="BV38" s="303"/>
      <c r="BW38" s="303"/>
      <c r="BX38" s="303"/>
      <c r="BY38" s="303"/>
      <c r="BZ38" s="303"/>
      <c r="CA38" s="303"/>
      <c r="CB38" s="303"/>
      <c r="CC38" s="303"/>
      <c r="CD38" s="303"/>
      <c r="CE38" s="303"/>
      <c r="CF38" s="303"/>
      <c r="CG38" s="303"/>
      <c r="CH38" s="303"/>
      <c r="CI38" s="303"/>
      <c r="CJ38" s="303"/>
      <c r="CK38" s="303"/>
      <c r="CL38" s="303"/>
      <c r="CM38" s="303"/>
      <c r="CN38" s="303"/>
      <c r="CO38" s="303"/>
      <c r="CP38" s="303"/>
      <c r="CQ38" s="303"/>
      <c r="CR38" s="303"/>
      <c r="CS38" s="303"/>
      <c r="CT38" s="303"/>
      <c r="CU38" s="303"/>
      <c r="CV38" s="303"/>
      <c r="CW38" s="303"/>
      <c r="CX38" s="303"/>
      <c r="CY38" s="303"/>
      <c r="CZ38" s="303"/>
    </row>
    <row r="39" spans="1:104" ht="11.25" customHeight="1" thickBot="1" x14ac:dyDescent="0.25">
      <c r="A39" s="303"/>
      <c r="B39" s="303"/>
      <c r="C39" s="303"/>
      <c r="D39" s="303">
        <v>30</v>
      </c>
      <c r="E39" s="240">
        <v>43560</v>
      </c>
      <c r="F39" s="74">
        <v>8.6891105999999996E-2</v>
      </c>
      <c r="G39" s="75">
        <f t="shared" si="4"/>
        <v>3.8500000000000001E-3</v>
      </c>
      <c r="H39" s="303"/>
      <c r="I39" s="241">
        <f t="shared" si="3"/>
        <v>43560</v>
      </c>
      <c r="J39" s="238">
        <f t="shared" si="5"/>
        <v>8.304110599999999E-2</v>
      </c>
      <c r="K39" s="303"/>
      <c r="L39" s="248" t="str">
        <v>-</v>
      </c>
      <c r="M39" s="101" t="str">
        <v>-</v>
      </c>
      <c r="N39" s="303"/>
      <c r="O39" s="264">
        <f t="shared" si="6"/>
        <v>2.5</v>
      </c>
      <c r="P39" s="94">
        <f>_xll.qlInterpolationInterpolate($R$40,O39,TRUE,ManualTrigger)</f>
        <v>0.38500000000000001</v>
      </c>
      <c r="Q39" s="303"/>
      <c r="R39" s="247">
        <v>60</v>
      </c>
      <c r="S39" s="94">
        <v>3.25</v>
      </c>
      <c r="T39" s="310"/>
      <c r="U39" s="303">
        <v>30</v>
      </c>
      <c r="V39" s="240">
        <v>43560</v>
      </c>
      <c r="W39" s="74">
        <v>8.6891105999999996E-2</v>
      </c>
      <c r="X39" s="75">
        <f t="shared" si="7"/>
        <v>-6.8750000000000029E-4</v>
      </c>
      <c r="Y39" s="303"/>
      <c r="Z39" s="241">
        <f t="shared" si="8"/>
        <v>43560</v>
      </c>
      <c r="AA39" s="238">
        <f t="shared" si="9"/>
        <v>8.7578605999999989E-2</v>
      </c>
      <c r="AB39" s="303"/>
      <c r="AC39" s="248" t="str">
        <v>-</v>
      </c>
      <c r="AD39" s="101" t="str">
        <v>-</v>
      </c>
      <c r="AE39" s="303"/>
      <c r="AF39" s="264">
        <f t="shared" si="10"/>
        <v>2.5</v>
      </c>
      <c r="AG39" s="94">
        <f>_xll.qlInterpolationInterpolate($AI$40,AF39,TRUE,ManualTrigger)</f>
        <v>-6.8750000000000033E-2</v>
      </c>
      <c r="AH39" s="303"/>
      <c r="AI39" s="247">
        <v>60</v>
      </c>
      <c r="AJ39" s="94">
        <v>-0.60000000000000009</v>
      </c>
      <c r="AK39" s="303"/>
      <c r="AL39" s="303"/>
      <c r="AM39" s="303"/>
      <c r="AN39" s="303"/>
      <c r="AO39" s="303"/>
      <c r="AP39" s="303"/>
      <c r="AQ39" s="303"/>
      <c r="AR39" s="303"/>
      <c r="AS39" s="303"/>
      <c r="AT39" s="303"/>
      <c r="AU39" s="303"/>
      <c r="AV39" s="303"/>
      <c r="AW39" s="303"/>
      <c r="AX39" s="303"/>
      <c r="AY39" s="303"/>
      <c r="AZ39" s="303"/>
      <c r="BA39" s="303"/>
      <c r="BB39" s="303"/>
      <c r="BC39" s="303"/>
      <c r="BD39" s="303"/>
      <c r="BE39" s="303"/>
      <c r="BF39" s="303"/>
      <c r="BG39" s="303"/>
      <c r="BH39" s="303"/>
      <c r="BI39" s="303"/>
      <c r="BJ39" s="303"/>
      <c r="BK39" s="303"/>
      <c r="BL39" s="303"/>
      <c r="BM39" s="303"/>
      <c r="BN39" s="303"/>
      <c r="BO39" s="303"/>
      <c r="BP39" s="303"/>
      <c r="BQ39" s="303"/>
      <c r="BR39" s="303"/>
      <c r="BS39" s="303"/>
      <c r="BT39" s="303"/>
      <c r="BU39" s="303"/>
      <c r="BV39" s="303"/>
      <c r="BW39" s="303"/>
      <c r="BX39" s="303"/>
      <c r="BY39" s="303"/>
      <c r="BZ39" s="303"/>
      <c r="CA39" s="303"/>
      <c r="CB39" s="303"/>
      <c r="CC39" s="303"/>
      <c r="CD39" s="303"/>
      <c r="CE39" s="303"/>
      <c r="CF39" s="303"/>
      <c r="CG39" s="303"/>
      <c r="CH39" s="303"/>
      <c r="CI39" s="303"/>
      <c r="CJ39" s="303"/>
      <c r="CK39" s="303"/>
      <c r="CL39" s="303"/>
      <c r="CM39" s="303"/>
      <c r="CN39" s="303"/>
      <c r="CO39" s="303"/>
      <c r="CP39" s="303"/>
      <c r="CQ39" s="303"/>
      <c r="CR39" s="303"/>
      <c r="CS39" s="303"/>
      <c r="CT39" s="303"/>
      <c r="CU39" s="303"/>
      <c r="CV39" s="303"/>
      <c r="CW39" s="303"/>
      <c r="CX39" s="303"/>
      <c r="CY39" s="303"/>
      <c r="CZ39" s="303"/>
    </row>
    <row r="40" spans="1:104" ht="11.25" customHeight="1" thickBot="1" x14ac:dyDescent="0.25">
      <c r="A40" s="303"/>
      <c r="B40" s="307"/>
      <c r="C40" s="303"/>
      <c r="D40" s="303"/>
      <c r="E40" s="308"/>
      <c r="F40" s="303"/>
      <c r="G40" s="303"/>
      <c r="H40" s="303"/>
      <c r="I40" s="303"/>
      <c r="J40" s="303"/>
      <c r="K40" s="303"/>
      <c r="L40" s="248" t="str">
        <v>-</v>
      </c>
      <c r="M40" s="101" t="str">
        <v>-</v>
      </c>
      <c r="N40" s="303"/>
      <c r="O40" s="309"/>
      <c r="P40" s="309"/>
      <c r="Q40" s="303"/>
      <c r="R40" s="284" t="str">
        <f>_xll.qlInterpolation("LCHEUXBasis","KrugerCubic",R21:R39,S21:S39,TRUE,ManualTrigger,TRUE)</f>
        <v>LCHEUXBasis#0001</v>
      </c>
      <c r="S40" s="285"/>
      <c r="T40" s="310"/>
      <c r="U40" s="303"/>
      <c r="V40" s="303"/>
      <c r="W40" s="303"/>
      <c r="X40" s="303"/>
      <c r="Y40" s="303"/>
      <c r="Z40" s="303"/>
      <c r="AA40" s="303"/>
      <c r="AB40" s="303"/>
      <c r="AC40" s="248" t="str">
        <v>-</v>
      </c>
      <c r="AD40" s="101" t="str">
        <v>-</v>
      </c>
      <c r="AE40" s="303"/>
      <c r="AF40" s="303"/>
      <c r="AG40" s="303"/>
      <c r="AH40" s="303"/>
      <c r="AI40" s="284" t="str">
        <f>_xll.qlInterpolation("LCHCMEBasis","KrugerCubic",AI21:AI39,AJ21:AJ39,TRUE,ManualTrigger,TRUE)</f>
        <v>LCHCMEBasis#0001</v>
      </c>
      <c r="AJ40" s="285"/>
      <c r="AK40" s="303"/>
      <c r="AL40" s="303"/>
      <c r="AM40" s="303"/>
      <c r="AN40" s="303"/>
      <c r="AO40" s="303"/>
      <c r="AP40" s="303"/>
      <c r="AQ40" s="303"/>
      <c r="AR40" s="303"/>
      <c r="AS40" s="303"/>
      <c r="AT40" s="303"/>
      <c r="AU40" s="303"/>
      <c r="AV40" s="303"/>
      <c r="AW40" s="303"/>
      <c r="AX40" s="303"/>
      <c r="AY40" s="303"/>
      <c r="AZ40" s="303"/>
      <c r="BA40" s="303"/>
      <c r="BB40" s="303"/>
      <c r="BC40" s="303"/>
      <c r="BD40" s="303"/>
      <c r="BE40" s="303"/>
      <c r="BF40" s="303"/>
      <c r="BG40" s="303"/>
      <c r="BH40" s="303"/>
      <c r="BI40" s="303"/>
      <c r="BJ40" s="303"/>
      <c r="BK40" s="303"/>
      <c r="BL40" s="303"/>
      <c r="BM40" s="303"/>
      <c r="BN40" s="303"/>
      <c r="BO40" s="303"/>
      <c r="BP40" s="303"/>
      <c r="BQ40" s="303"/>
      <c r="BR40" s="303"/>
      <c r="BS40" s="303"/>
      <c r="BT40" s="303"/>
      <c r="BU40" s="303"/>
      <c r="BV40" s="303"/>
      <c r="BW40" s="303"/>
      <c r="BX40" s="303"/>
      <c r="BY40" s="303"/>
      <c r="BZ40" s="303"/>
      <c r="CA40" s="303"/>
      <c r="CB40" s="303"/>
      <c r="CC40" s="303"/>
      <c r="CD40" s="303"/>
      <c r="CE40" s="303"/>
      <c r="CF40" s="303"/>
      <c r="CG40" s="303"/>
      <c r="CH40" s="303"/>
      <c r="CI40" s="303"/>
      <c r="CJ40" s="303"/>
      <c r="CK40" s="303"/>
      <c r="CL40" s="303"/>
      <c r="CM40" s="303"/>
      <c r="CN40" s="303"/>
      <c r="CO40" s="303"/>
      <c r="CP40" s="303"/>
      <c r="CQ40" s="303"/>
      <c r="CR40" s="303"/>
      <c r="CS40" s="303"/>
      <c r="CT40" s="303"/>
      <c r="CU40" s="303"/>
      <c r="CV40" s="303"/>
      <c r="CW40" s="303"/>
      <c r="CX40" s="303"/>
      <c r="CY40" s="303"/>
      <c r="CZ40" s="303"/>
    </row>
    <row r="41" spans="1:104" ht="11.25" customHeight="1" thickBot="1" x14ac:dyDescent="0.25">
      <c r="A41" s="303"/>
      <c r="B41" s="303"/>
      <c r="C41" s="303"/>
      <c r="D41" s="303"/>
      <c r="E41" s="56" t="s">
        <v>79</v>
      </c>
      <c r="F41" s="57" t="s">
        <v>202</v>
      </c>
      <c r="G41" s="58" t="s">
        <v>190</v>
      </c>
      <c r="H41" s="303"/>
      <c r="I41" s="303"/>
      <c r="J41" s="83" t="s">
        <v>185</v>
      </c>
      <c r="K41" s="303"/>
      <c r="L41" s="248" t="str">
        <v>-</v>
      </c>
      <c r="M41" s="101" t="str">
        <v>-</v>
      </c>
      <c r="N41" s="303"/>
      <c r="O41" s="309"/>
      <c r="P41" s="309"/>
      <c r="Q41" s="303"/>
      <c r="R41" s="309"/>
      <c r="S41" s="310"/>
      <c r="T41" s="310"/>
      <c r="U41" s="303"/>
      <c r="V41" s="303"/>
      <c r="W41" s="303"/>
      <c r="X41" s="303"/>
      <c r="Y41" s="303"/>
      <c r="Z41" s="303"/>
      <c r="AA41" s="303"/>
      <c r="AB41" s="303"/>
      <c r="AC41" s="248" t="str">
        <v>-</v>
      </c>
      <c r="AD41" s="101" t="str">
        <v>-</v>
      </c>
      <c r="AE41" s="303"/>
      <c r="AF41" s="303"/>
      <c r="AG41" s="303"/>
      <c r="AH41" s="303"/>
      <c r="AI41" s="303"/>
      <c r="AJ41" s="303"/>
      <c r="AK41" s="303"/>
      <c r="AL41" s="303"/>
      <c r="AM41" s="303"/>
      <c r="AN41" s="303"/>
      <c r="AO41" s="303"/>
      <c r="AP41" s="303"/>
      <c r="AQ41" s="303"/>
      <c r="AR41" s="303"/>
      <c r="AS41" s="303"/>
      <c r="AT41" s="303"/>
      <c r="AU41" s="303"/>
      <c r="AV41" s="303"/>
      <c r="AW41" s="303"/>
      <c r="AX41" s="303"/>
      <c r="AY41" s="303"/>
      <c r="AZ41" s="303"/>
      <c r="BA41" s="303"/>
      <c r="BB41" s="303"/>
      <c r="BC41" s="303"/>
      <c r="BD41" s="303"/>
      <c r="BE41" s="303"/>
      <c r="BF41" s="303"/>
      <c r="BG41" s="303"/>
      <c r="BH41" s="303"/>
      <c r="BI41" s="303"/>
      <c r="BJ41" s="303"/>
      <c r="BK41" s="303"/>
      <c r="BL41" s="303"/>
      <c r="BM41" s="303"/>
      <c r="BN41" s="303"/>
      <c r="BO41" s="303"/>
      <c r="BP41" s="303"/>
      <c r="BQ41" s="303"/>
      <c r="BR41" s="303"/>
      <c r="BS41" s="303"/>
      <c r="BT41" s="303"/>
      <c r="BU41" s="303"/>
      <c r="BV41" s="303"/>
      <c r="BW41" s="303"/>
      <c r="BX41" s="303"/>
      <c r="BY41" s="303"/>
      <c r="BZ41" s="303"/>
      <c r="CA41" s="303"/>
      <c r="CB41" s="303"/>
      <c r="CC41" s="303"/>
      <c r="CD41" s="303"/>
      <c r="CE41" s="303"/>
      <c r="CF41" s="303"/>
      <c r="CG41" s="303"/>
      <c r="CH41" s="303"/>
      <c r="CI41" s="303"/>
      <c r="CJ41" s="303"/>
      <c r="CK41" s="303"/>
      <c r="CL41" s="303"/>
      <c r="CM41" s="303"/>
      <c r="CN41" s="303"/>
      <c r="CO41" s="303"/>
      <c r="CP41" s="303"/>
      <c r="CQ41" s="303"/>
      <c r="CR41" s="303"/>
      <c r="CS41" s="303"/>
      <c r="CT41" s="303"/>
      <c r="CU41" s="303"/>
      <c r="CV41" s="303"/>
      <c r="CW41" s="303"/>
      <c r="CX41" s="303"/>
      <c r="CY41" s="303"/>
      <c r="CZ41" s="303"/>
    </row>
    <row r="42" spans="1:104" ht="11.25" customHeight="1" thickBot="1" x14ac:dyDescent="0.25">
      <c r="A42" s="303"/>
      <c r="B42" s="303"/>
      <c r="C42" s="303"/>
      <c r="D42" s="303"/>
      <c r="E42" s="242" t="str">
        <f>indexID&amp;"D="</f>
        <v>EURIBOR6MD=</v>
      </c>
      <c r="F42" s="80">
        <v>-0.24559999999995699</v>
      </c>
      <c r="G42" s="81"/>
      <c r="H42" s="303"/>
      <c r="I42" s="303"/>
      <c r="J42" s="266">
        <f>IF(LEN(E42)&gt;0,F42+-G42,"-")</f>
        <v>-0.24559999999995699</v>
      </c>
      <c r="K42" s="303"/>
      <c r="L42" s="248" t="str">
        <v>-</v>
      </c>
      <c r="M42" s="101" t="str">
        <v>-</v>
      </c>
      <c r="N42" s="303"/>
      <c r="O42" s="309"/>
      <c r="P42" s="309"/>
      <c r="Q42" s="303"/>
      <c r="R42" s="309"/>
      <c r="S42" s="310"/>
      <c r="T42" s="310"/>
      <c r="U42" s="303"/>
      <c r="V42" s="303"/>
      <c r="W42" s="303"/>
      <c r="X42" s="303"/>
      <c r="Y42" s="303"/>
      <c r="Z42" s="303"/>
      <c r="AA42" s="303"/>
      <c r="AB42" s="303"/>
      <c r="AC42" s="248" t="str">
        <v>-</v>
      </c>
      <c r="AD42" s="101" t="str">
        <v>-</v>
      </c>
      <c r="AE42" s="303"/>
      <c r="AF42" s="313"/>
      <c r="AG42" s="314"/>
      <c r="AH42" s="303"/>
      <c r="AI42" s="303"/>
      <c r="AJ42" s="303"/>
      <c r="AK42" s="303"/>
      <c r="AL42" s="303"/>
      <c r="AM42" s="303"/>
      <c r="AN42" s="303"/>
      <c r="AO42" s="303"/>
      <c r="AP42" s="303"/>
      <c r="AQ42" s="303"/>
      <c r="AR42" s="303"/>
      <c r="AS42" s="303"/>
      <c r="AT42" s="303"/>
      <c r="AU42" s="303"/>
      <c r="AV42" s="303"/>
      <c r="AW42" s="303"/>
      <c r="AX42" s="303"/>
      <c r="AY42" s="303"/>
      <c r="AZ42" s="303"/>
      <c r="BA42" s="303"/>
      <c r="BB42" s="303"/>
      <c r="BC42" s="303"/>
      <c r="BD42" s="303"/>
      <c r="BE42" s="303"/>
      <c r="BF42" s="303"/>
      <c r="BG42" s="303"/>
      <c r="BH42" s="303"/>
      <c r="BI42" s="303"/>
      <c r="BJ42" s="303"/>
      <c r="BK42" s="303"/>
      <c r="BL42" s="303"/>
      <c r="BM42" s="303"/>
      <c r="BN42" s="303"/>
      <c r="BO42" s="303"/>
      <c r="BP42" s="303"/>
      <c r="BQ42" s="303"/>
      <c r="BR42" s="303"/>
      <c r="BS42" s="303"/>
      <c r="BT42" s="303"/>
      <c r="BU42" s="303"/>
      <c r="BV42" s="303"/>
      <c r="BW42" s="303"/>
      <c r="BX42" s="303"/>
      <c r="BY42" s="303"/>
      <c r="BZ42" s="303"/>
      <c r="CA42" s="303"/>
      <c r="CB42" s="303"/>
      <c r="CC42" s="303"/>
      <c r="CD42" s="303"/>
      <c r="CE42" s="303"/>
      <c r="CF42" s="303"/>
      <c r="CG42" s="303"/>
      <c r="CH42" s="303"/>
      <c r="CI42" s="303"/>
      <c r="CJ42" s="303"/>
      <c r="CK42" s="303"/>
      <c r="CL42" s="303"/>
      <c r="CM42" s="303"/>
      <c r="CN42" s="303"/>
      <c r="CO42" s="303"/>
      <c r="CP42" s="303"/>
      <c r="CQ42" s="303"/>
      <c r="CR42" s="303"/>
      <c r="CS42" s="303"/>
      <c r="CT42" s="303"/>
      <c r="CU42" s="303"/>
      <c r="CV42" s="303"/>
      <c r="CW42" s="303"/>
      <c r="CX42" s="303"/>
      <c r="CY42" s="303"/>
      <c r="CZ42" s="303"/>
    </row>
    <row r="43" spans="1:104" ht="11.25" customHeight="1" thickBot="1" x14ac:dyDescent="0.25">
      <c r="A43" s="303"/>
      <c r="B43" s="303"/>
      <c r="C43" s="303"/>
      <c r="D43" s="303"/>
      <c r="E43" s="303"/>
      <c r="F43" s="303"/>
      <c r="G43" s="303"/>
      <c r="H43" s="303"/>
      <c r="I43" s="303"/>
      <c r="J43" s="303"/>
      <c r="K43" s="303"/>
      <c r="L43" s="248" t="str">
        <v>-</v>
      </c>
      <c r="M43" s="101" t="str">
        <v>-</v>
      </c>
      <c r="N43" s="303"/>
      <c r="O43" s="312"/>
      <c r="P43" s="312"/>
      <c r="Q43" s="303"/>
      <c r="R43" s="312"/>
      <c r="S43" s="306"/>
      <c r="T43" s="310"/>
      <c r="U43" s="303"/>
      <c r="V43" s="303"/>
      <c r="W43" s="303"/>
      <c r="X43" s="303"/>
      <c r="Y43" s="303"/>
      <c r="Z43" s="303"/>
      <c r="AA43" s="303"/>
      <c r="AB43" s="303"/>
      <c r="AC43" s="248" t="str">
        <v>-</v>
      </c>
      <c r="AD43" s="101" t="str">
        <v>-</v>
      </c>
      <c r="AE43" s="303"/>
      <c r="AF43" s="313"/>
      <c r="AG43" s="303"/>
      <c r="AH43" s="303"/>
      <c r="AI43" s="303"/>
      <c r="AJ43" s="303"/>
      <c r="AK43" s="303"/>
      <c r="AL43" s="303"/>
      <c r="AM43" s="303"/>
      <c r="AN43" s="303"/>
      <c r="AO43" s="303"/>
      <c r="AP43" s="303"/>
      <c r="AQ43" s="303"/>
      <c r="AR43" s="303"/>
      <c r="AS43" s="303"/>
      <c r="AT43" s="303"/>
      <c r="AU43" s="303"/>
      <c r="AV43" s="303"/>
      <c r="AW43" s="303"/>
      <c r="AX43" s="303"/>
      <c r="AY43" s="303"/>
      <c r="AZ43" s="303"/>
      <c r="BA43" s="303"/>
      <c r="BB43" s="303"/>
      <c r="BC43" s="303"/>
      <c r="BD43" s="303"/>
      <c r="BE43" s="303"/>
      <c r="BF43" s="303"/>
      <c r="BG43" s="303"/>
      <c r="BH43" s="303"/>
      <c r="BI43" s="303"/>
      <c r="BJ43" s="303"/>
      <c r="BK43" s="303"/>
      <c r="BL43" s="303"/>
      <c r="BM43" s="303"/>
      <c r="BN43" s="303"/>
      <c r="BO43" s="303"/>
      <c r="BP43" s="303"/>
      <c r="BQ43" s="303"/>
      <c r="BR43" s="303"/>
      <c r="BS43" s="303"/>
      <c r="BT43" s="303"/>
      <c r="BU43" s="303"/>
      <c r="BV43" s="303"/>
      <c r="BW43" s="303"/>
      <c r="BX43" s="303"/>
      <c r="BY43" s="303"/>
      <c r="BZ43" s="303"/>
      <c r="CA43" s="303"/>
      <c r="CB43" s="303"/>
      <c r="CC43" s="303"/>
      <c r="CD43" s="303"/>
      <c r="CE43" s="303"/>
      <c r="CF43" s="303"/>
      <c r="CG43" s="303"/>
      <c r="CH43" s="303"/>
      <c r="CI43" s="303"/>
      <c r="CJ43" s="303"/>
      <c r="CK43" s="303"/>
      <c r="CL43" s="303"/>
      <c r="CM43" s="303"/>
      <c r="CN43" s="303"/>
      <c r="CO43" s="303"/>
      <c r="CP43" s="303"/>
      <c r="CQ43" s="303"/>
      <c r="CR43" s="303"/>
      <c r="CS43" s="303"/>
      <c r="CT43" s="303"/>
      <c r="CU43" s="303"/>
      <c r="CV43" s="303"/>
      <c r="CW43" s="303"/>
      <c r="CX43" s="303"/>
      <c r="CY43" s="303"/>
      <c r="CZ43" s="303"/>
    </row>
    <row r="44" spans="1:104" ht="11.25" customHeight="1" thickBot="1" x14ac:dyDescent="0.25">
      <c r="A44" s="303"/>
      <c r="B44" s="286" t="s">
        <v>53</v>
      </c>
      <c r="C44" s="188" t="s">
        <v>54</v>
      </c>
      <c r="D44" s="303"/>
      <c r="E44" s="56" t="s">
        <v>201</v>
      </c>
      <c r="F44" s="57" t="s">
        <v>202</v>
      </c>
      <c r="G44" s="58" t="s">
        <v>190</v>
      </c>
      <c r="H44" s="303"/>
      <c r="I44" s="303"/>
      <c r="J44" s="83" t="s">
        <v>185</v>
      </c>
      <c r="K44" s="303"/>
      <c r="L44" s="248" t="str">
        <v>-</v>
      </c>
      <c r="M44" s="101" t="str">
        <v>-</v>
      </c>
      <c r="N44" s="303"/>
      <c r="O44" s="312"/>
      <c r="P44" s="312"/>
      <c r="Q44" s="303"/>
      <c r="R44" s="312"/>
      <c r="S44" s="306"/>
      <c r="T44" s="310"/>
      <c r="U44" s="303"/>
      <c r="V44" s="56" t="s">
        <v>201</v>
      </c>
      <c r="W44" s="57" t="s">
        <v>202</v>
      </c>
      <c r="X44" s="58" t="s">
        <v>190</v>
      </c>
      <c r="Y44" s="303"/>
      <c r="Z44" s="303"/>
      <c r="AA44" s="83" t="s">
        <v>185</v>
      </c>
      <c r="AB44" s="303"/>
      <c r="AC44" s="248" t="str">
        <v>-</v>
      </c>
      <c r="AD44" s="101" t="str">
        <v>-</v>
      </c>
      <c r="AE44" s="303"/>
      <c r="AF44" s="313"/>
      <c r="AG44" s="303"/>
      <c r="AH44" s="303"/>
      <c r="AI44" s="303"/>
      <c r="AJ44" s="303"/>
      <c r="AK44" s="303"/>
      <c r="AL44" s="303"/>
      <c r="AM44" s="303"/>
      <c r="AN44" s="303"/>
      <c r="AO44" s="303"/>
      <c r="AP44" s="303"/>
      <c r="AQ44" s="303"/>
      <c r="AR44" s="303"/>
      <c r="AS44" s="303"/>
      <c r="AT44" s="303"/>
      <c r="AU44" s="303"/>
      <c r="AV44" s="303"/>
      <c r="AW44" s="303"/>
      <c r="AX44" s="303"/>
      <c r="AY44" s="303"/>
      <c r="AZ44" s="303"/>
      <c r="BA44" s="303"/>
      <c r="BB44" s="303"/>
      <c r="BC44" s="303"/>
      <c r="BD44" s="303"/>
      <c r="BE44" s="303"/>
      <c r="BF44" s="303"/>
      <c r="BG44" s="303"/>
      <c r="BH44" s="303"/>
      <c r="BI44" s="303"/>
      <c r="BJ44" s="303"/>
      <c r="BK44" s="303"/>
      <c r="BL44" s="303"/>
      <c r="BM44" s="303"/>
      <c r="BN44" s="303"/>
      <c r="BO44" s="303"/>
      <c r="BP44" s="303"/>
      <c r="BQ44" s="303"/>
      <c r="BR44" s="303"/>
      <c r="BS44" s="303"/>
      <c r="BT44" s="303"/>
      <c r="BU44" s="303"/>
      <c r="BV44" s="303"/>
      <c r="BW44" s="303"/>
      <c r="BX44" s="303"/>
      <c r="BY44" s="303"/>
      <c r="BZ44" s="303"/>
      <c r="CA44" s="303"/>
      <c r="CB44" s="303"/>
      <c r="CC44" s="303"/>
      <c r="CD44" s="303"/>
      <c r="CE44" s="303"/>
      <c r="CF44" s="303"/>
      <c r="CG44" s="303"/>
      <c r="CH44" s="303"/>
      <c r="CI44" s="303"/>
      <c r="CJ44" s="303"/>
      <c r="CK44" s="303"/>
      <c r="CL44" s="303"/>
      <c r="CM44" s="303"/>
      <c r="CN44" s="303"/>
      <c r="CO44" s="303"/>
      <c r="CP44" s="303"/>
      <c r="CQ44" s="303"/>
      <c r="CR44" s="303"/>
      <c r="CS44" s="303"/>
      <c r="CT44" s="303"/>
      <c r="CU44" s="303"/>
      <c r="CV44" s="303"/>
      <c r="CW44" s="303"/>
      <c r="CX44" s="303"/>
      <c r="CY44" s="303"/>
      <c r="CZ44" s="303"/>
    </row>
    <row r="45" spans="1:104" x14ac:dyDescent="0.2">
      <c r="A45" s="303"/>
      <c r="B45" s="287"/>
      <c r="C45" s="193">
        <v>40932</v>
      </c>
      <c r="D45" s="303"/>
      <c r="E45" s="233">
        <v>3</v>
      </c>
      <c r="F45" s="234">
        <v>-4.5999999999999999E-2</v>
      </c>
      <c r="G45" s="235">
        <f>P45/100</f>
        <v>5.0000000000000001E-3</v>
      </c>
      <c r="H45" s="303"/>
      <c r="I45" s="225">
        <f t="array" ref="I45:I86">IF(LEN(E45:E86)&gt;0,E45:E86,"")</f>
        <v>3</v>
      </c>
      <c r="J45" s="192">
        <f>IF(LEN(E45)&gt;0,F45-G45,"-")</f>
        <v>-5.0999999999999997E-2</v>
      </c>
      <c r="K45" s="303"/>
      <c r="L45" s="248" t="str">
        <v>-</v>
      </c>
      <c r="M45" s="101" t="str">
        <v>-</v>
      </c>
      <c r="N45" s="303"/>
      <c r="O45" s="245">
        <f>E45</f>
        <v>3</v>
      </c>
      <c r="P45" s="143">
        <f>_xll.qlInterpolationInterpolate($R$40,O45,TRUE,ManualTrigger)</f>
        <v>0.5</v>
      </c>
      <c r="Q45" s="303"/>
      <c r="R45" s="312"/>
      <c r="S45" s="306"/>
      <c r="T45" s="310"/>
      <c r="U45" s="303"/>
      <c r="V45" s="233">
        <v>3</v>
      </c>
      <c r="W45" s="234">
        <v>-4.5999999999999999E-2</v>
      </c>
      <c r="X45" s="235">
        <f>AG45/100</f>
        <v>-1.0000000000000002E-3</v>
      </c>
      <c r="Y45" s="303"/>
      <c r="Z45" s="225">
        <f t="array" ref="Z45:Z86">IF(LEN(V45:V86)&gt;0,V45:V86,"")</f>
        <v>3</v>
      </c>
      <c r="AA45" s="196">
        <f>IF(LEN(V45)&gt;0,W45-X45,"-")</f>
        <v>-4.4999999999999998E-2</v>
      </c>
      <c r="AB45" s="303"/>
      <c r="AC45" s="248" t="str">
        <v>-</v>
      </c>
      <c r="AD45" s="101" t="str">
        <v>-</v>
      </c>
      <c r="AE45" s="303"/>
      <c r="AF45" s="245">
        <f>V45</f>
        <v>3</v>
      </c>
      <c r="AG45" s="143">
        <f>_xll.qlInterpolationInterpolate($AI$40,AF45,TRUE,ManualTrigger)</f>
        <v>-0.10000000000000003</v>
      </c>
      <c r="AH45" s="303"/>
      <c r="AI45" s="303"/>
      <c r="AJ45" s="303"/>
      <c r="AK45" s="303"/>
      <c r="AL45" s="303"/>
      <c r="AM45" s="303"/>
      <c r="AN45" s="303"/>
      <c r="AO45" s="303"/>
      <c r="AP45" s="303"/>
      <c r="AQ45" s="303"/>
      <c r="AR45" s="303"/>
      <c r="AS45" s="303"/>
      <c r="AT45" s="303"/>
      <c r="AU45" s="303"/>
      <c r="AV45" s="303"/>
      <c r="AW45" s="303"/>
      <c r="AX45" s="303"/>
      <c r="AY45" s="303"/>
      <c r="AZ45" s="303"/>
      <c r="BA45" s="303"/>
      <c r="BB45" s="303"/>
      <c r="BC45" s="303"/>
      <c r="BD45" s="303"/>
      <c r="BE45" s="303"/>
      <c r="BF45" s="303"/>
      <c r="BG45" s="303"/>
      <c r="BH45" s="303"/>
      <c r="BI45" s="303"/>
      <c r="BJ45" s="303"/>
      <c r="BK45" s="303"/>
      <c r="BL45" s="303"/>
      <c r="BM45" s="303"/>
      <c r="BN45" s="303"/>
      <c r="BO45" s="303"/>
      <c r="BP45" s="303"/>
      <c r="BQ45" s="303"/>
      <c r="BR45" s="303"/>
      <c r="BS45" s="303"/>
      <c r="BT45" s="303"/>
      <c r="BU45" s="303"/>
      <c r="BV45" s="303"/>
      <c r="BW45" s="303"/>
      <c r="BX45" s="303"/>
      <c r="BY45" s="303"/>
      <c r="BZ45" s="303"/>
      <c r="CA45" s="303"/>
      <c r="CB45" s="303"/>
      <c r="CC45" s="303"/>
      <c r="CD45" s="303"/>
      <c r="CE45" s="303"/>
      <c r="CF45" s="303"/>
      <c r="CG45" s="303"/>
      <c r="CH45" s="303"/>
      <c r="CI45" s="303"/>
      <c r="CJ45" s="303"/>
      <c r="CK45" s="303"/>
      <c r="CL45" s="303"/>
      <c r="CM45" s="303"/>
      <c r="CN45" s="303"/>
      <c r="CO45" s="303"/>
      <c r="CP45" s="303"/>
      <c r="CQ45" s="303"/>
      <c r="CR45" s="303"/>
      <c r="CS45" s="303"/>
      <c r="CT45" s="303"/>
      <c r="CU45" s="303"/>
      <c r="CV45" s="303"/>
      <c r="CW45" s="303"/>
      <c r="CX45" s="303"/>
      <c r="CY45" s="303"/>
      <c r="CZ45" s="303"/>
    </row>
    <row r="46" spans="1:104" ht="11.25" customHeight="1" x14ac:dyDescent="0.2">
      <c r="A46" s="303"/>
      <c r="B46" s="288" t="s">
        <v>92</v>
      </c>
      <c r="C46" s="289"/>
      <c r="D46" s="303"/>
      <c r="E46" s="61">
        <v>4</v>
      </c>
      <c r="F46" s="60">
        <v>6.0999999999999999E-2</v>
      </c>
      <c r="G46" s="59">
        <f t="shared" ref="G46:G84" si="11">P46/100</f>
        <v>7.000000000000001E-3</v>
      </c>
      <c r="H46" s="303"/>
      <c r="I46" s="226">
        <v>4</v>
      </c>
      <c r="J46" s="196">
        <f t="shared" ref="J46:J86" si="12">IF(LEN(E46)&gt;0,F46-G46,"-")</f>
        <v>5.3999999999999999E-2</v>
      </c>
      <c r="K46" s="303"/>
      <c r="L46" s="248" t="str">
        <v>-</v>
      </c>
      <c r="M46" s="101" t="str">
        <v>-</v>
      </c>
      <c r="N46" s="303"/>
      <c r="O46" s="246">
        <f t="shared" ref="O46:O84" si="13">E46</f>
        <v>4</v>
      </c>
      <c r="P46" s="261">
        <f>_xll.qlInterpolationInterpolate($R$40,O46,TRUE,ManualTrigger)</f>
        <v>0.70000000000000007</v>
      </c>
      <c r="Q46" s="303"/>
      <c r="R46" s="312"/>
      <c r="S46" s="306"/>
      <c r="T46" s="310"/>
      <c r="U46" s="303"/>
      <c r="V46" s="61">
        <v>4</v>
      </c>
      <c r="W46" s="60">
        <v>6.0999999999999999E-2</v>
      </c>
      <c r="X46" s="59">
        <f t="shared" ref="X46:X84" si="14">AG46/100</f>
        <v>-1.5E-3</v>
      </c>
      <c r="Y46" s="303"/>
      <c r="Z46" s="226">
        <v>4</v>
      </c>
      <c r="AA46" s="196">
        <f t="shared" ref="AA46:AA86" si="15">IF(LEN(V46)&gt;0,W46-X46,"-")</f>
        <v>6.25E-2</v>
      </c>
      <c r="AB46" s="303"/>
      <c r="AC46" s="248" t="str">
        <v>-</v>
      </c>
      <c r="AD46" s="101" t="str">
        <v>-</v>
      </c>
      <c r="AE46" s="303"/>
      <c r="AF46" s="246">
        <f t="shared" ref="AF46:AF84" si="16">V46</f>
        <v>4</v>
      </c>
      <c r="AG46" s="91">
        <f>_xll.qlInterpolationInterpolate($AI$40,AF46,TRUE,ManualTrigger)</f>
        <v>-0.15</v>
      </c>
      <c r="AH46" s="303"/>
      <c r="AI46" s="303"/>
      <c r="AJ46" s="303"/>
      <c r="AK46" s="303"/>
      <c r="AL46" s="303"/>
      <c r="AM46" s="303"/>
      <c r="AN46" s="303"/>
      <c r="AO46" s="303"/>
      <c r="AP46" s="303"/>
      <c r="AQ46" s="303"/>
      <c r="AR46" s="303"/>
      <c r="AS46" s="303"/>
      <c r="AT46" s="303"/>
      <c r="AU46" s="303"/>
      <c r="AV46" s="303"/>
      <c r="AW46" s="303"/>
      <c r="AX46" s="303"/>
      <c r="AY46" s="303"/>
      <c r="AZ46" s="303"/>
      <c r="BA46" s="303"/>
      <c r="BB46" s="303"/>
      <c r="BC46" s="303"/>
      <c r="BD46" s="303"/>
      <c r="BE46" s="303"/>
      <c r="BF46" s="303"/>
      <c r="BG46" s="303"/>
      <c r="BH46" s="303"/>
      <c r="BI46" s="303"/>
      <c r="BJ46" s="303"/>
      <c r="BK46" s="303"/>
      <c r="BL46" s="303"/>
      <c r="BM46" s="303"/>
      <c r="BN46" s="303"/>
      <c r="BO46" s="303"/>
      <c r="BP46" s="303"/>
      <c r="BQ46" s="303"/>
      <c r="BR46" s="303"/>
      <c r="BS46" s="303"/>
      <c r="BT46" s="303"/>
      <c r="BU46" s="303"/>
      <c r="BV46" s="303"/>
      <c r="BW46" s="303"/>
      <c r="BX46" s="303"/>
      <c r="BY46" s="303"/>
      <c r="BZ46" s="303"/>
      <c r="CA46" s="303"/>
      <c r="CB46" s="303"/>
      <c r="CC46" s="303"/>
      <c r="CD46" s="303"/>
      <c r="CE46" s="303"/>
      <c r="CF46" s="303"/>
      <c r="CG46" s="303"/>
      <c r="CH46" s="303"/>
      <c r="CI46" s="303"/>
      <c r="CJ46" s="303"/>
      <c r="CK46" s="303"/>
      <c r="CL46" s="303"/>
      <c r="CM46" s="303"/>
      <c r="CN46" s="303"/>
      <c r="CO46" s="303"/>
      <c r="CP46" s="303"/>
      <c r="CQ46" s="303"/>
      <c r="CR46" s="303"/>
      <c r="CS46" s="303"/>
      <c r="CT46" s="303"/>
      <c r="CU46" s="303"/>
      <c r="CV46" s="303"/>
      <c r="CW46" s="303"/>
      <c r="CX46" s="303"/>
      <c r="CY46" s="303"/>
      <c r="CZ46" s="303"/>
    </row>
    <row r="47" spans="1:104" ht="11.25" customHeight="1" x14ac:dyDescent="0.2">
      <c r="A47" s="303"/>
      <c r="B47" s="199" t="str">
        <f>B12&amp;"#"&amp;C12</f>
        <v>FutEndDate#standard</v>
      </c>
      <c r="C47" s="200">
        <v>0</v>
      </c>
      <c r="D47" s="303"/>
      <c r="E47" s="61">
        <v>5</v>
      </c>
      <c r="F47" s="60">
        <v>0.17499999999999999</v>
      </c>
      <c r="G47" s="59">
        <f t="shared" si="11"/>
        <v>9.0000000000000011E-3</v>
      </c>
      <c r="H47" s="303"/>
      <c r="I47" s="227">
        <v>5</v>
      </c>
      <c r="J47" s="196">
        <f t="shared" si="12"/>
        <v>0.16599999999999998</v>
      </c>
      <c r="K47" s="303"/>
      <c r="L47" s="248" t="str">
        <v>-</v>
      </c>
      <c r="M47" s="101" t="str">
        <v>-</v>
      </c>
      <c r="N47" s="303"/>
      <c r="O47" s="246">
        <f t="shared" si="13"/>
        <v>5</v>
      </c>
      <c r="P47" s="261">
        <f>_xll.qlInterpolationInterpolate($R$40,O47,TRUE,ManualTrigger)</f>
        <v>0.90000000000000013</v>
      </c>
      <c r="Q47" s="303"/>
      <c r="R47" s="312"/>
      <c r="S47" s="306"/>
      <c r="T47" s="310"/>
      <c r="U47" s="303"/>
      <c r="V47" s="61">
        <v>5</v>
      </c>
      <c r="W47" s="60">
        <v>0.17499999999999999</v>
      </c>
      <c r="X47" s="59">
        <f t="shared" si="14"/>
        <v>-2E-3</v>
      </c>
      <c r="Y47" s="303"/>
      <c r="Z47" s="227">
        <v>5</v>
      </c>
      <c r="AA47" s="196">
        <f t="shared" si="15"/>
        <v>0.17699999999999999</v>
      </c>
      <c r="AB47" s="303"/>
      <c r="AC47" s="248" t="str">
        <v>-</v>
      </c>
      <c r="AD47" s="101" t="str">
        <v>-</v>
      </c>
      <c r="AE47" s="303"/>
      <c r="AF47" s="246">
        <f t="shared" si="16"/>
        <v>5</v>
      </c>
      <c r="AG47" s="91">
        <f>_xll.qlInterpolationInterpolate($AI$40,AF47,TRUE,ManualTrigger)</f>
        <v>-0.2</v>
      </c>
      <c r="AH47" s="303"/>
      <c r="AI47" s="303"/>
      <c r="AJ47" s="303"/>
      <c r="AK47" s="303"/>
      <c r="AL47" s="303"/>
      <c r="AM47" s="303"/>
      <c r="AN47" s="303"/>
      <c r="AO47" s="303"/>
      <c r="AP47" s="303"/>
      <c r="AQ47" s="303"/>
      <c r="AR47" s="303"/>
      <c r="AS47" s="303"/>
      <c r="AT47" s="303"/>
      <c r="AU47" s="303"/>
      <c r="AV47" s="303"/>
      <c r="AW47" s="303"/>
      <c r="AX47" s="303"/>
      <c r="AY47" s="303"/>
      <c r="AZ47" s="303"/>
      <c r="BA47" s="303"/>
      <c r="BB47" s="303"/>
      <c r="BC47" s="303"/>
      <c r="BD47" s="303"/>
      <c r="BE47" s="303"/>
      <c r="BF47" s="303"/>
      <c r="BG47" s="303"/>
      <c r="BH47" s="303"/>
      <c r="BI47" s="303"/>
      <c r="BJ47" s="303"/>
      <c r="BK47" s="303"/>
      <c r="BL47" s="303"/>
      <c r="BM47" s="303"/>
      <c r="BN47" s="303"/>
      <c r="BO47" s="303"/>
      <c r="BP47" s="303"/>
      <c r="BQ47" s="303"/>
      <c r="BR47" s="303"/>
      <c r="BS47" s="303"/>
      <c r="BT47" s="303"/>
      <c r="BU47" s="303"/>
      <c r="BV47" s="303"/>
      <c r="BW47" s="303"/>
      <c r="BX47" s="303"/>
      <c r="BY47" s="303"/>
      <c r="BZ47" s="303"/>
      <c r="CA47" s="303"/>
      <c r="CB47" s="303"/>
      <c r="CC47" s="303"/>
      <c r="CD47" s="303"/>
      <c r="CE47" s="303"/>
      <c r="CF47" s="303"/>
      <c r="CG47" s="303"/>
      <c r="CH47" s="303"/>
      <c r="CI47" s="303"/>
      <c r="CJ47" s="303"/>
      <c r="CK47" s="303"/>
      <c r="CL47" s="303"/>
      <c r="CM47" s="303"/>
      <c r="CN47" s="303"/>
      <c r="CO47" s="303"/>
      <c r="CP47" s="303"/>
      <c r="CQ47" s="303"/>
      <c r="CR47" s="303"/>
      <c r="CS47" s="303"/>
      <c r="CT47" s="303"/>
      <c r="CU47" s="303"/>
      <c r="CV47" s="303"/>
      <c r="CW47" s="303"/>
      <c r="CX47" s="303"/>
      <c r="CY47" s="303"/>
      <c r="CZ47" s="303"/>
    </row>
    <row r="48" spans="1:104" ht="11.25" customHeight="1" x14ac:dyDescent="0.2">
      <c r="A48" s="303"/>
      <c r="B48" s="203" t="str">
        <f>B13&amp;"#"&amp;C13</f>
        <v>MatBlockCons#on</v>
      </c>
      <c r="C48" s="204">
        <v>0</v>
      </c>
      <c r="D48" s="303"/>
      <c r="E48" s="61">
        <v>6</v>
      </c>
      <c r="F48" s="60">
        <v>0.29399999999999998</v>
      </c>
      <c r="G48" s="59">
        <f t="shared" si="11"/>
        <v>0.01</v>
      </c>
      <c r="H48" s="303"/>
      <c r="I48" s="227">
        <v>6</v>
      </c>
      <c r="J48" s="196">
        <f t="shared" si="12"/>
        <v>0.28399999999999997</v>
      </c>
      <c r="K48" s="303"/>
      <c r="L48" s="248" t="str">
        <v>-</v>
      </c>
      <c r="M48" s="101" t="str">
        <v>-</v>
      </c>
      <c r="N48" s="303"/>
      <c r="O48" s="246">
        <f t="shared" si="13"/>
        <v>6</v>
      </c>
      <c r="P48" s="261">
        <f>_xll.qlInterpolationInterpolate($R$40,O48,TRUE,ManualTrigger)</f>
        <v>1</v>
      </c>
      <c r="Q48" s="303"/>
      <c r="R48" s="312"/>
      <c r="S48" s="306"/>
      <c r="T48" s="310"/>
      <c r="U48" s="303"/>
      <c r="V48" s="61">
        <v>6</v>
      </c>
      <c r="W48" s="60">
        <v>0.29399999999999998</v>
      </c>
      <c r="X48" s="59">
        <f t="shared" si="14"/>
        <v>-2E-3</v>
      </c>
      <c r="Y48" s="303"/>
      <c r="Z48" s="227">
        <v>6</v>
      </c>
      <c r="AA48" s="196">
        <f t="shared" si="15"/>
        <v>0.29599999999999999</v>
      </c>
      <c r="AB48" s="303"/>
      <c r="AC48" s="248" t="str">
        <v>-</v>
      </c>
      <c r="AD48" s="101" t="str">
        <v>-</v>
      </c>
      <c r="AE48" s="303"/>
      <c r="AF48" s="246">
        <f t="shared" si="16"/>
        <v>6</v>
      </c>
      <c r="AG48" s="91">
        <f>_xll.qlInterpolationInterpolate($AI$40,AF48,TRUE,ManualTrigger)</f>
        <v>-0.2</v>
      </c>
      <c r="AH48" s="303"/>
      <c r="AI48" s="303"/>
      <c r="AJ48" s="303"/>
      <c r="AK48" s="303"/>
      <c r="AL48" s="303"/>
      <c r="AM48" s="303"/>
      <c r="AN48" s="303"/>
      <c r="AO48" s="303"/>
      <c r="AP48" s="303"/>
      <c r="AQ48" s="303"/>
      <c r="AR48" s="303"/>
      <c r="AS48" s="303"/>
      <c r="AT48" s="303"/>
      <c r="AU48" s="303"/>
      <c r="AV48" s="303"/>
      <c r="AW48" s="303"/>
      <c r="AX48" s="303"/>
      <c r="AY48" s="303"/>
      <c r="AZ48" s="303"/>
      <c r="BA48" s="303"/>
      <c r="BB48" s="303"/>
      <c r="BC48" s="303"/>
      <c r="BD48" s="303"/>
      <c r="BE48" s="303"/>
      <c r="BF48" s="303"/>
      <c r="BG48" s="303"/>
      <c r="BH48" s="303"/>
      <c r="BI48" s="303"/>
      <c r="BJ48" s="303"/>
      <c r="BK48" s="303"/>
      <c r="BL48" s="303"/>
      <c r="BM48" s="303"/>
      <c r="BN48" s="303"/>
      <c r="BO48" s="303"/>
      <c r="BP48" s="303"/>
      <c r="BQ48" s="303"/>
      <c r="BR48" s="303"/>
      <c r="BS48" s="303"/>
      <c r="BT48" s="303"/>
      <c r="BU48" s="303"/>
      <c r="BV48" s="303"/>
      <c r="BW48" s="303"/>
      <c r="BX48" s="303"/>
      <c r="BY48" s="303"/>
      <c r="BZ48" s="303"/>
      <c r="CA48" s="303"/>
      <c r="CB48" s="303"/>
      <c r="CC48" s="303"/>
      <c r="CD48" s="303"/>
      <c r="CE48" s="303"/>
      <c r="CF48" s="303"/>
      <c r="CG48" s="303"/>
      <c r="CH48" s="303"/>
      <c r="CI48" s="303"/>
      <c r="CJ48" s="303"/>
      <c r="CK48" s="303"/>
      <c r="CL48" s="303"/>
      <c r="CM48" s="303"/>
      <c r="CN48" s="303"/>
      <c r="CO48" s="303"/>
      <c r="CP48" s="303"/>
      <c r="CQ48" s="303"/>
      <c r="CR48" s="303"/>
      <c r="CS48" s="303"/>
      <c r="CT48" s="303"/>
      <c r="CU48" s="303"/>
      <c r="CV48" s="303"/>
      <c r="CW48" s="303"/>
      <c r="CX48" s="303"/>
      <c r="CY48" s="303"/>
      <c r="CZ48" s="303"/>
    </row>
    <row r="49" spans="1:104" ht="11.25" customHeight="1" x14ac:dyDescent="0.2">
      <c r="A49" s="303"/>
      <c r="B49" s="203" t="str">
        <f>B14&amp;"#"&amp;C14</f>
        <v>FutBlockCons#end</v>
      </c>
      <c r="C49" s="204">
        <v>0</v>
      </c>
      <c r="D49" s="303"/>
      <c r="E49" s="61">
        <v>7</v>
      </c>
      <c r="F49" s="60">
        <v>0.41799999999999998</v>
      </c>
      <c r="G49" s="59">
        <f t="shared" si="11"/>
        <v>1.1000000000000001E-2</v>
      </c>
      <c r="H49" s="303"/>
      <c r="I49" s="227">
        <v>7</v>
      </c>
      <c r="J49" s="196">
        <f t="shared" si="12"/>
        <v>0.40699999999999997</v>
      </c>
      <c r="K49" s="303"/>
      <c r="L49" s="248" t="str">
        <v>-</v>
      </c>
      <c r="M49" s="101" t="str">
        <v>-</v>
      </c>
      <c r="N49" s="303"/>
      <c r="O49" s="246">
        <f t="shared" si="13"/>
        <v>7</v>
      </c>
      <c r="P49" s="261">
        <f>_xll.qlInterpolationInterpolate($R$40,O49,TRUE,ManualTrigger)</f>
        <v>1.1000000000000001</v>
      </c>
      <c r="Q49" s="303"/>
      <c r="R49" s="312"/>
      <c r="S49" s="306"/>
      <c r="T49" s="310"/>
      <c r="U49" s="303"/>
      <c r="V49" s="61">
        <v>7</v>
      </c>
      <c r="W49" s="60">
        <v>0.41799999999999998</v>
      </c>
      <c r="X49" s="59">
        <f t="shared" si="14"/>
        <v>-2.5000000000000001E-3</v>
      </c>
      <c r="Y49" s="303"/>
      <c r="Z49" s="227">
        <v>7</v>
      </c>
      <c r="AA49" s="196">
        <f t="shared" si="15"/>
        <v>0.42049999999999998</v>
      </c>
      <c r="AB49" s="303"/>
      <c r="AC49" s="248" t="str">
        <v>-</v>
      </c>
      <c r="AD49" s="101" t="str">
        <v>-</v>
      </c>
      <c r="AE49" s="303"/>
      <c r="AF49" s="246">
        <f t="shared" si="16"/>
        <v>7</v>
      </c>
      <c r="AG49" s="91">
        <f>_xll.qlInterpolationInterpolate($AI$40,AF49,TRUE,ManualTrigger)</f>
        <v>-0.25</v>
      </c>
      <c r="AH49" s="303"/>
      <c r="AI49" s="303"/>
      <c r="AJ49" s="303"/>
      <c r="AK49" s="303"/>
      <c r="AL49" s="303"/>
      <c r="AM49" s="303"/>
      <c r="AN49" s="303"/>
      <c r="AO49" s="303"/>
      <c r="AP49" s="303"/>
      <c r="AQ49" s="303"/>
      <c r="AR49" s="303"/>
      <c r="AS49" s="303"/>
      <c r="AT49" s="303"/>
      <c r="AU49" s="303"/>
      <c r="AV49" s="303"/>
      <c r="AW49" s="303"/>
      <c r="AX49" s="303"/>
      <c r="AY49" s="303"/>
      <c r="AZ49" s="303"/>
      <c r="BA49" s="303"/>
      <c r="BB49" s="303"/>
      <c r="BC49" s="303"/>
      <c r="BD49" s="303"/>
      <c r="BE49" s="303"/>
      <c r="BF49" s="303"/>
      <c r="BG49" s="303"/>
      <c r="BH49" s="303"/>
      <c r="BI49" s="303"/>
      <c r="BJ49" s="303"/>
      <c r="BK49" s="303"/>
      <c r="BL49" s="303"/>
      <c r="BM49" s="303"/>
      <c r="BN49" s="303"/>
      <c r="BO49" s="303"/>
      <c r="BP49" s="303"/>
      <c r="BQ49" s="303"/>
      <c r="BR49" s="303"/>
      <c r="BS49" s="303"/>
      <c r="BT49" s="303"/>
      <c r="BU49" s="303"/>
      <c r="BV49" s="303"/>
      <c r="BW49" s="303"/>
      <c r="BX49" s="303"/>
      <c r="BY49" s="303"/>
      <c r="BZ49" s="303"/>
      <c r="CA49" s="303"/>
      <c r="CB49" s="303"/>
      <c r="CC49" s="303"/>
      <c r="CD49" s="303"/>
      <c r="CE49" s="303"/>
      <c r="CF49" s="303"/>
      <c r="CG49" s="303"/>
      <c r="CH49" s="303"/>
      <c r="CI49" s="303"/>
      <c r="CJ49" s="303"/>
      <c r="CK49" s="303"/>
      <c r="CL49" s="303"/>
      <c r="CM49" s="303"/>
      <c r="CN49" s="303"/>
      <c r="CO49" s="303"/>
      <c r="CP49" s="303"/>
      <c r="CQ49" s="303"/>
      <c r="CR49" s="303"/>
      <c r="CS49" s="303"/>
      <c r="CT49" s="303"/>
      <c r="CU49" s="303"/>
      <c r="CV49" s="303"/>
      <c r="CW49" s="303"/>
      <c r="CX49" s="303"/>
      <c r="CY49" s="303"/>
      <c r="CZ49" s="303"/>
    </row>
    <row r="50" spans="1:104" ht="11.25" customHeight="1" x14ac:dyDescent="0.2">
      <c r="A50" s="303"/>
      <c r="B50" s="203" t="str">
        <f>B15&amp;"#"&amp;C15</f>
        <v>BlockOrder#2314</v>
      </c>
      <c r="C50" s="204">
        <v>0</v>
      </c>
      <c r="D50" s="303"/>
      <c r="E50" s="61">
        <v>8</v>
      </c>
      <c r="F50" s="60">
        <v>0.53900000000000003</v>
      </c>
      <c r="G50" s="59">
        <f t="shared" si="11"/>
        <v>1.3000000000000001E-2</v>
      </c>
      <c r="H50" s="303"/>
      <c r="I50" s="227">
        <v>8</v>
      </c>
      <c r="J50" s="196">
        <f t="shared" si="12"/>
        <v>0.52600000000000002</v>
      </c>
      <c r="K50" s="303"/>
      <c r="L50" s="248" t="str">
        <v>-</v>
      </c>
      <c r="M50" s="101" t="str">
        <v>-</v>
      </c>
      <c r="N50" s="303"/>
      <c r="O50" s="246">
        <f t="shared" si="13"/>
        <v>8</v>
      </c>
      <c r="P50" s="261">
        <f>_xll.qlInterpolationInterpolate($R$40,O50,TRUE,ManualTrigger)</f>
        <v>1.3</v>
      </c>
      <c r="Q50" s="303"/>
      <c r="R50" s="312"/>
      <c r="S50" s="306"/>
      <c r="T50" s="310"/>
      <c r="U50" s="303"/>
      <c r="V50" s="61">
        <v>8</v>
      </c>
      <c r="W50" s="60">
        <v>0.53900000000000003</v>
      </c>
      <c r="X50" s="59">
        <f t="shared" si="14"/>
        <v>-2.5000000000000001E-3</v>
      </c>
      <c r="Y50" s="303"/>
      <c r="Z50" s="227">
        <v>8</v>
      </c>
      <c r="AA50" s="196">
        <f t="shared" si="15"/>
        <v>0.54149999999999998</v>
      </c>
      <c r="AB50" s="303"/>
      <c r="AC50" s="248" t="str">
        <v>-</v>
      </c>
      <c r="AD50" s="101" t="str">
        <v>-</v>
      </c>
      <c r="AE50" s="303"/>
      <c r="AF50" s="246">
        <f t="shared" si="16"/>
        <v>8</v>
      </c>
      <c r="AG50" s="91">
        <f>_xll.qlInterpolationInterpolate($AI$40,AF50,TRUE,ManualTrigger)</f>
        <v>-0.25</v>
      </c>
      <c r="AH50" s="303"/>
      <c r="AI50" s="303"/>
      <c r="AJ50" s="303"/>
      <c r="AK50" s="303"/>
      <c r="AL50" s="303"/>
      <c r="AM50" s="303"/>
      <c r="AN50" s="303"/>
      <c r="AO50" s="303"/>
      <c r="AP50" s="303"/>
      <c r="AQ50" s="303"/>
      <c r="AR50" s="303"/>
      <c r="AS50" s="303"/>
      <c r="AT50" s="303"/>
      <c r="AU50" s="303"/>
      <c r="AV50" s="303"/>
      <c r="AW50" s="303"/>
      <c r="AX50" s="303"/>
      <c r="AY50" s="303"/>
      <c r="AZ50" s="303"/>
      <c r="BA50" s="303"/>
      <c r="BB50" s="303"/>
      <c r="BC50" s="303"/>
      <c r="BD50" s="303"/>
      <c r="BE50" s="303"/>
      <c r="BF50" s="303"/>
      <c r="BG50" s="303"/>
      <c r="BH50" s="303"/>
      <c r="BI50" s="303"/>
      <c r="BJ50" s="303"/>
      <c r="BK50" s="303"/>
      <c r="BL50" s="303"/>
      <c r="BM50" s="303"/>
      <c r="BN50" s="303"/>
      <c r="BO50" s="303"/>
      <c r="BP50" s="303"/>
      <c r="BQ50" s="303"/>
      <c r="BR50" s="303"/>
      <c r="BS50" s="303"/>
      <c r="BT50" s="303"/>
      <c r="BU50" s="303"/>
      <c r="BV50" s="303"/>
      <c r="BW50" s="303"/>
      <c r="BX50" s="303"/>
      <c r="BY50" s="303"/>
      <c r="BZ50" s="303"/>
      <c r="CA50" s="303"/>
      <c r="CB50" s="303"/>
      <c r="CC50" s="303"/>
      <c r="CD50" s="303"/>
      <c r="CE50" s="303"/>
      <c r="CF50" s="303"/>
      <c r="CG50" s="303"/>
      <c r="CH50" s="303"/>
      <c r="CI50" s="303"/>
      <c r="CJ50" s="303"/>
      <c r="CK50" s="303"/>
      <c r="CL50" s="303"/>
      <c r="CM50" s="303"/>
      <c r="CN50" s="303"/>
      <c r="CO50" s="303"/>
      <c r="CP50" s="303"/>
      <c r="CQ50" s="303"/>
      <c r="CR50" s="303"/>
      <c r="CS50" s="303"/>
      <c r="CT50" s="303"/>
      <c r="CU50" s="303"/>
      <c r="CV50" s="303"/>
      <c r="CW50" s="303"/>
      <c r="CX50" s="303"/>
      <c r="CY50" s="303"/>
      <c r="CZ50" s="303"/>
    </row>
    <row r="51" spans="1:104" ht="11.25" customHeight="1" x14ac:dyDescent="0.2">
      <c r="A51" s="303"/>
      <c r="B51" s="203" t="s">
        <v>64</v>
      </c>
      <c r="C51" s="204">
        <f>+fraFutTenor</f>
        <v>6</v>
      </c>
      <c r="D51" s="303"/>
      <c r="E51" s="61">
        <v>9</v>
      </c>
      <c r="F51" s="60">
        <v>0.65500000000000003</v>
      </c>
      <c r="G51" s="59">
        <f t="shared" si="11"/>
        <v>1.4999999999999999E-2</v>
      </c>
      <c r="H51" s="303"/>
      <c r="I51" s="227">
        <v>9</v>
      </c>
      <c r="J51" s="196">
        <f t="shared" si="12"/>
        <v>0.64</v>
      </c>
      <c r="K51" s="303"/>
      <c r="L51" s="248" t="str">
        <v>-</v>
      </c>
      <c r="M51" s="101" t="str">
        <v>-</v>
      </c>
      <c r="N51" s="303"/>
      <c r="O51" s="246">
        <f t="shared" si="13"/>
        <v>9</v>
      </c>
      <c r="P51" s="261">
        <f>_xll.qlInterpolationInterpolate($R$40,O51,TRUE,ManualTrigger)</f>
        <v>1.5</v>
      </c>
      <c r="Q51" s="303"/>
      <c r="R51" s="312"/>
      <c r="S51" s="306"/>
      <c r="T51" s="310"/>
      <c r="U51" s="303"/>
      <c r="V51" s="61">
        <v>9</v>
      </c>
      <c r="W51" s="60">
        <v>0.65500000000000003</v>
      </c>
      <c r="X51" s="59">
        <f t="shared" si="14"/>
        <v>-3.0000000000000005E-3</v>
      </c>
      <c r="Y51" s="303"/>
      <c r="Z51" s="227">
        <v>9</v>
      </c>
      <c r="AA51" s="196">
        <f t="shared" si="15"/>
        <v>0.65800000000000003</v>
      </c>
      <c r="AB51" s="303"/>
      <c r="AC51" s="248" t="str">
        <v>-</v>
      </c>
      <c r="AD51" s="101" t="str">
        <v>-</v>
      </c>
      <c r="AE51" s="303"/>
      <c r="AF51" s="246">
        <f t="shared" si="16"/>
        <v>9</v>
      </c>
      <c r="AG51" s="91">
        <f>_xll.qlInterpolationInterpolate($AI$40,AF51,TRUE,ManualTrigger)</f>
        <v>-0.30000000000000004</v>
      </c>
      <c r="AH51" s="303"/>
      <c r="AI51" s="303"/>
      <c r="AJ51" s="303"/>
      <c r="AK51" s="303"/>
      <c r="AL51" s="303"/>
      <c r="AM51" s="303"/>
      <c r="AN51" s="303"/>
      <c r="AO51" s="303"/>
      <c r="AP51" s="303"/>
      <c r="AQ51" s="303"/>
      <c r="AR51" s="303"/>
      <c r="AS51" s="303"/>
      <c r="AT51" s="303"/>
      <c r="AU51" s="303"/>
      <c r="AV51" s="303"/>
      <c r="AW51" s="303"/>
      <c r="AX51" s="303"/>
      <c r="AY51" s="303"/>
      <c r="AZ51" s="303"/>
      <c r="BA51" s="303"/>
      <c r="BB51" s="303"/>
      <c r="BC51" s="303"/>
      <c r="BD51" s="303"/>
      <c r="BE51" s="303"/>
      <c r="BF51" s="303"/>
      <c r="BG51" s="303"/>
      <c r="BH51" s="303"/>
      <c r="BI51" s="303"/>
      <c r="BJ51" s="303"/>
      <c r="BK51" s="303"/>
      <c r="BL51" s="303"/>
      <c r="BM51" s="303"/>
      <c r="BN51" s="303"/>
      <c r="BO51" s="303"/>
      <c r="BP51" s="303"/>
      <c r="BQ51" s="303"/>
      <c r="BR51" s="303"/>
      <c r="BS51" s="303"/>
      <c r="BT51" s="303"/>
      <c r="BU51" s="303"/>
      <c r="BV51" s="303"/>
      <c r="BW51" s="303"/>
      <c r="BX51" s="303"/>
      <c r="BY51" s="303"/>
      <c r="BZ51" s="303"/>
      <c r="CA51" s="303"/>
      <c r="CB51" s="303"/>
      <c r="CC51" s="303"/>
      <c r="CD51" s="303"/>
      <c r="CE51" s="303"/>
      <c r="CF51" s="303"/>
      <c r="CG51" s="303"/>
      <c r="CH51" s="303"/>
      <c r="CI51" s="303"/>
      <c r="CJ51" s="303"/>
      <c r="CK51" s="303"/>
      <c r="CL51" s="303"/>
      <c r="CM51" s="303"/>
      <c r="CN51" s="303"/>
      <c r="CO51" s="303"/>
      <c r="CP51" s="303"/>
      <c r="CQ51" s="303"/>
      <c r="CR51" s="303"/>
      <c r="CS51" s="303"/>
      <c r="CT51" s="303"/>
      <c r="CU51" s="303"/>
      <c r="CV51" s="303"/>
      <c r="CW51" s="303"/>
      <c r="CX51" s="303"/>
      <c r="CY51" s="303"/>
      <c r="CZ51" s="303"/>
    </row>
    <row r="52" spans="1:104" ht="11.25" customHeight="1" x14ac:dyDescent="0.2">
      <c r="A52" s="303"/>
      <c r="B52" s="203" t="s">
        <v>65</v>
      </c>
      <c r="C52" s="204">
        <f>MATCH(C17,{"NoAdj","Backward","Forward","ModFollow"},0)-1</f>
        <v>3</v>
      </c>
      <c r="D52" s="303"/>
      <c r="E52" s="61">
        <v>10</v>
      </c>
      <c r="F52" s="60">
        <v>0.76100000000000001</v>
      </c>
      <c r="G52" s="59">
        <f t="shared" si="11"/>
        <v>1.7000000000000001E-2</v>
      </c>
      <c r="H52" s="303"/>
      <c r="I52" s="227">
        <v>10</v>
      </c>
      <c r="J52" s="196">
        <f t="shared" si="12"/>
        <v>0.74399999999999999</v>
      </c>
      <c r="K52" s="303"/>
      <c r="L52" s="248" t="str">
        <v>-</v>
      </c>
      <c r="M52" s="101" t="str">
        <v>-</v>
      </c>
      <c r="N52" s="303"/>
      <c r="O52" s="246">
        <f t="shared" si="13"/>
        <v>10</v>
      </c>
      <c r="P52" s="261">
        <f>_xll.qlInterpolationInterpolate($R$40,O52,TRUE,ManualTrigger)</f>
        <v>1.7000000000000002</v>
      </c>
      <c r="Q52" s="303"/>
      <c r="R52" s="312"/>
      <c r="S52" s="306"/>
      <c r="T52" s="310"/>
      <c r="U52" s="303"/>
      <c r="V52" s="61">
        <v>10</v>
      </c>
      <c r="W52" s="60">
        <v>0.76100000000000001</v>
      </c>
      <c r="X52" s="59">
        <f t="shared" si="14"/>
        <v>-3.4999999999999996E-3</v>
      </c>
      <c r="Y52" s="303"/>
      <c r="Z52" s="227">
        <v>10</v>
      </c>
      <c r="AA52" s="196">
        <f t="shared" si="15"/>
        <v>0.76449999999999996</v>
      </c>
      <c r="AB52" s="303"/>
      <c r="AC52" s="248" t="str">
        <v>-</v>
      </c>
      <c r="AD52" s="101" t="str">
        <v>-</v>
      </c>
      <c r="AE52" s="303"/>
      <c r="AF52" s="246">
        <f t="shared" si="16"/>
        <v>10</v>
      </c>
      <c r="AG52" s="91">
        <f>_xll.qlInterpolationInterpolate($AI$40,AF52,TRUE,ManualTrigger)</f>
        <v>-0.35</v>
      </c>
      <c r="AH52" s="303"/>
      <c r="AI52" s="303"/>
      <c r="AJ52" s="303"/>
      <c r="AK52" s="303"/>
      <c r="AL52" s="303"/>
      <c r="AM52" s="303"/>
      <c r="AN52" s="303"/>
      <c r="AO52" s="303"/>
      <c r="AP52" s="303"/>
      <c r="AQ52" s="303"/>
      <c r="AR52" s="303"/>
      <c r="AS52" s="303"/>
      <c r="AT52" s="303"/>
      <c r="AU52" s="303"/>
      <c r="AV52" s="303"/>
      <c r="AW52" s="303"/>
      <c r="AX52" s="303"/>
      <c r="AY52" s="303"/>
      <c r="AZ52" s="303"/>
      <c r="BA52" s="303"/>
      <c r="BB52" s="303"/>
      <c r="BC52" s="303"/>
      <c r="BD52" s="303"/>
      <c r="BE52" s="303"/>
      <c r="BF52" s="303"/>
      <c r="BG52" s="303"/>
      <c r="BH52" s="303"/>
      <c r="BI52" s="303"/>
      <c r="BJ52" s="303"/>
      <c r="BK52" s="303"/>
      <c r="BL52" s="303"/>
      <c r="BM52" s="303"/>
      <c r="BN52" s="303"/>
      <c r="BO52" s="303"/>
      <c r="BP52" s="303"/>
      <c r="BQ52" s="303"/>
      <c r="BR52" s="303"/>
      <c r="BS52" s="303"/>
      <c r="BT52" s="303"/>
      <c r="BU52" s="303"/>
      <c r="BV52" s="303"/>
      <c r="BW52" s="303"/>
      <c r="BX52" s="303"/>
      <c r="BY52" s="303"/>
      <c r="BZ52" s="303"/>
      <c r="CA52" s="303"/>
      <c r="CB52" s="303"/>
      <c r="CC52" s="303"/>
      <c r="CD52" s="303"/>
      <c r="CE52" s="303"/>
      <c r="CF52" s="303"/>
      <c r="CG52" s="303"/>
      <c r="CH52" s="303"/>
      <c r="CI52" s="303"/>
      <c r="CJ52" s="303"/>
      <c r="CK52" s="303"/>
      <c r="CL52" s="303"/>
      <c r="CM52" s="303"/>
      <c r="CN52" s="303"/>
      <c r="CO52" s="303"/>
      <c r="CP52" s="303"/>
      <c r="CQ52" s="303"/>
      <c r="CR52" s="303"/>
      <c r="CS52" s="303"/>
      <c r="CT52" s="303"/>
      <c r="CU52" s="303"/>
      <c r="CV52" s="303"/>
      <c r="CW52" s="303"/>
      <c r="CX52" s="303"/>
      <c r="CY52" s="303"/>
      <c r="CZ52" s="303"/>
    </row>
    <row r="53" spans="1:104" ht="11.25" customHeight="1" x14ac:dyDescent="0.2">
      <c r="A53" s="303"/>
      <c r="B53" s="203" t="s">
        <v>66</v>
      </c>
      <c r="C53" s="204">
        <f>+swapFltFreq</f>
        <v>2</v>
      </c>
      <c r="D53" s="303"/>
      <c r="E53" s="61">
        <v>11</v>
      </c>
      <c r="F53" s="60">
        <v>0.85716963899999998</v>
      </c>
      <c r="G53" s="59">
        <f t="shared" si="11"/>
        <v>1.8384615384615385E-2</v>
      </c>
      <c r="H53" s="303"/>
      <c r="I53" s="227">
        <v>11</v>
      </c>
      <c r="J53" s="196">
        <f t="shared" si="12"/>
        <v>0.83878502361538465</v>
      </c>
      <c r="K53" s="303"/>
      <c r="L53" s="248" t="str">
        <v>-</v>
      </c>
      <c r="M53" s="101" t="str">
        <v>-</v>
      </c>
      <c r="N53" s="303"/>
      <c r="O53" s="246">
        <f t="shared" si="13"/>
        <v>11</v>
      </c>
      <c r="P53" s="261">
        <f>_xll.qlInterpolationInterpolate($R$40,O53,TRUE,ManualTrigger)</f>
        <v>1.8384615384615386</v>
      </c>
      <c r="Q53" s="303"/>
      <c r="R53" s="312"/>
      <c r="S53" s="306"/>
      <c r="T53" s="310"/>
      <c r="U53" s="303"/>
      <c r="V53" s="61">
        <v>11</v>
      </c>
      <c r="W53" s="60">
        <v>0.85716963899999998</v>
      </c>
      <c r="X53" s="59">
        <f t="shared" si="14"/>
        <v>-3.8333333333333331E-3</v>
      </c>
      <c r="Y53" s="303"/>
      <c r="Z53" s="227">
        <v>11</v>
      </c>
      <c r="AA53" s="196">
        <f t="shared" si="15"/>
        <v>0.86100297233333334</v>
      </c>
      <c r="AB53" s="303"/>
      <c r="AC53" s="248" t="str">
        <v>-</v>
      </c>
      <c r="AD53" s="101" t="str">
        <v>-</v>
      </c>
      <c r="AE53" s="303"/>
      <c r="AF53" s="246">
        <f t="shared" si="16"/>
        <v>11</v>
      </c>
      <c r="AG53" s="91">
        <f>_xll.qlInterpolationInterpolate($AI$40,AF53,TRUE,ManualTrigger)</f>
        <v>-0.3833333333333333</v>
      </c>
      <c r="AH53" s="303"/>
      <c r="AI53" s="303"/>
      <c r="AJ53" s="303"/>
      <c r="AK53" s="303"/>
      <c r="AL53" s="303"/>
      <c r="AM53" s="303"/>
      <c r="AN53" s="303"/>
      <c r="AO53" s="303"/>
      <c r="AP53" s="303"/>
      <c r="AQ53" s="303"/>
      <c r="AR53" s="303"/>
      <c r="AS53" s="303"/>
      <c r="AT53" s="303"/>
      <c r="AU53" s="303"/>
      <c r="AV53" s="303"/>
      <c r="AW53" s="303"/>
      <c r="AX53" s="303"/>
      <c r="AY53" s="303"/>
      <c r="AZ53" s="303"/>
      <c r="BA53" s="303"/>
      <c r="BB53" s="303"/>
      <c r="BC53" s="303"/>
      <c r="BD53" s="303"/>
      <c r="BE53" s="303"/>
      <c r="BF53" s="303"/>
      <c r="BG53" s="303"/>
      <c r="BH53" s="303"/>
      <c r="BI53" s="303"/>
      <c r="BJ53" s="303"/>
      <c r="BK53" s="303"/>
      <c r="BL53" s="303"/>
      <c r="BM53" s="303"/>
      <c r="BN53" s="303"/>
      <c r="BO53" s="303"/>
      <c r="BP53" s="303"/>
      <c r="BQ53" s="303"/>
      <c r="BR53" s="303"/>
      <c r="BS53" s="303"/>
      <c r="BT53" s="303"/>
      <c r="BU53" s="303"/>
      <c r="BV53" s="303"/>
      <c r="BW53" s="303"/>
      <c r="BX53" s="303"/>
      <c r="BY53" s="303"/>
      <c r="BZ53" s="303"/>
      <c r="CA53" s="303"/>
      <c r="CB53" s="303"/>
      <c r="CC53" s="303"/>
      <c r="CD53" s="303"/>
      <c r="CE53" s="303"/>
      <c r="CF53" s="303"/>
      <c r="CG53" s="303"/>
      <c r="CH53" s="303"/>
      <c r="CI53" s="303"/>
      <c r="CJ53" s="303"/>
      <c r="CK53" s="303"/>
      <c r="CL53" s="303"/>
      <c r="CM53" s="303"/>
      <c r="CN53" s="303"/>
      <c r="CO53" s="303"/>
      <c r="CP53" s="303"/>
      <c r="CQ53" s="303"/>
      <c r="CR53" s="303"/>
      <c r="CS53" s="303"/>
      <c r="CT53" s="303"/>
      <c r="CU53" s="303"/>
      <c r="CV53" s="303"/>
      <c r="CW53" s="303"/>
      <c r="CX53" s="303"/>
      <c r="CY53" s="303"/>
      <c r="CZ53" s="303"/>
    </row>
    <row r="54" spans="1:104" ht="11.25" customHeight="1" x14ac:dyDescent="0.2">
      <c r="A54" s="303"/>
      <c r="B54" s="203" t="s">
        <v>89</v>
      </c>
      <c r="C54" s="204">
        <v>1</v>
      </c>
      <c r="D54" s="303"/>
      <c r="E54" s="61">
        <v>12</v>
      </c>
      <c r="F54" s="60">
        <v>0.94199999999999995</v>
      </c>
      <c r="G54" s="59">
        <f t="shared" si="11"/>
        <v>1.9500000000000003E-2</v>
      </c>
      <c r="H54" s="303"/>
      <c r="I54" s="227">
        <v>12</v>
      </c>
      <c r="J54" s="196">
        <f t="shared" si="12"/>
        <v>0.92249999999999999</v>
      </c>
      <c r="K54" s="303"/>
      <c r="L54" s="248" t="str">
        <v>-</v>
      </c>
      <c r="M54" s="101" t="str">
        <v>-</v>
      </c>
      <c r="N54" s="303"/>
      <c r="O54" s="246">
        <f t="shared" si="13"/>
        <v>12</v>
      </c>
      <c r="P54" s="261">
        <f>_xll.qlInterpolationInterpolate($R$40,O54,TRUE,ManualTrigger)</f>
        <v>1.9500000000000002</v>
      </c>
      <c r="Q54" s="303"/>
      <c r="R54" s="312"/>
      <c r="S54" s="306"/>
      <c r="T54" s="310"/>
      <c r="U54" s="303"/>
      <c r="V54" s="61">
        <v>12</v>
      </c>
      <c r="W54" s="60">
        <v>0.94199999999999995</v>
      </c>
      <c r="X54" s="59">
        <f t="shared" si="14"/>
        <v>-4.0000000000000001E-3</v>
      </c>
      <c r="Y54" s="303"/>
      <c r="Z54" s="227">
        <v>12</v>
      </c>
      <c r="AA54" s="196">
        <f t="shared" si="15"/>
        <v>0.94599999999999995</v>
      </c>
      <c r="AB54" s="303"/>
      <c r="AC54" s="248" t="str">
        <v>-</v>
      </c>
      <c r="AD54" s="101" t="str">
        <v>-</v>
      </c>
      <c r="AE54" s="303"/>
      <c r="AF54" s="246">
        <f t="shared" si="16"/>
        <v>12</v>
      </c>
      <c r="AG54" s="91">
        <f>_xll.qlInterpolationInterpolate($AI$40,AF54,TRUE,ManualTrigger)</f>
        <v>-0.4</v>
      </c>
      <c r="AH54" s="303"/>
      <c r="AI54" s="303"/>
      <c r="AJ54" s="303"/>
      <c r="AK54" s="303"/>
      <c r="AL54" s="303"/>
      <c r="AM54" s="303"/>
      <c r="AN54" s="303"/>
      <c r="AO54" s="303"/>
      <c r="AP54" s="303"/>
      <c r="AQ54" s="303"/>
      <c r="AR54" s="303"/>
      <c r="AS54" s="303"/>
      <c r="AT54" s="303"/>
      <c r="AU54" s="303"/>
      <c r="AV54" s="303"/>
      <c r="AW54" s="303"/>
      <c r="AX54" s="303"/>
      <c r="AY54" s="303"/>
      <c r="AZ54" s="303"/>
      <c r="BA54" s="303"/>
      <c r="BB54" s="303"/>
      <c r="BC54" s="303"/>
      <c r="BD54" s="303"/>
      <c r="BE54" s="303"/>
      <c r="BF54" s="303"/>
      <c r="BG54" s="303"/>
      <c r="BH54" s="303"/>
      <c r="BI54" s="303"/>
      <c r="BJ54" s="303"/>
      <c r="BK54" s="303"/>
      <c r="BL54" s="303"/>
      <c r="BM54" s="303"/>
      <c r="BN54" s="303"/>
      <c r="BO54" s="303"/>
      <c r="BP54" s="303"/>
      <c r="BQ54" s="303"/>
      <c r="BR54" s="303"/>
      <c r="BS54" s="303"/>
      <c r="BT54" s="303"/>
      <c r="BU54" s="303"/>
      <c r="BV54" s="303"/>
      <c r="BW54" s="303"/>
      <c r="BX54" s="303"/>
      <c r="BY54" s="303"/>
      <c r="BZ54" s="303"/>
      <c r="CA54" s="303"/>
      <c r="CB54" s="303"/>
      <c r="CC54" s="303"/>
      <c r="CD54" s="303"/>
      <c r="CE54" s="303"/>
      <c r="CF54" s="303"/>
      <c r="CG54" s="303"/>
      <c r="CH54" s="303"/>
      <c r="CI54" s="303"/>
      <c r="CJ54" s="303"/>
      <c r="CK54" s="303"/>
      <c r="CL54" s="303"/>
      <c r="CM54" s="303"/>
      <c r="CN54" s="303"/>
      <c r="CO54" s="303"/>
      <c r="CP54" s="303"/>
      <c r="CQ54" s="303"/>
      <c r="CR54" s="303"/>
      <c r="CS54" s="303"/>
      <c r="CT54" s="303"/>
      <c r="CU54" s="303"/>
      <c r="CV54" s="303"/>
      <c r="CW54" s="303"/>
      <c r="CX54" s="303"/>
      <c r="CY54" s="303"/>
      <c r="CZ54" s="303"/>
    </row>
    <row r="55" spans="1:104" ht="11.25" customHeight="1" x14ac:dyDescent="0.2">
      <c r="A55" s="303"/>
      <c r="B55" s="203" t="s">
        <v>90</v>
      </c>
      <c r="C55" s="204">
        <v>4</v>
      </c>
      <c r="D55" s="303"/>
      <c r="E55" s="61">
        <v>13</v>
      </c>
      <c r="F55" s="60">
        <v>1.016136865</v>
      </c>
      <c r="G55" s="59">
        <f t="shared" si="11"/>
        <v>2.0472472472472476E-2</v>
      </c>
      <c r="H55" s="303"/>
      <c r="I55" s="227">
        <v>13</v>
      </c>
      <c r="J55" s="196">
        <f t="shared" si="12"/>
        <v>0.99566439252752748</v>
      </c>
      <c r="K55" s="303"/>
      <c r="L55" s="248" t="str">
        <v>-</v>
      </c>
      <c r="M55" s="101" t="str">
        <v>-</v>
      </c>
      <c r="N55" s="303"/>
      <c r="O55" s="246">
        <f t="shared" si="13"/>
        <v>13</v>
      </c>
      <c r="P55" s="261">
        <f>_xll.qlInterpolationInterpolate($R$40,O55,TRUE,ManualTrigger)</f>
        <v>2.0472472472472476</v>
      </c>
      <c r="Q55" s="303"/>
      <c r="R55" s="312"/>
      <c r="S55" s="306"/>
      <c r="T55" s="310"/>
      <c r="U55" s="303"/>
      <c r="V55" s="61">
        <v>13</v>
      </c>
      <c r="W55" s="60">
        <v>1.016136865</v>
      </c>
      <c r="X55" s="59">
        <f t="shared" si="14"/>
        <v>-4.0000000000000001E-3</v>
      </c>
      <c r="Y55" s="303"/>
      <c r="Z55" s="227">
        <v>13</v>
      </c>
      <c r="AA55" s="196">
        <f t="shared" si="15"/>
        <v>1.020136865</v>
      </c>
      <c r="AB55" s="303"/>
      <c r="AC55" s="248" t="str">
        <v>-</v>
      </c>
      <c r="AD55" s="101" t="str">
        <v>-</v>
      </c>
      <c r="AE55" s="303"/>
      <c r="AF55" s="246">
        <f t="shared" si="16"/>
        <v>13</v>
      </c>
      <c r="AG55" s="91">
        <f>_xll.qlInterpolationInterpolate($AI$40,AF55,TRUE,ManualTrigger)</f>
        <v>-0.4</v>
      </c>
      <c r="AH55" s="303"/>
      <c r="AI55" s="303"/>
      <c r="AJ55" s="303"/>
      <c r="AK55" s="303"/>
      <c r="AL55" s="303"/>
      <c r="AM55" s="303"/>
      <c r="AN55" s="303"/>
      <c r="AO55" s="303"/>
      <c r="AP55" s="303"/>
      <c r="AQ55" s="303"/>
      <c r="AR55" s="303"/>
      <c r="AS55" s="303"/>
      <c r="AT55" s="303"/>
      <c r="AU55" s="303"/>
      <c r="AV55" s="303"/>
      <c r="AW55" s="303"/>
      <c r="AX55" s="303"/>
      <c r="AY55" s="303"/>
      <c r="AZ55" s="303"/>
      <c r="BA55" s="303"/>
      <c r="BB55" s="303"/>
      <c r="BC55" s="303"/>
      <c r="BD55" s="303"/>
      <c r="BE55" s="303"/>
      <c r="BF55" s="303"/>
      <c r="BG55" s="303"/>
      <c r="BH55" s="303"/>
      <c r="BI55" s="303"/>
      <c r="BJ55" s="303"/>
      <c r="BK55" s="303"/>
      <c r="BL55" s="303"/>
      <c r="BM55" s="303"/>
      <c r="BN55" s="303"/>
      <c r="BO55" s="303"/>
      <c r="BP55" s="303"/>
      <c r="BQ55" s="303"/>
      <c r="BR55" s="303"/>
      <c r="BS55" s="303"/>
      <c r="BT55" s="303"/>
      <c r="BU55" s="303"/>
      <c r="BV55" s="303"/>
      <c r="BW55" s="303"/>
      <c r="BX55" s="303"/>
      <c r="BY55" s="303"/>
      <c r="BZ55" s="303"/>
      <c r="CA55" s="303"/>
      <c r="CB55" s="303"/>
      <c r="CC55" s="303"/>
      <c r="CD55" s="303"/>
      <c r="CE55" s="303"/>
      <c r="CF55" s="303"/>
      <c r="CG55" s="303"/>
      <c r="CH55" s="303"/>
      <c r="CI55" s="303"/>
      <c r="CJ55" s="303"/>
      <c r="CK55" s="303"/>
      <c r="CL55" s="303"/>
      <c r="CM55" s="303"/>
      <c r="CN55" s="303"/>
      <c r="CO55" s="303"/>
      <c r="CP55" s="303"/>
      <c r="CQ55" s="303"/>
      <c r="CR55" s="303"/>
      <c r="CS55" s="303"/>
      <c r="CT55" s="303"/>
      <c r="CU55" s="303"/>
      <c r="CV55" s="303"/>
      <c r="CW55" s="303"/>
      <c r="CX55" s="303"/>
      <c r="CY55" s="303"/>
      <c r="CZ55" s="303"/>
    </row>
    <row r="56" spans="1:104" ht="11.25" customHeight="1" x14ac:dyDescent="0.2">
      <c r="A56" s="303"/>
      <c r="B56" s="203" t="s">
        <v>91</v>
      </c>
      <c r="C56" s="204">
        <v>8</v>
      </c>
      <c r="D56" s="303"/>
      <c r="E56" s="61">
        <v>14</v>
      </c>
      <c r="F56" s="60">
        <v>1.080466052</v>
      </c>
      <c r="G56" s="59">
        <f t="shared" si="11"/>
        <v>2.1333833833833835E-2</v>
      </c>
      <c r="H56" s="303"/>
      <c r="I56" s="227">
        <v>14</v>
      </c>
      <c r="J56" s="196">
        <f t="shared" si="12"/>
        <v>1.0591322181661662</v>
      </c>
      <c r="K56" s="303"/>
      <c r="L56" s="248" t="str">
        <v>-</v>
      </c>
      <c r="M56" s="101" t="str">
        <v>-</v>
      </c>
      <c r="N56" s="303"/>
      <c r="O56" s="246">
        <f t="shared" si="13"/>
        <v>14</v>
      </c>
      <c r="P56" s="261">
        <f>_xll.qlInterpolationInterpolate($R$40,O56,TRUE,ManualTrigger)</f>
        <v>2.1333833833833835</v>
      </c>
      <c r="Q56" s="303"/>
      <c r="R56" s="312"/>
      <c r="S56" s="306"/>
      <c r="T56" s="310"/>
      <c r="U56" s="303"/>
      <c r="V56" s="61">
        <v>14</v>
      </c>
      <c r="W56" s="60">
        <v>1.080466052</v>
      </c>
      <c r="X56" s="59">
        <f t="shared" si="14"/>
        <v>-4.0000000000000001E-3</v>
      </c>
      <c r="Y56" s="303"/>
      <c r="Z56" s="227">
        <v>14</v>
      </c>
      <c r="AA56" s="196">
        <f t="shared" si="15"/>
        <v>1.084466052</v>
      </c>
      <c r="AB56" s="303"/>
      <c r="AC56" s="248" t="str">
        <v>-</v>
      </c>
      <c r="AD56" s="101" t="str">
        <v>-</v>
      </c>
      <c r="AE56" s="303"/>
      <c r="AF56" s="246">
        <f t="shared" si="16"/>
        <v>14</v>
      </c>
      <c r="AG56" s="91">
        <f>_xll.qlInterpolationInterpolate($AI$40,AF56,TRUE,ManualTrigger)</f>
        <v>-0.4</v>
      </c>
      <c r="AH56" s="303"/>
      <c r="AI56" s="303"/>
      <c r="AJ56" s="303"/>
      <c r="AK56" s="303"/>
      <c r="AL56" s="303"/>
      <c r="AM56" s="303"/>
      <c r="AN56" s="303"/>
      <c r="AO56" s="303"/>
      <c r="AP56" s="303"/>
      <c r="AQ56" s="303"/>
      <c r="AR56" s="303"/>
      <c r="AS56" s="303"/>
      <c r="AT56" s="303"/>
      <c r="AU56" s="303"/>
      <c r="AV56" s="303"/>
      <c r="AW56" s="303"/>
      <c r="AX56" s="303"/>
      <c r="AY56" s="303"/>
      <c r="AZ56" s="303"/>
      <c r="BA56" s="303"/>
      <c r="BB56" s="303"/>
      <c r="BC56" s="303"/>
      <c r="BD56" s="303"/>
      <c r="BE56" s="303"/>
      <c r="BF56" s="303"/>
      <c r="BG56" s="303"/>
      <c r="BH56" s="303"/>
      <c r="BI56" s="303"/>
      <c r="BJ56" s="303"/>
      <c r="BK56" s="303"/>
      <c r="BL56" s="303"/>
      <c r="BM56" s="303"/>
      <c r="BN56" s="303"/>
      <c r="BO56" s="303"/>
      <c r="BP56" s="303"/>
      <c r="BQ56" s="303"/>
      <c r="BR56" s="303"/>
      <c r="BS56" s="303"/>
      <c r="BT56" s="303"/>
      <c r="BU56" s="303"/>
      <c r="BV56" s="303"/>
      <c r="BW56" s="303"/>
      <c r="BX56" s="303"/>
      <c r="BY56" s="303"/>
      <c r="BZ56" s="303"/>
      <c r="CA56" s="303"/>
      <c r="CB56" s="303"/>
      <c r="CC56" s="303"/>
      <c r="CD56" s="303"/>
      <c r="CE56" s="303"/>
      <c r="CF56" s="303"/>
      <c r="CG56" s="303"/>
      <c r="CH56" s="303"/>
      <c r="CI56" s="303"/>
      <c r="CJ56" s="303"/>
      <c r="CK56" s="303"/>
      <c r="CL56" s="303"/>
      <c r="CM56" s="303"/>
      <c r="CN56" s="303"/>
      <c r="CO56" s="303"/>
      <c r="CP56" s="303"/>
      <c r="CQ56" s="303"/>
      <c r="CR56" s="303"/>
      <c r="CS56" s="303"/>
      <c r="CT56" s="303"/>
      <c r="CU56" s="303"/>
      <c r="CV56" s="303"/>
      <c r="CW56" s="303"/>
      <c r="CX56" s="303"/>
      <c r="CY56" s="303"/>
      <c r="CZ56" s="303"/>
    </row>
    <row r="57" spans="1:104" ht="11.25" customHeight="1" x14ac:dyDescent="0.2">
      <c r="A57" s="303"/>
      <c r="B57" s="229" t="s">
        <v>69</v>
      </c>
      <c r="C57" s="230">
        <v>0</v>
      </c>
      <c r="D57" s="303"/>
      <c r="E57" s="61">
        <v>15</v>
      </c>
      <c r="F57" s="60">
        <v>1.135</v>
      </c>
      <c r="G57" s="59">
        <f t="shared" si="11"/>
        <v>2.2000000000000002E-2</v>
      </c>
      <c r="H57" s="303"/>
      <c r="I57" s="227">
        <v>15</v>
      </c>
      <c r="J57" s="196">
        <f t="shared" si="12"/>
        <v>1.113</v>
      </c>
      <c r="K57" s="303"/>
      <c r="L57" s="248" t="str">
        <v>-</v>
      </c>
      <c r="M57" s="101" t="str">
        <v>-</v>
      </c>
      <c r="N57" s="303"/>
      <c r="O57" s="246">
        <f t="shared" si="13"/>
        <v>15</v>
      </c>
      <c r="P57" s="261">
        <f>_xll.qlInterpolationInterpolate($R$40,O57,TRUE,ManualTrigger)</f>
        <v>2.2000000000000002</v>
      </c>
      <c r="Q57" s="303"/>
      <c r="R57" s="312"/>
      <c r="S57" s="306"/>
      <c r="T57" s="310"/>
      <c r="U57" s="303"/>
      <c r="V57" s="61">
        <v>15</v>
      </c>
      <c r="W57" s="60">
        <v>1.135</v>
      </c>
      <c r="X57" s="59">
        <f t="shared" si="14"/>
        <v>-4.0000000000000001E-3</v>
      </c>
      <c r="Y57" s="303"/>
      <c r="Z57" s="227">
        <v>15</v>
      </c>
      <c r="AA57" s="196">
        <f t="shared" si="15"/>
        <v>1.139</v>
      </c>
      <c r="AB57" s="303"/>
      <c r="AC57" s="248" t="str">
        <v>-</v>
      </c>
      <c r="AD57" s="101" t="str">
        <v>-</v>
      </c>
      <c r="AE57" s="303"/>
      <c r="AF57" s="246">
        <f t="shared" si="16"/>
        <v>15</v>
      </c>
      <c r="AG57" s="91">
        <f>_xll.qlInterpolationInterpolate($AI$40,AF57,TRUE,ManualTrigger)</f>
        <v>-0.4</v>
      </c>
      <c r="AH57" s="303"/>
      <c r="AI57" s="303"/>
      <c r="AJ57" s="303"/>
      <c r="AK57" s="303"/>
      <c r="AL57" s="303"/>
      <c r="AM57" s="303"/>
      <c r="AN57" s="303"/>
      <c r="AO57" s="303"/>
      <c r="AP57" s="303"/>
      <c r="AQ57" s="303"/>
      <c r="AR57" s="303"/>
      <c r="AS57" s="303"/>
      <c r="AT57" s="303"/>
      <c r="AU57" s="303"/>
      <c r="AV57" s="303"/>
      <c r="AW57" s="303"/>
      <c r="AX57" s="303"/>
      <c r="AY57" s="303"/>
      <c r="AZ57" s="303"/>
      <c r="BA57" s="303"/>
      <c r="BB57" s="303"/>
      <c r="BC57" s="303"/>
      <c r="BD57" s="303"/>
      <c r="BE57" s="303"/>
      <c r="BF57" s="303"/>
      <c r="BG57" s="303"/>
      <c r="BH57" s="303"/>
      <c r="BI57" s="303"/>
      <c r="BJ57" s="303"/>
      <c r="BK57" s="303"/>
      <c r="BL57" s="303"/>
      <c r="BM57" s="303"/>
      <c r="BN57" s="303"/>
      <c r="BO57" s="303"/>
      <c r="BP57" s="303"/>
      <c r="BQ57" s="303"/>
      <c r="BR57" s="303"/>
      <c r="BS57" s="303"/>
      <c r="BT57" s="303"/>
      <c r="BU57" s="303"/>
      <c r="BV57" s="303"/>
      <c r="BW57" s="303"/>
      <c r="BX57" s="303"/>
      <c r="BY57" s="303"/>
      <c r="BZ57" s="303"/>
      <c r="CA57" s="303"/>
      <c r="CB57" s="303"/>
      <c r="CC57" s="303"/>
      <c r="CD57" s="303"/>
      <c r="CE57" s="303"/>
      <c r="CF57" s="303"/>
      <c r="CG57" s="303"/>
      <c r="CH57" s="303"/>
      <c r="CI57" s="303"/>
      <c r="CJ57" s="303"/>
      <c r="CK57" s="303"/>
      <c r="CL57" s="303"/>
      <c r="CM57" s="303"/>
      <c r="CN57" s="303"/>
      <c r="CO57" s="303"/>
      <c r="CP57" s="303"/>
      <c r="CQ57" s="303"/>
      <c r="CR57" s="303"/>
      <c r="CS57" s="303"/>
      <c r="CT57" s="303"/>
      <c r="CU57" s="303"/>
      <c r="CV57" s="303"/>
      <c r="CW57" s="303"/>
      <c r="CX57" s="303"/>
      <c r="CY57" s="303"/>
      <c r="CZ57" s="303"/>
    </row>
    <row r="58" spans="1:104" ht="11.25" customHeight="1" x14ac:dyDescent="0.2">
      <c r="A58" s="303"/>
      <c r="B58" s="229" t="s">
        <v>94</v>
      </c>
      <c r="C58" s="230">
        <f>IF(useFirstCpn,1,0)</f>
        <v>1</v>
      </c>
      <c r="D58" s="303"/>
      <c r="E58" s="61">
        <v>16</v>
      </c>
      <c r="F58" s="60">
        <v>1.1807475890000001</v>
      </c>
      <c r="G58" s="59">
        <f t="shared" si="11"/>
        <v>2.2472491400491405E-2</v>
      </c>
      <c r="H58" s="303"/>
      <c r="I58" s="227">
        <v>16</v>
      </c>
      <c r="J58" s="196">
        <f t="shared" si="12"/>
        <v>1.1582750975995086</v>
      </c>
      <c r="K58" s="303"/>
      <c r="L58" s="248" t="str">
        <v>-</v>
      </c>
      <c r="M58" s="101" t="str">
        <v>-</v>
      </c>
      <c r="N58" s="303"/>
      <c r="O58" s="246">
        <f t="shared" si="13"/>
        <v>16</v>
      </c>
      <c r="P58" s="261">
        <f>_xll.qlInterpolationInterpolate($R$40,O58,TRUE,ManualTrigger)</f>
        <v>2.2472491400491403</v>
      </c>
      <c r="Q58" s="303"/>
      <c r="R58" s="312"/>
      <c r="S58" s="306"/>
      <c r="T58" s="310"/>
      <c r="U58" s="303"/>
      <c r="V58" s="61">
        <v>16</v>
      </c>
      <c r="W58" s="60">
        <v>1.1807475890000001</v>
      </c>
      <c r="X58" s="59">
        <f t="shared" si="14"/>
        <v>-4.0360000000000005E-3</v>
      </c>
      <c r="Y58" s="303"/>
      <c r="Z58" s="227">
        <v>16</v>
      </c>
      <c r="AA58" s="196">
        <f t="shared" si="15"/>
        <v>1.184783589</v>
      </c>
      <c r="AB58" s="303"/>
      <c r="AC58" s="248" t="str">
        <v>-</v>
      </c>
      <c r="AD58" s="101" t="str">
        <v>-</v>
      </c>
      <c r="AE58" s="303"/>
      <c r="AF58" s="246">
        <f t="shared" si="16"/>
        <v>16</v>
      </c>
      <c r="AG58" s="91">
        <f>_xll.qlInterpolationInterpolate($AI$40,AF58,TRUE,ManualTrigger)</f>
        <v>-0.40360000000000001</v>
      </c>
      <c r="AH58" s="303"/>
      <c r="AI58" s="303"/>
      <c r="AJ58" s="303"/>
      <c r="AK58" s="303"/>
      <c r="AL58" s="303"/>
      <c r="AM58" s="303"/>
      <c r="AN58" s="303"/>
      <c r="AO58" s="303"/>
      <c r="AP58" s="303"/>
      <c r="AQ58" s="303"/>
      <c r="AR58" s="303"/>
      <c r="AS58" s="303"/>
      <c r="AT58" s="303"/>
      <c r="AU58" s="303"/>
      <c r="AV58" s="303"/>
      <c r="AW58" s="303"/>
      <c r="AX58" s="303"/>
      <c r="AY58" s="303"/>
      <c r="AZ58" s="303"/>
      <c r="BA58" s="303"/>
      <c r="BB58" s="303"/>
      <c r="BC58" s="303"/>
      <c r="BD58" s="303"/>
      <c r="BE58" s="303"/>
      <c r="BF58" s="303"/>
      <c r="BG58" s="303"/>
      <c r="BH58" s="303"/>
      <c r="BI58" s="303"/>
      <c r="BJ58" s="303"/>
      <c r="BK58" s="303"/>
      <c r="BL58" s="303"/>
      <c r="BM58" s="303"/>
      <c r="BN58" s="303"/>
      <c r="BO58" s="303"/>
      <c r="BP58" s="303"/>
      <c r="BQ58" s="303"/>
      <c r="BR58" s="303"/>
      <c r="BS58" s="303"/>
      <c r="BT58" s="303"/>
      <c r="BU58" s="303"/>
      <c r="BV58" s="303"/>
      <c r="BW58" s="303"/>
      <c r="BX58" s="303"/>
      <c r="BY58" s="303"/>
      <c r="BZ58" s="303"/>
      <c r="CA58" s="303"/>
      <c r="CB58" s="303"/>
      <c r="CC58" s="303"/>
      <c r="CD58" s="303"/>
      <c r="CE58" s="303"/>
      <c r="CF58" s="303"/>
      <c r="CG58" s="303"/>
      <c r="CH58" s="303"/>
      <c r="CI58" s="303"/>
      <c r="CJ58" s="303"/>
      <c r="CK58" s="303"/>
      <c r="CL58" s="303"/>
      <c r="CM58" s="303"/>
      <c r="CN58" s="303"/>
      <c r="CO58" s="303"/>
      <c r="CP58" s="303"/>
      <c r="CQ58" s="303"/>
      <c r="CR58" s="303"/>
      <c r="CS58" s="303"/>
      <c r="CT58" s="303"/>
      <c r="CU58" s="303"/>
      <c r="CV58" s="303"/>
      <c r="CW58" s="303"/>
      <c r="CX58" s="303"/>
      <c r="CY58" s="303"/>
      <c r="CZ58" s="303"/>
    </row>
    <row r="59" spans="1:104" ht="11.25" customHeight="1" x14ac:dyDescent="0.2">
      <c r="A59" s="303"/>
      <c r="B59" s="229" t="s">
        <v>71</v>
      </c>
      <c r="C59" s="231">
        <f>IF(ISNUMBER(FirstCpnFix),FirstCpnFix,0)</f>
        <v>-0.24559999999995699</v>
      </c>
      <c r="D59" s="303"/>
      <c r="E59" s="61">
        <v>17</v>
      </c>
      <c r="F59" s="60">
        <v>1.218750518</v>
      </c>
      <c r="G59" s="59">
        <f t="shared" si="11"/>
        <v>2.2848825552825556E-2</v>
      </c>
      <c r="H59" s="303"/>
      <c r="I59" s="227">
        <v>17</v>
      </c>
      <c r="J59" s="196">
        <f t="shared" si="12"/>
        <v>1.1959016924471744</v>
      </c>
      <c r="K59" s="303"/>
      <c r="L59" s="248" t="str">
        <v>-</v>
      </c>
      <c r="M59" s="101" t="str">
        <v>-</v>
      </c>
      <c r="N59" s="303"/>
      <c r="O59" s="246">
        <f t="shared" si="13"/>
        <v>17</v>
      </c>
      <c r="P59" s="261">
        <f>_xll.qlInterpolationInterpolate($R$40,O59,TRUE,ManualTrigger)</f>
        <v>2.2848825552825556</v>
      </c>
      <c r="Q59" s="303"/>
      <c r="R59" s="312"/>
      <c r="S59" s="306"/>
      <c r="T59" s="310"/>
      <c r="U59" s="303"/>
      <c r="V59" s="61">
        <v>17</v>
      </c>
      <c r="W59" s="60">
        <v>1.218750518</v>
      </c>
      <c r="X59" s="59">
        <f t="shared" si="14"/>
        <v>-4.1279999999999997E-3</v>
      </c>
      <c r="Y59" s="303"/>
      <c r="Z59" s="227">
        <v>17</v>
      </c>
      <c r="AA59" s="196">
        <f t="shared" si="15"/>
        <v>1.2228785179999999</v>
      </c>
      <c r="AB59" s="303"/>
      <c r="AC59" s="248" t="str">
        <v>-</v>
      </c>
      <c r="AD59" s="101" t="str">
        <v>-</v>
      </c>
      <c r="AE59" s="303"/>
      <c r="AF59" s="246">
        <f t="shared" si="16"/>
        <v>17</v>
      </c>
      <c r="AG59" s="91">
        <f>_xll.qlInterpolationInterpolate($AI$40,AF59,TRUE,ManualTrigger)</f>
        <v>-0.4128</v>
      </c>
      <c r="AH59" s="303"/>
      <c r="AI59" s="303"/>
      <c r="AJ59" s="303"/>
      <c r="AK59" s="303"/>
      <c r="AL59" s="303"/>
      <c r="AM59" s="303"/>
      <c r="AN59" s="303"/>
      <c r="AO59" s="303"/>
      <c r="AP59" s="303"/>
      <c r="AQ59" s="303"/>
      <c r="AR59" s="303"/>
      <c r="AS59" s="303"/>
      <c r="AT59" s="303"/>
      <c r="AU59" s="303"/>
      <c r="AV59" s="303"/>
      <c r="AW59" s="303"/>
      <c r="AX59" s="303"/>
      <c r="AY59" s="303"/>
      <c r="AZ59" s="303"/>
      <c r="BA59" s="303"/>
      <c r="BB59" s="303"/>
      <c r="BC59" s="303"/>
      <c r="BD59" s="303"/>
      <c r="BE59" s="303"/>
      <c r="BF59" s="303"/>
      <c r="BG59" s="303"/>
      <c r="BH59" s="303"/>
      <c r="BI59" s="303"/>
      <c r="BJ59" s="303"/>
      <c r="BK59" s="303"/>
      <c r="BL59" s="303"/>
      <c r="BM59" s="303"/>
      <c r="BN59" s="303"/>
      <c r="BO59" s="303"/>
      <c r="BP59" s="303"/>
      <c r="BQ59" s="303"/>
      <c r="BR59" s="303"/>
      <c r="BS59" s="303"/>
      <c r="BT59" s="303"/>
      <c r="BU59" s="303"/>
      <c r="BV59" s="303"/>
      <c r="BW59" s="303"/>
      <c r="BX59" s="303"/>
      <c r="BY59" s="303"/>
      <c r="BZ59" s="303"/>
      <c r="CA59" s="303"/>
      <c r="CB59" s="303"/>
      <c r="CC59" s="303"/>
      <c r="CD59" s="303"/>
      <c r="CE59" s="303"/>
      <c r="CF59" s="303"/>
      <c r="CG59" s="303"/>
      <c r="CH59" s="303"/>
      <c r="CI59" s="303"/>
      <c r="CJ59" s="303"/>
      <c r="CK59" s="303"/>
      <c r="CL59" s="303"/>
      <c r="CM59" s="303"/>
      <c r="CN59" s="303"/>
      <c r="CO59" s="303"/>
      <c r="CP59" s="303"/>
      <c r="CQ59" s="303"/>
      <c r="CR59" s="303"/>
      <c r="CS59" s="303"/>
      <c r="CT59" s="303"/>
      <c r="CU59" s="303"/>
      <c r="CV59" s="303"/>
      <c r="CW59" s="303"/>
      <c r="CX59" s="303"/>
      <c r="CY59" s="303"/>
      <c r="CZ59" s="303"/>
    </row>
    <row r="60" spans="1:104" ht="11.25" customHeight="1" x14ac:dyDescent="0.2">
      <c r="A60" s="303"/>
      <c r="B60" s="203" t="s">
        <v>93</v>
      </c>
      <c r="C60" s="204">
        <v>0</v>
      </c>
      <c r="D60" s="303"/>
      <c r="E60" s="61">
        <v>18</v>
      </c>
      <c r="F60" s="60">
        <v>1.2500651279999999</v>
      </c>
      <c r="G60" s="59">
        <f t="shared" si="11"/>
        <v>2.3188914004914008E-2</v>
      </c>
      <c r="H60" s="303"/>
      <c r="I60" s="227">
        <v>18</v>
      </c>
      <c r="J60" s="196">
        <f t="shared" si="12"/>
        <v>1.226876213995086</v>
      </c>
      <c r="K60" s="303"/>
      <c r="L60" s="248" t="str">
        <v>-</v>
      </c>
      <c r="M60" s="101" t="str">
        <v>-</v>
      </c>
      <c r="N60" s="303"/>
      <c r="O60" s="246">
        <f t="shared" si="13"/>
        <v>18</v>
      </c>
      <c r="P60" s="261">
        <f>_xll.qlInterpolationInterpolate($R$40,O60,TRUE,ManualTrigger)</f>
        <v>2.3188914004914007</v>
      </c>
      <c r="Q60" s="303"/>
      <c r="R60" s="312"/>
      <c r="S60" s="306"/>
      <c r="T60" s="310"/>
      <c r="U60" s="303"/>
      <c r="V60" s="61">
        <v>18</v>
      </c>
      <c r="W60" s="60">
        <v>1.2500651279999999</v>
      </c>
      <c r="X60" s="59">
        <f t="shared" si="14"/>
        <v>-4.2520000000000006E-3</v>
      </c>
      <c r="Y60" s="303"/>
      <c r="Z60" s="227">
        <v>18</v>
      </c>
      <c r="AA60" s="196">
        <f t="shared" si="15"/>
        <v>1.2543171279999998</v>
      </c>
      <c r="AB60" s="303"/>
      <c r="AC60" s="248" t="str">
        <v>-</v>
      </c>
      <c r="AD60" s="101" t="str">
        <v>-</v>
      </c>
      <c r="AE60" s="303"/>
      <c r="AF60" s="246">
        <f t="shared" si="16"/>
        <v>18</v>
      </c>
      <c r="AG60" s="91">
        <f>_xll.qlInterpolationInterpolate($AI$40,AF60,TRUE,ManualTrigger)</f>
        <v>-0.42520000000000002</v>
      </c>
      <c r="AH60" s="303"/>
      <c r="AI60" s="303"/>
      <c r="AJ60" s="303"/>
      <c r="AK60" s="303"/>
      <c r="AL60" s="303"/>
      <c r="AM60" s="303"/>
      <c r="AN60" s="303"/>
      <c r="AO60" s="303"/>
      <c r="AP60" s="303"/>
      <c r="AQ60" s="303"/>
      <c r="AR60" s="303"/>
      <c r="AS60" s="303"/>
      <c r="AT60" s="303"/>
      <c r="AU60" s="303"/>
      <c r="AV60" s="303"/>
      <c r="AW60" s="303"/>
      <c r="AX60" s="303"/>
      <c r="AY60" s="303"/>
      <c r="AZ60" s="303"/>
      <c r="BA60" s="303"/>
      <c r="BB60" s="303"/>
      <c r="BC60" s="303"/>
      <c r="BD60" s="303"/>
      <c r="BE60" s="303"/>
      <c r="BF60" s="303"/>
      <c r="BG60" s="303"/>
      <c r="BH60" s="303"/>
      <c r="BI60" s="303"/>
      <c r="BJ60" s="303"/>
      <c r="BK60" s="303"/>
      <c r="BL60" s="303"/>
      <c r="BM60" s="303"/>
      <c r="BN60" s="303"/>
      <c r="BO60" s="303"/>
      <c r="BP60" s="303"/>
      <c r="BQ60" s="303"/>
      <c r="BR60" s="303"/>
      <c r="BS60" s="303"/>
      <c r="BT60" s="303"/>
      <c r="BU60" s="303"/>
      <c r="BV60" s="303"/>
      <c r="BW60" s="303"/>
      <c r="BX60" s="303"/>
      <c r="BY60" s="303"/>
      <c r="BZ60" s="303"/>
      <c r="CA60" s="303"/>
      <c r="CB60" s="303"/>
      <c r="CC60" s="303"/>
      <c r="CD60" s="303"/>
      <c r="CE60" s="303"/>
      <c r="CF60" s="303"/>
      <c r="CG60" s="303"/>
      <c r="CH60" s="303"/>
      <c r="CI60" s="303"/>
      <c r="CJ60" s="303"/>
      <c r="CK60" s="303"/>
      <c r="CL60" s="303"/>
      <c r="CM60" s="303"/>
      <c r="CN60" s="303"/>
      <c r="CO60" s="303"/>
      <c r="CP60" s="303"/>
      <c r="CQ60" s="303"/>
      <c r="CR60" s="303"/>
      <c r="CS60" s="303"/>
      <c r="CT60" s="303"/>
      <c r="CU60" s="303"/>
      <c r="CV60" s="303"/>
      <c r="CW60" s="303"/>
      <c r="CX60" s="303"/>
      <c r="CY60" s="303"/>
      <c r="CZ60" s="303"/>
    </row>
    <row r="61" spans="1:104" ht="11.25" customHeight="1" x14ac:dyDescent="0.2">
      <c r="A61" s="303"/>
      <c r="B61" s="215" t="str">
        <f>B7&amp;"#"&amp;C7</f>
        <v>DiscCurveName#EUROIS_LCH</v>
      </c>
      <c r="C61" s="216">
        <v>1</v>
      </c>
      <c r="D61" s="303"/>
      <c r="E61" s="61">
        <v>19</v>
      </c>
      <c r="F61" s="60">
        <v>1.2760628940000001</v>
      </c>
      <c r="G61" s="59">
        <f t="shared" si="11"/>
        <v>2.3552668304668307E-2</v>
      </c>
      <c r="H61" s="303"/>
      <c r="I61" s="227">
        <v>19</v>
      </c>
      <c r="J61" s="196">
        <f t="shared" si="12"/>
        <v>1.2525102256953318</v>
      </c>
      <c r="K61" s="303"/>
      <c r="L61" s="248" t="str">
        <v>-</v>
      </c>
      <c r="M61" s="101" t="str">
        <v>-</v>
      </c>
      <c r="N61" s="303"/>
      <c r="O61" s="246">
        <f t="shared" si="13"/>
        <v>19</v>
      </c>
      <c r="P61" s="261">
        <f>_xll.qlInterpolationInterpolate($R$40,O61,TRUE,ManualTrigger)</f>
        <v>2.3552668304668307</v>
      </c>
      <c r="Q61" s="303"/>
      <c r="R61" s="312"/>
      <c r="S61" s="306"/>
      <c r="T61" s="310"/>
      <c r="U61" s="303"/>
      <c r="V61" s="61">
        <v>19</v>
      </c>
      <c r="W61" s="60">
        <v>1.2760628940000001</v>
      </c>
      <c r="X61" s="59">
        <f t="shared" si="14"/>
        <v>-4.3839999999999999E-3</v>
      </c>
      <c r="Y61" s="303"/>
      <c r="Z61" s="227">
        <v>19</v>
      </c>
      <c r="AA61" s="196">
        <f t="shared" si="15"/>
        <v>1.280446894</v>
      </c>
      <c r="AB61" s="303"/>
      <c r="AC61" s="248" t="str">
        <v>-</v>
      </c>
      <c r="AD61" s="101" t="str">
        <v>-</v>
      </c>
      <c r="AE61" s="303"/>
      <c r="AF61" s="246">
        <f t="shared" si="16"/>
        <v>19</v>
      </c>
      <c r="AG61" s="91">
        <f>_xll.qlInterpolationInterpolate($AI$40,AF61,TRUE,ManualTrigger)</f>
        <v>-0.43840000000000001</v>
      </c>
      <c r="AH61" s="303"/>
      <c r="AI61" s="303"/>
      <c r="AJ61" s="303"/>
      <c r="AK61" s="303"/>
      <c r="AL61" s="303"/>
      <c r="AM61" s="303"/>
      <c r="AN61" s="303"/>
      <c r="AO61" s="303"/>
      <c r="AP61" s="303"/>
      <c r="AQ61" s="303"/>
      <c r="AR61" s="303"/>
      <c r="AS61" s="303"/>
      <c r="AT61" s="303"/>
      <c r="AU61" s="303"/>
      <c r="AV61" s="303"/>
      <c r="AW61" s="303"/>
      <c r="AX61" s="303"/>
      <c r="AY61" s="303"/>
      <c r="AZ61" s="303"/>
      <c r="BA61" s="303"/>
      <c r="BB61" s="303"/>
      <c r="BC61" s="303"/>
      <c r="BD61" s="303"/>
      <c r="BE61" s="303"/>
      <c r="BF61" s="303"/>
      <c r="BG61" s="303"/>
      <c r="BH61" s="303"/>
      <c r="BI61" s="303"/>
      <c r="BJ61" s="303"/>
      <c r="BK61" s="303"/>
      <c r="BL61" s="303"/>
      <c r="BM61" s="303"/>
      <c r="BN61" s="303"/>
      <c r="BO61" s="303"/>
      <c r="BP61" s="303"/>
      <c r="BQ61" s="303"/>
      <c r="BR61" s="303"/>
      <c r="BS61" s="303"/>
      <c r="BT61" s="303"/>
      <c r="BU61" s="303"/>
      <c r="BV61" s="303"/>
      <c r="BW61" s="303"/>
      <c r="BX61" s="303"/>
      <c r="BY61" s="303"/>
      <c r="BZ61" s="303"/>
      <c r="CA61" s="303"/>
      <c r="CB61" s="303"/>
      <c r="CC61" s="303"/>
      <c r="CD61" s="303"/>
      <c r="CE61" s="303"/>
      <c r="CF61" s="303"/>
      <c r="CG61" s="303"/>
      <c r="CH61" s="303"/>
      <c r="CI61" s="303"/>
      <c r="CJ61" s="303"/>
      <c r="CK61" s="303"/>
      <c r="CL61" s="303"/>
      <c r="CM61" s="303"/>
      <c r="CN61" s="303"/>
      <c r="CO61" s="303"/>
      <c r="CP61" s="303"/>
      <c r="CQ61" s="303"/>
      <c r="CR61" s="303"/>
      <c r="CS61" s="303"/>
      <c r="CT61" s="303"/>
      <c r="CU61" s="303"/>
      <c r="CV61" s="303"/>
      <c r="CW61" s="303"/>
      <c r="CX61" s="303"/>
      <c r="CY61" s="303"/>
      <c r="CZ61" s="303"/>
    </row>
    <row r="62" spans="1:104" ht="11.25" customHeight="1" x14ac:dyDescent="0.2">
      <c r="A62" s="303"/>
      <c r="B62" s="217" t="s">
        <v>13</v>
      </c>
      <c r="C62" s="218">
        <v>10</v>
      </c>
      <c r="D62" s="303"/>
      <c r="E62" s="61">
        <v>20</v>
      </c>
      <c r="F62" s="60">
        <v>1.2969999999999999</v>
      </c>
      <c r="G62" s="59">
        <f t="shared" si="11"/>
        <v>2.4000000000000004E-2</v>
      </c>
      <c r="H62" s="303"/>
      <c r="I62" s="227">
        <v>20</v>
      </c>
      <c r="J62" s="196">
        <f t="shared" si="12"/>
        <v>1.2729999999999999</v>
      </c>
      <c r="K62" s="303"/>
      <c r="L62" s="248" t="str">
        <v>-</v>
      </c>
      <c r="M62" s="101" t="str">
        <v>-</v>
      </c>
      <c r="N62" s="303"/>
      <c r="O62" s="246">
        <f t="shared" si="13"/>
        <v>20</v>
      </c>
      <c r="P62" s="261">
        <f>_xll.qlInterpolationInterpolate($R$40,O62,TRUE,ManualTrigger)</f>
        <v>2.4000000000000004</v>
      </c>
      <c r="Q62" s="303"/>
      <c r="R62" s="312"/>
      <c r="S62" s="306"/>
      <c r="T62" s="310"/>
      <c r="U62" s="303"/>
      <c r="V62" s="61">
        <v>20</v>
      </c>
      <c r="W62" s="60">
        <v>1.2969999999999999</v>
      </c>
      <c r="X62" s="59">
        <f t="shared" si="14"/>
        <v>-4.5000000000000005E-3</v>
      </c>
      <c r="Y62" s="303"/>
      <c r="Z62" s="227">
        <v>20</v>
      </c>
      <c r="AA62" s="196">
        <f t="shared" si="15"/>
        <v>1.3014999999999999</v>
      </c>
      <c r="AB62" s="303"/>
      <c r="AC62" s="248" t="str">
        <v>-</v>
      </c>
      <c r="AD62" s="101" t="str">
        <v>-</v>
      </c>
      <c r="AE62" s="303"/>
      <c r="AF62" s="246">
        <f t="shared" si="16"/>
        <v>20</v>
      </c>
      <c r="AG62" s="91">
        <f>_xll.qlInterpolationInterpolate($AI$40,AF62,TRUE,ManualTrigger)</f>
        <v>-0.45</v>
      </c>
      <c r="AH62" s="303"/>
      <c r="AI62" s="303"/>
      <c r="AJ62" s="303"/>
      <c r="AK62" s="303"/>
      <c r="AL62" s="303"/>
      <c r="AM62" s="303"/>
      <c r="AN62" s="303"/>
      <c r="AO62" s="303"/>
      <c r="AP62" s="303"/>
      <c r="AQ62" s="303"/>
      <c r="AR62" s="303"/>
      <c r="AS62" s="303"/>
      <c r="AT62" s="303"/>
      <c r="AU62" s="303"/>
      <c r="AV62" s="303"/>
      <c r="AW62" s="303"/>
      <c r="AX62" s="303"/>
      <c r="AY62" s="303"/>
      <c r="AZ62" s="303"/>
      <c r="BA62" s="303"/>
      <c r="BB62" s="303"/>
      <c r="BC62" s="303"/>
      <c r="BD62" s="303"/>
      <c r="BE62" s="303"/>
      <c r="BF62" s="303"/>
      <c r="BG62" s="303"/>
      <c r="BH62" s="303"/>
      <c r="BI62" s="303"/>
      <c r="BJ62" s="303"/>
      <c r="BK62" s="303"/>
      <c r="BL62" s="303"/>
      <c r="BM62" s="303"/>
      <c r="BN62" s="303"/>
      <c r="BO62" s="303"/>
      <c r="BP62" s="303"/>
      <c r="BQ62" s="303"/>
      <c r="BR62" s="303"/>
      <c r="BS62" s="303"/>
      <c r="BT62" s="303"/>
      <c r="BU62" s="303"/>
      <c r="BV62" s="303"/>
      <c r="BW62" s="303"/>
      <c r="BX62" s="303"/>
      <c r="BY62" s="303"/>
      <c r="BZ62" s="303"/>
      <c r="CA62" s="303"/>
      <c r="CB62" s="303"/>
      <c r="CC62" s="303"/>
      <c r="CD62" s="303"/>
      <c r="CE62" s="303"/>
      <c r="CF62" s="303"/>
      <c r="CG62" s="303"/>
      <c r="CH62" s="303"/>
      <c r="CI62" s="303"/>
      <c r="CJ62" s="303"/>
      <c r="CK62" s="303"/>
      <c r="CL62" s="303"/>
      <c r="CM62" s="303"/>
      <c r="CN62" s="303"/>
      <c r="CO62" s="303"/>
      <c r="CP62" s="303"/>
      <c r="CQ62" s="303"/>
      <c r="CR62" s="303"/>
      <c r="CS62" s="303"/>
      <c r="CT62" s="303"/>
      <c r="CU62" s="303"/>
      <c r="CV62" s="303"/>
      <c r="CW62" s="303"/>
      <c r="CX62" s="303"/>
      <c r="CY62" s="303"/>
      <c r="CZ62" s="303"/>
    </row>
    <row r="63" spans="1:104" ht="11.25" customHeight="1" x14ac:dyDescent="0.2">
      <c r="A63" s="303"/>
      <c r="B63" s="220" t="s">
        <v>96</v>
      </c>
      <c r="C63" s="221">
        <v>19</v>
      </c>
      <c r="D63" s="303"/>
      <c r="E63" s="61">
        <v>21</v>
      </c>
      <c r="F63" s="60">
        <v>1.314088299</v>
      </c>
      <c r="G63" s="59">
        <f t="shared" si="11"/>
        <v>2.4622618181818184E-2</v>
      </c>
      <c r="H63" s="303"/>
      <c r="I63" s="227">
        <v>21</v>
      </c>
      <c r="J63" s="196">
        <f t="shared" si="12"/>
        <v>1.2894656808181819</v>
      </c>
      <c r="K63" s="303"/>
      <c r="L63" s="248" t="str">
        <v>-</v>
      </c>
      <c r="M63" s="101" t="str">
        <v>-</v>
      </c>
      <c r="N63" s="303"/>
      <c r="O63" s="246">
        <f t="shared" si="13"/>
        <v>21</v>
      </c>
      <c r="P63" s="261">
        <f>_xll.qlInterpolationInterpolate($R$40,O63,TRUE,ManualTrigger)</f>
        <v>2.4622618181818186</v>
      </c>
      <c r="Q63" s="303"/>
      <c r="R63" s="312"/>
      <c r="S63" s="306"/>
      <c r="T63" s="310"/>
      <c r="U63" s="303"/>
      <c r="V63" s="61">
        <v>21</v>
      </c>
      <c r="W63" s="60">
        <v>1.314088299</v>
      </c>
      <c r="X63" s="59">
        <f t="shared" si="14"/>
        <v>-4.6160000000000003E-3</v>
      </c>
      <c r="Y63" s="303"/>
      <c r="Z63" s="227">
        <v>21</v>
      </c>
      <c r="AA63" s="196">
        <f t="shared" si="15"/>
        <v>1.318704299</v>
      </c>
      <c r="AB63" s="303"/>
      <c r="AC63" s="248" t="str">
        <v>-</v>
      </c>
      <c r="AD63" s="101" t="str">
        <v>-</v>
      </c>
      <c r="AE63" s="303"/>
      <c r="AF63" s="246">
        <f t="shared" si="16"/>
        <v>21</v>
      </c>
      <c r="AG63" s="91">
        <f>_xll.qlInterpolationInterpolate($AI$40,AF63,TRUE,ManualTrigger)</f>
        <v>-0.46160000000000001</v>
      </c>
      <c r="AH63" s="303"/>
      <c r="AI63" s="303"/>
      <c r="AJ63" s="303"/>
      <c r="AK63" s="303"/>
      <c r="AL63" s="303"/>
      <c r="AM63" s="303"/>
      <c r="AN63" s="303"/>
      <c r="AO63" s="303"/>
      <c r="AP63" s="303"/>
      <c r="AQ63" s="303"/>
      <c r="AR63" s="303"/>
      <c r="AS63" s="303"/>
      <c r="AT63" s="303"/>
      <c r="AU63" s="303"/>
      <c r="AV63" s="303"/>
      <c r="AW63" s="303"/>
      <c r="AX63" s="303"/>
      <c r="AY63" s="303"/>
      <c r="AZ63" s="303"/>
      <c r="BA63" s="303"/>
      <c r="BB63" s="303"/>
      <c r="BC63" s="303"/>
      <c r="BD63" s="303"/>
      <c r="BE63" s="303"/>
      <c r="BF63" s="303"/>
      <c r="BG63" s="303"/>
      <c r="BH63" s="303"/>
      <c r="BI63" s="303"/>
      <c r="BJ63" s="303"/>
      <c r="BK63" s="303"/>
      <c r="BL63" s="303"/>
      <c r="BM63" s="303"/>
      <c r="BN63" s="303"/>
      <c r="BO63" s="303"/>
      <c r="BP63" s="303"/>
      <c r="BQ63" s="303"/>
      <c r="BR63" s="303"/>
      <c r="BS63" s="303"/>
      <c r="BT63" s="303"/>
      <c r="BU63" s="303"/>
      <c r="BV63" s="303"/>
      <c r="BW63" s="303"/>
      <c r="BX63" s="303"/>
      <c r="BY63" s="303"/>
      <c r="BZ63" s="303"/>
      <c r="CA63" s="303"/>
      <c r="CB63" s="303"/>
      <c r="CC63" s="303"/>
      <c r="CD63" s="303"/>
      <c r="CE63" s="303"/>
      <c r="CF63" s="303"/>
      <c r="CG63" s="303"/>
      <c r="CH63" s="303"/>
      <c r="CI63" s="303"/>
      <c r="CJ63" s="303"/>
      <c r="CK63" s="303"/>
      <c r="CL63" s="303"/>
      <c r="CM63" s="303"/>
      <c r="CN63" s="303"/>
      <c r="CO63" s="303"/>
      <c r="CP63" s="303"/>
      <c r="CQ63" s="303"/>
      <c r="CR63" s="303"/>
      <c r="CS63" s="303"/>
      <c r="CT63" s="303"/>
      <c r="CU63" s="303"/>
      <c r="CV63" s="303"/>
      <c r="CW63" s="303"/>
      <c r="CX63" s="303"/>
      <c r="CY63" s="303"/>
      <c r="CZ63" s="303"/>
    </row>
    <row r="64" spans="1:104" ht="11.25" customHeight="1" x14ac:dyDescent="0.2">
      <c r="A64" s="303"/>
      <c r="B64" s="223" t="s">
        <v>75</v>
      </c>
      <c r="C64" s="224">
        <v>40</v>
      </c>
      <c r="D64" s="303"/>
      <c r="E64" s="61">
        <v>22</v>
      </c>
      <c r="F64" s="60">
        <v>1.328134551</v>
      </c>
      <c r="G64" s="59">
        <f t="shared" si="11"/>
        <v>2.5396945454545454E-2</v>
      </c>
      <c r="H64" s="303"/>
      <c r="I64" s="227">
        <v>22</v>
      </c>
      <c r="J64" s="196">
        <f t="shared" si="12"/>
        <v>1.3027376055454545</v>
      </c>
      <c r="K64" s="303"/>
      <c r="L64" s="248" t="str">
        <v>-</v>
      </c>
      <c r="M64" s="101" t="str">
        <v>-</v>
      </c>
      <c r="N64" s="303"/>
      <c r="O64" s="246">
        <f t="shared" si="13"/>
        <v>22</v>
      </c>
      <c r="P64" s="261">
        <f>_xll.qlInterpolationInterpolate($R$40,O64,TRUE,ManualTrigger)</f>
        <v>2.5396945454545454</v>
      </c>
      <c r="Q64" s="303"/>
      <c r="R64" s="312"/>
      <c r="S64" s="306"/>
      <c r="T64" s="310"/>
      <c r="U64" s="303"/>
      <c r="V64" s="61">
        <v>22</v>
      </c>
      <c r="W64" s="60">
        <v>1.328134551</v>
      </c>
      <c r="X64" s="59">
        <f t="shared" si="14"/>
        <v>-4.7479999999999996E-3</v>
      </c>
      <c r="Y64" s="303"/>
      <c r="Z64" s="227">
        <v>22</v>
      </c>
      <c r="AA64" s="196">
        <f t="shared" si="15"/>
        <v>1.332882551</v>
      </c>
      <c r="AB64" s="303"/>
      <c r="AC64" s="248" t="str">
        <v>-</v>
      </c>
      <c r="AD64" s="101" t="str">
        <v>-</v>
      </c>
      <c r="AE64" s="303"/>
      <c r="AF64" s="246">
        <f t="shared" si="16"/>
        <v>22</v>
      </c>
      <c r="AG64" s="91">
        <f>_xll.qlInterpolationInterpolate($AI$40,AF64,TRUE,ManualTrigger)</f>
        <v>-0.4748</v>
      </c>
      <c r="AH64" s="303"/>
      <c r="AI64" s="303"/>
      <c r="AJ64" s="303"/>
      <c r="AK64" s="303"/>
      <c r="AL64" s="303"/>
      <c r="AM64" s="303"/>
      <c r="AN64" s="303"/>
      <c r="AO64" s="303"/>
      <c r="AP64" s="303"/>
      <c r="AQ64" s="303"/>
      <c r="AR64" s="303"/>
      <c r="AS64" s="303"/>
      <c r="AT64" s="303"/>
      <c r="AU64" s="303"/>
      <c r="AV64" s="303"/>
      <c r="AW64" s="303"/>
      <c r="AX64" s="303"/>
      <c r="AY64" s="303"/>
      <c r="AZ64" s="303"/>
      <c r="BA64" s="303"/>
      <c r="BB64" s="303"/>
      <c r="BC64" s="303"/>
      <c r="BD64" s="303"/>
      <c r="BE64" s="303"/>
      <c r="BF64" s="303"/>
      <c r="BG64" s="303"/>
      <c r="BH64" s="303"/>
      <c r="BI64" s="303"/>
      <c r="BJ64" s="303"/>
      <c r="BK64" s="303"/>
      <c r="BL64" s="303"/>
      <c r="BM64" s="303"/>
      <c r="BN64" s="303"/>
      <c r="BO64" s="303"/>
      <c r="BP64" s="303"/>
      <c r="BQ64" s="303"/>
      <c r="BR64" s="303"/>
      <c r="BS64" s="303"/>
      <c r="BT64" s="303"/>
      <c r="BU64" s="303"/>
      <c r="BV64" s="303"/>
      <c r="BW64" s="303"/>
      <c r="BX64" s="303"/>
      <c r="BY64" s="303"/>
      <c r="BZ64" s="303"/>
      <c r="CA64" s="303"/>
      <c r="CB64" s="303"/>
      <c r="CC64" s="303"/>
      <c r="CD64" s="303"/>
      <c r="CE64" s="303"/>
      <c r="CF64" s="303"/>
      <c r="CG64" s="303"/>
      <c r="CH64" s="303"/>
      <c r="CI64" s="303"/>
      <c r="CJ64" s="303"/>
      <c r="CK64" s="303"/>
      <c r="CL64" s="303"/>
      <c r="CM64" s="303"/>
      <c r="CN64" s="303"/>
      <c r="CO64" s="303"/>
      <c r="CP64" s="303"/>
      <c r="CQ64" s="303"/>
      <c r="CR64" s="303"/>
      <c r="CS64" s="303"/>
      <c r="CT64" s="303"/>
      <c r="CU64" s="303"/>
      <c r="CV64" s="303"/>
      <c r="CW64" s="303"/>
      <c r="CX64" s="303"/>
      <c r="CY64" s="303"/>
      <c r="CZ64" s="303"/>
    </row>
    <row r="65" spans="1:104" ht="11.25" customHeight="1" x14ac:dyDescent="0.2">
      <c r="A65" s="303"/>
      <c r="B65" s="303"/>
      <c r="C65" s="303"/>
      <c r="D65" s="303"/>
      <c r="E65" s="61">
        <v>23</v>
      </c>
      <c r="F65" s="60">
        <v>1.339744093</v>
      </c>
      <c r="G65" s="59">
        <f t="shared" si="11"/>
        <v>2.6209963636363635E-2</v>
      </c>
      <c r="H65" s="303"/>
      <c r="I65" s="227">
        <v>23</v>
      </c>
      <c r="J65" s="196">
        <f t="shared" si="12"/>
        <v>1.3135341293636362</v>
      </c>
      <c r="K65" s="303"/>
      <c r="L65" s="248" t="str">
        <v>-</v>
      </c>
      <c r="M65" s="101" t="str">
        <v>-</v>
      </c>
      <c r="N65" s="303"/>
      <c r="O65" s="246">
        <f t="shared" si="13"/>
        <v>23</v>
      </c>
      <c r="P65" s="261">
        <f>_xll.qlInterpolationInterpolate($R$40,O65,TRUE,ManualTrigger)</f>
        <v>2.6209963636363636</v>
      </c>
      <c r="Q65" s="303"/>
      <c r="R65" s="309"/>
      <c r="S65" s="310"/>
      <c r="T65" s="310"/>
      <c r="U65" s="303"/>
      <c r="V65" s="61">
        <v>23</v>
      </c>
      <c r="W65" s="60">
        <v>1.339744093</v>
      </c>
      <c r="X65" s="59">
        <f t="shared" si="14"/>
        <v>-4.8720000000000005E-3</v>
      </c>
      <c r="Y65" s="303"/>
      <c r="Z65" s="227">
        <v>23</v>
      </c>
      <c r="AA65" s="196">
        <f t="shared" si="15"/>
        <v>1.344616093</v>
      </c>
      <c r="AB65" s="303"/>
      <c r="AC65" s="248" t="str">
        <v>-</v>
      </c>
      <c r="AD65" s="101" t="str">
        <v>-</v>
      </c>
      <c r="AE65" s="303"/>
      <c r="AF65" s="246">
        <f t="shared" si="16"/>
        <v>23</v>
      </c>
      <c r="AG65" s="91">
        <f>_xll.qlInterpolationInterpolate($AI$40,AF65,TRUE,ManualTrigger)</f>
        <v>-0.48720000000000002</v>
      </c>
      <c r="AH65" s="303"/>
      <c r="AI65" s="303"/>
      <c r="AJ65" s="303"/>
      <c r="AK65" s="303"/>
      <c r="AL65" s="303"/>
      <c r="AM65" s="303"/>
      <c r="AN65" s="303"/>
      <c r="AO65" s="303"/>
      <c r="AP65" s="303"/>
      <c r="AQ65" s="303"/>
      <c r="AR65" s="303"/>
      <c r="AS65" s="303"/>
      <c r="AT65" s="303"/>
      <c r="AU65" s="303"/>
      <c r="AV65" s="303"/>
      <c r="AW65" s="303"/>
      <c r="AX65" s="303"/>
      <c r="AY65" s="303"/>
      <c r="AZ65" s="303"/>
      <c r="BA65" s="303"/>
      <c r="BB65" s="303"/>
      <c r="BC65" s="303"/>
      <c r="BD65" s="303"/>
      <c r="BE65" s="303"/>
      <c r="BF65" s="303"/>
      <c r="BG65" s="303"/>
      <c r="BH65" s="303"/>
      <c r="BI65" s="303"/>
      <c r="BJ65" s="303"/>
      <c r="BK65" s="303"/>
      <c r="BL65" s="303"/>
      <c r="BM65" s="303"/>
      <c r="BN65" s="303"/>
      <c r="BO65" s="303"/>
      <c r="BP65" s="303"/>
      <c r="BQ65" s="303"/>
      <c r="BR65" s="303"/>
      <c r="BS65" s="303"/>
      <c r="BT65" s="303"/>
      <c r="BU65" s="303"/>
      <c r="BV65" s="303"/>
      <c r="BW65" s="303"/>
      <c r="BX65" s="303"/>
      <c r="BY65" s="303"/>
      <c r="BZ65" s="303"/>
      <c r="CA65" s="303"/>
      <c r="CB65" s="303"/>
      <c r="CC65" s="303"/>
      <c r="CD65" s="303"/>
      <c r="CE65" s="303"/>
      <c r="CF65" s="303"/>
      <c r="CG65" s="303"/>
      <c r="CH65" s="303"/>
      <c r="CI65" s="303"/>
      <c r="CJ65" s="303"/>
      <c r="CK65" s="303"/>
      <c r="CL65" s="303"/>
      <c r="CM65" s="303"/>
      <c r="CN65" s="303"/>
      <c r="CO65" s="303"/>
      <c r="CP65" s="303"/>
      <c r="CQ65" s="303"/>
      <c r="CR65" s="303"/>
      <c r="CS65" s="303"/>
      <c r="CT65" s="303"/>
      <c r="CU65" s="303"/>
      <c r="CV65" s="303"/>
      <c r="CW65" s="303"/>
      <c r="CX65" s="303"/>
      <c r="CY65" s="303"/>
      <c r="CZ65" s="303"/>
    </row>
    <row r="66" spans="1:104" ht="11.25" customHeight="1" x14ac:dyDescent="0.2">
      <c r="A66" s="303"/>
      <c r="B66" s="303"/>
      <c r="C66" s="303"/>
      <c r="D66" s="303"/>
      <c r="E66" s="61">
        <v>24</v>
      </c>
      <c r="F66" s="60">
        <v>1.349116158</v>
      </c>
      <c r="G66" s="59">
        <f t="shared" si="11"/>
        <v>2.6948654545454545E-2</v>
      </c>
      <c r="H66" s="303"/>
      <c r="I66" s="227">
        <v>24</v>
      </c>
      <c r="J66" s="196">
        <f t="shared" si="12"/>
        <v>1.3221675034545455</v>
      </c>
      <c r="K66" s="303"/>
      <c r="L66" s="248" t="str">
        <v>-</v>
      </c>
      <c r="M66" s="101" t="str">
        <v>-</v>
      </c>
      <c r="N66" s="303"/>
      <c r="O66" s="246">
        <f t="shared" si="13"/>
        <v>24</v>
      </c>
      <c r="P66" s="261">
        <f>_xll.qlInterpolationInterpolate($R$40,O66,TRUE,ManualTrigger)</f>
        <v>2.6948654545454547</v>
      </c>
      <c r="Q66" s="303"/>
      <c r="R66" s="309"/>
      <c r="S66" s="310"/>
      <c r="T66" s="310"/>
      <c r="U66" s="303"/>
      <c r="V66" s="61">
        <v>24</v>
      </c>
      <c r="W66" s="60">
        <v>1.349116158</v>
      </c>
      <c r="X66" s="59">
        <f t="shared" si="14"/>
        <v>-4.9639999999999997E-3</v>
      </c>
      <c r="Y66" s="303"/>
      <c r="Z66" s="227">
        <v>24</v>
      </c>
      <c r="AA66" s="196">
        <f t="shared" si="15"/>
        <v>1.3540801579999999</v>
      </c>
      <c r="AB66" s="303"/>
      <c r="AC66" s="248" t="str">
        <v>-</v>
      </c>
      <c r="AD66" s="101" t="str">
        <v>-</v>
      </c>
      <c r="AE66" s="303"/>
      <c r="AF66" s="246">
        <f t="shared" si="16"/>
        <v>24</v>
      </c>
      <c r="AG66" s="91">
        <f>_xll.qlInterpolationInterpolate($AI$40,AF66,TRUE,ManualTrigger)</f>
        <v>-0.49640000000000001</v>
      </c>
      <c r="AH66" s="303"/>
      <c r="AI66" s="303"/>
      <c r="AJ66" s="303"/>
      <c r="AK66" s="303"/>
      <c r="AL66" s="303"/>
      <c r="AM66" s="303"/>
      <c r="AN66" s="303"/>
      <c r="AO66" s="303"/>
      <c r="AP66" s="303"/>
      <c r="AQ66" s="303"/>
      <c r="AR66" s="303"/>
      <c r="AS66" s="303"/>
      <c r="AT66" s="303"/>
      <c r="AU66" s="303"/>
      <c r="AV66" s="303"/>
      <c r="AW66" s="303"/>
      <c r="AX66" s="303"/>
      <c r="AY66" s="303"/>
      <c r="AZ66" s="303"/>
      <c r="BA66" s="303"/>
      <c r="BB66" s="303"/>
      <c r="BC66" s="303"/>
      <c r="BD66" s="303"/>
      <c r="BE66" s="303"/>
      <c r="BF66" s="303"/>
      <c r="BG66" s="303"/>
      <c r="BH66" s="303"/>
      <c r="BI66" s="303"/>
      <c r="BJ66" s="303"/>
      <c r="BK66" s="303"/>
      <c r="BL66" s="303"/>
      <c r="BM66" s="303"/>
      <c r="BN66" s="303"/>
      <c r="BO66" s="303"/>
      <c r="BP66" s="303"/>
      <c r="BQ66" s="303"/>
      <c r="BR66" s="303"/>
      <c r="BS66" s="303"/>
      <c r="BT66" s="303"/>
      <c r="BU66" s="303"/>
      <c r="BV66" s="303"/>
      <c r="BW66" s="303"/>
      <c r="BX66" s="303"/>
      <c r="BY66" s="303"/>
      <c r="BZ66" s="303"/>
      <c r="CA66" s="303"/>
      <c r="CB66" s="303"/>
      <c r="CC66" s="303"/>
      <c r="CD66" s="303"/>
      <c r="CE66" s="303"/>
      <c r="CF66" s="303"/>
      <c r="CG66" s="303"/>
      <c r="CH66" s="303"/>
      <c r="CI66" s="303"/>
      <c r="CJ66" s="303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CX66" s="303"/>
      <c r="CY66" s="303"/>
      <c r="CZ66" s="303"/>
    </row>
    <row r="67" spans="1:104" ht="11.25" customHeight="1" x14ac:dyDescent="0.2">
      <c r="A67" s="303"/>
      <c r="B67" s="303"/>
      <c r="C67" s="303"/>
      <c r="D67" s="303"/>
      <c r="E67" s="61">
        <v>25</v>
      </c>
      <c r="F67" s="60">
        <v>1.357</v>
      </c>
      <c r="G67" s="59">
        <f t="shared" si="11"/>
        <v>2.75E-2</v>
      </c>
      <c r="H67" s="303"/>
      <c r="I67" s="227">
        <v>25</v>
      </c>
      <c r="J67" s="196">
        <f t="shared" si="12"/>
        <v>1.3294999999999999</v>
      </c>
      <c r="K67" s="303"/>
      <c r="L67" s="248" t="str">
        <v>-</v>
      </c>
      <c r="M67" s="101" t="str">
        <v>-</v>
      </c>
      <c r="N67" s="303"/>
      <c r="O67" s="246">
        <f t="shared" si="13"/>
        <v>25</v>
      </c>
      <c r="P67" s="261">
        <f>_xll.qlInterpolationInterpolate($R$40,O67,TRUE,ManualTrigger)</f>
        <v>2.75</v>
      </c>
      <c r="Q67" s="303"/>
      <c r="R67" s="309"/>
      <c r="S67" s="310"/>
      <c r="T67" s="310"/>
      <c r="U67" s="303"/>
      <c r="V67" s="61">
        <v>25</v>
      </c>
      <c r="W67" s="60">
        <v>1.357</v>
      </c>
      <c r="X67" s="59">
        <f t="shared" si="14"/>
        <v>-5.0000000000000001E-3</v>
      </c>
      <c r="Y67" s="303"/>
      <c r="Z67" s="227">
        <v>25</v>
      </c>
      <c r="AA67" s="196">
        <f t="shared" si="15"/>
        <v>1.3619999999999999</v>
      </c>
      <c r="AB67" s="303"/>
      <c r="AC67" s="248" t="str">
        <v>-</v>
      </c>
      <c r="AD67" s="101" t="str">
        <v>-</v>
      </c>
      <c r="AE67" s="303"/>
      <c r="AF67" s="246">
        <f t="shared" si="16"/>
        <v>25</v>
      </c>
      <c r="AG67" s="91">
        <f>_xll.qlInterpolationInterpolate($AI$40,AF67,TRUE,ManualTrigger)</f>
        <v>-0.5</v>
      </c>
      <c r="AH67" s="303"/>
      <c r="AI67" s="303"/>
      <c r="AJ67" s="303"/>
      <c r="AK67" s="303"/>
      <c r="AL67" s="303"/>
      <c r="AM67" s="303"/>
      <c r="AN67" s="303"/>
      <c r="AO67" s="303"/>
      <c r="AP67" s="303"/>
      <c r="AQ67" s="303"/>
      <c r="AR67" s="303"/>
      <c r="AS67" s="303"/>
      <c r="AT67" s="303"/>
      <c r="AU67" s="303"/>
      <c r="AV67" s="303"/>
      <c r="AW67" s="303"/>
      <c r="AX67" s="303"/>
      <c r="AY67" s="303"/>
      <c r="AZ67" s="303"/>
      <c r="BA67" s="303"/>
      <c r="BB67" s="303"/>
      <c r="BC67" s="303"/>
      <c r="BD67" s="303"/>
      <c r="BE67" s="303"/>
      <c r="BF67" s="303"/>
      <c r="BG67" s="303"/>
      <c r="BH67" s="303"/>
      <c r="BI67" s="303"/>
      <c r="BJ67" s="303"/>
      <c r="BK67" s="303"/>
      <c r="BL67" s="303"/>
      <c r="BM67" s="303"/>
      <c r="BN67" s="303"/>
      <c r="BO67" s="303"/>
      <c r="BP67" s="303"/>
      <c r="BQ67" s="303"/>
      <c r="BR67" s="303"/>
      <c r="BS67" s="303"/>
      <c r="BT67" s="303"/>
      <c r="BU67" s="303"/>
      <c r="BV67" s="303"/>
      <c r="BW67" s="303"/>
      <c r="BX67" s="303"/>
      <c r="BY67" s="303"/>
      <c r="BZ67" s="303"/>
      <c r="CA67" s="303"/>
      <c r="CB67" s="303"/>
      <c r="CC67" s="303"/>
      <c r="CD67" s="303"/>
      <c r="CE67" s="303"/>
      <c r="CF67" s="303"/>
      <c r="CG67" s="303"/>
      <c r="CH67" s="303"/>
      <c r="CI67" s="303"/>
      <c r="CJ67" s="303"/>
      <c r="CK67" s="303"/>
      <c r="CL67" s="303"/>
      <c r="CM67" s="303"/>
      <c r="CN67" s="303"/>
      <c r="CO67" s="303"/>
      <c r="CP67" s="303"/>
      <c r="CQ67" s="303"/>
      <c r="CR67" s="303"/>
      <c r="CS67" s="303"/>
      <c r="CT67" s="303"/>
      <c r="CU67" s="303"/>
      <c r="CV67" s="303"/>
      <c r="CW67" s="303"/>
      <c r="CX67" s="303"/>
      <c r="CY67" s="303"/>
      <c r="CZ67" s="303"/>
    </row>
    <row r="68" spans="1:104" ht="11.25" customHeight="1" x14ac:dyDescent="0.2">
      <c r="A68" s="303"/>
      <c r="B68" s="303"/>
      <c r="C68" s="303"/>
      <c r="D68" s="303"/>
      <c r="E68" s="61">
        <v>26</v>
      </c>
      <c r="F68" s="60">
        <v>1.363681564</v>
      </c>
      <c r="G68" s="59">
        <f t="shared" si="11"/>
        <v>2.79008E-2</v>
      </c>
      <c r="H68" s="303"/>
      <c r="I68" s="227">
        <v>26</v>
      </c>
      <c r="J68" s="196">
        <f t="shared" si="12"/>
        <v>1.3357807639999999</v>
      </c>
      <c r="K68" s="303"/>
      <c r="L68" s="248" t="str">
        <v>-</v>
      </c>
      <c r="M68" s="101" t="str">
        <v>-</v>
      </c>
      <c r="N68" s="303"/>
      <c r="O68" s="246">
        <f t="shared" si="13"/>
        <v>26</v>
      </c>
      <c r="P68" s="261">
        <f>_xll.qlInterpolationInterpolate($R$40,O68,TRUE,ManualTrigger)</f>
        <v>2.7900800000000001</v>
      </c>
      <c r="Q68" s="303"/>
      <c r="R68" s="309"/>
      <c r="S68" s="310"/>
      <c r="T68" s="310"/>
      <c r="U68" s="303"/>
      <c r="V68" s="61">
        <v>26</v>
      </c>
      <c r="W68" s="60">
        <v>1.363681564</v>
      </c>
      <c r="X68" s="59">
        <f t="shared" si="14"/>
        <v>-5.0000000000000001E-3</v>
      </c>
      <c r="Y68" s="303"/>
      <c r="Z68" s="227">
        <v>26</v>
      </c>
      <c r="AA68" s="196">
        <f t="shared" si="15"/>
        <v>1.3686815639999999</v>
      </c>
      <c r="AB68" s="303"/>
      <c r="AC68" s="248" t="str">
        <v>-</v>
      </c>
      <c r="AD68" s="101" t="str">
        <v>-</v>
      </c>
      <c r="AE68" s="303"/>
      <c r="AF68" s="246">
        <f t="shared" si="16"/>
        <v>26</v>
      </c>
      <c r="AG68" s="91">
        <f>_xll.qlInterpolationInterpolate($AI$40,AF68,TRUE,ManualTrigger)</f>
        <v>-0.5</v>
      </c>
      <c r="AH68" s="303"/>
      <c r="AI68" s="303"/>
      <c r="AJ68" s="303"/>
      <c r="AK68" s="303"/>
      <c r="AL68" s="303"/>
      <c r="AM68" s="303"/>
      <c r="AN68" s="303"/>
      <c r="AO68" s="303"/>
      <c r="AP68" s="303"/>
      <c r="AQ68" s="303"/>
      <c r="AR68" s="303"/>
      <c r="AS68" s="303"/>
      <c r="AT68" s="303"/>
      <c r="AU68" s="303"/>
      <c r="AV68" s="303"/>
      <c r="AW68" s="303"/>
      <c r="AX68" s="303"/>
      <c r="AY68" s="303"/>
      <c r="AZ68" s="303"/>
      <c r="BA68" s="303"/>
      <c r="BB68" s="303"/>
      <c r="BC68" s="303"/>
      <c r="BD68" s="303"/>
      <c r="BE68" s="303"/>
      <c r="BF68" s="303"/>
      <c r="BG68" s="303"/>
      <c r="BH68" s="303"/>
      <c r="BI68" s="303"/>
      <c r="BJ68" s="303"/>
      <c r="BK68" s="303"/>
      <c r="BL68" s="303"/>
      <c r="BM68" s="303"/>
      <c r="BN68" s="303"/>
      <c r="BO68" s="303"/>
      <c r="BP68" s="303"/>
      <c r="BQ68" s="303"/>
      <c r="BR68" s="303"/>
      <c r="BS68" s="303"/>
      <c r="BT68" s="303"/>
      <c r="BU68" s="303"/>
      <c r="BV68" s="303"/>
      <c r="BW68" s="303"/>
      <c r="BX68" s="303"/>
      <c r="BY68" s="303"/>
      <c r="BZ68" s="303"/>
      <c r="CA68" s="303"/>
      <c r="CB68" s="303"/>
      <c r="CC68" s="303"/>
      <c r="CD68" s="303"/>
      <c r="CE68" s="303"/>
      <c r="CF68" s="303"/>
      <c r="CG68" s="303"/>
      <c r="CH68" s="303"/>
      <c r="CI68" s="303"/>
      <c r="CJ68" s="303"/>
      <c r="CK68" s="303"/>
      <c r="CL68" s="303"/>
      <c r="CM68" s="303"/>
      <c r="CN68" s="303"/>
      <c r="CO68" s="303"/>
      <c r="CP68" s="303"/>
      <c r="CQ68" s="303"/>
      <c r="CR68" s="303"/>
      <c r="CS68" s="303"/>
      <c r="CT68" s="303"/>
      <c r="CU68" s="303"/>
      <c r="CV68" s="303"/>
      <c r="CW68" s="303"/>
      <c r="CX68" s="303"/>
      <c r="CY68" s="303"/>
      <c r="CZ68" s="303"/>
    </row>
    <row r="69" spans="1:104" ht="11.25" customHeight="1" x14ac:dyDescent="0.2">
      <c r="A69" s="303"/>
      <c r="B69" s="303"/>
      <c r="C69" s="303"/>
      <c r="D69" s="303"/>
      <c r="E69" s="61">
        <v>27</v>
      </c>
      <c r="F69" s="60">
        <v>1.3695666989999999</v>
      </c>
      <c r="G69" s="59">
        <f t="shared" si="11"/>
        <v>2.8258400000000003E-2</v>
      </c>
      <c r="H69" s="303"/>
      <c r="I69" s="227">
        <v>27</v>
      </c>
      <c r="J69" s="196">
        <f t="shared" si="12"/>
        <v>1.341308299</v>
      </c>
      <c r="K69" s="303"/>
      <c r="L69" s="248" t="str">
        <v>-</v>
      </c>
      <c r="M69" s="101" t="str">
        <v>-</v>
      </c>
      <c r="N69" s="303"/>
      <c r="O69" s="246">
        <f t="shared" si="13"/>
        <v>27</v>
      </c>
      <c r="P69" s="261">
        <f>_xll.qlInterpolationInterpolate($R$40,O69,TRUE,ManualTrigger)</f>
        <v>2.8258400000000004</v>
      </c>
      <c r="Q69" s="303"/>
      <c r="R69" s="309"/>
      <c r="S69" s="310"/>
      <c r="T69" s="310"/>
      <c r="U69" s="303"/>
      <c r="V69" s="61">
        <v>27</v>
      </c>
      <c r="W69" s="60">
        <v>1.3695666989999999</v>
      </c>
      <c r="X69" s="59">
        <f t="shared" si="14"/>
        <v>-5.0000000000000001E-3</v>
      </c>
      <c r="Y69" s="303"/>
      <c r="Z69" s="227">
        <v>27</v>
      </c>
      <c r="AA69" s="196">
        <f t="shared" si="15"/>
        <v>1.3745666989999998</v>
      </c>
      <c r="AB69" s="303"/>
      <c r="AC69" s="248" t="str">
        <v>-</v>
      </c>
      <c r="AD69" s="101" t="str">
        <v>-</v>
      </c>
      <c r="AE69" s="303"/>
      <c r="AF69" s="246">
        <f t="shared" si="16"/>
        <v>27</v>
      </c>
      <c r="AG69" s="91">
        <f>_xll.qlInterpolationInterpolate($AI$40,AF69,TRUE,ManualTrigger)</f>
        <v>-0.5</v>
      </c>
      <c r="AH69" s="303"/>
      <c r="AI69" s="303"/>
      <c r="AJ69" s="303"/>
      <c r="AK69" s="303"/>
      <c r="AL69" s="303"/>
      <c r="AM69" s="303"/>
      <c r="AN69" s="303"/>
      <c r="AO69" s="303"/>
      <c r="AP69" s="303"/>
      <c r="AQ69" s="303"/>
      <c r="AR69" s="303"/>
      <c r="AS69" s="303"/>
      <c r="AT69" s="303"/>
      <c r="AU69" s="303"/>
      <c r="AV69" s="303"/>
      <c r="AW69" s="303"/>
      <c r="AX69" s="303"/>
      <c r="AY69" s="303"/>
      <c r="AZ69" s="303"/>
      <c r="BA69" s="303"/>
      <c r="BB69" s="303"/>
      <c r="BC69" s="303"/>
      <c r="BD69" s="303"/>
      <c r="BE69" s="303"/>
      <c r="BF69" s="303"/>
      <c r="BG69" s="303"/>
      <c r="BH69" s="303"/>
      <c r="BI69" s="303"/>
      <c r="BJ69" s="303"/>
      <c r="BK69" s="303"/>
      <c r="BL69" s="303"/>
      <c r="BM69" s="303"/>
      <c r="BN69" s="303"/>
      <c r="BO69" s="303"/>
      <c r="BP69" s="303"/>
      <c r="BQ69" s="303"/>
      <c r="BR69" s="303"/>
      <c r="BS69" s="303"/>
      <c r="BT69" s="303"/>
      <c r="BU69" s="303"/>
      <c r="BV69" s="303"/>
      <c r="BW69" s="303"/>
      <c r="BX69" s="303"/>
      <c r="BY69" s="303"/>
      <c r="BZ69" s="303"/>
      <c r="CA69" s="303"/>
      <c r="CB69" s="303"/>
      <c r="CC69" s="303"/>
      <c r="CD69" s="303"/>
      <c r="CE69" s="303"/>
      <c r="CF69" s="303"/>
      <c r="CG69" s="303"/>
      <c r="CH69" s="303"/>
      <c r="CI69" s="303"/>
      <c r="CJ69" s="303"/>
      <c r="CK69" s="303"/>
      <c r="CL69" s="303"/>
      <c r="CM69" s="303"/>
      <c r="CN69" s="303"/>
      <c r="CO69" s="303"/>
      <c r="CP69" s="303"/>
      <c r="CQ69" s="303"/>
      <c r="CR69" s="303"/>
      <c r="CS69" s="303"/>
      <c r="CT69" s="303"/>
      <c r="CU69" s="303"/>
      <c r="CV69" s="303"/>
      <c r="CW69" s="303"/>
      <c r="CX69" s="303"/>
      <c r="CY69" s="303"/>
      <c r="CZ69" s="303"/>
    </row>
    <row r="70" spans="1:104" ht="11.25" customHeight="1" x14ac:dyDescent="0.2">
      <c r="A70" s="303"/>
      <c r="B70" s="303"/>
      <c r="C70" s="303"/>
      <c r="D70" s="303"/>
      <c r="E70" s="61">
        <v>28</v>
      </c>
      <c r="F70" s="60">
        <v>1.3744700240000001</v>
      </c>
      <c r="G70" s="59">
        <f t="shared" si="11"/>
        <v>2.8565600000000003E-2</v>
      </c>
      <c r="H70" s="303"/>
      <c r="I70" s="227">
        <v>28</v>
      </c>
      <c r="J70" s="196">
        <f t="shared" si="12"/>
        <v>1.345904424</v>
      </c>
      <c r="K70" s="303"/>
      <c r="L70" s="248" t="str">
        <v>-</v>
      </c>
      <c r="M70" s="101" t="str">
        <v>-</v>
      </c>
      <c r="N70" s="303"/>
      <c r="O70" s="246">
        <f t="shared" si="13"/>
        <v>28</v>
      </c>
      <c r="P70" s="261">
        <f>_xll.qlInterpolationInterpolate($R$40,O70,TRUE,ManualTrigger)</f>
        <v>2.8565600000000004</v>
      </c>
      <c r="Q70" s="303"/>
      <c r="R70" s="309"/>
      <c r="S70" s="310"/>
      <c r="T70" s="310"/>
      <c r="U70" s="303"/>
      <c r="V70" s="61">
        <v>28</v>
      </c>
      <c r="W70" s="60">
        <v>1.3744700240000001</v>
      </c>
      <c r="X70" s="59">
        <f t="shared" si="14"/>
        <v>-5.0000000000000001E-3</v>
      </c>
      <c r="Y70" s="303"/>
      <c r="Z70" s="227">
        <v>28</v>
      </c>
      <c r="AA70" s="196">
        <f t="shared" si="15"/>
        <v>1.379470024</v>
      </c>
      <c r="AB70" s="303"/>
      <c r="AC70" s="248" t="str">
        <v>-</v>
      </c>
      <c r="AD70" s="101" t="str">
        <v>-</v>
      </c>
      <c r="AE70" s="303"/>
      <c r="AF70" s="246">
        <f t="shared" si="16"/>
        <v>28</v>
      </c>
      <c r="AG70" s="91">
        <f>_xll.qlInterpolationInterpolate($AI$40,AF70,TRUE,ManualTrigger)</f>
        <v>-0.5</v>
      </c>
      <c r="AH70" s="303"/>
      <c r="AI70" s="303"/>
      <c r="AJ70" s="303"/>
      <c r="AK70" s="303"/>
      <c r="AL70" s="303"/>
      <c r="AM70" s="303"/>
      <c r="AN70" s="303"/>
      <c r="AO70" s="303"/>
      <c r="AP70" s="303"/>
      <c r="AQ70" s="303"/>
      <c r="AR70" s="303"/>
      <c r="AS70" s="303"/>
      <c r="AT70" s="303"/>
      <c r="AU70" s="303"/>
      <c r="AV70" s="303"/>
      <c r="AW70" s="303"/>
      <c r="AX70" s="303"/>
      <c r="AY70" s="303"/>
      <c r="AZ70" s="303"/>
      <c r="BA70" s="303"/>
      <c r="BB70" s="303"/>
      <c r="BC70" s="303"/>
      <c r="BD70" s="303"/>
      <c r="BE70" s="303"/>
      <c r="BF70" s="303"/>
      <c r="BG70" s="303"/>
      <c r="BH70" s="303"/>
      <c r="BI70" s="303"/>
      <c r="BJ70" s="303"/>
      <c r="BK70" s="303"/>
      <c r="BL70" s="303"/>
      <c r="BM70" s="303"/>
      <c r="BN70" s="303"/>
      <c r="BO70" s="303"/>
      <c r="BP70" s="303"/>
      <c r="BQ70" s="303"/>
      <c r="BR70" s="303"/>
      <c r="BS70" s="303"/>
      <c r="BT70" s="303"/>
      <c r="BU70" s="303"/>
      <c r="BV70" s="303"/>
      <c r="BW70" s="303"/>
      <c r="BX70" s="303"/>
      <c r="BY70" s="303"/>
      <c r="BZ70" s="303"/>
      <c r="CA70" s="303"/>
      <c r="CB70" s="303"/>
      <c r="CC70" s="303"/>
      <c r="CD70" s="303"/>
      <c r="CE70" s="303"/>
      <c r="CF70" s="303"/>
      <c r="CG70" s="303"/>
      <c r="CH70" s="303"/>
      <c r="CI70" s="303"/>
      <c r="CJ70" s="303"/>
      <c r="CK70" s="303"/>
      <c r="CL70" s="303"/>
      <c r="CM70" s="303"/>
      <c r="CN70" s="303"/>
      <c r="CO70" s="303"/>
      <c r="CP70" s="303"/>
      <c r="CQ70" s="303"/>
      <c r="CR70" s="303"/>
      <c r="CS70" s="303"/>
      <c r="CT70" s="303"/>
      <c r="CU70" s="303"/>
      <c r="CV70" s="303"/>
      <c r="CW70" s="303"/>
      <c r="CX70" s="303"/>
      <c r="CY70" s="303"/>
      <c r="CZ70" s="303"/>
    </row>
    <row r="71" spans="1:104" ht="11.25" customHeight="1" x14ac:dyDescent="0.2">
      <c r="A71" s="303"/>
      <c r="B71" s="303"/>
      <c r="C71" s="303"/>
      <c r="D71" s="303"/>
      <c r="E71" s="61">
        <v>29</v>
      </c>
      <c r="F71" s="60">
        <v>1.378588328</v>
      </c>
      <c r="G71" s="59">
        <f t="shared" si="11"/>
        <v>2.8815200000000006E-2</v>
      </c>
      <c r="H71" s="303"/>
      <c r="I71" s="227">
        <v>29</v>
      </c>
      <c r="J71" s="196">
        <f t="shared" si="12"/>
        <v>1.349773128</v>
      </c>
      <c r="K71" s="303"/>
      <c r="L71" s="248" t="str">
        <v>-</v>
      </c>
      <c r="M71" s="101" t="str">
        <v>-</v>
      </c>
      <c r="N71" s="303"/>
      <c r="O71" s="246">
        <f t="shared" si="13"/>
        <v>29</v>
      </c>
      <c r="P71" s="261">
        <f>_xll.qlInterpolationInterpolate($R$40,O71,TRUE,ManualTrigger)</f>
        <v>2.8815200000000005</v>
      </c>
      <c r="Q71" s="303"/>
      <c r="R71" s="309"/>
      <c r="S71" s="310"/>
      <c r="T71" s="310"/>
      <c r="U71" s="303"/>
      <c r="V71" s="61">
        <v>29</v>
      </c>
      <c r="W71" s="60">
        <v>1.378588328</v>
      </c>
      <c r="X71" s="59">
        <f t="shared" si="14"/>
        <v>-5.0000000000000001E-3</v>
      </c>
      <c r="Y71" s="303"/>
      <c r="Z71" s="227">
        <v>29</v>
      </c>
      <c r="AA71" s="196">
        <f t="shared" si="15"/>
        <v>1.3835883279999999</v>
      </c>
      <c r="AB71" s="303"/>
      <c r="AC71" s="248" t="str">
        <v>-</v>
      </c>
      <c r="AD71" s="101" t="str">
        <v>-</v>
      </c>
      <c r="AE71" s="303"/>
      <c r="AF71" s="246">
        <f t="shared" si="16"/>
        <v>29</v>
      </c>
      <c r="AG71" s="91">
        <f>_xll.qlInterpolationInterpolate($AI$40,AF71,TRUE,ManualTrigger)</f>
        <v>-0.5</v>
      </c>
      <c r="AH71" s="303"/>
      <c r="AI71" s="303"/>
      <c r="AJ71" s="303"/>
      <c r="AK71" s="303"/>
      <c r="AL71" s="303"/>
      <c r="AM71" s="303"/>
      <c r="AN71" s="303"/>
      <c r="AO71" s="303"/>
      <c r="AP71" s="303"/>
      <c r="AQ71" s="303"/>
      <c r="AR71" s="303"/>
      <c r="AS71" s="303"/>
      <c r="AT71" s="303"/>
      <c r="AU71" s="303"/>
      <c r="AV71" s="303"/>
      <c r="AW71" s="303"/>
      <c r="AX71" s="303"/>
      <c r="AY71" s="303"/>
      <c r="AZ71" s="303"/>
      <c r="BA71" s="303"/>
      <c r="BB71" s="303"/>
      <c r="BC71" s="303"/>
      <c r="BD71" s="303"/>
      <c r="BE71" s="303"/>
      <c r="BF71" s="303"/>
      <c r="BG71" s="303"/>
      <c r="BH71" s="303"/>
      <c r="BI71" s="303"/>
      <c r="BJ71" s="303"/>
      <c r="BK71" s="303"/>
      <c r="BL71" s="303"/>
      <c r="BM71" s="303"/>
      <c r="BN71" s="303"/>
      <c r="BO71" s="303"/>
      <c r="BP71" s="303"/>
      <c r="BQ71" s="303"/>
      <c r="BR71" s="303"/>
      <c r="BS71" s="303"/>
      <c r="BT71" s="303"/>
      <c r="BU71" s="303"/>
      <c r="BV71" s="303"/>
      <c r="BW71" s="303"/>
      <c r="BX71" s="303"/>
      <c r="BY71" s="303"/>
      <c r="BZ71" s="303"/>
      <c r="CA71" s="303"/>
      <c r="CB71" s="303"/>
      <c r="CC71" s="303"/>
      <c r="CD71" s="303"/>
      <c r="CE71" s="303"/>
      <c r="CF71" s="303"/>
      <c r="CG71" s="303"/>
      <c r="CH71" s="303"/>
      <c r="CI71" s="303"/>
      <c r="CJ71" s="303"/>
      <c r="CK71" s="303"/>
      <c r="CL71" s="303"/>
      <c r="CM71" s="303"/>
      <c r="CN71" s="303"/>
      <c r="CO71" s="303"/>
      <c r="CP71" s="303"/>
      <c r="CQ71" s="303"/>
      <c r="CR71" s="303"/>
      <c r="CS71" s="303"/>
      <c r="CT71" s="303"/>
      <c r="CU71" s="303"/>
      <c r="CV71" s="303"/>
      <c r="CW71" s="303"/>
      <c r="CX71" s="303"/>
      <c r="CY71" s="303"/>
      <c r="CZ71" s="303"/>
    </row>
    <row r="72" spans="1:104" ht="11.25" customHeight="1" x14ac:dyDescent="0.2">
      <c r="A72" s="303"/>
      <c r="B72" s="303"/>
      <c r="C72" s="303"/>
      <c r="D72" s="303"/>
      <c r="E72" s="61">
        <v>30</v>
      </c>
      <c r="F72" s="60">
        <v>1.3819999999999999</v>
      </c>
      <c r="G72" s="59">
        <f t="shared" si="11"/>
        <v>2.9000000000000005E-2</v>
      </c>
      <c r="H72" s="303"/>
      <c r="I72" s="227">
        <v>30</v>
      </c>
      <c r="J72" s="196">
        <f t="shared" si="12"/>
        <v>1.353</v>
      </c>
      <c r="K72" s="303"/>
      <c r="L72" s="248" t="str">
        <v>-</v>
      </c>
      <c r="M72" s="101" t="str">
        <v>-</v>
      </c>
      <c r="N72" s="303"/>
      <c r="O72" s="246">
        <f t="shared" si="13"/>
        <v>30</v>
      </c>
      <c r="P72" s="261">
        <f>_xll.qlInterpolationInterpolate($R$40,O72,TRUE,ManualTrigger)</f>
        <v>2.9000000000000004</v>
      </c>
      <c r="Q72" s="303"/>
      <c r="R72" s="309"/>
      <c r="S72" s="310"/>
      <c r="T72" s="310"/>
      <c r="U72" s="303"/>
      <c r="V72" s="61">
        <v>30</v>
      </c>
      <c r="W72" s="60">
        <v>1.3819999999999999</v>
      </c>
      <c r="X72" s="59">
        <f t="shared" si="14"/>
        <v>-5.0000000000000001E-3</v>
      </c>
      <c r="Y72" s="303"/>
      <c r="Z72" s="227">
        <v>30</v>
      </c>
      <c r="AA72" s="196">
        <f t="shared" si="15"/>
        <v>1.3869999999999998</v>
      </c>
      <c r="AB72" s="303"/>
      <c r="AC72" s="248" t="str">
        <v>-</v>
      </c>
      <c r="AD72" s="101" t="str">
        <v>-</v>
      </c>
      <c r="AE72" s="303"/>
      <c r="AF72" s="246">
        <f t="shared" si="16"/>
        <v>30</v>
      </c>
      <c r="AG72" s="91">
        <f>_xll.qlInterpolationInterpolate($AI$40,AF72,TRUE,ManualTrigger)</f>
        <v>-0.5</v>
      </c>
      <c r="AH72" s="303"/>
      <c r="AI72" s="303"/>
      <c r="AJ72" s="303"/>
      <c r="AK72" s="303"/>
      <c r="AL72" s="303"/>
      <c r="AM72" s="303"/>
      <c r="AN72" s="303"/>
      <c r="AO72" s="303"/>
      <c r="AP72" s="303"/>
      <c r="AQ72" s="303"/>
      <c r="AR72" s="303"/>
      <c r="AS72" s="303"/>
      <c r="AT72" s="303"/>
      <c r="AU72" s="303"/>
      <c r="AV72" s="303"/>
      <c r="AW72" s="303"/>
      <c r="AX72" s="303"/>
      <c r="AY72" s="303"/>
      <c r="AZ72" s="303"/>
      <c r="BA72" s="303"/>
      <c r="BB72" s="303"/>
      <c r="BC72" s="303"/>
      <c r="BD72" s="303"/>
      <c r="BE72" s="303"/>
      <c r="BF72" s="303"/>
      <c r="BG72" s="303"/>
      <c r="BH72" s="303"/>
      <c r="BI72" s="303"/>
      <c r="BJ72" s="303"/>
      <c r="BK72" s="303"/>
      <c r="BL72" s="303"/>
      <c r="BM72" s="303"/>
      <c r="BN72" s="303"/>
      <c r="BO72" s="303"/>
      <c r="BP72" s="303"/>
      <c r="BQ72" s="303"/>
      <c r="BR72" s="303"/>
      <c r="BS72" s="303"/>
      <c r="BT72" s="303"/>
      <c r="BU72" s="303"/>
      <c r="BV72" s="303"/>
      <c r="BW72" s="303"/>
      <c r="BX72" s="303"/>
      <c r="BY72" s="303"/>
      <c r="BZ72" s="303"/>
      <c r="CA72" s="303"/>
      <c r="CB72" s="303"/>
      <c r="CC72" s="303"/>
      <c r="CD72" s="303"/>
      <c r="CE72" s="303"/>
      <c r="CF72" s="303"/>
      <c r="CG72" s="303"/>
      <c r="CH72" s="303"/>
      <c r="CI72" s="303"/>
      <c r="CJ72" s="303"/>
      <c r="CK72" s="303"/>
      <c r="CL72" s="303"/>
      <c r="CM72" s="303"/>
      <c r="CN72" s="303"/>
      <c r="CO72" s="303"/>
      <c r="CP72" s="303"/>
      <c r="CQ72" s="303"/>
      <c r="CR72" s="303"/>
      <c r="CS72" s="303"/>
      <c r="CT72" s="303"/>
      <c r="CU72" s="303"/>
      <c r="CV72" s="303"/>
      <c r="CW72" s="303"/>
      <c r="CX72" s="303"/>
      <c r="CY72" s="303"/>
      <c r="CZ72" s="303"/>
    </row>
    <row r="73" spans="1:104" ht="11.25" customHeight="1" x14ac:dyDescent="0.2">
      <c r="A73" s="303"/>
      <c r="B73" s="303"/>
      <c r="C73" s="303"/>
      <c r="D73" s="303"/>
      <c r="E73" s="61">
        <v>31</v>
      </c>
      <c r="F73" s="60">
        <v>1.384974903</v>
      </c>
      <c r="G73" s="59">
        <f t="shared" si="11"/>
        <v>2.9136642857142857E-2</v>
      </c>
      <c r="H73" s="303"/>
      <c r="I73" s="227">
        <v>31</v>
      </c>
      <c r="J73" s="196">
        <f t="shared" si="12"/>
        <v>1.3558382601428571</v>
      </c>
      <c r="K73" s="303"/>
      <c r="L73" s="248" t="str">
        <v>-</v>
      </c>
      <c r="M73" s="101" t="str">
        <v>-</v>
      </c>
      <c r="N73" s="303"/>
      <c r="O73" s="246">
        <f t="shared" si="13"/>
        <v>31</v>
      </c>
      <c r="P73" s="261">
        <f>_xll.qlInterpolationInterpolate($R$40,O73,TRUE,ManualTrigger)</f>
        <v>2.9136642857142858</v>
      </c>
      <c r="Q73" s="303"/>
      <c r="R73" s="309"/>
      <c r="S73" s="310"/>
      <c r="T73" s="310"/>
      <c r="U73" s="303"/>
      <c r="V73" s="61">
        <v>31</v>
      </c>
      <c r="W73" s="60">
        <v>1.384974903</v>
      </c>
      <c r="X73" s="59">
        <f t="shared" si="14"/>
        <v>-5.0095000000000001E-3</v>
      </c>
      <c r="Y73" s="303"/>
      <c r="Z73" s="227">
        <v>31</v>
      </c>
      <c r="AA73" s="196">
        <f t="shared" si="15"/>
        <v>1.3899844030000001</v>
      </c>
      <c r="AB73" s="303"/>
      <c r="AC73" s="248" t="str">
        <v>-</v>
      </c>
      <c r="AD73" s="101" t="str">
        <v>-</v>
      </c>
      <c r="AE73" s="303"/>
      <c r="AF73" s="246">
        <f t="shared" si="16"/>
        <v>31</v>
      </c>
      <c r="AG73" s="91">
        <f>_xll.qlInterpolationInterpolate($AI$40,AF73,TRUE,ManualTrigger)</f>
        <v>-0.50095000000000001</v>
      </c>
      <c r="AH73" s="303"/>
      <c r="AI73" s="303"/>
      <c r="AJ73" s="303"/>
      <c r="AK73" s="303"/>
      <c r="AL73" s="303"/>
      <c r="AM73" s="303"/>
      <c r="AN73" s="303"/>
      <c r="AO73" s="303"/>
      <c r="AP73" s="303"/>
      <c r="AQ73" s="303"/>
      <c r="AR73" s="303"/>
      <c r="AS73" s="303"/>
      <c r="AT73" s="303"/>
      <c r="AU73" s="303"/>
      <c r="AV73" s="303"/>
      <c r="AW73" s="303"/>
      <c r="AX73" s="303"/>
      <c r="AY73" s="303"/>
      <c r="AZ73" s="303"/>
      <c r="BA73" s="303"/>
      <c r="BB73" s="303"/>
      <c r="BC73" s="303"/>
      <c r="BD73" s="303"/>
      <c r="BE73" s="303"/>
      <c r="BF73" s="303"/>
      <c r="BG73" s="303"/>
      <c r="BH73" s="303"/>
      <c r="BI73" s="303"/>
      <c r="BJ73" s="303"/>
      <c r="BK73" s="303"/>
      <c r="BL73" s="303"/>
      <c r="BM73" s="303"/>
      <c r="BN73" s="303"/>
      <c r="BO73" s="303"/>
      <c r="BP73" s="303"/>
      <c r="BQ73" s="303"/>
      <c r="BR73" s="303"/>
      <c r="BS73" s="303"/>
      <c r="BT73" s="303"/>
      <c r="BU73" s="303"/>
      <c r="BV73" s="303"/>
      <c r="BW73" s="303"/>
      <c r="BX73" s="303"/>
      <c r="BY73" s="303"/>
      <c r="BZ73" s="303"/>
      <c r="CA73" s="303"/>
      <c r="CB73" s="303"/>
      <c r="CC73" s="303"/>
      <c r="CD73" s="303"/>
      <c r="CE73" s="303"/>
      <c r="CF73" s="303"/>
      <c r="CG73" s="303"/>
      <c r="CH73" s="303"/>
      <c r="CI73" s="303"/>
      <c r="CJ73" s="303"/>
      <c r="CK73" s="303"/>
      <c r="CL73" s="303"/>
      <c r="CM73" s="303"/>
      <c r="CN73" s="303"/>
      <c r="CO73" s="303"/>
      <c r="CP73" s="303"/>
      <c r="CQ73" s="303"/>
      <c r="CR73" s="303"/>
      <c r="CS73" s="303"/>
      <c r="CT73" s="303"/>
      <c r="CU73" s="303"/>
      <c r="CV73" s="303"/>
      <c r="CW73" s="303"/>
      <c r="CX73" s="303"/>
      <c r="CY73" s="303"/>
      <c r="CZ73" s="303"/>
    </row>
    <row r="74" spans="1:104" ht="11.25" customHeight="1" x14ac:dyDescent="0.2">
      <c r="A74" s="303"/>
      <c r="B74" s="303"/>
      <c r="C74" s="303"/>
      <c r="D74" s="303"/>
      <c r="E74" s="61">
        <v>32</v>
      </c>
      <c r="F74" s="60">
        <v>1.387367083</v>
      </c>
      <c r="G74" s="59">
        <f t="shared" si="11"/>
        <v>2.9250285714285718E-2</v>
      </c>
      <c r="H74" s="303"/>
      <c r="I74" s="227">
        <v>32</v>
      </c>
      <c r="J74" s="196">
        <f t="shared" si="12"/>
        <v>1.3581167972857142</v>
      </c>
      <c r="K74" s="303"/>
      <c r="L74" s="248" t="str">
        <v>-</v>
      </c>
      <c r="M74" s="101" t="str">
        <v>-</v>
      </c>
      <c r="N74" s="303"/>
      <c r="O74" s="246">
        <f t="shared" si="13"/>
        <v>32</v>
      </c>
      <c r="P74" s="261">
        <f>_xll.qlInterpolationInterpolate($R$40,O74,TRUE,ManualTrigger)</f>
        <v>2.9250285714285718</v>
      </c>
      <c r="Q74" s="303"/>
      <c r="R74" s="309"/>
      <c r="S74" s="310"/>
      <c r="T74" s="310"/>
      <c r="U74" s="303"/>
      <c r="V74" s="61">
        <v>32</v>
      </c>
      <c r="W74" s="60">
        <v>1.387367083</v>
      </c>
      <c r="X74" s="59">
        <f t="shared" si="14"/>
        <v>-5.0360000000000005E-3</v>
      </c>
      <c r="Y74" s="303"/>
      <c r="Z74" s="227">
        <v>32</v>
      </c>
      <c r="AA74" s="196">
        <f t="shared" si="15"/>
        <v>1.392403083</v>
      </c>
      <c r="AB74" s="303"/>
      <c r="AC74" s="248" t="str">
        <v>-</v>
      </c>
      <c r="AD74" s="101" t="str">
        <v>-</v>
      </c>
      <c r="AE74" s="303"/>
      <c r="AF74" s="246">
        <f t="shared" si="16"/>
        <v>32</v>
      </c>
      <c r="AG74" s="91">
        <f>_xll.qlInterpolationInterpolate($AI$40,AF74,TRUE,ManualTrigger)</f>
        <v>-0.50360000000000005</v>
      </c>
      <c r="AH74" s="303"/>
      <c r="AI74" s="303"/>
      <c r="AJ74" s="303"/>
      <c r="AK74" s="303"/>
      <c r="AL74" s="303"/>
      <c r="AM74" s="303"/>
      <c r="AN74" s="303"/>
      <c r="AO74" s="303"/>
      <c r="AP74" s="303"/>
      <c r="AQ74" s="303"/>
      <c r="AR74" s="303"/>
      <c r="AS74" s="303"/>
      <c r="AT74" s="303"/>
      <c r="AU74" s="303"/>
      <c r="AV74" s="303"/>
      <c r="AW74" s="303"/>
      <c r="AX74" s="303"/>
      <c r="AY74" s="303"/>
      <c r="AZ74" s="303"/>
      <c r="BA74" s="303"/>
      <c r="BB74" s="303"/>
      <c r="BC74" s="303"/>
      <c r="BD74" s="303"/>
      <c r="BE74" s="303"/>
      <c r="BF74" s="303"/>
      <c r="BG74" s="303"/>
      <c r="BH74" s="303"/>
      <c r="BI74" s="303"/>
      <c r="BJ74" s="303"/>
      <c r="BK74" s="303"/>
      <c r="BL74" s="303"/>
      <c r="BM74" s="303"/>
      <c r="BN74" s="303"/>
      <c r="BO74" s="303"/>
      <c r="BP74" s="303"/>
      <c r="BQ74" s="303"/>
      <c r="BR74" s="303"/>
      <c r="BS74" s="303"/>
      <c r="BT74" s="303"/>
      <c r="BU74" s="303"/>
      <c r="BV74" s="303"/>
      <c r="BW74" s="303"/>
      <c r="BX74" s="303"/>
      <c r="BY74" s="303"/>
      <c r="BZ74" s="303"/>
      <c r="CA74" s="303"/>
      <c r="CB74" s="303"/>
      <c r="CC74" s="303"/>
      <c r="CD74" s="303"/>
      <c r="CE74" s="303"/>
      <c r="CF74" s="303"/>
      <c r="CG74" s="303"/>
      <c r="CH74" s="303"/>
      <c r="CI74" s="303"/>
      <c r="CJ74" s="303"/>
      <c r="CK74" s="303"/>
      <c r="CL74" s="303"/>
      <c r="CM74" s="303"/>
      <c r="CN74" s="303"/>
      <c r="CO74" s="303"/>
      <c r="CP74" s="303"/>
      <c r="CQ74" s="303"/>
      <c r="CR74" s="303"/>
      <c r="CS74" s="303"/>
      <c r="CT74" s="303"/>
      <c r="CU74" s="303"/>
      <c r="CV74" s="303"/>
      <c r="CW74" s="303"/>
      <c r="CX74" s="303"/>
      <c r="CY74" s="303"/>
      <c r="CZ74" s="303"/>
    </row>
    <row r="75" spans="1:104" ht="11.25" customHeight="1" x14ac:dyDescent="0.2">
      <c r="A75" s="303"/>
      <c r="B75" s="303"/>
      <c r="C75" s="303"/>
      <c r="D75" s="303"/>
      <c r="E75" s="61">
        <v>33</v>
      </c>
      <c r="F75" s="60">
        <v>1.389326037</v>
      </c>
      <c r="G75" s="59">
        <f t="shared" si="11"/>
        <v>2.9346500000000005E-2</v>
      </c>
      <c r="H75" s="303"/>
      <c r="I75" s="227">
        <v>33</v>
      </c>
      <c r="J75" s="196">
        <f t="shared" si="12"/>
        <v>1.3599795370000001</v>
      </c>
      <c r="K75" s="303"/>
      <c r="L75" s="248" t="str">
        <v>-</v>
      </c>
      <c r="M75" s="101" t="str">
        <v>-</v>
      </c>
      <c r="N75" s="303"/>
      <c r="O75" s="246">
        <f t="shared" si="13"/>
        <v>33</v>
      </c>
      <c r="P75" s="261">
        <f>_xll.qlInterpolationInterpolate($R$40,O75,TRUE,ManualTrigger)</f>
        <v>2.9346500000000004</v>
      </c>
      <c r="Q75" s="303"/>
      <c r="R75" s="309"/>
      <c r="S75" s="310"/>
      <c r="T75" s="310"/>
      <c r="U75" s="303"/>
      <c r="V75" s="61">
        <v>33</v>
      </c>
      <c r="W75" s="60">
        <v>1.389326037</v>
      </c>
      <c r="X75" s="59">
        <f t="shared" si="14"/>
        <v>-5.0765000000000003E-3</v>
      </c>
      <c r="Y75" s="303"/>
      <c r="Z75" s="227">
        <v>33</v>
      </c>
      <c r="AA75" s="196">
        <f t="shared" si="15"/>
        <v>1.3944025369999999</v>
      </c>
      <c r="AB75" s="303"/>
      <c r="AC75" s="248" t="str">
        <v>-</v>
      </c>
      <c r="AD75" s="101" t="str">
        <v>-</v>
      </c>
      <c r="AE75" s="303"/>
      <c r="AF75" s="246">
        <f t="shared" si="16"/>
        <v>33</v>
      </c>
      <c r="AG75" s="91">
        <f>_xll.qlInterpolationInterpolate($AI$40,AF75,TRUE,ManualTrigger)</f>
        <v>-0.50765000000000005</v>
      </c>
      <c r="AH75" s="303"/>
      <c r="AI75" s="303"/>
      <c r="AJ75" s="303"/>
      <c r="AK75" s="303"/>
      <c r="AL75" s="303"/>
      <c r="AM75" s="303"/>
      <c r="AN75" s="303"/>
      <c r="AO75" s="303"/>
      <c r="AP75" s="303"/>
      <c r="AQ75" s="303"/>
      <c r="AR75" s="303"/>
      <c r="AS75" s="303"/>
      <c r="AT75" s="303"/>
      <c r="AU75" s="303"/>
      <c r="AV75" s="303"/>
      <c r="AW75" s="303"/>
      <c r="AX75" s="303"/>
      <c r="AY75" s="303"/>
      <c r="AZ75" s="303"/>
      <c r="BA75" s="303"/>
      <c r="BB75" s="303"/>
      <c r="BC75" s="303"/>
      <c r="BD75" s="303"/>
      <c r="BE75" s="303"/>
      <c r="BF75" s="303"/>
      <c r="BG75" s="303"/>
      <c r="BH75" s="303"/>
      <c r="BI75" s="303"/>
      <c r="BJ75" s="303"/>
      <c r="BK75" s="303"/>
      <c r="BL75" s="303"/>
      <c r="BM75" s="303"/>
      <c r="BN75" s="303"/>
      <c r="BO75" s="303"/>
      <c r="BP75" s="303"/>
      <c r="BQ75" s="303"/>
      <c r="BR75" s="303"/>
      <c r="BS75" s="303"/>
      <c r="BT75" s="303"/>
      <c r="BU75" s="303"/>
      <c r="BV75" s="303"/>
      <c r="BW75" s="303"/>
      <c r="BX75" s="303"/>
      <c r="BY75" s="303"/>
      <c r="BZ75" s="303"/>
      <c r="CA75" s="303"/>
      <c r="CB75" s="303"/>
      <c r="CC75" s="303"/>
      <c r="CD75" s="303"/>
      <c r="CE75" s="303"/>
      <c r="CF75" s="303"/>
      <c r="CG75" s="303"/>
      <c r="CH75" s="303"/>
      <c r="CI75" s="303"/>
      <c r="CJ75" s="303"/>
      <c r="CK75" s="303"/>
      <c r="CL75" s="303"/>
      <c r="CM75" s="303"/>
      <c r="CN75" s="303"/>
      <c r="CO75" s="303"/>
      <c r="CP75" s="303"/>
      <c r="CQ75" s="303"/>
      <c r="CR75" s="303"/>
      <c r="CS75" s="303"/>
      <c r="CT75" s="303"/>
      <c r="CU75" s="303"/>
      <c r="CV75" s="303"/>
      <c r="CW75" s="303"/>
      <c r="CX75" s="303"/>
      <c r="CY75" s="303"/>
      <c r="CZ75" s="303"/>
    </row>
    <row r="76" spans="1:104" ht="11.25" customHeight="1" x14ac:dyDescent="0.2">
      <c r="A76" s="303"/>
      <c r="B76" s="303"/>
      <c r="C76" s="303"/>
      <c r="D76" s="303"/>
      <c r="E76" s="61">
        <v>34</v>
      </c>
      <c r="F76" s="60">
        <v>1.390841137</v>
      </c>
      <c r="G76" s="59">
        <f t="shared" si="11"/>
        <v>2.9430857142857144E-2</v>
      </c>
      <c r="H76" s="303"/>
      <c r="I76" s="227">
        <v>34</v>
      </c>
      <c r="J76" s="196">
        <f t="shared" si="12"/>
        <v>1.3614102798571428</v>
      </c>
      <c r="K76" s="303"/>
      <c r="L76" s="248" t="str">
        <v>-</v>
      </c>
      <c r="M76" s="101" t="str">
        <v>-</v>
      </c>
      <c r="N76" s="303"/>
      <c r="O76" s="246">
        <f t="shared" si="13"/>
        <v>34</v>
      </c>
      <c r="P76" s="261">
        <f>_xll.qlInterpolationInterpolate($R$40,O76,TRUE,ManualTrigger)</f>
        <v>2.9430857142857145</v>
      </c>
      <c r="Q76" s="303"/>
      <c r="R76" s="309"/>
      <c r="S76" s="310"/>
      <c r="T76" s="310"/>
      <c r="U76" s="303"/>
      <c r="V76" s="61">
        <v>34</v>
      </c>
      <c r="W76" s="60">
        <v>1.390841137</v>
      </c>
      <c r="X76" s="59">
        <f t="shared" si="14"/>
        <v>-5.1280000000000006E-3</v>
      </c>
      <c r="Y76" s="303"/>
      <c r="Z76" s="227">
        <v>34</v>
      </c>
      <c r="AA76" s="196">
        <f t="shared" si="15"/>
        <v>1.395969137</v>
      </c>
      <c r="AB76" s="303"/>
      <c r="AC76" s="248" t="str">
        <v>-</v>
      </c>
      <c r="AD76" s="101" t="str">
        <v>-</v>
      </c>
      <c r="AE76" s="303"/>
      <c r="AF76" s="246">
        <f t="shared" si="16"/>
        <v>34</v>
      </c>
      <c r="AG76" s="91">
        <f>_xll.qlInterpolationInterpolate($AI$40,AF76,TRUE,ManualTrigger)</f>
        <v>-0.51280000000000003</v>
      </c>
      <c r="AH76" s="303"/>
      <c r="AI76" s="303"/>
      <c r="AJ76" s="303"/>
      <c r="AK76" s="303"/>
      <c r="AL76" s="303"/>
      <c r="AM76" s="303"/>
      <c r="AN76" s="303"/>
      <c r="AO76" s="303"/>
      <c r="AP76" s="303"/>
      <c r="AQ76" s="303"/>
      <c r="AR76" s="303"/>
      <c r="AS76" s="303"/>
      <c r="AT76" s="303"/>
      <c r="AU76" s="303"/>
      <c r="AV76" s="303"/>
      <c r="AW76" s="303"/>
      <c r="AX76" s="303"/>
      <c r="AY76" s="303"/>
      <c r="AZ76" s="303"/>
      <c r="BA76" s="303"/>
      <c r="BB76" s="303"/>
      <c r="BC76" s="303"/>
      <c r="BD76" s="303"/>
      <c r="BE76" s="303"/>
      <c r="BF76" s="303"/>
      <c r="BG76" s="303"/>
      <c r="BH76" s="303"/>
      <c r="BI76" s="303"/>
      <c r="BJ76" s="303"/>
      <c r="BK76" s="303"/>
      <c r="BL76" s="303"/>
      <c r="BM76" s="303"/>
      <c r="BN76" s="303"/>
      <c r="BO76" s="303"/>
      <c r="BP76" s="303"/>
      <c r="BQ76" s="303"/>
      <c r="BR76" s="303"/>
      <c r="BS76" s="303"/>
      <c r="BT76" s="303"/>
      <c r="BU76" s="303"/>
      <c r="BV76" s="303"/>
      <c r="BW76" s="303"/>
      <c r="BX76" s="303"/>
      <c r="BY76" s="303"/>
      <c r="BZ76" s="303"/>
      <c r="CA76" s="303"/>
      <c r="CB76" s="303"/>
      <c r="CC76" s="303"/>
      <c r="CD76" s="303"/>
      <c r="CE76" s="303"/>
      <c r="CF76" s="303"/>
      <c r="CG76" s="303"/>
      <c r="CH76" s="303"/>
      <c r="CI76" s="303"/>
      <c r="CJ76" s="303"/>
      <c r="CK76" s="303"/>
      <c r="CL76" s="303"/>
      <c r="CM76" s="303"/>
      <c r="CN76" s="303"/>
      <c r="CO76" s="303"/>
      <c r="CP76" s="303"/>
      <c r="CQ76" s="303"/>
      <c r="CR76" s="303"/>
      <c r="CS76" s="303"/>
      <c r="CT76" s="303"/>
      <c r="CU76" s="303"/>
      <c r="CV76" s="303"/>
      <c r="CW76" s="303"/>
      <c r="CX76" s="303"/>
      <c r="CY76" s="303"/>
      <c r="CZ76" s="303"/>
    </row>
    <row r="77" spans="1:104" ht="11.25" customHeight="1" thickBot="1" x14ac:dyDescent="0.25">
      <c r="A77" s="303"/>
      <c r="B77" s="303"/>
      <c r="C77" s="303"/>
      <c r="D77" s="303"/>
      <c r="E77" s="61">
        <v>35</v>
      </c>
      <c r="F77" s="60">
        <v>1.3919999999999999</v>
      </c>
      <c r="G77" s="59">
        <f t="shared" si="11"/>
        <v>2.9508928571428571E-2</v>
      </c>
      <c r="H77" s="303"/>
      <c r="I77" s="227">
        <v>35</v>
      </c>
      <c r="J77" s="196">
        <f t="shared" si="12"/>
        <v>1.3624910714285714</v>
      </c>
      <c r="K77" s="303"/>
      <c r="L77" s="249" t="str">
        <v>-</v>
      </c>
      <c r="M77" s="102" t="str">
        <v>-</v>
      </c>
      <c r="N77" s="303"/>
      <c r="O77" s="246">
        <f t="shared" si="13"/>
        <v>35</v>
      </c>
      <c r="P77" s="261">
        <f>_xll.qlInterpolationInterpolate($R$40,O77,TRUE,ManualTrigger)</f>
        <v>2.9508928571428572</v>
      </c>
      <c r="Q77" s="303"/>
      <c r="R77" s="309"/>
      <c r="S77" s="310"/>
      <c r="T77" s="310"/>
      <c r="U77" s="303"/>
      <c r="V77" s="61">
        <v>35</v>
      </c>
      <c r="W77" s="60">
        <v>1.3919999999999999</v>
      </c>
      <c r="X77" s="59">
        <f t="shared" si="14"/>
        <v>-5.1875000000000003E-3</v>
      </c>
      <c r="Y77" s="303"/>
      <c r="Z77" s="227">
        <v>35</v>
      </c>
      <c r="AA77" s="196">
        <f t="shared" si="15"/>
        <v>1.3971874999999998</v>
      </c>
      <c r="AB77" s="303"/>
      <c r="AC77" s="249" t="str">
        <v>-</v>
      </c>
      <c r="AD77" s="102" t="str">
        <v>-</v>
      </c>
      <c r="AE77" s="303"/>
      <c r="AF77" s="246">
        <f t="shared" si="16"/>
        <v>35</v>
      </c>
      <c r="AG77" s="91">
        <f>_xll.qlInterpolationInterpolate($AI$40,AF77,TRUE,ManualTrigger)</f>
        <v>-0.51875000000000004</v>
      </c>
      <c r="AH77" s="303"/>
      <c r="AI77" s="303"/>
      <c r="AJ77" s="303"/>
      <c r="AK77" s="303"/>
      <c r="AL77" s="303"/>
      <c r="AM77" s="303"/>
      <c r="AN77" s="303"/>
      <c r="AO77" s="303"/>
      <c r="AP77" s="303"/>
      <c r="AQ77" s="303"/>
      <c r="AR77" s="303"/>
      <c r="AS77" s="303"/>
      <c r="AT77" s="303"/>
      <c r="AU77" s="303"/>
      <c r="AV77" s="303"/>
      <c r="AW77" s="303"/>
      <c r="AX77" s="303"/>
      <c r="AY77" s="303"/>
      <c r="AZ77" s="303"/>
      <c r="BA77" s="303"/>
      <c r="BB77" s="303"/>
      <c r="BC77" s="303"/>
      <c r="BD77" s="303"/>
      <c r="BE77" s="303"/>
      <c r="BF77" s="303"/>
      <c r="BG77" s="303"/>
      <c r="BH77" s="303"/>
      <c r="BI77" s="303"/>
      <c r="BJ77" s="303"/>
      <c r="BK77" s="303"/>
      <c r="BL77" s="303"/>
      <c r="BM77" s="303"/>
      <c r="BN77" s="303"/>
      <c r="BO77" s="303"/>
      <c r="BP77" s="303"/>
      <c r="BQ77" s="303"/>
      <c r="BR77" s="303"/>
      <c r="BS77" s="303"/>
      <c r="BT77" s="303"/>
      <c r="BU77" s="303"/>
      <c r="BV77" s="303"/>
      <c r="BW77" s="303"/>
      <c r="BX77" s="303"/>
      <c r="BY77" s="303"/>
      <c r="BZ77" s="303"/>
      <c r="CA77" s="303"/>
      <c r="CB77" s="303"/>
      <c r="CC77" s="303"/>
      <c r="CD77" s="303"/>
      <c r="CE77" s="303"/>
      <c r="CF77" s="303"/>
      <c r="CG77" s="303"/>
      <c r="CH77" s="303"/>
      <c r="CI77" s="303"/>
      <c r="CJ77" s="303"/>
      <c r="CK77" s="303"/>
      <c r="CL77" s="303"/>
      <c r="CM77" s="303"/>
      <c r="CN77" s="303"/>
      <c r="CO77" s="303"/>
      <c r="CP77" s="303"/>
      <c r="CQ77" s="303"/>
      <c r="CR77" s="303"/>
      <c r="CS77" s="303"/>
      <c r="CT77" s="303"/>
      <c r="CU77" s="303"/>
      <c r="CV77" s="303"/>
      <c r="CW77" s="303"/>
      <c r="CX77" s="303"/>
      <c r="CY77" s="303"/>
      <c r="CZ77" s="303"/>
    </row>
    <row r="78" spans="1:104" ht="11.25" customHeight="1" x14ac:dyDescent="0.2">
      <c r="A78" s="303"/>
      <c r="B78" s="303"/>
      <c r="C78" s="303"/>
      <c r="D78" s="303"/>
      <c r="E78" s="61">
        <v>36</v>
      </c>
      <c r="F78" s="60">
        <v>1.3927910880000001</v>
      </c>
      <c r="G78" s="59">
        <f t="shared" si="11"/>
        <v>2.9586285714285718E-2</v>
      </c>
      <c r="H78" s="303"/>
      <c r="I78" s="227">
        <v>36</v>
      </c>
      <c r="J78" s="196">
        <f t="shared" si="12"/>
        <v>1.3632048022857144</v>
      </c>
      <c r="K78" s="303"/>
      <c r="L78" s="303"/>
      <c r="M78" s="303">
        <f>COUNT(M3:M77)</f>
        <v>0</v>
      </c>
      <c r="N78" s="303"/>
      <c r="O78" s="246">
        <f t="shared" si="13"/>
        <v>36</v>
      </c>
      <c r="P78" s="261">
        <f>_xll.qlInterpolationInterpolate($R$40,O78,TRUE,ManualTrigger)</f>
        <v>2.9586285714285716</v>
      </c>
      <c r="Q78" s="303"/>
      <c r="R78" s="309"/>
      <c r="S78" s="310"/>
      <c r="T78" s="310"/>
      <c r="U78" s="303"/>
      <c r="V78" s="61">
        <v>36</v>
      </c>
      <c r="W78" s="60">
        <v>1.3927910880000001</v>
      </c>
      <c r="X78" s="59">
        <f t="shared" si="14"/>
        <v>-5.2519999999999997E-3</v>
      </c>
      <c r="Y78" s="303"/>
      <c r="Z78" s="227">
        <v>36</v>
      </c>
      <c r="AA78" s="196">
        <f t="shared" si="15"/>
        <v>1.3980430880000001</v>
      </c>
      <c r="AB78" s="303"/>
      <c r="AC78" s="303"/>
      <c r="AD78" s="303">
        <f>COUNT(AD3:AD77)</f>
        <v>0</v>
      </c>
      <c r="AE78" s="303"/>
      <c r="AF78" s="246">
        <f t="shared" si="16"/>
        <v>36</v>
      </c>
      <c r="AG78" s="91">
        <f>_xll.qlInterpolationInterpolate($AI$40,AF78,TRUE,ManualTrigger)</f>
        <v>-0.5252</v>
      </c>
      <c r="AH78" s="303"/>
      <c r="AI78" s="303"/>
      <c r="AJ78" s="303"/>
      <c r="AK78" s="303"/>
      <c r="AL78" s="303"/>
      <c r="AM78" s="303"/>
      <c r="AN78" s="303"/>
      <c r="AO78" s="303"/>
      <c r="AP78" s="303"/>
      <c r="AQ78" s="303"/>
      <c r="AR78" s="303"/>
      <c r="AS78" s="303"/>
      <c r="AT78" s="303"/>
      <c r="AU78" s="303"/>
      <c r="AV78" s="303"/>
      <c r="AW78" s="303"/>
      <c r="AX78" s="303"/>
      <c r="AY78" s="303"/>
      <c r="AZ78" s="303"/>
      <c r="BA78" s="303"/>
      <c r="BB78" s="303"/>
      <c r="BC78" s="303"/>
      <c r="BD78" s="303"/>
      <c r="BE78" s="303"/>
      <c r="BF78" s="303"/>
      <c r="BG78" s="303"/>
      <c r="BH78" s="303"/>
      <c r="BI78" s="303"/>
      <c r="BJ78" s="303"/>
      <c r="BK78" s="303"/>
      <c r="BL78" s="303"/>
      <c r="BM78" s="303"/>
      <c r="BN78" s="303"/>
      <c r="BO78" s="303"/>
      <c r="BP78" s="303"/>
      <c r="BQ78" s="303"/>
      <c r="BR78" s="303"/>
      <c r="BS78" s="303"/>
      <c r="BT78" s="303"/>
      <c r="BU78" s="303"/>
      <c r="BV78" s="303"/>
      <c r="BW78" s="303"/>
      <c r="BX78" s="303"/>
      <c r="BY78" s="303"/>
      <c r="BZ78" s="303"/>
      <c r="CA78" s="303"/>
      <c r="CB78" s="303"/>
      <c r="CC78" s="303"/>
      <c r="CD78" s="303"/>
      <c r="CE78" s="303"/>
      <c r="CF78" s="303"/>
      <c r="CG78" s="303"/>
      <c r="CH78" s="303"/>
      <c r="CI78" s="303"/>
      <c r="CJ78" s="303"/>
      <c r="CK78" s="303"/>
      <c r="CL78" s="303"/>
      <c r="CM78" s="303"/>
      <c r="CN78" s="303"/>
      <c r="CO78" s="303"/>
      <c r="CP78" s="303"/>
      <c r="CQ78" s="303"/>
      <c r="CR78" s="303"/>
      <c r="CS78" s="303"/>
      <c r="CT78" s="303"/>
      <c r="CU78" s="303"/>
      <c r="CV78" s="303"/>
      <c r="CW78" s="303"/>
      <c r="CX78" s="303"/>
      <c r="CY78" s="303"/>
      <c r="CZ78" s="303"/>
    </row>
    <row r="79" spans="1:104" ht="11.25" customHeight="1" x14ac:dyDescent="0.2">
      <c r="A79" s="303"/>
      <c r="B79" s="303"/>
      <c r="C79" s="303"/>
      <c r="D79" s="303"/>
      <c r="E79" s="61">
        <v>37</v>
      </c>
      <c r="F79" s="60">
        <v>1.393297276</v>
      </c>
      <c r="G79" s="59">
        <f t="shared" si="11"/>
        <v>2.96685E-2</v>
      </c>
      <c r="H79" s="303"/>
      <c r="I79" s="227">
        <v>37</v>
      </c>
      <c r="J79" s="196">
        <f t="shared" si="12"/>
        <v>1.3636287759999999</v>
      </c>
      <c r="K79" s="303"/>
      <c r="L79" s="303"/>
      <c r="M79" s="303"/>
      <c r="N79" s="303"/>
      <c r="O79" s="246">
        <f t="shared" si="13"/>
        <v>37</v>
      </c>
      <c r="P79" s="261">
        <f>_xll.qlInterpolationInterpolate($R$40,O79,TRUE,ManualTrigger)</f>
        <v>2.96685</v>
      </c>
      <c r="Q79" s="303"/>
      <c r="R79" s="309"/>
      <c r="S79" s="310"/>
      <c r="T79" s="310"/>
      <c r="U79" s="303"/>
      <c r="V79" s="61">
        <v>37</v>
      </c>
      <c r="W79" s="60">
        <v>1.393297276</v>
      </c>
      <c r="X79" s="59">
        <f t="shared" si="14"/>
        <v>-5.3185000000000003E-3</v>
      </c>
      <c r="Y79" s="303"/>
      <c r="Z79" s="227">
        <v>37</v>
      </c>
      <c r="AA79" s="196">
        <f t="shared" si="15"/>
        <v>1.398615776</v>
      </c>
      <c r="AB79" s="303"/>
      <c r="AC79" s="303"/>
      <c r="AD79" s="303"/>
      <c r="AE79" s="303"/>
      <c r="AF79" s="246">
        <f t="shared" si="16"/>
        <v>37</v>
      </c>
      <c r="AG79" s="91">
        <f>_xll.qlInterpolationInterpolate($AI$40,AF79,TRUE,ManualTrigger)</f>
        <v>-0.53185000000000004</v>
      </c>
      <c r="AH79" s="303"/>
      <c r="AI79" s="303"/>
      <c r="AJ79" s="303"/>
      <c r="AK79" s="303"/>
      <c r="AL79" s="303"/>
      <c r="AM79" s="303"/>
      <c r="AN79" s="303"/>
      <c r="AO79" s="303"/>
      <c r="AP79" s="303"/>
      <c r="AQ79" s="303"/>
      <c r="AR79" s="303"/>
      <c r="AS79" s="303"/>
      <c r="AT79" s="303"/>
      <c r="AU79" s="303"/>
      <c r="AV79" s="303"/>
      <c r="AW79" s="303"/>
      <c r="AX79" s="303"/>
      <c r="AY79" s="303"/>
      <c r="AZ79" s="303"/>
      <c r="BA79" s="303"/>
      <c r="BB79" s="303"/>
      <c r="BC79" s="303"/>
      <c r="BD79" s="303"/>
      <c r="BE79" s="303"/>
      <c r="BF79" s="303"/>
      <c r="BG79" s="303"/>
      <c r="BH79" s="303"/>
      <c r="BI79" s="303"/>
      <c r="BJ79" s="303"/>
      <c r="BK79" s="303"/>
      <c r="BL79" s="303"/>
      <c r="BM79" s="303"/>
      <c r="BN79" s="303"/>
      <c r="BO79" s="303"/>
      <c r="BP79" s="303"/>
      <c r="BQ79" s="303"/>
      <c r="BR79" s="303"/>
      <c r="BS79" s="303"/>
      <c r="BT79" s="303"/>
      <c r="BU79" s="303"/>
      <c r="BV79" s="303"/>
      <c r="BW79" s="303"/>
      <c r="BX79" s="303"/>
      <c r="BY79" s="303"/>
      <c r="BZ79" s="303"/>
      <c r="CA79" s="303"/>
      <c r="CB79" s="303"/>
      <c r="CC79" s="303"/>
      <c r="CD79" s="303"/>
      <c r="CE79" s="303"/>
      <c r="CF79" s="303"/>
      <c r="CG79" s="303"/>
      <c r="CH79" s="303"/>
      <c r="CI79" s="303"/>
      <c r="CJ79" s="303"/>
      <c r="CK79" s="303"/>
      <c r="CL79" s="303"/>
      <c r="CM79" s="303"/>
      <c r="CN79" s="303"/>
      <c r="CO79" s="303"/>
      <c r="CP79" s="303"/>
      <c r="CQ79" s="303"/>
      <c r="CR79" s="303"/>
      <c r="CS79" s="303"/>
      <c r="CT79" s="303"/>
      <c r="CU79" s="303"/>
      <c r="CV79" s="303"/>
      <c r="CW79" s="303"/>
      <c r="CX79" s="303"/>
      <c r="CY79" s="303"/>
      <c r="CZ79" s="303"/>
    </row>
    <row r="80" spans="1:104" ht="11.25" customHeight="1" x14ac:dyDescent="0.2">
      <c r="A80" s="303"/>
      <c r="B80" s="303"/>
      <c r="C80" s="303"/>
      <c r="D80" s="303"/>
      <c r="E80" s="61">
        <v>38</v>
      </c>
      <c r="F80" s="60">
        <v>1.393305631</v>
      </c>
      <c r="G80" s="59">
        <f t="shared" si="11"/>
        <v>2.9761142857142861E-2</v>
      </c>
      <c r="H80" s="303"/>
      <c r="I80" s="227">
        <v>38</v>
      </c>
      <c r="J80" s="196">
        <f t="shared" si="12"/>
        <v>1.3635444881428571</v>
      </c>
      <c r="K80" s="303"/>
      <c r="L80" s="303"/>
      <c r="M80" s="303"/>
      <c r="N80" s="303"/>
      <c r="O80" s="246">
        <f t="shared" si="13"/>
        <v>38</v>
      </c>
      <c r="P80" s="261">
        <f>_xll.qlInterpolationInterpolate($R$40,O80,TRUE,ManualTrigger)</f>
        <v>2.9761142857142859</v>
      </c>
      <c r="Q80" s="303"/>
      <c r="R80" s="309"/>
      <c r="S80" s="310"/>
      <c r="T80" s="310"/>
      <c r="U80" s="303"/>
      <c r="V80" s="61">
        <v>38</v>
      </c>
      <c r="W80" s="60">
        <v>1.393305631</v>
      </c>
      <c r="X80" s="59">
        <f t="shared" si="14"/>
        <v>-5.3839999999999999E-3</v>
      </c>
      <c r="Y80" s="303"/>
      <c r="Z80" s="227">
        <v>38</v>
      </c>
      <c r="AA80" s="196">
        <f t="shared" si="15"/>
        <v>1.3986896310000001</v>
      </c>
      <c r="AB80" s="303"/>
      <c r="AC80" s="303"/>
      <c r="AD80" s="303"/>
      <c r="AE80" s="303"/>
      <c r="AF80" s="246">
        <f t="shared" si="16"/>
        <v>38</v>
      </c>
      <c r="AG80" s="91">
        <f>_xll.qlInterpolationInterpolate($AI$40,AF80,TRUE,ManualTrigger)</f>
        <v>-0.53839999999999999</v>
      </c>
      <c r="AH80" s="303"/>
      <c r="AI80" s="303"/>
      <c r="AJ80" s="303"/>
      <c r="AK80" s="303"/>
      <c r="AL80" s="303"/>
      <c r="AM80" s="303"/>
      <c r="AN80" s="303"/>
      <c r="AO80" s="303"/>
      <c r="AP80" s="303"/>
      <c r="AQ80" s="303"/>
      <c r="AR80" s="303"/>
      <c r="AS80" s="303"/>
      <c r="AT80" s="303"/>
      <c r="AU80" s="303"/>
      <c r="AV80" s="303"/>
      <c r="AW80" s="303"/>
      <c r="AX80" s="303"/>
      <c r="AY80" s="303"/>
      <c r="AZ80" s="303"/>
      <c r="BA80" s="303"/>
      <c r="BB80" s="303"/>
      <c r="BC80" s="303"/>
      <c r="BD80" s="303"/>
      <c r="BE80" s="303"/>
      <c r="BF80" s="303"/>
      <c r="BG80" s="303"/>
      <c r="BH80" s="303"/>
      <c r="BI80" s="303"/>
      <c r="BJ80" s="303"/>
      <c r="BK80" s="303"/>
      <c r="BL80" s="303"/>
      <c r="BM80" s="303"/>
      <c r="BN80" s="303"/>
      <c r="BO80" s="303"/>
      <c r="BP80" s="303"/>
      <c r="BQ80" s="303"/>
      <c r="BR80" s="303"/>
      <c r="BS80" s="303"/>
      <c r="BT80" s="303"/>
      <c r="BU80" s="303"/>
      <c r="BV80" s="303"/>
      <c r="BW80" s="303"/>
      <c r="BX80" s="303"/>
      <c r="BY80" s="303"/>
      <c r="BZ80" s="303"/>
      <c r="CA80" s="303"/>
      <c r="CB80" s="303"/>
      <c r="CC80" s="303"/>
      <c r="CD80" s="303"/>
      <c r="CE80" s="303"/>
      <c r="CF80" s="303"/>
      <c r="CG80" s="303"/>
      <c r="CH80" s="303"/>
      <c r="CI80" s="303"/>
      <c r="CJ80" s="303"/>
      <c r="CK80" s="303"/>
      <c r="CL80" s="303"/>
      <c r="CM80" s="303"/>
      <c r="CN80" s="303"/>
      <c r="CO80" s="303"/>
      <c r="CP80" s="303"/>
      <c r="CQ80" s="303"/>
      <c r="CR80" s="303"/>
      <c r="CS80" s="303"/>
      <c r="CT80" s="303"/>
      <c r="CU80" s="303"/>
      <c r="CV80" s="303"/>
      <c r="CW80" s="303"/>
      <c r="CX80" s="303"/>
      <c r="CY80" s="303"/>
      <c r="CZ80" s="303"/>
    </row>
    <row r="81" spans="1:104" ht="11.25" customHeight="1" x14ac:dyDescent="0.2">
      <c r="A81" s="303"/>
      <c r="B81" s="303"/>
      <c r="C81" s="303"/>
      <c r="D81" s="303"/>
      <c r="E81" s="61">
        <v>39</v>
      </c>
      <c r="F81" s="60">
        <v>1.3926608680000001</v>
      </c>
      <c r="G81" s="59">
        <f t="shared" si="11"/>
        <v>2.9869785714285713E-2</v>
      </c>
      <c r="H81" s="303"/>
      <c r="I81" s="227">
        <v>39</v>
      </c>
      <c r="J81" s="196">
        <f t="shared" si="12"/>
        <v>1.3627910822857143</v>
      </c>
      <c r="K81" s="303"/>
      <c r="L81" s="303"/>
      <c r="M81" s="303"/>
      <c r="N81" s="303"/>
      <c r="O81" s="246">
        <f t="shared" si="13"/>
        <v>39</v>
      </c>
      <c r="P81" s="261">
        <f>_xll.qlInterpolationInterpolate($R$40,O81,TRUE,ManualTrigger)</f>
        <v>2.9869785714285713</v>
      </c>
      <c r="Q81" s="303"/>
      <c r="R81" s="309"/>
      <c r="S81" s="310"/>
      <c r="T81" s="310"/>
      <c r="U81" s="303"/>
      <c r="V81" s="61">
        <v>39</v>
      </c>
      <c r="W81" s="60">
        <v>1.3926608680000001</v>
      </c>
      <c r="X81" s="59">
        <f t="shared" si="14"/>
        <v>-5.4455000000000007E-3</v>
      </c>
      <c r="Y81" s="303"/>
      <c r="Z81" s="227">
        <v>39</v>
      </c>
      <c r="AA81" s="196">
        <f t="shared" si="15"/>
        <v>1.3981063680000001</v>
      </c>
      <c r="AB81" s="303"/>
      <c r="AC81" s="303"/>
      <c r="AD81" s="303"/>
      <c r="AE81" s="303"/>
      <c r="AF81" s="246">
        <f t="shared" si="16"/>
        <v>39</v>
      </c>
      <c r="AG81" s="91">
        <f>_xll.qlInterpolationInterpolate($AI$40,AF81,TRUE,ManualTrigger)</f>
        <v>-0.54455000000000009</v>
      </c>
      <c r="AH81" s="303"/>
      <c r="AI81" s="303"/>
      <c r="AJ81" s="303"/>
      <c r="AK81" s="303"/>
      <c r="AL81" s="303"/>
      <c r="AM81" s="303"/>
      <c r="AN81" s="303"/>
      <c r="AO81" s="303"/>
      <c r="AP81" s="303"/>
      <c r="AQ81" s="303"/>
      <c r="AR81" s="303"/>
      <c r="AS81" s="303"/>
      <c r="AT81" s="303"/>
      <c r="AU81" s="303"/>
      <c r="AV81" s="303"/>
      <c r="AW81" s="303"/>
      <c r="AX81" s="303"/>
      <c r="AY81" s="303"/>
      <c r="AZ81" s="303"/>
      <c r="BA81" s="303"/>
      <c r="BB81" s="303"/>
      <c r="BC81" s="303"/>
      <c r="BD81" s="303"/>
      <c r="BE81" s="303"/>
      <c r="BF81" s="303"/>
      <c r="BG81" s="303"/>
      <c r="BH81" s="303"/>
      <c r="BI81" s="303"/>
      <c r="BJ81" s="303"/>
      <c r="BK81" s="303"/>
      <c r="BL81" s="303"/>
      <c r="BM81" s="303"/>
      <c r="BN81" s="303"/>
      <c r="BO81" s="303"/>
      <c r="BP81" s="303"/>
      <c r="BQ81" s="303"/>
      <c r="BR81" s="303"/>
      <c r="BS81" s="303"/>
      <c r="BT81" s="303"/>
      <c r="BU81" s="303"/>
      <c r="BV81" s="303"/>
      <c r="BW81" s="303"/>
      <c r="BX81" s="303"/>
      <c r="BY81" s="303"/>
      <c r="BZ81" s="303"/>
      <c r="CA81" s="303"/>
      <c r="CB81" s="303"/>
      <c r="CC81" s="303"/>
      <c r="CD81" s="303"/>
      <c r="CE81" s="303"/>
      <c r="CF81" s="303"/>
      <c r="CG81" s="303"/>
      <c r="CH81" s="303"/>
      <c r="CI81" s="303"/>
      <c r="CJ81" s="303"/>
      <c r="CK81" s="303"/>
      <c r="CL81" s="303"/>
      <c r="CM81" s="303"/>
      <c r="CN81" s="303"/>
      <c r="CO81" s="303"/>
      <c r="CP81" s="303"/>
      <c r="CQ81" s="303"/>
      <c r="CR81" s="303"/>
      <c r="CS81" s="303"/>
      <c r="CT81" s="303"/>
      <c r="CU81" s="303"/>
      <c r="CV81" s="303"/>
      <c r="CW81" s="303"/>
      <c r="CX81" s="303"/>
      <c r="CY81" s="303"/>
      <c r="CZ81" s="303"/>
    </row>
    <row r="82" spans="1:104" ht="11.25" customHeight="1" x14ac:dyDescent="0.2">
      <c r="A82" s="303"/>
      <c r="B82" s="303"/>
      <c r="C82" s="303"/>
      <c r="D82" s="303"/>
      <c r="E82" s="61">
        <v>40</v>
      </c>
      <c r="F82" s="60">
        <v>1.391</v>
      </c>
      <c r="G82" s="59">
        <f t="shared" si="11"/>
        <v>0.03</v>
      </c>
      <c r="H82" s="303"/>
      <c r="I82" s="227">
        <v>40</v>
      </c>
      <c r="J82" s="196">
        <f t="shared" si="12"/>
        <v>1.361</v>
      </c>
      <c r="K82" s="303"/>
      <c r="L82" s="303"/>
      <c r="M82" s="303"/>
      <c r="N82" s="303"/>
      <c r="O82" s="246">
        <f t="shared" si="13"/>
        <v>40</v>
      </c>
      <c r="P82" s="261">
        <f>_xll.qlInterpolationInterpolate($R$40,O82,TRUE,ManualTrigger)</f>
        <v>3</v>
      </c>
      <c r="Q82" s="303"/>
      <c r="R82" s="309"/>
      <c r="S82" s="310"/>
      <c r="T82" s="310"/>
      <c r="U82" s="303"/>
      <c r="V82" s="61">
        <v>40</v>
      </c>
      <c r="W82" s="60">
        <v>1.391</v>
      </c>
      <c r="X82" s="59">
        <f t="shared" si="14"/>
        <v>-5.5000000000000005E-3</v>
      </c>
      <c r="Y82" s="303"/>
      <c r="Z82" s="227">
        <v>40</v>
      </c>
      <c r="AA82" s="196">
        <f t="shared" si="15"/>
        <v>1.3965000000000001</v>
      </c>
      <c r="AB82" s="303"/>
      <c r="AC82" s="303"/>
      <c r="AD82" s="303"/>
      <c r="AE82" s="303"/>
      <c r="AF82" s="246">
        <f t="shared" si="16"/>
        <v>40</v>
      </c>
      <c r="AG82" s="91">
        <f>_xll.qlInterpolationInterpolate($AI$40,AF82,TRUE,ManualTrigger)</f>
        <v>-0.55000000000000004</v>
      </c>
      <c r="AH82" s="303"/>
      <c r="AI82" s="303"/>
      <c r="AJ82" s="303"/>
      <c r="AK82" s="303"/>
      <c r="AL82" s="303"/>
      <c r="AM82" s="303"/>
      <c r="AN82" s="303"/>
      <c r="AO82" s="303"/>
      <c r="AP82" s="303"/>
      <c r="AQ82" s="303"/>
      <c r="AR82" s="303"/>
      <c r="AS82" s="303"/>
      <c r="AT82" s="303"/>
      <c r="AU82" s="303"/>
      <c r="AV82" s="303"/>
      <c r="AW82" s="303"/>
      <c r="AX82" s="303"/>
      <c r="AY82" s="303"/>
      <c r="AZ82" s="303"/>
      <c r="BA82" s="303"/>
      <c r="BB82" s="303"/>
      <c r="BC82" s="303"/>
      <c r="BD82" s="303"/>
      <c r="BE82" s="303"/>
      <c r="BF82" s="303"/>
      <c r="BG82" s="303"/>
      <c r="BH82" s="303"/>
      <c r="BI82" s="303"/>
      <c r="BJ82" s="303"/>
      <c r="BK82" s="303"/>
      <c r="BL82" s="303"/>
      <c r="BM82" s="303"/>
      <c r="BN82" s="303"/>
      <c r="BO82" s="303"/>
      <c r="BP82" s="303"/>
      <c r="BQ82" s="303"/>
      <c r="BR82" s="303"/>
      <c r="BS82" s="303"/>
      <c r="BT82" s="303"/>
      <c r="BU82" s="303"/>
      <c r="BV82" s="303"/>
      <c r="BW82" s="303"/>
      <c r="BX82" s="303"/>
      <c r="BY82" s="303"/>
      <c r="BZ82" s="303"/>
      <c r="CA82" s="303"/>
      <c r="CB82" s="303"/>
      <c r="CC82" s="303"/>
      <c r="CD82" s="303"/>
      <c r="CE82" s="303"/>
      <c r="CF82" s="303"/>
      <c r="CG82" s="303"/>
      <c r="CH82" s="303"/>
      <c r="CI82" s="303"/>
      <c r="CJ82" s="303"/>
      <c r="CK82" s="303"/>
      <c r="CL82" s="303"/>
      <c r="CM82" s="303"/>
      <c r="CN82" s="303"/>
      <c r="CO82" s="303"/>
      <c r="CP82" s="303"/>
      <c r="CQ82" s="303"/>
      <c r="CR82" s="303"/>
      <c r="CS82" s="303"/>
      <c r="CT82" s="303"/>
      <c r="CU82" s="303"/>
      <c r="CV82" s="303"/>
      <c r="CW82" s="303"/>
      <c r="CX82" s="303"/>
      <c r="CY82" s="303"/>
      <c r="CZ82" s="303"/>
    </row>
    <row r="83" spans="1:104" ht="11.25" customHeight="1" x14ac:dyDescent="0.2">
      <c r="A83" s="303"/>
      <c r="B83" s="303"/>
      <c r="C83" s="303"/>
      <c r="D83" s="303"/>
      <c r="E83" s="61">
        <v>50</v>
      </c>
      <c r="F83" s="60">
        <v>1.351</v>
      </c>
      <c r="G83" s="59">
        <f t="shared" si="11"/>
        <v>3.2500000000000001E-2</v>
      </c>
      <c r="H83" s="303"/>
      <c r="I83" s="227">
        <v>50</v>
      </c>
      <c r="J83" s="196">
        <f t="shared" si="12"/>
        <v>1.3185</v>
      </c>
      <c r="K83" s="303"/>
      <c r="L83" s="303"/>
      <c r="M83" s="303"/>
      <c r="N83" s="303"/>
      <c r="O83" s="246">
        <f t="shared" si="13"/>
        <v>50</v>
      </c>
      <c r="P83" s="261">
        <f>_xll.qlInterpolationInterpolate($R$40,O83,TRUE,ManualTrigger)</f>
        <v>3.25</v>
      </c>
      <c r="Q83" s="303"/>
      <c r="R83" s="309"/>
      <c r="S83" s="310"/>
      <c r="T83" s="310"/>
      <c r="U83" s="303"/>
      <c r="V83" s="61">
        <v>50</v>
      </c>
      <c r="W83" s="60">
        <v>1.351</v>
      </c>
      <c r="X83" s="59">
        <f t="shared" si="14"/>
        <v>-6.000000000000001E-3</v>
      </c>
      <c r="Y83" s="303"/>
      <c r="Z83" s="227">
        <v>50</v>
      </c>
      <c r="AA83" s="196">
        <f t="shared" si="15"/>
        <v>1.357</v>
      </c>
      <c r="AB83" s="303"/>
      <c r="AC83" s="303"/>
      <c r="AD83" s="303"/>
      <c r="AE83" s="303"/>
      <c r="AF83" s="246">
        <f t="shared" si="16"/>
        <v>50</v>
      </c>
      <c r="AG83" s="91">
        <f>_xll.qlInterpolationInterpolate($AI$40,AF83,TRUE,ManualTrigger)</f>
        <v>-0.60000000000000009</v>
      </c>
      <c r="AH83" s="303"/>
      <c r="AI83" s="303"/>
      <c r="AJ83" s="303"/>
      <c r="AK83" s="303"/>
      <c r="AL83" s="303"/>
      <c r="AM83" s="303"/>
      <c r="AN83" s="303"/>
      <c r="AO83" s="303"/>
      <c r="AP83" s="303"/>
      <c r="AQ83" s="303"/>
      <c r="AR83" s="303"/>
      <c r="AS83" s="303"/>
      <c r="AT83" s="303"/>
      <c r="AU83" s="303"/>
      <c r="AV83" s="303"/>
      <c r="AW83" s="303"/>
      <c r="AX83" s="303"/>
      <c r="AY83" s="303"/>
      <c r="AZ83" s="303"/>
      <c r="BA83" s="303"/>
      <c r="BB83" s="303"/>
      <c r="BC83" s="303"/>
      <c r="BD83" s="303"/>
      <c r="BE83" s="303"/>
      <c r="BF83" s="303"/>
      <c r="BG83" s="303"/>
      <c r="BH83" s="303"/>
      <c r="BI83" s="303"/>
      <c r="BJ83" s="303"/>
      <c r="BK83" s="303"/>
      <c r="BL83" s="303"/>
      <c r="BM83" s="303"/>
      <c r="BN83" s="303"/>
      <c r="BO83" s="303"/>
      <c r="BP83" s="303"/>
      <c r="BQ83" s="303"/>
      <c r="BR83" s="303"/>
      <c r="BS83" s="303"/>
      <c r="BT83" s="303"/>
      <c r="BU83" s="303"/>
      <c r="BV83" s="303"/>
      <c r="BW83" s="303"/>
      <c r="BX83" s="303"/>
      <c r="BY83" s="303"/>
      <c r="BZ83" s="303"/>
      <c r="CA83" s="303"/>
      <c r="CB83" s="303"/>
      <c r="CC83" s="303"/>
      <c r="CD83" s="303"/>
      <c r="CE83" s="303"/>
      <c r="CF83" s="303"/>
      <c r="CG83" s="303"/>
      <c r="CH83" s="303"/>
      <c r="CI83" s="303"/>
      <c r="CJ83" s="303"/>
      <c r="CK83" s="303"/>
      <c r="CL83" s="303"/>
      <c r="CM83" s="303"/>
      <c r="CN83" s="303"/>
      <c r="CO83" s="303"/>
      <c r="CP83" s="303"/>
      <c r="CQ83" s="303"/>
      <c r="CR83" s="303"/>
      <c r="CS83" s="303"/>
      <c r="CT83" s="303"/>
      <c r="CU83" s="303"/>
      <c r="CV83" s="303"/>
      <c r="CW83" s="303"/>
      <c r="CX83" s="303"/>
      <c r="CY83" s="303"/>
      <c r="CZ83" s="303"/>
    </row>
    <row r="84" spans="1:104" ht="11.25" customHeight="1" x14ac:dyDescent="0.2">
      <c r="A84" s="303"/>
      <c r="B84" s="303"/>
      <c r="C84" s="303"/>
      <c r="D84" s="303"/>
      <c r="E84" s="61">
        <v>60</v>
      </c>
      <c r="F84" s="60">
        <v>1.3320000000000001</v>
      </c>
      <c r="G84" s="59">
        <f t="shared" si="11"/>
        <v>3.2500000000000001E-2</v>
      </c>
      <c r="H84" s="303"/>
      <c r="I84" s="227">
        <v>60</v>
      </c>
      <c r="J84" s="196">
        <f t="shared" si="12"/>
        <v>1.2995000000000001</v>
      </c>
      <c r="K84" s="303"/>
      <c r="L84" s="303"/>
      <c r="M84" s="303"/>
      <c r="N84" s="303"/>
      <c r="O84" s="247">
        <f t="shared" si="13"/>
        <v>60</v>
      </c>
      <c r="P84" s="261">
        <f>_xll.qlInterpolationInterpolate($R$40,O84,TRUE,ManualTrigger)</f>
        <v>3.25</v>
      </c>
      <c r="Q84" s="303"/>
      <c r="R84" s="309"/>
      <c r="S84" s="310"/>
      <c r="T84" s="310"/>
      <c r="U84" s="303"/>
      <c r="V84" s="61">
        <v>60</v>
      </c>
      <c r="W84" s="60">
        <v>1.3320000000000001</v>
      </c>
      <c r="X84" s="59">
        <f t="shared" si="14"/>
        <v>-6.000000000000001E-3</v>
      </c>
      <c r="Y84" s="303"/>
      <c r="Z84" s="227">
        <v>60</v>
      </c>
      <c r="AA84" s="196">
        <f t="shared" si="15"/>
        <v>1.3380000000000001</v>
      </c>
      <c r="AB84" s="303"/>
      <c r="AC84" s="303"/>
      <c r="AD84" s="303"/>
      <c r="AE84" s="303"/>
      <c r="AF84" s="247">
        <f t="shared" si="16"/>
        <v>60</v>
      </c>
      <c r="AG84" s="91">
        <f>_xll.qlInterpolationInterpolate($AI$40,AF84,TRUE,ManualTrigger)</f>
        <v>-0.60000000000000009</v>
      </c>
      <c r="AH84" s="303"/>
      <c r="AI84" s="303"/>
      <c r="AJ84" s="303"/>
      <c r="AK84" s="303"/>
      <c r="AL84" s="303"/>
      <c r="AM84" s="303"/>
      <c r="AN84" s="303"/>
      <c r="AO84" s="303"/>
      <c r="AP84" s="303"/>
      <c r="AQ84" s="303"/>
      <c r="AR84" s="303"/>
      <c r="AS84" s="303"/>
      <c r="AT84" s="303"/>
      <c r="AU84" s="303"/>
      <c r="AV84" s="303"/>
      <c r="AW84" s="303"/>
      <c r="AX84" s="303"/>
      <c r="AY84" s="303"/>
      <c r="AZ84" s="303"/>
      <c r="BA84" s="303"/>
      <c r="BB84" s="303"/>
      <c r="BC84" s="303"/>
      <c r="BD84" s="303"/>
      <c r="BE84" s="303"/>
      <c r="BF84" s="303"/>
      <c r="BG84" s="303"/>
      <c r="BH84" s="303"/>
      <c r="BI84" s="303"/>
      <c r="BJ84" s="303"/>
      <c r="BK84" s="303"/>
      <c r="BL84" s="303"/>
      <c r="BM84" s="303"/>
      <c r="BN84" s="303"/>
      <c r="BO84" s="303"/>
      <c r="BP84" s="303"/>
      <c r="BQ84" s="303"/>
      <c r="BR84" s="303"/>
      <c r="BS84" s="303"/>
      <c r="BT84" s="303"/>
      <c r="BU84" s="303"/>
      <c r="BV84" s="303"/>
      <c r="BW84" s="303"/>
      <c r="BX84" s="303"/>
      <c r="BY84" s="303"/>
      <c r="BZ84" s="303"/>
      <c r="CA84" s="303"/>
      <c r="CB84" s="303"/>
      <c r="CC84" s="303"/>
      <c r="CD84" s="303"/>
      <c r="CE84" s="303"/>
      <c r="CF84" s="303"/>
      <c r="CG84" s="303"/>
      <c r="CH84" s="303"/>
      <c r="CI84" s="303"/>
      <c r="CJ84" s="303"/>
      <c r="CK84" s="303"/>
      <c r="CL84" s="303"/>
      <c r="CM84" s="303"/>
      <c r="CN84" s="303"/>
      <c r="CO84" s="303"/>
      <c r="CP84" s="303"/>
      <c r="CQ84" s="303"/>
      <c r="CR84" s="303"/>
      <c r="CS84" s="303"/>
      <c r="CT84" s="303"/>
      <c r="CU84" s="303"/>
      <c r="CV84" s="303"/>
      <c r="CW84" s="303"/>
      <c r="CX84" s="303"/>
      <c r="CY84" s="303"/>
      <c r="CZ84" s="303"/>
    </row>
    <row r="85" spans="1:104" ht="11.25" customHeight="1" x14ac:dyDescent="0.2">
      <c r="A85" s="303"/>
      <c r="B85" s="303"/>
      <c r="C85" s="303"/>
      <c r="D85" s="303"/>
      <c r="E85" s="61"/>
      <c r="F85" s="60"/>
      <c r="G85" s="59"/>
      <c r="H85" s="303"/>
      <c r="I85" s="227" t="str">
        <v/>
      </c>
      <c r="J85" s="196" t="str">
        <f t="shared" si="12"/>
        <v>-</v>
      </c>
      <c r="K85" s="303"/>
      <c r="L85" s="303"/>
      <c r="M85" s="303"/>
      <c r="N85" s="303"/>
      <c r="O85" s="303"/>
      <c r="P85" s="311"/>
      <c r="Q85" s="303"/>
      <c r="R85" s="309"/>
      <c r="S85" s="310"/>
      <c r="T85" s="310"/>
      <c r="U85" s="303"/>
      <c r="V85" s="61"/>
      <c r="W85" s="60"/>
      <c r="X85" s="59"/>
      <c r="Y85" s="303"/>
      <c r="Z85" s="227" t="str">
        <v/>
      </c>
      <c r="AA85" s="196" t="str">
        <f t="shared" si="15"/>
        <v>-</v>
      </c>
      <c r="AB85" s="303"/>
      <c r="AC85" s="303"/>
      <c r="AD85" s="303"/>
      <c r="AE85" s="303"/>
      <c r="AF85" s="303"/>
      <c r="AG85" s="311"/>
      <c r="AH85" s="303"/>
      <c r="AI85" s="303"/>
      <c r="AJ85" s="303"/>
      <c r="AK85" s="303"/>
      <c r="AL85" s="303"/>
      <c r="AM85" s="303"/>
      <c r="AN85" s="303"/>
      <c r="AO85" s="303"/>
      <c r="AP85" s="303"/>
      <c r="AQ85" s="303"/>
      <c r="AR85" s="303"/>
      <c r="AS85" s="303"/>
      <c r="AT85" s="303"/>
      <c r="AU85" s="303"/>
      <c r="AV85" s="303"/>
      <c r="AW85" s="303"/>
      <c r="AX85" s="303"/>
      <c r="AY85" s="303"/>
      <c r="AZ85" s="303"/>
      <c r="BA85" s="303"/>
      <c r="BB85" s="303"/>
      <c r="BC85" s="303"/>
      <c r="BD85" s="303"/>
      <c r="BE85" s="303"/>
      <c r="BF85" s="303"/>
      <c r="BG85" s="303"/>
      <c r="BH85" s="303"/>
      <c r="BI85" s="303"/>
      <c r="BJ85" s="303"/>
      <c r="BK85" s="303"/>
      <c r="BL85" s="303"/>
      <c r="BM85" s="303"/>
      <c r="BN85" s="303"/>
      <c r="BO85" s="303"/>
      <c r="BP85" s="303"/>
      <c r="BQ85" s="303"/>
      <c r="BR85" s="303"/>
      <c r="BS85" s="303"/>
      <c r="BT85" s="303"/>
      <c r="BU85" s="303"/>
      <c r="BV85" s="303"/>
      <c r="BW85" s="303"/>
      <c r="BX85" s="303"/>
      <c r="BY85" s="303"/>
      <c r="BZ85" s="303"/>
      <c r="CA85" s="303"/>
      <c r="CB85" s="303"/>
      <c r="CC85" s="303"/>
      <c r="CD85" s="303"/>
      <c r="CE85" s="303"/>
      <c r="CF85" s="303"/>
      <c r="CG85" s="303"/>
      <c r="CH85" s="303"/>
      <c r="CI85" s="303"/>
      <c r="CJ85" s="303"/>
      <c r="CK85" s="303"/>
      <c r="CL85" s="303"/>
      <c r="CM85" s="303"/>
      <c r="CN85" s="303"/>
      <c r="CO85" s="303"/>
      <c r="CP85" s="303"/>
      <c r="CQ85" s="303"/>
      <c r="CR85" s="303"/>
      <c r="CS85" s="303"/>
      <c r="CT85" s="303"/>
      <c r="CU85" s="303"/>
      <c r="CV85" s="303"/>
      <c r="CW85" s="303"/>
      <c r="CX85" s="303"/>
      <c r="CY85" s="303"/>
      <c r="CZ85" s="303"/>
    </row>
    <row r="86" spans="1:104" ht="11.25" customHeight="1" thickBot="1" x14ac:dyDescent="0.25">
      <c r="A86" s="303"/>
      <c r="B86" s="303"/>
      <c r="C86" s="303"/>
      <c r="D86" s="303"/>
      <c r="E86" s="73"/>
      <c r="F86" s="74"/>
      <c r="G86" s="75"/>
      <c r="H86" s="303"/>
      <c r="I86" s="243" t="str">
        <v/>
      </c>
      <c r="J86" s="238" t="str">
        <f t="shared" si="12"/>
        <v>-</v>
      </c>
      <c r="K86" s="303"/>
      <c r="L86" s="303"/>
      <c r="M86" s="303"/>
      <c r="N86" s="303"/>
      <c r="O86" s="303"/>
      <c r="P86" s="303"/>
      <c r="Q86" s="303"/>
      <c r="R86" s="309"/>
      <c r="S86" s="310"/>
      <c r="T86" s="310"/>
      <c r="U86" s="303"/>
      <c r="V86" s="73"/>
      <c r="W86" s="74"/>
      <c r="X86" s="75"/>
      <c r="Y86" s="303"/>
      <c r="Z86" s="243" t="str">
        <v/>
      </c>
      <c r="AA86" s="238" t="str">
        <f t="shared" si="15"/>
        <v>-</v>
      </c>
      <c r="AB86" s="303"/>
      <c r="AC86" s="303"/>
      <c r="AD86" s="303"/>
      <c r="AE86" s="303"/>
      <c r="AF86" s="303"/>
      <c r="AG86" s="303"/>
      <c r="AH86" s="303"/>
      <c r="AI86" s="303"/>
      <c r="AJ86" s="303"/>
      <c r="AK86" s="303"/>
      <c r="AL86" s="303"/>
      <c r="AM86" s="303"/>
      <c r="AN86" s="303"/>
      <c r="AO86" s="303"/>
      <c r="AP86" s="303"/>
      <c r="AQ86" s="303"/>
      <c r="AR86" s="303"/>
      <c r="AS86" s="303"/>
      <c r="AT86" s="303"/>
      <c r="AU86" s="303"/>
      <c r="AV86" s="303"/>
      <c r="AW86" s="303"/>
      <c r="AX86" s="303"/>
      <c r="AY86" s="303"/>
      <c r="AZ86" s="303"/>
      <c r="BA86" s="303"/>
      <c r="BB86" s="303"/>
      <c r="BC86" s="303"/>
      <c r="BD86" s="303"/>
      <c r="BE86" s="303"/>
      <c r="BF86" s="303"/>
      <c r="BG86" s="303"/>
      <c r="BH86" s="303"/>
      <c r="BI86" s="303"/>
      <c r="BJ86" s="303"/>
      <c r="BK86" s="303"/>
      <c r="BL86" s="303"/>
      <c r="BM86" s="303"/>
      <c r="BN86" s="303"/>
      <c r="BO86" s="303"/>
      <c r="BP86" s="303"/>
      <c r="BQ86" s="303"/>
      <c r="BR86" s="303"/>
      <c r="BS86" s="303"/>
      <c r="BT86" s="303"/>
      <c r="BU86" s="303"/>
      <c r="BV86" s="303"/>
      <c r="BW86" s="303"/>
      <c r="BX86" s="303"/>
      <c r="BY86" s="303"/>
      <c r="BZ86" s="303"/>
      <c r="CA86" s="303"/>
      <c r="CB86" s="303"/>
      <c r="CC86" s="303"/>
      <c r="CD86" s="303"/>
      <c r="CE86" s="303"/>
      <c r="CF86" s="303"/>
      <c r="CG86" s="303"/>
      <c r="CH86" s="303"/>
      <c r="CI86" s="303"/>
      <c r="CJ86" s="303"/>
      <c r="CK86" s="303"/>
      <c r="CL86" s="303"/>
      <c r="CM86" s="303"/>
      <c r="CN86" s="303"/>
      <c r="CO86" s="303"/>
      <c r="CP86" s="303"/>
      <c r="CQ86" s="303"/>
      <c r="CR86" s="303"/>
      <c r="CS86" s="303"/>
      <c r="CT86" s="303"/>
      <c r="CU86" s="303"/>
      <c r="CV86" s="303"/>
      <c r="CW86" s="303"/>
      <c r="CX86" s="303"/>
      <c r="CY86" s="303"/>
      <c r="CZ86" s="303"/>
    </row>
    <row r="87" spans="1:104" ht="11.25" customHeight="1" x14ac:dyDescent="0.2">
      <c r="A87" s="303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303"/>
      <c r="N87" s="303"/>
      <c r="O87" s="303"/>
      <c r="P87" s="303"/>
      <c r="Q87" s="303"/>
      <c r="R87" s="309"/>
      <c r="S87" s="310"/>
      <c r="T87" s="310"/>
      <c r="U87" s="303"/>
      <c r="V87" s="303"/>
      <c r="W87" s="303"/>
      <c r="X87" s="303"/>
      <c r="Y87" s="303"/>
      <c r="Z87" s="303"/>
      <c r="AA87" s="303"/>
      <c r="AB87" s="303"/>
      <c r="AC87" s="303"/>
      <c r="AD87" s="303"/>
      <c r="AE87" s="303"/>
      <c r="AF87" s="303"/>
      <c r="AG87" s="303"/>
      <c r="AH87" s="303"/>
      <c r="AI87" s="303"/>
      <c r="AJ87" s="303"/>
      <c r="AK87" s="303"/>
      <c r="AL87" s="303"/>
      <c r="AM87" s="303"/>
      <c r="AN87" s="303"/>
      <c r="AO87" s="303"/>
      <c r="AP87" s="303"/>
      <c r="AQ87" s="303"/>
      <c r="AR87" s="303"/>
      <c r="AS87" s="303"/>
      <c r="AT87" s="303"/>
      <c r="AU87" s="303"/>
      <c r="AV87" s="303"/>
      <c r="AW87" s="303"/>
      <c r="AX87" s="303"/>
      <c r="AY87" s="303"/>
      <c r="AZ87" s="303"/>
      <c r="BA87" s="303"/>
      <c r="BB87" s="303"/>
      <c r="BC87" s="303"/>
      <c r="BD87" s="303"/>
      <c r="BE87" s="303"/>
      <c r="BF87" s="303"/>
      <c r="BG87" s="303"/>
      <c r="BH87" s="303"/>
      <c r="BI87" s="303"/>
      <c r="BJ87" s="303"/>
      <c r="BK87" s="303"/>
      <c r="BL87" s="303"/>
      <c r="BM87" s="303"/>
      <c r="BN87" s="303"/>
      <c r="BO87" s="303"/>
      <c r="BP87" s="303"/>
      <c r="BQ87" s="303"/>
      <c r="BR87" s="303"/>
      <c r="BS87" s="303"/>
      <c r="BT87" s="303"/>
      <c r="BU87" s="303"/>
      <c r="BV87" s="303"/>
      <c r="BW87" s="303"/>
      <c r="BX87" s="303"/>
      <c r="BY87" s="303"/>
      <c r="BZ87" s="303"/>
      <c r="CA87" s="303"/>
      <c r="CB87" s="303"/>
      <c r="CC87" s="303"/>
      <c r="CD87" s="303"/>
      <c r="CE87" s="303"/>
      <c r="CF87" s="303"/>
      <c r="CG87" s="303"/>
      <c r="CH87" s="303"/>
      <c r="CI87" s="303"/>
      <c r="CJ87" s="303"/>
      <c r="CK87" s="303"/>
      <c r="CL87" s="303"/>
      <c r="CM87" s="303"/>
      <c r="CN87" s="303"/>
      <c r="CO87" s="303"/>
      <c r="CP87" s="303"/>
      <c r="CQ87" s="303"/>
      <c r="CR87" s="303"/>
      <c r="CS87" s="303"/>
      <c r="CT87" s="303"/>
      <c r="CU87" s="303"/>
      <c r="CV87" s="303"/>
      <c r="CW87" s="303"/>
      <c r="CX87" s="303"/>
      <c r="CY87" s="303"/>
      <c r="CZ87" s="303"/>
    </row>
    <row r="88" spans="1:104" ht="11.25" customHeight="1" x14ac:dyDescent="0.2">
      <c r="A88" s="303"/>
      <c r="B88" s="303"/>
      <c r="C88" s="303"/>
      <c r="D88" s="303"/>
      <c r="E88" s="303"/>
      <c r="F88" s="303"/>
      <c r="G88" s="303"/>
      <c r="H88" s="303"/>
      <c r="I88" s="303"/>
      <c r="J88" s="303"/>
      <c r="K88" s="303"/>
      <c r="L88" s="303"/>
      <c r="M88" s="303"/>
      <c r="N88" s="303"/>
      <c r="O88" s="303"/>
      <c r="P88" s="303"/>
      <c r="Q88" s="303"/>
      <c r="R88" s="309"/>
      <c r="S88" s="310"/>
      <c r="T88" s="310"/>
      <c r="U88" s="303"/>
      <c r="V88" s="303"/>
      <c r="W88" s="303"/>
      <c r="X88" s="303"/>
      <c r="Y88" s="303"/>
      <c r="Z88" s="303"/>
      <c r="AA88" s="303"/>
      <c r="AB88" s="303"/>
      <c r="AC88" s="303"/>
      <c r="AD88" s="303"/>
      <c r="AE88" s="303"/>
      <c r="AF88" s="303"/>
      <c r="AG88" s="303"/>
      <c r="AH88" s="303"/>
      <c r="AI88" s="303"/>
      <c r="AJ88" s="303"/>
      <c r="AK88" s="303"/>
      <c r="AL88" s="303"/>
      <c r="AM88" s="303"/>
      <c r="AN88" s="303"/>
      <c r="AO88" s="303"/>
      <c r="AP88" s="303"/>
      <c r="AQ88" s="303"/>
      <c r="AR88" s="303"/>
      <c r="AS88" s="303"/>
      <c r="AT88" s="303"/>
      <c r="AU88" s="303"/>
      <c r="AV88" s="303"/>
      <c r="AW88" s="303"/>
      <c r="AX88" s="303"/>
      <c r="AY88" s="303"/>
      <c r="AZ88" s="303"/>
      <c r="BA88" s="303"/>
      <c r="BB88" s="303"/>
      <c r="BC88" s="303"/>
      <c r="BD88" s="303"/>
      <c r="BE88" s="303"/>
      <c r="BF88" s="303"/>
      <c r="BG88" s="303"/>
      <c r="BH88" s="303"/>
      <c r="BI88" s="303"/>
      <c r="BJ88" s="303"/>
      <c r="BK88" s="303"/>
      <c r="BL88" s="303"/>
      <c r="BM88" s="303"/>
      <c r="BN88" s="303"/>
      <c r="BO88" s="303"/>
      <c r="BP88" s="303"/>
      <c r="BQ88" s="303"/>
      <c r="BR88" s="303"/>
      <c r="BS88" s="303"/>
      <c r="BT88" s="303"/>
      <c r="BU88" s="303"/>
      <c r="BV88" s="303"/>
      <c r="BW88" s="303"/>
      <c r="BX88" s="303"/>
      <c r="BY88" s="303"/>
      <c r="BZ88" s="303"/>
      <c r="CA88" s="303"/>
      <c r="CB88" s="303"/>
      <c r="CC88" s="303"/>
      <c r="CD88" s="303"/>
      <c r="CE88" s="303"/>
      <c r="CF88" s="303"/>
      <c r="CG88" s="303"/>
      <c r="CH88" s="303"/>
      <c r="CI88" s="303"/>
      <c r="CJ88" s="303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303"/>
      <c r="CY88" s="303"/>
      <c r="CZ88" s="303"/>
    </row>
    <row r="89" spans="1:104" ht="11.25" customHeight="1" x14ac:dyDescent="0.2">
      <c r="A89" s="303"/>
      <c r="B89" s="303"/>
      <c r="C89" s="303"/>
      <c r="D89" s="303"/>
      <c r="E89" s="303"/>
      <c r="F89" s="303"/>
      <c r="G89" s="303"/>
      <c r="H89" s="303"/>
      <c r="I89" s="303"/>
      <c r="J89" s="303"/>
      <c r="K89" s="303"/>
      <c r="L89" s="303"/>
      <c r="M89" s="303"/>
      <c r="N89" s="303"/>
      <c r="O89" s="303"/>
      <c r="P89" s="303"/>
      <c r="Q89" s="303"/>
      <c r="R89" s="309"/>
      <c r="S89" s="310"/>
      <c r="T89" s="310"/>
      <c r="U89" s="303"/>
      <c r="V89" s="303"/>
      <c r="W89" s="303"/>
      <c r="X89" s="303"/>
      <c r="Y89" s="303"/>
      <c r="Z89" s="303"/>
      <c r="AA89" s="303"/>
      <c r="AB89" s="303"/>
      <c r="AC89" s="303"/>
      <c r="AD89" s="303"/>
      <c r="AE89" s="303"/>
      <c r="AF89" s="303"/>
      <c r="AG89" s="303"/>
      <c r="AH89" s="303"/>
      <c r="AI89" s="303"/>
      <c r="AJ89" s="303"/>
      <c r="AK89" s="303"/>
      <c r="AL89" s="303"/>
      <c r="AM89" s="303"/>
      <c r="AN89" s="303"/>
      <c r="AO89" s="303"/>
      <c r="AP89" s="303"/>
      <c r="AQ89" s="303"/>
      <c r="AR89" s="303"/>
      <c r="AS89" s="303"/>
      <c r="AT89" s="303"/>
      <c r="AU89" s="303"/>
      <c r="AV89" s="303"/>
      <c r="AW89" s="303"/>
      <c r="AX89" s="303"/>
      <c r="AY89" s="303"/>
      <c r="AZ89" s="303"/>
      <c r="BA89" s="303"/>
      <c r="BB89" s="303"/>
      <c r="BC89" s="303"/>
      <c r="BD89" s="303"/>
      <c r="BE89" s="303"/>
      <c r="BF89" s="303"/>
      <c r="BG89" s="303"/>
      <c r="BH89" s="303"/>
      <c r="BI89" s="303"/>
      <c r="BJ89" s="303"/>
      <c r="BK89" s="303"/>
      <c r="BL89" s="303"/>
      <c r="BM89" s="303"/>
      <c r="BN89" s="303"/>
      <c r="BO89" s="303"/>
      <c r="BP89" s="303"/>
      <c r="BQ89" s="303"/>
      <c r="BR89" s="303"/>
      <c r="BS89" s="303"/>
      <c r="BT89" s="303"/>
      <c r="BU89" s="303"/>
      <c r="BV89" s="303"/>
      <c r="BW89" s="303"/>
      <c r="BX89" s="303"/>
      <c r="BY89" s="303"/>
      <c r="BZ89" s="303"/>
      <c r="CA89" s="303"/>
      <c r="CB89" s="303"/>
      <c r="CC89" s="303"/>
      <c r="CD89" s="303"/>
      <c r="CE89" s="303"/>
      <c r="CF89" s="303"/>
      <c r="CG89" s="303"/>
      <c r="CH89" s="303"/>
      <c r="CI89" s="303"/>
      <c r="CJ89" s="303"/>
      <c r="CK89" s="303"/>
      <c r="CL89" s="303"/>
      <c r="CM89" s="303"/>
      <c r="CN89" s="303"/>
      <c r="CO89" s="303"/>
      <c r="CP89" s="303"/>
      <c r="CQ89" s="303"/>
      <c r="CR89" s="303"/>
      <c r="CS89" s="303"/>
      <c r="CT89" s="303"/>
      <c r="CU89" s="303"/>
      <c r="CV89" s="303"/>
      <c r="CW89" s="303"/>
      <c r="CX89" s="303"/>
      <c r="CY89" s="303"/>
      <c r="CZ89" s="303"/>
    </row>
    <row r="90" spans="1:104" ht="11.25" customHeight="1" x14ac:dyDescent="0.2">
      <c r="A90" s="303"/>
      <c r="B90" s="303"/>
      <c r="C90" s="303"/>
      <c r="D90" s="303"/>
      <c r="E90" s="303"/>
      <c r="F90" s="303"/>
      <c r="G90" s="303"/>
      <c r="H90" s="303"/>
      <c r="I90" s="303"/>
      <c r="J90" s="303"/>
      <c r="K90" s="303"/>
      <c r="L90" s="303"/>
      <c r="M90" s="303"/>
      <c r="N90" s="303"/>
      <c r="O90" s="303"/>
      <c r="P90" s="303"/>
      <c r="Q90" s="303"/>
      <c r="R90" s="309"/>
      <c r="S90" s="310"/>
      <c r="T90" s="310"/>
      <c r="U90" s="303"/>
      <c r="V90" s="303"/>
      <c r="W90" s="303"/>
      <c r="X90" s="303"/>
      <c r="Y90" s="303"/>
      <c r="Z90" s="303"/>
      <c r="AA90" s="303"/>
      <c r="AB90" s="303"/>
      <c r="AC90" s="303"/>
      <c r="AD90" s="303"/>
      <c r="AE90" s="303"/>
      <c r="AF90" s="303"/>
      <c r="AG90" s="303"/>
      <c r="AH90" s="303"/>
      <c r="AI90" s="303"/>
      <c r="AJ90" s="303"/>
      <c r="AK90" s="303"/>
      <c r="AL90" s="303"/>
      <c r="AM90" s="303"/>
      <c r="AN90" s="303"/>
      <c r="AO90" s="303"/>
      <c r="AP90" s="303"/>
      <c r="AQ90" s="303"/>
      <c r="AR90" s="303"/>
      <c r="AS90" s="303"/>
      <c r="AT90" s="303"/>
      <c r="AU90" s="303"/>
      <c r="AV90" s="303"/>
      <c r="AW90" s="303"/>
      <c r="AX90" s="303"/>
      <c r="AY90" s="303"/>
      <c r="AZ90" s="303"/>
      <c r="BA90" s="303"/>
      <c r="BB90" s="303"/>
      <c r="BC90" s="303"/>
      <c r="BD90" s="303"/>
      <c r="BE90" s="303"/>
      <c r="BF90" s="303"/>
      <c r="BG90" s="303"/>
      <c r="BH90" s="303"/>
      <c r="BI90" s="303"/>
      <c r="BJ90" s="303"/>
      <c r="BK90" s="303"/>
      <c r="BL90" s="303"/>
      <c r="BM90" s="303"/>
      <c r="BN90" s="303"/>
      <c r="BO90" s="303"/>
      <c r="BP90" s="303"/>
      <c r="BQ90" s="303"/>
      <c r="BR90" s="303"/>
      <c r="BS90" s="303"/>
      <c r="BT90" s="303"/>
      <c r="BU90" s="303"/>
      <c r="BV90" s="303"/>
      <c r="BW90" s="303"/>
      <c r="BX90" s="303"/>
      <c r="BY90" s="303"/>
      <c r="BZ90" s="303"/>
      <c r="CA90" s="303"/>
      <c r="CB90" s="303"/>
      <c r="CC90" s="303"/>
      <c r="CD90" s="303"/>
      <c r="CE90" s="303"/>
      <c r="CF90" s="303"/>
      <c r="CG90" s="303"/>
      <c r="CH90" s="303"/>
      <c r="CI90" s="303"/>
      <c r="CJ90" s="303"/>
      <c r="CK90" s="303"/>
      <c r="CL90" s="303"/>
      <c r="CM90" s="303"/>
      <c r="CN90" s="303"/>
      <c r="CO90" s="303"/>
      <c r="CP90" s="303"/>
      <c r="CQ90" s="303"/>
      <c r="CR90" s="303"/>
      <c r="CS90" s="303"/>
      <c r="CT90" s="303"/>
      <c r="CU90" s="303"/>
      <c r="CV90" s="303"/>
      <c r="CW90" s="303"/>
      <c r="CX90" s="303"/>
      <c r="CY90" s="303"/>
      <c r="CZ90" s="303"/>
    </row>
    <row r="91" spans="1:104" ht="11.25" customHeight="1" x14ac:dyDescent="0.2">
      <c r="A91" s="303"/>
      <c r="B91" s="303"/>
      <c r="C91" s="303"/>
      <c r="D91" s="303"/>
      <c r="E91" s="303"/>
      <c r="F91" s="303"/>
      <c r="G91" s="303"/>
      <c r="H91" s="303"/>
      <c r="I91" s="303"/>
      <c r="J91" s="303"/>
      <c r="K91" s="303"/>
      <c r="L91" s="303"/>
      <c r="M91" s="303"/>
      <c r="N91" s="303"/>
      <c r="O91" s="303"/>
      <c r="P91" s="303"/>
      <c r="Q91" s="303"/>
      <c r="R91" s="309"/>
      <c r="S91" s="310"/>
      <c r="T91" s="310"/>
      <c r="U91" s="303"/>
      <c r="V91" s="303"/>
      <c r="W91" s="303"/>
      <c r="X91" s="303"/>
      <c r="Y91" s="303"/>
      <c r="Z91" s="303"/>
      <c r="AA91" s="303"/>
      <c r="AB91" s="303"/>
      <c r="AC91" s="303"/>
      <c r="AD91" s="303"/>
      <c r="AE91" s="303"/>
      <c r="AF91" s="303"/>
      <c r="AG91" s="303"/>
      <c r="AH91" s="303"/>
      <c r="AI91" s="303"/>
      <c r="AJ91" s="303"/>
      <c r="AK91" s="303"/>
      <c r="AL91" s="303"/>
      <c r="AM91" s="303"/>
      <c r="AN91" s="303"/>
      <c r="AO91" s="303"/>
      <c r="AP91" s="303"/>
      <c r="AQ91" s="303"/>
      <c r="AR91" s="303"/>
      <c r="AS91" s="303"/>
      <c r="AT91" s="303"/>
      <c r="AU91" s="303"/>
      <c r="AV91" s="303"/>
      <c r="AW91" s="303"/>
      <c r="AX91" s="303"/>
      <c r="AY91" s="303"/>
      <c r="AZ91" s="303"/>
      <c r="BA91" s="303"/>
      <c r="BB91" s="303"/>
      <c r="BC91" s="303"/>
      <c r="BD91" s="303"/>
      <c r="BE91" s="303"/>
      <c r="BF91" s="303"/>
      <c r="BG91" s="303"/>
      <c r="BH91" s="303"/>
      <c r="BI91" s="303"/>
      <c r="BJ91" s="303"/>
      <c r="BK91" s="303"/>
      <c r="BL91" s="303"/>
      <c r="BM91" s="303"/>
      <c r="BN91" s="303"/>
      <c r="BO91" s="303"/>
      <c r="BP91" s="303"/>
      <c r="BQ91" s="303"/>
      <c r="BR91" s="303"/>
      <c r="BS91" s="303"/>
      <c r="BT91" s="303"/>
      <c r="BU91" s="303"/>
      <c r="BV91" s="303"/>
      <c r="BW91" s="303"/>
      <c r="BX91" s="303"/>
      <c r="BY91" s="303"/>
      <c r="BZ91" s="303"/>
      <c r="CA91" s="303"/>
      <c r="CB91" s="303"/>
      <c r="CC91" s="303"/>
      <c r="CD91" s="303"/>
      <c r="CE91" s="303"/>
      <c r="CF91" s="303"/>
      <c r="CG91" s="303"/>
      <c r="CH91" s="303"/>
      <c r="CI91" s="303"/>
      <c r="CJ91" s="303"/>
      <c r="CK91" s="303"/>
      <c r="CL91" s="303"/>
      <c r="CM91" s="303"/>
      <c r="CN91" s="303"/>
      <c r="CO91" s="303"/>
      <c r="CP91" s="303"/>
      <c r="CQ91" s="303"/>
      <c r="CR91" s="303"/>
      <c r="CS91" s="303"/>
      <c r="CT91" s="303"/>
      <c r="CU91" s="303"/>
      <c r="CV91" s="303"/>
      <c r="CW91" s="303"/>
      <c r="CX91" s="303"/>
      <c r="CY91" s="303"/>
      <c r="CZ91" s="303"/>
    </row>
    <row r="92" spans="1:104" ht="11.25" customHeight="1" x14ac:dyDescent="0.2">
      <c r="A92" s="303"/>
      <c r="B92" s="303"/>
      <c r="C92" s="303"/>
      <c r="D92" s="303"/>
      <c r="E92" s="303"/>
      <c r="F92" s="303"/>
      <c r="G92" s="303"/>
      <c r="H92" s="303"/>
      <c r="I92" s="303"/>
      <c r="J92" s="303"/>
      <c r="K92" s="303"/>
      <c r="L92" s="303"/>
      <c r="M92" s="303"/>
      <c r="N92" s="303"/>
      <c r="O92" s="303"/>
      <c r="P92" s="303"/>
      <c r="Q92" s="303"/>
      <c r="R92" s="309"/>
      <c r="S92" s="310"/>
      <c r="T92" s="310"/>
      <c r="U92" s="303"/>
      <c r="V92" s="303"/>
      <c r="W92" s="303"/>
      <c r="X92" s="303"/>
      <c r="Y92" s="303"/>
      <c r="Z92" s="303"/>
      <c r="AA92" s="303"/>
      <c r="AB92" s="303"/>
      <c r="AC92" s="303"/>
      <c r="AD92" s="303"/>
      <c r="AE92" s="303"/>
      <c r="AF92" s="303"/>
      <c r="AG92" s="303"/>
      <c r="AH92" s="303"/>
      <c r="AI92" s="303"/>
      <c r="AJ92" s="303"/>
      <c r="AK92" s="303"/>
      <c r="AL92" s="303"/>
      <c r="AM92" s="303"/>
      <c r="AN92" s="303"/>
      <c r="AO92" s="303"/>
      <c r="AP92" s="303"/>
      <c r="AQ92" s="303"/>
      <c r="AR92" s="303"/>
      <c r="AS92" s="303"/>
      <c r="AT92" s="303"/>
      <c r="AU92" s="303"/>
      <c r="AV92" s="303"/>
      <c r="AW92" s="303"/>
      <c r="AX92" s="303"/>
      <c r="AY92" s="303"/>
      <c r="AZ92" s="303"/>
      <c r="BA92" s="303"/>
      <c r="BB92" s="303"/>
      <c r="BC92" s="303"/>
      <c r="BD92" s="303"/>
      <c r="BE92" s="303"/>
      <c r="BF92" s="303"/>
      <c r="BG92" s="303"/>
      <c r="BH92" s="303"/>
      <c r="BI92" s="303"/>
      <c r="BJ92" s="303"/>
      <c r="BK92" s="303"/>
      <c r="BL92" s="303"/>
      <c r="BM92" s="303"/>
      <c r="BN92" s="303"/>
      <c r="BO92" s="303"/>
      <c r="BP92" s="303"/>
      <c r="BQ92" s="303"/>
      <c r="BR92" s="303"/>
      <c r="BS92" s="303"/>
      <c r="BT92" s="303"/>
      <c r="BU92" s="303"/>
      <c r="BV92" s="303"/>
      <c r="BW92" s="303"/>
      <c r="BX92" s="303"/>
      <c r="BY92" s="303"/>
      <c r="BZ92" s="303"/>
      <c r="CA92" s="303"/>
      <c r="CB92" s="303"/>
      <c r="CC92" s="303"/>
      <c r="CD92" s="303"/>
      <c r="CE92" s="303"/>
      <c r="CF92" s="303"/>
      <c r="CG92" s="303"/>
      <c r="CH92" s="303"/>
      <c r="CI92" s="303"/>
      <c r="CJ92" s="303"/>
      <c r="CK92" s="303"/>
      <c r="CL92" s="303"/>
      <c r="CM92" s="303"/>
      <c r="CN92" s="303"/>
      <c r="CO92" s="303"/>
      <c r="CP92" s="303"/>
      <c r="CQ92" s="303"/>
      <c r="CR92" s="303"/>
      <c r="CS92" s="303"/>
      <c r="CT92" s="303"/>
      <c r="CU92" s="303"/>
      <c r="CV92" s="303"/>
      <c r="CW92" s="303"/>
      <c r="CX92" s="303"/>
      <c r="CY92" s="303"/>
      <c r="CZ92" s="303"/>
    </row>
    <row r="93" spans="1:104" ht="11.25" customHeight="1" x14ac:dyDescent="0.2">
      <c r="A93" s="303"/>
      <c r="B93" s="303"/>
      <c r="C93" s="303"/>
      <c r="D93" s="303"/>
      <c r="E93" s="303"/>
      <c r="F93" s="303"/>
      <c r="G93" s="303"/>
      <c r="H93" s="303"/>
      <c r="I93" s="303"/>
      <c r="J93" s="303"/>
      <c r="K93" s="303"/>
      <c r="L93" s="303"/>
      <c r="M93" s="303"/>
      <c r="N93" s="303"/>
      <c r="O93" s="303"/>
      <c r="P93" s="303"/>
      <c r="Q93" s="303"/>
      <c r="R93" s="309"/>
      <c r="S93" s="310"/>
      <c r="T93" s="310"/>
      <c r="U93" s="303"/>
      <c r="V93" s="303"/>
      <c r="W93" s="303"/>
      <c r="X93" s="303"/>
      <c r="Y93" s="303"/>
      <c r="Z93" s="303"/>
      <c r="AA93" s="303"/>
      <c r="AB93" s="303"/>
      <c r="AC93" s="303"/>
      <c r="AD93" s="303"/>
      <c r="AE93" s="303"/>
      <c r="AF93" s="303"/>
      <c r="AG93" s="303"/>
      <c r="AH93" s="303"/>
      <c r="AI93" s="303"/>
      <c r="AJ93" s="303"/>
      <c r="AK93" s="303"/>
      <c r="AL93" s="303"/>
      <c r="AM93" s="303"/>
      <c r="AN93" s="303"/>
      <c r="AO93" s="303"/>
      <c r="AP93" s="303"/>
      <c r="AQ93" s="303"/>
      <c r="AR93" s="303"/>
      <c r="AS93" s="303"/>
      <c r="AT93" s="303"/>
      <c r="AU93" s="303"/>
      <c r="AV93" s="303"/>
      <c r="AW93" s="303"/>
      <c r="AX93" s="303"/>
      <c r="AY93" s="303"/>
      <c r="AZ93" s="303"/>
      <c r="BA93" s="303"/>
      <c r="BB93" s="303"/>
      <c r="BC93" s="303"/>
      <c r="BD93" s="303"/>
      <c r="BE93" s="303"/>
      <c r="BF93" s="303"/>
      <c r="BG93" s="303"/>
      <c r="BH93" s="303"/>
      <c r="BI93" s="303"/>
      <c r="BJ93" s="303"/>
      <c r="BK93" s="303"/>
      <c r="BL93" s="303"/>
      <c r="BM93" s="303"/>
      <c r="BN93" s="303"/>
      <c r="BO93" s="303"/>
      <c r="BP93" s="303"/>
      <c r="BQ93" s="303"/>
      <c r="BR93" s="303"/>
      <c r="BS93" s="303"/>
      <c r="BT93" s="303"/>
      <c r="BU93" s="303"/>
      <c r="BV93" s="303"/>
      <c r="BW93" s="303"/>
      <c r="BX93" s="303"/>
      <c r="BY93" s="303"/>
      <c r="BZ93" s="303"/>
      <c r="CA93" s="303"/>
      <c r="CB93" s="303"/>
      <c r="CC93" s="303"/>
      <c r="CD93" s="303"/>
      <c r="CE93" s="303"/>
      <c r="CF93" s="303"/>
      <c r="CG93" s="303"/>
      <c r="CH93" s="303"/>
      <c r="CI93" s="303"/>
      <c r="CJ93" s="303"/>
      <c r="CK93" s="303"/>
      <c r="CL93" s="303"/>
      <c r="CM93" s="303"/>
      <c r="CN93" s="303"/>
      <c r="CO93" s="303"/>
      <c r="CP93" s="303"/>
      <c r="CQ93" s="303"/>
      <c r="CR93" s="303"/>
      <c r="CS93" s="303"/>
      <c r="CT93" s="303"/>
      <c r="CU93" s="303"/>
      <c r="CV93" s="303"/>
      <c r="CW93" s="303"/>
      <c r="CX93" s="303"/>
      <c r="CY93" s="303"/>
      <c r="CZ93" s="303"/>
    </row>
    <row r="94" spans="1:104" ht="11.25" customHeight="1" x14ac:dyDescent="0.2">
      <c r="A94" s="303"/>
      <c r="B94" s="303"/>
      <c r="C94" s="303"/>
      <c r="D94" s="303"/>
      <c r="E94" s="303"/>
      <c r="F94" s="303"/>
      <c r="G94" s="303"/>
      <c r="H94" s="303"/>
      <c r="I94" s="303"/>
      <c r="J94" s="303"/>
      <c r="K94" s="303"/>
      <c r="L94" s="303"/>
      <c r="M94" s="303"/>
      <c r="N94" s="303"/>
      <c r="O94" s="303"/>
      <c r="P94" s="303"/>
      <c r="Q94" s="303"/>
      <c r="R94" s="309"/>
      <c r="S94" s="310"/>
      <c r="T94" s="310"/>
      <c r="U94" s="303"/>
      <c r="V94" s="303"/>
      <c r="W94" s="303"/>
      <c r="X94" s="303"/>
      <c r="Y94" s="303"/>
      <c r="Z94" s="303"/>
      <c r="AA94" s="303"/>
      <c r="AB94" s="303"/>
      <c r="AC94" s="303"/>
      <c r="AD94" s="303"/>
      <c r="AE94" s="303"/>
      <c r="AF94" s="303"/>
      <c r="AG94" s="303"/>
      <c r="AH94" s="303"/>
      <c r="AI94" s="303"/>
      <c r="AJ94" s="303"/>
      <c r="AK94" s="303"/>
      <c r="AL94" s="303"/>
      <c r="AM94" s="303"/>
      <c r="AN94" s="303"/>
      <c r="AO94" s="303"/>
      <c r="AP94" s="303"/>
      <c r="AQ94" s="303"/>
      <c r="AR94" s="303"/>
      <c r="AS94" s="303"/>
      <c r="AT94" s="303"/>
      <c r="AU94" s="303"/>
      <c r="AV94" s="303"/>
      <c r="AW94" s="303"/>
      <c r="AX94" s="303"/>
      <c r="AY94" s="303"/>
      <c r="AZ94" s="303"/>
      <c r="BA94" s="303"/>
      <c r="BB94" s="303"/>
      <c r="BC94" s="303"/>
      <c r="BD94" s="303"/>
      <c r="BE94" s="303"/>
      <c r="BF94" s="303"/>
      <c r="BG94" s="303"/>
      <c r="BH94" s="303"/>
      <c r="BI94" s="303"/>
      <c r="BJ94" s="303"/>
      <c r="BK94" s="303"/>
      <c r="BL94" s="303"/>
      <c r="BM94" s="303"/>
      <c r="BN94" s="303"/>
      <c r="BO94" s="303"/>
      <c r="BP94" s="303"/>
      <c r="BQ94" s="303"/>
      <c r="BR94" s="303"/>
      <c r="BS94" s="303"/>
      <c r="BT94" s="303"/>
      <c r="BU94" s="303"/>
      <c r="BV94" s="303"/>
      <c r="BW94" s="303"/>
      <c r="BX94" s="303"/>
      <c r="BY94" s="303"/>
      <c r="BZ94" s="303"/>
      <c r="CA94" s="303"/>
      <c r="CB94" s="303"/>
      <c r="CC94" s="303"/>
      <c r="CD94" s="303"/>
      <c r="CE94" s="303"/>
      <c r="CF94" s="303"/>
      <c r="CG94" s="303"/>
      <c r="CH94" s="303"/>
      <c r="CI94" s="303"/>
      <c r="CJ94" s="303"/>
      <c r="CK94" s="303"/>
      <c r="CL94" s="303"/>
      <c r="CM94" s="303"/>
      <c r="CN94" s="303"/>
      <c r="CO94" s="303"/>
      <c r="CP94" s="303"/>
      <c r="CQ94" s="303"/>
      <c r="CR94" s="303"/>
      <c r="CS94" s="303"/>
      <c r="CT94" s="303"/>
      <c r="CU94" s="303"/>
      <c r="CV94" s="303"/>
      <c r="CW94" s="303"/>
      <c r="CX94" s="303"/>
      <c r="CY94" s="303"/>
      <c r="CZ94" s="303"/>
    </row>
    <row r="95" spans="1:104" ht="11.25" customHeight="1" x14ac:dyDescent="0.2">
      <c r="A95" s="303"/>
      <c r="B95" s="303"/>
      <c r="C95" s="303"/>
      <c r="D95" s="303"/>
      <c r="E95" s="303"/>
      <c r="F95" s="303"/>
      <c r="G95" s="303"/>
      <c r="H95" s="303"/>
      <c r="I95" s="303"/>
      <c r="J95" s="303"/>
      <c r="K95" s="303"/>
      <c r="L95" s="303"/>
      <c r="M95" s="303"/>
      <c r="N95" s="303"/>
      <c r="O95" s="303"/>
      <c r="P95" s="303"/>
      <c r="Q95" s="303"/>
      <c r="R95" s="309"/>
      <c r="S95" s="310"/>
      <c r="T95" s="310"/>
      <c r="U95" s="303"/>
      <c r="V95" s="303"/>
      <c r="W95" s="303"/>
      <c r="X95" s="303"/>
      <c r="Y95" s="303"/>
      <c r="Z95" s="303"/>
      <c r="AA95" s="303"/>
      <c r="AB95" s="303"/>
      <c r="AC95" s="303"/>
      <c r="AD95" s="303"/>
      <c r="AE95" s="303"/>
      <c r="AF95" s="303"/>
      <c r="AG95" s="303"/>
      <c r="AH95" s="303"/>
      <c r="AI95" s="303"/>
      <c r="AJ95" s="303"/>
      <c r="AK95" s="303"/>
      <c r="AL95" s="303"/>
      <c r="AM95" s="303"/>
      <c r="AN95" s="303"/>
      <c r="AO95" s="303"/>
      <c r="AP95" s="303"/>
      <c r="AQ95" s="303"/>
      <c r="AR95" s="303"/>
      <c r="AS95" s="303"/>
      <c r="AT95" s="303"/>
      <c r="AU95" s="303"/>
      <c r="AV95" s="303"/>
      <c r="AW95" s="303"/>
      <c r="AX95" s="303"/>
      <c r="AY95" s="303"/>
      <c r="AZ95" s="303"/>
      <c r="BA95" s="303"/>
      <c r="BB95" s="303"/>
      <c r="BC95" s="303"/>
      <c r="BD95" s="303"/>
      <c r="BE95" s="303"/>
      <c r="BF95" s="303"/>
      <c r="BG95" s="303"/>
      <c r="BH95" s="303"/>
      <c r="BI95" s="303"/>
      <c r="BJ95" s="303"/>
      <c r="BK95" s="303"/>
      <c r="BL95" s="303"/>
      <c r="BM95" s="303"/>
      <c r="BN95" s="303"/>
      <c r="BO95" s="303"/>
      <c r="BP95" s="303"/>
      <c r="BQ95" s="303"/>
      <c r="BR95" s="303"/>
      <c r="BS95" s="303"/>
      <c r="BT95" s="303"/>
      <c r="BU95" s="303"/>
      <c r="BV95" s="303"/>
      <c r="BW95" s="303"/>
      <c r="BX95" s="303"/>
      <c r="BY95" s="303"/>
      <c r="BZ95" s="303"/>
      <c r="CA95" s="303"/>
      <c r="CB95" s="303"/>
      <c r="CC95" s="303"/>
      <c r="CD95" s="303"/>
      <c r="CE95" s="303"/>
      <c r="CF95" s="303"/>
      <c r="CG95" s="303"/>
      <c r="CH95" s="303"/>
      <c r="CI95" s="303"/>
      <c r="CJ95" s="303"/>
      <c r="CK95" s="303"/>
      <c r="CL95" s="303"/>
      <c r="CM95" s="303"/>
      <c r="CN95" s="303"/>
      <c r="CO95" s="303"/>
      <c r="CP95" s="303"/>
      <c r="CQ95" s="303"/>
      <c r="CR95" s="303"/>
      <c r="CS95" s="303"/>
      <c r="CT95" s="303"/>
      <c r="CU95" s="303"/>
      <c r="CV95" s="303"/>
      <c r="CW95" s="303"/>
      <c r="CX95" s="303"/>
      <c r="CY95" s="303"/>
      <c r="CZ95" s="303"/>
    </row>
    <row r="96" spans="1:104" ht="11.25" customHeight="1" x14ac:dyDescent="0.2">
      <c r="A96" s="303"/>
      <c r="B96" s="303"/>
      <c r="C96" s="303"/>
      <c r="D96" s="303"/>
      <c r="E96" s="303"/>
      <c r="F96" s="303"/>
      <c r="G96" s="303"/>
      <c r="H96" s="303"/>
      <c r="I96" s="303"/>
      <c r="J96" s="303"/>
      <c r="K96" s="303"/>
      <c r="L96" s="303"/>
      <c r="M96" s="303"/>
      <c r="N96" s="303"/>
      <c r="O96" s="303"/>
      <c r="P96" s="303"/>
      <c r="Q96" s="303"/>
      <c r="R96" s="309"/>
      <c r="S96" s="310"/>
      <c r="T96" s="310"/>
      <c r="U96" s="303"/>
      <c r="V96" s="303"/>
      <c r="W96" s="303"/>
      <c r="X96" s="303"/>
      <c r="Y96" s="303"/>
      <c r="Z96" s="303"/>
      <c r="AA96" s="303"/>
      <c r="AB96" s="303"/>
      <c r="AC96" s="303"/>
      <c r="AD96" s="303"/>
      <c r="AE96" s="303"/>
      <c r="AF96" s="303"/>
      <c r="AG96" s="303"/>
      <c r="AH96" s="303"/>
      <c r="AI96" s="303"/>
      <c r="AJ96" s="303"/>
      <c r="AK96" s="303"/>
      <c r="AL96" s="303"/>
      <c r="AM96" s="303"/>
      <c r="AN96" s="303"/>
      <c r="AO96" s="303"/>
      <c r="AP96" s="303"/>
      <c r="AQ96" s="303"/>
      <c r="AR96" s="303"/>
      <c r="AS96" s="303"/>
      <c r="AT96" s="303"/>
      <c r="AU96" s="303"/>
      <c r="AV96" s="303"/>
      <c r="AW96" s="303"/>
      <c r="AX96" s="303"/>
      <c r="AY96" s="303"/>
      <c r="AZ96" s="303"/>
      <c r="BA96" s="303"/>
      <c r="BB96" s="303"/>
      <c r="BC96" s="303"/>
      <c r="BD96" s="303"/>
      <c r="BE96" s="303"/>
      <c r="BF96" s="303"/>
      <c r="BG96" s="303"/>
      <c r="BH96" s="303"/>
      <c r="BI96" s="303"/>
      <c r="BJ96" s="303"/>
      <c r="BK96" s="303"/>
      <c r="BL96" s="303"/>
      <c r="BM96" s="303"/>
      <c r="BN96" s="303"/>
      <c r="BO96" s="303"/>
      <c r="BP96" s="303"/>
      <c r="BQ96" s="303"/>
      <c r="BR96" s="303"/>
      <c r="BS96" s="303"/>
      <c r="BT96" s="303"/>
      <c r="BU96" s="303"/>
      <c r="BV96" s="303"/>
      <c r="BW96" s="303"/>
      <c r="BX96" s="303"/>
      <c r="BY96" s="303"/>
      <c r="BZ96" s="303"/>
      <c r="CA96" s="303"/>
      <c r="CB96" s="303"/>
      <c r="CC96" s="303"/>
      <c r="CD96" s="303"/>
      <c r="CE96" s="303"/>
      <c r="CF96" s="303"/>
      <c r="CG96" s="303"/>
      <c r="CH96" s="303"/>
      <c r="CI96" s="303"/>
      <c r="CJ96" s="303"/>
      <c r="CK96" s="303"/>
      <c r="CL96" s="303"/>
      <c r="CM96" s="303"/>
      <c r="CN96" s="303"/>
      <c r="CO96" s="303"/>
      <c r="CP96" s="303"/>
      <c r="CQ96" s="303"/>
      <c r="CR96" s="303"/>
      <c r="CS96" s="303"/>
      <c r="CT96" s="303"/>
      <c r="CU96" s="303"/>
      <c r="CV96" s="303"/>
      <c r="CW96" s="303"/>
      <c r="CX96" s="303"/>
      <c r="CY96" s="303"/>
      <c r="CZ96" s="303"/>
    </row>
    <row r="97" spans="1:104" ht="11.25" customHeight="1" x14ac:dyDescent="0.2">
      <c r="A97" s="303"/>
      <c r="B97" s="303"/>
      <c r="C97" s="303"/>
      <c r="D97" s="303"/>
      <c r="E97" s="303"/>
      <c r="F97" s="303"/>
      <c r="G97" s="303"/>
      <c r="H97" s="303"/>
      <c r="I97" s="303"/>
      <c r="J97" s="303"/>
      <c r="K97" s="303"/>
      <c r="L97" s="303"/>
      <c r="M97" s="303"/>
      <c r="N97" s="303"/>
      <c r="O97" s="303"/>
      <c r="P97" s="303"/>
      <c r="Q97" s="303"/>
      <c r="R97" s="309"/>
      <c r="S97" s="310"/>
      <c r="T97" s="310"/>
      <c r="U97" s="303"/>
      <c r="V97" s="303"/>
      <c r="W97" s="303"/>
      <c r="X97" s="303"/>
      <c r="Y97" s="303"/>
      <c r="Z97" s="303"/>
      <c r="AA97" s="303"/>
      <c r="AB97" s="303"/>
      <c r="AC97" s="303"/>
      <c r="AD97" s="303"/>
      <c r="AE97" s="303"/>
      <c r="AF97" s="303"/>
      <c r="AG97" s="303"/>
      <c r="AH97" s="303"/>
      <c r="AI97" s="303"/>
      <c r="AJ97" s="303"/>
      <c r="AK97" s="303"/>
      <c r="AL97" s="303"/>
      <c r="AM97" s="303"/>
      <c r="AN97" s="303"/>
      <c r="AO97" s="303"/>
      <c r="AP97" s="303"/>
      <c r="AQ97" s="303"/>
      <c r="AR97" s="303"/>
      <c r="AS97" s="303"/>
      <c r="AT97" s="303"/>
      <c r="AU97" s="303"/>
      <c r="AV97" s="303"/>
      <c r="AW97" s="303"/>
      <c r="AX97" s="303"/>
      <c r="AY97" s="303"/>
      <c r="AZ97" s="303"/>
      <c r="BA97" s="303"/>
      <c r="BB97" s="303"/>
      <c r="BC97" s="303"/>
      <c r="BD97" s="303"/>
      <c r="BE97" s="303"/>
      <c r="BF97" s="303"/>
      <c r="BG97" s="303"/>
      <c r="BH97" s="303"/>
      <c r="BI97" s="303"/>
      <c r="BJ97" s="303"/>
      <c r="BK97" s="303"/>
      <c r="BL97" s="303"/>
      <c r="BM97" s="303"/>
      <c r="BN97" s="303"/>
      <c r="BO97" s="303"/>
      <c r="BP97" s="303"/>
      <c r="BQ97" s="303"/>
      <c r="BR97" s="303"/>
      <c r="BS97" s="303"/>
      <c r="BT97" s="303"/>
      <c r="BU97" s="303"/>
      <c r="BV97" s="303"/>
      <c r="BW97" s="303"/>
      <c r="BX97" s="303"/>
      <c r="BY97" s="303"/>
      <c r="BZ97" s="303"/>
      <c r="CA97" s="303"/>
      <c r="CB97" s="303"/>
      <c r="CC97" s="303"/>
      <c r="CD97" s="303"/>
      <c r="CE97" s="303"/>
      <c r="CF97" s="303"/>
      <c r="CG97" s="303"/>
      <c r="CH97" s="303"/>
      <c r="CI97" s="303"/>
      <c r="CJ97" s="303"/>
      <c r="CK97" s="303"/>
      <c r="CL97" s="303"/>
      <c r="CM97" s="303"/>
      <c r="CN97" s="303"/>
      <c r="CO97" s="303"/>
      <c r="CP97" s="303"/>
      <c r="CQ97" s="303"/>
      <c r="CR97" s="303"/>
      <c r="CS97" s="303"/>
      <c r="CT97" s="303"/>
      <c r="CU97" s="303"/>
      <c r="CV97" s="303"/>
      <c r="CW97" s="303"/>
      <c r="CX97" s="303"/>
      <c r="CY97" s="303"/>
      <c r="CZ97" s="303"/>
    </row>
    <row r="98" spans="1:104" ht="11.25" customHeight="1" x14ac:dyDescent="0.2">
      <c r="A98" s="303"/>
      <c r="B98" s="303"/>
      <c r="C98" s="303"/>
      <c r="D98" s="303"/>
      <c r="E98" s="303"/>
      <c r="F98" s="303"/>
      <c r="G98" s="303"/>
      <c r="H98" s="303"/>
      <c r="I98" s="303"/>
      <c r="J98" s="303"/>
      <c r="K98" s="303"/>
      <c r="L98" s="303"/>
      <c r="M98" s="303"/>
      <c r="N98" s="303"/>
      <c r="O98" s="303"/>
      <c r="P98" s="303"/>
      <c r="Q98" s="303"/>
      <c r="R98" s="309"/>
      <c r="S98" s="310"/>
      <c r="T98" s="310"/>
      <c r="U98" s="303"/>
      <c r="V98" s="303"/>
      <c r="W98" s="303"/>
      <c r="X98" s="303"/>
      <c r="Y98" s="303"/>
      <c r="Z98" s="303"/>
      <c r="AA98" s="303"/>
      <c r="AB98" s="303"/>
      <c r="AC98" s="303"/>
      <c r="AD98" s="303"/>
      <c r="AE98" s="303"/>
      <c r="AF98" s="303"/>
      <c r="AG98" s="303"/>
      <c r="AH98" s="303"/>
      <c r="AI98" s="303"/>
      <c r="AJ98" s="303"/>
      <c r="AK98" s="303"/>
      <c r="AL98" s="303"/>
      <c r="AM98" s="303"/>
      <c r="AN98" s="303"/>
      <c r="AO98" s="303"/>
      <c r="AP98" s="303"/>
      <c r="AQ98" s="303"/>
      <c r="AR98" s="303"/>
      <c r="AS98" s="303"/>
      <c r="AT98" s="303"/>
      <c r="AU98" s="303"/>
      <c r="AV98" s="303"/>
      <c r="AW98" s="303"/>
      <c r="AX98" s="303"/>
      <c r="AY98" s="303"/>
      <c r="AZ98" s="303"/>
      <c r="BA98" s="303"/>
      <c r="BB98" s="303"/>
      <c r="BC98" s="303"/>
      <c r="BD98" s="303"/>
      <c r="BE98" s="303"/>
      <c r="BF98" s="303"/>
      <c r="BG98" s="303"/>
      <c r="BH98" s="303"/>
      <c r="BI98" s="303"/>
      <c r="BJ98" s="303"/>
      <c r="BK98" s="303"/>
      <c r="BL98" s="303"/>
      <c r="BM98" s="303"/>
      <c r="BN98" s="303"/>
      <c r="BO98" s="303"/>
      <c r="BP98" s="303"/>
      <c r="BQ98" s="303"/>
      <c r="BR98" s="303"/>
      <c r="BS98" s="303"/>
      <c r="BT98" s="303"/>
      <c r="BU98" s="303"/>
      <c r="BV98" s="303"/>
      <c r="BW98" s="303"/>
      <c r="BX98" s="303"/>
      <c r="BY98" s="303"/>
      <c r="BZ98" s="303"/>
      <c r="CA98" s="303"/>
      <c r="CB98" s="303"/>
      <c r="CC98" s="303"/>
      <c r="CD98" s="303"/>
      <c r="CE98" s="303"/>
      <c r="CF98" s="303"/>
      <c r="CG98" s="303"/>
      <c r="CH98" s="303"/>
      <c r="CI98" s="303"/>
      <c r="CJ98" s="303"/>
      <c r="CK98" s="303"/>
      <c r="CL98" s="303"/>
      <c r="CM98" s="303"/>
      <c r="CN98" s="303"/>
      <c r="CO98" s="303"/>
      <c r="CP98" s="303"/>
      <c r="CQ98" s="303"/>
      <c r="CR98" s="303"/>
      <c r="CS98" s="303"/>
      <c r="CT98" s="303"/>
      <c r="CU98" s="303"/>
      <c r="CV98" s="303"/>
      <c r="CW98" s="303"/>
      <c r="CX98" s="303"/>
      <c r="CY98" s="303"/>
      <c r="CZ98" s="303"/>
    </row>
    <row r="99" spans="1:104" ht="11.25" customHeight="1" x14ac:dyDescent="0.2">
      <c r="A99" s="303"/>
      <c r="B99" s="303"/>
      <c r="C99" s="303"/>
      <c r="D99" s="303"/>
      <c r="E99" s="303"/>
      <c r="F99" s="303"/>
      <c r="G99" s="303"/>
      <c r="H99" s="303"/>
      <c r="I99" s="303"/>
      <c r="J99" s="303"/>
      <c r="K99" s="303"/>
      <c r="L99" s="303"/>
      <c r="M99" s="303"/>
      <c r="N99" s="303"/>
      <c r="O99" s="303"/>
      <c r="P99" s="303"/>
      <c r="Q99" s="303"/>
      <c r="R99" s="309"/>
      <c r="S99" s="310"/>
      <c r="T99" s="310"/>
      <c r="U99" s="303"/>
      <c r="V99" s="303"/>
      <c r="W99" s="303"/>
      <c r="X99" s="303"/>
      <c r="Y99" s="303"/>
      <c r="Z99" s="303"/>
      <c r="AA99" s="303"/>
      <c r="AB99" s="303"/>
      <c r="AC99" s="303"/>
      <c r="AD99" s="303"/>
      <c r="AE99" s="303"/>
      <c r="AF99" s="303"/>
      <c r="AG99" s="303"/>
      <c r="AH99" s="303"/>
      <c r="AI99" s="303"/>
      <c r="AJ99" s="303"/>
      <c r="AK99" s="303"/>
      <c r="AL99" s="303"/>
      <c r="AM99" s="303"/>
      <c r="AN99" s="303"/>
      <c r="AO99" s="303"/>
      <c r="AP99" s="303"/>
      <c r="AQ99" s="303"/>
      <c r="AR99" s="303"/>
      <c r="AS99" s="303"/>
      <c r="AT99" s="303"/>
      <c r="AU99" s="303"/>
      <c r="AV99" s="303"/>
      <c r="AW99" s="303"/>
      <c r="AX99" s="303"/>
      <c r="AY99" s="303"/>
      <c r="AZ99" s="303"/>
      <c r="BA99" s="303"/>
      <c r="BB99" s="303"/>
      <c r="BC99" s="303"/>
      <c r="BD99" s="303"/>
      <c r="BE99" s="303"/>
      <c r="BF99" s="303"/>
      <c r="BG99" s="303"/>
      <c r="BH99" s="303"/>
      <c r="BI99" s="303"/>
      <c r="BJ99" s="303"/>
      <c r="BK99" s="303"/>
      <c r="BL99" s="303"/>
      <c r="BM99" s="303"/>
      <c r="BN99" s="303"/>
      <c r="BO99" s="303"/>
      <c r="BP99" s="303"/>
      <c r="BQ99" s="303"/>
      <c r="BR99" s="303"/>
      <c r="BS99" s="303"/>
      <c r="BT99" s="303"/>
      <c r="BU99" s="303"/>
      <c r="BV99" s="303"/>
      <c r="BW99" s="303"/>
      <c r="BX99" s="303"/>
      <c r="BY99" s="303"/>
      <c r="BZ99" s="303"/>
      <c r="CA99" s="303"/>
      <c r="CB99" s="303"/>
      <c r="CC99" s="303"/>
      <c r="CD99" s="303"/>
      <c r="CE99" s="303"/>
      <c r="CF99" s="303"/>
      <c r="CG99" s="303"/>
      <c r="CH99" s="303"/>
      <c r="CI99" s="303"/>
      <c r="CJ99" s="303"/>
      <c r="CK99" s="303"/>
      <c r="CL99" s="303"/>
      <c r="CM99" s="303"/>
      <c r="CN99" s="303"/>
      <c r="CO99" s="303"/>
      <c r="CP99" s="303"/>
      <c r="CQ99" s="303"/>
      <c r="CR99" s="303"/>
      <c r="CS99" s="303"/>
      <c r="CT99" s="303"/>
      <c r="CU99" s="303"/>
      <c r="CV99" s="303"/>
      <c r="CW99" s="303"/>
      <c r="CX99" s="303"/>
      <c r="CY99" s="303"/>
      <c r="CZ99" s="303"/>
    </row>
    <row r="100" spans="1:104" ht="11.25" customHeight="1" x14ac:dyDescent="0.2">
      <c r="A100" s="303"/>
      <c r="B100" s="303"/>
      <c r="C100" s="303"/>
      <c r="D100" s="303"/>
      <c r="E100" s="303"/>
      <c r="F100" s="303"/>
      <c r="G100" s="303"/>
      <c r="H100" s="303"/>
      <c r="I100" s="303"/>
      <c r="J100" s="303"/>
      <c r="K100" s="303"/>
      <c r="L100" s="303"/>
      <c r="M100" s="303"/>
      <c r="N100" s="303"/>
      <c r="O100" s="303"/>
      <c r="P100" s="303"/>
      <c r="Q100" s="303"/>
      <c r="R100" s="309"/>
      <c r="S100" s="310"/>
      <c r="T100" s="310"/>
      <c r="U100" s="303"/>
      <c r="V100" s="303"/>
      <c r="W100" s="303"/>
      <c r="X100" s="303"/>
      <c r="Y100" s="303"/>
      <c r="Z100" s="303"/>
      <c r="AA100" s="303"/>
      <c r="AB100" s="303"/>
      <c r="AC100" s="303"/>
      <c r="AD100" s="303"/>
      <c r="AE100" s="303"/>
      <c r="AF100" s="303"/>
      <c r="AG100" s="303"/>
      <c r="AH100" s="303"/>
      <c r="AI100" s="303"/>
      <c r="AJ100" s="303"/>
      <c r="AK100" s="303"/>
      <c r="AL100" s="303"/>
      <c r="AM100" s="303"/>
      <c r="AN100" s="303"/>
      <c r="AO100" s="303"/>
      <c r="AP100" s="303"/>
      <c r="AQ100" s="303"/>
      <c r="AR100" s="303"/>
      <c r="AS100" s="303"/>
      <c r="AT100" s="303"/>
      <c r="AU100" s="303"/>
      <c r="AV100" s="303"/>
      <c r="AW100" s="303"/>
      <c r="AX100" s="303"/>
      <c r="AY100" s="303"/>
      <c r="AZ100" s="303"/>
      <c r="BA100" s="303"/>
      <c r="BB100" s="303"/>
      <c r="BC100" s="303"/>
      <c r="BD100" s="303"/>
      <c r="BE100" s="303"/>
      <c r="BF100" s="303"/>
      <c r="BG100" s="303"/>
      <c r="BH100" s="303"/>
      <c r="BI100" s="303"/>
      <c r="BJ100" s="303"/>
      <c r="BK100" s="303"/>
      <c r="BL100" s="303"/>
      <c r="BM100" s="303"/>
      <c r="BN100" s="303"/>
      <c r="BO100" s="303"/>
      <c r="BP100" s="303"/>
      <c r="BQ100" s="303"/>
      <c r="BR100" s="303"/>
      <c r="BS100" s="303"/>
      <c r="BT100" s="303"/>
      <c r="BU100" s="303"/>
      <c r="BV100" s="303"/>
      <c r="BW100" s="303"/>
      <c r="BX100" s="303"/>
      <c r="BY100" s="303"/>
      <c r="BZ100" s="303"/>
      <c r="CA100" s="303"/>
      <c r="CB100" s="303"/>
      <c r="CC100" s="303"/>
      <c r="CD100" s="303"/>
      <c r="CE100" s="303"/>
      <c r="CF100" s="303"/>
      <c r="CG100" s="303"/>
      <c r="CH100" s="303"/>
      <c r="CI100" s="303"/>
      <c r="CJ100" s="303"/>
      <c r="CK100" s="303"/>
      <c r="CL100" s="303"/>
      <c r="CM100" s="303"/>
      <c r="CN100" s="303"/>
      <c r="CO100" s="303"/>
      <c r="CP100" s="303"/>
      <c r="CQ100" s="303"/>
      <c r="CR100" s="303"/>
      <c r="CS100" s="303"/>
      <c r="CT100" s="303"/>
      <c r="CU100" s="303"/>
      <c r="CV100" s="303"/>
      <c r="CW100" s="303"/>
      <c r="CX100" s="303"/>
      <c r="CY100" s="303"/>
      <c r="CZ100" s="303"/>
    </row>
    <row r="101" spans="1:104" ht="11.25" customHeight="1" x14ac:dyDescent="0.2">
      <c r="A101" s="303"/>
      <c r="B101" s="303"/>
      <c r="C101" s="303"/>
      <c r="D101" s="303"/>
      <c r="E101" s="303"/>
      <c r="F101" s="303"/>
      <c r="G101" s="303"/>
      <c r="H101" s="303"/>
      <c r="I101" s="303"/>
      <c r="J101" s="303"/>
      <c r="K101" s="303"/>
      <c r="L101" s="303"/>
      <c r="M101" s="303"/>
      <c r="N101" s="303"/>
      <c r="O101" s="303"/>
      <c r="P101" s="303"/>
      <c r="Q101" s="303"/>
      <c r="R101" s="309"/>
      <c r="S101" s="310"/>
      <c r="T101" s="310"/>
      <c r="U101" s="303"/>
      <c r="V101" s="303"/>
      <c r="W101" s="303"/>
      <c r="X101" s="303"/>
      <c r="Y101" s="303"/>
      <c r="Z101" s="303"/>
      <c r="AA101" s="303"/>
      <c r="AB101" s="303"/>
      <c r="AC101" s="303"/>
      <c r="AD101" s="303"/>
      <c r="AE101" s="303"/>
      <c r="AF101" s="303"/>
      <c r="AG101" s="303"/>
      <c r="AH101" s="303"/>
      <c r="AI101" s="303"/>
      <c r="AJ101" s="303"/>
      <c r="AK101" s="303"/>
      <c r="AL101" s="303"/>
      <c r="AM101" s="303"/>
      <c r="AN101" s="303"/>
      <c r="AO101" s="303"/>
      <c r="AP101" s="303"/>
      <c r="AQ101" s="303"/>
      <c r="AR101" s="303"/>
      <c r="AS101" s="303"/>
      <c r="AT101" s="303"/>
      <c r="AU101" s="303"/>
      <c r="AV101" s="303"/>
      <c r="AW101" s="303"/>
      <c r="AX101" s="303"/>
      <c r="AY101" s="303"/>
      <c r="AZ101" s="303"/>
      <c r="BA101" s="303"/>
      <c r="BB101" s="303"/>
      <c r="BC101" s="303"/>
      <c r="BD101" s="303"/>
      <c r="BE101" s="303"/>
      <c r="BF101" s="303"/>
      <c r="BG101" s="303"/>
      <c r="BH101" s="303"/>
      <c r="BI101" s="303"/>
      <c r="BJ101" s="303"/>
      <c r="BK101" s="303"/>
      <c r="BL101" s="303"/>
      <c r="BM101" s="303"/>
      <c r="BN101" s="303"/>
      <c r="BO101" s="303"/>
      <c r="BP101" s="303"/>
      <c r="BQ101" s="303"/>
      <c r="BR101" s="303"/>
      <c r="BS101" s="303"/>
      <c r="BT101" s="303"/>
      <c r="BU101" s="303"/>
      <c r="BV101" s="303"/>
      <c r="BW101" s="303"/>
      <c r="BX101" s="303"/>
      <c r="BY101" s="303"/>
      <c r="BZ101" s="303"/>
      <c r="CA101" s="303"/>
      <c r="CB101" s="303"/>
      <c r="CC101" s="303"/>
      <c r="CD101" s="303"/>
      <c r="CE101" s="303"/>
      <c r="CF101" s="303"/>
      <c r="CG101" s="303"/>
      <c r="CH101" s="303"/>
      <c r="CI101" s="303"/>
      <c r="CJ101" s="303"/>
      <c r="CK101" s="303"/>
      <c r="CL101" s="303"/>
      <c r="CM101" s="303"/>
      <c r="CN101" s="303"/>
      <c r="CO101" s="303"/>
      <c r="CP101" s="303"/>
      <c r="CQ101" s="303"/>
      <c r="CR101" s="303"/>
      <c r="CS101" s="303"/>
      <c r="CT101" s="303"/>
      <c r="CU101" s="303"/>
      <c r="CV101" s="303"/>
      <c r="CW101" s="303"/>
      <c r="CX101" s="303"/>
      <c r="CY101" s="303"/>
      <c r="CZ101" s="303"/>
    </row>
    <row r="102" spans="1:104" ht="11.25" customHeight="1" x14ac:dyDescent="0.2">
      <c r="A102" s="303"/>
      <c r="B102" s="303"/>
      <c r="C102" s="303"/>
      <c r="D102" s="303"/>
      <c r="E102" s="303"/>
      <c r="F102" s="303"/>
      <c r="G102" s="303"/>
      <c r="H102" s="303"/>
      <c r="I102" s="303"/>
      <c r="J102" s="303"/>
      <c r="K102" s="303"/>
      <c r="L102" s="303"/>
      <c r="M102" s="303"/>
      <c r="N102" s="303"/>
      <c r="O102" s="303"/>
      <c r="P102" s="303"/>
      <c r="Q102" s="303"/>
      <c r="R102" s="309"/>
      <c r="S102" s="310"/>
      <c r="T102" s="310"/>
      <c r="U102" s="303"/>
      <c r="V102" s="303"/>
      <c r="W102" s="303"/>
      <c r="X102" s="303"/>
      <c r="Y102" s="303"/>
      <c r="Z102" s="303"/>
      <c r="AA102" s="303"/>
      <c r="AB102" s="303"/>
      <c r="AC102" s="303"/>
      <c r="AD102" s="303"/>
      <c r="AE102" s="303"/>
      <c r="AF102" s="303"/>
      <c r="AG102" s="303"/>
      <c r="AH102" s="303"/>
      <c r="AI102" s="303"/>
      <c r="AJ102" s="303"/>
      <c r="AK102" s="303"/>
      <c r="AL102" s="303"/>
      <c r="AM102" s="303"/>
      <c r="AN102" s="303"/>
      <c r="AO102" s="303"/>
      <c r="AP102" s="303"/>
      <c r="AQ102" s="303"/>
      <c r="AR102" s="303"/>
      <c r="AS102" s="303"/>
      <c r="AT102" s="303"/>
      <c r="AU102" s="303"/>
      <c r="AV102" s="303"/>
      <c r="AW102" s="303"/>
      <c r="AX102" s="303"/>
      <c r="AY102" s="303"/>
      <c r="AZ102" s="303"/>
      <c r="BA102" s="303"/>
      <c r="BB102" s="303"/>
      <c r="BC102" s="303"/>
      <c r="BD102" s="303"/>
      <c r="BE102" s="303"/>
      <c r="BF102" s="303"/>
      <c r="BG102" s="303"/>
      <c r="BH102" s="303"/>
      <c r="BI102" s="303"/>
      <c r="BJ102" s="303"/>
      <c r="BK102" s="303"/>
      <c r="BL102" s="303"/>
      <c r="BM102" s="303"/>
      <c r="BN102" s="303"/>
      <c r="BO102" s="303"/>
      <c r="BP102" s="303"/>
      <c r="BQ102" s="303"/>
      <c r="BR102" s="303"/>
      <c r="BS102" s="303"/>
      <c r="BT102" s="303"/>
      <c r="BU102" s="303"/>
      <c r="BV102" s="303"/>
      <c r="BW102" s="303"/>
      <c r="BX102" s="303"/>
      <c r="BY102" s="303"/>
      <c r="BZ102" s="303"/>
      <c r="CA102" s="303"/>
      <c r="CB102" s="303"/>
      <c r="CC102" s="303"/>
      <c r="CD102" s="303"/>
      <c r="CE102" s="303"/>
      <c r="CF102" s="303"/>
      <c r="CG102" s="303"/>
      <c r="CH102" s="303"/>
      <c r="CI102" s="303"/>
      <c r="CJ102" s="303"/>
      <c r="CK102" s="303"/>
      <c r="CL102" s="303"/>
      <c r="CM102" s="303"/>
      <c r="CN102" s="303"/>
      <c r="CO102" s="303"/>
      <c r="CP102" s="303"/>
      <c r="CQ102" s="303"/>
      <c r="CR102" s="303"/>
      <c r="CS102" s="303"/>
      <c r="CT102" s="303"/>
      <c r="CU102" s="303"/>
      <c r="CV102" s="303"/>
      <c r="CW102" s="303"/>
      <c r="CX102" s="303"/>
      <c r="CY102" s="303"/>
      <c r="CZ102" s="303"/>
    </row>
    <row r="103" spans="1:104" ht="11.25" customHeight="1" x14ac:dyDescent="0.2">
      <c r="A103" s="303"/>
      <c r="B103" s="303"/>
      <c r="C103" s="303"/>
      <c r="D103" s="303"/>
      <c r="E103" s="303"/>
      <c r="F103" s="303"/>
      <c r="G103" s="303"/>
      <c r="H103" s="303"/>
      <c r="I103" s="303"/>
      <c r="J103" s="303"/>
      <c r="K103" s="303"/>
      <c r="L103" s="303"/>
      <c r="M103" s="303"/>
      <c r="N103" s="303"/>
      <c r="O103" s="303"/>
      <c r="P103" s="303"/>
      <c r="Q103" s="303"/>
      <c r="R103" s="309"/>
      <c r="S103" s="310"/>
      <c r="T103" s="310"/>
      <c r="U103" s="303"/>
      <c r="V103" s="303"/>
      <c r="W103" s="303"/>
      <c r="X103" s="303"/>
      <c r="Y103" s="303"/>
      <c r="Z103" s="303"/>
      <c r="AA103" s="303"/>
      <c r="AB103" s="303"/>
      <c r="AC103" s="303"/>
      <c r="AD103" s="303"/>
      <c r="AE103" s="303"/>
      <c r="AF103" s="303"/>
      <c r="AG103" s="303"/>
      <c r="AH103" s="303"/>
      <c r="AI103" s="303"/>
      <c r="AJ103" s="303"/>
      <c r="AK103" s="303"/>
      <c r="AL103" s="303"/>
      <c r="AM103" s="303"/>
      <c r="AN103" s="303"/>
      <c r="AO103" s="303"/>
      <c r="AP103" s="303"/>
      <c r="AQ103" s="303"/>
      <c r="AR103" s="303"/>
      <c r="AS103" s="303"/>
      <c r="AT103" s="303"/>
      <c r="AU103" s="303"/>
      <c r="AV103" s="303"/>
      <c r="AW103" s="303"/>
      <c r="AX103" s="303"/>
      <c r="AY103" s="303"/>
      <c r="AZ103" s="303"/>
      <c r="BA103" s="303"/>
      <c r="BB103" s="303"/>
      <c r="BC103" s="303"/>
      <c r="BD103" s="303"/>
      <c r="BE103" s="303"/>
      <c r="BF103" s="303"/>
      <c r="BG103" s="303"/>
      <c r="BH103" s="303"/>
      <c r="BI103" s="303"/>
      <c r="BJ103" s="303"/>
      <c r="BK103" s="303"/>
      <c r="BL103" s="303"/>
      <c r="BM103" s="303"/>
      <c r="BN103" s="303"/>
      <c r="BO103" s="303"/>
      <c r="BP103" s="303"/>
      <c r="BQ103" s="303"/>
      <c r="BR103" s="303"/>
      <c r="BS103" s="303"/>
      <c r="BT103" s="303"/>
      <c r="BU103" s="303"/>
      <c r="BV103" s="303"/>
      <c r="BW103" s="303"/>
      <c r="BX103" s="303"/>
      <c r="BY103" s="303"/>
      <c r="BZ103" s="303"/>
      <c r="CA103" s="303"/>
      <c r="CB103" s="303"/>
      <c r="CC103" s="303"/>
      <c r="CD103" s="303"/>
      <c r="CE103" s="303"/>
      <c r="CF103" s="303"/>
      <c r="CG103" s="303"/>
      <c r="CH103" s="303"/>
      <c r="CI103" s="303"/>
      <c r="CJ103" s="303"/>
      <c r="CK103" s="303"/>
      <c r="CL103" s="303"/>
      <c r="CM103" s="303"/>
      <c r="CN103" s="303"/>
      <c r="CO103" s="303"/>
      <c r="CP103" s="303"/>
      <c r="CQ103" s="303"/>
      <c r="CR103" s="303"/>
      <c r="CS103" s="303"/>
      <c r="CT103" s="303"/>
      <c r="CU103" s="303"/>
      <c r="CV103" s="303"/>
      <c r="CW103" s="303"/>
      <c r="CX103" s="303"/>
      <c r="CY103" s="303"/>
      <c r="CZ103" s="303"/>
    </row>
    <row r="104" spans="1:104" ht="11.25" customHeight="1" x14ac:dyDescent="0.2">
      <c r="A104" s="303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303"/>
      <c r="N104" s="303"/>
      <c r="O104" s="303"/>
      <c r="P104" s="303"/>
      <c r="Q104" s="303"/>
      <c r="R104" s="309"/>
      <c r="S104" s="310"/>
      <c r="T104" s="310"/>
      <c r="U104" s="303"/>
      <c r="V104" s="303"/>
      <c r="W104" s="303"/>
      <c r="X104" s="303"/>
      <c r="Y104" s="303"/>
      <c r="Z104" s="303"/>
      <c r="AA104" s="303"/>
      <c r="AB104" s="303"/>
      <c r="AC104" s="303"/>
      <c r="AD104" s="303"/>
      <c r="AE104" s="303"/>
      <c r="AF104" s="303"/>
      <c r="AG104" s="303"/>
      <c r="AH104" s="303"/>
      <c r="AI104" s="303"/>
      <c r="AJ104" s="303"/>
      <c r="AK104" s="303"/>
      <c r="AL104" s="303"/>
      <c r="AM104" s="303"/>
      <c r="AN104" s="303"/>
      <c r="AO104" s="303"/>
      <c r="AP104" s="303"/>
      <c r="AQ104" s="303"/>
      <c r="AR104" s="303"/>
      <c r="AS104" s="303"/>
      <c r="AT104" s="303"/>
      <c r="AU104" s="303"/>
      <c r="AV104" s="303"/>
      <c r="AW104" s="303"/>
      <c r="AX104" s="303"/>
      <c r="AY104" s="303"/>
      <c r="AZ104" s="303"/>
      <c r="BA104" s="303"/>
      <c r="BB104" s="303"/>
      <c r="BC104" s="303"/>
      <c r="BD104" s="303"/>
      <c r="BE104" s="303"/>
      <c r="BF104" s="303"/>
      <c r="BG104" s="303"/>
      <c r="BH104" s="303"/>
      <c r="BI104" s="303"/>
      <c r="BJ104" s="303"/>
      <c r="BK104" s="303"/>
      <c r="BL104" s="303"/>
      <c r="BM104" s="303"/>
      <c r="BN104" s="303"/>
      <c r="BO104" s="303"/>
      <c r="BP104" s="303"/>
      <c r="BQ104" s="303"/>
      <c r="BR104" s="303"/>
      <c r="BS104" s="303"/>
      <c r="BT104" s="303"/>
      <c r="BU104" s="303"/>
      <c r="BV104" s="303"/>
      <c r="BW104" s="303"/>
      <c r="BX104" s="303"/>
      <c r="BY104" s="303"/>
      <c r="BZ104" s="303"/>
      <c r="CA104" s="303"/>
      <c r="CB104" s="303"/>
      <c r="CC104" s="303"/>
      <c r="CD104" s="303"/>
      <c r="CE104" s="303"/>
      <c r="CF104" s="303"/>
      <c r="CG104" s="303"/>
      <c r="CH104" s="303"/>
      <c r="CI104" s="303"/>
      <c r="CJ104" s="303"/>
      <c r="CK104" s="303"/>
      <c r="CL104" s="303"/>
      <c r="CM104" s="303"/>
      <c r="CN104" s="303"/>
      <c r="CO104" s="303"/>
      <c r="CP104" s="303"/>
      <c r="CQ104" s="303"/>
      <c r="CR104" s="303"/>
      <c r="CS104" s="303"/>
      <c r="CT104" s="303"/>
      <c r="CU104" s="303"/>
      <c r="CV104" s="303"/>
      <c r="CW104" s="303"/>
      <c r="CX104" s="303"/>
      <c r="CY104" s="303"/>
      <c r="CZ104" s="303"/>
    </row>
    <row r="105" spans="1:104" ht="11.25" customHeight="1" x14ac:dyDescent="0.2">
      <c r="A105" s="303"/>
      <c r="B105" s="303"/>
      <c r="C105" s="303"/>
      <c r="D105" s="303"/>
      <c r="E105" s="303"/>
      <c r="F105" s="303"/>
      <c r="G105" s="303"/>
      <c r="H105" s="303"/>
      <c r="I105" s="303"/>
      <c r="J105" s="303"/>
      <c r="K105" s="303"/>
      <c r="L105" s="303"/>
      <c r="M105" s="303"/>
      <c r="N105" s="303"/>
      <c r="O105" s="303"/>
      <c r="P105" s="303"/>
      <c r="Q105" s="303"/>
      <c r="R105" s="309"/>
      <c r="S105" s="310"/>
      <c r="T105" s="310"/>
      <c r="U105" s="303"/>
      <c r="V105" s="303"/>
      <c r="W105" s="303"/>
      <c r="X105" s="303"/>
      <c r="Y105" s="303"/>
      <c r="Z105" s="303"/>
      <c r="AA105" s="303"/>
      <c r="AB105" s="303"/>
      <c r="AC105" s="303"/>
      <c r="AD105" s="303"/>
      <c r="AE105" s="303"/>
      <c r="AF105" s="303"/>
      <c r="AG105" s="303"/>
      <c r="AH105" s="303"/>
      <c r="AI105" s="303"/>
      <c r="AJ105" s="303"/>
      <c r="AK105" s="303"/>
      <c r="AL105" s="303"/>
      <c r="AM105" s="303"/>
      <c r="AN105" s="303"/>
      <c r="AO105" s="303"/>
      <c r="AP105" s="303"/>
      <c r="AQ105" s="303"/>
      <c r="AR105" s="303"/>
      <c r="AS105" s="303"/>
      <c r="AT105" s="303"/>
      <c r="AU105" s="303"/>
      <c r="AV105" s="303"/>
      <c r="AW105" s="303"/>
      <c r="AX105" s="303"/>
      <c r="AY105" s="303"/>
      <c r="AZ105" s="303"/>
      <c r="BA105" s="303"/>
      <c r="BB105" s="303"/>
      <c r="BC105" s="303"/>
      <c r="BD105" s="303"/>
      <c r="BE105" s="303"/>
      <c r="BF105" s="303"/>
      <c r="BG105" s="303"/>
      <c r="BH105" s="303"/>
      <c r="BI105" s="303"/>
      <c r="BJ105" s="303"/>
      <c r="BK105" s="303"/>
      <c r="BL105" s="303"/>
      <c r="BM105" s="303"/>
      <c r="BN105" s="303"/>
      <c r="BO105" s="303"/>
      <c r="BP105" s="303"/>
      <c r="BQ105" s="303"/>
      <c r="BR105" s="303"/>
      <c r="BS105" s="303"/>
      <c r="BT105" s="303"/>
      <c r="BU105" s="303"/>
      <c r="BV105" s="303"/>
      <c r="BW105" s="303"/>
      <c r="BX105" s="303"/>
      <c r="BY105" s="303"/>
      <c r="BZ105" s="303"/>
      <c r="CA105" s="303"/>
      <c r="CB105" s="303"/>
      <c r="CC105" s="303"/>
      <c r="CD105" s="303"/>
      <c r="CE105" s="303"/>
      <c r="CF105" s="303"/>
      <c r="CG105" s="303"/>
      <c r="CH105" s="303"/>
      <c r="CI105" s="303"/>
      <c r="CJ105" s="303"/>
      <c r="CK105" s="303"/>
      <c r="CL105" s="303"/>
      <c r="CM105" s="303"/>
      <c r="CN105" s="303"/>
      <c r="CO105" s="303"/>
      <c r="CP105" s="303"/>
      <c r="CQ105" s="303"/>
      <c r="CR105" s="303"/>
      <c r="CS105" s="303"/>
      <c r="CT105" s="303"/>
      <c r="CU105" s="303"/>
      <c r="CV105" s="303"/>
      <c r="CW105" s="303"/>
      <c r="CX105" s="303"/>
      <c r="CY105" s="303"/>
      <c r="CZ105" s="303"/>
    </row>
    <row r="106" spans="1:104" ht="11.25" customHeight="1" x14ac:dyDescent="0.2">
      <c r="A106" s="303"/>
      <c r="B106" s="303"/>
      <c r="C106" s="303"/>
      <c r="D106" s="303"/>
      <c r="E106" s="303"/>
      <c r="F106" s="303"/>
      <c r="G106" s="303"/>
      <c r="H106" s="303"/>
      <c r="I106" s="303"/>
      <c r="J106" s="303"/>
      <c r="K106" s="303"/>
      <c r="L106" s="303"/>
      <c r="M106" s="303"/>
      <c r="N106" s="303"/>
      <c r="O106" s="303"/>
      <c r="P106" s="303"/>
      <c r="Q106" s="303"/>
      <c r="R106" s="309"/>
      <c r="S106" s="310"/>
      <c r="T106" s="310"/>
      <c r="U106" s="303"/>
      <c r="V106" s="303"/>
      <c r="W106" s="303"/>
      <c r="X106" s="303"/>
      <c r="Y106" s="303"/>
      <c r="Z106" s="303"/>
      <c r="AA106" s="303"/>
      <c r="AB106" s="303"/>
      <c r="AC106" s="303"/>
      <c r="AD106" s="303"/>
      <c r="AE106" s="303"/>
      <c r="AF106" s="303"/>
      <c r="AG106" s="303"/>
      <c r="AH106" s="303"/>
      <c r="AI106" s="303"/>
      <c r="AJ106" s="303"/>
      <c r="AK106" s="303"/>
      <c r="AL106" s="303"/>
      <c r="AM106" s="303"/>
      <c r="AN106" s="303"/>
      <c r="AO106" s="303"/>
      <c r="AP106" s="303"/>
      <c r="AQ106" s="303"/>
      <c r="AR106" s="303"/>
      <c r="AS106" s="303"/>
      <c r="AT106" s="303"/>
      <c r="AU106" s="303"/>
      <c r="AV106" s="303"/>
      <c r="AW106" s="303"/>
      <c r="AX106" s="303"/>
      <c r="AY106" s="303"/>
      <c r="AZ106" s="303"/>
      <c r="BA106" s="303"/>
      <c r="BB106" s="303"/>
      <c r="BC106" s="303"/>
      <c r="BD106" s="303"/>
      <c r="BE106" s="303"/>
      <c r="BF106" s="303"/>
      <c r="BG106" s="303"/>
      <c r="BH106" s="303"/>
      <c r="BI106" s="303"/>
      <c r="BJ106" s="303"/>
      <c r="BK106" s="303"/>
      <c r="BL106" s="303"/>
      <c r="BM106" s="303"/>
      <c r="BN106" s="303"/>
      <c r="BO106" s="303"/>
      <c r="BP106" s="303"/>
      <c r="BQ106" s="303"/>
      <c r="BR106" s="303"/>
      <c r="BS106" s="303"/>
      <c r="BT106" s="303"/>
      <c r="BU106" s="303"/>
      <c r="BV106" s="303"/>
      <c r="BW106" s="303"/>
      <c r="BX106" s="303"/>
      <c r="BY106" s="303"/>
      <c r="BZ106" s="303"/>
      <c r="CA106" s="303"/>
      <c r="CB106" s="303"/>
      <c r="CC106" s="303"/>
      <c r="CD106" s="303"/>
      <c r="CE106" s="303"/>
      <c r="CF106" s="303"/>
      <c r="CG106" s="303"/>
      <c r="CH106" s="303"/>
      <c r="CI106" s="303"/>
      <c r="CJ106" s="303"/>
      <c r="CK106" s="303"/>
      <c r="CL106" s="303"/>
      <c r="CM106" s="303"/>
      <c r="CN106" s="303"/>
      <c r="CO106" s="303"/>
      <c r="CP106" s="303"/>
      <c r="CQ106" s="303"/>
      <c r="CR106" s="303"/>
      <c r="CS106" s="303"/>
      <c r="CT106" s="303"/>
      <c r="CU106" s="303"/>
      <c r="CV106" s="303"/>
      <c r="CW106" s="303"/>
      <c r="CX106" s="303"/>
      <c r="CY106" s="303"/>
      <c r="CZ106" s="303"/>
    </row>
    <row r="107" spans="1:104" ht="11.25" customHeight="1" x14ac:dyDescent="0.2">
      <c r="A107" s="303"/>
      <c r="B107" s="303"/>
      <c r="C107" s="303"/>
      <c r="D107" s="303"/>
      <c r="E107" s="303"/>
      <c r="F107" s="303"/>
      <c r="G107" s="303"/>
      <c r="H107" s="303"/>
      <c r="I107" s="303"/>
      <c r="J107" s="303"/>
      <c r="K107" s="303"/>
      <c r="L107" s="303"/>
      <c r="M107" s="303"/>
      <c r="N107" s="303"/>
      <c r="O107" s="303"/>
      <c r="P107" s="303"/>
      <c r="Q107" s="303"/>
      <c r="R107" s="309"/>
      <c r="S107" s="310"/>
      <c r="T107" s="310"/>
      <c r="U107" s="303"/>
      <c r="V107" s="303"/>
      <c r="W107" s="303"/>
      <c r="X107" s="303"/>
      <c r="Y107" s="303"/>
      <c r="Z107" s="303"/>
      <c r="AA107" s="303"/>
      <c r="AB107" s="303"/>
      <c r="AC107" s="303"/>
      <c r="AD107" s="303"/>
      <c r="AE107" s="303"/>
      <c r="AF107" s="303"/>
      <c r="AG107" s="303"/>
      <c r="AH107" s="303"/>
      <c r="AI107" s="303"/>
      <c r="AJ107" s="303"/>
      <c r="AK107" s="303"/>
      <c r="AL107" s="303"/>
      <c r="AM107" s="303"/>
      <c r="AN107" s="303"/>
      <c r="AO107" s="303"/>
      <c r="AP107" s="303"/>
      <c r="AQ107" s="303"/>
      <c r="AR107" s="303"/>
      <c r="AS107" s="303"/>
      <c r="AT107" s="303"/>
      <c r="AU107" s="303"/>
      <c r="AV107" s="303"/>
      <c r="AW107" s="303"/>
      <c r="AX107" s="303"/>
      <c r="AY107" s="303"/>
      <c r="AZ107" s="303"/>
      <c r="BA107" s="303"/>
      <c r="BB107" s="303"/>
      <c r="BC107" s="303"/>
      <c r="BD107" s="303"/>
      <c r="BE107" s="303"/>
      <c r="BF107" s="303"/>
      <c r="BG107" s="303"/>
      <c r="BH107" s="303"/>
      <c r="BI107" s="303"/>
      <c r="BJ107" s="303"/>
      <c r="BK107" s="303"/>
      <c r="BL107" s="303"/>
      <c r="BM107" s="303"/>
      <c r="BN107" s="303"/>
      <c r="BO107" s="303"/>
      <c r="BP107" s="303"/>
      <c r="BQ107" s="303"/>
      <c r="BR107" s="303"/>
      <c r="BS107" s="303"/>
      <c r="BT107" s="303"/>
      <c r="BU107" s="303"/>
      <c r="BV107" s="303"/>
      <c r="BW107" s="303"/>
      <c r="BX107" s="303"/>
      <c r="BY107" s="303"/>
      <c r="BZ107" s="303"/>
      <c r="CA107" s="303"/>
      <c r="CB107" s="303"/>
      <c r="CC107" s="303"/>
      <c r="CD107" s="303"/>
      <c r="CE107" s="303"/>
      <c r="CF107" s="303"/>
      <c r="CG107" s="303"/>
      <c r="CH107" s="303"/>
      <c r="CI107" s="303"/>
      <c r="CJ107" s="303"/>
      <c r="CK107" s="303"/>
      <c r="CL107" s="303"/>
      <c r="CM107" s="303"/>
      <c r="CN107" s="303"/>
      <c r="CO107" s="303"/>
      <c r="CP107" s="303"/>
      <c r="CQ107" s="303"/>
      <c r="CR107" s="303"/>
      <c r="CS107" s="303"/>
      <c r="CT107" s="303"/>
      <c r="CU107" s="303"/>
      <c r="CV107" s="303"/>
      <c r="CW107" s="303"/>
      <c r="CX107" s="303"/>
      <c r="CY107" s="303"/>
      <c r="CZ107" s="303"/>
    </row>
    <row r="108" spans="1:104" ht="11.25" customHeight="1" x14ac:dyDescent="0.2">
      <c r="A108" s="303"/>
      <c r="B108" s="303"/>
      <c r="C108" s="303"/>
      <c r="D108" s="303"/>
      <c r="E108" s="303"/>
      <c r="F108" s="303"/>
      <c r="G108" s="303"/>
      <c r="H108" s="303"/>
      <c r="I108" s="303"/>
      <c r="J108" s="303"/>
      <c r="K108" s="303"/>
      <c r="L108" s="303"/>
      <c r="M108" s="303"/>
      <c r="N108" s="303"/>
      <c r="O108" s="303"/>
      <c r="P108" s="303"/>
      <c r="Q108" s="303"/>
      <c r="R108" s="309"/>
      <c r="S108" s="310"/>
      <c r="T108" s="310"/>
      <c r="U108" s="303"/>
      <c r="V108" s="303"/>
      <c r="W108" s="303"/>
      <c r="X108" s="303"/>
      <c r="Y108" s="303"/>
      <c r="Z108" s="303"/>
      <c r="AA108" s="303"/>
      <c r="AB108" s="303"/>
      <c r="AC108" s="303"/>
      <c r="AD108" s="303"/>
      <c r="AE108" s="303"/>
      <c r="AF108" s="303"/>
      <c r="AG108" s="303"/>
      <c r="AH108" s="303"/>
      <c r="AI108" s="303"/>
      <c r="AJ108" s="303"/>
      <c r="AK108" s="303"/>
      <c r="AL108" s="303"/>
      <c r="AM108" s="303"/>
      <c r="AN108" s="303"/>
      <c r="AO108" s="303"/>
      <c r="AP108" s="303"/>
      <c r="AQ108" s="303"/>
      <c r="AR108" s="303"/>
      <c r="AS108" s="303"/>
      <c r="AT108" s="303"/>
      <c r="AU108" s="303"/>
      <c r="AV108" s="303"/>
      <c r="AW108" s="303"/>
      <c r="AX108" s="303"/>
      <c r="AY108" s="303"/>
      <c r="AZ108" s="303"/>
      <c r="BA108" s="303"/>
      <c r="BB108" s="303"/>
      <c r="BC108" s="303"/>
      <c r="BD108" s="303"/>
      <c r="BE108" s="303"/>
      <c r="BF108" s="303"/>
      <c r="BG108" s="303"/>
      <c r="BH108" s="303"/>
      <c r="BI108" s="303"/>
      <c r="BJ108" s="303"/>
      <c r="BK108" s="303"/>
      <c r="BL108" s="303"/>
      <c r="BM108" s="303"/>
      <c r="BN108" s="303"/>
      <c r="BO108" s="303"/>
      <c r="BP108" s="303"/>
      <c r="BQ108" s="303"/>
      <c r="BR108" s="303"/>
      <c r="BS108" s="303"/>
      <c r="BT108" s="303"/>
      <c r="BU108" s="303"/>
      <c r="BV108" s="303"/>
      <c r="BW108" s="303"/>
      <c r="BX108" s="303"/>
      <c r="BY108" s="303"/>
      <c r="BZ108" s="303"/>
      <c r="CA108" s="303"/>
      <c r="CB108" s="303"/>
      <c r="CC108" s="303"/>
      <c r="CD108" s="303"/>
      <c r="CE108" s="303"/>
      <c r="CF108" s="303"/>
      <c r="CG108" s="303"/>
      <c r="CH108" s="303"/>
      <c r="CI108" s="303"/>
      <c r="CJ108" s="303"/>
      <c r="CK108" s="303"/>
      <c r="CL108" s="303"/>
      <c r="CM108" s="303"/>
      <c r="CN108" s="303"/>
      <c r="CO108" s="303"/>
      <c r="CP108" s="303"/>
      <c r="CQ108" s="303"/>
      <c r="CR108" s="303"/>
      <c r="CS108" s="303"/>
      <c r="CT108" s="303"/>
      <c r="CU108" s="303"/>
      <c r="CV108" s="303"/>
      <c r="CW108" s="303"/>
      <c r="CX108" s="303"/>
      <c r="CY108" s="303"/>
      <c r="CZ108" s="303"/>
    </row>
    <row r="109" spans="1:104" ht="11.25" customHeight="1" x14ac:dyDescent="0.2">
      <c r="A109" s="303"/>
      <c r="B109" s="303"/>
      <c r="C109" s="303"/>
      <c r="D109" s="303"/>
      <c r="E109" s="303"/>
      <c r="F109" s="303"/>
      <c r="G109" s="303"/>
      <c r="H109" s="303"/>
      <c r="I109" s="303"/>
      <c r="J109" s="303"/>
      <c r="K109" s="303"/>
      <c r="L109" s="303"/>
      <c r="M109" s="303"/>
      <c r="N109" s="303"/>
      <c r="O109" s="303"/>
      <c r="P109" s="303"/>
      <c r="Q109" s="303"/>
      <c r="R109" s="309"/>
      <c r="S109" s="310"/>
      <c r="T109" s="310"/>
      <c r="U109" s="303"/>
      <c r="V109" s="303"/>
      <c r="W109" s="303"/>
      <c r="X109" s="303"/>
      <c r="Y109" s="303"/>
      <c r="Z109" s="303"/>
      <c r="AA109" s="303"/>
      <c r="AB109" s="303"/>
      <c r="AC109" s="303"/>
      <c r="AD109" s="303"/>
      <c r="AE109" s="303"/>
      <c r="AF109" s="303"/>
      <c r="AG109" s="303"/>
      <c r="AH109" s="303"/>
      <c r="AI109" s="303"/>
      <c r="AJ109" s="303"/>
      <c r="AK109" s="303"/>
      <c r="AL109" s="303"/>
      <c r="AM109" s="303"/>
      <c r="AN109" s="303"/>
      <c r="AO109" s="303"/>
      <c r="AP109" s="303"/>
      <c r="AQ109" s="303"/>
      <c r="AR109" s="303"/>
      <c r="AS109" s="303"/>
      <c r="AT109" s="303"/>
      <c r="AU109" s="303"/>
      <c r="AV109" s="303"/>
      <c r="AW109" s="303"/>
      <c r="AX109" s="303"/>
      <c r="AY109" s="303"/>
      <c r="AZ109" s="303"/>
      <c r="BA109" s="303"/>
      <c r="BB109" s="303"/>
      <c r="BC109" s="303"/>
      <c r="BD109" s="303"/>
      <c r="BE109" s="303"/>
      <c r="BF109" s="303"/>
      <c r="BG109" s="303"/>
      <c r="BH109" s="303"/>
      <c r="BI109" s="303"/>
      <c r="BJ109" s="303"/>
      <c r="BK109" s="303"/>
      <c r="BL109" s="303"/>
      <c r="BM109" s="303"/>
      <c r="BN109" s="303"/>
      <c r="BO109" s="303"/>
      <c r="BP109" s="303"/>
      <c r="BQ109" s="303"/>
      <c r="BR109" s="303"/>
      <c r="BS109" s="303"/>
      <c r="BT109" s="303"/>
      <c r="BU109" s="303"/>
      <c r="BV109" s="303"/>
      <c r="BW109" s="303"/>
      <c r="BX109" s="303"/>
      <c r="BY109" s="303"/>
      <c r="BZ109" s="303"/>
      <c r="CA109" s="303"/>
      <c r="CB109" s="303"/>
      <c r="CC109" s="303"/>
      <c r="CD109" s="303"/>
      <c r="CE109" s="303"/>
      <c r="CF109" s="303"/>
      <c r="CG109" s="303"/>
      <c r="CH109" s="303"/>
      <c r="CI109" s="303"/>
      <c r="CJ109" s="303"/>
      <c r="CK109" s="303"/>
      <c r="CL109" s="303"/>
      <c r="CM109" s="303"/>
      <c r="CN109" s="303"/>
      <c r="CO109" s="303"/>
      <c r="CP109" s="303"/>
      <c r="CQ109" s="303"/>
      <c r="CR109" s="303"/>
      <c r="CS109" s="303"/>
      <c r="CT109" s="303"/>
      <c r="CU109" s="303"/>
      <c r="CV109" s="303"/>
      <c r="CW109" s="303"/>
      <c r="CX109" s="303"/>
      <c r="CY109" s="303"/>
      <c r="CZ109" s="303"/>
    </row>
    <row r="110" spans="1:104" ht="11.25" customHeight="1" x14ac:dyDescent="0.2">
      <c r="A110" s="303"/>
      <c r="B110" s="303"/>
      <c r="C110" s="303"/>
      <c r="D110" s="303"/>
      <c r="E110" s="303"/>
      <c r="F110" s="303"/>
      <c r="G110" s="303"/>
      <c r="H110" s="303"/>
      <c r="I110" s="303"/>
      <c r="J110" s="303"/>
      <c r="K110" s="303"/>
      <c r="L110" s="303"/>
      <c r="M110" s="303"/>
      <c r="N110" s="303"/>
      <c r="O110" s="303"/>
      <c r="P110" s="303"/>
      <c r="Q110" s="303"/>
      <c r="R110" s="309"/>
      <c r="S110" s="310"/>
      <c r="T110" s="310"/>
      <c r="U110" s="303"/>
      <c r="V110" s="303"/>
      <c r="W110" s="303"/>
      <c r="X110" s="303"/>
      <c r="Y110" s="303"/>
      <c r="Z110" s="303"/>
      <c r="AA110" s="303"/>
      <c r="AB110" s="303"/>
      <c r="AC110" s="303"/>
      <c r="AD110" s="303"/>
      <c r="AE110" s="303"/>
      <c r="AF110" s="303"/>
      <c r="AG110" s="303"/>
      <c r="AH110" s="303"/>
      <c r="AI110" s="303"/>
      <c r="AJ110" s="303"/>
      <c r="AK110" s="303"/>
      <c r="AL110" s="303"/>
      <c r="AM110" s="303"/>
      <c r="AN110" s="303"/>
      <c r="AO110" s="303"/>
      <c r="AP110" s="303"/>
      <c r="AQ110" s="303"/>
      <c r="AR110" s="303"/>
      <c r="AS110" s="303"/>
      <c r="AT110" s="303"/>
      <c r="AU110" s="303"/>
      <c r="AV110" s="303"/>
      <c r="AW110" s="303"/>
      <c r="AX110" s="303"/>
      <c r="AY110" s="303"/>
      <c r="AZ110" s="303"/>
      <c r="BA110" s="303"/>
      <c r="BB110" s="303"/>
      <c r="BC110" s="303"/>
      <c r="BD110" s="303"/>
      <c r="BE110" s="303"/>
      <c r="BF110" s="303"/>
      <c r="BG110" s="303"/>
      <c r="BH110" s="303"/>
      <c r="BI110" s="303"/>
      <c r="BJ110" s="303"/>
      <c r="BK110" s="303"/>
      <c r="BL110" s="303"/>
      <c r="BM110" s="303"/>
      <c r="BN110" s="303"/>
      <c r="BO110" s="303"/>
      <c r="BP110" s="303"/>
      <c r="BQ110" s="303"/>
      <c r="BR110" s="303"/>
      <c r="BS110" s="303"/>
      <c r="BT110" s="303"/>
      <c r="BU110" s="303"/>
      <c r="BV110" s="303"/>
      <c r="BW110" s="303"/>
      <c r="BX110" s="303"/>
      <c r="BY110" s="303"/>
      <c r="BZ110" s="303"/>
      <c r="CA110" s="303"/>
      <c r="CB110" s="303"/>
      <c r="CC110" s="303"/>
      <c r="CD110" s="303"/>
      <c r="CE110" s="303"/>
      <c r="CF110" s="303"/>
      <c r="CG110" s="303"/>
      <c r="CH110" s="303"/>
      <c r="CI110" s="303"/>
      <c r="CJ110" s="303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303"/>
      <c r="CY110" s="303"/>
      <c r="CZ110" s="303"/>
    </row>
    <row r="111" spans="1:104" ht="11.25" customHeight="1" x14ac:dyDescent="0.2">
      <c r="A111" s="303"/>
      <c r="B111" s="303"/>
      <c r="C111" s="303"/>
      <c r="D111" s="303"/>
      <c r="E111" s="303"/>
      <c r="F111" s="303"/>
      <c r="G111" s="303"/>
      <c r="H111" s="303"/>
      <c r="I111" s="303"/>
      <c r="J111" s="303"/>
      <c r="K111" s="303"/>
      <c r="L111" s="303"/>
      <c r="M111" s="303"/>
      <c r="N111" s="303"/>
      <c r="O111" s="303"/>
      <c r="P111" s="303"/>
      <c r="Q111" s="303"/>
      <c r="R111" s="309"/>
      <c r="S111" s="310"/>
      <c r="T111" s="310"/>
      <c r="U111" s="303"/>
      <c r="V111" s="303"/>
      <c r="W111" s="303"/>
      <c r="X111" s="303"/>
      <c r="Y111" s="303"/>
      <c r="Z111" s="303"/>
      <c r="AA111" s="303"/>
      <c r="AB111" s="303"/>
      <c r="AC111" s="303"/>
      <c r="AD111" s="303"/>
      <c r="AE111" s="303"/>
      <c r="AF111" s="303"/>
      <c r="AG111" s="303"/>
      <c r="AH111" s="303"/>
      <c r="AI111" s="303"/>
      <c r="AJ111" s="303"/>
      <c r="AK111" s="303"/>
      <c r="AL111" s="303"/>
      <c r="AM111" s="303"/>
      <c r="AN111" s="303"/>
      <c r="AO111" s="303"/>
      <c r="AP111" s="303"/>
      <c r="AQ111" s="303"/>
      <c r="AR111" s="303"/>
      <c r="AS111" s="303"/>
      <c r="AT111" s="303"/>
      <c r="AU111" s="303"/>
      <c r="AV111" s="303"/>
      <c r="AW111" s="303"/>
      <c r="AX111" s="303"/>
      <c r="AY111" s="303"/>
      <c r="AZ111" s="303"/>
      <c r="BA111" s="303"/>
      <c r="BB111" s="303"/>
      <c r="BC111" s="303"/>
      <c r="BD111" s="303"/>
      <c r="BE111" s="303"/>
      <c r="BF111" s="303"/>
      <c r="BG111" s="303"/>
      <c r="BH111" s="303"/>
      <c r="BI111" s="303"/>
      <c r="BJ111" s="303"/>
      <c r="BK111" s="303"/>
      <c r="BL111" s="303"/>
      <c r="BM111" s="303"/>
      <c r="BN111" s="303"/>
      <c r="BO111" s="303"/>
      <c r="BP111" s="303"/>
      <c r="BQ111" s="303"/>
      <c r="BR111" s="303"/>
      <c r="BS111" s="303"/>
      <c r="BT111" s="303"/>
      <c r="BU111" s="303"/>
      <c r="BV111" s="303"/>
      <c r="BW111" s="303"/>
      <c r="BX111" s="303"/>
      <c r="BY111" s="303"/>
      <c r="BZ111" s="303"/>
      <c r="CA111" s="303"/>
      <c r="CB111" s="303"/>
      <c r="CC111" s="303"/>
      <c r="CD111" s="303"/>
      <c r="CE111" s="303"/>
      <c r="CF111" s="303"/>
      <c r="CG111" s="303"/>
      <c r="CH111" s="303"/>
      <c r="CI111" s="303"/>
      <c r="CJ111" s="303"/>
      <c r="CK111" s="303"/>
      <c r="CL111" s="303"/>
      <c r="CM111" s="303"/>
      <c r="CN111" s="303"/>
      <c r="CO111" s="303"/>
      <c r="CP111" s="303"/>
      <c r="CQ111" s="303"/>
      <c r="CR111" s="303"/>
      <c r="CS111" s="303"/>
      <c r="CT111" s="303"/>
      <c r="CU111" s="303"/>
      <c r="CV111" s="303"/>
      <c r="CW111" s="303"/>
      <c r="CX111" s="303"/>
      <c r="CY111" s="303"/>
      <c r="CZ111" s="303"/>
    </row>
    <row r="112" spans="1:104" ht="11.25" customHeight="1" x14ac:dyDescent="0.2">
      <c r="A112" s="303"/>
      <c r="B112" s="303"/>
      <c r="C112" s="303"/>
      <c r="D112" s="303"/>
      <c r="E112" s="303"/>
      <c r="F112" s="303"/>
      <c r="G112" s="303"/>
      <c r="H112" s="303"/>
      <c r="I112" s="303"/>
      <c r="J112" s="303"/>
      <c r="K112" s="303"/>
      <c r="L112" s="303"/>
      <c r="M112" s="303"/>
      <c r="N112" s="303"/>
      <c r="O112" s="303"/>
      <c r="P112" s="303"/>
      <c r="Q112" s="303"/>
      <c r="R112" s="309"/>
      <c r="S112" s="310"/>
      <c r="T112" s="310"/>
      <c r="U112" s="303"/>
      <c r="V112" s="303"/>
      <c r="W112" s="303"/>
      <c r="X112" s="303"/>
      <c r="Y112" s="303"/>
      <c r="Z112" s="303"/>
      <c r="AA112" s="303"/>
      <c r="AB112" s="303"/>
      <c r="AC112" s="303"/>
      <c r="AD112" s="303"/>
      <c r="AE112" s="303"/>
      <c r="AF112" s="303"/>
      <c r="AG112" s="303"/>
      <c r="AH112" s="303"/>
      <c r="AI112" s="303"/>
      <c r="AJ112" s="303"/>
      <c r="AK112" s="303"/>
      <c r="AL112" s="303"/>
      <c r="AM112" s="303"/>
      <c r="AN112" s="303"/>
      <c r="AO112" s="303"/>
      <c r="AP112" s="303"/>
      <c r="AQ112" s="303"/>
      <c r="AR112" s="303"/>
      <c r="AS112" s="303"/>
      <c r="AT112" s="303"/>
      <c r="AU112" s="303"/>
      <c r="AV112" s="303"/>
      <c r="AW112" s="303"/>
      <c r="AX112" s="303"/>
      <c r="AY112" s="303"/>
      <c r="AZ112" s="303"/>
      <c r="BA112" s="303"/>
      <c r="BB112" s="303"/>
      <c r="BC112" s="303"/>
      <c r="BD112" s="303"/>
      <c r="BE112" s="303"/>
      <c r="BF112" s="303"/>
      <c r="BG112" s="303"/>
      <c r="BH112" s="303"/>
      <c r="BI112" s="303"/>
      <c r="BJ112" s="303"/>
      <c r="BK112" s="303"/>
      <c r="BL112" s="303"/>
      <c r="BM112" s="303"/>
      <c r="BN112" s="303"/>
      <c r="BO112" s="303"/>
      <c r="BP112" s="303"/>
      <c r="BQ112" s="303"/>
      <c r="BR112" s="303"/>
      <c r="BS112" s="303"/>
      <c r="BT112" s="303"/>
      <c r="BU112" s="303"/>
      <c r="BV112" s="303"/>
      <c r="BW112" s="303"/>
      <c r="BX112" s="303"/>
      <c r="BY112" s="303"/>
      <c r="BZ112" s="303"/>
      <c r="CA112" s="303"/>
      <c r="CB112" s="303"/>
      <c r="CC112" s="303"/>
      <c r="CD112" s="303"/>
      <c r="CE112" s="303"/>
      <c r="CF112" s="303"/>
      <c r="CG112" s="303"/>
      <c r="CH112" s="303"/>
      <c r="CI112" s="303"/>
      <c r="CJ112" s="303"/>
      <c r="CK112" s="303"/>
      <c r="CL112" s="303"/>
      <c r="CM112" s="303"/>
      <c r="CN112" s="303"/>
      <c r="CO112" s="303"/>
      <c r="CP112" s="303"/>
      <c r="CQ112" s="303"/>
      <c r="CR112" s="303"/>
      <c r="CS112" s="303"/>
      <c r="CT112" s="303"/>
      <c r="CU112" s="303"/>
      <c r="CV112" s="303"/>
      <c r="CW112" s="303"/>
      <c r="CX112" s="303"/>
      <c r="CY112" s="303"/>
      <c r="CZ112" s="303"/>
    </row>
    <row r="113" spans="1:104" ht="11.25" customHeight="1" x14ac:dyDescent="0.2">
      <c r="A113" s="303"/>
      <c r="B113" s="303"/>
      <c r="C113" s="303"/>
      <c r="D113" s="303"/>
      <c r="E113" s="303"/>
      <c r="F113" s="303"/>
      <c r="G113" s="303"/>
      <c r="H113" s="303"/>
      <c r="I113" s="303"/>
      <c r="J113" s="303"/>
      <c r="K113" s="303"/>
      <c r="L113" s="303"/>
      <c r="M113" s="303"/>
      <c r="N113" s="303"/>
      <c r="O113" s="303"/>
      <c r="P113" s="303"/>
      <c r="Q113" s="303"/>
      <c r="R113" s="309"/>
      <c r="S113" s="310"/>
      <c r="T113" s="310"/>
      <c r="U113" s="303"/>
      <c r="V113" s="303"/>
      <c r="W113" s="303"/>
      <c r="X113" s="303"/>
      <c r="Y113" s="303"/>
      <c r="Z113" s="303"/>
      <c r="AA113" s="303"/>
      <c r="AB113" s="303"/>
      <c r="AC113" s="303"/>
      <c r="AD113" s="303"/>
      <c r="AE113" s="303"/>
      <c r="AF113" s="303"/>
      <c r="AG113" s="303"/>
      <c r="AH113" s="303"/>
      <c r="AI113" s="303"/>
      <c r="AJ113" s="303"/>
      <c r="AK113" s="303"/>
      <c r="AL113" s="303"/>
      <c r="AM113" s="303"/>
      <c r="AN113" s="303"/>
      <c r="AO113" s="303"/>
      <c r="AP113" s="303"/>
      <c r="AQ113" s="303"/>
      <c r="AR113" s="303"/>
      <c r="AS113" s="303"/>
      <c r="AT113" s="303"/>
      <c r="AU113" s="303"/>
      <c r="AV113" s="303"/>
      <c r="AW113" s="303"/>
      <c r="AX113" s="303"/>
      <c r="AY113" s="303"/>
      <c r="AZ113" s="303"/>
      <c r="BA113" s="303"/>
      <c r="BB113" s="303"/>
      <c r="BC113" s="303"/>
      <c r="BD113" s="303"/>
      <c r="BE113" s="303"/>
      <c r="BF113" s="303"/>
      <c r="BG113" s="303"/>
      <c r="BH113" s="303"/>
      <c r="BI113" s="303"/>
      <c r="BJ113" s="303"/>
      <c r="BK113" s="303"/>
      <c r="BL113" s="303"/>
      <c r="BM113" s="303"/>
      <c r="BN113" s="303"/>
      <c r="BO113" s="303"/>
      <c r="BP113" s="303"/>
      <c r="BQ113" s="303"/>
      <c r="BR113" s="303"/>
      <c r="BS113" s="303"/>
      <c r="BT113" s="303"/>
      <c r="BU113" s="303"/>
      <c r="BV113" s="303"/>
      <c r="BW113" s="303"/>
      <c r="BX113" s="303"/>
      <c r="BY113" s="303"/>
      <c r="BZ113" s="303"/>
      <c r="CA113" s="303"/>
      <c r="CB113" s="303"/>
      <c r="CC113" s="303"/>
      <c r="CD113" s="303"/>
      <c r="CE113" s="303"/>
      <c r="CF113" s="303"/>
      <c r="CG113" s="303"/>
      <c r="CH113" s="303"/>
      <c r="CI113" s="303"/>
      <c r="CJ113" s="303"/>
      <c r="CK113" s="303"/>
      <c r="CL113" s="303"/>
      <c r="CM113" s="303"/>
      <c r="CN113" s="303"/>
      <c r="CO113" s="303"/>
      <c r="CP113" s="303"/>
      <c r="CQ113" s="303"/>
      <c r="CR113" s="303"/>
      <c r="CS113" s="303"/>
      <c r="CT113" s="303"/>
      <c r="CU113" s="303"/>
      <c r="CV113" s="303"/>
      <c r="CW113" s="303"/>
      <c r="CX113" s="303"/>
      <c r="CY113" s="303"/>
      <c r="CZ113" s="303"/>
    </row>
    <row r="114" spans="1:104" ht="11.25" customHeight="1" x14ac:dyDescent="0.2">
      <c r="A114" s="303"/>
      <c r="B114" s="303"/>
      <c r="C114" s="303"/>
      <c r="D114" s="303"/>
      <c r="E114" s="303"/>
      <c r="F114" s="303"/>
      <c r="G114" s="303"/>
      <c r="H114" s="303"/>
      <c r="I114" s="303"/>
      <c r="J114" s="303"/>
      <c r="K114" s="303"/>
      <c r="L114" s="303"/>
      <c r="M114" s="303"/>
      <c r="N114" s="303"/>
      <c r="O114" s="303"/>
      <c r="P114" s="303"/>
      <c r="Q114" s="303"/>
      <c r="R114" s="309"/>
      <c r="S114" s="310"/>
      <c r="T114" s="310"/>
      <c r="U114" s="303"/>
      <c r="V114" s="303"/>
      <c r="W114" s="303"/>
      <c r="X114" s="303"/>
      <c r="Y114" s="303"/>
      <c r="Z114" s="303"/>
      <c r="AA114" s="303"/>
      <c r="AB114" s="303"/>
      <c r="AC114" s="303"/>
      <c r="AD114" s="303"/>
      <c r="AE114" s="303"/>
      <c r="AF114" s="303"/>
      <c r="AG114" s="303"/>
      <c r="AH114" s="303"/>
      <c r="AI114" s="303"/>
      <c r="AJ114" s="303"/>
      <c r="AK114" s="303"/>
      <c r="AL114" s="303"/>
      <c r="AM114" s="303"/>
      <c r="AN114" s="303"/>
      <c r="AO114" s="303"/>
      <c r="AP114" s="303"/>
      <c r="AQ114" s="303"/>
      <c r="AR114" s="303"/>
      <c r="AS114" s="303"/>
      <c r="AT114" s="303"/>
      <c r="AU114" s="303"/>
      <c r="AV114" s="303"/>
      <c r="AW114" s="303"/>
      <c r="AX114" s="303"/>
      <c r="AY114" s="303"/>
      <c r="AZ114" s="303"/>
      <c r="BA114" s="303"/>
      <c r="BB114" s="303"/>
      <c r="BC114" s="303"/>
      <c r="BD114" s="303"/>
      <c r="BE114" s="303"/>
      <c r="BF114" s="303"/>
      <c r="BG114" s="303"/>
      <c r="BH114" s="303"/>
      <c r="BI114" s="303"/>
      <c r="BJ114" s="303"/>
      <c r="BK114" s="303"/>
      <c r="BL114" s="303"/>
      <c r="BM114" s="303"/>
      <c r="BN114" s="303"/>
      <c r="BO114" s="303"/>
      <c r="BP114" s="303"/>
      <c r="BQ114" s="303"/>
      <c r="BR114" s="303"/>
      <c r="BS114" s="303"/>
      <c r="BT114" s="303"/>
      <c r="BU114" s="303"/>
      <c r="BV114" s="303"/>
      <c r="BW114" s="303"/>
      <c r="BX114" s="303"/>
      <c r="BY114" s="303"/>
      <c r="BZ114" s="303"/>
      <c r="CA114" s="303"/>
      <c r="CB114" s="303"/>
      <c r="CC114" s="303"/>
      <c r="CD114" s="303"/>
      <c r="CE114" s="303"/>
      <c r="CF114" s="303"/>
      <c r="CG114" s="303"/>
      <c r="CH114" s="303"/>
      <c r="CI114" s="303"/>
      <c r="CJ114" s="303"/>
      <c r="CK114" s="303"/>
      <c r="CL114" s="303"/>
      <c r="CM114" s="303"/>
      <c r="CN114" s="303"/>
      <c r="CO114" s="303"/>
      <c r="CP114" s="303"/>
      <c r="CQ114" s="303"/>
      <c r="CR114" s="303"/>
      <c r="CS114" s="303"/>
      <c r="CT114" s="303"/>
      <c r="CU114" s="303"/>
      <c r="CV114" s="303"/>
      <c r="CW114" s="303"/>
      <c r="CX114" s="303"/>
      <c r="CY114" s="303"/>
      <c r="CZ114" s="303"/>
    </row>
    <row r="115" spans="1:104" ht="11.25" customHeight="1" x14ac:dyDescent="0.2">
      <c r="A115" s="303"/>
      <c r="B115" s="303"/>
      <c r="C115" s="303"/>
      <c r="D115" s="303"/>
      <c r="E115" s="303"/>
      <c r="F115" s="303"/>
      <c r="G115" s="303"/>
      <c r="H115" s="303"/>
      <c r="I115" s="303"/>
      <c r="J115" s="303"/>
      <c r="K115" s="303"/>
      <c r="L115" s="303"/>
      <c r="M115" s="303"/>
      <c r="N115" s="303"/>
      <c r="O115" s="303"/>
      <c r="P115" s="303"/>
      <c r="Q115" s="303"/>
      <c r="R115" s="309"/>
      <c r="S115" s="310"/>
      <c r="T115" s="310"/>
      <c r="U115" s="303"/>
      <c r="V115" s="303"/>
      <c r="W115" s="303"/>
      <c r="X115" s="303"/>
      <c r="Y115" s="303"/>
      <c r="Z115" s="303"/>
      <c r="AA115" s="303"/>
      <c r="AB115" s="303"/>
      <c r="AC115" s="303"/>
      <c r="AD115" s="303"/>
      <c r="AE115" s="303"/>
      <c r="AF115" s="303"/>
      <c r="AG115" s="303"/>
      <c r="AH115" s="303"/>
      <c r="AI115" s="303"/>
      <c r="AJ115" s="303"/>
      <c r="AK115" s="303"/>
      <c r="AL115" s="303"/>
      <c r="AM115" s="303"/>
      <c r="AN115" s="303"/>
      <c r="AO115" s="303"/>
      <c r="AP115" s="303"/>
      <c r="AQ115" s="303"/>
      <c r="AR115" s="303"/>
      <c r="AS115" s="303"/>
      <c r="AT115" s="303"/>
      <c r="AU115" s="303"/>
      <c r="AV115" s="303"/>
      <c r="AW115" s="303"/>
      <c r="AX115" s="303"/>
      <c r="AY115" s="303"/>
      <c r="AZ115" s="303"/>
      <c r="BA115" s="303"/>
      <c r="BB115" s="303"/>
      <c r="BC115" s="303"/>
      <c r="BD115" s="303"/>
      <c r="BE115" s="303"/>
      <c r="BF115" s="303"/>
      <c r="BG115" s="303"/>
      <c r="BH115" s="303"/>
      <c r="BI115" s="303"/>
      <c r="BJ115" s="303"/>
      <c r="BK115" s="303"/>
      <c r="BL115" s="303"/>
      <c r="BM115" s="303"/>
      <c r="BN115" s="303"/>
      <c r="BO115" s="303"/>
      <c r="BP115" s="303"/>
      <c r="BQ115" s="303"/>
      <c r="BR115" s="303"/>
      <c r="BS115" s="303"/>
      <c r="BT115" s="303"/>
      <c r="BU115" s="303"/>
      <c r="BV115" s="303"/>
      <c r="BW115" s="303"/>
      <c r="BX115" s="303"/>
      <c r="BY115" s="303"/>
      <c r="BZ115" s="303"/>
      <c r="CA115" s="303"/>
      <c r="CB115" s="303"/>
      <c r="CC115" s="303"/>
      <c r="CD115" s="303"/>
      <c r="CE115" s="303"/>
      <c r="CF115" s="303"/>
      <c r="CG115" s="303"/>
      <c r="CH115" s="303"/>
      <c r="CI115" s="303"/>
      <c r="CJ115" s="303"/>
      <c r="CK115" s="303"/>
      <c r="CL115" s="303"/>
      <c r="CM115" s="303"/>
      <c r="CN115" s="303"/>
      <c r="CO115" s="303"/>
      <c r="CP115" s="303"/>
      <c r="CQ115" s="303"/>
      <c r="CR115" s="303"/>
      <c r="CS115" s="303"/>
      <c r="CT115" s="303"/>
      <c r="CU115" s="303"/>
      <c r="CV115" s="303"/>
      <c r="CW115" s="303"/>
      <c r="CX115" s="303"/>
      <c r="CY115" s="303"/>
      <c r="CZ115" s="303"/>
    </row>
    <row r="116" spans="1:104" ht="11.25" customHeight="1" x14ac:dyDescent="0.2">
      <c r="A116" s="303"/>
      <c r="B116" s="303"/>
      <c r="C116" s="303"/>
      <c r="D116" s="303"/>
      <c r="E116" s="303"/>
      <c r="F116" s="303"/>
      <c r="G116" s="303"/>
      <c r="H116" s="303"/>
      <c r="I116" s="303"/>
      <c r="J116" s="303"/>
      <c r="K116" s="303"/>
      <c r="L116" s="303"/>
      <c r="M116" s="303"/>
      <c r="N116" s="303"/>
      <c r="O116" s="303"/>
      <c r="P116" s="303"/>
      <c r="Q116" s="303"/>
      <c r="R116" s="309"/>
      <c r="S116" s="310"/>
      <c r="T116" s="310"/>
      <c r="U116" s="303"/>
      <c r="V116" s="303"/>
      <c r="W116" s="303"/>
      <c r="X116" s="303"/>
      <c r="Y116" s="303"/>
      <c r="Z116" s="303"/>
      <c r="AA116" s="303"/>
      <c r="AB116" s="303"/>
      <c r="AC116" s="303"/>
      <c r="AD116" s="303"/>
      <c r="AE116" s="303"/>
      <c r="AF116" s="303"/>
      <c r="AG116" s="303"/>
      <c r="AH116" s="303"/>
      <c r="AI116" s="303"/>
      <c r="AJ116" s="303"/>
      <c r="AK116" s="303"/>
      <c r="AL116" s="303"/>
      <c r="AM116" s="303"/>
      <c r="AN116" s="303"/>
      <c r="AO116" s="303"/>
      <c r="AP116" s="303"/>
      <c r="AQ116" s="303"/>
      <c r="AR116" s="303"/>
      <c r="AS116" s="303"/>
      <c r="AT116" s="303"/>
      <c r="AU116" s="303"/>
      <c r="AV116" s="303"/>
      <c r="AW116" s="303"/>
      <c r="AX116" s="303"/>
      <c r="AY116" s="303"/>
      <c r="AZ116" s="303"/>
      <c r="BA116" s="303"/>
      <c r="BB116" s="303"/>
      <c r="BC116" s="303"/>
      <c r="BD116" s="303"/>
      <c r="BE116" s="303"/>
      <c r="BF116" s="303"/>
      <c r="BG116" s="303"/>
      <c r="BH116" s="303"/>
      <c r="BI116" s="303"/>
      <c r="BJ116" s="303"/>
      <c r="BK116" s="303"/>
      <c r="BL116" s="303"/>
      <c r="BM116" s="303"/>
      <c r="BN116" s="303"/>
      <c r="BO116" s="303"/>
      <c r="BP116" s="303"/>
      <c r="BQ116" s="303"/>
      <c r="BR116" s="303"/>
      <c r="BS116" s="303"/>
      <c r="BT116" s="303"/>
      <c r="BU116" s="303"/>
      <c r="BV116" s="303"/>
      <c r="BW116" s="303"/>
      <c r="BX116" s="303"/>
      <c r="BY116" s="303"/>
      <c r="BZ116" s="303"/>
      <c r="CA116" s="303"/>
      <c r="CB116" s="303"/>
      <c r="CC116" s="303"/>
      <c r="CD116" s="303"/>
      <c r="CE116" s="303"/>
      <c r="CF116" s="303"/>
      <c r="CG116" s="303"/>
      <c r="CH116" s="303"/>
      <c r="CI116" s="303"/>
      <c r="CJ116" s="303"/>
      <c r="CK116" s="303"/>
      <c r="CL116" s="303"/>
      <c r="CM116" s="303"/>
      <c r="CN116" s="303"/>
      <c r="CO116" s="303"/>
      <c r="CP116" s="303"/>
      <c r="CQ116" s="303"/>
      <c r="CR116" s="303"/>
      <c r="CS116" s="303"/>
      <c r="CT116" s="303"/>
      <c r="CU116" s="303"/>
      <c r="CV116" s="303"/>
      <c r="CW116" s="303"/>
      <c r="CX116" s="303"/>
      <c r="CY116" s="303"/>
      <c r="CZ116" s="303"/>
    </row>
    <row r="117" spans="1:104" ht="11.25" customHeight="1" x14ac:dyDescent="0.2">
      <c r="A117" s="303"/>
      <c r="B117" s="303"/>
      <c r="C117" s="303"/>
      <c r="D117" s="303"/>
      <c r="E117" s="303"/>
      <c r="F117" s="303"/>
      <c r="G117" s="303"/>
      <c r="H117" s="303"/>
      <c r="I117" s="303"/>
      <c r="J117" s="303"/>
      <c r="K117" s="303"/>
      <c r="L117" s="303"/>
      <c r="M117" s="303"/>
      <c r="N117" s="303"/>
      <c r="O117" s="303"/>
      <c r="P117" s="303"/>
      <c r="Q117" s="303"/>
      <c r="R117" s="309"/>
      <c r="S117" s="310"/>
      <c r="T117" s="310"/>
      <c r="U117" s="303"/>
      <c r="V117" s="303"/>
      <c r="W117" s="303"/>
      <c r="X117" s="303"/>
      <c r="Y117" s="303"/>
      <c r="Z117" s="303"/>
      <c r="AA117" s="303"/>
      <c r="AB117" s="303"/>
      <c r="AC117" s="303"/>
      <c r="AD117" s="303"/>
      <c r="AE117" s="303"/>
      <c r="AF117" s="303"/>
      <c r="AG117" s="303"/>
      <c r="AH117" s="303"/>
      <c r="AI117" s="303"/>
      <c r="AJ117" s="303"/>
      <c r="AK117" s="303"/>
      <c r="AL117" s="303"/>
      <c r="AM117" s="303"/>
      <c r="AN117" s="303"/>
      <c r="AO117" s="303"/>
      <c r="AP117" s="303"/>
      <c r="AQ117" s="303"/>
      <c r="AR117" s="303"/>
      <c r="AS117" s="303"/>
      <c r="AT117" s="303"/>
      <c r="AU117" s="303"/>
      <c r="AV117" s="303"/>
      <c r="AW117" s="303"/>
      <c r="AX117" s="303"/>
      <c r="AY117" s="303"/>
      <c r="AZ117" s="303"/>
      <c r="BA117" s="303"/>
      <c r="BB117" s="303"/>
      <c r="BC117" s="303"/>
      <c r="BD117" s="303"/>
      <c r="BE117" s="303"/>
      <c r="BF117" s="303"/>
      <c r="BG117" s="303"/>
      <c r="BH117" s="303"/>
      <c r="BI117" s="303"/>
      <c r="BJ117" s="303"/>
      <c r="BK117" s="303"/>
      <c r="BL117" s="303"/>
      <c r="BM117" s="303"/>
      <c r="BN117" s="303"/>
      <c r="BO117" s="303"/>
      <c r="BP117" s="303"/>
      <c r="BQ117" s="303"/>
      <c r="BR117" s="303"/>
      <c r="BS117" s="303"/>
      <c r="BT117" s="303"/>
      <c r="BU117" s="303"/>
      <c r="BV117" s="303"/>
      <c r="BW117" s="303"/>
      <c r="BX117" s="303"/>
      <c r="BY117" s="303"/>
      <c r="BZ117" s="303"/>
      <c r="CA117" s="303"/>
      <c r="CB117" s="303"/>
      <c r="CC117" s="303"/>
      <c r="CD117" s="303"/>
      <c r="CE117" s="303"/>
      <c r="CF117" s="303"/>
      <c r="CG117" s="303"/>
      <c r="CH117" s="303"/>
      <c r="CI117" s="303"/>
      <c r="CJ117" s="303"/>
      <c r="CK117" s="303"/>
      <c r="CL117" s="303"/>
      <c r="CM117" s="303"/>
      <c r="CN117" s="303"/>
      <c r="CO117" s="303"/>
      <c r="CP117" s="303"/>
      <c r="CQ117" s="303"/>
      <c r="CR117" s="303"/>
      <c r="CS117" s="303"/>
      <c r="CT117" s="303"/>
      <c r="CU117" s="303"/>
      <c r="CV117" s="303"/>
      <c r="CW117" s="303"/>
      <c r="CX117" s="303"/>
      <c r="CY117" s="303"/>
      <c r="CZ117" s="303"/>
    </row>
    <row r="118" spans="1:104" ht="11.25" customHeight="1" x14ac:dyDescent="0.2">
      <c r="A118" s="303"/>
      <c r="B118" s="303"/>
      <c r="C118" s="303"/>
      <c r="D118" s="303"/>
      <c r="E118" s="303"/>
      <c r="F118" s="303"/>
      <c r="G118" s="303"/>
      <c r="H118" s="303"/>
      <c r="I118" s="303"/>
      <c r="J118" s="303"/>
      <c r="K118" s="303"/>
      <c r="L118" s="303"/>
      <c r="M118" s="303"/>
      <c r="N118" s="303"/>
      <c r="O118" s="303"/>
      <c r="P118" s="303"/>
      <c r="Q118" s="303"/>
      <c r="R118" s="309"/>
      <c r="S118" s="310"/>
      <c r="T118" s="310"/>
      <c r="U118" s="303"/>
      <c r="V118" s="303"/>
      <c r="W118" s="303"/>
      <c r="X118" s="303"/>
      <c r="Y118" s="303"/>
      <c r="Z118" s="303"/>
      <c r="AA118" s="303"/>
      <c r="AB118" s="303"/>
      <c r="AC118" s="303"/>
      <c r="AD118" s="303"/>
      <c r="AE118" s="303"/>
      <c r="AF118" s="303"/>
      <c r="AG118" s="303"/>
      <c r="AH118" s="303"/>
      <c r="AI118" s="303"/>
      <c r="AJ118" s="303"/>
      <c r="AK118" s="303"/>
      <c r="AL118" s="303"/>
      <c r="AM118" s="303"/>
      <c r="AN118" s="303"/>
      <c r="AO118" s="303"/>
      <c r="AP118" s="303"/>
      <c r="AQ118" s="303"/>
      <c r="AR118" s="303"/>
      <c r="AS118" s="303"/>
      <c r="AT118" s="303"/>
      <c r="AU118" s="303"/>
      <c r="AV118" s="303"/>
      <c r="AW118" s="303"/>
      <c r="AX118" s="303"/>
      <c r="AY118" s="303"/>
      <c r="AZ118" s="303"/>
      <c r="BA118" s="303"/>
      <c r="BB118" s="303"/>
      <c r="BC118" s="303"/>
      <c r="BD118" s="303"/>
      <c r="BE118" s="303"/>
      <c r="BF118" s="303"/>
      <c r="BG118" s="303"/>
      <c r="BH118" s="303"/>
      <c r="BI118" s="303"/>
      <c r="BJ118" s="303"/>
      <c r="BK118" s="303"/>
      <c r="BL118" s="303"/>
      <c r="BM118" s="303"/>
      <c r="BN118" s="303"/>
      <c r="BO118" s="303"/>
      <c r="BP118" s="303"/>
      <c r="BQ118" s="303"/>
      <c r="BR118" s="303"/>
      <c r="BS118" s="303"/>
      <c r="BT118" s="303"/>
      <c r="BU118" s="303"/>
      <c r="BV118" s="303"/>
      <c r="BW118" s="303"/>
      <c r="BX118" s="303"/>
      <c r="BY118" s="303"/>
      <c r="BZ118" s="303"/>
      <c r="CA118" s="303"/>
      <c r="CB118" s="303"/>
      <c r="CC118" s="303"/>
      <c r="CD118" s="303"/>
      <c r="CE118" s="303"/>
      <c r="CF118" s="303"/>
      <c r="CG118" s="303"/>
      <c r="CH118" s="303"/>
      <c r="CI118" s="303"/>
      <c r="CJ118" s="303"/>
      <c r="CK118" s="303"/>
      <c r="CL118" s="303"/>
      <c r="CM118" s="303"/>
      <c r="CN118" s="303"/>
      <c r="CO118" s="303"/>
      <c r="CP118" s="303"/>
      <c r="CQ118" s="303"/>
      <c r="CR118" s="303"/>
      <c r="CS118" s="303"/>
      <c r="CT118" s="303"/>
      <c r="CU118" s="303"/>
      <c r="CV118" s="303"/>
      <c r="CW118" s="303"/>
      <c r="CX118" s="303"/>
      <c r="CY118" s="303"/>
      <c r="CZ118" s="303"/>
    </row>
    <row r="119" spans="1:104" ht="11.25" customHeight="1" x14ac:dyDescent="0.2">
      <c r="A119" s="303"/>
      <c r="B119" s="303"/>
      <c r="C119" s="303"/>
      <c r="D119" s="303"/>
      <c r="E119" s="303"/>
      <c r="F119" s="303"/>
      <c r="G119" s="303"/>
      <c r="H119" s="303"/>
      <c r="I119" s="303"/>
      <c r="J119" s="303"/>
      <c r="K119" s="303"/>
      <c r="L119" s="303"/>
      <c r="M119" s="303"/>
      <c r="N119" s="303"/>
      <c r="O119" s="303"/>
      <c r="P119" s="303"/>
      <c r="Q119" s="303"/>
      <c r="R119" s="309"/>
      <c r="S119" s="310"/>
      <c r="T119" s="310"/>
      <c r="U119" s="303"/>
      <c r="V119" s="303"/>
      <c r="W119" s="303"/>
      <c r="X119" s="303"/>
      <c r="Y119" s="303"/>
      <c r="Z119" s="303"/>
      <c r="AA119" s="303"/>
      <c r="AB119" s="303"/>
      <c r="AC119" s="303"/>
      <c r="AD119" s="303"/>
      <c r="AE119" s="303"/>
      <c r="AF119" s="303"/>
      <c r="AG119" s="303"/>
      <c r="AH119" s="303"/>
      <c r="AI119" s="303"/>
      <c r="AJ119" s="303"/>
      <c r="AK119" s="303"/>
      <c r="AL119" s="303"/>
      <c r="AM119" s="303"/>
      <c r="AN119" s="303"/>
      <c r="AO119" s="303"/>
      <c r="AP119" s="303"/>
      <c r="AQ119" s="303"/>
      <c r="AR119" s="303"/>
      <c r="AS119" s="303"/>
      <c r="AT119" s="303"/>
      <c r="AU119" s="303"/>
      <c r="AV119" s="303"/>
      <c r="AW119" s="303"/>
      <c r="AX119" s="303"/>
      <c r="AY119" s="303"/>
      <c r="AZ119" s="303"/>
      <c r="BA119" s="303"/>
      <c r="BB119" s="303"/>
      <c r="BC119" s="303"/>
      <c r="BD119" s="303"/>
      <c r="BE119" s="303"/>
      <c r="BF119" s="303"/>
      <c r="BG119" s="303"/>
      <c r="BH119" s="303"/>
      <c r="BI119" s="303"/>
      <c r="BJ119" s="303"/>
      <c r="BK119" s="303"/>
      <c r="BL119" s="303"/>
      <c r="BM119" s="303"/>
      <c r="BN119" s="303"/>
      <c r="BO119" s="303"/>
      <c r="BP119" s="303"/>
      <c r="BQ119" s="303"/>
      <c r="BR119" s="303"/>
      <c r="BS119" s="303"/>
      <c r="BT119" s="303"/>
      <c r="BU119" s="303"/>
      <c r="BV119" s="303"/>
      <c r="BW119" s="303"/>
      <c r="BX119" s="303"/>
      <c r="BY119" s="303"/>
      <c r="BZ119" s="303"/>
      <c r="CA119" s="303"/>
      <c r="CB119" s="303"/>
      <c r="CC119" s="303"/>
      <c r="CD119" s="303"/>
      <c r="CE119" s="303"/>
      <c r="CF119" s="303"/>
      <c r="CG119" s="303"/>
      <c r="CH119" s="303"/>
      <c r="CI119" s="303"/>
      <c r="CJ119" s="303"/>
      <c r="CK119" s="303"/>
      <c r="CL119" s="303"/>
      <c r="CM119" s="303"/>
      <c r="CN119" s="303"/>
      <c r="CO119" s="303"/>
      <c r="CP119" s="303"/>
      <c r="CQ119" s="303"/>
      <c r="CR119" s="303"/>
      <c r="CS119" s="303"/>
      <c r="CT119" s="303"/>
      <c r="CU119" s="303"/>
      <c r="CV119" s="303"/>
      <c r="CW119" s="303"/>
      <c r="CX119" s="303"/>
      <c r="CY119" s="303"/>
      <c r="CZ119" s="303"/>
    </row>
    <row r="120" spans="1:104" ht="11.25" customHeight="1" x14ac:dyDescent="0.2">
      <c r="A120" s="303"/>
      <c r="B120" s="303"/>
      <c r="C120" s="303"/>
      <c r="D120" s="303"/>
      <c r="E120" s="303"/>
      <c r="F120" s="303"/>
      <c r="G120" s="303"/>
      <c r="H120" s="303"/>
      <c r="I120" s="303"/>
      <c r="J120" s="303"/>
      <c r="K120" s="303"/>
      <c r="L120" s="303"/>
      <c r="M120" s="303"/>
      <c r="N120" s="303"/>
      <c r="O120" s="303"/>
      <c r="P120" s="303"/>
      <c r="Q120" s="303"/>
      <c r="R120" s="309"/>
      <c r="S120" s="310"/>
      <c r="T120" s="310"/>
      <c r="U120" s="303"/>
      <c r="V120" s="303"/>
      <c r="W120" s="303"/>
      <c r="X120" s="303"/>
      <c r="Y120" s="303"/>
      <c r="Z120" s="303"/>
      <c r="AA120" s="303"/>
      <c r="AB120" s="303"/>
      <c r="AC120" s="303"/>
      <c r="AD120" s="303"/>
      <c r="AE120" s="303"/>
      <c r="AF120" s="303"/>
      <c r="AG120" s="303"/>
      <c r="AH120" s="303"/>
      <c r="AI120" s="303"/>
      <c r="AJ120" s="303"/>
      <c r="AK120" s="303"/>
      <c r="AL120" s="303"/>
      <c r="AM120" s="303"/>
      <c r="AN120" s="303"/>
      <c r="AO120" s="303"/>
      <c r="AP120" s="303"/>
      <c r="AQ120" s="303"/>
      <c r="AR120" s="303"/>
      <c r="AS120" s="303"/>
      <c r="AT120" s="303"/>
      <c r="AU120" s="303"/>
      <c r="AV120" s="303"/>
      <c r="AW120" s="303"/>
      <c r="AX120" s="303"/>
      <c r="AY120" s="303"/>
      <c r="AZ120" s="303"/>
      <c r="BA120" s="303"/>
      <c r="BB120" s="303"/>
      <c r="BC120" s="303"/>
      <c r="BD120" s="303"/>
      <c r="BE120" s="303"/>
      <c r="BF120" s="303"/>
      <c r="BG120" s="303"/>
      <c r="BH120" s="303"/>
      <c r="BI120" s="303"/>
      <c r="BJ120" s="303"/>
      <c r="BK120" s="303"/>
      <c r="BL120" s="303"/>
      <c r="BM120" s="303"/>
      <c r="BN120" s="303"/>
      <c r="BO120" s="303"/>
      <c r="BP120" s="303"/>
      <c r="BQ120" s="303"/>
      <c r="BR120" s="303"/>
      <c r="BS120" s="303"/>
      <c r="BT120" s="303"/>
      <c r="BU120" s="303"/>
      <c r="BV120" s="303"/>
      <c r="BW120" s="303"/>
      <c r="BX120" s="303"/>
      <c r="BY120" s="303"/>
      <c r="BZ120" s="303"/>
      <c r="CA120" s="303"/>
      <c r="CB120" s="303"/>
      <c r="CC120" s="303"/>
      <c r="CD120" s="303"/>
      <c r="CE120" s="303"/>
      <c r="CF120" s="303"/>
      <c r="CG120" s="303"/>
      <c r="CH120" s="303"/>
      <c r="CI120" s="303"/>
      <c r="CJ120" s="303"/>
      <c r="CK120" s="303"/>
      <c r="CL120" s="303"/>
      <c r="CM120" s="303"/>
      <c r="CN120" s="303"/>
      <c r="CO120" s="303"/>
      <c r="CP120" s="303"/>
      <c r="CQ120" s="303"/>
      <c r="CR120" s="303"/>
      <c r="CS120" s="303"/>
      <c r="CT120" s="303"/>
      <c r="CU120" s="303"/>
      <c r="CV120" s="303"/>
      <c r="CW120" s="303"/>
      <c r="CX120" s="303"/>
      <c r="CY120" s="303"/>
      <c r="CZ120" s="303"/>
    </row>
    <row r="121" spans="1:104" ht="11.25" customHeight="1" x14ac:dyDescent="0.2">
      <c r="A121" s="303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303"/>
      <c r="N121" s="303"/>
      <c r="O121" s="303"/>
      <c r="P121" s="303"/>
      <c r="Q121" s="303"/>
      <c r="R121" s="309"/>
      <c r="S121" s="310"/>
      <c r="T121" s="310"/>
      <c r="U121" s="303"/>
      <c r="V121" s="303"/>
      <c r="W121" s="303"/>
      <c r="X121" s="303"/>
      <c r="Y121" s="303"/>
      <c r="Z121" s="303"/>
      <c r="AA121" s="303"/>
      <c r="AB121" s="303"/>
      <c r="AC121" s="303"/>
      <c r="AD121" s="303"/>
      <c r="AE121" s="303"/>
      <c r="AF121" s="303"/>
      <c r="AG121" s="303"/>
      <c r="AH121" s="303"/>
      <c r="AI121" s="303"/>
      <c r="AJ121" s="303"/>
      <c r="AK121" s="303"/>
      <c r="AL121" s="303"/>
      <c r="AM121" s="303"/>
      <c r="AN121" s="303"/>
      <c r="AO121" s="303"/>
      <c r="AP121" s="303"/>
      <c r="AQ121" s="303"/>
      <c r="AR121" s="303"/>
      <c r="AS121" s="303"/>
      <c r="AT121" s="303"/>
      <c r="AU121" s="303"/>
      <c r="AV121" s="303"/>
      <c r="AW121" s="303"/>
      <c r="AX121" s="303"/>
      <c r="AY121" s="303"/>
      <c r="AZ121" s="303"/>
      <c r="BA121" s="303"/>
      <c r="BB121" s="303"/>
      <c r="BC121" s="303"/>
      <c r="BD121" s="303"/>
      <c r="BE121" s="303"/>
      <c r="BF121" s="303"/>
      <c r="BG121" s="303"/>
      <c r="BH121" s="303"/>
      <c r="BI121" s="303"/>
      <c r="BJ121" s="303"/>
      <c r="BK121" s="303"/>
      <c r="BL121" s="303"/>
      <c r="BM121" s="303"/>
      <c r="BN121" s="303"/>
      <c r="BO121" s="303"/>
      <c r="BP121" s="303"/>
      <c r="BQ121" s="303"/>
      <c r="BR121" s="303"/>
      <c r="BS121" s="303"/>
      <c r="BT121" s="303"/>
      <c r="BU121" s="303"/>
      <c r="BV121" s="303"/>
      <c r="BW121" s="303"/>
      <c r="BX121" s="303"/>
      <c r="BY121" s="303"/>
      <c r="BZ121" s="303"/>
      <c r="CA121" s="303"/>
      <c r="CB121" s="303"/>
      <c r="CC121" s="303"/>
      <c r="CD121" s="303"/>
      <c r="CE121" s="303"/>
      <c r="CF121" s="303"/>
      <c r="CG121" s="303"/>
      <c r="CH121" s="303"/>
      <c r="CI121" s="303"/>
      <c r="CJ121" s="303"/>
      <c r="CK121" s="303"/>
      <c r="CL121" s="303"/>
      <c r="CM121" s="303"/>
      <c r="CN121" s="303"/>
      <c r="CO121" s="303"/>
      <c r="CP121" s="303"/>
      <c r="CQ121" s="303"/>
      <c r="CR121" s="303"/>
      <c r="CS121" s="303"/>
      <c r="CT121" s="303"/>
      <c r="CU121" s="303"/>
      <c r="CV121" s="303"/>
      <c r="CW121" s="303"/>
      <c r="CX121" s="303"/>
      <c r="CY121" s="303"/>
      <c r="CZ121" s="303"/>
    </row>
    <row r="122" spans="1:104" ht="11.25" customHeight="1" x14ac:dyDescent="0.2">
      <c r="A122" s="303"/>
      <c r="B122" s="303"/>
      <c r="C122" s="303"/>
      <c r="D122" s="303"/>
      <c r="E122" s="303"/>
      <c r="F122" s="303"/>
      <c r="G122" s="303"/>
      <c r="H122" s="303"/>
      <c r="I122" s="303"/>
      <c r="J122" s="303"/>
      <c r="K122" s="303"/>
      <c r="L122" s="303"/>
      <c r="M122" s="303"/>
      <c r="N122" s="303"/>
      <c r="O122" s="303"/>
      <c r="P122" s="303"/>
      <c r="Q122" s="303"/>
      <c r="R122" s="309"/>
      <c r="S122" s="310"/>
      <c r="T122" s="310"/>
      <c r="U122" s="303"/>
      <c r="V122" s="303"/>
      <c r="W122" s="303"/>
      <c r="X122" s="303"/>
      <c r="Y122" s="303"/>
      <c r="Z122" s="303"/>
      <c r="AA122" s="303"/>
      <c r="AB122" s="303"/>
      <c r="AC122" s="303"/>
      <c r="AD122" s="303"/>
      <c r="AE122" s="303"/>
      <c r="AF122" s="303"/>
      <c r="AG122" s="303"/>
      <c r="AH122" s="303"/>
      <c r="AI122" s="303"/>
      <c r="AJ122" s="303"/>
      <c r="AK122" s="303"/>
      <c r="AL122" s="303"/>
      <c r="AM122" s="303"/>
      <c r="AN122" s="303"/>
      <c r="AO122" s="303"/>
      <c r="AP122" s="303"/>
      <c r="AQ122" s="303"/>
      <c r="AR122" s="303"/>
      <c r="AS122" s="303"/>
      <c r="AT122" s="303"/>
      <c r="AU122" s="303"/>
      <c r="AV122" s="303"/>
      <c r="AW122" s="303"/>
      <c r="AX122" s="303"/>
      <c r="AY122" s="303"/>
      <c r="AZ122" s="303"/>
      <c r="BA122" s="303"/>
      <c r="BB122" s="303"/>
      <c r="BC122" s="303"/>
      <c r="BD122" s="303"/>
      <c r="BE122" s="303"/>
      <c r="BF122" s="303"/>
      <c r="BG122" s="303"/>
      <c r="BH122" s="303"/>
      <c r="BI122" s="303"/>
      <c r="BJ122" s="303"/>
      <c r="BK122" s="303"/>
      <c r="BL122" s="303"/>
      <c r="BM122" s="303"/>
      <c r="BN122" s="303"/>
      <c r="BO122" s="303"/>
      <c r="BP122" s="303"/>
      <c r="BQ122" s="303"/>
      <c r="BR122" s="303"/>
      <c r="BS122" s="303"/>
      <c r="BT122" s="303"/>
      <c r="BU122" s="303"/>
      <c r="BV122" s="303"/>
      <c r="BW122" s="303"/>
      <c r="BX122" s="303"/>
      <c r="BY122" s="303"/>
      <c r="BZ122" s="303"/>
      <c r="CA122" s="303"/>
      <c r="CB122" s="303"/>
      <c r="CC122" s="303"/>
      <c r="CD122" s="303"/>
      <c r="CE122" s="303"/>
      <c r="CF122" s="303"/>
      <c r="CG122" s="303"/>
      <c r="CH122" s="303"/>
      <c r="CI122" s="303"/>
      <c r="CJ122" s="303"/>
      <c r="CK122" s="303"/>
      <c r="CL122" s="303"/>
      <c r="CM122" s="303"/>
      <c r="CN122" s="303"/>
      <c r="CO122" s="303"/>
      <c r="CP122" s="303"/>
      <c r="CQ122" s="303"/>
      <c r="CR122" s="303"/>
      <c r="CS122" s="303"/>
      <c r="CT122" s="303"/>
      <c r="CU122" s="303"/>
      <c r="CV122" s="303"/>
      <c r="CW122" s="303"/>
      <c r="CX122" s="303"/>
      <c r="CY122" s="303"/>
      <c r="CZ122" s="303"/>
    </row>
    <row r="123" spans="1:104" ht="11.25" customHeight="1" x14ac:dyDescent="0.2">
      <c r="A123" s="303"/>
      <c r="B123" s="303"/>
      <c r="C123" s="303"/>
      <c r="D123" s="303"/>
      <c r="E123" s="303"/>
      <c r="F123" s="303"/>
      <c r="G123" s="303"/>
      <c r="H123" s="303"/>
      <c r="I123" s="303"/>
      <c r="J123" s="303"/>
      <c r="K123" s="303"/>
      <c r="L123" s="303"/>
      <c r="M123" s="303"/>
      <c r="N123" s="303"/>
      <c r="O123" s="303"/>
      <c r="P123" s="303"/>
      <c r="Q123" s="303"/>
      <c r="R123" s="309"/>
      <c r="S123" s="310"/>
      <c r="T123" s="310"/>
      <c r="U123" s="303"/>
      <c r="V123" s="303"/>
      <c r="W123" s="303"/>
      <c r="X123" s="303"/>
      <c r="Y123" s="303"/>
      <c r="Z123" s="303"/>
      <c r="AA123" s="303"/>
      <c r="AB123" s="303"/>
      <c r="AC123" s="303"/>
      <c r="AD123" s="303"/>
      <c r="AE123" s="303"/>
      <c r="AF123" s="303"/>
      <c r="AG123" s="303"/>
      <c r="AH123" s="303"/>
      <c r="AI123" s="303"/>
      <c r="AJ123" s="303"/>
      <c r="AK123" s="303"/>
      <c r="AL123" s="303"/>
      <c r="AM123" s="303"/>
      <c r="AN123" s="303"/>
      <c r="AO123" s="303"/>
      <c r="AP123" s="303"/>
      <c r="AQ123" s="303"/>
      <c r="AR123" s="303"/>
      <c r="AS123" s="303"/>
      <c r="AT123" s="303"/>
      <c r="AU123" s="303"/>
      <c r="AV123" s="303"/>
      <c r="AW123" s="303"/>
      <c r="AX123" s="303"/>
      <c r="AY123" s="303"/>
      <c r="AZ123" s="303"/>
      <c r="BA123" s="303"/>
      <c r="BB123" s="303"/>
      <c r="BC123" s="303"/>
      <c r="BD123" s="303"/>
      <c r="BE123" s="303"/>
      <c r="BF123" s="303"/>
      <c r="BG123" s="303"/>
      <c r="BH123" s="303"/>
      <c r="BI123" s="303"/>
      <c r="BJ123" s="303"/>
      <c r="BK123" s="303"/>
      <c r="BL123" s="303"/>
      <c r="BM123" s="303"/>
      <c r="BN123" s="303"/>
      <c r="BO123" s="303"/>
      <c r="BP123" s="303"/>
      <c r="BQ123" s="303"/>
      <c r="BR123" s="303"/>
      <c r="BS123" s="303"/>
      <c r="BT123" s="303"/>
      <c r="BU123" s="303"/>
      <c r="BV123" s="303"/>
      <c r="BW123" s="303"/>
      <c r="BX123" s="303"/>
      <c r="BY123" s="303"/>
      <c r="BZ123" s="303"/>
      <c r="CA123" s="303"/>
      <c r="CB123" s="303"/>
      <c r="CC123" s="303"/>
      <c r="CD123" s="303"/>
      <c r="CE123" s="303"/>
      <c r="CF123" s="303"/>
      <c r="CG123" s="303"/>
      <c r="CH123" s="303"/>
      <c r="CI123" s="303"/>
      <c r="CJ123" s="303"/>
      <c r="CK123" s="303"/>
      <c r="CL123" s="303"/>
      <c r="CM123" s="303"/>
      <c r="CN123" s="303"/>
      <c r="CO123" s="303"/>
      <c r="CP123" s="303"/>
      <c r="CQ123" s="303"/>
      <c r="CR123" s="303"/>
      <c r="CS123" s="303"/>
      <c r="CT123" s="303"/>
      <c r="CU123" s="303"/>
      <c r="CV123" s="303"/>
      <c r="CW123" s="303"/>
      <c r="CX123" s="303"/>
      <c r="CY123" s="303"/>
      <c r="CZ123" s="303"/>
    </row>
    <row r="124" spans="1:104" ht="11.25" customHeight="1" x14ac:dyDescent="0.2">
      <c r="A124" s="303"/>
      <c r="B124" s="303"/>
      <c r="C124" s="303"/>
      <c r="D124" s="303"/>
      <c r="E124" s="303"/>
      <c r="F124" s="303"/>
      <c r="G124" s="303"/>
      <c r="H124" s="303"/>
      <c r="I124" s="303"/>
      <c r="J124" s="303"/>
      <c r="K124" s="303"/>
      <c r="L124" s="303"/>
      <c r="M124" s="303"/>
      <c r="N124" s="303"/>
      <c r="O124" s="303"/>
      <c r="P124" s="303"/>
      <c r="Q124" s="303"/>
      <c r="R124" s="309"/>
      <c r="S124" s="310"/>
      <c r="T124" s="310"/>
      <c r="U124" s="303"/>
      <c r="V124" s="303"/>
      <c r="W124" s="303"/>
      <c r="X124" s="303"/>
      <c r="Y124" s="303"/>
      <c r="Z124" s="303"/>
      <c r="AA124" s="303"/>
      <c r="AB124" s="303"/>
      <c r="AC124" s="303"/>
      <c r="AD124" s="303"/>
      <c r="AE124" s="303"/>
      <c r="AF124" s="303"/>
      <c r="AG124" s="303"/>
      <c r="AH124" s="303"/>
      <c r="AI124" s="303"/>
      <c r="AJ124" s="303"/>
      <c r="AK124" s="303"/>
      <c r="AL124" s="303"/>
      <c r="AM124" s="303"/>
      <c r="AN124" s="303"/>
      <c r="AO124" s="303"/>
      <c r="AP124" s="303"/>
      <c r="AQ124" s="303"/>
      <c r="AR124" s="303"/>
      <c r="AS124" s="303"/>
      <c r="AT124" s="303"/>
      <c r="AU124" s="303"/>
      <c r="AV124" s="303"/>
      <c r="AW124" s="303"/>
      <c r="AX124" s="303"/>
      <c r="AY124" s="303"/>
      <c r="AZ124" s="303"/>
      <c r="BA124" s="303"/>
      <c r="BB124" s="303"/>
      <c r="BC124" s="303"/>
      <c r="BD124" s="303"/>
      <c r="BE124" s="303"/>
      <c r="BF124" s="303"/>
      <c r="BG124" s="303"/>
      <c r="BH124" s="303"/>
      <c r="BI124" s="303"/>
      <c r="BJ124" s="303"/>
      <c r="BK124" s="303"/>
      <c r="BL124" s="303"/>
      <c r="BM124" s="303"/>
      <c r="BN124" s="303"/>
      <c r="BO124" s="303"/>
      <c r="BP124" s="303"/>
      <c r="BQ124" s="303"/>
      <c r="BR124" s="303"/>
      <c r="BS124" s="303"/>
      <c r="BT124" s="303"/>
      <c r="BU124" s="303"/>
      <c r="BV124" s="303"/>
      <c r="BW124" s="303"/>
      <c r="BX124" s="303"/>
      <c r="BY124" s="303"/>
      <c r="BZ124" s="303"/>
      <c r="CA124" s="303"/>
      <c r="CB124" s="303"/>
      <c r="CC124" s="303"/>
      <c r="CD124" s="303"/>
      <c r="CE124" s="303"/>
      <c r="CF124" s="303"/>
      <c r="CG124" s="303"/>
      <c r="CH124" s="303"/>
      <c r="CI124" s="303"/>
      <c r="CJ124" s="303"/>
      <c r="CK124" s="303"/>
      <c r="CL124" s="303"/>
      <c r="CM124" s="303"/>
      <c r="CN124" s="303"/>
      <c r="CO124" s="303"/>
      <c r="CP124" s="303"/>
      <c r="CQ124" s="303"/>
      <c r="CR124" s="303"/>
      <c r="CS124" s="303"/>
      <c r="CT124" s="303"/>
      <c r="CU124" s="303"/>
      <c r="CV124" s="303"/>
      <c r="CW124" s="303"/>
      <c r="CX124" s="303"/>
      <c r="CY124" s="303"/>
      <c r="CZ124" s="303"/>
    </row>
    <row r="125" spans="1:104" ht="11.25" customHeight="1" x14ac:dyDescent="0.2">
      <c r="A125" s="303"/>
      <c r="B125" s="303"/>
      <c r="C125" s="303"/>
      <c r="D125" s="303"/>
      <c r="E125" s="303"/>
      <c r="F125" s="303"/>
      <c r="G125" s="303"/>
      <c r="H125" s="303"/>
      <c r="I125" s="303"/>
      <c r="J125" s="303"/>
      <c r="K125" s="303"/>
      <c r="L125" s="303"/>
      <c r="M125" s="303"/>
      <c r="N125" s="303"/>
      <c r="O125" s="303"/>
      <c r="P125" s="303"/>
      <c r="Q125" s="303"/>
      <c r="R125" s="309"/>
      <c r="S125" s="310"/>
      <c r="T125" s="310"/>
      <c r="U125" s="303"/>
      <c r="V125" s="303"/>
      <c r="W125" s="303"/>
      <c r="X125" s="303"/>
      <c r="Y125" s="303"/>
      <c r="Z125" s="303"/>
      <c r="AA125" s="303"/>
      <c r="AB125" s="303"/>
      <c r="AC125" s="303"/>
      <c r="AD125" s="303"/>
      <c r="AE125" s="303"/>
      <c r="AF125" s="303"/>
      <c r="AG125" s="303"/>
      <c r="AH125" s="303"/>
      <c r="AI125" s="303"/>
      <c r="AJ125" s="303"/>
      <c r="AK125" s="303"/>
      <c r="AL125" s="303"/>
      <c r="AM125" s="303"/>
      <c r="AN125" s="303"/>
      <c r="AO125" s="303"/>
      <c r="AP125" s="303"/>
      <c r="AQ125" s="303"/>
      <c r="AR125" s="303"/>
      <c r="AS125" s="303"/>
      <c r="AT125" s="303"/>
      <c r="AU125" s="303"/>
      <c r="AV125" s="303"/>
      <c r="AW125" s="303"/>
      <c r="AX125" s="303"/>
      <c r="AY125" s="303"/>
      <c r="AZ125" s="303"/>
      <c r="BA125" s="303"/>
      <c r="BB125" s="303"/>
      <c r="BC125" s="303"/>
      <c r="BD125" s="303"/>
      <c r="BE125" s="303"/>
      <c r="BF125" s="303"/>
      <c r="BG125" s="303"/>
      <c r="BH125" s="303"/>
      <c r="BI125" s="303"/>
      <c r="BJ125" s="303"/>
      <c r="BK125" s="303"/>
      <c r="BL125" s="303"/>
      <c r="BM125" s="303"/>
      <c r="BN125" s="303"/>
      <c r="BO125" s="303"/>
      <c r="BP125" s="303"/>
      <c r="BQ125" s="303"/>
      <c r="BR125" s="303"/>
      <c r="BS125" s="303"/>
      <c r="BT125" s="303"/>
      <c r="BU125" s="303"/>
      <c r="BV125" s="303"/>
      <c r="BW125" s="303"/>
      <c r="BX125" s="303"/>
      <c r="BY125" s="303"/>
      <c r="BZ125" s="303"/>
      <c r="CA125" s="303"/>
      <c r="CB125" s="303"/>
      <c r="CC125" s="303"/>
      <c r="CD125" s="303"/>
      <c r="CE125" s="303"/>
      <c r="CF125" s="303"/>
      <c r="CG125" s="303"/>
      <c r="CH125" s="303"/>
      <c r="CI125" s="303"/>
      <c r="CJ125" s="303"/>
      <c r="CK125" s="303"/>
      <c r="CL125" s="303"/>
      <c r="CM125" s="303"/>
      <c r="CN125" s="303"/>
      <c r="CO125" s="303"/>
      <c r="CP125" s="303"/>
      <c r="CQ125" s="303"/>
      <c r="CR125" s="303"/>
      <c r="CS125" s="303"/>
      <c r="CT125" s="303"/>
      <c r="CU125" s="303"/>
      <c r="CV125" s="303"/>
      <c r="CW125" s="303"/>
      <c r="CX125" s="303"/>
      <c r="CY125" s="303"/>
      <c r="CZ125" s="303"/>
    </row>
    <row r="126" spans="1:104" ht="11.25" customHeight="1" x14ac:dyDescent="0.2">
      <c r="A126" s="303"/>
      <c r="B126" s="303"/>
      <c r="C126" s="303"/>
      <c r="D126" s="303"/>
      <c r="E126" s="303"/>
      <c r="F126" s="303"/>
      <c r="G126" s="303"/>
      <c r="H126" s="303"/>
      <c r="I126" s="303"/>
      <c r="J126" s="303"/>
      <c r="K126" s="303"/>
      <c r="L126" s="303"/>
      <c r="M126" s="303"/>
      <c r="N126" s="303"/>
      <c r="O126" s="303"/>
      <c r="P126" s="303"/>
      <c r="Q126" s="303"/>
      <c r="R126" s="309"/>
      <c r="S126" s="310"/>
      <c r="T126" s="310"/>
      <c r="U126" s="303"/>
      <c r="V126" s="303"/>
      <c r="W126" s="303"/>
      <c r="X126" s="303"/>
      <c r="Y126" s="303"/>
      <c r="Z126" s="303"/>
      <c r="AA126" s="303"/>
      <c r="AB126" s="303"/>
      <c r="AC126" s="303"/>
      <c r="AD126" s="303"/>
      <c r="AE126" s="303"/>
      <c r="AF126" s="303"/>
      <c r="AG126" s="303"/>
      <c r="AH126" s="303"/>
      <c r="AI126" s="303"/>
      <c r="AJ126" s="303"/>
      <c r="AK126" s="303"/>
      <c r="AL126" s="303"/>
      <c r="AM126" s="303"/>
      <c r="AN126" s="303"/>
      <c r="AO126" s="303"/>
      <c r="AP126" s="303"/>
      <c r="AQ126" s="303"/>
      <c r="AR126" s="303"/>
      <c r="AS126" s="303"/>
      <c r="AT126" s="303"/>
      <c r="AU126" s="303"/>
      <c r="AV126" s="303"/>
      <c r="AW126" s="303"/>
      <c r="AX126" s="303"/>
      <c r="AY126" s="303"/>
      <c r="AZ126" s="303"/>
      <c r="BA126" s="303"/>
      <c r="BB126" s="303"/>
      <c r="BC126" s="303"/>
      <c r="BD126" s="303"/>
      <c r="BE126" s="303"/>
      <c r="BF126" s="303"/>
      <c r="BG126" s="303"/>
      <c r="BH126" s="303"/>
      <c r="BI126" s="303"/>
      <c r="BJ126" s="303"/>
      <c r="BK126" s="303"/>
      <c r="BL126" s="303"/>
      <c r="BM126" s="303"/>
      <c r="BN126" s="303"/>
      <c r="BO126" s="303"/>
      <c r="BP126" s="303"/>
      <c r="BQ126" s="303"/>
      <c r="BR126" s="303"/>
      <c r="BS126" s="303"/>
      <c r="BT126" s="303"/>
      <c r="BU126" s="303"/>
      <c r="BV126" s="303"/>
      <c r="BW126" s="303"/>
      <c r="BX126" s="303"/>
      <c r="BY126" s="303"/>
      <c r="BZ126" s="303"/>
      <c r="CA126" s="303"/>
      <c r="CB126" s="303"/>
      <c r="CC126" s="303"/>
      <c r="CD126" s="303"/>
      <c r="CE126" s="303"/>
      <c r="CF126" s="303"/>
      <c r="CG126" s="303"/>
      <c r="CH126" s="303"/>
      <c r="CI126" s="303"/>
      <c r="CJ126" s="303"/>
      <c r="CK126" s="303"/>
      <c r="CL126" s="303"/>
      <c r="CM126" s="303"/>
      <c r="CN126" s="303"/>
      <c r="CO126" s="303"/>
      <c r="CP126" s="303"/>
      <c r="CQ126" s="303"/>
      <c r="CR126" s="303"/>
      <c r="CS126" s="303"/>
      <c r="CT126" s="303"/>
      <c r="CU126" s="303"/>
      <c r="CV126" s="303"/>
      <c r="CW126" s="303"/>
      <c r="CX126" s="303"/>
      <c r="CY126" s="303"/>
      <c r="CZ126" s="303"/>
    </row>
    <row r="127" spans="1:104" ht="11.25" customHeight="1" x14ac:dyDescent="0.2">
      <c r="A127" s="303"/>
      <c r="B127" s="303"/>
      <c r="C127" s="303"/>
      <c r="D127" s="303"/>
      <c r="E127" s="303"/>
      <c r="F127" s="303"/>
      <c r="G127" s="303"/>
      <c r="H127" s="303"/>
      <c r="I127" s="303"/>
      <c r="J127" s="303"/>
      <c r="K127" s="303"/>
      <c r="L127" s="303"/>
      <c r="M127" s="303"/>
      <c r="N127" s="303"/>
      <c r="O127" s="303"/>
      <c r="P127" s="303"/>
      <c r="Q127" s="303"/>
      <c r="R127" s="309"/>
      <c r="S127" s="310"/>
      <c r="T127" s="310"/>
      <c r="U127" s="303"/>
      <c r="V127" s="303"/>
      <c r="W127" s="303"/>
      <c r="X127" s="303"/>
      <c r="Y127" s="303"/>
      <c r="Z127" s="303"/>
      <c r="AA127" s="303"/>
      <c r="AB127" s="303"/>
      <c r="AC127" s="303"/>
      <c r="AD127" s="303"/>
      <c r="AE127" s="303"/>
      <c r="AF127" s="303"/>
      <c r="AG127" s="303"/>
      <c r="AH127" s="303"/>
      <c r="AI127" s="303"/>
      <c r="AJ127" s="303"/>
      <c r="AK127" s="303"/>
      <c r="AL127" s="303"/>
      <c r="AM127" s="303"/>
      <c r="AN127" s="303"/>
      <c r="AO127" s="303"/>
      <c r="AP127" s="303"/>
      <c r="AQ127" s="303"/>
      <c r="AR127" s="303"/>
      <c r="AS127" s="303"/>
      <c r="AT127" s="303"/>
      <c r="AU127" s="303"/>
      <c r="AV127" s="303"/>
      <c r="AW127" s="303"/>
      <c r="AX127" s="303"/>
      <c r="AY127" s="303"/>
      <c r="AZ127" s="303"/>
      <c r="BA127" s="303"/>
      <c r="BB127" s="303"/>
      <c r="BC127" s="303"/>
      <c r="BD127" s="303"/>
      <c r="BE127" s="303"/>
      <c r="BF127" s="303"/>
      <c r="BG127" s="303"/>
      <c r="BH127" s="303"/>
      <c r="BI127" s="303"/>
      <c r="BJ127" s="303"/>
      <c r="BK127" s="303"/>
      <c r="BL127" s="303"/>
      <c r="BM127" s="303"/>
      <c r="BN127" s="303"/>
      <c r="BO127" s="303"/>
      <c r="BP127" s="303"/>
      <c r="BQ127" s="303"/>
      <c r="BR127" s="303"/>
      <c r="BS127" s="303"/>
      <c r="BT127" s="303"/>
      <c r="BU127" s="303"/>
      <c r="BV127" s="303"/>
      <c r="BW127" s="303"/>
      <c r="BX127" s="303"/>
      <c r="BY127" s="303"/>
      <c r="BZ127" s="303"/>
      <c r="CA127" s="303"/>
      <c r="CB127" s="303"/>
      <c r="CC127" s="303"/>
      <c r="CD127" s="303"/>
      <c r="CE127" s="303"/>
      <c r="CF127" s="303"/>
      <c r="CG127" s="303"/>
      <c r="CH127" s="303"/>
      <c r="CI127" s="303"/>
      <c r="CJ127" s="303"/>
      <c r="CK127" s="303"/>
      <c r="CL127" s="303"/>
      <c r="CM127" s="303"/>
      <c r="CN127" s="303"/>
      <c r="CO127" s="303"/>
      <c r="CP127" s="303"/>
      <c r="CQ127" s="303"/>
      <c r="CR127" s="303"/>
      <c r="CS127" s="303"/>
      <c r="CT127" s="303"/>
      <c r="CU127" s="303"/>
      <c r="CV127" s="303"/>
      <c r="CW127" s="303"/>
      <c r="CX127" s="303"/>
      <c r="CY127" s="303"/>
      <c r="CZ127" s="303"/>
    </row>
    <row r="128" spans="1:104" ht="11.25" customHeight="1" x14ac:dyDescent="0.2">
      <c r="A128" s="303"/>
      <c r="B128" s="303"/>
      <c r="C128" s="303"/>
      <c r="D128" s="303"/>
      <c r="E128" s="303"/>
      <c r="F128" s="303"/>
      <c r="G128" s="303"/>
      <c r="H128" s="303"/>
      <c r="I128" s="303"/>
      <c r="J128" s="303"/>
      <c r="K128" s="303"/>
      <c r="L128" s="303"/>
      <c r="M128" s="303"/>
      <c r="N128" s="303"/>
      <c r="O128" s="303"/>
      <c r="P128" s="303"/>
      <c r="Q128" s="303"/>
      <c r="R128" s="309"/>
      <c r="S128" s="310"/>
      <c r="T128" s="310"/>
      <c r="U128" s="303"/>
      <c r="V128" s="303"/>
      <c r="W128" s="303"/>
      <c r="X128" s="303"/>
      <c r="Y128" s="303"/>
      <c r="Z128" s="303"/>
      <c r="AA128" s="303"/>
      <c r="AB128" s="303"/>
      <c r="AC128" s="303"/>
      <c r="AD128" s="303"/>
      <c r="AE128" s="303"/>
      <c r="AF128" s="303"/>
      <c r="AG128" s="303"/>
      <c r="AH128" s="303"/>
      <c r="AI128" s="303"/>
      <c r="AJ128" s="303"/>
      <c r="AK128" s="303"/>
      <c r="AL128" s="303"/>
      <c r="AM128" s="303"/>
      <c r="AN128" s="303"/>
      <c r="AO128" s="303"/>
      <c r="AP128" s="303"/>
      <c r="AQ128" s="303"/>
      <c r="AR128" s="303"/>
      <c r="AS128" s="303"/>
      <c r="AT128" s="303"/>
      <c r="AU128" s="303"/>
      <c r="AV128" s="303"/>
      <c r="AW128" s="303"/>
      <c r="AX128" s="303"/>
      <c r="AY128" s="303"/>
      <c r="AZ128" s="303"/>
      <c r="BA128" s="303"/>
      <c r="BB128" s="303"/>
      <c r="BC128" s="303"/>
      <c r="BD128" s="303"/>
      <c r="BE128" s="303"/>
      <c r="BF128" s="303"/>
      <c r="BG128" s="303"/>
      <c r="BH128" s="303"/>
      <c r="BI128" s="303"/>
      <c r="BJ128" s="303"/>
      <c r="BK128" s="303"/>
      <c r="BL128" s="303"/>
      <c r="BM128" s="303"/>
      <c r="BN128" s="303"/>
      <c r="BO128" s="303"/>
      <c r="BP128" s="303"/>
      <c r="BQ128" s="303"/>
      <c r="BR128" s="303"/>
      <c r="BS128" s="303"/>
      <c r="BT128" s="303"/>
      <c r="BU128" s="303"/>
      <c r="BV128" s="303"/>
      <c r="BW128" s="303"/>
      <c r="BX128" s="303"/>
      <c r="BY128" s="303"/>
      <c r="BZ128" s="303"/>
      <c r="CA128" s="303"/>
      <c r="CB128" s="303"/>
      <c r="CC128" s="303"/>
      <c r="CD128" s="303"/>
      <c r="CE128" s="303"/>
      <c r="CF128" s="303"/>
      <c r="CG128" s="303"/>
      <c r="CH128" s="303"/>
      <c r="CI128" s="303"/>
      <c r="CJ128" s="303"/>
      <c r="CK128" s="303"/>
      <c r="CL128" s="303"/>
      <c r="CM128" s="303"/>
      <c r="CN128" s="303"/>
      <c r="CO128" s="303"/>
      <c r="CP128" s="303"/>
      <c r="CQ128" s="303"/>
      <c r="CR128" s="303"/>
      <c r="CS128" s="303"/>
      <c r="CT128" s="303"/>
      <c r="CU128" s="303"/>
      <c r="CV128" s="303"/>
      <c r="CW128" s="303"/>
      <c r="CX128" s="303"/>
      <c r="CY128" s="303"/>
      <c r="CZ128" s="303"/>
    </row>
    <row r="129" spans="1:104" ht="11.25" customHeight="1" x14ac:dyDescent="0.2">
      <c r="A129" s="303"/>
      <c r="B129" s="303"/>
      <c r="C129" s="303"/>
      <c r="D129" s="303"/>
      <c r="E129" s="303"/>
      <c r="F129" s="303"/>
      <c r="G129" s="303"/>
      <c r="H129" s="303"/>
      <c r="I129" s="303"/>
      <c r="J129" s="303"/>
      <c r="K129" s="303"/>
      <c r="L129" s="303"/>
      <c r="M129" s="303"/>
      <c r="N129" s="303"/>
      <c r="O129" s="303"/>
      <c r="P129" s="303"/>
      <c r="Q129" s="303"/>
      <c r="R129" s="309"/>
      <c r="S129" s="310"/>
      <c r="T129" s="310"/>
      <c r="U129" s="303"/>
      <c r="V129" s="303"/>
      <c r="W129" s="303"/>
      <c r="X129" s="303"/>
      <c r="Y129" s="303"/>
      <c r="Z129" s="303"/>
      <c r="AA129" s="303"/>
      <c r="AB129" s="303"/>
      <c r="AC129" s="303"/>
      <c r="AD129" s="303"/>
      <c r="AE129" s="303"/>
      <c r="AF129" s="303"/>
      <c r="AG129" s="303"/>
      <c r="AH129" s="303"/>
      <c r="AI129" s="303"/>
      <c r="AJ129" s="303"/>
      <c r="AK129" s="303"/>
      <c r="AL129" s="303"/>
      <c r="AM129" s="303"/>
      <c r="AN129" s="303"/>
      <c r="AO129" s="303"/>
      <c r="AP129" s="303"/>
      <c r="AQ129" s="303"/>
      <c r="AR129" s="303"/>
      <c r="AS129" s="303"/>
      <c r="AT129" s="303"/>
      <c r="AU129" s="303"/>
      <c r="AV129" s="303"/>
      <c r="AW129" s="303"/>
      <c r="AX129" s="303"/>
      <c r="AY129" s="303"/>
      <c r="AZ129" s="303"/>
      <c r="BA129" s="303"/>
      <c r="BB129" s="303"/>
      <c r="BC129" s="303"/>
      <c r="BD129" s="303"/>
      <c r="BE129" s="303"/>
      <c r="BF129" s="303"/>
      <c r="BG129" s="303"/>
      <c r="BH129" s="303"/>
      <c r="BI129" s="303"/>
      <c r="BJ129" s="303"/>
      <c r="BK129" s="303"/>
      <c r="BL129" s="303"/>
      <c r="BM129" s="303"/>
      <c r="BN129" s="303"/>
      <c r="BO129" s="303"/>
      <c r="BP129" s="303"/>
      <c r="BQ129" s="303"/>
      <c r="BR129" s="303"/>
      <c r="BS129" s="303"/>
      <c r="BT129" s="303"/>
      <c r="BU129" s="303"/>
      <c r="BV129" s="303"/>
      <c r="BW129" s="303"/>
      <c r="BX129" s="303"/>
      <c r="BY129" s="303"/>
      <c r="BZ129" s="303"/>
      <c r="CA129" s="303"/>
      <c r="CB129" s="303"/>
      <c r="CC129" s="303"/>
      <c r="CD129" s="303"/>
      <c r="CE129" s="303"/>
      <c r="CF129" s="303"/>
      <c r="CG129" s="303"/>
      <c r="CH129" s="303"/>
      <c r="CI129" s="303"/>
      <c r="CJ129" s="303"/>
      <c r="CK129" s="303"/>
      <c r="CL129" s="303"/>
      <c r="CM129" s="303"/>
      <c r="CN129" s="303"/>
      <c r="CO129" s="303"/>
      <c r="CP129" s="303"/>
      <c r="CQ129" s="303"/>
      <c r="CR129" s="303"/>
      <c r="CS129" s="303"/>
      <c r="CT129" s="303"/>
      <c r="CU129" s="303"/>
      <c r="CV129" s="303"/>
      <c r="CW129" s="303"/>
      <c r="CX129" s="303"/>
      <c r="CY129" s="303"/>
      <c r="CZ129" s="303"/>
    </row>
    <row r="130" spans="1:104" ht="11.25" customHeight="1" x14ac:dyDescent="0.2">
      <c r="A130" s="303"/>
      <c r="B130" s="303"/>
      <c r="C130" s="303"/>
      <c r="D130" s="303"/>
      <c r="E130" s="303"/>
      <c r="F130" s="303"/>
      <c r="G130" s="303"/>
      <c r="H130" s="303"/>
      <c r="I130" s="303"/>
      <c r="J130" s="303"/>
      <c r="K130" s="303"/>
      <c r="L130" s="303"/>
      <c r="M130" s="303"/>
      <c r="N130" s="303"/>
      <c r="O130" s="303"/>
      <c r="P130" s="303"/>
      <c r="Q130" s="303"/>
      <c r="R130" s="309"/>
      <c r="S130" s="310"/>
      <c r="T130" s="310"/>
      <c r="U130" s="303"/>
      <c r="V130" s="303"/>
      <c r="W130" s="303"/>
      <c r="X130" s="303"/>
      <c r="Y130" s="303"/>
      <c r="Z130" s="303"/>
      <c r="AA130" s="303"/>
      <c r="AB130" s="303"/>
      <c r="AC130" s="303"/>
      <c r="AD130" s="303"/>
      <c r="AE130" s="303"/>
      <c r="AF130" s="303"/>
      <c r="AG130" s="303"/>
      <c r="AH130" s="303"/>
      <c r="AI130" s="303"/>
      <c r="AJ130" s="303"/>
      <c r="AK130" s="303"/>
      <c r="AL130" s="303"/>
      <c r="AM130" s="303"/>
      <c r="AN130" s="303"/>
      <c r="AO130" s="303"/>
      <c r="AP130" s="303"/>
      <c r="AQ130" s="303"/>
      <c r="AR130" s="303"/>
      <c r="AS130" s="303"/>
      <c r="AT130" s="303"/>
      <c r="AU130" s="303"/>
      <c r="AV130" s="303"/>
      <c r="AW130" s="303"/>
      <c r="AX130" s="303"/>
      <c r="AY130" s="303"/>
      <c r="AZ130" s="303"/>
      <c r="BA130" s="303"/>
      <c r="BB130" s="303"/>
      <c r="BC130" s="303"/>
      <c r="BD130" s="303"/>
      <c r="BE130" s="303"/>
      <c r="BF130" s="303"/>
      <c r="BG130" s="303"/>
      <c r="BH130" s="303"/>
      <c r="BI130" s="303"/>
      <c r="BJ130" s="303"/>
      <c r="BK130" s="303"/>
      <c r="BL130" s="303"/>
      <c r="BM130" s="303"/>
      <c r="BN130" s="303"/>
      <c r="BO130" s="303"/>
      <c r="BP130" s="303"/>
      <c r="BQ130" s="303"/>
      <c r="BR130" s="303"/>
      <c r="BS130" s="303"/>
      <c r="BT130" s="303"/>
      <c r="BU130" s="303"/>
      <c r="BV130" s="303"/>
      <c r="BW130" s="303"/>
      <c r="BX130" s="303"/>
      <c r="BY130" s="303"/>
      <c r="BZ130" s="303"/>
      <c r="CA130" s="303"/>
      <c r="CB130" s="303"/>
      <c r="CC130" s="303"/>
      <c r="CD130" s="303"/>
      <c r="CE130" s="303"/>
      <c r="CF130" s="303"/>
      <c r="CG130" s="303"/>
      <c r="CH130" s="303"/>
      <c r="CI130" s="303"/>
      <c r="CJ130" s="303"/>
      <c r="CK130" s="303"/>
      <c r="CL130" s="303"/>
      <c r="CM130" s="303"/>
      <c r="CN130" s="303"/>
      <c r="CO130" s="303"/>
      <c r="CP130" s="303"/>
      <c r="CQ130" s="303"/>
      <c r="CR130" s="303"/>
      <c r="CS130" s="303"/>
      <c r="CT130" s="303"/>
      <c r="CU130" s="303"/>
      <c r="CV130" s="303"/>
      <c r="CW130" s="303"/>
      <c r="CX130" s="303"/>
      <c r="CY130" s="303"/>
      <c r="CZ130" s="303"/>
    </row>
    <row r="131" spans="1:104" ht="11.25" customHeight="1" x14ac:dyDescent="0.2">
      <c r="A131" s="303"/>
      <c r="B131" s="303"/>
      <c r="C131" s="303"/>
      <c r="D131" s="303"/>
      <c r="E131" s="303"/>
      <c r="F131" s="303"/>
      <c r="G131" s="303"/>
      <c r="H131" s="303"/>
      <c r="I131" s="303"/>
      <c r="J131" s="303"/>
      <c r="K131" s="303"/>
      <c r="L131" s="303"/>
      <c r="M131" s="303"/>
      <c r="N131" s="303"/>
      <c r="O131" s="303"/>
      <c r="P131" s="303"/>
      <c r="Q131" s="303"/>
      <c r="R131" s="309"/>
      <c r="S131" s="310"/>
      <c r="T131" s="310"/>
      <c r="U131" s="303"/>
      <c r="V131" s="303"/>
      <c r="W131" s="303"/>
      <c r="X131" s="303"/>
      <c r="Y131" s="303"/>
      <c r="Z131" s="303"/>
      <c r="AA131" s="303"/>
      <c r="AB131" s="303"/>
      <c r="AC131" s="303"/>
      <c r="AD131" s="303"/>
      <c r="AE131" s="303"/>
      <c r="AF131" s="303"/>
      <c r="AG131" s="303"/>
      <c r="AH131" s="303"/>
      <c r="AI131" s="303"/>
      <c r="AJ131" s="303"/>
      <c r="AK131" s="303"/>
      <c r="AL131" s="303"/>
      <c r="AM131" s="303"/>
      <c r="AN131" s="303"/>
      <c r="AO131" s="303"/>
      <c r="AP131" s="303"/>
      <c r="AQ131" s="303"/>
      <c r="AR131" s="303"/>
      <c r="AS131" s="303"/>
      <c r="AT131" s="303"/>
      <c r="AU131" s="303"/>
      <c r="AV131" s="303"/>
      <c r="AW131" s="303"/>
      <c r="AX131" s="303"/>
      <c r="AY131" s="303"/>
      <c r="AZ131" s="303"/>
      <c r="BA131" s="303"/>
      <c r="BB131" s="303"/>
      <c r="BC131" s="303"/>
      <c r="BD131" s="303"/>
      <c r="BE131" s="303"/>
      <c r="BF131" s="303"/>
      <c r="BG131" s="303"/>
      <c r="BH131" s="303"/>
      <c r="BI131" s="303"/>
      <c r="BJ131" s="303"/>
      <c r="BK131" s="303"/>
      <c r="BL131" s="303"/>
      <c r="BM131" s="303"/>
      <c r="BN131" s="303"/>
      <c r="BO131" s="303"/>
      <c r="BP131" s="303"/>
      <c r="BQ131" s="303"/>
      <c r="BR131" s="303"/>
      <c r="BS131" s="303"/>
      <c r="BT131" s="303"/>
      <c r="BU131" s="303"/>
      <c r="BV131" s="303"/>
      <c r="BW131" s="303"/>
      <c r="BX131" s="303"/>
      <c r="BY131" s="303"/>
      <c r="BZ131" s="303"/>
      <c r="CA131" s="303"/>
      <c r="CB131" s="303"/>
      <c r="CC131" s="303"/>
      <c r="CD131" s="303"/>
      <c r="CE131" s="303"/>
      <c r="CF131" s="303"/>
      <c r="CG131" s="303"/>
      <c r="CH131" s="303"/>
      <c r="CI131" s="303"/>
      <c r="CJ131" s="303"/>
      <c r="CK131" s="303"/>
      <c r="CL131" s="303"/>
      <c r="CM131" s="303"/>
      <c r="CN131" s="303"/>
      <c r="CO131" s="303"/>
      <c r="CP131" s="303"/>
      <c r="CQ131" s="303"/>
      <c r="CR131" s="303"/>
      <c r="CS131" s="303"/>
      <c r="CT131" s="303"/>
      <c r="CU131" s="303"/>
      <c r="CV131" s="303"/>
      <c r="CW131" s="303"/>
      <c r="CX131" s="303"/>
      <c r="CY131" s="303"/>
      <c r="CZ131" s="303"/>
    </row>
    <row r="132" spans="1:104" ht="11.25" customHeight="1" x14ac:dyDescent="0.2">
      <c r="A132" s="303"/>
      <c r="B132" s="303"/>
      <c r="C132" s="303"/>
      <c r="D132" s="303"/>
      <c r="E132" s="303"/>
      <c r="F132" s="303"/>
      <c r="G132" s="303"/>
      <c r="H132" s="303"/>
      <c r="I132" s="303"/>
      <c r="J132" s="303"/>
      <c r="K132" s="303"/>
      <c r="L132" s="303"/>
      <c r="M132" s="303"/>
      <c r="N132" s="303"/>
      <c r="O132" s="303"/>
      <c r="P132" s="303"/>
      <c r="Q132" s="303"/>
      <c r="R132" s="309"/>
      <c r="S132" s="310"/>
      <c r="T132" s="310"/>
      <c r="U132" s="303"/>
      <c r="V132" s="303"/>
      <c r="W132" s="303"/>
      <c r="X132" s="303"/>
      <c r="Y132" s="303"/>
      <c r="Z132" s="303"/>
      <c r="AA132" s="303"/>
      <c r="AB132" s="303"/>
      <c r="AC132" s="303"/>
      <c r="AD132" s="303"/>
      <c r="AE132" s="303"/>
      <c r="AF132" s="303"/>
      <c r="AG132" s="303"/>
      <c r="AH132" s="303"/>
      <c r="AI132" s="303"/>
      <c r="AJ132" s="303"/>
      <c r="AK132" s="303"/>
      <c r="AL132" s="303"/>
      <c r="AM132" s="303"/>
      <c r="AN132" s="303"/>
      <c r="AO132" s="303"/>
      <c r="AP132" s="303"/>
      <c r="AQ132" s="303"/>
      <c r="AR132" s="303"/>
      <c r="AS132" s="303"/>
      <c r="AT132" s="303"/>
      <c r="AU132" s="303"/>
      <c r="AV132" s="303"/>
      <c r="AW132" s="303"/>
      <c r="AX132" s="303"/>
      <c r="AY132" s="303"/>
      <c r="AZ132" s="303"/>
      <c r="BA132" s="303"/>
      <c r="BB132" s="303"/>
      <c r="BC132" s="303"/>
      <c r="BD132" s="303"/>
      <c r="BE132" s="303"/>
      <c r="BF132" s="303"/>
      <c r="BG132" s="303"/>
      <c r="BH132" s="303"/>
      <c r="BI132" s="303"/>
      <c r="BJ132" s="303"/>
      <c r="BK132" s="303"/>
      <c r="BL132" s="303"/>
      <c r="BM132" s="303"/>
      <c r="BN132" s="303"/>
      <c r="BO132" s="303"/>
      <c r="BP132" s="303"/>
      <c r="BQ132" s="303"/>
      <c r="BR132" s="303"/>
      <c r="BS132" s="303"/>
      <c r="BT132" s="303"/>
      <c r="BU132" s="303"/>
      <c r="BV132" s="303"/>
      <c r="BW132" s="303"/>
      <c r="BX132" s="303"/>
      <c r="BY132" s="303"/>
      <c r="BZ132" s="303"/>
      <c r="CA132" s="303"/>
      <c r="CB132" s="303"/>
      <c r="CC132" s="303"/>
      <c r="CD132" s="303"/>
      <c r="CE132" s="303"/>
      <c r="CF132" s="303"/>
      <c r="CG132" s="303"/>
      <c r="CH132" s="303"/>
      <c r="CI132" s="303"/>
      <c r="CJ132" s="303"/>
      <c r="CK132" s="303"/>
      <c r="CL132" s="303"/>
      <c r="CM132" s="303"/>
      <c r="CN132" s="303"/>
      <c r="CO132" s="303"/>
      <c r="CP132" s="303"/>
      <c r="CQ132" s="303"/>
      <c r="CR132" s="303"/>
      <c r="CS132" s="303"/>
      <c r="CT132" s="303"/>
      <c r="CU132" s="303"/>
      <c r="CV132" s="303"/>
      <c r="CW132" s="303"/>
      <c r="CX132" s="303"/>
      <c r="CY132" s="303"/>
      <c r="CZ132" s="303"/>
    </row>
    <row r="133" spans="1:104" ht="11.25" customHeight="1" x14ac:dyDescent="0.2">
      <c r="A133" s="303"/>
      <c r="B133" s="303"/>
      <c r="C133" s="303"/>
      <c r="D133" s="303"/>
      <c r="E133" s="303"/>
      <c r="F133" s="303"/>
      <c r="G133" s="303"/>
      <c r="H133" s="303"/>
      <c r="I133" s="303"/>
      <c r="J133" s="303"/>
      <c r="K133" s="303"/>
      <c r="L133" s="303"/>
      <c r="M133" s="303"/>
      <c r="N133" s="303"/>
      <c r="O133" s="303"/>
      <c r="P133" s="303"/>
      <c r="Q133" s="303"/>
      <c r="R133" s="309"/>
      <c r="S133" s="310"/>
      <c r="T133" s="310"/>
      <c r="U133" s="303"/>
      <c r="V133" s="303"/>
      <c r="W133" s="303"/>
      <c r="X133" s="303"/>
      <c r="Y133" s="303"/>
      <c r="Z133" s="303"/>
      <c r="AA133" s="303"/>
      <c r="AB133" s="303"/>
      <c r="AC133" s="303"/>
      <c r="AD133" s="303"/>
      <c r="AE133" s="303"/>
      <c r="AF133" s="303"/>
      <c r="AG133" s="303"/>
      <c r="AH133" s="303"/>
      <c r="AI133" s="303"/>
      <c r="AJ133" s="303"/>
      <c r="AK133" s="303"/>
      <c r="AL133" s="303"/>
      <c r="AM133" s="303"/>
      <c r="AN133" s="303"/>
      <c r="AO133" s="303"/>
      <c r="AP133" s="303"/>
      <c r="AQ133" s="303"/>
      <c r="AR133" s="303"/>
      <c r="AS133" s="303"/>
      <c r="AT133" s="303"/>
      <c r="AU133" s="303"/>
      <c r="AV133" s="303"/>
      <c r="AW133" s="303"/>
      <c r="AX133" s="303"/>
      <c r="AY133" s="303"/>
      <c r="AZ133" s="303"/>
      <c r="BA133" s="303"/>
      <c r="BB133" s="303"/>
      <c r="BC133" s="303"/>
      <c r="BD133" s="303"/>
      <c r="BE133" s="303"/>
      <c r="BF133" s="303"/>
      <c r="BG133" s="303"/>
      <c r="BH133" s="303"/>
      <c r="BI133" s="303"/>
      <c r="BJ133" s="303"/>
      <c r="BK133" s="303"/>
      <c r="BL133" s="303"/>
      <c r="BM133" s="303"/>
      <c r="BN133" s="303"/>
      <c r="BO133" s="303"/>
      <c r="BP133" s="303"/>
      <c r="BQ133" s="303"/>
      <c r="BR133" s="303"/>
      <c r="BS133" s="303"/>
      <c r="BT133" s="303"/>
      <c r="BU133" s="303"/>
      <c r="BV133" s="303"/>
      <c r="BW133" s="303"/>
      <c r="BX133" s="303"/>
      <c r="BY133" s="303"/>
      <c r="BZ133" s="303"/>
      <c r="CA133" s="303"/>
      <c r="CB133" s="303"/>
      <c r="CC133" s="303"/>
      <c r="CD133" s="303"/>
      <c r="CE133" s="303"/>
      <c r="CF133" s="303"/>
      <c r="CG133" s="303"/>
      <c r="CH133" s="303"/>
      <c r="CI133" s="303"/>
      <c r="CJ133" s="303"/>
      <c r="CK133" s="303"/>
      <c r="CL133" s="303"/>
      <c r="CM133" s="303"/>
      <c r="CN133" s="303"/>
      <c r="CO133" s="303"/>
      <c r="CP133" s="303"/>
      <c r="CQ133" s="303"/>
      <c r="CR133" s="303"/>
      <c r="CS133" s="303"/>
      <c r="CT133" s="303"/>
      <c r="CU133" s="303"/>
      <c r="CV133" s="303"/>
      <c r="CW133" s="303"/>
      <c r="CX133" s="303"/>
      <c r="CY133" s="303"/>
      <c r="CZ133" s="303"/>
    </row>
    <row r="134" spans="1:104" ht="11.25" customHeight="1" x14ac:dyDescent="0.2">
      <c r="A134" s="303"/>
      <c r="B134" s="303"/>
      <c r="C134" s="303"/>
      <c r="D134" s="303"/>
      <c r="E134" s="303"/>
      <c r="F134" s="303"/>
      <c r="G134" s="303"/>
      <c r="H134" s="303"/>
      <c r="I134" s="303"/>
      <c r="J134" s="303"/>
      <c r="K134" s="303"/>
      <c r="L134" s="303"/>
      <c r="M134" s="303"/>
      <c r="N134" s="303"/>
      <c r="O134" s="303"/>
      <c r="P134" s="303"/>
      <c r="Q134" s="303"/>
      <c r="R134" s="309"/>
      <c r="S134" s="310"/>
      <c r="T134" s="310"/>
      <c r="U134" s="303"/>
      <c r="V134" s="303"/>
      <c r="W134" s="303"/>
      <c r="X134" s="303"/>
      <c r="Y134" s="303"/>
      <c r="Z134" s="303"/>
      <c r="AA134" s="303"/>
      <c r="AB134" s="303"/>
      <c r="AC134" s="303"/>
      <c r="AD134" s="303"/>
      <c r="AE134" s="303"/>
      <c r="AF134" s="303"/>
      <c r="AG134" s="303"/>
      <c r="AH134" s="303"/>
      <c r="AI134" s="303"/>
      <c r="AJ134" s="303"/>
      <c r="AK134" s="303"/>
      <c r="AL134" s="303"/>
      <c r="AM134" s="303"/>
      <c r="AN134" s="303"/>
      <c r="AO134" s="303"/>
      <c r="AP134" s="303"/>
      <c r="AQ134" s="303"/>
      <c r="AR134" s="303"/>
      <c r="AS134" s="303"/>
      <c r="AT134" s="303"/>
      <c r="AU134" s="303"/>
      <c r="AV134" s="303"/>
      <c r="AW134" s="303"/>
      <c r="AX134" s="303"/>
      <c r="AY134" s="303"/>
      <c r="AZ134" s="303"/>
      <c r="BA134" s="303"/>
      <c r="BB134" s="303"/>
      <c r="BC134" s="303"/>
      <c r="BD134" s="303"/>
      <c r="BE134" s="303"/>
      <c r="BF134" s="303"/>
      <c r="BG134" s="303"/>
      <c r="BH134" s="303"/>
      <c r="BI134" s="303"/>
      <c r="BJ134" s="303"/>
      <c r="BK134" s="303"/>
      <c r="BL134" s="303"/>
      <c r="BM134" s="303"/>
      <c r="BN134" s="303"/>
      <c r="BO134" s="303"/>
      <c r="BP134" s="303"/>
      <c r="BQ134" s="303"/>
      <c r="BR134" s="303"/>
      <c r="BS134" s="303"/>
      <c r="BT134" s="303"/>
      <c r="BU134" s="303"/>
      <c r="BV134" s="303"/>
      <c r="BW134" s="303"/>
      <c r="BX134" s="303"/>
      <c r="BY134" s="303"/>
      <c r="BZ134" s="303"/>
      <c r="CA134" s="303"/>
      <c r="CB134" s="303"/>
      <c r="CC134" s="303"/>
      <c r="CD134" s="303"/>
      <c r="CE134" s="303"/>
      <c r="CF134" s="303"/>
      <c r="CG134" s="303"/>
      <c r="CH134" s="303"/>
      <c r="CI134" s="303"/>
      <c r="CJ134" s="303"/>
      <c r="CK134" s="303"/>
      <c r="CL134" s="303"/>
      <c r="CM134" s="303"/>
      <c r="CN134" s="303"/>
      <c r="CO134" s="303"/>
      <c r="CP134" s="303"/>
      <c r="CQ134" s="303"/>
      <c r="CR134" s="303"/>
      <c r="CS134" s="303"/>
      <c r="CT134" s="303"/>
      <c r="CU134" s="303"/>
      <c r="CV134" s="303"/>
      <c r="CW134" s="303"/>
      <c r="CX134" s="303"/>
      <c r="CY134" s="303"/>
      <c r="CZ134" s="303"/>
    </row>
    <row r="135" spans="1:104" ht="11.25" customHeight="1" x14ac:dyDescent="0.2">
      <c r="A135" s="303"/>
      <c r="B135" s="303"/>
      <c r="C135" s="303"/>
      <c r="D135" s="303"/>
      <c r="E135" s="303"/>
      <c r="F135" s="303"/>
      <c r="G135" s="303"/>
      <c r="H135" s="303"/>
      <c r="I135" s="303"/>
      <c r="J135" s="303"/>
      <c r="K135" s="303"/>
      <c r="L135" s="303"/>
      <c r="M135" s="303"/>
      <c r="N135" s="303"/>
      <c r="O135" s="303"/>
      <c r="P135" s="303"/>
      <c r="Q135" s="303"/>
      <c r="R135" s="309"/>
      <c r="S135" s="310"/>
      <c r="T135" s="310"/>
      <c r="U135" s="303"/>
      <c r="V135" s="303"/>
      <c r="W135" s="303"/>
      <c r="X135" s="303"/>
      <c r="Y135" s="303"/>
      <c r="Z135" s="303"/>
      <c r="AA135" s="303"/>
      <c r="AB135" s="303"/>
      <c r="AC135" s="303"/>
      <c r="AD135" s="303"/>
      <c r="AE135" s="303"/>
      <c r="AF135" s="303"/>
      <c r="AG135" s="303"/>
      <c r="AH135" s="303"/>
      <c r="AI135" s="303"/>
      <c r="AJ135" s="303"/>
      <c r="AK135" s="303"/>
      <c r="AL135" s="303"/>
      <c r="AM135" s="303"/>
      <c r="AN135" s="303"/>
      <c r="AO135" s="303"/>
      <c r="AP135" s="303"/>
      <c r="AQ135" s="303"/>
      <c r="AR135" s="303"/>
      <c r="AS135" s="303"/>
      <c r="AT135" s="303"/>
      <c r="AU135" s="303"/>
      <c r="AV135" s="303"/>
      <c r="AW135" s="303"/>
      <c r="AX135" s="303"/>
      <c r="AY135" s="303"/>
      <c r="AZ135" s="303"/>
      <c r="BA135" s="303"/>
      <c r="BB135" s="303"/>
      <c r="BC135" s="303"/>
      <c r="BD135" s="303"/>
      <c r="BE135" s="303"/>
      <c r="BF135" s="303"/>
      <c r="BG135" s="303"/>
      <c r="BH135" s="303"/>
      <c r="BI135" s="303"/>
      <c r="BJ135" s="303"/>
      <c r="BK135" s="303"/>
      <c r="BL135" s="303"/>
      <c r="BM135" s="303"/>
      <c r="BN135" s="303"/>
      <c r="BO135" s="303"/>
      <c r="BP135" s="303"/>
      <c r="BQ135" s="303"/>
      <c r="BR135" s="303"/>
      <c r="BS135" s="303"/>
      <c r="BT135" s="303"/>
      <c r="BU135" s="303"/>
      <c r="BV135" s="303"/>
      <c r="BW135" s="303"/>
      <c r="BX135" s="303"/>
      <c r="BY135" s="303"/>
      <c r="BZ135" s="303"/>
      <c r="CA135" s="303"/>
      <c r="CB135" s="303"/>
      <c r="CC135" s="303"/>
      <c r="CD135" s="303"/>
      <c r="CE135" s="303"/>
      <c r="CF135" s="303"/>
      <c r="CG135" s="303"/>
      <c r="CH135" s="303"/>
      <c r="CI135" s="303"/>
      <c r="CJ135" s="303"/>
      <c r="CK135" s="303"/>
      <c r="CL135" s="303"/>
      <c r="CM135" s="303"/>
      <c r="CN135" s="303"/>
      <c r="CO135" s="303"/>
      <c r="CP135" s="303"/>
      <c r="CQ135" s="303"/>
      <c r="CR135" s="303"/>
      <c r="CS135" s="303"/>
      <c r="CT135" s="303"/>
      <c r="CU135" s="303"/>
      <c r="CV135" s="303"/>
      <c r="CW135" s="303"/>
      <c r="CX135" s="303"/>
      <c r="CY135" s="303"/>
      <c r="CZ135" s="303"/>
    </row>
    <row r="136" spans="1:104" ht="11.25" customHeight="1" x14ac:dyDescent="0.2">
      <c r="A136" s="303"/>
      <c r="B136" s="303"/>
      <c r="C136" s="303"/>
      <c r="D136" s="303"/>
      <c r="E136" s="303"/>
      <c r="F136" s="303"/>
      <c r="G136" s="303"/>
      <c r="H136" s="303"/>
      <c r="I136" s="303"/>
      <c r="J136" s="303"/>
      <c r="K136" s="303"/>
      <c r="L136" s="303"/>
      <c r="M136" s="303"/>
      <c r="N136" s="303"/>
      <c r="O136" s="303"/>
      <c r="P136" s="303"/>
      <c r="Q136" s="303"/>
      <c r="R136" s="309"/>
      <c r="S136" s="310"/>
      <c r="T136" s="310"/>
      <c r="U136" s="303"/>
      <c r="V136" s="303"/>
      <c r="W136" s="303"/>
      <c r="X136" s="303"/>
      <c r="Y136" s="303"/>
      <c r="Z136" s="303"/>
      <c r="AA136" s="303"/>
      <c r="AB136" s="303"/>
      <c r="AC136" s="303"/>
      <c r="AD136" s="303"/>
      <c r="AE136" s="303"/>
      <c r="AF136" s="303"/>
      <c r="AG136" s="303"/>
      <c r="AH136" s="303"/>
      <c r="AI136" s="303"/>
      <c r="AJ136" s="303"/>
      <c r="AK136" s="303"/>
      <c r="AL136" s="303"/>
      <c r="AM136" s="303"/>
      <c r="AN136" s="303"/>
      <c r="AO136" s="303"/>
      <c r="AP136" s="303"/>
      <c r="AQ136" s="303"/>
      <c r="AR136" s="303"/>
      <c r="AS136" s="303"/>
      <c r="AT136" s="303"/>
      <c r="AU136" s="303"/>
      <c r="AV136" s="303"/>
      <c r="AW136" s="303"/>
      <c r="AX136" s="303"/>
      <c r="AY136" s="303"/>
      <c r="AZ136" s="303"/>
      <c r="BA136" s="303"/>
      <c r="BB136" s="303"/>
      <c r="BC136" s="303"/>
      <c r="BD136" s="303"/>
      <c r="BE136" s="303"/>
      <c r="BF136" s="303"/>
      <c r="BG136" s="303"/>
      <c r="BH136" s="303"/>
      <c r="BI136" s="303"/>
      <c r="BJ136" s="303"/>
      <c r="BK136" s="303"/>
      <c r="BL136" s="303"/>
      <c r="BM136" s="303"/>
      <c r="BN136" s="303"/>
      <c r="BO136" s="303"/>
      <c r="BP136" s="303"/>
      <c r="BQ136" s="303"/>
      <c r="BR136" s="303"/>
      <c r="BS136" s="303"/>
      <c r="BT136" s="303"/>
      <c r="BU136" s="303"/>
      <c r="BV136" s="303"/>
      <c r="BW136" s="303"/>
      <c r="BX136" s="303"/>
      <c r="BY136" s="303"/>
      <c r="BZ136" s="303"/>
      <c r="CA136" s="303"/>
      <c r="CB136" s="303"/>
      <c r="CC136" s="303"/>
      <c r="CD136" s="303"/>
      <c r="CE136" s="303"/>
      <c r="CF136" s="303"/>
      <c r="CG136" s="303"/>
      <c r="CH136" s="303"/>
      <c r="CI136" s="303"/>
      <c r="CJ136" s="303"/>
      <c r="CK136" s="303"/>
      <c r="CL136" s="303"/>
      <c r="CM136" s="303"/>
      <c r="CN136" s="303"/>
      <c r="CO136" s="303"/>
      <c r="CP136" s="303"/>
      <c r="CQ136" s="303"/>
      <c r="CR136" s="303"/>
      <c r="CS136" s="303"/>
      <c r="CT136" s="303"/>
      <c r="CU136" s="303"/>
      <c r="CV136" s="303"/>
      <c r="CW136" s="303"/>
      <c r="CX136" s="303"/>
      <c r="CY136" s="303"/>
      <c r="CZ136" s="303"/>
    </row>
    <row r="137" spans="1:104" ht="11.25" customHeight="1" x14ac:dyDescent="0.2">
      <c r="A137" s="303"/>
      <c r="B137" s="303"/>
      <c r="C137" s="303"/>
      <c r="D137" s="303"/>
      <c r="E137" s="303"/>
      <c r="F137" s="303"/>
      <c r="G137" s="303"/>
      <c r="H137" s="303"/>
      <c r="I137" s="303"/>
      <c r="J137" s="303"/>
      <c r="K137" s="303"/>
      <c r="L137" s="303"/>
      <c r="M137" s="303"/>
      <c r="N137" s="303"/>
      <c r="O137" s="303"/>
      <c r="P137" s="303"/>
      <c r="Q137" s="303"/>
      <c r="R137" s="309"/>
      <c r="S137" s="310"/>
      <c r="T137" s="310"/>
      <c r="U137" s="303"/>
      <c r="V137" s="303"/>
      <c r="W137" s="303"/>
      <c r="X137" s="303"/>
      <c r="Y137" s="303"/>
      <c r="Z137" s="303"/>
      <c r="AA137" s="303"/>
      <c r="AB137" s="303"/>
      <c r="AC137" s="303"/>
      <c r="AD137" s="303"/>
      <c r="AE137" s="303"/>
      <c r="AF137" s="303"/>
      <c r="AG137" s="303"/>
      <c r="AH137" s="303"/>
      <c r="AI137" s="303"/>
      <c r="AJ137" s="303"/>
      <c r="AK137" s="303"/>
      <c r="AL137" s="303"/>
      <c r="AM137" s="303"/>
      <c r="AN137" s="303"/>
      <c r="AO137" s="303"/>
      <c r="AP137" s="303"/>
      <c r="AQ137" s="303"/>
      <c r="AR137" s="303"/>
      <c r="AS137" s="303"/>
      <c r="AT137" s="303"/>
      <c r="AU137" s="303"/>
      <c r="AV137" s="303"/>
      <c r="AW137" s="303"/>
      <c r="AX137" s="303"/>
      <c r="AY137" s="303"/>
      <c r="AZ137" s="303"/>
      <c r="BA137" s="303"/>
      <c r="BB137" s="303"/>
      <c r="BC137" s="303"/>
      <c r="BD137" s="303"/>
      <c r="BE137" s="303"/>
      <c r="BF137" s="303"/>
      <c r="BG137" s="303"/>
      <c r="BH137" s="303"/>
      <c r="BI137" s="303"/>
      <c r="BJ137" s="303"/>
      <c r="BK137" s="303"/>
      <c r="BL137" s="303"/>
      <c r="BM137" s="303"/>
      <c r="BN137" s="303"/>
      <c r="BO137" s="303"/>
      <c r="BP137" s="303"/>
      <c r="BQ137" s="303"/>
      <c r="BR137" s="303"/>
      <c r="BS137" s="303"/>
      <c r="BT137" s="303"/>
      <c r="BU137" s="303"/>
      <c r="BV137" s="303"/>
      <c r="BW137" s="303"/>
      <c r="BX137" s="303"/>
      <c r="BY137" s="303"/>
      <c r="BZ137" s="303"/>
      <c r="CA137" s="303"/>
      <c r="CB137" s="303"/>
      <c r="CC137" s="303"/>
      <c r="CD137" s="303"/>
      <c r="CE137" s="303"/>
      <c r="CF137" s="303"/>
      <c r="CG137" s="303"/>
      <c r="CH137" s="303"/>
      <c r="CI137" s="303"/>
      <c r="CJ137" s="303"/>
      <c r="CK137" s="303"/>
      <c r="CL137" s="303"/>
      <c r="CM137" s="303"/>
      <c r="CN137" s="303"/>
      <c r="CO137" s="303"/>
      <c r="CP137" s="303"/>
      <c r="CQ137" s="303"/>
      <c r="CR137" s="303"/>
      <c r="CS137" s="303"/>
      <c r="CT137" s="303"/>
      <c r="CU137" s="303"/>
      <c r="CV137" s="303"/>
      <c r="CW137" s="303"/>
      <c r="CX137" s="303"/>
      <c r="CY137" s="303"/>
      <c r="CZ137" s="303"/>
    </row>
    <row r="138" spans="1:104" ht="11.25" customHeight="1" x14ac:dyDescent="0.2">
      <c r="A138" s="303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303"/>
      <c r="N138" s="303"/>
      <c r="O138" s="303"/>
      <c r="P138" s="303"/>
      <c r="Q138" s="303"/>
      <c r="R138" s="309"/>
      <c r="S138" s="310"/>
      <c r="T138" s="310"/>
      <c r="U138" s="303"/>
      <c r="V138" s="303"/>
      <c r="W138" s="303"/>
      <c r="X138" s="303"/>
      <c r="Y138" s="303"/>
      <c r="Z138" s="303"/>
      <c r="AA138" s="303"/>
      <c r="AB138" s="303"/>
      <c r="AC138" s="303"/>
      <c r="AD138" s="303"/>
      <c r="AE138" s="303"/>
      <c r="AF138" s="303"/>
      <c r="AG138" s="303"/>
      <c r="AH138" s="303"/>
      <c r="AI138" s="303"/>
      <c r="AJ138" s="303"/>
      <c r="AK138" s="303"/>
      <c r="AL138" s="303"/>
      <c r="AM138" s="303"/>
      <c r="AN138" s="303"/>
      <c r="AO138" s="303"/>
      <c r="AP138" s="303"/>
      <c r="AQ138" s="303"/>
      <c r="AR138" s="303"/>
      <c r="AS138" s="303"/>
      <c r="AT138" s="303"/>
      <c r="AU138" s="303"/>
      <c r="AV138" s="303"/>
      <c r="AW138" s="303"/>
      <c r="AX138" s="303"/>
      <c r="AY138" s="303"/>
      <c r="AZ138" s="303"/>
      <c r="BA138" s="303"/>
      <c r="BB138" s="303"/>
      <c r="BC138" s="303"/>
      <c r="BD138" s="303"/>
      <c r="BE138" s="303"/>
      <c r="BF138" s="303"/>
      <c r="BG138" s="303"/>
      <c r="BH138" s="303"/>
      <c r="BI138" s="303"/>
      <c r="BJ138" s="303"/>
      <c r="BK138" s="303"/>
      <c r="BL138" s="303"/>
      <c r="BM138" s="303"/>
      <c r="BN138" s="303"/>
      <c r="BO138" s="303"/>
      <c r="BP138" s="303"/>
      <c r="BQ138" s="303"/>
      <c r="BR138" s="303"/>
      <c r="BS138" s="303"/>
      <c r="BT138" s="303"/>
      <c r="BU138" s="303"/>
      <c r="BV138" s="303"/>
      <c r="BW138" s="303"/>
      <c r="BX138" s="303"/>
      <c r="BY138" s="303"/>
      <c r="BZ138" s="303"/>
      <c r="CA138" s="303"/>
      <c r="CB138" s="303"/>
      <c r="CC138" s="303"/>
      <c r="CD138" s="303"/>
      <c r="CE138" s="303"/>
      <c r="CF138" s="303"/>
      <c r="CG138" s="303"/>
      <c r="CH138" s="303"/>
      <c r="CI138" s="303"/>
      <c r="CJ138" s="303"/>
      <c r="CK138" s="303"/>
      <c r="CL138" s="303"/>
      <c r="CM138" s="303"/>
      <c r="CN138" s="303"/>
      <c r="CO138" s="303"/>
      <c r="CP138" s="303"/>
      <c r="CQ138" s="303"/>
      <c r="CR138" s="303"/>
      <c r="CS138" s="303"/>
      <c r="CT138" s="303"/>
      <c r="CU138" s="303"/>
      <c r="CV138" s="303"/>
      <c r="CW138" s="303"/>
      <c r="CX138" s="303"/>
      <c r="CY138" s="303"/>
      <c r="CZ138" s="303"/>
    </row>
    <row r="139" spans="1:104" ht="11.25" customHeight="1" x14ac:dyDescent="0.2">
      <c r="A139" s="303"/>
      <c r="B139" s="303"/>
      <c r="C139" s="303"/>
      <c r="D139" s="303"/>
      <c r="E139" s="303"/>
      <c r="F139" s="303"/>
      <c r="G139" s="303"/>
      <c r="H139" s="303"/>
      <c r="I139" s="303"/>
      <c r="J139" s="303"/>
      <c r="K139" s="303"/>
      <c r="L139" s="303"/>
      <c r="M139" s="303"/>
      <c r="N139" s="303"/>
      <c r="O139" s="303"/>
      <c r="P139" s="303"/>
      <c r="Q139" s="303"/>
      <c r="R139" s="309"/>
      <c r="S139" s="310"/>
      <c r="T139" s="310"/>
      <c r="U139" s="303"/>
      <c r="V139" s="303"/>
      <c r="W139" s="303"/>
      <c r="X139" s="303"/>
      <c r="Y139" s="303"/>
      <c r="Z139" s="303"/>
      <c r="AA139" s="303"/>
      <c r="AB139" s="303"/>
      <c r="AC139" s="303"/>
      <c r="AD139" s="303"/>
      <c r="AE139" s="303"/>
      <c r="AF139" s="303"/>
      <c r="AG139" s="303"/>
      <c r="AH139" s="303"/>
      <c r="AI139" s="303"/>
      <c r="AJ139" s="303"/>
      <c r="AK139" s="303"/>
      <c r="AL139" s="303"/>
      <c r="AM139" s="303"/>
      <c r="AN139" s="303"/>
      <c r="AO139" s="303"/>
      <c r="AP139" s="303"/>
      <c r="AQ139" s="303"/>
      <c r="AR139" s="303"/>
      <c r="AS139" s="303"/>
      <c r="AT139" s="303"/>
      <c r="AU139" s="303"/>
      <c r="AV139" s="303"/>
      <c r="AW139" s="303"/>
      <c r="AX139" s="303"/>
      <c r="AY139" s="303"/>
      <c r="AZ139" s="303"/>
      <c r="BA139" s="303"/>
      <c r="BB139" s="303"/>
      <c r="BC139" s="303"/>
      <c r="BD139" s="303"/>
      <c r="BE139" s="303"/>
      <c r="BF139" s="303"/>
      <c r="BG139" s="303"/>
      <c r="BH139" s="303"/>
      <c r="BI139" s="303"/>
      <c r="BJ139" s="303"/>
      <c r="BK139" s="303"/>
      <c r="BL139" s="303"/>
      <c r="BM139" s="303"/>
      <c r="BN139" s="303"/>
      <c r="BO139" s="303"/>
      <c r="BP139" s="303"/>
      <c r="BQ139" s="303"/>
      <c r="BR139" s="303"/>
      <c r="BS139" s="303"/>
      <c r="BT139" s="303"/>
      <c r="BU139" s="303"/>
      <c r="BV139" s="303"/>
      <c r="BW139" s="303"/>
      <c r="BX139" s="303"/>
      <c r="BY139" s="303"/>
      <c r="BZ139" s="303"/>
      <c r="CA139" s="303"/>
      <c r="CB139" s="303"/>
      <c r="CC139" s="303"/>
      <c r="CD139" s="303"/>
      <c r="CE139" s="303"/>
      <c r="CF139" s="303"/>
      <c r="CG139" s="303"/>
      <c r="CH139" s="303"/>
      <c r="CI139" s="303"/>
      <c r="CJ139" s="303"/>
      <c r="CK139" s="303"/>
      <c r="CL139" s="303"/>
      <c r="CM139" s="303"/>
      <c r="CN139" s="303"/>
      <c r="CO139" s="303"/>
      <c r="CP139" s="303"/>
      <c r="CQ139" s="303"/>
      <c r="CR139" s="303"/>
      <c r="CS139" s="303"/>
      <c r="CT139" s="303"/>
      <c r="CU139" s="303"/>
      <c r="CV139" s="303"/>
      <c r="CW139" s="303"/>
      <c r="CX139" s="303"/>
      <c r="CY139" s="303"/>
      <c r="CZ139" s="303"/>
    </row>
    <row r="140" spans="1:104" ht="11.25" customHeight="1" x14ac:dyDescent="0.2">
      <c r="A140" s="303"/>
      <c r="B140" s="303"/>
      <c r="C140" s="303"/>
      <c r="D140" s="303"/>
      <c r="E140" s="303"/>
      <c r="F140" s="303"/>
      <c r="G140" s="303"/>
      <c r="H140" s="303"/>
      <c r="I140" s="303"/>
      <c r="J140" s="303"/>
      <c r="K140" s="303"/>
      <c r="L140" s="303"/>
      <c r="M140" s="303"/>
      <c r="N140" s="303"/>
      <c r="O140" s="303"/>
      <c r="P140" s="303"/>
      <c r="Q140" s="303"/>
      <c r="R140" s="309"/>
      <c r="S140" s="310"/>
      <c r="T140" s="310"/>
      <c r="U140" s="303"/>
      <c r="V140" s="303"/>
      <c r="W140" s="303"/>
      <c r="X140" s="303"/>
      <c r="Y140" s="303"/>
      <c r="Z140" s="303"/>
      <c r="AA140" s="303"/>
      <c r="AB140" s="303"/>
      <c r="AC140" s="303"/>
      <c r="AD140" s="303"/>
      <c r="AE140" s="303"/>
      <c r="AF140" s="303"/>
      <c r="AG140" s="303"/>
      <c r="AH140" s="303"/>
      <c r="AI140" s="303"/>
      <c r="AJ140" s="303"/>
      <c r="AK140" s="303"/>
      <c r="AL140" s="303"/>
      <c r="AM140" s="303"/>
      <c r="AN140" s="303"/>
      <c r="AO140" s="303"/>
      <c r="AP140" s="303"/>
      <c r="AQ140" s="303"/>
      <c r="AR140" s="303"/>
      <c r="AS140" s="303"/>
      <c r="AT140" s="303"/>
      <c r="AU140" s="303"/>
      <c r="AV140" s="303"/>
      <c r="AW140" s="303"/>
      <c r="AX140" s="303"/>
      <c r="AY140" s="303"/>
      <c r="AZ140" s="303"/>
      <c r="BA140" s="303"/>
      <c r="BB140" s="303"/>
      <c r="BC140" s="303"/>
      <c r="BD140" s="303"/>
      <c r="BE140" s="303"/>
      <c r="BF140" s="303"/>
      <c r="BG140" s="303"/>
      <c r="BH140" s="303"/>
      <c r="BI140" s="303"/>
      <c r="BJ140" s="303"/>
      <c r="BK140" s="303"/>
      <c r="BL140" s="303"/>
      <c r="BM140" s="303"/>
      <c r="BN140" s="303"/>
      <c r="BO140" s="303"/>
      <c r="BP140" s="303"/>
      <c r="BQ140" s="303"/>
      <c r="BR140" s="303"/>
      <c r="BS140" s="303"/>
      <c r="BT140" s="303"/>
      <c r="BU140" s="303"/>
      <c r="BV140" s="303"/>
      <c r="BW140" s="303"/>
      <c r="BX140" s="303"/>
      <c r="BY140" s="303"/>
      <c r="BZ140" s="303"/>
      <c r="CA140" s="303"/>
      <c r="CB140" s="303"/>
      <c r="CC140" s="303"/>
      <c r="CD140" s="303"/>
      <c r="CE140" s="303"/>
      <c r="CF140" s="303"/>
      <c r="CG140" s="303"/>
      <c r="CH140" s="303"/>
      <c r="CI140" s="303"/>
      <c r="CJ140" s="303"/>
      <c r="CK140" s="303"/>
      <c r="CL140" s="303"/>
      <c r="CM140" s="303"/>
      <c r="CN140" s="303"/>
      <c r="CO140" s="303"/>
      <c r="CP140" s="303"/>
      <c r="CQ140" s="303"/>
      <c r="CR140" s="303"/>
      <c r="CS140" s="303"/>
      <c r="CT140" s="303"/>
      <c r="CU140" s="303"/>
      <c r="CV140" s="303"/>
      <c r="CW140" s="303"/>
      <c r="CX140" s="303"/>
      <c r="CY140" s="303"/>
      <c r="CZ140" s="303"/>
    </row>
    <row r="141" spans="1:104" ht="11.25" customHeight="1" x14ac:dyDescent="0.2">
      <c r="A141" s="303"/>
      <c r="B141" s="303"/>
      <c r="C141" s="303"/>
      <c r="D141" s="303"/>
      <c r="E141" s="303"/>
      <c r="F141" s="303"/>
      <c r="G141" s="303"/>
      <c r="H141" s="303"/>
      <c r="I141" s="303"/>
      <c r="J141" s="303"/>
      <c r="K141" s="303"/>
      <c r="L141" s="303"/>
      <c r="M141" s="303"/>
      <c r="N141" s="303"/>
      <c r="O141" s="303"/>
      <c r="P141" s="303"/>
      <c r="Q141" s="303"/>
      <c r="R141" s="309"/>
      <c r="S141" s="310"/>
      <c r="T141" s="310"/>
      <c r="U141" s="303"/>
      <c r="V141" s="303"/>
      <c r="W141" s="303"/>
      <c r="X141" s="303"/>
      <c r="Y141" s="303"/>
      <c r="Z141" s="303"/>
      <c r="AA141" s="303"/>
      <c r="AB141" s="303"/>
      <c r="AC141" s="303"/>
      <c r="AD141" s="303"/>
      <c r="AE141" s="303"/>
      <c r="AF141" s="303"/>
      <c r="AG141" s="303"/>
      <c r="AH141" s="303"/>
      <c r="AI141" s="303"/>
      <c r="AJ141" s="303"/>
      <c r="AK141" s="303"/>
      <c r="AL141" s="303"/>
      <c r="AM141" s="303"/>
      <c r="AN141" s="303"/>
      <c r="AO141" s="303"/>
      <c r="AP141" s="303"/>
      <c r="AQ141" s="303"/>
      <c r="AR141" s="303"/>
      <c r="AS141" s="303"/>
      <c r="AT141" s="303"/>
      <c r="AU141" s="303"/>
      <c r="AV141" s="303"/>
      <c r="AW141" s="303"/>
      <c r="AX141" s="303"/>
      <c r="AY141" s="303"/>
      <c r="AZ141" s="303"/>
      <c r="BA141" s="303"/>
      <c r="BB141" s="303"/>
      <c r="BC141" s="303"/>
      <c r="BD141" s="303"/>
      <c r="BE141" s="303"/>
      <c r="BF141" s="303"/>
      <c r="BG141" s="303"/>
      <c r="BH141" s="303"/>
      <c r="BI141" s="303"/>
      <c r="BJ141" s="303"/>
      <c r="BK141" s="303"/>
      <c r="BL141" s="303"/>
      <c r="BM141" s="303"/>
      <c r="BN141" s="303"/>
      <c r="BO141" s="303"/>
      <c r="BP141" s="303"/>
      <c r="BQ141" s="303"/>
      <c r="BR141" s="303"/>
      <c r="BS141" s="303"/>
      <c r="BT141" s="303"/>
      <c r="BU141" s="303"/>
      <c r="BV141" s="303"/>
      <c r="BW141" s="303"/>
      <c r="BX141" s="303"/>
      <c r="BY141" s="303"/>
      <c r="BZ141" s="303"/>
      <c r="CA141" s="303"/>
      <c r="CB141" s="303"/>
      <c r="CC141" s="303"/>
      <c r="CD141" s="303"/>
      <c r="CE141" s="303"/>
      <c r="CF141" s="303"/>
      <c r="CG141" s="303"/>
      <c r="CH141" s="303"/>
      <c r="CI141" s="303"/>
      <c r="CJ141" s="303"/>
      <c r="CK141" s="303"/>
      <c r="CL141" s="303"/>
      <c r="CM141" s="303"/>
      <c r="CN141" s="303"/>
      <c r="CO141" s="303"/>
      <c r="CP141" s="303"/>
      <c r="CQ141" s="303"/>
      <c r="CR141" s="303"/>
      <c r="CS141" s="303"/>
      <c r="CT141" s="303"/>
      <c r="CU141" s="303"/>
      <c r="CV141" s="303"/>
      <c r="CW141" s="303"/>
      <c r="CX141" s="303"/>
      <c r="CY141" s="303"/>
      <c r="CZ141" s="303"/>
    </row>
    <row r="142" spans="1:104" ht="11.25" customHeight="1" x14ac:dyDescent="0.2">
      <c r="A142" s="303"/>
      <c r="B142" s="303"/>
      <c r="C142" s="303"/>
      <c r="D142" s="303"/>
      <c r="E142" s="303"/>
      <c r="F142" s="303"/>
      <c r="G142" s="303"/>
      <c r="H142" s="303"/>
      <c r="I142" s="303"/>
      <c r="J142" s="303"/>
      <c r="K142" s="303"/>
      <c r="L142" s="303"/>
      <c r="M142" s="303"/>
      <c r="N142" s="303"/>
      <c r="O142" s="303"/>
      <c r="P142" s="303"/>
      <c r="Q142" s="303"/>
      <c r="R142" s="309"/>
      <c r="S142" s="310"/>
      <c r="T142" s="310"/>
      <c r="U142" s="303"/>
      <c r="V142" s="303"/>
      <c r="W142" s="303"/>
      <c r="X142" s="303"/>
      <c r="Y142" s="303"/>
      <c r="Z142" s="303"/>
      <c r="AA142" s="303"/>
      <c r="AB142" s="303"/>
      <c r="AC142" s="303"/>
      <c r="AD142" s="303"/>
      <c r="AE142" s="303"/>
      <c r="AF142" s="303"/>
      <c r="AG142" s="303"/>
      <c r="AH142" s="303"/>
      <c r="AI142" s="303"/>
      <c r="AJ142" s="303"/>
      <c r="AK142" s="303"/>
      <c r="AL142" s="303"/>
      <c r="AM142" s="303"/>
      <c r="AN142" s="303"/>
      <c r="AO142" s="303"/>
      <c r="AP142" s="303"/>
      <c r="AQ142" s="303"/>
      <c r="AR142" s="303"/>
      <c r="AS142" s="303"/>
      <c r="AT142" s="303"/>
      <c r="AU142" s="303"/>
      <c r="AV142" s="303"/>
      <c r="AW142" s="303"/>
      <c r="AX142" s="303"/>
      <c r="AY142" s="303"/>
      <c r="AZ142" s="303"/>
      <c r="BA142" s="303"/>
      <c r="BB142" s="303"/>
      <c r="BC142" s="303"/>
      <c r="BD142" s="303"/>
      <c r="BE142" s="303"/>
      <c r="BF142" s="303"/>
      <c r="BG142" s="303"/>
      <c r="BH142" s="303"/>
      <c r="BI142" s="303"/>
      <c r="BJ142" s="303"/>
      <c r="BK142" s="303"/>
      <c r="BL142" s="303"/>
      <c r="BM142" s="303"/>
      <c r="BN142" s="303"/>
      <c r="BO142" s="303"/>
      <c r="BP142" s="303"/>
      <c r="BQ142" s="303"/>
      <c r="BR142" s="303"/>
      <c r="BS142" s="303"/>
      <c r="BT142" s="303"/>
      <c r="BU142" s="303"/>
      <c r="BV142" s="303"/>
      <c r="BW142" s="303"/>
      <c r="BX142" s="303"/>
      <c r="BY142" s="303"/>
      <c r="BZ142" s="303"/>
      <c r="CA142" s="303"/>
      <c r="CB142" s="303"/>
      <c r="CC142" s="303"/>
      <c r="CD142" s="303"/>
      <c r="CE142" s="303"/>
      <c r="CF142" s="303"/>
      <c r="CG142" s="303"/>
      <c r="CH142" s="303"/>
      <c r="CI142" s="303"/>
      <c r="CJ142" s="303"/>
      <c r="CK142" s="303"/>
      <c r="CL142" s="303"/>
      <c r="CM142" s="303"/>
      <c r="CN142" s="303"/>
      <c r="CO142" s="303"/>
      <c r="CP142" s="303"/>
      <c r="CQ142" s="303"/>
      <c r="CR142" s="303"/>
      <c r="CS142" s="303"/>
      <c r="CT142" s="303"/>
      <c r="CU142" s="303"/>
      <c r="CV142" s="303"/>
      <c r="CW142" s="303"/>
      <c r="CX142" s="303"/>
      <c r="CY142" s="303"/>
      <c r="CZ142" s="303"/>
    </row>
    <row r="143" spans="1:104" ht="11.25" customHeight="1" x14ac:dyDescent="0.2">
      <c r="A143" s="303"/>
      <c r="B143" s="303"/>
      <c r="C143" s="303"/>
      <c r="D143" s="303"/>
      <c r="E143" s="303"/>
      <c r="F143" s="303"/>
      <c r="G143" s="303"/>
      <c r="H143" s="303"/>
      <c r="I143" s="303"/>
      <c r="J143" s="303"/>
      <c r="K143" s="303"/>
      <c r="L143" s="303"/>
      <c r="M143" s="303"/>
      <c r="N143" s="303"/>
      <c r="O143" s="303"/>
      <c r="P143" s="303"/>
      <c r="Q143" s="303"/>
      <c r="R143" s="309"/>
      <c r="S143" s="310"/>
      <c r="T143" s="310"/>
      <c r="U143" s="303"/>
      <c r="V143" s="303"/>
      <c r="W143" s="303"/>
      <c r="X143" s="303"/>
      <c r="Y143" s="303"/>
      <c r="Z143" s="303"/>
      <c r="AA143" s="303"/>
      <c r="AB143" s="303"/>
      <c r="AC143" s="303"/>
      <c r="AD143" s="303"/>
      <c r="AE143" s="303"/>
      <c r="AF143" s="303"/>
      <c r="AG143" s="303"/>
      <c r="AH143" s="303"/>
      <c r="AI143" s="303"/>
      <c r="AJ143" s="303"/>
      <c r="AK143" s="303"/>
      <c r="AL143" s="303"/>
      <c r="AM143" s="303"/>
      <c r="AN143" s="303"/>
      <c r="AO143" s="303"/>
      <c r="AP143" s="303"/>
      <c r="AQ143" s="303"/>
      <c r="AR143" s="303"/>
      <c r="AS143" s="303"/>
      <c r="AT143" s="303"/>
      <c r="AU143" s="303"/>
      <c r="AV143" s="303"/>
      <c r="AW143" s="303"/>
      <c r="AX143" s="303"/>
      <c r="AY143" s="303"/>
      <c r="AZ143" s="303"/>
      <c r="BA143" s="303"/>
      <c r="BB143" s="303"/>
      <c r="BC143" s="303"/>
      <c r="BD143" s="303"/>
      <c r="BE143" s="303"/>
      <c r="BF143" s="303"/>
      <c r="BG143" s="303"/>
      <c r="BH143" s="303"/>
      <c r="BI143" s="303"/>
      <c r="BJ143" s="303"/>
      <c r="BK143" s="303"/>
      <c r="BL143" s="303"/>
      <c r="BM143" s="303"/>
      <c r="BN143" s="303"/>
      <c r="BO143" s="303"/>
      <c r="BP143" s="303"/>
      <c r="BQ143" s="303"/>
      <c r="BR143" s="303"/>
      <c r="BS143" s="303"/>
      <c r="BT143" s="303"/>
      <c r="BU143" s="303"/>
      <c r="BV143" s="303"/>
      <c r="BW143" s="303"/>
      <c r="BX143" s="303"/>
      <c r="BY143" s="303"/>
      <c r="BZ143" s="303"/>
      <c r="CA143" s="303"/>
      <c r="CB143" s="303"/>
      <c r="CC143" s="303"/>
      <c r="CD143" s="303"/>
      <c r="CE143" s="303"/>
      <c r="CF143" s="303"/>
      <c r="CG143" s="303"/>
      <c r="CH143" s="303"/>
      <c r="CI143" s="303"/>
      <c r="CJ143" s="303"/>
      <c r="CK143" s="303"/>
      <c r="CL143" s="303"/>
      <c r="CM143" s="303"/>
      <c r="CN143" s="303"/>
      <c r="CO143" s="303"/>
      <c r="CP143" s="303"/>
      <c r="CQ143" s="303"/>
      <c r="CR143" s="303"/>
      <c r="CS143" s="303"/>
      <c r="CT143" s="303"/>
      <c r="CU143" s="303"/>
      <c r="CV143" s="303"/>
      <c r="CW143" s="303"/>
      <c r="CX143" s="303"/>
      <c r="CY143" s="303"/>
      <c r="CZ143" s="303"/>
    </row>
    <row r="144" spans="1:104" ht="11.25" customHeight="1" x14ac:dyDescent="0.2">
      <c r="A144" s="303"/>
      <c r="B144" s="303"/>
      <c r="C144" s="303"/>
      <c r="D144" s="303"/>
      <c r="E144" s="303"/>
      <c r="F144" s="303"/>
      <c r="G144" s="303"/>
      <c r="H144" s="303"/>
      <c r="I144" s="303"/>
      <c r="J144" s="303"/>
      <c r="K144" s="303"/>
      <c r="L144" s="303"/>
      <c r="M144" s="303"/>
      <c r="N144" s="303"/>
      <c r="O144" s="303"/>
      <c r="P144" s="303"/>
      <c r="Q144" s="303"/>
      <c r="R144" s="309"/>
      <c r="S144" s="310"/>
      <c r="T144" s="310"/>
      <c r="U144" s="303"/>
      <c r="V144" s="303"/>
      <c r="W144" s="303"/>
      <c r="X144" s="303"/>
      <c r="Y144" s="303"/>
      <c r="Z144" s="303"/>
      <c r="AA144" s="303"/>
      <c r="AB144" s="303"/>
      <c r="AC144" s="303"/>
      <c r="AD144" s="303"/>
      <c r="AE144" s="303"/>
      <c r="AF144" s="303"/>
      <c r="AG144" s="303"/>
      <c r="AH144" s="303"/>
      <c r="AI144" s="303"/>
      <c r="AJ144" s="303"/>
      <c r="AK144" s="303"/>
      <c r="AL144" s="303"/>
      <c r="AM144" s="303"/>
      <c r="AN144" s="303"/>
      <c r="AO144" s="303"/>
      <c r="AP144" s="303"/>
      <c r="AQ144" s="303"/>
      <c r="AR144" s="303"/>
      <c r="AS144" s="303"/>
      <c r="AT144" s="303"/>
      <c r="AU144" s="303"/>
      <c r="AV144" s="303"/>
      <c r="AW144" s="303"/>
      <c r="AX144" s="303"/>
      <c r="AY144" s="303"/>
      <c r="AZ144" s="303"/>
      <c r="BA144" s="303"/>
      <c r="BB144" s="303"/>
      <c r="BC144" s="303"/>
      <c r="BD144" s="303"/>
      <c r="BE144" s="303"/>
      <c r="BF144" s="303"/>
      <c r="BG144" s="303"/>
      <c r="BH144" s="303"/>
      <c r="BI144" s="303"/>
      <c r="BJ144" s="303"/>
      <c r="BK144" s="303"/>
      <c r="BL144" s="303"/>
      <c r="BM144" s="303"/>
      <c r="BN144" s="303"/>
      <c r="BO144" s="303"/>
      <c r="BP144" s="303"/>
      <c r="BQ144" s="303"/>
      <c r="BR144" s="303"/>
      <c r="BS144" s="303"/>
      <c r="BT144" s="303"/>
      <c r="BU144" s="303"/>
      <c r="BV144" s="303"/>
      <c r="BW144" s="303"/>
      <c r="BX144" s="303"/>
      <c r="BY144" s="303"/>
      <c r="BZ144" s="303"/>
      <c r="CA144" s="303"/>
      <c r="CB144" s="303"/>
      <c r="CC144" s="303"/>
      <c r="CD144" s="303"/>
      <c r="CE144" s="303"/>
      <c r="CF144" s="303"/>
      <c r="CG144" s="303"/>
      <c r="CH144" s="303"/>
      <c r="CI144" s="303"/>
      <c r="CJ144" s="303"/>
      <c r="CK144" s="303"/>
      <c r="CL144" s="303"/>
      <c r="CM144" s="303"/>
      <c r="CN144" s="303"/>
      <c r="CO144" s="303"/>
      <c r="CP144" s="303"/>
      <c r="CQ144" s="303"/>
      <c r="CR144" s="303"/>
      <c r="CS144" s="303"/>
      <c r="CT144" s="303"/>
      <c r="CU144" s="303"/>
      <c r="CV144" s="303"/>
      <c r="CW144" s="303"/>
      <c r="CX144" s="303"/>
      <c r="CY144" s="303"/>
      <c r="CZ144" s="303"/>
    </row>
    <row r="145" spans="1:104" ht="11.25" customHeight="1" x14ac:dyDescent="0.2">
      <c r="A145" s="303"/>
      <c r="B145" s="303"/>
      <c r="C145" s="303"/>
      <c r="D145" s="303"/>
      <c r="E145" s="303"/>
      <c r="F145" s="303"/>
      <c r="G145" s="303"/>
      <c r="H145" s="303"/>
      <c r="I145" s="303"/>
      <c r="J145" s="303"/>
      <c r="K145" s="303"/>
      <c r="L145" s="303"/>
      <c r="M145" s="303"/>
      <c r="N145" s="303"/>
      <c r="O145" s="303"/>
      <c r="P145" s="303"/>
      <c r="Q145" s="303"/>
      <c r="R145" s="309"/>
      <c r="S145" s="310"/>
      <c r="T145" s="310"/>
      <c r="U145" s="303"/>
      <c r="V145" s="303"/>
      <c r="W145" s="303"/>
      <c r="X145" s="303"/>
      <c r="Y145" s="303"/>
      <c r="Z145" s="303"/>
      <c r="AA145" s="303"/>
      <c r="AB145" s="303"/>
      <c r="AC145" s="303"/>
      <c r="AD145" s="303"/>
      <c r="AE145" s="303"/>
      <c r="AF145" s="303"/>
      <c r="AG145" s="303"/>
      <c r="AH145" s="303"/>
      <c r="AI145" s="303"/>
      <c r="AJ145" s="303"/>
      <c r="AK145" s="303"/>
      <c r="AL145" s="303"/>
      <c r="AM145" s="303"/>
      <c r="AN145" s="303"/>
      <c r="AO145" s="303"/>
      <c r="AP145" s="303"/>
      <c r="AQ145" s="303"/>
      <c r="AR145" s="303"/>
      <c r="AS145" s="303"/>
      <c r="AT145" s="303"/>
      <c r="AU145" s="303"/>
      <c r="AV145" s="303"/>
      <c r="AW145" s="303"/>
      <c r="AX145" s="303"/>
      <c r="AY145" s="303"/>
      <c r="AZ145" s="303"/>
      <c r="BA145" s="303"/>
      <c r="BB145" s="303"/>
      <c r="BC145" s="303"/>
      <c r="BD145" s="303"/>
      <c r="BE145" s="303"/>
      <c r="BF145" s="303"/>
      <c r="BG145" s="303"/>
      <c r="BH145" s="303"/>
      <c r="BI145" s="303"/>
      <c r="BJ145" s="303"/>
      <c r="BK145" s="303"/>
      <c r="BL145" s="303"/>
      <c r="BM145" s="303"/>
      <c r="BN145" s="303"/>
      <c r="BO145" s="303"/>
      <c r="BP145" s="303"/>
      <c r="BQ145" s="303"/>
      <c r="BR145" s="303"/>
      <c r="BS145" s="303"/>
      <c r="BT145" s="303"/>
      <c r="BU145" s="303"/>
      <c r="BV145" s="303"/>
      <c r="BW145" s="303"/>
      <c r="BX145" s="303"/>
      <c r="BY145" s="303"/>
      <c r="BZ145" s="303"/>
      <c r="CA145" s="303"/>
      <c r="CB145" s="303"/>
      <c r="CC145" s="303"/>
      <c r="CD145" s="303"/>
      <c r="CE145" s="303"/>
      <c r="CF145" s="303"/>
      <c r="CG145" s="303"/>
      <c r="CH145" s="303"/>
      <c r="CI145" s="303"/>
      <c r="CJ145" s="303"/>
      <c r="CK145" s="303"/>
      <c r="CL145" s="303"/>
      <c r="CM145" s="303"/>
      <c r="CN145" s="303"/>
      <c r="CO145" s="303"/>
      <c r="CP145" s="303"/>
      <c r="CQ145" s="303"/>
      <c r="CR145" s="303"/>
      <c r="CS145" s="303"/>
      <c r="CT145" s="303"/>
      <c r="CU145" s="303"/>
      <c r="CV145" s="303"/>
      <c r="CW145" s="303"/>
      <c r="CX145" s="303"/>
      <c r="CY145" s="303"/>
      <c r="CZ145" s="303"/>
    </row>
    <row r="146" spans="1:104" ht="11.25" customHeight="1" x14ac:dyDescent="0.2">
      <c r="A146" s="303"/>
      <c r="B146" s="303"/>
      <c r="C146" s="303"/>
      <c r="D146" s="303"/>
      <c r="E146" s="303"/>
      <c r="F146" s="303"/>
      <c r="G146" s="303"/>
      <c r="H146" s="303"/>
      <c r="I146" s="303"/>
      <c r="J146" s="303"/>
      <c r="K146" s="303"/>
      <c r="L146" s="303"/>
      <c r="M146" s="303"/>
      <c r="N146" s="303"/>
      <c r="O146" s="303"/>
      <c r="P146" s="303"/>
      <c r="Q146" s="303"/>
      <c r="R146" s="309"/>
      <c r="S146" s="310"/>
      <c r="T146" s="310"/>
      <c r="U146" s="303"/>
      <c r="V146" s="303"/>
      <c r="W146" s="303"/>
      <c r="X146" s="303"/>
      <c r="Y146" s="303"/>
      <c r="Z146" s="303"/>
      <c r="AA146" s="303"/>
      <c r="AB146" s="303"/>
      <c r="AC146" s="303"/>
      <c r="AD146" s="303"/>
      <c r="AE146" s="303"/>
      <c r="AF146" s="303"/>
      <c r="AG146" s="303"/>
      <c r="AH146" s="303"/>
      <c r="AI146" s="303"/>
      <c r="AJ146" s="303"/>
      <c r="AK146" s="303"/>
      <c r="AL146" s="303"/>
      <c r="AM146" s="303"/>
      <c r="AN146" s="303"/>
      <c r="AO146" s="303"/>
      <c r="AP146" s="303"/>
      <c r="AQ146" s="303"/>
      <c r="AR146" s="303"/>
      <c r="AS146" s="303"/>
      <c r="AT146" s="303"/>
      <c r="AU146" s="303"/>
      <c r="AV146" s="303"/>
      <c r="AW146" s="303"/>
      <c r="AX146" s="303"/>
      <c r="AY146" s="303"/>
      <c r="AZ146" s="303"/>
      <c r="BA146" s="303"/>
      <c r="BB146" s="303"/>
      <c r="BC146" s="303"/>
      <c r="BD146" s="303"/>
      <c r="BE146" s="303"/>
      <c r="BF146" s="303"/>
      <c r="BG146" s="303"/>
      <c r="BH146" s="303"/>
      <c r="BI146" s="303"/>
      <c r="BJ146" s="303"/>
      <c r="BK146" s="303"/>
      <c r="BL146" s="303"/>
      <c r="BM146" s="303"/>
      <c r="BN146" s="303"/>
      <c r="BO146" s="303"/>
      <c r="BP146" s="303"/>
      <c r="BQ146" s="303"/>
      <c r="BR146" s="303"/>
      <c r="BS146" s="303"/>
      <c r="BT146" s="303"/>
      <c r="BU146" s="303"/>
      <c r="BV146" s="303"/>
      <c r="BW146" s="303"/>
      <c r="BX146" s="303"/>
      <c r="BY146" s="303"/>
      <c r="BZ146" s="303"/>
      <c r="CA146" s="303"/>
      <c r="CB146" s="303"/>
      <c r="CC146" s="303"/>
      <c r="CD146" s="303"/>
      <c r="CE146" s="303"/>
      <c r="CF146" s="303"/>
      <c r="CG146" s="303"/>
      <c r="CH146" s="303"/>
      <c r="CI146" s="303"/>
      <c r="CJ146" s="303"/>
      <c r="CK146" s="303"/>
      <c r="CL146" s="303"/>
      <c r="CM146" s="303"/>
      <c r="CN146" s="303"/>
      <c r="CO146" s="303"/>
      <c r="CP146" s="303"/>
      <c r="CQ146" s="303"/>
      <c r="CR146" s="303"/>
      <c r="CS146" s="303"/>
      <c r="CT146" s="303"/>
      <c r="CU146" s="303"/>
      <c r="CV146" s="303"/>
      <c r="CW146" s="303"/>
      <c r="CX146" s="303"/>
      <c r="CY146" s="303"/>
      <c r="CZ146" s="303"/>
    </row>
    <row r="147" spans="1:104" ht="11.25" customHeight="1" x14ac:dyDescent="0.2">
      <c r="A147" s="303"/>
      <c r="B147" s="303"/>
      <c r="C147" s="303"/>
      <c r="D147" s="303"/>
      <c r="E147" s="303"/>
      <c r="F147" s="303"/>
      <c r="G147" s="303"/>
      <c r="H147" s="303"/>
      <c r="I147" s="303"/>
      <c r="J147" s="303"/>
      <c r="K147" s="303"/>
      <c r="L147" s="303"/>
      <c r="M147" s="303"/>
      <c r="N147" s="303"/>
      <c r="O147" s="303"/>
      <c r="P147" s="303"/>
      <c r="Q147" s="303"/>
      <c r="R147" s="309"/>
      <c r="S147" s="310"/>
      <c r="T147" s="310"/>
      <c r="U147" s="303"/>
      <c r="V147" s="303"/>
      <c r="W147" s="303"/>
      <c r="X147" s="303"/>
      <c r="Y147" s="303"/>
      <c r="Z147" s="303"/>
      <c r="AA147" s="303"/>
      <c r="AB147" s="303"/>
      <c r="AC147" s="303"/>
      <c r="AD147" s="303"/>
      <c r="AE147" s="303"/>
      <c r="AF147" s="303"/>
      <c r="AG147" s="303"/>
      <c r="AH147" s="303"/>
      <c r="AI147" s="303"/>
      <c r="AJ147" s="303"/>
      <c r="AK147" s="303"/>
      <c r="AL147" s="303"/>
      <c r="AM147" s="303"/>
      <c r="AN147" s="303"/>
      <c r="AO147" s="303"/>
      <c r="AP147" s="303"/>
      <c r="AQ147" s="303"/>
      <c r="AR147" s="303"/>
      <c r="AS147" s="303"/>
      <c r="AT147" s="303"/>
      <c r="AU147" s="303"/>
      <c r="AV147" s="303"/>
      <c r="AW147" s="303"/>
      <c r="AX147" s="303"/>
      <c r="AY147" s="303"/>
      <c r="AZ147" s="303"/>
      <c r="BA147" s="303"/>
      <c r="BB147" s="303"/>
      <c r="BC147" s="303"/>
      <c r="BD147" s="303"/>
      <c r="BE147" s="303"/>
      <c r="BF147" s="303"/>
      <c r="BG147" s="303"/>
      <c r="BH147" s="303"/>
      <c r="BI147" s="303"/>
      <c r="BJ147" s="303"/>
      <c r="BK147" s="303"/>
      <c r="BL147" s="303"/>
      <c r="BM147" s="303"/>
      <c r="BN147" s="303"/>
      <c r="BO147" s="303"/>
      <c r="BP147" s="303"/>
      <c r="BQ147" s="303"/>
      <c r="BR147" s="303"/>
      <c r="BS147" s="303"/>
      <c r="BT147" s="303"/>
      <c r="BU147" s="303"/>
      <c r="BV147" s="303"/>
      <c r="BW147" s="303"/>
      <c r="BX147" s="303"/>
      <c r="BY147" s="303"/>
      <c r="BZ147" s="303"/>
      <c r="CA147" s="303"/>
      <c r="CB147" s="303"/>
      <c r="CC147" s="303"/>
      <c r="CD147" s="303"/>
      <c r="CE147" s="303"/>
      <c r="CF147" s="303"/>
      <c r="CG147" s="303"/>
      <c r="CH147" s="303"/>
      <c r="CI147" s="303"/>
      <c r="CJ147" s="303"/>
      <c r="CK147" s="303"/>
      <c r="CL147" s="303"/>
      <c r="CM147" s="303"/>
      <c r="CN147" s="303"/>
      <c r="CO147" s="303"/>
      <c r="CP147" s="303"/>
      <c r="CQ147" s="303"/>
      <c r="CR147" s="303"/>
      <c r="CS147" s="303"/>
      <c r="CT147" s="303"/>
      <c r="CU147" s="303"/>
      <c r="CV147" s="303"/>
      <c r="CW147" s="303"/>
      <c r="CX147" s="303"/>
      <c r="CY147" s="303"/>
      <c r="CZ147" s="303"/>
    </row>
    <row r="148" spans="1:104" ht="11.25" customHeight="1" x14ac:dyDescent="0.2">
      <c r="A148" s="303"/>
      <c r="B148" s="303"/>
      <c r="C148" s="303"/>
      <c r="D148" s="303"/>
      <c r="E148" s="303"/>
      <c r="F148" s="303"/>
      <c r="G148" s="303"/>
      <c r="H148" s="303"/>
      <c r="I148" s="303"/>
      <c r="J148" s="303"/>
      <c r="K148" s="303"/>
      <c r="L148" s="303"/>
      <c r="M148" s="303"/>
      <c r="N148" s="303"/>
      <c r="O148" s="303"/>
      <c r="P148" s="303"/>
      <c r="Q148" s="303"/>
      <c r="R148" s="309"/>
      <c r="S148" s="310"/>
      <c r="T148" s="310"/>
      <c r="U148" s="303"/>
      <c r="V148" s="303"/>
      <c r="W148" s="303"/>
      <c r="X148" s="303"/>
      <c r="Y148" s="303"/>
      <c r="Z148" s="303"/>
      <c r="AA148" s="303"/>
      <c r="AB148" s="303"/>
      <c r="AC148" s="303"/>
      <c r="AD148" s="303"/>
      <c r="AE148" s="303"/>
      <c r="AF148" s="303"/>
      <c r="AG148" s="303"/>
      <c r="AH148" s="303"/>
      <c r="AI148" s="303"/>
      <c r="AJ148" s="303"/>
      <c r="AK148" s="303"/>
      <c r="AL148" s="303"/>
      <c r="AM148" s="303"/>
      <c r="AN148" s="303"/>
      <c r="AO148" s="303"/>
      <c r="AP148" s="303"/>
      <c r="AQ148" s="303"/>
      <c r="AR148" s="303"/>
      <c r="AS148" s="303"/>
      <c r="AT148" s="303"/>
      <c r="AU148" s="303"/>
      <c r="AV148" s="303"/>
      <c r="AW148" s="303"/>
      <c r="AX148" s="303"/>
      <c r="AY148" s="303"/>
      <c r="AZ148" s="303"/>
      <c r="BA148" s="303"/>
      <c r="BB148" s="303"/>
      <c r="BC148" s="303"/>
      <c r="BD148" s="303"/>
      <c r="BE148" s="303"/>
      <c r="BF148" s="303"/>
      <c r="BG148" s="303"/>
      <c r="BH148" s="303"/>
      <c r="BI148" s="303"/>
      <c r="BJ148" s="303"/>
      <c r="BK148" s="303"/>
      <c r="BL148" s="303"/>
      <c r="BM148" s="303"/>
      <c r="BN148" s="303"/>
      <c r="BO148" s="303"/>
      <c r="BP148" s="303"/>
      <c r="BQ148" s="303"/>
      <c r="BR148" s="303"/>
      <c r="BS148" s="303"/>
      <c r="BT148" s="303"/>
      <c r="BU148" s="303"/>
      <c r="BV148" s="303"/>
      <c r="BW148" s="303"/>
      <c r="BX148" s="303"/>
      <c r="BY148" s="303"/>
      <c r="BZ148" s="303"/>
      <c r="CA148" s="303"/>
      <c r="CB148" s="303"/>
      <c r="CC148" s="303"/>
      <c r="CD148" s="303"/>
      <c r="CE148" s="303"/>
      <c r="CF148" s="303"/>
      <c r="CG148" s="303"/>
      <c r="CH148" s="303"/>
      <c r="CI148" s="303"/>
      <c r="CJ148" s="303"/>
      <c r="CK148" s="303"/>
      <c r="CL148" s="303"/>
      <c r="CM148" s="303"/>
      <c r="CN148" s="303"/>
      <c r="CO148" s="303"/>
      <c r="CP148" s="303"/>
      <c r="CQ148" s="303"/>
      <c r="CR148" s="303"/>
      <c r="CS148" s="303"/>
      <c r="CT148" s="303"/>
      <c r="CU148" s="303"/>
      <c r="CV148" s="303"/>
      <c r="CW148" s="303"/>
      <c r="CX148" s="303"/>
      <c r="CY148" s="303"/>
      <c r="CZ148" s="303"/>
    </row>
    <row r="149" spans="1:104" ht="11.25" customHeight="1" x14ac:dyDescent="0.2">
      <c r="A149" s="303"/>
      <c r="B149" s="303"/>
      <c r="C149" s="303"/>
      <c r="D149" s="303"/>
      <c r="E149" s="303"/>
      <c r="F149" s="303"/>
      <c r="G149" s="303"/>
      <c r="H149" s="303"/>
      <c r="I149" s="303"/>
      <c r="J149" s="303"/>
      <c r="K149" s="303"/>
      <c r="L149" s="303"/>
      <c r="M149" s="303"/>
      <c r="N149" s="303"/>
      <c r="O149" s="303"/>
      <c r="P149" s="303"/>
      <c r="Q149" s="303"/>
      <c r="R149" s="309"/>
      <c r="S149" s="310"/>
      <c r="T149" s="310"/>
      <c r="U149" s="303"/>
      <c r="V149" s="303"/>
      <c r="W149" s="303"/>
      <c r="X149" s="303"/>
      <c r="Y149" s="303"/>
      <c r="Z149" s="303"/>
      <c r="AA149" s="303"/>
      <c r="AB149" s="303"/>
      <c r="AC149" s="303"/>
      <c r="AD149" s="303"/>
      <c r="AE149" s="303"/>
      <c r="AF149" s="303"/>
      <c r="AG149" s="303"/>
      <c r="AH149" s="303"/>
      <c r="AI149" s="303"/>
      <c r="AJ149" s="303"/>
      <c r="AK149" s="303"/>
      <c r="AL149" s="303"/>
      <c r="AM149" s="303"/>
      <c r="AN149" s="303"/>
      <c r="AO149" s="303"/>
      <c r="AP149" s="303"/>
      <c r="AQ149" s="303"/>
      <c r="AR149" s="303"/>
      <c r="AS149" s="303"/>
      <c r="AT149" s="303"/>
      <c r="AU149" s="303"/>
      <c r="AV149" s="303"/>
      <c r="AW149" s="303"/>
      <c r="AX149" s="303"/>
      <c r="AY149" s="303"/>
      <c r="AZ149" s="303"/>
      <c r="BA149" s="303"/>
      <c r="BB149" s="303"/>
      <c r="BC149" s="303"/>
      <c r="BD149" s="303"/>
      <c r="BE149" s="303"/>
      <c r="BF149" s="303"/>
      <c r="BG149" s="303"/>
      <c r="BH149" s="303"/>
      <c r="BI149" s="303"/>
      <c r="BJ149" s="303"/>
      <c r="BK149" s="303"/>
      <c r="BL149" s="303"/>
      <c r="BM149" s="303"/>
      <c r="BN149" s="303"/>
      <c r="BO149" s="303"/>
      <c r="BP149" s="303"/>
      <c r="BQ149" s="303"/>
      <c r="BR149" s="303"/>
      <c r="BS149" s="303"/>
      <c r="BT149" s="303"/>
      <c r="BU149" s="303"/>
      <c r="BV149" s="303"/>
      <c r="BW149" s="303"/>
      <c r="BX149" s="303"/>
      <c r="BY149" s="303"/>
      <c r="BZ149" s="303"/>
      <c r="CA149" s="303"/>
      <c r="CB149" s="303"/>
      <c r="CC149" s="303"/>
      <c r="CD149" s="303"/>
      <c r="CE149" s="303"/>
      <c r="CF149" s="303"/>
      <c r="CG149" s="303"/>
      <c r="CH149" s="303"/>
      <c r="CI149" s="303"/>
      <c r="CJ149" s="303"/>
      <c r="CK149" s="303"/>
      <c r="CL149" s="303"/>
      <c r="CM149" s="303"/>
      <c r="CN149" s="303"/>
      <c r="CO149" s="303"/>
      <c r="CP149" s="303"/>
      <c r="CQ149" s="303"/>
      <c r="CR149" s="303"/>
      <c r="CS149" s="303"/>
      <c r="CT149" s="303"/>
      <c r="CU149" s="303"/>
      <c r="CV149" s="303"/>
      <c r="CW149" s="303"/>
      <c r="CX149" s="303"/>
      <c r="CY149" s="303"/>
      <c r="CZ149" s="303"/>
    </row>
    <row r="150" spans="1:104" ht="11.25" customHeight="1" x14ac:dyDescent="0.2">
      <c r="A150" s="303"/>
      <c r="B150" s="303"/>
      <c r="C150" s="303"/>
      <c r="D150" s="303"/>
      <c r="E150" s="303"/>
      <c r="F150" s="303"/>
      <c r="G150" s="303"/>
      <c r="H150" s="303"/>
      <c r="I150" s="303"/>
      <c r="J150" s="303"/>
      <c r="K150" s="303"/>
      <c r="L150" s="303"/>
      <c r="M150" s="303"/>
      <c r="N150" s="303"/>
      <c r="O150" s="303"/>
      <c r="P150" s="303"/>
      <c r="Q150" s="303"/>
      <c r="R150" s="309"/>
      <c r="S150" s="310"/>
      <c r="T150" s="310"/>
      <c r="U150" s="303"/>
      <c r="V150" s="303"/>
      <c r="W150" s="303"/>
      <c r="X150" s="303"/>
      <c r="Y150" s="303"/>
      <c r="Z150" s="303"/>
      <c r="AA150" s="303"/>
      <c r="AB150" s="303"/>
      <c r="AC150" s="303"/>
      <c r="AD150" s="303"/>
      <c r="AE150" s="303"/>
      <c r="AF150" s="303"/>
      <c r="AG150" s="303"/>
      <c r="AH150" s="303"/>
      <c r="AI150" s="303"/>
      <c r="AJ150" s="303"/>
      <c r="AK150" s="303"/>
      <c r="AL150" s="303"/>
      <c r="AM150" s="303"/>
      <c r="AN150" s="303"/>
      <c r="AO150" s="303"/>
      <c r="AP150" s="303"/>
      <c r="AQ150" s="303"/>
      <c r="AR150" s="303"/>
      <c r="AS150" s="303"/>
      <c r="AT150" s="303"/>
      <c r="AU150" s="303"/>
      <c r="AV150" s="303"/>
      <c r="AW150" s="303"/>
      <c r="AX150" s="303"/>
      <c r="AY150" s="303"/>
      <c r="AZ150" s="303"/>
      <c r="BA150" s="303"/>
      <c r="BB150" s="303"/>
      <c r="BC150" s="303"/>
      <c r="BD150" s="303"/>
      <c r="BE150" s="303"/>
      <c r="BF150" s="303"/>
      <c r="BG150" s="303"/>
      <c r="BH150" s="303"/>
      <c r="BI150" s="303"/>
      <c r="BJ150" s="303"/>
      <c r="BK150" s="303"/>
      <c r="BL150" s="303"/>
      <c r="BM150" s="303"/>
      <c r="BN150" s="303"/>
      <c r="BO150" s="303"/>
      <c r="BP150" s="303"/>
      <c r="BQ150" s="303"/>
      <c r="BR150" s="303"/>
      <c r="BS150" s="303"/>
      <c r="BT150" s="303"/>
      <c r="BU150" s="303"/>
      <c r="BV150" s="303"/>
      <c r="BW150" s="303"/>
      <c r="BX150" s="303"/>
      <c r="BY150" s="303"/>
      <c r="BZ150" s="303"/>
      <c r="CA150" s="303"/>
      <c r="CB150" s="303"/>
      <c r="CC150" s="303"/>
      <c r="CD150" s="303"/>
      <c r="CE150" s="303"/>
      <c r="CF150" s="303"/>
      <c r="CG150" s="303"/>
      <c r="CH150" s="303"/>
      <c r="CI150" s="303"/>
      <c r="CJ150" s="303"/>
      <c r="CK150" s="303"/>
      <c r="CL150" s="303"/>
      <c r="CM150" s="303"/>
      <c r="CN150" s="303"/>
      <c r="CO150" s="303"/>
      <c r="CP150" s="303"/>
      <c r="CQ150" s="303"/>
      <c r="CR150" s="303"/>
      <c r="CS150" s="303"/>
      <c r="CT150" s="303"/>
      <c r="CU150" s="303"/>
      <c r="CV150" s="303"/>
      <c r="CW150" s="303"/>
      <c r="CX150" s="303"/>
      <c r="CY150" s="303"/>
      <c r="CZ150" s="303"/>
    </row>
    <row r="151" spans="1:104" ht="11.25" customHeight="1" x14ac:dyDescent="0.2">
      <c r="A151" s="303"/>
      <c r="B151" s="303"/>
      <c r="C151" s="303"/>
      <c r="D151" s="303"/>
      <c r="E151" s="303"/>
      <c r="F151" s="303"/>
      <c r="G151" s="303"/>
      <c r="H151" s="303"/>
      <c r="I151" s="303"/>
      <c r="J151" s="303"/>
      <c r="K151" s="303"/>
      <c r="L151" s="303"/>
      <c r="M151" s="303"/>
      <c r="N151" s="303"/>
      <c r="O151" s="303"/>
      <c r="P151" s="303"/>
      <c r="Q151" s="303"/>
      <c r="R151" s="309"/>
      <c r="S151" s="310"/>
      <c r="T151" s="310"/>
      <c r="U151" s="303"/>
      <c r="V151" s="303"/>
      <c r="W151" s="303"/>
      <c r="X151" s="303"/>
      <c r="Y151" s="303"/>
      <c r="Z151" s="303"/>
      <c r="AA151" s="303"/>
      <c r="AB151" s="303"/>
      <c r="AC151" s="303"/>
      <c r="AD151" s="303"/>
      <c r="AE151" s="303"/>
      <c r="AF151" s="303"/>
      <c r="AG151" s="303"/>
      <c r="AH151" s="303"/>
      <c r="AI151" s="303"/>
      <c r="AJ151" s="303"/>
      <c r="AK151" s="303"/>
      <c r="AL151" s="303"/>
      <c r="AM151" s="303"/>
      <c r="AN151" s="303"/>
      <c r="AO151" s="303"/>
      <c r="AP151" s="303"/>
      <c r="AQ151" s="303"/>
      <c r="AR151" s="303"/>
      <c r="AS151" s="303"/>
      <c r="AT151" s="303"/>
      <c r="AU151" s="303"/>
      <c r="AV151" s="303"/>
      <c r="AW151" s="303"/>
      <c r="AX151" s="303"/>
      <c r="AY151" s="303"/>
      <c r="AZ151" s="303"/>
      <c r="BA151" s="303"/>
      <c r="BB151" s="303"/>
      <c r="BC151" s="303"/>
      <c r="BD151" s="303"/>
      <c r="BE151" s="303"/>
      <c r="BF151" s="303"/>
      <c r="BG151" s="303"/>
      <c r="BH151" s="303"/>
      <c r="BI151" s="303"/>
      <c r="BJ151" s="303"/>
      <c r="BK151" s="303"/>
      <c r="BL151" s="303"/>
      <c r="BM151" s="303"/>
      <c r="BN151" s="303"/>
      <c r="BO151" s="303"/>
      <c r="BP151" s="303"/>
      <c r="BQ151" s="303"/>
      <c r="BR151" s="303"/>
      <c r="BS151" s="303"/>
      <c r="BT151" s="303"/>
      <c r="BU151" s="303"/>
      <c r="BV151" s="303"/>
      <c r="BW151" s="303"/>
      <c r="BX151" s="303"/>
      <c r="BY151" s="303"/>
      <c r="BZ151" s="303"/>
      <c r="CA151" s="303"/>
      <c r="CB151" s="303"/>
      <c r="CC151" s="303"/>
      <c r="CD151" s="303"/>
      <c r="CE151" s="303"/>
      <c r="CF151" s="303"/>
      <c r="CG151" s="303"/>
      <c r="CH151" s="303"/>
      <c r="CI151" s="303"/>
      <c r="CJ151" s="303"/>
      <c r="CK151" s="303"/>
      <c r="CL151" s="303"/>
      <c r="CM151" s="303"/>
      <c r="CN151" s="303"/>
      <c r="CO151" s="303"/>
      <c r="CP151" s="303"/>
      <c r="CQ151" s="303"/>
      <c r="CR151" s="303"/>
      <c r="CS151" s="303"/>
      <c r="CT151" s="303"/>
      <c r="CU151" s="303"/>
      <c r="CV151" s="303"/>
      <c r="CW151" s="303"/>
      <c r="CX151" s="303"/>
      <c r="CY151" s="303"/>
      <c r="CZ151" s="303"/>
    </row>
    <row r="152" spans="1:104" ht="11.25" customHeight="1" x14ac:dyDescent="0.2">
      <c r="A152" s="303"/>
      <c r="B152" s="303"/>
      <c r="C152" s="303"/>
      <c r="D152" s="303"/>
      <c r="E152" s="303"/>
      <c r="F152" s="303"/>
      <c r="G152" s="303"/>
      <c r="H152" s="303"/>
      <c r="I152" s="303"/>
      <c r="J152" s="303"/>
      <c r="K152" s="303"/>
      <c r="L152" s="303"/>
      <c r="M152" s="303"/>
      <c r="N152" s="303"/>
      <c r="O152" s="303"/>
      <c r="P152" s="303"/>
      <c r="Q152" s="303"/>
      <c r="R152" s="309"/>
      <c r="S152" s="310"/>
      <c r="T152" s="310"/>
      <c r="U152" s="303"/>
      <c r="V152" s="303"/>
      <c r="W152" s="303"/>
      <c r="X152" s="303"/>
      <c r="Y152" s="303"/>
      <c r="Z152" s="303"/>
      <c r="AA152" s="303"/>
      <c r="AB152" s="303"/>
      <c r="AC152" s="303"/>
      <c r="AD152" s="303"/>
      <c r="AE152" s="303"/>
      <c r="AF152" s="303"/>
      <c r="AG152" s="303"/>
      <c r="AH152" s="303"/>
      <c r="AI152" s="303"/>
      <c r="AJ152" s="303"/>
      <c r="AK152" s="303"/>
      <c r="AL152" s="303"/>
      <c r="AM152" s="303"/>
      <c r="AN152" s="303"/>
      <c r="AO152" s="303"/>
      <c r="AP152" s="303"/>
      <c r="AQ152" s="303"/>
      <c r="AR152" s="303"/>
      <c r="AS152" s="303"/>
      <c r="AT152" s="303"/>
      <c r="AU152" s="303"/>
      <c r="AV152" s="303"/>
      <c r="AW152" s="303"/>
      <c r="AX152" s="303"/>
      <c r="AY152" s="303"/>
      <c r="AZ152" s="303"/>
      <c r="BA152" s="303"/>
      <c r="BB152" s="303"/>
      <c r="BC152" s="303"/>
      <c r="BD152" s="303"/>
      <c r="BE152" s="303"/>
      <c r="BF152" s="303"/>
      <c r="BG152" s="303"/>
      <c r="BH152" s="303"/>
      <c r="BI152" s="303"/>
      <c r="BJ152" s="303"/>
      <c r="BK152" s="303"/>
      <c r="BL152" s="303"/>
      <c r="BM152" s="303"/>
      <c r="BN152" s="303"/>
      <c r="BO152" s="303"/>
      <c r="BP152" s="303"/>
      <c r="BQ152" s="303"/>
      <c r="BR152" s="303"/>
      <c r="BS152" s="303"/>
      <c r="BT152" s="303"/>
      <c r="BU152" s="303"/>
      <c r="BV152" s="303"/>
      <c r="BW152" s="303"/>
      <c r="BX152" s="303"/>
      <c r="BY152" s="303"/>
      <c r="BZ152" s="303"/>
      <c r="CA152" s="303"/>
      <c r="CB152" s="303"/>
      <c r="CC152" s="303"/>
      <c r="CD152" s="303"/>
      <c r="CE152" s="303"/>
      <c r="CF152" s="303"/>
      <c r="CG152" s="303"/>
      <c r="CH152" s="303"/>
      <c r="CI152" s="303"/>
      <c r="CJ152" s="303"/>
      <c r="CK152" s="303"/>
      <c r="CL152" s="303"/>
      <c r="CM152" s="303"/>
      <c r="CN152" s="303"/>
      <c r="CO152" s="303"/>
      <c r="CP152" s="303"/>
      <c r="CQ152" s="303"/>
      <c r="CR152" s="303"/>
      <c r="CS152" s="303"/>
      <c r="CT152" s="303"/>
      <c r="CU152" s="303"/>
      <c r="CV152" s="303"/>
      <c r="CW152" s="303"/>
      <c r="CX152" s="303"/>
      <c r="CY152" s="303"/>
      <c r="CZ152" s="303"/>
    </row>
    <row r="153" spans="1:104" ht="11.25" customHeight="1" x14ac:dyDescent="0.2">
      <c r="A153" s="303"/>
      <c r="B153" s="303"/>
      <c r="C153" s="303"/>
      <c r="D153" s="303"/>
      <c r="E153" s="303"/>
      <c r="F153" s="303"/>
      <c r="G153" s="303"/>
      <c r="H153" s="303"/>
      <c r="I153" s="303"/>
      <c r="J153" s="303"/>
      <c r="K153" s="303"/>
      <c r="L153" s="303"/>
      <c r="M153" s="303"/>
      <c r="N153" s="303"/>
      <c r="O153" s="303"/>
      <c r="P153" s="303"/>
      <c r="Q153" s="303"/>
      <c r="R153" s="309"/>
      <c r="S153" s="310"/>
      <c r="T153" s="310"/>
      <c r="U153" s="303"/>
      <c r="V153" s="303"/>
      <c r="W153" s="303"/>
      <c r="X153" s="303"/>
      <c r="Y153" s="303"/>
      <c r="Z153" s="303"/>
      <c r="AA153" s="303"/>
      <c r="AB153" s="303"/>
      <c r="AC153" s="303"/>
      <c r="AD153" s="303"/>
      <c r="AE153" s="303"/>
      <c r="AF153" s="303"/>
      <c r="AG153" s="303"/>
      <c r="AH153" s="303"/>
      <c r="AI153" s="303"/>
      <c r="AJ153" s="303"/>
      <c r="AK153" s="303"/>
      <c r="AL153" s="303"/>
      <c r="AM153" s="303"/>
      <c r="AN153" s="303"/>
      <c r="AO153" s="303"/>
      <c r="AP153" s="303"/>
      <c r="AQ153" s="303"/>
      <c r="AR153" s="303"/>
      <c r="AS153" s="303"/>
      <c r="AT153" s="303"/>
      <c r="AU153" s="303"/>
      <c r="AV153" s="303"/>
      <c r="AW153" s="303"/>
      <c r="AX153" s="303"/>
      <c r="AY153" s="303"/>
      <c r="AZ153" s="303"/>
      <c r="BA153" s="303"/>
      <c r="BB153" s="303"/>
      <c r="BC153" s="303"/>
      <c r="BD153" s="303"/>
      <c r="BE153" s="303"/>
      <c r="BF153" s="303"/>
      <c r="BG153" s="303"/>
      <c r="BH153" s="303"/>
      <c r="BI153" s="303"/>
      <c r="BJ153" s="303"/>
      <c r="BK153" s="303"/>
      <c r="BL153" s="303"/>
      <c r="BM153" s="303"/>
      <c r="BN153" s="303"/>
      <c r="BO153" s="303"/>
      <c r="BP153" s="303"/>
      <c r="BQ153" s="303"/>
      <c r="BR153" s="303"/>
      <c r="BS153" s="303"/>
      <c r="BT153" s="303"/>
      <c r="BU153" s="303"/>
      <c r="BV153" s="303"/>
      <c r="BW153" s="303"/>
      <c r="BX153" s="303"/>
      <c r="BY153" s="303"/>
      <c r="BZ153" s="303"/>
      <c r="CA153" s="303"/>
      <c r="CB153" s="303"/>
      <c r="CC153" s="303"/>
      <c r="CD153" s="303"/>
      <c r="CE153" s="303"/>
      <c r="CF153" s="303"/>
      <c r="CG153" s="303"/>
      <c r="CH153" s="303"/>
      <c r="CI153" s="303"/>
      <c r="CJ153" s="303"/>
      <c r="CK153" s="303"/>
      <c r="CL153" s="303"/>
      <c r="CM153" s="303"/>
      <c r="CN153" s="303"/>
      <c r="CO153" s="303"/>
      <c r="CP153" s="303"/>
      <c r="CQ153" s="303"/>
      <c r="CR153" s="303"/>
      <c r="CS153" s="303"/>
      <c r="CT153" s="303"/>
      <c r="CU153" s="303"/>
      <c r="CV153" s="303"/>
      <c r="CW153" s="303"/>
      <c r="CX153" s="303"/>
      <c r="CY153" s="303"/>
      <c r="CZ153" s="303"/>
    </row>
    <row r="154" spans="1:104" ht="11.25" customHeight="1" x14ac:dyDescent="0.2">
      <c r="A154" s="303"/>
      <c r="B154" s="303"/>
      <c r="C154" s="303"/>
      <c r="D154" s="303"/>
      <c r="E154" s="303"/>
      <c r="F154" s="303"/>
      <c r="G154" s="303"/>
      <c r="H154" s="303"/>
      <c r="I154" s="303"/>
      <c r="J154" s="303"/>
      <c r="K154" s="303"/>
      <c r="L154" s="303"/>
      <c r="M154" s="303"/>
      <c r="N154" s="303"/>
      <c r="O154" s="303"/>
      <c r="P154" s="303"/>
      <c r="Q154" s="303"/>
      <c r="R154" s="309"/>
      <c r="S154" s="310"/>
      <c r="T154" s="310"/>
      <c r="U154" s="303"/>
      <c r="V154" s="303"/>
      <c r="W154" s="303"/>
      <c r="X154" s="303"/>
      <c r="Y154" s="303"/>
      <c r="Z154" s="303"/>
      <c r="AA154" s="303"/>
      <c r="AB154" s="303"/>
      <c r="AC154" s="303"/>
      <c r="AD154" s="303"/>
      <c r="AE154" s="303"/>
      <c r="AF154" s="303"/>
      <c r="AG154" s="303"/>
      <c r="AH154" s="303"/>
      <c r="AI154" s="303"/>
      <c r="AJ154" s="303"/>
      <c r="AK154" s="303"/>
      <c r="AL154" s="303"/>
      <c r="AM154" s="303"/>
      <c r="AN154" s="303"/>
      <c r="AO154" s="303"/>
      <c r="AP154" s="303"/>
      <c r="AQ154" s="303"/>
      <c r="AR154" s="303"/>
      <c r="AS154" s="303"/>
      <c r="AT154" s="303"/>
      <c r="AU154" s="303"/>
      <c r="AV154" s="303"/>
      <c r="AW154" s="303"/>
      <c r="AX154" s="303"/>
      <c r="AY154" s="303"/>
      <c r="AZ154" s="303"/>
      <c r="BA154" s="303"/>
      <c r="BB154" s="303"/>
      <c r="BC154" s="303"/>
      <c r="BD154" s="303"/>
      <c r="BE154" s="303"/>
      <c r="BF154" s="303"/>
      <c r="BG154" s="303"/>
      <c r="BH154" s="303"/>
      <c r="BI154" s="303"/>
      <c r="BJ154" s="303"/>
      <c r="BK154" s="303"/>
      <c r="BL154" s="303"/>
      <c r="BM154" s="303"/>
      <c r="BN154" s="303"/>
      <c r="BO154" s="303"/>
      <c r="BP154" s="303"/>
      <c r="BQ154" s="303"/>
      <c r="BR154" s="303"/>
      <c r="BS154" s="303"/>
      <c r="BT154" s="303"/>
      <c r="BU154" s="303"/>
      <c r="BV154" s="303"/>
      <c r="BW154" s="303"/>
      <c r="BX154" s="303"/>
      <c r="BY154" s="303"/>
      <c r="BZ154" s="303"/>
      <c r="CA154" s="303"/>
      <c r="CB154" s="303"/>
      <c r="CC154" s="303"/>
      <c r="CD154" s="303"/>
      <c r="CE154" s="303"/>
      <c r="CF154" s="303"/>
      <c r="CG154" s="303"/>
      <c r="CH154" s="303"/>
      <c r="CI154" s="303"/>
      <c r="CJ154" s="303"/>
      <c r="CK154" s="303"/>
      <c r="CL154" s="303"/>
      <c r="CM154" s="303"/>
      <c r="CN154" s="303"/>
      <c r="CO154" s="303"/>
      <c r="CP154" s="303"/>
      <c r="CQ154" s="303"/>
      <c r="CR154" s="303"/>
      <c r="CS154" s="303"/>
      <c r="CT154" s="303"/>
      <c r="CU154" s="303"/>
      <c r="CV154" s="303"/>
      <c r="CW154" s="303"/>
      <c r="CX154" s="303"/>
      <c r="CY154" s="303"/>
      <c r="CZ154" s="303"/>
    </row>
    <row r="155" spans="1:104" ht="11.25" customHeight="1" x14ac:dyDescent="0.2">
      <c r="A155" s="303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303"/>
      <c r="N155" s="303"/>
      <c r="O155" s="303"/>
      <c r="P155" s="303"/>
      <c r="Q155" s="303"/>
      <c r="R155" s="309"/>
      <c r="S155" s="310"/>
      <c r="T155" s="310"/>
      <c r="U155" s="303"/>
      <c r="V155" s="303"/>
      <c r="W155" s="303"/>
      <c r="X155" s="303"/>
      <c r="Y155" s="303"/>
      <c r="Z155" s="303"/>
      <c r="AA155" s="303"/>
      <c r="AB155" s="303"/>
      <c r="AC155" s="303"/>
      <c r="AD155" s="303"/>
      <c r="AE155" s="303"/>
      <c r="AF155" s="303"/>
      <c r="AG155" s="303"/>
      <c r="AH155" s="303"/>
      <c r="AI155" s="303"/>
      <c r="AJ155" s="303"/>
      <c r="AK155" s="303"/>
      <c r="AL155" s="303"/>
      <c r="AM155" s="303"/>
      <c r="AN155" s="303"/>
      <c r="AO155" s="303"/>
      <c r="AP155" s="303"/>
      <c r="AQ155" s="303"/>
      <c r="AR155" s="303"/>
      <c r="AS155" s="303"/>
      <c r="AT155" s="303"/>
      <c r="AU155" s="303"/>
      <c r="AV155" s="303"/>
      <c r="AW155" s="303"/>
      <c r="AX155" s="303"/>
      <c r="AY155" s="303"/>
      <c r="AZ155" s="303"/>
      <c r="BA155" s="303"/>
      <c r="BB155" s="303"/>
      <c r="BC155" s="303"/>
      <c r="BD155" s="303"/>
      <c r="BE155" s="303"/>
      <c r="BF155" s="303"/>
      <c r="BG155" s="303"/>
      <c r="BH155" s="303"/>
      <c r="BI155" s="303"/>
      <c r="BJ155" s="303"/>
      <c r="BK155" s="303"/>
      <c r="BL155" s="303"/>
      <c r="BM155" s="303"/>
      <c r="BN155" s="303"/>
      <c r="BO155" s="303"/>
      <c r="BP155" s="303"/>
      <c r="BQ155" s="303"/>
      <c r="BR155" s="303"/>
      <c r="BS155" s="303"/>
      <c r="BT155" s="303"/>
      <c r="BU155" s="303"/>
      <c r="BV155" s="303"/>
      <c r="BW155" s="303"/>
      <c r="BX155" s="303"/>
      <c r="BY155" s="303"/>
      <c r="BZ155" s="303"/>
      <c r="CA155" s="303"/>
      <c r="CB155" s="303"/>
      <c r="CC155" s="303"/>
      <c r="CD155" s="303"/>
      <c r="CE155" s="303"/>
      <c r="CF155" s="303"/>
      <c r="CG155" s="303"/>
      <c r="CH155" s="303"/>
      <c r="CI155" s="303"/>
      <c r="CJ155" s="303"/>
      <c r="CK155" s="303"/>
      <c r="CL155" s="303"/>
      <c r="CM155" s="303"/>
      <c r="CN155" s="303"/>
      <c r="CO155" s="303"/>
      <c r="CP155" s="303"/>
      <c r="CQ155" s="303"/>
      <c r="CR155" s="303"/>
      <c r="CS155" s="303"/>
      <c r="CT155" s="303"/>
      <c r="CU155" s="303"/>
      <c r="CV155" s="303"/>
      <c r="CW155" s="303"/>
      <c r="CX155" s="303"/>
      <c r="CY155" s="303"/>
      <c r="CZ155" s="303"/>
    </row>
    <row r="156" spans="1:104" ht="11.25" customHeight="1" x14ac:dyDescent="0.2">
      <c r="A156" s="303"/>
      <c r="B156" s="303"/>
      <c r="C156" s="303"/>
      <c r="D156" s="303"/>
      <c r="E156" s="303"/>
      <c r="F156" s="303"/>
      <c r="G156" s="303"/>
      <c r="H156" s="303"/>
      <c r="I156" s="303"/>
      <c r="J156" s="303"/>
      <c r="K156" s="303"/>
      <c r="L156" s="303"/>
      <c r="M156" s="303"/>
      <c r="N156" s="303"/>
      <c r="O156" s="303"/>
      <c r="P156" s="303"/>
      <c r="Q156" s="303"/>
      <c r="R156" s="309"/>
      <c r="S156" s="310"/>
      <c r="T156" s="310"/>
      <c r="U156" s="303"/>
      <c r="V156" s="303"/>
      <c r="W156" s="303"/>
      <c r="X156" s="303"/>
      <c r="Y156" s="303"/>
      <c r="Z156" s="303"/>
      <c r="AA156" s="303"/>
      <c r="AB156" s="303"/>
      <c r="AC156" s="303"/>
      <c r="AD156" s="303"/>
      <c r="AE156" s="303"/>
      <c r="AF156" s="303"/>
      <c r="AG156" s="303"/>
      <c r="AH156" s="303"/>
      <c r="AI156" s="303"/>
      <c r="AJ156" s="303"/>
      <c r="AK156" s="303"/>
      <c r="AL156" s="303"/>
      <c r="AM156" s="303"/>
      <c r="AN156" s="303"/>
      <c r="AO156" s="303"/>
      <c r="AP156" s="303"/>
      <c r="AQ156" s="303"/>
      <c r="AR156" s="303"/>
      <c r="AS156" s="303"/>
      <c r="AT156" s="303"/>
      <c r="AU156" s="303"/>
      <c r="AV156" s="303"/>
      <c r="AW156" s="303"/>
      <c r="AX156" s="303"/>
      <c r="AY156" s="303"/>
      <c r="AZ156" s="303"/>
      <c r="BA156" s="303"/>
      <c r="BB156" s="303"/>
      <c r="BC156" s="303"/>
      <c r="BD156" s="303"/>
      <c r="BE156" s="303"/>
      <c r="BF156" s="303"/>
      <c r="BG156" s="303"/>
      <c r="BH156" s="303"/>
      <c r="BI156" s="303"/>
      <c r="BJ156" s="303"/>
      <c r="BK156" s="303"/>
      <c r="BL156" s="303"/>
      <c r="BM156" s="303"/>
      <c r="BN156" s="303"/>
      <c r="BO156" s="303"/>
      <c r="BP156" s="303"/>
      <c r="BQ156" s="303"/>
      <c r="BR156" s="303"/>
      <c r="BS156" s="303"/>
      <c r="BT156" s="303"/>
      <c r="BU156" s="303"/>
      <c r="BV156" s="303"/>
      <c r="BW156" s="303"/>
      <c r="BX156" s="303"/>
      <c r="BY156" s="303"/>
      <c r="BZ156" s="303"/>
      <c r="CA156" s="303"/>
      <c r="CB156" s="303"/>
      <c r="CC156" s="303"/>
      <c r="CD156" s="303"/>
      <c r="CE156" s="303"/>
      <c r="CF156" s="303"/>
      <c r="CG156" s="303"/>
      <c r="CH156" s="303"/>
      <c r="CI156" s="303"/>
      <c r="CJ156" s="303"/>
      <c r="CK156" s="303"/>
      <c r="CL156" s="303"/>
      <c r="CM156" s="303"/>
      <c r="CN156" s="303"/>
      <c r="CO156" s="303"/>
      <c r="CP156" s="303"/>
      <c r="CQ156" s="303"/>
      <c r="CR156" s="303"/>
      <c r="CS156" s="303"/>
      <c r="CT156" s="303"/>
      <c r="CU156" s="303"/>
      <c r="CV156" s="303"/>
      <c r="CW156" s="303"/>
      <c r="CX156" s="303"/>
      <c r="CY156" s="303"/>
      <c r="CZ156" s="303"/>
    </row>
    <row r="157" spans="1:104" ht="11.25" customHeight="1" x14ac:dyDescent="0.2">
      <c r="A157" s="303"/>
      <c r="B157" s="303"/>
      <c r="C157" s="303"/>
      <c r="D157" s="303"/>
      <c r="E157" s="303"/>
      <c r="F157" s="303"/>
      <c r="G157" s="303"/>
      <c r="H157" s="303"/>
      <c r="I157" s="303"/>
      <c r="J157" s="303"/>
      <c r="K157" s="303"/>
      <c r="L157" s="303"/>
      <c r="M157" s="303"/>
      <c r="N157" s="303"/>
      <c r="O157" s="303"/>
      <c r="P157" s="303"/>
      <c r="Q157" s="303"/>
      <c r="R157" s="309"/>
      <c r="S157" s="310"/>
      <c r="T157" s="310"/>
      <c r="U157" s="303"/>
      <c r="V157" s="303"/>
      <c r="W157" s="303"/>
      <c r="X157" s="303"/>
      <c r="Y157" s="303"/>
      <c r="Z157" s="303"/>
      <c r="AA157" s="303"/>
      <c r="AB157" s="303"/>
      <c r="AC157" s="303"/>
      <c r="AD157" s="303"/>
      <c r="AE157" s="303"/>
      <c r="AF157" s="303"/>
      <c r="AG157" s="303"/>
      <c r="AH157" s="303"/>
      <c r="AI157" s="303"/>
      <c r="AJ157" s="303"/>
      <c r="AK157" s="303"/>
      <c r="AL157" s="303"/>
      <c r="AM157" s="303"/>
      <c r="AN157" s="303"/>
      <c r="AO157" s="303"/>
      <c r="AP157" s="303"/>
      <c r="AQ157" s="303"/>
      <c r="AR157" s="303"/>
      <c r="AS157" s="303"/>
      <c r="AT157" s="303"/>
      <c r="AU157" s="303"/>
      <c r="AV157" s="303"/>
      <c r="AW157" s="303"/>
      <c r="AX157" s="303"/>
      <c r="AY157" s="303"/>
      <c r="AZ157" s="303"/>
      <c r="BA157" s="303"/>
      <c r="BB157" s="303"/>
      <c r="BC157" s="303"/>
      <c r="BD157" s="303"/>
      <c r="BE157" s="303"/>
      <c r="BF157" s="303"/>
      <c r="BG157" s="303"/>
      <c r="BH157" s="303"/>
      <c r="BI157" s="303"/>
      <c r="BJ157" s="303"/>
      <c r="BK157" s="303"/>
      <c r="BL157" s="303"/>
      <c r="BM157" s="303"/>
      <c r="BN157" s="303"/>
      <c r="BO157" s="303"/>
      <c r="BP157" s="303"/>
      <c r="BQ157" s="303"/>
      <c r="BR157" s="303"/>
      <c r="BS157" s="303"/>
      <c r="BT157" s="303"/>
      <c r="BU157" s="303"/>
      <c r="BV157" s="303"/>
      <c r="BW157" s="303"/>
      <c r="BX157" s="303"/>
      <c r="BY157" s="303"/>
      <c r="BZ157" s="303"/>
      <c r="CA157" s="303"/>
      <c r="CB157" s="303"/>
      <c r="CC157" s="303"/>
      <c r="CD157" s="303"/>
      <c r="CE157" s="303"/>
      <c r="CF157" s="303"/>
      <c r="CG157" s="303"/>
      <c r="CH157" s="303"/>
      <c r="CI157" s="303"/>
      <c r="CJ157" s="303"/>
      <c r="CK157" s="303"/>
      <c r="CL157" s="303"/>
      <c r="CM157" s="303"/>
      <c r="CN157" s="303"/>
      <c r="CO157" s="303"/>
      <c r="CP157" s="303"/>
      <c r="CQ157" s="303"/>
      <c r="CR157" s="303"/>
      <c r="CS157" s="303"/>
      <c r="CT157" s="303"/>
      <c r="CU157" s="303"/>
      <c r="CV157" s="303"/>
      <c r="CW157" s="303"/>
      <c r="CX157" s="303"/>
      <c r="CY157" s="303"/>
      <c r="CZ157" s="303"/>
    </row>
    <row r="158" spans="1:104" ht="11.25" customHeight="1" x14ac:dyDescent="0.2">
      <c r="A158" s="303"/>
      <c r="B158" s="303"/>
      <c r="C158" s="303"/>
      <c r="D158" s="303"/>
      <c r="E158" s="303"/>
      <c r="F158" s="303"/>
      <c r="G158" s="303"/>
      <c r="H158" s="303"/>
      <c r="I158" s="303"/>
      <c r="J158" s="303"/>
      <c r="K158" s="303"/>
      <c r="L158" s="303"/>
      <c r="M158" s="303"/>
      <c r="N158" s="303"/>
      <c r="O158" s="303"/>
      <c r="P158" s="303"/>
      <c r="Q158" s="303"/>
      <c r="R158" s="309"/>
      <c r="S158" s="310"/>
      <c r="T158" s="310"/>
      <c r="U158" s="303"/>
      <c r="V158" s="303"/>
      <c r="W158" s="303"/>
      <c r="X158" s="303"/>
      <c r="Y158" s="303"/>
      <c r="Z158" s="303"/>
      <c r="AA158" s="303"/>
      <c r="AB158" s="303"/>
      <c r="AC158" s="303"/>
      <c r="AD158" s="303"/>
      <c r="AE158" s="303"/>
      <c r="AF158" s="303"/>
      <c r="AG158" s="303"/>
      <c r="AH158" s="303"/>
      <c r="AI158" s="303"/>
      <c r="AJ158" s="303"/>
      <c r="AK158" s="303"/>
      <c r="AL158" s="303"/>
      <c r="AM158" s="303"/>
      <c r="AN158" s="303"/>
      <c r="AO158" s="303"/>
      <c r="AP158" s="303"/>
      <c r="AQ158" s="303"/>
      <c r="AR158" s="303"/>
      <c r="AS158" s="303"/>
      <c r="AT158" s="303"/>
      <c r="AU158" s="303"/>
      <c r="AV158" s="303"/>
      <c r="AW158" s="303"/>
      <c r="AX158" s="303"/>
      <c r="AY158" s="303"/>
      <c r="AZ158" s="303"/>
      <c r="BA158" s="303"/>
      <c r="BB158" s="303"/>
      <c r="BC158" s="303"/>
      <c r="BD158" s="303"/>
      <c r="BE158" s="303"/>
      <c r="BF158" s="303"/>
      <c r="BG158" s="303"/>
      <c r="BH158" s="303"/>
      <c r="BI158" s="303"/>
      <c r="BJ158" s="303"/>
      <c r="BK158" s="303"/>
      <c r="BL158" s="303"/>
      <c r="BM158" s="303"/>
      <c r="BN158" s="303"/>
      <c r="BO158" s="303"/>
      <c r="BP158" s="303"/>
      <c r="BQ158" s="303"/>
      <c r="BR158" s="303"/>
      <c r="BS158" s="303"/>
      <c r="BT158" s="303"/>
      <c r="BU158" s="303"/>
      <c r="BV158" s="303"/>
      <c r="BW158" s="303"/>
      <c r="BX158" s="303"/>
      <c r="BY158" s="303"/>
      <c r="BZ158" s="303"/>
      <c r="CA158" s="303"/>
      <c r="CB158" s="303"/>
      <c r="CC158" s="303"/>
      <c r="CD158" s="303"/>
      <c r="CE158" s="303"/>
      <c r="CF158" s="303"/>
      <c r="CG158" s="303"/>
      <c r="CH158" s="303"/>
      <c r="CI158" s="303"/>
      <c r="CJ158" s="303"/>
      <c r="CK158" s="303"/>
      <c r="CL158" s="303"/>
      <c r="CM158" s="303"/>
      <c r="CN158" s="303"/>
      <c r="CO158" s="303"/>
      <c r="CP158" s="303"/>
      <c r="CQ158" s="303"/>
      <c r="CR158" s="303"/>
      <c r="CS158" s="303"/>
      <c r="CT158" s="303"/>
      <c r="CU158" s="303"/>
      <c r="CV158" s="303"/>
      <c r="CW158" s="303"/>
      <c r="CX158" s="303"/>
      <c r="CY158" s="303"/>
      <c r="CZ158" s="303"/>
    </row>
    <row r="159" spans="1:104" ht="11.25" customHeight="1" x14ac:dyDescent="0.2">
      <c r="A159" s="303"/>
      <c r="B159" s="303"/>
      <c r="C159" s="303"/>
      <c r="D159" s="303"/>
      <c r="E159" s="303"/>
      <c r="F159" s="303"/>
      <c r="G159" s="303"/>
      <c r="H159" s="303"/>
      <c r="I159" s="303"/>
      <c r="J159" s="303"/>
      <c r="K159" s="303"/>
      <c r="L159" s="303"/>
      <c r="M159" s="303"/>
      <c r="N159" s="303"/>
      <c r="O159" s="303"/>
      <c r="P159" s="303"/>
      <c r="Q159" s="303"/>
      <c r="R159" s="309"/>
      <c r="S159" s="310"/>
      <c r="T159" s="310"/>
      <c r="U159" s="303"/>
      <c r="V159" s="303"/>
      <c r="W159" s="303"/>
      <c r="X159" s="303"/>
      <c r="Y159" s="303"/>
      <c r="Z159" s="303"/>
      <c r="AA159" s="303"/>
      <c r="AB159" s="303"/>
      <c r="AC159" s="303"/>
      <c r="AD159" s="303"/>
      <c r="AE159" s="303"/>
      <c r="AF159" s="303"/>
      <c r="AG159" s="303"/>
      <c r="AH159" s="303"/>
      <c r="AI159" s="303"/>
      <c r="AJ159" s="303"/>
      <c r="AK159" s="303"/>
      <c r="AL159" s="303"/>
      <c r="AM159" s="303"/>
      <c r="AN159" s="303"/>
      <c r="AO159" s="303"/>
      <c r="AP159" s="303"/>
      <c r="AQ159" s="303"/>
      <c r="AR159" s="303"/>
      <c r="AS159" s="303"/>
      <c r="AT159" s="303"/>
      <c r="AU159" s="303"/>
      <c r="AV159" s="303"/>
      <c r="AW159" s="303"/>
      <c r="AX159" s="303"/>
      <c r="AY159" s="303"/>
      <c r="AZ159" s="303"/>
      <c r="BA159" s="303"/>
      <c r="BB159" s="303"/>
      <c r="BC159" s="303"/>
      <c r="BD159" s="303"/>
      <c r="BE159" s="303"/>
      <c r="BF159" s="303"/>
      <c r="BG159" s="303"/>
      <c r="BH159" s="303"/>
      <c r="BI159" s="303"/>
      <c r="BJ159" s="303"/>
      <c r="BK159" s="303"/>
      <c r="BL159" s="303"/>
      <c r="BM159" s="303"/>
      <c r="BN159" s="303"/>
      <c r="BO159" s="303"/>
      <c r="BP159" s="303"/>
      <c r="BQ159" s="303"/>
      <c r="BR159" s="303"/>
      <c r="BS159" s="303"/>
      <c r="BT159" s="303"/>
      <c r="BU159" s="303"/>
      <c r="BV159" s="303"/>
      <c r="BW159" s="303"/>
      <c r="BX159" s="303"/>
      <c r="BY159" s="303"/>
      <c r="BZ159" s="303"/>
      <c r="CA159" s="303"/>
      <c r="CB159" s="303"/>
      <c r="CC159" s="303"/>
      <c r="CD159" s="303"/>
      <c r="CE159" s="303"/>
      <c r="CF159" s="303"/>
      <c r="CG159" s="303"/>
      <c r="CH159" s="303"/>
      <c r="CI159" s="303"/>
      <c r="CJ159" s="303"/>
      <c r="CK159" s="303"/>
      <c r="CL159" s="303"/>
      <c r="CM159" s="303"/>
      <c r="CN159" s="303"/>
      <c r="CO159" s="303"/>
      <c r="CP159" s="303"/>
      <c r="CQ159" s="303"/>
      <c r="CR159" s="303"/>
      <c r="CS159" s="303"/>
      <c r="CT159" s="303"/>
      <c r="CU159" s="303"/>
      <c r="CV159" s="303"/>
      <c r="CW159" s="303"/>
      <c r="CX159" s="303"/>
      <c r="CY159" s="303"/>
      <c r="CZ159" s="303"/>
    </row>
    <row r="160" spans="1:104" ht="11.25" customHeight="1" x14ac:dyDescent="0.2">
      <c r="A160" s="303"/>
      <c r="B160" s="303"/>
      <c r="C160" s="303"/>
      <c r="D160" s="303"/>
      <c r="E160" s="303"/>
      <c r="F160" s="303"/>
      <c r="G160" s="303"/>
      <c r="H160" s="303"/>
      <c r="I160" s="303"/>
      <c r="J160" s="303"/>
      <c r="K160" s="303"/>
      <c r="L160" s="303"/>
      <c r="M160" s="303"/>
      <c r="N160" s="303"/>
      <c r="O160" s="303"/>
      <c r="P160" s="303"/>
      <c r="Q160" s="303"/>
      <c r="R160" s="309"/>
      <c r="S160" s="310"/>
      <c r="T160" s="310"/>
      <c r="U160" s="303"/>
      <c r="V160" s="303"/>
      <c r="W160" s="303"/>
      <c r="X160" s="303"/>
      <c r="Y160" s="303"/>
      <c r="Z160" s="303"/>
      <c r="AA160" s="303"/>
      <c r="AB160" s="303"/>
      <c r="AC160" s="303"/>
      <c r="AD160" s="303"/>
      <c r="AE160" s="303"/>
      <c r="AF160" s="303"/>
      <c r="AG160" s="303"/>
      <c r="AH160" s="303"/>
      <c r="AI160" s="303"/>
      <c r="AJ160" s="303"/>
      <c r="AK160" s="303"/>
      <c r="AL160" s="303"/>
      <c r="AM160" s="303"/>
      <c r="AN160" s="303"/>
      <c r="AO160" s="303"/>
      <c r="AP160" s="303"/>
      <c r="AQ160" s="303"/>
      <c r="AR160" s="303"/>
      <c r="AS160" s="303"/>
      <c r="AT160" s="303"/>
      <c r="AU160" s="303"/>
      <c r="AV160" s="303"/>
      <c r="AW160" s="303"/>
      <c r="AX160" s="303"/>
      <c r="AY160" s="303"/>
      <c r="AZ160" s="303"/>
      <c r="BA160" s="303"/>
      <c r="BB160" s="303"/>
      <c r="BC160" s="303"/>
      <c r="BD160" s="303"/>
      <c r="BE160" s="303"/>
      <c r="BF160" s="303"/>
      <c r="BG160" s="303"/>
      <c r="BH160" s="303"/>
      <c r="BI160" s="303"/>
      <c r="BJ160" s="303"/>
      <c r="BK160" s="303"/>
      <c r="BL160" s="303"/>
      <c r="BM160" s="303"/>
      <c r="BN160" s="303"/>
      <c r="BO160" s="303"/>
      <c r="BP160" s="303"/>
      <c r="BQ160" s="303"/>
      <c r="BR160" s="303"/>
      <c r="BS160" s="303"/>
      <c r="BT160" s="303"/>
      <c r="BU160" s="303"/>
      <c r="BV160" s="303"/>
      <c r="BW160" s="303"/>
      <c r="BX160" s="303"/>
      <c r="BY160" s="303"/>
      <c r="BZ160" s="303"/>
      <c r="CA160" s="303"/>
      <c r="CB160" s="303"/>
      <c r="CC160" s="303"/>
      <c r="CD160" s="303"/>
      <c r="CE160" s="303"/>
      <c r="CF160" s="303"/>
      <c r="CG160" s="303"/>
      <c r="CH160" s="303"/>
      <c r="CI160" s="303"/>
      <c r="CJ160" s="303"/>
      <c r="CK160" s="303"/>
      <c r="CL160" s="303"/>
      <c r="CM160" s="303"/>
      <c r="CN160" s="303"/>
      <c r="CO160" s="303"/>
      <c r="CP160" s="303"/>
      <c r="CQ160" s="303"/>
      <c r="CR160" s="303"/>
      <c r="CS160" s="303"/>
      <c r="CT160" s="303"/>
      <c r="CU160" s="303"/>
      <c r="CV160" s="303"/>
      <c r="CW160" s="303"/>
      <c r="CX160" s="303"/>
      <c r="CY160" s="303"/>
      <c r="CZ160" s="303"/>
    </row>
    <row r="161" spans="1:104" ht="11.25" customHeight="1" x14ac:dyDescent="0.2">
      <c r="A161" s="303"/>
      <c r="B161" s="303"/>
      <c r="C161" s="303"/>
      <c r="D161" s="303"/>
      <c r="E161" s="303"/>
      <c r="F161" s="303"/>
      <c r="G161" s="303"/>
      <c r="H161" s="303"/>
      <c r="I161" s="303"/>
      <c r="J161" s="303"/>
      <c r="K161" s="303"/>
      <c r="L161" s="303"/>
      <c r="M161" s="303"/>
      <c r="N161" s="303"/>
      <c r="O161" s="303"/>
      <c r="P161" s="303"/>
      <c r="Q161" s="303"/>
      <c r="R161" s="309"/>
      <c r="S161" s="310"/>
      <c r="T161" s="310"/>
      <c r="U161" s="303"/>
      <c r="V161" s="303"/>
      <c r="W161" s="303"/>
      <c r="X161" s="303"/>
      <c r="Y161" s="303"/>
      <c r="Z161" s="303"/>
      <c r="AA161" s="303"/>
      <c r="AB161" s="303"/>
      <c r="AC161" s="303"/>
      <c r="AD161" s="303"/>
      <c r="AE161" s="303"/>
      <c r="AF161" s="303"/>
      <c r="AG161" s="303"/>
      <c r="AH161" s="303"/>
      <c r="AI161" s="303"/>
      <c r="AJ161" s="303"/>
      <c r="AK161" s="303"/>
      <c r="AL161" s="303"/>
      <c r="AM161" s="303"/>
      <c r="AN161" s="303"/>
      <c r="AO161" s="303"/>
      <c r="AP161" s="303"/>
      <c r="AQ161" s="303"/>
      <c r="AR161" s="303"/>
      <c r="AS161" s="303"/>
      <c r="AT161" s="303"/>
      <c r="AU161" s="303"/>
      <c r="AV161" s="303"/>
      <c r="AW161" s="303"/>
      <c r="AX161" s="303"/>
      <c r="AY161" s="303"/>
      <c r="AZ161" s="303"/>
      <c r="BA161" s="303"/>
      <c r="BB161" s="303"/>
      <c r="BC161" s="303"/>
      <c r="BD161" s="303"/>
      <c r="BE161" s="303"/>
      <c r="BF161" s="303"/>
      <c r="BG161" s="303"/>
      <c r="BH161" s="303"/>
      <c r="BI161" s="303"/>
      <c r="BJ161" s="303"/>
      <c r="BK161" s="303"/>
      <c r="BL161" s="303"/>
      <c r="BM161" s="303"/>
      <c r="BN161" s="303"/>
      <c r="BO161" s="303"/>
      <c r="BP161" s="303"/>
      <c r="BQ161" s="303"/>
      <c r="BR161" s="303"/>
      <c r="BS161" s="303"/>
      <c r="BT161" s="303"/>
      <c r="BU161" s="303"/>
      <c r="BV161" s="303"/>
      <c r="BW161" s="303"/>
      <c r="BX161" s="303"/>
      <c r="BY161" s="303"/>
      <c r="BZ161" s="303"/>
      <c r="CA161" s="303"/>
      <c r="CB161" s="303"/>
      <c r="CC161" s="303"/>
      <c r="CD161" s="303"/>
      <c r="CE161" s="303"/>
      <c r="CF161" s="303"/>
      <c r="CG161" s="303"/>
      <c r="CH161" s="303"/>
      <c r="CI161" s="303"/>
      <c r="CJ161" s="303"/>
      <c r="CK161" s="303"/>
      <c r="CL161" s="303"/>
      <c r="CM161" s="303"/>
      <c r="CN161" s="303"/>
      <c r="CO161" s="303"/>
      <c r="CP161" s="303"/>
      <c r="CQ161" s="303"/>
      <c r="CR161" s="303"/>
      <c r="CS161" s="303"/>
      <c r="CT161" s="303"/>
      <c r="CU161" s="303"/>
      <c r="CV161" s="303"/>
      <c r="CW161" s="303"/>
      <c r="CX161" s="303"/>
      <c r="CY161" s="303"/>
      <c r="CZ161" s="303"/>
    </row>
    <row r="162" spans="1:104" ht="11.25" customHeight="1" x14ac:dyDescent="0.2">
      <c r="A162" s="303"/>
      <c r="B162" s="303"/>
      <c r="C162" s="303"/>
      <c r="D162" s="303"/>
      <c r="E162" s="303"/>
      <c r="F162" s="303"/>
      <c r="G162" s="303"/>
      <c r="H162" s="303"/>
      <c r="I162" s="303"/>
      <c r="J162" s="303"/>
      <c r="K162" s="303"/>
      <c r="L162" s="303"/>
      <c r="M162" s="303"/>
      <c r="N162" s="303"/>
      <c r="O162" s="303"/>
      <c r="P162" s="303"/>
      <c r="Q162" s="303"/>
      <c r="R162" s="309"/>
      <c r="S162" s="310"/>
      <c r="T162" s="310"/>
      <c r="U162" s="303"/>
      <c r="V162" s="303"/>
      <c r="W162" s="303"/>
      <c r="X162" s="303"/>
      <c r="Y162" s="303"/>
      <c r="Z162" s="303"/>
      <c r="AA162" s="303"/>
      <c r="AB162" s="303"/>
      <c r="AC162" s="303"/>
      <c r="AD162" s="303"/>
      <c r="AE162" s="303"/>
      <c r="AF162" s="303"/>
      <c r="AG162" s="303"/>
      <c r="AH162" s="303"/>
      <c r="AI162" s="303"/>
      <c r="AJ162" s="303"/>
      <c r="AK162" s="303"/>
      <c r="AL162" s="303"/>
      <c r="AM162" s="303"/>
      <c r="AN162" s="303"/>
      <c r="AO162" s="303"/>
      <c r="AP162" s="303"/>
      <c r="AQ162" s="303"/>
      <c r="AR162" s="303"/>
      <c r="AS162" s="303"/>
      <c r="AT162" s="303"/>
      <c r="AU162" s="303"/>
      <c r="AV162" s="303"/>
      <c r="AW162" s="303"/>
      <c r="AX162" s="303"/>
      <c r="AY162" s="303"/>
      <c r="AZ162" s="303"/>
      <c r="BA162" s="303"/>
      <c r="BB162" s="303"/>
      <c r="BC162" s="303"/>
      <c r="BD162" s="303"/>
      <c r="BE162" s="303"/>
      <c r="BF162" s="303"/>
      <c r="BG162" s="303"/>
      <c r="BH162" s="303"/>
      <c r="BI162" s="303"/>
      <c r="BJ162" s="303"/>
      <c r="BK162" s="303"/>
      <c r="BL162" s="303"/>
      <c r="BM162" s="303"/>
      <c r="BN162" s="303"/>
      <c r="BO162" s="303"/>
      <c r="BP162" s="303"/>
      <c r="BQ162" s="303"/>
      <c r="BR162" s="303"/>
      <c r="BS162" s="303"/>
      <c r="BT162" s="303"/>
      <c r="BU162" s="303"/>
      <c r="BV162" s="303"/>
      <c r="BW162" s="303"/>
      <c r="BX162" s="303"/>
      <c r="BY162" s="303"/>
      <c r="BZ162" s="303"/>
      <c r="CA162" s="303"/>
      <c r="CB162" s="303"/>
      <c r="CC162" s="303"/>
      <c r="CD162" s="303"/>
      <c r="CE162" s="303"/>
      <c r="CF162" s="303"/>
      <c r="CG162" s="303"/>
      <c r="CH162" s="303"/>
      <c r="CI162" s="303"/>
      <c r="CJ162" s="303"/>
      <c r="CK162" s="303"/>
      <c r="CL162" s="303"/>
      <c r="CM162" s="303"/>
      <c r="CN162" s="303"/>
      <c r="CO162" s="303"/>
      <c r="CP162" s="303"/>
      <c r="CQ162" s="303"/>
      <c r="CR162" s="303"/>
      <c r="CS162" s="303"/>
      <c r="CT162" s="303"/>
      <c r="CU162" s="303"/>
      <c r="CV162" s="303"/>
      <c r="CW162" s="303"/>
      <c r="CX162" s="303"/>
      <c r="CY162" s="303"/>
      <c r="CZ162" s="303"/>
    </row>
    <row r="163" spans="1:104" ht="11.25" customHeight="1" x14ac:dyDescent="0.2">
      <c r="A163" s="303"/>
      <c r="B163" s="303"/>
      <c r="C163" s="303"/>
      <c r="D163" s="303"/>
      <c r="E163" s="303"/>
      <c r="F163" s="303"/>
      <c r="G163" s="303"/>
      <c r="H163" s="303"/>
      <c r="I163" s="303"/>
      <c r="J163" s="303"/>
      <c r="K163" s="303"/>
      <c r="L163" s="303"/>
      <c r="M163" s="303"/>
      <c r="N163" s="303"/>
      <c r="O163" s="303"/>
      <c r="P163" s="303"/>
      <c r="Q163" s="303"/>
      <c r="R163" s="309"/>
      <c r="S163" s="310"/>
      <c r="T163" s="310"/>
      <c r="U163" s="303"/>
      <c r="V163" s="303"/>
      <c r="W163" s="303"/>
      <c r="X163" s="303"/>
      <c r="Y163" s="303"/>
      <c r="Z163" s="303"/>
      <c r="AA163" s="303"/>
      <c r="AB163" s="303"/>
      <c r="AC163" s="303"/>
      <c r="AD163" s="303"/>
      <c r="AE163" s="303"/>
      <c r="AF163" s="303"/>
      <c r="AG163" s="303"/>
      <c r="AH163" s="303"/>
      <c r="AI163" s="303"/>
      <c r="AJ163" s="303"/>
      <c r="AK163" s="303"/>
      <c r="AL163" s="303"/>
      <c r="AM163" s="303"/>
      <c r="AN163" s="303"/>
      <c r="AO163" s="303"/>
      <c r="AP163" s="303"/>
      <c r="AQ163" s="303"/>
      <c r="AR163" s="303"/>
      <c r="AS163" s="303"/>
      <c r="AT163" s="303"/>
      <c r="AU163" s="303"/>
      <c r="AV163" s="303"/>
      <c r="AW163" s="303"/>
      <c r="AX163" s="303"/>
      <c r="AY163" s="303"/>
      <c r="AZ163" s="303"/>
      <c r="BA163" s="303"/>
      <c r="BB163" s="303"/>
      <c r="BC163" s="303"/>
      <c r="BD163" s="303"/>
      <c r="BE163" s="303"/>
      <c r="BF163" s="303"/>
      <c r="BG163" s="303"/>
      <c r="BH163" s="303"/>
      <c r="BI163" s="303"/>
      <c r="BJ163" s="303"/>
      <c r="BK163" s="303"/>
      <c r="BL163" s="303"/>
      <c r="BM163" s="303"/>
      <c r="BN163" s="303"/>
      <c r="BO163" s="303"/>
      <c r="BP163" s="303"/>
      <c r="BQ163" s="303"/>
      <c r="BR163" s="303"/>
      <c r="BS163" s="303"/>
      <c r="BT163" s="303"/>
      <c r="BU163" s="303"/>
      <c r="BV163" s="303"/>
      <c r="BW163" s="303"/>
      <c r="BX163" s="303"/>
      <c r="BY163" s="303"/>
      <c r="BZ163" s="303"/>
      <c r="CA163" s="303"/>
      <c r="CB163" s="303"/>
      <c r="CC163" s="303"/>
      <c r="CD163" s="303"/>
      <c r="CE163" s="303"/>
      <c r="CF163" s="303"/>
      <c r="CG163" s="303"/>
      <c r="CH163" s="303"/>
      <c r="CI163" s="303"/>
      <c r="CJ163" s="303"/>
      <c r="CK163" s="303"/>
      <c r="CL163" s="303"/>
      <c r="CM163" s="303"/>
      <c r="CN163" s="303"/>
      <c r="CO163" s="303"/>
      <c r="CP163" s="303"/>
      <c r="CQ163" s="303"/>
      <c r="CR163" s="303"/>
      <c r="CS163" s="303"/>
      <c r="CT163" s="303"/>
      <c r="CU163" s="303"/>
      <c r="CV163" s="303"/>
      <c r="CW163" s="303"/>
      <c r="CX163" s="303"/>
      <c r="CY163" s="303"/>
      <c r="CZ163" s="303"/>
    </row>
    <row r="164" spans="1:104" ht="11.25" customHeight="1" x14ac:dyDescent="0.2">
      <c r="A164" s="303"/>
      <c r="B164" s="303"/>
      <c r="C164" s="303"/>
      <c r="D164" s="303"/>
      <c r="E164" s="303"/>
      <c r="F164" s="303"/>
      <c r="G164" s="303"/>
      <c r="H164" s="303"/>
      <c r="I164" s="303"/>
      <c r="J164" s="303"/>
      <c r="K164" s="303"/>
      <c r="L164" s="303"/>
      <c r="M164" s="303"/>
      <c r="N164" s="303"/>
      <c r="O164" s="303"/>
      <c r="P164" s="303"/>
      <c r="Q164" s="303"/>
      <c r="R164" s="309"/>
      <c r="S164" s="310"/>
      <c r="T164" s="310"/>
      <c r="U164" s="303"/>
      <c r="V164" s="303"/>
      <c r="W164" s="303"/>
      <c r="X164" s="303"/>
      <c r="Y164" s="303"/>
      <c r="Z164" s="303"/>
      <c r="AA164" s="303"/>
      <c r="AB164" s="303"/>
      <c r="AC164" s="303"/>
      <c r="AD164" s="303"/>
      <c r="AE164" s="303"/>
      <c r="AF164" s="303"/>
      <c r="AG164" s="303"/>
      <c r="AH164" s="303"/>
      <c r="AI164" s="303"/>
      <c r="AJ164" s="303"/>
      <c r="AK164" s="303"/>
      <c r="AL164" s="303"/>
      <c r="AM164" s="303"/>
      <c r="AN164" s="303"/>
      <c r="AO164" s="303"/>
      <c r="AP164" s="303"/>
      <c r="AQ164" s="303"/>
      <c r="AR164" s="303"/>
      <c r="AS164" s="303"/>
      <c r="AT164" s="303"/>
      <c r="AU164" s="303"/>
      <c r="AV164" s="303"/>
      <c r="AW164" s="303"/>
      <c r="AX164" s="303"/>
      <c r="AY164" s="303"/>
      <c r="AZ164" s="303"/>
      <c r="BA164" s="303"/>
      <c r="BB164" s="303"/>
      <c r="BC164" s="303"/>
      <c r="BD164" s="303"/>
      <c r="BE164" s="303"/>
      <c r="BF164" s="303"/>
      <c r="BG164" s="303"/>
      <c r="BH164" s="303"/>
      <c r="BI164" s="303"/>
      <c r="BJ164" s="303"/>
      <c r="BK164" s="303"/>
      <c r="BL164" s="303"/>
      <c r="BM164" s="303"/>
      <c r="BN164" s="303"/>
      <c r="BO164" s="303"/>
      <c r="BP164" s="303"/>
      <c r="BQ164" s="303"/>
      <c r="BR164" s="303"/>
      <c r="BS164" s="303"/>
      <c r="BT164" s="303"/>
      <c r="BU164" s="303"/>
      <c r="BV164" s="303"/>
      <c r="BW164" s="303"/>
      <c r="BX164" s="303"/>
      <c r="BY164" s="303"/>
      <c r="BZ164" s="303"/>
      <c r="CA164" s="303"/>
      <c r="CB164" s="303"/>
      <c r="CC164" s="303"/>
      <c r="CD164" s="303"/>
      <c r="CE164" s="303"/>
      <c r="CF164" s="303"/>
      <c r="CG164" s="303"/>
      <c r="CH164" s="303"/>
      <c r="CI164" s="303"/>
      <c r="CJ164" s="303"/>
      <c r="CK164" s="303"/>
      <c r="CL164" s="303"/>
      <c r="CM164" s="303"/>
      <c r="CN164" s="303"/>
      <c r="CO164" s="303"/>
      <c r="CP164" s="303"/>
      <c r="CQ164" s="303"/>
      <c r="CR164" s="303"/>
      <c r="CS164" s="303"/>
      <c r="CT164" s="303"/>
      <c r="CU164" s="303"/>
      <c r="CV164" s="303"/>
      <c r="CW164" s="303"/>
      <c r="CX164" s="303"/>
      <c r="CY164" s="303"/>
      <c r="CZ164" s="303"/>
    </row>
    <row r="165" spans="1:104" ht="11.25" customHeight="1" x14ac:dyDescent="0.2">
      <c r="A165" s="303"/>
      <c r="B165" s="303"/>
      <c r="C165" s="303"/>
      <c r="D165" s="303"/>
      <c r="E165" s="303"/>
      <c r="F165" s="303"/>
      <c r="G165" s="303"/>
      <c r="H165" s="303"/>
      <c r="I165" s="303"/>
      <c r="J165" s="303"/>
      <c r="K165" s="303"/>
      <c r="L165" s="303"/>
      <c r="M165" s="303"/>
      <c r="N165" s="303"/>
      <c r="O165" s="303"/>
      <c r="P165" s="303"/>
      <c r="Q165" s="303"/>
      <c r="R165" s="309"/>
      <c r="S165" s="310"/>
      <c r="T165" s="310"/>
      <c r="U165" s="303"/>
      <c r="V165" s="303"/>
      <c r="W165" s="303"/>
      <c r="X165" s="303"/>
      <c r="Y165" s="303"/>
      <c r="Z165" s="303"/>
      <c r="AA165" s="303"/>
      <c r="AB165" s="303"/>
      <c r="AC165" s="303"/>
      <c r="AD165" s="303"/>
      <c r="AE165" s="303"/>
      <c r="AF165" s="303"/>
      <c r="AG165" s="303"/>
      <c r="AH165" s="303"/>
      <c r="AI165" s="303"/>
      <c r="AJ165" s="303"/>
      <c r="AK165" s="303"/>
      <c r="AL165" s="303"/>
      <c r="AM165" s="303"/>
      <c r="AN165" s="303"/>
      <c r="AO165" s="303"/>
      <c r="AP165" s="303"/>
      <c r="AQ165" s="303"/>
      <c r="AR165" s="303"/>
      <c r="AS165" s="303"/>
      <c r="AT165" s="303"/>
      <c r="AU165" s="303"/>
      <c r="AV165" s="303"/>
      <c r="AW165" s="303"/>
      <c r="AX165" s="303"/>
      <c r="AY165" s="303"/>
      <c r="AZ165" s="303"/>
      <c r="BA165" s="303"/>
      <c r="BB165" s="303"/>
      <c r="BC165" s="303"/>
      <c r="BD165" s="303"/>
      <c r="BE165" s="303"/>
      <c r="BF165" s="303"/>
      <c r="BG165" s="303"/>
      <c r="BH165" s="303"/>
      <c r="BI165" s="303"/>
      <c r="BJ165" s="303"/>
      <c r="BK165" s="303"/>
      <c r="BL165" s="303"/>
      <c r="BM165" s="303"/>
      <c r="BN165" s="303"/>
      <c r="BO165" s="303"/>
      <c r="BP165" s="303"/>
      <c r="BQ165" s="303"/>
      <c r="BR165" s="303"/>
      <c r="BS165" s="303"/>
      <c r="BT165" s="303"/>
      <c r="BU165" s="303"/>
      <c r="BV165" s="303"/>
      <c r="BW165" s="303"/>
      <c r="BX165" s="303"/>
      <c r="BY165" s="303"/>
      <c r="BZ165" s="303"/>
      <c r="CA165" s="303"/>
      <c r="CB165" s="303"/>
      <c r="CC165" s="303"/>
      <c r="CD165" s="303"/>
      <c r="CE165" s="303"/>
      <c r="CF165" s="303"/>
      <c r="CG165" s="303"/>
      <c r="CH165" s="303"/>
      <c r="CI165" s="303"/>
      <c r="CJ165" s="303"/>
      <c r="CK165" s="303"/>
      <c r="CL165" s="303"/>
      <c r="CM165" s="303"/>
      <c r="CN165" s="303"/>
      <c r="CO165" s="303"/>
      <c r="CP165" s="303"/>
      <c r="CQ165" s="303"/>
      <c r="CR165" s="303"/>
      <c r="CS165" s="303"/>
      <c r="CT165" s="303"/>
      <c r="CU165" s="303"/>
      <c r="CV165" s="303"/>
      <c r="CW165" s="303"/>
      <c r="CX165" s="303"/>
      <c r="CY165" s="303"/>
      <c r="CZ165" s="303"/>
    </row>
    <row r="166" spans="1:104" ht="11.25" customHeight="1" x14ac:dyDescent="0.2">
      <c r="A166" s="303"/>
      <c r="B166" s="303"/>
      <c r="C166" s="303"/>
      <c r="D166" s="303"/>
      <c r="E166" s="303"/>
      <c r="F166" s="303"/>
      <c r="G166" s="303"/>
      <c r="H166" s="303"/>
      <c r="I166" s="303"/>
      <c r="J166" s="303"/>
      <c r="K166" s="303"/>
      <c r="L166" s="303"/>
      <c r="M166" s="303"/>
      <c r="N166" s="303"/>
      <c r="O166" s="303"/>
      <c r="P166" s="303"/>
      <c r="Q166" s="303"/>
      <c r="R166" s="309"/>
      <c r="S166" s="310"/>
      <c r="T166" s="310"/>
      <c r="U166" s="303"/>
      <c r="V166" s="303"/>
      <c r="W166" s="303"/>
      <c r="X166" s="303"/>
      <c r="Y166" s="303"/>
      <c r="Z166" s="303"/>
      <c r="AA166" s="303"/>
      <c r="AB166" s="303"/>
      <c r="AC166" s="303"/>
      <c r="AD166" s="303"/>
      <c r="AE166" s="303"/>
      <c r="AF166" s="303"/>
      <c r="AG166" s="303"/>
      <c r="AH166" s="303"/>
      <c r="AI166" s="303"/>
      <c r="AJ166" s="303"/>
      <c r="AK166" s="303"/>
      <c r="AL166" s="303"/>
      <c r="AM166" s="303"/>
      <c r="AN166" s="303"/>
      <c r="AO166" s="303"/>
      <c r="AP166" s="303"/>
      <c r="AQ166" s="303"/>
      <c r="AR166" s="303"/>
      <c r="AS166" s="303"/>
      <c r="AT166" s="303"/>
      <c r="AU166" s="303"/>
      <c r="AV166" s="303"/>
      <c r="AW166" s="303"/>
      <c r="AX166" s="303"/>
      <c r="AY166" s="303"/>
      <c r="AZ166" s="303"/>
      <c r="BA166" s="303"/>
      <c r="BB166" s="303"/>
      <c r="BC166" s="303"/>
      <c r="BD166" s="303"/>
      <c r="BE166" s="303"/>
      <c r="BF166" s="303"/>
      <c r="BG166" s="303"/>
      <c r="BH166" s="303"/>
      <c r="BI166" s="303"/>
      <c r="BJ166" s="303"/>
      <c r="BK166" s="303"/>
      <c r="BL166" s="303"/>
      <c r="BM166" s="303"/>
      <c r="BN166" s="303"/>
      <c r="BO166" s="303"/>
      <c r="BP166" s="303"/>
      <c r="BQ166" s="303"/>
      <c r="BR166" s="303"/>
      <c r="BS166" s="303"/>
      <c r="BT166" s="303"/>
      <c r="BU166" s="303"/>
      <c r="BV166" s="303"/>
      <c r="BW166" s="303"/>
      <c r="BX166" s="303"/>
      <c r="BY166" s="303"/>
      <c r="BZ166" s="303"/>
      <c r="CA166" s="303"/>
      <c r="CB166" s="303"/>
      <c r="CC166" s="303"/>
      <c r="CD166" s="303"/>
      <c r="CE166" s="303"/>
      <c r="CF166" s="303"/>
      <c r="CG166" s="303"/>
      <c r="CH166" s="303"/>
      <c r="CI166" s="303"/>
      <c r="CJ166" s="303"/>
      <c r="CK166" s="303"/>
      <c r="CL166" s="303"/>
      <c r="CM166" s="303"/>
      <c r="CN166" s="303"/>
      <c r="CO166" s="303"/>
      <c r="CP166" s="303"/>
      <c r="CQ166" s="303"/>
      <c r="CR166" s="303"/>
      <c r="CS166" s="303"/>
      <c r="CT166" s="303"/>
      <c r="CU166" s="303"/>
      <c r="CV166" s="303"/>
      <c r="CW166" s="303"/>
      <c r="CX166" s="303"/>
      <c r="CY166" s="303"/>
      <c r="CZ166" s="303"/>
    </row>
    <row r="167" spans="1:104" ht="11.25" customHeight="1" x14ac:dyDescent="0.2">
      <c r="A167" s="303"/>
      <c r="B167" s="303"/>
      <c r="C167" s="303"/>
      <c r="D167" s="303"/>
      <c r="E167" s="303"/>
      <c r="F167" s="303"/>
      <c r="G167" s="303"/>
      <c r="H167" s="303"/>
      <c r="I167" s="303"/>
      <c r="J167" s="303"/>
      <c r="K167" s="303"/>
      <c r="L167" s="303"/>
      <c r="M167" s="303"/>
      <c r="N167" s="303"/>
      <c r="O167" s="303"/>
      <c r="P167" s="303"/>
      <c r="Q167" s="303"/>
      <c r="R167" s="309"/>
      <c r="S167" s="310"/>
      <c r="T167" s="310"/>
      <c r="U167" s="303"/>
      <c r="V167" s="303"/>
      <c r="W167" s="303"/>
      <c r="X167" s="303"/>
      <c r="Y167" s="303"/>
      <c r="Z167" s="303"/>
      <c r="AA167" s="303"/>
      <c r="AB167" s="303"/>
      <c r="AC167" s="303"/>
      <c r="AD167" s="303"/>
      <c r="AE167" s="303"/>
      <c r="AF167" s="303"/>
      <c r="AG167" s="303"/>
      <c r="AH167" s="303"/>
      <c r="AI167" s="303"/>
      <c r="AJ167" s="303"/>
      <c r="AK167" s="303"/>
      <c r="AL167" s="303"/>
      <c r="AM167" s="303"/>
      <c r="AN167" s="303"/>
      <c r="AO167" s="303"/>
      <c r="AP167" s="303"/>
      <c r="AQ167" s="303"/>
      <c r="AR167" s="303"/>
      <c r="AS167" s="303"/>
      <c r="AT167" s="303"/>
      <c r="AU167" s="303"/>
      <c r="AV167" s="303"/>
      <c r="AW167" s="303"/>
      <c r="AX167" s="303"/>
      <c r="AY167" s="303"/>
      <c r="AZ167" s="303"/>
      <c r="BA167" s="303"/>
      <c r="BB167" s="303"/>
      <c r="BC167" s="303"/>
      <c r="BD167" s="303"/>
      <c r="BE167" s="303"/>
      <c r="BF167" s="303"/>
      <c r="BG167" s="303"/>
      <c r="BH167" s="303"/>
      <c r="BI167" s="303"/>
      <c r="BJ167" s="303"/>
      <c r="BK167" s="303"/>
      <c r="BL167" s="303"/>
      <c r="BM167" s="303"/>
      <c r="BN167" s="303"/>
      <c r="BO167" s="303"/>
      <c r="BP167" s="303"/>
      <c r="BQ167" s="303"/>
      <c r="BR167" s="303"/>
      <c r="BS167" s="303"/>
      <c r="BT167" s="303"/>
      <c r="BU167" s="303"/>
      <c r="BV167" s="303"/>
      <c r="BW167" s="303"/>
      <c r="BX167" s="303"/>
      <c r="BY167" s="303"/>
      <c r="BZ167" s="303"/>
      <c r="CA167" s="303"/>
      <c r="CB167" s="303"/>
      <c r="CC167" s="303"/>
      <c r="CD167" s="303"/>
      <c r="CE167" s="303"/>
      <c r="CF167" s="303"/>
      <c r="CG167" s="303"/>
      <c r="CH167" s="303"/>
      <c r="CI167" s="303"/>
      <c r="CJ167" s="303"/>
      <c r="CK167" s="303"/>
      <c r="CL167" s="303"/>
      <c r="CM167" s="303"/>
      <c r="CN167" s="303"/>
      <c r="CO167" s="303"/>
      <c r="CP167" s="303"/>
      <c r="CQ167" s="303"/>
      <c r="CR167" s="303"/>
      <c r="CS167" s="303"/>
      <c r="CT167" s="303"/>
      <c r="CU167" s="303"/>
      <c r="CV167" s="303"/>
      <c r="CW167" s="303"/>
      <c r="CX167" s="303"/>
      <c r="CY167" s="303"/>
      <c r="CZ167" s="303"/>
    </row>
    <row r="168" spans="1:104" ht="11.25" customHeight="1" x14ac:dyDescent="0.2">
      <c r="A168" s="303"/>
      <c r="B168" s="303"/>
      <c r="C168" s="303"/>
      <c r="D168" s="303"/>
      <c r="E168" s="303"/>
      <c r="F168" s="303"/>
      <c r="G168" s="303"/>
      <c r="H168" s="303"/>
      <c r="I168" s="303"/>
      <c r="J168" s="303"/>
      <c r="K168" s="303"/>
      <c r="L168" s="303"/>
      <c r="M168" s="303"/>
      <c r="N168" s="303"/>
      <c r="O168" s="303"/>
      <c r="P168" s="303"/>
      <c r="Q168" s="303"/>
      <c r="R168" s="309"/>
      <c r="S168" s="310"/>
      <c r="T168" s="310"/>
      <c r="U168" s="303"/>
      <c r="V168" s="303"/>
      <c r="W168" s="303"/>
      <c r="X168" s="303"/>
      <c r="Y168" s="303"/>
      <c r="Z168" s="303"/>
      <c r="AA168" s="303"/>
      <c r="AB168" s="303"/>
      <c r="AC168" s="303"/>
      <c r="AD168" s="303"/>
      <c r="AE168" s="303"/>
      <c r="AF168" s="303"/>
      <c r="AG168" s="303"/>
      <c r="AH168" s="303"/>
      <c r="AI168" s="303"/>
      <c r="AJ168" s="303"/>
      <c r="AK168" s="303"/>
      <c r="AL168" s="303"/>
      <c r="AM168" s="303"/>
      <c r="AN168" s="303"/>
      <c r="AO168" s="303"/>
      <c r="AP168" s="303"/>
      <c r="AQ168" s="303"/>
      <c r="AR168" s="303"/>
      <c r="AS168" s="303"/>
      <c r="AT168" s="303"/>
      <c r="AU168" s="303"/>
      <c r="AV168" s="303"/>
      <c r="AW168" s="303"/>
      <c r="AX168" s="303"/>
      <c r="AY168" s="303"/>
      <c r="AZ168" s="303"/>
      <c r="BA168" s="303"/>
      <c r="BB168" s="303"/>
      <c r="BC168" s="303"/>
      <c r="BD168" s="303"/>
      <c r="BE168" s="303"/>
      <c r="BF168" s="303"/>
      <c r="BG168" s="303"/>
      <c r="BH168" s="303"/>
      <c r="BI168" s="303"/>
      <c r="BJ168" s="303"/>
      <c r="BK168" s="303"/>
      <c r="BL168" s="303"/>
      <c r="BM168" s="303"/>
      <c r="BN168" s="303"/>
      <c r="BO168" s="303"/>
      <c r="BP168" s="303"/>
      <c r="BQ168" s="303"/>
      <c r="BR168" s="303"/>
      <c r="BS168" s="303"/>
      <c r="BT168" s="303"/>
      <c r="BU168" s="303"/>
      <c r="BV168" s="303"/>
      <c r="BW168" s="303"/>
      <c r="BX168" s="303"/>
      <c r="BY168" s="303"/>
      <c r="BZ168" s="303"/>
      <c r="CA168" s="303"/>
      <c r="CB168" s="303"/>
      <c r="CC168" s="303"/>
      <c r="CD168" s="303"/>
      <c r="CE168" s="303"/>
      <c r="CF168" s="303"/>
      <c r="CG168" s="303"/>
      <c r="CH168" s="303"/>
      <c r="CI168" s="303"/>
      <c r="CJ168" s="303"/>
      <c r="CK168" s="303"/>
      <c r="CL168" s="303"/>
      <c r="CM168" s="303"/>
      <c r="CN168" s="303"/>
      <c r="CO168" s="303"/>
      <c r="CP168" s="303"/>
      <c r="CQ168" s="303"/>
      <c r="CR168" s="303"/>
      <c r="CS168" s="303"/>
      <c r="CT168" s="303"/>
      <c r="CU168" s="303"/>
      <c r="CV168" s="303"/>
      <c r="CW168" s="303"/>
      <c r="CX168" s="303"/>
      <c r="CY168" s="303"/>
      <c r="CZ168" s="303"/>
    </row>
    <row r="169" spans="1:104" ht="11.25" customHeight="1" x14ac:dyDescent="0.2">
      <c r="A169" s="303"/>
      <c r="B169" s="303"/>
      <c r="C169" s="303"/>
      <c r="D169" s="303"/>
      <c r="E169" s="303"/>
      <c r="F169" s="303"/>
      <c r="G169" s="303"/>
      <c r="H169" s="303"/>
      <c r="I169" s="303"/>
      <c r="J169" s="303"/>
      <c r="K169" s="303"/>
      <c r="L169" s="303"/>
      <c r="M169" s="303"/>
      <c r="N169" s="303"/>
      <c r="O169" s="303"/>
      <c r="P169" s="303"/>
      <c r="Q169" s="303"/>
      <c r="R169" s="309"/>
      <c r="S169" s="310"/>
      <c r="T169" s="310"/>
      <c r="U169" s="303"/>
      <c r="V169" s="303"/>
      <c r="W169" s="303"/>
      <c r="X169" s="303"/>
      <c r="Y169" s="303"/>
      <c r="Z169" s="303"/>
      <c r="AA169" s="303"/>
      <c r="AB169" s="303"/>
      <c r="AC169" s="303"/>
      <c r="AD169" s="303"/>
      <c r="AE169" s="303"/>
      <c r="AF169" s="303"/>
      <c r="AG169" s="303"/>
      <c r="AH169" s="303"/>
      <c r="AI169" s="303"/>
      <c r="AJ169" s="303"/>
      <c r="AK169" s="303"/>
      <c r="AL169" s="303"/>
      <c r="AM169" s="303"/>
      <c r="AN169" s="303"/>
      <c r="AO169" s="303"/>
      <c r="AP169" s="303"/>
      <c r="AQ169" s="303"/>
      <c r="AR169" s="303"/>
      <c r="AS169" s="303"/>
      <c r="AT169" s="303"/>
      <c r="AU169" s="303"/>
      <c r="AV169" s="303"/>
      <c r="AW169" s="303"/>
      <c r="AX169" s="303"/>
      <c r="AY169" s="303"/>
      <c r="AZ169" s="303"/>
      <c r="BA169" s="303"/>
      <c r="BB169" s="303"/>
      <c r="BC169" s="303"/>
      <c r="BD169" s="303"/>
      <c r="BE169" s="303"/>
      <c r="BF169" s="303"/>
      <c r="BG169" s="303"/>
      <c r="BH169" s="303"/>
      <c r="BI169" s="303"/>
      <c r="BJ169" s="303"/>
      <c r="BK169" s="303"/>
      <c r="BL169" s="303"/>
      <c r="BM169" s="303"/>
      <c r="BN169" s="303"/>
      <c r="BO169" s="303"/>
      <c r="BP169" s="303"/>
      <c r="BQ169" s="303"/>
      <c r="BR169" s="303"/>
      <c r="BS169" s="303"/>
      <c r="BT169" s="303"/>
      <c r="BU169" s="303"/>
      <c r="BV169" s="303"/>
      <c r="BW169" s="303"/>
      <c r="BX169" s="303"/>
      <c r="BY169" s="303"/>
      <c r="BZ169" s="303"/>
      <c r="CA169" s="303"/>
      <c r="CB169" s="303"/>
      <c r="CC169" s="303"/>
      <c r="CD169" s="303"/>
      <c r="CE169" s="303"/>
      <c r="CF169" s="303"/>
      <c r="CG169" s="303"/>
      <c r="CH169" s="303"/>
      <c r="CI169" s="303"/>
      <c r="CJ169" s="303"/>
      <c r="CK169" s="303"/>
      <c r="CL169" s="303"/>
      <c r="CM169" s="303"/>
      <c r="CN169" s="303"/>
      <c r="CO169" s="303"/>
      <c r="CP169" s="303"/>
      <c r="CQ169" s="303"/>
      <c r="CR169" s="303"/>
      <c r="CS169" s="303"/>
      <c r="CT169" s="303"/>
      <c r="CU169" s="303"/>
      <c r="CV169" s="303"/>
      <c r="CW169" s="303"/>
      <c r="CX169" s="303"/>
      <c r="CY169" s="303"/>
      <c r="CZ169" s="303"/>
    </row>
    <row r="170" spans="1:104" ht="11.25" customHeight="1" x14ac:dyDescent="0.2">
      <c r="A170" s="303"/>
      <c r="B170" s="303"/>
      <c r="C170" s="303"/>
      <c r="D170" s="303"/>
      <c r="E170" s="303"/>
      <c r="F170" s="303"/>
      <c r="G170" s="303"/>
      <c r="H170" s="303"/>
      <c r="I170" s="303"/>
      <c r="J170" s="303"/>
      <c r="K170" s="303"/>
      <c r="L170" s="303"/>
      <c r="M170" s="303"/>
      <c r="N170" s="303"/>
      <c r="O170" s="303"/>
      <c r="P170" s="303"/>
      <c r="Q170" s="303"/>
      <c r="R170" s="309"/>
      <c r="S170" s="310"/>
      <c r="T170" s="310"/>
      <c r="U170" s="303"/>
      <c r="V170" s="303"/>
      <c r="W170" s="303"/>
      <c r="X170" s="303"/>
      <c r="Y170" s="303"/>
      <c r="Z170" s="303"/>
      <c r="AA170" s="303"/>
      <c r="AB170" s="303"/>
      <c r="AC170" s="303"/>
      <c r="AD170" s="303"/>
      <c r="AE170" s="303"/>
      <c r="AF170" s="303"/>
      <c r="AG170" s="303"/>
      <c r="AH170" s="303"/>
      <c r="AI170" s="303"/>
      <c r="AJ170" s="303"/>
      <c r="AK170" s="303"/>
      <c r="AL170" s="303"/>
      <c r="AM170" s="303"/>
      <c r="AN170" s="303"/>
      <c r="AO170" s="303"/>
      <c r="AP170" s="303"/>
      <c r="AQ170" s="303"/>
      <c r="AR170" s="303"/>
      <c r="AS170" s="303"/>
      <c r="AT170" s="303"/>
      <c r="AU170" s="303"/>
      <c r="AV170" s="303"/>
      <c r="AW170" s="303"/>
      <c r="AX170" s="303"/>
      <c r="AY170" s="303"/>
      <c r="AZ170" s="303"/>
      <c r="BA170" s="303"/>
      <c r="BB170" s="303"/>
      <c r="BC170" s="303"/>
      <c r="BD170" s="303"/>
      <c r="BE170" s="303"/>
      <c r="BF170" s="303"/>
      <c r="BG170" s="303"/>
      <c r="BH170" s="303"/>
      <c r="BI170" s="303"/>
      <c r="BJ170" s="303"/>
      <c r="BK170" s="303"/>
      <c r="BL170" s="303"/>
      <c r="BM170" s="303"/>
      <c r="BN170" s="303"/>
      <c r="BO170" s="303"/>
      <c r="BP170" s="303"/>
      <c r="BQ170" s="303"/>
      <c r="BR170" s="303"/>
      <c r="BS170" s="303"/>
      <c r="BT170" s="303"/>
      <c r="BU170" s="303"/>
      <c r="BV170" s="303"/>
      <c r="BW170" s="303"/>
      <c r="BX170" s="303"/>
      <c r="BY170" s="303"/>
      <c r="BZ170" s="303"/>
      <c r="CA170" s="303"/>
      <c r="CB170" s="303"/>
      <c r="CC170" s="303"/>
      <c r="CD170" s="303"/>
      <c r="CE170" s="303"/>
      <c r="CF170" s="303"/>
      <c r="CG170" s="303"/>
      <c r="CH170" s="303"/>
      <c r="CI170" s="303"/>
      <c r="CJ170" s="303"/>
      <c r="CK170" s="303"/>
      <c r="CL170" s="303"/>
      <c r="CM170" s="303"/>
      <c r="CN170" s="303"/>
      <c r="CO170" s="303"/>
      <c r="CP170" s="303"/>
      <c r="CQ170" s="303"/>
      <c r="CR170" s="303"/>
      <c r="CS170" s="303"/>
      <c r="CT170" s="303"/>
      <c r="CU170" s="303"/>
      <c r="CV170" s="303"/>
      <c r="CW170" s="303"/>
      <c r="CX170" s="303"/>
      <c r="CY170" s="303"/>
      <c r="CZ170" s="303"/>
    </row>
    <row r="171" spans="1:104" ht="11.25" customHeight="1" x14ac:dyDescent="0.2">
      <c r="A171" s="303"/>
      <c r="B171" s="303"/>
      <c r="C171" s="303"/>
      <c r="D171" s="303"/>
      <c r="E171" s="303"/>
      <c r="F171" s="303"/>
      <c r="G171" s="303"/>
      <c r="H171" s="303"/>
      <c r="I171" s="303"/>
      <c r="J171" s="303"/>
      <c r="K171" s="303"/>
      <c r="L171" s="303"/>
      <c r="M171" s="303"/>
      <c r="N171" s="303"/>
      <c r="O171" s="303"/>
      <c r="P171" s="303"/>
      <c r="Q171" s="303"/>
      <c r="R171" s="309"/>
      <c r="S171" s="310"/>
      <c r="T171" s="310"/>
      <c r="U171" s="303"/>
      <c r="V171" s="303"/>
      <c r="W171" s="303"/>
      <c r="X171" s="303"/>
      <c r="Y171" s="303"/>
      <c r="Z171" s="303"/>
      <c r="AA171" s="303"/>
      <c r="AB171" s="303"/>
      <c r="AC171" s="303"/>
      <c r="AD171" s="303"/>
      <c r="AE171" s="303"/>
      <c r="AF171" s="303"/>
      <c r="AG171" s="303"/>
      <c r="AH171" s="303"/>
      <c r="AI171" s="303"/>
      <c r="AJ171" s="303"/>
      <c r="AK171" s="303"/>
      <c r="AL171" s="303"/>
      <c r="AM171" s="303"/>
      <c r="AN171" s="303"/>
      <c r="AO171" s="303"/>
      <c r="AP171" s="303"/>
      <c r="AQ171" s="303"/>
      <c r="AR171" s="303"/>
      <c r="AS171" s="303"/>
      <c r="AT171" s="303"/>
      <c r="AU171" s="303"/>
      <c r="AV171" s="303"/>
      <c r="AW171" s="303"/>
      <c r="AX171" s="303"/>
      <c r="AY171" s="303"/>
      <c r="AZ171" s="303"/>
      <c r="BA171" s="303"/>
      <c r="BB171" s="303"/>
      <c r="BC171" s="303"/>
      <c r="BD171" s="303"/>
      <c r="BE171" s="303"/>
      <c r="BF171" s="303"/>
      <c r="BG171" s="303"/>
      <c r="BH171" s="303"/>
      <c r="BI171" s="303"/>
      <c r="BJ171" s="303"/>
      <c r="BK171" s="303"/>
      <c r="BL171" s="303"/>
      <c r="BM171" s="303"/>
      <c r="BN171" s="303"/>
      <c r="BO171" s="303"/>
      <c r="BP171" s="303"/>
      <c r="BQ171" s="303"/>
      <c r="BR171" s="303"/>
      <c r="BS171" s="303"/>
      <c r="BT171" s="303"/>
      <c r="BU171" s="303"/>
      <c r="BV171" s="303"/>
      <c r="BW171" s="303"/>
      <c r="BX171" s="303"/>
      <c r="BY171" s="303"/>
      <c r="BZ171" s="303"/>
      <c r="CA171" s="303"/>
      <c r="CB171" s="303"/>
      <c r="CC171" s="303"/>
      <c r="CD171" s="303"/>
      <c r="CE171" s="303"/>
      <c r="CF171" s="303"/>
      <c r="CG171" s="303"/>
      <c r="CH171" s="303"/>
      <c r="CI171" s="303"/>
      <c r="CJ171" s="303"/>
      <c r="CK171" s="303"/>
      <c r="CL171" s="303"/>
      <c r="CM171" s="303"/>
      <c r="CN171" s="303"/>
      <c r="CO171" s="303"/>
      <c r="CP171" s="303"/>
      <c r="CQ171" s="303"/>
      <c r="CR171" s="303"/>
      <c r="CS171" s="303"/>
      <c r="CT171" s="303"/>
      <c r="CU171" s="303"/>
      <c r="CV171" s="303"/>
      <c r="CW171" s="303"/>
      <c r="CX171" s="303"/>
      <c r="CY171" s="303"/>
      <c r="CZ171" s="303"/>
    </row>
    <row r="172" spans="1:104" ht="11.25" customHeight="1" x14ac:dyDescent="0.2">
      <c r="A172" s="303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303"/>
      <c r="N172" s="303"/>
      <c r="O172" s="303"/>
      <c r="P172" s="303"/>
      <c r="Q172" s="303"/>
      <c r="R172" s="309"/>
      <c r="S172" s="310"/>
      <c r="T172" s="310"/>
      <c r="U172" s="303"/>
      <c r="V172" s="303"/>
      <c r="W172" s="303"/>
      <c r="X172" s="303"/>
      <c r="Y172" s="303"/>
      <c r="Z172" s="303"/>
      <c r="AA172" s="303"/>
      <c r="AB172" s="303"/>
      <c r="AC172" s="303"/>
      <c r="AD172" s="303"/>
      <c r="AE172" s="303"/>
      <c r="AF172" s="303"/>
      <c r="AG172" s="303"/>
      <c r="AH172" s="303"/>
      <c r="AI172" s="303"/>
      <c r="AJ172" s="303"/>
      <c r="AK172" s="303"/>
      <c r="AL172" s="303"/>
      <c r="AM172" s="303"/>
      <c r="AN172" s="303"/>
      <c r="AO172" s="303"/>
      <c r="AP172" s="303"/>
      <c r="AQ172" s="303"/>
      <c r="AR172" s="303"/>
      <c r="AS172" s="303"/>
      <c r="AT172" s="303"/>
      <c r="AU172" s="303"/>
      <c r="AV172" s="303"/>
      <c r="AW172" s="303"/>
      <c r="AX172" s="303"/>
      <c r="AY172" s="303"/>
      <c r="AZ172" s="303"/>
      <c r="BA172" s="303"/>
      <c r="BB172" s="303"/>
      <c r="BC172" s="303"/>
      <c r="BD172" s="303"/>
      <c r="BE172" s="303"/>
      <c r="BF172" s="303"/>
      <c r="BG172" s="303"/>
      <c r="BH172" s="303"/>
      <c r="BI172" s="303"/>
      <c r="BJ172" s="303"/>
      <c r="BK172" s="303"/>
      <c r="BL172" s="303"/>
      <c r="BM172" s="303"/>
      <c r="BN172" s="303"/>
      <c r="BO172" s="303"/>
      <c r="BP172" s="303"/>
      <c r="BQ172" s="303"/>
      <c r="BR172" s="303"/>
      <c r="BS172" s="303"/>
      <c r="BT172" s="303"/>
      <c r="BU172" s="303"/>
      <c r="BV172" s="303"/>
      <c r="BW172" s="303"/>
      <c r="BX172" s="303"/>
      <c r="BY172" s="303"/>
      <c r="BZ172" s="303"/>
      <c r="CA172" s="303"/>
      <c r="CB172" s="303"/>
      <c r="CC172" s="303"/>
      <c r="CD172" s="303"/>
      <c r="CE172" s="303"/>
      <c r="CF172" s="303"/>
      <c r="CG172" s="303"/>
      <c r="CH172" s="303"/>
      <c r="CI172" s="303"/>
      <c r="CJ172" s="303"/>
      <c r="CK172" s="303"/>
      <c r="CL172" s="303"/>
      <c r="CM172" s="303"/>
      <c r="CN172" s="303"/>
      <c r="CO172" s="303"/>
      <c r="CP172" s="303"/>
      <c r="CQ172" s="303"/>
      <c r="CR172" s="303"/>
      <c r="CS172" s="303"/>
      <c r="CT172" s="303"/>
      <c r="CU172" s="303"/>
      <c r="CV172" s="303"/>
      <c r="CW172" s="303"/>
      <c r="CX172" s="303"/>
      <c r="CY172" s="303"/>
      <c r="CZ172" s="303"/>
    </row>
    <row r="173" spans="1:104" ht="11.25" customHeight="1" x14ac:dyDescent="0.2">
      <c r="A173" s="303"/>
      <c r="B173" s="303"/>
      <c r="C173" s="303"/>
      <c r="D173" s="303"/>
      <c r="E173" s="303"/>
      <c r="F173" s="303"/>
      <c r="G173" s="303"/>
      <c r="H173" s="303"/>
      <c r="I173" s="303"/>
      <c r="J173" s="303"/>
      <c r="K173" s="303"/>
      <c r="L173" s="303"/>
      <c r="M173" s="303"/>
      <c r="N173" s="303"/>
      <c r="O173" s="303"/>
      <c r="P173" s="303"/>
      <c r="Q173" s="303"/>
      <c r="R173" s="309"/>
      <c r="S173" s="310"/>
      <c r="T173" s="310"/>
      <c r="U173" s="303"/>
      <c r="V173" s="303"/>
      <c r="W173" s="303"/>
      <c r="X173" s="303"/>
      <c r="Y173" s="303"/>
      <c r="Z173" s="303"/>
      <c r="AA173" s="303"/>
      <c r="AB173" s="303"/>
      <c r="AC173" s="303"/>
      <c r="AD173" s="303"/>
      <c r="AE173" s="303"/>
      <c r="AF173" s="303"/>
      <c r="AG173" s="303"/>
      <c r="AH173" s="303"/>
      <c r="AI173" s="303"/>
      <c r="AJ173" s="303"/>
      <c r="AK173" s="303"/>
      <c r="AL173" s="303"/>
      <c r="AM173" s="303"/>
      <c r="AN173" s="303"/>
      <c r="AO173" s="303"/>
      <c r="AP173" s="303"/>
      <c r="AQ173" s="303"/>
      <c r="AR173" s="303"/>
      <c r="AS173" s="303"/>
      <c r="AT173" s="303"/>
      <c r="AU173" s="303"/>
      <c r="AV173" s="303"/>
      <c r="AW173" s="303"/>
      <c r="AX173" s="303"/>
      <c r="AY173" s="303"/>
      <c r="AZ173" s="303"/>
      <c r="BA173" s="303"/>
      <c r="BB173" s="303"/>
      <c r="BC173" s="303"/>
      <c r="BD173" s="303"/>
      <c r="BE173" s="303"/>
      <c r="BF173" s="303"/>
      <c r="BG173" s="303"/>
      <c r="BH173" s="303"/>
      <c r="BI173" s="303"/>
      <c r="BJ173" s="303"/>
      <c r="BK173" s="303"/>
      <c r="BL173" s="303"/>
      <c r="BM173" s="303"/>
      <c r="BN173" s="303"/>
      <c r="BO173" s="303"/>
      <c r="BP173" s="303"/>
      <c r="BQ173" s="303"/>
      <c r="BR173" s="303"/>
      <c r="BS173" s="303"/>
      <c r="BT173" s="303"/>
      <c r="BU173" s="303"/>
      <c r="BV173" s="303"/>
      <c r="BW173" s="303"/>
      <c r="BX173" s="303"/>
      <c r="BY173" s="303"/>
      <c r="BZ173" s="303"/>
      <c r="CA173" s="303"/>
      <c r="CB173" s="303"/>
      <c r="CC173" s="303"/>
      <c r="CD173" s="303"/>
      <c r="CE173" s="303"/>
      <c r="CF173" s="303"/>
      <c r="CG173" s="303"/>
      <c r="CH173" s="303"/>
      <c r="CI173" s="303"/>
      <c r="CJ173" s="303"/>
      <c r="CK173" s="303"/>
      <c r="CL173" s="303"/>
      <c r="CM173" s="303"/>
      <c r="CN173" s="303"/>
      <c r="CO173" s="303"/>
      <c r="CP173" s="303"/>
      <c r="CQ173" s="303"/>
      <c r="CR173" s="303"/>
      <c r="CS173" s="303"/>
      <c r="CT173" s="303"/>
      <c r="CU173" s="303"/>
      <c r="CV173" s="303"/>
      <c r="CW173" s="303"/>
      <c r="CX173" s="303"/>
      <c r="CY173" s="303"/>
      <c r="CZ173" s="303"/>
    </row>
    <row r="174" spans="1:104" ht="11.25" customHeight="1" x14ac:dyDescent="0.2">
      <c r="A174" s="303"/>
      <c r="B174" s="303"/>
      <c r="C174" s="303"/>
      <c r="D174" s="303"/>
      <c r="E174" s="303"/>
      <c r="F174" s="303"/>
      <c r="G174" s="303"/>
      <c r="H174" s="303"/>
      <c r="I174" s="303"/>
      <c r="J174" s="303"/>
      <c r="K174" s="303"/>
      <c r="L174" s="303"/>
      <c r="M174" s="303"/>
      <c r="N174" s="303"/>
      <c r="O174" s="303"/>
      <c r="P174" s="303"/>
      <c r="Q174" s="303"/>
      <c r="R174" s="309"/>
      <c r="S174" s="310"/>
      <c r="T174" s="310"/>
      <c r="U174" s="303"/>
      <c r="V174" s="303"/>
      <c r="W174" s="303"/>
      <c r="X174" s="303"/>
      <c r="Y174" s="303"/>
      <c r="Z174" s="303"/>
      <c r="AA174" s="303"/>
      <c r="AB174" s="303"/>
      <c r="AC174" s="303"/>
      <c r="AD174" s="303"/>
      <c r="AE174" s="303"/>
      <c r="AF174" s="303"/>
      <c r="AG174" s="303"/>
      <c r="AH174" s="303"/>
      <c r="AI174" s="303"/>
      <c r="AJ174" s="303"/>
      <c r="AK174" s="303"/>
      <c r="AL174" s="303"/>
      <c r="AM174" s="303"/>
      <c r="AN174" s="303"/>
      <c r="AO174" s="303"/>
      <c r="AP174" s="303"/>
      <c r="AQ174" s="303"/>
      <c r="AR174" s="303"/>
      <c r="AS174" s="303"/>
      <c r="AT174" s="303"/>
      <c r="AU174" s="303"/>
      <c r="AV174" s="303"/>
      <c r="AW174" s="303"/>
      <c r="AX174" s="303"/>
      <c r="AY174" s="303"/>
      <c r="AZ174" s="303"/>
      <c r="BA174" s="303"/>
      <c r="BB174" s="303"/>
      <c r="BC174" s="303"/>
      <c r="BD174" s="303"/>
      <c r="BE174" s="303"/>
      <c r="BF174" s="303"/>
      <c r="BG174" s="303"/>
      <c r="BH174" s="303"/>
      <c r="BI174" s="303"/>
      <c r="BJ174" s="303"/>
      <c r="BK174" s="303"/>
      <c r="BL174" s="303"/>
      <c r="BM174" s="303"/>
      <c r="BN174" s="303"/>
      <c r="BO174" s="303"/>
      <c r="BP174" s="303"/>
      <c r="BQ174" s="303"/>
      <c r="BR174" s="303"/>
      <c r="BS174" s="303"/>
      <c r="BT174" s="303"/>
      <c r="BU174" s="303"/>
      <c r="BV174" s="303"/>
      <c r="BW174" s="303"/>
      <c r="BX174" s="303"/>
      <c r="BY174" s="303"/>
      <c r="BZ174" s="303"/>
      <c r="CA174" s="303"/>
      <c r="CB174" s="303"/>
      <c r="CC174" s="303"/>
      <c r="CD174" s="303"/>
      <c r="CE174" s="303"/>
      <c r="CF174" s="303"/>
      <c r="CG174" s="303"/>
      <c r="CH174" s="303"/>
      <c r="CI174" s="303"/>
      <c r="CJ174" s="303"/>
      <c r="CK174" s="303"/>
      <c r="CL174" s="303"/>
      <c r="CM174" s="303"/>
      <c r="CN174" s="303"/>
      <c r="CO174" s="303"/>
      <c r="CP174" s="303"/>
      <c r="CQ174" s="303"/>
      <c r="CR174" s="303"/>
      <c r="CS174" s="303"/>
      <c r="CT174" s="303"/>
      <c r="CU174" s="303"/>
      <c r="CV174" s="303"/>
      <c r="CW174" s="303"/>
      <c r="CX174" s="303"/>
      <c r="CY174" s="303"/>
      <c r="CZ174" s="303"/>
    </row>
    <row r="175" spans="1:104" ht="11.25" customHeight="1" x14ac:dyDescent="0.2">
      <c r="A175" s="303"/>
      <c r="B175" s="303"/>
      <c r="C175" s="303"/>
      <c r="D175" s="303"/>
      <c r="E175" s="303"/>
      <c r="F175" s="303"/>
      <c r="G175" s="303"/>
      <c r="H175" s="303"/>
      <c r="I175" s="303"/>
      <c r="J175" s="303"/>
      <c r="K175" s="303"/>
      <c r="L175" s="303"/>
      <c r="M175" s="303"/>
      <c r="N175" s="303"/>
      <c r="O175" s="303"/>
      <c r="P175" s="303"/>
      <c r="Q175" s="303"/>
      <c r="R175" s="309"/>
      <c r="S175" s="310"/>
      <c r="T175" s="310"/>
      <c r="U175" s="303"/>
      <c r="V175" s="303"/>
      <c r="W175" s="303"/>
      <c r="X175" s="303"/>
      <c r="Y175" s="303"/>
      <c r="Z175" s="303"/>
      <c r="AA175" s="303"/>
      <c r="AB175" s="303"/>
      <c r="AC175" s="303"/>
      <c r="AD175" s="303"/>
      <c r="AE175" s="303"/>
      <c r="AF175" s="303"/>
      <c r="AG175" s="303"/>
      <c r="AH175" s="303"/>
      <c r="AI175" s="303"/>
      <c r="AJ175" s="303"/>
      <c r="AK175" s="303"/>
      <c r="AL175" s="303"/>
      <c r="AM175" s="303"/>
      <c r="AN175" s="303"/>
      <c r="AO175" s="303"/>
      <c r="AP175" s="303"/>
      <c r="AQ175" s="303"/>
      <c r="AR175" s="303"/>
      <c r="AS175" s="303"/>
      <c r="AT175" s="303"/>
      <c r="AU175" s="303"/>
      <c r="AV175" s="303"/>
      <c r="AW175" s="303"/>
      <c r="AX175" s="303"/>
      <c r="AY175" s="303"/>
      <c r="AZ175" s="303"/>
      <c r="BA175" s="303"/>
      <c r="BB175" s="303"/>
      <c r="BC175" s="303"/>
      <c r="BD175" s="303"/>
      <c r="BE175" s="303"/>
      <c r="BF175" s="303"/>
      <c r="BG175" s="303"/>
      <c r="BH175" s="303"/>
      <c r="BI175" s="303"/>
      <c r="BJ175" s="303"/>
      <c r="BK175" s="303"/>
      <c r="BL175" s="303"/>
      <c r="BM175" s="303"/>
      <c r="BN175" s="303"/>
      <c r="BO175" s="303"/>
      <c r="BP175" s="303"/>
      <c r="BQ175" s="303"/>
      <c r="BR175" s="303"/>
      <c r="BS175" s="303"/>
      <c r="BT175" s="303"/>
      <c r="BU175" s="303"/>
      <c r="BV175" s="303"/>
      <c r="BW175" s="303"/>
      <c r="BX175" s="303"/>
      <c r="BY175" s="303"/>
      <c r="BZ175" s="303"/>
      <c r="CA175" s="303"/>
      <c r="CB175" s="303"/>
      <c r="CC175" s="303"/>
      <c r="CD175" s="303"/>
      <c r="CE175" s="303"/>
      <c r="CF175" s="303"/>
      <c r="CG175" s="303"/>
      <c r="CH175" s="303"/>
      <c r="CI175" s="303"/>
      <c r="CJ175" s="303"/>
      <c r="CK175" s="303"/>
      <c r="CL175" s="303"/>
      <c r="CM175" s="303"/>
      <c r="CN175" s="303"/>
      <c r="CO175" s="303"/>
      <c r="CP175" s="303"/>
      <c r="CQ175" s="303"/>
      <c r="CR175" s="303"/>
      <c r="CS175" s="303"/>
      <c r="CT175" s="303"/>
      <c r="CU175" s="303"/>
      <c r="CV175" s="303"/>
      <c r="CW175" s="303"/>
      <c r="CX175" s="303"/>
      <c r="CY175" s="303"/>
      <c r="CZ175" s="303"/>
    </row>
    <row r="176" spans="1:104" ht="11.25" customHeight="1" x14ac:dyDescent="0.2">
      <c r="A176" s="303"/>
      <c r="B176" s="303"/>
      <c r="C176" s="303"/>
      <c r="D176" s="303"/>
      <c r="E176" s="303"/>
      <c r="F176" s="303"/>
      <c r="G176" s="303"/>
      <c r="H176" s="303"/>
      <c r="I176" s="303"/>
      <c r="J176" s="303"/>
      <c r="K176" s="303"/>
      <c r="L176" s="303"/>
      <c r="M176" s="303"/>
      <c r="N176" s="303"/>
      <c r="O176" s="303"/>
      <c r="P176" s="303"/>
      <c r="Q176" s="303"/>
      <c r="R176" s="309"/>
      <c r="S176" s="310"/>
      <c r="T176" s="310"/>
      <c r="U176" s="303"/>
      <c r="V176" s="303"/>
      <c r="W176" s="303"/>
      <c r="X176" s="303"/>
      <c r="Y176" s="303"/>
      <c r="Z176" s="303"/>
      <c r="AA176" s="303"/>
      <c r="AB176" s="303"/>
      <c r="AC176" s="303"/>
      <c r="AD176" s="303"/>
      <c r="AE176" s="303"/>
      <c r="AF176" s="303"/>
      <c r="AG176" s="303"/>
      <c r="AH176" s="303"/>
      <c r="AI176" s="303"/>
      <c r="AJ176" s="303"/>
      <c r="AK176" s="303"/>
      <c r="AL176" s="303"/>
      <c r="AM176" s="303"/>
      <c r="AN176" s="303"/>
      <c r="AO176" s="303"/>
      <c r="AP176" s="303"/>
      <c r="AQ176" s="303"/>
      <c r="AR176" s="303"/>
      <c r="AS176" s="303"/>
      <c r="AT176" s="303"/>
      <c r="AU176" s="303"/>
      <c r="AV176" s="303"/>
      <c r="AW176" s="303"/>
      <c r="AX176" s="303"/>
      <c r="AY176" s="303"/>
      <c r="AZ176" s="303"/>
      <c r="BA176" s="303"/>
      <c r="BB176" s="303"/>
      <c r="BC176" s="303"/>
      <c r="BD176" s="303"/>
      <c r="BE176" s="303"/>
      <c r="BF176" s="303"/>
      <c r="BG176" s="303"/>
      <c r="BH176" s="303"/>
      <c r="BI176" s="303"/>
      <c r="BJ176" s="303"/>
      <c r="BK176" s="303"/>
      <c r="BL176" s="303"/>
      <c r="BM176" s="303"/>
      <c r="BN176" s="303"/>
      <c r="BO176" s="303"/>
      <c r="BP176" s="303"/>
      <c r="BQ176" s="303"/>
      <c r="BR176" s="303"/>
      <c r="BS176" s="303"/>
      <c r="BT176" s="303"/>
      <c r="BU176" s="303"/>
      <c r="BV176" s="303"/>
      <c r="BW176" s="303"/>
      <c r="BX176" s="303"/>
      <c r="BY176" s="303"/>
      <c r="BZ176" s="303"/>
      <c r="CA176" s="303"/>
      <c r="CB176" s="303"/>
      <c r="CC176" s="303"/>
      <c r="CD176" s="303"/>
      <c r="CE176" s="303"/>
      <c r="CF176" s="303"/>
      <c r="CG176" s="303"/>
      <c r="CH176" s="303"/>
      <c r="CI176" s="303"/>
      <c r="CJ176" s="303"/>
      <c r="CK176" s="303"/>
      <c r="CL176" s="303"/>
      <c r="CM176" s="303"/>
      <c r="CN176" s="303"/>
      <c r="CO176" s="303"/>
      <c r="CP176" s="303"/>
      <c r="CQ176" s="303"/>
      <c r="CR176" s="303"/>
      <c r="CS176" s="303"/>
      <c r="CT176" s="303"/>
      <c r="CU176" s="303"/>
      <c r="CV176" s="303"/>
      <c r="CW176" s="303"/>
      <c r="CX176" s="303"/>
      <c r="CY176" s="303"/>
      <c r="CZ176" s="303"/>
    </row>
    <row r="177" spans="1:104" ht="11.25" customHeight="1" x14ac:dyDescent="0.2">
      <c r="A177" s="303"/>
      <c r="B177" s="303"/>
      <c r="C177" s="303"/>
      <c r="D177" s="303"/>
      <c r="E177" s="303"/>
      <c r="F177" s="303"/>
      <c r="G177" s="303"/>
      <c r="H177" s="303"/>
      <c r="I177" s="303"/>
      <c r="J177" s="303"/>
      <c r="K177" s="303"/>
      <c r="L177" s="303"/>
      <c r="M177" s="303"/>
      <c r="N177" s="303"/>
      <c r="O177" s="303"/>
      <c r="P177" s="303"/>
      <c r="Q177" s="303"/>
      <c r="R177" s="309"/>
      <c r="S177" s="310"/>
      <c r="T177" s="310"/>
      <c r="U177" s="303"/>
      <c r="V177" s="303"/>
      <c r="W177" s="303"/>
      <c r="X177" s="303"/>
      <c r="Y177" s="303"/>
      <c r="Z177" s="303"/>
      <c r="AA177" s="303"/>
      <c r="AB177" s="303"/>
      <c r="AC177" s="303"/>
      <c r="AD177" s="303"/>
      <c r="AE177" s="303"/>
      <c r="AF177" s="303"/>
      <c r="AG177" s="303"/>
      <c r="AH177" s="303"/>
      <c r="AI177" s="303"/>
      <c r="AJ177" s="303"/>
      <c r="AK177" s="303"/>
      <c r="AL177" s="303"/>
      <c r="AM177" s="303"/>
      <c r="AN177" s="303"/>
      <c r="AO177" s="303"/>
      <c r="AP177" s="303"/>
      <c r="AQ177" s="303"/>
      <c r="AR177" s="303"/>
      <c r="AS177" s="303"/>
      <c r="AT177" s="303"/>
      <c r="AU177" s="303"/>
      <c r="AV177" s="303"/>
      <c r="AW177" s="303"/>
      <c r="AX177" s="303"/>
      <c r="AY177" s="303"/>
      <c r="AZ177" s="303"/>
      <c r="BA177" s="303"/>
      <c r="BB177" s="303"/>
      <c r="BC177" s="303"/>
      <c r="BD177" s="303"/>
      <c r="BE177" s="303"/>
      <c r="BF177" s="303"/>
      <c r="BG177" s="303"/>
      <c r="BH177" s="303"/>
      <c r="BI177" s="303"/>
      <c r="BJ177" s="303"/>
      <c r="BK177" s="303"/>
      <c r="BL177" s="303"/>
      <c r="BM177" s="303"/>
      <c r="BN177" s="303"/>
      <c r="BO177" s="303"/>
      <c r="BP177" s="303"/>
      <c r="BQ177" s="303"/>
      <c r="BR177" s="303"/>
      <c r="BS177" s="303"/>
      <c r="BT177" s="303"/>
      <c r="BU177" s="303"/>
      <c r="BV177" s="303"/>
      <c r="BW177" s="303"/>
      <c r="BX177" s="303"/>
      <c r="BY177" s="303"/>
      <c r="BZ177" s="303"/>
      <c r="CA177" s="303"/>
      <c r="CB177" s="303"/>
      <c r="CC177" s="303"/>
      <c r="CD177" s="303"/>
      <c r="CE177" s="303"/>
      <c r="CF177" s="303"/>
      <c r="CG177" s="303"/>
      <c r="CH177" s="303"/>
      <c r="CI177" s="303"/>
      <c r="CJ177" s="303"/>
      <c r="CK177" s="303"/>
      <c r="CL177" s="303"/>
      <c r="CM177" s="303"/>
      <c r="CN177" s="303"/>
      <c r="CO177" s="303"/>
      <c r="CP177" s="303"/>
      <c r="CQ177" s="303"/>
      <c r="CR177" s="303"/>
      <c r="CS177" s="303"/>
      <c r="CT177" s="303"/>
      <c r="CU177" s="303"/>
      <c r="CV177" s="303"/>
      <c r="CW177" s="303"/>
      <c r="CX177" s="303"/>
      <c r="CY177" s="303"/>
      <c r="CZ177" s="303"/>
    </row>
    <row r="178" spans="1:104" ht="11.25" customHeight="1" x14ac:dyDescent="0.2">
      <c r="A178" s="303"/>
      <c r="B178" s="303"/>
      <c r="C178" s="303"/>
      <c r="D178" s="303"/>
      <c r="E178" s="303"/>
      <c r="F178" s="303"/>
      <c r="G178" s="303"/>
      <c r="H178" s="303"/>
      <c r="I178" s="303"/>
      <c r="J178" s="303"/>
      <c r="K178" s="303"/>
      <c r="L178" s="303"/>
      <c r="M178" s="303"/>
      <c r="N178" s="303"/>
      <c r="O178" s="303"/>
      <c r="P178" s="303"/>
      <c r="Q178" s="303"/>
      <c r="R178" s="309"/>
      <c r="S178" s="310"/>
      <c r="T178" s="310"/>
      <c r="U178" s="303"/>
      <c r="V178" s="303"/>
      <c r="W178" s="303"/>
      <c r="X178" s="303"/>
      <c r="Y178" s="303"/>
      <c r="Z178" s="303"/>
      <c r="AA178" s="303"/>
      <c r="AB178" s="303"/>
      <c r="AC178" s="303"/>
      <c r="AD178" s="303"/>
      <c r="AE178" s="303"/>
      <c r="AF178" s="303"/>
      <c r="AG178" s="303"/>
      <c r="AH178" s="303"/>
      <c r="AI178" s="303"/>
      <c r="AJ178" s="303"/>
      <c r="AK178" s="303"/>
      <c r="AL178" s="303"/>
      <c r="AM178" s="303"/>
      <c r="AN178" s="303"/>
      <c r="AO178" s="303"/>
      <c r="AP178" s="303"/>
      <c r="AQ178" s="303"/>
      <c r="AR178" s="303"/>
      <c r="AS178" s="303"/>
      <c r="AT178" s="303"/>
      <c r="AU178" s="303"/>
      <c r="AV178" s="303"/>
      <c r="AW178" s="303"/>
      <c r="AX178" s="303"/>
      <c r="AY178" s="303"/>
      <c r="AZ178" s="303"/>
      <c r="BA178" s="303"/>
      <c r="BB178" s="303"/>
      <c r="BC178" s="303"/>
      <c r="BD178" s="303"/>
      <c r="BE178" s="303"/>
      <c r="BF178" s="303"/>
      <c r="BG178" s="303"/>
      <c r="BH178" s="303"/>
      <c r="BI178" s="303"/>
      <c r="BJ178" s="303"/>
      <c r="BK178" s="303"/>
      <c r="BL178" s="303"/>
      <c r="BM178" s="303"/>
      <c r="BN178" s="303"/>
      <c r="BO178" s="303"/>
      <c r="BP178" s="303"/>
      <c r="BQ178" s="303"/>
      <c r="BR178" s="303"/>
      <c r="BS178" s="303"/>
      <c r="BT178" s="303"/>
      <c r="BU178" s="303"/>
      <c r="BV178" s="303"/>
      <c r="BW178" s="303"/>
      <c r="BX178" s="303"/>
      <c r="BY178" s="303"/>
      <c r="BZ178" s="303"/>
      <c r="CA178" s="303"/>
      <c r="CB178" s="303"/>
      <c r="CC178" s="303"/>
      <c r="CD178" s="303"/>
      <c r="CE178" s="303"/>
      <c r="CF178" s="303"/>
      <c r="CG178" s="303"/>
      <c r="CH178" s="303"/>
      <c r="CI178" s="303"/>
      <c r="CJ178" s="303"/>
      <c r="CK178" s="303"/>
      <c r="CL178" s="303"/>
      <c r="CM178" s="303"/>
      <c r="CN178" s="303"/>
      <c r="CO178" s="303"/>
      <c r="CP178" s="303"/>
      <c r="CQ178" s="303"/>
      <c r="CR178" s="303"/>
      <c r="CS178" s="303"/>
      <c r="CT178" s="303"/>
      <c r="CU178" s="303"/>
      <c r="CV178" s="303"/>
      <c r="CW178" s="303"/>
      <c r="CX178" s="303"/>
      <c r="CY178" s="303"/>
      <c r="CZ178" s="303"/>
    </row>
    <row r="179" spans="1:104" ht="11.25" customHeight="1" x14ac:dyDescent="0.2">
      <c r="A179" s="303"/>
      <c r="B179" s="303"/>
      <c r="C179" s="303"/>
      <c r="D179" s="303"/>
      <c r="E179" s="303"/>
      <c r="F179" s="303"/>
      <c r="G179" s="303"/>
      <c r="H179" s="303"/>
      <c r="I179" s="303"/>
      <c r="J179" s="303"/>
      <c r="K179" s="303"/>
      <c r="L179" s="303"/>
      <c r="M179" s="303"/>
      <c r="N179" s="303"/>
      <c r="O179" s="303"/>
      <c r="P179" s="303"/>
      <c r="Q179" s="303"/>
      <c r="R179" s="309"/>
      <c r="S179" s="310"/>
      <c r="T179" s="310"/>
      <c r="U179" s="303"/>
      <c r="V179" s="303"/>
      <c r="W179" s="303"/>
      <c r="X179" s="303"/>
      <c r="Y179" s="303"/>
      <c r="Z179" s="303"/>
      <c r="AA179" s="303"/>
      <c r="AB179" s="303"/>
      <c r="AC179" s="303"/>
      <c r="AD179" s="303"/>
      <c r="AE179" s="303"/>
      <c r="AF179" s="303"/>
      <c r="AG179" s="303"/>
      <c r="AH179" s="303"/>
      <c r="AI179" s="303"/>
      <c r="AJ179" s="303"/>
      <c r="AK179" s="303"/>
      <c r="AL179" s="303"/>
      <c r="AM179" s="303"/>
      <c r="AN179" s="303"/>
      <c r="AO179" s="303"/>
      <c r="AP179" s="303"/>
      <c r="AQ179" s="303"/>
      <c r="AR179" s="303"/>
      <c r="AS179" s="303"/>
      <c r="AT179" s="303"/>
      <c r="AU179" s="303"/>
      <c r="AV179" s="303"/>
      <c r="AW179" s="303"/>
      <c r="AX179" s="303"/>
      <c r="AY179" s="303"/>
      <c r="AZ179" s="303"/>
      <c r="BA179" s="303"/>
      <c r="BB179" s="303"/>
      <c r="BC179" s="303"/>
      <c r="BD179" s="303"/>
      <c r="BE179" s="303"/>
      <c r="BF179" s="303"/>
      <c r="BG179" s="303"/>
      <c r="BH179" s="303"/>
      <c r="BI179" s="303"/>
      <c r="BJ179" s="303"/>
      <c r="BK179" s="303"/>
      <c r="BL179" s="303"/>
      <c r="BM179" s="303"/>
      <c r="BN179" s="303"/>
      <c r="BO179" s="303"/>
      <c r="BP179" s="303"/>
      <c r="BQ179" s="303"/>
      <c r="BR179" s="303"/>
      <c r="BS179" s="303"/>
      <c r="BT179" s="303"/>
      <c r="BU179" s="303"/>
      <c r="BV179" s="303"/>
      <c r="BW179" s="303"/>
      <c r="BX179" s="303"/>
      <c r="BY179" s="303"/>
      <c r="BZ179" s="303"/>
      <c r="CA179" s="303"/>
      <c r="CB179" s="303"/>
      <c r="CC179" s="303"/>
      <c r="CD179" s="303"/>
      <c r="CE179" s="303"/>
      <c r="CF179" s="303"/>
      <c r="CG179" s="303"/>
      <c r="CH179" s="303"/>
      <c r="CI179" s="303"/>
      <c r="CJ179" s="303"/>
      <c r="CK179" s="303"/>
      <c r="CL179" s="303"/>
      <c r="CM179" s="303"/>
      <c r="CN179" s="303"/>
      <c r="CO179" s="303"/>
      <c r="CP179" s="303"/>
      <c r="CQ179" s="303"/>
      <c r="CR179" s="303"/>
      <c r="CS179" s="303"/>
      <c r="CT179" s="303"/>
      <c r="CU179" s="303"/>
      <c r="CV179" s="303"/>
      <c r="CW179" s="303"/>
      <c r="CX179" s="303"/>
      <c r="CY179" s="303"/>
      <c r="CZ179" s="303"/>
    </row>
    <row r="180" spans="1:104" ht="11.25" customHeight="1" x14ac:dyDescent="0.2">
      <c r="A180" s="303"/>
      <c r="B180" s="303"/>
      <c r="C180" s="303"/>
      <c r="D180" s="303"/>
      <c r="E180" s="303"/>
      <c r="F180" s="303"/>
      <c r="G180" s="303"/>
      <c r="H180" s="303"/>
      <c r="I180" s="303"/>
      <c r="J180" s="303"/>
      <c r="K180" s="303"/>
      <c r="L180" s="303"/>
      <c r="M180" s="303"/>
      <c r="N180" s="303"/>
      <c r="O180" s="303"/>
      <c r="P180" s="303"/>
      <c r="Q180" s="303"/>
      <c r="R180" s="309"/>
      <c r="S180" s="310"/>
      <c r="T180" s="310"/>
      <c r="U180" s="303"/>
      <c r="V180" s="303"/>
      <c r="W180" s="303"/>
      <c r="X180" s="303"/>
      <c r="Y180" s="303"/>
      <c r="Z180" s="303"/>
      <c r="AA180" s="303"/>
      <c r="AB180" s="303"/>
      <c r="AC180" s="303"/>
      <c r="AD180" s="303"/>
      <c r="AE180" s="303"/>
      <c r="AF180" s="303"/>
      <c r="AG180" s="303"/>
      <c r="AH180" s="303"/>
      <c r="AI180" s="303"/>
      <c r="AJ180" s="303"/>
      <c r="AK180" s="303"/>
      <c r="AL180" s="303"/>
      <c r="AM180" s="303"/>
      <c r="AN180" s="303"/>
      <c r="AO180" s="303"/>
      <c r="AP180" s="303"/>
      <c r="AQ180" s="303"/>
      <c r="AR180" s="303"/>
      <c r="AS180" s="303"/>
      <c r="AT180" s="303"/>
      <c r="AU180" s="303"/>
      <c r="AV180" s="303"/>
      <c r="AW180" s="303"/>
      <c r="AX180" s="303"/>
      <c r="AY180" s="303"/>
      <c r="AZ180" s="303"/>
      <c r="BA180" s="303"/>
      <c r="BB180" s="303"/>
      <c r="BC180" s="303"/>
      <c r="BD180" s="303"/>
      <c r="BE180" s="303"/>
      <c r="BF180" s="303"/>
      <c r="BG180" s="303"/>
      <c r="BH180" s="303"/>
      <c r="BI180" s="303"/>
      <c r="BJ180" s="303"/>
      <c r="BK180" s="303"/>
      <c r="BL180" s="303"/>
      <c r="BM180" s="303"/>
      <c r="BN180" s="303"/>
      <c r="BO180" s="303"/>
      <c r="BP180" s="303"/>
      <c r="BQ180" s="303"/>
      <c r="BR180" s="303"/>
      <c r="BS180" s="303"/>
      <c r="BT180" s="303"/>
      <c r="BU180" s="303"/>
      <c r="BV180" s="303"/>
      <c r="BW180" s="303"/>
      <c r="BX180" s="303"/>
      <c r="BY180" s="303"/>
      <c r="BZ180" s="303"/>
      <c r="CA180" s="303"/>
      <c r="CB180" s="303"/>
      <c r="CC180" s="303"/>
      <c r="CD180" s="303"/>
      <c r="CE180" s="303"/>
      <c r="CF180" s="303"/>
      <c r="CG180" s="303"/>
      <c r="CH180" s="303"/>
      <c r="CI180" s="303"/>
      <c r="CJ180" s="303"/>
      <c r="CK180" s="303"/>
      <c r="CL180" s="303"/>
      <c r="CM180" s="303"/>
      <c r="CN180" s="303"/>
      <c r="CO180" s="303"/>
      <c r="CP180" s="303"/>
      <c r="CQ180" s="303"/>
      <c r="CR180" s="303"/>
      <c r="CS180" s="303"/>
      <c r="CT180" s="303"/>
      <c r="CU180" s="303"/>
      <c r="CV180" s="303"/>
      <c r="CW180" s="303"/>
      <c r="CX180" s="303"/>
      <c r="CY180" s="303"/>
      <c r="CZ180" s="303"/>
    </row>
    <row r="181" spans="1:104" ht="11.25" customHeight="1" x14ac:dyDescent="0.2">
      <c r="A181" s="303"/>
      <c r="B181" s="303"/>
      <c r="C181" s="303"/>
      <c r="D181" s="303"/>
      <c r="E181" s="303"/>
      <c r="F181" s="303"/>
      <c r="G181" s="303"/>
      <c r="H181" s="303"/>
      <c r="I181" s="303"/>
      <c r="J181" s="303"/>
      <c r="K181" s="303"/>
      <c r="L181" s="303"/>
      <c r="M181" s="303"/>
      <c r="N181" s="303"/>
      <c r="O181" s="303"/>
      <c r="P181" s="303"/>
      <c r="Q181" s="303"/>
      <c r="R181" s="309"/>
      <c r="S181" s="310"/>
      <c r="T181" s="310"/>
      <c r="U181" s="303"/>
      <c r="V181" s="303"/>
      <c r="W181" s="303"/>
      <c r="X181" s="303"/>
      <c r="Y181" s="303"/>
      <c r="Z181" s="303"/>
      <c r="AA181" s="303"/>
      <c r="AB181" s="303"/>
      <c r="AC181" s="303"/>
      <c r="AD181" s="303"/>
      <c r="AE181" s="303"/>
      <c r="AF181" s="303"/>
      <c r="AG181" s="303"/>
      <c r="AH181" s="303"/>
      <c r="AI181" s="303"/>
      <c r="AJ181" s="303"/>
      <c r="AK181" s="303"/>
      <c r="AL181" s="303"/>
      <c r="AM181" s="303"/>
      <c r="AN181" s="303"/>
      <c r="AO181" s="303"/>
      <c r="AP181" s="303"/>
      <c r="AQ181" s="303"/>
      <c r="AR181" s="303"/>
      <c r="AS181" s="303"/>
      <c r="AT181" s="303"/>
      <c r="AU181" s="303"/>
      <c r="AV181" s="303"/>
      <c r="AW181" s="303"/>
      <c r="AX181" s="303"/>
      <c r="AY181" s="303"/>
      <c r="AZ181" s="303"/>
      <c r="BA181" s="303"/>
      <c r="BB181" s="303"/>
      <c r="BC181" s="303"/>
      <c r="BD181" s="303"/>
      <c r="BE181" s="303"/>
      <c r="BF181" s="303"/>
      <c r="BG181" s="303"/>
      <c r="BH181" s="303"/>
      <c r="BI181" s="303"/>
      <c r="BJ181" s="303"/>
      <c r="BK181" s="303"/>
      <c r="BL181" s="303"/>
      <c r="BM181" s="303"/>
      <c r="BN181" s="303"/>
      <c r="BO181" s="303"/>
      <c r="BP181" s="303"/>
      <c r="BQ181" s="303"/>
      <c r="BR181" s="303"/>
      <c r="BS181" s="303"/>
      <c r="BT181" s="303"/>
      <c r="BU181" s="303"/>
      <c r="BV181" s="303"/>
      <c r="BW181" s="303"/>
      <c r="BX181" s="303"/>
      <c r="BY181" s="303"/>
      <c r="BZ181" s="303"/>
      <c r="CA181" s="303"/>
      <c r="CB181" s="303"/>
      <c r="CC181" s="303"/>
      <c r="CD181" s="303"/>
      <c r="CE181" s="303"/>
      <c r="CF181" s="303"/>
      <c r="CG181" s="303"/>
      <c r="CH181" s="303"/>
      <c r="CI181" s="303"/>
      <c r="CJ181" s="303"/>
      <c r="CK181" s="303"/>
      <c r="CL181" s="303"/>
      <c r="CM181" s="303"/>
      <c r="CN181" s="303"/>
      <c r="CO181" s="303"/>
      <c r="CP181" s="303"/>
      <c r="CQ181" s="303"/>
      <c r="CR181" s="303"/>
      <c r="CS181" s="303"/>
      <c r="CT181" s="303"/>
      <c r="CU181" s="303"/>
      <c r="CV181" s="303"/>
      <c r="CW181" s="303"/>
      <c r="CX181" s="303"/>
      <c r="CY181" s="303"/>
      <c r="CZ181" s="303"/>
    </row>
    <row r="182" spans="1:104" ht="11.25" customHeight="1" x14ac:dyDescent="0.2">
      <c r="A182" s="303"/>
      <c r="B182" s="303"/>
      <c r="C182" s="303"/>
      <c r="D182" s="303"/>
      <c r="E182" s="303"/>
      <c r="F182" s="303"/>
      <c r="G182" s="303"/>
      <c r="H182" s="303"/>
      <c r="I182" s="303"/>
      <c r="J182" s="303"/>
      <c r="K182" s="303"/>
      <c r="L182" s="303"/>
      <c r="M182" s="303"/>
      <c r="N182" s="303"/>
      <c r="O182" s="303"/>
      <c r="P182" s="303"/>
      <c r="Q182" s="303"/>
      <c r="R182" s="309"/>
      <c r="S182" s="310"/>
      <c r="T182" s="310"/>
      <c r="U182" s="303"/>
      <c r="V182" s="303"/>
      <c r="W182" s="303"/>
      <c r="X182" s="303"/>
      <c r="Y182" s="303"/>
      <c r="Z182" s="303"/>
      <c r="AA182" s="303"/>
      <c r="AB182" s="303"/>
      <c r="AC182" s="303"/>
      <c r="AD182" s="303"/>
      <c r="AE182" s="303"/>
      <c r="AF182" s="303"/>
      <c r="AG182" s="303"/>
      <c r="AH182" s="303"/>
      <c r="AI182" s="303"/>
      <c r="AJ182" s="303"/>
      <c r="AK182" s="303"/>
      <c r="AL182" s="303"/>
      <c r="AM182" s="303"/>
      <c r="AN182" s="303"/>
      <c r="AO182" s="303"/>
      <c r="AP182" s="303"/>
      <c r="AQ182" s="303"/>
      <c r="AR182" s="303"/>
      <c r="AS182" s="303"/>
      <c r="AT182" s="303"/>
      <c r="AU182" s="303"/>
      <c r="AV182" s="303"/>
      <c r="AW182" s="303"/>
      <c r="AX182" s="303"/>
      <c r="AY182" s="303"/>
      <c r="AZ182" s="303"/>
      <c r="BA182" s="303"/>
      <c r="BB182" s="303"/>
      <c r="BC182" s="303"/>
      <c r="BD182" s="303"/>
      <c r="BE182" s="303"/>
      <c r="BF182" s="303"/>
      <c r="BG182" s="303"/>
      <c r="BH182" s="303"/>
      <c r="BI182" s="303"/>
      <c r="BJ182" s="303"/>
      <c r="BK182" s="303"/>
      <c r="BL182" s="303"/>
      <c r="BM182" s="303"/>
      <c r="BN182" s="303"/>
      <c r="BO182" s="303"/>
      <c r="BP182" s="303"/>
      <c r="BQ182" s="303"/>
      <c r="BR182" s="303"/>
      <c r="BS182" s="303"/>
      <c r="BT182" s="303"/>
      <c r="BU182" s="303"/>
      <c r="BV182" s="303"/>
      <c r="BW182" s="303"/>
      <c r="BX182" s="303"/>
      <c r="BY182" s="303"/>
      <c r="BZ182" s="303"/>
      <c r="CA182" s="303"/>
      <c r="CB182" s="303"/>
      <c r="CC182" s="303"/>
      <c r="CD182" s="303"/>
      <c r="CE182" s="303"/>
      <c r="CF182" s="303"/>
      <c r="CG182" s="303"/>
      <c r="CH182" s="303"/>
      <c r="CI182" s="303"/>
      <c r="CJ182" s="303"/>
      <c r="CK182" s="303"/>
      <c r="CL182" s="303"/>
      <c r="CM182" s="303"/>
      <c r="CN182" s="303"/>
      <c r="CO182" s="303"/>
      <c r="CP182" s="303"/>
      <c r="CQ182" s="303"/>
      <c r="CR182" s="303"/>
      <c r="CS182" s="303"/>
      <c r="CT182" s="303"/>
      <c r="CU182" s="303"/>
      <c r="CV182" s="303"/>
      <c r="CW182" s="303"/>
      <c r="CX182" s="303"/>
      <c r="CY182" s="303"/>
      <c r="CZ182" s="303"/>
    </row>
    <row r="183" spans="1:104" ht="11.25" customHeight="1" x14ac:dyDescent="0.2">
      <c r="A183" s="303"/>
      <c r="B183" s="303"/>
      <c r="C183" s="303"/>
      <c r="D183" s="303"/>
      <c r="E183" s="303"/>
      <c r="F183" s="303"/>
      <c r="G183" s="303"/>
      <c r="H183" s="303"/>
      <c r="I183" s="303"/>
      <c r="J183" s="303"/>
      <c r="K183" s="303"/>
      <c r="L183" s="303"/>
      <c r="M183" s="303"/>
      <c r="N183" s="303"/>
      <c r="O183" s="303"/>
      <c r="P183" s="303"/>
      <c r="Q183" s="303"/>
      <c r="R183" s="309"/>
      <c r="S183" s="310"/>
      <c r="T183" s="310"/>
      <c r="U183" s="303"/>
      <c r="V183" s="303"/>
      <c r="W183" s="303"/>
      <c r="X183" s="303"/>
      <c r="Y183" s="303"/>
      <c r="Z183" s="303"/>
      <c r="AA183" s="303"/>
      <c r="AB183" s="303"/>
      <c r="AC183" s="303"/>
      <c r="AD183" s="303"/>
      <c r="AE183" s="303"/>
      <c r="AF183" s="303"/>
      <c r="AG183" s="303"/>
      <c r="AH183" s="303"/>
      <c r="AI183" s="303"/>
      <c r="AJ183" s="303"/>
      <c r="AK183" s="303"/>
      <c r="AL183" s="303"/>
      <c r="AM183" s="303"/>
      <c r="AN183" s="303"/>
      <c r="AO183" s="303"/>
      <c r="AP183" s="303"/>
      <c r="AQ183" s="303"/>
      <c r="AR183" s="303"/>
      <c r="AS183" s="303"/>
      <c r="AT183" s="303"/>
      <c r="AU183" s="303"/>
      <c r="AV183" s="303"/>
      <c r="AW183" s="303"/>
      <c r="AX183" s="303"/>
      <c r="AY183" s="303"/>
      <c r="AZ183" s="303"/>
      <c r="BA183" s="303"/>
      <c r="BB183" s="303"/>
      <c r="BC183" s="303"/>
      <c r="BD183" s="303"/>
      <c r="BE183" s="303"/>
      <c r="BF183" s="303"/>
      <c r="BG183" s="303"/>
      <c r="BH183" s="303"/>
      <c r="BI183" s="303"/>
      <c r="BJ183" s="303"/>
      <c r="BK183" s="303"/>
      <c r="BL183" s="303"/>
      <c r="BM183" s="303"/>
      <c r="BN183" s="303"/>
      <c r="BO183" s="303"/>
      <c r="BP183" s="303"/>
      <c r="BQ183" s="303"/>
      <c r="BR183" s="303"/>
      <c r="BS183" s="303"/>
      <c r="BT183" s="303"/>
      <c r="BU183" s="303"/>
      <c r="BV183" s="303"/>
      <c r="BW183" s="303"/>
      <c r="BX183" s="303"/>
      <c r="BY183" s="303"/>
      <c r="BZ183" s="303"/>
      <c r="CA183" s="303"/>
      <c r="CB183" s="303"/>
      <c r="CC183" s="303"/>
      <c r="CD183" s="303"/>
      <c r="CE183" s="303"/>
      <c r="CF183" s="303"/>
      <c r="CG183" s="303"/>
      <c r="CH183" s="303"/>
      <c r="CI183" s="303"/>
      <c r="CJ183" s="303"/>
      <c r="CK183" s="303"/>
      <c r="CL183" s="303"/>
      <c r="CM183" s="303"/>
      <c r="CN183" s="303"/>
      <c r="CO183" s="303"/>
      <c r="CP183" s="303"/>
      <c r="CQ183" s="303"/>
      <c r="CR183" s="303"/>
      <c r="CS183" s="303"/>
      <c r="CT183" s="303"/>
      <c r="CU183" s="303"/>
      <c r="CV183" s="303"/>
      <c r="CW183" s="303"/>
      <c r="CX183" s="303"/>
      <c r="CY183" s="303"/>
      <c r="CZ183" s="303"/>
    </row>
    <row r="184" spans="1:104" ht="11.25" customHeight="1" x14ac:dyDescent="0.2">
      <c r="A184" s="303"/>
      <c r="B184" s="303"/>
      <c r="C184" s="303"/>
      <c r="D184" s="303"/>
      <c r="E184" s="303"/>
      <c r="F184" s="303"/>
      <c r="G184" s="303"/>
      <c r="H184" s="303"/>
      <c r="I184" s="303"/>
      <c r="J184" s="303"/>
      <c r="K184" s="303"/>
      <c r="L184" s="303"/>
      <c r="M184" s="303"/>
      <c r="N184" s="303"/>
      <c r="O184" s="303"/>
      <c r="P184" s="303"/>
      <c r="Q184" s="303"/>
      <c r="R184" s="309"/>
      <c r="S184" s="310"/>
      <c r="T184" s="310"/>
      <c r="U184" s="303"/>
      <c r="V184" s="303"/>
      <c r="W184" s="303"/>
      <c r="X184" s="303"/>
      <c r="Y184" s="303"/>
      <c r="Z184" s="303"/>
      <c r="AA184" s="303"/>
      <c r="AB184" s="303"/>
      <c r="AC184" s="303"/>
      <c r="AD184" s="303"/>
      <c r="AE184" s="303"/>
      <c r="AF184" s="303"/>
      <c r="AG184" s="303"/>
      <c r="AH184" s="303"/>
      <c r="AI184" s="303"/>
      <c r="AJ184" s="303"/>
      <c r="AK184" s="303"/>
      <c r="AL184" s="303"/>
      <c r="AM184" s="303"/>
      <c r="AN184" s="303"/>
      <c r="AO184" s="303"/>
      <c r="AP184" s="303"/>
      <c r="AQ184" s="303"/>
      <c r="AR184" s="303"/>
      <c r="AS184" s="303"/>
      <c r="AT184" s="303"/>
      <c r="AU184" s="303"/>
      <c r="AV184" s="303"/>
      <c r="AW184" s="303"/>
      <c r="AX184" s="303"/>
      <c r="AY184" s="303"/>
      <c r="AZ184" s="303"/>
      <c r="BA184" s="303"/>
      <c r="BB184" s="303"/>
      <c r="BC184" s="303"/>
      <c r="BD184" s="303"/>
      <c r="BE184" s="303"/>
      <c r="BF184" s="303"/>
      <c r="BG184" s="303"/>
      <c r="BH184" s="303"/>
      <c r="BI184" s="303"/>
      <c r="BJ184" s="303"/>
      <c r="BK184" s="303"/>
      <c r="BL184" s="303"/>
      <c r="BM184" s="303"/>
      <c r="BN184" s="303"/>
      <c r="BO184" s="303"/>
      <c r="BP184" s="303"/>
      <c r="BQ184" s="303"/>
      <c r="BR184" s="303"/>
      <c r="BS184" s="303"/>
      <c r="BT184" s="303"/>
      <c r="BU184" s="303"/>
      <c r="BV184" s="303"/>
      <c r="BW184" s="303"/>
      <c r="BX184" s="303"/>
      <c r="BY184" s="303"/>
      <c r="BZ184" s="303"/>
      <c r="CA184" s="303"/>
      <c r="CB184" s="303"/>
      <c r="CC184" s="303"/>
      <c r="CD184" s="303"/>
      <c r="CE184" s="303"/>
      <c r="CF184" s="303"/>
      <c r="CG184" s="303"/>
      <c r="CH184" s="303"/>
      <c r="CI184" s="303"/>
      <c r="CJ184" s="303"/>
      <c r="CK184" s="303"/>
      <c r="CL184" s="303"/>
      <c r="CM184" s="303"/>
      <c r="CN184" s="303"/>
      <c r="CO184" s="303"/>
      <c r="CP184" s="303"/>
      <c r="CQ184" s="303"/>
      <c r="CR184" s="303"/>
      <c r="CS184" s="303"/>
      <c r="CT184" s="303"/>
      <c r="CU184" s="303"/>
      <c r="CV184" s="303"/>
      <c r="CW184" s="303"/>
      <c r="CX184" s="303"/>
      <c r="CY184" s="303"/>
      <c r="CZ184" s="303"/>
    </row>
    <row r="185" spans="1:104" ht="11.25" customHeight="1" x14ac:dyDescent="0.2">
      <c r="A185" s="303"/>
      <c r="B185" s="303"/>
      <c r="C185" s="303"/>
      <c r="D185" s="303"/>
      <c r="E185" s="303"/>
      <c r="F185" s="303"/>
      <c r="G185" s="303"/>
      <c r="H185" s="303"/>
      <c r="I185" s="303"/>
      <c r="J185" s="303"/>
      <c r="K185" s="303"/>
      <c r="L185" s="303"/>
      <c r="M185" s="303"/>
      <c r="N185" s="303"/>
      <c r="O185" s="303"/>
      <c r="P185" s="303"/>
      <c r="Q185" s="303"/>
      <c r="R185" s="309"/>
      <c r="S185" s="310"/>
      <c r="T185" s="310"/>
      <c r="U185" s="303"/>
      <c r="V185" s="303"/>
      <c r="W185" s="303"/>
      <c r="X185" s="303"/>
      <c r="Y185" s="303"/>
      <c r="Z185" s="303"/>
      <c r="AA185" s="303"/>
      <c r="AB185" s="303"/>
      <c r="AC185" s="303"/>
      <c r="AD185" s="303"/>
      <c r="AE185" s="303"/>
      <c r="AF185" s="303"/>
      <c r="AG185" s="303"/>
      <c r="AH185" s="303"/>
      <c r="AI185" s="303"/>
      <c r="AJ185" s="303"/>
      <c r="AK185" s="303"/>
      <c r="AL185" s="303"/>
      <c r="AM185" s="303"/>
      <c r="AN185" s="303"/>
      <c r="AO185" s="303"/>
      <c r="AP185" s="303"/>
      <c r="AQ185" s="303"/>
      <c r="AR185" s="303"/>
      <c r="AS185" s="303"/>
      <c r="AT185" s="303"/>
      <c r="AU185" s="303"/>
      <c r="AV185" s="303"/>
      <c r="AW185" s="303"/>
      <c r="AX185" s="303"/>
      <c r="AY185" s="303"/>
      <c r="AZ185" s="303"/>
      <c r="BA185" s="303"/>
      <c r="BB185" s="303"/>
      <c r="BC185" s="303"/>
      <c r="BD185" s="303"/>
      <c r="BE185" s="303"/>
      <c r="BF185" s="303"/>
      <c r="BG185" s="303"/>
      <c r="BH185" s="303"/>
      <c r="BI185" s="303"/>
      <c r="BJ185" s="303"/>
      <c r="BK185" s="303"/>
      <c r="BL185" s="303"/>
      <c r="BM185" s="303"/>
      <c r="BN185" s="303"/>
      <c r="BO185" s="303"/>
      <c r="BP185" s="303"/>
      <c r="BQ185" s="303"/>
      <c r="BR185" s="303"/>
      <c r="BS185" s="303"/>
      <c r="BT185" s="303"/>
      <c r="BU185" s="303"/>
      <c r="BV185" s="303"/>
      <c r="BW185" s="303"/>
      <c r="BX185" s="303"/>
      <c r="BY185" s="303"/>
      <c r="BZ185" s="303"/>
      <c r="CA185" s="303"/>
      <c r="CB185" s="303"/>
      <c r="CC185" s="303"/>
      <c r="CD185" s="303"/>
      <c r="CE185" s="303"/>
      <c r="CF185" s="303"/>
      <c r="CG185" s="303"/>
      <c r="CH185" s="303"/>
      <c r="CI185" s="303"/>
      <c r="CJ185" s="303"/>
      <c r="CK185" s="303"/>
      <c r="CL185" s="303"/>
      <c r="CM185" s="303"/>
      <c r="CN185" s="303"/>
      <c r="CO185" s="303"/>
      <c r="CP185" s="303"/>
      <c r="CQ185" s="303"/>
      <c r="CR185" s="303"/>
      <c r="CS185" s="303"/>
      <c r="CT185" s="303"/>
      <c r="CU185" s="303"/>
      <c r="CV185" s="303"/>
      <c r="CW185" s="303"/>
      <c r="CX185" s="303"/>
      <c r="CY185" s="303"/>
      <c r="CZ185" s="303"/>
    </row>
    <row r="186" spans="1:104" ht="11.25" customHeight="1" x14ac:dyDescent="0.2">
      <c r="A186" s="303"/>
      <c r="B186" s="303"/>
      <c r="C186" s="303"/>
      <c r="D186" s="303"/>
      <c r="E186" s="303"/>
      <c r="F186" s="303"/>
      <c r="G186" s="303"/>
      <c r="H186" s="303"/>
      <c r="I186" s="303"/>
      <c r="J186" s="303"/>
      <c r="K186" s="303"/>
      <c r="L186" s="303"/>
      <c r="M186" s="303"/>
      <c r="N186" s="303"/>
      <c r="O186" s="303"/>
      <c r="P186" s="303"/>
      <c r="Q186" s="303"/>
      <c r="R186" s="309"/>
      <c r="S186" s="310"/>
      <c r="T186" s="310"/>
      <c r="U186" s="303"/>
      <c r="V186" s="303"/>
      <c r="W186" s="303"/>
      <c r="X186" s="303"/>
      <c r="Y186" s="303"/>
      <c r="Z186" s="303"/>
      <c r="AA186" s="303"/>
      <c r="AB186" s="303"/>
      <c r="AC186" s="303"/>
      <c r="AD186" s="303"/>
      <c r="AE186" s="303"/>
      <c r="AF186" s="303"/>
      <c r="AG186" s="303"/>
      <c r="AH186" s="303"/>
      <c r="AI186" s="303"/>
      <c r="AJ186" s="303"/>
      <c r="AK186" s="303"/>
      <c r="AL186" s="303"/>
      <c r="AM186" s="303"/>
      <c r="AN186" s="303"/>
      <c r="AO186" s="303"/>
      <c r="AP186" s="303"/>
      <c r="AQ186" s="303"/>
      <c r="AR186" s="303"/>
      <c r="AS186" s="303"/>
      <c r="AT186" s="303"/>
      <c r="AU186" s="303"/>
      <c r="AV186" s="303"/>
      <c r="AW186" s="303"/>
      <c r="AX186" s="303"/>
      <c r="AY186" s="303"/>
      <c r="AZ186" s="303"/>
      <c r="BA186" s="303"/>
      <c r="BB186" s="303"/>
      <c r="BC186" s="303"/>
      <c r="BD186" s="303"/>
      <c r="BE186" s="303"/>
      <c r="BF186" s="303"/>
      <c r="BG186" s="303"/>
      <c r="BH186" s="303"/>
      <c r="BI186" s="303"/>
      <c r="BJ186" s="303"/>
      <c r="BK186" s="303"/>
      <c r="BL186" s="303"/>
      <c r="BM186" s="303"/>
      <c r="BN186" s="303"/>
      <c r="BO186" s="303"/>
      <c r="BP186" s="303"/>
      <c r="BQ186" s="303"/>
      <c r="BR186" s="303"/>
      <c r="BS186" s="303"/>
      <c r="BT186" s="303"/>
      <c r="BU186" s="303"/>
      <c r="BV186" s="303"/>
      <c r="BW186" s="303"/>
      <c r="BX186" s="303"/>
      <c r="BY186" s="303"/>
      <c r="BZ186" s="303"/>
      <c r="CA186" s="303"/>
      <c r="CB186" s="303"/>
      <c r="CC186" s="303"/>
      <c r="CD186" s="303"/>
      <c r="CE186" s="303"/>
      <c r="CF186" s="303"/>
      <c r="CG186" s="303"/>
      <c r="CH186" s="303"/>
      <c r="CI186" s="303"/>
      <c r="CJ186" s="303"/>
      <c r="CK186" s="303"/>
      <c r="CL186" s="303"/>
      <c r="CM186" s="303"/>
      <c r="CN186" s="303"/>
      <c r="CO186" s="303"/>
      <c r="CP186" s="303"/>
      <c r="CQ186" s="303"/>
      <c r="CR186" s="303"/>
      <c r="CS186" s="303"/>
      <c r="CT186" s="303"/>
      <c r="CU186" s="303"/>
      <c r="CV186" s="303"/>
      <c r="CW186" s="303"/>
      <c r="CX186" s="303"/>
      <c r="CY186" s="303"/>
      <c r="CZ186" s="303"/>
    </row>
    <row r="187" spans="1:104" ht="11.25" customHeight="1" x14ac:dyDescent="0.2">
      <c r="A187" s="303"/>
      <c r="B187" s="303"/>
      <c r="C187" s="303"/>
      <c r="D187" s="303"/>
      <c r="E187" s="303"/>
      <c r="F187" s="303"/>
      <c r="G187" s="303"/>
      <c r="H187" s="303"/>
      <c r="I187" s="303"/>
      <c r="J187" s="303"/>
      <c r="K187" s="303"/>
      <c r="L187" s="303"/>
      <c r="M187" s="303"/>
      <c r="N187" s="303"/>
      <c r="O187" s="303"/>
      <c r="P187" s="303"/>
      <c r="Q187" s="303"/>
      <c r="R187" s="309"/>
      <c r="S187" s="310"/>
      <c r="T187" s="310"/>
      <c r="U187" s="303"/>
      <c r="V187" s="303"/>
      <c r="W187" s="303"/>
      <c r="X187" s="303"/>
      <c r="Y187" s="303"/>
      <c r="Z187" s="303"/>
      <c r="AA187" s="303"/>
      <c r="AB187" s="303"/>
      <c r="AC187" s="303"/>
      <c r="AD187" s="303"/>
      <c r="AE187" s="303"/>
      <c r="AF187" s="303"/>
      <c r="AG187" s="303"/>
      <c r="AH187" s="303"/>
      <c r="AI187" s="303"/>
      <c r="AJ187" s="303"/>
      <c r="AK187" s="303"/>
      <c r="AL187" s="303"/>
      <c r="AM187" s="303"/>
      <c r="AN187" s="303"/>
      <c r="AO187" s="303"/>
      <c r="AP187" s="303"/>
      <c r="AQ187" s="303"/>
      <c r="AR187" s="303"/>
      <c r="AS187" s="303"/>
      <c r="AT187" s="303"/>
      <c r="AU187" s="303"/>
      <c r="AV187" s="303"/>
      <c r="AW187" s="303"/>
      <c r="AX187" s="303"/>
      <c r="AY187" s="303"/>
      <c r="AZ187" s="303"/>
      <c r="BA187" s="303"/>
      <c r="BB187" s="303"/>
      <c r="BC187" s="303"/>
      <c r="BD187" s="303"/>
      <c r="BE187" s="303"/>
      <c r="BF187" s="303"/>
      <c r="BG187" s="303"/>
      <c r="BH187" s="303"/>
      <c r="BI187" s="303"/>
      <c r="BJ187" s="303"/>
      <c r="BK187" s="303"/>
      <c r="BL187" s="303"/>
      <c r="BM187" s="303"/>
      <c r="BN187" s="303"/>
      <c r="BO187" s="303"/>
      <c r="BP187" s="303"/>
      <c r="BQ187" s="303"/>
      <c r="BR187" s="303"/>
      <c r="BS187" s="303"/>
      <c r="BT187" s="303"/>
      <c r="BU187" s="303"/>
      <c r="BV187" s="303"/>
      <c r="BW187" s="303"/>
      <c r="BX187" s="303"/>
      <c r="BY187" s="303"/>
      <c r="BZ187" s="303"/>
      <c r="CA187" s="303"/>
      <c r="CB187" s="303"/>
      <c r="CC187" s="303"/>
      <c r="CD187" s="303"/>
      <c r="CE187" s="303"/>
      <c r="CF187" s="303"/>
      <c r="CG187" s="303"/>
      <c r="CH187" s="303"/>
      <c r="CI187" s="303"/>
      <c r="CJ187" s="303"/>
      <c r="CK187" s="303"/>
      <c r="CL187" s="303"/>
      <c r="CM187" s="303"/>
      <c r="CN187" s="303"/>
      <c r="CO187" s="303"/>
      <c r="CP187" s="303"/>
      <c r="CQ187" s="303"/>
      <c r="CR187" s="303"/>
      <c r="CS187" s="303"/>
      <c r="CT187" s="303"/>
      <c r="CU187" s="303"/>
      <c r="CV187" s="303"/>
      <c r="CW187" s="303"/>
      <c r="CX187" s="303"/>
      <c r="CY187" s="303"/>
      <c r="CZ187" s="303"/>
    </row>
    <row r="188" spans="1:104" ht="11.25" customHeight="1" x14ac:dyDescent="0.2">
      <c r="A188" s="303"/>
      <c r="B188" s="303"/>
      <c r="C188" s="303"/>
      <c r="D188" s="303"/>
      <c r="E188" s="303"/>
      <c r="F188" s="303"/>
      <c r="G188" s="303"/>
      <c r="H188" s="303"/>
      <c r="I188" s="303"/>
      <c r="J188" s="303"/>
      <c r="K188" s="303"/>
      <c r="L188" s="303"/>
      <c r="M188" s="303"/>
      <c r="N188" s="303"/>
      <c r="O188" s="303"/>
      <c r="P188" s="303"/>
      <c r="Q188" s="303"/>
      <c r="R188" s="309"/>
      <c r="S188" s="310"/>
      <c r="T188" s="310"/>
      <c r="U188" s="303"/>
      <c r="V188" s="303"/>
      <c r="W188" s="303"/>
      <c r="X188" s="303"/>
      <c r="Y188" s="303"/>
      <c r="Z188" s="303"/>
      <c r="AA188" s="303"/>
      <c r="AB188" s="303"/>
      <c r="AC188" s="303"/>
      <c r="AD188" s="303"/>
      <c r="AE188" s="303"/>
      <c r="AF188" s="303"/>
      <c r="AG188" s="303"/>
      <c r="AH188" s="303"/>
      <c r="AI188" s="303"/>
      <c r="AJ188" s="303"/>
      <c r="AK188" s="303"/>
      <c r="AL188" s="303"/>
      <c r="AM188" s="303"/>
      <c r="AN188" s="303"/>
      <c r="AO188" s="303"/>
      <c r="AP188" s="303"/>
      <c r="AQ188" s="303"/>
      <c r="AR188" s="303"/>
      <c r="AS188" s="303"/>
      <c r="AT188" s="303"/>
      <c r="AU188" s="303"/>
      <c r="AV188" s="303"/>
      <c r="AW188" s="303"/>
      <c r="AX188" s="303"/>
      <c r="AY188" s="303"/>
      <c r="AZ188" s="303"/>
      <c r="BA188" s="303"/>
      <c r="BB188" s="303"/>
      <c r="BC188" s="303"/>
      <c r="BD188" s="303"/>
      <c r="BE188" s="303"/>
      <c r="BF188" s="303"/>
      <c r="BG188" s="303"/>
      <c r="BH188" s="303"/>
      <c r="BI188" s="303"/>
      <c r="BJ188" s="303"/>
      <c r="BK188" s="303"/>
      <c r="BL188" s="303"/>
      <c r="BM188" s="303"/>
      <c r="BN188" s="303"/>
      <c r="BO188" s="303"/>
      <c r="BP188" s="303"/>
      <c r="BQ188" s="303"/>
      <c r="BR188" s="303"/>
      <c r="BS188" s="303"/>
      <c r="BT188" s="303"/>
      <c r="BU188" s="303"/>
      <c r="BV188" s="303"/>
      <c r="BW188" s="303"/>
      <c r="BX188" s="303"/>
      <c r="BY188" s="303"/>
      <c r="BZ188" s="303"/>
      <c r="CA188" s="303"/>
      <c r="CB188" s="303"/>
      <c r="CC188" s="303"/>
      <c r="CD188" s="303"/>
      <c r="CE188" s="303"/>
      <c r="CF188" s="303"/>
      <c r="CG188" s="303"/>
      <c r="CH188" s="303"/>
      <c r="CI188" s="303"/>
      <c r="CJ188" s="303"/>
      <c r="CK188" s="303"/>
      <c r="CL188" s="303"/>
      <c r="CM188" s="303"/>
      <c r="CN188" s="303"/>
      <c r="CO188" s="303"/>
      <c r="CP188" s="303"/>
      <c r="CQ188" s="303"/>
      <c r="CR188" s="303"/>
      <c r="CS188" s="303"/>
      <c r="CT188" s="303"/>
      <c r="CU188" s="303"/>
      <c r="CV188" s="303"/>
      <c r="CW188" s="303"/>
      <c r="CX188" s="303"/>
      <c r="CY188" s="303"/>
      <c r="CZ188" s="303"/>
    </row>
    <row r="189" spans="1:104" ht="11.25" customHeight="1" x14ac:dyDescent="0.2">
      <c r="A189" s="303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303"/>
      <c r="N189" s="303"/>
      <c r="O189" s="303"/>
      <c r="P189" s="303"/>
      <c r="Q189" s="303"/>
      <c r="R189" s="309"/>
      <c r="S189" s="310"/>
      <c r="T189" s="310"/>
      <c r="U189" s="303"/>
      <c r="V189" s="303"/>
      <c r="W189" s="303"/>
      <c r="X189" s="303"/>
      <c r="Y189" s="303"/>
      <c r="Z189" s="303"/>
      <c r="AA189" s="303"/>
      <c r="AB189" s="303"/>
      <c r="AC189" s="303"/>
      <c r="AD189" s="303"/>
      <c r="AE189" s="303"/>
      <c r="AF189" s="303"/>
      <c r="AG189" s="303"/>
      <c r="AH189" s="303"/>
      <c r="AI189" s="303"/>
      <c r="AJ189" s="303"/>
      <c r="AK189" s="303"/>
      <c r="AL189" s="303"/>
      <c r="AM189" s="303"/>
      <c r="AN189" s="303"/>
      <c r="AO189" s="303"/>
      <c r="AP189" s="303"/>
      <c r="AQ189" s="303"/>
      <c r="AR189" s="303"/>
      <c r="AS189" s="303"/>
      <c r="AT189" s="303"/>
      <c r="AU189" s="303"/>
      <c r="AV189" s="303"/>
      <c r="AW189" s="303"/>
      <c r="AX189" s="303"/>
      <c r="AY189" s="303"/>
      <c r="AZ189" s="303"/>
      <c r="BA189" s="303"/>
      <c r="BB189" s="303"/>
      <c r="BC189" s="303"/>
      <c r="BD189" s="303"/>
      <c r="BE189" s="303"/>
      <c r="BF189" s="303"/>
      <c r="BG189" s="303"/>
      <c r="BH189" s="303"/>
      <c r="BI189" s="303"/>
      <c r="BJ189" s="303"/>
      <c r="BK189" s="303"/>
      <c r="BL189" s="303"/>
      <c r="BM189" s="303"/>
      <c r="BN189" s="303"/>
      <c r="BO189" s="303"/>
      <c r="BP189" s="303"/>
      <c r="BQ189" s="303"/>
      <c r="BR189" s="303"/>
      <c r="BS189" s="303"/>
      <c r="BT189" s="303"/>
      <c r="BU189" s="303"/>
      <c r="BV189" s="303"/>
      <c r="BW189" s="303"/>
      <c r="BX189" s="303"/>
      <c r="BY189" s="303"/>
      <c r="BZ189" s="303"/>
      <c r="CA189" s="303"/>
      <c r="CB189" s="303"/>
      <c r="CC189" s="303"/>
      <c r="CD189" s="303"/>
      <c r="CE189" s="303"/>
      <c r="CF189" s="303"/>
      <c r="CG189" s="303"/>
      <c r="CH189" s="303"/>
      <c r="CI189" s="303"/>
      <c r="CJ189" s="303"/>
      <c r="CK189" s="303"/>
      <c r="CL189" s="303"/>
      <c r="CM189" s="303"/>
      <c r="CN189" s="303"/>
      <c r="CO189" s="303"/>
      <c r="CP189" s="303"/>
      <c r="CQ189" s="303"/>
      <c r="CR189" s="303"/>
      <c r="CS189" s="303"/>
      <c r="CT189" s="303"/>
      <c r="CU189" s="303"/>
      <c r="CV189" s="303"/>
      <c r="CW189" s="303"/>
      <c r="CX189" s="303"/>
      <c r="CY189" s="303"/>
      <c r="CZ189" s="303"/>
    </row>
    <row r="190" spans="1:104" ht="11.25" customHeight="1" x14ac:dyDescent="0.2">
      <c r="A190" s="303"/>
      <c r="B190" s="303"/>
      <c r="C190" s="303"/>
      <c r="D190" s="303"/>
      <c r="E190" s="303"/>
      <c r="F190" s="303"/>
      <c r="G190" s="303"/>
      <c r="H190" s="303"/>
      <c r="I190" s="303"/>
      <c r="J190" s="303"/>
      <c r="K190" s="303"/>
      <c r="L190" s="303"/>
      <c r="M190" s="303"/>
      <c r="N190" s="303"/>
      <c r="O190" s="303"/>
      <c r="P190" s="303"/>
      <c r="Q190" s="303"/>
      <c r="R190" s="309"/>
      <c r="S190" s="310"/>
      <c r="T190" s="310"/>
      <c r="U190" s="303"/>
      <c r="V190" s="303"/>
      <c r="W190" s="303"/>
      <c r="X190" s="303"/>
      <c r="Y190" s="303"/>
      <c r="Z190" s="303"/>
      <c r="AA190" s="303"/>
      <c r="AB190" s="303"/>
      <c r="AC190" s="303"/>
      <c r="AD190" s="303"/>
      <c r="AE190" s="303"/>
      <c r="AF190" s="303"/>
      <c r="AG190" s="303"/>
      <c r="AH190" s="303"/>
      <c r="AI190" s="303"/>
      <c r="AJ190" s="303"/>
      <c r="AK190" s="303"/>
      <c r="AL190" s="303"/>
      <c r="AM190" s="303"/>
      <c r="AN190" s="303"/>
      <c r="AO190" s="303"/>
      <c r="AP190" s="303"/>
      <c r="AQ190" s="303"/>
      <c r="AR190" s="303"/>
      <c r="AS190" s="303"/>
      <c r="AT190" s="303"/>
      <c r="AU190" s="303"/>
      <c r="AV190" s="303"/>
      <c r="AW190" s="303"/>
      <c r="AX190" s="303"/>
      <c r="AY190" s="303"/>
      <c r="AZ190" s="303"/>
      <c r="BA190" s="303"/>
      <c r="BB190" s="303"/>
      <c r="BC190" s="303"/>
      <c r="BD190" s="303"/>
      <c r="BE190" s="303"/>
      <c r="BF190" s="303"/>
      <c r="BG190" s="303"/>
      <c r="BH190" s="303"/>
      <c r="BI190" s="303"/>
      <c r="BJ190" s="303"/>
      <c r="BK190" s="303"/>
      <c r="BL190" s="303"/>
      <c r="BM190" s="303"/>
      <c r="BN190" s="303"/>
      <c r="BO190" s="303"/>
      <c r="BP190" s="303"/>
      <c r="BQ190" s="303"/>
      <c r="BR190" s="303"/>
      <c r="BS190" s="303"/>
      <c r="BT190" s="303"/>
      <c r="BU190" s="303"/>
      <c r="BV190" s="303"/>
      <c r="BW190" s="303"/>
      <c r="BX190" s="303"/>
      <c r="BY190" s="303"/>
      <c r="BZ190" s="303"/>
      <c r="CA190" s="303"/>
      <c r="CB190" s="303"/>
      <c r="CC190" s="303"/>
      <c r="CD190" s="303"/>
      <c r="CE190" s="303"/>
      <c r="CF190" s="303"/>
      <c r="CG190" s="303"/>
      <c r="CH190" s="303"/>
      <c r="CI190" s="303"/>
      <c r="CJ190" s="303"/>
      <c r="CK190" s="303"/>
      <c r="CL190" s="303"/>
      <c r="CM190" s="303"/>
      <c r="CN190" s="303"/>
      <c r="CO190" s="303"/>
      <c r="CP190" s="303"/>
      <c r="CQ190" s="303"/>
      <c r="CR190" s="303"/>
      <c r="CS190" s="303"/>
      <c r="CT190" s="303"/>
      <c r="CU190" s="303"/>
      <c r="CV190" s="303"/>
      <c r="CW190" s="303"/>
      <c r="CX190" s="303"/>
      <c r="CY190" s="303"/>
      <c r="CZ190" s="303"/>
    </row>
    <row r="191" spans="1:104" ht="11.25" customHeight="1" x14ac:dyDescent="0.2">
      <c r="A191" s="303"/>
      <c r="B191" s="303"/>
      <c r="C191" s="303"/>
      <c r="D191" s="303"/>
      <c r="E191" s="303"/>
      <c r="F191" s="303"/>
      <c r="G191" s="303"/>
      <c r="H191" s="303"/>
      <c r="I191" s="303"/>
      <c r="J191" s="303"/>
      <c r="K191" s="303"/>
      <c r="L191" s="303"/>
      <c r="M191" s="303"/>
      <c r="N191" s="303"/>
      <c r="O191" s="303"/>
      <c r="P191" s="303"/>
      <c r="Q191" s="303"/>
      <c r="R191" s="309"/>
      <c r="S191" s="310"/>
      <c r="T191" s="310"/>
      <c r="U191" s="303"/>
      <c r="V191" s="303"/>
      <c r="W191" s="303"/>
      <c r="X191" s="303"/>
      <c r="Y191" s="303"/>
      <c r="Z191" s="303"/>
      <c r="AA191" s="303"/>
      <c r="AB191" s="303"/>
      <c r="AC191" s="303"/>
      <c r="AD191" s="303"/>
      <c r="AE191" s="303"/>
      <c r="AF191" s="303"/>
      <c r="AG191" s="303"/>
      <c r="AH191" s="303"/>
      <c r="AI191" s="303"/>
      <c r="AJ191" s="303"/>
      <c r="AK191" s="303"/>
      <c r="AL191" s="303"/>
      <c r="AM191" s="303"/>
      <c r="AN191" s="303"/>
      <c r="AO191" s="303"/>
      <c r="AP191" s="303"/>
      <c r="AQ191" s="303"/>
      <c r="AR191" s="303"/>
      <c r="AS191" s="303"/>
      <c r="AT191" s="303"/>
      <c r="AU191" s="303"/>
      <c r="AV191" s="303"/>
      <c r="AW191" s="303"/>
      <c r="AX191" s="303"/>
      <c r="AY191" s="303"/>
      <c r="AZ191" s="303"/>
      <c r="BA191" s="303"/>
      <c r="BB191" s="303"/>
      <c r="BC191" s="303"/>
      <c r="BD191" s="303"/>
      <c r="BE191" s="303"/>
      <c r="BF191" s="303"/>
      <c r="BG191" s="303"/>
      <c r="BH191" s="303"/>
      <c r="BI191" s="303"/>
      <c r="BJ191" s="303"/>
      <c r="BK191" s="303"/>
      <c r="BL191" s="303"/>
      <c r="BM191" s="303"/>
      <c r="BN191" s="303"/>
      <c r="BO191" s="303"/>
      <c r="BP191" s="303"/>
      <c r="BQ191" s="303"/>
      <c r="BR191" s="303"/>
      <c r="BS191" s="303"/>
      <c r="BT191" s="303"/>
      <c r="BU191" s="303"/>
      <c r="BV191" s="303"/>
      <c r="BW191" s="303"/>
      <c r="BX191" s="303"/>
      <c r="BY191" s="303"/>
      <c r="BZ191" s="303"/>
      <c r="CA191" s="303"/>
      <c r="CB191" s="303"/>
      <c r="CC191" s="303"/>
      <c r="CD191" s="303"/>
      <c r="CE191" s="303"/>
      <c r="CF191" s="303"/>
      <c r="CG191" s="303"/>
      <c r="CH191" s="303"/>
      <c r="CI191" s="303"/>
      <c r="CJ191" s="303"/>
      <c r="CK191" s="303"/>
      <c r="CL191" s="303"/>
      <c r="CM191" s="303"/>
      <c r="CN191" s="303"/>
      <c r="CO191" s="303"/>
      <c r="CP191" s="303"/>
      <c r="CQ191" s="303"/>
      <c r="CR191" s="303"/>
      <c r="CS191" s="303"/>
      <c r="CT191" s="303"/>
      <c r="CU191" s="303"/>
      <c r="CV191" s="303"/>
      <c r="CW191" s="303"/>
      <c r="CX191" s="303"/>
      <c r="CY191" s="303"/>
      <c r="CZ191" s="303"/>
    </row>
    <row r="192" spans="1:104" ht="11.25" customHeight="1" x14ac:dyDescent="0.2">
      <c r="A192" s="303"/>
      <c r="B192" s="303"/>
      <c r="C192" s="303"/>
      <c r="D192" s="303"/>
      <c r="E192" s="303"/>
      <c r="F192" s="303"/>
      <c r="G192" s="303"/>
      <c r="H192" s="303"/>
      <c r="I192" s="303"/>
      <c r="J192" s="303"/>
      <c r="K192" s="303"/>
      <c r="L192" s="303"/>
      <c r="M192" s="303"/>
      <c r="N192" s="303"/>
      <c r="O192" s="303"/>
      <c r="P192" s="303"/>
      <c r="Q192" s="303"/>
      <c r="R192" s="309"/>
      <c r="S192" s="310"/>
      <c r="T192" s="310"/>
      <c r="U192" s="303"/>
      <c r="V192" s="303"/>
      <c r="W192" s="303"/>
      <c r="X192" s="303"/>
      <c r="Y192" s="303"/>
      <c r="Z192" s="303"/>
      <c r="AA192" s="303"/>
      <c r="AB192" s="303"/>
      <c r="AC192" s="303"/>
      <c r="AD192" s="303"/>
      <c r="AE192" s="303"/>
      <c r="AF192" s="303"/>
      <c r="AG192" s="303"/>
      <c r="AH192" s="303"/>
      <c r="AI192" s="303"/>
      <c r="AJ192" s="303"/>
      <c r="AK192" s="303"/>
      <c r="AL192" s="303"/>
      <c r="AM192" s="303"/>
      <c r="AN192" s="303"/>
      <c r="AO192" s="303"/>
      <c r="AP192" s="303"/>
      <c r="AQ192" s="303"/>
      <c r="AR192" s="303"/>
      <c r="AS192" s="303"/>
      <c r="AT192" s="303"/>
      <c r="AU192" s="303"/>
      <c r="AV192" s="303"/>
      <c r="AW192" s="303"/>
      <c r="AX192" s="303"/>
      <c r="AY192" s="303"/>
      <c r="AZ192" s="303"/>
      <c r="BA192" s="303"/>
      <c r="BB192" s="303"/>
      <c r="BC192" s="303"/>
      <c r="BD192" s="303"/>
      <c r="BE192" s="303"/>
      <c r="BF192" s="303"/>
      <c r="BG192" s="303"/>
      <c r="BH192" s="303"/>
      <c r="BI192" s="303"/>
      <c r="BJ192" s="303"/>
      <c r="BK192" s="303"/>
      <c r="BL192" s="303"/>
      <c r="BM192" s="303"/>
      <c r="BN192" s="303"/>
      <c r="BO192" s="303"/>
      <c r="BP192" s="303"/>
      <c r="BQ192" s="303"/>
      <c r="BR192" s="303"/>
      <c r="BS192" s="303"/>
      <c r="BT192" s="303"/>
      <c r="BU192" s="303"/>
      <c r="BV192" s="303"/>
      <c r="BW192" s="303"/>
      <c r="BX192" s="303"/>
      <c r="BY192" s="303"/>
      <c r="BZ192" s="303"/>
      <c r="CA192" s="303"/>
      <c r="CB192" s="303"/>
      <c r="CC192" s="303"/>
      <c r="CD192" s="303"/>
      <c r="CE192" s="303"/>
      <c r="CF192" s="303"/>
      <c r="CG192" s="303"/>
      <c r="CH192" s="303"/>
      <c r="CI192" s="303"/>
      <c r="CJ192" s="303"/>
      <c r="CK192" s="303"/>
      <c r="CL192" s="303"/>
      <c r="CM192" s="303"/>
      <c r="CN192" s="303"/>
      <c r="CO192" s="303"/>
      <c r="CP192" s="303"/>
      <c r="CQ192" s="303"/>
      <c r="CR192" s="303"/>
      <c r="CS192" s="303"/>
      <c r="CT192" s="303"/>
      <c r="CU192" s="303"/>
      <c r="CV192" s="303"/>
      <c r="CW192" s="303"/>
      <c r="CX192" s="303"/>
      <c r="CY192" s="303"/>
      <c r="CZ192" s="303"/>
    </row>
    <row r="193" spans="1:104" ht="11.25" customHeight="1" x14ac:dyDescent="0.2">
      <c r="A193" s="303"/>
      <c r="B193" s="303"/>
      <c r="C193" s="303"/>
      <c r="D193" s="303"/>
      <c r="E193" s="303"/>
      <c r="F193" s="303"/>
      <c r="G193" s="303"/>
      <c r="H193" s="303"/>
      <c r="I193" s="303"/>
      <c r="J193" s="303"/>
      <c r="K193" s="303"/>
      <c r="L193" s="303"/>
      <c r="M193" s="303"/>
      <c r="N193" s="303"/>
      <c r="O193" s="303"/>
      <c r="P193" s="303"/>
      <c r="Q193" s="303"/>
      <c r="R193" s="309"/>
      <c r="S193" s="310"/>
      <c r="T193" s="310"/>
      <c r="U193" s="303"/>
      <c r="V193" s="303"/>
      <c r="W193" s="303"/>
      <c r="X193" s="303"/>
      <c r="Y193" s="303"/>
      <c r="Z193" s="303"/>
      <c r="AA193" s="303"/>
      <c r="AB193" s="303"/>
      <c r="AC193" s="303"/>
      <c r="AD193" s="303"/>
      <c r="AE193" s="303"/>
      <c r="AF193" s="303"/>
      <c r="AG193" s="303"/>
      <c r="AH193" s="303"/>
      <c r="AI193" s="303"/>
      <c r="AJ193" s="303"/>
      <c r="AK193" s="303"/>
      <c r="AL193" s="303"/>
      <c r="AM193" s="303"/>
      <c r="AN193" s="303"/>
      <c r="AO193" s="303"/>
      <c r="AP193" s="303"/>
      <c r="AQ193" s="303"/>
      <c r="AR193" s="303"/>
      <c r="AS193" s="303"/>
      <c r="AT193" s="303"/>
      <c r="AU193" s="303"/>
      <c r="AV193" s="303"/>
      <c r="AW193" s="303"/>
      <c r="AX193" s="303"/>
      <c r="AY193" s="303"/>
      <c r="AZ193" s="303"/>
      <c r="BA193" s="303"/>
      <c r="BB193" s="303"/>
      <c r="BC193" s="303"/>
      <c r="BD193" s="303"/>
      <c r="BE193" s="303"/>
      <c r="BF193" s="303"/>
      <c r="BG193" s="303"/>
      <c r="BH193" s="303"/>
      <c r="BI193" s="303"/>
      <c r="BJ193" s="303"/>
      <c r="BK193" s="303"/>
      <c r="BL193" s="303"/>
      <c r="BM193" s="303"/>
      <c r="BN193" s="303"/>
      <c r="BO193" s="303"/>
      <c r="BP193" s="303"/>
      <c r="BQ193" s="303"/>
      <c r="BR193" s="303"/>
      <c r="BS193" s="303"/>
      <c r="BT193" s="303"/>
      <c r="BU193" s="303"/>
      <c r="BV193" s="303"/>
      <c r="BW193" s="303"/>
      <c r="BX193" s="303"/>
      <c r="BY193" s="303"/>
      <c r="BZ193" s="303"/>
      <c r="CA193" s="303"/>
      <c r="CB193" s="303"/>
      <c r="CC193" s="303"/>
      <c r="CD193" s="303"/>
      <c r="CE193" s="303"/>
      <c r="CF193" s="303"/>
      <c r="CG193" s="303"/>
      <c r="CH193" s="303"/>
      <c r="CI193" s="303"/>
      <c r="CJ193" s="303"/>
      <c r="CK193" s="303"/>
      <c r="CL193" s="303"/>
      <c r="CM193" s="303"/>
      <c r="CN193" s="303"/>
      <c r="CO193" s="303"/>
      <c r="CP193" s="303"/>
      <c r="CQ193" s="303"/>
      <c r="CR193" s="303"/>
      <c r="CS193" s="303"/>
      <c r="CT193" s="303"/>
      <c r="CU193" s="303"/>
      <c r="CV193" s="303"/>
      <c r="CW193" s="303"/>
      <c r="CX193" s="303"/>
      <c r="CY193" s="303"/>
      <c r="CZ193" s="303"/>
    </row>
    <row r="194" spans="1:104" ht="11.25" customHeight="1" x14ac:dyDescent="0.2">
      <c r="A194" s="303"/>
      <c r="B194" s="303"/>
      <c r="C194" s="303"/>
      <c r="D194" s="303"/>
      <c r="E194" s="303"/>
      <c r="F194" s="303"/>
      <c r="G194" s="303"/>
      <c r="H194" s="303"/>
      <c r="I194" s="303"/>
      <c r="J194" s="303"/>
      <c r="K194" s="303"/>
      <c r="L194" s="303"/>
      <c r="M194" s="303"/>
      <c r="N194" s="303"/>
      <c r="O194" s="303"/>
      <c r="P194" s="303"/>
      <c r="Q194" s="303"/>
      <c r="R194" s="309"/>
      <c r="S194" s="310"/>
      <c r="T194" s="310"/>
      <c r="U194" s="303"/>
      <c r="V194" s="303"/>
      <c r="W194" s="303"/>
      <c r="X194" s="303"/>
      <c r="Y194" s="303"/>
      <c r="Z194" s="303"/>
      <c r="AA194" s="303"/>
      <c r="AB194" s="303"/>
      <c r="AC194" s="303"/>
      <c r="AD194" s="303"/>
      <c r="AE194" s="303"/>
      <c r="AF194" s="303"/>
      <c r="AG194" s="303"/>
      <c r="AH194" s="303"/>
      <c r="AI194" s="303"/>
      <c r="AJ194" s="303"/>
      <c r="AK194" s="303"/>
      <c r="AL194" s="303"/>
      <c r="AM194" s="303"/>
      <c r="AN194" s="303"/>
      <c r="AO194" s="303"/>
      <c r="AP194" s="303"/>
      <c r="AQ194" s="303"/>
      <c r="AR194" s="303"/>
      <c r="AS194" s="303"/>
      <c r="AT194" s="303"/>
      <c r="AU194" s="303"/>
      <c r="AV194" s="303"/>
      <c r="AW194" s="303"/>
      <c r="AX194" s="303"/>
      <c r="AY194" s="303"/>
      <c r="AZ194" s="303"/>
      <c r="BA194" s="303"/>
      <c r="BB194" s="303"/>
      <c r="BC194" s="303"/>
      <c r="BD194" s="303"/>
      <c r="BE194" s="303"/>
      <c r="BF194" s="303"/>
      <c r="BG194" s="303"/>
      <c r="BH194" s="303"/>
      <c r="BI194" s="303"/>
      <c r="BJ194" s="303"/>
      <c r="BK194" s="303"/>
      <c r="BL194" s="303"/>
      <c r="BM194" s="303"/>
      <c r="BN194" s="303"/>
      <c r="BO194" s="303"/>
      <c r="BP194" s="303"/>
      <c r="BQ194" s="303"/>
      <c r="BR194" s="303"/>
      <c r="BS194" s="303"/>
      <c r="BT194" s="303"/>
      <c r="BU194" s="303"/>
      <c r="BV194" s="303"/>
      <c r="BW194" s="303"/>
      <c r="BX194" s="303"/>
      <c r="BY194" s="303"/>
      <c r="BZ194" s="303"/>
      <c r="CA194" s="303"/>
      <c r="CB194" s="303"/>
      <c r="CC194" s="303"/>
      <c r="CD194" s="303"/>
      <c r="CE194" s="303"/>
      <c r="CF194" s="303"/>
      <c r="CG194" s="303"/>
      <c r="CH194" s="303"/>
      <c r="CI194" s="303"/>
      <c r="CJ194" s="303"/>
      <c r="CK194" s="303"/>
      <c r="CL194" s="303"/>
      <c r="CM194" s="303"/>
      <c r="CN194" s="303"/>
      <c r="CO194" s="303"/>
      <c r="CP194" s="303"/>
      <c r="CQ194" s="303"/>
      <c r="CR194" s="303"/>
      <c r="CS194" s="303"/>
      <c r="CT194" s="303"/>
      <c r="CU194" s="303"/>
      <c r="CV194" s="303"/>
      <c r="CW194" s="303"/>
      <c r="CX194" s="303"/>
      <c r="CY194" s="303"/>
      <c r="CZ194" s="303"/>
    </row>
    <row r="195" spans="1:104" ht="11.25" customHeight="1" x14ac:dyDescent="0.2">
      <c r="A195" s="303"/>
      <c r="B195" s="303"/>
      <c r="C195" s="303"/>
      <c r="D195" s="303"/>
      <c r="E195" s="303"/>
      <c r="F195" s="303"/>
      <c r="G195" s="303"/>
      <c r="H195" s="303"/>
      <c r="I195" s="303"/>
      <c r="J195" s="303"/>
      <c r="K195" s="303"/>
      <c r="L195" s="303"/>
      <c r="M195" s="303"/>
      <c r="N195" s="303"/>
      <c r="O195" s="303"/>
      <c r="P195" s="303"/>
      <c r="Q195" s="303"/>
      <c r="R195" s="309"/>
      <c r="S195" s="310"/>
      <c r="T195" s="310"/>
      <c r="U195" s="303"/>
      <c r="V195" s="303"/>
      <c r="W195" s="303"/>
      <c r="X195" s="303"/>
      <c r="Y195" s="303"/>
      <c r="Z195" s="303"/>
      <c r="AA195" s="303"/>
      <c r="AB195" s="303"/>
      <c r="AC195" s="303"/>
      <c r="AD195" s="303"/>
      <c r="AE195" s="303"/>
      <c r="AF195" s="303"/>
      <c r="AG195" s="303"/>
      <c r="AH195" s="303"/>
      <c r="AI195" s="303"/>
      <c r="AJ195" s="303"/>
      <c r="AK195" s="303"/>
      <c r="AL195" s="303"/>
      <c r="AM195" s="303"/>
      <c r="AN195" s="303"/>
      <c r="AO195" s="303"/>
      <c r="AP195" s="303"/>
      <c r="AQ195" s="303"/>
      <c r="AR195" s="303"/>
      <c r="AS195" s="303"/>
      <c r="AT195" s="303"/>
      <c r="AU195" s="303"/>
      <c r="AV195" s="303"/>
      <c r="AW195" s="303"/>
      <c r="AX195" s="303"/>
      <c r="AY195" s="303"/>
      <c r="AZ195" s="303"/>
      <c r="BA195" s="303"/>
      <c r="BB195" s="303"/>
      <c r="BC195" s="303"/>
      <c r="BD195" s="303"/>
      <c r="BE195" s="303"/>
      <c r="BF195" s="303"/>
      <c r="BG195" s="303"/>
      <c r="BH195" s="303"/>
      <c r="BI195" s="303"/>
      <c r="BJ195" s="303"/>
      <c r="BK195" s="303"/>
      <c r="BL195" s="303"/>
      <c r="BM195" s="303"/>
      <c r="BN195" s="303"/>
      <c r="BO195" s="303"/>
      <c r="BP195" s="303"/>
      <c r="BQ195" s="303"/>
      <c r="BR195" s="303"/>
      <c r="BS195" s="303"/>
      <c r="BT195" s="303"/>
      <c r="BU195" s="303"/>
      <c r="BV195" s="303"/>
      <c r="BW195" s="303"/>
      <c r="BX195" s="303"/>
      <c r="BY195" s="303"/>
      <c r="BZ195" s="303"/>
      <c r="CA195" s="303"/>
      <c r="CB195" s="303"/>
      <c r="CC195" s="303"/>
      <c r="CD195" s="303"/>
      <c r="CE195" s="303"/>
      <c r="CF195" s="303"/>
      <c r="CG195" s="303"/>
      <c r="CH195" s="303"/>
      <c r="CI195" s="303"/>
      <c r="CJ195" s="303"/>
      <c r="CK195" s="303"/>
      <c r="CL195" s="303"/>
      <c r="CM195" s="303"/>
      <c r="CN195" s="303"/>
      <c r="CO195" s="303"/>
      <c r="CP195" s="303"/>
      <c r="CQ195" s="303"/>
      <c r="CR195" s="303"/>
      <c r="CS195" s="303"/>
      <c r="CT195" s="303"/>
      <c r="CU195" s="303"/>
      <c r="CV195" s="303"/>
      <c r="CW195" s="303"/>
      <c r="CX195" s="303"/>
      <c r="CY195" s="303"/>
      <c r="CZ195" s="303"/>
    </row>
    <row r="196" spans="1:104" ht="11.25" customHeight="1" x14ac:dyDescent="0.2">
      <c r="A196" s="303"/>
      <c r="B196" s="303"/>
      <c r="C196" s="303"/>
      <c r="D196" s="303"/>
      <c r="E196" s="303"/>
      <c r="F196" s="303"/>
      <c r="G196" s="303"/>
      <c r="H196" s="303"/>
      <c r="I196" s="303"/>
      <c r="J196" s="303"/>
      <c r="K196" s="303"/>
      <c r="L196" s="303"/>
      <c r="M196" s="303"/>
      <c r="N196" s="303"/>
      <c r="O196" s="303"/>
      <c r="P196" s="303"/>
      <c r="Q196" s="303"/>
      <c r="R196" s="309"/>
      <c r="S196" s="310"/>
      <c r="T196" s="310"/>
      <c r="U196" s="303"/>
      <c r="V196" s="303"/>
      <c r="W196" s="303"/>
      <c r="X196" s="303"/>
      <c r="Y196" s="303"/>
      <c r="Z196" s="303"/>
      <c r="AA196" s="303"/>
      <c r="AB196" s="303"/>
      <c r="AC196" s="303"/>
      <c r="AD196" s="303"/>
      <c r="AE196" s="303"/>
      <c r="AF196" s="303"/>
      <c r="AG196" s="303"/>
      <c r="AH196" s="303"/>
      <c r="AI196" s="303"/>
      <c r="AJ196" s="303"/>
      <c r="AK196" s="303"/>
      <c r="AL196" s="303"/>
      <c r="AM196" s="303"/>
      <c r="AN196" s="303"/>
      <c r="AO196" s="303"/>
      <c r="AP196" s="303"/>
      <c r="AQ196" s="303"/>
      <c r="AR196" s="303"/>
      <c r="AS196" s="303"/>
      <c r="AT196" s="303"/>
      <c r="AU196" s="303"/>
      <c r="AV196" s="303"/>
      <c r="AW196" s="303"/>
      <c r="AX196" s="303"/>
      <c r="AY196" s="303"/>
      <c r="AZ196" s="303"/>
      <c r="BA196" s="303"/>
      <c r="BB196" s="303"/>
      <c r="BC196" s="303"/>
      <c r="BD196" s="303"/>
      <c r="BE196" s="303"/>
      <c r="BF196" s="303"/>
      <c r="BG196" s="303"/>
      <c r="BH196" s="303"/>
      <c r="BI196" s="303"/>
      <c r="BJ196" s="303"/>
      <c r="BK196" s="303"/>
      <c r="BL196" s="303"/>
      <c r="BM196" s="303"/>
      <c r="BN196" s="303"/>
      <c r="BO196" s="303"/>
      <c r="BP196" s="303"/>
      <c r="BQ196" s="303"/>
      <c r="BR196" s="303"/>
      <c r="BS196" s="303"/>
      <c r="BT196" s="303"/>
      <c r="BU196" s="303"/>
      <c r="BV196" s="303"/>
      <c r="BW196" s="303"/>
      <c r="BX196" s="303"/>
      <c r="BY196" s="303"/>
      <c r="BZ196" s="303"/>
      <c r="CA196" s="303"/>
      <c r="CB196" s="303"/>
      <c r="CC196" s="303"/>
      <c r="CD196" s="303"/>
      <c r="CE196" s="303"/>
      <c r="CF196" s="303"/>
      <c r="CG196" s="303"/>
      <c r="CH196" s="303"/>
      <c r="CI196" s="303"/>
      <c r="CJ196" s="303"/>
      <c r="CK196" s="303"/>
      <c r="CL196" s="303"/>
      <c r="CM196" s="303"/>
      <c r="CN196" s="303"/>
      <c r="CO196" s="303"/>
      <c r="CP196" s="303"/>
      <c r="CQ196" s="303"/>
      <c r="CR196" s="303"/>
      <c r="CS196" s="303"/>
      <c r="CT196" s="303"/>
      <c r="CU196" s="303"/>
      <c r="CV196" s="303"/>
      <c r="CW196" s="303"/>
      <c r="CX196" s="303"/>
      <c r="CY196" s="303"/>
      <c r="CZ196" s="303"/>
    </row>
    <row r="197" spans="1:104" ht="11.25" customHeight="1" x14ac:dyDescent="0.2">
      <c r="A197" s="303"/>
      <c r="B197" s="303"/>
      <c r="C197" s="303"/>
      <c r="D197" s="303"/>
      <c r="E197" s="303"/>
      <c r="F197" s="303"/>
      <c r="G197" s="303"/>
      <c r="H197" s="303"/>
      <c r="I197" s="303"/>
      <c r="J197" s="303"/>
      <c r="K197" s="303"/>
      <c r="L197" s="303"/>
      <c r="M197" s="303"/>
      <c r="N197" s="303"/>
      <c r="O197" s="303"/>
      <c r="P197" s="303"/>
      <c r="Q197" s="303"/>
      <c r="R197" s="309"/>
      <c r="S197" s="310"/>
      <c r="T197" s="310"/>
      <c r="U197" s="303"/>
      <c r="V197" s="303"/>
      <c r="W197" s="303"/>
      <c r="X197" s="303"/>
      <c r="Y197" s="303"/>
      <c r="Z197" s="303"/>
      <c r="AA197" s="303"/>
      <c r="AB197" s="303"/>
      <c r="AC197" s="303"/>
      <c r="AD197" s="303"/>
      <c r="AE197" s="303"/>
      <c r="AF197" s="303"/>
      <c r="AG197" s="303"/>
      <c r="AH197" s="303"/>
      <c r="AI197" s="303"/>
      <c r="AJ197" s="303"/>
      <c r="AK197" s="303"/>
      <c r="AL197" s="303"/>
      <c r="AM197" s="303"/>
      <c r="AN197" s="303"/>
      <c r="AO197" s="303"/>
      <c r="AP197" s="303"/>
      <c r="AQ197" s="303"/>
      <c r="AR197" s="303"/>
      <c r="AS197" s="303"/>
      <c r="AT197" s="303"/>
      <c r="AU197" s="303"/>
      <c r="AV197" s="303"/>
      <c r="AW197" s="303"/>
      <c r="AX197" s="303"/>
      <c r="AY197" s="303"/>
      <c r="AZ197" s="303"/>
      <c r="BA197" s="303"/>
      <c r="BB197" s="303"/>
      <c r="BC197" s="303"/>
      <c r="BD197" s="303"/>
      <c r="BE197" s="303"/>
      <c r="BF197" s="303"/>
      <c r="BG197" s="303"/>
      <c r="BH197" s="303"/>
      <c r="BI197" s="303"/>
      <c r="BJ197" s="303"/>
      <c r="BK197" s="303"/>
      <c r="BL197" s="303"/>
      <c r="BM197" s="303"/>
      <c r="BN197" s="303"/>
      <c r="BO197" s="303"/>
      <c r="BP197" s="303"/>
      <c r="BQ197" s="303"/>
      <c r="BR197" s="303"/>
      <c r="BS197" s="303"/>
      <c r="BT197" s="303"/>
      <c r="BU197" s="303"/>
      <c r="BV197" s="303"/>
      <c r="BW197" s="303"/>
      <c r="BX197" s="303"/>
      <c r="BY197" s="303"/>
      <c r="BZ197" s="303"/>
      <c r="CA197" s="303"/>
      <c r="CB197" s="303"/>
      <c r="CC197" s="303"/>
      <c r="CD197" s="303"/>
      <c r="CE197" s="303"/>
      <c r="CF197" s="303"/>
      <c r="CG197" s="303"/>
      <c r="CH197" s="303"/>
      <c r="CI197" s="303"/>
      <c r="CJ197" s="303"/>
      <c r="CK197" s="303"/>
      <c r="CL197" s="303"/>
      <c r="CM197" s="303"/>
      <c r="CN197" s="303"/>
      <c r="CO197" s="303"/>
      <c r="CP197" s="303"/>
      <c r="CQ197" s="303"/>
      <c r="CR197" s="303"/>
      <c r="CS197" s="303"/>
      <c r="CT197" s="303"/>
      <c r="CU197" s="303"/>
      <c r="CV197" s="303"/>
      <c r="CW197" s="303"/>
      <c r="CX197" s="303"/>
      <c r="CY197" s="303"/>
      <c r="CZ197" s="303"/>
    </row>
    <row r="198" spans="1:104" ht="11.25" customHeight="1" x14ac:dyDescent="0.2">
      <c r="A198" s="303"/>
      <c r="B198" s="303"/>
      <c r="C198" s="303"/>
      <c r="D198" s="303"/>
      <c r="E198" s="303"/>
      <c r="F198" s="303"/>
      <c r="G198" s="303"/>
      <c r="H198" s="303"/>
      <c r="I198" s="303"/>
      <c r="J198" s="303"/>
      <c r="K198" s="303"/>
      <c r="L198" s="303"/>
      <c r="M198" s="303"/>
      <c r="N198" s="303"/>
      <c r="O198" s="303"/>
      <c r="P198" s="303"/>
      <c r="Q198" s="303"/>
      <c r="R198" s="309"/>
      <c r="S198" s="310"/>
      <c r="T198" s="310"/>
      <c r="U198" s="303"/>
      <c r="V198" s="303"/>
      <c r="W198" s="303"/>
      <c r="X198" s="303"/>
      <c r="Y198" s="303"/>
      <c r="Z198" s="303"/>
      <c r="AA198" s="303"/>
      <c r="AB198" s="303"/>
      <c r="AC198" s="303"/>
      <c r="AD198" s="303"/>
      <c r="AE198" s="303"/>
      <c r="AF198" s="303"/>
      <c r="AG198" s="303"/>
      <c r="AH198" s="303"/>
      <c r="AI198" s="303"/>
      <c r="AJ198" s="303"/>
      <c r="AK198" s="303"/>
      <c r="AL198" s="303"/>
      <c r="AM198" s="303"/>
      <c r="AN198" s="303"/>
      <c r="AO198" s="303"/>
      <c r="AP198" s="303"/>
      <c r="AQ198" s="303"/>
      <c r="AR198" s="303"/>
      <c r="AS198" s="303"/>
      <c r="AT198" s="303"/>
      <c r="AU198" s="303"/>
      <c r="AV198" s="303"/>
      <c r="AW198" s="303"/>
      <c r="AX198" s="303"/>
      <c r="AY198" s="303"/>
      <c r="AZ198" s="303"/>
      <c r="BA198" s="303"/>
      <c r="BB198" s="303"/>
      <c r="BC198" s="303"/>
      <c r="BD198" s="303"/>
      <c r="BE198" s="303"/>
      <c r="BF198" s="303"/>
      <c r="BG198" s="303"/>
      <c r="BH198" s="303"/>
      <c r="BI198" s="303"/>
      <c r="BJ198" s="303"/>
      <c r="BK198" s="303"/>
      <c r="BL198" s="303"/>
      <c r="BM198" s="303"/>
      <c r="BN198" s="303"/>
      <c r="BO198" s="303"/>
      <c r="BP198" s="303"/>
      <c r="BQ198" s="303"/>
      <c r="BR198" s="303"/>
      <c r="BS198" s="303"/>
      <c r="BT198" s="303"/>
      <c r="BU198" s="303"/>
      <c r="BV198" s="303"/>
      <c r="BW198" s="303"/>
      <c r="BX198" s="303"/>
      <c r="BY198" s="303"/>
      <c r="BZ198" s="303"/>
      <c r="CA198" s="303"/>
      <c r="CB198" s="303"/>
      <c r="CC198" s="303"/>
      <c r="CD198" s="303"/>
      <c r="CE198" s="303"/>
      <c r="CF198" s="303"/>
      <c r="CG198" s="303"/>
      <c r="CH198" s="303"/>
      <c r="CI198" s="303"/>
      <c r="CJ198" s="303"/>
      <c r="CK198" s="303"/>
      <c r="CL198" s="303"/>
      <c r="CM198" s="303"/>
      <c r="CN198" s="303"/>
      <c r="CO198" s="303"/>
      <c r="CP198" s="303"/>
      <c r="CQ198" s="303"/>
      <c r="CR198" s="303"/>
      <c r="CS198" s="303"/>
      <c r="CT198" s="303"/>
      <c r="CU198" s="303"/>
      <c r="CV198" s="303"/>
      <c r="CW198" s="303"/>
      <c r="CX198" s="303"/>
      <c r="CY198" s="303"/>
      <c r="CZ198" s="303"/>
    </row>
    <row r="199" spans="1:104" ht="11.25" customHeight="1" x14ac:dyDescent="0.2">
      <c r="A199" s="303"/>
      <c r="B199" s="303"/>
      <c r="C199" s="303"/>
      <c r="D199" s="303"/>
      <c r="E199" s="303"/>
      <c r="F199" s="303"/>
      <c r="G199" s="303"/>
      <c r="H199" s="303"/>
      <c r="I199" s="303"/>
      <c r="J199" s="303"/>
      <c r="K199" s="303"/>
      <c r="L199" s="303"/>
      <c r="M199" s="303"/>
      <c r="N199" s="303"/>
      <c r="O199" s="303"/>
      <c r="P199" s="303"/>
      <c r="Q199" s="303"/>
      <c r="R199" s="309"/>
      <c r="S199" s="310"/>
      <c r="T199" s="310"/>
      <c r="U199" s="303"/>
      <c r="V199" s="303"/>
      <c r="W199" s="303"/>
      <c r="X199" s="303"/>
      <c r="Y199" s="303"/>
      <c r="Z199" s="303"/>
      <c r="AA199" s="303"/>
      <c r="AB199" s="303"/>
      <c r="AC199" s="303"/>
      <c r="AD199" s="303"/>
      <c r="AE199" s="303"/>
      <c r="AF199" s="303"/>
      <c r="AG199" s="303"/>
      <c r="AH199" s="303"/>
      <c r="AI199" s="303"/>
      <c r="AJ199" s="303"/>
      <c r="AK199" s="303"/>
      <c r="AL199" s="303"/>
      <c r="AM199" s="303"/>
      <c r="AN199" s="303"/>
      <c r="AO199" s="303"/>
      <c r="AP199" s="303"/>
      <c r="AQ199" s="303"/>
      <c r="AR199" s="303"/>
      <c r="AS199" s="303"/>
      <c r="AT199" s="303"/>
      <c r="AU199" s="303"/>
      <c r="AV199" s="303"/>
      <c r="AW199" s="303"/>
      <c r="AX199" s="303"/>
      <c r="AY199" s="303"/>
      <c r="AZ199" s="303"/>
      <c r="BA199" s="303"/>
      <c r="BB199" s="303"/>
      <c r="BC199" s="303"/>
      <c r="BD199" s="303"/>
      <c r="BE199" s="303"/>
      <c r="BF199" s="303"/>
      <c r="BG199" s="303"/>
      <c r="BH199" s="303"/>
      <c r="BI199" s="303"/>
      <c r="BJ199" s="303"/>
      <c r="BK199" s="303"/>
      <c r="BL199" s="303"/>
      <c r="BM199" s="303"/>
      <c r="BN199" s="303"/>
      <c r="BO199" s="303"/>
      <c r="BP199" s="303"/>
      <c r="BQ199" s="303"/>
      <c r="BR199" s="303"/>
      <c r="BS199" s="303"/>
      <c r="BT199" s="303"/>
      <c r="BU199" s="303"/>
      <c r="BV199" s="303"/>
      <c r="BW199" s="303"/>
      <c r="BX199" s="303"/>
      <c r="BY199" s="303"/>
      <c r="BZ199" s="303"/>
      <c r="CA199" s="303"/>
      <c r="CB199" s="303"/>
      <c r="CC199" s="303"/>
      <c r="CD199" s="303"/>
      <c r="CE199" s="303"/>
      <c r="CF199" s="303"/>
      <c r="CG199" s="303"/>
      <c r="CH199" s="303"/>
      <c r="CI199" s="303"/>
      <c r="CJ199" s="303"/>
      <c r="CK199" s="303"/>
      <c r="CL199" s="303"/>
      <c r="CM199" s="303"/>
      <c r="CN199" s="303"/>
      <c r="CO199" s="303"/>
      <c r="CP199" s="303"/>
      <c r="CQ199" s="303"/>
      <c r="CR199" s="303"/>
      <c r="CS199" s="303"/>
      <c r="CT199" s="303"/>
      <c r="CU199" s="303"/>
      <c r="CV199" s="303"/>
      <c r="CW199" s="303"/>
      <c r="CX199" s="303"/>
      <c r="CY199" s="303"/>
      <c r="CZ199" s="303"/>
    </row>
    <row r="200" spans="1:104" ht="11.25" customHeight="1" x14ac:dyDescent="0.2">
      <c r="A200" s="303"/>
      <c r="B200" s="303"/>
      <c r="C200" s="303"/>
      <c r="D200" s="303"/>
      <c r="E200" s="303"/>
      <c r="F200" s="303"/>
      <c r="G200" s="303"/>
      <c r="H200" s="303"/>
      <c r="I200" s="303"/>
      <c r="J200" s="303"/>
      <c r="K200" s="303"/>
      <c r="L200" s="303"/>
      <c r="M200" s="303"/>
      <c r="N200" s="303"/>
      <c r="O200" s="303"/>
      <c r="P200" s="303"/>
      <c r="Q200" s="303"/>
      <c r="R200" s="309"/>
      <c r="S200" s="310"/>
      <c r="T200" s="310"/>
      <c r="U200" s="303"/>
      <c r="V200" s="303"/>
      <c r="W200" s="303"/>
      <c r="X200" s="303"/>
      <c r="Y200" s="303"/>
      <c r="Z200" s="303"/>
      <c r="AA200" s="303"/>
      <c r="AB200" s="303"/>
      <c r="AC200" s="303"/>
      <c r="AD200" s="303"/>
      <c r="AE200" s="303"/>
      <c r="AF200" s="303"/>
      <c r="AG200" s="303"/>
      <c r="AH200" s="303"/>
      <c r="AI200" s="303"/>
      <c r="AJ200" s="303"/>
      <c r="AK200" s="303"/>
      <c r="AL200" s="303"/>
      <c r="AM200" s="303"/>
      <c r="AN200" s="303"/>
      <c r="AO200" s="303"/>
      <c r="AP200" s="303"/>
      <c r="AQ200" s="303"/>
      <c r="AR200" s="303"/>
      <c r="AS200" s="303"/>
      <c r="AT200" s="303"/>
      <c r="AU200" s="303"/>
      <c r="AV200" s="303"/>
      <c r="AW200" s="303"/>
      <c r="AX200" s="303"/>
      <c r="AY200" s="303"/>
      <c r="AZ200" s="303"/>
      <c r="BA200" s="303"/>
      <c r="BB200" s="303"/>
      <c r="BC200" s="303"/>
      <c r="BD200" s="303"/>
      <c r="BE200" s="303"/>
      <c r="BF200" s="303"/>
      <c r="BG200" s="303"/>
      <c r="BH200" s="303"/>
      <c r="BI200" s="303"/>
      <c r="BJ200" s="303"/>
      <c r="BK200" s="303"/>
      <c r="BL200" s="303"/>
      <c r="BM200" s="303"/>
      <c r="BN200" s="303"/>
      <c r="BO200" s="303"/>
      <c r="BP200" s="303"/>
      <c r="BQ200" s="303"/>
      <c r="BR200" s="303"/>
      <c r="BS200" s="303"/>
      <c r="BT200" s="303"/>
      <c r="BU200" s="303"/>
      <c r="BV200" s="303"/>
      <c r="BW200" s="303"/>
      <c r="BX200" s="303"/>
      <c r="BY200" s="303"/>
      <c r="BZ200" s="303"/>
      <c r="CA200" s="303"/>
      <c r="CB200" s="303"/>
      <c r="CC200" s="303"/>
      <c r="CD200" s="303"/>
      <c r="CE200" s="303"/>
      <c r="CF200" s="303"/>
      <c r="CG200" s="303"/>
      <c r="CH200" s="303"/>
      <c r="CI200" s="303"/>
      <c r="CJ200" s="303"/>
      <c r="CK200" s="303"/>
      <c r="CL200" s="303"/>
      <c r="CM200" s="303"/>
      <c r="CN200" s="303"/>
      <c r="CO200" s="303"/>
      <c r="CP200" s="303"/>
      <c r="CQ200" s="303"/>
      <c r="CR200" s="303"/>
      <c r="CS200" s="303"/>
      <c r="CT200" s="303"/>
      <c r="CU200" s="303"/>
      <c r="CV200" s="303"/>
      <c r="CW200" s="303"/>
      <c r="CX200" s="303"/>
      <c r="CY200" s="303"/>
      <c r="CZ200" s="303"/>
    </row>
    <row r="201" spans="1:104" ht="11.25" customHeight="1" x14ac:dyDescent="0.2">
      <c r="A201" s="303"/>
      <c r="B201" s="303"/>
      <c r="C201" s="303"/>
      <c r="D201" s="303"/>
      <c r="E201" s="303"/>
      <c r="F201" s="303"/>
      <c r="G201" s="303"/>
      <c r="H201" s="303"/>
      <c r="I201" s="303"/>
      <c r="J201" s="303"/>
      <c r="K201" s="303"/>
      <c r="L201" s="303"/>
      <c r="M201" s="303"/>
      <c r="N201" s="303"/>
      <c r="O201" s="303"/>
      <c r="P201" s="303"/>
      <c r="Q201" s="303"/>
      <c r="R201" s="309"/>
      <c r="S201" s="310"/>
      <c r="T201" s="310"/>
      <c r="U201" s="303"/>
      <c r="V201" s="303"/>
      <c r="W201" s="303"/>
      <c r="X201" s="303"/>
      <c r="Y201" s="303"/>
      <c r="Z201" s="303"/>
      <c r="AA201" s="303"/>
      <c r="AB201" s="303"/>
      <c r="AC201" s="303"/>
      <c r="AD201" s="303"/>
      <c r="AE201" s="303"/>
      <c r="AF201" s="303"/>
      <c r="AG201" s="303"/>
      <c r="AH201" s="303"/>
      <c r="AI201" s="303"/>
      <c r="AJ201" s="303"/>
      <c r="AK201" s="303"/>
      <c r="AL201" s="303"/>
      <c r="AM201" s="303"/>
      <c r="AN201" s="303"/>
      <c r="AO201" s="303"/>
      <c r="AP201" s="303"/>
      <c r="AQ201" s="303"/>
      <c r="AR201" s="303"/>
      <c r="AS201" s="303"/>
      <c r="AT201" s="303"/>
      <c r="AU201" s="303"/>
      <c r="AV201" s="303"/>
      <c r="AW201" s="303"/>
      <c r="AX201" s="303"/>
      <c r="AY201" s="303"/>
      <c r="AZ201" s="303"/>
      <c r="BA201" s="303"/>
      <c r="BB201" s="303"/>
      <c r="BC201" s="303"/>
      <c r="BD201" s="303"/>
      <c r="BE201" s="303"/>
      <c r="BF201" s="303"/>
      <c r="BG201" s="303"/>
      <c r="BH201" s="303"/>
      <c r="BI201" s="303"/>
      <c r="BJ201" s="303"/>
      <c r="BK201" s="303"/>
      <c r="BL201" s="303"/>
      <c r="BM201" s="303"/>
      <c r="BN201" s="303"/>
      <c r="BO201" s="303"/>
      <c r="BP201" s="303"/>
      <c r="BQ201" s="303"/>
      <c r="BR201" s="303"/>
      <c r="BS201" s="303"/>
      <c r="BT201" s="303"/>
      <c r="BU201" s="303"/>
      <c r="BV201" s="303"/>
      <c r="BW201" s="303"/>
      <c r="BX201" s="303"/>
      <c r="BY201" s="303"/>
      <c r="BZ201" s="303"/>
      <c r="CA201" s="303"/>
      <c r="CB201" s="303"/>
      <c r="CC201" s="303"/>
      <c r="CD201" s="303"/>
      <c r="CE201" s="303"/>
      <c r="CF201" s="303"/>
      <c r="CG201" s="303"/>
      <c r="CH201" s="303"/>
      <c r="CI201" s="303"/>
      <c r="CJ201" s="303"/>
      <c r="CK201" s="303"/>
      <c r="CL201" s="303"/>
      <c r="CM201" s="303"/>
      <c r="CN201" s="303"/>
      <c r="CO201" s="303"/>
      <c r="CP201" s="303"/>
      <c r="CQ201" s="303"/>
      <c r="CR201" s="303"/>
      <c r="CS201" s="303"/>
      <c r="CT201" s="303"/>
      <c r="CU201" s="303"/>
      <c r="CV201" s="303"/>
      <c r="CW201" s="303"/>
      <c r="CX201" s="303"/>
      <c r="CY201" s="303"/>
      <c r="CZ201" s="303"/>
    </row>
    <row r="202" spans="1:104" ht="11.25" customHeight="1" x14ac:dyDescent="0.2">
      <c r="A202" s="303"/>
      <c r="B202" s="303"/>
      <c r="C202" s="303"/>
      <c r="D202" s="303"/>
      <c r="E202" s="303"/>
      <c r="F202" s="303"/>
      <c r="G202" s="303"/>
      <c r="H202" s="303"/>
      <c r="I202" s="303"/>
      <c r="J202" s="303"/>
      <c r="K202" s="303"/>
      <c r="L202" s="303"/>
      <c r="M202" s="303"/>
      <c r="N202" s="303"/>
      <c r="O202" s="303"/>
      <c r="P202" s="303"/>
      <c r="Q202" s="303"/>
      <c r="R202" s="309"/>
      <c r="S202" s="310"/>
      <c r="T202" s="310"/>
      <c r="U202" s="303"/>
      <c r="V202" s="303"/>
      <c r="W202" s="303"/>
      <c r="X202" s="303"/>
      <c r="Y202" s="303"/>
      <c r="Z202" s="303"/>
      <c r="AA202" s="303"/>
      <c r="AB202" s="303"/>
      <c r="AC202" s="303"/>
      <c r="AD202" s="303"/>
      <c r="AE202" s="303"/>
      <c r="AF202" s="303"/>
      <c r="AG202" s="303"/>
      <c r="AH202" s="303"/>
      <c r="AI202" s="303"/>
      <c r="AJ202" s="303"/>
      <c r="AK202" s="303"/>
      <c r="AL202" s="303"/>
      <c r="AM202" s="303"/>
      <c r="AN202" s="303"/>
      <c r="AO202" s="303"/>
      <c r="AP202" s="303"/>
      <c r="AQ202" s="303"/>
      <c r="AR202" s="303"/>
      <c r="AS202" s="303"/>
      <c r="AT202" s="303"/>
      <c r="AU202" s="303"/>
      <c r="AV202" s="303"/>
      <c r="AW202" s="303"/>
      <c r="AX202" s="303"/>
      <c r="AY202" s="303"/>
      <c r="AZ202" s="303"/>
      <c r="BA202" s="303"/>
      <c r="BB202" s="303"/>
      <c r="BC202" s="303"/>
      <c r="BD202" s="303"/>
      <c r="BE202" s="303"/>
      <c r="BF202" s="303"/>
      <c r="BG202" s="303"/>
      <c r="BH202" s="303"/>
      <c r="BI202" s="303"/>
      <c r="BJ202" s="303"/>
      <c r="BK202" s="303"/>
      <c r="BL202" s="303"/>
      <c r="BM202" s="303"/>
      <c r="BN202" s="303"/>
      <c r="BO202" s="303"/>
      <c r="BP202" s="303"/>
      <c r="BQ202" s="303"/>
      <c r="BR202" s="303"/>
      <c r="BS202" s="303"/>
      <c r="BT202" s="303"/>
      <c r="BU202" s="303"/>
      <c r="BV202" s="303"/>
      <c r="BW202" s="303"/>
      <c r="BX202" s="303"/>
      <c r="BY202" s="303"/>
      <c r="BZ202" s="303"/>
      <c r="CA202" s="303"/>
      <c r="CB202" s="303"/>
      <c r="CC202" s="303"/>
      <c r="CD202" s="303"/>
      <c r="CE202" s="303"/>
      <c r="CF202" s="303"/>
      <c r="CG202" s="303"/>
      <c r="CH202" s="303"/>
      <c r="CI202" s="303"/>
      <c r="CJ202" s="303"/>
      <c r="CK202" s="303"/>
      <c r="CL202" s="303"/>
      <c r="CM202" s="303"/>
      <c r="CN202" s="303"/>
      <c r="CO202" s="303"/>
      <c r="CP202" s="303"/>
      <c r="CQ202" s="303"/>
      <c r="CR202" s="303"/>
      <c r="CS202" s="303"/>
      <c r="CT202" s="303"/>
      <c r="CU202" s="303"/>
      <c r="CV202" s="303"/>
      <c r="CW202" s="303"/>
      <c r="CX202" s="303"/>
      <c r="CY202" s="303"/>
      <c r="CZ202" s="303"/>
    </row>
    <row r="203" spans="1:104" ht="11.25" customHeight="1" x14ac:dyDescent="0.2">
      <c r="A203" s="303"/>
      <c r="B203" s="303"/>
      <c r="C203" s="303"/>
      <c r="D203" s="303"/>
      <c r="E203" s="303"/>
      <c r="F203" s="303"/>
      <c r="G203" s="303"/>
      <c r="H203" s="303"/>
      <c r="I203" s="303"/>
      <c r="J203" s="303"/>
      <c r="K203" s="303"/>
      <c r="L203" s="303"/>
      <c r="M203" s="303"/>
      <c r="N203" s="303"/>
      <c r="O203" s="303"/>
      <c r="P203" s="303"/>
      <c r="Q203" s="303"/>
      <c r="R203" s="309"/>
      <c r="S203" s="310"/>
      <c r="T203" s="310"/>
      <c r="U203" s="303"/>
      <c r="V203" s="303"/>
      <c r="W203" s="303"/>
      <c r="X203" s="303"/>
      <c r="Y203" s="303"/>
      <c r="Z203" s="303"/>
      <c r="AA203" s="303"/>
      <c r="AB203" s="303"/>
      <c r="AC203" s="303"/>
      <c r="AD203" s="303"/>
      <c r="AE203" s="303"/>
      <c r="AF203" s="303"/>
      <c r="AG203" s="303"/>
      <c r="AH203" s="303"/>
      <c r="AI203" s="303"/>
      <c r="AJ203" s="303"/>
      <c r="AK203" s="303"/>
      <c r="AL203" s="303"/>
      <c r="AM203" s="303"/>
      <c r="AN203" s="303"/>
      <c r="AO203" s="303"/>
      <c r="AP203" s="303"/>
      <c r="AQ203" s="303"/>
      <c r="AR203" s="303"/>
      <c r="AS203" s="303"/>
      <c r="AT203" s="303"/>
      <c r="AU203" s="303"/>
      <c r="AV203" s="303"/>
      <c r="AW203" s="303"/>
      <c r="AX203" s="303"/>
      <c r="AY203" s="303"/>
      <c r="AZ203" s="303"/>
      <c r="BA203" s="303"/>
      <c r="BB203" s="303"/>
      <c r="BC203" s="303"/>
      <c r="BD203" s="303"/>
      <c r="BE203" s="303"/>
      <c r="BF203" s="303"/>
      <c r="BG203" s="303"/>
      <c r="BH203" s="303"/>
      <c r="BI203" s="303"/>
      <c r="BJ203" s="303"/>
      <c r="BK203" s="303"/>
      <c r="BL203" s="303"/>
      <c r="BM203" s="303"/>
      <c r="BN203" s="303"/>
      <c r="BO203" s="303"/>
      <c r="BP203" s="303"/>
      <c r="BQ203" s="303"/>
      <c r="BR203" s="303"/>
      <c r="BS203" s="303"/>
      <c r="BT203" s="303"/>
      <c r="BU203" s="303"/>
      <c r="BV203" s="303"/>
      <c r="BW203" s="303"/>
      <c r="BX203" s="303"/>
      <c r="BY203" s="303"/>
      <c r="BZ203" s="303"/>
      <c r="CA203" s="303"/>
      <c r="CB203" s="303"/>
      <c r="CC203" s="303"/>
      <c r="CD203" s="303"/>
      <c r="CE203" s="303"/>
      <c r="CF203" s="303"/>
      <c r="CG203" s="303"/>
      <c r="CH203" s="303"/>
      <c r="CI203" s="303"/>
      <c r="CJ203" s="303"/>
      <c r="CK203" s="303"/>
      <c r="CL203" s="303"/>
      <c r="CM203" s="303"/>
      <c r="CN203" s="303"/>
      <c r="CO203" s="303"/>
      <c r="CP203" s="303"/>
      <c r="CQ203" s="303"/>
      <c r="CR203" s="303"/>
      <c r="CS203" s="303"/>
      <c r="CT203" s="303"/>
      <c r="CU203" s="303"/>
      <c r="CV203" s="303"/>
      <c r="CW203" s="303"/>
      <c r="CX203" s="303"/>
      <c r="CY203" s="303"/>
      <c r="CZ203" s="303"/>
    </row>
    <row r="204" spans="1:104" ht="11.25" customHeight="1" x14ac:dyDescent="0.2">
      <c r="A204" s="303"/>
      <c r="B204" s="303"/>
      <c r="C204" s="303"/>
      <c r="D204" s="303"/>
      <c r="E204" s="303"/>
      <c r="F204" s="303"/>
      <c r="G204" s="303"/>
      <c r="H204" s="303"/>
      <c r="I204" s="303"/>
      <c r="J204" s="303"/>
      <c r="K204" s="303"/>
      <c r="L204" s="303"/>
      <c r="M204" s="303"/>
      <c r="N204" s="303"/>
      <c r="O204" s="303"/>
      <c r="P204" s="303"/>
      <c r="Q204" s="303"/>
      <c r="R204" s="309"/>
      <c r="S204" s="310"/>
      <c r="T204" s="310"/>
      <c r="U204" s="303"/>
      <c r="V204" s="303"/>
      <c r="W204" s="303"/>
      <c r="X204" s="303"/>
      <c r="Y204" s="303"/>
      <c r="Z204" s="303"/>
      <c r="AA204" s="303"/>
      <c r="AB204" s="303"/>
      <c r="AC204" s="303"/>
      <c r="AD204" s="303"/>
      <c r="AE204" s="303"/>
      <c r="AF204" s="303"/>
      <c r="AG204" s="303"/>
      <c r="AH204" s="303"/>
      <c r="AI204" s="303"/>
      <c r="AJ204" s="303"/>
      <c r="AK204" s="303"/>
      <c r="AL204" s="303"/>
      <c r="AM204" s="303"/>
      <c r="AN204" s="303"/>
      <c r="AO204" s="303"/>
      <c r="AP204" s="303"/>
      <c r="AQ204" s="303"/>
      <c r="AR204" s="303"/>
      <c r="AS204" s="303"/>
      <c r="AT204" s="303"/>
      <c r="AU204" s="303"/>
      <c r="AV204" s="303"/>
      <c r="AW204" s="303"/>
      <c r="AX204" s="303"/>
      <c r="AY204" s="303"/>
      <c r="AZ204" s="303"/>
      <c r="BA204" s="303"/>
      <c r="BB204" s="303"/>
      <c r="BC204" s="303"/>
      <c r="BD204" s="303"/>
      <c r="BE204" s="303"/>
      <c r="BF204" s="303"/>
      <c r="BG204" s="303"/>
      <c r="BH204" s="303"/>
      <c r="BI204" s="303"/>
      <c r="BJ204" s="303"/>
      <c r="BK204" s="303"/>
      <c r="BL204" s="303"/>
      <c r="BM204" s="303"/>
      <c r="BN204" s="303"/>
      <c r="BO204" s="303"/>
      <c r="BP204" s="303"/>
      <c r="BQ204" s="303"/>
      <c r="BR204" s="303"/>
      <c r="BS204" s="303"/>
      <c r="BT204" s="303"/>
      <c r="BU204" s="303"/>
      <c r="BV204" s="303"/>
      <c r="BW204" s="303"/>
      <c r="BX204" s="303"/>
      <c r="BY204" s="303"/>
      <c r="BZ204" s="303"/>
      <c r="CA204" s="303"/>
      <c r="CB204" s="303"/>
      <c r="CC204" s="303"/>
      <c r="CD204" s="303"/>
      <c r="CE204" s="303"/>
      <c r="CF204" s="303"/>
      <c r="CG204" s="303"/>
      <c r="CH204" s="303"/>
      <c r="CI204" s="303"/>
      <c r="CJ204" s="303"/>
      <c r="CK204" s="303"/>
      <c r="CL204" s="303"/>
      <c r="CM204" s="303"/>
      <c r="CN204" s="303"/>
      <c r="CO204" s="303"/>
      <c r="CP204" s="303"/>
      <c r="CQ204" s="303"/>
      <c r="CR204" s="303"/>
      <c r="CS204" s="303"/>
      <c r="CT204" s="303"/>
      <c r="CU204" s="303"/>
      <c r="CV204" s="303"/>
      <c r="CW204" s="303"/>
      <c r="CX204" s="303"/>
      <c r="CY204" s="303"/>
      <c r="CZ204" s="303"/>
    </row>
    <row r="205" spans="1:104" ht="11.25" customHeight="1" x14ac:dyDescent="0.2">
      <c r="A205" s="303"/>
      <c r="B205" s="303"/>
      <c r="C205" s="303"/>
      <c r="D205" s="303"/>
      <c r="E205" s="303"/>
      <c r="F205" s="303"/>
      <c r="G205" s="303"/>
      <c r="H205" s="303"/>
      <c r="I205" s="303"/>
      <c r="J205" s="303"/>
      <c r="K205" s="303"/>
      <c r="L205" s="303"/>
      <c r="M205" s="303"/>
      <c r="N205" s="303"/>
      <c r="O205" s="303"/>
      <c r="P205" s="303"/>
      <c r="Q205" s="303"/>
      <c r="R205" s="309"/>
      <c r="S205" s="310"/>
      <c r="T205" s="310"/>
      <c r="U205" s="303"/>
      <c r="V205" s="303"/>
      <c r="W205" s="303"/>
      <c r="X205" s="303"/>
      <c r="Y205" s="303"/>
      <c r="Z205" s="303"/>
      <c r="AA205" s="303"/>
      <c r="AB205" s="303"/>
      <c r="AC205" s="303"/>
      <c r="AD205" s="303"/>
      <c r="AE205" s="303"/>
      <c r="AF205" s="303"/>
      <c r="AG205" s="303"/>
      <c r="AH205" s="303"/>
      <c r="AI205" s="303"/>
      <c r="AJ205" s="303"/>
      <c r="AK205" s="303"/>
      <c r="AL205" s="303"/>
      <c r="AM205" s="303"/>
      <c r="AN205" s="303"/>
      <c r="AO205" s="303"/>
      <c r="AP205" s="303"/>
      <c r="AQ205" s="303"/>
      <c r="AR205" s="303"/>
      <c r="AS205" s="303"/>
      <c r="AT205" s="303"/>
      <c r="AU205" s="303"/>
      <c r="AV205" s="303"/>
      <c r="AW205" s="303"/>
      <c r="AX205" s="303"/>
      <c r="AY205" s="303"/>
      <c r="AZ205" s="303"/>
      <c r="BA205" s="303"/>
      <c r="BB205" s="303"/>
      <c r="BC205" s="303"/>
      <c r="BD205" s="303"/>
      <c r="BE205" s="303"/>
      <c r="BF205" s="303"/>
      <c r="BG205" s="303"/>
      <c r="BH205" s="303"/>
      <c r="BI205" s="303"/>
      <c r="BJ205" s="303"/>
      <c r="BK205" s="303"/>
      <c r="BL205" s="303"/>
      <c r="BM205" s="303"/>
      <c r="BN205" s="303"/>
      <c r="BO205" s="303"/>
      <c r="BP205" s="303"/>
      <c r="BQ205" s="303"/>
      <c r="BR205" s="303"/>
      <c r="BS205" s="303"/>
      <c r="BT205" s="303"/>
      <c r="BU205" s="303"/>
      <c r="BV205" s="303"/>
      <c r="BW205" s="303"/>
      <c r="BX205" s="303"/>
      <c r="BY205" s="303"/>
      <c r="BZ205" s="303"/>
      <c r="CA205" s="303"/>
      <c r="CB205" s="303"/>
      <c r="CC205" s="303"/>
      <c r="CD205" s="303"/>
      <c r="CE205" s="303"/>
      <c r="CF205" s="303"/>
      <c r="CG205" s="303"/>
      <c r="CH205" s="303"/>
      <c r="CI205" s="303"/>
      <c r="CJ205" s="303"/>
      <c r="CK205" s="303"/>
      <c r="CL205" s="303"/>
      <c r="CM205" s="303"/>
      <c r="CN205" s="303"/>
      <c r="CO205" s="303"/>
      <c r="CP205" s="303"/>
      <c r="CQ205" s="303"/>
      <c r="CR205" s="303"/>
      <c r="CS205" s="303"/>
      <c r="CT205" s="303"/>
      <c r="CU205" s="303"/>
      <c r="CV205" s="303"/>
      <c r="CW205" s="303"/>
      <c r="CX205" s="303"/>
      <c r="CY205" s="303"/>
      <c r="CZ205" s="303"/>
    </row>
    <row r="206" spans="1:104" ht="11.25" customHeight="1" x14ac:dyDescent="0.2">
      <c r="A206" s="303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303"/>
      <c r="N206" s="303"/>
      <c r="O206" s="303"/>
      <c r="P206" s="303"/>
      <c r="Q206" s="303"/>
      <c r="R206" s="309"/>
      <c r="S206" s="310"/>
      <c r="T206" s="310"/>
      <c r="U206" s="303"/>
      <c r="V206" s="303"/>
      <c r="W206" s="303"/>
      <c r="X206" s="303"/>
      <c r="Y206" s="303"/>
      <c r="Z206" s="303"/>
      <c r="AA206" s="303"/>
      <c r="AB206" s="303"/>
      <c r="AC206" s="303"/>
      <c r="AD206" s="303"/>
      <c r="AE206" s="303"/>
      <c r="AF206" s="303"/>
      <c r="AG206" s="303"/>
      <c r="AH206" s="303"/>
      <c r="AI206" s="303"/>
      <c r="AJ206" s="303"/>
      <c r="AK206" s="303"/>
      <c r="AL206" s="303"/>
      <c r="AM206" s="303"/>
      <c r="AN206" s="303"/>
      <c r="AO206" s="303"/>
      <c r="AP206" s="303"/>
      <c r="AQ206" s="303"/>
      <c r="AR206" s="303"/>
      <c r="AS206" s="303"/>
      <c r="AT206" s="303"/>
      <c r="AU206" s="303"/>
      <c r="AV206" s="303"/>
      <c r="AW206" s="303"/>
      <c r="AX206" s="303"/>
      <c r="AY206" s="303"/>
      <c r="AZ206" s="303"/>
      <c r="BA206" s="303"/>
      <c r="BB206" s="303"/>
      <c r="BC206" s="303"/>
      <c r="BD206" s="303"/>
      <c r="BE206" s="303"/>
      <c r="BF206" s="303"/>
      <c r="BG206" s="303"/>
      <c r="BH206" s="303"/>
      <c r="BI206" s="303"/>
      <c r="BJ206" s="303"/>
      <c r="BK206" s="303"/>
      <c r="BL206" s="303"/>
      <c r="BM206" s="303"/>
      <c r="BN206" s="303"/>
      <c r="BO206" s="303"/>
      <c r="BP206" s="303"/>
      <c r="BQ206" s="303"/>
      <c r="BR206" s="303"/>
      <c r="BS206" s="303"/>
      <c r="BT206" s="303"/>
      <c r="BU206" s="303"/>
      <c r="BV206" s="303"/>
      <c r="BW206" s="303"/>
      <c r="BX206" s="303"/>
      <c r="BY206" s="303"/>
      <c r="BZ206" s="303"/>
      <c r="CA206" s="303"/>
      <c r="CB206" s="303"/>
      <c r="CC206" s="303"/>
      <c r="CD206" s="303"/>
      <c r="CE206" s="303"/>
      <c r="CF206" s="303"/>
      <c r="CG206" s="303"/>
      <c r="CH206" s="303"/>
      <c r="CI206" s="303"/>
      <c r="CJ206" s="303"/>
      <c r="CK206" s="303"/>
      <c r="CL206" s="303"/>
      <c r="CM206" s="303"/>
      <c r="CN206" s="303"/>
      <c r="CO206" s="303"/>
      <c r="CP206" s="303"/>
      <c r="CQ206" s="303"/>
      <c r="CR206" s="303"/>
      <c r="CS206" s="303"/>
      <c r="CT206" s="303"/>
      <c r="CU206" s="303"/>
      <c r="CV206" s="303"/>
      <c r="CW206" s="303"/>
      <c r="CX206" s="303"/>
      <c r="CY206" s="303"/>
      <c r="CZ206" s="303"/>
    </row>
    <row r="207" spans="1:104" ht="11.25" customHeight="1" x14ac:dyDescent="0.2">
      <c r="A207" s="303"/>
      <c r="B207" s="303"/>
      <c r="C207" s="303"/>
      <c r="D207" s="303"/>
      <c r="E207" s="303"/>
      <c r="F207" s="303"/>
      <c r="G207" s="303"/>
      <c r="H207" s="303"/>
      <c r="I207" s="303"/>
      <c r="J207" s="303"/>
      <c r="K207" s="303"/>
      <c r="L207" s="303"/>
      <c r="M207" s="303"/>
      <c r="N207" s="303"/>
      <c r="O207" s="303"/>
      <c r="P207" s="303"/>
      <c r="Q207" s="303"/>
      <c r="R207" s="309"/>
      <c r="S207" s="310"/>
      <c r="T207" s="310"/>
      <c r="U207" s="303"/>
      <c r="V207" s="303"/>
      <c r="W207" s="303"/>
      <c r="X207" s="303"/>
      <c r="Y207" s="303"/>
      <c r="Z207" s="303"/>
      <c r="AA207" s="303"/>
      <c r="AB207" s="303"/>
      <c r="AC207" s="303"/>
      <c r="AD207" s="303"/>
      <c r="AE207" s="303"/>
      <c r="AF207" s="303"/>
      <c r="AG207" s="303"/>
      <c r="AH207" s="303"/>
      <c r="AI207" s="303"/>
      <c r="AJ207" s="303"/>
      <c r="AK207" s="303"/>
      <c r="AL207" s="303"/>
      <c r="AM207" s="303"/>
      <c r="AN207" s="303"/>
      <c r="AO207" s="303"/>
      <c r="AP207" s="303"/>
      <c r="AQ207" s="303"/>
      <c r="AR207" s="303"/>
      <c r="AS207" s="303"/>
      <c r="AT207" s="303"/>
      <c r="AU207" s="303"/>
      <c r="AV207" s="303"/>
      <c r="AW207" s="303"/>
      <c r="AX207" s="303"/>
      <c r="AY207" s="303"/>
      <c r="AZ207" s="303"/>
      <c r="BA207" s="303"/>
      <c r="BB207" s="303"/>
      <c r="BC207" s="303"/>
      <c r="BD207" s="303"/>
      <c r="BE207" s="303"/>
      <c r="BF207" s="303"/>
      <c r="BG207" s="303"/>
      <c r="BH207" s="303"/>
      <c r="BI207" s="303"/>
      <c r="BJ207" s="303"/>
      <c r="BK207" s="303"/>
      <c r="BL207" s="303"/>
      <c r="BM207" s="303"/>
      <c r="BN207" s="303"/>
      <c r="BO207" s="303"/>
      <c r="BP207" s="303"/>
      <c r="BQ207" s="303"/>
      <c r="BR207" s="303"/>
      <c r="BS207" s="303"/>
      <c r="BT207" s="303"/>
      <c r="BU207" s="303"/>
      <c r="BV207" s="303"/>
      <c r="BW207" s="303"/>
      <c r="BX207" s="303"/>
      <c r="BY207" s="303"/>
      <c r="BZ207" s="303"/>
      <c r="CA207" s="303"/>
      <c r="CB207" s="303"/>
      <c r="CC207" s="303"/>
      <c r="CD207" s="303"/>
      <c r="CE207" s="303"/>
      <c r="CF207" s="303"/>
      <c r="CG207" s="303"/>
      <c r="CH207" s="303"/>
      <c r="CI207" s="303"/>
      <c r="CJ207" s="303"/>
      <c r="CK207" s="303"/>
      <c r="CL207" s="303"/>
      <c r="CM207" s="303"/>
      <c r="CN207" s="303"/>
      <c r="CO207" s="303"/>
      <c r="CP207" s="303"/>
      <c r="CQ207" s="303"/>
      <c r="CR207" s="303"/>
      <c r="CS207" s="303"/>
      <c r="CT207" s="303"/>
      <c r="CU207" s="303"/>
      <c r="CV207" s="303"/>
      <c r="CW207" s="303"/>
      <c r="CX207" s="303"/>
      <c r="CY207" s="303"/>
      <c r="CZ207" s="303"/>
    </row>
    <row r="208" spans="1:104" ht="11.25" customHeight="1" x14ac:dyDescent="0.2">
      <c r="A208" s="303"/>
      <c r="B208" s="303"/>
      <c r="C208" s="303"/>
      <c r="D208" s="303"/>
      <c r="E208" s="303"/>
      <c r="F208" s="303"/>
      <c r="G208" s="303"/>
      <c r="H208" s="303"/>
      <c r="I208" s="303"/>
      <c r="J208" s="303"/>
      <c r="K208" s="303"/>
      <c r="L208" s="303"/>
      <c r="M208" s="303"/>
      <c r="N208" s="303"/>
      <c r="O208" s="303"/>
      <c r="P208" s="303"/>
      <c r="Q208" s="303"/>
      <c r="R208" s="309"/>
      <c r="S208" s="310"/>
      <c r="T208" s="310"/>
      <c r="U208" s="303"/>
      <c r="V208" s="303"/>
      <c r="W208" s="303"/>
      <c r="X208" s="303"/>
      <c r="Y208" s="303"/>
      <c r="Z208" s="303"/>
      <c r="AA208" s="303"/>
      <c r="AB208" s="303"/>
      <c r="AC208" s="303"/>
      <c r="AD208" s="303"/>
      <c r="AE208" s="303"/>
      <c r="AF208" s="303"/>
      <c r="AG208" s="303"/>
      <c r="AH208" s="303"/>
      <c r="AI208" s="303"/>
      <c r="AJ208" s="303"/>
      <c r="AK208" s="303"/>
      <c r="AL208" s="303"/>
      <c r="AM208" s="303"/>
      <c r="AN208" s="303"/>
      <c r="AO208" s="303"/>
      <c r="AP208" s="303"/>
      <c r="AQ208" s="303"/>
      <c r="AR208" s="303"/>
      <c r="AS208" s="303"/>
      <c r="AT208" s="303"/>
      <c r="AU208" s="303"/>
      <c r="AV208" s="303"/>
      <c r="AW208" s="303"/>
      <c r="AX208" s="303"/>
      <c r="AY208" s="303"/>
      <c r="AZ208" s="303"/>
      <c r="BA208" s="303"/>
      <c r="BB208" s="303"/>
      <c r="BC208" s="303"/>
      <c r="BD208" s="303"/>
      <c r="BE208" s="303"/>
      <c r="BF208" s="303"/>
      <c r="BG208" s="303"/>
      <c r="BH208" s="303"/>
      <c r="BI208" s="303"/>
      <c r="BJ208" s="303"/>
      <c r="BK208" s="303"/>
      <c r="BL208" s="303"/>
      <c r="BM208" s="303"/>
      <c r="BN208" s="303"/>
      <c r="BO208" s="303"/>
      <c r="BP208" s="303"/>
      <c r="BQ208" s="303"/>
      <c r="BR208" s="303"/>
      <c r="BS208" s="303"/>
      <c r="BT208" s="303"/>
      <c r="BU208" s="303"/>
      <c r="BV208" s="303"/>
      <c r="BW208" s="303"/>
      <c r="BX208" s="303"/>
      <c r="BY208" s="303"/>
      <c r="BZ208" s="303"/>
      <c r="CA208" s="303"/>
      <c r="CB208" s="303"/>
      <c r="CC208" s="303"/>
      <c r="CD208" s="303"/>
      <c r="CE208" s="303"/>
      <c r="CF208" s="303"/>
      <c r="CG208" s="303"/>
      <c r="CH208" s="303"/>
      <c r="CI208" s="303"/>
      <c r="CJ208" s="303"/>
      <c r="CK208" s="303"/>
      <c r="CL208" s="303"/>
      <c r="CM208" s="303"/>
      <c r="CN208" s="303"/>
      <c r="CO208" s="303"/>
      <c r="CP208" s="303"/>
      <c r="CQ208" s="303"/>
      <c r="CR208" s="303"/>
      <c r="CS208" s="303"/>
      <c r="CT208" s="303"/>
      <c r="CU208" s="303"/>
      <c r="CV208" s="303"/>
      <c r="CW208" s="303"/>
      <c r="CX208" s="303"/>
      <c r="CY208" s="303"/>
      <c r="CZ208" s="303"/>
    </row>
    <row r="209" spans="1:104" ht="11.25" customHeight="1" x14ac:dyDescent="0.2">
      <c r="A209" s="303"/>
      <c r="B209" s="303"/>
      <c r="C209" s="303"/>
      <c r="D209" s="303"/>
      <c r="E209" s="303"/>
      <c r="F209" s="303"/>
      <c r="G209" s="303"/>
      <c r="H209" s="303"/>
      <c r="I209" s="303"/>
      <c r="J209" s="303"/>
      <c r="K209" s="303"/>
      <c r="L209" s="303"/>
      <c r="M209" s="303"/>
      <c r="N209" s="303"/>
      <c r="O209" s="303"/>
      <c r="P209" s="303"/>
      <c r="Q209" s="303"/>
      <c r="R209" s="309"/>
      <c r="S209" s="310"/>
      <c r="T209" s="310"/>
      <c r="U209" s="303"/>
      <c r="V209" s="303"/>
      <c r="W209" s="303"/>
      <c r="X209" s="303"/>
      <c r="Y209" s="303"/>
      <c r="Z209" s="303"/>
      <c r="AA209" s="303"/>
      <c r="AB209" s="303"/>
      <c r="AC209" s="303"/>
      <c r="AD209" s="303"/>
      <c r="AE209" s="303"/>
      <c r="AF209" s="303"/>
      <c r="AG209" s="303"/>
      <c r="AH209" s="303"/>
      <c r="AI209" s="303"/>
      <c r="AJ209" s="303"/>
      <c r="AK209" s="303"/>
      <c r="AL209" s="303"/>
      <c r="AM209" s="303"/>
      <c r="AN209" s="303"/>
      <c r="AO209" s="303"/>
      <c r="AP209" s="303"/>
      <c r="AQ209" s="303"/>
      <c r="AR209" s="303"/>
      <c r="AS209" s="303"/>
      <c r="AT209" s="303"/>
      <c r="AU209" s="303"/>
      <c r="AV209" s="303"/>
      <c r="AW209" s="303"/>
      <c r="AX209" s="303"/>
      <c r="AY209" s="303"/>
      <c r="AZ209" s="303"/>
      <c r="BA209" s="303"/>
      <c r="BB209" s="303"/>
      <c r="BC209" s="303"/>
      <c r="BD209" s="303"/>
      <c r="BE209" s="303"/>
      <c r="BF209" s="303"/>
      <c r="BG209" s="303"/>
      <c r="BH209" s="303"/>
      <c r="BI209" s="303"/>
      <c r="BJ209" s="303"/>
      <c r="BK209" s="303"/>
      <c r="BL209" s="303"/>
      <c r="BM209" s="303"/>
      <c r="BN209" s="303"/>
      <c r="BO209" s="303"/>
      <c r="BP209" s="303"/>
      <c r="BQ209" s="303"/>
      <c r="BR209" s="303"/>
      <c r="BS209" s="303"/>
      <c r="BT209" s="303"/>
      <c r="BU209" s="303"/>
      <c r="BV209" s="303"/>
      <c r="BW209" s="303"/>
      <c r="BX209" s="303"/>
      <c r="BY209" s="303"/>
      <c r="BZ209" s="303"/>
      <c r="CA209" s="303"/>
      <c r="CB209" s="303"/>
      <c r="CC209" s="303"/>
      <c r="CD209" s="303"/>
      <c r="CE209" s="303"/>
      <c r="CF209" s="303"/>
      <c r="CG209" s="303"/>
      <c r="CH209" s="303"/>
      <c r="CI209" s="303"/>
      <c r="CJ209" s="303"/>
      <c r="CK209" s="303"/>
      <c r="CL209" s="303"/>
      <c r="CM209" s="303"/>
      <c r="CN209" s="303"/>
      <c r="CO209" s="303"/>
      <c r="CP209" s="303"/>
      <c r="CQ209" s="303"/>
      <c r="CR209" s="303"/>
      <c r="CS209" s="303"/>
      <c r="CT209" s="303"/>
      <c r="CU209" s="303"/>
      <c r="CV209" s="303"/>
      <c r="CW209" s="303"/>
      <c r="CX209" s="303"/>
      <c r="CY209" s="303"/>
      <c r="CZ209" s="303"/>
    </row>
    <row r="210" spans="1:104" ht="11.25" customHeight="1" x14ac:dyDescent="0.2">
      <c r="A210" s="303"/>
      <c r="B210" s="303"/>
      <c r="C210" s="303"/>
      <c r="D210" s="303"/>
      <c r="E210" s="303"/>
      <c r="F210" s="303"/>
      <c r="G210" s="303"/>
      <c r="H210" s="303"/>
      <c r="I210" s="303"/>
      <c r="J210" s="303"/>
      <c r="K210" s="303"/>
      <c r="L210" s="303"/>
      <c r="M210" s="303"/>
      <c r="N210" s="303"/>
      <c r="O210" s="303"/>
      <c r="P210" s="303"/>
      <c r="Q210" s="303"/>
      <c r="R210" s="309"/>
      <c r="S210" s="310"/>
      <c r="T210" s="310"/>
      <c r="U210" s="303"/>
      <c r="V210" s="303"/>
      <c r="W210" s="303"/>
      <c r="X210" s="303"/>
      <c r="Y210" s="303"/>
      <c r="Z210" s="303"/>
      <c r="AA210" s="303"/>
      <c r="AB210" s="303"/>
      <c r="AC210" s="303"/>
      <c r="AD210" s="303"/>
      <c r="AE210" s="303"/>
      <c r="AF210" s="303"/>
      <c r="AG210" s="303"/>
      <c r="AH210" s="303"/>
      <c r="AI210" s="303"/>
      <c r="AJ210" s="303"/>
      <c r="AK210" s="303"/>
      <c r="AL210" s="303"/>
      <c r="AM210" s="303"/>
      <c r="AN210" s="303"/>
      <c r="AO210" s="303"/>
      <c r="AP210" s="303"/>
      <c r="AQ210" s="303"/>
      <c r="AR210" s="303"/>
      <c r="AS210" s="303"/>
      <c r="AT210" s="303"/>
      <c r="AU210" s="303"/>
      <c r="AV210" s="303"/>
      <c r="AW210" s="303"/>
      <c r="AX210" s="303"/>
      <c r="AY210" s="303"/>
      <c r="AZ210" s="303"/>
      <c r="BA210" s="303"/>
      <c r="BB210" s="303"/>
      <c r="BC210" s="303"/>
      <c r="BD210" s="303"/>
      <c r="BE210" s="303"/>
      <c r="BF210" s="303"/>
      <c r="BG210" s="303"/>
      <c r="BH210" s="303"/>
      <c r="BI210" s="303"/>
      <c r="BJ210" s="303"/>
      <c r="BK210" s="303"/>
      <c r="BL210" s="303"/>
      <c r="BM210" s="303"/>
      <c r="BN210" s="303"/>
      <c r="BO210" s="303"/>
      <c r="BP210" s="303"/>
      <c r="BQ210" s="303"/>
      <c r="BR210" s="303"/>
      <c r="BS210" s="303"/>
      <c r="BT210" s="303"/>
      <c r="BU210" s="303"/>
      <c r="BV210" s="303"/>
      <c r="BW210" s="303"/>
      <c r="BX210" s="303"/>
      <c r="BY210" s="303"/>
      <c r="BZ210" s="303"/>
      <c r="CA210" s="303"/>
      <c r="CB210" s="303"/>
      <c r="CC210" s="303"/>
      <c r="CD210" s="303"/>
      <c r="CE210" s="303"/>
      <c r="CF210" s="303"/>
      <c r="CG210" s="303"/>
      <c r="CH210" s="303"/>
      <c r="CI210" s="303"/>
      <c r="CJ210" s="303"/>
      <c r="CK210" s="303"/>
      <c r="CL210" s="303"/>
      <c r="CM210" s="303"/>
      <c r="CN210" s="303"/>
      <c r="CO210" s="303"/>
      <c r="CP210" s="303"/>
      <c r="CQ210" s="303"/>
      <c r="CR210" s="303"/>
      <c r="CS210" s="303"/>
      <c r="CT210" s="303"/>
      <c r="CU210" s="303"/>
      <c r="CV210" s="303"/>
      <c r="CW210" s="303"/>
      <c r="CX210" s="303"/>
      <c r="CY210" s="303"/>
      <c r="CZ210" s="303"/>
    </row>
    <row r="211" spans="1:104" ht="11.25" customHeight="1" x14ac:dyDescent="0.2">
      <c r="A211" s="303"/>
      <c r="B211" s="303"/>
      <c r="C211" s="303"/>
      <c r="D211" s="303"/>
      <c r="E211" s="303"/>
      <c r="F211" s="303"/>
      <c r="G211" s="303"/>
      <c r="H211" s="303"/>
      <c r="I211" s="303"/>
      <c r="J211" s="303"/>
      <c r="K211" s="303"/>
      <c r="L211" s="303"/>
      <c r="M211" s="303"/>
      <c r="N211" s="303"/>
      <c r="O211" s="303"/>
      <c r="P211" s="303"/>
      <c r="Q211" s="303"/>
      <c r="R211" s="309"/>
      <c r="S211" s="310"/>
      <c r="T211" s="310"/>
      <c r="U211" s="303"/>
      <c r="V211" s="303"/>
      <c r="W211" s="303"/>
      <c r="X211" s="303"/>
      <c r="Y211" s="303"/>
      <c r="Z211" s="303"/>
      <c r="AA211" s="303"/>
      <c r="AB211" s="303"/>
      <c r="AC211" s="303"/>
      <c r="AD211" s="303"/>
      <c r="AE211" s="303"/>
      <c r="AF211" s="303"/>
      <c r="AG211" s="303"/>
      <c r="AH211" s="303"/>
      <c r="AI211" s="303"/>
      <c r="AJ211" s="303"/>
      <c r="AK211" s="303"/>
      <c r="AL211" s="303"/>
      <c r="AM211" s="303"/>
      <c r="AN211" s="303"/>
      <c r="AO211" s="303"/>
      <c r="AP211" s="303"/>
      <c r="AQ211" s="303"/>
      <c r="AR211" s="303"/>
      <c r="AS211" s="303"/>
      <c r="AT211" s="303"/>
      <c r="AU211" s="303"/>
      <c r="AV211" s="303"/>
      <c r="AW211" s="303"/>
      <c r="AX211" s="303"/>
      <c r="AY211" s="303"/>
      <c r="AZ211" s="303"/>
      <c r="BA211" s="303"/>
      <c r="BB211" s="303"/>
      <c r="BC211" s="303"/>
      <c r="BD211" s="303"/>
      <c r="BE211" s="303"/>
      <c r="BF211" s="303"/>
      <c r="BG211" s="303"/>
      <c r="BH211" s="303"/>
      <c r="BI211" s="303"/>
      <c r="BJ211" s="303"/>
      <c r="BK211" s="303"/>
      <c r="BL211" s="303"/>
      <c r="BM211" s="303"/>
      <c r="BN211" s="303"/>
      <c r="BO211" s="303"/>
      <c r="BP211" s="303"/>
      <c r="BQ211" s="303"/>
      <c r="BR211" s="303"/>
      <c r="BS211" s="303"/>
      <c r="BT211" s="303"/>
      <c r="BU211" s="303"/>
      <c r="BV211" s="303"/>
      <c r="BW211" s="303"/>
      <c r="BX211" s="303"/>
      <c r="BY211" s="303"/>
      <c r="BZ211" s="303"/>
      <c r="CA211" s="303"/>
      <c r="CB211" s="303"/>
      <c r="CC211" s="303"/>
      <c r="CD211" s="303"/>
      <c r="CE211" s="303"/>
      <c r="CF211" s="303"/>
      <c r="CG211" s="303"/>
      <c r="CH211" s="303"/>
      <c r="CI211" s="303"/>
      <c r="CJ211" s="303"/>
      <c r="CK211" s="303"/>
      <c r="CL211" s="303"/>
      <c r="CM211" s="303"/>
      <c r="CN211" s="303"/>
      <c r="CO211" s="303"/>
      <c r="CP211" s="303"/>
      <c r="CQ211" s="303"/>
      <c r="CR211" s="303"/>
      <c r="CS211" s="303"/>
      <c r="CT211" s="303"/>
      <c r="CU211" s="303"/>
      <c r="CV211" s="303"/>
      <c r="CW211" s="303"/>
      <c r="CX211" s="303"/>
      <c r="CY211" s="303"/>
      <c r="CZ211" s="303"/>
    </row>
    <row r="212" spans="1:104" ht="11.25" customHeight="1" x14ac:dyDescent="0.2">
      <c r="A212" s="303"/>
      <c r="B212" s="303"/>
      <c r="C212" s="303"/>
      <c r="D212" s="303"/>
      <c r="E212" s="303"/>
      <c r="F212" s="303"/>
      <c r="G212" s="303"/>
      <c r="H212" s="303"/>
      <c r="I212" s="303"/>
      <c r="J212" s="303"/>
      <c r="K212" s="303"/>
      <c r="L212" s="303"/>
      <c r="M212" s="303"/>
      <c r="N212" s="303"/>
      <c r="O212" s="303"/>
      <c r="P212" s="303"/>
      <c r="Q212" s="303"/>
      <c r="R212" s="309"/>
      <c r="S212" s="310"/>
      <c r="T212" s="310"/>
      <c r="U212" s="303"/>
      <c r="V212" s="303"/>
      <c r="W212" s="303"/>
      <c r="X212" s="303"/>
      <c r="Y212" s="303"/>
      <c r="Z212" s="303"/>
      <c r="AA212" s="303"/>
      <c r="AB212" s="303"/>
      <c r="AC212" s="303"/>
      <c r="AD212" s="303"/>
      <c r="AE212" s="303"/>
      <c r="AF212" s="303"/>
      <c r="AG212" s="303"/>
      <c r="AH212" s="303"/>
      <c r="AI212" s="303"/>
      <c r="AJ212" s="303"/>
      <c r="AK212" s="303"/>
      <c r="AL212" s="303"/>
      <c r="AM212" s="303"/>
      <c r="AN212" s="303"/>
      <c r="AO212" s="303"/>
      <c r="AP212" s="303"/>
      <c r="AQ212" s="303"/>
      <c r="AR212" s="303"/>
      <c r="AS212" s="303"/>
      <c r="AT212" s="303"/>
      <c r="AU212" s="303"/>
      <c r="AV212" s="303"/>
      <c r="AW212" s="303"/>
      <c r="AX212" s="303"/>
      <c r="AY212" s="303"/>
      <c r="AZ212" s="303"/>
      <c r="BA212" s="303"/>
      <c r="BB212" s="303"/>
      <c r="BC212" s="303"/>
      <c r="BD212" s="303"/>
      <c r="BE212" s="303"/>
      <c r="BF212" s="303"/>
      <c r="BG212" s="303"/>
      <c r="BH212" s="303"/>
      <c r="BI212" s="303"/>
      <c r="BJ212" s="303"/>
      <c r="BK212" s="303"/>
      <c r="BL212" s="303"/>
      <c r="BM212" s="303"/>
      <c r="BN212" s="303"/>
      <c r="BO212" s="303"/>
      <c r="BP212" s="303"/>
      <c r="BQ212" s="303"/>
      <c r="BR212" s="303"/>
      <c r="BS212" s="303"/>
      <c r="BT212" s="303"/>
      <c r="BU212" s="303"/>
      <c r="BV212" s="303"/>
      <c r="BW212" s="303"/>
      <c r="BX212" s="303"/>
      <c r="BY212" s="303"/>
      <c r="BZ212" s="303"/>
      <c r="CA212" s="303"/>
      <c r="CB212" s="303"/>
      <c r="CC212" s="303"/>
      <c r="CD212" s="303"/>
      <c r="CE212" s="303"/>
      <c r="CF212" s="303"/>
      <c r="CG212" s="303"/>
      <c r="CH212" s="303"/>
      <c r="CI212" s="303"/>
      <c r="CJ212" s="303"/>
      <c r="CK212" s="303"/>
      <c r="CL212" s="303"/>
      <c r="CM212" s="303"/>
      <c r="CN212" s="303"/>
      <c r="CO212" s="303"/>
      <c r="CP212" s="303"/>
      <c r="CQ212" s="303"/>
      <c r="CR212" s="303"/>
      <c r="CS212" s="303"/>
      <c r="CT212" s="303"/>
      <c r="CU212" s="303"/>
      <c r="CV212" s="303"/>
      <c r="CW212" s="303"/>
      <c r="CX212" s="303"/>
      <c r="CY212" s="303"/>
      <c r="CZ212" s="303"/>
    </row>
    <row r="213" spans="1:104" ht="11.25" customHeight="1" x14ac:dyDescent="0.2">
      <c r="A213" s="303"/>
      <c r="B213" s="303"/>
      <c r="C213" s="303"/>
      <c r="D213" s="303"/>
      <c r="E213" s="303"/>
      <c r="F213" s="303"/>
      <c r="G213" s="303"/>
      <c r="H213" s="303"/>
      <c r="I213" s="303"/>
      <c r="J213" s="303"/>
      <c r="K213" s="303"/>
      <c r="L213" s="303"/>
      <c r="M213" s="303"/>
      <c r="N213" s="303"/>
      <c r="O213" s="303"/>
      <c r="P213" s="303"/>
      <c r="Q213" s="303"/>
      <c r="R213" s="309"/>
      <c r="S213" s="310"/>
      <c r="T213" s="310"/>
      <c r="U213" s="303"/>
      <c r="V213" s="303"/>
      <c r="W213" s="303"/>
      <c r="X213" s="303"/>
      <c r="Y213" s="303"/>
      <c r="Z213" s="303"/>
      <c r="AA213" s="303"/>
      <c r="AB213" s="303"/>
      <c r="AC213" s="303"/>
      <c r="AD213" s="303"/>
      <c r="AE213" s="303"/>
      <c r="AF213" s="303"/>
      <c r="AG213" s="303"/>
      <c r="AH213" s="303"/>
      <c r="AI213" s="303"/>
      <c r="AJ213" s="303"/>
      <c r="AK213" s="303"/>
      <c r="AL213" s="303"/>
      <c r="AM213" s="303"/>
      <c r="AN213" s="303"/>
      <c r="AO213" s="303"/>
      <c r="AP213" s="303"/>
      <c r="AQ213" s="303"/>
      <c r="AR213" s="303"/>
      <c r="AS213" s="303"/>
      <c r="AT213" s="303"/>
      <c r="AU213" s="303"/>
      <c r="AV213" s="303"/>
      <c r="AW213" s="303"/>
      <c r="AX213" s="303"/>
      <c r="AY213" s="303"/>
      <c r="AZ213" s="303"/>
      <c r="BA213" s="303"/>
      <c r="BB213" s="303"/>
      <c r="BC213" s="303"/>
      <c r="BD213" s="303"/>
      <c r="BE213" s="303"/>
      <c r="BF213" s="303"/>
      <c r="BG213" s="303"/>
      <c r="BH213" s="303"/>
      <c r="BI213" s="303"/>
      <c r="BJ213" s="303"/>
      <c r="BK213" s="303"/>
      <c r="BL213" s="303"/>
      <c r="BM213" s="303"/>
      <c r="BN213" s="303"/>
      <c r="BO213" s="303"/>
      <c r="BP213" s="303"/>
      <c r="BQ213" s="303"/>
      <c r="BR213" s="303"/>
      <c r="BS213" s="303"/>
      <c r="BT213" s="303"/>
      <c r="BU213" s="303"/>
      <c r="BV213" s="303"/>
      <c r="BW213" s="303"/>
      <c r="BX213" s="303"/>
      <c r="BY213" s="303"/>
      <c r="BZ213" s="303"/>
      <c r="CA213" s="303"/>
      <c r="CB213" s="303"/>
      <c r="CC213" s="303"/>
      <c r="CD213" s="303"/>
      <c r="CE213" s="303"/>
      <c r="CF213" s="303"/>
      <c r="CG213" s="303"/>
      <c r="CH213" s="303"/>
      <c r="CI213" s="303"/>
      <c r="CJ213" s="303"/>
      <c r="CK213" s="303"/>
      <c r="CL213" s="303"/>
      <c r="CM213" s="303"/>
      <c r="CN213" s="303"/>
      <c r="CO213" s="303"/>
      <c r="CP213" s="303"/>
      <c r="CQ213" s="303"/>
      <c r="CR213" s="303"/>
      <c r="CS213" s="303"/>
      <c r="CT213" s="303"/>
      <c r="CU213" s="303"/>
      <c r="CV213" s="303"/>
      <c r="CW213" s="303"/>
      <c r="CX213" s="303"/>
      <c r="CY213" s="303"/>
      <c r="CZ213" s="303"/>
    </row>
    <row r="214" spans="1:104" ht="11.25" customHeight="1" x14ac:dyDescent="0.2">
      <c r="A214" s="303"/>
      <c r="B214" s="303"/>
      <c r="C214" s="303"/>
      <c r="D214" s="303"/>
      <c r="E214" s="303"/>
      <c r="F214" s="303"/>
      <c r="G214" s="303"/>
      <c r="H214" s="303"/>
      <c r="I214" s="303"/>
      <c r="J214" s="303"/>
      <c r="K214" s="303"/>
      <c r="L214" s="303"/>
      <c r="M214" s="303"/>
      <c r="N214" s="303"/>
      <c r="O214" s="303"/>
      <c r="P214" s="303"/>
      <c r="Q214" s="303"/>
      <c r="R214" s="309"/>
      <c r="S214" s="310"/>
      <c r="T214" s="310"/>
      <c r="U214" s="303"/>
      <c r="V214" s="303"/>
      <c r="W214" s="303"/>
      <c r="X214" s="303"/>
      <c r="Y214" s="303"/>
      <c r="Z214" s="303"/>
      <c r="AA214" s="303"/>
      <c r="AB214" s="303"/>
      <c r="AC214" s="303"/>
      <c r="AD214" s="303"/>
      <c r="AE214" s="303"/>
      <c r="AF214" s="303"/>
      <c r="AG214" s="303"/>
      <c r="AH214" s="303"/>
      <c r="AI214" s="303"/>
      <c r="AJ214" s="303"/>
      <c r="AK214" s="303"/>
      <c r="AL214" s="303"/>
      <c r="AM214" s="303"/>
      <c r="AN214" s="303"/>
      <c r="AO214" s="303"/>
      <c r="AP214" s="303"/>
      <c r="AQ214" s="303"/>
      <c r="AR214" s="303"/>
      <c r="AS214" s="303"/>
      <c r="AT214" s="303"/>
      <c r="AU214" s="303"/>
      <c r="AV214" s="303"/>
      <c r="AW214" s="303"/>
      <c r="AX214" s="303"/>
      <c r="AY214" s="303"/>
      <c r="AZ214" s="303"/>
      <c r="BA214" s="303"/>
      <c r="BB214" s="303"/>
      <c r="BC214" s="303"/>
      <c r="BD214" s="303"/>
      <c r="BE214" s="303"/>
      <c r="BF214" s="303"/>
      <c r="BG214" s="303"/>
      <c r="BH214" s="303"/>
      <c r="BI214" s="303"/>
      <c r="BJ214" s="303"/>
      <c r="BK214" s="303"/>
      <c r="BL214" s="303"/>
      <c r="BM214" s="303"/>
      <c r="BN214" s="303"/>
      <c r="BO214" s="303"/>
      <c r="BP214" s="303"/>
      <c r="BQ214" s="303"/>
      <c r="BR214" s="303"/>
      <c r="BS214" s="303"/>
      <c r="BT214" s="303"/>
      <c r="BU214" s="303"/>
      <c r="BV214" s="303"/>
      <c r="BW214" s="303"/>
      <c r="BX214" s="303"/>
      <c r="BY214" s="303"/>
      <c r="BZ214" s="303"/>
      <c r="CA214" s="303"/>
      <c r="CB214" s="303"/>
      <c r="CC214" s="303"/>
      <c r="CD214" s="303"/>
      <c r="CE214" s="303"/>
      <c r="CF214" s="303"/>
      <c r="CG214" s="303"/>
      <c r="CH214" s="303"/>
      <c r="CI214" s="303"/>
      <c r="CJ214" s="303"/>
      <c r="CK214" s="303"/>
      <c r="CL214" s="303"/>
      <c r="CM214" s="303"/>
      <c r="CN214" s="303"/>
      <c r="CO214" s="303"/>
      <c r="CP214" s="303"/>
      <c r="CQ214" s="303"/>
      <c r="CR214" s="303"/>
      <c r="CS214" s="303"/>
      <c r="CT214" s="303"/>
      <c r="CU214" s="303"/>
      <c r="CV214" s="303"/>
      <c r="CW214" s="303"/>
      <c r="CX214" s="303"/>
      <c r="CY214" s="303"/>
      <c r="CZ214" s="303"/>
    </row>
    <row r="215" spans="1:104" ht="11.25" customHeight="1" x14ac:dyDescent="0.2">
      <c r="A215" s="303"/>
      <c r="B215" s="303"/>
      <c r="C215" s="303"/>
      <c r="D215" s="303"/>
      <c r="E215" s="303"/>
      <c r="F215" s="303"/>
      <c r="G215" s="303"/>
      <c r="H215" s="303"/>
      <c r="I215" s="303"/>
      <c r="J215" s="303"/>
      <c r="K215" s="303"/>
      <c r="L215" s="303"/>
      <c r="M215" s="303"/>
      <c r="N215" s="303"/>
      <c r="O215" s="303"/>
      <c r="P215" s="303"/>
      <c r="Q215" s="303"/>
      <c r="R215" s="309"/>
      <c r="S215" s="310"/>
      <c r="T215" s="310"/>
      <c r="U215" s="303"/>
      <c r="V215" s="303"/>
      <c r="W215" s="303"/>
      <c r="X215" s="303"/>
      <c r="Y215" s="303"/>
      <c r="Z215" s="303"/>
      <c r="AA215" s="303"/>
      <c r="AB215" s="303"/>
      <c r="AC215" s="303"/>
      <c r="AD215" s="303"/>
      <c r="AE215" s="303"/>
      <c r="AF215" s="303"/>
      <c r="AG215" s="303"/>
      <c r="AH215" s="303"/>
      <c r="AI215" s="303"/>
      <c r="AJ215" s="303"/>
      <c r="AK215" s="303"/>
      <c r="AL215" s="303"/>
      <c r="AM215" s="303"/>
      <c r="AN215" s="303"/>
      <c r="AO215" s="303"/>
      <c r="AP215" s="303"/>
      <c r="AQ215" s="303"/>
      <c r="AR215" s="303"/>
      <c r="AS215" s="303"/>
      <c r="AT215" s="303"/>
      <c r="AU215" s="303"/>
      <c r="AV215" s="303"/>
      <c r="AW215" s="303"/>
      <c r="AX215" s="303"/>
      <c r="AY215" s="303"/>
      <c r="AZ215" s="303"/>
      <c r="BA215" s="303"/>
      <c r="BB215" s="303"/>
      <c r="BC215" s="303"/>
      <c r="BD215" s="303"/>
      <c r="BE215" s="303"/>
      <c r="BF215" s="303"/>
      <c r="BG215" s="303"/>
      <c r="BH215" s="303"/>
      <c r="BI215" s="303"/>
      <c r="BJ215" s="303"/>
      <c r="BK215" s="303"/>
      <c r="BL215" s="303"/>
      <c r="BM215" s="303"/>
      <c r="BN215" s="303"/>
      <c r="BO215" s="303"/>
      <c r="BP215" s="303"/>
      <c r="BQ215" s="303"/>
      <c r="BR215" s="303"/>
      <c r="BS215" s="303"/>
      <c r="BT215" s="303"/>
      <c r="BU215" s="303"/>
      <c r="BV215" s="303"/>
      <c r="BW215" s="303"/>
      <c r="BX215" s="303"/>
      <c r="BY215" s="303"/>
      <c r="BZ215" s="303"/>
      <c r="CA215" s="303"/>
      <c r="CB215" s="303"/>
      <c r="CC215" s="303"/>
      <c r="CD215" s="303"/>
      <c r="CE215" s="303"/>
      <c r="CF215" s="303"/>
      <c r="CG215" s="303"/>
      <c r="CH215" s="303"/>
      <c r="CI215" s="303"/>
      <c r="CJ215" s="303"/>
      <c r="CK215" s="303"/>
      <c r="CL215" s="303"/>
      <c r="CM215" s="303"/>
      <c r="CN215" s="303"/>
      <c r="CO215" s="303"/>
      <c r="CP215" s="303"/>
      <c r="CQ215" s="303"/>
      <c r="CR215" s="303"/>
      <c r="CS215" s="303"/>
      <c r="CT215" s="303"/>
      <c r="CU215" s="303"/>
      <c r="CV215" s="303"/>
      <c r="CW215" s="303"/>
      <c r="CX215" s="303"/>
      <c r="CY215" s="303"/>
      <c r="CZ215" s="303"/>
    </row>
    <row r="216" spans="1:104" ht="11.25" customHeight="1" x14ac:dyDescent="0.2">
      <c r="A216" s="303"/>
      <c r="B216" s="303"/>
      <c r="C216" s="303"/>
      <c r="D216" s="303"/>
      <c r="E216" s="303"/>
      <c r="F216" s="303"/>
      <c r="G216" s="303"/>
      <c r="H216" s="303"/>
      <c r="I216" s="303"/>
      <c r="J216" s="303"/>
      <c r="K216" s="303"/>
      <c r="L216" s="303"/>
      <c r="M216" s="303"/>
      <c r="N216" s="303"/>
      <c r="O216" s="303"/>
      <c r="P216" s="303"/>
      <c r="Q216" s="303"/>
      <c r="R216" s="309"/>
      <c r="S216" s="310"/>
      <c r="T216" s="310"/>
      <c r="U216" s="303"/>
      <c r="V216" s="303"/>
      <c r="W216" s="303"/>
      <c r="X216" s="303"/>
      <c r="Y216" s="303"/>
      <c r="Z216" s="303"/>
      <c r="AA216" s="303"/>
      <c r="AB216" s="303"/>
      <c r="AC216" s="303"/>
      <c r="AD216" s="303"/>
      <c r="AE216" s="303"/>
      <c r="AF216" s="303"/>
      <c r="AG216" s="303"/>
      <c r="AH216" s="303"/>
      <c r="AI216" s="303"/>
      <c r="AJ216" s="303"/>
      <c r="AK216" s="303"/>
      <c r="AL216" s="303"/>
      <c r="AM216" s="303"/>
      <c r="AN216" s="303"/>
      <c r="AO216" s="303"/>
      <c r="AP216" s="303"/>
      <c r="AQ216" s="303"/>
      <c r="AR216" s="303"/>
      <c r="AS216" s="303"/>
      <c r="AT216" s="303"/>
      <c r="AU216" s="303"/>
      <c r="AV216" s="303"/>
      <c r="AW216" s="303"/>
      <c r="AX216" s="303"/>
      <c r="AY216" s="303"/>
      <c r="AZ216" s="303"/>
      <c r="BA216" s="303"/>
      <c r="BB216" s="303"/>
      <c r="BC216" s="303"/>
      <c r="BD216" s="303"/>
      <c r="BE216" s="303"/>
      <c r="BF216" s="303"/>
      <c r="BG216" s="303"/>
      <c r="BH216" s="303"/>
      <c r="BI216" s="303"/>
      <c r="BJ216" s="303"/>
      <c r="BK216" s="303"/>
      <c r="BL216" s="303"/>
      <c r="BM216" s="303"/>
      <c r="BN216" s="303"/>
      <c r="BO216" s="303"/>
      <c r="BP216" s="303"/>
      <c r="BQ216" s="303"/>
      <c r="BR216" s="303"/>
      <c r="BS216" s="303"/>
      <c r="BT216" s="303"/>
      <c r="BU216" s="303"/>
      <c r="BV216" s="303"/>
      <c r="BW216" s="303"/>
      <c r="BX216" s="303"/>
      <c r="BY216" s="303"/>
      <c r="BZ216" s="303"/>
      <c r="CA216" s="303"/>
      <c r="CB216" s="303"/>
      <c r="CC216" s="303"/>
      <c r="CD216" s="303"/>
      <c r="CE216" s="303"/>
      <c r="CF216" s="303"/>
      <c r="CG216" s="303"/>
      <c r="CH216" s="303"/>
      <c r="CI216" s="303"/>
      <c r="CJ216" s="303"/>
      <c r="CK216" s="303"/>
      <c r="CL216" s="303"/>
      <c r="CM216" s="303"/>
      <c r="CN216" s="303"/>
      <c r="CO216" s="303"/>
      <c r="CP216" s="303"/>
      <c r="CQ216" s="303"/>
      <c r="CR216" s="303"/>
      <c r="CS216" s="303"/>
      <c r="CT216" s="303"/>
      <c r="CU216" s="303"/>
      <c r="CV216" s="303"/>
      <c r="CW216" s="303"/>
      <c r="CX216" s="303"/>
      <c r="CY216" s="303"/>
      <c r="CZ216" s="303"/>
    </row>
    <row r="217" spans="1:104" ht="11.25" customHeight="1" x14ac:dyDescent="0.2">
      <c r="A217" s="303"/>
      <c r="B217" s="303"/>
      <c r="C217" s="303"/>
      <c r="D217" s="303"/>
      <c r="E217" s="303"/>
      <c r="F217" s="303"/>
      <c r="G217" s="303"/>
      <c r="H217" s="303"/>
      <c r="I217" s="303"/>
      <c r="J217" s="303"/>
      <c r="K217" s="303"/>
      <c r="L217" s="303"/>
      <c r="M217" s="303"/>
      <c r="N217" s="303"/>
      <c r="O217" s="303"/>
      <c r="P217" s="303"/>
      <c r="Q217" s="303"/>
      <c r="R217" s="309"/>
      <c r="S217" s="310"/>
      <c r="T217" s="310"/>
      <c r="U217" s="303"/>
      <c r="V217" s="303"/>
      <c r="W217" s="303"/>
      <c r="X217" s="303"/>
      <c r="Y217" s="303"/>
      <c r="Z217" s="303"/>
      <c r="AA217" s="303"/>
      <c r="AB217" s="303"/>
      <c r="AC217" s="303"/>
      <c r="AD217" s="303"/>
      <c r="AE217" s="303"/>
      <c r="AF217" s="303"/>
      <c r="AG217" s="303"/>
      <c r="AH217" s="303"/>
      <c r="AI217" s="303"/>
      <c r="AJ217" s="303"/>
      <c r="AK217" s="303"/>
      <c r="AL217" s="303"/>
      <c r="AM217" s="303"/>
      <c r="AN217" s="303"/>
      <c r="AO217" s="303"/>
      <c r="AP217" s="303"/>
      <c r="AQ217" s="303"/>
      <c r="AR217" s="303"/>
      <c r="AS217" s="303"/>
      <c r="AT217" s="303"/>
      <c r="AU217" s="303"/>
      <c r="AV217" s="303"/>
      <c r="AW217" s="303"/>
      <c r="AX217" s="303"/>
      <c r="AY217" s="303"/>
      <c r="AZ217" s="303"/>
      <c r="BA217" s="303"/>
      <c r="BB217" s="303"/>
      <c r="BC217" s="303"/>
      <c r="BD217" s="303"/>
      <c r="BE217" s="303"/>
      <c r="BF217" s="303"/>
      <c r="BG217" s="303"/>
      <c r="BH217" s="303"/>
      <c r="BI217" s="303"/>
      <c r="BJ217" s="303"/>
      <c r="BK217" s="303"/>
      <c r="BL217" s="303"/>
      <c r="BM217" s="303"/>
      <c r="BN217" s="303"/>
      <c r="BO217" s="303"/>
      <c r="BP217" s="303"/>
      <c r="BQ217" s="303"/>
      <c r="BR217" s="303"/>
      <c r="BS217" s="303"/>
      <c r="BT217" s="303"/>
      <c r="BU217" s="303"/>
      <c r="BV217" s="303"/>
      <c r="BW217" s="303"/>
      <c r="BX217" s="303"/>
      <c r="BY217" s="303"/>
      <c r="BZ217" s="303"/>
      <c r="CA217" s="303"/>
      <c r="CB217" s="303"/>
      <c r="CC217" s="303"/>
      <c r="CD217" s="303"/>
      <c r="CE217" s="303"/>
      <c r="CF217" s="303"/>
      <c r="CG217" s="303"/>
      <c r="CH217" s="303"/>
      <c r="CI217" s="303"/>
      <c r="CJ217" s="303"/>
      <c r="CK217" s="303"/>
      <c r="CL217" s="303"/>
      <c r="CM217" s="303"/>
      <c r="CN217" s="303"/>
      <c r="CO217" s="303"/>
      <c r="CP217" s="303"/>
      <c r="CQ217" s="303"/>
      <c r="CR217" s="303"/>
      <c r="CS217" s="303"/>
      <c r="CT217" s="303"/>
      <c r="CU217" s="303"/>
      <c r="CV217" s="303"/>
      <c r="CW217" s="303"/>
      <c r="CX217" s="303"/>
      <c r="CY217" s="303"/>
      <c r="CZ217" s="303"/>
    </row>
    <row r="218" spans="1:104" ht="11.25" customHeight="1" x14ac:dyDescent="0.2">
      <c r="A218" s="303"/>
      <c r="B218" s="303"/>
      <c r="C218" s="303"/>
      <c r="D218" s="303"/>
      <c r="E218" s="303"/>
      <c r="F218" s="303"/>
      <c r="G218" s="303"/>
      <c r="H218" s="303"/>
      <c r="I218" s="303"/>
      <c r="J218" s="303"/>
      <c r="K218" s="303"/>
      <c r="L218" s="303"/>
      <c r="M218" s="303"/>
      <c r="N218" s="303"/>
      <c r="O218" s="303"/>
      <c r="P218" s="303"/>
      <c r="Q218" s="303"/>
      <c r="R218" s="309"/>
      <c r="S218" s="310"/>
      <c r="T218" s="310"/>
      <c r="U218" s="303"/>
      <c r="V218" s="303"/>
      <c r="W218" s="303"/>
      <c r="X218" s="303"/>
      <c r="Y218" s="303"/>
      <c r="Z218" s="303"/>
      <c r="AA218" s="303"/>
      <c r="AB218" s="303"/>
      <c r="AC218" s="303"/>
      <c r="AD218" s="303"/>
      <c r="AE218" s="303"/>
      <c r="AF218" s="303"/>
      <c r="AG218" s="303"/>
      <c r="AH218" s="303"/>
      <c r="AI218" s="303"/>
      <c r="AJ218" s="303"/>
      <c r="AK218" s="303"/>
      <c r="AL218" s="303"/>
      <c r="AM218" s="303"/>
      <c r="AN218" s="303"/>
      <c r="AO218" s="303"/>
      <c r="AP218" s="303"/>
      <c r="AQ218" s="303"/>
      <c r="AR218" s="303"/>
      <c r="AS218" s="303"/>
      <c r="AT218" s="303"/>
      <c r="AU218" s="303"/>
      <c r="AV218" s="303"/>
      <c r="AW218" s="303"/>
      <c r="AX218" s="303"/>
      <c r="AY218" s="303"/>
      <c r="AZ218" s="303"/>
      <c r="BA218" s="303"/>
      <c r="BB218" s="303"/>
      <c r="BC218" s="303"/>
      <c r="BD218" s="303"/>
      <c r="BE218" s="303"/>
      <c r="BF218" s="303"/>
      <c r="BG218" s="303"/>
      <c r="BH218" s="303"/>
      <c r="BI218" s="303"/>
      <c r="BJ218" s="303"/>
      <c r="BK218" s="303"/>
      <c r="BL218" s="303"/>
      <c r="BM218" s="303"/>
      <c r="BN218" s="303"/>
      <c r="BO218" s="303"/>
      <c r="BP218" s="303"/>
      <c r="BQ218" s="303"/>
      <c r="BR218" s="303"/>
      <c r="BS218" s="303"/>
      <c r="BT218" s="303"/>
      <c r="BU218" s="303"/>
      <c r="BV218" s="303"/>
      <c r="BW218" s="303"/>
      <c r="BX218" s="303"/>
      <c r="BY218" s="303"/>
      <c r="BZ218" s="303"/>
      <c r="CA218" s="303"/>
      <c r="CB218" s="303"/>
      <c r="CC218" s="303"/>
      <c r="CD218" s="303"/>
      <c r="CE218" s="303"/>
      <c r="CF218" s="303"/>
      <c r="CG218" s="303"/>
      <c r="CH218" s="303"/>
      <c r="CI218" s="303"/>
      <c r="CJ218" s="303"/>
      <c r="CK218" s="303"/>
      <c r="CL218" s="303"/>
      <c r="CM218" s="303"/>
      <c r="CN218" s="303"/>
      <c r="CO218" s="303"/>
      <c r="CP218" s="303"/>
      <c r="CQ218" s="303"/>
      <c r="CR218" s="303"/>
      <c r="CS218" s="303"/>
      <c r="CT218" s="303"/>
      <c r="CU218" s="303"/>
      <c r="CV218" s="303"/>
      <c r="CW218" s="303"/>
      <c r="CX218" s="303"/>
      <c r="CY218" s="303"/>
      <c r="CZ218" s="303"/>
    </row>
    <row r="219" spans="1:104" ht="11.25" customHeight="1" x14ac:dyDescent="0.2">
      <c r="A219" s="303"/>
      <c r="B219" s="303"/>
      <c r="C219" s="303"/>
      <c r="D219" s="303"/>
      <c r="E219" s="303"/>
      <c r="F219" s="303"/>
      <c r="G219" s="303"/>
      <c r="H219" s="303"/>
      <c r="I219" s="303"/>
      <c r="J219" s="303"/>
      <c r="K219" s="303"/>
      <c r="L219" s="303"/>
      <c r="M219" s="303"/>
      <c r="N219" s="303"/>
      <c r="O219" s="303"/>
      <c r="P219" s="303"/>
      <c r="Q219" s="303"/>
      <c r="R219" s="309"/>
      <c r="S219" s="310"/>
      <c r="T219" s="310"/>
      <c r="U219" s="303"/>
      <c r="V219" s="303"/>
      <c r="W219" s="303"/>
      <c r="X219" s="303"/>
      <c r="Y219" s="303"/>
      <c r="Z219" s="303"/>
      <c r="AA219" s="303"/>
      <c r="AB219" s="303"/>
      <c r="AC219" s="303"/>
      <c r="AD219" s="303"/>
      <c r="AE219" s="303"/>
      <c r="AF219" s="303"/>
      <c r="AG219" s="303"/>
      <c r="AH219" s="303"/>
      <c r="AI219" s="303"/>
      <c r="AJ219" s="303"/>
      <c r="AK219" s="303"/>
      <c r="AL219" s="303"/>
      <c r="AM219" s="303"/>
      <c r="AN219" s="303"/>
      <c r="AO219" s="303"/>
      <c r="AP219" s="303"/>
      <c r="AQ219" s="303"/>
      <c r="AR219" s="303"/>
      <c r="AS219" s="303"/>
      <c r="AT219" s="303"/>
      <c r="AU219" s="303"/>
      <c r="AV219" s="303"/>
      <c r="AW219" s="303"/>
      <c r="AX219" s="303"/>
      <c r="AY219" s="303"/>
      <c r="AZ219" s="303"/>
      <c r="BA219" s="303"/>
      <c r="BB219" s="303"/>
      <c r="BC219" s="303"/>
      <c r="BD219" s="303"/>
      <c r="BE219" s="303"/>
      <c r="BF219" s="303"/>
      <c r="BG219" s="303"/>
      <c r="BH219" s="303"/>
      <c r="BI219" s="303"/>
      <c r="BJ219" s="303"/>
      <c r="BK219" s="303"/>
      <c r="BL219" s="303"/>
      <c r="BM219" s="303"/>
      <c r="BN219" s="303"/>
      <c r="BO219" s="303"/>
      <c r="BP219" s="303"/>
      <c r="BQ219" s="303"/>
      <c r="BR219" s="303"/>
      <c r="BS219" s="303"/>
      <c r="BT219" s="303"/>
      <c r="BU219" s="303"/>
      <c r="BV219" s="303"/>
      <c r="BW219" s="303"/>
      <c r="BX219" s="303"/>
      <c r="BY219" s="303"/>
      <c r="BZ219" s="303"/>
      <c r="CA219" s="303"/>
      <c r="CB219" s="303"/>
      <c r="CC219" s="303"/>
      <c r="CD219" s="303"/>
      <c r="CE219" s="303"/>
      <c r="CF219" s="303"/>
      <c r="CG219" s="303"/>
      <c r="CH219" s="303"/>
      <c r="CI219" s="303"/>
      <c r="CJ219" s="303"/>
      <c r="CK219" s="303"/>
      <c r="CL219" s="303"/>
      <c r="CM219" s="303"/>
      <c r="CN219" s="303"/>
      <c r="CO219" s="303"/>
      <c r="CP219" s="303"/>
      <c r="CQ219" s="303"/>
      <c r="CR219" s="303"/>
      <c r="CS219" s="303"/>
      <c r="CT219" s="303"/>
      <c r="CU219" s="303"/>
      <c r="CV219" s="303"/>
      <c r="CW219" s="303"/>
      <c r="CX219" s="303"/>
      <c r="CY219" s="303"/>
      <c r="CZ219" s="303"/>
    </row>
    <row r="220" spans="1:104" ht="11.25" customHeight="1" x14ac:dyDescent="0.2">
      <c r="A220" s="303"/>
      <c r="B220" s="303"/>
      <c r="C220" s="303"/>
      <c r="D220" s="303"/>
      <c r="E220" s="303"/>
      <c r="F220" s="303"/>
      <c r="G220" s="303"/>
      <c r="H220" s="303"/>
      <c r="I220" s="303"/>
      <c r="J220" s="303"/>
      <c r="K220" s="303"/>
      <c r="L220" s="303"/>
      <c r="M220" s="303"/>
      <c r="N220" s="303"/>
      <c r="O220" s="303"/>
      <c r="P220" s="303"/>
      <c r="Q220" s="303"/>
      <c r="R220" s="309"/>
      <c r="S220" s="310"/>
      <c r="T220" s="310"/>
      <c r="U220" s="303"/>
      <c r="V220" s="303"/>
      <c r="W220" s="303"/>
      <c r="X220" s="303"/>
      <c r="Y220" s="303"/>
      <c r="Z220" s="303"/>
      <c r="AA220" s="303"/>
      <c r="AB220" s="303"/>
      <c r="AC220" s="303"/>
      <c r="AD220" s="303"/>
      <c r="AE220" s="303"/>
      <c r="AF220" s="303"/>
      <c r="AG220" s="303"/>
      <c r="AH220" s="303"/>
      <c r="AI220" s="303"/>
      <c r="AJ220" s="303"/>
      <c r="AK220" s="303"/>
      <c r="AL220" s="303"/>
      <c r="AM220" s="303"/>
      <c r="AN220" s="303"/>
      <c r="AO220" s="303"/>
      <c r="AP220" s="303"/>
      <c r="AQ220" s="303"/>
      <c r="AR220" s="303"/>
      <c r="AS220" s="303"/>
      <c r="AT220" s="303"/>
      <c r="AU220" s="303"/>
      <c r="AV220" s="303"/>
      <c r="AW220" s="303"/>
      <c r="AX220" s="303"/>
      <c r="AY220" s="303"/>
      <c r="AZ220" s="303"/>
      <c r="BA220" s="303"/>
      <c r="BB220" s="303"/>
      <c r="BC220" s="303"/>
      <c r="BD220" s="303"/>
      <c r="BE220" s="303"/>
      <c r="BF220" s="303"/>
      <c r="BG220" s="303"/>
      <c r="BH220" s="303"/>
      <c r="BI220" s="303"/>
      <c r="BJ220" s="303"/>
      <c r="BK220" s="303"/>
      <c r="BL220" s="303"/>
      <c r="BM220" s="303"/>
      <c r="BN220" s="303"/>
      <c r="BO220" s="303"/>
      <c r="BP220" s="303"/>
      <c r="BQ220" s="303"/>
      <c r="BR220" s="303"/>
      <c r="BS220" s="303"/>
      <c r="BT220" s="303"/>
      <c r="BU220" s="303"/>
      <c r="BV220" s="303"/>
      <c r="BW220" s="303"/>
      <c r="BX220" s="303"/>
      <c r="BY220" s="303"/>
      <c r="BZ220" s="303"/>
      <c r="CA220" s="303"/>
      <c r="CB220" s="303"/>
      <c r="CC220" s="303"/>
      <c r="CD220" s="303"/>
      <c r="CE220" s="303"/>
      <c r="CF220" s="303"/>
      <c r="CG220" s="303"/>
      <c r="CH220" s="303"/>
      <c r="CI220" s="303"/>
      <c r="CJ220" s="303"/>
      <c r="CK220" s="303"/>
      <c r="CL220" s="303"/>
      <c r="CM220" s="303"/>
      <c r="CN220" s="303"/>
      <c r="CO220" s="303"/>
      <c r="CP220" s="303"/>
      <c r="CQ220" s="303"/>
      <c r="CR220" s="303"/>
      <c r="CS220" s="303"/>
      <c r="CT220" s="303"/>
      <c r="CU220" s="303"/>
      <c r="CV220" s="303"/>
      <c r="CW220" s="303"/>
      <c r="CX220" s="303"/>
      <c r="CY220" s="303"/>
      <c r="CZ220" s="303"/>
    </row>
    <row r="221" spans="1:104" ht="11.25" customHeight="1" x14ac:dyDescent="0.2">
      <c r="A221" s="303"/>
      <c r="B221" s="303"/>
      <c r="C221" s="303"/>
      <c r="D221" s="303"/>
      <c r="E221" s="303"/>
      <c r="F221" s="303"/>
      <c r="G221" s="303"/>
      <c r="H221" s="303"/>
      <c r="I221" s="303"/>
      <c r="J221" s="303"/>
      <c r="K221" s="303"/>
      <c r="L221" s="303"/>
      <c r="M221" s="303"/>
      <c r="N221" s="303"/>
      <c r="O221" s="303"/>
      <c r="P221" s="303"/>
      <c r="Q221" s="303"/>
      <c r="R221" s="309"/>
      <c r="S221" s="310"/>
      <c r="T221" s="310"/>
      <c r="U221" s="303"/>
      <c r="V221" s="303"/>
      <c r="W221" s="303"/>
      <c r="X221" s="303"/>
      <c r="Y221" s="303"/>
      <c r="Z221" s="303"/>
      <c r="AA221" s="303"/>
      <c r="AB221" s="303"/>
      <c r="AC221" s="303"/>
      <c r="AD221" s="303"/>
      <c r="AE221" s="303"/>
      <c r="AF221" s="303"/>
      <c r="AG221" s="303"/>
      <c r="AH221" s="303"/>
      <c r="AI221" s="303"/>
      <c r="AJ221" s="303"/>
      <c r="AK221" s="303"/>
      <c r="AL221" s="303"/>
      <c r="AM221" s="303"/>
      <c r="AN221" s="303"/>
      <c r="AO221" s="303"/>
      <c r="AP221" s="303"/>
      <c r="AQ221" s="303"/>
      <c r="AR221" s="303"/>
      <c r="AS221" s="303"/>
      <c r="AT221" s="303"/>
      <c r="AU221" s="303"/>
      <c r="AV221" s="303"/>
      <c r="AW221" s="303"/>
      <c r="AX221" s="303"/>
      <c r="AY221" s="303"/>
      <c r="AZ221" s="303"/>
      <c r="BA221" s="303"/>
      <c r="BB221" s="303"/>
      <c r="BC221" s="303"/>
      <c r="BD221" s="303"/>
      <c r="BE221" s="303"/>
      <c r="BF221" s="303"/>
      <c r="BG221" s="303"/>
      <c r="BH221" s="303"/>
      <c r="BI221" s="303"/>
      <c r="BJ221" s="303"/>
      <c r="BK221" s="303"/>
      <c r="BL221" s="303"/>
      <c r="BM221" s="303"/>
      <c r="BN221" s="303"/>
      <c r="BO221" s="303"/>
      <c r="BP221" s="303"/>
      <c r="BQ221" s="303"/>
      <c r="BR221" s="303"/>
      <c r="BS221" s="303"/>
      <c r="BT221" s="303"/>
      <c r="BU221" s="303"/>
      <c r="BV221" s="303"/>
      <c r="BW221" s="303"/>
      <c r="BX221" s="303"/>
      <c r="BY221" s="303"/>
      <c r="BZ221" s="303"/>
      <c r="CA221" s="303"/>
      <c r="CB221" s="303"/>
      <c r="CC221" s="303"/>
      <c r="CD221" s="303"/>
      <c r="CE221" s="303"/>
      <c r="CF221" s="303"/>
      <c r="CG221" s="303"/>
      <c r="CH221" s="303"/>
      <c r="CI221" s="303"/>
      <c r="CJ221" s="303"/>
      <c r="CK221" s="303"/>
      <c r="CL221" s="303"/>
      <c r="CM221" s="303"/>
      <c r="CN221" s="303"/>
      <c r="CO221" s="303"/>
      <c r="CP221" s="303"/>
      <c r="CQ221" s="303"/>
      <c r="CR221" s="303"/>
      <c r="CS221" s="303"/>
      <c r="CT221" s="303"/>
      <c r="CU221" s="303"/>
      <c r="CV221" s="303"/>
      <c r="CW221" s="303"/>
      <c r="CX221" s="303"/>
      <c r="CY221" s="303"/>
      <c r="CZ221" s="303"/>
    </row>
    <row r="222" spans="1:104" ht="11.25" customHeight="1" x14ac:dyDescent="0.2">
      <c r="A222" s="303"/>
      <c r="B222" s="303"/>
      <c r="C222" s="303"/>
      <c r="D222" s="303"/>
      <c r="E222" s="303"/>
      <c r="F222" s="303"/>
      <c r="G222" s="303"/>
      <c r="H222" s="303"/>
      <c r="I222" s="303"/>
      <c r="J222" s="303"/>
      <c r="K222" s="303"/>
      <c r="L222" s="303"/>
      <c r="M222" s="303"/>
      <c r="N222" s="303"/>
      <c r="O222" s="303"/>
      <c r="P222" s="303"/>
      <c r="Q222" s="303"/>
      <c r="R222" s="309"/>
      <c r="S222" s="310"/>
      <c r="T222" s="310"/>
      <c r="U222" s="303"/>
      <c r="V222" s="303"/>
      <c r="W222" s="303"/>
      <c r="X222" s="303"/>
      <c r="Y222" s="303"/>
      <c r="Z222" s="303"/>
      <c r="AA222" s="303"/>
      <c r="AB222" s="303"/>
      <c r="AC222" s="303"/>
      <c r="AD222" s="303"/>
      <c r="AE222" s="303"/>
      <c r="AF222" s="303"/>
      <c r="AG222" s="303"/>
      <c r="AH222" s="303"/>
      <c r="AI222" s="303"/>
      <c r="AJ222" s="303"/>
      <c r="AK222" s="303"/>
      <c r="AL222" s="303"/>
      <c r="AM222" s="303"/>
      <c r="AN222" s="303"/>
      <c r="AO222" s="303"/>
      <c r="AP222" s="303"/>
      <c r="AQ222" s="303"/>
      <c r="AR222" s="303"/>
      <c r="AS222" s="303"/>
      <c r="AT222" s="303"/>
      <c r="AU222" s="303"/>
      <c r="AV222" s="303"/>
      <c r="AW222" s="303"/>
      <c r="AX222" s="303"/>
      <c r="AY222" s="303"/>
      <c r="AZ222" s="303"/>
      <c r="BA222" s="303"/>
      <c r="BB222" s="303"/>
      <c r="BC222" s="303"/>
      <c r="BD222" s="303"/>
      <c r="BE222" s="303"/>
      <c r="BF222" s="303"/>
      <c r="BG222" s="303"/>
      <c r="BH222" s="303"/>
      <c r="BI222" s="303"/>
      <c r="BJ222" s="303"/>
      <c r="BK222" s="303"/>
      <c r="BL222" s="303"/>
      <c r="BM222" s="303"/>
      <c r="BN222" s="303"/>
      <c r="BO222" s="303"/>
      <c r="BP222" s="303"/>
      <c r="BQ222" s="303"/>
      <c r="BR222" s="303"/>
      <c r="BS222" s="303"/>
      <c r="BT222" s="303"/>
      <c r="BU222" s="303"/>
      <c r="BV222" s="303"/>
      <c r="BW222" s="303"/>
      <c r="BX222" s="303"/>
      <c r="BY222" s="303"/>
      <c r="BZ222" s="303"/>
      <c r="CA222" s="303"/>
      <c r="CB222" s="303"/>
      <c r="CC222" s="303"/>
      <c r="CD222" s="303"/>
      <c r="CE222" s="303"/>
      <c r="CF222" s="303"/>
      <c r="CG222" s="303"/>
      <c r="CH222" s="303"/>
      <c r="CI222" s="303"/>
      <c r="CJ222" s="303"/>
      <c r="CK222" s="303"/>
      <c r="CL222" s="303"/>
      <c r="CM222" s="303"/>
      <c r="CN222" s="303"/>
      <c r="CO222" s="303"/>
      <c r="CP222" s="303"/>
      <c r="CQ222" s="303"/>
      <c r="CR222" s="303"/>
      <c r="CS222" s="303"/>
      <c r="CT222" s="303"/>
      <c r="CU222" s="303"/>
      <c r="CV222" s="303"/>
      <c r="CW222" s="303"/>
      <c r="CX222" s="303"/>
      <c r="CY222" s="303"/>
      <c r="CZ222" s="303"/>
    </row>
    <row r="223" spans="1:104" ht="11.25" customHeight="1" x14ac:dyDescent="0.2">
      <c r="A223" s="303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303"/>
      <c r="N223" s="303"/>
      <c r="O223" s="303"/>
      <c r="P223" s="303"/>
      <c r="Q223" s="303"/>
      <c r="R223" s="309"/>
      <c r="S223" s="310"/>
      <c r="T223" s="310"/>
      <c r="U223" s="303"/>
      <c r="V223" s="303"/>
      <c r="W223" s="303"/>
      <c r="X223" s="303"/>
      <c r="Y223" s="303"/>
      <c r="Z223" s="303"/>
      <c r="AA223" s="303"/>
      <c r="AB223" s="303"/>
      <c r="AC223" s="303"/>
      <c r="AD223" s="303"/>
      <c r="AE223" s="303"/>
      <c r="AF223" s="303"/>
      <c r="AG223" s="303"/>
      <c r="AH223" s="303"/>
      <c r="AI223" s="303"/>
      <c r="AJ223" s="303"/>
      <c r="AK223" s="303"/>
      <c r="AL223" s="303"/>
      <c r="AM223" s="303"/>
      <c r="AN223" s="303"/>
      <c r="AO223" s="303"/>
      <c r="AP223" s="303"/>
      <c r="AQ223" s="303"/>
      <c r="AR223" s="303"/>
      <c r="AS223" s="303"/>
      <c r="AT223" s="303"/>
      <c r="AU223" s="303"/>
      <c r="AV223" s="303"/>
      <c r="AW223" s="303"/>
      <c r="AX223" s="303"/>
      <c r="AY223" s="303"/>
      <c r="AZ223" s="303"/>
      <c r="BA223" s="303"/>
      <c r="BB223" s="303"/>
      <c r="BC223" s="303"/>
      <c r="BD223" s="303"/>
      <c r="BE223" s="303"/>
      <c r="BF223" s="303"/>
      <c r="BG223" s="303"/>
      <c r="BH223" s="303"/>
      <c r="BI223" s="303"/>
      <c r="BJ223" s="303"/>
      <c r="BK223" s="303"/>
      <c r="BL223" s="303"/>
      <c r="BM223" s="303"/>
      <c r="BN223" s="303"/>
      <c r="BO223" s="303"/>
      <c r="BP223" s="303"/>
      <c r="BQ223" s="303"/>
      <c r="BR223" s="303"/>
      <c r="BS223" s="303"/>
      <c r="BT223" s="303"/>
      <c r="BU223" s="303"/>
      <c r="BV223" s="303"/>
      <c r="BW223" s="303"/>
      <c r="BX223" s="303"/>
      <c r="BY223" s="303"/>
      <c r="BZ223" s="303"/>
      <c r="CA223" s="303"/>
      <c r="CB223" s="303"/>
      <c r="CC223" s="303"/>
      <c r="CD223" s="303"/>
      <c r="CE223" s="303"/>
      <c r="CF223" s="303"/>
      <c r="CG223" s="303"/>
      <c r="CH223" s="303"/>
      <c r="CI223" s="303"/>
      <c r="CJ223" s="303"/>
      <c r="CK223" s="303"/>
      <c r="CL223" s="303"/>
      <c r="CM223" s="303"/>
      <c r="CN223" s="303"/>
      <c r="CO223" s="303"/>
      <c r="CP223" s="303"/>
      <c r="CQ223" s="303"/>
      <c r="CR223" s="303"/>
      <c r="CS223" s="303"/>
      <c r="CT223" s="303"/>
      <c r="CU223" s="303"/>
      <c r="CV223" s="303"/>
      <c r="CW223" s="303"/>
      <c r="CX223" s="303"/>
      <c r="CY223" s="303"/>
      <c r="CZ223" s="303"/>
    </row>
    <row r="224" spans="1:104" ht="11.25" customHeight="1" x14ac:dyDescent="0.2">
      <c r="A224" s="303"/>
      <c r="B224" s="303"/>
      <c r="C224" s="303"/>
      <c r="D224" s="303"/>
      <c r="E224" s="303"/>
      <c r="F224" s="303"/>
      <c r="G224" s="303"/>
      <c r="H224" s="303"/>
      <c r="I224" s="303"/>
      <c r="J224" s="303"/>
      <c r="K224" s="303"/>
      <c r="L224" s="303"/>
      <c r="M224" s="303"/>
      <c r="N224" s="303"/>
      <c r="O224" s="303"/>
      <c r="P224" s="303"/>
      <c r="Q224" s="303"/>
      <c r="R224" s="309"/>
      <c r="S224" s="310"/>
      <c r="T224" s="310"/>
      <c r="U224" s="303"/>
      <c r="V224" s="303"/>
      <c r="W224" s="303"/>
      <c r="X224" s="303"/>
      <c r="Y224" s="303"/>
      <c r="Z224" s="303"/>
      <c r="AA224" s="303"/>
      <c r="AB224" s="303"/>
      <c r="AC224" s="303"/>
      <c r="AD224" s="303"/>
      <c r="AE224" s="303"/>
      <c r="AF224" s="303"/>
      <c r="AG224" s="303"/>
      <c r="AH224" s="303"/>
      <c r="AI224" s="303"/>
      <c r="AJ224" s="303"/>
      <c r="AK224" s="303"/>
      <c r="AL224" s="303"/>
      <c r="AM224" s="303"/>
      <c r="AN224" s="303"/>
      <c r="AO224" s="303"/>
      <c r="AP224" s="303"/>
      <c r="AQ224" s="303"/>
      <c r="AR224" s="303"/>
      <c r="AS224" s="303"/>
      <c r="AT224" s="303"/>
      <c r="AU224" s="303"/>
      <c r="AV224" s="303"/>
      <c r="AW224" s="303"/>
      <c r="AX224" s="303"/>
      <c r="AY224" s="303"/>
      <c r="AZ224" s="303"/>
      <c r="BA224" s="303"/>
      <c r="BB224" s="303"/>
      <c r="BC224" s="303"/>
      <c r="BD224" s="303"/>
      <c r="BE224" s="303"/>
      <c r="BF224" s="303"/>
      <c r="BG224" s="303"/>
      <c r="BH224" s="303"/>
      <c r="BI224" s="303"/>
      <c r="BJ224" s="303"/>
      <c r="BK224" s="303"/>
      <c r="BL224" s="303"/>
      <c r="BM224" s="303"/>
      <c r="BN224" s="303"/>
      <c r="BO224" s="303"/>
      <c r="BP224" s="303"/>
      <c r="BQ224" s="303"/>
      <c r="BR224" s="303"/>
      <c r="BS224" s="303"/>
      <c r="BT224" s="303"/>
      <c r="BU224" s="303"/>
      <c r="BV224" s="303"/>
      <c r="BW224" s="303"/>
      <c r="BX224" s="303"/>
      <c r="BY224" s="303"/>
      <c r="BZ224" s="303"/>
      <c r="CA224" s="303"/>
      <c r="CB224" s="303"/>
      <c r="CC224" s="303"/>
      <c r="CD224" s="303"/>
      <c r="CE224" s="303"/>
      <c r="CF224" s="303"/>
      <c r="CG224" s="303"/>
      <c r="CH224" s="303"/>
      <c r="CI224" s="303"/>
      <c r="CJ224" s="303"/>
      <c r="CK224" s="303"/>
      <c r="CL224" s="303"/>
      <c r="CM224" s="303"/>
      <c r="CN224" s="303"/>
      <c r="CO224" s="303"/>
      <c r="CP224" s="303"/>
      <c r="CQ224" s="303"/>
      <c r="CR224" s="303"/>
      <c r="CS224" s="303"/>
      <c r="CT224" s="303"/>
      <c r="CU224" s="303"/>
      <c r="CV224" s="303"/>
      <c r="CW224" s="303"/>
      <c r="CX224" s="303"/>
      <c r="CY224" s="303"/>
      <c r="CZ224" s="303"/>
    </row>
    <row r="225" spans="1:104" ht="11.25" customHeight="1" x14ac:dyDescent="0.2">
      <c r="A225" s="303"/>
      <c r="B225" s="303"/>
      <c r="C225" s="303"/>
      <c r="D225" s="303"/>
      <c r="E225" s="303"/>
      <c r="F225" s="303"/>
      <c r="G225" s="303"/>
      <c r="H225" s="303"/>
      <c r="I225" s="303"/>
      <c r="J225" s="303"/>
      <c r="K225" s="303"/>
      <c r="L225" s="303"/>
      <c r="M225" s="303"/>
      <c r="N225" s="303"/>
      <c r="O225" s="303"/>
      <c r="P225" s="303"/>
      <c r="Q225" s="303"/>
      <c r="R225" s="309"/>
      <c r="S225" s="310"/>
      <c r="T225" s="310"/>
      <c r="U225" s="303"/>
      <c r="V225" s="303"/>
      <c r="W225" s="303"/>
      <c r="X225" s="303"/>
      <c r="Y225" s="303"/>
      <c r="Z225" s="303"/>
      <c r="AA225" s="303"/>
      <c r="AB225" s="303"/>
      <c r="AC225" s="303"/>
      <c r="AD225" s="303"/>
      <c r="AE225" s="303"/>
      <c r="AF225" s="303"/>
      <c r="AG225" s="303"/>
      <c r="AH225" s="303"/>
      <c r="AI225" s="303"/>
      <c r="AJ225" s="303"/>
      <c r="AK225" s="303"/>
      <c r="AL225" s="303"/>
      <c r="AM225" s="303"/>
      <c r="AN225" s="303"/>
      <c r="AO225" s="303"/>
      <c r="AP225" s="303"/>
      <c r="AQ225" s="303"/>
      <c r="AR225" s="303"/>
      <c r="AS225" s="303"/>
      <c r="AT225" s="303"/>
      <c r="AU225" s="303"/>
      <c r="AV225" s="303"/>
      <c r="AW225" s="303"/>
      <c r="AX225" s="303"/>
      <c r="AY225" s="303"/>
      <c r="AZ225" s="303"/>
      <c r="BA225" s="303"/>
      <c r="BB225" s="303"/>
      <c r="BC225" s="303"/>
      <c r="BD225" s="303"/>
      <c r="BE225" s="303"/>
      <c r="BF225" s="303"/>
      <c r="BG225" s="303"/>
      <c r="BH225" s="303"/>
      <c r="BI225" s="303"/>
      <c r="BJ225" s="303"/>
      <c r="BK225" s="303"/>
      <c r="BL225" s="303"/>
      <c r="BM225" s="303"/>
      <c r="BN225" s="303"/>
      <c r="BO225" s="303"/>
      <c r="BP225" s="303"/>
      <c r="BQ225" s="303"/>
      <c r="BR225" s="303"/>
      <c r="BS225" s="303"/>
      <c r="BT225" s="303"/>
      <c r="BU225" s="303"/>
      <c r="BV225" s="303"/>
      <c r="BW225" s="303"/>
      <c r="BX225" s="303"/>
      <c r="BY225" s="303"/>
      <c r="BZ225" s="303"/>
      <c r="CA225" s="303"/>
      <c r="CB225" s="303"/>
      <c r="CC225" s="303"/>
      <c r="CD225" s="303"/>
      <c r="CE225" s="303"/>
      <c r="CF225" s="303"/>
      <c r="CG225" s="303"/>
      <c r="CH225" s="303"/>
      <c r="CI225" s="303"/>
      <c r="CJ225" s="303"/>
      <c r="CK225" s="303"/>
      <c r="CL225" s="303"/>
      <c r="CM225" s="303"/>
      <c r="CN225" s="303"/>
      <c r="CO225" s="303"/>
      <c r="CP225" s="303"/>
      <c r="CQ225" s="303"/>
      <c r="CR225" s="303"/>
      <c r="CS225" s="303"/>
      <c r="CT225" s="303"/>
      <c r="CU225" s="303"/>
      <c r="CV225" s="303"/>
      <c r="CW225" s="303"/>
      <c r="CX225" s="303"/>
      <c r="CY225" s="303"/>
      <c r="CZ225" s="303"/>
    </row>
    <row r="226" spans="1:104" ht="11.25" customHeight="1" x14ac:dyDescent="0.2">
      <c r="A226" s="303"/>
      <c r="B226" s="303"/>
      <c r="C226" s="303"/>
      <c r="D226" s="303"/>
      <c r="E226" s="303"/>
      <c r="F226" s="303"/>
      <c r="G226" s="303"/>
      <c r="H226" s="303"/>
      <c r="I226" s="303"/>
      <c r="J226" s="303"/>
      <c r="K226" s="303"/>
      <c r="L226" s="303"/>
      <c r="M226" s="303"/>
      <c r="N226" s="303"/>
      <c r="O226" s="303"/>
      <c r="P226" s="303"/>
      <c r="Q226" s="303"/>
      <c r="R226" s="309"/>
      <c r="S226" s="310"/>
      <c r="T226" s="310"/>
      <c r="U226" s="303"/>
      <c r="V226" s="303"/>
      <c r="W226" s="303"/>
      <c r="X226" s="303"/>
      <c r="Y226" s="303"/>
      <c r="Z226" s="303"/>
      <c r="AA226" s="303"/>
      <c r="AB226" s="303"/>
      <c r="AC226" s="303"/>
      <c r="AD226" s="303"/>
      <c r="AE226" s="303"/>
      <c r="AF226" s="303"/>
      <c r="AG226" s="303"/>
      <c r="AH226" s="303"/>
      <c r="AI226" s="303"/>
      <c r="AJ226" s="303"/>
      <c r="AK226" s="303"/>
      <c r="AL226" s="303"/>
      <c r="AM226" s="303"/>
      <c r="AN226" s="303"/>
      <c r="AO226" s="303"/>
      <c r="AP226" s="303"/>
      <c r="AQ226" s="303"/>
      <c r="AR226" s="303"/>
      <c r="AS226" s="303"/>
      <c r="AT226" s="303"/>
      <c r="AU226" s="303"/>
      <c r="AV226" s="303"/>
      <c r="AW226" s="303"/>
      <c r="AX226" s="303"/>
      <c r="AY226" s="303"/>
      <c r="AZ226" s="303"/>
      <c r="BA226" s="303"/>
      <c r="BB226" s="303"/>
      <c r="BC226" s="303"/>
      <c r="BD226" s="303"/>
      <c r="BE226" s="303"/>
      <c r="BF226" s="303"/>
      <c r="BG226" s="303"/>
      <c r="BH226" s="303"/>
      <c r="BI226" s="303"/>
      <c r="BJ226" s="303"/>
      <c r="BK226" s="303"/>
      <c r="BL226" s="303"/>
      <c r="BM226" s="303"/>
      <c r="BN226" s="303"/>
      <c r="BO226" s="303"/>
      <c r="BP226" s="303"/>
      <c r="BQ226" s="303"/>
      <c r="BR226" s="303"/>
      <c r="BS226" s="303"/>
      <c r="BT226" s="303"/>
      <c r="BU226" s="303"/>
      <c r="BV226" s="303"/>
      <c r="BW226" s="303"/>
      <c r="BX226" s="303"/>
      <c r="BY226" s="303"/>
      <c r="BZ226" s="303"/>
      <c r="CA226" s="303"/>
      <c r="CB226" s="303"/>
      <c r="CC226" s="303"/>
      <c r="CD226" s="303"/>
      <c r="CE226" s="303"/>
      <c r="CF226" s="303"/>
      <c r="CG226" s="303"/>
      <c r="CH226" s="303"/>
      <c r="CI226" s="303"/>
      <c r="CJ226" s="303"/>
      <c r="CK226" s="303"/>
      <c r="CL226" s="303"/>
      <c r="CM226" s="303"/>
      <c r="CN226" s="303"/>
      <c r="CO226" s="303"/>
      <c r="CP226" s="303"/>
      <c r="CQ226" s="303"/>
      <c r="CR226" s="303"/>
      <c r="CS226" s="303"/>
      <c r="CT226" s="303"/>
      <c r="CU226" s="303"/>
      <c r="CV226" s="303"/>
      <c r="CW226" s="303"/>
      <c r="CX226" s="303"/>
      <c r="CY226" s="303"/>
      <c r="CZ226" s="303"/>
    </row>
    <row r="227" spans="1:104" ht="11.25" customHeight="1" x14ac:dyDescent="0.2">
      <c r="A227" s="303"/>
      <c r="B227" s="303"/>
      <c r="C227" s="303"/>
      <c r="D227" s="303"/>
      <c r="E227" s="303"/>
      <c r="F227" s="303"/>
      <c r="G227" s="303"/>
      <c r="H227" s="303"/>
      <c r="I227" s="303"/>
      <c r="J227" s="303"/>
      <c r="K227" s="303"/>
      <c r="L227" s="303"/>
      <c r="M227" s="303"/>
      <c r="N227" s="303"/>
      <c r="O227" s="303"/>
      <c r="P227" s="303"/>
      <c r="Q227" s="303"/>
      <c r="R227" s="309"/>
      <c r="S227" s="310"/>
      <c r="T227" s="310"/>
      <c r="U227" s="303"/>
      <c r="V227" s="303"/>
      <c r="W227" s="303"/>
      <c r="X227" s="303"/>
      <c r="Y227" s="303"/>
      <c r="Z227" s="303"/>
      <c r="AA227" s="303"/>
      <c r="AB227" s="303"/>
      <c r="AC227" s="303"/>
      <c r="AD227" s="303"/>
      <c r="AE227" s="303"/>
      <c r="AF227" s="303"/>
      <c r="AG227" s="303"/>
      <c r="AH227" s="303"/>
      <c r="AI227" s="303"/>
      <c r="AJ227" s="303"/>
      <c r="AK227" s="303"/>
      <c r="AL227" s="303"/>
      <c r="AM227" s="303"/>
      <c r="AN227" s="303"/>
      <c r="AO227" s="303"/>
      <c r="AP227" s="303"/>
      <c r="AQ227" s="303"/>
      <c r="AR227" s="303"/>
      <c r="AS227" s="303"/>
      <c r="AT227" s="303"/>
      <c r="AU227" s="303"/>
      <c r="AV227" s="303"/>
      <c r="AW227" s="303"/>
      <c r="AX227" s="303"/>
      <c r="AY227" s="303"/>
      <c r="AZ227" s="303"/>
      <c r="BA227" s="303"/>
      <c r="BB227" s="303"/>
      <c r="BC227" s="303"/>
      <c r="BD227" s="303"/>
      <c r="BE227" s="303"/>
      <c r="BF227" s="303"/>
      <c r="BG227" s="303"/>
      <c r="BH227" s="303"/>
      <c r="BI227" s="303"/>
      <c r="BJ227" s="303"/>
      <c r="BK227" s="303"/>
      <c r="BL227" s="303"/>
      <c r="BM227" s="303"/>
      <c r="BN227" s="303"/>
      <c r="BO227" s="303"/>
      <c r="BP227" s="303"/>
      <c r="BQ227" s="303"/>
      <c r="BR227" s="303"/>
      <c r="BS227" s="303"/>
      <c r="BT227" s="303"/>
      <c r="BU227" s="303"/>
      <c r="BV227" s="303"/>
      <c r="BW227" s="303"/>
      <c r="BX227" s="303"/>
      <c r="BY227" s="303"/>
      <c r="BZ227" s="303"/>
      <c r="CA227" s="303"/>
      <c r="CB227" s="303"/>
      <c r="CC227" s="303"/>
      <c r="CD227" s="303"/>
      <c r="CE227" s="303"/>
      <c r="CF227" s="303"/>
      <c r="CG227" s="303"/>
      <c r="CH227" s="303"/>
      <c r="CI227" s="303"/>
      <c r="CJ227" s="303"/>
      <c r="CK227" s="303"/>
      <c r="CL227" s="303"/>
      <c r="CM227" s="303"/>
      <c r="CN227" s="303"/>
      <c r="CO227" s="303"/>
      <c r="CP227" s="303"/>
      <c r="CQ227" s="303"/>
      <c r="CR227" s="303"/>
      <c r="CS227" s="303"/>
      <c r="CT227" s="303"/>
      <c r="CU227" s="303"/>
      <c r="CV227" s="303"/>
      <c r="CW227" s="303"/>
      <c r="CX227" s="303"/>
      <c r="CY227" s="303"/>
      <c r="CZ227" s="303"/>
    </row>
    <row r="228" spans="1:104" ht="11.25" customHeight="1" x14ac:dyDescent="0.2">
      <c r="A228" s="303"/>
      <c r="B228" s="303"/>
      <c r="C228" s="303"/>
      <c r="D228" s="303"/>
      <c r="E228" s="303"/>
      <c r="F228" s="303"/>
      <c r="G228" s="303"/>
      <c r="H228" s="303"/>
      <c r="I228" s="303"/>
      <c r="J228" s="303"/>
      <c r="K228" s="303"/>
      <c r="L228" s="303"/>
      <c r="M228" s="303"/>
      <c r="N228" s="303"/>
      <c r="O228" s="303"/>
      <c r="P228" s="303"/>
      <c r="Q228" s="303"/>
      <c r="R228" s="309"/>
      <c r="S228" s="310"/>
      <c r="T228" s="310"/>
      <c r="U228" s="303"/>
      <c r="V228" s="303"/>
      <c r="W228" s="303"/>
      <c r="X228" s="303"/>
      <c r="Y228" s="303"/>
      <c r="Z228" s="303"/>
      <c r="AA228" s="303"/>
      <c r="AB228" s="303"/>
      <c r="AC228" s="303"/>
      <c r="AD228" s="303"/>
      <c r="AE228" s="303"/>
      <c r="AF228" s="303"/>
      <c r="AG228" s="303"/>
      <c r="AH228" s="303"/>
      <c r="AI228" s="303"/>
      <c r="AJ228" s="303"/>
      <c r="AK228" s="303"/>
      <c r="AL228" s="303"/>
      <c r="AM228" s="303"/>
      <c r="AN228" s="303"/>
      <c r="AO228" s="303"/>
      <c r="AP228" s="303"/>
      <c r="AQ228" s="303"/>
      <c r="AR228" s="303"/>
      <c r="AS228" s="303"/>
      <c r="AT228" s="303"/>
      <c r="AU228" s="303"/>
      <c r="AV228" s="303"/>
      <c r="AW228" s="303"/>
      <c r="AX228" s="303"/>
      <c r="AY228" s="303"/>
      <c r="AZ228" s="303"/>
      <c r="BA228" s="303"/>
      <c r="BB228" s="303"/>
      <c r="BC228" s="303"/>
      <c r="BD228" s="303"/>
      <c r="BE228" s="303"/>
      <c r="BF228" s="303"/>
      <c r="BG228" s="303"/>
      <c r="BH228" s="303"/>
      <c r="BI228" s="303"/>
      <c r="BJ228" s="303"/>
      <c r="BK228" s="303"/>
      <c r="BL228" s="303"/>
      <c r="BM228" s="303"/>
      <c r="BN228" s="303"/>
      <c r="BO228" s="303"/>
      <c r="BP228" s="303"/>
      <c r="BQ228" s="303"/>
      <c r="BR228" s="303"/>
      <c r="BS228" s="303"/>
      <c r="BT228" s="303"/>
      <c r="BU228" s="303"/>
      <c r="BV228" s="303"/>
      <c r="BW228" s="303"/>
      <c r="BX228" s="303"/>
      <c r="BY228" s="303"/>
      <c r="BZ228" s="303"/>
      <c r="CA228" s="303"/>
      <c r="CB228" s="303"/>
      <c r="CC228" s="303"/>
      <c r="CD228" s="303"/>
      <c r="CE228" s="303"/>
      <c r="CF228" s="303"/>
      <c r="CG228" s="303"/>
      <c r="CH228" s="303"/>
      <c r="CI228" s="303"/>
      <c r="CJ228" s="303"/>
      <c r="CK228" s="303"/>
      <c r="CL228" s="303"/>
      <c r="CM228" s="303"/>
      <c r="CN228" s="303"/>
      <c r="CO228" s="303"/>
      <c r="CP228" s="303"/>
      <c r="CQ228" s="303"/>
      <c r="CR228" s="303"/>
      <c r="CS228" s="303"/>
      <c r="CT228" s="303"/>
      <c r="CU228" s="303"/>
      <c r="CV228" s="303"/>
      <c r="CW228" s="303"/>
      <c r="CX228" s="303"/>
      <c r="CY228" s="303"/>
      <c r="CZ228" s="303"/>
    </row>
    <row r="229" spans="1:104" ht="11.25" customHeight="1" x14ac:dyDescent="0.2">
      <c r="A229" s="303"/>
      <c r="B229" s="303"/>
      <c r="C229" s="303"/>
      <c r="D229" s="303"/>
      <c r="E229" s="303"/>
      <c r="F229" s="303"/>
      <c r="G229" s="303"/>
      <c r="H229" s="303"/>
      <c r="I229" s="303"/>
      <c r="J229" s="303"/>
      <c r="K229" s="303"/>
      <c r="L229" s="303"/>
      <c r="M229" s="303"/>
      <c r="N229" s="303"/>
      <c r="O229" s="303"/>
      <c r="P229" s="303"/>
      <c r="Q229" s="303"/>
      <c r="R229" s="309"/>
      <c r="S229" s="310"/>
      <c r="T229" s="310"/>
      <c r="U229" s="303"/>
      <c r="V229" s="303"/>
      <c r="W229" s="303"/>
      <c r="X229" s="303"/>
      <c r="Y229" s="303"/>
      <c r="Z229" s="303"/>
      <c r="AA229" s="303"/>
      <c r="AB229" s="303"/>
      <c r="AC229" s="303"/>
      <c r="AD229" s="303"/>
      <c r="AE229" s="303"/>
      <c r="AF229" s="303"/>
      <c r="AG229" s="303"/>
      <c r="AH229" s="303"/>
      <c r="AI229" s="303"/>
      <c r="AJ229" s="303"/>
      <c r="AK229" s="303"/>
      <c r="AL229" s="303"/>
      <c r="AM229" s="303"/>
      <c r="AN229" s="303"/>
      <c r="AO229" s="303"/>
      <c r="AP229" s="303"/>
      <c r="AQ229" s="303"/>
      <c r="AR229" s="303"/>
      <c r="AS229" s="303"/>
      <c r="AT229" s="303"/>
      <c r="AU229" s="303"/>
      <c r="AV229" s="303"/>
      <c r="AW229" s="303"/>
      <c r="AX229" s="303"/>
      <c r="AY229" s="303"/>
      <c r="AZ229" s="303"/>
      <c r="BA229" s="303"/>
      <c r="BB229" s="303"/>
      <c r="BC229" s="303"/>
      <c r="BD229" s="303"/>
      <c r="BE229" s="303"/>
      <c r="BF229" s="303"/>
      <c r="BG229" s="303"/>
      <c r="BH229" s="303"/>
      <c r="BI229" s="303"/>
      <c r="BJ229" s="303"/>
      <c r="BK229" s="303"/>
      <c r="BL229" s="303"/>
      <c r="BM229" s="303"/>
      <c r="BN229" s="303"/>
      <c r="BO229" s="303"/>
      <c r="BP229" s="303"/>
      <c r="BQ229" s="303"/>
      <c r="BR229" s="303"/>
      <c r="BS229" s="303"/>
      <c r="BT229" s="303"/>
      <c r="BU229" s="303"/>
      <c r="BV229" s="303"/>
      <c r="BW229" s="303"/>
      <c r="BX229" s="303"/>
      <c r="BY229" s="303"/>
      <c r="BZ229" s="303"/>
      <c r="CA229" s="303"/>
      <c r="CB229" s="303"/>
      <c r="CC229" s="303"/>
      <c r="CD229" s="303"/>
      <c r="CE229" s="303"/>
      <c r="CF229" s="303"/>
      <c r="CG229" s="303"/>
      <c r="CH229" s="303"/>
      <c r="CI229" s="303"/>
      <c r="CJ229" s="303"/>
      <c r="CK229" s="303"/>
      <c r="CL229" s="303"/>
      <c r="CM229" s="303"/>
      <c r="CN229" s="303"/>
      <c r="CO229" s="303"/>
      <c r="CP229" s="303"/>
      <c r="CQ229" s="303"/>
      <c r="CR229" s="303"/>
      <c r="CS229" s="303"/>
      <c r="CT229" s="303"/>
      <c r="CU229" s="303"/>
      <c r="CV229" s="303"/>
      <c r="CW229" s="303"/>
      <c r="CX229" s="303"/>
      <c r="CY229" s="303"/>
      <c r="CZ229" s="303"/>
    </row>
    <row r="230" spans="1:104" ht="11.25" customHeight="1" x14ac:dyDescent="0.2">
      <c r="A230" s="303"/>
      <c r="B230" s="303"/>
      <c r="C230" s="303"/>
      <c r="D230" s="303"/>
      <c r="E230" s="303"/>
      <c r="F230" s="303"/>
      <c r="G230" s="303"/>
      <c r="H230" s="303"/>
      <c r="I230" s="303"/>
      <c r="J230" s="303"/>
      <c r="K230" s="303"/>
      <c r="L230" s="303"/>
      <c r="M230" s="303"/>
      <c r="N230" s="303"/>
      <c r="O230" s="303"/>
      <c r="P230" s="303"/>
      <c r="Q230" s="303"/>
      <c r="R230" s="309"/>
      <c r="S230" s="310"/>
      <c r="T230" s="310"/>
      <c r="U230" s="303"/>
      <c r="V230" s="303"/>
      <c r="W230" s="303"/>
      <c r="X230" s="303"/>
      <c r="Y230" s="303"/>
      <c r="Z230" s="303"/>
      <c r="AA230" s="303"/>
      <c r="AB230" s="303"/>
      <c r="AC230" s="303"/>
      <c r="AD230" s="303"/>
      <c r="AE230" s="303"/>
      <c r="AF230" s="303"/>
      <c r="AG230" s="303"/>
      <c r="AH230" s="303"/>
      <c r="AI230" s="303"/>
      <c r="AJ230" s="303"/>
      <c r="AK230" s="303"/>
      <c r="AL230" s="303"/>
      <c r="AM230" s="303"/>
      <c r="AN230" s="303"/>
      <c r="AO230" s="303"/>
      <c r="AP230" s="303"/>
      <c r="AQ230" s="303"/>
      <c r="AR230" s="303"/>
      <c r="AS230" s="303"/>
      <c r="AT230" s="303"/>
      <c r="AU230" s="303"/>
      <c r="AV230" s="303"/>
      <c r="AW230" s="303"/>
      <c r="AX230" s="303"/>
      <c r="AY230" s="303"/>
      <c r="AZ230" s="303"/>
      <c r="BA230" s="303"/>
      <c r="BB230" s="303"/>
      <c r="BC230" s="303"/>
      <c r="BD230" s="303"/>
      <c r="BE230" s="303"/>
      <c r="BF230" s="303"/>
      <c r="BG230" s="303"/>
      <c r="BH230" s="303"/>
      <c r="BI230" s="303"/>
      <c r="BJ230" s="303"/>
      <c r="BK230" s="303"/>
      <c r="BL230" s="303"/>
      <c r="BM230" s="303"/>
      <c r="BN230" s="303"/>
      <c r="BO230" s="303"/>
      <c r="BP230" s="303"/>
      <c r="BQ230" s="303"/>
      <c r="BR230" s="303"/>
      <c r="BS230" s="303"/>
      <c r="BT230" s="303"/>
      <c r="BU230" s="303"/>
      <c r="BV230" s="303"/>
      <c r="BW230" s="303"/>
      <c r="BX230" s="303"/>
      <c r="BY230" s="303"/>
      <c r="BZ230" s="303"/>
      <c r="CA230" s="303"/>
      <c r="CB230" s="303"/>
      <c r="CC230" s="303"/>
      <c r="CD230" s="303"/>
      <c r="CE230" s="303"/>
      <c r="CF230" s="303"/>
      <c r="CG230" s="303"/>
      <c r="CH230" s="303"/>
      <c r="CI230" s="303"/>
      <c r="CJ230" s="303"/>
      <c r="CK230" s="303"/>
      <c r="CL230" s="303"/>
      <c r="CM230" s="303"/>
      <c r="CN230" s="303"/>
      <c r="CO230" s="303"/>
      <c r="CP230" s="303"/>
      <c r="CQ230" s="303"/>
      <c r="CR230" s="303"/>
      <c r="CS230" s="303"/>
      <c r="CT230" s="303"/>
      <c r="CU230" s="303"/>
      <c r="CV230" s="303"/>
      <c r="CW230" s="303"/>
      <c r="CX230" s="303"/>
      <c r="CY230" s="303"/>
      <c r="CZ230" s="303"/>
    </row>
    <row r="231" spans="1:104" ht="11.25" customHeight="1" x14ac:dyDescent="0.2">
      <c r="A231" s="303"/>
      <c r="B231" s="303"/>
      <c r="C231" s="303"/>
      <c r="D231" s="303"/>
      <c r="E231" s="303"/>
      <c r="F231" s="303"/>
      <c r="G231" s="303"/>
      <c r="H231" s="303"/>
      <c r="I231" s="303"/>
      <c r="J231" s="303"/>
      <c r="K231" s="303"/>
      <c r="L231" s="303"/>
      <c r="M231" s="303"/>
      <c r="N231" s="303"/>
      <c r="O231" s="303"/>
      <c r="P231" s="303"/>
      <c r="Q231" s="303"/>
      <c r="R231" s="309"/>
      <c r="S231" s="310"/>
      <c r="T231" s="310"/>
      <c r="U231" s="303"/>
      <c r="V231" s="303"/>
      <c r="W231" s="303"/>
      <c r="X231" s="303"/>
      <c r="Y231" s="303"/>
      <c r="Z231" s="303"/>
      <c r="AA231" s="303"/>
      <c r="AB231" s="303"/>
      <c r="AC231" s="303"/>
      <c r="AD231" s="303"/>
      <c r="AE231" s="303"/>
      <c r="AF231" s="303"/>
      <c r="AG231" s="303"/>
      <c r="AH231" s="303"/>
      <c r="AI231" s="303"/>
      <c r="AJ231" s="303"/>
      <c r="AK231" s="303"/>
      <c r="AL231" s="303"/>
      <c r="AM231" s="303"/>
      <c r="AN231" s="303"/>
      <c r="AO231" s="303"/>
      <c r="AP231" s="303"/>
      <c r="AQ231" s="303"/>
      <c r="AR231" s="303"/>
      <c r="AS231" s="303"/>
      <c r="AT231" s="303"/>
      <c r="AU231" s="303"/>
      <c r="AV231" s="303"/>
      <c r="AW231" s="303"/>
      <c r="AX231" s="303"/>
      <c r="AY231" s="303"/>
      <c r="AZ231" s="303"/>
      <c r="BA231" s="303"/>
      <c r="BB231" s="303"/>
      <c r="BC231" s="303"/>
      <c r="BD231" s="303"/>
      <c r="BE231" s="303"/>
      <c r="BF231" s="303"/>
      <c r="BG231" s="303"/>
      <c r="BH231" s="303"/>
      <c r="BI231" s="303"/>
      <c r="BJ231" s="303"/>
      <c r="BK231" s="303"/>
      <c r="BL231" s="303"/>
      <c r="BM231" s="303"/>
      <c r="BN231" s="303"/>
      <c r="BO231" s="303"/>
      <c r="BP231" s="303"/>
      <c r="BQ231" s="303"/>
      <c r="BR231" s="303"/>
      <c r="BS231" s="303"/>
      <c r="BT231" s="303"/>
      <c r="BU231" s="303"/>
      <c r="BV231" s="303"/>
      <c r="BW231" s="303"/>
      <c r="BX231" s="303"/>
      <c r="BY231" s="303"/>
      <c r="BZ231" s="303"/>
      <c r="CA231" s="303"/>
      <c r="CB231" s="303"/>
      <c r="CC231" s="303"/>
      <c r="CD231" s="303"/>
      <c r="CE231" s="303"/>
      <c r="CF231" s="303"/>
      <c r="CG231" s="303"/>
      <c r="CH231" s="303"/>
      <c r="CI231" s="303"/>
      <c r="CJ231" s="303"/>
      <c r="CK231" s="303"/>
      <c r="CL231" s="303"/>
      <c r="CM231" s="303"/>
      <c r="CN231" s="303"/>
      <c r="CO231" s="303"/>
      <c r="CP231" s="303"/>
      <c r="CQ231" s="303"/>
      <c r="CR231" s="303"/>
      <c r="CS231" s="303"/>
      <c r="CT231" s="303"/>
      <c r="CU231" s="303"/>
      <c r="CV231" s="303"/>
      <c r="CW231" s="303"/>
      <c r="CX231" s="303"/>
      <c r="CY231" s="303"/>
      <c r="CZ231" s="303"/>
    </row>
    <row r="232" spans="1:104" ht="11.25" customHeight="1" x14ac:dyDescent="0.2">
      <c r="A232" s="303"/>
      <c r="B232" s="303"/>
      <c r="C232" s="303"/>
      <c r="D232" s="303"/>
      <c r="E232" s="303"/>
      <c r="F232" s="303"/>
      <c r="G232" s="303"/>
      <c r="H232" s="303"/>
      <c r="I232" s="303"/>
      <c r="J232" s="303"/>
      <c r="K232" s="303"/>
      <c r="L232" s="303"/>
      <c r="M232" s="303"/>
      <c r="N232" s="303"/>
      <c r="O232" s="303"/>
      <c r="P232" s="303"/>
      <c r="Q232" s="303"/>
      <c r="R232" s="309"/>
      <c r="S232" s="310"/>
      <c r="T232" s="310"/>
      <c r="U232" s="303"/>
      <c r="V232" s="303"/>
      <c r="W232" s="303"/>
      <c r="X232" s="303"/>
      <c r="Y232" s="303"/>
      <c r="Z232" s="303"/>
      <c r="AA232" s="303"/>
      <c r="AB232" s="303"/>
      <c r="AC232" s="303"/>
      <c r="AD232" s="303"/>
      <c r="AE232" s="303"/>
      <c r="AF232" s="303"/>
      <c r="AG232" s="303"/>
      <c r="AH232" s="303"/>
      <c r="AI232" s="303"/>
      <c r="AJ232" s="303"/>
      <c r="AK232" s="303"/>
      <c r="AL232" s="303"/>
      <c r="AM232" s="303"/>
      <c r="AN232" s="303"/>
      <c r="AO232" s="303"/>
      <c r="AP232" s="303"/>
      <c r="AQ232" s="303"/>
      <c r="AR232" s="303"/>
      <c r="AS232" s="303"/>
      <c r="AT232" s="303"/>
      <c r="AU232" s="303"/>
      <c r="AV232" s="303"/>
      <c r="AW232" s="303"/>
      <c r="AX232" s="303"/>
      <c r="AY232" s="303"/>
      <c r="AZ232" s="303"/>
      <c r="BA232" s="303"/>
      <c r="BB232" s="303"/>
      <c r="BC232" s="303"/>
      <c r="BD232" s="303"/>
      <c r="BE232" s="303"/>
      <c r="BF232" s="303"/>
      <c r="BG232" s="303"/>
      <c r="BH232" s="303"/>
      <c r="BI232" s="303"/>
      <c r="BJ232" s="303"/>
      <c r="BK232" s="303"/>
      <c r="BL232" s="303"/>
      <c r="BM232" s="303"/>
      <c r="BN232" s="303"/>
      <c r="BO232" s="303"/>
      <c r="BP232" s="303"/>
      <c r="BQ232" s="303"/>
      <c r="BR232" s="303"/>
      <c r="BS232" s="303"/>
      <c r="BT232" s="303"/>
      <c r="BU232" s="303"/>
      <c r="BV232" s="303"/>
      <c r="BW232" s="303"/>
      <c r="BX232" s="303"/>
      <c r="BY232" s="303"/>
      <c r="BZ232" s="303"/>
      <c r="CA232" s="303"/>
      <c r="CB232" s="303"/>
      <c r="CC232" s="303"/>
      <c r="CD232" s="303"/>
      <c r="CE232" s="303"/>
      <c r="CF232" s="303"/>
      <c r="CG232" s="303"/>
      <c r="CH232" s="303"/>
      <c r="CI232" s="303"/>
      <c r="CJ232" s="303"/>
      <c r="CK232" s="303"/>
      <c r="CL232" s="303"/>
      <c r="CM232" s="303"/>
      <c r="CN232" s="303"/>
      <c r="CO232" s="303"/>
      <c r="CP232" s="303"/>
      <c r="CQ232" s="303"/>
      <c r="CR232" s="303"/>
      <c r="CS232" s="303"/>
      <c r="CT232" s="303"/>
      <c r="CU232" s="303"/>
      <c r="CV232" s="303"/>
      <c r="CW232" s="303"/>
      <c r="CX232" s="303"/>
      <c r="CY232" s="303"/>
      <c r="CZ232" s="303"/>
    </row>
    <row r="233" spans="1:104" ht="11.25" customHeight="1" x14ac:dyDescent="0.2">
      <c r="A233" s="303"/>
      <c r="B233" s="303"/>
      <c r="C233" s="303"/>
      <c r="D233" s="303"/>
      <c r="E233" s="303"/>
      <c r="F233" s="303"/>
      <c r="G233" s="303"/>
      <c r="H233" s="303"/>
      <c r="I233" s="303"/>
      <c r="J233" s="303"/>
      <c r="K233" s="303"/>
      <c r="L233" s="303"/>
      <c r="M233" s="303"/>
      <c r="N233" s="303"/>
      <c r="O233" s="303"/>
      <c r="P233" s="303"/>
      <c r="Q233" s="303"/>
      <c r="R233" s="309"/>
      <c r="S233" s="310"/>
      <c r="T233" s="310"/>
      <c r="U233" s="303"/>
      <c r="V233" s="303"/>
      <c r="W233" s="303"/>
      <c r="X233" s="303"/>
      <c r="Y233" s="303"/>
      <c r="Z233" s="303"/>
      <c r="AA233" s="303"/>
      <c r="AB233" s="303"/>
      <c r="AC233" s="303"/>
      <c r="AD233" s="303"/>
      <c r="AE233" s="303"/>
      <c r="AF233" s="303"/>
      <c r="AG233" s="303"/>
      <c r="AH233" s="303"/>
      <c r="AI233" s="303"/>
      <c r="AJ233" s="303"/>
      <c r="AK233" s="303"/>
      <c r="AL233" s="303"/>
      <c r="AM233" s="303"/>
      <c r="AN233" s="303"/>
      <c r="AO233" s="303"/>
      <c r="AP233" s="303"/>
      <c r="AQ233" s="303"/>
      <c r="AR233" s="303"/>
      <c r="AS233" s="303"/>
      <c r="AT233" s="303"/>
      <c r="AU233" s="303"/>
      <c r="AV233" s="303"/>
      <c r="AW233" s="303"/>
      <c r="AX233" s="303"/>
      <c r="AY233" s="303"/>
      <c r="AZ233" s="303"/>
      <c r="BA233" s="303"/>
      <c r="BB233" s="303"/>
      <c r="BC233" s="303"/>
      <c r="BD233" s="303"/>
      <c r="BE233" s="303"/>
      <c r="BF233" s="303"/>
      <c r="BG233" s="303"/>
      <c r="BH233" s="303"/>
      <c r="BI233" s="303"/>
      <c r="BJ233" s="303"/>
      <c r="BK233" s="303"/>
      <c r="BL233" s="303"/>
      <c r="BM233" s="303"/>
      <c r="BN233" s="303"/>
      <c r="BO233" s="303"/>
      <c r="BP233" s="303"/>
      <c r="BQ233" s="303"/>
      <c r="BR233" s="303"/>
      <c r="BS233" s="303"/>
      <c r="BT233" s="303"/>
      <c r="BU233" s="303"/>
      <c r="BV233" s="303"/>
      <c r="BW233" s="303"/>
      <c r="BX233" s="303"/>
      <c r="BY233" s="303"/>
      <c r="BZ233" s="303"/>
      <c r="CA233" s="303"/>
      <c r="CB233" s="303"/>
      <c r="CC233" s="303"/>
      <c r="CD233" s="303"/>
      <c r="CE233" s="303"/>
      <c r="CF233" s="303"/>
      <c r="CG233" s="303"/>
      <c r="CH233" s="303"/>
      <c r="CI233" s="303"/>
      <c r="CJ233" s="303"/>
      <c r="CK233" s="303"/>
      <c r="CL233" s="303"/>
      <c r="CM233" s="303"/>
      <c r="CN233" s="303"/>
      <c r="CO233" s="303"/>
      <c r="CP233" s="303"/>
      <c r="CQ233" s="303"/>
      <c r="CR233" s="303"/>
      <c r="CS233" s="303"/>
      <c r="CT233" s="303"/>
      <c r="CU233" s="303"/>
      <c r="CV233" s="303"/>
      <c r="CW233" s="303"/>
      <c r="CX233" s="303"/>
      <c r="CY233" s="303"/>
      <c r="CZ233" s="303"/>
    </row>
    <row r="234" spans="1:104" ht="11.25" customHeight="1" x14ac:dyDescent="0.2">
      <c r="A234" s="303"/>
      <c r="B234" s="303"/>
      <c r="C234" s="303"/>
      <c r="D234" s="303"/>
      <c r="E234" s="303"/>
      <c r="F234" s="303"/>
      <c r="G234" s="303"/>
      <c r="H234" s="303"/>
      <c r="I234" s="303"/>
      <c r="J234" s="303"/>
      <c r="K234" s="303"/>
      <c r="L234" s="303"/>
      <c r="M234" s="303"/>
      <c r="N234" s="303"/>
      <c r="O234" s="303"/>
      <c r="P234" s="303"/>
      <c r="Q234" s="303"/>
      <c r="R234" s="309"/>
      <c r="S234" s="310"/>
      <c r="T234" s="310"/>
      <c r="U234" s="303"/>
      <c r="V234" s="303"/>
      <c r="W234" s="303"/>
      <c r="X234" s="303"/>
      <c r="Y234" s="303"/>
      <c r="Z234" s="303"/>
      <c r="AA234" s="303"/>
      <c r="AB234" s="303"/>
      <c r="AC234" s="303"/>
      <c r="AD234" s="303"/>
      <c r="AE234" s="303"/>
      <c r="AF234" s="303"/>
      <c r="AG234" s="303"/>
      <c r="AH234" s="303"/>
      <c r="AI234" s="303"/>
      <c r="AJ234" s="303"/>
      <c r="AK234" s="303"/>
      <c r="AL234" s="303"/>
      <c r="AM234" s="303"/>
      <c r="AN234" s="303"/>
      <c r="AO234" s="303"/>
      <c r="AP234" s="303"/>
      <c r="AQ234" s="303"/>
      <c r="AR234" s="303"/>
      <c r="AS234" s="303"/>
      <c r="AT234" s="303"/>
      <c r="AU234" s="303"/>
      <c r="AV234" s="303"/>
      <c r="AW234" s="303"/>
      <c r="AX234" s="303"/>
      <c r="AY234" s="303"/>
      <c r="AZ234" s="303"/>
      <c r="BA234" s="303"/>
      <c r="BB234" s="303"/>
      <c r="BC234" s="303"/>
      <c r="BD234" s="303"/>
      <c r="BE234" s="303"/>
      <c r="BF234" s="303"/>
      <c r="BG234" s="303"/>
      <c r="BH234" s="303"/>
      <c r="BI234" s="303"/>
      <c r="BJ234" s="303"/>
      <c r="BK234" s="303"/>
      <c r="BL234" s="303"/>
      <c r="BM234" s="303"/>
      <c r="BN234" s="303"/>
      <c r="BO234" s="303"/>
      <c r="BP234" s="303"/>
      <c r="BQ234" s="303"/>
      <c r="BR234" s="303"/>
      <c r="BS234" s="303"/>
      <c r="BT234" s="303"/>
      <c r="BU234" s="303"/>
      <c r="BV234" s="303"/>
      <c r="BW234" s="303"/>
      <c r="BX234" s="303"/>
      <c r="BY234" s="303"/>
      <c r="BZ234" s="303"/>
      <c r="CA234" s="303"/>
      <c r="CB234" s="303"/>
      <c r="CC234" s="303"/>
      <c r="CD234" s="303"/>
      <c r="CE234" s="303"/>
      <c r="CF234" s="303"/>
      <c r="CG234" s="303"/>
      <c r="CH234" s="303"/>
      <c r="CI234" s="303"/>
      <c r="CJ234" s="303"/>
      <c r="CK234" s="303"/>
      <c r="CL234" s="303"/>
      <c r="CM234" s="303"/>
      <c r="CN234" s="303"/>
      <c r="CO234" s="303"/>
      <c r="CP234" s="303"/>
      <c r="CQ234" s="303"/>
      <c r="CR234" s="303"/>
      <c r="CS234" s="303"/>
      <c r="CT234" s="303"/>
      <c r="CU234" s="303"/>
      <c r="CV234" s="303"/>
      <c r="CW234" s="303"/>
      <c r="CX234" s="303"/>
      <c r="CY234" s="303"/>
      <c r="CZ234" s="303"/>
    </row>
    <row r="235" spans="1:104" ht="11.25" customHeight="1" x14ac:dyDescent="0.2">
      <c r="A235" s="303"/>
      <c r="B235" s="303"/>
      <c r="C235" s="303"/>
      <c r="D235" s="303"/>
      <c r="E235" s="303"/>
      <c r="F235" s="303"/>
      <c r="G235" s="303"/>
      <c r="H235" s="303"/>
      <c r="I235" s="303"/>
      <c r="J235" s="303"/>
      <c r="K235" s="303"/>
      <c r="L235" s="303"/>
      <c r="M235" s="303"/>
      <c r="N235" s="303"/>
      <c r="O235" s="303"/>
      <c r="P235" s="303"/>
      <c r="Q235" s="303"/>
      <c r="R235" s="309"/>
      <c r="S235" s="310"/>
      <c r="T235" s="310"/>
      <c r="U235" s="303"/>
      <c r="V235" s="303"/>
      <c r="W235" s="303"/>
      <c r="X235" s="303"/>
      <c r="Y235" s="303"/>
      <c r="Z235" s="303"/>
      <c r="AA235" s="303"/>
      <c r="AB235" s="303"/>
      <c r="AC235" s="303"/>
      <c r="AD235" s="303"/>
      <c r="AE235" s="303"/>
      <c r="AF235" s="303"/>
      <c r="AG235" s="303"/>
      <c r="AH235" s="303"/>
      <c r="AI235" s="303"/>
      <c r="AJ235" s="303"/>
      <c r="AK235" s="303"/>
      <c r="AL235" s="303"/>
      <c r="AM235" s="303"/>
      <c r="AN235" s="303"/>
      <c r="AO235" s="303"/>
      <c r="AP235" s="303"/>
      <c r="AQ235" s="303"/>
      <c r="AR235" s="303"/>
      <c r="AS235" s="303"/>
      <c r="AT235" s="303"/>
      <c r="AU235" s="303"/>
      <c r="AV235" s="303"/>
      <c r="AW235" s="303"/>
      <c r="AX235" s="303"/>
      <c r="AY235" s="303"/>
      <c r="AZ235" s="303"/>
      <c r="BA235" s="303"/>
      <c r="BB235" s="303"/>
      <c r="BC235" s="303"/>
      <c r="BD235" s="303"/>
      <c r="BE235" s="303"/>
      <c r="BF235" s="303"/>
      <c r="BG235" s="303"/>
      <c r="BH235" s="303"/>
      <c r="BI235" s="303"/>
      <c r="BJ235" s="303"/>
      <c r="BK235" s="303"/>
      <c r="BL235" s="303"/>
      <c r="BM235" s="303"/>
      <c r="BN235" s="303"/>
      <c r="BO235" s="303"/>
      <c r="BP235" s="303"/>
      <c r="BQ235" s="303"/>
      <c r="BR235" s="303"/>
      <c r="BS235" s="303"/>
      <c r="BT235" s="303"/>
      <c r="BU235" s="303"/>
      <c r="BV235" s="303"/>
      <c r="BW235" s="303"/>
      <c r="BX235" s="303"/>
      <c r="BY235" s="303"/>
      <c r="BZ235" s="303"/>
      <c r="CA235" s="303"/>
      <c r="CB235" s="303"/>
      <c r="CC235" s="303"/>
      <c r="CD235" s="303"/>
      <c r="CE235" s="303"/>
      <c r="CF235" s="303"/>
      <c r="CG235" s="303"/>
      <c r="CH235" s="303"/>
      <c r="CI235" s="303"/>
      <c r="CJ235" s="303"/>
      <c r="CK235" s="303"/>
      <c r="CL235" s="303"/>
      <c r="CM235" s="303"/>
      <c r="CN235" s="303"/>
      <c r="CO235" s="303"/>
      <c r="CP235" s="303"/>
      <c r="CQ235" s="303"/>
      <c r="CR235" s="303"/>
      <c r="CS235" s="303"/>
      <c r="CT235" s="303"/>
      <c r="CU235" s="303"/>
      <c r="CV235" s="303"/>
      <c r="CW235" s="303"/>
      <c r="CX235" s="303"/>
      <c r="CY235" s="303"/>
      <c r="CZ235" s="303"/>
    </row>
    <row r="236" spans="1:104" ht="11.25" customHeight="1" x14ac:dyDescent="0.2">
      <c r="A236" s="303"/>
      <c r="B236" s="303"/>
      <c r="C236" s="303"/>
      <c r="D236" s="303"/>
      <c r="E236" s="303"/>
      <c r="F236" s="303"/>
      <c r="G236" s="303"/>
      <c r="H236" s="303"/>
      <c r="I236" s="303"/>
      <c r="J236" s="303"/>
      <c r="K236" s="303"/>
      <c r="L236" s="303"/>
      <c r="M236" s="303"/>
      <c r="N236" s="303"/>
      <c r="O236" s="303"/>
      <c r="P236" s="303"/>
      <c r="Q236" s="303"/>
      <c r="R236" s="309"/>
      <c r="S236" s="310"/>
      <c r="T236" s="310"/>
      <c r="U236" s="303"/>
      <c r="V236" s="303"/>
      <c r="W236" s="303"/>
      <c r="X236" s="303"/>
      <c r="Y236" s="303"/>
      <c r="Z236" s="303"/>
      <c r="AA236" s="303"/>
      <c r="AB236" s="303"/>
      <c r="AC236" s="303"/>
      <c r="AD236" s="303"/>
      <c r="AE236" s="303"/>
      <c r="AF236" s="303"/>
      <c r="AG236" s="303"/>
      <c r="AH236" s="303"/>
      <c r="AI236" s="303"/>
      <c r="AJ236" s="303"/>
      <c r="AK236" s="303"/>
      <c r="AL236" s="303"/>
      <c r="AM236" s="303"/>
      <c r="AN236" s="303"/>
      <c r="AO236" s="303"/>
      <c r="AP236" s="303"/>
      <c r="AQ236" s="303"/>
      <c r="AR236" s="303"/>
      <c r="AS236" s="303"/>
      <c r="AT236" s="303"/>
      <c r="AU236" s="303"/>
      <c r="AV236" s="303"/>
      <c r="AW236" s="303"/>
      <c r="AX236" s="303"/>
      <c r="AY236" s="303"/>
      <c r="AZ236" s="303"/>
      <c r="BA236" s="303"/>
      <c r="BB236" s="303"/>
      <c r="BC236" s="303"/>
      <c r="BD236" s="303"/>
      <c r="BE236" s="303"/>
      <c r="BF236" s="303"/>
      <c r="BG236" s="303"/>
      <c r="BH236" s="303"/>
      <c r="BI236" s="303"/>
      <c r="BJ236" s="303"/>
      <c r="BK236" s="303"/>
      <c r="BL236" s="303"/>
      <c r="BM236" s="303"/>
      <c r="BN236" s="303"/>
      <c r="BO236" s="303"/>
      <c r="BP236" s="303"/>
      <c r="BQ236" s="303"/>
      <c r="BR236" s="303"/>
      <c r="BS236" s="303"/>
      <c r="BT236" s="303"/>
      <c r="BU236" s="303"/>
      <c r="BV236" s="303"/>
      <c r="BW236" s="303"/>
      <c r="BX236" s="303"/>
      <c r="BY236" s="303"/>
      <c r="BZ236" s="303"/>
      <c r="CA236" s="303"/>
      <c r="CB236" s="303"/>
      <c r="CC236" s="303"/>
      <c r="CD236" s="303"/>
      <c r="CE236" s="303"/>
      <c r="CF236" s="303"/>
      <c r="CG236" s="303"/>
      <c r="CH236" s="303"/>
      <c r="CI236" s="303"/>
      <c r="CJ236" s="303"/>
      <c r="CK236" s="303"/>
      <c r="CL236" s="303"/>
      <c r="CM236" s="303"/>
      <c r="CN236" s="303"/>
      <c r="CO236" s="303"/>
      <c r="CP236" s="303"/>
      <c r="CQ236" s="303"/>
      <c r="CR236" s="303"/>
      <c r="CS236" s="303"/>
      <c r="CT236" s="303"/>
      <c r="CU236" s="303"/>
      <c r="CV236" s="303"/>
      <c r="CW236" s="303"/>
      <c r="CX236" s="303"/>
      <c r="CY236" s="303"/>
      <c r="CZ236" s="303"/>
    </row>
    <row r="237" spans="1:104" ht="11.25" customHeight="1" x14ac:dyDescent="0.2">
      <c r="A237" s="303"/>
      <c r="B237" s="303"/>
      <c r="C237" s="303"/>
      <c r="D237" s="303"/>
      <c r="E237" s="303"/>
      <c r="F237" s="303"/>
      <c r="G237" s="303"/>
      <c r="H237" s="303"/>
      <c r="I237" s="303"/>
      <c r="J237" s="303"/>
      <c r="K237" s="303"/>
      <c r="L237" s="303"/>
      <c r="M237" s="303"/>
      <c r="N237" s="303"/>
      <c r="O237" s="303"/>
      <c r="P237" s="303"/>
      <c r="Q237" s="303"/>
      <c r="R237" s="309"/>
      <c r="S237" s="310"/>
      <c r="T237" s="310"/>
      <c r="U237" s="303"/>
      <c r="V237" s="303"/>
      <c r="W237" s="303"/>
      <c r="X237" s="303"/>
      <c r="Y237" s="303"/>
      <c r="Z237" s="303"/>
      <c r="AA237" s="303"/>
      <c r="AB237" s="303"/>
      <c r="AC237" s="303"/>
      <c r="AD237" s="303"/>
      <c r="AE237" s="303"/>
      <c r="AF237" s="303"/>
      <c r="AG237" s="303"/>
      <c r="AH237" s="303"/>
      <c r="AI237" s="303"/>
      <c r="AJ237" s="303"/>
      <c r="AK237" s="303"/>
      <c r="AL237" s="303"/>
      <c r="AM237" s="303"/>
      <c r="AN237" s="303"/>
      <c r="AO237" s="303"/>
      <c r="AP237" s="303"/>
      <c r="AQ237" s="303"/>
      <c r="AR237" s="303"/>
      <c r="AS237" s="303"/>
      <c r="AT237" s="303"/>
      <c r="AU237" s="303"/>
      <c r="AV237" s="303"/>
      <c r="AW237" s="303"/>
      <c r="AX237" s="303"/>
      <c r="AY237" s="303"/>
      <c r="AZ237" s="303"/>
      <c r="BA237" s="303"/>
      <c r="BB237" s="303"/>
      <c r="BC237" s="303"/>
      <c r="BD237" s="303"/>
      <c r="BE237" s="303"/>
      <c r="BF237" s="303"/>
      <c r="BG237" s="303"/>
      <c r="BH237" s="303"/>
      <c r="BI237" s="303"/>
      <c r="BJ237" s="303"/>
      <c r="BK237" s="303"/>
      <c r="BL237" s="303"/>
      <c r="BM237" s="303"/>
      <c r="BN237" s="303"/>
      <c r="BO237" s="303"/>
      <c r="BP237" s="303"/>
      <c r="BQ237" s="303"/>
      <c r="BR237" s="303"/>
      <c r="BS237" s="303"/>
      <c r="BT237" s="303"/>
      <c r="BU237" s="303"/>
      <c r="BV237" s="303"/>
      <c r="BW237" s="303"/>
      <c r="BX237" s="303"/>
      <c r="BY237" s="303"/>
      <c r="BZ237" s="303"/>
      <c r="CA237" s="303"/>
      <c r="CB237" s="303"/>
      <c r="CC237" s="303"/>
      <c r="CD237" s="303"/>
      <c r="CE237" s="303"/>
      <c r="CF237" s="303"/>
      <c r="CG237" s="303"/>
      <c r="CH237" s="303"/>
      <c r="CI237" s="303"/>
      <c r="CJ237" s="303"/>
      <c r="CK237" s="303"/>
      <c r="CL237" s="303"/>
      <c r="CM237" s="303"/>
      <c r="CN237" s="303"/>
      <c r="CO237" s="303"/>
      <c r="CP237" s="303"/>
      <c r="CQ237" s="303"/>
      <c r="CR237" s="303"/>
      <c r="CS237" s="303"/>
      <c r="CT237" s="303"/>
      <c r="CU237" s="303"/>
      <c r="CV237" s="303"/>
      <c r="CW237" s="303"/>
      <c r="CX237" s="303"/>
      <c r="CY237" s="303"/>
      <c r="CZ237" s="303"/>
    </row>
    <row r="238" spans="1:104" ht="11.25" customHeight="1" x14ac:dyDescent="0.2">
      <c r="A238" s="303"/>
      <c r="B238" s="303"/>
      <c r="C238" s="303"/>
      <c r="D238" s="303"/>
      <c r="E238" s="303"/>
      <c r="F238" s="303"/>
      <c r="G238" s="303"/>
      <c r="H238" s="303"/>
      <c r="I238" s="303"/>
      <c r="J238" s="303"/>
      <c r="K238" s="303"/>
      <c r="L238" s="303"/>
      <c r="M238" s="303"/>
      <c r="N238" s="303"/>
      <c r="O238" s="303"/>
      <c r="P238" s="303"/>
      <c r="Q238" s="303"/>
      <c r="R238" s="309"/>
      <c r="S238" s="310"/>
      <c r="T238" s="310"/>
      <c r="U238" s="303"/>
      <c r="V238" s="303"/>
      <c r="W238" s="303"/>
      <c r="X238" s="303"/>
      <c r="Y238" s="303"/>
      <c r="Z238" s="303"/>
      <c r="AA238" s="303"/>
      <c r="AB238" s="303"/>
      <c r="AC238" s="303"/>
      <c r="AD238" s="303"/>
      <c r="AE238" s="303"/>
      <c r="AF238" s="303"/>
      <c r="AG238" s="303"/>
      <c r="AH238" s="303"/>
      <c r="AI238" s="303"/>
      <c r="AJ238" s="303"/>
      <c r="AK238" s="303"/>
      <c r="AL238" s="303"/>
      <c r="AM238" s="303"/>
      <c r="AN238" s="303"/>
      <c r="AO238" s="303"/>
      <c r="AP238" s="303"/>
      <c r="AQ238" s="303"/>
      <c r="AR238" s="303"/>
      <c r="AS238" s="303"/>
      <c r="AT238" s="303"/>
      <c r="AU238" s="303"/>
      <c r="AV238" s="303"/>
      <c r="AW238" s="303"/>
      <c r="AX238" s="303"/>
      <c r="AY238" s="303"/>
      <c r="AZ238" s="303"/>
      <c r="BA238" s="303"/>
      <c r="BB238" s="303"/>
      <c r="BC238" s="303"/>
      <c r="BD238" s="303"/>
      <c r="BE238" s="303"/>
      <c r="BF238" s="303"/>
      <c r="BG238" s="303"/>
      <c r="BH238" s="303"/>
      <c r="BI238" s="303"/>
      <c r="BJ238" s="303"/>
      <c r="BK238" s="303"/>
      <c r="BL238" s="303"/>
      <c r="BM238" s="303"/>
      <c r="BN238" s="303"/>
      <c r="BO238" s="303"/>
      <c r="BP238" s="303"/>
      <c r="BQ238" s="303"/>
      <c r="BR238" s="303"/>
      <c r="BS238" s="303"/>
      <c r="BT238" s="303"/>
      <c r="BU238" s="303"/>
      <c r="BV238" s="303"/>
      <c r="BW238" s="303"/>
      <c r="BX238" s="303"/>
      <c r="BY238" s="303"/>
      <c r="BZ238" s="303"/>
      <c r="CA238" s="303"/>
      <c r="CB238" s="303"/>
      <c r="CC238" s="303"/>
      <c r="CD238" s="303"/>
      <c r="CE238" s="303"/>
      <c r="CF238" s="303"/>
      <c r="CG238" s="303"/>
      <c r="CH238" s="303"/>
      <c r="CI238" s="303"/>
      <c r="CJ238" s="303"/>
      <c r="CK238" s="303"/>
      <c r="CL238" s="303"/>
      <c r="CM238" s="303"/>
      <c r="CN238" s="303"/>
      <c r="CO238" s="303"/>
      <c r="CP238" s="303"/>
      <c r="CQ238" s="303"/>
      <c r="CR238" s="303"/>
      <c r="CS238" s="303"/>
      <c r="CT238" s="303"/>
      <c r="CU238" s="303"/>
      <c r="CV238" s="303"/>
      <c r="CW238" s="303"/>
      <c r="CX238" s="303"/>
      <c r="CY238" s="303"/>
      <c r="CZ238" s="303"/>
    </row>
    <row r="239" spans="1:104" ht="11.25" customHeight="1" x14ac:dyDescent="0.2">
      <c r="A239" s="303"/>
      <c r="B239" s="303"/>
      <c r="C239" s="303"/>
      <c r="D239" s="303"/>
      <c r="E239" s="303"/>
      <c r="F239" s="303"/>
      <c r="G239" s="303"/>
      <c r="H239" s="303"/>
      <c r="I239" s="303"/>
      <c r="J239" s="303"/>
      <c r="K239" s="303"/>
      <c r="L239" s="303"/>
      <c r="M239" s="303"/>
      <c r="N239" s="303"/>
      <c r="O239" s="303"/>
      <c r="P239" s="303"/>
      <c r="Q239" s="303"/>
      <c r="R239" s="309"/>
      <c r="S239" s="310"/>
      <c r="T239" s="310"/>
      <c r="U239" s="303"/>
      <c r="V239" s="303"/>
      <c r="W239" s="303"/>
      <c r="X239" s="303"/>
      <c r="Y239" s="303"/>
      <c r="Z239" s="303"/>
      <c r="AA239" s="303"/>
      <c r="AB239" s="303"/>
      <c r="AC239" s="303"/>
      <c r="AD239" s="303"/>
      <c r="AE239" s="303"/>
      <c r="AF239" s="303"/>
      <c r="AG239" s="303"/>
      <c r="AH239" s="303"/>
      <c r="AI239" s="303"/>
      <c r="AJ239" s="303"/>
      <c r="AK239" s="303"/>
      <c r="AL239" s="303"/>
      <c r="AM239" s="303"/>
      <c r="AN239" s="303"/>
      <c r="AO239" s="303"/>
      <c r="AP239" s="303"/>
      <c r="AQ239" s="303"/>
      <c r="AR239" s="303"/>
      <c r="AS239" s="303"/>
      <c r="AT239" s="303"/>
      <c r="AU239" s="303"/>
      <c r="AV239" s="303"/>
      <c r="AW239" s="303"/>
      <c r="AX239" s="303"/>
      <c r="AY239" s="303"/>
      <c r="AZ239" s="303"/>
      <c r="BA239" s="303"/>
      <c r="BB239" s="303"/>
      <c r="BC239" s="303"/>
      <c r="BD239" s="303"/>
      <c r="BE239" s="303"/>
      <c r="BF239" s="303"/>
      <c r="BG239" s="303"/>
      <c r="BH239" s="303"/>
      <c r="BI239" s="303"/>
      <c r="BJ239" s="303"/>
      <c r="BK239" s="303"/>
      <c r="BL239" s="303"/>
      <c r="BM239" s="303"/>
      <c r="BN239" s="303"/>
      <c r="BO239" s="303"/>
      <c r="BP239" s="303"/>
      <c r="BQ239" s="303"/>
      <c r="BR239" s="303"/>
      <c r="BS239" s="303"/>
      <c r="BT239" s="303"/>
      <c r="BU239" s="303"/>
      <c r="BV239" s="303"/>
      <c r="BW239" s="303"/>
      <c r="BX239" s="303"/>
      <c r="BY239" s="303"/>
      <c r="BZ239" s="303"/>
      <c r="CA239" s="303"/>
      <c r="CB239" s="303"/>
      <c r="CC239" s="303"/>
      <c r="CD239" s="303"/>
      <c r="CE239" s="303"/>
      <c r="CF239" s="303"/>
      <c r="CG239" s="303"/>
      <c r="CH239" s="303"/>
      <c r="CI239" s="303"/>
      <c r="CJ239" s="303"/>
      <c r="CK239" s="303"/>
      <c r="CL239" s="303"/>
      <c r="CM239" s="303"/>
      <c r="CN239" s="303"/>
      <c r="CO239" s="303"/>
      <c r="CP239" s="303"/>
      <c r="CQ239" s="303"/>
      <c r="CR239" s="303"/>
      <c r="CS239" s="303"/>
      <c r="CT239" s="303"/>
      <c r="CU239" s="303"/>
      <c r="CV239" s="303"/>
      <c r="CW239" s="303"/>
      <c r="CX239" s="303"/>
      <c r="CY239" s="303"/>
      <c r="CZ239" s="303"/>
    </row>
    <row r="240" spans="1:104" ht="11.25" customHeight="1" x14ac:dyDescent="0.2">
      <c r="A240" s="303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303"/>
      <c r="N240" s="303"/>
      <c r="O240" s="303"/>
      <c r="P240" s="303"/>
      <c r="Q240" s="303"/>
      <c r="R240" s="309"/>
      <c r="S240" s="310"/>
      <c r="T240" s="310"/>
      <c r="U240" s="303"/>
      <c r="V240" s="303"/>
      <c r="W240" s="303"/>
      <c r="X240" s="303"/>
      <c r="Y240" s="303"/>
      <c r="Z240" s="303"/>
      <c r="AA240" s="303"/>
      <c r="AB240" s="303"/>
      <c r="AC240" s="303"/>
      <c r="AD240" s="303"/>
      <c r="AE240" s="303"/>
      <c r="AF240" s="303"/>
      <c r="AG240" s="303"/>
      <c r="AH240" s="303"/>
      <c r="AI240" s="303"/>
      <c r="AJ240" s="303"/>
      <c r="AK240" s="303"/>
      <c r="AL240" s="303"/>
      <c r="AM240" s="303"/>
      <c r="AN240" s="303"/>
      <c r="AO240" s="303"/>
      <c r="AP240" s="303"/>
      <c r="AQ240" s="303"/>
      <c r="AR240" s="303"/>
      <c r="AS240" s="303"/>
      <c r="AT240" s="303"/>
      <c r="AU240" s="303"/>
      <c r="AV240" s="303"/>
      <c r="AW240" s="303"/>
      <c r="AX240" s="303"/>
      <c r="AY240" s="303"/>
      <c r="AZ240" s="303"/>
      <c r="BA240" s="303"/>
      <c r="BB240" s="303"/>
      <c r="BC240" s="303"/>
      <c r="BD240" s="303"/>
      <c r="BE240" s="303"/>
      <c r="BF240" s="303"/>
      <c r="BG240" s="303"/>
      <c r="BH240" s="303"/>
      <c r="BI240" s="303"/>
      <c r="BJ240" s="303"/>
      <c r="BK240" s="303"/>
      <c r="BL240" s="303"/>
      <c r="BM240" s="303"/>
      <c r="BN240" s="303"/>
      <c r="BO240" s="303"/>
      <c r="BP240" s="303"/>
      <c r="BQ240" s="303"/>
      <c r="BR240" s="303"/>
      <c r="BS240" s="303"/>
      <c r="BT240" s="303"/>
      <c r="BU240" s="303"/>
      <c r="BV240" s="303"/>
      <c r="BW240" s="303"/>
      <c r="BX240" s="303"/>
      <c r="BY240" s="303"/>
      <c r="BZ240" s="303"/>
      <c r="CA240" s="303"/>
      <c r="CB240" s="303"/>
      <c r="CC240" s="303"/>
      <c r="CD240" s="303"/>
      <c r="CE240" s="303"/>
      <c r="CF240" s="303"/>
      <c r="CG240" s="303"/>
      <c r="CH240" s="303"/>
      <c r="CI240" s="303"/>
      <c r="CJ240" s="303"/>
      <c r="CK240" s="303"/>
      <c r="CL240" s="303"/>
      <c r="CM240" s="303"/>
      <c r="CN240" s="303"/>
      <c r="CO240" s="303"/>
      <c r="CP240" s="303"/>
      <c r="CQ240" s="303"/>
      <c r="CR240" s="303"/>
      <c r="CS240" s="303"/>
      <c r="CT240" s="303"/>
      <c r="CU240" s="303"/>
      <c r="CV240" s="303"/>
      <c r="CW240" s="303"/>
      <c r="CX240" s="303"/>
      <c r="CY240" s="303"/>
      <c r="CZ240" s="303"/>
    </row>
    <row r="241" spans="1:104" ht="11.25" customHeight="1" x14ac:dyDescent="0.2">
      <c r="A241" s="303"/>
      <c r="B241" s="303"/>
      <c r="C241" s="303"/>
      <c r="D241" s="303"/>
      <c r="E241" s="303"/>
      <c r="F241" s="303"/>
      <c r="G241" s="303"/>
      <c r="H241" s="303"/>
      <c r="I241" s="303"/>
      <c r="J241" s="303"/>
      <c r="K241" s="303"/>
      <c r="L241" s="303"/>
      <c r="M241" s="303"/>
      <c r="N241" s="303"/>
      <c r="O241" s="303"/>
      <c r="P241" s="303"/>
      <c r="Q241" s="303"/>
      <c r="R241" s="309"/>
      <c r="S241" s="310"/>
      <c r="T241" s="310"/>
      <c r="U241" s="303"/>
      <c r="V241" s="303"/>
      <c r="W241" s="303"/>
      <c r="X241" s="303"/>
      <c r="Y241" s="303"/>
      <c r="Z241" s="303"/>
      <c r="AA241" s="303"/>
      <c r="AB241" s="303"/>
      <c r="AC241" s="303"/>
      <c r="AD241" s="303"/>
      <c r="AE241" s="303"/>
      <c r="AF241" s="303"/>
      <c r="AG241" s="303"/>
      <c r="AH241" s="303"/>
      <c r="AI241" s="303"/>
      <c r="AJ241" s="303"/>
      <c r="AK241" s="303"/>
      <c r="AL241" s="303"/>
      <c r="AM241" s="303"/>
      <c r="AN241" s="303"/>
      <c r="AO241" s="303"/>
      <c r="AP241" s="303"/>
      <c r="AQ241" s="303"/>
      <c r="AR241" s="303"/>
      <c r="AS241" s="303"/>
      <c r="AT241" s="303"/>
      <c r="AU241" s="303"/>
      <c r="AV241" s="303"/>
      <c r="AW241" s="303"/>
      <c r="AX241" s="303"/>
      <c r="AY241" s="303"/>
      <c r="AZ241" s="303"/>
      <c r="BA241" s="303"/>
      <c r="BB241" s="303"/>
      <c r="BC241" s="303"/>
      <c r="BD241" s="303"/>
      <c r="BE241" s="303"/>
      <c r="BF241" s="303"/>
      <c r="BG241" s="303"/>
      <c r="BH241" s="303"/>
      <c r="BI241" s="303"/>
      <c r="BJ241" s="303"/>
      <c r="BK241" s="303"/>
      <c r="BL241" s="303"/>
      <c r="BM241" s="303"/>
      <c r="BN241" s="303"/>
      <c r="BO241" s="303"/>
      <c r="BP241" s="303"/>
      <c r="BQ241" s="303"/>
      <c r="BR241" s="303"/>
      <c r="BS241" s="303"/>
      <c r="BT241" s="303"/>
      <c r="BU241" s="303"/>
      <c r="BV241" s="303"/>
      <c r="BW241" s="303"/>
      <c r="BX241" s="303"/>
      <c r="BY241" s="303"/>
      <c r="BZ241" s="303"/>
      <c r="CA241" s="303"/>
      <c r="CB241" s="303"/>
      <c r="CC241" s="303"/>
      <c r="CD241" s="303"/>
      <c r="CE241" s="303"/>
      <c r="CF241" s="303"/>
      <c r="CG241" s="303"/>
      <c r="CH241" s="303"/>
      <c r="CI241" s="303"/>
      <c r="CJ241" s="303"/>
      <c r="CK241" s="303"/>
      <c r="CL241" s="303"/>
      <c r="CM241" s="303"/>
      <c r="CN241" s="303"/>
      <c r="CO241" s="303"/>
      <c r="CP241" s="303"/>
      <c r="CQ241" s="303"/>
      <c r="CR241" s="303"/>
      <c r="CS241" s="303"/>
      <c r="CT241" s="303"/>
      <c r="CU241" s="303"/>
      <c r="CV241" s="303"/>
      <c r="CW241" s="303"/>
      <c r="CX241" s="303"/>
      <c r="CY241" s="303"/>
      <c r="CZ241" s="303"/>
    </row>
    <row r="242" spans="1:104" ht="11.25" customHeight="1" x14ac:dyDescent="0.2">
      <c r="A242" s="303"/>
      <c r="B242" s="303"/>
      <c r="C242" s="303"/>
      <c r="D242" s="303"/>
      <c r="E242" s="303"/>
      <c r="F242" s="303"/>
      <c r="G242" s="303"/>
      <c r="H242" s="303"/>
      <c r="I242" s="303"/>
      <c r="J242" s="303"/>
      <c r="K242" s="303"/>
      <c r="L242" s="303"/>
      <c r="M242" s="303"/>
      <c r="N242" s="303"/>
      <c r="O242" s="303"/>
      <c r="P242" s="303"/>
      <c r="Q242" s="303"/>
      <c r="R242" s="309"/>
      <c r="S242" s="310"/>
      <c r="T242" s="310"/>
      <c r="U242" s="303"/>
      <c r="V242" s="303"/>
      <c r="W242" s="303"/>
      <c r="X242" s="303"/>
      <c r="Y242" s="303"/>
      <c r="Z242" s="303"/>
      <c r="AA242" s="303"/>
      <c r="AB242" s="303"/>
      <c r="AC242" s="303"/>
      <c r="AD242" s="303"/>
      <c r="AE242" s="303"/>
      <c r="AF242" s="303"/>
      <c r="AG242" s="303"/>
      <c r="AH242" s="303"/>
      <c r="AI242" s="303"/>
      <c r="AJ242" s="303"/>
      <c r="AK242" s="303"/>
      <c r="AL242" s="303"/>
      <c r="AM242" s="303"/>
      <c r="AN242" s="303"/>
      <c r="AO242" s="303"/>
      <c r="AP242" s="303"/>
      <c r="AQ242" s="303"/>
      <c r="AR242" s="303"/>
      <c r="AS242" s="303"/>
      <c r="AT242" s="303"/>
      <c r="AU242" s="303"/>
      <c r="AV242" s="303"/>
      <c r="AW242" s="303"/>
      <c r="AX242" s="303"/>
      <c r="AY242" s="303"/>
      <c r="AZ242" s="303"/>
      <c r="BA242" s="303"/>
      <c r="BB242" s="303"/>
      <c r="BC242" s="303"/>
      <c r="BD242" s="303"/>
      <c r="BE242" s="303"/>
      <c r="BF242" s="303"/>
      <c r="BG242" s="303"/>
      <c r="BH242" s="303"/>
      <c r="BI242" s="303"/>
      <c r="BJ242" s="303"/>
      <c r="BK242" s="303"/>
      <c r="BL242" s="303"/>
      <c r="BM242" s="303"/>
      <c r="BN242" s="303"/>
      <c r="BO242" s="303"/>
      <c r="BP242" s="303"/>
      <c r="BQ242" s="303"/>
      <c r="BR242" s="303"/>
      <c r="BS242" s="303"/>
      <c r="BT242" s="303"/>
      <c r="BU242" s="303"/>
      <c r="BV242" s="303"/>
      <c r="BW242" s="303"/>
      <c r="BX242" s="303"/>
      <c r="BY242" s="303"/>
      <c r="BZ242" s="303"/>
      <c r="CA242" s="303"/>
      <c r="CB242" s="303"/>
      <c r="CC242" s="303"/>
      <c r="CD242" s="303"/>
      <c r="CE242" s="303"/>
      <c r="CF242" s="303"/>
      <c r="CG242" s="303"/>
      <c r="CH242" s="303"/>
      <c r="CI242" s="303"/>
      <c r="CJ242" s="303"/>
      <c r="CK242" s="303"/>
      <c r="CL242" s="303"/>
      <c r="CM242" s="303"/>
      <c r="CN242" s="303"/>
      <c r="CO242" s="303"/>
      <c r="CP242" s="303"/>
      <c r="CQ242" s="303"/>
      <c r="CR242" s="303"/>
      <c r="CS242" s="303"/>
      <c r="CT242" s="303"/>
      <c r="CU242" s="303"/>
      <c r="CV242" s="303"/>
      <c r="CW242" s="303"/>
      <c r="CX242" s="303"/>
      <c r="CY242" s="303"/>
      <c r="CZ242" s="303"/>
    </row>
    <row r="243" spans="1:104" ht="11.25" customHeight="1" x14ac:dyDescent="0.2">
      <c r="A243" s="303"/>
      <c r="B243" s="303"/>
      <c r="C243" s="303"/>
      <c r="D243" s="303"/>
      <c r="E243" s="303"/>
      <c r="F243" s="303"/>
      <c r="G243" s="303"/>
      <c r="H243" s="303"/>
      <c r="I243" s="303"/>
      <c r="J243" s="303"/>
      <c r="K243" s="303"/>
      <c r="L243" s="303"/>
      <c r="M243" s="303"/>
      <c r="N243" s="303"/>
      <c r="O243" s="303"/>
      <c r="P243" s="303"/>
      <c r="Q243" s="303"/>
      <c r="R243" s="309"/>
      <c r="S243" s="310"/>
      <c r="T243" s="310"/>
      <c r="U243" s="303"/>
      <c r="V243" s="303"/>
      <c r="W243" s="303"/>
      <c r="X243" s="303"/>
      <c r="Y243" s="303"/>
      <c r="Z243" s="303"/>
      <c r="AA243" s="303"/>
      <c r="AB243" s="303"/>
      <c r="AC243" s="303"/>
      <c r="AD243" s="303"/>
      <c r="AE243" s="303"/>
      <c r="AF243" s="303"/>
      <c r="AG243" s="303"/>
      <c r="AH243" s="303"/>
      <c r="AI243" s="303"/>
      <c r="AJ243" s="303"/>
      <c r="AK243" s="303"/>
      <c r="AL243" s="303"/>
      <c r="AM243" s="303"/>
      <c r="AN243" s="303"/>
      <c r="AO243" s="303"/>
      <c r="AP243" s="303"/>
      <c r="AQ243" s="303"/>
      <c r="AR243" s="303"/>
      <c r="AS243" s="303"/>
      <c r="AT243" s="303"/>
      <c r="AU243" s="303"/>
      <c r="AV243" s="303"/>
      <c r="AW243" s="303"/>
      <c r="AX243" s="303"/>
      <c r="AY243" s="303"/>
      <c r="AZ243" s="303"/>
      <c r="BA243" s="303"/>
      <c r="BB243" s="303"/>
      <c r="BC243" s="303"/>
      <c r="BD243" s="303"/>
      <c r="BE243" s="303"/>
      <c r="BF243" s="303"/>
      <c r="BG243" s="303"/>
      <c r="BH243" s="303"/>
      <c r="BI243" s="303"/>
      <c r="BJ243" s="303"/>
      <c r="BK243" s="303"/>
      <c r="BL243" s="303"/>
      <c r="BM243" s="303"/>
      <c r="BN243" s="303"/>
      <c r="BO243" s="303"/>
      <c r="BP243" s="303"/>
      <c r="BQ243" s="303"/>
      <c r="BR243" s="303"/>
      <c r="BS243" s="303"/>
      <c r="BT243" s="303"/>
      <c r="BU243" s="303"/>
      <c r="BV243" s="303"/>
      <c r="BW243" s="303"/>
      <c r="BX243" s="303"/>
      <c r="BY243" s="303"/>
      <c r="BZ243" s="303"/>
      <c r="CA243" s="303"/>
      <c r="CB243" s="303"/>
      <c r="CC243" s="303"/>
      <c r="CD243" s="303"/>
      <c r="CE243" s="303"/>
      <c r="CF243" s="303"/>
      <c r="CG243" s="303"/>
      <c r="CH243" s="303"/>
      <c r="CI243" s="303"/>
      <c r="CJ243" s="303"/>
      <c r="CK243" s="303"/>
      <c r="CL243" s="303"/>
      <c r="CM243" s="303"/>
      <c r="CN243" s="303"/>
      <c r="CO243" s="303"/>
      <c r="CP243" s="303"/>
      <c r="CQ243" s="303"/>
      <c r="CR243" s="303"/>
      <c r="CS243" s="303"/>
      <c r="CT243" s="303"/>
      <c r="CU243" s="303"/>
      <c r="CV243" s="303"/>
      <c r="CW243" s="303"/>
      <c r="CX243" s="303"/>
      <c r="CY243" s="303"/>
      <c r="CZ243" s="303"/>
    </row>
    <row r="244" spans="1:104" ht="11.25" customHeight="1" x14ac:dyDescent="0.2">
      <c r="A244" s="303"/>
      <c r="B244" s="303"/>
      <c r="C244" s="303"/>
      <c r="D244" s="303"/>
      <c r="E244" s="303"/>
      <c r="F244" s="303"/>
      <c r="G244" s="303"/>
      <c r="H244" s="303"/>
      <c r="I244" s="303"/>
      <c r="J244" s="303"/>
      <c r="K244" s="303"/>
      <c r="L244" s="303"/>
      <c r="M244" s="303"/>
      <c r="N244" s="303"/>
      <c r="O244" s="303"/>
      <c r="P244" s="303"/>
      <c r="Q244" s="303"/>
      <c r="R244" s="309"/>
      <c r="S244" s="310"/>
      <c r="T244" s="310"/>
      <c r="U244" s="303"/>
      <c r="V244" s="303"/>
      <c r="W244" s="303"/>
      <c r="X244" s="303"/>
      <c r="Y244" s="303"/>
      <c r="Z244" s="303"/>
      <c r="AA244" s="303"/>
      <c r="AB244" s="303"/>
      <c r="AC244" s="303"/>
      <c r="AD244" s="303"/>
      <c r="AE244" s="303"/>
      <c r="AF244" s="303"/>
      <c r="AG244" s="303"/>
      <c r="AH244" s="303"/>
      <c r="AI244" s="303"/>
      <c r="AJ244" s="303"/>
      <c r="AK244" s="303"/>
      <c r="AL244" s="303"/>
      <c r="AM244" s="303"/>
      <c r="AN244" s="303"/>
      <c r="AO244" s="303"/>
      <c r="AP244" s="303"/>
      <c r="AQ244" s="303"/>
      <c r="AR244" s="303"/>
      <c r="AS244" s="303"/>
      <c r="AT244" s="303"/>
      <c r="AU244" s="303"/>
      <c r="AV244" s="303"/>
      <c r="AW244" s="303"/>
      <c r="AX244" s="303"/>
      <c r="AY244" s="303"/>
      <c r="AZ244" s="303"/>
      <c r="BA244" s="303"/>
      <c r="BB244" s="303"/>
      <c r="BC244" s="303"/>
      <c r="BD244" s="303"/>
      <c r="BE244" s="303"/>
      <c r="BF244" s="303"/>
      <c r="BG244" s="303"/>
      <c r="BH244" s="303"/>
      <c r="BI244" s="303"/>
      <c r="BJ244" s="303"/>
      <c r="BK244" s="303"/>
      <c r="BL244" s="303"/>
      <c r="BM244" s="303"/>
      <c r="BN244" s="303"/>
      <c r="BO244" s="303"/>
      <c r="BP244" s="303"/>
      <c r="BQ244" s="303"/>
      <c r="BR244" s="303"/>
      <c r="BS244" s="303"/>
      <c r="BT244" s="303"/>
      <c r="BU244" s="303"/>
      <c r="BV244" s="303"/>
      <c r="BW244" s="303"/>
      <c r="BX244" s="303"/>
      <c r="BY244" s="303"/>
      <c r="BZ244" s="303"/>
      <c r="CA244" s="303"/>
      <c r="CB244" s="303"/>
      <c r="CC244" s="303"/>
      <c r="CD244" s="303"/>
      <c r="CE244" s="303"/>
      <c r="CF244" s="303"/>
      <c r="CG244" s="303"/>
      <c r="CH244" s="303"/>
      <c r="CI244" s="303"/>
      <c r="CJ244" s="303"/>
      <c r="CK244" s="303"/>
      <c r="CL244" s="303"/>
      <c r="CM244" s="303"/>
      <c r="CN244" s="303"/>
      <c r="CO244" s="303"/>
      <c r="CP244" s="303"/>
      <c r="CQ244" s="303"/>
      <c r="CR244" s="303"/>
      <c r="CS244" s="303"/>
      <c r="CT244" s="303"/>
      <c r="CU244" s="303"/>
      <c r="CV244" s="303"/>
      <c r="CW244" s="303"/>
      <c r="CX244" s="303"/>
      <c r="CY244" s="303"/>
      <c r="CZ244" s="303"/>
    </row>
    <row r="245" spans="1:104" ht="11.25" customHeight="1" x14ac:dyDescent="0.2">
      <c r="A245" s="303"/>
      <c r="B245" s="303"/>
      <c r="C245" s="303"/>
      <c r="D245" s="303"/>
      <c r="E245" s="303"/>
      <c r="F245" s="303"/>
      <c r="G245" s="303"/>
      <c r="H245" s="303"/>
      <c r="I245" s="303"/>
      <c r="J245" s="303"/>
      <c r="K245" s="303"/>
      <c r="L245" s="303"/>
      <c r="M245" s="303"/>
      <c r="N245" s="303"/>
      <c r="O245" s="303"/>
      <c r="P245" s="303"/>
      <c r="Q245" s="303"/>
      <c r="R245" s="309"/>
      <c r="S245" s="310"/>
      <c r="T245" s="310"/>
      <c r="U245" s="303"/>
      <c r="V245" s="303"/>
      <c r="W245" s="303"/>
      <c r="X245" s="303"/>
      <c r="Y245" s="303"/>
      <c r="Z245" s="303"/>
      <c r="AA245" s="303"/>
      <c r="AB245" s="303"/>
      <c r="AC245" s="303"/>
      <c r="AD245" s="303"/>
      <c r="AE245" s="303"/>
      <c r="AF245" s="303"/>
      <c r="AG245" s="303"/>
      <c r="AH245" s="303"/>
      <c r="AI245" s="303"/>
      <c r="AJ245" s="303"/>
      <c r="AK245" s="303"/>
      <c r="AL245" s="303"/>
      <c r="AM245" s="303"/>
      <c r="AN245" s="303"/>
      <c r="AO245" s="303"/>
      <c r="AP245" s="303"/>
      <c r="AQ245" s="303"/>
      <c r="AR245" s="303"/>
      <c r="AS245" s="303"/>
      <c r="AT245" s="303"/>
      <c r="AU245" s="303"/>
      <c r="AV245" s="303"/>
      <c r="AW245" s="303"/>
      <c r="AX245" s="303"/>
      <c r="AY245" s="303"/>
      <c r="AZ245" s="303"/>
      <c r="BA245" s="303"/>
      <c r="BB245" s="303"/>
      <c r="BC245" s="303"/>
      <c r="BD245" s="303"/>
      <c r="BE245" s="303"/>
      <c r="BF245" s="303"/>
      <c r="BG245" s="303"/>
      <c r="BH245" s="303"/>
      <c r="BI245" s="303"/>
      <c r="BJ245" s="303"/>
      <c r="BK245" s="303"/>
      <c r="BL245" s="303"/>
      <c r="BM245" s="303"/>
      <c r="BN245" s="303"/>
      <c r="BO245" s="303"/>
      <c r="BP245" s="303"/>
      <c r="BQ245" s="303"/>
      <c r="BR245" s="303"/>
      <c r="BS245" s="303"/>
      <c r="BT245" s="303"/>
      <c r="BU245" s="303"/>
      <c r="BV245" s="303"/>
      <c r="BW245" s="303"/>
      <c r="BX245" s="303"/>
      <c r="BY245" s="303"/>
      <c r="BZ245" s="303"/>
      <c r="CA245" s="303"/>
      <c r="CB245" s="303"/>
      <c r="CC245" s="303"/>
      <c r="CD245" s="303"/>
      <c r="CE245" s="303"/>
      <c r="CF245" s="303"/>
      <c r="CG245" s="303"/>
      <c r="CH245" s="303"/>
      <c r="CI245" s="303"/>
      <c r="CJ245" s="303"/>
      <c r="CK245" s="303"/>
      <c r="CL245" s="303"/>
      <c r="CM245" s="303"/>
      <c r="CN245" s="303"/>
      <c r="CO245" s="303"/>
      <c r="CP245" s="303"/>
      <c r="CQ245" s="303"/>
      <c r="CR245" s="303"/>
      <c r="CS245" s="303"/>
      <c r="CT245" s="303"/>
      <c r="CU245" s="303"/>
      <c r="CV245" s="303"/>
      <c r="CW245" s="303"/>
      <c r="CX245" s="303"/>
      <c r="CY245" s="303"/>
      <c r="CZ245" s="303"/>
    </row>
    <row r="246" spans="1:104" ht="11.25" customHeight="1" x14ac:dyDescent="0.2">
      <c r="A246" s="303"/>
      <c r="B246" s="303"/>
      <c r="C246" s="303"/>
      <c r="D246" s="303"/>
      <c r="E246" s="303"/>
      <c r="F246" s="303"/>
      <c r="G246" s="303"/>
      <c r="H246" s="303"/>
      <c r="I246" s="303"/>
      <c r="J246" s="303"/>
      <c r="K246" s="303"/>
      <c r="L246" s="303"/>
      <c r="M246" s="303"/>
      <c r="N246" s="303"/>
      <c r="O246" s="303"/>
      <c r="P246" s="303"/>
      <c r="Q246" s="303"/>
      <c r="R246" s="309"/>
      <c r="S246" s="310"/>
      <c r="T246" s="310"/>
      <c r="U246" s="303"/>
      <c r="V246" s="303"/>
      <c r="W246" s="303"/>
      <c r="X246" s="303"/>
      <c r="Y246" s="303"/>
      <c r="Z246" s="303"/>
      <c r="AA246" s="303"/>
      <c r="AB246" s="303"/>
      <c r="AC246" s="303"/>
      <c r="AD246" s="303"/>
      <c r="AE246" s="303"/>
      <c r="AF246" s="303"/>
      <c r="AG246" s="303"/>
      <c r="AH246" s="303"/>
      <c r="AI246" s="303"/>
      <c r="AJ246" s="303"/>
      <c r="AK246" s="303"/>
      <c r="AL246" s="303"/>
      <c r="AM246" s="303"/>
      <c r="AN246" s="303"/>
      <c r="AO246" s="303"/>
      <c r="AP246" s="303"/>
      <c r="AQ246" s="303"/>
      <c r="AR246" s="303"/>
      <c r="AS246" s="303"/>
      <c r="AT246" s="303"/>
      <c r="AU246" s="303"/>
      <c r="AV246" s="303"/>
      <c r="AW246" s="303"/>
      <c r="AX246" s="303"/>
      <c r="AY246" s="303"/>
      <c r="AZ246" s="303"/>
      <c r="BA246" s="303"/>
      <c r="BB246" s="303"/>
      <c r="BC246" s="303"/>
      <c r="BD246" s="303"/>
      <c r="BE246" s="303"/>
      <c r="BF246" s="303"/>
      <c r="BG246" s="303"/>
      <c r="BH246" s="303"/>
      <c r="BI246" s="303"/>
      <c r="BJ246" s="303"/>
      <c r="BK246" s="303"/>
      <c r="BL246" s="303"/>
      <c r="BM246" s="303"/>
      <c r="BN246" s="303"/>
      <c r="BO246" s="303"/>
      <c r="BP246" s="303"/>
      <c r="BQ246" s="303"/>
      <c r="BR246" s="303"/>
      <c r="BS246" s="303"/>
      <c r="BT246" s="303"/>
      <c r="BU246" s="303"/>
      <c r="BV246" s="303"/>
      <c r="BW246" s="303"/>
      <c r="BX246" s="303"/>
      <c r="BY246" s="303"/>
      <c r="BZ246" s="303"/>
      <c r="CA246" s="303"/>
      <c r="CB246" s="303"/>
      <c r="CC246" s="303"/>
      <c r="CD246" s="303"/>
      <c r="CE246" s="303"/>
      <c r="CF246" s="303"/>
      <c r="CG246" s="303"/>
      <c r="CH246" s="303"/>
      <c r="CI246" s="303"/>
      <c r="CJ246" s="303"/>
      <c r="CK246" s="303"/>
      <c r="CL246" s="303"/>
      <c r="CM246" s="303"/>
      <c r="CN246" s="303"/>
      <c r="CO246" s="303"/>
      <c r="CP246" s="303"/>
      <c r="CQ246" s="303"/>
      <c r="CR246" s="303"/>
      <c r="CS246" s="303"/>
      <c r="CT246" s="303"/>
      <c r="CU246" s="303"/>
      <c r="CV246" s="303"/>
      <c r="CW246" s="303"/>
      <c r="CX246" s="303"/>
      <c r="CY246" s="303"/>
      <c r="CZ246" s="303"/>
    </row>
    <row r="247" spans="1:104" ht="11.25" customHeight="1" x14ac:dyDescent="0.2">
      <c r="A247" s="303"/>
      <c r="B247" s="303"/>
      <c r="C247" s="303"/>
      <c r="D247" s="303"/>
      <c r="E247" s="303"/>
      <c r="F247" s="303"/>
      <c r="G247" s="303"/>
      <c r="H247" s="303"/>
      <c r="I247" s="303"/>
      <c r="J247" s="303"/>
      <c r="K247" s="303"/>
      <c r="L247" s="303"/>
      <c r="M247" s="303"/>
      <c r="N247" s="303"/>
      <c r="O247" s="303"/>
      <c r="P247" s="303"/>
      <c r="Q247" s="303"/>
      <c r="R247" s="309"/>
      <c r="S247" s="310"/>
      <c r="T247" s="310"/>
      <c r="U247" s="303"/>
      <c r="V247" s="303"/>
      <c r="W247" s="303"/>
      <c r="X247" s="303"/>
      <c r="Y247" s="303"/>
      <c r="Z247" s="303"/>
      <c r="AA247" s="303"/>
      <c r="AB247" s="303"/>
      <c r="AC247" s="303"/>
      <c r="AD247" s="303"/>
      <c r="AE247" s="303"/>
      <c r="AF247" s="303"/>
      <c r="AG247" s="303"/>
      <c r="AH247" s="303"/>
      <c r="AI247" s="303"/>
      <c r="AJ247" s="303"/>
      <c r="AK247" s="303"/>
      <c r="AL247" s="303"/>
      <c r="AM247" s="303"/>
      <c r="AN247" s="303"/>
      <c r="AO247" s="303"/>
      <c r="AP247" s="303"/>
      <c r="AQ247" s="303"/>
      <c r="AR247" s="303"/>
      <c r="AS247" s="303"/>
      <c r="AT247" s="303"/>
      <c r="AU247" s="303"/>
      <c r="AV247" s="303"/>
      <c r="AW247" s="303"/>
      <c r="AX247" s="303"/>
      <c r="AY247" s="303"/>
      <c r="AZ247" s="303"/>
      <c r="BA247" s="303"/>
      <c r="BB247" s="303"/>
      <c r="BC247" s="303"/>
      <c r="BD247" s="303"/>
      <c r="BE247" s="303"/>
      <c r="BF247" s="303"/>
      <c r="BG247" s="303"/>
      <c r="BH247" s="303"/>
      <c r="BI247" s="303"/>
      <c r="BJ247" s="303"/>
      <c r="BK247" s="303"/>
      <c r="BL247" s="303"/>
      <c r="BM247" s="303"/>
      <c r="BN247" s="303"/>
      <c r="BO247" s="303"/>
      <c r="BP247" s="303"/>
      <c r="BQ247" s="303"/>
      <c r="BR247" s="303"/>
      <c r="BS247" s="303"/>
      <c r="BT247" s="303"/>
      <c r="BU247" s="303"/>
      <c r="BV247" s="303"/>
      <c r="BW247" s="303"/>
      <c r="BX247" s="303"/>
      <c r="BY247" s="303"/>
      <c r="BZ247" s="303"/>
      <c r="CA247" s="303"/>
      <c r="CB247" s="303"/>
      <c r="CC247" s="303"/>
      <c r="CD247" s="303"/>
      <c r="CE247" s="303"/>
      <c r="CF247" s="303"/>
      <c r="CG247" s="303"/>
      <c r="CH247" s="303"/>
      <c r="CI247" s="303"/>
      <c r="CJ247" s="303"/>
      <c r="CK247" s="303"/>
      <c r="CL247" s="303"/>
      <c r="CM247" s="303"/>
      <c r="CN247" s="303"/>
      <c r="CO247" s="303"/>
      <c r="CP247" s="303"/>
      <c r="CQ247" s="303"/>
      <c r="CR247" s="303"/>
      <c r="CS247" s="303"/>
      <c r="CT247" s="303"/>
      <c r="CU247" s="303"/>
      <c r="CV247" s="303"/>
      <c r="CW247" s="303"/>
      <c r="CX247" s="303"/>
      <c r="CY247" s="303"/>
      <c r="CZ247" s="303"/>
    </row>
    <row r="248" spans="1:104" ht="11.25" customHeight="1" x14ac:dyDescent="0.2">
      <c r="A248" s="303"/>
      <c r="B248" s="303"/>
      <c r="C248" s="303"/>
      <c r="D248" s="303"/>
      <c r="E248" s="303"/>
      <c r="F248" s="303"/>
      <c r="G248" s="303"/>
      <c r="H248" s="303"/>
      <c r="I248" s="303"/>
      <c r="J248" s="303"/>
      <c r="K248" s="303"/>
      <c r="L248" s="303"/>
      <c r="M248" s="303"/>
      <c r="N248" s="303"/>
      <c r="O248" s="303"/>
      <c r="P248" s="303"/>
      <c r="Q248" s="303"/>
      <c r="R248" s="309"/>
      <c r="S248" s="310"/>
      <c r="T248" s="310"/>
      <c r="U248" s="303"/>
      <c r="V248" s="303"/>
      <c r="W248" s="303"/>
      <c r="X248" s="303"/>
      <c r="Y248" s="303"/>
      <c r="Z248" s="303"/>
      <c r="AA248" s="303"/>
      <c r="AB248" s="303"/>
      <c r="AC248" s="303"/>
      <c r="AD248" s="303"/>
      <c r="AE248" s="303"/>
      <c r="AF248" s="303"/>
      <c r="AG248" s="303"/>
      <c r="AH248" s="303"/>
      <c r="AI248" s="303"/>
      <c r="AJ248" s="303"/>
      <c r="AK248" s="303"/>
      <c r="AL248" s="303"/>
      <c r="AM248" s="303"/>
      <c r="AN248" s="303"/>
      <c r="AO248" s="303"/>
      <c r="AP248" s="303"/>
      <c r="AQ248" s="303"/>
      <c r="AR248" s="303"/>
      <c r="AS248" s="303"/>
      <c r="AT248" s="303"/>
      <c r="AU248" s="303"/>
      <c r="AV248" s="303"/>
      <c r="AW248" s="303"/>
      <c r="AX248" s="303"/>
      <c r="AY248" s="303"/>
      <c r="AZ248" s="303"/>
      <c r="BA248" s="303"/>
      <c r="BB248" s="303"/>
      <c r="BC248" s="303"/>
      <c r="BD248" s="303"/>
      <c r="BE248" s="303"/>
      <c r="BF248" s="303"/>
      <c r="BG248" s="303"/>
      <c r="BH248" s="303"/>
      <c r="BI248" s="303"/>
      <c r="BJ248" s="303"/>
      <c r="BK248" s="303"/>
      <c r="BL248" s="303"/>
      <c r="BM248" s="303"/>
      <c r="BN248" s="303"/>
      <c r="BO248" s="303"/>
      <c r="BP248" s="303"/>
      <c r="BQ248" s="303"/>
      <c r="BR248" s="303"/>
      <c r="BS248" s="303"/>
      <c r="BT248" s="303"/>
      <c r="BU248" s="303"/>
      <c r="BV248" s="303"/>
      <c r="BW248" s="303"/>
      <c r="BX248" s="303"/>
      <c r="BY248" s="303"/>
      <c r="BZ248" s="303"/>
      <c r="CA248" s="303"/>
      <c r="CB248" s="303"/>
      <c r="CC248" s="303"/>
      <c r="CD248" s="303"/>
      <c r="CE248" s="303"/>
      <c r="CF248" s="303"/>
      <c r="CG248" s="303"/>
      <c r="CH248" s="303"/>
      <c r="CI248" s="303"/>
      <c r="CJ248" s="303"/>
      <c r="CK248" s="303"/>
      <c r="CL248" s="303"/>
      <c r="CM248" s="303"/>
      <c r="CN248" s="303"/>
      <c r="CO248" s="303"/>
      <c r="CP248" s="303"/>
      <c r="CQ248" s="303"/>
      <c r="CR248" s="303"/>
      <c r="CS248" s="303"/>
      <c r="CT248" s="303"/>
      <c r="CU248" s="303"/>
      <c r="CV248" s="303"/>
      <c r="CW248" s="303"/>
      <c r="CX248" s="303"/>
      <c r="CY248" s="303"/>
      <c r="CZ248" s="303"/>
    </row>
    <row r="249" spans="1:104" ht="11.25" customHeight="1" x14ac:dyDescent="0.2">
      <c r="A249" s="303"/>
      <c r="B249" s="303"/>
      <c r="C249" s="303"/>
      <c r="D249" s="303"/>
      <c r="E249" s="303"/>
      <c r="F249" s="303"/>
      <c r="G249" s="303"/>
      <c r="H249" s="303"/>
      <c r="I249" s="303"/>
      <c r="J249" s="303"/>
      <c r="K249" s="303"/>
      <c r="L249" s="303"/>
      <c r="M249" s="303"/>
      <c r="N249" s="303"/>
      <c r="O249" s="303"/>
      <c r="P249" s="303"/>
      <c r="Q249" s="303"/>
      <c r="R249" s="309"/>
      <c r="S249" s="310"/>
      <c r="T249" s="310"/>
      <c r="U249" s="303"/>
      <c r="V249" s="303"/>
      <c r="W249" s="303"/>
      <c r="X249" s="303"/>
      <c r="Y249" s="303"/>
      <c r="Z249" s="303"/>
      <c r="AA249" s="303"/>
      <c r="AB249" s="303"/>
      <c r="AC249" s="303"/>
      <c r="AD249" s="303"/>
      <c r="AE249" s="303"/>
      <c r="AF249" s="303"/>
      <c r="AG249" s="303"/>
      <c r="AH249" s="303"/>
      <c r="AI249" s="303"/>
      <c r="AJ249" s="303"/>
      <c r="AK249" s="303"/>
      <c r="AL249" s="303"/>
      <c r="AM249" s="303"/>
      <c r="AN249" s="303"/>
      <c r="AO249" s="303"/>
      <c r="AP249" s="303"/>
      <c r="AQ249" s="303"/>
      <c r="AR249" s="303"/>
      <c r="AS249" s="303"/>
      <c r="AT249" s="303"/>
      <c r="AU249" s="303"/>
      <c r="AV249" s="303"/>
      <c r="AW249" s="303"/>
      <c r="AX249" s="303"/>
      <c r="AY249" s="303"/>
      <c r="AZ249" s="303"/>
      <c r="BA249" s="303"/>
      <c r="BB249" s="303"/>
      <c r="BC249" s="303"/>
      <c r="BD249" s="303"/>
      <c r="BE249" s="303"/>
      <c r="BF249" s="303"/>
      <c r="BG249" s="303"/>
      <c r="BH249" s="303"/>
      <c r="BI249" s="303"/>
      <c r="BJ249" s="303"/>
      <c r="BK249" s="303"/>
      <c r="BL249" s="303"/>
      <c r="BM249" s="303"/>
      <c r="BN249" s="303"/>
      <c r="BO249" s="303"/>
      <c r="BP249" s="303"/>
      <c r="BQ249" s="303"/>
      <c r="BR249" s="303"/>
      <c r="BS249" s="303"/>
      <c r="BT249" s="303"/>
      <c r="BU249" s="303"/>
      <c r="BV249" s="303"/>
      <c r="BW249" s="303"/>
      <c r="BX249" s="303"/>
      <c r="BY249" s="303"/>
      <c r="BZ249" s="303"/>
      <c r="CA249" s="303"/>
      <c r="CB249" s="303"/>
      <c r="CC249" s="303"/>
      <c r="CD249" s="303"/>
      <c r="CE249" s="303"/>
      <c r="CF249" s="303"/>
      <c r="CG249" s="303"/>
      <c r="CH249" s="303"/>
      <c r="CI249" s="303"/>
      <c r="CJ249" s="303"/>
      <c r="CK249" s="303"/>
      <c r="CL249" s="303"/>
      <c r="CM249" s="303"/>
      <c r="CN249" s="303"/>
      <c r="CO249" s="303"/>
      <c r="CP249" s="303"/>
      <c r="CQ249" s="303"/>
      <c r="CR249" s="303"/>
      <c r="CS249" s="303"/>
      <c r="CT249" s="303"/>
      <c r="CU249" s="303"/>
      <c r="CV249" s="303"/>
      <c r="CW249" s="303"/>
      <c r="CX249" s="303"/>
      <c r="CY249" s="303"/>
      <c r="CZ249" s="303"/>
    </row>
    <row r="250" spans="1:104" ht="11.25" customHeight="1" x14ac:dyDescent="0.2">
      <c r="A250" s="303"/>
      <c r="B250" s="303"/>
      <c r="C250" s="303"/>
      <c r="D250" s="303"/>
      <c r="E250" s="303"/>
      <c r="F250" s="303"/>
      <c r="G250" s="303"/>
      <c r="H250" s="303"/>
      <c r="I250" s="303"/>
      <c r="J250" s="303"/>
      <c r="K250" s="303"/>
      <c r="L250" s="303"/>
      <c r="M250" s="303"/>
      <c r="N250" s="303"/>
      <c r="O250" s="303"/>
      <c r="P250" s="303"/>
      <c r="Q250" s="303"/>
      <c r="R250" s="309"/>
      <c r="S250" s="310"/>
      <c r="T250" s="310"/>
      <c r="U250" s="303"/>
      <c r="V250" s="303"/>
      <c r="W250" s="303"/>
      <c r="X250" s="303"/>
      <c r="Y250" s="303"/>
      <c r="Z250" s="303"/>
      <c r="AA250" s="303"/>
      <c r="AB250" s="303"/>
      <c r="AC250" s="303"/>
      <c r="AD250" s="303"/>
      <c r="AE250" s="303"/>
      <c r="AF250" s="303"/>
      <c r="AG250" s="303"/>
      <c r="AH250" s="303"/>
      <c r="AI250" s="303"/>
      <c r="AJ250" s="303"/>
      <c r="AK250" s="303"/>
      <c r="AL250" s="303"/>
      <c r="AM250" s="303"/>
      <c r="AN250" s="303"/>
      <c r="AO250" s="303"/>
      <c r="AP250" s="303"/>
      <c r="AQ250" s="303"/>
      <c r="AR250" s="303"/>
      <c r="AS250" s="303"/>
      <c r="AT250" s="303"/>
      <c r="AU250" s="303"/>
      <c r="AV250" s="303"/>
      <c r="AW250" s="303"/>
      <c r="AX250" s="303"/>
      <c r="AY250" s="303"/>
      <c r="AZ250" s="303"/>
      <c r="BA250" s="303"/>
      <c r="BB250" s="303"/>
      <c r="BC250" s="303"/>
      <c r="BD250" s="303"/>
      <c r="BE250" s="303"/>
      <c r="BF250" s="303"/>
      <c r="BG250" s="303"/>
      <c r="BH250" s="303"/>
      <c r="BI250" s="303"/>
      <c r="BJ250" s="303"/>
      <c r="BK250" s="303"/>
      <c r="BL250" s="303"/>
      <c r="BM250" s="303"/>
      <c r="BN250" s="303"/>
      <c r="BO250" s="303"/>
      <c r="BP250" s="303"/>
      <c r="BQ250" s="303"/>
      <c r="BR250" s="303"/>
      <c r="BS250" s="303"/>
      <c r="BT250" s="303"/>
      <c r="BU250" s="303"/>
      <c r="BV250" s="303"/>
      <c r="BW250" s="303"/>
      <c r="BX250" s="303"/>
      <c r="BY250" s="303"/>
      <c r="BZ250" s="303"/>
      <c r="CA250" s="303"/>
      <c r="CB250" s="303"/>
      <c r="CC250" s="303"/>
      <c r="CD250" s="303"/>
      <c r="CE250" s="303"/>
      <c r="CF250" s="303"/>
      <c r="CG250" s="303"/>
      <c r="CH250" s="303"/>
      <c r="CI250" s="303"/>
      <c r="CJ250" s="303"/>
      <c r="CK250" s="303"/>
      <c r="CL250" s="303"/>
      <c r="CM250" s="303"/>
      <c r="CN250" s="303"/>
      <c r="CO250" s="303"/>
      <c r="CP250" s="303"/>
      <c r="CQ250" s="303"/>
      <c r="CR250" s="303"/>
      <c r="CS250" s="303"/>
      <c r="CT250" s="303"/>
      <c r="CU250" s="303"/>
      <c r="CV250" s="303"/>
      <c r="CW250" s="303"/>
      <c r="CX250" s="303"/>
      <c r="CY250" s="303"/>
      <c r="CZ250" s="303"/>
    </row>
    <row r="251" spans="1:104" ht="11.25" customHeight="1" x14ac:dyDescent="0.2">
      <c r="A251" s="303"/>
      <c r="B251" s="303"/>
      <c r="C251" s="303"/>
      <c r="D251" s="303"/>
      <c r="E251" s="303"/>
      <c r="F251" s="303"/>
      <c r="G251" s="303"/>
      <c r="H251" s="303"/>
      <c r="I251" s="303"/>
      <c r="J251" s="303"/>
      <c r="K251" s="303"/>
      <c r="L251" s="303"/>
      <c r="M251" s="303"/>
      <c r="N251" s="303"/>
      <c r="O251" s="303"/>
      <c r="P251" s="303"/>
      <c r="Q251" s="303"/>
      <c r="R251" s="309"/>
      <c r="S251" s="310"/>
      <c r="T251" s="310"/>
      <c r="U251" s="303"/>
      <c r="V251" s="303"/>
      <c r="W251" s="303"/>
      <c r="X251" s="303"/>
      <c r="Y251" s="303"/>
      <c r="Z251" s="303"/>
      <c r="AA251" s="303"/>
      <c r="AB251" s="303"/>
      <c r="AC251" s="303"/>
      <c r="AD251" s="303"/>
      <c r="AE251" s="303"/>
      <c r="AF251" s="303"/>
      <c r="AG251" s="303"/>
      <c r="AH251" s="303"/>
      <c r="AI251" s="303"/>
      <c r="AJ251" s="303"/>
      <c r="AK251" s="303"/>
      <c r="AL251" s="303"/>
      <c r="AM251" s="303"/>
      <c r="AN251" s="303"/>
      <c r="AO251" s="303"/>
      <c r="AP251" s="303"/>
      <c r="AQ251" s="303"/>
      <c r="AR251" s="303"/>
      <c r="AS251" s="303"/>
      <c r="AT251" s="303"/>
      <c r="AU251" s="303"/>
      <c r="AV251" s="303"/>
      <c r="AW251" s="303"/>
      <c r="AX251" s="303"/>
      <c r="AY251" s="303"/>
      <c r="AZ251" s="303"/>
      <c r="BA251" s="303"/>
      <c r="BB251" s="303"/>
      <c r="BC251" s="303"/>
      <c r="BD251" s="303"/>
      <c r="BE251" s="303"/>
      <c r="BF251" s="303"/>
      <c r="BG251" s="303"/>
      <c r="BH251" s="303"/>
      <c r="BI251" s="303"/>
      <c r="BJ251" s="303"/>
      <c r="BK251" s="303"/>
      <c r="BL251" s="303"/>
      <c r="BM251" s="303"/>
      <c r="BN251" s="303"/>
      <c r="BO251" s="303"/>
      <c r="BP251" s="303"/>
      <c r="BQ251" s="303"/>
      <c r="BR251" s="303"/>
      <c r="BS251" s="303"/>
      <c r="BT251" s="303"/>
      <c r="BU251" s="303"/>
      <c r="BV251" s="303"/>
      <c r="BW251" s="303"/>
      <c r="BX251" s="303"/>
      <c r="BY251" s="303"/>
      <c r="BZ251" s="303"/>
      <c r="CA251" s="303"/>
      <c r="CB251" s="303"/>
      <c r="CC251" s="303"/>
      <c r="CD251" s="303"/>
      <c r="CE251" s="303"/>
      <c r="CF251" s="303"/>
      <c r="CG251" s="303"/>
      <c r="CH251" s="303"/>
      <c r="CI251" s="303"/>
      <c r="CJ251" s="303"/>
      <c r="CK251" s="303"/>
      <c r="CL251" s="303"/>
      <c r="CM251" s="303"/>
      <c r="CN251" s="303"/>
      <c r="CO251" s="303"/>
      <c r="CP251" s="303"/>
      <c r="CQ251" s="303"/>
      <c r="CR251" s="303"/>
      <c r="CS251" s="303"/>
      <c r="CT251" s="303"/>
      <c r="CU251" s="303"/>
      <c r="CV251" s="303"/>
      <c r="CW251" s="303"/>
      <c r="CX251" s="303"/>
      <c r="CY251" s="303"/>
      <c r="CZ251" s="303"/>
    </row>
    <row r="252" spans="1:104" ht="11.25" customHeight="1" x14ac:dyDescent="0.2">
      <c r="A252" s="303"/>
      <c r="B252" s="303"/>
      <c r="C252" s="303"/>
      <c r="D252" s="303"/>
      <c r="E252" s="303"/>
      <c r="F252" s="303"/>
      <c r="G252" s="303"/>
      <c r="H252" s="303"/>
      <c r="I252" s="303"/>
      <c r="J252" s="303"/>
      <c r="K252" s="303"/>
      <c r="L252" s="303"/>
      <c r="M252" s="303"/>
      <c r="N252" s="303"/>
      <c r="O252" s="303"/>
      <c r="P252" s="303"/>
      <c r="Q252" s="303"/>
      <c r="R252" s="309"/>
      <c r="S252" s="310"/>
      <c r="T252" s="310"/>
      <c r="U252" s="303"/>
      <c r="V252" s="303"/>
      <c r="W252" s="303"/>
      <c r="X252" s="303"/>
      <c r="Y252" s="303"/>
      <c r="Z252" s="303"/>
      <c r="AA252" s="303"/>
      <c r="AB252" s="303"/>
      <c r="AC252" s="303"/>
      <c r="AD252" s="303"/>
      <c r="AE252" s="303"/>
      <c r="AF252" s="303"/>
      <c r="AG252" s="303"/>
      <c r="AH252" s="303"/>
      <c r="AI252" s="303"/>
      <c r="AJ252" s="303"/>
      <c r="AK252" s="303"/>
      <c r="AL252" s="303"/>
      <c r="AM252" s="303"/>
      <c r="AN252" s="303"/>
      <c r="AO252" s="303"/>
      <c r="AP252" s="303"/>
      <c r="AQ252" s="303"/>
      <c r="AR252" s="303"/>
      <c r="AS252" s="303"/>
      <c r="AT252" s="303"/>
      <c r="AU252" s="303"/>
      <c r="AV252" s="303"/>
      <c r="AW252" s="303"/>
      <c r="AX252" s="303"/>
      <c r="AY252" s="303"/>
      <c r="AZ252" s="303"/>
      <c r="BA252" s="303"/>
      <c r="BB252" s="303"/>
      <c r="BC252" s="303"/>
      <c r="BD252" s="303"/>
      <c r="BE252" s="303"/>
      <c r="BF252" s="303"/>
      <c r="BG252" s="303"/>
      <c r="BH252" s="303"/>
      <c r="BI252" s="303"/>
      <c r="BJ252" s="303"/>
      <c r="BK252" s="303"/>
      <c r="BL252" s="303"/>
      <c r="BM252" s="303"/>
      <c r="BN252" s="303"/>
      <c r="BO252" s="303"/>
      <c r="BP252" s="303"/>
      <c r="BQ252" s="303"/>
      <c r="BR252" s="303"/>
      <c r="BS252" s="303"/>
      <c r="BT252" s="303"/>
      <c r="BU252" s="303"/>
      <c r="BV252" s="303"/>
      <c r="BW252" s="303"/>
      <c r="BX252" s="303"/>
      <c r="BY252" s="303"/>
      <c r="BZ252" s="303"/>
      <c r="CA252" s="303"/>
      <c r="CB252" s="303"/>
      <c r="CC252" s="303"/>
      <c r="CD252" s="303"/>
      <c r="CE252" s="303"/>
      <c r="CF252" s="303"/>
      <c r="CG252" s="303"/>
      <c r="CH252" s="303"/>
      <c r="CI252" s="303"/>
      <c r="CJ252" s="303"/>
      <c r="CK252" s="303"/>
      <c r="CL252" s="303"/>
      <c r="CM252" s="303"/>
      <c r="CN252" s="303"/>
      <c r="CO252" s="303"/>
      <c r="CP252" s="303"/>
      <c r="CQ252" s="303"/>
      <c r="CR252" s="303"/>
      <c r="CS252" s="303"/>
      <c r="CT252" s="303"/>
      <c r="CU252" s="303"/>
      <c r="CV252" s="303"/>
      <c r="CW252" s="303"/>
      <c r="CX252" s="303"/>
      <c r="CY252" s="303"/>
      <c r="CZ252" s="303"/>
    </row>
    <row r="253" spans="1:104" ht="11.25" customHeight="1" x14ac:dyDescent="0.2">
      <c r="A253" s="303"/>
      <c r="B253" s="303"/>
      <c r="C253" s="303"/>
      <c r="D253" s="303"/>
      <c r="E253" s="303"/>
      <c r="F253" s="303"/>
      <c r="G253" s="303"/>
      <c r="H253" s="303"/>
      <c r="I253" s="303"/>
      <c r="J253" s="303"/>
      <c r="K253" s="303"/>
      <c r="L253" s="303"/>
      <c r="M253" s="303"/>
      <c r="N253" s="303"/>
      <c r="O253" s="303"/>
      <c r="P253" s="303"/>
      <c r="Q253" s="303"/>
      <c r="R253" s="309"/>
      <c r="S253" s="310"/>
      <c r="T253" s="310"/>
      <c r="U253" s="303"/>
      <c r="V253" s="303"/>
      <c r="W253" s="303"/>
      <c r="X253" s="303"/>
      <c r="Y253" s="303"/>
      <c r="Z253" s="303"/>
      <c r="AA253" s="303"/>
      <c r="AB253" s="303"/>
      <c r="AC253" s="303"/>
      <c r="AD253" s="303"/>
      <c r="AE253" s="303"/>
      <c r="AF253" s="303"/>
      <c r="AG253" s="303"/>
      <c r="AH253" s="303"/>
      <c r="AI253" s="303"/>
      <c r="AJ253" s="303"/>
      <c r="AK253" s="303"/>
      <c r="AL253" s="303"/>
      <c r="AM253" s="303"/>
      <c r="AN253" s="303"/>
      <c r="AO253" s="303"/>
      <c r="AP253" s="303"/>
      <c r="AQ253" s="303"/>
      <c r="AR253" s="303"/>
      <c r="AS253" s="303"/>
      <c r="AT253" s="303"/>
      <c r="AU253" s="303"/>
      <c r="AV253" s="303"/>
      <c r="AW253" s="303"/>
      <c r="AX253" s="303"/>
      <c r="AY253" s="303"/>
      <c r="AZ253" s="303"/>
      <c r="BA253" s="303"/>
      <c r="BB253" s="303"/>
      <c r="BC253" s="303"/>
      <c r="BD253" s="303"/>
      <c r="BE253" s="303"/>
      <c r="BF253" s="303"/>
      <c r="BG253" s="303"/>
      <c r="BH253" s="303"/>
      <c r="BI253" s="303"/>
      <c r="BJ253" s="303"/>
      <c r="BK253" s="303"/>
      <c r="BL253" s="303"/>
      <c r="BM253" s="303"/>
      <c r="BN253" s="303"/>
      <c r="BO253" s="303"/>
      <c r="BP253" s="303"/>
      <c r="BQ253" s="303"/>
      <c r="BR253" s="303"/>
      <c r="BS253" s="303"/>
      <c r="BT253" s="303"/>
      <c r="BU253" s="303"/>
      <c r="BV253" s="303"/>
      <c r="BW253" s="303"/>
      <c r="BX253" s="303"/>
      <c r="BY253" s="303"/>
      <c r="BZ253" s="303"/>
      <c r="CA253" s="303"/>
      <c r="CB253" s="303"/>
      <c r="CC253" s="303"/>
      <c r="CD253" s="303"/>
      <c r="CE253" s="303"/>
      <c r="CF253" s="303"/>
      <c r="CG253" s="303"/>
      <c r="CH253" s="303"/>
      <c r="CI253" s="303"/>
      <c r="CJ253" s="303"/>
      <c r="CK253" s="303"/>
      <c r="CL253" s="303"/>
      <c r="CM253" s="303"/>
      <c r="CN253" s="303"/>
      <c r="CO253" s="303"/>
      <c r="CP253" s="303"/>
      <c r="CQ253" s="303"/>
      <c r="CR253" s="303"/>
      <c r="CS253" s="303"/>
      <c r="CT253" s="303"/>
      <c r="CU253" s="303"/>
      <c r="CV253" s="303"/>
      <c r="CW253" s="303"/>
      <c r="CX253" s="303"/>
      <c r="CY253" s="303"/>
      <c r="CZ253" s="303"/>
    </row>
    <row r="254" spans="1:104" ht="11.25" customHeight="1" x14ac:dyDescent="0.2">
      <c r="A254" s="303"/>
      <c r="B254" s="303"/>
      <c r="C254" s="303"/>
      <c r="D254" s="303"/>
      <c r="E254" s="303"/>
      <c r="F254" s="303"/>
      <c r="G254" s="303"/>
      <c r="H254" s="303"/>
      <c r="I254" s="303"/>
      <c r="J254" s="303"/>
      <c r="K254" s="303"/>
      <c r="L254" s="303"/>
      <c r="M254" s="303"/>
      <c r="N254" s="303"/>
      <c r="O254" s="303"/>
      <c r="P254" s="303"/>
      <c r="Q254" s="303"/>
      <c r="R254" s="309"/>
      <c r="S254" s="310"/>
      <c r="T254" s="310"/>
      <c r="U254" s="303"/>
      <c r="V254" s="303"/>
      <c r="W254" s="303"/>
      <c r="X254" s="303"/>
      <c r="Y254" s="303"/>
      <c r="Z254" s="303"/>
      <c r="AA254" s="303"/>
      <c r="AB254" s="303"/>
      <c r="AC254" s="303"/>
      <c r="AD254" s="303"/>
      <c r="AE254" s="303"/>
      <c r="AF254" s="303"/>
      <c r="AG254" s="303"/>
      <c r="AH254" s="303"/>
      <c r="AI254" s="303"/>
      <c r="AJ254" s="303"/>
      <c r="AK254" s="303"/>
      <c r="AL254" s="303"/>
      <c r="AM254" s="303"/>
      <c r="AN254" s="303"/>
      <c r="AO254" s="303"/>
      <c r="AP254" s="303"/>
      <c r="AQ254" s="303"/>
      <c r="AR254" s="303"/>
      <c r="AS254" s="303"/>
      <c r="AT254" s="303"/>
      <c r="AU254" s="303"/>
      <c r="AV254" s="303"/>
      <c r="AW254" s="303"/>
      <c r="AX254" s="303"/>
      <c r="AY254" s="303"/>
      <c r="AZ254" s="303"/>
      <c r="BA254" s="303"/>
      <c r="BB254" s="303"/>
      <c r="BC254" s="303"/>
      <c r="BD254" s="303"/>
      <c r="BE254" s="303"/>
      <c r="BF254" s="303"/>
      <c r="BG254" s="303"/>
      <c r="BH254" s="303"/>
      <c r="BI254" s="303"/>
      <c r="BJ254" s="303"/>
      <c r="BK254" s="303"/>
      <c r="BL254" s="303"/>
      <c r="BM254" s="303"/>
      <c r="BN254" s="303"/>
      <c r="BO254" s="303"/>
      <c r="BP254" s="303"/>
      <c r="BQ254" s="303"/>
      <c r="BR254" s="303"/>
      <c r="BS254" s="303"/>
      <c r="BT254" s="303"/>
      <c r="BU254" s="303"/>
      <c r="BV254" s="303"/>
      <c r="BW254" s="303"/>
      <c r="BX254" s="303"/>
      <c r="BY254" s="303"/>
      <c r="BZ254" s="303"/>
      <c r="CA254" s="303"/>
      <c r="CB254" s="303"/>
      <c r="CC254" s="303"/>
      <c r="CD254" s="303"/>
      <c r="CE254" s="303"/>
      <c r="CF254" s="303"/>
      <c r="CG254" s="303"/>
      <c r="CH254" s="303"/>
      <c r="CI254" s="303"/>
      <c r="CJ254" s="303"/>
      <c r="CK254" s="303"/>
      <c r="CL254" s="303"/>
      <c r="CM254" s="303"/>
      <c r="CN254" s="303"/>
      <c r="CO254" s="303"/>
      <c r="CP254" s="303"/>
      <c r="CQ254" s="303"/>
      <c r="CR254" s="303"/>
      <c r="CS254" s="303"/>
      <c r="CT254" s="303"/>
      <c r="CU254" s="303"/>
      <c r="CV254" s="303"/>
      <c r="CW254" s="303"/>
      <c r="CX254" s="303"/>
      <c r="CY254" s="303"/>
      <c r="CZ254" s="303"/>
    </row>
    <row r="255" spans="1:104" ht="11.25" customHeight="1" x14ac:dyDescent="0.2">
      <c r="A255" s="303"/>
      <c r="B255" s="303"/>
      <c r="C255" s="303"/>
      <c r="D255" s="303"/>
      <c r="E255" s="303"/>
      <c r="F255" s="303"/>
      <c r="G255" s="303"/>
      <c r="H255" s="303"/>
      <c r="I255" s="303"/>
      <c r="J255" s="303"/>
      <c r="K255" s="303"/>
      <c r="L255" s="303"/>
      <c r="M255" s="303"/>
      <c r="N255" s="303"/>
      <c r="O255" s="303"/>
      <c r="P255" s="303"/>
      <c r="Q255" s="303"/>
      <c r="R255" s="309"/>
      <c r="S255" s="310"/>
      <c r="T255" s="310"/>
      <c r="U255" s="303"/>
      <c r="V255" s="303"/>
      <c r="W255" s="303"/>
      <c r="X255" s="303"/>
      <c r="Y255" s="303"/>
      <c r="Z255" s="303"/>
      <c r="AA255" s="303"/>
      <c r="AB255" s="303"/>
      <c r="AC255" s="303"/>
      <c r="AD255" s="303"/>
      <c r="AE255" s="303"/>
      <c r="AF255" s="303"/>
      <c r="AG255" s="303"/>
      <c r="AH255" s="303"/>
      <c r="AI255" s="303"/>
      <c r="AJ255" s="303"/>
      <c r="AK255" s="303"/>
      <c r="AL255" s="303"/>
      <c r="AM255" s="303"/>
      <c r="AN255" s="303"/>
      <c r="AO255" s="303"/>
      <c r="AP255" s="303"/>
      <c r="AQ255" s="303"/>
      <c r="AR255" s="303"/>
      <c r="AS255" s="303"/>
      <c r="AT255" s="303"/>
      <c r="AU255" s="303"/>
      <c r="AV255" s="303"/>
      <c r="AW255" s="303"/>
      <c r="AX255" s="303"/>
      <c r="AY255" s="303"/>
      <c r="AZ255" s="303"/>
      <c r="BA255" s="303"/>
      <c r="BB255" s="303"/>
      <c r="BC255" s="303"/>
      <c r="BD255" s="303"/>
      <c r="BE255" s="303"/>
      <c r="BF255" s="303"/>
      <c r="BG255" s="303"/>
      <c r="BH255" s="303"/>
      <c r="BI255" s="303"/>
      <c r="BJ255" s="303"/>
      <c r="BK255" s="303"/>
      <c r="BL255" s="303"/>
      <c r="BM255" s="303"/>
      <c r="BN255" s="303"/>
      <c r="BO255" s="303"/>
      <c r="BP255" s="303"/>
      <c r="BQ255" s="303"/>
      <c r="BR255" s="303"/>
      <c r="BS255" s="303"/>
      <c r="BT255" s="303"/>
      <c r="BU255" s="303"/>
      <c r="BV255" s="303"/>
      <c r="BW255" s="303"/>
      <c r="BX255" s="303"/>
      <c r="BY255" s="303"/>
      <c r="BZ255" s="303"/>
      <c r="CA255" s="303"/>
      <c r="CB255" s="303"/>
      <c r="CC255" s="303"/>
      <c r="CD255" s="303"/>
      <c r="CE255" s="303"/>
      <c r="CF255" s="303"/>
      <c r="CG255" s="303"/>
      <c r="CH255" s="303"/>
      <c r="CI255" s="303"/>
      <c r="CJ255" s="303"/>
      <c r="CK255" s="303"/>
      <c r="CL255" s="303"/>
      <c r="CM255" s="303"/>
      <c r="CN255" s="303"/>
      <c r="CO255" s="303"/>
      <c r="CP255" s="303"/>
      <c r="CQ255" s="303"/>
      <c r="CR255" s="303"/>
      <c r="CS255" s="303"/>
      <c r="CT255" s="303"/>
      <c r="CU255" s="303"/>
      <c r="CV255" s="303"/>
      <c r="CW255" s="303"/>
      <c r="CX255" s="303"/>
      <c r="CY255" s="303"/>
      <c r="CZ255" s="303"/>
    </row>
    <row r="256" spans="1:104" ht="11.25" customHeight="1" x14ac:dyDescent="0.2">
      <c r="A256" s="303"/>
      <c r="B256" s="303"/>
      <c r="C256" s="303"/>
      <c r="D256" s="303"/>
      <c r="E256" s="303"/>
      <c r="F256" s="303"/>
      <c r="G256" s="303"/>
      <c r="H256" s="303"/>
      <c r="I256" s="303"/>
      <c r="J256" s="303"/>
      <c r="K256" s="303"/>
      <c r="L256" s="303"/>
      <c r="M256" s="303"/>
      <c r="N256" s="303"/>
      <c r="O256" s="303"/>
      <c r="P256" s="303"/>
      <c r="Q256" s="303"/>
      <c r="R256" s="309"/>
      <c r="S256" s="310"/>
      <c r="T256" s="310"/>
      <c r="U256" s="303"/>
      <c r="V256" s="303"/>
      <c r="W256" s="303"/>
      <c r="X256" s="303"/>
      <c r="Y256" s="303"/>
      <c r="Z256" s="303"/>
      <c r="AA256" s="303"/>
      <c r="AB256" s="303"/>
      <c r="AC256" s="303"/>
      <c r="AD256" s="303"/>
      <c r="AE256" s="303"/>
      <c r="AF256" s="303"/>
      <c r="AG256" s="303"/>
      <c r="AH256" s="303"/>
      <c r="AI256" s="303"/>
      <c r="AJ256" s="303"/>
      <c r="AK256" s="303"/>
      <c r="AL256" s="303"/>
      <c r="AM256" s="303"/>
      <c r="AN256" s="303"/>
      <c r="AO256" s="303"/>
      <c r="AP256" s="303"/>
      <c r="AQ256" s="303"/>
      <c r="AR256" s="303"/>
      <c r="AS256" s="303"/>
      <c r="AT256" s="303"/>
      <c r="AU256" s="303"/>
      <c r="AV256" s="303"/>
      <c r="AW256" s="303"/>
      <c r="AX256" s="303"/>
      <c r="AY256" s="303"/>
      <c r="AZ256" s="303"/>
      <c r="BA256" s="303"/>
      <c r="BB256" s="303"/>
      <c r="BC256" s="303"/>
      <c r="BD256" s="303"/>
      <c r="BE256" s="303"/>
      <c r="BF256" s="303"/>
      <c r="BG256" s="303"/>
      <c r="BH256" s="303"/>
      <c r="BI256" s="303"/>
      <c r="BJ256" s="303"/>
      <c r="BK256" s="303"/>
      <c r="BL256" s="303"/>
      <c r="BM256" s="303"/>
      <c r="BN256" s="303"/>
      <c r="BO256" s="303"/>
      <c r="BP256" s="303"/>
      <c r="BQ256" s="303"/>
      <c r="BR256" s="303"/>
      <c r="BS256" s="303"/>
      <c r="BT256" s="303"/>
      <c r="BU256" s="303"/>
      <c r="BV256" s="303"/>
      <c r="BW256" s="303"/>
      <c r="BX256" s="303"/>
      <c r="BY256" s="303"/>
      <c r="BZ256" s="303"/>
      <c r="CA256" s="303"/>
      <c r="CB256" s="303"/>
      <c r="CC256" s="303"/>
      <c r="CD256" s="303"/>
      <c r="CE256" s="303"/>
      <c r="CF256" s="303"/>
      <c r="CG256" s="303"/>
      <c r="CH256" s="303"/>
      <c r="CI256" s="303"/>
      <c r="CJ256" s="303"/>
      <c r="CK256" s="303"/>
      <c r="CL256" s="303"/>
      <c r="CM256" s="303"/>
      <c r="CN256" s="303"/>
      <c r="CO256" s="303"/>
      <c r="CP256" s="303"/>
      <c r="CQ256" s="303"/>
      <c r="CR256" s="303"/>
      <c r="CS256" s="303"/>
      <c r="CT256" s="303"/>
      <c r="CU256" s="303"/>
      <c r="CV256" s="303"/>
      <c r="CW256" s="303"/>
      <c r="CX256" s="303"/>
      <c r="CY256" s="303"/>
      <c r="CZ256" s="303"/>
    </row>
    <row r="257" spans="1:104" ht="11.25" customHeight="1" x14ac:dyDescent="0.2">
      <c r="A257" s="303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303"/>
      <c r="N257" s="303"/>
      <c r="O257" s="303"/>
      <c r="P257" s="303"/>
      <c r="Q257" s="303"/>
      <c r="R257" s="309"/>
      <c r="S257" s="310"/>
      <c r="T257" s="310"/>
      <c r="U257" s="303"/>
      <c r="V257" s="303"/>
      <c r="W257" s="303"/>
      <c r="X257" s="303"/>
      <c r="Y257" s="303"/>
      <c r="Z257" s="303"/>
      <c r="AA257" s="303"/>
      <c r="AB257" s="303"/>
      <c r="AC257" s="303"/>
      <c r="AD257" s="303"/>
      <c r="AE257" s="303"/>
      <c r="AF257" s="303"/>
      <c r="AG257" s="303"/>
      <c r="AH257" s="303"/>
      <c r="AI257" s="303"/>
      <c r="AJ257" s="303"/>
      <c r="AK257" s="303"/>
      <c r="AL257" s="303"/>
      <c r="AM257" s="303"/>
      <c r="AN257" s="303"/>
      <c r="AO257" s="303"/>
      <c r="AP257" s="303"/>
      <c r="AQ257" s="303"/>
      <c r="AR257" s="303"/>
      <c r="AS257" s="303"/>
      <c r="AT257" s="303"/>
      <c r="AU257" s="303"/>
      <c r="AV257" s="303"/>
      <c r="AW257" s="303"/>
      <c r="AX257" s="303"/>
      <c r="AY257" s="303"/>
      <c r="AZ257" s="303"/>
      <c r="BA257" s="303"/>
      <c r="BB257" s="303"/>
      <c r="BC257" s="303"/>
      <c r="BD257" s="303"/>
      <c r="BE257" s="303"/>
      <c r="BF257" s="303"/>
      <c r="BG257" s="303"/>
      <c r="BH257" s="303"/>
      <c r="BI257" s="303"/>
      <c r="BJ257" s="303"/>
      <c r="BK257" s="303"/>
      <c r="BL257" s="303"/>
      <c r="BM257" s="303"/>
      <c r="BN257" s="303"/>
      <c r="BO257" s="303"/>
      <c r="BP257" s="303"/>
      <c r="BQ257" s="303"/>
      <c r="BR257" s="303"/>
      <c r="BS257" s="303"/>
      <c r="BT257" s="303"/>
      <c r="BU257" s="303"/>
      <c r="BV257" s="303"/>
      <c r="BW257" s="303"/>
      <c r="BX257" s="303"/>
      <c r="BY257" s="303"/>
      <c r="BZ257" s="303"/>
      <c r="CA257" s="303"/>
      <c r="CB257" s="303"/>
      <c r="CC257" s="303"/>
      <c r="CD257" s="303"/>
      <c r="CE257" s="303"/>
      <c r="CF257" s="303"/>
      <c r="CG257" s="303"/>
      <c r="CH257" s="303"/>
      <c r="CI257" s="303"/>
      <c r="CJ257" s="303"/>
      <c r="CK257" s="303"/>
      <c r="CL257" s="303"/>
      <c r="CM257" s="303"/>
      <c r="CN257" s="303"/>
      <c r="CO257" s="303"/>
      <c r="CP257" s="303"/>
      <c r="CQ257" s="303"/>
      <c r="CR257" s="303"/>
      <c r="CS257" s="303"/>
      <c r="CT257" s="303"/>
      <c r="CU257" s="303"/>
      <c r="CV257" s="303"/>
      <c r="CW257" s="303"/>
      <c r="CX257" s="303"/>
      <c r="CY257" s="303"/>
      <c r="CZ257" s="303"/>
    </row>
    <row r="258" spans="1:104" ht="11.25" customHeight="1" x14ac:dyDescent="0.2">
      <c r="A258" s="303"/>
      <c r="B258" s="303"/>
      <c r="C258" s="303"/>
      <c r="D258" s="303"/>
      <c r="E258" s="303"/>
      <c r="F258" s="303"/>
      <c r="G258" s="303"/>
      <c r="H258" s="303"/>
      <c r="I258" s="303"/>
      <c r="J258" s="303"/>
      <c r="K258" s="303"/>
      <c r="L258" s="303"/>
      <c r="M258" s="303"/>
      <c r="N258" s="303"/>
      <c r="O258" s="303"/>
      <c r="P258" s="303"/>
      <c r="Q258" s="303"/>
      <c r="R258" s="309"/>
      <c r="S258" s="310"/>
      <c r="T258" s="310"/>
      <c r="U258" s="303"/>
      <c r="V258" s="303"/>
      <c r="W258" s="303"/>
      <c r="X258" s="303"/>
      <c r="Y258" s="303"/>
      <c r="Z258" s="303"/>
      <c r="AA258" s="303"/>
      <c r="AB258" s="303"/>
      <c r="AC258" s="303"/>
      <c r="AD258" s="303"/>
      <c r="AE258" s="303"/>
      <c r="AF258" s="303"/>
      <c r="AG258" s="303"/>
      <c r="AH258" s="303"/>
      <c r="AI258" s="303"/>
      <c r="AJ258" s="303"/>
      <c r="AK258" s="303"/>
      <c r="AL258" s="303"/>
      <c r="AM258" s="303"/>
      <c r="AN258" s="303"/>
      <c r="AO258" s="303"/>
      <c r="AP258" s="303"/>
      <c r="AQ258" s="303"/>
      <c r="AR258" s="303"/>
      <c r="AS258" s="303"/>
      <c r="AT258" s="303"/>
      <c r="AU258" s="303"/>
      <c r="AV258" s="303"/>
      <c r="AW258" s="303"/>
      <c r="AX258" s="303"/>
      <c r="AY258" s="303"/>
      <c r="AZ258" s="303"/>
      <c r="BA258" s="303"/>
      <c r="BB258" s="303"/>
      <c r="BC258" s="303"/>
      <c r="BD258" s="303"/>
      <c r="BE258" s="303"/>
      <c r="BF258" s="303"/>
      <c r="BG258" s="303"/>
      <c r="BH258" s="303"/>
      <c r="BI258" s="303"/>
      <c r="BJ258" s="303"/>
      <c r="BK258" s="303"/>
      <c r="BL258" s="303"/>
      <c r="BM258" s="303"/>
      <c r="BN258" s="303"/>
      <c r="BO258" s="303"/>
      <c r="BP258" s="303"/>
      <c r="BQ258" s="303"/>
      <c r="BR258" s="303"/>
      <c r="BS258" s="303"/>
      <c r="BT258" s="303"/>
      <c r="BU258" s="303"/>
      <c r="BV258" s="303"/>
      <c r="BW258" s="303"/>
      <c r="BX258" s="303"/>
      <c r="BY258" s="303"/>
      <c r="BZ258" s="303"/>
      <c r="CA258" s="303"/>
      <c r="CB258" s="303"/>
      <c r="CC258" s="303"/>
      <c r="CD258" s="303"/>
      <c r="CE258" s="303"/>
      <c r="CF258" s="303"/>
      <c r="CG258" s="303"/>
      <c r="CH258" s="303"/>
      <c r="CI258" s="303"/>
      <c r="CJ258" s="303"/>
      <c r="CK258" s="303"/>
      <c r="CL258" s="303"/>
      <c r="CM258" s="303"/>
      <c r="CN258" s="303"/>
      <c r="CO258" s="303"/>
      <c r="CP258" s="303"/>
      <c r="CQ258" s="303"/>
      <c r="CR258" s="303"/>
      <c r="CS258" s="303"/>
      <c r="CT258" s="303"/>
      <c r="CU258" s="303"/>
      <c r="CV258" s="303"/>
      <c r="CW258" s="303"/>
      <c r="CX258" s="303"/>
      <c r="CY258" s="303"/>
      <c r="CZ258" s="303"/>
    </row>
    <row r="259" spans="1:104" ht="11.25" customHeight="1" x14ac:dyDescent="0.2">
      <c r="A259" s="303"/>
      <c r="B259" s="303"/>
      <c r="C259" s="303"/>
      <c r="D259" s="303"/>
      <c r="E259" s="303"/>
      <c r="F259" s="303"/>
      <c r="G259" s="303"/>
      <c r="H259" s="303"/>
      <c r="I259" s="303"/>
      <c r="J259" s="303"/>
      <c r="K259" s="303"/>
      <c r="L259" s="303"/>
      <c r="M259" s="303"/>
      <c r="N259" s="303"/>
      <c r="O259" s="303"/>
      <c r="P259" s="303"/>
      <c r="Q259" s="303"/>
      <c r="R259" s="309"/>
      <c r="S259" s="310"/>
      <c r="T259" s="310"/>
      <c r="U259" s="303"/>
      <c r="V259" s="303"/>
      <c r="W259" s="303"/>
      <c r="X259" s="303"/>
      <c r="Y259" s="303"/>
      <c r="Z259" s="303"/>
      <c r="AA259" s="303"/>
      <c r="AB259" s="303"/>
      <c r="AC259" s="303"/>
      <c r="AD259" s="303"/>
      <c r="AE259" s="303"/>
      <c r="AF259" s="303"/>
      <c r="AG259" s="303"/>
      <c r="AH259" s="303"/>
      <c r="AI259" s="303"/>
      <c r="AJ259" s="303"/>
      <c r="AK259" s="303"/>
      <c r="AL259" s="303"/>
      <c r="AM259" s="303"/>
      <c r="AN259" s="303"/>
      <c r="AO259" s="303"/>
      <c r="AP259" s="303"/>
      <c r="AQ259" s="303"/>
      <c r="AR259" s="303"/>
      <c r="AS259" s="303"/>
      <c r="AT259" s="303"/>
      <c r="AU259" s="303"/>
      <c r="AV259" s="303"/>
      <c r="AW259" s="303"/>
      <c r="AX259" s="303"/>
      <c r="AY259" s="303"/>
      <c r="AZ259" s="303"/>
      <c r="BA259" s="303"/>
      <c r="BB259" s="303"/>
      <c r="BC259" s="303"/>
      <c r="BD259" s="303"/>
      <c r="BE259" s="303"/>
      <c r="BF259" s="303"/>
      <c r="BG259" s="303"/>
      <c r="BH259" s="303"/>
      <c r="BI259" s="303"/>
      <c r="BJ259" s="303"/>
      <c r="BK259" s="303"/>
      <c r="BL259" s="303"/>
      <c r="BM259" s="303"/>
      <c r="BN259" s="303"/>
      <c r="BO259" s="303"/>
      <c r="BP259" s="303"/>
      <c r="BQ259" s="303"/>
      <c r="BR259" s="303"/>
      <c r="BS259" s="303"/>
      <c r="BT259" s="303"/>
      <c r="BU259" s="303"/>
      <c r="BV259" s="303"/>
      <c r="BW259" s="303"/>
      <c r="BX259" s="303"/>
      <c r="BY259" s="303"/>
      <c r="BZ259" s="303"/>
      <c r="CA259" s="303"/>
      <c r="CB259" s="303"/>
      <c r="CC259" s="303"/>
      <c r="CD259" s="303"/>
      <c r="CE259" s="303"/>
      <c r="CF259" s="303"/>
      <c r="CG259" s="303"/>
      <c r="CH259" s="303"/>
      <c r="CI259" s="303"/>
      <c r="CJ259" s="303"/>
      <c r="CK259" s="303"/>
      <c r="CL259" s="303"/>
      <c r="CM259" s="303"/>
      <c r="CN259" s="303"/>
      <c r="CO259" s="303"/>
      <c r="CP259" s="303"/>
      <c r="CQ259" s="303"/>
      <c r="CR259" s="303"/>
      <c r="CS259" s="303"/>
      <c r="CT259" s="303"/>
      <c r="CU259" s="303"/>
      <c r="CV259" s="303"/>
      <c r="CW259" s="303"/>
      <c r="CX259" s="303"/>
      <c r="CY259" s="303"/>
      <c r="CZ259" s="303"/>
    </row>
    <row r="260" spans="1:104" ht="11.25" customHeight="1" x14ac:dyDescent="0.2">
      <c r="A260" s="303"/>
      <c r="B260" s="303"/>
      <c r="C260" s="303"/>
      <c r="D260" s="303"/>
      <c r="E260" s="303"/>
      <c r="F260" s="303"/>
      <c r="G260" s="303"/>
      <c r="H260" s="303"/>
      <c r="I260" s="303"/>
      <c r="J260" s="303"/>
      <c r="K260" s="303"/>
      <c r="L260" s="303"/>
      <c r="M260" s="303"/>
      <c r="N260" s="303"/>
      <c r="O260" s="303"/>
      <c r="P260" s="303"/>
      <c r="Q260" s="303"/>
      <c r="R260" s="309"/>
      <c r="S260" s="310"/>
      <c r="T260" s="310"/>
      <c r="U260" s="303"/>
      <c r="V260" s="303"/>
      <c r="W260" s="303"/>
      <c r="X260" s="303"/>
      <c r="Y260" s="303"/>
      <c r="Z260" s="303"/>
      <c r="AA260" s="303"/>
      <c r="AB260" s="303"/>
      <c r="AC260" s="303"/>
      <c r="AD260" s="303"/>
      <c r="AE260" s="303"/>
      <c r="AF260" s="303"/>
      <c r="AG260" s="303"/>
      <c r="AH260" s="303"/>
      <c r="AI260" s="303"/>
      <c r="AJ260" s="303"/>
      <c r="AK260" s="303"/>
      <c r="AL260" s="303"/>
      <c r="AM260" s="303"/>
      <c r="AN260" s="303"/>
      <c r="AO260" s="303"/>
      <c r="AP260" s="303"/>
      <c r="AQ260" s="303"/>
      <c r="AR260" s="303"/>
      <c r="AS260" s="303"/>
      <c r="AT260" s="303"/>
      <c r="AU260" s="303"/>
      <c r="AV260" s="303"/>
      <c r="AW260" s="303"/>
      <c r="AX260" s="303"/>
      <c r="AY260" s="303"/>
      <c r="AZ260" s="303"/>
      <c r="BA260" s="303"/>
      <c r="BB260" s="303"/>
      <c r="BC260" s="303"/>
      <c r="BD260" s="303"/>
      <c r="BE260" s="303"/>
      <c r="BF260" s="303"/>
      <c r="BG260" s="303"/>
      <c r="BH260" s="303"/>
      <c r="BI260" s="303"/>
      <c r="BJ260" s="303"/>
      <c r="BK260" s="303"/>
      <c r="BL260" s="303"/>
      <c r="BM260" s="303"/>
      <c r="BN260" s="303"/>
      <c r="BO260" s="303"/>
      <c r="BP260" s="303"/>
      <c r="BQ260" s="303"/>
      <c r="BR260" s="303"/>
      <c r="BS260" s="303"/>
      <c r="BT260" s="303"/>
      <c r="BU260" s="303"/>
      <c r="BV260" s="303"/>
      <c r="BW260" s="303"/>
      <c r="BX260" s="303"/>
      <c r="BY260" s="303"/>
      <c r="BZ260" s="303"/>
      <c r="CA260" s="303"/>
      <c r="CB260" s="303"/>
      <c r="CC260" s="303"/>
      <c r="CD260" s="303"/>
      <c r="CE260" s="303"/>
      <c r="CF260" s="303"/>
      <c r="CG260" s="303"/>
      <c r="CH260" s="303"/>
      <c r="CI260" s="303"/>
      <c r="CJ260" s="303"/>
      <c r="CK260" s="303"/>
      <c r="CL260" s="303"/>
      <c r="CM260" s="303"/>
      <c r="CN260" s="303"/>
      <c r="CO260" s="303"/>
      <c r="CP260" s="303"/>
      <c r="CQ260" s="303"/>
      <c r="CR260" s="303"/>
      <c r="CS260" s="303"/>
      <c r="CT260" s="303"/>
      <c r="CU260" s="303"/>
      <c r="CV260" s="303"/>
      <c r="CW260" s="303"/>
      <c r="CX260" s="303"/>
      <c r="CY260" s="303"/>
      <c r="CZ260" s="303"/>
    </row>
    <row r="261" spans="1:104" ht="11.25" customHeight="1" x14ac:dyDescent="0.2">
      <c r="A261" s="303"/>
      <c r="B261" s="303"/>
      <c r="C261" s="303"/>
      <c r="D261" s="303"/>
      <c r="E261" s="303"/>
      <c r="F261" s="303"/>
      <c r="G261" s="303"/>
      <c r="H261" s="303"/>
      <c r="I261" s="303"/>
      <c r="J261" s="303"/>
      <c r="K261" s="303"/>
      <c r="L261" s="303"/>
      <c r="M261" s="303"/>
      <c r="N261" s="303"/>
      <c r="O261" s="303"/>
      <c r="P261" s="303"/>
      <c r="Q261" s="303"/>
      <c r="R261" s="309"/>
      <c r="S261" s="310"/>
      <c r="T261" s="310"/>
      <c r="U261" s="303"/>
      <c r="V261" s="303"/>
      <c r="W261" s="303"/>
      <c r="X261" s="303"/>
      <c r="Y261" s="303"/>
      <c r="Z261" s="303"/>
      <c r="AA261" s="303"/>
      <c r="AB261" s="303"/>
      <c r="AC261" s="303"/>
      <c r="AD261" s="303"/>
      <c r="AE261" s="303"/>
      <c r="AF261" s="303"/>
      <c r="AG261" s="303"/>
      <c r="AH261" s="303"/>
      <c r="AI261" s="303"/>
      <c r="AJ261" s="303"/>
      <c r="AK261" s="303"/>
      <c r="AL261" s="303"/>
      <c r="AM261" s="303"/>
      <c r="AN261" s="303"/>
      <c r="AO261" s="303"/>
      <c r="AP261" s="303"/>
      <c r="AQ261" s="303"/>
      <c r="AR261" s="303"/>
      <c r="AS261" s="303"/>
      <c r="AT261" s="303"/>
      <c r="AU261" s="303"/>
      <c r="AV261" s="303"/>
      <c r="AW261" s="303"/>
      <c r="AX261" s="303"/>
      <c r="AY261" s="303"/>
      <c r="AZ261" s="303"/>
      <c r="BA261" s="303"/>
      <c r="BB261" s="303"/>
      <c r="BC261" s="303"/>
      <c r="BD261" s="303"/>
      <c r="BE261" s="303"/>
      <c r="BF261" s="303"/>
      <c r="BG261" s="303"/>
      <c r="BH261" s="303"/>
      <c r="BI261" s="303"/>
      <c r="BJ261" s="303"/>
      <c r="BK261" s="303"/>
      <c r="BL261" s="303"/>
      <c r="BM261" s="303"/>
      <c r="BN261" s="303"/>
      <c r="BO261" s="303"/>
      <c r="BP261" s="303"/>
      <c r="BQ261" s="303"/>
      <c r="BR261" s="303"/>
      <c r="BS261" s="303"/>
      <c r="BT261" s="303"/>
      <c r="BU261" s="303"/>
      <c r="BV261" s="303"/>
      <c r="BW261" s="303"/>
      <c r="BX261" s="303"/>
      <c r="BY261" s="303"/>
      <c r="BZ261" s="303"/>
      <c r="CA261" s="303"/>
      <c r="CB261" s="303"/>
      <c r="CC261" s="303"/>
      <c r="CD261" s="303"/>
      <c r="CE261" s="303"/>
      <c r="CF261" s="303"/>
      <c r="CG261" s="303"/>
      <c r="CH261" s="303"/>
      <c r="CI261" s="303"/>
      <c r="CJ261" s="303"/>
      <c r="CK261" s="303"/>
      <c r="CL261" s="303"/>
      <c r="CM261" s="303"/>
      <c r="CN261" s="303"/>
      <c r="CO261" s="303"/>
      <c r="CP261" s="303"/>
      <c r="CQ261" s="303"/>
      <c r="CR261" s="303"/>
      <c r="CS261" s="303"/>
      <c r="CT261" s="303"/>
      <c r="CU261" s="303"/>
      <c r="CV261" s="303"/>
      <c r="CW261" s="303"/>
      <c r="CX261" s="303"/>
      <c r="CY261" s="303"/>
      <c r="CZ261" s="303"/>
    </row>
    <row r="262" spans="1:104" ht="11.25" customHeight="1" x14ac:dyDescent="0.2">
      <c r="A262" s="303"/>
      <c r="B262" s="303"/>
      <c r="C262" s="303"/>
      <c r="D262" s="303"/>
      <c r="E262" s="303"/>
      <c r="F262" s="303"/>
      <c r="G262" s="303"/>
      <c r="H262" s="303"/>
      <c r="I262" s="303"/>
      <c r="J262" s="303"/>
      <c r="K262" s="303"/>
      <c r="L262" s="303"/>
      <c r="M262" s="303"/>
      <c r="N262" s="303"/>
      <c r="O262" s="303"/>
      <c r="P262" s="303"/>
      <c r="Q262" s="303"/>
      <c r="R262" s="309"/>
      <c r="S262" s="310"/>
      <c r="T262" s="310"/>
      <c r="U262" s="303"/>
      <c r="V262" s="303"/>
      <c r="W262" s="303"/>
      <c r="X262" s="303"/>
      <c r="Y262" s="303"/>
      <c r="Z262" s="303"/>
      <c r="AA262" s="303"/>
      <c r="AB262" s="303"/>
      <c r="AC262" s="303"/>
      <c r="AD262" s="303"/>
      <c r="AE262" s="303"/>
      <c r="AF262" s="303"/>
      <c r="AG262" s="303"/>
      <c r="AH262" s="303"/>
      <c r="AI262" s="303"/>
      <c r="AJ262" s="303"/>
      <c r="AK262" s="303"/>
      <c r="AL262" s="303"/>
      <c r="AM262" s="303"/>
      <c r="AN262" s="303"/>
      <c r="AO262" s="303"/>
      <c r="AP262" s="303"/>
      <c r="AQ262" s="303"/>
      <c r="AR262" s="303"/>
      <c r="AS262" s="303"/>
      <c r="AT262" s="303"/>
      <c r="AU262" s="303"/>
      <c r="AV262" s="303"/>
      <c r="AW262" s="303"/>
      <c r="AX262" s="303"/>
      <c r="AY262" s="303"/>
      <c r="AZ262" s="303"/>
      <c r="BA262" s="303"/>
      <c r="BB262" s="303"/>
      <c r="BC262" s="303"/>
      <c r="BD262" s="303"/>
      <c r="BE262" s="303"/>
      <c r="BF262" s="303"/>
      <c r="BG262" s="303"/>
      <c r="BH262" s="303"/>
      <c r="BI262" s="303"/>
      <c r="BJ262" s="303"/>
      <c r="BK262" s="303"/>
      <c r="BL262" s="303"/>
      <c r="BM262" s="303"/>
      <c r="BN262" s="303"/>
      <c r="BO262" s="303"/>
      <c r="BP262" s="303"/>
      <c r="BQ262" s="303"/>
      <c r="BR262" s="303"/>
      <c r="BS262" s="303"/>
      <c r="BT262" s="303"/>
      <c r="BU262" s="303"/>
      <c r="BV262" s="303"/>
      <c r="BW262" s="303"/>
      <c r="BX262" s="303"/>
      <c r="BY262" s="303"/>
      <c r="BZ262" s="303"/>
      <c r="CA262" s="303"/>
      <c r="CB262" s="303"/>
      <c r="CC262" s="303"/>
      <c r="CD262" s="303"/>
      <c r="CE262" s="303"/>
      <c r="CF262" s="303"/>
      <c r="CG262" s="303"/>
      <c r="CH262" s="303"/>
      <c r="CI262" s="303"/>
      <c r="CJ262" s="303"/>
      <c r="CK262" s="303"/>
      <c r="CL262" s="303"/>
      <c r="CM262" s="303"/>
      <c r="CN262" s="303"/>
      <c r="CO262" s="303"/>
      <c r="CP262" s="303"/>
      <c r="CQ262" s="303"/>
      <c r="CR262" s="303"/>
      <c r="CS262" s="303"/>
      <c r="CT262" s="303"/>
      <c r="CU262" s="303"/>
      <c r="CV262" s="303"/>
      <c r="CW262" s="303"/>
      <c r="CX262" s="303"/>
      <c r="CY262" s="303"/>
      <c r="CZ262" s="303"/>
    </row>
    <row r="263" spans="1:104" ht="11.25" customHeight="1" x14ac:dyDescent="0.2">
      <c r="A263" s="303"/>
      <c r="B263" s="303"/>
      <c r="C263" s="303"/>
      <c r="D263" s="303"/>
      <c r="E263" s="303"/>
      <c r="F263" s="303"/>
      <c r="G263" s="303"/>
      <c r="H263" s="303"/>
      <c r="I263" s="303"/>
      <c r="J263" s="303"/>
      <c r="K263" s="303"/>
      <c r="L263" s="303"/>
      <c r="M263" s="303"/>
      <c r="N263" s="303"/>
      <c r="O263" s="303"/>
      <c r="P263" s="303"/>
      <c r="Q263" s="303"/>
      <c r="R263" s="309"/>
      <c r="S263" s="310"/>
      <c r="T263" s="310"/>
      <c r="U263" s="303"/>
      <c r="V263" s="303"/>
      <c r="W263" s="303"/>
      <c r="X263" s="303"/>
      <c r="Y263" s="303"/>
      <c r="Z263" s="303"/>
      <c r="AA263" s="303"/>
      <c r="AB263" s="303"/>
      <c r="AC263" s="303"/>
      <c r="AD263" s="303"/>
      <c r="AE263" s="303"/>
      <c r="AF263" s="303"/>
      <c r="AG263" s="303"/>
      <c r="AH263" s="303"/>
      <c r="AI263" s="303"/>
      <c r="AJ263" s="303"/>
      <c r="AK263" s="303"/>
      <c r="AL263" s="303"/>
      <c r="AM263" s="303"/>
      <c r="AN263" s="303"/>
      <c r="AO263" s="303"/>
      <c r="AP263" s="303"/>
      <c r="AQ263" s="303"/>
      <c r="AR263" s="303"/>
      <c r="AS263" s="303"/>
      <c r="AT263" s="303"/>
      <c r="AU263" s="303"/>
      <c r="AV263" s="303"/>
      <c r="AW263" s="303"/>
      <c r="AX263" s="303"/>
      <c r="AY263" s="303"/>
      <c r="AZ263" s="303"/>
      <c r="BA263" s="303"/>
      <c r="BB263" s="303"/>
      <c r="BC263" s="303"/>
      <c r="BD263" s="303"/>
      <c r="BE263" s="303"/>
      <c r="BF263" s="303"/>
      <c r="BG263" s="303"/>
      <c r="BH263" s="303"/>
      <c r="BI263" s="303"/>
      <c r="BJ263" s="303"/>
      <c r="BK263" s="303"/>
      <c r="BL263" s="303"/>
      <c r="BM263" s="303"/>
      <c r="BN263" s="303"/>
      <c r="BO263" s="303"/>
      <c r="BP263" s="303"/>
      <c r="BQ263" s="303"/>
      <c r="BR263" s="303"/>
      <c r="BS263" s="303"/>
      <c r="BT263" s="303"/>
      <c r="BU263" s="303"/>
      <c r="BV263" s="303"/>
      <c r="BW263" s="303"/>
      <c r="BX263" s="303"/>
      <c r="BY263" s="303"/>
      <c r="BZ263" s="303"/>
      <c r="CA263" s="303"/>
      <c r="CB263" s="303"/>
      <c r="CC263" s="303"/>
      <c r="CD263" s="303"/>
      <c r="CE263" s="303"/>
      <c r="CF263" s="303"/>
      <c r="CG263" s="303"/>
      <c r="CH263" s="303"/>
      <c r="CI263" s="303"/>
      <c r="CJ263" s="303"/>
      <c r="CK263" s="303"/>
      <c r="CL263" s="303"/>
      <c r="CM263" s="303"/>
      <c r="CN263" s="303"/>
      <c r="CO263" s="303"/>
      <c r="CP263" s="303"/>
      <c r="CQ263" s="303"/>
      <c r="CR263" s="303"/>
      <c r="CS263" s="303"/>
      <c r="CT263" s="303"/>
      <c r="CU263" s="303"/>
      <c r="CV263" s="303"/>
      <c r="CW263" s="303"/>
      <c r="CX263" s="303"/>
      <c r="CY263" s="303"/>
      <c r="CZ263" s="303"/>
    </row>
    <row r="264" spans="1:104" ht="11.25" customHeight="1" x14ac:dyDescent="0.2">
      <c r="A264" s="303"/>
      <c r="B264" s="303"/>
      <c r="C264" s="303"/>
      <c r="D264" s="303"/>
      <c r="E264" s="303"/>
      <c r="F264" s="303"/>
      <c r="G264" s="303"/>
      <c r="H264" s="303"/>
      <c r="I264" s="303"/>
      <c r="J264" s="303"/>
      <c r="K264" s="303"/>
      <c r="L264" s="303"/>
      <c r="M264" s="303"/>
      <c r="N264" s="303"/>
      <c r="O264" s="303"/>
      <c r="P264" s="303"/>
      <c r="Q264" s="303"/>
      <c r="R264" s="309"/>
      <c r="S264" s="310"/>
      <c r="T264" s="310"/>
      <c r="U264" s="303"/>
      <c r="V264" s="303"/>
      <c r="W264" s="303"/>
      <c r="X264" s="303"/>
      <c r="Y264" s="303"/>
      <c r="Z264" s="303"/>
      <c r="AA264" s="303"/>
      <c r="AB264" s="303"/>
      <c r="AC264" s="303"/>
      <c r="AD264" s="303"/>
      <c r="AE264" s="303"/>
      <c r="AF264" s="303"/>
      <c r="AG264" s="303"/>
      <c r="AH264" s="303"/>
      <c r="AI264" s="303"/>
      <c r="AJ264" s="303"/>
      <c r="AK264" s="303"/>
      <c r="AL264" s="303"/>
      <c r="AM264" s="303"/>
      <c r="AN264" s="303"/>
      <c r="AO264" s="303"/>
      <c r="AP264" s="303"/>
      <c r="AQ264" s="303"/>
      <c r="AR264" s="303"/>
      <c r="AS264" s="303"/>
      <c r="AT264" s="303"/>
      <c r="AU264" s="303"/>
      <c r="AV264" s="303"/>
      <c r="AW264" s="303"/>
      <c r="AX264" s="303"/>
      <c r="AY264" s="303"/>
      <c r="AZ264" s="303"/>
      <c r="BA264" s="303"/>
      <c r="BB264" s="303"/>
      <c r="BC264" s="303"/>
      <c r="BD264" s="303"/>
      <c r="BE264" s="303"/>
      <c r="BF264" s="303"/>
      <c r="BG264" s="303"/>
      <c r="BH264" s="303"/>
      <c r="BI264" s="303"/>
      <c r="BJ264" s="303"/>
      <c r="BK264" s="303"/>
      <c r="BL264" s="303"/>
      <c r="BM264" s="303"/>
      <c r="BN264" s="303"/>
      <c r="BO264" s="303"/>
      <c r="BP264" s="303"/>
      <c r="BQ264" s="303"/>
      <c r="BR264" s="303"/>
      <c r="BS264" s="303"/>
      <c r="BT264" s="303"/>
      <c r="BU264" s="303"/>
      <c r="BV264" s="303"/>
      <c r="BW264" s="303"/>
      <c r="BX264" s="303"/>
      <c r="BY264" s="303"/>
      <c r="BZ264" s="303"/>
      <c r="CA264" s="303"/>
      <c r="CB264" s="303"/>
      <c r="CC264" s="303"/>
      <c r="CD264" s="303"/>
      <c r="CE264" s="303"/>
      <c r="CF264" s="303"/>
      <c r="CG264" s="303"/>
      <c r="CH264" s="303"/>
      <c r="CI264" s="303"/>
      <c r="CJ264" s="303"/>
      <c r="CK264" s="303"/>
      <c r="CL264" s="303"/>
      <c r="CM264" s="303"/>
      <c r="CN264" s="303"/>
      <c r="CO264" s="303"/>
      <c r="CP264" s="303"/>
      <c r="CQ264" s="303"/>
      <c r="CR264" s="303"/>
      <c r="CS264" s="303"/>
      <c r="CT264" s="303"/>
      <c r="CU264" s="303"/>
      <c r="CV264" s="303"/>
      <c r="CW264" s="303"/>
      <c r="CX264" s="303"/>
      <c r="CY264" s="303"/>
      <c r="CZ264" s="303"/>
    </row>
    <row r="265" spans="1:104" ht="11.25" customHeight="1" x14ac:dyDescent="0.2">
      <c r="A265" s="303"/>
      <c r="B265" s="303"/>
      <c r="C265" s="303"/>
      <c r="D265" s="303"/>
      <c r="E265" s="303"/>
      <c r="F265" s="303"/>
      <c r="G265" s="303"/>
      <c r="H265" s="303"/>
      <c r="I265" s="303"/>
      <c r="J265" s="303"/>
      <c r="K265" s="303"/>
      <c r="L265" s="303"/>
      <c r="M265" s="303"/>
      <c r="N265" s="303"/>
      <c r="O265" s="303"/>
      <c r="P265" s="303"/>
      <c r="Q265" s="303"/>
      <c r="R265" s="309"/>
      <c r="S265" s="310"/>
      <c r="T265" s="310"/>
      <c r="U265" s="303"/>
      <c r="V265" s="303"/>
      <c r="W265" s="303"/>
      <c r="X265" s="303"/>
      <c r="Y265" s="303"/>
      <c r="Z265" s="303"/>
      <c r="AA265" s="303"/>
      <c r="AB265" s="303"/>
      <c r="AC265" s="303"/>
      <c r="AD265" s="303"/>
      <c r="AE265" s="303"/>
      <c r="AF265" s="303"/>
      <c r="AG265" s="303"/>
      <c r="AH265" s="303"/>
      <c r="AI265" s="303"/>
      <c r="AJ265" s="303"/>
      <c r="AK265" s="303"/>
      <c r="AL265" s="303"/>
      <c r="AM265" s="303"/>
      <c r="AN265" s="303"/>
      <c r="AO265" s="303"/>
      <c r="AP265" s="303"/>
      <c r="AQ265" s="303"/>
      <c r="AR265" s="303"/>
      <c r="AS265" s="303"/>
      <c r="AT265" s="303"/>
      <c r="AU265" s="303"/>
      <c r="AV265" s="303"/>
      <c r="AW265" s="303"/>
      <c r="AX265" s="303"/>
      <c r="AY265" s="303"/>
      <c r="AZ265" s="303"/>
      <c r="BA265" s="303"/>
      <c r="BB265" s="303"/>
      <c r="BC265" s="303"/>
      <c r="BD265" s="303"/>
      <c r="BE265" s="303"/>
      <c r="BF265" s="303"/>
      <c r="BG265" s="303"/>
      <c r="BH265" s="303"/>
      <c r="BI265" s="303"/>
      <c r="BJ265" s="303"/>
      <c r="BK265" s="303"/>
      <c r="BL265" s="303"/>
      <c r="BM265" s="303"/>
      <c r="BN265" s="303"/>
      <c r="BO265" s="303"/>
      <c r="BP265" s="303"/>
      <c r="BQ265" s="303"/>
      <c r="BR265" s="303"/>
      <c r="BS265" s="303"/>
      <c r="BT265" s="303"/>
      <c r="BU265" s="303"/>
      <c r="BV265" s="303"/>
      <c r="BW265" s="303"/>
      <c r="BX265" s="303"/>
      <c r="BY265" s="303"/>
      <c r="BZ265" s="303"/>
      <c r="CA265" s="303"/>
      <c r="CB265" s="303"/>
      <c r="CC265" s="303"/>
      <c r="CD265" s="303"/>
      <c r="CE265" s="303"/>
      <c r="CF265" s="303"/>
      <c r="CG265" s="303"/>
      <c r="CH265" s="303"/>
      <c r="CI265" s="303"/>
      <c r="CJ265" s="303"/>
      <c r="CK265" s="303"/>
      <c r="CL265" s="303"/>
      <c r="CM265" s="303"/>
      <c r="CN265" s="303"/>
      <c r="CO265" s="303"/>
      <c r="CP265" s="303"/>
      <c r="CQ265" s="303"/>
      <c r="CR265" s="303"/>
      <c r="CS265" s="303"/>
      <c r="CT265" s="303"/>
      <c r="CU265" s="303"/>
      <c r="CV265" s="303"/>
      <c r="CW265" s="303"/>
      <c r="CX265" s="303"/>
      <c r="CY265" s="303"/>
      <c r="CZ265" s="303"/>
    </row>
    <row r="266" spans="1:104" ht="11.25" customHeight="1" x14ac:dyDescent="0.2">
      <c r="A266" s="303"/>
      <c r="B266" s="303"/>
      <c r="C266" s="303"/>
      <c r="D266" s="303"/>
      <c r="E266" s="303"/>
      <c r="F266" s="303"/>
      <c r="G266" s="303"/>
      <c r="H266" s="303"/>
      <c r="I266" s="303"/>
      <c r="J266" s="303"/>
      <c r="K266" s="303"/>
      <c r="L266" s="303"/>
      <c r="M266" s="303"/>
      <c r="N266" s="303"/>
      <c r="O266" s="303"/>
      <c r="P266" s="303"/>
      <c r="Q266" s="303"/>
      <c r="R266" s="309"/>
      <c r="S266" s="310"/>
      <c r="T266" s="310"/>
      <c r="U266" s="303"/>
      <c r="V266" s="303"/>
      <c r="W266" s="303"/>
      <c r="X266" s="303"/>
      <c r="Y266" s="303"/>
      <c r="Z266" s="303"/>
      <c r="AA266" s="303"/>
      <c r="AB266" s="303"/>
      <c r="AC266" s="303"/>
      <c r="AD266" s="303"/>
      <c r="AE266" s="303"/>
      <c r="AF266" s="303"/>
      <c r="AG266" s="303"/>
      <c r="AH266" s="303"/>
      <c r="AI266" s="303"/>
      <c r="AJ266" s="303"/>
      <c r="AK266" s="303"/>
      <c r="AL266" s="303"/>
      <c r="AM266" s="303"/>
      <c r="AN266" s="303"/>
      <c r="AO266" s="303"/>
      <c r="AP266" s="303"/>
      <c r="AQ266" s="303"/>
      <c r="AR266" s="303"/>
      <c r="AS266" s="303"/>
      <c r="AT266" s="303"/>
      <c r="AU266" s="303"/>
      <c r="AV266" s="303"/>
      <c r="AW266" s="303"/>
      <c r="AX266" s="303"/>
      <c r="AY266" s="303"/>
      <c r="AZ266" s="303"/>
      <c r="BA266" s="303"/>
      <c r="BB266" s="303"/>
      <c r="BC266" s="303"/>
      <c r="BD266" s="303"/>
      <c r="BE266" s="303"/>
      <c r="BF266" s="303"/>
      <c r="BG266" s="303"/>
      <c r="BH266" s="303"/>
      <c r="BI266" s="303"/>
      <c r="BJ266" s="303"/>
      <c r="BK266" s="303"/>
      <c r="BL266" s="303"/>
      <c r="BM266" s="303"/>
      <c r="BN266" s="303"/>
      <c r="BO266" s="303"/>
      <c r="BP266" s="303"/>
      <c r="BQ266" s="303"/>
      <c r="BR266" s="303"/>
      <c r="BS266" s="303"/>
      <c r="BT266" s="303"/>
      <c r="BU266" s="303"/>
      <c r="BV266" s="303"/>
      <c r="BW266" s="303"/>
      <c r="BX266" s="303"/>
      <c r="BY266" s="303"/>
      <c r="BZ266" s="303"/>
      <c r="CA266" s="303"/>
      <c r="CB266" s="303"/>
      <c r="CC266" s="303"/>
      <c r="CD266" s="303"/>
      <c r="CE266" s="303"/>
      <c r="CF266" s="303"/>
      <c r="CG266" s="303"/>
      <c r="CH266" s="303"/>
      <c r="CI266" s="303"/>
      <c r="CJ266" s="303"/>
      <c r="CK266" s="303"/>
      <c r="CL266" s="303"/>
      <c r="CM266" s="303"/>
      <c r="CN266" s="303"/>
      <c r="CO266" s="303"/>
      <c r="CP266" s="303"/>
      <c r="CQ266" s="303"/>
      <c r="CR266" s="303"/>
      <c r="CS266" s="303"/>
      <c r="CT266" s="303"/>
      <c r="CU266" s="303"/>
      <c r="CV266" s="303"/>
      <c r="CW266" s="303"/>
      <c r="CX266" s="303"/>
      <c r="CY266" s="303"/>
      <c r="CZ266" s="303"/>
    </row>
    <row r="267" spans="1:104" ht="11.25" customHeight="1" x14ac:dyDescent="0.2">
      <c r="A267" s="303"/>
      <c r="B267" s="303"/>
      <c r="C267" s="303"/>
      <c r="D267" s="303"/>
      <c r="E267" s="303"/>
      <c r="F267" s="303"/>
      <c r="G267" s="303"/>
      <c r="H267" s="303"/>
      <c r="I267" s="303"/>
      <c r="J267" s="303"/>
      <c r="K267" s="303"/>
      <c r="L267" s="303"/>
      <c r="M267" s="303"/>
      <c r="N267" s="303"/>
      <c r="O267" s="303"/>
      <c r="P267" s="303"/>
      <c r="Q267" s="303"/>
      <c r="R267" s="309"/>
      <c r="S267" s="310"/>
      <c r="T267" s="310"/>
      <c r="U267" s="303"/>
      <c r="V267" s="303"/>
      <c r="W267" s="303"/>
      <c r="X267" s="303"/>
      <c r="Y267" s="303"/>
      <c r="Z267" s="303"/>
      <c r="AA267" s="303"/>
      <c r="AB267" s="303"/>
      <c r="AC267" s="303"/>
      <c r="AD267" s="303"/>
      <c r="AE267" s="303"/>
      <c r="AF267" s="303"/>
      <c r="AG267" s="303"/>
      <c r="AH267" s="303"/>
      <c r="AI267" s="303"/>
      <c r="AJ267" s="303"/>
      <c r="AK267" s="303"/>
      <c r="AL267" s="303"/>
      <c r="AM267" s="303"/>
      <c r="AN267" s="303"/>
      <c r="AO267" s="303"/>
      <c r="AP267" s="303"/>
      <c r="AQ267" s="303"/>
      <c r="AR267" s="303"/>
      <c r="AS267" s="303"/>
      <c r="AT267" s="303"/>
      <c r="AU267" s="303"/>
      <c r="AV267" s="303"/>
      <c r="AW267" s="303"/>
      <c r="AX267" s="303"/>
      <c r="AY267" s="303"/>
      <c r="AZ267" s="303"/>
      <c r="BA267" s="303"/>
      <c r="BB267" s="303"/>
      <c r="BC267" s="303"/>
      <c r="BD267" s="303"/>
      <c r="BE267" s="303"/>
      <c r="BF267" s="303"/>
      <c r="BG267" s="303"/>
      <c r="BH267" s="303"/>
      <c r="BI267" s="303"/>
      <c r="BJ267" s="303"/>
      <c r="BK267" s="303"/>
      <c r="BL267" s="303"/>
      <c r="BM267" s="303"/>
      <c r="BN267" s="303"/>
      <c r="BO267" s="303"/>
      <c r="BP267" s="303"/>
      <c r="BQ267" s="303"/>
      <c r="BR267" s="303"/>
      <c r="BS267" s="303"/>
      <c r="BT267" s="303"/>
      <c r="BU267" s="303"/>
      <c r="BV267" s="303"/>
      <c r="BW267" s="303"/>
      <c r="BX267" s="303"/>
      <c r="BY267" s="303"/>
      <c r="BZ267" s="303"/>
      <c r="CA267" s="303"/>
      <c r="CB267" s="303"/>
      <c r="CC267" s="303"/>
      <c r="CD267" s="303"/>
      <c r="CE267" s="303"/>
      <c r="CF267" s="303"/>
      <c r="CG267" s="303"/>
      <c r="CH267" s="303"/>
      <c r="CI267" s="303"/>
      <c r="CJ267" s="303"/>
      <c r="CK267" s="303"/>
      <c r="CL267" s="303"/>
      <c r="CM267" s="303"/>
      <c r="CN267" s="303"/>
      <c r="CO267" s="303"/>
      <c r="CP267" s="303"/>
      <c r="CQ267" s="303"/>
      <c r="CR267" s="303"/>
      <c r="CS267" s="303"/>
      <c r="CT267" s="303"/>
      <c r="CU267" s="303"/>
      <c r="CV267" s="303"/>
      <c r="CW267" s="303"/>
      <c r="CX267" s="303"/>
      <c r="CY267" s="303"/>
      <c r="CZ267" s="303"/>
    </row>
    <row r="268" spans="1:104" ht="11.25" customHeight="1" x14ac:dyDescent="0.2">
      <c r="A268" s="303"/>
      <c r="B268" s="303"/>
      <c r="C268" s="303"/>
      <c r="D268" s="303"/>
      <c r="E268" s="303"/>
      <c r="F268" s="303"/>
      <c r="G268" s="303"/>
      <c r="H268" s="303"/>
      <c r="I268" s="303"/>
      <c r="J268" s="303"/>
      <c r="K268" s="303"/>
      <c r="L268" s="303"/>
      <c r="M268" s="303"/>
      <c r="N268" s="303"/>
      <c r="O268" s="303"/>
      <c r="P268" s="303"/>
      <c r="Q268" s="303"/>
      <c r="R268" s="309"/>
      <c r="S268" s="310"/>
      <c r="T268" s="310"/>
      <c r="U268" s="303"/>
      <c r="V268" s="303"/>
      <c r="W268" s="303"/>
      <c r="X268" s="303"/>
      <c r="Y268" s="303"/>
      <c r="Z268" s="303"/>
      <c r="AA268" s="303"/>
      <c r="AB268" s="303"/>
      <c r="AC268" s="303"/>
      <c r="AD268" s="303"/>
      <c r="AE268" s="303"/>
      <c r="AF268" s="303"/>
      <c r="AG268" s="303"/>
      <c r="AH268" s="303"/>
      <c r="AI268" s="303"/>
      <c r="AJ268" s="303"/>
      <c r="AK268" s="303"/>
      <c r="AL268" s="303"/>
      <c r="AM268" s="303"/>
      <c r="AN268" s="303"/>
      <c r="AO268" s="303"/>
      <c r="AP268" s="303"/>
      <c r="AQ268" s="303"/>
      <c r="AR268" s="303"/>
      <c r="AS268" s="303"/>
      <c r="AT268" s="303"/>
      <c r="AU268" s="303"/>
      <c r="AV268" s="303"/>
      <c r="AW268" s="303"/>
      <c r="AX268" s="303"/>
      <c r="AY268" s="303"/>
      <c r="AZ268" s="303"/>
      <c r="BA268" s="303"/>
      <c r="BB268" s="303"/>
      <c r="BC268" s="303"/>
      <c r="BD268" s="303"/>
      <c r="BE268" s="303"/>
      <c r="BF268" s="303"/>
      <c r="BG268" s="303"/>
      <c r="BH268" s="303"/>
      <c r="BI268" s="303"/>
      <c r="BJ268" s="303"/>
      <c r="BK268" s="303"/>
      <c r="BL268" s="303"/>
      <c r="BM268" s="303"/>
      <c r="BN268" s="303"/>
      <c r="BO268" s="303"/>
      <c r="BP268" s="303"/>
      <c r="BQ268" s="303"/>
      <c r="BR268" s="303"/>
      <c r="BS268" s="303"/>
      <c r="BT268" s="303"/>
      <c r="BU268" s="303"/>
      <c r="BV268" s="303"/>
      <c r="BW268" s="303"/>
      <c r="BX268" s="303"/>
      <c r="BY268" s="303"/>
      <c r="BZ268" s="303"/>
      <c r="CA268" s="303"/>
      <c r="CB268" s="303"/>
      <c r="CC268" s="303"/>
      <c r="CD268" s="303"/>
      <c r="CE268" s="303"/>
      <c r="CF268" s="303"/>
      <c r="CG268" s="303"/>
      <c r="CH268" s="303"/>
      <c r="CI268" s="303"/>
      <c r="CJ268" s="303"/>
      <c r="CK268" s="303"/>
      <c r="CL268" s="303"/>
      <c r="CM268" s="303"/>
      <c r="CN268" s="303"/>
      <c r="CO268" s="303"/>
      <c r="CP268" s="303"/>
      <c r="CQ268" s="303"/>
      <c r="CR268" s="303"/>
      <c r="CS268" s="303"/>
      <c r="CT268" s="303"/>
      <c r="CU268" s="303"/>
      <c r="CV268" s="303"/>
      <c r="CW268" s="303"/>
      <c r="CX268" s="303"/>
      <c r="CY268" s="303"/>
      <c r="CZ268" s="303"/>
    </row>
    <row r="269" spans="1:104" ht="11.25" customHeight="1" x14ac:dyDescent="0.2">
      <c r="A269" s="303"/>
      <c r="B269" s="303"/>
      <c r="C269" s="303"/>
      <c r="D269" s="303"/>
      <c r="E269" s="303"/>
      <c r="F269" s="303"/>
      <c r="G269" s="303"/>
      <c r="H269" s="303"/>
      <c r="I269" s="303"/>
      <c r="J269" s="303"/>
      <c r="K269" s="303"/>
      <c r="L269" s="303"/>
      <c r="M269" s="303"/>
      <c r="N269" s="303"/>
      <c r="O269" s="303"/>
      <c r="P269" s="303"/>
      <c r="Q269" s="303"/>
      <c r="R269" s="309"/>
      <c r="S269" s="310"/>
      <c r="T269" s="310"/>
      <c r="U269" s="303"/>
      <c r="V269" s="303"/>
      <c r="W269" s="303"/>
      <c r="X269" s="303"/>
      <c r="Y269" s="303"/>
      <c r="Z269" s="303"/>
      <c r="AA269" s="303"/>
      <c r="AB269" s="303"/>
      <c r="AC269" s="303"/>
      <c r="AD269" s="303"/>
      <c r="AE269" s="303"/>
      <c r="AF269" s="303"/>
      <c r="AG269" s="303"/>
      <c r="AH269" s="303"/>
      <c r="AI269" s="303"/>
      <c r="AJ269" s="303"/>
      <c r="AK269" s="303"/>
      <c r="AL269" s="303"/>
      <c r="AM269" s="303"/>
      <c r="AN269" s="303"/>
      <c r="AO269" s="303"/>
      <c r="AP269" s="303"/>
      <c r="AQ269" s="303"/>
      <c r="AR269" s="303"/>
      <c r="AS269" s="303"/>
      <c r="AT269" s="303"/>
      <c r="AU269" s="303"/>
      <c r="AV269" s="303"/>
      <c r="AW269" s="303"/>
      <c r="AX269" s="303"/>
      <c r="AY269" s="303"/>
      <c r="AZ269" s="303"/>
      <c r="BA269" s="303"/>
      <c r="BB269" s="303"/>
      <c r="BC269" s="303"/>
      <c r="BD269" s="303"/>
      <c r="BE269" s="303"/>
      <c r="BF269" s="303"/>
      <c r="BG269" s="303"/>
      <c r="BH269" s="303"/>
      <c r="BI269" s="303"/>
      <c r="BJ269" s="303"/>
      <c r="BK269" s="303"/>
      <c r="BL269" s="303"/>
      <c r="BM269" s="303"/>
      <c r="BN269" s="303"/>
      <c r="BO269" s="303"/>
      <c r="BP269" s="303"/>
      <c r="BQ269" s="303"/>
      <c r="BR269" s="303"/>
      <c r="BS269" s="303"/>
      <c r="BT269" s="303"/>
      <c r="BU269" s="303"/>
      <c r="BV269" s="303"/>
      <c r="BW269" s="303"/>
      <c r="BX269" s="303"/>
      <c r="BY269" s="303"/>
      <c r="BZ269" s="303"/>
      <c r="CA269" s="303"/>
      <c r="CB269" s="303"/>
      <c r="CC269" s="303"/>
      <c r="CD269" s="303"/>
      <c r="CE269" s="303"/>
      <c r="CF269" s="303"/>
      <c r="CG269" s="303"/>
      <c r="CH269" s="303"/>
      <c r="CI269" s="303"/>
      <c r="CJ269" s="303"/>
      <c r="CK269" s="303"/>
      <c r="CL269" s="303"/>
      <c r="CM269" s="303"/>
      <c r="CN269" s="303"/>
      <c r="CO269" s="303"/>
      <c r="CP269" s="303"/>
      <c r="CQ269" s="303"/>
      <c r="CR269" s="303"/>
      <c r="CS269" s="303"/>
      <c r="CT269" s="303"/>
      <c r="CU269" s="303"/>
      <c r="CV269" s="303"/>
      <c r="CW269" s="303"/>
      <c r="CX269" s="303"/>
      <c r="CY269" s="303"/>
      <c r="CZ269" s="303"/>
    </row>
    <row r="270" spans="1:104" ht="11.25" customHeight="1" x14ac:dyDescent="0.2">
      <c r="A270" s="303"/>
      <c r="B270" s="303"/>
      <c r="C270" s="303"/>
      <c r="D270" s="303"/>
      <c r="E270" s="303"/>
      <c r="F270" s="303"/>
      <c r="G270" s="303"/>
      <c r="H270" s="303"/>
      <c r="I270" s="303"/>
      <c r="J270" s="303"/>
      <c r="K270" s="303"/>
      <c r="L270" s="303"/>
      <c r="M270" s="303"/>
      <c r="N270" s="303"/>
      <c r="O270" s="303"/>
      <c r="P270" s="303"/>
      <c r="Q270" s="303"/>
      <c r="R270" s="309"/>
      <c r="S270" s="310"/>
      <c r="T270" s="310"/>
      <c r="U270" s="303"/>
      <c r="V270" s="303"/>
      <c r="W270" s="303"/>
      <c r="X270" s="303"/>
      <c r="Y270" s="303"/>
      <c r="Z270" s="303"/>
      <c r="AA270" s="303"/>
      <c r="AB270" s="303"/>
      <c r="AC270" s="303"/>
      <c r="AD270" s="303"/>
      <c r="AE270" s="303"/>
      <c r="AF270" s="303"/>
      <c r="AG270" s="303"/>
      <c r="AH270" s="303"/>
      <c r="AI270" s="303"/>
      <c r="AJ270" s="303"/>
      <c r="AK270" s="303"/>
      <c r="AL270" s="303"/>
      <c r="AM270" s="303"/>
      <c r="AN270" s="303"/>
      <c r="AO270" s="303"/>
      <c r="AP270" s="303"/>
      <c r="AQ270" s="303"/>
      <c r="AR270" s="303"/>
      <c r="AS270" s="303"/>
      <c r="AT270" s="303"/>
      <c r="AU270" s="303"/>
      <c r="AV270" s="303"/>
      <c r="AW270" s="303"/>
      <c r="AX270" s="303"/>
      <c r="AY270" s="303"/>
      <c r="AZ270" s="303"/>
      <c r="BA270" s="303"/>
      <c r="BB270" s="303"/>
      <c r="BC270" s="303"/>
      <c r="BD270" s="303"/>
      <c r="BE270" s="303"/>
      <c r="BF270" s="303"/>
      <c r="BG270" s="303"/>
      <c r="BH270" s="303"/>
      <c r="BI270" s="303"/>
      <c r="BJ270" s="303"/>
      <c r="BK270" s="303"/>
      <c r="BL270" s="303"/>
      <c r="BM270" s="303"/>
      <c r="BN270" s="303"/>
      <c r="BO270" s="303"/>
      <c r="BP270" s="303"/>
      <c r="BQ270" s="303"/>
      <c r="BR270" s="303"/>
      <c r="BS270" s="303"/>
      <c r="BT270" s="303"/>
      <c r="BU270" s="303"/>
      <c r="BV270" s="303"/>
      <c r="BW270" s="303"/>
      <c r="BX270" s="303"/>
      <c r="BY270" s="303"/>
      <c r="BZ270" s="303"/>
      <c r="CA270" s="303"/>
      <c r="CB270" s="303"/>
      <c r="CC270" s="303"/>
      <c r="CD270" s="303"/>
      <c r="CE270" s="303"/>
      <c r="CF270" s="303"/>
      <c r="CG270" s="303"/>
      <c r="CH270" s="303"/>
      <c r="CI270" s="303"/>
      <c r="CJ270" s="303"/>
      <c r="CK270" s="303"/>
      <c r="CL270" s="303"/>
      <c r="CM270" s="303"/>
      <c r="CN270" s="303"/>
      <c r="CO270" s="303"/>
      <c r="CP270" s="303"/>
      <c r="CQ270" s="303"/>
      <c r="CR270" s="303"/>
      <c r="CS270" s="303"/>
      <c r="CT270" s="303"/>
      <c r="CU270" s="303"/>
      <c r="CV270" s="303"/>
      <c r="CW270" s="303"/>
      <c r="CX270" s="303"/>
      <c r="CY270" s="303"/>
      <c r="CZ270" s="303"/>
    </row>
    <row r="271" spans="1:104" ht="11.25" customHeight="1" x14ac:dyDescent="0.2">
      <c r="A271" s="303"/>
      <c r="B271" s="303"/>
      <c r="C271" s="303"/>
      <c r="D271" s="303"/>
      <c r="E271" s="303"/>
      <c r="F271" s="303"/>
      <c r="G271" s="303"/>
      <c r="H271" s="303"/>
      <c r="I271" s="303"/>
      <c r="J271" s="303"/>
      <c r="K271" s="303"/>
      <c r="L271" s="303"/>
      <c r="M271" s="303"/>
      <c r="N271" s="303"/>
      <c r="O271" s="303"/>
      <c r="P271" s="303"/>
      <c r="Q271" s="303"/>
      <c r="R271" s="309"/>
      <c r="S271" s="310"/>
      <c r="T271" s="310"/>
      <c r="U271" s="303"/>
      <c r="V271" s="303"/>
      <c r="W271" s="303"/>
      <c r="X271" s="303"/>
      <c r="Y271" s="303"/>
      <c r="Z271" s="303"/>
      <c r="AA271" s="303"/>
      <c r="AB271" s="303"/>
      <c r="AC271" s="303"/>
      <c r="AD271" s="303"/>
      <c r="AE271" s="303"/>
      <c r="AF271" s="303"/>
      <c r="AG271" s="303"/>
      <c r="AH271" s="303"/>
      <c r="AI271" s="303"/>
      <c r="AJ271" s="303"/>
      <c r="AK271" s="303"/>
      <c r="AL271" s="303"/>
      <c r="AM271" s="303"/>
      <c r="AN271" s="303"/>
      <c r="AO271" s="303"/>
      <c r="AP271" s="303"/>
      <c r="AQ271" s="303"/>
      <c r="AR271" s="303"/>
      <c r="AS271" s="303"/>
      <c r="AT271" s="303"/>
      <c r="AU271" s="303"/>
      <c r="AV271" s="303"/>
      <c r="AW271" s="303"/>
      <c r="AX271" s="303"/>
      <c r="AY271" s="303"/>
      <c r="AZ271" s="303"/>
      <c r="BA271" s="303"/>
      <c r="BB271" s="303"/>
      <c r="BC271" s="303"/>
      <c r="BD271" s="303"/>
      <c r="BE271" s="303"/>
      <c r="BF271" s="303"/>
      <c r="BG271" s="303"/>
      <c r="BH271" s="303"/>
      <c r="BI271" s="303"/>
      <c r="BJ271" s="303"/>
      <c r="BK271" s="303"/>
      <c r="BL271" s="303"/>
      <c r="BM271" s="303"/>
      <c r="BN271" s="303"/>
      <c r="BO271" s="303"/>
      <c r="BP271" s="303"/>
      <c r="BQ271" s="303"/>
      <c r="BR271" s="303"/>
      <c r="BS271" s="303"/>
      <c r="BT271" s="303"/>
      <c r="BU271" s="303"/>
      <c r="BV271" s="303"/>
      <c r="BW271" s="303"/>
      <c r="BX271" s="303"/>
      <c r="BY271" s="303"/>
      <c r="BZ271" s="303"/>
      <c r="CA271" s="303"/>
      <c r="CB271" s="303"/>
      <c r="CC271" s="303"/>
      <c r="CD271" s="303"/>
      <c r="CE271" s="303"/>
      <c r="CF271" s="303"/>
      <c r="CG271" s="303"/>
      <c r="CH271" s="303"/>
      <c r="CI271" s="303"/>
      <c r="CJ271" s="303"/>
      <c r="CK271" s="303"/>
      <c r="CL271" s="303"/>
      <c r="CM271" s="303"/>
      <c r="CN271" s="303"/>
      <c r="CO271" s="303"/>
      <c r="CP271" s="303"/>
      <c r="CQ271" s="303"/>
      <c r="CR271" s="303"/>
      <c r="CS271" s="303"/>
      <c r="CT271" s="303"/>
      <c r="CU271" s="303"/>
      <c r="CV271" s="303"/>
      <c r="CW271" s="303"/>
      <c r="CX271" s="303"/>
      <c r="CY271" s="303"/>
      <c r="CZ271" s="303"/>
    </row>
    <row r="272" spans="1:104" ht="11.25" customHeight="1" x14ac:dyDescent="0.2">
      <c r="A272" s="303"/>
      <c r="B272" s="303"/>
      <c r="C272" s="303"/>
      <c r="D272" s="303"/>
      <c r="E272" s="303"/>
      <c r="F272" s="303"/>
      <c r="G272" s="303"/>
      <c r="H272" s="303"/>
      <c r="I272" s="303"/>
      <c r="J272" s="303"/>
      <c r="K272" s="303"/>
      <c r="L272" s="303"/>
      <c r="M272" s="303"/>
      <c r="N272" s="303"/>
      <c r="O272" s="303"/>
      <c r="P272" s="303"/>
      <c r="Q272" s="303"/>
      <c r="R272" s="309"/>
      <c r="S272" s="310"/>
      <c r="T272" s="310"/>
      <c r="U272" s="303"/>
      <c r="V272" s="303"/>
      <c r="W272" s="303"/>
      <c r="X272" s="303"/>
      <c r="Y272" s="303"/>
      <c r="Z272" s="303"/>
      <c r="AA272" s="303"/>
      <c r="AB272" s="303"/>
      <c r="AC272" s="303"/>
      <c r="AD272" s="303"/>
      <c r="AE272" s="303"/>
      <c r="AF272" s="303"/>
      <c r="AG272" s="303"/>
      <c r="AH272" s="303"/>
      <c r="AI272" s="303"/>
      <c r="AJ272" s="303"/>
      <c r="AK272" s="303"/>
      <c r="AL272" s="303"/>
      <c r="AM272" s="303"/>
      <c r="AN272" s="303"/>
      <c r="AO272" s="303"/>
      <c r="AP272" s="303"/>
      <c r="AQ272" s="303"/>
      <c r="AR272" s="303"/>
      <c r="AS272" s="303"/>
      <c r="AT272" s="303"/>
      <c r="AU272" s="303"/>
      <c r="AV272" s="303"/>
      <c r="AW272" s="303"/>
      <c r="AX272" s="303"/>
      <c r="AY272" s="303"/>
      <c r="AZ272" s="303"/>
      <c r="BA272" s="303"/>
      <c r="BB272" s="303"/>
      <c r="BC272" s="303"/>
      <c r="BD272" s="303"/>
      <c r="BE272" s="303"/>
      <c r="BF272" s="303"/>
      <c r="BG272" s="303"/>
      <c r="BH272" s="303"/>
      <c r="BI272" s="303"/>
      <c r="BJ272" s="303"/>
      <c r="BK272" s="303"/>
      <c r="BL272" s="303"/>
      <c r="BM272" s="303"/>
      <c r="BN272" s="303"/>
      <c r="BO272" s="303"/>
      <c r="BP272" s="303"/>
      <c r="BQ272" s="303"/>
      <c r="BR272" s="303"/>
      <c r="BS272" s="303"/>
      <c r="BT272" s="303"/>
      <c r="BU272" s="303"/>
      <c r="BV272" s="303"/>
      <c r="BW272" s="303"/>
      <c r="BX272" s="303"/>
      <c r="BY272" s="303"/>
      <c r="BZ272" s="303"/>
      <c r="CA272" s="303"/>
      <c r="CB272" s="303"/>
      <c r="CC272" s="303"/>
      <c r="CD272" s="303"/>
      <c r="CE272" s="303"/>
      <c r="CF272" s="303"/>
      <c r="CG272" s="303"/>
      <c r="CH272" s="303"/>
      <c r="CI272" s="303"/>
      <c r="CJ272" s="303"/>
      <c r="CK272" s="303"/>
      <c r="CL272" s="303"/>
      <c r="CM272" s="303"/>
      <c r="CN272" s="303"/>
      <c r="CO272" s="303"/>
      <c r="CP272" s="303"/>
      <c r="CQ272" s="303"/>
      <c r="CR272" s="303"/>
      <c r="CS272" s="303"/>
      <c r="CT272" s="303"/>
      <c r="CU272" s="303"/>
      <c r="CV272" s="303"/>
      <c r="CW272" s="303"/>
      <c r="CX272" s="303"/>
      <c r="CY272" s="303"/>
      <c r="CZ272" s="303"/>
    </row>
    <row r="273" spans="1:104" ht="11.25" customHeight="1" x14ac:dyDescent="0.2">
      <c r="A273" s="303"/>
      <c r="B273" s="303"/>
      <c r="C273" s="303"/>
      <c r="D273" s="303"/>
      <c r="E273" s="303"/>
      <c r="F273" s="303"/>
      <c r="G273" s="303"/>
      <c r="H273" s="303"/>
      <c r="I273" s="303"/>
      <c r="J273" s="303"/>
      <c r="K273" s="303"/>
      <c r="L273" s="303"/>
      <c r="M273" s="303"/>
      <c r="N273" s="303"/>
      <c r="O273" s="303"/>
      <c r="P273" s="303"/>
      <c r="Q273" s="303"/>
      <c r="R273" s="309"/>
      <c r="S273" s="310"/>
      <c r="T273" s="310"/>
      <c r="U273" s="303"/>
      <c r="V273" s="303"/>
      <c r="W273" s="303"/>
      <c r="X273" s="303"/>
      <c r="Y273" s="303"/>
      <c r="Z273" s="303"/>
      <c r="AA273" s="303"/>
      <c r="AB273" s="303"/>
      <c r="AC273" s="303"/>
      <c r="AD273" s="303"/>
      <c r="AE273" s="303"/>
      <c r="AF273" s="303"/>
      <c r="AG273" s="303"/>
      <c r="AH273" s="303"/>
      <c r="AI273" s="303"/>
      <c r="AJ273" s="303"/>
      <c r="AK273" s="303"/>
      <c r="AL273" s="303"/>
      <c r="AM273" s="303"/>
      <c r="AN273" s="303"/>
      <c r="AO273" s="303"/>
      <c r="AP273" s="303"/>
      <c r="AQ273" s="303"/>
      <c r="AR273" s="303"/>
      <c r="AS273" s="303"/>
      <c r="AT273" s="303"/>
      <c r="AU273" s="303"/>
      <c r="AV273" s="303"/>
      <c r="AW273" s="303"/>
      <c r="AX273" s="303"/>
      <c r="AY273" s="303"/>
      <c r="AZ273" s="303"/>
      <c r="BA273" s="303"/>
      <c r="BB273" s="303"/>
      <c r="BC273" s="303"/>
      <c r="BD273" s="303"/>
      <c r="BE273" s="303"/>
      <c r="BF273" s="303"/>
      <c r="BG273" s="303"/>
      <c r="BH273" s="303"/>
      <c r="BI273" s="303"/>
      <c r="BJ273" s="303"/>
      <c r="BK273" s="303"/>
      <c r="BL273" s="303"/>
      <c r="BM273" s="303"/>
      <c r="BN273" s="303"/>
      <c r="BO273" s="303"/>
      <c r="BP273" s="303"/>
      <c r="BQ273" s="303"/>
      <c r="BR273" s="303"/>
      <c r="BS273" s="303"/>
      <c r="BT273" s="303"/>
      <c r="BU273" s="303"/>
      <c r="BV273" s="303"/>
      <c r="BW273" s="303"/>
      <c r="BX273" s="303"/>
      <c r="BY273" s="303"/>
      <c r="BZ273" s="303"/>
      <c r="CA273" s="303"/>
      <c r="CB273" s="303"/>
      <c r="CC273" s="303"/>
      <c r="CD273" s="303"/>
      <c r="CE273" s="303"/>
      <c r="CF273" s="303"/>
      <c r="CG273" s="303"/>
      <c r="CH273" s="303"/>
      <c r="CI273" s="303"/>
      <c r="CJ273" s="303"/>
      <c r="CK273" s="303"/>
      <c r="CL273" s="303"/>
      <c r="CM273" s="303"/>
      <c r="CN273" s="303"/>
      <c r="CO273" s="303"/>
      <c r="CP273" s="303"/>
      <c r="CQ273" s="303"/>
      <c r="CR273" s="303"/>
      <c r="CS273" s="303"/>
      <c r="CT273" s="303"/>
      <c r="CU273" s="303"/>
      <c r="CV273" s="303"/>
      <c r="CW273" s="303"/>
      <c r="CX273" s="303"/>
      <c r="CY273" s="303"/>
      <c r="CZ273" s="303"/>
    </row>
    <row r="274" spans="1:104" ht="11.25" customHeight="1" x14ac:dyDescent="0.2">
      <c r="A274" s="303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303"/>
      <c r="N274" s="303"/>
      <c r="O274" s="303"/>
      <c r="P274" s="303"/>
      <c r="Q274" s="303"/>
      <c r="R274" s="309"/>
      <c r="S274" s="310"/>
      <c r="T274" s="310"/>
      <c r="U274" s="303"/>
      <c r="V274" s="303"/>
      <c r="W274" s="303"/>
      <c r="X274" s="303"/>
      <c r="Y274" s="303"/>
      <c r="Z274" s="303"/>
      <c r="AA274" s="303"/>
      <c r="AB274" s="303"/>
      <c r="AC274" s="303"/>
      <c r="AD274" s="303"/>
      <c r="AE274" s="303"/>
      <c r="AF274" s="303"/>
      <c r="AG274" s="303"/>
      <c r="AH274" s="303"/>
      <c r="AI274" s="303"/>
      <c r="AJ274" s="303"/>
      <c r="AK274" s="303"/>
      <c r="AL274" s="303"/>
      <c r="AM274" s="303"/>
      <c r="AN274" s="303"/>
      <c r="AO274" s="303"/>
      <c r="AP274" s="303"/>
      <c r="AQ274" s="303"/>
      <c r="AR274" s="303"/>
      <c r="AS274" s="303"/>
      <c r="AT274" s="303"/>
      <c r="AU274" s="303"/>
      <c r="AV274" s="303"/>
      <c r="AW274" s="303"/>
      <c r="AX274" s="303"/>
      <c r="AY274" s="303"/>
      <c r="AZ274" s="303"/>
      <c r="BA274" s="303"/>
      <c r="BB274" s="303"/>
      <c r="BC274" s="303"/>
      <c r="BD274" s="303"/>
      <c r="BE274" s="303"/>
      <c r="BF274" s="303"/>
      <c r="BG274" s="303"/>
      <c r="BH274" s="303"/>
      <c r="BI274" s="303"/>
      <c r="BJ274" s="303"/>
      <c r="BK274" s="303"/>
      <c r="BL274" s="303"/>
      <c r="BM274" s="303"/>
      <c r="BN274" s="303"/>
      <c r="BO274" s="303"/>
      <c r="BP274" s="303"/>
      <c r="BQ274" s="303"/>
      <c r="BR274" s="303"/>
      <c r="BS274" s="303"/>
      <c r="BT274" s="303"/>
      <c r="BU274" s="303"/>
      <c r="BV274" s="303"/>
      <c r="BW274" s="303"/>
      <c r="BX274" s="303"/>
      <c r="BY274" s="303"/>
      <c r="BZ274" s="303"/>
      <c r="CA274" s="303"/>
      <c r="CB274" s="303"/>
      <c r="CC274" s="303"/>
      <c r="CD274" s="303"/>
      <c r="CE274" s="303"/>
      <c r="CF274" s="303"/>
      <c r="CG274" s="303"/>
      <c r="CH274" s="303"/>
      <c r="CI274" s="303"/>
      <c r="CJ274" s="303"/>
      <c r="CK274" s="303"/>
      <c r="CL274" s="303"/>
      <c r="CM274" s="303"/>
      <c r="CN274" s="303"/>
      <c r="CO274" s="303"/>
      <c r="CP274" s="303"/>
      <c r="CQ274" s="303"/>
      <c r="CR274" s="303"/>
      <c r="CS274" s="303"/>
      <c r="CT274" s="303"/>
      <c r="CU274" s="303"/>
      <c r="CV274" s="303"/>
      <c r="CW274" s="303"/>
      <c r="CX274" s="303"/>
      <c r="CY274" s="303"/>
      <c r="CZ274" s="303"/>
    </row>
    <row r="275" spans="1:104" ht="11.25" customHeight="1" x14ac:dyDescent="0.2">
      <c r="A275" s="303"/>
      <c r="B275" s="303"/>
      <c r="C275" s="303"/>
      <c r="D275" s="303"/>
      <c r="E275" s="303"/>
      <c r="F275" s="303"/>
      <c r="G275" s="303"/>
      <c r="H275" s="303"/>
      <c r="I275" s="303"/>
      <c r="J275" s="303"/>
      <c r="K275" s="303"/>
      <c r="L275" s="303"/>
      <c r="M275" s="303"/>
      <c r="N275" s="303"/>
      <c r="O275" s="303"/>
      <c r="P275" s="303"/>
      <c r="Q275" s="303"/>
      <c r="R275" s="309"/>
      <c r="S275" s="310"/>
      <c r="T275" s="310"/>
      <c r="U275" s="303"/>
      <c r="V275" s="303"/>
      <c r="W275" s="303"/>
      <c r="X275" s="303"/>
      <c r="Y275" s="303"/>
      <c r="Z275" s="303"/>
      <c r="AA275" s="303"/>
      <c r="AB275" s="303"/>
      <c r="AC275" s="303"/>
      <c r="AD275" s="303"/>
      <c r="AE275" s="303"/>
      <c r="AF275" s="303"/>
      <c r="AG275" s="303"/>
      <c r="AH275" s="303"/>
      <c r="AI275" s="303"/>
      <c r="AJ275" s="303"/>
      <c r="AK275" s="303"/>
      <c r="AL275" s="303"/>
      <c r="AM275" s="303"/>
      <c r="AN275" s="303"/>
      <c r="AO275" s="303"/>
      <c r="AP275" s="303"/>
      <c r="AQ275" s="303"/>
      <c r="AR275" s="303"/>
      <c r="AS275" s="303"/>
      <c r="AT275" s="303"/>
      <c r="AU275" s="303"/>
      <c r="AV275" s="303"/>
      <c r="AW275" s="303"/>
      <c r="AX275" s="303"/>
      <c r="AY275" s="303"/>
      <c r="AZ275" s="303"/>
      <c r="BA275" s="303"/>
      <c r="BB275" s="303"/>
      <c r="BC275" s="303"/>
      <c r="BD275" s="303"/>
      <c r="BE275" s="303"/>
      <c r="BF275" s="303"/>
      <c r="BG275" s="303"/>
      <c r="BH275" s="303"/>
      <c r="BI275" s="303"/>
      <c r="BJ275" s="303"/>
      <c r="BK275" s="303"/>
      <c r="BL275" s="303"/>
      <c r="BM275" s="303"/>
      <c r="BN275" s="303"/>
      <c r="BO275" s="303"/>
      <c r="BP275" s="303"/>
      <c r="BQ275" s="303"/>
      <c r="BR275" s="303"/>
      <c r="BS275" s="303"/>
      <c r="BT275" s="303"/>
      <c r="BU275" s="303"/>
      <c r="BV275" s="303"/>
      <c r="BW275" s="303"/>
      <c r="BX275" s="303"/>
      <c r="BY275" s="303"/>
      <c r="BZ275" s="303"/>
      <c r="CA275" s="303"/>
      <c r="CB275" s="303"/>
      <c r="CC275" s="303"/>
      <c r="CD275" s="303"/>
      <c r="CE275" s="303"/>
      <c r="CF275" s="303"/>
      <c r="CG275" s="303"/>
      <c r="CH275" s="303"/>
      <c r="CI275" s="303"/>
      <c r="CJ275" s="303"/>
      <c r="CK275" s="303"/>
      <c r="CL275" s="303"/>
      <c r="CM275" s="303"/>
      <c r="CN275" s="303"/>
      <c r="CO275" s="303"/>
      <c r="CP275" s="303"/>
      <c r="CQ275" s="303"/>
      <c r="CR275" s="303"/>
      <c r="CS275" s="303"/>
      <c r="CT275" s="303"/>
      <c r="CU275" s="303"/>
      <c r="CV275" s="303"/>
      <c r="CW275" s="303"/>
      <c r="CX275" s="303"/>
      <c r="CY275" s="303"/>
      <c r="CZ275" s="303"/>
    </row>
    <row r="276" spans="1:104" ht="11.25" customHeight="1" x14ac:dyDescent="0.2">
      <c r="A276" s="303"/>
      <c r="B276" s="303"/>
      <c r="C276" s="303"/>
      <c r="D276" s="303"/>
      <c r="E276" s="303"/>
      <c r="F276" s="303"/>
      <c r="G276" s="303"/>
      <c r="H276" s="303"/>
      <c r="I276" s="303"/>
      <c r="J276" s="303"/>
      <c r="K276" s="303"/>
      <c r="L276" s="303"/>
      <c r="M276" s="303"/>
      <c r="N276" s="303"/>
      <c r="O276" s="303"/>
      <c r="P276" s="303"/>
      <c r="Q276" s="303"/>
      <c r="R276" s="309"/>
      <c r="S276" s="310"/>
      <c r="T276" s="310"/>
      <c r="U276" s="303"/>
      <c r="V276" s="303"/>
      <c r="W276" s="303"/>
      <c r="X276" s="303"/>
      <c r="Y276" s="303"/>
      <c r="Z276" s="303"/>
      <c r="AA276" s="303"/>
      <c r="AB276" s="303"/>
      <c r="AC276" s="303"/>
      <c r="AD276" s="303"/>
      <c r="AE276" s="303"/>
      <c r="AF276" s="303"/>
      <c r="AG276" s="303"/>
      <c r="AH276" s="303"/>
      <c r="AI276" s="303"/>
      <c r="AJ276" s="303"/>
      <c r="AK276" s="303"/>
      <c r="AL276" s="303"/>
      <c r="AM276" s="303"/>
      <c r="AN276" s="303"/>
      <c r="AO276" s="303"/>
      <c r="AP276" s="303"/>
      <c r="AQ276" s="303"/>
      <c r="AR276" s="303"/>
      <c r="AS276" s="303"/>
      <c r="AT276" s="303"/>
      <c r="AU276" s="303"/>
      <c r="AV276" s="303"/>
      <c r="AW276" s="303"/>
      <c r="AX276" s="303"/>
      <c r="AY276" s="303"/>
      <c r="AZ276" s="303"/>
      <c r="BA276" s="303"/>
      <c r="BB276" s="303"/>
      <c r="BC276" s="303"/>
      <c r="BD276" s="303"/>
      <c r="BE276" s="303"/>
      <c r="BF276" s="303"/>
      <c r="BG276" s="303"/>
      <c r="BH276" s="303"/>
      <c r="BI276" s="303"/>
      <c r="BJ276" s="303"/>
      <c r="BK276" s="303"/>
      <c r="BL276" s="303"/>
      <c r="BM276" s="303"/>
      <c r="BN276" s="303"/>
      <c r="BO276" s="303"/>
      <c r="BP276" s="303"/>
      <c r="BQ276" s="303"/>
      <c r="BR276" s="303"/>
      <c r="BS276" s="303"/>
      <c r="BT276" s="303"/>
      <c r="BU276" s="303"/>
      <c r="BV276" s="303"/>
      <c r="BW276" s="303"/>
      <c r="BX276" s="303"/>
      <c r="BY276" s="303"/>
      <c r="BZ276" s="303"/>
      <c r="CA276" s="303"/>
      <c r="CB276" s="303"/>
      <c r="CC276" s="303"/>
      <c r="CD276" s="303"/>
      <c r="CE276" s="303"/>
      <c r="CF276" s="303"/>
      <c r="CG276" s="303"/>
      <c r="CH276" s="303"/>
      <c r="CI276" s="303"/>
      <c r="CJ276" s="303"/>
      <c r="CK276" s="303"/>
      <c r="CL276" s="303"/>
      <c r="CM276" s="303"/>
      <c r="CN276" s="303"/>
      <c r="CO276" s="303"/>
      <c r="CP276" s="303"/>
      <c r="CQ276" s="303"/>
      <c r="CR276" s="303"/>
      <c r="CS276" s="303"/>
      <c r="CT276" s="303"/>
      <c r="CU276" s="303"/>
      <c r="CV276" s="303"/>
      <c r="CW276" s="303"/>
      <c r="CX276" s="303"/>
      <c r="CY276" s="303"/>
      <c r="CZ276" s="303"/>
    </row>
    <row r="277" spans="1:104" ht="11.25" customHeight="1" x14ac:dyDescent="0.2">
      <c r="A277" s="303"/>
      <c r="B277" s="303"/>
      <c r="C277" s="303"/>
      <c r="D277" s="303"/>
      <c r="E277" s="303"/>
      <c r="F277" s="303"/>
      <c r="G277" s="303"/>
      <c r="H277" s="303"/>
      <c r="I277" s="303"/>
      <c r="J277" s="303"/>
      <c r="K277" s="303"/>
      <c r="L277" s="303"/>
      <c r="M277" s="303"/>
      <c r="N277" s="303"/>
      <c r="O277" s="303"/>
      <c r="P277" s="303"/>
      <c r="Q277" s="303"/>
      <c r="R277" s="309"/>
      <c r="S277" s="310"/>
      <c r="T277" s="310"/>
      <c r="U277" s="303"/>
      <c r="V277" s="303"/>
      <c r="W277" s="303"/>
      <c r="X277" s="303"/>
      <c r="Y277" s="303"/>
      <c r="Z277" s="303"/>
      <c r="AA277" s="303"/>
      <c r="AB277" s="303"/>
      <c r="AC277" s="303"/>
      <c r="AD277" s="303"/>
      <c r="AE277" s="303"/>
      <c r="AF277" s="303"/>
      <c r="AG277" s="303"/>
      <c r="AH277" s="303"/>
      <c r="AI277" s="303"/>
      <c r="AJ277" s="303"/>
      <c r="AK277" s="303"/>
      <c r="AL277" s="303"/>
      <c r="AM277" s="303"/>
      <c r="AN277" s="303"/>
      <c r="AO277" s="303"/>
      <c r="AP277" s="303"/>
      <c r="AQ277" s="303"/>
      <c r="AR277" s="303"/>
      <c r="AS277" s="303"/>
      <c r="AT277" s="303"/>
      <c r="AU277" s="303"/>
      <c r="AV277" s="303"/>
      <c r="AW277" s="303"/>
      <c r="AX277" s="303"/>
      <c r="AY277" s="303"/>
      <c r="AZ277" s="303"/>
      <c r="BA277" s="303"/>
      <c r="BB277" s="303"/>
      <c r="BC277" s="303"/>
      <c r="BD277" s="303"/>
      <c r="BE277" s="303"/>
      <c r="BF277" s="303"/>
      <c r="BG277" s="303"/>
      <c r="BH277" s="303"/>
      <c r="BI277" s="303"/>
      <c r="BJ277" s="303"/>
      <c r="BK277" s="303"/>
      <c r="BL277" s="303"/>
      <c r="BM277" s="303"/>
      <c r="BN277" s="303"/>
      <c r="BO277" s="303"/>
      <c r="BP277" s="303"/>
      <c r="BQ277" s="303"/>
      <c r="BR277" s="303"/>
      <c r="BS277" s="303"/>
      <c r="BT277" s="303"/>
      <c r="BU277" s="303"/>
      <c r="BV277" s="303"/>
      <c r="BW277" s="303"/>
      <c r="BX277" s="303"/>
      <c r="BY277" s="303"/>
      <c r="BZ277" s="303"/>
      <c r="CA277" s="303"/>
      <c r="CB277" s="303"/>
      <c r="CC277" s="303"/>
      <c r="CD277" s="303"/>
      <c r="CE277" s="303"/>
      <c r="CF277" s="303"/>
      <c r="CG277" s="303"/>
      <c r="CH277" s="303"/>
      <c r="CI277" s="303"/>
      <c r="CJ277" s="303"/>
      <c r="CK277" s="303"/>
      <c r="CL277" s="303"/>
      <c r="CM277" s="303"/>
      <c r="CN277" s="303"/>
      <c r="CO277" s="303"/>
      <c r="CP277" s="303"/>
      <c r="CQ277" s="303"/>
      <c r="CR277" s="303"/>
      <c r="CS277" s="303"/>
      <c r="CT277" s="303"/>
      <c r="CU277" s="303"/>
      <c r="CV277" s="303"/>
      <c r="CW277" s="303"/>
      <c r="CX277" s="303"/>
      <c r="CY277" s="303"/>
      <c r="CZ277" s="303"/>
    </row>
    <row r="278" spans="1:104" ht="11.25" customHeight="1" x14ac:dyDescent="0.2">
      <c r="A278" s="303"/>
      <c r="B278" s="303"/>
      <c r="C278" s="303"/>
      <c r="D278" s="303"/>
      <c r="E278" s="303"/>
      <c r="F278" s="303"/>
      <c r="G278" s="303"/>
      <c r="H278" s="303"/>
      <c r="I278" s="303"/>
      <c r="J278" s="303"/>
      <c r="K278" s="303"/>
      <c r="L278" s="303"/>
      <c r="M278" s="303"/>
      <c r="N278" s="303"/>
      <c r="O278" s="303"/>
      <c r="P278" s="303"/>
      <c r="Q278" s="303"/>
      <c r="R278" s="309"/>
      <c r="S278" s="310"/>
      <c r="T278" s="310"/>
      <c r="U278" s="303"/>
      <c r="V278" s="303"/>
      <c r="W278" s="303"/>
      <c r="X278" s="303"/>
      <c r="Y278" s="303"/>
      <c r="Z278" s="303"/>
      <c r="AA278" s="303"/>
      <c r="AB278" s="303"/>
      <c r="AC278" s="303"/>
      <c r="AD278" s="303"/>
      <c r="AE278" s="303"/>
      <c r="AF278" s="303"/>
      <c r="AG278" s="303"/>
      <c r="AH278" s="303"/>
      <c r="AI278" s="303"/>
      <c r="AJ278" s="303"/>
      <c r="AK278" s="303"/>
      <c r="AL278" s="303"/>
      <c r="AM278" s="303"/>
      <c r="AN278" s="303"/>
      <c r="AO278" s="303"/>
      <c r="AP278" s="303"/>
      <c r="AQ278" s="303"/>
      <c r="AR278" s="303"/>
      <c r="AS278" s="303"/>
      <c r="AT278" s="303"/>
      <c r="AU278" s="303"/>
      <c r="AV278" s="303"/>
      <c r="AW278" s="303"/>
      <c r="AX278" s="303"/>
      <c r="AY278" s="303"/>
      <c r="AZ278" s="303"/>
      <c r="BA278" s="303"/>
      <c r="BB278" s="303"/>
      <c r="BC278" s="303"/>
      <c r="BD278" s="303"/>
      <c r="BE278" s="303"/>
      <c r="BF278" s="303"/>
      <c r="BG278" s="303"/>
      <c r="BH278" s="303"/>
      <c r="BI278" s="303"/>
      <c r="BJ278" s="303"/>
      <c r="BK278" s="303"/>
      <c r="BL278" s="303"/>
      <c r="BM278" s="303"/>
      <c r="BN278" s="303"/>
      <c r="BO278" s="303"/>
      <c r="BP278" s="303"/>
      <c r="BQ278" s="303"/>
      <c r="BR278" s="303"/>
      <c r="BS278" s="303"/>
      <c r="BT278" s="303"/>
      <c r="BU278" s="303"/>
      <c r="BV278" s="303"/>
      <c r="BW278" s="303"/>
      <c r="BX278" s="303"/>
      <c r="BY278" s="303"/>
      <c r="BZ278" s="303"/>
      <c r="CA278" s="303"/>
      <c r="CB278" s="303"/>
      <c r="CC278" s="303"/>
      <c r="CD278" s="303"/>
      <c r="CE278" s="303"/>
      <c r="CF278" s="303"/>
      <c r="CG278" s="303"/>
      <c r="CH278" s="303"/>
      <c r="CI278" s="303"/>
      <c r="CJ278" s="303"/>
      <c r="CK278" s="303"/>
      <c r="CL278" s="303"/>
      <c r="CM278" s="303"/>
      <c r="CN278" s="303"/>
      <c r="CO278" s="303"/>
      <c r="CP278" s="303"/>
      <c r="CQ278" s="303"/>
      <c r="CR278" s="303"/>
      <c r="CS278" s="303"/>
      <c r="CT278" s="303"/>
      <c r="CU278" s="303"/>
      <c r="CV278" s="303"/>
      <c r="CW278" s="303"/>
      <c r="CX278" s="303"/>
      <c r="CY278" s="303"/>
      <c r="CZ278" s="303"/>
    </row>
    <row r="279" spans="1:104" ht="11.25" customHeight="1" x14ac:dyDescent="0.2">
      <c r="A279" s="303"/>
      <c r="B279" s="303"/>
      <c r="C279" s="303"/>
      <c r="D279" s="303"/>
      <c r="E279" s="303"/>
      <c r="F279" s="303"/>
      <c r="G279" s="303"/>
      <c r="H279" s="303"/>
      <c r="I279" s="303"/>
      <c r="J279" s="303"/>
      <c r="K279" s="303"/>
      <c r="L279" s="303"/>
      <c r="M279" s="303"/>
      <c r="N279" s="303"/>
      <c r="O279" s="303"/>
      <c r="P279" s="303"/>
      <c r="Q279" s="303"/>
      <c r="R279" s="309"/>
      <c r="S279" s="310"/>
      <c r="T279" s="310"/>
      <c r="U279" s="303"/>
      <c r="V279" s="303"/>
      <c r="W279" s="303"/>
      <c r="X279" s="303"/>
      <c r="Y279" s="303"/>
      <c r="Z279" s="303"/>
      <c r="AA279" s="303"/>
      <c r="AB279" s="303"/>
      <c r="AC279" s="303"/>
      <c r="AD279" s="303"/>
      <c r="AE279" s="303"/>
      <c r="AF279" s="303"/>
      <c r="AG279" s="303"/>
      <c r="AH279" s="303"/>
      <c r="AI279" s="303"/>
      <c r="AJ279" s="303"/>
      <c r="AK279" s="303"/>
      <c r="AL279" s="303"/>
      <c r="AM279" s="303"/>
      <c r="AN279" s="303"/>
      <c r="AO279" s="303"/>
      <c r="AP279" s="303"/>
      <c r="AQ279" s="303"/>
      <c r="AR279" s="303"/>
      <c r="AS279" s="303"/>
      <c r="AT279" s="303"/>
      <c r="AU279" s="303"/>
      <c r="AV279" s="303"/>
      <c r="AW279" s="303"/>
      <c r="AX279" s="303"/>
      <c r="AY279" s="303"/>
      <c r="AZ279" s="303"/>
      <c r="BA279" s="303"/>
      <c r="BB279" s="303"/>
      <c r="BC279" s="303"/>
      <c r="BD279" s="303"/>
      <c r="BE279" s="303"/>
      <c r="BF279" s="303"/>
      <c r="BG279" s="303"/>
      <c r="BH279" s="303"/>
      <c r="BI279" s="303"/>
      <c r="BJ279" s="303"/>
      <c r="BK279" s="303"/>
      <c r="BL279" s="303"/>
      <c r="BM279" s="303"/>
      <c r="BN279" s="303"/>
      <c r="BO279" s="303"/>
      <c r="BP279" s="303"/>
      <c r="BQ279" s="303"/>
      <c r="BR279" s="303"/>
      <c r="BS279" s="303"/>
      <c r="BT279" s="303"/>
      <c r="BU279" s="303"/>
      <c r="BV279" s="303"/>
      <c r="BW279" s="303"/>
      <c r="BX279" s="303"/>
      <c r="BY279" s="303"/>
      <c r="BZ279" s="303"/>
      <c r="CA279" s="303"/>
      <c r="CB279" s="303"/>
      <c r="CC279" s="303"/>
      <c r="CD279" s="303"/>
      <c r="CE279" s="303"/>
      <c r="CF279" s="303"/>
      <c r="CG279" s="303"/>
      <c r="CH279" s="303"/>
      <c r="CI279" s="303"/>
      <c r="CJ279" s="303"/>
      <c r="CK279" s="303"/>
      <c r="CL279" s="303"/>
      <c r="CM279" s="303"/>
      <c r="CN279" s="303"/>
      <c r="CO279" s="303"/>
      <c r="CP279" s="303"/>
      <c r="CQ279" s="303"/>
      <c r="CR279" s="303"/>
      <c r="CS279" s="303"/>
      <c r="CT279" s="303"/>
      <c r="CU279" s="303"/>
      <c r="CV279" s="303"/>
      <c r="CW279" s="303"/>
      <c r="CX279" s="303"/>
      <c r="CY279" s="303"/>
      <c r="CZ279" s="303"/>
    </row>
    <row r="280" spans="1:104" ht="11.25" customHeight="1" x14ac:dyDescent="0.2">
      <c r="A280" s="303"/>
      <c r="B280" s="303"/>
      <c r="C280" s="303"/>
      <c r="D280" s="303"/>
      <c r="E280" s="303"/>
      <c r="F280" s="303"/>
      <c r="G280" s="303"/>
      <c r="H280" s="303"/>
      <c r="I280" s="303"/>
      <c r="J280" s="303"/>
      <c r="K280" s="303"/>
      <c r="L280" s="303"/>
      <c r="M280" s="303"/>
      <c r="N280" s="303"/>
      <c r="O280" s="303"/>
      <c r="P280" s="303"/>
      <c r="Q280" s="303"/>
      <c r="R280" s="309"/>
      <c r="S280" s="310"/>
      <c r="T280" s="310"/>
      <c r="U280" s="303"/>
      <c r="V280" s="303"/>
      <c r="W280" s="303"/>
      <c r="X280" s="303"/>
      <c r="Y280" s="303"/>
      <c r="Z280" s="303"/>
      <c r="AA280" s="303"/>
      <c r="AB280" s="303"/>
      <c r="AC280" s="303"/>
      <c r="AD280" s="303"/>
      <c r="AE280" s="303"/>
      <c r="AF280" s="303"/>
      <c r="AG280" s="303"/>
      <c r="AH280" s="303"/>
      <c r="AI280" s="303"/>
      <c r="AJ280" s="303"/>
      <c r="AK280" s="303"/>
      <c r="AL280" s="303"/>
      <c r="AM280" s="303"/>
      <c r="AN280" s="303"/>
      <c r="AO280" s="303"/>
      <c r="AP280" s="303"/>
      <c r="AQ280" s="303"/>
      <c r="AR280" s="303"/>
      <c r="AS280" s="303"/>
      <c r="AT280" s="303"/>
      <c r="AU280" s="303"/>
      <c r="AV280" s="303"/>
      <c r="AW280" s="303"/>
      <c r="AX280" s="303"/>
      <c r="AY280" s="303"/>
      <c r="AZ280" s="303"/>
      <c r="BA280" s="303"/>
      <c r="BB280" s="303"/>
      <c r="BC280" s="303"/>
      <c r="BD280" s="303"/>
      <c r="BE280" s="303"/>
      <c r="BF280" s="303"/>
      <c r="BG280" s="303"/>
      <c r="BH280" s="303"/>
      <c r="BI280" s="303"/>
      <c r="BJ280" s="303"/>
      <c r="BK280" s="303"/>
      <c r="BL280" s="303"/>
      <c r="BM280" s="303"/>
      <c r="BN280" s="303"/>
      <c r="BO280" s="303"/>
      <c r="BP280" s="303"/>
      <c r="BQ280" s="303"/>
      <c r="BR280" s="303"/>
      <c r="BS280" s="303"/>
      <c r="BT280" s="303"/>
      <c r="BU280" s="303"/>
      <c r="BV280" s="303"/>
      <c r="BW280" s="303"/>
      <c r="BX280" s="303"/>
      <c r="BY280" s="303"/>
      <c r="BZ280" s="303"/>
      <c r="CA280" s="303"/>
      <c r="CB280" s="303"/>
      <c r="CC280" s="303"/>
      <c r="CD280" s="303"/>
      <c r="CE280" s="303"/>
      <c r="CF280" s="303"/>
      <c r="CG280" s="303"/>
      <c r="CH280" s="303"/>
      <c r="CI280" s="303"/>
      <c r="CJ280" s="303"/>
      <c r="CK280" s="303"/>
      <c r="CL280" s="303"/>
      <c r="CM280" s="303"/>
      <c r="CN280" s="303"/>
      <c r="CO280" s="303"/>
      <c r="CP280" s="303"/>
      <c r="CQ280" s="303"/>
      <c r="CR280" s="303"/>
      <c r="CS280" s="303"/>
      <c r="CT280" s="303"/>
      <c r="CU280" s="303"/>
      <c r="CV280" s="303"/>
      <c r="CW280" s="303"/>
      <c r="CX280" s="303"/>
      <c r="CY280" s="303"/>
      <c r="CZ280" s="303"/>
    </row>
    <row r="281" spans="1:104" ht="11.25" customHeight="1" x14ac:dyDescent="0.2">
      <c r="A281" s="303"/>
      <c r="B281" s="303"/>
      <c r="C281" s="303"/>
      <c r="D281" s="303"/>
      <c r="E281" s="303"/>
      <c r="F281" s="303"/>
      <c r="G281" s="303"/>
      <c r="H281" s="303"/>
      <c r="I281" s="303"/>
      <c r="J281" s="303"/>
      <c r="K281" s="303"/>
      <c r="L281" s="303"/>
      <c r="M281" s="303"/>
      <c r="N281" s="303"/>
      <c r="O281" s="303"/>
      <c r="P281" s="303"/>
      <c r="Q281" s="303"/>
      <c r="R281" s="309"/>
      <c r="S281" s="310"/>
      <c r="T281" s="310"/>
      <c r="U281" s="303"/>
      <c r="V281" s="303"/>
      <c r="W281" s="303"/>
      <c r="X281" s="303"/>
      <c r="Y281" s="303"/>
      <c r="Z281" s="303"/>
      <c r="AA281" s="303"/>
      <c r="AB281" s="303"/>
      <c r="AC281" s="303"/>
      <c r="AD281" s="303"/>
      <c r="AE281" s="303"/>
      <c r="AF281" s="303"/>
      <c r="AG281" s="303"/>
      <c r="AH281" s="303"/>
      <c r="AI281" s="303"/>
      <c r="AJ281" s="303"/>
      <c r="AK281" s="303"/>
      <c r="AL281" s="303"/>
      <c r="AM281" s="303"/>
      <c r="AN281" s="303"/>
      <c r="AO281" s="303"/>
      <c r="AP281" s="303"/>
      <c r="AQ281" s="303"/>
      <c r="AR281" s="303"/>
      <c r="AS281" s="303"/>
      <c r="AT281" s="303"/>
      <c r="AU281" s="303"/>
      <c r="AV281" s="303"/>
      <c r="AW281" s="303"/>
      <c r="AX281" s="303"/>
      <c r="AY281" s="303"/>
      <c r="AZ281" s="303"/>
      <c r="BA281" s="303"/>
      <c r="BB281" s="303"/>
      <c r="BC281" s="303"/>
      <c r="BD281" s="303"/>
      <c r="BE281" s="303"/>
      <c r="BF281" s="303"/>
      <c r="BG281" s="303"/>
      <c r="BH281" s="303"/>
      <c r="BI281" s="303"/>
      <c r="BJ281" s="303"/>
      <c r="BK281" s="303"/>
      <c r="BL281" s="303"/>
      <c r="BM281" s="303"/>
      <c r="BN281" s="303"/>
      <c r="BO281" s="303"/>
      <c r="BP281" s="303"/>
      <c r="BQ281" s="303"/>
      <c r="BR281" s="303"/>
      <c r="BS281" s="303"/>
      <c r="BT281" s="303"/>
      <c r="BU281" s="303"/>
      <c r="BV281" s="303"/>
      <c r="BW281" s="303"/>
      <c r="BX281" s="303"/>
      <c r="BY281" s="303"/>
      <c r="BZ281" s="303"/>
      <c r="CA281" s="303"/>
      <c r="CB281" s="303"/>
      <c r="CC281" s="303"/>
      <c r="CD281" s="303"/>
      <c r="CE281" s="303"/>
      <c r="CF281" s="303"/>
      <c r="CG281" s="303"/>
      <c r="CH281" s="303"/>
      <c r="CI281" s="303"/>
      <c r="CJ281" s="303"/>
      <c r="CK281" s="303"/>
      <c r="CL281" s="303"/>
      <c r="CM281" s="303"/>
      <c r="CN281" s="303"/>
      <c r="CO281" s="303"/>
      <c r="CP281" s="303"/>
      <c r="CQ281" s="303"/>
      <c r="CR281" s="303"/>
      <c r="CS281" s="303"/>
      <c r="CT281" s="303"/>
      <c r="CU281" s="303"/>
      <c r="CV281" s="303"/>
      <c r="CW281" s="303"/>
      <c r="CX281" s="303"/>
      <c r="CY281" s="303"/>
      <c r="CZ281" s="303"/>
    </row>
    <row r="282" spans="1:104" ht="11.25" customHeight="1" x14ac:dyDescent="0.2">
      <c r="A282" s="303"/>
      <c r="B282" s="303"/>
      <c r="C282" s="303"/>
      <c r="D282" s="303"/>
      <c r="E282" s="303"/>
      <c r="F282" s="303"/>
      <c r="G282" s="303"/>
      <c r="H282" s="303"/>
      <c r="I282" s="303"/>
      <c r="J282" s="303"/>
      <c r="K282" s="303"/>
      <c r="L282" s="303"/>
      <c r="M282" s="303"/>
      <c r="N282" s="303"/>
      <c r="O282" s="303"/>
      <c r="P282" s="303"/>
      <c r="Q282" s="303"/>
      <c r="R282" s="309"/>
      <c r="S282" s="310"/>
      <c r="T282" s="310"/>
      <c r="U282" s="303"/>
      <c r="V282" s="303"/>
      <c r="W282" s="303"/>
      <c r="X282" s="303"/>
      <c r="Y282" s="303"/>
      <c r="Z282" s="303"/>
      <c r="AA282" s="303"/>
      <c r="AB282" s="303"/>
      <c r="AC282" s="303"/>
      <c r="AD282" s="303"/>
      <c r="AE282" s="303"/>
      <c r="AF282" s="303"/>
      <c r="AG282" s="303"/>
      <c r="AH282" s="303"/>
      <c r="AI282" s="303"/>
      <c r="AJ282" s="303"/>
      <c r="AK282" s="303"/>
      <c r="AL282" s="303"/>
      <c r="AM282" s="303"/>
      <c r="AN282" s="303"/>
      <c r="AO282" s="303"/>
      <c r="AP282" s="303"/>
      <c r="AQ282" s="303"/>
      <c r="AR282" s="303"/>
      <c r="AS282" s="303"/>
      <c r="AT282" s="303"/>
      <c r="AU282" s="303"/>
      <c r="AV282" s="303"/>
      <c r="AW282" s="303"/>
      <c r="AX282" s="303"/>
      <c r="AY282" s="303"/>
      <c r="AZ282" s="303"/>
      <c r="BA282" s="303"/>
      <c r="BB282" s="303"/>
      <c r="BC282" s="303"/>
      <c r="BD282" s="303"/>
      <c r="BE282" s="303"/>
      <c r="BF282" s="303"/>
      <c r="BG282" s="303"/>
      <c r="BH282" s="303"/>
      <c r="BI282" s="303"/>
      <c r="BJ282" s="303"/>
      <c r="BK282" s="303"/>
      <c r="BL282" s="303"/>
      <c r="BM282" s="303"/>
      <c r="BN282" s="303"/>
      <c r="BO282" s="303"/>
      <c r="BP282" s="303"/>
      <c r="BQ282" s="303"/>
      <c r="BR282" s="303"/>
      <c r="BS282" s="303"/>
      <c r="BT282" s="303"/>
      <c r="BU282" s="303"/>
      <c r="BV282" s="303"/>
      <c r="BW282" s="303"/>
      <c r="BX282" s="303"/>
      <c r="BY282" s="303"/>
      <c r="BZ282" s="303"/>
      <c r="CA282" s="303"/>
      <c r="CB282" s="303"/>
      <c r="CC282" s="303"/>
      <c r="CD282" s="303"/>
      <c r="CE282" s="303"/>
      <c r="CF282" s="303"/>
      <c r="CG282" s="303"/>
      <c r="CH282" s="303"/>
      <c r="CI282" s="303"/>
      <c r="CJ282" s="303"/>
      <c r="CK282" s="303"/>
      <c r="CL282" s="303"/>
      <c r="CM282" s="303"/>
      <c r="CN282" s="303"/>
      <c r="CO282" s="303"/>
      <c r="CP282" s="303"/>
      <c r="CQ282" s="303"/>
      <c r="CR282" s="303"/>
      <c r="CS282" s="303"/>
      <c r="CT282" s="303"/>
      <c r="CU282" s="303"/>
      <c r="CV282" s="303"/>
      <c r="CW282" s="303"/>
      <c r="CX282" s="303"/>
      <c r="CY282" s="303"/>
      <c r="CZ282" s="303"/>
    </row>
    <row r="283" spans="1:104" ht="11.25" customHeight="1" x14ac:dyDescent="0.2">
      <c r="A283" s="303"/>
      <c r="B283" s="303"/>
      <c r="C283" s="303"/>
      <c r="D283" s="303"/>
      <c r="E283" s="303"/>
      <c r="F283" s="303"/>
      <c r="G283" s="303"/>
      <c r="H283" s="303"/>
      <c r="I283" s="303"/>
      <c r="J283" s="303"/>
      <c r="K283" s="303"/>
      <c r="L283" s="303"/>
      <c r="M283" s="303"/>
      <c r="N283" s="303"/>
      <c r="O283" s="303"/>
      <c r="P283" s="303"/>
      <c r="Q283" s="303"/>
      <c r="R283" s="309"/>
      <c r="S283" s="310"/>
      <c r="T283" s="310"/>
      <c r="U283" s="303"/>
      <c r="V283" s="303"/>
      <c r="W283" s="303"/>
      <c r="X283" s="303"/>
      <c r="Y283" s="303"/>
      <c r="Z283" s="303"/>
      <c r="AA283" s="303"/>
      <c r="AB283" s="303"/>
      <c r="AC283" s="303"/>
      <c r="AD283" s="303"/>
      <c r="AE283" s="303"/>
      <c r="AF283" s="303"/>
      <c r="AG283" s="303"/>
      <c r="AH283" s="303"/>
      <c r="AI283" s="303"/>
      <c r="AJ283" s="303"/>
      <c r="AK283" s="303"/>
      <c r="AL283" s="303"/>
      <c r="AM283" s="303"/>
      <c r="AN283" s="303"/>
      <c r="AO283" s="303"/>
      <c r="AP283" s="303"/>
      <c r="AQ283" s="303"/>
      <c r="AR283" s="303"/>
      <c r="AS283" s="303"/>
      <c r="AT283" s="303"/>
      <c r="AU283" s="303"/>
      <c r="AV283" s="303"/>
      <c r="AW283" s="303"/>
      <c r="AX283" s="303"/>
      <c r="AY283" s="303"/>
      <c r="AZ283" s="303"/>
      <c r="BA283" s="303"/>
      <c r="BB283" s="303"/>
      <c r="BC283" s="303"/>
      <c r="BD283" s="303"/>
      <c r="BE283" s="303"/>
      <c r="BF283" s="303"/>
      <c r="BG283" s="303"/>
      <c r="BH283" s="303"/>
      <c r="BI283" s="303"/>
      <c r="BJ283" s="303"/>
      <c r="BK283" s="303"/>
      <c r="BL283" s="303"/>
      <c r="BM283" s="303"/>
      <c r="BN283" s="303"/>
      <c r="BO283" s="303"/>
      <c r="BP283" s="303"/>
      <c r="BQ283" s="303"/>
      <c r="BR283" s="303"/>
      <c r="BS283" s="303"/>
      <c r="BT283" s="303"/>
      <c r="BU283" s="303"/>
      <c r="BV283" s="303"/>
      <c r="BW283" s="303"/>
      <c r="BX283" s="303"/>
      <c r="BY283" s="303"/>
      <c r="BZ283" s="303"/>
      <c r="CA283" s="303"/>
      <c r="CB283" s="303"/>
      <c r="CC283" s="303"/>
      <c r="CD283" s="303"/>
      <c r="CE283" s="303"/>
      <c r="CF283" s="303"/>
      <c r="CG283" s="303"/>
      <c r="CH283" s="303"/>
      <c r="CI283" s="303"/>
      <c r="CJ283" s="303"/>
      <c r="CK283" s="303"/>
      <c r="CL283" s="303"/>
      <c r="CM283" s="303"/>
      <c r="CN283" s="303"/>
      <c r="CO283" s="303"/>
      <c r="CP283" s="303"/>
      <c r="CQ283" s="303"/>
      <c r="CR283" s="303"/>
      <c r="CS283" s="303"/>
      <c r="CT283" s="303"/>
      <c r="CU283" s="303"/>
      <c r="CV283" s="303"/>
      <c r="CW283" s="303"/>
      <c r="CX283" s="303"/>
      <c r="CY283" s="303"/>
      <c r="CZ283" s="303"/>
    </row>
    <row r="284" spans="1:104" ht="11.25" customHeight="1" x14ac:dyDescent="0.2">
      <c r="A284" s="303"/>
      <c r="B284" s="303"/>
      <c r="C284" s="303"/>
      <c r="D284" s="303"/>
      <c r="E284" s="303"/>
      <c r="F284" s="303"/>
      <c r="G284" s="303"/>
      <c r="H284" s="303"/>
      <c r="I284" s="303"/>
      <c r="J284" s="303"/>
      <c r="K284" s="303"/>
      <c r="L284" s="303"/>
      <c r="M284" s="303"/>
      <c r="N284" s="303"/>
      <c r="O284" s="303"/>
      <c r="P284" s="303"/>
      <c r="Q284" s="303"/>
      <c r="R284" s="309"/>
      <c r="S284" s="310"/>
      <c r="T284" s="310"/>
      <c r="U284" s="303"/>
      <c r="V284" s="303"/>
      <c r="W284" s="303"/>
      <c r="X284" s="303"/>
      <c r="Y284" s="303"/>
      <c r="Z284" s="303"/>
      <c r="AA284" s="303"/>
      <c r="AB284" s="303"/>
      <c r="AC284" s="303"/>
      <c r="AD284" s="303"/>
      <c r="AE284" s="303"/>
      <c r="AF284" s="303"/>
      <c r="AG284" s="303"/>
      <c r="AH284" s="303"/>
      <c r="AI284" s="303"/>
      <c r="AJ284" s="303"/>
      <c r="AK284" s="303"/>
      <c r="AL284" s="303"/>
      <c r="AM284" s="303"/>
      <c r="AN284" s="303"/>
      <c r="AO284" s="303"/>
      <c r="AP284" s="303"/>
      <c r="AQ284" s="303"/>
      <c r="AR284" s="303"/>
      <c r="AS284" s="303"/>
      <c r="AT284" s="303"/>
      <c r="AU284" s="303"/>
      <c r="AV284" s="303"/>
      <c r="AW284" s="303"/>
      <c r="AX284" s="303"/>
      <c r="AY284" s="303"/>
      <c r="AZ284" s="303"/>
      <c r="BA284" s="303"/>
      <c r="BB284" s="303"/>
      <c r="BC284" s="303"/>
      <c r="BD284" s="303"/>
      <c r="BE284" s="303"/>
      <c r="BF284" s="303"/>
      <c r="BG284" s="303"/>
      <c r="BH284" s="303"/>
      <c r="BI284" s="303"/>
      <c r="BJ284" s="303"/>
      <c r="BK284" s="303"/>
      <c r="BL284" s="303"/>
      <c r="BM284" s="303"/>
      <c r="BN284" s="303"/>
      <c r="BO284" s="303"/>
      <c r="BP284" s="303"/>
      <c r="BQ284" s="303"/>
      <c r="BR284" s="303"/>
      <c r="BS284" s="303"/>
      <c r="BT284" s="303"/>
      <c r="BU284" s="303"/>
      <c r="BV284" s="303"/>
      <c r="BW284" s="303"/>
      <c r="BX284" s="303"/>
      <c r="BY284" s="303"/>
      <c r="BZ284" s="303"/>
      <c r="CA284" s="303"/>
      <c r="CB284" s="303"/>
      <c r="CC284" s="303"/>
      <c r="CD284" s="303"/>
      <c r="CE284" s="303"/>
      <c r="CF284" s="303"/>
      <c r="CG284" s="303"/>
      <c r="CH284" s="303"/>
      <c r="CI284" s="303"/>
      <c r="CJ284" s="303"/>
      <c r="CK284" s="303"/>
      <c r="CL284" s="303"/>
      <c r="CM284" s="303"/>
      <c r="CN284" s="303"/>
      <c r="CO284" s="303"/>
      <c r="CP284" s="303"/>
      <c r="CQ284" s="303"/>
      <c r="CR284" s="303"/>
      <c r="CS284" s="303"/>
      <c r="CT284" s="303"/>
      <c r="CU284" s="303"/>
      <c r="CV284" s="303"/>
      <c r="CW284" s="303"/>
      <c r="CX284" s="303"/>
      <c r="CY284" s="303"/>
      <c r="CZ284" s="303"/>
    </row>
    <row r="285" spans="1:104" ht="11.25" customHeight="1" x14ac:dyDescent="0.2">
      <c r="A285" s="303"/>
      <c r="B285" s="303"/>
      <c r="C285" s="303"/>
      <c r="D285" s="303"/>
      <c r="E285" s="303"/>
      <c r="F285" s="303"/>
      <c r="G285" s="303"/>
      <c r="H285" s="303"/>
      <c r="I285" s="303"/>
      <c r="J285" s="303"/>
      <c r="K285" s="303"/>
      <c r="L285" s="303"/>
      <c r="M285" s="303"/>
      <c r="N285" s="303"/>
      <c r="O285" s="303"/>
      <c r="P285" s="303"/>
      <c r="Q285" s="303"/>
      <c r="R285" s="309"/>
      <c r="S285" s="310"/>
      <c r="T285" s="310"/>
      <c r="U285" s="303"/>
      <c r="V285" s="303"/>
      <c r="W285" s="303"/>
      <c r="X285" s="303"/>
      <c r="Y285" s="303"/>
      <c r="Z285" s="303"/>
      <c r="AA285" s="303"/>
      <c r="AB285" s="303"/>
      <c r="AC285" s="303"/>
      <c r="AD285" s="303"/>
      <c r="AE285" s="303"/>
      <c r="AF285" s="303"/>
      <c r="AG285" s="303"/>
      <c r="AH285" s="303"/>
      <c r="AI285" s="303"/>
      <c r="AJ285" s="303"/>
      <c r="AK285" s="303"/>
      <c r="AL285" s="303"/>
      <c r="AM285" s="303"/>
      <c r="AN285" s="303"/>
      <c r="AO285" s="303"/>
      <c r="AP285" s="303"/>
      <c r="AQ285" s="303"/>
      <c r="AR285" s="303"/>
      <c r="AS285" s="303"/>
      <c r="AT285" s="303"/>
      <c r="AU285" s="303"/>
      <c r="AV285" s="303"/>
      <c r="AW285" s="303"/>
      <c r="AX285" s="303"/>
      <c r="AY285" s="303"/>
      <c r="AZ285" s="303"/>
      <c r="BA285" s="303"/>
      <c r="BB285" s="303"/>
      <c r="BC285" s="303"/>
      <c r="BD285" s="303"/>
      <c r="BE285" s="303"/>
      <c r="BF285" s="303"/>
      <c r="BG285" s="303"/>
      <c r="BH285" s="303"/>
      <c r="BI285" s="303"/>
      <c r="BJ285" s="303"/>
      <c r="BK285" s="303"/>
      <c r="BL285" s="303"/>
      <c r="BM285" s="303"/>
      <c r="BN285" s="303"/>
      <c r="BO285" s="303"/>
      <c r="BP285" s="303"/>
      <c r="BQ285" s="303"/>
      <c r="BR285" s="303"/>
      <c r="BS285" s="303"/>
      <c r="BT285" s="303"/>
      <c r="BU285" s="303"/>
      <c r="BV285" s="303"/>
      <c r="BW285" s="303"/>
      <c r="BX285" s="303"/>
      <c r="BY285" s="303"/>
      <c r="BZ285" s="303"/>
      <c r="CA285" s="303"/>
      <c r="CB285" s="303"/>
      <c r="CC285" s="303"/>
      <c r="CD285" s="303"/>
      <c r="CE285" s="303"/>
      <c r="CF285" s="303"/>
      <c r="CG285" s="303"/>
      <c r="CH285" s="303"/>
      <c r="CI285" s="303"/>
      <c r="CJ285" s="303"/>
      <c r="CK285" s="303"/>
      <c r="CL285" s="303"/>
      <c r="CM285" s="303"/>
      <c r="CN285" s="303"/>
      <c r="CO285" s="303"/>
      <c r="CP285" s="303"/>
      <c r="CQ285" s="303"/>
      <c r="CR285" s="303"/>
      <c r="CS285" s="303"/>
      <c r="CT285" s="303"/>
      <c r="CU285" s="303"/>
      <c r="CV285" s="303"/>
      <c r="CW285" s="303"/>
      <c r="CX285" s="303"/>
      <c r="CY285" s="303"/>
      <c r="CZ285" s="303"/>
    </row>
    <row r="286" spans="1:104" ht="11.25" customHeight="1" x14ac:dyDescent="0.2">
      <c r="A286" s="303"/>
      <c r="B286" s="303"/>
      <c r="C286" s="303"/>
      <c r="D286" s="303"/>
      <c r="E286" s="303"/>
      <c r="F286" s="303"/>
      <c r="G286" s="303"/>
      <c r="H286" s="303"/>
      <c r="I286" s="303"/>
      <c r="J286" s="303"/>
      <c r="K286" s="303"/>
      <c r="L286" s="303"/>
      <c r="M286" s="303"/>
      <c r="N286" s="303"/>
      <c r="O286" s="303"/>
      <c r="P286" s="303"/>
      <c r="Q286" s="303"/>
      <c r="R286" s="309"/>
      <c r="S286" s="310"/>
      <c r="T286" s="310"/>
      <c r="U286" s="303"/>
      <c r="V286" s="303"/>
      <c r="W286" s="303"/>
      <c r="X286" s="303"/>
      <c r="Y286" s="303"/>
      <c r="Z286" s="303"/>
      <c r="AA286" s="303"/>
      <c r="AB286" s="303"/>
      <c r="AC286" s="303"/>
      <c r="AD286" s="303"/>
      <c r="AE286" s="303"/>
      <c r="AF286" s="303"/>
      <c r="AG286" s="303"/>
      <c r="AH286" s="303"/>
      <c r="AI286" s="303"/>
      <c r="AJ286" s="303"/>
      <c r="AK286" s="303"/>
      <c r="AL286" s="303"/>
      <c r="AM286" s="303"/>
      <c r="AN286" s="303"/>
      <c r="AO286" s="303"/>
      <c r="AP286" s="303"/>
      <c r="AQ286" s="303"/>
      <c r="AR286" s="303"/>
      <c r="AS286" s="303"/>
      <c r="AT286" s="303"/>
      <c r="AU286" s="303"/>
      <c r="AV286" s="303"/>
      <c r="AW286" s="303"/>
      <c r="AX286" s="303"/>
      <c r="AY286" s="303"/>
      <c r="AZ286" s="303"/>
      <c r="BA286" s="303"/>
      <c r="BB286" s="303"/>
      <c r="BC286" s="303"/>
      <c r="BD286" s="303"/>
      <c r="BE286" s="303"/>
      <c r="BF286" s="303"/>
      <c r="BG286" s="303"/>
      <c r="BH286" s="303"/>
      <c r="BI286" s="303"/>
      <c r="BJ286" s="303"/>
      <c r="BK286" s="303"/>
      <c r="BL286" s="303"/>
      <c r="BM286" s="303"/>
      <c r="BN286" s="303"/>
      <c r="BO286" s="303"/>
      <c r="BP286" s="303"/>
      <c r="BQ286" s="303"/>
      <c r="BR286" s="303"/>
      <c r="BS286" s="303"/>
      <c r="BT286" s="303"/>
      <c r="BU286" s="303"/>
      <c r="BV286" s="303"/>
      <c r="BW286" s="303"/>
      <c r="BX286" s="303"/>
      <c r="BY286" s="303"/>
      <c r="BZ286" s="303"/>
      <c r="CA286" s="303"/>
      <c r="CB286" s="303"/>
      <c r="CC286" s="303"/>
      <c r="CD286" s="303"/>
      <c r="CE286" s="303"/>
      <c r="CF286" s="303"/>
      <c r="CG286" s="303"/>
      <c r="CH286" s="303"/>
      <c r="CI286" s="303"/>
      <c r="CJ286" s="303"/>
      <c r="CK286" s="303"/>
      <c r="CL286" s="303"/>
      <c r="CM286" s="303"/>
      <c r="CN286" s="303"/>
      <c r="CO286" s="303"/>
      <c r="CP286" s="303"/>
      <c r="CQ286" s="303"/>
      <c r="CR286" s="303"/>
      <c r="CS286" s="303"/>
      <c r="CT286" s="303"/>
      <c r="CU286" s="303"/>
      <c r="CV286" s="303"/>
      <c r="CW286" s="303"/>
      <c r="CX286" s="303"/>
      <c r="CY286" s="303"/>
      <c r="CZ286" s="303"/>
    </row>
    <row r="287" spans="1:104" ht="11.25" customHeight="1" x14ac:dyDescent="0.2">
      <c r="A287" s="303"/>
      <c r="B287" s="303"/>
      <c r="C287" s="303"/>
      <c r="D287" s="303"/>
      <c r="E287" s="303"/>
      <c r="F287" s="303"/>
      <c r="G287" s="303"/>
      <c r="H287" s="303"/>
      <c r="I287" s="303"/>
      <c r="J287" s="303"/>
      <c r="K287" s="303"/>
      <c r="L287" s="303"/>
      <c r="M287" s="303"/>
      <c r="N287" s="303"/>
      <c r="O287" s="303"/>
      <c r="P287" s="303"/>
      <c r="Q287" s="303"/>
      <c r="R287" s="309"/>
      <c r="S287" s="310"/>
      <c r="T287" s="310"/>
      <c r="U287" s="303"/>
      <c r="V287" s="303"/>
      <c r="W287" s="303"/>
      <c r="X287" s="303"/>
      <c r="Y287" s="303"/>
      <c r="Z287" s="303"/>
      <c r="AA287" s="303"/>
      <c r="AB287" s="303"/>
      <c r="AC287" s="303"/>
      <c r="AD287" s="303"/>
      <c r="AE287" s="303"/>
      <c r="AF287" s="303"/>
      <c r="AG287" s="303"/>
      <c r="AH287" s="303"/>
      <c r="AI287" s="303"/>
      <c r="AJ287" s="303"/>
      <c r="AK287" s="303"/>
      <c r="AL287" s="303"/>
      <c r="AM287" s="303"/>
      <c r="AN287" s="303"/>
      <c r="AO287" s="303"/>
      <c r="AP287" s="303"/>
      <c r="AQ287" s="303"/>
      <c r="AR287" s="303"/>
      <c r="AS287" s="303"/>
      <c r="AT287" s="303"/>
      <c r="AU287" s="303"/>
      <c r="AV287" s="303"/>
      <c r="AW287" s="303"/>
      <c r="AX287" s="303"/>
      <c r="AY287" s="303"/>
      <c r="AZ287" s="303"/>
      <c r="BA287" s="303"/>
      <c r="BB287" s="303"/>
      <c r="BC287" s="303"/>
      <c r="BD287" s="303"/>
      <c r="BE287" s="303"/>
      <c r="BF287" s="303"/>
      <c r="BG287" s="303"/>
      <c r="BH287" s="303"/>
      <c r="BI287" s="303"/>
      <c r="BJ287" s="303"/>
      <c r="BK287" s="303"/>
      <c r="BL287" s="303"/>
      <c r="BM287" s="303"/>
      <c r="BN287" s="303"/>
      <c r="BO287" s="303"/>
      <c r="BP287" s="303"/>
      <c r="BQ287" s="303"/>
      <c r="BR287" s="303"/>
      <c r="BS287" s="303"/>
      <c r="BT287" s="303"/>
      <c r="BU287" s="303"/>
      <c r="BV287" s="303"/>
      <c r="BW287" s="303"/>
      <c r="BX287" s="303"/>
      <c r="BY287" s="303"/>
      <c r="BZ287" s="303"/>
      <c r="CA287" s="303"/>
      <c r="CB287" s="303"/>
      <c r="CC287" s="303"/>
      <c r="CD287" s="303"/>
      <c r="CE287" s="303"/>
      <c r="CF287" s="303"/>
      <c r="CG287" s="303"/>
      <c r="CH287" s="303"/>
      <c r="CI287" s="303"/>
      <c r="CJ287" s="303"/>
      <c r="CK287" s="303"/>
      <c r="CL287" s="303"/>
      <c r="CM287" s="303"/>
      <c r="CN287" s="303"/>
      <c r="CO287" s="303"/>
      <c r="CP287" s="303"/>
      <c r="CQ287" s="303"/>
      <c r="CR287" s="303"/>
      <c r="CS287" s="303"/>
      <c r="CT287" s="303"/>
      <c r="CU287" s="303"/>
      <c r="CV287" s="303"/>
      <c r="CW287" s="303"/>
      <c r="CX287" s="303"/>
      <c r="CY287" s="303"/>
      <c r="CZ287" s="303"/>
    </row>
    <row r="288" spans="1:104" ht="11.25" customHeight="1" x14ac:dyDescent="0.2">
      <c r="A288" s="303"/>
      <c r="B288" s="303"/>
      <c r="C288" s="303"/>
      <c r="D288" s="303"/>
      <c r="E288" s="303"/>
      <c r="F288" s="303"/>
      <c r="G288" s="303"/>
      <c r="H288" s="303"/>
      <c r="I288" s="303"/>
      <c r="J288" s="303"/>
      <c r="K288" s="303"/>
      <c r="L288" s="303"/>
      <c r="M288" s="303"/>
      <c r="N288" s="303"/>
      <c r="O288" s="303"/>
      <c r="P288" s="303"/>
      <c r="Q288" s="303"/>
      <c r="R288" s="309"/>
      <c r="S288" s="310"/>
      <c r="T288" s="310"/>
      <c r="U288" s="303"/>
      <c r="V288" s="303"/>
      <c r="W288" s="303"/>
      <c r="X288" s="303"/>
      <c r="Y288" s="303"/>
      <c r="Z288" s="303"/>
      <c r="AA288" s="303"/>
      <c r="AB288" s="303"/>
      <c r="AC288" s="303"/>
      <c r="AD288" s="303"/>
      <c r="AE288" s="303"/>
      <c r="AF288" s="303"/>
      <c r="AG288" s="303"/>
      <c r="AH288" s="303"/>
      <c r="AI288" s="303"/>
      <c r="AJ288" s="303"/>
      <c r="AK288" s="303"/>
      <c r="AL288" s="303"/>
      <c r="AM288" s="303"/>
      <c r="AN288" s="303"/>
      <c r="AO288" s="303"/>
      <c r="AP288" s="303"/>
      <c r="AQ288" s="303"/>
      <c r="AR288" s="303"/>
      <c r="AS288" s="303"/>
      <c r="AT288" s="303"/>
      <c r="AU288" s="303"/>
      <c r="AV288" s="303"/>
      <c r="AW288" s="303"/>
      <c r="AX288" s="303"/>
      <c r="AY288" s="303"/>
      <c r="AZ288" s="303"/>
      <c r="BA288" s="303"/>
      <c r="BB288" s="303"/>
      <c r="BC288" s="303"/>
      <c r="BD288" s="303"/>
      <c r="BE288" s="303"/>
      <c r="BF288" s="303"/>
      <c r="BG288" s="303"/>
      <c r="BH288" s="303"/>
      <c r="BI288" s="303"/>
      <c r="BJ288" s="303"/>
      <c r="BK288" s="303"/>
      <c r="BL288" s="303"/>
      <c r="BM288" s="303"/>
      <c r="BN288" s="303"/>
      <c r="BO288" s="303"/>
      <c r="BP288" s="303"/>
      <c r="BQ288" s="303"/>
      <c r="BR288" s="303"/>
      <c r="BS288" s="303"/>
      <c r="BT288" s="303"/>
      <c r="BU288" s="303"/>
      <c r="BV288" s="303"/>
      <c r="BW288" s="303"/>
      <c r="BX288" s="303"/>
      <c r="BY288" s="303"/>
      <c r="BZ288" s="303"/>
      <c r="CA288" s="303"/>
      <c r="CB288" s="303"/>
      <c r="CC288" s="303"/>
      <c r="CD288" s="303"/>
      <c r="CE288" s="303"/>
      <c r="CF288" s="303"/>
      <c r="CG288" s="303"/>
      <c r="CH288" s="303"/>
      <c r="CI288" s="303"/>
      <c r="CJ288" s="303"/>
      <c r="CK288" s="303"/>
      <c r="CL288" s="303"/>
      <c r="CM288" s="303"/>
      <c r="CN288" s="303"/>
      <c r="CO288" s="303"/>
      <c r="CP288" s="303"/>
      <c r="CQ288" s="303"/>
      <c r="CR288" s="303"/>
      <c r="CS288" s="303"/>
      <c r="CT288" s="303"/>
      <c r="CU288" s="303"/>
      <c r="CV288" s="303"/>
      <c r="CW288" s="303"/>
      <c r="CX288" s="303"/>
      <c r="CY288" s="303"/>
      <c r="CZ288" s="303"/>
    </row>
    <row r="289" spans="1:104" ht="11.25" customHeight="1" x14ac:dyDescent="0.2">
      <c r="A289" s="303"/>
      <c r="B289" s="303"/>
      <c r="C289" s="303"/>
      <c r="D289" s="303"/>
      <c r="E289" s="303"/>
      <c r="F289" s="303"/>
      <c r="G289" s="303"/>
      <c r="H289" s="303"/>
      <c r="I289" s="303"/>
      <c r="J289" s="303"/>
      <c r="K289" s="303"/>
      <c r="L289" s="303"/>
      <c r="M289" s="303"/>
      <c r="N289" s="303"/>
      <c r="O289" s="303"/>
      <c r="P289" s="303"/>
      <c r="Q289" s="303"/>
      <c r="R289" s="309"/>
      <c r="S289" s="310"/>
      <c r="T289" s="310"/>
      <c r="U289" s="303"/>
      <c r="V289" s="303"/>
      <c r="W289" s="303"/>
      <c r="X289" s="303"/>
      <c r="Y289" s="303"/>
      <c r="Z289" s="303"/>
      <c r="AA289" s="303"/>
      <c r="AB289" s="303"/>
      <c r="AC289" s="303"/>
      <c r="AD289" s="303"/>
      <c r="AE289" s="303"/>
      <c r="AF289" s="303"/>
      <c r="AG289" s="303"/>
      <c r="AH289" s="303"/>
      <c r="AI289" s="303"/>
      <c r="AJ289" s="303"/>
      <c r="AK289" s="303"/>
      <c r="AL289" s="303"/>
      <c r="AM289" s="303"/>
      <c r="AN289" s="303"/>
      <c r="AO289" s="303"/>
      <c r="AP289" s="303"/>
      <c r="AQ289" s="303"/>
      <c r="AR289" s="303"/>
      <c r="AS289" s="303"/>
      <c r="AT289" s="303"/>
      <c r="AU289" s="303"/>
      <c r="AV289" s="303"/>
      <c r="AW289" s="303"/>
      <c r="AX289" s="303"/>
      <c r="AY289" s="303"/>
      <c r="AZ289" s="303"/>
      <c r="BA289" s="303"/>
      <c r="BB289" s="303"/>
      <c r="BC289" s="303"/>
      <c r="BD289" s="303"/>
      <c r="BE289" s="303"/>
      <c r="BF289" s="303"/>
      <c r="BG289" s="303"/>
      <c r="BH289" s="303"/>
      <c r="BI289" s="303"/>
      <c r="BJ289" s="303"/>
      <c r="BK289" s="303"/>
      <c r="BL289" s="303"/>
      <c r="BM289" s="303"/>
      <c r="BN289" s="303"/>
      <c r="BO289" s="303"/>
      <c r="BP289" s="303"/>
      <c r="BQ289" s="303"/>
      <c r="BR289" s="303"/>
      <c r="BS289" s="303"/>
      <c r="BT289" s="303"/>
      <c r="BU289" s="303"/>
      <c r="BV289" s="303"/>
      <c r="BW289" s="303"/>
      <c r="BX289" s="303"/>
      <c r="BY289" s="303"/>
      <c r="BZ289" s="303"/>
      <c r="CA289" s="303"/>
      <c r="CB289" s="303"/>
      <c r="CC289" s="303"/>
      <c r="CD289" s="303"/>
      <c r="CE289" s="303"/>
      <c r="CF289" s="303"/>
      <c r="CG289" s="303"/>
      <c r="CH289" s="303"/>
      <c r="CI289" s="303"/>
      <c r="CJ289" s="303"/>
      <c r="CK289" s="303"/>
      <c r="CL289" s="303"/>
      <c r="CM289" s="303"/>
      <c r="CN289" s="303"/>
      <c r="CO289" s="303"/>
      <c r="CP289" s="303"/>
      <c r="CQ289" s="303"/>
      <c r="CR289" s="303"/>
      <c r="CS289" s="303"/>
      <c r="CT289" s="303"/>
      <c r="CU289" s="303"/>
      <c r="CV289" s="303"/>
      <c r="CW289" s="303"/>
      <c r="CX289" s="303"/>
      <c r="CY289" s="303"/>
      <c r="CZ289" s="303"/>
    </row>
    <row r="290" spans="1:104" ht="11.25" customHeight="1" x14ac:dyDescent="0.2">
      <c r="A290" s="303"/>
      <c r="B290" s="303"/>
      <c r="C290" s="303"/>
      <c r="D290" s="303"/>
      <c r="E290" s="303"/>
      <c r="F290" s="303"/>
      <c r="G290" s="303"/>
      <c r="H290" s="303"/>
      <c r="I290" s="303"/>
      <c r="J290" s="303"/>
      <c r="K290" s="303"/>
      <c r="L290" s="303"/>
      <c r="M290" s="303"/>
      <c r="N290" s="303"/>
      <c r="O290" s="303"/>
      <c r="P290" s="303"/>
      <c r="Q290" s="303"/>
      <c r="R290" s="309"/>
      <c r="S290" s="310"/>
      <c r="T290" s="310"/>
      <c r="U290" s="303"/>
      <c r="V290" s="303"/>
      <c r="W290" s="303"/>
      <c r="X290" s="303"/>
      <c r="Y290" s="303"/>
      <c r="Z290" s="303"/>
      <c r="AA290" s="303"/>
      <c r="AB290" s="303"/>
      <c r="AC290" s="303"/>
      <c r="AD290" s="303"/>
      <c r="AE290" s="303"/>
      <c r="AF290" s="303"/>
      <c r="AG290" s="303"/>
      <c r="AH290" s="303"/>
      <c r="AI290" s="303"/>
      <c r="AJ290" s="303"/>
      <c r="AK290" s="303"/>
      <c r="AL290" s="303"/>
      <c r="AM290" s="303"/>
      <c r="AN290" s="303"/>
      <c r="AO290" s="303"/>
      <c r="AP290" s="303"/>
      <c r="AQ290" s="303"/>
      <c r="AR290" s="303"/>
      <c r="AS290" s="303"/>
      <c r="AT290" s="303"/>
      <c r="AU290" s="303"/>
      <c r="AV290" s="303"/>
      <c r="AW290" s="303"/>
      <c r="AX290" s="303"/>
      <c r="AY290" s="303"/>
      <c r="AZ290" s="303"/>
      <c r="BA290" s="303"/>
      <c r="BB290" s="303"/>
      <c r="BC290" s="303"/>
      <c r="BD290" s="303"/>
      <c r="BE290" s="303"/>
      <c r="BF290" s="303"/>
      <c r="BG290" s="303"/>
      <c r="BH290" s="303"/>
      <c r="BI290" s="303"/>
      <c r="BJ290" s="303"/>
      <c r="BK290" s="303"/>
      <c r="BL290" s="303"/>
      <c r="BM290" s="303"/>
      <c r="BN290" s="303"/>
      <c r="BO290" s="303"/>
      <c r="BP290" s="303"/>
      <c r="BQ290" s="303"/>
      <c r="BR290" s="303"/>
      <c r="BS290" s="303"/>
      <c r="BT290" s="303"/>
      <c r="BU290" s="303"/>
      <c r="BV290" s="303"/>
      <c r="BW290" s="303"/>
      <c r="BX290" s="303"/>
      <c r="BY290" s="303"/>
      <c r="BZ290" s="303"/>
      <c r="CA290" s="303"/>
      <c r="CB290" s="303"/>
      <c r="CC290" s="303"/>
      <c r="CD290" s="303"/>
      <c r="CE290" s="303"/>
      <c r="CF290" s="303"/>
      <c r="CG290" s="303"/>
      <c r="CH290" s="303"/>
      <c r="CI290" s="303"/>
      <c r="CJ290" s="303"/>
      <c r="CK290" s="303"/>
      <c r="CL290" s="303"/>
      <c r="CM290" s="303"/>
      <c r="CN290" s="303"/>
      <c r="CO290" s="303"/>
      <c r="CP290" s="303"/>
      <c r="CQ290" s="303"/>
      <c r="CR290" s="303"/>
      <c r="CS290" s="303"/>
      <c r="CT290" s="303"/>
      <c r="CU290" s="303"/>
      <c r="CV290" s="303"/>
      <c r="CW290" s="303"/>
      <c r="CX290" s="303"/>
      <c r="CY290" s="303"/>
      <c r="CZ290" s="303"/>
    </row>
    <row r="291" spans="1:104" ht="11.25" customHeight="1" x14ac:dyDescent="0.2">
      <c r="A291" s="303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303"/>
      <c r="N291" s="303"/>
      <c r="O291" s="303"/>
      <c r="P291" s="303"/>
      <c r="Q291" s="303"/>
      <c r="R291" s="309"/>
      <c r="S291" s="310"/>
      <c r="T291" s="310"/>
      <c r="U291" s="303"/>
      <c r="V291" s="303"/>
      <c r="W291" s="303"/>
      <c r="X291" s="303"/>
      <c r="Y291" s="303"/>
      <c r="Z291" s="303"/>
      <c r="AA291" s="303"/>
      <c r="AB291" s="303"/>
      <c r="AC291" s="303"/>
      <c r="AD291" s="303"/>
      <c r="AE291" s="303"/>
      <c r="AF291" s="303"/>
      <c r="AG291" s="303"/>
      <c r="AH291" s="303"/>
      <c r="AI291" s="303"/>
      <c r="AJ291" s="303"/>
      <c r="AK291" s="303"/>
      <c r="AL291" s="303"/>
      <c r="AM291" s="303"/>
      <c r="AN291" s="303"/>
      <c r="AO291" s="303"/>
      <c r="AP291" s="303"/>
      <c r="AQ291" s="303"/>
      <c r="AR291" s="303"/>
      <c r="AS291" s="303"/>
      <c r="AT291" s="303"/>
      <c r="AU291" s="303"/>
      <c r="AV291" s="303"/>
      <c r="AW291" s="303"/>
      <c r="AX291" s="303"/>
      <c r="AY291" s="303"/>
      <c r="AZ291" s="303"/>
      <c r="BA291" s="303"/>
      <c r="BB291" s="303"/>
      <c r="BC291" s="303"/>
      <c r="BD291" s="303"/>
      <c r="BE291" s="303"/>
      <c r="BF291" s="303"/>
      <c r="BG291" s="303"/>
      <c r="BH291" s="303"/>
      <c r="BI291" s="303"/>
      <c r="BJ291" s="303"/>
      <c r="BK291" s="303"/>
      <c r="BL291" s="303"/>
      <c r="BM291" s="303"/>
      <c r="BN291" s="303"/>
      <c r="BO291" s="303"/>
      <c r="BP291" s="303"/>
      <c r="BQ291" s="303"/>
      <c r="BR291" s="303"/>
      <c r="BS291" s="303"/>
      <c r="BT291" s="303"/>
      <c r="BU291" s="303"/>
      <c r="BV291" s="303"/>
      <c r="BW291" s="303"/>
      <c r="BX291" s="303"/>
      <c r="BY291" s="303"/>
      <c r="BZ291" s="303"/>
      <c r="CA291" s="303"/>
      <c r="CB291" s="303"/>
      <c r="CC291" s="303"/>
      <c r="CD291" s="303"/>
      <c r="CE291" s="303"/>
      <c r="CF291" s="303"/>
      <c r="CG291" s="303"/>
      <c r="CH291" s="303"/>
      <c r="CI291" s="303"/>
      <c r="CJ291" s="303"/>
      <c r="CK291" s="303"/>
      <c r="CL291" s="303"/>
      <c r="CM291" s="303"/>
      <c r="CN291" s="303"/>
      <c r="CO291" s="303"/>
      <c r="CP291" s="303"/>
      <c r="CQ291" s="303"/>
      <c r="CR291" s="303"/>
      <c r="CS291" s="303"/>
      <c r="CT291" s="303"/>
      <c r="CU291" s="303"/>
      <c r="CV291" s="303"/>
      <c r="CW291" s="303"/>
      <c r="CX291" s="303"/>
      <c r="CY291" s="303"/>
      <c r="CZ291" s="303"/>
    </row>
    <row r="292" spans="1:104" ht="11.25" customHeight="1" x14ac:dyDescent="0.2">
      <c r="A292" s="303"/>
      <c r="B292" s="303"/>
      <c r="C292" s="303"/>
      <c r="D292" s="303"/>
      <c r="E292" s="303"/>
      <c r="F292" s="303"/>
      <c r="G292" s="303"/>
      <c r="H292" s="303"/>
      <c r="I292" s="303"/>
      <c r="J292" s="303"/>
      <c r="K292" s="303"/>
      <c r="L292" s="303"/>
      <c r="M292" s="303"/>
      <c r="N292" s="303"/>
      <c r="O292" s="303"/>
      <c r="P292" s="303"/>
      <c r="Q292" s="303"/>
      <c r="R292" s="309"/>
      <c r="S292" s="310"/>
      <c r="T292" s="310"/>
      <c r="U292" s="303"/>
      <c r="V292" s="303"/>
      <c r="W292" s="303"/>
      <c r="X292" s="303"/>
      <c r="Y292" s="303"/>
      <c r="Z292" s="303"/>
      <c r="AA292" s="303"/>
      <c r="AB292" s="303"/>
      <c r="AC292" s="303"/>
      <c r="AD292" s="303"/>
      <c r="AE292" s="303"/>
      <c r="AF292" s="303"/>
      <c r="AG292" s="303"/>
      <c r="AH292" s="303"/>
      <c r="AI292" s="303"/>
      <c r="AJ292" s="303"/>
      <c r="AK292" s="303"/>
      <c r="AL292" s="303"/>
      <c r="AM292" s="303"/>
      <c r="AN292" s="303"/>
      <c r="AO292" s="303"/>
      <c r="AP292" s="303"/>
      <c r="AQ292" s="303"/>
      <c r="AR292" s="303"/>
      <c r="AS292" s="303"/>
      <c r="AT292" s="303"/>
      <c r="AU292" s="303"/>
      <c r="AV292" s="303"/>
      <c r="AW292" s="303"/>
      <c r="AX292" s="303"/>
      <c r="AY292" s="303"/>
      <c r="AZ292" s="303"/>
      <c r="BA292" s="303"/>
      <c r="BB292" s="303"/>
      <c r="BC292" s="303"/>
      <c r="BD292" s="303"/>
      <c r="BE292" s="303"/>
      <c r="BF292" s="303"/>
      <c r="BG292" s="303"/>
      <c r="BH292" s="303"/>
      <c r="BI292" s="303"/>
      <c r="BJ292" s="303"/>
      <c r="BK292" s="303"/>
      <c r="BL292" s="303"/>
      <c r="BM292" s="303"/>
      <c r="BN292" s="303"/>
      <c r="BO292" s="303"/>
      <c r="BP292" s="303"/>
      <c r="BQ292" s="303"/>
      <c r="BR292" s="303"/>
      <c r="BS292" s="303"/>
      <c r="BT292" s="303"/>
      <c r="BU292" s="303"/>
      <c r="BV292" s="303"/>
      <c r="BW292" s="303"/>
      <c r="BX292" s="303"/>
      <c r="BY292" s="303"/>
      <c r="BZ292" s="303"/>
      <c r="CA292" s="303"/>
      <c r="CB292" s="303"/>
      <c r="CC292" s="303"/>
      <c r="CD292" s="303"/>
      <c r="CE292" s="303"/>
      <c r="CF292" s="303"/>
      <c r="CG292" s="303"/>
      <c r="CH292" s="303"/>
      <c r="CI292" s="303"/>
      <c r="CJ292" s="303"/>
      <c r="CK292" s="303"/>
      <c r="CL292" s="303"/>
      <c r="CM292" s="303"/>
      <c r="CN292" s="303"/>
      <c r="CO292" s="303"/>
      <c r="CP292" s="303"/>
      <c r="CQ292" s="303"/>
      <c r="CR292" s="303"/>
      <c r="CS292" s="303"/>
      <c r="CT292" s="303"/>
      <c r="CU292" s="303"/>
      <c r="CV292" s="303"/>
      <c r="CW292" s="303"/>
      <c r="CX292" s="303"/>
      <c r="CY292" s="303"/>
      <c r="CZ292" s="303"/>
    </row>
    <row r="293" spans="1:104" ht="11.25" customHeight="1" x14ac:dyDescent="0.2">
      <c r="A293" s="303"/>
      <c r="B293" s="303"/>
      <c r="C293" s="303"/>
      <c r="D293" s="303"/>
      <c r="E293" s="303"/>
      <c r="F293" s="303"/>
      <c r="G293" s="303"/>
      <c r="H293" s="303"/>
      <c r="I293" s="303"/>
      <c r="J293" s="303"/>
      <c r="K293" s="303"/>
      <c r="L293" s="303"/>
      <c r="M293" s="303"/>
      <c r="N293" s="303"/>
      <c r="O293" s="303"/>
      <c r="P293" s="303"/>
      <c r="Q293" s="303"/>
      <c r="R293" s="309"/>
      <c r="S293" s="310"/>
      <c r="T293" s="310"/>
      <c r="U293" s="303"/>
      <c r="V293" s="303"/>
      <c r="W293" s="303"/>
      <c r="X293" s="303"/>
      <c r="Y293" s="303"/>
      <c r="Z293" s="303"/>
      <c r="AA293" s="303"/>
      <c r="AB293" s="303"/>
      <c r="AC293" s="303"/>
      <c r="AD293" s="303"/>
      <c r="AE293" s="303"/>
      <c r="AF293" s="303"/>
      <c r="AG293" s="303"/>
      <c r="AH293" s="303"/>
      <c r="AI293" s="303"/>
      <c r="AJ293" s="303"/>
      <c r="AK293" s="303"/>
      <c r="AL293" s="303"/>
      <c r="AM293" s="303"/>
      <c r="AN293" s="303"/>
      <c r="AO293" s="303"/>
      <c r="AP293" s="303"/>
      <c r="AQ293" s="303"/>
      <c r="AR293" s="303"/>
      <c r="AS293" s="303"/>
      <c r="AT293" s="303"/>
      <c r="AU293" s="303"/>
      <c r="AV293" s="303"/>
      <c r="AW293" s="303"/>
      <c r="AX293" s="303"/>
      <c r="AY293" s="303"/>
      <c r="AZ293" s="303"/>
      <c r="BA293" s="303"/>
      <c r="BB293" s="303"/>
      <c r="BC293" s="303"/>
      <c r="BD293" s="303"/>
      <c r="BE293" s="303"/>
      <c r="BF293" s="303"/>
      <c r="BG293" s="303"/>
      <c r="BH293" s="303"/>
      <c r="BI293" s="303"/>
      <c r="BJ293" s="303"/>
      <c r="BK293" s="303"/>
      <c r="BL293" s="303"/>
      <c r="BM293" s="303"/>
      <c r="BN293" s="303"/>
      <c r="BO293" s="303"/>
      <c r="BP293" s="303"/>
      <c r="BQ293" s="303"/>
      <c r="BR293" s="303"/>
      <c r="BS293" s="303"/>
      <c r="BT293" s="303"/>
      <c r="BU293" s="303"/>
      <c r="BV293" s="303"/>
      <c r="BW293" s="303"/>
      <c r="BX293" s="303"/>
      <c r="BY293" s="303"/>
      <c r="BZ293" s="303"/>
      <c r="CA293" s="303"/>
      <c r="CB293" s="303"/>
      <c r="CC293" s="303"/>
      <c r="CD293" s="303"/>
      <c r="CE293" s="303"/>
      <c r="CF293" s="303"/>
      <c r="CG293" s="303"/>
      <c r="CH293" s="303"/>
      <c r="CI293" s="303"/>
      <c r="CJ293" s="303"/>
      <c r="CK293" s="303"/>
      <c r="CL293" s="303"/>
      <c r="CM293" s="303"/>
      <c r="CN293" s="303"/>
      <c r="CO293" s="303"/>
      <c r="CP293" s="303"/>
      <c r="CQ293" s="303"/>
      <c r="CR293" s="303"/>
      <c r="CS293" s="303"/>
      <c r="CT293" s="303"/>
      <c r="CU293" s="303"/>
      <c r="CV293" s="303"/>
      <c r="CW293" s="303"/>
      <c r="CX293" s="303"/>
      <c r="CY293" s="303"/>
      <c r="CZ293" s="303"/>
    </row>
    <row r="294" spans="1:104" ht="11.25" customHeight="1" x14ac:dyDescent="0.2">
      <c r="A294" s="303"/>
      <c r="B294" s="303"/>
      <c r="C294" s="303"/>
      <c r="D294" s="303"/>
      <c r="E294" s="303"/>
      <c r="F294" s="303"/>
      <c r="G294" s="303"/>
      <c r="H294" s="303"/>
      <c r="I294" s="303"/>
      <c r="J294" s="303"/>
      <c r="K294" s="303"/>
      <c r="L294" s="303"/>
      <c r="M294" s="303"/>
      <c r="N294" s="303"/>
      <c r="O294" s="303"/>
      <c r="P294" s="303"/>
      <c r="Q294" s="303"/>
      <c r="R294" s="309"/>
      <c r="S294" s="310"/>
      <c r="T294" s="310"/>
      <c r="U294" s="303"/>
      <c r="V294" s="303"/>
      <c r="W294" s="303"/>
      <c r="X294" s="303"/>
      <c r="Y294" s="303"/>
      <c r="Z294" s="303"/>
      <c r="AA294" s="303"/>
      <c r="AB294" s="303"/>
      <c r="AC294" s="303"/>
      <c r="AD294" s="303"/>
      <c r="AE294" s="303"/>
      <c r="AF294" s="303"/>
      <c r="AG294" s="303"/>
      <c r="AH294" s="303"/>
      <c r="AI294" s="303"/>
      <c r="AJ294" s="303"/>
      <c r="AK294" s="303"/>
      <c r="AL294" s="303"/>
      <c r="AM294" s="303"/>
      <c r="AN294" s="303"/>
      <c r="AO294" s="303"/>
      <c r="AP294" s="303"/>
      <c r="AQ294" s="303"/>
      <c r="AR294" s="303"/>
      <c r="AS294" s="303"/>
      <c r="AT294" s="303"/>
      <c r="AU294" s="303"/>
      <c r="AV294" s="303"/>
      <c r="AW294" s="303"/>
      <c r="AX294" s="303"/>
      <c r="AY294" s="303"/>
      <c r="AZ294" s="303"/>
      <c r="BA294" s="303"/>
      <c r="BB294" s="303"/>
      <c r="BC294" s="303"/>
      <c r="BD294" s="303"/>
      <c r="BE294" s="303"/>
      <c r="BF294" s="303"/>
      <c r="BG294" s="303"/>
      <c r="BH294" s="303"/>
      <c r="BI294" s="303"/>
      <c r="BJ294" s="303"/>
      <c r="BK294" s="303"/>
      <c r="BL294" s="303"/>
      <c r="BM294" s="303"/>
      <c r="BN294" s="303"/>
      <c r="BO294" s="303"/>
      <c r="BP294" s="303"/>
      <c r="BQ294" s="303"/>
      <c r="BR294" s="303"/>
      <c r="BS294" s="303"/>
      <c r="BT294" s="303"/>
      <c r="BU294" s="303"/>
      <c r="BV294" s="303"/>
      <c r="BW294" s="303"/>
      <c r="BX294" s="303"/>
      <c r="BY294" s="303"/>
      <c r="BZ294" s="303"/>
      <c r="CA294" s="303"/>
      <c r="CB294" s="303"/>
      <c r="CC294" s="303"/>
      <c r="CD294" s="303"/>
      <c r="CE294" s="303"/>
      <c r="CF294" s="303"/>
      <c r="CG294" s="303"/>
      <c r="CH294" s="303"/>
      <c r="CI294" s="303"/>
      <c r="CJ294" s="303"/>
      <c r="CK294" s="303"/>
      <c r="CL294" s="303"/>
      <c r="CM294" s="303"/>
      <c r="CN294" s="303"/>
      <c r="CO294" s="303"/>
      <c r="CP294" s="303"/>
      <c r="CQ294" s="303"/>
      <c r="CR294" s="303"/>
      <c r="CS294" s="303"/>
      <c r="CT294" s="303"/>
      <c r="CU294" s="303"/>
      <c r="CV294" s="303"/>
      <c r="CW294" s="303"/>
      <c r="CX294" s="303"/>
      <c r="CY294" s="303"/>
      <c r="CZ294" s="303"/>
    </row>
    <row r="295" spans="1:104" ht="11.25" customHeight="1" x14ac:dyDescent="0.2">
      <c r="A295" s="303"/>
      <c r="B295" s="303"/>
      <c r="C295" s="303"/>
      <c r="D295" s="303"/>
      <c r="E295" s="303"/>
      <c r="F295" s="303"/>
      <c r="G295" s="303"/>
      <c r="H295" s="303"/>
      <c r="I295" s="303"/>
      <c r="J295" s="303"/>
      <c r="K295" s="303"/>
      <c r="L295" s="303"/>
      <c r="M295" s="303"/>
      <c r="N295" s="303"/>
      <c r="O295" s="303"/>
      <c r="P295" s="303"/>
      <c r="Q295" s="303"/>
      <c r="R295" s="309"/>
      <c r="S295" s="310"/>
      <c r="T295" s="310"/>
      <c r="U295" s="303"/>
      <c r="V295" s="303"/>
      <c r="W295" s="303"/>
      <c r="X295" s="303"/>
      <c r="Y295" s="303"/>
      <c r="Z295" s="303"/>
      <c r="AA295" s="303"/>
      <c r="AB295" s="303"/>
      <c r="AC295" s="303"/>
      <c r="AD295" s="303"/>
      <c r="AE295" s="303"/>
      <c r="AF295" s="303"/>
      <c r="AG295" s="303"/>
      <c r="AH295" s="303"/>
      <c r="AI295" s="303"/>
      <c r="AJ295" s="303"/>
      <c r="AK295" s="303"/>
      <c r="AL295" s="303"/>
      <c r="AM295" s="303"/>
      <c r="AN295" s="303"/>
      <c r="AO295" s="303"/>
      <c r="AP295" s="303"/>
      <c r="AQ295" s="303"/>
      <c r="AR295" s="303"/>
      <c r="AS295" s="303"/>
      <c r="AT295" s="303"/>
      <c r="AU295" s="303"/>
      <c r="AV295" s="303"/>
      <c r="AW295" s="303"/>
      <c r="AX295" s="303"/>
      <c r="AY295" s="303"/>
      <c r="AZ295" s="303"/>
      <c r="BA295" s="303"/>
      <c r="BB295" s="303"/>
      <c r="BC295" s="303"/>
      <c r="BD295" s="303"/>
      <c r="BE295" s="303"/>
      <c r="BF295" s="303"/>
      <c r="BG295" s="303"/>
      <c r="BH295" s="303"/>
      <c r="BI295" s="303"/>
      <c r="BJ295" s="303"/>
      <c r="BK295" s="303"/>
      <c r="BL295" s="303"/>
      <c r="BM295" s="303"/>
      <c r="BN295" s="303"/>
      <c r="BO295" s="303"/>
      <c r="BP295" s="303"/>
      <c r="BQ295" s="303"/>
      <c r="BR295" s="303"/>
      <c r="BS295" s="303"/>
      <c r="BT295" s="303"/>
      <c r="BU295" s="303"/>
      <c r="BV295" s="303"/>
      <c r="BW295" s="303"/>
      <c r="BX295" s="303"/>
      <c r="BY295" s="303"/>
      <c r="BZ295" s="303"/>
      <c r="CA295" s="303"/>
      <c r="CB295" s="303"/>
      <c r="CC295" s="303"/>
      <c r="CD295" s="303"/>
      <c r="CE295" s="303"/>
      <c r="CF295" s="303"/>
      <c r="CG295" s="303"/>
      <c r="CH295" s="303"/>
      <c r="CI295" s="303"/>
      <c r="CJ295" s="303"/>
      <c r="CK295" s="303"/>
      <c r="CL295" s="303"/>
      <c r="CM295" s="303"/>
      <c r="CN295" s="303"/>
      <c r="CO295" s="303"/>
      <c r="CP295" s="303"/>
      <c r="CQ295" s="303"/>
      <c r="CR295" s="303"/>
      <c r="CS295" s="303"/>
      <c r="CT295" s="303"/>
      <c r="CU295" s="303"/>
      <c r="CV295" s="303"/>
      <c r="CW295" s="303"/>
      <c r="CX295" s="303"/>
      <c r="CY295" s="303"/>
      <c r="CZ295" s="303"/>
    </row>
    <row r="296" spans="1:104" ht="11.25" customHeight="1" x14ac:dyDescent="0.2">
      <c r="A296" s="303"/>
      <c r="B296" s="303"/>
      <c r="C296" s="303"/>
      <c r="D296" s="303"/>
      <c r="E296" s="303"/>
      <c r="F296" s="303"/>
      <c r="G296" s="303"/>
      <c r="H296" s="303"/>
      <c r="I296" s="303"/>
      <c r="J296" s="303"/>
      <c r="K296" s="303"/>
      <c r="L296" s="303"/>
      <c r="M296" s="303"/>
      <c r="N296" s="303"/>
      <c r="O296" s="303"/>
      <c r="P296" s="303"/>
      <c r="Q296" s="303"/>
      <c r="R296" s="309"/>
      <c r="S296" s="310"/>
      <c r="T296" s="310"/>
      <c r="U296" s="303"/>
      <c r="V296" s="303"/>
      <c r="W296" s="303"/>
      <c r="X296" s="303"/>
      <c r="Y296" s="303"/>
      <c r="Z296" s="303"/>
      <c r="AA296" s="303"/>
      <c r="AB296" s="303"/>
      <c r="AC296" s="303"/>
      <c r="AD296" s="303"/>
      <c r="AE296" s="303"/>
      <c r="AF296" s="303"/>
      <c r="AG296" s="303"/>
      <c r="AH296" s="303"/>
      <c r="AI296" s="303"/>
      <c r="AJ296" s="303"/>
      <c r="AK296" s="303"/>
      <c r="AL296" s="303"/>
      <c r="AM296" s="303"/>
      <c r="AN296" s="303"/>
      <c r="AO296" s="303"/>
      <c r="AP296" s="303"/>
      <c r="AQ296" s="303"/>
      <c r="AR296" s="303"/>
      <c r="AS296" s="303"/>
      <c r="AT296" s="303"/>
      <c r="AU296" s="303"/>
      <c r="AV296" s="303"/>
      <c r="AW296" s="303"/>
      <c r="AX296" s="303"/>
      <c r="AY296" s="303"/>
      <c r="AZ296" s="303"/>
      <c r="BA296" s="303"/>
      <c r="BB296" s="303"/>
      <c r="BC296" s="303"/>
      <c r="BD296" s="303"/>
      <c r="BE296" s="303"/>
      <c r="BF296" s="303"/>
      <c r="BG296" s="303"/>
      <c r="BH296" s="303"/>
      <c r="BI296" s="303"/>
      <c r="BJ296" s="303"/>
      <c r="BK296" s="303"/>
      <c r="BL296" s="303"/>
      <c r="BM296" s="303"/>
      <c r="BN296" s="303"/>
      <c r="BO296" s="303"/>
      <c r="BP296" s="303"/>
      <c r="BQ296" s="303"/>
      <c r="BR296" s="303"/>
      <c r="BS296" s="303"/>
      <c r="BT296" s="303"/>
      <c r="BU296" s="303"/>
      <c r="BV296" s="303"/>
      <c r="BW296" s="303"/>
      <c r="BX296" s="303"/>
      <c r="BY296" s="303"/>
      <c r="BZ296" s="303"/>
      <c r="CA296" s="303"/>
      <c r="CB296" s="303"/>
      <c r="CC296" s="303"/>
      <c r="CD296" s="303"/>
      <c r="CE296" s="303"/>
      <c r="CF296" s="303"/>
      <c r="CG296" s="303"/>
      <c r="CH296" s="303"/>
      <c r="CI296" s="303"/>
      <c r="CJ296" s="303"/>
      <c r="CK296" s="303"/>
      <c r="CL296" s="303"/>
      <c r="CM296" s="303"/>
      <c r="CN296" s="303"/>
      <c r="CO296" s="303"/>
      <c r="CP296" s="303"/>
      <c r="CQ296" s="303"/>
      <c r="CR296" s="303"/>
      <c r="CS296" s="303"/>
      <c r="CT296" s="303"/>
      <c r="CU296" s="303"/>
      <c r="CV296" s="303"/>
      <c r="CW296" s="303"/>
      <c r="CX296" s="303"/>
      <c r="CY296" s="303"/>
      <c r="CZ296" s="303"/>
    </row>
    <row r="297" spans="1:104" ht="11.25" customHeight="1" x14ac:dyDescent="0.2">
      <c r="A297" s="303"/>
      <c r="B297" s="303"/>
      <c r="C297" s="303"/>
      <c r="D297" s="303"/>
      <c r="E297" s="303"/>
      <c r="F297" s="303"/>
      <c r="G297" s="303"/>
      <c r="H297" s="303"/>
      <c r="I297" s="303"/>
      <c r="J297" s="303"/>
      <c r="K297" s="303"/>
      <c r="L297" s="303"/>
      <c r="M297" s="303"/>
      <c r="N297" s="303"/>
      <c r="O297" s="303"/>
      <c r="P297" s="303"/>
      <c r="Q297" s="303"/>
      <c r="R297" s="309"/>
      <c r="S297" s="310"/>
      <c r="T297" s="310"/>
      <c r="U297" s="303"/>
      <c r="V297" s="303"/>
      <c r="W297" s="303"/>
      <c r="X297" s="303"/>
      <c r="Y297" s="303"/>
      <c r="Z297" s="303"/>
      <c r="AA297" s="303"/>
      <c r="AB297" s="303"/>
      <c r="AC297" s="303"/>
      <c r="AD297" s="303"/>
      <c r="AE297" s="303"/>
      <c r="AF297" s="303"/>
      <c r="AG297" s="303"/>
      <c r="AH297" s="303"/>
      <c r="AI297" s="303"/>
      <c r="AJ297" s="303"/>
      <c r="AK297" s="303"/>
      <c r="AL297" s="303"/>
      <c r="AM297" s="303"/>
      <c r="AN297" s="303"/>
      <c r="AO297" s="303"/>
      <c r="AP297" s="303"/>
      <c r="AQ297" s="303"/>
      <c r="AR297" s="303"/>
      <c r="AS297" s="303"/>
      <c r="AT297" s="303"/>
      <c r="AU297" s="303"/>
      <c r="AV297" s="303"/>
      <c r="AW297" s="303"/>
      <c r="AX297" s="303"/>
      <c r="AY297" s="303"/>
      <c r="AZ297" s="303"/>
      <c r="BA297" s="303"/>
      <c r="BB297" s="303"/>
      <c r="BC297" s="303"/>
      <c r="BD297" s="303"/>
      <c r="BE297" s="303"/>
      <c r="BF297" s="303"/>
      <c r="BG297" s="303"/>
      <c r="BH297" s="303"/>
      <c r="BI297" s="303"/>
      <c r="BJ297" s="303"/>
      <c r="BK297" s="303"/>
      <c r="BL297" s="303"/>
      <c r="BM297" s="303"/>
      <c r="BN297" s="303"/>
      <c r="BO297" s="303"/>
      <c r="BP297" s="303"/>
      <c r="BQ297" s="303"/>
      <c r="BR297" s="303"/>
      <c r="BS297" s="303"/>
      <c r="BT297" s="303"/>
      <c r="BU297" s="303"/>
      <c r="BV297" s="303"/>
      <c r="BW297" s="303"/>
      <c r="BX297" s="303"/>
      <c r="BY297" s="303"/>
      <c r="BZ297" s="303"/>
      <c r="CA297" s="303"/>
      <c r="CB297" s="303"/>
      <c r="CC297" s="303"/>
      <c r="CD297" s="303"/>
      <c r="CE297" s="303"/>
      <c r="CF297" s="303"/>
      <c r="CG297" s="303"/>
      <c r="CH297" s="303"/>
      <c r="CI297" s="303"/>
      <c r="CJ297" s="303"/>
      <c r="CK297" s="303"/>
      <c r="CL297" s="303"/>
      <c r="CM297" s="303"/>
      <c r="CN297" s="303"/>
      <c r="CO297" s="303"/>
      <c r="CP297" s="303"/>
      <c r="CQ297" s="303"/>
      <c r="CR297" s="303"/>
      <c r="CS297" s="303"/>
      <c r="CT297" s="303"/>
      <c r="CU297" s="303"/>
      <c r="CV297" s="303"/>
      <c r="CW297" s="303"/>
      <c r="CX297" s="303"/>
      <c r="CY297" s="303"/>
      <c r="CZ297" s="303"/>
    </row>
    <row r="298" spans="1:104" ht="11.25" customHeight="1" x14ac:dyDescent="0.2">
      <c r="A298" s="303"/>
      <c r="B298" s="303"/>
      <c r="C298" s="303"/>
      <c r="D298" s="303"/>
      <c r="E298" s="303"/>
      <c r="F298" s="303"/>
      <c r="G298" s="303"/>
      <c r="H298" s="303"/>
      <c r="I298" s="303"/>
      <c r="J298" s="303"/>
      <c r="K298" s="303"/>
      <c r="L298" s="303"/>
      <c r="M298" s="303"/>
      <c r="N298" s="303"/>
      <c r="O298" s="303"/>
      <c r="P298" s="303"/>
      <c r="Q298" s="303"/>
      <c r="R298" s="309"/>
      <c r="S298" s="310"/>
      <c r="T298" s="310"/>
      <c r="U298" s="303"/>
      <c r="V298" s="303"/>
      <c r="W298" s="303"/>
      <c r="X298" s="303"/>
      <c r="Y298" s="303"/>
      <c r="Z298" s="303"/>
      <c r="AA298" s="303"/>
      <c r="AB298" s="303"/>
      <c r="AC298" s="303"/>
      <c r="AD298" s="303"/>
      <c r="AE298" s="303"/>
      <c r="AF298" s="303"/>
      <c r="AG298" s="303"/>
      <c r="AH298" s="303"/>
      <c r="AI298" s="303"/>
      <c r="AJ298" s="303"/>
      <c r="AK298" s="303"/>
      <c r="AL298" s="303"/>
      <c r="AM298" s="303"/>
      <c r="AN298" s="303"/>
      <c r="AO298" s="303"/>
      <c r="AP298" s="303"/>
      <c r="AQ298" s="303"/>
      <c r="AR298" s="303"/>
      <c r="AS298" s="303"/>
      <c r="AT298" s="303"/>
      <c r="AU298" s="303"/>
      <c r="AV298" s="303"/>
      <c r="AW298" s="303"/>
      <c r="AX298" s="303"/>
      <c r="AY298" s="303"/>
      <c r="AZ298" s="303"/>
      <c r="BA298" s="303"/>
      <c r="BB298" s="303"/>
      <c r="BC298" s="303"/>
      <c r="BD298" s="303"/>
      <c r="BE298" s="303"/>
      <c r="BF298" s="303"/>
      <c r="BG298" s="303"/>
      <c r="BH298" s="303"/>
      <c r="BI298" s="303"/>
      <c r="BJ298" s="303"/>
      <c r="BK298" s="303"/>
      <c r="BL298" s="303"/>
      <c r="BM298" s="303"/>
      <c r="BN298" s="303"/>
      <c r="BO298" s="303"/>
      <c r="BP298" s="303"/>
      <c r="BQ298" s="303"/>
      <c r="BR298" s="303"/>
      <c r="BS298" s="303"/>
      <c r="BT298" s="303"/>
      <c r="BU298" s="303"/>
      <c r="BV298" s="303"/>
      <c r="BW298" s="303"/>
      <c r="BX298" s="303"/>
      <c r="BY298" s="303"/>
      <c r="BZ298" s="303"/>
      <c r="CA298" s="303"/>
      <c r="CB298" s="303"/>
      <c r="CC298" s="303"/>
      <c r="CD298" s="303"/>
      <c r="CE298" s="303"/>
      <c r="CF298" s="303"/>
      <c r="CG298" s="303"/>
      <c r="CH298" s="303"/>
      <c r="CI298" s="303"/>
      <c r="CJ298" s="303"/>
      <c r="CK298" s="303"/>
      <c r="CL298" s="303"/>
      <c r="CM298" s="303"/>
      <c r="CN298" s="303"/>
      <c r="CO298" s="303"/>
      <c r="CP298" s="303"/>
      <c r="CQ298" s="303"/>
      <c r="CR298" s="303"/>
      <c r="CS298" s="303"/>
      <c r="CT298" s="303"/>
      <c r="CU298" s="303"/>
      <c r="CV298" s="303"/>
      <c r="CW298" s="303"/>
      <c r="CX298" s="303"/>
      <c r="CY298" s="303"/>
      <c r="CZ298" s="303"/>
    </row>
    <row r="299" spans="1:104" ht="11.25" customHeight="1" x14ac:dyDescent="0.2">
      <c r="A299" s="303"/>
      <c r="B299" s="303"/>
      <c r="C299" s="303"/>
      <c r="D299" s="303"/>
      <c r="E299" s="303"/>
      <c r="F299" s="303"/>
      <c r="G299" s="303"/>
      <c r="H299" s="303"/>
      <c r="I299" s="303"/>
      <c r="J299" s="303"/>
      <c r="K299" s="303"/>
      <c r="L299" s="303"/>
      <c r="M299" s="303"/>
      <c r="N299" s="303"/>
      <c r="O299" s="303"/>
      <c r="P299" s="303"/>
      <c r="Q299" s="303"/>
      <c r="R299" s="309"/>
      <c r="S299" s="310"/>
      <c r="T299" s="310"/>
      <c r="U299" s="303"/>
      <c r="V299" s="303"/>
      <c r="W299" s="303"/>
      <c r="X299" s="303"/>
      <c r="Y299" s="303"/>
      <c r="Z299" s="303"/>
      <c r="AA299" s="303"/>
      <c r="AB299" s="303"/>
      <c r="AC299" s="303"/>
      <c r="AD299" s="303"/>
      <c r="AE299" s="303"/>
      <c r="AF299" s="303"/>
      <c r="AG299" s="303"/>
      <c r="AH299" s="303"/>
      <c r="AI299" s="303"/>
      <c r="AJ299" s="303"/>
      <c r="AK299" s="303"/>
      <c r="AL299" s="303"/>
      <c r="AM299" s="303"/>
      <c r="AN299" s="303"/>
      <c r="AO299" s="303"/>
      <c r="AP299" s="303"/>
      <c r="AQ299" s="303"/>
      <c r="AR299" s="303"/>
      <c r="AS299" s="303"/>
      <c r="AT299" s="303"/>
      <c r="AU299" s="303"/>
      <c r="AV299" s="303"/>
      <c r="AW299" s="303"/>
      <c r="AX299" s="303"/>
      <c r="AY299" s="303"/>
      <c r="AZ299" s="303"/>
      <c r="BA299" s="303"/>
      <c r="BB299" s="303"/>
      <c r="BC299" s="303"/>
      <c r="BD299" s="303"/>
      <c r="BE299" s="303"/>
      <c r="BF299" s="303"/>
      <c r="BG299" s="303"/>
      <c r="BH299" s="303"/>
      <c r="BI299" s="303"/>
      <c r="BJ299" s="303"/>
      <c r="BK299" s="303"/>
      <c r="BL299" s="303"/>
      <c r="BM299" s="303"/>
      <c r="BN299" s="303"/>
      <c r="BO299" s="303"/>
      <c r="BP299" s="303"/>
      <c r="BQ299" s="303"/>
      <c r="BR299" s="303"/>
      <c r="BS299" s="303"/>
      <c r="BT299" s="303"/>
      <c r="BU299" s="303"/>
      <c r="BV299" s="303"/>
      <c r="BW299" s="303"/>
      <c r="BX299" s="303"/>
      <c r="BY299" s="303"/>
      <c r="BZ299" s="303"/>
      <c r="CA299" s="303"/>
      <c r="CB299" s="303"/>
      <c r="CC299" s="303"/>
      <c r="CD299" s="303"/>
      <c r="CE299" s="303"/>
      <c r="CF299" s="303"/>
      <c r="CG299" s="303"/>
      <c r="CH299" s="303"/>
      <c r="CI299" s="303"/>
      <c r="CJ299" s="303"/>
      <c r="CK299" s="303"/>
      <c r="CL299" s="303"/>
      <c r="CM299" s="303"/>
      <c r="CN299" s="303"/>
      <c r="CO299" s="303"/>
      <c r="CP299" s="303"/>
      <c r="CQ299" s="303"/>
      <c r="CR299" s="303"/>
      <c r="CS299" s="303"/>
      <c r="CT299" s="303"/>
      <c r="CU299" s="303"/>
      <c r="CV299" s="303"/>
      <c r="CW299" s="303"/>
      <c r="CX299" s="303"/>
      <c r="CY299" s="303"/>
      <c r="CZ299" s="303"/>
    </row>
    <row r="300" spans="1:104" ht="11.25" customHeight="1" x14ac:dyDescent="0.2">
      <c r="A300" s="303"/>
      <c r="B300" s="303"/>
      <c r="C300" s="303"/>
      <c r="D300" s="303"/>
      <c r="E300" s="303"/>
      <c r="F300" s="303"/>
      <c r="G300" s="303"/>
      <c r="H300" s="303"/>
      <c r="I300" s="303"/>
      <c r="J300" s="303"/>
      <c r="K300" s="303"/>
      <c r="L300" s="303"/>
      <c r="M300" s="303"/>
      <c r="N300" s="303"/>
      <c r="O300" s="303"/>
      <c r="P300" s="303"/>
      <c r="Q300" s="303"/>
      <c r="R300" s="309"/>
      <c r="S300" s="310"/>
      <c r="T300" s="310"/>
      <c r="U300" s="303"/>
      <c r="V300" s="303"/>
      <c r="W300" s="303"/>
      <c r="X300" s="303"/>
      <c r="Y300" s="303"/>
      <c r="Z300" s="303"/>
      <c r="AA300" s="303"/>
      <c r="AB300" s="303"/>
      <c r="AC300" s="303"/>
      <c r="AD300" s="303"/>
      <c r="AE300" s="303"/>
      <c r="AF300" s="303"/>
      <c r="AG300" s="303"/>
      <c r="AH300" s="303"/>
      <c r="AI300" s="303"/>
      <c r="AJ300" s="303"/>
      <c r="AK300" s="303"/>
      <c r="AL300" s="303"/>
      <c r="AM300" s="303"/>
      <c r="AN300" s="303"/>
      <c r="AO300" s="303"/>
      <c r="AP300" s="303"/>
      <c r="AQ300" s="303"/>
      <c r="AR300" s="303"/>
      <c r="AS300" s="303"/>
      <c r="AT300" s="303"/>
      <c r="AU300" s="303"/>
      <c r="AV300" s="303"/>
      <c r="AW300" s="303"/>
      <c r="AX300" s="303"/>
      <c r="AY300" s="303"/>
      <c r="AZ300" s="303"/>
      <c r="BA300" s="303"/>
      <c r="BB300" s="303"/>
      <c r="BC300" s="303"/>
      <c r="BD300" s="303"/>
      <c r="BE300" s="303"/>
      <c r="BF300" s="303"/>
      <c r="BG300" s="303"/>
      <c r="BH300" s="303"/>
      <c r="BI300" s="303"/>
      <c r="BJ300" s="303"/>
      <c r="BK300" s="303"/>
      <c r="BL300" s="303"/>
      <c r="BM300" s="303"/>
      <c r="BN300" s="303"/>
      <c r="BO300" s="303"/>
      <c r="BP300" s="303"/>
      <c r="BQ300" s="303"/>
      <c r="BR300" s="303"/>
      <c r="BS300" s="303"/>
      <c r="BT300" s="303"/>
      <c r="BU300" s="303"/>
      <c r="BV300" s="303"/>
      <c r="BW300" s="303"/>
      <c r="BX300" s="303"/>
      <c r="BY300" s="303"/>
      <c r="BZ300" s="303"/>
      <c r="CA300" s="303"/>
      <c r="CB300" s="303"/>
      <c r="CC300" s="303"/>
      <c r="CD300" s="303"/>
      <c r="CE300" s="303"/>
      <c r="CF300" s="303"/>
      <c r="CG300" s="303"/>
      <c r="CH300" s="303"/>
      <c r="CI300" s="303"/>
      <c r="CJ300" s="303"/>
      <c r="CK300" s="303"/>
      <c r="CL300" s="303"/>
      <c r="CM300" s="303"/>
      <c r="CN300" s="303"/>
      <c r="CO300" s="303"/>
      <c r="CP300" s="303"/>
      <c r="CQ300" s="303"/>
      <c r="CR300" s="303"/>
      <c r="CS300" s="303"/>
      <c r="CT300" s="303"/>
      <c r="CU300" s="303"/>
      <c r="CV300" s="303"/>
      <c r="CW300" s="303"/>
      <c r="CX300" s="303"/>
      <c r="CY300" s="303"/>
      <c r="CZ300" s="303"/>
    </row>
    <row r="301" spans="1:104" ht="11.25" customHeight="1" x14ac:dyDescent="0.2">
      <c r="A301" s="303"/>
      <c r="B301" s="303"/>
      <c r="C301" s="303"/>
      <c r="D301" s="303"/>
      <c r="E301" s="303"/>
      <c r="F301" s="303"/>
      <c r="G301" s="303"/>
      <c r="H301" s="303"/>
      <c r="I301" s="303"/>
      <c r="J301" s="303"/>
      <c r="K301" s="303"/>
      <c r="L301" s="303"/>
      <c r="M301" s="303"/>
      <c r="N301" s="303"/>
      <c r="O301" s="303"/>
      <c r="P301" s="303"/>
      <c r="Q301" s="303"/>
      <c r="R301" s="309"/>
      <c r="S301" s="310"/>
      <c r="T301" s="310"/>
      <c r="U301" s="303"/>
      <c r="V301" s="303"/>
      <c r="W301" s="303"/>
      <c r="X301" s="303"/>
      <c r="Y301" s="303"/>
      <c r="Z301" s="303"/>
      <c r="AA301" s="303"/>
      <c r="AB301" s="303"/>
      <c r="AC301" s="303"/>
      <c r="AD301" s="303"/>
      <c r="AE301" s="303"/>
      <c r="AF301" s="303"/>
      <c r="AG301" s="303"/>
      <c r="AH301" s="303"/>
      <c r="AI301" s="303"/>
      <c r="AJ301" s="303"/>
      <c r="AK301" s="303"/>
      <c r="AL301" s="303"/>
      <c r="AM301" s="303"/>
      <c r="AN301" s="303"/>
      <c r="AO301" s="303"/>
      <c r="AP301" s="303"/>
      <c r="AQ301" s="303"/>
      <c r="AR301" s="303"/>
      <c r="AS301" s="303"/>
      <c r="AT301" s="303"/>
      <c r="AU301" s="303"/>
      <c r="AV301" s="303"/>
      <c r="AW301" s="303"/>
      <c r="AX301" s="303"/>
      <c r="AY301" s="303"/>
      <c r="AZ301" s="303"/>
      <c r="BA301" s="303"/>
      <c r="BB301" s="303"/>
      <c r="BC301" s="303"/>
      <c r="BD301" s="303"/>
      <c r="BE301" s="303"/>
      <c r="BF301" s="303"/>
      <c r="BG301" s="303"/>
      <c r="BH301" s="303"/>
      <c r="BI301" s="303"/>
      <c r="BJ301" s="303"/>
      <c r="BK301" s="303"/>
      <c r="BL301" s="303"/>
      <c r="BM301" s="303"/>
      <c r="BN301" s="303"/>
      <c r="BO301" s="303"/>
      <c r="BP301" s="303"/>
      <c r="BQ301" s="303"/>
      <c r="BR301" s="303"/>
      <c r="BS301" s="303"/>
      <c r="BT301" s="303"/>
      <c r="BU301" s="303"/>
      <c r="BV301" s="303"/>
      <c r="BW301" s="303"/>
      <c r="BX301" s="303"/>
      <c r="BY301" s="303"/>
      <c r="BZ301" s="303"/>
      <c r="CA301" s="303"/>
      <c r="CB301" s="303"/>
      <c r="CC301" s="303"/>
      <c r="CD301" s="303"/>
      <c r="CE301" s="303"/>
      <c r="CF301" s="303"/>
      <c r="CG301" s="303"/>
      <c r="CH301" s="303"/>
      <c r="CI301" s="303"/>
      <c r="CJ301" s="303"/>
      <c r="CK301" s="303"/>
      <c r="CL301" s="303"/>
      <c r="CM301" s="303"/>
      <c r="CN301" s="303"/>
      <c r="CO301" s="303"/>
      <c r="CP301" s="303"/>
      <c r="CQ301" s="303"/>
      <c r="CR301" s="303"/>
      <c r="CS301" s="303"/>
      <c r="CT301" s="303"/>
      <c r="CU301" s="303"/>
      <c r="CV301" s="303"/>
      <c r="CW301" s="303"/>
      <c r="CX301" s="303"/>
      <c r="CY301" s="303"/>
      <c r="CZ301" s="303"/>
    </row>
    <row r="302" spans="1:104" ht="11.25" customHeight="1" x14ac:dyDescent="0.2">
      <c r="A302" s="303"/>
      <c r="B302" s="303"/>
      <c r="C302" s="303"/>
      <c r="D302" s="303"/>
      <c r="E302" s="303"/>
      <c r="F302" s="303"/>
      <c r="G302" s="303"/>
      <c r="H302" s="303"/>
      <c r="I302" s="303"/>
      <c r="J302" s="303"/>
      <c r="K302" s="303"/>
      <c r="L302" s="303"/>
      <c r="M302" s="303"/>
      <c r="N302" s="303"/>
      <c r="O302" s="303"/>
      <c r="P302" s="303"/>
      <c r="Q302" s="303"/>
      <c r="R302" s="309"/>
      <c r="S302" s="310"/>
      <c r="T302" s="310"/>
      <c r="U302" s="303"/>
      <c r="V302" s="303"/>
      <c r="W302" s="303"/>
      <c r="X302" s="303"/>
      <c r="Y302" s="303"/>
      <c r="Z302" s="303"/>
      <c r="AA302" s="303"/>
      <c r="AB302" s="303"/>
      <c r="AC302" s="303"/>
      <c r="AD302" s="303"/>
      <c r="AE302" s="303"/>
      <c r="AF302" s="303"/>
      <c r="AG302" s="303"/>
      <c r="AH302" s="303"/>
      <c r="AI302" s="303"/>
      <c r="AJ302" s="303"/>
      <c r="AK302" s="303"/>
      <c r="AL302" s="303"/>
      <c r="AM302" s="303"/>
      <c r="AN302" s="303"/>
      <c r="AO302" s="303"/>
      <c r="AP302" s="303"/>
      <c r="AQ302" s="303"/>
      <c r="AR302" s="303"/>
      <c r="AS302" s="303"/>
      <c r="AT302" s="303"/>
      <c r="AU302" s="303"/>
      <c r="AV302" s="303"/>
      <c r="AW302" s="303"/>
      <c r="AX302" s="303"/>
      <c r="AY302" s="303"/>
      <c r="AZ302" s="303"/>
      <c r="BA302" s="303"/>
      <c r="BB302" s="303"/>
      <c r="BC302" s="303"/>
      <c r="BD302" s="303"/>
      <c r="BE302" s="303"/>
      <c r="BF302" s="303"/>
      <c r="BG302" s="303"/>
      <c r="BH302" s="303"/>
      <c r="BI302" s="303"/>
      <c r="BJ302" s="303"/>
      <c r="BK302" s="303"/>
      <c r="BL302" s="303"/>
      <c r="BM302" s="303"/>
      <c r="BN302" s="303"/>
      <c r="BO302" s="303"/>
      <c r="BP302" s="303"/>
      <c r="BQ302" s="303"/>
      <c r="BR302" s="303"/>
      <c r="BS302" s="303"/>
      <c r="BT302" s="303"/>
      <c r="BU302" s="303"/>
      <c r="BV302" s="303"/>
      <c r="BW302" s="303"/>
      <c r="BX302" s="303"/>
      <c r="BY302" s="303"/>
      <c r="BZ302" s="303"/>
      <c r="CA302" s="303"/>
      <c r="CB302" s="303"/>
      <c r="CC302" s="303"/>
      <c r="CD302" s="303"/>
      <c r="CE302" s="303"/>
      <c r="CF302" s="303"/>
      <c r="CG302" s="303"/>
      <c r="CH302" s="303"/>
      <c r="CI302" s="303"/>
      <c r="CJ302" s="303"/>
      <c r="CK302" s="303"/>
      <c r="CL302" s="303"/>
      <c r="CM302" s="303"/>
      <c r="CN302" s="303"/>
      <c r="CO302" s="303"/>
      <c r="CP302" s="303"/>
      <c r="CQ302" s="303"/>
      <c r="CR302" s="303"/>
      <c r="CS302" s="303"/>
      <c r="CT302" s="303"/>
      <c r="CU302" s="303"/>
      <c r="CV302" s="303"/>
      <c r="CW302" s="303"/>
      <c r="CX302" s="303"/>
      <c r="CY302" s="303"/>
      <c r="CZ302" s="303"/>
    </row>
    <row r="303" spans="1:104" ht="11.25" customHeight="1" x14ac:dyDescent="0.2">
      <c r="A303" s="303"/>
      <c r="B303" s="303"/>
      <c r="C303" s="303"/>
      <c r="D303" s="303"/>
      <c r="E303" s="303"/>
      <c r="F303" s="303"/>
      <c r="G303" s="303"/>
      <c r="H303" s="303"/>
      <c r="I303" s="303"/>
      <c r="J303" s="303"/>
      <c r="K303" s="303"/>
      <c r="L303" s="303"/>
      <c r="M303" s="303"/>
      <c r="N303" s="303"/>
      <c r="O303" s="303"/>
      <c r="P303" s="303"/>
      <c r="Q303" s="303"/>
      <c r="R303" s="309"/>
      <c r="S303" s="310"/>
      <c r="T303" s="310"/>
      <c r="U303" s="303"/>
      <c r="V303" s="303"/>
      <c r="W303" s="303"/>
      <c r="X303" s="303"/>
      <c r="Y303" s="303"/>
      <c r="Z303" s="303"/>
      <c r="AA303" s="303"/>
      <c r="AB303" s="303"/>
      <c r="AC303" s="303"/>
      <c r="AD303" s="303"/>
      <c r="AE303" s="303"/>
      <c r="AF303" s="303"/>
      <c r="AG303" s="303"/>
      <c r="AH303" s="303"/>
      <c r="AI303" s="303"/>
      <c r="AJ303" s="303"/>
      <c r="AK303" s="303"/>
      <c r="AL303" s="303"/>
      <c r="AM303" s="303"/>
      <c r="AN303" s="303"/>
      <c r="AO303" s="303"/>
      <c r="AP303" s="303"/>
      <c r="AQ303" s="303"/>
      <c r="AR303" s="303"/>
      <c r="AS303" s="303"/>
      <c r="AT303" s="303"/>
      <c r="AU303" s="303"/>
      <c r="AV303" s="303"/>
      <c r="AW303" s="303"/>
      <c r="AX303" s="303"/>
      <c r="AY303" s="303"/>
      <c r="AZ303" s="303"/>
      <c r="BA303" s="303"/>
      <c r="BB303" s="303"/>
      <c r="BC303" s="303"/>
      <c r="BD303" s="303"/>
      <c r="BE303" s="303"/>
      <c r="BF303" s="303"/>
      <c r="BG303" s="303"/>
      <c r="BH303" s="303"/>
      <c r="BI303" s="303"/>
      <c r="BJ303" s="303"/>
      <c r="BK303" s="303"/>
      <c r="BL303" s="303"/>
      <c r="BM303" s="303"/>
      <c r="BN303" s="303"/>
      <c r="BO303" s="303"/>
      <c r="BP303" s="303"/>
      <c r="BQ303" s="303"/>
      <c r="BR303" s="303"/>
      <c r="BS303" s="303"/>
      <c r="BT303" s="303"/>
      <c r="BU303" s="303"/>
      <c r="BV303" s="303"/>
      <c r="BW303" s="303"/>
      <c r="BX303" s="303"/>
      <c r="BY303" s="303"/>
      <c r="BZ303" s="303"/>
      <c r="CA303" s="303"/>
      <c r="CB303" s="303"/>
      <c r="CC303" s="303"/>
      <c r="CD303" s="303"/>
      <c r="CE303" s="303"/>
      <c r="CF303" s="303"/>
      <c r="CG303" s="303"/>
      <c r="CH303" s="303"/>
      <c r="CI303" s="303"/>
      <c r="CJ303" s="303"/>
      <c r="CK303" s="303"/>
      <c r="CL303" s="303"/>
      <c r="CM303" s="303"/>
      <c r="CN303" s="303"/>
      <c r="CO303" s="303"/>
      <c r="CP303" s="303"/>
      <c r="CQ303" s="303"/>
      <c r="CR303" s="303"/>
      <c r="CS303" s="303"/>
      <c r="CT303" s="303"/>
      <c r="CU303" s="303"/>
      <c r="CV303" s="303"/>
      <c r="CW303" s="303"/>
      <c r="CX303" s="303"/>
      <c r="CY303" s="303"/>
      <c r="CZ303" s="303"/>
    </row>
    <row r="304" spans="1:104" ht="11.25" customHeight="1" x14ac:dyDescent="0.2">
      <c r="A304" s="303"/>
      <c r="B304" s="303"/>
      <c r="C304" s="303"/>
      <c r="D304" s="303"/>
      <c r="E304" s="303"/>
      <c r="F304" s="303"/>
      <c r="G304" s="303"/>
      <c r="H304" s="303"/>
      <c r="I304" s="303"/>
      <c r="J304" s="303"/>
      <c r="K304" s="303"/>
      <c r="L304" s="303"/>
      <c r="M304" s="303"/>
      <c r="N304" s="303"/>
      <c r="O304" s="303"/>
      <c r="P304" s="303"/>
      <c r="Q304" s="303"/>
      <c r="R304" s="309"/>
      <c r="S304" s="310"/>
      <c r="T304" s="310"/>
      <c r="U304" s="303"/>
      <c r="V304" s="303"/>
      <c r="W304" s="303"/>
      <c r="X304" s="303"/>
      <c r="Y304" s="303"/>
      <c r="Z304" s="303"/>
      <c r="AA304" s="303"/>
      <c r="AB304" s="303"/>
      <c r="AC304" s="303"/>
      <c r="AD304" s="303"/>
      <c r="AE304" s="303"/>
      <c r="AF304" s="303"/>
      <c r="AG304" s="303"/>
      <c r="AH304" s="303"/>
      <c r="AI304" s="303"/>
      <c r="AJ304" s="303"/>
      <c r="AK304" s="303"/>
      <c r="AL304" s="303"/>
      <c r="AM304" s="303"/>
      <c r="AN304" s="303"/>
      <c r="AO304" s="303"/>
      <c r="AP304" s="303"/>
      <c r="AQ304" s="303"/>
      <c r="AR304" s="303"/>
      <c r="AS304" s="303"/>
      <c r="AT304" s="303"/>
      <c r="AU304" s="303"/>
      <c r="AV304" s="303"/>
      <c r="AW304" s="303"/>
      <c r="AX304" s="303"/>
      <c r="AY304" s="303"/>
      <c r="AZ304" s="303"/>
      <c r="BA304" s="303"/>
      <c r="BB304" s="303"/>
      <c r="BC304" s="303"/>
      <c r="BD304" s="303"/>
      <c r="BE304" s="303"/>
      <c r="BF304" s="303"/>
      <c r="BG304" s="303"/>
      <c r="BH304" s="303"/>
      <c r="BI304" s="303"/>
      <c r="BJ304" s="303"/>
      <c r="BK304" s="303"/>
      <c r="BL304" s="303"/>
      <c r="BM304" s="303"/>
      <c r="BN304" s="303"/>
      <c r="BO304" s="303"/>
      <c r="BP304" s="303"/>
      <c r="BQ304" s="303"/>
      <c r="BR304" s="303"/>
      <c r="BS304" s="303"/>
      <c r="BT304" s="303"/>
      <c r="BU304" s="303"/>
      <c r="BV304" s="303"/>
      <c r="BW304" s="303"/>
      <c r="BX304" s="303"/>
      <c r="BY304" s="303"/>
      <c r="BZ304" s="303"/>
      <c r="CA304" s="303"/>
      <c r="CB304" s="303"/>
      <c r="CC304" s="303"/>
      <c r="CD304" s="303"/>
      <c r="CE304" s="303"/>
      <c r="CF304" s="303"/>
      <c r="CG304" s="303"/>
      <c r="CH304" s="303"/>
      <c r="CI304" s="303"/>
      <c r="CJ304" s="303"/>
      <c r="CK304" s="303"/>
      <c r="CL304" s="303"/>
      <c r="CM304" s="303"/>
      <c r="CN304" s="303"/>
      <c r="CO304" s="303"/>
      <c r="CP304" s="303"/>
      <c r="CQ304" s="303"/>
      <c r="CR304" s="303"/>
      <c r="CS304" s="303"/>
      <c r="CT304" s="303"/>
      <c r="CU304" s="303"/>
      <c r="CV304" s="303"/>
      <c r="CW304" s="303"/>
      <c r="CX304" s="303"/>
      <c r="CY304" s="303"/>
      <c r="CZ304" s="303"/>
    </row>
    <row r="305" spans="1:104" ht="11.25" customHeight="1" x14ac:dyDescent="0.2">
      <c r="A305" s="303"/>
      <c r="B305" s="303"/>
      <c r="C305" s="303"/>
      <c r="D305" s="303"/>
      <c r="E305" s="303"/>
      <c r="F305" s="303"/>
      <c r="G305" s="303"/>
      <c r="H305" s="303"/>
      <c r="I305" s="303"/>
      <c r="J305" s="303"/>
      <c r="K305" s="303"/>
      <c r="L305" s="303"/>
      <c r="M305" s="303"/>
      <c r="N305" s="303"/>
      <c r="O305" s="303"/>
      <c r="P305" s="303"/>
      <c r="Q305" s="303"/>
      <c r="R305" s="309"/>
      <c r="S305" s="310"/>
      <c r="T305" s="310"/>
      <c r="U305" s="303"/>
      <c r="V305" s="303"/>
      <c r="W305" s="303"/>
      <c r="X305" s="303"/>
      <c r="Y305" s="303"/>
      <c r="Z305" s="303"/>
      <c r="AA305" s="303"/>
      <c r="AB305" s="303"/>
      <c r="AC305" s="303"/>
      <c r="AD305" s="303"/>
      <c r="AE305" s="303"/>
      <c r="AF305" s="303"/>
      <c r="AG305" s="303"/>
      <c r="AH305" s="303"/>
      <c r="AI305" s="303"/>
      <c r="AJ305" s="303"/>
      <c r="AK305" s="303"/>
      <c r="AL305" s="303"/>
      <c r="AM305" s="303"/>
      <c r="AN305" s="303"/>
      <c r="AO305" s="303"/>
      <c r="AP305" s="303"/>
      <c r="AQ305" s="303"/>
      <c r="AR305" s="303"/>
      <c r="AS305" s="303"/>
      <c r="AT305" s="303"/>
      <c r="AU305" s="303"/>
      <c r="AV305" s="303"/>
      <c r="AW305" s="303"/>
      <c r="AX305" s="303"/>
      <c r="AY305" s="303"/>
      <c r="AZ305" s="303"/>
      <c r="BA305" s="303"/>
      <c r="BB305" s="303"/>
      <c r="BC305" s="303"/>
      <c r="BD305" s="303"/>
      <c r="BE305" s="303"/>
      <c r="BF305" s="303"/>
      <c r="BG305" s="303"/>
      <c r="BH305" s="303"/>
      <c r="BI305" s="303"/>
      <c r="BJ305" s="303"/>
      <c r="BK305" s="303"/>
      <c r="BL305" s="303"/>
      <c r="BM305" s="303"/>
      <c r="BN305" s="303"/>
      <c r="BO305" s="303"/>
      <c r="BP305" s="303"/>
      <c r="BQ305" s="303"/>
      <c r="BR305" s="303"/>
      <c r="BS305" s="303"/>
      <c r="BT305" s="303"/>
      <c r="BU305" s="303"/>
      <c r="BV305" s="303"/>
      <c r="BW305" s="303"/>
      <c r="BX305" s="303"/>
      <c r="BY305" s="303"/>
      <c r="BZ305" s="303"/>
      <c r="CA305" s="303"/>
      <c r="CB305" s="303"/>
      <c r="CC305" s="303"/>
      <c r="CD305" s="303"/>
      <c r="CE305" s="303"/>
      <c r="CF305" s="303"/>
      <c r="CG305" s="303"/>
      <c r="CH305" s="303"/>
      <c r="CI305" s="303"/>
      <c r="CJ305" s="303"/>
      <c r="CK305" s="303"/>
      <c r="CL305" s="303"/>
      <c r="CM305" s="303"/>
      <c r="CN305" s="303"/>
      <c r="CO305" s="303"/>
      <c r="CP305" s="303"/>
      <c r="CQ305" s="303"/>
      <c r="CR305" s="303"/>
      <c r="CS305" s="303"/>
      <c r="CT305" s="303"/>
      <c r="CU305" s="303"/>
      <c r="CV305" s="303"/>
      <c r="CW305" s="303"/>
      <c r="CX305" s="303"/>
      <c r="CY305" s="303"/>
      <c r="CZ305" s="303"/>
    </row>
    <row r="306" spans="1:104" ht="11.25" customHeight="1" x14ac:dyDescent="0.2">
      <c r="A306" s="303"/>
      <c r="B306" s="303"/>
      <c r="C306" s="303"/>
      <c r="D306" s="303"/>
      <c r="E306" s="303"/>
      <c r="F306" s="303"/>
      <c r="G306" s="303"/>
      <c r="H306" s="303"/>
      <c r="I306" s="303"/>
      <c r="J306" s="303"/>
      <c r="K306" s="303"/>
      <c r="L306" s="303"/>
      <c r="M306" s="303"/>
      <c r="N306" s="303"/>
      <c r="O306" s="303"/>
      <c r="P306" s="303"/>
      <c r="Q306" s="303"/>
      <c r="R306" s="309"/>
      <c r="S306" s="310"/>
      <c r="T306" s="310"/>
      <c r="U306" s="303"/>
      <c r="V306" s="303"/>
      <c r="W306" s="303"/>
      <c r="X306" s="303"/>
      <c r="Y306" s="303"/>
      <c r="Z306" s="303"/>
      <c r="AA306" s="303"/>
      <c r="AB306" s="303"/>
      <c r="AC306" s="303"/>
      <c r="AD306" s="303"/>
      <c r="AE306" s="303"/>
      <c r="AF306" s="303"/>
      <c r="AG306" s="303"/>
      <c r="AH306" s="303"/>
      <c r="AI306" s="303"/>
      <c r="AJ306" s="303"/>
      <c r="AK306" s="303"/>
      <c r="AL306" s="303"/>
      <c r="AM306" s="303"/>
      <c r="AN306" s="303"/>
      <c r="AO306" s="303"/>
      <c r="AP306" s="303"/>
      <c r="AQ306" s="303"/>
      <c r="AR306" s="303"/>
      <c r="AS306" s="303"/>
      <c r="AT306" s="303"/>
      <c r="AU306" s="303"/>
      <c r="AV306" s="303"/>
      <c r="AW306" s="303"/>
      <c r="AX306" s="303"/>
      <c r="AY306" s="303"/>
      <c r="AZ306" s="303"/>
      <c r="BA306" s="303"/>
      <c r="BB306" s="303"/>
      <c r="BC306" s="303"/>
      <c r="BD306" s="303"/>
      <c r="BE306" s="303"/>
      <c r="BF306" s="303"/>
      <c r="BG306" s="303"/>
      <c r="BH306" s="303"/>
      <c r="BI306" s="303"/>
      <c r="BJ306" s="303"/>
      <c r="BK306" s="303"/>
      <c r="BL306" s="303"/>
      <c r="BM306" s="303"/>
      <c r="BN306" s="303"/>
      <c r="BO306" s="303"/>
      <c r="BP306" s="303"/>
      <c r="BQ306" s="303"/>
      <c r="BR306" s="303"/>
      <c r="BS306" s="303"/>
      <c r="BT306" s="303"/>
      <c r="BU306" s="303"/>
      <c r="BV306" s="303"/>
      <c r="BW306" s="303"/>
      <c r="BX306" s="303"/>
      <c r="BY306" s="303"/>
      <c r="BZ306" s="303"/>
      <c r="CA306" s="303"/>
      <c r="CB306" s="303"/>
      <c r="CC306" s="303"/>
      <c r="CD306" s="303"/>
      <c r="CE306" s="303"/>
      <c r="CF306" s="303"/>
      <c r="CG306" s="303"/>
      <c r="CH306" s="303"/>
      <c r="CI306" s="303"/>
      <c r="CJ306" s="303"/>
      <c r="CK306" s="303"/>
      <c r="CL306" s="303"/>
      <c r="CM306" s="303"/>
      <c r="CN306" s="303"/>
      <c r="CO306" s="303"/>
      <c r="CP306" s="303"/>
      <c r="CQ306" s="303"/>
      <c r="CR306" s="303"/>
      <c r="CS306" s="303"/>
      <c r="CT306" s="303"/>
      <c r="CU306" s="303"/>
      <c r="CV306" s="303"/>
      <c r="CW306" s="303"/>
      <c r="CX306" s="303"/>
      <c r="CY306" s="303"/>
      <c r="CZ306" s="303"/>
    </row>
    <row r="307" spans="1:104" ht="11.25" customHeight="1" x14ac:dyDescent="0.2">
      <c r="A307" s="303"/>
      <c r="B307" s="303"/>
      <c r="C307" s="303"/>
      <c r="D307" s="303"/>
      <c r="E307" s="303"/>
      <c r="F307" s="303"/>
      <c r="G307" s="303"/>
      <c r="H307" s="303"/>
      <c r="I307" s="303"/>
      <c r="J307" s="303"/>
      <c r="K307" s="303"/>
      <c r="L307" s="303"/>
      <c r="M307" s="303"/>
      <c r="N307" s="303"/>
      <c r="O307" s="303"/>
      <c r="P307" s="303"/>
      <c r="Q307" s="303"/>
      <c r="R307" s="309"/>
      <c r="S307" s="310"/>
      <c r="T307" s="310"/>
      <c r="U307" s="303"/>
      <c r="V307" s="303"/>
      <c r="W307" s="303"/>
      <c r="X307" s="303"/>
      <c r="Y307" s="303"/>
      <c r="Z307" s="303"/>
      <c r="AA307" s="303"/>
      <c r="AB307" s="303"/>
      <c r="AC307" s="303"/>
      <c r="AD307" s="303"/>
      <c r="AE307" s="303"/>
      <c r="AF307" s="303"/>
      <c r="AG307" s="303"/>
      <c r="AH307" s="303"/>
      <c r="AI307" s="303"/>
      <c r="AJ307" s="303"/>
      <c r="AK307" s="303"/>
      <c r="AL307" s="303"/>
      <c r="AM307" s="303"/>
      <c r="AN307" s="303"/>
      <c r="AO307" s="303"/>
      <c r="AP307" s="303"/>
      <c r="AQ307" s="303"/>
      <c r="AR307" s="303"/>
      <c r="AS307" s="303"/>
      <c r="AT307" s="303"/>
      <c r="AU307" s="303"/>
      <c r="AV307" s="303"/>
      <c r="AW307" s="303"/>
      <c r="AX307" s="303"/>
      <c r="AY307" s="303"/>
      <c r="AZ307" s="303"/>
      <c r="BA307" s="303"/>
      <c r="BB307" s="303"/>
      <c r="BC307" s="303"/>
      <c r="BD307" s="303"/>
      <c r="BE307" s="303"/>
      <c r="BF307" s="303"/>
      <c r="BG307" s="303"/>
      <c r="BH307" s="303"/>
      <c r="BI307" s="303"/>
      <c r="BJ307" s="303"/>
      <c r="BK307" s="303"/>
      <c r="BL307" s="303"/>
      <c r="BM307" s="303"/>
      <c r="BN307" s="303"/>
      <c r="BO307" s="303"/>
      <c r="BP307" s="303"/>
      <c r="BQ307" s="303"/>
      <c r="BR307" s="303"/>
      <c r="BS307" s="303"/>
      <c r="BT307" s="303"/>
      <c r="BU307" s="303"/>
      <c r="BV307" s="303"/>
      <c r="BW307" s="303"/>
      <c r="BX307" s="303"/>
      <c r="BY307" s="303"/>
      <c r="BZ307" s="303"/>
      <c r="CA307" s="303"/>
      <c r="CB307" s="303"/>
      <c r="CC307" s="303"/>
      <c r="CD307" s="303"/>
      <c r="CE307" s="303"/>
      <c r="CF307" s="303"/>
      <c r="CG307" s="303"/>
      <c r="CH307" s="303"/>
      <c r="CI307" s="303"/>
      <c r="CJ307" s="303"/>
      <c r="CK307" s="303"/>
      <c r="CL307" s="303"/>
      <c r="CM307" s="303"/>
      <c r="CN307" s="303"/>
      <c r="CO307" s="303"/>
      <c r="CP307" s="303"/>
      <c r="CQ307" s="303"/>
      <c r="CR307" s="303"/>
      <c r="CS307" s="303"/>
      <c r="CT307" s="303"/>
      <c r="CU307" s="303"/>
      <c r="CV307" s="303"/>
      <c r="CW307" s="303"/>
      <c r="CX307" s="303"/>
      <c r="CY307" s="303"/>
      <c r="CZ307" s="303"/>
    </row>
    <row r="308" spans="1:104" ht="11.25" customHeight="1" x14ac:dyDescent="0.2">
      <c r="A308" s="303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303"/>
      <c r="N308" s="303"/>
      <c r="O308" s="303"/>
      <c r="P308" s="303"/>
      <c r="Q308" s="303"/>
      <c r="R308" s="309"/>
      <c r="S308" s="310"/>
      <c r="T308" s="310"/>
      <c r="U308" s="303"/>
      <c r="V308" s="303"/>
      <c r="W308" s="303"/>
      <c r="X308" s="303"/>
      <c r="Y308" s="303"/>
      <c r="Z308" s="303"/>
      <c r="AA308" s="303"/>
      <c r="AB308" s="303"/>
      <c r="AC308" s="303"/>
      <c r="AD308" s="303"/>
      <c r="AE308" s="303"/>
      <c r="AF308" s="303"/>
      <c r="AG308" s="303"/>
      <c r="AH308" s="303"/>
      <c r="AI308" s="303"/>
      <c r="AJ308" s="303"/>
      <c r="AK308" s="303"/>
      <c r="AL308" s="303"/>
      <c r="AM308" s="303"/>
      <c r="AN308" s="303"/>
      <c r="AO308" s="303"/>
      <c r="AP308" s="303"/>
      <c r="AQ308" s="303"/>
      <c r="AR308" s="303"/>
      <c r="AS308" s="303"/>
      <c r="AT308" s="303"/>
      <c r="AU308" s="303"/>
      <c r="AV308" s="303"/>
      <c r="AW308" s="303"/>
      <c r="AX308" s="303"/>
      <c r="AY308" s="303"/>
      <c r="AZ308" s="303"/>
      <c r="BA308" s="303"/>
      <c r="BB308" s="303"/>
      <c r="BC308" s="303"/>
      <c r="BD308" s="303"/>
      <c r="BE308" s="303"/>
      <c r="BF308" s="303"/>
      <c r="BG308" s="303"/>
      <c r="BH308" s="303"/>
      <c r="BI308" s="303"/>
      <c r="BJ308" s="303"/>
      <c r="BK308" s="303"/>
      <c r="BL308" s="303"/>
      <c r="BM308" s="303"/>
      <c r="BN308" s="303"/>
      <c r="BO308" s="303"/>
      <c r="BP308" s="303"/>
      <c r="BQ308" s="303"/>
      <c r="BR308" s="303"/>
      <c r="BS308" s="303"/>
      <c r="BT308" s="303"/>
      <c r="BU308" s="303"/>
      <c r="BV308" s="303"/>
      <c r="BW308" s="303"/>
      <c r="BX308" s="303"/>
      <c r="BY308" s="303"/>
      <c r="BZ308" s="303"/>
      <c r="CA308" s="303"/>
      <c r="CB308" s="303"/>
      <c r="CC308" s="303"/>
      <c r="CD308" s="303"/>
      <c r="CE308" s="303"/>
      <c r="CF308" s="303"/>
      <c r="CG308" s="303"/>
      <c r="CH308" s="303"/>
      <c r="CI308" s="303"/>
      <c r="CJ308" s="303"/>
      <c r="CK308" s="303"/>
      <c r="CL308" s="303"/>
      <c r="CM308" s="303"/>
      <c r="CN308" s="303"/>
      <c r="CO308" s="303"/>
      <c r="CP308" s="303"/>
      <c r="CQ308" s="303"/>
      <c r="CR308" s="303"/>
      <c r="CS308" s="303"/>
      <c r="CT308" s="303"/>
      <c r="CU308" s="303"/>
      <c r="CV308" s="303"/>
      <c r="CW308" s="303"/>
      <c r="CX308" s="303"/>
      <c r="CY308" s="303"/>
      <c r="CZ308" s="303"/>
    </row>
    <row r="309" spans="1:104" ht="11.25" customHeight="1" x14ac:dyDescent="0.2">
      <c r="A309" s="303"/>
      <c r="B309" s="303"/>
      <c r="C309" s="303"/>
      <c r="D309" s="303"/>
      <c r="E309" s="303"/>
      <c r="F309" s="303"/>
      <c r="G309" s="303"/>
      <c r="H309" s="303"/>
      <c r="I309" s="303"/>
      <c r="J309" s="303"/>
      <c r="K309" s="303"/>
      <c r="L309" s="303"/>
      <c r="M309" s="303"/>
      <c r="N309" s="303"/>
      <c r="O309" s="303"/>
      <c r="P309" s="303"/>
      <c r="Q309" s="303"/>
      <c r="R309" s="309"/>
      <c r="S309" s="310"/>
      <c r="T309" s="310"/>
      <c r="U309" s="303"/>
      <c r="V309" s="303"/>
      <c r="W309" s="303"/>
      <c r="X309" s="303"/>
      <c r="Y309" s="303"/>
      <c r="Z309" s="303"/>
      <c r="AA309" s="303"/>
      <c r="AB309" s="303"/>
      <c r="AC309" s="303"/>
      <c r="AD309" s="303"/>
      <c r="AE309" s="303"/>
      <c r="AF309" s="303"/>
      <c r="AG309" s="303"/>
      <c r="AH309" s="303"/>
      <c r="AI309" s="303"/>
      <c r="AJ309" s="303"/>
      <c r="AK309" s="303"/>
      <c r="AL309" s="303"/>
      <c r="AM309" s="303"/>
      <c r="AN309" s="303"/>
      <c r="AO309" s="303"/>
      <c r="AP309" s="303"/>
      <c r="AQ309" s="303"/>
      <c r="AR309" s="303"/>
      <c r="AS309" s="303"/>
      <c r="AT309" s="303"/>
      <c r="AU309" s="303"/>
      <c r="AV309" s="303"/>
      <c r="AW309" s="303"/>
      <c r="AX309" s="303"/>
      <c r="AY309" s="303"/>
      <c r="AZ309" s="303"/>
      <c r="BA309" s="303"/>
      <c r="BB309" s="303"/>
      <c r="BC309" s="303"/>
      <c r="BD309" s="303"/>
      <c r="BE309" s="303"/>
      <c r="BF309" s="303"/>
      <c r="BG309" s="303"/>
      <c r="BH309" s="303"/>
      <c r="BI309" s="303"/>
      <c r="BJ309" s="303"/>
      <c r="BK309" s="303"/>
      <c r="BL309" s="303"/>
      <c r="BM309" s="303"/>
      <c r="BN309" s="303"/>
      <c r="BO309" s="303"/>
      <c r="BP309" s="303"/>
      <c r="BQ309" s="303"/>
      <c r="BR309" s="303"/>
      <c r="BS309" s="303"/>
      <c r="BT309" s="303"/>
      <c r="BU309" s="303"/>
      <c r="BV309" s="303"/>
      <c r="BW309" s="303"/>
      <c r="BX309" s="303"/>
      <c r="BY309" s="303"/>
      <c r="BZ309" s="303"/>
      <c r="CA309" s="303"/>
      <c r="CB309" s="303"/>
      <c r="CC309" s="303"/>
      <c r="CD309" s="303"/>
      <c r="CE309" s="303"/>
      <c r="CF309" s="303"/>
      <c r="CG309" s="303"/>
      <c r="CH309" s="303"/>
      <c r="CI309" s="303"/>
      <c r="CJ309" s="303"/>
      <c r="CK309" s="303"/>
      <c r="CL309" s="303"/>
      <c r="CM309" s="303"/>
      <c r="CN309" s="303"/>
      <c r="CO309" s="303"/>
      <c r="CP309" s="303"/>
      <c r="CQ309" s="303"/>
      <c r="CR309" s="303"/>
      <c r="CS309" s="303"/>
      <c r="CT309" s="303"/>
      <c r="CU309" s="303"/>
      <c r="CV309" s="303"/>
      <c r="CW309" s="303"/>
      <c r="CX309" s="303"/>
      <c r="CY309" s="303"/>
      <c r="CZ309" s="303"/>
    </row>
    <row r="310" spans="1:104" ht="11.25" customHeight="1" x14ac:dyDescent="0.2">
      <c r="A310" s="303"/>
      <c r="B310" s="303"/>
      <c r="C310" s="303"/>
      <c r="D310" s="303"/>
      <c r="E310" s="303"/>
      <c r="F310" s="303"/>
      <c r="G310" s="303"/>
      <c r="H310" s="303"/>
      <c r="I310" s="303"/>
      <c r="J310" s="303"/>
      <c r="K310" s="303"/>
      <c r="L310" s="303"/>
      <c r="M310" s="303"/>
      <c r="N310" s="303"/>
      <c r="O310" s="303"/>
      <c r="P310" s="303"/>
      <c r="Q310" s="303"/>
      <c r="R310" s="309"/>
      <c r="S310" s="310"/>
      <c r="T310" s="310"/>
      <c r="U310" s="303"/>
      <c r="V310" s="303"/>
      <c r="W310" s="303"/>
      <c r="X310" s="303"/>
      <c r="Y310" s="303"/>
      <c r="Z310" s="303"/>
      <c r="AA310" s="303"/>
      <c r="AB310" s="303"/>
      <c r="AC310" s="303"/>
      <c r="AD310" s="303"/>
      <c r="AE310" s="303"/>
      <c r="AF310" s="303"/>
      <c r="AG310" s="303"/>
      <c r="AH310" s="303"/>
      <c r="AI310" s="303"/>
      <c r="AJ310" s="303"/>
      <c r="AK310" s="303"/>
      <c r="AL310" s="303"/>
      <c r="AM310" s="303"/>
      <c r="AN310" s="303"/>
      <c r="AO310" s="303"/>
      <c r="AP310" s="303"/>
      <c r="AQ310" s="303"/>
      <c r="AR310" s="303"/>
      <c r="AS310" s="303"/>
      <c r="AT310" s="303"/>
      <c r="AU310" s="303"/>
      <c r="AV310" s="303"/>
      <c r="AW310" s="303"/>
      <c r="AX310" s="303"/>
      <c r="AY310" s="303"/>
      <c r="AZ310" s="303"/>
      <c r="BA310" s="303"/>
      <c r="BB310" s="303"/>
      <c r="BC310" s="303"/>
      <c r="BD310" s="303"/>
      <c r="BE310" s="303"/>
      <c r="BF310" s="303"/>
      <c r="BG310" s="303"/>
      <c r="BH310" s="303"/>
      <c r="BI310" s="303"/>
      <c r="BJ310" s="303"/>
      <c r="BK310" s="303"/>
      <c r="BL310" s="303"/>
      <c r="BM310" s="303"/>
      <c r="BN310" s="303"/>
      <c r="BO310" s="303"/>
      <c r="BP310" s="303"/>
      <c r="BQ310" s="303"/>
      <c r="BR310" s="303"/>
      <c r="BS310" s="303"/>
      <c r="BT310" s="303"/>
      <c r="BU310" s="303"/>
      <c r="BV310" s="303"/>
      <c r="BW310" s="303"/>
      <c r="BX310" s="303"/>
      <c r="BY310" s="303"/>
      <c r="BZ310" s="303"/>
      <c r="CA310" s="303"/>
      <c r="CB310" s="303"/>
      <c r="CC310" s="303"/>
      <c r="CD310" s="303"/>
      <c r="CE310" s="303"/>
      <c r="CF310" s="303"/>
      <c r="CG310" s="303"/>
      <c r="CH310" s="303"/>
      <c r="CI310" s="303"/>
      <c r="CJ310" s="303"/>
      <c r="CK310" s="303"/>
      <c r="CL310" s="303"/>
      <c r="CM310" s="303"/>
      <c r="CN310" s="303"/>
      <c r="CO310" s="303"/>
      <c r="CP310" s="303"/>
      <c r="CQ310" s="303"/>
      <c r="CR310" s="303"/>
      <c r="CS310" s="303"/>
      <c r="CT310" s="303"/>
      <c r="CU310" s="303"/>
      <c r="CV310" s="303"/>
      <c r="CW310" s="303"/>
      <c r="CX310" s="303"/>
      <c r="CY310" s="303"/>
      <c r="CZ310" s="303"/>
    </row>
    <row r="311" spans="1:104" ht="11.25" customHeight="1" x14ac:dyDescent="0.2">
      <c r="A311" s="303"/>
      <c r="B311" s="303"/>
      <c r="C311" s="303"/>
      <c r="D311" s="303"/>
      <c r="E311" s="303"/>
      <c r="F311" s="303"/>
      <c r="G311" s="303"/>
      <c r="H311" s="303"/>
      <c r="I311" s="303"/>
      <c r="J311" s="303"/>
      <c r="K311" s="303"/>
      <c r="L311" s="303"/>
      <c r="M311" s="303"/>
      <c r="N311" s="303"/>
      <c r="O311" s="303"/>
      <c r="P311" s="303"/>
      <c r="Q311" s="303"/>
      <c r="R311" s="309"/>
      <c r="S311" s="310"/>
      <c r="T311" s="310"/>
      <c r="U311" s="303"/>
      <c r="V311" s="303"/>
      <c r="W311" s="303"/>
      <c r="X311" s="303"/>
      <c r="Y311" s="303"/>
      <c r="Z311" s="303"/>
      <c r="AA311" s="303"/>
      <c r="AB311" s="303"/>
      <c r="AC311" s="303"/>
      <c r="AD311" s="303"/>
      <c r="AE311" s="303"/>
      <c r="AF311" s="303"/>
      <c r="AG311" s="303"/>
      <c r="AH311" s="303"/>
      <c r="AI311" s="303"/>
      <c r="AJ311" s="303"/>
      <c r="AK311" s="303"/>
      <c r="AL311" s="303"/>
      <c r="AM311" s="303"/>
      <c r="AN311" s="303"/>
      <c r="AO311" s="303"/>
      <c r="AP311" s="303"/>
      <c r="AQ311" s="303"/>
      <c r="AR311" s="303"/>
      <c r="AS311" s="303"/>
      <c r="AT311" s="303"/>
      <c r="AU311" s="303"/>
      <c r="AV311" s="303"/>
      <c r="AW311" s="303"/>
      <c r="AX311" s="303"/>
      <c r="AY311" s="303"/>
      <c r="AZ311" s="303"/>
      <c r="BA311" s="303"/>
      <c r="BB311" s="303"/>
      <c r="BC311" s="303"/>
      <c r="BD311" s="303"/>
      <c r="BE311" s="303"/>
      <c r="BF311" s="303"/>
      <c r="BG311" s="303"/>
      <c r="BH311" s="303"/>
      <c r="BI311" s="303"/>
      <c r="BJ311" s="303"/>
      <c r="BK311" s="303"/>
      <c r="BL311" s="303"/>
      <c r="BM311" s="303"/>
      <c r="BN311" s="303"/>
      <c r="BO311" s="303"/>
      <c r="BP311" s="303"/>
      <c r="BQ311" s="303"/>
      <c r="BR311" s="303"/>
      <c r="BS311" s="303"/>
      <c r="BT311" s="303"/>
      <c r="BU311" s="303"/>
      <c r="BV311" s="303"/>
      <c r="BW311" s="303"/>
      <c r="BX311" s="303"/>
      <c r="BY311" s="303"/>
      <c r="BZ311" s="303"/>
      <c r="CA311" s="303"/>
      <c r="CB311" s="303"/>
      <c r="CC311" s="303"/>
      <c r="CD311" s="303"/>
      <c r="CE311" s="303"/>
      <c r="CF311" s="303"/>
      <c r="CG311" s="303"/>
      <c r="CH311" s="303"/>
      <c r="CI311" s="303"/>
      <c r="CJ311" s="303"/>
      <c r="CK311" s="303"/>
      <c r="CL311" s="303"/>
      <c r="CM311" s="303"/>
      <c r="CN311" s="303"/>
      <c r="CO311" s="303"/>
      <c r="CP311" s="303"/>
      <c r="CQ311" s="303"/>
      <c r="CR311" s="303"/>
      <c r="CS311" s="303"/>
      <c r="CT311" s="303"/>
      <c r="CU311" s="303"/>
      <c r="CV311" s="303"/>
      <c r="CW311" s="303"/>
      <c r="CX311" s="303"/>
      <c r="CY311" s="303"/>
      <c r="CZ311" s="303"/>
    </row>
    <row r="312" spans="1:104" ht="11.25" customHeight="1" x14ac:dyDescent="0.2">
      <c r="A312" s="303"/>
      <c r="B312" s="303"/>
      <c r="C312" s="303"/>
      <c r="D312" s="303"/>
      <c r="E312" s="303"/>
      <c r="F312" s="303"/>
      <c r="G312" s="303"/>
      <c r="H312" s="303"/>
      <c r="I312" s="303"/>
      <c r="J312" s="303"/>
      <c r="K312" s="303"/>
      <c r="L312" s="303"/>
      <c r="M312" s="303"/>
      <c r="N312" s="303"/>
      <c r="O312" s="303"/>
      <c r="P312" s="303"/>
      <c r="Q312" s="303"/>
      <c r="R312" s="309"/>
      <c r="S312" s="310"/>
      <c r="T312" s="310"/>
      <c r="U312" s="303"/>
      <c r="V312" s="303"/>
      <c r="W312" s="303"/>
      <c r="X312" s="303"/>
      <c r="Y312" s="303"/>
      <c r="Z312" s="303"/>
      <c r="AA312" s="303"/>
      <c r="AB312" s="303"/>
      <c r="AC312" s="303"/>
      <c r="AD312" s="303"/>
      <c r="AE312" s="303"/>
      <c r="AF312" s="303"/>
      <c r="AG312" s="303"/>
      <c r="AH312" s="303"/>
      <c r="AI312" s="303"/>
      <c r="AJ312" s="303"/>
      <c r="AK312" s="303"/>
      <c r="AL312" s="303"/>
      <c r="AM312" s="303"/>
      <c r="AN312" s="303"/>
      <c r="AO312" s="303"/>
      <c r="AP312" s="303"/>
      <c r="AQ312" s="303"/>
      <c r="AR312" s="303"/>
      <c r="AS312" s="303"/>
      <c r="AT312" s="303"/>
      <c r="AU312" s="303"/>
      <c r="AV312" s="303"/>
      <c r="AW312" s="303"/>
      <c r="AX312" s="303"/>
      <c r="AY312" s="303"/>
      <c r="AZ312" s="303"/>
      <c r="BA312" s="303"/>
      <c r="BB312" s="303"/>
      <c r="BC312" s="303"/>
      <c r="BD312" s="303"/>
      <c r="BE312" s="303"/>
      <c r="BF312" s="303"/>
      <c r="BG312" s="303"/>
      <c r="BH312" s="303"/>
      <c r="BI312" s="303"/>
      <c r="BJ312" s="303"/>
      <c r="BK312" s="303"/>
      <c r="BL312" s="303"/>
      <c r="BM312" s="303"/>
      <c r="BN312" s="303"/>
      <c r="BO312" s="303"/>
      <c r="BP312" s="303"/>
      <c r="BQ312" s="303"/>
      <c r="BR312" s="303"/>
      <c r="BS312" s="303"/>
      <c r="BT312" s="303"/>
      <c r="BU312" s="303"/>
      <c r="BV312" s="303"/>
      <c r="BW312" s="303"/>
      <c r="BX312" s="303"/>
      <c r="BY312" s="303"/>
      <c r="BZ312" s="303"/>
      <c r="CA312" s="303"/>
      <c r="CB312" s="303"/>
      <c r="CC312" s="303"/>
      <c r="CD312" s="303"/>
      <c r="CE312" s="303"/>
      <c r="CF312" s="303"/>
      <c r="CG312" s="303"/>
      <c r="CH312" s="303"/>
      <c r="CI312" s="303"/>
      <c r="CJ312" s="303"/>
      <c r="CK312" s="303"/>
      <c r="CL312" s="303"/>
      <c r="CM312" s="303"/>
      <c r="CN312" s="303"/>
      <c r="CO312" s="303"/>
      <c r="CP312" s="303"/>
      <c r="CQ312" s="303"/>
      <c r="CR312" s="303"/>
      <c r="CS312" s="303"/>
      <c r="CT312" s="303"/>
      <c r="CU312" s="303"/>
      <c r="CV312" s="303"/>
      <c r="CW312" s="303"/>
      <c r="CX312" s="303"/>
      <c r="CY312" s="303"/>
      <c r="CZ312" s="303"/>
    </row>
    <row r="313" spans="1:104" ht="11.25" customHeight="1" x14ac:dyDescent="0.2">
      <c r="A313" s="303"/>
      <c r="B313" s="303"/>
      <c r="C313" s="303"/>
      <c r="D313" s="303"/>
      <c r="E313" s="303"/>
      <c r="F313" s="303"/>
      <c r="G313" s="303"/>
      <c r="H313" s="303"/>
      <c r="I313" s="303"/>
      <c r="J313" s="303"/>
      <c r="K313" s="303"/>
      <c r="L313" s="303"/>
      <c r="M313" s="303"/>
      <c r="N313" s="303"/>
      <c r="O313" s="303"/>
      <c r="P313" s="303"/>
      <c r="Q313" s="303"/>
      <c r="R313" s="309"/>
      <c r="S313" s="310"/>
      <c r="T313" s="310"/>
      <c r="U313" s="303"/>
      <c r="V313" s="303"/>
      <c r="W313" s="303"/>
      <c r="X313" s="303"/>
      <c r="Y313" s="303"/>
      <c r="Z313" s="303"/>
      <c r="AA313" s="303"/>
      <c r="AB313" s="303"/>
      <c r="AC313" s="303"/>
      <c r="AD313" s="303"/>
      <c r="AE313" s="303"/>
      <c r="AF313" s="303"/>
      <c r="AG313" s="303"/>
      <c r="AH313" s="303"/>
      <c r="AI313" s="303"/>
      <c r="AJ313" s="303"/>
      <c r="AK313" s="303"/>
      <c r="AL313" s="303"/>
      <c r="AM313" s="303"/>
      <c r="AN313" s="303"/>
      <c r="AO313" s="303"/>
      <c r="AP313" s="303"/>
      <c r="AQ313" s="303"/>
      <c r="AR313" s="303"/>
      <c r="AS313" s="303"/>
      <c r="AT313" s="303"/>
      <c r="AU313" s="303"/>
      <c r="AV313" s="303"/>
      <c r="AW313" s="303"/>
      <c r="AX313" s="303"/>
      <c r="AY313" s="303"/>
      <c r="AZ313" s="303"/>
      <c r="BA313" s="303"/>
      <c r="BB313" s="303"/>
      <c r="BC313" s="303"/>
      <c r="BD313" s="303"/>
      <c r="BE313" s="303"/>
      <c r="BF313" s="303"/>
      <c r="BG313" s="303"/>
      <c r="BH313" s="303"/>
      <c r="BI313" s="303"/>
      <c r="BJ313" s="303"/>
      <c r="BK313" s="303"/>
      <c r="BL313" s="303"/>
      <c r="BM313" s="303"/>
      <c r="BN313" s="303"/>
      <c r="BO313" s="303"/>
      <c r="BP313" s="303"/>
      <c r="BQ313" s="303"/>
      <c r="BR313" s="303"/>
      <c r="BS313" s="303"/>
      <c r="BT313" s="303"/>
      <c r="BU313" s="303"/>
      <c r="BV313" s="303"/>
      <c r="BW313" s="303"/>
      <c r="BX313" s="303"/>
      <c r="BY313" s="303"/>
      <c r="BZ313" s="303"/>
      <c r="CA313" s="303"/>
      <c r="CB313" s="303"/>
      <c r="CC313" s="303"/>
      <c r="CD313" s="303"/>
      <c r="CE313" s="303"/>
      <c r="CF313" s="303"/>
      <c r="CG313" s="303"/>
      <c r="CH313" s="303"/>
      <c r="CI313" s="303"/>
      <c r="CJ313" s="303"/>
      <c r="CK313" s="303"/>
      <c r="CL313" s="303"/>
      <c r="CM313" s="303"/>
      <c r="CN313" s="303"/>
      <c r="CO313" s="303"/>
      <c r="CP313" s="303"/>
      <c r="CQ313" s="303"/>
      <c r="CR313" s="303"/>
      <c r="CS313" s="303"/>
      <c r="CT313" s="303"/>
      <c r="CU313" s="303"/>
      <c r="CV313" s="303"/>
      <c r="CW313" s="303"/>
      <c r="CX313" s="303"/>
      <c r="CY313" s="303"/>
      <c r="CZ313" s="303"/>
    </row>
    <row r="314" spans="1:104" ht="11.25" customHeight="1" x14ac:dyDescent="0.2">
      <c r="A314" s="303"/>
      <c r="B314" s="303"/>
      <c r="C314" s="303"/>
      <c r="D314" s="303"/>
      <c r="E314" s="303"/>
      <c r="F314" s="303"/>
      <c r="G314" s="303"/>
      <c r="H314" s="303"/>
      <c r="I314" s="303"/>
      <c r="J314" s="303"/>
      <c r="K314" s="303"/>
      <c r="L314" s="303"/>
      <c r="M314" s="303"/>
      <c r="N314" s="303"/>
      <c r="O314" s="303"/>
      <c r="P314" s="303"/>
      <c r="Q314" s="303"/>
      <c r="R314" s="309"/>
      <c r="S314" s="310"/>
      <c r="T314" s="310"/>
      <c r="U314" s="303"/>
      <c r="V314" s="303"/>
      <c r="W314" s="303"/>
      <c r="X314" s="303"/>
      <c r="Y314" s="303"/>
      <c r="Z314" s="303"/>
      <c r="AA314" s="303"/>
      <c r="AB314" s="303"/>
      <c r="AC314" s="303"/>
      <c r="AD314" s="303"/>
      <c r="AE314" s="303"/>
      <c r="AF314" s="303"/>
      <c r="AG314" s="303"/>
      <c r="AH314" s="303"/>
      <c r="AI314" s="303"/>
      <c r="AJ314" s="303"/>
      <c r="AK314" s="303"/>
      <c r="AL314" s="303"/>
      <c r="AM314" s="303"/>
      <c r="AN314" s="303"/>
      <c r="AO314" s="303"/>
      <c r="AP314" s="303"/>
      <c r="AQ314" s="303"/>
      <c r="AR314" s="303"/>
      <c r="AS314" s="303"/>
      <c r="AT314" s="303"/>
      <c r="AU314" s="303"/>
      <c r="AV314" s="303"/>
      <c r="AW314" s="303"/>
      <c r="AX314" s="303"/>
      <c r="AY314" s="303"/>
      <c r="AZ314" s="303"/>
      <c r="BA314" s="303"/>
      <c r="BB314" s="303"/>
      <c r="BC314" s="303"/>
      <c r="BD314" s="303"/>
      <c r="BE314" s="303"/>
      <c r="BF314" s="303"/>
      <c r="BG314" s="303"/>
      <c r="BH314" s="303"/>
      <c r="BI314" s="303"/>
      <c r="BJ314" s="303"/>
      <c r="BK314" s="303"/>
      <c r="BL314" s="303"/>
      <c r="BM314" s="303"/>
      <c r="BN314" s="303"/>
      <c r="BO314" s="303"/>
      <c r="BP314" s="303"/>
      <c r="BQ314" s="303"/>
      <c r="BR314" s="303"/>
      <c r="BS314" s="303"/>
      <c r="BT314" s="303"/>
      <c r="BU314" s="303"/>
      <c r="BV314" s="303"/>
      <c r="BW314" s="303"/>
      <c r="BX314" s="303"/>
      <c r="BY314" s="303"/>
      <c r="BZ314" s="303"/>
      <c r="CA314" s="303"/>
      <c r="CB314" s="303"/>
      <c r="CC314" s="303"/>
      <c r="CD314" s="303"/>
      <c r="CE314" s="303"/>
      <c r="CF314" s="303"/>
      <c r="CG314" s="303"/>
      <c r="CH314" s="303"/>
      <c r="CI314" s="303"/>
      <c r="CJ314" s="303"/>
      <c r="CK314" s="303"/>
      <c r="CL314" s="303"/>
      <c r="CM314" s="303"/>
      <c r="CN314" s="303"/>
      <c r="CO314" s="303"/>
      <c r="CP314" s="303"/>
      <c r="CQ314" s="303"/>
      <c r="CR314" s="303"/>
      <c r="CS314" s="303"/>
      <c r="CT314" s="303"/>
      <c r="CU314" s="303"/>
      <c r="CV314" s="303"/>
      <c r="CW314" s="303"/>
      <c r="CX314" s="303"/>
      <c r="CY314" s="303"/>
      <c r="CZ314" s="303"/>
    </row>
    <row r="315" spans="1:104" ht="11.25" customHeight="1" x14ac:dyDescent="0.2">
      <c r="A315" s="303"/>
      <c r="B315" s="303"/>
      <c r="C315" s="303"/>
      <c r="D315" s="303"/>
      <c r="E315" s="303"/>
      <c r="F315" s="303"/>
      <c r="G315" s="303"/>
      <c r="H315" s="303"/>
      <c r="I315" s="303"/>
      <c r="J315" s="303"/>
      <c r="K315" s="303"/>
      <c r="L315" s="303"/>
      <c r="M315" s="303"/>
      <c r="N315" s="303"/>
      <c r="O315" s="303"/>
      <c r="P315" s="303"/>
      <c r="Q315" s="303"/>
      <c r="R315" s="309"/>
      <c r="S315" s="310"/>
      <c r="T315" s="310"/>
      <c r="U315" s="303"/>
      <c r="V315" s="303"/>
      <c r="W315" s="303"/>
      <c r="X315" s="303"/>
      <c r="Y315" s="303"/>
      <c r="Z315" s="303"/>
      <c r="AA315" s="303"/>
      <c r="AB315" s="303"/>
      <c r="AC315" s="303"/>
      <c r="AD315" s="303"/>
      <c r="AE315" s="303"/>
      <c r="AF315" s="303"/>
      <c r="AG315" s="303"/>
      <c r="AH315" s="303"/>
      <c r="AI315" s="303"/>
      <c r="AJ315" s="303"/>
      <c r="AK315" s="303"/>
      <c r="AL315" s="303"/>
      <c r="AM315" s="303"/>
      <c r="AN315" s="303"/>
      <c r="AO315" s="303"/>
      <c r="AP315" s="303"/>
      <c r="AQ315" s="303"/>
      <c r="AR315" s="303"/>
      <c r="AS315" s="303"/>
      <c r="AT315" s="303"/>
      <c r="AU315" s="303"/>
      <c r="AV315" s="303"/>
      <c r="AW315" s="303"/>
      <c r="AX315" s="303"/>
      <c r="AY315" s="303"/>
      <c r="AZ315" s="303"/>
      <c r="BA315" s="303"/>
      <c r="BB315" s="303"/>
      <c r="BC315" s="303"/>
      <c r="BD315" s="303"/>
      <c r="BE315" s="303"/>
      <c r="BF315" s="303"/>
      <c r="BG315" s="303"/>
      <c r="BH315" s="303"/>
      <c r="BI315" s="303"/>
      <c r="BJ315" s="303"/>
      <c r="BK315" s="303"/>
      <c r="BL315" s="303"/>
      <c r="BM315" s="303"/>
      <c r="BN315" s="303"/>
      <c r="BO315" s="303"/>
      <c r="BP315" s="303"/>
      <c r="BQ315" s="303"/>
      <c r="BR315" s="303"/>
      <c r="BS315" s="303"/>
      <c r="BT315" s="303"/>
      <c r="BU315" s="303"/>
      <c r="BV315" s="303"/>
      <c r="BW315" s="303"/>
      <c r="BX315" s="303"/>
      <c r="BY315" s="303"/>
      <c r="BZ315" s="303"/>
      <c r="CA315" s="303"/>
      <c r="CB315" s="303"/>
      <c r="CC315" s="303"/>
      <c r="CD315" s="303"/>
      <c r="CE315" s="303"/>
      <c r="CF315" s="303"/>
      <c r="CG315" s="303"/>
      <c r="CH315" s="303"/>
      <c r="CI315" s="303"/>
      <c r="CJ315" s="303"/>
      <c r="CK315" s="303"/>
      <c r="CL315" s="303"/>
      <c r="CM315" s="303"/>
      <c r="CN315" s="303"/>
      <c r="CO315" s="303"/>
      <c r="CP315" s="303"/>
      <c r="CQ315" s="303"/>
      <c r="CR315" s="303"/>
      <c r="CS315" s="303"/>
      <c r="CT315" s="303"/>
      <c r="CU315" s="303"/>
      <c r="CV315" s="303"/>
      <c r="CW315" s="303"/>
      <c r="CX315" s="303"/>
      <c r="CY315" s="303"/>
      <c r="CZ315" s="303"/>
    </row>
    <row r="316" spans="1:104" ht="11.25" customHeight="1" x14ac:dyDescent="0.2">
      <c r="A316" s="303"/>
      <c r="B316" s="303"/>
      <c r="C316" s="303"/>
      <c r="D316" s="303"/>
      <c r="E316" s="303"/>
      <c r="F316" s="303"/>
      <c r="G316" s="303"/>
      <c r="H316" s="303"/>
      <c r="I316" s="303"/>
      <c r="J316" s="303"/>
      <c r="K316" s="303"/>
      <c r="L316" s="303"/>
      <c r="M316" s="303"/>
      <c r="N316" s="303"/>
      <c r="O316" s="303"/>
      <c r="P316" s="303"/>
      <c r="Q316" s="303"/>
      <c r="R316" s="309"/>
      <c r="S316" s="310"/>
      <c r="T316" s="310"/>
      <c r="U316" s="303"/>
      <c r="V316" s="303"/>
      <c r="W316" s="303"/>
      <c r="X316" s="303"/>
      <c r="Y316" s="303"/>
      <c r="Z316" s="303"/>
      <c r="AA316" s="303"/>
      <c r="AB316" s="303"/>
      <c r="AC316" s="303"/>
      <c r="AD316" s="303"/>
      <c r="AE316" s="303"/>
      <c r="AF316" s="303"/>
      <c r="AG316" s="303"/>
      <c r="AH316" s="303"/>
      <c r="AI316" s="303"/>
      <c r="AJ316" s="303"/>
      <c r="AK316" s="303"/>
      <c r="AL316" s="303"/>
      <c r="AM316" s="303"/>
      <c r="AN316" s="303"/>
      <c r="AO316" s="303"/>
      <c r="AP316" s="303"/>
      <c r="AQ316" s="303"/>
      <c r="AR316" s="303"/>
      <c r="AS316" s="303"/>
      <c r="AT316" s="303"/>
      <c r="AU316" s="303"/>
      <c r="AV316" s="303"/>
      <c r="AW316" s="303"/>
      <c r="AX316" s="303"/>
      <c r="AY316" s="303"/>
      <c r="AZ316" s="303"/>
      <c r="BA316" s="303"/>
      <c r="BB316" s="303"/>
      <c r="BC316" s="303"/>
      <c r="BD316" s="303"/>
      <c r="BE316" s="303"/>
      <c r="BF316" s="303"/>
      <c r="BG316" s="303"/>
      <c r="BH316" s="303"/>
      <c r="BI316" s="303"/>
      <c r="BJ316" s="303"/>
      <c r="BK316" s="303"/>
      <c r="BL316" s="303"/>
      <c r="BM316" s="303"/>
      <c r="BN316" s="303"/>
      <c r="BO316" s="303"/>
      <c r="BP316" s="303"/>
      <c r="BQ316" s="303"/>
      <c r="BR316" s="303"/>
      <c r="BS316" s="303"/>
      <c r="BT316" s="303"/>
      <c r="BU316" s="303"/>
      <c r="BV316" s="303"/>
      <c r="BW316" s="303"/>
      <c r="BX316" s="303"/>
      <c r="BY316" s="303"/>
      <c r="BZ316" s="303"/>
      <c r="CA316" s="303"/>
      <c r="CB316" s="303"/>
      <c r="CC316" s="303"/>
      <c r="CD316" s="303"/>
      <c r="CE316" s="303"/>
      <c r="CF316" s="303"/>
      <c r="CG316" s="303"/>
      <c r="CH316" s="303"/>
      <c r="CI316" s="303"/>
      <c r="CJ316" s="303"/>
      <c r="CK316" s="303"/>
      <c r="CL316" s="303"/>
      <c r="CM316" s="303"/>
      <c r="CN316" s="303"/>
      <c r="CO316" s="303"/>
      <c r="CP316" s="303"/>
      <c r="CQ316" s="303"/>
      <c r="CR316" s="303"/>
      <c r="CS316" s="303"/>
      <c r="CT316" s="303"/>
      <c r="CU316" s="303"/>
      <c r="CV316" s="303"/>
      <c r="CW316" s="303"/>
      <c r="CX316" s="303"/>
      <c r="CY316" s="303"/>
      <c r="CZ316" s="303"/>
    </row>
    <row r="317" spans="1:104" ht="11.25" customHeight="1" x14ac:dyDescent="0.2">
      <c r="A317" s="303"/>
      <c r="B317" s="303"/>
      <c r="C317" s="303"/>
      <c r="D317" s="303"/>
      <c r="E317" s="303"/>
      <c r="F317" s="303"/>
      <c r="G317" s="303"/>
      <c r="H317" s="303"/>
      <c r="I317" s="303"/>
      <c r="J317" s="303"/>
      <c r="K317" s="303"/>
      <c r="L317" s="303"/>
      <c r="M317" s="303"/>
      <c r="N317" s="303"/>
      <c r="O317" s="303"/>
      <c r="P317" s="303"/>
      <c r="Q317" s="303"/>
      <c r="R317" s="309"/>
      <c r="S317" s="310"/>
      <c r="T317" s="310"/>
      <c r="U317" s="303"/>
      <c r="V317" s="303"/>
      <c r="W317" s="303"/>
      <c r="X317" s="303"/>
      <c r="Y317" s="303"/>
      <c r="Z317" s="303"/>
      <c r="AA317" s="303"/>
      <c r="AB317" s="303"/>
      <c r="AC317" s="303"/>
      <c r="AD317" s="303"/>
      <c r="AE317" s="303"/>
      <c r="AF317" s="303"/>
      <c r="AG317" s="303"/>
      <c r="AH317" s="303"/>
      <c r="AI317" s="303"/>
      <c r="AJ317" s="303"/>
      <c r="AK317" s="303"/>
      <c r="AL317" s="303"/>
      <c r="AM317" s="303"/>
      <c r="AN317" s="303"/>
      <c r="AO317" s="303"/>
      <c r="AP317" s="303"/>
      <c r="AQ317" s="303"/>
      <c r="AR317" s="303"/>
      <c r="AS317" s="303"/>
      <c r="AT317" s="303"/>
      <c r="AU317" s="303"/>
      <c r="AV317" s="303"/>
      <c r="AW317" s="303"/>
      <c r="AX317" s="303"/>
      <c r="AY317" s="303"/>
      <c r="AZ317" s="303"/>
      <c r="BA317" s="303"/>
      <c r="BB317" s="303"/>
      <c r="BC317" s="303"/>
      <c r="BD317" s="303"/>
      <c r="BE317" s="303"/>
      <c r="BF317" s="303"/>
      <c r="BG317" s="303"/>
      <c r="BH317" s="303"/>
      <c r="BI317" s="303"/>
      <c r="BJ317" s="303"/>
      <c r="BK317" s="303"/>
      <c r="BL317" s="303"/>
      <c r="BM317" s="303"/>
      <c r="BN317" s="303"/>
      <c r="BO317" s="303"/>
      <c r="BP317" s="303"/>
      <c r="BQ317" s="303"/>
      <c r="BR317" s="303"/>
      <c r="BS317" s="303"/>
      <c r="BT317" s="303"/>
      <c r="BU317" s="303"/>
      <c r="BV317" s="303"/>
      <c r="BW317" s="303"/>
      <c r="BX317" s="303"/>
      <c r="BY317" s="303"/>
      <c r="BZ317" s="303"/>
      <c r="CA317" s="303"/>
      <c r="CB317" s="303"/>
      <c r="CC317" s="303"/>
      <c r="CD317" s="303"/>
      <c r="CE317" s="303"/>
      <c r="CF317" s="303"/>
      <c r="CG317" s="303"/>
      <c r="CH317" s="303"/>
      <c r="CI317" s="303"/>
      <c r="CJ317" s="303"/>
      <c r="CK317" s="303"/>
      <c r="CL317" s="303"/>
      <c r="CM317" s="303"/>
      <c r="CN317" s="303"/>
      <c r="CO317" s="303"/>
      <c r="CP317" s="303"/>
      <c r="CQ317" s="303"/>
      <c r="CR317" s="303"/>
      <c r="CS317" s="303"/>
      <c r="CT317" s="303"/>
      <c r="CU317" s="303"/>
      <c r="CV317" s="303"/>
      <c r="CW317" s="303"/>
      <c r="CX317" s="303"/>
      <c r="CY317" s="303"/>
      <c r="CZ317" s="303"/>
    </row>
    <row r="318" spans="1:104" ht="11.25" customHeight="1" x14ac:dyDescent="0.2">
      <c r="A318" s="303"/>
      <c r="B318" s="303"/>
      <c r="C318" s="303"/>
      <c r="D318" s="303"/>
      <c r="E318" s="303"/>
      <c r="F318" s="303"/>
      <c r="G318" s="303"/>
      <c r="H318" s="303"/>
      <c r="I318" s="303"/>
      <c r="J318" s="303"/>
      <c r="K318" s="303"/>
      <c r="L318" s="303"/>
      <c r="M318" s="303"/>
      <c r="N318" s="303"/>
      <c r="O318" s="303"/>
      <c r="P318" s="303"/>
      <c r="Q318" s="303"/>
      <c r="R318" s="309"/>
      <c r="S318" s="310"/>
      <c r="T318" s="310"/>
      <c r="U318" s="303"/>
      <c r="V318" s="303"/>
      <c r="W318" s="303"/>
      <c r="X318" s="303"/>
      <c r="Y318" s="303"/>
      <c r="Z318" s="303"/>
      <c r="AA318" s="303"/>
      <c r="AB318" s="303"/>
      <c r="AC318" s="303"/>
      <c r="AD318" s="303"/>
      <c r="AE318" s="303"/>
      <c r="AF318" s="303"/>
      <c r="AG318" s="303"/>
      <c r="AH318" s="303"/>
      <c r="AI318" s="303"/>
      <c r="AJ318" s="303"/>
      <c r="AK318" s="303"/>
      <c r="AL318" s="303"/>
      <c r="AM318" s="303"/>
      <c r="AN318" s="303"/>
      <c r="AO318" s="303"/>
      <c r="AP318" s="303"/>
      <c r="AQ318" s="303"/>
      <c r="AR318" s="303"/>
      <c r="AS318" s="303"/>
      <c r="AT318" s="303"/>
      <c r="AU318" s="303"/>
      <c r="AV318" s="303"/>
      <c r="AW318" s="303"/>
      <c r="AX318" s="303"/>
      <c r="AY318" s="303"/>
      <c r="AZ318" s="303"/>
      <c r="BA318" s="303"/>
      <c r="BB318" s="303"/>
      <c r="BC318" s="303"/>
      <c r="BD318" s="303"/>
      <c r="BE318" s="303"/>
      <c r="BF318" s="303"/>
      <c r="BG318" s="303"/>
      <c r="BH318" s="303"/>
      <c r="BI318" s="303"/>
      <c r="BJ318" s="303"/>
      <c r="BK318" s="303"/>
      <c r="BL318" s="303"/>
      <c r="BM318" s="303"/>
      <c r="BN318" s="303"/>
      <c r="BO318" s="303"/>
      <c r="BP318" s="303"/>
      <c r="BQ318" s="303"/>
      <c r="BR318" s="303"/>
      <c r="BS318" s="303"/>
      <c r="BT318" s="303"/>
      <c r="BU318" s="303"/>
      <c r="BV318" s="303"/>
      <c r="BW318" s="303"/>
      <c r="BX318" s="303"/>
      <c r="BY318" s="303"/>
      <c r="BZ318" s="303"/>
      <c r="CA318" s="303"/>
      <c r="CB318" s="303"/>
      <c r="CC318" s="303"/>
      <c r="CD318" s="303"/>
      <c r="CE318" s="303"/>
      <c r="CF318" s="303"/>
      <c r="CG318" s="303"/>
      <c r="CH318" s="303"/>
      <c r="CI318" s="303"/>
      <c r="CJ318" s="303"/>
      <c r="CK318" s="303"/>
      <c r="CL318" s="303"/>
      <c r="CM318" s="303"/>
      <c r="CN318" s="303"/>
      <c r="CO318" s="303"/>
      <c r="CP318" s="303"/>
      <c r="CQ318" s="303"/>
      <c r="CR318" s="303"/>
      <c r="CS318" s="303"/>
      <c r="CT318" s="303"/>
      <c r="CU318" s="303"/>
      <c r="CV318" s="303"/>
      <c r="CW318" s="303"/>
      <c r="CX318" s="303"/>
      <c r="CY318" s="303"/>
      <c r="CZ318" s="303"/>
    </row>
    <row r="319" spans="1:104" ht="11.25" customHeight="1" x14ac:dyDescent="0.2">
      <c r="A319" s="303"/>
      <c r="B319" s="303"/>
      <c r="C319" s="303"/>
      <c r="D319" s="303"/>
      <c r="E319" s="303"/>
      <c r="F319" s="303"/>
      <c r="G319" s="303"/>
      <c r="H319" s="303"/>
      <c r="I319" s="303"/>
      <c r="J319" s="303"/>
      <c r="K319" s="303"/>
      <c r="L319" s="303"/>
      <c r="M319" s="303"/>
      <c r="N319" s="303"/>
      <c r="O319" s="303"/>
      <c r="P319" s="303"/>
      <c r="Q319" s="303"/>
      <c r="R319" s="309"/>
      <c r="S319" s="310"/>
      <c r="T319" s="310"/>
      <c r="U319" s="303"/>
      <c r="V319" s="303"/>
      <c r="W319" s="303"/>
      <c r="X319" s="303"/>
      <c r="Y319" s="303"/>
      <c r="Z319" s="303"/>
      <c r="AA319" s="303"/>
      <c r="AB319" s="303"/>
      <c r="AC319" s="303"/>
      <c r="AD319" s="303"/>
      <c r="AE319" s="303"/>
      <c r="AF319" s="303"/>
      <c r="AG319" s="303"/>
      <c r="AH319" s="303"/>
      <c r="AI319" s="303"/>
      <c r="AJ319" s="303"/>
      <c r="AK319" s="303"/>
      <c r="AL319" s="303"/>
      <c r="AM319" s="303"/>
      <c r="AN319" s="303"/>
      <c r="AO319" s="303"/>
      <c r="AP319" s="303"/>
      <c r="AQ319" s="303"/>
      <c r="AR319" s="303"/>
      <c r="AS319" s="303"/>
      <c r="AT319" s="303"/>
      <c r="AU319" s="303"/>
      <c r="AV319" s="303"/>
      <c r="AW319" s="303"/>
      <c r="AX319" s="303"/>
      <c r="AY319" s="303"/>
      <c r="AZ319" s="303"/>
      <c r="BA319" s="303"/>
      <c r="BB319" s="303"/>
      <c r="BC319" s="303"/>
      <c r="BD319" s="303"/>
      <c r="BE319" s="303"/>
      <c r="BF319" s="303"/>
      <c r="BG319" s="303"/>
      <c r="BH319" s="303"/>
      <c r="BI319" s="303"/>
      <c r="BJ319" s="303"/>
      <c r="BK319" s="303"/>
      <c r="BL319" s="303"/>
      <c r="BM319" s="303"/>
      <c r="BN319" s="303"/>
      <c r="BO319" s="303"/>
      <c r="BP319" s="303"/>
      <c r="BQ319" s="303"/>
      <c r="BR319" s="303"/>
      <c r="BS319" s="303"/>
      <c r="BT319" s="303"/>
      <c r="BU319" s="303"/>
      <c r="BV319" s="303"/>
      <c r="BW319" s="303"/>
      <c r="BX319" s="303"/>
      <c r="BY319" s="303"/>
      <c r="BZ319" s="303"/>
      <c r="CA319" s="303"/>
      <c r="CB319" s="303"/>
      <c r="CC319" s="303"/>
      <c r="CD319" s="303"/>
      <c r="CE319" s="303"/>
      <c r="CF319" s="303"/>
      <c r="CG319" s="303"/>
      <c r="CH319" s="303"/>
      <c r="CI319" s="303"/>
      <c r="CJ319" s="303"/>
      <c r="CK319" s="303"/>
      <c r="CL319" s="303"/>
      <c r="CM319" s="303"/>
      <c r="CN319" s="303"/>
      <c r="CO319" s="303"/>
      <c r="CP319" s="303"/>
      <c r="CQ319" s="303"/>
      <c r="CR319" s="303"/>
      <c r="CS319" s="303"/>
      <c r="CT319" s="303"/>
      <c r="CU319" s="303"/>
      <c r="CV319" s="303"/>
      <c r="CW319" s="303"/>
      <c r="CX319" s="303"/>
      <c r="CY319" s="303"/>
      <c r="CZ319" s="303"/>
    </row>
    <row r="320" spans="1:104" ht="11.25" customHeight="1" x14ac:dyDescent="0.2">
      <c r="A320" s="303"/>
      <c r="B320" s="303"/>
      <c r="C320" s="303"/>
      <c r="D320" s="303"/>
      <c r="E320" s="303"/>
      <c r="F320" s="303"/>
      <c r="G320" s="303"/>
      <c r="H320" s="303"/>
      <c r="I320" s="303"/>
      <c r="J320" s="303"/>
      <c r="K320" s="303"/>
      <c r="L320" s="303"/>
      <c r="M320" s="303"/>
      <c r="N320" s="303"/>
      <c r="O320" s="303"/>
      <c r="P320" s="303"/>
      <c r="Q320" s="303"/>
      <c r="R320" s="309"/>
      <c r="S320" s="310"/>
      <c r="T320" s="310"/>
      <c r="U320" s="303"/>
      <c r="V320" s="303"/>
      <c r="W320" s="303"/>
      <c r="X320" s="303"/>
      <c r="Y320" s="303"/>
      <c r="Z320" s="303"/>
      <c r="AA320" s="303"/>
      <c r="AB320" s="303"/>
      <c r="AC320" s="303"/>
      <c r="AD320" s="303"/>
      <c r="AE320" s="303"/>
      <c r="AF320" s="303"/>
      <c r="AG320" s="303"/>
      <c r="AH320" s="303"/>
      <c r="AI320" s="303"/>
      <c r="AJ320" s="303"/>
      <c r="AK320" s="303"/>
      <c r="AL320" s="303"/>
      <c r="AM320" s="303"/>
      <c r="AN320" s="303"/>
      <c r="AO320" s="303"/>
      <c r="AP320" s="303"/>
      <c r="AQ320" s="303"/>
      <c r="AR320" s="303"/>
      <c r="AS320" s="303"/>
      <c r="AT320" s="303"/>
      <c r="AU320" s="303"/>
      <c r="AV320" s="303"/>
      <c r="AW320" s="303"/>
      <c r="AX320" s="303"/>
      <c r="AY320" s="303"/>
      <c r="AZ320" s="303"/>
      <c r="BA320" s="303"/>
      <c r="BB320" s="303"/>
      <c r="BC320" s="303"/>
      <c r="BD320" s="303"/>
      <c r="BE320" s="303"/>
      <c r="BF320" s="303"/>
      <c r="BG320" s="303"/>
      <c r="BH320" s="303"/>
      <c r="BI320" s="303"/>
      <c r="BJ320" s="303"/>
      <c r="BK320" s="303"/>
      <c r="BL320" s="303"/>
      <c r="BM320" s="303"/>
      <c r="BN320" s="303"/>
      <c r="BO320" s="303"/>
      <c r="BP320" s="303"/>
      <c r="BQ320" s="303"/>
      <c r="BR320" s="303"/>
      <c r="BS320" s="303"/>
      <c r="BT320" s="303"/>
      <c r="BU320" s="303"/>
      <c r="BV320" s="303"/>
      <c r="BW320" s="303"/>
      <c r="BX320" s="303"/>
      <c r="BY320" s="303"/>
      <c r="BZ320" s="303"/>
      <c r="CA320" s="303"/>
      <c r="CB320" s="303"/>
      <c r="CC320" s="303"/>
      <c r="CD320" s="303"/>
      <c r="CE320" s="303"/>
      <c r="CF320" s="303"/>
      <c r="CG320" s="303"/>
      <c r="CH320" s="303"/>
      <c r="CI320" s="303"/>
      <c r="CJ320" s="303"/>
      <c r="CK320" s="303"/>
      <c r="CL320" s="303"/>
      <c r="CM320" s="303"/>
      <c r="CN320" s="303"/>
      <c r="CO320" s="303"/>
      <c r="CP320" s="303"/>
      <c r="CQ320" s="303"/>
      <c r="CR320" s="303"/>
      <c r="CS320" s="303"/>
      <c r="CT320" s="303"/>
      <c r="CU320" s="303"/>
      <c r="CV320" s="303"/>
      <c r="CW320" s="303"/>
      <c r="CX320" s="303"/>
      <c r="CY320" s="303"/>
      <c r="CZ320" s="303"/>
    </row>
    <row r="321" spans="1:104" ht="11.25" customHeight="1" x14ac:dyDescent="0.2">
      <c r="A321" s="303"/>
      <c r="B321" s="303"/>
      <c r="C321" s="303"/>
      <c r="D321" s="303"/>
      <c r="E321" s="303"/>
      <c r="F321" s="303"/>
      <c r="G321" s="303"/>
      <c r="H321" s="303"/>
      <c r="I321" s="303"/>
      <c r="J321" s="303"/>
      <c r="K321" s="303"/>
      <c r="L321" s="303"/>
      <c r="M321" s="303"/>
      <c r="N321" s="303"/>
      <c r="O321" s="303"/>
      <c r="P321" s="303"/>
      <c r="Q321" s="303"/>
      <c r="R321" s="309"/>
      <c r="S321" s="310"/>
      <c r="T321" s="310"/>
      <c r="U321" s="303"/>
      <c r="V321" s="303"/>
      <c r="W321" s="303"/>
      <c r="X321" s="303"/>
      <c r="Y321" s="303"/>
      <c r="Z321" s="303"/>
      <c r="AA321" s="303"/>
      <c r="AB321" s="303"/>
      <c r="AC321" s="303"/>
      <c r="AD321" s="303"/>
      <c r="AE321" s="303"/>
      <c r="AF321" s="303"/>
      <c r="AG321" s="303"/>
      <c r="AH321" s="303"/>
      <c r="AI321" s="303"/>
      <c r="AJ321" s="303"/>
      <c r="AK321" s="303"/>
      <c r="AL321" s="303"/>
      <c r="AM321" s="303"/>
      <c r="AN321" s="303"/>
      <c r="AO321" s="303"/>
      <c r="AP321" s="303"/>
      <c r="AQ321" s="303"/>
      <c r="AR321" s="303"/>
      <c r="AS321" s="303"/>
      <c r="AT321" s="303"/>
      <c r="AU321" s="303"/>
      <c r="AV321" s="303"/>
      <c r="AW321" s="303"/>
      <c r="AX321" s="303"/>
      <c r="AY321" s="303"/>
      <c r="AZ321" s="303"/>
      <c r="BA321" s="303"/>
      <c r="BB321" s="303"/>
      <c r="BC321" s="303"/>
      <c r="BD321" s="303"/>
      <c r="BE321" s="303"/>
      <c r="BF321" s="303"/>
      <c r="BG321" s="303"/>
      <c r="BH321" s="303"/>
      <c r="BI321" s="303"/>
      <c r="BJ321" s="303"/>
      <c r="BK321" s="303"/>
      <c r="BL321" s="303"/>
      <c r="BM321" s="303"/>
      <c r="BN321" s="303"/>
      <c r="BO321" s="303"/>
      <c r="BP321" s="303"/>
      <c r="BQ321" s="303"/>
      <c r="BR321" s="303"/>
      <c r="BS321" s="303"/>
      <c r="BT321" s="303"/>
      <c r="BU321" s="303"/>
      <c r="BV321" s="303"/>
      <c r="BW321" s="303"/>
      <c r="BX321" s="303"/>
      <c r="BY321" s="303"/>
      <c r="BZ321" s="303"/>
      <c r="CA321" s="303"/>
      <c r="CB321" s="303"/>
      <c r="CC321" s="303"/>
      <c r="CD321" s="303"/>
      <c r="CE321" s="303"/>
      <c r="CF321" s="303"/>
      <c r="CG321" s="303"/>
      <c r="CH321" s="303"/>
      <c r="CI321" s="303"/>
      <c r="CJ321" s="303"/>
      <c r="CK321" s="303"/>
      <c r="CL321" s="303"/>
      <c r="CM321" s="303"/>
      <c r="CN321" s="303"/>
      <c r="CO321" s="303"/>
      <c r="CP321" s="303"/>
      <c r="CQ321" s="303"/>
      <c r="CR321" s="303"/>
      <c r="CS321" s="303"/>
      <c r="CT321" s="303"/>
      <c r="CU321" s="303"/>
      <c r="CV321" s="303"/>
      <c r="CW321" s="303"/>
      <c r="CX321" s="303"/>
      <c r="CY321" s="303"/>
      <c r="CZ321" s="303"/>
    </row>
    <row r="322" spans="1:104" ht="11.25" customHeight="1" x14ac:dyDescent="0.2">
      <c r="A322" s="303"/>
      <c r="B322" s="303"/>
      <c r="C322" s="303"/>
      <c r="D322" s="303"/>
      <c r="E322" s="303"/>
      <c r="F322" s="303"/>
      <c r="G322" s="303"/>
      <c r="H322" s="303"/>
      <c r="I322" s="303"/>
      <c r="J322" s="303"/>
      <c r="K322" s="303"/>
      <c r="L322" s="303"/>
      <c r="M322" s="303"/>
      <c r="N322" s="303"/>
      <c r="O322" s="303"/>
      <c r="P322" s="303"/>
      <c r="Q322" s="303"/>
      <c r="R322" s="309"/>
      <c r="S322" s="310"/>
      <c r="T322" s="310"/>
      <c r="U322" s="303"/>
      <c r="V322" s="303"/>
      <c r="W322" s="303"/>
      <c r="X322" s="303"/>
      <c r="Y322" s="303"/>
      <c r="Z322" s="303"/>
      <c r="AA322" s="303"/>
      <c r="AB322" s="303"/>
      <c r="AC322" s="303"/>
      <c r="AD322" s="303"/>
      <c r="AE322" s="303"/>
      <c r="AF322" s="303"/>
      <c r="AG322" s="303"/>
      <c r="AH322" s="303"/>
      <c r="AI322" s="303"/>
      <c r="AJ322" s="303"/>
      <c r="AK322" s="303"/>
      <c r="AL322" s="303"/>
      <c r="AM322" s="303"/>
      <c r="AN322" s="303"/>
      <c r="AO322" s="303"/>
      <c r="AP322" s="303"/>
      <c r="AQ322" s="303"/>
      <c r="AR322" s="303"/>
      <c r="AS322" s="303"/>
      <c r="AT322" s="303"/>
      <c r="AU322" s="303"/>
      <c r="AV322" s="303"/>
      <c r="AW322" s="303"/>
      <c r="AX322" s="303"/>
      <c r="AY322" s="303"/>
      <c r="AZ322" s="303"/>
      <c r="BA322" s="303"/>
      <c r="BB322" s="303"/>
      <c r="BC322" s="303"/>
      <c r="BD322" s="303"/>
      <c r="BE322" s="303"/>
      <c r="BF322" s="303"/>
      <c r="BG322" s="303"/>
      <c r="BH322" s="303"/>
      <c r="BI322" s="303"/>
      <c r="BJ322" s="303"/>
      <c r="BK322" s="303"/>
      <c r="BL322" s="303"/>
      <c r="BM322" s="303"/>
      <c r="BN322" s="303"/>
      <c r="BO322" s="303"/>
      <c r="BP322" s="303"/>
      <c r="BQ322" s="303"/>
      <c r="BR322" s="303"/>
      <c r="BS322" s="303"/>
      <c r="BT322" s="303"/>
      <c r="BU322" s="303"/>
      <c r="BV322" s="303"/>
      <c r="BW322" s="303"/>
      <c r="BX322" s="303"/>
      <c r="BY322" s="303"/>
      <c r="BZ322" s="303"/>
      <c r="CA322" s="303"/>
      <c r="CB322" s="303"/>
      <c r="CC322" s="303"/>
      <c r="CD322" s="303"/>
      <c r="CE322" s="303"/>
      <c r="CF322" s="303"/>
      <c r="CG322" s="303"/>
      <c r="CH322" s="303"/>
      <c r="CI322" s="303"/>
      <c r="CJ322" s="303"/>
      <c r="CK322" s="303"/>
      <c r="CL322" s="303"/>
      <c r="CM322" s="303"/>
      <c r="CN322" s="303"/>
      <c r="CO322" s="303"/>
      <c r="CP322" s="303"/>
      <c r="CQ322" s="303"/>
      <c r="CR322" s="303"/>
      <c r="CS322" s="303"/>
      <c r="CT322" s="303"/>
      <c r="CU322" s="303"/>
      <c r="CV322" s="303"/>
      <c r="CW322" s="303"/>
      <c r="CX322" s="303"/>
      <c r="CY322" s="303"/>
      <c r="CZ322" s="303"/>
    </row>
    <row r="323" spans="1:104" ht="11.25" customHeight="1" x14ac:dyDescent="0.2">
      <c r="A323" s="303"/>
      <c r="B323" s="303"/>
      <c r="C323" s="303"/>
      <c r="D323" s="303"/>
      <c r="E323" s="303"/>
      <c r="F323" s="303"/>
      <c r="G323" s="303"/>
      <c r="H323" s="303"/>
      <c r="I323" s="303"/>
      <c r="J323" s="303"/>
      <c r="K323" s="303"/>
      <c r="L323" s="303"/>
      <c r="M323" s="303"/>
      <c r="N323" s="303"/>
      <c r="O323" s="303"/>
      <c r="P323" s="303"/>
      <c r="Q323" s="303"/>
      <c r="R323" s="309"/>
      <c r="S323" s="310"/>
      <c r="T323" s="310"/>
      <c r="U323" s="303"/>
      <c r="V323" s="303"/>
      <c r="W323" s="303"/>
      <c r="X323" s="303"/>
      <c r="Y323" s="303"/>
      <c r="Z323" s="303"/>
      <c r="AA323" s="303"/>
      <c r="AB323" s="303"/>
      <c r="AC323" s="303"/>
      <c r="AD323" s="303"/>
      <c r="AE323" s="303"/>
      <c r="AF323" s="303"/>
      <c r="AG323" s="303"/>
      <c r="AH323" s="303"/>
      <c r="AI323" s="303"/>
      <c r="AJ323" s="303"/>
      <c r="AK323" s="303"/>
      <c r="AL323" s="303"/>
      <c r="AM323" s="303"/>
      <c r="AN323" s="303"/>
      <c r="AO323" s="303"/>
      <c r="AP323" s="303"/>
      <c r="AQ323" s="303"/>
      <c r="AR323" s="303"/>
      <c r="AS323" s="303"/>
      <c r="AT323" s="303"/>
      <c r="AU323" s="303"/>
      <c r="AV323" s="303"/>
      <c r="AW323" s="303"/>
      <c r="AX323" s="303"/>
      <c r="AY323" s="303"/>
      <c r="AZ323" s="303"/>
      <c r="BA323" s="303"/>
      <c r="BB323" s="303"/>
      <c r="BC323" s="303"/>
      <c r="BD323" s="303"/>
      <c r="BE323" s="303"/>
      <c r="BF323" s="303"/>
      <c r="BG323" s="303"/>
      <c r="BH323" s="303"/>
      <c r="BI323" s="303"/>
      <c r="BJ323" s="303"/>
      <c r="BK323" s="303"/>
      <c r="BL323" s="303"/>
      <c r="BM323" s="303"/>
      <c r="BN323" s="303"/>
      <c r="BO323" s="303"/>
      <c r="BP323" s="303"/>
      <c r="BQ323" s="303"/>
      <c r="BR323" s="303"/>
      <c r="BS323" s="303"/>
      <c r="BT323" s="303"/>
      <c r="BU323" s="303"/>
      <c r="BV323" s="303"/>
      <c r="BW323" s="303"/>
      <c r="BX323" s="303"/>
      <c r="BY323" s="303"/>
      <c r="BZ323" s="303"/>
      <c r="CA323" s="303"/>
      <c r="CB323" s="303"/>
      <c r="CC323" s="303"/>
      <c r="CD323" s="303"/>
      <c r="CE323" s="303"/>
      <c r="CF323" s="303"/>
      <c r="CG323" s="303"/>
      <c r="CH323" s="303"/>
      <c r="CI323" s="303"/>
      <c r="CJ323" s="303"/>
      <c r="CK323" s="303"/>
      <c r="CL323" s="303"/>
      <c r="CM323" s="303"/>
      <c r="CN323" s="303"/>
      <c r="CO323" s="303"/>
      <c r="CP323" s="303"/>
      <c r="CQ323" s="303"/>
      <c r="CR323" s="303"/>
      <c r="CS323" s="303"/>
      <c r="CT323" s="303"/>
      <c r="CU323" s="303"/>
      <c r="CV323" s="303"/>
      <c r="CW323" s="303"/>
      <c r="CX323" s="303"/>
      <c r="CY323" s="303"/>
      <c r="CZ323" s="303"/>
    </row>
    <row r="324" spans="1:104" ht="11.25" customHeight="1" x14ac:dyDescent="0.2">
      <c r="A324" s="303"/>
      <c r="B324" s="303"/>
      <c r="C324" s="303"/>
      <c r="D324" s="303"/>
      <c r="E324" s="303"/>
      <c r="F324" s="303"/>
      <c r="G324" s="303"/>
      <c r="H324" s="303"/>
      <c r="I324" s="303"/>
      <c r="J324" s="303"/>
      <c r="K324" s="303"/>
      <c r="L324" s="303"/>
      <c r="M324" s="303"/>
      <c r="N324" s="303"/>
      <c r="O324" s="303"/>
      <c r="P324" s="303"/>
      <c r="Q324" s="303"/>
      <c r="R324" s="309"/>
      <c r="S324" s="310"/>
      <c r="T324" s="310"/>
      <c r="U324" s="303"/>
      <c r="V324" s="303"/>
      <c r="W324" s="303"/>
      <c r="X324" s="303"/>
      <c r="Y324" s="303"/>
      <c r="Z324" s="303"/>
      <c r="AA324" s="303"/>
      <c r="AB324" s="303"/>
      <c r="AC324" s="303"/>
      <c r="AD324" s="303"/>
      <c r="AE324" s="303"/>
      <c r="AF324" s="303"/>
      <c r="AG324" s="303"/>
      <c r="AH324" s="303"/>
      <c r="AI324" s="303"/>
      <c r="AJ324" s="303"/>
      <c r="AK324" s="303"/>
      <c r="AL324" s="303"/>
      <c r="AM324" s="303"/>
      <c r="AN324" s="303"/>
      <c r="AO324" s="303"/>
      <c r="AP324" s="303"/>
      <c r="AQ324" s="303"/>
      <c r="AR324" s="303"/>
      <c r="AS324" s="303"/>
      <c r="AT324" s="303"/>
      <c r="AU324" s="303"/>
      <c r="AV324" s="303"/>
      <c r="AW324" s="303"/>
      <c r="AX324" s="303"/>
      <c r="AY324" s="303"/>
      <c r="AZ324" s="303"/>
      <c r="BA324" s="303"/>
      <c r="BB324" s="303"/>
      <c r="BC324" s="303"/>
      <c r="BD324" s="303"/>
      <c r="BE324" s="303"/>
      <c r="BF324" s="303"/>
      <c r="BG324" s="303"/>
      <c r="BH324" s="303"/>
      <c r="BI324" s="303"/>
      <c r="BJ324" s="303"/>
      <c r="BK324" s="303"/>
      <c r="BL324" s="303"/>
      <c r="BM324" s="303"/>
      <c r="BN324" s="303"/>
      <c r="BO324" s="303"/>
      <c r="BP324" s="303"/>
      <c r="BQ324" s="303"/>
      <c r="BR324" s="303"/>
      <c r="BS324" s="303"/>
      <c r="BT324" s="303"/>
      <c r="BU324" s="303"/>
      <c r="BV324" s="303"/>
      <c r="BW324" s="303"/>
      <c r="BX324" s="303"/>
      <c r="BY324" s="303"/>
      <c r="BZ324" s="303"/>
      <c r="CA324" s="303"/>
      <c r="CB324" s="303"/>
      <c r="CC324" s="303"/>
      <c r="CD324" s="303"/>
      <c r="CE324" s="303"/>
      <c r="CF324" s="303"/>
      <c r="CG324" s="303"/>
      <c r="CH324" s="303"/>
      <c r="CI324" s="303"/>
      <c r="CJ324" s="303"/>
      <c r="CK324" s="303"/>
      <c r="CL324" s="303"/>
      <c r="CM324" s="303"/>
      <c r="CN324" s="303"/>
      <c r="CO324" s="303"/>
      <c r="CP324" s="303"/>
      <c r="CQ324" s="303"/>
      <c r="CR324" s="303"/>
      <c r="CS324" s="303"/>
      <c r="CT324" s="303"/>
      <c r="CU324" s="303"/>
      <c r="CV324" s="303"/>
      <c r="CW324" s="303"/>
      <c r="CX324" s="303"/>
      <c r="CY324" s="303"/>
      <c r="CZ324" s="303"/>
    </row>
    <row r="325" spans="1:104" ht="11.25" customHeight="1" x14ac:dyDescent="0.2">
      <c r="A325" s="303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303"/>
      <c r="N325" s="303"/>
      <c r="O325" s="303"/>
      <c r="P325" s="303"/>
      <c r="Q325" s="303"/>
      <c r="R325" s="309"/>
      <c r="S325" s="310"/>
      <c r="T325" s="310"/>
      <c r="U325" s="303"/>
      <c r="V325" s="303"/>
      <c r="W325" s="303"/>
      <c r="X325" s="303"/>
      <c r="Y325" s="303"/>
      <c r="Z325" s="303"/>
      <c r="AA325" s="303"/>
      <c r="AB325" s="303"/>
      <c r="AC325" s="303"/>
      <c r="AD325" s="303"/>
      <c r="AE325" s="303"/>
      <c r="AF325" s="303"/>
      <c r="AG325" s="303"/>
      <c r="AH325" s="303"/>
      <c r="AI325" s="303"/>
      <c r="AJ325" s="303"/>
      <c r="AK325" s="303"/>
      <c r="AL325" s="303"/>
      <c r="AM325" s="303"/>
      <c r="AN325" s="303"/>
      <c r="AO325" s="303"/>
      <c r="AP325" s="303"/>
      <c r="AQ325" s="303"/>
      <c r="AR325" s="303"/>
      <c r="AS325" s="303"/>
      <c r="AT325" s="303"/>
      <c r="AU325" s="303"/>
      <c r="AV325" s="303"/>
      <c r="AW325" s="303"/>
      <c r="AX325" s="303"/>
      <c r="AY325" s="303"/>
      <c r="AZ325" s="303"/>
      <c r="BA325" s="303"/>
      <c r="BB325" s="303"/>
      <c r="BC325" s="303"/>
      <c r="BD325" s="303"/>
      <c r="BE325" s="303"/>
      <c r="BF325" s="303"/>
      <c r="BG325" s="303"/>
      <c r="BH325" s="303"/>
      <c r="BI325" s="303"/>
      <c r="BJ325" s="303"/>
      <c r="BK325" s="303"/>
      <c r="BL325" s="303"/>
      <c r="BM325" s="303"/>
      <c r="BN325" s="303"/>
      <c r="BO325" s="303"/>
      <c r="BP325" s="303"/>
      <c r="BQ325" s="303"/>
      <c r="BR325" s="303"/>
      <c r="BS325" s="303"/>
      <c r="BT325" s="303"/>
      <c r="BU325" s="303"/>
      <c r="BV325" s="303"/>
      <c r="BW325" s="303"/>
      <c r="BX325" s="303"/>
      <c r="BY325" s="303"/>
      <c r="BZ325" s="303"/>
      <c r="CA325" s="303"/>
      <c r="CB325" s="303"/>
      <c r="CC325" s="303"/>
      <c r="CD325" s="303"/>
      <c r="CE325" s="303"/>
      <c r="CF325" s="303"/>
      <c r="CG325" s="303"/>
      <c r="CH325" s="303"/>
      <c r="CI325" s="303"/>
      <c r="CJ325" s="303"/>
      <c r="CK325" s="303"/>
      <c r="CL325" s="303"/>
      <c r="CM325" s="303"/>
      <c r="CN325" s="303"/>
      <c r="CO325" s="303"/>
      <c r="CP325" s="303"/>
      <c r="CQ325" s="303"/>
      <c r="CR325" s="303"/>
      <c r="CS325" s="303"/>
      <c r="CT325" s="303"/>
      <c r="CU325" s="303"/>
      <c r="CV325" s="303"/>
      <c r="CW325" s="303"/>
      <c r="CX325" s="303"/>
      <c r="CY325" s="303"/>
      <c r="CZ325" s="303"/>
    </row>
    <row r="326" spans="1:104" ht="11.25" customHeight="1" x14ac:dyDescent="0.2">
      <c r="A326" s="303"/>
      <c r="B326" s="303"/>
      <c r="C326" s="303"/>
      <c r="D326" s="303"/>
      <c r="E326" s="303"/>
      <c r="F326" s="303"/>
      <c r="G326" s="303"/>
      <c r="H326" s="303"/>
      <c r="I326" s="303"/>
      <c r="J326" s="303"/>
      <c r="K326" s="303"/>
      <c r="L326" s="303"/>
      <c r="M326" s="303"/>
      <c r="N326" s="303"/>
      <c r="O326" s="303"/>
      <c r="P326" s="303"/>
      <c r="Q326" s="303"/>
      <c r="R326" s="309"/>
      <c r="S326" s="310"/>
      <c r="T326" s="310"/>
      <c r="U326" s="303"/>
      <c r="V326" s="303"/>
      <c r="W326" s="303"/>
      <c r="X326" s="303"/>
      <c r="Y326" s="303"/>
      <c r="Z326" s="303"/>
      <c r="AA326" s="303"/>
      <c r="AB326" s="303"/>
      <c r="AC326" s="303"/>
      <c r="AD326" s="303"/>
      <c r="AE326" s="303"/>
      <c r="AF326" s="303"/>
      <c r="AG326" s="303"/>
      <c r="AH326" s="303"/>
      <c r="AI326" s="303"/>
      <c r="AJ326" s="303"/>
      <c r="AK326" s="303"/>
      <c r="AL326" s="303"/>
      <c r="AM326" s="303"/>
      <c r="AN326" s="303"/>
      <c r="AO326" s="303"/>
      <c r="AP326" s="303"/>
      <c r="AQ326" s="303"/>
      <c r="AR326" s="303"/>
      <c r="AS326" s="303"/>
      <c r="AT326" s="303"/>
      <c r="AU326" s="303"/>
      <c r="AV326" s="303"/>
      <c r="AW326" s="303"/>
      <c r="AX326" s="303"/>
      <c r="AY326" s="303"/>
      <c r="AZ326" s="303"/>
      <c r="BA326" s="303"/>
      <c r="BB326" s="303"/>
      <c r="BC326" s="303"/>
      <c r="BD326" s="303"/>
      <c r="BE326" s="303"/>
      <c r="BF326" s="303"/>
      <c r="BG326" s="303"/>
      <c r="BH326" s="303"/>
      <c r="BI326" s="303"/>
      <c r="BJ326" s="303"/>
      <c r="BK326" s="303"/>
      <c r="BL326" s="303"/>
      <c r="BM326" s="303"/>
      <c r="BN326" s="303"/>
      <c r="BO326" s="303"/>
      <c r="BP326" s="303"/>
      <c r="BQ326" s="303"/>
      <c r="BR326" s="303"/>
      <c r="BS326" s="303"/>
      <c r="BT326" s="303"/>
      <c r="BU326" s="303"/>
      <c r="BV326" s="303"/>
      <c r="BW326" s="303"/>
      <c r="BX326" s="303"/>
      <c r="BY326" s="303"/>
      <c r="BZ326" s="303"/>
      <c r="CA326" s="303"/>
      <c r="CB326" s="303"/>
      <c r="CC326" s="303"/>
      <c r="CD326" s="303"/>
      <c r="CE326" s="303"/>
      <c r="CF326" s="303"/>
      <c r="CG326" s="303"/>
      <c r="CH326" s="303"/>
      <c r="CI326" s="303"/>
      <c r="CJ326" s="303"/>
      <c r="CK326" s="303"/>
      <c r="CL326" s="303"/>
      <c r="CM326" s="303"/>
      <c r="CN326" s="303"/>
      <c r="CO326" s="303"/>
      <c r="CP326" s="303"/>
      <c r="CQ326" s="303"/>
      <c r="CR326" s="303"/>
      <c r="CS326" s="303"/>
      <c r="CT326" s="303"/>
      <c r="CU326" s="303"/>
      <c r="CV326" s="303"/>
      <c r="CW326" s="303"/>
      <c r="CX326" s="303"/>
      <c r="CY326" s="303"/>
      <c r="CZ326" s="303"/>
    </row>
    <row r="327" spans="1:104" ht="11.25" customHeight="1" x14ac:dyDescent="0.2">
      <c r="A327" s="303"/>
      <c r="B327" s="303"/>
      <c r="C327" s="303"/>
      <c r="D327" s="303"/>
      <c r="E327" s="303"/>
      <c r="F327" s="303"/>
      <c r="G327" s="303"/>
      <c r="H327" s="303"/>
      <c r="I327" s="303"/>
      <c r="J327" s="303"/>
      <c r="K327" s="303"/>
      <c r="L327" s="303"/>
      <c r="M327" s="303"/>
      <c r="N327" s="303"/>
      <c r="O327" s="303"/>
      <c r="P327" s="303"/>
      <c r="Q327" s="303"/>
      <c r="R327" s="309"/>
      <c r="S327" s="310"/>
      <c r="T327" s="310"/>
      <c r="U327" s="303"/>
      <c r="V327" s="303"/>
      <c r="W327" s="303"/>
      <c r="X327" s="303"/>
      <c r="Y327" s="303"/>
      <c r="Z327" s="303"/>
      <c r="AA327" s="303"/>
      <c r="AB327" s="303"/>
      <c r="AC327" s="303"/>
      <c r="AD327" s="303"/>
      <c r="AE327" s="303"/>
      <c r="AF327" s="303"/>
      <c r="AG327" s="303"/>
      <c r="AH327" s="303"/>
      <c r="AI327" s="303"/>
      <c r="AJ327" s="303"/>
      <c r="AK327" s="303"/>
      <c r="AL327" s="303"/>
      <c r="AM327" s="303"/>
      <c r="AN327" s="303"/>
      <c r="AO327" s="303"/>
      <c r="AP327" s="303"/>
      <c r="AQ327" s="303"/>
      <c r="AR327" s="303"/>
      <c r="AS327" s="303"/>
      <c r="AT327" s="303"/>
      <c r="AU327" s="303"/>
      <c r="AV327" s="303"/>
      <c r="AW327" s="303"/>
      <c r="AX327" s="303"/>
      <c r="AY327" s="303"/>
      <c r="AZ327" s="303"/>
      <c r="BA327" s="303"/>
      <c r="BB327" s="303"/>
      <c r="BC327" s="303"/>
      <c r="BD327" s="303"/>
      <c r="BE327" s="303"/>
      <c r="BF327" s="303"/>
      <c r="BG327" s="303"/>
      <c r="BH327" s="303"/>
      <c r="BI327" s="303"/>
      <c r="BJ327" s="303"/>
      <c r="BK327" s="303"/>
      <c r="BL327" s="303"/>
      <c r="BM327" s="303"/>
      <c r="BN327" s="303"/>
      <c r="BO327" s="303"/>
      <c r="BP327" s="303"/>
      <c r="BQ327" s="303"/>
      <c r="BR327" s="303"/>
      <c r="BS327" s="303"/>
      <c r="BT327" s="303"/>
      <c r="BU327" s="303"/>
      <c r="BV327" s="303"/>
      <c r="BW327" s="303"/>
      <c r="BX327" s="303"/>
      <c r="BY327" s="303"/>
      <c r="BZ327" s="303"/>
      <c r="CA327" s="303"/>
      <c r="CB327" s="303"/>
      <c r="CC327" s="303"/>
      <c r="CD327" s="303"/>
      <c r="CE327" s="303"/>
      <c r="CF327" s="303"/>
      <c r="CG327" s="303"/>
      <c r="CH327" s="303"/>
      <c r="CI327" s="303"/>
      <c r="CJ327" s="303"/>
      <c r="CK327" s="303"/>
      <c r="CL327" s="303"/>
      <c r="CM327" s="303"/>
      <c r="CN327" s="303"/>
      <c r="CO327" s="303"/>
      <c r="CP327" s="303"/>
      <c r="CQ327" s="303"/>
      <c r="CR327" s="303"/>
      <c r="CS327" s="303"/>
      <c r="CT327" s="303"/>
      <c r="CU327" s="303"/>
      <c r="CV327" s="303"/>
      <c r="CW327" s="303"/>
      <c r="CX327" s="303"/>
      <c r="CY327" s="303"/>
      <c r="CZ327" s="303"/>
    </row>
    <row r="328" spans="1:104" ht="11.25" customHeight="1" x14ac:dyDescent="0.2">
      <c r="A328" s="303"/>
      <c r="B328" s="303"/>
      <c r="C328" s="303"/>
      <c r="D328" s="303"/>
      <c r="E328" s="303"/>
      <c r="F328" s="303"/>
      <c r="G328" s="303"/>
      <c r="H328" s="303"/>
      <c r="I328" s="303"/>
      <c r="J328" s="303"/>
      <c r="K328" s="303"/>
      <c r="L328" s="303"/>
      <c r="M328" s="303"/>
      <c r="N328" s="303"/>
      <c r="O328" s="303"/>
      <c r="P328" s="303"/>
      <c r="Q328" s="303"/>
      <c r="R328" s="309"/>
      <c r="S328" s="310"/>
      <c r="T328" s="310"/>
      <c r="U328" s="303"/>
      <c r="V328" s="303"/>
      <c r="W328" s="303"/>
      <c r="X328" s="303"/>
      <c r="Y328" s="303"/>
      <c r="Z328" s="303"/>
      <c r="AA328" s="303"/>
      <c r="AB328" s="303"/>
      <c r="AC328" s="303"/>
      <c r="AD328" s="303"/>
      <c r="AE328" s="303"/>
      <c r="AF328" s="303"/>
      <c r="AG328" s="303"/>
      <c r="AH328" s="303"/>
      <c r="AI328" s="303"/>
      <c r="AJ328" s="303"/>
      <c r="AK328" s="303"/>
      <c r="AL328" s="303"/>
      <c r="AM328" s="303"/>
      <c r="AN328" s="303"/>
      <c r="AO328" s="303"/>
      <c r="AP328" s="303"/>
      <c r="AQ328" s="303"/>
      <c r="AR328" s="303"/>
      <c r="AS328" s="303"/>
      <c r="AT328" s="303"/>
      <c r="AU328" s="303"/>
      <c r="AV328" s="303"/>
      <c r="AW328" s="303"/>
      <c r="AX328" s="303"/>
      <c r="AY328" s="303"/>
      <c r="AZ328" s="303"/>
      <c r="BA328" s="303"/>
      <c r="BB328" s="303"/>
      <c r="BC328" s="303"/>
      <c r="BD328" s="303"/>
      <c r="BE328" s="303"/>
      <c r="BF328" s="303"/>
      <c r="BG328" s="303"/>
      <c r="BH328" s="303"/>
      <c r="BI328" s="303"/>
      <c r="BJ328" s="303"/>
      <c r="BK328" s="303"/>
      <c r="BL328" s="303"/>
      <c r="BM328" s="303"/>
      <c r="BN328" s="303"/>
      <c r="BO328" s="303"/>
      <c r="BP328" s="303"/>
      <c r="BQ328" s="303"/>
      <c r="BR328" s="303"/>
      <c r="BS328" s="303"/>
      <c r="BT328" s="303"/>
      <c r="BU328" s="303"/>
      <c r="BV328" s="303"/>
      <c r="BW328" s="303"/>
      <c r="BX328" s="303"/>
      <c r="BY328" s="303"/>
      <c r="BZ328" s="303"/>
      <c r="CA328" s="303"/>
      <c r="CB328" s="303"/>
      <c r="CC328" s="303"/>
      <c r="CD328" s="303"/>
      <c r="CE328" s="303"/>
      <c r="CF328" s="303"/>
      <c r="CG328" s="303"/>
      <c r="CH328" s="303"/>
      <c r="CI328" s="303"/>
      <c r="CJ328" s="303"/>
      <c r="CK328" s="303"/>
      <c r="CL328" s="303"/>
      <c r="CM328" s="303"/>
      <c r="CN328" s="303"/>
      <c r="CO328" s="303"/>
      <c r="CP328" s="303"/>
      <c r="CQ328" s="303"/>
      <c r="CR328" s="303"/>
      <c r="CS328" s="303"/>
      <c r="CT328" s="303"/>
      <c r="CU328" s="303"/>
      <c r="CV328" s="303"/>
      <c r="CW328" s="303"/>
      <c r="CX328" s="303"/>
      <c r="CY328" s="303"/>
      <c r="CZ328" s="303"/>
    </row>
    <row r="329" spans="1:104" ht="11.25" customHeight="1" x14ac:dyDescent="0.2">
      <c r="A329" s="303"/>
      <c r="B329" s="303"/>
      <c r="C329" s="303"/>
      <c r="D329" s="303"/>
      <c r="E329" s="303"/>
      <c r="F329" s="303"/>
      <c r="G329" s="303"/>
      <c r="H329" s="303"/>
      <c r="I329" s="303"/>
      <c r="J329" s="303"/>
      <c r="K329" s="303"/>
      <c r="L329" s="303"/>
      <c r="M329" s="303"/>
      <c r="N329" s="303"/>
      <c r="O329" s="303"/>
      <c r="P329" s="303"/>
      <c r="Q329" s="303"/>
      <c r="R329" s="309"/>
      <c r="S329" s="310"/>
      <c r="T329" s="310"/>
      <c r="U329" s="303"/>
      <c r="V329" s="303"/>
      <c r="W329" s="303"/>
      <c r="X329" s="303"/>
      <c r="Y329" s="303"/>
      <c r="Z329" s="303"/>
      <c r="AA329" s="303"/>
      <c r="AB329" s="303"/>
      <c r="AC329" s="303"/>
      <c r="AD329" s="303"/>
      <c r="AE329" s="303"/>
      <c r="AF329" s="303"/>
      <c r="AG329" s="303"/>
      <c r="AH329" s="303"/>
      <c r="AI329" s="303"/>
      <c r="AJ329" s="303"/>
      <c r="AK329" s="303"/>
      <c r="AL329" s="303"/>
      <c r="AM329" s="303"/>
      <c r="AN329" s="303"/>
      <c r="AO329" s="303"/>
      <c r="AP329" s="303"/>
      <c r="AQ329" s="303"/>
      <c r="AR329" s="303"/>
      <c r="AS329" s="303"/>
      <c r="AT329" s="303"/>
      <c r="AU329" s="303"/>
      <c r="AV329" s="303"/>
      <c r="AW329" s="303"/>
      <c r="AX329" s="303"/>
      <c r="AY329" s="303"/>
      <c r="AZ329" s="303"/>
      <c r="BA329" s="303"/>
      <c r="BB329" s="303"/>
      <c r="BC329" s="303"/>
      <c r="BD329" s="303"/>
      <c r="BE329" s="303"/>
      <c r="BF329" s="303"/>
      <c r="BG329" s="303"/>
      <c r="BH329" s="303"/>
      <c r="BI329" s="303"/>
      <c r="BJ329" s="303"/>
      <c r="BK329" s="303"/>
      <c r="BL329" s="303"/>
      <c r="BM329" s="303"/>
      <c r="BN329" s="303"/>
      <c r="BO329" s="303"/>
      <c r="BP329" s="303"/>
      <c r="BQ329" s="303"/>
      <c r="BR329" s="303"/>
      <c r="BS329" s="303"/>
      <c r="BT329" s="303"/>
      <c r="BU329" s="303"/>
      <c r="BV329" s="303"/>
      <c r="BW329" s="303"/>
      <c r="BX329" s="303"/>
      <c r="BY329" s="303"/>
      <c r="BZ329" s="303"/>
      <c r="CA329" s="303"/>
      <c r="CB329" s="303"/>
      <c r="CC329" s="303"/>
      <c r="CD329" s="303"/>
      <c r="CE329" s="303"/>
      <c r="CF329" s="303"/>
      <c r="CG329" s="303"/>
      <c r="CH329" s="303"/>
      <c r="CI329" s="303"/>
      <c r="CJ329" s="303"/>
      <c r="CK329" s="303"/>
      <c r="CL329" s="303"/>
      <c r="CM329" s="303"/>
      <c r="CN329" s="303"/>
      <c r="CO329" s="303"/>
      <c r="CP329" s="303"/>
      <c r="CQ329" s="303"/>
      <c r="CR329" s="303"/>
      <c r="CS329" s="303"/>
      <c r="CT329" s="303"/>
      <c r="CU329" s="303"/>
      <c r="CV329" s="303"/>
      <c r="CW329" s="303"/>
      <c r="CX329" s="303"/>
      <c r="CY329" s="303"/>
      <c r="CZ329" s="303"/>
    </row>
    <row r="330" spans="1:104" ht="11.25" customHeight="1" x14ac:dyDescent="0.2">
      <c r="A330" s="303"/>
      <c r="B330" s="303"/>
      <c r="C330" s="303"/>
      <c r="D330" s="303"/>
      <c r="E330" s="303"/>
      <c r="F330" s="303"/>
      <c r="G330" s="303"/>
      <c r="H330" s="303"/>
      <c r="I330" s="303"/>
      <c r="J330" s="303"/>
      <c r="K330" s="303"/>
      <c r="L330" s="303"/>
      <c r="M330" s="303"/>
      <c r="N330" s="303"/>
      <c r="O330" s="303"/>
      <c r="P330" s="303"/>
      <c r="Q330" s="303"/>
      <c r="R330" s="309"/>
      <c r="S330" s="310"/>
      <c r="T330" s="310"/>
      <c r="U330" s="303"/>
      <c r="V330" s="303"/>
      <c r="W330" s="303"/>
      <c r="X330" s="303"/>
      <c r="Y330" s="303"/>
      <c r="Z330" s="303"/>
      <c r="AA330" s="303"/>
      <c r="AB330" s="303"/>
      <c r="AC330" s="303"/>
      <c r="AD330" s="303"/>
      <c r="AE330" s="303"/>
      <c r="AF330" s="303"/>
      <c r="AG330" s="303"/>
      <c r="AH330" s="303"/>
      <c r="AI330" s="303"/>
      <c r="AJ330" s="303"/>
      <c r="AK330" s="303"/>
      <c r="AL330" s="303"/>
      <c r="AM330" s="303"/>
      <c r="AN330" s="303"/>
      <c r="AO330" s="303"/>
      <c r="AP330" s="303"/>
      <c r="AQ330" s="303"/>
      <c r="AR330" s="303"/>
      <c r="AS330" s="303"/>
      <c r="AT330" s="303"/>
      <c r="AU330" s="303"/>
      <c r="AV330" s="303"/>
      <c r="AW330" s="303"/>
      <c r="AX330" s="303"/>
      <c r="AY330" s="303"/>
      <c r="AZ330" s="303"/>
      <c r="BA330" s="303"/>
      <c r="BB330" s="303"/>
      <c r="BC330" s="303"/>
      <c r="BD330" s="303"/>
      <c r="BE330" s="303"/>
      <c r="BF330" s="303"/>
      <c r="BG330" s="303"/>
      <c r="BH330" s="303"/>
      <c r="BI330" s="303"/>
      <c r="BJ330" s="303"/>
      <c r="BK330" s="303"/>
      <c r="BL330" s="303"/>
      <c r="BM330" s="303"/>
      <c r="BN330" s="303"/>
      <c r="BO330" s="303"/>
      <c r="BP330" s="303"/>
      <c r="BQ330" s="303"/>
      <c r="BR330" s="303"/>
      <c r="BS330" s="303"/>
      <c r="BT330" s="303"/>
      <c r="BU330" s="303"/>
      <c r="BV330" s="303"/>
      <c r="BW330" s="303"/>
      <c r="BX330" s="303"/>
      <c r="BY330" s="303"/>
      <c r="BZ330" s="303"/>
      <c r="CA330" s="303"/>
      <c r="CB330" s="303"/>
      <c r="CC330" s="303"/>
      <c r="CD330" s="303"/>
      <c r="CE330" s="303"/>
      <c r="CF330" s="303"/>
      <c r="CG330" s="303"/>
      <c r="CH330" s="303"/>
      <c r="CI330" s="303"/>
      <c r="CJ330" s="303"/>
      <c r="CK330" s="303"/>
      <c r="CL330" s="303"/>
      <c r="CM330" s="303"/>
      <c r="CN330" s="303"/>
      <c r="CO330" s="303"/>
      <c r="CP330" s="303"/>
      <c r="CQ330" s="303"/>
      <c r="CR330" s="303"/>
      <c r="CS330" s="303"/>
      <c r="CT330" s="303"/>
      <c r="CU330" s="303"/>
      <c r="CV330" s="303"/>
      <c r="CW330" s="303"/>
      <c r="CX330" s="303"/>
      <c r="CY330" s="303"/>
      <c r="CZ330" s="303"/>
    </row>
    <row r="331" spans="1:104" ht="11.25" customHeight="1" x14ac:dyDescent="0.2">
      <c r="A331" s="303"/>
      <c r="B331" s="303"/>
      <c r="C331" s="303"/>
      <c r="D331" s="303"/>
      <c r="E331" s="303"/>
      <c r="F331" s="303"/>
      <c r="G331" s="303"/>
      <c r="H331" s="303"/>
      <c r="I331" s="303"/>
      <c r="J331" s="303"/>
      <c r="K331" s="303"/>
      <c r="L331" s="303"/>
      <c r="M331" s="303"/>
      <c r="N331" s="303"/>
      <c r="O331" s="303"/>
      <c r="P331" s="303"/>
      <c r="Q331" s="303"/>
      <c r="R331" s="309"/>
      <c r="S331" s="310"/>
      <c r="T331" s="310"/>
      <c r="U331" s="303"/>
      <c r="V331" s="303"/>
      <c r="W331" s="303"/>
      <c r="X331" s="303"/>
      <c r="Y331" s="303"/>
      <c r="Z331" s="303"/>
      <c r="AA331" s="303"/>
      <c r="AB331" s="303"/>
      <c r="AC331" s="303"/>
      <c r="AD331" s="303"/>
      <c r="AE331" s="303"/>
      <c r="AF331" s="303"/>
      <c r="AG331" s="303"/>
      <c r="AH331" s="303"/>
      <c r="AI331" s="303"/>
      <c r="AJ331" s="303"/>
      <c r="AK331" s="303"/>
      <c r="AL331" s="303"/>
      <c r="AM331" s="303"/>
      <c r="AN331" s="303"/>
      <c r="AO331" s="303"/>
      <c r="AP331" s="303"/>
      <c r="AQ331" s="303"/>
      <c r="AR331" s="303"/>
      <c r="AS331" s="303"/>
      <c r="AT331" s="303"/>
      <c r="AU331" s="303"/>
      <c r="AV331" s="303"/>
      <c r="AW331" s="303"/>
      <c r="AX331" s="303"/>
      <c r="AY331" s="303"/>
      <c r="AZ331" s="303"/>
      <c r="BA331" s="303"/>
      <c r="BB331" s="303"/>
      <c r="BC331" s="303"/>
      <c r="BD331" s="303"/>
      <c r="BE331" s="303"/>
      <c r="BF331" s="303"/>
      <c r="BG331" s="303"/>
      <c r="BH331" s="303"/>
      <c r="BI331" s="303"/>
      <c r="BJ331" s="303"/>
      <c r="BK331" s="303"/>
      <c r="BL331" s="303"/>
      <c r="BM331" s="303"/>
      <c r="BN331" s="303"/>
      <c r="BO331" s="303"/>
      <c r="BP331" s="303"/>
      <c r="BQ331" s="303"/>
      <c r="BR331" s="303"/>
      <c r="BS331" s="303"/>
      <c r="BT331" s="303"/>
      <c r="BU331" s="303"/>
      <c r="BV331" s="303"/>
      <c r="BW331" s="303"/>
      <c r="BX331" s="303"/>
      <c r="BY331" s="303"/>
      <c r="BZ331" s="303"/>
      <c r="CA331" s="303"/>
      <c r="CB331" s="303"/>
      <c r="CC331" s="303"/>
      <c r="CD331" s="303"/>
      <c r="CE331" s="303"/>
      <c r="CF331" s="303"/>
      <c r="CG331" s="303"/>
      <c r="CH331" s="303"/>
      <c r="CI331" s="303"/>
      <c r="CJ331" s="303"/>
      <c r="CK331" s="303"/>
      <c r="CL331" s="303"/>
      <c r="CM331" s="303"/>
      <c r="CN331" s="303"/>
      <c r="CO331" s="303"/>
      <c r="CP331" s="303"/>
      <c r="CQ331" s="303"/>
      <c r="CR331" s="303"/>
      <c r="CS331" s="303"/>
      <c r="CT331" s="303"/>
      <c r="CU331" s="303"/>
      <c r="CV331" s="303"/>
      <c r="CW331" s="303"/>
      <c r="CX331" s="303"/>
      <c r="CY331" s="303"/>
      <c r="CZ331" s="303"/>
    </row>
    <row r="332" spans="1:104" ht="11.25" customHeight="1" x14ac:dyDescent="0.2">
      <c r="A332" s="303"/>
      <c r="B332" s="303"/>
      <c r="C332" s="303"/>
      <c r="D332" s="303"/>
      <c r="E332" s="303"/>
      <c r="F332" s="303"/>
      <c r="G332" s="303"/>
      <c r="H332" s="303"/>
      <c r="I332" s="303"/>
      <c r="J332" s="303"/>
      <c r="K332" s="303"/>
      <c r="L332" s="303"/>
      <c r="M332" s="303"/>
      <c r="N332" s="303"/>
      <c r="O332" s="303"/>
      <c r="P332" s="303"/>
      <c r="Q332" s="303"/>
      <c r="R332" s="309"/>
      <c r="S332" s="310"/>
      <c r="T332" s="310"/>
      <c r="U332" s="303"/>
      <c r="V332" s="303"/>
      <c r="W332" s="303"/>
      <c r="X332" s="303"/>
      <c r="Y332" s="303"/>
      <c r="Z332" s="303"/>
      <c r="AA332" s="303"/>
      <c r="AB332" s="303"/>
      <c r="AC332" s="303"/>
      <c r="AD332" s="303"/>
      <c r="AE332" s="303"/>
      <c r="AF332" s="303"/>
      <c r="AG332" s="303"/>
      <c r="AH332" s="303"/>
      <c r="AI332" s="303"/>
      <c r="AJ332" s="303"/>
      <c r="AK332" s="303"/>
      <c r="AL332" s="303"/>
      <c r="AM332" s="303"/>
      <c r="AN332" s="303"/>
      <c r="AO332" s="303"/>
      <c r="AP332" s="303"/>
      <c r="AQ332" s="303"/>
      <c r="AR332" s="303"/>
      <c r="AS332" s="303"/>
      <c r="AT332" s="303"/>
      <c r="AU332" s="303"/>
      <c r="AV332" s="303"/>
      <c r="AW332" s="303"/>
      <c r="AX332" s="303"/>
      <c r="AY332" s="303"/>
      <c r="AZ332" s="303"/>
      <c r="BA332" s="303"/>
      <c r="BB332" s="303"/>
      <c r="BC332" s="303"/>
      <c r="BD332" s="303"/>
      <c r="BE332" s="303"/>
      <c r="BF332" s="303"/>
      <c r="BG332" s="303"/>
      <c r="BH332" s="303"/>
      <c r="BI332" s="303"/>
      <c r="BJ332" s="303"/>
      <c r="BK332" s="303"/>
      <c r="BL332" s="303"/>
      <c r="BM332" s="303"/>
      <c r="BN332" s="303"/>
      <c r="BO332" s="303"/>
      <c r="BP332" s="303"/>
      <c r="BQ332" s="303"/>
      <c r="BR332" s="303"/>
      <c r="BS332" s="303"/>
      <c r="BT332" s="303"/>
      <c r="BU332" s="303"/>
      <c r="BV332" s="303"/>
      <c r="BW332" s="303"/>
      <c r="BX332" s="303"/>
      <c r="BY332" s="303"/>
      <c r="BZ332" s="303"/>
      <c r="CA332" s="303"/>
      <c r="CB332" s="303"/>
      <c r="CC332" s="303"/>
      <c r="CD332" s="303"/>
      <c r="CE332" s="303"/>
      <c r="CF332" s="303"/>
      <c r="CG332" s="303"/>
      <c r="CH332" s="303"/>
      <c r="CI332" s="303"/>
      <c r="CJ332" s="303"/>
      <c r="CK332" s="303"/>
      <c r="CL332" s="303"/>
      <c r="CM332" s="303"/>
      <c r="CN332" s="303"/>
      <c r="CO332" s="303"/>
      <c r="CP332" s="303"/>
      <c r="CQ332" s="303"/>
      <c r="CR332" s="303"/>
      <c r="CS332" s="303"/>
      <c r="CT332" s="303"/>
      <c r="CU332" s="303"/>
      <c r="CV332" s="303"/>
      <c r="CW332" s="303"/>
      <c r="CX332" s="303"/>
      <c r="CY332" s="303"/>
      <c r="CZ332" s="303"/>
    </row>
    <row r="333" spans="1:104" ht="11.25" customHeight="1" x14ac:dyDescent="0.2">
      <c r="A333" s="303"/>
      <c r="B333" s="303"/>
      <c r="C333" s="303"/>
      <c r="D333" s="303"/>
      <c r="E333" s="303"/>
      <c r="F333" s="303"/>
      <c r="G333" s="303"/>
      <c r="H333" s="303"/>
      <c r="I333" s="303"/>
      <c r="J333" s="303"/>
      <c r="K333" s="303"/>
      <c r="L333" s="303"/>
      <c r="M333" s="303"/>
      <c r="N333" s="303"/>
      <c r="O333" s="303"/>
      <c r="P333" s="303"/>
      <c r="Q333" s="303"/>
      <c r="R333" s="309"/>
      <c r="S333" s="310"/>
      <c r="T333" s="310"/>
      <c r="U333" s="303"/>
      <c r="V333" s="303"/>
      <c r="W333" s="303"/>
      <c r="X333" s="303"/>
      <c r="Y333" s="303"/>
      <c r="Z333" s="303"/>
      <c r="AA333" s="303"/>
      <c r="AB333" s="303"/>
      <c r="AC333" s="303"/>
      <c r="AD333" s="303"/>
      <c r="AE333" s="303"/>
      <c r="AF333" s="303"/>
      <c r="AG333" s="303"/>
      <c r="AH333" s="303"/>
      <c r="AI333" s="303"/>
      <c r="AJ333" s="303"/>
      <c r="AK333" s="303"/>
      <c r="AL333" s="303"/>
      <c r="AM333" s="303"/>
      <c r="AN333" s="303"/>
      <c r="AO333" s="303"/>
      <c r="AP333" s="303"/>
      <c r="AQ333" s="303"/>
      <c r="AR333" s="303"/>
      <c r="AS333" s="303"/>
      <c r="AT333" s="303"/>
      <c r="AU333" s="303"/>
      <c r="AV333" s="303"/>
      <c r="AW333" s="303"/>
      <c r="AX333" s="303"/>
      <c r="AY333" s="303"/>
      <c r="AZ333" s="303"/>
      <c r="BA333" s="303"/>
      <c r="BB333" s="303"/>
      <c r="BC333" s="303"/>
      <c r="BD333" s="303"/>
      <c r="BE333" s="303"/>
      <c r="BF333" s="303"/>
      <c r="BG333" s="303"/>
      <c r="BH333" s="303"/>
      <c r="BI333" s="303"/>
      <c r="BJ333" s="303"/>
      <c r="BK333" s="303"/>
      <c r="BL333" s="303"/>
      <c r="BM333" s="303"/>
      <c r="BN333" s="303"/>
      <c r="BO333" s="303"/>
      <c r="BP333" s="303"/>
      <c r="BQ333" s="303"/>
      <c r="BR333" s="303"/>
      <c r="BS333" s="303"/>
      <c r="BT333" s="303"/>
      <c r="BU333" s="303"/>
      <c r="BV333" s="303"/>
      <c r="BW333" s="303"/>
      <c r="BX333" s="303"/>
      <c r="BY333" s="303"/>
      <c r="BZ333" s="303"/>
      <c r="CA333" s="303"/>
      <c r="CB333" s="303"/>
      <c r="CC333" s="303"/>
      <c r="CD333" s="303"/>
      <c r="CE333" s="303"/>
      <c r="CF333" s="303"/>
      <c r="CG333" s="303"/>
      <c r="CH333" s="303"/>
      <c r="CI333" s="303"/>
      <c r="CJ333" s="303"/>
      <c r="CK333" s="303"/>
      <c r="CL333" s="303"/>
      <c r="CM333" s="303"/>
      <c r="CN333" s="303"/>
      <c r="CO333" s="303"/>
      <c r="CP333" s="303"/>
      <c r="CQ333" s="303"/>
      <c r="CR333" s="303"/>
      <c r="CS333" s="303"/>
      <c r="CT333" s="303"/>
      <c r="CU333" s="303"/>
      <c r="CV333" s="303"/>
      <c r="CW333" s="303"/>
      <c r="CX333" s="303"/>
      <c r="CY333" s="303"/>
      <c r="CZ333" s="303"/>
    </row>
    <row r="334" spans="1:104" ht="11.25" customHeight="1" x14ac:dyDescent="0.2">
      <c r="A334" s="303"/>
      <c r="B334" s="303"/>
      <c r="C334" s="303"/>
      <c r="D334" s="303"/>
      <c r="E334" s="303"/>
      <c r="F334" s="303"/>
      <c r="G334" s="303"/>
      <c r="H334" s="303"/>
      <c r="I334" s="303"/>
      <c r="J334" s="303"/>
      <c r="K334" s="303"/>
      <c r="L334" s="303"/>
      <c r="M334" s="303"/>
      <c r="N334" s="303"/>
      <c r="O334" s="303"/>
      <c r="P334" s="303"/>
      <c r="Q334" s="303"/>
      <c r="R334" s="309"/>
      <c r="S334" s="310"/>
      <c r="T334" s="310"/>
      <c r="U334" s="303"/>
      <c r="V334" s="303"/>
      <c r="W334" s="303"/>
      <c r="X334" s="303"/>
      <c r="Y334" s="303"/>
      <c r="Z334" s="303"/>
      <c r="AA334" s="303"/>
      <c r="AB334" s="303"/>
      <c r="AC334" s="303"/>
      <c r="AD334" s="303"/>
      <c r="AE334" s="303"/>
      <c r="AF334" s="303"/>
      <c r="AG334" s="303"/>
      <c r="AH334" s="303"/>
      <c r="AI334" s="303"/>
      <c r="AJ334" s="303"/>
      <c r="AK334" s="303"/>
      <c r="AL334" s="303"/>
      <c r="AM334" s="303"/>
      <c r="AN334" s="303"/>
      <c r="AO334" s="303"/>
      <c r="AP334" s="303"/>
      <c r="AQ334" s="303"/>
      <c r="AR334" s="303"/>
      <c r="AS334" s="303"/>
      <c r="AT334" s="303"/>
      <c r="AU334" s="303"/>
      <c r="AV334" s="303"/>
      <c r="AW334" s="303"/>
      <c r="AX334" s="303"/>
      <c r="AY334" s="303"/>
      <c r="AZ334" s="303"/>
      <c r="BA334" s="303"/>
      <c r="BB334" s="303"/>
      <c r="BC334" s="303"/>
      <c r="BD334" s="303"/>
      <c r="BE334" s="303"/>
      <c r="BF334" s="303"/>
      <c r="BG334" s="303"/>
      <c r="BH334" s="303"/>
      <c r="BI334" s="303"/>
      <c r="BJ334" s="303"/>
      <c r="BK334" s="303"/>
      <c r="BL334" s="303"/>
      <c r="BM334" s="303"/>
      <c r="BN334" s="303"/>
      <c r="BO334" s="303"/>
      <c r="BP334" s="303"/>
      <c r="BQ334" s="303"/>
      <c r="BR334" s="303"/>
      <c r="BS334" s="303"/>
      <c r="BT334" s="303"/>
      <c r="BU334" s="303"/>
      <c r="BV334" s="303"/>
      <c r="BW334" s="303"/>
      <c r="BX334" s="303"/>
      <c r="BY334" s="303"/>
      <c r="BZ334" s="303"/>
      <c r="CA334" s="303"/>
      <c r="CB334" s="303"/>
      <c r="CC334" s="303"/>
      <c r="CD334" s="303"/>
      <c r="CE334" s="303"/>
      <c r="CF334" s="303"/>
      <c r="CG334" s="303"/>
      <c r="CH334" s="303"/>
      <c r="CI334" s="303"/>
      <c r="CJ334" s="303"/>
      <c r="CK334" s="303"/>
      <c r="CL334" s="303"/>
      <c r="CM334" s="303"/>
      <c r="CN334" s="303"/>
      <c r="CO334" s="303"/>
      <c r="CP334" s="303"/>
      <c r="CQ334" s="303"/>
      <c r="CR334" s="303"/>
      <c r="CS334" s="303"/>
      <c r="CT334" s="303"/>
      <c r="CU334" s="303"/>
      <c r="CV334" s="303"/>
      <c r="CW334" s="303"/>
      <c r="CX334" s="303"/>
      <c r="CY334" s="303"/>
      <c r="CZ334" s="303"/>
    </row>
    <row r="335" spans="1:104" ht="11.25" customHeight="1" x14ac:dyDescent="0.2">
      <c r="A335" s="303"/>
      <c r="B335" s="303"/>
      <c r="C335" s="303"/>
      <c r="D335" s="303"/>
      <c r="E335" s="303"/>
      <c r="F335" s="303"/>
      <c r="G335" s="303"/>
      <c r="H335" s="303"/>
      <c r="I335" s="303"/>
      <c r="J335" s="303"/>
      <c r="K335" s="303"/>
      <c r="L335" s="303"/>
      <c r="M335" s="303"/>
      <c r="N335" s="303"/>
      <c r="O335" s="303"/>
      <c r="P335" s="303"/>
      <c r="Q335" s="303"/>
      <c r="R335" s="309"/>
      <c r="S335" s="310"/>
      <c r="T335" s="310"/>
      <c r="U335" s="303"/>
      <c r="V335" s="303"/>
      <c r="W335" s="303"/>
      <c r="X335" s="303"/>
      <c r="Y335" s="303"/>
      <c r="Z335" s="303"/>
      <c r="AA335" s="303"/>
      <c r="AB335" s="303"/>
      <c r="AC335" s="303"/>
      <c r="AD335" s="303"/>
      <c r="AE335" s="303"/>
      <c r="AF335" s="303"/>
      <c r="AG335" s="303"/>
      <c r="AH335" s="303"/>
      <c r="AI335" s="303"/>
      <c r="AJ335" s="303"/>
      <c r="AK335" s="303"/>
      <c r="AL335" s="303"/>
      <c r="AM335" s="303"/>
      <c r="AN335" s="303"/>
      <c r="AO335" s="303"/>
      <c r="AP335" s="303"/>
      <c r="AQ335" s="303"/>
      <c r="AR335" s="303"/>
      <c r="AS335" s="303"/>
      <c r="AT335" s="303"/>
      <c r="AU335" s="303"/>
      <c r="AV335" s="303"/>
      <c r="AW335" s="303"/>
      <c r="AX335" s="303"/>
      <c r="AY335" s="303"/>
      <c r="AZ335" s="303"/>
      <c r="BA335" s="303"/>
      <c r="BB335" s="303"/>
      <c r="BC335" s="303"/>
      <c r="BD335" s="303"/>
      <c r="BE335" s="303"/>
      <c r="BF335" s="303"/>
      <c r="BG335" s="303"/>
      <c r="BH335" s="303"/>
      <c r="BI335" s="303"/>
      <c r="BJ335" s="303"/>
      <c r="BK335" s="303"/>
      <c r="BL335" s="303"/>
      <c r="BM335" s="303"/>
      <c r="BN335" s="303"/>
      <c r="BO335" s="303"/>
      <c r="BP335" s="303"/>
      <c r="BQ335" s="303"/>
      <c r="BR335" s="303"/>
      <c r="BS335" s="303"/>
      <c r="BT335" s="303"/>
      <c r="BU335" s="303"/>
      <c r="BV335" s="303"/>
      <c r="BW335" s="303"/>
      <c r="BX335" s="303"/>
      <c r="BY335" s="303"/>
      <c r="BZ335" s="303"/>
      <c r="CA335" s="303"/>
      <c r="CB335" s="303"/>
      <c r="CC335" s="303"/>
      <c r="CD335" s="303"/>
      <c r="CE335" s="303"/>
      <c r="CF335" s="303"/>
      <c r="CG335" s="303"/>
      <c r="CH335" s="303"/>
      <c r="CI335" s="303"/>
      <c r="CJ335" s="303"/>
      <c r="CK335" s="303"/>
      <c r="CL335" s="303"/>
      <c r="CM335" s="303"/>
      <c r="CN335" s="303"/>
      <c r="CO335" s="303"/>
      <c r="CP335" s="303"/>
      <c r="CQ335" s="303"/>
      <c r="CR335" s="303"/>
      <c r="CS335" s="303"/>
      <c r="CT335" s="303"/>
      <c r="CU335" s="303"/>
      <c r="CV335" s="303"/>
      <c r="CW335" s="303"/>
      <c r="CX335" s="303"/>
      <c r="CY335" s="303"/>
      <c r="CZ335" s="303"/>
    </row>
    <row r="336" spans="1:104" ht="11.25" customHeight="1" x14ac:dyDescent="0.2">
      <c r="A336" s="303"/>
      <c r="B336" s="303"/>
      <c r="C336" s="303"/>
      <c r="D336" s="303"/>
      <c r="E336" s="303"/>
      <c r="F336" s="303"/>
      <c r="G336" s="303"/>
      <c r="H336" s="303"/>
      <c r="I336" s="303"/>
      <c r="J336" s="303"/>
      <c r="K336" s="303"/>
      <c r="L336" s="303"/>
      <c r="M336" s="303"/>
      <c r="N336" s="303"/>
      <c r="O336" s="303"/>
      <c r="P336" s="303"/>
      <c r="Q336" s="303"/>
      <c r="R336" s="309"/>
      <c r="S336" s="310"/>
      <c r="T336" s="310"/>
      <c r="U336" s="303"/>
      <c r="V336" s="303"/>
      <c r="W336" s="303"/>
      <c r="X336" s="303"/>
      <c r="Y336" s="303"/>
      <c r="Z336" s="303"/>
      <c r="AA336" s="303"/>
      <c r="AB336" s="303"/>
      <c r="AC336" s="303"/>
      <c r="AD336" s="303"/>
      <c r="AE336" s="303"/>
      <c r="AF336" s="303"/>
      <c r="AG336" s="303"/>
      <c r="AH336" s="303"/>
      <c r="AI336" s="303"/>
      <c r="AJ336" s="303"/>
      <c r="AK336" s="303"/>
      <c r="AL336" s="303"/>
      <c r="AM336" s="303"/>
      <c r="AN336" s="303"/>
      <c r="AO336" s="303"/>
      <c r="AP336" s="303"/>
      <c r="AQ336" s="303"/>
      <c r="AR336" s="303"/>
      <c r="AS336" s="303"/>
      <c r="AT336" s="303"/>
      <c r="AU336" s="303"/>
      <c r="AV336" s="303"/>
      <c r="AW336" s="303"/>
      <c r="AX336" s="303"/>
      <c r="AY336" s="303"/>
      <c r="AZ336" s="303"/>
      <c r="BA336" s="303"/>
      <c r="BB336" s="303"/>
      <c r="BC336" s="303"/>
      <c r="BD336" s="303"/>
      <c r="BE336" s="303"/>
      <c r="BF336" s="303"/>
      <c r="BG336" s="303"/>
      <c r="BH336" s="303"/>
      <c r="BI336" s="303"/>
      <c r="BJ336" s="303"/>
      <c r="BK336" s="303"/>
      <c r="BL336" s="303"/>
      <c r="BM336" s="303"/>
      <c r="BN336" s="303"/>
      <c r="BO336" s="303"/>
      <c r="BP336" s="303"/>
      <c r="BQ336" s="303"/>
      <c r="BR336" s="303"/>
      <c r="BS336" s="303"/>
      <c r="BT336" s="303"/>
      <c r="BU336" s="303"/>
      <c r="BV336" s="303"/>
      <c r="BW336" s="303"/>
      <c r="BX336" s="303"/>
      <c r="BY336" s="303"/>
      <c r="BZ336" s="303"/>
      <c r="CA336" s="303"/>
      <c r="CB336" s="303"/>
      <c r="CC336" s="303"/>
      <c r="CD336" s="303"/>
      <c r="CE336" s="303"/>
      <c r="CF336" s="303"/>
      <c r="CG336" s="303"/>
      <c r="CH336" s="303"/>
      <c r="CI336" s="303"/>
      <c r="CJ336" s="303"/>
      <c r="CK336" s="303"/>
      <c r="CL336" s="303"/>
      <c r="CM336" s="303"/>
      <c r="CN336" s="303"/>
      <c r="CO336" s="303"/>
      <c r="CP336" s="303"/>
      <c r="CQ336" s="303"/>
      <c r="CR336" s="303"/>
      <c r="CS336" s="303"/>
      <c r="CT336" s="303"/>
      <c r="CU336" s="303"/>
      <c r="CV336" s="303"/>
      <c r="CW336" s="303"/>
      <c r="CX336" s="303"/>
      <c r="CY336" s="303"/>
      <c r="CZ336" s="303"/>
    </row>
    <row r="337" spans="1:104" ht="11.25" customHeight="1" x14ac:dyDescent="0.2">
      <c r="A337" s="303"/>
      <c r="B337" s="303"/>
      <c r="C337" s="303"/>
      <c r="D337" s="303"/>
      <c r="E337" s="303"/>
      <c r="F337" s="303"/>
      <c r="G337" s="303"/>
      <c r="H337" s="303"/>
      <c r="I337" s="303"/>
      <c r="J337" s="303"/>
      <c r="K337" s="303"/>
      <c r="L337" s="303"/>
      <c r="M337" s="303"/>
      <c r="N337" s="303"/>
      <c r="O337" s="303"/>
      <c r="P337" s="303"/>
      <c r="Q337" s="303"/>
      <c r="R337" s="309"/>
      <c r="S337" s="310"/>
      <c r="T337" s="310"/>
      <c r="U337" s="303"/>
      <c r="V337" s="303"/>
      <c r="W337" s="303"/>
      <c r="X337" s="303"/>
      <c r="Y337" s="303"/>
      <c r="Z337" s="303"/>
      <c r="AA337" s="303"/>
      <c r="AB337" s="303"/>
      <c r="AC337" s="303"/>
      <c r="AD337" s="303"/>
      <c r="AE337" s="303"/>
      <c r="AF337" s="303"/>
      <c r="AG337" s="303"/>
      <c r="AH337" s="303"/>
      <c r="AI337" s="303"/>
      <c r="AJ337" s="303"/>
      <c r="AK337" s="303"/>
      <c r="AL337" s="303"/>
      <c r="AM337" s="303"/>
      <c r="AN337" s="303"/>
      <c r="AO337" s="303"/>
      <c r="AP337" s="303"/>
      <c r="AQ337" s="303"/>
      <c r="AR337" s="303"/>
      <c r="AS337" s="303"/>
      <c r="AT337" s="303"/>
      <c r="AU337" s="303"/>
      <c r="AV337" s="303"/>
      <c r="AW337" s="303"/>
      <c r="AX337" s="303"/>
      <c r="AY337" s="303"/>
      <c r="AZ337" s="303"/>
      <c r="BA337" s="303"/>
      <c r="BB337" s="303"/>
      <c r="BC337" s="303"/>
      <c r="BD337" s="303"/>
      <c r="BE337" s="303"/>
      <c r="BF337" s="303"/>
      <c r="BG337" s="303"/>
      <c r="BH337" s="303"/>
      <c r="BI337" s="303"/>
      <c r="BJ337" s="303"/>
      <c r="BK337" s="303"/>
      <c r="BL337" s="303"/>
      <c r="BM337" s="303"/>
      <c r="BN337" s="303"/>
      <c r="BO337" s="303"/>
      <c r="BP337" s="303"/>
      <c r="BQ337" s="303"/>
      <c r="BR337" s="303"/>
      <c r="BS337" s="303"/>
      <c r="BT337" s="303"/>
      <c r="BU337" s="303"/>
      <c r="BV337" s="303"/>
      <c r="BW337" s="303"/>
      <c r="BX337" s="303"/>
      <c r="BY337" s="303"/>
      <c r="BZ337" s="303"/>
      <c r="CA337" s="303"/>
      <c r="CB337" s="303"/>
      <c r="CC337" s="303"/>
      <c r="CD337" s="303"/>
      <c r="CE337" s="303"/>
      <c r="CF337" s="303"/>
      <c r="CG337" s="303"/>
      <c r="CH337" s="303"/>
      <c r="CI337" s="303"/>
      <c r="CJ337" s="303"/>
      <c r="CK337" s="303"/>
      <c r="CL337" s="303"/>
      <c r="CM337" s="303"/>
      <c r="CN337" s="303"/>
      <c r="CO337" s="303"/>
      <c r="CP337" s="303"/>
      <c r="CQ337" s="303"/>
      <c r="CR337" s="303"/>
      <c r="CS337" s="303"/>
      <c r="CT337" s="303"/>
      <c r="CU337" s="303"/>
      <c r="CV337" s="303"/>
      <c r="CW337" s="303"/>
      <c r="CX337" s="303"/>
      <c r="CY337" s="303"/>
      <c r="CZ337" s="303"/>
    </row>
    <row r="338" spans="1:104" ht="11.25" customHeight="1" x14ac:dyDescent="0.2">
      <c r="A338" s="303"/>
      <c r="B338" s="303"/>
      <c r="C338" s="303"/>
      <c r="D338" s="303"/>
      <c r="E338" s="303"/>
      <c r="F338" s="303"/>
      <c r="G338" s="303"/>
      <c r="H338" s="303"/>
      <c r="I338" s="303"/>
      <c r="J338" s="303"/>
      <c r="K338" s="303"/>
      <c r="L338" s="303"/>
      <c r="M338" s="303"/>
      <c r="N338" s="303"/>
      <c r="O338" s="303"/>
      <c r="P338" s="303"/>
      <c r="Q338" s="303"/>
      <c r="R338" s="309"/>
      <c r="S338" s="310"/>
      <c r="T338" s="310"/>
      <c r="U338" s="303"/>
      <c r="V338" s="303"/>
      <c r="W338" s="303"/>
      <c r="X338" s="303"/>
      <c r="Y338" s="303"/>
      <c r="Z338" s="303"/>
      <c r="AA338" s="303"/>
      <c r="AB338" s="303"/>
      <c r="AC338" s="303"/>
      <c r="AD338" s="303"/>
      <c r="AE338" s="303"/>
      <c r="AF338" s="303"/>
      <c r="AG338" s="303"/>
      <c r="AH338" s="303"/>
      <c r="AI338" s="303"/>
      <c r="AJ338" s="303"/>
      <c r="AK338" s="303"/>
      <c r="AL338" s="303"/>
      <c r="AM338" s="303"/>
      <c r="AN338" s="303"/>
      <c r="AO338" s="303"/>
      <c r="AP338" s="303"/>
      <c r="AQ338" s="303"/>
      <c r="AR338" s="303"/>
      <c r="AS338" s="303"/>
      <c r="AT338" s="303"/>
      <c r="AU338" s="303"/>
      <c r="AV338" s="303"/>
      <c r="AW338" s="303"/>
      <c r="AX338" s="303"/>
      <c r="AY338" s="303"/>
      <c r="AZ338" s="303"/>
      <c r="BA338" s="303"/>
      <c r="BB338" s="303"/>
      <c r="BC338" s="303"/>
      <c r="BD338" s="303"/>
      <c r="BE338" s="303"/>
      <c r="BF338" s="303"/>
      <c r="BG338" s="303"/>
      <c r="BH338" s="303"/>
      <c r="BI338" s="303"/>
      <c r="BJ338" s="303"/>
      <c r="BK338" s="303"/>
      <c r="BL338" s="303"/>
      <c r="BM338" s="303"/>
      <c r="BN338" s="303"/>
      <c r="BO338" s="303"/>
      <c r="BP338" s="303"/>
      <c r="BQ338" s="303"/>
      <c r="BR338" s="303"/>
      <c r="BS338" s="303"/>
      <c r="BT338" s="303"/>
      <c r="BU338" s="303"/>
      <c r="BV338" s="303"/>
      <c r="BW338" s="303"/>
      <c r="BX338" s="303"/>
      <c r="BY338" s="303"/>
      <c r="BZ338" s="303"/>
      <c r="CA338" s="303"/>
      <c r="CB338" s="303"/>
      <c r="CC338" s="303"/>
      <c r="CD338" s="303"/>
      <c r="CE338" s="303"/>
      <c r="CF338" s="303"/>
      <c r="CG338" s="303"/>
      <c r="CH338" s="303"/>
      <c r="CI338" s="303"/>
      <c r="CJ338" s="303"/>
      <c r="CK338" s="303"/>
      <c r="CL338" s="303"/>
      <c r="CM338" s="303"/>
      <c r="CN338" s="303"/>
      <c r="CO338" s="303"/>
      <c r="CP338" s="303"/>
      <c r="CQ338" s="303"/>
      <c r="CR338" s="303"/>
      <c r="CS338" s="303"/>
      <c r="CT338" s="303"/>
      <c r="CU338" s="303"/>
      <c r="CV338" s="303"/>
      <c r="CW338" s="303"/>
      <c r="CX338" s="303"/>
      <c r="CY338" s="303"/>
      <c r="CZ338" s="303"/>
    </row>
    <row r="339" spans="1:104" ht="11.25" customHeight="1" x14ac:dyDescent="0.2">
      <c r="A339" s="303"/>
      <c r="B339" s="303"/>
      <c r="C339" s="303"/>
      <c r="D339" s="303"/>
      <c r="E339" s="303"/>
      <c r="F339" s="303"/>
      <c r="G339" s="303"/>
      <c r="H339" s="303"/>
      <c r="I339" s="303"/>
      <c r="J339" s="303"/>
      <c r="K339" s="303"/>
      <c r="L339" s="303"/>
      <c r="M339" s="303"/>
      <c r="N339" s="303"/>
      <c r="O339" s="303"/>
      <c r="P339" s="303"/>
      <c r="Q339" s="303"/>
      <c r="R339" s="309"/>
      <c r="S339" s="310"/>
      <c r="T339" s="310"/>
      <c r="U339" s="303"/>
      <c r="V339" s="303"/>
      <c r="W339" s="303"/>
      <c r="X339" s="303"/>
      <c r="Y339" s="303"/>
      <c r="Z339" s="303"/>
      <c r="AA339" s="303"/>
      <c r="AB339" s="303"/>
      <c r="AC339" s="303"/>
      <c r="AD339" s="303"/>
      <c r="AE339" s="303"/>
      <c r="AF339" s="303"/>
      <c r="AG339" s="303"/>
      <c r="AH339" s="303"/>
      <c r="AI339" s="303"/>
      <c r="AJ339" s="303"/>
      <c r="AK339" s="303"/>
      <c r="AL339" s="303"/>
      <c r="AM339" s="303"/>
      <c r="AN339" s="303"/>
      <c r="AO339" s="303"/>
      <c r="AP339" s="303"/>
      <c r="AQ339" s="303"/>
      <c r="AR339" s="303"/>
      <c r="AS339" s="303"/>
      <c r="AT339" s="303"/>
      <c r="AU339" s="303"/>
      <c r="AV339" s="303"/>
      <c r="AW339" s="303"/>
      <c r="AX339" s="303"/>
      <c r="AY339" s="303"/>
      <c r="AZ339" s="303"/>
      <c r="BA339" s="303"/>
      <c r="BB339" s="303"/>
      <c r="BC339" s="303"/>
      <c r="BD339" s="303"/>
      <c r="BE339" s="303"/>
      <c r="BF339" s="303"/>
      <c r="BG339" s="303"/>
      <c r="BH339" s="303"/>
      <c r="BI339" s="303"/>
      <c r="BJ339" s="303"/>
      <c r="BK339" s="303"/>
      <c r="BL339" s="303"/>
      <c r="BM339" s="303"/>
      <c r="BN339" s="303"/>
      <c r="BO339" s="303"/>
      <c r="BP339" s="303"/>
      <c r="BQ339" s="303"/>
      <c r="BR339" s="303"/>
      <c r="BS339" s="303"/>
      <c r="BT339" s="303"/>
      <c r="BU339" s="303"/>
      <c r="BV339" s="303"/>
      <c r="BW339" s="303"/>
      <c r="BX339" s="303"/>
      <c r="BY339" s="303"/>
      <c r="BZ339" s="303"/>
      <c r="CA339" s="303"/>
      <c r="CB339" s="303"/>
      <c r="CC339" s="303"/>
      <c r="CD339" s="303"/>
      <c r="CE339" s="303"/>
      <c r="CF339" s="303"/>
      <c r="CG339" s="303"/>
      <c r="CH339" s="303"/>
      <c r="CI339" s="303"/>
      <c r="CJ339" s="303"/>
      <c r="CK339" s="303"/>
      <c r="CL339" s="303"/>
      <c r="CM339" s="303"/>
      <c r="CN339" s="303"/>
      <c r="CO339" s="303"/>
      <c r="CP339" s="303"/>
      <c r="CQ339" s="303"/>
      <c r="CR339" s="303"/>
      <c r="CS339" s="303"/>
      <c r="CT339" s="303"/>
      <c r="CU339" s="303"/>
      <c r="CV339" s="303"/>
      <c r="CW339" s="303"/>
      <c r="CX339" s="303"/>
      <c r="CY339" s="303"/>
      <c r="CZ339" s="303"/>
    </row>
    <row r="340" spans="1:104" ht="11.25" customHeight="1" x14ac:dyDescent="0.2">
      <c r="A340" s="303"/>
      <c r="B340" s="303"/>
      <c r="C340" s="303"/>
      <c r="D340" s="303"/>
      <c r="E340" s="303"/>
      <c r="F340" s="303"/>
      <c r="G340" s="303"/>
      <c r="H340" s="303"/>
      <c r="I340" s="303"/>
      <c r="J340" s="303"/>
      <c r="K340" s="303"/>
      <c r="L340" s="303"/>
      <c r="M340" s="303"/>
      <c r="N340" s="303"/>
      <c r="O340" s="303"/>
      <c r="P340" s="303"/>
      <c r="Q340" s="303"/>
      <c r="R340" s="309"/>
      <c r="S340" s="310"/>
      <c r="T340" s="310"/>
      <c r="U340" s="303"/>
      <c r="V340" s="303"/>
      <c r="W340" s="303"/>
      <c r="X340" s="303"/>
      <c r="Y340" s="303"/>
      <c r="Z340" s="303"/>
      <c r="AA340" s="303"/>
      <c r="AB340" s="303"/>
      <c r="AC340" s="303"/>
      <c r="AD340" s="303"/>
      <c r="AE340" s="303"/>
      <c r="AF340" s="303"/>
      <c r="AG340" s="303"/>
      <c r="AH340" s="303"/>
      <c r="AI340" s="303"/>
      <c r="AJ340" s="303"/>
      <c r="AK340" s="303"/>
      <c r="AL340" s="303"/>
      <c r="AM340" s="303"/>
      <c r="AN340" s="303"/>
      <c r="AO340" s="303"/>
      <c r="AP340" s="303"/>
      <c r="AQ340" s="303"/>
      <c r="AR340" s="303"/>
      <c r="AS340" s="303"/>
      <c r="AT340" s="303"/>
      <c r="AU340" s="303"/>
      <c r="AV340" s="303"/>
      <c r="AW340" s="303"/>
      <c r="AX340" s="303"/>
      <c r="AY340" s="303"/>
      <c r="AZ340" s="303"/>
      <c r="BA340" s="303"/>
      <c r="BB340" s="303"/>
      <c r="BC340" s="303"/>
      <c r="BD340" s="303"/>
      <c r="BE340" s="303"/>
      <c r="BF340" s="303"/>
      <c r="BG340" s="303"/>
      <c r="BH340" s="303"/>
      <c r="BI340" s="303"/>
      <c r="BJ340" s="303"/>
      <c r="BK340" s="303"/>
      <c r="BL340" s="303"/>
      <c r="BM340" s="303"/>
      <c r="BN340" s="303"/>
      <c r="BO340" s="303"/>
      <c r="BP340" s="303"/>
      <c r="BQ340" s="303"/>
      <c r="BR340" s="303"/>
      <c r="BS340" s="303"/>
      <c r="BT340" s="303"/>
      <c r="BU340" s="303"/>
      <c r="BV340" s="303"/>
      <c r="BW340" s="303"/>
      <c r="BX340" s="303"/>
      <c r="BY340" s="303"/>
      <c r="BZ340" s="303"/>
      <c r="CA340" s="303"/>
      <c r="CB340" s="303"/>
      <c r="CC340" s="303"/>
      <c r="CD340" s="303"/>
      <c r="CE340" s="303"/>
      <c r="CF340" s="303"/>
      <c r="CG340" s="303"/>
      <c r="CH340" s="303"/>
      <c r="CI340" s="303"/>
      <c r="CJ340" s="303"/>
      <c r="CK340" s="303"/>
      <c r="CL340" s="303"/>
      <c r="CM340" s="303"/>
      <c r="CN340" s="303"/>
      <c r="CO340" s="303"/>
      <c r="CP340" s="303"/>
      <c r="CQ340" s="303"/>
      <c r="CR340" s="303"/>
      <c r="CS340" s="303"/>
      <c r="CT340" s="303"/>
      <c r="CU340" s="303"/>
      <c r="CV340" s="303"/>
      <c r="CW340" s="303"/>
      <c r="CX340" s="303"/>
      <c r="CY340" s="303"/>
      <c r="CZ340" s="303"/>
    </row>
    <row r="341" spans="1:104" ht="11.25" customHeight="1" x14ac:dyDescent="0.2">
      <c r="A341" s="303"/>
      <c r="B341" s="303"/>
      <c r="C341" s="303"/>
      <c r="D341" s="303"/>
      <c r="E341" s="303"/>
      <c r="F341" s="303"/>
      <c r="G341" s="303"/>
      <c r="H341" s="303"/>
      <c r="I341" s="303"/>
      <c r="J341" s="303"/>
      <c r="K341" s="303"/>
      <c r="L341" s="303"/>
      <c r="M341" s="303"/>
      <c r="N341" s="303"/>
      <c r="O341" s="303"/>
      <c r="P341" s="303"/>
      <c r="Q341" s="303"/>
      <c r="R341" s="309"/>
      <c r="S341" s="310"/>
      <c r="T341" s="310"/>
      <c r="U341" s="303"/>
      <c r="V341" s="303"/>
      <c r="W341" s="303"/>
      <c r="X341" s="303"/>
      <c r="Y341" s="303"/>
      <c r="Z341" s="303"/>
      <c r="AA341" s="303"/>
      <c r="AB341" s="303"/>
      <c r="AC341" s="303"/>
      <c r="AD341" s="303"/>
      <c r="AE341" s="303"/>
      <c r="AF341" s="303"/>
      <c r="AG341" s="303"/>
      <c r="AH341" s="303"/>
      <c r="AI341" s="303"/>
      <c r="AJ341" s="303"/>
      <c r="AK341" s="303"/>
      <c r="AL341" s="303"/>
      <c r="AM341" s="303"/>
      <c r="AN341" s="303"/>
      <c r="AO341" s="303"/>
      <c r="AP341" s="303"/>
      <c r="AQ341" s="303"/>
      <c r="AR341" s="303"/>
      <c r="AS341" s="303"/>
      <c r="AT341" s="303"/>
      <c r="AU341" s="303"/>
      <c r="AV341" s="303"/>
      <c r="AW341" s="303"/>
      <c r="AX341" s="303"/>
      <c r="AY341" s="303"/>
      <c r="AZ341" s="303"/>
      <c r="BA341" s="303"/>
      <c r="BB341" s="303"/>
      <c r="BC341" s="303"/>
      <c r="BD341" s="303"/>
      <c r="BE341" s="303"/>
      <c r="BF341" s="303"/>
      <c r="BG341" s="303"/>
      <c r="BH341" s="303"/>
      <c r="BI341" s="303"/>
      <c r="BJ341" s="303"/>
      <c r="BK341" s="303"/>
      <c r="BL341" s="303"/>
      <c r="BM341" s="303"/>
      <c r="BN341" s="303"/>
      <c r="BO341" s="303"/>
      <c r="BP341" s="303"/>
      <c r="BQ341" s="303"/>
      <c r="BR341" s="303"/>
      <c r="BS341" s="303"/>
      <c r="BT341" s="303"/>
      <c r="BU341" s="303"/>
      <c r="BV341" s="303"/>
      <c r="BW341" s="303"/>
      <c r="BX341" s="303"/>
      <c r="BY341" s="303"/>
      <c r="BZ341" s="303"/>
      <c r="CA341" s="303"/>
      <c r="CB341" s="303"/>
      <c r="CC341" s="303"/>
      <c r="CD341" s="303"/>
      <c r="CE341" s="303"/>
      <c r="CF341" s="303"/>
      <c r="CG341" s="303"/>
      <c r="CH341" s="303"/>
      <c r="CI341" s="303"/>
      <c r="CJ341" s="303"/>
      <c r="CK341" s="303"/>
      <c r="CL341" s="303"/>
      <c r="CM341" s="303"/>
      <c r="CN341" s="303"/>
      <c r="CO341" s="303"/>
      <c r="CP341" s="303"/>
      <c r="CQ341" s="303"/>
      <c r="CR341" s="303"/>
      <c r="CS341" s="303"/>
      <c r="CT341" s="303"/>
      <c r="CU341" s="303"/>
      <c r="CV341" s="303"/>
      <c r="CW341" s="303"/>
      <c r="CX341" s="303"/>
      <c r="CY341" s="303"/>
      <c r="CZ341" s="303"/>
    </row>
    <row r="342" spans="1:104" ht="11.25" customHeight="1" x14ac:dyDescent="0.2">
      <c r="A342" s="303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303"/>
      <c r="N342" s="303"/>
      <c r="O342" s="303"/>
      <c r="P342" s="303"/>
      <c r="Q342" s="303"/>
      <c r="R342" s="309"/>
      <c r="S342" s="310"/>
      <c r="T342" s="310"/>
      <c r="U342" s="303"/>
      <c r="V342" s="303"/>
      <c r="W342" s="303"/>
      <c r="X342" s="303"/>
      <c r="Y342" s="303"/>
      <c r="Z342" s="303"/>
      <c r="AA342" s="303"/>
      <c r="AB342" s="303"/>
      <c r="AC342" s="303"/>
      <c r="AD342" s="303"/>
      <c r="AE342" s="303"/>
      <c r="AF342" s="303"/>
      <c r="AG342" s="303"/>
      <c r="AH342" s="303"/>
      <c r="AI342" s="303"/>
      <c r="AJ342" s="303"/>
      <c r="AK342" s="303"/>
      <c r="AL342" s="303"/>
      <c r="AM342" s="303"/>
      <c r="AN342" s="303"/>
      <c r="AO342" s="303"/>
      <c r="AP342" s="303"/>
      <c r="AQ342" s="303"/>
      <c r="AR342" s="303"/>
      <c r="AS342" s="303"/>
      <c r="AT342" s="303"/>
      <c r="AU342" s="303"/>
      <c r="AV342" s="303"/>
      <c r="AW342" s="303"/>
      <c r="AX342" s="303"/>
      <c r="AY342" s="303"/>
      <c r="AZ342" s="303"/>
      <c r="BA342" s="303"/>
      <c r="BB342" s="303"/>
      <c r="BC342" s="303"/>
      <c r="BD342" s="303"/>
      <c r="BE342" s="303"/>
      <c r="BF342" s="303"/>
      <c r="BG342" s="303"/>
      <c r="BH342" s="303"/>
      <c r="BI342" s="303"/>
      <c r="BJ342" s="303"/>
      <c r="BK342" s="303"/>
      <c r="BL342" s="303"/>
      <c r="BM342" s="303"/>
      <c r="BN342" s="303"/>
      <c r="BO342" s="303"/>
      <c r="BP342" s="303"/>
      <c r="BQ342" s="303"/>
      <c r="BR342" s="303"/>
      <c r="BS342" s="303"/>
      <c r="BT342" s="303"/>
      <c r="BU342" s="303"/>
      <c r="BV342" s="303"/>
      <c r="BW342" s="303"/>
      <c r="BX342" s="303"/>
      <c r="BY342" s="303"/>
      <c r="BZ342" s="303"/>
      <c r="CA342" s="303"/>
      <c r="CB342" s="303"/>
      <c r="CC342" s="303"/>
      <c r="CD342" s="303"/>
      <c r="CE342" s="303"/>
      <c r="CF342" s="303"/>
      <c r="CG342" s="303"/>
      <c r="CH342" s="303"/>
      <c r="CI342" s="303"/>
      <c r="CJ342" s="303"/>
      <c r="CK342" s="303"/>
      <c r="CL342" s="303"/>
      <c r="CM342" s="303"/>
      <c r="CN342" s="303"/>
      <c r="CO342" s="303"/>
      <c r="CP342" s="303"/>
      <c r="CQ342" s="303"/>
      <c r="CR342" s="303"/>
      <c r="CS342" s="303"/>
      <c r="CT342" s="303"/>
      <c r="CU342" s="303"/>
      <c r="CV342" s="303"/>
      <c r="CW342" s="303"/>
      <c r="CX342" s="303"/>
      <c r="CY342" s="303"/>
      <c r="CZ342" s="303"/>
    </row>
    <row r="343" spans="1:104" ht="11.25" customHeight="1" x14ac:dyDescent="0.2">
      <c r="A343" s="303"/>
      <c r="B343" s="303"/>
      <c r="C343" s="303"/>
      <c r="D343" s="303"/>
      <c r="E343" s="303"/>
      <c r="F343" s="303"/>
      <c r="G343" s="303"/>
      <c r="H343" s="303"/>
      <c r="I343" s="303"/>
      <c r="J343" s="303"/>
      <c r="K343" s="303"/>
      <c r="L343" s="303"/>
      <c r="M343" s="303"/>
      <c r="N343" s="303"/>
      <c r="O343" s="303"/>
      <c r="P343" s="303"/>
      <c r="Q343" s="303"/>
      <c r="R343" s="309"/>
      <c r="S343" s="310"/>
      <c r="T343" s="310"/>
      <c r="U343" s="303"/>
      <c r="V343" s="303"/>
      <c r="W343" s="303"/>
      <c r="X343" s="303"/>
      <c r="Y343" s="303"/>
      <c r="Z343" s="303"/>
      <c r="AA343" s="303"/>
      <c r="AB343" s="303"/>
      <c r="AC343" s="303"/>
      <c r="AD343" s="303"/>
      <c r="AE343" s="303"/>
      <c r="AF343" s="303"/>
      <c r="AG343" s="303"/>
      <c r="AH343" s="303"/>
      <c r="AI343" s="303"/>
      <c r="AJ343" s="303"/>
      <c r="AK343" s="303"/>
      <c r="AL343" s="303"/>
      <c r="AM343" s="303"/>
      <c r="AN343" s="303"/>
      <c r="AO343" s="303"/>
      <c r="AP343" s="303"/>
      <c r="AQ343" s="303"/>
      <c r="AR343" s="303"/>
      <c r="AS343" s="303"/>
      <c r="AT343" s="303"/>
      <c r="AU343" s="303"/>
      <c r="AV343" s="303"/>
      <c r="AW343" s="303"/>
      <c r="AX343" s="303"/>
      <c r="AY343" s="303"/>
      <c r="AZ343" s="303"/>
      <c r="BA343" s="303"/>
      <c r="BB343" s="303"/>
      <c r="BC343" s="303"/>
      <c r="BD343" s="303"/>
      <c r="BE343" s="303"/>
      <c r="BF343" s="303"/>
      <c r="BG343" s="303"/>
      <c r="BH343" s="303"/>
      <c r="BI343" s="303"/>
      <c r="BJ343" s="303"/>
      <c r="BK343" s="303"/>
      <c r="BL343" s="303"/>
      <c r="BM343" s="303"/>
      <c r="BN343" s="303"/>
      <c r="BO343" s="303"/>
      <c r="BP343" s="303"/>
      <c r="BQ343" s="303"/>
      <c r="BR343" s="303"/>
      <c r="BS343" s="303"/>
      <c r="BT343" s="303"/>
      <c r="BU343" s="303"/>
      <c r="BV343" s="303"/>
      <c r="BW343" s="303"/>
      <c r="BX343" s="303"/>
      <c r="BY343" s="303"/>
      <c r="BZ343" s="303"/>
      <c r="CA343" s="303"/>
      <c r="CB343" s="303"/>
      <c r="CC343" s="303"/>
      <c r="CD343" s="303"/>
      <c r="CE343" s="303"/>
      <c r="CF343" s="303"/>
      <c r="CG343" s="303"/>
      <c r="CH343" s="303"/>
      <c r="CI343" s="303"/>
      <c r="CJ343" s="303"/>
      <c r="CK343" s="303"/>
      <c r="CL343" s="303"/>
      <c r="CM343" s="303"/>
      <c r="CN343" s="303"/>
      <c r="CO343" s="303"/>
      <c r="CP343" s="303"/>
      <c r="CQ343" s="303"/>
      <c r="CR343" s="303"/>
      <c r="CS343" s="303"/>
      <c r="CT343" s="303"/>
      <c r="CU343" s="303"/>
      <c r="CV343" s="303"/>
      <c r="CW343" s="303"/>
      <c r="CX343" s="303"/>
      <c r="CY343" s="303"/>
      <c r="CZ343" s="303"/>
    </row>
    <row r="344" spans="1:104" ht="11.25" customHeight="1" x14ac:dyDescent="0.2">
      <c r="A344" s="303"/>
      <c r="B344" s="303"/>
      <c r="C344" s="303"/>
      <c r="D344" s="303"/>
      <c r="E344" s="303"/>
      <c r="F344" s="303"/>
      <c r="G344" s="303"/>
      <c r="H344" s="303"/>
      <c r="I344" s="303"/>
      <c r="J344" s="303"/>
      <c r="K344" s="303"/>
      <c r="L344" s="303"/>
      <c r="M344" s="303"/>
      <c r="N344" s="303"/>
      <c r="O344" s="303"/>
      <c r="P344" s="303"/>
      <c r="Q344" s="303"/>
      <c r="R344" s="309"/>
      <c r="S344" s="310"/>
      <c r="T344" s="310"/>
      <c r="U344" s="303"/>
      <c r="V344" s="303"/>
      <c r="W344" s="303"/>
      <c r="X344" s="303"/>
      <c r="Y344" s="303"/>
      <c r="Z344" s="303"/>
      <c r="AA344" s="303"/>
      <c r="AB344" s="303"/>
      <c r="AC344" s="303"/>
      <c r="AD344" s="303"/>
      <c r="AE344" s="303"/>
      <c r="AF344" s="303"/>
      <c r="AG344" s="303"/>
      <c r="AH344" s="303"/>
      <c r="AI344" s="303"/>
      <c r="AJ344" s="303"/>
      <c r="AK344" s="303"/>
      <c r="AL344" s="303"/>
      <c r="AM344" s="303"/>
      <c r="AN344" s="303"/>
      <c r="AO344" s="303"/>
      <c r="AP344" s="303"/>
      <c r="AQ344" s="303"/>
      <c r="AR344" s="303"/>
      <c r="AS344" s="303"/>
      <c r="AT344" s="303"/>
      <c r="AU344" s="303"/>
      <c r="AV344" s="303"/>
      <c r="AW344" s="303"/>
      <c r="AX344" s="303"/>
      <c r="AY344" s="303"/>
      <c r="AZ344" s="303"/>
      <c r="BA344" s="303"/>
      <c r="BB344" s="303"/>
      <c r="BC344" s="303"/>
      <c r="BD344" s="303"/>
      <c r="BE344" s="303"/>
      <c r="BF344" s="303"/>
      <c r="BG344" s="303"/>
      <c r="BH344" s="303"/>
      <c r="BI344" s="303"/>
      <c r="BJ344" s="303"/>
      <c r="BK344" s="303"/>
      <c r="BL344" s="303"/>
      <c r="BM344" s="303"/>
      <c r="BN344" s="303"/>
      <c r="BO344" s="303"/>
      <c r="BP344" s="303"/>
      <c r="BQ344" s="303"/>
      <c r="BR344" s="303"/>
      <c r="BS344" s="303"/>
      <c r="BT344" s="303"/>
      <c r="BU344" s="303"/>
      <c r="BV344" s="303"/>
      <c r="BW344" s="303"/>
      <c r="BX344" s="303"/>
      <c r="BY344" s="303"/>
      <c r="BZ344" s="303"/>
      <c r="CA344" s="303"/>
      <c r="CB344" s="303"/>
      <c r="CC344" s="303"/>
      <c r="CD344" s="303"/>
      <c r="CE344" s="303"/>
      <c r="CF344" s="303"/>
      <c r="CG344" s="303"/>
      <c r="CH344" s="303"/>
      <c r="CI344" s="303"/>
      <c r="CJ344" s="303"/>
      <c r="CK344" s="303"/>
      <c r="CL344" s="303"/>
      <c r="CM344" s="303"/>
      <c r="CN344" s="303"/>
      <c r="CO344" s="303"/>
      <c r="CP344" s="303"/>
      <c r="CQ344" s="303"/>
      <c r="CR344" s="303"/>
      <c r="CS344" s="303"/>
      <c r="CT344" s="303"/>
      <c r="CU344" s="303"/>
      <c r="CV344" s="303"/>
      <c r="CW344" s="303"/>
      <c r="CX344" s="303"/>
      <c r="CY344" s="303"/>
      <c r="CZ344" s="303"/>
    </row>
    <row r="345" spans="1:104" ht="11.25" customHeight="1" x14ac:dyDescent="0.2">
      <c r="A345" s="303"/>
      <c r="B345" s="303"/>
      <c r="C345" s="303"/>
      <c r="D345" s="303"/>
      <c r="E345" s="303"/>
      <c r="F345" s="303"/>
      <c r="G345" s="303"/>
      <c r="H345" s="303"/>
      <c r="I345" s="303"/>
      <c r="J345" s="303"/>
      <c r="K345" s="303"/>
      <c r="L345" s="303"/>
      <c r="M345" s="303"/>
      <c r="N345" s="303"/>
      <c r="O345" s="303"/>
      <c r="P345" s="303"/>
      <c r="Q345" s="303"/>
      <c r="R345" s="309"/>
      <c r="S345" s="310"/>
      <c r="T345" s="310"/>
      <c r="U345" s="303"/>
      <c r="V345" s="303"/>
      <c r="W345" s="303"/>
      <c r="X345" s="303"/>
      <c r="Y345" s="303"/>
      <c r="Z345" s="303"/>
      <c r="AA345" s="303"/>
      <c r="AB345" s="303"/>
      <c r="AC345" s="303"/>
      <c r="AD345" s="303"/>
      <c r="AE345" s="303"/>
      <c r="AF345" s="303"/>
      <c r="AG345" s="303"/>
      <c r="AH345" s="303"/>
      <c r="AI345" s="303"/>
      <c r="AJ345" s="303"/>
      <c r="AK345" s="303"/>
      <c r="AL345" s="303"/>
      <c r="AM345" s="303"/>
      <c r="AN345" s="303"/>
      <c r="AO345" s="303"/>
      <c r="AP345" s="303"/>
      <c r="AQ345" s="303"/>
      <c r="AR345" s="303"/>
      <c r="AS345" s="303"/>
      <c r="AT345" s="303"/>
      <c r="AU345" s="303"/>
      <c r="AV345" s="303"/>
      <c r="AW345" s="303"/>
      <c r="AX345" s="303"/>
      <c r="AY345" s="303"/>
      <c r="AZ345" s="303"/>
      <c r="BA345" s="303"/>
      <c r="BB345" s="303"/>
      <c r="BC345" s="303"/>
      <c r="BD345" s="303"/>
      <c r="BE345" s="303"/>
      <c r="BF345" s="303"/>
      <c r="BG345" s="303"/>
      <c r="BH345" s="303"/>
      <c r="BI345" s="303"/>
      <c r="BJ345" s="303"/>
      <c r="BK345" s="303"/>
      <c r="BL345" s="303"/>
      <c r="BM345" s="303"/>
      <c r="BN345" s="303"/>
      <c r="BO345" s="303"/>
      <c r="BP345" s="303"/>
      <c r="BQ345" s="303"/>
      <c r="BR345" s="303"/>
      <c r="BS345" s="303"/>
      <c r="BT345" s="303"/>
      <c r="BU345" s="303"/>
      <c r="BV345" s="303"/>
      <c r="BW345" s="303"/>
      <c r="BX345" s="303"/>
      <c r="BY345" s="303"/>
      <c r="BZ345" s="303"/>
      <c r="CA345" s="303"/>
      <c r="CB345" s="303"/>
      <c r="CC345" s="303"/>
      <c r="CD345" s="303"/>
      <c r="CE345" s="303"/>
      <c r="CF345" s="303"/>
      <c r="CG345" s="303"/>
      <c r="CH345" s="303"/>
      <c r="CI345" s="303"/>
      <c r="CJ345" s="303"/>
      <c r="CK345" s="303"/>
      <c r="CL345" s="303"/>
      <c r="CM345" s="303"/>
      <c r="CN345" s="303"/>
      <c r="CO345" s="303"/>
      <c r="CP345" s="303"/>
      <c r="CQ345" s="303"/>
      <c r="CR345" s="303"/>
      <c r="CS345" s="303"/>
      <c r="CT345" s="303"/>
      <c r="CU345" s="303"/>
      <c r="CV345" s="303"/>
      <c r="CW345" s="303"/>
      <c r="CX345" s="303"/>
      <c r="CY345" s="303"/>
      <c r="CZ345" s="303"/>
    </row>
    <row r="346" spans="1:104" ht="11.25" customHeight="1" x14ac:dyDescent="0.2">
      <c r="A346" s="303"/>
      <c r="B346" s="303"/>
      <c r="C346" s="303"/>
      <c r="D346" s="303"/>
      <c r="E346" s="303"/>
      <c r="F346" s="303"/>
      <c r="G346" s="303"/>
      <c r="H346" s="303"/>
      <c r="I346" s="303"/>
      <c r="J346" s="303"/>
      <c r="K346" s="303"/>
      <c r="L346" s="303"/>
      <c r="M346" s="303"/>
      <c r="N346" s="303"/>
      <c r="O346" s="303"/>
      <c r="P346" s="303"/>
      <c r="Q346" s="303"/>
      <c r="R346" s="309"/>
      <c r="S346" s="310"/>
      <c r="T346" s="310"/>
      <c r="U346" s="303"/>
      <c r="V346" s="303"/>
      <c r="W346" s="303"/>
      <c r="X346" s="303"/>
      <c r="Y346" s="303"/>
      <c r="Z346" s="303"/>
      <c r="AA346" s="303"/>
      <c r="AB346" s="303"/>
      <c r="AC346" s="303"/>
      <c r="AD346" s="303"/>
      <c r="AE346" s="303"/>
      <c r="AF346" s="303"/>
      <c r="AG346" s="303"/>
      <c r="AH346" s="303"/>
      <c r="AI346" s="303"/>
      <c r="AJ346" s="303"/>
      <c r="AK346" s="303"/>
      <c r="AL346" s="303"/>
      <c r="AM346" s="303"/>
      <c r="AN346" s="303"/>
      <c r="AO346" s="303"/>
      <c r="AP346" s="303"/>
      <c r="AQ346" s="303"/>
      <c r="AR346" s="303"/>
      <c r="AS346" s="303"/>
      <c r="AT346" s="303"/>
      <c r="AU346" s="303"/>
      <c r="AV346" s="303"/>
      <c r="AW346" s="303"/>
      <c r="AX346" s="303"/>
      <c r="AY346" s="303"/>
      <c r="AZ346" s="303"/>
      <c r="BA346" s="303"/>
      <c r="BB346" s="303"/>
      <c r="BC346" s="303"/>
      <c r="BD346" s="303"/>
      <c r="BE346" s="303"/>
      <c r="BF346" s="303"/>
      <c r="BG346" s="303"/>
      <c r="BH346" s="303"/>
      <c r="BI346" s="303"/>
      <c r="BJ346" s="303"/>
      <c r="BK346" s="303"/>
      <c r="BL346" s="303"/>
      <c r="BM346" s="303"/>
      <c r="BN346" s="303"/>
      <c r="BO346" s="303"/>
      <c r="BP346" s="303"/>
      <c r="BQ346" s="303"/>
      <c r="BR346" s="303"/>
      <c r="BS346" s="303"/>
      <c r="BT346" s="303"/>
      <c r="BU346" s="303"/>
      <c r="BV346" s="303"/>
      <c r="BW346" s="303"/>
      <c r="BX346" s="303"/>
      <c r="BY346" s="303"/>
      <c r="BZ346" s="303"/>
      <c r="CA346" s="303"/>
      <c r="CB346" s="303"/>
      <c r="CC346" s="303"/>
      <c r="CD346" s="303"/>
      <c r="CE346" s="303"/>
      <c r="CF346" s="303"/>
      <c r="CG346" s="303"/>
      <c r="CH346" s="303"/>
      <c r="CI346" s="303"/>
      <c r="CJ346" s="303"/>
      <c r="CK346" s="303"/>
      <c r="CL346" s="303"/>
      <c r="CM346" s="303"/>
      <c r="CN346" s="303"/>
      <c r="CO346" s="303"/>
      <c r="CP346" s="303"/>
      <c r="CQ346" s="303"/>
      <c r="CR346" s="303"/>
      <c r="CS346" s="303"/>
      <c r="CT346" s="303"/>
      <c r="CU346" s="303"/>
      <c r="CV346" s="303"/>
      <c r="CW346" s="303"/>
      <c r="CX346" s="303"/>
      <c r="CY346" s="303"/>
      <c r="CZ346" s="303"/>
    </row>
    <row r="347" spans="1:104" ht="11.25" customHeight="1" x14ac:dyDescent="0.2">
      <c r="A347" s="303"/>
      <c r="B347" s="303"/>
      <c r="C347" s="303"/>
      <c r="D347" s="303"/>
      <c r="E347" s="303"/>
      <c r="F347" s="303"/>
      <c r="G347" s="303"/>
      <c r="H347" s="303"/>
      <c r="I347" s="303"/>
      <c r="J347" s="303"/>
      <c r="K347" s="303"/>
      <c r="L347" s="303"/>
      <c r="M347" s="303"/>
      <c r="N347" s="303"/>
      <c r="O347" s="303"/>
      <c r="P347" s="303"/>
      <c r="Q347" s="303"/>
      <c r="R347" s="309"/>
      <c r="S347" s="310"/>
      <c r="T347" s="310"/>
      <c r="U347" s="303"/>
      <c r="V347" s="303"/>
      <c r="W347" s="303"/>
      <c r="X347" s="303"/>
      <c r="Y347" s="303"/>
      <c r="Z347" s="303"/>
      <c r="AA347" s="303"/>
      <c r="AB347" s="303"/>
      <c r="AC347" s="303"/>
      <c r="AD347" s="303"/>
      <c r="AE347" s="303"/>
      <c r="AF347" s="303"/>
      <c r="AG347" s="303"/>
      <c r="AH347" s="303"/>
      <c r="AI347" s="303"/>
      <c r="AJ347" s="303"/>
      <c r="AK347" s="303"/>
      <c r="AL347" s="303"/>
      <c r="AM347" s="303"/>
      <c r="AN347" s="303"/>
      <c r="AO347" s="303"/>
      <c r="AP347" s="303"/>
      <c r="AQ347" s="303"/>
      <c r="AR347" s="303"/>
      <c r="AS347" s="303"/>
      <c r="AT347" s="303"/>
      <c r="AU347" s="303"/>
      <c r="AV347" s="303"/>
      <c r="AW347" s="303"/>
      <c r="AX347" s="303"/>
      <c r="AY347" s="303"/>
      <c r="AZ347" s="303"/>
      <c r="BA347" s="303"/>
      <c r="BB347" s="303"/>
      <c r="BC347" s="303"/>
      <c r="BD347" s="303"/>
      <c r="BE347" s="303"/>
      <c r="BF347" s="303"/>
      <c r="BG347" s="303"/>
      <c r="BH347" s="303"/>
      <c r="BI347" s="303"/>
      <c r="BJ347" s="303"/>
      <c r="BK347" s="303"/>
      <c r="BL347" s="303"/>
      <c r="BM347" s="303"/>
      <c r="BN347" s="303"/>
      <c r="BO347" s="303"/>
      <c r="BP347" s="303"/>
      <c r="BQ347" s="303"/>
      <c r="BR347" s="303"/>
      <c r="BS347" s="303"/>
      <c r="BT347" s="303"/>
      <c r="BU347" s="303"/>
      <c r="BV347" s="303"/>
      <c r="BW347" s="303"/>
      <c r="BX347" s="303"/>
      <c r="BY347" s="303"/>
      <c r="BZ347" s="303"/>
      <c r="CA347" s="303"/>
      <c r="CB347" s="303"/>
      <c r="CC347" s="303"/>
      <c r="CD347" s="303"/>
      <c r="CE347" s="303"/>
      <c r="CF347" s="303"/>
      <c r="CG347" s="303"/>
      <c r="CH347" s="303"/>
      <c r="CI347" s="303"/>
      <c r="CJ347" s="303"/>
      <c r="CK347" s="303"/>
      <c r="CL347" s="303"/>
      <c r="CM347" s="303"/>
      <c r="CN347" s="303"/>
      <c r="CO347" s="303"/>
      <c r="CP347" s="303"/>
      <c r="CQ347" s="303"/>
      <c r="CR347" s="303"/>
      <c r="CS347" s="303"/>
      <c r="CT347" s="303"/>
      <c r="CU347" s="303"/>
      <c r="CV347" s="303"/>
      <c r="CW347" s="303"/>
      <c r="CX347" s="303"/>
      <c r="CY347" s="303"/>
      <c r="CZ347" s="303"/>
    </row>
    <row r="348" spans="1:104" ht="11.25" customHeight="1" x14ac:dyDescent="0.2">
      <c r="A348" s="303"/>
      <c r="B348" s="303"/>
      <c r="C348" s="303"/>
      <c r="D348" s="303"/>
      <c r="E348" s="303"/>
      <c r="F348" s="303"/>
      <c r="G348" s="303"/>
      <c r="H348" s="303"/>
      <c r="I348" s="303"/>
      <c r="J348" s="303"/>
      <c r="K348" s="303"/>
      <c r="L348" s="303"/>
      <c r="M348" s="303"/>
      <c r="N348" s="303"/>
      <c r="O348" s="303"/>
      <c r="P348" s="303"/>
      <c r="Q348" s="303"/>
      <c r="R348" s="309"/>
      <c r="S348" s="310"/>
      <c r="T348" s="310"/>
      <c r="U348" s="303"/>
      <c r="V348" s="303"/>
      <c r="W348" s="303"/>
      <c r="X348" s="303"/>
      <c r="Y348" s="303"/>
      <c r="Z348" s="303"/>
      <c r="AA348" s="303"/>
      <c r="AB348" s="303"/>
      <c r="AC348" s="303"/>
      <c r="AD348" s="303"/>
      <c r="AE348" s="303"/>
      <c r="AF348" s="303"/>
      <c r="AG348" s="303"/>
      <c r="AH348" s="303"/>
      <c r="AI348" s="303"/>
      <c r="AJ348" s="303"/>
      <c r="AK348" s="303"/>
      <c r="AL348" s="303"/>
      <c r="AM348" s="303"/>
      <c r="AN348" s="303"/>
      <c r="AO348" s="303"/>
      <c r="AP348" s="303"/>
      <c r="AQ348" s="303"/>
      <c r="AR348" s="303"/>
      <c r="AS348" s="303"/>
      <c r="AT348" s="303"/>
      <c r="AU348" s="303"/>
      <c r="AV348" s="303"/>
      <c r="AW348" s="303"/>
      <c r="AX348" s="303"/>
      <c r="AY348" s="303"/>
      <c r="AZ348" s="303"/>
      <c r="BA348" s="303"/>
      <c r="BB348" s="303"/>
      <c r="BC348" s="303"/>
      <c r="BD348" s="303"/>
      <c r="BE348" s="303"/>
      <c r="BF348" s="303"/>
      <c r="BG348" s="303"/>
      <c r="BH348" s="303"/>
      <c r="BI348" s="303"/>
      <c r="BJ348" s="303"/>
      <c r="BK348" s="303"/>
      <c r="BL348" s="303"/>
      <c r="BM348" s="303"/>
      <c r="BN348" s="303"/>
      <c r="BO348" s="303"/>
      <c r="BP348" s="303"/>
      <c r="BQ348" s="303"/>
      <c r="BR348" s="303"/>
      <c r="BS348" s="303"/>
      <c r="BT348" s="303"/>
      <c r="BU348" s="303"/>
      <c r="BV348" s="303"/>
      <c r="BW348" s="303"/>
      <c r="BX348" s="303"/>
      <c r="BY348" s="303"/>
      <c r="BZ348" s="303"/>
      <c r="CA348" s="303"/>
      <c r="CB348" s="303"/>
      <c r="CC348" s="303"/>
      <c r="CD348" s="303"/>
      <c r="CE348" s="303"/>
      <c r="CF348" s="303"/>
      <c r="CG348" s="303"/>
      <c r="CH348" s="303"/>
      <c r="CI348" s="303"/>
      <c r="CJ348" s="303"/>
      <c r="CK348" s="303"/>
      <c r="CL348" s="303"/>
      <c r="CM348" s="303"/>
      <c r="CN348" s="303"/>
      <c r="CO348" s="303"/>
      <c r="CP348" s="303"/>
      <c r="CQ348" s="303"/>
      <c r="CR348" s="303"/>
      <c r="CS348" s="303"/>
      <c r="CT348" s="303"/>
      <c r="CU348" s="303"/>
      <c r="CV348" s="303"/>
      <c r="CW348" s="303"/>
      <c r="CX348" s="303"/>
      <c r="CY348" s="303"/>
      <c r="CZ348" s="303"/>
    </row>
    <row r="349" spans="1:104" ht="11.25" customHeight="1" x14ac:dyDescent="0.2">
      <c r="A349" s="303"/>
      <c r="B349" s="303"/>
      <c r="C349" s="303"/>
      <c r="D349" s="303"/>
      <c r="E349" s="303"/>
      <c r="F349" s="303"/>
      <c r="G349" s="303"/>
      <c r="H349" s="303"/>
      <c r="I349" s="303"/>
      <c r="J349" s="303"/>
      <c r="K349" s="303"/>
      <c r="L349" s="303"/>
      <c r="M349" s="303"/>
      <c r="N349" s="303"/>
      <c r="O349" s="303"/>
      <c r="P349" s="303"/>
      <c r="Q349" s="303"/>
      <c r="R349" s="309"/>
      <c r="S349" s="310"/>
      <c r="T349" s="310"/>
      <c r="U349" s="303"/>
      <c r="V349" s="303"/>
      <c r="W349" s="303"/>
      <c r="X349" s="303"/>
      <c r="Y349" s="303"/>
      <c r="Z349" s="303"/>
      <c r="AA349" s="303"/>
      <c r="AB349" s="303"/>
      <c r="AC349" s="303"/>
      <c r="AD349" s="303"/>
      <c r="AE349" s="303"/>
      <c r="AF349" s="303"/>
      <c r="AG349" s="303"/>
      <c r="AH349" s="303"/>
      <c r="AI349" s="303"/>
      <c r="AJ349" s="303"/>
      <c r="AK349" s="303"/>
      <c r="AL349" s="303"/>
      <c r="AM349" s="303"/>
      <c r="AN349" s="303"/>
      <c r="AO349" s="303"/>
      <c r="AP349" s="303"/>
      <c r="AQ349" s="303"/>
      <c r="AR349" s="303"/>
      <c r="AS349" s="303"/>
      <c r="AT349" s="303"/>
      <c r="AU349" s="303"/>
      <c r="AV349" s="303"/>
      <c r="AW349" s="303"/>
      <c r="AX349" s="303"/>
      <c r="AY349" s="303"/>
      <c r="AZ349" s="303"/>
      <c r="BA349" s="303"/>
      <c r="BB349" s="303"/>
      <c r="BC349" s="303"/>
      <c r="BD349" s="303"/>
      <c r="BE349" s="303"/>
      <c r="BF349" s="303"/>
      <c r="BG349" s="303"/>
      <c r="BH349" s="303"/>
      <c r="BI349" s="303"/>
      <c r="BJ349" s="303"/>
      <c r="BK349" s="303"/>
      <c r="BL349" s="303"/>
      <c r="BM349" s="303"/>
      <c r="BN349" s="303"/>
      <c r="BO349" s="303"/>
      <c r="BP349" s="303"/>
      <c r="BQ349" s="303"/>
      <c r="BR349" s="303"/>
      <c r="BS349" s="303"/>
      <c r="BT349" s="303"/>
      <c r="BU349" s="303"/>
      <c r="BV349" s="303"/>
      <c r="BW349" s="303"/>
      <c r="BX349" s="303"/>
      <c r="BY349" s="303"/>
      <c r="BZ349" s="303"/>
      <c r="CA349" s="303"/>
      <c r="CB349" s="303"/>
      <c r="CC349" s="303"/>
      <c r="CD349" s="303"/>
      <c r="CE349" s="303"/>
      <c r="CF349" s="303"/>
      <c r="CG349" s="303"/>
      <c r="CH349" s="303"/>
      <c r="CI349" s="303"/>
      <c r="CJ349" s="303"/>
      <c r="CK349" s="303"/>
      <c r="CL349" s="303"/>
      <c r="CM349" s="303"/>
      <c r="CN349" s="303"/>
      <c r="CO349" s="303"/>
      <c r="CP349" s="303"/>
      <c r="CQ349" s="303"/>
      <c r="CR349" s="303"/>
      <c r="CS349" s="303"/>
      <c r="CT349" s="303"/>
      <c r="CU349" s="303"/>
      <c r="CV349" s="303"/>
      <c r="CW349" s="303"/>
      <c r="CX349" s="303"/>
      <c r="CY349" s="303"/>
      <c r="CZ349" s="303"/>
    </row>
    <row r="350" spans="1:104" ht="11.25" customHeight="1" x14ac:dyDescent="0.2">
      <c r="A350" s="303"/>
      <c r="B350" s="303"/>
      <c r="C350" s="303"/>
      <c r="D350" s="303"/>
      <c r="E350" s="303"/>
      <c r="F350" s="303"/>
      <c r="G350" s="303"/>
      <c r="H350" s="303"/>
      <c r="I350" s="303"/>
      <c r="J350" s="303"/>
      <c r="K350" s="303"/>
      <c r="L350" s="303"/>
      <c r="M350" s="303"/>
      <c r="N350" s="303"/>
      <c r="O350" s="303"/>
      <c r="P350" s="303"/>
      <c r="Q350" s="303"/>
      <c r="R350" s="309"/>
      <c r="S350" s="310"/>
      <c r="T350" s="310"/>
      <c r="U350" s="303"/>
      <c r="V350" s="303"/>
      <c r="W350" s="303"/>
      <c r="X350" s="303"/>
      <c r="Y350" s="303"/>
      <c r="Z350" s="303"/>
      <c r="AA350" s="303"/>
      <c r="AB350" s="303"/>
      <c r="AC350" s="303"/>
      <c r="AD350" s="303"/>
      <c r="AE350" s="303"/>
      <c r="AF350" s="303"/>
      <c r="AG350" s="303"/>
      <c r="AH350" s="303"/>
      <c r="AI350" s="303"/>
      <c r="AJ350" s="303"/>
      <c r="AK350" s="303"/>
      <c r="AL350" s="303"/>
      <c r="AM350" s="303"/>
      <c r="AN350" s="303"/>
      <c r="AO350" s="303"/>
      <c r="AP350" s="303"/>
      <c r="AQ350" s="303"/>
      <c r="AR350" s="303"/>
      <c r="AS350" s="303"/>
      <c r="AT350" s="303"/>
      <c r="AU350" s="303"/>
      <c r="AV350" s="303"/>
      <c r="AW350" s="303"/>
      <c r="AX350" s="303"/>
      <c r="AY350" s="303"/>
      <c r="AZ350" s="303"/>
      <c r="BA350" s="303"/>
      <c r="BB350" s="303"/>
      <c r="BC350" s="303"/>
      <c r="BD350" s="303"/>
      <c r="BE350" s="303"/>
      <c r="BF350" s="303"/>
      <c r="BG350" s="303"/>
      <c r="BH350" s="303"/>
      <c r="BI350" s="303"/>
      <c r="BJ350" s="303"/>
      <c r="BK350" s="303"/>
      <c r="BL350" s="303"/>
      <c r="BM350" s="303"/>
      <c r="BN350" s="303"/>
      <c r="BO350" s="303"/>
      <c r="BP350" s="303"/>
      <c r="BQ350" s="303"/>
      <c r="BR350" s="303"/>
      <c r="BS350" s="303"/>
      <c r="BT350" s="303"/>
      <c r="BU350" s="303"/>
      <c r="BV350" s="303"/>
      <c r="BW350" s="303"/>
      <c r="BX350" s="303"/>
      <c r="BY350" s="303"/>
      <c r="BZ350" s="303"/>
      <c r="CA350" s="303"/>
      <c r="CB350" s="303"/>
      <c r="CC350" s="303"/>
      <c r="CD350" s="303"/>
      <c r="CE350" s="303"/>
      <c r="CF350" s="303"/>
      <c r="CG350" s="303"/>
      <c r="CH350" s="303"/>
      <c r="CI350" s="303"/>
      <c r="CJ350" s="303"/>
      <c r="CK350" s="303"/>
      <c r="CL350" s="303"/>
      <c r="CM350" s="303"/>
      <c r="CN350" s="303"/>
      <c r="CO350" s="303"/>
      <c r="CP350" s="303"/>
      <c r="CQ350" s="303"/>
      <c r="CR350" s="303"/>
      <c r="CS350" s="303"/>
      <c r="CT350" s="303"/>
      <c r="CU350" s="303"/>
      <c r="CV350" s="303"/>
      <c r="CW350" s="303"/>
      <c r="CX350" s="303"/>
      <c r="CY350" s="303"/>
      <c r="CZ350" s="303"/>
    </row>
    <row r="351" spans="1:104" ht="11.25" customHeight="1" x14ac:dyDescent="0.2">
      <c r="A351" s="303"/>
      <c r="B351" s="303"/>
      <c r="C351" s="303"/>
      <c r="D351" s="303"/>
      <c r="E351" s="303"/>
      <c r="F351" s="303"/>
      <c r="G351" s="303"/>
      <c r="H351" s="303"/>
      <c r="I351" s="303"/>
      <c r="J351" s="303"/>
      <c r="K351" s="303"/>
      <c r="L351" s="303"/>
      <c r="M351" s="303"/>
      <c r="N351" s="303"/>
      <c r="O351" s="303"/>
      <c r="P351" s="303"/>
      <c r="Q351" s="303"/>
      <c r="R351" s="309"/>
      <c r="S351" s="310"/>
      <c r="T351" s="310"/>
      <c r="U351" s="303"/>
      <c r="V351" s="303"/>
      <c r="W351" s="303"/>
      <c r="X351" s="303"/>
      <c r="Y351" s="303"/>
      <c r="Z351" s="303"/>
      <c r="AA351" s="303"/>
      <c r="AB351" s="303"/>
      <c r="AC351" s="303"/>
      <c r="AD351" s="303"/>
      <c r="AE351" s="303"/>
      <c r="AF351" s="303"/>
      <c r="AG351" s="303"/>
      <c r="AH351" s="303"/>
      <c r="AI351" s="303"/>
      <c r="AJ351" s="303"/>
      <c r="AK351" s="303"/>
      <c r="AL351" s="303"/>
      <c r="AM351" s="303"/>
      <c r="AN351" s="303"/>
      <c r="AO351" s="303"/>
      <c r="AP351" s="303"/>
      <c r="AQ351" s="303"/>
      <c r="AR351" s="303"/>
      <c r="AS351" s="303"/>
      <c r="AT351" s="303"/>
      <c r="AU351" s="303"/>
      <c r="AV351" s="303"/>
      <c r="AW351" s="303"/>
      <c r="AX351" s="303"/>
      <c r="AY351" s="303"/>
      <c r="AZ351" s="303"/>
      <c r="BA351" s="303"/>
      <c r="BB351" s="303"/>
      <c r="BC351" s="303"/>
      <c r="BD351" s="303"/>
      <c r="BE351" s="303"/>
      <c r="BF351" s="303"/>
      <c r="BG351" s="303"/>
      <c r="BH351" s="303"/>
      <c r="BI351" s="303"/>
      <c r="BJ351" s="303"/>
      <c r="BK351" s="303"/>
      <c r="BL351" s="303"/>
      <c r="BM351" s="303"/>
      <c r="BN351" s="303"/>
      <c r="BO351" s="303"/>
      <c r="BP351" s="303"/>
      <c r="BQ351" s="303"/>
      <c r="BR351" s="303"/>
      <c r="BS351" s="303"/>
      <c r="BT351" s="303"/>
      <c r="BU351" s="303"/>
      <c r="BV351" s="303"/>
      <c r="BW351" s="303"/>
      <c r="BX351" s="303"/>
      <c r="BY351" s="303"/>
      <c r="BZ351" s="303"/>
      <c r="CA351" s="303"/>
      <c r="CB351" s="303"/>
      <c r="CC351" s="303"/>
      <c r="CD351" s="303"/>
      <c r="CE351" s="303"/>
      <c r="CF351" s="303"/>
      <c r="CG351" s="303"/>
      <c r="CH351" s="303"/>
      <c r="CI351" s="303"/>
      <c r="CJ351" s="303"/>
      <c r="CK351" s="303"/>
      <c r="CL351" s="303"/>
      <c r="CM351" s="303"/>
      <c r="CN351" s="303"/>
      <c r="CO351" s="303"/>
      <c r="CP351" s="303"/>
      <c r="CQ351" s="303"/>
      <c r="CR351" s="303"/>
      <c r="CS351" s="303"/>
      <c r="CT351" s="303"/>
      <c r="CU351" s="303"/>
      <c r="CV351" s="303"/>
      <c r="CW351" s="303"/>
      <c r="CX351" s="303"/>
      <c r="CY351" s="303"/>
      <c r="CZ351" s="303"/>
    </row>
    <row r="352" spans="1:104" ht="11.25" customHeight="1" x14ac:dyDescent="0.2">
      <c r="A352" s="303"/>
      <c r="B352" s="303"/>
      <c r="C352" s="303"/>
      <c r="D352" s="303"/>
      <c r="E352" s="303"/>
      <c r="F352" s="303"/>
      <c r="G352" s="303"/>
      <c r="H352" s="303"/>
      <c r="I352" s="303"/>
      <c r="J352" s="303"/>
      <c r="K352" s="303"/>
      <c r="L352" s="303"/>
      <c r="M352" s="303"/>
      <c r="N352" s="303"/>
      <c r="O352" s="303"/>
      <c r="P352" s="303"/>
      <c r="Q352" s="303"/>
      <c r="R352" s="309"/>
      <c r="S352" s="310"/>
      <c r="T352" s="310"/>
      <c r="U352" s="303"/>
      <c r="V352" s="303"/>
      <c r="W352" s="303"/>
      <c r="X352" s="303"/>
      <c r="Y352" s="303"/>
      <c r="Z352" s="303"/>
      <c r="AA352" s="303"/>
      <c r="AB352" s="303"/>
      <c r="AC352" s="303"/>
      <c r="AD352" s="303"/>
      <c r="AE352" s="303"/>
      <c r="AF352" s="303"/>
      <c r="AG352" s="303"/>
      <c r="AH352" s="303"/>
      <c r="AI352" s="303"/>
      <c r="AJ352" s="303"/>
      <c r="AK352" s="303"/>
      <c r="AL352" s="303"/>
      <c r="AM352" s="303"/>
      <c r="AN352" s="303"/>
      <c r="AO352" s="303"/>
      <c r="AP352" s="303"/>
      <c r="AQ352" s="303"/>
      <c r="AR352" s="303"/>
      <c r="AS352" s="303"/>
      <c r="AT352" s="303"/>
      <c r="AU352" s="303"/>
      <c r="AV352" s="303"/>
      <c r="AW352" s="303"/>
      <c r="AX352" s="303"/>
      <c r="AY352" s="303"/>
      <c r="AZ352" s="303"/>
      <c r="BA352" s="303"/>
      <c r="BB352" s="303"/>
      <c r="BC352" s="303"/>
      <c r="BD352" s="303"/>
      <c r="BE352" s="303"/>
      <c r="BF352" s="303"/>
      <c r="BG352" s="303"/>
      <c r="BH352" s="303"/>
      <c r="BI352" s="303"/>
      <c r="BJ352" s="303"/>
      <c r="BK352" s="303"/>
      <c r="BL352" s="303"/>
      <c r="BM352" s="303"/>
      <c r="BN352" s="303"/>
      <c r="BO352" s="303"/>
      <c r="BP352" s="303"/>
      <c r="BQ352" s="303"/>
      <c r="BR352" s="303"/>
      <c r="BS352" s="303"/>
      <c r="BT352" s="303"/>
      <c r="BU352" s="303"/>
      <c r="BV352" s="303"/>
      <c r="BW352" s="303"/>
      <c r="BX352" s="303"/>
      <c r="BY352" s="303"/>
      <c r="BZ352" s="303"/>
      <c r="CA352" s="303"/>
      <c r="CB352" s="303"/>
      <c r="CC352" s="303"/>
      <c r="CD352" s="303"/>
      <c r="CE352" s="303"/>
      <c r="CF352" s="303"/>
      <c r="CG352" s="303"/>
      <c r="CH352" s="303"/>
      <c r="CI352" s="303"/>
      <c r="CJ352" s="303"/>
      <c r="CK352" s="303"/>
      <c r="CL352" s="303"/>
      <c r="CM352" s="303"/>
      <c r="CN352" s="303"/>
      <c r="CO352" s="303"/>
      <c r="CP352" s="303"/>
      <c r="CQ352" s="303"/>
      <c r="CR352" s="303"/>
      <c r="CS352" s="303"/>
      <c r="CT352" s="303"/>
      <c r="CU352" s="303"/>
      <c r="CV352" s="303"/>
      <c r="CW352" s="303"/>
      <c r="CX352" s="303"/>
      <c r="CY352" s="303"/>
      <c r="CZ352" s="303"/>
    </row>
    <row r="353" spans="1:104" ht="11.25" customHeight="1" x14ac:dyDescent="0.2">
      <c r="A353" s="303"/>
      <c r="B353" s="303"/>
      <c r="C353" s="303"/>
      <c r="D353" s="303"/>
      <c r="E353" s="303"/>
      <c r="F353" s="303"/>
      <c r="G353" s="303"/>
      <c r="H353" s="303"/>
      <c r="I353" s="303"/>
      <c r="J353" s="303"/>
      <c r="K353" s="303"/>
      <c r="L353" s="303"/>
      <c r="M353" s="303"/>
      <c r="N353" s="303"/>
      <c r="O353" s="303"/>
      <c r="P353" s="303"/>
      <c r="Q353" s="303"/>
      <c r="R353" s="309"/>
      <c r="S353" s="310"/>
      <c r="T353" s="310"/>
      <c r="U353" s="303"/>
      <c r="V353" s="303"/>
      <c r="W353" s="303"/>
      <c r="X353" s="303"/>
      <c r="Y353" s="303"/>
      <c r="Z353" s="303"/>
      <c r="AA353" s="303"/>
      <c r="AB353" s="303"/>
      <c r="AC353" s="303"/>
      <c r="AD353" s="303"/>
      <c r="AE353" s="303"/>
      <c r="AF353" s="303"/>
      <c r="AG353" s="303"/>
      <c r="AH353" s="303"/>
      <c r="AI353" s="303"/>
      <c r="AJ353" s="303"/>
      <c r="AK353" s="303"/>
      <c r="AL353" s="303"/>
      <c r="AM353" s="303"/>
      <c r="AN353" s="303"/>
      <c r="AO353" s="303"/>
      <c r="AP353" s="303"/>
      <c r="AQ353" s="303"/>
      <c r="AR353" s="303"/>
      <c r="AS353" s="303"/>
      <c r="AT353" s="303"/>
      <c r="AU353" s="303"/>
      <c r="AV353" s="303"/>
      <c r="AW353" s="303"/>
      <c r="AX353" s="303"/>
      <c r="AY353" s="303"/>
      <c r="AZ353" s="303"/>
      <c r="BA353" s="303"/>
      <c r="BB353" s="303"/>
      <c r="BC353" s="303"/>
      <c r="BD353" s="303"/>
      <c r="BE353" s="303"/>
      <c r="BF353" s="303"/>
      <c r="BG353" s="303"/>
      <c r="BH353" s="303"/>
      <c r="BI353" s="303"/>
      <c r="BJ353" s="303"/>
      <c r="BK353" s="303"/>
      <c r="BL353" s="303"/>
      <c r="BM353" s="303"/>
      <c r="BN353" s="303"/>
      <c r="BO353" s="303"/>
      <c r="BP353" s="303"/>
      <c r="BQ353" s="303"/>
      <c r="BR353" s="303"/>
      <c r="BS353" s="303"/>
      <c r="BT353" s="303"/>
      <c r="BU353" s="303"/>
      <c r="BV353" s="303"/>
      <c r="BW353" s="303"/>
      <c r="BX353" s="303"/>
      <c r="BY353" s="303"/>
      <c r="BZ353" s="303"/>
      <c r="CA353" s="303"/>
      <c r="CB353" s="303"/>
      <c r="CC353" s="303"/>
      <c r="CD353" s="303"/>
      <c r="CE353" s="303"/>
      <c r="CF353" s="303"/>
      <c r="CG353" s="303"/>
      <c r="CH353" s="303"/>
      <c r="CI353" s="303"/>
      <c r="CJ353" s="303"/>
      <c r="CK353" s="303"/>
      <c r="CL353" s="303"/>
      <c r="CM353" s="303"/>
      <c r="CN353" s="303"/>
      <c r="CO353" s="303"/>
      <c r="CP353" s="303"/>
      <c r="CQ353" s="303"/>
      <c r="CR353" s="303"/>
      <c r="CS353" s="303"/>
      <c r="CT353" s="303"/>
      <c r="CU353" s="303"/>
      <c r="CV353" s="303"/>
      <c r="CW353" s="303"/>
      <c r="CX353" s="303"/>
      <c r="CY353" s="303"/>
      <c r="CZ353" s="303"/>
    </row>
    <row r="354" spans="1:104" ht="11.25" customHeight="1" x14ac:dyDescent="0.2">
      <c r="A354" s="303"/>
      <c r="B354" s="303"/>
      <c r="C354" s="303"/>
      <c r="D354" s="303"/>
      <c r="E354" s="303"/>
      <c r="F354" s="303"/>
      <c r="G354" s="303"/>
      <c r="H354" s="303"/>
      <c r="I354" s="303"/>
      <c r="J354" s="303"/>
      <c r="K354" s="303"/>
      <c r="L354" s="303"/>
      <c r="M354" s="303"/>
      <c r="N354" s="303"/>
      <c r="O354" s="303"/>
      <c r="P354" s="303"/>
      <c r="Q354" s="303"/>
      <c r="R354" s="309"/>
      <c r="S354" s="310"/>
      <c r="T354" s="310"/>
      <c r="U354" s="303"/>
      <c r="V354" s="303"/>
      <c r="W354" s="303"/>
      <c r="X354" s="303"/>
      <c r="Y354" s="303"/>
      <c r="Z354" s="303"/>
      <c r="AA354" s="303"/>
      <c r="AB354" s="303"/>
      <c r="AC354" s="303"/>
      <c r="AD354" s="303"/>
      <c r="AE354" s="303"/>
      <c r="AF354" s="303"/>
      <c r="AG354" s="303"/>
      <c r="AH354" s="303"/>
      <c r="AI354" s="303"/>
      <c r="AJ354" s="303"/>
      <c r="AK354" s="303"/>
      <c r="AL354" s="303"/>
      <c r="AM354" s="303"/>
      <c r="AN354" s="303"/>
      <c r="AO354" s="303"/>
      <c r="AP354" s="303"/>
      <c r="AQ354" s="303"/>
      <c r="AR354" s="303"/>
      <c r="AS354" s="303"/>
      <c r="AT354" s="303"/>
      <c r="AU354" s="303"/>
      <c r="AV354" s="303"/>
      <c r="AW354" s="303"/>
      <c r="AX354" s="303"/>
      <c r="AY354" s="303"/>
      <c r="AZ354" s="303"/>
      <c r="BA354" s="303"/>
      <c r="BB354" s="303"/>
      <c r="BC354" s="303"/>
      <c r="BD354" s="303"/>
      <c r="BE354" s="303"/>
      <c r="BF354" s="303"/>
      <c r="BG354" s="303"/>
      <c r="BH354" s="303"/>
      <c r="BI354" s="303"/>
      <c r="BJ354" s="303"/>
      <c r="BK354" s="303"/>
      <c r="BL354" s="303"/>
      <c r="BM354" s="303"/>
      <c r="BN354" s="303"/>
      <c r="BO354" s="303"/>
      <c r="BP354" s="303"/>
      <c r="BQ354" s="303"/>
      <c r="BR354" s="303"/>
      <c r="BS354" s="303"/>
      <c r="BT354" s="303"/>
      <c r="BU354" s="303"/>
      <c r="BV354" s="303"/>
      <c r="BW354" s="303"/>
      <c r="BX354" s="303"/>
      <c r="BY354" s="303"/>
      <c r="BZ354" s="303"/>
      <c r="CA354" s="303"/>
      <c r="CB354" s="303"/>
      <c r="CC354" s="303"/>
      <c r="CD354" s="303"/>
      <c r="CE354" s="303"/>
      <c r="CF354" s="303"/>
      <c r="CG354" s="303"/>
      <c r="CH354" s="303"/>
      <c r="CI354" s="303"/>
      <c r="CJ354" s="303"/>
      <c r="CK354" s="303"/>
      <c r="CL354" s="303"/>
      <c r="CM354" s="303"/>
      <c r="CN354" s="303"/>
      <c r="CO354" s="303"/>
      <c r="CP354" s="303"/>
      <c r="CQ354" s="303"/>
      <c r="CR354" s="303"/>
      <c r="CS354" s="303"/>
      <c r="CT354" s="303"/>
      <c r="CU354" s="303"/>
      <c r="CV354" s="303"/>
      <c r="CW354" s="303"/>
      <c r="CX354" s="303"/>
      <c r="CY354" s="303"/>
      <c r="CZ354" s="303"/>
    </row>
    <row r="355" spans="1:104" ht="11.25" customHeight="1" x14ac:dyDescent="0.2">
      <c r="A355" s="303"/>
      <c r="B355" s="303"/>
      <c r="C355" s="303"/>
      <c r="D355" s="303"/>
      <c r="E355" s="303"/>
      <c r="F355" s="303"/>
      <c r="G355" s="303"/>
      <c r="H355" s="303"/>
      <c r="I355" s="303"/>
      <c r="J355" s="303"/>
      <c r="K355" s="303"/>
      <c r="L355" s="303"/>
      <c r="M355" s="303"/>
      <c r="N355" s="303"/>
      <c r="O355" s="303"/>
      <c r="P355" s="303"/>
      <c r="Q355" s="303"/>
      <c r="R355" s="309"/>
      <c r="S355" s="310"/>
      <c r="T355" s="310"/>
      <c r="U355" s="303"/>
      <c r="V355" s="303"/>
      <c r="W355" s="303"/>
      <c r="X355" s="303"/>
      <c r="Y355" s="303"/>
      <c r="Z355" s="303"/>
      <c r="AA355" s="303"/>
      <c r="AB355" s="303"/>
      <c r="AC355" s="303"/>
      <c r="AD355" s="303"/>
      <c r="AE355" s="303"/>
      <c r="AF355" s="303"/>
      <c r="AG355" s="303"/>
      <c r="AH355" s="303"/>
      <c r="AI355" s="303"/>
      <c r="AJ355" s="303"/>
      <c r="AK355" s="303"/>
      <c r="AL355" s="303"/>
      <c r="AM355" s="303"/>
      <c r="AN355" s="303"/>
      <c r="AO355" s="303"/>
      <c r="AP355" s="303"/>
      <c r="AQ355" s="303"/>
      <c r="AR355" s="303"/>
      <c r="AS355" s="303"/>
      <c r="AT355" s="303"/>
      <c r="AU355" s="303"/>
      <c r="AV355" s="303"/>
      <c r="AW355" s="303"/>
      <c r="AX355" s="303"/>
      <c r="AY355" s="303"/>
      <c r="AZ355" s="303"/>
      <c r="BA355" s="303"/>
      <c r="BB355" s="303"/>
      <c r="BC355" s="303"/>
      <c r="BD355" s="303"/>
      <c r="BE355" s="303"/>
      <c r="BF355" s="303"/>
      <c r="BG355" s="303"/>
      <c r="BH355" s="303"/>
      <c r="BI355" s="303"/>
      <c r="BJ355" s="303"/>
      <c r="BK355" s="303"/>
      <c r="BL355" s="303"/>
      <c r="BM355" s="303"/>
      <c r="BN355" s="303"/>
      <c r="BO355" s="303"/>
      <c r="BP355" s="303"/>
      <c r="BQ355" s="303"/>
      <c r="BR355" s="303"/>
      <c r="BS355" s="303"/>
      <c r="BT355" s="303"/>
      <c r="BU355" s="303"/>
      <c r="BV355" s="303"/>
      <c r="BW355" s="303"/>
      <c r="BX355" s="303"/>
      <c r="BY355" s="303"/>
      <c r="BZ355" s="303"/>
      <c r="CA355" s="303"/>
      <c r="CB355" s="303"/>
      <c r="CC355" s="303"/>
      <c r="CD355" s="303"/>
      <c r="CE355" s="303"/>
      <c r="CF355" s="303"/>
      <c r="CG355" s="303"/>
      <c r="CH355" s="303"/>
      <c r="CI355" s="303"/>
      <c r="CJ355" s="303"/>
      <c r="CK355" s="303"/>
      <c r="CL355" s="303"/>
      <c r="CM355" s="303"/>
      <c r="CN355" s="303"/>
      <c r="CO355" s="303"/>
      <c r="CP355" s="303"/>
      <c r="CQ355" s="303"/>
      <c r="CR355" s="303"/>
      <c r="CS355" s="303"/>
      <c r="CT355" s="303"/>
      <c r="CU355" s="303"/>
      <c r="CV355" s="303"/>
      <c r="CW355" s="303"/>
      <c r="CX355" s="303"/>
      <c r="CY355" s="303"/>
      <c r="CZ355" s="303"/>
    </row>
    <row r="356" spans="1:104" ht="11.25" customHeight="1" x14ac:dyDescent="0.2">
      <c r="A356" s="303"/>
      <c r="B356" s="303"/>
      <c r="C356" s="303"/>
      <c r="D356" s="303"/>
      <c r="E356" s="303"/>
      <c r="F356" s="303"/>
      <c r="G356" s="303"/>
      <c r="H356" s="303"/>
      <c r="I356" s="303"/>
      <c r="J356" s="303"/>
      <c r="K356" s="303"/>
      <c r="L356" s="303"/>
      <c r="M356" s="303"/>
      <c r="N356" s="303"/>
      <c r="O356" s="303"/>
      <c r="P356" s="303"/>
      <c r="Q356" s="303"/>
      <c r="R356" s="309"/>
      <c r="S356" s="310"/>
      <c r="T356" s="310"/>
      <c r="U356" s="303"/>
      <c r="V356" s="303"/>
      <c r="W356" s="303"/>
      <c r="X356" s="303"/>
      <c r="Y356" s="303"/>
      <c r="Z356" s="303"/>
      <c r="AA356" s="303"/>
      <c r="AB356" s="303"/>
      <c r="AC356" s="303"/>
      <c r="AD356" s="303"/>
      <c r="AE356" s="303"/>
      <c r="AF356" s="303"/>
      <c r="AG356" s="303"/>
      <c r="AH356" s="303"/>
      <c r="AI356" s="303"/>
      <c r="AJ356" s="303"/>
      <c r="AK356" s="303"/>
      <c r="AL356" s="303"/>
      <c r="AM356" s="303"/>
      <c r="AN356" s="303"/>
      <c r="AO356" s="303"/>
      <c r="AP356" s="303"/>
      <c r="AQ356" s="303"/>
      <c r="AR356" s="303"/>
      <c r="AS356" s="303"/>
      <c r="AT356" s="303"/>
      <c r="AU356" s="303"/>
      <c r="AV356" s="303"/>
      <c r="AW356" s="303"/>
      <c r="AX356" s="303"/>
      <c r="AY356" s="303"/>
      <c r="AZ356" s="303"/>
      <c r="BA356" s="303"/>
      <c r="BB356" s="303"/>
      <c r="BC356" s="303"/>
      <c r="BD356" s="303"/>
      <c r="BE356" s="303"/>
      <c r="BF356" s="303"/>
      <c r="BG356" s="303"/>
      <c r="BH356" s="303"/>
      <c r="BI356" s="303"/>
      <c r="BJ356" s="303"/>
      <c r="BK356" s="303"/>
      <c r="BL356" s="303"/>
      <c r="BM356" s="303"/>
      <c r="BN356" s="303"/>
      <c r="BO356" s="303"/>
      <c r="BP356" s="303"/>
      <c r="BQ356" s="303"/>
      <c r="BR356" s="303"/>
      <c r="BS356" s="303"/>
      <c r="BT356" s="303"/>
      <c r="BU356" s="303"/>
      <c r="BV356" s="303"/>
      <c r="BW356" s="303"/>
      <c r="BX356" s="303"/>
      <c r="BY356" s="303"/>
      <c r="BZ356" s="303"/>
      <c r="CA356" s="303"/>
      <c r="CB356" s="303"/>
      <c r="CC356" s="303"/>
      <c r="CD356" s="303"/>
      <c r="CE356" s="303"/>
      <c r="CF356" s="303"/>
      <c r="CG356" s="303"/>
      <c r="CH356" s="303"/>
      <c r="CI356" s="303"/>
      <c r="CJ356" s="303"/>
      <c r="CK356" s="303"/>
      <c r="CL356" s="303"/>
      <c r="CM356" s="303"/>
      <c r="CN356" s="303"/>
      <c r="CO356" s="303"/>
      <c r="CP356" s="303"/>
      <c r="CQ356" s="303"/>
      <c r="CR356" s="303"/>
      <c r="CS356" s="303"/>
      <c r="CT356" s="303"/>
      <c r="CU356" s="303"/>
      <c r="CV356" s="303"/>
      <c r="CW356" s="303"/>
      <c r="CX356" s="303"/>
      <c r="CY356" s="303"/>
      <c r="CZ356" s="303"/>
    </row>
    <row r="357" spans="1:104" ht="11.25" customHeight="1" x14ac:dyDescent="0.2">
      <c r="A357" s="303"/>
      <c r="B357" s="303"/>
      <c r="C357" s="303"/>
      <c r="D357" s="303"/>
      <c r="E357" s="303"/>
      <c r="F357" s="303"/>
      <c r="G357" s="303"/>
      <c r="H357" s="303"/>
      <c r="I357" s="303"/>
      <c r="J357" s="303"/>
      <c r="K357" s="303"/>
      <c r="L357" s="303"/>
      <c r="M357" s="303"/>
      <c r="N357" s="303"/>
      <c r="O357" s="303"/>
      <c r="P357" s="303"/>
      <c r="Q357" s="303"/>
      <c r="R357" s="309"/>
      <c r="S357" s="310"/>
      <c r="T357" s="310"/>
      <c r="U357" s="303"/>
      <c r="V357" s="303"/>
      <c r="W357" s="303"/>
      <c r="X357" s="303"/>
      <c r="Y357" s="303"/>
      <c r="Z357" s="303"/>
      <c r="AA357" s="303"/>
      <c r="AB357" s="303"/>
      <c r="AC357" s="303"/>
      <c r="AD357" s="303"/>
      <c r="AE357" s="303"/>
      <c r="AF357" s="303"/>
      <c r="AG357" s="303"/>
      <c r="AH357" s="303"/>
      <c r="AI357" s="303"/>
      <c r="AJ357" s="303"/>
      <c r="AK357" s="303"/>
      <c r="AL357" s="303"/>
      <c r="AM357" s="303"/>
      <c r="AN357" s="303"/>
      <c r="AO357" s="303"/>
      <c r="AP357" s="303"/>
      <c r="AQ357" s="303"/>
      <c r="AR357" s="303"/>
      <c r="AS357" s="303"/>
      <c r="AT357" s="303"/>
      <c r="AU357" s="303"/>
      <c r="AV357" s="303"/>
      <c r="AW357" s="303"/>
      <c r="AX357" s="303"/>
      <c r="AY357" s="303"/>
      <c r="AZ357" s="303"/>
      <c r="BA357" s="303"/>
      <c r="BB357" s="303"/>
      <c r="BC357" s="303"/>
      <c r="BD357" s="303"/>
      <c r="BE357" s="303"/>
      <c r="BF357" s="303"/>
      <c r="BG357" s="303"/>
      <c r="BH357" s="303"/>
      <c r="BI357" s="303"/>
      <c r="BJ357" s="303"/>
      <c r="BK357" s="303"/>
      <c r="BL357" s="303"/>
      <c r="BM357" s="303"/>
      <c r="BN357" s="303"/>
      <c r="BO357" s="303"/>
      <c r="BP357" s="303"/>
      <c r="BQ357" s="303"/>
      <c r="BR357" s="303"/>
      <c r="BS357" s="303"/>
      <c r="BT357" s="303"/>
      <c r="BU357" s="303"/>
      <c r="BV357" s="303"/>
      <c r="BW357" s="303"/>
      <c r="BX357" s="303"/>
      <c r="BY357" s="303"/>
      <c r="BZ357" s="303"/>
      <c r="CA357" s="303"/>
      <c r="CB357" s="303"/>
      <c r="CC357" s="303"/>
      <c r="CD357" s="303"/>
      <c r="CE357" s="303"/>
      <c r="CF357" s="303"/>
      <c r="CG357" s="303"/>
      <c r="CH357" s="303"/>
      <c r="CI357" s="303"/>
      <c r="CJ357" s="303"/>
      <c r="CK357" s="303"/>
      <c r="CL357" s="303"/>
      <c r="CM357" s="303"/>
      <c r="CN357" s="303"/>
      <c r="CO357" s="303"/>
      <c r="CP357" s="303"/>
      <c r="CQ357" s="303"/>
      <c r="CR357" s="303"/>
      <c r="CS357" s="303"/>
      <c r="CT357" s="303"/>
      <c r="CU357" s="303"/>
      <c r="CV357" s="303"/>
      <c r="CW357" s="303"/>
      <c r="CX357" s="303"/>
      <c r="CY357" s="303"/>
      <c r="CZ357" s="303"/>
    </row>
    <row r="358" spans="1:104" ht="11.25" customHeight="1" x14ac:dyDescent="0.2">
      <c r="A358" s="303"/>
      <c r="B358" s="303"/>
      <c r="C358" s="303"/>
      <c r="D358" s="303"/>
      <c r="E358" s="303"/>
      <c r="F358" s="303"/>
      <c r="G358" s="303"/>
      <c r="H358" s="303"/>
      <c r="I358" s="303"/>
      <c r="J358" s="303"/>
      <c r="K358" s="303"/>
      <c r="L358" s="303"/>
      <c r="M358" s="303"/>
      <c r="N358" s="303"/>
      <c r="O358" s="303"/>
      <c r="P358" s="303"/>
      <c r="Q358" s="303"/>
      <c r="R358" s="309"/>
      <c r="S358" s="310"/>
      <c r="T358" s="310"/>
      <c r="U358" s="303"/>
      <c r="V358" s="303"/>
      <c r="W358" s="303"/>
      <c r="X358" s="303"/>
      <c r="Y358" s="303"/>
      <c r="Z358" s="303"/>
      <c r="AA358" s="303"/>
      <c r="AB358" s="303"/>
      <c r="AC358" s="303"/>
      <c r="AD358" s="303"/>
      <c r="AE358" s="303"/>
      <c r="AF358" s="303"/>
      <c r="AG358" s="303"/>
      <c r="AH358" s="303"/>
      <c r="AI358" s="303"/>
      <c r="AJ358" s="303"/>
      <c r="AK358" s="303"/>
      <c r="AL358" s="303"/>
      <c r="AM358" s="303"/>
      <c r="AN358" s="303"/>
      <c r="AO358" s="303"/>
      <c r="AP358" s="303"/>
      <c r="AQ358" s="303"/>
      <c r="AR358" s="303"/>
      <c r="AS358" s="303"/>
      <c r="AT358" s="303"/>
      <c r="AU358" s="303"/>
      <c r="AV358" s="303"/>
      <c r="AW358" s="303"/>
      <c r="AX358" s="303"/>
      <c r="AY358" s="303"/>
      <c r="AZ358" s="303"/>
      <c r="BA358" s="303"/>
      <c r="BB358" s="303"/>
      <c r="BC358" s="303"/>
      <c r="BD358" s="303"/>
      <c r="BE358" s="303"/>
      <c r="BF358" s="303"/>
      <c r="BG358" s="303"/>
      <c r="BH358" s="303"/>
      <c r="BI358" s="303"/>
      <c r="BJ358" s="303"/>
      <c r="BK358" s="303"/>
      <c r="BL358" s="303"/>
      <c r="BM358" s="303"/>
      <c r="BN358" s="303"/>
      <c r="BO358" s="303"/>
      <c r="BP358" s="303"/>
      <c r="BQ358" s="303"/>
      <c r="BR358" s="303"/>
      <c r="BS358" s="303"/>
      <c r="BT358" s="303"/>
      <c r="BU358" s="303"/>
      <c r="BV358" s="303"/>
      <c r="BW358" s="303"/>
      <c r="BX358" s="303"/>
      <c r="BY358" s="303"/>
      <c r="BZ358" s="303"/>
      <c r="CA358" s="303"/>
      <c r="CB358" s="303"/>
      <c r="CC358" s="303"/>
      <c r="CD358" s="303"/>
      <c r="CE358" s="303"/>
      <c r="CF358" s="303"/>
      <c r="CG358" s="303"/>
      <c r="CH358" s="303"/>
      <c r="CI358" s="303"/>
      <c r="CJ358" s="303"/>
      <c r="CK358" s="303"/>
      <c r="CL358" s="303"/>
      <c r="CM358" s="303"/>
      <c r="CN358" s="303"/>
      <c r="CO358" s="303"/>
      <c r="CP358" s="303"/>
      <c r="CQ358" s="303"/>
      <c r="CR358" s="303"/>
      <c r="CS358" s="303"/>
      <c r="CT358" s="303"/>
      <c r="CU358" s="303"/>
      <c r="CV358" s="303"/>
      <c r="CW358" s="303"/>
      <c r="CX358" s="303"/>
      <c r="CY358" s="303"/>
      <c r="CZ358" s="303"/>
    </row>
    <row r="359" spans="1:104" ht="11.25" customHeight="1" x14ac:dyDescent="0.2">
      <c r="A359" s="303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303"/>
      <c r="N359" s="303"/>
      <c r="O359" s="303"/>
      <c r="P359" s="303"/>
      <c r="Q359" s="303"/>
      <c r="R359" s="309"/>
      <c r="S359" s="310"/>
      <c r="T359" s="310"/>
      <c r="U359" s="303"/>
      <c r="V359" s="303"/>
      <c r="W359" s="303"/>
      <c r="X359" s="303"/>
      <c r="Y359" s="303"/>
      <c r="Z359" s="303"/>
      <c r="AA359" s="303"/>
      <c r="AB359" s="303"/>
      <c r="AC359" s="303"/>
      <c r="AD359" s="303"/>
      <c r="AE359" s="303"/>
      <c r="AF359" s="303"/>
      <c r="AG359" s="303"/>
      <c r="AH359" s="303"/>
      <c r="AI359" s="303"/>
      <c r="AJ359" s="303"/>
      <c r="AK359" s="303"/>
      <c r="AL359" s="303"/>
      <c r="AM359" s="303"/>
      <c r="AN359" s="303"/>
      <c r="AO359" s="303"/>
      <c r="AP359" s="303"/>
      <c r="AQ359" s="303"/>
      <c r="AR359" s="303"/>
      <c r="AS359" s="303"/>
      <c r="AT359" s="303"/>
      <c r="AU359" s="303"/>
      <c r="AV359" s="303"/>
      <c r="AW359" s="303"/>
      <c r="AX359" s="303"/>
      <c r="AY359" s="303"/>
      <c r="AZ359" s="303"/>
      <c r="BA359" s="303"/>
      <c r="BB359" s="303"/>
      <c r="BC359" s="303"/>
      <c r="BD359" s="303"/>
      <c r="BE359" s="303"/>
      <c r="BF359" s="303"/>
      <c r="BG359" s="303"/>
      <c r="BH359" s="303"/>
      <c r="BI359" s="303"/>
      <c r="BJ359" s="303"/>
      <c r="BK359" s="303"/>
      <c r="BL359" s="303"/>
      <c r="BM359" s="303"/>
      <c r="BN359" s="303"/>
      <c r="BO359" s="303"/>
      <c r="BP359" s="303"/>
      <c r="BQ359" s="303"/>
      <c r="BR359" s="303"/>
      <c r="BS359" s="303"/>
      <c r="BT359" s="303"/>
      <c r="BU359" s="303"/>
      <c r="BV359" s="303"/>
      <c r="BW359" s="303"/>
      <c r="BX359" s="303"/>
      <c r="BY359" s="303"/>
      <c r="BZ359" s="303"/>
      <c r="CA359" s="303"/>
      <c r="CB359" s="303"/>
      <c r="CC359" s="303"/>
      <c r="CD359" s="303"/>
      <c r="CE359" s="303"/>
      <c r="CF359" s="303"/>
      <c r="CG359" s="303"/>
      <c r="CH359" s="303"/>
      <c r="CI359" s="303"/>
      <c r="CJ359" s="303"/>
      <c r="CK359" s="303"/>
      <c r="CL359" s="303"/>
      <c r="CM359" s="303"/>
      <c r="CN359" s="303"/>
      <c r="CO359" s="303"/>
      <c r="CP359" s="303"/>
      <c r="CQ359" s="303"/>
      <c r="CR359" s="303"/>
      <c r="CS359" s="303"/>
      <c r="CT359" s="303"/>
      <c r="CU359" s="303"/>
      <c r="CV359" s="303"/>
      <c r="CW359" s="303"/>
      <c r="CX359" s="303"/>
      <c r="CY359" s="303"/>
      <c r="CZ359" s="303"/>
    </row>
    <row r="360" spans="1:104" ht="11.25" customHeight="1" x14ac:dyDescent="0.2">
      <c r="A360" s="303"/>
      <c r="B360" s="303"/>
      <c r="C360" s="303"/>
      <c r="D360" s="303"/>
      <c r="E360" s="303"/>
      <c r="F360" s="303"/>
      <c r="G360" s="303"/>
      <c r="H360" s="303"/>
      <c r="I360" s="303"/>
      <c r="J360" s="303"/>
      <c r="K360" s="303"/>
      <c r="L360" s="303"/>
      <c r="M360" s="303"/>
      <c r="N360" s="303"/>
      <c r="O360" s="303"/>
      <c r="P360" s="303"/>
      <c r="Q360" s="303"/>
      <c r="R360" s="309"/>
      <c r="S360" s="310"/>
      <c r="T360" s="310"/>
      <c r="U360" s="303"/>
      <c r="V360" s="303"/>
      <c r="W360" s="303"/>
      <c r="X360" s="303"/>
      <c r="Y360" s="303"/>
      <c r="Z360" s="303"/>
      <c r="AA360" s="303"/>
      <c r="AB360" s="303"/>
      <c r="AC360" s="303"/>
      <c r="AD360" s="303"/>
      <c r="AE360" s="303"/>
      <c r="AF360" s="303"/>
      <c r="AG360" s="303"/>
      <c r="AH360" s="303"/>
      <c r="AI360" s="303"/>
      <c r="AJ360" s="303"/>
      <c r="AK360" s="303"/>
      <c r="AL360" s="303"/>
      <c r="AM360" s="303"/>
      <c r="AN360" s="303"/>
      <c r="AO360" s="303"/>
      <c r="AP360" s="303"/>
      <c r="AQ360" s="303"/>
      <c r="AR360" s="303"/>
      <c r="AS360" s="303"/>
      <c r="AT360" s="303"/>
      <c r="AU360" s="303"/>
      <c r="AV360" s="303"/>
      <c r="AW360" s="303"/>
      <c r="AX360" s="303"/>
      <c r="AY360" s="303"/>
      <c r="AZ360" s="303"/>
      <c r="BA360" s="303"/>
      <c r="BB360" s="303"/>
      <c r="BC360" s="303"/>
      <c r="BD360" s="303"/>
      <c r="BE360" s="303"/>
      <c r="BF360" s="303"/>
      <c r="BG360" s="303"/>
      <c r="BH360" s="303"/>
      <c r="BI360" s="303"/>
      <c r="BJ360" s="303"/>
      <c r="BK360" s="303"/>
      <c r="BL360" s="303"/>
      <c r="BM360" s="303"/>
      <c r="BN360" s="303"/>
      <c r="BO360" s="303"/>
      <c r="BP360" s="303"/>
      <c r="BQ360" s="303"/>
      <c r="BR360" s="303"/>
      <c r="BS360" s="303"/>
      <c r="BT360" s="303"/>
      <c r="BU360" s="303"/>
      <c r="BV360" s="303"/>
      <c r="BW360" s="303"/>
      <c r="BX360" s="303"/>
      <c r="BY360" s="303"/>
      <c r="BZ360" s="303"/>
      <c r="CA360" s="303"/>
      <c r="CB360" s="303"/>
      <c r="CC360" s="303"/>
      <c r="CD360" s="303"/>
      <c r="CE360" s="303"/>
      <c r="CF360" s="303"/>
      <c r="CG360" s="303"/>
      <c r="CH360" s="303"/>
      <c r="CI360" s="303"/>
      <c r="CJ360" s="303"/>
      <c r="CK360" s="303"/>
      <c r="CL360" s="303"/>
      <c r="CM360" s="303"/>
      <c r="CN360" s="303"/>
      <c r="CO360" s="303"/>
      <c r="CP360" s="303"/>
      <c r="CQ360" s="303"/>
      <c r="CR360" s="303"/>
      <c r="CS360" s="303"/>
      <c r="CT360" s="303"/>
      <c r="CU360" s="303"/>
      <c r="CV360" s="303"/>
      <c r="CW360" s="303"/>
      <c r="CX360" s="303"/>
      <c r="CY360" s="303"/>
      <c r="CZ360" s="303"/>
    </row>
    <row r="361" spans="1:104" ht="11.25" customHeight="1" x14ac:dyDescent="0.2">
      <c r="A361" s="303"/>
      <c r="B361" s="303"/>
      <c r="C361" s="303"/>
      <c r="D361" s="303"/>
      <c r="E361" s="303"/>
      <c r="F361" s="303"/>
      <c r="G361" s="303"/>
      <c r="H361" s="303"/>
      <c r="I361" s="303"/>
      <c r="J361" s="303"/>
      <c r="K361" s="303"/>
      <c r="L361" s="303"/>
      <c r="M361" s="303"/>
      <c r="N361" s="303"/>
      <c r="O361" s="303"/>
      <c r="P361" s="303"/>
      <c r="Q361" s="303"/>
      <c r="R361" s="309"/>
      <c r="S361" s="310"/>
      <c r="T361" s="310"/>
      <c r="U361" s="303"/>
      <c r="V361" s="303"/>
      <c r="W361" s="303"/>
      <c r="X361" s="303"/>
      <c r="Y361" s="303"/>
      <c r="Z361" s="303"/>
      <c r="AA361" s="303"/>
      <c r="AB361" s="303"/>
      <c r="AC361" s="303"/>
      <c r="AD361" s="303"/>
      <c r="AE361" s="303"/>
      <c r="AF361" s="303"/>
      <c r="AG361" s="303"/>
      <c r="AH361" s="303"/>
      <c r="AI361" s="303"/>
      <c r="AJ361" s="303"/>
      <c r="AK361" s="303"/>
      <c r="AL361" s="303"/>
      <c r="AM361" s="303"/>
      <c r="AN361" s="303"/>
      <c r="AO361" s="303"/>
      <c r="AP361" s="303"/>
      <c r="AQ361" s="303"/>
      <c r="AR361" s="303"/>
      <c r="AS361" s="303"/>
      <c r="AT361" s="303"/>
      <c r="AU361" s="303"/>
      <c r="AV361" s="303"/>
      <c r="AW361" s="303"/>
      <c r="AX361" s="303"/>
      <c r="AY361" s="303"/>
      <c r="AZ361" s="303"/>
      <c r="BA361" s="303"/>
      <c r="BB361" s="303"/>
      <c r="BC361" s="303"/>
      <c r="BD361" s="303"/>
      <c r="BE361" s="303"/>
      <c r="BF361" s="303"/>
      <c r="BG361" s="303"/>
      <c r="BH361" s="303"/>
      <c r="BI361" s="303"/>
      <c r="BJ361" s="303"/>
      <c r="BK361" s="303"/>
      <c r="BL361" s="303"/>
      <c r="BM361" s="303"/>
      <c r="BN361" s="303"/>
      <c r="BO361" s="303"/>
      <c r="BP361" s="303"/>
      <c r="BQ361" s="303"/>
      <c r="BR361" s="303"/>
      <c r="BS361" s="303"/>
      <c r="BT361" s="303"/>
      <c r="BU361" s="303"/>
      <c r="BV361" s="303"/>
      <c r="BW361" s="303"/>
      <c r="BX361" s="303"/>
      <c r="BY361" s="303"/>
      <c r="BZ361" s="303"/>
      <c r="CA361" s="303"/>
      <c r="CB361" s="303"/>
      <c r="CC361" s="303"/>
      <c r="CD361" s="303"/>
      <c r="CE361" s="303"/>
      <c r="CF361" s="303"/>
      <c r="CG361" s="303"/>
      <c r="CH361" s="303"/>
      <c r="CI361" s="303"/>
      <c r="CJ361" s="303"/>
      <c r="CK361" s="303"/>
      <c r="CL361" s="303"/>
      <c r="CM361" s="303"/>
      <c r="CN361" s="303"/>
      <c r="CO361" s="303"/>
      <c r="CP361" s="303"/>
      <c r="CQ361" s="303"/>
      <c r="CR361" s="303"/>
      <c r="CS361" s="303"/>
      <c r="CT361" s="303"/>
      <c r="CU361" s="303"/>
      <c r="CV361" s="303"/>
      <c r="CW361" s="303"/>
      <c r="CX361" s="303"/>
      <c r="CY361" s="303"/>
      <c r="CZ361" s="303"/>
    </row>
    <row r="362" spans="1:104" ht="11.25" customHeight="1" x14ac:dyDescent="0.2">
      <c r="A362" s="303"/>
      <c r="B362" s="303"/>
      <c r="C362" s="303"/>
      <c r="D362" s="303"/>
      <c r="E362" s="303"/>
      <c r="F362" s="303"/>
      <c r="G362" s="303"/>
      <c r="H362" s="303"/>
      <c r="I362" s="303"/>
      <c r="J362" s="303"/>
      <c r="K362" s="303"/>
      <c r="L362" s="303"/>
      <c r="M362" s="303"/>
      <c r="N362" s="303"/>
      <c r="O362" s="303"/>
      <c r="P362" s="303"/>
      <c r="Q362" s="303"/>
      <c r="R362" s="309"/>
      <c r="S362" s="310"/>
      <c r="T362" s="310"/>
      <c r="U362" s="303"/>
      <c r="V362" s="303"/>
      <c r="W362" s="303"/>
      <c r="X362" s="303"/>
      <c r="Y362" s="303"/>
      <c r="Z362" s="303"/>
      <c r="AA362" s="303"/>
      <c r="AB362" s="303"/>
      <c r="AC362" s="303"/>
      <c r="AD362" s="303"/>
      <c r="AE362" s="303"/>
      <c r="AF362" s="303"/>
      <c r="AG362" s="303"/>
      <c r="AH362" s="303"/>
      <c r="AI362" s="303"/>
      <c r="AJ362" s="303"/>
      <c r="AK362" s="303"/>
      <c r="AL362" s="303"/>
      <c r="AM362" s="303"/>
      <c r="AN362" s="303"/>
      <c r="AO362" s="303"/>
      <c r="AP362" s="303"/>
      <c r="AQ362" s="303"/>
      <c r="AR362" s="303"/>
      <c r="AS362" s="303"/>
      <c r="AT362" s="303"/>
      <c r="AU362" s="303"/>
      <c r="AV362" s="303"/>
      <c r="AW362" s="303"/>
      <c r="AX362" s="303"/>
      <c r="AY362" s="303"/>
      <c r="AZ362" s="303"/>
      <c r="BA362" s="303"/>
      <c r="BB362" s="303"/>
      <c r="BC362" s="303"/>
      <c r="BD362" s="303"/>
      <c r="BE362" s="303"/>
      <c r="BF362" s="303"/>
      <c r="BG362" s="303"/>
      <c r="BH362" s="303"/>
      <c r="BI362" s="303"/>
      <c r="BJ362" s="303"/>
      <c r="BK362" s="303"/>
      <c r="BL362" s="303"/>
      <c r="BM362" s="303"/>
      <c r="BN362" s="303"/>
      <c r="BO362" s="303"/>
      <c r="BP362" s="303"/>
      <c r="BQ362" s="303"/>
      <c r="BR362" s="303"/>
      <c r="BS362" s="303"/>
      <c r="BT362" s="303"/>
      <c r="BU362" s="303"/>
      <c r="BV362" s="303"/>
      <c r="BW362" s="303"/>
      <c r="BX362" s="303"/>
      <c r="BY362" s="303"/>
      <c r="BZ362" s="303"/>
      <c r="CA362" s="303"/>
      <c r="CB362" s="303"/>
      <c r="CC362" s="303"/>
      <c r="CD362" s="303"/>
      <c r="CE362" s="303"/>
      <c r="CF362" s="303"/>
      <c r="CG362" s="303"/>
      <c r="CH362" s="303"/>
      <c r="CI362" s="303"/>
      <c r="CJ362" s="303"/>
      <c r="CK362" s="303"/>
      <c r="CL362" s="303"/>
      <c r="CM362" s="303"/>
      <c r="CN362" s="303"/>
      <c r="CO362" s="303"/>
      <c r="CP362" s="303"/>
      <c r="CQ362" s="303"/>
      <c r="CR362" s="303"/>
      <c r="CS362" s="303"/>
      <c r="CT362" s="303"/>
      <c r="CU362" s="303"/>
      <c r="CV362" s="303"/>
      <c r="CW362" s="303"/>
      <c r="CX362" s="303"/>
      <c r="CY362" s="303"/>
      <c r="CZ362" s="303"/>
    </row>
    <row r="363" spans="1:104" ht="11.25" customHeight="1" x14ac:dyDescent="0.2">
      <c r="A363" s="303"/>
      <c r="B363" s="303"/>
      <c r="C363" s="303"/>
      <c r="D363" s="303"/>
      <c r="E363" s="303"/>
      <c r="F363" s="303"/>
      <c r="G363" s="303"/>
      <c r="H363" s="303"/>
      <c r="I363" s="303"/>
      <c r="J363" s="303"/>
      <c r="K363" s="303"/>
      <c r="L363" s="303"/>
      <c r="M363" s="303"/>
      <c r="N363" s="303"/>
      <c r="O363" s="303"/>
      <c r="P363" s="303"/>
      <c r="Q363" s="303"/>
      <c r="R363" s="309"/>
      <c r="S363" s="310"/>
      <c r="T363" s="310"/>
      <c r="U363" s="303"/>
      <c r="V363" s="303"/>
      <c r="W363" s="303"/>
      <c r="X363" s="303"/>
      <c r="Y363" s="303"/>
      <c r="Z363" s="303"/>
      <c r="AA363" s="303"/>
      <c r="AB363" s="303"/>
      <c r="AC363" s="303"/>
      <c r="AD363" s="303"/>
      <c r="AE363" s="303"/>
      <c r="AF363" s="303"/>
      <c r="AG363" s="303"/>
      <c r="AH363" s="303"/>
      <c r="AI363" s="303"/>
      <c r="AJ363" s="303"/>
      <c r="AK363" s="303"/>
      <c r="AL363" s="303"/>
      <c r="AM363" s="303"/>
      <c r="AN363" s="303"/>
      <c r="AO363" s="303"/>
      <c r="AP363" s="303"/>
      <c r="AQ363" s="303"/>
      <c r="AR363" s="303"/>
      <c r="AS363" s="303"/>
      <c r="AT363" s="303"/>
      <c r="AU363" s="303"/>
      <c r="AV363" s="303"/>
      <c r="AW363" s="303"/>
      <c r="AX363" s="303"/>
      <c r="AY363" s="303"/>
      <c r="AZ363" s="303"/>
      <c r="BA363" s="303"/>
      <c r="BB363" s="303"/>
      <c r="BC363" s="303"/>
      <c r="BD363" s="303"/>
      <c r="BE363" s="303"/>
      <c r="BF363" s="303"/>
      <c r="BG363" s="303"/>
      <c r="BH363" s="303"/>
      <c r="BI363" s="303"/>
      <c r="BJ363" s="303"/>
      <c r="BK363" s="303"/>
      <c r="BL363" s="303"/>
      <c r="BM363" s="303"/>
      <c r="BN363" s="303"/>
      <c r="BO363" s="303"/>
      <c r="BP363" s="303"/>
      <c r="BQ363" s="303"/>
      <c r="BR363" s="303"/>
      <c r="BS363" s="303"/>
      <c r="BT363" s="303"/>
      <c r="BU363" s="303"/>
      <c r="BV363" s="303"/>
      <c r="BW363" s="303"/>
      <c r="BX363" s="303"/>
      <c r="BY363" s="303"/>
      <c r="BZ363" s="303"/>
      <c r="CA363" s="303"/>
      <c r="CB363" s="303"/>
      <c r="CC363" s="303"/>
      <c r="CD363" s="303"/>
      <c r="CE363" s="303"/>
      <c r="CF363" s="303"/>
      <c r="CG363" s="303"/>
      <c r="CH363" s="303"/>
      <c r="CI363" s="303"/>
      <c r="CJ363" s="303"/>
      <c r="CK363" s="303"/>
      <c r="CL363" s="303"/>
      <c r="CM363" s="303"/>
      <c r="CN363" s="303"/>
      <c r="CO363" s="303"/>
      <c r="CP363" s="303"/>
      <c r="CQ363" s="303"/>
      <c r="CR363" s="303"/>
      <c r="CS363" s="303"/>
      <c r="CT363" s="303"/>
      <c r="CU363" s="303"/>
      <c r="CV363" s="303"/>
      <c r="CW363" s="303"/>
      <c r="CX363" s="303"/>
      <c r="CY363" s="303"/>
      <c r="CZ363" s="303"/>
    </row>
    <row r="364" spans="1:104" ht="11.25" customHeight="1" x14ac:dyDescent="0.2">
      <c r="A364" s="303"/>
      <c r="B364" s="303"/>
      <c r="C364" s="303"/>
      <c r="D364" s="303"/>
      <c r="E364" s="303"/>
      <c r="F364" s="303"/>
      <c r="G364" s="303"/>
      <c r="H364" s="303"/>
      <c r="I364" s="303"/>
      <c r="J364" s="303"/>
      <c r="K364" s="303"/>
      <c r="L364" s="303"/>
      <c r="M364" s="303"/>
      <c r="N364" s="303"/>
      <c r="O364" s="303"/>
      <c r="P364" s="303"/>
      <c r="Q364" s="303"/>
      <c r="R364" s="309"/>
      <c r="S364" s="310"/>
      <c r="T364" s="310"/>
      <c r="U364" s="303"/>
      <c r="V364" s="303"/>
      <c r="W364" s="303"/>
      <c r="X364" s="303"/>
      <c r="Y364" s="303"/>
      <c r="Z364" s="303"/>
      <c r="AA364" s="303"/>
      <c r="AB364" s="303"/>
      <c r="AC364" s="303"/>
      <c r="AD364" s="303"/>
      <c r="AE364" s="303"/>
      <c r="AF364" s="303"/>
      <c r="AG364" s="303"/>
      <c r="AH364" s="303"/>
      <c r="AI364" s="303"/>
      <c r="AJ364" s="303"/>
      <c r="AK364" s="303"/>
      <c r="AL364" s="303"/>
      <c r="AM364" s="303"/>
      <c r="AN364" s="303"/>
      <c r="AO364" s="303"/>
      <c r="AP364" s="303"/>
      <c r="AQ364" s="303"/>
      <c r="AR364" s="303"/>
      <c r="AS364" s="303"/>
      <c r="AT364" s="303"/>
      <c r="AU364" s="303"/>
      <c r="AV364" s="303"/>
      <c r="AW364" s="303"/>
      <c r="AX364" s="303"/>
      <c r="AY364" s="303"/>
      <c r="AZ364" s="303"/>
      <c r="BA364" s="303"/>
      <c r="BB364" s="303"/>
      <c r="BC364" s="303"/>
      <c r="BD364" s="303"/>
      <c r="BE364" s="303"/>
      <c r="BF364" s="303"/>
      <c r="BG364" s="303"/>
      <c r="BH364" s="303"/>
      <c r="BI364" s="303"/>
      <c r="BJ364" s="303"/>
      <c r="BK364" s="303"/>
      <c r="BL364" s="303"/>
      <c r="BM364" s="303"/>
      <c r="BN364" s="303"/>
      <c r="BO364" s="303"/>
      <c r="BP364" s="303"/>
      <c r="BQ364" s="303"/>
      <c r="BR364" s="303"/>
      <c r="BS364" s="303"/>
      <c r="BT364" s="303"/>
      <c r="BU364" s="303"/>
      <c r="BV364" s="303"/>
      <c r="BW364" s="303"/>
      <c r="BX364" s="303"/>
      <c r="BY364" s="303"/>
      <c r="BZ364" s="303"/>
      <c r="CA364" s="303"/>
      <c r="CB364" s="303"/>
      <c r="CC364" s="303"/>
      <c r="CD364" s="303"/>
      <c r="CE364" s="303"/>
      <c r="CF364" s="303"/>
      <c r="CG364" s="303"/>
      <c r="CH364" s="303"/>
      <c r="CI364" s="303"/>
      <c r="CJ364" s="303"/>
      <c r="CK364" s="303"/>
      <c r="CL364" s="303"/>
      <c r="CM364" s="303"/>
      <c r="CN364" s="303"/>
      <c r="CO364" s="303"/>
      <c r="CP364" s="303"/>
      <c r="CQ364" s="303"/>
      <c r="CR364" s="303"/>
      <c r="CS364" s="303"/>
      <c r="CT364" s="303"/>
      <c r="CU364" s="303"/>
      <c r="CV364" s="303"/>
      <c r="CW364" s="303"/>
      <c r="CX364" s="303"/>
      <c r="CY364" s="303"/>
      <c r="CZ364" s="303"/>
    </row>
    <row r="365" spans="1:104" ht="11.25" customHeight="1" x14ac:dyDescent="0.2">
      <c r="A365" s="303"/>
      <c r="B365" s="303"/>
      <c r="C365" s="303"/>
      <c r="D365" s="303"/>
      <c r="E365" s="303"/>
      <c r="F365" s="303"/>
      <c r="G365" s="303"/>
      <c r="H365" s="303"/>
      <c r="I365" s="303"/>
      <c r="J365" s="303"/>
      <c r="K365" s="303"/>
      <c r="L365" s="303"/>
      <c r="M365" s="303"/>
      <c r="N365" s="303"/>
      <c r="O365" s="303"/>
      <c r="P365" s="303"/>
      <c r="Q365" s="303"/>
      <c r="R365" s="309"/>
      <c r="S365" s="310"/>
      <c r="T365" s="310"/>
      <c r="U365" s="303"/>
      <c r="V365" s="303"/>
      <c r="W365" s="303"/>
      <c r="X365" s="303"/>
      <c r="Y365" s="303"/>
      <c r="Z365" s="303"/>
      <c r="AA365" s="303"/>
      <c r="AB365" s="303"/>
      <c r="AC365" s="303"/>
      <c r="AD365" s="303"/>
      <c r="AE365" s="303"/>
      <c r="AF365" s="303"/>
      <c r="AG365" s="303"/>
      <c r="AH365" s="303"/>
      <c r="AI365" s="303"/>
      <c r="AJ365" s="303"/>
      <c r="AK365" s="303"/>
      <c r="AL365" s="303"/>
      <c r="AM365" s="303"/>
      <c r="AN365" s="303"/>
      <c r="AO365" s="303"/>
      <c r="AP365" s="303"/>
      <c r="AQ365" s="303"/>
      <c r="AR365" s="303"/>
      <c r="AS365" s="303"/>
      <c r="AT365" s="303"/>
      <c r="AU365" s="303"/>
      <c r="AV365" s="303"/>
      <c r="AW365" s="303"/>
      <c r="AX365" s="303"/>
      <c r="AY365" s="303"/>
      <c r="AZ365" s="303"/>
      <c r="BA365" s="303"/>
      <c r="BB365" s="303"/>
      <c r="BC365" s="303"/>
      <c r="BD365" s="303"/>
      <c r="BE365" s="303"/>
      <c r="BF365" s="303"/>
      <c r="BG365" s="303"/>
      <c r="BH365" s="303"/>
      <c r="BI365" s="303"/>
      <c r="BJ365" s="303"/>
      <c r="BK365" s="303"/>
      <c r="BL365" s="303"/>
      <c r="BM365" s="303"/>
      <c r="BN365" s="303"/>
      <c r="BO365" s="303"/>
      <c r="BP365" s="303"/>
      <c r="BQ365" s="303"/>
      <c r="BR365" s="303"/>
      <c r="BS365" s="303"/>
      <c r="BT365" s="303"/>
      <c r="BU365" s="303"/>
      <c r="BV365" s="303"/>
      <c r="BW365" s="303"/>
      <c r="BX365" s="303"/>
      <c r="BY365" s="303"/>
      <c r="BZ365" s="303"/>
      <c r="CA365" s="303"/>
      <c r="CB365" s="303"/>
      <c r="CC365" s="303"/>
      <c r="CD365" s="303"/>
      <c r="CE365" s="303"/>
      <c r="CF365" s="303"/>
      <c r="CG365" s="303"/>
      <c r="CH365" s="303"/>
      <c r="CI365" s="303"/>
      <c r="CJ365" s="303"/>
      <c r="CK365" s="303"/>
      <c r="CL365" s="303"/>
      <c r="CM365" s="303"/>
      <c r="CN365" s="303"/>
      <c r="CO365" s="303"/>
      <c r="CP365" s="303"/>
      <c r="CQ365" s="303"/>
      <c r="CR365" s="303"/>
      <c r="CS365" s="303"/>
      <c r="CT365" s="303"/>
      <c r="CU365" s="303"/>
      <c r="CV365" s="303"/>
      <c r="CW365" s="303"/>
      <c r="CX365" s="303"/>
      <c r="CY365" s="303"/>
      <c r="CZ365" s="303"/>
    </row>
    <row r="366" spans="1:104" ht="11.25" customHeight="1" x14ac:dyDescent="0.2">
      <c r="A366" s="303"/>
      <c r="B366" s="303"/>
      <c r="C366" s="303"/>
      <c r="D366" s="303"/>
      <c r="E366" s="303"/>
      <c r="F366" s="303"/>
      <c r="G366" s="303"/>
      <c r="H366" s="303"/>
      <c r="I366" s="303"/>
      <c r="J366" s="303"/>
      <c r="K366" s="303"/>
      <c r="L366" s="303"/>
      <c r="M366" s="303"/>
      <c r="N366" s="303"/>
      <c r="O366" s="303"/>
      <c r="P366" s="303"/>
      <c r="Q366" s="303"/>
      <c r="R366" s="309"/>
      <c r="S366" s="310"/>
      <c r="T366" s="310"/>
      <c r="U366" s="303"/>
      <c r="V366" s="303"/>
      <c r="W366" s="303"/>
      <c r="X366" s="303"/>
      <c r="Y366" s="303"/>
      <c r="Z366" s="303"/>
      <c r="AA366" s="303"/>
      <c r="AB366" s="303"/>
      <c r="AC366" s="303"/>
      <c r="AD366" s="303"/>
      <c r="AE366" s="303"/>
      <c r="AF366" s="303"/>
      <c r="AG366" s="303"/>
      <c r="AH366" s="303"/>
      <c r="AI366" s="303"/>
      <c r="AJ366" s="303"/>
      <c r="AK366" s="303"/>
      <c r="AL366" s="303"/>
      <c r="AM366" s="303"/>
      <c r="AN366" s="303"/>
      <c r="AO366" s="303"/>
      <c r="AP366" s="303"/>
      <c r="AQ366" s="303"/>
      <c r="AR366" s="303"/>
      <c r="AS366" s="303"/>
      <c r="AT366" s="303"/>
      <c r="AU366" s="303"/>
      <c r="AV366" s="303"/>
      <c r="AW366" s="303"/>
      <c r="AX366" s="303"/>
      <c r="AY366" s="303"/>
      <c r="AZ366" s="303"/>
      <c r="BA366" s="303"/>
      <c r="BB366" s="303"/>
      <c r="BC366" s="303"/>
      <c r="BD366" s="303"/>
      <c r="BE366" s="303"/>
      <c r="BF366" s="303"/>
      <c r="BG366" s="303"/>
      <c r="BH366" s="303"/>
      <c r="BI366" s="303"/>
      <c r="BJ366" s="303"/>
      <c r="BK366" s="303"/>
      <c r="BL366" s="303"/>
      <c r="BM366" s="303"/>
      <c r="BN366" s="303"/>
      <c r="BO366" s="303"/>
      <c r="BP366" s="303"/>
      <c r="BQ366" s="303"/>
      <c r="BR366" s="303"/>
      <c r="BS366" s="303"/>
      <c r="BT366" s="303"/>
      <c r="BU366" s="303"/>
      <c r="BV366" s="303"/>
      <c r="BW366" s="303"/>
      <c r="BX366" s="303"/>
      <c r="BY366" s="303"/>
      <c r="BZ366" s="303"/>
      <c r="CA366" s="303"/>
      <c r="CB366" s="303"/>
      <c r="CC366" s="303"/>
      <c r="CD366" s="303"/>
      <c r="CE366" s="303"/>
      <c r="CF366" s="303"/>
      <c r="CG366" s="303"/>
      <c r="CH366" s="303"/>
      <c r="CI366" s="303"/>
      <c r="CJ366" s="303"/>
      <c r="CK366" s="303"/>
      <c r="CL366" s="303"/>
      <c r="CM366" s="303"/>
      <c r="CN366" s="303"/>
      <c r="CO366" s="303"/>
      <c r="CP366" s="303"/>
      <c r="CQ366" s="303"/>
      <c r="CR366" s="303"/>
      <c r="CS366" s="303"/>
      <c r="CT366" s="303"/>
      <c r="CU366" s="303"/>
      <c r="CV366" s="303"/>
      <c r="CW366" s="303"/>
      <c r="CX366" s="303"/>
      <c r="CY366" s="303"/>
      <c r="CZ366" s="303"/>
    </row>
    <row r="367" spans="1:104" ht="11.25" customHeight="1" x14ac:dyDescent="0.2">
      <c r="A367" s="303"/>
      <c r="B367" s="303"/>
      <c r="C367" s="303"/>
      <c r="D367" s="303"/>
      <c r="E367" s="303"/>
      <c r="F367" s="303"/>
      <c r="G367" s="303"/>
      <c r="H367" s="303"/>
      <c r="I367" s="303"/>
      <c r="J367" s="303"/>
      <c r="K367" s="303"/>
      <c r="L367" s="303"/>
      <c r="M367" s="303"/>
      <c r="N367" s="303"/>
      <c r="O367" s="303"/>
      <c r="P367" s="303"/>
      <c r="Q367" s="303"/>
      <c r="R367" s="309"/>
      <c r="S367" s="310"/>
      <c r="T367" s="310"/>
      <c r="U367" s="303"/>
      <c r="V367" s="303"/>
      <c r="W367" s="303"/>
      <c r="X367" s="303"/>
      <c r="Y367" s="303"/>
      <c r="Z367" s="303"/>
      <c r="AA367" s="303"/>
      <c r="AB367" s="303"/>
      <c r="AC367" s="303"/>
      <c r="AD367" s="303"/>
      <c r="AE367" s="303"/>
      <c r="AF367" s="303"/>
      <c r="AG367" s="303"/>
      <c r="AH367" s="303"/>
      <c r="AI367" s="303"/>
      <c r="AJ367" s="303"/>
      <c r="AK367" s="303"/>
      <c r="AL367" s="303"/>
      <c r="AM367" s="303"/>
      <c r="AN367" s="303"/>
      <c r="AO367" s="303"/>
      <c r="AP367" s="303"/>
      <c r="AQ367" s="303"/>
      <c r="AR367" s="303"/>
      <c r="AS367" s="303"/>
      <c r="AT367" s="303"/>
      <c r="AU367" s="303"/>
      <c r="AV367" s="303"/>
      <c r="AW367" s="303"/>
      <c r="AX367" s="303"/>
      <c r="AY367" s="303"/>
      <c r="AZ367" s="303"/>
      <c r="BA367" s="303"/>
      <c r="BB367" s="303"/>
      <c r="BC367" s="303"/>
      <c r="BD367" s="303"/>
      <c r="BE367" s="303"/>
      <c r="BF367" s="303"/>
      <c r="BG367" s="303"/>
      <c r="BH367" s="303"/>
      <c r="BI367" s="303"/>
      <c r="BJ367" s="303"/>
      <c r="BK367" s="303"/>
      <c r="BL367" s="303"/>
      <c r="BM367" s="303"/>
      <c r="BN367" s="303"/>
      <c r="BO367" s="303"/>
      <c r="BP367" s="303"/>
      <c r="BQ367" s="303"/>
      <c r="BR367" s="303"/>
      <c r="BS367" s="303"/>
      <c r="BT367" s="303"/>
      <c r="BU367" s="303"/>
      <c r="BV367" s="303"/>
      <c r="BW367" s="303"/>
      <c r="BX367" s="303"/>
      <c r="BY367" s="303"/>
      <c r="BZ367" s="303"/>
      <c r="CA367" s="303"/>
      <c r="CB367" s="303"/>
      <c r="CC367" s="303"/>
      <c r="CD367" s="303"/>
      <c r="CE367" s="303"/>
      <c r="CF367" s="303"/>
      <c r="CG367" s="303"/>
      <c r="CH367" s="303"/>
      <c r="CI367" s="303"/>
      <c r="CJ367" s="303"/>
      <c r="CK367" s="303"/>
      <c r="CL367" s="303"/>
      <c r="CM367" s="303"/>
      <c r="CN367" s="303"/>
      <c r="CO367" s="303"/>
      <c r="CP367" s="303"/>
      <c r="CQ367" s="303"/>
      <c r="CR367" s="303"/>
      <c r="CS367" s="303"/>
      <c r="CT367" s="303"/>
      <c r="CU367" s="303"/>
      <c r="CV367" s="303"/>
      <c r="CW367" s="303"/>
      <c r="CX367" s="303"/>
      <c r="CY367" s="303"/>
      <c r="CZ367" s="303"/>
    </row>
    <row r="368" spans="1:104" ht="11.25" customHeight="1" x14ac:dyDescent="0.2">
      <c r="A368" s="303"/>
      <c r="B368" s="303"/>
      <c r="C368" s="303"/>
      <c r="D368" s="303"/>
      <c r="E368" s="303"/>
      <c r="F368" s="303"/>
      <c r="G368" s="303"/>
      <c r="H368" s="303"/>
      <c r="I368" s="303"/>
      <c r="J368" s="303"/>
      <c r="K368" s="303"/>
      <c r="L368" s="303"/>
      <c r="M368" s="303"/>
      <c r="N368" s="303"/>
      <c r="O368" s="303"/>
      <c r="P368" s="303"/>
      <c r="Q368" s="303"/>
      <c r="R368" s="309"/>
      <c r="S368" s="310"/>
      <c r="T368" s="310"/>
      <c r="U368" s="303"/>
      <c r="V368" s="303"/>
      <c r="W368" s="303"/>
      <c r="X368" s="303"/>
      <c r="Y368" s="303"/>
      <c r="Z368" s="303"/>
      <c r="AA368" s="303"/>
      <c r="AB368" s="303"/>
      <c r="AC368" s="303"/>
      <c r="AD368" s="303"/>
      <c r="AE368" s="303"/>
      <c r="AF368" s="303"/>
      <c r="AG368" s="303"/>
      <c r="AH368" s="303"/>
      <c r="AI368" s="303"/>
      <c r="AJ368" s="303"/>
      <c r="AK368" s="303"/>
      <c r="AL368" s="303"/>
      <c r="AM368" s="303"/>
      <c r="AN368" s="303"/>
      <c r="AO368" s="303"/>
      <c r="AP368" s="303"/>
      <c r="AQ368" s="303"/>
      <c r="AR368" s="303"/>
      <c r="AS368" s="303"/>
      <c r="AT368" s="303"/>
      <c r="AU368" s="303"/>
      <c r="AV368" s="303"/>
      <c r="AW368" s="303"/>
      <c r="AX368" s="303"/>
      <c r="AY368" s="303"/>
      <c r="AZ368" s="303"/>
      <c r="BA368" s="303"/>
      <c r="BB368" s="303"/>
      <c r="BC368" s="303"/>
      <c r="BD368" s="303"/>
      <c r="BE368" s="303"/>
      <c r="BF368" s="303"/>
      <c r="BG368" s="303"/>
      <c r="BH368" s="303"/>
      <c r="BI368" s="303"/>
      <c r="BJ368" s="303"/>
      <c r="BK368" s="303"/>
      <c r="BL368" s="303"/>
      <c r="BM368" s="303"/>
      <c r="BN368" s="303"/>
      <c r="BO368" s="303"/>
      <c r="BP368" s="303"/>
      <c r="BQ368" s="303"/>
      <c r="BR368" s="303"/>
      <c r="BS368" s="303"/>
      <c r="BT368" s="303"/>
      <c r="BU368" s="303"/>
      <c r="BV368" s="303"/>
      <c r="BW368" s="303"/>
      <c r="BX368" s="303"/>
      <c r="BY368" s="303"/>
      <c r="BZ368" s="303"/>
      <c r="CA368" s="303"/>
      <c r="CB368" s="303"/>
      <c r="CC368" s="303"/>
      <c r="CD368" s="303"/>
      <c r="CE368" s="303"/>
      <c r="CF368" s="303"/>
      <c r="CG368" s="303"/>
      <c r="CH368" s="303"/>
      <c r="CI368" s="303"/>
      <c r="CJ368" s="303"/>
      <c r="CK368" s="303"/>
      <c r="CL368" s="303"/>
      <c r="CM368" s="303"/>
      <c r="CN368" s="303"/>
      <c r="CO368" s="303"/>
      <c r="CP368" s="303"/>
      <c r="CQ368" s="303"/>
      <c r="CR368" s="303"/>
      <c r="CS368" s="303"/>
      <c r="CT368" s="303"/>
      <c r="CU368" s="303"/>
      <c r="CV368" s="303"/>
      <c r="CW368" s="303"/>
      <c r="CX368" s="303"/>
      <c r="CY368" s="303"/>
      <c r="CZ368" s="303"/>
    </row>
    <row r="369" spans="1:104" ht="11.25" customHeight="1" x14ac:dyDescent="0.2">
      <c r="A369" s="303"/>
      <c r="B369" s="303"/>
      <c r="C369" s="303"/>
      <c r="D369" s="303"/>
      <c r="E369" s="303"/>
      <c r="F369" s="303"/>
      <c r="G369" s="303"/>
      <c r="H369" s="303"/>
      <c r="I369" s="303"/>
      <c r="J369" s="303"/>
      <c r="K369" s="303"/>
      <c r="L369" s="303"/>
      <c r="M369" s="303"/>
      <c r="N369" s="303"/>
      <c r="O369" s="303"/>
      <c r="P369" s="303"/>
      <c r="Q369" s="303"/>
      <c r="R369" s="309"/>
      <c r="S369" s="310"/>
      <c r="T369" s="310"/>
      <c r="U369" s="303"/>
      <c r="V369" s="303"/>
      <c r="W369" s="303"/>
      <c r="X369" s="303"/>
      <c r="Y369" s="303"/>
      <c r="Z369" s="303"/>
      <c r="AA369" s="303"/>
      <c r="AB369" s="303"/>
      <c r="AC369" s="303"/>
      <c r="AD369" s="303"/>
      <c r="AE369" s="303"/>
      <c r="AF369" s="303"/>
      <c r="AG369" s="303"/>
      <c r="AH369" s="303"/>
      <c r="AI369" s="303"/>
      <c r="AJ369" s="303"/>
      <c r="AK369" s="303"/>
      <c r="AL369" s="303"/>
      <c r="AM369" s="303"/>
      <c r="AN369" s="303"/>
      <c r="AO369" s="303"/>
      <c r="AP369" s="303"/>
      <c r="AQ369" s="303"/>
      <c r="AR369" s="303"/>
      <c r="AS369" s="303"/>
      <c r="AT369" s="303"/>
      <c r="AU369" s="303"/>
      <c r="AV369" s="303"/>
      <c r="AW369" s="303"/>
      <c r="AX369" s="303"/>
      <c r="AY369" s="303"/>
      <c r="AZ369" s="303"/>
      <c r="BA369" s="303"/>
      <c r="BB369" s="303"/>
      <c r="BC369" s="303"/>
      <c r="BD369" s="303"/>
      <c r="BE369" s="303"/>
      <c r="BF369" s="303"/>
      <c r="BG369" s="303"/>
      <c r="BH369" s="303"/>
      <c r="BI369" s="303"/>
      <c r="BJ369" s="303"/>
      <c r="BK369" s="303"/>
      <c r="BL369" s="303"/>
      <c r="BM369" s="303"/>
      <c r="BN369" s="303"/>
      <c r="BO369" s="303"/>
      <c r="BP369" s="303"/>
      <c r="BQ369" s="303"/>
      <c r="BR369" s="303"/>
      <c r="BS369" s="303"/>
      <c r="BT369" s="303"/>
      <c r="BU369" s="303"/>
      <c r="BV369" s="303"/>
      <c r="BW369" s="303"/>
      <c r="BX369" s="303"/>
      <c r="BY369" s="303"/>
      <c r="BZ369" s="303"/>
      <c r="CA369" s="303"/>
      <c r="CB369" s="303"/>
      <c r="CC369" s="303"/>
      <c r="CD369" s="303"/>
      <c r="CE369" s="303"/>
      <c r="CF369" s="303"/>
      <c r="CG369" s="303"/>
      <c r="CH369" s="303"/>
      <c r="CI369" s="303"/>
      <c r="CJ369" s="303"/>
      <c r="CK369" s="303"/>
      <c r="CL369" s="303"/>
      <c r="CM369" s="303"/>
      <c r="CN369" s="303"/>
      <c r="CO369" s="303"/>
      <c r="CP369" s="303"/>
      <c r="CQ369" s="303"/>
      <c r="CR369" s="303"/>
      <c r="CS369" s="303"/>
      <c r="CT369" s="303"/>
      <c r="CU369" s="303"/>
      <c r="CV369" s="303"/>
      <c r="CW369" s="303"/>
      <c r="CX369" s="303"/>
      <c r="CY369" s="303"/>
      <c r="CZ369" s="303"/>
    </row>
    <row r="370" spans="1:104" ht="11.25" customHeight="1" x14ac:dyDescent="0.2">
      <c r="A370" s="303"/>
      <c r="B370" s="303"/>
      <c r="C370" s="303"/>
      <c r="D370" s="303"/>
      <c r="E370" s="303"/>
      <c r="F370" s="303"/>
      <c r="G370" s="303"/>
      <c r="H370" s="303"/>
      <c r="I370" s="303"/>
      <c r="J370" s="303"/>
      <c r="K370" s="303"/>
      <c r="L370" s="303"/>
      <c r="M370" s="303"/>
      <c r="N370" s="303"/>
      <c r="O370" s="303"/>
      <c r="P370" s="303"/>
      <c r="Q370" s="303"/>
      <c r="R370" s="309"/>
      <c r="S370" s="310"/>
      <c r="T370" s="310"/>
      <c r="U370" s="303"/>
      <c r="V370" s="303"/>
      <c r="W370" s="303"/>
      <c r="X370" s="303"/>
      <c r="Y370" s="303"/>
      <c r="Z370" s="303"/>
      <c r="AA370" s="303"/>
      <c r="AB370" s="303"/>
      <c r="AC370" s="303"/>
      <c r="AD370" s="303"/>
      <c r="AE370" s="303"/>
      <c r="AF370" s="303"/>
      <c r="AG370" s="303"/>
      <c r="AH370" s="303"/>
      <c r="AI370" s="303"/>
      <c r="AJ370" s="303"/>
      <c r="AK370" s="303"/>
      <c r="AL370" s="303"/>
      <c r="AM370" s="303"/>
      <c r="AN370" s="303"/>
      <c r="AO370" s="303"/>
      <c r="AP370" s="303"/>
      <c r="AQ370" s="303"/>
      <c r="AR370" s="303"/>
      <c r="AS370" s="303"/>
      <c r="AT370" s="303"/>
      <c r="AU370" s="303"/>
      <c r="AV370" s="303"/>
      <c r="AW370" s="303"/>
      <c r="AX370" s="303"/>
      <c r="AY370" s="303"/>
      <c r="AZ370" s="303"/>
      <c r="BA370" s="303"/>
      <c r="BB370" s="303"/>
      <c r="BC370" s="303"/>
      <c r="BD370" s="303"/>
      <c r="BE370" s="303"/>
      <c r="BF370" s="303"/>
      <c r="BG370" s="303"/>
      <c r="BH370" s="303"/>
      <c r="BI370" s="303"/>
      <c r="BJ370" s="303"/>
      <c r="BK370" s="303"/>
      <c r="BL370" s="303"/>
      <c r="BM370" s="303"/>
      <c r="BN370" s="303"/>
      <c r="BO370" s="303"/>
      <c r="BP370" s="303"/>
      <c r="BQ370" s="303"/>
      <c r="BR370" s="303"/>
      <c r="BS370" s="303"/>
      <c r="BT370" s="303"/>
      <c r="BU370" s="303"/>
      <c r="BV370" s="303"/>
      <c r="BW370" s="303"/>
      <c r="BX370" s="303"/>
      <c r="BY370" s="303"/>
      <c r="BZ370" s="303"/>
      <c r="CA370" s="303"/>
      <c r="CB370" s="303"/>
      <c r="CC370" s="303"/>
      <c r="CD370" s="303"/>
      <c r="CE370" s="303"/>
      <c r="CF370" s="303"/>
      <c r="CG370" s="303"/>
      <c r="CH370" s="303"/>
      <c r="CI370" s="303"/>
      <c r="CJ370" s="303"/>
      <c r="CK370" s="303"/>
      <c r="CL370" s="303"/>
      <c r="CM370" s="303"/>
      <c r="CN370" s="303"/>
      <c r="CO370" s="303"/>
      <c r="CP370" s="303"/>
      <c r="CQ370" s="303"/>
      <c r="CR370" s="303"/>
      <c r="CS370" s="303"/>
      <c r="CT370" s="303"/>
      <c r="CU370" s="303"/>
      <c r="CV370" s="303"/>
      <c r="CW370" s="303"/>
      <c r="CX370" s="303"/>
      <c r="CY370" s="303"/>
      <c r="CZ370" s="303"/>
    </row>
    <row r="371" spans="1:104" ht="11.25" customHeight="1" x14ac:dyDescent="0.2">
      <c r="A371" s="303"/>
      <c r="B371" s="303"/>
      <c r="C371" s="303"/>
      <c r="D371" s="303"/>
      <c r="E371" s="303"/>
      <c r="F371" s="303"/>
      <c r="G371" s="303"/>
      <c r="H371" s="303"/>
      <c r="I371" s="303"/>
      <c r="J371" s="303"/>
      <c r="K371" s="303"/>
      <c r="L371" s="303"/>
      <c r="M371" s="303"/>
      <c r="N371" s="303"/>
      <c r="O371" s="303"/>
      <c r="P371" s="303"/>
      <c r="Q371" s="303"/>
      <c r="R371" s="309"/>
      <c r="S371" s="310"/>
      <c r="T371" s="310"/>
      <c r="U371" s="303"/>
      <c r="V371" s="303"/>
      <c r="W371" s="303"/>
      <c r="X371" s="303"/>
      <c r="Y371" s="303"/>
      <c r="Z371" s="303"/>
      <c r="AA371" s="303"/>
      <c r="AB371" s="303"/>
      <c r="AC371" s="303"/>
      <c r="AD371" s="303"/>
      <c r="AE371" s="303"/>
      <c r="AF371" s="303"/>
      <c r="AG371" s="303"/>
      <c r="AH371" s="303"/>
      <c r="AI371" s="303"/>
      <c r="AJ371" s="303"/>
      <c r="AK371" s="303"/>
      <c r="AL371" s="303"/>
      <c r="AM371" s="303"/>
      <c r="AN371" s="303"/>
      <c r="AO371" s="303"/>
      <c r="AP371" s="303"/>
      <c r="AQ371" s="303"/>
      <c r="AR371" s="303"/>
      <c r="AS371" s="303"/>
      <c r="AT371" s="303"/>
      <c r="AU371" s="303"/>
      <c r="AV371" s="303"/>
      <c r="AW371" s="303"/>
      <c r="AX371" s="303"/>
      <c r="AY371" s="303"/>
      <c r="AZ371" s="303"/>
      <c r="BA371" s="303"/>
      <c r="BB371" s="303"/>
      <c r="BC371" s="303"/>
      <c r="BD371" s="303"/>
      <c r="BE371" s="303"/>
      <c r="BF371" s="303"/>
      <c r="BG371" s="303"/>
      <c r="BH371" s="303"/>
      <c r="BI371" s="303"/>
      <c r="BJ371" s="303"/>
      <c r="BK371" s="303"/>
      <c r="BL371" s="303"/>
      <c r="BM371" s="303"/>
      <c r="BN371" s="303"/>
      <c r="BO371" s="303"/>
      <c r="BP371" s="303"/>
      <c r="BQ371" s="303"/>
      <c r="BR371" s="303"/>
      <c r="BS371" s="303"/>
      <c r="BT371" s="303"/>
      <c r="BU371" s="303"/>
      <c r="BV371" s="303"/>
      <c r="BW371" s="303"/>
      <c r="BX371" s="303"/>
      <c r="BY371" s="303"/>
      <c r="BZ371" s="303"/>
      <c r="CA371" s="303"/>
      <c r="CB371" s="303"/>
      <c r="CC371" s="303"/>
      <c r="CD371" s="303"/>
      <c r="CE371" s="303"/>
      <c r="CF371" s="303"/>
      <c r="CG371" s="303"/>
      <c r="CH371" s="303"/>
      <c r="CI371" s="303"/>
      <c r="CJ371" s="303"/>
      <c r="CK371" s="303"/>
      <c r="CL371" s="303"/>
      <c r="CM371" s="303"/>
      <c r="CN371" s="303"/>
      <c r="CO371" s="303"/>
      <c r="CP371" s="303"/>
      <c r="CQ371" s="303"/>
      <c r="CR371" s="303"/>
      <c r="CS371" s="303"/>
      <c r="CT371" s="303"/>
      <c r="CU371" s="303"/>
      <c r="CV371" s="303"/>
      <c r="CW371" s="303"/>
      <c r="CX371" s="303"/>
      <c r="CY371" s="303"/>
      <c r="CZ371" s="303"/>
    </row>
    <row r="372" spans="1:104" ht="11.25" customHeight="1" x14ac:dyDescent="0.2">
      <c r="A372" s="303"/>
      <c r="B372" s="303"/>
      <c r="C372" s="303"/>
      <c r="D372" s="303"/>
      <c r="E372" s="303"/>
      <c r="F372" s="303"/>
      <c r="G372" s="303"/>
      <c r="H372" s="303"/>
      <c r="I372" s="303"/>
      <c r="J372" s="303"/>
      <c r="K372" s="303"/>
      <c r="L372" s="303"/>
      <c r="M372" s="303"/>
      <c r="N372" s="303"/>
      <c r="O372" s="303"/>
      <c r="P372" s="303"/>
      <c r="Q372" s="303"/>
      <c r="R372" s="309"/>
      <c r="S372" s="310"/>
      <c r="T372" s="310"/>
      <c r="U372" s="303"/>
      <c r="V372" s="303"/>
      <c r="W372" s="303"/>
      <c r="X372" s="303"/>
      <c r="Y372" s="303"/>
      <c r="Z372" s="303"/>
      <c r="AA372" s="303"/>
      <c r="AB372" s="303"/>
      <c r="AC372" s="303"/>
      <c r="AD372" s="303"/>
      <c r="AE372" s="303"/>
      <c r="AF372" s="303"/>
      <c r="AG372" s="303"/>
      <c r="AH372" s="303"/>
      <c r="AI372" s="303"/>
      <c r="AJ372" s="303"/>
      <c r="AK372" s="303"/>
      <c r="AL372" s="303"/>
      <c r="AM372" s="303"/>
      <c r="AN372" s="303"/>
      <c r="AO372" s="303"/>
      <c r="AP372" s="303"/>
      <c r="AQ372" s="303"/>
      <c r="AR372" s="303"/>
      <c r="AS372" s="303"/>
      <c r="AT372" s="303"/>
      <c r="AU372" s="303"/>
      <c r="AV372" s="303"/>
      <c r="AW372" s="303"/>
      <c r="AX372" s="303"/>
      <c r="AY372" s="303"/>
      <c r="AZ372" s="303"/>
      <c r="BA372" s="303"/>
      <c r="BB372" s="303"/>
      <c r="BC372" s="303"/>
      <c r="BD372" s="303"/>
      <c r="BE372" s="303"/>
      <c r="BF372" s="303"/>
      <c r="BG372" s="303"/>
      <c r="BH372" s="303"/>
      <c r="BI372" s="303"/>
      <c r="BJ372" s="303"/>
      <c r="BK372" s="303"/>
      <c r="BL372" s="303"/>
      <c r="BM372" s="303"/>
      <c r="BN372" s="303"/>
      <c r="BO372" s="303"/>
      <c r="BP372" s="303"/>
      <c r="BQ372" s="303"/>
      <c r="BR372" s="303"/>
      <c r="BS372" s="303"/>
      <c r="BT372" s="303"/>
      <c r="BU372" s="303"/>
      <c r="BV372" s="303"/>
      <c r="BW372" s="303"/>
      <c r="BX372" s="303"/>
      <c r="BY372" s="303"/>
      <c r="BZ372" s="303"/>
      <c r="CA372" s="303"/>
      <c r="CB372" s="303"/>
      <c r="CC372" s="303"/>
      <c r="CD372" s="303"/>
      <c r="CE372" s="303"/>
      <c r="CF372" s="303"/>
      <c r="CG372" s="303"/>
      <c r="CH372" s="303"/>
      <c r="CI372" s="303"/>
      <c r="CJ372" s="303"/>
      <c r="CK372" s="303"/>
      <c r="CL372" s="303"/>
      <c r="CM372" s="303"/>
      <c r="CN372" s="303"/>
      <c r="CO372" s="303"/>
      <c r="CP372" s="303"/>
      <c r="CQ372" s="303"/>
      <c r="CR372" s="303"/>
      <c r="CS372" s="303"/>
      <c r="CT372" s="303"/>
      <c r="CU372" s="303"/>
      <c r="CV372" s="303"/>
      <c r="CW372" s="303"/>
      <c r="CX372" s="303"/>
      <c r="CY372" s="303"/>
      <c r="CZ372" s="303"/>
    </row>
    <row r="373" spans="1:104" ht="11.25" customHeight="1" x14ac:dyDescent="0.2">
      <c r="A373" s="303"/>
      <c r="B373" s="303"/>
      <c r="C373" s="303"/>
      <c r="D373" s="303"/>
      <c r="E373" s="303"/>
      <c r="F373" s="303"/>
      <c r="G373" s="303"/>
      <c r="H373" s="303"/>
      <c r="I373" s="303"/>
      <c r="J373" s="303"/>
      <c r="K373" s="303"/>
      <c r="L373" s="303"/>
      <c r="M373" s="303"/>
      <c r="N373" s="303"/>
      <c r="O373" s="303"/>
      <c r="P373" s="303"/>
      <c r="Q373" s="303"/>
      <c r="R373" s="309"/>
      <c r="S373" s="310"/>
      <c r="T373" s="310"/>
      <c r="U373" s="303"/>
      <c r="V373" s="303"/>
      <c r="W373" s="303"/>
      <c r="X373" s="303"/>
      <c r="Y373" s="303"/>
      <c r="Z373" s="303"/>
      <c r="AA373" s="303"/>
      <c r="AB373" s="303"/>
      <c r="AC373" s="303"/>
      <c r="AD373" s="303"/>
      <c r="AE373" s="303"/>
      <c r="AF373" s="303"/>
      <c r="AG373" s="303"/>
      <c r="AH373" s="303"/>
      <c r="AI373" s="303"/>
      <c r="AJ373" s="303"/>
      <c r="AK373" s="303"/>
      <c r="AL373" s="303"/>
      <c r="AM373" s="303"/>
      <c r="AN373" s="303"/>
      <c r="AO373" s="303"/>
      <c r="AP373" s="303"/>
      <c r="AQ373" s="303"/>
      <c r="AR373" s="303"/>
      <c r="AS373" s="303"/>
      <c r="AT373" s="303"/>
      <c r="AU373" s="303"/>
      <c r="AV373" s="303"/>
      <c r="AW373" s="303"/>
      <c r="AX373" s="303"/>
      <c r="AY373" s="303"/>
      <c r="AZ373" s="303"/>
      <c r="BA373" s="303"/>
      <c r="BB373" s="303"/>
      <c r="BC373" s="303"/>
      <c r="BD373" s="303"/>
      <c r="BE373" s="303"/>
      <c r="BF373" s="303"/>
      <c r="BG373" s="303"/>
      <c r="BH373" s="303"/>
      <c r="BI373" s="303"/>
      <c r="BJ373" s="303"/>
      <c r="BK373" s="303"/>
      <c r="BL373" s="303"/>
      <c r="BM373" s="303"/>
      <c r="BN373" s="303"/>
      <c r="BO373" s="303"/>
      <c r="BP373" s="303"/>
      <c r="BQ373" s="303"/>
      <c r="BR373" s="303"/>
      <c r="BS373" s="303"/>
      <c r="BT373" s="303"/>
      <c r="BU373" s="303"/>
      <c r="BV373" s="303"/>
      <c r="BW373" s="303"/>
      <c r="BX373" s="303"/>
      <c r="BY373" s="303"/>
      <c r="BZ373" s="303"/>
      <c r="CA373" s="303"/>
      <c r="CB373" s="303"/>
      <c r="CC373" s="303"/>
      <c r="CD373" s="303"/>
      <c r="CE373" s="303"/>
      <c r="CF373" s="303"/>
      <c r="CG373" s="303"/>
      <c r="CH373" s="303"/>
      <c r="CI373" s="303"/>
      <c r="CJ373" s="303"/>
      <c r="CK373" s="303"/>
      <c r="CL373" s="303"/>
      <c r="CM373" s="303"/>
      <c r="CN373" s="303"/>
      <c r="CO373" s="303"/>
      <c r="CP373" s="303"/>
      <c r="CQ373" s="303"/>
      <c r="CR373" s="303"/>
      <c r="CS373" s="303"/>
      <c r="CT373" s="303"/>
      <c r="CU373" s="303"/>
      <c r="CV373" s="303"/>
      <c r="CW373" s="303"/>
      <c r="CX373" s="303"/>
      <c r="CY373" s="303"/>
      <c r="CZ373" s="303"/>
    </row>
    <row r="374" spans="1:104" ht="11.25" customHeight="1" x14ac:dyDescent="0.2">
      <c r="A374" s="303"/>
      <c r="B374" s="303"/>
      <c r="C374" s="303"/>
      <c r="D374" s="303"/>
      <c r="E374" s="303"/>
      <c r="F374" s="303"/>
      <c r="G374" s="303"/>
      <c r="H374" s="303"/>
      <c r="I374" s="303"/>
      <c r="J374" s="303"/>
      <c r="K374" s="303"/>
      <c r="L374" s="303"/>
      <c r="M374" s="303"/>
      <c r="N374" s="303"/>
      <c r="O374" s="303"/>
      <c r="P374" s="303"/>
      <c r="Q374" s="303"/>
      <c r="R374" s="309"/>
      <c r="S374" s="310"/>
      <c r="T374" s="310"/>
      <c r="U374" s="303"/>
      <c r="V374" s="303"/>
      <c r="W374" s="303"/>
      <c r="X374" s="303"/>
      <c r="Y374" s="303"/>
      <c r="Z374" s="303"/>
      <c r="AA374" s="303"/>
      <c r="AB374" s="303"/>
      <c r="AC374" s="303"/>
      <c r="AD374" s="303"/>
      <c r="AE374" s="303"/>
      <c r="AF374" s="303"/>
      <c r="AG374" s="303"/>
      <c r="AH374" s="303"/>
      <c r="AI374" s="303"/>
      <c r="AJ374" s="303"/>
      <c r="AK374" s="303"/>
      <c r="AL374" s="303"/>
      <c r="AM374" s="303"/>
      <c r="AN374" s="303"/>
      <c r="AO374" s="303"/>
      <c r="AP374" s="303"/>
      <c r="AQ374" s="303"/>
      <c r="AR374" s="303"/>
      <c r="AS374" s="303"/>
      <c r="AT374" s="303"/>
      <c r="AU374" s="303"/>
      <c r="AV374" s="303"/>
      <c r="AW374" s="303"/>
      <c r="AX374" s="303"/>
      <c r="AY374" s="303"/>
      <c r="AZ374" s="303"/>
      <c r="BA374" s="303"/>
      <c r="BB374" s="303"/>
      <c r="BC374" s="303"/>
      <c r="BD374" s="303"/>
      <c r="BE374" s="303"/>
      <c r="BF374" s="303"/>
      <c r="BG374" s="303"/>
      <c r="BH374" s="303"/>
      <c r="BI374" s="303"/>
      <c r="BJ374" s="303"/>
      <c r="BK374" s="303"/>
      <c r="BL374" s="303"/>
      <c r="BM374" s="303"/>
      <c r="BN374" s="303"/>
      <c r="BO374" s="303"/>
      <c r="BP374" s="303"/>
      <c r="BQ374" s="303"/>
      <c r="BR374" s="303"/>
      <c r="BS374" s="303"/>
      <c r="BT374" s="303"/>
      <c r="BU374" s="303"/>
      <c r="BV374" s="303"/>
      <c r="BW374" s="303"/>
      <c r="BX374" s="303"/>
      <c r="BY374" s="303"/>
      <c r="BZ374" s="303"/>
      <c r="CA374" s="303"/>
      <c r="CB374" s="303"/>
      <c r="CC374" s="303"/>
      <c r="CD374" s="303"/>
      <c r="CE374" s="303"/>
      <c r="CF374" s="303"/>
      <c r="CG374" s="303"/>
      <c r="CH374" s="303"/>
      <c r="CI374" s="303"/>
      <c r="CJ374" s="303"/>
      <c r="CK374" s="303"/>
      <c r="CL374" s="303"/>
      <c r="CM374" s="303"/>
      <c r="CN374" s="303"/>
      <c r="CO374" s="303"/>
      <c r="CP374" s="303"/>
      <c r="CQ374" s="303"/>
      <c r="CR374" s="303"/>
      <c r="CS374" s="303"/>
      <c r="CT374" s="303"/>
      <c r="CU374" s="303"/>
      <c r="CV374" s="303"/>
      <c r="CW374" s="303"/>
      <c r="CX374" s="303"/>
      <c r="CY374" s="303"/>
      <c r="CZ374" s="303"/>
    </row>
    <row r="375" spans="1:104" ht="11.25" customHeight="1" x14ac:dyDescent="0.2">
      <c r="A375" s="303"/>
      <c r="B375" s="303"/>
      <c r="C375" s="303"/>
      <c r="D375" s="303"/>
      <c r="E375" s="303"/>
      <c r="F375" s="303"/>
      <c r="G375" s="303"/>
      <c r="H375" s="303"/>
      <c r="I375" s="303"/>
      <c r="J375" s="303"/>
      <c r="K375" s="303"/>
      <c r="L375" s="303"/>
      <c r="M375" s="303"/>
      <c r="N375" s="303"/>
      <c r="O375" s="303"/>
      <c r="P375" s="303"/>
      <c r="Q375" s="303"/>
      <c r="R375" s="309"/>
      <c r="S375" s="310"/>
      <c r="T375" s="310"/>
      <c r="U375" s="303"/>
      <c r="V375" s="303"/>
      <c r="W375" s="303"/>
      <c r="X375" s="303"/>
      <c r="Y375" s="303"/>
      <c r="Z375" s="303"/>
      <c r="AA375" s="303"/>
      <c r="AB375" s="303"/>
      <c r="AC375" s="303"/>
      <c r="AD375" s="303"/>
      <c r="AE375" s="303"/>
      <c r="AF375" s="303"/>
      <c r="AG375" s="303"/>
      <c r="AH375" s="303"/>
      <c r="AI375" s="303"/>
      <c r="AJ375" s="303"/>
      <c r="AK375" s="303"/>
      <c r="AL375" s="303"/>
      <c r="AM375" s="303"/>
      <c r="AN375" s="303"/>
      <c r="AO375" s="303"/>
      <c r="AP375" s="303"/>
      <c r="AQ375" s="303"/>
      <c r="AR375" s="303"/>
      <c r="AS375" s="303"/>
      <c r="AT375" s="303"/>
      <c r="AU375" s="303"/>
      <c r="AV375" s="303"/>
      <c r="AW375" s="303"/>
      <c r="AX375" s="303"/>
      <c r="AY375" s="303"/>
      <c r="AZ375" s="303"/>
      <c r="BA375" s="303"/>
      <c r="BB375" s="303"/>
      <c r="BC375" s="303"/>
      <c r="BD375" s="303"/>
      <c r="BE375" s="303"/>
      <c r="BF375" s="303"/>
      <c r="BG375" s="303"/>
      <c r="BH375" s="303"/>
      <c r="BI375" s="303"/>
      <c r="BJ375" s="303"/>
      <c r="BK375" s="303"/>
      <c r="BL375" s="303"/>
      <c r="BM375" s="303"/>
      <c r="BN375" s="303"/>
      <c r="BO375" s="303"/>
      <c r="BP375" s="303"/>
      <c r="BQ375" s="303"/>
      <c r="BR375" s="303"/>
      <c r="BS375" s="303"/>
      <c r="BT375" s="303"/>
      <c r="BU375" s="303"/>
      <c r="BV375" s="303"/>
      <c r="BW375" s="303"/>
      <c r="BX375" s="303"/>
      <c r="BY375" s="303"/>
      <c r="BZ375" s="303"/>
      <c r="CA375" s="303"/>
      <c r="CB375" s="303"/>
      <c r="CC375" s="303"/>
      <c r="CD375" s="303"/>
      <c r="CE375" s="303"/>
      <c r="CF375" s="303"/>
      <c r="CG375" s="303"/>
      <c r="CH375" s="303"/>
      <c r="CI375" s="303"/>
      <c r="CJ375" s="303"/>
      <c r="CK375" s="303"/>
      <c r="CL375" s="303"/>
      <c r="CM375" s="303"/>
      <c r="CN375" s="303"/>
      <c r="CO375" s="303"/>
      <c r="CP375" s="303"/>
      <c r="CQ375" s="303"/>
      <c r="CR375" s="303"/>
      <c r="CS375" s="303"/>
      <c r="CT375" s="303"/>
      <c r="CU375" s="303"/>
      <c r="CV375" s="303"/>
      <c r="CW375" s="303"/>
      <c r="CX375" s="303"/>
      <c r="CY375" s="303"/>
      <c r="CZ375" s="303"/>
    </row>
    <row r="376" spans="1:104" ht="11.25" customHeight="1" x14ac:dyDescent="0.2">
      <c r="A376" s="303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303"/>
      <c r="N376" s="303"/>
      <c r="O376" s="303"/>
      <c r="P376" s="303"/>
      <c r="Q376" s="303"/>
      <c r="R376" s="309"/>
      <c r="S376" s="310"/>
      <c r="T376" s="310"/>
      <c r="U376" s="303"/>
      <c r="V376" s="303"/>
      <c r="W376" s="303"/>
      <c r="X376" s="303"/>
      <c r="Y376" s="303"/>
      <c r="Z376" s="303"/>
      <c r="AA376" s="303"/>
      <c r="AB376" s="303"/>
      <c r="AC376" s="303"/>
      <c r="AD376" s="303"/>
      <c r="AE376" s="303"/>
      <c r="AF376" s="303"/>
      <c r="AG376" s="303"/>
      <c r="AH376" s="303"/>
      <c r="AI376" s="303"/>
      <c r="AJ376" s="303"/>
      <c r="AK376" s="303"/>
      <c r="AL376" s="303"/>
      <c r="AM376" s="303"/>
      <c r="AN376" s="303"/>
      <c r="AO376" s="303"/>
      <c r="AP376" s="303"/>
      <c r="AQ376" s="303"/>
      <c r="AR376" s="303"/>
      <c r="AS376" s="303"/>
      <c r="AT376" s="303"/>
      <c r="AU376" s="303"/>
      <c r="AV376" s="303"/>
      <c r="AW376" s="303"/>
      <c r="AX376" s="303"/>
      <c r="AY376" s="303"/>
      <c r="AZ376" s="303"/>
      <c r="BA376" s="303"/>
      <c r="BB376" s="303"/>
      <c r="BC376" s="303"/>
      <c r="BD376" s="303"/>
      <c r="BE376" s="303"/>
      <c r="BF376" s="303"/>
      <c r="BG376" s="303"/>
      <c r="BH376" s="303"/>
      <c r="BI376" s="303"/>
      <c r="BJ376" s="303"/>
      <c r="BK376" s="303"/>
      <c r="BL376" s="303"/>
      <c r="BM376" s="303"/>
      <c r="BN376" s="303"/>
      <c r="BO376" s="303"/>
      <c r="BP376" s="303"/>
      <c r="BQ376" s="303"/>
      <c r="BR376" s="303"/>
      <c r="BS376" s="303"/>
      <c r="BT376" s="303"/>
      <c r="BU376" s="303"/>
      <c r="BV376" s="303"/>
      <c r="BW376" s="303"/>
      <c r="BX376" s="303"/>
      <c r="BY376" s="303"/>
      <c r="BZ376" s="303"/>
      <c r="CA376" s="303"/>
      <c r="CB376" s="303"/>
      <c r="CC376" s="303"/>
      <c r="CD376" s="303"/>
      <c r="CE376" s="303"/>
      <c r="CF376" s="303"/>
      <c r="CG376" s="303"/>
      <c r="CH376" s="303"/>
      <c r="CI376" s="303"/>
      <c r="CJ376" s="303"/>
      <c r="CK376" s="303"/>
      <c r="CL376" s="303"/>
      <c r="CM376" s="303"/>
      <c r="CN376" s="303"/>
      <c r="CO376" s="303"/>
      <c r="CP376" s="303"/>
      <c r="CQ376" s="303"/>
      <c r="CR376" s="303"/>
      <c r="CS376" s="303"/>
      <c r="CT376" s="303"/>
      <c r="CU376" s="303"/>
      <c r="CV376" s="303"/>
      <c r="CW376" s="303"/>
      <c r="CX376" s="303"/>
      <c r="CY376" s="303"/>
      <c r="CZ376" s="303"/>
    </row>
    <row r="377" spans="1:104" ht="11.25" customHeight="1" x14ac:dyDescent="0.2">
      <c r="A377" s="303"/>
      <c r="B377" s="303"/>
      <c r="C377" s="303"/>
      <c r="D377" s="303"/>
      <c r="E377" s="303"/>
      <c r="F377" s="303"/>
      <c r="G377" s="303"/>
      <c r="H377" s="303"/>
      <c r="I377" s="303"/>
      <c r="J377" s="303"/>
      <c r="K377" s="303"/>
      <c r="L377" s="303"/>
      <c r="M377" s="303"/>
      <c r="N377" s="303"/>
      <c r="O377" s="303"/>
      <c r="P377" s="303"/>
      <c r="Q377" s="303"/>
      <c r="R377" s="309"/>
      <c r="S377" s="310"/>
      <c r="T377" s="310"/>
      <c r="U377" s="303"/>
      <c r="V377" s="303"/>
      <c r="W377" s="303"/>
      <c r="X377" s="303"/>
      <c r="Y377" s="303"/>
      <c r="Z377" s="303"/>
      <c r="AA377" s="303"/>
      <c r="AB377" s="303"/>
      <c r="AC377" s="303"/>
      <c r="AD377" s="303"/>
      <c r="AE377" s="303"/>
      <c r="AF377" s="303"/>
      <c r="AG377" s="303"/>
      <c r="AH377" s="303"/>
      <c r="AI377" s="303"/>
      <c r="AJ377" s="303"/>
      <c r="AK377" s="303"/>
      <c r="AL377" s="303"/>
      <c r="AM377" s="303"/>
      <c r="AN377" s="303"/>
      <c r="AO377" s="303"/>
      <c r="AP377" s="303"/>
      <c r="AQ377" s="303"/>
      <c r="AR377" s="303"/>
      <c r="AS377" s="303"/>
      <c r="AT377" s="303"/>
      <c r="AU377" s="303"/>
      <c r="AV377" s="303"/>
      <c r="AW377" s="303"/>
      <c r="AX377" s="303"/>
      <c r="AY377" s="303"/>
      <c r="AZ377" s="303"/>
      <c r="BA377" s="303"/>
      <c r="BB377" s="303"/>
      <c r="BC377" s="303"/>
      <c r="BD377" s="303"/>
      <c r="BE377" s="303"/>
      <c r="BF377" s="303"/>
      <c r="BG377" s="303"/>
      <c r="BH377" s="303"/>
      <c r="BI377" s="303"/>
      <c r="BJ377" s="303"/>
      <c r="BK377" s="303"/>
      <c r="BL377" s="303"/>
      <c r="BM377" s="303"/>
      <c r="BN377" s="303"/>
      <c r="BO377" s="303"/>
      <c r="BP377" s="303"/>
      <c r="BQ377" s="303"/>
      <c r="BR377" s="303"/>
      <c r="BS377" s="303"/>
      <c r="BT377" s="303"/>
      <c r="BU377" s="303"/>
      <c r="BV377" s="303"/>
      <c r="BW377" s="303"/>
      <c r="BX377" s="303"/>
      <c r="BY377" s="303"/>
      <c r="BZ377" s="303"/>
      <c r="CA377" s="303"/>
      <c r="CB377" s="303"/>
      <c r="CC377" s="303"/>
      <c r="CD377" s="303"/>
      <c r="CE377" s="303"/>
      <c r="CF377" s="303"/>
      <c r="CG377" s="303"/>
      <c r="CH377" s="303"/>
      <c r="CI377" s="303"/>
      <c r="CJ377" s="303"/>
      <c r="CK377" s="303"/>
      <c r="CL377" s="303"/>
      <c r="CM377" s="303"/>
      <c r="CN377" s="303"/>
      <c r="CO377" s="303"/>
      <c r="CP377" s="303"/>
      <c r="CQ377" s="303"/>
      <c r="CR377" s="303"/>
      <c r="CS377" s="303"/>
      <c r="CT377" s="303"/>
      <c r="CU377" s="303"/>
      <c r="CV377" s="303"/>
      <c r="CW377" s="303"/>
      <c r="CX377" s="303"/>
      <c r="CY377" s="303"/>
      <c r="CZ377" s="303"/>
    </row>
    <row r="378" spans="1:104" ht="11.25" customHeight="1" x14ac:dyDescent="0.2">
      <c r="A378" s="303"/>
      <c r="B378" s="303"/>
      <c r="C378" s="303"/>
      <c r="D378" s="303"/>
      <c r="E378" s="303"/>
      <c r="F378" s="303"/>
      <c r="G378" s="303"/>
      <c r="H378" s="303"/>
      <c r="I378" s="303"/>
      <c r="J378" s="303"/>
      <c r="K378" s="303"/>
      <c r="L378" s="303"/>
      <c r="M378" s="303"/>
      <c r="N378" s="303"/>
      <c r="O378" s="303"/>
      <c r="P378" s="303"/>
      <c r="Q378" s="303"/>
      <c r="R378" s="309"/>
      <c r="S378" s="310"/>
      <c r="T378" s="310"/>
      <c r="U378" s="303"/>
      <c r="V378" s="303"/>
      <c r="W378" s="303"/>
      <c r="X378" s="303"/>
      <c r="Y378" s="303"/>
      <c r="Z378" s="303"/>
      <c r="AA378" s="303"/>
      <c r="AB378" s="303"/>
      <c r="AC378" s="303"/>
      <c r="AD378" s="303"/>
      <c r="AE378" s="303"/>
      <c r="AF378" s="303"/>
      <c r="AG378" s="303"/>
      <c r="AH378" s="303"/>
      <c r="AI378" s="303"/>
      <c r="AJ378" s="303"/>
      <c r="AK378" s="303"/>
      <c r="AL378" s="303"/>
      <c r="AM378" s="303"/>
      <c r="AN378" s="303"/>
      <c r="AO378" s="303"/>
      <c r="AP378" s="303"/>
      <c r="AQ378" s="303"/>
      <c r="AR378" s="303"/>
      <c r="AS378" s="303"/>
      <c r="AT378" s="303"/>
      <c r="AU378" s="303"/>
      <c r="AV378" s="303"/>
      <c r="AW378" s="303"/>
      <c r="AX378" s="303"/>
      <c r="AY378" s="303"/>
      <c r="AZ378" s="303"/>
      <c r="BA378" s="303"/>
      <c r="BB378" s="303"/>
      <c r="BC378" s="303"/>
      <c r="BD378" s="303"/>
      <c r="BE378" s="303"/>
      <c r="BF378" s="303"/>
      <c r="BG378" s="303"/>
      <c r="BH378" s="303"/>
      <c r="BI378" s="303"/>
      <c r="BJ378" s="303"/>
      <c r="BK378" s="303"/>
      <c r="BL378" s="303"/>
      <c r="BM378" s="303"/>
      <c r="BN378" s="303"/>
      <c r="BO378" s="303"/>
      <c r="BP378" s="303"/>
      <c r="BQ378" s="303"/>
      <c r="BR378" s="303"/>
      <c r="BS378" s="303"/>
      <c r="BT378" s="303"/>
      <c r="BU378" s="303"/>
      <c r="BV378" s="303"/>
      <c r="BW378" s="303"/>
      <c r="BX378" s="303"/>
      <c r="BY378" s="303"/>
      <c r="BZ378" s="303"/>
      <c r="CA378" s="303"/>
      <c r="CB378" s="303"/>
      <c r="CC378" s="303"/>
      <c r="CD378" s="303"/>
      <c r="CE378" s="303"/>
      <c r="CF378" s="303"/>
      <c r="CG378" s="303"/>
      <c r="CH378" s="303"/>
      <c r="CI378" s="303"/>
      <c r="CJ378" s="303"/>
      <c r="CK378" s="303"/>
      <c r="CL378" s="303"/>
      <c r="CM378" s="303"/>
      <c r="CN378" s="303"/>
      <c r="CO378" s="303"/>
      <c r="CP378" s="303"/>
      <c r="CQ378" s="303"/>
      <c r="CR378" s="303"/>
      <c r="CS378" s="303"/>
      <c r="CT378" s="303"/>
      <c r="CU378" s="303"/>
      <c r="CV378" s="303"/>
      <c r="CW378" s="303"/>
      <c r="CX378" s="303"/>
      <c r="CY378" s="303"/>
      <c r="CZ378" s="303"/>
    </row>
    <row r="379" spans="1:104" ht="11.25" customHeight="1" x14ac:dyDescent="0.2">
      <c r="A379" s="303"/>
      <c r="B379" s="303"/>
      <c r="C379" s="303"/>
      <c r="D379" s="303"/>
      <c r="E379" s="303"/>
      <c r="F379" s="303"/>
      <c r="G379" s="303"/>
      <c r="H379" s="303"/>
      <c r="I379" s="303"/>
      <c r="J379" s="303"/>
      <c r="K379" s="303"/>
      <c r="L379" s="303"/>
      <c r="M379" s="303"/>
      <c r="N379" s="303"/>
      <c r="O379" s="303"/>
      <c r="P379" s="303"/>
      <c r="Q379" s="303"/>
      <c r="R379" s="309"/>
      <c r="S379" s="310"/>
      <c r="T379" s="310"/>
      <c r="U379" s="303"/>
      <c r="V379" s="303"/>
      <c r="W379" s="303"/>
      <c r="X379" s="303"/>
      <c r="Y379" s="303"/>
      <c r="Z379" s="303"/>
      <c r="AA379" s="303"/>
      <c r="AB379" s="303"/>
      <c r="AC379" s="303"/>
      <c r="AD379" s="303"/>
      <c r="AE379" s="303"/>
      <c r="AF379" s="303"/>
      <c r="AG379" s="303"/>
      <c r="AH379" s="303"/>
      <c r="AI379" s="303"/>
      <c r="AJ379" s="303"/>
      <c r="AK379" s="303"/>
      <c r="AL379" s="303"/>
      <c r="AM379" s="303"/>
      <c r="AN379" s="303"/>
      <c r="AO379" s="303"/>
      <c r="AP379" s="303"/>
      <c r="AQ379" s="303"/>
      <c r="AR379" s="303"/>
      <c r="AS379" s="303"/>
      <c r="AT379" s="303"/>
      <c r="AU379" s="303"/>
      <c r="AV379" s="303"/>
      <c r="AW379" s="303"/>
      <c r="AX379" s="303"/>
      <c r="AY379" s="303"/>
      <c r="AZ379" s="303"/>
      <c r="BA379" s="303"/>
      <c r="BB379" s="303"/>
      <c r="BC379" s="303"/>
      <c r="BD379" s="303"/>
      <c r="BE379" s="303"/>
      <c r="BF379" s="303"/>
      <c r="BG379" s="303"/>
      <c r="BH379" s="303"/>
      <c r="BI379" s="303"/>
      <c r="BJ379" s="303"/>
      <c r="BK379" s="303"/>
      <c r="BL379" s="303"/>
      <c r="BM379" s="303"/>
      <c r="BN379" s="303"/>
      <c r="BO379" s="303"/>
      <c r="BP379" s="303"/>
      <c r="BQ379" s="303"/>
      <c r="BR379" s="303"/>
      <c r="BS379" s="303"/>
      <c r="BT379" s="303"/>
      <c r="BU379" s="303"/>
      <c r="BV379" s="303"/>
      <c r="BW379" s="303"/>
      <c r="BX379" s="303"/>
      <c r="BY379" s="303"/>
      <c r="BZ379" s="303"/>
      <c r="CA379" s="303"/>
      <c r="CB379" s="303"/>
      <c r="CC379" s="303"/>
      <c r="CD379" s="303"/>
      <c r="CE379" s="303"/>
      <c r="CF379" s="303"/>
      <c r="CG379" s="303"/>
      <c r="CH379" s="303"/>
      <c r="CI379" s="303"/>
      <c r="CJ379" s="303"/>
      <c r="CK379" s="303"/>
      <c r="CL379" s="303"/>
      <c r="CM379" s="303"/>
      <c r="CN379" s="303"/>
      <c r="CO379" s="303"/>
      <c r="CP379" s="303"/>
      <c r="CQ379" s="303"/>
      <c r="CR379" s="303"/>
      <c r="CS379" s="303"/>
      <c r="CT379" s="303"/>
      <c r="CU379" s="303"/>
      <c r="CV379" s="303"/>
      <c r="CW379" s="303"/>
      <c r="CX379" s="303"/>
      <c r="CY379" s="303"/>
      <c r="CZ379" s="303"/>
    </row>
    <row r="380" spans="1:104" ht="11.25" customHeight="1" x14ac:dyDescent="0.2">
      <c r="A380" s="303"/>
      <c r="B380" s="303"/>
      <c r="C380" s="303"/>
      <c r="D380" s="303"/>
      <c r="E380" s="303"/>
      <c r="F380" s="303"/>
      <c r="G380" s="303"/>
      <c r="H380" s="303"/>
      <c r="I380" s="303"/>
      <c r="J380" s="303"/>
      <c r="K380" s="303"/>
      <c r="L380" s="303"/>
      <c r="M380" s="303"/>
      <c r="N380" s="303"/>
      <c r="O380" s="303"/>
      <c r="P380" s="303"/>
      <c r="Q380" s="303"/>
      <c r="R380" s="309"/>
      <c r="S380" s="310"/>
      <c r="T380" s="310"/>
      <c r="U380" s="303"/>
      <c r="V380" s="303"/>
      <c r="W380" s="303"/>
      <c r="X380" s="303"/>
      <c r="Y380" s="303"/>
      <c r="Z380" s="303"/>
      <c r="AA380" s="303"/>
      <c r="AB380" s="303"/>
      <c r="AC380" s="303"/>
      <c r="AD380" s="303"/>
      <c r="AE380" s="303"/>
      <c r="AF380" s="303"/>
      <c r="AG380" s="303"/>
      <c r="AH380" s="303"/>
      <c r="AI380" s="303"/>
      <c r="AJ380" s="303"/>
      <c r="AK380" s="303"/>
      <c r="AL380" s="303"/>
      <c r="AM380" s="303"/>
      <c r="AN380" s="303"/>
      <c r="AO380" s="303"/>
      <c r="AP380" s="303"/>
      <c r="AQ380" s="303"/>
      <c r="AR380" s="303"/>
      <c r="AS380" s="303"/>
      <c r="AT380" s="303"/>
      <c r="AU380" s="303"/>
      <c r="AV380" s="303"/>
      <c r="AW380" s="303"/>
      <c r="AX380" s="303"/>
      <c r="AY380" s="303"/>
      <c r="AZ380" s="303"/>
      <c r="BA380" s="303"/>
      <c r="BB380" s="303"/>
      <c r="BC380" s="303"/>
      <c r="BD380" s="303"/>
      <c r="BE380" s="303"/>
      <c r="BF380" s="303"/>
      <c r="BG380" s="303"/>
      <c r="BH380" s="303"/>
      <c r="BI380" s="303"/>
      <c r="BJ380" s="303"/>
      <c r="BK380" s="303"/>
      <c r="BL380" s="303"/>
      <c r="BM380" s="303"/>
      <c r="BN380" s="303"/>
      <c r="BO380" s="303"/>
      <c r="BP380" s="303"/>
      <c r="BQ380" s="303"/>
      <c r="BR380" s="303"/>
      <c r="BS380" s="303"/>
      <c r="BT380" s="303"/>
      <c r="BU380" s="303"/>
      <c r="BV380" s="303"/>
      <c r="BW380" s="303"/>
      <c r="BX380" s="303"/>
      <c r="BY380" s="303"/>
      <c r="BZ380" s="303"/>
      <c r="CA380" s="303"/>
      <c r="CB380" s="303"/>
      <c r="CC380" s="303"/>
      <c r="CD380" s="303"/>
      <c r="CE380" s="303"/>
      <c r="CF380" s="303"/>
      <c r="CG380" s="303"/>
      <c r="CH380" s="303"/>
      <c r="CI380" s="303"/>
      <c r="CJ380" s="303"/>
      <c r="CK380" s="303"/>
      <c r="CL380" s="303"/>
      <c r="CM380" s="303"/>
      <c r="CN380" s="303"/>
      <c r="CO380" s="303"/>
      <c r="CP380" s="303"/>
      <c r="CQ380" s="303"/>
      <c r="CR380" s="303"/>
      <c r="CS380" s="303"/>
      <c r="CT380" s="303"/>
      <c r="CU380" s="303"/>
      <c r="CV380" s="303"/>
      <c r="CW380" s="303"/>
      <c r="CX380" s="303"/>
      <c r="CY380" s="303"/>
      <c r="CZ380" s="303"/>
    </row>
    <row r="381" spans="1:104" ht="11.25" customHeight="1" x14ac:dyDescent="0.2">
      <c r="A381" s="303"/>
      <c r="B381" s="303"/>
      <c r="C381" s="303"/>
      <c r="D381" s="303"/>
      <c r="E381" s="303"/>
      <c r="F381" s="303"/>
      <c r="G381" s="303"/>
      <c r="H381" s="303"/>
      <c r="I381" s="303"/>
      <c r="J381" s="303"/>
      <c r="K381" s="303"/>
      <c r="L381" s="303"/>
      <c r="M381" s="303"/>
      <c r="N381" s="303"/>
      <c r="O381" s="303"/>
      <c r="P381" s="303"/>
      <c r="Q381" s="303"/>
      <c r="R381" s="309"/>
      <c r="S381" s="310"/>
      <c r="T381" s="310"/>
      <c r="U381" s="303"/>
      <c r="V381" s="303"/>
      <c r="W381" s="303"/>
      <c r="X381" s="303"/>
      <c r="Y381" s="303"/>
      <c r="Z381" s="303"/>
      <c r="AA381" s="303"/>
      <c r="AB381" s="303"/>
      <c r="AC381" s="303"/>
      <c r="AD381" s="303"/>
      <c r="AE381" s="303"/>
      <c r="AF381" s="303"/>
      <c r="AG381" s="303"/>
      <c r="AH381" s="303"/>
      <c r="AI381" s="303"/>
      <c r="AJ381" s="303"/>
      <c r="AK381" s="303"/>
      <c r="AL381" s="303"/>
      <c r="AM381" s="303"/>
      <c r="AN381" s="303"/>
      <c r="AO381" s="303"/>
      <c r="AP381" s="303"/>
      <c r="AQ381" s="303"/>
      <c r="AR381" s="303"/>
      <c r="AS381" s="303"/>
      <c r="AT381" s="303"/>
      <c r="AU381" s="303"/>
      <c r="AV381" s="303"/>
      <c r="AW381" s="303"/>
      <c r="AX381" s="303"/>
      <c r="AY381" s="303"/>
      <c r="AZ381" s="303"/>
      <c r="BA381" s="303"/>
      <c r="BB381" s="303"/>
      <c r="BC381" s="303"/>
      <c r="BD381" s="303"/>
      <c r="BE381" s="303"/>
      <c r="BF381" s="303"/>
      <c r="BG381" s="303"/>
      <c r="BH381" s="303"/>
      <c r="BI381" s="303"/>
      <c r="BJ381" s="303"/>
      <c r="BK381" s="303"/>
      <c r="BL381" s="303"/>
      <c r="BM381" s="303"/>
      <c r="BN381" s="303"/>
      <c r="BO381" s="303"/>
      <c r="BP381" s="303"/>
      <c r="BQ381" s="303"/>
      <c r="BR381" s="303"/>
      <c r="BS381" s="303"/>
      <c r="BT381" s="303"/>
      <c r="BU381" s="303"/>
      <c r="BV381" s="303"/>
      <c r="BW381" s="303"/>
      <c r="BX381" s="303"/>
      <c r="BY381" s="303"/>
      <c r="BZ381" s="303"/>
      <c r="CA381" s="303"/>
      <c r="CB381" s="303"/>
      <c r="CC381" s="303"/>
      <c r="CD381" s="303"/>
      <c r="CE381" s="303"/>
      <c r="CF381" s="303"/>
      <c r="CG381" s="303"/>
      <c r="CH381" s="303"/>
      <c r="CI381" s="303"/>
      <c r="CJ381" s="303"/>
      <c r="CK381" s="303"/>
      <c r="CL381" s="303"/>
      <c r="CM381" s="303"/>
      <c r="CN381" s="303"/>
      <c r="CO381" s="303"/>
      <c r="CP381" s="303"/>
      <c r="CQ381" s="303"/>
      <c r="CR381" s="303"/>
      <c r="CS381" s="303"/>
      <c r="CT381" s="303"/>
      <c r="CU381" s="303"/>
      <c r="CV381" s="303"/>
      <c r="CW381" s="303"/>
      <c r="CX381" s="303"/>
      <c r="CY381" s="303"/>
      <c r="CZ381" s="303"/>
    </row>
    <row r="382" spans="1:104" ht="11.25" customHeight="1" x14ac:dyDescent="0.2">
      <c r="A382" s="303"/>
      <c r="B382" s="303"/>
      <c r="C382" s="303"/>
      <c r="D382" s="303"/>
      <c r="E382" s="303"/>
      <c r="F382" s="303"/>
      <c r="G382" s="303"/>
      <c r="H382" s="303"/>
      <c r="I382" s="303"/>
      <c r="J382" s="303"/>
      <c r="K382" s="303"/>
      <c r="L382" s="303"/>
      <c r="M382" s="303"/>
      <c r="N382" s="303"/>
      <c r="O382" s="303"/>
      <c r="P382" s="303"/>
      <c r="Q382" s="303"/>
      <c r="R382" s="309"/>
      <c r="S382" s="310"/>
      <c r="T382" s="310"/>
      <c r="U382" s="303"/>
      <c r="V382" s="303"/>
      <c r="W382" s="303"/>
      <c r="X382" s="303"/>
      <c r="Y382" s="303"/>
      <c r="Z382" s="303"/>
      <c r="AA382" s="303"/>
      <c r="AB382" s="303"/>
      <c r="AC382" s="303"/>
      <c r="AD382" s="303"/>
      <c r="AE382" s="303"/>
      <c r="AF382" s="303"/>
      <c r="AG382" s="303"/>
      <c r="AH382" s="303"/>
      <c r="AI382" s="303"/>
      <c r="AJ382" s="303"/>
      <c r="AK382" s="303"/>
      <c r="AL382" s="303"/>
      <c r="AM382" s="303"/>
      <c r="AN382" s="303"/>
      <c r="AO382" s="303"/>
      <c r="AP382" s="303"/>
      <c r="AQ382" s="303"/>
      <c r="AR382" s="303"/>
      <c r="AS382" s="303"/>
      <c r="AT382" s="303"/>
      <c r="AU382" s="303"/>
      <c r="AV382" s="303"/>
      <c r="AW382" s="303"/>
      <c r="AX382" s="303"/>
      <c r="AY382" s="303"/>
      <c r="AZ382" s="303"/>
      <c r="BA382" s="303"/>
      <c r="BB382" s="303"/>
      <c r="BC382" s="303"/>
      <c r="BD382" s="303"/>
      <c r="BE382" s="303"/>
      <c r="BF382" s="303"/>
      <c r="BG382" s="303"/>
      <c r="BH382" s="303"/>
      <c r="BI382" s="303"/>
      <c r="BJ382" s="303"/>
      <c r="BK382" s="303"/>
      <c r="BL382" s="303"/>
      <c r="BM382" s="303"/>
      <c r="BN382" s="303"/>
      <c r="BO382" s="303"/>
      <c r="BP382" s="303"/>
      <c r="BQ382" s="303"/>
      <c r="BR382" s="303"/>
      <c r="BS382" s="303"/>
      <c r="BT382" s="303"/>
      <c r="BU382" s="303"/>
      <c r="BV382" s="303"/>
      <c r="BW382" s="303"/>
      <c r="BX382" s="303"/>
      <c r="BY382" s="303"/>
      <c r="BZ382" s="303"/>
      <c r="CA382" s="303"/>
      <c r="CB382" s="303"/>
      <c r="CC382" s="303"/>
      <c r="CD382" s="303"/>
      <c r="CE382" s="303"/>
      <c r="CF382" s="303"/>
      <c r="CG382" s="303"/>
      <c r="CH382" s="303"/>
      <c r="CI382" s="303"/>
      <c r="CJ382" s="303"/>
      <c r="CK382" s="303"/>
      <c r="CL382" s="303"/>
      <c r="CM382" s="303"/>
      <c r="CN382" s="303"/>
      <c r="CO382" s="303"/>
      <c r="CP382" s="303"/>
      <c r="CQ382" s="303"/>
      <c r="CR382" s="303"/>
      <c r="CS382" s="303"/>
      <c r="CT382" s="303"/>
      <c r="CU382" s="303"/>
      <c r="CV382" s="303"/>
      <c r="CW382" s="303"/>
      <c r="CX382" s="303"/>
      <c r="CY382" s="303"/>
      <c r="CZ382" s="303"/>
    </row>
    <row r="383" spans="1:104" ht="11.25" customHeight="1" x14ac:dyDescent="0.2">
      <c r="A383" s="303"/>
      <c r="B383" s="303"/>
      <c r="C383" s="303"/>
      <c r="D383" s="303"/>
      <c r="E383" s="303"/>
      <c r="F383" s="303"/>
      <c r="G383" s="303"/>
      <c r="H383" s="303"/>
      <c r="I383" s="303"/>
      <c r="J383" s="303"/>
      <c r="K383" s="303"/>
      <c r="L383" s="303"/>
      <c r="M383" s="303"/>
      <c r="N383" s="303"/>
      <c r="O383" s="303"/>
      <c r="P383" s="303"/>
      <c r="Q383" s="303"/>
      <c r="R383" s="309"/>
      <c r="S383" s="310"/>
      <c r="T383" s="310"/>
      <c r="U383" s="303"/>
      <c r="V383" s="303"/>
      <c r="W383" s="303"/>
      <c r="X383" s="303"/>
      <c r="Y383" s="303"/>
      <c r="Z383" s="303"/>
      <c r="AA383" s="303"/>
      <c r="AB383" s="303"/>
      <c r="AC383" s="303"/>
      <c r="AD383" s="303"/>
      <c r="AE383" s="303"/>
      <c r="AF383" s="303"/>
      <c r="AG383" s="303"/>
      <c r="AH383" s="303"/>
      <c r="AI383" s="303"/>
      <c r="AJ383" s="303"/>
      <c r="AK383" s="303"/>
      <c r="AL383" s="303"/>
      <c r="AM383" s="303"/>
      <c r="AN383" s="303"/>
      <c r="AO383" s="303"/>
      <c r="AP383" s="303"/>
      <c r="AQ383" s="303"/>
      <c r="AR383" s="303"/>
      <c r="AS383" s="303"/>
      <c r="AT383" s="303"/>
      <c r="AU383" s="303"/>
      <c r="AV383" s="303"/>
      <c r="AW383" s="303"/>
      <c r="AX383" s="303"/>
      <c r="AY383" s="303"/>
      <c r="AZ383" s="303"/>
      <c r="BA383" s="303"/>
      <c r="BB383" s="303"/>
      <c r="BC383" s="303"/>
      <c r="BD383" s="303"/>
      <c r="BE383" s="303"/>
      <c r="BF383" s="303"/>
      <c r="BG383" s="303"/>
      <c r="BH383" s="303"/>
      <c r="BI383" s="303"/>
      <c r="BJ383" s="303"/>
      <c r="BK383" s="303"/>
      <c r="BL383" s="303"/>
      <c r="BM383" s="303"/>
      <c r="BN383" s="303"/>
      <c r="BO383" s="303"/>
      <c r="BP383" s="303"/>
      <c r="BQ383" s="303"/>
      <c r="BR383" s="303"/>
      <c r="BS383" s="303"/>
      <c r="BT383" s="303"/>
      <c r="BU383" s="303"/>
      <c r="BV383" s="303"/>
      <c r="BW383" s="303"/>
      <c r="BX383" s="303"/>
      <c r="BY383" s="303"/>
      <c r="BZ383" s="303"/>
      <c r="CA383" s="303"/>
      <c r="CB383" s="303"/>
      <c r="CC383" s="303"/>
      <c r="CD383" s="303"/>
      <c r="CE383" s="303"/>
      <c r="CF383" s="303"/>
      <c r="CG383" s="303"/>
      <c r="CH383" s="303"/>
      <c r="CI383" s="303"/>
      <c r="CJ383" s="303"/>
      <c r="CK383" s="303"/>
      <c r="CL383" s="303"/>
      <c r="CM383" s="303"/>
      <c r="CN383" s="303"/>
      <c r="CO383" s="303"/>
      <c r="CP383" s="303"/>
      <c r="CQ383" s="303"/>
      <c r="CR383" s="303"/>
      <c r="CS383" s="303"/>
      <c r="CT383" s="303"/>
      <c r="CU383" s="303"/>
      <c r="CV383" s="303"/>
      <c r="CW383" s="303"/>
      <c r="CX383" s="303"/>
      <c r="CY383" s="303"/>
      <c r="CZ383" s="303"/>
    </row>
    <row r="384" spans="1:104" ht="11.25" customHeight="1" x14ac:dyDescent="0.2">
      <c r="A384" s="303"/>
      <c r="B384" s="303"/>
      <c r="C384" s="303"/>
      <c r="D384" s="303"/>
      <c r="E384" s="303"/>
      <c r="F384" s="303"/>
      <c r="G384" s="303"/>
      <c r="H384" s="303"/>
      <c r="I384" s="303"/>
      <c r="J384" s="303"/>
      <c r="K384" s="303"/>
      <c r="L384" s="303"/>
      <c r="M384" s="303"/>
      <c r="N384" s="303"/>
      <c r="O384" s="303"/>
      <c r="P384" s="303"/>
      <c r="Q384" s="303"/>
      <c r="R384" s="309"/>
      <c r="S384" s="310"/>
      <c r="T384" s="310"/>
      <c r="U384" s="303"/>
      <c r="V384" s="303"/>
      <c r="W384" s="303"/>
      <c r="X384" s="303"/>
      <c r="Y384" s="303"/>
      <c r="Z384" s="303"/>
      <c r="AA384" s="303"/>
      <c r="AB384" s="303"/>
      <c r="AC384" s="303"/>
      <c r="AD384" s="303"/>
      <c r="AE384" s="303"/>
      <c r="AF384" s="303"/>
      <c r="AG384" s="303"/>
      <c r="AH384" s="303"/>
      <c r="AI384" s="303"/>
      <c r="AJ384" s="303"/>
      <c r="AK384" s="303"/>
      <c r="AL384" s="303"/>
      <c r="AM384" s="303"/>
      <c r="AN384" s="303"/>
      <c r="AO384" s="303"/>
      <c r="AP384" s="303"/>
      <c r="AQ384" s="303"/>
      <c r="AR384" s="303"/>
      <c r="AS384" s="303"/>
      <c r="AT384" s="303"/>
      <c r="AU384" s="303"/>
      <c r="AV384" s="303"/>
      <c r="AW384" s="303"/>
      <c r="AX384" s="303"/>
      <c r="AY384" s="303"/>
      <c r="AZ384" s="303"/>
      <c r="BA384" s="303"/>
      <c r="BB384" s="303"/>
      <c r="BC384" s="303"/>
      <c r="BD384" s="303"/>
      <c r="BE384" s="303"/>
      <c r="BF384" s="303"/>
      <c r="BG384" s="303"/>
      <c r="BH384" s="303"/>
      <c r="BI384" s="303"/>
      <c r="BJ384" s="303"/>
      <c r="BK384" s="303"/>
      <c r="BL384" s="303"/>
      <c r="BM384" s="303"/>
      <c r="BN384" s="303"/>
      <c r="BO384" s="303"/>
      <c r="BP384" s="303"/>
      <c r="BQ384" s="303"/>
      <c r="BR384" s="303"/>
      <c r="BS384" s="303"/>
      <c r="BT384" s="303"/>
      <c r="BU384" s="303"/>
      <c r="BV384" s="303"/>
      <c r="BW384" s="303"/>
      <c r="BX384" s="303"/>
      <c r="BY384" s="303"/>
      <c r="BZ384" s="303"/>
      <c r="CA384" s="303"/>
      <c r="CB384" s="303"/>
      <c r="CC384" s="303"/>
      <c r="CD384" s="303"/>
      <c r="CE384" s="303"/>
      <c r="CF384" s="303"/>
      <c r="CG384" s="303"/>
      <c r="CH384" s="303"/>
      <c r="CI384" s="303"/>
      <c r="CJ384" s="303"/>
      <c r="CK384" s="303"/>
      <c r="CL384" s="303"/>
      <c r="CM384" s="303"/>
      <c r="CN384" s="303"/>
      <c r="CO384" s="303"/>
      <c r="CP384" s="303"/>
      <c r="CQ384" s="303"/>
      <c r="CR384" s="303"/>
      <c r="CS384" s="303"/>
      <c r="CT384" s="303"/>
      <c r="CU384" s="303"/>
      <c r="CV384" s="303"/>
      <c r="CW384" s="303"/>
      <c r="CX384" s="303"/>
      <c r="CY384" s="303"/>
      <c r="CZ384" s="303"/>
    </row>
    <row r="385" spans="1:104" ht="11.25" customHeight="1" x14ac:dyDescent="0.2">
      <c r="A385" s="303"/>
      <c r="B385" s="303"/>
      <c r="C385" s="303"/>
      <c r="D385" s="303"/>
      <c r="E385" s="303"/>
      <c r="F385" s="303"/>
      <c r="G385" s="303"/>
      <c r="H385" s="303"/>
      <c r="I385" s="303"/>
      <c r="J385" s="303"/>
      <c r="K385" s="303"/>
      <c r="L385" s="303"/>
      <c r="M385" s="303"/>
      <c r="N385" s="303"/>
      <c r="O385" s="303"/>
      <c r="P385" s="303"/>
      <c r="Q385" s="303"/>
      <c r="R385" s="309"/>
      <c r="S385" s="310"/>
      <c r="T385" s="310"/>
      <c r="U385" s="303"/>
      <c r="V385" s="303"/>
      <c r="W385" s="303"/>
      <c r="X385" s="303"/>
      <c r="Y385" s="303"/>
      <c r="Z385" s="303"/>
      <c r="AA385" s="303"/>
      <c r="AB385" s="303"/>
      <c r="AC385" s="303"/>
      <c r="AD385" s="303"/>
      <c r="AE385" s="303"/>
      <c r="AF385" s="303"/>
      <c r="AG385" s="303"/>
      <c r="AH385" s="303"/>
      <c r="AI385" s="303"/>
      <c r="AJ385" s="303"/>
      <c r="AK385" s="303"/>
      <c r="AL385" s="303"/>
      <c r="AM385" s="303"/>
      <c r="AN385" s="303"/>
      <c r="AO385" s="303"/>
      <c r="AP385" s="303"/>
      <c r="AQ385" s="303"/>
      <c r="AR385" s="303"/>
      <c r="AS385" s="303"/>
      <c r="AT385" s="303"/>
      <c r="AU385" s="303"/>
      <c r="AV385" s="303"/>
      <c r="AW385" s="303"/>
      <c r="AX385" s="303"/>
      <c r="AY385" s="303"/>
      <c r="AZ385" s="303"/>
      <c r="BA385" s="303"/>
      <c r="BB385" s="303"/>
      <c r="BC385" s="303"/>
      <c r="BD385" s="303"/>
      <c r="BE385" s="303"/>
      <c r="BF385" s="303"/>
      <c r="BG385" s="303"/>
      <c r="BH385" s="303"/>
      <c r="BI385" s="303"/>
      <c r="BJ385" s="303"/>
      <c r="BK385" s="303"/>
      <c r="BL385" s="303"/>
      <c r="BM385" s="303"/>
      <c r="BN385" s="303"/>
      <c r="BO385" s="303"/>
      <c r="BP385" s="303"/>
      <c r="BQ385" s="303"/>
      <c r="BR385" s="303"/>
      <c r="BS385" s="303"/>
      <c r="BT385" s="303"/>
      <c r="BU385" s="303"/>
      <c r="BV385" s="303"/>
      <c r="BW385" s="303"/>
      <c r="BX385" s="303"/>
      <c r="BY385" s="303"/>
      <c r="BZ385" s="303"/>
      <c r="CA385" s="303"/>
      <c r="CB385" s="303"/>
      <c r="CC385" s="303"/>
      <c r="CD385" s="303"/>
      <c r="CE385" s="303"/>
      <c r="CF385" s="303"/>
      <c r="CG385" s="303"/>
      <c r="CH385" s="303"/>
      <c r="CI385" s="303"/>
      <c r="CJ385" s="303"/>
      <c r="CK385" s="303"/>
      <c r="CL385" s="303"/>
      <c r="CM385" s="303"/>
      <c r="CN385" s="303"/>
      <c r="CO385" s="303"/>
      <c r="CP385" s="303"/>
      <c r="CQ385" s="303"/>
      <c r="CR385" s="303"/>
      <c r="CS385" s="303"/>
      <c r="CT385" s="303"/>
      <c r="CU385" s="303"/>
      <c r="CV385" s="303"/>
      <c r="CW385" s="303"/>
      <c r="CX385" s="303"/>
      <c r="CY385" s="303"/>
      <c r="CZ385" s="303"/>
    </row>
    <row r="386" spans="1:104" ht="11.25" customHeight="1" x14ac:dyDescent="0.2">
      <c r="A386" s="303"/>
      <c r="B386" s="303"/>
      <c r="C386" s="303"/>
      <c r="D386" s="303"/>
      <c r="E386" s="303"/>
      <c r="F386" s="303"/>
      <c r="G386" s="303"/>
      <c r="H386" s="303"/>
      <c r="I386" s="303"/>
      <c r="J386" s="303"/>
      <c r="K386" s="303"/>
      <c r="L386" s="303"/>
      <c r="M386" s="303"/>
      <c r="N386" s="303"/>
      <c r="O386" s="303"/>
      <c r="P386" s="303"/>
      <c r="Q386" s="303"/>
      <c r="R386" s="309"/>
      <c r="S386" s="310"/>
      <c r="T386" s="310"/>
      <c r="U386" s="303"/>
      <c r="V386" s="303"/>
      <c r="W386" s="303"/>
      <c r="X386" s="303"/>
      <c r="Y386" s="303"/>
      <c r="Z386" s="303"/>
      <c r="AA386" s="303"/>
      <c r="AB386" s="303"/>
      <c r="AC386" s="303"/>
      <c r="AD386" s="303"/>
      <c r="AE386" s="303"/>
      <c r="AF386" s="303"/>
      <c r="AG386" s="303"/>
      <c r="AH386" s="303"/>
      <c r="AI386" s="303"/>
      <c r="AJ386" s="303"/>
      <c r="AK386" s="303"/>
      <c r="AL386" s="303"/>
      <c r="AM386" s="303"/>
      <c r="AN386" s="303"/>
      <c r="AO386" s="303"/>
      <c r="AP386" s="303"/>
      <c r="AQ386" s="303"/>
      <c r="AR386" s="303"/>
      <c r="AS386" s="303"/>
      <c r="AT386" s="303"/>
      <c r="AU386" s="303"/>
      <c r="AV386" s="303"/>
      <c r="AW386" s="303"/>
      <c r="AX386" s="303"/>
      <c r="AY386" s="303"/>
      <c r="AZ386" s="303"/>
      <c r="BA386" s="303"/>
      <c r="BB386" s="303"/>
      <c r="BC386" s="303"/>
      <c r="BD386" s="303"/>
      <c r="BE386" s="303"/>
      <c r="BF386" s="303"/>
      <c r="BG386" s="303"/>
      <c r="BH386" s="303"/>
      <c r="BI386" s="303"/>
      <c r="BJ386" s="303"/>
      <c r="BK386" s="303"/>
      <c r="BL386" s="303"/>
      <c r="BM386" s="303"/>
      <c r="BN386" s="303"/>
      <c r="BO386" s="303"/>
      <c r="BP386" s="303"/>
      <c r="BQ386" s="303"/>
      <c r="BR386" s="303"/>
      <c r="BS386" s="303"/>
      <c r="BT386" s="303"/>
      <c r="BU386" s="303"/>
      <c r="BV386" s="303"/>
      <c r="BW386" s="303"/>
      <c r="BX386" s="303"/>
      <c r="BY386" s="303"/>
      <c r="BZ386" s="303"/>
      <c r="CA386" s="303"/>
      <c r="CB386" s="303"/>
      <c r="CC386" s="303"/>
      <c r="CD386" s="303"/>
      <c r="CE386" s="303"/>
      <c r="CF386" s="303"/>
      <c r="CG386" s="303"/>
      <c r="CH386" s="303"/>
      <c r="CI386" s="303"/>
      <c r="CJ386" s="303"/>
      <c r="CK386" s="303"/>
      <c r="CL386" s="303"/>
      <c r="CM386" s="303"/>
      <c r="CN386" s="303"/>
      <c r="CO386" s="303"/>
      <c r="CP386" s="303"/>
      <c r="CQ386" s="303"/>
      <c r="CR386" s="303"/>
      <c r="CS386" s="303"/>
      <c r="CT386" s="303"/>
      <c r="CU386" s="303"/>
      <c r="CV386" s="303"/>
      <c r="CW386" s="303"/>
      <c r="CX386" s="303"/>
      <c r="CY386" s="303"/>
      <c r="CZ386" s="303"/>
    </row>
    <row r="387" spans="1:104" ht="11.25" customHeight="1" x14ac:dyDescent="0.2">
      <c r="A387" s="303"/>
      <c r="B387" s="303"/>
      <c r="C387" s="303"/>
      <c r="D387" s="303"/>
      <c r="E387" s="303"/>
      <c r="F387" s="303"/>
      <c r="G387" s="303"/>
      <c r="H387" s="303"/>
      <c r="I387" s="303"/>
      <c r="J387" s="303"/>
      <c r="K387" s="303"/>
      <c r="L387" s="303"/>
      <c r="M387" s="303"/>
      <c r="N387" s="303"/>
      <c r="O387" s="303"/>
      <c r="P387" s="303"/>
      <c r="Q387" s="303"/>
      <c r="R387" s="309"/>
      <c r="S387" s="310"/>
      <c r="T387" s="310"/>
      <c r="U387" s="303"/>
      <c r="V387" s="303"/>
      <c r="W387" s="303"/>
      <c r="X387" s="303"/>
      <c r="Y387" s="303"/>
      <c r="Z387" s="303"/>
      <c r="AA387" s="303"/>
      <c r="AB387" s="303"/>
      <c r="AC387" s="303"/>
      <c r="AD387" s="303"/>
      <c r="AE387" s="303"/>
      <c r="AF387" s="303"/>
      <c r="AG387" s="303"/>
      <c r="AH387" s="303"/>
      <c r="AI387" s="303"/>
      <c r="AJ387" s="303"/>
      <c r="AK387" s="303"/>
      <c r="AL387" s="303"/>
      <c r="AM387" s="303"/>
      <c r="AN387" s="303"/>
      <c r="AO387" s="303"/>
      <c r="AP387" s="303"/>
      <c r="AQ387" s="303"/>
      <c r="AR387" s="303"/>
      <c r="AS387" s="303"/>
      <c r="AT387" s="303"/>
      <c r="AU387" s="303"/>
      <c r="AV387" s="303"/>
      <c r="AW387" s="303"/>
      <c r="AX387" s="303"/>
      <c r="AY387" s="303"/>
      <c r="AZ387" s="303"/>
      <c r="BA387" s="303"/>
      <c r="BB387" s="303"/>
      <c r="BC387" s="303"/>
      <c r="BD387" s="303"/>
      <c r="BE387" s="303"/>
      <c r="BF387" s="303"/>
      <c r="BG387" s="303"/>
      <c r="BH387" s="303"/>
      <c r="BI387" s="303"/>
      <c r="BJ387" s="303"/>
      <c r="BK387" s="303"/>
      <c r="BL387" s="303"/>
      <c r="BM387" s="303"/>
      <c r="BN387" s="303"/>
      <c r="BO387" s="303"/>
      <c r="BP387" s="303"/>
      <c r="BQ387" s="303"/>
      <c r="BR387" s="303"/>
      <c r="BS387" s="303"/>
      <c r="BT387" s="303"/>
      <c r="BU387" s="303"/>
      <c r="BV387" s="303"/>
      <c r="BW387" s="303"/>
      <c r="BX387" s="303"/>
      <c r="BY387" s="303"/>
      <c r="BZ387" s="303"/>
      <c r="CA387" s="303"/>
      <c r="CB387" s="303"/>
      <c r="CC387" s="303"/>
      <c r="CD387" s="303"/>
      <c r="CE387" s="303"/>
      <c r="CF387" s="303"/>
      <c r="CG387" s="303"/>
      <c r="CH387" s="303"/>
      <c r="CI387" s="303"/>
      <c r="CJ387" s="303"/>
      <c r="CK387" s="303"/>
      <c r="CL387" s="303"/>
      <c r="CM387" s="303"/>
      <c r="CN387" s="303"/>
      <c r="CO387" s="303"/>
      <c r="CP387" s="303"/>
      <c r="CQ387" s="303"/>
      <c r="CR387" s="303"/>
      <c r="CS387" s="303"/>
      <c r="CT387" s="303"/>
      <c r="CU387" s="303"/>
      <c r="CV387" s="303"/>
      <c r="CW387" s="303"/>
      <c r="CX387" s="303"/>
      <c r="CY387" s="303"/>
      <c r="CZ387" s="303"/>
    </row>
    <row r="388" spans="1:104" ht="11.25" customHeight="1" x14ac:dyDescent="0.2">
      <c r="A388" s="303"/>
      <c r="B388" s="303"/>
      <c r="C388" s="303"/>
      <c r="D388" s="303"/>
      <c r="E388" s="303"/>
      <c r="F388" s="303"/>
      <c r="G388" s="303"/>
      <c r="H388" s="303"/>
      <c r="I388" s="303"/>
      <c r="J388" s="303"/>
      <c r="K388" s="303"/>
      <c r="L388" s="303"/>
      <c r="M388" s="303"/>
      <c r="N388" s="303"/>
      <c r="O388" s="303"/>
      <c r="P388" s="303"/>
      <c r="Q388" s="303"/>
      <c r="R388" s="309"/>
      <c r="S388" s="310"/>
      <c r="T388" s="310"/>
      <c r="U388" s="303"/>
      <c r="V388" s="303"/>
      <c r="W388" s="303"/>
      <c r="X388" s="303"/>
      <c r="Y388" s="303"/>
      <c r="Z388" s="303"/>
      <c r="AA388" s="303"/>
      <c r="AB388" s="303"/>
      <c r="AC388" s="303"/>
      <c r="AD388" s="303"/>
      <c r="AE388" s="303"/>
      <c r="AF388" s="303"/>
      <c r="AG388" s="303"/>
      <c r="AH388" s="303"/>
      <c r="AI388" s="303"/>
      <c r="AJ388" s="303"/>
      <c r="AK388" s="303"/>
      <c r="AL388" s="303"/>
      <c r="AM388" s="303"/>
      <c r="AN388" s="303"/>
      <c r="AO388" s="303"/>
      <c r="AP388" s="303"/>
      <c r="AQ388" s="303"/>
      <c r="AR388" s="303"/>
      <c r="AS388" s="303"/>
      <c r="AT388" s="303"/>
      <c r="AU388" s="303"/>
      <c r="AV388" s="303"/>
      <c r="AW388" s="303"/>
      <c r="AX388" s="303"/>
      <c r="AY388" s="303"/>
      <c r="AZ388" s="303"/>
      <c r="BA388" s="303"/>
      <c r="BB388" s="303"/>
      <c r="BC388" s="303"/>
      <c r="BD388" s="303"/>
      <c r="BE388" s="303"/>
      <c r="BF388" s="303"/>
      <c r="BG388" s="303"/>
      <c r="BH388" s="303"/>
      <c r="BI388" s="303"/>
      <c r="BJ388" s="303"/>
      <c r="BK388" s="303"/>
      <c r="BL388" s="303"/>
      <c r="BM388" s="303"/>
      <c r="BN388" s="303"/>
      <c r="BO388" s="303"/>
      <c r="BP388" s="303"/>
      <c r="BQ388" s="303"/>
      <c r="BR388" s="303"/>
      <c r="BS388" s="303"/>
      <c r="BT388" s="303"/>
      <c r="BU388" s="303"/>
      <c r="BV388" s="303"/>
      <c r="BW388" s="303"/>
      <c r="BX388" s="303"/>
      <c r="BY388" s="303"/>
      <c r="BZ388" s="303"/>
      <c r="CA388" s="303"/>
      <c r="CB388" s="303"/>
      <c r="CC388" s="303"/>
      <c r="CD388" s="303"/>
      <c r="CE388" s="303"/>
      <c r="CF388" s="303"/>
      <c r="CG388" s="303"/>
      <c r="CH388" s="303"/>
      <c r="CI388" s="303"/>
      <c r="CJ388" s="303"/>
      <c r="CK388" s="303"/>
      <c r="CL388" s="303"/>
      <c r="CM388" s="303"/>
      <c r="CN388" s="303"/>
      <c r="CO388" s="303"/>
      <c r="CP388" s="303"/>
      <c r="CQ388" s="303"/>
      <c r="CR388" s="303"/>
      <c r="CS388" s="303"/>
      <c r="CT388" s="303"/>
      <c r="CU388" s="303"/>
      <c r="CV388" s="303"/>
      <c r="CW388" s="303"/>
      <c r="CX388" s="303"/>
      <c r="CY388" s="303"/>
      <c r="CZ388" s="303"/>
    </row>
    <row r="389" spans="1:104" ht="11.25" customHeight="1" x14ac:dyDescent="0.2">
      <c r="A389" s="303"/>
      <c r="B389" s="303"/>
      <c r="C389" s="303"/>
      <c r="D389" s="303"/>
      <c r="E389" s="303"/>
      <c r="F389" s="303"/>
      <c r="G389" s="303"/>
      <c r="H389" s="303"/>
      <c r="I389" s="303"/>
      <c r="J389" s="303"/>
      <c r="K389" s="303"/>
      <c r="L389" s="303"/>
      <c r="M389" s="303"/>
      <c r="N389" s="303"/>
      <c r="O389" s="303"/>
      <c r="P389" s="303"/>
      <c r="Q389" s="303"/>
      <c r="R389" s="309"/>
      <c r="S389" s="310"/>
      <c r="T389" s="310"/>
      <c r="U389" s="303"/>
      <c r="V389" s="303"/>
      <c r="W389" s="303"/>
      <c r="X389" s="303"/>
      <c r="Y389" s="303"/>
      <c r="Z389" s="303"/>
      <c r="AA389" s="303"/>
      <c r="AB389" s="303"/>
      <c r="AC389" s="303"/>
      <c r="AD389" s="303"/>
      <c r="AE389" s="303"/>
      <c r="AF389" s="303"/>
      <c r="AG389" s="303"/>
      <c r="AH389" s="303"/>
      <c r="AI389" s="303"/>
      <c r="AJ389" s="303"/>
      <c r="AK389" s="303"/>
      <c r="AL389" s="303"/>
      <c r="AM389" s="303"/>
      <c r="AN389" s="303"/>
      <c r="AO389" s="303"/>
      <c r="AP389" s="303"/>
      <c r="AQ389" s="303"/>
      <c r="AR389" s="303"/>
      <c r="AS389" s="303"/>
      <c r="AT389" s="303"/>
      <c r="AU389" s="303"/>
      <c r="AV389" s="303"/>
      <c r="AW389" s="303"/>
      <c r="AX389" s="303"/>
      <c r="AY389" s="303"/>
      <c r="AZ389" s="303"/>
      <c r="BA389" s="303"/>
      <c r="BB389" s="303"/>
      <c r="BC389" s="303"/>
      <c r="BD389" s="303"/>
      <c r="BE389" s="303"/>
      <c r="BF389" s="303"/>
      <c r="BG389" s="303"/>
      <c r="BH389" s="303"/>
      <c r="BI389" s="303"/>
      <c r="BJ389" s="303"/>
      <c r="BK389" s="303"/>
      <c r="BL389" s="303"/>
      <c r="BM389" s="303"/>
      <c r="BN389" s="303"/>
      <c r="BO389" s="303"/>
      <c r="BP389" s="303"/>
      <c r="BQ389" s="303"/>
      <c r="BR389" s="303"/>
      <c r="BS389" s="303"/>
      <c r="BT389" s="303"/>
      <c r="BU389" s="303"/>
      <c r="BV389" s="303"/>
      <c r="BW389" s="303"/>
      <c r="BX389" s="303"/>
      <c r="BY389" s="303"/>
      <c r="BZ389" s="303"/>
      <c r="CA389" s="303"/>
      <c r="CB389" s="303"/>
      <c r="CC389" s="303"/>
      <c r="CD389" s="303"/>
      <c r="CE389" s="303"/>
      <c r="CF389" s="303"/>
      <c r="CG389" s="303"/>
      <c r="CH389" s="303"/>
      <c r="CI389" s="303"/>
      <c r="CJ389" s="303"/>
      <c r="CK389" s="303"/>
      <c r="CL389" s="303"/>
      <c r="CM389" s="303"/>
      <c r="CN389" s="303"/>
      <c r="CO389" s="303"/>
      <c r="CP389" s="303"/>
      <c r="CQ389" s="303"/>
      <c r="CR389" s="303"/>
      <c r="CS389" s="303"/>
      <c r="CT389" s="303"/>
      <c r="CU389" s="303"/>
      <c r="CV389" s="303"/>
      <c r="CW389" s="303"/>
      <c r="CX389" s="303"/>
      <c r="CY389" s="303"/>
      <c r="CZ389" s="303"/>
    </row>
    <row r="390" spans="1:104" ht="11.25" customHeight="1" x14ac:dyDescent="0.2">
      <c r="A390" s="303"/>
      <c r="B390" s="303"/>
      <c r="C390" s="303"/>
      <c r="D390" s="303"/>
      <c r="E390" s="303"/>
      <c r="F390" s="303"/>
      <c r="G390" s="303"/>
      <c r="H390" s="303"/>
      <c r="I390" s="303"/>
      <c r="J390" s="303"/>
      <c r="K390" s="303"/>
      <c r="L390" s="303"/>
      <c r="M390" s="303"/>
      <c r="N390" s="303"/>
      <c r="O390" s="303"/>
      <c r="P390" s="303"/>
      <c r="Q390" s="303"/>
      <c r="R390" s="309"/>
      <c r="S390" s="310"/>
      <c r="T390" s="310"/>
      <c r="U390" s="303"/>
      <c r="V390" s="303"/>
      <c r="W390" s="303"/>
      <c r="X390" s="303"/>
      <c r="Y390" s="303"/>
      <c r="Z390" s="303"/>
      <c r="AA390" s="303"/>
      <c r="AB390" s="303"/>
      <c r="AC390" s="303"/>
      <c r="AD390" s="303"/>
      <c r="AE390" s="303"/>
      <c r="AF390" s="303"/>
      <c r="AG390" s="303"/>
      <c r="AH390" s="303"/>
      <c r="AI390" s="303"/>
      <c r="AJ390" s="303"/>
      <c r="AK390" s="303"/>
      <c r="AL390" s="303"/>
      <c r="AM390" s="303"/>
      <c r="AN390" s="303"/>
      <c r="AO390" s="303"/>
      <c r="AP390" s="303"/>
      <c r="AQ390" s="303"/>
      <c r="AR390" s="303"/>
      <c r="AS390" s="303"/>
      <c r="AT390" s="303"/>
      <c r="AU390" s="303"/>
      <c r="AV390" s="303"/>
      <c r="AW390" s="303"/>
      <c r="AX390" s="303"/>
      <c r="AY390" s="303"/>
      <c r="AZ390" s="303"/>
      <c r="BA390" s="303"/>
      <c r="BB390" s="303"/>
      <c r="BC390" s="303"/>
      <c r="BD390" s="303"/>
      <c r="BE390" s="303"/>
      <c r="BF390" s="303"/>
      <c r="BG390" s="303"/>
      <c r="BH390" s="303"/>
      <c r="BI390" s="303"/>
      <c r="BJ390" s="303"/>
      <c r="BK390" s="303"/>
      <c r="BL390" s="303"/>
      <c r="BM390" s="303"/>
      <c r="BN390" s="303"/>
      <c r="BO390" s="303"/>
      <c r="BP390" s="303"/>
      <c r="BQ390" s="303"/>
      <c r="BR390" s="303"/>
      <c r="BS390" s="303"/>
      <c r="BT390" s="303"/>
      <c r="BU390" s="303"/>
      <c r="BV390" s="303"/>
      <c r="BW390" s="303"/>
      <c r="BX390" s="303"/>
      <c r="BY390" s="303"/>
      <c r="BZ390" s="303"/>
      <c r="CA390" s="303"/>
      <c r="CB390" s="303"/>
      <c r="CC390" s="303"/>
      <c r="CD390" s="303"/>
      <c r="CE390" s="303"/>
      <c r="CF390" s="303"/>
      <c r="CG390" s="303"/>
      <c r="CH390" s="303"/>
      <c r="CI390" s="303"/>
      <c r="CJ390" s="303"/>
      <c r="CK390" s="303"/>
      <c r="CL390" s="303"/>
      <c r="CM390" s="303"/>
      <c r="CN390" s="303"/>
      <c r="CO390" s="303"/>
      <c r="CP390" s="303"/>
      <c r="CQ390" s="303"/>
      <c r="CR390" s="303"/>
      <c r="CS390" s="303"/>
      <c r="CT390" s="303"/>
      <c r="CU390" s="303"/>
      <c r="CV390" s="303"/>
      <c r="CW390" s="303"/>
      <c r="CX390" s="303"/>
      <c r="CY390" s="303"/>
      <c r="CZ390" s="303"/>
    </row>
    <row r="391" spans="1:104" ht="11.25" customHeight="1" x14ac:dyDescent="0.2">
      <c r="A391" s="303"/>
      <c r="B391" s="303"/>
      <c r="C391" s="303"/>
      <c r="D391" s="303"/>
      <c r="E391" s="303"/>
      <c r="F391" s="303"/>
      <c r="G391" s="303"/>
      <c r="H391" s="303"/>
      <c r="I391" s="303"/>
      <c r="J391" s="303"/>
      <c r="K391" s="303"/>
      <c r="L391" s="303"/>
      <c r="M391" s="303"/>
      <c r="N391" s="303"/>
      <c r="O391" s="303"/>
      <c r="P391" s="303"/>
      <c r="Q391" s="303"/>
      <c r="R391" s="309"/>
      <c r="S391" s="310"/>
      <c r="T391" s="310"/>
      <c r="U391" s="303"/>
      <c r="V391" s="303"/>
      <c r="W391" s="303"/>
      <c r="X391" s="303"/>
      <c r="Y391" s="303"/>
      <c r="Z391" s="303"/>
      <c r="AA391" s="303"/>
      <c r="AB391" s="303"/>
      <c r="AC391" s="303"/>
      <c r="AD391" s="303"/>
      <c r="AE391" s="303"/>
      <c r="AF391" s="303"/>
      <c r="AG391" s="303"/>
      <c r="AH391" s="303"/>
      <c r="AI391" s="303"/>
      <c r="AJ391" s="303"/>
      <c r="AK391" s="303"/>
      <c r="AL391" s="303"/>
      <c r="AM391" s="303"/>
      <c r="AN391" s="303"/>
      <c r="AO391" s="303"/>
      <c r="AP391" s="303"/>
      <c r="AQ391" s="303"/>
      <c r="AR391" s="303"/>
      <c r="AS391" s="303"/>
      <c r="AT391" s="303"/>
      <c r="AU391" s="303"/>
      <c r="AV391" s="303"/>
      <c r="AW391" s="303"/>
      <c r="AX391" s="303"/>
      <c r="AY391" s="303"/>
      <c r="AZ391" s="303"/>
      <c r="BA391" s="303"/>
      <c r="BB391" s="303"/>
      <c r="BC391" s="303"/>
      <c r="BD391" s="303"/>
      <c r="BE391" s="303"/>
      <c r="BF391" s="303"/>
      <c r="BG391" s="303"/>
      <c r="BH391" s="303"/>
      <c r="BI391" s="303"/>
      <c r="BJ391" s="303"/>
      <c r="BK391" s="303"/>
      <c r="BL391" s="303"/>
      <c r="BM391" s="303"/>
      <c r="BN391" s="303"/>
      <c r="BO391" s="303"/>
      <c r="BP391" s="303"/>
      <c r="BQ391" s="303"/>
      <c r="BR391" s="303"/>
      <c r="BS391" s="303"/>
      <c r="BT391" s="303"/>
      <c r="BU391" s="303"/>
      <c r="BV391" s="303"/>
      <c r="BW391" s="303"/>
      <c r="BX391" s="303"/>
      <c r="BY391" s="303"/>
      <c r="BZ391" s="303"/>
      <c r="CA391" s="303"/>
      <c r="CB391" s="303"/>
      <c r="CC391" s="303"/>
      <c r="CD391" s="303"/>
      <c r="CE391" s="303"/>
      <c r="CF391" s="303"/>
      <c r="CG391" s="303"/>
      <c r="CH391" s="303"/>
      <c r="CI391" s="303"/>
      <c r="CJ391" s="303"/>
      <c r="CK391" s="303"/>
      <c r="CL391" s="303"/>
      <c r="CM391" s="303"/>
      <c r="CN391" s="303"/>
      <c r="CO391" s="303"/>
      <c r="CP391" s="303"/>
      <c r="CQ391" s="303"/>
      <c r="CR391" s="303"/>
      <c r="CS391" s="303"/>
      <c r="CT391" s="303"/>
      <c r="CU391" s="303"/>
      <c r="CV391" s="303"/>
      <c r="CW391" s="303"/>
      <c r="CX391" s="303"/>
      <c r="CY391" s="303"/>
      <c r="CZ391" s="303"/>
    </row>
    <row r="392" spans="1:104" ht="11.25" customHeight="1" x14ac:dyDescent="0.2">
      <c r="A392" s="303"/>
      <c r="B392" s="303"/>
      <c r="C392" s="303"/>
      <c r="D392" s="303"/>
      <c r="E392" s="303"/>
      <c r="F392" s="303"/>
      <c r="G392" s="303"/>
      <c r="H392" s="303"/>
      <c r="I392" s="303"/>
      <c r="J392" s="303"/>
      <c r="K392" s="303"/>
      <c r="L392" s="303"/>
      <c r="M392" s="303"/>
      <c r="N392" s="303"/>
      <c r="O392" s="303"/>
      <c r="P392" s="303"/>
      <c r="Q392" s="303"/>
      <c r="R392" s="309"/>
      <c r="S392" s="310"/>
      <c r="T392" s="310"/>
      <c r="U392" s="303"/>
      <c r="V392" s="303"/>
      <c r="W392" s="303"/>
      <c r="X392" s="303"/>
      <c r="Y392" s="303"/>
      <c r="Z392" s="303"/>
      <c r="AA392" s="303"/>
      <c r="AB392" s="303"/>
      <c r="AC392" s="303"/>
      <c r="AD392" s="303"/>
      <c r="AE392" s="303"/>
      <c r="AF392" s="303"/>
      <c r="AG392" s="303"/>
      <c r="AH392" s="303"/>
      <c r="AI392" s="303"/>
      <c r="AJ392" s="303"/>
      <c r="AK392" s="303"/>
      <c r="AL392" s="303"/>
      <c r="AM392" s="303"/>
      <c r="AN392" s="303"/>
      <c r="AO392" s="303"/>
      <c r="AP392" s="303"/>
      <c r="AQ392" s="303"/>
      <c r="AR392" s="303"/>
      <c r="AS392" s="303"/>
      <c r="AT392" s="303"/>
      <c r="AU392" s="303"/>
      <c r="AV392" s="303"/>
      <c r="AW392" s="303"/>
      <c r="AX392" s="303"/>
      <c r="AY392" s="303"/>
      <c r="AZ392" s="303"/>
      <c r="BA392" s="303"/>
      <c r="BB392" s="303"/>
      <c r="BC392" s="303"/>
      <c r="BD392" s="303"/>
      <c r="BE392" s="303"/>
      <c r="BF392" s="303"/>
      <c r="BG392" s="303"/>
      <c r="BH392" s="303"/>
      <c r="BI392" s="303"/>
      <c r="BJ392" s="303"/>
      <c r="BK392" s="303"/>
      <c r="BL392" s="303"/>
      <c r="BM392" s="303"/>
      <c r="BN392" s="303"/>
      <c r="BO392" s="303"/>
      <c r="BP392" s="303"/>
      <c r="BQ392" s="303"/>
      <c r="BR392" s="303"/>
      <c r="BS392" s="303"/>
      <c r="BT392" s="303"/>
      <c r="BU392" s="303"/>
      <c r="BV392" s="303"/>
      <c r="BW392" s="303"/>
      <c r="BX392" s="303"/>
      <c r="BY392" s="303"/>
      <c r="BZ392" s="303"/>
      <c r="CA392" s="303"/>
      <c r="CB392" s="303"/>
      <c r="CC392" s="303"/>
      <c r="CD392" s="303"/>
      <c r="CE392" s="303"/>
      <c r="CF392" s="303"/>
      <c r="CG392" s="303"/>
      <c r="CH392" s="303"/>
      <c r="CI392" s="303"/>
      <c r="CJ392" s="303"/>
      <c r="CK392" s="303"/>
      <c r="CL392" s="303"/>
      <c r="CM392" s="303"/>
      <c r="CN392" s="303"/>
      <c r="CO392" s="303"/>
      <c r="CP392" s="303"/>
      <c r="CQ392" s="303"/>
      <c r="CR392" s="303"/>
      <c r="CS392" s="303"/>
      <c r="CT392" s="303"/>
      <c r="CU392" s="303"/>
      <c r="CV392" s="303"/>
      <c r="CW392" s="303"/>
      <c r="CX392" s="303"/>
      <c r="CY392" s="303"/>
      <c r="CZ392" s="303"/>
    </row>
    <row r="393" spans="1:104" ht="11.25" customHeight="1" x14ac:dyDescent="0.2">
      <c r="A393" s="303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303"/>
      <c r="N393" s="303"/>
      <c r="O393" s="303"/>
      <c r="P393" s="303"/>
      <c r="Q393" s="303"/>
      <c r="R393" s="309"/>
      <c r="S393" s="310"/>
      <c r="T393" s="310"/>
      <c r="U393" s="303"/>
      <c r="V393" s="303"/>
      <c r="W393" s="303"/>
      <c r="X393" s="303"/>
      <c r="Y393" s="303"/>
      <c r="Z393" s="303"/>
      <c r="AA393" s="303"/>
      <c r="AB393" s="303"/>
      <c r="AC393" s="303"/>
      <c r="AD393" s="303"/>
      <c r="AE393" s="303"/>
      <c r="AF393" s="303"/>
      <c r="AG393" s="303"/>
      <c r="AH393" s="303"/>
      <c r="AI393" s="303"/>
      <c r="AJ393" s="303"/>
      <c r="AK393" s="303"/>
      <c r="AL393" s="303"/>
      <c r="AM393" s="303"/>
      <c r="AN393" s="303"/>
      <c r="AO393" s="303"/>
      <c r="AP393" s="303"/>
      <c r="AQ393" s="303"/>
      <c r="AR393" s="303"/>
      <c r="AS393" s="303"/>
      <c r="AT393" s="303"/>
      <c r="AU393" s="303"/>
      <c r="AV393" s="303"/>
      <c r="AW393" s="303"/>
      <c r="AX393" s="303"/>
      <c r="AY393" s="303"/>
      <c r="AZ393" s="303"/>
      <c r="BA393" s="303"/>
      <c r="BB393" s="303"/>
      <c r="BC393" s="303"/>
      <c r="BD393" s="303"/>
      <c r="BE393" s="303"/>
      <c r="BF393" s="303"/>
      <c r="BG393" s="303"/>
      <c r="BH393" s="303"/>
      <c r="BI393" s="303"/>
      <c r="BJ393" s="303"/>
      <c r="BK393" s="303"/>
      <c r="BL393" s="303"/>
      <c r="BM393" s="303"/>
      <c r="BN393" s="303"/>
      <c r="BO393" s="303"/>
      <c r="BP393" s="303"/>
      <c r="BQ393" s="303"/>
      <c r="BR393" s="303"/>
      <c r="BS393" s="303"/>
      <c r="BT393" s="303"/>
      <c r="BU393" s="303"/>
      <c r="BV393" s="303"/>
      <c r="BW393" s="303"/>
      <c r="BX393" s="303"/>
      <c r="BY393" s="303"/>
      <c r="BZ393" s="303"/>
      <c r="CA393" s="303"/>
      <c r="CB393" s="303"/>
      <c r="CC393" s="303"/>
      <c r="CD393" s="303"/>
      <c r="CE393" s="303"/>
      <c r="CF393" s="303"/>
      <c r="CG393" s="303"/>
      <c r="CH393" s="303"/>
      <c r="CI393" s="303"/>
      <c r="CJ393" s="303"/>
      <c r="CK393" s="303"/>
      <c r="CL393" s="303"/>
      <c r="CM393" s="303"/>
      <c r="CN393" s="303"/>
      <c r="CO393" s="303"/>
      <c r="CP393" s="303"/>
      <c r="CQ393" s="303"/>
      <c r="CR393" s="303"/>
      <c r="CS393" s="303"/>
      <c r="CT393" s="303"/>
      <c r="CU393" s="303"/>
      <c r="CV393" s="303"/>
      <c r="CW393" s="303"/>
      <c r="CX393" s="303"/>
      <c r="CY393" s="303"/>
      <c r="CZ393" s="303"/>
    </row>
    <row r="394" spans="1:104" ht="11.25" customHeight="1" x14ac:dyDescent="0.2">
      <c r="A394" s="303"/>
      <c r="B394" s="303"/>
      <c r="C394" s="303"/>
      <c r="D394" s="303"/>
      <c r="E394" s="303"/>
      <c r="F394" s="303"/>
      <c r="G394" s="303"/>
      <c r="H394" s="303"/>
      <c r="I394" s="303"/>
      <c r="J394" s="303"/>
      <c r="K394" s="303"/>
      <c r="L394" s="303"/>
      <c r="M394" s="303"/>
      <c r="N394" s="303"/>
      <c r="O394" s="303"/>
      <c r="P394" s="303"/>
      <c r="Q394" s="303"/>
      <c r="R394" s="309"/>
      <c r="S394" s="310"/>
      <c r="T394" s="310"/>
      <c r="U394" s="303"/>
      <c r="V394" s="303"/>
      <c r="W394" s="303"/>
      <c r="X394" s="303"/>
      <c r="Y394" s="303"/>
      <c r="Z394" s="303"/>
      <c r="AA394" s="303"/>
      <c r="AB394" s="303"/>
      <c r="AC394" s="303"/>
      <c r="AD394" s="303"/>
      <c r="AE394" s="303"/>
      <c r="AF394" s="303"/>
      <c r="AG394" s="303"/>
      <c r="AH394" s="303"/>
      <c r="AI394" s="303"/>
      <c r="AJ394" s="303"/>
      <c r="AK394" s="303"/>
      <c r="AL394" s="303"/>
      <c r="AM394" s="303"/>
      <c r="AN394" s="303"/>
      <c r="AO394" s="303"/>
      <c r="AP394" s="303"/>
      <c r="AQ394" s="303"/>
      <c r="AR394" s="303"/>
      <c r="AS394" s="303"/>
      <c r="AT394" s="303"/>
      <c r="AU394" s="303"/>
      <c r="AV394" s="303"/>
      <c r="AW394" s="303"/>
      <c r="AX394" s="303"/>
      <c r="AY394" s="303"/>
      <c r="AZ394" s="303"/>
      <c r="BA394" s="303"/>
      <c r="BB394" s="303"/>
      <c r="BC394" s="303"/>
      <c r="BD394" s="303"/>
      <c r="BE394" s="303"/>
      <c r="BF394" s="303"/>
      <c r="BG394" s="303"/>
      <c r="BH394" s="303"/>
      <c r="BI394" s="303"/>
      <c r="BJ394" s="303"/>
      <c r="BK394" s="303"/>
      <c r="BL394" s="303"/>
      <c r="BM394" s="303"/>
      <c r="BN394" s="303"/>
      <c r="BO394" s="303"/>
      <c r="BP394" s="303"/>
      <c r="BQ394" s="303"/>
      <c r="BR394" s="303"/>
      <c r="BS394" s="303"/>
      <c r="BT394" s="303"/>
      <c r="BU394" s="303"/>
      <c r="BV394" s="303"/>
      <c r="BW394" s="303"/>
      <c r="BX394" s="303"/>
      <c r="BY394" s="303"/>
      <c r="BZ394" s="303"/>
      <c r="CA394" s="303"/>
      <c r="CB394" s="303"/>
      <c r="CC394" s="303"/>
      <c r="CD394" s="303"/>
      <c r="CE394" s="303"/>
      <c r="CF394" s="303"/>
      <c r="CG394" s="303"/>
      <c r="CH394" s="303"/>
      <c r="CI394" s="303"/>
      <c r="CJ394" s="303"/>
      <c r="CK394" s="303"/>
      <c r="CL394" s="303"/>
      <c r="CM394" s="303"/>
      <c r="CN394" s="303"/>
      <c r="CO394" s="303"/>
      <c r="CP394" s="303"/>
      <c r="CQ394" s="303"/>
      <c r="CR394" s="303"/>
      <c r="CS394" s="303"/>
      <c r="CT394" s="303"/>
      <c r="CU394" s="303"/>
      <c r="CV394" s="303"/>
      <c r="CW394" s="303"/>
      <c r="CX394" s="303"/>
      <c r="CY394" s="303"/>
      <c r="CZ394" s="303"/>
    </row>
    <row r="395" spans="1:104" ht="11.25" customHeight="1" x14ac:dyDescent="0.2">
      <c r="A395" s="303"/>
      <c r="B395" s="303"/>
      <c r="C395" s="303"/>
      <c r="D395" s="303"/>
      <c r="E395" s="303"/>
      <c r="F395" s="303"/>
      <c r="G395" s="303"/>
      <c r="H395" s="303"/>
      <c r="I395" s="303"/>
      <c r="J395" s="303"/>
      <c r="K395" s="303"/>
      <c r="L395" s="303"/>
      <c r="M395" s="303"/>
      <c r="N395" s="303"/>
      <c r="O395" s="303"/>
      <c r="P395" s="303"/>
      <c r="Q395" s="303"/>
      <c r="R395" s="309"/>
      <c r="S395" s="310"/>
      <c r="T395" s="310"/>
      <c r="U395" s="303"/>
      <c r="V395" s="303"/>
      <c r="W395" s="303"/>
      <c r="X395" s="303"/>
      <c r="Y395" s="303"/>
      <c r="Z395" s="303"/>
      <c r="AA395" s="303"/>
      <c r="AB395" s="303"/>
      <c r="AC395" s="303"/>
      <c r="AD395" s="303"/>
      <c r="AE395" s="303"/>
      <c r="AF395" s="303"/>
      <c r="AG395" s="303"/>
      <c r="AH395" s="303"/>
      <c r="AI395" s="303"/>
      <c r="AJ395" s="303"/>
      <c r="AK395" s="303"/>
      <c r="AL395" s="303"/>
      <c r="AM395" s="303"/>
      <c r="AN395" s="303"/>
      <c r="AO395" s="303"/>
      <c r="AP395" s="303"/>
      <c r="AQ395" s="303"/>
      <c r="AR395" s="303"/>
      <c r="AS395" s="303"/>
      <c r="AT395" s="303"/>
      <c r="AU395" s="303"/>
      <c r="AV395" s="303"/>
      <c r="AW395" s="303"/>
      <c r="AX395" s="303"/>
      <c r="AY395" s="303"/>
      <c r="AZ395" s="303"/>
      <c r="BA395" s="303"/>
      <c r="BB395" s="303"/>
      <c r="BC395" s="303"/>
      <c r="BD395" s="303"/>
      <c r="BE395" s="303"/>
      <c r="BF395" s="303"/>
      <c r="BG395" s="303"/>
      <c r="BH395" s="303"/>
      <c r="BI395" s="303"/>
      <c r="BJ395" s="303"/>
      <c r="BK395" s="303"/>
      <c r="BL395" s="303"/>
      <c r="BM395" s="303"/>
      <c r="BN395" s="303"/>
      <c r="BO395" s="303"/>
      <c r="BP395" s="303"/>
      <c r="BQ395" s="303"/>
      <c r="BR395" s="303"/>
      <c r="BS395" s="303"/>
      <c r="BT395" s="303"/>
      <c r="BU395" s="303"/>
      <c r="BV395" s="303"/>
      <c r="BW395" s="303"/>
      <c r="BX395" s="303"/>
      <c r="BY395" s="303"/>
      <c r="BZ395" s="303"/>
      <c r="CA395" s="303"/>
      <c r="CB395" s="303"/>
      <c r="CC395" s="303"/>
      <c r="CD395" s="303"/>
      <c r="CE395" s="303"/>
      <c r="CF395" s="303"/>
      <c r="CG395" s="303"/>
      <c r="CH395" s="303"/>
      <c r="CI395" s="303"/>
      <c r="CJ395" s="303"/>
      <c r="CK395" s="303"/>
      <c r="CL395" s="303"/>
      <c r="CM395" s="303"/>
      <c r="CN395" s="303"/>
      <c r="CO395" s="303"/>
      <c r="CP395" s="303"/>
      <c r="CQ395" s="303"/>
      <c r="CR395" s="303"/>
      <c r="CS395" s="303"/>
      <c r="CT395" s="303"/>
      <c r="CU395" s="303"/>
      <c r="CV395" s="303"/>
      <c r="CW395" s="303"/>
      <c r="CX395" s="303"/>
      <c r="CY395" s="303"/>
      <c r="CZ395" s="303"/>
    </row>
    <row r="396" spans="1:104" ht="11.25" customHeight="1" x14ac:dyDescent="0.2">
      <c r="A396" s="303"/>
      <c r="B396" s="303"/>
      <c r="C396" s="303"/>
      <c r="D396" s="303"/>
      <c r="E396" s="303"/>
      <c r="F396" s="303"/>
      <c r="G396" s="303"/>
      <c r="H396" s="303"/>
      <c r="I396" s="303"/>
      <c r="J396" s="303"/>
      <c r="K396" s="303"/>
      <c r="L396" s="303"/>
      <c r="M396" s="303"/>
      <c r="N396" s="303"/>
      <c r="O396" s="303"/>
      <c r="P396" s="303"/>
      <c r="Q396" s="303"/>
      <c r="R396" s="309"/>
      <c r="S396" s="310"/>
      <c r="T396" s="310"/>
      <c r="U396" s="303"/>
      <c r="V396" s="303"/>
      <c r="W396" s="303"/>
      <c r="X396" s="303"/>
      <c r="Y396" s="303"/>
      <c r="Z396" s="303"/>
      <c r="AA396" s="303"/>
      <c r="AB396" s="303"/>
      <c r="AC396" s="303"/>
      <c r="AD396" s="303"/>
      <c r="AE396" s="303"/>
      <c r="AF396" s="303"/>
      <c r="AG396" s="303"/>
      <c r="AH396" s="303"/>
      <c r="AI396" s="303"/>
      <c r="AJ396" s="303"/>
      <c r="AK396" s="303"/>
      <c r="AL396" s="303"/>
      <c r="AM396" s="303"/>
      <c r="AN396" s="303"/>
      <c r="AO396" s="303"/>
      <c r="AP396" s="303"/>
      <c r="AQ396" s="303"/>
      <c r="AR396" s="303"/>
      <c r="AS396" s="303"/>
      <c r="AT396" s="303"/>
      <c r="AU396" s="303"/>
      <c r="AV396" s="303"/>
      <c r="AW396" s="303"/>
      <c r="AX396" s="303"/>
      <c r="AY396" s="303"/>
      <c r="AZ396" s="303"/>
      <c r="BA396" s="303"/>
      <c r="BB396" s="303"/>
      <c r="BC396" s="303"/>
      <c r="BD396" s="303"/>
      <c r="BE396" s="303"/>
      <c r="BF396" s="303"/>
      <c r="BG396" s="303"/>
      <c r="BH396" s="303"/>
      <c r="BI396" s="303"/>
      <c r="BJ396" s="303"/>
      <c r="BK396" s="303"/>
      <c r="BL396" s="303"/>
      <c r="BM396" s="303"/>
      <c r="BN396" s="303"/>
      <c r="BO396" s="303"/>
      <c r="BP396" s="303"/>
      <c r="BQ396" s="303"/>
      <c r="BR396" s="303"/>
      <c r="BS396" s="303"/>
      <c r="BT396" s="303"/>
      <c r="BU396" s="303"/>
      <c r="BV396" s="303"/>
      <c r="BW396" s="303"/>
      <c r="BX396" s="303"/>
      <c r="BY396" s="303"/>
      <c r="BZ396" s="303"/>
      <c r="CA396" s="303"/>
      <c r="CB396" s="303"/>
      <c r="CC396" s="303"/>
      <c r="CD396" s="303"/>
      <c r="CE396" s="303"/>
      <c r="CF396" s="303"/>
      <c r="CG396" s="303"/>
      <c r="CH396" s="303"/>
      <c r="CI396" s="303"/>
      <c r="CJ396" s="303"/>
      <c r="CK396" s="303"/>
      <c r="CL396" s="303"/>
      <c r="CM396" s="303"/>
      <c r="CN396" s="303"/>
      <c r="CO396" s="303"/>
      <c r="CP396" s="303"/>
      <c r="CQ396" s="303"/>
      <c r="CR396" s="303"/>
      <c r="CS396" s="303"/>
      <c r="CT396" s="303"/>
      <c r="CU396" s="303"/>
      <c r="CV396" s="303"/>
      <c r="CW396" s="303"/>
      <c r="CX396" s="303"/>
      <c r="CY396" s="303"/>
      <c r="CZ396" s="303"/>
    </row>
    <row r="397" spans="1:104" ht="11.25" customHeight="1" x14ac:dyDescent="0.2">
      <c r="A397" s="303"/>
      <c r="B397" s="303"/>
      <c r="C397" s="303"/>
      <c r="D397" s="303"/>
      <c r="E397" s="303"/>
      <c r="F397" s="303"/>
      <c r="G397" s="303"/>
      <c r="H397" s="303"/>
      <c r="I397" s="303"/>
      <c r="J397" s="303"/>
      <c r="K397" s="303"/>
      <c r="L397" s="303"/>
      <c r="M397" s="303"/>
      <c r="N397" s="303"/>
      <c r="O397" s="303"/>
      <c r="P397" s="303"/>
      <c r="Q397" s="303"/>
      <c r="R397" s="309"/>
      <c r="S397" s="310"/>
      <c r="T397" s="310"/>
      <c r="U397" s="303"/>
      <c r="V397" s="303"/>
      <c r="W397" s="303"/>
      <c r="X397" s="303"/>
      <c r="Y397" s="303"/>
      <c r="Z397" s="303"/>
      <c r="AA397" s="303"/>
      <c r="AB397" s="303"/>
      <c r="AC397" s="303"/>
      <c r="AD397" s="303"/>
      <c r="AE397" s="303"/>
      <c r="AF397" s="303"/>
      <c r="AG397" s="303"/>
      <c r="AH397" s="303"/>
      <c r="AI397" s="303"/>
      <c r="AJ397" s="303"/>
      <c r="AK397" s="303"/>
      <c r="AL397" s="303"/>
      <c r="AM397" s="303"/>
      <c r="AN397" s="303"/>
      <c r="AO397" s="303"/>
      <c r="AP397" s="303"/>
      <c r="AQ397" s="303"/>
      <c r="AR397" s="303"/>
      <c r="AS397" s="303"/>
      <c r="AT397" s="303"/>
      <c r="AU397" s="303"/>
      <c r="AV397" s="303"/>
      <c r="AW397" s="303"/>
      <c r="AX397" s="303"/>
      <c r="AY397" s="303"/>
      <c r="AZ397" s="303"/>
      <c r="BA397" s="303"/>
      <c r="BB397" s="303"/>
      <c r="BC397" s="303"/>
      <c r="BD397" s="303"/>
      <c r="BE397" s="303"/>
      <c r="BF397" s="303"/>
      <c r="BG397" s="303"/>
      <c r="BH397" s="303"/>
      <c r="BI397" s="303"/>
      <c r="BJ397" s="303"/>
      <c r="BK397" s="303"/>
      <c r="BL397" s="303"/>
      <c r="BM397" s="303"/>
      <c r="BN397" s="303"/>
      <c r="BO397" s="303"/>
      <c r="BP397" s="303"/>
      <c r="BQ397" s="303"/>
      <c r="BR397" s="303"/>
      <c r="BS397" s="303"/>
      <c r="BT397" s="303"/>
      <c r="BU397" s="303"/>
      <c r="BV397" s="303"/>
      <c r="BW397" s="303"/>
      <c r="BX397" s="303"/>
      <c r="BY397" s="303"/>
      <c r="BZ397" s="303"/>
      <c r="CA397" s="303"/>
      <c r="CB397" s="303"/>
      <c r="CC397" s="303"/>
      <c r="CD397" s="303"/>
      <c r="CE397" s="303"/>
      <c r="CF397" s="303"/>
      <c r="CG397" s="303"/>
      <c r="CH397" s="303"/>
      <c r="CI397" s="303"/>
      <c r="CJ397" s="303"/>
      <c r="CK397" s="303"/>
      <c r="CL397" s="303"/>
      <c r="CM397" s="303"/>
      <c r="CN397" s="303"/>
      <c r="CO397" s="303"/>
      <c r="CP397" s="303"/>
      <c r="CQ397" s="303"/>
      <c r="CR397" s="303"/>
      <c r="CS397" s="303"/>
      <c r="CT397" s="303"/>
      <c r="CU397" s="303"/>
      <c r="CV397" s="303"/>
      <c r="CW397" s="303"/>
      <c r="CX397" s="303"/>
      <c r="CY397" s="303"/>
      <c r="CZ397" s="303"/>
    </row>
    <row r="398" spans="1:104" ht="11.25" customHeight="1" x14ac:dyDescent="0.2">
      <c r="A398" s="303"/>
      <c r="B398" s="303"/>
      <c r="C398" s="303"/>
      <c r="D398" s="303"/>
      <c r="E398" s="303"/>
      <c r="F398" s="303"/>
      <c r="G398" s="303"/>
      <c r="H398" s="303"/>
      <c r="I398" s="303"/>
      <c r="J398" s="303"/>
      <c r="K398" s="303"/>
      <c r="L398" s="303"/>
      <c r="M398" s="303"/>
      <c r="N398" s="303"/>
      <c r="O398" s="303"/>
      <c r="P398" s="303"/>
      <c r="Q398" s="303"/>
      <c r="R398" s="309"/>
      <c r="S398" s="310"/>
      <c r="T398" s="310"/>
      <c r="U398" s="303"/>
      <c r="V398" s="303"/>
      <c r="W398" s="303"/>
      <c r="X398" s="303"/>
      <c r="Y398" s="303"/>
      <c r="Z398" s="303"/>
      <c r="AA398" s="303"/>
      <c r="AB398" s="303"/>
      <c r="AC398" s="303"/>
      <c r="AD398" s="303"/>
      <c r="AE398" s="303"/>
      <c r="AF398" s="303"/>
      <c r="AG398" s="303"/>
      <c r="AH398" s="303"/>
      <c r="AI398" s="303"/>
      <c r="AJ398" s="303"/>
      <c r="AK398" s="303"/>
      <c r="AL398" s="303"/>
      <c r="AM398" s="303"/>
      <c r="AN398" s="303"/>
      <c r="AO398" s="303"/>
      <c r="AP398" s="303"/>
      <c r="AQ398" s="303"/>
      <c r="AR398" s="303"/>
      <c r="AS398" s="303"/>
      <c r="AT398" s="303"/>
      <c r="AU398" s="303"/>
      <c r="AV398" s="303"/>
      <c r="AW398" s="303"/>
      <c r="AX398" s="303"/>
      <c r="AY398" s="303"/>
      <c r="AZ398" s="303"/>
      <c r="BA398" s="303"/>
      <c r="BB398" s="303"/>
      <c r="BC398" s="303"/>
      <c r="BD398" s="303"/>
      <c r="BE398" s="303"/>
      <c r="BF398" s="303"/>
      <c r="BG398" s="303"/>
      <c r="BH398" s="303"/>
      <c r="BI398" s="303"/>
      <c r="BJ398" s="303"/>
      <c r="BK398" s="303"/>
      <c r="BL398" s="303"/>
      <c r="BM398" s="303"/>
      <c r="BN398" s="303"/>
      <c r="BO398" s="303"/>
      <c r="BP398" s="303"/>
      <c r="BQ398" s="303"/>
      <c r="BR398" s="303"/>
      <c r="BS398" s="303"/>
      <c r="BT398" s="303"/>
      <c r="BU398" s="303"/>
      <c r="BV398" s="303"/>
      <c r="BW398" s="303"/>
      <c r="BX398" s="303"/>
      <c r="BY398" s="303"/>
      <c r="BZ398" s="303"/>
      <c r="CA398" s="303"/>
      <c r="CB398" s="303"/>
      <c r="CC398" s="303"/>
      <c r="CD398" s="303"/>
      <c r="CE398" s="303"/>
      <c r="CF398" s="303"/>
      <c r="CG398" s="303"/>
      <c r="CH398" s="303"/>
      <c r="CI398" s="303"/>
      <c r="CJ398" s="303"/>
      <c r="CK398" s="303"/>
      <c r="CL398" s="303"/>
      <c r="CM398" s="303"/>
      <c r="CN398" s="303"/>
      <c r="CO398" s="303"/>
      <c r="CP398" s="303"/>
      <c r="CQ398" s="303"/>
      <c r="CR398" s="303"/>
      <c r="CS398" s="303"/>
      <c r="CT398" s="303"/>
      <c r="CU398" s="303"/>
      <c r="CV398" s="303"/>
      <c r="CW398" s="303"/>
      <c r="CX398" s="303"/>
      <c r="CY398" s="303"/>
      <c r="CZ398" s="303"/>
    </row>
    <row r="399" spans="1:104" ht="11.25" customHeight="1" x14ac:dyDescent="0.2">
      <c r="A399" s="303"/>
      <c r="B399" s="303"/>
      <c r="C399" s="303"/>
      <c r="D399" s="303"/>
      <c r="E399" s="303"/>
      <c r="F399" s="303"/>
      <c r="G399" s="303"/>
      <c r="H399" s="303"/>
      <c r="I399" s="303"/>
      <c r="J399" s="303"/>
      <c r="K399" s="303"/>
      <c r="L399" s="303"/>
      <c r="M399" s="303"/>
      <c r="N399" s="303"/>
      <c r="O399" s="303"/>
      <c r="P399" s="303"/>
      <c r="Q399" s="303"/>
      <c r="R399" s="309"/>
      <c r="S399" s="310"/>
      <c r="T399" s="310"/>
      <c r="U399" s="303"/>
      <c r="V399" s="303"/>
      <c r="W399" s="303"/>
      <c r="X399" s="303"/>
      <c r="Y399" s="303"/>
      <c r="Z399" s="303"/>
      <c r="AA399" s="303"/>
      <c r="AB399" s="303"/>
      <c r="AC399" s="303"/>
      <c r="AD399" s="303"/>
      <c r="AE399" s="303"/>
      <c r="AF399" s="303"/>
      <c r="AG399" s="303"/>
      <c r="AH399" s="303"/>
      <c r="AI399" s="303"/>
      <c r="AJ399" s="303"/>
      <c r="AK399" s="303"/>
      <c r="AL399" s="303"/>
      <c r="AM399" s="303"/>
      <c r="AN399" s="303"/>
      <c r="AO399" s="303"/>
      <c r="AP399" s="303"/>
      <c r="AQ399" s="303"/>
      <c r="AR399" s="303"/>
      <c r="AS399" s="303"/>
      <c r="AT399" s="303"/>
      <c r="AU399" s="303"/>
      <c r="AV399" s="303"/>
      <c r="AW399" s="303"/>
      <c r="AX399" s="303"/>
      <c r="AY399" s="303"/>
      <c r="AZ399" s="303"/>
      <c r="BA399" s="303"/>
      <c r="BB399" s="303"/>
      <c r="BC399" s="303"/>
      <c r="BD399" s="303"/>
      <c r="BE399" s="303"/>
      <c r="BF399" s="303"/>
      <c r="BG399" s="303"/>
      <c r="BH399" s="303"/>
      <c r="BI399" s="303"/>
      <c r="BJ399" s="303"/>
      <c r="BK399" s="303"/>
      <c r="BL399" s="303"/>
      <c r="BM399" s="303"/>
      <c r="BN399" s="303"/>
      <c r="BO399" s="303"/>
      <c r="BP399" s="303"/>
      <c r="BQ399" s="303"/>
      <c r="BR399" s="303"/>
      <c r="BS399" s="303"/>
      <c r="BT399" s="303"/>
      <c r="BU399" s="303"/>
      <c r="BV399" s="303"/>
      <c r="BW399" s="303"/>
      <c r="BX399" s="303"/>
      <c r="BY399" s="303"/>
      <c r="BZ399" s="303"/>
      <c r="CA399" s="303"/>
      <c r="CB399" s="303"/>
      <c r="CC399" s="303"/>
      <c r="CD399" s="303"/>
      <c r="CE399" s="303"/>
      <c r="CF399" s="303"/>
      <c r="CG399" s="303"/>
      <c r="CH399" s="303"/>
      <c r="CI399" s="303"/>
      <c r="CJ399" s="303"/>
      <c r="CK399" s="303"/>
      <c r="CL399" s="303"/>
      <c r="CM399" s="303"/>
      <c r="CN399" s="303"/>
      <c r="CO399" s="303"/>
      <c r="CP399" s="303"/>
      <c r="CQ399" s="303"/>
      <c r="CR399" s="303"/>
      <c r="CS399" s="303"/>
      <c r="CT399" s="303"/>
      <c r="CU399" s="303"/>
      <c r="CV399" s="303"/>
      <c r="CW399" s="303"/>
      <c r="CX399" s="303"/>
      <c r="CY399" s="303"/>
      <c r="CZ399" s="303"/>
    </row>
    <row r="400" spans="1:104" ht="11.25" customHeight="1" x14ac:dyDescent="0.2">
      <c r="A400" s="303"/>
      <c r="B400" s="303"/>
      <c r="C400" s="303"/>
      <c r="D400" s="303"/>
      <c r="E400" s="303"/>
      <c r="F400" s="303"/>
      <c r="G400" s="303"/>
      <c r="H400" s="303"/>
      <c r="I400" s="303"/>
      <c r="J400" s="303"/>
      <c r="K400" s="303"/>
      <c r="L400" s="303"/>
      <c r="M400" s="303"/>
      <c r="N400" s="303"/>
      <c r="O400" s="303"/>
      <c r="P400" s="303"/>
      <c r="Q400" s="303"/>
      <c r="R400" s="309"/>
      <c r="S400" s="310"/>
      <c r="T400" s="310"/>
      <c r="U400" s="303"/>
      <c r="V400" s="303"/>
      <c r="W400" s="303"/>
      <c r="X400" s="303"/>
      <c r="Y400" s="303"/>
      <c r="Z400" s="303"/>
      <c r="AA400" s="303"/>
      <c r="AB400" s="303"/>
      <c r="AC400" s="303"/>
      <c r="AD400" s="303"/>
      <c r="AE400" s="303"/>
      <c r="AF400" s="303"/>
      <c r="AG400" s="303"/>
      <c r="AH400" s="303"/>
      <c r="AI400" s="303"/>
      <c r="AJ400" s="303"/>
      <c r="AK400" s="303"/>
      <c r="AL400" s="303"/>
      <c r="AM400" s="303"/>
      <c r="AN400" s="303"/>
      <c r="AO400" s="303"/>
      <c r="AP400" s="303"/>
      <c r="AQ400" s="303"/>
      <c r="AR400" s="303"/>
      <c r="AS400" s="303"/>
      <c r="AT400" s="303"/>
      <c r="AU400" s="303"/>
      <c r="AV400" s="303"/>
      <c r="AW400" s="303"/>
      <c r="AX400" s="303"/>
      <c r="AY400" s="303"/>
      <c r="AZ400" s="303"/>
      <c r="BA400" s="303"/>
      <c r="BB400" s="303"/>
      <c r="BC400" s="303"/>
      <c r="BD400" s="303"/>
      <c r="BE400" s="303"/>
      <c r="BF400" s="303"/>
      <c r="BG400" s="303"/>
      <c r="BH400" s="303"/>
      <c r="BI400" s="303"/>
      <c r="BJ400" s="303"/>
      <c r="BK400" s="303"/>
      <c r="BL400" s="303"/>
      <c r="BM400" s="303"/>
      <c r="BN400" s="303"/>
      <c r="BO400" s="303"/>
      <c r="BP400" s="303"/>
      <c r="BQ400" s="303"/>
      <c r="BR400" s="303"/>
      <c r="BS400" s="303"/>
      <c r="BT400" s="303"/>
      <c r="BU400" s="303"/>
      <c r="BV400" s="303"/>
      <c r="BW400" s="303"/>
      <c r="BX400" s="303"/>
      <c r="BY400" s="303"/>
      <c r="BZ400" s="303"/>
      <c r="CA400" s="303"/>
      <c r="CB400" s="303"/>
      <c r="CC400" s="303"/>
      <c r="CD400" s="303"/>
      <c r="CE400" s="303"/>
      <c r="CF400" s="303"/>
      <c r="CG400" s="303"/>
      <c r="CH400" s="303"/>
      <c r="CI400" s="303"/>
      <c r="CJ400" s="303"/>
      <c r="CK400" s="303"/>
      <c r="CL400" s="303"/>
      <c r="CM400" s="303"/>
      <c r="CN400" s="303"/>
      <c r="CO400" s="303"/>
      <c r="CP400" s="303"/>
      <c r="CQ400" s="303"/>
      <c r="CR400" s="303"/>
      <c r="CS400" s="303"/>
      <c r="CT400" s="303"/>
      <c r="CU400" s="303"/>
      <c r="CV400" s="303"/>
      <c r="CW400" s="303"/>
      <c r="CX400" s="303"/>
      <c r="CY400" s="303"/>
      <c r="CZ400" s="303"/>
    </row>
    <row r="401" spans="1:104" ht="11.25" customHeight="1" x14ac:dyDescent="0.2">
      <c r="A401" s="303"/>
      <c r="B401" s="303"/>
      <c r="C401" s="303"/>
      <c r="D401" s="303"/>
      <c r="E401" s="303"/>
      <c r="F401" s="303"/>
      <c r="G401" s="303"/>
      <c r="H401" s="303"/>
      <c r="I401" s="303"/>
      <c r="J401" s="303"/>
      <c r="K401" s="303"/>
      <c r="L401" s="303"/>
      <c r="M401" s="303"/>
      <c r="N401" s="303"/>
      <c r="O401" s="303"/>
      <c r="P401" s="303"/>
      <c r="Q401" s="303"/>
      <c r="R401" s="309"/>
      <c r="S401" s="310"/>
      <c r="T401" s="310"/>
      <c r="U401" s="303"/>
      <c r="V401" s="303"/>
      <c r="W401" s="303"/>
      <c r="X401" s="303"/>
      <c r="Y401" s="303"/>
      <c r="Z401" s="303"/>
      <c r="AA401" s="303"/>
      <c r="AB401" s="303"/>
      <c r="AC401" s="303"/>
      <c r="AD401" s="303"/>
      <c r="AE401" s="303"/>
      <c r="AF401" s="303"/>
      <c r="AG401" s="303"/>
      <c r="AH401" s="303"/>
      <c r="AI401" s="303"/>
      <c r="AJ401" s="303"/>
      <c r="AK401" s="303"/>
      <c r="AL401" s="303"/>
      <c r="AM401" s="303"/>
      <c r="AN401" s="303"/>
      <c r="AO401" s="303"/>
      <c r="AP401" s="303"/>
      <c r="AQ401" s="303"/>
      <c r="AR401" s="303"/>
      <c r="AS401" s="303"/>
      <c r="AT401" s="303"/>
      <c r="AU401" s="303"/>
      <c r="AV401" s="303"/>
      <c r="AW401" s="303"/>
      <c r="AX401" s="303"/>
      <c r="AY401" s="303"/>
      <c r="AZ401" s="303"/>
      <c r="BA401" s="303"/>
      <c r="BB401" s="303"/>
      <c r="BC401" s="303"/>
      <c r="BD401" s="303"/>
      <c r="BE401" s="303"/>
      <c r="BF401" s="303"/>
      <c r="BG401" s="303"/>
      <c r="BH401" s="303"/>
      <c r="BI401" s="303"/>
      <c r="BJ401" s="303"/>
      <c r="BK401" s="303"/>
      <c r="BL401" s="303"/>
      <c r="BM401" s="303"/>
      <c r="BN401" s="303"/>
      <c r="BO401" s="303"/>
      <c r="BP401" s="303"/>
      <c r="BQ401" s="303"/>
      <c r="BR401" s="303"/>
      <c r="BS401" s="303"/>
      <c r="BT401" s="303"/>
      <c r="BU401" s="303"/>
      <c r="BV401" s="303"/>
      <c r="BW401" s="303"/>
      <c r="BX401" s="303"/>
      <c r="BY401" s="303"/>
      <c r="BZ401" s="303"/>
      <c r="CA401" s="303"/>
      <c r="CB401" s="303"/>
      <c r="CC401" s="303"/>
      <c r="CD401" s="303"/>
      <c r="CE401" s="303"/>
      <c r="CF401" s="303"/>
      <c r="CG401" s="303"/>
      <c r="CH401" s="303"/>
      <c r="CI401" s="303"/>
      <c r="CJ401" s="303"/>
      <c r="CK401" s="303"/>
      <c r="CL401" s="303"/>
      <c r="CM401" s="303"/>
      <c r="CN401" s="303"/>
      <c r="CO401" s="303"/>
      <c r="CP401" s="303"/>
      <c r="CQ401" s="303"/>
      <c r="CR401" s="303"/>
      <c r="CS401" s="303"/>
      <c r="CT401" s="303"/>
      <c r="CU401" s="303"/>
      <c r="CV401" s="303"/>
      <c r="CW401" s="303"/>
      <c r="CX401" s="303"/>
      <c r="CY401" s="303"/>
      <c r="CZ401" s="303"/>
    </row>
    <row r="402" spans="1:104" ht="11.25" customHeight="1" x14ac:dyDescent="0.2">
      <c r="A402" s="303"/>
      <c r="B402" s="303"/>
      <c r="C402" s="303"/>
      <c r="D402" s="303"/>
      <c r="E402" s="303"/>
      <c r="F402" s="303"/>
      <c r="G402" s="303"/>
      <c r="H402" s="303"/>
      <c r="I402" s="303"/>
      <c r="J402" s="303"/>
      <c r="K402" s="303"/>
      <c r="L402" s="303"/>
      <c r="M402" s="303"/>
      <c r="N402" s="303"/>
      <c r="O402" s="303"/>
      <c r="P402" s="303"/>
      <c r="Q402" s="303"/>
      <c r="R402" s="309"/>
      <c r="S402" s="310"/>
      <c r="T402" s="310"/>
      <c r="U402" s="303"/>
      <c r="V402" s="303"/>
      <c r="W402" s="303"/>
      <c r="X402" s="303"/>
      <c r="Y402" s="303"/>
      <c r="Z402" s="303"/>
      <c r="AA402" s="303"/>
      <c r="AB402" s="303"/>
      <c r="AC402" s="303"/>
      <c r="AD402" s="303"/>
      <c r="AE402" s="303"/>
      <c r="AF402" s="303"/>
      <c r="AG402" s="303"/>
      <c r="AH402" s="303"/>
      <c r="AI402" s="303"/>
      <c r="AJ402" s="303"/>
      <c r="AK402" s="303"/>
      <c r="AL402" s="303"/>
      <c r="AM402" s="303"/>
      <c r="AN402" s="303"/>
      <c r="AO402" s="303"/>
      <c r="AP402" s="303"/>
      <c r="AQ402" s="303"/>
      <c r="AR402" s="303"/>
      <c r="AS402" s="303"/>
      <c r="AT402" s="303"/>
      <c r="AU402" s="303"/>
      <c r="AV402" s="303"/>
      <c r="AW402" s="303"/>
      <c r="AX402" s="303"/>
      <c r="AY402" s="303"/>
      <c r="AZ402" s="303"/>
      <c r="BA402" s="303"/>
      <c r="BB402" s="303"/>
      <c r="BC402" s="303"/>
      <c r="BD402" s="303"/>
      <c r="BE402" s="303"/>
      <c r="BF402" s="303"/>
      <c r="BG402" s="303"/>
      <c r="BH402" s="303"/>
      <c r="BI402" s="303"/>
      <c r="BJ402" s="303"/>
      <c r="BK402" s="303"/>
      <c r="BL402" s="303"/>
      <c r="BM402" s="303"/>
      <c r="BN402" s="303"/>
      <c r="BO402" s="303"/>
      <c r="BP402" s="303"/>
      <c r="BQ402" s="303"/>
      <c r="BR402" s="303"/>
      <c r="BS402" s="303"/>
      <c r="BT402" s="303"/>
      <c r="BU402" s="303"/>
      <c r="BV402" s="303"/>
      <c r="BW402" s="303"/>
      <c r="BX402" s="303"/>
      <c r="BY402" s="303"/>
      <c r="BZ402" s="303"/>
      <c r="CA402" s="303"/>
      <c r="CB402" s="303"/>
      <c r="CC402" s="303"/>
      <c r="CD402" s="303"/>
      <c r="CE402" s="303"/>
      <c r="CF402" s="303"/>
      <c r="CG402" s="303"/>
      <c r="CH402" s="303"/>
      <c r="CI402" s="303"/>
      <c r="CJ402" s="303"/>
      <c r="CK402" s="303"/>
      <c r="CL402" s="303"/>
      <c r="CM402" s="303"/>
      <c r="CN402" s="303"/>
      <c r="CO402" s="303"/>
      <c r="CP402" s="303"/>
      <c r="CQ402" s="303"/>
      <c r="CR402" s="303"/>
      <c r="CS402" s="303"/>
      <c r="CT402" s="303"/>
      <c r="CU402" s="303"/>
      <c r="CV402" s="303"/>
      <c r="CW402" s="303"/>
      <c r="CX402" s="303"/>
      <c r="CY402" s="303"/>
      <c r="CZ402" s="303"/>
    </row>
    <row r="403" spans="1:104" ht="11.25" customHeight="1" x14ac:dyDescent="0.2">
      <c r="A403" s="303"/>
      <c r="B403" s="303"/>
      <c r="C403" s="303"/>
      <c r="D403" s="303"/>
      <c r="E403" s="303"/>
      <c r="F403" s="303"/>
      <c r="G403" s="303"/>
      <c r="H403" s="303"/>
      <c r="I403" s="303"/>
      <c r="J403" s="303"/>
      <c r="K403" s="303"/>
      <c r="L403" s="303"/>
      <c r="M403" s="303"/>
      <c r="N403" s="303"/>
      <c r="O403" s="303"/>
      <c r="P403" s="303"/>
      <c r="Q403" s="303"/>
      <c r="R403" s="309"/>
      <c r="S403" s="310"/>
      <c r="T403" s="310"/>
      <c r="U403" s="303"/>
      <c r="V403" s="303"/>
      <c r="W403" s="303"/>
      <c r="X403" s="303"/>
      <c r="Y403" s="303"/>
      <c r="Z403" s="303"/>
      <c r="AA403" s="303"/>
      <c r="AB403" s="303"/>
      <c r="AC403" s="303"/>
      <c r="AD403" s="303"/>
      <c r="AE403" s="303"/>
      <c r="AF403" s="303"/>
      <c r="AG403" s="303"/>
      <c r="AH403" s="303"/>
      <c r="AI403" s="303"/>
      <c r="AJ403" s="303"/>
      <c r="AK403" s="303"/>
      <c r="AL403" s="303"/>
      <c r="AM403" s="303"/>
      <c r="AN403" s="303"/>
      <c r="AO403" s="303"/>
      <c r="AP403" s="303"/>
      <c r="AQ403" s="303"/>
      <c r="AR403" s="303"/>
      <c r="AS403" s="303"/>
      <c r="AT403" s="303"/>
      <c r="AU403" s="303"/>
      <c r="AV403" s="303"/>
      <c r="AW403" s="303"/>
      <c r="AX403" s="303"/>
      <c r="AY403" s="303"/>
      <c r="AZ403" s="303"/>
      <c r="BA403" s="303"/>
      <c r="BB403" s="303"/>
      <c r="BC403" s="303"/>
      <c r="BD403" s="303"/>
      <c r="BE403" s="303"/>
      <c r="BF403" s="303"/>
      <c r="BG403" s="303"/>
      <c r="BH403" s="303"/>
      <c r="BI403" s="303"/>
      <c r="BJ403" s="303"/>
      <c r="BK403" s="303"/>
      <c r="BL403" s="303"/>
      <c r="BM403" s="303"/>
      <c r="BN403" s="303"/>
      <c r="BO403" s="303"/>
      <c r="BP403" s="303"/>
      <c r="BQ403" s="303"/>
      <c r="BR403" s="303"/>
      <c r="BS403" s="303"/>
      <c r="BT403" s="303"/>
      <c r="BU403" s="303"/>
      <c r="BV403" s="303"/>
      <c r="BW403" s="303"/>
      <c r="BX403" s="303"/>
      <c r="BY403" s="303"/>
      <c r="BZ403" s="303"/>
      <c r="CA403" s="303"/>
      <c r="CB403" s="303"/>
      <c r="CC403" s="303"/>
      <c r="CD403" s="303"/>
      <c r="CE403" s="303"/>
      <c r="CF403" s="303"/>
      <c r="CG403" s="303"/>
      <c r="CH403" s="303"/>
      <c r="CI403" s="303"/>
      <c r="CJ403" s="303"/>
      <c r="CK403" s="303"/>
      <c r="CL403" s="303"/>
      <c r="CM403" s="303"/>
      <c r="CN403" s="303"/>
      <c r="CO403" s="303"/>
      <c r="CP403" s="303"/>
      <c r="CQ403" s="303"/>
      <c r="CR403" s="303"/>
      <c r="CS403" s="303"/>
      <c r="CT403" s="303"/>
      <c r="CU403" s="303"/>
      <c r="CV403" s="303"/>
      <c r="CW403" s="303"/>
      <c r="CX403" s="303"/>
      <c r="CY403" s="303"/>
      <c r="CZ403" s="303"/>
    </row>
    <row r="404" spans="1:104" ht="11.25" customHeight="1" x14ac:dyDescent="0.2">
      <c r="A404" s="303"/>
      <c r="B404" s="303"/>
      <c r="C404" s="303"/>
      <c r="D404" s="303"/>
      <c r="E404" s="303"/>
      <c r="F404" s="303"/>
      <c r="G404" s="303"/>
      <c r="H404" s="303"/>
      <c r="I404" s="303"/>
      <c r="J404" s="303"/>
      <c r="K404" s="303"/>
      <c r="L404" s="303"/>
      <c r="M404" s="303"/>
      <c r="N404" s="303"/>
      <c r="O404" s="303"/>
      <c r="P404" s="303"/>
      <c r="Q404" s="303"/>
      <c r="R404" s="309"/>
      <c r="S404" s="310"/>
      <c r="T404" s="310"/>
      <c r="U404" s="303"/>
      <c r="V404" s="303"/>
      <c r="W404" s="303"/>
      <c r="X404" s="303"/>
      <c r="Y404" s="303"/>
      <c r="Z404" s="303"/>
      <c r="AA404" s="303"/>
      <c r="AB404" s="303"/>
      <c r="AC404" s="303"/>
      <c r="AD404" s="303"/>
      <c r="AE404" s="303"/>
      <c r="AF404" s="303"/>
      <c r="AG404" s="303"/>
      <c r="AH404" s="303"/>
      <c r="AI404" s="303"/>
      <c r="AJ404" s="303"/>
      <c r="AK404" s="303"/>
      <c r="AL404" s="303"/>
      <c r="AM404" s="303"/>
      <c r="AN404" s="303"/>
      <c r="AO404" s="303"/>
      <c r="AP404" s="303"/>
      <c r="AQ404" s="303"/>
      <c r="AR404" s="303"/>
      <c r="AS404" s="303"/>
      <c r="AT404" s="303"/>
      <c r="AU404" s="303"/>
      <c r="AV404" s="303"/>
      <c r="AW404" s="303"/>
      <c r="AX404" s="303"/>
      <c r="AY404" s="303"/>
      <c r="AZ404" s="303"/>
      <c r="BA404" s="303"/>
      <c r="BB404" s="303"/>
      <c r="BC404" s="303"/>
      <c r="BD404" s="303"/>
      <c r="BE404" s="303"/>
      <c r="BF404" s="303"/>
      <c r="BG404" s="303"/>
      <c r="BH404" s="303"/>
      <c r="BI404" s="303"/>
      <c r="BJ404" s="303"/>
      <c r="BK404" s="303"/>
      <c r="BL404" s="303"/>
      <c r="BM404" s="303"/>
      <c r="BN404" s="303"/>
      <c r="BO404" s="303"/>
      <c r="BP404" s="303"/>
      <c r="BQ404" s="303"/>
      <c r="BR404" s="303"/>
      <c r="BS404" s="303"/>
      <c r="BT404" s="303"/>
      <c r="BU404" s="303"/>
      <c r="BV404" s="303"/>
      <c r="BW404" s="303"/>
      <c r="BX404" s="303"/>
      <c r="BY404" s="303"/>
      <c r="BZ404" s="303"/>
      <c r="CA404" s="303"/>
      <c r="CB404" s="303"/>
      <c r="CC404" s="303"/>
      <c r="CD404" s="303"/>
      <c r="CE404" s="303"/>
      <c r="CF404" s="303"/>
      <c r="CG404" s="303"/>
      <c r="CH404" s="303"/>
      <c r="CI404" s="303"/>
      <c r="CJ404" s="303"/>
      <c r="CK404" s="303"/>
      <c r="CL404" s="303"/>
      <c r="CM404" s="303"/>
      <c r="CN404" s="303"/>
      <c r="CO404" s="303"/>
      <c r="CP404" s="303"/>
      <c r="CQ404" s="303"/>
      <c r="CR404" s="303"/>
      <c r="CS404" s="303"/>
      <c r="CT404" s="303"/>
      <c r="CU404" s="303"/>
      <c r="CV404" s="303"/>
      <c r="CW404" s="303"/>
      <c r="CX404" s="303"/>
      <c r="CY404" s="303"/>
      <c r="CZ404" s="303"/>
    </row>
    <row r="405" spans="1:104" ht="11.25" customHeight="1" x14ac:dyDescent="0.2">
      <c r="A405" s="303"/>
      <c r="B405" s="303"/>
      <c r="C405" s="303"/>
      <c r="D405" s="303"/>
      <c r="E405" s="303"/>
      <c r="F405" s="303"/>
      <c r="G405" s="303"/>
      <c r="H405" s="303"/>
      <c r="I405" s="303"/>
      <c r="J405" s="303"/>
      <c r="K405" s="303"/>
      <c r="L405" s="303"/>
      <c r="M405" s="303"/>
      <c r="N405" s="303"/>
      <c r="O405" s="303"/>
      <c r="P405" s="303"/>
      <c r="Q405" s="303"/>
      <c r="R405" s="309"/>
      <c r="S405" s="310"/>
      <c r="T405" s="310"/>
      <c r="U405" s="303"/>
      <c r="V405" s="303"/>
      <c r="W405" s="303"/>
      <c r="X405" s="303"/>
      <c r="Y405" s="303"/>
      <c r="Z405" s="303"/>
      <c r="AA405" s="303"/>
      <c r="AB405" s="303"/>
      <c r="AC405" s="303"/>
      <c r="AD405" s="303"/>
      <c r="AE405" s="303"/>
      <c r="AF405" s="303"/>
      <c r="AG405" s="303"/>
      <c r="AH405" s="303"/>
      <c r="AI405" s="303"/>
      <c r="AJ405" s="303"/>
      <c r="AK405" s="303"/>
      <c r="AL405" s="303"/>
      <c r="AM405" s="303"/>
      <c r="AN405" s="303"/>
      <c r="AO405" s="303"/>
      <c r="AP405" s="303"/>
      <c r="AQ405" s="303"/>
      <c r="AR405" s="303"/>
      <c r="AS405" s="303"/>
      <c r="AT405" s="303"/>
      <c r="AU405" s="303"/>
      <c r="AV405" s="303"/>
      <c r="AW405" s="303"/>
      <c r="AX405" s="303"/>
      <c r="AY405" s="303"/>
      <c r="AZ405" s="303"/>
      <c r="BA405" s="303"/>
      <c r="BB405" s="303"/>
      <c r="BC405" s="303"/>
      <c r="BD405" s="303"/>
      <c r="BE405" s="303"/>
      <c r="BF405" s="303"/>
      <c r="BG405" s="303"/>
      <c r="BH405" s="303"/>
      <c r="BI405" s="303"/>
      <c r="BJ405" s="303"/>
      <c r="BK405" s="303"/>
      <c r="BL405" s="303"/>
      <c r="BM405" s="303"/>
      <c r="BN405" s="303"/>
      <c r="BO405" s="303"/>
      <c r="BP405" s="303"/>
      <c r="BQ405" s="303"/>
      <c r="BR405" s="303"/>
      <c r="BS405" s="303"/>
      <c r="BT405" s="303"/>
      <c r="BU405" s="303"/>
      <c r="BV405" s="303"/>
      <c r="BW405" s="303"/>
      <c r="BX405" s="303"/>
      <c r="BY405" s="303"/>
      <c r="BZ405" s="303"/>
      <c r="CA405" s="303"/>
      <c r="CB405" s="303"/>
      <c r="CC405" s="303"/>
      <c r="CD405" s="303"/>
      <c r="CE405" s="303"/>
      <c r="CF405" s="303"/>
      <c r="CG405" s="303"/>
      <c r="CH405" s="303"/>
      <c r="CI405" s="303"/>
      <c r="CJ405" s="303"/>
      <c r="CK405" s="303"/>
      <c r="CL405" s="303"/>
      <c r="CM405" s="303"/>
      <c r="CN405" s="303"/>
      <c r="CO405" s="303"/>
      <c r="CP405" s="303"/>
      <c r="CQ405" s="303"/>
      <c r="CR405" s="303"/>
      <c r="CS405" s="303"/>
      <c r="CT405" s="303"/>
      <c r="CU405" s="303"/>
      <c r="CV405" s="303"/>
      <c r="CW405" s="303"/>
      <c r="CX405" s="303"/>
      <c r="CY405" s="303"/>
      <c r="CZ405" s="303"/>
    </row>
    <row r="406" spans="1:104" ht="11.25" customHeight="1" x14ac:dyDescent="0.2">
      <c r="A406" s="303"/>
      <c r="B406" s="303"/>
      <c r="C406" s="303"/>
      <c r="D406" s="303"/>
      <c r="E406" s="303"/>
      <c r="F406" s="303"/>
      <c r="G406" s="303"/>
      <c r="H406" s="303"/>
      <c r="I406" s="303"/>
      <c r="J406" s="303"/>
      <c r="K406" s="303"/>
      <c r="L406" s="303"/>
      <c r="M406" s="303"/>
      <c r="N406" s="303"/>
      <c r="O406" s="303"/>
      <c r="P406" s="303"/>
      <c r="Q406" s="303"/>
      <c r="R406" s="309"/>
      <c r="S406" s="310"/>
      <c r="T406" s="310"/>
      <c r="U406" s="303"/>
      <c r="V406" s="303"/>
      <c r="W406" s="303"/>
      <c r="X406" s="303"/>
      <c r="Y406" s="303"/>
      <c r="Z406" s="303"/>
      <c r="AA406" s="303"/>
      <c r="AB406" s="303"/>
      <c r="AC406" s="303"/>
      <c r="AD406" s="303"/>
      <c r="AE406" s="303"/>
      <c r="AF406" s="303"/>
      <c r="AG406" s="303"/>
      <c r="AH406" s="303"/>
      <c r="AI406" s="303"/>
      <c r="AJ406" s="303"/>
      <c r="AK406" s="303"/>
      <c r="AL406" s="303"/>
      <c r="AM406" s="303"/>
      <c r="AN406" s="303"/>
      <c r="AO406" s="303"/>
      <c r="AP406" s="303"/>
      <c r="AQ406" s="303"/>
      <c r="AR406" s="303"/>
      <c r="AS406" s="303"/>
      <c r="AT406" s="303"/>
      <c r="AU406" s="303"/>
      <c r="AV406" s="303"/>
      <c r="AW406" s="303"/>
      <c r="AX406" s="303"/>
      <c r="AY406" s="303"/>
      <c r="AZ406" s="303"/>
      <c r="BA406" s="303"/>
      <c r="BB406" s="303"/>
      <c r="BC406" s="303"/>
      <c r="BD406" s="303"/>
      <c r="BE406" s="303"/>
      <c r="BF406" s="303"/>
      <c r="BG406" s="303"/>
      <c r="BH406" s="303"/>
      <c r="BI406" s="303"/>
      <c r="BJ406" s="303"/>
      <c r="BK406" s="303"/>
      <c r="BL406" s="303"/>
      <c r="BM406" s="303"/>
      <c r="BN406" s="303"/>
      <c r="BO406" s="303"/>
      <c r="BP406" s="303"/>
      <c r="BQ406" s="303"/>
      <c r="BR406" s="303"/>
      <c r="BS406" s="303"/>
      <c r="BT406" s="303"/>
      <c r="BU406" s="303"/>
      <c r="BV406" s="303"/>
      <c r="BW406" s="303"/>
      <c r="BX406" s="303"/>
      <c r="BY406" s="303"/>
      <c r="BZ406" s="303"/>
      <c r="CA406" s="303"/>
      <c r="CB406" s="303"/>
      <c r="CC406" s="303"/>
      <c r="CD406" s="303"/>
      <c r="CE406" s="303"/>
      <c r="CF406" s="303"/>
      <c r="CG406" s="303"/>
      <c r="CH406" s="303"/>
      <c r="CI406" s="303"/>
      <c r="CJ406" s="303"/>
      <c r="CK406" s="303"/>
      <c r="CL406" s="303"/>
      <c r="CM406" s="303"/>
      <c r="CN406" s="303"/>
      <c r="CO406" s="303"/>
      <c r="CP406" s="303"/>
      <c r="CQ406" s="303"/>
      <c r="CR406" s="303"/>
      <c r="CS406" s="303"/>
      <c r="CT406" s="303"/>
      <c r="CU406" s="303"/>
      <c r="CV406" s="303"/>
      <c r="CW406" s="303"/>
      <c r="CX406" s="303"/>
      <c r="CY406" s="303"/>
      <c r="CZ406" s="303"/>
    </row>
    <row r="407" spans="1:104" ht="11.25" customHeight="1" x14ac:dyDescent="0.2">
      <c r="A407" s="303"/>
      <c r="B407" s="303"/>
      <c r="C407" s="303"/>
      <c r="D407" s="303"/>
      <c r="E407" s="303"/>
      <c r="F407" s="303"/>
      <c r="G407" s="303"/>
      <c r="H407" s="303"/>
      <c r="I407" s="303"/>
      <c r="J407" s="303"/>
      <c r="K407" s="303"/>
      <c r="L407" s="303"/>
      <c r="M407" s="303"/>
      <c r="N407" s="303"/>
      <c r="O407" s="303"/>
      <c r="P407" s="303"/>
      <c r="Q407" s="303"/>
      <c r="R407" s="309"/>
      <c r="S407" s="310"/>
      <c r="T407" s="310"/>
      <c r="U407" s="303"/>
      <c r="V407" s="303"/>
      <c r="W407" s="303"/>
      <c r="X407" s="303"/>
      <c r="Y407" s="303"/>
      <c r="Z407" s="303"/>
      <c r="AA407" s="303"/>
      <c r="AB407" s="303"/>
      <c r="AC407" s="303"/>
      <c r="AD407" s="303"/>
      <c r="AE407" s="303"/>
      <c r="AF407" s="303"/>
      <c r="AG407" s="303"/>
      <c r="AH407" s="303"/>
      <c r="AI407" s="303"/>
      <c r="AJ407" s="303"/>
      <c r="AK407" s="303"/>
      <c r="AL407" s="303"/>
      <c r="AM407" s="303"/>
      <c r="AN407" s="303"/>
      <c r="AO407" s="303"/>
      <c r="AP407" s="303"/>
      <c r="AQ407" s="303"/>
      <c r="AR407" s="303"/>
      <c r="AS407" s="303"/>
      <c r="AT407" s="303"/>
      <c r="AU407" s="303"/>
      <c r="AV407" s="303"/>
      <c r="AW407" s="303"/>
      <c r="AX407" s="303"/>
      <c r="AY407" s="303"/>
      <c r="AZ407" s="303"/>
      <c r="BA407" s="303"/>
      <c r="BB407" s="303"/>
      <c r="BC407" s="303"/>
      <c r="BD407" s="303"/>
      <c r="BE407" s="303"/>
      <c r="BF407" s="303"/>
      <c r="BG407" s="303"/>
      <c r="BH407" s="303"/>
      <c r="BI407" s="303"/>
      <c r="BJ407" s="303"/>
      <c r="BK407" s="303"/>
      <c r="BL407" s="303"/>
      <c r="BM407" s="303"/>
      <c r="BN407" s="303"/>
      <c r="BO407" s="303"/>
      <c r="BP407" s="303"/>
      <c r="BQ407" s="303"/>
      <c r="BR407" s="303"/>
      <c r="BS407" s="303"/>
      <c r="BT407" s="303"/>
      <c r="BU407" s="303"/>
      <c r="BV407" s="303"/>
      <c r="BW407" s="303"/>
      <c r="BX407" s="303"/>
      <c r="BY407" s="303"/>
      <c r="BZ407" s="303"/>
      <c r="CA407" s="303"/>
      <c r="CB407" s="303"/>
      <c r="CC407" s="303"/>
      <c r="CD407" s="303"/>
      <c r="CE407" s="303"/>
      <c r="CF407" s="303"/>
      <c r="CG407" s="303"/>
      <c r="CH407" s="303"/>
      <c r="CI407" s="303"/>
      <c r="CJ407" s="303"/>
      <c r="CK407" s="303"/>
      <c r="CL407" s="303"/>
      <c r="CM407" s="303"/>
      <c r="CN407" s="303"/>
      <c r="CO407" s="303"/>
      <c r="CP407" s="303"/>
      <c r="CQ407" s="303"/>
      <c r="CR407" s="303"/>
      <c r="CS407" s="303"/>
      <c r="CT407" s="303"/>
      <c r="CU407" s="303"/>
      <c r="CV407" s="303"/>
      <c r="CW407" s="303"/>
      <c r="CX407" s="303"/>
      <c r="CY407" s="303"/>
      <c r="CZ407" s="303"/>
    </row>
    <row r="408" spans="1:104" ht="11.25" customHeight="1" x14ac:dyDescent="0.2">
      <c r="A408" s="303"/>
      <c r="B408" s="303"/>
      <c r="C408" s="303"/>
      <c r="D408" s="303"/>
      <c r="E408" s="303"/>
      <c r="F408" s="303"/>
      <c r="G408" s="303"/>
      <c r="H408" s="303"/>
      <c r="I408" s="303"/>
      <c r="J408" s="303"/>
      <c r="K408" s="303"/>
      <c r="L408" s="303"/>
      <c r="M408" s="303"/>
      <c r="N408" s="303"/>
      <c r="O408" s="303"/>
      <c r="P408" s="303"/>
      <c r="Q408" s="303"/>
      <c r="R408" s="309"/>
      <c r="S408" s="310"/>
      <c r="T408" s="310"/>
      <c r="U408" s="303"/>
      <c r="V408" s="303"/>
      <c r="W408" s="303"/>
      <c r="X408" s="303"/>
      <c r="Y408" s="303"/>
      <c r="Z408" s="303"/>
      <c r="AA408" s="303"/>
      <c r="AB408" s="303"/>
      <c r="AC408" s="303"/>
      <c r="AD408" s="303"/>
      <c r="AE408" s="303"/>
      <c r="AF408" s="303"/>
      <c r="AG408" s="303"/>
      <c r="AH408" s="303"/>
      <c r="AI408" s="303"/>
      <c r="AJ408" s="303"/>
      <c r="AK408" s="303"/>
      <c r="AL408" s="303"/>
      <c r="AM408" s="303"/>
      <c r="AN408" s="303"/>
      <c r="AO408" s="303"/>
      <c r="AP408" s="303"/>
      <c r="AQ408" s="303"/>
      <c r="AR408" s="303"/>
      <c r="AS408" s="303"/>
      <c r="AT408" s="303"/>
      <c r="AU408" s="303"/>
      <c r="AV408" s="303"/>
      <c r="AW408" s="303"/>
      <c r="AX408" s="303"/>
      <c r="AY408" s="303"/>
      <c r="AZ408" s="303"/>
      <c r="BA408" s="303"/>
      <c r="BB408" s="303"/>
      <c r="BC408" s="303"/>
      <c r="BD408" s="303"/>
      <c r="BE408" s="303"/>
      <c r="BF408" s="303"/>
      <c r="BG408" s="303"/>
      <c r="BH408" s="303"/>
      <c r="BI408" s="303"/>
      <c r="BJ408" s="303"/>
      <c r="BK408" s="303"/>
      <c r="BL408" s="303"/>
      <c r="BM408" s="303"/>
      <c r="BN408" s="303"/>
      <c r="BO408" s="303"/>
      <c r="BP408" s="303"/>
      <c r="BQ408" s="303"/>
      <c r="BR408" s="303"/>
      <c r="BS408" s="303"/>
      <c r="BT408" s="303"/>
      <c r="BU408" s="303"/>
      <c r="BV408" s="303"/>
      <c r="BW408" s="303"/>
      <c r="BX408" s="303"/>
      <c r="BY408" s="303"/>
      <c r="BZ408" s="303"/>
      <c r="CA408" s="303"/>
      <c r="CB408" s="303"/>
      <c r="CC408" s="303"/>
      <c r="CD408" s="303"/>
      <c r="CE408" s="303"/>
      <c r="CF408" s="303"/>
      <c r="CG408" s="303"/>
      <c r="CH408" s="303"/>
      <c r="CI408" s="303"/>
      <c r="CJ408" s="303"/>
      <c r="CK408" s="303"/>
      <c r="CL408" s="303"/>
      <c r="CM408" s="303"/>
      <c r="CN408" s="303"/>
      <c r="CO408" s="303"/>
      <c r="CP408" s="303"/>
      <c r="CQ408" s="303"/>
      <c r="CR408" s="303"/>
      <c r="CS408" s="303"/>
      <c r="CT408" s="303"/>
      <c r="CU408" s="303"/>
      <c r="CV408" s="303"/>
      <c r="CW408" s="303"/>
      <c r="CX408" s="303"/>
      <c r="CY408" s="303"/>
      <c r="CZ408" s="303"/>
    </row>
    <row r="409" spans="1:104" ht="11.25" customHeight="1" x14ac:dyDescent="0.2">
      <c r="A409" s="303"/>
      <c r="B409" s="303"/>
      <c r="C409" s="303"/>
      <c r="D409" s="303"/>
      <c r="E409" s="303"/>
      <c r="F409" s="303"/>
      <c r="G409" s="303"/>
      <c r="H409" s="303"/>
      <c r="I409" s="303"/>
      <c r="J409" s="303"/>
      <c r="K409" s="303"/>
      <c r="L409" s="303"/>
      <c r="M409" s="303"/>
      <c r="N409" s="303"/>
      <c r="O409" s="303"/>
      <c r="P409" s="303"/>
      <c r="Q409" s="303"/>
      <c r="R409" s="309"/>
      <c r="S409" s="310"/>
      <c r="T409" s="310"/>
      <c r="U409" s="303"/>
      <c r="V409" s="303"/>
      <c r="W409" s="303"/>
      <c r="X409" s="303"/>
      <c r="Y409" s="303"/>
      <c r="Z409" s="303"/>
      <c r="AA409" s="303"/>
      <c r="AB409" s="303"/>
      <c r="AC409" s="303"/>
      <c r="AD409" s="303"/>
      <c r="AE409" s="303"/>
      <c r="AF409" s="303"/>
      <c r="AG409" s="303"/>
      <c r="AH409" s="303"/>
      <c r="AI409" s="303"/>
      <c r="AJ409" s="303"/>
      <c r="AK409" s="303"/>
      <c r="AL409" s="303"/>
      <c r="AM409" s="303"/>
      <c r="AN409" s="303"/>
      <c r="AO409" s="303"/>
      <c r="AP409" s="303"/>
      <c r="AQ409" s="303"/>
      <c r="AR409" s="303"/>
      <c r="AS409" s="303"/>
      <c r="AT409" s="303"/>
      <c r="AU409" s="303"/>
      <c r="AV409" s="303"/>
      <c r="AW409" s="303"/>
      <c r="AX409" s="303"/>
      <c r="AY409" s="303"/>
      <c r="AZ409" s="303"/>
      <c r="BA409" s="303"/>
      <c r="BB409" s="303"/>
      <c r="BC409" s="303"/>
      <c r="BD409" s="303"/>
      <c r="BE409" s="303"/>
      <c r="BF409" s="303"/>
      <c r="BG409" s="303"/>
      <c r="BH409" s="303"/>
      <c r="BI409" s="303"/>
      <c r="BJ409" s="303"/>
      <c r="BK409" s="303"/>
      <c r="BL409" s="303"/>
      <c r="BM409" s="303"/>
      <c r="BN409" s="303"/>
      <c r="BO409" s="303"/>
      <c r="BP409" s="303"/>
      <c r="BQ409" s="303"/>
      <c r="BR409" s="303"/>
      <c r="BS409" s="303"/>
      <c r="BT409" s="303"/>
      <c r="BU409" s="303"/>
      <c r="BV409" s="303"/>
      <c r="BW409" s="303"/>
      <c r="BX409" s="303"/>
      <c r="BY409" s="303"/>
      <c r="BZ409" s="303"/>
      <c r="CA409" s="303"/>
      <c r="CB409" s="303"/>
      <c r="CC409" s="303"/>
      <c r="CD409" s="303"/>
      <c r="CE409" s="303"/>
      <c r="CF409" s="303"/>
      <c r="CG409" s="303"/>
      <c r="CH409" s="303"/>
      <c r="CI409" s="303"/>
      <c r="CJ409" s="303"/>
      <c r="CK409" s="303"/>
      <c r="CL409" s="303"/>
      <c r="CM409" s="303"/>
      <c r="CN409" s="303"/>
      <c r="CO409" s="303"/>
      <c r="CP409" s="303"/>
      <c r="CQ409" s="303"/>
      <c r="CR409" s="303"/>
      <c r="CS409" s="303"/>
      <c r="CT409" s="303"/>
      <c r="CU409" s="303"/>
      <c r="CV409" s="303"/>
      <c r="CW409" s="303"/>
      <c r="CX409" s="303"/>
      <c r="CY409" s="303"/>
      <c r="CZ409" s="303"/>
    </row>
    <row r="410" spans="1:104" ht="11.25" customHeight="1" x14ac:dyDescent="0.2">
      <c r="A410" s="303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303"/>
      <c r="N410" s="303"/>
      <c r="O410" s="303"/>
      <c r="P410" s="303"/>
      <c r="Q410" s="303"/>
      <c r="R410" s="309"/>
      <c r="S410" s="310"/>
      <c r="T410" s="310"/>
      <c r="U410" s="303"/>
      <c r="V410" s="303"/>
      <c r="W410" s="303"/>
      <c r="X410" s="303"/>
      <c r="Y410" s="303"/>
      <c r="Z410" s="303"/>
      <c r="AA410" s="303"/>
      <c r="AB410" s="303"/>
      <c r="AC410" s="303"/>
      <c r="AD410" s="303"/>
      <c r="AE410" s="303"/>
      <c r="AF410" s="303"/>
      <c r="AG410" s="303"/>
      <c r="AH410" s="303"/>
      <c r="AI410" s="303"/>
      <c r="AJ410" s="303"/>
      <c r="AK410" s="303"/>
      <c r="AL410" s="303"/>
      <c r="AM410" s="303"/>
      <c r="AN410" s="303"/>
      <c r="AO410" s="303"/>
      <c r="AP410" s="303"/>
      <c r="AQ410" s="303"/>
      <c r="AR410" s="303"/>
      <c r="AS410" s="303"/>
      <c r="AT410" s="303"/>
      <c r="AU410" s="303"/>
      <c r="AV410" s="303"/>
      <c r="AW410" s="303"/>
      <c r="AX410" s="303"/>
      <c r="AY410" s="303"/>
      <c r="AZ410" s="303"/>
      <c r="BA410" s="303"/>
      <c r="BB410" s="303"/>
      <c r="BC410" s="303"/>
      <c r="BD410" s="303"/>
      <c r="BE410" s="303"/>
      <c r="BF410" s="303"/>
      <c r="BG410" s="303"/>
      <c r="BH410" s="303"/>
      <c r="BI410" s="303"/>
      <c r="BJ410" s="303"/>
      <c r="BK410" s="303"/>
      <c r="BL410" s="303"/>
      <c r="BM410" s="303"/>
      <c r="BN410" s="303"/>
      <c r="BO410" s="303"/>
      <c r="BP410" s="303"/>
      <c r="BQ410" s="303"/>
      <c r="BR410" s="303"/>
      <c r="BS410" s="303"/>
      <c r="BT410" s="303"/>
      <c r="BU410" s="303"/>
      <c r="BV410" s="303"/>
      <c r="BW410" s="303"/>
      <c r="BX410" s="303"/>
      <c r="BY410" s="303"/>
      <c r="BZ410" s="303"/>
      <c r="CA410" s="303"/>
      <c r="CB410" s="303"/>
      <c r="CC410" s="303"/>
      <c r="CD410" s="303"/>
      <c r="CE410" s="303"/>
      <c r="CF410" s="303"/>
      <c r="CG410" s="303"/>
      <c r="CH410" s="303"/>
      <c r="CI410" s="303"/>
      <c r="CJ410" s="303"/>
      <c r="CK410" s="303"/>
      <c r="CL410" s="303"/>
      <c r="CM410" s="303"/>
      <c r="CN410" s="303"/>
      <c r="CO410" s="303"/>
      <c r="CP410" s="303"/>
      <c r="CQ410" s="303"/>
      <c r="CR410" s="303"/>
      <c r="CS410" s="303"/>
      <c r="CT410" s="303"/>
      <c r="CU410" s="303"/>
      <c r="CV410" s="303"/>
      <c r="CW410" s="303"/>
      <c r="CX410" s="303"/>
      <c r="CY410" s="303"/>
      <c r="CZ410" s="303"/>
    </row>
    <row r="411" spans="1:104" ht="11.25" customHeight="1" x14ac:dyDescent="0.2">
      <c r="A411" s="303"/>
      <c r="B411" s="303"/>
      <c r="C411" s="303"/>
      <c r="D411" s="303"/>
      <c r="E411" s="303"/>
      <c r="F411" s="303"/>
      <c r="G411" s="303"/>
      <c r="H411" s="303"/>
      <c r="I411" s="303"/>
      <c r="J411" s="303"/>
      <c r="K411" s="303"/>
      <c r="L411" s="303"/>
      <c r="M411" s="303"/>
      <c r="N411" s="303"/>
      <c r="O411" s="303"/>
      <c r="P411" s="303"/>
      <c r="Q411" s="303"/>
      <c r="R411" s="309"/>
      <c r="S411" s="310"/>
      <c r="T411" s="310"/>
      <c r="U411" s="303"/>
      <c r="V411" s="303"/>
      <c r="W411" s="303"/>
      <c r="X411" s="303"/>
      <c r="Y411" s="303"/>
      <c r="Z411" s="303"/>
      <c r="AA411" s="303"/>
      <c r="AB411" s="303"/>
      <c r="AC411" s="303"/>
      <c r="AD411" s="303"/>
      <c r="AE411" s="303"/>
      <c r="AF411" s="303"/>
      <c r="AG411" s="303"/>
      <c r="AH411" s="303"/>
      <c r="AI411" s="303"/>
      <c r="AJ411" s="303"/>
      <c r="AK411" s="303"/>
      <c r="AL411" s="303"/>
      <c r="AM411" s="303"/>
      <c r="AN411" s="303"/>
      <c r="AO411" s="303"/>
      <c r="AP411" s="303"/>
      <c r="AQ411" s="303"/>
      <c r="AR411" s="303"/>
      <c r="AS411" s="303"/>
      <c r="AT411" s="303"/>
      <c r="AU411" s="303"/>
      <c r="AV411" s="303"/>
      <c r="AW411" s="303"/>
      <c r="AX411" s="303"/>
      <c r="AY411" s="303"/>
      <c r="AZ411" s="303"/>
      <c r="BA411" s="303"/>
      <c r="BB411" s="303"/>
      <c r="BC411" s="303"/>
      <c r="BD411" s="303"/>
      <c r="BE411" s="303"/>
      <c r="BF411" s="303"/>
      <c r="BG411" s="303"/>
      <c r="BH411" s="303"/>
      <c r="BI411" s="303"/>
      <c r="BJ411" s="303"/>
      <c r="BK411" s="303"/>
      <c r="BL411" s="303"/>
      <c r="BM411" s="303"/>
      <c r="BN411" s="303"/>
      <c r="BO411" s="303"/>
      <c r="BP411" s="303"/>
      <c r="BQ411" s="303"/>
      <c r="BR411" s="303"/>
      <c r="BS411" s="303"/>
      <c r="BT411" s="303"/>
      <c r="BU411" s="303"/>
      <c r="BV411" s="303"/>
      <c r="BW411" s="303"/>
      <c r="BX411" s="303"/>
      <c r="BY411" s="303"/>
      <c r="BZ411" s="303"/>
      <c r="CA411" s="303"/>
      <c r="CB411" s="303"/>
      <c r="CC411" s="303"/>
      <c r="CD411" s="303"/>
      <c r="CE411" s="303"/>
      <c r="CF411" s="303"/>
      <c r="CG411" s="303"/>
      <c r="CH411" s="303"/>
      <c r="CI411" s="303"/>
      <c r="CJ411" s="303"/>
      <c r="CK411" s="303"/>
      <c r="CL411" s="303"/>
      <c r="CM411" s="303"/>
      <c r="CN411" s="303"/>
      <c r="CO411" s="303"/>
      <c r="CP411" s="303"/>
      <c r="CQ411" s="303"/>
      <c r="CR411" s="303"/>
      <c r="CS411" s="303"/>
      <c r="CT411" s="303"/>
      <c r="CU411" s="303"/>
      <c r="CV411" s="303"/>
      <c r="CW411" s="303"/>
      <c r="CX411" s="303"/>
      <c r="CY411" s="303"/>
      <c r="CZ411" s="303"/>
    </row>
    <row r="412" spans="1:104" ht="11.25" customHeight="1" x14ac:dyDescent="0.2">
      <c r="A412" s="303"/>
      <c r="B412" s="303"/>
      <c r="C412" s="303"/>
      <c r="D412" s="303"/>
      <c r="E412" s="303"/>
      <c r="F412" s="303"/>
      <c r="G412" s="303"/>
      <c r="H412" s="303"/>
      <c r="I412" s="303"/>
      <c r="J412" s="303"/>
      <c r="K412" s="303"/>
      <c r="L412" s="303"/>
      <c r="M412" s="303"/>
      <c r="N412" s="303"/>
      <c r="O412" s="303"/>
      <c r="P412" s="303"/>
      <c r="Q412" s="303"/>
      <c r="R412" s="309"/>
      <c r="S412" s="310"/>
      <c r="T412" s="310"/>
      <c r="U412" s="303"/>
      <c r="V412" s="303"/>
      <c r="W412" s="303"/>
      <c r="X412" s="303"/>
      <c r="Y412" s="303"/>
      <c r="Z412" s="303"/>
      <c r="AA412" s="303"/>
      <c r="AB412" s="303"/>
      <c r="AC412" s="303"/>
      <c r="AD412" s="303"/>
      <c r="AE412" s="303"/>
      <c r="AF412" s="303"/>
      <c r="AG412" s="303"/>
      <c r="AH412" s="303"/>
      <c r="AI412" s="303"/>
      <c r="AJ412" s="303"/>
      <c r="AK412" s="303"/>
      <c r="AL412" s="303"/>
      <c r="AM412" s="303"/>
      <c r="AN412" s="303"/>
      <c r="AO412" s="303"/>
      <c r="AP412" s="303"/>
      <c r="AQ412" s="303"/>
      <c r="AR412" s="303"/>
      <c r="AS412" s="303"/>
      <c r="AT412" s="303"/>
      <c r="AU412" s="303"/>
      <c r="AV412" s="303"/>
      <c r="AW412" s="303"/>
      <c r="AX412" s="303"/>
      <c r="AY412" s="303"/>
      <c r="AZ412" s="303"/>
      <c r="BA412" s="303"/>
      <c r="BB412" s="303"/>
      <c r="BC412" s="303"/>
      <c r="BD412" s="303"/>
      <c r="BE412" s="303"/>
      <c r="BF412" s="303"/>
      <c r="BG412" s="303"/>
      <c r="BH412" s="303"/>
      <c r="BI412" s="303"/>
      <c r="BJ412" s="303"/>
      <c r="BK412" s="303"/>
      <c r="BL412" s="303"/>
      <c r="BM412" s="303"/>
      <c r="BN412" s="303"/>
      <c r="BO412" s="303"/>
      <c r="BP412" s="303"/>
      <c r="BQ412" s="303"/>
      <c r="BR412" s="303"/>
      <c r="BS412" s="303"/>
      <c r="BT412" s="303"/>
      <c r="BU412" s="303"/>
      <c r="BV412" s="303"/>
      <c r="BW412" s="303"/>
      <c r="BX412" s="303"/>
      <c r="BY412" s="303"/>
      <c r="BZ412" s="303"/>
      <c r="CA412" s="303"/>
      <c r="CB412" s="303"/>
      <c r="CC412" s="303"/>
      <c r="CD412" s="303"/>
      <c r="CE412" s="303"/>
      <c r="CF412" s="303"/>
      <c r="CG412" s="303"/>
      <c r="CH412" s="303"/>
      <c r="CI412" s="303"/>
      <c r="CJ412" s="303"/>
      <c r="CK412" s="303"/>
      <c r="CL412" s="303"/>
      <c r="CM412" s="303"/>
      <c r="CN412" s="303"/>
      <c r="CO412" s="303"/>
      <c r="CP412" s="303"/>
      <c r="CQ412" s="303"/>
      <c r="CR412" s="303"/>
      <c r="CS412" s="303"/>
      <c r="CT412" s="303"/>
      <c r="CU412" s="303"/>
      <c r="CV412" s="303"/>
      <c r="CW412" s="303"/>
      <c r="CX412" s="303"/>
      <c r="CY412" s="303"/>
      <c r="CZ412" s="303"/>
    </row>
    <row r="413" spans="1:104" ht="11.25" customHeight="1" x14ac:dyDescent="0.2">
      <c r="A413" s="303"/>
      <c r="B413" s="303"/>
      <c r="C413" s="303"/>
      <c r="D413" s="303"/>
      <c r="E413" s="303"/>
      <c r="F413" s="303"/>
      <c r="G413" s="303"/>
      <c r="H413" s="303"/>
      <c r="I413" s="303"/>
      <c r="J413" s="303"/>
      <c r="K413" s="303"/>
      <c r="L413" s="303"/>
      <c r="M413" s="303"/>
      <c r="N413" s="303"/>
      <c r="O413" s="303"/>
      <c r="P413" s="303"/>
      <c r="Q413" s="303"/>
      <c r="R413" s="309"/>
      <c r="S413" s="310"/>
      <c r="T413" s="310"/>
      <c r="U413" s="303"/>
      <c r="V413" s="303"/>
      <c r="W413" s="303"/>
      <c r="X413" s="303"/>
      <c r="Y413" s="303"/>
      <c r="Z413" s="303"/>
      <c r="AA413" s="303"/>
      <c r="AB413" s="303"/>
      <c r="AC413" s="303"/>
      <c r="AD413" s="303"/>
      <c r="AE413" s="303"/>
      <c r="AF413" s="303"/>
      <c r="AG413" s="303"/>
      <c r="AH413" s="303"/>
      <c r="AI413" s="303"/>
      <c r="AJ413" s="303"/>
      <c r="AK413" s="303"/>
      <c r="AL413" s="303"/>
      <c r="AM413" s="303"/>
      <c r="AN413" s="303"/>
      <c r="AO413" s="303"/>
      <c r="AP413" s="303"/>
      <c r="AQ413" s="303"/>
      <c r="AR413" s="303"/>
      <c r="AS413" s="303"/>
      <c r="AT413" s="303"/>
      <c r="AU413" s="303"/>
      <c r="AV413" s="303"/>
      <c r="AW413" s="303"/>
      <c r="AX413" s="303"/>
      <c r="AY413" s="303"/>
      <c r="AZ413" s="303"/>
      <c r="BA413" s="303"/>
      <c r="BB413" s="303"/>
      <c r="BC413" s="303"/>
      <c r="BD413" s="303"/>
      <c r="BE413" s="303"/>
      <c r="BF413" s="303"/>
      <c r="BG413" s="303"/>
      <c r="BH413" s="303"/>
      <c r="BI413" s="303"/>
      <c r="BJ413" s="303"/>
      <c r="BK413" s="303"/>
      <c r="BL413" s="303"/>
      <c r="BM413" s="303"/>
      <c r="BN413" s="303"/>
      <c r="BO413" s="303"/>
      <c r="BP413" s="303"/>
      <c r="BQ413" s="303"/>
      <c r="BR413" s="303"/>
      <c r="BS413" s="303"/>
      <c r="BT413" s="303"/>
      <c r="BU413" s="303"/>
      <c r="BV413" s="303"/>
      <c r="BW413" s="303"/>
      <c r="BX413" s="303"/>
      <c r="BY413" s="303"/>
      <c r="BZ413" s="303"/>
      <c r="CA413" s="303"/>
      <c r="CB413" s="303"/>
      <c r="CC413" s="303"/>
      <c r="CD413" s="303"/>
      <c r="CE413" s="303"/>
      <c r="CF413" s="303"/>
      <c r="CG413" s="303"/>
      <c r="CH413" s="303"/>
      <c r="CI413" s="303"/>
      <c r="CJ413" s="303"/>
      <c r="CK413" s="303"/>
      <c r="CL413" s="303"/>
      <c r="CM413" s="303"/>
      <c r="CN413" s="303"/>
      <c r="CO413" s="303"/>
      <c r="CP413" s="303"/>
      <c r="CQ413" s="303"/>
      <c r="CR413" s="303"/>
      <c r="CS413" s="303"/>
      <c r="CT413" s="303"/>
      <c r="CU413" s="303"/>
      <c r="CV413" s="303"/>
      <c r="CW413" s="303"/>
      <c r="CX413" s="303"/>
      <c r="CY413" s="303"/>
      <c r="CZ413" s="303"/>
    </row>
    <row r="414" spans="1:104" ht="11.25" customHeight="1" x14ac:dyDescent="0.2">
      <c r="A414" s="303"/>
      <c r="B414" s="303"/>
      <c r="C414" s="303"/>
      <c r="D414" s="303"/>
      <c r="E414" s="303"/>
      <c r="F414" s="303"/>
      <c r="G414" s="303"/>
      <c r="H414" s="303"/>
      <c r="I414" s="303"/>
      <c r="J414" s="303"/>
      <c r="K414" s="303"/>
      <c r="L414" s="303"/>
      <c r="M414" s="303"/>
      <c r="N414" s="303"/>
      <c r="O414" s="303"/>
      <c r="P414" s="303"/>
      <c r="Q414" s="303"/>
      <c r="R414" s="309"/>
      <c r="S414" s="310"/>
      <c r="T414" s="310"/>
      <c r="U414" s="303"/>
      <c r="V414" s="303"/>
      <c r="W414" s="303"/>
      <c r="X414" s="303"/>
      <c r="Y414" s="303"/>
      <c r="Z414" s="303"/>
      <c r="AA414" s="303"/>
      <c r="AB414" s="303"/>
      <c r="AC414" s="303"/>
      <c r="AD414" s="303"/>
      <c r="AE414" s="303"/>
      <c r="AF414" s="303"/>
      <c r="AG414" s="303"/>
      <c r="AH414" s="303"/>
      <c r="AI414" s="303"/>
      <c r="AJ414" s="303"/>
      <c r="AK414" s="303"/>
      <c r="AL414" s="303"/>
      <c r="AM414" s="303"/>
      <c r="AN414" s="303"/>
      <c r="AO414" s="303"/>
      <c r="AP414" s="303"/>
      <c r="AQ414" s="303"/>
      <c r="AR414" s="303"/>
      <c r="AS414" s="303"/>
      <c r="AT414" s="303"/>
      <c r="AU414" s="303"/>
      <c r="AV414" s="303"/>
      <c r="AW414" s="303"/>
      <c r="AX414" s="303"/>
      <c r="AY414" s="303"/>
      <c r="AZ414" s="303"/>
      <c r="BA414" s="303"/>
      <c r="BB414" s="303"/>
      <c r="BC414" s="303"/>
      <c r="BD414" s="303"/>
      <c r="BE414" s="303"/>
      <c r="BF414" s="303"/>
      <c r="BG414" s="303"/>
      <c r="BH414" s="303"/>
      <c r="BI414" s="303"/>
      <c r="BJ414" s="303"/>
      <c r="BK414" s="303"/>
      <c r="BL414" s="303"/>
      <c r="BM414" s="303"/>
      <c r="BN414" s="303"/>
      <c r="BO414" s="303"/>
      <c r="BP414" s="303"/>
      <c r="BQ414" s="303"/>
      <c r="BR414" s="303"/>
      <c r="BS414" s="303"/>
      <c r="BT414" s="303"/>
      <c r="BU414" s="303"/>
      <c r="BV414" s="303"/>
      <c r="BW414" s="303"/>
      <c r="BX414" s="303"/>
      <c r="BY414" s="303"/>
      <c r="BZ414" s="303"/>
      <c r="CA414" s="303"/>
      <c r="CB414" s="303"/>
      <c r="CC414" s="303"/>
      <c r="CD414" s="303"/>
      <c r="CE414" s="303"/>
      <c r="CF414" s="303"/>
      <c r="CG414" s="303"/>
      <c r="CH414" s="303"/>
      <c r="CI414" s="303"/>
      <c r="CJ414" s="303"/>
      <c r="CK414" s="303"/>
      <c r="CL414" s="303"/>
      <c r="CM414" s="303"/>
      <c r="CN414" s="303"/>
      <c r="CO414" s="303"/>
      <c r="CP414" s="303"/>
      <c r="CQ414" s="303"/>
      <c r="CR414" s="303"/>
      <c r="CS414" s="303"/>
      <c r="CT414" s="303"/>
      <c r="CU414" s="303"/>
      <c r="CV414" s="303"/>
      <c r="CW414" s="303"/>
      <c r="CX414" s="303"/>
      <c r="CY414" s="303"/>
      <c r="CZ414" s="303"/>
    </row>
    <row r="415" spans="1:104" ht="11.25" customHeight="1" x14ac:dyDescent="0.2">
      <c r="A415" s="303"/>
      <c r="B415" s="303"/>
      <c r="C415" s="303"/>
      <c r="D415" s="303"/>
      <c r="E415" s="303"/>
      <c r="F415" s="303"/>
      <c r="G415" s="303"/>
      <c r="H415" s="303"/>
      <c r="I415" s="303"/>
      <c r="J415" s="303"/>
      <c r="K415" s="303"/>
      <c r="L415" s="303"/>
      <c r="M415" s="303"/>
      <c r="N415" s="303"/>
      <c r="O415" s="303"/>
      <c r="P415" s="303"/>
      <c r="Q415" s="303"/>
      <c r="R415" s="309"/>
      <c r="S415" s="310"/>
      <c r="T415" s="310"/>
      <c r="U415" s="303"/>
      <c r="V415" s="303"/>
      <c r="W415" s="303"/>
      <c r="X415" s="303"/>
      <c r="Y415" s="303"/>
      <c r="Z415" s="303"/>
      <c r="AA415" s="303"/>
      <c r="AB415" s="303"/>
      <c r="AC415" s="303"/>
      <c r="AD415" s="303"/>
      <c r="AE415" s="303"/>
      <c r="AF415" s="303"/>
      <c r="AG415" s="303"/>
      <c r="AH415" s="303"/>
      <c r="AI415" s="303"/>
      <c r="AJ415" s="303"/>
      <c r="AK415" s="303"/>
      <c r="AL415" s="303"/>
      <c r="AM415" s="303"/>
      <c r="AN415" s="303"/>
      <c r="AO415" s="303"/>
      <c r="AP415" s="303"/>
      <c r="AQ415" s="303"/>
      <c r="AR415" s="303"/>
      <c r="AS415" s="303"/>
      <c r="AT415" s="303"/>
      <c r="AU415" s="303"/>
      <c r="AV415" s="303"/>
      <c r="AW415" s="303"/>
      <c r="AX415" s="303"/>
      <c r="AY415" s="303"/>
      <c r="AZ415" s="303"/>
      <c r="BA415" s="303"/>
      <c r="BB415" s="303"/>
      <c r="BC415" s="303"/>
      <c r="BD415" s="303"/>
      <c r="BE415" s="303"/>
      <c r="BF415" s="303"/>
      <c r="BG415" s="303"/>
      <c r="BH415" s="303"/>
      <c r="BI415" s="303"/>
      <c r="BJ415" s="303"/>
      <c r="BK415" s="303"/>
      <c r="BL415" s="303"/>
      <c r="BM415" s="303"/>
      <c r="BN415" s="303"/>
      <c r="BO415" s="303"/>
      <c r="BP415" s="303"/>
      <c r="BQ415" s="303"/>
      <c r="BR415" s="303"/>
      <c r="BS415" s="303"/>
      <c r="BT415" s="303"/>
      <c r="BU415" s="303"/>
      <c r="BV415" s="303"/>
      <c r="BW415" s="303"/>
      <c r="BX415" s="303"/>
      <c r="BY415" s="303"/>
      <c r="BZ415" s="303"/>
      <c r="CA415" s="303"/>
      <c r="CB415" s="303"/>
      <c r="CC415" s="303"/>
      <c r="CD415" s="303"/>
      <c r="CE415" s="303"/>
      <c r="CF415" s="303"/>
      <c r="CG415" s="303"/>
      <c r="CH415" s="303"/>
      <c r="CI415" s="303"/>
      <c r="CJ415" s="303"/>
      <c r="CK415" s="303"/>
      <c r="CL415" s="303"/>
      <c r="CM415" s="303"/>
      <c r="CN415" s="303"/>
      <c r="CO415" s="303"/>
      <c r="CP415" s="303"/>
      <c r="CQ415" s="303"/>
      <c r="CR415" s="303"/>
      <c r="CS415" s="303"/>
      <c r="CT415" s="303"/>
      <c r="CU415" s="303"/>
      <c r="CV415" s="303"/>
      <c r="CW415" s="303"/>
      <c r="CX415" s="303"/>
      <c r="CY415" s="303"/>
      <c r="CZ415" s="303"/>
    </row>
    <row r="416" spans="1:104" ht="11.25" customHeight="1" x14ac:dyDescent="0.2">
      <c r="A416" s="303"/>
      <c r="B416" s="303"/>
      <c r="C416" s="303"/>
      <c r="D416" s="303"/>
      <c r="E416" s="303"/>
      <c r="F416" s="303"/>
      <c r="G416" s="303"/>
      <c r="H416" s="303"/>
      <c r="I416" s="303"/>
      <c r="J416" s="303"/>
      <c r="K416" s="303"/>
      <c r="L416" s="303"/>
      <c r="M416" s="303"/>
      <c r="N416" s="303"/>
      <c r="O416" s="303"/>
      <c r="P416" s="303"/>
      <c r="Q416" s="303"/>
      <c r="R416" s="309"/>
      <c r="S416" s="310"/>
      <c r="T416" s="310"/>
      <c r="U416" s="303"/>
      <c r="V416" s="303"/>
      <c r="W416" s="303"/>
      <c r="X416" s="303"/>
      <c r="Y416" s="303"/>
      <c r="Z416" s="303"/>
      <c r="AA416" s="303"/>
      <c r="AB416" s="303"/>
      <c r="AC416" s="303"/>
      <c r="AD416" s="303"/>
      <c r="AE416" s="303"/>
      <c r="AF416" s="303"/>
      <c r="AG416" s="303"/>
      <c r="AH416" s="303"/>
      <c r="AI416" s="303"/>
      <c r="AJ416" s="303"/>
      <c r="AK416" s="303"/>
      <c r="AL416" s="303"/>
      <c r="AM416" s="303"/>
      <c r="AN416" s="303"/>
      <c r="AO416" s="303"/>
      <c r="AP416" s="303"/>
      <c r="AQ416" s="303"/>
      <c r="AR416" s="303"/>
      <c r="AS416" s="303"/>
      <c r="AT416" s="303"/>
      <c r="AU416" s="303"/>
      <c r="AV416" s="303"/>
      <c r="AW416" s="303"/>
      <c r="AX416" s="303"/>
      <c r="AY416" s="303"/>
      <c r="AZ416" s="303"/>
      <c r="BA416" s="303"/>
      <c r="BB416" s="303"/>
      <c r="BC416" s="303"/>
      <c r="BD416" s="303"/>
      <c r="BE416" s="303"/>
      <c r="BF416" s="303"/>
      <c r="BG416" s="303"/>
      <c r="BH416" s="303"/>
      <c r="BI416" s="303"/>
      <c r="BJ416" s="303"/>
      <c r="BK416" s="303"/>
      <c r="BL416" s="303"/>
      <c r="BM416" s="303"/>
      <c r="BN416" s="303"/>
      <c r="BO416" s="303"/>
      <c r="BP416" s="303"/>
      <c r="BQ416" s="303"/>
      <c r="BR416" s="303"/>
      <c r="BS416" s="303"/>
      <c r="BT416" s="303"/>
      <c r="BU416" s="303"/>
      <c r="BV416" s="303"/>
      <c r="BW416" s="303"/>
      <c r="BX416" s="303"/>
      <c r="BY416" s="303"/>
      <c r="BZ416" s="303"/>
      <c r="CA416" s="303"/>
      <c r="CB416" s="303"/>
      <c r="CC416" s="303"/>
      <c r="CD416" s="303"/>
      <c r="CE416" s="303"/>
      <c r="CF416" s="303"/>
      <c r="CG416" s="303"/>
      <c r="CH416" s="303"/>
      <c r="CI416" s="303"/>
      <c r="CJ416" s="303"/>
      <c r="CK416" s="303"/>
      <c r="CL416" s="303"/>
      <c r="CM416" s="303"/>
      <c r="CN416" s="303"/>
      <c r="CO416" s="303"/>
      <c r="CP416" s="303"/>
      <c r="CQ416" s="303"/>
      <c r="CR416" s="303"/>
      <c r="CS416" s="303"/>
      <c r="CT416" s="303"/>
      <c r="CU416" s="303"/>
      <c r="CV416" s="303"/>
      <c r="CW416" s="303"/>
      <c r="CX416" s="303"/>
      <c r="CY416" s="303"/>
      <c r="CZ416" s="303"/>
    </row>
    <row r="417" spans="1:104" ht="11.25" customHeight="1" x14ac:dyDescent="0.2">
      <c r="A417" s="303"/>
      <c r="B417" s="303"/>
      <c r="C417" s="303"/>
      <c r="D417" s="303"/>
      <c r="E417" s="303"/>
      <c r="F417" s="303"/>
      <c r="G417" s="303"/>
      <c r="H417" s="303"/>
      <c r="I417" s="303"/>
      <c r="J417" s="303"/>
      <c r="K417" s="303"/>
      <c r="L417" s="303"/>
      <c r="M417" s="303"/>
      <c r="N417" s="303"/>
      <c r="O417" s="303"/>
      <c r="P417" s="303"/>
      <c r="Q417" s="303"/>
      <c r="R417" s="309"/>
      <c r="S417" s="310"/>
      <c r="T417" s="310"/>
      <c r="U417" s="303"/>
      <c r="V417" s="303"/>
      <c r="W417" s="303"/>
      <c r="X417" s="303"/>
      <c r="Y417" s="303"/>
      <c r="Z417" s="303"/>
      <c r="AA417" s="303"/>
      <c r="AB417" s="303"/>
      <c r="AC417" s="303"/>
      <c r="AD417" s="303"/>
      <c r="AE417" s="303"/>
      <c r="AF417" s="303"/>
      <c r="AG417" s="303"/>
      <c r="AH417" s="303"/>
      <c r="AI417" s="303"/>
      <c r="AJ417" s="303"/>
      <c r="AK417" s="303"/>
      <c r="AL417" s="303"/>
      <c r="AM417" s="303"/>
      <c r="AN417" s="303"/>
      <c r="AO417" s="303"/>
      <c r="AP417" s="303"/>
      <c r="AQ417" s="303"/>
      <c r="AR417" s="303"/>
      <c r="AS417" s="303"/>
      <c r="AT417" s="303"/>
      <c r="AU417" s="303"/>
      <c r="AV417" s="303"/>
      <c r="AW417" s="303"/>
      <c r="AX417" s="303"/>
      <c r="AY417" s="303"/>
      <c r="AZ417" s="303"/>
      <c r="BA417" s="303"/>
      <c r="BB417" s="303"/>
      <c r="BC417" s="303"/>
      <c r="BD417" s="303"/>
      <c r="BE417" s="303"/>
      <c r="BF417" s="303"/>
      <c r="BG417" s="303"/>
      <c r="BH417" s="303"/>
      <c r="BI417" s="303"/>
      <c r="BJ417" s="303"/>
      <c r="BK417" s="303"/>
      <c r="BL417" s="303"/>
      <c r="BM417" s="303"/>
      <c r="BN417" s="303"/>
      <c r="BO417" s="303"/>
      <c r="BP417" s="303"/>
      <c r="BQ417" s="303"/>
      <c r="BR417" s="303"/>
      <c r="BS417" s="303"/>
      <c r="BT417" s="303"/>
      <c r="BU417" s="303"/>
      <c r="BV417" s="303"/>
      <c r="BW417" s="303"/>
      <c r="BX417" s="303"/>
      <c r="BY417" s="303"/>
      <c r="BZ417" s="303"/>
      <c r="CA417" s="303"/>
      <c r="CB417" s="303"/>
      <c r="CC417" s="303"/>
      <c r="CD417" s="303"/>
      <c r="CE417" s="303"/>
      <c r="CF417" s="303"/>
      <c r="CG417" s="303"/>
      <c r="CH417" s="303"/>
      <c r="CI417" s="303"/>
      <c r="CJ417" s="303"/>
      <c r="CK417" s="303"/>
      <c r="CL417" s="303"/>
      <c r="CM417" s="303"/>
      <c r="CN417" s="303"/>
      <c r="CO417" s="303"/>
      <c r="CP417" s="303"/>
      <c r="CQ417" s="303"/>
      <c r="CR417" s="303"/>
      <c r="CS417" s="303"/>
      <c r="CT417" s="303"/>
      <c r="CU417" s="303"/>
      <c r="CV417" s="303"/>
      <c r="CW417" s="303"/>
      <c r="CX417" s="303"/>
      <c r="CY417" s="303"/>
      <c r="CZ417" s="303"/>
    </row>
    <row r="418" spans="1:104" ht="11.25" customHeight="1" x14ac:dyDescent="0.2">
      <c r="A418" s="303"/>
      <c r="B418" s="303"/>
      <c r="C418" s="303"/>
      <c r="D418" s="303"/>
      <c r="E418" s="303"/>
      <c r="F418" s="303"/>
      <c r="G418" s="303"/>
      <c r="H418" s="303"/>
      <c r="I418" s="303"/>
      <c r="J418" s="303"/>
      <c r="K418" s="303"/>
      <c r="L418" s="303"/>
      <c r="M418" s="303"/>
      <c r="N418" s="303"/>
      <c r="O418" s="303"/>
      <c r="P418" s="303"/>
      <c r="Q418" s="303"/>
      <c r="R418" s="309"/>
      <c r="S418" s="310"/>
      <c r="T418" s="310"/>
      <c r="U418" s="303"/>
      <c r="V418" s="303"/>
      <c r="W418" s="303"/>
      <c r="X418" s="303"/>
      <c r="Y418" s="303"/>
      <c r="Z418" s="303"/>
      <c r="AA418" s="303"/>
      <c r="AB418" s="303"/>
      <c r="AC418" s="303"/>
      <c r="AD418" s="303"/>
      <c r="AE418" s="303"/>
      <c r="AF418" s="303"/>
      <c r="AG418" s="303"/>
      <c r="AH418" s="303"/>
      <c r="AI418" s="303"/>
      <c r="AJ418" s="303"/>
      <c r="AK418" s="303"/>
      <c r="AL418" s="303"/>
      <c r="AM418" s="303"/>
      <c r="AN418" s="303"/>
      <c r="AO418" s="303"/>
      <c r="AP418" s="303"/>
      <c r="AQ418" s="303"/>
      <c r="AR418" s="303"/>
      <c r="AS418" s="303"/>
      <c r="AT418" s="303"/>
      <c r="AU418" s="303"/>
      <c r="AV418" s="303"/>
      <c r="AW418" s="303"/>
      <c r="AX418" s="303"/>
      <c r="AY418" s="303"/>
      <c r="AZ418" s="303"/>
      <c r="BA418" s="303"/>
      <c r="BB418" s="303"/>
      <c r="BC418" s="303"/>
      <c r="BD418" s="303"/>
      <c r="BE418" s="303"/>
      <c r="BF418" s="303"/>
      <c r="BG418" s="303"/>
      <c r="BH418" s="303"/>
      <c r="BI418" s="303"/>
      <c r="BJ418" s="303"/>
      <c r="BK418" s="303"/>
      <c r="BL418" s="303"/>
      <c r="BM418" s="303"/>
      <c r="BN418" s="303"/>
      <c r="BO418" s="303"/>
      <c r="BP418" s="303"/>
      <c r="BQ418" s="303"/>
      <c r="BR418" s="303"/>
      <c r="BS418" s="303"/>
      <c r="BT418" s="303"/>
      <c r="BU418" s="303"/>
      <c r="BV418" s="303"/>
      <c r="BW418" s="303"/>
      <c r="BX418" s="303"/>
      <c r="BY418" s="303"/>
      <c r="BZ418" s="303"/>
      <c r="CA418" s="303"/>
      <c r="CB418" s="303"/>
      <c r="CC418" s="303"/>
      <c r="CD418" s="303"/>
      <c r="CE418" s="303"/>
      <c r="CF418" s="303"/>
      <c r="CG418" s="303"/>
      <c r="CH418" s="303"/>
      <c r="CI418" s="303"/>
      <c r="CJ418" s="303"/>
      <c r="CK418" s="303"/>
      <c r="CL418" s="303"/>
      <c r="CM418" s="303"/>
      <c r="CN418" s="303"/>
      <c r="CO418" s="303"/>
      <c r="CP418" s="303"/>
      <c r="CQ418" s="303"/>
      <c r="CR418" s="303"/>
      <c r="CS418" s="303"/>
      <c r="CT418" s="303"/>
      <c r="CU418" s="303"/>
      <c r="CV418" s="303"/>
      <c r="CW418" s="303"/>
      <c r="CX418" s="303"/>
      <c r="CY418" s="303"/>
      <c r="CZ418" s="303"/>
    </row>
    <row r="419" spans="1:104" ht="11.25" customHeight="1" x14ac:dyDescent="0.2">
      <c r="A419" s="303"/>
      <c r="B419" s="303"/>
      <c r="C419" s="303"/>
      <c r="D419" s="303"/>
      <c r="E419" s="303"/>
      <c r="F419" s="303"/>
      <c r="G419" s="303"/>
      <c r="H419" s="303"/>
      <c r="I419" s="303"/>
      <c r="J419" s="303"/>
      <c r="K419" s="303"/>
      <c r="L419" s="303"/>
      <c r="M419" s="303"/>
      <c r="N419" s="303"/>
      <c r="O419" s="303"/>
      <c r="P419" s="303"/>
      <c r="Q419" s="303"/>
      <c r="R419" s="309"/>
      <c r="S419" s="310"/>
      <c r="T419" s="310"/>
      <c r="U419" s="303"/>
      <c r="V419" s="303"/>
      <c r="W419" s="303"/>
      <c r="X419" s="303"/>
      <c r="Y419" s="303"/>
      <c r="Z419" s="303"/>
      <c r="AA419" s="303"/>
      <c r="AB419" s="303"/>
      <c r="AC419" s="303"/>
      <c r="AD419" s="303"/>
      <c r="AE419" s="303"/>
      <c r="AF419" s="303"/>
      <c r="AG419" s="303"/>
      <c r="AH419" s="303"/>
      <c r="AI419" s="303"/>
      <c r="AJ419" s="303"/>
      <c r="AK419" s="303"/>
      <c r="AL419" s="303"/>
      <c r="AM419" s="303"/>
      <c r="AN419" s="303"/>
      <c r="AO419" s="303"/>
      <c r="AP419" s="303"/>
      <c r="AQ419" s="303"/>
      <c r="AR419" s="303"/>
      <c r="AS419" s="303"/>
      <c r="AT419" s="303"/>
      <c r="AU419" s="303"/>
      <c r="AV419" s="303"/>
      <c r="AW419" s="303"/>
      <c r="AX419" s="303"/>
      <c r="AY419" s="303"/>
      <c r="AZ419" s="303"/>
      <c r="BA419" s="303"/>
      <c r="BB419" s="303"/>
      <c r="BC419" s="303"/>
      <c r="BD419" s="303"/>
      <c r="BE419" s="303"/>
      <c r="BF419" s="303"/>
      <c r="BG419" s="303"/>
      <c r="BH419" s="303"/>
      <c r="BI419" s="303"/>
      <c r="BJ419" s="303"/>
      <c r="BK419" s="303"/>
      <c r="BL419" s="303"/>
      <c r="BM419" s="303"/>
      <c r="BN419" s="303"/>
      <c r="BO419" s="303"/>
      <c r="BP419" s="303"/>
      <c r="BQ419" s="303"/>
      <c r="BR419" s="303"/>
      <c r="BS419" s="303"/>
      <c r="BT419" s="303"/>
      <c r="BU419" s="303"/>
      <c r="BV419" s="303"/>
      <c r="BW419" s="303"/>
      <c r="BX419" s="303"/>
      <c r="BY419" s="303"/>
      <c r="BZ419" s="303"/>
      <c r="CA419" s="303"/>
      <c r="CB419" s="303"/>
      <c r="CC419" s="303"/>
      <c r="CD419" s="303"/>
      <c r="CE419" s="303"/>
      <c r="CF419" s="303"/>
      <c r="CG419" s="303"/>
      <c r="CH419" s="303"/>
      <c r="CI419" s="303"/>
      <c r="CJ419" s="303"/>
      <c r="CK419" s="303"/>
      <c r="CL419" s="303"/>
      <c r="CM419" s="303"/>
      <c r="CN419" s="303"/>
      <c r="CO419" s="303"/>
      <c r="CP419" s="303"/>
      <c r="CQ419" s="303"/>
      <c r="CR419" s="303"/>
      <c r="CS419" s="303"/>
      <c r="CT419" s="303"/>
      <c r="CU419" s="303"/>
      <c r="CV419" s="303"/>
      <c r="CW419" s="303"/>
      <c r="CX419" s="303"/>
      <c r="CY419" s="303"/>
      <c r="CZ419" s="303"/>
    </row>
    <row r="420" spans="1:104" ht="11.25" customHeight="1" x14ac:dyDescent="0.2">
      <c r="A420" s="303"/>
      <c r="B420" s="303"/>
      <c r="C420" s="303"/>
      <c r="D420" s="303"/>
      <c r="E420" s="303"/>
      <c r="F420" s="303"/>
      <c r="G420" s="303"/>
      <c r="H420" s="303"/>
      <c r="I420" s="303"/>
      <c r="J420" s="303"/>
      <c r="K420" s="303"/>
      <c r="L420" s="303"/>
      <c r="M420" s="303"/>
      <c r="N420" s="303"/>
      <c r="O420" s="303"/>
      <c r="P420" s="303"/>
      <c r="Q420" s="303"/>
      <c r="R420" s="309"/>
      <c r="S420" s="310"/>
      <c r="T420" s="310"/>
      <c r="U420" s="303"/>
      <c r="V420" s="303"/>
      <c r="W420" s="303"/>
      <c r="X420" s="303"/>
      <c r="Y420" s="303"/>
      <c r="Z420" s="303"/>
      <c r="AA420" s="303"/>
      <c r="AB420" s="303"/>
      <c r="AC420" s="303"/>
      <c r="AD420" s="303"/>
      <c r="AE420" s="303"/>
      <c r="AF420" s="303"/>
      <c r="AG420" s="303"/>
      <c r="AH420" s="303"/>
      <c r="AI420" s="303"/>
      <c r="AJ420" s="303"/>
      <c r="AK420" s="303"/>
      <c r="AL420" s="303"/>
      <c r="AM420" s="303"/>
      <c r="AN420" s="303"/>
      <c r="AO420" s="303"/>
      <c r="AP420" s="303"/>
      <c r="AQ420" s="303"/>
      <c r="AR420" s="303"/>
      <c r="AS420" s="303"/>
      <c r="AT420" s="303"/>
      <c r="AU420" s="303"/>
      <c r="AV420" s="303"/>
      <c r="AW420" s="303"/>
      <c r="AX420" s="303"/>
      <c r="AY420" s="303"/>
      <c r="AZ420" s="303"/>
      <c r="BA420" s="303"/>
      <c r="BB420" s="303"/>
      <c r="BC420" s="303"/>
      <c r="BD420" s="303"/>
      <c r="BE420" s="303"/>
      <c r="BF420" s="303"/>
      <c r="BG420" s="303"/>
      <c r="BH420" s="303"/>
      <c r="BI420" s="303"/>
      <c r="BJ420" s="303"/>
      <c r="BK420" s="303"/>
      <c r="BL420" s="303"/>
      <c r="BM420" s="303"/>
      <c r="BN420" s="303"/>
      <c r="BO420" s="303"/>
      <c r="BP420" s="303"/>
      <c r="BQ420" s="303"/>
      <c r="BR420" s="303"/>
      <c r="BS420" s="303"/>
      <c r="BT420" s="303"/>
      <c r="BU420" s="303"/>
      <c r="BV420" s="303"/>
      <c r="BW420" s="303"/>
      <c r="BX420" s="303"/>
      <c r="BY420" s="303"/>
      <c r="BZ420" s="303"/>
      <c r="CA420" s="303"/>
      <c r="CB420" s="303"/>
      <c r="CC420" s="303"/>
      <c r="CD420" s="303"/>
      <c r="CE420" s="303"/>
      <c r="CF420" s="303"/>
      <c r="CG420" s="303"/>
      <c r="CH420" s="303"/>
      <c r="CI420" s="303"/>
      <c r="CJ420" s="303"/>
      <c r="CK420" s="303"/>
      <c r="CL420" s="303"/>
      <c r="CM420" s="303"/>
      <c r="CN420" s="303"/>
      <c r="CO420" s="303"/>
      <c r="CP420" s="303"/>
      <c r="CQ420" s="303"/>
      <c r="CR420" s="303"/>
      <c r="CS420" s="303"/>
      <c r="CT420" s="303"/>
      <c r="CU420" s="303"/>
      <c r="CV420" s="303"/>
      <c r="CW420" s="303"/>
      <c r="CX420" s="303"/>
      <c r="CY420" s="303"/>
      <c r="CZ420" s="303"/>
    </row>
    <row r="421" spans="1:104" ht="11.25" customHeight="1" x14ac:dyDescent="0.2">
      <c r="A421" s="303"/>
      <c r="B421" s="303"/>
      <c r="C421" s="303"/>
      <c r="D421" s="303"/>
      <c r="E421" s="303"/>
      <c r="F421" s="303"/>
      <c r="G421" s="303"/>
      <c r="H421" s="303"/>
      <c r="I421" s="303"/>
      <c r="J421" s="303"/>
      <c r="K421" s="303"/>
      <c r="L421" s="303"/>
      <c r="M421" s="303"/>
      <c r="N421" s="303"/>
      <c r="O421" s="303"/>
      <c r="P421" s="303"/>
      <c r="Q421" s="303"/>
      <c r="R421" s="309"/>
      <c r="S421" s="310"/>
      <c r="T421" s="310"/>
      <c r="U421" s="303"/>
      <c r="V421" s="303"/>
      <c r="W421" s="303"/>
      <c r="X421" s="303"/>
      <c r="Y421" s="303"/>
      <c r="Z421" s="303"/>
      <c r="AA421" s="303"/>
      <c r="AB421" s="303"/>
      <c r="AC421" s="303"/>
      <c r="AD421" s="303"/>
      <c r="AE421" s="303"/>
      <c r="AF421" s="303"/>
      <c r="AG421" s="303"/>
      <c r="AH421" s="303"/>
      <c r="AI421" s="303"/>
      <c r="AJ421" s="303"/>
      <c r="AK421" s="303"/>
      <c r="AL421" s="303"/>
      <c r="AM421" s="303"/>
      <c r="AN421" s="303"/>
      <c r="AO421" s="303"/>
      <c r="AP421" s="303"/>
      <c r="AQ421" s="303"/>
      <c r="AR421" s="303"/>
      <c r="AS421" s="303"/>
      <c r="AT421" s="303"/>
      <c r="AU421" s="303"/>
      <c r="AV421" s="303"/>
      <c r="AW421" s="303"/>
      <c r="AX421" s="303"/>
      <c r="AY421" s="303"/>
      <c r="AZ421" s="303"/>
      <c r="BA421" s="303"/>
      <c r="BB421" s="303"/>
      <c r="BC421" s="303"/>
      <c r="BD421" s="303"/>
      <c r="BE421" s="303"/>
      <c r="BF421" s="303"/>
      <c r="BG421" s="303"/>
      <c r="BH421" s="303"/>
      <c r="BI421" s="303"/>
      <c r="BJ421" s="303"/>
      <c r="BK421" s="303"/>
      <c r="BL421" s="303"/>
      <c r="BM421" s="303"/>
      <c r="BN421" s="303"/>
      <c r="BO421" s="303"/>
      <c r="BP421" s="303"/>
      <c r="BQ421" s="303"/>
      <c r="BR421" s="303"/>
      <c r="BS421" s="303"/>
      <c r="BT421" s="303"/>
      <c r="BU421" s="303"/>
      <c r="BV421" s="303"/>
      <c r="BW421" s="303"/>
      <c r="BX421" s="303"/>
      <c r="BY421" s="303"/>
      <c r="BZ421" s="303"/>
      <c r="CA421" s="303"/>
      <c r="CB421" s="303"/>
      <c r="CC421" s="303"/>
      <c r="CD421" s="303"/>
      <c r="CE421" s="303"/>
      <c r="CF421" s="303"/>
      <c r="CG421" s="303"/>
      <c r="CH421" s="303"/>
      <c r="CI421" s="303"/>
      <c r="CJ421" s="303"/>
      <c r="CK421" s="303"/>
      <c r="CL421" s="303"/>
      <c r="CM421" s="303"/>
      <c r="CN421" s="303"/>
      <c r="CO421" s="303"/>
      <c r="CP421" s="303"/>
      <c r="CQ421" s="303"/>
      <c r="CR421" s="303"/>
      <c r="CS421" s="303"/>
      <c r="CT421" s="303"/>
      <c r="CU421" s="303"/>
      <c r="CV421" s="303"/>
      <c r="CW421" s="303"/>
      <c r="CX421" s="303"/>
      <c r="CY421" s="303"/>
      <c r="CZ421" s="303"/>
    </row>
    <row r="422" spans="1:104" ht="11.25" customHeight="1" x14ac:dyDescent="0.2">
      <c r="A422" s="303"/>
      <c r="B422" s="303"/>
      <c r="C422" s="303"/>
      <c r="D422" s="303"/>
      <c r="E422" s="303"/>
      <c r="F422" s="303"/>
      <c r="G422" s="303"/>
      <c r="H422" s="303"/>
      <c r="I422" s="303"/>
      <c r="J422" s="303"/>
      <c r="K422" s="303"/>
      <c r="L422" s="303"/>
      <c r="M422" s="303"/>
      <c r="N422" s="303"/>
      <c r="O422" s="303"/>
      <c r="P422" s="303"/>
      <c r="Q422" s="303"/>
      <c r="R422" s="309"/>
      <c r="S422" s="310"/>
      <c r="T422" s="310"/>
      <c r="U422" s="303"/>
      <c r="V422" s="303"/>
      <c r="W422" s="303"/>
      <c r="X422" s="303"/>
      <c r="Y422" s="303"/>
      <c r="Z422" s="303"/>
      <c r="AA422" s="303"/>
      <c r="AB422" s="303"/>
      <c r="AC422" s="303"/>
      <c r="AD422" s="303"/>
      <c r="AE422" s="303"/>
      <c r="AF422" s="303"/>
      <c r="AG422" s="303"/>
      <c r="AH422" s="303"/>
      <c r="AI422" s="303"/>
      <c r="AJ422" s="303"/>
      <c r="AK422" s="303"/>
      <c r="AL422" s="303"/>
      <c r="AM422" s="303"/>
      <c r="AN422" s="303"/>
      <c r="AO422" s="303"/>
      <c r="AP422" s="303"/>
      <c r="AQ422" s="303"/>
      <c r="AR422" s="303"/>
      <c r="AS422" s="303"/>
      <c r="AT422" s="303"/>
      <c r="AU422" s="303"/>
      <c r="AV422" s="303"/>
      <c r="AW422" s="303"/>
      <c r="AX422" s="303"/>
      <c r="AY422" s="303"/>
      <c r="AZ422" s="303"/>
      <c r="BA422" s="303"/>
      <c r="BB422" s="303"/>
      <c r="BC422" s="303"/>
      <c r="BD422" s="303"/>
      <c r="BE422" s="303"/>
      <c r="BF422" s="303"/>
      <c r="BG422" s="303"/>
      <c r="BH422" s="303"/>
      <c r="BI422" s="303"/>
      <c r="BJ422" s="303"/>
      <c r="BK422" s="303"/>
      <c r="BL422" s="303"/>
      <c r="BM422" s="303"/>
      <c r="BN422" s="303"/>
      <c r="BO422" s="303"/>
      <c r="BP422" s="303"/>
      <c r="BQ422" s="303"/>
      <c r="BR422" s="303"/>
      <c r="BS422" s="303"/>
      <c r="BT422" s="303"/>
      <c r="BU422" s="303"/>
      <c r="BV422" s="303"/>
      <c r="BW422" s="303"/>
      <c r="BX422" s="303"/>
      <c r="BY422" s="303"/>
      <c r="BZ422" s="303"/>
      <c r="CA422" s="303"/>
      <c r="CB422" s="303"/>
      <c r="CC422" s="303"/>
      <c r="CD422" s="303"/>
      <c r="CE422" s="303"/>
      <c r="CF422" s="303"/>
      <c r="CG422" s="303"/>
      <c r="CH422" s="303"/>
      <c r="CI422" s="303"/>
      <c r="CJ422" s="303"/>
      <c r="CK422" s="303"/>
      <c r="CL422" s="303"/>
      <c r="CM422" s="303"/>
      <c r="CN422" s="303"/>
      <c r="CO422" s="303"/>
      <c r="CP422" s="303"/>
      <c r="CQ422" s="303"/>
      <c r="CR422" s="303"/>
      <c r="CS422" s="303"/>
      <c r="CT422" s="303"/>
      <c r="CU422" s="303"/>
      <c r="CV422" s="303"/>
      <c r="CW422" s="303"/>
      <c r="CX422" s="303"/>
      <c r="CY422" s="303"/>
      <c r="CZ422" s="303"/>
    </row>
    <row r="423" spans="1:104" ht="11.25" customHeight="1" x14ac:dyDescent="0.2">
      <c r="A423" s="303"/>
      <c r="B423" s="303"/>
      <c r="C423" s="303"/>
      <c r="D423" s="303"/>
      <c r="E423" s="303"/>
      <c r="F423" s="303"/>
      <c r="G423" s="303"/>
      <c r="H423" s="303"/>
      <c r="I423" s="303"/>
      <c r="J423" s="303"/>
      <c r="K423" s="303"/>
      <c r="L423" s="303"/>
      <c r="M423" s="303"/>
      <c r="N423" s="303"/>
      <c r="O423" s="303"/>
      <c r="P423" s="303"/>
      <c r="Q423" s="303"/>
      <c r="R423" s="309"/>
      <c r="S423" s="310"/>
      <c r="T423" s="310"/>
      <c r="U423" s="303"/>
      <c r="V423" s="303"/>
      <c r="W423" s="303"/>
      <c r="X423" s="303"/>
      <c r="Y423" s="303"/>
      <c r="Z423" s="303"/>
      <c r="AA423" s="303"/>
      <c r="AB423" s="303"/>
      <c r="AC423" s="303"/>
      <c r="AD423" s="303"/>
      <c r="AE423" s="303"/>
      <c r="AF423" s="303"/>
      <c r="AG423" s="303"/>
      <c r="AH423" s="303"/>
      <c r="AI423" s="303"/>
      <c r="AJ423" s="303"/>
      <c r="AK423" s="303"/>
      <c r="AL423" s="303"/>
      <c r="AM423" s="303"/>
      <c r="AN423" s="303"/>
      <c r="AO423" s="303"/>
      <c r="AP423" s="303"/>
      <c r="AQ423" s="303"/>
      <c r="AR423" s="303"/>
      <c r="AS423" s="303"/>
      <c r="AT423" s="303"/>
      <c r="AU423" s="303"/>
      <c r="AV423" s="303"/>
      <c r="AW423" s="303"/>
      <c r="AX423" s="303"/>
      <c r="AY423" s="303"/>
      <c r="AZ423" s="303"/>
      <c r="BA423" s="303"/>
      <c r="BB423" s="303"/>
      <c r="BC423" s="303"/>
      <c r="BD423" s="303"/>
      <c r="BE423" s="303"/>
      <c r="BF423" s="303"/>
      <c r="BG423" s="303"/>
      <c r="BH423" s="303"/>
      <c r="BI423" s="303"/>
      <c r="BJ423" s="303"/>
      <c r="BK423" s="303"/>
      <c r="BL423" s="303"/>
      <c r="BM423" s="303"/>
      <c r="BN423" s="303"/>
      <c r="BO423" s="303"/>
      <c r="BP423" s="303"/>
      <c r="BQ423" s="303"/>
      <c r="BR423" s="303"/>
      <c r="BS423" s="303"/>
      <c r="BT423" s="303"/>
      <c r="BU423" s="303"/>
      <c r="BV423" s="303"/>
      <c r="BW423" s="303"/>
      <c r="BX423" s="303"/>
      <c r="BY423" s="303"/>
      <c r="BZ423" s="303"/>
      <c r="CA423" s="303"/>
      <c r="CB423" s="303"/>
      <c r="CC423" s="303"/>
      <c r="CD423" s="303"/>
      <c r="CE423" s="303"/>
      <c r="CF423" s="303"/>
      <c r="CG423" s="303"/>
      <c r="CH423" s="303"/>
      <c r="CI423" s="303"/>
      <c r="CJ423" s="303"/>
      <c r="CK423" s="303"/>
      <c r="CL423" s="303"/>
      <c r="CM423" s="303"/>
      <c r="CN423" s="303"/>
      <c r="CO423" s="303"/>
      <c r="CP423" s="303"/>
      <c r="CQ423" s="303"/>
      <c r="CR423" s="303"/>
      <c r="CS423" s="303"/>
      <c r="CT423" s="303"/>
      <c r="CU423" s="303"/>
      <c r="CV423" s="303"/>
      <c r="CW423" s="303"/>
      <c r="CX423" s="303"/>
      <c r="CY423" s="303"/>
      <c r="CZ423" s="303"/>
    </row>
    <row r="424" spans="1:104" ht="11.25" customHeight="1" x14ac:dyDescent="0.2">
      <c r="A424" s="303"/>
      <c r="B424" s="303"/>
      <c r="C424" s="303"/>
      <c r="D424" s="303"/>
      <c r="E424" s="303"/>
      <c r="F424" s="303"/>
      <c r="G424" s="303"/>
      <c r="H424" s="303"/>
      <c r="I424" s="303"/>
      <c r="J424" s="303"/>
      <c r="K424" s="303"/>
      <c r="L424" s="303"/>
      <c r="M424" s="303"/>
      <c r="N424" s="303"/>
      <c r="O424" s="303"/>
      <c r="P424" s="303"/>
      <c r="Q424" s="303"/>
      <c r="R424" s="309"/>
      <c r="S424" s="310"/>
      <c r="T424" s="310"/>
      <c r="U424" s="303"/>
      <c r="V424" s="303"/>
      <c r="W424" s="303"/>
      <c r="X424" s="303"/>
      <c r="Y424" s="303"/>
      <c r="Z424" s="303"/>
      <c r="AA424" s="303"/>
      <c r="AB424" s="303"/>
      <c r="AC424" s="303"/>
      <c r="AD424" s="303"/>
      <c r="AE424" s="303"/>
      <c r="AF424" s="303"/>
      <c r="AG424" s="303"/>
      <c r="AH424" s="303"/>
      <c r="AI424" s="303"/>
      <c r="AJ424" s="303"/>
      <c r="AK424" s="303"/>
      <c r="AL424" s="303"/>
      <c r="AM424" s="303"/>
      <c r="AN424" s="303"/>
      <c r="AO424" s="303"/>
      <c r="AP424" s="303"/>
      <c r="AQ424" s="303"/>
      <c r="AR424" s="303"/>
      <c r="AS424" s="303"/>
      <c r="AT424" s="303"/>
      <c r="AU424" s="303"/>
      <c r="AV424" s="303"/>
      <c r="AW424" s="303"/>
      <c r="AX424" s="303"/>
      <c r="AY424" s="303"/>
      <c r="AZ424" s="303"/>
      <c r="BA424" s="303"/>
      <c r="BB424" s="303"/>
      <c r="BC424" s="303"/>
      <c r="BD424" s="303"/>
      <c r="BE424" s="303"/>
      <c r="BF424" s="303"/>
      <c r="BG424" s="303"/>
      <c r="BH424" s="303"/>
      <c r="BI424" s="303"/>
      <c r="BJ424" s="303"/>
      <c r="BK424" s="303"/>
      <c r="BL424" s="303"/>
      <c r="BM424" s="303"/>
      <c r="BN424" s="303"/>
      <c r="BO424" s="303"/>
      <c r="BP424" s="303"/>
      <c r="BQ424" s="303"/>
      <c r="BR424" s="303"/>
      <c r="BS424" s="303"/>
      <c r="BT424" s="303"/>
      <c r="BU424" s="303"/>
      <c r="BV424" s="303"/>
      <c r="BW424" s="303"/>
      <c r="BX424" s="303"/>
      <c r="BY424" s="303"/>
      <c r="BZ424" s="303"/>
      <c r="CA424" s="303"/>
      <c r="CB424" s="303"/>
      <c r="CC424" s="303"/>
      <c r="CD424" s="303"/>
      <c r="CE424" s="303"/>
      <c r="CF424" s="303"/>
      <c r="CG424" s="303"/>
      <c r="CH424" s="303"/>
      <c r="CI424" s="303"/>
      <c r="CJ424" s="303"/>
      <c r="CK424" s="303"/>
      <c r="CL424" s="303"/>
      <c r="CM424" s="303"/>
      <c r="CN424" s="303"/>
      <c r="CO424" s="303"/>
      <c r="CP424" s="303"/>
      <c r="CQ424" s="303"/>
      <c r="CR424" s="303"/>
      <c r="CS424" s="303"/>
      <c r="CT424" s="303"/>
      <c r="CU424" s="303"/>
      <c r="CV424" s="303"/>
      <c r="CW424" s="303"/>
      <c r="CX424" s="303"/>
      <c r="CY424" s="303"/>
      <c r="CZ424" s="303"/>
    </row>
    <row r="425" spans="1:104" ht="11.25" customHeight="1" x14ac:dyDescent="0.2">
      <c r="A425" s="303"/>
      <c r="B425" s="303"/>
      <c r="C425" s="303"/>
      <c r="D425" s="303"/>
      <c r="E425" s="303"/>
      <c r="F425" s="303"/>
      <c r="G425" s="303"/>
      <c r="H425" s="303"/>
      <c r="I425" s="303"/>
      <c r="J425" s="303"/>
      <c r="K425" s="303"/>
      <c r="L425" s="303"/>
      <c r="M425" s="303"/>
      <c r="N425" s="303"/>
      <c r="O425" s="303"/>
      <c r="P425" s="303"/>
      <c r="Q425" s="303"/>
      <c r="R425" s="309"/>
      <c r="S425" s="310"/>
      <c r="T425" s="310"/>
      <c r="U425" s="303"/>
      <c r="V425" s="303"/>
      <c r="W425" s="303"/>
      <c r="X425" s="303"/>
      <c r="Y425" s="303"/>
      <c r="Z425" s="303"/>
      <c r="AA425" s="303"/>
      <c r="AB425" s="303"/>
      <c r="AC425" s="303"/>
      <c r="AD425" s="303"/>
      <c r="AE425" s="303"/>
      <c r="AF425" s="303"/>
      <c r="AG425" s="303"/>
      <c r="AH425" s="303"/>
      <c r="AI425" s="303"/>
      <c r="AJ425" s="303"/>
      <c r="AK425" s="303"/>
      <c r="AL425" s="303"/>
      <c r="AM425" s="303"/>
      <c r="AN425" s="303"/>
      <c r="AO425" s="303"/>
      <c r="AP425" s="303"/>
      <c r="AQ425" s="303"/>
      <c r="AR425" s="303"/>
      <c r="AS425" s="303"/>
      <c r="AT425" s="303"/>
      <c r="AU425" s="303"/>
      <c r="AV425" s="303"/>
      <c r="AW425" s="303"/>
      <c r="AX425" s="303"/>
      <c r="AY425" s="303"/>
      <c r="AZ425" s="303"/>
      <c r="BA425" s="303"/>
      <c r="BB425" s="303"/>
      <c r="BC425" s="303"/>
      <c r="BD425" s="303"/>
      <c r="BE425" s="303"/>
      <c r="BF425" s="303"/>
      <c r="BG425" s="303"/>
      <c r="BH425" s="303"/>
      <c r="BI425" s="303"/>
      <c r="BJ425" s="303"/>
      <c r="BK425" s="303"/>
      <c r="BL425" s="303"/>
      <c r="BM425" s="303"/>
      <c r="BN425" s="303"/>
      <c r="BO425" s="303"/>
      <c r="BP425" s="303"/>
      <c r="BQ425" s="303"/>
      <c r="BR425" s="303"/>
      <c r="BS425" s="303"/>
      <c r="BT425" s="303"/>
      <c r="BU425" s="303"/>
      <c r="BV425" s="303"/>
      <c r="BW425" s="303"/>
      <c r="BX425" s="303"/>
      <c r="BY425" s="303"/>
      <c r="BZ425" s="303"/>
      <c r="CA425" s="303"/>
      <c r="CB425" s="303"/>
      <c r="CC425" s="303"/>
      <c r="CD425" s="303"/>
      <c r="CE425" s="303"/>
      <c r="CF425" s="303"/>
      <c r="CG425" s="303"/>
      <c r="CH425" s="303"/>
      <c r="CI425" s="303"/>
      <c r="CJ425" s="303"/>
      <c r="CK425" s="303"/>
      <c r="CL425" s="303"/>
      <c r="CM425" s="303"/>
      <c r="CN425" s="303"/>
      <c r="CO425" s="303"/>
      <c r="CP425" s="303"/>
      <c r="CQ425" s="303"/>
      <c r="CR425" s="303"/>
      <c r="CS425" s="303"/>
      <c r="CT425" s="303"/>
      <c r="CU425" s="303"/>
      <c r="CV425" s="303"/>
      <c r="CW425" s="303"/>
      <c r="CX425" s="303"/>
      <c r="CY425" s="303"/>
      <c r="CZ425" s="303"/>
    </row>
    <row r="426" spans="1:104" ht="11.25" customHeight="1" x14ac:dyDescent="0.2">
      <c r="A426" s="303"/>
      <c r="B426" s="303"/>
      <c r="C426" s="303"/>
      <c r="D426" s="303"/>
      <c r="E426" s="303"/>
      <c r="F426" s="303"/>
      <c r="G426" s="303"/>
      <c r="H426" s="303"/>
      <c r="I426" s="303"/>
      <c r="J426" s="303"/>
      <c r="K426" s="303"/>
      <c r="L426" s="303"/>
      <c r="M426" s="303"/>
      <c r="N426" s="303"/>
      <c r="O426" s="303"/>
      <c r="P426" s="303"/>
      <c r="Q426" s="303"/>
      <c r="R426" s="309"/>
      <c r="S426" s="310"/>
      <c r="T426" s="310"/>
      <c r="U426" s="303"/>
      <c r="V426" s="303"/>
      <c r="W426" s="303"/>
      <c r="X426" s="303"/>
      <c r="Y426" s="303"/>
      <c r="Z426" s="303"/>
      <c r="AA426" s="303"/>
      <c r="AB426" s="303"/>
      <c r="AC426" s="303"/>
      <c r="AD426" s="303"/>
      <c r="AE426" s="303"/>
      <c r="AF426" s="303"/>
      <c r="AG426" s="303"/>
      <c r="AH426" s="303"/>
      <c r="AI426" s="303"/>
      <c r="AJ426" s="303"/>
      <c r="AK426" s="303"/>
      <c r="AL426" s="303"/>
      <c r="AM426" s="303"/>
      <c r="AN426" s="303"/>
      <c r="AO426" s="303"/>
      <c r="AP426" s="303"/>
      <c r="AQ426" s="303"/>
      <c r="AR426" s="303"/>
      <c r="AS426" s="303"/>
      <c r="AT426" s="303"/>
      <c r="AU426" s="303"/>
      <c r="AV426" s="303"/>
      <c r="AW426" s="303"/>
      <c r="AX426" s="303"/>
      <c r="AY426" s="303"/>
      <c r="AZ426" s="303"/>
      <c r="BA426" s="303"/>
      <c r="BB426" s="303"/>
      <c r="BC426" s="303"/>
      <c r="BD426" s="303"/>
      <c r="BE426" s="303"/>
      <c r="BF426" s="303"/>
      <c r="BG426" s="303"/>
      <c r="BH426" s="303"/>
      <c r="BI426" s="303"/>
      <c r="BJ426" s="303"/>
      <c r="BK426" s="303"/>
      <c r="BL426" s="303"/>
      <c r="BM426" s="303"/>
      <c r="BN426" s="303"/>
      <c r="BO426" s="303"/>
      <c r="BP426" s="303"/>
      <c r="BQ426" s="303"/>
      <c r="BR426" s="303"/>
      <c r="BS426" s="303"/>
      <c r="BT426" s="303"/>
      <c r="BU426" s="303"/>
      <c r="BV426" s="303"/>
      <c r="BW426" s="303"/>
      <c r="BX426" s="303"/>
      <c r="BY426" s="303"/>
      <c r="BZ426" s="303"/>
      <c r="CA426" s="303"/>
      <c r="CB426" s="303"/>
      <c r="CC426" s="303"/>
      <c r="CD426" s="303"/>
      <c r="CE426" s="303"/>
      <c r="CF426" s="303"/>
      <c r="CG426" s="303"/>
      <c r="CH426" s="303"/>
      <c r="CI426" s="303"/>
      <c r="CJ426" s="303"/>
      <c r="CK426" s="303"/>
      <c r="CL426" s="303"/>
      <c r="CM426" s="303"/>
      <c r="CN426" s="303"/>
      <c r="CO426" s="303"/>
      <c r="CP426" s="303"/>
      <c r="CQ426" s="303"/>
      <c r="CR426" s="303"/>
      <c r="CS426" s="303"/>
      <c r="CT426" s="303"/>
      <c r="CU426" s="303"/>
      <c r="CV426" s="303"/>
      <c r="CW426" s="303"/>
      <c r="CX426" s="303"/>
      <c r="CY426" s="303"/>
      <c r="CZ426" s="303"/>
    </row>
    <row r="427" spans="1:104" ht="11.25" customHeight="1" x14ac:dyDescent="0.2">
      <c r="A427" s="303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303"/>
      <c r="N427" s="303"/>
      <c r="O427" s="303"/>
      <c r="P427" s="303"/>
      <c r="Q427" s="303"/>
      <c r="R427" s="309"/>
      <c r="S427" s="310"/>
      <c r="T427" s="310"/>
      <c r="U427" s="303"/>
      <c r="V427" s="303"/>
      <c r="W427" s="303"/>
      <c r="X427" s="303"/>
      <c r="Y427" s="303"/>
      <c r="Z427" s="303"/>
      <c r="AA427" s="303"/>
      <c r="AB427" s="303"/>
      <c r="AC427" s="303"/>
      <c r="AD427" s="303"/>
      <c r="AE427" s="303"/>
      <c r="AF427" s="303"/>
      <c r="AG427" s="303"/>
      <c r="AH427" s="303"/>
      <c r="AI427" s="303"/>
      <c r="AJ427" s="303"/>
      <c r="AK427" s="303"/>
      <c r="AL427" s="303"/>
      <c r="AM427" s="303"/>
      <c r="AN427" s="303"/>
      <c r="AO427" s="303"/>
      <c r="AP427" s="303"/>
      <c r="AQ427" s="303"/>
      <c r="AR427" s="303"/>
      <c r="AS427" s="303"/>
      <c r="AT427" s="303"/>
      <c r="AU427" s="303"/>
      <c r="AV427" s="303"/>
      <c r="AW427" s="303"/>
      <c r="AX427" s="303"/>
      <c r="AY427" s="303"/>
      <c r="AZ427" s="303"/>
      <c r="BA427" s="303"/>
      <c r="BB427" s="303"/>
      <c r="BC427" s="303"/>
      <c r="BD427" s="303"/>
      <c r="BE427" s="303"/>
      <c r="BF427" s="303"/>
      <c r="BG427" s="303"/>
      <c r="BH427" s="303"/>
      <c r="BI427" s="303"/>
      <c r="BJ427" s="303"/>
      <c r="BK427" s="303"/>
      <c r="BL427" s="303"/>
      <c r="BM427" s="303"/>
      <c r="BN427" s="303"/>
      <c r="BO427" s="303"/>
      <c r="BP427" s="303"/>
      <c r="BQ427" s="303"/>
      <c r="BR427" s="303"/>
      <c r="BS427" s="303"/>
      <c r="BT427" s="303"/>
      <c r="BU427" s="303"/>
      <c r="BV427" s="303"/>
      <c r="BW427" s="303"/>
      <c r="BX427" s="303"/>
      <c r="BY427" s="303"/>
      <c r="BZ427" s="303"/>
      <c r="CA427" s="303"/>
      <c r="CB427" s="303"/>
      <c r="CC427" s="303"/>
      <c r="CD427" s="303"/>
      <c r="CE427" s="303"/>
      <c r="CF427" s="303"/>
      <c r="CG427" s="303"/>
      <c r="CH427" s="303"/>
      <c r="CI427" s="303"/>
      <c r="CJ427" s="303"/>
      <c r="CK427" s="303"/>
      <c r="CL427" s="303"/>
      <c r="CM427" s="303"/>
      <c r="CN427" s="303"/>
      <c r="CO427" s="303"/>
      <c r="CP427" s="303"/>
      <c r="CQ427" s="303"/>
      <c r="CR427" s="303"/>
      <c r="CS427" s="303"/>
      <c r="CT427" s="303"/>
      <c r="CU427" s="303"/>
      <c r="CV427" s="303"/>
      <c r="CW427" s="303"/>
      <c r="CX427" s="303"/>
      <c r="CY427" s="303"/>
      <c r="CZ427" s="303"/>
    </row>
    <row r="428" spans="1:104" ht="11.25" customHeight="1" x14ac:dyDescent="0.2">
      <c r="A428" s="303"/>
      <c r="B428" s="303"/>
      <c r="C428" s="303"/>
      <c r="D428" s="303"/>
      <c r="E428" s="303"/>
      <c r="F428" s="303"/>
      <c r="G428" s="303"/>
      <c r="H428" s="303"/>
      <c r="I428" s="303"/>
      <c r="J428" s="303"/>
      <c r="K428" s="303"/>
      <c r="L428" s="303"/>
      <c r="M428" s="303"/>
      <c r="N428" s="303"/>
      <c r="O428" s="303"/>
      <c r="P428" s="303"/>
      <c r="Q428" s="303"/>
      <c r="R428" s="309"/>
      <c r="S428" s="310"/>
      <c r="T428" s="310"/>
      <c r="U428" s="303"/>
      <c r="V428" s="303"/>
      <c r="W428" s="303"/>
      <c r="X428" s="303"/>
      <c r="Y428" s="303"/>
      <c r="Z428" s="303"/>
      <c r="AA428" s="303"/>
      <c r="AB428" s="303"/>
      <c r="AC428" s="303"/>
      <c r="AD428" s="303"/>
      <c r="AE428" s="303"/>
      <c r="AF428" s="303"/>
      <c r="AG428" s="303"/>
      <c r="AH428" s="303"/>
      <c r="AI428" s="303"/>
      <c r="AJ428" s="303"/>
      <c r="AK428" s="303"/>
      <c r="AL428" s="303"/>
      <c r="AM428" s="303"/>
      <c r="AN428" s="303"/>
      <c r="AO428" s="303"/>
      <c r="AP428" s="303"/>
      <c r="AQ428" s="303"/>
      <c r="AR428" s="303"/>
      <c r="AS428" s="303"/>
      <c r="AT428" s="303"/>
      <c r="AU428" s="303"/>
      <c r="AV428" s="303"/>
      <c r="AW428" s="303"/>
      <c r="AX428" s="303"/>
      <c r="AY428" s="303"/>
      <c r="AZ428" s="303"/>
      <c r="BA428" s="303"/>
      <c r="BB428" s="303"/>
      <c r="BC428" s="303"/>
      <c r="BD428" s="303"/>
      <c r="BE428" s="303"/>
      <c r="BF428" s="303"/>
      <c r="BG428" s="303"/>
      <c r="BH428" s="303"/>
      <c r="BI428" s="303"/>
      <c r="BJ428" s="303"/>
      <c r="BK428" s="303"/>
      <c r="BL428" s="303"/>
      <c r="BM428" s="303"/>
      <c r="BN428" s="303"/>
      <c r="BO428" s="303"/>
      <c r="BP428" s="303"/>
      <c r="BQ428" s="303"/>
      <c r="BR428" s="303"/>
      <c r="BS428" s="303"/>
      <c r="BT428" s="303"/>
      <c r="BU428" s="303"/>
      <c r="BV428" s="303"/>
      <c r="BW428" s="303"/>
      <c r="BX428" s="303"/>
      <c r="BY428" s="303"/>
      <c r="BZ428" s="303"/>
      <c r="CA428" s="303"/>
      <c r="CB428" s="303"/>
      <c r="CC428" s="303"/>
      <c r="CD428" s="303"/>
      <c r="CE428" s="303"/>
      <c r="CF428" s="303"/>
      <c r="CG428" s="303"/>
      <c r="CH428" s="303"/>
      <c r="CI428" s="303"/>
      <c r="CJ428" s="303"/>
      <c r="CK428" s="303"/>
      <c r="CL428" s="303"/>
      <c r="CM428" s="303"/>
      <c r="CN428" s="303"/>
      <c r="CO428" s="303"/>
      <c r="CP428" s="303"/>
      <c r="CQ428" s="303"/>
      <c r="CR428" s="303"/>
      <c r="CS428" s="303"/>
      <c r="CT428" s="303"/>
      <c r="CU428" s="303"/>
      <c r="CV428" s="303"/>
      <c r="CW428" s="303"/>
      <c r="CX428" s="303"/>
      <c r="CY428" s="303"/>
      <c r="CZ428" s="303"/>
    </row>
    <row r="429" spans="1:104" ht="11.25" customHeight="1" x14ac:dyDescent="0.2">
      <c r="A429" s="303"/>
      <c r="B429" s="303"/>
      <c r="C429" s="303"/>
      <c r="D429" s="303"/>
      <c r="E429" s="303"/>
      <c r="F429" s="303"/>
      <c r="G429" s="303"/>
      <c r="H429" s="303"/>
      <c r="I429" s="303"/>
      <c r="J429" s="303"/>
      <c r="K429" s="303"/>
      <c r="L429" s="303"/>
      <c r="M429" s="303"/>
      <c r="N429" s="303"/>
      <c r="O429" s="303"/>
      <c r="P429" s="303"/>
      <c r="Q429" s="303"/>
      <c r="R429" s="309"/>
      <c r="S429" s="310"/>
      <c r="T429" s="310"/>
      <c r="U429" s="303"/>
      <c r="V429" s="303"/>
      <c r="W429" s="303"/>
      <c r="X429" s="303"/>
      <c r="Y429" s="303"/>
      <c r="Z429" s="303"/>
      <c r="AA429" s="303"/>
      <c r="AB429" s="303"/>
      <c r="AC429" s="303"/>
      <c r="AD429" s="303"/>
      <c r="AE429" s="303"/>
      <c r="AF429" s="303"/>
      <c r="AG429" s="303"/>
      <c r="AH429" s="303"/>
      <c r="AI429" s="303"/>
      <c r="AJ429" s="303"/>
      <c r="AK429" s="303"/>
      <c r="AL429" s="303"/>
      <c r="AM429" s="303"/>
      <c r="AN429" s="303"/>
      <c r="AO429" s="303"/>
      <c r="AP429" s="303"/>
      <c r="AQ429" s="303"/>
      <c r="AR429" s="303"/>
      <c r="AS429" s="303"/>
      <c r="AT429" s="303"/>
      <c r="AU429" s="303"/>
      <c r="AV429" s="303"/>
      <c r="AW429" s="303"/>
      <c r="AX429" s="303"/>
      <c r="AY429" s="303"/>
      <c r="AZ429" s="303"/>
      <c r="BA429" s="303"/>
      <c r="BB429" s="303"/>
      <c r="BC429" s="303"/>
      <c r="BD429" s="303"/>
      <c r="BE429" s="303"/>
      <c r="BF429" s="303"/>
      <c r="BG429" s="303"/>
      <c r="BH429" s="303"/>
      <c r="BI429" s="303"/>
      <c r="BJ429" s="303"/>
      <c r="BK429" s="303"/>
      <c r="BL429" s="303"/>
      <c r="BM429" s="303"/>
      <c r="BN429" s="303"/>
      <c r="BO429" s="303"/>
      <c r="BP429" s="303"/>
      <c r="BQ429" s="303"/>
      <c r="BR429" s="303"/>
      <c r="BS429" s="303"/>
      <c r="BT429" s="303"/>
      <c r="BU429" s="303"/>
      <c r="BV429" s="303"/>
      <c r="BW429" s="303"/>
      <c r="BX429" s="303"/>
      <c r="BY429" s="303"/>
      <c r="BZ429" s="303"/>
      <c r="CA429" s="303"/>
      <c r="CB429" s="303"/>
      <c r="CC429" s="303"/>
      <c r="CD429" s="303"/>
      <c r="CE429" s="303"/>
      <c r="CF429" s="303"/>
      <c r="CG429" s="303"/>
      <c r="CH429" s="303"/>
      <c r="CI429" s="303"/>
      <c r="CJ429" s="303"/>
      <c r="CK429" s="303"/>
      <c r="CL429" s="303"/>
      <c r="CM429" s="303"/>
      <c r="CN429" s="303"/>
      <c r="CO429" s="303"/>
      <c r="CP429" s="303"/>
      <c r="CQ429" s="303"/>
      <c r="CR429" s="303"/>
      <c r="CS429" s="303"/>
      <c r="CT429" s="303"/>
      <c r="CU429" s="303"/>
      <c r="CV429" s="303"/>
      <c r="CW429" s="303"/>
      <c r="CX429" s="303"/>
      <c r="CY429" s="303"/>
      <c r="CZ429" s="303"/>
    </row>
    <row r="430" spans="1:104" ht="11.25" customHeight="1" x14ac:dyDescent="0.2">
      <c r="A430" s="303"/>
      <c r="B430" s="303"/>
      <c r="C430" s="303"/>
      <c r="D430" s="303"/>
      <c r="E430" s="303"/>
      <c r="F430" s="303"/>
      <c r="G430" s="303"/>
      <c r="H430" s="303"/>
      <c r="I430" s="303"/>
      <c r="J430" s="303"/>
      <c r="K430" s="303"/>
      <c r="L430" s="303"/>
      <c r="M430" s="303"/>
      <c r="N430" s="303"/>
      <c r="O430" s="303"/>
      <c r="P430" s="303"/>
      <c r="Q430" s="303"/>
      <c r="R430" s="309"/>
      <c r="S430" s="310"/>
      <c r="T430" s="310"/>
      <c r="U430" s="303"/>
      <c r="V430" s="303"/>
      <c r="W430" s="303"/>
      <c r="X430" s="303"/>
      <c r="Y430" s="303"/>
      <c r="Z430" s="303"/>
      <c r="AA430" s="303"/>
      <c r="AB430" s="303"/>
      <c r="AC430" s="303"/>
      <c r="AD430" s="303"/>
      <c r="AE430" s="303"/>
      <c r="AF430" s="303"/>
      <c r="AG430" s="303"/>
      <c r="AH430" s="303"/>
      <c r="AI430" s="303"/>
      <c r="AJ430" s="303"/>
      <c r="AK430" s="303"/>
      <c r="AL430" s="303"/>
      <c r="AM430" s="303"/>
      <c r="AN430" s="303"/>
      <c r="AO430" s="303"/>
      <c r="AP430" s="303"/>
      <c r="AQ430" s="303"/>
      <c r="AR430" s="303"/>
      <c r="AS430" s="303"/>
      <c r="AT430" s="303"/>
      <c r="AU430" s="303"/>
      <c r="AV430" s="303"/>
      <c r="AW430" s="303"/>
      <c r="AX430" s="303"/>
      <c r="AY430" s="303"/>
      <c r="AZ430" s="303"/>
      <c r="BA430" s="303"/>
      <c r="BB430" s="303"/>
      <c r="BC430" s="303"/>
      <c r="BD430" s="303"/>
      <c r="BE430" s="303"/>
      <c r="BF430" s="303"/>
      <c r="BG430" s="303"/>
      <c r="BH430" s="303"/>
      <c r="BI430" s="303"/>
      <c r="BJ430" s="303"/>
      <c r="BK430" s="303"/>
      <c r="BL430" s="303"/>
      <c r="BM430" s="303"/>
      <c r="BN430" s="303"/>
      <c r="BO430" s="303"/>
      <c r="BP430" s="303"/>
      <c r="BQ430" s="303"/>
      <c r="BR430" s="303"/>
      <c r="BS430" s="303"/>
      <c r="BT430" s="303"/>
      <c r="BU430" s="303"/>
      <c r="BV430" s="303"/>
      <c r="BW430" s="303"/>
      <c r="BX430" s="303"/>
      <c r="BY430" s="303"/>
      <c r="BZ430" s="303"/>
      <c r="CA430" s="303"/>
      <c r="CB430" s="303"/>
      <c r="CC430" s="303"/>
      <c r="CD430" s="303"/>
      <c r="CE430" s="303"/>
      <c r="CF430" s="303"/>
      <c r="CG430" s="303"/>
      <c r="CH430" s="303"/>
      <c r="CI430" s="303"/>
      <c r="CJ430" s="303"/>
      <c r="CK430" s="303"/>
      <c r="CL430" s="303"/>
      <c r="CM430" s="303"/>
      <c r="CN430" s="303"/>
      <c r="CO430" s="303"/>
      <c r="CP430" s="303"/>
      <c r="CQ430" s="303"/>
      <c r="CR430" s="303"/>
      <c r="CS430" s="303"/>
      <c r="CT430" s="303"/>
      <c r="CU430" s="303"/>
      <c r="CV430" s="303"/>
      <c r="CW430" s="303"/>
      <c r="CX430" s="303"/>
      <c r="CY430" s="303"/>
      <c r="CZ430" s="303"/>
    </row>
    <row r="431" spans="1:104" ht="11.25" customHeight="1" x14ac:dyDescent="0.2">
      <c r="A431" s="303"/>
      <c r="B431" s="303"/>
      <c r="C431" s="303"/>
      <c r="D431" s="303"/>
      <c r="E431" s="303"/>
      <c r="F431" s="303"/>
      <c r="G431" s="303"/>
      <c r="H431" s="303"/>
      <c r="I431" s="303"/>
      <c r="J431" s="303"/>
      <c r="K431" s="303"/>
      <c r="L431" s="303"/>
      <c r="M431" s="303"/>
      <c r="N431" s="303"/>
      <c r="O431" s="303"/>
      <c r="P431" s="303"/>
      <c r="Q431" s="303"/>
      <c r="R431" s="309"/>
      <c r="S431" s="310"/>
      <c r="T431" s="310"/>
      <c r="U431" s="303"/>
      <c r="V431" s="303"/>
      <c r="W431" s="303"/>
      <c r="X431" s="303"/>
      <c r="Y431" s="303"/>
      <c r="Z431" s="303"/>
      <c r="AA431" s="303"/>
      <c r="AB431" s="303"/>
      <c r="AC431" s="303"/>
      <c r="AD431" s="303"/>
      <c r="AE431" s="303"/>
      <c r="AF431" s="303"/>
      <c r="AG431" s="303"/>
      <c r="AH431" s="303"/>
      <c r="AI431" s="303"/>
      <c r="AJ431" s="303"/>
      <c r="AK431" s="303"/>
      <c r="AL431" s="303"/>
      <c r="AM431" s="303"/>
      <c r="AN431" s="303"/>
      <c r="AO431" s="303"/>
      <c r="AP431" s="303"/>
      <c r="AQ431" s="303"/>
      <c r="AR431" s="303"/>
      <c r="AS431" s="303"/>
      <c r="AT431" s="303"/>
      <c r="AU431" s="303"/>
      <c r="AV431" s="303"/>
      <c r="AW431" s="303"/>
      <c r="AX431" s="303"/>
      <c r="AY431" s="303"/>
      <c r="AZ431" s="303"/>
      <c r="BA431" s="303"/>
      <c r="BB431" s="303"/>
      <c r="BC431" s="303"/>
      <c r="BD431" s="303"/>
      <c r="BE431" s="303"/>
      <c r="BF431" s="303"/>
      <c r="BG431" s="303"/>
      <c r="BH431" s="303"/>
      <c r="BI431" s="303"/>
      <c r="BJ431" s="303"/>
      <c r="BK431" s="303"/>
      <c r="BL431" s="303"/>
      <c r="BM431" s="303"/>
      <c r="BN431" s="303"/>
      <c r="BO431" s="303"/>
      <c r="BP431" s="303"/>
      <c r="BQ431" s="303"/>
      <c r="BR431" s="303"/>
      <c r="BS431" s="303"/>
      <c r="BT431" s="303"/>
      <c r="BU431" s="303"/>
      <c r="BV431" s="303"/>
      <c r="BW431" s="303"/>
      <c r="BX431" s="303"/>
      <c r="BY431" s="303"/>
      <c r="BZ431" s="303"/>
      <c r="CA431" s="303"/>
      <c r="CB431" s="303"/>
      <c r="CC431" s="303"/>
      <c r="CD431" s="303"/>
      <c r="CE431" s="303"/>
      <c r="CF431" s="303"/>
      <c r="CG431" s="303"/>
      <c r="CH431" s="303"/>
      <c r="CI431" s="303"/>
      <c r="CJ431" s="303"/>
      <c r="CK431" s="303"/>
      <c r="CL431" s="303"/>
      <c r="CM431" s="303"/>
      <c r="CN431" s="303"/>
      <c r="CO431" s="303"/>
      <c r="CP431" s="303"/>
      <c r="CQ431" s="303"/>
      <c r="CR431" s="303"/>
      <c r="CS431" s="303"/>
      <c r="CT431" s="303"/>
      <c r="CU431" s="303"/>
      <c r="CV431" s="303"/>
      <c r="CW431" s="303"/>
      <c r="CX431" s="303"/>
      <c r="CY431" s="303"/>
      <c r="CZ431" s="303"/>
    </row>
    <row r="432" spans="1:104" ht="11.25" customHeight="1" x14ac:dyDescent="0.2">
      <c r="A432" s="303"/>
      <c r="B432" s="303"/>
      <c r="C432" s="303"/>
      <c r="D432" s="303"/>
      <c r="E432" s="303"/>
      <c r="F432" s="303"/>
      <c r="G432" s="303"/>
      <c r="H432" s="303"/>
      <c r="I432" s="303"/>
      <c r="J432" s="303"/>
      <c r="K432" s="303"/>
      <c r="L432" s="303"/>
      <c r="M432" s="303"/>
      <c r="N432" s="303"/>
      <c r="O432" s="303"/>
      <c r="P432" s="303"/>
      <c r="Q432" s="303"/>
      <c r="R432" s="309"/>
      <c r="S432" s="310"/>
      <c r="T432" s="310"/>
      <c r="U432" s="303"/>
      <c r="V432" s="303"/>
      <c r="W432" s="303"/>
      <c r="X432" s="303"/>
      <c r="Y432" s="303"/>
      <c r="Z432" s="303"/>
      <c r="AA432" s="303"/>
      <c r="AB432" s="303"/>
      <c r="AC432" s="303"/>
      <c r="AD432" s="303"/>
      <c r="AE432" s="303"/>
      <c r="AF432" s="303"/>
      <c r="AG432" s="303"/>
      <c r="AH432" s="303"/>
      <c r="AI432" s="303"/>
      <c r="AJ432" s="303"/>
      <c r="AK432" s="303"/>
      <c r="AL432" s="303"/>
      <c r="AM432" s="303"/>
      <c r="AN432" s="303"/>
      <c r="AO432" s="303"/>
      <c r="AP432" s="303"/>
      <c r="AQ432" s="303"/>
      <c r="AR432" s="303"/>
      <c r="AS432" s="303"/>
      <c r="AT432" s="303"/>
      <c r="AU432" s="303"/>
      <c r="AV432" s="303"/>
      <c r="AW432" s="303"/>
      <c r="AX432" s="303"/>
      <c r="AY432" s="303"/>
      <c r="AZ432" s="303"/>
      <c r="BA432" s="303"/>
      <c r="BB432" s="303"/>
      <c r="BC432" s="303"/>
      <c r="BD432" s="303"/>
      <c r="BE432" s="303"/>
      <c r="BF432" s="303"/>
      <c r="BG432" s="303"/>
      <c r="BH432" s="303"/>
      <c r="BI432" s="303"/>
      <c r="BJ432" s="303"/>
      <c r="BK432" s="303"/>
      <c r="BL432" s="303"/>
      <c r="BM432" s="303"/>
      <c r="BN432" s="303"/>
      <c r="BO432" s="303"/>
      <c r="BP432" s="303"/>
      <c r="BQ432" s="303"/>
      <c r="BR432" s="303"/>
      <c r="BS432" s="303"/>
      <c r="BT432" s="303"/>
      <c r="BU432" s="303"/>
      <c r="BV432" s="303"/>
      <c r="BW432" s="303"/>
      <c r="BX432" s="303"/>
      <c r="BY432" s="303"/>
      <c r="BZ432" s="303"/>
      <c r="CA432" s="303"/>
      <c r="CB432" s="303"/>
      <c r="CC432" s="303"/>
      <c r="CD432" s="303"/>
      <c r="CE432" s="303"/>
      <c r="CF432" s="303"/>
      <c r="CG432" s="303"/>
      <c r="CH432" s="303"/>
      <c r="CI432" s="303"/>
      <c r="CJ432" s="303"/>
      <c r="CK432" s="303"/>
      <c r="CL432" s="303"/>
      <c r="CM432" s="303"/>
      <c r="CN432" s="303"/>
      <c r="CO432" s="303"/>
      <c r="CP432" s="303"/>
      <c r="CQ432" s="303"/>
      <c r="CR432" s="303"/>
      <c r="CS432" s="303"/>
      <c r="CT432" s="303"/>
      <c r="CU432" s="303"/>
      <c r="CV432" s="303"/>
      <c r="CW432" s="303"/>
      <c r="CX432" s="303"/>
      <c r="CY432" s="303"/>
      <c r="CZ432" s="303"/>
    </row>
    <row r="433" spans="1:104" ht="11.25" customHeight="1" x14ac:dyDescent="0.2">
      <c r="A433" s="303"/>
      <c r="B433" s="303"/>
      <c r="C433" s="303"/>
      <c r="D433" s="303"/>
      <c r="E433" s="303"/>
      <c r="F433" s="303"/>
      <c r="G433" s="303"/>
      <c r="H433" s="303"/>
      <c r="I433" s="303"/>
      <c r="J433" s="303"/>
      <c r="K433" s="303"/>
      <c r="L433" s="303"/>
      <c r="M433" s="303"/>
      <c r="N433" s="303"/>
      <c r="O433" s="303"/>
      <c r="P433" s="303"/>
      <c r="Q433" s="303"/>
      <c r="R433" s="309"/>
      <c r="S433" s="310"/>
      <c r="T433" s="310"/>
      <c r="U433" s="303"/>
      <c r="V433" s="303"/>
      <c r="W433" s="303"/>
      <c r="X433" s="303"/>
      <c r="Y433" s="303"/>
      <c r="Z433" s="303"/>
      <c r="AA433" s="303"/>
      <c r="AB433" s="303"/>
      <c r="AC433" s="303"/>
      <c r="AD433" s="303"/>
      <c r="AE433" s="303"/>
      <c r="AF433" s="303"/>
      <c r="AG433" s="303"/>
      <c r="AH433" s="303"/>
      <c r="AI433" s="303"/>
      <c r="AJ433" s="303"/>
      <c r="AK433" s="303"/>
      <c r="AL433" s="303"/>
      <c r="AM433" s="303"/>
      <c r="AN433" s="303"/>
      <c r="AO433" s="303"/>
      <c r="AP433" s="303"/>
      <c r="AQ433" s="303"/>
      <c r="AR433" s="303"/>
      <c r="AS433" s="303"/>
      <c r="AT433" s="303"/>
      <c r="AU433" s="303"/>
      <c r="AV433" s="303"/>
      <c r="AW433" s="303"/>
      <c r="AX433" s="303"/>
      <c r="AY433" s="303"/>
      <c r="AZ433" s="303"/>
      <c r="BA433" s="303"/>
      <c r="BB433" s="303"/>
      <c r="BC433" s="303"/>
      <c r="BD433" s="303"/>
      <c r="BE433" s="303"/>
      <c r="BF433" s="303"/>
      <c r="BG433" s="303"/>
      <c r="BH433" s="303"/>
      <c r="BI433" s="303"/>
      <c r="BJ433" s="303"/>
      <c r="BK433" s="303"/>
      <c r="BL433" s="303"/>
      <c r="BM433" s="303"/>
      <c r="BN433" s="303"/>
      <c r="BO433" s="303"/>
      <c r="BP433" s="303"/>
      <c r="BQ433" s="303"/>
      <c r="BR433" s="303"/>
      <c r="BS433" s="303"/>
      <c r="BT433" s="303"/>
      <c r="BU433" s="303"/>
      <c r="BV433" s="303"/>
      <c r="BW433" s="303"/>
      <c r="BX433" s="303"/>
      <c r="BY433" s="303"/>
      <c r="BZ433" s="303"/>
      <c r="CA433" s="303"/>
      <c r="CB433" s="303"/>
      <c r="CC433" s="303"/>
      <c r="CD433" s="303"/>
      <c r="CE433" s="303"/>
      <c r="CF433" s="303"/>
      <c r="CG433" s="303"/>
      <c r="CH433" s="303"/>
      <c r="CI433" s="303"/>
      <c r="CJ433" s="303"/>
      <c r="CK433" s="303"/>
      <c r="CL433" s="303"/>
      <c r="CM433" s="303"/>
      <c r="CN433" s="303"/>
      <c r="CO433" s="303"/>
      <c r="CP433" s="303"/>
      <c r="CQ433" s="303"/>
      <c r="CR433" s="303"/>
      <c r="CS433" s="303"/>
      <c r="CT433" s="303"/>
      <c r="CU433" s="303"/>
      <c r="CV433" s="303"/>
      <c r="CW433" s="303"/>
      <c r="CX433" s="303"/>
      <c r="CY433" s="303"/>
      <c r="CZ433" s="303"/>
    </row>
    <row r="434" spans="1:104" ht="11.25" customHeight="1" x14ac:dyDescent="0.2">
      <c r="A434" s="303"/>
      <c r="B434" s="303"/>
      <c r="C434" s="303"/>
      <c r="D434" s="303"/>
      <c r="E434" s="303"/>
      <c r="F434" s="303"/>
      <c r="G434" s="303"/>
      <c r="H434" s="303"/>
      <c r="I434" s="303"/>
      <c r="J434" s="303"/>
      <c r="K434" s="303"/>
      <c r="L434" s="303"/>
      <c r="M434" s="303"/>
      <c r="N434" s="303"/>
      <c r="O434" s="303"/>
      <c r="P434" s="303"/>
      <c r="Q434" s="303"/>
      <c r="R434" s="309"/>
      <c r="S434" s="310"/>
      <c r="T434" s="310"/>
      <c r="U434" s="303"/>
      <c r="V434" s="303"/>
      <c r="W434" s="303"/>
      <c r="X434" s="303"/>
      <c r="Y434" s="303"/>
      <c r="Z434" s="303"/>
      <c r="AA434" s="303"/>
      <c r="AB434" s="303"/>
      <c r="AC434" s="303"/>
      <c r="AD434" s="303"/>
      <c r="AE434" s="303"/>
      <c r="AF434" s="303"/>
      <c r="AG434" s="303"/>
      <c r="AH434" s="303"/>
      <c r="AI434" s="303"/>
      <c r="AJ434" s="303"/>
      <c r="AK434" s="303"/>
      <c r="AL434" s="303"/>
      <c r="AM434" s="303"/>
      <c r="AN434" s="303"/>
      <c r="AO434" s="303"/>
      <c r="AP434" s="303"/>
      <c r="AQ434" s="303"/>
      <c r="AR434" s="303"/>
      <c r="AS434" s="303"/>
      <c r="AT434" s="303"/>
      <c r="AU434" s="303"/>
      <c r="AV434" s="303"/>
      <c r="AW434" s="303"/>
      <c r="AX434" s="303"/>
      <c r="AY434" s="303"/>
      <c r="AZ434" s="303"/>
      <c r="BA434" s="303"/>
      <c r="BB434" s="303"/>
      <c r="BC434" s="303"/>
      <c r="BD434" s="303"/>
      <c r="BE434" s="303"/>
      <c r="BF434" s="303"/>
      <c r="BG434" s="303"/>
      <c r="BH434" s="303"/>
      <c r="BI434" s="303"/>
      <c r="BJ434" s="303"/>
      <c r="BK434" s="303"/>
      <c r="BL434" s="303"/>
      <c r="BM434" s="303"/>
      <c r="BN434" s="303"/>
      <c r="BO434" s="303"/>
      <c r="BP434" s="303"/>
      <c r="BQ434" s="303"/>
      <c r="BR434" s="303"/>
      <c r="BS434" s="303"/>
      <c r="BT434" s="303"/>
      <c r="BU434" s="303"/>
      <c r="BV434" s="303"/>
      <c r="BW434" s="303"/>
      <c r="BX434" s="303"/>
      <c r="BY434" s="303"/>
      <c r="BZ434" s="303"/>
      <c r="CA434" s="303"/>
      <c r="CB434" s="303"/>
      <c r="CC434" s="303"/>
      <c r="CD434" s="303"/>
      <c r="CE434" s="303"/>
      <c r="CF434" s="303"/>
      <c r="CG434" s="303"/>
      <c r="CH434" s="303"/>
      <c r="CI434" s="303"/>
      <c r="CJ434" s="303"/>
      <c r="CK434" s="303"/>
      <c r="CL434" s="303"/>
      <c r="CM434" s="303"/>
      <c r="CN434" s="303"/>
      <c r="CO434" s="303"/>
      <c r="CP434" s="303"/>
      <c r="CQ434" s="303"/>
      <c r="CR434" s="303"/>
      <c r="CS434" s="303"/>
      <c r="CT434" s="303"/>
      <c r="CU434" s="303"/>
      <c r="CV434" s="303"/>
      <c r="CW434" s="303"/>
      <c r="CX434" s="303"/>
      <c r="CY434" s="303"/>
      <c r="CZ434" s="303"/>
    </row>
    <row r="435" spans="1:104" ht="11.25" customHeight="1" x14ac:dyDescent="0.2">
      <c r="A435" s="303"/>
      <c r="B435" s="303"/>
      <c r="C435" s="303"/>
      <c r="D435" s="303"/>
      <c r="E435" s="303"/>
      <c r="F435" s="303"/>
      <c r="G435" s="303"/>
      <c r="H435" s="303"/>
      <c r="I435" s="303"/>
      <c r="J435" s="303"/>
      <c r="K435" s="303"/>
      <c r="L435" s="303"/>
      <c r="M435" s="303"/>
      <c r="N435" s="303"/>
      <c r="O435" s="303"/>
      <c r="P435" s="303"/>
      <c r="Q435" s="303"/>
      <c r="R435" s="309"/>
      <c r="S435" s="310"/>
      <c r="T435" s="310"/>
      <c r="U435" s="303"/>
      <c r="V435" s="303"/>
      <c r="W435" s="303"/>
      <c r="X435" s="303"/>
      <c r="Y435" s="303"/>
      <c r="Z435" s="303"/>
      <c r="AA435" s="303"/>
      <c r="AB435" s="303"/>
      <c r="AC435" s="303"/>
      <c r="AD435" s="303"/>
      <c r="AE435" s="303"/>
      <c r="AF435" s="303"/>
      <c r="AG435" s="303"/>
      <c r="AH435" s="303"/>
      <c r="AI435" s="303"/>
      <c r="AJ435" s="303"/>
      <c r="AK435" s="303"/>
      <c r="AL435" s="303"/>
      <c r="AM435" s="303"/>
      <c r="AN435" s="303"/>
      <c r="AO435" s="303"/>
      <c r="AP435" s="303"/>
      <c r="AQ435" s="303"/>
      <c r="AR435" s="303"/>
      <c r="AS435" s="303"/>
      <c r="AT435" s="303"/>
      <c r="AU435" s="303"/>
      <c r="AV435" s="303"/>
      <c r="AW435" s="303"/>
      <c r="AX435" s="303"/>
      <c r="AY435" s="303"/>
      <c r="AZ435" s="303"/>
      <c r="BA435" s="303"/>
      <c r="BB435" s="303"/>
      <c r="BC435" s="303"/>
      <c r="BD435" s="303"/>
      <c r="BE435" s="303"/>
      <c r="BF435" s="303"/>
      <c r="BG435" s="303"/>
      <c r="BH435" s="303"/>
      <c r="BI435" s="303"/>
      <c r="BJ435" s="303"/>
      <c r="BK435" s="303"/>
      <c r="BL435" s="303"/>
      <c r="BM435" s="303"/>
      <c r="BN435" s="303"/>
      <c r="BO435" s="303"/>
      <c r="BP435" s="303"/>
      <c r="BQ435" s="303"/>
      <c r="BR435" s="303"/>
      <c r="BS435" s="303"/>
      <c r="BT435" s="303"/>
      <c r="BU435" s="303"/>
      <c r="BV435" s="303"/>
      <c r="BW435" s="303"/>
      <c r="BX435" s="303"/>
      <c r="BY435" s="303"/>
      <c r="BZ435" s="303"/>
      <c r="CA435" s="303"/>
      <c r="CB435" s="303"/>
      <c r="CC435" s="303"/>
      <c r="CD435" s="303"/>
      <c r="CE435" s="303"/>
      <c r="CF435" s="303"/>
      <c r="CG435" s="303"/>
      <c r="CH435" s="303"/>
      <c r="CI435" s="303"/>
      <c r="CJ435" s="303"/>
      <c r="CK435" s="303"/>
      <c r="CL435" s="303"/>
      <c r="CM435" s="303"/>
      <c r="CN435" s="303"/>
      <c r="CO435" s="303"/>
      <c r="CP435" s="303"/>
      <c r="CQ435" s="303"/>
      <c r="CR435" s="303"/>
      <c r="CS435" s="303"/>
      <c r="CT435" s="303"/>
      <c r="CU435" s="303"/>
      <c r="CV435" s="303"/>
      <c r="CW435" s="303"/>
      <c r="CX435" s="303"/>
      <c r="CY435" s="303"/>
      <c r="CZ435" s="303"/>
    </row>
    <row r="436" spans="1:104" ht="11.25" customHeight="1" x14ac:dyDescent="0.2">
      <c r="A436" s="303"/>
      <c r="B436" s="303"/>
      <c r="C436" s="303"/>
      <c r="D436" s="303"/>
      <c r="E436" s="303"/>
      <c r="F436" s="303"/>
      <c r="G436" s="303"/>
      <c r="H436" s="303"/>
      <c r="I436" s="303"/>
      <c r="J436" s="303"/>
      <c r="K436" s="303"/>
      <c r="L436" s="303"/>
      <c r="M436" s="303"/>
      <c r="N436" s="303"/>
      <c r="O436" s="303"/>
      <c r="P436" s="303"/>
      <c r="Q436" s="303"/>
      <c r="R436" s="309"/>
      <c r="S436" s="310"/>
      <c r="T436" s="310"/>
      <c r="U436" s="303"/>
      <c r="V436" s="303"/>
      <c r="W436" s="303"/>
      <c r="X436" s="303"/>
      <c r="Y436" s="303"/>
      <c r="Z436" s="303"/>
      <c r="AA436" s="303"/>
      <c r="AB436" s="303"/>
      <c r="AC436" s="303"/>
      <c r="AD436" s="303"/>
      <c r="AE436" s="303"/>
      <c r="AF436" s="303"/>
      <c r="AG436" s="303"/>
      <c r="AH436" s="303"/>
      <c r="AI436" s="303"/>
      <c r="AJ436" s="303"/>
      <c r="AK436" s="303"/>
      <c r="AL436" s="303"/>
      <c r="AM436" s="303"/>
      <c r="AN436" s="303"/>
      <c r="AO436" s="303"/>
      <c r="AP436" s="303"/>
      <c r="AQ436" s="303"/>
      <c r="AR436" s="303"/>
      <c r="AS436" s="303"/>
      <c r="AT436" s="303"/>
      <c r="AU436" s="303"/>
      <c r="AV436" s="303"/>
      <c r="AW436" s="303"/>
      <c r="AX436" s="303"/>
      <c r="AY436" s="303"/>
      <c r="AZ436" s="303"/>
      <c r="BA436" s="303"/>
      <c r="BB436" s="303"/>
      <c r="BC436" s="303"/>
      <c r="BD436" s="303"/>
      <c r="BE436" s="303"/>
      <c r="BF436" s="303"/>
      <c r="BG436" s="303"/>
      <c r="BH436" s="303"/>
      <c r="BI436" s="303"/>
      <c r="BJ436" s="303"/>
      <c r="BK436" s="303"/>
      <c r="BL436" s="303"/>
      <c r="BM436" s="303"/>
      <c r="BN436" s="303"/>
      <c r="BO436" s="303"/>
      <c r="BP436" s="303"/>
      <c r="BQ436" s="303"/>
      <c r="BR436" s="303"/>
      <c r="BS436" s="303"/>
      <c r="BT436" s="303"/>
      <c r="BU436" s="303"/>
      <c r="BV436" s="303"/>
      <c r="BW436" s="303"/>
      <c r="BX436" s="303"/>
      <c r="BY436" s="303"/>
      <c r="BZ436" s="303"/>
      <c r="CA436" s="303"/>
      <c r="CB436" s="303"/>
      <c r="CC436" s="303"/>
      <c r="CD436" s="303"/>
      <c r="CE436" s="303"/>
      <c r="CF436" s="303"/>
      <c r="CG436" s="303"/>
      <c r="CH436" s="303"/>
      <c r="CI436" s="303"/>
      <c r="CJ436" s="303"/>
      <c r="CK436" s="303"/>
      <c r="CL436" s="303"/>
      <c r="CM436" s="303"/>
      <c r="CN436" s="303"/>
      <c r="CO436" s="303"/>
      <c r="CP436" s="303"/>
      <c r="CQ436" s="303"/>
      <c r="CR436" s="303"/>
      <c r="CS436" s="303"/>
      <c r="CT436" s="303"/>
      <c r="CU436" s="303"/>
      <c r="CV436" s="303"/>
      <c r="CW436" s="303"/>
      <c r="CX436" s="303"/>
      <c r="CY436" s="303"/>
      <c r="CZ436" s="303"/>
    </row>
    <row r="437" spans="1:104" ht="11.25" customHeight="1" x14ac:dyDescent="0.2">
      <c r="A437" s="303"/>
      <c r="B437" s="303"/>
      <c r="C437" s="303"/>
      <c r="D437" s="303"/>
      <c r="E437" s="303"/>
      <c r="F437" s="303"/>
      <c r="G437" s="303"/>
      <c r="H437" s="303"/>
      <c r="I437" s="303"/>
      <c r="J437" s="303"/>
      <c r="K437" s="303"/>
      <c r="L437" s="303"/>
      <c r="M437" s="303"/>
      <c r="N437" s="303"/>
      <c r="O437" s="303"/>
      <c r="P437" s="303"/>
      <c r="Q437" s="303"/>
      <c r="R437" s="309"/>
      <c r="S437" s="310"/>
      <c r="T437" s="310"/>
      <c r="U437" s="303"/>
      <c r="V437" s="303"/>
      <c r="W437" s="303"/>
      <c r="X437" s="303"/>
      <c r="Y437" s="303"/>
      <c r="Z437" s="303"/>
      <c r="AA437" s="303"/>
      <c r="AB437" s="303"/>
      <c r="AC437" s="303"/>
      <c r="AD437" s="303"/>
      <c r="AE437" s="303"/>
      <c r="AF437" s="303"/>
      <c r="AG437" s="303"/>
      <c r="AH437" s="303"/>
      <c r="AI437" s="303"/>
      <c r="AJ437" s="303"/>
      <c r="AK437" s="303"/>
      <c r="AL437" s="303"/>
      <c r="AM437" s="303"/>
      <c r="AN437" s="303"/>
      <c r="AO437" s="303"/>
      <c r="AP437" s="303"/>
      <c r="AQ437" s="303"/>
      <c r="AR437" s="303"/>
      <c r="AS437" s="303"/>
      <c r="AT437" s="303"/>
      <c r="AU437" s="303"/>
      <c r="AV437" s="303"/>
      <c r="AW437" s="303"/>
      <c r="AX437" s="303"/>
      <c r="AY437" s="303"/>
      <c r="AZ437" s="303"/>
      <c r="BA437" s="303"/>
      <c r="BB437" s="303"/>
      <c r="BC437" s="303"/>
      <c r="BD437" s="303"/>
      <c r="BE437" s="303"/>
      <c r="BF437" s="303"/>
      <c r="BG437" s="303"/>
      <c r="BH437" s="303"/>
      <c r="BI437" s="303"/>
      <c r="BJ437" s="303"/>
      <c r="BK437" s="303"/>
      <c r="BL437" s="303"/>
      <c r="BM437" s="303"/>
      <c r="BN437" s="303"/>
      <c r="BO437" s="303"/>
      <c r="BP437" s="303"/>
      <c r="BQ437" s="303"/>
      <c r="BR437" s="303"/>
      <c r="BS437" s="303"/>
      <c r="BT437" s="303"/>
      <c r="BU437" s="303"/>
      <c r="BV437" s="303"/>
      <c r="BW437" s="303"/>
      <c r="BX437" s="303"/>
      <c r="BY437" s="303"/>
      <c r="BZ437" s="303"/>
      <c r="CA437" s="303"/>
      <c r="CB437" s="303"/>
      <c r="CC437" s="303"/>
      <c r="CD437" s="303"/>
      <c r="CE437" s="303"/>
      <c r="CF437" s="303"/>
      <c r="CG437" s="303"/>
      <c r="CH437" s="303"/>
      <c r="CI437" s="303"/>
      <c r="CJ437" s="303"/>
      <c r="CK437" s="303"/>
      <c r="CL437" s="303"/>
      <c r="CM437" s="303"/>
      <c r="CN437" s="303"/>
      <c r="CO437" s="303"/>
      <c r="CP437" s="303"/>
      <c r="CQ437" s="303"/>
      <c r="CR437" s="303"/>
      <c r="CS437" s="303"/>
      <c r="CT437" s="303"/>
      <c r="CU437" s="303"/>
      <c r="CV437" s="303"/>
      <c r="CW437" s="303"/>
      <c r="CX437" s="303"/>
      <c r="CY437" s="303"/>
      <c r="CZ437" s="303"/>
    </row>
    <row r="438" spans="1:104" ht="11.25" customHeight="1" x14ac:dyDescent="0.2">
      <c r="A438" s="303"/>
      <c r="B438" s="303"/>
      <c r="C438" s="303"/>
      <c r="D438" s="303"/>
      <c r="E438" s="303"/>
      <c r="F438" s="303"/>
      <c r="G438" s="303"/>
      <c r="H438" s="303"/>
      <c r="I438" s="303"/>
      <c r="J438" s="303"/>
      <c r="K438" s="303"/>
      <c r="L438" s="303"/>
      <c r="M438" s="303"/>
      <c r="N438" s="303"/>
      <c r="O438" s="303"/>
      <c r="P438" s="303"/>
      <c r="Q438" s="303"/>
      <c r="R438" s="309"/>
      <c r="S438" s="310"/>
      <c r="T438" s="310"/>
      <c r="U438" s="303"/>
      <c r="V438" s="303"/>
      <c r="W438" s="303"/>
      <c r="X438" s="303"/>
      <c r="Y438" s="303"/>
      <c r="Z438" s="303"/>
      <c r="AA438" s="303"/>
      <c r="AB438" s="303"/>
      <c r="AC438" s="303"/>
      <c r="AD438" s="303"/>
      <c r="AE438" s="303"/>
      <c r="AF438" s="303"/>
      <c r="AG438" s="303"/>
      <c r="AH438" s="303"/>
      <c r="AI438" s="303"/>
      <c r="AJ438" s="303"/>
      <c r="AK438" s="303"/>
      <c r="AL438" s="303"/>
      <c r="AM438" s="303"/>
      <c r="AN438" s="303"/>
      <c r="AO438" s="303"/>
      <c r="AP438" s="303"/>
      <c r="AQ438" s="303"/>
      <c r="AR438" s="303"/>
      <c r="AS438" s="303"/>
      <c r="AT438" s="303"/>
      <c r="AU438" s="303"/>
      <c r="AV438" s="303"/>
      <c r="AW438" s="303"/>
      <c r="AX438" s="303"/>
      <c r="AY438" s="303"/>
      <c r="AZ438" s="303"/>
      <c r="BA438" s="303"/>
      <c r="BB438" s="303"/>
      <c r="BC438" s="303"/>
      <c r="BD438" s="303"/>
      <c r="BE438" s="303"/>
      <c r="BF438" s="303"/>
      <c r="BG438" s="303"/>
      <c r="BH438" s="303"/>
      <c r="BI438" s="303"/>
      <c r="BJ438" s="303"/>
      <c r="BK438" s="303"/>
      <c r="BL438" s="303"/>
      <c r="BM438" s="303"/>
      <c r="BN438" s="303"/>
      <c r="BO438" s="303"/>
      <c r="BP438" s="303"/>
      <c r="BQ438" s="303"/>
      <c r="BR438" s="303"/>
      <c r="BS438" s="303"/>
      <c r="BT438" s="303"/>
      <c r="BU438" s="303"/>
      <c r="BV438" s="303"/>
      <c r="BW438" s="303"/>
      <c r="BX438" s="303"/>
      <c r="BY438" s="303"/>
      <c r="BZ438" s="303"/>
      <c r="CA438" s="303"/>
      <c r="CB438" s="303"/>
      <c r="CC438" s="303"/>
      <c r="CD438" s="303"/>
      <c r="CE438" s="303"/>
      <c r="CF438" s="303"/>
      <c r="CG438" s="303"/>
      <c r="CH438" s="303"/>
      <c r="CI438" s="303"/>
      <c r="CJ438" s="303"/>
      <c r="CK438" s="303"/>
      <c r="CL438" s="303"/>
      <c r="CM438" s="303"/>
      <c r="CN438" s="303"/>
      <c r="CO438" s="303"/>
      <c r="CP438" s="303"/>
      <c r="CQ438" s="303"/>
      <c r="CR438" s="303"/>
      <c r="CS438" s="303"/>
      <c r="CT438" s="303"/>
      <c r="CU438" s="303"/>
      <c r="CV438" s="303"/>
      <c r="CW438" s="303"/>
      <c r="CX438" s="303"/>
      <c r="CY438" s="303"/>
      <c r="CZ438" s="303"/>
    </row>
    <row r="439" spans="1:104" ht="11.25" customHeight="1" x14ac:dyDescent="0.2">
      <c r="A439" s="303"/>
      <c r="B439" s="303"/>
      <c r="C439" s="303"/>
      <c r="D439" s="303"/>
      <c r="E439" s="303"/>
      <c r="F439" s="303"/>
      <c r="G439" s="303"/>
      <c r="H439" s="303"/>
      <c r="I439" s="303"/>
      <c r="J439" s="303"/>
      <c r="K439" s="303"/>
      <c r="L439" s="303"/>
      <c r="M439" s="303"/>
      <c r="N439" s="303"/>
      <c r="O439" s="303"/>
      <c r="P439" s="303"/>
      <c r="Q439" s="303"/>
      <c r="R439" s="309"/>
      <c r="S439" s="310"/>
      <c r="T439" s="310"/>
      <c r="U439" s="303"/>
      <c r="V439" s="303"/>
      <c r="W439" s="303"/>
      <c r="X439" s="303"/>
      <c r="Y439" s="303"/>
      <c r="Z439" s="303"/>
      <c r="AA439" s="303"/>
      <c r="AB439" s="303"/>
      <c r="AC439" s="303"/>
      <c r="AD439" s="303"/>
      <c r="AE439" s="303"/>
      <c r="AF439" s="303"/>
      <c r="AG439" s="303"/>
      <c r="AH439" s="303"/>
      <c r="AI439" s="303"/>
      <c r="AJ439" s="303"/>
      <c r="AK439" s="303"/>
      <c r="AL439" s="303"/>
      <c r="AM439" s="303"/>
      <c r="AN439" s="303"/>
      <c r="AO439" s="303"/>
      <c r="AP439" s="303"/>
      <c r="AQ439" s="303"/>
      <c r="AR439" s="303"/>
      <c r="AS439" s="303"/>
      <c r="AT439" s="303"/>
      <c r="AU439" s="303"/>
      <c r="AV439" s="303"/>
      <c r="AW439" s="303"/>
      <c r="AX439" s="303"/>
      <c r="AY439" s="303"/>
      <c r="AZ439" s="303"/>
      <c r="BA439" s="303"/>
      <c r="BB439" s="303"/>
      <c r="BC439" s="303"/>
      <c r="BD439" s="303"/>
      <c r="BE439" s="303"/>
      <c r="BF439" s="303"/>
      <c r="BG439" s="303"/>
      <c r="BH439" s="303"/>
      <c r="BI439" s="303"/>
      <c r="BJ439" s="303"/>
      <c r="BK439" s="303"/>
      <c r="BL439" s="303"/>
      <c r="BM439" s="303"/>
      <c r="BN439" s="303"/>
      <c r="BO439" s="303"/>
      <c r="BP439" s="303"/>
      <c r="BQ439" s="303"/>
      <c r="BR439" s="303"/>
      <c r="BS439" s="303"/>
      <c r="BT439" s="303"/>
      <c r="BU439" s="303"/>
      <c r="BV439" s="303"/>
      <c r="BW439" s="303"/>
      <c r="BX439" s="303"/>
      <c r="BY439" s="303"/>
      <c r="BZ439" s="303"/>
      <c r="CA439" s="303"/>
      <c r="CB439" s="303"/>
      <c r="CC439" s="303"/>
      <c r="CD439" s="303"/>
      <c r="CE439" s="303"/>
      <c r="CF439" s="303"/>
      <c r="CG439" s="303"/>
      <c r="CH439" s="303"/>
      <c r="CI439" s="303"/>
      <c r="CJ439" s="303"/>
      <c r="CK439" s="303"/>
      <c r="CL439" s="303"/>
      <c r="CM439" s="303"/>
      <c r="CN439" s="303"/>
      <c r="CO439" s="303"/>
      <c r="CP439" s="303"/>
      <c r="CQ439" s="303"/>
      <c r="CR439" s="303"/>
      <c r="CS439" s="303"/>
      <c r="CT439" s="303"/>
      <c r="CU439" s="303"/>
      <c r="CV439" s="303"/>
      <c r="CW439" s="303"/>
      <c r="CX439" s="303"/>
      <c r="CY439" s="303"/>
      <c r="CZ439" s="303"/>
    </row>
    <row r="440" spans="1:104" ht="11.25" customHeight="1" x14ac:dyDescent="0.2">
      <c r="A440" s="303"/>
      <c r="B440" s="303"/>
      <c r="C440" s="303"/>
      <c r="D440" s="303"/>
      <c r="E440" s="303"/>
      <c r="F440" s="303"/>
      <c r="G440" s="303"/>
      <c r="H440" s="303"/>
      <c r="I440" s="303"/>
      <c r="J440" s="303"/>
      <c r="K440" s="303"/>
      <c r="L440" s="303"/>
      <c r="M440" s="303"/>
      <c r="N440" s="303"/>
      <c r="O440" s="303"/>
      <c r="P440" s="303"/>
      <c r="Q440" s="303"/>
      <c r="R440" s="309"/>
      <c r="S440" s="310"/>
      <c r="T440" s="310"/>
      <c r="U440" s="303"/>
      <c r="V440" s="303"/>
      <c r="W440" s="303"/>
      <c r="X440" s="303"/>
      <c r="Y440" s="303"/>
      <c r="Z440" s="303"/>
      <c r="AA440" s="303"/>
      <c r="AB440" s="303"/>
      <c r="AC440" s="303"/>
      <c r="AD440" s="303"/>
      <c r="AE440" s="303"/>
      <c r="AF440" s="303"/>
      <c r="AG440" s="303"/>
      <c r="AH440" s="303"/>
      <c r="AI440" s="303"/>
      <c r="AJ440" s="303"/>
      <c r="AK440" s="303"/>
      <c r="AL440" s="303"/>
      <c r="AM440" s="303"/>
      <c r="AN440" s="303"/>
      <c r="AO440" s="303"/>
      <c r="AP440" s="303"/>
      <c r="AQ440" s="303"/>
      <c r="AR440" s="303"/>
      <c r="AS440" s="303"/>
      <c r="AT440" s="303"/>
      <c r="AU440" s="303"/>
      <c r="AV440" s="303"/>
      <c r="AW440" s="303"/>
      <c r="AX440" s="303"/>
      <c r="AY440" s="303"/>
      <c r="AZ440" s="303"/>
      <c r="BA440" s="303"/>
      <c r="BB440" s="303"/>
      <c r="BC440" s="303"/>
      <c r="BD440" s="303"/>
      <c r="BE440" s="303"/>
      <c r="BF440" s="303"/>
      <c r="BG440" s="303"/>
      <c r="BH440" s="303"/>
      <c r="BI440" s="303"/>
      <c r="BJ440" s="303"/>
      <c r="BK440" s="303"/>
      <c r="BL440" s="303"/>
      <c r="BM440" s="303"/>
      <c r="BN440" s="303"/>
      <c r="BO440" s="303"/>
      <c r="BP440" s="303"/>
      <c r="BQ440" s="303"/>
      <c r="BR440" s="303"/>
      <c r="BS440" s="303"/>
      <c r="BT440" s="303"/>
      <c r="BU440" s="303"/>
      <c r="BV440" s="303"/>
      <c r="BW440" s="303"/>
      <c r="BX440" s="303"/>
      <c r="BY440" s="303"/>
      <c r="BZ440" s="303"/>
      <c r="CA440" s="303"/>
      <c r="CB440" s="303"/>
      <c r="CC440" s="303"/>
      <c r="CD440" s="303"/>
      <c r="CE440" s="303"/>
      <c r="CF440" s="303"/>
      <c r="CG440" s="303"/>
      <c r="CH440" s="303"/>
      <c r="CI440" s="303"/>
      <c r="CJ440" s="303"/>
      <c r="CK440" s="303"/>
      <c r="CL440" s="303"/>
      <c r="CM440" s="303"/>
      <c r="CN440" s="303"/>
      <c r="CO440" s="303"/>
      <c r="CP440" s="303"/>
      <c r="CQ440" s="303"/>
      <c r="CR440" s="303"/>
      <c r="CS440" s="303"/>
      <c r="CT440" s="303"/>
      <c r="CU440" s="303"/>
      <c r="CV440" s="303"/>
      <c r="CW440" s="303"/>
      <c r="CX440" s="303"/>
      <c r="CY440" s="303"/>
      <c r="CZ440" s="303"/>
    </row>
    <row r="441" spans="1:104" ht="11.25" customHeight="1" x14ac:dyDescent="0.2">
      <c r="A441" s="303"/>
      <c r="B441" s="303"/>
      <c r="C441" s="303"/>
      <c r="D441" s="303"/>
      <c r="E441" s="303"/>
      <c r="F441" s="303"/>
      <c r="G441" s="303"/>
      <c r="H441" s="303"/>
      <c r="I441" s="303"/>
      <c r="J441" s="303"/>
      <c r="K441" s="303"/>
      <c r="L441" s="303"/>
      <c r="M441" s="303"/>
      <c r="N441" s="303"/>
      <c r="O441" s="303"/>
      <c r="P441" s="303"/>
      <c r="Q441" s="303"/>
      <c r="R441" s="309"/>
      <c r="S441" s="310"/>
      <c r="T441" s="310"/>
      <c r="U441" s="303"/>
      <c r="V441" s="303"/>
      <c r="W441" s="303"/>
      <c r="X441" s="303"/>
      <c r="Y441" s="303"/>
      <c r="Z441" s="303"/>
      <c r="AA441" s="303"/>
      <c r="AB441" s="303"/>
      <c r="AC441" s="303"/>
      <c r="AD441" s="303"/>
      <c r="AE441" s="303"/>
      <c r="AF441" s="303"/>
      <c r="AG441" s="303"/>
      <c r="AH441" s="303"/>
      <c r="AI441" s="303"/>
      <c r="AJ441" s="303"/>
      <c r="AK441" s="303"/>
      <c r="AL441" s="303"/>
      <c r="AM441" s="303"/>
      <c r="AN441" s="303"/>
      <c r="AO441" s="303"/>
      <c r="AP441" s="303"/>
      <c r="AQ441" s="303"/>
      <c r="AR441" s="303"/>
      <c r="AS441" s="303"/>
      <c r="AT441" s="303"/>
      <c r="AU441" s="303"/>
      <c r="AV441" s="303"/>
      <c r="AW441" s="303"/>
      <c r="AX441" s="303"/>
      <c r="AY441" s="303"/>
      <c r="AZ441" s="303"/>
      <c r="BA441" s="303"/>
      <c r="BB441" s="303"/>
      <c r="BC441" s="303"/>
      <c r="BD441" s="303"/>
      <c r="BE441" s="303"/>
      <c r="BF441" s="303"/>
      <c r="BG441" s="303"/>
      <c r="BH441" s="303"/>
      <c r="BI441" s="303"/>
      <c r="BJ441" s="303"/>
      <c r="BK441" s="303"/>
      <c r="BL441" s="303"/>
      <c r="BM441" s="303"/>
      <c r="BN441" s="303"/>
      <c r="BO441" s="303"/>
      <c r="BP441" s="303"/>
      <c r="BQ441" s="303"/>
      <c r="BR441" s="303"/>
      <c r="BS441" s="303"/>
      <c r="BT441" s="303"/>
      <c r="BU441" s="303"/>
      <c r="BV441" s="303"/>
      <c r="BW441" s="303"/>
      <c r="BX441" s="303"/>
      <c r="BY441" s="303"/>
      <c r="BZ441" s="303"/>
      <c r="CA441" s="303"/>
      <c r="CB441" s="303"/>
      <c r="CC441" s="303"/>
      <c r="CD441" s="303"/>
      <c r="CE441" s="303"/>
      <c r="CF441" s="303"/>
      <c r="CG441" s="303"/>
      <c r="CH441" s="303"/>
      <c r="CI441" s="303"/>
      <c r="CJ441" s="303"/>
      <c r="CK441" s="303"/>
      <c r="CL441" s="303"/>
      <c r="CM441" s="303"/>
      <c r="CN441" s="303"/>
      <c r="CO441" s="303"/>
      <c r="CP441" s="303"/>
      <c r="CQ441" s="303"/>
      <c r="CR441" s="303"/>
      <c r="CS441" s="303"/>
      <c r="CT441" s="303"/>
      <c r="CU441" s="303"/>
      <c r="CV441" s="303"/>
      <c r="CW441" s="303"/>
      <c r="CX441" s="303"/>
      <c r="CY441" s="303"/>
      <c r="CZ441" s="303"/>
    </row>
    <row r="442" spans="1:104" ht="11.25" customHeight="1" x14ac:dyDescent="0.2">
      <c r="A442" s="303"/>
      <c r="B442" s="303"/>
      <c r="C442" s="303"/>
      <c r="D442" s="303"/>
      <c r="E442" s="303"/>
      <c r="F442" s="303"/>
      <c r="G442" s="303"/>
      <c r="H442" s="303"/>
      <c r="I442" s="303"/>
      <c r="J442" s="303"/>
      <c r="K442" s="303"/>
      <c r="L442" s="303"/>
      <c r="M442" s="303"/>
      <c r="N442" s="303"/>
      <c r="O442" s="303"/>
      <c r="P442" s="303"/>
      <c r="Q442" s="303"/>
      <c r="R442" s="309"/>
      <c r="S442" s="310"/>
      <c r="T442" s="310"/>
      <c r="U442" s="303"/>
      <c r="V442" s="303"/>
      <c r="W442" s="303"/>
      <c r="X442" s="303"/>
      <c r="Y442" s="303"/>
      <c r="Z442" s="303"/>
      <c r="AA442" s="303"/>
      <c r="AB442" s="303"/>
      <c r="AC442" s="303"/>
      <c r="AD442" s="303"/>
      <c r="AE442" s="303"/>
      <c r="AF442" s="303"/>
      <c r="AG442" s="303"/>
      <c r="AH442" s="303"/>
      <c r="AI442" s="303"/>
      <c r="AJ442" s="303"/>
      <c r="AK442" s="303"/>
      <c r="AL442" s="303"/>
      <c r="AM442" s="303"/>
      <c r="AN442" s="303"/>
      <c r="AO442" s="303"/>
      <c r="AP442" s="303"/>
      <c r="AQ442" s="303"/>
      <c r="AR442" s="303"/>
      <c r="AS442" s="303"/>
      <c r="AT442" s="303"/>
      <c r="AU442" s="303"/>
      <c r="AV442" s="303"/>
      <c r="AW442" s="303"/>
      <c r="AX442" s="303"/>
      <c r="AY442" s="303"/>
      <c r="AZ442" s="303"/>
      <c r="BA442" s="303"/>
      <c r="BB442" s="303"/>
      <c r="BC442" s="303"/>
      <c r="BD442" s="303"/>
      <c r="BE442" s="303"/>
      <c r="BF442" s="303"/>
      <c r="BG442" s="303"/>
      <c r="BH442" s="303"/>
      <c r="BI442" s="303"/>
      <c r="BJ442" s="303"/>
      <c r="BK442" s="303"/>
      <c r="BL442" s="303"/>
      <c r="BM442" s="303"/>
      <c r="BN442" s="303"/>
      <c r="BO442" s="303"/>
      <c r="BP442" s="303"/>
      <c r="BQ442" s="303"/>
      <c r="BR442" s="303"/>
      <c r="BS442" s="303"/>
      <c r="BT442" s="303"/>
      <c r="BU442" s="303"/>
      <c r="BV442" s="303"/>
      <c r="BW442" s="303"/>
      <c r="BX442" s="303"/>
      <c r="BY442" s="303"/>
      <c r="BZ442" s="303"/>
      <c r="CA442" s="303"/>
      <c r="CB442" s="303"/>
      <c r="CC442" s="303"/>
      <c r="CD442" s="303"/>
      <c r="CE442" s="303"/>
      <c r="CF442" s="303"/>
      <c r="CG442" s="303"/>
      <c r="CH442" s="303"/>
      <c r="CI442" s="303"/>
      <c r="CJ442" s="303"/>
      <c r="CK442" s="303"/>
      <c r="CL442" s="303"/>
      <c r="CM442" s="303"/>
      <c r="CN442" s="303"/>
      <c r="CO442" s="303"/>
      <c r="CP442" s="303"/>
      <c r="CQ442" s="303"/>
      <c r="CR442" s="303"/>
      <c r="CS442" s="303"/>
      <c r="CT442" s="303"/>
      <c r="CU442" s="303"/>
      <c r="CV442" s="303"/>
      <c r="CW442" s="303"/>
      <c r="CX442" s="303"/>
      <c r="CY442" s="303"/>
      <c r="CZ442" s="303"/>
    </row>
    <row r="443" spans="1:104" ht="11.25" customHeight="1" x14ac:dyDescent="0.2">
      <c r="A443" s="303"/>
      <c r="B443" s="303"/>
      <c r="C443" s="303"/>
      <c r="D443" s="303"/>
      <c r="E443" s="303"/>
      <c r="F443" s="303"/>
      <c r="G443" s="303"/>
      <c r="H443" s="303"/>
      <c r="I443" s="303"/>
      <c r="J443" s="303"/>
      <c r="K443" s="303"/>
      <c r="L443" s="303"/>
      <c r="M443" s="303"/>
      <c r="N443" s="303"/>
      <c r="O443" s="303"/>
      <c r="P443" s="303"/>
      <c r="Q443" s="303"/>
      <c r="R443" s="309"/>
      <c r="S443" s="310"/>
      <c r="T443" s="310"/>
      <c r="U443" s="303"/>
      <c r="V443" s="303"/>
      <c r="W443" s="303"/>
      <c r="X443" s="303"/>
      <c r="Y443" s="303"/>
      <c r="Z443" s="303"/>
      <c r="AA443" s="303"/>
      <c r="AB443" s="303"/>
      <c r="AC443" s="303"/>
      <c r="AD443" s="303"/>
      <c r="AE443" s="303"/>
      <c r="AF443" s="303"/>
      <c r="AG443" s="303"/>
      <c r="AH443" s="303"/>
      <c r="AI443" s="303"/>
      <c r="AJ443" s="303"/>
      <c r="AK443" s="303"/>
      <c r="AL443" s="303"/>
      <c r="AM443" s="303"/>
      <c r="AN443" s="303"/>
      <c r="AO443" s="303"/>
      <c r="AP443" s="303"/>
      <c r="AQ443" s="303"/>
      <c r="AR443" s="303"/>
      <c r="AS443" s="303"/>
      <c r="AT443" s="303"/>
      <c r="AU443" s="303"/>
      <c r="AV443" s="303"/>
      <c r="AW443" s="303"/>
      <c r="AX443" s="303"/>
      <c r="AY443" s="303"/>
      <c r="AZ443" s="303"/>
      <c r="BA443" s="303"/>
      <c r="BB443" s="303"/>
      <c r="BC443" s="303"/>
      <c r="BD443" s="303"/>
      <c r="BE443" s="303"/>
      <c r="BF443" s="303"/>
      <c r="BG443" s="303"/>
      <c r="BH443" s="303"/>
      <c r="BI443" s="303"/>
      <c r="BJ443" s="303"/>
      <c r="BK443" s="303"/>
      <c r="BL443" s="303"/>
      <c r="BM443" s="303"/>
      <c r="BN443" s="303"/>
      <c r="BO443" s="303"/>
      <c r="BP443" s="303"/>
      <c r="BQ443" s="303"/>
      <c r="BR443" s="303"/>
      <c r="BS443" s="303"/>
      <c r="BT443" s="303"/>
      <c r="BU443" s="303"/>
      <c r="BV443" s="303"/>
      <c r="BW443" s="303"/>
      <c r="BX443" s="303"/>
      <c r="BY443" s="303"/>
      <c r="BZ443" s="303"/>
      <c r="CA443" s="303"/>
      <c r="CB443" s="303"/>
      <c r="CC443" s="303"/>
      <c r="CD443" s="303"/>
      <c r="CE443" s="303"/>
      <c r="CF443" s="303"/>
      <c r="CG443" s="303"/>
      <c r="CH443" s="303"/>
      <c r="CI443" s="303"/>
      <c r="CJ443" s="303"/>
      <c r="CK443" s="303"/>
      <c r="CL443" s="303"/>
      <c r="CM443" s="303"/>
      <c r="CN443" s="303"/>
      <c r="CO443" s="303"/>
      <c r="CP443" s="303"/>
      <c r="CQ443" s="303"/>
      <c r="CR443" s="303"/>
      <c r="CS443" s="303"/>
      <c r="CT443" s="303"/>
      <c r="CU443" s="303"/>
      <c r="CV443" s="303"/>
      <c r="CW443" s="303"/>
      <c r="CX443" s="303"/>
      <c r="CY443" s="303"/>
      <c r="CZ443" s="303"/>
    </row>
    <row r="444" spans="1:104" ht="11.25" customHeight="1" x14ac:dyDescent="0.2">
      <c r="A444" s="303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303"/>
      <c r="N444" s="303"/>
      <c r="O444" s="303"/>
      <c r="P444" s="303"/>
      <c r="Q444" s="303"/>
      <c r="R444" s="309"/>
      <c r="S444" s="310"/>
      <c r="T444" s="310"/>
      <c r="U444" s="303"/>
      <c r="V444" s="303"/>
      <c r="W444" s="303"/>
      <c r="X444" s="303"/>
      <c r="Y444" s="303"/>
      <c r="Z444" s="303"/>
      <c r="AA444" s="303"/>
      <c r="AB444" s="303"/>
      <c r="AC444" s="303"/>
      <c r="AD444" s="303"/>
      <c r="AE444" s="303"/>
      <c r="AF444" s="303"/>
      <c r="AG444" s="303"/>
      <c r="AH444" s="303"/>
      <c r="AI444" s="303"/>
      <c r="AJ444" s="303"/>
      <c r="AK444" s="303"/>
      <c r="AL444" s="303"/>
      <c r="AM444" s="303"/>
      <c r="AN444" s="303"/>
      <c r="AO444" s="303"/>
      <c r="AP444" s="303"/>
      <c r="AQ444" s="303"/>
      <c r="AR444" s="303"/>
      <c r="AS444" s="303"/>
      <c r="AT444" s="303"/>
      <c r="AU444" s="303"/>
      <c r="AV444" s="303"/>
      <c r="AW444" s="303"/>
      <c r="AX444" s="303"/>
      <c r="AY444" s="303"/>
      <c r="AZ444" s="303"/>
      <c r="BA444" s="303"/>
      <c r="BB444" s="303"/>
      <c r="BC444" s="303"/>
      <c r="BD444" s="303"/>
      <c r="BE444" s="303"/>
      <c r="BF444" s="303"/>
      <c r="BG444" s="303"/>
      <c r="BH444" s="303"/>
      <c r="BI444" s="303"/>
      <c r="BJ444" s="303"/>
      <c r="BK444" s="303"/>
      <c r="BL444" s="303"/>
      <c r="BM444" s="303"/>
      <c r="BN444" s="303"/>
      <c r="BO444" s="303"/>
      <c r="BP444" s="303"/>
      <c r="BQ444" s="303"/>
      <c r="BR444" s="303"/>
      <c r="BS444" s="303"/>
      <c r="BT444" s="303"/>
      <c r="BU444" s="303"/>
      <c r="BV444" s="303"/>
      <c r="BW444" s="303"/>
      <c r="BX444" s="303"/>
      <c r="BY444" s="303"/>
      <c r="BZ444" s="303"/>
      <c r="CA444" s="303"/>
      <c r="CB444" s="303"/>
      <c r="CC444" s="303"/>
      <c r="CD444" s="303"/>
      <c r="CE444" s="303"/>
      <c r="CF444" s="303"/>
      <c r="CG444" s="303"/>
      <c r="CH444" s="303"/>
      <c r="CI444" s="303"/>
      <c r="CJ444" s="303"/>
      <c r="CK444" s="303"/>
      <c r="CL444" s="303"/>
      <c r="CM444" s="303"/>
      <c r="CN444" s="303"/>
      <c r="CO444" s="303"/>
      <c r="CP444" s="303"/>
      <c r="CQ444" s="303"/>
      <c r="CR444" s="303"/>
      <c r="CS444" s="303"/>
      <c r="CT444" s="303"/>
      <c r="CU444" s="303"/>
      <c r="CV444" s="303"/>
      <c r="CW444" s="303"/>
      <c r="CX444" s="303"/>
      <c r="CY444" s="303"/>
      <c r="CZ444" s="303"/>
    </row>
    <row r="445" spans="1:104" ht="11.25" customHeight="1" x14ac:dyDescent="0.2">
      <c r="A445" s="303"/>
      <c r="B445" s="303"/>
      <c r="C445" s="303"/>
      <c r="D445" s="303"/>
      <c r="E445" s="303"/>
      <c r="F445" s="303"/>
      <c r="G445" s="303"/>
      <c r="H445" s="303"/>
      <c r="I445" s="303"/>
      <c r="J445" s="303"/>
      <c r="K445" s="303"/>
      <c r="L445" s="303"/>
      <c r="M445" s="303"/>
      <c r="N445" s="303"/>
      <c r="O445" s="303"/>
      <c r="P445" s="303"/>
      <c r="Q445" s="303"/>
      <c r="R445" s="309"/>
      <c r="S445" s="310"/>
      <c r="T445" s="310"/>
      <c r="U445" s="303"/>
      <c r="V445" s="303"/>
      <c r="W445" s="303"/>
      <c r="X445" s="303"/>
      <c r="Y445" s="303"/>
      <c r="Z445" s="303"/>
      <c r="AA445" s="303"/>
      <c r="AB445" s="303"/>
      <c r="AC445" s="303"/>
      <c r="AD445" s="303"/>
      <c r="AE445" s="303"/>
      <c r="AF445" s="303"/>
      <c r="AG445" s="303"/>
      <c r="AH445" s="303"/>
      <c r="AI445" s="303"/>
      <c r="AJ445" s="303"/>
      <c r="AK445" s="303"/>
      <c r="AL445" s="303"/>
      <c r="AM445" s="303"/>
      <c r="AN445" s="303"/>
      <c r="AO445" s="303"/>
      <c r="AP445" s="303"/>
      <c r="AQ445" s="303"/>
      <c r="AR445" s="303"/>
      <c r="AS445" s="303"/>
      <c r="AT445" s="303"/>
      <c r="AU445" s="303"/>
      <c r="AV445" s="303"/>
      <c r="AW445" s="303"/>
      <c r="AX445" s="303"/>
      <c r="AY445" s="303"/>
      <c r="AZ445" s="303"/>
      <c r="BA445" s="303"/>
      <c r="BB445" s="303"/>
      <c r="BC445" s="303"/>
      <c r="BD445" s="303"/>
      <c r="BE445" s="303"/>
      <c r="BF445" s="303"/>
      <c r="BG445" s="303"/>
      <c r="BH445" s="303"/>
      <c r="BI445" s="303"/>
      <c r="BJ445" s="303"/>
      <c r="BK445" s="303"/>
      <c r="BL445" s="303"/>
      <c r="BM445" s="303"/>
      <c r="BN445" s="303"/>
      <c r="BO445" s="303"/>
      <c r="BP445" s="303"/>
      <c r="BQ445" s="303"/>
      <c r="BR445" s="303"/>
      <c r="BS445" s="303"/>
      <c r="BT445" s="303"/>
      <c r="BU445" s="303"/>
      <c r="BV445" s="303"/>
      <c r="BW445" s="303"/>
      <c r="BX445" s="303"/>
      <c r="BY445" s="303"/>
      <c r="BZ445" s="303"/>
      <c r="CA445" s="303"/>
      <c r="CB445" s="303"/>
      <c r="CC445" s="303"/>
      <c r="CD445" s="303"/>
      <c r="CE445" s="303"/>
      <c r="CF445" s="303"/>
      <c r="CG445" s="303"/>
      <c r="CH445" s="303"/>
      <c r="CI445" s="303"/>
      <c r="CJ445" s="303"/>
      <c r="CK445" s="303"/>
      <c r="CL445" s="303"/>
      <c r="CM445" s="303"/>
      <c r="CN445" s="303"/>
      <c r="CO445" s="303"/>
      <c r="CP445" s="303"/>
      <c r="CQ445" s="303"/>
      <c r="CR445" s="303"/>
      <c r="CS445" s="303"/>
      <c r="CT445" s="303"/>
      <c r="CU445" s="303"/>
      <c r="CV445" s="303"/>
      <c r="CW445" s="303"/>
      <c r="CX445" s="303"/>
      <c r="CY445" s="303"/>
      <c r="CZ445" s="303"/>
    </row>
    <row r="446" spans="1:104" ht="11.25" customHeight="1" x14ac:dyDescent="0.2">
      <c r="A446" s="303"/>
      <c r="B446" s="303"/>
      <c r="C446" s="303"/>
      <c r="D446" s="303"/>
      <c r="E446" s="303"/>
      <c r="F446" s="303"/>
      <c r="G446" s="303"/>
      <c r="H446" s="303"/>
      <c r="I446" s="303"/>
      <c r="J446" s="303"/>
      <c r="K446" s="303"/>
      <c r="L446" s="303"/>
      <c r="M446" s="303"/>
      <c r="N446" s="303"/>
      <c r="O446" s="303"/>
      <c r="P446" s="303"/>
      <c r="Q446" s="303"/>
      <c r="R446" s="309"/>
      <c r="S446" s="310"/>
      <c r="T446" s="310"/>
      <c r="U446" s="303"/>
      <c r="V446" s="303"/>
      <c r="W446" s="303"/>
      <c r="X446" s="303"/>
      <c r="Y446" s="303"/>
      <c r="Z446" s="303"/>
      <c r="AA446" s="303"/>
      <c r="AB446" s="303"/>
      <c r="AC446" s="303"/>
      <c r="AD446" s="303"/>
      <c r="AE446" s="303"/>
      <c r="AF446" s="303"/>
      <c r="AG446" s="303"/>
      <c r="AH446" s="303"/>
      <c r="AI446" s="303"/>
      <c r="AJ446" s="303"/>
      <c r="AK446" s="303"/>
      <c r="AL446" s="303"/>
      <c r="AM446" s="303"/>
      <c r="AN446" s="303"/>
      <c r="AO446" s="303"/>
      <c r="AP446" s="303"/>
      <c r="AQ446" s="303"/>
      <c r="AR446" s="303"/>
      <c r="AS446" s="303"/>
      <c r="AT446" s="303"/>
      <c r="AU446" s="303"/>
      <c r="AV446" s="303"/>
      <c r="AW446" s="303"/>
      <c r="AX446" s="303"/>
      <c r="AY446" s="303"/>
      <c r="AZ446" s="303"/>
      <c r="BA446" s="303"/>
      <c r="BB446" s="303"/>
      <c r="BC446" s="303"/>
      <c r="BD446" s="303"/>
      <c r="BE446" s="303"/>
      <c r="BF446" s="303"/>
      <c r="BG446" s="303"/>
      <c r="BH446" s="303"/>
      <c r="BI446" s="303"/>
      <c r="BJ446" s="303"/>
      <c r="BK446" s="303"/>
      <c r="BL446" s="303"/>
      <c r="BM446" s="303"/>
      <c r="BN446" s="303"/>
      <c r="BO446" s="303"/>
      <c r="BP446" s="303"/>
      <c r="BQ446" s="303"/>
      <c r="BR446" s="303"/>
      <c r="BS446" s="303"/>
      <c r="BT446" s="303"/>
      <c r="BU446" s="303"/>
      <c r="BV446" s="303"/>
      <c r="BW446" s="303"/>
      <c r="BX446" s="303"/>
      <c r="BY446" s="303"/>
      <c r="BZ446" s="303"/>
      <c r="CA446" s="303"/>
      <c r="CB446" s="303"/>
      <c r="CC446" s="303"/>
      <c r="CD446" s="303"/>
      <c r="CE446" s="303"/>
      <c r="CF446" s="303"/>
      <c r="CG446" s="303"/>
      <c r="CH446" s="303"/>
      <c r="CI446" s="303"/>
      <c r="CJ446" s="303"/>
      <c r="CK446" s="303"/>
      <c r="CL446" s="303"/>
      <c r="CM446" s="303"/>
      <c r="CN446" s="303"/>
      <c r="CO446" s="303"/>
      <c r="CP446" s="303"/>
      <c r="CQ446" s="303"/>
      <c r="CR446" s="303"/>
      <c r="CS446" s="303"/>
      <c r="CT446" s="303"/>
      <c r="CU446" s="303"/>
      <c r="CV446" s="303"/>
      <c r="CW446" s="303"/>
      <c r="CX446" s="303"/>
      <c r="CY446" s="303"/>
      <c r="CZ446" s="303"/>
    </row>
    <row r="447" spans="1:104" ht="11.25" customHeight="1" x14ac:dyDescent="0.2">
      <c r="A447" s="303"/>
      <c r="B447" s="303"/>
      <c r="C447" s="303"/>
      <c r="D447" s="303"/>
      <c r="E447" s="303"/>
      <c r="F447" s="303"/>
      <c r="G447" s="303"/>
      <c r="H447" s="303"/>
      <c r="I447" s="303"/>
      <c r="J447" s="303"/>
      <c r="K447" s="303"/>
      <c r="L447" s="303"/>
      <c r="M447" s="303"/>
      <c r="N447" s="303"/>
      <c r="O447" s="303"/>
      <c r="P447" s="303"/>
      <c r="Q447" s="303"/>
      <c r="R447" s="309"/>
      <c r="S447" s="310"/>
      <c r="T447" s="310"/>
      <c r="U447" s="303"/>
      <c r="V447" s="303"/>
      <c r="W447" s="303"/>
      <c r="X447" s="303"/>
      <c r="Y447" s="303"/>
      <c r="Z447" s="303"/>
      <c r="AA447" s="303"/>
      <c r="AB447" s="303"/>
      <c r="AC447" s="303"/>
      <c r="AD447" s="303"/>
      <c r="AE447" s="303"/>
      <c r="AF447" s="303"/>
      <c r="AG447" s="303"/>
      <c r="AH447" s="303"/>
      <c r="AI447" s="303"/>
      <c r="AJ447" s="303"/>
      <c r="AK447" s="303"/>
      <c r="AL447" s="303"/>
      <c r="AM447" s="303"/>
      <c r="AN447" s="303"/>
      <c r="AO447" s="303"/>
      <c r="AP447" s="303"/>
      <c r="AQ447" s="303"/>
      <c r="AR447" s="303"/>
      <c r="AS447" s="303"/>
      <c r="AT447" s="303"/>
      <c r="AU447" s="303"/>
      <c r="AV447" s="303"/>
      <c r="AW447" s="303"/>
      <c r="AX447" s="303"/>
      <c r="AY447" s="303"/>
      <c r="AZ447" s="303"/>
      <c r="BA447" s="303"/>
      <c r="BB447" s="303"/>
      <c r="BC447" s="303"/>
      <c r="BD447" s="303"/>
      <c r="BE447" s="303"/>
      <c r="BF447" s="303"/>
      <c r="BG447" s="303"/>
      <c r="BH447" s="303"/>
      <c r="BI447" s="303"/>
      <c r="BJ447" s="303"/>
      <c r="BK447" s="303"/>
      <c r="BL447" s="303"/>
      <c r="BM447" s="303"/>
      <c r="BN447" s="303"/>
      <c r="BO447" s="303"/>
      <c r="BP447" s="303"/>
      <c r="BQ447" s="303"/>
      <c r="BR447" s="303"/>
      <c r="BS447" s="303"/>
      <c r="BT447" s="303"/>
      <c r="BU447" s="303"/>
      <c r="BV447" s="303"/>
      <c r="BW447" s="303"/>
      <c r="BX447" s="303"/>
      <c r="BY447" s="303"/>
      <c r="BZ447" s="303"/>
      <c r="CA447" s="303"/>
      <c r="CB447" s="303"/>
      <c r="CC447" s="303"/>
      <c r="CD447" s="303"/>
      <c r="CE447" s="303"/>
      <c r="CF447" s="303"/>
      <c r="CG447" s="303"/>
      <c r="CH447" s="303"/>
      <c r="CI447" s="303"/>
      <c r="CJ447" s="303"/>
      <c r="CK447" s="303"/>
      <c r="CL447" s="303"/>
      <c r="CM447" s="303"/>
      <c r="CN447" s="303"/>
      <c r="CO447" s="303"/>
      <c r="CP447" s="303"/>
      <c r="CQ447" s="303"/>
      <c r="CR447" s="303"/>
      <c r="CS447" s="303"/>
      <c r="CT447" s="303"/>
      <c r="CU447" s="303"/>
      <c r="CV447" s="303"/>
      <c r="CW447" s="303"/>
      <c r="CX447" s="303"/>
      <c r="CY447" s="303"/>
      <c r="CZ447" s="303"/>
    </row>
    <row r="448" spans="1:104" ht="11.25" customHeight="1" x14ac:dyDescent="0.2">
      <c r="A448" s="303"/>
      <c r="B448" s="303"/>
      <c r="C448" s="303"/>
      <c r="D448" s="303"/>
      <c r="E448" s="303"/>
      <c r="F448" s="303"/>
      <c r="G448" s="303"/>
      <c r="H448" s="303"/>
      <c r="I448" s="303"/>
      <c r="J448" s="303"/>
      <c r="K448" s="303"/>
      <c r="L448" s="303"/>
      <c r="M448" s="303"/>
      <c r="N448" s="303"/>
      <c r="O448" s="303"/>
      <c r="P448" s="303"/>
      <c r="Q448" s="303"/>
      <c r="R448" s="309"/>
      <c r="S448" s="310"/>
      <c r="T448" s="310"/>
      <c r="U448" s="303"/>
      <c r="V448" s="303"/>
      <c r="W448" s="303"/>
      <c r="X448" s="303"/>
      <c r="Y448" s="303"/>
      <c r="Z448" s="303"/>
      <c r="AA448" s="303"/>
      <c r="AB448" s="303"/>
      <c r="AC448" s="303"/>
      <c r="AD448" s="303"/>
      <c r="AE448" s="303"/>
      <c r="AF448" s="303"/>
      <c r="AG448" s="303"/>
      <c r="AH448" s="303"/>
      <c r="AI448" s="303"/>
      <c r="AJ448" s="303"/>
      <c r="AK448" s="303"/>
      <c r="AL448" s="303"/>
      <c r="AM448" s="303"/>
      <c r="AN448" s="303"/>
      <c r="AO448" s="303"/>
      <c r="AP448" s="303"/>
      <c r="AQ448" s="303"/>
      <c r="AR448" s="303"/>
      <c r="AS448" s="303"/>
      <c r="AT448" s="303"/>
      <c r="AU448" s="303"/>
      <c r="AV448" s="303"/>
      <c r="AW448" s="303"/>
      <c r="AX448" s="303"/>
      <c r="AY448" s="303"/>
      <c r="AZ448" s="303"/>
      <c r="BA448" s="303"/>
      <c r="BB448" s="303"/>
      <c r="BC448" s="303"/>
      <c r="BD448" s="303"/>
      <c r="BE448" s="303"/>
      <c r="BF448" s="303"/>
      <c r="BG448" s="303"/>
      <c r="BH448" s="303"/>
      <c r="BI448" s="303"/>
      <c r="BJ448" s="303"/>
      <c r="BK448" s="303"/>
      <c r="BL448" s="303"/>
      <c r="BM448" s="303"/>
      <c r="BN448" s="303"/>
      <c r="BO448" s="303"/>
      <c r="BP448" s="303"/>
      <c r="BQ448" s="303"/>
      <c r="BR448" s="303"/>
      <c r="BS448" s="303"/>
      <c r="BT448" s="303"/>
      <c r="BU448" s="303"/>
      <c r="BV448" s="303"/>
      <c r="BW448" s="303"/>
      <c r="BX448" s="303"/>
      <c r="BY448" s="303"/>
      <c r="BZ448" s="303"/>
      <c r="CA448" s="303"/>
      <c r="CB448" s="303"/>
      <c r="CC448" s="303"/>
      <c r="CD448" s="303"/>
      <c r="CE448" s="303"/>
      <c r="CF448" s="303"/>
      <c r="CG448" s="303"/>
      <c r="CH448" s="303"/>
      <c r="CI448" s="303"/>
      <c r="CJ448" s="303"/>
      <c r="CK448" s="303"/>
      <c r="CL448" s="303"/>
      <c r="CM448" s="303"/>
      <c r="CN448" s="303"/>
      <c r="CO448" s="303"/>
      <c r="CP448" s="303"/>
      <c r="CQ448" s="303"/>
      <c r="CR448" s="303"/>
      <c r="CS448" s="303"/>
      <c r="CT448" s="303"/>
      <c r="CU448" s="303"/>
      <c r="CV448" s="303"/>
      <c r="CW448" s="303"/>
      <c r="CX448" s="303"/>
      <c r="CY448" s="303"/>
      <c r="CZ448" s="303"/>
    </row>
    <row r="449" spans="1:104" ht="11.25" customHeight="1" x14ac:dyDescent="0.2">
      <c r="A449" s="303"/>
      <c r="B449" s="303"/>
      <c r="C449" s="303"/>
      <c r="D449" s="303"/>
      <c r="E449" s="303"/>
      <c r="F449" s="303"/>
      <c r="G449" s="303"/>
      <c r="H449" s="303"/>
      <c r="I449" s="303"/>
      <c r="J449" s="303"/>
      <c r="K449" s="303"/>
      <c r="L449" s="303"/>
      <c r="M449" s="303"/>
      <c r="N449" s="303"/>
      <c r="O449" s="303"/>
      <c r="P449" s="303"/>
      <c r="Q449" s="303"/>
      <c r="R449" s="309"/>
      <c r="S449" s="310"/>
      <c r="T449" s="310"/>
      <c r="U449" s="303"/>
      <c r="V449" s="303"/>
      <c r="W449" s="303"/>
      <c r="X449" s="303"/>
      <c r="Y449" s="303"/>
      <c r="Z449" s="303"/>
      <c r="AA449" s="303"/>
      <c r="AB449" s="303"/>
      <c r="AC449" s="303"/>
      <c r="AD449" s="303"/>
      <c r="AE449" s="303"/>
      <c r="AF449" s="303"/>
      <c r="AG449" s="303"/>
      <c r="AH449" s="303"/>
      <c r="AI449" s="303"/>
      <c r="AJ449" s="303"/>
      <c r="AK449" s="303"/>
      <c r="AL449" s="303"/>
      <c r="AM449" s="303"/>
      <c r="AN449" s="303"/>
      <c r="AO449" s="303"/>
      <c r="AP449" s="303"/>
      <c r="AQ449" s="303"/>
      <c r="AR449" s="303"/>
      <c r="AS449" s="303"/>
      <c r="AT449" s="303"/>
      <c r="AU449" s="303"/>
      <c r="AV449" s="303"/>
      <c r="AW449" s="303"/>
      <c r="AX449" s="303"/>
      <c r="AY449" s="303"/>
      <c r="AZ449" s="303"/>
      <c r="BA449" s="303"/>
      <c r="BB449" s="303"/>
      <c r="BC449" s="303"/>
      <c r="BD449" s="303"/>
      <c r="BE449" s="303"/>
      <c r="BF449" s="303"/>
      <c r="BG449" s="303"/>
      <c r="BH449" s="303"/>
      <c r="BI449" s="303"/>
      <c r="BJ449" s="303"/>
      <c r="BK449" s="303"/>
      <c r="BL449" s="303"/>
      <c r="BM449" s="303"/>
      <c r="BN449" s="303"/>
      <c r="BO449" s="303"/>
      <c r="BP449" s="303"/>
      <c r="BQ449" s="303"/>
      <c r="BR449" s="303"/>
      <c r="BS449" s="303"/>
      <c r="BT449" s="303"/>
      <c r="BU449" s="303"/>
      <c r="BV449" s="303"/>
      <c r="BW449" s="303"/>
      <c r="BX449" s="303"/>
      <c r="BY449" s="303"/>
      <c r="BZ449" s="303"/>
      <c r="CA449" s="303"/>
      <c r="CB449" s="303"/>
      <c r="CC449" s="303"/>
      <c r="CD449" s="303"/>
      <c r="CE449" s="303"/>
      <c r="CF449" s="303"/>
      <c r="CG449" s="303"/>
      <c r="CH449" s="303"/>
      <c r="CI449" s="303"/>
      <c r="CJ449" s="303"/>
      <c r="CK449" s="303"/>
      <c r="CL449" s="303"/>
      <c r="CM449" s="303"/>
      <c r="CN449" s="303"/>
      <c r="CO449" s="303"/>
      <c r="CP449" s="303"/>
      <c r="CQ449" s="303"/>
      <c r="CR449" s="303"/>
      <c r="CS449" s="303"/>
      <c r="CT449" s="303"/>
      <c r="CU449" s="303"/>
      <c r="CV449" s="303"/>
      <c r="CW449" s="303"/>
      <c r="CX449" s="303"/>
      <c r="CY449" s="303"/>
      <c r="CZ449" s="303"/>
    </row>
    <row r="450" spans="1:104" ht="11.25" customHeight="1" x14ac:dyDescent="0.2">
      <c r="A450" s="303"/>
      <c r="B450" s="303"/>
      <c r="C450" s="303"/>
      <c r="D450" s="303"/>
      <c r="E450" s="303"/>
      <c r="F450" s="303"/>
      <c r="G450" s="303"/>
      <c r="H450" s="303"/>
      <c r="I450" s="303"/>
      <c r="J450" s="303"/>
      <c r="K450" s="303"/>
      <c r="L450" s="303"/>
      <c r="M450" s="303"/>
      <c r="N450" s="303"/>
      <c r="O450" s="303"/>
      <c r="P450" s="303"/>
      <c r="Q450" s="303"/>
      <c r="R450" s="309"/>
      <c r="S450" s="310"/>
      <c r="T450" s="310"/>
      <c r="U450" s="303"/>
      <c r="V450" s="303"/>
      <c r="W450" s="303"/>
      <c r="X450" s="303"/>
      <c r="Y450" s="303"/>
      <c r="Z450" s="303"/>
      <c r="AA450" s="303"/>
      <c r="AB450" s="303"/>
      <c r="AC450" s="303"/>
      <c r="AD450" s="303"/>
      <c r="AE450" s="303"/>
      <c r="AF450" s="303"/>
      <c r="AG450" s="303"/>
      <c r="AH450" s="303"/>
      <c r="AI450" s="303"/>
      <c r="AJ450" s="303"/>
      <c r="AK450" s="303"/>
      <c r="AL450" s="303"/>
      <c r="AM450" s="303"/>
      <c r="AN450" s="303"/>
      <c r="AO450" s="303"/>
      <c r="AP450" s="303"/>
      <c r="AQ450" s="303"/>
      <c r="AR450" s="303"/>
      <c r="AS450" s="303"/>
      <c r="AT450" s="303"/>
      <c r="AU450" s="303"/>
      <c r="AV450" s="303"/>
      <c r="AW450" s="303"/>
      <c r="AX450" s="303"/>
      <c r="AY450" s="303"/>
      <c r="AZ450" s="303"/>
      <c r="BA450" s="303"/>
      <c r="BB450" s="303"/>
      <c r="BC450" s="303"/>
      <c r="BD450" s="303"/>
      <c r="BE450" s="303"/>
      <c r="BF450" s="303"/>
      <c r="BG450" s="303"/>
      <c r="BH450" s="303"/>
      <c r="BI450" s="303"/>
      <c r="BJ450" s="303"/>
      <c r="BK450" s="303"/>
      <c r="BL450" s="303"/>
      <c r="BM450" s="303"/>
      <c r="BN450" s="303"/>
      <c r="BO450" s="303"/>
      <c r="BP450" s="303"/>
      <c r="BQ450" s="303"/>
      <c r="BR450" s="303"/>
      <c r="BS450" s="303"/>
      <c r="BT450" s="303"/>
      <c r="BU450" s="303"/>
      <c r="BV450" s="303"/>
      <c r="BW450" s="303"/>
      <c r="BX450" s="303"/>
      <c r="BY450" s="303"/>
      <c r="BZ450" s="303"/>
      <c r="CA450" s="303"/>
      <c r="CB450" s="303"/>
      <c r="CC450" s="303"/>
      <c r="CD450" s="303"/>
      <c r="CE450" s="303"/>
      <c r="CF450" s="303"/>
      <c r="CG450" s="303"/>
      <c r="CH450" s="303"/>
      <c r="CI450" s="303"/>
      <c r="CJ450" s="303"/>
      <c r="CK450" s="303"/>
      <c r="CL450" s="303"/>
      <c r="CM450" s="303"/>
      <c r="CN450" s="303"/>
      <c r="CO450" s="303"/>
      <c r="CP450" s="303"/>
      <c r="CQ450" s="303"/>
      <c r="CR450" s="303"/>
      <c r="CS450" s="303"/>
      <c r="CT450" s="303"/>
      <c r="CU450" s="303"/>
      <c r="CV450" s="303"/>
      <c r="CW450" s="303"/>
      <c r="CX450" s="303"/>
      <c r="CY450" s="303"/>
      <c r="CZ450" s="303"/>
    </row>
    <row r="451" spans="1:104" ht="11.25" customHeight="1" x14ac:dyDescent="0.2">
      <c r="A451" s="303"/>
      <c r="B451" s="303"/>
      <c r="C451" s="303"/>
      <c r="D451" s="303"/>
      <c r="E451" s="303"/>
      <c r="F451" s="303"/>
      <c r="G451" s="303"/>
      <c r="H451" s="303"/>
      <c r="I451" s="303"/>
      <c r="J451" s="303"/>
      <c r="K451" s="303"/>
      <c r="L451" s="303"/>
      <c r="M451" s="303"/>
      <c r="N451" s="303"/>
      <c r="O451" s="303"/>
      <c r="P451" s="303"/>
      <c r="Q451" s="303"/>
      <c r="R451" s="309"/>
      <c r="S451" s="310"/>
      <c r="T451" s="310"/>
      <c r="U451" s="303"/>
      <c r="V451" s="303"/>
      <c r="W451" s="303"/>
      <c r="X451" s="303"/>
      <c r="Y451" s="303"/>
      <c r="Z451" s="303"/>
      <c r="AA451" s="303"/>
      <c r="AB451" s="303"/>
      <c r="AC451" s="303"/>
      <c r="AD451" s="303"/>
      <c r="AE451" s="303"/>
      <c r="AF451" s="303"/>
      <c r="AG451" s="303"/>
      <c r="AH451" s="303"/>
      <c r="AI451" s="303"/>
      <c r="AJ451" s="303"/>
      <c r="AK451" s="303"/>
      <c r="AL451" s="303"/>
      <c r="AM451" s="303"/>
      <c r="AN451" s="303"/>
      <c r="AO451" s="303"/>
      <c r="AP451" s="303"/>
      <c r="AQ451" s="303"/>
      <c r="AR451" s="303"/>
      <c r="AS451" s="303"/>
      <c r="AT451" s="303"/>
      <c r="AU451" s="303"/>
      <c r="AV451" s="303"/>
      <c r="AW451" s="303"/>
      <c r="AX451" s="303"/>
      <c r="AY451" s="303"/>
      <c r="AZ451" s="303"/>
      <c r="BA451" s="303"/>
      <c r="BB451" s="303"/>
      <c r="BC451" s="303"/>
      <c r="BD451" s="303"/>
      <c r="BE451" s="303"/>
      <c r="BF451" s="303"/>
      <c r="BG451" s="303"/>
      <c r="BH451" s="303"/>
      <c r="BI451" s="303"/>
      <c r="BJ451" s="303"/>
      <c r="BK451" s="303"/>
      <c r="BL451" s="303"/>
      <c r="BM451" s="303"/>
      <c r="BN451" s="303"/>
      <c r="BO451" s="303"/>
      <c r="BP451" s="303"/>
      <c r="BQ451" s="303"/>
      <c r="BR451" s="303"/>
      <c r="BS451" s="303"/>
      <c r="BT451" s="303"/>
      <c r="BU451" s="303"/>
      <c r="BV451" s="303"/>
      <c r="BW451" s="303"/>
      <c r="BX451" s="303"/>
      <c r="BY451" s="303"/>
      <c r="BZ451" s="303"/>
      <c r="CA451" s="303"/>
      <c r="CB451" s="303"/>
      <c r="CC451" s="303"/>
      <c r="CD451" s="303"/>
      <c r="CE451" s="303"/>
      <c r="CF451" s="303"/>
      <c r="CG451" s="303"/>
      <c r="CH451" s="303"/>
      <c r="CI451" s="303"/>
      <c r="CJ451" s="303"/>
      <c r="CK451" s="303"/>
      <c r="CL451" s="303"/>
      <c r="CM451" s="303"/>
      <c r="CN451" s="303"/>
      <c r="CO451" s="303"/>
      <c r="CP451" s="303"/>
      <c r="CQ451" s="303"/>
      <c r="CR451" s="303"/>
      <c r="CS451" s="303"/>
      <c r="CT451" s="303"/>
      <c r="CU451" s="303"/>
      <c r="CV451" s="303"/>
      <c r="CW451" s="303"/>
      <c r="CX451" s="303"/>
      <c r="CY451" s="303"/>
      <c r="CZ451" s="303"/>
    </row>
    <row r="452" spans="1:104" ht="11.25" customHeight="1" x14ac:dyDescent="0.2">
      <c r="A452" s="303"/>
      <c r="B452" s="303"/>
      <c r="C452" s="303"/>
      <c r="D452" s="303"/>
      <c r="E452" s="303"/>
      <c r="F452" s="303"/>
      <c r="G452" s="303"/>
      <c r="H452" s="303"/>
      <c r="I452" s="303"/>
      <c r="J452" s="303"/>
      <c r="K452" s="303"/>
      <c r="L452" s="303"/>
      <c r="M452" s="303"/>
      <c r="N452" s="303"/>
      <c r="O452" s="303"/>
      <c r="P452" s="303"/>
      <c r="Q452" s="303"/>
      <c r="R452" s="309"/>
      <c r="S452" s="310"/>
      <c r="T452" s="310"/>
      <c r="U452" s="303"/>
      <c r="V452" s="303"/>
      <c r="W452" s="303"/>
      <c r="X452" s="303"/>
      <c r="Y452" s="303"/>
      <c r="Z452" s="303"/>
      <c r="AA452" s="303"/>
      <c r="AB452" s="303"/>
      <c r="AC452" s="303"/>
      <c r="AD452" s="303"/>
      <c r="AE452" s="303"/>
      <c r="AF452" s="303"/>
      <c r="AG452" s="303"/>
      <c r="AH452" s="303"/>
      <c r="AI452" s="303"/>
      <c r="AJ452" s="303"/>
      <c r="AK452" s="303"/>
      <c r="AL452" s="303"/>
      <c r="AM452" s="303"/>
      <c r="AN452" s="303"/>
      <c r="AO452" s="303"/>
      <c r="AP452" s="303"/>
      <c r="AQ452" s="303"/>
      <c r="AR452" s="303"/>
      <c r="AS452" s="303"/>
      <c r="AT452" s="303"/>
      <c r="AU452" s="303"/>
      <c r="AV452" s="303"/>
      <c r="AW452" s="303"/>
      <c r="AX452" s="303"/>
      <c r="AY452" s="303"/>
      <c r="AZ452" s="303"/>
      <c r="BA452" s="303"/>
      <c r="BB452" s="303"/>
      <c r="BC452" s="303"/>
      <c r="BD452" s="303"/>
      <c r="BE452" s="303"/>
      <c r="BF452" s="303"/>
      <c r="BG452" s="303"/>
      <c r="BH452" s="303"/>
      <c r="BI452" s="303"/>
      <c r="BJ452" s="303"/>
      <c r="BK452" s="303"/>
      <c r="BL452" s="303"/>
      <c r="BM452" s="303"/>
      <c r="BN452" s="303"/>
      <c r="BO452" s="303"/>
      <c r="BP452" s="303"/>
      <c r="BQ452" s="303"/>
      <c r="BR452" s="303"/>
      <c r="BS452" s="303"/>
      <c r="BT452" s="303"/>
      <c r="BU452" s="303"/>
      <c r="BV452" s="303"/>
      <c r="BW452" s="303"/>
      <c r="BX452" s="303"/>
      <c r="BY452" s="303"/>
      <c r="BZ452" s="303"/>
      <c r="CA452" s="303"/>
      <c r="CB452" s="303"/>
      <c r="CC452" s="303"/>
      <c r="CD452" s="303"/>
      <c r="CE452" s="303"/>
      <c r="CF452" s="303"/>
      <c r="CG452" s="303"/>
      <c r="CH452" s="303"/>
      <c r="CI452" s="303"/>
      <c r="CJ452" s="303"/>
      <c r="CK452" s="303"/>
      <c r="CL452" s="303"/>
      <c r="CM452" s="303"/>
      <c r="CN452" s="303"/>
      <c r="CO452" s="303"/>
      <c r="CP452" s="303"/>
      <c r="CQ452" s="303"/>
      <c r="CR452" s="303"/>
      <c r="CS452" s="303"/>
      <c r="CT452" s="303"/>
      <c r="CU452" s="303"/>
      <c r="CV452" s="303"/>
      <c r="CW452" s="303"/>
      <c r="CX452" s="303"/>
      <c r="CY452" s="303"/>
      <c r="CZ452" s="303"/>
    </row>
    <row r="453" spans="1:104" ht="11.25" customHeight="1" x14ac:dyDescent="0.2">
      <c r="A453" s="303"/>
      <c r="B453" s="303"/>
      <c r="C453" s="303"/>
      <c r="D453" s="303"/>
      <c r="E453" s="303"/>
      <c r="F453" s="303"/>
      <c r="G453" s="303"/>
      <c r="H453" s="303"/>
      <c r="I453" s="303"/>
      <c r="J453" s="303"/>
      <c r="K453" s="303"/>
      <c r="L453" s="303"/>
      <c r="M453" s="303"/>
      <c r="N453" s="303"/>
      <c r="O453" s="303"/>
      <c r="P453" s="303"/>
      <c r="Q453" s="303"/>
      <c r="R453" s="309"/>
      <c r="S453" s="310"/>
      <c r="T453" s="310"/>
      <c r="U453" s="303"/>
      <c r="V453" s="303"/>
      <c r="W453" s="303"/>
      <c r="X453" s="303"/>
      <c r="Y453" s="303"/>
      <c r="Z453" s="303"/>
      <c r="AA453" s="303"/>
      <c r="AB453" s="303"/>
      <c r="AC453" s="303"/>
      <c r="AD453" s="303"/>
      <c r="AE453" s="303"/>
      <c r="AF453" s="303"/>
      <c r="AG453" s="303"/>
      <c r="AH453" s="303"/>
      <c r="AI453" s="303"/>
      <c r="AJ453" s="303"/>
      <c r="AK453" s="303"/>
      <c r="AL453" s="303"/>
      <c r="AM453" s="303"/>
      <c r="AN453" s="303"/>
      <c r="AO453" s="303"/>
      <c r="AP453" s="303"/>
      <c r="AQ453" s="303"/>
      <c r="AR453" s="303"/>
      <c r="AS453" s="303"/>
      <c r="AT453" s="303"/>
      <c r="AU453" s="303"/>
      <c r="AV453" s="303"/>
      <c r="AW453" s="303"/>
      <c r="AX453" s="303"/>
      <c r="AY453" s="303"/>
      <c r="AZ453" s="303"/>
      <c r="BA453" s="303"/>
      <c r="BB453" s="303"/>
      <c r="BC453" s="303"/>
      <c r="BD453" s="303"/>
      <c r="BE453" s="303"/>
      <c r="BF453" s="303"/>
      <c r="BG453" s="303"/>
      <c r="BH453" s="303"/>
      <c r="BI453" s="303"/>
      <c r="BJ453" s="303"/>
      <c r="BK453" s="303"/>
      <c r="BL453" s="303"/>
      <c r="BM453" s="303"/>
      <c r="BN453" s="303"/>
      <c r="BO453" s="303"/>
      <c r="BP453" s="303"/>
      <c r="BQ453" s="303"/>
      <c r="BR453" s="303"/>
      <c r="BS453" s="303"/>
      <c r="BT453" s="303"/>
      <c r="BU453" s="303"/>
      <c r="BV453" s="303"/>
      <c r="BW453" s="303"/>
      <c r="BX453" s="303"/>
      <c r="BY453" s="303"/>
      <c r="BZ453" s="303"/>
      <c r="CA453" s="303"/>
      <c r="CB453" s="303"/>
      <c r="CC453" s="303"/>
      <c r="CD453" s="303"/>
      <c r="CE453" s="303"/>
      <c r="CF453" s="303"/>
      <c r="CG453" s="303"/>
      <c r="CH453" s="303"/>
      <c r="CI453" s="303"/>
      <c r="CJ453" s="303"/>
      <c r="CK453" s="303"/>
      <c r="CL453" s="303"/>
      <c r="CM453" s="303"/>
      <c r="CN453" s="303"/>
      <c r="CO453" s="303"/>
      <c r="CP453" s="303"/>
      <c r="CQ453" s="303"/>
      <c r="CR453" s="303"/>
      <c r="CS453" s="303"/>
      <c r="CT453" s="303"/>
      <c r="CU453" s="303"/>
      <c r="CV453" s="303"/>
      <c r="CW453" s="303"/>
      <c r="CX453" s="303"/>
      <c r="CY453" s="303"/>
      <c r="CZ453" s="303"/>
    </row>
    <row r="454" spans="1:104" ht="11.25" customHeight="1" x14ac:dyDescent="0.2">
      <c r="A454" s="303"/>
      <c r="B454" s="303"/>
      <c r="C454" s="303"/>
      <c r="D454" s="303"/>
      <c r="E454" s="303"/>
      <c r="F454" s="303"/>
      <c r="G454" s="303"/>
      <c r="H454" s="303"/>
      <c r="I454" s="303"/>
      <c r="J454" s="303"/>
      <c r="K454" s="303"/>
      <c r="L454" s="303"/>
      <c r="M454" s="303"/>
      <c r="N454" s="303"/>
      <c r="O454" s="303"/>
      <c r="P454" s="303"/>
      <c r="Q454" s="303"/>
      <c r="R454" s="309"/>
      <c r="S454" s="310"/>
      <c r="T454" s="310"/>
      <c r="U454" s="303"/>
      <c r="V454" s="303"/>
      <c r="W454" s="303"/>
      <c r="X454" s="303"/>
      <c r="Y454" s="303"/>
      <c r="Z454" s="303"/>
      <c r="AA454" s="303"/>
      <c r="AB454" s="303"/>
      <c r="AC454" s="303"/>
      <c r="AD454" s="303"/>
      <c r="AE454" s="303"/>
      <c r="AF454" s="303"/>
      <c r="AG454" s="303"/>
      <c r="AH454" s="303"/>
      <c r="AI454" s="303"/>
      <c r="AJ454" s="303"/>
      <c r="AK454" s="303"/>
      <c r="AL454" s="303"/>
      <c r="AM454" s="303"/>
      <c r="AN454" s="303"/>
      <c r="AO454" s="303"/>
      <c r="AP454" s="303"/>
      <c r="AQ454" s="303"/>
      <c r="AR454" s="303"/>
      <c r="AS454" s="303"/>
      <c r="AT454" s="303"/>
      <c r="AU454" s="303"/>
      <c r="AV454" s="303"/>
      <c r="AW454" s="303"/>
      <c r="AX454" s="303"/>
      <c r="AY454" s="303"/>
      <c r="AZ454" s="303"/>
      <c r="BA454" s="303"/>
      <c r="BB454" s="303"/>
      <c r="BC454" s="303"/>
      <c r="BD454" s="303"/>
      <c r="BE454" s="303"/>
      <c r="BF454" s="303"/>
      <c r="BG454" s="303"/>
      <c r="BH454" s="303"/>
      <c r="BI454" s="303"/>
      <c r="BJ454" s="303"/>
      <c r="BK454" s="303"/>
      <c r="BL454" s="303"/>
      <c r="BM454" s="303"/>
      <c r="BN454" s="303"/>
      <c r="BO454" s="303"/>
      <c r="BP454" s="303"/>
      <c r="BQ454" s="303"/>
      <c r="BR454" s="303"/>
      <c r="BS454" s="303"/>
      <c r="BT454" s="303"/>
      <c r="BU454" s="303"/>
      <c r="BV454" s="303"/>
      <c r="BW454" s="303"/>
      <c r="BX454" s="303"/>
      <c r="BY454" s="303"/>
      <c r="BZ454" s="303"/>
      <c r="CA454" s="303"/>
      <c r="CB454" s="303"/>
      <c r="CC454" s="303"/>
      <c r="CD454" s="303"/>
      <c r="CE454" s="303"/>
      <c r="CF454" s="303"/>
      <c r="CG454" s="303"/>
      <c r="CH454" s="303"/>
      <c r="CI454" s="303"/>
      <c r="CJ454" s="303"/>
      <c r="CK454" s="303"/>
      <c r="CL454" s="303"/>
      <c r="CM454" s="303"/>
      <c r="CN454" s="303"/>
      <c r="CO454" s="303"/>
      <c r="CP454" s="303"/>
      <c r="CQ454" s="303"/>
      <c r="CR454" s="303"/>
      <c r="CS454" s="303"/>
      <c r="CT454" s="303"/>
      <c r="CU454" s="303"/>
      <c r="CV454" s="303"/>
      <c r="CW454" s="303"/>
      <c r="CX454" s="303"/>
      <c r="CY454" s="303"/>
      <c r="CZ454" s="303"/>
    </row>
    <row r="455" spans="1:104" ht="11.25" customHeight="1" x14ac:dyDescent="0.2">
      <c r="A455" s="303"/>
      <c r="B455" s="303"/>
      <c r="C455" s="303"/>
      <c r="D455" s="303"/>
      <c r="E455" s="303"/>
      <c r="F455" s="303"/>
      <c r="G455" s="303"/>
      <c r="H455" s="303"/>
      <c r="I455" s="303"/>
      <c r="J455" s="303"/>
      <c r="K455" s="303"/>
      <c r="L455" s="303"/>
      <c r="M455" s="303"/>
      <c r="N455" s="303"/>
      <c r="O455" s="303"/>
      <c r="P455" s="303"/>
      <c r="Q455" s="303"/>
      <c r="R455" s="309"/>
      <c r="S455" s="310"/>
      <c r="T455" s="310"/>
      <c r="U455" s="303"/>
      <c r="V455" s="303"/>
      <c r="W455" s="303"/>
      <c r="X455" s="303"/>
      <c r="Y455" s="303"/>
      <c r="Z455" s="303"/>
      <c r="AA455" s="303"/>
      <c r="AB455" s="303"/>
      <c r="AC455" s="303"/>
      <c r="AD455" s="303"/>
      <c r="AE455" s="303"/>
      <c r="AF455" s="303"/>
      <c r="AG455" s="303"/>
      <c r="AH455" s="303"/>
      <c r="AI455" s="303"/>
      <c r="AJ455" s="303"/>
      <c r="AK455" s="303"/>
      <c r="AL455" s="303"/>
      <c r="AM455" s="303"/>
      <c r="AN455" s="303"/>
      <c r="AO455" s="303"/>
      <c r="AP455" s="303"/>
      <c r="AQ455" s="303"/>
      <c r="AR455" s="303"/>
      <c r="AS455" s="303"/>
      <c r="AT455" s="303"/>
      <c r="AU455" s="303"/>
      <c r="AV455" s="303"/>
      <c r="AW455" s="303"/>
      <c r="AX455" s="303"/>
      <c r="AY455" s="303"/>
      <c r="AZ455" s="303"/>
      <c r="BA455" s="303"/>
      <c r="BB455" s="303"/>
      <c r="BC455" s="303"/>
      <c r="BD455" s="303"/>
      <c r="BE455" s="303"/>
      <c r="BF455" s="303"/>
      <c r="BG455" s="303"/>
      <c r="BH455" s="303"/>
      <c r="BI455" s="303"/>
      <c r="BJ455" s="303"/>
      <c r="BK455" s="303"/>
      <c r="BL455" s="303"/>
      <c r="BM455" s="303"/>
      <c r="BN455" s="303"/>
      <c r="BO455" s="303"/>
      <c r="BP455" s="303"/>
      <c r="BQ455" s="303"/>
      <c r="BR455" s="303"/>
      <c r="BS455" s="303"/>
      <c r="BT455" s="303"/>
      <c r="BU455" s="303"/>
      <c r="BV455" s="303"/>
      <c r="BW455" s="303"/>
      <c r="BX455" s="303"/>
      <c r="BY455" s="303"/>
      <c r="BZ455" s="303"/>
      <c r="CA455" s="303"/>
      <c r="CB455" s="303"/>
      <c r="CC455" s="303"/>
      <c r="CD455" s="303"/>
      <c r="CE455" s="303"/>
      <c r="CF455" s="303"/>
      <c r="CG455" s="303"/>
      <c r="CH455" s="303"/>
      <c r="CI455" s="303"/>
      <c r="CJ455" s="303"/>
      <c r="CK455" s="303"/>
      <c r="CL455" s="303"/>
      <c r="CM455" s="303"/>
      <c r="CN455" s="303"/>
      <c r="CO455" s="303"/>
      <c r="CP455" s="303"/>
      <c r="CQ455" s="303"/>
      <c r="CR455" s="303"/>
      <c r="CS455" s="303"/>
      <c r="CT455" s="303"/>
      <c r="CU455" s="303"/>
      <c r="CV455" s="303"/>
      <c r="CW455" s="303"/>
      <c r="CX455" s="303"/>
      <c r="CY455" s="303"/>
      <c r="CZ455" s="303"/>
    </row>
    <row r="456" spans="1:104" ht="11.25" customHeight="1" x14ac:dyDescent="0.2">
      <c r="A456" s="303"/>
      <c r="B456" s="303"/>
      <c r="C456" s="303"/>
      <c r="D456" s="303"/>
      <c r="E456" s="303"/>
      <c r="F456" s="303"/>
      <c r="G456" s="303"/>
      <c r="H456" s="303"/>
      <c r="I456" s="303"/>
      <c r="J456" s="303"/>
      <c r="K456" s="303"/>
      <c r="L456" s="303"/>
      <c r="M456" s="303"/>
      <c r="N456" s="303"/>
      <c r="O456" s="303"/>
      <c r="P456" s="303"/>
      <c r="Q456" s="303"/>
      <c r="R456" s="309"/>
      <c r="S456" s="310"/>
      <c r="T456" s="310"/>
      <c r="U456" s="303"/>
      <c r="V456" s="303"/>
      <c r="W456" s="303"/>
      <c r="X456" s="303"/>
      <c r="Y456" s="303"/>
      <c r="Z456" s="303"/>
      <c r="AA456" s="303"/>
      <c r="AB456" s="303"/>
      <c r="AC456" s="303"/>
      <c r="AD456" s="303"/>
      <c r="AE456" s="303"/>
      <c r="AF456" s="303"/>
      <c r="AG456" s="303"/>
      <c r="AH456" s="303"/>
      <c r="AI456" s="303"/>
      <c r="AJ456" s="303"/>
      <c r="AK456" s="303"/>
      <c r="AL456" s="303"/>
      <c r="AM456" s="303"/>
      <c r="AN456" s="303"/>
      <c r="AO456" s="303"/>
      <c r="AP456" s="303"/>
      <c r="AQ456" s="303"/>
      <c r="AR456" s="303"/>
      <c r="AS456" s="303"/>
      <c r="AT456" s="303"/>
      <c r="AU456" s="303"/>
      <c r="AV456" s="303"/>
      <c r="AW456" s="303"/>
      <c r="AX456" s="303"/>
      <c r="AY456" s="303"/>
      <c r="AZ456" s="303"/>
      <c r="BA456" s="303"/>
      <c r="BB456" s="303"/>
      <c r="BC456" s="303"/>
      <c r="BD456" s="303"/>
      <c r="BE456" s="303"/>
      <c r="BF456" s="303"/>
      <c r="BG456" s="303"/>
      <c r="BH456" s="303"/>
      <c r="BI456" s="303"/>
      <c r="BJ456" s="303"/>
      <c r="BK456" s="303"/>
      <c r="BL456" s="303"/>
      <c r="BM456" s="303"/>
      <c r="BN456" s="303"/>
      <c r="BO456" s="303"/>
      <c r="BP456" s="303"/>
      <c r="BQ456" s="303"/>
      <c r="BR456" s="303"/>
      <c r="BS456" s="303"/>
      <c r="BT456" s="303"/>
      <c r="BU456" s="303"/>
      <c r="BV456" s="303"/>
      <c r="BW456" s="303"/>
      <c r="BX456" s="303"/>
      <c r="BY456" s="303"/>
      <c r="BZ456" s="303"/>
      <c r="CA456" s="303"/>
      <c r="CB456" s="303"/>
      <c r="CC456" s="303"/>
      <c r="CD456" s="303"/>
      <c r="CE456" s="303"/>
      <c r="CF456" s="303"/>
      <c r="CG456" s="303"/>
      <c r="CH456" s="303"/>
      <c r="CI456" s="303"/>
      <c r="CJ456" s="303"/>
      <c r="CK456" s="303"/>
      <c r="CL456" s="303"/>
      <c r="CM456" s="303"/>
      <c r="CN456" s="303"/>
      <c r="CO456" s="303"/>
      <c r="CP456" s="303"/>
      <c r="CQ456" s="303"/>
      <c r="CR456" s="303"/>
      <c r="CS456" s="303"/>
      <c r="CT456" s="303"/>
      <c r="CU456" s="303"/>
      <c r="CV456" s="303"/>
      <c r="CW456" s="303"/>
      <c r="CX456" s="303"/>
      <c r="CY456" s="303"/>
      <c r="CZ456" s="303"/>
    </row>
    <row r="457" spans="1:104" ht="11.25" customHeight="1" x14ac:dyDescent="0.2">
      <c r="A457" s="303"/>
      <c r="B457" s="303"/>
      <c r="C457" s="303"/>
      <c r="D457" s="303"/>
      <c r="E457" s="303"/>
      <c r="F457" s="303"/>
      <c r="G457" s="303"/>
      <c r="H457" s="303"/>
      <c r="I457" s="303"/>
      <c r="J457" s="303"/>
      <c r="K457" s="303"/>
      <c r="L457" s="303"/>
      <c r="M457" s="303"/>
      <c r="N457" s="303"/>
      <c r="O457" s="303"/>
      <c r="P457" s="303"/>
      <c r="Q457" s="303"/>
      <c r="R457" s="309"/>
      <c r="S457" s="310"/>
      <c r="T457" s="310"/>
      <c r="U457" s="303"/>
      <c r="V457" s="303"/>
      <c r="W457" s="303"/>
      <c r="X457" s="303"/>
      <c r="Y457" s="303"/>
      <c r="Z457" s="303"/>
      <c r="AA457" s="303"/>
      <c r="AB457" s="303"/>
      <c r="AC457" s="303"/>
      <c r="AD457" s="303"/>
      <c r="AE457" s="303"/>
      <c r="AF457" s="303"/>
      <c r="AG457" s="303"/>
      <c r="AH457" s="303"/>
      <c r="AI457" s="303"/>
      <c r="AJ457" s="303"/>
      <c r="AK457" s="303"/>
      <c r="AL457" s="303"/>
      <c r="AM457" s="303"/>
      <c r="AN457" s="303"/>
      <c r="AO457" s="303"/>
      <c r="AP457" s="303"/>
      <c r="AQ457" s="303"/>
      <c r="AR457" s="303"/>
      <c r="AS457" s="303"/>
      <c r="AT457" s="303"/>
      <c r="AU457" s="303"/>
      <c r="AV457" s="303"/>
      <c r="AW457" s="303"/>
      <c r="AX457" s="303"/>
      <c r="AY457" s="303"/>
      <c r="AZ457" s="303"/>
      <c r="BA457" s="303"/>
      <c r="BB457" s="303"/>
      <c r="BC457" s="303"/>
      <c r="BD457" s="303"/>
      <c r="BE457" s="303"/>
      <c r="BF457" s="303"/>
      <c r="BG457" s="303"/>
      <c r="BH457" s="303"/>
      <c r="BI457" s="303"/>
      <c r="BJ457" s="303"/>
      <c r="BK457" s="303"/>
      <c r="BL457" s="303"/>
      <c r="BM457" s="303"/>
      <c r="BN457" s="303"/>
      <c r="BO457" s="303"/>
      <c r="BP457" s="303"/>
      <c r="BQ457" s="303"/>
      <c r="BR457" s="303"/>
      <c r="BS457" s="303"/>
      <c r="BT457" s="303"/>
      <c r="BU457" s="303"/>
      <c r="BV457" s="303"/>
      <c r="BW457" s="303"/>
      <c r="BX457" s="303"/>
      <c r="BY457" s="303"/>
      <c r="BZ457" s="303"/>
      <c r="CA457" s="303"/>
      <c r="CB457" s="303"/>
      <c r="CC457" s="303"/>
      <c r="CD457" s="303"/>
      <c r="CE457" s="303"/>
      <c r="CF457" s="303"/>
      <c r="CG457" s="303"/>
      <c r="CH457" s="303"/>
      <c r="CI457" s="303"/>
      <c r="CJ457" s="303"/>
      <c r="CK457" s="303"/>
      <c r="CL457" s="303"/>
      <c r="CM457" s="303"/>
      <c r="CN457" s="303"/>
      <c r="CO457" s="303"/>
      <c r="CP457" s="303"/>
      <c r="CQ457" s="303"/>
      <c r="CR457" s="303"/>
      <c r="CS457" s="303"/>
      <c r="CT457" s="303"/>
      <c r="CU457" s="303"/>
      <c r="CV457" s="303"/>
      <c r="CW457" s="303"/>
      <c r="CX457" s="303"/>
      <c r="CY457" s="303"/>
      <c r="CZ457" s="303"/>
    </row>
    <row r="458" spans="1:104" ht="11.25" customHeight="1" x14ac:dyDescent="0.2">
      <c r="A458" s="303"/>
      <c r="B458" s="303"/>
      <c r="C458" s="303"/>
      <c r="D458" s="303"/>
      <c r="E458" s="303"/>
      <c r="F458" s="303"/>
      <c r="G458" s="303"/>
      <c r="H458" s="303"/>
      <c r="I458" s="303"/>
      <c r="J458" s="303"/>
      <c r="K458" s="303"/>
      <c r="L458" s="303"/>
      <c r="M458" s="303"/>
      <c r="N458" s="303"/>
      <c r="O458" s="303"/>
      <c r="P458" s="303"/>
      <c r="Q458" s="303"/>
      <c r="R458" s="309"/>
      <c r="S458" s="310"/>
      <c r="T458" s="310"/>
      <c r="U458" s="303"/>
      <c r="V458" s="303"/>
      <c r="W458" s="303"/>
      <c r="X458" s="303"/>
      <c r="Y458" s="303"/>
      <c r="Z458" s="303"/>
      <c r="AA458" s="303"/>
      <c r="AB458" s="303"/>
      <c r="AC458" s="303"/>
      <c r="AD458" s="303"/>
      <c r="AE458" s="303"/>
      <c r="AF458" s="303"/>
      <c r="AG458" s="303"/>
      <c r="AH458" s="303"/>
      <c r="AI458" s="303"/>
      <c r="AJ458" s="303"/>
      <c r="AK458" s="303"/>
      <c r="AL458" s="303"/>
      <c r="AM458" s="303"/>
      <c r="AN458" s="303"/>
      <c r="AO458" s="303"/>
      <c r="AP458" s="303"/>
      <c r="AQ458" s="303"/>
      <c r="AR458" s="303"/>
      <c r="AS458" s="303"/>
      <c r="AT458" s="303"/>
      <c r="AU458" s="303"/>
      <c r="AV458" s="303"/>
      <c r="AW458" s="303"/>
      <c r="AX458" s="303"/>
      <c r="AY458" s="303"/>
      <c r="AZ458" s="303"/>
      <c r="BA458" s="303"/>
      <c r="BB458" s="303"/>
      <c r="BC458" s="303"/>
      <c r="BD458" s="303"/>
      <c r="BE458" s="303"/>
      <c r="BF458" s="303"/>
      <c r="BG458" s="303"/>
      <c r="BH458" s="303"/>
      <c r="BI458" s="303"/>
      <c r="BJ458" s="303"/>
      <c r="BK458" s="303"/>
      <c r="BL458" s="303"/>
      <c r="BM458" s="303"/>
      <c r="BN458" s="303"/>
      <c r="BO458" s="303"/>
      <c r="BP458" s="303"/>
      <c r="BQ458" s="303"/>
      <c r="BR458" s="303"/>
      <c r="BS458" s="303"/>
      <c r="BT458" s="303"/>
      <c r="BU458" s="303"/>
      <c r="BV458" s="303"/>
      <c r="BW458" s="303"/>
      <c r="BX458" s="303"/>
      <c r="BY458" s="303"/>
      <c r="BZ458" s="303"/>
      <c r="CA458" s="303"/>
      <c r="CB458" s="303"/>
      <c r="CC458" s="303"/>
      <c r="CD458" s="303"/>
      <c r="CE458" s="303"/>
      <c r="CF458" s="303"/>
      <c r="CG458" s="303"/>
      <c r="CH458" s="303"/>
      <c r="CI458" s="303"/>
      <c r="CJ458" s="303"/>
      <c r="CK458" s="303"/>
      <c r="CL458" s="303"/>
      <c r="CM458" s="303"/>
      <c r="CN458" s="303"/>
      <c r="CO458" s="303"/>
      <c r="CP458" s="303"/>
      <c r="CQ458" s="303"/>
      <c r="CR458" s="303"/>
      <c r="CS458" s="303"/>
      <c r="CT458" s="303"/>
      <c r="CU458" s="303"/>
      <c r="CV458" s="303"/>
      <c r="CW458" s="303"/>
      <c r="CX458" s="303"/>
      <c r="CY458" s="303"/>
      <c r="CZ458" s="303"/>
    </row>
    <row r="459" spans="1:104" ht="11.25" customHeight="1" x14ac:dyDescent="0.2">
      <c r="A459" s="303"/>
      <c r="B459" s="303"/>
      <c r="C459" s="303"/>
      <c r="D459" s="303"/>
      <c r="E459" s="303"/>
      <c r="F459" s="303"/>
      <c r="G459" s="303"/>
      <c r="H459" s="303"/>
      <c r="I459" s="303"/>
      <c r="J459" s="303"/>
      <c r="K459" s="303"/>
      <c r="L459" s="303"/>
      <c r="M459" s="303"/>
      <c r="N459" s="303"/>
      <c r="O459" s="303"/>
      <c r="P459" s="303"/>
      <c r="Q459" s="303"/>
      <c r="R459" s="309"/>
      <c r="S459" s="310"/>
      <c r="T459" s="310"/>
      <c r="U459" s="303"/>
      <c r="V459" s="303"/>
      <c r="W459" s="303"/>
      <c r="X459" s="303"/>
      <c r="Y459" s="303"/>
      <c r="Z459" s="303"/>
      <c r="AA459" s="303"/>
      <c r="AB459" s="303"/>
      <c r="AC459" s="303"/>
      <c r="AD459" s="303"/>
      <c r="AE459" s="303"/>
      <c r="AF459" s="303"/>
      <c r="AG459" s="303"/>
      <c r="AH459" s="303"/>
      <c r="AI459" s="303"/>
      <c r="AJ459" s="303"/>
      <c r="AK459" s="303"/>
      <c r="AL459" s="303"/>
      <c r="AM459" s="303"/>
      <c r="AN459" s="303"/>
      <c r="AO459" s="303"/>
      <c r="AP459" s="303"/>
      <c r="AQ459" s="303"/>
      <c r="AR459" s="303"/>
      <c r="AS459" s="303"/>
      <c r="AT459" s="303"/>
      <c r="AU459" s="303"/>
      <c r="AV459" s="303"/>
      <c r="AW459" s="303"/>
      <c r="AX459" s="303"/>
      <c r="AY459" s="303"/>
      <c r="AZ459" s="303"/>
      <c r="BA459" s="303"/>
      <c r="BB459" s="303"/>
      <c r="BC459" s="303"/>
      <c r="BD459" s="303"/>
      <c r="BE459" s="303"/>
      <c r="BF459" s="303"/>
      <c r="BG459" s="303"/>
      <c r="BH459" s="303"/>
      <c r="BI459" s="303"/>
      <c r="BJ459" s="303"/>
      <c r="BK459" s="303"/>
      <c r="BL459" s="303"/>
      <c r="BM459" s="303"/>
      <c r="BN459" s="303"/>
      <c r="BO459" s="303"/>
      <c r="BP459" s="303"/>
      <c r="BQ459" s="303"/>
      <c r="BR459" s="303"/>
      <c r="BS459" s="303"/>
      <c r="BT459" s="303"/>
      <c r="BU459" s="303"/>
      <c r="BV459" s="303"/>
      <c r="BW459" s="303"/>
      <c r="BX459" s="303"/>
      <c r="BY459" s="303"/>
      <c r="BZ459" s="303"/>
      <c r="CA459" s="303"/>
      <c r="CB459" s="303"/>
      <c r="CC459" s="303"/>
      <c r="CD459" s="303"/>
      <c r="CE459" s="303"/>
      <c r="CF459" s="303"/>
      <c r="CG459" s="303"/>
      <c r="CH459" s="303"/>
      <c r="CI459" s="303"/>
      <c r="CJ459" s="303"/>
      <c r="CK459" s="303"/>
      <c r="CL459" s="303"/>
      <c r="CM459" s="303"/>
      <c r="CN459" s="303"/>
      <c r="CO459" s="303"/>
      <c r="CP459" s="303"/>
      <c r="CQ459" s="303"/>
      <c r="CR459" s="303"/>
      <c r="CS459" s="303"/>
      <c r="CT459" s="303"/>
      <c r="CU459" s="303"/>
      <c r="CV459" s="303"/>
      <c r="CW459" s="303"/>
      <c r="CX459" s="303"/>
      <c r="CY459" s="303"/>
      <c r="CZ459" s="303"/>
    </row>
    <row r="460" spans="1:104" ht="11.25" customHeight="1" x14ac:dyDescent="0.2">
      <c r="A460" s="303"/>
      <c r="B460" s="303"/>
      <c r="C460" s="303"/>
      <c r="D460" s="303"/>
      <c r="E460" s="303"/>
      <c r="F460" s="303"/>
      <c r="G460" s="303"/>
      <c r="H460" s="303"/>
      <c r="I460" s="303"/>
      <c r="J460" s="303"/>
      <c r="K460" s="303"/>
      <c r="L460" s="303"/>
      <c r="M460" s="303"/>
      <c r="N460" s="303"/>
      <c r="O460" s="303"/>
      <c r="P460" s="303"/>
      <c r="Q460" s="303"/>
      <c r="R460" s="309"/>
      <c r="S460" s="310"/>
      <c r="T460" s="310"/>
      <c r="U460" s="303"/>
      <c r="V460" s="303"/>
      <c r="W460" s="303"/>
      <c r="X460" s="303"/>
      <c r="Y460" s="303"/>
      <c r="Z460" s="303"/>
      <c r="AA460" s="303"/>
      <c r="AB460" s="303"/>
      <c r="AC460" s="303"/>
      <c r="AD460" s="303"/>
      <c r="AE460" s="303"/>
      <c r="AF460" s="303"/>
      <c r="AG460" s="303"/>
      <c r="AH460" s="303"/>
      <c r="AI460" s="303"/>
      <c r="AJ460" s="303"/>
      <c r="AK460" s="303"/>
      <c r="AL460" s="303"/>
      <c r="AM460" s="303"/>
      <c r="AN460" s="303"/>
      <c r="AO460" s="303"/>
      <c r="AP460" s="303"/>
      <c r="AQ460" s="303"/>
      <c r="AR460" s="303"/>
      <c r="AS460" s="303"/>
      <c r="AT460" s="303"/>
      <c r="AU460" s="303"/>
      <c r="AV460" s="303"/>
      <c r="AW460" s="303"/>
      <c r="AX460" s="303"/>
      <c r="AY460" s="303"/>
      <c r="AZ460" s="303"/>
      <c r="BA460" s="303"/>
      <c r="BB460" s="303"/>
      <c r="BC460" s="303"/>
      <c r="BD460" s="303"/>
      <c r="BE460" s="303"/>
      <c r="BF460" s="303"/>
      <c r="BG460" s="303"/>
      <c r="BH460" s="303"/>
      <c r="BI460" s="303"/>
      <c r="BJ460" s="303"/>
      <c r="BK460" s="303"/>
      <c r="BL460" s="303"/>
      <c r="BM460" s="303"/>
      <c r="BN460" s="303"/>
      <c r="BO460" s="303"/>
      <c r="BP460" s="303"/>
      <c r="BQ460" s="303"/>
      <c r="BR460" s="303"/>
      <c r="BS460" s="303"/>
      <c r="BT460" s="303"/>
      <c r="BU460" s="303"/>
      <c r="BV460" s="303"/>
      <c r="BW460" s="303"/>
      <c r="BX460" s="303"/>
      <c r="BY460" s="303"/>
      <c r="BZ460" s="303"/>
      <c r="CA460" s="303"/>
      <c r="CB460" s="303"/>
      <c r="CC460" s="303"/>
      <c r="CD460" s="303"/>
      <c r="CE460" s="303"/>
      <c r="CF460" s="303"/>
      <c r="CG460" s="303"/>
      <c r="CH460" s="303"/>
      <c r="CI460" s="303"/>
      <c r="CJ460" s="303"/>
      <c r="CK460" s="303"/>
      <c r="CL460" s="303"/>
      <c r="CM460" s="303"/>
      <c r="CN460" s="303"/>
      <c r="CO460" s="303"/>
      <c r="CP460" s="303"/>
      <c r="CQ460" s="303"/>
      <c r="CR460" s="303"/>
      <c r="CS460" s="303"/>
      <c r="CT460" s="303"/>
      <c r="CU460" s="303"/>
      <c r="CV460" s="303"/>
      <c r="CW460" s="303"/>
      <c r="CX460" s="303"/>
      <c r="CY460" s="303"/>
      <c r="CZ460" s="303"/>
    </row>
    <row r="461" spans="1:104" ht="11.25" customHeight="1" x14ac:dyDescent="0.2">
      <c r="A461" s="303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303"/>
      <c r="N461" s="303"/>
      <c r="O461" s="303"/>
      <c r="P461" s="303"/>
      <c r="Q461" s="303"/>
      <c r="R461" s="309"/>
      <c r="S461" s="310"/>
      <c r="T461" s="310"/>
      <c r="U461" s="303"/>
      <c r="V461" s="303"/>
      <c r="W461" s="303"/>
      <c r="X461" s="303"/>
      <c r="Y461" s="303"/>
      <c r="Z461" s="303"/>
      <c r="AA461" s="303"/>
      <c r="AB461" s="303"/>
      <c r="AC461" s="303"/>
      <c r="AD461" s="303"/>
      <c r="AE461" s="303"/>
      <c r="AF461" s="303"/>
      <c r="AG461" s="303"/>
      <c r="AH461" s="303"/>
      <c r="AI461" s="303"/>
      <c r="AJ461" s="303"/>
      <c r="AK461" s="303"/>
      <c r="AL461" s="303"/>
      <c r="AM461" s="303"/>
      <c r="AN461" s="303"/>
      <c r="AO461" s="303"/>
      <c r="AP461" s="303"/>
      <c r="AQ461" s="303"/>
      <c r="AR461" s="303"/>
      <c r="AS461" s="303"/>
      <c r="AT461" s="303"/>
      <c r="AU461" s="303"/>
      <c r="AV461" s="303"/>
      <c r="AW461" s="303"/>
      <c r="AX461" s="303"/>
      <c r="AY461" s="303"/>
      <c r="AZ461" s="303"/>
      <c r="BA461" s="303"/>
      <c r="BB461" s="303"/>
      <c r="BC461" s="303"/>
      <c r="BD461" s="303"/>
      <c r="BE461" s="303"/>
      <c r="BF461" s="303"/>
      <c r="BG461" s="303"/>
      <c r="BH461" s="303"/>
      <c r="BI461" s="303"/>
      <c r="BJ461" s="303"/>
      <c r="BK461" s="303"/>
      <c r="BL461" s="303"/>
      <c r="BM461" s="303"/>
      <c r="BN461" s="303"/>
      <c r="BO461" s="303"/>
      <c r="BP461" s="303"/>
      <c r="BQ461" s="303"/>
      <c r="BR461" s="303"/>
      <c r="BS461" s="303"/>
      <c r="BT461" s="303"/>
      <c r="BU461" s="303"/>
      <c r="BV461" s="303"/>
      <c r="BW461" s="303"/>
      <c r="BX461" s="303"/>
      <c r="BY461" s="303"/>
      <c r="BZ461" s="303"/>
      <c r="CA461" s="303"/>
      <c r="CB461" s="303"/>
      <c r="CC461" s="303"/>
      <c r="CD461" s="303"/>
      <c r="CE461" s="303"/>
      <c r="CF461" s="303"/>
      <c r="CG461" s="303"/>
      <c r="CH461" s="303"/>
      <c r="CI461" s="303"/>
      <c r="CJ461" s="303"/>
      <c r="CK461" s="303"/>
      <c r="CL461" s="303"/>
      <c r="CM461" s="303"/>
      <c r="CN461" s="303"/>
      <c r="CO461" s="303"/>
      <c r="CP461" s="303"/>
      <c r="CQ461" s="303"/>
      <c r="CR461" s="303"/>
      <c r="CS461" s="303"/>
      <c r="CT461" s="303"/>
      <c r="CU461" s="303"/>
      <c r="CV461" s="303"/>
      <c r="CW461" s="303"/>
      <c r="CX461" s="303"/>
      <c r="CY461" s="303"/>
      <c r="CZ461" s="303"/>
    </row>
    <row r="462" spans="1:104" ht="11.25" customHeight="1" x14ac:dyDescent="0.2">
      <c r="A462" s="303"/>
      <c r="B462" s="303"/>
      <c r="C462" s="303"/>
      <c r="D462" s="303"/>
      <c r="E462" s="303"/>
      <c r="F462" s="303"/>
      <c r="G462" s="303"/>
      <c r="H462" s="303"/>
      <c r="I462" s="303"/>
      <c r="J462" s="303"/>
      <c r="K462" s="303"/>
      <c r="L462" s="303"/>
      <c r="M462" s="303"/>
      <c r="N462" s="303"/>
      <c r="O462" s="303"/>
      <c r="P462" s="303"/>
      <c r="Q462" s="303"/>
      <c r="R462" s="309"/>
      <c r="S462" s="310"/>
      <c r="T462" s="310"/>
      <c r="U462" s="303"/>
      <c r="V462" s="303"/>
      <c r="W462" s="303"/>
      <c r="X462" s="303"/>
      <c r="Y462" s="303"/>
      <c r="Z462" s="303"/>
      <c r="AA462" s="303"/>
      <c r="AB462" s="303"/>
      <c r="AC462" s="303"/>
      <c r="AD462" s="303"/>
      <c r="AE462" s="303"/>
      <c r="AF462" s="303"/>
      <c r="AG462" s="303"/>
      <c r="AH462" s="303"/>
      <c r="AI462" s="303"/>
      <c r="AJ462" s="303"/>
      <c r="AK462" s="303"/>
      <c r="AL462" s="303"/>
      <c r="AM462" s="303"/>
      <c r="AN462" s="303"/>
      <c r="AO462" s="303"/>
      <c r="AP462" s="303"/>
      <c r="AQ462" s="303"/>
      <c r="AR462" s="303"/>
      <c r="AS462" s="303"/>
      <c r="AT462" s="303"/>
      <c r="AU462" s="303"/>
      <c r="AV462" s="303"/>
      <c r="AW462" s="303"/>
      <c r="AX462" s="303"/>
      <c r="AY462" s="303"/>
      <c r="AZ462" s="303"/>
      <c r="BA462" s="303"/>
      <c r="BB462" s="303"/>
      <c r="BC462" s="303"/>
      <c r="BD462" s="303"/>
      <c r="BE462" s="303"/>
      <c r="BF462" s="303"/>
      <c r="BG462" s="303"/>
      <c r="BH462" s="303"/>
      <c r="BI462" s="303"/>
      <c r="BJ462" s="303"/>
      <c r="BK462" s="303"/>
      <c r="BL462" s="303"/>
      <c r="BM462" s="303"/>
      <c r="BN462" s="303"/>
      <c r="BO462" s="303"/>
      <c r="BP462" s="303"/>
      <c r="BQ462" s="303"/>
      <c r="BR462" s="303"/>
      <c r="BS462" s="303"/>
      <c r="BT462" s="303"/>
      <c r="BU462" s="303"/>
      <c r="BV462" s="303"/>
      <c r="BW462" s="303"/>
      <c r="BX462" s="303"/>
      <c r="BY462" s="303"/>
      <c r="BZ462" s="303"/>
      <c r="CA462" s="303"/>
      <c r="CB462" s="303"/>
      <c r="CC462" s="303"/>
      <c r="CD462" s="303"/>
      <c r="CE462" s="303"/>
      <c r="CF462" s="303"/>
      <c r="CG462" s="303"/>
      <c r="CH462" s="303"/>
      <c r="CI462" s="303"/>
      <c r="CJ462" s="303"/>
      <c r="CK462" s="303"/>
      <c r="CL462" s="303"/>
      <c r="CM462" s="303"/>
      <c r="CN462" s="303"/>
      <c r="CO462" s="303"/>
      <c r="CP462" s="303"/>
      <c r="CQ462" s="303"/>
      <c r="CR462" s="303"/>
      <c r="CS462" s="303"/>
      <c r="CT462" s="303"/>
      <c r="CU462" s="303"/>
      <c r="CV462" s="303"/>
      <c r="CW462" s="303"/>
      <c r="CX462" s="303"/>
      <c r="CY462" s="303"/>
      <c r="CZ462" s="303"/>
    </row>
    <row r="463" spans="1:104" ht="11.25" customHeight="1" x14ac:dyDescent="0.2">
      <c r="A463" s="303"/>
      <c r="B463" s="303"/>
      <c r="C463" s="303"/>
      <c r="D463" s="303"/>
      <c r="E463" s="303"/>
      <c r="F463" s="303"/>
      <c r="G463" s="303"/>
      <c r="H463" s="303"/>
      <c r="I463" s="303"/>
      <c r="J463" s="303"/>
      <c r="K463" s="303"/>
      <c r="L463" s="303"/>
      <c r="M463" s="303"/>
      <c r="N463" s="303"/>
      <c r="O463" s="303"/>
      <c r="P463" s="303"/>
      <c r="Q463" s="303"/>
      <c r="R463" s="309"/>
      <c r="S463" s="310"/>
      <c r="T463" s="310"/>
      <c r="U463" s="303"/>
      <c r="V463" s="303"/>
      <c r="W463" s="303"/>
      <c r="X463" s="303"/>
      <c r="Y463" s="303"/>
      <c r="Z463" s="303"/>
      <c r="AA463" s="303"/>
      <c r="AB463" s="303"/>
      <c r="AC463" s="303"/>
      <c r="AD463" s="303"/>
      <c r="AE463" s="303"/>
      <c r="AF463" s="303"/>
      <c r="AG463" s="303"/>
      <c r="AH463" s="303"/>
      <c r="AI463" s="303"/>
      <c r="AJ463" s="303"/>
      <c r="AK463" s="303"/>
      <c r="AL463" s="303"/>
      <c r="AM463" s="303"/>
      <c r="AN463" s="303"/>
      <c r="AO463" s="303"/>
      <c r="AP463" s="303"/>
      <c r="AQ463" s="303"/>
      <c r="AR463" s="303"/>
      <c r="AS463" s="303"/>
      <c r="AT463" s="303"/>
      <c r="AU463" s="303"/>
      <c r="AV463" s="303"/>
      <c r="AW463" s="303"/>
      <c r="AX463" s="303"/>
      <c r="AY463" s="303"/>
      <c r="AZ463" s="303"/>
      <c r="BA463" s="303"/>
      <c r="BB463" s="303"/>
      <c r="BC463" s="303"/>
      <c r="BD463" s="303"/>
      <c r="BE463" s="303"/>
      <c r="BF463" s="303"/>
      <c r="BG463" s="303"/>
      <c r="BH463" s="303"/>
      <c r="BI463" s="303"/>
      <c r="BJ463" s="303"/>
      <c r="BK463" s="303"/>
      <c r="BL463" s="303"/>
      <c r="BM463" s="303"/>
      <c r="BN463" s="303"/>
      <c r="BO463" s="303"/>
      <c r="BP463" s="303"/>
      <c r="BQ463" s="303"/>
      <c r="BR463" s="303"/>
      <c r="BS463" s="303"/>
      <c r="BT463" s="303"/>
      <c r="BU463" s="303"/>
      <c r="BV463" s="303"/>
      <c r="BW463" s="303"/>
      <c r="BX463" s="303"/>
      <c r="BY463" s="303"/>
      <c r="BZ463" s="303"/>
      <c r="CA463" s="303"/>
      <c r="CB463" s="303"/>
      <c r="CC463" s="303"/>
      <c r="CD463" s="303"/>
      <c r="CE463" s="303"/>
      <c r="CF463" s="303"/>
      <c r="CG463" s="303"/>
      <c r="CH463" s="303"/>
      <c r="CI463" s="303"/>
      <c r="CJ463" s="303"/>
      <c r="CK463" s="303"/>
      <c r="CL463" s="303"/>
      <c r="CM463" s="303"/>
      <c r="CN463" s="303"/>
      <c r="CO463" s="303"/>
      <c r="CP463" s="303"/>
      <c r="CQ463" s="303"/>
      <c r="CR463" s="303"/>
      <c r="CS463" s="303"/>
      <c r="CT463" s="303"/>
      <c r="CU463" s="303"/>
      <c r="CV463" s="303"/>
      <c r="CW463" s="303"/>
      <c r="CX463" s="303"/>
      <c r="CY463" s="303"/>
      <c r="CZ463" s="303"/>
    </row>
    <row r="464" spans="1:104" ht="11.25" customHeight="1" x14ac:dyDescent="0.2">
      <c r="A464" s="303"/>
      <c r="B464" s="303"/>
      <c r="C464" s="303"/>
      <c r="D464" s="303"/>
      <c r="E464" s="303"/>
      <c r="F464" s="303"/>
      <c r="G464" s="303"/>
      <c r="H464" s="303"/>
      <c r="I464" s="303"/>
      <c r="J464" s="303"/>
      <c r="K464" s="303"/>
      <c r="L464" s="303"/>
      <c r="M464" s="303"/>
      <c r="N464" s="303"/>
      <c r="O464" s="303"/>
      <c r="P464" s="303"/>
      <c r="Q464" s="303"/>
      <c r="R464" s="309"/>
      <c r="S464" s="310"/>
      <c r="T464" s="310"/>
      <c r="U464" s="303"/>
      <c r="V464" s="303"/>
      <c r="W464" s="303"/>
      <c r="X464" s="303"/>
      <c r="Y464" s="303"/>
      <c r="Z464" s="303"/>
      <c r="AA464" s="303"/>
      <c r="AB464" s="303"/>
      <c r="AC464" s="303"/>
      <c r="AD464" s="303"/>
      <c r="AE464" s="303"/>
      <c r="AF464" s="303"/>
      <c r="AG464" s="303"/>
      <c r="AH464" s="303"/>
      <c r="AI464" s="303"/>
      <c r="AJ464" s="303"/>
      <c r="AK464" s="303"/>
      <c r="AL464" s="303"/>
      <c r="AM464" s="303"/>
      <c r="AN464" s="303"/>
      <c r="AO464" s="303"/>
      <c r="AP464" s="303"/>
      <c r="AQ464" s="303"/>
      <c r="AR464" s="303"/>
      <c r="AS464" s="303"/>
      <c r="AT464" s="303"/>
      <c r="AU464" s="303"/>
      <c r="AV464" s="303"/>
      <c r="AW464" s="303"/>
      <c r="AX464" s="303"/>
      <c r="AY464" s="303"/>
      <c r="AZ464" s="303"/>
      <c r="BA464" s="303"/>
      <c r="BB464" s="303"/>
      <c r="BC464" s="303"/>
      <c r="BD464" s="303"/>
      <c r="BE464" s="303"/>
      <c r="BF464" s="303"/>
      <c r="BG464" s="303"/>
      <c r="BH464" s="303"/>
      <c r="BI464" s="303"/>
      <c r="BJ464" s="303"/>
      <c r="BK464" s="303"/>
      <c r="BL464" s="303"/>
      <c r="BM464" s="303"/>
      <c r="BN464" s="303"/>
      <c r="BO464" s="303"/>
      <c r="BP464" s="303"/>
      <c r="BQ464" s="303"/>
      <c r="BR464" s="303"/>
      <c r="BS464" s="303"/>
      <c r="BT464" s="303"/>
      <c r="BU464" s="303"/>
      <c r="BV464" s="303"/>
      <c r="BW464" s="303"/>
      <c r="BX464" s="303"/>
      <c r="BY464" s="303"/>
      <c r="BZ464" s="303"/>
      <c r="CA464" s="303"/>
      <c r="CB464" s="303"/>
      <c r="CC464" s="303"/>
      <c r="CD464" s="303"/>
      <c r="CE464" s="303"/>
      <c r="CF464" s="303"/>
      <c r="CG464" s="303"/>
      <c r="CH464" s="303"/>
      <c r="CI464" s="303"/>
      <c r="CJ464" s="303"/>
      <c r="CK464" s="303"/>
      <c r="CL464" s="303"/>
      <c r="CM464" s="303"/>
      <c r="CN464" s="303"/>
      <c r="CO464" s="303"/>
      <c r="CP464" s="303"/>
      <c r="CQ464" s="303"/>
      <c r="CR464" s="303"/>
      <c r="CS464" s="303"/>
      <c r="CT464" s="303"/>
      <c r="CU464" s="303"/>
      <c r="CV464" s="303"/>
      <c r="CW464" s="303"/>
      <c r="CX464" s="303"/>
      <c r="CY464" s="303"/>
      <c r="CZ464" s="303"/>
    </row>
    <row r="465" spans="1:104" ht="11.25" customHeight="1" x14ac:dyDescent="0.2">
      <c r="A465" s="303"/>
      <c r="B465" s="303"/>
      <c r="C465" s="303"/>
      <c r="D465" s="303"/>
      <c r="E465" s="303"/>
      <c r="F465" s="303"/>
      <c r="G465" s="303"/>
      <c r="H465" s="303"/>
      <c r="I465" s="303"/>
      <c r="J465" s="303"/>
      <c r="K465" s="303"/>
      <c r="L465" s="303"/>
      <c r="M465" s="303"/>
      <c r="N465" s="303"/>
      <c r="O465" s="303"/>
      <c r="P465" s="303"/>
      <c r="Q465" s="303"/>
      <c r="R465" s="309"/>
      <c r="S465" s="310"/>
      <c r="T465" s="310"/>
      <c r="U465" s="303"/>
      <c r="V465" s="303"/>
      <c r="W465" s="303"/>
      <c r="X465" s="303"/>
      <c r="Y465" s="303"/>
      <c r="Z465" s="303"/>
      <c r="AA465" s="303"/>
      <c r="AB465" s="303"/>
      <c r="AC465" s="303"/>
      <c r="AD465" s="303"/>
      <c r="AE465" s="303"/>
      <c r="AF465" s="303"/>
      <c r="AG465" s="303"/>
      <c r="AH465" s="303"/>
      <c r="AI465" s="303"/>
      <c r="AJ465" s="303"/>
      <c r="AK465" s="303"/>
      <c r="AL465" s="303"/>
      <c r="AM465" s="303"/>
      <c r="AN465" s="303"/>
      <c r="AO465" s="303"/>
      <c r="AP465" s="303"/>
      <c r="AQ465" s="303"/>
      <c r="AR465" s="303"/>
      <c r="AS465" s="303"/>
      <c r="AT465" s="303"/>
      <c r="AU465" s="303"/>
      <c r="AV465" s="303"/>
      <c r="AW465" s="303"/>
      <c r="AX465" s="303"/>
      <c r="AY465" s="303"/>
      <c r="AZ465" s="303"/>
      <c r="BA465" s="303"/>
      <c r="BB465" s="303"/>
      <c r="BC465" s="303"/>
      <c r="BD465" s="303"/>
      <c r="BE465" s="303"/>
      <c r="BF465" s="303"/>
      <c r="BG465" s="303"/>
      <c r="BH465" s="303"/>
      <c r="BI465" s="303"/>
      <c r="BJ465" s="303"/>
      <c r="BK465" s="303"/>
      <c r="BL465" s="303"/>
      <c r="BM465" s="303"/>
      <c r="BN465" s="303"/>
      <c r="BO465" s="303"/>
      <c r="BP465" s="303"/>
      <c r="BQ465" s="303"/>
      <c r="BR465" s="303"/>
      <c r="BS465" s="303"/>
      <c r="BT465" s="303"/>
      <c r="BU465" s="303"/>
      <c r="BV465" s="303"/>
      <c r="BW465" s="303"/>
      <c r="BX465" s="303"/>
      <c r="BY465" s="303"/>
      <c r="BZ465" s="303"/>
      <c r="CA465" s="303"/>
      <c r="CB465" s="303"/>
      <c r="CC465" s="303"/>
      <c r="CD465" s="303"/>
      <c r="CE465" s="303"/>
      <c r="CF465" s="303"/>
      <c r="CG465" s="303"/>
      <c r="CH465" s="303"/>
      <c r="CI465" s="303"/>
      <c r="CJ465" s="303"/>
      <c r="CK465" s="303"/>
      <c r="CL465" s="303"/>
      <c r="CM465" s="303"/>
      <c r="CN465" s="303"/>
      <c r="CO465" s="303"/>
      <c r="CP465" s="303"/>
      <c r="CQ465" s="303"/>
      <c r="CR465" s="303"/>
      <c r="CS465" s="303"/>
      <c r="CT465" s="303"/>
      <c r="CU465" s="303"/>
      <c r="CV465" s="303"/>
      <c r="CW465" s="303"/>
      <c r="CX465" s="303"/>
      <c r="CY465" s="303"/>
      <c r="CZ465" s="303"/>
    </row>
    <row r="466" spans="1:104" ht="11.25" customHeight="1" x14ac:dyDescent="0.2">
      <c r="A466" s="303"/>
      <c r="B466" s="303"/>
      <c r="C466" s="303"/>
      <c r="D466" s="303"/>
      <c r="E466" s="303"/>
      <c r="F466" s="303"/>
      <c r="G466" s="303"/>
      <c r="H466" s="303"/>
      <c r="I466" s="303"/>
      <c r="J466" s="303"/>
      <c r="K466" s="303"/>
      <c r="L466" s="303"/>
      <c r="M466" s="303"/>
      <c r="N466" s="303"/>
      <c r="O466" s="303"/>
      <c r="P466" s="303"/>
      <c r="Q466" s="303"/>
      <c r="R466" s="309"/>
      <c r="S466" s="310"/>
      <c r="T466" s="310"/>
      <c r="U466" s="303"/>
      <c r="V466" s="303"/>
      <c r="W466" s="303"/>
      <c r="X466" s="303"/>
      <c r="Y466" s="303"/>
      <c r="Z466" s="303"/>
      <c r="AA466" s="303"/>
      <c r="AB466" s="303"/>
      <c r="AC466" s="303"/>
      <c r="AD466" s="303"/>
      <c r="AE466" s="303"/>
      <c r="AF466" s="303"/>
      <c r="AG466" s="303"/>
      <c r="AH466" s="303"/>
      <c r="AI466" s="303"/>
      <c r="AJ466" s="303"/>
      <c r="AK466" s="303"/>
      <c r="AL466" s="303"/>
      <c r="AM466" s="303"/>
      <c r="AN466" s="303"/>
      <c r="AO466" s="303"/>
      <c r="AP466" s="303"/>
      <c r="AQ466" s="303"/>
      <c r="AR466" s="303"/>
      <c r="AS466" s="303"/>
      <c r="AT466" s="303"/>
      <c r="AU466" s="303"/>
      <c r="AV466" s="303"/>
      <c r="AW466" s="303"/>
      <c r="AX466" s="303"/>
      <c r="AY466" s="303"/>
      <c r="AZ466" s="303"/>
      <c r="BA466" s="303"/>
      <c r="BB466" s="303"/>
      <c r="BC466" s="303"/>
      <c r="BD466" s="303"/>
      <c r="BE466" s="303"/>
      <c r="BF466" s="303"/>
      <c r="BG466" s="303"/>
      <c r="BH466" s="303"/>
      <c r="BI466" s="303"/>
      <c r="BJ466" s="303"/>
      <c r="BK466" s="303"/>
      <c r="BL466" s="303"/>
      <c r="BM466" s="303"/>
      <c r="BN466" s="303"/>
      <c r="BO466" s="303"/>
      <c r="BP466" s="303"/>
      <c r="BQ466" s="303"/>
      <c r="BR466" s="303"/>
      <c r="BS466" s="303"/>
      <c r="BT466" s="303"/>
      <c r="BU466" s="303"/>
      <c r="BV466" s="303"/>
      <c r="BW466" s="303"/>
      <c r="BX466" s="303"/>
      <c r="BY466" s="303"/>
      <c r="BZ466" s="303"/>
      <c r="CA466" s="303"/>
      <c r="CB466" s="303"/>
      <c r="CC466" s="303"/>
      <c r="CD466" s="303"/>
      <c r="CE466" s="303"/>
      <c r="CF466" s="303"/>
      <c r="CG466" s="303"/>
      <c r="CH466" s="303"/>
      <c r="CI466" s="303"/>
      <c r="CJ466" s="303"/>
      <c r="CK466" s="303"/>
      <c r="CL466" s="303"/>
      <c r="CM466" s="303"/>
      <c r="CN466" s="303"/>
      <c r="CO466" s="303"/>
      <c r="CP466" s="303"/>
      <c r="CQ466" s="303"/>
      <c r="CR466" s="303"/>
      <c r="CS466" s="303"/>
      <c r="CT466" s="303"/>
      <c r="CU466" s="303"/>
      <c r="CV466" s="303"/>
      <c r="CW466" s="303"/>
      <c r="CX466" s="303"/>
      <c r="CY466" s="303"/>
      <c r="CZ466" s="303"/>
    </row>
    <row r="467" spans="1:104" ht="11.25" customHeight="1" x14ac:dyDescent="0.2">
      <c r="A467" s="303"/>
      <c r="B467" s="303"/>
      <c r="C467" s="303"/>
      <c r="D467" s="303"/>
      <c r="E467" s="303"/>
      <c r="F467" s="303"/>
      <c r="G467" s="303"/>
      <c r="H467" s="303"/>
      <c r="I467" s="303"/>
      <c r="J467" s="303"/>
      <c r="K467" s="303"/>
      <c r="L467" s="303"/>
      <c r="M467" s="303"/>
      <c r="N467" s="303"/>
      <c r="O467" s="303"/>
      <c r="P467" s="303"/>
      <c r="Q467" s="303"/>
      <c r="R467" s="309"/>
      <c r="S467" s="310"/>
      <c r="T467" s="310"/>
      <c r="U467" s="303"/>
      <c r="V467" s="303"/>
      <c r="W467" s="303"/>
      <c r="X467" s="303"/>
      <c r="Y467" s="303"/>
      <c r="Z467" s="303"/>
      <c r="AA467" s="303"/>
      <c r="AB467" s="303"/>
      <c r="AC467" s="303"/>
      <c r="AD467" s="303"/>
      <c r="AE467" s="303"/>
      <c r="AF467" s="303"/>
      <c r="AG467" s="303"/>
      <c r="AH467" s="303"/>
      <c r="AI467" s="303"/>
      <c r="AJ467" s="303"/>
      <c r="AK467" s="303"/>
      <c r="AL467" s="303"/>
      <c r="AM467" s="303"/>
      <c r="AN467" s="303"/>
      <c r="AO467" s="303"/>
      <c r="AP467" s="303"/>
      <c r="AQ467" s="303"/>
      <c r="AR467" s="303"/>
      <c r="AS467" s="303"/>
      <c r="AT467" s="303"/>
      <c r="AU467" s="303"/>
      <c r="AV467" s="303"/>
      <c r="AW467" s="303"/>
      <c r="AX467" s="303"/>
      <c r="AY467" s="303"/>
      <c r="AZ467" s="303"/>
      <c r="BA467" s="303"/>
      <c r="BB467" s="303"/>
      <c r="BC467" s="303"/>
      <c r="BD467" s="303"/>
      <c r="BE467" s="303"/>
      <c r="BF467" s="303"/>
      <c r="BG467" s="303"/>
      <c r="BH467" s="303"/>
      <c r="BI467" s="303"/>
      <c r="BJ467" s="303"/>
      <c r="BK467" s="303"/>
      <c r="BL467" s="303"/>
      <c r="BM467" s="303"/>
      <c r="BN467" s="303"/>
      <c r="BO467" s="303"/>
      <c r="BP467" s="303"/>
      <c r="BQ467" s="303"/>
      <c r="BR467" s="303"/>
      <c r="BS467" s="303"/>
      <c r="BT467" s="303"/>
      <c r="BU467" s="303"/>
      <c r="BV467" s="303"/>
      <c r="BW467" s="303"/>
      <c r="BX467" s="303"/>
      <c r="BY467" s="303"/>
      <c r="BZ467" s="303"/>
      <c r="CA467" s="303"/>
      <c r="CB467" s="303"/>
      <c r="CC467" s="303"/>
      <c r="CD467" s="303"/>
      <c r="CE467" s="303"/>
      <c r="CF467" s="303"/>
      <c r="CG467" s="303"/>
      <c r="CH467" s="303"/>
      <c r="CI467" s="303"/>
      <c r="CJ467" s="303"/>
      <c r="CK467" s="303"/>
      <c r="CL467" s="303"/>
      <c r="CM467" s="303"/>
      <c r="CN467" s="303"/>
      <c r="CO467" s="303"/>
      <c r="CP467" s="303"/>
      <c r="CQ467" s="303"/>
      <c r="CR467" s="303"/>
      <c r="CS467" s="303"/>
      <c r="CT467" s="303"/>
      <c r="CU467" s="303"/>
      <c r="CV467" s="303"/>
      <c r="CW467" s="303"/>
      <c r="CX467" s="303"/>
      <c r="CY467" s="303"/>
      <c r="CZ467" s="303"/>
    </row>
    <row r="468" spans="1:104" ht="11.25" customHeight="1" x14ac:dyDescent="0.2">
      <c r="A468" s="303"/>
      <c r="B468" s="303"/>
      <c r="C468" s="303"/>
      <c r="D468" s="303"/>
      <c r="E468" s="303"/>
      <c r="F468" s="303"/>
      <c r="G468" s="303"/>
      <c r="H468" s="303"/>
      <c r="I468" s="303"/>
      <c r="J468" s="303"/>
      <c r="K468" s="303"/>
      <c r="L468" s="303"/>
      <c r="M468" s="303"/>
      <c r="N468" s="303"/>
      <c r="O468" s="303"/>
      <c r="P468" s="303"/>
      <c r="Q468" s="303"/>
      <c r="R468" s="309"/>
      <c r="S468" s="310"/>
      <c r="T468" s="310"/>
      <c r="U468" s="303"/>
      <c r="V468" s="303"/>
      <c r="W468" s="303"/>
      <c r="X468" s="303"/>
      <c r="Y468" s="303"/>
      <c r="Z468" s="303"/>
      <c r="AA468" s="303"/>
      <c r="AB468" s="303"/>
      <c r="AC468" s="303"/>
      <c r="AD468" s="303"/>
      <c r="AE468" s="303"/>
      <c r="AF468" s="303"/>
      <c r="AG468" s="303"/>
      <c r="AH468" s="303"/>
      <c r="AI468" s="303"/>
      <c r="AJ468" s="303"/>
      <c r="AK468" s="303"/>
      <c r="AL468" s="303"/>
      <c r="AM468" s="303"/>
      <c r="AN468" s="303"/>
      <c r="AO468" s="303"/>
      <c r="AP468" s="303"/>
      <c r="AQ468" s="303"/>
      <c r="AR468" s="303"/>
      <c r="AS468" s="303"/>
      <c r="AT468" s="303"/>
      <c r="AU468" s="303"/>
      <c r="AV468" s="303"/>
      <c r="AW468" s="303"/>
      <c r="AX468" s="303"/>
      <c r="AY468" s="303"/>
      <c r="AZ468" s="303"/>
      <c r="BA468" s="303"/>
      <c r="BB468" s="303"/>
      <c r="BC468" s="303"/>
      <c r="BD468" s="303"/>
      <c r="BE468" s="303"/>
      <c r="BF468" s="303"/>
      <c r="BG468" s="303"/>
      <c r="BH468" s="303"/>
      <c r="BI468" s="303"/>
      <c r="BJ468" s="303"/>
      <c r="BK468" s="303"/>
      <c r="BL468" s="303"/>
      <c r="BM468" s="303"/>
      <c r="BN468" s="303"/>
      <c r="BO468" s="303"/>
      <c r="BP468" s="303"/>
      <c r="BQ468" s="303"/>
      <c r="BR468" s="303"/>
      <c r="BS468" s="303"/>
      <c r="BT468" s="303"/>
      <c r="BU468" s="303"/>
      <c r="BV468" s="303"/>
      <c r="BW468" s="303"/>
      <c r="BX468" s="303"/>
      <c r="BY468" s="303"/>
      <c r="BZ468" s="303"/>
      <c r="CA468" s="303"/>
      <c r="CB468" s="303"/>
      <c r="CC468" s="303"/>
      <c r="CD468" s="303"/>
      <c r="CE468" s="303"/>
      <c r="CF468" s="303"/>
      <c r="CG468" s="303"/>
      <c r="CH468" s="303"/>
      <c r="CI468" s="303"/>
      <c r="CJ468" s="303"/>
      <c r="CK468" s="303"/>
      <c r="CL468" s="303"/>
      <c r="CM468" s="303"/>
      <c r="CN468" s="303"/>
      <c r="CO468" s="303"/>
      <c r="CP468" s="303"/>
      <c r="CQ468" s="303"/>
      <c r="CR468" s="303"/>
      <c r="CS468" s="303"/>
      <c r="CT468" s="303"/>
      <c r="CU468" s="303"/>
      <c r="CV468" s="303"/>
      <c r="CW468" s="303"/>
      <c r="CX468" s="303"/>
      <c r="CY468" s="303"/>
      <c r="CZ468" s="303"/>
    </row>
    <row r="469" spans="1:104" ht="11.25" customHeight="1" x14ac:dyDescent="0.2">
      <c r="A469" s="303"/>
      <c r="B469" s="303"/>
      <c r="C469" s="303"/>
      <c r="D469" s="303"/>
      <c r="E469" s="303"/>
      <c r="F469" s="303"/>
      <c r="G469" s="303"/>
      <c r="H469" s="303"/>
      <c r="I469" s="303"/>
      <c r="J469" s="303"/>
      <c r="K469" s="303"/>
      <c r="L469" s="303"/>
      <c r="M469" s="303"/>
      <c r="N469" s="303"/>
      <c r="O469" s="303"/>
      <c r="P469" s="303"/>
      <c r="Q469" s="303"/>
      <c r="R469" s="309"/>
      <c r="S469" s="310"/>
      <c r="T469" s="310"/>
      <c r="U469" s="303"/>
      <c r="V469" s="303"/>
      <c r="W469" s="303"/>
      <c r="X469" s="303"/>
      <c r="Y469" s="303"/>
      <c r="Z469" s="303"/>
      <c r="AA469" s="303"/>
      <c r="AB469" s="303"/>
      <c r="AC469" s="303"/>
      <c r="AD469" s="303"/>
      <c r="AE469" s="303"/>
      <c r="AF469" s="303"/>
      <c r="AG469" s="303"/>
      <c r="AH469" s="303"/>
      <c r="AI469" s="303"/>
      <c r="AJ469" s="303"/>
      <c r="AK469" s="303"/>
      <c r="AL469" s="303"/>
      <c r="AM469" s="303"/>
      <c r="AN469" s="303"/>
      <c r="AO469" s="303"/>
      <c r="AP469" s="303"/>
      <c r="AQ469" s="303"/>
      <c r="AR469" s="303"/>
      <c r="AS469" s="303"/>
      <c r="AT469" s="303"/>
      <c r="AU469" s="303"/>
      <c r="AV469" s="303"/>
      <c r="AW469" s="303"/>
      <c r="AX469" s="303"/>
      <c r="AY469" s="303"/>
      <c r="AZ469" s="303"/>
      <c r="BA469" s="303"/>
      <c r="BB469" s="303"/>
      <c r="BC469" s="303"/>
      <c r="BD469" s="303"/>
      <c r="BE469" s="303"/>
      <c r="BF469" s="303"/>
      <c r="BG469" s="303"/>
      <c r="BH469" s="303"/>
      <c r="BI469" s="303"/>
      <c r="BJ469" s="303"/>
      <c r="BK469" s="303"/>
      <c r="BL469" s="303"/>
      <c r="BM469" s="303"/>
      <c r="BN469" s="303"/>
      <c r="BO469" s="303"/>
      <c r="BP469" s="303"/>
      <c r="BQ469" s="303"/>
      <c r="BR469" s="303"/>
      <c r="BS469" s="303"/>
      <c r="BT469" s="303"/>
      <c r="BU469" s="303"/>
      <c r="BV469" s="303"/>
      <c r="BW469" s="303"/>
      <c r="BX469" s="303"/>
      <c r="BY469" s="303"/>
      <c r="BZ469" s="303"/>
      <c r="CA469" s="303"/>
      <c r="CB469" s="303"/>
      <c r="CC469" s="303"/>
      <c r="CD469" s="303"/>
      <c r="CE469" s="303"/>
      <c r="CF469" s="303"/>
      <c r="CG469" s="303"/>
      <c r="CH469" s="303"/>
      <c r="CI469" s="303"/>
      <c r="CJ469" s="303"/>
      <c r="CK469" s="303"/>
      <c r="CL469" s="303"/>
      <c r="CM469" s="303"/>
      <c r="CN469" s="303"/>
      <c r="CO469" s="303"/>
      <c r="CP469" s="303"/>
      <c r="CQ469" s="303"/>
      <c r="CR469" s="303"/>
      <c r="CS469" s="303"/>
      <c r="CT469" s="303"/>
      <c r="CU469" s="303"/>
      <c r="CV469" s="303"/>
      <c r="CW469" s="303"/>
      <c r="CX469" s="303"/>
      <c r="CY469" s="303"/>
      <c r="CZ469" s="303"/>
    </row>
    <row r="470" spans="1:104" ht="11.25" customHeight="1" x14ac:dyDescent="0.2">
      <c r="A470" s="303"/>
      <c r="B470" s="303"/>
      <c r="C470" s="303"/>
      <c r="D470" s="303"/>
      <c r="E470" s="303"/>
      <c r="F470" s="303"/>
      <c r="G470" s="303"/>
      <c r="H470" s="303"/>
      <c r="I470" s="303"/>
      <c r="J470" s="303"/>
      <c r="K470" s="303"/>
      <c r="L470" s="303"/>
      <c r="M470" s="303"/>
      <c r="N470" s="303"/>
      <c r="O470" s="303"/>
      <c r="P470" s="303"/>
      <c r="Q470" s="303"/>
      <c r="R470" s="309"/>
      <c r="S470" s="310"/>
      <c r="T470" s="310"/>
      <c r="U470" s="303"/>
      <c r="V470" s="303"/>
      <c r="W470" s="303"/>
      <c r="X470" s="303"/>
      <c r="Y470" s="303"/>
      <c r="Z470" s="303"/>
      <c r="AA470" s="303"/>
      <c r="AB470" s="303"/>
      <c r="AC470" s="303"/>
      <c r="AD470" s="303"/>
      <c r="AE470" s="303"/>
      <c r="AF470" s="303"/>
      <c r="AG470" s="303"/>
      <c r="AH470" s="303"/>
      <c r="AI470" s="303"/>
      <c r="AJ470" s="303"/>
      <c r="AK470" s="303"/>
      <c r="AL470" s="303"/>
      <c r="AM470" s="303"/>
      <c r="AN470" s="303"/>
      <c r="AO470" s="303"/>
      <c r="AP470" s="303"/>
      <c r="AQ470" s="303"/>
      <c r="AR470" s="303"/>
      <c r="AS470" s="303"/>
      <c r="AT470" s="303"/>
      <c r="AU470" s="303"/>
      <c r="AV470" s="303"/>
      <c r="AW470" s="303"/>
      <c r="AX470" s="303"/>
      <c r="AY470" s="303"/>
      <c r="AZ470" s="303"/>
      <c r="BA470" s="303"/>
      <c r="BB470" s="303"/>
      <c r="BC470" s="303"/>
      <c r="BD470" s="303"/>
      <c r="BE470" s="303"/>
      <c r="BF470" s="303"/>
      <c r="BG470" s="303"/>
      <c r="BH470" s="303"/>
      <c r="BI470" s="303"/>
      <c r="BJ470" s="303"/>
      <c r="BK470" s="303"/>
      <c r="BL470" s="303"/>
      <c r="BM470" s="303"/>
      <c r="BN470" s="303"/>
      <c r="BO470" s="303"/>
      <c r="BP470" s="303"/>
      <c r="BQ470" s="303"/>
      <c r="BR470" s="303"/>
      <c r="BS470" s="303"/>
      <c r="BT470" s="303"/>
      <c r="BU470" s="303"/>
      <c r="BV470" s="303"/>
      <c r="BW470" s="303"/>
      <c r="BX470" s="303"/>
      <c r="BY470" s="303"/>
      <c r="BZ470" s="303"/>
      <c r="CA470" s="303"/>
      <c r="CB470" s="303"/>
      <c r="CC470" s="303"/>
      <c r="CD470" s="303"/>
      <c r="CE470" s="303"/>
      <c r="CF470" s="303"/>
      <c r="CG470" s="303"/>
      <c r="CH470" s="303"/>
      <c r="CI470" s="303"/>
      <c r="CJ470" s="303"/>
      <c r="CK470" s="303"/>
      <c r="CL470" s="303"/>
      <c r="CM470" s="303"/>
      <c r="CN470" s="303"/>
      <c r="CO470" s="303"/>
      <c r="CP470" s="303"/>
      <c r="CQ470" s="303"/>
      <c r="CR470" s="303"/>
      <c r="CS470" s="303"/>
      <c r="CT470" s="303"/>
      <c r="CU470" s="303"/>
      <c r="CV470" s="303"/>
      <c r="CW470" s="303"/>
      <c r="CX470" s="303"/>
      <c r="CY470" s="303"/>
      <c r="CZ470" s="303"/>
    </row>
    <row r="471" spans="1:104" ht="11.25" customHeight="1" x14ac:dyDescent="0.2">
      <c r="A471" s="303"/>
      <c r="B471" s="303"/>
      <c r="C471" s="303"/>
      <c r="D471" s="303"/>
      <c r="E471" s="303"/>
      <c r="F471" s="303"/>
      <c r="G471" s="303"/>
      <c r="H471" s="303"/>
      <c r="I471" s="303"/>
      <c r="J471" s="303"/>
      <c r="K471" s="303"/>
      <c r="L471" s="303"/>
      <c r="M471" s="303"/>
      <c r="N471" s="303"/>
      <c r="O471" s="303"/>
      <c r="P471" s="303"/>
      <c r="Q471" s="303"/>
      <c r="R471" s="309"/>
      <c r="S471" s="310"/>
      <c r="T471" s="310"/>
      <c r="U471" s="303"/>
      <c r="V471" s="303"/>
      <c r="W471" s="303"/>
      <c r="X471" s="303"/>
      <c r="Y471" s="303"/>
      <c r="Z471" s="303"/>
      <c r="AA471" s="303"/>
      <c r="AB471" s="303"/>
      <c r="AC471" s="303"/>
      <c r="AD471" s="303"/>
      <c r="AE471" s="303"/>
      <c r="AF471" s="303"/>
      <c r="AG471" s="303"/>
      <c r="AH471" s="303"/>
      <c r="AI471" s="303"/>
      <c r="AJ471" s="303"/>
      <c r="AK471" s="303"/>
      <c r="AL471" s="303"/>
      <c r="AM471" s="303"/>
      <c r="AN471" s="303"/>
      <c r="AO471" s="303"/>
      <c r="AP471" s="303"/>
      <c r="AQ471" s="303"/>
      <c r="AR471" s="303"/>
      <c r="AS471" s="303"/>
      <c r="AT471" s="303"/>
      <c r="AU471" s="303"/>
      <c r="AV471" s="303"/>
      <c r="AW471" s="303"/>
      <c r="AX471" s="303"/>
      <c r="AY471" s="303"/>
      <c r="AZ471" s="303"/>
      <c r="BA471" s="303"/>
      <c r="BB471" s="303"/>
      <c r="BC471" s="303"/>
      <c r="BD471" s="303"/>
      <c r="BE471" s="303"/>
      <c r="BF471" s="303"/>
      <c r="BG471" s="303"/>
      <c r="BH471" s="303"/>
      <c r="BI471" s="303"/>
      <c r="BJ471" s="303"/>
      <c r="BK471" s="303"/>
      <c r="BL471" s="303"/>
      <c r="BM471" s="303"/>
      <c r="BN471" s="303"/>
      <c r="BO471" s="303"/>
      <c r="BP471" s="303"/>
      <c r="BQ471" s="303"/>
      <c r="BR471" s="303"/>
      <c r="BS471" s="303"/>
      <c r="BT471" s="303"/>
      <c r="BU471" s="303"/>
      <c r="BV471" s="303"/>
      <c r="BW471" s="303"/>
      <c r="BX471" s="303"/>
      <c r="BY471" s="303"/>
      <c r="BZ471" s="303"/>
      <c r="CA471" s="303"/>
      <c r="CB471" s="303"/>
      <c r="CC471" s="303"/>
      <c r="CD471" s="303"/>
      <c r="CE471" s="303"/>
      <c r="CF471" s="303"/>
      <c r="CG471" s="303"/>
      <c r="CH471" s="303"/>
      <c r="CI471" s="303"/>
      <c r="CJ471" s="303"/>
      <c r="CK471" s="303"/>
      <c r="CL471" s="303"/>
      <c r="CM471" s="303"/>
      <c r="CN471" s="303"/>
      <c r="CO471" s="303"/>
      <c r="CP471" s="303"/>
      <c r="CQ471" s="303"/>
      <c r="CR471" s="303"/>
      <c r="CS471" s="303"/>
      <c r="CT471" s="303"/>
      <c r="CU471" s="303"/>
      <c r="CV471" s="303"/>
      <c r="CW471" s="303"/>
      <c r="CX471" s="303"/>
      <c r="CY471" s="303"/>
      <c r="CZ471" s="303"/>
    </row>
    <row r="472" spans="1:104" ht="11.25" customHeight="1" x14ac:dyDescent="0.2">
      <c r="A472" s="303"/>
      <c r="B472" s="303"/>
      <c r="C472" s="303"/>
      <c r="D472" s="303"/>
      <c r="E472" s="303"/>
      <c r="F472" s="303"/>
      <c r="G472" s="303"/>
      <c r="H472" s="303"/>
      <c r="I472" s="303"/>
      <c r="J472" s="303"/>
      <c r="K472" s="303"/>
      <c r="L472" s="303"/>
      <c r="M472" s="303"/>
      <c r="N472" s="303"/>
      <c r="O472" s="303"/>
      <c r="P472" s="303"/>
      <c r="Q472" s="303"/>
      <c r="R472" s="309"/>
      <c r="S472" s="310"/>
      <c r="T472" s="310"/>
      <c r="U472" s="303"/>
      <c r="V472" s="303"/>
      <c r="W472" s="303"/>
      <c r="X472" s="303"/>
      <c r="Y472" s="303"/>
      <c r="Z472" s="303"/>
      <c r="AA472" s="303"/>
      <c r="AB472" s="303"/>
      <c r="AC472" s="303"/>
      <c r="AD472" s="303"/>
      <c r="AE472" s="303"/>
      <c r="AF472" s="303"/>
      <c r="AG472" s="303"/>
      <c r="AH472" s="303"/>
      <c r="AI472" s="303"/>
      <c r="AJ472" s="303"/>
      <c r="AK472" s="303"/>
      <c r="AL472" s="303"/>
      <c r="AM472" s="303"/>
      <c r="AN472" s="303"/>
      <c r="AO472" s="303"/>
      <c r="AP472" s="303"/>
      <c r="AQ472" s="303"/>
      <c r="AR472" s="303"/>
      <c r="AS472" s="303"/>
      <c r="AT472" s="303"/>
      <c r="AU472" s="303"/>
      <c r="AV472" s="303"/>
      <c r="AW472" s="303"/>
      <c r="AX472" s="303"/>
      <c r="AY472" s="303"/>
      <c r="AZ472" s="303"/>
      <c r="BA472" s="303"/>
      <c r="BB472" s="303"/>
      <c r="BC472" s="303"/>
      <c r="BD472" s="303"/>
      <c r="BE472" s="303"/>
      <c r="BF472" s="303"/>
      <c r="BG472" s="303"/>
      <c r="BH472" s="303"/>
      <c r="BI472" s="303"/>
      <c r="BJ472" s="303"/>
      <c r="BK472" s="303"/>
      <c r="BL472" s="303"/>
      <c r="BM472" s="303"/>
      <c r="BN472" s="303"/>
      <c r="BO472" s="303"/>
      <c r="BP472" s="303"/>
      <c r="BQ472" s="303"/>
      <c r="BR472" s="303"/>
      <c r="BS472" s="303"/>
      <c r="BT472" s="303"/>
      <c r="BU472" s="303"/>
      <c r="BV472" s="303"/>
      <c r="BW472" s="303"/>
      <c r="BX472" s="303"/>
      <c r="BY472" s="303"/>
      <c r="BZ472" s="303"/>
      <c r="CA472" s="303"/>
      <c r="CB472" s="303"/>
      <c r="CC472" s="303"/>
      <c r="CD472" s="303"/>
      <c r="CE472" s="303"/>
      <c r="CF472" s="303"/>
      <c r="CG472" s="303"/>
      <c r="CH472" s="303"/>
      <c r="CI472" s="303"/>
      <c r="CJ472" s="303"/>
      <c r="CK472" s="303"/>
      <c r="CL472" s="303"/>
      <c r="CM472" s="303"/>
      <c r="CN472" s="303"/>
      <c r="CO472" s="303"/>
      <c r="CP472" s="303"/>
      <c r="CQ472" s="303"/>
      <c r="CR472" s="303"/>
      <c r="CS472" s="303"/>
      <c r="CT472" s="303"/>
      <c r="CU472" s="303"/>
      <c r="CV472" s="303"/>
      <c r="CW472" s="303"/>
      <c r="CX472" s="303"/>
      <c r="CY472" s="303"/>
      <c r="CZ472" s="303"/>
    </row>
    <row r="473" spans="1:104" ht="11.25" customHeight="1" x14ac:dyDescent="0.2">
      <c r="A473" s="303"/>
      <c r="B473" s="303"/>
      <c r="C473" s="303"/>
      <c r="D473" s="303"/>
      <c r="E473" s="303"/>
      <c r="F473" s="303"/>
      <c r="G473" s="303"/>
      <c r="H473" s="303"/>
      <c r="I473" s="303"/>
      <c r="J473" s="303"/>
      <c r="K473" s="303"/>
      <c r="L473" s="303"/>
      <c r="M473" s="303"/>
      <c r="N473" s="303"/>
      <c r="O473" s="303"/>
      <c r="P473" s="303"/>
      <c r="Q473" s="303"/>
      <c r="R473" s="309"/>
      <c r="S473" s="310"/>
      <c r="T473" s="310"/>
      <c r="U473" s="303"/>
      <c r="V473" s="303"/>
      <c r="W473" s="303"/>
      <c r="X473" s="303"/>
      <c r="Y473" s="303"/>
      <c r="Z473" s="303"/>
      <c r="AA473" s="303"/>
      <c r="AB473" s="303"/>
      <c r="AC473" s="303"/>
      <c r="AD473" s="303"/>
      <c r="AE473" s="303"/>
      <c r="AF473" s="303"/>
      <c r="AG473" s="303"/>
      <c r="AH473" s="303"/>
      <c r="AI473" s="303"/>
      <c r="AJ473" s="303"/>
      <c r="AK473" s="303"/>
      <c r="AL473" s="303"/>
      <c r="AM473" s="303"/>
      <c r="AN473" s="303"/>
      <c r="AO473" s="303"/>
      <c r="AP473" s="303"/>
      <c r="AQ473" s="303"/>
      <c r="AR473" s="303"/>
      <c r="AS473" s="303"/>
      <c r="AT473" s="303"/>
      <c r="AU473" s="303"/>
      <c r="AV473" s="303"/>
      <c r="AW473" s="303"/>
      <c r="AX473" s="303"/>
      <c r="AY473" s="303"/>
      <c r="AZ473" s="303"/>
      <c r="BA473" s="303"/>
      <c r="BB473" s="303"/>
      <c r="BC473" s="303"/>
      <c r="BD473" s="303"/>
      <c r="BE473" s="303"/>
      <c r="BF473" s="303"/>
      <c r="BG473" s="303"/>
      <c r="BH473" s="303"/>
      <c r="BI473" s="303"/>
      <c r="BJ473" s="303"/>
      <c r="BK473" s="303"/>
      <c r="BL473" s="303"/>
      <c r="BM473" s="303"/>
      <c r="BN473" s="303"/>
      <c r="BO473" s="303"/>
      <c r="BP473" s="303"/>
      <c r="BQ473" s="303"/>
      <c r="BR473" s="303"/>
      <c r="BS473" s="303"/>
      <c r="BT473" s="303"/>
      <c r="BU473" s="303"/>
      <c r="BV473" s="303"/>
      <c r="BW473" s="303"/>
      <c r="BX473" s="303"/>
      <c r="BY473" s="303"/>
      <c r="BZ473" s="303"/>
      <c r="CA473" s="303"/>
      <c r="CB473" s="303"/>
      <c r="CC473" s="303"/>
      <c r="CD473" s="303"/>
      <c r="CE473" s="303"/>
      <c r="CF473" s="303"/>
      <c r="CG473" s="303"/>
      <c r="CH473" s="303"/>
      <c r="CI473" s="303"/>
      <c r="CJ473" s="303"/>
      <c r="CK473" s="303"/>
      <c r="CL473" s="303"/>
      <c r="CM473" s="303"/>
      <c r="CN473" s="303"/>
      <c r="CO473" s="303"/>
      <c r="CP473" s="303"/>
      <c r="CQ473" s="303"/>
      <c r="CR473" s="303"/>
      <c r="CS473" s="303"/>
      <c r="CT473" s="303"/>
      <c r="CU473" s="303"/>
      <c r="CV473" s="303"/>
      <c r="CW473" s="303"/>
      <c r="CX473" s="303"/>
      <c r="CY473" s="303"/>
      <c r="CZ473" s="303"/>
    </row>
    <row r="474" spans="1:104" ht="11.25" customHeight="1" x14ac:dyDescent="0.2">
      <c r="A474" s="303"/>
      <c r="B474" s="303"/>
      <c r="C474" s="303"/>
      <c r="D474" s="303"/>
      <c r="E474" s="303"/>
      <c r="F474" s="303"/>
      <c r="G474" s="303"/>
      <c r="H474" s="303"/>
      <c r="I474" s="303"/>
      <c r="J474" s="303"/>
      <c r="K474" s="303"/>
      <c r="L474" s="303"/>
      <c r="M474" s="303"/>
      <c r="N474" s="303"/>
      <c r="O474" s="303"/>
      <c r="P474" s="303"/>
      <c r="Q474" s="303"/>
      <c r="R474" s="309"/>
      <c r="S474" s="310"/>
      <c r="T474" s="310"/>
      <c r="U474" s="303"/>
      <c r="V474" s="303"/>
      <c r="W474" s="303"/>
      <c r="X474" s="303"/>
      <c r="Y474" s="303"/>
      <c r="Z474" s="303"/>
      <c r="AA474" s="303"/>
      <c r="AB474" s="303"/>
      <c r="AC474" s="303"/>
      <c r="AD474" s="303"/>
      <c r="AE474" s="303"/>
      <c r="AF474" s="303"/>
      <c r="AG474" s="303"/>
      <c r="AH474" s="303"/>
      <c r="AI474" s="303"/>
      <c r="AJ474" s="303"/>
      <c r="AK474" s="303"/>
      <c r="AL474" s="303"/>
      <c r="AM474" s="303"/>
      <c r="AN474" s="303"/>
      <c r="AO474" s="303"/>
      <c r="AP474" s="303"/>
      <c r="AQ474" s="303"/>
      <c r="AR474" s="303"/>
      <c r="AS474" s="303"/>
      <c r="AT474" s="303"/>
      <c r="AU474" s="303"/>
      <c r="AV474" s="303"/>
      <c r="AW474" s="303"/>
      <c r="AX474" s="303"/>
      <c r="AY474" s="303"/>
      <c r="AZ474" s="303"/>
      <c r="BA474" s="303"/>
      <c r="BB474" s="303"/>
      <c r="BC474" s="303"/>
      <c r="BD474" s="303"/>
      <c r="BE474" s="303"/>
      <c r="BF474" s="303"/>
      <c r="BG474" s="303"/>
      <c r="BH474" s="303"/>
      <c r="BI474" s="303"/>
      <c r="BJ474" s="303"/>
      <c r="BK474" s="303"/>
      <c r="BL474" s="303"/>
      <c r="BM474" s="303"/>
      <c r="BN474" s="303"/>
      <c r="BO474" s="303"/>
      <c r="BP474" s="303"/>
      <c r="BQ474" s="303"/>
      <c r="BR474" s="303"/>
      <c r="BS474" s="303"/>
      <c r="BT474" s="303"/>
      <c r="BU474" s="303"/>
      <c r="BV474" s="303"/>
      <c r="BW474" s="303"/>
      <c r="BX474" s="303"/>
      <c r="BY474" s="303"/>
      <c r="BZ474" s="303"/>
      <c r="CA474" s="303"/>
      <c r="CB474" s="303"/>
      <c r="CC474" s="303"/>
      <c r="CD474" s="303"/>
      <c r="CE474" s="303"/>
      <c r="CF474" s="303"/>
      <c r="CG474" s="303"/>
      <c r="CH474" s="303"/>
      <c r="CI474" s="303"/>
      <c r="CJ474" s="303"/>
      <c r="CK474" s="303"/>
      <c r="CL474" s="303"/>
      <c r="CM474" s="303"/>
      <c r="CN474" s="303"/>
      <c r="CO474" s="303"/>
      <c r="CP474" s="303"/>
      <c r="CQ474" s="303"/>
      <c r="CR474" s="303"/>
      <c r="CS474" s="303"/>
      <c r="CT474" s="303"/>
      <c r="CU474" s="303"/>
      <c r="CV474" s="303"/>
      <c r="CW474" s="303"/>
      <c r="CX474" s="303"/>
      <c r="CY474" s="303"/>
      <c r="CZ474" s="303"/>
    </row>
    <row r="475" spans="1:104" ht="11.25" customHeight="1" x14ac:dyDescent="0.2">
      <c r="A475" s="303"/>
      <c r="B475" s="303"/>
      <c r="C475" s="303"/>
      <c r="D475" s="303"/>
      <c r="E475" s="303"/>
      <c r="F475" s="303"/>
      <c r="G475" s="303"/>
      <c r="H475" s="303"/>
      <c r="I475" s="303"/>
      <c r="J475" s="303"/>
      <c r="K475" s="303"/>
      <c r="L475" s="303"/>
      <c r="M475" s="303"/>
      <c r="N475" s="303"/>
      <c r="O475" s="303"/>
      <c r="P475" s="303"/>
      <c r="Q475" s="303"/>
      <c r="R475" s="309"/>
      <c r="S475" s="310"/>
      <c r="T475" s="310"/>
      <c r="U475" s="303"/>
      <c r="V475" s="303"/>
      <c r="W475" s="303"/>
      <c r="X475" s="303"/>
      <c r="Y475" s="303"/>
      <c r="Z475" s="303"/>
      <c r="AA475" s="303"/>
      <c r="AB475" s="303"/>
      <c r="AC475" s="303"/>
      <c r="AD475" s="303"/>
      <c r="AE475" s="303"/>
      <c r="AF475" s="303"/>
      <c r="AG475" s="303"/>
      <c r="AH475" s="303"/>
      <c r="AI475" s="303"/>
      <c r="AJ475" s="303"/>
      <c r="AK475" s="303"/>
      <c r="AL475" s="303"/>
      <c r="AM475" s="303"/>
      <c r="AN475" s="303"/>
      <c r="AO475" s="303"/>
      <c r="AP475" s="303"/>
      <c r="AQ475" s="303"/>
      <c r="AR475" s="303"/>
      <c r="AS475" s="303"/>
      <c r="AT475" s="303"/>
      <c r="AU475" s="303"/>
      <c r="AV475" s="303"/>
      <c r="AW475" s="303"/>
      <c r="AX475" s="303"/>
      <c r="AY475" s="303"/>
      <c r="AZ475" s="303"/>
      <c r="BA475" s="303"/>
      <c r="BB475" s="303"/>
      <c r="BC475" s="303"/>
      <c r="BD475" s="303"/>
      <c r="BE475" s="303"/>
      <c r="BF475" s="303"/>
      <c r="BG475" s="303"/>
      <c r="BH475" s="303"/>
      <c r="BI475" s="303"/>
      <c r="BJ475" s="303"/>
      <c r="BK475" s="303"/>
      <c r="BL475" s="303"/>
      <c r="BM475" s="303"/>
      <c r="BN475" s="303"/>
      <c r="BO475" s="303"/>
      <c r="BP475" s="303"/>
      <c r="BQ475" s="303"/>
      <c r="BR475" s="303"/>
      <c r="BS475" s="303"/>
      <c r="BT475" s="303"/>
      <c r="BU475" s="303"/>
      <c r="BV475" s="303"/>
      <c r="BW475" s="303"/>
      <c r="BX475" s="303"/>
      <c r="BY475" s="303"/>
      <c r="BZ475" s="303"/>
      <c r="CA475" s="303"/>
      <c r="CB475" s="303"/>
      <c r="CC475" s="303"/>
      <c r="CD475" s="303"/>
      <c r="CE475" s="303"/>
      <c r="CF475" s="303"/>
      <c r="CG475" s="303"/>
      <c r="CH475" s="303"/>
      <c r="CI475" s="303"/>
      <c r="CJ475" s="303"/>
      <c r="CK475" s="303"/>
      <c r="CL475" s="303"/>
      <c r="CM475" s="303"/>
      <c r="CN475" s="303"/>
      <c r="CO475" s="303"/>
      <c r="CP475" s="303"/>
      <c r="CQ475" s="303"/>
      <c r="CR475" s="303"/>
      <c r="CS475" s="303"/>
      <c r="CT475" s="303"/>
      <c r="CU475" s="303"/>
      <c r="CV475" s="303"/>
      <c r="CW475" s="303"/>
      <c r="CX475" s="303"/>
      <c r="CY475" s="303"/>
      <c r="CZ475" s="303"/>
    </row>
    <row r="476" spans="1:104" ht="11.25" customHeight="1" x14ac:dyDescent="0.2">
      <c r="A476" s="303"/>
      <c r="B476" s="303"/>
      <c r="C476" s="303"/>
      <c r="D476" s="303"/>
      <c r="E476" s="303"/>
      <c r="F476" s="303"/>
      <c r="G476" s="303"/>
      <c r="H476" s="303"/>
      <c r="I476" s="303"/>
      <c r="J476" s="303"/>
      <c r="K476" s="303"/>
      <c r="L476" s="303"/>
      <c r="M476" s="303"/>
      <c r="N476" s="303"/>
      <c r="O476" s="303"/>
      <c r="P476" s="303"/>
      <c r="Q476" s="303"/>
      <c r="R476" s="309"/>
      <c r="S476" s="310"/>
      <c r="T476" s="310"/>
      <c r="U476" s="303"/>
      <c r="V476" s="303"/>
      <c r="W476" s="303"/>
      <c r="X476" s="303"/>
      <c r="Y476" s="303"/>
      <c r="Z476" s="303"/>
      <c r="AA476" s="303"/>
      <c r="AB476" s="303"/>
      <c r="AC476" s="303"/>
      <c r="AD476" s="303"/>
      <c r="AE476" s="303"/>
      <c r="AF476" s="303"/>
      <c r="AG476" s="303"/>
      <c r="AH476" s="303"/>
      <c r="AI476" s="303"/>
      <c r="AJ476" s="303"/>
      <c r="AK476" s="303"/>
      <c r="AL476" s="303"/>
      <c r="AM476" s="303"/>
      <c r="AN476" s="303"/>
      <c r="AO476" s="303"/>
      <c r="AP476" s="303"/>
      <c r="AQ476" s="303"/>
      <c r="AR476" s="303"/>
      <c r="AS476" s="303"/>
      <c r="AT476" s="303"/>
      <c r="AU476" s="303"/>
      <c r="AV476" s="303"/>
      <c r="AW476" s="303"/>
      <c r="AX476" s="303"/>
      <c r="AY476" s="303"/>
      <c r="AZ476" s="303"/>
      <c r="BA476" s="303"/>
      <c r="BB476" s="303"/>
      <c r="BC476" s="303"/>
      <c r="BD476" s="303"/>
      <c r="BE476" s="303"/>
      <c r="BF476" s="303"/>
      <c r="BG476" s="303"/>
      <c r="BH476" s="303"/>
      <c r="BI476" s="303"/>
      <c r="BJ476" s="303"/>
      <c r="BK476" s="303"/>
      <c r="BL476" s="303"/>
      <c r="BM476" s="303"/>
      <c r="BN476" s="303"/>
      <c r="BO476" s="303"/>
      <c r="BP476" s="303"/>
      <c r="BQ476" s="303"/>
      <c r="BR476" s="303"/>
      <c r="BS476" s="303"/>
      <c r="BT476" s="303"/>
      <c r="BU476" s="303"/>
      <c r="BV476" s="303"/>
      <c r="BW476" s="303"/>
      <c r="BX476" s="303"/>
      <c r="BY476" s="303"/>
      <c r="BZ476" s="303"/>
      <c r="CA476" s="303"/>
      <c r="CB476" s="303"/>
      <c r="CC476" s="303"/>
      <c r="CD476" s="303"/>
      <c r="CE476" s="303"/>
      <c r="CF476" s="303"/>
      <c r="CG476" s="303"/>
      <c r="CH476" s="303"/>
      <c r="CI476" s="303"/>
      <c r="CJ476" s="303"/>
      <c r="CK476" s="303"/>
      <c r="CL476" s="303"/>
      <c r="CM476" s="303"/>
      <c r="CN476" s="303"/>
      <c r="CO476" s="303"/>
      <c r="CP476" s="303"/>
      <c r="CQ476" s="303"/>
      <c r="CR476" s="303"/>
      <c r="CS476" s="303"/>
      <c r="CT476" s="303"/>
      <c r="CU476" s="303"/>
      <c r="CV476" s="303"/>
      <c r="CW476" s="303"/>
      <c r="CX476" s="303"/>
      <c r="CY476" s="303"/>
      <c r="CZ476" s="303"/>
    </row>
    <row r="477" spans="1:104" ht="11.25" customHeight="1" x14ac:dyDescent="0.2">
      <c r="A477" s="303"/>
      <c r="B477" s="303"/>
      <c r="C477" s="303"/>
      <c r="D477" s="303"/>
      <c r="E477" s="303"/>
      <c r="F477" s="303"/>
      <c r="G477" s="303"/>
      <c r="H477" s="303"/>
      <c r="I477" s="303"/>
      <c r="J477" s="303"/>
      <c r="K477" s="303"/>
      <c r="L477" s="303"/>
      <c r="M477" s="303"/>
      <c r="N477" s="303"/>
      <c r="O477" s="303"/>
      <c r="P477" s="303"/>
      <c r="Q477" s="303"/>
      <c r="R477" s="309"/>
      <c r="S477" s="310"/>
      <c r="T477" s="310"/>
      <c r="U477" s="303"/>
      <c r="V477" s="303"/>
      <c r="W477" s="303"/>
      <c r="X477" s="303"/>
      <c r="Y477" s="303"/>
      <c r="Z477" s="303"/>
      <c r="AA477" s="303"/>
      <c r="AB477" s="303"/>
      <c r="AC477" s="303"/>
      <c r="AD477" s="303"/>
      <c r="AE477" s="303"/>
      <c r="AF477" s="303"/>
      <c r="AG477" s="303"/>
      <c r="AH477" s="303"/>
      <c r="AI477" s="303"/>
      <c r="AJ477" s="303"/>
      <c r="AK477" s="303"/>
      <c r="AL477" s="303"/>
      <c r="AM477" s="303"/>
      <c r="AN477" s="303"/>
      <c r="AO477" s="303"/>
      <c r="AP477" s="303"/>
      <c r="AQ477" s="303"/>
      <c r="AR477" s="303"/>
      <c r="AS477" s="303"/>
      <c r="AT477" s="303"/>
      <c r="AU477" s="303"/>
      <c r="AV477" s="303"/>
      <c r="AW477" s="303"/>
      <c r="AX477" s="303"/>
      <c r="AY477" s="303"/>
      <c r="AZ477" s="303"/>
      <c r="BA477" s="303"/>
      <c r="BB477" s="303"/>
      <c r="BC477" s="303"/>
      <c r="BD477" s="303"/>
      <c r="BE477" s="303"/>
      <c r="BF477" s="303"/>
      <c r="BG477" s="303"/>
      <c r="BH477" s="303"/>
      <c r="BI477" s="303"/>
      <c r="BJ477" s="303"/>
      <c r="BK477" s="303"/>
      <c r="BL477" s="303"/>
      <c r="BM477" s="303"/>
      <c r="BN477" s="303"/>
      <c r="BO477" s="303"/>
      <c r="BP477" s="303"/>
      <c r="BQ477" s="303"/>
      <c r="BR477" s="303"/>
      <c r="BS477" s="303"/>
      <c r="BT477" s="303"/>
      <c r="BU477" s="303"/>
      <c r="BV477" s="303"/>
      <c r="BW477" s="303"/>
      <c r="BX477" s="303"/>
      <c r="BY477" s="303"/>
      <c r="BZ477" s="303"/>
      <c r="CA477" s="303"/>
      <c r="CB477" s="303"/>
      <c r="CC477" s="303"/>
      <c r="CD477" s="303"/>
      <c r="CE477" s="303"/>
      <c r="CF477" s="303"/>
      <c r="CG477" s="303"/>
      <c r="CH477" s="303"/>
      <c r="CI477" s="303"/>
      <c r="CJ477" s="303"/>
      <c r="CK477" s="303"/>
      <c r="CL477" s="303"/>
      <c r="CM477" s="303"/>
      <c r="CN477" s="303"/>
      <c r="CO477" s="303"/>
      <c r="CP477" s="303"/>
      <c r="CQ477" s="303"/>
      <c r="CR477" s="303"/>
      <c r="CS477" s="303"/>
      <c r="CT477" s="303"/>
      <c r="CU477" s="303"/>
      <c r="CV477" s="303"/>
      <c r="CW477" s="303"/>
      <c r="CX477" s="303"/>
      <c r="CY477" s="303"/>
      <c r="CZ477" s="303"/>
    </row>
    <row r="478" spans="1:104" ht="11.25" customHeight="1" x14ac:dyDescent="0.2">
      <c r="A478" s="303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303"/>
      <c r="N478" s="303"/>
      <c r="O478" s="303"/>
      <c r="P478" s="303"/>
      <c r="Q478" s="303"/>
      <c r="R478" s="309"/>
      <c r="S478" s="310"/>
      <c r="T478" s="310"/>
      <c r="U478" s="303"/>
      <c r="V478" s="303"/>
      <c r="W478" s="303"/>
      <c r="X478" s="303"/>
      <c r="Y478" s="303"/>
      <c r="Z478" s="303"/>
      <c r="AA478" s="303"/>
      <c r="AB478" s="303"/>
      <c r="AC478" s="303"/>
      <c r="AD478" s="303"/>
      <c r="AE478" s="303"/>
      <c r="AF478" s="303"/>
      <c r="AG478" s="303"/>
      <c r="AH478" s="303"/>
      <c r="AI478" s="303"/>
      <c r="AJ478" s="303"/>
      <c r="AK478" s="303"/>
      <c r="AL478" s="303"/>
      <c r="AM478" s="303"/>
      <c r="AN478" s="303"/>
      <c r="AO478" s="303"/>
      <c r="AP478" s="303"/>
      <c r="AQ478" s="303"/>
      <c r="AR478" s="303"/>
      <c r="AS478" s="303"/>
      <c r="AT478" s="303"/>
      <c r="AU478" s="303"/>
      <c r="AV478" s="303"/>
      <c r="AW478" s="303"/>
      <c r="AX478" s="303"/>
      <c r="AY478" s="303"/>
      <c r="AZ478" s="303"/>
      <c r="BA478" s="303"/>
      <c r="BB478" s="303"/>
      <c r="BC478" s="303"/>
      <c r="BD478" s="303"/>
      <c r="BE478" s="303"/>
      <c r="BF478" s="303"/>
      <c r="BG478" s="303"/>
      <c r="BH478" s="303"/>
      <c r="BI478" s="303"/>
      <c r="BJ478" s="303"/>
      <c r="BK478" s="303"/>
      <c r="BL478" s="303"/>
      <c r="BM478" s="303"/>
      <c r="BN478" s="303"/>
      <c r="BO478" s="303"/>
      <c r="BP478" s="303"/>
      <c r="BQ478" s="303"/>
      <c r="BR478" s="303"/>
      <c r="BS478" s="303"/>
      <c r="BT478" s="303"/>
      <c r="BU478" s="303"/>
      <c r="BV478" s="303"/>
      <c r="BW478" s="303"/>
      <c r="BX478" s="303"/>
      <c r="BY478" s="303"/>
      <c r="BZ478" s="303"/>
      <c r="CA478" s="303"/>
      <c r="CB478" s="303"/>
      <c r="CC478" s="303"/>
      <c r="CD478" s="303"/>
      <c r="CE478" s="303"/>
      <c r="CF478" s="303"/>
      <c r="CG478" s="303"/>
      <c r="CH478" s="303"/>
      <c r="CI478" s="303"/>
      <c r="CJ478" s="303"/>
      <c r="CK478" s="303"/>
      <c r="CL478" s="303"/>
      <c r="CM478" s="303"/>
      <c r="CN478" s="303"/>
      <c r="CO478" s="303"/>
      <c r="CP478" s="303"/>
      <c r="CQ478" s="303"/>
      <c r="CR478" s="303"/>
      <c r="CS478" s="303"/>
      <c r="CT478" s="303"/>
      <c r="CU478" s="303"/>
      <c r="CV478" s="303"/>
      <c r="CW478" s="303"/>
      <c r="CX478" s="303"/>
      <c r="CY478" s="303"/>
      <c r="CZ478" s="303"/>
    </row>
    <row r="479" spans="1:104" ht="11.25" customHeight="1" x14ac:dyDescent="0.2">
      <c r="A479" s="303"/>
      <c r="B479" s="303"/>
      <c r="C479" s="303"/>
      <c r="D479" s="303"/>
      <c r="E479" s="303"/>
      <c r="F479" s="303"/>
      <c r="G479" s="303"/>
      <c r="H479" s="303"/>
      <c r="I479" s="303"/>
      <c r="J479" s="303"/>
      <c r="K479" s="303"/>
      <c r="L479" s="303"/>
      <c r="M479" s="303"/>
      <c r="N479" s="303"/>
      <c r="O479" s="303"/>
      <c r="P479" s="303"/>
      <c r="Q479" s="303"/>
      <c r="R479" s="309"/>
      <c r="S479" s="310"/>
      <c r="T479" s="310"/>
      <c r="U479" s="303"/>
      <c r="V479" s="303"/>
      <c r="W479" s="303"/>
      <c r="X479" s="303"/>
      <c r="Y479" s="303"/>
      <c r="Z479" s="303"/>
      <c r="AA479" s="303"/>
      <c r="AB479" s="303"/>
      <c r="AC479" s="303"/>
      <c r="AD479" s="303"/>
      <c r="AE479" s="303"/>
      <c r="AF479" s="303"/>
      <c r="AG479" s="303"/>
      <c r="AH479" s="303"/>
      <c r="AI479" s="303"/>
      <c r="AJ479" s="303"/>
      <c r="AK479" s="303"/>
      <c r="AL479" s="303"/>
      <c r="AM479" s="303"/>
      <c r="AN479" s="303"/>
      <c r="AO479" s="303"/>
      <c r="AP479" s="303"/>
      <c r="AQ479" s="303"/>
      <c r="AR479" s="303"/>
      <c r="AS479" s="303"/>
      <c r="AT479" s="303"/>
      <c r="AU479" s="303"/>
      <c r="AV479" s="303"/>
      <c r="AW479" s="303"/>
      <c r="AX479" s="303"/>
      <c r="AY479" s="303"/>
      <c r="AZ479" s="303"/>
      <c r="BA479" s="303"/>
      <c r="BB479" s="303"/>
      <c r="BC479" s="303"/>
      <c r="BD479" s="303"/>
      <c r="BE479" s="303"/>
      <c r="BF479" s="303"/>
      <c r="BG479" s="303"/>
      <c r="BH479" s="303"/>
      <c r="BI479" s="303"/>
      <c r="BJ479" s="303"/>
      <c r="BK479" s="303"/>
      <c r="BL479" s="303"/>
      <c r="BM479" s="303"/>
      <c r="BN479" s="303"/>
      <c r="BO479" s="303"/>
      <c r="BP479" s="303"/>
      <c r="BQ479" s="303"/>
      <c r="BR479" s="303"/>
      <c r="BS479" s="303"/>
      <c r="BT479" s="303"/>
      <c r="BU479" s="303"/>
      <c r="BV479" s="303"/>
      <c r="BW479" s="303"/>
      <c r="BX479" s="303"/>
      <c r="BY479" s="303"/>
      <c r="BZ479" s="303"/>
      <c r="CA479" s="303"/>
      <c r="CB479" s="303"/>
      <c r="CC479" s="303"/>
      <c r="CD479" s="303"/>
      <c r="CE479" s="303"/>
      <c r="CF479" s="303"/>
      <c r="CG479" s="303"/>
      <c r="CH479" s="303"/>
      <c r="CI479" s="303"/>
      <c r="CJ479" s="303"/>
      <c r="CK479" s="303"/>
      <c r="CL479" s="303"/>
      <c r="CM479" s="303"/>
      <c r="CN479" s="303"/>
      <c r="CO479" s="303"/>
      <c r="CP479" s="303"/>
      <c r="CQ479" s="303"/>
      <c r="CR479" s="303"/>
      <c r="CS479" s="303"/>
      <c r="CT479" s="303"/>
      <c r="CU479" s="303"/>
      <c r="CV479" s="303"/>
      <c r="CW479" s="303"/>
      <c r="CX479" s="303"/>
      <c r="CY479" s="303"/>
      <c r="CZ479" s="303"/>
    </row>
    <row r="480" spans="1:104" ht="11.25" customHeight="1" x14ac:dyDescent="0.2">
      <c r="A480" s="303"/>
      <c r="B480" s="303"/>
      <c r="C480" s="303"/>
      <c r="D480" s="303"/>
      <c r="E480" s="303"/>
      <c r="F480" s="303"/>
      <c r="G480" s="303"/>
      <c r="H480" s="303"/>
      <c r="I480" s="303"/>
      <c r="J480" s="303"/>
      <c r="K480" s="303"/>
      <c r="L480" s="303"/>
      <c r="M480" s="303"/>
      <c r="N480" s="303"/>
      <c r="O480" s="303"/>
      <c r="P480" s="303"/>
      <c r="Q480" s="303"/>
      <c r="R480" s="309"/>
      <c r="S480" s="310"/>
      <c r="T480" s="310"/>
      <c r="U480" s="303"/>
      <c r="V480" s="303"/>
      <c r="W480" s="303"/>
      <c r="X480" s="303"/>
      <c r="Y480" s="303"/>
      <c r="Z480" s="303"/>
      <c r="AA480" s="303"/>
      <c r="AB480" s="303"/>
      <c r="AC480" s="303"/>
      <c r="AD480" s="303"/>
      <c r="AE480" s="303"/>
      <c r="AF480" s="303"/>
      <c r="AG480" s="303"/>
      <c r="AH480" s="303"/>
      <c r="AI480" s="303"/>
      <c r="AJ480" s="303"/>
      <c r="AK480" s="303"/>
      <c r="AL480" s="303"/>
      <c r="AM480" s="303"/>
      <c r="AN480" s="303"/>
      <c r="AO480" s="303"/>
      <c r="AP480" s="303"/>
      <c r="AQ480" s="303"/>
      <c r="AR480" s="303"/>
      <c r="AS480" s="303"/>
      <c r="AT480" s="303"/>
      <c r="AU480" s="303"/>
      <c r="AV480" s="303"/>
      <c r="AW480" s="303"/>
      <c r="AX480" s="303"/>
      <c r="AY480" s="303"/>
      <c r="AZ480" s="303"/>
      <c r="BA480" s="303"/>
      <c r="BB480" s="303"/>
      <c r="BC480" s="303"/>
      <c r="BD480" s="303"/>
      <c r="BE480" s="303"/>
      <c r="BF480" s="303"/>
      <c r="BG480" s="303"/>
      <c r="BH480" s="303"/>
      <c r="BI480" s="303"/>
      <c r="BJ480" s="303"/>
      <c r="BK480" s="303"/>
      <c r="BL480" s="303"/>
      <c r="BM480" s="303"/>
      <c r="BN480" s="303"/>
      <c r="BO480" s="303"/>
      <c r="BP480" s="303"/>
      <c r="BQ480" s="303"/>
      <c r="BR480" s="303"/>
      <c r="BS480" s="303"/>
      <c r="BT480" s="303"/>
      <c r="BU480" s="303"/>
      <c r="BV480" s="303"/>
      <c r="BW480" s="303"/>
      <c r="BX480" s="303"/>
      <c r="BY480" s="303"/>
      <c r="BZ480" s="303"/>
      <c r="CA480" s="303"/>
      <c r="CB480" s="303"/>
      <c r="CC480" s="303"/>
      <c r="CD480" s="303"/>
      <c r="CE480" s="303"/>
      <c r="CF480" s="303"/>
      <c r="CG480" s="303"/>
      <c r="CH480" s="303"/>
      <c r="CI480" s="303"/>
      <c r="CJ480" s="303"/>
      <c r="CK480" s="303"/>
      <c r="CL480" s="303"/>
      <c r="CM480" s="303"/>
      <c r="CN480" s="303"/>
      <c r="CO480" s="303"/>
      <c r="CP480" s="303"/>
      <c r="CQ480" s="303"/>
      <c r="CR480" s="303"/>
      <c r="CS480" s="303"/>
      <c r="CT480" s="303"/>
      <c r="CU480" s="303"/>
      <c r="CV480" s="303"/>
      <c r="CW480" s="303"/>
      <c r="CX480" s="303"/>
      <c r="CY480" s="303"/>
      <c r="CZ480" s="303"/>
    </row>
    <row r="481" spans="1:104" ht="11.25" customHeight="1" x14ac:dyDescent="0.2">
      <c r="A481" s="303"/>
      <c r="B481" s="303"/>
      <c r="C481" s="303"/>
      <c r="D481" s="303"/>
      <c r="E481" s="303"/>
      <c r="F481" s="303"/>
      <c r="G481" s="303"/>
      <c r="H481" s="303"/>
      <c r="I481" s="303"/>
      <c r="J481" s="303"/>
      <c r="K481" s="303"/>
      <c r="L481" s="303"/>
      <c r="M481" s="303"/>
      <c r="N481" s="303"/>
      <c r="O481" s="303"/>
      <c r="P481" s="303"/>
      <c r="Q481" s="303"/>
      <c r="R481" s="309"/>
      <c r="S481" s="310"/>
      <c r="T481" s="310"/>
      <c r="U481" s="303"/>
      <c r="V481" s="303"/>
      <c r="W481" s="303"/>
      <c r="X481" s="303"/>
      <c r="Y481" s="303"/>
      <c r="Z481" s="303"/>
      <c r="AA481" s="303"/>
      <c r="AB481" s="303"/>
      <c r="AC481" s="303"/>
      <c r="AD481" s="303"/>
      <c r="AE481" s="303"/>
      <c r="AF481" s="303"/>
      <c r="AG481" s="303"/>
      <c r="AH481" s="303"/>
      <c r="AI481" s="303"/>
      <c r="AJ481" s="303"/>
      <c r="AK481" s="303"/>
      <c r="AL481" s="303"/>
      <c r="AM481" s="303"/>
      <c r="AN481" s="303"/>
      <c r="AO481" s="303"/>
      <c r="AP481" s="303"/>
      <c r="AQ481" s="303"/>
      <c r="AR481" s="303"/>
      <c r="AS481" s="303"/>
      <c r="AT481" s="303"/>
      <c r="AU481" s="303"/>
      <c r="AV481" s="303"/>
      <c r="AW481" s="303"/>
      <c r="AX481" s="303"/>
      <c r="AY481" s="303"/>
      <c r="AZ481" s="303"/>
      <c r="BA481" s="303"/>
      <c r="BB481" s="303"/>
      <c r="BC481" s="303"/>
      <c r="BD481" s="303"/>
      <c r="BE481" s="303"/>
      <c r="BF481" s="303"/>
      <c r="BG481" s="303"/>
      <c r="BH481" s="303"/>
      <c r="BI481" s="303"/>
      <c r="BJ481" s="303"/>
      <c r="BK481" s="303"/>
      <c r="BL481" s="303"/>
      <c r="BM481" s="303"/>
      <c r="BN481" s="303"/>
      <c r="BO481" s="303"/>
      <c r="BP481" s="303"/>
      <c r="BQ481" s="303"/>
      <c r="BR481" s="303"/>
      <c r="BS481" s="303"/>
      <c r="BT481" s="303"/>
      <c r="BU481" s="303"/>
      <c r="BV481" s="303"/>
      <c r="BW481" s="303"/>
      <c r="BX481" s="303"/>
      <c r="BY481" s="303"/>
      <c r="BZ481" s="303"/>
      <c r="CA481" s="303"/>
      <c r="CB481" s="303"/>
      <c r="CC481" s="303"/>
      <c r="CD481" s="303"/>
      <c r="CE481" s="303"/>
      <c r="CF481" s="303"/>
      <c r="CG481" s="303"/>
      <c r="CH481" s="303"/>
      <c r="CI481" s="303"/>
      <c r="CJ481" s="303"/>
      <c r="CK481" s="303"/>
      <c r="CL481" s="303"/>
      <c r="CM481" s="303"/>
      <c r="CN481" s="303"/>
      <c r="CO481" s="303"/>
      <c r="CP481" s="303"/>
      <c r="CQ481" s="303"/>
      <c r="CR481" s="303"/>
      <c r="CS481" s="303"/>
      <c r="CT481" s="303"/>
      <c r="CU481" s="303"/>
      <c r="CV481" s="303"/>
      <c r="CW481" s="303"/>
      <c r="CX481" s="303"/>
      <c r="CY481" s="303"/>
      <c r="CZ481" s="303"/>
    </row>
    <row r="482" spans="1:104" ht="11.25" customHeight="1" x14ac:dyDescent="0.2">
      <c r="A482" s="303"/>
      <c r="B482" s="303"/>
      <c r="C482" s="303"/>
      <c r="D482" s="303"/>
      <c r="E482" s="303"/>
      <c r="F482" s="303"/>
      <c r="G482" s="303"/>
      <c r="H482" s="303"/>
      <c r="I482" s="303"/>
      <c r="J482" s="303"/>
      <c r="K482" s="303"/>
      <c r="L482" s="303"/>
      <c r="M482" s="303"/>
      <c r="N482" s="303"/>
      <c r="O482" s="303"/>
      <c r="P482" s="303"/>
      <c r="Q482" s="303"/>
      <c r="R482" s="309"/>
      <c r="S482" s="310"/>
      <c r="T482" s="310"/>
      <c r="U482" s="303"/>
      <c r="V482" s="303"/>
      <c r="W482" s="303"/>
      <c r="X482" s="303"/>
      <c r="Y482" s="303"/>
      <c r="Z482" s="303"/>
      <c r="AA482" s="303"/>
      <c r="AB482" s="303"/>
      <c r="AC482" s="303"/>
      <c r="AD482" s="303"/>
      <c r="AE482" s="303"/>
      <c r="AF482" s="303"/>
      <c r="AG482" s="303"/>
      <c r="AH482" s="303"/>
      <c r="AI482" s="303"/>
      <c r="AJ482" s="303"/>
      <c r="AK482" s="303"/>
      <c r="AL482" s="303"/>
      <c r="AM482" s="303"/>
      <c r="AN482" s="303"/>
      <c r="AO482" s="303"/>
      <c r="AP482" s="303"/>
      <c r="AQ482" s="303"/>
      <c r="AR482" s="303"/>
      <c r="AS482" s="303"/>
      <c r="AT482" s="303"/>
      <c r="AU482" s="303"/>
      <c r="AV482" s="303"/>
      <c r="AW482" s="303"/>
      <c r="AX482" s="303"/>
      <c r="AY482" s="303"/>
      <c r="AZ482" s="303"/>
      <c r="BA482" s="303"/>
      <c r="BB482" s="303"/>
      <c r="BC482" s="303"/>
      <c r="BD482" s="303"/>
      <c r="BE482" s="303"/>
      <c r="BF482" s="303"/>
      <c r="BG482" s="303"/>
      <c r="BH482" s="303"/>
      <c r="BI482" s="303"/>
      <c r="BJ482" s="303"/>
      <c r="BK482" s="303"/>
      <c r="BL482" s="303"/>
      <c r="BM482" s="303"/>
      <c r="BN482" s="303"/>
      <c r="BO482" s="303"/>
      <c r="BP482" s="303"/>
      <c r="BQ482" s="303"/>
      <c r="BR482" s="303"/>
      <c r="BS482" s="303"/>
      <c r="BT482" s="303"/>
      <c r="BU482" s="303"/>
      <c r="BV482" s="303"/>
      <c r="BW482" s="303"/>
      <c r="BX482" s="303"/>
      <c r="BY482" s="303"/>
      <c r="BZ482" s="303"/>
      <c r="CA482" s="303"/>
      <c r="CB482" s="303"/>
      <c r="CC482" s="303"/>
      <c r="CD482" s="303"/>
      <c r="CE482" s="303"/>
      <c r="CF482" s="303"/>
      <c r="CG482" s="303"/>
      <c r="CH482" s="303"/>
      <c r="CI482" s="303"/>
      <c r="CJ482" s="303"/>
      <c r="CK482" s="303"/>
      <c r="CL482" s="303"/>
      <c r="CM482" s="303"/>
      <c r="CN482" s="303"/>
      <c r="CO482" s="303"/>
      <c r="CP482" s="303"/>
      <c r="CQ482" s="303"/>
      <c r="CR482" s="303"/>
      <c r="CS482" s="303"/>
      <c r="CT482" s="303"/>
      <c r="CU482" s="303"/>
      <c r="CV482" s="303"/>
      <c r="CW482" s="303"/>
      <c r="CX482" s="303"/>
      <c r="CY482" s="303"/>
      <c r="CZ482" s="303"/>
    </row>
    <row r="483" spans="1:104" ht="11.25" customHeight="1" x14ac:dyDescent="0.2">
      <c r="A483" s="303"/>
      <c r="B483" s="303"/>
      <c r="C483" s="303"/>
      <c r="D483" s="303"/>
      <c r="E483" s="303"/>
      <c r="F483" s="303"/>
      <c r="G483" s="303"/>
      <c r="H483" s="303"/>
      <c r="I483" s="303"/>
      <c r="J483" s="303"/>
      <c r="K483" s="303"/>
      <c r="L483" s="303"/>
      <c r="M483" s="303"/>
      <c r="N483" s="303"/>
      <c r="O483" s="303"/>
      <c r="P483" s="303"/>
      <c r="Q483" s="303"/>
      <c r="R483" s="309"/>
      <c r="S483" s="310"/>
      <c r="T483" s="310"/>
      <c r="U483" s="303"/>
      <c r="V483" s="303"/>
      <c r="W483" s="303"/>
      <c r="X483" s="303"/>
      <c r="Y483" s="303"/>
      <c r="Z483" s="303"/>
      <c r="AA483" s="303"/>
      <c r="AB483" s="303"/>
      <c r="AC483" s="303"/>
      <c r="AD483" s="303"/>
      <c r="AE483" s="303"/>
      <c r="AF483" s="303"/>
      <c r="AG483" s="303"/>
      <c r="AH483" s="303"/>
      <c r="AI483" s="303"/>
      <c r="AJ483" s="303"/>
      <c r="AK483" s="303"/>
      <c r="AL483" s="303"/>
      <c r="AM483" s="303"/>
      <c r="AN483" s="303"/>
      <c r="AO483" s="303"/>
      <c r="AP483" s="303"/>
      <c r="AQ483" s="303"/>
      <c r="AR483" s="303"/>
      <c r="AS483" s="303"/>
      <c r="AT483" s="303"/>
      <c r="AU483" s="303"/>
      <c r="AV483" s="303"/>
      <c r="AW483" s="303"/>
      <c r="AX483" s="303"/>
      <c r="AY483" s="303"/>
      <c r="AZ483" s="303"/>
      <c r="BA483" s="303"/>
      <c r="BB483" s="303"/>
      <c r="BC483" s="303"/>
      <c r="BD483" s="303"/>
      <c r="BE483" s="303"/>
      <c r="BF483" s="303"/>
      <c r="BG483" s="303"/>
      <c r="BH483" s="303"/>
      <c r="BI483" s="303"/>
      <c r="BJ483" s="303"/>
      <c r="BK483" s="303"/>
      <c r="BL483" s="303"/>
      <c r="BM483" s="303"/>
      <c r="BN483" s="303"/>
      <c r="BO483" s="303"/>
      <c r="BP483" s="303"/>
      <c r="BQ483" s="303"/>
      <c r="BR483" s="303"/>
      <c r="BS483" s="303"/>
      <c r="BT483" s="303"/>
      <c r="BU483" s="303"/>
      <c r="BV483" s="303"/>
      <c r="BW483" s="303"/>
      <c r="BX483" s="303"/>
      <c r="BY483" s="303"/>
      <c r="BZ483" s="303"/>
      <c r="CA483" s="303"/>
      <c r="CB483" s="303"/>
      <c r="CC483" s="303"/>
      <c r="CD483" s="303"/>
      <c r="CE483" s="303"/>
      <c r="CF483" s="303"/>
      <c r="CG483" s="303"/>
      <c r="CH483" s="303"/>
      <c r="CI483" s="303"/>
      <c r="CJ483" s="303"/>
      <c r="CK483" s="303"/>
      <c r="CL483" s="303"/>
      <c r="CM483" s="303"/>
      <c r="CN483" s="303"/>
      <c r="CO483" s="303"/>
      <c r="CP483" s="303"/>
      <c r="CQ483" s="303"/>
      <c r="CR483" s="303"/>
      <c r="CS483" s="303"/>
      <c r="CT483" s="303"/>
      <c r="CU483" s="303"/>
      <c r="CV483" s="303"/>
      <c r="CW483" s="303"/>
      <c r="CX483" s="303"/>
      <c r="CY483" s="303"/>
      <c r="CZ483" s="303"/>
    </row>
    <row r="484" spans="1:104" ht="11.25" customHeight="1" x14ac:dyDescent="0.2">
      <c r="A484" s="303"/>
      <c r="B484" s="303"/>
      <c r="C484" s="303"/>
      <c r="D484" s="303"/>
      <c r="E484" s="303"/>
      <c r="F484" s="303"/>
      <c r="G484" s="303"/>
      <c r="H484" s="303"/>
      <c r="I484" s="303"/>
      <c r="J484" s="303"/>
      <c r="K484" s="303"/>
      <c r="L484" s="303"/>
      <c r="M484" s="303"/>
      <c r="N484" s="303"/>
      <c r="O484" s="303"/>
      <c r="P484" s="303"/>
      <c r="Q484" s="303"/>
      <c r="R484" s="309"/>
      <c r="S484" s="310"/>
      <c r="T484" s="310"/>
      <c r="U484" s="303"/>
      <c r="V484" s="303"/>
      <c r="W484" s="303"/>
      <c r="X484" s="303"/>
      <c r="Y484" s="303"/>
      <c r="Z484" s="303"/>
      <c r="AA484" s="303"/>
      <c r="AB484" s="303"/>
      <c r="AC484" s="303"/>
      <c r="AD484" s="303"/>
      <c r="AE484" s="303"/>
      <c r="AF484" s="303"/>
      <c r="AG484" s="303"/>
      <c r="AH484" s="303"/>
      <c r="AI484" s="303"/>
      <c r="AJ484" s="303"/>
      <c r="AK484" s="303"/>
      <c r="AL484" s="303"/>
      <c r="AM484" s="303"/>
      <c r="AN484" s="303"/>
      <c r="AO484" s="303"/>
      <c r="AP484" s="303"/>
      <c r="AQ484" s="303"/>
      <c r="AR484" s="303"/>
      <c r="AS484" s="303"/>
      <c r="AT484" s="303"/>
      <c r="AU484" s="303"/>
      <c r="AV484" s="303"/>
      <c r="AW484" s="303"/>
      <c r="AX484" s="303"/>
      <c r="AY484" s="303"/>
      <c r="AZ484" s="303"/>
      <c r="BA484" s="303"/>
      <c r="BB484" s="303"/>
      <c r="BC484" s="303"/>
      <c r="BD484" s="303"/>
      <c r="BE484" s="303"/>
      <c r="BF484" s="303"/>
      <c r="BG484" s="303"/>
      <c r="BH484" s="303"/>
      <c r="BI484" s="303"/>
      <c r="BJ484" s="303"/>
      <c r="BK484" s="303"/>
      <c r="BL484" s="303"/>
      <c r="BM484" s="303"/>
      <c r="BN484" s="303"/>
      <c r="BO484" s="303"/>
      <c r="BP484" s="303"/>
      <c r="BQ484" s="303"/>
      <c r="BR484" s="303"/>
      <c r="BS484" s="303"/>
      <c r="BT484" s="303"/>
      <c r="BU484" s="303"/>
      <c r="BV484" s="303"/>
      <c r="BW484" s="303"/>
      <c r="BX484" s="303"/>
      <c r="BY484" s="303"/>
      <c r="BZ484" s="303"/>
      <c r="CA484" s="303"/>
      <c r="CB484" s="303"/>
      <c r="CC484" s="303"/>
      <c r="CD484" s="303"/>
      <c r="CE484" s="303"/>
      <c r="CF484" s="303"/>
      <c r="CG484" s="303"/>
      <c r="CH484" s="303"/>
      <c r="CI484" s="303"/>
      <c r="CJ484" s="303"/>
      <c r="CK484" s="303"/>
      <c r="CL484" s="303"/>
      <c r="CM484" s="303"/>
      <c r="CN484" s="303"/>
      <c r="CO484" s="303"/>
      <c r="CP484" s="303"/>
      <c r="CQ484" s="303"/>
      <c r="CR484" s="303"/>
      <c r="CS484" s="303"/>
      <c r="CT484" s="303"/>
      <c r="CU484" s="303"/>
      <c r="CV484" s="303"/>
      <c r="CW484" s="303"/>
      <c r="CX484" s="303"/>
      <c r="CY484" s="303"/>
      <c r="CZ484" s="303"/>
    </row>
    <row r="485" spans="1:104" ht="11.25" customHeight="1" x14ac:dyDescent="0.2">
      <c r="A485" s="303"/>
      <c r="B485" s="303"/>
      <c r="C485" s="303"/>
      <c r="D485" s="303"/>
      <c r="E485" s="303"/>
      <c r="F485" s="303"/>
      <c r="G485" s="303"/>
      <c r="H485" s="303"/>
      <c r="I485" s="303"/>
      <c r="J485" s="303"/>
      <c r="K485" s="303"/>
      <c r="L485" s="303"/>
      <c r="M485" s="303"/>
      <c r="N485" s="303"/>
      <c r="O485" s="303"/>
      <c r="P485" s="303"/>
      <c r="Q485" s="303"/>
      <c r="R485" s="309"/>
      <c r="S485" s="310"/>
      <c r="T485" s="310"/>
      <c r="U485" s="303"/>
      <c r="V485" s="303"/>
      <c r="W485" s="303"/>
      <c r="X485" s="303"/>
      <c r="Y485" s="303"/>
      <c r="Z485" s="303"/>
      <c r="AA485" s="303"/>
      <c r="AB485" s="303"/>
      <c r="AC485" s="303"/>
      <c r="AD485" s="303"/>
      <c r="AE485" s="303"/>
      <c r="AF485" s="303"/>
      <c r="AG485" s="303"/>
      <c r="AH485" s="303"/>
      <c r="AI485" s="303"/>
      <c r="AJ485" s="303"/>
      <c r="AK485" s="303"/>
      <c r="AL485" s="303"/>
      <c r="AM485" s="303"/>
      <c r="AN485" s="303"/>
      <c r="AO485" s="303"/>
      <c r="AP485" s="303"/>
      <c r="AQ485" s="303"/>
      <c r="AR485" s="303"/>
      <c r="AS485" s="303"/>
      <c r="AT485" s="303"/>
      <c r="AU485" s="303"/>
      <c r="AV485" s="303"/>
      <c r="AW485" s="303"/>
      <c r="AX485" s="303"/>
      <c r="AY485" s="303"/>
      <c r="AZ485" s="303"/>
      <c r="BA485" s="303"/>
      <c r="BB485" s="303"/>
      <c r="BC485" s="303"/>
      <c r="BD485" s="303"/>
      <c r="BE485" s="303"/>
      <c r="BF485" s="303"/>
      <c r="BG485" s="303"/>
      <c r="BH485" s="303"/>
      <c r="BI485" s="303"/>
      <c r="BJ485" s="303"/>
      <c r="BK485" s="303"/>
      <c r="BL485" s="303"/>
      <c r="BM485" s="303"/>
      <c r="BN485" s="303"/>
      <c r="BO485" s="303"/>
      <c r="BP485" s="303"/>
      <c r="BQ485" s="303"/>
      <c r="BR485" s="303"/>
      <c r="BS485" s="303"/>
      <c r="BT485" s="303"/>
      <c r="BU485" s="303"/>
      <c r="BV485" s="303"/>
      <c r="BW485" s="303"/>
      <c r="BX485" s="303"/>
      <c r="BY485" s="303"/>
      <c r="BZ485" s="303"/>
      <c r="CA485" s="303"/>
      <c r="CB485" s="303"/>
      <c r="CC485" s="303"/>
      <c r="CD485" s="303"/>
      <c r="CE485" s="303"/>
      <c r="CF485" s="303"/>
      <c r="CG485" s="303"/>
      <c r="CH485" s="303"/>
      <c r="CI485" s="303"/>
      <c r="CJ485" s="303"/>
      <c r="CK485" s="303"/>
      <c r="CL485" s="303"/>
      <c r="CM485" s="303"/>
      <c r="CN485" s="303"/>
      <c r="CO485" s="303"/>
      <c r="CP485" s="303"/>
      <c r="CQ485" s="303"/>
      <c r="CR485" s="303"/>
      <c r="CS485" s="303"/>
      <c r="CT485" s="303"/>
      <c r="CU485" s="303"/>
      <c r="CV485" s="303"/>
      <c r="CW485" s="303"/>
      <c r="CX485" s="303"/>
      <c r="CY485" s="303"/>
      <c r="CZ485" s="303"/>
    </row>
    <row r="486" spans="1:104" ht="11.25" customHeight="1" x14ac:dyDescent="0.2">
      <c r="A486" s="303"/>
      <c r="B486" s="303"/>
      <c r="C486" s="303"/>
      <c r="D486" s="303"/>
      <c r="E486" s="303"/>
      <c r="F486" s="303"/>
      <c r="G486" s="303"/>
      <c r="H486" s="303"/>
      <c r="I486" s="303"/>
      <c r="J486" s="303"/>
      <c r="K486" s="303"/>
      <c r="L486" s="303"/>
      <c r="M486" s="303"/>
      <c r="N486" s="303"/>
      <c r="O486" s="303"/>
      <c r="P486" s="303"/>
      <c r="Q486" s="303"/>
      <c r="R486" s="309"/>
      <c r="S486" s="310"/>
      <c r="T486" s="310"/>
      <c r="U486" s="303"/>
      <c r="V486" s="303"/>
      <c r="W486" s="303"/>
      <c r="X486" s="303"/>
      <c r="Y486" s="303"/>
      <c r="Z486" s="303"/>
      <c r="AA486" s="303"/>
      <c r="AB486" s="303"/>
      <c r="AC486" s="303"/>
      <c r="AD486" s="303"/>
      <c r="AE486" s="303"/>
      <c r="AF486" s="303"/>
      <c r="AG486" s="303"/>
      <c r="AH486" s="303"/>
      <c r="AI486" s="303"/>
      <c r="AJ486" s="303"/>
      <c r="AK486" s="303"/>
      <c r="AL486" s="303"/>
      <c r="AM486" s="303"/>
      <c r="AN486" s="303"/>
      <c r="AO486" s="303"/>
      <c r="AP486" s="303"/>
      <c r="AQ486" s="303"/>
      <c r="AR486" s="303"/>
      <c r="AS486" s="303"/>
      <c r="AT486" s="303"/>
      <c r="AU486" s="303"/>
      <c r="AV486" s="303"/>
      <c r="AW486" s="303"/>
      <c r="AX486" s="303"/>
      <c r="AY486" s="303"/>
      <c r="AZ486" s="303"/>
      <c r="BA486" s="303"/>
      <c r="BB486" s="303"/>
      <c r="BC486" s="303"/>
      <c r="BD486" s="303"/>
      <c r="BE486" s="303"/>
      <c r="BF486" s="303"/>
      <c r="BG486" s="303"/>
      <c r="BH486" s="303"/>
      <c r="BI486" s="303"/>
      <c r="BJ486" s="303"/>
      <c r="BK486" s="303"/>
      <c r="BL486" s="303"/>
      <c r="BM486" s="303"/>
      <c r="BN486" s="303"/>
      <c r="BO486" s="303"/>
      <c r="BP486" s="303"/>
      <c r="BQ486" s="303"/>
      <c r="BR486" s="303"/>
      <c r="BS486" s="303"/>
      <c r="BT486" s="303"/>
      <c r="BU486" s="303"/>
      <c r="BV486" s="303"/>
      <c r="BW486" s="303"/>
      <c r="BX486" s="303"/>
      <c r="BY486" s="303"/>
      <c r="BZ486" s="303"/>
      <c r="CA486" s="303"/>
      <c r="CB486" s="303"/>
      <c r="CC486" s="303"/>
      <c r="CD486" s="303"/>
      <c r="CE486" s="303"/>
      <c r="CF486" s="303"/>
      <c r="CG486" s="303"/>
      <c r="CH486" s="303"/>
      <c r="CI486" s="303"/>
      <c r="CJ486" s="303"/>
      <c r="CK486" s="303"/>
      <c r="CL486" s="303"/>
      <c r="CM486" s="303"/>
      <c r="CN486" s="303"/>
      <c r="CO486" s="303"/>
      <c r="CP486" s="303"/>
      <c r="CQ486" s="303"/>
      <c r="CR486" s="303"/>
      <c r="CS486" s="303"/>
      <c r="CT486" s="303"/>
      <c r="CU486" s="303"/>
      <c r="CV486" s="303"/>
      <c r="CW486" s="303"/>
      <c r="CX486" s="303"/>
      <c r="CY486" s="303"/>
      <c r="CZ486" s="303"/>
    </row>
    <row r="487" spans="1:104" ht="11.25" customHeight="1" x14ac:dyDescent="0.2">
      <c r="A487" s="303"/>
      <c r="B487" s="303"/>
      <c r="C487" s="303"/>
      <c r="D487" s="303"/>
      <c r="E487" s="303"/>
      <c r="F487" s="303"/>
      <c r="G487" s="303"/>
      <c r="H487" s="303"/>
      <c r="I487" s="303"/>
      <c r="J487" s="303"/>
      <c r="K487" s="303"/>
      <c r="L487" s="303"/>
      <c r="M487" s="303"/>
      <c r="N487" s="303"/>
      <c r="O487" s="303"/>
      <c r="P487" s="303"/>
      <c r="Q487" s="303"/>
      <c r="R487" s="309"/>
      <c r="S487" s="310"/>
      <c r="T487" s="310"/>
      <c r="U487" s="303"/>
      <c r="V487" s="303"/>
      <c r="W487" s="303"/>
      <c r="X487" s="303"/>
      <c r="Y487" s="303"/>
      <c r="Z487" s="303"/>
      <c r="AA487" s="303"/>
      <c r="AB487" s="303"/>
      <c r="AC487" s="303"/>
      <c r="AD487" s="303"/>
      <c r="AE487" s="303"/>
      <c r="AF487" s="303"/>
      <c r="AG487" s="303"/>
      <c r="AH487" s="303"/>
      <c r="AI487" s="303"/>
      <c r="AJ487" s="303"/>
      <c r="AK487" s="303"/>
      <c r="AL487" s="303"/>
      <c r="AM487" s="303"/>
      <c r="AN487" s="303"/>
      <c r="AO487" s="303"/>
      <c r="AP487" s="303"/>
      <c r="AQ487" s="303"/>
      <c r="AR487" s="303"/>
      <c r="AS487" s="303"/>
      <c r="AT487" s="303"/>
      <c r="AU487" s="303"/>
      <c r="AV487" s="303"/>
      <c r="AW487" s="303"/>
      <c r="AX487" s="303"/>
      <c r="AY487" s="303"/>
      <c r="AZ487" s="303"/>
      <c r="BA487" s="303"/>
      <c r="BB487" s="303"/>
      <c r="BC487" s="303"/>
      <c r="BD487" s="303"/>
      <c r="BE487" s="303"/>
      <c r="BF487" s="303"/>
      <c r="BG487" s="303"/>
      <c r="BH487" s="303"/>
      <c r="BI487" s="303"/>
      <c r="BJ487" s="303"/>
      <c r="BK487" s="303"/>
      <c r="BL487" s="303"/>
      <c r="BM487" s="303"/>
      <c r="BN487" s="303"/>
      <c r="BO487" s="303"/>
      <c r="BP487" s="303"/>
      <c r="BQ487" s="303"/>
      <c r="BR487" s="303"/>
      <c r="BS487" s="303"/>
      <c r="BT487" s="303"/>
      <c r="BU487" s="303"/>
      <c r="BV487" s="303"/>
      <c r="BW487" s="303"/>
      <c r="BX487" s="303"/>
      <c r="BY487" s="303"/>
      <c r="BZ487" s="303"/>
      <c r="CA487" s="303"/>
      <c r="CB487" s="303"/>
      <c r="CC487" s="303"/>
      <c r="CD487" s="303"/>
      <c r="CE487" s="303"/>
      <c r="CF487" s="303"/>
      <c r="CG487" s="303"/>
      <c r="CH487" s="303"/>
      <c r="CI487" s="303"/>
      <c r="CJ487" s="303"/>
      <c r="CK487" s="303"/>
      <c r="CL487" s="303"/>
      <c r="CM487" s="303"/>
      <c r="CN487" s="303"/>
      <c r="CO487" s="303"/>
      <c r="CP487" s="303"/>
      <c r="CQ487" s="303"/>
      <c r="CR487" s="303"/>
      <c r="CS487" s="303"/>
      <c r="CT487" s="303"/>
      <c r="CU487" s="303"/>
      <c r="CV487" s="303"/>
      <c r="CW487" s="303"/>
      <c r="CX487" s="303"/>
      <c r="CY487" s="303"/>
      <c r="CZ487" s="303"/>
    </row>
    <row r="488" spans="1:104" ht="11.25" customHeight="1" x14ac:dyDescent="0.2">
      <c r="A488" s="303"/>
      <c r="B488" s="303"/>
      <c r="C488" s="303"/>
      <c r="D488" s="303"/>
      <c r="E488" s="303"/>
      <c r="F488" s="303"/>
      <c r="G488" s="303"/>
      <c r="H488" s="303"/>
      <c r="I488" s="303"/>
      <c r="J488" s="303"/>
      <c r="K488" s="303"/>
      <c r="L488" s="303"/>
      <c r="M488" s="303"/>
      <c r="N488" s="303"/>
      <c r="O488" s="303"/>
      <c r="P488" s="303"/>
      <c r="Q488" s="303"/>
      <c r="R488" s="309"/>
      <c r="S488" s="310"/>
      <c r="T488" s="310"/>
      <c r="U488" s="303"/>
      <c r="V488" s="303"/>
      <c r="W488" s="303"/>
      <c r="X488" s="303"/>
      <c r="Y488" s="303"/>
      <c r="Z488" s="303"/>
      <c r="AA488" s="303"/>
      <c r="AB488" s="303"/>
      <c r="AC488" s="303"/>
      <c r="AD488" s="303"/>
      <c r="AE488" s="303"/>
      <c r="AF488" s="303"/>
      <c r="AG488" s="303"/>
      <c r="AH488" s="303"/>
      <c r="AI488" s="303"/>
      <c r="AJ488" s="303"/>
      <c r="AK488" s="303"/>
      <c r="AL488" s="303"/>
      <c r="AM488" s="303"/>
      <c r="AN488" s="303"/>
      <c r="AO488" s="303"/>
      <c r="AP488" s="303"/>
      <c r="AQ488" s="303"/>
      <c r="AR488" s="303"/>
      <c r="AS488" s="303"/>
      <c r="AT488" s="303"/>
      <c r="AU488" s="303"/>
      <c r="AV488" s="303"/>
      <c r="AW488" s="303"/>
      <c r="AX488" s="303"/>
      <c r="AY488" s="303"/>
      <c r="AZ488" s="303"/>
      <c r="BA488" s="303"/>
      <c r="BB488" s="303"/>
      <c r="BC488" s="303"/>
      <c r="BD488" s="303"/>
      <c r="BE488" s="303"/>
      <c r="BF488" s="303"/>
      <c r="BG488" s="303"/>
      <c r="BH488" s="303"/>
      <c r="BI488" s="303"/>
      <c r="BJ488" s="303"/>
      <c r="BK488" s="303"/>
      <c r="BL488" s="303"/>
      <c r="BM488" s="303"/>
      <c r="BN488" s="303"/>
      <c r="BO488" s="303"/>
      <c r="BP488" s="303"/>
      <c r="BQ488" s="303"/>
      <c r="BR488" s="303"/>
      <c r="BS488" s="303"/>
      <c r="BT488" s="303"/>
      <c r="BU488" s="303"/>
      <c r="BV488" s="303"/>
      <c r="BW488" s="303"/>
      <c r="BX488" s="303"/>
      <c r="BY488" s="303"/>
      <c r="BZ488" s="303"/>
      <c r="CA488" s="303"/>
      <c r="CB488" s="303"/>
      <c r="CC488" s="303"/>
      <c r="CD488" s="303"/>
      <c r="CE488" s="303"/>
      <c r="CF488" s="303"/>
      <c r="CG488" s="303"/>
      <c r="CH488" s="303"/>
      <c r="CI488" s="303"/>
      <c r="CJ488" s="303"/>
      <c r="CK488" s="303"/>
      <c r="CL488" s="303"/>
      <c r="CM488" s="303"/>
      <c r="CN488" s="303"/>
      <c r="CO488" s="303"/>
      <c r="CP488" s="303"/>
      <c r="CQ488" s="303"/>
      <c r="CR488" s="303"/>
      <c r="CS488" s="303"/>
      <c r="CT488" s="303"/>
      <c r="CU488" s="303"/>
      <c r="CV488" s="303"/>
      <c r="CW488" s="303"/>
      <c r="CX488" s="303"/>
      <c r="CY488" s="303"/>
      <c r="CZ488" s="303"/>
    </row>
    <row r="489" spans="1:104" ht="11.25" customHeight="1" x14ac:dyDescent="0.2">
      <c r="A489" s="303"/>
      <c r="B489" s="303"/>
      <c r="C489" s="303"/>
      <c r="D489" s="303"/>
      <c r="E489" s="303"/>
      <c r="F489" s="303"/>
      <c r="G489" s="303"/>
      <c r="H489" s="303"/>
      <c r="I489" s="303"/>
      <c r="J489" s="303"/>
      <c r="K489" s="303"/>
      <c r="L489" s="303"/>
      <c r="M489" s="303"/>
      <c r="N489" s="303"/>
      <c r="O489" s="303"/>
      <c r="P489" s="303"/>
      <c r="Q489" s="303"/>
      <c r="R489" s="309"/>
      <c r="S489" s="310"/>
      <c r="T489" s="310"/>
      <c r="U489" s="303"/>
      <c r="V489" s="303"/>
      <c r="W489" s="303"/>
      <c r="X489" s="303"/>
      <c r="Y489" s="303"/>
      <c r="Z489" s="303"/>
      <c r="AA489" s="303"/>
      <c r="AB489" s="303"/>
      <c r="AC489" s="303"/>
      <c r="AD489" s="303"/>
      <c r="AE489" s="303"/>
      <c r="AF489" s="303"/>
      <c r="AG489" s="303"/>
      <c r="AH489" s="303"/>
      <c r="AI489" s="303"/>
      <c r="AJ489" s="303"/>
      <c r="AK489" s="303"/>
      <c r="AL489" s="303"/>
      <c r="AM489" s="303"/>
      <c r="AN489" s="303"/>
      <c r="AO489" s="303"/>
      <c r="AP489" s="303"/>
      <c r="AQ489" s="303"/>
      <c r="AR489" s="303"/>
      <c r="AS489" s="303"/>
      <c r="AT489" s="303"/>
      <c r="AU489" s="303"/>
      <c r="AV489" s="303"/>
      <c r="AW489" s="303"/>
      <c r="AX489" s="303"/>
      <c r="AY489" s="303"/>
      <c r="AZ489" s="303"/>
      <c r="BA489" s="303"/>
      <c r="BB489" s="303"/>
      <c r="BC489" s="303"/>
      <c r="BD489" s="303"/>
      <c r="BE489" s="303"/>
      <c r="BF489" s="303"/>
      <c r="BG489" s="303"/>
      <c r="BH489" s="303"/>
      <c r="BI489" s="303"/>
      <c r="BJ489" s="303"/>
      <c r="BK489" s="303"/>
      <c r="BL489" s="303"/>
      <c r="BM489" s="303"/>
      <c r="BN489" s="303"/>
      <c r="BO489" s="303"/>
      <c r="BP489" s="303"/>
      <c r="BQ489" s="303"/>
      <c r="BR489" s="303"/>
      <c r="BS489" s="303"/>
      <c r="BT489" s="303"/>
      <c r="BU489" s="303"/>
      <c r="BV489" s="303"/>
      <c r="BW489" s="303"/>
      <c r="BX489" s="303"/>
      <c r="BY489" s="303"/>
      <c r="BZ489" s="303"/>
      <c r="CA489" s="303"/>
      <c r="CB489" s="303"/>
      <c r="CC489" s="303"/>
      <c r="CD489" s="303"/>
      <c r="CE489" s="303"/>
      <c r="CF489" s="303"/>
      <c r="CG489" s="303"/>
      <c r="CH489" s="303"/>
      <c r="CI489" s="303"/>
      <c r="CJ489" s="303"/>
      <c r="CK489" s="303"/>
      <c r="CL489" s="303"/>
      <c r="CM489" s="303"/>
      <c r="CN489" s="303"/>
      <c r="CO489" s="303"/>
      <c r="CP489" s="303"/>
      <c r="CQ489" s="303"/>
      <c r="CR489" s="303"/>
      <c r="CS489" s="303"/>
      <c r="CT489" s="303"/>
      <c r="CU489" s="303"/>
      <c r="CV489" s="303"/>
      <c r="CW489" s="303"/>
      <c r="CX489" s="303"/>
      <c r="CY489" s="303"/>
      <c r="CZ489" s="303"/>
    </row>
    <row r="490" spans="1:104" ht="11.25" customHeight="1" x14ac:dyDescent="0.2">
      <c r="A490" s="303"/>
      <c r="B490" s="303"/>
      <c r="C490" s="303"/>
      <c r="D490" s="303"/>
      <c r="E490" s="303"/>
      <c r="F490" s="303"/>
      <c r="G490" s="303"/>
      <c r="H490" s="303"/>
      <c r="I490" s="303"/>
      <c r="J490" s="303"/>
      <c r="K490" s="303"/>
      <c r="L490" s="303"/>
      <c r="M490" s="303"/>
      <c r="N490" s="303"/>
      <c r="O490" s="303"/>
      <c r="P490" s="303"/>
      <c r="Q490" s="303"/>
      <c r="R490" s="309"/>
      <c r="S490" s="310"/>
      <c r="T490" s="310"/>
      <c r="U490" s="303"/>
      <c r="V490" s="303"/>
      <c r="W490" s="303"/>
      <c r="X490" s="303"/>
      <c r="Y490" s="303"/>
      <c r="Z490" s="303"/>
      <c r="AA490" s="303"/>
      <c r="AB490" s="303"/>
      <c r="AC490" s="303"/>
      <c r="AD490" s="303"/>
      <c r="AE490" s="303"/>
      <c r="AF490" s="303"/>
      <c r="AG490" s="303"/>
      <c r="AH490" s="303"/>
      <c r="AI490" s="303"/>
      <c r="AJ490" s="303"/>
      <c r="AK490" s="303"/>
      <c r="AL490" s="303"/>
      <c r="AM490" s="303"/>
      <c r="AN490" s="303"/>
      <c r="AO490" s="303"/>
      <c r="AP490" s="303"/>
      <c r="AQ490" s="303"/>
      <c r="AR490" s="303"/>
      <c r="AS490" s="303"/>
      <c r="AT490" s="303"/>
      <c r="AU490" s="303"/>
      <c r="AV490" s="303"/>
      <c r="AW490" s="303"/>
      <c r="AX490" s="303"/>
      <c r="AY490" s="303"/>
      <c r="AZ490" s="303"/>
      <c r="BA490" s="303"/>
      <c r="BB490" s="303"/>
      <c r="BC490" s="303"/>
      <c r="BD490" s="303"/>
      <c r="BE490" s="303"/>
      <c r="BF490" s="303"/>
      <c r="BG490" s="303"/>
      <c r="BH490" s="303"/>
      <c r="BI490" s="303"/>
      <c r="BJ490" s="303"/>
      <c r="BK490" s="303"/>
      <c r="BL490" s="303"/>
      <c r="BM490" s="303"/>
      <c r="BN490" s="303"/>
      <c r="BO490" s="303"/>
      <c r="BP490" s="303"/>
      <c r="BQ490" s="303"/>
      <c r="BR490" s="303"/>
      <c r="BS490" s="303"/>
      <c r="BT490" s="303"/>
      <c r="BU490" s="303"/>
      <c r="BV490" s="303"/>
      <c r="BW490" s="303"/>
      <c r="BX490" s="303"/>
      <c r="BY490" s="303"/>
      <c r="BZ490" s="303"/>
      <c r="CA490" s="303"/>
      <c r="CB490" s="303"/>
      <c r="CC490" s="303"/>
      <c r="CD490" s="303"/>
      <c r="CE490" s="303"/>
      <c r="CF490" s="303"/>
      <c r="CG490" s="303"/>
      <c r="CH490" s="303"/>
      <c r="CI490" s="303"/>
      <c r="CJ490" s="303"/>
      <c r="CK490" s="303"/>
      <c r="CL490" s="303"/>
      <c r="CM490" s="303"/>
      <c r="CN490" s="303"/>
      <c r="CO490" s="303"/>
      <c r="CP490" s="303"/>
      <c r="CQ490" s="303"/>
      <c r="CR490" s="303"/>
      <c r="CS490" s="303"/>
      <c r="CT490" s="303"/>
      <c r="CU490" s="303"/>
      <c r="CV490" s="303"/>
      <c r="CW490" s="303"/>
      <c r="CX490" s="303"/>
      <c r="CY490" s="303"/>
      <c r="CZ490" s="303"/>
    </row>
    <row r="491" spans="1:104" ht="11.25" customHeight="1" x14ac:dyDescent="0.2">
      <c r="A491" s="303"/>
      <c r="B491" s="303"/>
      <c r="C491" s="303"/>
      <c r="D491" s="303"/>
      <c r="E491" s="303"/>
      <c r="F491" s="303"/>
      <c r="G491" s="303"/>
      <c r="H491" s="303"/>
      <c r="I491" s="303"/>
      <c r="J491" s="303"/>
      <c r="K491" s="303"/>
      <c r="L491" s="303"/>
      <c r="M491" s="303"/>
      <c r="N491" s="303"/>
      <c r="O491" s="303"/>
      <c r="P491" s="303"/>
      <c r="Q491" s="303"/>
      <c r="R491" s="309"/>
      <c r="S491" s="310"/>
      <c r="T491" s="310"/>
      <c r="U491" s="303"/>
      <c r="V491" s="303"/>
      <c r="W491" s="303"/>
      <c r="X491" s="303"/>
      <c r="Y491" s="303"/>
      <c r="Z491" s="303"/>
      <c r="AA491" s="303"/>
      <c r="AB491" s="303"/>
      <c r="AC491" s="303"/>
      <c r="AD491" s="303"/>
      <c r="AE491" s="303"/>
      <c r="AF491" s="303"/>
      <c r="AG491" s="303"/>
      <c r="AH491" s="303"/>
      <c r="AI491" s="303"/>
      <c r="AJ491" s="303"/>
      <c r="AK491" s="303"/>
      <c r="AL491" s="303"/>
      <c r="AM491" s="303"/>
      <c r="AN491" s="303"/>
      <c r="AO491" s="303"/>
      <c r="AP491" s="303"/>
      <c r="AQ491" s="303"/>
      <c r="AR491" s="303"/>
      <c r="AS491" s="303"/>
      <c r="AT491" s="303"/>
      <c r="AU491" s="303"/>
      <c r="AV491" s="303"/>
      <c r="AW491" s="303"/>
      <c r="AX491" s="303"/>
      <c r="AY491" s="303"/>
      <c r="AZ491" s="303"/>
      <c r="BA491" s="303"/>
      <c r="BB491" s="303"/>
      <c r="BC491" s="303"/>
      <c r="BD491" s="303"/>
      <c r="BE491" s="303"/>
      <c r="BF491" s="303"/>
      <c r="BG491" s="303"/>
      <c r="BH491" s="303"/>
      <c r="BI491" s="303"/>
      <c r="BJ491" s="303"/>
      <c r="BK491" s="303"/>
      <c r="BL491" s="303"/>
      <c r="BM491" s="303"/>
      <c r="BN491" s="303"/>
      <c r="BO491" s="303"/>
      <c r="BP491" s="303"/>
      <c r="BQ491" s="303"/>
      <c r="BR491" s="303"/>
      <c r="BS491" s="303"/>
      <c r="BT491" s="303"/>
      <c r="BU491" s="303"/>
      <c r="BV491" s="303"/>
      <c r="BW491" s="303"/>
      <c r="BX491" s="303"/>
      <c r="BY491" s="303"/>
      <c r="BZ491" s="303"/>
      <c r="CA491" s="303"/>
      <c r="CB491" s="303"/>
      <c r="CC491" s="303"/>
      <c r="CD491" s="303"/>
      <c r="CE491" s="303"/>
      <c r="CF491" s="303"/>
      <c r="CG491" s="303"/>
      <c r="CH491" s="303"/>
      <c r="CI491" s="303"/>
      <c r="CJ491" s="303"/>
      <c r="CK491" s="303"/>
      <c r="CL491" s="303"/>
      <c r="CM491" s="303"/>
      <c r="CN491" s="303"/>
      <c r="CO491" s="303"/>
      <c r="CP491" s="303"/>
      <c r="CQ491" s="303"/>
      <c r="CR491" s="303"/>
      <c r="CS491" s="303"/>
      <c r="CT491" s="303"/>
      <c r="CU491" s="303"/>
      <c r="CV491" s="303"/>
      <c r="CW491" s="303"/>
      <c r="CX491" s="303"/>
      <c r="CY491" s="303"/>
      <c r="CZ491" s="303"/>
    </row>
    <row r="492" spans="1:104" ht="11.25" customHeight="1" x14ac:dyDescent="0.2">
      <c r="A492" s="303"/>
      <c r="B492" s="303"/>
      <c r="C492" s="303"/>
      <c r="D492" s="303"/>
      <c r="E492" s="303"/>
      <c r="F492" s="303"/>
      <c r="G492" s="303"/>
      <c r="H492" s="303"/>
      <c r="I492" s="303"/>
      <c r="J492" s="303"/>
      <c r="K492" s="303"/>
      <c r="L492" s="303"/>
      <c r="M492" s="303"/>
      <c r="N492" s="303"/>
      <c r="O492" s="303"/>
      <c r="P492" s="303"/>
      <c r="Q492" s="303"/>
      <c r="R492" s="309"/>
      <c r="S492" s="310"/>
      <c r="T492" s="310"/>
      <c r="U492" s="303"/>
      <c r="V492" s="303"/>
      <c r="W492" s="303"/>
      <c r="X492" s="303"/>
      <c r="Y492" s="303"/>
      <c r="Z492" s="303"/>
      <c r="AA492" s="303"/>
      <c r="AB492" s="303"/>
      <c r="AC492" s="303"/>
      <c r="AD492" s="303"/>
      <c r="AE492" s="303"/>
      <c r="AF492" s="303"/>
      <c r="AG492" s="303"/>
      <c r="AH492" s="303"/>
      <c r="AI492" s="303"/>
      <c r="AJ492" s="303"/>
      <c r="AK492" s="303"/>
      <c r="AL492" s="303"/>
      <c r="AM492" s="303"/>
      <c r="AN492" s="303"/>
      <c r="AO492" s="303"/>
      <c r="AP492" s="303"/>
      <c r="AQ492" s="303"/>
      <c r="AR492" s="303"/>
      <c r="AS492" s="303"/>
      <c r="AT492" s="303"/>
      <c r="AU492" s="303"/>
      <c r="AV492" s="303"/>
      <c r="AW492" s="303"/>
      <c r="AX492" s="303"/>
      <c r="AY492" s="303"/>
      <c r="AZ492" s="303"/>
      <c r="BA492" s="303"/>
      <c r="BB492" s="303"/>
      <c r="BC492" s="303"/>
      <c r="BD492" s="303"/>
      <c r="BE492" s="303"/>
      <c r="BF492" s="303"/>
      <c r="BG492" s="303"/>
      <c r="BH492" s="303"/>
      <c r="BI492" s="303"/>
      <c r="BJ492" s="303"/>
      <c r="BK492" s="303"/>
      <c r="BL492" s="303"/>
      <c r="BM492" s="303"/>
      <c r="BN492" s="303"/>
      <c r="BO492" s="303"/>
      <c r="BP492" s="303"/>
      <c r="BQ492" s="303"/>
      <c r="BR492" s="303"/>
      <c r="BS492" s="303"/>
      <c r="BT492" s="303"/>
      <c r="BU492" s="303"/>
      <c r="BV492" s="303"/>
      <c r="BW492" s="303"/>
      <c r="BX492" s="303"/>
      <c r="BY492" s="303"/>
      <c r="BZ492" s="303"/>
      <c r="CA492" s="303"/>
      <c r="CB492" s="303"/>
      <c r="CC492" s="303"/>
      <c r="CD492" s="303"/>
      <c r="CE492" s="303"/>
      <c r="CF492" s="303"/>
      <c r="CG492" s="303"/>
      <c r="CH492" s="303"/>
      <c r="CI492" s="303"/>
      <c r="CJ492" s="303"/>
      <c r="CK492" s="303"/>
      <c r="CL492" s="303"/>
      <c r="CM492" s="303"/>
      <c r="CN492" s="303"/>
      <c r="CO492" s="303"/>
      <c r="CP492" s="303"/>
      <c r="CQ492" s="303"/>
      <c r="CR492" s="303"/>
      <c r="CS492" s="303"/>
      <c r="CT492" s="303"/>
      <c r="CU492" s="303"/>
      <c r="CV492" s="303"/>
      <c r="CW492" s="303"/>
      <c r="CX492" s="303"/>
      <c r="CY492" s="303"/>
      <c r="CZ492" s="303"/>
    </row>
    <row r="493" spans="1:104" ht="11.25" customHeight="1" x14ac:dyDescent="0.2">
      <c r="A493" s="303"/>
      <c r="B493" s="303"/>
      <c r="C493" s="303"/>
      <c r="D493" s="303"/>
      <c r="E493" s="303"/>
      <c r="F493" s="303"/>
      <c r="G493" s="303"/>
      <c r="H493" s="303"/>
      <c r="I493" s="303"/>
      <c r="J493" s="303"/>
      <c r="K493" s="303"/>
      <c r="L493" s="303"/>
      <c r="M493" s="303"/>
      <c r="N493" s="303"/>
      <c r="O493" s="303"/>
      <c r="P493" s="303"/>
      <c r="Q493" s="303"/>
      <c r="R493" s="309"/>
      <c r="S493" s="310"/>
      <c r="T493" s="310"/>
      <c r="U493" s="303"/>
      <c r="V493" s="303"/>
      <c r="W493" s="303"/>
      <c r="X493" s="303"/>
      <c r="Y493" s="303"/>
      <c r="Z493" s="303"/>
      <c r="AA493" s="303"/>
      <c r="AB493" s="303"/>
      <c r="AC493" s="303"/>
      <c r="AD493" s="303"/>
      <c r="AE493" s="303"/>
      <c r="AF493" s="303"/>
      <c r="AG493" s="303"/>
      <c r="AH493" s="303"/>
      <c r="AI493" s="303"/>
      <c r="AJ493" s="303"/>
      <c r="AK493" s="303"/>
      <c r="AL493" s="303"/>
      <c r="AM493" s="303"/>
      <c r="AN493" s="303"/>
      <c r="AO493" s="303"/>
      <c r="AP493" s="303"/>
      <c r="AQ493" s="303"/>
      <c r="AR493" s="303"/>
      <c r="AS493" s="303"/>
      <c r="AT493" s="303"/>
      <c r="AU493" s="303"/>
      <c r="AV493" s="303"/>
      <c r="AW493" s="303"/>
      <c r="AX493" s="303"/>
      <c r="AY493" s="303"/>
      <c r="AZ493" s="303"/>
      <c r="BA493" s="303"/>
      <c r="BB493" s="303"/>
      <c r="BC493" s="303"/>
      <c r="BD493" s="303"/>
      <c r="BE493" s="303"/>
      <c r="BF493" s="303"/>
      <c r="BG493" s="303"/>
      <c r="BH493" s="303"/>
      <c r="BI493" s="303"/>
      <c r="BJ493" s="303"/>
      <c r="BK493" s="303"/>
      <c r="BL493" s="303"/>
      <c r="BM493" s="303"/>
      <c r="BN493" s="303"/>
      <c r="BO493" s="303"/>
      <c r="BP493" s="303"/>
      <c r="BQ493" s="303"/>
      <c r="BR493" s="303"/>
      <c r="BS493" s="303"/>
      <c r="BT493" s="303"/>
      <c r="BU493" s="303"/>
      <c r="BV493" s="303"/>
      <c r="BW493" s="303"/>
      <c r="BX493" s="303"/>
      <c r="BY493" s="303"/>
      <c r="BZ493" s="303"/>
      <c r="CA493" s="303"/>
      <c r="CB493" s="303"/>
      <c r="CC493" s="303"/>
      <c r="CD493" s="303"/>
      <c r="CE493" s="303"/>
      <c r="CF493" s="303"/>
      <c r="CG493" s="303"/>
      <c r="CH493" s="303"/>
      <c r="CI493" s="303"/>
      <c r="CJ493" s="303"/>
      <c r="CK493" s="303"/>
      <c r="CL493" s="303"/>
      <c r="CM493" s="303"/>
      <c r="CN493" s="303"/>
      <c r="CO493" s="303"/>
      <c r="CP493" s="303"/>
      <c r="CQ493" s="303"/>
      <c r="CR493" s="303"/>
      <c r="CS493" s="303"/>
      <c r="CT493" s="303"/>
      <c r="CU493" s="303"/>
      <c r="CV493" s="303"/>
      <c r="CW493" s="303"/>
      <c r="CX493" s="303"/>
      <c r="CY493" s="303"/>
      <c r="CZ493" s="303"/>
    </row>
    <row r="494" spans="1:104" ht="11.25" customHeight="1" x14ac:dyDescent="0.2">
      <c r="A494" s="303"/>
      <c r="B494" s="303"/>
      <c r="C494" s="303"/>
      <c r="D494" s="303"/>
      <c r="E494" s="303"/>
      <c r="F494" s="303"/>
      <c r="G494" s="303"/>
      <c r="H494" s="303"/>
      <c r="I494" s="303"/>
      <c r="J494" s="303"/>
      <c r="K494" s="303"/>
      <c r="L494" s="303"/>
      <c r="M494" s="303"/>
      <c r="N494" s="303"/>
      <c r="O494" s="303"/>
      <c r="P494" s="303"/>
      <c r="Q494" s="303"/>
      <c r="R494" s="309"/>
      <c r="S494" s="310"/>
      <c r="T494" s="310"/>
      <c r="U494" s="303"/>
      <c r="V494" s="303"/>
      <c r="W494" s="303"/>
      <c r="X494" s="303"/>
      <c r="Y494" s="303"/>
      <c r="Z494" s="303"/>
      <c r="AA494" s="303"/>
      <c r="AB494" s="303"/>
      <c r="AC494" s="303"/>
      <c r="AD494" s="303"/>
      <c r="AE494" s="303"/>
      <c r="AF494" s="303"/>
      <c r="AG494" s="303"/>
      <c r="AH494" s="303"/>
      <c r="AI494" s="303"/>
      <c r="AJ494" s="303"/>
      <c r="AK494" s="303"/>
      <c r="AL494" s="303"/>
      <c r="AM494" s="303"/>
      <c r="AN494" s="303"/>
      <c r="AO494" s="303"/>
      <c r="AP494" s="303"/>
      <c r="AQ494" s="303"/>
      <c r="AR494" s="303"/>
      <c r="AS494" s="303"/>
      <c r="AT494" s="303"/>
      <c r="AU494" s="303"/>
      <c r="AV494" s="303"/>
      <c r="AW494" s="303"/>
      <c r="AX494" s="303"/>
      <c r="AY494" s="303"/>
      <c r="AZ494" s="303"/>
      <c r="BA494" s="303"/>
      <c r="BB494" s="303"/>
      <c r="BC494" s="303"/>
      <c r="BD494" s="303"/>
      <c r="BE494" s="303"/>
      <c r="BF494" s="303"/>
      <c r="BG494" s="303"/>
      <c r="BH494" s="303"/>
      <c r="BI494" s="303"/>
      <c r="BJ494" s="303"/>
      <c r="BK494" s="303"/>
      <c r="BL494" s="303"/>
      <c r="BM494" s="303"/>
      <c r="BN494" s="303"/>
      <c r="BO494" s="303"/>
      <c r="BP494" s="303"/>
      <c r="BQ494" s="303"/>
      <c r="BR494" s="303"/>
      <c r="BS494" s="303"/>
      <c r="BT494" s="303"/>
      <c r="BU494" s="303"/>
      <c r="BV494" s="303"/>
      <c r="BW494" s="303"/>
      <c r="BX494" s="303"/>
      <c r="BY494" s="303"/>
      <c r="BZ494" s="303"/>
      <c r="CA494" s="303"/>
      <c r="CB494" s="303"/>
      <c r="CC494" s="303"/>
      <c r="CD494" s="303"/>
      <c r="CE494" s="303"/>
      <c r="CF494" s="303"/>
      <c r="CG494" s="303"/>
      <c r="CH494" s="303"/>
      <c r="CI494" s="303"/>
      <c r="CJ494" s="303"/>
      <c r="CK494" s="303"/>
      <c r="CL494" s="303"/>
      <c r="CM494" s="303"/>
      <c r="CN494" s="303"/>
      <c r="CO494" s="303"/>
      <c r="CP494" s="303"/>
      <c r="CQ494" s="303"/>
      <c r="CR494" s="303"/>
      <c r="CS494" s="303"/>
      <c r="CT494" s="303"/>
      <c r="CU494" s="303"/>
      <c r="CV494" s="303"/>
      <c r="CW494" s="303"/>
      <c r="CX494" s="303"/>
      <c r="CY494" s="303"/>
      <c r="CZ494" s="303"/>
    </row>
    <row r="495" spans="1:104" ht="11.25" customHeight="1" x14ac:dyDescent="0.2">
      <c r="A495" s="303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303"/>
      <c r="N495" s="303"/>
      <c r="O495" s="303"/>
      <c r="P495" s="303"/>
      <c r="Q495" s="303"/>
      <c r="R495" s="309"/>
      <c r="S495" s="310"/>
      <c r="T495" s="310"/>
      <c r="U495" s="303"/>
      <c r="V495" s="303"/>
      <c r="W495" s="303"/>
      <c r="X495" s="303"/>
      <c r="Y495" s="303"/>
      <c r="Z495" s="303"/>
      <c r="AA495" s="303"/>
      <c r="AB495" s="303"/>
      <c r="AC495" s="303"/>
      <c r="AD495" s="303"/>
      <c r="AE495" s="303"/>
      <c r="AF495" s="303"/>
      <c r="AG495" s="303"/>
      <c r="AH495" s="303"/>
      <c r="AI495" s="303"/>
      <c r="AJ495" s="303"/>
      <c r="AK495" s="303"/>
      <c r="AL495" s="303"/>
      <c r="AM495" s="303"/>
      <c r="AN495" s="303"/>
      <c r="AO495" s="303"/>
      <c r="AP495" s="303"/>
      <c r="AQ495" s="303"/>
      <c r="AR495" s="303"/>
      <c r="AS495" s="303"/>
      <c r="AT495" s="303"/>
      <c r="AU495" s="303"/>
      <c r="AV495" s="303"/>
      <c r="AW495" s="303"/>
      <c r="AX495" s="303"/>
      <c r="AY495" s="303"/>
      <c r="AZ495" s="303"/>
      <c r="BA495" s="303"/>
      <c r="BB495" s="303"/>
      <c r="BC495" s="303"/>
      <c r="BD495" s="303"/>
      <c r="BE495" s="303"/>
      <c r="BF495" s="303"/>
      <c r="BG495" s="303"/>
      <c r="BH495" s="303"/>
      <c r="BI495" s="303"/>
      <c r="BJ495" s="303"/>
      <c r="BK495" s="303"/>
      <c r="BL495" s="303"/>
      <c r="BM495" s="303"/>
      <c r="BN495" s="303"/>
      <c r="BO495" s="303"/>
      <c r="BP495" s="303"/>
      <c r="BQ495" s="303"/>
      <c r="BR495" s="303"/>
      <c r="BS495" s="303"/>
      <c r="BT495" s="303"/>
      <c r="BU495" s="303"/>
      <c r="BV495" s="303"/>
      <c r="BW495" s="303"/>
      <c r="BX495" s="303"/>
      <c r="BY495" s="303"/>
      <c r="BZ495" s="303"/>
      <c r="CA495" s="303"/>
      <c r="CB495" s="303"/>
      <c r="CC495" s="303"/>
      <c r="CD495" s="303"/>
      <c r="CE495" s="303"/>
      <c r="CF495" s="303"/>
      <c r="CG495" s="303"/>
      <c r="CH495" s="303"/>
      <c r="CI495" s="303"/>
      <c r="CJ495" s="303"/>
      <c r="CK495" s="303"/>
      <c r="CL495" s="303"/>
      <c r="CM495" s="303"/>
      <c r="CN495" s="303"/>
      <c r="CO495" s="303"/>
      <c r="CP495" s="303"/>
      <c r="CQ495" s="303"/>
      <c r="CR495" s="303"/>
      <c r="CS495" s="303"/>
      <c r="CT495" s="303"/>
      <c r="CU495" s="303"/>
      <c r="CV495" s="303"/>
      <c r="CW495" s="303"/>
      <c r="CX495" s="303"/>
      <c r="CY495" s="303"/>
      <c r="CZ495" s="303"/>
    </row>
    <row r="496" spans="1:104" ht="11.25" customHeight="1" x14ac:dyDescent="0.2">
      <c r="A496" s="303"/>
      <c r="B496" s="303"/>
      <c r="C496" s="303"/>
      <c r="D496" s="303"/>
      <c r="E496" s="303"/>
      <c r="F496" s="303"/>
      <c r="G496" s="303"/>
      <c r="H496" s="303"/>
      <c r="I496" s="303"/>
      <c r="J496" s="303"/>
      <c r="K496" s="303"/>
      <c r="L496" s="303"/>
      <c r="M496" s="303"/>
      <c r="N496" s="303"/>
      <c r="O496" s="303"/>
      <c r="P496" s="303"/>
      <c r="Q496" s="303"/>
      <c r="R496" s="309"/>
      <c r="S496" s="310"/>
      <c r="T496" s="310"/>
      <c r="U496" s="303"/>
      <c r="V496" s="303"/>
      <c r="W496" s="303"/>
      <c r="X496" s="303"/>
      <c r="Y496" s="303"/>
      <c r="Z496" s="303"/>
      <c r="AA496" s="303"/>
      <c r="AB496" s="303"/>
      <c r="AC496" s="303"/>
      <c r="AD496" s="303"/>
      <c r="AE496" s="303"/>
      <c r="AF496" s="303"/>
      <c r="AG496" s="303"/>
      <c r="AH496" s="303"/>
      <c r="AI496" s="303"/>
      <c r="AJ496" s="303"/>
      <c r="AK496" s="303"/>
      <c r="AL496" s="303"/>
      <c r="AM496" s="303"/>
      <c r="AN496" s="303"/>
      <c r="AO496" s="303"/>
      <c r="AP496" s="303"/>
      <c r="AQ496" s="303"/>
      <c r="AR496" s="303"/>
      <c r="AS496" s="303"/>
      <c r="AT496" s="303"/>
      <c r="AU496" s="303"/>
      <c r="AV496" s="303"/>
      <c r="AW496" s="303"/>
      <c r="AX496" s="303"/>
      <c r="AY496" s="303"/>
      <c r="AZ496" s="303"/>
      <c r="BA496" s="303"/>
      <c r="BB496" s="303"/>
      <c r="BC496" s="303"/>
      <c r="BD496" s="303"/>
      <c r="BE496" s="303"/>
      <c r="BF496" s="303"/>
      <c r="BG496" s="303"/>
      <c r="BH496" s="303"/>
      <c r="BI496" s="303"/>
      <c r="BJ496" s="303"/>
      <c r="BK496" s="303"/>
      <c r="BL496" s="303"/>
      <c r="BM496" s="303"/>
      <c r="BN496" s="303"/>
      <c r="BO496" s="303"/>
      <c r="BP496" s="303"/>
      <c r="BQ496" s="303"/>
      <c r="BR496" s="303"/>
      <c r="BS496" s="303"/>
      <c r="BT496" s="303"/>
      <c r="BU496" s="303"/>
      <c r="BV496" s="303"/>
      <c r="BW496" s="303"/>
      <c r="BX496" s="303"/>
      <c r="BY496" s="303"/>
      <c r="BZ496" s="303"/>
      <c r="CA496" s="303"/>
      <c r="CB496" s="303"/>
      <c r="CC496" s="303"/>
      <c r="CD496" s="303"/>
      <c r="CE496" s="303"/>
      <c r="CF496" s="303"/>
      <c r="CG496" s="303"/>
      <c r="CH496" s="303"/>
      <c r="CI496" s="303"/>
      <c r="CJ496" s="303"/>
      <c r="CK496" s="303"/>
      <c r="CL496" s="303"/>
      <c r="CM496" s="303"/>
      <c r="CN496" s="303"/>
      <c r="CO496" s="303"/>
      <c r="CP496" s="303"/>
      <c r="CQ496" s="303"/>
      <c r="CR496" s="303"/>
      <c r="CS496" s="303"/>
      <c r="CT496" s="303"/>
      <c r="CU496" s="303"/>
      <c r="CV496" s="303"/>
      <c r="CW496" s="303"/>
      <c r="CX496" s="303"/>
      <c r="CY496" s="303"/>
      <c r="CZ496" s="303"/>
    </row>
    <row r="497" spans="1:104" ht="11.25" customHeight="1" x14ac:dyDescent="0.2">
      <c r="A497" s="303"/>
      <c r="B497" s="303"/>
      <c r="C497" s="303"/>
      <c r="D497" s="303"/>
      <c r="E497" s="303"/>
      <c r="F497" s="303"/>
      <c r="G497" s="303"/>
      <c r="H497" s="303"/>
      <c r="I497" s="303"/>
      <c r="J497" s="303"/>
      <c r="K497" s="303"/>
      <c r="L497" s="303"/>
      <c r="M497" s="303"/>
      <c r="N497" s="303"/>
      <c r="O497" s="303"/>
      <c r="P497" s="303"/>
      <c r="Q497" s="303"/>
      <c r="R497" s="309"/>
      <c r="S497" s="310"/>
      <c r="T497" s="310"/>
      <c r="U497" s="303"/>
      <c r="V497" s="303"/>
      <c r="W497" s="303"/>
      <c r="X497" s="303"/>
      <c r="Y497" s="303"/>
      <c r="Z497" s="303"/>
      <c r="AA497" s="303"/>
      <c r="AB497" s="303"/>
      <c r="AC497" s="303"/>
      <c r="AD497" s="303"/>
      <c r="AE497" s="303"/>
      <c r="AF497" s="303"/>
      <c r="AG497" s="303"/>
      <c r="AH497" s="303"/>
      <c r="AI497" s="303"/>
      <c r="AJ497" s="303"/>
      <c r="AK497" s="303"/>
      <c r="AL497" s="303"/>
      <c r="AM497" s="303"/>
      <c r="AN497" s="303"/>
      <c r="AO497" s="303"/>
      <c r="AP497" s="303"/>
      <c r="AQ497" s="303"/>
      <c r="AR497" s="303"/>
      <c r="AS497" s="303"/>
      <c r="AT497" s="303"/>
      <c r="AU497" s="303"/>
      <c r="AV497" s="303"/>
      <c r="AW497" s="303"/>
      <c r="AX497" s="303"/>
      <c r="AY497" s="303"/>
      <c r="AZ497" s="303"/>
      <c r="BA497" s="303"/>
      <c r="BB497" s="303"/>
      <c r="BC497" s="303"/>
      <c r="BD497" s="303"/>
      <c r="BE497" s="303"/>
      <c r="BF497" s="303"/>
      <c r="BG497" s="303"/>
      <c r="BH497" s="303"/>
      <c r="BI497" s="303"/>
      <c r="BJ497" s="303"/>
      <c r="BK497" s="303"/>
      <c r="BL497" s="303"/>
      <c r="BM497" s="303"/>
      <c r="BN497" s="303"/>
      <c r="BO497" s="303"/>
      <c r="BP497" s="303"/>
      <c r="BQ497" s="303"/>
      <c r="BR497" s="303"/>
      <c r="BS497" s="303"/>
      <c r="BT497" s="303"/>
      <c r="BU497" s="303"/>
      <c r="BV497" s="303"/>
      <c r="BW497" s="303"/>
      <c r="BX497" s="303"/>
      <c r="BY497" s="303"/>
      <c r="BZ497" s="303"/>
      <c r="CA497" s="303"/>
      <c r="CB497" s="303"/>
      <c r="CC497" s="303"/>
      <c r="CD497" s="303"/>
      <c r="CE497" s="303"/>
      <c r="CF497" s="303"/>
      <c r="CG497" s="303"/>
      <c r="CH497" s="303"/>
      <c r="CI497" s="303"/>
      <c r="CJ497" s="303"/>
      <c r="CK497" s="303"/>
      <c r="CL497" s="303"/>
      <c r="CM497" s="303"/>
      <c r="CN497" s="303"/>
      <c r="CO497" s="303"/>
      <c r="CP497" s="303"/>
      <c r="CQ497" s="303"/>
      <c r="CR497" s="303"/>
      <c r="CS497" s="303"/>
      <c r="CT497" s="303"/>
      <c r="CU497" s="303"/>
      <c r="CV497" s="303"/>
      <c r="CW497" s="303"/>
      <c r="CX497" s="303"/>
      <c r="CY497" s="303"/>
      <c r="CZ497" s="303"/>
    </row>
    <row r="498" spans="1:104" ht="11.25" customHeight="1" x14ac:dyDescent="0.2">
      <c r="A498" s="303"/>
      <c r="B498" s="303"/>
      <c r="C498" s="303"/>
      <c r="D498" s="303"/>
      <c r="E498" s="303"/>
      <c r="F498" s="303"/>
      <c r="G498" s="303"/>
      <c r="H498" s="303"/>
      <c r="I498" s="303"/>
      <c r="J498" s="303"/>
      <c r="K498" s="303"/>
      <c r="L498" s="303"/>
      <c r="M498" s="303"/>
      <c r="N498" s="303"/>
      <c r="O498" s="303"/>
      <c r="P498" s="303"/>
      <c r="Q498" s="303"/>
      <c r="R498" s="309"/>
      <c r="S498" s="310"/>
      <c r="T498" s="310"/>
      <c r="U498" s="303"/>
      <c r="V498" s="303"/>
      <c r="W498" s="303"/>
      <c r="X498" s="303"/>
      <c r="Y498" s="303"/>
      <c r="Z498" s="303"/>
      <c r="AA498" s="303"/>
      <c r="AB498" s="303"/>
      <c r="AC498" s="303"/>
      <c r="AD498" s="303"/>
      <c r="AE498" s="303"/>
      <c r="AF498" s="303"/>
      <c r="AG498" s="303"/>
      <c r="AH498" s="303"/>
      <c r="AI498" s="303"/>
      <c r="AJ498" s="303"/>
      <c r="AK498" s="303"/>
      <c r="AL498" s="303"/>
      <c r="AM498" s="303"/>
      <c r="AN498" s="303"/>
      <c r="AO498" s="303"/>
      <c r="AP498" s="303"/>
      <c r="AQ498" s="303"/>
      <c r="AR498" s="303"/>
      <c r="AS498" s="303"/>
      <c r="AT498" s="303"/>
      <c r="AU498" s="303"/>
      <c r="AV498" s="303"/>
      <c r="AW498" s="303"/>
      <c r="AX498" s="303"/>
      <c r="AY498" s="303"/>
      <c r="AZ498" s="303"/>
      <c r="BA498" s="303"/>
      <c r="BB498" s="303"/>
      <c r="BC498" s="303"/>
      <c r="BD498" s="303"/>
      <c r="BE498" s="303"/>
      <c r="BF498" s="303"/>
      <c r="BG498" s="303"/>
      <c r="BH498" s="303"/>
      <c r="BI498" s="303"/>
      <c r="BJ498" s="303"/>
      <c r="BK498" s="303"/>
      <c r="BL498" s="303"/>
      <c r="BM498" s="303"/>
      <c r="BN498" s="303"/>
      <c r="BO498" s="303"/>
      <c r="BP498" s="303"/>
      <c r="BQ498" s="303"/>
      <c r="BR498" s="303"/>
      <c r="BS498" s="303"/>
      <c r="BT498" s="303"/>
      <c r="BU498" s="303"/>
      <c r="BV498" s="303"/>
      <c r="BW498" s="303"/>
      <c r="BX498" s="303"/>
      <c r="BY498" s="303"/>
      <c r="BZ498" s="303"/>
      <c r="CA498" s="303"/>
      <c r="CB498" s="303"/>
      <c r="CC498" s="303"/>
      <c r="CD498" s="303"/>
      <c r="CE498" s="303"/>
      <c r="CF498" s="303"/>
      <c r="CG498" s="303"/>
      <c r="CH498" s="303"/>
      <c r="CI498" s="303"/>
      <c r="CJ498" s="303"/>
      <c r="CK498" s="303"/>
      <c r="CL498" s="303"/>
      <c r="CM498" s="303"/>
      <c r="CN498" s="303"/>
      <c r="CO498" s="303"/>
      <c r="CP498" s="303"/>
      <c r="CQ498" s="303"/>
      <c r="CR498" s="303"/>
      <c r="CS498" s="303"/>
      <c r="CT498" s="303"/>
      <c r="CU498" s="303"/>
      <c r="CV498" s="303"/>
      <c r="CW498" s="303"/>
      <c r="CX498" s="303"/>
      <c r="CY498" s="303"/>
      <c r="CZ498" s="303"/>
    </row>
    <row r="499" spans="1:104" ht="11.25" customHeight="1" x14ac:dyDescent="0.2">
      <c r="A499" s="303"/>
      <c r="B499" s="303"/>
      <c r="C499" s="303"/>
      <c r="D499" s="303"/>
      <c r="E499" s="303"/>
      <c r="F499" s="303"/>
      <c r="G499" s="303"/>
      <c r="H499" s="303"/>
      <c r="I499" s="303"/>
      <c r="J499" s="303"/>
      <c r="K499" s="303"/>
      <c r="L499" s="303"/>
      <c r="M499" s="303"/>
      <c r="N499" s="303"/>
      <c r="O499" s="303"/>
      <c r="P499" s="303"/>
      <c r="Q499" s="303"/>
      <c r="R499" s="309"/>
      <c r="S499" s="310"/>
      <c r="T499" s="310"/>
      <c r="U499" s="303"/>
      <c r="V499" s="303"/>
      <c r="W499" s="303"/>
      <c r="X499" s="303"/>
      <c r="Y499" s="303"/>
      <c r="Z499" s="303"/>
      <c r="AA499" s="303"/>
      <c r="AB499" s="303"/>
      <c r="AC499" s="303"/>
      <c r="AD499" s="303"/>
      <c r="AE499" s="303"/>
      <c r="AF499" s="303"/>
      <c r="AG499" s="303"/>
      <c r="AH499" s="303"/>
      <c r="AI499" s="303"/>
      <c r="AJ499" s="303"/>
      <c r="AK499" s="303"/>
      <c r="AL499" s="303"/>
      <c r="AM499" s="303"/>
      <c r="AN499" s="303"/>
      <c r="AO499" s="303"/>
      <c r="AP499" s="303"/>
      <c r="AQ499" s="303"/>
      <c r="AR499" s="303"/>
      <c r="AS499" s="303"/>
      <c r="AT499" s="303"/>
      <c r="AU499" s="303"/>
      <c r="AV499" s="303"/>
      <c r="AW499" s="303"/>
      <c r="AX499" s="303"/>
      <c r="AY499" s="303"/>
      <c r="AZ499" s="303"/>
      <c r="BA499" s="303"/>
      <c r="BB499" s="303"/>
      <c r="BC499" s="303"/>
      <c r="BD499" s="303"/>
      <c r="BE499" s="303"/>
      <c r="BF499" s="303"/>
      <c r="BG499" s="303"/>
      <c r="BH499" s="303"/>
      <c r="BI499" s="303"/>
      <c r="BJ499" s="303"/>
      <c r="BK499" s="303"/>
      <c r="BL499" s="303"/>
      <c r="BM499" s="303"/>
      <c r="BN499" s="303"/>
      <c r="BO499" s="303"/>
      <c r="BP499" s="303"/>
      <c r="BQ499" s="303"/>
      <c r="BR499" s="303"/>
      <c r="BS499" s="303"/>
      <c r="BT499" s="303"/>
      <c r="BU499" s="303"/>
      <c r="BV499" s="303"/>
      <c r="BW499" s="303"/>
      <c r="BX499" s="303"/>
      <c r="BY499" s="303"/>
      <c r="BZ499" s="303"/>
      <c r="CA499" s="303"/>
      <c r="CB499" s="303"/>
      <c r="CC499" s="303"/>
      <c r="CD499" s="303"/>
      <c r="CE499" s="303"/>
      <c r="CF499" s="303"/>
      <c r="CG499" s="303"/>
      <c r="CH499" s="303"/>
      <c r="CI499" s="303"/>
      <c r="CJ499" s="303"/>
      <c r="CK499" s="303"/>
      <c r="CL499" s="303"/>
      <c r="CM499" s="303"/>
      <c r="CN499" s="303"/>
      <c r="CO499" s="303"/>
      <c r="CP499" s="303"/>
      <c r="CQ499" s="303"/>
      <c r="CR499" s="303"/>
      <c r="CS499" s="303"/>
      <c r="CT499" s="303"/>
      <c r="CU499" s="303"/>
      <c r="CV499" s="303"/>
      <c r="CW499" s="303"/>
      <c r="CX499" s="303"/>
      <c r="CY499" s="303"/>
      <c r="CZ499" s="303"/>
    </row>
    <row r="500" spans="1:104" ht="11.25" customHeight="1" x14ac:dyDescent="0.2">
      <c r="A500" s="303"/>
      <c r="B500" s="303"/>
      <c r="C500" s="303"/>
      <c r="D500" s="303"/>
      <c r="E500" s="303"/>
      <c r="F500" s="303"/>
      <c r="G500" s="303"/>
      <c r="H500" s="303"/>
      <c r="I500" s="303"/>
      <c r="J500" s="303"/>
      <c r="K500" s="303"/>
      <c r="L500" s="303"/>
      <c r="M500" s="303"/>
      <c r="N500" s="303"/>
      <c r="O500" s="303"/>
      <c r="P500" s="303"/>
      <c r="Q500" s="303"/>
      <c r="R500" s="309"/>
      <c r="S500" s="310"/>
      <c r="T500" s="310"/>
      <c r="U500" s="303"/>
      <c r="V500" s="303"/>
      <c r="W500" s="303"/>
      <c r="X500" s="303"/>
      <c r="Y500" s="303"/>
      <c r="Z500" s="303"/>
      <c r="AA500" s="303"/>
      <c r="AB500" s="303"/>
      <c r="AC500" s="303"/>
      <c r="AD500" s="303"/>
      <c r="AE500" s="303"/>
      <c r="AF500" s="303"/>
      <c r="AG500" s="303"/>
      <c r="AH500" s="303"/>
      <c r="AI500" s="303"/>
      <c r="AJ500" s="303"/>
      <c r="AK500" s="303"/>
      <c r="AL500" s="303"/>
      <c r="AM500" s="303"/>
      <c r="AN500" s="303"/>
      <c r="AO500" s="303"/>
      <c r="AP500" s="303"/>
      <c r="AQ500" s="303"/>
      <c r="AR500" s="303"/>
      <c r="AS500" s="303"/>
      <c r="AT500" s="303"/>
      <c r="AU500" s="303"/>
      <c r="AV500" s="303"/>
      <c r="AW500" s="303"/>
      <c r="AX500" s="303"/>
      <c r="AY500" s="303"/>
      <c r="AZ500" s="303"/>
      <c r="BA500" s="303"/>
      <c r="BB500" s="303"/>
      <c r="BC500" s="303"/>
      <c r="BD500" s="303"/>
      <c r="BE500" s="303"/>
      <c r="BF500" s="303"/>
      <c r="BG500" s="303"/>
      <c r="BH500" s="303"/>
      <c r="BI500" s="303"/>
      <c r="BJ500" s="303"/>
      <c r="BK500" s="303"/>
      <c r="BL500" s="303"/>
      <c r="BM500" s="303"/>
      <c r="BN500" s="303"/>
      <c r="BO500" s="303"/>
      <c r="BP500" s="303"/>
      <c r="BQ500" s="303"/>
      <c r="BR500" s="303"/>
      <c r="BS500" s="303"/>
      <c r="BT500" s="303"/>
      <c r="BU500" s="303"/>
      <c r="BV500" s="303"/>
      <c r="BW500" s="303"/>
      <c r="BX500" s="303"/>
      <c r="BY500" s="303"/>
      <c r="BZ500" s="303"/>
      <c r="CA500" s="303"/>
      <c r="CB500" s="303"/>
      <c r="CC500" s="303"/>
      <c r="CD500" s="303"/>
      <c r="CE500" s="303"/>
      <c r="CF500" s="303"/>
      <c r="CG500" s="303"/>
      <c r="CH500" s="303"/>
      <c r="CI500" s="303"/>
      <c r="CJ500" s="303"/>
      <c r="CK500" s="303"/>
      <c r="CL500" s="303"/>
      <c r="CM500" s="303"/>
      <c r="CN500" s="303"/>
      <c r="CO500" s="303"/>
      <c r="CP500" s="303"/>
      <c r="CQ500" s="303"/>
      <c r="CR500" s="303"/>
      <c r="CS500" s="303"/>
      <c r="CT500" s="303"/>
      <c r="CU500" s="303"/>
      <c r="CV500" s="303"/>
      <c r="CW500" s="303"/>
      <c r="CX500" s="303"/>
      <c r="CY500" s="303"/>
      <c r="CZ500" s="303"/>
    </row>
    <row r="501" spans="1:104" ht="11.25" customHeight="1" x14ac:dyDescent="0.2">
      <c r="A501" s="303"/>
      <c r="B501" s="303"/>
      <c r="C501" s="303"/>
      <c r="D501" s="303"/>
      <c r="E501" s="303"/>
      <c r="F501" s="303"/>
      <c r="G501" s="303"/>
      <c r="H501" s="303"/>
      <c r="I501" s="303"/>
      <c r="J501" s="303"/>
      <c r="K501" s="303"/>
      <c r="L501" s="303"/>
      <c r="M501" s="303"/>
      <c r="N501" s="303"/>
      <c r="O501" s="303"/>
      <c r="P501" s="303"/>
      <c r="Q501" s="303"/>
      <c r="R501" s="309"/>
      <c r="S501" s="310"/>
      <c r="T501" s="310"/>
      <c r="U501" s="303"/>
      <c r="V501" s="303"/>
      <c r="W501" s="303"/>
      <c r="X501" s="303"/>
      <c r="Y501" s="303"/>
      <c r="Z501" s="303"/>
      <c r="AA501" s="303"/>
      <c r="AB501" s="303"/>
      <c r="AC501" s="303"/>
      <c r="AD501" s="303"/>
      <c r="AE501" s="303"/>
      <c r="AF501" s="303"/>
      <c r="AG501" s="303"/>
      <c r="AH501" s="303"/>
      <c r="AI501" s="303"/>
      <c r="AJ501" s="303"/>
      <c r="AK501" s="303"/>
      <c r="AL501" s="303"/>
      <c r="AM501" s="303"/>
      <c r="AN501" s="303"/>
      <c r="AO501" s="303"/>
      <c r="AP501" s="303"/>
      <c r="AQ501" s="303"/>
      <c r="AR501" s="303"/>
      <c r="AS501" s="303"/>
      <c r="AT501" s="303"/>
      <c r="AU501" s="303"/>
      <c r="AV501" s="303"/>
      <c r="AW501" s="303"/>
      <c r="AX501" s="303"/>
      <c r="AY501" s="303"/>
      <c r="AZ501" s="303"/>
      <c r="BA501" s="303"/>
      <c r="BB501" s="303"/>
      <c r="BC501" s="303"/>
      <c r="BD501" s="303"/>
      <c r="BE501" s="303"/>
      <c r="BF501" s="303"/>
      <c r="BG501" s="303"/>
      <c r="BH501" s="303"/>
      <c r="BI501" s="303"/>
      <c r="BJ501" s="303"/>
      <c r="BK501" s="303"/>
      <c r="BL501" s="303"/>
      <c r="BM501" s="303"/>
      <c r="BN501" s="303"/>
      <c r="BO501" s="303"/>
      <c r="BP501" s="303"/>
      <c r="BQ501" s="303"/>
      <c r="BR501" s="303"/>
      <c r="BS501" s="303"/>
      <c r="BT501" s="303"/>
      <c r="BU501" s="303"/>
      <c r="BV501" s="303"/>
      <c r="BW501" s="303"/>
      <c r="BX501" s="303"/>
      <c r="BY501" s="303"/>
      <c r="BZ501" s="303"/>
      <c r="CA501" s="303"/>
      <c r="CB501" s="303"/>
      <c r="CC501" s="303"/>
      <c r="CD501" s="303"/>
      <c r="CE501" s="303"/>
      <c r="CF501" s="303"/>
      <c r="CG501" s="303"/>
      <c r="CH501" s="303"/>
      <c r="CI501" s="303"/>
      <c r="CJ501" s="303"/>
      <c r="CK501" s="303"/>
      <c r="CL501" s="303"/>
      <c r="CM501" s="303"/>
      <c r="CN501" s="303"/>
      <c r="CO501" s="303"/>
      <c r="CP501" s="303"/>
      <c r="CQ501" s="303"/>
      <c r="CR501" s="303"/>
      <c r="CS501" s="303"/>
      <c r="CT501" s="303"/>
      <c r="CU501" s="303"/>
      <c r="CV501" s="303"/>
      <c r="CW501" s="303"/>
      <c r="CX501" s="303"/>
      <c r="CY501" s="303"/>
      <c r="CZ501" s="303"/>
    </row>
    <row r="502" spans="1:104" ht="11.25" customHeight="1" x14ac:dyDescent="0.2">
      <c r="A502" s="303"/>
      <c r="B502" s="303"/>
      <c r="C502" s="303"/>
      <c r="D502" s="303"/>
      <c r="E502" s="303"/>
      <c r="F502" s="303"/>
      <c r="G502" s="303"/>
      <c r="H502" s="303"/>
      <c r="I502" s="303"/>
      <c r="J502" s="303"/>
      <c r="K502" s="303"/>
      <c r="L502" s="303"/>
      <c r="M502" s="303"/>
      <c r="N502" s="303"/>
      <c r="O502" s="303"/>
      <c r="P502" s="303"/>
      <c r="Q502" s="303"/>
      <c r="R502" s="309"/>
      <c r="S502" s="310"/>
      <c r="T502" s="310"/>
      <c r="U502" s="303"/>
      <c r="V502" s="303"/>
      <c r="W502" s="303"/>
      <c r="X502" s="303"/>
      <c r="Y502" s="303"/>
      <c r="Z502" s="303"/>
      <c r="AA502" s="303"/>
      <c r="AB502" s="303"/>
      <c r="AC502" s="303"/>
      <c r="AD502" s="303"/>
      <c r="AE502" s="303"/>
      <c r="AF502" s="303"/>
      <c r="AG502" s="303"/>
      <c r="AH502" s="303"/>
      <c r="AI502" s="303"/>
      <c r="AJ502" s="303"/>
      <c r="AK502" s="303"/>
      <c r="AL502" s="303"/>
      <c r="AM502" s="303"/>
      <c r="AN502" s="303"/>
      <c r="AO502" s="303"/>
      <c r="AP502" s="303"/>
      <c r="AQ502" s="303"/>
      <c r="AR502" s="303"/>
      <c r="AS502" s="303"/>
      <c r="AT502" s="303"/>
      <c r="AU502" s="303"/>
      <c r="AV502" s="303"/>
      <c r="AW502" s="303"/>
      <c r="AX502" s="303"/>
      <c r="AY502" s="303"/>
      <c r="AZ502" s="303"/>
      <c r="BA502" s="303"/>
      <c r="BB502" s="303"/>
      <c r="BC502" s="303"/>
      <c r="BD502" s="303"/>
      <c r="BE502" s="303"/>
      <c r="BF502" s="303"/>
      <c r="BG502" s="303"/>
      <c r="BH502" s="303"/>
      <c r="BI502" s="303"/>
      <c r="BJ502" s="303"/>
      <c r="BK502" s="303"/>
      <c r="BL502" s="303"/>
      <c r="BM502" s="303"/>
      <c r="BN502" s="303"/>
      <c r="BO502" s="303"/>
      <c r="BP502" s="303"/>
      <c r="BQ502" s="303"/>
      <c r="BR502" s="303"/>
      <c r="BS502" s="303"/>
      <c r="BT502" s="303"/>
      <c r="BU502" s="303"/>
      <c r="BV502" s="303"/>
      <c r="BW502" s="303"/>
      <c r="BX502" s="303"/>
      <c r="BY502" s="303"/>
      <c r="BZ502" s="303"/>
      <c r="CA502" s="303"/>
      <c r="CB502" s="303"/>
      <c r="CC502" s="303"/>
      <c r="CD502" s="303"/>
      <c r="CE502" s="303"/>
      <c r="CF502" s="303"/>
      <c r="CG502" s="303"/>
      <c r="CH502" s="303"/>
      <c r="CI502" s="303"/>
      <c r="CJ502" s="303"/>
      <c r="CK502" s="303"/>
      <c r="CL502" s="303"/>
      <c r="CM502" s="303"/>
      <c r="CN502" s="303"/>
      <c r="CO502" s="303"/>
      <c r="CP502" s="303"/>
      <c r="CQ502" s="303"/>
      <c r="CR502" s="303"/>
      <c r="CS502" s="303"/>
      <c r="CT502" s="303"/>
      <c r="CU502" s="303"/>
      <c r="CV502" s="303"/>
      <c r="CW502" s="303"/>
      <c r="CX502" s="303"/>
      <c r="CY502" s="303"/>
      <c r="CZ502" s="303"/>
    </row>
    <row r="503" spans="1:104" ht="11.25" customHeight="1" x14ac:dyDescent="0.2">
      <c r="A503" s="303"/>
      <c r="B503" s="303"/>
      <c r="C503" s="303"/>
      <c r="D503" s="303"/>
      <c r="E503" s="303"/>
      <c r="F503" s="303"/>
      <c r="G503" s="303"/>
      <c r="H503" s="303"/>
      <c r="I503" s="303"/>
      <c r="J503" s="303"/>
      <c r="K503" s="303"/>
      <c r="L503" s="303"/>
      <c r="M503" s="303"/>
      <c r="N503" s="303"/>
      <c r="O503" s="303"/>
      <c r="P503" s="303"/>
      <c r="Q503" s="303"/>
      <c r="R503" s="309"/>
      <c r="S503" s="310"/>
      <c r="T503" s="310"/>
      <c r="U503" s="303"/>
      <c r="V503" s="303"/>
      <c r="W503" s="303"/>
      <c r="X503" s="303"/>
      <c r="Y503" s="303"/>
      <c r="Z503" s="303"/>
      <c r="AA503" s="303"/>
      <c r="AB503" s="303"/>
      <c r="AC503" s="303"/>
      <c r="AD503" s="303"/>
      <c r="AE503" s="303"/>
      <c r="AF503" s="303"/>
      <c r="AG503" s="303"/>
      <c r="AH503" s="303"/>
      <c r="AI503" s="303"/>
      <c r="AJ503" s="303"/>
      <c r="AK503" s="303"/>
      <c r="AL503" s="303"/>
      <c r="AM503" s="303"/>
      <c r="AN503" s="303"/>
      <c r="AO503" s="303"/>
      <c r="AP503" s="303"/>
      <c r="AQ503" s="303"/>
      <c r="AR503" s="303"/>
      <c r="AS503" s="303"/>
      <c r="AT503" s="303"/>
      <c r="AU503" s="303"/>
      <c r="AV503" s="303"/>
      <c r="AW503" s="303"/>
      <c r="AX503" s="303"/>
      <c r="AY503" s="303"/>
      <c r="AZ503" s="303"/>
      <c r="BA503" s="303"/>
      <c r="BB503" s="303"/>
      <c r="BC503" s="303"/>
      <c r="BD503" s="303"/>
      <c r="BE503" s="303"/>
      <c r="BF503" s="303"/>
      <c r="BG503" s="303"/>
      <c r="BH503" s="303"/>
      <c r="BI503" s="303"/>
      <c r="BJ503" s="303"/>
      <c r="BK503" s="303"/>
      <c r="BL503" s="303"/>
      <c r="BM503" s="303"/>
      <c r="BN503" s="303"/>
      <c r="BO503" s="303"/>
      <c r="BP503" s="303"/>
      <c r="BQ503" s="303"/>
      <c r="BR503" s="303"/>
      <c r="BS503" s="303"/>
      <c r="BT503" s="303"/>
      <c r="BU503" s="303"/>
      <c r="BV503" s="303"/>
      <c r="BW503" s="303"/>
      <c r="BX503" s="303"/>
      <c r="BY503" s="303"/>
      <c r="BZ503" s="303"/>
      <c r="CA503" s="303"/>
      <c r="CB503" s="303"/>
      <c r="CC503" s="303"/>
      <c r="CD503" s="303"/>
      <c r="CE503" s="303"/>
      <c r="CF503" s="303"/>
      <c r="CG503" s="303"/>
      <c r="CH503" s="303"/>
      <c r="CI503" s="303"/>
      <c r="CJ503" s="303"/>
      <c r="CK503" s="303"/>
      <c r="CL503" s="303"/>
      <c r="CM503" s="303"/>
      <c r="CN503" s="303"/>
      <c r="CO503" s="303"/>
      <c r="CP503" s="303"/>
      <c r="CQ503" s="303"/>
      <c r="CR503" s="303"/>
      <c r="CS503" s="303"/>
      <c r="CT503" s="303"/>
      <c r="CU503" s="303"/>
      <c r="CV503" s="303"/>
      <c r="CW503" s="303"/>
      <c r="CX503" s="303"/>
      <c r="CY503" s="303"/>
      <c r="CZ503" s="303"/>
    </row>
    <row r="504" spans="1:104" ht="11.25" customHeight="1" x14ac:dyDescent="0.2">
      <c r="A504" s="303"/>
      <c r="B504" s="303"/>
      <c r="C504" s="303"/>
      <c r="D504" s="303"/>
      <c r="E504" s="303"/>
      <c r="F504" s="303"/>
      <c r="G504" s="303"/>
      <c r="H504" s="303"/>
      <c r="I504" s="303"/>
      <c r="J504" s="303"/>
      <c r="K504" s="303"/>
      <c r="L504" s="303"/>
      <c r="M504" s="303"/>
      <c r="N504" s="303"/>
      <c r="O504" s="303"/>
      <c r="P504" s="303"/>
      <c r="Q504" s="303"/>
      <c r="R504" s="309"/>
      <c r="S504" s="310"/>
      <c r="T504" s="310"/>
      <c r="U504" s="303"/>
      <c r="V504" s="303"/>
      <c r="W504" s="303"/>
      <c r="X504" s="303"/>
      <c r="Y504" s="303"/>
      <c r="Z504" s="303"/>
      <c r="AA504" s="303"/>
      <c r="AB504" s="303"/>
      <c r="AC504" s="303"/>
      <c r="AD504" s="303"/>
      <c r="AE504" s="303"/>
      <c r="AF504" s="303"/>
      <c r="AG504" s="303"/>
      <c r="AH504" s="303"/>
      <c r="AI504" s="303"/>
      <c r="AJ504" s="303"/>
      <c r="AK504" s="303"/>
      <c r="AL504" s="303"/>
      <c r="AM504" s="303"/>
      <c r="AN504" s="303"/>
      <c r="AO504" s="303"/>
      <c r="AP504" s="303"/>
      <c r="AQ504" s="303"/>
      <c r="AR504" s="303"/>
      <c r="AS504" s="303"/>
      <c r="AT504" s="303"/>
      <c r="AU504" s="303"/>
      <c r="AV504" s="303"/>
      <c r="AW504" s="303"/>
      <c r="AX504" s="303"/>
      <c r="AY504" s="303"/>
      <c r="AZ504" s="303"/>
      <c r="BA504" s="303"/>
      <c r="BB504" s="303"/>
      <c r="BC504" s="303"/>
      <c r="BD504" s="303"/>
      <c r="BE504" s="303"/>
      <c r="BF504" s="303"/>
      <c r="BG504" s="303"/>
      <c r="BH504" s="303"/>
      <c r="BI504" s="303"/>
      <c r="BJ504" s="303"/>
      <c r="BK504" s="303"/>
      <c r="BL504" s="303"/>
      <c r="BM504" s="303"/>
      <c r="BN504" s="303"/>
      <c r="BO504" s="303"/>
      <c r="BP504" s="303"/>
      <c r="BQ504" s="303"/>
      <c r="BR504" s="303"/>
      <c r="BS504" s="303"/>
      <c r="BT504" s="303"/>
      <c r="BU504" s="303"/>
      <c r="BV504" s="303"/>
      <c r="BW504" s="303"/>
      <c r="BX504" s="303"/>
      <c r="BY504" s="303"/>
      <c r="BZ504" s="303"/>
      <c r="CA504" s="303"/>
      <c r="CB504" s="303"/>
      <c r="CC504" s="303"/>
      <c r="CD504" s="303"/>
      <c r="CE504" s="303"/>
      <c r="CF504" s="303"/>
      <c r="CG504" s="303"/>
      <c r="CH504" s="303"/>
      <c r="CI504" s="303"/>
      <c r="CJ504" s="303"/>
      <c r="CK504" s="303"/>
      <c r="CL504" s="303"/>
      <c r="CM504" s="303"/>
      <c r="CN504" s="303"/>
      <c r="CO504" s="303"/>
      <c r="CP504" s="303"/>
      <c r="CQ504" s="303"/>
      <c r="CR504" s="303"/>
      <c r="CS504" s="303"/>
      <c r="CT504" s="303"/>
      <c r="CU504" s="303"/>
      <c r="CV504" s="303"/>
      <c r="CW504" s="303"/>
      <c r="CX504" s="303"/>
      <c r="CY504" s="303"/>
      <c r="CZ504" s="303"/>
    </row>
    <row r="505" spans="1:104" ht="11.25" customHeight="1" x14ac:dyDescent="0.2">
      <c r="A505" s="303"/>
      <c r="B505" s="303"/>
      <c r="C505" s="303"/>
      <c r="D505" s="303"/>
      <c r="E505" s="303"/>
      <c r="F505" s="303"/>
      <c r="G505" s="303"/>
      <c r="H505" s="303"/>
      <c r="I505" s="303"/>
      <c r="J505" s="303"/>
      <c r="K505" s="303"/>
      <c r="L505" s="303"/>
      <c r="M505" s="303"/>
      <c r="N505" s="303"/>
      <c r="O505" s="303"/>
      <c r="P505" s="303"/>
      <c r="Q505" s="303"/>
      <c r="R505" s="309"/>
      <c r="S505" s="310"/>
      <c r="T505" s="310"/>
      <c r="U505" s="303"/>
      <c r="V505" s="303"/>
      <c r="W505" s="303"/>
      <c r="X505" s="303"/>
      <c r="Y505" s="303"/>
      <c r="Z505" s="303"/>
      <c r="AA505" s="303"/>
      <c r="AB505" s="303"/>
      <c r="AC505" s="303"/>
      <c r="AD505" s="303"/>
      <c r="AE505" s="303"/>
      <c r="AF505" s="303"/>
      <c r="AG505" s="303"/>
      <c r="AH505" s="303"/>
      <c r="AI505" s="303"/>
      <c r="AJ505" s="303"/>
      <c r="AK505" s="303"/>
      <c r="AL505" s="303"/>
      <c r="AM505" s="303"/>
      <c r="AN505" s="303"/>
      <c r="AO505" s="303"/>
      <c r="AP505" s="303"/>
      <c r="AQ505" s="303"/>
      <c r="AR505" s="303"/>
      <c r="AS505" s="303"/>
      <c r="AT505" s="303"/>
      <c r="AU505" s="303"/>
      <c r="AV505" s="303"/>
      <c r="AW505" s="303"/>
      <c r="AX505" s="303"/>
      <c r="AY505" s="303"/>
      <c r="AZ505" s="303"/>
      <c r="BA505" s="303"/>
      <c r="BB505" s="303"/>
      <c r="BC505" s="303"/>
      <c r="BD505" s="303"/>
      <c r="BE505" s="303"/>
      <c r="BF505" s="303"/>
      <c r="BG505" s="303"/>
      <c r="BH505" s="303"/>
      <c r="BI505" s="303"/>
      <c r="BJ505" s="303"/>
      <c r="BK505" s="303"/>
      <c r="BL505" s="303"/>
      <c r="BM505" s="303"/>
      <c r="BN505" s="303"/>
      <c r="BO505" s="303"/>
      <c r="BP505" s="303"/>
      <c r="BQ505" s="303"/>
      <c r="BR505" s="303"/>
      <c r="BS505" s="303"/>
      <c r="BT505" s="303"/>
      <c r="BU505" s="303"/>
      <c r="BV505" s="303"/>
      <c r="BW505" s="303"/>
      <c r="BX505" s="303"/>
      <c r="BY505" s="303"/>
      <c r="BZ505" s="303"/>
      <c r="CA505" s="303"/>
      <c r="CB505" s="303"/>
      <c r="CC505" s="303"/>
      <c r="CD505" s="303"/>
      <c r="CE505" s="303"/>
      <c r="CF505" s="303"/>
      <c r="CG505" s="303"/>
      <c r="CH505" s="303"/>
      <c r="CI505" s="303"/>
      <c r="CJ505" s="303"/>
      <c r="CK505" s="303"/>
      <c r="CL505" s="303"/>
      <c r="CM505" s="303"/>
      <c r="CN505" s="303"/>
      <c r="CO505" s="303"/>
      <c r="CP505" s="303"/>
      <c r="CQ505" s="303"/>
      <c r="CR505" s="303"/>
      <c r="CS505" s="303"/>
      <c r="CT505" s="303"/>
      <c r="CU505" s="303"/>
      <c r="CV505" s="303"/>
      <c r="CW505" s="303"/>
      <c r="CX505" s="303"/>
      <c r="CY505" s="303"/>
      <c r="CZ505" s="303"/>
    </row>
    <row r="506" spans="1:104" ht="11.25" customHeight="1" x14ac:dyDescent="0.2">
      <c r="A506" s="303"/>
      <c r="B506" s="303"/>
      <c r="C506" s="303"/>
      <c r="D506" s="303"/>
      <c r="E506" s="303"/>
      <c r="F506" s="303"/>
      <c r="G506" s="303"/>
      <c r="H506" s="303"/>
      <c r="I506" s="303"/>
      <c r="J506" s="303"/>
      <c r="K506" s="303"/>
      <c r="L506" s="303"/>
      <c r="M506" s="303"/>
      <c r="N506" s="303"/>
      <c r="O506" s="303"/>
      <c r="P506" s="303"/>
      <c r="Q506" s="303"/>
      <c r="R506" s="309"/>
      <c r="S506" s="310"/>
      <c r="T506" s="310"/>
      <c r="U506" s="303"/>
      <c r="V506" s="303"/>
      <c r="W506" s="303"/>
      <c r="X506" s="303"/>
      <c r="Y506" s="303"/>
      <c r="Z506" s="303"/>
      <c r="AA506" s="303"/>
      <c r="AB506" s="303"/>
      <c r="AC506" s="303"/>
      <c r="AD506" s="303"/>
      <c r="AE506" s="303"/>
      <c r="AF506" s="303"/>
      <c r="AG506" s="303"/>
      <c r="AH506" s="303"/>
      <c r="AI506" s="303"/>
      <c r="AJ506" s="303"/>
      <c r="AK506" s="303"/>
      <c r="AL506" s="303"/>
      <c r="AM506" s="303"/>
      <c r="AN506" s="303"/>
      <c r="AO506" s="303"/>
      <c r="AP506" s="303"/>
      <c r="AQ506" s="303"/>
      <c r="AR506" s="303"/>
      <c r="AS506" s="303"/>
      <c r="AT506" s="303"/>
      <c r="AU506" s="303"/>
      <c r="AV506" s="303"/>
      <c r="AW506" s="303"/>
      <c r="AX506" s="303"/>
      <c r="AY506" s="303"/>
      <c r="AZ506" s="303"/>
      <c r="BA506" s="303"/>
      <c r="BB506" s="303"/>
      <c r="BC506" s="303"/>
      <c r="BD506" s="303"/>
      <c r="BE506" s="303"/>
      <c r="BF506" s="303"/>
      <c r="BG506" s="303"/>
      <c r="BH506" s="303"/>
      <c r="BI506" s="303"/>
      <c r="BJ506" s="303"/>
      <c r="BK506" s="303"/>
      <c r="BL506" s="303"/>
      <c r="BM506" s="303"/>
      <c r="BN506" s="303"/>
      <c r="BO506" s="303"/>
      <c r="BP506" s="303"/>
      <c r="BQ506" s="303"/>
      <c r="BR506" s="303"/>
      <c r="BS506" s="303"/>
      <c r="BT506" s="303"/>
      <c r="BU506" s="303"/>
      <c r="BV506" s="303"/>
      <c r="BW506" s="303"/>
      <c r="BX506" s="303"/>
      <c r="BY506" s="303"/>
      <c r="BZ506" s="303"/>
      <c r="CA506" s="303"/>
      <c r="CB506" s="303"/>
      <c r="CC506" s="303"/>
      <c r="CD506" s="303"/>
      <c r="CE506" s="303"/>
      <c r="CF506" s="303"/>
      <c r="CG506" s="303"/>
      <c r="CH506" s="303"/>
      <c r="CI506" s="303"/>
      <c r="CJ506" s="303"/>
      <c r="CK506" s="303"/>
      <c r="CL506" s="303"/>
      <c r="CM506" s="303"/>
      <c r="CN506" s="303"/>
      <c r="CO506" s="303"/>
      <c r="CP506" s="303"/>
      <c r="CQ506" s="303"/>
      <c r="CR506" s="303"/>
      <c r="CS506" s="303"/>
      <c r="CT506" s="303"/>
      <c r="CU506" s="303"/>
      <c r="CV506" s="303"/>
      <c r="CW506" s="303"/>
      <c r="CX506" s="303"/>
      <c r="CY506" s="303"/>
      <c r="CZ506" s="303"/>
    </row>
    <row r="507" spans="1:104" ht="11.25" customHeight="1" x14ac:dyDescent="0.2">
      <c r="A507" s="303"/>
      <c r="B507" s="303"/>
      <c r="C507" s="303"/>
      <c r="D507" s="303"/>
      <c r="E507" s="303"/>
      <c r="F507" s="303"/>
      <c r="G507" s="303"/>
      <c r="H507" s="303"/>
      <c r="I507" s="303"/>
      <c r="J507" s="303"/>
      <c r="K507" s="303"/>
      <c r="L507" s="303"/>
      <c r="M507" s="303"/>
      <c r="N507" s="303"/>
      <c r="O507" s="303"/>
      <c r="P507" s="303"/>
      <c r="Q507" s="303"/>
      <c r="R507" s="309"/>
      <c r="S507" s="310"/>
      <c r="T507" s="310"/>
      <c r="U507" s="303"/>
      <c r="V507" s="303"/>
      <c r="W507" s="303"/>
      <c r="X507" s="303"/>
      <c r="Y507" s="303"/>
      <c r="Z507" s="303"/>
      <c r="AA507" s="303"/>
      <c r="AB507" s="303"/>
      <c r="AC507" s="303"/>
      <c r="AD507" s="303"/>
      <c r="AE507" s="303"/>
      <c r="AF507" s="303"/>
      <c r="AG507" s="303"/>
      <c r="AH507" s="303"/>
      <c r="AI507" s="303"/>
      <c r="AJ507" s="303"/>
      <c r="AK507" s="303"/>
      <c r="AL507" s="303"/>
      <c r="AM507" s="303"/>
      <c r="AN507" s="303"/>
      <c r="AO507" s="303"/>
      <c r="AP507" s="303"/>
      <c r="AQ507" s="303"/>
      <c r="AR507" s="303"/>
      <c r="AS507" s="303"/>
      <c r="AT507" s="303"/>
      <c r="AU507" s="303"/>
      <c r="AV507" s="303"/>
      <c r="AW507" s="303"/>
      <c r="AX507" s="303"/>
      <c r="AY507" s="303"/>
      <c r="AZ507" s="303"/>
      <c r="BA507" s="303"/>
      <c r="BB507" s="303"/>
      <c r="BC507" s="303"/>
      <c r="BD507" s="303"/>
      <c r="BE507" s="303"/>
      <c r="BF507" s="303"/>
      <c r="BG507" s="303"/>
      <c r="BH507" s="303"/>
      <c r="BI507" s="303"/>
      <c r="BJ507" s="303"/>
      <c r="BK507" s="303"/>
      <c r="BL507" s="303"/>
      <c r="BM507" s="303"/>
      <c r="BN507" s="303"/>
      <c r="BO507" s="303"/>
      <c r="BP507" s="303"/>
      <c r="BQ507" s="303"/>
      <c r="BR507" s="303"/>
      <c r="BS507" s="303"/>
      <c r="BT507" s="303"/>
      <c r="BU507" s="303"/>
      <c r="BV507" s="303"/>
      <c r="BW507" s="303"/>
      <c r="BX507" s="303"/>
      <c r="BY507" s="303"/>
      <c r="BZ507" s="303"/>
      <c r="CA507" s="303"/>
      <c r="CB507" s="303"/>
      <c r="CC507" s="303"/>
      <c r="CD507" s="303"/>
      <c r="CE507" s="303"/>
      <c r="CF507" s="303"/>
      <c r="CG507" s="303"/>
      <c r="CH507" s="303"/>
      <c r="CI507" s="303"/>
      <c r="CJ507" s="303"/>
      <c r="CK507" s="303"/>
      <c r="CL507" s="303"/>
      <c r="CM507" s="303"/>
      <c r="CN507" s="303"/>
      <c r="CO507" s="303"/>
      <c r="CP507" s="303"/>
      <c r="CQ507" s="303"/>
      <c r="CR507" s="303"/>
      <c r="CS507" s="303"/>
      <c r="CT507" s="303"/>
      <c r="CU507" s="303"/>
      <c r="CV507" s="303"/>
      <c r="CW507" s="303"/>
      <c r="CX507" s="303"/>
      <c r="CY507" s="303"/>
      <c r="CZ507" s="303"/>
    </row>
    <row r="508" spans="1:104" ht="11.25" customHeight="1" x14ac:dyDescent="0.2">
      <c r="A508" s="303"/>
      <c r="B508" s="303"/>
      <c r="C508" s="303"/>
      <c r="D508" s="303"/>
      <c r="E508" s="303"/>
      <c r="F508" s="303"/>
      <c r="G508" s="303"/>
      <c r="H508" s="303"/>
      <c r="I508" s="303"/>
      <c r="J508" s="303"/>
      <c r="K508" s="303"/>
      <c r="L508" s="303"/>
      <c r="M508" s="303"/>
      <c r="N508" s="303"/>
      <c r="O508" s="303"/>
      <c r="P508" s="303"/>
      <c r="Q508" s="303"/>
      <c r="R508" s="309"/>
      <c r="S508" s="310"/>
      <c r="T508" s="310"/>
      <c r="U508" s="303"/>
      <c r="V508" s="303"/>
      <c r="W508" s="303"/>
      <c r="X508" s="303"/>
      <c r="Y508" s="303"/>
      <c r="Z508" s="303"/>
      <c r="AA508" s="303"/>
      <c r="AB508" s="303"/>
      <c r="AC508" s="303"/>
      <c r="AD508" s="303"/>
      <c r="AE508" s="303"/>
      <c r="AF508" s="303"/>
      <c r="AG508" s="303"/>
      <c r="AH508" s="303"/>
      <c r="AI508" s="303"/>
      <c r="AJ508" s="303"/>
      <c r="AK508" s="303"/>
      <c r="AL508" s="303"/>
      <c r="AM508" s="303"/>
      <c r="AN508" s="303"/>
      <c r="AO508" s="303"/>
      <c r="AP508" s="303"/>
      <c r="AQ508" s="303"/>
      <c r="AR508" s="303"/>
      <c r="AS508" s="303"/>
      <c r="AT508" s="303"/>
      <c r="AU508" s="303"/>
      <c r="AV508" s="303"/>
      <c r="AW508" s="303"/>
      <c r="AX508" s="303"/>
      <c r="AY508" s="303"/>
      <c r="AZ508" s="303"/>
      <c r="BA508" s="303"/>
      <c r="BB508" s="303"/>
      <c r="BC508" s="303"/>
      <c r="BD508" s="303"/>
      <c r="BE508" s="303"/>
      <c r="BF508" s="303"/>
      <c r="BG508" s="303"/>
      <c r="BH508" s="303"/>
      <c r="BI508" s="303"/>
      <c r="BJ508" s="303"/>
      <c r="BK508" s="303"/>
      <c r="BL508" s="303"/>
      <c r="BM508" s="303"/>
      <c r="BN508" s="303"/>
      <c r="BO508" s="303"/>
      <c r="BP508" s="303"/>
      <c r="BQ508" s="303"/>
      <c r="BR508" s="303"/>
      <c r="BS508" s="303"/>
      <c r="BT508" s="303"/>
      <c r="BU508" s="303"/>
      <c r="BV508" s="303"/>
      <c r="BW508" s="303"/>
      <c r="BX508" s="303"/>
      <c r="BY508" s="303"/>
      <c r="BZ508" s="303"/>
      <c r="CA508" s="303"/>
      <c r="CB508" s="303"/>
      <c r="CC508" s="303"/>
      <c r="CD508" s="303"/>
      <c r="CE508" s="303"/>
      <c r="CF508" s="303"/>
      <c r="CG508" s="303"/>
      <c r="CH508" s="303"/>
      <c r="CI508" s="303"/>
      <c r="CJ508" s="303"/>
      <c r="CK508" s="303"/>
      <c r="CL508" s="303"/>
      <c r="CM508" s="303"/>
      <c r="CN508" s="303"/>
      <c r="CO508" s="303"/>
      <c r="CP508" s="303"/>
      <c r="CQ508" s="303"/>
      <c r="CR508" s="303"/>
      <c r="CS508" s="303"/>
      <c r="CT508" s="303"/>
      <c r="CU508" s="303"/>
      <c r="CV508" s="303"/>
      <c r="CW508" s="303"/>
      <c r="CX508" s="303"/>
      <c r="CY508" s="303"/>
      <c r="CZ508" s="303"/>
    </row>
    <row r="509" spans="1:104" ht="11.25" customHeight="1" x14ac:dyDescent="0.2">
      <c r="A509" s="303"/>
      <c r="B509" s="303"/>
      <c r="C509" s="303"/>
      <c r="D509" s="303"/>
      <c r="E509" s="303"/>
      <c r="F509" s="303"/>
      <c r="G509" s="303"/>
      <c r="H509" s="303"/>
      <c r="I509" s="303"/>
      <c r="J509" s="303"/>
      <c r="K509" s="303"/>
      <c r="L509" s="303"/>
      <c r="M509" s="303"/>
      <c r="N509" s="303"/>
      <c r="O509" s="303"/>
      <c r="P509" s="303"/>
      <c r="Q509" s="303"/>
      <c r="R509" s="309"/>
      <c r="S509" s="310"/>
      <c r="T509" s="310"/>
      <c r="U509" s="303"/>
      <c r="V509" s="303"/>
      <c r="W509" s="303"/>
      <c r="X509" s="303"/>
      <c r="Y509" s="303"/>
      <c r="Z509" s="303"/>
      <c r="AA509" s="303"/>
      <c r="AB509" s="303"/>
      <c r="AC509" s="303"/>
      <c r="AD509" s="303"/>
      <c r="AE509" s="303"/>
      <c r="AF509" s="303"/>
      <c r="AG509" s="303"/>
      <c r="AH509" s="303"/>
      <c r="AI509" s="303"/>
      <c r="AJ509" s="303"/>
      <c r="AK509" s="303"/>
      <c r="AL509" s="303"/>
      <c r="AM509" s="303"/>
      <c r="AN509" s="303"/>
      <c r="AO509" s="303"/>
      <c r="AP509" s="303"/>
      <c r="AQ509" s="303"/>
      <c r="AR509" s="303"/>
      <c r="AS509" s="303"/>
      <c r="AT509" s="303"/>
      <c r="AU509" s="303"/>
      <c r="AV509" s="303"/>
      <c r="AW509" s="303"/>
      <c r="AX509" s="303"/>
      <c r="AY509" s="303"/>
      <c r="AZ509" s="303"/>
      <c r="BA509" s="303"/>
      <c r="BB509" s="303"/>
      <c r="BC509" s="303"/>
      <c r="BD509" s="303"/>
      <c r="BE509" s="303"/>
      <c r="BF509" s="303"/>
      <c r="BG509" s="303"/>
      <c r="BH509" s="303"/>
      <c r="BI509" s="303"/>
      <c r="BJ509" s="303"/>
      <c r="BK509" s="303"/>
      <c r="BL509" s="303"/>
      <c r="BM509" s="303"/>
      <c r="BN509" s="303"/>
      <c r="BO509" s="303"/>
      <c r="BP509" s="303"/>
      <c r="BQ509" s="303"/>
      <c r="BR509" s="303"/>
      <c r="BS509" s="303"/>
      <c r="BT509" s="303"/>
      <c r="BU509" s="303"/>
      <c r="BV509" s="303"/>
      <c r="BW509" s="303"/>
      <c r="BX509" s="303"/>
      <c r="BY509" s="303"/>
      <c r="BZ509" s="303"/>
      <c r="CA509" s="303"/>
      <c r="CB509" s="303"/>
      <c r="CC509" s="303"/>
      <c r="CD509" s="303"/>
      <c r="CE509" s="303"/>
      <c r="CF509" s="303"/>
      <c r="CG509" s="303"/>
      <c r="CH509" s="303"/>
      <c r="CI509" s="303"/>
      <c r="CJ509" s="303"/>
      <c r="CK509" s="303"/>
      <c r="CL509" s="303"/>
      <c r="CM509" s="303"/>
      <c r="CN509" s="303"/>
      <c r="CO509" s="303"/>
      <c r="CP509" s="303"/>
      <c r="CQ509" s="303"/>
      <c r="CR509" s="303"/>
      <c r="CS509" s="303"/>
      <c r="CT509" s="303"/>
      <c r="CU509" s="303"/>
      <c r="CV509" s="303"/>
      <c r="CW509" s="303"/>
      <c r="CX509" s="303"/>
      <c r="CY509" s="303"/>
      <c r="CZ509" s="303"/>
    </row>
    <row r="510" spans="1:104" ht="11.25" customHeight="1" x14ac:dyDescent="0.2">
      <c r="A510" s="303"/>
      <c r="B510" s="303"/>
      <c r="C510" s="303"/>
      <c r="D510" s="303"/>
      <c r="E510" s="303"/>
      <c r="F510" s="303"/>
      <c r="G510" s="303"/>
      <c r="H510" s="303"/>
      <c r="I510" s="303"/>
      <c r="J510" s="303"/>
      <c r="K510" s="303"/>
      <c r="L510" s="303"/>
      <c r="M510" s="303"/>
      <c r="N510" s="303"/>
      <c r="O510" s="303"/>
      <c r="P510" s="303"/>
      <c r="Q510" s="303"/>
      <c r="R510" s="309"/>
      <c r="S510" s="310"/>
      <c r="T510" s="310"/>
      <c r="U510" s="303"/>
      <c r="V510" s="303"/>
      <c r="W510" s="303"/>
      <c r="X510" s="303"/>
      <c r="Y510" s="303"/>
      <c r="Z510" s="303"/>
      <c r="AA510" s="303"/>
      <c r="AB510" s="303"/>
      <c r="AC510" s="303"/>
      <c r="AD510" s="303"/>
      <c r="AE510" s="303"/>
      <c r="AF510" s="303"/>
      <c r="AG510" s="303"/>
      <c r="AH510" s="303"/>
      <c r="AI510" s="303"/>
      <c r="AJ510" s="303"/>
      <c r="AK510" s="303"/>
      <c r="AL510" s="303"/>
      <c r="AM510" s="303"/>
      <c r="AN510" s="303"/>
      <c r="AO510" s="303"/>
      <c r="AP510" s="303"/>
      <c r="AQ510" s="303"/>
      <c r="AR510" s="303"/>
      <c r="AS510" s="303"/>
      <c r="AT510" s="303"/>
      <c r="AU510" s="303"/>
      <c r="AV510" s="303"/>
      <c r="AW510" s="303"/>
      <c r="AX510" s="303"/>
      <c r="AY510" s="303"/>
      <c r="AZ510" s="303"/>
      <c r="BA510" s="303"/>
      <c r="BB510" s="303"/>
      <c r="BC510" s="303"/>
      <c r="BD510" s="303"/>
      <c r="BE510" s="303"/>
      <c r="BF510" s="303"/>
      <c r="BG510" s="303"/>
      <c r="BH510" s="303"/>
      <c r="BI510" s="303"/>
      <c r="BJ510" s="303"/>
      <c r="BK510" s="303"/>
      <c r="BL510" s="303"/>
      <c r="BM510" s="303"/>
      <c r="BN510" s="303"/>
      <c r="BO510" s="303"/>
      <c r="BP510" s="303"/>
      <c r="BQ510" s="303"/>
      <c r="BR510" s="303"/>
      <c r="BS510" s="303"/>
      <c r="BT510" s="303"/>
      <c r="BU510" s="303"/>
      <c r="BV510" s="303"/>
      <c r="BW510" s="303"/>
      <c r="BX510" s="303"/>
      <c r="BY510" s="303"/>
      <c r="BZ510" s="303"/>
      <c r="CA510" s="303"/>
      <c r="CB510" s="303"/>
      <c r="CC510" s="303"/>
      <c r="CD510" s="303"/>
      <c r="CE510" s="303"/>
      <c r="CF510" s="303"/>
      <c r="CG510" s="303"/>
      <c r="CH510" s="303"/>
      <c r="CI510" s="303"/>
      <c r="CJ510" s="303"/>
      <c r="CK510" s="303"/>
      <c r="CL510" s="303"/>
      <c r="CM510" s="303"/>
      <c r="CN510" s="303"/>
      <c r="CO510" s="303"/>
      <c r="CP510" s="303"/>
      <c r="CQ510" s="303"/>
      <c r="CR510" s="303"/>
      <c r="CS510" s="303"/>
      <c r="CT510" s="303"/>
      <c r="CU510" s="303"/>
      <c r="CV510" s="303"/>
      <c r="CW510" s="303"/>
      <c r="CX510" s="303"/>
      <c r="CY510" s="303"/>
      <c r="CZ510" s="303"/>
    </row>
    <row r="511" spans="1:104" ht="11.25" customHeight="1" x14ac:dyDescent="0.2">
      <c r="A511" s="303"/>
      <c r="B511" s="303"/>
      <c r="C511" s="303"/>
      <c r="D511" s="303"/>
      <c r="E511" s="303"/>
      <c r="F511" s="303"/>
      <c r="G511" s="303"/>
      <c r="H511" s="303"/>
      <c r="I511" s="303"/>
      <c r="J511" s="303"/>
      <c r="K511" s="303"/>
      <c r="L511" s="303"/>
      <c r="M511" s="303"/>
      <c r="N511" s="303"/>
      <c r="O511" s="303"/>
      <c r="P511" s="303"/>
      <c r="Q511" s="303"/>
      <c r="R511" s="309"/>
      <c r="S511" s="310"/>
      <c r="T511" s="310"/>
      <c r="U511" s="303"/>
      <c r="V511" s="303"/>
      <c r="W511" s="303"/>
      <c r="X511" s="303"/>
      <c r="Y511" s="303"/>
      <c r="Z511" s="303"/>
      <c r="AA511" s="303"/>
      <c r="AB511" s="303"/>
      <c r="AC511" s="303"/>
      <c r="AD511" s="303"/>
      <c r="AE511" s="303"/>
      <c r="AF511" s="303"/>
      <c r="AG511" s="303"/>
      <c r="AH511" s="303"/>
      <c r="AI511" s="303"/>
      <c r="AJ511" s="303"/>
      <c r="AK511" s="303"/>
      <c r="AL511" s="303"/>
      <c r="AM511" s="303"/>
      <c r="AN511" s="303"/>
      <c r="AO511" s="303"/>
      <c r="AP511" s="303"/>
      <c r="AQ511" s="303"/>
      <c r="AR511" s="303"/>
      <c r="AS511" s="303"/>
      <c r="AT511" s="303"/>
      <c r="AU511" s="303"/>
      <c r="AV511" s="303"/>
      <c r="AW511" s="303"/>
      <c r="AX511" s="303"/>
      <c r="AY511" s="303"/>
      <c r="AZ511" s="303"/>
      <c r="BA511" s="303"/>
      <c r="BB511" s="303"/>
      <c r="BC511" s="303"/>
      <c r="BD511" s="303"/>
      <c r="BE511" s="303"/>
      <c r="BF511" s="303"/>
      <c r="BG511" s="303"/>
      <c r="BH511" s="303"/>
      <c r="BI511" s="303"/>
      <c r="BJ511" s="303"/>
      <c r="BK511" s="303"/>
      <c r="BL511" s="303"/>
      <c r="BM511" s="303"/>
      <c r="BN511" s="303"/>
      <c r="BO511" s="303"/>
      <c r="BP511" s="303"/>
      <c r="BQ511" s="303"/>
      <c r="BR511" s="303"/>
      <c r="BS511" s="303"/>
      <c r="BT511" s="303"/>
      <c r="BU511" s="303"/>
      <c r="BV511" s="303"/>
      <c r="BW511" s="303"/>
      <c r="BX511" s="303"/>
      <c r="BY511" s="303"/>
      <c r="BZ511" s="303"/>
      <c r="CA511" s="303"/>
      <c r="CB511" s="303"/>
      <c r="CC511" s="303"/>
      <c r="CD511" s="303"/>
      <c r="CE511" s="303"/>
      <c r="CF511" s="303"/>
      <c r="CG511" s="303"/>
      <c r="CH511" s="303"/>
      <c r="CI511" s="303"/>
      <c r="CJ511" s="303"/>
      <c r="CK511" s="303"/>
      <c r="CL511" s="303"/>
      <c r="CM511" s="303"/>
      <c r="CN511" s="303"/>
      <c r="CO511" s="303"/>
      <c r="CP511" s="303"/>
      <c r="CQ511" s="303"/>
      <c r="CR511" s="303"/>
      <c r="CS511" s="303"/>
      <c r="CT511" s="303"/>
      <c r="CU511" s="303"/>
      <c r="CV511" s="303"/>
      <c r="CW511" s="303"/>
      <c r="CX511" s="303"/>
      <c r="CY511" s="303"/>
      <c r="CZ511" s="303"/>
    </row>
    <row r="512" spans="1:104" ht="11.25" customHeight="1" x14ac:dyDescent="0.2">
      <c r="A512" s="303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303"/>
      <c r="N512" s="303"/>
      <c r="O512" s="303"/>
      <c r="P512" s="303"/>
      <c r="Q512" s="303"/>
      <c r="R512" s="309"/>
      <c r="S512" s="310"/>
      <c r="T512" s="310"/>
      <c r="U512" s="303"/>
      <c r="V512" s="303"/>
      <c r="W512" s="303"/>
      <c r="X512" s="303"/>
      <c r="Y512" s="303"/>
      <c r="Z512" s="303"/>
      <c r="AA512" s="303"/>
      <c r="AB512" s="303"/>
      <c r="AC512" s="303"/>
      <c r="AD512" s="303"/>
      <c r="AE512" s="303"/>
      <c r="AF512" s="303"/>
      <c r="AG512" s="303"/>
      <c r="AH512" s="303"/>
      <c r="AI512" s="303"/>
      <c r="AJ512" s="303"/>
      <c r="AK512" s="303"/>
      <c r="AL512" s="303"/>
      <c r="AM512" s="303"/>
      <c r="AN512" s="303"/>
      <c r="AO512" s="303"/>
      <c r="AP512" s="303"/>
      <c r="AQ512" s="303"/>
      <c r="AR512" s="303"/>
      <c r="AS512" s="303"/>
      <c r="AT512" s="303"/>
      <c r="AU512" s="303"/>
      <c r="AV512" s="303"/>
      <c r="AW512" s="303"/>
      <c r="AX512" s="303"/>
      <c r="AY512" s="303"/>
      <c r="AZ512" s="303"/>
      <c r="BA512" s="303"/>
      <c r="BB512" s="303"/>
      <c r="BC512" s="303"/>
      <c r="BD512" s="303"/>
      <c r="BE512" s="303"/>
      <c r="BF512" s="303"/>
      <c r="BG512" s="303"/>
      <c r="BH512" s="303"/>
      <c r="BI512" s="303"/>
      <c r="BJ512" s="303"/>
      <c r="BK512" s="303"/>
      <c r="BL512" s="303"/>
      <c r="BM512" s="303"/>
      <c r="BN512" s="303"/>
      <c r="BO512" s="303"/>
      <c r="BP512" s="303"/>
      <c r="BQ512" s="303"/>
      <c r="BR512" s="303"/>
      <c r="BS512" s="303"/>
      <c r="BT512" s="303"/>
      <c r="BU512" s="303"/>
      <c r="BV512" s="303"/>
      <c r="BW512" s="303"/>
      <c r="BX512" s="303"/>
      <c r="BY512" s="303"/>
      <c r="BZ512" s="303"/>
      <c r="CA512" s="303"/>
      <c r="CB512" s="303"/>
      <c r="CC512" s="303"/>
      <c r="CD512" s="303"/>
      <c r="CE512" s="303"/>
      <c r="CF512" s="303"/>
      <c r="CG512" s="303"/>
      <c r="CH512" s="303"/>
      <c r="CI512" s="303"/>
      <c r="CJ512" s="303"/>
      <c r="CK512" s="303"/>
      <c r="CL512" s="303"/>
      <c r="CM512" s="303"/>
      <c r="CN512" s="303"/>
      <c r="CO512" s="303"/>
      <c r="CP512" s="303"/>
      <c r="CQ512" s="303"/>
      <c r="CR512" s="303"/>
      <c r="CS512" s="303"/>
      <c r="CT512" s="303"/>
      <c r="CU512" s="303"/>
      <c r="CV512" s="303"/>
      <c r="CW512" s="303"/>
      <c r="CX512" s="303"/>
      <c r="CY512" s="303"/>
      <c r="CZ512" s="303"/>
    </row>
    <row r="513" spans="1:104" ht="11.25" customHeight="1" x14ac:dyDescent="0.2">
      <c r="A513" s="303"/>
      <c r="B513" s="303"/>
      <c r="C513" s="303"/>
      <c r="D513" s="303"/>
      <c r="E513" s="303"/>
      <c r="F513" s="303"/>
      <c r="G513" s="303"/>
      <c r="H513" s="303"/>
      <c r="I513" s="303"/>
      <c r="J513" s="303"/>
      <c r="K513" s="303"/>
      <c r="L513" s="303"/>
      <c r="M513" s="303"/>
      <c r="N513" s="303"/>
      <c r="O513" s="303"/>
      <c r="P513" s="303"/>
      <c r="Q513" s="303"/>
      <c r="R513" s="309"/>
      <c r="S513" s="310"/>
      <c r="T513" s="310"/>
      <c r="U513" s="303"/>
      <c r="V513" s="303"/>
      <c r="W513" s="303"/>
      <c r="X513" s="303"/>
      <c r="Y513" s="303"/>
      <c r="Z513" s="303"/>
      <c r="AA513" s="303"/>
      <c r="AB513" s="303"/>
      <c r="AC513" s="303"/>
      <c r="AD513" s="303"/>
      <c r="AE513" s="303"/>
      <c r="AF513" s="303"/>
      <c r="AG513" s="303"/>
      <c r="AH513" s="303"/>
      <c r="AI513" s="303"/>
      <c r="AJ513" s="303"/>
      <c r="AK513" s="303"/>
      <c r="AL513" s="303"/>
      <c r="AM513" s="303"/>
      <c r="AN513" s="303"/>
      <c r="AO513" s="303"/>
      <c r="AP513" s="303"/>
      <c r="AQ513" s="303"/>
      <c r="AR513" s="303"/>
      <c r="AS513" s="303"/>
      <c r="AT513" s="303"/>
      <c r="AU513" s="303"/>
      <c r="AV513" s="303"/>
      <c r="AW513" s="303"/>
      <c r="AX513" s="303"/>
      <c r="AY513" s="303"/>
      <c r="AZ513" s="303"/>
      <c r="BA513" s="303"/>
      <c r="BB513" s="303"/>
      <c r="BC513" s="303"/>
      <c r="BD513" s="303"/>
      <c r="BE513" s="303"/>
      <c r="BF513" s="303"/>
      <c r="BG513" s="303"/>
      <c r="BH513" s="303"/>
      <c r="BI513" s="303"/>
      <c r="BJ513" s="303"/>
      <c r="BK513" s="303"/>
      <c r="BL513" s="303"/>
      <c r="BM513" s="303"/>
      <c r="BN513" s="303"/>
      <c r="BO513" s="303"/>
      <c r="BP513" s="303"/>
      <c r="BQ513" s="303"/>
      <c r="BR513" s="303"/>
      <c r="BS513" s="303"/>
      <c r="BT513" s="303"/>
      <c r="BU513" s="303"/>
      <c r="BV513" s="303"/>
      <c r="BW513" s="303"/>
      <c r="BX513" s="303"/>
      <c r="BY513" s="303"/>
      <c r="BZ513" s="303"/>
      <c r="CA513" s="303"/>
      <c r="CB513" s="303"/>
      <c r="CC513" s="303"/>
      <c r="CD513" s="303"/>
      <c r="CE513" s="303"/>
      <c r="CF513" s="303"/>
      <c r="CG513" s="303"/>
      <c r="CH513" s="303"/>
      <c r="CI513" s="303"/>
      <c r="CJ513" s="303"/>
      <c r="CK513" s="303"/>
      <c r="CL513" s="303"/>
      <c r="CM513" s="303"/>
      <c r="CN513" s="303"/>
      <c r="CO513" s="303"/>
      <c r="CP513" s="303"/>
      <c r="CQ513" s="303"/>
      <c r="CR513" s="303"/>
      <c r="CS513" s="303"/>
      <c r="CT513" s="303"/>
      <c r="CU513" s="303"/>
      <c r="CV513" s="303"/>
      <c r="CW513" s="303"/>
      <c r="CX513" s="303"/>
      <c r="CY513" s="303"/>
      <c r="CZ513" s="303"/>
    </row>
    <row r="514" spans="1:104" ht="11.25" customHeight="1" x14ac:dyDescent="0.2">
      <c r="A514" s="303"/>
      <c r="B514" s="303"/>
      <c r="C514" s="303"/>
      <c r="D514" s="303"/>
      <c r="E514" s="303"/>
      <c r="F514" s="303"/>
      <c r="G514" s="303"/>
      <c r="H514" s="303"/>
      <c r="I514" s="303"/>
      <c r="J514" s="303"/>
      <c r="K514" s="303"/>
      <c r="L514" s="303"/>
      <c r="M514" s="303"/>
      <c r="N514" s="303"/>
      <c r="O514" s="303"/>
      <c r="P514" s="303"/>
      <c r="Q514" s="303"/>
      <c r="R514" s="309"/>
      <c r="S514" s="310"/>
      <c r="T514" s="310"/>
      <c r="U514" s="303"/>
      <c r="V514" s="303"/>
      <c r="W514" s="303"/>
      <c r="X514" s="303"/>
      <c r="Y514" s="303"/>
      <c r="Z514" s="303"/>
      <c r="AA514" s="303"/>
      <c r="AB514" s="303"/>
      <c r="AC514" s="303"/>
      <c r="AD514" s="303"/>
      <c r="AE514" s="303"/>
      <c r="AF514" s="303"/>
      <c r="AG514" s="303"/>
      <c r="AH514" s="303"/>
      <c r="AI514" s="303"/>
      <c r="AJ514" s="303"/>
      <c r="AK514" s="303"/>
      <c r="AL514" s="303"/>
      <c r="AM514" s="303"/>
      <c r="AN514" s="303"/>
      <c r="AO514" s="303"/>
      <c r="AP514" s="303"/>
      <c r="AQ514" s="303"/>
      <c r="AR514" s="303"/>
      <c r="AS514" s="303"/>
      <c r="AT514" s="303"/>
      <c r="AU514" s="303"/>
      <c r="AV514" s="303"/>
      <c r="AW514" s="303"/>
      <c r="AX514" s="303"/>
      <c r="AY514" s="303"/>
      <c r="AZ514" s="303"/>
      <c r="BA514" s="303"/>
      <c r="BB514" s="303"/>
      <c r="BC514" s="303"/>
      <c r="BD514" s="303"/>
      <c r="BE514" s="303"/>
      <c r="BF514" s="303"/>
      <c r="BG514" s="303"/>
      <c r="BH514" s="303"/>
      <c r="BI514" s="303"/>
      <c r="BJ514" s="303"/>
      <c r="BK514" s="303"/>
      <c r="BL514" s="303"/>
      <c r="BM514" s="303"/>
      <c r="BN514" s="303"/>
      <c r="BO514" s="303"/>
      <c r="BP514" s="303"/>
      <c r="BQ514" s="303"/>
      <c r="BR514" s="303"/>
      <c r="BS514" s="303"/>
      <c r="BT514" s="303"/>
      <c r="BU514" s="303"/>
      <c r="BV514" s="303"/>
      <c r="BW514" s="303"/>
      <c r="BX514" s="303"/>
      <c r="BY514" s="303"/>
      <c r="BZ514" s="303"/>
      <c r="CA514" s="303"/>
      <c r="CB514" s="303"/>
      <c r="CC514" s="303"/>
      <c r="CD514" s="303"/>
      <c r="CE514" s="303"/>
      <c r="CF514" s="303"/>
      <c r="CG514" s="303"/>
      <c r="CH514" s="303"/>
      <c r="CI514" s="303"/>
      <c r="CJ514" s="303"/>
      <c r="CK514" s="303"/>
      <c r="CL514" s="303"/>
      <c r="CM514" s="303"/>
      <c r="CN514" s="303"/>
      <c r="CO514" s="303"/>
      <c r="CP514" s="303"/>
      <c r="CQ514" s="303"/>
      <c r="CR514" s="303"/>
      <c r="CS514" s="303"/>
      <c r="CT514" s="303"/>
      <c r="CU514" s="303"/>
      <c r="CV514" s="303"/>
      <c r="CW514" s="303"/>
      <c r="CX514" s="303"/>
      <c r="CY514" s="303"/>
      <c r="CZ514" s="303"/>
    </row>
    <row r="515" spans="1:104" ht="11.25" customHeight="1" x14ac:dyDescent="0.2">
      <c r="A515" s="303"/>
      <c r="B515" s="303"/>
      <c r="C515" s="303"/>
      <c r="D515" s="303"/>
      <c r="E515" s="303"/>
      <c r="F515" s="303"/>
      <c r="G515" s="303"/>
      <c r="H515" s="303"/>
      <c r="I515" s="303"/>
      <c r="J515" s="303"/>
      <c r="K515" s="303"/>
      <c r="L515" s="303"/>
      <c r="M515" s="303"/>
      <c r="N515" s="303"/>
      <c r="O515" s="303"/>
      <c r="P515" s="303"/>
      <c r="Q515" s="303"/>
      <c r="R515" s="309"/>
      <c r="S515" s="310"/>
      <c r="T515" s="310"/>
      <c r="U515" s="303"/>
      <c r="V515" s="303"/>
      <c r="W515" s="303"/>
      <c r="X515" s="303"/>
      <c r="Y515" s="303"/>
      <c r="Z515" s="303"/>
      <c r="AA515" s="303"/>
      <c r="AB515" s="303"/>
      <c r="AC515" s="303"/>
      <c r="AD515" s="303"/>
      <c r="AE515" s="303"/>
      <c r="AF515" s="303"/>
      <c r="AG515" s="303"/>
      <c r="AH515" s="303"/>
      <c r="AI515" s="303"/>
      <c r="AJ515" s="303"/>
      <c r="AK515" s="303"/>
      <c r="AL515" s="303"/>
      <c r="AM515" s="303"/>
      <c r="AN515" s="303"/>
      <c r="AO515" s="303"/>
      <c r="AP515" s="303"/>
      <c r="AQ515" s="303"/>
      <c r="AR515" s="303"/>
      <c r="AS515" s="303"/>
      <c r="AT515" s="303"/>
      <c r="AU515" s="303"/>
      <c r="AV515" s="303"/>
      <c r="AW515" s="303"/>
      <c r="AX515" s="303"/>
      <c r="AY515" s="303"/>
      <c r="AZ515" s="303"/>
      <c r="BA515" s="303"/>
      <c r="BB515" s="303"/>
      <c r="BC515" s="303"/>
      <c r="BD515" s="303"/>
      <c r="BE515" s="303"/>
      <c r="BF515" s="303"/>
      <c r="BG515" s="303"/>
      <c r="BH515" s="303"/>
      <c r="BI515" s="303"/>
      <c r="BJ515" s="303"/>
      <c r="BK515" s="303"/>
      <c r="BL515" s="303"/>
      <c r="BM515" s="303"/>
      <c r="BN515" s="303"/>
      <c r="BO515" s="303"/>
      <c r="BP515" s="303"/>
      <c r="BQ515" s="303"/>
      <c r="BR515" s="303"/>
      <c r="BS515" s="303"/>
      <c r="BT515" s="303"/>
      <c r="BU515" s="303"/>
      <c r="BV515" s="303"/>
      <c r="BW515" s="303"/>
      <c r="BX515" s="303"/>
      <c r="BY515" s="303"/>
      <c r="BZ515" s="303"/>
      <c r="CA515" s="303"/>
      <c r="CB515" s="303"/>
      <c r="CC515" s="303"/>
      <c r="CD515" s="303"/>
      <c r="CE515" s="303"/>
      <c r="CF515" s="303"/>
      <c r="CG515" s="303"/>
      <c r="CH515" s="303"/>
      <c r="CI515" s="303"/>
      <c r="CJ515" s="303"/>
      <c r="CK515" s="303"/>
      <c r="CL515" s="303"/>
      <c r="CM515" s="303"/>
      <c r="CN515" s="303"/>
      <c r="CO515" s="303"/>
      <c r="CP515" s="303"/>
      <c r="CQ515" s="303"/>
      <c r="CR515" s="303"/>
      <c r="CS515" s="303"/>
      <c r="CT515" s="303"/>
      <c r="CU515" s="303"/>
      <c r="CV515" s="303"/>
      <c r="CW515" s="303"/>
      <c r="CX515" s="303"/>
      <c r="CY515" s="303"/>
      <c r="CZ515" s="303"/>
    </row>
    <row r="516" spans="1:104" ht="11.25" customHeight="1" x14ac:dyDescent="0.2">
      <c r="A516" s="303"/>
      <c r="B516" s="303"/>
      <c r="C516" s="303"/>
      <c r="D516" s="303"/>
      <c r="E516" s="303"/>
      <c r="F516" s="303"/>
      <c r="G516" s="303"/>
      <c r="H516" s="303"/>
      <c r="I516" s="303"/>
      <c r="J516" s="303"/>
      <c r="K516" s="303"/>
      <c r="L516" s="303"/>
      <c r="M516" s="303"/>
      <c r="N516" s="303"/>
      <c r="O516" s="303"/>
      <c r="P516" s="303"/>
      <c r="Q516" s="303"/>
      <c r="R516" s="309"/>
      <c r="S516" s="310"/>
      <c r="T516" s="310"/>
      <c r="U516" s="303"/>
      <c r="V516" s="303"/>
      <c r="W516" s="303"/>
      <c r="X516" s="303"/>
      <c r="Y516" s="303"/>
      <c r="Z516" s="303"/>
      <c r="AA516" s="303"/>
      <c r="AB516" s="303"/>
      <c r="AC516" s="303"/>
      <c r="AD516" s="303"/>
      <c r="AE516" s="303"/>
      <c r="AF516" s="303"/>
      <c r="AG516" s="303"/>
      <c r="AH516" s="303"/>
      <c r="AI516" s="303"/>
      <c r="AJ516" s="303"/>
      <c r="AK516" s="303"/>
      <c r="AL516" s="303"/>
      <c r="AM516" s="303"/>
      <c r="AN516" s="303"/>
      <c r="AO516" s="303"/>
      <c r="AP516" s="303"/>
      <c r="AQ516" s="303"/>
      <c r="AR516" s="303"/>
      <c r="AS516" s="303"/>
      <c r="AT516" s="303"/>
      <c r="AU516" s="303"/>
      <c r="AV516" s="303"/>
      <c r="AW516" s="303"/>
      <c r="AX516" s="303"/>
      <c r="AY516" s="303"/>
      <c r="AZ516" s="303"/>
      <c r="BA516" s="303"/>
      <c r="BB516" s="303"/>
      <c r="BC516" s="303"/>
      <c r="BD516" s="303"/>
      <c r="BE516" s="303"/>
      <c r="BF516" s="303"/>
      <c r="BG516" s="303"/>
      <c r="BH516" s="303"/>
      <c r="BI516" s="303"/>
      <c r="BJ516" s="303"/>
      <c r="BK516" s="303"/>
      <c r="BL516" s="303"/>
      <c r="BM516" s="303"/>
      <c r="BN516" s="303"/>
      <c r="BO516" s="303"/>
      <c r="BP516" s="303"/>
      <c r="BQ516" s="303"/>
      <c r="BR516" s="303"/>
      <c r="BS516" s="303"/>
      <c r="BT516" s="303"/>
      <c r="BU516" s="303"/>
      <c r="BV516" s="303"/>
      <c r="BW516" s="303"/>
      <c r="BX516" s="303"/>
      <c r="BY516" s="303"/>
      <c r="BZ516" s="303"/>
      <c r="CA516" s="303"/>
      <c r="CB516" s="303"/>
      <c r="CC516" s="303"/>
      <c r="CD516" s="303"/>
      <c r="CE516" s="303"/>
      <c r="CF516" s="303"/>
      <c r="CG516" s="303"/>
      <c r="CH516" s="303"/>
      <c r="CI516" s="303"/>
      <c r="CJ516" s="303"/>
      <c r="CK516" s="303"/>
      <c r="CL516" s="303"/>
      <c r="CM516" s="303"/>
      <c r="CN516" s="303"/>
      <c r="CO516" s="303"/>
      <c r="CP516" s="303"/>
      <c r="CQ516" s="303"/>
      <c r="CR516" s="303"/>
      <c r="CS516" s="303"/>
      <c r="CT516" s="303"/>
      <c r="CU516" s="303"/>
      <c r="CV516" s="303"/>
      <c r="CW516" s="303"/>
      <c r="CX516" s="303"/>
      <c r="CY516" s="303"/>
      <c r="CZ516" s="303"/>
    </row>
    <row r="517" spans="1:104" ht="11.25" customHeight="1" x14ac:dyDescent="0.2">
      <c r="A517" s="303"/>
      <c r="B517" s="303"/>
      <c r="C517" s="303"/>
      <c r="D517" s="303"/>
      <c r="E517" s="303"/>
      <c r="F517" s="303"/>
      <c r="G517" s="303"/>
      <c r="H517" s="303"/>
      <c r="I517" s="303"/>
      <c r="J517" s="303"/>
      <c r="K517" s="303"/>
      <c r="L517" s="303"/>
      <c r="M517" s="303"/>
      <c r="N517" s="303"/>
      <c r="O517" s="303"/>
      <c r="P517" s="303"/>
      <c r="Q517" s="303"/>
      <c r="R517" s="309"/>
      <c r="S517" s="310"/>
      <c r="T517" s="310"/>
      <c r="U517" s="303"/>
      <c r="V517" s="303"/>
      <c r="W517" s="303"/>
      <c r="X517" s="303"/>
      <c r="Y517" s="303"/>
      <c r="Z517" s="303"/>
      <c r="AA517" s="303"/>
      <c r="AB517" s="303"/>
      <c r="AC517" s="303"/>
      <c r="AD517" s="303"/>
      <c r="AE517" s="303"/>
      <c r="AF517" s="303"/>
      <c r="AG517" s="303"/>
      <c r="AH517" s="303"/>
      <c r="AI517" s="303"/>
      <c r="AJ517" s="303"/>
      <c r="AK517" s="303"/>
      <c r="AL517" s="303"/>
      <c r="AM517" s="303"/>
      <c r="AN517" s="303"/>
      <c r="AO517" s="303"/>
      <c r="AP517" s="303"/>
      <c r="AQ517" s="303"/>
      <c r="AR517" s="303"/>
      <c r="AS517" s="303"/>
      <c r="AT517" s="303"/>
      <c r="AU517" s="303"/>
      <c r="AV517" s="303"/>
      <c r="AW517" s="303"/>
      <c r="AX517" s="303"/>
      <c r="AY517" s="303"/>
      <c r="AZ517" s="303"/>
      <c r="BA517" s="303"/>
      <c r="BB517" s="303"/>
      <c r="BC517" s="303"/>
      <c r="BD517" s="303"/>
      <c r="BE517" s="303"/>
      <c r="BF517" s="303"/>
      <c r="BG517" s="303"/>
      <c r="BH517" s="303"/>
      <c r="BI517" s="303"/>
      <c r="BJ517" s="303"/>
      <c r="BK517" s="303"/>
      <c r="BL517" s="303"/>
      <c r="BM517" s="303"/>
      <c r="BN517" s="303"/>
      <c r="BO517" s="303"/>
      <c r="BP517" s="303"/>
      <c r="BQ517" s="303"/>
      <c r="BR517" s="303"/>
      <c r="BS517" s="303"/>
      <c r="BT517" s="303"/>
      <c r="BU517" s="303"/>
      <c r="BV517" s="303"/>
      <c r="BW517" s="303"/>
      <c r="BX517" s="303"/>
      <c r="BY517" s="303"/>
      <c r="BZ517" s="303"/>
      <c r="CA517" s="303"/>
      <c r="CB517" s="303"/>
      <c r="CC517" s="303"/>
      <c r="CD517" s="303"/>
      <c r="CE517" s="303"/>
      <c r="CF517" s="303"/>
      <c r="CG517" s="303"/>
      <c r="CH517" s="303"/>
      <c r="CI517" s="303"/>
      <c r="CJ517" s="303"/>
      <c r="CK517" s="303"/>
      <c r="CL517" s="303"/>
      <c r="CM517" s="303"/>
      <c r="CN517" s="303"/>
      <c r="CO517" s="303"/>
      <c r="CP517" s="303"/>
      <c r="CQ517" s="303"/>
      <c r="CR517" s="303"/>
      <c r="CS517" s="303"/>
      <c r="CT517" s="303"/>
      <c r="CU517" s="303"/>
      <c r="CV517" s="303"/>
      <c r="CW517" s="303"/>
      <c r="CX517" s="303"/>
      <c r="CY517" s="303"/>
      <c r="CZ517" s="303"/>
    </row>
    <row r="518" spans="1:104" ht="11.25" customHeight="1" x14ac:dyDescent="0.2">
      <c r="A518" s="303"/>
      <c r="B518" s="303"/>
      <c r="C518" s="303"/>
      <c r="D518" s="303"/>
      <c r="E518" s="303"/>
      <c r="F518" s="303"/>
      <c r="G518" s="303"/>
      <c r="H518" s="303"/>
      <c r="I518" s="303"/>
      <c r="J518" s="303"/>
      <c r="K518" s="303"/>
      <c r="L518" s="303"/>
      <c r="M518" s="303"/>
      <c r="N518" s="303"/>
      <c r="O518" s="303"/>
      <c r="P518" s="303"/>
      <c r="Q518" s="303"/>
      <c r="R518" s="309"/>
      <c r="S518" s="310"/>
      <c r="T518" s="310"/>
      <c r="U518" s="303"/>
      <c r="V518" s="303"/>
      <c r="W518" s="303"/>
      <c r="X518" s="303"/>
      <c r="Y518" s="303"/>
      <c r="Z518" s="303"/>
      <c r="AA518" s="303"/>
      <c r="AB518" s="303"/>
      <c r="AC518" s="303"/>
      <c r="AD518" s="303"/>
      <c r="AE518" s="303"/>
      <c r="AF518" s="303"/>
      <c r="AG518" s="303"/>
      <c r="AH518" s="303"/>
      <c r="AI518" s="303"/>
      <c r="AJ518" s="303"/>
      <c r="AK518" s="303"/>
      <c r="AL518" s="303"/>
      <c r="AM518" s="303"/>
      <c r="AN518" s="303"/>
      <c r="AO518" s="303"/>
      <c r="AP518" s="303"/>
      <c r="AQ518" s="303"/>
      <c r="AR518" s="303"/>
      <c r="AS518" s="303"/>
      <c r="AT518" s="303"/>
      <c r="AU518" s="303"/>
      <c r="AV518" s="303"/>
      <c r="AW518" s="303"/>
      <c r="AX518" s="303"/>
      <c r="AY518" s="303"/>
      <c r="AZ518" s="303"/>
      <c r="BA518" s="303"/>
      <c r="BB518" s="303"/>
      <c r="BC518" s="303"/>
      <c r="BD518" s="303"/>
      <c r="BE518" s="303"/>
      <c r="BF518" s="303"/>
      <c r="BG518" s="303"/>
      <c r="BH518" s="303"/>
      <c r="BI518" s="303"/>
      <c r="BJ518" s="303"/>
      <c r="BK518" s="303"/>
      <c r="BL518" s="303"/>
      <c r="BM518" s="303"/>
      <c r="BN518" s="303"/>
      <c r="BO518" s="303"/>
      <c r="BP518" s="303"/>
      <c r="BQ518" s="303"/>
      <c r="BR518" s="303"/>
      <c r="BS518" s="303"/>
      <c r="BT518" s="303"/>
      <c r="BU518" s="303"/>
      <c r="BV518" s="303"/>
      <c r="BW518" s="303"/>
      <c r="BX518" s="303"/>
      <c r="BY518" s="303"/>
      <c r="BZ518" s="303"/>
      <c r="CA518" s="303"/>
      <c r="CB518" s="303"/>
      <c r="CC518" s="303"/>
      <c r="CD518" s="303"/>
      <c r="CE518" s="303"/>
      <c r="CF518" s="303"/>
      <c r="CG518" s="303"/>
      <c r="CH518" s="303"/>
      <c r="CI518" s="303"/>
      <c r="CJ518" s="303"/>
      <c r="CK518" s="303"/>
      <c r="CL518" s="303"/>
      <c r="CM518" s="303"/>
      <c r="CN518" s="303"/>
      <c r="CO518" s="303"/>
      <c r="CP518" s="303"/>
      <c r="CQ518" s="303"/>
      <c r="CR518" s="303"/>
      <c r="CS518" s="303"/>
      <c r="CT518" s="303"/>
      <c r="CU518" s="303"/>
      <c r="CV518" s="303"/>
      <c r="CW518" s="303"/>
      <c r="CX518" s="303"/>
      <c r="CY518" s="303"/>
      <c r="CZ518" s="303"/>
    </row>
    <row r="519" spans="1:104" ht="11.25" customHeight="1" x14ac:dyDescent="0.2">
      <c r="A519" s="303"/>
      <c r="B519" s="303"/>
      <c r="C519" s="303"/>
      <c r="D519" s="303"/>
      <c r="E519" s="303"/>
      <c r="F519" s="303"/>
      <c r="G519" s="303"/>
      <c r="H519" s="303"/>
      <c r="I519" s="303"/>
      <c r="J519" s="303"/>
      <c r="K519" s="303"/>
      <c r="L519" s="303"/>
      <c r="M519" s="303"/>
      <c r="N519" s="303"/>
      <c r="O519" s="303"/>
      <c r="P519" s="303"/>
      <c r="Q519" s="303"/>
      <c r="R519" s="309"/>
      <c r="S519" s="310"/>
      <c r="T519" s="310"/>
      <c r="U519" s="303"/>
      <c r="V519" s="303"/>
      <c r="W519" s="303"/>
      <c r="X519" s="303"/>
      <c r="Y519" s="303"/>
      <c r="Z519" s="303"/>
      <c r="AA519" s="303"/>
      <c r="AB519" s="303"/>
      <c r="AC519" s="303"/>
      <c r="AD519" s="303"/>
      <c r="AE519" s="303"/>
      <c r="AF519" s="303"/>
      <c r="AG519" s="303"/>
      <c r="AH519" s="303"/>
      <c r="AI519" s="303"/>
      <c r="AJ519" s="303"/>
      <c r="AK519" s="303"/>
      <c r="AL519" s="303"/>
      <c r="AM519" s="303"/>
      <c r="AN519" s="303"/>
      <c r="AO519" s="303"/>
      <c r="AP519" s="303"/>
      <c r="AQ519" s="303"/>
      <c r="AR519" s="303"/>
      <c r="AS519" s="303"/>
      <c r="AT519" s="303"/>
      <c r="AU519" s="303"/>
      <c r="AV519" s="303"/>
      <c r="AW519" s="303"/>
      <c r="AX519" s="303"/>
      <c r="AY519" s="303"/>
      <c r="AZ519" s="303"/>
      <c r="BA519" s="303"/>
      <c r="BB519" s="303"/>
      <c r="BC519" s="303"/>
      <c r="BD519" s="303"/>
      <c r="BE519" s="303"/>
      <c r="BF519" s="303"/>
      <c r="BG519" s="303"/>
      <c r="BH519" s="303"/>
      <c r="BI519" s="303"/>
      <c r="BJ519" s="303"/>
      <c r="BK519" s="303"/>
      <c r="BL519" s="303"/>
      <c r="BM519" s="303"/>
      <c r="BN519" s="303"/>
      <c r="BO519" s="303"/>
      <c r="BP519" s="303"/>
      <c r="BQ519" s="303"/>
      <c r="BR519" s="303"/>
      <c r="BS519" s="303"/>
      <c r="BT519" s="303"/>
      <c r="BU519" s="303"/>
      <c r="BV519" s="303"/>
      <c r="BW519" s="303"/>
      <c r="BX519" s="303"/>
      <c r="BY519" s="303"/>
      <c r="BZ519" s="303"/>
      <c r="CA519" s="303"/>
      <c r="CB519" s="303"/>
      <c r="CC519" s="303"/>
      <c r="CD519" s="303"/>
      <c r="CE519" s="303"/>
      <c r="CF519" s="303"/>
      <c r="CG519" s="303"/>
      <c r="CH519" s="303"/>
      <c r="CI519" s="303"/>
      <c r="CJ519" s="303"/>
      <c r="CK519" s="303"/>
      <c r="CL519" s="303"/>
      <c r="CM519" s="303"/>
      <c r="CN519" s="303"/>
      <c r="CO519" s="303"/>
      <c r="CP519" s="303"/>
      <c r="CQ519" s="303"/>
      <c r="CR519" s="303"/>
      <c r="CS519" s="303"/>
      <c r="CT519" s="303"/>
      <c r="CU519" s="303"/>
      <c r="CV519" s="303"/>
      <c r="CW519" s="303"/>
      <c r="CX519" s="303"/>
      <c r="CY519" s="303"/>
      <c r="CZ519" s="303"/>
    </row>
    <row r="520" spans="1:104" ht="11.25" customHeight="1" x14ac:dyDescent="0.2">
      <c r="A520" s="303"/>
      <c r="B520" s="303"/>
      <c r="C520" s="303"/>
      <c r="D520" s="303"/>
      <c r="E520" s="303"/>
      <c r="F520" s="303"/>
      <c r="G520" s="303"/>
      <c r="H520" s="303"/>
      <c r="I520" s="303"/>
      <c r="J520" s="303"/>
      <c r="K520" s="303"/>
      <c r="L520" s="303"/>
      <c r="M520" s="303"/>
      <c r="N520" s="303"/>
      <c r="O520" s="303"/>
      <c r="P520" s="303"/>
      <c r="Q520" s="303"/>
      <c r="R520" s="309"/>
      <c r="S520" s="310"/>
      <c r="T520" s="310"/>
      <c r="U520" s="303"/>
      <c r="V520" s="303"/>
      <c r="W520" s="303"/>
      <c r="X520" s="303"/>
      <c r="Y520" s="303"/>
      <c r="Z520" s="303"/>
      <c r="AA520" s="303"/>
      <c r="AB520" s="303"/>
      <c r="AC520" s="303"/>
      <c r="AD520" s="303"/>
      <c r="AE520" s="303"/>
      <c r="AF520" s="303"/>
      <c r="AG520" s="303"/>
      <c r="AH520" s="303"/>
      <c r="AI520" s="303"/>
      <c r="AJ520" s="303"/>
      <c r="AK520" s="303"/>
      <c r="AL520" s="303"/>
      <c r="AM520" s="303"/>
      <c r="AN520" s="303"/>
      <c r="AO520" s="303"/>
      <c r="AP520" s="303"/>
      <c r="AQ520" s="303"/>
      <c r="AR520" s="303"/>
      <c r="AS520" s="303"/>
      <c r="AT520" s="303"/>
      <c r="AU520" s="303"/>
      <c r="AV520" s="303"/>
      <c r="AW520" s="303"/>
      <c r="AX520" s="303"/>
      <c r="AY520" s="303"/>
      <c r="AZ520" s="303"/>
      <c r="BA520" s="303"/>
      <c r="BB520" s="303"/>
      <c r="BC520" s="303"/>
      <c r="BD520" s="303"/>
      <c r="BE520" s="303"/>
      <c r="BF520" s="303"/>
      <c r="BG520" s="303"/>
      <c r="BH520" s="303"/>
      <c r="BI520" s="303"/>
      <c r="BJ520" s="303"/>
      <c r="BK520" s="303"/>
      <c r="BL520" s="303"/>
      <c r="BM520" s="303"/>
      <c r="BN520" s="303"/>
      <c r="BO520" s="303"/>
      <c r="BP520" s="303"/>
      <c r="BQ520" s="303"/>
      <c r="BR520" s="303"/>
      <c r="BS520" s="303"/>
      <c r="BT520" s="303"/>
      <c r="BU520" s="303"/>
      <c r="BV520" s="303"/>
      <c r="BW520" s="303"/>
      <c r="BX520" s="303"/>
      <c r="BY520" s="303"/>
      <c r="BZ520" s="303"/>
      <c r="CA520" s="303"/>
      <c r="CB520" s="303"/>
      <c r="CC520" s="303"/>
      <c r="CD520" s="303"/>
      <c r="CE520" s="303"/>
      <c r="CF520" s="303"/>
      <c r="CG520" s="303"/>
      <c r="CH520" s="303"/>
      <c r="CI520" s="303"/>
      <c r="CJ520" s="303"/>
      <c r="CK520" s="303"/>
      <c r="CL520" s="303"/>
      <c r="CM520" s="303"/>
      <c r="CN520" s="303"/>
      <c r="CO520" s="303"/>
      <c r="CP520" s="303"/>
      <c r="CQ520" s="303"/>
      <c r="CR520" s="303"/>
      <c r="CS520" s="303"/>
      <c r="CT520" s="303"/>
      <c r="CU520" s="303"/>
      <c r="CV520" s="303"/>
      <c r="CW520" s="303"/>
      <c r="CX520" s="303"/>
      <c r="CY520" s="303"/>
      <c r="CZ520" s="303"/>
    </row>
    <row r="521" spans="1:104" ht="11.25" customHeight="1" x14ac:dyDescent="0.2">
      <c r="A521" s="303"/>
      <c r="B521" s="303"/>
      <c r="C521" s="303"/>
      <c r="D521" s="303"/>
      <c r="E521" s="303"/>
      <c r="F521" s="303"/>
      <c r="G521" s="303"/>
      <c r="H521" s="303"/>
      <c r="I521" s="303"/>
      <c r="J521" s="303"/>
      <c r="K521" s="303"/>
      <c r="L521" s="303"/>
      <c r="M521" s="303"/>
      <c r="N521" s="303"/>
      <c r="O521" s="303"/>
      <c r="P521" s="303"/>
      <c r="Q521" s="303"/>
      <c r="R521" s="309"/>
      <c r="S521" s="310"/>
      <c r="T521" s="310"/>
      <c r="U521" s="303"/>
      <c r="V521" s="303"/>
      <c r="W521" s="303"/>
      <c r="X521" s="303"/>
      <c r="Y521" s="303"/>
      <c r="Z521" s="303"/>
      <c r="AA521" s="303"/>
      <c r="AB521" s="303"/>
      <c r="AC521" s="303"/>
      <c r="AD521" s="303"/>
      <c r="AE521" s="303"/>
      <c r="AF521" s="303"/>
      <c r="AG521" s="303"/>
      <c r="AH521" s="303"/>
      <c r="AI521" s="303"/>
      <c r="AJ521" s="303"/>
      <c r="AK521" s="303"/>
      <c r="AL521" s="303"/>
      <c r="AM521" s="303"/>
      <c r="AN521" s="303"/>
      <c r="AO521" s="303"/>
      <c r="AP521" s="303"/>
      <c r="AQ521" s="303"/>
      <c r="AR521" s="303"/>
      <c r="AS521" s="303"/>
      <c r="AT521" s="303"/>
      <c r="AU521" s="303"/>
      <c r="AV521" s="303"/>
      <c r="AW521" s="303"/>
      <c r="AX521" s="303"/>
      <c r="AY521" s="303"/>
      <c r="AZ521" s="303"/>
      <c r="BA521" s="303"/>
      <c r="BB521" s="303"/>
      <c r="BC521" s="303"/>
      <c r="BD521" s="303"/>
      <c r="BE521" s="303"/>
      <c r="BF521" s="303"/>
      <c r="BG521" s="303"/>
      <c r="BH521" s="303"/>
      <c r="BI521" s="303"/>
      <c r="BJ521" s="303"/>
      <c r="BK521" s="303"/>
      <c r="BL521" s="303"/>
      <c r="BM521" s="303"/>
      <c r="BN521" s="303"/>
      <c r="BO521" s="303"/>
      <c r="BP521" s="303"/>
      <c r="BQ521" s="303"/>
      <c r="BR521" s="303"/>
      <c r="BS521" s="303"/>
      <c r="BT521" s="303"/>
      <c r="BU521" s="303"/>
      <c r="BV521" s="303"/>
      <c r="BW521" s="303"/>
      <c r="BX521" s="303"/>
      <c r="BY521" s="303"/>
      <c r="BZ521" s="303"/>
      <c r="CA521" s="303"/>
      <c r="CB521" s="303"/>
      <c r="CC521" s="303"/>
      <c r="CD521" s="303"/>
      <c r="CE521" s="303"/>
      <c r="CF521" s="303"/>
      <c r="CG521" s="303"/>
      <c r="CH521" s="303"/>
      <c r="CI521" s="303"/>
      <c r="CJ521" s="303"/>
      <c r="CK521" s="303"/>
      <c r="CL521" s="303"/>
      <c r="CM521" s="303"/>
      <c r="CN521" s="303"/>
      <c r="CO521" s="303"/>
      <c r="CP521" s="303"/>
      <c r="CQ521" s="303"/>
      <c r="CR521" s="303"/>
      <c r="CS521" s="303"/>
      <c r="CT521" s="303"/>
      <c r="CU521" s="303"/>
      <c r="CV521" s="303"/>
      <c r="CW521" s="303"/>
      <c r="CX521" s="303"/>
      <c r="CY521" s="303"/>
      <c r="CZ521" s="303"/>
    </row>
    <row r="522" spans="1:104" ht="11.25" customHeight="1" x14ac:dyDescent="0.2">
      <c r="A522" s="303"/>
      <c r="B522" s="303"/>
      <c r="C522" s="303"/>
      <c r="D522" s="303"/>
      <c r="E522" s="303"/>
      <c r="F522" s="303"/>
      <c r="G522" s="303"/>
      <c r="H522" s="303"/>
      <c r="I522" s="303"/>
      <c r="J522" s="303"/>
      <c r="K522" s="303"/>
      <c r="L522" s="303"/>
      <c r="M522" s="303"/>
      <c r="N522" s="303"/>
      <c r="O522" s="303"/>
      <c r="P522" s="303"/>
      <c r="Q522" s="303"/>
      <c r="R522" s="309"/>
      <c r="S522" s="310"/>
      <c r="T522" s="310"/>
      <c r="U522" s="303"/>
      <c r="V522" s="303"/>
      <c r="W522" s="303"/>
      <c r="X522" s="303"/>
      <c r="Y522" s="303"/>
      <c r="Z522" s="303"/>
      <c r="AA522" s="303"/>
      <c r="AB522" s="303"/>
      <c r="AC522" s="303"/>
      <c r="AD522" s="303"/>
      <c r="AE522" s="303"/>
      <c r="AF522" s="303"/>
      <c r="AG522" s="303"/>
      <c r="AH522" s="303"/>
      <c r="AI522" s="303"/>
      <c r="AJ522" s="303"/>
      <c r="AK522" s="303"/>
      <c r="AL522" s="303"/>
      <c r="AM522" s="303"/>
      <c r="AN522" s="303"/>
      <c r="AO522" s="303"/>
      <c r="AP522" s="303"/>
      <c r="AQ522" s="303"/>
      <c r="AR522" s="303"/>
      <c r="AS522" s="303"/>
      <c r="AT522" s="303"/>
      <c r="AU522" s="303"/>
      <c r="AV522" s="303"/>
      <c r="AW522" s="303"/>
      <c r="AX522" s="303"/>
      <c r="AY522" s="303"/>
      <c r="AZ522" s="303"/>
      <c r="BA522" s="303"/>
      <c r="BB522" s="303"/>
      <c r="BC522" s="303"/>
      <c r="BD522" s="303"/>
      <c r="BE522" s="303"/>
      <c r="BF522" s="303"/>
      <c r="BG522" s="303"/>
      <c r="BH522" s="303"/>
      <c r="BI522" s="303"/>
      <c r="BJ522" s="303"/>
      <c r="BK522" s="303"/>
      <c r="BL522" s="303"/>
      <c r="BM522" s="303"/>
      <c r="BN522" s="303"/>
      <c r="BO522" s="303"/>
      <c r="BP522" s="303"/>
      <c r="BQ522" s="303"/>
      <c r="BR522" s="303"/>
      <c r="BS522" s="303"/>
      <c r="BT522" s="303"/>
      <c r="BU522" s="303"/>
      <c r="BV522" s="303"/>
      <c r="BW522" s="303"/>
      <c r="BX522" s="303"/>
      <c r="BY522" s="303"/>
      <c r="BZ522" s="303"/>
      <c r="CA522" s="303"/>
      <c r="CB522" s="303"/>
      <c r="CC522" s="303"/>
      <c r="CD522" s="303"/>
      <c r="CE522" s="303"/>
      <c r="CF522" s="303"/>
      <c r="CG522" s="303"/>
      <c r="CH522" s="303"/>
      <c r="CI522" s="303"/>
      <c r="CJ522" s="303"/>
      <c r="CK522" s="303"/>
      <c r="CL522" s="303"/>
      <c r="CM522" s="303"/>
      <c r="CN522" s="303"/>
      <c r="CO522" s="303"/>
      <c r="CP522" s="303"/>
      <c r="CQ522" s="303"/>
      <c r="CR522" s="303"/>
      <c r="CS522" s="303"/>
      <c r="CT522" s="303"/>
      <c r="CU522" s="303"/>
      <c r="CV522" s="303"/>
      <c r="CW522" s="303"/>
      <c r="CX522" s="303"/>
      <c r="CY522" s="303"/>
      <c r="CZ522" s="303"/>
    </row>
    <row r="523" spans="1:104" ht="11.25" customHeight="1" x14ac:dyDescent="0.2">
      <c r="A523" s="303"/>
      <c r="B523" s="303"/>
      <c r="C523" s="303"/>
      <c r="D523" s="303"/>
      <c r="E523" s="303"/>
      <c r="F523" s="303"/>
      <c r="G523" s="303"/>
      <c r="H523" s="303"/>
      <c r="I523" s="303"/>
      <c r="J523" s="303"/>
      <c r="K523" s="303"/>
      <c r="L523" s="303"/>
      <c r="M523" s="303"/>
      <c r="N523" s="303"/>
      <c r="O523" s="303"/>
      <c r="P523" s="303"/>
      <c r="Q523" s="303"/>
      <c r="R523" s="309"/>
      <c r="S523" s="310"/>
      <c r="T523" s="310"/>
      <c r="U523" s="303"/>
      <c r="V523" s="303"/>
      <c r="W523" s="303"/>
      <c r="X523" s="303"/>
      <c r="Y523" s="303"/>
      <c r="Z523" s="303"/>
      <c r="AA523" s="303"/>
      <c r="AB523" s="303"/>
      <c r="AC523" s="303"/>
      <c r="AD523" s="303"/>
      <c r="AE523" s="303"/>
      <c r="AF523" s="303"/>
      <c r="AG523" s="303"/>
      <c r="AH523" s="303"/>
      <c r="AI523" s="303"/>
      <c r="AJ523" s="303"/>
      <c r="AK523" s="303"/>
      <c r="AL523" s="303"/>
      <c r="AM523" s="303"/>
      <c r="AN523" s="303"/>
      <c r="AO523" s="303"/>
      <c r="AP523" s="303"/>
      <c r="AQ523" s="303"/>
      <c r="AR523" s="303"/>
      <c r="AS523" s="303"/>
      <c r="AT523" s="303"/>
      <c r="AU523" s="303"/>
      <c r="AV523" s="303"/>
      <c r="AW523" s="303"/>
      <c r="AX523" s="303"/>
      <c r="AY523" s="303"/>
      <c r="AZ523" s="303"/>
      <c r="BA523" s="303"/>
      <c r="BB523" s="303"/>
      <c r="BC523" s="303"/>
      <c r="BD523" s="303"/>
      <c r="BE523" s="303"/>
      <c r="BF523" s="303"/>
      <c r="BG523" s="303"/>
      <c r="BH523" s="303"/>
      <c r="BI523" s="303"/>
      <c r="BJ523" s="303"/>
      <c r="BK523" s="303"/>
      <c r="BL523" s="303"/>
      <c r="BM523" s="303"/>
      <c r="BN523" s="303"/>
      <c r="BO523" s="303"/>
      <c r="BP523" s="303"/>
      <c r="BQ523" s="303"/>
      <c r="BR523" s="303"/>
      <c r="BS523" s="303"/>
      <c r="BT523" s="303"/>
      <c r="BU523" s="303"/>
      <c r="BV523" s="303"/>
      <c r="BW523" s="303"/>
      <c r="BX523" s="303"/>
      <c r="BY523" s="303"/>
      <c r="BZ523" s="303"/>
      <c r="CA523" s="303"/>
      <c r="CB523" s="303"/>
      <c r="CC523" s="303"/>
      <c r="CD523" s="303"/>
      <c r="CE523" s="303"/>
      <c r="CF523" s="303"/>
      <c r="CG523" s="303"/>
      <c r="CH523" s="303"/>
      <c r="CI523" s="303"/>
      <c r="CJ523" s="303"/>
      <c r="CK523" s="303"/>
      <c r="CL523" s="303"/>
      <c r="CM523" s="303"/>
      <c r="CN523" s="303"/>
      <c r="CO523" s="303"/>
      <c r="CP523" s="303"/>
      <c r="CQ523" s="303"/>
      <c r="CR523" s="303"/>
      <c r="CS523" s="303"/>
      <c r="CT523" s="303"/>
      <c r="CU523" s="303"/>
      <c r="CV523" s="303"/>
      <c r="CW523" s="303"/>
      <c r="CX523" s="303"/>
      <c r="CY523" s="303"/>
      <c r="CZ523" s="303"/>
    </row>
    <row r="524" spans="1:104" ht="11.25" customHeight="1" x14ac:dyDescent="0.2">
      <c r="A524" s="303"/>
      <c r="B524" s="303"/>
      <c r="C524" s="303"/>
      <c r="D524" s="303"/>
      <c r="E524" s="303"/>
      <c r="F524" s="303"/>
      <c r="G524" s="303"/>
      <c r="H524" s="303"/>
      <c r="I524" s="303"/>
      <c r="J524" s="303"/>
      <c r="K524" s="303"/>
      <c r="L524" s="303"/>
      <c r="M524" s="303"/>
      <c r="N524" s="303"/>
      <c r="O524" s="303"/>
      <c r="P524" s="303"/>
      <c r="Q524" s="303"/>
      <c r="R524" s="309"/>
      <c r="S524" s="310"/>
      <c r="T524" s="310"/>
      <c r="U524" s="303"/>
      <c r="V524" s="303"/>
      <c r="W524" s="303"/>
      <c r="X524" s="303"/>
      <c r="Y524" s="303"/>
      <c r="Z524" s="303"/>
      <c r="AA524" s="303"/>
      <c r="AB524" s="303"/>
      <c r="AC524" s="303"/>
      <c r="AD524" s="303"/>
      <c r="AE524" s="303"/>
      <c r="AF524" s="303"/>
      <c r="AG524" s="303"/>
      <c r="AH524" s="303"/>
      <c r="AI524" s="303"/>
      <c r="AJ524" s="303"/>
      <c r="AK524" s="303"/>
      <c r="AL524" s="303"/>
      <c r="AM524" s="303"/>
      <c r="AN524" s="303"/>
      <c r="AO524" s="303"/>
      <c r="AP524" s="303"/>
      <c r="AQ524" s="303"/>
      <c r="AR524" s="303"/>
      <c r="AS524" s="303"/>
      <c r="AT524" s="303"/>
      <c r="AU524" s="303"/>
      <c r="AV524" s="303"/>
      <c r="AW524" s="303"/>
      <c r="AX524" s="303"/>
      <c r="AY524" s="303"/>
      <c r="AZ524" s="303"/>
      <c r="BA524" s="303"/>
      <c r="BB524" s="303"/>
      <c r="BC524" s="303"/>
      <c r="BD524" s="303"/>
      <c r="BE524" s="303"/>
      <c r="BF524" s="303"/>
      <c r="BG524" s="303"/>
      <c r="BH524" s="303"/>
      <c r="BI524" s="303"/>
      <c r="BJ524" s="303"/>
      <c r="BK524" s="303"/>
      <c r="BL524" s="303"/>
      <c r="BM524" s="303"/>
      <c r="BN524" s="303"/>
      <c r="BO524" s="303"/>
      <c r="BP524" s="303"/>
      <c r="BQ524" s="303"/>
      <c r="BR524" s="303"/>
      <c r="BS524" s="303"/>
      <c r="BT524" s="303"/>
      <c r="BU524" s="303"/>
      <c r="BV524" s="303"/>
      <c r="BW524" s="303"/>
      <c r="BX524" s="303"/>
      <c r="BY524" s="303"/>
      <c r="BZ524" s="303"/>
      <c r="CA524" s="303"/>
      <c r="CB524" s="303"/>
      <c r="CC524" s="303"/>
      <c r="CD524" s="303"/>
      <c r="CE524" s="303"/>
      <c r="CF524" s="303"/>
      <c r="CG524" s="303"/>
      <c r="CH524" s="303"/>
      <c r="CI524" s="303"/>
      <c r="CJ524" s="303"/>
      <c r="CK524" s="303"/>
      <c r="CL524" s="303"/>
      <c r="CM524" s="303"/>
      <c r="CN524" s="303"/>
      <c r="CO524" s="303"/>
      <c r="CP524" s="303"/>
      <c r="CQ524" s="303"/>
      <c r="CR524" s="303"/>
      <c r="CS524" s="303"/>
      <c r="CT524" s="303"/>
      <c r="CU524" s="303"/>
      <c r="CV524" s="303"/>
      <c r="CW524" s="303"/>
      <c r="CX524" s="303"/>
      <c r="CY524" s="303"/>
      <c r="CZ524" s="303"/>
    </row>
    <row r="525" spans="1:104" ht="11.25" customHeight="1" x14ac:dyDescent="0.2">
      <c r="A525" s="303"/>
      <c r="B525" s="303"/>
      <c r="C525" s="303"/>
      <c r="D525" s="303"/>
      <c r="E525" s="303"/>
      <c r="F525" s="303"/>
      <c r="G525" s="303"/>
      <c r="H525" s="303"/>
      <c r="I525" s="303"/>
      <c r="J525" s="303"/>
      <c r="K525" s="303"/>
      <c r="L525" s="303"/>
      <c r="M525" s="303"/>
      <c r="N525" s="303"/>
      <c r="O525" s="303"/>
      <c r="P525" s="303"/>
      <c r="Q525" s="303"/>
      <c r="R525" s="309"/>
      <c r="S525" s="310"/>
      <c r="T525" s="310"/>
      <c r="U525" s="303"/>
      <c r="V525" s="303"/>
      <c r="W525" s="303"/>
      <c r="X525" s="303"/>
      <c r="Y525" s="303"/>
      <c r="Z525" s="303"/>
      <c r="AA525" s="303"/>
      <c r="AB525" s="303"/>
      <c r="AC525" s="303"/>
      <c r="AD525" s="303"/>
      <c r="AE525" s="303"/>
      <c r="AF525" s="303"/>
      <c r="AG525" s="303"/>
      <c r="AH525" s="303"/>
      <c r="AI525" s="303"/>
      <c r="AJ525" s="303"/>
      <c r="AK525" s="303"/>
      <c r="AL525" s="303"/>
      <c r="AM525" s="303"/>
      <c r="AN525" s="303"/>
      <c r="AO525" s="303"/>
      <c r="AP525" s="303"/>
      <c r="AQ525" s="303"/>
      <c r="AR525" s="303"/>
      <c r="AS525" s="303"/>
      <c r="AT525" s="303"/>
      <c r="AU525" s="303"/>
      <c r="AV525" s="303"/>
      <c r="AW525" s="303"/>
      <c r="AX525" s="303"/>
      <c r="AY525" s="303"/>
      <c r="AZ525" s="303"/>
      <c r="BA525" s="303"/>
      <c r="BB525" s="303"/>
      <c r="BC525" s="303"/>
      <c r="BD525" s="303"/>
      <c r="BE525" s="303"/>
      <c r="BF525" s="303"/>
      <c r="BG525" s="303"/>
      <c r="BH525" s="303"/>
      <c r="BI525" s="303"/>
      <c r="BJ525" s="303"/>
      <c r="BK525" s="303"/>
      <c r="BL525" s="303"/>
      <c r="BM525" s="303"/>
      <c r="BN525" s="303"/>
      <c r="BO525" s="303"/>
      <c r="BP525" s="303"/>
      <c r="BQ525" s="303"/>
      <c r="BR525" s="303"/>
      <c r="BS525" s="303"/>
      <c r="BT525" s="303"/>
      <c r="BU525" s="303"/>
      <c r="BV525" s="303"/>
      <c r="BW525" s="303"/>
      <c r="BX525" s="303"/>
      <c r="BY525" s="303"/>
      <c r="BZ525" s="303"/>
      <c r="CA525" s="303"/>
      <c r="CB525" s="303"/>
      <c r="CC525" s="303"/>
      <c r="CD525" s="303"/>
      <c r="CE525" s="303"/>
      <c r="CF525" s="303"/>
      <c r="CG525" s="303"/>
      <c r="CH525" s="303"/>
      <c r="CI525" s="303"/>
      <c r="CJ525" s="303"/>
      <c r="CK525" s="303"/>
      <c r="CL525" s="303"/>
      <c r="CM525" s="303"/>
      <c r="CN525" s="303"/>
      <c r="CO525" s="303"/>
      <c r="CP525" s="303"/>
      <c r="CQ525" s="303"/>
      <c r="CR525" s="303"/>
      <c r="CS525" s="303"/>
      <c r="CT525" s="303"/>
      <c r="CU525" s="303"/>
      <c r="CV525" s="303"/>
      <c r="CW525" s="303"/>
      <c r="CX525" s="303"/>
      <c r="CY525" s="303"/>
      <c r="CZ525" s="303"/>
    </row>
    <row r="526" spans="1:104" ht="11.25" customHeight="1" x14ac:dyDescent="0.2">
      <c r="A526" s="303"/>
      <c r="B526" s="303"/>
      <c r="C526" s="303"/>
      <c r="D526" s="303"/>
      <c r="E526" s="303"/>
      <c r="F526" s="303"/>
      <c r="G526" s="303"/>
      <c r="H526" s="303"/>
      <c r="I526" s="303"/>
      <c r="J526" s="303"/>
      <c r="K526" s="303"/>
      <c r="L526" s="303"/>
      <c r="M526" s="303"/>
      <c r="N526" s="303"/>
      <c r="O526" s="303"/>
      <c r="P526" s="303"/>
      <c r="Q526" s="303"/>
      <c r="R526" s="309"/>
      <c r="S526" s="310"/>
      <c r="T526" s="310"/>
      <c r="U526" s="303"/>
      <c r="V526" s="303"/>
      <c r="W526" s="303"/>
      <c r="X526" s="303"/>
      <c r="Y526" s="303"/>
      <c r="Z526" s="303"/>
      <c r="AA526" s="303"/>
      <c r="AB526" s="303"/>
      <c r="AC526" s="303"/>
      <c r="AD526" s="303"/>
      <c r="AE526" s="303"/>
      <c r="AF526" s="303"/>
      <c r="AG526" s="303"/>
      <c r="AH526" s="303"/>
      <c r="AI526" s="303"/>
      <c r="AJ526" s="303"/>
      <c r="AK526" s="303"/>
      <c r="AL526" s="303"/>
      <c r="AM526" s="303"/>
      <c r="AN526" s="303"/>
      <c r="AO526" s="303"/>
      <c r="AP526" s="303"/>
      <c r="AQ526" s="303"/>
      <c r="AR526" s="303"/>
      <c r="AS526" s="303"/>
      <c r="AT526" s="303"/>
      <c r="AU526" s="303"/>
      <c r="AV526" s="303"/>
      <c r="AW526" s="303"/>
      <c r="AX526" s="303"/>
      <c r="AY526" s="303"/>
      <c r="AZ526" s="303"/>
      <c r="BA526" s="303"/>
      <c r="BB526" s="303"/>
      <c r="BC526" s="303"/>
      <c r="BD526" s="303"/>
      <c r="BE526" s="303"/>
      <c r="BF526" s="303"/>
      <c r="BG526" s="303"/>
      <c r="BH526" s="303"/>
      <c r="BI526" s="303"/>
      <c r="BJ526" s="303"/>
      <c r="BK526" s="303"/>
      <c r="BL526" s="303"/>
      <c r="BM526" s="303"/>
      <c r="BN526" s="303"/>
      <c r="BO526" s="303"/>
      <c r="BP526" s="303"/>
      <c r="BQ526" s="303"/>
      <c r="BR526" s="303"/>
      <c r="BS526" s="303"/>
      <c r="BT526" s="303"/>
      <c r="BU526" s="303"/>
      <c r="BV526" s="303"/>
      <c r="BW526" s="303"/>
      <c r="BX526" s="303"/>
      <c r="BY526" s="303"/>
      <c r="BZ526" s="303"/>
      <c r="CA526" s="303"/>
      <c r="CB526" s="303"/>
      <c r="CC526" s="303"/>
      <c r="CD526" s="303"/>
      <c r="CE526" s="303"/>
      <c r="CF526" s="303"/>
      <c r="CG526" s="303"/>
      <c r="CH526" s="303"/>
      <c r="CI526" s="303"/>
      <c r="CJ526" s="303"/>
      <c r="CK526" s="303"/>
      <c r="CL526" s="303"/>
      <c r="CM526" s="303"/>
      <c r="CN526" s="303"/>
      <c r="CO526" s="303"/>
      <c r="CP526" s="303"/>
      <c r="CQ526" s="303"/>
      <c r="CR526" s="303"/>
      <c r="CS526" s="303"/>
      <c r="CT526" s="303"/>
      <c r="CU526" s="303"/>
      <c r="CV526" s="303"/>
      <c r="CW526" s="303"/>
      <c r="CX526" s="303"/>
      <c r="CY526" s="303"/>
      <c r="CZ526" s="303"/>
    </row>
    <row r="527" spans="1:104" ht="11.25" customHeight="1" x14ac:dyDescent="0.2">
      <c r="A527" s="303"/>
      <c r="B527" s="303"/>
      <c r="C527" s="303"/>
      <c r="D527" s="303"/>
      <c r="E527" s="303"/>
      <c r="F527" s="303"/>
      <c r="G527" s="303"/>
      <c r="H527" s="303"/>
      <c r="I527" s="303"/>
      <c r="J527" s="303"/>
      <c r="K527" s="303"/>
      <c r="L527" s="303"/>
      <c r="M527" s="303"/>
      <c r="N527" s="303"/>
      <c r="O527" s="303"/>
      <c r="P527" s="303"/>
      <c r="Q527" s="303"/>
      <c r="R527" s="309"/>
      <c r="S527" s="310"/>
      <c r="T527" s="310"/>
      <c r="U527" s="303"/>
      <c r="V527" s="303"/>
      <c r="W527" s="303"/>
      <c r="X527" s="303"/>
      <c r="Y527" s="303"/>
      <c r="Z527" s="303"/>
      <c r="AA527" s="303"/>
      <c r="AB527" s="303"/>
      <c r="AC527" s="303"/>
      <c r="AD527" s="303"/>
      <c r="AE527" s="303"/>
      <c r="AF527" s="303"/>
      <c r="AG527" s="303"/>
      <c r="AH527" s="303"/>
      <c r="AI527" s="303"/>
      <c r="AJ527" s="303"/>
      <c r="AK527" s="303"/>
      <c r="AL527" s="303"/>
      <c r="AM527" s="303"/>
      <c r="AN527" s="303"/>
      <c r="AO527" s="303"/>
      <c r="AP527" s="303"/>
      <c r="AQ527" s="303"/>
      <c r="AR527" s="303"/>
      <c r="AS527" s="303"/>
      <c r="AT527" s="303"/>
      <c r="AU527" s="303"/>
      <c r="AV527" s="303"/>
      <c r="AW527" s="303"/>
      <c r="AX527" s="303"/>
      <c r="AY527" s="303"/>
      <c r="AZ527" s="303"/>
      <c r="BA527" s="303"/>
      <c r="BB527" s="303"/>
      <c r="BC527" s="303"/>
      <c r="BD527" s="303"/>
      <c r="BE527" s="303"/>
      <c r="BF527" s="303"/>
      <c r="BG527" s="303"/>
      <c r="BH527" s="303"/>
      <c r="BI527" s="303"/>
      <c r="BJ527" s="303"/>
      <c r="BK527" s="303"/>
      <c r="BL527" s="303"/>
      <c r="BM527" s="303"/>
      <c r="BN527" s="303"/>
      <c r="BO527" s="303"/>
      <c r="BP527" s="303"/>
      <c r="BQ527" s="303"/>
      <c r="BR527" s="303"/>
      <c r="BS527" s="303"/>
      <c r="BT527" s="303"/>
      <c r="BU527" s="303"/>
      <c r="BV527" s="303"/>
      <c r="BW527" s="303"/>
      <c r="BX527" s="303"/>
      <c r="BY527" s="303"/>
      <c r="BZ527" s="303"/>
      <c r="CA527" s="303"/>
      <c r="CB527" s="303"/>
      <c r="CC527" s="303"/>
      <c r="CD527" s="303"/>
      <c r="CE527" s="303"/>
      <c r="CF527" s="303"/>
      <c r="CG527" s="303"/>
      <c r="CH527" s="303"/>
      <c r="CI527" s="303"/>
      <c r="CJ527" s="303"/>
      <c r="CK527" s="303"/>
      <c r="CL527" s="303"/>
      <c r="CM527" s="303"/>
      <c r="CN527" s="303"/>
      <c r="CO527" s="303"/>
      <c r="CP527" s="303"/>
      <c r="CQ527" s="303"/>
      <c r="CR527" s="303"/>
      <c r="CS527" s="303"/>
      <c r="CT527" s="303"/>
      <c r="CU527" s="303"/>
      <c r="CV527" s="303"/>
      <c r="CW527" s="303"/>
      <c r="CX527" s="303"/>
      <c r="CY527" s="303"/>
      <c r="CZ527" s="303"/>
    </row>
    <row r="528" spans="1:104" ht="11.25" customHeight="1" x14ac:dyDescent="0.2">
      <c r="A528" s="303"/>
      <c r="B528" s="303"/>
      <c r="C528" s="303"/>
      <c r="D528" s="303"/>
      <c r="E528" s="303"/>
      <c r="F528" s="303"/>
      <c r="G528" s="303"/>
      <c r="H528" s="303"/>
      <c r="I528" s="303"/>
      <c r="J528" s="303"/>
      <c r="K528" s="303"/>
      <c r="L528" s="303"/>
      <c r="M528" s="303"/>
      <c r="N528" s="303"/>
      <c r="O528" s="303"/>
      <c r="P528" s="303"/>
      <c r="Q528" s="303"/>
      <c r="R528" s="309"/>
      <c r="S528" s="310"/>
      <c r="T528" s="310"/>
      <c r="U528" s="303"/>
      <c r="V528" s="303"/>
      <c r="W528" s="303"/>
      <c r="X528" s="303"/>
      <c r="Y528" s="303"/>
      <c r="Z528" s="303"/>
      <c r="AA528" s="303"/>
      <c r="AB528" s="303"/>
      <c r="AC528" s="303"/>
      <c r="AD528" s="303"/>
      <c r="AE528" s="303"/>
      <c r="AF528" s="303"/>
      <c r="AG528" s="303"/>
      <c r="AH528" s="303"/>
      <c r="AI528" s="303"/>
      <c r="AJ528" s="303"/>
      <c r="AK528" s="303"/>
      <c r="AL528" s="303"/>
      <c r="AM528" s="303"/>
      <c r="AN528" s="303"/>
      <c r="AO528" s="303"/>
      <c r="AP528" s="303"/>
      <c r="AQ528" s="303"/>
      <c r="AR528" s="303"/>
      <c r="AS528" s="303"/>
      <c r="AT528" s="303"/>
      <c r="AU528" s="303"/>
      <c r="AV528" s="303"/>
      <c r="AW528" s="303"/>
      <c r="AX528" s="303"/>
      <c r="AY528" s="303"/>
      <c r="AZ528" s="303"/>
      <c r="BA528" s="303"/>
      <c r="BB528" s="303"/>
      <c r="BC528" s="303"/>
      <c r="BD528" s="303"/>
      <c r="BE528" s="303"/>
      <c r="BF528" s="303"/>
      <c r="BG528" s="303"/>
      <c r="BH528" s="303"/>
      <c r="BI528" s="303"/>
      <c r="BJ528" s="303"/>
      <c r="BK528" s="303"/>
      <c r="BL528" s="303"/>
      <c r="BM528" s="303"/>
      <c r="BN528" s="303"/>
      <c r="BO528" s="303"/>
      <c r="BP528" s="303"/>
      <c r="BQ528" s="303"/>
      <c r="BR528" s="303"/>
      <c r="BS528" s="303"/>
      <c r="BT528" s="303"/>
      <c r="BU528" s="303"/>
      <c r="BV528" s="303"/>
      <c r="BW528" s="303"/>
      <c r="BX528" s="303"/>
      <c r="BY528" s="303"/>
      <c r="BZ528" s="303"/>
      <c r="CA528" s="303"/>
      <c r="CB528" s="303"/>
      <c r="CC528" s="303"/>
      <c r="CD528" s="303"/>
      <c r="CE528" s="303"/>
      <c r="CF528" s="303"/>
      <c r="CG528" s="303"/>
      <c r="CH528" s="303"/>
      <c r="CI528" s="303"/>
      <c r="CJ528" s="303"/>
      <c r="CK528" s="303"/>
      <c r="CL528" s="303"/>
      <c r="CM528" s="303"/>
      <c r="CN528" s="303"/>
      <c r="CO528" s="303"/>
      <c r="CP528" s="303"/>
      <c r="CQ528" s="303"/>
      <c r="CR528" s="303"/>
      <c r="CS528" s="303"/>
      <c r="CT528" s="303"/>
      <c r="CU528" s="303"/>
      <c r="CV528" s="303"/>
      <c r="CW528" s="303"/>
      <c r="CX528" s="303"/>
      <c r="CY528" s="303"/>
      <c r="CZ528" s="303"/>
    </row>
    <row r="529" spans="1:104" ht="11.25" customHeight="1" x14ac:dyDescent="0.2">
      <c r="A529" s="303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303"/>
      <c r="N529" s="303"/>
      <c r="O529" s="303"/>
      <c r="P529" s="303"/>
      <c r="Q529" s="303"/>
      <c r="R529" s="309"/>
      <c r="S529" s="310"/>
      <c r="T529" s="310"/>
      <c r="U529" s="303"/>
      <c r="V529" s="303"/>
      <c r="W529" s="303"/>
      <c r="X529" s="303"/>
      <c r="Y529" s="303"/>
      <c r="Z529" s="303"/>
      <c r="AA529" s="303"/>
      <c r="AB529" s="303"/>
      <c r="AC529" s="303"/>
      <c r="AD529" s="303"/>
      <c r="AE529" s="303"/>
      <c r="AF529" s="303"/>
      <c r="AG529" s="303"/>
      <c r="AH529" s="303"/>
      <c r="AI529" s="303"/>
      <c r="AJ529" s="303"/>
      <c r="AK529" s="303"/>
      <c r="AL529" s="303"/>
      <c r="AM529" s="303"/>
      <c r="AN529" s="303"/>
      <c r="AO529" s="303"/>
      <c r="AP529" s="303"/>
      <c r="AQ529" s="303"/>
      <c r="AR529" s="303"/>
      <c r="AS529" s="303"/>
      <c r="AT529" s="303"/>
      <c r="AU529" s="303"/>
      <c r="AV529" s="303"/>
      <c r="AW529" s="303"/>
      <c r="AX529" s="303"/>
      <c r="AY529" s="303"/>
      <c r="AZ529" s="303"/>
      <c r="BA529" s="303"/>
      <c r="BB529" s="303"/>
      <c r="BC529" s="303"/>
      <c r="BD529" s="303"/>
      <c r="BE529" s="303"/>
      <c r="BF529" s="303"/>
      <c r="BG529" s="303"/>
      <c r="BH529" s="303"/>
      <c r="BI529" s="303"/>
      <c r="BJ529" s="303"/>
      <c r="BK529" s="303"/>
      <c r="BL529" s="303"/>
      <c r="BM529" s="303"/>
      <c r="BN529" s="303"/>
      <c r="BO529" s="303"/>
      <c r="BP529" s="303"/>
      <c r="BQ529" s="303"/>
      <c r="BR529" s="303"/>
      <c r="BS529" s="303"/>
      <c r="BT529" s="303"/>
      <c r="BU529" s="303"/>
      <c r="BV529" s="303"/>
      <c r="BW529" s="303"/>
      <c r="BX529" s="303"/>
      <c r="BY529" s="303"/>
      <c r="BZ529" s="303"/>
      <c r="CA529" s="303"/>
      <c r="CB529" s="303"/>
      <c r="CC529" s="303"/>
      <c r="CD529" s="303"/>
      <c r="CE529" s="303"/>
      <c r="CF529" s="303"/>
      <c r="CG529" s="303"/>
      <c r="CH529" s="303"/>
      <c r="CI529" s="303"/>
      <c r="CJ529" s="303"/>
      <c r="CK529" s="303"/>
      <c r="CL529" s="303"/>
      <c r="CM529" s="303"/>
      <c r="CN529" s="303"/>
      <c r="CO529" s="303"/>
      <c r="CP529" s="303"/>
      <c r="CQ529" s="303"/>
      <c r="CR529" s="303"/>
      <c r="CS529" s="303"/>
      <c r="CT529" s="303"/>
      <c r="CU529" s="303"/>
      <c r="CV529" s="303"/>
      <c r="CW529" s="303"/>
      <c r="CX529" s="303"/>
      <c r="CY529" s="303"/>
      <c r="CZ529" s="303"/>
    </row>
    <row r="530" spans="1:104" ht="11.25" customHeight="1" x14ac:dyDescent="0.2">
      <c r="A530" s="303"/>
      <c r="B530" s="303"/>
      <c r="C530" s="303"/>
      <c r="D530" s="303"/>
      <c r="E530" s="303"/>
      <c r="F530" s="303"/>
      <c r="G530" s="303"/>
      <c r="H530" s="303"/>
      <c r="I530" s="303"/>
      <c r="J530" s="303"/>
      <c r="K530" s="303"/>
      <c r="L530" s="303"/>
      <c r="M530" s="303"/>
      <c r="N530" s="303"/>
      <c r="O530" s="303"/>
      <c r="P530" s="303"/>
      <c r="Q530" s="303"/>
      <c r="R530" s="309"/>
      <c r="S530" s="310"/>
      <c r="T530" s="310"/>
      <c r="U530" s="303"/>
      <c r="V530" s="303"/>
      <c r="W530" s="303"/>
      <c r="X530" s="303"/>
      <c r="Y530" s="303"/>
      <c r="Z530" s="303"/>
      <c r="AA530" s="303"/>
      <c r="AB530" s="303"/>
      <c r="AC530" s="303"/>
      <c r="AD530" s="303"/>
      <c r="AE530" s="303"/>
      <c r="AF530" s="303"/>
      <c r="AG530" s="303"/>
      <c r="AH530" s="303"/>
      <c r="AI530" s="303"/>
      <c r="AJ530" s="303"/>
      <c r="AK530" s="303"/>
      <c r="AL530" s="303"/>
      <c r="AM530" s="303"/>
      <c r="AN530" s="303"/>
      <c r="AO530" s="303"/>
      <c r="AP530" s="303"/>
      <c r="AQ530" s="303"/>
      <c r="AR530" s="303"/>
      <c r="AS530" s="303"/>
      <c r="AT530" s="303"/>
      <c r="AU530" s="303"/>
      <c r="AV530" s="303"/>
      <c r="AW530" s="303"/>
      <c r="AX530" s="303"/>
      <c r="AY530" s="303"/>
      <c r="AZ530" s="303"/>
      <c r="BA530" s="303"/>
      <c r="BB530" s="303"/>
      <c r="BC530" s="303"/>
      <c r="BD530" s="303"/>
      <c r="BE530" s="303"/>
      <c r="BF530" s="303"/>
      <c r="BG530" s="303"/>
      <c r="BH530" s="303"/>
      <c r="BI530" s="303"/>
      <c r="BJ530" s="303"/>
      <c r="BK530" s="303"/>
      <c r="BL530" s="303"/>
      <c r="BM530" s="303"/>
      <c r="BN530" s="303"/>
      <c r="BO530" s="303"/>
      <c r="BP530" s="303"/>
      <c r="BQ530" s="303"/>
      <c r="BR530" s="303"/>
      <c r="BS530" s="303"/>
      <c r="BT530" s="303"/>
      <c r="BU530" s="303"/>
      <c r="BV530" s="303"/>
      <c r="BW530" s="303"/>
      <c r="BX530" s="303"/>
      <c r="BY530" s="303"/>
      <c r="BZ530" s="303"/>
      <c r="CA530" s="303"/>
      <c r="CB530" s="303"/>
      <c r="CC530" s="303"/>
      <c r="CD530" s="303"/>
      <c r="CE530" s="303"/>
      <c r="CF530" s="303"/>
      <c r="CG530" s="303"/>
      <c r="CH530" s="303"/>
      <c r="CI530" s="303"/>
      <c r="CJ530" s="303"/>
      <c r="CK530" s="303"/>
      <c r="CL530" s="303"/>
      <c r="CM530" s="303"/>
      <c r="CN530" s="303"/>
      <c r="CO530" s="303"/>
      <c r="CP530" s="303"/>
      <c r="CQ530" s="303"/>
      <c r="CR530" s="303"/>
      <c r="CS530" s="303"/>
      <c r="CT530" s="303"/>
      <c r="CU530" s="303"/>
      <c r="CV530" s="303"/>
      <c r="CW530" s="303"/>
      <c r="CX530" s="303"/>
      <c r="CY530" s="303"/>
      <c r="CZ530" s="303"/>
    </row>
    <row r="531" spans="1:104" ht="11.25" customHeight="1" x14ac:dyDescent="0.2">
      <c r="A531" s="303"/>
      <c r="B531" s="303"/>
      <c r="C531" s="303"/>
      <c r="D531" s="303"/>
      <c r="E531" s="303"/>
      <c r="F531" s="303"/>
      <c r="G531" s="303"/>
      <c r="H531" s="303"/>
      <c r="I531" s="303"/>
      <c r="J531" s="303"/>
      <c r="K531" s="303"/>
      <c r="L531" s="303"/>
      <c r="M531" s="303"/>
      <c r="N531" s="303"/>
      <c r="O531" s="303"/>
      <c r="P531" s="303"/>
      <c r="Q531" s="303"/>
      <c r="R531" s="309"/>
      <c r="S531" s="310"/>
      <c r="T531" s="310"/>
      <c r="U531" s="303"/>
      <c r="V531" s="303"/>
      <c r="W531" s="303"/>
      <c r="X531" s="303"/>
      <c r="Y531" s="303"/>
      <c r="Z531" s="303"/>
      <c r="AA531" s="303"/>
      <c r="AB531" s="303"/>
      <c r="AC531" s="303"/>
      <c r="AD531" s="303"/>
      <c r="AE531" s="303"/>
      <c r="AF531" s="303"/>
      <c r="AG531" s="303"/>
      <c r="AH531" s="303"/>
      <c r="AI531" s="303"/>
      <c r="AJ531" s="303"/>
      <c r="AK531" s="303"/>
      <c r="AL531" s="303"/>
      <c r="AM531" s="303"/>
      <c r="AN531" s="303"/>
      <c r="AO531" s="303"/>
      <c r="AP531" s="303"/>
      <c r="AQ531" s="303"/>
      <c r="AR531" s="303"/>
      <c r="AS531" s="303"/>
      <c r="AT531" s="303"/>
      <c r="AU531" s="303"/>
      <c r="AV531" s="303"/>
      <c r="AW531" s="303"/>
      <c r="AX531" s="303"/>
      <c r="AY531" s="303"/>
      <c r="AZ531" s="303"/>
      <c r="BA531" s="303"/>
      <c r="BB531" s="303"/>
      <c r="BC531" s="303"/>
      <c r="BD531" s="303"/>
      <c r="BE531" s="303"/>
      <c r="BF531" s="303"/>
      <c r="BG531" s="303"/>
      <c r="BH531" s="303"/>
      <c r="BI531" s="303"/>
      <c r="BJ531" s="303"/>
      <c r="BK531" s="303"/>
      <c r="BL531" s="303"/>
      <c r="BM531" s="303"/>
      <c r="BN531" s="303"/>
      <c r="BO531" s="303"/>
      <c r="BP531" s="303"/>
      <c r="BQ531" s="303"/>
      <c r="BR531" s="303"/>
      <c r="BS531" s="303"/>
      <c r="BT531" s="303"/>
      <c r="BU531" s="303"/>
      <c r="BV531" s="303"/>
      <c r="BW531" s="303"/>
      <c r="BX531" s="303"/>
      <c r="BY531" s="303"/>
      <c r="BZ531" s="303"/>
      <c r="CA531" s="303"/>
      <c r="CB531" s="303"/>
      <c r="CC531" s="303"/>
      <c r="CD531" s="303"/>
      <c r="CE531" s="303"/>
      <c r="CF531" s="303"/>
      <c r="CG531" s="303"/>
      <c r="CH531" s="303"/>
      <c r="CI531" s="303"/>
      <c r="CJ531" s="303"/>
      <c r="CK531" s="303"/>
      <c r="CL531" s="303"/>
      <c r="CM531" s="303"/>
      <c r="CN531" s="303"/>
      <c r="CO531" s="303"/>
      <c r="CP531" s="303"/>
      <c r="CQ531" s="303"/>
      <c r="CR531" s="303"/>
      <c r="CS531" s="303"/>
      <c r="CT531" s="303"/>
      <c r="CU531" s="303"/>
      <c r="CV531" s="303"/>
      <c r="CW531" s="303"/>
      <c r="CX531" s="303"/>
      <c r="CY531" s="303"/>
      <c r="CZ531" s="303"/>
    </row>
    <row r="532" spans="1:104" ht="11.25" customHeight="1" x14ac:dyDescent="0.2">
      <c r="A532" s="303"/>
      <c r="B532" s="303"/>
      <c r="C532" s="303"/>
      <c r="D532" s="303"/>
      <c r="E532" s="303"/>
      <c r="F532" s="303"/>
      <c r="G532" s="303"/>
      <c r="H532" s="303"/>
      <c r="I532" s="303"/>
      <c r="J532" s="303"/>
      <c r="K532" s="303"/>
      <c r="L532" s="303"/>
      <c r="M532" s="303"/>
      <c r="N532" s="303"/>
      <c r="O532" s="303"/>
      <c r="P532" s="303"/>
      <c r="Q532" s="303"/>
      <c r="R532" s="309"/>
      <c r="S532" s="310"/>
      <c r="T532" s="310"/>
      <c r="U532" s="303"/>
      <c r="V532" s="303"/>
      <c r="W532" s="303"/>
      <c r="X532" s="303"/>
      <c r="Y532" s="303"/>
      <c r="Z532" s="303"/>
      <c r="AA532" s="303"/>
      <c r="AB532" s="303"/>
      <c r="AC532" s="303"/>
      <c r="AD532" s="303"/>
      <c r="AE532" s="303"/>
      <c r="AF532" s="303"/>
      <c r="AG532" s="303"/>
      <c r="AH532" s="303"/>
      <c r="AI532" s="303"/>
      <c r="AJ532" s="303"/>
      <c r="AK532" s="303"/>
      <c r="AL532" s="303"/>
      <c r="AM532" s="303"/>
      <c r="AN532" s="303"/>
      <c r="AO532" s="303"/>
      <c r="AP532" s="303"/>
      <c r="AQ532" s="303"/>
      <c r="AR532" s="303"/>
      <c r="AS532" s="303"/>
      <c r="AT532" s="303"/>
      <c r="AU532" s="303"/>
      <c r="AV532" s="303"/>
      <c r="AW532" s="303"/>
      <c r="AX532" s="303"/>
      <c r="AY532" s="303"/>
      <c r="AZ532" s="303"/>
      <c r="BA532" s="303"/>
      <c r="BB532" s="303"/>
      <c r="BC532" s="303"/>
      <c r="BD532" s="303"/>
      <c r="BE532" s="303"/>
      <c r="BF532" s="303"/>
      <c r="BG532" s="303"/>
      <c r="BH532" s="303"/>
      <c r="BI532" s="303"/>
      <c r="BJ532" s="303"/>
      <c r="BK532" s="303"/>
      <c r="BL532" s="303"/>
      <c r="BM532" s="303"/>
      <c r="BN532" s="303"/>
      <c r="BO532" s="303"/>
      <c r="BP532" s="303"/>
      <c r="BQ532" s="303"/>
      <c r="BR532" s="303"/>
      <c r="BS532" s="303"/>
      <c r="BT532" s="303"/>
      <c r="BU532" s="303"/>
      <c r="BV532" s="303"/>
      <c r="BW532" s="303"/>
      <c r="BX532" s="303"/>
      <c r="BY532" s="303"/>
      <c r="BZ532" s="303"/>
      <c r="CA532" s="303"/>
      <c r="CB532" s="303"/>
      <c r="CC532" s="303"/>
      <c r="CD532" s="303"/>
      <c r="CE532" s="303"/>
      <c r="CF532" s="303"/>
      <c r="CG532" s="303"/>
      <c r="CH532" s="303"/>
      <c r="CI532" s="303"/>
      <c r="CJ532" s="303"/>
      <c r="CK532" s="303"/>
      <c r="CL532" s="303"/>
      <c r="CM532" s="303"/>
      <c r="CN532" s="303"/>
      <c r="CO532" s="303"/>
      <c r="CP532" s="303"/>
      <c r="CQ532" s="303"/>
      <c r="CR532" s="303"/>
      <c r="CS532" s="303"/>
      <c r="CT532" s="303"/>
      <c r="CU532" s="303"/>
      <c r="CV532" s="303"/>
      <c r="CW532" s="303"/>
      <c r="CX532" s="303"/>
      <c r="CY532" s="303"/>
      <c r="CZ532" s="303"/>
    </row>
    <row r="533" spans="1:104" ht="11.25" customHeight="1" x14ac:dyDescent="0.2">
      <c r="A533" s="303"/>
      <c r="B533" s="303"/>
      <c r="C533" s="303"/>
      <c r="D533" s="303"/>
      <c r="E533" s="303"/>
      <c r="F533" s="303"/>
      <c r="G533" s="303"/>
      <c r="H533" s="303"/>
      <c r="I533" s="303"/>
      <c r="J533" s="303"/>
      <c r="K533" s="303"/>
      <c r="L533" s="303"/>
      <c r="M533" s="303"/>
      <c r="N533" s="303"/>
      <c r="O533" s="303"/>
      <c r="P533" s="303"/>
      <c r="Q533" s="303"/>
      <c r="R533" s="309"/>
      <c r="S533" s="310"/>
      <c r="T533" s="310"/>
      <c r="U533" s="303"/>
      <c r="V533" s="303"/>
      <c r="W533" s="303"/>
      <c r="X533" s="303"/>
      <c r="Y533" s="303"/>
      <c r="Z533" s="303"/>
      <c r="AA533" s="303"/>
      <c r="AB533" s="303"/>
      <c r="AC533" s="303"/>
      <c r="AD533" s="303"/>
      <c r="AE533" s="303"/>
      <c r="AF533" s="303"/>
      <c r="AG533" s="303"/>
      <c r="AH533" s="303"/>
      <c r="AI533" s="303"/>
      <c r="AJ533" s="303"/>
      <c r="AK533" s="303"/>
      <c r="AL533" s="303"/>
      <c r="AM533" s="303"/>
      <c r="AN533" s="303"/>
      <c r="AO533" s="303"/>
      <c r="AP533" s="303"/>
      <c r="AQ533" s="303"/>
      <c r="AR533" s="303"/>
      <c r="AS533" s="303"/>
      <c r="AT533" s="303"/>
      <c r="AU533" s="303"/>
      <c r="AV533" s="303"/>
      <c r="AW533" s="303"/>
      <c r="AX533" s="303"/>
      <c r="AY533" s="303"/>
      <c r="AZ533" s="303"/>
      <c r="BA533" s="303"/>
      <c r="BB533" s="303"/>
      <c r="BC533" s="303"/>
      <c r="BD533" s="303"/>
      <c r="BE533" s="303"/>
      <c r="BF533" s="303"/>
      <c r="BG533" s="303"/>
      <c r="BH533" s="303"/>
      <c r="BI533" s="303"/>
      <c r="BJ533" s="303"/>
      <c r="BK533" s="303"/>
      <c r="BL533" s="303"/>
      <c r="BM533" s="303"/>
      <c r="BN533" s="303"/>
      <c r="BO533" s="303"/>
      <c r="BP533" s="303"/>
      <c r="BQ533" s="303"/>
      <c r="BR533" s="303"/>
      <c r="BS533" s="303"/>
      <c r="BT533" s="303"/>
      <c r="BU533" s="303"/>
      <c r="BV533" s="303"/>
      <c r="BW533" s="303"/>
      <c r="BX533" s="303"/>
      <c r="BY533" s="303"/>
      <c r="BZ533" s="303"/>
      <c r="CA533" s="303"/>
      <c r="CB533" s="303"/>
      <c r="CC533" s="303"/>
      <c r="CD533" s="303"/>
      <c r="CE533" s="303"/>
      <c r="CF533" s="303"/>
      <c r="CG533" s="303"/>
      <c r="CH533" s="303"/>
      <c r="CI533" s="303"/>
      <c r="CJ533" s="303"/>
      <c r="CK533" s="303"/>
      <c r="CL533" s="303"/>
      <c r="CM533" s="303"/>
      <c r="CN533" s="303"/>
      <c r="CO533" s="303"/>
      <c r="CP533" s="303"/>
      <c r="CQ533" s="303"/>
      <c r="CR533" s="303"/>
      <c r="CS533" s="303"/>
      <c r="CT533" s="303"/>
      <c r="CU533" s="303"/>
      <c r="CV533" s="303"/>
      <c r="CW533" s="303"/>
      <c r="CX533" s="303"/>
      <c r="CY533" s="303"/>
      <c r="CZ533" s="303"/>
    </row>
    <row r="534" spans="1:104" ht="11.25" customHeight="1" x14ac:dyDescent="0.2">
      <c r="A534" s="303"/>
      <c r="B534" s="303"/>
      <c r="C534" s="303"/>
      <c r="D534" s="303"/>
      <c r="E534" s="303"/>
      <c r="F534" s="303"/>
      <c r="G534" s="303"/>
      <c r="H534" s="303"/>
      <c r="I534" s="303"/>
      <c r="J534" s="303"/>
      <c r="K534" s="303"/>
      <c r="L534" s="303"/>
      <c r="M534" s="303"/>
      <c r="N534" s="303"/>
      <c r="O534" s="303"/>
      <c r="P534" s="303"/>
      <c r="Q534" s="303"/>
      <c r="R534" s="309"/>
      <c r="S534" s="310"/>
      <c r="T534" s="310"/>
      <c r="U534" s="303"/>
      <c r="V534" s="303"/>
      <c r="W534" s="303"/>
      <c r="X534" s="303"/>
      <c r="Y534" s="303"/>
      <c r="Z534" s="303"/>
      <c r="AA534" s="303"/>
      <c r="AB534" s="303"/>
      <c r="AC534" s="303"/>
      <c r="AD534" s="303"/>
      <c r="AE534" s="303"/>
      <c r="AF534" s="303"/>
      <c r="AG534" s="303"/>
      <c r="AH534" s="303"/>
      <c r="AI534" s="303"/>
      <c r="AJ534" s="303"/>
      <c r="AK534" s="303"/>
      <c r="AL534" s="303"/>
      <c r="AM534" s="303"/>
      <c r="AN534" s="303"/>
      <c r="AO534" s="303"/>
      <c r="AP534" s="303"/>
      <c r="AQ534" s="303"/>
      <c r="AR534" s="303"/>
      <c r="AS534" s="303"/>
      <c r="AT534" s="303"/>
      <c r="AU534" s="303"/>
      <c r="AV534" s="303"/>
      <c r="AW534" s="303"/>
      <c r="AX534" s="303"/>
      <c r="AY534" s="303"/>
      <c r="AZ534" s="303"/>
      <c r="BA534" s="303"/>
      <c r="BB534" s="303"/>
      <c r="BC534" s="303"/>
      <c r="BD534" s="303"/>
      <c r="BE534" s="303"/>
      <c r="BF534" s="303"/>
      <c r="BG534" s="303"/>
      <c r="BH534" s="303"/>
      <c r="BI534" s="303"/>
      <c r="BJ534" s="303"/>
      <c r="BK534" s="303"/>
      <c r="BL534" s="303"/>
      <c r="BM534" s="303"/>
      <c r="BN534" s="303"/>
      <c r="BO534" s="303"/>
      <c r="BP534" s="303"/>
      <c r="BQ534" s="303"/>
      <c r="BR534" s="303"/>
      <c r="BS534" s="303"/>
      <c r="BT534" s="303"/>
      <c r="BU534" s="303"/>
      <c r="BV534" s="303"/>
      <c r="BW534" s="303"/>
      <c r="BX534" s="303"/>
      <c r="BY534" s="303"/>
      <c r="BZ534" s="303"/>
      <c r="CA534" s="303"/>
      <c r="CB534" s="303"/>
      <c r="CC534" s="303"/>
      <c r="CD534" s="303"/>
      <c r="CE534" s="303"/>
      <c r="CF534" s="303"/>
      <c r="CG534" s="303"/>
      <c r="CH534" s="303"/>
      <c r="CI534" s="303"/>
      <c r="CJ534" s="303"/>
      <c r="CK534" s="303"/>
      <c r="CL534" s="303"/>
      <c r="CM534" s="303"/>
      <c r="CN534" s="303"/>
      <c r="CO534" s="303"/>
      <c r="CP534" s="303"/>
      <c r="CQ534" s="303"/>
      <c r="CR534" s="303"/>
      <c r="CS534" s="303"/>
      <c r="CT534" s="303"/>
      <c r="CU534" s="303"/>
      <c r="CV534" s="303"/>
      <c r="CW534" s="303"/>
      <c r="CX534" s="303"/>
      <c r="CY534" s="303"/>
      <c r="CZ534" s="303"/>
    </row>
    <row r="535" spans="1:104" ht="11.25" customHeight="1" x14ac:dyDescent="0.2">
      <c r="A535" s="303"/>
      <c r="B535" s="303"/>
      <c r="C535" s="303"/>
      <c r="D535" s="303"/>
      <c r="E535" s="303"/>
      <c r="F535" s="303"/>
      <c r="G535" s="303"/>
      <c r="H535" s="303"/>
      <c r="I535" s="303"/>
      <c r="J535" s="303"/>
      <c r="K535" s="303"/>
      <c r="L535" s="303"/>
      <c r="M535" s="303"/>
      <c r="N535" s="303"/>
      <c r="O535" s="303"/>
      <c r="P535" s="303"/>
      <c r="Q535" s="303"/>
      <c r="R535" s="309"/>
      <c r="S535" s="310"/>
      <c r="T535" s="310"/>
      <c r="U535" s="303"/>
      <c r="V535" s="303"/>
      <c r="W535" s="303"/>
      <c r="X535" s="303"/>
      <c r="Y535" s="303"/>
      <c r="Z535" s="303"/>
      <c r="AA535" s="303"/>
      <c r="AB535" s="303"/>
      <c r="AC535" s="303"/>
      <c r="AD535" s="303"/>
      <c r="AE535" s="303"/>
      <c r="AF535" s="303"/>
      <c r="AG535" s="303"/>
      <c r="AH535" s="303"/>
      <c r="AI535" s="303"/>
      <c r="AJ535" s="303"/>
      <c r="AK535" s="303"/>
      <c r="AL535" s="303"/>
      <c r="AM535" s="303"/>
      <c r="AN535" s="303"/>
      <c r="AO535" s="303"/>
      <c r="AP535" s="303"/>
      <c r="AQ535" s="303"/>
      <c r="AR535" s="303"/>
      <c r="AS535" s="303"/>
      <c r="AT535" s="303"/>
      <c r="AU535" s="303"/>
      <c r="AV535" s="303"/>
      <c r="AW535" s="303"/>
      <c r="AX535" s="303"/>
      <c r="AY535" s="303"/>
      <c r="AZ535" s="303"/>
      <c r="BA535" s="303"/>
      <c r="BB535" s="303"/>
      <c r="BC535" s="303"/>
      <c r="BD535" s="303"/>
      <c r="BE535" s="303"/>
      <c r="BF535" s="303"/>
      <c r="BG535" s="303"/>
      <c r="BH535" s="303"/>
      <c r="BI535" s="303"/>
      <c r="BJ535" s="303"/>
      <c r="BK535" s="303"/>
      <c r="BL535" s="303"/>
      <c r="BM535" s="303"/>
      <c r="BN535" s="303"/>
      <c r="BO535" s="303"/>
      <c r="BP535" s="303"/>
      <c r="BQ535" s="303"/>
      <c r="BR535" s="303"/>
      <c r="BS535" s="303"/>
      <c r="BT535" s="303"/>
      <c r="BU535" s="303"/>
      <c r="BV535" s="303"/>
      <c r="BW535" s="303"/>
      <c r="BX535" s="303"/>
      <c r="BY535" s="303"/>
      <c r="BZ535" s="303"/>
      <c r="CA535" s="303"/>
      <c r="CB535" s="303"/>
      <c r="CC535" s="303"/>
      <c r="CD535" s="303"/>
      <c r="CE535" s="303"/>
      <c r="CF535" s="303"/>
      <c r="CG535" s="303"/>
      <c r="CH535" s="303"/>
      <c r="CI535" s="303"/>
      <c r="CJ535" s="303"/>
      <c r="CK535" s="303"/>
      <c r="CL535" s="303"/>
      <c r="CM535" s="303"/>
      <c r="CN535" s="303"/>
      <c r="CO535" s="303"/>
      <c r="CP535" s="303"/>
      <c r="CQ535" s="303"/>
      <c r="CR535" s="303"/>
      <c r="CS535" s="303"/>
      <c r="CT535" s="303"/>
      <c r="CU535" s="303"/>
      <c r="CV535" s="303"/>
      <c r="CW535" s="303"/>
      <c r="CX535" s="303"/>
      <c r="CY535" s="303"/>
      <c r="CZ535" s="303"/>
    </row>
    <row r="536" spans="1:104" ht="11.25" customHeight="1" x14ac:dyDescent="0.2">
      <c r="A536" s="303"/>
      <c r="B536" s="303"/>
      <c r="C536" s="303"/>
      <c r="D536" s="303"/>
      <c r="E536" s="303"/>
      <c r="F536" s="303"/>
      <c r="G536" s="303"/>
      <c r="H536" s="303"/>
      <c r="I536" s="303"/>
      <c r="J536" s="303"/>
      <c r="K536" s="303"/>
      <c r="L536" s="303"/>
      <c r="M536" s="303"/>
      <c r="N536" s="303"/>
      <c r="O536" s="303"/>
      <c r="P536" s="303"/>
      <c r="Q536" s="303"/>
      <c r="R536" s="309"/>
      <c r="S536" s="310"/>
      <c r="T536" s="310"/>
      <c r="U536" s="303"/>
      <c r="V536" s="303"/>
      <c r="W536" s="303"/>
      <c r="X536" s="303"/>
      <c r="Y536" s="303"/>
      <c r="Z536" s="303"/>
      <c r="AA536" s="303"/>
      <c r="AB536" s="303"/>
      <c r="AC536" s="303"/>
      <c r="AD536" s="303"/>
      <c r="AE536" s="303"/>
      <c r="AF536" s="303"/>
      <c r="AG536" s="303"/>
      <c r="AH536" s="303"/>
      <c r="AI536" s="303"/>
      <c r="AJ536" s="303"/>
      <c r="AK536" s="303"/>
      <c r="AL536" s="303"/>
      <c r="AM536" s="303"/>
      <c r="AN536" s="303"/>
      <c r="AO536" s="303"/>
      <c r="AP536" s="303"/>
      <c r="AQ536" s="303"/>
      <c r="AR536" s="303"/>
      <c r="AS536" s="303"/>
      <c r="AT536" s="303"/>
      <c r="AU536" s="303"/>
      <c r="AV536" s="303"/>
      <c r="AW536" s="303"/>
      <c r="AX536" s="303"/>
      <c r="AY536" s="303"/>
      <c r="AZ536" s="303"/>
      <c r="BA536" s="303"/>
      <c r="BB536" s="303"/>
      <c r="BC536" s="303"/>
      <c r="BD536" s="303"/>
      <c r="BE536" s="303"/>
      <c r="BF536" s="303"/>
      <c r="BG536" s="303"/>
      <c r="BH536" s="303"/>
      <c r="BI536" s="303"/>
      <c r="BJ536" s="303"/>
      <c r="BK536" s="303"/>
      <c r="BL536" s="303"/>
      <c r="BM536" s="303"/>
      <c r="BN536" s="303"/>
      <c r="BO536" s="303"/>
      <c r="BP536" s="303"/>
      <c r="BQ536" s="303"/>
      <c r="BR536" s="303"/>
      <c r="BS536" s="303"/>
      <c r="BT536" s="303"/>
      <c r="BU536" s="303"/>
      <c r="BV536" s="303"/>
      <c r="BW536" s="303"/>
      <c r="BX536" s="303"/>
      <c r="BY536" s="303"/>
      <c r="BZ536" s="303"/>
      <c r="CA536" s="303"/>
      <c r="CB536" s="303"/>
      <c r="CC536" s="303"/>
      <c r="CD536" s="303"/>
      <c r="CE536" s="303"/>
      <c r="CF536" s="303"/>
      <c r="CG536" s="303"/>
      <c r="CH536" s="303"/>
      <c r="CI536" s="303"/>
      <c r="CJ536" s="303"/>
      <c r="CK536" s="303"/>
      <c r="CL536" s="303"/>
      <c r="CM536" s="303"/>
      <c r="CN536" s="303"/>
      <c r="CO536" s="303"/>
      <c r="CP536" s="303"/>
      <c r="CQ536" s="303"/>
      <c r="CR536" s="303"/>
      <c r="CS536" s="303"/>
      <c r="CT536" s="303"/>
      <c r="CU536" s="303"/>
      <c r="CV536" s="303"/>
      <c r="CW536" s="303"/>
      <c r="CX536" s="303"/>
      <c r="CY536" s="303"/>
      <c r="CZ536" s="303"/>
    </row>
    <row r="537" spans="1:104" ht="11.25" customHeight="1" x14ac:dyDescent="0.2">
      <c r="A537" s="303"/>
      <c r="B537" s="303"/>
      <c r="C537" s="303"/>
      <c r="D537" s="303"/>
      <c r="E537" s="303"/>
      <c r="F537" s="303"/>
      <c r="G537" s="303"/>
      <c r="H537" s="303"/>
      <c r="I537" s="303"/>
      <c r="J537" s="303"/>
      <c r="K537" s="303"/>
      <c r="L537" s="303"/>
      <c r="M537" s="303"/>
      <c r="N537" s="303"/>
      <c r="O537" s="303"/>
      <c r="P537" s="303"/>
      <c r="Q537" s="303"/>
      <c r="R537" s="309"/>
      <c r="S537" s="310"/>
      <c r="T537" s="310"/>
      <c r="U537" s="303"/>
      <c r="V537" s="303"/>
      <c r="W537" s="303"/>
      <c r="X537" s="303"/>
      <c r="Y537" s="303"/>
      <c r="Z537" s="303"/>
      <c r="AA537" s="303"/>
      <c r="AB537" s="303"/>
      <c r="AC537" s="303"/>
      <c r="AD537" s="303"/>
      <c r="AE537" s="303"/>
      <c r="AF537" s="303"/>
      <c r="AG537" s="303"/>
      <c r="AH537" s="303"/>
      <c r="AI537" s="303"/>
      <c r="AJ537" s="303"/>
      <c r="AK537" s="303"/>
      <c r="AL537" s="303"/>
      <c r="AM537" s="303"/>
      <c r="AN537" s="303"/>
      <c r="AO537" s="303"/>
      <c r="AP537" s="303"/>
      <c r="AQ537" s="303"/>
      <c r="AR537" s="303"/>
      <c r="AS537" s="303"/>
      <c r="AT537" s="303"/>
      <c r="AU537" s="303"/>
      <c r="AV537" s="303"/>
      <c r="AW537" s="303"/>
      <c r="AX537" s="303"/>
      <c r="AY537" s="303"/>
      <c r="AZ537" s="303"/>
      <c r="BA537" s="303"/>
      <c r="BB537" s="303"/>
      <c r="BC537" s="303"/>
      <c r="BD537" s="303"/>
      <c r="BE537" s="303"/>
      <c r="BF537" s="303"/>
      <c r="BG537" s="303"/>
      <c r="BH537" s="303"/>
      <c r="BI537" s="303"/>
      <c r="BJ537" s="303"/>
      <c r="BK537" s="303"/>
      <c r="BL537" s="303"/>
      <c r="BM537" s="303"/>
      <c r="BN537" s="303"/>
      <c r="BO537" s="303"/>
      <c r="BP537" s="303"/>
      <c r="BQ537" s="303"/>
      <c r="BR537" s="303"/>
      <c r="BS537" s="303"/>
      <c r="BT537" s="303"/>
      <c r="BU537" s="303"/>
      <c r="BV537" s="303"/>
      <c r="BW537" s="303"/>
      <c r="BX537" s="303"/>
      <c r="BY537" s="303"/>
      <c r="BZ537" s="303"/>
      <c r="CA537" s="303"/>
      <c r="CB537" s="303"/>
      <c r="CC537" s="303"/>
      <c r="CD537" s="303"/>
      <c r="CE537" s="303"/>
      <c r="CF537" s="303"/>
      <c r="CG537" s="303"/>
      <c r="CH537" s="303"/>
      <c r="CI537" s="303"/>
      <c r="CJ537" s="303"/>
      <c r="CK537" s="303"/>
      <c r="CL537" s="303"/>
      <c r="CM537" s="303"/>
      <c r="CN537" s="303"/>
      <c r="CO537" s="303"/>
      <c r="CP537" s="303"/>
      <c r="CQ537" s="303"/>
      <c r="CR537" s="303"/>
      <c r="CS537" s="303"/>
      <c r="CT537" s="303"/>
      <c r="CU537" s="303"/>
      <c r="CV537" s="303"/>
      <c r="CW537" s="303"/>
      <c r="CX537" s="303"/>
      <c r="CY537" s="303"/>
      <c r="CZ537" s="303"/>
    </row>
    <row r="538" spans="1:104" ht="11.25" customHeight="1" x14ac:dyDescent="0.2">
      <c r="A538" s="303"/>
      <c r="B538" s="303"/>
      <c r="C538" s="303"/>
      <c r="D538" s="303"/>
      <c r="E538" s="303"/>
      <c r="F538" s="303"/>
      <c r="G538" s="303"/>
      <c r="H538" s="303"/>
      <c r="I538" s="303"/>
      <c r="J538" s="303"/>
      <c r="K538" s="303"/>
      <c r="L538" s="303"/>
      <c r="M538" s="303"/>
      <c r="N538" s="303"/>
      <c r="O538" s="303"/>
      <c r="P538" s="303"/>
      <c r="Q538" s="303"/>
      <c r="R538" s="309"/>
      <c r="S538" s="310"/>
      <c r="T538" s="310"/>
      <c r="U538" s="303"/>
      <c r="V538" s="303"/>
      <c r="W538" s="303"/>
      <c r="X538" s="303"/>
      <c r="Y538" s="303"/>
      <c r="Z538" s="303"/>
      <c r="AA538" s="303"/>
      <c r="AB538" s="303"/>
      <c r="AC538" s="303"/>
      <c r="AD538" s="303"/>
      <c r="AE538" s="303"/>
      <c r="AF538" s="303"/>
      <c r="AG538" s="303"/>
      <c r="AH538" s="303"/>
      <c r="AI538" s="303"/>
      <c r="AJ538" s="303"/>
      <c r="AK538" s="303"/>
      <c r="AL538" s="303"/>
      <c r="AM538" s="303"/>
      <c r="AN538" s="303"/>
      <c r="AO538" s="303"/>
      <c r="AP538" s="303"/>
      <c r="AQ538" s="303"/>
      <c r="AR538" s="303"/>
      <c r="AS538" s="303"/>
      <c r="AT538" s="303"/>
      <c r="AU538" s="303"/>
      <c r="AV538" s="303"/>
      <c r="AW538" s="303"/>
      <c r="AX538" s="303"/>
      <c r="AY538" s="303"/>
      <c r="AZ538" s="303"/>
      <c r="BA538" s="303"/>
      <c r="BB538" s="303"/>
      <c r="BC538" s="303"/>
      <c r="BD538" s="303"/>
      <c r="BE538" s="303"/>
      <c r="BF538" s="303"/>
      <c r="BG538" s="303"/>
      <c r="BH538" s="303"/>
      <c r="BI538" s="303"/>
      <c r="BJ538" s="303"/>
      <c r="BK538" s="303"/>
      <c r="BL538" s="303"/>
      <c r="BM538" s="303"/>
      <c r="BN538" s="303"/>
      <c r="BO538" s="303"/>
      <c r="BP538" s="303"/>
      <c r="BQ538" s="303"/>
      <c r="BR538" s="303"/>
      <c r="BS538" s="303"/>
      <c r="BT538" s="303"/>
      <c r="BU538" s="303"/>
      <c r="BV538" s="303"/>
      <c r="BW538" s="303"/>
      <c r="BX538" s="303"/>
      <c r="BY538" s="303"/>
      <c r="BZ538" s="303"/>
      <c r="CA538" s="303"/>
      <c r="CB538" s="303"/>
      <c r="CC538" s="303"/>
      <c r="CD538" s="303"/>
      <c r="CE538" s="303"/>
      <c r="CF538" s="303"/>
      <c r="CG538" s="303"/>
      <c r="CH538" s="303"/>
      <c r="CI538" s="303"/>
      <c r="CJ538" s="303"/>
      <c r="CK538" s="303"/>
      <c r="CL538" s="303"/>
      <c r="CM538" s="303"/>
      <c r="CN538" s="303"/>
      <c r="CO538" s="303"/>
      <c r="CP538" s="303"/>
      <c r="CQ538" s="303"/>
      <c r="CR538" s="303"/>
      <c r="CS538" s="303"/>
      <c r="CT538" s="303"/>
      <c r="CU538" s="303"/>
      <c r="CV538" s="303"/>
      <c r="CW538" s="303"/>
      <c r="CX538" s="303"/>
      <c r="CY538" s="303"/>
      <c r="CZ538" s="303"/>
    </row>
    <row r="539" spans="1:104" ht="11.25" customHeight="1" x14ac:dyDescent="0.2">
      <c r="A539" s="303"/>
      <c r="B539" s="303"/>
      <c r="C539" s="303"/>
      <c r="D539" s="303"/>
      <c r="E539" s="303"/>
      <c r="F539" s="303"/>
      <c r="G539" s="303"/>
      <c r="H539" s="303"/>
      <c r="I539" s="303"/>
      <c r="J539" s="303"/>
      <c r="K539" s="303"/>
      <c r="L539" s="303"/>
      <c r="M539" s="303"/>
      <c r="N539" s="303"/>
      <c r="O539" s="303"/>
      <c r="P539" s="303"/>
      <c r="Q539" s="303"/>
      <c r="R539" s="309"/>
      <c r="S539" s="310"/>
      <c r="T539" s="310"/>
      <c r="U539" s="303"/>
      <c r="V539" s="303"/>
      <c r="W539" s="303"/>
      <c r="X539" s="303"/>
      <c r="Y539" s="303"/>
      <c r="Z539" s="303"/>
      <c r="AA539" s="303"/>
      <c r="AB539" s="303"/>
      <c r="AC539" s="303"/>
      <c r="AD539" s="303"/>
      <c r="AE539" s="303"/>
      <c r="AF539" s="303"/>
      <c r="AG539" s="303"/>
      <c r="AH539" s="303"/>
      <c r="AI539" s="303"/>
      <c r="AJ539" s="303"/>
      <c r="AK539" s="303"/>
      <c r="AL539" s="303"/>
      <c r="AM539" s="303"/>
      <c r="AN539" s="303"/>
      <c r="AO539" s="303"/>
      <c r="AP539" s="303"/>
      <c r="AQ539" s="303"/>
      <c r="AR539" s="303"/>
      <c r="AS539" s="303"/>
      <c r="AT539" s="303"/>
      <c r="AU539" s="303"/>
      <c r="AV539" s="303"/>
      <c r="AW539" s="303"/>
      <c r="AX539" s="303"/>
      <c r="AY539" s="303"/>
      <c r="AZ539" s="303"/>
      <c r="BA539" s="303"/>
      <c r="BB539" s="303"/>
      <c r="BC539" s="303"/>
      <c r="BD539" s="303"/>
      <c r="BE539" s="303"/>
      <c r="BF539" s="303"/>
      <c r="BG539" s="303"/>
      <c r="BH539" s="303"/>
      <c r="BI539" s="303"/>
      <c r="BJ539" s="303"/>
      <c r="BK539" s="303"/>
      <c r="BL539" s="303"/>
      <c r="BM539" s="303"/>
      <c r="BN539" s="303"/>
      <c r="BO539" s="303"/>
      <c r="BP539" s="303"/>
      <c r="BQ539" s="303"/>
      <c r="BR539" s="303"/>
      <c r="BS539" s="303"/>
      <c r="BT539" s="303"/>
      <c r="BU539" s="303"/>
      <c r="BV539" s="303"/>
      <c r="BW539" s="303"/>
      <c r="BX539" s="303"/>
      <c r="BY539" s="303"/>
      <c r="BZ539" s="303"/>
      <c r="CA539" s="303"/>
      <c r="CB539" s="303"/>
      <c r="CC539" s="303"/>
      <c r="CD539" s="303"/>
      <c r="CE539" s="303"/>
      <c r="CF539" s="303"/>
      <c r="CG539" s="303"/>
      <c r="CH539" s="303"/>
      <c r="CI539" s="303"/>
      <c r="CJ539" s="303"/>
      <c r="CK539" s="303"/>
      <c r="CL539" s="303"/>
      <c r="CM539" s="303"/>
      <c r="CN539" s="303"/>
      <c r="CO539" s="303"/>
      <c r="CP539" s="303"/>
      <c r="CQ539" s="303"/>
      <c r="CR539" s="303"/>
      <c r="CS539" s="303"/>
      <c r="CT539" s="303"/>
      <c r="CU539" s="303"/>
      <c r="CV539" s="303"/>
      <c r="CW539" s="303"/>
      <c r="CX539" s="303"/>
      <c r="CY539" s="303"/>
      <c r="CZ539" s="303"/>
    </row>
    <row r="540" spans="1:104" ht="11.25" customHeight="1" x14ac:dyDescent="0.2">
      <c r="A540" s="303"/>
      <c r="B540" s="303"/>
      <c r="C540" s="303"/>
      <c r="D540" s="303"/>
      <c r="E540" s="303"/>
      <c r="F540" s="303"/>
      <c r="G540" s="303"/>
      <c r="H540" s="303"/>
      <c r="I540" s="303"/>
      <c r="J540" s="303"/>
      <c r="K540" s="303"/>
      <c r="L540" s="303"/>
      <c r="M540" s="303"/>
      <c r="N540" s="303"/>
      <c r="O540" s="303"/>
      <c r="P540" s="303"/>
      <c r="Q540" s="303"/>
      <c r="R540" s="309"/>
      <c r="S540" s="310"/>
      <c r="T540" s="310"/>
      <c r="U540" s="303"/>
      <c r="V540" s="303"/>
      <c r="W540" s="303"/>
      <c r="X540" s="303"/>
      <c r="Y540" s="303"/>
      <c r="Z540" s="303"/>
      <c r="AA540" s="303"/>
      <c r="AB540" s="303"/>
      <c r="AC540" s="303"/>
      <c r="AD540" s="303"/>
      <c r="AE540" s="303"/>
      <c r="AF540" s="303"/>
      <c r="AG540" s="303"/>
      <c r="AH540" s="303"/>
      <c r="AI540" s="303"/>
      <c r="AJ540" s="303"/>
      <c r="AK540" s="303"/>
      <c r="AL540" s="303"/>
      <c r="AM540" s="303"/>
      <c r="AN540" s="303"/>
      <c r="AO540" s="303"/>
      <c r="AP540" s="303"/>
      <c r="AQ540" s="303"/>
      <c r="AR540" s="303"/>
      <c r="AS540" s="303"/>
      <c r="AT540" s="303"/>
      <c r="AU540" s="303"/>
      <c r="AV540" s="303"/>
      <c r="AW540" s="303"/>
      <c r="AX540" s="303"/>
      <c r="AY540" s="303"/>
      <c r="AZ540" s="303"/>
      <c r="BA540" s="303"/>
      <c r="BB540" s="303"/>
      <c r="BC540" s="303"/>
      <c r="BD540" s="303"/>
      <c r="BE540" s="303"/>
      <c r="BF540" s="303"/>
      <c r="BG540" s="303"/>
      <c r="BH540" s="303"/>
      <c r="BI540" s="303"/>
      <c r="BJ540" s="303"/>
      <c r="BK540" s="303"/>
      <c r="BL540" s="303"/>
      <c r="BM540" s="303"/>
      <c r="BN540" s="303"/>
      <c r="BO540" s="303"/>
      <c r="BP540" s="303"/>
      <c r="BQ540" s="303"/>
      <c r="BR540" s="303"/>
      <c r="BS540" s="303"/>
      <c r="BT540" s="303"/>
      <c r="BU540" s="303"/>
      <c r="BV540" s="303"/>
      <c r="BW540" s="303"/>
      <c r="BX540" s="303"/>
      <c r="BY540" s="303"/>
      <c r="BZ540" s="303"/>
      <c r="CA540" s="303"/>
      <c r="CB540" s="303"/>
      <c r="CC540" s="303"/>
      <c r="CD540" s="303"/>
      <c r="CE540" s="303"/>
      <c r="CF540" s="303"/>
      <c r="CG540" s="303"/>
      <c r="CH540" s="303"/>
      <c r="CI540" s="303"/>
      <c r="CJ540" s="303"/>
      <c r="CK540" s="303"/>
      <c r="CL540" s="303"/>
      <c r="CM540" s="303"/>
      <c r="CN540" s="303"/>
      <c r="CO540" s="303"/>
      <c r="CP540" s="303"/>
      <c r="CQ540" s="303"/>
      <c r="CR540" s="303"/>
      <c r="CS540" s="303"/>
      <c r="CT540" s="303"/>
      <c r="CU540" s="303"/>
      <c r="CV540" s="303"/>
      <c r="CW540" s="303"/>
      <c r="CX540" s="303"/>
      <c r="CY540" s="303"/>
      <c r="CZ540" s="303"/>
    </row>
    <row r="541" spans="1:104" ht="11.25" customHeight="1" x14ac:dyDescent="0.2">
      <c r="A541" s="303"/>
      <c r="B541" s="303"/>
      <c r="C541" s="303"/>
      <c r="D541" s="303"/>
      <c r="E541" s="303"/>
      <c r="F541" s="303"/>
      <c r="G541" s="303"/>
      <c r="H541" s="303"/>
      <c r="I541" s="303"/>
      <c r="J541" s="303"/>
      <c r="K541" s="303"/>
      <c r="L541" s="303"/>
      <c r="M541" s="303"/>
      <c r="N541" s="303"/>
      <c r="O541" s="303"/>
      <c r="P541" s="303"/>
      <c r="Q541" s="303"/>
      <c r="R541" s="309"/>
      <c r="S541" s="310"/>
      <c r="T541" s="310"/>
      <c r="U541" s="303"/>
      <c r="V541" s="303"/>
      <c r="W541" s="303"/>
      <c r="X541" s="303"/>
      <c r="Y541" s="303"/>
      <c r="Z541" s="303"/>
      <c r="AA541" s="303"/>
      <c r="AB541" s="303"/>
      <c r="AC541" s="303"/>
      <c r="AD541" s="303"/>
      <c r="AE541" s="303"/>
      <c r="AF541" s="303"/>
      <c r="AG541" s="303"/>
      <c r="AH541" s="303"/>
      <c r="AI541" s="303"/>
      <c r="AJ541" s="303"/>
      <c r="AK541" s="303"/>
      <c r="AL541" s="303"/>
      <c r="AM541" s="303"/>
      <c r="AN541" s="303"/>
      <c r="AO541" s="303"/>
      <c r="AP541" s="303"/>
      <c r="AQ541" s="303"/>
      <c r="AR541" s="303"/>
      <c r="AS541" s="303"/>
      <c r="AT541" s="303"/>
      <c r="AU541" s="303"/>
      <c r="AV541" s="303"/>
      <c r="AW541" s="303"/>
      <c r="AX541" s="303"/>
      <c r="AY541" s="303"/>
      <c r="AZ541" s="303"/>
      <c r="BA541" s="303"/>
      <c r="BB541" s="303"/>
      <c r="BC541" s="303"/>
      <c r="BD541" s="303"/>
      <c r="BE541" s="303"/>
      <c r="BF541" s="303"/>
      <c r="BG541" s="303"/>
      <c r="BH541" s="303"/>
      <c r="BI541" s="303"/>
      <c r="BJ541" s="303"/>
      <c r="BK541" s="303"/>
      <c r="BL541" s="303"/>
      <c r="BM541" s="303"/>
      <c r="BN541" s="303"/>
      <c r="BO541" s="303"/>
      <c r="BP541" s="303"/>
      <c r="BQ541" s="303"/>
      <c r="BR541" s="303"/>
      <c r="BS541" s="303"/>
      <c r="BT541" s="303"/>
      <c r="BU541" s="303"/>
      <c r="BV541" s="303"/>
      <c r="BW541" s="303"/>
      <c r="BX541" s="303"/>
      <c r="BY541" s="303"/>
      <c r="BZ541" s="303"/>
      <c r="CA541" s="303"/>
      <c r="CB541" s="303"/>
      <c r="CC541" s="303"/>
      <c r="CD541" s="303"/>
      <c r="CE541" s="303"/>
      <c r="CF541" s="303"/>
      <c r="CG541" s="303"/>
      <c r="CH541" s="303"/>
      <c r="CI541" s="303"/>
      <c r="CJ541" s="303"/>
      <c r="CK541" s="303"/>
      <c r="CL541" s="303"/>
      <c r="CM541" s="303"/>
      <c r="CN541" s="303"/>
      <c r="CO541" s="303"/>
      <c r="CP541" s="303"/>
      <c r="CQ541" s="303"/>
      <c r="CR541" s="303"/>
      <c r="CS541" s="303"/>
      <c r="CT541" s="303"/>
      <c r="CU541" s="303"/>
      <c r="CV541" s="303"/>
      <c r="CW541" s="303"/>
      <c r="CX541" s="303"/>
      <c r="CY541" s="303"/>
      <c r="CZ541" s="303"/>
    </row>
    <row r="542" spans="1:104" ht="11.25" customHeight="1" x14ac:dyDescent="0.2">
      <c r="A542" s="303"/>
      <c r="B542" s="303"/>
      <c r="C542" s="303"/>
      <c r="D542" s="303"/>
      <c r="E542" s="303"/>
      <c r="F542" s="303"/>
      <c r="G542" s="303"/>
      <c r="H542" s="303"/>
      <c r="I542" s="303"/>
      <c r="J542" s="303"/>
      <c r="K542" s="303"/>
      <c r="L542" s="303"/>
      <c r="M542" s="303"/>
      <c r="N542" s="303"/>
      <c r="O542" s="303"/>
      <c r="P542" s="303"/>
      <c r="Q542" s="303"/>
      <c r="R542" s="309"/>
      <c r="S542" s="310"/>
      <c r="T542" s="310"/>
      <c r="U542" s="303"/>
      <c r="V542" s="303"/>
      <c r="W542" s="303"/>
      <c r="X542" s="303"/>
      <c r="Y542" s="303"/>
      <c r="Z542" s="303"/>
      <c r="AA542" s="303"/>
      <c r="AB542" s="303"/>
      <c r="AC542" s="303"/>
      <c r="AD542" s="303"/>
      <c r="AE542" s="303"/>
      <c r="AF542" s="303"/>
      <c r="AG542" s="303"/>
      <c r="AH542" s="303"/>
      <c r="AI542" s="303"/>
      <c r="AJ542" s="303"/>
      <c r="AK542" s="303"/>
      <c r="AL542" s="303"/>
      <c r="AM542" s="303"/>
      <c r="AN542" s="303"/>
      <c r="AO542" s="303"/>
      <c r="AP542" s="303"/>
      <c r="AQ542" s="303"/>
      <c r="AR542" s="303"/>
      <c r="AS542" s="303"/>
      <c r="AT542" s="303"/>
      <c r="AU542" s="303"/>
      <c r="AV542" s="303"/>
      <c r="AW542" s="303"/>
      <c r="AX542" s="303"/>
      <c r="AY542" s="303"/>
      <c r="AZ542" s="303"/>
      <c r="BA542" s="303"/>
      <c r="BB542" s="303"/>
      <c r="BC542" s="303"/>
      <c r="BD542" s="303"/>
      <c r="BE542" s="303"/>
      <c r="BF542" s="303"/>
      <c r="BG542" s="303"/>
      <c r="BH542" s="303"/>
      <c r="BI542" s="303"/>
      <c r="BJ542" s="303"/>
      <c r="BK542" s="303"/>
      <c r="BL542" s="303"/>
      <c r="BM542" s="303"/>
      <c r="BN542" s="303"/>
      <c r="BO542" s="303"/>
      <c r="BP542" s="303"/>
      <c r="BQ542" s="303"/>
      <c r="BR542" s="303"/>
      <c r="BS542" s="303"/>
      <c r="BT542" s="303"/>
      <c r="BU542" s="303"/>
      <c r="BV542" s="303"/>
      <c r="BW542" s="303"/>
      <c r="BX542" s="303"/>
      <c r="BY542" s="303"/>
      <c r="BZ542" s="303"/>
      <c r="CA542" s="303"/>
      <c r="CB542" s="303"/>
      <c r="CC542" s="303"/>
      <c r="CD542" s="303"/>
      <c r="CE542" s="303"/>
      <c r="CF542" s="303"/>
      <c r="CG542" s="303"/>
      <c r="CH542" s="303"/>
      <c r="CI542" s="303"/>
      <c r="CJ542" s="303"/>
      <c r="CK542" s="303"/>
      <c r="CL542" s="303"/>
      <c r="CM542" s="303"/>
      <c r="CN542" s="303"/>
      <c r="CO542" s="303"/>
      <c r="CP542" s="303"/>
      <c r="CQ542" s="303"/>
      <c r="CR542" s="303"/>
      <c r="CS542" s="303"/>
      <c r="CT542" s="303"/>
      <c r="CU542" s="303"/>
      <c r="CV542" s="303"/>
      <c r="CW542" s="303"/>
      <c r="CX542" s="303"/>
      <c r="CY542" s="303"/>
      <c r="CZ542" s="303"/>
    </row>
    <row r="543" spans="1:104" ht="11.25" customHeight="1" x14ac:dyDescent="0.2">
      <c r="A543" s="303"/>
      <c r="B543" s="303"/>
      <c r="C543" s="303"/>
      <c r="D543" s="303"/>
      <c r="E543" s="303"/>
      <c r="F543" s="303"/>
      <c r="G543" s="303"/>
      <c r="H543" s="303"/>
      <c r="I543" s="303"/>
      <c r="J543" s="303"/>
      <c r="K543" s="303"/>
      <c r="L543" s="303"/>
      <c r="M543" s="303"/>
      <c r="N543" s="303"/>
      <c r="O543" s="303"/>
      <c r="P543" s="303"/>
      <c r="Q543" s="303"/>
      <c r="R543" s="309"/>
      <c r="S543" s="310"/>
      <c r="T543" s="310"/>
      <c r="U543" s="303"/>
      <c r="V543" s="303"/>
      <c r="W543" s="303"/>
      <c r="X543" s="303"/>
      <c r="Y543" s="303"/>
      <c r="Z543" s="303"/>
      <c r="AA543" s="303"/>
      <c r="AB543" s="303"/>
      <c r="AC543" s="303"/>
      <c r="AD543" s="303"/>
      <c r="AE543" s="303"/>
      <c r="AF543" s="303"/>
      <c r="AG543" s="303"/>
      <c r="AH543" s="303"/>
      <c r="AI543" s="303"/>
      <c r="AJ543" s="303"/>
      <c r="AK543" s="303"/>
      <c r="AL543" s="303"/>
      <c r="AM543" s="303"/>
      <c r="AN543" s="303"/>
      <c r="AO543" s="303"/>
      <c r="AP543" s="303"/>
      <c r="AQ543" s="303"/>
      <c r="AR543" s="303"/>
      <c r="AS543" s="303"/>
      <c r="AT543" s="303"/>
      <c r="AU543" s="303"/>
      <c r="AV543" s="303"/>
      <c r="AW543" s="303"/>
      <c r="AX543" s="303"/>
      <c r="AY543" s="303"/>
      <c r="AZ543" s="303"/>
      <c r="BA543" s="303"/>
      <c r="BB543" s="303"/>
      <c r="BC543" s="303"/>
      <c r="BD543" s="303"/>
      <c r="BE543" s="303"/>
      <c r="BF543" s="303"/>
      <c r="BG543" s="303"/>
      <c r="BH543" s="303"/>
      <c r="BI543" s="303"/>
      <c r="BJ543" s="303"/>
      <c r="BK543" s="303"/>
      <c r="BL543" s="303"/>
      <c r="BM543" s="303"/>
      <c r="BN543" s="303"/>
      <c r="BO543" s="303"/>
      <c r="BP543" s="303"/>
      <c r="BQ543" s="303"/>
      <c r="BR543" s="303"/>
      <c r="BS543" s="303"/>
      <c r="BT543" s="303"/>
      <c r="BU543" s="303"/>
      <c r="BV543" s="303"/>
      <c r="BW543" s="303"/>
      <c r="BX543" s="303"/>
      <c r="BY543" s="303"/>
      <c r="BZ543" s="303"/>
      <c r="CA543" s="303"/>
      <c r="CB543" s="303"/>
      <c r="CC543" s="303"/>
      <c r="CD543" s="303"/>
      <c r="CE543" s="303"/>
      <c r="CF543" s="303"/>
      <c r="CG543" s="303"/>
      <c r="CH543" s="303"/>
      <c r="CI543" s="303"/>
      <c r="CJ543" s="303"/>
      <c r="CK543" s="303"/>
      <c r="CL543" s="303"/>
      <c r="CM543" s="303"/>
      <c r="CN543" s="303"/>
      <c r="CO543" s="303"/>
      <c r="CP543" s="303"/>
      <c r="CQ543" s="303"/>
      <c r="CR543" s="303"/>
      <c r="CS543" s="303"/>
      <c r="CT543" s="303"/>
      <c r="CU543" s="303"/>
      <c r="CV543" s="303"/>
      <c r="CW543" s="303"/>
      <c r="CX543" s="303"/>
      <c r="CY543" s="303"/>
      <c r="CZ543" s="303"/>
    </row>
    <row r="544" spans="1:104" ht="11.25" customHeight="1" x14ac:dyDescent="0.2">
      <c r="A544" s="303"/>
      <c r="B544" s="303"/>
      <c r="C544" s="303"/>
      <c r="D544" s="303"/>
      <c r="E544" s="303"/>
      <c r="F544" s="303"/>
      <c r="G544" s="303"/>
      <c r="H544" s="303"/>
      <c r="I544" s="303"/>
      <c r="J544" s="303"/>
      <c r="K544" s="303"/>
      <c r="L544" s="303"/>
      <c r="M544" s="303"/>
      <c r="N544" s="303"/>
      <c r="O544" s="303"/>
      <c r="P544" s="303"/>
      <c r="Q544" s="303"/>
      <c r="R544" s="309"/>
      <c r="S544" s="310"/>
      <c r="T544" s="310"/>
      <c r="U544" s="303"/>
      <c r="V544" s="303"/>
      <c r="W544" s="303"/>
      <c r="X544" s="303"/>
      <c r="Y544" s="303"/>
      <c r="Z544" s="303"/>
      <c r="AA544" s="303"/>
      <c r="AB544" s="303"/>
      <c r="AC544" s="303"/>
      <c r="AD544" s="303"/>
      <c r="AE544" s="303"/>
      <c r="AF544" s="303"/>
      <c r="AG544" s="303"/>
      <c r="AH544" s="303"/>
      <c r="AI544" s="303"/>
      <c r="AJ544" s="303"/>
      <c r="AK544" s="303"/>
      <c r="AL544" s="303"/>
      <c r="AM544" s="303"/>
      <c r="AN544" s="303"/>
      <c r="AO544" s="303"/>
      <c r="AP544" s="303"/>
      <c r="AQ544" s="303"/>
      <c r="AR544" s="303"/>
      <c r="AS544" s="303"/>
      <c r="AT544" s="303"/>
      <c r="AU544" s="303"/>
      <c r="AV544" s="303"/>
      <c r="AW544" s="303"/>
      <c r="AX544" s="303"/>
      <c r="AY544" s="303"/>
      <c r="AZ544" s="303"/>
      <c r="BA544" s="303"/>
      <c r="BB544" s="303"/>
      <c r="BC544" s="303"/>
      <c r="BD544" s="303"/>
      <c r="BE544" s="303"/>
      <c r="BF544" s="303"/>
      <c r="BG544" s="303"/>
      <c r="BH544" s="303"/>
      <c r="BI544" s="303"/>
      <c r="BJ544" s="303"/>
      <c r="BK544" s="303"/>
      <c r="BL544" s="303"/>
      <c r="BM544" s="303"/>
      <c r="BN544" s="303"/>
      <c r="BO544" s="303"/>
      <c r="BP544" s="303"/>
      <c r="BQ544" s="303"/>
      <c r="BR544" s="303"/>
      <c r="BS544" s="303"/>
      <c r="BT544" s="303"/>
      <c r="BU544" s="303"/>
      <c r="BV544" s="303"/>
      <c r="BW544" s="303"/>
      <c r="BX544" s="303"/>
      <c r="BY544" s="303"/>
      <c r="BZ544" s="303"/>
      <c r="CA544" s="303"/>
      <c r="CB544" s="303"/>
      <c r="CC544" s="303"/>
      <c r="CD544" s="303"/>
      <c r="CE544" s="303"/>
      <c r="CF544" s="303"/>
      <c r="CG544" s="303"/>
      <c r="CH544" s="303"/>
      <c r="CI544" s="303"/>
      <c r="CJ544" s="303"/>
      <c r="CK544" s="303"/>
      <c r="CL544" s="303"/>
      <c r="CM544" s="303"/>
      <c r="CN544" s="303"/>
      <c r="CO544" s="303"/>
      <c r="CP544" s="303"/>
      <c r="CQ544" s="303"/>
      <c r="CR544" s="303"/>
      <c r="CS544" s="303"/>
      <c r="CT544" s="303"/>
      <c r="CU544" s="303"/>
      <c r="CV544" s="303"/>
      <c r="CW544" s="303"/>
      <c r="CX544" s="303"/>
      <c r="CY544" s="303"/>
      <c r="CZ544" s="303"/>
    </row>
    <row r="545" spans="1:104" ht="11.25" customHeight="1" x14ac:dyDescent="0.2">
      <c r="A545" s="303"/>
      <c r="B545" s="303"/>
      <c r="C545" s="303"/>
      <c r="D545" s="303"/>
      <c r="E545" s="303"/>
      <c r="F545" s="303"/>
      <c r="G545" s="303"/>
      <c r="H545" s="303"/>
      <c r="I545" s="303"/>
      <c r="J545" s="303"/>
      <c r="K545" s="303"/>
      <c r="L545" s="303"/>
      <c r="M545" s="303"/>
      <c r="N545" s="303"/>
      <c r="O545" s="303"/>
      <c r="P545" s="303"/>
      <c r="Q545" s="303"/>
      <c r="R545" s="309"/>
      <c r="S545" s="310"/>
      <c r="T545" s="310"/>
      <c r="U545" s="303"/>
      <c r="V545" s="303"/>
      <c r="W545" s="303"/>
      <c r="X545" s="303"/>
      <c r="Y545" s="303"/>
      <c r="Z545" s="303"/>
      <c r="AA545" s="303"/>
      <c r="AB545" s="303"/>
      <c r="AC545" s="303"/>
      <c r="AD545" s="303"/>
      <c r="AE545" s="303"/>
      <c r="AF545" s="303"/>
      <c r="AG545" s="303"/>
      <c r="AH545" s="303"/>
      <c r="AI545" s="303"/>
      <c r="AJ545" s="303"/>
      <c r="AK545" s="303"/>
      <c r="AL545" s="303"/>
      <c r="AM545" s="303"/>
      <c r="AN545" s="303"/>
      <c r="AO545" s="303"/>
      <c r="AP545" s="303"/>
      <c r="AQ545" s="303"/>
      <c r="AR545" s="303"/>
      <c r="AS545" s="303"/>
      <c r="AT545" s="303"/>
      <c r="AU545" s="303"/>
      <c r="AV545" s="303"/>
      <c r="AW545" s="303"/>
      <c r="AX545" s="303"/>
      <c r="AY545" s="303"/>
      <c r="AZ545" s="303"/>
      <c r="BA545" s="303"/>
      <c r="BB545" s="303"/>
      <c r="BC545" s="303"/>
      <c r="BD545" s="303"/>
      <c r="BE545" s="303"/>
      <c r="BF545" s="303"/>
      <c r="BG545" s="303"/>
      <c r="BH545" s="303"/>
      <c r="BI545" s="303"/>
      <c r="BJ545" s="303"/>
      <c r="BK545" s="303"/>
      <c r="BL545" s="303"/>
      <c r="BM545" s="303"/>
      <c r="BN545" s="303"/>
      <c r="BO545" s="303"/>
      <c r="BP545" s="303"/>
      <c r="BQ545" s="303"/>
      <c r="BR545" s="303"/>
      <c r="BS545" s="303"/>
      <c r="BT545" s="303"/>
      <c r="BU545" s="303"/>
      <c r="BV545" s="303"/>
      <c r="BW545" s="303"/>
      <c r="BX545" s="303"/>
      <c r="BY545" s="303"/>
      <c r="BZ545" s="303"/>
      <c r="CA545" s="303"/>
      <c r="CB545" s="303"/>
      <c r="CC545" s="303"/>
      <c r="CD545" s="303"/>
      <c r="CE545" s="303"/>
      <c r="CF545" s="303"/>
      <c r="CG545" s="303"/>
      <c r="CH545" s="303"/>
      <c r="CI545" s="303"/>
      <c r="CJ545" s="303"/>
      <c r="CK545" s="303"/>
      <c r="CL545" s="303"/>
      <c r="CM545" s="303"/>
      <c r="CN545" s="303"/>
      <c r="CO545" s="303"/>
      <c r="CP545" s="303"/>
      <c r="CQ545" s="303"/>
      <c r="CR545" s="303"/>
      <c r="CS545" s="303"/>
      <c r="CT545" s="303"/>
      <c r="CU545" s="303"/>
      <c r="CV545" s="303"/>
      <c r="CW545" s="303"/>
      <c r="CX545" s="303"/>
      <c r="CY545" s="303"/>
      <c r="CZ545" s="303"/>
    </row>
    <row r="546" spans="1:104" ht="11.25" customHeight="1" x14ac:dyDescent="0.2">
      <c r="A546" s="303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303"/>
      <c r="N546" s="303"/>
      <c r="O546" s="303"/>
      <c r="P546" s="303"/>
      <c r="Q546" s="303"/>
      <c r="R546" s="309"/>
      <c r="S546" s="310"/>
      <c r="T546" s="310"/>
      <c r="U546" s="303"/>
      <c r="V546" s="303"/>
      <c r="W546" s="303"/>
      <c r="X546" s="303"/>
      <c r="Y546" s="303"/>
      <c r="Z546" s="303"/>
      <c r="AA546" s="303"/>
      <c r="AB546" s="303"/>
      <c r="AC546" s="303"/>
      <c r="AD546" s="303"/>
      <c r="AE546" s="303"/>
      <c r="AF546" s="303"/>
      <c r="AG546" s="303"/>
      <c r="AH546" s="303"/>
      <c r="AI546" s="303"/>
      <c r="AJ546" s="303"/>
      <c r="AK546" s="303"/>
      <c r="AL546" s="303"/>
      <c r="AM546" s="303"/>
      <c r="AN546" s="303"/>
      <c r="AO546" s="303"/>
      <c r="AP546" s="303"/>
      <c r="AQ546" s="303"/>
      <c r="AR546" s="303"/>
      <c r="AS546" s="303"/>
      <c r="AT546" s="303"/>
      <c r="AU546" s="303"/>
      <c r="AV546" s="303"/>
      <c r="AW546" s="303"/>
      <c r="AX546" s="303"/>
      <c r="AY546" s="303"/>
      <c r="AZ546" s="303"/>
      <c r="BA546" s="303"/>
      <c r="BB546" s="303"/>
      <c r="BC546" s="303"/>
      <c r="BD546" s="303"/>
      <c r="BE546" s="303"/>
      <c r="BF546" s="303"/>
      <c r="BG546" s="303"/>
      <c r="BH546" s="303"/>
      <c r="BI546" s="303"/>
      <c r="BJ546" s="303"/>
      <c r="BK546" s="303"/>
      <c r="BL546" s="303"/>
      <c r="BM546" s="303"/>
      <c r="BN546" s="303"/>
      <c r="BO546" s="303"/>
      <c r="BP546" s="303"/>
      <c r="BQ546" s="303"/>
      <c r="BR546" s="303"/>
      <c r="BS546" s="303"/>
      <c r="BT546" s="303"/>
      <c r="BU546" s="303"/>
      <c r="BV546" s="303"/>
      <c r="BW546" s="303"/>
      <c r="BX546" s="303"/>
      <c r="BY546" s="303"/>
      <c r="BZ546" s="303"/>
      <c r="CA546" s="303"/>
      <c r="CB546" s="303"/>
      <c r="CC546" s="303"/>
      <c r="CD546" s="303"/>
      <c r="CE546" s="303"/>
      <c r="CF546" s="303"/>
      <c r="CG546" s="303"/>
      <c r="CH546" s="303"/>
      <c r="CI546" s="303"/>
      <c r="CJ546" s="303"/>
      <c r="CK546" s="303"/>
      <c r="CL546" s="303"/>
      <c r="CM546" s="303"/>
      <c r="CN546" s="303"/>
      <c r="CO546" s="303"/>
      <c r="CP546" s="303"/>
      <c r="CQ546" s="303"/>
      <c r="CR546" s="303"/>
      <c r="CS546" s="303"/>
      <c r="CT546" s="303"/>
      <c r="CU546" s="303"/>
      <c r="CV546" s="303"/>
      <c r="CW546" s="303"/>
      <c r="CX546" s="303"/>
      <c r="CY546" s="303"/>
      <c r="CZ546" s="303"/>
    </row>
    <row r="547" spans="1:104" ht="11.25" customHeight="1" x14ac:dyDescent="0.2">
      <c r="A547" s="303"/>
      <c r="B547" s="303"/>
      <c r="C547" s="303"/>
      <c r="D547" s="303"/>
      <c r="E547" s="303"/>
      <c r="F547" s="303"/>
      <c r="G547" s="303"/>
      <c r="H547" s="303"/>
      <c r="I547" s="303"/>
      <c r="J547" s="303"/>
      <c r="K547" s="303"/>
      <c r="L547" s="303"/>
      <c r="M547" s="303"/>
      <c r="N547" s="303"/>
      <c r="O547" s="303"/>
      <c r="P547" s="303"/>
      <c r="Q547" s="303"/>
      <c r="R547" s="309"/>
      <c r="S547" s="310"/>
      <c r="T547" s="310"/>
      <c r="U547" s="303"/>
      <c r="V547" s="303"/>
      <c r="W547" s="303"/>
      <c r="X547" s="303"/>
      <c r="Y547" s="303"/>
      <c r="Z547" s="303"/>
      <c r="AA547" s="303"/>
      <c r="AB547" s="303"/>
      <c r="AC547" s="303"/>
      <c r="AD547" s="303"/>
      <c r="AE547" s="303"/>
      <c r="AF547" s="303"/>
      <c r="AG547" s="303"/>
      <c r="AH547" s="303"/>
      <c r="AI547" s="303"/>
      <c r="AJ547" s="303"/>
      <c r="AK547" s="303"/>
      <c r="AL547" s="303"/>
      <c r="AM547" s="303"/>
      <c r="AN547" s="303"/>
      <c r="AO547" s="303"/>
      <c r="AP547" s="303"/>
      <c r="AQ547" s="303"/>
      <c r="AR547" s="303"/>
      <c r="AS547" s="303"/>
      <c r="AT547" s="303"/>
      <c r="AU547" s="303"/>
      <c r="AV547" s="303"/>
      <c r="AW547" s="303"/>
      <c r="AX547" s="303"/>
      <c r="AY547" s="303"/>
      <c r="AZ547" s="303"/>
      <c r="BA547" s="303"/>
      <c r="BB547" s="303"/>
      <c r="BC547" s="303"/>
      <c r="BD547" s="303"/>
      <c r="BE547" s="303"/>
      <c r="BF547" s="303"/>
      <c r="BG547" s="303"/>
      <c r="BH547" s="303"/>
      <c r="BI547" s="303"/>
      <c r="BJ547" s="303"/>
      <c r="BK547" s="303"/>
      <c r="BL547" s="303"/>
      <c r="BM547" s="303"/>
      <c r="BN547" s="303"/>
      <c r="BO547" s="303"/>
      <c r="BP547" s="303"/>
      <c r="BQ547" s="303"/>
      <c r="BR547" s="303"/>
      <c r="BS547" s="303"/>
      <c r="BT547" s="303"/>
      <c r="BU547" s="303"/>
      <c r="BV547" s="303"/>
      <c r="BW547" s="303"/>
      <c r="BX547" s="303"/>
      <c r="BY547" s="303"/>
      <c r="BZ547" s="303"/>
      <c r="CA547" s="303"/>
      <c r="CB547" s="303"/>
      <c r="CC547" s="303"/>
      <c r="CD547" s="303"/>
      <c r="CE547" s="303"/>
      <c r="CF547" s="303"/>
      <c r="CG547" s="303"/>
      <c r="CH547" s="303"/>
      <c r="CI547" s="303"/>
      <c r="CJ547" s="303"/>
      <c r="CK547" s="303"/>
      <c r="CL547" s="303"/>
      <c r="CM547" s="303"/>
      <c r="CN547" s="303"/>
      <c r="CO547" s="303"/>
      <c r="CP547" s="303"/>
      <c r="CQ547" s="303"/>
      <c r="CR547" s="303"/>
      <c r="CS547" s="303"/>
      <c r="CT547" s="303"/>
      <c r="CU547" s="303"/>
      <c r="CV547" s="303"/>
      <c r="CW547" s="303"/>
      <c r="CX547" s="303"/>
      <c r="CY547" s="303"/>
      <c r="CZ547" s="303"/>
    </row>
    <row r="548" spans="1:104" ht="11.25" customHeight="1" x14ac:dyDescent="0.2">
      <c r="A548" s="303"/>
      <c r="B548" s="303"/>
      <c r="C548" s="303"/>
      <c r="D548" s="303"/>
      <c r="E548" s="303"/>
      <c r="F548" s="303"/>
      <c r="G548" s="303"/>
      <c r="H548" s="303"/>
      <c r="I548" s="303"/>
      <c r="J548" s="303"/>
      <c r="K548" s="303"/>
      <c r="L548" s="303"/>
      <c r="M548" s="303"/>
      <c r="N548" s="303"/>
      <c r="O548" s="303"/>
      <c r="P548" s="303"/>
      <c r="Q548" s="303"/>
      <c r="R548" s="309"/>
      <c r="S548" s="310"/>
      <c r="T548" s="310"/>
      <c r="U548" s="303"/>
      <c r="V548" s="303"/>
      <c r="W548" s="303"/>
      <c r="X548" s="303"/>
      <c r="Y548" s="303"/>
      <c r="Z548" s="303"/>
      <c r="AA548" s="303"/>
      <c r="AB548" s="303"/>
      <c r="AC548" s="303"/>
      <c r="AD548" s="303"/>
      <c r="AE548" s="303"/>
      <c r="AF548" s="303"/>
      <c r="AG548" s="303"/>
      <c r="AH548" s="303"/>
      <c r="AI548" s="303"/>
      <c r="AJ548" s="303"/>
      <c r="AK548" s="303"/>
      <c r="AL548" s="303"/>
      <c r="AM548" s="303"/>
      <c r="AN548" s="303"/>
      <c r="AO548" s="303"/>
      <c r="AP548" s="303"/>
      <c r="AQ548" s="303"/>
      <c r="AR548" s="303"/>
      <c r="AS548" s="303"/>
      <c r="AT548" s="303"/>
      <c r="AU548" s="303"/>
      <c r="AV548" s="303"/>
      <c r="AW548" s="303"/>
      <c r="AX548" s="303"/>
      <c r="AY548" s="303"/>
      <c r="AZ548" s="303"/>
      <c r="BA548" s="303"/>
      <c r="BB548" s="303"/>
      <c r="BC548" s="303"/>
      <c r="BD548" s="303"/>
      <c r="BE548" s="303"/>
      <c r="BF548" s="303"/>
      <c r="BG548" s="303"/>
      <c r="BH548" s="303"/>
      <c r="BI548" s="303"/>
      <c r="BJ548" s="303"/>
      <c r="BK548" s="303"/>
      <c r="BL548" s="303"/>
      <c r="BM548" s="303"/>
      <c r="BN548" s="303"/>
      <c r="BO548" s="303"/>
      <c r="BP548" s="303"/>
      <c r="BQ548" s="303"/>
      <c r="BR548" s="303"/>
      <c r="BS548" s="303"/>
      <c r="BT548" s="303"/>
      <c r="BU548" s="303"/>
      <c r="BV548" s="303"/>
      <c r="BW548" s="303"/>
      <c r="BX548" s="303"/>
      <c r="BY548" s="303"/>
      <c r="BZ548" s="303"/>
      <c r="CA548" s="303"/>
      <c r="CB548" s="303"/>
      <c r="CC548" s="303"/>
      <c r="CD548" s="303"/>
      <c r="CE548" s="303"/>
      <c r="CF548" s="303"/>
      <c r="CG548" s="303"/>
      <c r="CH548" s="303"/>
      <c r="CI548" s="303"/>
      <c r="CJ548" s="303"/>
      <c r="CK548" s="303"/>
      <c r="CL548" s="303"/>
      <c r="CM548" s="303"/>
      <c r="CN548" s="303"/>
      <c r="CO548" s="303"/>
      <c r="CP548" s="303"/>
      <c r="CQ548" s="303"/>
      <c r="CR548" s="303"/>
      <c r="CS548" s="303"/>
      <c r="CT548" s="303"/>
      <c r="CU548" s="303"/>
      <c r="CV548" s="303"/>
      <c r="CW548" s="303"/>
      <c r="CX548" s="303"/>
      <c r="CY548" s="303"/>
      <c r="CZ548" s="303"/>
    </row>
    <row r="549" spans="1:104" ht="11.25" customHeight="1" x14ac:dyDescent="0.2">
      <c r="A549" s="303"/>
      <c r="B549" s="303"/>
      <c r="C549" s="303"/>
      <c r="D549" s="303"/>
      <c r="E549" s="303"/>
      <c r="F549" s="303"/>
      <c r="G549" s="303"/>
      <c r="H549" s="303"/>
      <c r="I549" s="303"/>
      <c r="J549" s="303"/>
      <c r="K549" s="303"/>
      <c r="L549" s="303"/>
      <c r="M549" s="303"/>
      <c r="N549" s="303"/>
      <c r="O549" s="303"/>
      <c r="P549" s="303"/>
      <c r="Q549" s="303"/>
      <c r="R549" s="309"/>
      <c r="S549" s="310"/>
      <c r="T549" s="310"/>
      <c r="U549" s="303"/>
      <c r="V549" s="303"/>
      <c r="W549" s="303"/>
      <c r="X549" s="303"/>
      <c r="Y549" s="303"/>
      <c r="Z549" s="303"/>
      <c r="AA549" s="303"/>
      <c r="AB549" s="303"/>
      <c r="AC549" s="303"/>
      <c r="AD549" s="303"/>
      <c r="AE549" s="303"/>
      <c r="AF549" s="303"/>
      <c r="AG549" s="303"/>
      <c r="AH549" s="303"/>
      <c r="AI549" s="303"/>
      <c r="AJ549" s="303"/>
      <c r="AK549" s="303"/>
      <c r="AL549" s="303"/>
      <c r="AM549" s="303"/>
      <c r="AN549" s="303"/>
      <c r="AO549" s="303"/>
      <c r="AP549" s="303"/>
      <c r="AQ549" s="303"/>
      <c r="AR549" s="303"/>
      <c r="AS549" s="303"/>
      <c r="AT549" s="303"/>
      <c r="AU549" s="303"/>
      <c r="AV549" s="303"/>
      <c r="AW549" s="303"/>
      <c r="AX549" s="303"/>
      <c r="AY549" s="303"/>
      <c r="AZ549" s="303"/>
      <c r="BA549" s="303"/>
      <c r="BB549" s="303"/>
      <c r="BC549" s="303"/>
      <c r="BD549" s="303"/>
      <c r="BE549" s="303"/>
      <c r="BF549" s="303"/>
      <c r="BG549" s="303"/>
      <c r="BH549" s="303"/>
      <c r="BI549" s="303"/>
      <c r="BJ549" s="303"/>
      <c r="BK549" s="303"/>
      <c r="BL549" s="303"/>
      <c r="BM549" s="303"/>
      <c r="BN549" s="303"/>
      <c r="BO549" s="303"/>
      <c r="BP549" s="303"/>
      <c r="BQ549" s="303"/>
      <c r="BR549" s="303"/>
      <c r="BS549" s="303"/>
      <c r="BT549" s="303"/>
      <c r="BU549" s="303"/>
      <c r="BV549" s="303"/>
      <c r="BW549" s="303"/>
      <c r="BX549" s="303"/>
      <c r="BY549" s="303"/>
      <c r="BZ549" s="303"/>
      <c r="CA549" s="303"/>
      <c r="CB549" s="303"/>
      <c r="CC549" s="303"/>
      <c r="CD549" s="303"/>
      <c r="CE549" s="303"/>
      <c r="CF549" s="303"/>
      <c r="CG549" s="303"/>
      <c r="CH549" s="303"/>
      <c r="CI549" s="303"/>
      <c r="CJ549" s="303"/>
      <c r="CK549" s="303"/>
      <c r="CL549" s="303"/>
      <c r="CM549" s="303"/>
      <c r="CN549" s="303"/>
      <c r="CO549" s="303"/>
      <c r="CP549" s="303"/>
      <c r="CQ549" s="303"/>
      <c r="CR549" s="303"/>
      <c r="CS549" s="303"/>
      <c r="CT549" s="303"/>
      <c r="CU549" s="303"/>
      <c r="CV549" s="303"/>
      <c r="CW549" s="303"/>
      <c r="CX549" s="303"/>
      <c r="CY549" s="303"/>
      <c r="CZ549" s="303"/>
    </row>
    <row r="550" spans="1:104" ht="11.25" customHeight="1" x14ac:dyDescent="0.2">
      <c r="A550" s="303"/>
      <c r="B550" s="303"/>
      <c r="C550" s="303"/>
      <c r="D550" s="303"/>
      <c r="E550" s="303"/>
      <c r="F550" s="303"/>
      <c r="G550" s="303"/>
      <c r="H550" s="303"/>
      <c r="I550" s="303"/>
      <c r="J550" s="303"/>
      <c r="K550" s="303"/>
      <c r="L550" s="303"/>
      <c r="M550" s="303"/>
      <c r="N550" s="303"/>
      <c r="O550" s="303"/>
      <c r="P550" s="303"/>
      <c r="Q550" s="303"/>
      <c r="R550" s="309"/>
      <c r="S550" s="310"/>
      <c r="T550" s="310"/>
      <c r="U550" s="303"/>
      <c r="V550" s="303"/>
      <c r="W550" s="303"/>
      <c r="X550" s="303"/>
      <c r="Y550" s="303"/>
      <c r="Z550" s="303"/>
      <c r="AA550" s="303"/>
      <c r="AB550" s="303"/>
      <c r="AC550" s="303"/>
      <c r="AD550" s="303"/>
      <c r="AE550" s="303"/>
      <c r="AF550" s="303"/>
      <c r="AG550" s="303"/>
      <c r="AH550" s="303"/>
      <c r="AI550" s="303"/>
      <c r="AJ550" s="303"/>
      <c r="AK550" s="303"/>
      <c r="AL550" s="303"/>
      <c r="AM550" s="303"/>
      <c r="AN550" s="303"/>
      <c r="AO550" s="303"/>
      <c r="AP550" s="303"/>
      <c r="AQ550" s="303"/>
      <c r="AR550" s="303"/>
      <c r="AS550" s="303"/>
      <c r="AT550" s="303"/>
      <c r="AU550" s="303"/>
      <c r="AV550" s="303"/>
      <c r="AW550" s="303"/>
      <c r="AX550" s="303"/>
      <c r="AY550" s="303"/>
      <c r="AZ550" s="303"/>
      <c r="BA550" s="303"/>
      <c r="BB550" s="303"/>
      <c r="BC550" s="303"/>
      <c r="BD550" s="303"/>
      <c r="BE550" s="303"/>
      <c r="BF550" s="303"/>
      <c r="BG550" s="303"/>
      <c r="BH550" s="303"/>
      <c r="BI550" s="303"/>
      <c r="BJ550" s="303"/>
      <c r="BK550" s="303"/>
      <c r="BL550" s="303"/>
      <c r="BM550" s="303"/>
      <c r="BN550" s="303"/>
      <c r="BO550" s="303"/>
      <c r="BP550" s="303"/>
      <c r="BQ550" s="303"/>
      <c r="BR550" s="303"/>
      <c r="BS550" s="303"/>
      <c r="BT550" s="303"/>
      <c r="BU550" s="303"/>
      <c r="BV550" s="303"/>
      <c r="BW550" s="303"/>
      <c r="BX550" s="303"/>
      <c r="BY550" s="303"/>
      <c r="BZ550" s="303"/>
      <c r="CA550" s="303"/>
      <c r="CB550" s="303"/>
      <c r="CC550" s="303"/>
      <c r="CD550" s="303"/>
      <c r="CE550" s="303"/>
      <c r="CF550" s="303"/>
      <c r="CG550" s="303"/>
      <c r="CH550" s="303"/>
      <c r="CI550" s="303"/>
      <c r="CJ550" s="303"/>
      <c r="CK550" s="303"/>
      <c r="CL550" s="303"/>
      <c r="CM550" s="303"/>
      <c r="CN550" s="303"/>
      <c r="CO550" s="303"/>
      <c r="CP550" s="303"/>
      <c r="CQ550" s="303"/>
      <c r="CR550" s="303"/>
      <c r="CS550" s="303"/>
      <c r="CT550" s="303"/>
      <c r="CU550" s="303"/>
      <c r="CV550" s="303"/>
      <c r="CW550" s="303"/>
      <c r="CX550" s="303"/>
      <c r="CY550" s="303"/>
      <c r="CZ550" s="303"/>
    </row>
    <row r="551" spans="1:104" ht="11.25" customHeight="1" x14ac:dyDescent="0.2">
      <c r="A551" s="303"/>
      <c r="B551" s="303"/>
      <c r="C551" s="303"/>
      <c r="D551" s="303"/>
      <c r="E551" s="303"/>
      <c r="F551" s="303"/>
      <c r="G551" s="303"/>
      <c r="H551" s="303"/>
      <c r="I551" s="303"/>
      <c r="J551" s="303"/>
      <c r="K551" s="303"/>
      <c r="L551" s="303"/>
      <c r="M551" s="303"/>
      <c r="N551" s="303"/>
      <c r="O551" s="303"/>
      <c r="P551" s="303"/>
      <c r="Q551" s="303"/>
      <c r="R551" s="309"/>
      <c r="S551" s="310"/>
      <c r="T551" s="310"/>
      <c r="U551" s="303"/>
      <c r="V551" s="303"/>
      <c r="W551" s="303"/>
      <c r="X551" s="303"/>
      <c r="Y551" s="303"/>
      <c r="Z551" s="303"/>
      <c r="AA551" s="303"/>
      <c r="AB551" s="303"/>
      <c r="AC551" s="303"/>
      <c r="AD551" s="303"/>
      <c r="AE551" s="303"/>
      <c r="AF551" s="303"/>
      <c r="AG551" s="303"/>
      <c r="AH551" s="303"/>
      <c r="AI551" s="303"/>
      <c r="AJ551" s="303"/>
      <c r="AK551" s="303"/>
      <c r="AL551" s="303"/>
      <c r="AM551" s="303"/>
      <c r="AN551" s="303"/>
      <c r="AO551" s="303"/>
      <c r="AP551" s="303"/>
      <c r="AQ551" s="303"/>
      <c r="AR551" s="303"/>
      <c r="AS551" s="303"/>
      <c r="AT551" s="303"/>
      <c r="AU551" s="303"/>
      <c r="AV551" s="303"/>
      <c r="AW551" s="303"/>
      <c r="AX551" s="303"/>
      <c r="AY551" s="303"/>
      <c r="AZ551" s="303"/>
      <c r="BA551" s="303"/>
      <c r="BB551" s="303"/>
      <c r="BC551" s="303"/>
      <c r="BD551" s="303"/>
      <c r="BE551" s="303"/>
      <c r="BF551" s="303"/>
      <c r="BG551" s="303"/>
      <c r="BH551" s="303"/>
      <c r="BI551" s="303"/>
      <c r="BJ551" s="303"/>
      <c r="BK551" s="303"/>
      <c r="BL551" s="303"/>
      <c r="BM551" s="303"/>
      <c r="BN551" s="303"/>
      <c r="BO551" s="303"/>
      <c r="BP551" s="303"/>
      <c r="BQ551" s="303"/>
      <c r="BR551" s="303"/>
      <c r="BS551" s="303"/>
      <c r="BT551" s="303"/>
      <c r="BU551" s="303"/>
      <c r="BV551" s="303"/>
      <c r="BW551" s="303"/>
      <c r="BX551" s="303"/>
      <c r="BY551" s="303"/>
      <c r="BZ551" s="303"/>
      <c r="CA551" s="303"/>
      <c r="CB551" s="303"/>
      <c r="CC551" s="303"/>
      <c r="CD551" s="303"/>
      <c r="CE551" s="303"/>
      <c r="CF551" s="303"/>
      <c r="CG551" s="303"/>
      <c r="CH551" s="303"/>
      <c r="CI551" s="303"/>
      <c r="CJ551" s="303"/>
      <c r="CK551" s="303"/>
      <c r="CL551" s="303"/>
      <c r="CM551" s="303"/>
      <c r="CN551" s="303"/>
      <c r="CO551" s="303"/>
      <c r="CP551" s="303"/>
      <c r="CQ551" s="303"/>
      <c r="CR551" s="303"/>
      <c r="CS551" s="303"/>
      <c r="CT551" s="303"/>
      <c r="CU551" s="303"/>
      <c r="CV551" s="303"/>
      <c r="CW551" s="303"/>
      <c r="CX551" s="303"/>
      <c r="CY551" s="303"/>
      <c r="CZ551" s="303"/>
    </row>
    <row r="552" spans="1:104" ht="11.25" customHeight="1" x14ac:dyDescent="0.2">
      <c r="A552" s="303"/>
      <c r="B552" s="303"/>
      <c r="C552" s="303"/>
      <c r="D552" s="303"/>
      <c r="E552" s="303"/>
      <c r="F552" s="303"/>
      <c r="G552" s="303"/>
      <c r="H552" s="303"/>
      <c r="I552" s="303"/>
      <c r="J552" s="303"/>
      <c r="K552" s="303"/>
      <c r="L552" s="303"/>
      <c r="M552" s="303"/>
      <c r="N552" s="303"/>
      <c r="O552" s="303"/>
      <c r="P552" s="303"/>
      <c r="Q552" s="303"/>
      <c r="R552" s="309"/>
      <c r="S552" s="310"/>
      <c r="T552" s="310"/>
      <c r="U552" s="303"/>
      <c r="V552" s="303"/>
      <c r="W552" s="303"/>
      <c r="X552" s="303"/>
      <c r="Y552" s="303"/>
      <c r="Z552" s="303"/>
      <c r="AA552" s="303"/>
      <c r="AB552" s="303"/>
      <c r="AC552" s="303"/>
      <c r="AD552" s="303"/>
      <c r="AE552" s="303"/>
      <c r="AF552" s="303"/>
      <c r="AG552" s="303"/>
      <c r="AH552" s="303"/>
      <c r="AI552" s="303"/>
      <c r="AJ552" s="303"/>
      <c r="AK552" s="303"/>
      <c r="AL552" s="303"/>
      <c r="AM552" s="303"/>
      <c r="AN552" s="303"/>
      <c r="AO552" s="303"/>
      <c r="AP552" s="303"/>
      <c r="AQ552" s="303"/>
      <c r="AR552" s="303"/>
      <c r="AS552" s="303"/>
      <c r="AT552" s="303"/>
      <c r="AU552" s="303"/>
      <c r="AV552" s="303"/>
      <c r="AW552" s="303"/>
      <c r="AX552" s="303"/>
      <c r="AY552" s="303"/>
      <c r="AZ552" s="303"/>
      <c r="BA552" s="303"/>
      <c r="BB552" s="303"/>
      <c r="BC552" s="303"/>
      <c r="BD552" s="303"/>
      <c r="BE552" s="303"/>
      <c r="BF552" s="303"/>
      <c r="BG552" s="303"/>
      <c r="BH552" s="303"/>
      <c r="BI552" s="303"/>
      <c r="BJ552" s="303"/>
      <c r="BK552" s="303"/>
      <c r="BL552" s="303"/>
      <c r="BM552" s="303"/>
      <c r="BN552" s="303"/>
      <c r="BO552" s="303"/>
      <c r="BP552" s="303"/>
      <c r="BQ552" s="303"/>
      <c r="BR552" s="303"/>
      <c r="BS552" s="303"/>
      <c r="BT552" s="303"/>
      <c r="BU552" s="303"/>
      <c r="BV552" s="303"/>
      <c r="BW552" s="303"/>
      <c r="BX552" s="303"/>
      <c r="BY552" s="303"/>
      <c r="BZ552" s="303"/>
      <c r="CA552" s="303"/>
      <c r="CB552" s="303"/>
      <c r="CC552" s="303"/>
      <c r="CD552" s="303"/>
      <c r="CE552" s="303"/>
      <c r="CF552" s="303"/>
      <c r="CG552" s="303"/>
      <c r="CH552" s="303"/>
      <c r="CI552" s="303"/>
      <c r="CJ552" s="303"/>
      <c r="CK552" s="303"/>
      <c r="CL552" s="303"/>
      <c r="CM552" s="303"/>
      <c r="CN552" s="303"/>
      <c r="CO552" s="303"/>
      <c r="CP552" s="303"/>
      <c r="CQ552" s="303"/>
      <c r="CR552" s="303"/>
      <c r="CS552" s="303"/>
      <c r="CT552" s="303"/>
      <c r="CU552" s="303"/>
      <c r="CV552" s="303"/>
      <c r="CW552" s="303"/>
      <c r="CX552" s="303"/>
      <c r="CY552" s="303"/>
      <c r="CZ552" s="303"/>
    </row>
    <row r="553" spans="1:104" ht="11.25" customHeight="1" x14ac:dyDescent="0.2">
      <c r="A553" s="303"/>
      <c r="B553" s="303"/>
      <c r="C553" s="303"/>
      <c r="D553" s="303"/>
      <c r="E553" s="303"/>
      <c r="F553" s="303"/>
      <c r="G553" s="303"/>
      <c r="H553" s="303"/>
      <c r="I553" s="303"/>
      <c r="J553" s="303"/>
      <c r="K553" s="303"/>
      <c r="L553" s="303"/>
      <c r="M553" s="303"/>
      <c r="N553" s="303"/>
      <c r="O553" s="303"/>
      <c r="P553" s="303"/>
      <c r="Q553" s="303"/>
      <c r="R553" s="309"/>
      <c r="S553" s="310"/>
      <c r="T553" s="310"/>
      <c r="U553" s="303"/>
      <c r="V553" s="303"/>
      <c r="W553" s="303"/>
      <c r="X553" s="303"/>
      <c r="Y553" s="303"/>
      <c r="Z553" s="303"/>
      <c r="AA553" s="303"/>
      <c r="AB553" s="303"/>
      <c r="AC553" s="303"/>
      <c r="AD553" s="303"/>
      <c r="AE553" s="303"/>
      <c r="AF553" s="303"/>
      <c r="AG553" s="303"/>
      <c r="AH553" s="303"/>
      <c r="AI553" s="303"/>
      <c r="AJ553" s="303"/>
      <c r="AK553" s="303"/>
      <c r="AL553" s="303"/>
      <c r="AM553" s="303"/>
      <c r="AN553" s="303"/>
      <c r="AO553" s="303"/>
      <c r="AP553" s="303"/>
      <c r="AQ553" s="303"/>
      <c r="AR553" s="303"/>
      <c r="AS553" s="303"/>
      <c r="AT553" s="303"/>
      <c r="AU553" s="303"/>
      <c r="AV553" s="303"/>
      <c r="AW553" s="303"/>
      <c r="AX553" s="303"/>
      <c r="AY553" s="303"/>
      <c r="AZ553" s="303"/>
      <c r="BA553" s="303"/>
      <c r="BB553" s="303"/>
      <c r="BC553" s="303"/>
      <c r="BD553" s="303"/>
      <c r="BE553" s="303"/>
      <c r="BF553" s="303"/>
      <c r="BG553" s="303"/>
      <c r="BH553" s="303"/>
      <c r="BI553" s="303"/>
      <c r="BJ553" s="303"/>
      <c r="BK553" s="303"/>
      <c r="BL553" s="303"/>
      <c r="BM553" s="303"/>
      <c r="BN553" s="303"/>
      <c r="BO553" s="303"/>
      <c r="BP553" s="303"/>
      <c r="BQ553" s="303"/>
      <c r="BR553" s="303"/>
      <c r="BS553" s="303"/>
      <c r="BT553" s="303"/>
      <c r="BU553" s="303"/>
      <c r="BV553" s="303"/>
      <c r="BW553" s="303"/>
      <c r="BX553" s="303"/>
      <c r="BY553" s="303"/>
      <c r="BZ553" s="303"/>
      <c r="CA553" s="303"/>
      <c r="CB553" s="303"/>
      <c r="CC553" s="303"/>
      <c r="CD553" s="303"/>
      <c r="CE553" s="303"/>
      <c r="CF553" s="303"/>
      <c r="CG553" s="303"/>
      <c r="CH553" s="303"/>
      <c r="CI553" s="303"/>
      <c r="CJ553" s="303"/>
      <c r="CK553" s="303"/>
      <c r="CL553" s="303"/>
      <c r="CM553" s="303"/>
      <c r="CN553" s="303"/>
      <c r="CO553" s="303"/>
      <c r="CP553" s="303"/>
      <c r="CQ553" s="303"/>
      <c r="CR553" s="303"/>
      <c r="CS553" s="303"/>
      <c r="CT553" s="303"/>
      <c r="CU553" s="303"/>
      <c r="CV553" s="303"/>
      <c r="CW553" s="303"/>
      <c r="CX553" s="303"/>
      <c r="CY553" s="303"/>
      <c r="CZ553" s="303"/>
    </row>
    <row r="554" spans="1:104" ht="11.25" customHeight="1" x14ac:dyDescent="0.2">
      <c r="A554" s="303"/>
      <c r="B554" s="303"/>
      <c r="C554" s="303"/>
      <c r="D554" s="303"/>
      <c r="E554" s="303"/>
      <c r="F554" s="303"/>
      <c r="G554" s="303"/>
      <c r="H554" s="303"/>
      <c r="I554" s="303"/>
      <c r="J554" s="303"/>
      <c r="K554" s="303"/>
      <c r="L554" s="303"/>
      <c r="M554" s="303"/>
      <c r="N554" s="303"/>
      <c r="O554" s="303"/>
      <c r="P554" s="303"/>
      <c r="Q554" s="303"/>
      <c r="R554" s="309"/>
      <c r="S554" s="310"/>
      <c r="T554" s="310"/>
      <c r="U554" s="303"/>
      <c r="V554" s="303"/>
      <c r="W554" s="303"/>
      <c r="X554" s="303"/>
      <c r="Y554" s="303"/>
      <c r="Z554" s="303"/>
      <c r="AA554" s="303"/>
      <c r="AB554" s="303"/>
      <c r="AC554" s="303"/>
      <c r="AD554" s="303"/>
      <c r="AE554" s="303"/>
      <c r="AF554" s="303"/>
      <c r="AG554" s="303"/>
      <c r="AH554" s="303"/>
      <c r="AI554" s="303"/>
      <c r="AJ554" s="303"/>
      <c r="AK554" s="303"/>
      <c r="AL554" s="303"/>
      <c r="AM554" s="303"/>
      <c r="AN554" s="303"/>
      <c r="AO554" s="303"/>
      <c r="AP554" s="303"/>
      <c r="AQ554" s="303"/>
      <c r="AR554" s="303"/>
      <c r="AS554" s="303"/>
      <c r="AT554" s="303"/>
      <c r="AU554" s="303"/>
      <c r="AV554" s="303"/>
      <c r="AW554" s="303"/>
      <c r="AX554" s="303"/>
      <c r="AY554" s="303"/>
      <c r="AZ554" s="303"/>
      <c r="BA554" s="303"/>
      <c r="BB554" s="303"/>
      <c r="BC554" s="303"/>
      <c r="BD554" s="303"/>
      <c r="BE554" s="303"/>
      <c r="BF554" s="303"/>
      <c r="BG554" s="303"/>
      <c r="BH554" s="303"/>
      <c r="BI554" s="303"/>
      <c r="BJ554" s="303"/>
      <c r="BK554" s="303"/>
      <c r="BL554" s="303"/>
      <c r="BM554" s="303"/>
      <c r="BN554" s="303"/>
      <c r="BO554" s="303"/>
      <c r="BP554" s="303"/>
      <c r="BQ554" s="303"/>
      <c r="BR554" s="303"/>
      <c r="BS554" s="303"/>
      <c r="BT554" s="303"/>
      <c r="BU554" s="303"/>
      <c r="BV554" s="303"/>
      <c r="BW554" s="303"/>
      <c r="BX554" s="303"/>
      <c r="BY554" s="303"/>
      <c r="BZ554" s="303"/>
      <c r="CA554" s="303"/>
      <c r="CB554" s="303"/>
      <c r="CC554" s="303"/>
      <c r="CD554" s="303"/>
      <c r="CE554" s="303"/>
      <c r="CF554" s="303"/>
      <c r="CG554" s="303"/>
      <c r="CH554" s="303"/>
      <c r="CI554" s="303"/>
      <c r="CJ554" s="303"/>
      <c r="CK554" s="303"/>
      <c r="CL554" s="303"/>
      <c r="CM554" s="303"/>
      <c r="CN554" s="303"/>
      <c r="CO554" s="303"/>
      <c r="CP554" s="303"/>
      <c r="CQ554" s="303"/>
      <c r="CR554" s="303"/>
      <c r="CS554" s="303"/>
      <c r="CT554" s="303"/>
      <c r="CU554" s="303"/>
      <c r="CV554" s="303"/>
      <c r="CW554" s="303"/>
      <c r="CX554" s="303"/>
      <c r="CY554" s="303"/>
      <c r="CZ554" s="303"/>
    </row>
    <row r="555" spans="1:104" ht="11.25" customHeight="1" x14ac:dyDescent="0.2">
      <c r="A555" s="303"/>
      <c r="B555" s="303"/>
      <c r="C555" s="303"/>
      <c r="D555" s="303"/>
      <c r="E555" s="303"/>
      <c r="F555" s="303"/>
      <c r="G555" s="303"/>
      <c r="H555" s="303"/>
      <c r="I555" s="303"/>
      <c r="J555" s="303"/>
      <c r="K555" s="303"/>
      <c r="L555" s="303"/>
      <c r="M555" s="303"/>
      <c r="N555" s="303"/>
      <c r="O555" s="303"/>
      <c r="P555" s="303"/>
      <c r="Q555" s="303"/>
      <c r="R555" s="309"/>
      <c r="S555" s="310"/>
      <c r="T555" s="310"/>
      <c r="U555" s="303"/>
      <c r="V555" s="303"/>
      <c r="W555" s="303"/>
      <c r="X555" s="303"/>
      <c r="Y555" s="303"/>
      <c r="Z555" s="303"/>
      <c r="AA555" s="303"/>
      <c r="AB555" s="303"/>
      <c r="AC555" s="303"/>
      <c r="AD555" s="303"/>
      <c r="AE555" s="303"/>
      <c r="AF555" s="303"/>
      <c r="AG555" s="303"/>
      <c r="AH555" s="303"/>
      <c r="AI555" s="303"/>
      <c r="AJ555" s="303"/>
      <c r="AK555" s="303"/>
      <c r="AL555" s="303"/>
      <c r="AM555" s="303"/>
      <c r="AN555" s="303"/>
      <c r="AO555" s="303"/>
      <c r="AP555" s="303"/>
      <c r="AQ555" s="303"/>
      <c r="AR555" s="303"/>
      <c r="AS555" s="303"/>
      <c r="AT555" s="303"/>
      <c r="AU555" s="303"/>
      <c r="AV555" s="303"/>
      <c r="AW555" s="303"/>
      <c r="AX555" s="303"/>
      <c r="AY555" s="303"/>
      <c r="AZ555" s="303"/>
      <c r="BA555" s="303"/>
      <c r="BB555" s="303"/>
      <c r="BC555" s="303"/>
      <c r="BD555" s="303"/>
      <c r="BE555" s="303"/>
      <c r="BF555" s="303"/>
      <c r="BG555" s="303"/>
      <c r="BH555" s="303"/>
      <c r="BI555" s="303"/>
      <c r="BJ555" s="303"/>
      <c r="BK555" s="303"/>
      <c r="BL555" s="303"/>
      <c r="BM555" s="303"/>
      <c r="BN555" s="303"/>
      <c r="BO555" s="303"/>
      <c r="BP555" s="303"/>
      <c r="BQ555" s="303"/>
      <c r="BR555" s="303"/>
      <c r="BS555" s="303"/>
      <c r="BT555" s="303"/>
      <c r="BU555" s="303"/>
      <c r="BV555" s="303"/>
      <c r="BW555" s="303"/>
      <c r="BX555" s="303"/>
      <c r="BY555" s="303"/>
      <c r="BZ555" s="303"/>
      <c r="CA555" s="303"/>
      <c r="CB555" s="303"/>
      <c r="CC555" s="303"/>
      <c r="CD555" s="303"/>
      <c r="CE555" s="303"/>
      <c r="CF555" s="303"/>
      <c r="CG555" s="303"/>
      <c r="CH555" s="303"/>
      <c r="CI555" s="303"/>
      <c r="CJ555" s="303"/>
      <c r="CK555" s="303"/>
      <c r="CL555" s="303"/>
      <c r="CM555" s="303"/>
      <c r="CN555" s="303"/>
      <c r="CO555" s="303"/>
      <c r="CP555" s="303"/>
      <c r="CQ555" s="303"/>
      <c r="CR555" s="303"/>
      <c r="CS555" s="303"/>
      <c r="CT555" s="303"/>
      <c r="CU555" s="303"/>
      <c r="CV555" s="303"/>
      <c r="CW555" s="303"/>
      <c r="CX555" s="303"/>
      <c r="CY555" s="303"/>
      <c r="CZ555" s="303"/>
    </row>
    <row r="556" spans="1:104" ht="11.25" customHeight="1" x14ac:dyDescent="0.2">
      <c r="A556" s="303"/>
      <c r="B556" s="303"/>
      <c r="C556" s="303"/>
      <c r="D556" s="303"/>
      <c r="E556" s="303"/>
      <c r="F556" s="303"/>
      <c r="G556" s="303"/>
      <c r="H556" s="303"/>
      <c r="I556" s="303"/>
      <c r="J556" s="303"/>
      <c r="K556" s="303"/>
      <c r="L556" s="303"/>
      <c r="M556" s="303"/>
      <c r="N556" s="303"/>
      <c r="O556" s="303"/>
      <c r="P556" s="303"/>
      <c r="Q556" s="303"/>
      <c r="R556" s="309"/>
      <c r="S556" s="310"/>
      <c r="T556" s="310"/>
      <c r="U556" s="303"/>
      <c r="V556" s="303"/>
      <c r="W556" s="303"/>
      <c r="X556" s="303"/>
      <c r="Y556" s="303"/>
      <c r="Z556" s="303"/>
      <c r="AA556" s="303"/>
      <c r="AB556" s="303"/>
      <c r="AC556" s="303"/>
      <c r="AD556" s="303"/>
      <c r="AE556" s="303"/>
      <c r="AF556" s="303"/>
      <c r="AG556" s="303"/>
      <c r="AH556" s="303"/>
      <c r="AI556" s="303"/>
      <c r="AJ556" s="303"/>
      <c r="AK556" s="303"/>
      <c r="AL556" s="303"/>
      <c r="AM556" s="303"/>
      <c r="AN556" s="303"/>
      <c r="AO556" s="303"/>
      <c r="AP556" s="303"/>
      <c r="AQ556" s="303"/>
      <c r="AR556" s="303"/>
      <c r="AS556" s="303"/>
      <c r="AT556" s="303"/>
      <c r="AU556" s="303"/>
      <c r="AV556" s="303"/>
      <c r="AW556" s="303"/>
      <c r="AX556" s="303"/>
      <c r="AY556" s="303"/>
      <c r="AZ556" s="303"/>
      <c r="BA556" s="303"/>
      <c r="BB556" s="303"/>
      <c r="BC556" s="303"/>
      <c r="BD556" s="303"/>
      <c r="BE556" s="303"/>
      <c r="BF556" s="303"/>
      <c r="BG556" s="303"/>
      <c r="BH556" s="303"/>
      <c r="BI556" s="303"/>
      <c r="BJ556" s="303"/>
      <c r="BK556" s="303"/>
      <c r="BL556" s="303"/>
      <c r="BM556" s="303"/>
      <c r="BN556" s="303"/>
      <c r="BO556" s="303"/>
      <c r="BP556" s="303"/>
      <c r="BQ556" s="303"/>
      <c r="BR556" s="303"/>
      <c r="BS556" s="303"/>
      <c r="BT556" s="303"/>
      <c r="BU556" s="303"/>
      <c r="BV556" s="303"/>
      <c r="BW556" s="303"/>
      <c r="BX556" s="303"/>
      <c r="BY556" s="303"/>
      <c r="BZ556" s="303"/>
      <c r="CA556" s="303"/>
      <c r="CB556" s="303"/>
      <c r="CC556" s="303"/>
      <c r="CD556" s="303"/>
      <c r="CE556" s="303"/>
      <c r="CF556" s="303"/>
      <c r="CG556" s="303"/>
      <c r="CH556" s="303"/>
      <c r="CI556" s="303"/>
      <c r="CJ556" s="303"/>
      <c r="CK556" s="303"/>
      <c r="CL556" s="303"/>
      <c r="CM556" s="303"/>
      <c r="CN556" s="303"/>
      <c r="CO556" s="303"/>
      <c r="CP556" s="303"/>
      <c r="CQ556" s="303"/>
      <c r="CR556" s="303"/>
      <c r="CS556" s="303"/>
      <c r="CT556" s="303"/>
      <c r="CU556" s="303"/>
      <c r="CV556" s="303"/>
      <c r="CW556" s="303"/>
      <c r="CX556" s="303"/>
      <c r="CY556" s="303"/>
      <c r="CZ556" s="303"/>
    </row>
    <row r="557" spans="1:104" ht="11.25" customHeight="1" x14ac:dyDescent="0.2">
      <c r="A557" s="303"/>
      <c r="B557" s="303"/>
      <c r="C557" s="303"/>
      <c r="D557" s="303"/>
      <c r="E557" s="303"/>
      <c r="F557" s="303"/>
      <c r="G557" s="303"/>
      <c r="H557" s="303"/>
      <c r="I557" s="303"/>
      <c r="J557" s="303"/>
      <c r="K557" s="303"/>
      <c r="L557" s="303"/>
      <c r="M557" s="303"/>
      <c r="N557" s="303"/>
      <c r="O557" s="303"/>
      <c r="P557" s="303"/>
      <c r="Q557" s="303"/>
      <c r="R557" s="309"/>
      <c r="S557" s="310"/>
      <c r="T557" s="310"/>
      <c r="U557" s="303"/>
      <c r="V557" s="303"/>
      <c r="W557" s="303"/>
      <c r="X557" s="303"/>
      <c r="Y557" s="303"/>
      <c r="Z557" s="303"/>
      <c r="AA557" s="303"/>
      <c r="AB557" s="303"/>
      <c r="AC557" s="303"/>
      <c r="AD557" s="303"/>
      <c r="AE557" s="303"/>
      <c r="AF557" s="303"/>
      <c r="AG557" s="303"/>
      <c r="AH557" s="303"/>
      <c r="AI557" s="303"/>
      <c r="AJ557" s="303"/>
      <c r="AK557" s="303"/>
      <c r="AL557" s="303"/>
      <c r="AM557" s="303"/>
      <c r="AN557" s="303"/>
      <c r="AO557" s="303"/>
      <c r="AP557" s="303"/>
      <c r="AQ557" s="303"/>
      <c r="AR557" s="303"/>
      <c r="AS557" s="303"/>
      <c r="AT557" s="303"/>
      <c r="AU557" s="303"/>
      <c r="AV557" s="303"/>
      <c r="AW557" s="303"/>
      <c r="AX557" s="303"/>
      <c r="AY557" s="303"/>
      <c r="AZ557" s="303"/>
      <c r="BA557" s="303"/>
      <c r="BB557" s="303"/>
      <c r="BC557" s="303"/>
      <c r="BD557" s="303"/>
      <c r="BE557" s="303"/>
      <c r="BF557" s="303"/>
      <c r="BG557" s="303"/>
      <c r="BH557" s="303"/>
      <c r="BI557" s="303"/>
      <c r="BJ557" s="303"/>
      <c r="BK557" s="303"/>
      <c r="BL557" s="303"/>
      <c r="BM557" s="303"/>
      <c r="BN557" s="303"/>
      <c r="BO557" s="303"/>
      <c r="BP557" s="303"/>
      <c r="BQ557" s="303"/>
      <c r="BR557" s="303"/>
      <c r="BS557" s="303"/>
      <c r="BT557" s="303"/>
      <c r="BU557" s="303"/>
      <c r="BV557" s="303"/>
      <c r="BW557" s="303"/>
      <c r="BX557" s="303"/>
      <c r="BY557" s="303"/>
      <c r="BZ557" s="303"/>
      <c r="CA557" s="303"/>
      <c r="CB557" s="303"/>
      <c r="CC557" s="303"/>
      <c r="CD557" s="303"/>
      <c r="CE557" s="303"/>
      <c r="CF557" s="303"/>
      <c r="CG557" s="303"/>
      <c r="CH557" s="303"/>
      <c r="CI557" s="303"/>
      <c r="CJ557" s="303"/>
      <c r="CK557" s="303"/>
      <c r="CL557" s="303"/>
      <c r="CM557" s="303"/>
      <c r="CN557" s="303"/>
      <c r="CO557" s="303"/>
      <c r="CP557" s="303"/>
      <c r="CQ557" s="303"/>
      <c r="CR557" s="303"/>
      <c r="CS557" s="303"/>
      <c r="CT557" s="303"/>
      <c r="CU557" s="303"/>
      <c r="CV557" s="303"/>
      <c r="CW557" s="303"/>
      <c r="CX557" s="303"/>
      <c r="CY557" s="303"/>
      <c r="CZ557" s="303"/>
    </row>
    <row r="558" spans="1:104" ht="11.25" customHeight="1" x14ac:dyDescent="0.2">
      <c r="A558" s="303"/>
      <c r="B558" s="303"/>
      <c r="C558" s="303"/>
      <c r="D558" s="303"/>
      <c r="E558" s="303"/>
      <c r="F558" s="303"/>
      <c r="G558" s="303"/>
      <c r="H558" s="303"/>
      <c r="I558" s="303"/>
      <c r="J558" s="303"/>
      <c r="K558" s="303"/>
      <c r="L558" s="303"/>
      <c r="M558" s="303"/>
      <c r="N558" s="303"/>
      <c r="O558" s="303"/>
      <c r="P558" s="303"/>
      <c r="Q558" s="303"/>
      <c r="R558" s="309"/>
      <c r="S558" s="310"/>
      <c r="T558" s="310"/>
      <c r="U558" s="303"/>
      <c r="V558" s="303"/>
      <c r="W558" s="303"/>
      <c r="X558" s="303"/>
      <c r="Y558" s="303"/>
      <c r="Z558" s="303"/>
      <c r="AA558" s="303"/>
      <c r="AB558" s="303"/>
      <c r="AC558" s="303"/>
      <c r="AD558" s="303"/>
      <c r="AE558" s="303"/>
      <c r="AF558" s="303"/>
      <c r="AG558" s="303"/>
      <c r="AH558" s="303"/>
      <c r="AI558" s="303"/>
      <c r="AJ558" s="303"/>
      <c r="AK558" s="303"/>
      <c r="AL558" s="303"/>
      <c r="AM558" s="303"/>
      <c r="AN558" s="303"/>
      <c r="AO558" s="303"/>
      <c r="AP558" s="303"/>
      <c r="AQ558" s="303"/>
      <c r="AR558" s="303"/>
      <c r="AS558" s="303"/>
      <c r="AT558" s="303"/>
      <c r="AU558" s="303"/>
      <c r="AV558" s="303"/>
      <c r="AW558" s="303"/>
      <c r="AX558" s="303"/>
      <c r="AY558" s="303"/>
      <c r="AZ558" s="303"/>
      <c r="BA558" s="303"/>
      <c r="BB558" s="303"/>
      <c r="BC558" s="303"/>
      <c r="BD558" s="303"/>
      <c r="BE558" s="303"/>
      <c r="BF558" s="303"/>
      <c r="BG558" s="303"/>
      <c r="BH558" s="303"/>
      <c r="BI558" s="303"/>
      <c r="BJ558" s="303"/>
      <c r="BK558" s="303"/>
      <c r="BL558" s="303"/>
      <c r="BM558" s="303"/>
      <c r="BN558" s="303"/>
      <c r="BO558" s="303"/>
      <c r="BP558" s="303"/>
      <c r="BQ558" s="303"/>
      <c r="BR558" s="303"/>
      <c r="BS558" s="303"/>
      <c r="BT558" s="303"/>
      <c r="BU558" s="303"/>
      <c r="BV558" s="303"/>
      <c r="BW558" s="303"/>
      <c r="BX558" s="303"/>
      <c r="BY558" s="303"/>
      <c r="BZ558" s="303"/>
      <c r="CA558" s="303"/>
      <c r="CB558" s="303"/>
      <c r="CC558" s="303"/>
      <c r="CD558" s="303"/>
      <c r="CE558" s="303"/>
      <c r="CF558" s="303"/>
      <c r="CG558" s="303"/>
      <c r="CH558" s="303"/>
      <c r="CI558" s="303"/>
      <c r="CJ558" s="303"/>
      <c r="CK558" s="303"/>
      <c r="CL558" s="303"/>
      <c r="CM558" s="303"/>
      <c r="CN558" s="303"/>
      <c r="CO558" s="303"/>
      <c r="CP558" s="303"/>
      <c r="CQ558" s="303"/>
      <c r="CR558" s="303"/>
      <c r="CS558" s="303"/>
      <c r="CT558" s="303"/>
      <c r="CU558" s="303"/>
      <c r="CV558" s="303"/>
      <c r="CW558" s="303"/>
      <c r="CX558" s="303"/>
      <c r="CY558" s="303"/>
      <c r="CZ558" s="303"/>
    </row>
    <row r="559" spans="1:104" ht="11.25" customHeight="1" x14ac:dyDescent="0.2">
      <c r="A559" s="303"/>
      <c r="B559" s="303"/>
      <c r="C559" s="303"/>
      <c r="D559" s="303"/>
      <c r="E559" s="303"/>
      <c r="F559" s="303"/>
      <c r="G559" s="303"/>
      <c r="H559" s="303"/>
      <c r="I559" s="303"/>
      <c r="J559" s="303"/>
      <c r="K559" s="303"/>
      <c r="L559" s="303"/>
      <c r="M559" s="303"/>
      <c r="N559" s="303"/>
      <c r="O559" s="303"/>
      <c r="P559" s="303"/>
      <c r="Q559" s="303"/>
      <c r="R559" s="309"/>
      <c r="S559" s="310"/>
      <c r="T559" s="310"/>
      <c r="U559" s="303"/>
      <c r="V559" s="303"/>
      <c r="W559" s="303"/>
      <c r="X559" s="303"/>
      <c r="Y559" s="303"/>
      <c r="Z559" s="303"/>
      <c r="AA559" s="303"/>
      <c r="AB559" s="303"/>
      <c r="AC559" s="303"/>
      <c r="AD559" s="303"/>
      <c r="AE559" s="303"/>
      <c r="AF559" s="303"/>
      <c r="AG559" s="303"/>
      <c r="AH559" s="303"/>
      <c r="AI559" s="303"/>
      <c r="AJ559" s="303"/>
      <c r="AK559" s="303"/>
      <c r="AL559" s="303"/>
      <c r="AM559" s="303"/>
      <c r="AN559" s="303"/>
      <c r="AO559" s="303"/>
      <c r="AP559" s="303"/>
      <c r="AQ559" s="303"/>
      <c r="AR559" s="303"/>
      <c r="AS559" s="303"/>
      <c r="AT559" s="303"/>
      <c r="AU559" s="303"/>
      <c r="AV559" s="303"/>
      <c r="AW559" s="303"/>
      <c r="AX559" s="303"/>
      <c r="AY559" s="303"/>
      <c r="AZ559" s="303"/>
      <c r="BA559" s="303"/>
      <c r="BB559" s="303"/>
      <c r="BC559" s="303"/>
      <c r="BD559" s="303"/>
      <c r="BE559" s="303"/>
      <c r="BF559" s="303"/>
      <c r="BG559" s="303"/>
      <c r="BH559" s="303"/>
      <c r="BI559" s="303"/>
      <c r="BJ559" s="303"/>
      <c r="BK559" s="303"/>
      <c r="BL559" s="303"/>
      <c r="BM559" s="303"/>
      <c r="BN559" s="303"/>
      <c r="BO559" s="303"/>
      <c r="BP559" s="303"/>
      <c r="BQ559" s="303"/>
      <c r="BR559" s="303"/>
      <c r="BS559" s="303"/>
      <c r="BT559" s="303"/>
      <c r="BU559" s="303"/>
      <c r="BV559" s="303"/>
      <c r="BW559" s="303"/>
      <c r="BX559" s="303"/>
      <c r="BY559" s="303"/>
      <c r="BZ559" s="303"/>
      <c r="CA559" s="303"/>
      <c r="CB559" s="303"/>
      <c r="CC559" s="303"/>
      <c r="CD559" s="303"/>
      <c r="CE559" s="303"/>
      <c r="CF559" s="303"/>
      <c r="CG559" s="303"/>
      <c r="CH559" s="303"/>
      <c r="CI559" s="303"/>
      <c r="CJ559" s="303"/>
      <c r="CK559" s="303"/>
      <c r="CL559" s="303"/>
      <c r="CM559" s="303"/>
      <c r="CN559" s="303"/>
      <c r="CO559" s="303"/>
      <c r="CP559" s="303"/>
      <c r="CQ559" s="303"/>
      <c r="CR559" s="303"/>
      <c r="CS559" s="303"/>
      <c r="CT559" s="303"/>
      <c r="CU559" s="303"/>
      <c r="CV559" s="303"/>
      <c r="CW559" s="303"/>
      <c r="CX559" s="303"/>
      <c r="CY559" s="303"/>
      <c r="CZ559" s="303"/>
    </row>
    <row r="560" spans="1:104" ht="11.25" customHeight="1" x14ac:dyDescent="0.2">
      <c r="A560" s="303"/>
      <c r="B560" s="303"/>
      <c r="C560" s="303"/>
      <c r="D560" s="303"/>
      <c r="E560" s="303"/>
      <c r="F560" s="303"/>
      <c r="G560" s="303"/>
      <c r="H560" s="303"/>
      <c r="I560" s="303"/>
      <c r="J560" s="303"/>
      <c r="K560" s="303"/>
      <c r="L560" s="303"/>
      <c r="M560" s="303"/>
      <c r="N560" s="303"/>
      <c r="O560" s="303"/>
      <c r="P560" s="303"/>
      <c r="Q560" s="303"/>
      <c r="R560" s="309"/>
      <c r="S560" s="310"/>
      <c r="T560" s="310"/>
      <c r="U560" s="303"/>
      <c r="V560" s="303"/>
      <c r="W560" s="303"/>
      <c r="X560" s="303"/>
      <c r="Y560" s="303"/>
      <c r="Z560" s="303"/>
      <c r="AA560" s="303"/>
      <c r="AB560" s="303"/>
      <c r="AC560" s="303"/>
      <c r="AD560" s="303"/>
      <c r="AE560" s="303"/>
      <c r="AF560" s="303"/>
      <c r="AG560" s="303"/>
      <c r="AH560" s="303"/>
      <c r="AI560" s="303"/>
      <c r="AJ560" s="303"/>
      <c r="AK560" s="303"/>
      <c r="AL560" s="303"/>
      <c r="AM560" s="303"/>
      <c r="AN560" s="303"/>
      <c r="AO560" s="303"/>
      <c r="AP560" s="303"/>
      <c r="AQ560" s="303"/>
      <c r="AR560" s="303"/>
      <c r="AS560" s="303"/>
      <c r="AT560" s="303"/>
      <c r="AU560" s="303"/>
      <c r="AV560" s="303"/>
      <c r="AW560" s="303"/>
      <c r="AX560" s="303"/>
      <c r="AY560" s="303"/>
      <c r="AZ560" s="303"/>
      <c r="BA560" s="303"/>
      <c r="BB560" s="303"/>
      <c r="BC560" s="303"/>
      <c r="BD560" s="303"/>
      <c r="BE560" s="303"/>
      <c r="BF560" s="303"/>
      <c r="BG560" s="303"/>
      <c r="BH560" s="303"/>
      <c r="BI560" s="303"/>
      <c r="BJ560" s="303"/>
      <c r="BK560" s="303"/>
      <c r="BL560" s="303"/>
      <c r="BM560" s="303"/>
      <c r="BN560" s="303"/>
      <c r="BO560" s="303"/>
      <c r="BP560" s="303"/>
      <c r="BQ560" s="303"/>
      <c r="BR560" s="303"/>
      <c r="BS560" s="303"/>
      <c r="BT560" s="303"/>
      <c r="BU560" s="303"/>
      <c r="BV560" s="303"/>
      <c r="BW560" s="303"/>
      <c r="BX560" s="303"/>
      <c r="BY560" s="303"/>
      <c r="BZ560" s="303"/>
      <c r="CA560" s="303"/>
      <c r="CB560" s="303"/>
      <c r="CC560" s="303"/>
      <c r="CD560" s="303"/>
      <c r="CE560" s="303"/>
      <c r="CF560" s="303"/>
      <c r="CG560" s="303"/>
      <c r="CH560" s="303"/>
      <c r="CI560" s="303"/>
      <c r="CJ560" s="303"/>
      <c r="CK560" s="303"/>
      <c r="CL560" s="303"/>
      <c r="CM560" s="303"/>
      <c r="CN560" s="303"/>
      <c r="CO560" s="303"/>
      <c r="CP560" s="303"/>
      <c r="CQ560" s="303"/>
      <c r="CR560" s="303"/>
      <c r="CS560" s="303"/>
      <c r="CT560" s="303"/>
      <c r="CU560" s="303"/>
      <c r="CV560" s="303"/>
      <c r="CW560" s="303"/>
      <c r="CX560" s="303"/>
      <c r="CY560" s="303"/>
      <c r="CZ560" s="303"/>
    </row>
    <row r="561" spans="1:104" ht="11.25" customHeight="1" x14ac:dyDescent="0.2">
      <c r="A561" s="303"/>
      <c r="B561" s="303"/>
      <c r="C561" s="303"/>
      <c r="D561" s="303"/>
      <c r="E561" s="303"/>
      <c r="F561" s="303"/>
      <c r="G561" s="303"/>
      <c r="H561" s="303"/>
      <c r="I561" s="303"/>
      <c r="J561" s="303"/>
      <c r="K561" s="303"/>
      <c r="L561" s="303"/>
      <c r="M561" s="303"/>
      <c r="N561" s="303"/>
      <c r="O561" s="303"/>
      <c r="P561" s="303"/>
      <c r="Q561" s="303"/>
      <c r="R561" s="309"/>
      <c r="S561" s="310"/>
      <c r="T561" s="310"/>
      <c r="U561" s="303"/>
      <c r="V561" s="303"/>
      <c r="W561" s="303"/>
      <c r="X561" s="303"/>
      <c r="Y561" s="303"/>
      <c r="Z561" s="303"/>
      <c r="AA561" s="303"/>
      <c r="AB561" s="303"/>
      <c r="AC561" s="303"/>
      <c r="AD561" s="303"/>
      <c r="AE561" s="303"/>
      <c r="AF561" s="303"/>
      <c r="AG561" s="303"/>
      <c r="AH561" s="303"/>
      <c r="AI561" s="303"/>
      <c r="AJ561" s="303"/>
      <c r="AK561" s="303"/>
      <c r="AL561" s="303"/>
      <c r="AM561" s="303"/>
      <c r="AN561" s="303"/>
      <c r="AO561" s="303"/>
      <c r="AP561" s="303"/>
      <c r="AQ561" s="303"/>
      <c r="AR561" s="303"/>
      <c r="AS561" s="303"/>
      <c r="AT561" s="303"/>
      <c r="AU561" s="303"/>
      <c r="AV561" s="303"/>
      <c r="AW561" s="303"/>
      <c r="AX561" s="303"/>
      <c r="AY561" s="303"/>
      <c r="AZ561" s="303"/>
      <c r="BA561" s="303"/>
      <c r="BB561" s="303"/>
      <c r="BC561" s="303"/>
      <c r="BD561" s="303"/>
      <c r="BE561" s="303"/>
      <c r="BF561" s="303"/>
      <c r="BG561" s="303"/>
      <c r="BH561" s="303"/>
      <c r="BI561" s="303"/>
      <c r="BJ561" s="303"/>
      <c r="BK561" s="303"/>
      <c r="BL561" s="303"/>
      <c r="BM561" s="303"/>
      <c r="BN561" s="303"/>
      <c r="BO561" s="303"/>
      <c r="BP561" s="303"/>
      <c r="BQ561" s="303"/>
      <c r="BR561" s="303"/>
      <c r="BS561" s="303"/>
      <c r="BT561" s="303"/>
      <c r="BU561" s="303"/>
      <c r="BV561" s="303"/>
      <c r="BW561" s="303"/>
      <c r="BX561" s="303"/>
      <c r="BY561" s="303"/>
      <c r="BZ561" s="303"/>
      <c r="CA561" s="303"/>
      <c r="CB561" s="303"/>
      <c r="CC561" s="303"/>
      <c r="CD561" s="303"/>
      <c r="CE561" s="303"/>
      <c r="CF561" s="303"/>
      <c r="CG561" s="303"/>
      <c r="CH561" s="303"/>
      <c r="CI561" s="303"/>
      <c r="CJ561" s="303"/>
      <c r="CK561" s="303"/>
      <c r="CL561" s="303"/>
      <c r="CM561" s="303"/>
      <c r="CN561" s="303"/>
      <c r="CO561" s="303"/>
      <c r="CP561" s="303"/>
      <c r="CQ561" s="303"/>
      <c r="CR561" s="303"/>
      <c r="CS561" s="303"/>
      <c r="CT561" s="303"/>
      <c r="CU561" s="303"/>
      <c r="CV561" s="303"/>
      <c r="CW561" s="303"/>
      <c r="CX561" s="303"/>
      <c r="CY561" s="303"/>
      <c r="CZ561" s="303"/>
    </row>
    <row r="562" spans="1:104" ht="11.25" customHeight="1" x14ac:dyDescent="0.2">
      <c r="A562" s="303"/>
      <c r="B562" s="303"/>
      <c r="C562" s="303"/>
      <c r="D562" s="303"/>
      <c r="E562" s="303"/>
      <c r="F562" s="303"/>
      <c r="G562" s="303"/>
      <c r="H562" s="303"/>
      <c r="I562" s="303"/>
      <c r="J562" s="303"/>
      <c r="K562" s="303"/>
      <c r="L562" s="303"/>
      <c r="M562" s="303"/>
      <c r="N562" s="303"/>
      <c r="O562" s="303"/>
      <c r="P562" s="303"/>
      <c r="Q562" s="303"/>
      <c r="R562" s="309"/>
      <c r="S562" s="310"/>
      <c r="T562" s="310"/>
      <c r="U562" s="303"/>
      <c r="V562" s="303"/>
      <c r="W562" s="303"/>
      <c r="X562" s="303"/>
      <c r="Y562" s="303"/>
      <c r="Z562" s="303"/>
      <c r="AA562" s="303"/>
      <c r="AB562" s="303"/>
      <c r="AC562" s="303"/>
      <c r="AD562" s="303"/>
      <c r="AE562" s="303"/>
      <c r="AF562" s="303"/>
      <c r="AG562" s="303"/>
      <c r="AH562" s="303"/>
      <c r="AI562" s="303"/>
      <c r="AJ562" s="303"/>
      <c r="AK562" s="303"/>
      <c r="AL562" s="303"/>
      <c r="AM562" s="303"/>
      <c r="AN562" s="303"/>
      <c r="AO562" s="303"/>
      <c r="AP562" s="303"/>
      <c r="AQ562" s="303"/>
      <c r="AR562" s="303"/>
      <c r="AS562" s="303"/>
      <c r="AT562" s="303"/>
      <c r="AU562" s="303"/>
      <c r="AV562" s="303"/>
      <c r="AW562" s="303"/>
      <c r="AX562" s="303"/>
      <c r="AY562" s="303"/>
      <c r="AZ562" s="303"/>
      <c r="BA562" s="303"/>
      <c r="BB562" s="303"/>
      <c r="BC562" s="303"/>
      <c r="BD562" s="303"/>
      <c r="BE562" s="303"/>
      <c r="BF562" s="303"/>
      <c r="BG562" s="303"/>
      <c r="BH562" s="303"/>
      <c r="BI562" s="303"/>
      <c r="BJ562" s="303"/>
      <c r="BK562" s="303"/>
      <c r="BL562" s="303"/>
      <c r="BM562" s="303"/>
      <c r="BN562" s="303"/>
      <c r="BO562" s="303"/>
      <c r="BP562" s="303"/>
      <c r="BQ562" s="303"/>
      <c r="BR562" s="303"/>
      <c r="BS562" s="303"/>
      <c r="BT562" s="303"/>
      <c r="BU562" s="303"/>
      <c r="BV562" s="303"/>
      <c r="BW562" s="303"/>
      <c r="BX562" s="303"/>
      <c r="BY562" s="303"/>
      <c r="BZ562" s="303"/>
      <c r="CA562" s="303"/>
      <c r="CB562" s="303"/>
      <c r="CC562" s="303"/>
      <c r="CD562" s="303"/>
      <c r="CE562" s="303"/>
      <c r="CF562" s="303"/>
      <c r="CG562" s="303"/>
      <c r="CH562" s="303"/>
      <c r="CI562" s="303"/>
      <c r="CJ562" s="303"/>
      <c r="CK562" s="303"/>
      <c r="CL562" s="303"/>
      <c r="CM562" s="303"/>
      <c r="CN562" s="303"/>
      <c r="CO562" s="303"/>
      <c r="CP562" s="303"/>
      <c r="CQ562" s="303"/>
      <c r="CR562" s="303"/>
      <c r="CS562" s="303"/>
      <c r="CT562" s="303"/>
      <c r="CU562" s="303"/>
      <c r="CV562" s="303"/>
      <c r="CW562" s="303"/>
      <c r="CX562" s="303"/>
      <c r="CY562" s="303"/>
      <c r="CZ562" s="303"/>
    </row>
    <row r="563" spans="1:104" ht="11.25" customHeight="1" x14ac:dyDescent="0.2">
      <c r="A563" s="303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303"/>
      <c r="N563" s="303"/>
      <c r="O563" s="303"/>
      <c r="P563" s="303"/>
      <c r="Q563" s="303"/>
      <c r="R563" s="309"/>
      <c r="S563" s="310"/>
      <c r="T563" s="310"/>
      <c r="U563" s="303"/>
      <c r="V563" s="303"/>
      <c r="W563" s="303"/>
      <c r="X563" s="303"/>
      <c r="Y563" s="303"/>
      <c r="Z563" s="303"/>
      <c r="AA563" s="303"/>
      <c r="AB563" s="303"/>
      <c r="AC563" s="303"/>
      <c r="AD563" s="303"/>
      <c r="AE563" s="303"/>
      <c r="AF563" s="303"/>
      <c r="AG563" s="303"/>
      <c r="AH563" s="303"/>
      <c r="AI563" s="303"/>
      <c r="AJ563" s="303"/>
      <c r="AK563" s="303"/>
      <c r="AL563" s="303"/>
      <c r="AM563" s="303"/>
      <c r="AN563" s="303"/>
      <c r="AO563" s="303"/>
      <c r="AP563" s="303"/>
      <c r="AQ563" s="303"/>
      <c r="AR563" s="303"/>
      <c r="AS563" s="303"/>
      <c r="AT563" s="303"/>
      <c r="AU563" s="303"/>
      <c r="AV563" s="303"/>
      <c r="AW563" s="303"/>
      <c r="AX563" s="303"/>
      <c r="AY563" s="303"/>
      <c r="AZ563" s="303"/>
      <c r="BA563" s="303"/>
      <c r="BB563" s="303"/>
      <c r="BC563" s="303"/>
      <c r="BD563" s="303"/>
      <c r="BE563" s="303"/>
      <c r="BF563" s="303"/>
      <c r="BG563" s="303"/>
      <c r="BH563" s="303"/>
      <c r="BI563" s="303"/>
      <c r="BJ563" s="303"/>
      <c r="BK563" s="303"/>
      <c r="BL563" s="303"/>
      <c r="BM563" s="303"/>
      <c r="BN563" s="303"/>
      <c r="BO563" s="303"/>
      <c r="BP563" s="303"/>
      <c r="BQ563" s="303"/>
      <c r="BR563" s="303"/>
      <c r="BS563" s="303"/>
      <c r="BT563" s="303"/>
      <c r="BU563" s="303"/>
      <c r="BV563" s="303"/>
      <c r="BW563" s="303"/>
      <c r="BX563" s="303"/>
      <c r="BY563" s="303"/>
      <c r="BZ563" s="303"/>
      <c r="CA563" s="303"/>
      <c r="CB563" s="303"/>
      <c r="CC563" s="303"/>
      <c r="CD563" s="303"/>
      <c r="CE563" s="303"/>
      <c r="CF563" s="303"/>
      <c r="CG563" s="303"/>
      <c r="CH563" s="303"/>
      <c r="CI563" s="303"/>
      <c r="CJ563" s="303"/>
      <c r="CK563" s="303"/>
      <c r="CL563" s="303"/>
      <c r="CM563" s="303"/>
      <c r="CN563" s="303"/>
      <c r="CO563" s="303"/>
      <c r="CP563" s="303"/>
      <c r="CQ563" s="303"/>
      <c r="CR563" s="303"/>
      <c r="CS563" s="303"/>
      <c r="CT563" s="303"/>
      <c r="CU563" s="303"/>
      <c r="CV563" s="303"/>
      <c r="CW563" s="303"/>
      <c r="CX563" s="303"/>
      <c r="CY563" s="303"/>
      <c r="CZ563" s="303"/>
    </row>
    <row r="564" spans="1:104" ht="11.25" customHeight="1" x14ac:dyDescent="0.2">
      <c r="A564" s="303"/>
      <c r="B564" s="303"/>
      <c r="C564" s="303"/>
      <c r="D564" s="303"/>
      <c r="E564" s="303"/>
      <c r="F564" s="303"/>
      <c r="G564" s="303"/>
      <c r="H564" s="303"/>
      <c r="I564" s="303"/>
      <c r="J564" s="303"/>
      <c r="K564" s="303"/>
      <c r="L564" s="303"/>
      <c r="M564" s="303"/>
      <c r="N564" s="303"/>
      <c r="O564" s="303"/>
      <c r="P564" s="303"/>
      <c r="Q564" s="303"/>
      <c r="R564" s="309"/>
      <c r="S564" s="310"/>
      <c r="T564" s="310"/>
      <c r="U564" s="303"/>
      <c r="V564" s="303"/>
      <c r="W564" s="303"/>
      <c r="X564" s="303"/>
      <c r="Y564" s="303"/>
      <c r="Z564" s="303"/>
      <c r="AA564" s="303"/>
      <c r="AB564" s="303"/>
      <c r="AC564" s="303"/>
      <c r="AD564" s="303"/>
      <c r="AE564" s="303"/>
      <c r="AF564" s="303"/>
      <c r="AG564" s="303"/>
      <c r="AH564" s="303"/>
      <c r="AI564" s="303"/>
      <c r="AJ564" s="303"/>
      <c r="AK564" s="303"/>
      <c r="AL564" s="303"/>
      <c r="AM564" s="303"/>
      <c r="AN564" s="303"/>
      <c r="AO564" s="303"/>
      <c r="AP564" s="303"/>
      <c r="AQ564" s="303"/>
      <c r="AR564" s="303"/>
      <c r="AS564" s="303"/>
      <c r="AT564" s="303"/>
      <c r="AU564" s="303"/>
      <c r="AV564" s="303"/>
      <c r="AW564" s="303"/>
      <c r="AX564" s="303"/>
      <c r="AY564" s="303"/>
      <c r="AZ564" s="303"/>
      <c r="BA564" s="303"/>
      <c r="BB564" s="303"/>
      <c r="BC564" s="303"/>
      <c r="BD564" s="303"/>
      <c r="BE564" s="303"/>
      <c r="BF564" s="303"/>
      <c r="BG564" s="303"/>
      <c r="BH564" s="303"/>
      <c r="BI564" s="303"/>
      <c r="BJ564" s="303"/>
      <c r="BK564" s="303"/>
      <c r="BL564" s="303"/>
      <c r="BM564" s="303"/>
      <c r="BN564" s="303"/>
      <c r="BO564" s="303"/>
      <c r="BP564" s="303"/>
      <c r="BQ564" s="303"/>
      <c r="BR564" s="303"/>
      <c r="BS564" s="303"/>
      <c r="BT564" s="303"/>
      <c r="BU564" s="303"/>
      <c r="BV564" s="303"/>
      <c r="BW564" s="303"/>
      <c r="BX564" s="303"/>
      <c r="BY564" s="303"/>
      <c r="BZ564" s="303"/>
      <c r="CA564" s="303"/>
      <c r="CB564" s="303"/>
      <c r="CC564" s="303"/>
      <c r="CD564" s="303"/>
      <c r="CE564" s="303"/>
      <c r="CF564" s="303"/>
      <c r="CG564" s="303"/>
      <c r="CH564" s="303"/>
      <c r="CI564" s="303"/>
      <c r="CJ564" s="303"/>
      <c r="CK564" s="303"/>
      <c r="CL564" s="303"/>
      <c r="CM564" s="303"/>
      <c r="CN564" s="303"/>
      <c r="CO564" s="303"/>
      <c r="CP564" s="303"/>
      <c r="CQ564" s="303"/>
      <c r="CR564" s="303"/>
      <c r="CS564" s="303"/>
      <c r="CT564" s="303"/>
      <c r="CU564" s="303"/>
      <c r="CV564" s="303"/>
      <c r="CW564" s="303"/>
      <c r="CX564" s="303"/>
      <c r="CY564" s="303"/>
      <c r="CZ564" s="303"/>
    </row>
    <row r="565" spans="1:104" ht="11.25" customHeight="1" x14ac:dyDescent="0.2">
      <c r="A565" s="303"/>
      <c r="B565" s="303"/>
      <c r="C565" s="303"/>
      <c r="D565" s="303"/>
      <c r="E565" s="303"/>
      <c r="F565" s="303"/>
      <c r="G565" s="303"/>
      <c r="H565" s="303"/>
      <c r="I565" s="303"/>
      <c r="J565" s="303"/>
      <c r="K565" s="303"/>
      <c r="L565" s="303"/>
      <c r="M565" s="303"/>
      <c r="N565" s="303"/>
      <c r="O565" s="303"/>
      <c r="P565" s="303"/>
      <c r="Q565" s="303"/>
      <c r="R565" s="309"/>
      <c r="S565" s="310"/>
      <c r="T565" s="310"/>
      <c r="U565" s="303"/>
      <c r="V565" s="303"/>
      <c r="W565" s="303"/>
      <c r="X565" s="303"/>
      <c r="Y565" s="303"/>
      <c r="Z565" s="303"/>
      <c r="AA565" s="303"/>
      <c r="AB565" s="303"/>
      <c r="AC565" s="303"/>
      <c r="AD565" s="303"/>
      <c r="AE565" s="303"/>
      <c r="AF565" s="303"/>
      <c r="AG565" s="303"/>
      <c r="AH565" s="303"/>
      <c r="AI565" s="303"/>
      <c r="AJ565" s="303"/>
      <c r="AK565" s="303"/>
      <c r="AL565" s="303"/>
      <c r="AM565" s="303"/>
      <c r="AN565" s="303"/>
      <c r="AO565" s="303"/>
      <c r="AP565" s="303"/>
      <c r="AQ565" s="303"/>
      <c r="AR565" s="303"/>
      <c r="AS565" s="303"/>
      <c r="AT565" s="303"/>
      <c r="AU565" s="303"/>
      <c r="AV565" s="303"/>
      <c r="AW565" s="303"/>
      <c r="AX565" s="303"/>
      <c r="AY565" s="303"/>
      <c r="AZ565" s="303"/>
      <c r="BA565" s="303"/>
      <c r="BB565" s="303"/>
      <c r="BC565" s="303"/>
      <c r="BD565" s="303"/>
      <c r="BE565" s="303"/>
      <c r="BF565" s="303"/>
      <c r="BG565" s="303"/>
      <c r="BH565" s="303"/>
      <c r="BI565" s="303"/>
      <c r="BJ565" s="303"/>
      <c r="BK565" s="303"/>
      <c r="BL565" s="303"/>
      <c r="BM565" s="303"/>
      <c r="BN565" s="303"/>
      <c r="BO565" s="303"/>
      <c r="BP565" s="303"/>
      <c r="BQ565" s="303"/>
      <c r="BR565" s="303"/>
      <c r="BS565" s="303"/>
      <c r="BT565" s="303"/>
      <c r="BU565" s="303"/>
      <c r="BV565" s="303"/>
      <c r="BW565" s="303"/>
      <c r="BX565" s="303"/>
      <c r="BY565" s="303"/>
      <c r="BZ565" s="303"/>
      <c r="CA565" s="303"/>
      <c r="CB565" s="303"/>
      <c r="CC565" s="303"/>
      <c r="CD565" s="303"/>
      <c r="CE565" s="303"/>
      <c r="CF565" s="303"/>
      <c r="CG565" s="303"/>
      <c r="CH565" s="303"/>
      <c r="CI565" s="303"/>
      <c r="CJ565" s="303"/>
      <c r="CK565" s="303"/>
      <c r="CL565" s="303"/>
      <c r="CM565" s="303"/>
      <c r="CN565" s="303"/>
      <c r="CO565" s="303"/>
      <c r="CP565" s="303"/>
      <c r="CQ565" s="303"/>
      <c r="CR565" s="303"/>
      <c r="CS565" s="303"/>
      <c r="CT565" s="303"/>
      <c r="CU565" s="303"/>
      <c r="CV565" s="303"/>
      <c r="CW565" s="303"/>
      <c r="CX565" s="303"/>
      <c r="CY565" s="303"/>
      <c r="CZ565" s="303"/>
    </row>
    <row r="566" spans="1:104" ht="11.25" customHeight="1" x14ac:dyDescent="0.2">
      <c r="A566" s="303"/>
      <c r="B566" s="303"/>
      <c r="C566" s="303"/>
      <c r="D566" s="303"/>
      <c r="E566" s="303"/>
      <c r="F566" s="303"/>
      <c r="G566" s="303"/>
      <c r="H566" s="303"/>
      <c r="I566" s="303"/>
      <c r="J566" s="303"/>
      <c r="K566" s="303"/>
      <c r="L566" s="303"/>
      <c r="M566" s="303"/>
      <c r="N566" s="303"/>
      <c r="O566" s="303"/>
      <c r="P566" s="303"/>
      <c r="Q566" s="303"/>
      <c r="R566" s="309"/>
      <c r="S566" s="310"/>
      <c r="T566" s="310"/>
      <c r="U566" s="303"/>
      <c r="V566" s="303"/>
      <c r="W566" s="303"/>
      <c r="X566" s="303"/>
      <c r="Y566" s="303"/>
      <c r="Z566" s="303"/>
      <c r="AA566" s="303"/>
      <c r="AB566" s="303"/>
      <c r="AC566" s="303"/>
      <c r="AD566" s="303"/>
      <c r="AE566" s="303"/>
      <c r="AF566" s="303"/>
      <c r="AG566" s="303"/>
      <c r="AH566" s="303"/>
      <c r="AI566" s="303"/>
      <c r="AJ566" s="303"/>
      <c r="AK566" s="303"/>
      <c r="AL566" s="303"/>
      <c r="AM566" s="303"/>
      <c r="AN566" s="303"/>
      <c r="AO566" s="303"/>
      <c r="AP566" s="303"/>
      <c r="AQ566" s="303"/>
      <c r="AR566" s="303"/>
      <c r="AS566" s="303"/>
      <c r="AT566" s="303"/>
      <c r="AU566" s="303"/>
      <c r="AV566" s="303"/>
      <c r="AW566" s="303"/>
      <c r="AX566" s="303"/>
      <c r="AY566" s="303"/>
      <c r="AZ566" s="303"/>
      <c r="BA566" s="303"/>
      <c r="BB566" s="303"/>
      <c r="BC566" s="303"/>
      <c r="BD566" s="303"/>
      <c r="BE566" s="303"/>
      <c r="BF566" s="303"/>
      <c r="BG566" s="303"/>
      <c r="BH566" s="303"/>
      <c r="BI566" s="303"/>
      <c r="BJ566" s="303"/>
      <c r="BK566" s="303"/>
      <c r="BL566" s="303"/>
      <c r="BM566" s="303"/>
      <c r="BN566" s="303"/>
      <c r="BO566" s="303"/>
      <c r="BP566" s="303"/>
      <c r="BQ566" s="303"/>
      <c r="BR566" s="303"/>
      <c r="BS566" s="303"/>
      <c r="BT566" s="303"/>
      <c r="BU566" s="303"/>
      <c r="BV566" s="303"/>
      <c r="BW566" s="303"/>
      <c r="BX566" s="303"/>
      <c r="BY566" s="303"/>
      <c r="BZ566" s="303"/>
      <c r="CA566" s="303"/>
      <c r="CB566" s="303"/>
      <c r="CC566" s="303"/>
      <c r="CD566" s="303"/>
      <c r="CE566" s="303"/>
      <c r="CF566" s="303"/>
      <c r="CG566" s="303"/>
      <c r="CH566" s="303"/>
      <c r="CI566" s="303"/>
      <c r="CJ566" s="303"/>
      <c r="CK566" s="303"/>
      <c r="CL566" s="303"/>
      <c r="CM566" s="303"/>
      <c r="CN566" s="303"/>
      <c r="CO566" s="303"/>
      <c r="CP566" s="303"/>
      <c r="CQ566" s="303"/>
      <c r="CR566" s="303"/>
      <c r="CS566" s="303"/>
      <c r="CT566" s="303"/>
      <c r="CU566" s="303"/>
      <c r="CV566" s="303"/>
      <c r="CW566" s="303"/>
      <c r="CX566" s="303"/>
      <c r="CY566" s="303"/>
      <c r="CZ566" s="303"/>
    </row>
    <row r="567" spans="1:104" ht="11.25" customHeight="1" x14ac:dyDescent="0.2">
      <c r="A567" s="303"/>
      <c r="B567" s="303"/>
      <c r="C567" s="303"/>
      <c r="D567" s="303"/>
      <c r="E567" s="303"/>
      <c r="F567" s="303"/>
      <c r="G567" s="303"/>
      <c r="H567" s="303"/>
      <c r="I567" s="303"/>
      <c r="J567" s="303"/>
      <c r="K567" s="303"/>
      <c r="L567" s="303"/>
      <c r="M567" s="303"/>
      <c r="N567" s="303"/>
      <c r="O567" s="303"/>
      <c r="P567" s="303"/>
      <c r="Q567" s="303"/>
      <c r="R567" s="309"/>
      <c r="S567" s="310"/>
      <c r="T567" s="310"/>
      <c r="U567" s="303"/>
      <c r="V567" s="303"/>
      <c r="W567" s="303"/>
      <c r="X567" s="303"/>
      <c r="Y567" s="303"/>
      <c r="Z567" s="303"/>
      <c r="AA567" s="303"/>
      <c r="AB567" s="303"/>
      <c r="AC567" s="303"/>
      <c r="AD567" s="303"/>
      <c r="AE567" s="303"/>
      <c r="AF567" s="303"/>
      <c r="AG567" s="303"/>
      <c r="AH567" s="303"/>
      <c r="AI567" s="303"/>
      <c r="AJ567" s="303"/>
      <c r="AK567" s="303"/>
      <c r="AL567" s="303"/>
      <c r="AM567" s="303"/>
      <c r="AN567" s="303"/>
      <c r="AO567" s="303"/>
      <c r="AP567" s="303"/>
      <c r="AQ567" s="303"/>
      <c r="AR567" s="303"/>
      <c r="AS567" s="303"/>
      <c r="AT567" s="303"/>
      <c r="AU567" s="303"/>
      <c r="AV567" s="303"/>
      <c r="AW567" s="303"/>
      <c r="AX567" s="303"/>
      <c r="AY567" s="303"/>
      <c r="AZ567" s="303"/>
      <c r="BA567" s="303"/>
      <c r="BB567" s="303"/>
      <c r="BC567" s="303"/>
      <c r="BD567" s="303"/>
      <c r="BE567" s="303"/>
      <c r="BF567" s="303"/>
      <c r="BG567" s="303"/>
      <c r="BH567" s="303"/>
      <c r="BI567" s="303"/>
      <c r="BJ567" s="303"/>
      <c r="BK567" s="303"/>
      <c r="BL567" s="303"/>
      <c r="BM567" s="303"/>
      <c r="BN567" s="303"/>
      <c r="BO567" s="303"/>
      <c r="BP567" s="303"/>
      <c r="BQ567" s="303"/>
      <c r="BR567" s="303"/>
      <c r="BS567" s="303"/>
      <c r="BT567" s="303"/>
      <c r="BU567" s="303"/>
      <c r="BV567" s="303"/>
      <c r="BW567" s="303"/>
      <c r="BX567" s="303"/>
      <c r="BY567" s="303"/>
      <c r="BZ567" s="303"/>
      <c r="CA567" s="303"/>
      <c r="CB567" s="303"/>
      <c r="CC567" s="303"/>
      <c r="CD567" s="303"/>
      <c r="CE567" s="303"/>
      <c r="CF567" s="303"/>
      <c r="CG567" s="303"/>
      <c r="CH567" s="303"/>
      <c r="CI567" s="303"/>
      <c r="CJ567" s="303"/>
      <c r="CK567" s="303"/>
      <c r="CL567" s="303"/>
      <c r="CM567" s="303"/>
      <c r="CN567" s="303"/>
      <c r="CO567" s="303"/>
      <c r="CP567" s="303"/>
      <c r="CQ567" s="303"/>
      <c r="CR567" s="303"/>
      <c r="CS567" s="303"/>
      <c r="CT567" s="303"/>
      <c r="CU567" s="303"/>
      <c r="CV567" s="303"/>
      <c r="CW567" s="303"/>
      <c r="CX567" s="303"/>
      <c r="CY567" s="303"/>
      <c r="CZ567" s="303"/>
    </row>
    <row r="568" spans="1:104" ht="11.25" customHeight="1" x14ac:dyDescent="0.2">
      <c r="A568" s="303"/>
      <c r="B568" s="303"/>
      <c r="C568" s="303"/>
      <c r="D568" s="303"/>
      <c r="E568" s="303"/>
      <c r="F568" s="303"/>
      <c r="G568" s="303"/>
      <c r="H568" s="303"/>
      <c r="I568" s="303"/>
      <c r="J568" s="303"/>
      <c r="K568" s="303"/>
      <c r="L568" s="303"/>
      <c r="M568" s="303"/>
      <c r="N568" s="303"/>
      <c r="O568" s="303"/>
      <c r="P568" s="303"/>
      <c r="Q568" s="303"/>
      <c r="R568" s="309"/>
      <c r="S568" s="310"/>
      <c r="T568" s="310"/>
      <c r="U568" s="303"/>
      <c r="V568" s="303"/>
      <c r="W568" s="303"/>
      <c r="X568" s="303"/>
      <c r="Y568" s="303"/>
      <c r="Z568" s="303"/>
      <c r="AA568" s="303"/>
      <c r="AB568" s="303"/>
      <c r="AC568" s="303"/>
      <c r="AD568" s="303"/>
      <c r="AE568" s="303"/>
      <c r="AF568" s="303"/>
      <c r="AG568" s="303"/>
      <c r="AH568" s="303"/>
      <c r="AI568" s="303"/>
      <c r="AJ568" s="303"/>
      <c r="AK568" s="303"/>
      <c r="AL568" s="303"/>
      <c r="AM568" s="303"/>
      <c r="AN568" s="303"/>
      <c r="AO568" s="303"/>
      <c r="AP568" s="303"/>
      <c r="AQ568" s="303"/>
      <c r="AR568" s="303"/>
      <c r="AS568" s="303"/>
      <c r="AT568" s="303"/>
      <c r="AU568" s="303"/>
      <c r="AV568" s="303"/>
      <c r="AW568" s="303"/>
      <c r="AX568" s="303"/>
      <c r="AY568" s="303"/>
      <c r="AZ568" s="303"/>
      <c r="BA568" s="303"/>
      <c r="BB568" s="303"/>
      <c r="BC568" s="303"/>
      <c r="BD568" s="303"/>
      <c r="BE568" s="303"/>
      <c r="BF568" s="303"/>
      <c r="BG568" s="303"/>
      <c r="BH568" s="303"/>
      <c r="BI568" s="303"/>
      <c r="BJ568" s="303"/>
      <c r="BK568" s="303"/>
      <c r="BL568" s="303"/>
      <c r="BM568" s="303"/>
      <c r="BN568" s="303"/>
      <c r="BO568" s="303"/>
      <c r="BP568" s="303"/>
      <c r="BQ568" s="303"/>
      <c r="BR568" s="303"/>
      <c r="BS568" s="303"/>
      <c r="BT568" s="303"/>
      <c r="BU568" s="303"/>
      <c r="BV568" s="303"/>
      <c r="BW568" s="303"/>
      <c r="BX568" s="303"/>
      <c r="BY568" s="303"/>
      <c r="BZ568" s="303"/>
      <c r="CA568" s="303"/>
      <c r="CB568" s="303"/>
      <c r="CC568" s="303"/>
      <c r="CD568" s="303"/>
      <c r="CE568" s="303"/>
      <c r="CF568" s="303"/>
      <c r="CG568" s="303"/>
      <c r="CH568" s="303"/>
      <c r="CI568" s="303"/>
      <c r="CJ568" s="303"/>
      <c r="CK568" s="303"/>
      <c r="CL568" s="303"/>
      <c r="CM568" s="303"/>
      <c r="CN568" s="303"/>
      <c r="CO568" s="303"/>
      <c r="CP568" s="303"/>
      <c r="CQ568" s="303"/>
      <c r="CR568" s="303"/>
      <c r="CS568" s="303"/>
      <c r="CT568" s="303"/>
      <c r="CU568" s="303"/>
      <c r="CV568" s="303"/>
      <c r="CW568" s="303"/>
      <c r="CX568" s="303"/>
      <c r="CY568" s="303"/>
      <c r="CZ568" s="303"/>
    </row>
    <row r="569" spans="1:104" ht="11.25" customHeight="1" x14ac:dyDescent="0.2">
      <c r="A569" s="303"/>
      <c r="B569" s="303"/>
      <c r="C569" s="303"/>
      <c r="D569" s="303"/>
      <c r="E569" s="303"/>
      <c r="F569" s="303"/>
      <c r="G569" s="303"/>
      <c r="H569" s="303"/>
      <c r="I569" s="303"/>
      <c r="J569" s="303"/>
      <c r="K569" s="303"/>
      <c r="L569" s="303"/>
      <c r="M569" s="303"/>
      <c r="N569" s="303"/>
      <c r="O569" s="303"/>
      <c r="P569" s="303"/>
      <c r="Q569" s="303"/>
      <c r="R569" s="309"/>
      <c r="S569" s="310"/>
      <c r="T569" s="310"/>
      <c r="U569" s="303"/>
      <c r="V569" s="303"/>
      <c r="W569" s="303"/>
      <c r="X569" s="303"/>
      <c r="Y569" s="303"/>
      <c r="Z569" s="303"/>
      <c r="AA569" s="303"/>
      <c r="AB569" s="303"/>
      <c r="AC569" s="303"/>
      <c r="AD569" s="303"/>
      <c r="AE569" s="303"/>
      <c r="AF569" s="303"/>
      <c r="AG569" s="303"/>
      <c r="AH569" s="303"/>
      <c r="AI569" s="303"/>
      <c r="AJ569" s="303"/>
      <c r="AK569" s="303"/>
      <c r="AL569" s="303"/>
      <c r="AM569" s="303"/>
      <c r="AN569" s="303"/>
      <c r="AO569" s="303"/>
      <c r="AP569" s="303"/>
      <c r="AQ569" s="303"/>
      <c r="AR569" s="303"/>
      <c r="AS569" s="303"/>
      <c r="AT569" s="303"/>
      <c r="AU569" s="303"/>
      <c r="AV569" s="303"/>
      <c r="AW569" s="303"/>
      <c r="AX569" s="303"/>
      <c r="AY569" s="303"/>
      <c r="AZ569" s="303"/>
      <c r="BA569" s="303"/>
      <c r="BB569" s="303"/>
      <c r="BC569" s="303"/>
      <c r="BD569" s="303"/>
      <c r="BE569" s="303"/>
      <c r="BF569" s="303"/>
      <c r="BG569" s="303"/>
      <c r="BH569" s="303"/>
      <c r="BI569" s="303"/>
      <c r="BJ569" s="303"/>
      <c r="BK569" s="303"/>
      <c r="BL569" s="303"/>
      <c r="BM569" s="303"/>
      <c r="BN569" s="303"/>
      <c r="BO569" s="303"/>
      <c r="BP569" s="303"/>
      <c r="BQ569" s="303"/>
      <c r="BR569" s="303"/>
      <c r="BS569" s="303"/>
      <c r="BT569" s="303"/>
      <c r="BU569" s="303"/>
      <c r="BV569" s="303"/>
      <c r="BW569" s="303"/>
      <c r="BX569" s="303"/>
      <c r="BY569" s="303"/>
      <c r="BZ569" s="303"/>
      <c r="CA569" s="303"/>
      <c r="CB569" s="303"/>
      <c r="CC569" s="303"/>
      <c r="CD569" s="303"/>
      <c r="CE569" s="303"/>
      <c r="CF569" s="303"/>
      <c r="CG569" s="303"/>
      <c r="CH569" s="303"/>
      <c r="CI569" s="303"/>
      <c r="CJ569" s="303"/>
      <c r="CK569" s="303"/>
      <c r="CL569" s="303"/>
      <c r="CM569" s="303"/>
      <c r="CN569" s="303"/>
      <c r="CO569" s="303"/>
      <c r="CP569" s="303"/>
      <c r="CQ569" s="303"/>
      <c r="CR569" s="303"/>
      <c r="CS569" s="303"/>
      <c r="CT569" s="303"/>
      <c r="CU569" s="303"/>
      <c r="CV569" s="303"/>
      <c r="CW569" s="303"/>
      <c r="CX569" s="303"/>
      <c r="CY569" s="303"/>
      <c r="CZ569" s="303"/>
    </row>
    <row r="570" spans="1:104" ht="11.25" customHeight="1" x14ac:dyDescent="0.2">
      <c r="A570" s="303"/>
      <c r="B570" s="303"/>
      <c r="C570" s="303"/>
      <c r="D570" s="303"/>
      <c r="E570" s="303"/>
      <c r="F570" s="303"/>
      <c r="G570" s="303"/>
      <c r="H570" s="303"/>
      <c r="I570" s="303"/>
      <c r="J570" s="303"/>
      <c r="K570" s="303"/>
      <c r="L570" s="303"/>
      <c r="M570" s="303"/>
      <c r="N570" s="303"/>
      <c r="O570" s="303"/>
      <c r="P570" s="303"/>
      <c r="Q570" s="303"/>
      <c r="R570" s="309"/>
      <c r="S570" s="310"/>
      <c r="T570" s="310"/>
      <c r="U570" s="303"/>
      <c r="V570" s="303"/>
      <c r="W570" s="303"/>
      <c r="X570" s="303"/>
      <c r="Y570" s="303"/>
      <c r="Z570" s="303"/>
      <c r="AA570" s="303"/>
      <c r="AB570" s="303"/>
      <c r="AC570" s="303"/>
      <c r="AD570" s="303"/>
      <c r="AE570" s="303"/>
      <c r="AF570" s="303"/>
      <c r="AG570" s="303"/>
      <c r="AH570" s="303"/>
      <c r="AI570" s="303"/>
      <c r="AJ570" s="303"/>
      <c r="AK570" s="303"/>
      <c r="AL570" s="303"/>
      <c r="AM570" s="303"/>
      <c r="AN570" s="303"/>
      <c r="AO570" s="303"/>
      <c r="AP570" s="303"/>
      <c r="AQ570" s="303"/>
      <c r="AR570" s="303"/>
      <c r="AS570" s="303"/>
      <c r="AT570" s="303"/>
      <c r="AU570" s="303"/>
      <c r="AV570" s="303"/>
      <c r="AW570" s="303"/>
      <c r="AX570" s="303"/>
      <c r="AY570" s="303"/>
      <c r="AZ570" s="303"/>
      <c r="BA570" s="303"/>
      <c r="BB570" s="303"/>
      <c r="BC570" s="303"/>
      <c r="BD570" s="303"/>
      <c r="BE570" s="303"/>
      <c r="BF570" s="303"/>
      <c r="BG570" s="303"/>
      <c r="BH570" s="303"/>
      <c r="BI570" s="303"/>
      <c r="BJ570" s="303"/>
      <c r="BK570" s="303"/>
      <c r="BL570" s="303"/>
      <c r="BM570" s="303"/>
      <c r="BN570" s="303"/>
      <c r="BO570" s="303"/>
      <c r="BP570" s="303"/>
      <c r="BQ570" s="303"/>
      <c r="BR570" s="303"/>
      <c r="BS570" s="303"/>
      <c r="BT570" s="303"/>
      <c r="BU570" s="303"/>
      <c r="BV570" s="303"/>
      <c r="BW570" s="303"/>
      <c r="BX570" s="303"/>
      <c r="BY570" s="303"/>
      <c r="BZ570" s="303"/>
      <c r="CA570" s="303"/>
      <c r="CB570" s="303"/>
      <c r="CC570" s="303"/>
      <c r="CD570" s="303"/>
      <c r="CE570" s="303"/>
      <c r="CF570" s="303"/>
      <c r="CG570" s="303"/>
      <c r="CH570" s="303"/>
      <c r="CI570" s="303"/>
      <c r="CJ570" s="303"/>
      <c r="CK570" s="303"/>
      <c r="CL570" s="303"/>
      <c r="CM570" s="303"/>
      <c r="CN570" s="303"/>
      <c r="CO570" s="303"/>
      <c r="CP570" s="303"/>
      <c r="CQ570" s="303"/>
      <c r="CR570" s="303"/>
      <c r="CS570" s="303"/>
      <c r="CT570" s="303"/>
      <c r="CU570" s="303"/>
      <c r="CV570" s="303"/>
      <c r="CW570" s="303"/>
      <c r="CX570" s="303"/>
      <c r="CY570" s="303"/>
      <c r="CZ570" s="303"/>
    </row>
    <row r="571" spans="1:104" ht="11.25" customHeight="1" x14ac:dyDescent="0.2">
      <c r="A571" s="303"/>
      <c r="B571" s="303"/>
      <c r="C571" s="303"/>
      <c r="D571" s="303"/>
      <c r="E571" s="303"/>
      <c r="F571" s="303"/>
      <c r="G571" s="303"/>
      <c r="H571" s="303"/>
      <c r="I571" s="303"/>
      <c r="J571" s="303"/>
      <c r="K571" s="303"/>
      <c r="L571" s="303"/>
      <c r="M571" s="303"/>
      <c r="N571" s="303"/>
      <c r="O571" s="303"/>
      <c r="P571" s="303"/>
      <c r="Q571" s="303"/>
      <c r="R571" s="309"/>
      <c r="S571" s="310"/>
      <c r="T571" s="310"/>
      <c r="U571" s="303"/>
      <c r="V571" s="303"/>
      <c r="W571" s="303"/>
      <c r="X571" s="303"/>
      <c r="Y571" s="303"/>
      <c r="Z571" s="303"/>
      <c r="AA571" s="303"/>
      <c r="AB571" s="303"/>
      <c r="AC571" s="303"/>
      <c r="AD571" s="303"/>
      <c r="AE571" s="303"/>
      <c r="AF571" s="303"/>
      <c r="AG571" s="303"/>
      <c r="AH571" s="303"/>
      <c r="AI571" s="303"/>
      <c r="AJ571" s="303"/>
      <c r="AK571" s="303"/>
      <c r="AL571" s="303"/>
      <c r="AM571" s="303"/>
      <c r="AN571" s="303"/>
      <c r="AO571" s="303"/>
      <c r="AP571" s="303"/>
      <c r="AQ571" s="303"/>
      <c r="AR571" s="303"/>
      <c r="AS571" s="303"/>
      <c r="AT571" s="303"/>
      <c r="AU571" s="303"/>
      <c r="AV571" s="303"/>
      <c r="AW571" s="303"/>
      <c r="AX571" s="303"/>
      <c r="AY571" s="303"/>
      <c r="AZ571" s="303"/>
      <c r="BA571" s="303"/>
      <c r="BB571" s="303"/>
      <c r="BC571" s="303"/>
      <c r="BD571" s="303"/>
      <c r="BE571" s="303"/>
      <c r="BF571" s="303"/>
      <c r="BG571" s="303"/>
      <c r="BH571" s="303"/>
      <c r="BI571" s="303"/>
      <c r="BJ571" s="303"/>
      <c r="BK571" s="303"/>
      <c r="BL571" s="303"/>
      <c r="BM571" s="303"/>
      <c r="BN571" s="303"/>
      <c r="BO571" s="303"/>
      <c r="BP571" s="303"/>
      <c r="BQ571" s="303"/>
      <c r="BR571" s="303"/>
      <c r="BS571" s="303"/>
      <c r="BT571" s="303"/>
      <c r="BU571" s="303"/>
      <c r="BV571" s="303"/>
      <c r="BW571" s="303"/>
      <c r="BX571" s="303"/>
      <c r="BY571" s="303"/>
      <c r="BZ571" s="303"/>
      <c r="CA571" s="303"/>
      <c r="CB571" s="303"/>
      <c r="CC571" s="303"/>
      <c r="CD571" s="303"/>
      <c r="CE571" s="303"/>
      <c r="CF571" s="303"/>
      <c r="CG571" s="303"/>
      <c r="CH571" s="303"/>
      <c r="CI571" s="303"/>
      <c r="CJ571" s="303"/>
      <c r="CK571" s="303"/>
      <c r="CL571" s="303"/>
      <c r="CM571" s="303"/>
      <c r="CN571" s="303"/>
      <c r="CO571" s="303"/>
      <c r="CP571" s="303"/>
      <c r="CQ571" s="303"/>
      <c r="CR571" s="303"/>
      <c r="CS571" s="303"/>
      <c r="CT571" s="303"/>
      <c r="CU571" s="303"/>
      <c r="CV571" s="303"/>
      <c r="CW571" s="303"/>
      <c r="CX571" s="303"/>
      <c r="CY571" s="303"/>
      <c r="CZ571" s="303"/>
    </row>
    <row r="572" spans="1:104" ht="11.25" customHeight="1" x14ac:dyDescent="0.2">
      <c r="A572" s="303"/>
      <c r="B572" s="303"/>
      <c r="C572" s="303"/>
      <c r="D572" s="303"/>
      <c r="E572" s="303"/>
      <c r="F572" s="303"/>
      <c r="G572" s="303"/>
      <c r="H572" s="303"/>
      <c r="I572" s="303"/>
      <c r="J572" s="303"/>
      <c r="K572" s="303"/>
      <c r="L572" s="303"/>
      <c r="M572" s="303"/>
      <c r="N572" s="303"/>
      <c r="O572" s="303"/>
      <c r="P572" s="303"/>
      <c r="Q572" s="303"/>
      <c r="R572" s="309"/>
      <c r="S572" s="310"/>
      <c r="T572" s="310"/>
      <c r="U572" s="303"/>
      <c r="V572" s="303"/>
      <c r="W572" s="303"/>
      <c r="X572" s="303"/>
      <c r="Y572" s="303"/>
      <c r="Z572" s="303"/>
      <c r="AA572" s="303"/>
      <c r="AB572" s="303"/>
      <c r="AC572" s="303"/>
      <c r="AD572" s="303"/>
      <c r="AE572" s="303"/>
      <c r="AF572" s="303"/>
      <c r="AG572" s="303"/>
      <c r="AH572" s="303"/>
      <c r="AI572" s="303"/>
      <c r="AJ572" s="303"/>
      <c r="AK572" s="303"/>
      <c r="AL572" s="303"/>
      <c r="AM572" s="303"/>
      <c r="AN572" s="303"/>
      <c r="AO572" s="303"/>
      <c r="AP572" s="303"/>
      <c r="AQ572" s="303"/>
      <c r="AR572" s="303"/>
      <c r="AS572" s="303"/>
      <c r="AT572" s="303"/>
      <c r="AU572" s="303"/>
      <c r="AV572" s="303"/>
      <c r="AW572" s="303"/>
      <c r="AX572" s="303"/>
      <c r="AY572" s="303"/>
      <c r="AZ572" s="303"/>
      <c r="BA572" s="303"/>
      <c r="BB572" s="303"/>
      <c r="BC572" s="303"/>
      <c r="BD572" s="303"/>
      <c r="BE572" s="303"/>
      <c r="BF572" s="303"/>
      <c r="BG572" s="303"/>
      <c r="BH572" s="303"/>
      <c r="BI572" s="303"/>
      <c r="BJ572" s="303"/>
      <c r="BK572" s="303"/>
      <c r="BL572" s="303"/>
      <c r="BM572" s="303"/>
      <c r="BN572" s="303"/>
      <c r="BO572" s="303"/>
      <c r="BP572" s="303"/>
      <c r="BQ572" s="303"/>
      <c r="BR572" s="303"/>
      <c r="BS572" s="303"/>
      <c r="BT572" s="303"/>
      <c r="BU572" s="303"/>
      <c r="BV572" s="303"/>
      <c r="BW572" s="303"/>
      <c r="BX572" s="303"/>
      <c r="BY572" s="303"/>
      <c r="BZ572" s="303"/>
      <c r="CA572" s="303"/>
      <c r="CB572" s="303"/>
      <c r="CC572" s="303"/>
      <c r="CD572" s="303"/>
      <c r="CE572" s="303"/>
      <c r="CF572" s="303"/>
      <c r="CG572" s="303"/>
      <c r="CH572" s="303"/>
      <c r="CI572" s="303"/>
      <c r="CJ572" s="303"/>
      <c r="CK572" s="303"/>
      <c r="CL572" s="303"/>
      <c r="CM572" s="303"/>
      <c r="CN572" s="303"/>
      <c r="CO572" s="303"/>
      <c r="CP572" s="303"/>
      <c r="CQ572" s="303"/>
      <c r="CR572" s="303"/>
      <c r="CS572" s="303"/>
      <c r="CT572" s="303"/>
      <c r="CU572" s="303"/>
      <c r="CV572" s="303"/>
      <c r="CW572" s="303"/>
      <c r="CX572" s="303"/>
      <c r="CY572" s="303"/>
      <c r="CZ572" s="303"/>
    </row>
    <row r="573" spans="1:104" ht="11.25" customHeight="1" x14ac:dyDescent="0.2">
      <c r="A573" s="303"/>
      <c r="B573" s="303"/>
      <c r="C573" s="303"/>
      <c r="D573" s="303"/>
      <c r="E573" s="303"/>
      <c r="F573" s="303"/>
      <c r="G573" s="303"/>
      <c r="H573" s="303"/>
      <c r="I573" s="303"/>
      <c r="J573" s="303"/>
      <c r="K573" s="303"/>
      <c r="L573" s="303"/>
      <c r="M573" s="303"/>
      <c r="N573" s="303"/>
      <c r="O573" s="303"/>
      <c r="P573" s="303"/>
      <c r="Q573" s="303"/>
      <c r="R573" s="309"/>
      <c r="S573" s="310"/>
      <c r="T573" s="310"/>
      <c r="U573" s="303"/>
      <c r="V573" s="303"/>
      <c r="W573" s="303"/>
      <c r="X573" s="303"/>
      <c r="Y573" s="303"/>
      <c r="Z573" s="303"/>
      <c r="AA573" s="303"/>
      <c r="AB573" s="303"/>
      <c r="AC573" s="303"/>
      <c r="AD573" s="303"/>
      <c r="AE573" s="303"/>
      <c r="AF573" s="303"/>
      <c r="AG573" s="303"/>
      <c r="AH573" s="303"/>
      <c r="AI573" s="303"/>
      <c r="AJ573" s="303"/>
      <c r="AK573" s="303"/>
      <c r="AL573" s="303"/>
      <c r="AM573" s="303"/>
      <c r="AN573" s="303"/>
      <c r="AO573" s="303"/>
      <c r="AP573" s="303"/>
      <c r="AQ573" s="303"/>
      <c r="AR573" s="303"/>
      <c r="AS573" s="303"/>
      <c r="AT573" s="303"/>
      <c r="AU573" s="303"/>
      <c r="AV573" s="303"/>
      <c r="AW573" s="303"/>
      <c r="AX573" s="303"/>
      <c r="AY573" s="303"/>
      <c r="AZ573" s="303"/>
      <c r="BA573" s="303"/>
      <c r="BB573" s="303"/>
      <c r="BC573" s="303"/>
      <c r="BD573" s="303"/>
      <c r="BE573" s="303"/>
      <c r="BF573" s="303"/>
      <c r="BG573" s="303"/>
      <c r="BH573" s="303"/>
      <c r="BI573" s="303"/>
      <c r="BJ573" s="303"/>
      <c r="BK573" s="303"/>
      <c r="BL573" s="303"/>
      <c r="BM573" s="303"/>
      <c r="BN573" s="303"/>
      <c r="BO573" s="303"/>
      <c r="BP573" s="303"/>
      <c r="BQ573" s="303"/>
      <c r="BR573" s="303"/>
      <c r="BS573" s="303"/>
      <c r="BT573" s="303"/>
      <c r="BU573" s="303"/>
      <c r="BV573" s="303"/>
      <c r="BW573" s="303"/>
      <c r="BX573" s="303"/>
      <c r="BY573" s="303"/>
      <c r="BZ573" s="303"/>
      <c r="CA573" s="303"/>
      <c r="CB573" s="303"/>
      <c r="CC573" s="303"/>
      <c r="CD573" s="303"/>
      <c r="CE573" s="303"/>
      <c r="CF573" s="303"/>
      <c r="CG573" s="303"/>
      <c r="CH573" s="303"/>
      <c r="CI573" s="303"/>
      <c r="CJ573" s="303"/>
      <c r="CK573" s="303"/>
      <c r="CL573" s="303"/>
      <c r="CM573" s="303"/>
      <c r="CN573" s="303"/>
      <c r="CO573" s="303"/>
      <c r="CP573" s="303"/>
      <c r="CQ573" s="303"/>
      <c r="CR573" s="303"/>
      <c r="CS573" s="303"/>
      <c r="CT573" s="303"/>
      <c r="CU573" s="303"/>
      <c r="CV573" s="303"/>
      <c r="CW573" s="303"/>
      <c r="CX573" s="303"/>
      <c r="CY573" s="303"/>
      <c r="CZ573" s="303"/>
    </row>
    <row r="574" spans="1:104" ht="11.25" customHeight="1" x14ac:dyDescent="0.2">
      <c r="A574" s="303"/>
      <c r="B574" s="303"/>
      <c r="C574" s="303"/>
      <c r="D574" s="303"/>
      <c r="E574" s="303"/>
      <c r="F574" s="303"/>
      <c r="G574" s="303"/>
      <c r="H574" s="303"/>
      <c r="I574" s="303"/>
      <c r="J574" s="303"/>
      <c r="K574" s="303"/>
      <c r="L574" s="303"/>
      <c r="M574" s="303"/>
      <c r="N574" s="303"/>
      <c r="O574" s="303"/>
      <c r="P574" s="303"/>
      <c r="Q574" s="303"/>
      <c r="R574" s="309"/>
      <c r="S574" s="310"/>
      <c r="T574" s="310"/>
      <c r="U574" s="303"/>
      <c r="V574" s="303"/>
      <c r="W574" s="303"/>
      <c r="X574" s="303"/>
      <c r="Y574" s="303"/>
      <c r="Z574" s="303"/>
      <c r="AA574" s="303"/>
      <c r="AB574" s="303"/>
      <c r="AC574" s="303"/>
      <c r="AD574" s="303"/>
      <c r="AE574" s="303"/>
      <c r="AF574" s="303"/>
      <c r="AG574" s="303"/>
      <c r="AH574" s="303"/>
      <c r="AI574" s="303"/>
      <c r="AJ574" s="303"/>
      <c r="AK574" s="303"/>
      <c r="AL574" s="303"/>
      <c r="AM574" s="303"/>
      <c r="AN574" s="303"/>
      <c r="AO574" s="303"/>
      <c r="AP574" s="303"/>
      <c r="AQ574" s="303"/>
      <c r="AR574" s="303"/>
      <c r="AS574" s="303"/>
      <c r="AT574" s="303"/>
      <c r="AU574" s="303"/>
      <c r="AV574" s="303"/>
      <c r="AW574" s="303"/>
      <c r="AX574" s="303"/>
      <c r="AY574" s="303"/>
      <c r="AZ574" s="303"/>
      <c r="BA574" s="303"/>
      <c r="BB574" s="303"/>
      <c r="BC574" s="303"/>
      <c r="BD574" s="303"/>
      <c r="BE574" s="303"/>
      <c r="BF574" s="303"/>
      <c r="BG574" s="303"/>
      <c r="BH574" s="303"/>
      <c r="BI574" s="303"/>
      <c r="BJ574" s="303"/>
      <c r="BK574" s="303"/>
      <c r="BL574" s="303"/>
      <c r="BM574" s="303"/>
      <c r="BN574" s="303"/>
      <c r="BO574" s="303"/>
      <c r="BP574" s="303"/>
      <c r="BQ574" s="303"/>
      <c r="BR574" s="303"/>
      <c r="BS574" s="303"/>
      <c r="BT574" s="303"/>
      <c r="BU574" s="303"/>
      <c r="BV574" s="303"/>
      <c r="BW574" s="303"/>
      <c r="BX574" s="303"/>
      <c r="BY574" s="303"/>
      <c r="BZ574" s="303"/>
      <c r="CA574" s="303"/>
      <c r="CB574" s="303"/>
      <c r="CC574" s="303"/>
      <c r="CD574" s="303"/>
      <c r="CE574" s="303"/>
      <c r="CF574" s="303"/>
      <c r="CG574" s="303"/>
      <c r="CH574" s="303"/>
      <c r="CI574" s="303"/>
      <c r="CJ574" s="303"/>
      <c r="CK574" s="303"/>
      <c r="CL574" s="303"/>
      <c r="CM574" s="303"/>
      <c r="CN574" s="303"/>
      <c r="CO574" s="303"/>
      <c r="CP574" s="303"/>
      <c r="CQ574" s="303"/>
      <c r="CR574" s="303"/>
      <c r="CS574" s="303"/>
      <c r="CT574" s="303"/>
      <c r="CU574" s="303"/>
      <c r="CV574" s="303"/>
      <c r="CW574" s="303"/>
      <c r="CX574" s="303"/>
      <c r="CY574" s="303"/>
      <c r="CZ574" s="303"/>
    </row>
    <row r="575" spans="1:104" ht="11.25" customHeight="1" x14ac:dyDescent="0.2">
      <c r="A575" s="303"/>
      <c r="B575" s="303"/>
      <c r="C575" s="303"/>
      <c r="D575" s="303"/>
      <c r="E575" s="303"/>
      <c r="F575" s="303"/>
      <c r="G575" s="303"/>
      <c r="H575" s="303"/>
      <c r="I575" s="303"/>
      <c r="J575" s="303"/>
      <c r="K575" s="303"/>
      <c r="L575" s="303"/>
      <c r="M575" s="303"/>
      <c r="N575" s="303"/>
      <c r="O575" s="303"/>
      <c r="P575" s="303"/>
      <c r="Q575" s="303"/>
      <c r="R575" s="309"/>
      <c r="S575" s="310"/>
      <c r="T575" s="310"/>
      <c r="U575" s="303"/>
      <c r="V575" s="303"/>
      <c r="W575" s="303"/>
      <c r="X575" s="303"/>
      <c r="Y575" s="303"/>
      <c r="Z575" s="303"/>
      <c r="AA575" s="303"/>
      <c r="AB575" s="303"/>
      <c r="AC575" s="303"/>
      <c r="AD575" s="303"/>
      <c r="AE575" s="303"/>
      <c r="AF575" s="303"/>
      <c r="AG575" s="303"/>
      <c r="AH575" s="303"/>
      <c r="AI575" s="303"/>
      <c r="AJ575" s="303"/>
      <c r="AK575" s="303"/>
      <c r="AL575" s="303"/>
      <c r="AM575" s="303"/>
      <c r="AN575" s="303"/>
      <c r="AO575" s="303"/>
      <c r="AP575" s="303"/>
      <c r="AQ575" s="303"/>
      <c r="AR575" s="303"/>
      <c r="AS575" s="303"/>
      <c r="AT575" s="303"/>
      <c r="AU575" s="303"/>
      <c r="AV575" s="303"/>
      <c r="AW575" s="303"/>
      <c r="AX575" s="303"/>
      <c r="AY575" s="303"/>
      <c r="AZ575" s="303"/>
      <c r="BA575" s="303"/>
      <c r="BB575" s="303"/>
      <c r="BC575" s="303"/>
      <c r="BD575" s="303"/>
      <c r="BE575" s="303"/>
      <c r="BF575" s="303"/>
      <c r="BG575" s="303"/>
      <c r="BH575" s="303"/>
      <c r="BI575" s="303"/>
      <c r="BJ575" s="303"/>
      <c r="BK575" s="303"/>
      <c r="BL575" s="303"/>
      <c r="BM575" s="303"/>
      <c r="BN575" s="303"/>
      <c r="BO575" s="303"/>
      <c r="BP575" s="303"/>
      <c r="BQ575" s="303"/>
      <c r="BR575" s="303"/>
      <c r="BS575" s="303"/>
      <c r="BT575" s="303"/>
      <c r="BU575" s="303"/>
      <c r="BV575" s="303"/>
      <c r="BW575" s="303"/>
      <c r="BX575" s="303"/>
      <c r="BY575" s="303"/>
      <c r="BZ575" s="303"/>
      <c r="CA575" s="303"/>
      <c r="CB575" s="303"/>
      <c r="CC575" s="303"/>
      <c r="CD575" s="303"/>
      <c r="CE575" s="303"/>
      <c r="CF575" s="303"/>
      <c r="CG575" s="303"/>
      <c r="CH575" s="303"/>
      <c r="CI575" s="303"/>
      <c r="CJ575" s="303"/>
      <c r="CK575" s="303"/>
      <c r="CL575" s="303"/>
      <c r="CM575" s="303"/>
      <c r="CN575" s="303"/>
      <c r="CO575" s="303"/>
      <c r="CP575" s="303"/>
      <c r="CQ575" s="303"/>
      <c r="CR575" s="303"/>
      <c r="CS575" s="303"/>
      <c r="CT575" s="303"/>
      <c r="CU575" s="303"/>
      <c r="CV575" s="303"/>
      <c r="CW575" s="303"/>
      <c r="CX575" s="303"/>
      <c r="CY575" s="303"/>
      <c r="CZ575" s="303"/>
    </row>
    <row r="576" spans="1:104" ht="11.25" customHeight="1" x14ac:dyDescent="0.2">
      <c r="A576" s="303"/>
      <c r="B576" s="303"/>
      <c r="C576" s="303"/>
      <c r="D576" s="303"/>
      <c r="E576" s="303"/>
      <c r="F576" s="303"/>
      <c r="G576" s="303"/>
      <c r="H576" s="303"/>
      <c r="I576" s="303"/>
      <c r="J576" s="303"/>
      <c r="K576" s="303"/>
      <c r="L576" s="303"/>
      <c r="M576" s="303"/>
      <c r="N576" s="303"/>
      <c r="O576" s="303"/>
      <c r="P576" s="303"/>
      <c r="Q576" s="303"/>
      <c r="R576" s="309"/>
      <c r="S576" s="310"/>
      <c r="T576" s="310"/>
      <c r="U576" s="303"/>
      <c r="V576" s="303"/>
      <c r="W576" s="303"/>
      <c r="X576" s="303"/>
      <c r="Y576" s="303"/>
      <c r="Z576" s="303"/>
      <c r="AA576" s="303"/>
      <c r="AB576" s="303"/>
      <c r="AC576" s="303"/>
      <c r="AD576" s="303"/>
      <c r="AE576" s="303"/>
      <c r="AF576" s="303"/>
      <c r="AG576" s="303"/>
      <c r="AH576" s="303"/>
      <c r="AI576" s="303"/>
      <c r="AJ576" s="303"/>
      <c r="AK576" s="303"/>
      <c r="AL576" s="303"/>
      <c r="AM576" s="303"/>
      <c r="AN576" s="303"/>
      <c r="AO576" s="303"/>
      <c r="AP576" s="303"/>
      <c r="AQ576" s="303"/>
      <c r="AR576" s="303"/>
      <c r="AS576" s="303"/>
      <c r="AT576" s="303"/>
      <c r="AU576" s="303"/>
      <c r="AV576" s="303"/>
      <c r="AW576" s="303"/>
      <c r="AX576" s="303"/>
      <c r="AY576" s="303"/>
      <c r="AZ576" s="303"/>
      <c r="BA576" s="303"/>
      <c r="BB576" s="303"/>
      <c r="BC576" s="303"/>
      <c r="BD576" s="303"/>
      <c r="BE576" s="303"/>
      <c r="BF576" s="303"/>
      <c r="BG576" s="303"/>
      <c r="BH576" s="303"/>
      <c r="BI576" s="303"/>
      <c r="BJ576" s="303"/>
      <c r="BK576" s="303"/>
      <c r="BL576" s="303"/>
      <c r="BM576" s="303"/>
      <c r="BN576" s="303"/>
      <c r="BO576" s="303"/>
      <c r="BP576" s="303"/>
      <c r="BQ576" s="303"/>
      <c r="BR576" s="303"/>
      <c r="BS576" s="303"/>
      <c r="BT576" s="303"/>
      <c r="BU576" s="303"/>
      <c r="BV576" s="303"/>
      <c r="BW576" s="303"/>
      <c r="BX576" s="303"/>
      <c r="BY576" s="303"/>
      <c r="BZ576" s="303"/>
      <c r="CA576" s="303"/>
      <c r="CB576" s="303"/>
      <c r="CC576" s="303"/>
      <c r="CD576" s="303"/>
      <c r="CE576" s="303"/>
      <c r="CF576" s="303"/>
      <c r="CG576" s="303"/>
      <c r="CH576" s="303"/>
      <c r="CI576" s="303"/>
      <c r="CJ576" s="303"/>
      <c r="CK576" s="303"/>
      <c r="CL576" s="303"/>
      <c r="CM576" s="303"/>
      <c r="CN576" s="303"/>
      <c r="CO576" s="303"/>
      <c r="CP576" s="303"/>
      <c r="CQ576" s="303"/>
      <c r="CR576" s="303"/>
      <c r="CS576" s="303"/>
      <c r="CT576" s="303"/>
      <c r="CU576" s="303"/>
      <c r="CV576" s="303"/>
      <c r="CW576" s="303"/>
      <c r="CX576" s="303"/>
      <c r="CY576" s="303"/>
      <c r="CZ576" s="303"/>
    </row>
    <row r="577" spans="1:104" ht="11.25" customHeight="1" x14ac:dyDescent="0.2">
      <c r="A577" s="303"/>
      <c r="B577" s="303"/>
      <c r="C577" s="303"/>
      <c r="D577" s="303"/>
      <c r="E577" s="303"/>
      <c r="F577" s="303"/>
      <c r="G577" s="303"/>
      <c r="H577" s="303"/>
      <c r="I577" s="303"/>
      <c r="J577" s="303"/>
      <c r="K577" s="303"/>
      <c r="L577" s="303"/>
      <c r="M577" s="303"/>
      <c r="N577" s="303"/>
      <c r="O577" s="303"/>
      <c r="P577" s="303"/>
      <c r="Q577" s="303"/>
      <c r="R577" s="309"/>
      <c r="S577" s="310"/>
      <c r="T577" s="310"/>
      <c r="U577" s="303"/>
      <c r="V577" s="303"/>
      <c r="W577" s="303"/>
      <c r="X577" s="303"/>
      <c r="Y577" s="303"/>
      <c r="Z577" s="303"/>
      <c r="AA577" s="303"/>
      <c r="AB577" s="303"/>
      <c r="AC577" s="303"/>
      <c r="AD577" s="303"/>
      <c r="AE577" s="303"/>
      <c r="AF577" s="303"/>
      <c r="AG577" s="303"/>
      <c r="AH577" s="303"/>
      <c r="AI577" s="303"/>
      <c r="AJ577" s="303"/>
      <c r="AK577" s="303"/>
      <c r="AL577" s="303"/>
      <c r="AM577" s="303"/>
      <c r="AN577" s="303"/>
      <c r="AO577" s="303"/>
      <c r="AP577" s="303"/>
      <c r="AQ577" s="303"/>
      <c r="AR577" s="303"/>
      <c r="AS577" s="303"/>
      <c r="AT577" s="303"/>
      <c r="AU577" s="303"/>
      <c r="AV577" s="303"/>
      <c r="AW577" s="303"/>
      <c r="AX577" s="303"/>
      <c r="AY577" s="303"/>
      <c r="AZ577" s="303"/>
      <c r="BA577" s="303"/>
      <c r="BB577" s="303"/>
      <c r="BC577" s="303"/>
      <c r="BD577" s="303"/>
      <c r="BE577" s="303"/>
      <c r="BF577" s="303"/>
      <c r="BG577" s="303"/>
      <c r="BH577" s="303"/>
      <c r="BI577" s="303"/>
      <c r="BJ577" s="303"/>
      <c r="BK577" s="303"/>
      <c r="BL577" s="303"/>
      <c r="BM577" s="303"/>
      <c r="BN577" s="303"/>
      <c r="BO577" s="303"/>
      <c r="BP577" s="303"/>
      <c r="BQ577" s="303"/>
      <c r="BR577" s="303"/>
      <c r="BS577" s="303"/>
      <c r="BT577" s="303"/>
      <c r="BU577" s="303"/>
      <c r="BV577" s="303"/>
      <c r="BW577" s="303"/>
      <c r="BX577" s="303"/>
      <c r="BY577" s="303"/>
      <c r="BZ577" s="303"/>
      <c r="CA577" s="303"/>
      <c r="CB577" s="303"/>
      <c r="CC577" s="303"/>
      <c r="CD577" s="303"/>
      <c r="CE577" s="303"/>
      <c r="CF577" s="303"/>
      <c r="CG577" s="303"/>
      <c r="CH577" s="303"/>
      <c r="CI577" s="303"/>
      <c r="CJ577" s="303"/>
      <c r="CK577" s="303"/>
      <c r="CL577" s="303"/>
      <c r="CM577" s="303"/>
      <c r="CN577" s="303"/>
      <c r="CO577" s="303"/>
      <c r="CP577" s="303"/>
      <c r="CQ577" s="303"/>
      <c r="CR577" s="303"/>
      <c r="CS577" s="303"/>
      <c r="CT577" s="303"/>
      <c r="CU577" s="303"/>
      <c r="CV577" s="303"/>
      <c r="CW577" s="303"/>
      <c r="CX577" s="303"/>
      <c r="CY577" s="303"/>
      <c r="CZ577" s="303"/>
    </row>
    <row r="578" spans="1:104" ht="11.25" customHeight="1" x14ac:dyDescent="0.2">
      <c r="A578" s="303"/>
      <c r="B578" s="303"/>
      <c r="C578" s="303"/>
      <c r="D578" s="303"/>
      <c r="E578" s="303"/>
      <c r="F578" s="303"/>
      <c r="G578" s="303"/>
      <c r="H578" s="303"/>
      <c r="I578" s="303"/>
      <c r="J578" s="303"/>
      <c r="K578" s="303"/>
      <c r="L578" s="303"/>
      <c r="M578" s="303"/>
      <c r="N578" s="303"/>
      <c r="O578" s="303"/>
      <c r="P578" s="303"/>
      <c r="Q578" s="303"/>
      <c r="R578" s="309"/>
      <c r="S578" s="310"/>
      <c r="T578" s="310"/>
      <c r="U578" s="303"/>
      <c r="V578" s="303"/>
      <c r="W578" s="303"/>
      <c r="X578" s="303"/>
      <c r="Y578" s="303"/>
      <c r="Z578" s="303"/>
      <c r="AA578" s="303"/>
      <c r="AB578" s="303"/>
      <c r="AC578" s="303"/>
      <c r="AD578" s="303"/>
      <c r="AE578" s="303"/>
      <c r="AF578" s="303"/>
      <c r="AG578" s="303"/>
      <c r="AH578" s="303"/>
      <c r="AI578" s="303"/>
      <c r="AJ578" s="303"/>
      <c r="AK578" s="303"/>
      <c r="AL578" s="303"/>
      <c r="AM578" s="303"/>
      <c r="AN578" s="303"/>
      <c r="AO578" s="303"/>
      <c r="AP578" s="303"/>
      <c r="AQ578" s="303"/>
      <c r="AR578" s="303"/>
      <c r="AS578" s="303"/>
      <c r="AT578" s="303"/>
      <c r="AU578" s="303"/>
      <c r="AV578" s="303"/>
      <c r="AW578" s="303"/>
      <c r="AX578" s="303"/>
      <c r="AY578" s="303"/>
      <c r="AZ578" s="303"/>
      <c r="BA578" s="303"/>
      <c r="BB578" s="303"/>
      <c r="BC578" s="303"/>
      <c r="BD578" s="303"/>
      <c r="BE578" s="303"/>
      <c r="BF578" s="303"/>
      <c r="BG578" s="303"/>
      <c r="BH578" s="303"/>
      <c r="BI578" s="303"/>
      <c r="BJ578" s="303"/>
      <c r="BK578" s="303"/>
      <c r="BL578" s="303"/>
      <c r="BM578" s="303"/>
      <c r="BN578" s="303"/>
      <c r="BO578" s="303"/>
      <c r="BP578" s="303"/>
      <c r="BQ578" s="303"/>
      <c r="BR578" s="303"/>
      <c r="BS578" s="303"/>
      <c r="BT578" s="303"/>
      <c r="BU578" s="303"/>
      <c r="BV578" s="303"/>
      <c r="BW578" s="303"/>
      <c r="BX578" s="303"/>
      <c r="BY578" s="303"/>
      <c r="BZ578" s="303"/>
      <c r="CA578" s="303"/>
      <c r="CB578" s="303"/>
      <c r="CC578" s="303"/>
      <c r="CD578" s="303"/>
      <c r="CE578" s="303"/>
      <c r="CF578" s="303"/>
      <c r="CG578" s="303"/>
      <c r="CH578" s="303"/>
      <c r="CI578" s="303"/>
      <c r="CJ578" s="303"/>
      <c r="CK578" s="303"/>
      <c r="CL578" s="303"/>
      <c r="CM578" s="303"/>
      <c r="CN578" s="303"/>
      <c r="CO578" s="303"/>
      <c r="CP578" s="303"/>
      <c r="CQ578" s="303"/>
      <c r="CR578" s="303"/>
      <c r="CS578" s="303"/>
      <c r="CT578" s="303"/>
      <c r="CU578" s="303"/>
      <c r="CV578" s="303"/>
      <c r="CW578" s="303"/>
      <c r="CX578" s="303"/>
      <c r="CY578" s="303"/>
      <c r="CZ578" s="303"/>
    </row>
    <row r="579" spans="1:104" ht="11.25" customHeight="1" x14ac:dyDescent="0.2">
      <c r="A579" s="303"/>
      <c r="B579" s="303"/>
      <c r="C579" s="303"/>
      <c r="D579" s="303"/>
      <c r="E579" s="303"/>
      <c r="F579" s="303"/>
      <c r="G579" s="303"/>
      <c r="H579" s="303"/>
      <c r="I579" s="303"/>
      <c r="J579" s="303"/>
      <c r="K579" s="303"/>
      <c r="L579" s="303"/>
      <c r="M579" s="303"/>
      <c r="N579" s="303"/>
      <c r="O579" s="303"/>
      <c r="P579" s="303"/>
      <c r="Q579" s="303"/>
      <c r="R579" s="309"/>
      <c r="S579" s="310"/>
      <c r="T579" s="310"/>
      <c r="U579" s="303"/>
      <c r="V579" s="303"/>
      <c r="W579" s="303"/>
      <c r="X579" s="303"/>
      <c r="Y579" s="303"/>
      <c r="Z579" s="303"/>
      <c r="AA579" s="303"/>
      <c r="AB579" s="303"/>
      <c r="AC579" s="303"/>
      <c r="AD579" s="303"/>
      <c r="AE579" s="303"/>
      <c r="AF579" s="303"/>
      <c r="AG579" s="303"/>
      <c r="AH579" s="303"/>
      <c r="AI579" s="303"/>
      <c r="AJ579" s="303"/>
      <c r="AK579" s="303"/>
      <c r="AL579" s="303"/>
      <c r="AM579" s="303"/>
      <c r="AN579" s="303"/>
      <c r="AO579" s="303"/>
      <c r="AP579" s="303"/>
      <c r="AQ579" s="303"/>
      <c r="AR579" s="303"/>
      <c r="AS579" s="303"/>
      <c r="AT579" s="303"/>
      <c r="AU579" s="303"/>
      <c r="AV579" s="303"/>
      <c r="AW579" s="303"/>
      <c r="AX579" s="303"/>
      <c r="AY579" s="303"/>
      <c r="AZ579" s="303"/>
      <c r="BA579" s="303"/>
      <c r="BB579" s="303"/>
      <c r="BC579" s="303"/>
      <c r="BD579" s="303"/>
      <c r="BE579" s="303"/>
      <c r="BF579" s="303"/>
      <c r="BG579" s="303"/>
      <c r="BH579" s="303"/>
      <c r="BI579" s="303"/>
      <c r="BJ579" s="303"/>
      <c r="BK579" s="303"/>
      <c r="BL579" s="303"/>
      <c r="BM579" s="303"/>
      <c r="BN579" s="303"/>
      <c r="BO579" s="303"/>
      <c r="BP579" s="303"/>
      <c r="BQ579" s="303"/>
      <c r="BR579" s="303"/>
      <c r="BS579" s="303"/>
      <c r="BT579" s="303"/>
      <c r="BU579" s="303"/>
      <c r="BV579" s="303"/>
      <c r="BW579" s="303"/>
      <c r="BX579" s="303"/>
      <c r="BY579" s="303"/>
      <c r="BZ579" s="303"/>
      <c r="CA579" s="303"/>
      <c r="CB579" s="303"/>
      <c r="CC579" s="303"/>
      <c r="CD579" s="303"/>
      <c r="CE579" s="303"/>
      <c r="CF579" s="303"/>
      <c r="CG579" s="303"/>
      <c r="CH579" s="303"/>
      <c r="CI579" s="303"/>
      <c r="CJ579" s="303"/>
      <c r="CK579" s="303"/>
      <c r="CL579" s="303"/>
      <c r="CM579" s="303"/>
      <c r="CN579" s="303"/>
      <c r="CO579" s="303"/>
      <c r="CP579" s="303"/>
      <c r="CQ579" s="303"/>
      <c r="CR579" s="303"/>
      <c r="CS579" s="303"/>
      <c r="CT579" s="303"/>
      <c r="CU579" s="303"/>
      <c r="CV579" s="303"/>
      <c r="CW579" s="303"/>
      <c r="CX579" s="303"/>
      <c r="CY579" s="303"/>
      <c r="CZ579" s="303"/>
    </row>
    <row r="580" spans="1:104" ht="11.25" customHeight="1" x14ac:dyDescent="0.2">
      <c r="A580" s="303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303"/>
      <c r="N580" s="303"/>
      <c r="O580" s="303"/>
      <c r="P580" s="303"/>
      <c r="Q580" s="303"/>
      <c r="R580" s="309"/>
      <c r="S580" s="310"/>
      <c r="T580" s="310"/>
      <c r="U580" s="303"/>
      <c r="V580" s="303"/>
      <c r="W580" s="303"/>
      <c r="X580" s="303"/>
      <c r="Y580" s="303"/>
      <c r="Z580" s="303"/>
      <c r="AA580" s="303"/>
      <c r="AB580" s="303"/>
      <c r="AC580" s="303"/>
      <c r="AD580" s="303"/>
      <c r="AE580" s="303"/>
      <c r="AF580" s="303"/>
      <c r="AG580" s="303"/>
      <c r="AH580" s="303"/>
      <c r="AI580" s="303"/>
      <c r="AJ580" s="303"/>
      <c r="AK580" s="303"/>
      <c r="AL580" s="303"/>
      <c r="AM580" s="303"/>
      <c r="AN580" s="303"/>
      <c r="AO580" s="303"/>
      <c r="AP580" s="303"/>
      <c r="AQ580" s="303"/>
      <c r="AR580" s="303"/>
      <c r="AS580" s="303"/>
      <c r="AT580" s="303"/>
      <c r="AU580" s="303"/>
      <c r="AV580" s="303"/>
      <c r="AW580" s="303"/>
      <c r="AX580" s="303"/>
      <c r="AY580" s="303"/>
      <c r="AZ580" s="303"/>
      <c r="BA580" s="303"/>
      <c r="BB580" s="303"/>
      <c r="BC580" s="303"/>
      <c r="BD580" s="303"/>
      <c r="BE580" s="303"/>
      <c r="BF580" s="303"/>
      <c r="BG580" s="303"/>
      <c r="BH580" s="303"/>
      <c r="BI580" s="303"/>
      <c r="BJ580" s="303"/>
      <c r="BK580" s="303"/>
      <c r="BL580" s="303"/>
      <c r="BM580" s="303"/>
      <c r="BN580" s="303"/>
      <c r="BO580" s="303"/>
      <c r="BP580" s="303"/>
      <c r="BQ580" s="303"/>
      <c r="BR580" s="303"/>
      <c r="BS580" s="303"/>
      <c r="BT580" s="303"/>
      <c r="BU580" s="303"/>
      <c r="BV580" s="303"/>
      <c r="BW580" s="303"/>
      <c r="BX580" s="303"/>
      <c r="BY580" s="303"/>
      <c r="BZ580" s="303"/>
      <c r="CA580" s="303"/>
      <c r="CB580" s="303"/>
      <c r="CC580" s="303"/>
      <c r="CD580" s="303"/>
      <c r="CE580" s="303"/>
      <c r="CF580" s="303"/>
      <c r="CG580" s="303"/>
      <c r="CH580" s="303"/>
      <c r="CI580" s="303"/>
      <c r="CJ580" s="303"/>
      <c r="CK580" s="303"/>
      <c r="CL580" s="303"/>
      <c r="CM580" s="303"/>
      <c r="CN580" s="303"/>
      <c r="CO580" s="303"/>
      <c r="CP580" s="303"/>
      <c r="CQ580" s="303"/>
      <c r="CR580" s="303"/>
      <c r="CS580" s="303"/>
      <c r="CT580" s="303"/>
      <c r="CU580" s="303"/>
      <c r="CV580" s="303"/>
      <c r="CW580" s="303"/>
      <c r="CX580" s="303"/>
      <c r="CY580" s="303"/>
      <c r="CZ580" s="303"/>
    </row>
    <row r="581" spans="1:104" ht="11.25" customHeight="1" x14ac:dyDescent="0.2">
      <c r="A581" s="303"/>
      <c r="B581" s="303"/>
      <c r="C581" s="303"/>
      <c r="D581" s="303"/>
      <c r="E581" s="303"/>
      <c r="F581" s="303"/>
      <c r="G581" s="303"/>
      <c r="H581" s="303"/>
      <c r="I581" s="303"/>
      <c r="J581" s="303"/>
      <c r="K581" s="303"/>
      <c r="L581" s="303"/>
      <c r="M581" s="303"/>
      <c r="N581" s="303"/>
      <c r="O581" s="303"/>
      <c r="P581" s="303"/>
      <c r="Q581" s="303"/>
      <c r="R581" s="309"/>
      <c r="S581" s="310"/>
      <c r="T581" s="310"/>
      <c r="U581" s="303"/>
      <c r="V581" s="303"/>
      <c r="W581" s="303"/>
      <c r="X581" s="303"/>
      <c r="Y581" s="303"/>
      <c r="Z581" s="303"/>
      <c r="AA581" s="303"/>
      <c r="AB581" s="303"/>
      <c r="AC581" s="303"/>
      <c r="AD581" s="303"/>
      <c r="AE581" s="303"/>
      <c r="AF581" s="303"/>
      <c r="AG581" s="303"/>
      <c r="AH581" s="303"/>
      <c r="AI581" s="303"/>
      <c r="AJ581" s="303"/>
      <c r="AK581" s="303"/>
      <c r="AL581" s="303"/>
      <c r="AM581" s="303"/>
      <c r="AN581" s="303"/>
      <c r="AO581" s="303"/>
      <c r="AP581" s="303"/>
      <c r="AQ581" s="303"/>
      <c r="AR581" s="303"/>
      <c r="AS581" s="303"/>
      <c r="AT581" s="303"/>
      <c r="AU581" s="303"/>
      <c r="AV581" s="303"/>
      <c r="AW581" s="303"/>
      <c r="AX581" s="303"/>
      <c r="AY581" s="303"/>
      <c r="AZ581" s="303"/>
      <c r="BA581" s="303"/>
      <c r="BB581" s="303"/>
      <c r="BC581" s="303"/>
      <c r="BD581" s="303"/>
      <c r="BE581" s="303"/>
      <c r="BF581" s="303"/>
      <c r="BG581" s="303"/>
      <c r="BH581" s="303"/>
      <c r="BI581" s="303"/>
      <c r="BJ581" s="303"/>
      <c r="BK581" s="303"/>
      <c r="BL581" s="303"/>
      <c r="BM581" s="303"/>
      <c r="BN581" s="303"/>
      <c r="BO581" s="303"/>
      <c r="BP581" s="303"/>
      <c r="BQ581" s="303"/>
      <c r="BR581" s="303"/>
      <c r="BS581" s="303"/>
      <c r="BT581" s="303"/>
      <c r="BU581" s="303"/>
      <c r="BV581" s="303"/>
      <c r="BW581" s="303"/>
      <c r="BX581" s="303"/>
      <c r="BY581" s="303"/>
      <c r="BZ581" s="303"/>
      <c r="CA581" s="303"/>
      <c r="CB581" s="303"/>
      <c r="CC581" s="303"/>
      <c r="CD581" s="303"/>
      <c r="CE581" s="303"/>
      <c r="CF581" s="303"/>
      <c r="CG581" s="303"/>
      <c r="CH581" s="303"/>
      <c r="CI581" s="303"/>
      <c r="CJ581" s="303"/>
      <c r="CK581" s="303"/>
      <c r="CL581" s="303"/>
      <c r="CM581" s="303"/>
      <c r="CN581" s="303"/>
      <c r="CO581" s="303"/>
      <c r="CP581" s="303"/>
      <c r="CQ581" s="303"/>
      <c r="CR581" s="303"/>
      <c r="CS581" s="303"/>
      <c r="CT581" s="303"/>
      <c r="CU581" s="303"/>
      <c r="CV581" s="303"/>
      <c r="CW581" s="303"/>
      <c r="CX581" s="303"/>
      <c r="CY581" s="303"/>
      <c r="CZ581" s="303"/>
    </row>
    <row r="582" spans="1:104" ht="11.25" customHeight="1" x14ac:dyDescent="0.2">
      <c r="A582" s="303"/>
      <c r="B582" s="303"/>
      <c r="C582" s="303"/>
      <c r="D582" s="303"/>
      <c r="E582" s="303"/>
      <c r="F582" s="303"/>
      <c r="G582" s="303"/>
      <c r="H582" s="303"/>
      <c r="I582" s="303"/>
      <c r="J582" s="303"/>
      <c r="K582" s="303"/>
      <c r="L582" s="303"/>
      <c r="M582" s="303"/>
      <c r="N582" s="303"/>
      <c r="O582" s="303"/>
      <c r="P582" s="303"/>
      <c r="Q582" s="303"/>
      <c r="R582" s="309"/>
      <c r="S582" s="310"/>
      <c r="T582" s="310"/>
      <c r="U582" s="303"/>
      <c r="V582" s="303"/>
      <c r="W582" s="303"/>
      <c r="X582" s="303"/>
      <c r="Y582" s="303"/>
      <c r="Z582" s="303"/>
      <c r="AA582" s="303"/>
      <c r="AB582" s="303"/>
      <c r="AC582" s="303"/>
      <c r="AD582" s="303"/>
      <c r="AE582" s="303"/>
      <c r="AF582" s="303"/>
      <c r="AG582" s="303"/>
      <c r="AH582" s="303"/>
      <c r="AI582" s="303"/>
      <c r="AJ582" s="303"/>
      <c r="AK582" s="303"/>
      <c r="AL582" s="303"/>
      <c r="AM582" s="303"/>
      <c r="AN582" s="303"/>
      <c r="AO582" s="303"/>
      <c r="AP582" s="303"/>
      <c r="AQ582" s="303"/>
      <c r="AR582" s="303"/>
      <c r="AS582" s="303"/>
      <c r="AT582" s="303"/>
      <c r="AU582" s="303"/>
      <c r="AV582" s="303"/>
      <c r="AW582" s="303"/>
      <c r="AX582" s="303"/>
      <c r="AY582" s="303"/>
      <c r="AZ582" s="303"/>
      <c r="BA582" s="303"/>
      <c r="BB582" s="303"/>
      <c r="BC582" s="303"/>
      <c r="BD582" s="303"/>
      <c r="BE582" s="303"/>
      <c r="BF582" s="303"/>
      <c r="BG582" s="303"/>
      <c r="BH582" s="303"/>
      <c r="BI582" s="303"/>
      <c r="BJ582" s="303"/>
      <c r="BK582" s="303"/>
      <c r="BL582" s="303"/>
      <c r="BM582" s="303"/>
      <c r="BN582" s="303"/>
      <c r="BO582" s="303"/>
      <c r="BP582" s="303"/>
      <c r="BQ582" s="303"/>
      <c r="BR582" s="303"/>
      <c r="BS582" s="303"/>
      <c r="BT582" s="303"/>
      <c r="BU582" s="303"/>
      <c r="BV582" s="303"/>
      <c r="BW582" s="303"/>
      <c r="BX582" s="303"/>
      <c r="BY582" s="303"/>
      <c r="BZ582" s="303"/>
      <c r="CA582" s="303"/>
      <c r="CB582" s="303"/>
      <c r="CC582" s="303"/>
      <c r="CD582" s="303"/>
      <c r="CE582" s="303"/>
      <c r="CF582" s="303"/>
      <c r="CG582" s="303"/>
      <c r="CH582" s="303"/>
      <c r="CI582" s="303"/>
      <c r="CJ582" s="303"/>
      <c r="CK582" s="303"/>
      <c r="CL582" s="303"/>
      <c r="CM582" s="303"/>
      <c r="CN582" s="303"/>
      <c r="CO582" s="303"/>
      <c r="CP582" s="303"/>
      <c r="CQ582" s="303"/>
      <c r="CR582" s="303"/>
      <c r="CS582" s="303"/>
      <c r="CT582" s="303"/>
      <c r="CU582" s="303"/>
      <c r="CV582" s="303"/>
      <c r="CW582" s="303"/>
      <c r="CX582" s="303"/>
      <c r="CY582" s="303"/>
      <c r="CZ582" s="303"/>
    </row>
    <row r="583" spans="1:104" ht="11.25" customHeight="1" x14ac:dyDescent="0.2">
      <c r="A583" s="303"/>
      <c r="B583" s="303"/>
      <c r="C583" s="303"/>
      <c r="D583" s="303"/>
      <c r="E583" s="303"/>
      <c r="F583" s="303"/>
      <c r="G583" s="303"/>
      <c r="H583" s="303"/>
      <c r="I583" s="303"/>
      <c r="J583" s="303"/>
      <c r="K583" s="303"/>
      <c r="L583" s="303"/>
      <c r="M583" s="303"/>
      <c r="N583" s="303"/>
      <c r="O583" s="303"/>
      <c r="P583" s="303"/>
      <c r="Q583" s="303"/>
      <c r="R583" s="309"/>
      <c r="S583" s="310"/>
      <c r="T583" s="310"/>
      <c r="U583" s="303"/>
      <c r="V583" s="303"/>
      <c r="W583" s="303"/>
      <c r="X583" s="303"/>
      <c r="Y583" s="303"/>
      <c r="Z583" s="303"/>
      <c r="AA583" s="303"/>
      <c r="AB583" s="303"/>
      <c r="AC583" s="303"/>
      <c r="AD583" s="303"/>
      <c r="AE583" s="303"/>
      <c r="AF583" s="303"/>
      <c r="AG583" s="303"/>
      <c r="AH583" s="303"/>
      <c r="AI583" s="303"/>
      <c r="AJ583" s="303"/>
      <c r="AK583" s="303"/>
      <c r="AL583" s="303"/>
      <c r="AM583" s="303"/>
      <c r="AN583" s="303"/>
      <c r="AO583" s="303"/>
      <c r="AP583" s="303"/>
      <c r="AQ583" s="303"/>
      <c r="AR583" s="303"/>
      <c r="AS583" s="303"/>
      <c r="AT583" s="303"/>
      <c r="AU583" s="303"/>
      <c r="AV583" s="303"/>
      <c r="AW583" s="303"/>
      <c r="AX583" s="303"/>
      <c r="AY583" s="303"/>
      <c r="AZ583" s="303"/>
      <c r="BA583" s="303"/>
      <c r="BB583" s="303"/>
      <c r="BC583" s="303"/>
      <c r="BD583" s="303"/>
      <c r="BE583" s="303"/>
      <c r="BF583" s="303"/>
      <c r="BG583" s="303"/>
      <c r="BH583" s="303"/>
      <c r="BI583" s="303"/>
      <c r="BJ583" s="303"/>
      <c r="BK583" s="303"/>
      <c r="BL583" s="303"/>
      <c r="BM583" s="303"/>
      <c r="BN583" s="303"/>
      <c r="BO583" s="303"/>
      <c r="BP583" s="303"/>
      <c r="BQ583" s="303"/>
      <c r="BR583" s="303"/>
      <c r="BS583" s="303"/>
      <c r="BT583" s="303"/>
      <c r="BU583" s="303"/>
      <c r="BV583" s="303"/>
      <c r="BW583" s="303"/>
      <c r="BX583" s="303"/>
      <c r="BY583" s="303"/>
      <c r="BZ583" s="303"/>
      <c r="CA583" s="303"/>
      <c r="CB583" s="303"/>
      <c r="CC583" s="303"/>
      <c r="CD583" s="303"/>
      <c r="CE583" s="303"/>
      <c r="CF583" s="303"/>
      <c r="CG583" s="303"/>
      <c r="CH583" s="303"/>
      <c r="CI583" s="303"/>
      <c r="CJ583" s="303"/>
      <c r="CK583" s="303"/>
      <c r="CL583" s="303"/>
      <c r="CM583" s="303"/>
      <c r="CN583" s="303"/>
      <c r="CO583" s="303"/>
      <c r="CP583" s="303"/>
      <c r="CQ583" s="303"/>
      <c r="CR583" s="303"/>
      <c r="CS583" s="303"/>
      <c r="CT583" s="303"/>
      <c r="CU583" s="303"/>
      <c r="CV583" s="303"/>
      <c r="CW583" s="303"/>
      <c r="CX583" s="303"/>
      <c r="CY583" s="303"/>
      <c r="CZ583" s="303"/>
    </row>
    <row r="584" spans="1:104" ht="11.25" customHeight="1" x14ac:dyDescent="0.2">
      <c r="A584" s="303"/>
      <c r="B584" s="303"/>
      <c r="C584" s="303"/>
      <c r="D584" s="303"/>
      <c r="E584" s="303"/>
      <c r="F584" s="303"/>
      <c r="G584" s="303"/>
      <c r="H584" s="303"/>
      <c r="I584" s="303"/>
      <c r="J584" s="303"/>
      <c r="K584" s="303"/>
      <c r="L584" s="303"/>
      <c r="M584" s="303"/>
      <c r="N584" s="303"/>
      <c r="O584" s="303"/>
      <c r="P584" s="303"/>
      <c r="Q584" s="303"/>
      <c r="R584" s="309"/>
      <c r="S584" s="310"/>
      <c r="T584" s="310"/>
      <c r="U584" s="303"/>
      <c r="V584" s="303"/>
      <c r="W584" s="303"/>
      <c r="X584" s="303"/>
      <c r="Y584" s="303"/>
      <c r="Z584" s="303"/>
      <c r="AA584" s="303"/>
      <c r="AB584" s="303"/>
      <c r="AC584" s="303"/>
      <c r="AD584" s="303"/>
      <c r="AE584" s="303"/>
      <c r="AF584" s="303"/>
      <c r="AG584" s="303"/>
      <c r="AH584" s="303"/>
      <c r="AI584" s="303"/>
      <c r="AJ584" s="303"/>
      <c r="AK584" s="303"/>
      <c r="AL584" s="303"/>
      <c r="AM584" s="303"/>
      <c r="AN584" s="303"/>
      <c r="AO584" s="303"/>
      <c r="AP584" s="303"/>
      <c r="AQ584" s="303"/>
      <c r="AR584" s="303"/>
      <c r="AS584" s="303"/>
      <c r="AT584" s="303"/>
      <c r="AU584" s="303"/>
      <c r="AV584" s="303"/>
      <c r="AW584" s="303"/>
      <c r="AX584" s="303"/>
      <c r="AY584" s="303"/>
      <c r="AZ584" s="303"/>
      <c r="BA584" s="303"/>
      <c r="BB584" s="303"/>
      <c r="BC584" s="303"/>
      <c r="BD584" s="303"/>
      <c r="BE584" s="303"/>
      <c r="BF584" s="303"/>
      <c r="BG584" s="303"/>
      <c r="BH584" s="303"/>
      <c r="BI584" s="303"/>
      <c r="BJ584" s="303"/>
      <c r="BK584" s="303"/>
      <c r="BL584" s="303"/>
      <c r="BM584" s="303"/>
      <c r="BN584" s="303"/>
      <c r="BO584" s="303"/>
      <c r="BP584" s="303"/>
      <c r="BQ584" s="303"/>
      <c r="BR584" s="303"/>
      <c r="BS584" s="303"/>
      <c r="BT584" s="303"/>
      <c r="BU584" s="303"/>
      <c r="BV584" s="303"/>
      <c r="BW584" s="303"/>
      <c r="BX584" s="303"/>
      <c r="BY584" s="303"/>
      <c r="BZ584" s="303"/>
      <c r="CA584" s="303"/>
      <c r="CB584" s="303"/>
      <c r="CC584" s="303"/>
      <c r="CD584" s="303"/>
      <c r="CE584" s="303"/>
      <c r="CF584" s="303"/>
      <c r="CG584" s="303"/>
      <c r="CH584" s="303"/>
      <c r="CI584" s="303"/>
      <c r="CJ584" s="303"/>
      <c r="CK584" s="303"/>
      <c r="CL584" s="303"/>
      <c r="CM584" s="303"/>
      <c r="CN584" s="303"/>
      <c r="CO584" s="303"/>
      <c r="CP584" s="303"/>
      <c r="CQ584" s="303"/>
      <c r="CR584" s="303"/>
      <c r="CS584" s="303"/>
      <c r="CT584" s="303"/>
      <c r="CU584" s="303"/>
      <c r="CV584" s="303"/>
      <c r="CW584" s="303"/>
      <c r="CX584" s="303"/>
      <c r="CY584" s="303"/>
      <c r="CZ584" s="303"/>
    </row>
    <row r="585" spans="1:104" ht="11.25" customHeight="1" x14ac:dyDescent="0.2">
      <c r="A585" s="303"/>
      <c r="B585" s="303"/>
      <c r="C585" s="303"/>
      <c r="D585" s="303"/>
      <c r="E585" s="303"/>
      <c r="F585" s="303"/>
      <c r="G585" s="303"/>
      <c r="H585" s="303"/>
      <c r="I585" s="303"/>
      <c r="J585" s="303"/>
      <c r="K585" s="303"/>
      <c r="L585" s="303"/>
      <c r="M585" s="303"/>
      <c r="N585" s="303"/>
      <c r="O585" s="303"/>
      <c r="P585" s="303"/>
      <c r="Q585" s="303"/>
      <c r="R585" s="309"/>
      <c r="S585" s="310"/>
      <c r="T585" s="310"/>
      <c r="U585" s="303"/>
      <c r="V585" s="303"/>
      <c r="W585" s="303"/>
      <c r="X585" s="303"/>
      <c r="Y585" s="303"/>
      <c r="Z585" s="303"/>
      <c r="AA585" s="303"/>
      <c r="AB585" s="303"/>
      <c r="AC585" s="303"/>
      <c r="AD585" s="303"/>
      <c r="AE585" s="303"/>
      <c r="AF585" s="303"/>
      <c r="AG585" s="303"/>
      <c r="AH585" s="303"/>
      <c r="AI585" s="303"/>
      <c r="AJ585" s="303"/>
      <c r="AK585" s="303"/>
      <c r="AL585" s="303"/>
      <c r="AM585" s="303"/>
      <c r="AN585" s="303"/>
      <c r="AO585" s="303"/>
      <c r="AP585" s="303"/>
      <c r="AQ585" s="303"/>
      <c r="AR585" s="303"/>
      <c r="AS585" s="303"/>
      <c r="AT585" s="303"/>
      <c r="AU585" s="303"/>
      <c r="AV585" s="303"/>
      <c r="AW585" s="303"/>
      <c r="AX585" s="303"/>
      <c r="AY585" s="303"/>
      <c r="AZ585" s="303"/>
      <c r="BA585" s="303"/>
      <c r="BB585" s="303"/>
      <c r="BC585" s="303"/>
      <c r="BD585" s="303"/>
      <c r="BE585" s="303"/>
      <c r="BF585" s="303"/>
      <c r="BG585" s="303"/>
      <c r="BH585" s="303"/>
      <c r="BI585" s="303"/>
      <c r="BJ585" s="303"/>
      <c r="BK585" s="303"/>
      <c r="BL585" s="303"/>
      <c r="BM585" s="303"/>
      <c r="BN585" s="303"/>
      <c r="BO585" s="303"/>
      <c r="BP585" s="303"/>
      <c r="BQ585" s="303"/>
      <c r="BR585" s="303"/>
      <c r="BS585" s="303"/>
      <c r="BT585" s="303"/>
      <c r="BU585" s="303"/>
      <c r="BV585" s="303"/>
      <c r="BW585" s="303"/>
      <c r="BX585" s="303"/>
      <c r="BY585" s="303"/>
      <c r="BZ585" s="303"/>
      <c r="CA585" s="303"/>
      <c r="CB585" s="303"/>
      <c r="CC585" s="303"/>
      <c r="CD585" s="303"/>
      <c r="CE585" s="303"/>
      <c r="CF585" s="303"/>
      <c r="CG585" s="303"/>
      <c r="CH585" s="303"/>
      <c r="CI585" s="303"/>
      <c r="CJ585" s="303"/>
      <c r="CK585" s="303"/>
      <c r="CL585" s="303"/>
      <c r="CM585" s="303"/>
      <c r="CN585" s="303"/>
      <c r="CO585" s="303"/>
      <c r="CP585" s="303"/>
      <c r="CQ585" s="303"/>
      <c r="CR585" s="303"/>
      <c r="CS585" s="303"/>
      <c r="CT585" s="303"/>
      <c r="CU585" s="303"/>
      <c r="CV585" s="303"/>
      <c r="CW585" s="303"/>
      <c r="CX585" s="303"/>
      <c r="CY585" s="303"/>
      <c r="CZ585" s="303"/>
    </row>
    <row r="586" spans="1:104" ht="11.25" customHeight="1" x14ac:dyDescent="0.2">
      <c r="A586" s="303"/>
      <c r="B586" s="303"/>
      <c r="C586" s="303"/>
      <c r="D586" s="303"/>
      <c r="E586" s="303"/>
      <c r="F586" s="303"/>
      <c r="G586" s="303"/>
      <c r="H586" s="303"/>
      <c r="I586" s="303"/>
      <c r="J586" s="303"/>
      <c r="K586" s="303"/>
      <c r="L586" s="303"/>
      <c r="M586" s="303"/>
      <c r="N586" s="303"/>
      <c r="O586" s="303"/>
      <c r="P586" s="303"/>
      <c r="Q586" s="303"/>
      <c r="R586" s="309"/>
      <c r="S586" s="310"/>
      <c r="T586" s="310"/>
      <c r="U586" s="303"/>
      <c r="V586" s="303"/>
      <c r="W586" s="303"/>
      <c r="X586" s="303"/>
      <c r="Y586" s="303"/>
      <c r="Z586" s="303"/>
      <c r="AA586" s="303"/>
      <c r="AB586" s="303"/>
      <c r="AC586" s="303"/>
      <c r="AD586" s="303"/>
      <c r="AE586" s="303"/>
      <c r="AF586" s="303"/>
      <c r="AG586" s="303"/>
      <c r="AH586" s="303"/>
      <c r="AI586" s="303"/>
      <c r="AJ586" s="303"/>
      <c r="AK586" s="303"/>
      <c r="AL586" s="303"/>
      <c r="AM586" s="303"/>
      <c r="AN586" s="303"/>
      <c r="AO586" s="303"/>
      <c r="AP586" s="303"/>
      <c r="AQ586" s="303"/>
      <c r="AR586" s="303"/>
      <c r="AS586" s="303"/>
      <c r="AT586" s="303"/>
      <c r="AU586" s="303"/>
      <c r="AV586" s="303"/>
      <c r="AW586" s="303"/>
      <c r="AX586" s="303"/>
      <c r="AY586" s="303"/>
      <c r="AZ586" s="303"/>
      <c r="BA586" s="303"/>
      <c r="BB586" s="303"/>
      <c r="BC586" s="303"/>
      <c r="BD586" s="303"/>
      <c r="BE586" s="303"/>
      <c r="BF586" s="303"/>
      <c r="BG586" s="303"/>
      <c r="BH586" s="303"/>
      <c r="BI586" s="303"/>
      <c r="BJ586" s="303"/>
      <c r="BK586" s="303"/>
      <c r="BL586" s="303"/>
      <c r="BM586" s="303"/>
      <c r="BN586" s="303"/>
      <c r="BO586" s="303"/>
      <c r="BP586" s="303"/>
      <c r="BQ586" s="303"/>
      <c r="BR586" s="303"/>
      <c r="BS586" s="303"/>
      <c r="BT586" s="303"/>
      <c r="BU586" s="303"/>
      <c r="BV586" s="303"/>
      <c r="BW586" s="303"/>
      <c r="BX586" s="303"/>
      <c r="BY586" s="303"/>
      <c r="BZ586" s="303"/>
      <c r="CA586" s="303"/>
      <c r="CB586" s="303"/>
      <c r="CC586" s="303"/>
      <c r="CD586" s="303"/>
      <c r="CE586" s="303"/>
      <c r="CF586" s="303"/>
      <c r="CG586" s="303"/>
      <c r="CH586" s="303"/>
      <c r="CI586" s="303"/>
      <c r="CJ586" s="303"/>
      <c r="CK586" s="303"/>
      <c r="CL586" s="303"/>
      <c r="CM586" s="303"/>
      <c r="CN586" s="303"/>
      <c r="CO586" s="303"/>
      <c r="CP586" s="303"/>
      <c r="CQ586" s="303"/>
      <c r="CR586" s="303"/>
      <c r="CS586" s="303"/>
      <c r="CT586" s="303"/>
      <c r="CU586" s="303"/>
      <c r="CV586" s="303"/>
      <c r="CW586" s="303"/>
      <c r="CX586" s="303"/>
      <c r="CY586" s="303"/>
      <c r="CZ586" s="303"/>
    </row>
    <row r="587" spans="1:104" ht="11.25" customHeight="1" x14ac:dyDescent="0.2">
      <c r="A587" s="303"/>
      <c r="B587" s="303"/>
      <c r="C587" s="303"/>
      <c r="D587" s="303"/>
      <c r="E587" s="303"/>
      <c r="F587" s="303"/>
      <c r="G587" s="303"/>
      <c r="H587" s="303"/>
      <c r="I587" s="303"/>
      <c r="J587" s="303"/>
      <c r="K587" s="303"/>
      <c r="L587" s="303"/>
      <c r="M587" s="303"/>
      <c r="N587" s="303"/>
      <c r="O587" s="303"/>
      <c r="P587" s="303"/>
      <c r="Q587" s="303"/>
      <c r="R587" s="309"/>
      <c r="S587" s="310"/>
      <c r="T587" s="310"/>
      <c r="U587" s="303"/>
      <c r="V587" s="303"/>
      <c r="W587" s="303"/>
      <c r="X587" s="303"/>
      <c r="Y587" s="303"/>
      <c r="Z587" s="303"/>
      <c r="AA587" s="303"/>
      <c r="AB587" s="303"/>
      <c r="AC587" s="303"/>
      <c r="AD587" s="303"/>
      <c r="AE587" s="303"/>
      <c r="AF587" s="303"/>
      <c r="AG587" s="303"/>
      <c r="AH587" s="303"/>
      <c r="AI587" s="303"/>
      <c r="AJ587" s="303"/>
      <c r="AK587" s="303"/>
      <c r="AL587" s="303"/>
      <c r="AM587" s="303"/>
      <c r="AN587" s="303"/>
      <c r="AO587" s="303"/>
      <c r="AP587" s="303"/>
      <c r="AQ587" s="303"/>
      <c r="AR587" s="303"/>
      <c r="AS587" s="303"/>
      <c r="AT587" s="303"/>
      <c r="AU587" s="303"/>
      <c r="AV587" s="303"/>
      <c r="AW587" s="303"/>
      <c r="AX587" s="303"/>
      <c r="AY587" s="303"/>
      <c r="AZ587" s="303"/>
      <c r="BA587" s="303"/>
      <c r="BB587" s="303"/>
      <c r="BC587" s="303"/>
      <c r="BD587" s="303"/>
      <c r="BE587" s="303"/>
      <c r="BF587" s="303"/>
      <c r="BG587" s="303"/>
      <c r="BH587" s="303"/>
      <c r="BI587" s="303"/>
      <c r="BJ587" s="303"/>
      <c r="BK587" s="303"/>
      <c r="BL587" s="303"/>
      <c r="BM587" s="303"/>
      <c r="BN587" s="303"/>
      <c r="BO587" s="303"/>
      <c r="BP587" s="303"/>
      <c r="BQ587" s="303"/>
      <c r="BR587" s="303"/>
      <c r="BS587" s="303"/>
      <c r="BT587" s="303"/>
      <c r="BU587" s="303"/>
      <c r="BV587" s="303"/>
      <c r="BW587" s="303"/>
      <c r="BX587" s="303"/>
      <c r="BY587" s="303"/>
      <c r="BZ587" s="303"/>
      <c r="CA587" s="303"/>
      <c r="CB587" s="303"/>
      <c r="CC587" s="303"/>
      <c r="CD587" s="303"/>
      <c r="CE587" s="303"/>
      <c r="CF587" s="303"/>
      <c r="CG587" s="303"/>
      <c r="CH587" s="303"/>
      <c r="CI587" s="303"/>
      <c r="CJ587" s="303"/>
      <c r="CK587" s="303"/>
      <c r="CL587" s="303"/>
      <c r="CM587" s="303"/>
      <c r="CN587" s="303"/>
      <c r="CO587" s="303"/>
      <c r="CP587" s="303"/>
      <c r="CQ587" s="303"/>
      <c r="CR587" s="303"/>
      <c r="CS587" s="303"/>
      <c r="CT587" s="303"/>
      <c r="CU587" s="303"/>
      <c r="CV587" s="303"/>
      <c r="CW587" s="303"/>
      <c r="CX587" s="303"/>
      <c r="CY587" s="303"/>
      <c r="CZ587" s="303"/>
    </row>
    <row r="588" spans="1:104" ht="11.25" customHeight="1" x14ac:dyDescent="0.2">
      <c r="A588" s="303"/>
      <c r="B588" s="303"/>
      <c r="C588" s="303"/>
      <c r="D588" s="303"/>
      <c r="E588" s="303"/>
      <c r="F588" s="303"/>
      <c r="G588" s="303"/>
      <c r="H588" s="303"/>
      <c r="I588" s="303"/>
      <c r="J588" s="303"/>
      <c r="K588" s="303"/>
      <c r="L588" s="303"/>
      <c r="M588" s="303"/>
      <c r="N588" s="303"/>
      <c r="O588" s="303"/>
      <c r="P588" s="303"/>
      <c r="Q588" s="303"/>
      <c r="R588" s="309"/>
      <c r="S588" s="310"/>
      <c r="T588" s="310"/>
      <c r="U588" s="303"/>
      <c r="V588" s="303"/>
      <c r="W588" s="303"/>
      <c r="X588" s="303"/>
      <c r="Y588" s="303"/>
      <c r="Z588" s="303"/>
      <c r="AA588" s="303"/>
      <c r="AB588" s="303"/>
      <c r="AC588" s="303"/>
      <c r="AD588" s="303"/>
      <c r="AE588" s="303"/>
      <c r="AF588" s="303"/>
      <c r="AG588" s="303"/>
      <c r="AH588" s="303"/>
      <c r="AI588" s="303"/>
      <c r="AJ588" s="303"/>
      <c r="AK588" s="303"/>
      <c r="AL588" s="303"/>
      <c r="AM588" s="303"/>
      <c r="AN588" s="303"/>
      <c r="AO588" s="303"/>
      <c r="AP588" s="303"/>
      <c r="AQ588" s="303"/>
      <c r="AR588" s="303"/>
      <c r="AS588" s="303"/>
      <c r="AT588" s="303"/>
      <c r="AU588" s="303"/>
      <c r="AV588" s="303"/>
      <c r="AW588" s="303"/>
      <c r="AX588" s="303"/>
      <c r="AY588" s="303"/>
      <c r="AZ588" s="303"/>
      <c r="BA588" s="303"/>
      <c r="BB588" s="303"/>
      <c r="BC588" s="303"/>
      <c r="BD588" s="303"/>
      <c r="BE588" s="303"/>
      <c r="BF588" s="303"/>
      <c r="BG588" s="303"/>
      <c r="BH588" s="303"/>
      <c r="BI588" s="303"/>
      <c r="BJ588" s="303"/>
      <c r="BK588" s="303"/>
      <c r="BL588" s="303"/>
      <c r="BM588" s="303"/>
      <c r="BN588" s="303"/>
      <c r="BO588" s="303"/>
      <c r="BP588" s="303"/>
      <c r="BQ588" s="303"/>
      <c r="BR588" s="303"/>
      <c r="BS588" s="303"/>
      <c r="BT588" s="303"/>
      <c r="BU588" s="303"/>
      <c r="BV588" s="303"/>
      <c r="BW588" s="303"/>
      <c r="BX588" s="303"/>
      <c r="BY588" s="303"/>
      <c r="BZ588" s="303"/>
      <c r="CA588" s="303"/>
      <c r="CB588" s="303"/>
      <c r="CC588" s="303"/>
      <c r="CD588" s="303"/>
      <c r="CE588" s="303"/>
      <c r="CF588" s="303"/>
      <c r="CG588" s="303"/>
      <c r="CH588" s="303"/>
      <c r="CI588" s="303"/>
      <c r="CJ588" s="303"/>
      <c r="CK588" s="303"/>
      <c r="CL588" s="303"/>
      <c r="CM588" s="303"/>
      <c r="CN588" s="303"/>
      <c r="CO588" s="303"/>
      <c r="CP588" s="303"/>
      <c r="CQ588" s="303"/>
      <c r="CR588" s="303"/>
      <c r="CS588" s="303"/>
      <c r="CT588" s="303"/>
      <c r="CU588" s="303"/>
      <c r="CV588" s="303"/>
      <c r="CW588" s="303"/>
      <c r="CX588" s="303"/>
      <c r="CY588" s="303"/>
      <c r="CZ588" s="303"/>
    </row>
    <row r="589" spans="1:104" ht="11.25" customHeight="1" x14ac:dyDescent="0.2">
      <c r="A589" s="303"/>
      <c r="B589" s="303"/>
      <c r="C589" s="303"/>
      <c r="D589" s="303"/>
      <c r="E589" s="303"/>
      <c r="F589" s="303"/>
      <c r="G589" s="303"/>
      <c r="H589" s="303"/>
      <c r="I589" s="303"/>
      <c r="J589" s="303"/>
      <c r="K589" s="303"/>
      <c r="L589" s="303"/>
      <c r="M589" s="303"/>
      <c r="N589" s="303"/>
      <c r="O589" s="303"/>
      <c r="P589" s="303"/>
      <c r="Q589" s="303"/>
      <c r="R589" s="309"/>
      <c r="S589" s="310"/>
      <c r="T589" s="310"/>
      <c r="U589" s="303"/>
      <c r="V589" s="303"/>
      <c r="W589" s="303"/>
      <c r="X589" s="303"/>
      <c r="Y589" s="303"/>
      <c r="Z589" s="303"/>
      <c r="AA589" s="303"/>
      <c r="AB589" s="303"/>
      <c r="AC589" s="303"/>
      <c r="AD589" s="303"/>
      <c r="AE589" s="303"/>
      <c r="AF589" s="303"/>
      <c r="AG589" s="303"/>
      <c r="AH589" s="303"/>
      <c r="AI589" s="303"/>
      <c r="AJ589" s="303"/>
      <c r="AK589" s="303"/>
      <c r="AL589" s="303"/>
      <c r="AM589" s="303"/>
      <c r="AN589" s="303"/>
      <c r="AO589" s="303"/>
      <c r="AP589" s="303"/>
      <c r="AQ589" s="303"/>
      <c r="AR589" s="303"/>
      <c r="AS589" s="303"/>
      <c r="AT589" s="303"/>
      <c r="AU589" s="303"/>
      <c r="AV589" s="303"/>
      <c r="AW589" s="303"/>
      <c r="AX589" s="303"/>
      <c r="AY589" s="303"/>
      <c r="AZ589" s="303"/>
      <c r="BA589" s="303"/>
      <c r="BB589" s="303"/>
      <c r="BC589" s="303"/>
      <c r="BD589" s="303"/>
      <c r="BE589" s="303"/>
      <c r="BF589" s="303"/>
      <c r="BG589" s="303"/>
      <c r="BH589" s="303"/>
      <c r="BI589" s="303"/>
      <c r="BJ589" s="303"/>
      <c r="BK589" s="303"/>
      <c r="BL589" s="303"/>
      <c r="BM589" s="303"/>
      <c r="BN589" s="303"/>
      <c r="BO589" s="303"/>
      <c r="BP589" s="303"/>
      <c r="BQ589" s="303"/>
      <c r="BR589" s="303"/>
      <c r="BS589" s="303"/>
      <c r="BT589" s="303"/>
      <c r="BU589" s="303"/>
      <c r="BV589" s="303"/>
      <c r="BW589" s="303"/>
      <c r="BX589" s="303"/>
      <c r="BY589" s="303"/>
      <c r="BZ589" s="303"/>
      <c r="CA589" s="303"/>
      <c r="CB589" s="303"/>
      <c r="CC589" s="303"/>
      <c r="CD589" s="303"/>
      <c r="CE589" s="303"/>
      <c r="CF589" s="303"/>
      <c r="CG589" s="303"/>
      <c r="CH589" s="303"/>
      <c r="CI589" s="303"/>
      <c r="CJ589" s="303"/>
      <c r="CK589" s="303"/>
      <c r="CL589" s="303"/>
      <c r="CM589" s="303"/>
      <c r="CN589" s="303"/>
      <c r="CO589" s="303"/>
      <c r="CP589" s="303"/>
      <c r="CQ589" s="303"/>
      <c r="CR589" s="303"/>
      <c r="CS589" s="303"/>
      <c r="CT589" s="303"/>
      <c r="CU589" s="303"/>
      <c r="CV589" s="303"/>
      <c r="CW589" s="303"/>
      <c r="CX589" s="303"/>
      <c r="CY589" s="303"/>
      <c r="CZ589" s="303"/>
    </row>
    <row r="590" spans="1:104" ht="11.25" customHeight="1" x14ac:dyDescent="0.2">
      <c r="A590" s="303"/>
      <c r="B590" s="303"/>
      <c r="C590" s="303"/>
      <c r="D590" s="303"/>
      <c r="E590" s="303"/>
      <c r="F590" s="303"/>
      <c r="G590" s="303"/>
      <c r="H590" s="303"/>
      <c r="I590" s="303"/>
      <c r="J590" s="303"/>
      <c r="K590" s="303"/>
      <c r="L590" s="303"/>
      <c r="M590" s="303"/>
      <c r="N590" s="303"/>
      <c r="O590" s="303"/>
      <c r="P590" s="303"/>
      <c r="Q590" s="303"/>
      <c r="R590" s="309"/>
      <c r="S590" s="310"/>
      <c r="T590" s="310"/>
      <c r="U590" s="303"/>
      <c r="V590" s="303"/>
      <c r="W590" s="303"/>
      <c r="X590" s="303"/>
      <c r="Y590" s="303"/>
      <c r="Z590" s="303"/>
      <c r="AA590" s="303"/>
      <c r="AB590" s="303"/>
      <c r="AC590" s="303"/>
      <c r="AD590" s="303"/>
      <c r="AE590" s="303"/>
      <c r="AF590" s="303"/>
      <c r="AG590" s="303"/>
      <c r="AH590" s="303"/>
      <c r="AI590" s="303"/>
      <c r="AJ590" s="303"/>
      <c r="AK590" s="303"/>
      <c r="AL590" s="303"/>
      <c r="AM590" s="303"/>
      <c r="AN590" s="303"/>
      <c r="AO590" s="303"/>
      <c r="AP590" s="303"/>
      <c r="AQ590" s="303"/>
      <c r="AR590" s="303"/>
      <c r="AS590" s="303"/>
      <c r="AT590" s="303"/>
      <c r="AU590" s="303"/>
      <c r="AV590" s="303"/>
      <c r="AW590" s="303"/>
      <c r="AX590" s="303"/>
      <c r="AY590" s="303"/>
      <c r="AZ590" s="303"/>
      <c r="BA590" s="303"/>
      <c r="BB590" s="303"/>
      <c r="BC590" s="303"/>
      <c r="BD590" s="303"/>
      <c r="BE590" s="303"/>
      <c r="BF590" s="303"/>
      <c r="BG590" s="303"/>
      <c r="BH590" s="303"/>
      <c r="BI590" s="303"/>
      <c r="BJ590" s="303"/>
      <c r="BK590" s="303"/>
      <c r="BL590" s="303"/>
      <c r="BM590" s="303"/>
      <c r="BN590" s="303"/>
      <c r="BO590" s="303"/>
      <c r="BP590" s="303"/>
      <c r="BQ590" s="303"/>
      <c r="BR590" s="303"/>
      <c r="BS590" s="303"/>
      <c r="BT590" s="303"/>
      <c r="BU590" s="303"/>
      <c r="BV590" s="303"/>
      <c r="BW590" s="303"/>
      <c r="BX590" s="303"/>
      <c r="BY590" s="303"/>
      <c r="BZ590" s="303"/>
      <c r="CA590" s="303"/>
      <c r="CB590" s="303"/>
      <c r="CC590" s="303"/>
      <c r="CD590" s="303"/>
      <c r="CE590" s="303"/>
      <c r="CF590" s="303"/>
      <c r="CG590" s="303"/>
      <c r="CH590" s="303"/>
      <c r="CI590" s="303"/>
      <c r="CJ590" s="303"/>
      <c r="CK590" s="303"/>
      <c r="CL590" s="303"/>
      <c r="CM590" s="303"/>
      <c r="CN590" s="303"/>
      <c r="CO590" s="303"/>
      <c r="CP590" s="303"/>
      <c r="CQ590" s="303"/>
      <c r="CR590" s="303"/>
      <c r="CS590" s="303"/>
      <c r="CT590" s="303"/>
      <c r="CU590" s="303"/>
      <c r="CV590" s="303"/>
      <c r="CW590" s="303"/>
      <c r="CX590" s="303"/>
      <c r="CY590" s="303"/>
      <c r="CZ590" s="303"/>
    </row>
    <row r="591" spans="1:104" ht="11.25" customHeight="1" x14ac:dyDescent="0.2">
      <c r="A591" s="303"/>
      <c r="B591" s="303"/>
      <c r="C591" s="303"/>
      <c r="D591" s="303"/>
      <c r="E591" s="303"/>
      <c r="F591" s="303"/>
      <c r="G591" s="303"/>
      <c r="H591" s="303"/>
      <c r="I591" s="303"/>
      <c r="J591" s="303"/>
      <c r="K591" s="303"/>
      <c r="L591" s="303"/>
      <c r="M591" s="303"/>
      <c r="N591" s="303"/>
      <c r="O591" s="303"/>
      <c r="P591" s="303"/>
      <c r="Q591" s="303"/>
      <c r="R591" s="309"/>
      <c r="S591" s="310"/>
      <c r="T591" s="310"/>
      <c r="U591" s="303"/>
      <c r="V591" s="303"/>
      <c r="W591" s="303"/>
      <c r="X591" s="303"/>
      <c r="Y591" s="303"/>
      <c r="Z591" s="303"/>
      <c r="AA591" s="303"/>
      <c r="AB591" s="303"/>
      <c r="AC591" s="303"/>
      <c r="AD591" s="303"/>
      <c r="AE591" s="303"/>
      <c r="AF591" s="303"/>
      <c r="AG591" s="303"/>
      <c r="AH591" s="303"/>
      <c r="AI591" s="303"/>
      <c r="AJ591" s="303"/>
      <c r="AK591" s="303"/>
      <c r="AL591" s="303"/>
      <c r="AM591" s="303"/>
      <c r="AN591" s="303"/>
      <c r="AO591" s="303"/>
      <c r="AP591" s="303"/>
      <c r="AQ591" s="303"/>
      <c r="AR591" s="303"/>
      <c r="AS591" s="303"/>
      <c r="AT591" s="303"/>
      <c r="AU591" s="303"/>
      <c r="AV591" s="303"/>
      <c r="AW591" s="303"/>
      <c r="AX591" s="303"/>
      <c r="AY591" s="303"/>
      <c r="AZ591" s="303"/>
      <c r="BA591" s="303"/>
      <c r="BB591" s="303"/>
      <c r="BC591" s="303"/>
      <c r="BD591" s="303"/>
      <c r="BE591" s="303"/>
      <c r="BF591" s="303"/>
      <c r="BG591" s="303"/>
      <c r="BH591" s="303"/>
      <c r="BI591" s="303"/>
      <c r="BJ591" s="303"/>
      <c r="BK591" s="303"/>
      <c r="BL591" s="303"/>
      <c r="BM591" s="303"/>
      <c r="BN591" s="303"/>
      <c r="BO591" s="303"/>
      <c r="BP591" s="303"/>
      <c r="BQ591" s="303"/>
      <c r="BR591" s="303"/>
      <c r="BS591" s="303"/>
      <c r="BT591" s="303"/>
      <c r="BU591" s="303"/>
      <c r="BV591" s="303"/>
      <c r="BW591" s="303"/>
      <c r="BX591" s="303"/>
      <c r="BY591" s="303"/>
      <c r="BZ591" s="303"/>
      <c r="CA591" s="303"/>
      <c r="CB591" s="303"/>
      <c r="CC591" s="303"/>
      <c r="CD591" s="303"/>
      <c r="CE591" s="303"/>
      <c r="CF591" s="303"/>
      <c r="CG591" s="303"/>
      <c r="CH591" s="303"/>
      <c r="CI591" s="303"/>
      <c r="CJ591" s="303"/>
      <c r="CK591" s="303"/>
      <c r="CL591" s="303"/>
      <c r="CM591" s="303"/>
      <c r="CN591" s="303"/>
      <c r="CO591" s="303"/>
      <c r="CP591" s="303"/>
      <c r="CQ591" s="303"/>
      <c r="CR591" s="303"/>
      <c r="CS591" s="303"/>
      <c r="CT591" s="303"/>
      <c r="CU591" s="303"/>
      <c r="CV591" s="303"/>
      <c r="CW591" s="303"/>
      <c r="CX591" s="303"/>
      <c r="CY591" s="303"/>
      <c r="CZ591" s="303"/>
    </row>
    <row r="592" spans="1:104" ht="11.25" customHeight="1" x14ac:dyDescent="0.2">
      <c r="A592" s="303"/>
      <c r="B592" s="303"/>
      <c r="C592" s="303"/>
      <c r="D592" s="303"/>
      <c r="E592" s="303"/>
      <c r="F592" s="303"/>
      <c r="G592" s="303"/>
      <c r="H592" s="303"/>
      <c r="I592" s="303"/>
      <c r="J592" s="303"/>
      <c r="K592" s="303"/>
      <c r="L592" s="303"/>
      <c r="M592" s="303"/>
      <c r="N592" s="303"/>
      <c r="O592" s="303"/>
      <c r="P592" s="303"/>
      <c r="Q592" s="303"/>
      <c r="R592" s="309"/>
      <c r="S592" s="310"/>
      <c r="T592" s="310"/>
      <c r="U592" s="303"/>
      <c r="V592" s="303"/>
      <c r="W592" s="303"/>
      <c r="X592" s="303"/>
      <c r="Y592" s="303"/>
      <c r="Z592" s="303"/>
      <c r="AA592" s="303"/>
      <c r="AB592" s="303"/>
      <c r="AC592" s="303"/>
      <c r="AD592" s="303"/>
      <c r="AE592" s="303"/>
      <c r="AF592" s="303"/>
      <c r="AG592" s="303"/>
      <c r="AH592" s="303"/>
      <c r="AI592" s="303"/>
      <c r="AJ592" s="303"/>
      <c r="AK592" s="303"/>
      <c r="AL592" s="303"/>
      <c r="AM592" s="303"/>
      <c r="AN592" s="303"/>
      <c r="AO592" s="303"/>
      <c r="AP592" s="303"/>
      <c r="AQ592" s="303"/>
      <c r="AR592" s="303"/>
      <c r="AS592" s="303"/>
      <c r="AT592" s="303"/>
      <c r="AU592" s="303"/>
      <c r="AV592" s="303"/>
      <c r="AW592" s="303"/>
      <c r="AX592" s="303"/>
      <c r="AY592" s="303"/>
      <c r="AZ592" s="303"/>
      <c r="BA592" s="303"/>
      <c r="BB592" s="303"/>
      <c r="BC592" s="303"/>
      <c r="BD592" s="303"/>
      <c r="BE592" s="303"/>
      <c r="BF592" s="303"/>
      <c r="BG592" s="303"/>
      <c r="BH592" s="303"/>
      <c r="BI592" s="303"/>
      <c r="BJ592" s="303"/>
      <c r="BK592" s="303"/>
      <c r="BL592" s="303"/>
      <c r="BM592" s="303"/>
      <c r="BN592" s="303"/>
      <c r="BO592" s="303"/>
      <c r="BP592" s="303"/>
      <c r="BQ592" s="303"/>
      <c r="BR592" s="303"/>
      <c r="BS592" s="303"/>
      <c r="BT592" s="303"/>
      <c r="BU592" s="303"/>
      <c r="BV592" s="303"/>
      <c r="BW592" s="303"/>
      <c r="BX592" s="303"/>
      <c r="BY592" s="303"/>
      <c r="BZ592" s="303"/>
      <c r="CA592" s="303"/>
      <c r="CB592" s="303"/>
      <c r="CC592" s="303"/>
      <c r="CD592" s="303"/>
      <c r="CE592" s="303"/>
      <c r="CF592" s="303"/>
      <c r="CG592" s="303"/>
      <c r="CH592" s="303"/>
      <c r="CI592" s="303"/>
      <c r="CJ592" s="303"/>
      <c r="CK592" s="303"/>
      <c r="CL592" s="303"/>
      <c r="CM592" s="303"/>
      <c r="CN592" s="303"/>
      <c r="CO592" s="303"/>
      <c r="CP592" s="303"/>
      <c r="CQ592" s="303"/>
      <c r="CR592" s="303"/>
      <c r="CS592" s="303"/>
      <c r="CT592" s="303"/>
      <c r="CU592" s="303"/>
      <c r="CV592" s="303"/>
      <c r="CW592" s="303"/>
      <c r="CX592" s="303"/>
      <c r="CY592" s="303"/>
      <c r="CZ592" s="303"/>
    </row>
    <row r="593" spans="1:104" ht="11.25" customHeight="1" x14ac:dyDescent="0.2">
      <c r="A593" s="303"/>
      <c r="B593" s="303"/>
      <c r="C593" s="303"/>
      <c r="D593" s="303"/>
      <c r="E593" s="303"/>
      <c r="F593" s="303"/>
      <c r="G593" s="303"/>
      <c r="H593" s="303"/>
      <c r="I593" s="303"/>
      <c r="J593" s="303"/>
      <c r="K593" s="303"/>
      <c r="L593" s="303"/>
      <c r="M593" s="303"/>
      <c r="N593" s="303"/>
      <c r="O593" s="303"/>
      <c r="P593" s="303"/>
      <c r="Q593" s="303"/>
      <c r="R593" s="309"/>
      <c r="S593" s="310"/>
      <c r="T593" s="310"/>
      <c r="U593" s="303"/>
      <c r="V593" s="303"/>
      <c r="W593" s="303"/>
      <c r="X593" s="303"/>
      <c r="Y593" s="303"/>
      <c r="Z593" s="303"/>
      <c r="AA593" s="303"/>
      <c r="AB593" s="303"/>
      <c r="AC593" s="303"/>
      <c r="AD593" s="303"/>
      <c r="AE593" s="303"/>
      <c r="AF593" s="303"/>
      <c r="AG593" s="303"/>
      <c r="AH593" s="303"/>
      <c r="AI593" s="303"/>
      <c r="AJ593" s="303"/>
      <c r="AK593" s="303"/>
      <c r="AL593" s="303"/>
      <c r="AM593" s="303"/>
      <c r="AN593" s="303"/>
      <c r="AO593" s="303"/>
      <c r="AP593" s="303"/>
      <c r="AQ593" s="303"/>
      <c r="AR593" s="303"/>
      <c r="AS593" s="303"/>
      <c r="AT593" s="303"/>
      <c r="AU593" s="303"/>
      <c r="AV593" s="303"/>
      <c r="AW593" s="303"/>
      <c r="AX593" s="303"/>
      <c r="AY593" s="303"/>
      <c r="AZ593" s="303"/>
      <c r="BA593" s="303"/>
      <c r="BB593" s="303"/>
      <c r="BC593" s="303"/>
      <c r="BD593" s="303"/>
      <c r="BE593" s="303"/>
      <c r="BF593" s="303"/>
      <c r="BG593" s="303"/>
      <c r="BH593" s="303"/>
      <c r="BI593" s="303"/>
      <c r="BJ593" s="303"/>
      <c r="BK593" s="303"/>
      <c r="BL593" s="303"/>
      <c r="BM593" s="303"/>
      <c r="BN593" s="303"/>
      <c r="BO593" s="303"/>
      <c r="BP593" s="303"/>
      <c r="BQ593" s="303"/>
      <c r="BR593" s="303"/>
      <c r="BS593" s="303"/>
      <c r="BT593" s="303"/>
      <c r="BU593" s="303"/>
      <c r="BV593" s="303"/>
      <c r="BW593" s="303"/>
      <c r="BX593" s="303"/>
      <c r="BY593" s="303"/>
      <c r="BZ593" s="303"/>
      <c r="CA593" s="303"/>
      <c r="CB593" s="303"/>
      <c r="CC593" s="303"/>
      <c r="CD593" s="303"/>
      <c r="CE593" s="303"/>
      <c r="CF593" s="303"/>
      <c r="CG593" s="303"/>
      <c r="CH593" s="303"/>
      <c r="CI593" s="303"/>
      <c r="CJ593" s="303"/>
      <c r="CK593" s="303"/>
      <c r="CL593" s="303"/>
      <c r="CM593" s="303"/>
      <c r="CN593" s="303"/>
      <c r="CO593" s="303"/>
      <c r="CP593" s="303"/>
      <c r="CQ593" s="303"/>
      <c r="CR593" s="303"/>
      <c r="CS593" s="303"/>
      <c r="CT593" s="303"/>
      <c r="CU593" s="303"/>
      <c r="CV593" s="303"/>
      <c r="CW593" s="303"/>
      <c r="CX593" s="303"/>
      <c r="CY593" s="303"/>
      <c r="CZ593" s="303"/>
    </row>
    <row r="594" spans="1:104" ht="11.25" customHeight="1" x14ac:dyDescent="0.2">
      <c r="A594" s="303"/>
      <c r="B594" s="303"/>
      <c r="C594" s="303"/>
      <c r="D594" s="303"/>
      <c r="E594" s="303"/>
      <c r="F594" s="303"/>
      <c r="G594" s="303"/>
      <c r="H594" s="303"/>
      <c r="I594" s="303"/>
      <c r="J594" s="303"/>
      <c r="K594" s="303"/>
      <c r="L594" s="303"/>
      <c r="M594" s="303"/>
      <c r="N594" s="303"/>
      <c r="O594" s="303"/>
      <c r="P594" s="303"/>
      <c r="Q594" s="303"/>
      <c r="R594" s="309"/>
      <c r="S594" s="310"/>
      <c r="T594" s="310"/>
      <c r="U594" s="303"/>
      <c r="V594" s="303"/>
      <c r="W594" s="303"/>
      <c r="X594" s="303"/>
      <c r="Y594" s="303"/>
      <c r="Z594" s="303"/>
      <c r="AA594" s="303"/>
      <c r="AB594" s="303"/>
      <c r="AC594" s="303"/>
      <c r="AD594" s="303"/>
      <c r="AE594" s="303"/>
      <c r="AF594" s="303"/>
      <c r="AG594" s="303"/>
      <c r="AH594" s="303"/>
      <c r="AI594" s="303"/>
      <c r="AJ594" s="303"/>
      <c r="AK594" s="303"/>
      <c r="AL594" s="303"/>
      <c r="AM594" s="303"/>
      <c r="AN594" s="303"/>
      <c r="AO594" s="303"/>
      <c r="AP594" s="303"/>
      <c r="AQ594" s="303"/>
      <c r="AR594" s="303"/>
      <c r="AS594" s="303"/>
      <c r="AT594" s="303"/>
      <c r="AU594" s="303"/>
      <c r="AV594" s="303"/>
      <c r="AW594" s="303"/>
      <c r="AX594" s="303"/>
      <c r="AY594" s="303"/>
      <c r="AZ594" s="303"/>
      <c r="BA594" s="303"/>
      <c r="BB594" s="303"/>
      <c r="BC594" s="303"/>
      <c r="BD594" s="303"/>
      <c r="BE594" s="303"/>
      <c r="BF594" s="303"/>
      <c r="BG594" s="303"/>
      <c r="BH594" s="303"/>
      <c r="BI594" s="303"/>
      <c r="BJ594" s="303"/>
      <c r="BK594" s="303"/>
      <c r="BL594" s="303"/>
      <c r="BM594" s="303"/>
      <c r="BN594" s="303"/>
      <c r="BO594" s="303"/>
      <c r="BP594" s="303"/>
      <c r="BQ594" s="303"/>
      <c r="BR594" s="303"/>
      <c r="BS594" s="303"/>
      <c r="BT594" s="303"/>
      <c r="BU594" s="303"/>
      <c r="BV594" s="303"/>
      <c r="BW594" s="303"/>
      <c r="BX594" s="303"/>
      <c r="BY594" s="303"/>
      <c r="BZ594" s="303"/>
      <c r="CA594" s="303"/>
      <c r="CB594" s="303"/>
      <c r="CC594" s="303"/>
      <c r="CD594" s="303"/>
      <c r="CE594" s="303"/>
      <c r="CF594" s="303"/>
      <c r="CG594" s="303"/>
      <c r="CH594" s="303"/>
      <c r="CI594" s="303"/>
      <c r="CJ594" s="303"/>
      <c r="CK594" s="303"/>
      <c r="CL594" s="303"/>
      <c r="CM594" s="303"/>
      <c r="CN594" s="303"/>
      <c r="CO594" s="303"/>
      <c r="CP594" s="303"/>
      <c r="CQ594" s="303"/>
      <c r="CR594" s="303"/>
      <c r="CS594" s="303"/>
      <c r="CT594" s="303"/>
      <c r="CU594" s="303"/>
      <c r="CV594" s="303"/>
      <c r="CW594" s="303"/>
      <c r="CX594" s="303"/>
      <c r="CY594" s="303"/>
      <c r="CZ594" s="303"/>
    </row>
    <row r="595" spans="1:104" ht="11.25" customHeight="1" x14ac:dyDescent="0.2">
      <c r="A595" s="303"/>
      <c r="B595" s="303"/>
      <c r="C595" s="303"/>
      <c r="D595" s="303"/>
      <c r="E595" s="303"/>
      <c r="F595" s="303"/>
      <c r="G595" s="303"/>
      <c r="H595" s="303"/>
      <c r="I595" s="303"/>
      <c r="J595" s="303"/>
      <c r="K595" s="303"/>
      <c r="L595" s="303"/>
      <c r="M595" s="303"/>
      <c r="N595" s="303"/>
      <c r="O595" s="303"/>
      <c r="P595" s="303"/>
      <c r="Q595" s="303"/>
      <c r="R595" s="309"/>
      <c r="S595" s="310"/>
      <c r="T595" s="310"/>
      <c r="U595" s="303"/>
      <c r="V595" s="303"/>
      <c r="W595" s="303"/>
      <c r="X595" s="303"/>
      <c r="Y595" s="303"/>
      <c r="Z595" s="303"/>
      <c r="AA595" s="303"/>
      <c r="AB595" s="303"/>
      <c r="AC595" s="303"/>
      <c r="AD595" s="303"/>
      <c r="AE595" s="303"/>
      <c r="AF595" s="303"/>
      <c r="AG595" s="303"/>
      <c r="AH595" s="303"/>
      <c r="AI595" s="303"/>
      <c r="AJ595" s="303"/>
      <c r="AK595" s="303"/>
      <c r="AL595" s="303"/>
      <c r="AM595" s="303"/>
      <c r="AN595" s="303"/>
      <c r="AO595" s="303"/>
      <c r="AP595" s="303"/>
      <c r="AQ595" s="303"/>
      <c r="AR595" s="303"/>
      <c r="AS595" s="303"/>
      <c r="AT595" s="303"/>
      <c r="AU595" s="303"/>
      <c r="AV595" s="303"/>
      <c r="AW595" s="303"/>
      <c r="AX595" s="303"/>
      <c r="AY595" s="303"/>
      <c r="AZ595" s="303"/>
      <c r="BA595" s="303"/>
      <c r="BB595" s="303"/>
      <c r="BC595" s="303"/>
      <c r="BD595" s="303"/>
      <c r="BE595" s="303"/>
      <c r="BF595" s="303"/>
      <c r="BG595" s="303"/>
      <c r="BH595" s="303"/>
      <c r="BI595" s="303"/>
      <c r="BJ595" s="303"/>
      <c r="BK595" s="303"/>
      <c r="BL595" s="303"/>
      <c r="BM595" s="303"/>
      <c r="BN595" s="303"/>
      <c r="BO595" s="303"/>
      <c r="BP595" s="303"/>
      <c r="BQ595" s="303"/>
      <c r="BR595" s="303"/>
      <c r="BS595" s="303"/>
      <c r="BT595" s="303"/>
      <c r="BU595" s="303"/>
      <c r="BV595" s="303"/>
      <c r="BW595" s="303"/>
      <c r="BX595" s="303"/>
      <c r="BY595" s="303"/>
      <c r="BZ595" s="303"/>
      <c r="CA595" s="303"/>
      <c r="CB595" s="303"/>
      <c r="CC595" s="303"/>
      <c r="CD595" s="303"/>
      <c r="CE595" s="303"/>
      <c r="CF595" s="303"/>
      <c r="CG595" s="303"/>
      <c r="CH595" s="303"/>
      <c r="CI595" s="303"/>
      <c r="CJ595" s="303"/>
      <c r="CK595" s="303"/>
      <c r="CL595" s="303"/>
      <c r="CM595" s="303"/>
      <c r="CN595" s="303"/>
      <c r="CO595" s="303"/>
      <c r="CP595" s="303"/>
      <c r="CQ595" s="303"/>
      <c r="CR595" s="303"/>
      <c r="CS595" s="303"/>
      <c r="CT595" s="303"/>
      <c r="CU595" s="303"/>
      <c r="CV595" s="303"/>
      <c r="CW595" s="303"/>
      <c r="CX595" s="303"/>
      <c r="CY595" s="303"/>
      <c r="CZ595" s="303"/>
    </row>
    <row r="596" spans="1:104" ht="11.25" customHeight="1" x14ac:dyDescent="0.2">
      <c r="A596" s="303"/>
      <c r="B596" s="303"/>
      <c r="C596" s="303"/>
      <c r="D596" s="303"/>
      <c r="E596" s="303"/>
      <c r="F596" s="303"/>
      <c r="G596" s="303"/>
      <c r="H596" s="303"/>
      <c r="I596" s="303"/>
      <c r="J596" s="303"/>
      <c r="K596" s="303"/>
      <c r="L596" s="303"/>
      <c r="M596" s="303"/>
      <c r="N596" s="303"/>
      <c r="O596" s="303"/>
      <c r="P596" s="303"/>
      <c r="Q596" s="303"/>
      <c r="R596" s="309"/>
      <c r="S596" s="310"/>
      <c r="T596" s="310"/>
      <c r="U596" s="303"/>
      <c r="V596" s="303"/>
      <c r="W596" s="303"/>
      <c r="X596" s="303"/>
      <c r="Y596" s="303"/>
      <c r="Z596" s="303"/>
      <c r="AA596" s="303"/>
      <c r="AB596" s="303"/>
      <c r="AC596" s="303"/>
      <c r="AD596" s="303"/>
      <c r="AE596" s="303"/>
      <c r="AF596" s="303"/>
      <c r="AG596" s="303"/>
      <c r="AH596" s="303"/>
      <c r="AI596" s="303"/>
      <c r="AJ596" s="303"/>
      <c r="AK596" s="303"/>
      <c r="AL596" s="303"/>
      <c r="AM596" s="303"/>
      <c r="AN596" s="303"/>
      <c r="AO596" s="303"/>
      <c r="AP596" s="303"/>
      <c r="AQ596" s="303"/>
      <c r="AR596" s="303"/>
      <c r="AS596" s="303"/>
      <c r="AT596" s="303"/>
      <c r="AU596" s="303"/>
      <c r="AV596" s="303"/>
      <c r="AW596" s="303"/>
      <c r="AX596" s="303"/>
      <c r="AY596" s="303"/>
      <c r="AZ596" s="303"/>
      <c r="BA596" s="303"/>
      <c r="BB596" s="303"/>
      <c r="BC596" s="303"/>
      <c r="BD596" s="303"/>
      <c r="BE596" s="303"/>
      <c r="BF596" s="303"/>
      <c r="BG596" s="303"/>
      <c r="BH596" s="303"/>
      <c r="BI596" s="303"/>
      <c r="BJ596" s="303"/>
      <c r="BK596" s="303"/>
      <c r="BL596" s="303"/>
      <c r="BM596" s="303"/>
      <c r="BN596" s="303"/>
      <c r="BO596" s="303"/>
      <c r="BP596" s="303"/>
      <c r="BQ596" s="303"/>
      <c r="BR596" s="303"/>
      <c r="BS596" s="303"/>
      <c r="BT596" s="303"/>
      <c r="BU596" s="303"/>
      <c r="BV596" s="303"/>
      <c r="BW596" s="303"/>
      <c r="BX596" s="303"/>
      <c r="BY596" s="303"/>
      <c r="BZ596" s="303"/>
      <c r="CA596" s="303"/>
      <c r="CB596" s="303"/>
      <c r="CC596" s="303"/>
      <c r="CD596" s="303"/>
      <c r="CE596" s="303"/>
      <c r="CF596" s="303"/>
      <c r="CG596" s="303"/>
      <c r="CH596" s="303"/>
      <c r="CI596" s="303"/>
      <c r="CJ596" s="303"/>
      <c r="CK596" s="303"/>
      <c r="CL596" s="303"/>
      <c r="CM596" s="303"/>
      <c r="CN596" s="303"/>
      <c r="CO596" s="303"/>
      <c r="CP596" s="303"/>
      <c r="CQ596" s="303"/>
      <c r="CR596" s="303"/>
      <c r="CS596" s="303"/>
      <c r="CT596" s="303"/>
      <c r="CU596" s="303"/>
      <c r="CV596" s="303"/>
      <c r="CW596" s="303"/>
      <c r="CX596" s="303"/>
      <c r="CY596" s="303"/>
      <c r="CZ596" s="303"/>
    </row>
    <row r="597" spans="1:104" ht="11.25" customHeight="1" x14ac:dyDescent="0.2">
      <c r="A597" s="303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303"/>
      <c r="N597" s="303"/>
      <c r="O597" s="303"/>
      <c r="P597" s="303"/>
      <c r="Q597" s="303"/>
      <c r="R597" s="309"/>
      <c r="S597" s="310"/>
      <c r="T597" s="310"/>
      <c r="U597" s="303"/>
      <c r="V597" s="303"/>
      <c r="W597" s="303"/>
      <c r="X597" s="303"/>
      <c r="Y597" s="303"/>
      <c r="Z597" s="303"/>
      <c r="AA597" s="303"/>
      <c r="AB597" s="303"/>
      <c r="AC597" s="303"/>
      <c r="AD597" s="303"/>
      <c r="AE597" s="303"/>
      <c r="AF597" s="303"/>
      <c r="AG597" s="303"/>
      <c r="AH597" s="303"/>
      <c r="AI597" s="303"/>
      <c r="AJ597" s="303"/>
      <c r="AK597" s="303"/>
      <c r="AL597" s="303"/>
      <c r="AM597" s="303"/>
      <c r="AN597" s="303"/>
      <c r="AO597" s="303"/>
      <c r="AP597" s="303"/>
      <c r="AQ597" s="303"/>
      <c r="AR597" s="303"/>
      <c r="AS597" s="303"/>
      <c r="AT597" s="303"/>
      <c r="AU597" s="303"/>
      <c r="AV597" s="303"/>
      <c r="AW597" s="303"/>
      <c r="AX597" s="303"/>
      <c r="AY597" s="303"/>
      <c r="AZ597" s="303"/>
      <c r="BA597" s="303"/>
      <c r="BB597" s="303"/>
      <c r="BC597" s="303"/>
      <c r="BD597" s="303"/>
      <c r="BE597" s="303"/>
      <c r="BF597" s="303"/>
      <c r="BG597" s="303"/>
      <c r="BH597" s="303"/>
      <c r="BI597" s="303"/>
      <c r="BJ597" s="303"/>
      <c r="BK597" s="303"/>
      <c r="BL597" s="303"/>
      <c r="BM597" s="303"/>
      <c r="BN597" s="303"/>
      <c r="BO597" s="303"/>
      <c r="BP597" s="303"/>
      <c r="BQ597" s="303"/>
      <c r="BR597" s="303"/>
      <c r="BS597" s="303"/>
      <c r="BT597" s="303"/>
      <c r="BU597" s="303"/>
      <c r="BV597" s="303"/>
      <c r="BW597" s="303"/>
      <c r="BX597" s="303"/>
      <c r="BY597" s="303"/>
      <c r="BZ597" s="303"/>
      <c r="CA597" s="303"/>
      <c r="CB597" s="303"/>
      <c r="CC597" s="303"/>
      <c r="CD597" s="303"/>
      <c r="CE597" s="303"/>
      <c r="CF597" s="303"/>
      <c r="CG597" s="303"/>
      <c r="CH597" s="303"/>
      <c r="CI597" s="303"/>
      <c r="CJ597" s="303"/>
      <c r="CK597" s="303"/>
      <c r="CL597" s="303"/>
      <c r="CM597" s="303"/>
      <c r="CN597" s="303"/>
      <c r="CO597" s="303"/>
      <c r="CP597" s="303"/>
      <c r="CQ597" s="303"/>
      <c r="CR597" s="303"/>
      <c r="CS597" s="303"/>
      <c r="CT597" s="303"/>
      <c r="CU597" s="303"/>
      <c r="CV597" s="303"/>
      <c r="CW597" s="303"/>
      <c r="CX597" s="303"/>
      <c r="CY597" s="303"/>
      <c r="CZ597" s="303"/>
    </row>
    <row r="598" spans="1:104" ht="11.25" customHeight="1" x14ac:dyDescent="0.2">
      <c r="A598" s="303"/>
      <c r="B598" s="303"/>
      <c r="C598" s="303"/>
      <c r="D598" s="303"/>
      <c r="E598" s="303"/>
      <c r="F598" s="303"/>
      <c r="G598" s="303"/>
      <c r="H598" s="303"/>
      <c r="I598" s="303"/>
      <c r="J598" s="303"/>
      <c r="K598" s="303"/>
      <c r="L598" s="303"/>
      <c r="M598" s="303"/>
      <c r="N598" s="303"/>
      <c r="O598" s="303"/>
      <c r="P598" s="303"/>
      <c r="Q598" s="303"/>
      <c r="R598" s="309"/>
      <c r="S598" s="310"/>
      <c r="T598" s="310"/>
      <c r="U598" s="303"/>
      <c r="V598" s="303"/>
      <c r="W598" s="303"/>
      <c r="X598" s="303"/>
      <c r="Y598" s="303"/>
      <c r="Z598" s="303"/>
      <c r="AA598" s="303"/>
      <c r="AB598" s="303"/>
      <c r="AC598" s="303"/>
      <c r="AD598" s="303"/>
      <c r="AE598" s="303"/>
      <c r="AF598" s="303"/>
      <c r="AG598" s="303"/>
      <c r="AH598" s="303"/>
      <c r="AI598" s="303"/>
      <c r="AJ598" s="303"/>
      <c r="AK598" s="303"/>
      <c r="AL598" s="303"/>
      <c r="AM598" s="303"/>
      <c r="AN598" s="303"/>
      <c r="AO598" s="303"/>
      <c r="AP598" s="303"/>
      <c r="AQ598" s="303"/>
      <c r="AR598" s="303"/>
      <c r="AS598" s="303"/>
      <c r="AT598" s="303"/>
      <c r="AU598" s="303"/>
      <c r="AV598" s="303"/>
      <c r="AW598" s="303"/>
      <c r="AX598" s="303"/>
      <c r="AY598" s="303"/>
      <c r="AZ598" s="303"/>
      <c r="BA598" s="303"/>
      <c r="BB598" s="303"/>
      <c r="BC598" s="303"/>
      <c r="BD598" s="303"/>
      <c r="BE598" s="303"/>
      <c r="BF598" s="303"/>
      <c r="BG598" s="303"/>
      <c r="BH598" s="303"/>
      <c r="BI598" s="303"/>
      <c r="BJ598" s="303"/>
      <c r="BK598" s="303"/>
      <c r="BL598" s="303"/>
      <c r="BM598" s="303"/>
      <c r="BN598" s="303"/>
      <c r="BO598" s="303"/>
      <c r="BP598" s="303"/>
      <c r="BQ598" s="303"/>
      <c r="BR598" s="303"/>
      <c r="BS598" s="303"/>
      <c r="BT598" s="303"/>
      <c r="BU598" s="303"/>
      <c r="BV598" s="303"/>
      <c r="BW598" s="303"/>
      <c r="BX598" s="303"/>
      <c r="BY598" s="303"/>
      <c r="BZ598" s="303"/>
      <c r="CA598" s="303"/>
      <c r="CB598" s="303"/>
      <c r="CC598" s="303"/>
      <c r="CD598" s="303"/>
      <c r="CE598" s="303"/>
      <c r="CF598" s="303"/>
      <c r="CG598" s="303"/>
      <c r="CH598" s="303"/>
      <c r="CI598" s="303"/>
      <c r="CJ598" s="303"/>
      <c r="CK598" s="303"/>
      <c r="CL598" s="303"/>
      <c r="CM598" s="303"/>
      <c r="CN598" s="303"/>
      <c r="CO598" s="303"/>
      <c r="CP598" s="303"/>
      <c r="CQ598" s="303"/>
      <c r="CR598" s="303"/>
      <c r="CS598" s="303"/>
      <c r="CT598" s="303"/>
      <c r="CU598" s="303"/>
      <c r="CV598" s="303"/>
      <c r="CW598" s="303"/>
      <c r="CX598" s="303"/>
      <c r="CY598" s="303"/>
      <c r="CZ598" s="303"/>
    </row>
    <row r="599" spans="1:104" ht="11.25" customHeight="1" x14ac:dyDescent="0.2">
      <c r="A599" s="303"/>
      <c r="B599" s="303"/>
      <c r="C599" s="303"/>
      <c r="D599" s="303"/>
      <c r="E599" s="303"/>
      <c r="F599" s="303"/>
      <c r="G599" s="303"/>
      <c r="H599" s="303"/>
      <c r="I599" s="303"/>
      <c r="J599" s="303"/>
      <c r="K599" s="303"/>
      <c r="L599" s="303"/>
      <c r="M599" s="303"/>
      <c r="N599" s="303"/>
      <c r="O599" s="303"/>
      <c r="P599" s="303"/>
      <c r="Q599" s="303"/>
      <c r="R599" s="309"/>
      <c r="S599" s="310"/>
      <c r="T599" s="310"/>
      <c r="U599" s="303"/>
      <c r="V599" s="303"/>
      <c r="W599" s="303"/>
      <c r="X599" s="303"/>
      <c r="Y599" s="303"/>
      <c r="Z599" s="303"/>
      <c r="AA599" s="303"/>
      <c r="AB599" s="303"/>
      <c r="AC599" s="303"/>
      <c r="AD599" s="303"/>
      <c r="AE599" s="303"/>
      <c r="AF599" s="303"/>
      <c r="AG599" s="303"/>
      <c r="AH599" s="303"/>
      <c r="AI599" s="303"/>
      <c r="AJ599" s="303"/>
      <c r="AK599" s="303"/>
      <c r="AL599" s="303"/>
      <c r="AM599" s="303"/>
      <c r="AN599" s="303"/>
      <c r="AO599" s="303"/>
      <c r="AP599" s="303"/>
      <c r="AQ599" s="303"/>
      <c r="AR599" s="303"/>
      <c r="AS599" s="303"/>
      <c r="AT599" s="303"/>
      <c r="AU599" s="303"/>
      <c r="AV599" s="303"/>
      <c r="AW599" s="303"/>
      <c r="AX599" s="303"/>
      <c r="AY599" s="303"/>
      <c r="AZ599" s="303"/>
      <c r="BA599" s="303"/>
      <c r="BB599" s="303"/>
      <c r="BC599" s="303"/>
      <c r="BD599" s="303"/>
      <c r="BE599" s="303"/>
      <c r="BF599" s="303"/>
      <c r="BG599" s="303"/>
      <c r="BH599" s="303"/>
      <c r="BI599" s="303"/>
      <c r="BJ599" s="303"/>
      <c r="BK599" s="303"/>
      <c r="BL599" s="303"/>
      <c r="BM599" s="303"/>
      <c r="BN599" s="303"/>
      <c r="BO599" s="303"/>
      <c r="BP599" s="303"/>
      <c r="BQ599" s="303"/>
      <c r="BR599" s="303"/>
      <c r="BS599" s="303"/>
      <c r="BT599" s="303"/>
      <c r="BU599" s="303"/>
      <c r="BV599" s="303"/>
      <c r="BW599" s="303"/>
      <c r="BX599" s="303"/>
      <c r="BY599" s="303"/>
      <c r="BZ599" s="303"/>
      <c r="CA599" s="303"/>
      <c r="CB599" s="303"/>
      <c r="CC599" s="303"/>
      <c r="CD599" s="303"/>
      <c r="CE599" s="303"/>
      <c r="CF599" s="303"/>
      <c r="CG599" s="303"/>
      <c r="CH599" s="303"/>
      <c r="CI599" s="303"/>
      <c r="CJ599" s="303"/>
      <c r="CK599" s="303"/>
      <c r="CL599" s="303"/>
      <c r="CM599" s="303"/>
      <c r="CN599" s="303"/>
      <c r="CO599" s="303"/>
      <c r="CP599" s="303"/>
      <c r="CQ599" s="303"/>
      <c r="CR599" s="303"/>
      <c r="CS599" s="303"/>
      <c r="CT599" s="303"/>
      <c r="CU599" s="303"/>
      <c r="CV599" s="303"/>
      <c r="CW599" s="303"/>
      <c r="CX599" s="303"/>
      <c r="CY599" s="303"/>
      <c r="CZ599" s="303"/>
    </row>
    <row r="600" spans="1:104" ht="11.25" customHeight="1" x14ac:dyDescent="0.2">
      <c r="A600" s="303"/>
      <c r="B600" s="303"/>
      <c r="C600" s="303"/>
      <c r="D600" s="303"/>
      <c r="E600" s="303"/>
      <c r="F600" s="303"/>
      <c r="G600" s="303"/>
      <c r="H600" s="303"/>
      <c r="I600" s="303"/>
      <c r="J600" s="303"/>
      <c r="K600" s="303"/>
      <c r="L600" s="303"/>
      <c r="M600" s="303"/>
      <c r="N600" s="303"/>
      <c r="O600" s="303"/>
      <c r="P600" s="303"/>
      <c r="Q600" s="303"/>
      <c r="R600" s="309"/>
      <c r="S600" s="310"/>
      <c r="T600" s="310"/>
      <c r="U600" s="303"/>
      <c r="V600" s="303"/>
      <c r="W600" s="303"/>
      <c r="X600" s="303"/>
      <c r="Y600" s="303"/>
      <c r="Z600" s="303"/>
      <c r="AA600" s="303"/>
      <c r="AB600" s="303"/>
      <c r="AC600" s="303"/>
      <c r="AD600" s="303"/>
      <c r="AE600" s="303"/>
      <c r="AF600" s="303"/>
      <c r="AG600" s="303"/>
      <c r="AH600" s="303"/>
      <c r="AI600" s="303"/>
      <c r="AJ600" s="303"/>
      <c r="AK600" s="303"/>
      <c r="AL600" s="303"/>
      <c r="AM600" s="303"/>
      <c r="AN600" s="303"/>
      <c r="AO600" s="303"/>
      <c r="AP600" s="303"/>
      <c r="AQ600" s="303"/>
      <c r="AR600" s="303"/>
      <c r="AS600" s="303"/>
      <c r="AT600" s="303"/>
      <c r="AU600" s="303"/>
      <c r="AV600" s="303"/>
      <c r="AW600" s="303"/>
      <c r="AX600" s="303"/>
      <c r="AY600" s="303"/>
      <c r="AZ600" s="303"/>
      <c r="BA600" s="303"/>
      <c r="BB600" s="303"/>
      <c r="BC600" s="303"/>
      <c r="BD600" s="303"/>
      <c r="BE600" s="303"/>
      <c r="BF600" s="303"/>
      <c r="BG600" s="303"/>
      <c r="BH600" s="303"/>
      <c r="BI600" s="303"/>
      <c r="BJ600" s="303"/>
      <c r="BK600" s="303"/>
      <c r="BL600" s="303"/>
      <c r="BM600" s="303"/>
      <c r="BN600" s="303"/>
      <c r="BO600" s="303"/>
      <c r="BP600" s="303"/>
      <c r="BQ600" s="303"/>
      <c r="BR600" s="303"/>
      <c r="BS600" s="303"/>
      <c r="BT600" s="303"/>
      <c r="BU600" s="303"/>
      <c r="BV600" s="303"/>
      <c r="BW600" s="303"/>
      <c r="BX600" s="303"/>
      <c r="BY600" s="303"/>
      <c r="BZ600" s="303"/>
      <c r="CA600" s="303"/>
      <c r="CB600" s="303"/>
      <c r="CC600" s="303"/>
      <c r="CD600" s="303"/>
      <c r="CE600" s="303"/>
      <c r="CF600" s="303"/>
      <c r="CG600" s="303"/>
      <c r="CH600" s="303"/>
      <c r="CI600" s="303"/>
      <c r="CJ600" s="303"/>
      <c r="CK600" s="303"/>
      <c r="CL600" s="303"/>
      <c r="CM600" s="303"/>
      <c r="CN600" s="303"/>
      <c r="CO600" s="303"/>
      <c r="CP600" s="303"/>
      <c r="CQ600" s="303"/>
      <c r="CR600" s="303"/>
      <c r="CS600" s="303"/>
      <c r="CT600" s="303"/>
      <c r="CU600" s="303"/>
      <c r="CV600" s="303"/>
      <c r="CW600" s="303"/>
      <c r="CX600" s="303"/>
      <c r="CY600" s="303"/>
      <c r="CZ600" s="303"/>
    </row>
    <row r="601" spans="1:104" ht="11.25" customHeight="1" x14ac:dyDescent="0.2">
      <c r="A601" s="303"/>
      <c r="B601" s="303"/>
      <c r="C601" s="303"/>
      <c r="D601" s="303"/>
      <c r="E601" s="303"/>
      <c r="F601" s="303"/>
      <c r="G601" s="303"/>
      <c r="H601" s="303"/>
      <c r="I601" s="303"/>
      <c r="J601" s="303"/>
      <c r="K601" s="303"/>
      <c r="L601" s="303"/>
      <c r="M601" s="303"/>
      <c r="N601" s="303"/>
      <c r="O601" s="303"/>
      <c r="P601" s="303"/>
      <c r="Q601" s="303"/>
      <c r="R601" s="309"/>
      <c r="S601" s="310"/>
      <c r="T601" s="310"/>
      <c r="U601" s="303"/>
      <c r="V601" s="303"/>
      <c r="W601" s="303"/>
      <c r="X601" s="303"/>
      <c r="Y601" s="303"/>
      <c r="Z601" s="303"/>
      <c r="AA601" s="303"/>
      <c r="AB601" s="303"/>
      <c r="AC601" s="303"/>
      <c r="AD601" s="303"/>
      <c r="AE601" s="303"/>
      <c r="AF601" s="303"/>
      <c r="AG601" s="303"/>
      <c r="AH601" s="303"/>
      <c r="AI601" s="303"/>
      <c r="AJ601" s="303"/>
      <c r="AK601" s="303"/>
      <c r="AL601" s="303"/>
      <c r="AM601" s="303"/>
      <c r="AN601" s="303"/>
      <c r="AO601" s="303"/>
      <c r="AP601" s="303"/>
      <c r="AQ601" s="303"/>
      <c r="AR601" s="303"/>
      <c r="AS601" s="303"/>
      <c r="AT601" s="303"/>
      <c r="AU601" s="303"/>
      <c r="AV601" s="303"/>
      <c r="AW601" s="303"/>
      <c r="AX601" s="303"/>
      <c r="AY601" s="303"/>
      <c r="AZ601" s="303"/>
      <c r="BA601" s="303"/>
      <c r="BB601" s="303"/>
      <c r="BC601" s="303"/>
      <c r="BD601" s="303"/>
      <c r="BE601" s="303"/>
      <c r="BF601" s="303"/>
      <c r="BG601" s="303"/>
      <c r="BH601" s="303"/>
      <c r="BI601" s="303"/>
      <c r="BJ601" s="303"/>
      <c r="BK601" s="303"/>
      <c r="BL601" s="303"/>
      <c r="BM601" s="303"/>
      <c r="BN601" s="303"/>
      <c r="BO601" s="303"/>
      <c r="BP601" s="303"/>
      <c r="BQ601" s="303"/>
      <c r="BR601" s="303"/>
      <c r="BS601" s="303"/>
      <c r="BT601" s="303"/>
      <c r="BU601" s="303"/>
      <c r="BV601" s="303"/>
      <c r="BW601" s="303"/>
      <c r="BX601" s="303"/>
      <c r="BY601" s="303"/>
      <c r="BZ601" s="303"/>
      <c r="CA601" s="303"/>
      <c r="CB601" s="303"/>
      <c r="CC601" s="303"/>
      <c r="CD601" s="303"/>
      <c r="CE601" s="303"/>
      <c r="CF601" s="303"/>
      <c r="CG601" s="303"/>
      <c r="CH601" s="303"/>
      <c r="CI601" s="303"/>
      <c r="CJ601" s="303"/>
      <c r="CK601" s="303"/>
      <c r="CL601" s="303"/>
      <c r="CM601" s="303"/>
      <c r="CN601" s="303"/>
      <c r="CO601" s="303"/>
      <c r="CP601" s="303"/>
      <c r="CQ601" s="303"/>
      <c r="CR601" s="303"/>
      <c r="CS601" s="303"/>
      <c r="CT601" s="303"/>
      <c r="CU601" s="303"/>
      <c r="CV601" s="303"/>
      <c r="CW601" s="303"/>
      <c r="CX601" s="303"/>
      <c r="CY601" s="303"/>
      <c r="CZ601" s="303"/>
    </row>
    <row r="602" spans="1:104" ht="11.25" customHeight="1" x14ac:dyDescent="0.2">
      <c r="A602" s="303"/>
      <c r="B602" s="303"/>
      <c r="C602" s="303"/>
      <c r="D602" s="303"/>
      <c r="E602" s="303"/>
      <c r="F602" s="303"/>
      <c r="G602" s="303"/>
      <c r="H602" s="303"/>
      <c r="I602" s="303"/>
      <c r="J602" s="303"/>
      <c r="K602" s="303"/>
      <c r="L602" s="303"/>
      <c r="M602" s="303"/>
      <c r="N602" s="303"/>
      <c r="O602" s="303"/>
      <c r="P602" s="303"/>
      <c r="Q602" s="303"/>
      <c r="R602" s="309"/>
      <c r="S602" s="310"/>
      <c r="T602" s="310"/>
      <c r="U602" s="303"/>
      <c r="V602" s="303"/>
      <c r="W602" s="303"/>
      <c r="X602" s="303"/>
      <c r="Y602" s="303"/>
      <c r="Z602" s="303"/>
      <c r="AA602" s="303"/>
      <c r="AB602" s="303"/>
      <c r="AC602" s="303"/>
      <c r="AD602" s="303"/>
      <c r="AE602" s="303"/>
      <c r="AF602" s="303"/>
      <c r="AG602" s="303"/>
      <c r="AH602" s="303"/>
      <c r="AI602" s="303"/>
      <c r="AJ602" s="303"/>
      <c r="AK602" s="303"/>
      <c r="AL602" s="303"/>
      <c r="AM602" s="303"/>
      <c r="AN602" s="303"/>
      <c r="AO602" s="303"/>
      <c r="AP602" s="303"/>
      <c r="AQ602" s="303"/>
      <c r="AR602" s="303"/>
      <c r="AS602" s="303"/>
      <c r="AT602" s="303"/>
      <c r="AU602" s="303"/>
      <c r="AV602" s="303"/>
      <c r="AW602" s="303"/>
      <c r="AX602" s="303"/>
      <c r="AY602" s="303"/>
      <c r="AZ602" s="303"/>
      <c r="BA602" s="303"/>
      <c r="BB602" s="303"/>
      <c r="BC602" s="303"/>
      <c r="BD602" s="303"/>
      <c r="BE602" s="303"/>
      <c r="BF602" s="303"/>
      <c r="BG602" s="303"/>
      <c r="BH602" s="303"/>
      <c r="BI602" s="303"/>
      <c r="BJ602" s="303"/>
      <c r="BK602" s="303"/>
      <c r="BL602" s="303"/>
      <c r="BM602" s="303"/>
      <c r="BN602" s="303"/>
      <c r="BO602" s="303"/>
      <c r="BP602" s="303"/>
      <c r="BQ602" s="303"/>
      <c r="BR602" s="303"/>
      <c r="BS602" s="303"/>
      <c r="BT602" s="303"/>
      <c r="BU602" s="303"/>
      <c r="BV602" s="303"/>
      <c r="BW602" s="303"/>
      <c r="BX602" s="303"/>
      <c r="BY602" s="303"/>
      <c r="BZ602" s="303"/>
      <c r="CA602" s="303"/>
      <c r="CB602" s="303"/>
      <c r="CC602" s="303"/>
      <c r="CD602" s="303"/>
      <c r="CE602" s="303"/>
      <c r="CF602" s="303"/>
      <c r="CG602" s="303"/>
      <c r="CH602" s="303"/>
      <c r="CI602" s="303"/>
      <c r="CJ602" s="303"/>
      <c r="CK602" s="303"/>
      <c r="CL602" s="303"/>
      <c r="CM602" s="303"/>
      <c r="CN602" s="303"/>
      <c r="CO602" s="303"/>
      <c r="CP602" s="303"/>
      <c r="CQ602" s="303"/>
      <c r="CR602" s="303"/>
      <c r="CS602" s="303"/>
      <c r="CT602" s="303"/>
      <c r="CU602" s="303"/>
      <c r="CV602" s="303"/>
      <c r="CW602" s="303"/>
      <c r="CX602" s="303"/>
      <c r="CY602" s="303"/>
      <c r="CZ602" s="303"/>
    </row>
    <row r="603" spans="1:104" ht="11.25" customHeight="1" x14ac:dyDescent="0.2">
      <c r="A603" s="303"/>
      <c r="B603" s="303"/>
      <c r="C603" s="303"/>
      <c r="D603" s="303"/>
      <c r="E603" s="303"/>
      <c r="F603" s="303"/>
      <c r="G603" s="303"/>
      <c r="H603" s="303"/>
      <c r="I603" s="303"/>
      <c r="J603" s="303"/>
      <c r="K603" s="303"/>
      <c r="L603" s="303"/>
      <c r="M603" s="303"/>
      <c r="N603" s="303"/>
      <c r="O603" s="303"/>
      <c r="P603" s="303"/>
      <c r="Q603" s="303"/>
      <c r="R603" s="309"/>
      <c r="S603" s="310"/>
      <c r="T603" s="310"/>
      <c r="U603" s="303"/>
      <c r="V603" s="303"/>
      <c r="W603" s="303"/>
      <c r="X603" s="303"/>
      <c r="Y603" s="303"/>
      <c r="Z603" s="303"/>
      <c r="AA603" s="303"/>
      <c r="AB603" s="303"/>
      <c r="AC603" s="303"/>
      <c r="AD603" s="303"/>
      <c r="AE603" s="303"/>
      <c r="AF603" s="303"/>
      <c r="AG603" s="303"/>
      <c r="AH603" s="303"/>
      <c r="AI603" s="303"/>
      <c r="AJ603" s="303"/>
      <c r="AK603" s="303"/>
      <c r="AL603" s="303"/>
      <c r="AM603" s="303"/>
      <c r="AN603" s="303"/>
      <c r="AO603" s="303"/>
      <c r="AP603" s="303"/>
      <c r="AQ603" s="303"/>
      <c r="AR603" s="303"/>
      <c r="AS603" s="303"/>
      <c r="AT603" s="303"/>
      <c r="AU603" s="303"/>
      <c r="AV603" s="303"/>
      <c r="AW603" s="303"/>
      <c r="AX603" s="303"/>
      <c r="AY603" s="303"/>
      <c r="AZ603" s="303"/>
      <c r="BA603" s="303"/>
      <c r="BB603" s="303"/>
      <c r="BC603" s="303"/>
      <c r="BD603" s="303"/>
      <c r="BE603" s="303"/>
      <c r="BF603" s="303"/>
      <c r="BG603" s="303"/>
      <c r="BH603" s="303"/>
      <c r="BI603" s="303"/>
      <c r="BJ603" s="303"/>
      <c r="BK603" s="303"/>
      <c r="BL603" s="303"/>
      <c r="BM603" s="303"/>
      <c r="BN603" s="303"/>
      <c r="BO603" s="303"/>
      <c r="BP603" s="303"/>
      <c r="BQ603" s="303"/>
      <c r="BR603" s="303"/>
      <c r="BS603" s="303"/>
      <c r="BT603" s="303"/>
      <c r="BU603" s="303"/>
      <c r="BV603" s="303"/>
      <c r="BW603" s="303"/>
      <c r="BX603" s="303"/>
      <c r="BY603" s="303"/>
      <c r="BZ603" s="303"/>
      <c r="CA603" s="303"/>
      <c r="CB603" s="303"/>
      <c r="CC603" s="303"/>
      <c r="CD603" s="303"/>
      <c r="CE603" s="303"/>
      <c r="CF603" s="303"/>
      <c r="CG603" s="303"/>
      <c r="CH603" s="303"/>
      <c r="CI603" s="303"/>
      <c r="CJ603" s="303"/>
      <c r="CK603" s="303"/>
      <c r="CL603" s="303"/>
      <c r="CM603" s="303"/>
      <c r="CN603" s="303"/>
      <c r="CO603" s="303"/>
      <c r="CP603" s="303"/>
      <c r="CQ603" s="303"/>
      <c r="CR603" s="303"/>
      <c r="CS603" s="303"/>
      <c r="CT603" s="303"/>
      <c r="CU603" s="303"/>
      <c r="CV603" s="303"/>
      <c r="CW603" s="303"/>
      <c r="CX603" s="303"/>
      <c r="CY603" s="303"/>
      <c r="CZ603" s="303"/>
    </row>
    <row r="604" spans="1:104" ht="11.25" customHeight="1" x14ac:dyDescent="0.2">
      <c r="A604" s="303"/>
      <c r="B604" s="303"/>
      <c r="C604" s="303"/>
      <c r="D604" s="303"/>
      <c r="E604" s="303"/>
      <c r="F604" s="303"/>
      <c r="G604" s="303"/>
      <c r="H604" s="303"/>
      <c r="I604" s="303"/>
      <c r="J604" s="303"/>
      <c r="K604" s="303"/>
      <c r="L604" s="303"/>
      <c r="M604" s="303"/>
      <c r="N604" s="303"/>
      <c r="O604" s="303"/>
      <c r="P604" s="303"/>
      <c r="Q604" s="303"/>
      <c r="R604" s="309"/>
      <c r="S604" s="310"/>
      <c r="T604" s="310"/>
      <c r="U604" s="303"/>
      <c r="V604" s="303"/>
      <c r="W604" s="303"/>
      <c r="X604" s="303"/>
      <c r="Y604" s="303"/>
      <c r="Z604" s="303"/>
      <c r="AA604" s="303"/>
      <c r="AB604" s="303"/>
      <c r="AC604" s="303"/>
      <c r="AD604" s="303"/>
      <c r="AE604" s="303"/>
      <c r="AF604" s="303"/>
      <c r="AG604" s="303"/>
      <c r="AH604" s="303"/>
      <c r="AI604" s="303"/>
      <c r="AJ604" s="303"/>
      <c r="AK604" s="303"/>
      <c r="AL604" s="303"/>
      <c r="AM604" s="303"/>
      <c r="AN604" s="303"/>
      <c r="AO604" s="303"/>
      <c r="AP604" s="303"/>
      <c r="AQ604" s="303"/>
      <c r="AR604" s="303"/>
      <c r="AS604" s="303"/>
      <c r="AT604" s="303"/>
      <c r="AU604" s="303"/>
      <c r="AV604" s="303"/>
      <c r="AW604" s="303"/>
      <c r="AX604" s="303"/>
      <c r="AY604" s="303"/>
      <c r="AZ604" s="303"/>
      <c r="BA604" s="303"/>
      <c r="BB604" s="303"/>
      <c r="BC604" s="303"/>
      <c r="BD604" s="303"/>
      <c r="BE604" s="303"/>
      <c r="BF604" s="303"/>
      <c r="BG604" s="303"/>
      <c r="BH604" s="303"/>
      <c r="BI604" s="303"/>
      <c r="BJ604" s="303"/>
      <c r="BK604" s="303"/>
      <c r="BL604" s="303"/>
      <c r="BM604" s="303"/>
      <c r="BN604" s="303"/>
      <c r="BO604" s="303"/>
      <c r="BP604" s="303"/>
      <c r="BQ604" s="303"/>
      <c r="BR604" s="303"/>
      <c r="BS604" s="303"/>
      <c r="BT604" s="303"/>
      <c r="BU604" s="303"/>
      <c r="BV604" s="303"/>
      <c r="BW604" s="303"/>
      <c r="BX604" s="303"/>
      <c r="BY604" s="303"/>
      <c r="BZ604" s="303"/>
      <c r="CA604" s="303"/>
      <c r="CB604" s="303"/>
      <c r="CC604" s="303"/>
      <c r="CD604" s="303"/>
      <c r="CE604" s="303"/>
      <c r="CF604" s="303"/>
      <c r="CG604" s="303"/>
      <c r="CH604" s="303"/>
      <c r="CI604" s="303"/>
      <c r="CJ604" s="303"/>
      <c r="CK604" s="303"/>
      <c r="CL604" s="303"/>
      <c r="CM604" s="303"/>
      <c r="CN604" s="303"/>
      <c r="CO604" s="303"/>
      <c r="CP604" s="303"/>
      <c r="CQ604" s="303"/>
      <c r="CR604" s="303"/>
      <c r="CS604" s="303"/>
      <c r="CT604" s="303"/>
      <c r="CU604" s="303"/>
      <c r="CV604" s="303"/>
      <c r="CW604" s="303"/>
      <c r="CX604" s="303"/>
      <c r="CY604" s="303"/>
      <c r="CZ604" s="303"/>
    </row>
    <row r="605" spans="1:104" ht="11.25" customHeight="1" x14ac:dyDescent="0.2">
      <c r="A605" s="303"/>
      <c r="B605" s="303"/>
      <c r="C605" s="303"/>
      <c r="D605" s="303"/>
      <c r="E605" s="303"/>
      <c r="F605" s="303"/>
      <c r="G605" s="303"/>
      <c r="H605" s="303"/>
      <c r="I605" s="303"/>
      <c r="J605" s="303"/>
      <c r="K605" s="303"/>
      <c r="L605" s="303"/>
      <c r="M605" s="303"/>
      <c r="N605" s="303"/>
      <c r="O605" s="303"/>
      <c r="P605" s="303"/>
      <c r="Q605" s="303"/>
      <c r="R605" s="309"/>
      <c r="S605" s="310"/>
      <c r="T605" s="310"/>
      <c r="U605" s="303"/>
      <c r="V605" s="303"/>
      <c r="W605" s="303"/>
      <c r="X605" s="303"/>
      <c r="Y605" s="303"/>
      <c r="Z605" s="303"/>
      <c r="AA605" s="303"/>
      <c r="AB605" s="303"/>
      <c r="AC605" s="303"/>
      <c r="AD605" s="303"/>
      <c r="AE605" s="303"/>
      <c r="AF605" s="303"/>
      <c r="AG605" s="303"/>
      <c r="AH605" s="303"/>
      <c r="AI605" s="303"/>
      <c r="AJ605" s="303"/>
      <c r="AK605" s="303"/>
      <c r="AL605" s="303"/>
      <c r="AM605" s="303"/>
      <c r="AN605" s="303"/>
      <c r="AO605" s="303"/>
      <c r="AP605" s="303"/>
      <c r="AQ605" s="303"/>
      <c r="AR605" s="303"/>
      <c r="AS605" s="303"/>
      <c r="AT605" s="303"/>
      <c r="AU605" s="303"/>
      <c r="AV605" s="303"/>
      <c r="AW605" s="303"/>
      <c r="AX605" s="303"/>
      <c r="AY605" s="303"/>
      <c r="AZ605" s="303"/>
      <c r="BA605" s="303"/>
      <c r="BB605" s="303"/>
      <c r="BC605" s="303"/>
      <c r="BD605" s="303"/>
      <c r="BE605" s="303"/>
      <c r="BF605" s="303"/>
      <c r="BG605" s="303"/>
      <c r="BH605" s="303"/>
      <c r="BI605" s="303"/>
      <c r="BJ605" s="303"/>
      <c r="BK605" s="303"/>
      <c r="BL605" s="303"/>
      <c r="BM605" s="303"/>
      <c r="BN605" s="303"/>
      <c r="BO605" s="303"/>
      <c r="BP605" s="303"/>
      <c r="BQ605" s="303"/>
      <c r="BR605" s="303"/>
      <c r="BS605" s="303"/>
      <c r="BT605" s="303"/>
      <c r="BU605" s="303"/>
      <c r="BV605" s="303"/>
      <c r="BW605" s="303"/>
      <c r="BX605" s="303"/>
      <c r="BY605" s="303"/>
      <c r="BZ605" s="303"/>
      <c r="CA605" s="303"/>
      <c r="CB605" s="303"/>
      <c r="CC605" s="303"/>
      <c r="CD605" s="303"/>
      <c r="CE605" s="303"/>
      <c r="CF605" s="303"/>
      <c r="CG605" s="303"/>
      <c r="CH605" s="303"/>
      <c r="CI605" s="303"/>
      <c r="CJ605" s="303"/>
      <c r="CK605" s="303"/>
      <c r="CL605" s="303"/>
      <c r="CM605" s="303"/>
      <c r="CN605" s="303"/>
      <c r="CO605" s="303"/>
      <c r="CP605" s="303"/>
      <c r="CQ605" s="303"/>
      <c r="CR605" s="303"/>
      <c r="CS605" s="303"/>
      <c r="CT605" s="303"/>
      <c r="CU605" s="303"/>
      <c r="CV605" s="303"/>
      <c r="CW605" s="303"/>
      <c r="CX605" s="303"/>
      <c r="CY605" s="303"/>
      <c r="CZ605" s="303"/>
    </row>
    <row r="606" spans="1:104" ht="11.25" customHeight="1" x14ac:dyDescent="0.2">
      <c r="A606" s="303"/>
      <c r="B606" s="303"/>
      <c r="C606" s="303"/>
      <c r="D606" s="303"/>
      <c r="E606" s="303"/>
      <c r="F606" s="303"/>
      <c r="G606" s="303"/>
      <c r="H606" s="303"/>
      <c r="I606" s="303"/>
      <c r="J606" s="303"/>
      <c r="K606" s="303"/>
      <c r="L606" s="303"/>
      <c r="M606" s="303"/>
      <c r="N606" s="303"/>
      <c r="O606" s="303"/>
      <c r="P606" s="303"/>
      <c r="Q606" s="303"/>
      <c r="R606" s="309"/>
      <c r="S606" s="310"/>
      <c r="T606" s="310"/>
      <c r="U606" s="303"/>
      <c r="V606" s="303"/>
      <c r="W606" s="303"/>
      <c r="X606" s="303"/>
      <c r="Y606" s="303"/>
      <c r="Z606" s="303"/>
      <c r="AA606" s="303"/>
      <c r="AB606" s="303"/>
      <c r="AC606" s="303"/>
      <c r="AD606" s="303"/>
      <c r="AE606" s="303"/>
      <c r="AF606" s="303"/>
      <c r="AG606" s="303"/>
      <c r="AH606" s="303"/>
      <c r="AI606" s="303"/>
      <c r="AJ606" s="303"/>
      <c r="AK606" s="303"/>
      <c r="AL606" s="303"/>
      <c r="AM606" s="303"/>
      <c r="AN606" s="303"/>
      <c r="AO606" s="303"/>
      <c r="AP606" s="303"/>
      <c r="AQ606" s="303"/>
      <c r="AR606" s="303"/>
      <c r="AS606" s="303"/>
      <c r="AT606" s="303"/>
      <c r="AU606" s="303"/>
      <c r="AV606" s="303"/>
      <c r="AW606" s="303"/>
      <c r="AX606" s="303"/>
      <c r="AY606" s="303"/>
      <c r="AZ606" s="303"/>
      <c r="BA606" s="303"/>
      <c r="BB606" s="303"/>
      <c r="BC606" s="303"/>
      <c r="BD606" s="303"/>
      <c r="BE606" s="303"/>
      <c r="BF606" s="303"/>
      <c r="BG606" s="303"/>
      <c r="BH606" s="303"/>
      <c r="BI606" s="303"/>
      <c r="BJ606" s="303"/>
      <c r="BK606" s="303"/>
      <c r="BL606" s="303"/>
      <c r="BM606" s="303"/>
      <c r="BN606" s="303"/>
      <c r="BO606" s="303"/>
      <c r="BP606" s="303"/>
      <c r="BQ606" s="303"/>
      <c r="BR606" s="303"/>
      <c r="BS606" s="303"/>
      <c r="BT606" s="303"/>
      <c r="BU606" s="303"/>
      <c r="BV606" s="303"/>
      <c r="BW606" s="303"/>
      <c r="BX606" s="303"/>
      <c r="BY606" s="303"/>
      <c r="BZ606" s="303"/>
      <c r="CA606" s="303"/>
      <c r="CB606" s="303"/>
      <c r="CC606" s="303"/>
      <c r="CD606" s="303"/>
      <c r="CE606" s="303"/>
      <c r="CF606" s="303"/>
      <c r="CG606" s="303"/>
      <c r="CH606" s="303"/>
      <c r="CI606" s="303"/>
      <c r="CJ606" s="303"/>
      <c r="CK606" s="303"/>
      <c r="CL606" s="303"/>
      <c r="CM606" s="303"/>
      <c r="CN606" s="303"/>
      <c r="CO606" s="303"/>
      <c r="CP606" s="303"/>
      <c r="CQ606" s="303"/>
      <c r="CR606" s="303"/>
      <c r="CS606" s="303"/>
      <c r="CT606" s="303"/>
      <c r="CU606" s="303"/>
      <c r="CV606" s="303"/>
      <c r="CW606" s="303"/>
      <c r="CX606" s="303"/>
      <c r="CY606" s="303"/>
      <c r="CZ606" s="303"/>
    </row>
    <row r="607" spans="1:104" ht="11.25" customHeight="1" x14ac:dyDescent="0.2">
      <c r="A607" s="303"/>
      <c r="B607" s="303"/>
      <c r="C607" s="303"/>
      <c r="D607" s="303"/>
      <c r="E607" s="303"/>
      <c r="F607" s="303"/>
      <c r="G607" s="303"/>
      <c r="H607" s="303"/>
      <c r="I607" s="303"/>
      <c r="J607" s="303"/>
      <c r="K607" s="303"/>
      <c r="L607" s="303"/>
      <c r="M607" s="303"/>
      <c r="N607" s="303"/>
      <c r="O607" s="303"/>
      <c r="P607" s="303"/>
      <c r="Q607" s="303"/>
      <c r="R607" s="309"/>
      <c r="S607" s="310"/>
      <c r="T607" s="310"/>
      <c r="U607" s="303"/>
      <c r="V607" s="303"/>
      <c r="W607" s="303"/>
      <c r="X607" s="303"/>
      <c r="Y607" s="303"/>
      <c r="Z607" s="303"/>
      <c r="AA607" s="303"/>
      <c r="AB607" s="303"/>
      <c r="AC607" s="303"/>
      <c r="AD607" s="303"/>
      <c r="AE607" s="303"/>
      <c r="AF607" s="303"/>
      <c r="AG607" s="303"/>
      <c r="AH607" s="303"/>
      <c r="AI607" s="303"/>
      <c r="AJ607" s="303"/>
      <c r="AK607" s="303"/>
      <c r="AL607" s="303"/>
      <c r="AM607" s="303"/>
      <c r="AN607" s="303"/>
      <c r="AO607" s="303"/>
      <c r="AP607" s="303"/>
      <c r="AQ607" s="303"/>
      <c r="AR607" s="303"/>
      <c r="AS607" s="303"/>
      <c r="AT607" s="303"/>
      <c r="AU607" s="303"/>
      <c r="AV607" s="303"/>
      <c r="AW607" s="303"/>
      <c r="AX607" s="303"/>
      <c r="AY607" s="303"/>
      <c r="AZ607" s="303"/>
      <c r="BA607" s="303"/>
      <c r="BB607" s="303"/>
      <c r="BC607" s="303"/>
      <c r="BD607" s="303"/>
      <c r="BE607" s="303"/>
      <c r="BF607" s="303"/>
      <c r="BG607" s="303"/>
      <c r="BH607" s="303"/>
      <c r="BI607" s="303"/>
      <c r="BJ607" s="303"/>
      <c r="BK607" s="303"/>
      <c r="BL607" s="303"/>
      <c r="BM607" s="303"/>
      <c r="BN607" s="303"/>
      <c r="BO607" s="303"/>
      <c r="BP607" s="303"/>
      <c r="BQ607" s="303"/>
      <c r="BR607" s="303"/>
      <c r="BS607" s="303"/>
      <c r="BT607" s="303"/>
      <c r="BU607" s="303"/>
      <c r="BV607" s="303"/>
      <c r="BW607" s="303"/>
      <c r="BX607" s="303"/>
      <c r="BY607" s="303"/>
      <c r="BZ607" s="303"/>
      <c r="CA607" s="303"/>
      <c r="CB607" s="303"/>
      <c r="CC607" s="303"/>
      <c r="CD607" s="303"/>
      <c r="CE607" s="303"/>
      <c r="CF607" s="303"/>
      <c r="CG607" s="303"/>
      <c r="CH607" s="303"/>
      <c r="CI607" s="303"/>
      <c r="CJ607" s="303"/>
      <c r="CK607" s="303"/>
      <c r="CL607" s="303"/>
      <c r="CM607" s="303"/>
      <c r="CN607" s="303"/>
      <c r="CO607" s="303"/>
      <c r="CP607" s="303"/>
      <c r="CQ607" s="303"/>
      <c r="CR607" s="303"/>
      <c r="CS607" s="303"/>
      <c r="CT607" s="303"/>
      <c r="CU607" s="303"/>
      <c r="CV607" s="303"/>
      <c r="CW607" s="303"/>
      <c r="CX607" s="303"/>
      <c r="CY607" s="303"/>
      <c r="CZ607" s="303"/>
    </row>
    <row r="608" spans="1:104" ht="11.25" customHeight="1" x14ac:dyDescent="0.2">
      <c r="A608" s="303"/>
      <c r="B608" s="303"/>
      <c r="C608" s="303"/>
      <c r="D608" s="303"/>
      <c r="E608" s="303"/>
      <c r="F608" s="303"/>
      <c r="G608" s="303"/>
      <c r="H608" s="303"/>
      <c r="I608" s="303"/>
      <c r="J608" s="303"/>
      <c r="K608" s="303"/>
      <c r="L608" s="303"/>
      <c r="M608" s="303"/>
      <c r="N608" s="303"/>
      <c r="O608" s="303"/>
      <c r="P608" s="303"/>
      <c r="Q608" s="303"/>
      <c r="R608" s="309"/>
      <c r="S608" s="310"/>
      <c r="T608" s="310"/>
      <c r="U608" s="303"/>
      <c r="V608" s="303"/>
      <c r="W608" s="303"/>
      <c r="X608" s="303"/>
      <c r="Y608" s="303"/>
      <c r="Z608" s="303"/>
      <c r="AA608" s="303"/>
      <c r="AB608" s="303"/>
      <c r="AC608" s="303"/>
      <c r="AD608" s="303"/>
      <c r="AE608" s="303"/>
      <c r="AF608" s="303"/>
      <c r="AG608" s="303"/>
      <c r="AH608" s="303"/>
      <c r="AI608" s="303"/>
      <c r="AJ608" s="303"/>
      <c r="AK608" s="303"/>
      <c r="AL608" s="303"/>
      <c r="AM608" s="303"/>
      <c r="AN608" s="303"/>
      <c r="AO608" s="303"/>
      <c r="AP608" s="303"/>
      <c r="AQ608" s="303"/>
      <c r="AR608" s="303"/>
      <c r="AS608" s="303"/>
      <c r="AT608" s="303"/>
      <c r="AU608" s="303"/>
      <c r="AV608" s="303"/>
      <c r="AW608" s="303"/>
      <c r="AX608" s="303"/>
      <c r="AY608" s="303"/>
      <c r="AZ608" s="303"/>
      <c r="BA608" s="303"/>
      <c r="BB608" s="303"/>
      <c r="BC608" s="303"/>
      <c r="BD608" s="303"/>
      <c r="BE608" s="303"/>
      <c r="BF608" s="303"/>
      <c r="BG608" s="303"/>
      <c r="BH608" s="303"/>
      <c r="BI608" s="303"/>
      <c r="BJ608" s="303"/>
      <c r="BK608" s="303"/>
      <c r="BL608" s="303"/>
      <c r="BM608" s="303"/>
      <c r="BN608" s="303"/>
      <c r="BO608" s="303"/>
      <c r="BP608" s="303"/>
      <c r="BQ608" s="303"/>
      <c r="BR608" s="303"/>
      <c r="BS608" s="303"/>
      <c r="BT608" s="303"/>
      <c r="BU608" s="303"/>
      <c r="BV608" s="303"/>
      <c r="BW608" s="303"/>
      <c r="BX608" s="303"/>
      <c r="BY608" s="303"/>
      <c r="BZ608" s="303"/>
      <c r="CA608" s="303"/>
      <c r="CB608" s="303"/>
      <c r="CC608" s="303"/>
      <c r="CD608" s="303"/>
      <c r="CE608" s="303"/>
      <c r="CF608" s="303"/>
      <c r="CG608" s="303"/>
      <c r="CH608" s="303"/>
      <c r="CI608" s="303"/>
      <c r="CJ608" s="303"/>
      <c r="CK608" s="303"/>
      <c r="CL608" s="303"/>
      <c r="CM608" s="303"/>
      <c r="CN608" s="303"/>
      <c r="CO608" s="303"/>
      <c r="CP608" s="303"/>
      <c r="CQ608" s="303"/>
      <c r="CR608" s="303"/>
      <c r="CS608" s="303"/>
      <c r="CT608" s="303"/>
      <c r="CU608" s="303"/>
      <c r="CV608" s="303"/>
      <c r="CW608" s="303"/>
      <c r="CX608" s="303"/>
      <c r="CY608" s="303"/>
      <c r="CZ608" s="303"/>
    </row>
    <row r="609" spans="1:104" ht="11.25" customHeight="1" x14ac:dyDescent="0.2">
      <c r="A609" s="303"/>
      <c r="B609" s="303"/>
      <c r="C609" s="303"/>
      <c r="D609" s="303"/>
      <c r="E609" s="303"/>
      <c r="F609" s="303"/>
      <c r="G609" s="303"/>
      <c r="H609" s="303"/>
      <c r="I609" s="303"/>
      <c r="J609" s="303"/>
      <c r="K609" s="303"/>
      <c r="L609" s="303"/>
      <c r="M609" s="303"/>
      <c r="N609" s="303"/>
      <c r="O609" s="303"/>
      <c r="P609" s="303"/>
      <c r="Q609" s="303"/>
      <c r="R609" s="309"/>
      <c r="S609" s="310"/>
      <c r="T609" s="310"/>
      <c r="U609" s="303"/>
      <c r="V609" s="303"/>
      <c r="W609" s="303"/>
      <c r="X609" s="303"/>
      <c r="Y609" s="303"/>
      <c r="Z609" s="303"/>
      <c r="AA609" s="303"/>
      <c r="AB609" s="303"/>
      <c r="AC609" s="303"/>
      <c r="AD609" s="303"/>
      <c r="AE609" s="303"/>
      <c r="AF609" s="303"/>
      <c r="AG609" s="303"/>
      <c r="AH609" s="303"/>
      <c r="AI609" s="303"/>
      <c r="AJ609" s="303"/>
      <c r="AK609" s="303"/>
      <c r="AL609" s="303"/>
      <c r="AM609" s="303"/>
      <c r="AN609" s="303"/>
      <c r="AO609" s="303"/>
      <c r="AP609" s="303"/>
      <c r="AQ609" s="303"/>
      <c r="AR609" s="303"/>
      <c r="AS609" s="303"/>
      <c r="AT609" s="303"/>
      <c r="AU609" s="303"/>
      <c r="AV609" s="303"/>
      <c r="AW609" s="303"/>
      <c r="AX609" s="303"/>
      <c r="AY609" s="303"/>
      <c r="AZ609" s="303"/>
      <c r="BA609" s="303"/>
      <c r="BB609" s="303"/>
      <c r="BC609" s="303"/>
      <c r="BD609" s="303"/>
      <c r="BE609" s="303"/>
      <c r="BF609" s="303"/>
      <c r="BG609" s="303"/>
      <c r="BH609" s="303"/>
      <c r="BI609" s="303"/>
      <c r="BJ609" s="303"/>
      <c r="BK609" s="303"/>
      <c r="BL609" s="303"/>
      <c r="BM609" s="303"/>
      <c r="BN609" s="303"/>
      <c r="BO609" s="303"/>
      <c r="BP609" s="303"/>
      <c r="BQ609" s="303"/>
      <c r="BR609" s="303"/>
      <c r="BS609" s="303"/>
      <c r="BT609" s="303"/>
      <c r="BU609" s="303"/>
      <c r="BV609" s="303"/>
      <c r="BW609" s="303"/>
      <c r="BX609" s="303"/>
      <c r="BY609" s="303"/>
      <c r="BZ609" s="303"/>
      <c r="CA609" s="303"/>
      <c r="CB609" s="303"/>
      <c r="CC609" s="303"/>
      <c r="CD609" s="303"/>
      <c r="CE609" s="303"/>
      <c r="CF609" s="303"/>
      <c r="CG609" s="303"/>
      <c r="CH609" s="303"/>
      <c r="CI609" s="303"/>
      <c r="CJ609" s="303"/>
      <c r="CK609" s="303"/>
      <c r="CL609" s="303"/>
      <c r="CM609" s="303"/>
      <c r="CN609" s="303"/>
      <c r="CO609" s="303"/>
      <c r="CP609" s="303"/>
      <c r="CQ609" s="303"/>
      <c r="CR609" s="303"/>
      <c r="CS609" s="303"/>
      <c r="CT609" s="303"/>
      <c r="CU609" s="303"/>
      <c r="CV609" s="303"/>
      <c r="CW609" s="303"/>
      <c r="CX609" s="303"/>
      <c r="CY609" s="303"/>
      <c r="CZ609" s="303"/>
    </row>
    <row r="610" spans="1:104" ht="11.25" customHeight="1" x14ac:dyDescent="0.2">
      <c r="A610" s="303"/>
      <c r="B610" s="303"/>
      <c r="C610" s="303"/>
      <c r="D610" s="303"/>
      <c r="E610" s="303"/>
      <c r="F610" s="303"/>
      <c r="G610" s="303"/>
      <c r="H610" s="303"/>
      <c r="I610" s="303"/>
      <c r="J610" s="303"/>
      <c r="K610" s="303"/>
      <c r="L610" s="303"/>
      <c r="M610" s="303"/>
      <c r="N610" s="303"/>
      <c r="O610" s="303"/>
      <c r="P610" s="303"/>
      <c r="Q610" s="303"/>
      <c r="R610" s="309"/>
      <c r="S610" s="310"/>
      <c r="T610" s="310"/>
      <c r="U610" s="303"/>
      <c r="V610" s="303"/>
      <c r="W610" s="303"/>
      <c r="X610" s="303"/>
      <c r="Y610" s="303"/>
      <c r="Z610" s="303"/>
      <c r="AA610" s="303"/>
      <c r="AB610" s="303"/>
      <c r="AC610" s="303"/>
      <c r="AD610" s="303"/>
      <c r="AE610" s="303"/>
      <c r="AF610" s="303"/>
      <c r="AG610" s="303"/>
      <c r="AH610" s="303"/>
      <c r="AI610" s="303"/>
      <c r="AJ610" s="303"/>
      <c r="AK610" s="303"/>
      <c r="AL610" s="303"/>
      <c r="AM610" s="303"/>
      <c r="AN610" s="303"/>
      <c r="AO610" s="303"/>
      <c r="AP610" s="303"/>
      <c r="AQ610" s="303"/>
      <c r="AR610" s="303"/>
      <c r="AS610" s="303"/>
      <c r="AT610" s="303"/>
      <c r="AU610" s="303"/>
      <c r="AV610" s="303"/>
      <c r="AW610" s="303"/>
      <c r="AX610" s="303"/>
      <c r="AY610" s="303"/>
      <c r="AZ610" s="303"/>
      <c r="BA610" s="303"/>
      <c r="BB610" s="303"/>
      <c r="BC610" s="303"/>
      <c r="BD610" s="303"/>
      <c r="BE610" s="303"/>
      <c r="BF610" s="303"/>
      <c r="BG610" s="303"/>
      <c r="BH610" s="303"/>
      <c r="BI610" s="303"/>
      <c r="BJ610" s="303"/>
      <c r="BK610" s="303"/>
      <c r="BL610" s="303"/>
      <c r="BM610" s="303"/>
      <c r="BN610" s="303"/>
      <c r="BO610" s="303"/>
      <c r="BP610" s="303"/>
      <c r="BQ610" s="303"/>
      <c r="BR610" s="303"/>
      <c r="BS610" s="303"/>
      <c r="BT610" s="303"/>
      <c r="BU610" s="303"/>
      <c r="BV610" s="303"/>
      <c r="BW610" s="303"/>
      <c r="BX610" s="303"/>
      <c r="BY610" s="303"/>
      <c r="BZ610" s="303"/>
      <c r="CA610" s="303"/>
      <c r="CB610" s="303"/>
      <c r="CC610" s="303"/>
      <c r="CD610" s="303"/>
      <c r="CE610" s="303"/>
      <c r="CF610" s="303"/>
      <c r="CG610" s="303"/>
      <c r="CH610" s="303"/>
      <c r="CI610" s="303"/>
      <c r="CJ610" s="303"/>
      <c r="CK610" s="303"/>
      <c r="CL610" s="303"/>
      <c r="CM610" s="303"/>
      <c r="CN610" s="303"/>
      <c r="CO610" s="303"/>
      <c r="CP610" s="303"/>
      <c r="CQ610" s="303"/>
      <c r="CR610" s="303"/>
      <c r="CS610" s="303"/>
      <c r="CT610" s="303"/>
      <c r="CU610" s="303"/>
      <c r="CV610" s="303"/>
      <c r="CW610" s="303"/>
      <c r="CX610" s="303"/>
      <c r="CY610" s="303"/>
      <c r="CZ610" s="303"/>
    </row>
    <row r="611" spans="1:104" ht="11.25" customHeight="1" x14ac:dyDescent="0.2">
      <c r="A611" s="303"/>
      <c r="B611" s="303"/>
      <c r="C611" s="303"/>
      <c r="D611" s="303"/>
      <c r="E611" s="303"/>
      <c r="F611" s="303"/>
      <c r="G611" s="303"/>
      <c r="H611" s="303"/>
      <c r="I611" s="303"/>
      <c r="J611" s="303"/>
      <c r="K611" s="303"/>
      <c r="L611" s="303"/>
      <c r="M611" s="303"/>
      <c r="N611" s="303"/>
      <c r="O611" s="303"/>
      <c r="P611" s="303"/>
      <c r="Q611" s="303"/>
      <c r="R611" s="309"/>
      <c r="S611" s="310"/>
      <c r="T611" s="310"/>
      <c r="U611" s="303"/>
      <c r="V611" s="303"/>
      <c r="W611" s="303"/>
      <c r="X611" s="303"/>
      <c r="Y611" s="303"/>
      <c r="Z611" s="303"/>
      <c r="AA611" s="303"/>
      <c r="AB611" s="303"/>
      <c r="AC611" s="303"/>
      <c r="AD611" s="303"/>
      <c r="AE611" s="303"/>
      <c r="AF611" s="303"/>
      <c r="AG611" s="303"/>
      <c r="AH611" s="303"/>
      <c r="AI611" s="303"/>
      <c r="AJ611" s="303"/>
      <c r="AK611" s="303"/>
      <c r="AL611" s="303"/>
      <c r="AM611" s="303"/>
      <c r="AN611" s="303"/>
      <c r="AO611" s="303"/>
      <c r="AP611" s="303"/>
      <c r="AQ611" s="303"/>
      <c r="AR611" s="303"/>
      <c r="AS611" s="303"/>
      <c r="AT611" s="303"/>
      <c r="AU611" s="303"/>
      <c r="AV611" s="303"/>
      <c r="AW611" s="303"/>
      <c r="AX611" s="303"/>
      <c r="AY611" s="303"/>
      <c r="AZ611" s="303"/>
      <c r="BA611" s="303"/>
      <c r="BB611" s="303"/>
      <c r="BC611" s="303"/>
      <c r="BD611" s="303"/>
      <c r="BE611" s="303"/>
      <c r="BF611" s="303"/>
      <c r="BG611" s="303"/>
      <c r="BH611" s="303"/>
      <c r="BI611" s="303"/>
      <c r="BJ611" s="303"/>
      <c r="BK611" s="303"/>
      <c r="BL611" s="303"/>
      <c r="BM611" s="303"/>
      <c r="BN611" s="303"/>
      <c r="BO611" s="303"/>
      <c r="BP611" s="303"/>
      <c r="BQ611" s="303"/>
      <c r="BR611" s="303"/>
      <c r="BS611" s="303"/>
      <c r="BT611" s="303"/>
      <c r="BU611" s="303"/>
      <c r="BV611" s="303"/>
      <c r="BW611" s="303"/>
      <c r="BX611" s="303"/>
      <c r="BY611" s="303"/>
      <c r="BZ611" s="303"/>
      <c r="CA611" s="303"/>
      <c r="CB611" s="303"/>
      <c r="CC611" s="303"/>
      <c r="CD611" s="303"/>
      <c r="CE611" s="303"/>
      <c r="CF611" s="303"/>
      <c r="CG611" s="303"/>
      <c r="CH611" s="303"/>
      <c r="CI611" s="303"/>
      <c r="CJ611" s="303"/>
      <c r="CK611" s="303"/>
      <c r="CL611" s="303"/>
      <c r="CM611" s="303"/>
      <c r="CN611" s="303"/>
      <c r="CO611" s="303"/>
      <c r="CP611" s="303"/>
      <c r="CQ611" s="303"/>
      <c r="CR611" s="303"/>
      <c r="CS611" s="303"/>
      <c r="CT611" s="303"/>
      <c r="CU611" s="303"/>
      <c r="CV611" s="303"/>
      <c r="CW611" s="303"/>
      <c r="CX611" s="303"/>
      <c r="CY611" s="303"/>
      <c r="CZ611" s="303"/>
    </row>
    <row r="612" spans="1:104" ht="11.25" customHeight="1" x14ac:dyDescent="0.2">
      <c r="A612" s="303"/>
      <c r="B612" s="303"/>
      <c r="C612" s="303"/>
      <c r="D612" s="303"/>
      <c r="E612" s="303"/>
      <c r="F612" s="303"/>
      <c r="G612" s="303"/>
      <c r="H612" s="303"/>
      <c r="I612" s="303"/>
      <c r="J612" s="303"/>
      <c r="K612" s="303"/>
      <c r="L612" s="303"/>
      <c r="M612" s="303"/>
      <c r="N612" s="303"/>
      <c r="O612" s="303"/>
      <c r="P612" s="303"/>
      <c r="Q612" s="303"/>
      <c r="R612" s="309"/>
      <c r="S612" s="310"/>
      <c r="T612" s="310"/>
      <c r="U612" s="303"/>
      <c r="V612" s="303"/>
      <c r="W612" s="303"/>
      <c r="X612" s="303"/>
      <c r="Y612" s="303"/>
      <c r="Z612" s="303"/>
      <c r="AA612" s="303"/>
      <c r="AB612" s="303"/>
      <c r="AC612" s="303"/>
      <c r="AD612" s="303"/>
      <c r="AE612" s="303"/>
      <c r="AF612" s="303"/>
      <c r="AG612" s="303"/>
      <c r="AH612" s="303"/>
      <c r="AI612" s="303"/>
      <c r="AJ612" s="303"/>
      <c r="AK612" s="303"/>
      <c r="AL612" s="303"/>
      <c r="AM612" s="303"/>
      <c r="AN612" s="303"/>
      <c r="AO612" s="303"/>
      <c r="AP612" s="303"/>
      <c r="AQ612" s="303"/>
      <c r="AR612" s="303"/>
      <c r="AS612" s="303"/>
      <c r="AT612" s="303"/>
      <c r="AU612" s="303"/>
      <c r="AV612" s="303"/>
      <c r="AW612" s="303"/>
      <c r="AX612" s="303"/>
      <c r="AY612" s="303"/>
      <c r="AZ612" s="303"/>
      <c r="BA612" s="303"/>
      <c r="BB612" s="303"/>
      <c r="BC612" s="303"/>
      <c r="BD612" s="303"/>
      <c r="BE612" s="303"/>
      <c r="BF612" s="303"/>
      <c r="BG612" s="303"/>
      <c r="BH612" s="303"/>
      <c r="BI612" s="303"/>
      <c r="BJ612" s="303"/>
      <c r="BK612" s="303"/>
      <c r="BL612" s="303"/>
      <c r="BM612" s="303"/>
      <c r="BN612" s="303"/>
      <c r="BO612" s="303"/>
      <c r="BP612" s="303"/>
      <c r="BQ612" s="303"/>
      <c r="BR612" s="303"/>
      <c r="BS612" s="303"/>
      <c r="BT612" s="303"/>
      <c r="BU612" s="303"/>
      <c r="BV612" s="303"/>
      <c r="BW612" s="303"/>
      <c r="BX612" s="303"/>
      <c r="BY612" s="303"/>
      <c r="BZ612" s="303"/>
      <c r="CA612" s="303"/>
      <c r="CB612" s="303"/>
      <c r="CC612" s="303"/>
      <c r="CD612" s="303"/>
      <c r="CE612" s="303"/>
      <c r="CF612" s="303"/>
      <c r="CG612" s="303"/>
      <c r="CH612" s="303"/>
      <c r="CI612" s="303"/>
      <c r="CJ612" s="303"/>
      <c r="CK612" s="303"/>
      <c r="CL612" s="303"/>
      <c r="CM612" s="303"/>
      <c r="CN612" s="303"/>
      <c r="CO612" s="303"/>
      <c r="CP612" s="303"/>
      <c r="CQ612" s="303"/>
      <c r="CR612" s="303"/>
      <c r="CS612" s="303"/>
      <c r="CT612" s="303"/>
      <c r="CU612" s="303"/>
      <c r="CV612" s="303"/>
      <c r="CW612" s="303"/>
      <c r="CX612" s="303"/>
      <c r="CY612" s="303"/>
      <c r="CZ612" s="303"/>
    </row>
    <row r="613" spans="1:104" ht="11.25" customHeight="1" x14ac:dyDescent="0.2">
      <c r="A613" s="303"/>
      <c r="B613" s="303"/>
      <c r="C613" s="303"/>
      <c r="D613" s="303"/>
      <c r="E613" s="303"/>
      <c r="F613" s="303"/>
      <c r="G613" s="303"/>
      <c r="H613" s="303"/>
      <c r="I613" s="303"/>
      <c r="J613" s="303"/>
      <c r="K613" s="303"/>
      <c r="L613" s="303"/>
      <c r="M613" s="303"/>
      <c r="N613" s="303"/>
      <c r="O613" s="303"/>
      <c r="P613" s="303"/>
      <c r="Q613" s="303"/>
      <c r="R613" s="309"/>
      <c r="S613" s="310"/>
      <c r="T613" s="310"/>
      <c r="U613" s="303"/>
      <c r="V613" s="303"/>
      <c r="W613" s="303"/>
      <c r="X613" s="303"/>
      <c r="Y613" s="303"/>
      <c r="Z613" s="303"/>
      <c r="AA613" s="303"/>
      <c r="AB613" s="303"/>
      <c r="AC613" s="303"/>
      <c r="AD613" s="303"/>
      <c r="AE613" s="303"/>
      <c r="AF613" s="303"/>
      <c r="AG613" s="303"/>
      <c r="AH613" s="303"/>
      <c r="AI613" s="303"/>
      <c r="AJ613" s="303"/>
      <c r="AK613" s="303"/>
      <c r="AL613" s="303"/>
      <c r="AM613" s="303"/>
      <c r="AN613" s="303"/>
      <c r="AO613" s="303"/>
      <c r="AP613" s="303"/>
      <c r="AQ613" s="303"/>
      <c r="AR613" s="303"/>
      <c r="AS613" s="303"/>
      <c r="AT613" s="303"/>
      <c r="AU613" s="303"/>
      <c r="AV613" s="303"/>
      <c r="AW613" s="303"/>
      <c r="AX613" s="303"/>
      <c r="AY613" s="303"/>
      <c r="AZ613" s="303"/>
      <c r="BA613" s="303"/>
      <c r="BB613" s="303"/>
      <c r="BC613" s="303"/>
      <c r="BD613" s="303"/>
      <c r="BE613" s="303"/>
      <c r="BF613" s="303"/>
      <c r="BG613" s="303"/>
      <c r="BH613" s="303"/>
      <c r="BI613" s="303"/>
      <c r="BJ613" s="303"/>
      <c r="BK613" s="303"/>
      <c r="BL613" s="303"/>
      <c r="BM613" s="303"/>
      <c r="BN613" s="303"/>
      <c r="BO613" s="303"/>
      <c r="BP613" s="303"/>
      <c r="BQ613" s="303"/>
      <c r="BR613" s="303"/>
      <c r="BS613" s="303"/>
      <c r="BT613" s="303"/>
      <c r="BU613" s="303"/>
      <c r="BV613" s="303"/>
      <c r="BW613" s="303"/>
      <c r="BX613" s="303"/>
      <c r="BY613" s="303"/>
      <c r="BZ613" s="303"/>
      <c r="CA613" s="303"/>
      <c r="CB613" s="303"/>
      <c r="CC613" s="303"/>
      <c r="CD613" s="303"/>
      <c r="CE613" s="303"/>
      <c r="CF613" s="303"/>
      <c r="CG613" s="303"/>
      <c r="CH613" s="303"/>
      <c r="CI613" s="303"/>
      <c r="CJ613" s="303"/>
      <c r="CK613" s="303"/>
      <c r="CL613" s="303"/>
      <c r="CM613" s="303"/>
      <c r="CN613" s="303"/>
      <c r="CO613" s="303"/>
      <c r="CP613" s="303"/>
      <c r="CQ613" s="303"/>
      <c r="CR613" s="303"/>
      <c r="CS613" s="303"/>
      <c r="CT613" s="303"/>
      <c r="CU613" s="303"/>
      <c r="CV613" s="303"/>
      <c r="CW613" s="303"/>
      <c r="CX613" s="303"/>
      <c r="CY613" s="303"/>
      <c r="CZ613" s="303"/>
    </row>
    <row r="614" spans="1:104" ht="11.25" customHeight="1" x14ac:dyDescent="0.2">
      <c r="A614" s="303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303"/>
      <c r="N614" s="303"/>
      <c r="O614" s="303"/>
      <c r="P614" s="303"/>
      <c r="Q614" s="303"/>
      <c r="R614" s="309"/>
      <c r="S614" s="310"/>
      <c r="T614" s="310"/>
      <c r="U614" s="303"/>
      <c r="V614" s="303"/>
      <c r="W614" s="303"/>
      <c r="X614" s="303"/>
      <c r="Y614" s="303"/>
      <c r="Z614" s="303"/>
      <c r="AA614" s="303"/>
      <c r="AB614" s="303"/>
      <c r="AC614" s="303"/>
      <c r="AD614" s="303"/>
      <c r="AE614" s="303"/>
      <c r="AF614" s="303"/>
      <c r="AG614" s="303"/>
      <c r="AH614" s="303"/>
      <c r="AI614" s="303"/>
      <c r="AJ614" s="303"/>
      <c r="AK614" s="303"/>
      <c r="AL614" s="303"/>
      <c r="AM614" s="303"/>
      <c r="AN614" s="303"/>
      <c r="AO614" s="303"/>
      <c r="AP614" s="303"/>
      <c r="AQ614" s="303"/>
      <c r="AR614" s="303"/>
      <c r="AS614" s="303"/>
      <c r="AT614" s="303"/>
      <c r="AU614" s="303"/>
      <c r="AV614" s="303"/>
      <c r="AW614" s="303"/>
      <c r="AX614" s="303"/>
      <c r="AY614" s="303"/>
      <c r="AZ614" s="303"/>
      <c r="BA614" s="303"/>
      <c r="BB614" s="303"/>
      <c r="BC614" s="303"/>
      <c r="BD614" s="303"/>
      <c r="BE614" s="303"/>
      <c r="BF614" s="303"/>
      <c r="BG614" s="303"/>
      <c r="BH614" s="303"/>
      <c r="BI614" s="303"/>
      <c r="BJ614" s="303"/>
      <c r="BK614" s="303"/>
      <c r="BL614" s="303"/>
      <c r="BM614" s="303"/>
      <c r="BN614" s="303"/>
      <c r="BO614" s="303"/>
      <c r="BP614" s="303"/>
      <c r="BQ614" s="303"/>
      <c r="BR614" s="303"/>
      <c r="BS614" s="303"/>
      <c r="BT614" s="303"/>
      <c r="BU614" s="303"/>
      <c r="BV614" s="303"/>
      <c r="BW614" s="303"/>
      <c r="BX614" s="303"/>
      <c r="BY614" s="303"/>
      <c r="BZ614" s="303"/>
      <c r="CA614" s="303"/>
      <c r="CB614" s="303"/>
      <c r="CC614" s="303"/>
      <c r="CD614" s="303"/>
      <c r="CE614" s="303"/>
      <c r="CF614" s="303"/>
      <c r="CG614" s="303"/>
      <c r="CH614" s="303"/>
      <c r="CI614" s="303"/>
      <c r="CJ614" s="303"/>
      <c r="CK614" s="303"/>
      <c r="CL614" s="303"/>
      <c r="CM614" s="303"/>
      <c r="CN614" s="303"/>
      <c r="CO614" s="303"/>
      <c r="CP614" s="303"/>
      <c r="CQ614" s="303"/>
      <c r="CR614" s="303"/>
      <c r="CS614" s="303"/>
      <c r="CT614" s="303"/>
      <c r="CU614" s="303"/>
      <c r="CV614" s="303"/>
      <c r="CW614" s="303"/>
      <c r="CX614" s="303"/>
      <c r="CY614" s="303"/>
      <c r="CZ614" s="303"/>
    </row>
    <row r="615" spans="1:104" ht="11.25" customHeight="1" x14ac:dyDescent="0.2">
      <c r="A615" s="303"/>
      <c r="B615" s="303"/>
      <c r="C615" s="303"/>
      <c r="D615" s="303"/>
      <c r="E615" s="303"/>
      <c r="F615" s="303"/>
      <c r="G615" s="303"/>
      <c r="H615" s="303"/>
      <c r="I615" s="303"/>
      <c r="J615" s="303"/>
      <c r="K615" s="303"/>
      <c r="L615" s="303"/>
      <c r="M615" s="303"/>
      <c r="N615" s="303"/>
      <c r="O615" s="303"/>
      <c r="P615" s="303"/>
      <c r="Q615" s="303"/>
      <c r="R615" s="309"/>
      <c r="S615" s="310"/>
      <c r="T615" s="310"/>
      <c r="U615" s="303"/>
      <c r="V615" s="303"/>
      <c r="W615" s="303"/>
      <c r="X615" s="303"/>
      <c r="Y615" s="303"/>
      <c r="Z615" s="303"/>
      <c r="AA615" s="303"/>
      <c r="AB615" s="303"/>
      <c r="AC615" s="303"/>
      <c r="AD615" s="303"/>
      <c r="AE615" s="303"/>
      <c r="AF615" s="303"/>
      <c r="AG615" s="303"/>
      <c r="AH615" s="303"/>
      <c r="AI615" s="303"/>
      <c r="AJ615" s="303"/>
      <c r="AK615" s="303"/>
      <c r="AL615" s="303"/>
      <c r="AM615" s="303"/>
      <c r="AN615" s="303"/>
      <c r="AO615" s="303"/>
      <c r="AP615" s="303"/>
      <c r="AQ615" s="303"/>
      <c r="AR615" s="303"/>
      <c r="AS615" s="303"/>
      <c r="AT615" s="303"/>
      <c r="AU615" s="303"/>
      <c r="AV615" s="303"/>
      <c r="AW615" s="303"/>
      <c r="AX615" s="303"/>
      <c r="AY615" s="303"/>
      <c r="AZ615" s="303"/>
      <c r="BA615" s="303"/>
      <c r="BB615" s="303"/>
      <c r="BC615" s="303"/>
      <c r="BD615" s="303"/>
      <c r="BE615" s="303"/>
      <c r="BF615" s="303"/>
      <c r="BG615" s="303"/>
      <c r="BH615" s="303"/>
      <c r="BI615" s="303"/>
      <c r="BJ615" s="303"/>
      <c r="BK615" s="303"/>
      <c r="BL615" s="303"/>
      <c r="BM615" s="303"/>
      <c r="BN615" s="303"/>
      <c r="BO615" s="303"/>
      <c r="BP615" s="303"/>
      <c r="BQ615" s="303"/>
      <c r="BR615" s="303"/>
      <c r="BS615" s="303"/>
      <c r="BT615" s="303"/>
      <c r="BU615" s="303"/>
      <c r="BV615" s="303"/>
      <c r="BW615" s="303"/>
      <c r="BX615" s="303"/>
      <c r="BY615" s="303"/>
      <c r="BZ615" s="303"/>
      <c r="CA615" s="303"/>
      <c r="CB615" s="303"/>
      <c r="CC615" s="303"/>
      <c r="CD615" s="303"/>
      <c r="CE615" s="303"/>
      <c r="CF615" s="303"/>
      <c r="CG615" s="303"/>
      <c r="CH615" s="303"/>
      <c r="CI615" s="303"/>
      <c r="CJ615" s="303"/>
      <c r="CK615" s="303"/>
      <c r="CL615" s="303"/>
      <c r="CM615" s="303"/>
      <c r="CN615" s="303"/>
      <c r="CO615" s="303"/>
      <c r="CP615" s="303"/>
      <c r="CQ615" s="303"/>
      <c r="CR615" s="303"/>
      <c r="CS615" s="303"/>
      <c r="CT615" s="303"/>
      <c r="CU615" s="303"/>
      <c r="CV615" s="303"/>
      <c r="CW615" s="303"/>
      <c r="CX615" s="303"/>
      <c r="CY615" s="303"/>
      <c r="CZ615" s="303"/>
    </row>
    <row r="616" spans="1:104" ht="11.25" customHeight="1" x14ac:dyDescent="0.2">
      <c r="A616" s="303"/>
      <c r="B616" s="303"/>
      <c r="C616" s="303"/>
      <c r="D616" s="303"/>
      <c r="E616" s="303"/>
      <c r="F616" s="303"/>
      <c r="G616" s="303"/>
      <c r="H616" s="303"/>
      <c r="I616" s="303"/>
      <c r="J616" s="303"/>
      <c r="K616" s="303"/>
      <c r="L616" s="303"/>
      <c r="M616" s="303"/>
      <c r="N616" s="303"/>
      <c r="O616" s="303"/>
      <c r="P616" s="303"/>
      <c r="Q616" s="303"/>
      <c r="R616" s="309"/>
      <c r="S616" s="310"/>
      <c r="T616" s="310"/>
      <c r="U616" s="303"/>
      <c r="V616" s="303"/>
      <c r="W616" s="303"/>
      <c r="X616" s="303"/>
      <c r="Y616" s="303"/>
      <c r="Z616" s="303"/>
      <c r="AA616" s="303"/>
      <c r="AB616" s="303"/>
      <c r="AC616" s="303"/>
      <c r="AD616" s="303"/>
      <c r="AE616" s="303"/>
      <c r="AF616" s="303"/>
      <c r="AG616" s="303"/>
      <c r="AH616" s="303"/>
      <c r="AI616" s="303"/>
      <c r="AJ616" s="303"/>
      <c r="AK616" s="303"/>
      <c r="AL616" s="303"/>
      <c r="AM616" s="303"/>
      <c r="AN616" s="303"/>
      <c r="AO616" s="303"/>
      <c r="AP616" s="303"/>
      <c r="AQ616" s="303"/>
      <c r="AR616" s="303"/>
      <c r="AS616" s="303"/>
      <c r="AT616" s="303"/>
      <c r="AU616" s="303"/>
      <c r="AV616" s="303"/>
      <c r="AW616" s="303"/>
      <c r="AX616" s="303"/>
      <c r="AY616" s="303"/>
      <c r="AZ616" s="303"/>
      <c r="BA616" s="303"/>
      <c r="BB616" s="303"/>
      <c r="BC616" s="303"/>
      <c r="BD616" s="303"/>
      <c r="BE616" s="303"/>
      <c r="BF616" s="303"/>
      <c r="BG616" s="303"/>
      <c r="BH616" s="303"/>
      <c r="BI616" s="303"/>
      <c r="BJ616" s="303"/>
      <c r="BK616" s="303"/>
      <c r="BL616" s="303"/>
      <c r="BM616" s="303"/>
      <c r="BN616" s="303"/>
      <c r="BO616" s="303"/>
      <c r="BP616" s="303"/>
      <c r="BQ616" s="303"/>
      <c r="BR616" s="303"/>
      <c r="BS616" s="303"/>
      <c r="BT616" s="303"/>
      <c r="BU616" s="303"/>
      <c r="BV616" s="303"/>
      <c r="BW616" s="303"/>
      <c r="BX616" s="303"/>
      <c r="BY616" s="303"/>
      <c r="BZ616" s="303"/>
      <c r="CA616" s="303"/>
      <c r="CB616" s="303"/>
      <c r="CC616" s="303"/>
      <c r="CD616" s="303"/>
      <c r="CE616" s="303"/>
      <c r="CF616" s="303"/>
      <c r="CG616" s="303"/>
      <c r="CH616" s="303"/>
      <c r="CI616" s="303"/>
      <c r="CJ616" s="303"/>
      <c r="CK616" s="303"/>
      <c r="CL616" s="303"/>
      <c r="CM616" s="303"/>
      <c r="CN616" s="303"/>
      <c r="CO616" s="303"/>
      <c r="CP616" s="303"/>
      <c r="CQ616" s="303"/>
      <c r="CR616" s="303"/>
      <c r="CS616" s="303"/>
      <c r="CT616" s="303"/>
      <c r="CU616" s="303"/>
      <c r="CV616" s="303"/>
      <c r="CW616" s="303"/>
      <c r="CX616" s="303"/>
      <c r="CY616" s="303"/>
      <c r="CZ616" s="303"/>
    </row>
    <row r="617" spans="1:104" ht="11.25" customHeight="1" x14ac:dyDescent="0.2">
      <c r="A617" s="303"/>
      <c r="B617" s="303"/>
      <c r="C617" s="303"/>
      <c r="D617" s="303"/>
      <c r="E617" s="303"/>
      <c r="F617" s="303"/>
      <c r="G617" s="303"/>
      <c r="H617" s="303"/>
      <c r="I617" s="303"/>
      <c r="J617" s="303"/>
      <c r="K617" s="303"/>
      <c r="L617" s="303"/>
      <c r="M617" s="303"/>
      <c r="N617" s="303"/>
      <c r="O617" s="303"/>
      <c r="P617" s="303"/>
      <c r="Q617" s="303"/>
      <c r="R617" s="309"/>
      <c r="S617" s="310"/>
      <c r="T617" s="310"/>
      <c r="U617" s="303"/>
      <c r="V617" s="303"/>
      <c r="W617" s="303"/>
      <c r="X617" s="303"/>
      <c r="Y617" s="303"/>
      <c r="Z617" s="303"/>
      <c r="AA617" s="303"/>
      <c r="AB617" s="303"/>
      <c r="AC617" s="303"/>
      <c r="AD617" s="303"/>
      <c r="AE617" s="303"/>
      <c r="AF617" s="303"/>
      <c r="AG617" s="303"/>
      <c r="AH617" s="303"/>
      <c r="AI617" s="303"/>
      <c r="AJ617" s="303"/>
      <c r="AK617" s="303"/>
      <c r="AL617" s="303"/>
      <c r="AM617" s="303"/>
      <c r="AN617" s="303"/>
      <c r="AO617" s="303"/>
      <c r="AP617" s="303"/>
      <c r="AQ617" s="303"/>
      <c r="AR617" s="303"/>
      <c r="AS617" s="303"/>
      <c r="AT617" s="303"/>
      <c r="AU617" s="303"/>
      <c r="AV617" s="303"/>
      <c r="AW617" s="303"/>
      <c r="AX617" s="303"/>
      <c r="AY617" s="303"/>
      <c r="AZ617" s="303"/>
      <c r="BA617" s="303"/>
      <c r="BB617" s="303"/>
      <c r="BC617" s="303"/>
      <c r="BD617" s="303"/>
      <c r="BE617" s="303"/>
      <c r="BF617" s="303"/>
      <c r="BG617" s="303"/>
      <c r="BH617" s="303"/>
      <c r="BI617" s="303"/>
      <c r="BJ617" s="303"/>
      <c r="BK617" s="303"/>
      <c r="BL617" s="303"/>
      <c r="BM617" s="303"/>
      <c r="BN617" s="303"/>
      <c r="BO617" s="303"/>
      <c r="BP617" s="303"/>
      <c r="BQ617" s="303"/>
      <c r="BR617" s="303"/>
      <c r="BS617" s="303"/>
      <c r="BT617" s="303"/>
      <c r="BU617" s="303"/>
      <c r="BV617" s="303"/>
      <c r="BW617" s="303"/>
      <c r="BX617" s="303"/>
      <c r="BY617" s="303"/>
      <c r="BZ617" s="303"/>
      <c r="CA617" s="303"/>
      <c r="CB617" s="303"/>
      <c r="CC617" s="303"/>
      <c r="CD617" s="303"/>
      <c r="CE617" s="303"/>
      <c r="CF617" s="303"/>
      <c r="CG617" s="303"/>
      <c r="CH617" s="303"/>
      <c r="CI617" s="303"/>
      <c r="CJ617" s="303"/>
      <c r="CK617" s="303"/>
      <c r="CL617" s="303"/>
      <c r="CM617" s="303"/>
      <c r="CN617" s="303"/>
      <c r="CO617" s="303"/>
      <c r="CP617" s="303"/>
      <c r="CQ617" s="303"/>
      <c r="CR617" s="303"/>
      <c r="CS617" s="303"/>
      <c r="CT617" s="303"/>
      <c r="CU617" s="303"/>
      <c r="CV617" s="303"/>
      <c r="CW617" s="303"/>
      <c r="CX617" s="303"/>
      <c r="CY617" s="303"/>
      <c r="CZ617" s="303"/>
    </row>
    <row r="618" spans="1:104" ht="11.25" customHeight="1" x14ac:dyDescent="0.2">
      <c r="A618" s="303"/>
      <c r="B618" s="303"/>
      <c r="C618" s="303"/>
      <c r="D618" s="303"/>
      <c r="E618" s="303"/>
      <c r="F618" s="303"/>
      <c r="G618" s="303"/>
      <c r="H618" s="303"/>
      <c r="I618" s="303"/>
      <c r="J618" s="303"/>
      <c r="K618" s="303"/>
      <c r="L618" s="303"/>
      <c r="M618" s="303"/>
      <c r="N618" s="303"/>
      <c r="O618" s="303"/>
      <c r="P618" s="303"/>
      <c r="Q618" s="303"/>
      <c r="R618" s="309"/>
      <c r="S618" s="310"/>
      <c r="T618" s="310"/>
      <c r="U618" s="303"/>
      <c r="V618" s="303"/>
      <c r="W618" s="303"/>
      <c r="X618" s="303"/>
      <c r="Y618" s="303"/>
      <c r="Z618" s="303"/>
      <c r="AA618" s="303"/>
      <c r="AB618" s="303"/>
      <c r="AC618" s="303"/>
      <c r="AD618" s="303"/>
      <c r="AE618" s="303"/>
      <c r="AF618" s="303"/>
      <c r="AG618" s="303"/>
      <c r="AH618" s="303"/>
      <c r="AI618" s="303"/>
      <c r="AJ618" s="303"/>
      <c r="AK618" s="303"/>
      <c r="AL618" s="303"/>
      <c r="AM618" s="303"/>
      <c r="AN618" s="303"/>
      <c r="AO618" s="303"/>
      <c r="AP618" s="303"/>
      <c r="AQ618" s="303"/>
      <c r="AR618" s="303"/>
      <c r="AS618" s="303"/>
      <c r="AT618" s="303"/>
      <c r="AU618" s="303"/>
      <c r="AV618" s="303"/>
      <c r="AW618" s="303"/>
      <c r="AX618" s="303"/>
      <c r="AY618" s="303"/>
      <c r="AZ618" s="303"/>
      <c r="BA618" s="303"/>
      <c r="BB618" s="303"/>
      <c r="BC618" s="303"/>
      <c r="BD618" s="303"/>
      <c r="BE618" s="303"/>
      <c r="BF618" s="303"/>
      <c r="BG618" s="303"/>
      <c r="BH618" s="303"/>
      <c r="BI618" s="303"/>
      <c r="BJ618" s="303"/>
      <c r="BK618" s="303"/>
      <c r="BL618" s="303"/>
      <c r="BM618" s="303"/>
      <c r="BN618" s="303"/>
      <c r="BO618" s="303"/>
      <c r="BP618" s="303"/>
      <c r="BQ618" s="303"/>
      <c r="BR618" s="303"/>
      <c r="BS618" s="303"/>
      <c r="BT618" s="303"/>
      <c r="BU618" s="303"/>
      <c r="BV618" s="303"/>
      <c r="BW618" s="303"/>
      <c r="BX618" s="303"/>
      <c r="BY618" s="303"/>
      <c r="BZ618" s="303"/>
      <c r="CA618" s="303"/>
      <c r="CB618" s="303"/>
      <c r="CC618" s="303"/>
      <c r="CD618" s="303"/>
      <c r="CE618" s="303"/>
      <c r="CF618" s="303"/>
      <c r="CG618" s="303"/>
      <c r="CH618" s="303"/>
      <c r="CI618" s="303"/>
      <c r="CJ618" s="303"/>
      <c r="CK618" s="303"/>
      <c r="CL618" s="303"/>
      <c r="CM618" s="303"/>
      <c r="CN618" s="303"/>
      <c r="CO618" s="303"/>
      <c r="CP618" s="303"/>
      <c r="CQ618" s="303"/>
      <c r="CR618" s="303"/>
      <c r="CS618" s="303"/>
      <c r="CT618" s="303"/>
      <c r="CU618" s="303"/>
      <c r="CV618" s="303"/>
      <c r="CW618" s="303"/>
      <c r="CX618" s="303"/>
      <c r="CY618" s="303"/>
      <c r="CZ618" s="303"/>
    </row>
    <row r="619" spans="1:104" ht="11.25" customHeight="1" x14ac:dyDescent="0.2">
      <c r="A619" s="303"/>
      <c r="B619" s="303"/>
      <c r="C619" s="303"/>
      <c r="D619" s="303"/>
      <c r="E619" s="303"/>
      <c r="F619" s="303"/>
      <c r="G619" s="303"/>
      <c r="H619" s="303"/>
      <c r="I619" s="303"/>
      <c r="J619" s="303"/>
      <c r="K619" s="303"/>
      <c r="L619" s="303"/>
      <c r="M619" s="303"/>
      <c r="N619" s="303"/>
      <c r="O619" s="303"/>
      <c r="P619" s="303"/>
      <c r="Q619" s="303"/>
      <c r="R619" s="309"/>
      <c r="S619" s="310"/>
      <c r="T619" s="310"/>
      <c r="U619" s="303"/>
      <c r="V619" s="303"/>
      <c r="W619" s="303"/>
      <c r="X619" s="303"/>
      <c r="Y619" s="303"/>
      <c r="Z619" s="303"/>
      <c r="AA619" s="303"/>
      <c r="AB619" s="303"/>
      <c r="AC619" s="303"/>
      <c r="AD619" s="303"/>
      <c r="AE619" s="303"/>
      <c r="AF619" s="303"/>
      <c r="AG619" s="303"/>
      <c r="AH619" s="303"/>
      <c r="AI619" s="303"/>
      <c r="AJ619" s="303"/>
      <c r="AK619" s="303"/>
      <c r="AL619" s="303"/>
      <c r="AM619" s="303"/>
      <c r="AN619" s="303"/>
      <c r="AO619" s="303"/>
      <c r="AP619" s="303"/>
      <c r="AQ619" s="303"/>
      <c r="AR619" s="303"/>
      <c r="AS619" s="303"/>
      <c r="AT619" s="303"/>
      <c r="AU619" s="303"/>
      <c r="AV619" s="303"/>
      <c r="AW619" s="303"/>
      <c r="AX619" s="303"/>
      <c r="AY619" s="303"/>
      <c r="AZ619" s="303"/>
      <c r="BA619" s="303"/>
      <c r="BB619" s="303"/>
      <c r="BC619" s="303"/>
      <c r="BD619" s="303"/>
      <c r="BE619" s="303"/>
      <c r="BF619" s="303"/>
      <c r="BG619" s="303"/>
      <c r="BH619" s="303"/>
      <c r="BI619" s="303"/>
      <c r="BJ619" s="303"/>
      <c r="BK619" s="303"/>
      <c r="BL619" s="303"/>
      <c r="BM619" s="303"/>
      <c r="BN619" s="303"/>
      <c r="BO619" s="303"/>
      <c r="BP619" s="303"/>
      <c r="BQ619" s="303"/>
      <c r="BR619" s="303"/>
      <c r="BS619" s="303"/>
      <c r="BT619" s="303"/>
      <c r="BU619" s="303"/>
      <c r="BV619" s="303"/>
      <c r="BW619" s="303"/>
      <c r="BX619" s="303"/>
      <c r="BY619" s="303"/>
      <c r="BZ619" s="303"/>
      <c r="CA619" s="303"/>
      <c r="CB619" s="303"/>
      <c r="CC619" s="303"/>
      <c r="CD619" s="303"/>
      <c r="CE619" s="303"/>
      <c r="CF619" s="303"/>
      <c r="CG619" s="303"/>
      <c r="CH619" s="303"/>
      <c r="CI619" s="303"/>
      <c r="CJ619" s="303"/>
      <c r="CK619" s="303"/>
      <c r="CL619" s="303"/>
      <c r="CM619" s="303"/>
      <c r="CN619" s="303"/>
      <c r="CO619" s="303"/>
      <c r="CP619" s="303"/>
      <c r="CQ619" s="303"/>
      <c r="CR619" s="303"/>
      <c r="CS619" s="303"/>
      <c r="CT619" s="303"/>
      <c r="CU619" s="303"/>
      <c r="CV619" s="303"/>
      <c r="CW619" s="303"/>
      <c r="CX619" s="303"/>
      <c r="CY619" s="303"/>
      <c r="CZ619" s="303"/>
    </row>
    <row r="620" spans="1:104" ht="11.25" customHeight="1" x14ac:dyDescent="0.2">
      <c r="A620" s="303"/>
      <c r="B620" s="303"/>
      <c r="C620" s="303"/>
      <c r="D620" s="303"/>
      <c r="E620" s="303"/>
      <c r="F620" s="303"/>
      <c r="G620" s="303"/>
      <c r="H620" s="303"/>
      <c r="I620" s="303"/>
      <c r="J620" s="303"/>
      <c r="K620" s="303"/>
      <c r="L620" s="303"/>
      <c r="M620" s="303"/>
      <c r="N620" s="303"/>
      <c r="O620" s="303"/>
      <c r="P620" s="303"/>
      <c r="Q620" s="303"/>
      <c r="R620" s="309"/>
      <c r="S620" s="310"/>
      <c r="T620" s="310"/>
      <c r="U620" s="303"/>
      <c r="V620" s="303"/>
      <c r="W620" s="303"/>
      <c r="X620" s="303"/>
      <c r="Y620" s="303"/>
      <c r="Z620" s="303"/>
      <c r="AA620" s="303"/>
      <c r="AB620" s="303"/>
      <c r="AC620" s="303"/>
      <c r="AD620" s="303"/>
      <c r="AE620" s="303"/>
      <c r="AF620" s="303"/>
      <c r="AG620" s="303"/>
      <c r="AH620" s="303"/>
      <c r="AI620" s="303"/>
      <c r="AJ620" s="303"/>
      <c r="AK620" s="303"/>
      <c r="AL620" s="303"/>
      <c r="AM620" s="303"/>
      <c r="AN620" s="303"/>
      <c r="AO620" s="303"/>
      <c r="AP620" s="303"/>
      <c r="AQ620" s="303"/>
      <c r="AR620" s="303"/>
      <c r="AS620" s="303"/>
      <c r="AT620" s="303"/>
      <c r="AU620" s="303"/>
      <c r="AV620" s="303"/>
      <c r="AW620" s="303"/>
      <c r="AX620" s="303"/>
      <c r="AY620" s="303"/>
      <c r="AZ620" s="303"/>
      <c r="BA620" s="303"/>
      <c r="BB620" s="303"/>
      <c r="BC620" s="303"/>
      <c r="BD620" s="303"/>
      <c r="BE620" s="303"/>
      <c r="BF620" s="303"/>
      <c r="BG620" s="303"/>
      <c r="BH620" s="303"/>
      <c r="BI620" s="303"/>
      <c r="BJ620" s="303"/>
      <c r="BK620" s="303"/>
      <c r="BL620" s="303"/>
      <c r="BM620" s="303"/>
      <c r="BN620" s="303"/>
      <c r="BO620" s="303"/>
      <c r="BP620" s="303"/>
      <c r="BQ620" s="303"/>
      <c r="BR620" s="303"/>
      <c r="BS620" s="303"/>
      <c r="BT620" s="303"/>
      <c r="BU620" s="303"/>
      <c r="BV620" s="303"/>
      <c r="BW620" s="303"/>
      <c r="BX620" s="303"/>
      <c r="BY620" s="303"/>
      <c r="BZ620" s="303"/>
      <c r="CA620" s="303"/>
      <c r="CB620" s="303"/>
      <c r="CC620" s="303"/>
      <c r="CD620" s="303"/>
      <c r="CE620" s="303"/>
      <c r="CF620" s="303"/>
      <c r="CG620" s="303"/>
      <c r="CH620" s="303"/>
      <c r="CI620" s="303"/>
      <c r="CJ620" s="303"/>
      <c r="CK620" s="303"/>
      <c r="CL620" s="303"/>
      <c r="CM620" s="303"/>
      <c r="CN620" s="303"/>
      <c r="CO620" s="303"/>
      <c r="CP620" s="303"/>
      <c r="CQ620" s="303"/>
      <c r="CR620" s="303"/>
      <c r="CS620" s="303"/>
      <c r="CT620" s="303"/>
      <c r="CU620" s="303"/>
      <c r="CV620" s="303"/>
      <c r="CW620" s="303"/>
      <c r="CX620" s="303"/>
      <c r="CY620" s="303"/>
      <c r="CZ620" s="303"/>
    </row>
    <row r="621" spans="1:104" ht="11.25" customHeight="1" x14ac:dyDescent="0.2">
      <c r="A621" s="303"/>
      <c r="B621" s="303"/>
      <c r="C621" s="303"/>
      <c r="D621" s="303"/>
      <c r="E621" s="303"/>
      <c r="F621" s="303"/>
      <c r="G621" s="303"/>
      <c r="H621" s="303"/>
      <c r="I621" s="303"/>
      <c r="J621" s="303"/>
      <c r="K621" s="303"/>
      <c r="L621" s="303"/>
      <c r="M621" s="303"/>
      <c r="N621" s="303"/>
      <c r="O621" s="303"/>
      <c r="P621" s="303"/>
      <c r="Q621" s="303"/>
      <c r="R621" s="309"/>
      <c r="S621" s="310"/>
      <c r="T621" s="310"/>
      <c r="U621" s="303"/>
      <c r="V621" s="303"/>
      <c r="W621" s="303"/>
      <c r="X621" s="303"/>
      <c r="Y621" s="303"/>
      <c r="Z621" s="303"/>
      <c r="AA621" s="303"/>
      <c r="AB621" s="303"/>
      <c r="AC621" s="303"/>
      <c r="AD621" s="303"/>
      <c r="AE621" s="303"/>
      <c r="AF621" s="303"/>
      <c r="AG621" s="303"/>
      <c r="AH621" s="303"/>
      <c r="AI621" s="303"/>
      <c r="AJ621" s="303"/>
      <c r="AK621" s="303"/>
      <c r="AL621" s="303"/>
      <c r="AM621" s="303"/>
      <c r="AN621" s="303"/>
      <c r="AO621" s="303"/>
      <c r="AP621" s="303"/>
      <c r="AQ621" s="303"/>
      <c r="AR621" s="303"/>
      <c r="AS621" s="303"/>
      <c r="AT621" s="303"/>
      <c r="AU621" s="303"/>
      <c r="AV621" s="303"/>
      <c r="AW621" s="303"/>
      <c r="AX621" s="303"/>
      <c r="AY621" s="303"/>
      <c r="AZ621" s="303"/>
      <c r="BA621" s="303"/>
      <c r="BB621" s="303"/>
      <c r="BC621" s="303"/>
      <c r="BD621" s="303"/>
      <c r="BE621" s="303"/>
      <c r="BF621" s="303"/>
      <c r="BG621" s="303"/>
      <c r="BH621" s="303"/>
      <c r="BI621" s="303"/>
      <c r="BJ621" s="303"/>
      <c r="BK621" s="303"/>
      <c r="BL621" s="303"/>
      <c r="BM621" s="303"/>
      <c r="BN621" s="303"/>
      <c r="BO621" s="303"/>
      <c r="BP621" s="303"/>
      <c r="BQ621" s="303"/>
      <c r="BR621" s="303"/>
      <c r="BS621" s="303"/>
      <c r="BT621" s="303"/>
      <c r="BU621" s="303"/>
      <c r="BV621" s="303"/>
      <c r="BW621" s="303"/>
      <c r="BX621" s="303"/>
      <c r="BY621" s="303"/>
      <c r="BZ621" s="303"/>
      <c r="CA621" s="303"/>
      <c r="CB621" s="303"/>
      <c r="CC621" s="303"/>
      <c r="CD621" s="303"/>
      <c r="CE621" s="303"/>
      <c r="CF621" s="303"/>
      <c r="CG621" s="303"/>
      <c r="CH621" s="303"/>
      <c r="CI621" s="303"/>
      <c r="CJ621" s="303"/>
      <c r="CK621" s="303"/>
      <c r="CL621" s="303"/>
      <c r="CM621" s="303"/>
      <c r="CN621" s="303"/>
      <c r="CO621" s="303"/>
      <c r="CP621" s="303"/>
      <c r="CQ621" s="303"/>
      <c r="CR621" s="303"/>
      <c r="CS621" s="303"/>
      <c r="CT621" s="303"/>
      <c r="CU621" s="303"/>
      <c r="CV621" s="303"/>
      <c r="CW621" s="303"/>
      <c r="CX621" s="303"/>
      <c r="CY621" s="303"/>
      <c r="CZ621" s="303"/>
    </row>
    <row r="622" spans="1:104" ht="11.25" customHeight="1" x14ac:dyDescent="0.2">
      <c r="A622" s="303"/>
      <c r="B622" s="303"/>
      <c r="C622" s="303"/>
      <c r="D622" s="303"/>
      <c r="E622" s="303"/>
      <c r="F622" s="303"/>
      <c r="G622" s="303"/>
      <c r="H622" s="303"/>
      <c r="I622" s="303"/>
      <c r="J622" s="303"/>
      <c r="K622" s="303"/>
      <c r="L622" s="303"/>
      <c r="M622" s="303"/>
      <c r="N622" s="303"/>
      <c r="O622" s="303"/>
      <c r="P622" s="303"/>
      <c r="Q622" s="303"/>
      <c r="R622" s="309"/>
      <c r="S622" s="310"/>
      <c r="T622" s="310"/>
      <c r="U622" s="303"/>
      <c r="V622" s="303"/>
      <c r="W622" s="303"/>
      <c r="X622" s="303"/>
      <c r="Y622" s="303"/>
      <c r="Z622" s="303"/>
      <c r="AA622" s="303"/>
      <c r="AB622" s="303"/>
      <c r="AC622" s="303"/>
      <c r="AD622" s="303"/>
      <c r="AE622" s="303"/>
      <c r="AF622" s="303"/>
      <c r="AG622" s="303"/>
      <c r="AH622" s="303"/>
      <c r="AI622" s="303"/>
      <c r="AJ622" s="303"/>
      <c r="AK622" s="303"/>
      <c r="AL622" s="303"/>
      <c r="AM622" s="303"/>
      <c r="AN622" s="303"/>
      <c r="AO622" s="303"/>
      <c r="AP622" s="303"/>
      <c r="AQ622" s="303"/>
      <c r="AR622" s="303"/>
      <c r="AS622" s="303"/>
      <c r="AT622" s="303"/>
      <c r="AU622" s="303"/>
      <c r="AV622" s="303"/>
      <c r="AW622" s="303"/>
      <c r="AX622" s="303"/>
      <c r="AY622" s="303"/>
      <c r="AZ622" s="303"/>
      <c r="BA622" s="303"/>
      <c r="BB622" s="303"/>
      <c r="BC622" s="303"/>
      <c r="BD622" s="303"/>
      <c r="BE622" s="303"/>
      <c r="BF622" s="303"/>
      <c r="BG622" s="303"/>
      <c r="BH622" s="303"/>
      <c r="BI622" s="303"/>
      <c r="BJ622" s="303"/>
      <c r="BK622" s="303"/>
      <c r="BL622" s="303"/>
      <c r="BM622" s="303"/>
      <c r="BN622" s="303"/>
      <c r="BO622" s="303"/>
      <c r="BP622" s="303"/>
      <c r="BQ622" s="303"/>
      <c r="BR622" s="303"/>
      <c r="BS622" s="303"/>
      <c r="BT622" s="303"/>
      <c r="BU622" s="303"/>
      <c r="BV622" s="303"/>
      <c r="BW622" s="303"/>
      <c r="BX622" s="303"/>
      <c r="BY622" s="303"/>
      <c r="BZ622" s="303"/>
      <c r="CA622" s="303"/>
      <c r="CB622" s="303"/>
      <c r="CC622" s="303"/>
      <c r="CD622" s="303"/>
      <c r="CE622" s="303"/>
      <c r="CF622" s="303"/>
      <c r="CG622" s="303"/>
      <c r="CH622" s="303"/>
      <c r="CI622" s="303"/>
      <c r="CJ622" s="303"/>
      <c r="CK622" s="303"/>
      <c r="CL622" s="303"/>
      <c r="CM622" s="303"/>
      <c r="CN622" s="303"/>
      <c r="CO622" s="303"/>
      <c r="CP622" s="303"/>
      <c r="CQ622" s="303"/>
      <c r="CR622" s="303"/>
      <c r="CS622" s="303"/>
      <c r="CT622" s="303"/>
      <c r="CU622" s="303"/>
      <c r="CV622" s="303"/>
      <c r="CW622" s="303"/>
      <c r="CX622" s="303"/>
      <c r="CY622" s="303"/>
      <c r="CZ622" s="303"/>
    </row>
    <row r="623" spans="1:104" ht="11.25" customHeight="1" x14ac:dyDescent="0.2">
      <c r="A623" s="303"/>
      <c r="B623" s="303"/>
      <c r="C623" s="303"/>
      <c r="D623" s="303"/>
      <c r="E623" s="303"/>
      <c r="F623" s="303"/>
      <c r="G623" s="303"/>
      <c r="H623" s="303"/>
      <c r="I623" s="303"/>
      <c r="J623" s="303"/>
      <c r="K623" s="303"/>
      <c r="L623" s="303"/>
      <c r="M623" s="303"/>
      <c r="N623" s="303"/>
      <c r="O623" s="303"/>
      <c r="P623" s="303"/>
      <c r="Q623" s="303"/>
      <c r="R623" s="309"/>
      <c r="S623" s="310"/>
      <c r="T623" s="310"/>
      <c r="U623" s="303"/>
      <c r="V623" s="303"/>
      <c r="W623" s="303"/>
      <c r="X623" s="303"/>
      <c r="Y623" s="303"/>
      <c r="Z623" s="303"/>
      <c r="AA623" s="303"/>
      <c r="AB623" s="303"/>
      <c r="AC623" s="303"/>
      <c r="AD623" s="303"/>
      <c r="AE623" s="303"/>
      <c r="AF623" s="303"/>
      <c r="AG623" s="303"/>
      <c r="AH623" s="303"/>
      <c r="AI623" s="303"/>
      <c r="AJ623" s="303"/>
      <c r="AK623" s="303"/>
      <c r="AL623" s="303"/>
      <c r="AM623" s="303"/>
      <c r="AN623" s="303"/>
      <c r="AO623" s="303"/>
      <c r="AP623" s="303"/>
      <c r="AQ623" s="303"/>
      <c r="AR623" s="303"/>
      <c r="AS623" s="303"/>
      <c r="AT623" s="303"/>
      <c r="AU623" s="303"/>
      <c r="AV623" s="303"/>
      <c r="AW623" s="303"/>
      <c r="AX623" s="303"/>
      <c r="AY623" s="303"/>
      <c r="AZ623" s="303"/>
      <c r="BA623" s="303"/>
      <c r="BB623" s="303"/>
      <c r="BC623" s="303"/>
      <c r="BD623" s="303"/>
      <c r="BE623" s="303"/>
      <c r="BF623" s="303"/>
      <c r="BG623" s="303"/>
      <c r="BH623" s="303"/>
      <c r="BI623" s="303"/>
      <c r="BJ623" s="303"/>
      <c r="BK623" s="303"/>
      <c r="BL623" s="303"/>
      <c r="BM623" s="303"/>
      <c r="BN623" s="303"/>
      <c r="BO623" s="303"/>
      <c r="BP623" s="303"/>
      <c r="BQ623" s="303"/>
      <c r="BR623" s="303"/>
      <c r="BS623" s="303"/>
      <c r="BT623" s="303"/>
      <c r="BU623" s="303"/>
      <c r="BV623" s="303"/>
      <c r="BW623" s="303"/>
      <c r="BX623" s="303"/>
      <c r="BY623" s="303"/>
      <c r="BZ623" s="303"/>
      <c r="CA623" s="303"/>
      <c r="CB623" s="303"/>
      <c r="CC623" s="303"/>
      <c r="CD623" s="303"/>
      <c r="CE623" s="303"/>
      <c r="CF623" s="303"/>
      <c r="CG623" s="303"/>
      <c r="CH623" s="303"/>
      <c r="CI623" s="303"/>
      <c r="CJ623" s="303"/>
      <c r="CK623" s="303"/>
      <c r="CL623" s="303"/>
      <c r="CM623" s="303"/>
      <c r="CN623" s="303"/>
      <c r="CO623" s="303"/>
      <c r="CP623" s="303"/>
      <c r="CQ623" s="303"/>
      <c r="CR623" s="303"/>
      <c r="CS623" s="303"/>
      <c r="CT623" s="303"/>
      <c r="CU623" s="303"/>
      <c r="CV623" s="303"/>
      <c r="CW623" s="303"/>
      <c r="CX623" s="303"/>
      <c r="CY623" s="303"/>
      <c r="CZ623" s="303"/>
    </row>
    <row r="624" spans="1:104" ht="11.25" customHeight="1" x14ac:dyDescent="0.2">
      <c r="A624" s="303"/>
      <c r="B624" s="303"/>
      <c r="C624" s="303"/>
      <c r="D624" s="303"/>
      <c r="E624" s="303"/>
      <c r="F624" s="303"/>
      <c r="G624" s="303"/>
      <c r="H624" s="303"/>
      <c r="I624" s="303"/>
      <c r="J624" s="303"/>
      <c r="K624" s="303"/>
      <c r="L624" s="303"/>
      <c r="M624" s="303"/>
      <c r="N624" s="303"/>
      <c r="O624" s="303"/>
      <c r="P624" s="303"/>
      <c r="Q624" s="303"/>
      <c r="R624" s="309"/>
      <c r="S624" s="310"/>
      <c r="T624" s="310"/>
      <c r="U624" s="303"/>
      <c r="V624" s="303"/>
      <c r="W624" s="303"/>
      <c r="X624" s="303"/>
      <c r="Y624" s="303"/>
      <c r="Z624" s="303"/>
      <c r="AA624" s="303"/>
      <c r="AB624" s="303"/>
      <c r="AC624" s="303"/>
      <c r="AD624" s="303"/>
      <c r="AE624" s="303"/>
      <c r="AF624" s="303"/>
      <c r="AG624" s="303"/>
      <c r="AH624" s="303"/>
      <c r="AI624" s="303"/>
      <c r="AJ624" s="303"/>
      <c r="AK624" s="303"/>
      <c r="AL624" s="303"/>
      <c r="AM624" s="303"/>
      <c r="AN624" s="303"/>
      <c r="AO624" s="303"/>
      <c r="AP624" s="303"/>
      <c r="AQ624" s="303"/>
      <c r="AR624" s="303"/>
      <c r="AS624" s="303"/>
      <c r="AT624" s="303"/>
      <c r="AU624" s="303"/>
      <c r="AV624" s="303"/>
      <c r="AW624" s="303"/>
      <c r="AX624" s="303"/>
      <c r="AY624" s="303"/>
      <c r="AZ624" s="303"/>
      <c r="BA624" s="303"/>
      <c r="BB624" s="303"/>
      <c r="BC624" s="303"/>
      <c r="BD624" s="303"/>
      <c r="BE624" s="303"/>
      <c r="BF624" s="303"/>
      <c r="BG624" s="303"/>
      <c r="BH624" s="303"/>
      <c r="BI624" s="303"/>
      <c r="BJ624" s="303"/>
      <c r="BK624" s="303"/>
      <c r="BL624" s="303"/>
      <c r="BM624" s="303"/>
      <c r="BN624" s="303"/>
      <c r="BO624" s="303"/>
      <c r="BP624" s="303"/>
      <c r="BQ624" s="303"/>
      <c r="BR624" s="303"/>
      <c r="BS624" s="303"/>
      <c r="BT624" s="303"/>
      <c r="BU624" s="303"/>
      <c r="BV624" s="303"/>
      <c r="BW624" s="303"/>
      <c r="BX624" s="303"/>
      <c r="BY624" s="303"/>
      <c r="BZ624" s="303"/>
      <c r="CA624" s="303"/>
      <c r="CB624" s="303"/>
      <c r="CC624" s="303"/>
      <c r="CD624" s="303"/>
      <c r="CE624" s="303"/>
      <c r="CF624" s="303"/>
      <c r="CG624" s="303"/>
      <c r="CH624" s="303"/>
      <c r="CI624" s="303"/>
      <c r="CJ624" s="303"/>
      <c r="CK624" s="303"/>
      <c r="CL624" s="303"/>
      <c r="CM624" s="303"/>
      <c r="CN624" s="303"/>
      <c r="CO624" s="303"/>
      <c r="CP624" s="303"/>
      <c r="CQ624" s="303"/>
      <c r="CR624" s="303"/>
      <c r="CS624" s="303"/>
      <c r="CT624" s="303"/>
      <c r="CU624" s="303"/>
      <c r="CV624" s="303"/>
      <c r="CW624" s="303"/>
      <c r="CX624" s="303"/>
      <c r="CY624" s="303"/>
      <c r="CZ624" s="303"/>
    </row>
    <row r="625" spans="1:104" ht="11.25" customHeight="1" x14ac:dyDescent="0.2">
      <c r="A625" s="303"/>
      <c r="B625" s="303"/>
      <c r="C625" s="303"/>
      <c r="D625" s="303"/>
      <c r="E625" s="303"/>
      <c r="F625" s="303"/>
      <c r="G625" s="303"/>
      <c r="H625" s="303"/>
      <c r="I625" s="303"/>
      <c r="J625" s="303"/>
      <c r="K625" s="303"/>
      <c r="L625" s="303"/>
      <c r="M625" s="303"/>
      <c r="N625" s="303"/>
      <c r="O625" s="303"/>
      <c r="P625" s="303"/>
      <c r="Q625" s="303"/>
      <c r="R625" s="309"/>
      <c r="S625" s="310"/>
      <c r="T625" s="310"/>
      <c r="U625" s="303"/>
      <c r="V625" s="303"/>
      <c r="W625" s="303"/>
      <c r="X625" s="303"/>
      <c r="Y625" s="303"/>
      <c r="Z625" s="303"/>
      <c r="AA625" s="303"/>
      <c r="AB625" s="303"/>
      <c r="AC625" s="303"/>
      <c r="AD625" s="303"/>
      <c r="AE625" s="303"/>
      <c r="AF625" s="303"/>
      <c r="AG625" s="303"/>
      <c r="AH625" s="303"/>
      <c r="AI625" s="303"/>
      <c r="AJ625" s="303"/>
      <c r="AK625" s="303"/>
      <c r="AL625" s="303"/>
      <c r="AM625" s="303"/>
      <c r="AN625" s="303"/>
      <c r="AO625" s="303"/>
      <c r="AP625" s="303"/>
      <c r="AQ625" s="303"/>
      <c r="AR625" s="303"/>
      <c r="AS625" s="303"/>
      <c r="AT625" s="303"/>
      <c r="AU625" s="303"/>
      <c r="AV625" s="303"/>
      <c r="AW625" s="303"/>
      <c r="AX625" s="303"/>
      <c r="AY625" s="303"/>
      <c r="AZ625" s="303"/>
      <c r="BA625" s="303"/>
      <c r="BB625" s="303"/>
      <c r="BC625" s="303"/>
      <c r="BD625" s="303"/>
      <c r="BE625" s="303"/>
      <c r="BF625" s="303"/>
      <c r="BG625" s="303"/>
      <c r="BH625" s="303"/>
      <c r="BI625" s="303"/>
      <c r="BJ625" s="303"/>
      <c r="BK625" s="303"/>
      <c r="BL625" s="303"/>
      <c r="BM625" s="303"/>
      <c r="BN625" s="303"/>
      <c r="BO625" s="303"/>
      <c r="BP625" s="303"/>
      <c r="BQ625" s="303"/>
      <c r="BR625" s="303"/>
      <c r="BS625" s="303"/>
      <c r="BT625" s="303"/>
      <c r="BU625" s="303"/>
      <c r="BV625" s="303"/>
      <c r="BW625" s="303"/>
      <c r="BX625" s="303"/>
      <c r="BY625" s="303"/>
      <c r="BZ625" s="303"/>
      <c r="CA625" s="303"/>
      <c r="CB625" s="303"/>
      <c r="CC625" s="303"/>
      <c r="CD625" s="303"/>
      <c r="CE625" s="303"/>
      <c r="CF625" s="303"/>
      <c r="CG625" s="303"/>
      <c r="CH625" s="303"/>
      <c r="CI625" s="303"/>
      <c r="CJ625" s="303"/>
      <c r="CK625" s="303"/>
      <c r="CL625" s="303"/>
      <c r="CM625" s="303"/>
      <c r="CN625" s="303"/>
      <c r="CO625" s="303"/>
      <c r="CP625" s="303"/>
      <c r="CQ625" s="303"/>
      <c r="CR625" s="303"/>
      <c r="CS625" s="303"/>
      <c r="CT625" s="303"/>
      <c r="CU625" s="303"/>
      <c r="CV625" s="303"/>
      <c r="CW625" s="303"/>
      <c r="CX625" s="303"/>
      <c r="CY625" s="303"/>
      <c r="CZ625" s="303"/>
    </row>
    <row r="626" spans="1:104" ht="11.25" customHeight="1" x14ac:dyDescent="0.2">
      <c r="A626" s="303"/>
      <c r="B626" s="303"/>
      <c r="C626" s="303"/>
      <c r="D626" s="303"/>
      <c r="E626" s="303"/>
      <c r="F626" s="303"/>
      <c r="G626" s="303"/>
      <c r="H626" s="303"/>
      <c r="I626" s="303"/>
      <c r="J626" s="303"/>
      <c r="K626" s="303"/>
      <c r="L626" s="303"/>
      <c r="M626" s="303"/>
      <c r="N626" s="303"/>
      <c r="O626" s="303"/>
      <c r="P626" s="303"/>
      <c r="Q626" s="303"/>
      <c r="R626" s="309"/>
      <c r="S626" s="310"/>
      <c r="T626" s="310"/>
      <c r="U626" s="303"/>
      <c r="V626" s="303"/>
      <c r="W626" s="303"/>
      <c r="X626" s="303"/>
      <c r="Y626" s="303"/>
      <c r="Z626" s="303"/>
      <c r="AA626" s="303"/>
      <c r="AB626" s="303"/>
      <c r="AC626" s="303"/>
      <c r="AD626" s="303"/>
      <c r="AE626" s="303"/>
      <c r="AF626" s="303"/>
      <c r="AG626" s="303"/>
      <c r="AH626" s="303"/>
      <c r="AI626" s="303"/>
      <c r="AJ626" s="303"/>
      <c r="AK626" s="303"/>
      <c r="AL626" s="303"/>
      <c r="AM626" s="303"/>
      <c r="AN626" s="303"/>
      <c r="AO626" s="303"/>
      <c r="AP626" s="303"/>
      <c r="AQ626" s="303"/>
      <c r="AR626" s="303"/>
      <c r="AS626" s="303"/>
      <c r="AT626" s="303"/>
      <c r="AU626" s="303"/>
      <c r="AV626" s="303"/>
      <c r="AW626" s="303"/>
      <c r="AX626" s="303"/>
      <c r="AY626" s="303"/>
      <c r="AZ626" s="303"/>
      <c r="BA626" s="303"/>
      <c r="BB626" s="303"/>
      <c r="BC626" s="303"/>
      <c r="BD626" s="303"/>
      <c r="BE626" s="303"/>
      <c r="BF626" s="303"/>
      <c r="BG626" s="303"/>
      <c r="BH626" s="303"/>
      <c r="BI626" s="303"/>
      <c r="BJ626" s="303"/>
      <c r="BK626" s="303"/>
      <c r="BL626" s="303"/>
      <c r="BM626" s="303"/>
      <c r="BN626" s="303"/>
      <c r="BO626" s="303"/>
      <c r="BP626" s="303"/>
      <c r="BQ626" s="303"/>
      <c r="BR626" s="303"/>
      <c r="BS626" s="303"/>
      <c r="BT626" s="303"/>
      <c r="BU626" s="303"/>
      <c r="BV626" s="303"/>
      <c r="BW626" s="303"/>
      <c r="BX626" s="303"/>
      <c r="BY626" s="303"/>
      <c r="BZ626" s="303"/>
      <c r="CA626" s="303"/>
      <c r="CB626" s="303"/>
      <c r="CC626" s="303"/>
      <c r="CD626" s="303"/>
      <c r="CE626" s="303"/>
      <c r="CF626" s="303"/>
      <c r="CG626" s="303"/>
      <c r="CH626" s="303"/>
      <c r="CI626" s="303"/>
      <c r="CJ626" s="303"/>
      <c r="CK626" s="303"/>
      <c r="CL626" s="303"/>
      <c r="CM626" s="303"/>
      <c r="CN626" s="303"/>
      <c r="CO626" s="303"/>
      <c r="CP626" s="303"/>
      <c r="CQ626" s="303"/>
      <c r="CR626" s="303"/>
      <c r="CS626" s="303"/>
      <c r="CT626" s="303"/>
      <c r="CU626" s="303"/>
      <c r="CV626" s="303"/>
      <c r="CW626" s="303"/>
      <c r="CX626" s="303"/>
      <c r="CY626" s="303"/>
      <c r="CZ626" s="303"/>
    </row>
    <row r="627" spans="1:104" ht="11.25" customHeight="1" x14ac:dyDescent="0.2">
      <c r="A627" s="303"/>
      <c r="B627" s="303"/>
      <c r="C627" s="303"/>
      <c r="D627" s="303"/>
      <c r="E627" s="303"/>
      <c r="F627" s="303"/>
      <c r="G627" s="303"/>
      <c r="H627" s="303"/>
      <c r="I627" s="303"/>
      <c r="J627" s="303"/>
      <c r="K627" s="303"/>
      <c r="L627" s="303"/>
      <c r="M627" s="303"/>
      <c r="N627" s="303"/>
      <c r="O627" s="303"/>
      <c r="P627" s="303"/>
      <c r="Q627" s="303"/>
      <c r="R627" s="309"/>
      <c r="S627" s="310"/>
      <c r="T627" s="310"/>
      <c r="U627" s="303"/>
      <c r="V627" s="303"/>
      <c r="W627" s="303"/>
      <c r="X627" s="303"/>
      <c r="Y627" s="303"/>
      <c r="Z627" s="303"/>
      <c r="AA627" s="303"/>
      <c r="AB627" s="303"/>
      <c r="AC627" s="303"/>
      <c r="AD627" s="303"/>
      <c r="AE627" s="303"/>
      <c r="AF627" s="303"/>
      <c r="AG627" s="303"/>
      <c r="AH627" s="303"/>
      <c r="AI627" s="303"/>
      <c r="AJ627" s="303"/>
      <c r="AK627" s="303"/>
      <c r="AL627" s="303"/>
      <c r="AM627" s="303"/>
      <c r="AN627" s="303"/>
      <c r="AO627" s="303"/>
      <c r="AP627" s="303"/>
      <c r="AQ627" s="303"/>
      <c r="AR627" s="303"/>
      <c r="AS627" s="303"/>
      <c r="AT627" s="303"/>
      <c r="AU627" s="303"/>
      <c r="AV627" s="303"/>
      <c r="AW627" s="303"/>
      <c r="AX627" s="303"/>
      <c r="AY627" s="303"/>
      <c r="AZ627" s="303"/>
      <c r="BA627" s="303"/>
      <c r="BB627" s="303"/>
      <c r="BC627" s="303"/>
      <c r="BD627" s="303"/>
      <c r="BE627" s="303"/>
      <c r="BF627" s="303"/>
      <c r="BG627" s="303"/>
      <c r="BH627" s="303"/>
      <c r="BI627" s="303"/>
      <c r="BJ627" s="303"/>
      <c r="BK627" s="303"/>
      <c r="BL627" s="303"/>
      <c r="BM627" s="303"/>
      <c r="BN627" s="303"/>
      <c r="BO627" s="303"/>
      <c r="BP627" s="303"/>
      <c r="BQ627" s="303"/>
      <c r="BR627" s="303"/>
      <c r="BS627" s="303"/>
      <c r="BT627" s="303"/>
      <c r="BU627" s="303"/>
      <c r="BV627" s="303"/>
      <c r="BW627" s="303"/>
      <c r="BX627" s="303"/>
      <c r="BY627" s="303"/>
      <c r="BZ627" s="303"/>
      <c r="CA627" s="303"/>
      <c r="CB627" s="303"/>
      <c r="CC627" s="303"/>
      <c r="CD627" s="303"/>
      <c r="CE627" s="303"/>
      <c r="CF627" s="303"/>
      <c r="CG627" s="303"/>
      <c r="CH627" s="303"/>
      <c r="CI627" s="303"/>
      <c r="CJ627" s="303"/>
      <c r="CK627" s="303"/>
      <c r="CL627" s="303"/>
      <c r="CM627" s="303"/>
      <c r="CN627" s="303"/>
      <c r="CO627" s="303"/>
      <c r="CP627" s="303"/>
      <c r="CQ627" s="303"/>
      <c r="CR627" s="303"/>
      <c r="CS627" s="303"/>
      <c r="CT627" s="303"/>
      <c r="CU627" s="303"/>
      <c r="CV627" s="303"/>
      <c r="CW627" s="303"/>
      <c r="CX627" s="303"/>
      <c r="CY627" s="303"/>
      <c r="CZ627" s="303"/>
    </row>
    <row r="628" spans="1:104" ht="11.25" customHeight="1" x14ac:dyDescent="0.2">
      <c r="A628" s="303"/>
      <c r="B628" s="303"/>
      <c r="C628" s="303"/>
      <c r="D628" s="303"/>
      <c r="E628" s="303"/>
      <c r="F628" s="303"/>
      <c r="G628" s="303"/>
      <c r="H628" s="303"/>
      <c r="I628" s="303"/>
      <c r="J628" s="303"/>
      <c r="K628" s="303"/>
      <c r="L628" s="303"/>
      <c r="M628" s="303"/>
      <c r="N628" s="303"/>
      <c r="O628" s="303"/>
      <c r="P628" s="303"/>
      <c r="Q628" s="303"/>
      <c r="R628" s="309"/>
      <c r="S628" s="310"/>
      <c r="T628" s="310"/>
      <c r="U628" s="303"/>
      <c r="V628" s="303"/>
      <c r="W628" s="303"/>
      <c r="X628" s="303"/>
      <c r="Y628" s="303"/>
      <c r="Z628" s="303"/>
      <c r="AA628" s="303"/>
      <c r="AB628" s="303"/>
      <c r="AC628" s="303"/>
      <c r="AD628" s="303"/>
      <c r="AE628" s="303"/>
      <c r="AF628" s="303"/>
      <c r="AG628" s="303"/>
      <c r="AH628" s="303"/>
      <c r="AI628" s="303"/>
      <c r="AJ628" s="303"/>
      <c r="AK628" s="303"/>
      <c r="AL628" s="303"/>
      <c r="AM628" s="303"/>
      <c r="AN628" s="303"/>
      <c r="AO628" s="303"/>
      <c r="AP628" s="303"/>
      <c r="AQ628" s="303"/>
      <c r="AR628" s="303"/>
      <c r="AS628" s="303"/>
      <c r="AT628" s="303"/>
      <c r="AU628" s="303"/>
      <c r="AV628" s="303"/>
      <c r="AW628" s="303"/>
      <c r="AX628" s="303"/>
      <c r="AY628" s="303"/>
      <c r="AZ628" s="303"/>
      <c r="BA628" s="303"/>
      <c r="BB628" s="303"/>
      <c r="BC628" s="303"/>
      <c r="BD628" s="303"/>
      <c r="BE628" s="303"/>
      <c r="BF628" s="303"/>
      <c r="BG628" s="303"/>
      <c r="BH628" s="303"/>
      <c r="BI628" s="303"/>
      <c r="BJ628" s="303"/>
      <c r="BK628" s="303"/>
      <c r="BL628" s="303"/>
      <c r="BM628" s="303"/>
      <c r="BN628" s="303"/>
      <c r="BO628" s="303"/>
      <c r="BP628" s="303"/>
      <c r="BQ628" s="303"/>
      <c r="BR628" s="303"/>
      <c r="BS628" s="303"/>
      <c r="BT628" s="303"/>
      <c r="BU628" s="303"/>
      <c r="BV628" s="303"/>
      <c r="BW628" s="303"/>
      <c r="BX628" s="303"/>
      <c r="BY628" s="303"/>
      <c r="BZ628" s="303"/>
      <c r="CA628" s="303"/>
      <c r="CB628" s="303"/>
      <c r="CC628" s="303"/>
      <c r="CD628" s="303"/>
      <c r="CE628" s="303"/>
      <c r="CF628" s="303"/>
      <c r="CG628" s="303"/>
      <c r="CH628" s="303"/>
      <c r="CI628" s="303"/>
      <c r="CJ628" s="303"/>
      <c r="CK628" s="303"/>
      <c r="CL628" s="303"/>
      <c r="CM628" s="303"/>
      <c r="CN628" s="303"/>
      <c r="CO628" s="303"/>
      <c r="CP628" s="303"/>
      <c r="CQ628" s="303"/>
      <c r="CR628" s="303"/>
      <c r="CS628" s="303"/>
      <c r="CT628" s="303"/>
      <c r="CU628" s="303"/>
      <c r="CV628" s="303"/>
      <c r="CW628" s="303"/>
      <c r="CX628" s="303"/>
      <c r="CY628" s="303"/>
      <c r="CZ628" s="303"/>
    </row>
    <row r="629" spans="1:104" ht="11.25" customHeight="1" x14ac:dyDescent="0.2">
      <c r="A629" s="303"/>
      <c r="B629" s="303"/>
      <c r="C629" s="303"/>
      <c r="D629" s="303"/>
      <c r="E629" s="303"/>
      <c r="F629" s="303"/>
      <c r="G629" s="303"/>
      <c r="H629" s="303"/>
      <c r="I629" s="303"/>
      <c r="J629" s="303"/>
      <c r="K629" s="303"/>
      <c r="L629" s="303"/>
      <c r="M629" s="303"/>
      <c r="N629" s="303"/>
      <c r="O629" s="303"/>
      <c r="P629" s="303"/>
      <c r="Q629" s="303"/>
      <c r="R629" s="309"/>
      <c r="S629" s="310"/>
      <c r="T629" s="310"/>
      <c r="U629" s="303"/>
      <c r="V629" s="303"/>
      <c r="W629" s="303"/>
      <c r="X629" s="303"/>
      <c r="Y629" s="303"/>
      <c r="Z629" s="303"/>
      <c r="AA629" s="303"/>
      <c r="AB629" s="303"/>
      <c r="AC629" s="303"/>
      <c r="AD629" s="303"/>
      <c r="AE629" s="303"/>
      <c r="AF629" s="303"/>
      <c r="AG629" s="303"/>
      <c r="AH629" s="303"/>
      <c r="AI629" s="303"/>
      <c r="AJ629" s="303"/>
      <c r="AK629" s="303"/>
      <c r="AL629" s="303"/>
      <c r="AM629" s="303"/>
      <c r="AN629" s="303"/>
      <c r="AO629" s="303"/>
      <c r="AP629" s="303"/>
      <c r="AQ629" s="303"/>
      <c r="AR629" s="303"/>
      <c r="AS629" s="303"/>
      <c r="AT629" s="303"/>
      <c r="AU629" s="303"/>
      <c r="AV629" s="303"/>
      <c r="AW629" s="303"/>
      <c r="AX629" s="303"/>
      <c r="AY629" s="303"/>
      <c r="AZ629" s="303"/>
      <c r="BA629" s="303"/>
      <c r="BB629" s="303"/>
      <c r="BC629" s="303"/>
      <c r="BD629" s="303"/>
      <c r="BE629" s="303"/>
      <c r="BF629" s="303"/>
      <c r="BG629" s="303"/>
      <c r="BH629" s="303"/>
      <c r="BI629" s="303"/>
      <c r="BJ629" s="303"/>
      <c r="BK629" s="303"/>
      <c r="BL629" s="303"/>
      <c r="BM629" s="303"/>
      <c r="BN629" s="303"/>
      <c r="BO629" s="303"/>
      <c r="BP629" s="303"/>
      <c r="BQ629" s="303"/>
      <c r="BR629" s="303"/>
      <c r="BS629" s="303"/>
      <c r="BT629" s="303"/>
      <c r="BU629" s="303"/>
      <c r="BV629" s="303"/>
      <c r="BW629" s="303"/>
      <c r="BX629" s="303"/>
      <c r="BY629" s="303"/>
      <c r="BZ629" s="303"/>
      <c r="CA629" s="303"/>
      <c r="CB629" s="303"/>
      <c r="CC629" s="303"/>
      <c r="CD629" s="303"/>
      <c r="CE629" s="303"/>
      <c r="CF629" s="303"/>
      <c r="CG629" s="303"/>
      <c r="CH629" s="303"/>
      <c r="CI629" s="303"/>
      <c r="CJ629" s="303"/>
      <c r="CK629" s="303"/>
      <c r="CL629" s="303"/>
      <c r="CM629" s="303"/>
      <c r="CN629" s="303"/>
      <c r="CO629" s="303"/>
      <c r="CP629" s="303"/>
      <c r="CQ629" s="303"/>
      <c r="CR629" s="303"/>
      <c r="CS629" s="303"/>
      <c r="CT629" s="303"/>
      <c r="CU629" s="303"/>
      <c r="CV629" s="303"/>
      <c r="CW629" s="303"/>
      <c r="CX629" s="303"/>
      <c r="CY629" s="303"/>
      <c r="CZ629" s="303"/>
    </row>
    <row r="630" spans="1:104" ht="11.25" customHeight="1" x14ac:dyDescent="0.2">
      <c r="A630" s="303"/>
      <c r="B630" s="303"/>
      <c r="C630" s="303"/>
      <c r="D630" s="303"/>
      <c r="E630" s="303"/>
      <c r="F630" s="303"/>
      <c r="G630" s="303"/>
      <c r="H630" s="303"/>
      <c r="I630" s="303"/>
      <c r="J630" s="303"/>
      <c r="K630" s="303"/>
      <c r="L630" s="303"/>
      <c r="M630" s="303"/>
      <c r="N630" s="303"/>
      <c r="O630" s="303"/>
      <c r="P630" s="303"/>
      <c r="Q630" s="303"/>
      <c r="R630" s="309"/>
      <c r="S630" s="310"/>
      <c r="T630" s="310"/>
      <c r="U630" s="303"/>
      <c r="V630" s="303"/>
      <c r="W630" s="303"/>
      <c r="X630" s="303"/>
      <c r="Y630" s="303"/>
      <c r="Z630" s="303"/>
      <c r="AA630" s="303"/>
      <c r="AB630" s="303"/>
      <c r="AC630" s="303"/>
      <c r="AD630" s="303"/>
      <c r="AE630" s="303"/>
      <c r="AF630" s="303"/>
      <c r="AG630" s="303"/>
      <c r="AH630" s="303"/>
      <c r="AI630" s="303"/>
      <c r="AJ630" s="303"/>
      <c r="AK630" s="303"/>
      <c r="AL630" s="303"/>
      <c r="AM630" s="303"/>
      <c r="AN630" s="303"/>
      <c r="AO630" s="303"/>
      <c r="AP630" s="303"/>
      <c r="AQ630" s="303"/>
      <c r="AR630" s="303"/>
      <c r="AS630" s="303"/>
      <c r="AT630" s="303"/>
      <c r="AU630" s="303"/>
      <c r="AV630" s="303"/>
      <c r="AW630" s="303"/>
      <c r="AX630" s="303"/>
      <c r="AY630" s="303"/>
      <c r="AZ630" s="303"/>
      <c r="BA630" s="303"/>
      <c r="BB630" s="303"/>
      <c r="BC630" s="303"/>
      <c r="BD630" s="303"/>
      <c r="BE630" s="303"/>
      <c r="BF630" s="303"/>
      <c r="BG630" s="303"/>
      <c r="BH630" s="303"/>
      <c r="BI630" s="303"/>
      <c r="BJ630" s="303"/>
      <c r="BK630" s="303"/>
      <c r="BL630" s="303"/>
      <c r="BM630" s="303"/>
      <c r="BN630" s="303"/>
      <c r="BO630" s="303"/>
      <c r="BP630" s="303"/>
      <c r="BQ630" s="303"/>
      <c r="BR630" s="303"/>
      <c r="BS630" s="303"/>
      <c r="BT630" s="303"/>
      <c r="BU630" s="303"/>
      <c r="BV630" s="303"/>
      <c r="BW630" s="303"/>
      <c r="BX630" s="303"/>
      <c r="BY630" s="303"/>
      <c r="BZ630" s="303"/>
      <c r="CA630" s="303"/>
      <c r="CB630" s="303"/>
      <c r="CC630" s="303"/>
      <c r="CD630" s="303"/>
      <c r="CE630" s="303"/>
      <c r="CF630" s="303"/>
      <c r="CG630" s="303"/>
      <c r="CH630" s="303"/>
      <c r="CI630" s="303"/>
      <c r="CJ630" s="303"/>
      <c r="CK630" s="303"/>
      <c r="CL630" s="303"/>
      <c r="CM630" s="303"/>
      <c r="CN630" s="303"/>
      <c r="CO630" s="303"/>
      <c r="CP630" s="303"/>
      <c r="CQ630" s="303"/>
      <c r="CR630" s="303"/>
      <c r="CS630" s="303"/>
      <c r="CT630" s="303"/>
      <c r="CU630" s="303"/>
      <c r="CV630" s="303"/>
      <c r="CW630" s="303"/>
      <c r="CX630" s="303"/>
      <c r="CY630" s="303"/>
      <c r="CZ630" s="303"/>
    </row>
    <row r="631" spans="1:104" ht="11.25" customHeight="1" x14ac:dyDescent="0.2">
      <c r="A631" s="303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303"/>
      <c r="N631" s="303"/>
      <c r="O631" s="303"/>
      <c r="P631" s="303"/>
      <c r="Q631" s="303"/>
      <c r="R631" s="309"/>
      <c r="S631" s="310"/>
      <c r="T631" s="310"/>
      <c r="U631" s="303"/>
      <c r="V631" s="303"/>
      <c r="W631" s="303"/>
      <c r="X631" s="303"/>
      <c r="Y631" s="303"/>
      <c r="Z631" s="303"/>
      <c r="AA631" s="303"/>
      <c r="AB631" s="303"/>
      <c r="AC631" s="303"/>
      <c r="AD631" s="303"/>
      <c r="AE631" s="303"/>
      <c r="AF631" s="303"/>
      <c r="AG631" s="303"/>
      <c r="AH631" s="303"/>
      <c r="AI631" s="303"/>
      <c r="AJ631" s="303"/>
      <c r="AK631" s="303"/>
      <c r="AL631" s="303"/>
      <c r="AM631" s="303"/>
      <c r="AN631" s="303"/>
      <c r="AO631" s="303"/>
      <c r="AP631" s="303"/>
      <c r="AQ631" s="303"/>
      <c r="AR631" s="303"/>
      <c r="AS631" s="303"/>
      <c r="AT631" s="303"/>
      <c r="AU631" s="303"/>
      <c r="AV631" s="303"/>
      <c r="AW631" s="303"/>
      <c r="AX631" s="303"/>
      <c r="AY631" s="303"/>
      <c r="AZ631" s="303"/>
      <c r="BA631" s="303"/>
      <c r="BB631" s="303"/>
      <c r="BC631" s="303"/>
      <c r="BD631" s="303"/>
      <c r="BE631" s="303"/>
      <c r="BF631" s="303"/>
      <c r="BG631" s="303"/>
      <c r="BH631" s="303"/>
      <c r="BI631" s="303"/>
      <c r="BJ631" s="303"/>
      <c r="BK631" s="303"/>
      <c r="BL631" s="303"/>
      <c r="BM631" s="303"/>
      <c r="BN631" s="303"/>
      <c r="BO631" s="303"/>
      <c r="BP631" s="303"/>
      <c r="BQ631" s="303"/>
      <c r="BR631" s="303"/>
      <c r="BS631" s="303"/>
      <c r="BT631" s="303"/>
      <c r="BU631" s="303"/>
      <c r="BV631" s="303"/>
      <c r="BW631" s="303"/>
      <c r="BX631" s="303"/>
      <c r="BY631" s="303"/>
      <c r="BZ631" s="303"/>
      <c r="CA631" s="303"/>
      <c r="CB631" s="303"/>
      <c r="CC631" s="303"/>
      <c r="CD631" s="303"/>
      <c r="CE631" s="303"/>
      <c r="CF631" s="303"/>
      <c r="CG631" s="303"/>
      <c r="CH631" s="303"/>
      <c r="CI631" s="303"/>
      <c r="CJ631" s="303"/>
      <c r="CK631" s="303"/>
      <c r="CL631" s="303"/>
      <c r="CM631" s="303"/>
      <c r="CN631" s="303"/>
      <c r="CO631" s="303"/>
      <c r="CP631" s="303"/>
      <c r="CQ631" s="303"/>
      <c r="CR631" s="303"/>
      <c r="CS631" s="303"/>
      <c r="CT631" s="303"/>
      <c r="CU631" s="303"/>
      <c r="CV631" s="303"/>
      <c r="CW631" s="303"/>
      <c r="CX631" s="303"/>
      <c r="CY631" s="303"/>
      <c r="CZ631" s="303"/>
    </row>
    <row r="632" spans="1:104" ht="11.25" customHeight="1" x14ac:dyDescent="0.2">
      <c r="A632" s="303"/>
      <c r="B632" s="303"/>
      <c r="C632" s="303"/>
      <c r="D632" s="303"/>
      <c r="E632" s="303"/>
      <c r="F632" s="303"/>
      <c r="G632" s="303"/>
      <c r="H632" s="303"/>
      <c r="I632" s="303"/>
      <c r="J632" s="303"/>
      <c r="K632" s="303"/>
      <c r="L632" s="303"/>
      <c r="M632" s="303"/>
      <c r="N632" s="303"/>
      <c r="O632" s="303"/>
      <c r="P632" s="303"/>
      <c r="Q632" s="303"/>
      <c r="R632" s="309"/>
      <c r="S632" s="310"/>
      <c r="T632" s="310"/>
      <c r="U632" s="303"/>
      <c r="V632" s="303"/>
      <c r="W632" s="303"/>
      <c r="X632" s="303"/>
      <c r="Y632" s="303"/>
      <c r="Z632" s="303"/>
      <c r="AA632" s="303"/>
      <c r="AB632" s="303"/>
      <c r="AC632" s="303"/>
      <c r="AD632" s="303"/>
      <c r="AE632" s="303"/>
      <c r="AF632" s="303"/>
      <c r="AG632" s="303"/>
      <c r="AH632" s="303"/>
      <c r="AI632" s="303"/>
      <c r="AJ632" s="303"/>
      <c r="AK632" s="303"/>
      <c r="AL632" s="303"/>
      <c r="AM632" s="303"/>
      <c r="AN632" s="303"/>
      <c r="AO632" s="303"/>
      <c r="AP632" s="303"/>
      <c r="AQ632" s="303"/>
      <c r="AR632" s="303"/>
      <c r="AS632" s="303"/>
      <c r="AT632" s="303"/>
      <c r="AU632" s="303"/>
      <c r="AV632" s="303"/>
      <c r="AW632" s="303"/>
      <c r="AX632" s="303"/>
      <c r="AY632" s="303"/>
      <c r="AZ632" s="303"/>
      <c r="BA632" s="303"/>
      <c r="BB632" s="303"/>
      <c r="BC632" s="303"/>
      <c r="BD632" s="303"/>
      <c r="BE632" s="303"/>
      <c r="BF632" s="303"/>
      <c r="BG632" s="303"/>
      <c r="BH632" s="303"/>
      <c r="BI632" s="303"/>
      <c r="BJ632" s="303"/>
      <c r="BK632" s="303"/>
      <c r="BL632" s="303"/>
      <c r="BM632" s="303"/>
      <c r="BN632" s="303"/>
      <c r="BO632" s="303"/>
      <c r="BP632" s="303"/>
      <c r="BQ632" s="303"/>
      <c r="BR632" s="303"/>
      <c r="BS632" s="303"/>
      <c r="BT632" s="303"/>
      <c r="BU632" s="303"/>
      <c r="BV632" s="303"/>
      <c r="BW632" s="303"/>
      <c r="BX632" s="303"/>
      <c r="BY632" s="303"/>
      <c r="BZ632" s="303"/>
      <c r="CA632" s="303"/>
      <c r="CB632" s="303"/>
      <c r="CC632" s="303"/>
      <c r="CD632" s="303"/>
      <c r="CE632" s="303"/>
      <c r="CF632" s="303"/>
      <c r="CG632" s="303"/>
      <c r="CH632" s="303"/>
      <c r="CI632" s="303"/>
      <c r="CJ632" s="303"/>
      <c r="CK632" s="303"/>
      <c r="CL632" s="303"/>
      <c r="CM632" s="303"/>
      <c r="CN632" s="303"/>
      <c r="CO632" s="303"/>
      <c r="CP632" s="303"/>
      <c r="CQ632" s="303"/>
      <c r="CR632" s="303"/>
      <c r="CS632" s="303"/>
      <c r="CT632" s="303"/>
      <c r="CU632" s="303"/>
      <c r="CV632" s="303"/>
      <c r="CW632" s="303"/>
      <c r="CX632" s="303"/>
      <c r="CY632" s="303"/>
      <c r="CZ632" s="303"/>
    </row>
    <row r="633" spans="1:104" ht="11.25" customHeight="1" x14ac:dyDescent="0.2">
      <c r="A633" s="303"/>
      <c r="B633" s="303"/>
      <c r="C633" s="303"/>
      <c r="D633" s="303"/>
      <c r="E633" s="303"/>
      <c r="F633" s="303"/>
      <c r="G633" s="303"/>
      <c r="H633" s="303"/>
      <c r="I633" s="303"/>
      <c r="J633" s="303"/>
      <c r="K633" s="303"/>
      <c r="L633" s="303"/>
      <c r="M633" s="303"/>
      <c r="N633" s="303"/>
      <c r="O633" s="303"/>
      <c r="P633" s="303"/>
      <c r="Q633" s="303"/>
      <c r="R633" s="309"/>
      <c r="S633" s="310"/>
      <c r="T633" s="310"/>
      <c r="U633" s="303"/>
      <c r="V633" s="303"/>
      <c r="W633" s="303"/>
      <c r="X633" s="303"/>
      <c r="Y633" s="303"/>
      <c r="Z633" s="303"/>
      <c r="AA633" s="303"/>
      <c r="AB633" s="303"/>
      <c r="AC633" s="303"/>
      <c r="AD633" s="303"/>
      <c r="AE633" s="303"/>
      <c r="AF633" s="303"/>
      <c r="AG633" s="303"/>
      <c r="AH633" s="303"/>
      <c r="AI633" s="303"/>
      <c r="AJ633" s="303"/>
      <c r="AK633" s="303"/>
      <c r="AL633" s="303"/>
      <c r="AM633" s="303"/>
      <c r="AN633" s="303"/>
      <c r="AO633" s="303"/>
      <c r="AP633" s="303"/>
      <c r="AQ633" s="303"/>
      <c r="AR633" s="303"/>
      <c r="AS633" s="303"/>
      <c r="AT633" s="303"/>
      <c r="AU633" s="303"/>
      <c r="AV633" s="303"/>
      <c r="AW633" s="303"/>
      <c r="AX633" s="303"/>
      <c r="AY633" s="303"/>
      <c r="AZ633" s="303"/>
      <c r="BA633" s="303"/>
      <c r="BB633" s="303"/>
      <c r="BC633" s="303"/>
      <c r="BD633" s="303"/>
      <c r="BE633" s="303"/>
      <c r="BF633" s="303"/>
      <c r="BG633" s="303"/>
      <c r="BH633" s="303"/>
      <c r="BI633" s="303"/>
      <c r="BJ633" s="303"/>
      <c r="BK633" s="303"/>
      <c r="BL633" s="303"/>
      <c r="BM633" s="303"/>
      <c r="BN633" s="303"/>
      <c r="BO633" s="303"/>
      <c r="BP633" s="303"/>
      <c r="BQ633" s="303"/>
      <c r="BR633" s="303"/>
      <c r="BS633" s="303"/>
      <c r="BT633" s="303"/>
      <c r="BU633" s="303"/>
      <c r="BV633" s="303"/>
      <c r="BW633" s="303"/>
      <c r="BX633" s="303"/>
      <c r="BY633" s="303"/>
      <c r="BZ633" s="303"/>
      <c r="CA633" s="303"/>
      <c r="CB633" s="303"/>
      <c r="CC633" s="303"/>
      <c r="CD633" s="303"/>
      <c r="CE633" s="303"/>
      <c r="CF633" s="303"/>
      <c r="CG633" s="303"/>
      <c r="CH633" s="303"/>
      <c r="CI633" s="303"/>
      <c r="CJ633" s="303"/>
      <c r="CK633" s="303"/>
      <c r="CL633" s="303"/>
      <c r="CM633" s="303"/>
      <c r="CN633" s="303"/>
      <c r="CO633" s="303"/>
      <c r="CP633" s="303"/>
      <c r="CQ633" s="303"/>
      <c r="CR633" s="303"/>
      <c r="CS633" s="303"/>
      <c r="CT633" s="303"/>
      <c r="CU633" s="303"/>
      <c r="CV633" s="303"/>
      <c r="CW633" s="303"/>
      <c r="CX633" s="303"/>
      <c r="CY633" s="303"/>
      <c r="CZ633" s="303"/>
    </row>
    <row r="634" spans="1:104" ht="11.25" customHeight="1" x14ac:dyDescent="0.2">
      <c r="A634" s="303"/>
      <c r="B634" s="303"/>
      <c r="C634" s="303"/>
      <c r="D634" s="303"/>
      <c r="E634" s="303"/>
      <c r="F634" s="303"/>
      <c r="G634" s="303"/>
      <c r="H634" s="303"/>
      <c r="I634" s="303"/>
      <c r="J634" s="303"/>
      <c r="K634" s="303"/>
      <c r="L634" s="303"/>
      <c r="M634" s="303"/>
      <c r="N634" s="303"/>
      <c r="O634" s="303"/>
      <c r="P634" s="303"/>
      <c r="Q634" s="303"/>
      <c r="R634" s="309"/>
      <c r="S634" s="310"/>
      <c r="T634" s="310"/>
      <c r="U634" s="303"/>
      <c r="V634" s="303"/>
      <c r="W634" s="303"/>
      <c r="X634" s="303"/>
      <c r="Y634" s="303"/>
      <c r="Z634" s="303"/>
      <c r="AA634" s="303"/>
      <c r="AB634" s="303"/>
      <c r="AC634" s="303"/>
      <c r="AD634" s="303"/>
      <c r="AE634" s="303"/>
      <c r="AF634" s="303"/>
      <c r="AG634" s="303"/>
      <c r="AH634" s="303"/>
      <c r="AI634" s="303"/>
      <c r="AJ634" s="303"/>
      <c r="AK634" s="303"/>
      <c r="AL634" s="303"/>
      <c r="AM634" s="303"/>
      <c r="AN634" s="303"/>
      <c r="AO634" s="303"/>
      <c r="AP634" s="303"/>
      <c r="AQ634" s="303"/>
      <c r="AR634" s="303"/>
      <c r="AS634" s="303"/>
      <c r="AT634" s="303"/>
      <c r="AU634" s="303"/>
      <c r="AV634" s="303"/>
      <c r="AW634" s="303"/>
      <c r="AX634" s="303"/>
      <c r="AY634" s="303"/>
      <c r="AZ634" s="303"/>
      <c r="BA634" s="303"/>
      <c r="BB634" s="303"/>
      <c r="BC634" s="303"/>
      <c r="BD634" s="303"/>
      <c r="BE634" s="303"/>
      <c r="BF634" s="303"/>
      <c r="BG634" s="303"/>
      <c r="BH634" s="303"/>
      <c r="BI634" s="303"/>
      <c r="BJ634" s="303"/>
      <c r="BK634" s="303"/>
      <c r="BL634" s="303"/>
      <c r="BM634" s="303"/>
      <c r="BN634" s="303"/>
      <c r="BO634" s="303"/>
      <c r="BP634" s="303"/>
      <c r="BQ634" s="303"/>
      <c r="BR634" s="303"/>
      <c r="BS634" s="303"/>
      <c r="BT634" s="303"/>
      <c r="BU634" s="303"/>
      <c r="BV634" s="303"/>
      <c r="BW634" s="303"/>
      <c r="BX634" s="303"/>
      <c r="BY634" s="303"/>
      <c r="BZ634" s="303"/>
      <c r="CA634" s="303"/>
      <c r="CB634" s="303"/>
      <c r="CC634" s="303"/>
      <c r="CD634" s="303"/>
      <c r="CE634" s="303"/>
      <c r="CF634" s="303"/>
      <c r="CG634" s="303"/>
      <c r="CH634" s="303"/>
      <c r="CI634" s="303"/>
      <c r="CJ634" s="303"/>
      <c r="CK634" s="303"/>
      <c r="CL634" s="303"/>
      <c r="CM634" s="303"/>
      <c r="CN634" s="303"/>
      <c r="CO634" s="303"/>
      <c r="CP634" s="303"/>
      <c r="CQ634" s="303"/>
      <c r="CR634" s="303"/>
      <c r="CS634" s="303"/>
      <c r="CT634" s="303"/>
      <c r="CU634" s="303"/>
      <c r="CV634" s="303"/>
      <c r="CW634" s="303"/>
      <c r="CX634" s="303"/>
      <c r="CY634" s="303"/>
      <c r="CZ634" s="303"/>
    </row>
    <row r="635" spans="1:104" ht="11.25" customHeight="1" x14ac:dyDescent="0.2">
      <c r="A635" s="303"/>
      <c r="B635" s="303"/>
      <c r="C635" s="303"/>
      <c r="D635" s="303"/>
      <c r="E635" s="303"/>
      <c r="F635" s="303"/>
      <c r="G635" s="303"/>
      <c r="H635" s="303"/>
      <c r="I635" s="303"/>
      <c r="J635" s="303"/>
      <c r="K635" s="303"/>
      <c r="L635" s="303"/>
      <c r="M635" s="303"/>
      <c r="N635" s="303"/>
      <c r="O635" s="303"/>
      <c r="P635" s="303"/>
      <c r="Q635" s="303"/>
      <c r="R635" s="309"/>
      <c r="S635" s="310"/>
      <c r="T635" s="310"/>
      <c r="U635" s="303"/>
      <c r="V635" s="303"/>
      <c r="W635" s="303"/>
      <c r="X635" s="303"/>
      <c r="Y635" s="303"/>
      <c r="Z635" s="303"/>
      <c r="AA635" s="303"/>
      <c r="AB635" s="303"/>
      <c r="AC635" s="303"/>
      <c r="AD635" s="303"/>
      <c r="AE635" s="303"/>
      <c r="AF635" s="303"/>
      <c r="AG635" s="303"/>
      <c r="AH635" s="303"/>
      <c r="AI635" s="303"/>
      <c r="AJ635" s="303"/>
      <c r="AK635" s="303"/>
      <c r="AL635" s="303"/>
      <c r="AM635" s="303"/>
      <c r="AN635" s="303"/>
      <c r="AO635" s="303"/>
      <c r="AP635" s="303"/>
      <c r="AQ635" s="303"/>
      <c r="AR635" s="303"/>
      <c r="AS635" s="303"/>
      <c r="AT635" s="303"/>
      <c r="AU635" s="303"/>
      <c r="AV635" s="303"/>
      <c r="AW635" s="303"/>
      <c r="AX635" s="303"/>
      <c r="AY635" s="303"/>
      <c r="AZ635" s="303"/>
      <c r="BA635" s="303"/>
      <c r="BB635" s="303"/>
      <c r="BC635" s="303"/>
      <c r="BD635" s="303"/>
      <c r="BE635" s="303"/>
      <c r="BF635" s="303"/>
      <c r="BG635" s="303"/>
      <c r="BH635" s="303"/>
      <c r="BI635" s="303"/>
      <c r="BJ635" s="303"/>
      <c r="BK635" s="303"/>
      <c r="BL635" s="303"/>
      <c r="BM635" s="303"/>
      <c r="BN635" s="303"/>
      <c r="BO635" s="303"/>
      <c r="BP635" s="303"/>
      <c r="BQ635" s="303"/>
      <c r="BR635" s="303"/>
      <c r="BS635" s="303"/>
      <c r="BT635" s="303"/>
      <c r="BU635" s="303"/>
      <c r="BV635" s="303"/>
      <c r="BW635" s="303"/>
      <c r="BX635" s="303"/>
      <c r="BY635" s="303"/>
      <c r="BZ635" s="303"/>
      <c r="CA635" s="303"/>
      <c r="CB635" s="303"/>
      <c r="CC635" s="303"/>
      <c r="CD635" s="303"/>
      <c r="CE635" s="303"/>
      <c r="CF635" s="303"/>
      <c r="CG635" s="303"/>
      <c r="CH635" s="303"/>
      <c r="CI635" s="303"/>
      <c r="CJ635" s="303"/>
      <c r="CK635" s="303"/>
      <c r="CL635" s="303"/>
      <c r="CM635" s="303"/>
      <c r="CN635" s="303"/>
      <c r="CO635" s="303"/>
      <c r="CP635" s="303"/>
      <c r="CQ635" s="303"/>
      <c r="CR635" s="303"/>
      <c r="CS635" s="303"/>
      <c r="CT635" s="303"/>
      <c r="CU635" s="303"/>
      <c r="CV635" s="303"/>
      <c r="CW635" s="303"/>
      <c r="CX635" s="303"/>
      <c r="CY635" s="303"/>
      <c r="CZ635" s="303"/>
    </row>
    <row r="636" spans="1:104" ht="11.25" customHeight="1" x14ac:dyDescent="0.2">
      <c r="A636" s="303"/>
      <c r="B636" s="303"/>
      <c r="C636" s="303"/>
      <c r="D636" s="303"/>
      <c r="E636" s="303"/>
      <c r="F636" s="303"/>
      <c r="G636" s="303"/>
      <c r="H636" s="303"/>
      <c r="I636" s="303"/>
      <c r="J636" s="303"/>
      <c r="K636" s="303"/>
      <c r="L636" s="303"/>
      <c r="M636" s="303"/>
      <c r="N636" s="303"/>
      <c r="O636" s="303"/>
      <c r="P636" s="303"/>
      <c r="Q636" s="303"/>
      <c r="R636" s="309"/>
      <c r="S636" s="310"/>
      <c r="T636" s="310"/>
      <c r="U636" s="303"/>
      <c r="V636" s="303"/>
      <c r="W636" s="303"/>
      <c r="X636" s="303"/>
      <c r="Y636" s="303"/>
      <c r="Z636" s="303"/>
      <c r="AA636" s="303"/>
      <c r="AB636" s="303"/>
      <c r="AC636" s="303"/>
      <c r="AD636" s="303"/>
      <c r="AE636" s="303"/>
      <c r="AF636" s="303"/>
      <c r="AG636" s="303"/>
      <c r="AH636" s="303"/>
      <c r="AI636" s="303"/>
      <c r="AJ636" s="303"/>
      <c r="AK636" s="303"/>
      <c r="AL636" s="303"/>
      <c r="AM636" s="303"/>
      <c r="AN636" s="303"/>
      <c r="AO636" s="303"/>
      <c r="AP636" s="303"/>
      <c r="AQ636" s="303"/>
      <c r="AR636" s="303"/>
      <c r="AS636" s="303"/>
      <c r="AT636" s="303"/>
      <c r="AU636" s="303"/>
      <c r="AV636" s="303"/>
      <c r="AW636" s="303"/>
      <c r="AX636" s="303"/>
      <c r="AY636" s="303"/>
      <c r="AZ636" s="303"/>
      <c r="BA636" s="303"/>
      <c r="BB636" s="303"/>
      <c r="BC636" s="303"/>
      <c r="BD636" s="303"/>
      <c r="BE636" s="303"/>
      <c r="BF636" s="303"/>
      <c r="BG636" s="303"/>
      <c r="BH636" s="303"/>
      <c r="BI636" s="303"/>
      <c r="BJ636" s="303"/>
      <c r="BK636" s="303"/>
      <c r="BL636" s="303"/>
      <c r="BM636" s="303"/>
      <c r="BN636" s="303"/>
      <c r="BO636" s="303"/>
      <c r="BP636" s="303"/>
      <c r="BQ636" s="303"/>
      <c r="BR636" s="303"/>
      <c r="BS636" s="303"/>
      <c r="BT636" s="303"/>
      <c r="BU636" s="303"/>
      <c r="BV636" s="303"/>
      <c r="BW636" s="303"/>
      <c r="BX636" s="303"/>
      <c r="BY636" s="303"/>
      <c r="BZ636" s="303"/>
      <c r="CA636" s="303"/>
      <c r="CB636" s="303"/>
      <c r="CC636" s="303"/>
      <c r="CD636" s="303"/>
      <c r="CE636" s="303"/>
      <c r="CF636" s="303"/>
      <c r="CG636" s="303"/>
      <c r="CH636" s="303"/>
      <c r="CI636" s="303"/>
      <c r="CJ636" s="303"/>
      <c r="CK636" s="303"/>
      <c r="CL636" s="303"/>
      <c r="CM636" s="303"/>
      <c r="CN636" s="303"/>
      <c r="CO636" s="303"/>
      <c r="CP636" s="303"/>
      <c r="CQ636" s="303"/>
      <c r="CR636" s="303"/>
      <c r="CS636" s="303"/>
      <c r="CT636" s="303"/>
      <c r="CU636" s="303"/>
      <c r="CV636" s="303"/>
      <c r="CW636" s="303"/>
      <c r="CX636" s="303"/>
      <c r="CY636" s="303"/>
      <c r="CZ636" s="303"/>
    </row>
    <row r="637" spans="1:104" ht="11.25" customHeight="1" x14ac:dyDescent="0.2">
      <c r="A637" s="303"/>
      <c r="B637" s="303"/>
      <c r="C637" s="303"/>
      <c r="D637" s="303"/>
      <c r="E637" s="303"/>
      <c r="F637" s="303"/>
      <c r="G637" s="303"/>
      <c r="H637" s="303"/>
      <c r="I637" s="303"/>
      <c r="J637" s="303"/>
      <c r="K637" s="303"/>
      <c r="L637" s="303"/>
      <c r="M637" s="303"/>
      <c r="N637" s="303"/>
      <c r="O637" s="303"/>
      <c r="P637" s="303"/>
      <c r="Q637" s="303"/>
      <c r="R637" s="309"/>
      <c r="S637" s="310"/>
      <c r="T637" s="310"/>
      <c r="U637" s="303"/>
      <c r="V637" s="303"/>
      <c r="W637" s="303"/>
      <c r="X637" s="303"/>
      <c r="Y637" s="303"/>
      <c r="Z637" s="303"/>
      <c r="AA637" s="303"/>
      <c r="AB637" s="303"/>
      <c r="AC637" s="303"/>
      <c r="AD637" s="303"/>
      <c r="AE637" s="303"/>
      <c r="AF637" s="303"/>
      <c r="AG637" s="303"/>
      <c r="AH637" s="303"/>
      <c r="AI637" s="303"/>
      <c r="AJ637" s="303"/>
      <c r="AK637" s="303"/>
      <c r="AL637" s="303"/>
      <c r="AM637" s="303"/>
      <c r="AN637" s="303"/>
      <c r="AO637" s="303"/>
      <c r="AP637" s="303"/>
      <c r="AQ637" s="303"/>
      <c r="AR637" s="303"/>
      <c r="AS637" s="303"/>
      <c r="AT637" s="303"/>
      <c r="AU637" s="303"/>
      <c r="AV637" s="303"/>
      <c r="AW637" s="303"/>
      <c r="AX637" s="303"/>
      <c r="AY637" s="303"/>
      <c r="AZ637" s="303"/>
      <c r="BA637" s="303"/>
      <c r="BB637" s="303"/>
      <c r="BC637" s="303"/>
      <c r="BD637" s="303"/>
      <c r="BE637" s="303"/>
      <c r="BF637" s="303"/>
      <c r="BG637" s="303"/>
      <c r="BH637" s="303"/>
      <c r="BI637" s="303"/>
      <c r="BJ637" s="303"/>
      <c r="BK637" s="303"/>
      <c r="BL637" s="303"/>
      <c r="BM637" s="303"/>
      <c r="BN637" s="303"/>
      <c r="BO637" s="303"/>
      <c r="BP637" s="303"/>
      <c r="BQ637" s="303"/>
      <c r="BR637" s="303"/>
      <c r="BS637" s="303"/>
      <c r="BT637" s="303"/>
      <c r="BU637" s="303"/>
      <c r="BV637" s="303"/>
      <c r="BW637" s="303"/>
      <c r="BX637" s="303"/>
      <c r="BY637" s="303"/>
      <c r="BZ637" s="303"/>
      <c r="CA637" s="303"/>
      <c r="CB637" s="303"/>
      <c r="CC637" s="303"/>
      <c r="CD637" s="303"/>
      <c r="CE637" s="303"/>
      <c r="CF637" s="303"/>
      <c r="CG637" s="303"/>
      <c r="CH637" s="303"/>
      <c r="CI637" s="303"/>
      <c r="CJ637" s="303"/>
      <c r="CK637" s="303"/>
      <c r="CL637" s="303"/>
      <c r="CM637" s="303"/>
      <c r="CN637" s="303"/>
      <c r="CO637" s="303"/>
      <c r="CP637" s="303"/>
      <c r="CQ637" s="303"/>
      <c r="CR637" s="303"/>
      <c r="CS637" s="303"/>
      <c r="CT637" s="303"/>
      <c r="CU637" s="303"/>
      <c r="CV637" s="303"/>
      <c r="CW637" s="303"/>
      <c r="CX637" s="303"/>
      <c r="CY637" s="303"/>
      <c r="CZ637" s="303"/>
    </row>
    <row r="638" spans="1:104" ht="11.25" customHeight="1" x14ac:dyDescent="0.2">
      <c r="A638" s="303"/>
      <c r="B638" s="303"/>
      <c r="C638" s="303"/>
      <c r="D638" s="303"/>
      <c r="E638" s="303"/>
      <c r="F638" s="303"/>
      <c r="G638" s="303"/>
      <c r="H638" s="303"/>
      <c r="I638" s="303"/>
      <c r="J638" s="303"/>
      <c r="K638" s="303"/>
      <c r="L638" s="303"/>
      <c r="M638" s="303"/>
      <c r="N638" s="303"/>
      <c r="O638" s="303"/>
      <c r="P638" s="303"/>
      <c r="Q638" s="303"/>
      <c r="R638" s="309"/>
      <c r="S638" s="310"/>
      <c r="T638" s="310"/>
      <c r="U638" s="303"/>
      <c r="V638" s="303"/>
      <c r="W638" s="303"/>
      <c r="X638" s="303"/>
      <c r="Y638" s="303"/>
      <c r="Z638" s="303"/>
      <c r="AA638" s="303"/>
      <c r="AB638" s="303"/>
      <c r="AC638" s="303"/>
      <c r="AD638" s="303"/>
      <c r="AE638" s="303"/>
      <c r="AF638" s="303"/>
      <c r="AG638" s="303"/>
      <c r="AH638" s="303"/>
      <c r="AI638" s="303"/>
      <c r="AJ638" s="303"/>
      <c r="AK638" s="303"/>
      <c r="AL638" s="303"/>
      <c r="AM638" s="303"/>
      <c r="AN638" s="303"/>
      <c r="AO638" s="303"/>
      <c r="AP638" s="303"/>
      <c r="AQ638" s="303"/>
      <c r="AR638" s="303"/>
      <c r="AS638" s="303"/>
      <c r="AT638" s="303"/>
      <c r="AU638" s="303"/>
      <c r="AV638" s="303"/>
      <c r="AW638" s="303"/>
      <c r="AX638" s="303"/>
      <c r="AY638" s="303"/>
      <c r="AZ638" s="303"/>
      <c r="BA638" s="303"/>
      <c r="BB638" s="303"/>
      <c r="BC638" s="303"/>
      <c r="BD638" s="303"/>
      <c r="BE638" s="303"/>
      <c r="BF638" s="303"/>
      <c r="BG638" s="303"/>
      <c r="BH638" s="303"/>
      <c r="BI638" s="303"/>
      <c r="BJ638" s="303"/>
      <c r="BK638" s="303"/>
      <c r="BL638" s="303"/>
      <c r="BM638" s="303"/>
      <c r="BN638" s="303"/>
      <c r="BO638" s="303"/>
      <c r="BP638" s="303"/>
      <c r="BQ638" s="303"/>
      <c r="BR638" s="303"/>
      <c r="BS638" s="303"/>
      <c r="BT638" s="303"/>
      <c r="BU638" s="303"/>
      <c r="BV638" s="303"/>
      <c r="BW638" s="303"/>
      <c r="BX638" s="303"/>
      <c r="BY638" s="303"/>
      <c r="BZ638" s="303"/>
      <c r="CA638" s="303"/>
      <c r="CB638" s="303"/>
      <c r="CC638" s="303"/>
      <c r="CD638" s="303"/>
      <c r="CE638" s="303"/>
      <c r="CF638" s="303"/>
      <c r="CG638" s="303"/>
      <c r="CH638" s="303"/>
      <c r="CI638" s="303"/>
      <c r="CJ638" s="303"/>
      <c r="CK638" s="303"/>
      <c r="CL638" s="303"/>
      <c r="CM638" s="303"/>
      <c r="CN638" s="303"/>
      <c r="CO638" s="303"/>
      <c r="CP638" s="303"/>
      <c r="CQ638" s="303"/>
      <c r="CR638" s="303"/>
      <c r="CS638" s="303"/>
      <c r="CT638" s="303"/>
      <c r="CU638" s="303"/>
      <c r="CV638" s="303"/>
      <c r="CW638" s="303"/>
      <c r="CX638" s="303"/>
      <c r="CY638" s="303"/>
      <c r="CZ638" s="303"/>
    </row>
    <row r="639" spans="1:104" ht="11.25" customHeight="1" x14ac:dyDescent="0.2">
      <c r="A639" s="303"/>
      <c r="B639" s="303"/>
      <c r="C639" s="303"/>
      <c r="D639" s="303"/>
      <c r="E639" s="303"/>
      <c r="F639" s="303"/>
      <c r="G639" s="303"/>
      <c r="H639" s="303"/>
      <c r="I639" s="303"/>
      <c r="J639" s="303"/>
      <c r="K639" s="303"/>
      <c r="L639" s="303"/>
      <c r="M639" s="303"/>
      <c r="N639" s="303"/>
      <c r="O639" s="303"/>
      <c r="P639" s="303"/>
      <c r="Q639" s="303"/>
      <c r="R639" s="309"/>
      <c r="S639" s="310"/>
      <c r="T639" s="310"/>
      <c r="U639" s="303"/>
      <c r="V639" s="303"/>
      <c r="W639" s="303"/>
      <c r="X639" s="303"/>
      <c r="Y639" s="303"/>
      <c r="Z639" s="303"/>
      <c r="AA639" s="303"/>
      <c r="AB639" s="303"/>
      <c r="AC639" s="303"/>
      <c r="AD639" s="303"/>
      <c r="AE639" s="303"/>
      <c r="AF639" s="303"/>
      <c r="AG639" s="303"/>
      <c r="AH639" s="303"/>
      <c r="AI639" s="303"/>
      <c r="AJ639" s="303"/>
      <c r="AK639" s="303"/>
      <c r="AL639" s="303"/>
      <c r="AM639" s="303"/>
      <c r="AN639" s="303"/>
      <c r="AO639" s="303"/>
      <c r="AP639" s="303"/>
      <c r="AQ639" s="303"/>
      <c r="AR639" s="303"/>
      <c r="AS639" s="303"/>
      <c r="AT639" s="303"/>
      <c r="AU639" s="303"/>
      <c r="AV639" s="303"/>
      <c r="AW639" s="303"/>
      <c r="AX639" s="303"/>
      <c r="AY639" s="303"/>
      <c r="AZ639" s="303"/>
      <c r="BA639" s="303"/>
      <c r="BB639" s="303"/>
      <c r="BC639" s="303"/>
      <c r="BD639" s="303"/>
      <c r="BE639" s="303"/>
      <c r="BF639" s="303"/>
      <c r="BG639" s="303"/>
      <c r="BH639" s="303"/>
      <c r="BI639" s="303"/>
      <c r="BJ639" s="303"/>
      <c r="BK639" s="303"/>
      <c r="BL639" s="303"/>
      <c r="BM639" s="303"/>
      <c r="BN639" s="303"/>
      <c r="BO639" s="303"/>
      <c r="BP639" s="303"/>
      <c r="BQ639" s="303"/>
      <c r="BR639" s="303"/>
      <c r="BS639" s="303"/>
      <c r="BT639" s="303"/>
      <c r="BU639" s="303"/>
      <c r="BV639" s="303"/>
      <c r="BW639" s="303"/>
      <c r="BX639" s="303"/>
      <c r="BY639" s="303"/>
      <c r="BZ639" s="303"/>
      <c r="CA639" s="303"/>
      <c r="CB639" s="303"/>
      <c r="CC639" s="303"/>
      <c r="CD639" s="303"/>
      <c r="CE639" s="303"/>
      <c r="CF639" s="303"/>
      <c r="CG639" s="303"/>
      <c r="CH639" s="303"/>
      <c r="CI639" s="303"/>
      <c r="CJ639" s="303"/>
      <c r="CK639" s="303"/>
      <c r="CL639" s="303"/>
      <c r="CM639" s="303"/>
      <c r="CN639" s="303"/>
      <c r="CO639" s="303"/>
      <c r="CP639" s="303"/>
      <c r="CQ639" s="303"/>
      <c r="CR639" s="303"/>
      <c r="CS639" s="303"/>
      <c r="CT639" s="303"/>
      <c r="CU639" s="303"/>
      <c r="CV639" s="303"/>
      <c r="CW639" s="303"/>
      <c r="CX639" s="303"/>
      <c r="CY639" s="303"/>
      <c r="CZ639" s="303"/>
    </row>
    <row r="640" spans="1:104" ht="11.25" customHeight="1" x14ac:dyDescent="0.2">
      <c r="A640" s="303"/>
      <c r="B640" s="303"/>
      <c r="C640" s="303"/>
      <c r="D640" s="303"/>
      <c r="E640" s="303"/>
      <c r="F640" s="303"/>
      <c r="G640" s="303"/>
      <c r="H640" s="303"/>
      <c r="I640" s="303"/>
      <c r="J640" s="303"/>
      <c r="K640" s="303"/>
      <c r="L640" s="303"/>
      <c r="M640" s="303"/>
      <c r="N640" s="303"/>
      <c r="O640" s="303"/>
      <c r="P640" s="303"/>
      <c r="Q640" s="303"/>
      <c r="R640" s="309"/>
      <c r="S640" s="310"/>
      <c r="T640" s="310"/>
      <c r="U640" s="303"/>
      <c r="V640" s="303"/>
      <c r="W640" s="303"/>
      <c r="X640" s="303"/>
      <c r="Y640" s="303"/>
      <c r="Z640" s="303"/>
      <c r="AA640" s="303"/>
      <c r="AB640" s="303"/>
      <c r="AC640" s="303"/>
      <c r="AD640" s="303"/>
      <c r="AE640" s="303"/>
      <c r="AF640" s="303"/>
      <c r="AG640" s="303"/>
      <c r="AH640" s="303"/>
      <c r="AI640" s="303"/>
      <c r="AJ640" s="303"/>
      <c r="AK640" s="303"/>
      <c r="AL640" s="303"/>
      <c r="AM640" s="303"/>
      <c r="AN640" s="303"/>
      <c r="AO640" s="303"/>
      <c r="AP640" s="303"/>
      <c r="AQ640" s="303"/>
      <c r="AR640" s="303"/>
      <c r="AS640" s="303"/>
      <c r="AT640" s="303"/>
      <c r="AU640" s="303"/>
      <c r="AV640" s="303"/>
      <c r="AW640" s="303"/>
      <c r="AX640" s="303"/>
      <c r="AY640" s="303"/>
      <c r="AZ640" s="303"/>
      <c r="BA640" s="303"/>
      <c r="BB640" s="303"/>
      <c r="BC640" s="303"/>
      <c r="BD640" s="303"/>
      <c r="BE640" s="303"/>
      <c r="BF640" s="303"/>
      <c r="BG640" s="303"/>
      <c r="BH640" s="303"/>
      <c r="BI640" s="303"/>
      <c r="BJ640" s="303"/>
      <c r="BK640" s="303"/>
      <c r="BL640" s="303"/>
      <c r="BM640" s="303"/>
      <c r="BN640" s="303"/>
      <c r="BO640" s="303"/>
      <c r="BP640" s="303"/>
      <c r="BQ640" s="303"/>
      <c r="BR640" s="303"/>
      <c r="BS640" s="303"/>
      <c r="BT640" s="303"/>
      <c r="BU640" s="303"/>
      <c r="BV640" s="303"/>
      <c r="BW640" s="303"/>
      <c r="BX640" s="303"/>
      <c r="BY640" s="303"/>
      <c r="BZ640" s="303"/>
      <c r="CA640" s="303"/>
      <c r="CB640" s="303"/>
      <c r="CC640" s="303"/>
      <c r="CD640" s="303"/>
      <c r="CE640" s="303"/>
      <c r="CF640" s="303"/>
      <c r="CG640" s="303"/>
      <c r="CH640" s="303"/>
      <c r="CI640" s="303"/>
      <c r="CJ640" s="303"/>
      <c r="CK640" s="303"/>
      <c r="CL640" s="303"/>
      <c r="CM640" s="303"/>
      <c r="CN640" s="303"/>
      <c r="CO640" s="303"/>
      <c r="CP640" s="303"/>
      <c r="CQ640" s="303"/>
      <c r="CR640" s="303"/>
      <c r="CS640" s="303"/>
      <c r="CT640" s="303"/>
      <c r="CU640" s="303"/>
      <c r="CV640" s="303"/>
      <c r="CW640" s="303"/>
      <c r="CX640" s="303"/>
      <c r="CY640" s="303"/>
      <c r="CZ640" s="303"/>
    </row>
    <row r="641" spans="1:104" ht="11.25" customHeight="1" x14ac:dyDescent="0.2">
      <c r="A641" s="303"/>
      <c r="B641" s="303"/>
      <c r="C641" s="303"/>
      <c r="D641" s="303"/>
      <c r="E641" s="303"/>
      <c r="F641" s="303"/>
      <c r="G641" s="303"/>
      <c r="H641" s="303"/>
      <c r="I641" s="303"/>
      <c r="J641" s="303"/>
      <c r="K641" s="303"/>
      <c r="L641" s="303"/>
      <c r="M641" s="303"/>
      <c r="N641" s="303"/>
      <c r="O641" s="303"/>
      <c r="P641" s="303"/>
      <c r="Q641" s="303"/>
      <c r="R641" s="309"/>
      <c r="S641" s="310"/>
      <c r="T641" s="310"/>
      <c r="U641" s="303"/>
      <c r="V641" s="303"/>
      <c r="W641" s="303"/>
      <c r="X641" s="303"/>
      <c r="Y641" s="303"/>
      <c r="Z641" s="303"/>
      <c r="AA641" s="303"/>
      <c r="AB641" s="303"/>
      <c r="AC641" s="303"/>
      <c r="AD641" s="303"/>
      <c r="AE641" s="303"/>
      <c r="AF641" s="303"/>
      <c r="AG641" s="303"/>
      <c r="AH641" s="303"/>
      <c r="AI641" s="303"/>
      <c r="AJ641" s="303"/>
      <c r="AK641" s="303"/>
      <c r="AL641" s="303"/>
      <c r="AM641" s="303"/>
      <c r="AN641" s="303"/>
      <c r="AO641" s="303"/>
      <c r="AP641" s="303"/>
      <c r="AQ641" s="303"/>
      <c r="AR641" s="303"/>
      <c r="AS641" s="303"/>
      <c r="AT641" s="303"/>
      <c r="AU641" s="303"/>
      <c r="AV641" s="303"/>
      <c r="AW641" s="303"/>
      <c r="AX641" s="303"/>
      <c r="AY641" s="303"/>
      <c r="AZ641" s="303"/>
      <c r="BA641" s="303"/>
      <c r="BB641" s="303"/>
      <c r="BC641" s="303"/>
      <c r="BD641" s="303"/>
      <c r="BE641" s="303"/>
      <c r="BF641" s="303"/>
      <c r="BG641" s="303"/>
      <c r="BH641" s="303"/>
      <c r="BI641" s="303"/>
      <c r="BJ641" s="303"/>
      <c r="BK641" s="303"/>
      <c r="BL641" s="303"/>
      <c r="BM641" s="303"/>
      <c r="BN641" s="303"/>
      <c r="BO641" s="303"/>
      <c r="BP641" s="303"/>
      <c r="BQ641" s="303"/>
      <c r="BR641" s="303"/>
      <c r="BS641" s="303"/>
      <c r="BT641" s="303"/>
      <c r="BU641" s="303"/>
      <c r="BV641" s="303"/>
      <c r="BW641" s="303"/>
      <c r="BX641" s="303"/>
      <c r="BY641" s="303"/>
      <c r="BZ641" s="303"/>
      <c r="CA641" s="303"/>
      <c r="CB641" s="303"/>
      <c r="CC641" s="303"/>
      <c r="CD641" s="303"/>
      <c r="CE641" s="303"/>
      <c r="CF641" s="303"/>
      <c r="CG641" s="303"/>
      <c r="CH641" s="303"/>
      <c r="CI641" s="303"/>
      <c r="CJ641" s="303"/>
      <c r="CK641" s="303"/>
      <c r="CL641" s="303"/>
      <c r="CM641" s="303"/>
      <c r="CN641" s="303"/>
      <c r="CO641" s="303"/>
      <c r="CP641" s="303"/>
      <c r="CQ641" s="303"/>
      <c r="CR641" s="303"/>
      <c r="CS641" s="303"/>
      <c r="CT641" s="303"/>
      <c r="CU641" s="303"/>
      <c r="CV641" s="303"/>
      <c r="CW641" s="303"/>
      <c r="CX641" s="303"/>
      <c r="CY641" s="303"/>
      <c r="CZ641" s="303"/>
    </row>
    <row r="642" spans="1:104" ht="11.25" customHeight="1" x14ac:dyDescent="0.2">
      <c r="A642" s="303"/>
      <c r="B642" s="303"/>
      <c r="C642" s="303"/>
      <c r="D642" s="303"/>
      <c r="E642" s="303"/>
      <c r="F642" s="303"/>
      <c r="G642" s="303"/>
      <c r="H642" s="303"/>
      <c r="I642" s="303"/>
      <c r="J642" s="303"/>
      <c r="K642" s="303"/>
      <c r="L642" s="303"/>
      <c r="M642" s="303"/>
      <c r="N642" s="303"/>
      <c r="O642" s="303"/>
      <c r="P642" s="303"/>
      <c r="Q642" s="303"/>
      <c r="R642" s="309"/>
      <c r="S642" s="310"/>
      <c r="T642" s="310"/>
      <c r="U642" s="303"/>
      <c r="V642" s="303"/>
      <c r="W642" s="303"/>
      <c r="X642" s="303"/>
      <c r="Y642" s="303"/>
      <c r="Z642" s="303"/>
      <c r="AA642" s="303"/>
      <c r="AB642" s="303"/>
      <c r="AC642" s="303"/>
      <c r="AD642" s="303"/>
      <c r="AE642" s="303"/>
      <c r="AF642" s="303"/>
      <c r="AG642" s="303"/>
      <c r="AH642" s="303"/>
      <c r="AI642" s="303"/>
      <c r="AJ642" s="303"/>
      <c r="AK642" s="303"/>
      <c r="AL642" s="303"/>
      <c r="AM642" s="303"/>
      <c r="AN642" s="303"/>
      <c r="AO642" s="303"/>
      <c r="AP642" s="303"/>
      <c r="AQ642" s="303"/>
      <c r="AR642" s="303"/>
      <c r="AS642" s="303"/>
      <c r="AT642" s="303"/>
      <c r="AU642" s="303"/>
      <c r="AV642" s="303"/>
      <c r="AW642" s="303"/>
      <c r="AX642" s="303"/>
      <c r="AY642" s="303"/>
      <c r="AZ642" s="303"/>
      <c r="BA642" s="303"/>
      <c r="BB642" s="303"/>
      <c r="BC642" s="303"/>
      <c r="BD642" s="303"/>
      <c r="BE642" s="303"/>
      <c r="BF642" s="303"/>
      <c r="BG642" s="303"/>
      <c r="BH642" s="303"/>
      <c r="BI642" s="303"/>
      <c r="BJ642" s="303"/>
      <c r="BK642" s="303"/>
      <c r="BL642" s="303"/>
      <c r="BM642" s="303"/>
      <c r="BN642" s="303"/>
      <c r="BO642" s="303"/>
      <c r="BP642" s="303"/>
      <c r="BQ642" s="303"/>
      <c r="BR642" s="303"/>
      <c r="BS642" s="303"/>
      <c r="BT642" s="303"/>
      <c r="BU642" s="303"/>
      <c r="BV642" s="303"/>
      <c r="BW642" s="303"/>
      <c r="BX642" s="303"/>
      <c r="BY642" s="303"/>
      <c r="BZ642" s="303"/>
      <c r="CA642" s="303"/>
      <c r="CB642" s="303"/>
      <c r="CC642" s="303"/>
      <c r="CD642" s="303"/>
      <c r="CE642" s="303"/>
      <c r="CF642" s="303"/>
      <c r="CG642" s="303"/>
      <c r="CH642" s="303"/>
      <c r="CI642" s="303"/>
      <c r="CJ642" s="303"/>
      <c r="CK642" s="303"/>
      <c r="CL642" s="303"/>
      <c r="CM642" s="303"/>
      <c r="CN642" s="303"/>
      <c r="CO642" s="303"/>
      <c r="CP642" s="303"/>
      <c r="CQ642" s="303"/>
      <c r="CR642" s="303"/>
      <c r="CS642" s="303"/>
      <c r="CT642" s="303"/>
      <c r="CU642" s="303"/>
      <c r="CV642" s="303"/>
      <c r="CW642" s="303"/>
      <c r="CX642" s="303"/>
      <c r="CY642" s="303"/>
      <c r="CZ642" s="303"/>
    </row>
    <row r="643" spans="1:104" ht="11.25" customHeight="1" x14ac:dyDescent="0.2">
      <c r="A643" s="303"/>
      <c r="B643" s="303"/>
      <c r="C643" s="303"/>
      <c r="D643" s="303"/>
      <c r="E643" s="303"/>
      <c r="F643" s="303"/>
      <c r="G643" s="303"/>
      <c r="H643" s="303"/>
      <c r="I643" s="303"/>
      <c r="J643" s="303"/>
      <c r="K643" s="303"/>
      <c r="L643" s="303"/>
      <c r="M643" s="303"/>
      <c r="N643" s="303"/>
      <c r="O643" s="303"/>
      <c r="P643" s="303"/>
      <c r="Q643" s="303"/>
      <c r="R643" s="309"/>
      <c r="S643" s="310"/>
      <c r="T643" s="310"/>
      <c r="U643" s="303"/>
      <c r="V643" s="303"/>
      <c r="W643" s="303"/>
      <c r="X643" s="303"/>
      <c r="Y643" s="303"/>
      <c r="Z643" s="303"/>
      <c r="AA643" s="303"/>
      <c r="AB643" s="303"/>
      <c r="AC643" s="303"/>
      <c r="AD643" s="303"/>
      <c r="AE643" s="303"/>
      <c r="AF643" s="303"/>
      <c r="AG643" s="303"/>
      <c r="AH643" s="303"/>
      <c r="AI643" s="303"/>
      <c r="AJ643" s="303"/>
      <c r="AK643" s="303"/>
      <c r="AL643" s="303"/>
      <c r="AM643" s="303"/>
      <c r="AN643" s="303"/>
      <c r="AO643" s="303"/>
      <c r="AP643" s="303"/>
      <c r="AQ643" s="303"/>
      <c r="AR643" s="303"/>
      <c r="AS643" s="303"/>
      <c r="AT643" s="303"/>
      <c r="AU643" s="303"/>
      <c r="AV643" s="303"/>
      <c r="AW643" s="303"/>
      <c r="AX643" s="303"/>
      <c r="AY643" s="303"/>
      <c r="AZ643" s="303"/>
      <c r="BA643" s="303"/>
      <c r="BB643" s="303"/>
      <c r="BC643" s="303"/>
      <c r="BD643" s="303"/>
      <c r="BE643" s="303"/>
      <c r="BF643" s="303"/>
      <c r="BG643" s="303"/>
      <c r="BH643" s="303"/>
      <c r="BI643" s="303"/>
      <c r="BJ643" s="303"/>
      <c r="BK643" s="303"/>
      <c r="BL643" s="303"/>
      <c r="BM643" s="303"/>
      <c r="BN643" s="303"/>
      <c r="BO643" s="303"/>
      <c r="BP643" s="303"/>
      <c r="BQ643" s="303"/>
      <c r="BR643" s="303"/>
      <c r="BS643" s="303"/>
      <c r="BT643" s="303"/>
      <c r="BU643" s="303"/>
      <c r="BV643" s="303"/>
      <c r="BW643" s="303"/>
      <c r="BX643" s="303"/>
      <c r="BY643" s="303"/>
      <c r="BZ643" s="303"/>
      <c r="CA643" s="303"/>
      <c r="CB643" s="303"/>
      <c r="CC643" s="303"/>
      <c r="CD643" s="303"/>
      <c r="CE643" s="303"/>
      <c r="CF643" s="303"/>
      <c r="CG643" s="303"/>
      <c r="CH643" s="303"/>
      <c r="CI643" s="303"/>
      <c r="CJ643" s="303"/>
      <c r="CK643" s="303"/>
      <c r="CL643" s="303"/>
      <c r="CM643" s="303"/>
      <c r="CN643" s="303"/>
      <c r="CO643" s="303"/>
      <c r="CP643" s="303"/>
      <c r="CQ643" s="303"/>
      <c r="CR643" s="303"/>
      <c r="CS643" s="303"/>
      <c r="CT643" s="303"/>
      <c r="CU643" s="303"/>
      <c r="CV643" s="303"/>
      <c r="CW643" s="303"/>
      <c r="CX643" s="303"/>
      <c r="CY643" s="303"/>
      <c r="CZ643" s="303"/>
    </row>
    <row r="644" spans="1:104" ht="11.25" customHeight="1" x14ac:dyDescent="0.2">
      <c r="A644" s="303"/>
      <c r="B644" s="303"/>
      <c r="C644" s="303"/>
      <c r="D644" s="303"/>
      <c r="E644" s="303"/>
      <c r="F644" s="303"/>
      <c r="G644" s="303"/>
      <c r="H644" s="303"/>
      <c r="I644" s="303"/>
      <c r="J644" s="303"/>
      <c r="K644" s="303"/>
      <c r="L644" s="303"/>
      <c r="M644" s="303"/>
      <c r="N644" s="303"/>
      <c r="O644" s="303"/>
      <c r="P644" s="303"/>
      <c r="Q644" s="303"/>
      <c r="R644" s="309"/>
      <c r="S644" s="310"/>
      <c r="T644" s="310"/>
      <c r="U644" s="303"/>
      <c r="V644" s="303"/>
      <c r="W644" s="303"/>
      <c r="X644" s="303"/>
      <c r="Y644" s="303"/>
      <c r="Z644" s="303"/>
      <c r="AA644" s="303"/>
      <c r="AB644" s="303"/>
      <c r="AC644" s="303"/>
      <c r="AD644" s="303"/>
      <c r="AE644" s="303"/>
      <c r="AF644" s="303"/>
      <c r="AG644" s="303"/>
      <c r="AH644" s="303"/>
      <c r="AI644" s="303"/>
      <c r="AJ644" s="303"/>
      <c r="AK644" s="303"/>
      <c r="AL644" s="303"/>
      <c r="AM644" s="303"/>
      <c r="AN644" s="303"/>
      <c r="AO644" s="303"/>
      <c r="AP644" s="303"/>
      <c r="AQ644" s="303"/>
      <c r="AR644" s="303"/>
      <c r="AS644" s="303"/>
      <c r="AT644" s="303"/>
      <c r="AU644" s="303"/>
      <c r="AV644" s="303"/>
      <c r="AW644" s="303"/>
      <c r="AX644" s="303"/>
      <c r="AY644" s="303"/>
      <c r="AZ644" s="303"/>
      <c r="BA644" s="303"/>
      <c r="BB644" s="303"/>
      <c r="BC644" s="303"/>
      <c r="BD644" s="303"/>
      <c r="BE644" s="303"/>
      <c r="BF644" s="303"/>
      <c r="BG644" s="303"/>
      <c r="BH644" s="303"/>
      <c r="BI644" s="303"/>
      <c r="BJ644" s="303"/>
      <c r="BK644" s="303"/>
      <c r="BL644" s="303"/>
      <c r="BM644" s="303"/>
      <c r="BN644" s="303"/>
      <c r="BO644" s="303"/>
      <c r="BP644" s="303"/>
      <c r="BQ644" s="303"/>
      <c r="BR644" s="303"/>
      <c r="BS644" s="303"/>
      <c r="BT644" s="303"/>
      <c r="BU644" s="303"/>
      <c r="BV644" s="303"/>
      <c r="BW644" s="303"/>
      <c r="BX644" s="303"/>
      <c r="BY644" s="303"/>
      <c r="BZ644" s="303"/>
      <c r="CA644" s="303"/>
      <c r="CB644" s="303"/>
      <c r="CC644" s="303"/>
      <c r="CD644" s="303"/>
      <c r="CE644" s="303"/>
      <c r="CF644" s="303"/>
      <c r="CG644" s="303"/>
      <c r="CH644" s="303"/>
      <c r="CI644" s="303"/>
      <c r="CJ644" s="303"/>
      <c r="CK644" s="303"/>
      <c r="CL644" s="303"/>
      <c r="CM644" s="303"/>
      <c r="CN644" s="303"/>
      <c r="CO644" s="303"/>
      <c r="CP644" s="303"/>
      <c r="CQ644" s="303"/>
      <c r="CR644" s="303"/>
      <c r="CS644" s="303"/>
      <c r="CT644" s="303"/>
      <c r="CU644" s="303"/>
      <c r="CV644" s="303"/>
      <c r="CW644" s="303"/>
      <c r="CX644" s="303"/>
      <c r="CY644" s="303"/>
      <c r="CZ644" s="303"/>
    </row>
    <row r="645" spans="1:104" ht="11.25" customHeight="1" x14ac:dyDescent="0.2">
      <c r="A645" s="303"/>
      <c r="B645" s="303"/>
      <c r="C645" s="303"/>
      <c r="D645" s="303"/>
      <c r="E645" s="303"/>
      <c r="F645" s="303"/>
      <c r="G645" s="303"/>
      <c r="H645" s="303"/>
      <c r="I645" s="303"/>
      <c r="J645" s="303"/>
      <c r="K645" s="303"/>
      <c r="L645" s="303"/>
      <c r="M645" s="303"/>
      <c r="N645" s="303"/>
      <c r="O645" s="303"/>
      <c r="P645" s="303"/>
      <c r="Q645" s="303"/>
      <c r="R645" s="309"/>
      <c r="S645" s="310"/>
      <c r="T645" s="310"/>
      <c r="U645" s="303"/>
      <c r="V645" s="303"/>
      <c r="W645" s="303"/>
      <c r="X645" s="303"/>
      <c r="Y645" s="303"/>
      <c r="Z645" s="303"/>
      <c r="AA645" s="303"/>
      <c r="AB645" s="303"/>
      <c r="AC645" s="303"/>
      <c r="AD645" s="303"/>
      <c r="AE645" s="303"/>
      <c r="AF645" s="303"/>
      <c r="AG645" s="303"/>
      <c r="AH645" s="303"/>
      <c r="AI645" s="303"/>
      <c r="AJ645" s="303"/>
      <c r="AK645" s="303"/>
      <c r="AL645" s="303"/>
      <c r="AM645" s="303"/>
      <c r="AN645" s="303"/>
      <c r="AO645" s="303"/>
      <c r="AP645" s="303"/>
      <c r="AQ645" s="303"/>
      <c r="AR645" s="303"/>
      <c r="AS645" s="303"/>
      <c r="AT645" s="303"/>
      <c r="AU645" s="303"/>
      <c r="AV645" s="303"/>
      <c r="AW645" s="303"/>
      <c r="AX645" s="303"/>
      <c r="AY645" s="303"/>
      <c r="AZ645" s="303"/>
      <c r="BA645" s="303"/>
      <c r="BB645" s="303"/>
      <c r="BC645" s="303"/>
      <c r="BD645" s="303"/>
      <c r="BE645" s="303"/>
      <c r="BF645" s="303"/>
      <c r="BG645" s="303"/>
      <c r="BH645" s="303"/>
      <c r="BI645" s="303"/>
      <c r="BJ645" s="303"/>
      <c r="BK645" s="303"/>
      <c r="BL645" s="303"/>
      <c r="BM645" s="303"/>
      <c r="BN645" s="303"/>
      <c r="BO645" s="303"/>
      <c r="BP645" s="303"/>
      <c r="BQ645" s="303"/>
      <c r="BR645" s="303"/>
      <c r="BS645" s="303"/>
      <c r="BT645" s="303"/>
      <c r="BU645" s="303"/>
      <c r="BV645" s="303"/>
      <c r="BW645" s="303"/>
      <c r="BX645" s="303"/>
      <c r="BY645" s="303"/>
      <c r="BZ645" s="303"/>
      <c r="CA645" s="303"/>
      <c r="CB645" s="303"/>
      <c r="CC645" s="303"/>
      <c r="CD645" s="303"/>
      <c r="CE645" s="303"/>
      <c r="CF645" s="303"/>
      <c r="CG645" s="303"/>
      <c r="CH645" s="303"/>
      <c r="CI645" s="303"/>
      <c r="CJ645" s="303"/>
      <c r="CK645" s="303"/>
      <c r="CL645" s="303"/>
      <c r="CM645" s="303"/>
      <c r="CN645" s="303"/>
      <c r="CO645" s="303"/>
      <c r="CP645" s="303"/>
      <c r="CQ645" s="303"/>
      <c r="CR645" s="303"/>
      <c r="CS645" s="303"/>
      <c r="CT645" s="303"/>
      <c r="CU645" s="303"/>
      <c r="CV645" s="303"/>
      <c r="CW645" s="303"/>
      <c r="CX645" s="303"/>
      <c r="CY645" s="303"/>
      <c r="CZ645" s="303"/>
    </row>
    <row r="646" spans="1:104" ht="11.25" customHeight="1" x14ac:dyDescent="0.2">
      <c r="A646" s="303"/>
      <c r="B646" s="303"/>
      <c r="C646" s="303"/>
      <c r="D646" s="303"/>
      <c r="E646" s="303"/>
      <c r="F646" s="303"/>
      <c r="G646" s="303"/>
      <c r="H646" s="303"/>
      <c r="I646" s="303"/>
      <c r="J646" s="303"/>
      <c r="K646" s="303"/>
      <c r="L646" s="303"/>
      <c r="M646" s="303"/>
      <c r="N646" s="303"/>
      <c r="O646" s="303"/>
      <c r="P646" s="303"/>
      <c r="Q646" s="303"/>
      <c r="R646" s="309"/>
      <c r="S646" s="310"/>
      <c r="T646" s="310"/>
      <c r="U646" s="303"/>
      <c r="V646" s="303"/>
      <c r="W646" s="303"/>
      <c r="X646" s="303"/>
      <c r="Y646" s="303"/>
      <c r="Z646" s="303"/>
      <c r="AA646" s="303"/>
      <c r="AB646" s="303"/>
      <c r="AC646" s="303"/>
      <c r="AD646" s="303"/>
      <c r="AE646" s="303"/>
      <c r="AF646" s="303"/>
      <c r="AG646" s="303"/>
      <c r="AH646" s="303"/>
      <c r="AI646" s="303"/>
      <c r="AJ646" s="303"/>
      <c r="AK646" s="303"/>
      <c r="AL646" s="303"/>
      <c r="AM646" s="303"/>
      <c r="AN646" s="303"/>
      <c r="AO646" s="303"/>
      <c r="AP646" s="303"/>
      <c r="AQ646" s="303"/>
      <c r="AR646" s="303"/>
      <c r="AS646" s="303"/>
      <c r="AT646" s="303"/>
      <c r="AU646" s="303"/>
      <c r="AV646" s="303"/>
      <c r="AW646" s="303"/>
      <c r="AX646" s="303"/>
      <c r="AY646" s="303"/>
      <c r="AZ646" s="303"/>
      <c r="BA646" s="303"/>
      <c r="BB646" s="303"/>
      <c r="BC646" s="303"/>
      <c r="BD646" s="303"/>
      <c r="BE646" s="303"/>
      <c r="BF646" s="303"/>
      <c r="BG646" s="303"/>
      <c r="BH646" s="303"/>
      <c r="BI646" s="303"/>
      <c r="BJ646" s="303"/>
      <c r="BK646" s="303"/>
      <c r="BL646" s="303"/>
      <c r="BM646" s="303"/>
      <c r="BN646" s="303"/>
      <c r="BO646" s="303"/>
      <c r="BP646" s="303"/>
      <c r="BQ646" s="303"/>
      <c r="BR646" s="303"/>
      <c r="BS646" s="303"/>
      <c r="BT646" s="303"/>
      <c r="BU646" s="303"/>
      <c r="BV646" s="303"/>
      <c r="BW646" s="303"/>
      <c r="BX646" s="303"/>
      <c r="BY646" s="303"/>
      <c r="BZ646" s="303"/>
      <c r="CA646" s="303"/>
      <c r="CB646" s="303"/>
      <c r="CC646" s="303"/>
      <c r="CD646" s="303"/>
      <c r="CE646" s="303"/>
      <c r="CF646" s="303"/>
      <c r="CG646" s="303"/>
      <c r="CH646" s="303"/>
      <c r="CI646" s="303"/>
      <c r="CJ646" s="303"/>
      <c r="CK646" s="303"/>
      <c r="CL646" s="303"/>
      <c r="CM646" s="303"/>
      <c r="CN646" s="303"/>
      <c r="CO646" s="303"/>
      <c r="CP646" s="303"/>
      <c r="CQ646" s="303"/>
      <c r="CR646" s="303"/>
      <c r="CS646" s="303"/>
      <c r="CT646" s="303"/>
      <c r="CU646" s="303"/>
      <c r="CV646" s="303"/>
      <c r="CW646" s="303"/>
      <c r="CX646" s="303"/>
      <c r="CY646" s="303"/>
      <c r="CZ646" s="303"/>
    </row>
    <row r="647" spans="1:104" ht="11.25" customHeight="1" x14ac:dyDescent="0.2">
      <c r="A647" s="303"/>
      <c r="B647" s="303"/>
      <c r="C647" s="303"/>
      <c r="D647" s="303"/>
      <c r="E647" s="303"/>
      <c r="F647" s="303"/>
      <c r="G647" s="303"/>
      <c r="H647" s="303"/>
      <c r="I647" s="303"/>
      <c r="J647" s="303"/>
      <c r="K647" s="303"/>
      <c r="L647" s="303"/>
      <c r="M647" s="303"/>
      <c r="N647" s="303"/>
      <c r="O647" s="303"/>
      <c r="P647" s="303"/>
      <c r="Q647" s="303"/>
      <c r="R647" s="309"/>
      <c r="S647" s="310"/>
      <c r="T647" s="310"/>
      <c r="U647" s="303"/>
      <c r="V647" s="303"/>
      <c r="W647" s="303"/>
      <c r="X647" s="303"/>
      <c r="Y647" s="303"/>
      <c r="Z647" s="303"/>
      <c r="AA647" s="303"/>
      <c r="AB647" s="303"/>
      <c r="AC647" s="303"/>
      <c r="AD647" s="303"/>
      <c r="AE647" s="303"/>
      <c r="AF647" s="303"/>
      <c r="AG647" s="303"/>
      <c r="AH647" s="303"/>
      <c r="AI647" s="303"/>
      <c r="AJ647" s="303"/>
      <c r="AK647" s="303"/>
      <c r="AL647" s="303"/>
      <c r="AM647" s="303"/>
      <c r="AN647" s="303"/>
      <c r="AO647" s="303"/>
      <c r="AP647" s="303"/>
      <c r="AQ647" s="303"/>
      <c r="AR647" s="303"/>
      <c r="AS647" s="303"/>
      <c r="AT647" s="303"/>
      <c r="AU647" s="303"/>
      <c r="AV647" s="303"/>
      <c r="AW647" s="303"/>
      <c r="AX647" s="303"/>
      <c r="AY647" s="303"/>
      <c r="AZ647" s="303"/>
      <c r="BA647" s="303"/>
      <c r="BB647" s="303"/>
      <c r="BC647" s="303"/>
      <c r="BD647" s="303"/>
      <c r="BE647" s="303"/>
      <c r="BF647" s="303"/>
      <c r="BG647" s="303"/>
      <c r="BH647" s="303"/>
      <c r="BI647" s="303"/>
      <c r="BJ647" s="303"/>
      <c r="BK647" s="303"/>
      <c r="BL647" s="303"/>
      <c r="BM647" s="303"/>
      <c r="BN647" s="303"/>
      <c r="BO647" s="303"/>
      <c r="BP647" s="303"/>
      <c r="BQ647" s="303"/>
      <c r="BR647" s="303"/>
      <c r="BS647" s="303"/>
      <c r="BT647" s="303"/>
      <c r="BU647" s="303"/>
      <c r="BV647" s="303"/>
      <c r="BW647" s="303"/>
      <c r="BX647" s="303"/>
      <c r="BY647" s="303"/>
      <c r="BZ647" s="303"/>
      <c r="CA647" s="303"/>
      <c r="CB647" s="303"/>
      <c r="CC647" s="303"/>
      <c r="CD647" s="303"/>
      <c r="CE647" s="303"/>
      <c r="CF647" s="303"/>
      <c r="CG647" s="303"/>
      <c r="CH647" s="303"/>
      <c r="CI647" s="303"/>
      <c r="CJ647" s="303"/>
      <c r="CK647" s="303"/>
      <c r="CL647" s="303"/>
      <c r="CM647" s="303"/>
      <c r="CN647" s="303"/>
      <c r="CO647" s="303"/>
      <c r="CP647" s="303"/>
      <c r="CQ647" s="303"/>
      <c r="CR647" s="303"/>
      <c r="CS647" s="303"/>
      <c r="CT647" s="303"/>
      <c r="CU647" s="303"/>
      <c r="CV647" s="303"/>
      <c r="CW647" s="303"/>
      <c r="CX647" s="303"/>
      <c r="CY647" s="303"/>
      <c r="CZ647" s="303"/>
    </row>
    <row r="648" spans="1:104" ht="11.25" customHeight="1" x14ac:dyDescent="0.2">
      <c r="A648" s="303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303"/>
      <c r="N648" s="303"/>
      <c r="O648" s="303"/>
      <c r="P648" s="303"/>
      <c r="Q648" s="303"/>
      <c r="R648" s="309"/>
      <c r="S648" s="310"/>
      <c r="T648" s="310"/>
      <c r="U648" s="303"/>
      <c r="V648" s="303"/>
      <c r="W648" s="303"/>
      <c r="X648" s="303"/>
      <c r="Y648" s="303"/>
      <c r="Z648" s="303"/>
      <c r="AA648" s="303"/>
      <c r="AB648" s="303"/>
      <c r="AC648" s="303"/>
      <c r="AD648" s="303"/>
      <c r="AE648" s="303"/>
      <c r="AF648" s="303"/>
      <c r="AG648" s="303"/>
      <c r="AH648" s="303"/>
      <c r="AI648" s="303"/>
      <c r="AJ648" s="303"/>
      <c r="AK648" s="303"/>
      <c r="AL648" s="303"/>
      <c r="AM648" s="303"/>
      <c r="AN648" s="303"/>
      <c r="AO648" s="303"/>
      <c r="AP648" s="303"/>
      <c r="AQ648" s="303"/>
      <c r="AR648" s="303"/>
      <c r="AS648" s="303"/>
      <c r="AT648" s="303"/>
      <c r="AU648" s="303"/>
      <c r="AV648" s="303"/>
      <c r="AW648" s="303"/>
      <c r="AX648" s="303"/>
      <c r="AY648" s="303"/>
      <c r="AZ648" s="303"/>
      <c r="BA648" s="303"/>
      <c r="BB648" s="303"/>
      <c r="BC648" s="303"/>
      <c r="BD648" s="303"/>
      <c r="BE648" s="303"/>
      <c r="BF648" s="303"/>
      <c r="BG648" s="303"/>
      <c r="BH648" s="303"/>
      <c r="BI648" s="303"/>
      <c r="BJ648" s="303"/>
      <c r="BK648" s="303"/>
      <c r="BL648" s="303"/>
      <c r="BM648" s="303"/>
      <c r="BN648" s="303"/>
      <c r="BO648" s="303"/>
      <c r="BP648" s="303"/>
      <c r="BQ648" s="303"/>
      <c r="BR648" s="303"/>
      <c r="BS648" s="303"/>
      <c r="BT648" s="303"/>
      <c r="BU648" s="303"/>
      <c r="BV648" s="303"/>
      <c r="BW648" s="303"/>
      <c r="BX648" s="303"/>
      <c r="BY648" s="303"/>
      <c r="BZ648" s="303"/>
      <c r="CA648" s="303"/>
      <c r="CB648" s="303"/>
      <c r="CC648" s="303"/>
      <c r="CD648" s="303"/>
      <c r="CE648" s="303"/>
      <c r="CF648" s="303"/>
      <c r="CG648" s="303"/>
      <c r="CH648" s="303"/>
      <c r="CI648" s="303"/>
      <c r="CJ648" s="303"/>
      <c r="CK648" s="303"/>
      <c r="CL648" s="303"/>
      <c r="CM648" s="303"/>
      <c r="CN648" s="303"/>
      <c r="CO648" s="303"/>
      <c r="CP648" s="303"/>
      <c r="CQ648" s="303"/>
      <c r="CR648" s="303"/>
      <c r="CS648" s="303"/>
      <c r="CT648" s="303"/>
      <c r="CU648" s="303"/>
      <c r="CV648" s="303"/>
      <c r="CW648" s="303"/>
      <c r="CX648" s="303"/>
      <c r="CY648" s="303"/>
      <c r="CZ648" s="303"/>
    </row>
    <row r="649" spans="1:104" ht="11.25" customHeight="1" x14ac:dyDescent="0.2">
      <c r="A649" s="303"/>
      <c r="B649" s="303"/>
      <c r="C649" s="303"/>
      <c r="D649" s="303"/>
      <c r="E649" s="303"/>
      <c r="F649" s="303"/>
      <c r="G649" s="303"/>
      <c r="H649" s="303"/>
      <c r="I649" s="303"/>
      <c r="J649" s="303"/>
      <c r="K649" s="303"/>
      <c r="L649" s="303"/>
      <c r="M649" s="303"/>
      <c r="N649" s="303"/>
      <c r="O649" s="303"/>
      <c r="P649" s="303"/>
      <c r="Q649" s="303"/>
      <c r="R649" s="309"/>
      <c r="S649" s="310"/>
      <c r="T649" s="310"/>
      <c r="U649" s="303"/>
      <c r="V649" s="303"/>
      <c r="W649" s="303"/>
      <c r="X649" s="303"/>
      <c r="Y649" s="303"/>
      <c r="Z649" s="303"/>
      <c r="AA649" s="303"/>
      <c r="AB649" s="303"/>
      <c r="AC649" s="303"/>
      <c r="AD649" s="303"/>
      <c r="AE649" s="303"/>
      <c r="AF649" s="303"/>
      <c r="AG649" s="303"/>
      <c r="AH649" s="303"/>
      <c r="AI649" s="303"/>
      <c r="AJ649" s="303"/>
      <c r="AK649" s="303"/>
      <c r="AL649" s="303"/>
      <c r="AM649" s="303"/>
      <c r="AN649" s="303"/>
      <c r="AO649" s="303"/>
      <c r="AP649" s="303"/>
      <c r="AQ649" s="303"/>
      <c r="AR649" s="303"/>
      <c r="AS649" s="303"/>
      <c r="AT649" s="303"/>
      <c r="AU649" s="303"/>
      <c r="AV649" s="303"/>
      <c r="AW649" s="303"/>
      <c r="AX649" s="303"/>
      <c r="AY649" s="303"/>
      <c r="AZ649" s="303"/>
      <c r="BA649" s="303"/>
      <c r="BB649" s="303"/>
      <c r="BC649" s="303"/>
      <c r="BD649" s="303"/>
      <c r="BE649" s="303"/>
      <c r="BF649" s="303"/>
      <c r="BG649" s="303"/>
      <c r="BH649" s="303"/>
      <c r="BI649" s="303"/>
      <c r="BJ649" s="303"/>
      <c r="BK649" s="303"/>
      <c r="BL649" s="303"/>
      <c r="BM649" s="303"/>
      <c r="BN649" s="303"/>
      <c r="BO649" s="303"/>
      <c r="BP649" s="303"/>
      <c r="BQ649" s="303"/>
      <c r="BR649" s="303"/>
      <c r="BS649" s="303"/>
      <c r="BT649" s="303"/>
      <c r="BU649" s="303"/>
      <c r="BV649" s="303"/>
      <c r="BW649" s="303"/>
      <c r="BX649" s="303"/>
      <c r="BY649" s="303"/>
      <c r="BZ649" s="303"/>
      <c r="CA649" s="303"/>
      <c r="CB649" s="303"/>
      <c r="CC649" s="303"/>
      <c r="CD649" s="303"/>
      <c r="CE649" s="303"/>
      <c r="CF649" s="303"/>
      <c r="CG649" s="303"/>
      <c r="CH649" s="303"/>
      <c r="CI649" s="303"/>
      <c r="CJ649" s="303"/>
      <c r="CK649" s="303"/>
      <c r="CL649" s="303"/>
      <c r="CM649" s="303"/>
      <c r="CN649" s="303"/>
      <c r="CO649" s="303"/>
      <c r="CP649" s="303"/>
      <c r="CQ649" s="303"/>
      <c r="CR649" s="303"/>
      <c r="CS649" s="303"/>
      <c r="CT649" s="303"/>
      <c r="CU649" s="303"/>
      <c r="CV649" s="303"/>
      <c r="CW649" s="303"/>
      <c r="CX649" s="303"/>
      <c r="CY649" s="303"/>
      <c r="CZ649" s="303"/>
    </row>
    <row r="650" spans="1:104" ht="11.25" customHeight="1" x14ac:dyDescent="0.2">
      <c r="A650" s="303"/>
      <c r="B650" s="303"/>
      <c r="C650" s="303"/>
      <c r="D650" s="303"/>
      <c r="E650" s="303"/>
      <c r="F650" s="303"/>
      <c r="G650" s="303"/>
      <c r="H650" s="303"/>
      <c r="I650" s="303"/>
      <c r="J650" s="303"/>
      <c r="K650" s="303"/>
      <c r="L650" s="303"/>
      <c r="M650" s="303"/>
      <c r="N650" s="303"/>
      <c r="O650" s="303"/>
      <c r="P650" s="303"/>
      <c r="Q650" s="303"/>
      <c r="R650" s="309"/>
      <c r="S650" s="310"/>
      <c r="T650" s="310"/>
      <c r="U650" s="303"/>
      <c r="V650" s="303"/>
      <c r="W650" s="303"/>
      <c r="X650" s="303"/>
      <c r="Y650" s="303"/>
      <c r="Z650" s="303"/>
      <c r="AA650" s="303"/>
      <c r="AB650" s="303"/>
      <c r="AC650" s="303"/>
      <c r="AD650" s="303"/>
      <c r="AE650" s="303"/>
      <c r="AF650" s="303"/>
      <c r="AG650" s="303"/>
      <c r="AH650" s="303"/>
      <c r="AI650" s="303"/>
      <c r="AJ650" s="303"/>
      <c r="AK650" s="303"/>
      <c r="AL650" s="303"/>
      <c r="AM650" s="303"/>
      <c r="AN650" s="303"/>
      <c r="AO650" s="303"/>
      <c r="AP650" s="303"/>
      <c r="AQ650" s="303"/>
      <c r="AR650" s="303"/>
      <c r="AS650" s="303"/>
      <c r="AT650" s="303"/>
      <c r="AU650" s="303"/>
      <c r="AV650" s="303"/>
      <c r="AW650" s="303"/>
      <c r="AX650" s="303"/>
      <c r="AY650" s="303"/>
      <c r="AZ650" s="303"/>
      <c r="BA650" s="303"/>
      <c r="BB650" s="303"/>
      <c r="BC650" s="303"/>
      <c r="BD650" s="303"/>
      <c r="BE650" s="303"/>
      <c r="BF650" s="303"/>
      <c r="BG650" s="303"/>
      <c r="BH650" s="303"/>
      <c r="BI650" s="303"/>
      <c r="BJ650" s="303"/>
      <c r="BK650" s="303"/>
      <c r="BL650" s="303"/>
      <c r="BM650" s="303"/>
      <c r="BN650" s="303"/>
      <c r="BO650" s="303"/>
      <c r="BP650" s="303"/>
      <c r="BQ650" s="303"/>
      <c r="BR650" s="303"/>
      <c r="BS650" s="303"/>
      <c r="BT650" s="303"/>
      <c r="BU650" s="303"/>
      <c r="BV650" s="303"/>
      <c r="BW650" s="303"/>
      <c r="BX650" s="303"/>
      <c r="BY650" s="303"/>
      <c r="BZ650" s="303"/>
      <c r="CA650" s="303"/>
      <c r="CB650" s="303"/>
      <c r="CC650" s="303"/>
      <c r="CD650" s="303"/>
      <c r="CE650" s="303"/>
      <c r="CF650" s="303"/>
      <c r="CG650" s="303"/>
      <c r="CH650" s="303"/>
      <c r="CI650" s="303"/>
      <c r="CJ650" s="303"/>
      <c r="CK650" s="303"/>
      <c r="CL650" s="303"/>
      <c r="CM650" s="303"/>
      <c r="CN650" s="303"/>
      <c r="CO650" s="303"/>
      <c r="CP650" s="303"/>
      <c r="CQ650" s="303"/>
      <c r="CR650" s="303"/>
      <c r="CS650" s="303"/>
      <c r="CT650" s="303"/>
      <c r="CU650" s="303"/>
      <c r="CV650" s="303"/>
      <c r="CW650" s="303"/>
      <c r="CX650" s="303"/>
      <c r="CY650" s="303"/>
      <c r="CZ650" s="303"/>
    </row>
    <row r="651" spans="1:104" ht="11.25" customHeight="1" x14ac:dyDescent="0.2">
      <c r="A651" s="303"/>
      <c r="B651" s="303"/>
      <c r="C651" s="303"/>
      <c r="D651" s="303"/>
      <c r="E651" s="303"/>
      <c r="F651" s="303"/>
      <c r="G651" s="303"/>
      <c r="H651" s="303"/>
      <c r="I651" s="303"/>
      <c r="J651" s="303"/>
      <c r="K651" s="303"/>
      <c r="L651" s="303"/>
      <c r="M651" s="303"/>
      <c r="N651" s="303"/>
      <c r="O651" s="303"/>
      <c r="P651" s="303"/>
      <c r="Q651" s="303"/>
      <c r="R651" s="309"/>
      <c r="S651" s="310"/>
      <c r="T651" s="310"/>
      <c r="U651" s="303"/>
      <c r="V651" s="303"/>
      <c r="W651" s="303"/>
      <c r="X651" s="303"/>
      <c r="Y651" s="303"/>
      <c r="Z651" s="303"/>
      <c r="AA651" s="303"/>
      <c r="AB651" s="303"/>
      <c r="AC651" s="303"/>
      <c r="AD651" s="303"/>
      <c r="AE651" s="303"/>
      <c r="AF651" s="303"/>
      <c r="AG651" s="303"/>
      <c r="AH651" s="303"/>
      <c r="AI651" s="303"/>
      <c r="AJ651" s="303"/>
      <c r="AK651" s="303"/>
      <c r="AL651" s="303"/>
      <c r="AM651" s="303"/>
      <c r="AN651" s="303"/>
      <c r="AO651" s="303"/>
      <c r="AP651" s="303"/>
      <c r="AQ651" s="303"/>
      <c r="AR651" s="303"/>
      <c r="AS651" s="303"/>
      <c r="AT651" s="303"/>
      <c r="AU651" s="303"/>
      <c r="AV651" s="303"/>
      <c r="AW651" s="303"/>
      <c r="AX651" s="303"/>
      <c r="AY651" s="303"/>
      <c r="AZ651" s="303"/>
      <c r="BA651" s="303"/>
      <c r="BB651" s="303"/>
      <c r="BC651" s="303"/>
      <c r="BD651" s="303"/>
      <c r="BE651" s="303"/>
      <c r="BF651" s="303"/>
      <c r="BG651" s="303"/>
      <c r="BH651" s="303"/>
      <c r="BI651" s="303"/>
      <c r="BJ651" s="303"/>
      <c r="BK651" s="303"/>
      <c r="BL651" s="303"/>
      <c r="BM651" s="303"/>
      <c r="BN651" s="303"/>
      <c r="BO651" s="303"/>
      <c r="BP651" s="303"/>
      <c r="BQ651" s="303"/>
      <c r="BR651" s="303"/>
      <c r="BS651" s="303"/>
      <c r="BT651" s="303"/>
      <c r="BU651" s="303"/>
      <c r="BV651" s="303"/>
      <c r="BW651" s="303"/>
      <c r="BX651" s="303"/>
      <c r="BY651" s="303"/>
      <c r="BZ651" s="303"/>
      <c r="CA651" s="303"/>
      <c r="CB651" s="303"/>
      <c r="CC651" s="303"/>
      <c r="CD651" s="303"/>
      <c r="CE651" s="303"/>
      <c r="CF651" s="303"/>
      <c r="CG651" s="303"/>
      <c r="CH651" s="303"/>
      <c r="CI651" s="303"/>
      <c r="CJ651" s="303"/>
      <c r="CK651" s="303"/>
      <c r="CL651" s="303"/>
      <c r="CM651" s="303"/>
      <c r="CN651" s="303"/>
      <c r="CO651" s="303"/>
      <c r="CP651" s="303"/>
      <c r="CQ651" s="303"/>
      <c r="CR651" s="303"/>
      <c r="CS651" s="303"/>
      <c r="CT651" s="303"/>
      <c r="CU651" s="303"/>
      <c r="CV651" s="303"/>
      <c r="CW651" s="303"/>
      <c r="CX651" s="303"/>
      <c r="CY651" s="303"/>
      <c r="CZ651" s="303"/>
    </row>
    <row r="652" spans="1:104" ht="11.25" customHeight="1" x14ac:dyDescent="0.2">
      <c r="A652" s="303"/>
      <c r="B652" s="303"/>
      <c r="C652" s="303"/>
      <c r="D652" s="303"/>
      <c r="E652" s="303"/>
      <c r="F652" s="303"/>
      <c r="G652" s="303"/>
      <c r="H652" s="303"/>
      <c r="I652" s="303"/>
      <c r="J652" s="303"/>
      <c r="K652" s="303"/>
      <c r="L652" s="303"/>
      <c r="M652" s="303"/>
      <c r="N652" s="303"/>
      <c r="O652" s="303"/>
      <c r="P652" s="303"/>
      <c r="Q652" s="303"/>
      <c r="R652" s="309"/>
      <c r="S652" s="310"/>
      <c r="T652" s="310"/>
      <c r="U652" s="303"/>
      <c r="V652" s="303"/>
      <c r="W652" s="303"/>
      <c r="X652" s="303"/>
      <c r="Y652" s="303"/>
      <c r="Z652" s="303"/>
      <c r="AA652" s="303"/>
      <c r="AB652" s="303"/>
      <c r="AC652" s="303"/>
      <c r="AD652" s="303"/>
      <c r="AE652" s="303"/>
      <c r="AF652" s="303"/>
      <c r="AG652" s="303"/>
      <c r="AH652" s="303"/>
      <c r="AI652" s="303"/>
      <c r="AJ652" s="303"/>
      <c r="AK652" s="303"/>
      <c r="AL652" s="303"/>
      <c r="AM652" s="303"/>
      <c r="AN652" s="303"/>
      <c r="AO652" s="303"/>
      <c r="AP652" s="303"/>
      <c r="AQ652" s="303"/>
      <c r="AR652" s="303"/>
      <c r="AS652" s="303"/>
      <c r="AT652" s="303"/>
      <c r="AU652" s="303"/>
      <c r="AV652" s="303"/>
      <c r="AW652" s="303"/>
      <c r="AX652" s="303"/>
      <c r="AY652" s="303"/>
      <c r="AZ652" s="303"/>
      <c r="BA652" s="303"/>
      <c r="BB652" s="303"/>
      <c r="BC652" s="303"/>
      <c r="BD652" s="303"/>
      <c r="BE652" s="303"/>
      <c r="BF652" s="303"/>
      <c r="BG652" s="303"/>
      <c r="BH652" s="303"/>
      <c r="BI652" s="303"/>
      <c r="BJ652" s="303"/>
      <c r="BK652" s="303"/>
      <c r="BL652" s="303"/>
      <c r="BM652" s="303"/>
      <c r="BN652" s="303"/>
      <c r="BO652" s="303"/>
      <c r="BP652" s="303"/>
      <c r="BQ652" s="303"/>
      <c r="BR652" s="303"/>
      <c r="BS652" s="303"/>
      <c r="BT652" s="303"/>
      <c r="BU652" s="303"/>
      <c r="BV652" s="303"/>
      <c r="BW652" s="303"/>
      <c r="BX652" s="303"/>
      <c r="BY652" s="303"/>
      <c r="BZ652" s="303"/>
      <c r="CA652" s="303"/>
      <c r="CB652" s="303"/>
      <c r="CC652" s="303"/>
      <c r="CD652" s="303"/>
      <c r="CE652" s="303"/>
      <c r="CF652" s="303"/>
      <c r="CG652" s="303"/>
      <c r="CH652" s="303"/>
      <c r="CI652" s="303"/>
      <c r="CJ652" s="303"/>
      <c r="CK652" s="303"/>
      <c r="CL652" s="303"/>
      <c r="CM652" s="303"/>
      <c r="CN652" s="303"/>
      <c r="CO652" s="303"/>
      <c r="CP652" s="303"/>
      <c r="CQ652" s="303"/>
      <c r="CR652" s="303"/>
      <c r="CS652" s="303"/>
      <c r="CT652" s="303"/>
      <c r="CU652" s="303"/>
      <c r="CV652" s="303"/>
      <c r="CW652" s="303"/>
      <c r="CX652" s="303"/>
      <c r="CY652" s="303"/>
      <c r="CZ652" s="303"/>
    </row>
    <row r="653" spans="1:104" ht="11.25" customHeight="1" x14ac:dyDescent="0.2">
      <c r="A653" s="303"/>
      <c r="B653" s="303"/>
      <c r="C653" s="303"/>
      <c r="D653" s="303"/>
      <c r="E653" s="303"/>
      <c r="F653" s="303"/>
      <c r="G653" s="303"/>
      <c r="H653" s="303"/>
      <c r="I653" s="303"/>
      <c r="J653" s="303"/>
      <c r="K653" s="303"/>
      <c r="L653" s="303"/>
      <c r="M653" s="303"/>
      <c r="N653" s="303"/>
      <c r="O653" s="303"/>
      <c r="P653" s="303"/>
      <c r="Q653" s="303"/>
      <c r="R653" s="309"/>
      <c r="S653" s="310"/>
      <c r="T653" s="310"/>
      <c r="U653" s="303"/>
      <c r="V653" s="303"/>
      <c r="W653" s="303"/>
      <c r="X653" s="303"/>
      <c r="Y653" s="303"/>
      <c r="Z653" s="303"/>
      <c r="AA653" s="303"/>
      <c r="AB653" s="303"/>
      <c r="AC653" s="303"/>
      <c r="AD653" s="303"/>
      <c r="AE653" s="303"/>
      <c r="AF653" s="303"/>
      <c r="AG653" s="303"/>
      <c r="AH653" s="303"/>
      <c r="AI653" s="303"/>
      <c r="AJ653" s="303"/>
      <c r="AK653" s="303"/>
      <c r="AL653" s="303"/>
      <c r="AM653" s="303"/>
      <c r="AN653" s="303"/>
      <c r="AO653" s="303"/>
      <c r="AP653" s="303"/>
      <c r="AQ653" s="303"/>
      <c r="AR653" s="303"/>
      <c r="AS653" s="303"/>
      <c r="AT653" s="303"/>
      <c r="AU653" s="303"/>
      <c r="AV653" s="303"/>
      <c r="AW653" s="303"/>
      <c r="AX653" s="303"/>
      <c r="AY653" s="303"/>
      <c r="AZ653" s="303"/>
      <c r="BA653" s="303"/>
      <c r="BB653" s="303"/>
      <c r="BC653" s="303"/>
      <c r="BD653" s="303"/>
      <c r="BE653" s="303"/>
      <c r="BF653" s="303"/>
      <c r="BG653" s="303"/>
      <c r="BH653" s="303"/>
      <c r="BI653" s="303"/>
      <c r="BJ653" s="303"/>
      <c r="BK653" s="303"/>
      <c r="BL653" s="303"/>
      <c r="BM653" s="303"/>
      <c r="BN653" s="303"/>
      <c r="BO653" s="303"/>
      <c r="BP653" s="303"/>
      <c r="BQ653" s="303"/>
      <c r="BR653" s="303"/>
      <c r="BS653" s="303"/>
      <c r="BT653" s="303"/>
      <c r="BU653" s="303"/>
      <c r="BV653" s="303"/>
      <c r="BW653" s="303"/>
      <c r="BX653" s="303"/>
      <c r="BY653" s="303"/>
      <c r="BZ653" s="303"/>
      <c r="CA653" s="303"/>
      <c r="CB653" s="303"/>
      <c r="CC653" s="303"/>
      <c r="CD653" s="303"/>
      <c r="CE653" s="303"/>
      <c r="CF653" s="303"/>
      <c r="CG653" s="303"/>
      <c r="CH653" s="303"/>
      <c r="CI653" s="303"/>
      <c r="CJ653" s="303"/>
      <c r="CK653" s="303"/>
      <c r="CL653" s="303"/>
      <c r="CM653" s="303"/>
      <c r="CN653" s="303"/>
      <c r="CO653" s="303"/>
      <c r="CP653" s="303"/>
      <c r="CQ653" s="303"/>
      <c r="CR653" s="303"/>
      <c r="CS653" s="303"/>
      <c r="CT653" s="303"/>
      <c r="CU653" s="303"/>
      <c r="CV653" s="303"/>
      <c r="CW653" s="303"/>
      <c r="CX653" s="303"/>
      <c r="CY653" s="303"/>
      <c r="CZ653" s="303"/>
    </row>
    <row r="654" spans="1:104" ht="11.25" customHeight="1" x14ac:dyDescent="0.2">
      <c r="A654" s="303"/>
      <c r="B654" s="303"/>
      <c r="C654" s="303"/>
      <c r="D654" s="303"/>
      <c r="E654" s="303"/>
      <c r="F654" s="303"/>
      <c r="G654" s="303"/>
      <c r="H654" s="303"/>
      <c r="I654" s="303"/>
      <c r="J654" s="303"/>
      <c r="K654" s="303"/>
      <c r="L654" s="303"/>
      <c r="M654" s="303"/>
      <c r="N654" s="303"/>
      <c r="O654" s="303"/>
      <c r="P654" s="303"/>
      <c r="Q654" s="303"/>
      <c r="R654" s="309"/>
      <c r="S654" s="310"/>
      <c r="T654" s="310"/>
      <c r="U654" s="303"/>
      <c r="V654" s="303"/>
      <c r="W654" s="303"/>
      <c r="X654" s="303"/>
      <c r="Y654" s="303"/>
      <c r="Z654" s="303"/>
      <c r="AA654" s="303"/>
      <c r="AB654" s="303"/>
      <c r="AC654" s="303"/>
      <c r="AD654" s="303"/>
      <c r="AE654" s="303"/>
      <c r="AF654" s="303"/>
      <c r="AG654" s="303"/>
      <c r="AH654" s="303"/>
      <c r="AI654" s="303"/>
      <c r="AJ654" s="303"/>
      <c r="AK654" s="303"/>
      <c r="AL654" s="303"/>
      <c r="AM654" s="303"/>
      <c r="AN654" s="303"/>
      <c r="AO654" s="303"/>
      <c r="AP654" s="303"/>
      <c r="AQ654" s="303"/>
      <c r="AR654" s="303"/>
      <c r="AS654" s="303"/>
      <c r="AT654" s="303"/>
      <c r="AU654" s="303"/>
      <c r="AV654" s="303"/>
      <c r="AW654" s="303"/>
      <c r="AX654" s="303"/>
      <c r="AY654" s="303"/>
      <c r="AZ654" s="303"/>
      <c r="BA654" s="303"/>
      <c r="BB654" s="303"/>
      <c r="BC654" s="303"/>
      <c r="BD654" s="303"/>
      <c r="BE654" s="303"/>
      <c r="BF654" s="303"/>
      <c r="BG654" s="303"/>
      <c r="BH654" s="303"/>
      <c r="BI654" s="303"/>
      <c r="BJ654" s="303"/>
      <c r="BK654" s="303"/>
      <c r="BL654" s="303"/>
      <c r="BM654" s="303"/>
      <c r="BN654" s="303"/>
      <c r="BO654" s="303"/>
      <c r="BP654" s="303"/>
      <c r="BQ654" s="303"/>
      <c r="BR654" s="303"/>
      <c r="BS654" s="303"/>
      <c r="BT654" s="303"/>
      <c r="BU654" s="303"/>
      <c r="BV654" s="303"/>
      <c r="BW654" s="303"/>
      <c r="BX654" s="303"/>
      <c r="BY654" s="303"/>
      <c r="BZ654" s="303"/>
      <c r="CA654" s="303"/>
      <c r="CB654" s="303"/>
      <c r="CC654" s="303"/>
      <c r="CD654" s="303"/>
      <c r="CE654" s="303"/>
      <c r="CF654" s="303"/>
      <c r="CG654" s="303"/>
      <c r="CH654" s="303"/>
      <c r="CI654" s="303"/>
      <c r="CJ654" s="303"/>
      <c r="CK654" s="303"/>
      <c r="CL654" s="303"/>
      <c r="CM654" s="303"/>
      <c r="CN654" s="303"/>
      <c r="CO654" s="303"/>
      <c r="CP654" s="303"/>
      <c r="CQ654" s="303"/>
      <c r="CR654" s="303"/>
      <c r="CS654" s="303"/>
      <c r="CT654" s="303"/>
      <c r="CU654" s="303"/>
      <c r="CV654" s="303"/>
      <c r="CW654" s="303"/>
      <c r="CX654" s="303"/>
      <c r="CY654" s="303"/>
      <c r="CZ654" s="303"/>
    </row>
    <row r="655" spans="1:104" ht="11.25" customHeight="1" x14ac:dyDescent="0.2">
      <c r="A655" s="303"/>
      <c r="B655" s="303"/>
      <c r="C655" s="303"/>
      <c r="D655" s="303"/>
      <c r="E655" s="303"/>
      <c r="F655" s="303"/>
      <c r="G655" s="303"/>
      <c r="H655" s="303"/>
      <c r="I655" s="303"/>
      <c r="J655" s="303"/>
      <c r="K655" s="303"/>
      <c r="L655" s="303"/>
      <c r="M655" s="303"/>
      <c r="N655" s="303"/>
      <c r="O655" s="303"/>
      <c r="P655" s="303"/>
      <c r="Q655" s="303"/>
      <c r="R655" s="309"/>
      <c r="S655" s="310"/>
      <c r="T655" s="310"/>
      <c r="U655" s="303"/>
      <c r="V655" s="303"/>
      <c r="W655" s="303"/>
      <c r="X655" s="303"/>
      <c r="Y655" s="303"/>
      <c r="Z655" s="303"/>
      <c r="AA655" s="303"/>
      <c r="AB655" s="303"/>
      <c r="AC655" s="303"/>
      <c r="AD655" s="303"/>
      <c r="AE655" s="303"/>
      <c r="AF655" s="303"/>
      <c r="AG655" s="303"/>
      <c r="AH655" s="303"/>
      <c r="AI655" s="303"/>
      <c r="AJ655" s="303"/>
      <c r="AK655" s="303"/>
      <c r="AL655" s="303"/>
      <c r="AM655" s="303"/>
      <c r="AN655" s="303"/>
      <c r="AO655" s="303"/>
      <c r="AP655" s="303"/>
      <c r="AQ655" s="303"/>
      <c r="AR655" s="303"/>
      <c r="AS655" s="303"/>
      <c r="AT655" s="303"/>
      <c r="AU655" s="303"/>
      <c r="AV655" s="303"/>
      <c r="AW655" s="303"/>
      <c r="AX655" s="303"/>
      <c r="AY655" s="303"/>
      <c r="AZ655" s="303"/>
      <c r="BA655" s="303"/>
      <c r="BB655" s="303"/>
      <c r="BC655" s="303"/>
      <c r="BD655" s="303"/>
      <c r="BE655" s="303"/>
      <c r="BF655" s="303"/>
      <c r="BG655" s="303"/>
      <c r="BH655" s="303"/>
      <c r="BI655" s="303"/>
      <c r="BJ655" s="303"/>
      <c r="BK655" s="303"/>
      <c r="BL655" s="303"/>
      <c r="BM655" s="303"/>
      <c r="BN655" s="303"/>
      <c r="BO655" s="303"/>
      <c r="BP655" s="303"/>
      <c r="BQ655" s="303"/>
      <c r="BR655" s="303"/>
      <c r="BS655" s="303"/>
      <c r="BT655" s="303"/>
      <c r="BU655" s="303"/>
      <c r="BV655" s="303"/>
      <c r="BW655" s="303"/>
      <c r="BX655" s="303"/>
      <c r="BY655" s="303"/>
      <c r="BZ655" s="303"/>
      <c r="CA655" s="303"/>
      <c r="CB655" s="303"/>
      <c r="CC655" s="303"/>
      <c r="CD655" s="303"/>
      <c r="CE655" s="303"/>
      <c r="CF655" s="303"/>
      <c r="CG655" s="303"/>
      <c r="CH655" s="303"/>
      <c r="CI655" s="303"/>
      <c r="CJ655" s="303"/>
      <c r="CK655" s="303"/>
      <c r="CL655" s="303"/>
      <c r="CM655" s="303"/>
      <c r="CN655" s="303"/>
      <c r="CO655" s="303"/>
      <c r="CP655" s="303"/>
      <c r="CQ655" s="303"/>
      <c r="CR655" s="303"/>
      <c r="CS655" s="303"/>
      <c r="CT655" s="303"/>
      <c r="CU655" s="303"/>
      <c r="CV655" s="303"/>
      <c r="CW655" s="303"/>
      <c r="CX655" s="303"/>
      <c r="CY655" s="303"/>
      <c r="CZ655" s="303"/>
    </row>
    <row r="656" spans="1:104" ht="11.25" customHeight="1" x14ac:dyDescent="0.2">
      <c r="A656" s="303"/>
      <c r="B656" s="303"/>
      <c r="C656" s="303"/>
      <c r="D656" s="303"/>
      <c r="E656" s="303"/>
      <c r="F656" s="303"/>
      <c r="G656" s="303"/>
      <c r="H656" s="303"/>
      <c r="I656" s="303"/>
      <c r="J656" s="303"/>
      <c r="K656" s="303"/>
      <c r="L656" s="303"/>
      <c r="M656" s="303"/>
      <c r="N656" s="303"/>
      <c r="O656" s="303"/>
      <c r="P656" s="303"/>
      <c r="Q656" s="303"/>
      <c r="R656" s="309"/>
      <c r="S656" s="310"/>
      <c r="T656" s="310"/>
      <c r="U656" s="303"/>
      <c r="V656" s="303"/>
      <c r="W656" s="303"/>
      <c r="X656" s="303"/>
      <c r="Y656" s="303"/>
      <c r="Z656" s="303"/>
      <c r="AA656" s="303"/>
      <c r="AB656" s="303"/>
      <c r="AC656" s="303"/>
      <c r="AD656" s="303"/>
      <c r="AE656" s="303"/>
      <c r="AF656" s="303"/>
      <c r="AG656" s="303"/>
      <c r="AH656" s="303"/>
      <c r="AI656" s="303"/>
      <c r="AJ656" s="303"/>
      <c r="AK656" s="303"/>
      <c r="AL656" s="303"/>
      <c r="AM656" s="303"/>
      <c r="AN656" s="303"/>
      <c r="AO656" s="303"/>
      <c r="AP656" s="303"/>
      <c r="AQ656" s="303"/>
      <c r="AR656" s="303"/>
      <c r="AS656" s="303"/>
      <c r="AT656" s="303"/>
      <c r="AU656" s="303"/>
      <c r="AV656" s="303"/>
      <c r="AW656" s="303"/>
      <c r="AX656" s="303"/>
      <c r="AY656" s="303"/>
      <c r="AZ656" s="303"/>
      <c r="BA656" s="303"/>
      <c r="BB656" s="303"/>
      <c r="BC656" s="303"/>
      <c r="BD656" s="303"/>
      <c r="BE656" s="303"/>
      <c r="BF656" s="303"/>
      <c r="BG656" s="303"/>
      <c r="BH656" s="303"/>
      <c r="BI656" s="303"/>
      <c r="BJ656" s="303"/>
      <c r="BK656" s="303"/>
      <c r="BL656" s="303"/>
      <c r="BM656" s="303"/>
      <c r="BN656" s="303"/>
      <c r="BO656" s="303"/>
      <c r="BP656" s="303"/>
      <c r="BQ656" s="303"/>
      <c r="BR656" s="303"/>
      <c r="BS656" s="303"/>
      <c r="BT656" s="303"/>
      <c r="BU656" s="303"/>
      <c r="BV656" s="303"/>
      <c r="BW656" s="303"/>
      <c r="BX656" s="303"/>
      <c r="BY656" s="303"/>
      <c r="BZ656" s="303"/>
      <c r="CA656" s="303"/>
      <c r="CB656" s="303"/>
      <c r="CC656" s="303"/>
      <c r="CD656" s="303"/>
      <c r="CE656" s="303"/>
      <c r="CF656" s="303"/>
      <c r="CG656" s="303"/>
      <c r="CH656" s="303"/>
      <c r="CI656" s="303"/>
      <c r="CJ656" s="303"/>
      <c r="CK656" s="303"/>
      <c r="CL656" s="303"/>
      <c r="CM656" s="303"/>
      <c r="CN656" s="303"/>
      <c r="CO656" s="303"/>
      <c r="CP656" s="303"/>
      <c r="CQ656" s="303"/>
      <c r="CR656" s="303"/>
      <c r="CS656" s="303"/>
      <c r="CT656" s="303"/>
      <c r="CU656" s="303"/>
      <c r="CV656" s="303"/>
      <c r="CW656" s="303"/>
      <c r="CX656" s="303"/>
      <c r="CY656" s="303"/>
      <c r="CZ656" s="303"/>
    </row>
    <row r="657" spans="1:104" ht="11.25" customHeight="1" x14ac:dyDescent="0.2">
      <c r="A657" s="303"/>
      <c r="B657" s="303"/>
      <c r="C657" s="303"/>
      <c r="D657" s="303"/>
      <c r="E657" s="303"/>
      <c r="F657" s="303"/>
      <c r="G657" s="303"/>
      <c r="H657" s="303"/>
      <c r="I657" s="303"/>
      <c r="J657" s="303"/>
      <c r="K657" s="303"/>
      <c r="L657" s="303"/>
      <c r="M657" s="303"/>
      <c r="N657" s="303"/>
      <c r="O657" s="303"/>
      <c r="P657" s="303"/>
      <c r="Q657" s="303"/>
      <c r="R657" s="309"/>
      <c r="S657" s="310"/>
      <c r="T657" s="310"/>
      <c r="U657" s="303"/>
      <c r="V657" s="303"/>
      <c r="W657" s="303"/>
      <c r="X657" s="303"/>
      <c r="Y657" s="303"/>
      <c r="Z657" s="303"/>
      <c r="AA657" s="303"/>
      <c r="AB657" s="303"/>
      <c r="AC657" s="303"/>
      <c r="AD657" s="303"/>
      <c r="AE657" s="303"/>
      <c r="AF657" s="303"/>
      <c r="AG657" s="303"/>
      <c r="AH657" s="303"/>
      <c r="AI657" s="303"/>
      <c r="AJ657" s="303"/>
      <c r="AK657" s="303"/>
      <c r="AL657" s="303"/>
      <c r="AM657" s="303"/>
      <c r="AN657" s="303"/>
      <c r="AO657" s="303"/>
      <c r="AP657" s="303"/>
      <c r="AQ657" s="303"/>
      <c r="AR657" s="303"/>
      <c r="AS657" s="303"/>
      <c r="AT657" s="303"/>
      <c r="AU657" s="303"/>
      <c r="AV657" s="303"/>
      <c r="AW657" s="303"/>
      <c r="AX657" s="303"/>
      <c r="AY657" s="303"/>
      <c r="AZ657" s="303"/>
      <c r="BA657" s="303"/>
      <c r="BB657" s="303"/>
      <c r="BC657" s="303"/>
      <c r="BD657" s="303"/>
      <c r="BE657" s="303"/>
      <c r="BF657" s="303"/>
      <c r="BG657" s="303"/>
      <c r="BH657" s="303"/>
      <c r="BI657" s="303"/>
      <c r="BJ657" s="303"/>
      <c r="BK657" s="303"/>
      <c r="BL657" s="303"/>
      <c r="BM657" s="303"/>
      <c r="BN657" s="303"/>
      <c r="BO657" s="303"/>
      <c r="BP657" s="303"/>
      <c r="BQ657" s="303"/>
      <c r="BR657" s="303"/>
      <c r="BS657" s="303"/>
      <c r="BT657" s="303"/>
      <c r="BU657" s="303"/>
      <c r="BV657" s="303"/>
      <c r="BW657" s="303"/>
      <c r="BX657" s="303"/>
      <c r="BY657" s="303"/>
      <c r="BZ657" s="303"/>
      <c r="CA657" s="303"/>
      <c r="CB657" s="303"/>
      <c r="CC657" s="303"/>
      <c r="CD657" s="303"/>
      <c r="CE657" s="303"/>
      <c r="CF657" s="303"/>
      <c r="CG657" s="303"/>
      <c r="CH657" s="303"/>
      <c r="CI657" s="303"/>
      <c r="CJ657" s="303"/>
      <c r="CK657" s="303"/>
      <c r="CL657" s="303"/>
      <c r="CM657" s="303"/>
      <c r="CN657" s="303"/>
      <c r="CO657" s="303"/>
      <c r="CP657" s="303"/>
      <c r="CQ657" s="303"/>
      <c r="CR657" s="303"/>
      <c r="CS657" s="303"/>
      <c r="CT657" s="303"/>
      <c r="CU657" s="303"/>
      <c r="CV657" s="303"/>
      <c r="CW657" s="303"/>
      <c r="CX657" s="303"/>
      <c r="CY657" s="303"/>
      <c r="CZ657" s="303"/>
    </row>
    <row r="658" spans="1:104" ht="11.25" customHeight="1" x14ac:dyDescent="0.2">
      <c r="A658" s="303"/>
      <c r="B658" s="303"/>
      <c r="C658" s="303"/>
      <c r="D658" s="303"/>
      <c r="E658" s="303"/>
      <c r="F658" s="303"/>
      <c r="G658" s="303"/>
      <c r="H658" s="303"/>
      <c r="I658" s="303"/>
      <c r="J658" s="303"/>
      <c r="K658" s="303"/>
      <c r="L658" s="303"/>
      <c r="M658" s="303"/>
      <c r="N658" s="303"/>
      <c r="O658" s="303"/>
      <c r="P658" s="303"/>
      <c r="Q658" s="303"/>
      <c r="R658" s="309"/>
      <c r="S658" s="310"/>
      <c r="T658" s="310"/>
      <c r="U658" s="303"/>
      <c r="V658" s="303"/>
      <c r="W658" s="303"/>
      <c r="X658" s="303"/>
      <c r="Y658" s="303"/>
      <c r="Z658" s="303"/>
      <c r="AA658" s="303"/>
      <c r="AB658" s="303"/>
      <c r="AC658" s="303"/>
      <c r="AD658" s="303"/>
      <c r="AE658" s="303"/>
      <c r="AF658" s="303"/>
      <c r="AG658" s="303"/>
      <c r="AH658" s="303"/>
      <c r="AI658" s="303"/>
      <c r="AJ658" s="303"/>
      <c r="AK658" s="303"/>
      <c r="AL658" s="303"/>
      <c r="AM658" s="303"/>
      <c r="AN658" s="303"/>
      <c r="AO658" s="303"/>
      <c r="AP658" s="303"/>
      <c r="AQ658" s="303"/>
      <c r="AR658" s="303"/>
      <c r="AS658" s="303"/>
      <c r="AT658" s="303"/>
      <c r="AU658" s="303"/>
      <c r="AV658" s="303"/>
      <c r="AW658" s="303"/>
      <c r="AX658" s="303"/>
      <c r="AY658" s="303"/>
      <c r="AZ658" s="303"/>
      <c r="BA658" s="303"/>
      <c r="BB658" s="303"/>
      <c r="BC658" s="303"/>
      <c r="BD658" s="303"/>
      <c r="BE658" s="303"/>
      <c r="BF658" s="303"/>
      <c r="BG658" s="303"/>
      <c r="BH658" s="303"/>
      <c r="BI658" s="303"/>
      <c r="BJ658" s="303"/>
      <c r="BK658" s="303"/>
      <c r="BL658" s="303"/>
      <c r="BM658" s="303"/>
      <c r="BN658" s="303"/>
      <c r="BO658" s="303"/>
      <c r="BP658" s="303"/>
      <c r="BQ658" s="303"/>
      <c r="BR658" s="303"/>
      <c r="BS658" s="303"/>
      <c r="BT658" s="303"/>
      <c r="BU658" s="303"/>
      <c r="BV658" s="303"/>
      <c r="BW658" s="303"/>
      <c r="BX658" s="303"/>
      <c r="BY658" s="303"/>
      <c r="BZ658" s="303"/>
      <c r="CA658" s="303"/>
      <c r="CB658" s="303"/>
      <c r="CC658" s="303"/>
      <c r="CD658" s="303"/>
      <c r="CE658" s="303"/>
      <c r="CF658" s="303"/>
      <c r="CG658" s="303"/>
      <c r="CH658" s="303"/>
      <c r="CI658" s="303"/>
      <c r="CJ658" s="303"/>
      <c r="CK658" s="303"/>
      <c r="CL658" s="303"/>
      <c r="CM658" s="303"/>
      <c r="CN658" s="303"/>
      <c r="CO658" s="303"/>
      <c r="CP658" s="303"/>
      <c r="CQ658" s="303"/>
      <c r="CR658" s="303"/>
      <c r="CS658" s="303"/>
      <c r="CT658" s="303"/>
      <c r="CU658" s="303"/>
      <c r="CV658" s="303"/>
      <c r="CW658" s="303"/>
      <c r="CX658" s="303"/>
      <c r="CY658" s="303"/>
      <c r="CZ658" s="303"/>
    </row>
    <row r="659" spans="1:104" ht="11.25" customHeight="1" x14ac:dyDescent="0.2">
      <c r="A659" s="303"/>
      <c r="B659" s="303"/>
      <c r="C659" s="303"/>
      <c r="D659" s="303"/>
      <c r="E659" s="303"/>
      <c r="F659" s="303"/>
      <c r="G659" s="303"/>
      <c r="H659" s="303"/>
      <c r="I659" s="303"/>
      <c r="J659" s="303"/>
      <c r="K659" s="303"/>
      <c r="L659" s="303"/>
      <c r="M659" s="303"/>
      <c r="N659" s="303"/>
      <c r="O659" s="303"/>
      <c r="P659" s="303"/>
      <c r="Q659" s="303"/>
      <c r="R659" s="309"/>
      <c r="S659" s="310"/>
      <c r="T659" s="310"/>
      <c r="U659" s="303"/>
      <c r="V659" s="303"/>
      <c r="W659" s="303"/>
      <c r="X659" s="303"/>
      <c r="Y659" s="303"/>
      <c r="Z659" s="303"/>
      <c r="AA659" s="303"/>
      <c r="AB659" s="303"/>
      <c r="AC659" s="303"/>
      <c r="AD659" s="303"/>
      <c r="AE659" s="303"/>
      <c r="AF659" s="303"/>
      <c r="AG659" s="303"/>
      <c r="AH659" s="303"/>
      <c r="AI659" s="303"/>
      <c r="AJ659" s="303"/>
      <c r="AK659" s="303"/>
      <c r="AL659" s="303"/>
      <c r="AM659" s="303"/>
      <c r="AN659" s="303"/>
      <c r="AO659" s="303"/>
      <c r="AP659" s="303"/>
      <c r="AQ659" s="303"/>
      <c r="AR659" s="303"/>
      <c r="AS659" s="303"/>
      <c r="AT659" s="303"/>
      <c r="AU659" s="303"/>
      <c r="AV659" s="303"/>
      <c r="AW659" s="303"/>
      <c r="AX659" s="303"/>
      <c r="AY659" s="303"/>
      <c r="AZ659" s="303"/>
      <c r="BA659" s="303"/>
      <c r="BB659" s="303"/>
      <c r="BC659" s="303"/>
      <c r="BD659" s="303"/>
      <c r="BE659" s="303"/>
      <c r="BF659" s="303"/>
      <c r="BG659" s="303"/>
      <c r="BH659" s="303"/>
      <c r="BI659" s="303"/>
      <c r="BJ659" s="303"/>
      <c r="BK659" s="303"/>
      <c r="BL659" s="303"/>
      <c r="BM659" s="303"/>
      <c r="BN659" s="303"/>
      <c r="BO659" s="303"/>
      <c r="BP659" s="303"/>
      <c r="BQ659" s="303"/>
      <c r="BR659" s="303"/>
      <c r="BS659" s="303"/>
      <c r="BT659" s="303"/>
      <c r="BU659" s="303"/>
      <c r="BV659" s="303"/>
      <c r="BW659" s="303"/>
      <c r="BX659" s="303"/>
      <c r="BY659" s="303"/>
      <c r="BZ659" s="303"/>
      <c r="CA659" s="303"/>
      <c r="CB659" s="303"/>
      <c r="CC659" s="303"/>
      <c r="CD659" s="303"/>
      <c r="CE659" s="303"/>
      <c r="CF659" s="303"/>
      <c r="CG659" s="303"/>
      <c r="CH659" s="303"/>
      <c r="CI659" s="303"/>
      <c r="CJ659" s="303"/>
      <c r="CK659" s="303"/>
      <c r="CL659" s="303"/>
      <c r="CM659" s="303"/>
      <c r="CN659" s="303"/>
      <c r="CO659" s="303"/>
      <c r="CP659" s="303"/>
      <c r="CQ659" s="303"/>
      <c r="CR659" s="303"/>
      <c r="CS659" s="303"/>
      <c r="CT659" s="303"/>
      <c r="CU659" s="303"/>
      <c r="CV659" s="303"/>
      <c r="CW659" s="303"/>
      <c r="CX659" s="303"/>
      <c r="CY659" s="303"/>
      <c r="CZ659" s="303"/>
    </row>
    <row r="660" spans="1:104" ht="11.25" customHeight="1" x14ac:dyDescent="0.2">
      <c r="A660" s="303"/>
      <c r="B660" s="303"/>
      <c r="C660" s="303"/>
      <c r="D660" s="303"/>
      <c r="E660" s="303"/>
      <c r="F660" s="303"/>
      <c r="G660" s="303"/>
      <c r="H660" s="303"/>
      <c r="I660" s="303"/>
      <c r="J660" s="303"/>
      <c r="K660" s="303"/>
      <c r="L660" s="303"/>
      <c r="M660" s="303"/>
      <c r="N660" s="303"/>
      <c r="O660" s="303"/>
      <c r="P660" s="303"/>
      <c r="Q660" s="303"/>
      <c r="R660" s="309"/>
      <c r="S660" s="310"/>
      <c r="T660" s="310"/>
      <c r="U660" s="303"/>
      <c r="V660" s="303"/>
      <c r="W660" s="303"/>
      <c r="X660" s="303"/>
      <c r="Y660" s="303"/>
      <c r="Z660" s="303"/>
      <c r="AA660" s="303"/>
      <c r="AB660" s="303"/>
      <c r="AC660" s="303"/>
      <c r="AD660" s="303"/>
      <c r="AE660" s="303"/>
      <c r="AF660" s="303"/>
      <c r="AG660" s="303"/>
      <c r="AH660" s="303"/>
      <c r="AI660" s="303"/>
      <c r="AJ660" s="303"/>
      <c r="AK660" s="303"/>
      <c r="AL660" s="303"/>
      <c r="AM660" s="303"/>
      <c r="AN660" s="303"/>
      <c r="AO660" s="303"/>
      <c r="AP660" s="303"/>
      <c r="AQ660" s="303"/>
      <c r="AR660" s="303"/>
      <c r="AS660" s="303"/>
      <c r="AT660" s="303"/>
      <c r="AU660" s="303"/>
      <c r="AV660" s="303"/>
      <c r="AW660" s="303"/>
      <c r="AX660" s="303"/>
      <c r="AY660" s="303"/>
      <c r="AZ660" s="303"/>
      <c r="BA660" s="303"/>
      <c r="BB660" s="303"/>
      <c r="BC660" s="303"/>
      <c r="BD660" s="303"/>
      <c r="BE660" s="303"/>
      <c r="BF660" s="303"/>
      <c r="BG660" s="303"/>
      <c r="BH660" s="303"/>
      <c r="BI660" s="303"/>
      <c r="BJ660" s="303"/>
      <c r="BK660" s="303"/>
      <c r="BL660" s="303"/>
      <c r="BM660" s="303"/>
      <c r="BN660" s="303"/>
      <c r="BO660" s="303"/>
      <c r="BP660" s="303"/>
      <c r="BQ660" s="303"/>
      <c r="BR660" s="303"/>
      <c r="BS660" s="303"/>
      <c r="BT660" s="303"/>
      <c r="BU660" s="303"/>
      <c r="BV660" s="303"/>
      <c r="BW660" s="303"/>
      <c r="BX660" s="303"/>
      <c r="BY660" s="303"/>
      <c r="BZ660" s="303"/>
      <c r="CA660" s="303"/>
      <c r="CB660" s="303"/>
      <c r="CC660" s="303"/>
      <c r="CD660" s="303"/>
      <c r="CE660" s="303"/>
      <c r="CF660" s="303"/>
      <c r="CG660" s="303"/>
      <c r="CH660" s="303"/>
      <c r="CI660" s="303"/>
      <c r="CJ660" s="303"/>
      <c r="CK660" s="303"/>
      <c r="CL660" s="303"/>
      <c r="CM660" s="303"/>
      <c r="CN660" s="303"/>
      <c r="CO660" s="303"/>
      <c r="CP660" s="303"/>
      <c r="CQ660" s="303"/>
      <c r="CR660" s="303"/>
      <c r="CS660" s="303"/>
      <c r="CT660" s="303"/>
      <c r="CU660" s="303"/>
      <c r="CV660" s="303"/>
      <c r="CW660" s="303"/>
      <c r="CX660" s="303"/>
      <c r="CY660" s="303"/>
      <c r="CZ660" s="303"/>
    </row>
    <row r="661" spans="1:104" ht="11.25" customHeight="1" x14ac:dyDescent="0.2">
      <c r="A661" s="303"/>
      <c r="B661" s="303"/>
      <c r="C661" s="303"/>
      <c r="D661" s="303"/>
      <c r="E661" s="303"/>
      <c r="F661" s="303"/>
      <c r="G661" s="303"/>
      <c r="H661" s="303"/>
      <c r="I661" s="303"/>
      <c r="J661" s="303"/>
      <c r="K661" s="303"/>
      <c r="L661" s="303"/>
      <c r="M661" s="303"/>
      <c r="N661" s="303"/>
      <c r="O661" s="303"/>
      <c r="P661" s="303"/>
      <c r="Q661" s="303"/>
      <c r="R661" s="309"/>
      <c r="S661" s="310"/>
      <c r="T661" s="310"/>
      <c r="U661" s="303"/>
      <c r="V661" s="303"/>
      <c r="W661" s="303"/>
      <c r="X661" s="303"/>
      <c r="Y661" s="303"/>
      <c r="Z661" s="303"/>
      <c r="AA661" s="303"/>
      <c r="AB661" s="303"/>
      <c r="AC661" s="303"/>
      <c r="AD661" s="303"/>
      <c r="AE661" s="303"/>
      <c r="AF661" s="303"/>
      <c r="AG661" s="303"/>
      <c r="AH661" s="303"/>
      <c r="AI661" s="303"/>
      <c r="AJ661" s="303"/>
      <c r="AK661" s="303"/>
      <c r="AL661" s="303"/>
      <c r="AM661" s="303"/>
      <c r="AN661" s="303"/>
      <c r="AO661" s="303"/>
      <c r="AP661" s="303"/>
      <c r="AQ661" s="303"/>
      <c r="AR661" s="303"/>
      <c r="AS661" s="303"/>
      <c r="AT661" s="303"/>
      <c r="AU661" s="303"/>
      <c r="AV661" s="303"/>
      <c r="AW661" s="303"/>
      <c r="AX661" s="303"/>
      <c r="AY661" s="303"/>
      <c r="AZ661" s="303"/>
      <c r="BA661" s="303"/>
      <c r="BB661" s="303"/>
      <c r="BC661" s="303"/>
      <c r="BD661" s="303"/>
      <c r="BE661" s="303"/>
      <c r="BF661" s="303"/>
      <c r="BG661" s="303"/>
      <c r="BH661" s="303"/>
      <c r="BI661" s="303"/>
      <c r="BJ661" s="303"/>
      <c r="BK661" s="303"/>
      <c r="BL661" s="303"/>
      <c r="BM661" s="303"/>
      <c r="BN661" s="303"/>
      <c r="BO661" s="303"/>
      <c r="BP661" s="303"/>
      <c r="BQ661" s="303"/>
      <c r="BR661" s="303"/>
      <c r="BS661" s="303"/>
      <c r="BT661" s="303"/>
      <c r="BU661" s="303"/>
      <c r="BV661" s="303"/>
      <c r="BW661" s="303"/>
      <c r="BX661" s="303"/>
      <c r="BY661" s="303"/>
      <c r="BZ661" s="303"/>
      <c r="CA661" s="303"/>
      <c r="CB661" s="303"/>
      <c r="CC661" s="303"/>
      <c r="CD661" s="303"/>
      <c r="CE661" s="303"/>
      <c r="CF661" s="303"/>
      <c r="CG661" s="303"/>
      <c r="CH661" s="303"/>
      <c r="CI661" s="303"/>
      <c r="CJ661" s="303"/>
      <c r="CK661" s="303"/>
      <c r="CL661" s="303"/>
      <c r="CM661" s="303"/>
      <c r="CN661" s="303"/>
      <c r="CO661" s="303"/>
      <c r="CP661" s="303"/>
      <c r="CQ661" s="303"/>
      <c r="CR661" s="303"/>
      <c r="CS661" s="303"/>
      <c r="CT661" s="303"/>
      <c r="CU661" s="303"/>
      <c r="CV661" s="303"/>
      <c r="CW661" s="303"/>
      <c r="CX661" s="303"/>
      <c r="CY661" s="303"/>
      <c r="CZ661" s="303"/>
    </row>
    <row r="662" spans="1:104" ht="11.25" customHeight="1" x14ac:dyDescent="0.2">
      <c r="A662" s="303"/>
      <c r="B662" s="303"/>
      <c r="C662" s="303"/>
      <c r="D662" s="303"/>
      <c r="E662" s="303"/>
      <c r="F662" s="303"/>
      <c r="G662" s="303"/>
      <c r="H662" s="303"/>
      <c r="I662" s="303"/>
      <c r="J662" s="303"/>
      <c r="K662" s="303"/>
      <c r="L662" s="303"/>
      <c r="M662" s="303"/>
      <c r="N662" s="303"/>
      <c r="O662" s="303"/>
      <c r="P662" s="303"/>
      <c r="Q662" s="303"/>
      <c r="R662" s="309"/>
      <c r="S662" s="310"/>
      <c r="T662" s="310"/>
      <c r="U662" s="303"/>
      <c r="V662" s="303"/>
      <c r="W662" s="303"/>
      <c r="X662" s="303"/>
      <c r="Y662" s="303"/>
      <c r="Z662" s="303"/>
      <c r="AA662" s="303"/>
      <c r="AB662" s="303"/>
      <c r="AC662" s="303"/>
      <c r="AD662" s="303"/>
      <c r="AE662" s="303"/>
      <c r="AF662" s="303"/>
      <c r="AG662" s="303"/>
      <c r="AH662" s="303"/>
      <c r="AI662" s="303"/>
      <c r="AJ662" s="303"/>
      <c r="AK662" s="303"/>
      <c r="AL662" s="303"/>
      <c r="AM662" s="303"/>
      <c r="AN662" s="303"/>
      <c r="AO662" s="303"/>
      <c r="AP662" s="303"/>
      <c r="AQ662" s="303"/>
      <c r="AR662" s="303"/>
      <c r="AS662" s="303"/>
      <c r="AT662" s="303"/>
      <c r="AU662" s="303"/>
      <c r="AV662" s="303"/>
      <c r="AW662" s="303"/>
      <c r="AX662" s="303"/>
      <c r="AY662" s="303"/>
      <c r="AZ662" s="303"/>
      <c r="BA662" s="303"/>
      <c r="BB662" s="303"/>
      <c r="BC662" s="303"/>
      <c r="BD662" s="303"/>
      <c r="BE662" s="303"/>
      <c r="BF662" s="303"/>
      <c r="BG662" s="303"/>
      <c r="BH662" s="303"/>
      <c r="BI662" s="303"/>
      <c r="BJ662" s="303"/>
      <c r="BK662" s="303"/>
      <c r="BL662" s="303"/>
      <c r="BM662" s="303"/>
      <c r="BN662" s="303"/>
      <c r="BO662" s="303"/>
      <c r="BP662" s="303"/>
      <c r="BQ662" s="303"/>
      <c r="BR662" s="303"/>
      <c r="BS662" s="303"/>
      <c r="BT662" s="303"/>
      <c r="BU662" s="303"/>
      <c r="BV662" s="303"/>
      <c r="BW662" s="303"/>
      <c r="BX662" s="303"/>
      <c r="BY662" s="303"/>
      <c r="BZ662" s="303"/>
      <c r="CA662" s="303"/>
      <c r="CB662" s="303"/>
      <c r="CC662" s="303"/>
      <c r="CD662" s="303"/>
      <c r="CE662" s="303"/>
      <c r="CF662" s="303"/>
      <c r="CG662" s="303"/>
      <c r="CH662" s="303"/>
      <c r="CI662" s="303"/>
      <c r="CJ662" s="303"/>
      <c r="CK662" s="303"/>
      <c r="CL662" s="303"/>
      <c r="CM662" s="303"/>
      <c r="CN662" s="303"/>
      <c r="CO662" s="303"/>
      <c r="CP662" s="303"/>
      <c r="CQ662" s="303"/>
      <c r="CR662" s="303"/>
      <c r="CS662" s="303"/>
      <c r="CT662" s="303"/>
      <c r="CU662" s="303"/>
      <c r="CV662" s="303"/>
      <c r="CW662" s="303"/>
      <c r="CX662" s="303"/>
      <c r="CY662" s="303"/>
      <c r="CZ662" s="303"/>
    </row>
    <row r="663" spans="1:104" ht="11.25" customHeight="1" x14ac:dyDescent="0.2">
      <c r="A663" s="303"/>
      <c r="B663" s="303"/>
      <c r="C663" s="303"/>
      <c r="D663" s="303"/>
      <c r="E663" s="303"/>
      <c r="F663" s="303"/>
      <c r="G663" s="303"/>
      <c r="H663" s="303"/>
      <c r="I663" s="303"/>
      <c r="J663" s="303"/>
      <c r="K663" s="303"/>
      <c r="L663" s="303"/>
      <c r="M663" s="303"/>
      <c r="N663" s="303"/>
      <c r="O663" s="303"/>
      <c r="P663" s="303"/>
      <c r="Q663" s="303"/>
      <c r="R663" s="309"/>
      <c r="S663" s="310"/>
      <c r="T663" s="310"/>
      <c r="U663" s="303"/>
      <c r="V663" s="303"/>
      <c r="W663" s="303"/>
      <c r="X663" s="303"/>
      <c r="Y663" s="303"/>
      <c r="Z663" s="303"/>
      <c r="AA663" s="303"/>
      <c r="AB663" s="303"/>
      <c r="AC663" s="303"/>
      <c r="AD663" s="303"/>
      <c r="AE663" s="303"/>
      <c r="AF663" s="303"/>
      <c r="AG663" s="303"/>
      <c r="AH663" s="303"/>
      <c r="AI663" s="303"/>
      <c r="AJ663" s="303"/>
      <c r="AK663" s="303"/>
      <c r="AL663" s="303"/>
      <c r="AM663" s="303"/>
      <c r="AN663" s="303"/>
      <c r="AO663" s="303"/>
      <c r="AP663" s="303"/>
      <c r="AQ663" s="303"/>
      <c r="AR663" s="303"/>
      <c r="AS663" s="303"/>
      <c r="AT663" s="303"/>
      <c r="AU663" s="303"/>
      <c r="AV663" s="303"/>
      <c r="AW663" s="303"/>
      <c r="AX663" s="303"/>
      <c r="AY663" s="303"/>
      <c r="AZ663" s="303"/>
      <c r="BA663" s="303"/>
      <c r="BB663" s="303"/>
      <c r="BC663" s="303"/>
      <c r="BD663" s="303"/>
      <c r="BE663" s="303"/>
      <c r="BF663" s="303"/>
      <c r="BG663" s="303"/>
      <c r="BH663" s="303"/>
      <c r="BI663" s="303"/>
      <c r="BJ663" s="303"/>
      <c r="BK663" s="303"/>
      <c r="BL663" s="303"/>
      <c r="BM663" s="303"/>
      <c r="BN663" s="303"/>
      <c r="BO663" s="303"/>
      <c r="BP663" s="303"/>
      <c r="BQ663" s="303"/>
      <c r="BR663" s="303"/>
      <c r="BS663" s="303"/>
      <c r="BT663" s="303"/>
      <c r="BU663" s="303"/>
      <c r="BV663" s="303"/>
      <c r="BW663" s="303"/>
      <c r="BX663" s="303"/>
      <c r="BY663" s="303"/>
      <c r="BZ663" s="303"/>
      <c r="CA663" s="303"/>
      <c r="CB663" s="303"/>
      <c r="CC663" s="303"/>
      <c r="CD663" s="303"/>
      <c r="CE663" s="303"/>
      <c r="CF663" s="303"/>
      <c r="CG663" s="303"/>
      <c r="CH663" s="303"/>
      <c r="CI663" s="303"/>
      <c r="CJ663" s="303"/>
      <c r="CK663" s="303"/>
      <c r="CL663" s="303"/>
      <c r="CM663" s="303"/>
      <c r="CN663" s="303"/>
      <c r="CO663" s="303"/>
      <c r="CP663" s="303"/>
      <c r="CQ663" s="303"/>
      <c r="CR663" s="303"/>
      <c r="CS663" s="303"/>
      <c r="CT663" s="303"/>
      <c r="CU663" s="303"/>
      <c r="CV663" s="303"/>
      <c r="CW663" s="303"/>
      <c r="CX663" s="303"/>
      <c r="CY663" s="303"/>
      <c r="CZ663" s="303"/>
    </row>
    <row r="664" spans="1:104" ht="11.25" customHeight="1" x14ac:dyDescent="0.2">
      <c r="A664" s="303"/>
      <c r="B664" s="303"/>
      <c r="C664" s="303"/>
      <c r="D664" s="303"/>
      <c r="E664" s="303"/>
      <c r="F664" s="303"/>
      <c r="G664" s="303"/>
      <c r="H664" s="303"/>
      <c r="I664" s="303"/>
      <c r="J664" s="303"/>
      <c r="K664" s="303"/>
      <c r="L664" s="303"/>
      <c r="M664" s="303"/>
      <c r="N664" s="303"/>
      <c r="O664" s="303"/>
      <c r="P664" s="303"/>
      <c r="Q664" s="303"/>
      <c r="R664" s="309"/>
      <c r="S664" s="310"/>
      <c r="T664" s="310"/>
      <c r="U664" s="303"/>
      <c r="V664" s="303"/>
      <c r="W664" s="303"/>
      <c r="X664" s="303"/>
      <c r="Y664" s="303"/>
      <c r="Z664" s="303"/>
      <c r="AA664" s="303"/>
      <c r="AB664" s="303"/>
      <c r="AC664" s="303"/>
      <c r="AD664" s="303"/>
      <c r="AE664" s="303"/>
      <c r="AF664" s="303"/>
      <c r="AG664" s="303"/>
      <c r="AH664" s="303"/>
      <c r="AI664" s="303"/>
      <c r="AJ664" s="303"/>
      <c r="AK664" s="303"/>
      <c r="AL664" s="303"/>
      <c r="AM664" s="303"/>
      <c r="AN664" s="303"/>
      <c r="AO664" s="303"/>
      <c r="AP664" s="303"/>
      <c r="AQ664" s="303"/>
      <c r="AR664" s="303"/>
      <c r="AS664" s="303"/>
      <c r="AT664" s="303"/>
      <c r="AU664" s="303"/>
      <c r="AV664" s="303"/>
      <c r="AW664" s="303"/>
      <c r="AX664" s="303"/>
      <c r="AY664" s="303"/>
      <c r="AZ664" s="303"/>
      <c r="BA664" s="303"/>
      <c r="BB664" s="303"/>
      <c r="BC664" s="303"/>
      <c r="BD664" s="303"/>
      <c r="BE664" s="303"/>
      <c r="BF664" s="303"/>
      <c r="BG664" s="303"/>
      <c r="BH664" s="303"/>
      <c r="BI664" s="303"/>
      <c r="BJ664" s="303"/>
      <c r="BK664" s="303"/>
      <c r="BL664" s="303"/>
      <c r="BM664" s="303"/>
      <c r="BN664" s="303"/>
      <c r="BO664" s="303"/>
      <c r="BP664" s="303"/>
      <c r="BQ664" s="303"/>
      <c r="BR664" s="303"/>
      <c r="BS664" s="303"/>
      <c r="BT664" s="303"/>
      <c r="BU664" s="303"/>
      <c r="BV664" s="303"/>
      <c r="BW664" s="303"/>
      <c r="BX664" s="303"/>
      <c r="BY664" s="303"/>
      <c r="BZ664" s="303"/>
      <c r="CA664" s="303"/>
      <c r="CB664" s="303"/>
      <c r="CC664" s="303"/>
      <c r="CD664" s="303"/>
      <c r="CE664" s="303"/>
      <c r="CF664" s="303"/>
      <c r="CG664" s="303"/>
      <c r="CH664" s="303"/>
      <c r="CI664" s="303"/>
      <c r="CJ664" s="303"/>
      <c r="CK664" s="303"/>
      <c r="CL664" s="303"/>
      <c r="CM664" s="303"/>
      <c r="CN664" s="303"/>
      <c r="CO664" s="303"/>
      <c r="CP664" s="303"/>
      <c r="CQ664" s="303"/>
      <c r="CR664" s="303"/>
      <c r="CS664" s="303"/>
      <c r="CT664" s="303"/>
      <c r="CU664" s="303"/>
      <c r="CV664" s="303"/>
      <c r="CW664" s="303"/>
      <c r="CX664" s="303"/>
      <c r="CY664" s="303"/>
      <c r="CZ664" s="303"/>
    </row>
    <row r="665" spans="1:104" ht="11.25" customHeight="1" x14ac:dyDescent="0.2">
      <c r="A665" s="303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303"/>
      <c r="N665" s="303"/>
      <c r="O665" s="303"/>
      <c r="P665" s="303"/>
      <c r="Q665" s="303"/>
      <c r="R665" s="309"/>
      <c r="S665" s="310"/>
      <c r="T665" s="310"/>
      <c r="U665" s="303"/>
      <c r="V665" s="303"/>
      <c r="W665" s="303"/>
      <c r="X665" s="303"/>
      <c r="Y665" s="303"/>
      <c r="Z665" s="303"/>
      <c r="AA665" s="303"/>
      <c r="AB665" s="303"/>
      <c r="AC665" s="303"/>
      <c r="AD665" s="303"/>
      <c r="AE665" s="303"/>
      <c r="AF665" s="303"/>
      <c r="AG665" s="303"/>
      <c r="AH665" s="303"/>
      <c r="AI665" s="303"/>
      <c r="AJ665" s="303"/>
      <c r="AK665" s="303"/>
      <c r="AL665" s="303"/>
      <c r="AM665" s="303"/>
      <c r="AN665" s="303"/>
      <c r="AO665" s="303"/>
      <c r="AP665" s="303"/>
      <c r="AQ665" s="303"/>
      <c r="AR665" s="303"/>
      <c r="AS665" s="303"/>
      <c r="AT665" s="303"/>
      <c r="AU665" s="303"/>
      <c r="AV665" s="303"/>
      <c r="AW665" s="303"/>
      <c r="AX665" s="303"/>
      <c r="AY665" s="303"/>
      <c r="AZ665" s="303"/>
      <c r="BA665" s="303"/>
      <c r="BB665" s="303"/>
      <c r="BC665" s="303"/>
      <c r="BD665" s="303"/>
      <c r="BE665" s="303"/>
      <c r="BF665" s="303"/>
      <c r="BG665" s="303"/>
      <c r="BH665" s="303"/>
      <c r="BI665" s="303"/>
      <c r="BJ665" s="303"/>
      <c r="BK665" s="303"/>
      <c r="BL665" s="303"/>
      <c r="BM665" s="303"/>
      <c r="BN665" s="303"/>
      <c r="BO665" s="303"/>
      <c r="BP665" s="303"/>
      <c r="BQ665" s="303"/>
      <c r="BR665" s="303"/>
      <c r="BS665" s="303"/>
      <c r="BT665" s="303"/>
      <c r="BU665" s="303"/>
      <c r="BV665" s="303"/>
      <c r="BW665" s="303"/>
      <c r="BX665" s="303"/>
      <c r="BY665" s="303"/>
      <c r="BZ665" s="303"/>
      <c r="CA665" s="303"/>
      <c r="CB665" s="303"/>
      <c r="CC665" s="303"/>
      <c r="CD665" s="303"/>
      <c r="CE665" s="303"/>
      <c r="CF665" s="303"/>
      <c r="CG665" s="303"/>
      <c r="CH665" s="303"/>
      <c r="CI665" s="303"/>
      <c r="CJ665" s="303"/>
      <c r="CK665" s="303"/>
      <c r="CL665" s="303"/>
      <c r="CM665" s="303"/>
      <c r="CN665" s="303"/>
      <c r="CO665" s="303"/>
      <c r="CP665" s="303"/>
      <c r="CQ665" s="303"/>
      <c r="CR665" s="303"/>
      <c r="CS665" s="303"/>
      <c r="CT665" s="303"/>
      <c r="CU665" s="303"/>
      <c r="CV665" s="303"/>
      <c r="CW665" s="303"/>
      <c r="CX665" s="303"/>
      <c r="CY665" s="303"/>
      <c r="CZ665" s="303"/>
    </row>
    <row r="666" spans="1:104" ht="11.25" customHeight="1" x14ac:dyDescent="0.2">
      <c r="A666" s="303"/>
      <c r="B666" s="303"/>
      <c r="C666" s="303"/>
      <c r="D666" s="303"/>
      <c r="E666" s="303"/>
      <c r="F666" s="303"/>
      <c r="G666" s="303"/>
      <c r="H666" s="303"/>
      <c r="I666" s="303"/>
      <c r="J666" s="303"/>
      <c r="K666" s="303"/>
      <c r="L666" s="303"/>
      <c r="M666" s="303"/>
      <c r="N666" s="303"/>
      <c r="O666" s="303"/>
      <c r="P666" s="303"/>
      <c r="Q666" s="303"/>
      <c r="R666" s="309"/>
      <c r="S666" s="310"/>
      <c r="T666" s="310"/>
      <c r="U666" s="303"/>
      <c r="V666" s="303"/>
      <c r="W666" s="303"/>
      <c r="X666" s="303"/>
      <c r="Y666" s="303"/>
      <c r="Z666" s="303"/>
      <c r="AA666" s="303"/>
      <c r="AB666" s="303"/>
      <c r="AC666" s="303"/>
      <c r="AD666" s="303"/>
      <c r="AE666" s="303"/>
      <c r="AF666" s="303"/>
      <c r="AG666" s="303"/>
      <c r="AH666" s="303"/>
      <c r="AI666" s="303"/>
      <c r="AJ666" s="303"/>
      <c r="AK666" s="303"/>
      <c r="AL666" s="303"/>
      <c r="AM666" s="303"/>
      <c r="AN666" s="303"/>
      <c r="AO666" s="303"/>
      <c r="AP666" s="303"/>
      <c r="AQ666" s="303"/>
      <c r="AR666" s="303"/>
      <c r="AS666" s="303"/>
      <c r="AT666" s="303"/>
      <c r="AU666" s="303"/>
      <c r="AV666" s="303"/>
      <c r="AW666" s="303"/>
      <c r="AX666" s="303"/>
      <c r="AY666" s="303"/>
      <c r="AZ666" s="303"/>
      <c r="BA666" s="303"/>
      <c r="BB666" s="303"/>
      <c r="BC666" s="303"/>
      <c r="BD666" s="303"/>
      <c r="BE666" s="303"/>
      <c r="BF666" s="303"/>
      <c r="BG666" s="303"/>
      <c r="BH666" s="303"/>
      <c r="BI666" s="303"/>
      <c r="BJ666" s="303"/>
      <c r="BK666" s="303"/>
      <c r="BL666" s="303"/>
      <c r="BM666" s="303"/>
      <c r="BN666" s="303"/>
      <c r="BO666" s="303"/>
      <c r="BP666" s="303"/>
      <c r="BQ666" s="303"/>
      <c r="BR666" s="303"/>
      <c r="BS666" s="303"/>
      <c r="BT666" s="303"/>
      <c r="BU666" s="303"/>
      <c r="BV666" s="303"/>
      <c r="BW666" s="303"/>
      <c r="BX666" s="303"/>
      <c r="BY666" s="303"/>
      <c r="BZ666" s="303"/>
      <c r="CA666" s="303"/>
      <c r="CB666" s="303"/>
      <c r="CC666" s="303"/>
      <c r="CD666" s="303"/>
      <c r="CE666" s="303"/>
      <c r="CF666" s="303"/>
      <c r="CG666" s="303"/>
      <c r="CH666" s="303"/>
      <c r="CI666" s="303"/>
      <c r="CJ666" s="303"/>
      <c r="CK666" s="303"/>
      <c r="CL666" s="303"/>
      <c r="CM666" s="303"/>
      <c r="CN666" s="303"/>
      <c r="CO666" s="303"/>
      <c r="CP666" s="303"/>
      <c r="CQ666" s="303"/>
      <c r="CR666" s="303"/>
      <c r="CS666" s="303"/>
      <c r="CT666" s="303"/>
      <c r="CU666" s="303"/>
      <c r="CV666" s="303"/>
      <c r="CW666" s="303"/>
      <c r="CX666" s="303"/>
      <c r="CY666" s="303"/>
      <c r="CZ666" s="303"/>
    </row>
    <row r="667" spans="1:104" ht="11.25" customHeight="1" x14ac:dyDescent="0.2">
      <c r="A667" s="303"/>
      <c r="B667" s="303"/>
      <c r="C667" s="303"/>
      <c r="D667" s="303"/>
      <c r="E667" s="303"/>
      <c r="F667" s="303"/>
      <c r="G667" s="303"/>
      <c r="H667" s="303"/>
      <c r="I667" s="303"/>
      <c r="J667" s="303"/>
      <c r="K667" s="303"/>
      <c r="L667" s="303"/>
      <c r="M667" s="303"/>
      <c r="N667" s="303"/>
      <c r="O667" s="303"/>
      <c r="P667" s="303"/>
      <c r="Q667" s="303"/>
      <c r="R667" s="309"/>
      <c r="S667" s="310"/>
      <c r="T667" s="310"/>
      <c r="U667" s="303"/>
      <c r="V667" s="303"/>
      <c r="W667" s="303"/>
      <c r="X667" s="303"/>
      <c r="Y667" s="303"/>
      <c r="Z667" s="303"/>
      <c r="AA667" s="303"/>
      <c r="AB667" s="303"/>
      <c r="AC667" s="303"/>
      <c r="AD667" s="303"/>
      <c r="AE667" s="303"/>
      <c r="AF667" s="303"/>
      <c r="AG667" s="303"/>
      <c r="AH667" s="303"/>
      <c r="AI667" s="303"/>
      <c r="AJ667" s="303"/>
      <c r="AK667" s="303"/>
      <c r="AL667" s="303"/>
      <c r="AM667" s="303"/>
      <c r="AN667" s="303"/>
      <c r="AO667" s="303"/>
      <c r="AP667" s="303"/>
      <c r="AQ667" s="303"/>
      <c r="AR667" s="303"/>
      <c r="AS667" s="303"/>
      <c r="AT667" s="303"/>
      <c r="AU667" s="303"/>
      <c r="AV667" s="303"/>
      <c r="AW667" s="303"/>
      <c r="AX667" s="303"/>
      <c r="AY667" s="303"/>
      <c r="AZ667" s="303"/>
      <c r="BA667" s="303"/>
      <c r="BB667" s="303"/>
      <c r="BC667" s="303"/>
      <c r="BD667" s="303"/>
      <c r="BE667" s="303"/>
      <c r="BF667" s="303"/>
      <c r="BG667" s="303"/>
      <c r="BH667" s="303"/>
      <c r="BI667" s="303"/>
      <c r="BJ667" s="303"/>
      <c r="BK667" s="303"/>
      <c r="BL667" s="303"/>
      <c r="BM667" s="303"/>
      <c r="BN667" s="303"/>
      <c r="BO667" s="303"/>
      <c r="BP667" s="303"/>
      <c r="BQ667" s="303"/>
      <c r="BR667" s="303"/>
      <c r="BS667" s="303"/>
      <c r="BT667" s="303"/>
      <c r="BU667" s="303"/>
      <c r="BV667" s="303"/>
      <c r="BW667" s="303"/>
      <c r="BX667" s="303"/>
      <c r="BY667" s="303"/>
      <c r="BZ667" s="303"/>
      <c r="CA667" s="303"/>
      <c r="CB667" s="303"/>
      <c r="CC667" s="303"/>
      <c r="CD667" s="303"/>
      <c r="CE667" s="303"/>
      <c r="CF667" s="303"/>
      <c r="CG667" s="303"/>
      <c r="CH667" s="303"/>
      <c r="CI667" s="303"/>
      <c r="CJ667" s="303"/>
      <c r="CK667" s="303"/>
      <c r="CL667" s="303"/>
      <c r="CM667" s="303"/>
      <c r="CN667" s="303"/>
      <c r="CO667" s="303"/>
      <c r="CP667" s="303"/>
      <c r="CQ667" s="303"/>
      <c r="CR667" s="303"/>
      <c r="CS667" s="303"/>
      <c r="CT667" s="303"/>
      <c r="CU667" s="303"/>
      <c r="CV667" s="303"/>
      <c r="CW667" s="303"/>
      <c r="CX667" s="303"/>
      <c r="CY667" s="303"/>
      <c r="CZ667" s="303"/>
    </row>
    <row r="668" spans="1:104" ht="11.25" customHeight="1" x14ac:dyDescent="0.2">
      <c r="A668" s="303"/>
      <c r="B668" s="303"/>
      <c r="C668" s="303"/>
      <c r="D668" s="303"/>
      <c r="E668" s="303"/>
      <c r="F668" s="303"/>
      <c r="G668" s="303"/>
      <c r="H668" s="303"/>
      <c r="I668" s="303"/>
      <c r="J668" s="303"/>
      <c r="K668" s="303"/>
      <c r="L668" s="303"/>
      <c r="M668" s="303"/>
      <c r="N668" s="303"/>
      <c r="O668" s="303"/>
      <c r="P668" s="303"/>
      <c r="Q668" s="303"/>
      <c r="R668" s="309"/>
      <c r="S668" s="310"/>
      <c r="T668" s="310"/>
      <c r="U668" s="303"/>
      <c r="V668" s="303"/>
      <c r="W668" s="303"/>
      <c r="X668" s="303"/>
      <c r="Y668" s="303"/>
      <c r="Z668" s="303"/>
      <c r="AA668" s="303"/>
      <c r="AB668" s="303"/>
      <c r="AC668" s="303"/>
      <c r="AD668" s="303"/>
      <c r="AE668" s="303"/>
      <c r="AF668" s="303"/>
      <c r="AG668" s="303"/>
      <c r="AH668" s="303"/>
      <c r="AI668" s="303"/>
      <c r="AJ668" s="303"/>
      <c r="AK668" s="303"/>
      <c r="AL668" s="303"/>
      <c r="AM668" s="303"/>
      <c r="AN668" s="303"/>
      <c r="AO668" s="303"/>
      <c r="AP668" s="303"/>
      <c r="AQ668" s="303"/>
      <c r="AR668" s="303"/>
      <c r="AS668" s="303"/>
      <c r="AT668" s="303"/>
      <c r="AU668" s="303"/>
      <c r="AV668" s="303"/>
      <c r="AW668" s="303"/>
      <c r="AX668" s="303"/>
      <c r="AY668" s="303"/>
      <c r="AZ668" s="303"/>
      <c r="BA668" s="303"/>
      <c r="BB668" s="303"/>
      <c r="BC668" s="303"/>
      <c r="BD668" s="303"/>
      <c r="BE668" s="303"/>
      <c r="BF668" s="303"/>
      <c r="BG668" s="303"/>
      <c r="BH668" s="303"/>
      <c r="BI668" s="303"/>
      <c r="BJ668" s="303"/>
      <c r="BK668" s="303"/>
      <c r="BL668" s="303"/>
      <c r="BM668" s="303"/>
      <c r="BN668" s="303"/>
      <c r="BO668" s="303"/>
      <c r="BP668" s="303"/>
      <c r="BQ668" s="303"/>
      <c r="BR668" s="303"/>
      <c r="BS668" s="303"/>
      <c r="BT668" s="303"/>
      <c r="BU668" s="303"/>
      <c r="BV668" s="303"/>
      <c r="BW668" s="303"/>
      <c r="BX668" s="303"/>
      <c r="BY668" s="303"/>
      <c r="BZ668" s="303"/>
      <c r="CA668" s="303"/>
      <c r="CB668" s="303"/>
      <c r="CC668" s="303"/>
      <c r="CD668" s="303"/>
      <c r="CE668" s="303"/>
      <c r="CF668" s="303"/>
      <c r="CG668" s="303"/>
      <c r="CH668" s="303"/>
      <c r="CI668" s="303"/>
      <c r="CJ668" s="303"/>
      <c r="CK668" s="303"/>
      <c r="CL668" s="303"/>
      <c r="CM668" s="303"/>
      <c r="CN668" s="303"/>
      <c r="CO668" s="303"/>
      <c r="CP668" s="303"/>
      <c r="CQ668" s="303"/>
      <c r="CR668" s="303"/>
      <c r="CS668" s="303"/>
      <c r="CT668" s="303"/>
      <c r="CU668" s="303"/>
      <c r="CV668" s="303"/>
      <c r="CW668" s="303"/>
      <c r="CX668" s="303"/>
      <c r="CY668" s="303"/>
      <c r="CZ668" s="303"/>
    </row>
    <row r="669" spans="1:104" ht="11.25" customHeight="1" x14ac:dyDescent="0.2">
      <c r="A669" s="303"/>
      <c r="B669" s="303"/>
      <c r="C669" s="303"/>
      <c r="D669" s="303"/>
      <c r="E669" s="303"/>
      <c r="F669" s="303"/>
      <c r="G669" s="303"/>
      <c r="H669" s="303"/>
      <c r="I669" s="303"/>
      <c r="J669" s="303"/>
      <c r="K669" s="303"/>
      <c r="L669" s="303"/>
      <c r="M669" s="303"/>
      <c r="N669" s="303"/>
      <c r="O669" s="303"/>
      <c r="P669" s="303"/>
      <c r="Q669" s="303"/>
      <c r="R669" s="309"/>
      <c r="S669" s="310"/>
      <c r="T669" s="310"/>
      <c r="U669" s="303"/>
      <c r="V669" s="303"/>
      <c r="W669" s="303"/>
      <c r="X669" s="303"/>
      <c r="Y669" s="303"/>
      <c r="Z669" s="303"/>
      <c r="AA669" s="303"/>
      <c r="AB669" s="303"/>
      <c r="AC669" s="303"/>
      <c r="AD669" s="303"/>
      <c r="AE669" s="303"/>
      <c r="AF669" s="303"/>
      <c r="AG669" s="303"/>
      <c r="AH669" s="303"/>
      <c r="AI669" s="303"/>
      <c r="AJ669" s="303"/>
      <c r="AK669" s="303"/>
      <c r="AL669" s="303"/>
      <c r="AM669" s="303"/>
      <c r="AN669" s="303"/>
      <c r="AO669" s="303"/>
      <c r="AP669" s="303"/>
      <c r="AQ669" s="303"/>
      <c r="AR669" s="303"/>
      <c r="AS669" s="303"/>
      <c r="AT669" s="303"/>
      <c r="AU669" s="303"/>
      <c r="AV669" s="303"/>
      <c r="AW669" s="303"/>
      <c r="AX669" s="303"/>
      <c r="AY669" s="303"/>
      <c r="AZ669" s="303"/>
      <c r="BA669" s="303"/>
      <c r="BB669" s="303"/>
      <c r="BC669" s="303"/>
      <c r="BD669" s="303"/>
      <c r="BE669" s="303"/>
      <c r="BF669" s="303"/>
      <c r="BG669" s="303"/>
      <c r="BH669" s="303"/>
      <c r="BI669" s="303"/>
      <c r="BJ669" s="303"/>
      <c r="BK669" s="303"/>
      <c r="BL669" s="303"/>
      <c r="BM669" s="303"/>
      <c r="BN669" s="303"/>
      <c r="BO669" s="303"/>
      <c r="BP669" s="303"/>
      <c r="BQ669" s="303"/>
      <c r="BR669" s="303"/>
      <c r="BS669" s="303"/>
      <c r="BT669" s="303"/>
      <c r="BU669" s="303"/>
      <c r="BV669" s="303"/>
      <c r="BW669" s="303"/>
      <c r="BX669" s="303"/>
      <c r="BY669" s="303"/>
      <c r="BZ669" s="303"/>
      <c r="CA669" s="303"/>
      <c r="CB669" s="303"/>
      <c r="CC669" s="303"/>
      <c r="CD669" s="303"/>
      <c r="CE669" s="303"/>
      <c r="CF669" s="303"/>
      <c r="CG669" s="303"/>
      <c r="CH669" s="303"/>
      <c r="CI669" s="303"/>
      <c r="CJ669" s="303"/>
      <c r="CK669" s="303"/>
      <c r="CL669" s="303"/>
      <c r="CM669" s="303"/>
      <c r="CN669" s="303"/>
      <c r="CO669" s="303"/>
      <c r="CP669" s="303"/>
      <c r="CQ669" s="303"/>
      <c r="CR669" s="303"/>
      <c r="CS669" s="303"/>
      <c r="CT669" s="303"/>
      <c r="CU669" s="303"/>
      <c r="CV669" s="303"/>
      <c r="CW669" s="303"/>
      <c r="CX669" s="303"/>
      <c r="CY669" s="303"/>
      <c r="CZ669" s="303"/>
    </row>
    <row r="670" spans="1:104" ht="11.25" customHeight="1" x14ac:dyDescent="0.2">
      <c r="A670" s="303"/>
      <c r="B670" s="303"/>
      <c r="C670" s="303"/>
      <c r="D670" s="303"/>
      <c r="E670" s="303"/>
      <c r="F670" s="303"/>
      <c r="G670" s="303"/>
      <c r="H670" s="303"/>
      <c r="I670" s="303"/>
      <c r="J670" s="303"/>
      <c r="K670" s="303"/>
      <c r="L670" s="303"/>
      <c r="M670" s="303"/>
      <c r="N670" s="303"/>
      <c r="O670" s="303"/>
      <c r="P670" s="303"/>
      <c r="Q670" s="303"/>
      <c r="R670" s="309"/>
      <c r="S670" s="310"/>
      <c r="T670" s="310"/>
      <c r="U670" s="303"/>
      <c r="V670" s="303"/>
      <c r="W670" s="303"/>
      <c r="X670" s="303"/>
      <c r="Y670" s="303"/>
      <c r="Z670" s="303"/>
      <c r="AA670" s="303"/>
      <c r="AB670" s="303"/>
      <c r="AC670" s="303"/>
      <c r="AD670" s="303"/>
      <c r="AE670" s="303"/>
      <c r="AF670" s="303"/>
      <c r="AG670" s="303"/>
      <c r="AH670" s="303"/>
      <c r="AI670" s="303"/>
      <c r="AJ670" s="303"/>
      <c r="AK670" s="303"/>
      <c r="AL670" s="303"/>
      <c r="AM670" s="303"/>
      <c r="AN670" s="303"/>
      <c r="AO670" s="303"/>
      <c r="AP670" s="303"/>
      <c r="AQ670" s="303"/>
      <c r="AR670" s="303"/>
      <c r="AS670" s="303"/>
      <c r="AT670" s="303"/>
      <c r="AU670" s="303"/>
      <c r="AV670" s="303"/>
      <c r="AW670" s="303"/>
      <c r="AX670" s="303"/>
      <c r="AY670" s="303"/>
      <c r="AZ670" s="303"/>
      <c r="BA670" s="303"/>
      <c r="BB670" s="303"/>
      <c r="BC670" s="303"/>
      <c r="BD670" s="303"/>
      <c r="BE670" s="303"/>
      <c r="BF670" s="303"/>
      <c r="BG670" s="303"/>
      <c r="BH670" s="303"/>
      <c r="BI670" s="303"/>
      <c r="BJ670" s="303"/>
      <c r="BK670" s="303"/>
      <c r="BL670" s="303"/>
      <c r="BM670" s="303"/>
      <c r="BN670" s="303"/>
      <c r="BO670" s="303"/>
      <c r="BP670" s="303"/>
      <c r="BQ670" s="303"/>
      <c r="BR670" s="303"/>
      <c r="BS670" s="303"/>
      <c r="BT670" s="303"/>
      <c r="BU670" s="303"/>
      <c r="BV670" s="303"/>
      <c r="BW670" s="303"/>
      <c r="BX670" s="303"/>
      <c r="BY670" s="303"/>
      <c r="BZ670" s="303"/>
      <c r="CA670" s="303"/>
      <c r="CB670" s="303"/>
      <c r="CC670" s="303"/>
      <c r="CD670" s="303"/>
      <c r="CE670" s="303"/>
      <c r="CF670" s="303"/>
      <c r="CG670" s="303"/>
      <c r="CH670" s="303"/>
      <c r="CI670" s="303"/>
      <c r="CJ670" s="303"/>
      <c r="CK670" s="303"/>
      <c r="CL670" s="303"/>
      <c r="CM670" s="303"/>
      <c r="CN670" s="303"/>
      <c r="CO670" s="303"/>
      <c r="CP670" s="303"/>
      <c r="CQ670" s="303"/>
      <c r="CR670" s="303"/>
      <c r="CS670" s="303"/>
      <c r="CT670" s="303"/>
      <c r="CU670" s="303"/>
      <c r="CV670" s="303"/>
      <c r="CW670" s="303"/>
      <c r="CX670" s="303"/>
      <c r="CY670" s="303"/>
      <c r="CZ670" s="303"/>
    </row>
    <row r="671" spans="1:104" ht="11.25" customHeight="1" x14ac:dyDescent="0.2">
      <c r="A671" s="303"/>
      <c r="B671" s="303"/>
      <c r="C671" s="303"/>
      <c r="D671" s="303"/>
      <c r="E671" s="303"/>
      <c r="F671" s="303"/>
      <c r="G671" s="303"/>
      <c r="H671" s="303"/>
      <c r="I671" s="303"/>
      <c r="J671" s="303"/>
      <c r="K671" s="303"/>
      <c r="L671" s="303"/>
      <c r="M671" s="303"/>
      <c r="N671" s="303"/>
      <c r="O671" s="303"/>
      <c r="P671" s="303"/>
      <c r="Q671" s="303"/>
      <c r="R671" s="309"/>
      <c r="S671" s="310"/>
      <c r="T671" s="310"/>
      <c r="U671" s="303"/>
      <c r="V671" s="303"/>
      <c r="W671" s="303"/>
      <c r="X671" s="303"/>
      <c r="Y671" s="303"/>
      <c r="Z671" s="303"/>
      <c r="AA671" s="303"/>
      <c r="AB671" s="303"/>
      <c r="AC671" s="303"/>
      <c r="AD671" s="303"/>
      <c r="AE671" s="303"/>
      <c r="AF671" s="303"/>
      <c r="AG671" s="303"/>
      <c r="AH671" s="303"/>
      <c r="AI671" s="303"/>
      <c r="AJ671" s="303"/>
      <c r="AK671" s="303"/>
      <c r="AL671" s="303"/>
      <c r="AM671" s="303"/>
      <c r="AN671" s="303"/>
      <c r="AO671" s="303"/>
      <c r="AP671" s="303"/>
      <c r="AQ671" s="303"/>
      <c r="AR671" s="303"/>
      <c r="AS671" s="303"/>
      <c r="AT671" s="303"/>
      <c r="AU671" s="303"/>
      <c r="AV671" s="303"/>
      <c r="AW671" s="303"/>
      <c r="AX671" s="303"/>
      <c r="AY671" s="303"/>
      <c r="AZ671" s="303"/>
      <c r="BA671" s="303"/>
      <c r="BB671" s="303"/>
      <c r="BC671" s="303"/>
      <c r="BD671" s="303"/>
      <c r="BE671" s="303"/>
      <c r="BF671" s="303"/>
      <c r="BG671" s="303"/>
      <c r="BH671" s="303"/>
      <c r="BI671" s="303"/>
      <c r="BJ671" s="303"/>
      <c r="BK671" s="303"/>
      <c r="BL671" s="303"/>
      <c r="BM671" s="303"/>
      <c r="BN671" s="303"/>
      <c r="BO671" s="303"/>
      <c r="BP671" s="303"/>
      <c r="BQ671" s="303"/>
      <c r="BR671" s="303"/>
      <c r="BS671" s="303"/>
      <c r="BT671" s="303"/>
      <c r="BU671" s="303"/>
      <c r="BV671" s="303"/>
      <c r="BW671" s="303"/>
      <c r="BX671" s="303"/>
      <c r="BY671" s="303"/>
      <c r="BZ671" s="303"/>
      <c r="CA671" s="303"/>
      <c r="CB671" s="303"/>
      <c r="CC671" s="303"/>
      <c r="CD671" s="303"/>
      <c r="CE671" s="303"/>
      <c r="CF671" s="303"/>
      <c r="CG671" s="303"/>
      <c r="CH671" s="303"/>
      <c r="CI671" s="303"/>
      <c r="CJ671" s="303"/>
      <c r="CK671" s="303"/>
      <c r="CL671" s="303"/>
      <c r="CM671" s="303"/>
      <c r="CN671" s="303"/>
      <c r="CO671" s="303"/>
      <c r="CP671" s="303"/>
      <c r="CQ671" s="303"/>
      <c r="CR671" s="303"/>
      <c r="CS671" s="303"/>
      <c r="CT671" s="303"/>
      <c r="CU671" s="303"/>
      <c r="CV671" s="303"/>
      <c r="CW671" s="303"/>
      <c r="CX671" s="303"/>
      <c r="CY671" s="303"/>
      <c r="CZ671" s="303"/>
    </row>
    <row r="672" spans="1:104" ht="11.25" customHeight="1" x14ac:dyDescent="0.2">
      <c r="A672" s="303"/>
      <c r="B672" s="303"/>
      <c r="C672" s="303"/>
      <c r="D672" s="303"/>
      <c r="E672" s="303"/>
      <c r="F672" s="303"/>
      <c r="G672" s="303"/>
      <c r="H672" s="303"/>
      <c r="I672" s="303"/>
      <c r="J672" s="303"/>
      <c r="K672" s="303"/>
      <c r="L672" s="303"/>
      <c r="M672" s="303"/>
      <c r="N672" s="303"/>
      <c r="O672" s="303"/>
      <c r="P672" s="303"/>
      <c r="Q672" s="303"/>
      <c r="R672" s="309"/>
      <c r="S672" s="310"/>
      <c r="T672" s="310"/>
      <c r="U672" s="303"/>
      <c r="V672" s="303"/>
      <c r="W672" s="303"/>
      <c r="X672" s="303"/>
      <c r="Y672" s="303"/>
      <c r="Z672" s="303"/>
      <c r="AA672" s="303"/>
      <c r="AB672" s="303"/>
      <c r="AC672" s="303"/>
      <c r="AD672" s="303"/>
      <c r="AE672" s="303"/>
      <c r="AF672" s="303"/>
      <c r="AG672" s="303"/>
      <c r="AH672" s="303"/>
      <c r="AI672" s="303"/>
      <c r="AJ672" s="303"/>
      <c r="AK672" s="303"/>
      <c r="AL672" s="303"/>
      <c r="AM672" s="303"/>
      <c r="AN672" s="303"/>
      <c r="AO672" s="303"/>
      <c r="AP672" s="303"/>
      <c r="AQ672" s="303"/>
      <c r="AR672" s="303"/>
      <c r="AS672" s="303"/>
      <c r="AT672" s="303"/>
      <c r="AU672" s="303"/>
      <c r="AV672" s="303"/>
      <c r="AW672" s="303"/>
      <c r="AX672" s="303"/>
      <c r="AY672" s="303"/>
      <c r="AZ672" s="303"/>
      <c r="BA672" s="303"/>
      <c r="BB672" s="303"/>
      <c r="BC672" s="303"/>
      <c r="BD672" s="303"/>
      <c r="BE672" s="303"/>
      <c r="BF672" s="303"/>
      <c r="BG672" s="303"/>
      <c r="BH672" s="303"/>
      <c r="BI672" s="303"/>
      <c r="BJ672" s="303"/>
      <c r="BK672" s="303"/>
      <c r="BL672" s="303"/>
      <c r="BM672" s="303"/>
      <c r="BN672" s="303"/>
      <c r="BO672" s="303"/>
      <c r="BP672" s="303"/>
      <c r="BQ672" s="303"/>
      <c r="BR672" s="303"/>
      <c r="BS672" s="303"/>
      <c r="BT672" s="303"/>
      <c r="BU672" s="303"/>
      <c r="BV672" s="303"/>
      <c r="BW672" s="303"/>
      <c r="BX672" s="303"/>
      <c r="BY672" s="303"/>
      <c r="BZ672" s="303"/>
      <c r="CA672" s="303"/>
      <c r="CB672" s="303"/>
      <c r="CC672" s="303"/>
      <c r="CD672" s="303"/>
      <c r="CE672" s="303"/>
      <c r="CF672" s="303"/>
      <c r="CG672" s="303"/>
      <c r="CH672" s="303"/>
      <c r="CI672" s="303"/>
      <c r="CJ672" s="303"/>
      <c r="CK672" s="303"/>
      <c r="CL672" s="303"/>
      <c r="CM672" s="303"/>
      <c r="CN672" s="303"/>
      <c r="CO672" s="303"/>
      <c r="CP672" s="303"/>
      <c r="CQ672" s="303"/>
      <c r="CR672" s="303"/>
      <c r="CS672" s="303"/>
      <c r="CT672" s="303"/>
      <c r="CU672" s="303"/>
      <c r="CV672" s="303"/>
      <c r="CW672" s="303"/>
      <c r="CX672" s="303"/>
      <c r="CY672" s="303"/>
      <c r="CZ672" s="303"/>
    </row>
    <row r="673" spans="1:104" ht="11.25" customHeight="1" x14ac:dyDescent="0.2">
      <c r="A673" s="303"/>
      <c r="B673" s="303"/>
      <c r="C673" s="303"/>
      <c r="D673" s="303"/>
      <c r="E673" s="303"/>
      <c r="F673" s="303"/>
      <c r="G673" s="303"/>
      <c r="H673" s="303"/>
      <c r="I673" s="303"/>
      <c r="J673" s="303"/>
      <c r="K673" s="303"/>
      <c r="L673" s="303"/>
      <c r="M673" s="303"/>
      <c r="N673" s="303"/>
      <c r="O673" s="303"/>
      <c r="P673" s="303"/>
      <c r="Q673" s="303"/>
      <c r="R673" s="309"/>
      <c r="S673" s="310"/>
      <c r="T673" s="310"/>
      <c r="U673" s="303"/>
      <c r="V673" s="303"/>
      <c r="W673" s="303"/>
      <c r="X673" s="303"/>
      <c r="Y673" s="303"/>
      <c r="Z673" s="303"/>
      <c r="AA673" s="303"/>
      <c r="AB673" s="303"/>
      <c r="AC673" s="303"/>
      <c r="AD673" s="303"/>
      <c r="AE673" s="303"/>
      <c r="AF673" s="303"/>
      <c r="AG673" s="303"/>
      <c r="AH673" s="303"/>
      <c r="AI673" s="303"/>
      <c r="AJ673" s="303"/>
      <c r="AK673" s="303"/>
      <c r="AL673" s="303"/>
      <c r="AM673" s="303"/>
      <c r="AN673" s="303"/>
      <c r="AO673" s="303"/>
      <c r="AP673" s="303"/>
      <c r="AQ673" s="303"/>
      <c r="AR673" s="303"/>
      <c r="AS673" s="303"/>
      <c r="AT673" s="303"/>
      <c r="AU673" s="303"/>
      <c r="AV673" s="303"/>
      <c r="AW673" s="303"/>
      <c r="AX673" s="303"/>
      <c r="AY673" s="303"/>
      <c r="AZ673" s="303"/>
      <c r="BA673" s="303"/>
      <c r="BB673" s="303"/>
      <c r="BC673" s="303"/>
      <c r="BD673" s="303"/>
      <c r="BE673" s="303"/>
      <c r="BF673" s="303"/>
      <c r="BG673" s="303"/>
      <c r="BH673" s="303"/>
      <c r="BI673" s="303"/>
      <c r="BJ673" s="303"/>
      <c r="BK673" s="303"/>
      <c r="BL673" s="303"/>
      <c r="BM673" s="303"/>
      <c r="BN673" s="303"/>
      <c r="BO673" s="303"/>
      <c r="BP673" s="303"/>
      <c r="BQ673" s="303"/>
      <c r="BR673" s="303"/>
      <c r="BS673" s="303"/>
      <c r="BT673" s="303"/>
      <c r="BU673" s="303"/>
      <c r="BV673" s="303"/>
      <c r="BW673" s="303"/>
      <c r="BX673" s="303"/>
      <c r="BY673" s="303"/>
      <c r="BZ673" s="303"/>
      <c r="CA673" s="303"/>
      <c r="CB673" s="303"/>
      <c r="CC673" s="303"/>
      <c r="CD673" s="303"/>
      <c r="CE673" s="303"/>
      <c r="CF673" s="303"/>
      <c r="CG673" s="303"/>
      <c r="CH673" s="303"/>
      <c r="CI673" s="303"/>
      <c r="CJ673" s="303"/>
      <c r="CK673" s="303"/>
      <c r="CL673" s="303"/>
      <c r="CM673" s="303"/>
      <c r="CN673" s="303"/>
      <c r="CO673" s="303"/>
      <c r="CP673" s="303"/>
      <c r="CQ673" s="303"/>
      <c r="CR673" s="303"/>
      <c r="CS673" s="303"/>
      <c r="CT673" s="303"/>
      <c r="CU673" s="303"/>
      <c r="CV673" s="303"/>
      <c r="CW673" s="303"/>
      <c r="CX673" s="303"/>
      <c r="CY673" s="303"/>
      <c r="CZ673" s="303"/>
    </row>
    <row r="674" spans="1:104" ht="11.25" customHeight="1" x14ac:dyDescent="0.2">
      <c r="A674" s="303"/>
      <c r="B674" s="303"/>
      <c r="C674" s="303"/>
      <c r="D674" s="303"/>
      <c r="E674" s="303"/>
      <c r="F674" s="303"/>
      <c r="G674" s="303"/>
      <c r="H674" s="303"/>
      <c r="I674" s="303"/>
      <c r="J674" s="303"/>
      <c r="K674" s="303"/>
      <c r="L674" s="303"/>
      <c r="M674" s="303"/>
      <c r="N674" s="303"/>
      <c r="O674" s="303"/>
      <c r="P674" s="303"/>
      <c r="Q674" s="303"/>
      <c r="R674" s="309"/>
      <c r="S674" s="310"/>
      <c r="T674" s="310"/>
      <c r="U674" s="303"/>
      <c r="V674" s="303"/>
      <c r="W674" s="303"/>
      <c r="X674" s="303"/>
      <c r="Y674" s="303"/>
      <c r="Z674" s="303"/>
      <c r="AA674" s="303"/>
      <c r="AB674" s="303"/>
      <c r="AC674" s="303"/>
      <c r="AD674" s="303"/>
      <c r="AE674" s="303"/>
      <c r="AF674" s="303"/>
      <c r="AG674" s="303"/>
      <c r="AH674" s="303"/>
      <c r="AI674" s="303"/>
      <c r="AJ674" s="303"/>
      <c r="AK674" s="303"/>
      <c r="AL674" s="303"/>
      <c r="AM674" s="303"/>
      <c r="AN674" s="303"/>
      <c r="AO674" s="303"/>
      <c r="AP674" s="303"/>
      <c r="AQ674" s="303"/>
      <c r="AR674" s="303"/>
      <c r="AS674" s="303"/>
      <c r="AT674" s="303"/>
      <c r="AU674" s="303"/>
      <c r="AV674" s="303"/>
      <c r="AW674" s="303"/>
      <c r="AX674" s="303"/>
      <c r="AY674" s="303"/>
      <c r="AZ674" s="303"/>
      <c r="BA674" s="303"/>
      <c r="BB674" s="303"/>
      <c r="BC674" s="303"/>
      <c r="BD674" s="303"/>
      <c r="BE674" s="303"/>
      <c r="BF674" s="303"/>
      <c r="BG674" s="303"/>
      <c r="BH674" s="303"/>
      <c r="BI674" s="303"/>
      <c r="BJ674" s="303"/>
      <c r="BK674" s="303"/>
      <c r="BL674" s="303"/>
      <c r="BM674" s="303"/>
      <c r="BN674" s="303"/>
      <c r="BO674" s="303"/>
      <c r="BP674" s="303"/>
      <c r="BQ674" s="303"/>
      <c r="BR674" s="303"/>
      <c r="BS674" s="303"/>
      <c r="BT674" s="303"/>
      <c r="BU674" s="303"/>
      <c r="BV674" s="303"/>
      <c r="BW674" s="303"/>
      <c r="BX674" s="303"/>
      <c r="BY674" s="303"/>
      <c r="BZ674" s="303"/>
      <c r="CA674" s="303"/>
      <c r="CB674" s="303"/>
      <c r="CC674" s="303"/>
      <c r="CD674" s="303"/>
      <c r="CE674" s="303"/>
      <c r="CF674" s="303"/>
      <c r="CG674" s="303"/>
      <c r="CH674" s="303"/>
      <c r="CI674" s="303"/>
      <c r="CJ674" s="303"/>
      <c r="CK674" s="303"/>
      <c r="CL674" s="303"/>
      <c r="CM674" s="303"/>
      <c r="CN674" s="303"/>
      <c r="CO674" s="303"/>
      <c r="CP674" s="303"/>
      <c r="CQ674" s="303"/>
      <c r="CR674" s="303"/>
      <c r="CS674" s="303"/>
      <c r="CT674" s="303"/>
      <c r="CU674" s="303"/>
      <c r="CV674" s="303"/>
      <c r="CW674" s="303"/>
      <c r="CX674" s="303"/>
      <c r="CY674" s="303"/>
      <c r="CZ674" s="303"/>
    </row>
    <row r="675" spans="1:104" ht="11.25" customHeight="1" x14ac:dyDescent="0.2">
      <c r="A675" s="303"/>
      <c r="B675" s="303"/>
      <c r="C675" s="303"/>
      <c r="D675" s="303"/>
      <c r="E675" s="303"/>
      <c r="F675" s="303"/>
      <c r="G675" s="303"/>
      <c r="H675" s="303"/>
      <c r="I675" s="303"/>
      <c r="J675" s="303"/>
      <c r="K675" s="303"/>
      <c r="L675" s="303"/>
      <c r="M675" s="303"/>
      <c r="N675" s="303"/>
      <c r="O675" s="303"/>
      <c r="P675" s="303"/>
      <c r="Q675" s="303"/>
      <c r="R675" s="309"/>
      <c r="S675" s="310"/>
      <c r="T675" s="310"/>
      <c r="U675" s="303"/>
      <c r="V675" s="303"/>
      <c r="W675" s="303"/>
      <c r="X675" s="303"/>
      <c r="Y675" s="303"/>
      <c r="Z675" s="303"/>
      <c r="AA675" s="303"/>
      <c r="AB675" s="303"/>
      <c r="AC675" s="303"/>
      <c r="AD675" s="303"/>
      <c r="AE675" s="303"/>
      <c r="AF675" s="303"/>
      <c r="AG675" s="303"/>
      <c r="AH675" s="303"/>
      <c r="AI675" s="303"/>
      <c r="AJ675" s="303"/>
      <c r="AK675" s="303"/>
      <c r="AL675" s="303"/>
      <c r="AM675" s="303"/>
      <c r="AN675" s="303"/>
      <c r="AO675" s="303"/>
      <c r="AP675" s="303"/>
      <c r="AQ675" s="303"/>
      <c r="AR675" s="303"/>
      <c r="AS675" s="303"/>
      <c r="AT675" s="303"/>
      <c r="AU675" s="303"/>
      <c r="AV675" s="303"/>
      <c r="AW675" s="303"/>
      <c r="AX675" s="303"/>
      <c r="AY675" s="303"/>
      <c r="AZ675" s="303"/>
      <c r="BA675" s="303"/>
      <c r="BB675" s="303"/>
      <c r="BC675" s="303"/>
      <c r="BD675" s="303"/>
      <c r="BE675" s="303"/>
      <c r="BF675" s="303"/>
      <c r="BG675" s="303"/>
      <c r="BH675" s="303"/>
      <c r="BI675" s="303"/>
      <c r="BJ675" s="303"/>
      <c r="BK675" s="303"/>
      <c r="BL675" s="303"/>
      <c r="BM675" s="303"/>
      <c r="BN675" s="303"/>
      <c r="BO675" s="303"/>
      <c r="BP675" s="303"/>
      <c r="BQ675" s="303"/>
      <c r="BR675" s="303"/>
      <c r="BS675" s="303"/>
      <c r="BT675" s="303"/>
      <c r="BU675" s="303"/>
      <c r="BV675" s="303"/>
      <c r="BW675" s="303"/>
      <c r="BX675" s="303"/>
      <c r="BY675" s="303"/>
      <c r="BZ675" s="303"/>
      <c r="CA675" s="303"/>
      <c r="CB675" s="303"/>
      <c r="CC675" s="303"/>
      <c r="CD675" s="303"/>
      <c r="CE675" s="303"/>
      <c r="CF675" s="303"/>
      <c r="CG675" s="303"/>
      <c r="CH675" s="303"/>
      <c r="CI675" s="303"/>
      <c r="CJ675" s="303"/>
      <c r="CK675" s="303"/>
      <c r="CL675" s="303"/>
      <c r="CM675" s="303"/>
      <c r="CN675" s="303"/>
      <c r="CO675" s="303"/>
      <c r="CP675" s="303"/>
      <c r="CQ675" s="303"/>
      <c r="CR675" s="303"/>
      <c r="CS675" s="303"/>
      <c r="CT675" s="303"/>
      <c r="CU675" s="303"/>
      <c r="CV675" s="303"/>
      <c r="CW675" s="303"/>
      <c r="CX675" s="303"/>
      <c r="CY675" s="303"/>
      <c r="CZ675" s="303"/>
    </row>
    <row r="676" spans="1:104" ht="11.25" customHeight="1" x14ac:dyDescent="0.2">
      <c r="A676" s="303"/>
      <c r="B676" s="303"/>
      <c r="C676" s="303"/>
      <c r="D676" s="303"/>
      <c r="E676" s="303"/>
      <c r="F676" s="303"/>
      <c r="G676" s="303"/>
      <c r="H676" s="303"/>
      <c r="I676" s="303"/>
      <c r="J676" s="303"/>
      <c r="K676" s="303"/>
      <c r="L676" s="303"/>
      <c r="M676" s="303"/>
      <c r="N676" s="303"/>
      <c r="O676" s="303"/>
      <c r="P676" s="303"/>
      <c r="Q676" s="303"/>
      <c r="R676" s="309"/>
      <c r="S676" s="310"/>
      <c r="T676" s="310"/>
      <c r="U676" s="303"/>
      <c r="V676" s="303"/>
      <c r="W676" s="303"/>
      <c r="X676" s="303"/>
      <c r="Y676" s="303"/>
      <c r="Z676" s="303"/>
      <c r="AA676" s="303"/>
      <c r="AB676" s="303"/>
      <c r="AC676" s="303"/>
      <c r="AD676" s="303"/>
      <c r="AE676" s="303"/>
      <c r="AF676" s="303"/>
      <c r="AG676" s="303"/>
      <c r="AH676" s="303"/>
      <c r="AI676" s="303"/>
      <c r="AJ676" s="303"/>
      <c r="AK676" s="303"/>
      <c r="AL676" s="303"/>
      <c r="AM676" s="303"/>
      <c r="AN676" s="303"/>
      <c r="AO676" s="303"/>
      <c r="AP676" s="303"/>
      <c r="AQ676" s="303"/>
      <c r="AR676" s="303"/>
      <c r="AS676" s="303"/>
      <c r="AT676" s="303"/>
      <c r="AU676" s="303"/>
      <c r="AV676" s="303"/>
      <c r="AW676" s="303"/>
      <c r="AX676" s="303"/>
      <c r="AY676" s="303"/>
      <c r="AZ676" s="303"/>
      <c r="BA676" s="303"/>
      <c r="BB676" s="303"/>
      <c r="BC676" s="303"/>
      <c r="BD676" s="303"/>
      <c r="BE676" s="303"/>
      <c r="BF676" s="303"/>
      <c r="BG676" s="303"/>
      <c r="BH676" s="303"/>
      <c r="BI676" s="303"/>
      <c r="BJ676" s="303"/>
      <c r="BK676" s="303"/>
      <c r="BL676" s="303"/>
      <c r="BM676" s="303"/>
      <c r="BN676" s="303"/>
      <c r="BO676" s="303"/>
      <c r="BP676" s="303"/>
      <c r="BQ676" s="303"/>
      <c r="BR676" s="303"/>
      <c r="BS676" s="303"/>
      <c r="BT676" s="303"/>
      <c r="BU676" s="303"/>
      <c r="BV676" s="303"/>
      <c r="BW676" s="303"/>
      <c r="BX676" s="303"/>
      <c r="BY676" s="303"/>
      <c r="BZ676" s="303"/>
      <c r="CA676" s="303"/>
      <c r="CB676" s="303"/>
      <c r="CC676" s="303"/>
      <c r="CD676" s="303"/>
      <c r="CE676" s="303"/>
      <c r="CF676" s="303"/>
      <c r="CG676" s="303"/>
      <c r="CH676" s="303"/>
      <c r="CI676" s="303"/>
      <c r="CJ676" s="303"/>
      <c r="CK676" s="303"/>
      <c r="CL676" s="303"/>
      <c r="CM676" s="303"/>
      <c r="CN676" s="303"/>
      <c r="CO676" s="303"/>
      <c r="CP676" s="303"/>
      <c r="CQ676" s="303"/>
      <c r="CR676" s="303"/>
      <c r="CS676" s="303"/>
      <c r="CT676" s="303"/>
      <c r="CU676" s="303"/>
      <c r="CV676" s="303"/>
      <c r="CW676" s="303"/>
      <c r="CX676" s="303"/>
      <c r="CY676" s="303"/>
      <c r="CZ676" s="303"/>
    </row>
    <row r="677" spans="1:104" ht="11.25" customHeight="1" x14ac:dyDescent="0.2">
      <c r="A677" s="303"/>
      <c r="B677" s="303"/>
      <c r="C677" s="303"/>
      <c r="D677" s="303"/>
      <c r="E677" s="303"/>
      <c r="F677" s="303"/>
      <c r="G677" s="303"/>
      <c r="H677" s="303"/>
      <c r="I677" s="303"/>
      <c r="J677" s="303"/>
      <c r="K677" s="303"/>
      <c r="L677" s="303"/>
      <c r="M677" s="303"/>
      <c r="N677" s="303"/>
      <c r="O677" s="303"/>
      <c r="P677" s="303"/>
      <c r="Q677" s="303"/>
      <c r="R677" s="309"/>
      <c r="S677" s="310"/>
      <c r="T677" s="310"/>
      <c r="U677" s="303"/>
      <c r="V677" s="303"/>
      <c r="W677" s="303"/>
      <c r="X677" s="303"/>
      <c r="Y677" s="303"/>
      <c r="Z677" s="303"/>
      <c r="AA677" s="303"/>
      <c r="AB677" s="303"/>
      <c r="AC677" s="303"/>
      <c r="AD677" s="303"/>
      <c r="AE677" s="303"/>
      <c r="AF677" s="303"/>
      <c r="AG677" s="303"/>
      <c r="AH677" s="303"/>
      <c r="AI677" s="303"/>
      <c r="AJ677" s="303"/>
      <c r="AK677" s="303"/>
      <c r="AL677" s="303"/>
      <c r="AM677" s="303"/>
      <c r="AN677" s="303"/>
      <c r="AO677" s="303"/>
      <c r="AP677" s="303"/>
      <c r="AQ677" s="303"/>
      <c r="AR677" s="303"/>
      <c r="AS677" s="303"/>
      <c r="AT677" s="303"/>
      <c r="AU677" s="303"/>
      <c r="AV677" s="303"/>
      <c r="AW677" s="303"/>
      <c r="AX677" s="303"/>
      <c r="AY677" s="303"/>
      <c r="AZ677" s="303"/>
      <c r="BA677" s="303"/>
      <c r="BB677" s="303"/>
      <c r="BC677" s="303"/>
      <c r="BD677" s="303"/>
      <c r="BE677" s="303"/>
      <c r="BF677" s="303"/>
      <c r="BG677" s="303"/>
      <c r="BH677" s="303"/>
      <c r="BI677" s="303"/>
      <c r="BJ677" s="303"/>
      <c r="BK677" s="303"/>
      <c r="BL677" s="303"/>
      <c r="BM677" s="303"/>
      <c r="BN677" s="303"/>
      <c r="BO677" s="303"/>
      <c r="BP677" s="303"/>
      <c r="BQ677" s="303"/>
      <c r="BR677" s="303"/>
      <c r="BS677" s="303"/>
      <c r="BT677" s="303"/>
      <c r="BU677" s="303"/>
      <c r="BV677" s="303"/>
      <c r="BW677" s="303"/>
      <c r="BX677" s="303"/>
      <c r="BY677" s="303"/>
      <c r="BZ677" s="303"/>
      <c r="CA677" s="303"/>
      <c r="CB677" s="303"/>
      <c r="CC677" s="303"/>
      <c r="CD677" s="303"/>
      <c r="CE677" s="303"/>
      <c r="CF677" s="303"/>
      <c r="CG677" s="303"/>
      <c r="CH677" s="303"/>
      <c r="CI677" s="303"/>
      <c r="CJ677" s="303"/>
      <c r="CK677" s="303"/>
      <c r="CL677" s="303"/>
      <c r="CM677" s="303"/>
      <c r="CN677" s="303"/>
      <c r="CO677" s="303"/>
      <c r="CP677" s="303"/>
      <c r="CQ677" s="303"/>
      <c r="CR677" s="303"/>
      <c r="CS677" s="303"/>
      <c r="CT677" s="303"/>
      <c r="CU677" s="303"/>
      <c r="CV677" s="303"/>
      <c r="CW677" s="303"/>
      <c r="CX677" s="303"/>
      <c r="CY677" s="303"/>
      <c r="CZ677" s="303"/>
    </row>
    <row r="678" spans="1:104" ht="11.25" customHeight="1" x14ac:dyDescent="0.2">
      <c r="A678" s="303"/>
      <c r="B678" s="303"/>
      <c r="C678" s="303"/>
      <c r="D678" s="303"/>
      <c r="E678" s="303"/>
      <c r="F678" s="303"/>
      <c r="G678" s="303"/>
      <c r="H678" s="303"/>
      <c r="I678" s="303"/>
      <c r="J678" s="303"/>
      <c r="K678" s="303"/>
      <c r="L678" s="303"/>
      <c r="M678" s="303"/>
      <c r="N678" s="303"/>
      <c r="O678" s="303"/>
      <c r="P678" s="303"/>
      <c r="Q678" s="303"/>
      <c r="R678" s="309"/>
      <c r="S678" s="310"/>
      <c r="T678" s="310"/>
      <c r="U678" s="303"/>
      <c r="V678" s="303"/>
      <c r="W678" s="303"/>
      <c r="X678" s="303"/>
      <c r="Y678" s="303"/>
      <c r="Z678" s="303"/>
      <c r="AA678" s="303"/>
      <c r="AB678" s="303"/>
      <c r="AC678" s="303"/>
      <c r="AD678" s="303"/>
      <c r="AE678" s="303"/>
      <c r="AF678" s="303"/>
      <c r="AG678" s="303"/>
      <c r="AH678" s="303"/>
      <c r="AI678" s="303"/>
      <c r="AJ678" s="303"/>
      <c r="AK678" s="303"/>
      <c r="AL678" s="303"/>
      <c r="AM678" s="303"/>
      <c r="AN678" s="303"/>
      <c r="AO678" s="303"/>
      <c r="AP678" s="303"/>
      <c r="AQ678" s="303"/>
      <c r="AR678" s="303"/>
      <c r="AS678" s="303"/>
      <c r="AT678" s="303"/>
      <c r="AU678" s="303"/>
      <c r="AV678" s="303"/>
      <c r="AW678" s="303"/>
      <c r="AX678" s="303"/>
      <c r="AY678" s="303"/>
      <c r="AZ678" s="303"/>
      <c r="BA678" s="303"/>
      <c r="BB678" s="303"/>
      <c r="BC678" s="303"/>
      <c r="BD678" s="303"/>
      <c r="BE678" s="303"/>
      <c r="BF678" s="303"/>
      <c r="BG678" s="303"/>
      <c r="BH678" s="303"/>
      <c r="BI678" s="303"/>
      <c r="BJ678" s="303"/>
      <c r="BK678" s="303"/>
      <c r="BL678" s="303"/>
      <c r="BM678" s="303"/>
      <c r="BN678" s="303"/>
      <c r="BO678" s="303"/>
      <c r="BP678" s="303"/>
      <c r="BQ678" s="303"/>
      <c r="BR678" s="303"/>
      <c r="BS678" s="303"/>
      <c r="BT678" s="303"/>
      <c r="BU678" s="303"/>
      <c r="BV678" s="303"/>
      <c r="BW678" s="303"/>
      <c r="BX678" s="303"/>
      <c r="BY678" s="303"/>
      <c r="BZ678" s="303"/>
      <c r="CA678" s="303"/>
      <c r="CB678" s="303"/>
      <c r="CC678" s="303"/>
      <c r="CD678" s="303"/>
      <c r="CE678" s="303"/>
      <c r="CF678" s="303"/>
      <c r="CG678" s="303"/>
      <c r="CH678" s="303"/>
      <c r="CI678" s="303"/>
      <c r="CJ678" s="303"/>
      <c r="CK678" s="303"/>
      <c r="CL678" s="303"/>
      <c r="CM678" s="303"/>
      <c r="CN678" s="303"/>
      <c r="CO678" s="303"/>
      <c r="CP678" s="303"/>
      <c r="CQ678" s="303"/>
      <c r="CR678" s="303"/>
      <c r="CS678" s="303"/>
      <c r="CT678" s="303"/>
      <c r="CU678" s="303"/>
      <c r="CV678" s="303"/>
      <c r="CW678" s="303"/>
      <c r="CX678" s="303"/>
      <c r="CY678" s="303"/>
      <c r="CZ678" s="303"/>
    </row>
    <row r="679" spans="1:104" ht="11.25" customHeight="1" x14ac:dyDescent="0.2">
      <c r="A679" s="303"/>
      <c r="B679" s="303"/>
      <c r="C679" s="303"/>
      <c r="D679" s="303"/>
      <c r="E679" s="303"/>
      <c r="F679" s="303"/>
      <c r="G679" s="303"/>
      <c r="H679" s="303"/>
      <c r="I679" s="303"/>
      <c r="J679" s="303"/>
      <c r="K679" s="303"/>
      <c r="L679" s="303"/>
      <c r="M679" s="303"/>
      <c r="N679" s="303"/>
      <c r="O679" s="303"/>
      <c r="P679" s="303"/>
      <c r="Q679" s="303"/>
      <c r="R679" s="309"/>
      <c r="S679" s="310"/>
      <c r="T679" s="310"/>
      <c r="U679" s="303"/>
      <c r="V679" s="303"/>
      <c r="W679" s="303"/>
      <c r="X679" s="303"/>
      <c r="Y679" s="303"/>
      <c r="Z679" s="303"/>
      <c r="AA679" s="303"/>
      <c r="AB679" s="303"/>
      <c r="AC679" s="303"/>
      <c r="AD679" s="303"/>
      <c r="AE679" s="303"/>
      <c r="AF679" s="303"/>
      <c r="AG679" s="303"/>
      <c r="AH679" s="303"/>
      <c r="AI679" s="303"/>
      <c r="AJ679" s="303"/>
      <c r="AK679" s="303"/>
      <c r="AL679" s="303"/>
      <c r="AM679" s="303"/>
      <c r="AN679" s="303"/>
      <c r="AO679" s="303"/>
      <c r="AP679" s="303"/>
      <c r="AQ679" s="303"/>
      <c r="AR679" s="303"/>
      <c r="AS679" s="303"/>
      <c r="AT679" s="303"/>
      <c r="AU679" s="303"/>
      <c r="AV679" s="303"/>
      <c r="AW679" s="303"/>
      <c r="AX679" s="303"/>
      <c r="AY679" s="303"/>
      <c r="AZ679" s="303"/>
      <c r="BA679" s="303"/>
      <c r="BB679" s="303"/>
      <c r="BC679" s="303"/>
      <c r="BD679" s="303"/>
      <c r="BE679" s="303"/>
      <c r="BF679" s="303"/>
      <c r="BG679" s="303"/>
      <c r="BH679" s="303"/>
      <c r="BI679" s="303"/>
      <c r="BJ679" s="303"/>
      <c r="BK679" s="303"/>
      <c r="BL679" s="303"/>
      <c r="BM679" s="303"/>
      <c r="BN679" s="303"/>
      <c r="BO679" s="303"/>
      <c r="BP679" s="303"/>
      <c r="BQ679" s="303"/>
      <c r="BR679" s="303"/>
      <c r="BS679" s="303"/>
      <c r="BT679" s="303"/>
      <c r="BU679" s="303"/>
      <c r="BV679" s="303"/>
      <c r="BW679" s="303"/>
      <c r="BX679" s="303"/>
      <c r="BY679" s="303"/>
      <c r="BZ679" s="303"/>
      <c r="CA679" s="303"/>
      <c r="CB679" s="303"/>
      <c r="CC679" s="303"/>
      <c r="CD679" s="303"/>
      <c r="CE679" s="303"/>
      <c r="CF679" s="303"/>
      <c r="CG679" s="303"/>
      <c r="CH679" s="303"/>
      <c r="CI679" s="303"/>
      <c r="CJ679" s="303"/>
      <c r="CK679" s="303"/>
      <c r="CL679" s="303"/>
      <c r="CM679" s="303"/>
      <c r="CN679" s="303"/>
      <c r="CO679" s="303"/>
      <c r="CP679" s="303"/>
      <c r="CQ679" s="303"/>
      <c r="CR679" s="303"/>
      <c r="CS679" s="303"/>
      <c r="CT679" s="303"/>
      <c r="CU679" s="303"/>
      <c r="CV679" s="303"/>
      <c r="CW679" s="303"/>
      <c r="CX679" s="303"/>
      <c r="CY679" s="303"/>
      <c r="CZ679" s="303"/>
    </row>
    <row r="680" spans="1:104" ht="11.25" customHeight="1" x14ac:dyDescent="0.2">
      <c r="A680" s="303"/>
      <c r="B680" s="303"/>
      <c r="C680" s="303"/>
      <c r="D680" s="303"/>
      <c r="E680" s="303"/>
      <c r="F680" s="303"/>
      <c r="G680" s="303"/>
      <c r="H680" s="303"/>
      <c r="I680" s="303"/>
      <c r="J680" s="303"/>
      <c r="K680" s="303"/>
      <c r="L680" s="303"/>
      <c r="M680" s="303"/>
      <c r="N680" s="303"/>
      <c r="O680" s="303"/>
      <c r="P680" s="303"/>
      <c r="Q680" s="303"/>
      <c r="R680" s="309"/>
      <c r="S680" s="310"/>
      <c r="T680" s="310"/>
      <c r="U680" s="303"/>
      <c r="V680" s="303"/>
      <c r="W680" s="303"/>
      <c r="X680" s="303"/>
      <c r="Y680" s="303"/>
      <c r="Z680" s="303"/>
      <c r="AA680" s="303"/>
      <c r="AB680" s="303"/>
      <c r="AC680" s="303"/>
      <c r="AD680" s="303"/>
      <c r="AE680" s="303"/>
      <c r="AF680" s="303"/>
      <c r="AG680" s="303"/>
      <c r="AH680" s="303"/>
      <c r="AI680" s="303"/>
      <c r="AJ680" s="303"/>
      <c r="AK680" s="303"/>
      <c r="AL680" s="303"/>
      <c r="AM680" s="303"/>
      <c r="AN680" s="303"/>
      <c r="AO680" s="303"/>
      <c r="AP680" s="303"/>
      <c r="AQ680" s="303"/>
      <c r="AR680" s="303"/>
      <c r="AS680" s="303"/>
      <c r="AT680" s="303"/>
      <c r="AU680" s="303"/>
      <c r="AV680" s="303"/>
      <c r="AW680" s="303"/>
      <c r="AX680" s="303"/>
      <c r="AY680" s="303"/>
      <c r="AZ680" s="303"/>
      <c r="BA680" s="303"/>
      <c r="BB680" s="303"/>
      <c r="BC680" s="303"/>
      <c r="BD680" s="303"/>
      <c r="BE680" s="303"/>
      <c r="BF680" s="303"/>
      <c r="BG680" s="303"/>
      <c r="BH680" s="303"/>
      <c r="BI680" s="303"/>
      <c r="BJ680" s="303"/>
      <c r="BK680" s="303"/>
      <c r="BL680" s="303"/>
      <c r="BM680" s="303"/>
      <c r="BN680" s="303"/>
      <c r="BO680" s="303"/>
      <c r="BP680" s="303"/>
      <c r="BQ680" s="303"/>
      <c r="BR680" s="303"/>
      <c r="BS680" s="303"/>
      <c r="BT680" s="303"/>
      <c r="BU680" s="303"/>
      <c r="BV680" s="303"/>
      <c r="BW680" s="303"/>
      <c r="BX680" s="303"/>
      <c r="BY680" s="303"/>
      <c r="BZ680" s="303"/>
      <c r="CA680" s="303"/>
      <c r="CB680" s="303"/>
      <c r="CC680" s="303"/>
      <c r="CD680" s="303"/>
      <c r="CE680" s="303"/>
      <c r="CF680" s="303"/>
      <c r="CG680" s="303"/>
      <c r="CH680" s="303"/>
      <c r="CI680" s="303"/>
      <c r="CJ680" s="303"/>
      <c r="CK680" s="303"/>
      <c r="CL680" s="303"/>
      <c r="CM680" s="303"/>
      <c r="CN680" s="303"/>
      <c r="CO680" s="303"/>
      <c r="CP680" s="303"/>
      <c r="CQ680" s="303"/>
      <c r="CR680" s="303"/>
      <c r="CS680" s="303"/>
      <c r="CT680" s="303"/>
      <c r="CU680" s="303"/>
      <c r="CV680" s="303"/>
      <c r="CW680" s="303"/>
      <c r="CX680" s="303"/>
      <c r="CY680" s="303"/>
      <c r="CZ680" s="303"/>
    </row>
    <row r="681" spans="1:104" ht="11.25" customHeight="1" x14ac:dyDescent="0.2">
      <c r="A681" s="303"/>
      <c r="B681" s="303"/>
      <c r="C681" s="303"/>
      <c r="D681" s="303"/>
      <c r="E681" s="303"/>
      <c r="F681" s="303"/>
      <c r="G681" s="303"/>
      <c r="H681" s="303"/>
      <c r="I681" s="303"/>
      <c r="J681" s="303"/>
      <c r="K681" s="303"/>
      <c r="L681" s="303"/>
      <c r="M681" s="303"/>
      <c r="N681" s="303"/>
      <c r="O681" s="303"/>
      <c r="P681" s="303"/>
      <c r="Q681" s="303"/>
      <c r="R681" s="309"/>
      <c r="S681" s="310"/>
      <c r="T681" s="310"/>
      <c r="U681" s="303"/>
      <c r="V681" s="303"/>
      <c r="W681" s="303"/>
      <c r="X681" s="303"/>
      <c r="Y681" s="303"/>
      <c r="Z681" s="303"/>
      <c r="AA681" s="303"/>
      <c r="AB681" s="303"/>
      <c r="AC681" s="303"/>
      <c r="AD681" s="303"/>
      <c r="AE681" s="303"/>
      <c r="AF681" s="303"/>
      <c r="AG681" s="303"/>
      <c r="AH681" s="303"/>
      <c r="AI681" s="303"/>
      <c r="AJ681" s="303"/>
      <c r="AK681" s="303"/>
      <c r="AL681" s="303"/>
      <c r="AM681" s="303"/>
      <c r="AN681" s="303"/>
      <c r="AO681" s="303"/>
      <c r="AP681" s="303"/>
      <c r="AQ681" s="303"/>
      <c r="AR681" s="303"/>
      <c r="AS681" s="303"/>
      <c r="AT681" s="303"/>
      <c r="AU681" s="303"/>
      <c r="AV681" s="303"/>
      <c r="AW681" s="303"/>
      <c r="AX681" s="303"/>
      <c r="AY681" s="303"/>
      <c r="AZ681" s="303"/>
      <c r="BA681" s="303"/>
      <c r="BB681" s="303"/>
      <c r="BC681" s="303"/>
      <c r="BD681" s="303"/>
      <c r="BE681" s="303"/>
      <c r="BF681" s="303"/>
      <c r="BG681" s="303"/>
      <c r="BH681" s="303"/>
      <c r="BI681" s="303"/>
      <c r="BJ681" s="303"/>
      <c r="BK681" s="303"/>
      <c r="BL681" s="303"/>
      <c r="BM681" s="303"/>
      <c r="BN681" s="303"/>
      <c r="BO681" s="303"/>
      <c r="BP681" s="303"/>
      <c r="BQ681" s="303"/>
      <c r="BR681" s="303"/>
      <c r="BS681" s="303"/>
      <c r="BT681" s="303"/>
      <c r="BU681" s="303"/>
      <c r="BV681" s="303"/>
      <c r="BW681" s="303"/>
      <c r="BX681" s="303"/>
      <c r="BY681" s="303"/>
      <c r="BZ681" s="303"/>
      <c r="CA681" s="303"/>
      <c r="CB681" s="303"/>
      <c r="CC681" s="303"/>
      <c r="CD681" s="303"/>
      <c r="CE681" s="303"/>
      <c r="CF681" s="303"/>
      <c r="CG681" s="303"/>
      <c r="CH681" s="303"/>
      <c r="CI681" s="303"/>
      <c r="CJ681" s="303"/>
      <c r="CK681" s="303"/>
      <c r="CL681" s="303"/>
      <c r="CM681" s="303"/>
      <c r="CN681" s="303"/>
      <c r="CO681" s="303"/>
      <c r="CP681" s="303"/>
      <c r="CQ681" s="303"/>
      <c r="CR681" s="303"/>
      <c r="CS681" s="303"/>
      <c r="CT681" s="303"/>
      <c r="CU681" s="303"/>
      <c r="CV681" s="303"/>
      <c r="CW681" s="303"/>
      <c r="CX681" s="303"/>
      <c r="CY681" s="303"/>
      <c r="CZ681" s="303"/>
    </row>
    <row r="682" spans="1:104" ht="11.25" customHeight="1" x14ac:dyDescent="0.2">
      <c r="A682" s="303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303"/>
      <c r="N682" s="303"/>
      <c r="O682" s="303"/>
      <c r="P682" s="303"/>
      <c r="Q682" s="303"/>
      <c r="R682" s="309"/>
      <c r="S682" s="310"/>
      <c r="T682" s="310"/>
      <c r="U682" s="303"/>
      <c r="V682" s="303"/>
      <c r="W682" s="303"/>
      <c r="X682" s="303"/>
      <c r="Y682" s="303"/>
      <c r="Z682" s="303"/>
      <c r="AA682" s="303"/>
      <c r="AB682" s="303"/>
      <c r="AC682" s="303"/>
      <c r="AD682" s="303"/>
      <c r="AE682" s="303"/>
      <c r="AF682" s="303"/>
      <c r="AG682" s="303"/>
      <c r="AH682" s="303"/>
      <c r="AI682" s="303"/>
      <c r="AJ682" s="303"/>
      <c r="AK682" s="303"/>
      <c r="AL682" s="303"/>
      <c r="AM682" s="303"/>
      <c r="AN682" s="303"/>
      <c r="AO682" s="303"/>
      <c r="AP682" s="303"/>
      <c r="AQ682" s="303"/>
      <c r="AR682" s="303"/>
      <c r="AS682" s="303"/>
      <c r="AT682" s="303"/>
      <c r="AU682" s="303"/>
      <c r="AV682" s="303"/>
      <c r="AW682" s="303"/>
      <c r="AX682" s="303"/>
      <c r="AY682" s="303"/>
      <c r="AZ682" s="303"/>
      <c r="BA682" s="303"/>
      <c r="BB682" s="303"/>
      <c r="BC682" s="303"/>
      <c r="BD682" s="303"/>
      <c r="BE682" s="303"/>
      <c r="BF682" s="303"/>
      <c r="BG682" s="303"/>
      <c r="BH682" s="303"/>
      <c r="BI682" s="303"/>
      <c r="BJ682" s="303"/>
      <c r="BK682" s="303"/>
      <c r="BL682" s="303"/>
      <c r="BM682" s="303"/>
      <c r="BN682" s="303"/>
      <c r="BO682" s="303"/>
      <c r="BP682" s="303"/>
      <c r="BQ682" s="303"/>
      <c r="BR682" s="303"/>
      <c r="BS682" s="303"/>
      <c r="BT682" s="303"/>
      <c r="BU682" s="303"/>
      <c r="BV682" s="303"/>
      <c r="BW682" s="303"/>
      <c r="BX682" s="303"/>
      <c r="BY682" s="303"/>
      <c r="BZ682" s="303"/>
      <c r="CA682" s="303"/>
      <c r="CB682" s="303"/>
      <c r="CC682" s="303"/>
      <c r="CD682" s="303"/>
      <c r="CE682" s="303"/>
      <c r="CF682" s="303"/>
      <c r="CG682" s="303"/>
      <c r="CH682" s="303"/>
      <c r="CI682" s="303"/>
      <c r="CJ682" s="303"/>
      <c r="CK682" s="303"/>
      <c r="CL682" s="303"/>
      <c r="CM682" s="303"/>
      <c r="CN682" s="303"/>
      <c r="CO682" s="303"/>
      <c r="CP682" s="303"/>
      <c r="CQ682" s="303"/>
      <c r="CR682" s="303"/>
      <c r="CS682" s="303"/>
      <c r="CT682" s="303"/>
      <c r="CU682" s="303"/>
      <c r="CV682" s="303"/>
      <c r="CW682" s="303"/>
      <c r="CX682" s="303"/>
      <c r="CY682" s="303"/>
      <c r="CZ682" s="303"/>
    </row>
    <row r="683" spans="1:104" ht="11.25" customHeight="1" x14ac:dyDescent="0.2">
      <c r="A683" s="303"/>
      <c r="B683" s="303"/>
      <c r="C683" s="303"/>
      <c r="D683" s="303"/>
      <c r="E683" s="303"/>
      <c r="F683" s="303"/>
      <c r="G683" s="303"/>
      <c r="H683" s="303"/>
      <c r="I683" s="303"/>
      <c r="J683" s="303"/>
      <c r="K683" s="303"/>
      <c r="L683" s="303"/>
      <c r="M683" s="303"/>
      <c r="N683" s="303"/>
      <c r="O683" s="303"/>
      <c r="P683" s="303"/>
      <c r="Q683" s="303"/>
      <c r="R683" s="309"/>
      <c r="S683" s="310"/>
      <c r="T683" s="310"/>
      <c r="U683" s="303"/>
      <c r="V683" s="303"/>
      <c r="W683" s="303"/>
      <c r="X683" s="303"/>
      <c r="Y683" s="303"/>
      <c r="Z683" s="303"/>
      <c r="AA683" s="303"/>
      <c r="AB683" s="303"/>
      <c r="AC683" s="303"/>
      <c r="AD683" s="303"/>
      <c r="AE683" s="303"/>
      <c r="AF683" s="303"/>
      <c r="AG683" s="303"/>
      <c r="AH683" s="303"/>
      <c r="AI683" s="303"/>
      <c r="AJ683" s="303"/>
      <c r="AK683" s="303"/>
      <c r="AL683" s="303"/>
      <c r="AM683" s="303"/>
      <c r="AN683" s="303"/>
      <c r="AO683" s="303"/>
      <c r="AP683" s="303"/>
      <c r="AQ683" s="303"/>
      <c r="AR683" s="303"/>
      <c r="AS683" s="303"/>
      <c r="AT683" s="303"/>
      <c r="AU683" s="303"/>
      <c r="AV683" s="303"/>
      <c r="AW683" s="303"/>
      <c r="AX683" s="303"/>
      <c r="AY683" s="303"/>
      <c r="AZ683" s="303"/>
      <c r="BA683" s="303"/>
      <c r="BB683" s="303"/>
      <c r="BC683" s="303"/>
      <c r="BD683" s="303"/>
      <c r="BE683" s="303"/>
      <c r="BF683" s="303"/>
      <c r="BG683" s="303"/>
      <c r="BH683" s="303"/>
      <c r="BI683" s="303"/>
      <c r="BJ683" s="303"/>
      <c r="BK683" s="303"/>
      <c r="BL683" s="303"/>
      <c r="BM683" s="303"/>
      <c r="BN683" s="303"/>
      <c r="BO683" s="303"/>
      <c r="BP683" s="303"/>
      <c r="BQ683" s="303"/>
      <c r="BR683" s="303"/>
      <c r="BS683" s="303"/>
      <c r="BT683" s="303"/>
      <c r="BU683" s="303"/>
      <c r="BV683" s="303"/>
      <c r="BW683" s="303"/>
      <c r="BX683" s="303"/>
      <c r="BY683" s="303"/>
      <c r="BZ683" s="303"/>
      <c r="CA683" s="303"/>
      <c r="CB683" s="303"/>
      <c r="CC683" s="303"/>
      <c r="CD683" s="303"/>
      <c r="CE683" s="303"/>
      <c r="CF683" s="303"/>
      <c r="CG683" s="303"/>
      <c r="CH683" s="303"/>
      <c r="CI683" s="303"/>
      <c r="CJ683" s="303"/>
      <c r="CK683" s="303"/>
      <c r="CL683" s="303"/>
      <c r="CM683" s="303"/>
      <c r="CN683" s="303"/>
      <c r="CO683" s="303"/>
      <c r="CP683" s="303"/>
      <c r="CQ683" s="303"/>
      <c r="CR683" s="303"/>
      <c r="CS683" s="303"/>
      <c r="CT683" s="303"/>
      <c r="CU683" s="303"/>
      <c r="CV683" s="303"/>
      <c r="CW683" s="303"/>
      <c r="CX683" s="303"/>
      <c r="CY683" s="303"/>
      <c r="CZ683" s="303"/>
    </row>
    <row r="684" spans="1:104" ht="11.25" customHeight="1" x14ac:dyDescent="0.2">
      <c r="A684" s="303"/>
      <c r="B684" s="303"/>
      <c r="C684" s="303"/>
      <c r="D684" s="303"/>
      <c r="E684" s="303"/>
      <c r="F684" s="303"/>
      <c r="G684" s="303"/>
      <c r="H684" s="303"/>
      <c r="I684" s="303"/>
      <c r="J684" s="303"/>
      <c r="K684" s="303"/>
      <c r="L684" s="303"/>
      <c r="M684" s="303"/>
      <c r="N684" s="303"/>
      <c r="O684" s="303"/>
      <c r="P684" s="303"/>
      <c r="Q684" s="303"/>
      <c r="R684" s="309"/>
      <c r="S684" s="310"/>
      <c r="T684" s="310"/>
      <c r="U684" s="303"/>
      <c r="V684" s="303"/>
      <c r="W684" s="303"/>
      <c r="X684" s="303"/>
      <c r="Y684" s="303"/>
      <c r="Z684" s="303"/>
      <c r="AA684" s="303"/>
      <c r="AB684" s="303"/>
      <c r="AC684" s="303"/>
      <c r="AD684" s="303"/>
      <c r="AE684" s="303"/>
      <c r="AF684" s="303"/>
      <c r="AG684" s="303"/>
      <c r="AH684" s="303"/>
      <c r="AI684" s="303"/>
      <c r="AJ684" s="303"/>
      <c r="AK684" s="303"/>
      <c r="AL684" s="303"/>
      <c r="AM684" s="303"/>
      <c r="AN684" s="303"/>
      <c r="AO684" s="303"/>
      <c r="AP684" s="303"/>
      <c r="AQ684" s="303"/>
      <c r="AR684" s="303"/>
      <c r="AS684" s="303"/>
      <c r="AT684" s="303"/>
      <c r="AU684" s="303"/>
      <c r="AV684" s="303"/>
      <c r="AW684" s="303"/>
      <c r="AX684" s="303"/>
      <c r="AY684" s="303"/>
      <c r="AZ684" s="303"/>
      <c r="BA684" s="303"/>
      <c r="BB684" s="303"/>
      <c r="BC684" s="303"/>
      <c r="BD684" s="303"/>
      <c r="BE684" s="303"/>
      <c r="BF684" s="303"/>
      <c r="BG684" s="303"/>
      <c r="BH684" s="303"/>
      <c r="BI684" s="303"/>
      <c r="BJ684" s="303"/>
      <c r="BK684" s="303"/>
      <c r="BL684" s="303"/>
      <c r="BM684" s="303"/>
      <c r="BN684" s="303"/>
      <c r="BO684" s="303"/>
      <c r="BP684" s="303"/>
      <c r="BQ684" s="303"/>
      <c r="BR684" s="303"/>
      <c r="BS684" s="303"/>
      <c r="BT684" s="303"/>
      <c r="BU684" s="303"/>
      <c r="BV684" s="303"/>
      <c r="BW684" s="303"/>
      <c r="BX684" s="303"/>
      <c r="BY684" s="303"/>
      <c r="BZ684" s="303"/>
      <c r="CA684" s="303"/>
      <c r="CB684" s="303"/>
      <c r="CC684" s="303"/>
      <c r="CD684" s="303"/>
      <c r="CE684" s="303"/>
      <c r="CF684" s="303"/>
      <c r="CG684" s="303"/>
      <c r="CH684" s="303"/>
      <c r="CI684" s="303"/>
      <c r="CJ684" s="303"/>
      <c r="CK684" s="303"/>
      <c r="CL684" s="303"/>
      <c r="CM684" s="303"/>
      <c r="CN684" s="303"/>
      <c r="CO684" s="303"/>
      <c r="CP684" s="303"/>
      <c r="CQ684" s="303"/>
      <c r="CR684" s="303"/>
      <c r="CS684" s="303"/>
      <c r="CT684" s="303"/>
      <c r="CU684" s="303"/>
      <c r="CV684" s="303"/>
      <c r="CW684" s="303"/>
      <c r="CX684" s="303"/>
      <c r="CY684" s="303"/>
      <c r="CZ684" s="303"/>
    </row>
    <row r="685" spans="1:104" ht="11.25" customHeight="1" x14ac:dyDescent="0.2">
      <c r="A685" s="303"/>
      <c r="B685" s="303"/>
      <c r="C685" s="303"/>
      <c r="D685" s="303"/>
      <c r="E685" s="303"/>
      <c r="F685" s="303"/>
      <c r="G685" s="303"/>
      <c r="H685" s="303"/>
      <c r="I685" s="303"/>
      <c r="J685" s="303"/>
      <c r="K685" s="303"/>
      <c r="L685" s="303"/>
      <c r="M685" s="303"/>
      <c r="N685" s="303"/>
      <c r="O685" s="303"/>
      <c r="P685" s="303"/>
      <c r="Q685" s="303"/>
      <c r="R685" s="309"/>
      <c r="S685" s="310"/>
      <c r="T685" s="310"/>
      <c r="U685" s="303"/>
      <c r="V685" s="303"/>
      <c r="W685" s="303"/>
      <c r="X685" s="303"/>
      <c r="Y685" s="303"/>
      <c r="Z685" s="303"/>
      <c r="AA685" s="303"/>
      <c r="AB685" s="303"/>
      <c r="AC685" s="303"/>
      <c r="AD685" s="303"/>
      <c r="AE685" s="303"/>
      <c r="AF685" s="303"/>
      <c r="AG685" s="303"/>
      <c r="AH685" s="303"/>
      <c r="AI685" s="303"/>
      <c r="AJ685" s="303"/>
      <c r="AK685" s="303"/>
      <c r="AL685" s="303"/>
      <c r="AM685" s="303"/>
      <c r="AN685" s="303"/>
      <c r="AO685" s="303"/>
      <c r="AP685" s="303"/>
      <c r="AQ685" s="303"/>
      <c r="AR685" s="303"/>
      <c r="AS685" s="303"/>
      <c r="AT685" s="303"/>
      <c r="AU685" s="303"/>
      <c r="AV685" s="303"/>
      <c r="AW685" s="303"/>
      <c r="AX685" s="303"/>
      <c r="AY685" s="303"/>
      <c r="AZ685" s="303"/>
      <c r="BA685" s="303"/>
      <c r="BB685" s="303"/>
      <c r="BC685" s="303"/>
      <c r="BD685" s="303"/>
      <c r="BE685" s="303"/>
      <c r="BF685" s="303"/>
      <c r="BG685" s="303"/>
      <c r="BH685" s="303"/>
      <c r="BI685" s="303"/>
      <c r="BJ685" s="303"/>
      <c r="BK685" s="303"/>
      <c r="BL685" s="303"/>
      <c r="BM685" s="303"/>
      <c r="BN685" s="303"/>
      <c r="BO685" s="303"/>
      <c r="BP685" s="303"/>
      <c r="BQ685" s="303"/>
      <c r="BR685" s="303"/>
      <c r="BS685" s="303"/>
      <c r="BT685" s="303"/>
      <c r="BU685" s="303"/>
      <c r="BV685" s="303"/>
      <c r="BW685" s="303"/>
      <c r="BX685" s="303"/>
      <c r="BY685" s="303"/>
      <c r="BZ685" s="303"/>
      <c r="CA685" s="303"/>
      <c r="CB685" s="303"/>
      <c r="CC685" s="303"/>
      <c r="CD685" s="303"/>
      <c r="CE685" s="303"/>
      <c r="CF685" s="303"/>
      <c r="CG685" s="303"/>
      <c r="CH685" s="303"/>
      <c r="CI685" s="303"/>
      <c r="CJ685" s="303"/>
      <c r="CK685" s="303"/>
      <c r="CL685" s="303"/>
      <c r="CM685" s="303"/>
      <c r="CN685" s="303"/>
      <c r="CO685" s="303"/>
      <c r="CP685" s="303"/>
      <c r="CQ685" s="303"/>
      <c r="CR685" s="303"/>
      <c r="CS685" s="303"/>
      <c r="CT685" s="303"/>
      <c r="CU685" s="303"/>
      <c r="CV685" s="303"/>
      <c r="CW685" s="303"/>
      <c r="CX685" s="303"/>
      <c r="CY685" s="303"/>
      <c r="CZ685" s="303"/>
    </row>
    <row r="686" spans="1:104" ht="11.25" customHeight="1" x14ac:dyDescent="0.2">
      <c r="A686" s="303"/>
      <c r="B686" s="303"/>
      <c r="C686" s="303"/>
      <c r="D686" s="303"/>
      <c r="E686" s="303"/>
      <c r="F686" s="303"/>
      <c r="G686" s="303"/>
      <c r="H686" s="303"/>
      <c r="I686" s="303"/>
      <c r="J686" s="303"/>
      <c r="K686" s="303"/>
      <c r="L686" s="303"/>
      <c r="M686" s="303"/>
      <c r="N686" s="303"/>
      <c r="O686" s="303"/>
      <c r="P686" s="303"/>
      <c r="Q686" s="303"/>
      <c r="R686" s="309"/>
      <c r="S686" s="310"/>
      <c r="T686" s="310"/>
      <c r="U686" s="303"/>
      <c r="V686" s="303"/>
      <c r="W686" s="303"/>
      <c r="X686" s="303"/>
      <c r="Y686" s="303"/>
      <c r="Z686" s="303"/>
      <c r="AA686" s="303"/>
      <c r="AB686" s="303"/>
      <c r="AC686" s="303"/>
      <c r="AD686" s="303"/>
      <c r="AE686" s="303"/>
      <c r="AF686" s="303"/>
      <c r="AG686" s="303"/>
      <c r="AH686" s="303"/>
      <c r="AI686" s="303"/>
      <c r="AJ686" s="303"/>
      <c r="AK686" s="303"/>
      <c r="AL686" s="303"/>
      <c r="AM686" s="303"/>
      <c r="AN686" s="303"/>
      <c r="AO686" s="303"/>
      <c r="AP686" s="303"/>
      <c r="AQ686" s="303"/>
      <c r="AR686" s="303"/>
      <c r="AS686" s="303"/>
      <c r="AT686" s="303"/>
      <c r="AU686" s="303"/>
      <c r="AV686" s="303"/>
      <c r="AW686" s="303"/>
      <c r="AX686" s="303"/>
      <c r="AY686" s="303"/>
      <c r="AZ686" s="303"/>
      <c r="BA686" s="303"/>
      <c r="BB686" s="303"/>
      <c r="BC686" s="303"/>
      <c r="BD686" s="303"/>
      <c r="BE686" s="303"/>
      <c r="BF686" s="303"/>
      <c r="BG686" s="303"/>
      <c r="BH686" s="303"/>
      <c r="BI686" s="303"/>
      <c r="BJ686" s="303"/>
      <c r="BK686" s="303"/>
      <c r="BL686" s="303"/>
      <c r="BM686" s="303"/>
      <c r="BN686" s="303"/>
      <c r="BO686" s="303"/>
      <c r="BP686" s="303"/>
      <c r="BQ686" s="303"/>
      <c r="BR686" s="303"/>
      <c r="BS686" s="303"/>
      <c r="BT686" s="303"/>
      <c r="BU686" s="303"/>
      <c r="BV686" s="303"/>
      <c r="BW686" s="303"/>
      <c r="BX686" s="303"/>
      <c r="BY686" s="303"/>
      <c r="BZ686" s="303"/>
      <c r="CA686" s="303"/>
      <c r="CB686" s="303"/>
      <c r="CC686" s="303"/>
      <c r="CD686" s="303"/>
      <c r="CE686" s="303"/>
      <c r="CF686" s="303"/>
      <c r="CG686" s="303"/>
      <c r="CH686" s="303"/>
      <c r="CI686" s="303"/>
      <c r="CJ686" s="303"/>
      <c r="CK686" s="303"/>
      <c r="CL686" s="303"/>
      <c r="CM686" s="303"/>
      <c r="CN686" s="303"/>
      <c r="CO686" s="303"/>
      <c r="CP686" s="303"/>
      <c r="CQ686" s="303"/>
      <c r="CR686" s="303"/>
      <c r="CS686" s="303"/>
      <c r="CT686" s="303"/>
      <c r="CU686" s="303"/>
      <c r="CV686" s="303"/>
      <c r="CW686" s="303"/>
      <c r="CX686" s="303"/>
      <c r="CY686" s="303"/>
      <c r="CZ686" s="303"/>
    </row>
    <row r="687" spans="1:104" ht="11.25" customHeight="1" x14ac:dyDescent="0.2">
      <c r="A687" s="303"/>
      <c r="B687" s="303"/>
      <c r="C687" s="303"/>
      <c r="D687" s="303"/>
      <c r="E687" s="303"/>
      <c r="F687" s="303"/>
      <c r="G687" s="303"/>
      <c r="H687" s="303"/>
      <c r="I687" s="303"/>
      <c r="J687" s="303"/>
      <c r="K687" s="303"/>
      <c r="L687" s="303"/>
      <c r="M687" s="303"/>
      <c r="N687" s="303"/>
      <c r="O687" s="303"/>
      <c r="P687" s="303"/>
      <c r="Q687" s="303"/>
      <c r="R687" s="309"/>
      <c r="S687" s="310"/>
      <c r="T687" s="310"/>
      <c r="U687" s="303"/>
      <c r="V687" s="303"/>
      <c r="W687" s="303"/>
      <c r="X687" s="303"/>
      <c r="Y687" s="303"/>
      <c r="Z687" s="303"/>
      <c r="AA687" s="303"/>
      <c r="AB687" s="303"/>
      <c r="AC687" s="303"/>
      <c r="AD687" s="303"/>
      <c r="AE687" s="303"/>
      <c r="AF687" s="303"/>
      <c r="AG687" s="303"/>
      <c r="AH687" s="303"/>
      <c r="AI687" s="303"/>
      <c r="AJ687" s="303"/>
      <c r="AK687" s="303"/>
      <c r="AL687" s="303"/>
      <c r="AM687" s="303"/>
      <c r="AN687" s="303"/>
      <c r="AO687" s="303"/>
      <c r="AP687" s="303"/>
      <c r="AQ687" s="303"/>
      <c r="AR687" s="303"/>
      <c r="AS687" s="303"/>
      <c r="AT687" s="303"/>
      <c r="AU687" s="303"/>
      <c r="AV687" s="303"/>
      <c r="AW687" s="303"/>
      <c r="AX687" s="303"/>
      <c r="AY687" s="303"/>
      <c r="AZ687" s="303"/>
      <c r="BA687" s="303"/>
      <c r="BB687" s="303"/>
      <c r="BC687" s="303"/>
      <c r="BD687" s="303"/>
      <c r="BE687" s="303"/>
      <c r="BF687" s="303"/>
      <c r="BG687" s="303"/>
      <c r="BH687" s="303"/>
      <c r="BI687" s="303"/>
      <c r="BJ687" s="303"/>
      <c r="BK687" s="303"/>
      <c r="BL687" s="303"/>
      <c r="BM687" s="303"/>
      <c r="BN687" s="303"/>
      <c r="BO687" s="303"/>
      <c r="BP687" s="303"/>
      <c r="BQ687" s="303"/>
      <c r="BR687" s="303"/>
      <c r="BS687" s="303"/>
      <c r="BT687" s="303"/>
      <c r="BU687" s="303"/>
      <c r="BV687" s="303"/>
      <c r="BW687" s="303"/>
      <c r="BX687" s="303"/>
      <c r="BY687" s="303"/>
      <c r="BZ687" s="303"/>
      <c r="CA687" s="303"/>
      <c r="CB687" s="303"/>
      <c r="CC687" s="303"/>
      <c r="CD687" s="303"/>
      <c r="CE687" s="303"/>
      <c r="CF687" s="303"/>
      <c r="CG687" s="303"/>
      <c r="CH687" s="303"/>
      <c r="CI687" s="303"/>
      <c r="CJ687" s="303"/>
      <c r="CK687" s="303"/>
      <c r="CL687" s="303"/>
      <c r="CM687" s="303"/>
      <c r="CN687" s="303"/>
      <c r="CO687" s="303"/>
      <c r="CP687" s="303"/>
      <c r="CQ687" s="303"/>
      <c r="CR687" s="303"/>
      <c r="CS687" s="303"/>
      <c r="CT687" s="303"/>
      <c r="CU687" s="303"/>
      <c r="CV687" s="303"/>
      <c r="CW687" s="303"/>
      <c r="CX687" s="303"/>
      <c r="CY687" s="303"/>
      <c r="CZ687" s="303"/>
    </row>
    <row r="688" spans="1:104" ht="11.25" customHeight="1" x14ac:dyDescent="0.2">
      <c r="A688" s="303"/>
      <c r="B688" s="303"/>
      <c r="C688" s="303"/>
      <c r="D688" s="303"/>
      <c r="E688" s="303"/>
      <c r="F688" s="303"/>
      <c r="G688" s="303"/>
      <c r="H688" s="303"/>
      <c r="I688" s="303"/>
      <c r="J688" s="303"/>
      <c r="K688" s="303"/>
      <c r="L688" s="303"/>
      <c r="M688" s="303"/>
      <c r="N688" s="303"/>
      <c r="O688" s="303"/>
      <c r="P688" s="303"/>
      <c r="Q688" s="303"/>
      <c r="R688" s="309"/>
      <c r="S688" s="310"/>
      <c r="T688" s="310"/>
      <c r="U688" s="303"/>
      <c r="V688" s="303"/>
      <c r="W688" s="303"/>
      <c r="X688" s="303"/>
      <c r="Y688" s="303"/>
      <c r="Z688" s="303"/>
      <c r="AA688" s="303"/>
      <c r="AB688" s="303"/>
      <c r="AC688" s="303"/>
      <c r="AD688" s="303"/>
      <c r="AE688" s="303"/>
      <c r="AF688" s="303"/>
      <c r="AG688" s="303"/>
      <c r="AH688" s="303"/>
      <c r="AI688" s="303"/>
      <c r="AJ688" s="303"/>
      <c r="AK688" s="303"/>
      <c r="AL688" s="303"/>
      <c r="AM688" s="303"/>
      <c r="AN688" s="303"/>
      <c r="AO688" s="303"/>
      <c r="AP688" s="303"/>
      <c r="AQ688" s="303"/>
      <c r="AR688" s="303"/>
      <c r="AS688" s="303"/>
      <c r="AT688" s="303"/>
      <c r="AU688" s="303"/>
      <c r="AV688" s="303"/>
      <c r="AW688" s="303"/>
      <c r="AX688" s="303"/>
      <c r="AY688" s="303"/>
      <c r="AZ688" s="303"/>
      <c r="BA688" s="303"/>
      <c r="BB688" s="303"/>
      <c r="BC688" s="303"/>
      <c r="BD688" s="303"/>
      <c r="BE688" s="303"/>
      <c r="BF688" s="303"/>
      <c r="BG688" s="303"/>
      <c r="BH688" s="303"/>
      <c r="BI688" s="303"/>
      <c r="BJ688" s="303"/>
      <c r="BK688" s="303"/>
      <c r="BL688" s="303"/>
      <c r="BM688" s="303"/>
      <c r="BN688" s="303"/>
      <c r="BO688" s="303"/>
      <c r="BP688" s="303"/>
      <c r="BQ688" s="303"/>
      <c r="BR688" s="303"/>
      <c r="BS688" s="303"/>
      <c r="BT688" s="303"/>
      <c r="BU688" s="303"/>
      <c r="BV688" s="303"/>
      <c r="BW688" s="303"/>
      <c r="BX688" s="303"/>
      <c r="BY688" s="303"/>
      <c r="BZ688" s="303"/>
      <c r="CA688" s="303"/>
      <c r="CB688" s="303"/>
      <c r="CC688" s="303"/>
      <c r="CD688" s="303"/>
      <c r="CE688" s="303"/>
      <c r="CF688" s="303"/>
      <c r="CG688" s="303"/>
      <c r="CH688" s="303"/>
      <c r="CI688" s="303"/>
      <c r="CJ688" s="303"/>
      <c r="CK688" s="303"/>
      <c r="CL688" s="303"/>
      <c r="CM688" s="303"/>
      <c r="CN688" s="303"/>
      <c r="CO688" s="303"/>
      <c r="CP688" s="303"/>
      <c r="CQ688" s="303"/>
      <c r="CR688" s="303"/>
      <c r="CS688" s="303"/>
      <c r="CT688" s="303"/>
      <c r="CU688" s="303"/>
      <c r="CV688" s="303"/>
      <c r="CW688" s="303"/>
      <c r="CX688" s="303"/>
      <c r="CY688" s="303"/>
      <c r="CZ688" s="303"/>
    </row>
    <row r="689" spans="1:104" ht="11.25" customHeight="1" x14ac:dyDescent="0.2">
      <c r="A689" s="303"/>
      <c r="B689" s="303"/>
      <c r="C689" s="303"/>
      <c r="D689" s="303"/>
      <c r="E689" s="303"/>
      <c r="F689" s="303"/>
      <c r="G689" s="303"/>
      <c r="H689" s="303"/>
      <c r="I689" s="303"/>
      <c r="J689" s="303"/>
      <c r="K689" s="303"/>
      <c r="L689" s="303"/>
      <c r="M689" s="303"/>
      <c r="N689" s="303"/>
      <c r="O689" s="303"/>
      <c r="P689" s="303"/>
      <c r="Q689" s="303"/>
      <c r="R689" s="309"/>
      <c r="S689" s="310"/>
      <c r="T689" s="310"/>
      <c r="U689" s="303"/>
      <c r="V689" s="303"/>
      <c r="W689" s="303"/>
      <c r="X689" s="303"/>
      <c r="Y689" s="303"/>
      <c r="Z689" s="303"/>
      <c r="AA689" s="303"/>
      <c r="AB689" s="303"/>
      <c r="AC689" s="303"/>
      <c r="AD689" s="303"/>
      <c r="AE689" s="303"/>
      <c r="AF689" s="303"/>
      <c r="AG689" s="303"/>
      <c r="AH689" s="303"/>
      <c r="AI689" s="303"/>
      <c r="AJ689" s="303"/>
      <c r="AK689" s="303"/>
      <c r="AL689" s="303"/>
      <c r="AM689" s="303"/>
      <c r="AN689" s="303"/>
      <c r="AO689" s="303"/>
      <c r="AP689" s="303"/>
      <c r="AQ689" s="303"/>
      <c r="AR689" s="303"/>
      <c r="AS689" s="303"/>
      <c r="AT689" s="303"/>
      <c r="AU689" s="303"/>
      <c r="AV689" s="303"/>
      <c r="AW689" s="303"/>
      <c r="AX689" s="303"/>
      <c r="AY689" s="303"/>
      <c r="AZ689" s="303"/>
      <c r="BA689" s="303"/>
      <c r="BB689" s="303"/>
      <c r="BC689" s="303"/>
      <c r="BD689" s="303"/>
      <c r="BE689" s="303"/>
      <c r="BF689" s="303"/>
      <c r="BG689" s="303"/>
      <c r="BH689" s="303"/>
      <c r="BI689" s="303"/>
      <c r="BJ689" s="303"/>
      <c r="BK689" s="303"/>
      <c r="BL689" s="303"/>
      <c r="BM689" s="303"/>
      <c r="BN689" s="303"/>
      <c r="BO689" s="303"/>
      <c r="BP689" s="303"/>
      <c r="BQ689" s="303"/>
      <c r="BR689" s="303"/>
      <c r="BS689" s="303"/>
      <c r="BT689" s="303"/>
      <c r="BU689" s="303"/>
      <c r="BV689" s="303"/>
      <c r="BW689" s="303"/>
      <c r="BX689" s="303"/>
      <c r="BY689" s="303"/>
      <c r="BZ689" s="303"/>
      <c r="CA689" s="303"/>
      <c r="CB689" s="303"/>
      <c r="CC689" s="303"/>
      <c r="CD689" s="303"/>
      <c r="CE689" s="303"/>
      <c r="CF689" s="303"/>
      <c r="CG689" s="303"/>
      <c r="CH689" s="303"/>
      <c r="CI689" s="303"/>
      <c r="CJ689" s="303"/>
      <c r="CK689" s="303"/>
      <c r="CL689" s="303"/>
      <c r="CM689" s="303"/>
      <c r="CN689" s="303"/>
      <c r="CO689" s="303"/>
      <c r="CP689" s="303"/>
      <c r="CQ689" s="303"/>
      <c r="CR689" s="303"/>
      <c r="CS689" s="303"/>
      <c r="CT689" s="303"/>
      <c r="CU689" s="303"/>
      <c r="CV689" s="303"/>
      <c r="CW689" s="303"/>
      <c r="CX689" s="303"/>
      <c r="CY689" s="303"/>
      <c r="CZ689" s="303"/>
    </row>
    <row r="690" spans="1:104" ht="11.25" customHeight="1" x14ac:dyDescent="0.2">
      <c r="A690" s="303"/>
      <c r="B690" s="303"/>
      <c r="C690" s="303"/>
      <c r="D690" s="303"/>
      <c r="E690" s="303"/>
      <c r="F690" s="303"/>
      <c r="G690" s="303"/>
      <c r="H690" s="303"/>
      <c r="I690" s="303"/>
      <c r="J690" s="303"/>
      <c r="K690" s="303"/>
      <c r="L690" s="303"/>
      <c r="M690" s="303"/>
      <c r="N690" s="303"/>
      <c r="O690" s="303"/>
      <c r="P690" s="303"/>
      <c r="Q690" s="303"/>
      <c r="R690" s="309"/>
      <c r="S690" s="310"/>
      <c r="T690" s="310"/>
      <c r="U690" s="303"/>
      <c r="V690" s="303"/>
      <c r="W690" s="303"/>
      <c r="X690" s="303"/>
      <c r="Y690" s="303"/>
      <c r="Z690" s="303"/>
      <c r="AA690" s="303"/>
      <c r="AB690" s="303"/>
      <c r="AC690" s="303"/>
      <c r="AD690" s="303"/>
      <c r="AE690" s="303"/>
      <c r="AF690" s="303"/>
      <c r="AG690" s="303"/>
      <c r="AH690" s="303"/>
      <c r="AI690" s="303"/>
      <c r="AJ690" s="303"/>
      <c r="AK690" s="303"/>
      <c r="AL690" s="303"/>
      <c r="AM690" s="303"/>
      <c r="AN690" s="303"/>
      <c r="AO690" s="303"/>
      <c r="AP690" s="303"/>
      <c r="AQ690" s="303"/>
      <c r="AR690" s="303"/>
      <c r="AS690" s="303"/>
      <c r="AT690" s="303"/>
      <c r="AU690" s="303"/>
      <c r="AV690" s="303"/>
      <c r="AW690" s="303"/>
      <c r="AX690" s="303"/>
      <c r="AY690" s="303"/>
      <c r="AZ690" s="303"/>
      <c r="BA690" s="303"/>
      <c r="BB690" s="303"/>
      <c r="BC690" s="303"/>
      <c r="BD690" s="303"/>
      <c r="BE690" s="303"/>
      <c r="BF690" s="303"/>
      <c r="BG690" s="303"/>
      <c r="BH690" s="303"/>
      <c r="BI690" s="303"/>
      <c r="BJ690" s="303"/>
      <c r="BK690" s="303"/>
      <c r="BL690" s="303"/>
      <c r="BM690" s="303"/>
      <c r="BN690" s="303"/>
      <c r="BO690" s="303"/>
      <c r="BP690" s="303"/>
      <c r="BQ690" s="303"/>
      <c r="BR690" s="303"/>
      <c r="BS690" s="303"/>
      <c r="BT690" s="303"/>
      <c r="BU690" s="303"/>
      <c r="BV690" s="303"/>
      <c r="BW690" s="303"/>
      <c r="BX690" s="303"/>
      <c r="BY690" s="303"/>
      <c r="BZ690" s="303"/>
      <c r="CA690" s="303"/>
      <c r="CB690" s="303"/>
      <c r="CC690" s="303"/>
      <c r="CD690" s="303"/>
      <c r="CE690" s="303"/>
      <c r="CF690" s="303"/>
      <c r="CG690" s="303"/>
      <c r="CH690" s="303"/>
      <c r="CI690" s="303"/>
      <c r="CJ690" s="303"/>
      <c r="CK690" s="303"/>
      <c r="CL690" s="303"/>
      <c r="CM690" s="303"/>
      <c r="CN690" s="303"/>
      <c r="CO690" s="303"/>
      <c r="CP690" s="303"/>
      <c r="CQ690" s="303"/>
      <c r="CR690" s="303"/>
      <c r="CS690" s="303"/>
      <c r="CT690" s="303"/>
      <c r="CU690" s="303"/>
      <c r="CV690" s="303"/>
      <c r="CW690" s="303"/>
      <c r="CX690" s="303"/>
      <c r="CY690" s="303"/>
      <c r="CZ690" s="303"/>
    </row>
    <row r="691" spans="1:104" ht="11.25" customHeight="1" x14ac:dyDescent="0.2">
      <c r="A691" s="303"/>
      <c r="B691" s="303"/>
      <c r="C691" s="303"/>
      <c r="D691" s="303"/>
      <c r="E691" s="303"/>
      <c r="F691" s="303"/>
      <c r="G691" s="303"/>
      <c r="H691" s="303"/>
      <c r="I691" s="303"/>
      <c r="J691" s="303"/>
      <c r="K691" s="303"/>
      <c r="L691" s="303"/>
      <c r="M691" s="303"/>
      <c r="N691" s="303"/>
      <c r="O691" s="303"/>
      <c r="P691" s="303"/>
      <c r="Q691" s="303"/>
      <c r="R691" s="309"/>
      <c r="S691" s="310"/>
      <c r="T691" s="310"/>
      <c r="U691" s="303"/>
      <c r="V691" s="303"/>
      <c r="W691" s="303"/>
      <c r="X691" s="303"/>
      <c r="Y691" s="303"/>
      <c r="Z691" s="303"/>
      <c r="AA691" s="303"/>
      <c r="AB691" s="303"/>
      <c r="AC691" s="303"/>
      <c r="AD691" s="303"/>
      <c r="AE691" s="303"/>
      <c r="AF691" s="303"/>
      <c r="AG691" s="303"/>
      <c r="AH691" s="303"/>
      <c r="AI691" s="303"/>
      <c r="AJ691" s="303"/>
      <c r="AK691" s="303"/>
      <c r="AL691" s="303"/>
      <c r="AM691" s="303"/>
      <c r="AN691" s="303"/>
      <c r="AO691" s="303"/>
      <c r="AP691" s="303"/>
      <c r="AQ691" s="303"/>
      <c r="AR691" s="303"/>
      <c r="AS691" s="303"/>
      <c r="AT691" s="303"/>
      <c r="AU691" s="303"/>
      <c r="AV691" s="303"/>
      <c r="AW691" s="303"/>
      <c r="AX691" s="303"/>
      <c r="AY691" s="303"/>
      <c r="AZ691" s="303"/>
      <c r="BA691" s="303"/>
      <c r="BB691" s="303"/>
      <c r="BC691" s="303"/>
      <c r="BD691" s="303"/>
      <c r="BE691" s="303"/>
      <c r="BF691" s="303"/>
      <c r="BG691" s="303"/>
      <c r="BH691" s="303"/>
      <c r="BI691" s="303"/>
      <c r="BJ691" s="303"/>
      <c r="BK691" s="303"/>
      <c r="BL691" s="303"/>
      <c r="BM691" s="303"/>
      <c r="BN691" s="303"/>
      <c r="BO691" s="303"/>
      <c r="BP691" s="303"/>
      <c r="BQ691" s="303"/>
      <c r="BR691" s="303"/>
      <c r="BS691" s="303"/>
      <c r="BT691" s="303"/>
      <c r="BU691" s="303"/>
      <c r="BV691" s="303"/>
      <c r="BW691" s="303"/>
      <c r="BX691" s="303"/>
      <c r="BY691" s="303"/>
      <c r="BZ691" s="303"/>
      <c r="CA691" s="303"/>
      <c r="CB691" s="303"/>
      <c r="CC691" s="303"/>
      <c r="CD691" s="303"/>
      <c r="CE691" s="303"/>
      <c r="CF691" s="303"/>
      <c r="CG691" s="303"/>
      <c r="CH691" s="303"/>
      <c r="CI691" s="303"/>
      <c r="CJ691" s="303"/>
      <c r="CK691" s="303"/>
      <c r="CL691" s="303"/>
      <c r="CM691" s="303"/>
      <c r="CN691" s="303"/>
      <c r="CO691" s="303"/>
      <c r="CP691" s="303"/>
      <c r="CQ691" s="303"/>
      <c r="CR691" s="303"/>
      <c r="CS691" s="303"/>
      <c r="CT691" s="303"/>
      <c r="CU691" s="303"/>
      <c r="CV691" s="303"/>
      <c r="CW691" s="303"/>
      <c r="CX691" s="303"/>
      <c r="CY691" s="303"/>
      <c r="CZ691" s="303"/>
    </row>
    <row r="692" spans="1:104" ht="11.25" customHeight="1" x14ac:dyDescent="0.2">
      <c r="A692" s="303"/>
      <c r="B692" s="303"/>
      <c r="C692" s="303"/>
      <c r="D692" s="303"/>
      <c r="E692" s="303"/>
      <c r="F692" s="303"/>
      <c r="G692" s="303"/>
      <c r="H692" s="303"/>
      <c r="I692" s="303"/>
      <c r="J692" s="303"/>
      <c r="K692" s="303"/>
      <c r="L692" s="303"/>
      <c r="M692" s="303"/>
      <c r="N692" s="303"/>
      <c r="O692" s="303"/>
      <c r="P692" s="303"/>
      <c r="Q692" s="303"/>
      <c r="R692" s="309"/>
      <c r="S692" s="310"/>
      <c r="T692" s="310"/>
      <c r="U692" s="303"/>
      <c r="V692" s="303"/>
      <c r="W692" s="303"/>
      <c r="X692" s="303"/>
      <c r="Y692" s="303"/>
      <c r="Z692" s="303"/>
      <c r="AA692" s="303"/>
      <c r="AB692" s="303"/>
      <c r="AC692" s="303"/>
      <c r="AD692" s="303"/>
      <c r="AE692" s="303"/>
      <c r="AF692" s="303"/>
      <c r="AG692" s="303"/>
      <c r="AH692" s="303"/>
      <c r="AI692" s="303"/>
      <c r="AJ692" s="303"/>
      <c r="AK692" s="303"/>
      <c r="AL692" s="303"/>
      <c r="AM692" s="303"/>
      <c r="AN692" s="303"/>
      <c r="AO692" s="303"/>
      <c r="AP692" s="303"/>
      <c r="AQ692" s="303"/>
      <c r="AR692" s="303"/>
      <c r="AS692" s="303"/>
      <c r="AT692" s="303"/>
      <c r="AU692" s="303"/>
      <c r="AV692" s="303"/>
      <c r="AW692" s="303"/>
      <c r="AX692" s="303"/>
      <c r="AY692" s="303"/>
      <c r="AZ692" s="303"/>
      <c r="BA692" s="303"/>
      <c r="BB692" s="303"/>
      <c r="BC692" s="303"/>
      <c r="BD692" s="303"/>
      <c r="BE692" s="303"/>
      <c r="BF692" s="303"/>
      <c r="BG692" s="303"/>
      <c r="BH692" s="303"/>
      <c r="BI692" s="303"/>
      <c r="BJ692" s="303"/>
      <c r="BK692" s="303"/>
      <c r="BL692" s="303"/>
      <c r="BM692" s="303"/>
      <c r="BN692" s="303"/>
      <c r="BO692" s="303"/>
      <c r="BP692" s="303"/>
      <c r="BQ692" s="303"/>
      <c r="BR692" s="303"/>
      <c r="BS692" s="303"/>
      <c r="BT692" s="303"/>
      <c r="BU692" s="303"/>
      <c r="BV692" s="303"/>
      <c r="BW692" s="303"/>
      <c r="BX692" s="303"/>
      <c r="BY692" s="303"/>
      <c r="BZ692" s="303"/>
      <c r="CA692" s="303"/>
      <c r="CB692" s="303"/>
      <c r="CC692" s="303"/>
      <c r="CD692" s="303"/>
      <c r="CE692" s="303"/>
      <c r="CF692" s="303"/>
      <c r="CG692" s="303"/>
      <c r="CH692" s="303"/>
      <c r="CI692" s="303"/>
      <c r="CJ692" s="303"/>
      <c r="CK692" s="303"/>
      <c r="CL692" s="303"/>
      <c r="CM692" s="303"/>
      <c r="CN692" s="303"/>
      <c r="CO692" s="303"/>
      <c r="CP692" s="303"/>
      <c r="CQ692" s="303"/>
      <c r="CR692" s="303"/>
      <c r="CS692" s="303"/>
      <c r="CT692" s="303"/>
      <c r="CU692" s="303"/>
      <c r="CV692" s="303"/>
      <c r="CW692" s="303"/>
      <c r="CX692" s="303"/>
      <c r="CY692" s="303"/>
      <c r="CZ692" s="303"/>
    </row>
    <row r="693" spans="1:104" ht="11.25" customHeight="1" x14ac:dyDescent="0.2">
      <c r="A693" s="303"/>
      <c r="B693" s="303"/>
      <c r="C693" s="303"/>
      <c r="D693" s="303"/>
      <c r="E693" s="303"/>
      <c r="F693" s="303"/>
      <c r="G693" s="303"/>
      <c r="H693" s="303"/>
      <c r="I693" s="303"/>
      <c r="J693" s="303"/>
      <c r="K693" s="303"/>
      <c r="L693" s="303"/>
      <c r="M693" s="303"/>
      <c r="N693" s="303"/>
      <c r="O693" s="303"/>
      <c r="P693" s="303"/>
      <c r="Q693" s="303"/>
      <c r="R693" s="309"/>
      <c r="S693" s="310"/>
      <c r="T693" s="310"/>
      <c r="U693" s="303"/>
      <c r="V693" s="303"/>
      <c r="W693" s="303"/>
      <c r="X693" s="303"/>
      <c r="Y693" s="303"/>
      <c r="Z693" s="303"/>
      <c r="AA693" s="303"/>
      <c r="AB693" s="303"/>
      <c r="AC693" s="303"/>
      <c r="AD693" s="303"/>
      <c r="AE693" s="303"/>
      <c r="AF693" s="303"/>
      <c r="AG693" s="303"/>
      <c r="AH693" s="303"/>
      <c r="AI693" s="303"/>
      <c r="AJ693" s="303"/>
      <c r="AK693" s="303"/>
      <c r="AL693" s="303"/>
      <c r="AM693" s="303"/>
      <c r="AN693" s="303"/>
      <c r="AO693" s="303"/>
      <c r="AP693" s="303"/>
      <c r="AQ693" s="303"/>
      <c r="AR693" s="303"/>
      <c r="AS693" s="303"/>
      <c r="AT693" s="303"/>
      <c r="AU693" s="303"/>
      <c r="AV693" s="303"/>
      <c r="AW693" s="303"/>
      <c r="AX693" s="303"/>
      <c r="AY693" s="303"/>
      <c r="AZ693" s="303"/>
      <c r="BA693" s="303"/>
      <c r="BB693" s="303"/>
      <c r="BC693" s="303"/>
      <c r="BD693" s="303"/>
      <c r="BE693" s="303"/>
      <c r="BF693" s="303"/>
      <c r="BG693" s="303"/>
      <c r="BH693" s="303"/>
      <c r="BI693" s="303"/>
      <c r="BJ693" s="303"/>
      <c r="BK693" s="303"/>
      <c r="BL693" s="303"/>
      <c r="BM693" s="303"/>
      <c r="BN693" s="303"/>
      <c r="BO693" s="303"/>
      <c r="BP693" s="303"/>
      <c r="BQ693" s="303"/>
      <c r="BR693" s="303"/>
      <c r="BS693" s="303"/>
      <c r="BT693" s="303"/>
      <c r="BU693" s="303"/>
      <c r="BV693" s="303"/>
      <c r="BW693" s="303"/>
      <c r="BX693" s="303"/>
      <c r="BY693" s="303"/>
      <c r="BZ693" s="303"/>
      <c r="CA693" s="303"/>
      <c r="CB693" s="303"/>
      <c r="CC693" s="303"/>
      <c r="CD693" s="303"/>
      <c r="CE693" s="303"/>
      <c r="CF693" s="303"/>
      <c r="CG693" s="303"/>
      <c r="CH693" s="303"/>
      <c r="CI693" s="303"/>
      <c r="CJ693" s="303"/>
      <c r="CK693" s="303"/>
      <c r="CL693" s="303"/>
      <c r="CM693" s="303"/>
      <c r="CN693" s="303"/>
      <c r="CO693" s="303"/>
      <c r="CP693" s="303"/>
      <c r="CQ693" s="303"/>
      <c r="CR693" s="303"/>
      <c r="CS693" s="303"/>
      <c r="CT693" s="303"/>
      <c r="CU693" s="303"/>
      <c r="CV693" s="303"/>
      <c r="CW693" s="303"/>
      <c r="CX693" s="303"/>
      <c r="CY693" s="303"/>
      <c r="CZ693" s="303"/>
    </row>
    <row r="694" spans="1:104" ht="11.25" customHeight="1" x14ac:dyDescent="0.2">
      <c r="A694" s="303"/>
      <c r="B694" s="303"/>
      <c r="C694" s="303"/>
      <c r="D694" s="303"/>
      <c r="E694" s="303"/>
      <c r="F694" s="303"/>
      <c r="G694" s="303"/>
      <c r="H694" s="303"/>
      <c r="I694" s="303"/>
      <c r="J694" s="303"/>
      <c r="K694" s="303"/>
      <c r="L694" s="303"/>
      <c r="M694" s="303"/>
      <c r="N694" s="303"/>
      <c r="O694" s="303"/>
      <c r="P694" s="303"/>
      <c r="Q694" s="303"/>
      <c r="R694" s="309"/>
      <c r="S694" s="310"/>
      <c r="T694" s="310"/>
      <c r="U694" s="303"/>
      <c r="V694" s="303"/>
      <c r="W694" s="303"/>
      <c r="X694" s="303"/>
      <c r="Y694" s="303"/>
      <c r="Z694" s="303"/>
      <c r="AA694" s="303"/>
      <c r="AB694" s="303"/>
      <c r="AC694" s="303"/>
      <c r="AD694" s="303"/>
      <c r="AE694" s="303"/>
      <c r="AF694" s="303"/>
      <c r="AG694" s="303"/>
      <c r="AH694" s="303"/>
      <c r="AI694" s="303"/>
      <c r="AJ694" s="303"/>
      <c r="AK694" s="303"/>
      <c r="AL694" s="303"/>
      <c r="AM694" s="303"/>
      <c r="AN694" s="303"/>
      <c r="AO694" s="303"/>
      <c r="AP694" s="303"/>
      <c r="AQ694" s="303"/>
      <c r="AR694" s="303"/>
      <c r="AS694" s="303"/>
      <c r="AT694" s="303"/>
      <c r="AU694" s="303"/>
      <c r="AV694" s="303"/>
      <c r="AW694" s="303"/>
      <c r="AX694" s="303"/>
      <c r="AY694" s="303"/>
      <c r="AZ694" s="303"/>
      <c r="BA694" s="303"/>
      <c r="BB694" s="303"/>
      <c r="BC694" s="303"/>
      <c r="BD694" s="303"/>
      <c r="BE694" s="303"/>
      <c r="BF694" s="303"/>
      <c r="BG694" s="303"/>
      <c r="BH694" s="303"/>
      <c r="BI694" s="303"/>
      <c r="BJ694" s="303"/>
      <c r="BK694" s="303"/>
      <c r="BL694" s="303"/>
      <c r="BM694" s="303"/>
      <c r="BN694" s="303"/>
      <c r="BO694" s="303"/>
      <c r="BP694" s="303"/>
      <c r="BQ694" s="303"/>
      <c r="BR694" s="303"/>
      <c r="BS694" s="303"/>
      <c r="BT694" s="303"/>
      <c r="BU694" s="303"/>
      <c r="BV694" s="303"/>
      <c r="BW694" s="303"/>
      <c r="BX694" s="303"/>
      <c r="BY694" s="303"/>
      <c r="BZ694" s="303"/>
      <c r="CA694" s="303"/>
      <c r="CB694" s="303"/>
      <c r="CC694" s="303"/>
      <c r="CD694" s="303"/>
      <c r="CE694" s="303"/>
      <c r="CF694" s="303"/>
      <c r="CG694" s="303"/>
      <c r="CH694" s="303"/>
      <c r="CI694" s="303"/>
      <c r="CJ694" s="303"/>
      <c r="CK694" s="303"/>
      <c r="CL694" s="303"/>
      <c r="CM694" s="303"/>
      <c r="CN694" s="303"/>
      <c r="CO694" s="303"/>
      <c r="CP694" s="303"/>
      <c r="CQ694" s="303"/>
      <c r="CR694" s="303"/>
      <c r="CS694" s="303"/>
      <c r="CT694" s="303"/>
      <c r="CU694" s="303"/>
      <c r="CV694" s="303"/>
      <c r="CW694" s="303"/>
      <c r="CX694" s="303"/>
      <c r="CY694" s="303"/>
      <c r="CZ694" s="303"/>
    </row>
    <row r="695" spans="1:104" ht="11.25" customHeight="1" x14ac:dyDescent="0.2">
      <c r="A695" s="303"/>
      <c r="B695" s="303"/>
      <c r="C695" s="303"/>
      <c r="D695" s="303"/>
      <c r="E695" s="303"/>
      <c r="F695" s="303"/>
      <c r="G695" s="303"/>
      <c r="H695" s="303"/>
      <c r="I695" s="303"/>
      <c r="J695" s="303"/>
      <c r="K695" s="303"/>
      <c r="L695" s="303"/>
      <c r="M695" s="303"/>
      <c r="N695" s="303"/>
      <c r="O695" s="303"/>
      <c r="P695" s="303"/>
      <c r="Q695" s="303"/>
      <c r="R695" s="309"/>
      <c r="S695" s="310"/>
      <c r="T695" s="310"/>
      <c r="U695" s="303"/>
      <c r="V695" s="303"/>
      <c r="W695" s="303"/>
      <c r="X695" s="303"/>
      <c r="Y695" s="303"/>
      <c r="Z695" s="303"/>
      <c r="AA695" s="303"/>
      <c r="AB695" s="303"/>
      <c r="AC695" s="303"/>
      <c r="AD695" s="303"/>
      <c r="AE695" s="303"/>
      <c r="AF695" s="303"/>
      <c r="AG695" s="303"/>
      <c r="AH695" s="303"/>
      <c r="AI695" s="303"/>
      <c r="AJ695" s="303"/>
      <c r="AK695" s="303"/>
      <c r="AL695" s="303"/>
      <c r="AM695" s="303"/>
      <c r="AN695" s="303"/>
      <c r="AO695" s="303"/>
      <c r="AP695" s="303"/>
      <c r="AQ695" s="303"/>
      <c r="AR695" s="303"/>
      <c r="AS695" s="303"/>
      <c r="AT695" s="303"/>
      <c r="AU695" s="303"/>
      <c r="AV695" s="303"/>
      <c r="AW695" s="303"/>
      <c r="AX695" s="303"/>
      <c r="AY695" s="303"/>
      <c r="AZ695" s="303"/>
      <c r="BA695" s="303"/>
      <c r="BB695" s="303"/>
      <c r="BC695" s="303"/>
      <c r="BD695" s="303"/>
      <c r="BE695" s="303"/>
      <c r="BF695" s="303"/>
      <c r="BG695" s="303"/>
      <c r="BH695" s="303"/>
      <c r="BI695" s="303"/>
      <c r="BJ695" s="303"/>
      <c r="BK695" s="303"/>
      <c r="BL695" s="303"/>
      <c r="BM695" s="303"/>
      <c r="BN695" s="303"/>
      <c r="BO695" s="303"/>
      <c r="BP695" s="303"/>
      <c r="BQ695" s="303"/>
      <c r="BR695" s="303"/>
      <c r="BS695" s="303"/>
      <c r="BT695" s="303"/>
      <c r="BU695" s="303"/>
      <c r="BV695" s="303"/>
      <c r="BW695" s="303"/>
      <c r="BX695" s="303"/>
      <c r="BY695" s="303"/>
      <c r="BZ695" s="303"/>
      <c r="CA695" s="303"/>
      <c r="CB695" s="303"/>
      <c r="CC695" s="303"/>
      <c r="CD695" s="303"/>
      <c r="CE695" s="303"/>
      <c r="CF695" s="303"/>
      <c r="CG695" s="303"/>
      <c r="CH695" s="303"/>
      <c r="CI695" s="303"/>
      <c r="CJ695" s="303"/>
      <c r="CK695" s="303"/>
      <c r="CL695" s="303"/>
      <c r="CM695" s="303"/>
      <c r="CN695" s="303"/>
      <c r="CO695" s="303"/>
      <c r="CP695" s="303"/>
      <c r="CQ695" s="303"/>
      <c r="CR695" s="303"/>
      <c r="CS695" s="303"/>
      <c r="CT695" s="303"/>
      <c r="CU695" s="303"/>
      <c r="CV695" s="303"/>
      <c r="CW695" s="303"/>
      <c r="CX695" s="303"/>
      <c r="CY695" s="303"/>
      <c r="CZ695" s="303"/>
    </row>
    <row r="696" spans="1:104" ht="11.25" customHeight="1" x14ac:dyDescent="0.2">
      <c r="A696" s="303"/>
      <c r="B696" s="303"/>
      <c r="C696" s="303"/>
      <c r="D696" s="303"/>
      <c r="E696" s="303"/>
      <c r="F696" s="303"/>
      <c r="G696" s="303"/>
      <c r="H696" s="303"/>
      <c r="I696" s="303"/>
      <c r="J696" s="303"/>
      <c r="K696" s="303"/>
      <c r="L696" s="303"/>
      <c r="M696" s="303"/>
      <c r="N696" s="303"/>
      <c r="O696" s="303"/>
      <c r="P696" s="303"/>
      <c r="Q696" s="303"/>
      <c r="R696" s="309"/>
      <c r="S696" s="310"/>
      <c r="T696" s="310"/>
      <c r="U696" s="303"/>
      <c r="V696" s="303"/>
      <c r="W696" s="303"/>
      <c r="X696" s="303"/>
      <c r="Y696" s="303"/>
      <c r="Z696" s="303"/>
      <c r="AA696" s="303"/>
      <c r="AB696" s="303"/>
      <c r="AC696" s="303"/>
      <c r="AD696" s="303"/>
      <c r="AE696" s="303"/>
      <c r="AF696" s="303"/>
      <c r="AG696" s="303"/>
      <c r="AH696" s="303"/>
      <c r="AI696" s="303"/>
      <c r="AJ696" s="303"/>
      <c r="AK696" s="303"/>
      <c r="AL696" s="303"/>
      <c r="AM696" s="303"/>
      <c r="AN696" s="303"/>
      <c r="AO696" s="303"/>
      <c r="AP696" s="303"/>
      <c r="AQ696" s="303"/>
      <c r="AR696" s="303"/>
      <c r="AS696" s="303"/>
      <c r="AT696" s="303"/>
      <c r="AU696" s="303"/>
      <c r="AV696" s="303"/>
      <c r="AW696" s="303"/>
      <c r="AX696" s="303"/>
      <c r="AY696" s="303"/>
      <c r="AZ696" s="303"/>
      <c r="BA696" s="303"/>
      <c r="BB696" s="303"/>
      <c r="BC696" s="303"/>
      <c r="BD696" s="303"/>
      <c r="BE696" s="303"/>
      <c r="BF696" s="303"/>
      <c r="BG696" s="303"/>
      <c r="BH696" s="303"/>
      <c r="BI696" s="303"/>
      <c r="BJ696" s="303"/>
      <c r="BK696" s="303"/>
      <c r="BL696" s="303"/>
      <c r="BM696" s="303"/>
      <c r="BN696" s="303"/>
      <c r="BO696" s="303"/>
      <c r="BP696" s="303"/>
      <c r="BQ696" s="303"/>
      <c r="BR696" s="303"/>
      <c r="BS696" s="303"/>
      <c r="BT696" s="303"/>
      <c r="BU696" s="303"/>
      <c r="BV696" s="303"/>
      <c r="BW696" s="303"/>
      <c r="BX696" s="303"/>
      <c r="BY696" s="303"/>
      <c r="BZ696" s="303"/>
      <c r="CA696" s="303"/>
      <c r="CB696" s="303"/>
      <c r="CC696" s="303"/>
      <c r="CD696" s="303"/>
      <c r="CE696" s="303"/>
      <c r="CF696" s="303"/>
      <c r="CG696" s="303"/>
      <c r="CH696" s="303"/>
      <c r="CI696" s="303"/>
      <c r="CJ696" s="303"/>
      <c r="CK696" s="303"/>
      <c r="CL696" s="303"/>
      <c r="CM696" s="303"/>
      <c r="CN696" s="303"/>
      <c r="CO696" s="303"/>
      <c r="CP696" s="303"/>
      <c r="CQ696" s="303"/>
      <c r="CR696" s="303"/>
      <c r="CS696" s="303"/>
      <c r="CT696" s="303"/>
      <c r="CU696" s="303"/>
      <c r="CV696" s="303"/>
      <c r="CW696" s="303"/>
      <c r="CX696" s="303"/>
      <c r="CY696" s="303"/>
      <c r="CZ696" s="303"/>
    </row>
    <row r="697" spans="1:104" ht="11.25" customHeight="1" x14ac:dyDescent="0.2">
      <c r="A697" s="303"/>
      <c r="B697" s="303"/>
      <c r="C697" s="303"/>
      <c r="D697" s="303"/>
      <c r="E697" s="303"/>
      <c r="F697" s="303"/>
      <c r="G697" s="303"/>
      <c r="H697" s="303"/>
      <c r="I697" s="303"/>
      <c r="J697" s="303"/>
      <c r="K697" s="303"/>
      <c r="L697" s="303"/>
      <c r="M697" s="303"/>
      <c r="N697" s="303"/>
      <c r="O697" s="303"/>
      <c r="P697" s="303"/>
      <c r="Q697" s="303"/>
      <c r="R697" s="309"/>
      <c r="S697" s="310"/>
      <c r="T697" s="310"/>
      <c r="U697" s="303"/>
      <c r="V697" s="303"/>
      <c r="W697" s="303"/>
      <c r="X697" s="303"/>
      <c r="Y697" s="303"/>
      <c r="Z697" s="303"/>
      <c r="AA697" s="303"/>
      <c r="AB697" s="303"/>
      <c r="AC697" s="303"/>
      <c r="AD697" s="303"/>
      <c r="AE697" s="303"/>
      <c r="AF697" s="303"/>
      <c r="AG697" s="303"/>
      <c r="AH697" s="303"/>
      <c r="AI697" s="303"/>
      <c r="AJ697" s="303"/>
      <c r="AK697" s="303"/>
      <c r="AL697" s="303"/>
      <c r="AM697" s="303"/>
      <c r="AN697" s="303"/>
      <c r="AO697" s="303"/>
      <c r="AP697" s="303"/>
      <c r="AQ697" s="303"/>
      <c r="AR697" s="303"/>
      <c r="AS697" s="303"/>
      <c r="AT697" s="303"/>
      <c r="AU697" s="303"/>
      <c r="AV697" s="303"/>
      <c r="AW697" s="303"/>
      <c r="AX697" s="303"/>
      <c r="AY697" s="303"/>
      <c r="AZ697" s="303"/>
      <c r="BA697" s="303"/>
      <c r="BB697" s="303"/>
      <c r="BC697" s="303"/>
      <c r="BD697" s="303"/>
      <c r="BE697" s="303"/>
      <c r="BF697" s="303"/>
      <c r="BG697" s="303"/>
      <c r="BH697" s="303"/>
      <c r="BI697" s="303"/>
      <c r="BJ697" s="303"/>
      <c r="BK697" s="303"/>
      <c r="BL697" s="303"/>
      <c r="BM697" s="303"/>
      <c r="BN697" s="303"/>
      <c r="BO697" s="303"/>
      <c r="BP697" s="303"/>
      <c r="BQ697" s="303"/>
      <c r="BR697" s="303"/>
      <c r="BS697" s="303"/>
      <c r="BT697" s="303"/>
      <c r="BU697" s="303"/>
      <c r="BV697" s="303"/>
      <c r="BW697" s="303"/>
      <c r="BX697" s="303"/>
      <c r="BY697" s="303"/>
      <c r="BZ697" s="303"/>
      <c r="CA697" s="303"/>
      <c r="CB697" s="303"/>
      <c r="CC697" s="303"/>
      <c r="CD697" s="303"/>
      <c r="CE697" s="303"/>
      <c r="CF697" s="303"/>
      <c r="CG697" s="303"/>
      <c r="CH697" s="303"/>
      <c r="CI697" s="303"/>
      <c r="CJ697" s="303"/>
      <c r="CK697" s="303"/>
      <c r="CL697" s="303"/>
      <c r="CM697" s="303"/>
      <c r="CN697" s="303"/>
      <c r="CO697" s="303"/>
      <c r="CP697" s="303"/>
      <c r="CQ697" s="303"/>
      <c r="CR697" s="303"/>
      <c r="CS697" s="303"/>
      <c r="CT697" s="303"/>
      <c r="CU697" s="303"/>
      <c r="CV697" s="303"/>
      <c r="CW697" s="303"/>
      <c r="CX697" s="303"/>
      <c r="CY697" s="303"/>
      <c r="CZ697" s="303"/>
    </row>
    <row r="698" spans="1:104" ht="11.25" customHeight="1" x14ac:dyDescent="0.2">
      <c r="A698" s="303"/>
      <c r="B698" s="303"/>
      <c r="C698" s="303"/>
      <c r="D698" s="303"/>
      <c r="E698" s="303"/>
      <c r="F698" s="303"/>
      <c r="G698" s="303"/>
      <c r="H698" s="303"/>
      <c r="I698" s="303"/>
      <c r="J698" s="303"/>
      <c r="K698" s="303"/>
      <c r="L698" s="303"/>
      <c r="M698" s="303"/>
      <c r="N698" s="303"/>
      <c r="O698" s="303"/>
      <c r="P698" s="303"/>
      <c r="Q698" s="303"/>
      <c r="R698" s="309"/>
      <c r="S698" s="310"/>
      <c r="T698" s="310"/>
      <c r="U698" s="303"/>
      <c r="V698" s="303"/>
      <c r="W698" s="303"/>
      <c r="X698" s="303"/>
      <c r="Y698" s="303"/>
      <c r="Z698" s="303"/>
      <c r="AA698" s="303"/>
      <c r="AB698" s="303"/>
      <c r="AC698" s="303"/>
      <c r="AD698" s="303"/>
      <c r="AE698" s="303"/>
      <c r="AF698" s="303"/>
      <c r="AG698" s="303"/>
      <c r="AH698" s="303"/>
      <c r="AI698" s="303"/>
      <c r="AJ698" s="303"/>
      <c r="AK698" s="303"/>
      <c r="AL698" s="303"/>
      <c r="AM698" s="303"/>
      <c r="AN698" s="303"/>
      <c r="AO698" s="303"/>
      <c r="AP698" s="303"/>
      <c r="AQ698" s="303"/>
      <c r="AR698" s="303"/>
      <c r="AS698" s="303"/>
      <c r="AT698" s="303"/>
      <c r="AU698" s="303"/>
      <c r="AV698" s="303"/>
      <c r="AW698" s="303"/>
      <c r="AX698" s="303"/>
      <c r="AY698" s="303"/>
      <c r="AZ698" s="303"/>
      <c r="BA698" s="303"/>
      <c r="BB698" s="303"/>
      <c r="BC698" s="303"/>
      <c r="BD698" s="303"/>
      <c r="BE698" s="303"/>
      <c r="BF698" s="303"/>
      <c r="BG698" s="303"/>
      <c r="BH698" s="303"/>
      <c r="BI698" s="303"/>
      <c r="BJ698" s="303"/>
      <c r="BK698" s="303"/>
      <c r="BL698" s="303"/>
      <c r="BM698" s="303"/>
      <c r="BN698" s="303"/>
      <c r="BO698" s="303"/>
      <c r="BP698" s="303"/>
      <c r="BQ698" s="303"/>
      <c r="BR698" s="303"/>
      <c r="BS698" s="303"/>
      <c r="BT698" s="303"/>
      <c r="BU698" s="303"/>
      <c r="BV698" s="303"/>
      <c r="BW698" s="303"/>
      <c r="BX698" s="303"/>
      <c r="BY698" s="303"/>
      <c r="BZ698" s="303"/>
      <c r="CA698" s="303"/>
      <c r="CB698" s="303"/>
      <c r="CC698" s="303"/>
      <c r="CD698" s="303"/>
      <c r="CE698" s="303"/>
      <c r="CF698" s="303"/>
      <c r="CG698" s="303"/>
      <c r="CH698" s="303"/>
      <c r="CI698" s="303"/>
      <c r="CJ698" s="303"/>
      <c r="CK698" s="303"/>
      <c r="CL698" s="303"/>
      <c r="CM698" s="303"/>
      <c r="CN698" s="303"/>
      <c r="CO698" s="303"/>
      <c r="CP698" s="303"/>
      <c r="CQ698" s="303"/>
      <c r="CR698" s="303"/>
      <c r="CS698" s="303"/>
      <c r="CT698" s="303"/>
      <c r="CU698" s="303"/>
      <c r="CV698" s="303"/>
      <c r="CW698" s="303"/>
      <c r="CX698" s="303"/>
      <c r="CY698" s="303"/>
      <c r="CZ698" s="303"/>
    </row>
    <row r="699" spans="1:104" ht="11.25" customHeight="1" x14ac:dyDescent="0.2">
      <c r="A699" s="303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303"/>
      <c r="N699" s="303"/>
      <c r="O699" s="303"/>
      <c r="P699" s="303"/>
      <c r="Q699" s="303"/>
      <c r="R699" s="309"/>
      <c r="S699" s="310"/>
      <c r="T699" s="310"/>
      <c r="U699" s="303"/>
      <c r="V699" s="303"/>
      <c r="W699" s="303"/>
      <c r="X699" s="303"/>
      <c r="Y699" s="303"/>
      <c r="Z699" s="303"/>
      <c r="AA699" s="303"/>
      <c r="AB699" s="303"/>
      <c r="AC699" s="303"/>
      <c r="AD699" s="303"/>
      <c r="AE699" s="303"/>
      <c r="AF699" s="303"/>
      <c r="AG699" s="303"/>
      <c r="AH699" s="303"/>
      <c r="AI699" s="303"/>
      <c r="AJ699" s="303"/>
      <c r="AK699" s="303"/>
      <c r="AL699" s="303"/>
      <c r="AM699" s="303"/>
      <c r="AN699" s="303"/>
      <c r="AO699" s="303"/>
      <c r="AP699" s="303"/>
      <c r="AQ699" s="303"/>
      <c r="AR699" s="303"/>
      <c r="AS699" s="303"/>
      <c r="AT699" s="303"/>
      <c r="AU699" s="303"/>
      <c r="AV699" s="303"/>
      <c r="AW699" s="303"/>
      <c r="AX699" s="303"/>
      <c r="AY699" s="303"/>
      <c r="AZ699" s="303"/>
      <c r="BA699" s="303"/>
      <c r="BB699" s="303"/>
      <c r="BC699" s="303"/>
      <c r="BD699" s="303"/>
      <c r="BE699" s="303"/>
      <c r="BF699" s="303"/>
      <c r="BG699" s="303"/>
      <c r="BH699" s="303"/>
      <c r="BI699" s="303"/>
      <c r="BJ699" s="303"/>
      <c r="BK699" s="303"/>
      <c r="BL699" s="303"/>
      <c r="BM699" s="303"/>
      <c r="BN699" s="303"/>
      <c r="BO699" s="303"/>
      <c r="BP699" s="303"/>
      <c r="BQ699" s="303"/>
      <c r="BR699" s="303"/>
      <c r="BS699" s="303"/>
      <c r="BT699" s="303"/>
      <c r="BU699" s="303"/>
      <c r="BV699" s="303"/>
      <c r="BW699" s="303"/>
      <c r="BX699" s="303"/>
      <c r="BY699" s="303"/>
      <c r="BZ699" s="303"/>
      <c r="CA699" s="303"/>
      <c r="CB699" s="303"/>
      <c r="CC699" s="303"/>
      <c r="CD699" s="303"/>
      <c r="CE699" s="303"/>
      <c r="CF699" s="303"/>
      <c r="CG699" s="303"/>
      <c r="CH699" s="303"/>
      <c r="CI699" s="303"/>
      <c r="CJ699" s="303"/>
      <c r="CK699" s="303"/>
      <c r="CL699" s="303"/>
      <c r="CM699" s="303"/>
      <c r="CN699" s="303"/>
      <c r="CO699" s="303"/>
      <c r="CP699" s="303"/>
      <c r="CQ699" s="303"/>
      <c r="CR699" s="303"/>
      <c r="CS699" s="303"/>
      <c r="CT699" s="303"/>
      <c r="CU699" s="303"/>
      <c r="CV699" s="303"/>
      <c r="CW699" s="303"/>
      <c r="CX699" s="303"/>
      <c r="CY699" s="303"/>
      <c r="CZ699" s="303"/>
    </row>
    <row r="700" spans="1:104" ht="11.25" customHeight="1" x14ac:dyDescent="0.2">
      <c r="A700" s="303"/>
      <c r="B700" s="303"/>
      <c r="C700" s="303"/>
      <c r="D700" s="303"/>
      <c r="E700" s="303"/>
      <c r="F700" s="303"/>
      <c r="G700" s="303"/>
      <c r="H700" s="303"/>
      <c r="I700" s="303"/>
      <c r="J700" s="303"/>
      <c r="K700" s="303"/>
      <c r="L700" s="303"/>
      <c r="M700" s="303"/>
      <c r="N700" s="303"/>
      <c r="O700" s="303"/>
      <c r="P700" s="303"/>
      <c r="Q700" s="303"/>
      <c r="R700" s="309"/>
      <c r="S700" s="310"/>
      <c r="T700" s="310"/>
      <c r="U700" s="303"/>
      <c r="V700" s="303"/>
      <c r="W700" s="303"/>
      <c r="X700" s="303"/>
      <c r="Y700" s="303"/>
      <c r="Z700" s="303"/>
      <c r="AA700" s="303"/>
      <c r="AB700" s="303"/>
      <c r="AC700" s="303"/>
      <c r="AD700" s="303"/>
      <c r="AE700" s="303"/>
      <c r="AF700" s="303"/>
      <c r="AG700" s="303"/>
      <c r="AH700" s="303"/>
      <c r="AI700" s="303"/>
      <c r="AJ700" s="303"/>
      <c r="AK700" s="303"/>
      <c r="AL700" s="303"/>
      <c r="AM700" s="303"/>
      <c r="AN700" s="303"/>
      <c r="AO700" s="303"/>
      <c r="AP700" s="303"/>
      <c r="AQ700" s="303"/>
      <c r="AR700" s="303"/>
      <c r="AS700" s="303"/>
      <c r="AT700" s="303"/>
      <c r="AU700" s="303"/>
      <c r="AV700" s="303"/>
      <c r="AW700" s="303"/>
      <c r="AX700" s="303"/>
      <c r="AY700" s="303"/>
      <c r="AZ700" s="303"/>
      <c r="BA700" s="303"/>
      <c r="BB700" s="303"/>
      <c r="BC700" s="303"/>
      <c r="BD700" s="303"/>
      <c r="BE700" s="303"/>
      <c r="BF700" s="303"/>
      <c r="BG700" s="303"/>
      <c r="BH700" s="303"/>
      <c r="BI700" s="303"/>
      <c r="BJ700" s="303"/>
      <c r="BK700" s="303"/>
      <c r="BL700" s="303"/>
      <c r="BM700" s="303"/>
      <c r="BN700" s="303"/>
      <c r="BO700" s="303"/>
      <c r="BP700" s="303"/>
      <c r="BQ700" s="303"/>
      <c r="BR700" s="303"/>
      <c r="BS700" s="303"/>
      <c r="BT700" s="303"/>
      <c r="BU700" s="303"/>
      <c r="BV700" s="303"/>
      <c r="BW700" s="303"/>
      <c r="BX700" s="303"/>
      <c r="BY700" s="303"/>
      <c r="BZ700" s="303"/>
      <c r="CA700" s="303"/>
      <c r="CB700" s="303"/>
      <c r="CC700" s="303"/>
      <c r="CD700" s="303"/>
      <c r="CE700" s="303"/>
      <c r="CF700" s="303"/>
      <c r="CG700" s="303"/>
      <c r="CH700" s="303"/>
      <c r="CI700" s="303"/>
      <c r="CJ700" s="303"/>
      <c r="CK700" s="303"/>
      <c r="CL700" s="303"/>
      <c r="CM700" s="303"/>
      <c r="CN700" s="303"/>
      <c r="CO700" s="303"/>
      <c r="CP700" s="303"/>
      <c r="CQ700" s="303"/>
      <c r="CR700" s="303"/>
      <c r="CS700" s="303"/>
      <c r="CT700" s="303"/>
      <c r="CU700" s="303"/>
      <c r="CV700" s="303"/>
      <c r="CW700" s="303"/>
      <c r="CX700" s="303"/>
      <c r="CY700" s="303"/>
      <c r="CZ700" s="303"/>
    </row>
    <row r="701" spans="1:104" ht="11.25" customHeight="1" x14ac:dyDescent="0.2">
      <c r="A701" s="303"/>
      <c r="B701" s="303"/>
      <c r="C701" s="303"/>
      <c r="D701" s="303"/>
      <c r="E701" s="303"/>
      <c r="F701" s="303"/>
      <c r="G701" s="303"/>
      <c r="H701" s="303"/>
      <c r="I701" s="303"/>
      <c r="J701" s="303"/>
      <c r="K701" s="303"/>
      <c r="L701" s="303"/>
      <c r="M701" s="303"/>
      <c r="N701" s="303"/>
      <c r="O701" s="303"/>
      <c r="P701" s="303"/>
      <c r="Q701" s="303"/>
      <c r="R701" s="309"/>
      <c r="S701" s="310"/>
      <c r="T701" s="310"/>
      <c r="U701" s="303"/>
      <c r="V701" s="303"/>
      <c r="W701" s="303"/>
      <c r="X701" s="303"/>
      <c r="Y701" s="303"/>
      <c r="Z701" s="303"/>
      <c r="AA701" s="303"/>
      <c r="AB701" s="303"/>
      <c r="AC701" s="303"/>
      <c r="AD701" s="303"/>
      <c r="AE701" s="303"/>
      <c r="AF701" s="303"/>
      <c r="AG701" s="303"/>
      <c r="AH701" s="303"/>
      <c r="AI701" s="303"/>
      <c r="AJ701" s="303"/>
      <c r="AK701" s="303"/>
      <c r="AL701" s="303"/>
      <c r="AM701" s="303"/>
      <c r="AN701" s="303"/>
      <c r="AO701" s="303"/>
      <c r="AP701" s="303"/>
      <c r="AQ701" s="303"/>
      <c r="AR701" s="303"/>
      <c r="AS701" s="303"/>
      <c r="AT701" s="303"/>
      <c r="AU701" s="303"/>
      <c r="AV701" s="303"/>
      <c r="AW701" s="303"/>
      <c r="AX701" s="303"/>
      <c r="AY701" s="303"/>
      <c r="AZ701" s="303"/>
      <c r="BA701" s="303"/>
      <c r="BB701" s="303"/>
      <c r="BC701" s="303"/>
      <c r="BD701" s="303"/>
      <c r="BE701" s="303"/>
      <c r="BF701" s="303"/>
      <c r="BG701" s="303"/>
      <c r="BH701" s="303"/>
      <c r="BI701" s="303"/>
      <c r="BJ701" s="303"/>
      <c r="BK701" s="303"/>
      <c r="BL701" s="303"/>
      <c r="BM701" s="303"/>
      <c r="BN701" s="303"/>
      <c r="BO701" s="303"/>
      <c r="BP701" s="303"/>
      <c r="BQ701" s="303"/>
      <c r="BR701" s="303"/>
      <c r="BS701" s="303"/>
      <c r="BT701" s="303"/>
      <c r="BU701" s="303"/>
      <c r="BV701" s="303"/>
      <c r="BW701" s="303"/>
      <c r="BX701" s="303"/>
      <c r="BY701" s="303"/>
      <c r="BZ701" s="303"/>
      <c r="CA701" s="303"/>
      <c r="CB701" s="303"/>
      <c r="CC701" s="303"/>
      <c r="CD701" s="303"/>
      <c r="CE701" s="303"/>
      <c r="CF701" s="303"/>
      <c r="CG701" s="303"/>
      <c r="CH701" s="303"/>
      <c r="CI701" s="303"/>
      <c r="CJ701" s="303"/>
      <c r="CK701" s="303"/>
      <c r="CL701" s="303"/>
      <c r="CM701" s="303"/>
      <c r="CN701" s="303"/>
      <c r="CO701" s="303"/>
      <c r="CP701" s="303"/>
      <c r="CQ701" s="303"/>
      <c r="CR701" s="303"/>
      <c r="CS701" s="303"/>
      <c r="CT701" s="303"/>
      <c r="CU701" s="303"/>
      <c r="CV701" s="303"/>
      <c r="CW701" s="303"/>
      <c r="CX701" s="303"/>
      <c r="CY701" s="303"/>
      <c r="CZ701" s="303"/>
    </row>
    <row r="702" spans="1:104" ht="11.25" customHeight="1" x14ac:dyDescent="0.2">
      <c r="A702" s="303"/>
      <c r="B702" s="303"/>
      <c r="C702" s="303"/>
      <c r="D702" s="303"/>
      <c r="E702" s="303"/>
      <c r="F702" s="303"/>
      <c r="G702" s="303"/>
      <c r="H702" s="303"/>
      <c r="I702" s="303"/>
      <c r="J702" s="303"/>
      <c r="K702" s="303"/>
      <c r="L702" s="303"/>
      <c r="M702" s="303"/>
      <c r="N702" s="303"/>
      <c r="O702" s="303"/>
      <c r="P702" s="303"/>
      <c r="Q702" s="303"/>
      <c r="R702" s="309"/>
      <c r="S702" s="310"/>
      <c r="T702" s="310"/>
      <c r="U702" s="303"/>
      <c r="V702" s="303"/>
      <c r="W702" s="303"/>
      <c r="X702" s="303"/>
      <c r="Y702" s="303"/>
      <c r="Z702" s="303"/>
      <c r="AA702" s="303"/>
      <c r="AB702" s="303"/>
      <c r="AC702" s="303"/>
      <c r="AD702" s="303"/>
      <c r="AE702" s="303"/>
      <c r="AF702" s="303"/>
      <c r="AG702" s="303"/>
      <c r="AH702" s="303"/>
      <c r="AI702" s="303"/>
      <c r="AJ702" s="303"/>
      <c r="AK702" s="303"/>
      <c r="AL702" s="303"/>
      <c r="AM702" s="303"/>
      <c r="AN702" s="303"/>
      <c r="AO702" s="303"/>
      <c r="AP702" s="303"/>
      <c r="AQ702" s="303"/>
      <c r="AR702" s="303"/>
      <c r="AS702" s="303"/>
      <c r="AT702" s="303"/>
      <c r="AU702" s="303"/>
      <c r="AV702" s="303"/>
      <c r="AW702" s="303"/>
      <c r="AX702" s="303"/>
      <c r="AY702" s="303"/>
      <c r="AZ702" s="303"/>
      <c r="BA702" s="303"/>
      <c r="BB702" s="303"/>
      <c r="BC702" s="303"/>
      <c r="BD702" s="303"/>
      <c r="BE702" s="303"/>
      <c r="BF702" s="303"/>
      <c r="BG702" s="303"/>
      <c r="BH702" s="303"/>
      <c r="BI702" s="303"/>
      <c r="BJ702" s="303"/>
      <c r="BK702" s="303"/>
      <c r="BL702" s="303"/>
      <c r="BM702" s="303"/>
      <c r="BN702" s="303"/>
      <c r="BO702" s="303"/>
      <c r="BP702" s="303"/>
      <c r="BQ702" s="303"/>
      <c r="BR702" s="303"/>
      <c r="BS702" s="303"/>
      <c r="BT702" s="303"/>
      <c r="BU702" s="303"/>
      <c r="BV702" s="303"/>
      <c r="BW702" s="303"/>
      <c r="BX702" s="303"/>
      <c r="BY702" s="303"/>
      <c r="BZ702" s="303"/>
      <c r="CA702" s="303"/>
      <c r="CB702" s="303"/>
      <c r="CC702" s="303"/>
      <c r="CD702" s="303"/>
      <c r="CE702" s="303"/>
      <c r="CF702" s="303"/>
      <c r="CG702" s="303"/>
      <c r="CH702" s="303"/>
      <c r="CI702" s="303"/>
      <c r="CJ702" s="303"/>
      <c r="CK702" s="303"/>
      <c r="CL702" s="303"/>
      <c r="CM702" s="303"/>
      <c r="CN702" s="303"/>
      <c r="CO702" s="303"/>
      <c r="CP702" s="303"/>
      <c r="CQ702" s="303"/>
      <c r="CR702" s="303"/>
      <c r="CS702" s="303"/>
      <c r="CT702" s="303"/>
      <c r="CU702" s="303"/>
      <c r="CV702" s="303"/>
      <c r="CW702" s="303"/>
      <c r="CX702" s="303"/>
      <c r="CY702" s="303"/>
      <c r="CZ702" s="303"/>
    </row>
    <row r="703" spans="1:104" ht="11.25" customHeight="1" x14ac:dyDescent="0.2">
      <c r="A703" s="303"/>
      <c r="B703" s="303"/>
      <c r="C703" s="303"/>
      <c r="D703" s="303"/>
      <c r="E703" s="303"/>
      <c r="F703" s="303"/>
      <c r="G703" s="303"/>
      <c r="H703" s="303"/>
      <c r="I703" s="303"/>
      <c r="J703" s="303"/>
      <c r="K703" s="303"/>
      <c r="L703" s="303"/>
      <c r="M703" s="303"/>
      <c r="N703" s="303"/>
      <c r="O703" s="303"/>
      <c r="P703" s="303"/>
      <c r="Q703" s="303"/>
      <c r="R703" s="309"/>
      <c r="S703" s="310"/>
      <c r="T703" s="310"/>
      <c r="U703" s="303"/>
      <c r="V703" s="303"/>
      <c r="W703" s="303"/>
      <c r="X703" s="303"/>
      <c r="Y703" s="303"/>
      <c r="Z703" s="303"/>
      <c r="AA703" s="303"/>
      <c r="AB703" s="303"/>
      <c r="AC703" s="303"/>
      <c r="AD703" s="303"/>
      <c r="AE703" s="303"/>
      <c r="AF703" s="303"/>
      <c r="AG703" s="303"/>
      <c r="AH703" s="303"/>
      <c r="AI703" s="303"/>
      <c r="AJ703" s="303"/>
      <c r="AK703" s="303"/>
      <c r="AL703" s="303"/>
      <c r="AM703" s="303"/>
      <c r="AN703" s="303"/>
      <c r="AO703" s="303"/>
      <c r="AP703" s="303"/>
      <c r="AQ703" s="303"/>
      <c r="AR703" s="303"/>
      <c r="AS703" s="303"/>
      <c r="AT703" s="303"/>
      <c r="AU703" s="303"/>
      <c r="AV703" s="303"/>
      <c r="AW703" s="303"/>
      <c r="AX703" s="303"/>
      <c r="AY703" s="303"/>
      <c r="AZ703" s="303"/>
      <c r="BA703" s="303"/>
      <c r="BB703" s="303"/>
      <c r="BC703" s="303"/>
      <c r="BD703" s="303"/>
      <c r="BE703" s="303"/>
      <c r="BF703" s="303"/>
      <c r="BG703" s="303"/>
      <c r="BH703" s="303"/>
      <c r="BI703" s="303"/>
      <c r="BJ703" s="303"/>
      <c r="BK703" s="303"/>
      <c r="BL703" s="303"/>
      <c r="BM703" s="303"/>
      <c r="BN703" s="303"/>
      <c r="BO703" s="303"/>
      <c r="BP703" s="303"/>
      <c r="BQ703" s="303"/>
      <c r="BR703" s="303"/>
      <c r="BS703" s="303"/>
      <c r="BT703" s="303"/>
      <c r="BU703" s="303"/>
      <c r="BV703" s="303"/>
      <c r="BW703" s="303"/>
      <c r="BX703" s="303"/>
      <c r="BY703" s="303"/>
      <c r="BZ703" s="303"/>
      <c r="CA703" s="303"/>
      <c r="CB703" s="303"/>
      <c r="CC703" s="303"/>
      <c r="CD703" s="303"/>
      <c r="CE703" s="303"/>
      <c r="CF703" s="303"/>
      <c r="CG703" s="303"/>
      <c r="CH703" s="303"/>
      <c r="CI703" s="303"/>
      <c r="CJ703" s="303"/>
      <c r="CK703" s="303"/>
      <c r="CL703" s="303"/>
      <c r="CM703" s="303"/>
      <c r="CN703" s="303"/>
      <c r="CO703" s="303"/>
      <c r="CP703" s="303"/>
      <c r="CQ703" s="303"/>
      <c r="CR703" s="303"/>
      <c r="CS703" s="303"/>
      <c r="CT703" s="303"/>
      <c r="CU703" s="303"/>
      <c r="CV703" s="303"/>
      <c r="CW703" s="303"/>
      <c r="CX703" s="303"/>
      <c r="CY703" s="303"/>
      <c r="CZ703" s="303"/>
    </row>
    <row r="704" spans="1:104" ht="11.25" customHeight="1" x14ac:dyDescent="0.2">
      <c r="A704" s="303"/>
      <c r="B704" s="303"/>
      <c r="C704" s="303"/>
      <c r="D704" s="303"/>
      <c r="E704" s="303"/>
      <c r="F704" s="303"/>
      <c r="G704" s="303"/>
      <c r="H704" s="303"/>
      <c r="I704" s="303"/>
      <c r="J704" s="303"/>
      <c r="K704" s="303"/>
      <c r="L704" s="303"/>
      <c r="M704" s="303"/>
      <c r="N704" s="303"/>
      <c r="O704" s="303"/>
      <c r="P704" s="303"/>
      <c r="Q704" s="303"/>
      <c r="R704" s="309"/>
      <c r="S704" s="310"/>
      <c r="T704" s="310"/>
      <c r="U704" s="303"/>
      <c r="V704" s="303"/>
      <c r="W704" s="303"/>
      <c r="X704" s="303"/>
      <c r="Y704" s="303"/>
      <c r="Z704" s="303"/>
      <c r="AA704" s="303"/>
      <c r="AB704" s="303"/>
      <c r="AC704" s="303"/>
      <c r="AD704" s="303"/>
      <c r="AE704" s="303"/>
      <c r="AF704" s="303"/>
      <c r="AG704" s="303"/>
      <c r="AH704" s="303"/>
      <c r="AI704" s="303"/>
      <c r="AJ704" s="303"/>
      <c r="AK704" s="303"/>
      <c r="AL704" s="303"/>
      <c r="AM704" s="303"/>
      <c r="AN704" s="303"/>
      <c r="AO704" s="303"/>
      <c r="AP704" s="303"/>
      <c r="AQ704" s="303"/>
      <c r="AR704" s="303"/>
      <c r="AS704" s="303"/>
      <c r="AT704" s="303"/>
      <c r="AU704" s="303"/>
      <c r="AV704" s="303"/>
      <c r="AW704" s="303"/>
      <c r="AX704" s="303"/>
      <c r="AY704" s="303"/>
      <c r="AZ704" s="303"/>
      <c r="BA704" s="303"/>
      <c r="BB704" s="303"/>
      <c r="BC704" s="303"/>
      <c r="BD704" s="303"/>
      <c r="BE704" s="303"/>
      <c r="BF704" s="303"/>
      <c r="BG704" s="303"/>
      <c r="BH704" s="303"/>
      <c r="BI704" s="303"/>
      <c r="BJ704" s="303"/>
      <c r="BK704" s="303"/>
      <c r="BL704" s="303"/>
      <c r="BM704" s="303"/>
      <c r="BN704" s="303"/>
      <c r="BO704" s="303"/>
      <c r="BP704" s="303"/>
      <c r="BQ704" s="303"/>
      <c r="BR704" s="303"/>
      <c r="BS704" s="303"/>
      <c r="BT704" s="303"/>
      <c r="BU704" s="303"/>
      <c r="BV704" s="303"/>
      <c r="BW704" s="303"/>
      <c r="BX704" s="303"/>
      <c r="BY704" s="303"/>
      <c r="BZ704" s="303"/>
      <c r="CA704" s="303"/>
      <c r="CB704" s="303"/>
      <c r="CC704" s="303"/>
      <c r="CD704" s="303"/>
      <c r="CE704" s="303"/>
      <c r="CF704" s="303"/>
      <c r="CG704" s="303"/>
      <c r="CH704" s="303"/>
      <c r="CI704" s="303"/>
      <c r="CJ704" s="303"/>
      <c r="CK704" s="303"/>
      <c r="CL704" s="303"/>
      <c r="CM704" s="303"/>
      <c r="CN704" s="303"/>
      <c r="CO704" s="303"/>
      <c r="CP704" s="303"/>
      <c r="CQ704" s="303"/>
      <c r="CR704" s="303"/>
      <c r="CS704" s="303"/>
      <c r="CT704" s="303"/>
      <c r="CU704" s="303"/>
      <c r="CV704" s="303"/>
      <c r="CW704" s="303"/>
      <c r="CX704" s="303"/>
      <c r="CY704" s="303"/>
      <c r="CZ704" s="303"/>
    </row>
    <row r="705" spans="1:104" ht="11.25" customHeight="1" x14ac:dyDescent="0.2">
      <c r="A705" s="303"/>
      <c r="B705" s="303"/>
      <c r="C705" s="303"/>
      <c r="D705" s="303"/>
      <c r="E705" s="303"/>
      <c r="F705" s="303"/>
      <c r="G705" s="303"/>
      <c r="H705" s="303"/>
      <c r="I705" s="303"/>
      <c r="J705" s="303"/>
      <c r="K705" s="303"/>
      <c r="L705" s="303"/>
      <c r="M705" s="303"/>
      <c r="N705" s="303"/>
      <c r="O705" s="303"/>
      <c r="P705" s="303"/>
      <c r="Q705" s="303"/>
      <c r="R705" s="309"/>
      <c r="S705" s="310"/>
      <c r="T705" s="310"/>
      <c r="U705" s="303"/>
      <c r="V705" s="303"/>
      <c r="W705" s="303"/>
      <c r="X705" s="303"/>
      <c r="Y705" s="303"/>
      <c r="Z705" s="303"/>
      <c r="AA705" s="303"/>
      <c r="AB705" s="303"/>
      <c r="AC705" s="303"/>
      <c r="AD705" s="303"/>
      <c r="AE705" s="303"/>
      <c r="AF705" s="303"/>
      <c r="AG705" s="303"/>
      <c r="AH705" s="303"/>
      <c r="AI705" s="303"/>
      <c r="AJ705" s="303"/>
      <c r="AK705" s="303"/>
      <c r="AL705" s="303"/>
      <c r="AM705" s="303"/>
      <c r="AN705" s="303"/>
      <c r="AO705" s="303"/>
      <c r="AP705" s="303"/>
      <c r="AQ705" s="303"/>
      <c r="AR705" s="303"/>
      <c r="AS705" s="303"/>
      <c r="AT705" s="303"/>
      <c r="AU705" s="303"/>
      <c r="AV705" s="303"/>
      <c r="AW705" s="303"/>
      <c r="AX705" s="303"/>
      <c r="AY705" s="303"/>
      <c r="AZ705" s="303"/>
      <c r="BA705" s="303"/>
      <c r="BB705" s="303"/>
      <c r="BC705" s="303"/>
      <c r="BD705" s="303"/>
      <c r="BE705" s="303"/>
      <c r="BF705" s="303"/>
      <c r="BG705" s="303"/>
      <c r="BH705" s="303"/>
      <c r="BI705" s="303"/>
      <c r="BJ705" s="303"/>
      <c r="BK705" s="303"/>
      <c r="BL705" s="303"/>
      <c r="BM705" s="303"/>
      <c r="BN705" s="303"/>
      <c r="BO705" s="303"/>
      <c r="BP705" s="303"/>
      <c r="BQ705" s="303"/>
      <c r="BR705" s="303"/>
      <c r="BS705" s="303"/>
      <c r="BT705" s="303"/>
      <c r="BU705" s="303"/>
      <c r="BV705" s="303"/>
      <c r="BW705" s="303"/>
      <c r="BX705" s="303"/>
      <c r="BY705" s="303"/>
      <c r="BZ705" s="303"/>
      <c r="CA705" s="303"/>
      <c r="CB705" s="303"/>
      <c r="CC705" s="303"/>
      <c r="CD705" s="303"/>
      <c r="CE705" s="303"/>
      <c r="CF705" s="303"/>
      <c r="CG705" s="303"/>
      <c r="CH705" s="303"/>
      <c r="CI705" s="303"/>
      <c r="CJ705" s="303"/>
      <c r="CK705" s="303"/>
      <c r="CL705" s="303"/>
      <c r="CM705" s="303"/>
      <c r="CN705" s="303"/>
      <c r="CO705" s="303"/>
      <c r="CP705" s="303"/>
      <c r="CQ705" s="303"/>
      <c r="CR705" s="303"/>
      <c r="CS705" s="303"/>
      <c r="CT705" s="303"/>
      <c r="CU705" s="303"/>
      <c r="CV705" s="303"/>
      <c r="CW705" s="303"/>
      <c r="CX705" s="303"/>
      <c r="CY705" s="303"/>
      <c r="CZ705" s="303"/>
    </row>
    <row r="706" spans="1:104" ht="11.25" customHeight="1" x14ac:dyDescent="0.2">
      <c r="A706" s="303"/>
      <c r="B706" s="303"/>
      <c r="C706" s="303"/>
      <c r="D706" s="303"/>
      <c r="E706" s="303"/>
      <c r="F706" s="303"/>
      <c r="G706" s="303"/>
      <c r="H706" s="303"/>
      <c r="I706" s="303"/>
      <c r="J706" s="303"/>
      <c r="K706" s="303"/>
      <c r="L706" s="303"/>
      <c r="M706" s="303"/>
      <c r="N706" s="303"/>
      <c r="O706" s="303"/>
      <c r="P706" s="303"/>
      <c r="Q706" s="303"/>
      <c r="R706" s="309"/>
      <c r="S706" s="310"/>
      <c r="T706" s="310"/>
      <c r="U706" s="303"/>
      <c r="V706" s="303"/>
      <c r="W706" s="303"/>
      <c r="X706" s="303"/>
      <c r="Y706" s="303"/>
      <c r="Z706" s="303"/>
      <c r="AA706" s="303"/>
      <c r="AB706" s="303"/>
      <c r="AC706" s="303"/>
      <c r="AD706" s="303"/>
      <c r="AE706" s="303"/>
      <c r="AF706" s="303"/>
      <c r="AG706" s="303"/>
      <c r="AH706" s="303"/>
      <c r="AI706" s="303"/>
      <c r="AJ706" s="303"/>
      <c r="AK706" s="303"/>
      <c r="AL706" s="303"/>
      <c r="AM706" s="303"/>
      <c r="AN706" s="303"/>
      <c r="AO706" s="303"/>
      <c r="AP706" s="303"/>
      <c r="AQ706" s="303"/>
      <c r="AR706" s="303"/>
      <c r="AS706" s="303"/>
      <c r="AT706" s="303"/>
      <c r="AU706" s="303"/>
      <c r="AV706" s="303"/>
      <c r="AW706" s="303"/>
      <c r="AX706" s="303"/>
      <c r="AY706" s="303"/>
      <c r="AZ706" s="303"/>
      <c r="BA706" s="303"/>
      <c r="BB706" s="303"/>
      <c r="BC706" s="303"/>
      <c r="BD706" s="303"/>
      <c r="BE706" s="303"/>
      <c r="BF706" s="303"/>
      <c r="BG706" s="303"/>
      <c r="BH706" s="303"/>
      <c r="BI706" s="303"/>
      <c r="BJ706" s="303"/>
      <c r="BK706" s="303"/>
      <c r="BL706" s="303"/>
      <c r="BM706" s="303"/>
      <c r="BN706" s="303"/>
      <c r="BO706" s="303"/>
      <c r="BP706" s="303"/>
      <c r="BQ706" s="303"/>
      <c r="BR706" s="303"/>
      <c r="BS706" s="303"/>
      <c r="BT706" s="303"/>
      <c r="BU706" s="303"/>
      <c r="BV706" s="303"/>
      <c r="BW706" s="303"/>
      <c r="BX706" s="303"/>
      <c r="BY706" s="303"/>
      <c r="BZ706" s="303"/>
      <c r="CA706" s="303"/>
      <c r="CB706" s="303"/>
      <c r="CC706" s="303"/>
      <c r="CD706" s="303"/>
      <c r="CE706" s="303"/>
      <c r="CF706" s="303"/>
      <c r="CG706" s="303"/>
      <c r="CH706" s="303"/>
      <c r="CI706" s="303"/>
      <c r="CJ706" s="303"/>
      <c r="CK706" s="303"/>
      <c r="CL706" s="303"/>
      <c r="CM706" s="303"/>
      <c r="CN706" s="303"/>
      <c r="CO706" s="303"/>
      <c r="CP706" s="303"/>
      <c r="CQ706" s="303"/>
      <c r="CR706" s="303"/>
      <c r="CS706" s="303"/>
      <c r="CT706" s="303"/>
      <c r="CU706" s="303"/>
      <c r="CV706" s="303"/>
      <c r="CW706" s="303"/>
      <c r="CX706" s="303"/>
      <c r="CY706" s="303"/>
      <c r="CZ706" s="303"/>
    </row>
    <row r="707" spans="1:104" ht="11.25" customHeight="1" x14ac:dyDescent="0.2">
      <c r="A707" s="303"/>
      <c r="B707" s="303"/>
      <c r="C707" s="303"/>
      <c r="D707" s="303"/>
      <c r="E707" s="303"/>
      <c r="F707" s="303"/>
      <c r="G707" s="303"/>
      <c r="H707" s="303"/>
      <c r="I707" s="303"/>
      <c r="J707" s="303"/>
      <c r="K707" s="303"/>
      <c r="L707" s="303"/>
      <c r="M707" s="303"/>
      <c r="N707" s="303"/>
      <c r="O707" s="303"/>
      <c r="P707" s="303"/>
      <c r="Q707" s="303"/>
      <c r="R707" s="309"/>
      <c r="S707" s="310"/>
      <c r="T707" s="310"/>
      <c r="U707" s="303"/>
      <c r="V707" s="303"/>
      <c r="W707" s="303"/>
      <c r="X707" s="303"/>
      <c r="Y707" s="303"/>
      <c r="Z707" s="303"/>
      <c r="AA707" s="303"/>
      <c r="AB707" s="303"/>
      <c r="AC707" s="303"/>
      <c r="AD707" s="303"/>
      <c r="AE707" s="303"/>
      <c r="AF707" s="303"/>
      <c r="AG707" s="303"/>
      <c r="AH707" s="303"/>
      <c r="AI707" s="303"/>
      <c r="AJ707" s="303"/>
      <c r="AK707" s="303"/>
      <c r="AL707" s="303"/>
      <c r="AM707" s="303"/>
      <c r="AN707" s="303"/>
      <c r="AO707" s="303"/>
      <c r="AP707" s="303"/>
      <c r="AQ707" s="303"/>
      <c r="AR707" s="303"/>
      <c r="AS707" s="303"/>
      <c r="AT707" s="303"/>
      <c r="AU707" s="303"/>
      <c r="AV707" s="303"/>
      <c r="AW707" s="303"/>
      <c r="AX707" s="303"/>
      <c r="AY707" s="303"/>
      <c r="AZ707" s="303"/>
      <c r="BA707" s="303"/>
      <c r="BB707" s="303"/>
      <c r="BC707" s="303"/>
      <c r="BD707" s="303"/>
      <c r="BE707" s="303"/>
      <c r="BF707" s="303"/>
      <c r="BG707" s="303"/>
      <c r="BH707" s="303"/>
      <c r="BI707" s="303"/>
      <c r="BJ707" s="303"/>
      <c r="BK707" s="303"/>
      <c r="BL707" s="303"/>
      <c r="BM707" s="303"/>
      <c r="BN707" s="303"/>
      <c r="BO707" s="303"/>
      <c r="BP707" s="303"/>
      <c r="BQ707" s="303"/>
      <c r="BR707" s="303"/>
      <c r="BS707" s="303"/>
      <c r="BT707" s="303"/>
      <c r="BU707" s="303"/>
      <c r="BV707" s="303"/>
      <c r="BW707" s="303"/>
      <c r="BX707" s="303"/>
      <c r="BY707" s="303"/>
      <c r="BZ707" s="303"/>
      <c r="CA707" s="303"/>
      <c r="CB707" s="303"/>
      <c r="CC707" s="303"/>
      <c r="CD707" s="303"/>
      <c r="CE707" s="303"/>
      <c r="CF707" s="303"/>
      <c r="CG707" s="303"/>
      <c r="CH707" s="303"/>
      <c r="CI707" s="303"/>
      <c r="CJ707" s="303"/>
      <c r="CK707" s="303"/>
      <c r="CL707" s="303"/>
      <c r="CM707" s="303"/>
      <c r="CN707" s="303"/>
      <c r="CO707" s="303"/>
      <c r="CP707" s="303"/>
      <c r="CQ707" s="303"/>
      <c r="CR707" s="303"/>
      <c r="CS707" s="303"/>
      <c r="CT707" s="303"/>
      <c r="CU707" s="303"/>
      <c r="CV707" s="303"/>
      <c r="CW707" s="303"/>
      <c r="CX707" s="303"/>
      <c r="CY707" s="303"/>
      <c r="CZ707" s="303"/>
    </row>
    <row r="708" spans="1:104" ht="11.25" customHeight="1" x14ac:dyDescent="0.2">
      <c r="A708" s="303"/>
      <c r="B708" s="303"/>
      <c r="C708" s="303"/>
      <c r="D708" s="303"/>
      <c r="E708" s="303"/>
      <c r="F708" s="303"/>
      <c r="G708" s="303"/>
      <c r="H708" s="303"/>
      <c r="I708" s="303"/>
      <c r="J708" s="303"/>
      <c r="K708" s="303"/>
      <c r="L708" s="303"/>
      <c r="M708" s="303"/>
      <c r="N708" s="303"/>
      <c r="O708" s="303"/>
      <c r="P708" s="303"/>
      <c r="Q708" s="303"/>
      <c r="R708" s="309"/>
      <c r="S708" s="310"/>
      <c r="T708" s="310"/>
      <c r="U708" s="303"/>
      <c r="V708" s="303"/>
      <c r="W708" s="303"/>
      <c r="X708" s="303"/>
      <c r="Y708" s="303"/>
      <c r="Z708" s="303"/>
      <c r="AA708" s="303"/>
      <c r="AB708" s="303"/>
      <c r="AC708" s="303"/>
      <c r="AD708" s="303"/>
      <c r="AE708" s="303"/>
      <c r="AF708" s="303"/>
      <c r="AG708" s="303"/>
      <c r="AH708" s="303"/>
      <c r="AI708" s="303"/>
      <c r="AJ708" s="303"/>
      <c r="AK708" s="303"/>
      <c r="AL708" s="303"/>
      <c r="AM708" s="303"/>
      <c r="AN708" s="303"/>
      <c r="AO708" s="303"/>
      <c r="AP708" s="303"/>
      <c r="AQ708" s="303"/>
      <c r="AR708" s="303"/>
      <c r="AS708" s="303"/>
      <c r="AT708" s="303"/>
      <c r="AU708" s="303"/>
      <c r="AV708" s="303"/>
      <c r="AW708" s="303"/>
      <c r="AX708" s="303"/>
      <c r="AY708" s="303"/>
      <c r="AZ708" s="303"/>
      <c r="BA708" s="303"/>
      <c r="BB708" s="303"/>
      <c r="BC708" s="303"/>
      <c r="BD708" s="303"/>
      <c r="BE708" s="303"/>
      <c r="BF708" s="303"/>
      <c r="BG708" s="303"/>
      <c r="BH708" s="303"/>
      <c r="BI708" s="303"/>
      <c r="BJ708" s="303"/>
      <c r="BK708" s="303"/>
      <c r="BL708" s="303"/>
      <c r="BM708" s="303"/>
      <c r="BN708" s="303"/>
      <c r="BO708" s="303"/>
      <c r="BP708" s="303"/>
      <c r="BQ708" s="303"/>
      <c r="BR708" s="303"/>
      <c r="BS708" s="303"/>
      <c r="BT708" s="303"/>
      <c r="BU708" s="303"/>
      <c r="BV708" s="303"/>
      <c r="BW708" s="303"/>
      <c r="BX708" s="303"/>
      <c r="BY708" s="303"/>
      <c r="BZ708" s="303"/>
      <c r="CA708" s="303"/>
      <c r="CB708" s="303"/>
      <c r="CC708" s="303"/>
      <c r="CD708" s="303"/>
      <c r="CE708" s="303"/>
      <c r="CF708" s="303"/>
      <c r="CG708" s="303"/>
      <c r="CH708" s="303"/>
      <c r="CI708" s="303"/>
      <c r="CJ708" s="303"/>
      <c r="CK708" s="303"/>
      <c r="CL708" s="303"/>
      <c r="CM708" s="303"/>
      <c r="CN708" s="303"/>
      <c r="CO708" s="303"/>
      <c r="CP708" s="303"/>
      <c r="CQ708" s="303"/>
      <c r="CR708" s="303"/>
      <c r="CS708" s="303"/>
      <c r="CT708" s="303"/>
      <c r="CU708" s="303"/>
      <c r="CV708" s="303"/>
      <c r="CW708" s="303"/>
      <c r="CX708" s="303"/>
      <c r="CY708" s="303"/>
      <c r="CZ708" s="303"/>
    </row>
    <row r="709" spans="1:104" ht="11.25" customHeight="1" x14ac:dyDescent="0.2">
      <c r="A709" s="303"/>
      <c r="B709" s="303"/>
      <c r="C709" s="303"/>
      <c r="D709" s="303"/>
      <c r="E709" s="303"/>
      <c r="F709" s="303"/>
      <c r="G709" s="303"/>
      <c r="H709" s="303"/>
      <c r="I709" s="303"/>
      <c r="J709" s="303"/>
      <c r="K709" s="303"/>
      <c r="L709" s="303"/>
      <c r="M709" s="303"/>
      <c r="N709" s="303"/>
      <c r="O709" s="303"/>
      <c r="P709" s="303"/>
      <c r="Q709" s="303"/>
      <c r="R709" s="309"/>
      <c r="S709" s="310"/>
      <c r="T709" s="310"/>
      <c r="U709" s="303"/>
      <c r="V709" s="303"/>
      <c r="W709" s="303"/>
      <c r="X709" s="303"/>
      <c r="Y709" s="303"/>
      <c r="Z709" s="303"/>
      <c r="AA709" s="303"/>
      <c r="AB709" s="303"/>
      <c r="AC709" s="303"/>
      <c r="AD709" s="303"/>
      <c r="AE709" s="303"/>
      <c r="AF709" s="303"/>
      <c r="AG709" s="303"/>
      <c r="AH709" s="303"/>
      <c r="AI709" s="303"/>
      <c r="AJ709" s="303"/>
      <c r="AK709" s="303"/>
      <c r="AL709" s="303"/>
      <c r="AM709" s="303"/>
      <c r="AN709" s="303"/>
      <c r="AO709" s="303"/>
      <c r="AP709" s="303"/>
      <c r="AQ709" s="303"/>
      <c r="AR709" s="303"/>
      <c r="AS709" s="303"/>
      <c r="AT709" s="303"/>
      <c r="AU709" s="303"/>
      <c r="AV709" s="303"/>
      <c r="AW709" s="303"/>
      <c r="AX709" s="303"/>
      <c r="AY709" s="303"/>
      <c r="AZ709" s="303"/>
      <c r="BA709" s="303"/>
      <c r="BB709" s="303"/>
      <c r="BC709" s="303"/>
      <c r="BD709" s="303"/>
      <c r="BE709" s="303"/>
      <c r="BF709" s="303"/>
      <c r="BG709" s="303"/>
      <c r="BH709" s="303"/>
      <c r="BI709" s="303"/>
      <c r="BJ709" s="303"/>
      <c r="BK709" s="303"/>
      <c r="BL709" s="303"/>
      <c r="BM709" s="303"/>
      <c r="BN709" s="303"/>
      <c r="BO709" s="303"/>
      <c r="BP709" s="303"/>
      <c r="BQ709" s="303"/>
      <c r="BR709" s="303"/>
      <c r="BS709" s="303"/>
      <c r="BT709" s="303"/>
      <c r="BU709" s="303"/>
      <c r="BV709" s="303"/>
      <c r="BW709" s="303"/>
      <c r="BX709" s="303"/>
      <c r="BY709" s="303"/>
      <c r="BZ709" s="303"/>
      <c r="CA709" s="303"/>
      <c r="CB709" s="303"/>
      <c r="CC709" s="303"/>
      <c r="CD709" s="303"/>
      <c r="CE709" s="303"/>
      <c r="CF709" s="303"/>
      <c r="CG709" s="303"/>
      <c r="CH709" s="303"/>
      <c r="CI709" s="303"/>
      <c r="CJ709" s="303"/>
      <c r="CK709" s="303"/>
      <c r="CL709" s="303"/>
      <c r="CM709" s="303"/>
      <c r="CN709" s="303"/>
      <c r="CO709" s="303"/>
      <c r="CP709" s="303"/>
      <c r="CQ709" s="303"/>
      <c r="CR709" s="303"/>
      <c r="CS709" s="303"/>
      <c r="CT709" s="303"/>
      <c r="CU709" s="303"/>
      <c r="CV709" s="303"/>
      <c r="CW709" s="303"/>
      <c r="CX709" s="303"/>
      <c r="CY709" s="303"/>
      <c r="CZ709" s="303"/>
    </row>
    <row r="710" spans="1:104" ht="11.25" customHeight="1" x14ac:dyDescent="0.2">
      <c r="A710" s="303"/>
      <c r="B710" s="303"/>
      <c r="C710" s="303"/>
      <c r="D710" s="303"/>
      <c r="E710" s="303"/>
      <c r="F710" s="303"/>
      <c r="G710" s="303"/>
      <c r="H710" s="303"/>
      <c r="I710" s="303"/>
      <c r="J710" s="303"/>
      <c r="K710" s="303"/>
      <c r="L710" s="303"/>
      <c r="M710" s="303"/>
      <c r="N710" s="303"/>
      <c r="O710" s="303"/>
      <c r="P710" s="303"/>
      <c r="Q710" s="303"/>
      <c r="R710" s="309"/>
      <c r="S710" s="310"/>
      <c r="T710" s="310"/>
      <c r="U710" s="303"/>
      <c r="V710" s="303"/>
      <c r="W710" s="303"/>
      <c r="X710" s="303"/>
      <c r="Y710" s="303"/>
      <c r="Z710" s="303"/>
      <c r="AA710" s="303"/>
      <c r="AB710" s="303"/>
      <c r="AC710" s="303"/>
      <c r="AD710" s="303"/>
      <c r="AE710" s="303"/>
      <c r="AF710" s="303"/>
      <c r="AG710" s="303"/>
      <c r="AH710" s="303"/>
      <c r="AI710" s="303"/>
      <c r="AJ710" s="303"/>
      <c r="AK710" s="303"/>
      <c r="AL710" s="303"/>
      <c r="AM710" s="303"/>
      <c r="AN710" s="303"/>
      <c r="AO710" s="303"/>
      <c r="AP710" s="303"/>
      <c r="AQ710" s="303"/>
      <c r="AR710" s="303"/>
      <c r="AS710" s="303"/>
      <c r="AT710" s="303"/>
      <c r="AU710" s="303"/>
      <c r="AV710" s="303"/>
      <c r="AW710" s="303"/>
      <c r="AX710" s="303"/>
      <c r="AY710" s="303"/>
      <c r="AZ710" s="303"/>
      <c r="BA710" s="303"/>
      <c r="BB710" s="303"/>
      <c r="BC710" s="303"/>
      <c r="BD710" s="303"/>
      <c r="BE710" s="303"/>
      <c r="BF710" s="303"/>
      <c r="BG710" s="303"/>
      <c r="BH710" s="303"/>
      <c r="BI710" s="303"/>
      <c r="BJ710" s="303"/>
      <c r="BK710" s="303"/>
      <c r="BL710" s="303"/>
      <c r="BM710" s="303"/>
      <c r="BN710" s="303"/>
      <c r="BO710" s="303"/>
      <c r="BP710" s="303"/>
      <c r="BQ710" s="303"/>
      <c r="BR710" s="303"/>
      <c r="BS710" s="303"/>
      <c r="BT710" s="303"/>
      <c r="BU710" s="303"/>
      <c r="BV710" s="303"/>
      <c r="BW710" s="303"/>
      <c r="BX710" s="303"/>
      <c r="BY710" s="303"/>
      <c r="BZ710" s="303"/>
      <c r="CA710" s="303"/>
      <c r="CB710" s="303"/>
      <c r="CC710" s="303"/>
      <c r="CD710" s="303"/>
      <c r="CE710" s="303"/>
      <c r="CF710" s="303"/>
      <c r="CG710" s="303"/>
      <c r="CH710" s="303"/>
      <c r="CI710" s="303"/>
      <c r="CJ710" s="303"/>
      <c r="CK710" s="303"/>
      <c r="CL710" s="303"/>
      <c r="CM710" s="303"/>
      <c r="CN710" s="303"/>
      <c r="CO710" s="303"/>
      <c r="CP710" s="303"/>
      <c r="CQ710" s="303"/>
      <c r="CR710" s="303"/>
      <c r="CS710" s="303"/>
      <c r="CT710" s="303"/>
      <c r="CU710" s="303"/>
      <c r="CV710" s="303"/>
      <c r="CW710" s="303"/>
      <c r="CX710" s="303"/>
      <c r="CY710" s="303"/>
      <c r="CZ710" s="303"/>
    </row>
    <row r="711" spans="1:104" ht="11.25" customHeight="1" x14ac:dyDescent="0.2">
      <c r="A711" s="303"/>
      <c r="B711" s="303"/>
      <c r="C711" s="303"/>
      <c r="D711" s="303"/>
      <c r="E711" s="303"/>
      <c r="F711" s="303"/>
      <c r="G711" s="303"/>
      <c r="H711" s="303"/>
      <c r="I711" s="303"/>
      <c r="J711" s="303"/>
      <c r="K711" s="303"/>
      <c r="L711" s="303"/>
      <c r="M711" s="303"/>
      <c r="N711" s="303"/>
      <c r="O711" s="303"/>
      <c r="P711" s="303"/>
      <c r="Q711" s="303"/>
      <c r="R711" s="309"/>
      <c r="S711" s="310"/>
      <c r="T711" s="310"/>
      <c r="U711" s="303"/>
      <c r="V711" s="303"/>
      <c r="W711" s="303"/>
      <c r="X711" s="303"/>
      <c r="Y711" s="303"/>
      <c r="Z711" s="303"/>
      <c r="AA711" s="303"/>
      <c r="AB711" s="303"/>
      <c r="AC711" s="303"/>
      <c r="AD711" s="303"/>
      <c r="AE711" s="303"/>
      <c r="AF711" s="303"/>
      <c r="AG711" s="303"/>
      <c r="AH711" s="303"/>
      <c r="AI711" s="303"/>
      <c r="AJ711" s="303"/>
      <c r="AK711" s="303"/>
      <c r="AL711" s="303"/>
      <c r="AM711" s="303"/>
      <c r="AN711" s="303"/>
      <c r="AO711" s="303"/>
      <c r="AP711" s="303"/>
      <c r="AQ711" s="303"/>
      <c r="AR711" s="303"/>
      <c r="AS711" s="303"/>
      <c r="AT711" s="303"/>
      <c r="AU711" s="303"/>
      <c r="AV711" s="303"/>
      <c r="AW711" s="303"/>
      <c r="AX711" s="303"/>
      <c r="AY711" s="303"/>
      <c r="AZ711" s="303"/>
      <c r="BA711" s="303"/>
      <c r="BB711" s="303"/>
      <c r="BC711" s="303"/>
      <c r="BD711" s="303"/>
      <c r="BE711" s="303"/>
      <c r="BF711" s="303"/>
      <c r="BG711" s="303"/>
      <c r="BH711" s="303"/>
      <c r="BI711" s="303"/>
      <c r="BJ711" s="303"/>
      <c r="BK711" s="303"/>
      <c r="BL711" s="303"/>
      <c r="BM711" s="303"/>
      <c r="BN711" s="303"/>
      <c r="BO711" s="303"/>
      <c r="BP711" s="303"/>
      <c r="BQ711" s="303"/>
      <c r="BR711" s="303"/>
      <c r="BS711" s="303"/>
      <c r="BT711" s="303"/>
      <c r="BU711" s="303"/>
      <c r="BV711" s="303"/>
      <c r="BW711" s="303"/>
      <c r="BX711" s="303"/>
      <c r="BY711" s="303"/>
      <c r="BZ711" s="303"/>
      <c r="CA711" s="303"/>
      <c r="CB711" s="303"/>
      <c r="CC711" s="303"/>
      <c r="CD711" s="303"/>
      <c r="CE711" s="303"/>
      <c r="CF711" s="303"/>
      <c r="CG711" s="303"/>
      <c r="CH711" s="303"/>
      <c r="CI711" s="303"/>
      <c r="CJ711" s="303"/>
      <c r="CK711" s="303"/>
      <c r="CL711" s="303"/>
      <c r="CM711" s="303"/>
      <c r="CN711" s="303"/>
      <c r="CO711" s="303"/>
      <c r="CP711" s="303"/>
      <c r="CQ711" s="303"/>
      <c r="CR711" s="303"/>
      <c r="CS711" s="303"/>
      <c r="CT711" s="303"/>
      <c r="CU711" s="303"/>
      <c r="CV711" s="303"/>
      <c r="CW711" s="303"/>
      <c r="CX711" s="303"/>
      <c r="CY711" s="303"/>
      <c r="CZ711" s="303"/>
    </row>
    <row r="712" spans="1:104" ht="11.25" customHeight="1" x14ac:dyDescent="0.2">
      <c r="A712" s="303"/>
      <c r="B712" s="303"/>
      <c r="C712" s="303"/>
      <c r="D712" s="303"/>
      <c r="E712" s="303"/>
      <c r="F712" s="303"/>
      <c r="G712" s="303"/>
      <c r="H712" s="303"/>
      <c r="I712" s="303"/>
      <c r="J712" s="303"/>
      <c r="K712" s="303"/>
      <c r="L712" s="303"/>
      <c r="M712" s="303"/>
      <c r="N712" s="303"/>
      <c r="O712" s="303"/>
      <c r="P712" s="303"/>
      <c r="Q712" s="303"/>
      <c r="R712" s="309"/>
      <c r="S712" s="310"/>
      <c r="T712" s="310"/>
      <c r="U712" s="303"/>
      <c r="V712" s="303"/>
      <c r="W712" s="303"/>
      <c r="X712" s="303"/>
      <c r="Y712" s="303"/>
      <c r="Z712" s="303"/>
      <c r="AA712" s="303"/>
      <c r="AB712" s="303"/>
      <c r="AC712" s="303"/>
      <c r="AD712" s="303"/>
      <c r="AE712" s="303"/>
      <c r="AF712" s="303"/>
      <c r="AG712" s="303"/>
      <c r="AH712" s="303"/>
      <c r="AI712" s="303"/>
      <c r="AJ712" s="303"/>
      <c r="AK712" s="303"/>
      <c r="AL712" s="303"/>
      <c r="AM712" s="303"/>
      <c r="AN712" s="303"/>
      <c r="AO712" s="303"/>
      <c r="AP712" s="303"/>
      <c r="AQ712" s="303"/>
      <c r="AR712" s="303"/>
      <c r="AS712" s="303"/>
      <c r="AT712" s="303"/>
      <c r="AU712" s="303"/>
      <c r="AV712" s="303"/>
      <c r="AW712" s="303"/>
      <c r="AX712" s="303"/>
      <c r="AY712" s="303"/>
      <c r="AZ712" s="303"/>
      <c r="BA712" s="303"/>
      <c r="BB712" s="303"/>
      <c r="BC712" s="303"/>
      <c r="BD712" s="303"/>
      <c r="BE712" s="303"/>
      <c r="BF712" s="303"/>
      <c r="BG712" s="303"/>
      <c r="BH712" s="303"/>
      <c r="BI712" s="303"/>
      <c r="BJ712" s="303"/>
      <c r="BK712" s="303"/>
      <c r="BL712" s="303"/>
      <c r="BM712" s="303"/>
      <c r="BN712" s="303"/>
      <c r="BO712" s="303"/>
      <c r="BP712" s="303"/>
      <c r="BQ712" s="303"/>
      <c r="BR712" s="303"/>
      <c r="BS712" s="303"/>
      <c r="BT712" s="303"/>
      <c r="BU712" s="303"/>
      <c r="BV712" s="303"/>
      <c r="BW712" s="303"/>
      <c r="BX712" s="303"/>
      <c r="BY712" s="303"/>
      <c r="BZ712" s="303"/>
      <c r="CA712" s="303"/>
      <c r="CB712" s="303"/>
      <c r="CC712" s="303"/>
      <c r="CD712" s="303"/>
      <c r="CE712" s="303"/>
      <c r="CF712" s="303"/>
      <c r="CG712" s="303"/>
      <c r="CH712" s="303"/>
      <c r="CI712" s="303"/>
      <c r="CJ712" s="303"/>
      <c r="CK712" s="303"/>
      <c r="CL712" s="303"/>
      <c r="CM712" s="303"/>
      <c r="CN712" s="303"/>
      <c r="CO712" s="303"/>
      <c r="CP712" s="303"/>
      <c r="CQ712" s="303"/>
      <c r="CR712" s="303"/>
      <c r="CS712" s="303"/>
      <c r="CT712" s="303"/>
      <c r="CU712" s="303"/>
      <c r="CV712" s="303"/>
      <c r="CW712" s="303"/>
      <c r="CX712" s="303"/>
      <c r="CY712" s="303"/>
      <c r="CZ712" s="303"/>
    </row>
    <row r="713" spans="1:104" ht="11.25" customHeight="1" x14ac:dyDescent="0.2">
      <c r="A713" s="303"/>
      <c r="B713" s="303"/>
      <c r="C713" s="303"/>
      <c r="D713" s="303"/>
      <c r="E713" s="303"/>
      <c r="F713" s="303"/>
      <c r="G713" s="303"/>
      <c r="H713" s="303"/>
      <c r="I713" s="303"/>
      <c r="J713" s="303"/>
      <c r="K713" s="303"/>
      <c r="L713" s="303"/>
      <c r="M713" s="303"/>
      <c r="N713" s="303"/>
      <c r="O713" s="303"/>
      <c r="P713" s="303"/>
      <c r="Q713" s="303"/>
      <c r="R713" s="309"/>
      <c r="S713" s="310"/>
      <c r="T713" s="310"/>
      <c r="U713" s="303"/>
      <c r="V713" s="303"/>
      <c r="W713" s="303"/>
      <c r="X713" s="303"/>
      <c r="Y713" s="303"/>
      <c r="Z713" s="303"/>
      <c r="AA713" s="303"/>
      <c r="AB713" s="303"/>
      <c r="AC713" s="303"/>
      <c r="AD713" s="303"/>
      <c r="AE713" s="303"/>
      <c r="AF713" s="303"/>
      <c r="AG713" s="303"/>
      <c r="AH713" s="303"/>
      <c r="AI713" s="303"/>
      <c r="AJ713" s="303"/>
      <c r="AK713" s="303"/>
      <c r="AL713" s="303"/>
      <c r="AM713" s="303"/>
      <c r="AN713" s="303"/>
      <c r="AO713" s="303"/>
      <c r="AP713" s="303"/>
      <c r="AQ713" s="303"/>
      <c r="AR713" s="303"/>
      <c r="AS713" s="303"/>
      <c r="AT713" s="303"/>
      <c r="AU713" s="303"/>
      <c r="AV713" s="303"/>
      <c r="AW713" s="303"/>
      <c r="AX713" s="303"/>
      <c r="AY713" s="303"/>
      <c r="AZ713" s="303"/>
      <c r="BA713" s="303"/>
      <c r="BB713" s="303"/>
      <c r="BC713" s="303"/>
      <c r="BD713" s="303"/>
      <c r="BE713" s="303"/>
      <c r="BF713" s="303"/>
      <c r="BG713" s="303"/>
      <c r="BH713" s="303"/>
      <c r="BI713" s="303"/>
      <c r="BJ713" s="303"/>
      <c r="BK713" s="303"/>
      <c r="BL713" s="303"/>
      <c r="BM713" s="303"/>
      <c r="BN713" s="303"/>
      <c r="BO713" s="303"/>
      <c r="BP713" s="303"/>
      <c r="BQ713" s="303"/>
      <c r="BR713" s="303"/>
      <c r="BS713" s="303"/>
      <c r="BT713" s="303"/>
      <c r="BU713" s="303"/>
      <c r="BV713" s="303"/>
      <c r="BW713" s="303"/>
      <c r="BX713" s="303"/>
      <c r="BY713" s="303"/>
      <c r="BZ713" s="303"/>
      <c r="CA713" s="303"/>
      <c r="CB713" s="303"/>
      <c r="CC713" s="303"/>
      <c r="CD713" s="303"/>
      <c r="CE713" s="303"/>
      <c r="CF713" s="303"/>
      <c r="CG713" s="303"/>
      <c r="CH713" s="303"/>
      <c r="CI713" s="303"/>
      <c r="CJ713" s="303"/>
      <c r="CK713" s="303"/>
      <c r="CL713" s="303"/>
      <c r="CM713" s="303"/>
      <c r="CN713" s="303"/>
      <c r="CO713" s="303"/>
      <c r="CP713" s="303"/>
      <c r="CQ713" s="303"/>
      <c r="CR713" s="303"/>
      <c r="CS713" s="303"/>
      <c r="CT713" s="303"/>
      <c r="CU713" s="303"/>
      <c r="CV713" s="303"/>
      <c r="CW713" s="303"/>
      <c r="CX713" s="303"/>
      <c r="CY713" s="303"/>
      <c r="CZ713" s="303"/>
    </row>
    <row r="714" spans="1:104" ht="11.25" customHeight="1" x14ac:dyDescent="0.2">
      <c r="A714" s="303"/>
      <c r="B714" s="303"/>
      <c r="C714" s="303"/>
      <c r="D714" s="303"/>
      <c r="E714" s="303"/>
      <c r="F714" s="303"/>
      <c r="G714" s="303"/>
      <c r="H714" s="303"/>
      <c r="I714" s="303"/>
      <c r="J714" s="303"/>
      <c r="K714" s="303"/>
      <c r="L714" s="303"/>
      <c r="M714" s="303"/>
      <c r="N714" s="303"/>
      <c r="O714" s="303"/>
      <c r="P714" s="303"/>
      <c r="Q714" s="303"/>
      <c r="R714" s="309"/>
      <c r="S714" s="310"/>
      <c r="T714" s="310"/>
      <c r="U714" s="303"/>
      <c r="V714" s="303"/>
      <c r="W714" s="303"/>
      <c r="X714" s="303"/>
      <c r="Y714" s="303"/>
      <c r="Z714" s="303"/>
      <c r="AA714" s="303"/>
      <c r="AB714" s="303"/>
      <c r="AC714" s="303"/>
      <c r="AD714" s="303"/>
      <c r="AE714" s="303"/>
      <c r="AF714" s="303"/>
      <c r="AG714" s="303"/>
      <c r="AH714" s="303"/>
      <c r="AI714" s="303"/>
      <c r="AJ714" s="303"/>
      <c r="AK714" s="303"/>
      <c r="AL714" s="303"/>
      <c r="AM714" s="303"/>
      <c r="AN714" s="303"/>
      <c r="AO714" s="303"/>
      <c r="AP714" s="303"/>
      <c r="AQ714" s="303"/>
      <c r="AR714" s="303"/>
      <c r="AS714" s="303"/>
      <c r="AT714" s="303"/>
      <c r="AU714" s="303"/>
      <c r="AV714" s="303"/>
      <c r="AW714" s="303"/>
      <c r="AX714" s="303"/>
      <c r="AY714" s="303"/>
      <c r="AZ714" s="303"/>
      <c r="BA714" s="303"/>
      <c r="BB714" s="303"/>
      <c r="BC714" s="303"/>
      <c r="BD714" s="303"/>
      <c r="BE714" s="303"/>
      <c r="BF714" s="303"/>
      <c r="BG714" s="303"/>
      <c r="BH714" s="303"/>
      <c r="BI714" s="303"/>
      <c r="BJ714" s="303"/>
      <c r="BK714" s="303"/>
      <c r="BL714" s="303"/>
      <c r="BM714" s="303"/>
      <c r="BN714" s="303"/>
      <c r="BO714" s="303"/>
      <c r="BP714" s="303"/>
      <c r="BQ714" s="303"/>
      <c r="BR714" s="303"/>
      <c r="BS714" s="303"/>
      <c r="BT714" s="303"/>
      <c r="BU714" s="303"/>
      <c r="BV714" s="303"/>
      <c r="BW714" s="303"/>
      <c r="BX714" s="303"/>
      <c r="BY714" s="303"/>
      <c r="BZ714" s="303"/>
      <c r="CA714" s="303"/>
      <c r="CB714" s="303"/>
      <c r="CC714" s="303"/>
      <c r="CD714" s="303"/>
      <c r="CE714" s="303"/>
      <c r="CF714" s="303"/>
      <c r="CG714" s="303"/>
      <c r="CH714" s="303"/>
      <c r="CI714" s="303"/>
      <c r="CJ714" s="303"/>
      <c r="CK714" s="303"/>
      <c r="CL714" s="303"/>
      <c r="CM714" s="303"/>
      <c r="CN714" s="303"/>
      <c r="CO714" s="303"/>
      <c r="CP714" s="303"/>
      <c r="CQ714" s="303"/>
      <c r="CR714" s="303"/>
      <c r="CS714" s="303"/>
      <c r="CT714" s="303"/>
      <c r="CU714" s="303"/>
      <c r="CV714" s="303"/>
      <c r="CW714" s="303"/>
      <c r="CX714" s="303"/>
      <c r="CY714" s="303"/>
      <c r="CZ714" s="303"/>
    </row>
    <row r="715" spans="1:104" ht="11.25" customHeight="1" x14ac:dyDescent="0.2">
      <c r="A715" s="303"/>
      <c r="B715" s="303"/>
      <c r="C715" s="303"/>
      <c r="D715" s="303"/>
      <c r="E715" s="303"/>
      <c r="F715" s="303"/>
      <c r="G715" s="303"/>
      <c r="H715" s="303"/>
      <c r="I715" s="303"/>
      <c r="J715" s="303"/>
      <c r="K715" s="303"/>
      <c r="L715" s="303"/>
      <c r="M715" s="303"/>
      <c r="N715" s="303"/>
      <c r="O715" s="303"/>
      <c r="P715" s="303"/>
      <c r="Q715" s="303"/>
      <c r="R715" s="309"/>
      <c r="S715" s="310"/>
      <c r="T715" s="310"/>
      <c r="U715" s="303"/>
      <c r="V715" s="303"/>
      <c r="W715" s="303"/>
      <c r="X715" s="303"/>
      <c r="Y715" s="303"/>
      <c r="Z715" s="303"/>
      <c r="AA715" s="303"/>
      <c r="AB715" s="303"/>
      <c r="AC715" s="303"/>
      <c r="AD715" s="303"/>
      <c r="AE715" s="303"/>
      <c r="AF715" s="303"/>
      <c r="AG715" s="303"/>
      <c r="AH715" s="303"/>
      <c r="AI715" s="303"/>
      <c r="AJ715" s="303"/>
      <c r="AK715" s="303"/>
      <c r="AL715" s="303"/>
      <c r="AM715" s="303"/>
      <c r="AN715" s="303"/>
      <c r="AO715" s="303"/>
      <c r="AP715" s="303"/>
      <c r="AQ715" s="303"/>
      <c r="AR715" s="303"/>
      <c r="AS715" s="303"/>
      <c r="AT715" s="303"/>
      <c r="AU715" s="303"/>
      <c r="AV715" s="303"/>
      <c r="AW715" s="303"/>
      <c r="AX715" s="303"/>
      <c r="AY715" s="303"/>
      <c r="AZ715" s="303"/>
      <c r="BA715" s="303"/>
      <c r="BB715" s="303"/>
      <c r="BC715" s="303"/>
      <c r="BD715" s="303"/>
      <c r="BE715" s="303"/>
      <c r="BF715" s="303"/>
      <c r="BG715" s="303"/>
      <c r="BH715" s="303"/>
      <c r="BI715" s="303"/>
      <c r="BJ715" s="303"/>
      <c r="BK715" s="303"/>
      <c r="BL715" s="303"/>
      <c r="BM715" s="303"/>
      <c r="BN715" s="303"/>
      <c r="BO715" s="303"/>
      <c r="BP715" s="303"/>
      <c r="BQ715" s="303"/>
      <c r="BR715" s="303"/>
      <c r="BS715" s="303"/>
      <c r="BT715" s="303"/>
      <c r="BU715" s="303"/>
      <c r="BV715" s="303"/>
      <c r="BW715" s="303"/>
      <c r="BX715" s="303"/>
      <c r="BY715" s="303"/>
      <c r="BZ715" s="303"/>
      <c r="CA715" s="303"/>
      <c r="CB715" s="303"/>
      <c r="CC715" s="303"/>
      <c r="CD715" s="303"/>
      <c r="CE715" s="303"/>
      <c r="CF715" s="303"/>
      <c r="CG715" s="303"/>
      <c r="CH715" s="303"/>
      <c r="CI715" s="303"/>
      <c r="CJ715" s="303"/>
      <c r="CK715" s="303"/>
      <c r="CL715" s="303"/>
      <c r="CM715" s="303"/>
      <c r="CN715" s="303"/>
      <c r="CO715" s="303"/>
      <c r="CP715" s="303"/>
      <c r="CQ715" s="303"/>
      <c r="CR715" s="303"/>
      <c r="CS715" s="303"/>
      <c r="CT715" s="303"/>
      <c r="CU715" s="303"/>
      <c r="CV715" s="303"/>
      <c r="CW715" s="303"/>
      <c r="CX715" s="303"/>
      <c r="CY715" s="303"/>
      <c r="CZ715" s="303"/>
    </row>
    <row r="716" spans="1:104" ht="11.25" customHeight="1" x14ac:dyDescent="0.2">
      <c r="A716" s="303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303"/>
      <c r="N716" s="303"/>
      <c r="O716" s="303"/>
      <c r="P716" s="303"/>
      <c r="Q716" s="303"/>
      <c r="R716" s="309"/>
      <c r="S716" s="310"/>
      <c r="T716" s="310"/>
      <c r="U716" s="303"/>
      <c r="V716" s="303"/>
      <c r="W716" s="303"/>
      <c r="X716" s="303"/>
      <c r="Y716" s="303"/>
      <c r="Z716" s="303"/>
      <c r="AA716" s="303"/>
      <c r="AB716" s="303"/>
      <c r="AC716" s="303"/>
      <c r="AD716" s="303"/>
      <c r="AE716" s="303"/>
      <c r="AF716" s="303"/>
      <c r="AG716" s="303"/>
      <c r="AH716" s="303"/>
      <c r="AI716" s="303"/>
      <c r="AJ716" s="303"/>
      <c r="AK716" s="303"/>
      <c r="AL716" s="303"/>
      <c r="AM716" s="303"/>
      <c r="AN716" s="303"/>
      <c r="AO716" s="303"/>
      <c r="AP716" s="303"/>
      <c r="AQ716" s="303"/>
      <c r="AR716" s="303"/>
      <c r="AS716" s="303"/>
      <c r="AT716" s="303"/>
      <c r="AU716" s="303"/>
      <c r="AV716" s="303"/>
      <c r="AW716" s="303"/>
      <c r="AX716" s="303"/>
      <c r="AY716" s="303"/>
      <c r="AZ716" s="303"/>
      <c r="BA716" s="303"/>
      <c r="BB716" s="303"/>
      <c r="BC716" s="303"/>
      <c r="BD716" s="303"/>
      <c r="BE716" s="303"/>
      <c r="BF716" s="303"/>
      <c r="BG716" s="303"/>
      <c r="BH716" s="303"/>
      <c r="BI716" s="303"/>
      <c r="BJ716" s="303"/>
      <c r="BK716" s="303"/>
      <c r="BL716" s="303"/>
      <c r="BM716" s="303"/>
      <c r="BN716" s="303"/>
      <c r="BO716" s="303"/>
      <c r="BP716" s="303"/>
      <c r="BQ716" s="303"/>
      <c r="BR716" s="303"/>
      <c r="BS716" s="303"/>
      <c r="BT716" s="303"/>
      <c r="BU716" s="303"/>
      <c r="BV716" s="303"/>
      <c r="BW716" s="303"/>
      <c r="BX716" s="303"/>
      <c r="BY716" s="303"/>
      <c r="BZ716" s="303"/>
      <c r="CA716" s="303"/>
      <c r="CB716" s="303"/>
      <c r="CC716" s="303"/>
      <c r="CD716" s="303"/>
      <c r="CE716" s="303"/>
      <c r="CF716" s="303"/>
      <c r="CG716" s="303"/>
      <c r="CH716" s="303"/>
      <c r="CI716" s="303"/>
      <c r="CJ716" s="303"/>
      <c r="CK716" s="303"/>
      <c r="CL716" s="303"/>
      <c r="CM716" s="303"/>
      <c r="CN716" s="303"/>
      <c r="CO716" s="303"/>
      <c r="CP716" s="303"/>
      <c r="CQ716" s="303"/>
      <c r="CR716" s="303"/>
      <c r="CS716" s="303"/>
      <c r="CT716" s="303"/>
      <c r="CU716" s="303"/>
      <c r="CV716" s="303"/>
      <c r="CW716" s="303"/>
      <c r="CX716" s="303"/>
      <c r="CY716" s="303"/>
      <c r="CZ716" s="303"/>
    </row>
    <row r="717" spans="1:104" ht="11.25" customHeight="1" x14ac:dyDescent="0.2">
      <c r="A717" s="303"/>
      <c r="B717" s="303"/>
      <c r="C717" s="303"/>
      <c r="D717" s="303"/>
      <c r="E717" s="303"/>
      <c r="F717" s="303"/>
      <c r="G717" s="303"/>
      <c r="H717" s="303"/>
      <c r="I717" s="303"/>
      <c r="J717" s="303"/>
      <c r="K717" s="303"/>
      <c r="L717" s="303"/>
      <c r="M717" s="303"/>
      <c r="N717" s="303"/>
      <c r="O717" s="303"/>
      <c r="P717" s="303"/>
      <c r="Q717" s="303"/>
      <c r="R717" s="309"/>
      <c r="S717" s="310"/>
      <c r="T717" s="310"/>
      <c r="U717" s="303"/>
      <c r="V717" s="303"/>
      <c r="W717" s="303"/>
      <c r="X717" s="303"/>
      <c r="Y717" s="303"/>
      <c r="Z717" s="303"/>
      <c r="AA717" s="303"/>
      <c r="AB717" s="303"/>
      <c r="AC717" s="303"/>
      <c r="AD717" s="303"/>
      <c r="AE717" s="303"/>
      <c r="AF717" s="303"/>
      <c r="AG717" s="303"/>
      <c r="AH717" s="303"/>
      <c r="AI717" s="303"/>
      <c r="AJ717" s="303"/>
      <c r="AK717" s="303"/>
      <c r="AL717" s="303"/>
      <c r="AM717" s="303"/>
      <c r="AN717" s="303"/>
      <c r="AO717" s="303"/>
      <c r="AP717" s="303"/>
      <c r="AQ717" s="303"/>
      <c r="AR717" s="303"/>
      <c r="AS717" s="303"/>
      <c r="AT717" s="303"/>
      <c r="AU717" s="303"/>
      <c r="AV717" s="303"/>
      <c r="AW717" s="303"/>
      <c r="AX717" s="303"/>
      <c r="AY717" s="303"/>
      <c r="AZ717" s="303"/>
      <c r="BA717" s="303"/>
      <c r="BB717" s="303"/>
      <c r="BC717" s="303"/>
      <c r="BD717" s="303"/>
      <c r="BE717" s="303"/>
      <c r="BF717" s="303"/>
      <c r="BG717" s="303"/>
      <c r="BH717" s="303"/>
      <c r="BI717" s="303"/>
      <c r="BJ717" s="303"/>
      <c r="BK717" s="303"/>
      <c r="BL717" s="303"/>
      <c r="BM717" s="303"/>
      <c r="BN717" s="303"/>
      <c r="BO717" s="303"/>
      <c r="BP717" s="303"/>
      <c r="BQ717" s="303"/>
      <c r="BR717" s="303"/>
      <c r="BS717" s="303"/>
      <c r="BT717" s="303"/>
      <c r="BU717" s="303"/>
      <c r="BV717" s="303"/>
      <c r="BW717" s="303"/>
      <c r="BX717" s="303"/>
      <c r="BY717" s="303"/>
      <c r="BZ717" s="303"/>
      <c r="CA717" s="303"/>
      <c r="CB717" s="303"/>
      <c r="CC717" s="303"/>
      <c r="CD717" s="303"/>
      <c r="CE717" s="303"/>
      <c r="CF717" s="303"/>
      <c r="CG717" s="303"/>
      <c r="CH717" s="303"/>
      <c r="CI717" s="303"/>
      <c r="CJ717" s="303"/>
      <c r="CK717" s="303"/>
      <c r="CL717" s="303"/>
      <c r="CM717" s="303"/>
      <c r="CN717" s="303"/>
      <c r="CO717" s="303"/>
      <c r="CP717" s="303"/>
      <c r="CQ717" s="303"/>
      <c r="CR717" s="303"/>
      <c r="CS717" s="303"/>
      <c r="CT717" s="303"/>
      <c r="CU717" s="303"/>
      <c r="CV717" s="303"/>
      <c r="CW717" s="303"/>
      <c r="CX717" s="303"/>
      <c r="CY717" s="303"/>
      <c r="CZ717" s="303"/>
    </row>
    <row r="718" spans="1:104" ht="11.25" customHeight="1" x14ac:dyDescent="0.2">
      <c r="A718" s="303"/>
      <c r="B718" s="303"/>
      <c r="C718" s="303"/>
      <c r="D718" s="303"/>
      <c r="E718" s="303"/>
      <c r="F718" s="303"/>
      <c r="G718" s="303"/>
      <c r="H718" s="303"/>
      <c r="I718" s="303"/>
      <c r="J718" s="303"/>
      <c r="K718" s="303"/>
      <c r="L718" s="303"/>
      <c r="M718" s="303"/>
      <c r="N718" s="303"/>
      <c r="O718" s="303"/>
      <c r="P718" s="303"/>
      <c r="Q718" s="303"/>
      <c r="R718" s="309"/>
      <c r="S718" s="310"/>
      <c r="T718" s="310"/>
      <c r="U718" s="303"/>
      <c r="V718" s="303"/>
      <c r="W718" s="303"/>
      <c r="X718" s="303"/>
      <c r="Y718" s="303"/>
      <c r="Z718" s="303"/>
      <c r="AA718" s="303"/>
      <c r="AB718" s="303"/>
      <c r="AC718" s="303"/>
      <c r="AD718" s="303"/>
      <c r="AE718" s="303"/>
      <c r="AF718" s="303"/>
      <c r="AG718" s="303"/>
      <c r="AH718" s="303"/>
      <c r="AI718" s="303"/>
      <c r="AJ718" s="303"/>
      <c r="AK718" s="303"/>
      <c r="AL718" s="303"/>
      <c r="AM718" s="303"/>
      <c r="AN718" s="303"/>
      <c r="AO718" s="303"/>
      <c r="AP718" s="303"/>
      <c r="AQ718" s="303"/>
      <c r="AR718" s="303"/>
      <c r="AS718" s="303"/>
      <c r="AT718" s="303"/>
      <c r="AU718" s="303"/>
      <c r="AV718" s="303"/>
      <c r="AW718" s="303"/>
      <c r="AX718" s="303"/>
      <c r="AY718" s="303"/>
      <c r="AZ718" s="303"/>
      <c r="BA718" s="303"/>
      <c r="BB718" s="303"/>
      <c r="BC718" s="303"/>
      <c r="BD718" s="303"/>
      <c r="BE718" s="303"/>
      <c r="BF718" s="303"/>
      <c r="BG718" s="303"/>
      <c r="BH718" s="303"/>
      <c r="BI718" s="303"/>
      <c r="BJ718" s="303"/>
      <c r="BK718" s="303"/>
      <c r="BL718" s="303"/>
      <c r="BM718" s="303"/>
      <c r="BN718" s="303"/>
      <c r="BO718" s="303"/>
      <c r="BP718" s="303"/>
      <c r="BQ718" s="303"/>
      <c r="BR718" s="303"/>
      <c r="BS718" s="303"/>
      <c r="BT718" s="303"/>
      <c r="BU718" s="303"/>
      <c r="BV718" s="303"/>
      <c r="BW718" s="303"/>
      <c r="BX718" s="303"/>
      <c r="BY718" s="303"/>
      <c r="BZ718" s="303"/>
      <c r="CA718" s="303"/>
      <c r="CB718" s="303"/>
      <c r="CC718" s="303"/>
      <c r="CD718" s="303"/>
      <c r="CE718" s="303"/>
      <c r="CF718" s="303"/>
      <c r="CG718" s="303"/>
      <c r="CH718" s="303"/>
      <c r="CI718" s="303"/>
      <c r="CJ718" s="303"/>
      <c r="CK718" s="303"/>
      <c r="CL718" s="303"/>
      <c r="CM718" s="303"/>
      <c r="CN718" s="303"/>
      <c r="CO718" s="303"/>
      <c r="CP718" s="303"/>
      <c r="CQ718" s="303"/>
      <c r="CR718" s="303"/>
      <c r="CS718" s="303"/>
      <c r="CT718" s="303"/>
      <c r="CU718" s="303"/>
      <c r="CV718" s="303"/>
      <c r="CW718" s="303"/>
      <c r="CX718" s="303"/>
      <c r="CY718" s="303"/>
      <c r="CZ718" s="303"/>
    </row>
    <row r="719" spans="1:104" ht="11.25" customHeight="1" x14ac:dyDescent="0.2">
      <c r="A719" s="303"/>
      <c r="B719" s="303"/>
      <c r="C719" s="303"/>
      <c r="D719" s="303"/>
      <c r="E719" s="303"/>
      <c r="F719" s="303"/>
      <c r="G719" s="303"/>
      <c r="H719" s="303"/>
      <c r="I719" s="303"/>
      <c r="J719" s="303"/>
      <c r="K719" s="303"/>
      <c r="L719" s="303"/>
      <c r="M719" s="303"/>
      <c r="N719" s="303"/>
      <c r="O719" s="303"/>
      <c r="P719" s="303"/>
      <c r="Q719" s="303"/>
      <c r="R719" s="309"/>
      <c r="S719" s="310"/>
      <c r="T719" s="310"/>
      <c r="U719" s="303"/>
      <c r="V719" s="303"/>
      <c r="W719" s="303"/>
      <c r="X719" s="303"/>
      <c r="Y719" s="303"/>
      <c r="Z719" s="303"/>
      <c r="AA719" s="303"/>
      <c r="AB719" s="303"/>
      <c r="AC719" s="303"/>
      <c r="AD719" s="303"/>
      <c r="AE719" s="303"/>
      <c r="AF719" s="303"/>
      <c r="AG719" s="303"/>
      <c r="AH719" s="303"/>
      <c r="AI719" s="303"/>
      <c r="AJ719" s="303"/>
      <c r="AK719" s="303"/>
      <c r="AL719" s="303"/>
      <c r="AM719" s="303"/>
      <c r="AN719" s="303"/>
      <c r="AO719" s="303"/>
      <c r="AP719" s="303"/>
      <c r="AQ719" s="303"/>
      <c r="AR719" s="303"/>
      <c r="AS719" s="303"/>
      <c r="AT719" s="303"/>
      <c r="AU719" s="303"/>
      <c r="AV719" s="303"/>
      <c r="AW719" s="303"/>
      <c r="AX719" s="303"/>
      <c r="AY719" s="303"/>
      <c r="AZ719" s="303"/>
      <c r="BA719" s="303"/>
      <c r="BB719" s="303"/>
      <c r="BC719" s="303"/>
      <c r="BD719" s="303"/>
      <c r="BE719" s="303"/>
      <c r="BF719" s="303"/>
      <c r="BG719" s="303"/>
      <c r="BH719" s="303"/>
      <c r="BI719" s="303"/>
      <c r="BJ719" s="303"/>
      <c r="BK719" s="303"/>
      <c r="BL719" s="303"/>
      <c r="BM719" s="303"/>
      <c r="BN719" s="303"/>
      <c r="BO719" s="303"/>
      <c r="BP719" s="303"/>
      <c r="BQ719" s="303"/>
      <c r="BR719" s="303"/>
      <c r="BS719" s="303"/>
      <c r="BT719" s="303"/>
      <c r="BU719" s="303"/>
      <c r="BV719" s="303"/>
      <c r="BW719" s="303"/>
      <c r="BX719" s="303"/>
      <c r="BY719" s="303"/>
      <c r="BZ719" s="303"/>
      <c r="CA719" s="303"/>
      <c r="CB719" s="303"/>
      <c r="CC719" s="303"/>
      <c r="CD719" s="303"/>
      <c r="CE719" s="303"/>
      <c r="CF719" s="303"/>
      <c r="CG719" s="303"/>
      <c r="CH719" s="303"/>
      <c r="CI719" s="303"/>
      <c r="CJ719" s="303"/>
      <c r="CK719" s="303"/>
      <c r="CL719" s="303"/>
      <c r="CM719" s="303"/>
      <c r="CN719" s="303"/>
      <c r="CO719" s="303"/>
      <c r="CP719" s="303"/>
      <c r="CQ719" s="303"/>
      <c r="CR719" s="303"/>
      <c r="CS719" s="303"/>
      <c r="CT719" s="303"/>
      <c r="CU719" s="303"/>
      <c r="CV719" s="303"/>
      <c r="CW719" s="303"/>
      <c r="CX719" s="303"/>
      <c r="CY719" s="303"/>
      <c r="CZ719" s="303"/>
    </row>
    <row r="720" spans="1:104" ht="11.25" customHeight="1" x14ac:dyDescent="0.2">
      <c r="A720" s="303"/>
      <c r="B720" s="303"/>
      <c r="C720" s="303"/>
      <c r="D720" s="303"/>
      <c r="E720" s="303"/>
      <c r="F720" s="303"/>
      <c r="G720" s="303"/>
      <c r="H720" s="303"/>
      <c r="I720" s="303"/>
      <c r="J720" s="303"/>
      <c r="K720" s="303"/>
      <c r="L720" s="303"/>
      <c r="M720" s="303"/>
      <c r="N720" s="303"/>
      <c r="O720" s="303"/>
      <c r="P720" s="303"/>
      <c r="Q720" s="303"/>
      <c r="R720" s="309"/>
      <c r="S720" s="310"/>
      <c r="T720" s="310"/>
      <c r="U720" s="303"/>
      <c r="V720" s="303"/>
      <c r="W720" s="303"/>
      <c r="X720" s="303"/>
      <c r="Y720" s="303"/>
      <c r="Z720" s="303"/>
      <c r="AA720" s="303"/>
      <c r="AB720" s="303"/>
      <c r="AC720" s="303"/>
      <c r="AD720" s="303"/>
      <c r="AE720" s="303"/>
      <c r="AF720" s="303"/>
      <c r="AG720" s="303"/>
      <c r="AH720" s="303"/>
      <c r="AI720" s="303"/>
      <c r="AJ720" s="303"/>
      <c r="AK720" s="303"/>
      <c r="AL720" s="303"/>
      <c r="AM720" s="303"/>
      <c r="AN720" s="303"/>
      <c r="AO720" s="303"/>
      <c r="AP720" s="303"/>
      <c r="AQ720" s="303"/>
      <c r="AR720" s="303"/>
      <c r="AS720" s="303"/>
      <c r="AT720" s="303"/>
      <c r="AU720" s="303"/>
      <c r="AV720" s="303"/>
      <c r="AW720" s="303"/>
      <c r="AX720" s="303"/>
      <c r="AY720" s="303"/>
      <c r="AZ720" s="303"/>
      <c r="BA720" s="303"/>
      <c r="BB720" s="303"/>
      <c r="BC720" s="303"/>
      <c r="BD720" s="303"/>
      <c r="BE720" s="303"/>
      <c r="BF720" s="303"/>
      <c r="BG720" s="303"/>
      <c r="BH720" s="303"/>
      <c r="BI720" s="303"/>
      <c r="BJ720" s="303"/>
      <c r="BK720" s="303"/>
      <c r="BL720" s="303"/>
      <c r="BM720" s="303"/>
      <c r="BN720" s="303"/>
      <c r="BO720" s="303"/>
      <c r="BP720" s="303"/>
      <c r="BQ720" s="303"/>
      <c r="BR720" s="303"/>
      <c r="BS720" s="303"/>
      <c r="BT720" s="303"/>
      <c r="BU720" s="303"/>
      <c r="BV720" s="303"/>
      <c r="BW720" s="303"/>
      <c r="BX720" s="303"/>
      <c r="BY720" s="303"/>
      <c r="BZ720" s="303"/>
      <c r="CA720" s="303"/>
      <c r="CB720" s="303"/>
      <c r="CC720" s="303"/>
      <c r="CD720" s="303"/>
      <c r="CE720" s="303"/>
      <c r="CF720" s="303"/>
      <c r="CG720" s="303"/>
      <c r="CH720" s="303"/>
      <c r="CI720" s="303"/>
      <c r="CJ720" s="303"/>
      <c r="CK720" s="303"/>
      <c r="CL720" s="303"/>
      <c r="CM720" s="303"/>
      <c r="CN720" s="303"/>
      <c r="CO720" s="303"/>
      <c r="CP720" s="303"/>
      <c r="CQ720" s="303"/>
      <c r="CR720" s="303"/>
      <c r="CS720" s="303"/>
      <c r="CT720" s="303"/>
      <c r="CU720" s="303"/>
      <c r="CV720" s="303"/>
      <c r="CW720" s="303"/>
      <c r="CX720" s="303"/>
      <c r="CY720" s="303"/>
      <c r="CZ720" s="303"/>
    </row>
    <row r="721" spans="1:104" ht="11.25" customHeight="1" x14ac:dyDescent="0.2">
      <c r="A721" s="303"/>
      <c r="B721" s="303"/>
      <c r="C721" s="303"/>
      <c r="D721" s="303"/>
      <c r="E721" s="303"/>
      <c r="F721" s="303"/>
      <c r="G721" s="303"/>
      <c r="H721" s="303"/>
      <c r="I721" s="303"/>
      <c r="J721" s="303"/>
      <c r="K721" s="303"/>
      <c r="L721" s="303"/>
      <c r="M721" s="303"/>
      <c r="N721" s="303"/>
      <c r="O721" s="303"/>
      <c r="P721" s="303"/>
      <c r="Q721" s="303"/>
      <c r="R721" s="309"/>
      <c r="S721" s="310"/>
      <c r="T721" s="310"/>
      <c r="U721" s="303"/>
      <c r="V721" s="303"/>
      <c r="W721" s="303"/>
      <c r="X721" s="303"/>
      <c r="Y721" s="303"/>
      <c r="Z721" s="303"/>
      <c r="AA721" s="303"/>
      <c r="AB721" s="303"/>
      <c r="AC721" s="303"/>
      <c r="AD721" s="303"/>
      <c r="AE721" s="303"/>
      <c r="AF721" s="303"/>
      <c r="AG721" s="303"/>
      <c r="AH721" s="303"/>
      <c r="AI721" s="303"/>
      <c r="AJ721" s="303"/>
      <c r="AK721" s="303"/>
      <c r="AL721" s="303"/>
      <c r="AM721" s="303"/>
      <c r="AN721" s="303"/>
      <c r="AO721" s="303"/>
      <c r="AP721" s="303"/>
      <c r="AQ721" s="303"/>
      <c r="AR721" s="303"/>
      <c r="AS721" s="303"/>
      <c r="AT721" s="303"/>
      <c r="AU721" s="303"/>
      <c r="AV721" s="303"/>
      <c r="AW721" s="303"/>
      <c r="AX721" s="303"/>
      <c r="AY721" s="303"/>
      <c r="AZ721" s="303"/>
      <c r="BA721" s="303"/>
      <c r="BB721" s="303"/>
      <c r="BC721" s="303"/>
      <c r="BD721" s="303"/>
      <c r="BE721" s="303"/>
      <c r="BF721" s="303"/>
      <c r="BG721" s="303"/>
      <c r="BH721" s="303"/>
      <c r="BI721" s="303"/>
      <c r="BJ721" s="303"/>
      <c r="BK721" s="303"/>
      <c r="BL721" s="303"/>
      <c r="BM721" s="303"/>
      <c r="BN721" s="303"/>
      <c r="BO721" s="303"/>
      <c r="BP721" s="303"/>
      <c r="BQ721" s="303"/>
      <c r="BR721" s="303"/>
      <c r="BS721" s="303"/>
      <c r="BT721" s="303"/>
      <c r="BU721" s="303"/>
      <c r="BV721" s="303"/>
      <c r="BW721" s="303"/>
      <c r="BX721" s="303"/>
      <c r="BY721" s="303"/>
      <c r="BZ721" s="303"/>
      <c r="CA721" s="303"/>
      <c r="CB721" s="303"/>
      <c r="CC721" s="303"/>
      <c r="CD721" s="303"/>
      <c r="CE721" s="303"/>
      <c r="CF721" s="303"/>
      <c r="CG721" s="303"/>
      <c r="CH721" s="303"/>
      <c r="CI721" s="303"/>
      <c r="CJ721" s="303"/>
      <c r="CK721" s="303"/>
      <c r="CL721" s="303"/>
      <c r="CM721" s="303"/>
      <c r="CN721" s="303"/>
      <c r="CO721" s="303"/>
      <c r="CP721" s="303"/>
      <c r="CQ721" s="303"/>
      <c r="CR721" s="303"/>
      <c r="CS721" s="303"/>
      <c r="CT721" s="303"/>
      <c r="CU721" s="303"/>
      <c r="CV721" s="303"/>
      <c r="CW721" s="303"/>
      <c r="CX721" s="303"/>
      <c r="CY721" s="303"/>
      <c r="CZ721" s="303"/>
    </row>
    <row r="722" spans="1:104" ht="11.25" customHeight="1" x14ac:dyDescent="0.2">
      <c r="A722" s="303"/>
      <c r="B722" s="303"/>
      <c r="C722" s="303"/>
      <c r="D722" s="303"/>
      <c r="E722" s="303"/>
      <c r="F722" s="303"/>
      <c r="G722" s="303"/>
      <c r="H722" s="303"/>
      <c r="I722" s="303"/>
      <c r="J722" s="303"/>
      <c r="K722" s="303"/>
      <c r="L722" s="303"/>
      <c r="M722" s="303"/>
      <c r="N722" s="303"/>
      <c r="O722" s="303"/>
      <c r="P722" s="303"/>
      <c r="Q722" s="303"/>
      <c r="R722" s="309"/>
      <c r="S722" s="310"/>
      <c r="T722" s="310"/>
      <c r="U722" s="303"/>
      <c r="V722" s="303"/>
      <c r="W722" s="303"/>
      <c r="X722" s="303"/>
      <c r="Y722" s="303"/>
      <c r="Z722" s="303"/>
      <c r="AA722" s="303"/>
      <c r="AB722" s="303"/>
      <c r="AC722" s="303"/>
      <c r="AD722" s="303"/>
      <c r="AE722" s="303"/>
      <c r="AF722" s="303"/>
      <c r="AG722" s="303"/>
      <c r="AH722" s="303"/>
      <c r="AI722" s="303"/>
      <c r="AJ722" s="303"/>
      <c r="AK722" s="303"/>
      <c r="AL722" s="303"/>
      <c r="AM722" s="303"/>
      <c r="AN722" s="303"/>
      <c r="AO722" s="303"/>
      <c r="AP722" s="303"/>
      <c r="AQ722" s="303"/>
      <c r="AR722" s="303"/>
      <c r="AS722" s="303"/>
      <c r="AT722" s="303"/>
      <c r="AU722" s="303"/>
      <c r="AV722" s="303"/>
      <c r="AW722" s="303"/>
      <c r="AX722" s="303"/>
      <c r="AY722" s="303"/>
      <c r="AZ722" s="303"/>
      <c r="BA722" s="303"/>
      <c r="BB722" s="303"/>
      <c r="BC722" s="303"/>
      <c r="BD722" s="303"/>
      <c r="BE722" s="303"/>
      <c r="BF722" s="303"/>
      <c r="BG722" s="303"/>
      <c r="BH722" s="303"/>
      <c r="BI722" s="303"/>
      <c r="BJ722" s="303"/>
      <c r="BK722" s="303"/>
      <c r="BL722" s="303"/>
      <c r="BM722" s="303"/>
      <c r="BN722" s="303"/>
      <c r="BO722" s="303"/>
      <c r="BP722" s="303"/>
      <c r="BQ722" s="303"/>
      <c r="BR722" s="303"/>
      <c r="BS722" s="303"/>
      <c r="BT722" s="303"/>
      <c r="BU722" s="303"/>
      <c r="BV722" s="303"/>
      <c r="BW722" s="303"/>
      <c r="BX722" s="303"/>
      <c r="BY722" s="303"/>
      <c r="BZ722" s="303"/>
      <c r="CA722" s="303"/>
      <c r="CB722" s="303"/>
      <c r="CC722" s="303"/>
      <c r="CD722" s="303"/>
      <c r="CE722" s="303"/>
      <c r="CF722" s="303"/>
      <c r="CG722" s="303"/>
      <c r="CH722" s="303"/>
      <c r="CI722" s="303"/>
      <c r="CJ722" s="303"/>
      <c r="CK722" s="303"/>
      <c r="CL722" s="303"/>
      <c r="CM722" s="303"/>
      <c r="CN722" s="303"/>
      <c r="CO722" s="303"/>
      <c r="CP722" s="303"/>
      <c r="CQ722" s="303"/>
      <c r="CR722" s="303"/>
      <c r="CS722" s="303"/>
      <c r="CT722" s="303"/>
      <c r="CU722" s="303"/>
      <c r="CV722" s="303"/>
      <c r="CW722" s="303"/>
      <c r="CX722" s="303"/>
      <c r="CY722" s="303"/>
      <c r="CZ722" s="303"/>
    </row>
    <row r="723" spans="1:104" ht="11.25" customHeight="1" x14ac:dyDescent="0.2">
      <c r="A723" s="303"/>
      <c r="B723" s="303"/>
      <c r="C723" s="303"/>
      <c r="D723" s="303"/>
      <c r="E723" s="303"/>
      <c r="F723" s="303"/>
      <c r="G723" s="303"/>
      <c r="H723" s="303"/>
      <c r="I723" s="303"/>
      <c r="J723" s="303"/>
      <c r="K723" s="303"/>
      <c r="L723" s="303"/>
      <c r="M723" s="303"/>
      <c r="N723" s="303"/>
      <c r="O723" s="303"/>
      <c r="P723" s="303"/>
      <c r="Q723" s="303"/>
      <c r="R723" s="309"/>
      <c r="S723" s="310"/>
      <c r="T723" s="310"/>
      <c r="U723" s="303"/>
      <c r="V723" s="303"/>
      <c r="W723" s="303"/>
      <c r="X723" s="303"/>
      <c r="Y723" s="303"/>
      <c r="Z723" s="303"/>
      <c r="AA723" s="303"/>
      <c r="AB723" s="303"/>
      <c r="AC723" s="303"/>
      <c r="AD723" s="303"/>
      <c r="AE723" s="303"/>
      <c r="AF723" s="303"/>
      <c r="AG723" s="303"/>
      <c r="AH723" s="303"/>
      <c r="AI723" s="303"/>
      <c r="AJ723" s="303"/>
      <c r="AK723" s="303"/>
      <c r="AL723" s="303"/>
      <c r="AM723" s="303"/>
      <c r="AN723" s="303"/>
      <c r="AO723" s="303"/>
      <c r="AP723" s="303"/>
      <c r="AQ723" s="303"/>
      <c r="AR723" s="303"/>
      <c r="AS723" s="303"/>
      <c r="AT723" s="303"/>
      <c r="AU723" s="303"/>
      <c r="AV723" s="303"/>
      <c r="AW723" s="303"/>
      <c r="AX723" s="303"/>
      <c r="AY723" s="303"/>
      <c r="AZ723" s="303"/>
      <c r="BA723" s="303"/>
      <c r="BB723" s="303"/>
      <c r="BC723" s="303"/>
      <c r="BD723" s="303"/>
      <c r="BE723" s="303"/>
      <c r="BF723" s="303"/>
      <c r="BG723" s="303"/>
      <c r="BH723" s="303"/>
      <c r="BI723" s="303"/>
      <c r="BJ723" s="303"/>
      <c r="BK723" s="303"/>
      <c r="BL723" s="303"/>
      <c r="BM723" s="303"/>
      <c r="BN723" s="303"/>
      <c r="BO723" s="303"/>
      <c r="BP723" s="303"/>
      <c r="BQ723" s="303"/>
      <c r="BR723" s="303"/>
      <c r="BS723" s="303"/>
      <c r="BT723" s="303"/>
      <c r="BU723" s="303"/>
      <c r="BV723" s="303"/>
      <c r="BW723" s="303"/>
      <c r="BX723" s="303"/>
      <c r="BY723" s="303"/>
      <c r="BZ723" s="303"/>
      <c r="CA723" s="303"/>
      <c r="CB723" s="303"/>
      <c r="CC723" s="303"/>
      <c r="CD723" s="303"/>
      <c r="CE723" s="303"/>
      <c r="CF723" s="303"/>
      <c r="CG723" s="303"/>
      <c r="CH723" s="303"/>
      <c r="CI723" s="303"/>
      <c r="CJ723" s="303"/>
      <c r="CK723" s="303"/>
      <c r="CL723" s="303"/>
      <c r="CM723" s="303"/>
      <c r="CN723" s="303"/>
      <c r="CO723" s="303"/>
      <c r="CP723" s="303"/>
      <c r="CQ723" s="303"/>
      <c r="CR723" s="303"/>
      <c r="CS723" s="303"/>
      <c r="CT723" s="303"/>
      <c r="CU723" s="303"/>
      <c r="CV723" s="303"/>
      <c r="CW723" s="303"/>
      <c r="CX723" s="303"/>
      <c r="CY723" s="303"/>
      <c r="CZ723" s="303"/>
    </row>
    <row r="724" spans="1:104" ht="11.25" customHeight="1" x14ac:dyDescent="0.2">
      <c r="A724" s="303"/>
      <c r="B724" s="303"/>
      <c r="C724" s="303"/>
      <c r="D724" s="303"/>
      <c r="E724" s="303"/>
      <c r="F724" s="303"/>
      <c r="G724" s="303"/>
      <c r="H724" s="303"/>
      <c r="I724" s="303"/>
      <c r="J724" s="303"/>
      <c r="K724" s="303"/>
      <c r="L724" s="303"/>
      <c r="M724" s="303"/>
      <c r="N724" s="303"/>
      <c r="O724" s="303"/>
      <c r="P724" s="303"/>
      <c r="Q724" s="303"/>
      <c r="R724" s="309"/>
      <c r="S724" s="310"/>
      <c r="T724" s="310"/>
      <c r="U724" s="303"/>
      <c r="V724" s="303"/>
      <c r="W724" s="303"/>
      <c r="X724" s="303"/>
      <c r="Y724" s="303"/>
      <c r="Z724" s="303"/>
      <c r="AA724" s="303"/>
      <c r="AB724" s="303"/>
      <c r="AC724" s="303"/>
      <c r="AD724" s="303"/>
      <c r="AE724" s="303"/>
      <c r="AF724" s="303"/>
      <c r="AG724" s="303"/>
      <c r="AH724" s="303"/>
      <c r="AI724" s="303"/>
      <c r="AJ724" s="303"/>
      <c r="AK724" s="303"/>
      <c r="AL724" s="303"/>
      <c r="AM724" s="303"/>
      <c r="AN724" s="303"/>
      <c r="AO724" s="303"/>
      <c r="AP724" s="303"/>
      <c r="AQ724" s="303"/>
      <c r="AR724" s="303"/>
      <c r="AS724" s="303"/>
      <c r="AT724" s="303"/>
      <c r="AU724" s="303"/>
      <c r="AV724" s="303"/>
      <c r="AW724" s="303"/>
      <c r="AX724" s="303"/>
      <c r="AY724" s="303"/>
      <c r="AZ724" s="303"/>
      <c r="BA724" s="303"/>
      <c r="BB724" s="303"/>
      <c r="BC724" s="303"/>
      <c r="BD724" s="303"/>
      <c r="BE724" s="303"/>
      <c r="BF724" s="303"/>
      <c r="BG724" s="303"/>
      <c r="BH724" s="303"/>
      <c r="BI724" s="303"/>
      <c r="BJ724" s="303"/>
      <c r="BK724" s="303"/>
      <c r="BL724" s="303"/>
      <c r="BM724" s="303"/>
      <c r="BN724" s="303"/>
      <c r="BO724" s="303"/>
      <c r="BP724" s="303"/>
      <c r="BQ724" s="303"/>
      <c r="BR724" s="303"/>
      <c r="BS724" s="303"/>
      <c r="BT724" s="303"/>
      <c r="BU724" s="303"/>
      <c r="BV724" s="303"/>
      <c r="BW724" s="303"/>
      <c r="BX724" s="303"/>
      <c r="BY724" s="303"/>
      <c r="BZ724" s="303"/>
      <c r="CA724" s="303"/>
      <c r="CB724" s="303"/>
      <c r="CC724" s="303"/>
      <c r="CD724" s="303"/>
      <c r="CE724" s="303"/>
      <c r="CF724" s="303"/>
      <c r="CG724" s="303"/>
      <c r="CH724" s="303"/>
      <c r="CI724" s="303"/>
      <c r="CJ724" s="303"/>
      <c r="CK724" s="303"/>
      <c r="CL724" s="303"/>
      <c r="CM724" s="303"/>
      <c r="CN724" s="303"/>
      <c r="CO724" s="303"/>
      <c r="CP724" s="303"/>
      <c r="CQ724" s="303"/>
      <c r="CR724" s="303"/>
      <c r="CS724" s="303"/>
      <c r="CT724" s="303"/>
      <c r="CU724" s="303"/>
      <c r="CV724" s="303"/>
      <c r="CW724" s="303"/>
      <c r="CX724" s="303"/>
      <c r="CY724" s="303"/>
      <c r="CZ724" s="303"/>
    </row>
    <row r="725" spans="1:104" ht="11.25" customHeight="1" x14ac:dyDescent="0.2">
      <c r="A725" s="303"/>
      <c r="B725" s="303"/>
      <c r="C725" s="303"/>
      <c r="D725" s="303"/>
      <c r="E725" s="303"/>
      <c r="F725" s="303"/>
      <c r="G725" s="303"/>
      <c r="H725" s="303"/>
      <c r="I725" s="303"/>
      <c r="J725" s="303"/>
      <c r="K725" s="303"/>
      <c r="L725" s="303"/>
      <c r="M725" s="303"/>
      <c r="N725" s="303"/>
      <c r="O725" s="303"/>
      <c r="P725" s="303"/>
      <c r="Q725" s="303"/>
      <c r="R725" s="309"/>
      <c r="S725" s="310"/>
      <c r="T725" s="310"/>
      <c r="U725" s="303"/>
      <c r="V725" s="303"/>
      <c r="W725" s="303"/>
      <c r="X725" s="303"/>
      <c r="Y725" s="303"/>
      <c r="Z725" s="303"/>
      <c r="AA725" s="303"/>
      <c r="AB725" s="303"/>
      <c r="AC725" s="303"/>
      <c r="AD725" s="303"/>
      <c r="AE725" s="303"/>
      <c r="AF725" s="303"/>
      <c r="AG725" s="303"/>
      <c r="AH725" s="303"/>
      <c r="AI725" s="303"/>
      <c r="AJ725" s="303"/>
      <c r="AK725" s="303"/>
      <c r="AL725" s="303"/>
      <c r="AM725" s="303"/>
      <c r="AN725" s="303"/>
      <c r="AO725" s="303"/>
      <c r="AP725" s="303"/>
      <c r="AQ725" s="303"/>
      <c r="AR725" s="303"/>
      <c r="AS725" s="303"/>
      <c r="AT725" s="303"/>
      <c r="AU725" s="303"/>
      <c r="AV725" s="303"/>
      <c r="AW725" s="303"/>
      <c r="AX725" s="303"/>
      <c r="AY725" s="303"/>
      <c r="AZ725" s="303"/>
      <c r="BA725" s="303"/>
      <c r="BB725" s="303"/>
      <c r="BC725" s="303"/>
      <c r="BD725" s="303"/>
      <c r="BE725" s="303"/>
      <c r="BF725" s="303"/>
      <c r="BG725" s="303"/>
      <c r="BH725" s="303"/>
      <c r="BI725" s="303"/>
      <c r="BJ725" s="303"/>
      <c r="BK725" s="303"/>
      <c r="BL725" s="303"/>
      <c r="BM725" s="303"/>
      <c r="BN725" s="303"/>
      <c r="BO725" s="303"/>
      <c r="BP725" s="303"/>
      <c r="BQ725" s="303"/>
      <c r="BR725" s="303"/>
      <c r="BS725" s="303"/>
      <c r="BT725" s="303"/>
      <c r="BU725" s="303"/>
      <c r="BV725" s="303"/>
      <c r="BW725" s="303"/>
      <c r="BX725" s="303"/>
      <c r="BY725" s="303"/>
      <c r="BZ725" s="303"/>
      <c r="CA725" s="303"/>
      <c r="CB725" s="303"/>
      <c r="CC725" s="303"/>
      <c r="CD725" s="303"/>
      <c r="CE725" s="303"/>
      <c r="CF725" s="303"/>
      <c r="CG725" s="303"/>
      <c r="CH725" s="303"/>
      <c r="CI725" s="303"/>
      <c r="CJ725" s="303"/>
      <c r="CK725" s="303"/>
      <c r="CL725" s="303"/>
      <c r="CM725" s="303"/>
      <c r="CN725" s="303"/>
      <c r="CO725" s="303"/>
      <c r="CP725" s="303"/>
      <c r="CQ725" s="303"/>
      <c r="CR725" s="303"/>
      <c r="CS725" s="303"/>
      <c r="CT725" s="303"/>
      <c r="CU725" s="303"/>
      <c r="CV725" s="303"/>
      <c r="CW725" s="303"/>
      <c r="CX725" s="303"/>
      <c r="CY725" s="303"/>
      <c r="CZ725" s="303"/>
    </row>
    <row r="726" spans="1:104" ht="11.25" customHeight="1" x14ac:dyDescent="0.2">
      <c r="A726" s="303"/>
      <c r="B726" s="303"/>
      <c r="C726" s="303"/>
      <c r="D726" s="303"/>
      <c r="E726" s="303"/>
      <c r="F726" s="303"/>
      <c r="G726" s="303"/>
      <c r="H726" s="303"/>
      <c r="I726" s="303"/>
      <c r="J726" s="303"/>
      <c r="K726" s="303"/>
      <c r="L726" s="303"/>
      <c r="M726" s="303"/>
      <c r="N726" s="303"/>
      <c r="O726" s="303"/>
      <c r="P726" s="303"/>
      <c r="Q726" s="303"/>
      <c r="R726" s="309"/>
      <c r="S726" s="310"/>
      <c r="T726" s="310"/>
      <c r="U726" s="303"/>
      <c r="V726" s="303"/>
      <c r="W726" s="303"/>
      <c r="X726" s="303"/>
      <c r="Y726" s="303"/>
      <c r="Z726" s="303"/>
      <c r="AA726" s="303"/>
      <c r="AB726" s="303"/>
      <c r="AC726" s="303"/>
      <c r="AD726" s="303"/>
      <c r="AE726" s="303"/>
      <c r="AF726" s="303"/>
      <c r="AG726" s="303"/>
      <c r="AH726" s="303"/>
      <c r="AI726" s="303"/>
      <c r="AJ726" s="303"/>
      <c r="AK726" s="303"/>
      <c r="AL726" s="303"/>
      <c r="AM726" s="303"/>
      <c r="AN726" s="303"/>
      <c r="AO726" s="303"/>
      <c r="AP726" s="303"/>
      <c r="AQ726" s="303"/>
      <c r="AR726" s="303"/>
      <c r="AS726" s="303"/>
      <c r="AT726" s="303"/>
      <c r="AU726" s="303"/>
      <c r="AV726" s="303"/>
      <c r="AW726" s="303"/>
      <c r="AX726" s="303"/>
      <c r="AY726" s="303"/>
      <c r="AZ726" s="303"/>
      <c r="BA726" s="303"/>
      <c r="BB726" s="303"/>
      <c r="BC726" s="303"/>
      <c r="BD726" s="303"/>
      <c r="BE726" s="303"/>
      <c r="BF726" s="303"/>
      <c r="BG726" s="303"/>
      <c r="BH726" s="303"/>
      <c r="BI726" s="303"/>
      <c r="BJ726" s="303"/>
      <c r="BK726" s="303"/>
      <c r="BL726" s="303"/>
      <c r="BM726" s="303"/>
      <c r="BN726" s="303"/>
      <c r="BO726" s="303"/>
      <c r="BP726" s="303"/>
      <c r="BQ726" s="303"/>
      <c r="BR726" s="303"/>
      <c r="BS726" s="303"/>
      <c r="BT726" s="303"/>
      <c r="BU726" s="303"/>
      <c r="BV726" s="303"/>
      <c r="BW726" s="303"/>
      <c r="BX726" s="303"/>
      <c r="BY726" s="303"/>
      <c r="BZ726" s="303"/>
      <c r="CA726" s="303"/>
      <c r="CB726" s="303"/>
      <c r="CC726" s="303"/>
      <c r="CD726" s="303"/>
      <c r="CE726" s="303"/>
      <c r="CF726" s="303"/>
      <c r="CG726" s="303"/>
      <c r="CH726" s="303"/>
      <c r="CI726" s="303"/>
      <c r="CJ726" s="303"/>
      <c r="CK726" s="303"/>
      <c r="CL726" s="303"/>
      <c r="CM726" s="303"/>
      <c r="CN726" s="303"/>
      <c r="CO726" s="303"/>
      <c r="CP726" s="303"/>
      <c r="CQ726" s="303"/>
      <c r="CR726" s="303"/>
      <c r="CS726" s="303"/>
      <c r="CT726" s="303"/>
      <c r="CU726" s="303"/>
      <c r="CV726" s="303"/>
      <c r="CW726" s="303"/>
      <c r="CX726" s="303"/>
      <c r="CY726" s="303"/>
      <c r="CZ726" s="303"/>
    </row>
    <row r="727" spans="1:104" ht="11.25" customHeight="1" x14ac:dyDescent="0.2">
      <c r="A727" s="303"/>
      <c r="B727" s="303"/>
      <c r="C727" s="303"/>
      <c r="D727" s="303"/>
      <c r="E727" s="303"/>
      <c r="F727" s="303"/>
      <c r="G727" s="303"/>
      <c r="H727" s="303"/>
      <c r="I727" s="303"/>
      <c r="J727" s="303"/>
      <c r="K727" s="303"/>
      <c r="L727" s="303"/>
      <c r="M727" s="303"/>
      <c r="N727" s="303"/>
      <c r="O727" s="303"/>
      <c r="P727" s="303"/>
      <c r="Q727" s="303"/>
      <c r="R727" s="309"/>
      <c r="S727" s="310"/>
      <c r="T727" s="310"/>
      <c r="U727" s="303"/>
      <c r="V727" s="303"/>
      <c r="W727" s="303"/>
      <c r="X727" s="303"/>
      <c r="Y727" s="303"/>
      <c r="Z727" s="303"/>
      <c r="AA727" s="303"/>
      <c r="AB727" s="303"/>
      <c r="AC727" s="303"/>
      <c r="AD727" s="303"/>
      <c r="AE727" s="303"/>
      <c r="AF727" s="303"/>
      <c r="AG727" s="303"/>
      <c r="AH727" s="303"/>
      <c r="AI727" s="303"/>
      <c r="AJ727" s="303"/>
      <c r="AK727" s="303"/>
      <c r="AL727" s="303"/>
      <c r="AM727" s="303"/>
      <c r="AN727" s="303"/>
      <c r="AO727" s="303"/>
      <c r="AP727" s="303"/>
      <c r="AQ727" s="303"/>
      <c r="AR727" s="303"/>
      <c r="AS727" s="303"/>
      <c r="AT727" s="303"/>
      <c r="AU727" s="303"/>
      <c r="AV727" s="303"/>
      <c r="AW727" s="303"/>
      <c r="AX727" s="303"/>
      <c r="AY727" s="303"/>
      <c r="AZ727" s="303"/>
      <c r="BA727" s="303"/>
      <c r="BB727" s="303"/>
      <c r="BC727" s="303"/>
      <c r="BD727" s="303"/>
      <c r="BE727" s="303"/>
      <c r="BF727" s="303"/>
      <c r="BG727" s="303"/>
      <c r="BH727" s="303"/>
      <c r="BI727" s="303"/>
      <c r="BJ727" s="303"/>
      <c r="BK727" s="303"/>
      <c r="BL727" s="303"/>
      <c r="BM727" s="303"/>
      <c r="BN727" s="303"/>
      <c r="BO727" s="303"/>
      <c r="BP727" s="303"/>
      <c r="BQ727" s="303"/>
      <c r="BR727" s="303"/>
      <c r="BS727" s="303"/>
      <c r="BT727" s="303"/>
      <c r="BU727" s="303"/>
      <c r="BV727" s="303"/>
      <c r="BW727" s="303"/>
      <c r="BX727" s="303"/>
      <c r="BY727" s="303"/>
      <c r="BZ727" s="303"/>
      <c r="CA727" s="303"/>
      <c r="CB727" s="303"/>
      <c r="CC727" s="303"/>
      <c r="CD727" s="303"/>
      <c r="CE727" s="303"/>
      <c r="CF727" s="303"/>
      <c r="CG727" s="303"/>
      <c r="CH727" s="303"/>
      <c r="CI727" s="303"/>
      <c r="CJ727" s="303"/>
      <c r="CK727" s="303"/>
      <c r="CL727" s="303"/>
      <c r="CM727" s="303"/>
      <c r="CN727" s="303"/>
      <c r="CO727" s="303"/>
      <c r="CP727" s="303"/>
      <c r="CQ727" s="303"/>
      <c r="CR727" s="303"/>
      <c r="CS727" s="303"/>
      <c r="CT727" s="303"/>
      <c r="CU727" s="303"/>
      <c r="CV727" s="303"/>
      <c r="CW727" s="303"/>
      <c r="CX727" s="303"/>
      <c r="CY727" s="303"/>
      <c r="CZ727" s="303"/>
    </row>
    <row r="728" spans="1:104" ht="11.25" customHeight="1" x14ac:dyDescent="0.2">
      <c r="A728" s="303"/>
      <c r="B728" s="303"/>
      <c r="C728" s="303"/>
      <c r="D728" s="303"/>
      <c r="E728" s="303"/>
      <c r="F728" s="303"/>
      <c r="G728" s="303"/>
      <c r="H728" s="303"/>
      <c r="I728" s="303"/>
      <c r="J728" s="303"/>
      <c r="K728" s="303"/>
      <c r="L728" s="303"/>
      <c r="M728" s="303"/>
      <c r="N728" s="303"/>
      <c r="O728" s="303"/>
      <c r="P728" s="303"/>
      <c r="Q728" s="303"/>
      <c r="R728" s="309"/>
      <c r="S728" s="310"/>
      <c r="T728" s="310"/>
      <c r="U728" s="303"/>
      <c r="V728" s="303"/>
      <c r="W728" s="303"/>
      <c r="X728" s="303"/>
      <c r="Y728" s="303"/>
      <c r="Z728" s="303"/>
      <c r="AA728" s="303"/>
      <c r="AB728" s="303"/>
      <c r="AC728" s="303"/>
      <c r="AD728" s="303"/>
      <c r="AE728" s="303"/>
      <c r="AF728" s="303"/>
      <c r="AG728" s="303"/>
      <c r="AH728" s="303"/>
      <c r="AI728" s="303"/>
      <c r="AJ728" s="303"/>
      <c r="AK728" s="303"/>
      <c r="AL728" s="303"/>
      <c r="AM728" s="303"/>
      <c r="AN728" s="303"/>
      <c r="AO728" s="303"/>
      <c r="AP728" s="303"/>
      <c r="AQ728" s="303"/>
      <c r="AR728" s="303"/>
      <c r="AS728" s="303"/>
      <c r="AT728" s="303"/>
      <c r="AU728" s="303"/>
      <c r="AV728" s="303"/>
      <c r="AW728" s="303"/>
      <c r="AX728" s="303"/>
      <c r="AY728" s="303"/>
      <c r="AZ728" s="303"/>
      <c r="BA728" s="303"/>
      <c r="BB728" s="303"/>
      <c r="BC728" s="303"/>
      <c r="BD728" s="303"/>
      <c r="BE728" s="303"/>
      <c r="BF728" s="303"/>
      <c r="BG728" s="303"/>
      <c r="BH728" s="303"/>
      <c r="BI728" s="303"/>
      <c r="BJ728" s="303"/>
      <c r="BK728" s="303"/>
      <c r="BL728" s="303"/>
      <c r="BM728" s="303"/>
      <c r="BN728" s="303"/>
      <c r="BO728" s="303"/>
      <c r="BP728" s="303"/>
      <c r="BQ728" s="303"/>
      <c r="BR728" s="303"/>
      <c r="BS728" s="303"/>
      <c r="BT728" s="303"/>
      <c r="BU728" s="303"/>
      <c r="BV728" s="303"/>
      <c r="BW728" s="303"/>
      <c r="BX728" s="303"/>
      <c r="BY728" s="303"/>
      <c r="BZ728" s="303"/>
      <c r="CA728" s="303"/>
      <c r="CB728" s="303"/>
      <c r="CC728" s="303"/>
      <c r="CD728" s="303"/>
      <c r="CE728" s="303"/>
      <c r="CF728" s="303"/>
      <c r="CG728" s="303"/>
      <c r="CH728" s="303"/>
      <c r="CI728" s="303"/>
      <c r="CJ728" s="303"/>
      <c r="CK728" s="303"/>
      <c r="CL728" s="303"/>
      <c r="CM728" s="303"/>
      <c r="CN728" s="303"/>
      <c r="CO728" s="303"/>
      <c r="CP728" s="303"/>
      <c r="CQ728" s="303"/>
      <c r="CR728" s="303"/>
      <c r="CS728" s="303"/>
      <c r="CT728" s="303"/>
      <c r="CU728" s="303"/>
      <c r="CV728" s="303"/>
      <c r="CW728" s="303"/>
      <c r="CX728" s="303"/>
      <c r="CY728" s="303"/>
      <c r="CZ728" s="303"/>
    </row>
    <row r="729" spans="1:104" ht="11.25" customHeight="1" x14ac:dyDescent="0.2">
      <c r="A729" s="303"/>
      <c r="B729" s="303"/>
      <c r="C729" s="303"/>
      <c r="D729" s="303"/>
      <c r="E729" s="303"/>
      <c r="F729" s="303"/>
      <c r="G729" s="303"/>
      <c r="H729" s="303"/>
      <c r="I729" s="303"/>
      <c r="J729" s="303"/>
      <c r="K729" s="303"/>
      <c r="L729" s="303"/>
      <c r="M729" s="303"/>
      <c r="N729" s="303"/>
      <c r="O729" s="303"/>
      <c r="P729" s="303"/>
      <c r="Q729" s="303"/>
      <c r="R729" s="309"/>
      <c r="S729" s="310"/>
      <c r="T729" s="310"/>
      <c r="U729" s="303"/>
      <c r="V729" s="303"/>
      <c r="W729" s="303"/>
      <c r="X729" s="303"/>
      <c r="Y729" s="303"/>
      <c r="Z729" s="303"/>
      <c r="AA729" s="303"/>
      <c r="AB729" s="303"/>
      <c r="AC729" s="303"/>
      <c r="AD729" s="303"/>
      <c r="AE729" s="303"/>
      <c r="AF729" s="303"/>
      <c r="AG729" s="303"/>
      <c r="AH729" s="303"/>
      <c r="AI729" s="303"/>
      <c r="AJ729" s="303"/>
      <c r="AK729" s="303"/>
      <c r="AL729" s="303"/>
      <c r="AM729" s="303"/>
      <c r="AN729" s="303"/>
      <c r="AO729" s="303"/>
      <c r="AP729" s="303"/>
      <c r="AQ729" s="303"/>
      <c r="AR729" s="303"/>
      <c r="AS729" s="303"/>
      <c r="AT729" s="303"/>
      <c r="AU729" s="303"/>
      <c r="AV729" s="303"/>
      <c r="AW729" s="303"/>
      <c r="AX729" s="303"/>
      <c r="AY729" s="303"/>
      <c r="AZ729" s="303"/>
      <c r="BA729" s="303"/>
      <c r="BB729" s="303"/>
      <c r="BC729" s="303"/>
      <c r="BD729" s="303"/>
      <c r="BE729" s="303"/>
      <c r="BF729" s="303"/>
      <c r="BG729" s="303"/>
      <c r="BH729" s="303"/>
      <c r="BI729" s="303"/>
      <c r="BJ729" s="303"/>
      <c r="BK729" s="303"/>
      <c r="BL729" s="303"/>
      <c r="BM729" s="303"/>
      <c r="BN729" s="303"/>
      <c r="BO729" s="303"/>
      <c r="BP729" s="303"/>
      <c r="BQ729" s="303"/>
      <c r="BR729" s="303"/>
      <c r="BS729" s="303"/>
      <c r="BT729" s="303"/>
      <c r="BU729" s="303"/>
      <c r="BV729" s="303"/>
      <c r="BW729" s="303"/>
      <c r="BX729" s="303"/>
      <c r="BY729" s="303"/>
      <c r="BZ729" s="303"/>
      <c r="CA729" s="303"/>
      <c r="CB729" s="303"/>
      <c r="CC729" s="303"/>
      <c r="CD729" s="303"/>
      <c r="CE729" s="303"/>
      <c r="CF729" s="303"/>
      <c r="CG729" s="303"/>
      <c r="CH729" s="303"/>
      <c r="CI729" s="303"/>
      <c r="CJ729" s="303"/>
      <c r="CK729" s="303"/>
      <c r="CL729" s="303"/>
      <c r="CM729" s="303"/>
      <c r="CN729" s="303"/>
      <c r="CO729" s="303"/>
      <c r="CP729" s="303"/>
      <c r="CQ729" s="303"/>
      <c r="CR729" s="303"/>
      <c r="CS729" s="303"/>
      <c r="CT729" s="303"/>
      <c r="CU729" s="303"/>
      <c r="CV729" s="303"/>
      <c r="CW729" s="303"/>
      <c r="CX729" s="303"/>
      <c r="CY729" s="303"/>
      <c r="CZ729" s="303"/>
    </row>
    <row r="730" spans="1:104" ht="11.25" customHeight="1" x14ac:dyDescent="0.2">
      <c r="A730" s="303"/>
      <c r="B730" s="303"/>
      <c r="C730" s="303"/>
      <c r="D730" s="303"/>
      <c r="E730" s="303"/>
      <c r="F730" s="303"/>
      <c r="G730" s="303"/>
      <c r="H730" s="303"/>
      <c r="I730" s="303"/>
      <c r="J730" s="303"/>
      <c r="K730" s="303"/>
      <c r="L730" s="303"/>
      <c r="M730" s="303"/>
      <c r="N730" s="303"/>
      <c r="O730" s="303"/>
      <c r="P730" s="303"/>
      <c r="Q730" s="303"/>
      <c r="R730" s="309"/>
      <c r="S730" s="310"/>
      <c r="T730" s="310"/>
      <c r="U730" s="303"/>
      <c r="V730" s="303"/>
      <c r="W730" s="303"/>
      <c r="X730" s="303"/>
      <c r="Y730" s="303"/>
      <c r="Z730" s="303"/>
      <c r="AA730" s="303"/>
      <c r="AB730" s="303"/>
      <c r="AC730" s="303"/>
      <c r="AD730" s="303"/>
      <c r="AE730" s="303"/>
      <c r="AF730" s="303"/>
      <c r="AG730" s="303"/>
      <c r="AH730" s="303"/>
      <c r="AI730" s="303"/>
      <c r="AJ730" s="303"/>
      <c r="AK730" s="303"/>
      <c r="AL730" s="303"/>
      <c r="AM730" s="303"/>
      <c r="AN730" s="303"/>
      <c r="AO730" s="303"/>
      <c r="AP730" s="303"/>
      <c r="AQ730" s="303"/>
      <c r="AR730" s="303"/>
      <c r="AS730" s="303"/>
      <c r="AT730" s="303"/>
      <c r="AU730" s="303"/>
      <c r="AV730" s="303"/>
      <c r="AW730" s="303"/>
      <c r="AX730" s="303"/>
      <c r="AY730" s="303"/>
      <c r="AZ730" s="303"/>
      <c r="BA730" s="303"/>
      <c r="BB730" s="303"/>
      <c r="BC730" s="303"/>
      <c r="BD730" s="303"/>
      <c r="BE730" s="303"/>
      <c r="BF730" s="303"/>
      <c r="BG730" s="303"/>
      <c r="BH730" s="303"/>
      <c r="BI730" s="303"/>
      <c r="BJ730" s="303"/>
      <c r="BK730" s="303"/>
      <c r="BL730" s="303"/>
      <c r="BM730" s="303"/>
      <c r="BN730" s="303"/>
      <c r="BO730" s="303"/>
      <c r="BP730" s="303"/>
      <c r="BQ730" s="303"/>
      <c r="BR730" s="303"/>
      <c r="BS730" s="303"/>
      <c r="BT730" s="303"/>
      <c r="BU730" s="303"/>
      <c r="BV730" s="303"/>
      <c r="BW730" s="303"/>
      <c r="BX730" s="303"/>
      <c r="BY730" s="303"/>
      <c r="BZ730" s="303"/>
      <c r="CA730" s="303"/>
      <c r="CB730" s="303"/>
      <c r="CC730" s="303"/>
      <c r="CD730" s="303"/>
      <c r="CE730" s="303"/>
      <c r="CF730" s="303"/>
      <c r="CG730" s="303"/>
      <c r="CH730" s="303"/>
      <c r="CI730" s="303"/>
      <c r="CJ730" s="303"/>
      <c r="CK730" s="303"/>
      <c r="CL730" s="303"/>
      <c r="CM730" s="303"/>
      <c r="CN730" s="303"/>
      <c r="CO730" s="303"/>
      <c r="CP730" s="303"/>
      <c r="CQ730" s="303"/>
      <c r="CR730" s="303"/>
      <c r="CS730" s="303"/>
      <c r="CT730" s="303"/>
      <c r="CU730" s="303"/>
      <c r="CV730" s="303"/>
      <c r="CW730" s="303"/>
      <c r="CX730" s="303"/>
      <c r="CY730" s="303"/>
      <c r="CZ730" s="303"/>
    </row>
    <row r="731" spans="1:104" ht="11.25" customHeight="1" x14ac:dyDescent="0.2">
      <c r="A731" s="303"/>
      <c r="B731" s="303"/>
      <c r="C731" s="303"/>
      <c r="D731" s="303"/>
      <c r="E731" s="303"/>
      <c r="F731" s="303"/>
      <c r="G731" s="303"/>
      <c r="H731" s="303"/>
      <c r="I731" s="303"/>
      <c r="J731" s="303"/>
      <c r="K731" s="303"/>
      <c r="L731" s="303"/>
      <c r="M731" s="303"/>
      <c r="N731" s="303"/>
      <c r="O731" s="303"/>
      <c r="P731" s="303"/>
      <c r="Q731" s="303"/>
      <c r="R731" s="309"/>
      <c r="S731" s="310"/>
      <c r="T731" s="310"/>
      <c r="U731" s="303"/>
      <c r="V731" s="303"/>
      <c r="W731" s="303"/>
      <c r="X731" s="303"/>
      <c r="Y731" s="303"/>
      <c r="Z731" s="303"/>
      <c r="AA731" s="303"/>
      <c r="AB731" s="303"/>
      <c r="AC731" s="303"/>
      <c r="AD731" s="303"/>
      <c r="AE731" s="303"/>
      <c r="AF731" s="303"/>
      <c r="AG731" s="303"/>
      <c r="AH731" s="303"/>
      <c r="AI731" s="303"/>
      <c r="AJ731" s="303"/>
      <c r="AK731" s="303"/>
      <c r="AL731" s="303"/>
      <c r="AM731" s="303"/>
      <c r="AN731" s="303"/>
      <c r="AO731" s="303"/>
      <c r="AP731" s="303"/>
      <c r="AQ731" s="303"/>
      <c r="AR731" s="303"/>
      <c r="AS731" s="303"/>
      <c r="AT731" s="303"/>
      <c r="AU731" s="303"/>
      <c r="AV731" s="303"/>
      <c r="AW731" s="303"/>
      <c r="AX731" s="303"/>
      <c r="AY731" s="303"/>
      <c r="AZ731" s="303"/>
      <c r="BA731" s="303"/>
      <c r="BB731" s="303"/>
      <c r="BC731" s="303"/>
      <c r="BD731" s="303"/>
      <c r="BE731" s="303"/>
      <c r="BF731" s="303"/>
      <c r="BG731" s="303"/>
      <c r="BH731" s="303"/>
      <c r="BI731" s="303"/>
      <c r="BJ731" s="303"/>
      <c r="BK731" s="303"/>
      <c r="BL731" s="303"/>
      <c r="BM731" s="303"/>
      <c r="BN731" s="303"/>
      <c r="BO731" s="303"/>
      <c r="BP731" s="303"/>
      <c r="BQ731" s="303"/>
      <c r="BR731" s="303"/>
      <c r="BS731" s="303"/>
      <c r="BT731" s="303"/>
      <c r="BU731" s="303"/>
      <c r="BV731" s="303"/>
      <c r="BW731" s="303"/>
      <c r="BX731" s="303"/>
      <c r="BY731" s="303"/>
      <c r="BZ731" s="303"/>
      <c r="CA731" s="303"/>
      <c r="CB731" s="303"/>
      <c r="CC731" s="303"/>
      <c r="CD731" s="303"/>
      <c r="CE731" s="303"/>
      <c r="CF731" s="303"/>
      <c r="CG731" s="303"/>
      <c r="CH731" s="303"/>
      <c r="CI731" s="303"/>
      <c r="CJ731" s="303"/>
      <c r="CK731" s="303"/>
      <c r="CL731" s="303"/>
      <c r="CM731" s="303"/>
      <c r="CN731" s="303"/>
      <c r="CO731" s="303"/>
      <c r="CP731" s="303"/>
      <c r="CQ731" s="303"/>
      <c r="CR731" s="303"/>
      <c r="CS731" s="303"/>
      <c r="CT731" s="303"/>
      <c r="CU731" s="303"/>
      <c r="CV731" s="303"/>
      <c r="CW731" s="303"/>
      <c r="CX731" s="303"/>
      <c r="CY731" s="303"/>
      <c r="CZ731" s="303"/>
    </row>
    <row r="732" spans="1:104" ht="11.25" customHeight="1" x14ac:dyDescent="0.2">
      <c r="A732" s="303"/>
      <c r="B732" s="303"/>
      <c r="C732" s="303"/>
      <c r="D732" s="303"/>
      <c r="E732" s="303"/>
      <c r="F732" s="303"/>
      <c r="G732" s="303"/>
      <c r="H732" s="303"/>
      <c r="I732" s="303"/>
      <c r="J732" s="303"/>
      <c r="K732" s="303"/>
      <c r="L732" s="303"/>
      <c r="M732" s="303"/>
      <c r="N732" s="303"/>
      <c r="O732" s="303"/>
      <c r="P732" s="303"/>
      <c r="Q732" s="303"/>
      <c r="R732" s="309"/>
      <c r="S732" s="310"/>
      <c r="T732" s="310"/>
      <c r="U732" s="303"/>
      <c r="V732" s="303"/>
      <c r="W732" s="303"/>
      <c r="X732" s="303"/>
      <c r="Y732" s="303"/>
      <c r="Z732" s="303"/>
      <c r="AA732" s="303"/>
      <c r="AB732" s="303"/>
      <c r="AC732" s="303"/>
      <c r="AD732" s="303"/>
      <c r="AE732" s="303"/>
      <c r="AF732" s="303"/>
      <c r="AG732" s="303"/>
      <c r="AH732" s="303"/>
      <c r="AI732" s="303"/>
      <c r="AJ732" s="303"/>
      <c r="AK732" s="303"/>
      <c r="AL732" s="303"/>
      <c r="AM732" s="303"/>
      <c r="AN732" s="303"/>
      <c r="AO732" s="303"/>
      <c r="AP732" s="303"/>
      <c r="AQ732" s="303"/>
      <c r="AR732" s="303"/>
      <c r="AS732" s="303"/>
      <c r="AT732" s="303"/>
      <c r="AU732" s="303"/>
      <c r="AV732" s="303"/>
      <c r="AW732" s="303"/>
      <c r="AX732" s="303"/>
      <c r="AY732" s="303"/>
      <c r="AZ732" s="303"/>
      <c r="BA732" s="303"/>
      <c r="BB732" s="303"/>
      <c r="BC732" s="303"/>
      <c r="BD732" s="303"/>
      <c r="BE732" s="303"/>
      <c r="BF732" s="303"/>
      <c r="BG732" s="303"/>
      <c r="BH732" s="303"/>
      <c r="BI732" s="303"/>
      <c r="BJ732" s="303"/>
      <c r="BK732" s="303"/>
      <c r="BL732" s="303"/>
      <c r="BM732" s="303"/>
      <c r="BN732" s="303"/>
      <c r="BO732" s="303"/>
      <c r="BP732" s="303"/>
      <c r="BQ732" s="303"/>
      <c r="BR732" s="303"/>
      <c r="BS732" s="303"/>
      <c r="BT732" s="303"/>
      <c r="BU732" s="303"/>
      <c r="BV732" s="303"/>
      <c r="BW732" s="303"/>
      <c r="BX732" s="303"/>
      <c r="BY732" s="303"/>
      <c r="BZ732" s="303"/>
      <c r="CA732" s="303"/>
      <c r="CB732" s="303"/>
      <c r="CC732" s="303"/>
      <c r="CD732" s="303"/>
      <c r="CE732" s="303"/>
      <c r="CF732" s="303"/>
      <c r="CG732" s="303"/>
      <c r="CH732" s="303"/>
      <c r="CI732" s="303"/>
      <c r="CJ732" s="303"/>
      <c r="CK732" s="303"/>
      <c r="CL732" s="303"/>
      <c r="CM732" s="303"/>
      <c r="CN732" s="303"/>
      <c r="CO732" s="303"/>
      <c r="CP732" s="303"/>
      <c r="CQ732" s="303"/>
      <c r="CR732" s="303"/>
      <c r="CS732" s="303"/>
      <c r="CT732" s="303"/>
      <c r="CU732" s="303"/>
      <c r="CV732" s="303"/>
      <c r="CW732" s="303"/>
      <c r="CX732" s="303"/>
      <c r="CY732" s="303"/>
      <c r="CZ732" s="303"/>
    </row>
    <row r="733" spans="1:104" ht="11.25" customHeight="1" x14ac:dyDescent="0.2">
      <c r="A733" s="303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303"/>
      <c r="N733" s="303"/>
      <c r="O733" s="303"/>
      <c r="P733" s="303"/>
      <c r="Q733" s="303"/>
      <c r="R733" s="309"/>
      <c r="S733" s="310"/>
      <c r="T733" s="310"/>
      <c r="U733" s="303"/>
      <c r="V733" s="303"/>
      <c r="W733" s="303"/>
      <c r="X733" s="303"/>
      <c r="Y733" s="303"/>
      <c r="Z733" s="303"/>
      <c r="AA733" s="303"/>
      <c r="AB733" s="303"/>
      <c r="AC733" s="303"/>
      <c r="AD733" s="303"/>
      <c r="AE733" s="303"/>
      <c r="AF733" s="303"/>
      <c r="AG733" s="303"/>
      <c r="AH733" s="303"/>
      <c r="AI733" s="303"/>
      <c r="AJ733" s="303"/>
      <c r="AK733" s="303"/>
      <c r="AL733" s="303"/>
      <c r="AM733" s="303"/>
      <c r="AN733" s="303"/>
      <c r="AO733" s="303"/>
      <c r="AP733" s="303"/>
      <c r="AQ733" s="303"/>
      <c r="AR733" s="303"/>
      <c r="AS733" s="303"/>
      <c r="AT733" s="303"/>
      <c r="AU733" s="303"/>
      <c r="AV733" s="303"/>
      <c r="AW733" s="303"/>
      <c r="AX733" s="303"/>
      <c r="AY733" s="303"/>
      <c r="AZ733" s="303"/>
      <c r="BA733" s="303"/>
      <c r="BB733" s="303"/>
      <c r="BC733" s="303"/>
      <c r="BD733" s="303"/>
      <c r="BE733" s="303"/>
      <c r="BF733" s="303"/>
      <c r="BG733" s="303"/>
      <c r="BH733" s="303"/>
      <c r="BI733" s="303"/>
      <c r="BJ733" s="303"/>
      <c r="BK733" s="303"/>
      <c r="BL733" s="303"/>
      <c r="BM733" s="303"/>
      <c r="BN733" s="303"/>
      <c r="BO733" s="303"/>
      <c r="BP733" s="303"/>
      <c r="BQ733" s="303"/>
      <c r="BR733" s="303"/>
      <c r="BS733" s="303"/>
      <c r="BT733" s="303"/>
      <c r="BU733" s="303"/>
      <c r="BV733" s="303"/>
      <c r="BW733" s="303"/>
      <c r="BX733" s="303"/>
      <c r="BY733" s="303"/>
      <c r="BZ733" s="303"/>
      <c r="CA733" s="303"/>
      <c r="CB733" s="303"/>
      <c r="CC733" s="303"/>
      <c r="CD733" s="303"/>
      <c r="CE733" s="303"/>
      <c r="CF733" s="303"/>
      <c r="CG733" s="303"/>
      <c r="CH733" s="303"/>
      <c r="CI733" s="303"/>
      <c r="CJ733" s="303"/>
      <c r="CK733" s="303"/>
      <c r="CL733" s="303"/>
      <c r="CM733" s="303"/>
      <c r="CN733" s="303"/>
      <c r="CO733" s="303"/>
      <c r="CP733" s="303"/>
      <c r="CQ733" s="303"/>
      <c r="CR733" s="303"/>
      <c r="CS733" s="303"/>
      <c r="CT733" s="303"/>
      <c r="CU733" s="303"/>
      <c r="CV733" s="303"/>
      <c r="CW733" s="303"/>
      <c r="CX733" s="303"/>
      <c r="CY733" s="303"/>
      <c r="CZ733" s="303"/>
    </row>
    <row r="734" spans="1:104" ht="11.25" customHeight="1" x14ac:dyDescent="0.2">
      <c r="A734" s="303"/>
      <c r="B734" s="303"/>
      <c r="C734" s="303"/>
      <c r="D734" s="303"/>
      <c r="E734" s="303"/>
      <c r="F734" s="303"/>
      <c r="G734" s="303"/>
      <c r="H734" s="303"/>
      <c r="I734" s="303"/>
      <c r="J734" s="303"/>
      <c r="K734" s="303"/>
      <c r="L734" s="303"/>
      <c r="M734" s="303"/>
      <c r="N734" s="303"/>
      <c r="O734" s="303"/>
      <c r="P734" s="303"/>
      <c r="Q734" s="303"/>
      <c r="R734" s="309"/>
      <c r="S734" s="310"/>
      <c r="T734" s="310"/>
      <c r="U734" s="303"/>
      <c r="V734" s="303"/>
      <c r="W734" s="303"/>
      <c r="X734" s="303"/>
      <c r="Y734" s="303"/>
      <c r="Z734" s="303"/>
      <c r="AA734" s="303"/>
      <c r="AB734" s="303"/>
      <c r="AC734" s="303"/>
      <c r="AD734" s="303"/>
      <c r="AE734" s="303"/>
      <c r="AF734" s="303"/>
      <c r="AG734" s="303"/>
      <c r="AH734" s="303"/>
      <c r="AI734" s="303"/>
      <c r="AJ734" s="303"/>
      <c r="AK734" s="303"/>
      <c r="AL734" s="303"/>
      <c r="AM734" s="303"/>
      <c r="AN734" s="303"/>
      <c r="AO734" s="303"/>
      <c r="AP734" s="303"/>
      <c r="AQ734" s="303"/>
      <c r="AR734" s="303"/>
      <c r="AS734" s="303"/>
      <c r="AT734" s="303"/>
      <c r="AU734" s="303"/>
      <c r="AV734" s="303"/>
      <c r="AW734" s="303"/>
      <c r="AX734" s="303"/>
      <c r="AY734" s="303"/>
      <c r="AZ734" s="303"/>
      <c r="BA734" s="303"/>
      <c r="BB734" s="303"/>
      <c r="BC734" s="303"/>
      <c r="BD734" s="303"/>
      <c r="BE734" s="303"/>
      <c r="BF734" s="303"/>
      <c r="BG734" s="303"/>
      <c r="BH734" s="303"/>
      <c r="BI734" s="303"/>
      <c r="BJ734" s="303"/>
      <c r="BK734" s="303"/>
      <c r="BL734" s="303"/>
      <c r="BM734" s="303"/>
      <c r="BN734" s="303"/>
      <c r="BO734" s="303"/>
      <c r="BP734" s="303"/>
      <c r="BQ734" s="303"/>
      <c r="BR734" s="303"/>
      <c r="BS734" s="303"/>
      <c r="BT734" s="303"/>
      <c r="BU734" s="303"/>
      <c r="BV734" s="303"/>
      <c r="BW734" s="303"/>
      <c r="BX734" s="303"/>
      <c r="BY734" s="303"/>
      <c r="BZ734" s="303"/>
      <c r="CA734" s="303"/>
      <c r="CB734" s="303"/>
      <c r="CC734" s="303"/>
      <c r="CD734" s="303"/>
      <c r="CE734" s="303"/>
      <c r="CF734" s="303"/>
      <c r="CG734" s="303"/>
      <c r="CH734" s="303"/>
      <c r="CI734" s="303"/>
      <c r="CJ734" s="303"/>
      <c r="CK734" s="303"/>
      <c r="CL734" s="303"/>
      <c r="CM734" s="303"/>
      <c r="CN734" s="303"/>
      <c r="CO734" s="303"/>
      <c r="CP734" s="303"/>
      <c r="CQ734" s="303"/>
      <c r="CR734" s="303"/>
      <c r="CS734" s="303"/>
      <c r="CT734" s="303"/>
      <c r="CU734" s="303"/>
      <c r="CV734" s="303"/>
      <c r="CW734" s="303"/>
      <c r="CX734" s="303"/>
      <c r="CY734" s="303"/>
      <c r="CZ734" s="303"/>
    </row>
    <row r="735" spans="1:104" ht="11.25" customHeight="1" x14ac:dyDescent="0.2">
      <c r="A735" s="303"/>
      <c r="B735" s="303"/>
      <c r="C735" s="303"/>
      <c r="D735" s="303"/>
      <c r="E735" s="303"/>
      <c r="F735" s="303"/>
      <c r="G735" s="303"/>
      <c r="H735" s="303"/>
      <c r="I735" s="303"/>
      <c r="J735" s="303"/>
      <c r="K735" s="303"/>
      <c r="L735" s="303"/>
      <c r="M735" s="303"/>
      <c r="N735" s="303"/>
      <c r="O735" s="303"/>
      <c r="P735" s="303"/>
      <c r="Q735" s="303"/>
      <c r="R735" s="309"/>
      <c r="S735" s="310"/>
      <c r="T735" s="310"/>
      <c r="U735" s="303"/>
      <c r="V735" s="303"/>
      <c r="W735" s="303"/>
      <c r="X735" s="303"/>
      <c r="Y735" s="303"/>
      <c r="Z735" s="303"/>
      <c r="AA735" s="303"/>
      <c r="AB735" s="303"/>
      <c r="AC735" s="303"/>
      <c r="AD735" s="303"/>
      <c r="AE735" s="303"/>
      <c r="AF735" s="303"/>
      <c r="AG735" s="303"/>
      <c r="AH735" s="303"/>
      <c r="AI735" s="303"/>
      <c r="AJ735" s="303"/>
      <c r="AK735" s="303"/>
      <c r="AL735" s="303"/>
      <c r="AM735" s="303"/>
      <c r="AN735" s="303"/>
      <c r="AO735" s="303"/>
      <c r="AP735" s="303"/>
      <c r="AQ735" s="303"/>
      <c r="AR735" s="303"/>
      <c r="AS735" s="303"/>
      <c r="AT735" s="303"/>
      <c r="AU735" s="303"/>
      <c r="AV735" s="303"/>
      <c r="AW735" s="303"/>
      <c r="AX735" s="303"/>
      <c r="AY735" s="303"/>
      <c r="AZ735" s="303"/>
      <c r="BA735" s="303"/>
      <c r="BB735" s="303"/>
      <c r="BC735" s="303"/>
      <c r="BD735" s="303"/>
      <c r="BE735" s="303"/>
      <c r="BF735" s="303"/>
      <c r="BG735" s="303"/>
      <c r="BH735" s="303"/>
      <c r="BI735" s="303"/>
      <c r="BJ735" s="303"/>
      <c r="BK735" s="303"/>
      <c r="BL735" s="303"/>
      <c r="BM735" s="303"/>
      <c r="BN735" s="303"/>
      <c r="BO735" s="303"/>
      <c r="BP735" s="303"/>
      <c r="BQ735" s="303"/>
      <c r="BR735" s="303"/>
      <c r="BS735" s="303"/>
      <c r="BT735" s="303"/>
      <c r="BU735" s="303"/>
      <c r="BV735" s="303"/>
      <c r="BW735" s="303"/>
      <c r="BX735" s="303"/>
      <c r="BY735" s="303"/>
      <c r="BZ735" s="303"/>
      <c r="CA735" s="303"/>
      <c r="CB735" s="303"/>
      <c r="CC735" s="303"/>
      <c r="CD735" s="303"/>
      <c r="CE735" s="303"/>
      <c r="CF735" s="303"/>
      <c r="CG735" s="303"/>
      <c r="CH735" s="303"/>
      <c r="CI735" s="303"/>
      <c r="CJ735" s="303"/>
      <c r="CK735" s="303"/>
      <c r="CL735" s="303"/>
      <c r="CM735" s="303"/>
      <c r="CN735" s="303"/>
      <c r="CO735" s="303"/>
      <c r="CP735" s="303"/>
      <c r="CQ735" s="303"/>
      <c r="CR735" s="303"/>
      <c r="CS735" s="303"/>
      <c r="CT735" s="303"/>
      <c r="CU735" s="303"/>
      <c r="CV735" s="303"/>
      <c r="CW735" s="303"/>
      <c r="CX735" s="303"/>
      <c r="CY735" s="303"/>
      <c r="CZ735" s="303"/>
    </row>
    <row r="736" spans="1:104" ht="11.25" customHeight="1" x14ac:dyDescent="0.2">
      <c r="A736" s="303"/>
      <c r="B736" s="303"/>
      <c r="C736" s="303"/>
      <c r="D736" s="303"/>
      <c r="E736" s="303"/>
      <c r="F736" s="303"/>
      <c r="G736" s="303"/>
      <c r="H736" s="303"/>
      <c r="I736" s="303"/>
      <c r="J736" s="303"/>
      <c r="K736" s="303"/>
      <c r="L736" s="303"/>
      <c r="M736" s="303"/>
      <c r="N736" s="303"/>
      <c r="O736" s="303"/>
      <c r="P736" s="303"/>
      <c r="Q736" s="303"/>
      <c r="R736" s="309"/>
      <c r="S736" s="310"/>
      <c r="T736" s="310"/>
      <c r="U736" s="303"/>
      <c r="V736" s="303"/>
      <c r="W736" s="303"/>
      <c r="X736" s="303"/>
      <c r="Y736" s="303"/>
      <c r="Z736" s="303"/>
      <c r="AA736" s="303"/>
      <c r="AB736" s="303"/>
      <c r="AC736" s="303"/>
      <c r="AD736" s="303"/>
      <c r="AE736" s="303"/>
      <c r="AF736" s="303"/>
      <c r="AG736" s="303"/>
      <c r="AH736" s="303"/>
      <c r="AI736" s="303"/>
      <c r="AJ736" s="303"/>
      <c r="AK736" s="303"/>
      <c r="AL736" s="303"/>
      <c r="AM736" s="303"/>
      <c r="AN736" s="303"/>
      <c r="AO736" s="303"/>
      <c r="AP736" s="303"/>
      <c r="AQ736" s="303"/>
      <c r="AR736" s="303"/>
      <c r="AS736" s="303"/>
      <c r="AT736" s="303"/>
      <c r="AU736" s="303"/>
      <c r="AV736" s="303"/>
      <c r="AW736" s="303"/>
      <c r="AX736" s="303"/>
      <c r="AY736" s="303"/>
      <c r="AZ736" s="303"/>
      <c r="BA736" s="303"/>
      <c r="BB736" s="303"/>
      <c r="BC736" s="303"/>
      <c r="BD736" s="303"/>
      <c r="BE736" s="303"/>
      <c r="BF736" s="303"/>
      <c r="BG736" s="303"/>
      <c r="BH736" s="303"/>
      <c r="BI736" s="303"/>
      <c r="BJ736" s="303"/>
      <c r="BK736" s="303"/>
      <c r="BL736" s="303"/>
      <c r="BM736" s="303"/>
      <c r="BN736" s="303"/>
      <c r="BO736" s="303"/>
      <c r="BP736" s="303"/>
      <c r="BQ736" s="303"/>
      <c r="BR736" s="303"/>
      <c r="BS736" s="303"/>
      <c r="BT736" s="303"/>
      <c r="BU736" s="303"/>
      <c r="BV736" s="303"/>
      <c r="BW736" s="303"/>
      <c r="BX736" s="303"/>
      <c r="BY736" s="303"/>
      <c r="BZ736" s="303"/>
      <c r="CA736" s="303"/>
      <c r="CB736" s="303"/>
      <c r="CC736" s="303"/>
      <c r="CD736" s="303"/>
      <c r="CE736" s="303"/>
      <c r="CF736" s="303"/>
      <c r="CG736" s="303"/>
      <c r="CH736" s="303"/>
      <c r="CI736" s="303"/>
      <c r="CJ736" s="303"/>
      <c r="CK736" s="303"/>
      <c r="CL736" s="303"/>
      <c r="CM736" s="303"/>
      <c r="CN736" s="303"/>
      <c r="CO736" s="303"/>
      <c r="CP736" s="303"/>
      <c r="CQ736" s="303"/>
      <c r="CR736" s="303"/>
      <c r="CS736" s="303"/>
      <c r="CT736" s="303"/>
      <c r="CU736" s="303"/>
      <c r="CV736" s="303"/>
      <c r="CW736" s="303"/>
      <c r="CX736" s="303"/>
      <c r="CY736" s="303"/>
      <c r="CZ736" s="303"/>
    </row>
    <row r="737" spans="1:104" ht="11.25" customHeight="1" x14ac:dyDescent="0.2">
      <c r="A737" s="303"/>
      <c r="B737" s="303"/>
      <c r="C737" s="303"/>
      <c r="D737" s="303"/>
      <c r="E737" s="303"/>
      <c r="F737" s="303"/>
      <c r="G737" s="303"/>
      <c r="H737" s="303"/>
      <c r="I737" s="303"/>
      <c r="J737" s="303"/>
      <c r="K737" s="303"/>
      <c r="L737" s="303"/>
      <c r="M737" s="303"/>
      <c r="N737" s="303"/>
      <c r="O737" s="303"/>
      <c r="P737" s="303"/>
      <c r="Q737" s="303"/>
      <c r="R737" s="309"/>
      <c r="S737" s="310"/>
      <c r="T737" s="310"/>
      <c r="U737" s="303"/>
      <c r="V737" s="303"/>
      <c r="W737" s="303"/>
      <c r="X737" s="303"/>
      <c r="Y737" s="303"/>
      <c r="Z737" s="303"/>
      <c r="AA737" s="303"/>
      <c r="AB737" s="303"/>
      <c r="AC737" s="303"/>
      <c r="AD737" s="303"/>
      <c r="AE737" s="303"/>
      <c r="AF737" s="303"/>
      <c r="AG737" s="303"/>
      <c r="AH737" s="303"/>
      <c r="AI737" s="303"/>
      <c r="AJ737" s="303"/>
      <c r="AK737" s="303"/>
      <c r="AL737" s="303"/>
      <c r="AM737" s="303"/>
      <c r="AN737" s="303"/>
      <c r="AO737" s="303"/>
      <c r="AP737" s="303"/>
      <c r="AQ737" s="303"/>
      <c r="AR737" s="303"/>
      <c r="AS737" s="303"/>
      <c r="AT737" s="303"/>
      <c r="AU737" s="303"/>
      <c r="AV737" s="303"/>
      <c r="AW737" s="303"/>
      <c r="AX737" s="303"/>
      <c r="AY737" s="303"/>
      <c r="AZ737" s="303"/>
      <c r="BA737" s="303"/>
      <c r="BB737" s="303"/>
      <c r="BC737" s="303"/>
      <c r="BD737" s="303"/>
      <c r="BE737" s="303"/>
      <c r="BF737" s="303"/>
      <c r="BG737" s="303"/>
      <c r="BH737" s="303"/>
      <c r="BI737" s="303"/>
      <c r="BJ737" s="303"/>
      <c r="BK737" s="303"/>
      <c r="BL737" s="303"/>
      <c r="BM737" s="303"/>
      <c r="BN737" s="303"/>
      <c r="BO737" s="303"/>
      <c r="BP737" s="303"/>
      <c r="BQ737" s="303"/>
      <c r="BR737" s="303"/>
      <c r="BS737" s="303"/>
      <c r="BT737" s="303"/>
      <c r="BU737" s="303"/>
      <c r="BV737" s="303"/>
      <c r="BW737" s="303"/>
      <c r="BX737" s="303"/>
      <c r="BY737" s="303"/>
      <c r="BZ737" s="303"/>
      <c r="CA737" s="303"/>
      <c r="CB737" s="303"/>
      <c r="CC737" s="303"/>
      <c r="CD737" s="303"/>
      <c r="CE737" s="303"/>
      <c r="CF737" s="303"/>
      <c r="CG737" s="303"/>
      <c r="CH737" s="303"/>
      <c r="CI737" s="303"/>
      <c r="CJ737" s="303"/>
      <c r="CK737" s="303"/>
      <c r="CL737" s="303"/>
      <c r="CM737" s="303"/>
      <c r="CN737" s="303"/>
      <c r="CO737" s="303"/>
      <c r="CP737" s="303"/>
      <c r="CQ737" s="303"/>
      <c r="CR737" s="303"/>
      <c r="CS737" s="303"/>
      <c r="CT737" s="303"/>
      <c r="CU737" s="303"/>
      <c r="CV737" s="303"/>
      <c r="CW737" s="303"/>
      <c r="CX737" s="303"/>
      <c r="CY737" s="303"/>
      <c r="CZ737" s="303"/>
    </row>
    <row r="738" spans="1:104" ht="11.25" customHeight="1" x14ac:dyDescent="0.2">
      <c r="A738" s="303"/>
      <c r="B738" s="303"/>
      <c r="C738" s="303"/>
      <c r="D738" s="303"/>
      <c r="E738" s="303"/>
      <c r="F738" s="303"/>
      <c r="G738" s="303"/>
      <c r="H738" s="303"/>
      <c r="I738" s="303"/>
      <c r="J738" s="303"/>
      <c r="K738" s="303"/>
      <c r="L738" s="303"/>
      <c r="M738" s="303"/>
      <c r="N738" s="303"/>
      <c r="O738" s="303"/>
      <c r="P738" s="303"/>
      <c r="Q738" s="303"/>
      <c r="R738" s="309"/>
      <c r="S738" s="310"/>
      <c r="T738" s="310"/>
      <c r="U738" s="303"/>
      <c r="V738" s="303"/>
      <c r="W738" s="303"/>
      <c r="X738" s="303"/>
      <c r="Y738" s="303"/>
      <c r="Z738" s="303"/>
      <c r="AA738" s="303"/>
      <c r="AB738" s="303"/>
      <c r="AC738" s="303"/>
      <c r="AD738" s="303"/>
      <c r="AE738" s="303"/>
      <c r="AF738" s="303"/>
      <c r="AG738" s="303"/>
      <c r="AH738" s="303"/>
      <c r="AI738" s="303"/>
      <c r="AJ738" s="303"/>
      <c r="AK738" s="303"/>
      <c r="AL738" s="303"/>
      <c r="AM738" s="303"/>
      <c r="AN738" s="303"/>
      <c r="AO738" s="303"/>
      <c r="AP738" s="303"/>
      <c r="AQ738" s="303"/>
      <c r="AR738" s="303"/>
      <c r="AS738" s="303"/>
      <c r="AT738" s="303"/>
      <c r="AU738" s="303"/>
      <c r="AV738" s="303"/>
      <c r="AW738" s="303"/>
      <c r="AX738" s="303"/>
      <c r="AY738" s="303"/>
      <c r="AZ738" s="303"/>
      <c r="BA738" s="303"/>
      <c r="BB738" s="303"/>
      <c r="BC738" s="303"/>
      <c r="BD738" s="303"/>
      <c r="BE738" s="303"/>
      <c r="BF738" s="303"/>
      <c r="BG738" s="303"/>
      <c r="BH738" s="303"/>
      <c r="BI738" s="303"/>
      <c r="BJ738" s="303"/>
      <c r="BK738" s="303"/>
      <c r="BL738" s="303"/>
      <c r="BM738" s="303"/>
      <c r="BN738" s="303"/>
      <c r="BO738" s="303"/>
      <c r="BP738" s="303"/>
      <c r="BQ738" s="303"/>
      <c r="BR738" s="303"/>
      <c r="BS738" s="303"/>
      <c r="BT738" s="303"/>
      <c r="BU738" s="303"/>
      <c r="BV738" s="303"/>
      <c r="BW738" s="303"/>
      <c r="BX738" s="303"/>
      <c r="BY738" s="303"/>
      <c r="BZ738" s="303"/>
      <c r="CA738" s="303"/>
      <c r="CB738" s="303"/>
      <c r="CC738" s="303"/>
      <c r="CD738" s="303"/>
      <c r="CE738" s="303"/>
      <c r="CF738" s="303"/>
      <c r="CG738" s="303"/>
      <c r="CH738" s="303"/>
      <c r="CI738" s="303"/>
      <c r="CJ738" s="303"/>
      <c r="CK738" s="303"/>
      <c r="CL738" s="303"/>
      <c r="CM738" s="303"/>
      <c r="CN738" s="303"/>
      <c r="CO738" s="303"/>
      <c r="CP738" s="303"/>
      <c r="CQ738" s="303"/>
      <c r="CR738" s="303"/>
      <c r="CS738" s="303"/>
      <c r="CT738" s="303"/>
      <c r="CU738" s="303"/>
      <c r="CV738" s="303"/>
      <c r="CW738" s="303"/>
      <c r="CX738" s="303"/>
      <c r="CY738" s="303"/>
      <c r="CZ738" s="303"/>
    </row>
    <row r="739" spans="1:104" ht="11.25" customHeight="1" x14ac:dyDescent="0.2">
      <c r="A739" s="303"/>
      <c r="B739" s="303"/>
      <c r="C739" s="303"/>
      <c r="D739" s="303"/>
      <c r="E739" s="303"/>
      <c r="F739" s="303"/>
      <c r="G739" s="303"/>
      <c r="H739" s="303"/>
      <c r="I739" s="303"/>
      <c r="J739" s="303"/>
      <c r="K739" s="303"/>
      <c r="L739" s="303"/>
      <c r="M739" s="303"/>
      <c r="N739" s="303"/>
      <c r="O739" s="303"/>
      <c r="P739" s="303"/>
      <c r="Q739" s="303"/>
      <c r="R739" s="309"/>
      <c r="S739" s="310"/>
      <c r="T739" s="310"/>
      <c r="U739" s="303"/>
      <c r="V739" s="303"/>
      <c r="W739" s="303"/>
      <c r="X739" s="303"/>
      <c r="Y739" s="303"/>
      <c r="Z739" s="303"/>
      <c r="AA739" s="303"/>
      <c r="AB739" s="303"/>
      <c r="AC739" s="303"/>
      <c r="AD739" s="303"/>
      <c r="AE739" s="303"/>
      <c r="AF739" s="303"/>
      <c r="AG739" s="303"/>
      <c r="AH739" s="303"/>
      <c r="AI739" s="303"/>
      <c r="AJ739" s="303"/>
      <c r="AK739" s="303"/>
      <c r="AL739" s="303"/>
      <c r="AM739" s="303"/>
      <c r="AN739" s="303"/>
      <c r="AO739" s="303"/>
      <c r="AP739" s="303"/>
      <c r="AQ739" s="303"/>
      <c r="AR739" s="303"/>
      <c r="AS739" s="303"/>
      <c r="AT739" s="303"/>
      <c r="AU739" s="303"/>
      <c r="AV739" s="303"/>
      <c r="AW739" s="303"/>
      <c r="AX739" s="303"/>
      <c r="AY739" s="303"/>
      <c r="AZ739" s="303"/>
      <c r="BA739" s="303"/>
      <c r="BB739" s="303"/>
      <c r="BC739" s="303"/>
      <c r="BD739" s="303"/>
      <c r="BE739" s="303"/>
      <c r="BF739" s="303"/>
      <c r="BG739" s="303"/>
      <c r="BH739" s="303"/>
      <c r="BI739" s="303"/>
      <c r="BJ739" s="303"/>
      <c r="BK739" s="303"/>
      <c r="BL739" s="303"/>
      <c r="BM739" s="303"/>
      <c r="BN739" s="303"/>
      <c r="BO739" s="303"/>
      <c r="BP739" s="303"/>
      <c r="BQ739" s="303"/>
      <c r="BR739" s="303"/>
      <c r="BS739" s="303"/>
      <c r="BT739" s="303"/>
      <c r="BU739" s="303"/>
      <c r="BV739" s="303"/>
      <c r="BW739" s="303"/>
      <c r="BX739" s="303"/>
      <c r="BY739" s="303"/>
      <c r="BZ739" s="303"/>
      <c r="CA739" s="303"/>
      <c r="CB739" s="303"/>
      <c r="CC739" s="303"/>
      <c r="CD739" s="303"/>
      <c r="CE739" s="303"/>
      <c r="CF739" s="303"/>
      <c r="CG739" s="303"/>
      <c r="CH739" s="303"/>
      <c r="CI739" s="303"/>
      <c r="CJ739" s="303"/>
      <c r="CK739" s="303"/>
      <c r="CL739" s="303"/>
      <c r="CM739" s="303"/>
      <c r="CN739" s="303"/>
      <c r="CO739" s="303"/>
      <c r="CP739" s="303"/>
      <c r="CQ739" s="303"/>
      <c r="CR739" s="303"/>
      <c r="CS739" s="303"/>
      <c r="CT739" s="303"/>
      <c r="CU739" s="303"/>
      <c r="CV739" s="303"/>
      <c r="CW739" s="303"/>
      <c r="CX739" s="303"/>
      <c r="CY739" s="303"/>
      <c r="CZ739" s="303"/>
    </row>
    <row r="740" spans="1:104" ht="11.25" customHeight="1" x14ac:dyDescent="0.2">
      <c r="A740" s="303"/>
      <c r="B740" s="303"/>
      <c r="C740" s="303"/>
      <c r="D740" s="303"/>
      <c r="E740" s="303"/>
      <c r="F740" s="303"/>
      <c r="G740" s="303"/>
      <c r="H740" s="303"/>
      <c r="I740" s="303"/>
      <c r="J740" s="303"/>
      <c r="K740" s="303"/>
      <c r="L740" s="303"/>
      <c r="M740" s="303"/>
      <c r="N740" s="303"/>
      <c r="O740" s="303"/>
      <c r="P740" s="303"/>
      <c r="Q740" s="303"/>
      <c r="R740" s="309"/>
      <c r="S740" s="310"/>
      <c r="T740" s="310"/>
      <c r="U740" s="303"/>
      <c r="V740" s="303"/>
      <c r="W740" s="303"/>
      <c r="X740" s="303"/>
      <c r="Y740" s="303"/>
      <c r="Z740" s="303"/>
      <c r="AA740" s="303"/>
      <c r="AB740" s="303"/>
      <c r="AC740" s="303"/>
      <c r="AD740" s="303"/>
      <c r="AE740" s="303"/>
      <c r="AF740" s="303"/>
      <c r="AG740" s="303"/>
      <c r="AH740" s="303"/>
      <c r="AI740" s="303"/>
      <c r="AJ740" s="303"/>
      <c r="AK740" s="303"/>
      <c r="AL740" s="303"/>
      <c r="AM740" s="303"/>
      <c r="AN740" s="303"/>
      <c r="AO740" s="303"/>
      <c r="AP740" s="303"/>
      <c r="AQ740" s="303"/>
      <c r="AR740" s="303"/>
      <c r="AS740" s="303"/>
      <c r="AT740" s="303"/>
      <c r="AU740" s="303"/>
      <c r="AV740" s="303"/>
      <c r="AW740" s="303"/>
      <c r="AX740" s="303"/>
      <c r="AY740" s="303"/>
      <c r="AZ740" s="303"/>
      <c r="BA740" s="303"/>
      <c r="BB740" s="303"/>
      <c r="BC740" s="303"/>
      <c r="BD740" s="303"/>
      <c r="BE740" s="303"/>
      <c r="BF740" s="303"/>
      <c r="BG740" s="303"/>
      <c r="BH740" s="303"/>
      <c r="BI740" s="303"/>
      <c r="BJ740" s="303"/>
      <c r="BK740" s="303"/>
      <c r="BL740" s="303"/>
      <c r="BM740" s="303"/>
      <c r="BN740" s="303"/>
      <c r="BO740" s="303"/>
      <c r="BP740" s="303"/>
      <c r="BQ740" s="303"/>
      <c r="BR740" s="303"/>
      <c r="BS740" s="303"/>
      <c r="BT740" s="303"/>
      <c r="BU740" s="303"/>
      <c r="BV740" s="303"/>
      <c r="BW740" s="303"/>
      <c r="BX740" s="303"/>
      <c r="BY740" s="303"/>
      <c r="BZ740" s="303"/>
      <c r="CA740" s="303"/>
      <c r="CB740" s="303"/>
      <c r="CC740" s="303"/>
      <c r="CD740" s="303"/>
      <c r="CE740" s="303"/>
      <c r="CF740" s="303"/>
      <c r="CG740" s="303"/>
      <c r="CH740" s="303"/>
      <c r="CI740" s="303"/>
      <c r="CJ740" s="303"/>
      <c r="CK740" s="303"/>
      <c r="CL740" s="303"/>
      <c r="CM740" s="303"/>
      <c r="CN740" s="303"/>
      <c r="CO740" s="303"/>
      <c r="CP740" s="303"/>
      <c r="CQ740" s="303"/>
      <c r="CR740" s="303"/>
      <c r="CS740" s="303"/>
      <c r="CT740" s="303"/>
      <c r="CU740" s="303"/>
      <c r="CV740" s="303"/>
      <c r="CW740" s="303"/>
      <c r="CX740" s="303"/>
      <c r="CY740" s="303"/>
      <c r="CZ740" s="303"/>
    </row>
    <row r="741" spans="1:104" ht="11.25" customHeight="1" x14ac:dyDescent="0.2">
      <c r="A741" s="303"/>
      <c r="B741" s="303"/>
      <c r="C741" s="303"/>
      <c r="D741" s="303"/>
      <c r="E741" s="303"/>
      <c r="F741" s="303"/>
      <c r="G741" s="303"/>
      <c r="H741" s="303"/>
      <c r="I741" s="303"/>
      <c r="J741" s="303"/>
      <c r="K741" s="303"/>
      <c r="L741" s="303"/>
      <c r="M741" s="303"/>
      <c r="N741" s="303"/>
      <c r="O741" s="303"/>
      <c r="P741" s="303"/>
      <c r="Q741" s="303"/>
      <c r="R741" s="309"/>
      <c r="S741" s="310"/>
      <c r="T741" s="310"/>
      <c r="U741" s="303"/>
      <c r="V741" s="303"/>
      <c r="W741" s="303"/>
      <c r="X741" s="303"/>
      <c r="Y741" s="303"/>
      <c r="Z741" s="303"/>
      <c r="AA741" s="303"/>
      <c r="AB741" s="303"/>
      <c r="AC741" s="303"/>
      <c r="AD741" s="303"/>
      <c r="AE741" s="303"/>
      <c r="AF741" s="303"/>
      <c r="AG741" s="303"/>
      <c r="AH741" s="303"/>
      <c r="AI741" s="303"/>
      <c r="AJ741" s="303"/>
      <c r="AK741" s="303"/>
      <c r="AL741" s="303"/>
      <c r="AM741" s="303"/>
      <c r="AN741" s="303"/>
      <c r="AO741" s="303"/>
      <c r="AP741" s="303"/>
      <c r="AQ741" s="303"/>
      <c r="AR741" s="303"/>
      <c r="AS741" s="303"/>
      <c r="AT741" s="303"/>
      <c r="AU741" s="303"/>
      <c r="AV741" s="303"/>
      <c r="AW741" s="303"/>
      <c r="AX741" s="303"/>
      <c r="AY741" s="303"/>
      <c r="AZ741" s="303"/>
      <c r="BA741" s="303"/>
      <c r="BB741" s="303"/>
      <c r="BC741" s="303"/>
      <c r="BD741" s="303"/>
      <c r="BE741" s="303"/>
      <c r="BF741" s="303"/>
      <c r="BG741" s="303"/>
      <c r="BH741" s="303"/>
      <c r="BI741" s="303"/>
      <c r="BJ741" s="303"/>
      <c r="BK741" s="303"/>
      <c r="BL741" s="303"/>
      <c r="BM741" s="303"/>
      <c r="BN741" s="303"/>
      <c r="BO741" s="303"/>
      <c r="BP741" s="303"/>
      <c r="BQ741" s="303"/>
      <c r="BR741" s="303"/>
      <c r="BS741" s="303"/>
      <c r="BT741" s="303"/>
      <c r="BU741" s="303"/>
      <c r="BV741" s="303"/>
      <c r="BW741" s="303"/>
      <c r="BX741" s="303"/>
      <c r="BY741" s="303"/>
      <c r="BZ741" s="303"/>
      <c r="CA741" s="303"/>
      <c r="CB741" s="303"/>
      <c r="CC741" s="303"/>
      <c r="CD741" s="303"/>
      <c r="CE741" s="303"/>
      <c r="CF741" s="303"/>
      <c r="CG741" s="303"/>
      <c r="CH741" s="303"/>
      <c r="CI741" s="303"/>
      <c r="CJ741" s="303"/>
      <c r="CK741" s="303"/>
      <c r="CL741" s="303"/>
      <c r="CM741" s="303"/>
      <c r="CN741" s="303"/>
      <c r="CO741" s="303"/>
      <c r="CP741" s="303"/>
      <c r="CQ741" s="303"/>
      <c r="CR741" s="303"/>
      <c r="CS741" s="303"/>
      <c r="CT741" s="303"/>
      <c r="CU741" s="303"/>
      <c r="CV741" s="303"/>
      <c r="CW741" s="303"/>
      <c r="CX741" s="303"/>
      <c r="CY741" s="303"/>
      <c r="CZ741" s="303"/>
    </row>
    <row r="742" spans="1:104" ht="11.25" customHeight="1" x14ac:dyDescent="0.2">
      <c r="A742" s="303"/>
      <c r="B742" s="303"/>
      <c r="C742" s="303"/>
      <c r="D742" s="303"/>
      <c r="E742" s="303"/>
      <c r="F742" s="303"/>
      <c r="G742" s="303"/>
      <c r="H742" s="303"/>
      <c r="I742" s="303"/>
      <c r="J742" s="303"/>
      <c r="K742" s="303"/>
      <c r="L742" s="303"/>
      <c r="M742" s="303"/>
      <c r="N742" s="303"/>
      <c r="O742" s="303"/>
      <c r="P742" s="303"/>
      <c r="Q742" s="303"/>
      <c r="R742" s="309"/>
      <c r="S742" s="310"/>
      <c r="T742" s="310"/>
      <c r="U742" s="303"/>
      <c r="V742" s="303"/>
      <c r="W742" s="303"/>
      <c r="X742" s="303"/>
      <c r="Y742" s="303"/>
      <c r="Z742" s="303"/>
      <c r="AA742" s="303"/>
      <c r="AB742" s="303"/>
      <c r="AC742" s="303"/>
      <c r="AD742" s="303"/>
      <c r="AE742" s="303"/>
      <c r="AF742" s="303"/>
      <c r="AG742" s="303"/>
      <c r="AH742" s="303"/>
      <c r="AI742" s="303"/>
      <c r="AJ742" s="303"/>
      <c r="AK742" s="303"/>
      <c r="AL742" s="303"/>
      <c r="AM742" s="303"/>
      <c r="AN742" s="303"/>
      <c r="AO742" s="303"/>
      <c r="AP742" s="303"/>
      <c r="AQ742" s="303"/>
      <c r="AR742" s="303"/>
      <c r="AS742" s="303"/>
      <c r="AT742" s="303"/>
      <c r="AU742" s="303"/>
      <c r="AV742" s="303"/>
      <c r="AW742" s="303"/>
      <c r="AX742" s="303"/>
      <c r="AY742" s="303"/>
      <c r="AZ742" s="303"/>
      <c r="BA742" s="303"/>
      <c r="BB742" s="303"/>
      <c r="BC742" s="303"/>
      <c r="BD742" s="303"/>
      <c r="BE742" s="303"/>
      <c r="BF742" s="303"/>
      <c r="BG742" s="303"/>
      <c r="BH742" s="303"/>
      <c r="BI742" s="303"/>
      <c r="BJ742" s="303"/>
      <c r="BK742" s="303"/>
      <c r="BL742" s="303"/>
      <c r="BM742" s="303"/>
      <c r="BN742" s="303"/>
      <c r="BO742" s="303"/>
      <c r="BP742" s="303"/>
      <c r="BQ742" s="303"/>
      <c r="BR742" s="303"/>
      <c r="BS742" s="303"/>
      <c r="BT742" s="303"/>
      <c r="BU742" s="303"/>
      <c r="BV742" s="303"/>
      <c r="BW742" s="303"/>
      <c r="BX742" s="303"/>
      <c r="BY742" s="303"/>
      <c r="BZ742" s="303"/>
      <c r="CA742" s="303"/>
      <c r="CB742" s="303"/>
      <c r="CC742" s="303"/>
      <c r="CD742" s="303"/>
      <c r="CE742" s="303"/>
      <c r="CF742" s="303"/>
      <c r="CG742" s="303"/>
      <c r="CH742" s="303"/>
      <c r="CI742" s="303"/>
      <c r="CJ742" s="303"/>
      <c r="CK742" s="303"/>
      <c r="CL742" s="303"/>
      <c r="CM742" s="303"/>
      <c r="CN742" s="303"/>
      <c r="CO742" s="303"/>
      <c r="CP742" s="303"/>
      <c r="CQ742" s="303"/>
      <c r="CR742" s="303"/>
      <c r="CS742" s="303"/>
      <c r="CT742" s="303"/>
      <c r="CU742" s="303"/>
      <c r="CV742" s="303"/>
      <c r="CW742" s="303"/>
      <c r="CX742" s="303"/>
      <c r="CY742" s="303"/>
      <c r="CZ742" s="303"/>
    </row>
    <row r="743" spans="1:104" ht="11.25" customHeight="1" x14ac:dyDescent="0.2">
      <c r="A743" s="303"/>
      <c r="B743" s="303"/>
      <c r="C743" s="303"/>
      <c r="D743" s="303"/>
      <c r="E743" s="303"/>
      <c r="F743" s="303"/>
      <c r="G743" s="303"/>
      <c r="H743" s="303"/>
      <c r="I743" s="303"/>
      <c r="J743" s="303"/>
      <c r="K743" s="303"/>
      <c r="L743" s="303"/>
      <c r="M743" s="303"/>
      <c r="N743" s="303"/>
      <c r="O743" s="303"/>
      <c r="P743" s="303"/>
      <c r="Q743" s="303"/>
      <c r="R743" s="309"/>
      <c r="S743" s="310"/>
      <c r="T743" s="310"/>
      <c r="U743" s="303"/>
      <c r="V743" s="303"/>
      <c r="W743" s="303"/>
      <c r="X743" s="303"/>
      <c r="Y743" s="303"/>
      <c r="Z743" s="303"/>
      <c r="AA743" s="303"/>
      <c r="AB743" s="303"/>
      <c r="AC743" s="303"/>
      <c r="AD743" s="303"/>
      <c r="AE743" s="303"/>
      <c r="AF743" s="303"/>
      <c r="AG743" s="303"/>
      <c r="AH743" s="303"/>
      <c r="AI743" s="303"/>
      <c r="AJ743" s="303"/>
      <c r="AK743" s="303"/>
      <c r="AL743" s="303"/>
      <c r="AM743" s="303"/>
      <c r="AN743" s="303"/>
      <c r="AO743" s="303"/>
      <c r="AP743" s="303"/>
      <c r="AQ743" s="303"/>
      <c r="AR743" s="303"/>
      <c r="AS743" s="303"/>
      <c r="AT743" s="303"/>
      <c r="AU743" s="303"/>
      <c r="AV743" s="303"/>
      <c r="AW743" s="303"/>
      <c r="AX743" s="303"/>
      <c r="AY743" s="303"/>
      <c r="AZ743" s="303"/>
      <c r="BA743" s="303"/>
      <c r="BB743" s="303"/>
      <c r="BC743" s="303"/>
      <c r="BD743" s="303"/>
      <c r="BE743" s="303"/>
      <c r="BF743" s="303"/>
      <c r="BG743" s="303"/>
      <c r="BH743" s="303"/>
      <c r="BI743" s="303"/>
      <c r="BJ743" s="303"/>
      <c r="BK743" s="303"/>
      <c r="BL743" s="303"/>
      <c r="BM743" s="303"/>
      <c r="BN743" s="303"/>
      <c r="BO743" s="303"/>
      <c r="BP743" s="303"/>
      <c r="BQ743" s="303"/>
      <c r="BR743" s="303"/>
      <c r="BS743" s="303"/>
      <c r="BT743" s="303"/>
      <c r="BU743" s="303"/>
      <c r="BV743" s="303"/>
      <c r="BW743" s="303"/>
      <c r="BX743" s="303"/>
      <c r="BY743" s="303"/>
      <c r="BZ743" s="303"/>
      <c r="CA743" s="303"/>
      <c r="CB743" s="303"/>
      <c r="CC743" s="303"/>
      <c r="CD743" s="303"/>
      <c r="CE743" s="303"/>
      <c r="CF743" s="303"/>
      <c r="CG743" s="303"/>
      <c r="CH743" s="303"/>
      <c r="CI743" s="303"/>
      <c r="CJ743" s="303"/>
      <c r="CK743" s="303"/>
      <c r="CL743" s="303"/>
      <c r="CM743" s="303"/>
      <c r="CN743" s="303"/>
      <c r="CO743" s="303"/>
      <c r="CP743" s="303"/>
      <c r="CQ743" s="303"/>
      <c r="CR743" s="303"/>
      <c r="CS743" s="303"/>
      <c r="CT743" s="303"/>
      <c r="CU743" s="303"/>
      <c r="CV743" s="303"/>
      <c r="CW743" s="303"/>
      <c r="CX743" s="303"/>
      <c r="CY743" s="303"/>
      <c r="CZ743" s="303"/>
    </row>
    <row r="744" spans="1:104" ht="11.25" customHeight="1" x14ac:dyDescent="0.2">
      <c r="A744" s="303"/>
      <c r="B744" s="303"/>
      <c r="C744" s="303"/>
      <c r="D744" s="303"/>
      <c r="E744" s="303"/>
      <c r="F744" s="303"/>
      <c r="G744" s="303"/>
      <c r="H744" s="303"/>
      <c r="I744" s="303"/>
      <c r="J744" s="303"/>
      <c r="K744" s="303"/>
      <c r="L744" s="303"/>
      <c r="M744" s="303"/>
      <c r="N744" s="303"/>
      <c r="O744" s="303"/>
      <c r="P744" s="303"/>
      <c r="Q744" s="303"/>
      <c r="R744" s="309"/>
      <c r="S744" s="310"/>
      <c r="T744" s="310"/>
      <c r="U744" s="303"/>
      <c r="V744" s="303"/>
      <c r="W744" s="303"/>
      <c r="X744" s="303"/>
      <c r="Y744" s="303"/>
      <c r="Z744" s="303"/>
      <c r="AA744" s="303"/>
      <c r="AB744" s="303"/>
      <c r="AC744" s="303"/>
      <c r="AD744" s="303"/>
      <c r="AE744" s="303"/>
      <c r="AF744" s="303"/>
      <c r="AG744" s="303"/>
      <c r="AH744" s="303"/>
      <c r="AI744" s="303"/>
      <c r="AJ744" s="303"/>
      <c r="AK744" s="303"/>
      <c r="AL744" s="303"/>
      <c r="AM744" s="303"/>
      <c r="AN744" s="303"/>
      <c r="AO744" s="303"/>
      <c r="AP744" s="303"/>
      <c r="AQ744" s="303"/>
      <c r="AR744" s="303"/>
      <c r="AS744" s="303"/>
      <c r="AT744" s="303"/>
      <c r="AU744" s="303"/>
      <c r="AV744" s="303"/>
      <c r="AW744" s="303"/>
      <c r="AX744" s="303"/>
      <c r="AY744" s="303"/>
      <c r="AZ744" s="303"/>
      <c r="BA744" s="303"/>
      <c r="BB744" s="303"/>
      <c r="BC744" s="303"/>
      <c r="BD744" s="303"/>
      <c r="BE744" s="303"/>
      <c r="BF744" s="303"/>
      <c r="BG744" s="303"/>
      <c r="BH744" s="303"/>
      <c r="BI744" s="303"/>
      <c r="BJ744" s="303"/>
      <c r="BK744" s="303"/>
      <c r="BL744" s="303"/>
      <c r="BM744" s="303"/>
      <c r="BN744" s="303"/>
      <c r="BO744" s="303"/>
      <c r="BP744" s="303"/>
      <c r="BQ744" s="303"/>
      <c r="BR744" s="303"/>
      <c r="BS744" s="303"/>
      <c r="BT744" s="303"/>
      <c r="BU744" s="303"/>
      <c r="BV744" s="303"/>
      <c r="BW744" s="303"/>
      <c r="BX744" s="303"/>
      <c r="BY744" s="303"/>
      <c r="BZ744" s="303"/>
      <c r="CA744" s="303"/>
      <c r="CB744" s="303"/>
      <c r="CC744" s="303"/>
      <c r="CD744" s="303"/>
      <c r="CE744" s="303"/>
      <c r="CF744" s="303"/>
      <c r="CG744" s="303"/>
      <c r="CH744" s="303"/>
      <c r="CI744" s="303"/>
      <c r="CJ744" s="303"/>
      <c r="CK744" s="303"/>
      <c r="CL744" s="303"/>
      <c r="CM744" s="303"/>
      <c r="CN744" s="303"/>
      <c r="CO744" s="303"/>
      <c r="CP744" s="303"/>
      <c r="CQ744" s="303"/>
      <c r="CR744" s="303"/>
      <c r="CS744" s="303"/>
      <c r="CT744" s="303"/>
      <c r="CU744" s="303"/>
      <c r="CV744" s="303"/>
      <c r="CW744" s="303"/>
      <c r="CX744" s="303"/>
      <c r="CY744" s="303"/>
      <c r="CZ744" s="303"/>
    </row>
    <row r="745" spans="1:104" ht="11.25" customHeight="1" x14ac:dyDescent="0.2">
      <c r="A745" s="303"/>
      <c r="B745" s="303"/>
      <c r="C745" s="303"/>
      <c r="D745" s="303"/>
      <c r="E745" s="303"/>
      <c r="F745" s="303"/>
      <c r="G745" s="303"/>
      <c r="H745" s="303"/>
      <c r="I745" s="303"/>
      <c r="J745" s="303"/>
      <c r="K745" s="303"/>
      <c r="L745" s="303"/>
      <c r="M745" s="303"/>
      <c r="N745" s="303"/>
      <c r="O745" s="303"/>
      <c r="P745" s="303"/>
      <c r="Q745" s="303"/>
      <c r="R745" s="309"/>
      <c r="S745" s="310"/>
      <c r="T745" s="310"/>
      <c r="U745" s="303"/>
      <c r="V745" s="303"/>
      <c r="W745" s="303"/>
      <c r="X745" s="303"/>
      <c r="Y745" s="303"/>
      <c r="Z745" s="303"/>
      <c r="AA745" s="303"/>
      <c r="AB745" s="303"/>
      <c r="AC745" s="303"/>
      <c r="AD745" s="303"/>
      <c r="AE745" s="303"/>
      <c r="AF745" s="303"/>
      <c r="AG745" s="303"/>
      <c r="AH745" s="303"/>
      <c r="AI745" s="303"/>
      <c r="AJ745" s="303"/>
      <c r="AK745" s="303"/>
      <c r="AL745" s="303"/>
      <c r="AM745" s="303"/>
      <c r="AN745" s="303"/>
      <c r="AO745" s="303"/>
      <c r="AP745" s="303"/>
      <c r="AQ745" s="303"/>
      <c r="AR745" s="303"/>
      <c r="AS745" s="303"/>
      <c r="AT745" s="303"/>
      <c r="AU745" s="303"/>
      <c r="AV745" s="303"/>
      <c r="AW745" s="303"/>
      <c r="AX745" s="303"/>
      <c r="AY745" s="303"/>
      <c r="AZ745" s="303"/>
      <c r="BA745" s="303"/>
      <c r="BB745" s="303"/>
      <c r="BC745" s="303"/>
      <c r="BD745" s="303"/>
      <c r="BE745" s="303"/>
      <c r="BF745" s="303"/>
      <c r="BG745" s="303"/>
      <c r="BH745" s="303"/>
      <c r="BI745" s="303"/>
      <c r="BJ745" s="303"/>
      <c r="BK745" s="303"/>
      <c r="BL745" s="303"/>
      <c r="BM745" s="303"/>
      <c r="BN745" s="303"/>
      <c r="BO745" s="303"/>
      <c r="BP745" s="303"/>
      <c r="BQ745" s="303"/>
      <c r="BR745" s="303"/>
      <c r="BS745" s="303"/>
      <c r="BT745" s="303"/>
      <c r="BU745" s="303"/>
      <c r="BV745" s="303"/>
      <c r="BW745" s="303"/>
      <c r="BX745" s="303"/>
      <c r="BY745" s="303"/>
      <c r="BZ745" s="303"/>
      <c r="CA745" s="303"/>
      <c r="CB745" s="303"/>
      <c r="CC745" s="303"/>
      <c r="CD745" s="303"/>
      <c r="CE745" s="303"/>
      <c r="CF745" s="303"/>
      <c r="CG745" s="303"/>
      <c r="CH745" s="303"/>
      <c r="CI745" s="303"/>
      <c r="CJ745" s="303"/>
      <c r="CK745" s="303"/>
      <c r="CL745" s="303"/>
      <c r="CM745" s="303"/>
      <c r="CN745" s="303"/>
      <c r="CO745" s="303"/>
      <c r="CP745" s="303"/>
      <c r="CQ745" s="303"/>
      <c r="CR745" s="303"/>
      <c r="CS745" s="303"/>
      <c r="CT745" s="303"/>
      <c r="CU745" s="303"/>
      <c r="CV745" s="303"/>
      <c r="CW745" s="303"/>
      <c r="CX745" s="303"/>
      <c r="CY745" s="303"/>
      <c r="CZ745" s="303"/>
    </row>
    <row r="746" spans="1:104" ht="11.25" customHeight="1" x14ac:dyDescent="0.2">
      <c r="A746" s="303"/>
      <c r="B746" s="303"/>
      <c r="C746" s="303"/>
      <c r="D746" s="303"/>
      <c r="E746" s="303"/>
      <c r="F746" s="303"/>
      <c r="G746" s="303"/>
      <c r="H746" s="303"/>
      <c r="I746" s="303"/>
      <c r="J746" s="303"/>
      <c r="K746" s="303"/>
      <c r="L746" s="303"/>
      <c r="M746" s="303"/>
      <c r="N746" s="303"/>
      <c r="O746" s="303"/>
      <c r="P746" s="303"/>
      <c r="Q746" s="303"/>
      <c r="R746" s="309"/>
      <c r="S746" s="310"/>
      <c r="T746" s="310"/>
      <c r="U746" s="303"/>
      <c r="V746" s="303"/>
      <c r="W746" s="303"/>
      <c r="X746" s="303"/>
      <c r="Y746" s="303"/>
      <c r="Z746" s="303"/>
      <c r="AA746" s="303"/>
      <c r="AB746" s="303"/>
      <c r="AC746" s="303"/>
      <c r="AD746" s="303"/>
      <c r="AE746" s="303"/>
      <c r="AF746" s="303"/>
      <c r="AG746" s="303"/>
      <c r="AH746" s="303"/>
      <c r="AI746" s="303"/>
      <c r="AJ746" s="303"/>
      <c r="AK746" s="303"/>
      <c r="AL746" s="303"/>
      <c r="AM746" s="303"/>
      <c r="AN746" s="303"/>
      <c r="AO746" s="303"/>
      <c r="AP746" s="303"/>
      <c r="AQ746" s="303"/>
      <c r="AR746" s="303"/>
      <c r="AS746" s="303"/>
      <c r="AT746" s="303"/>
      <c r="AU746" s="303"/>
      <c r="AV746" s="303"/>
      <c r="AW746" s="303"/>
      <c r="AX746" s="303"/>
      <c r="AY746" s="303"/>
      <c r="AZ746" s="303"/>
      <c r="BA746" s="303"/>
      <c r="BB746" s="303"/>
      <c r="BC746" s="303"/>
      <c r="BD746" s="303"/>
      <c r="BE746" s="303"/>
      <c r="BF746" s="303"/>
      <c r="BG746" s="303"/>
      <c r="BH746" s="303"/>
      <c r="BI746" s="303"/>
      <c r="BJ746" s="303"/>
      <c r="BK746" s="303"/>
      <c r="BL746" s="303"/>
      <c r="BM746" s="303"/>
      <c r="BN746" s="303"/>
      <c r="BO746" s="303"/>
      <c r="BP746" s="303"/>
      <c r="BQ746" s="303"/>
      <c r="BR746" s="303"/>
      <c r="BS746" s="303"/>
      <c r="BT746" s="303"/>
      <c r="BU746" s="303"/>
      <c r="BV746" s="303"/>
      <c r="BW746" s="303"/>
      <c r="BX746" s="303"/>
      <c r="BY746" s="303"/>
      <c r="BZ746" s="303"/>
      <c r="CA746" s="303"/>
      <c r="CB746" s="303"/>
      <c r="CC746" s="303"/>
      <c r="CD746" s="303"/>
      <c r="CE746" s="303"/>
      <c r="CF746" s="303"/>
      <c r="CG746" s="303"/>
      <c r="CH746" s="303"/>
      <c r="CI746" s="303"/>
      <c r="CJ746" s="303"/>
      <c r="CK746" s="303"/>
      <c r="CL746" s="303"/>
      <c r="CM746" s="303"/>
      <c r="CN746" s="303"/>
      <c r="CO746" s="303"/>
      <c r="CP746" s="303"/>
      <c r="CQ746" s="303"/>
      <c r="CR746" s="303"/>
      <c r="CS746" s="303"/>
      <c r="CT746" s="303"/>
      <c r="CU746" s="303"/>
      <c r="CV746" s="303"/>
      <c r="CW746" s="303"/>
      <c r="CX746" s="303"/>
      <c r="CY746" s="303"/>
      <c r="CZ746" s="303"/>
    </row>
    <row r="747" spans="1:104" ht="11.25" customHeight="1" x14ac:dyDescent="0.2">
      <c r="A747" s="303"/>
      <c r="B747" s="303"/>
      <c r="C747" s="303"/>
      <c r="D747" s="303"/>
      <c r="E747" s="303"/>
      <c r="F747" s="303"/>
      <c r="G747" s="303"/>
      <c r="H747" s="303"/>
      <c r="I747" s="303"/>
      <c r="J747" s="303"/>
      <c r="K747" s="303"/>
      <c r="L747" s="303"/>
      <c r="M747" s="303"/>
      <c r="N747" s="303"/>
      <c r="O747" s="303"/>
      <c r="P747" s="303"/>
      <c r="Q747" s="303"/>
      <c r="R747" s="309"/>
      <c r="S747" s="310"/>
      <c r="T747" s="310"/>
      <c r="U747" s="303"/>
      <c r="V747" s="303"/>
      <c r="W747" s="303"/>
      <c r="X747" s="303"/>
      <c r="Y747" s="303"/>
      <c r="Z747" s="303"/>
      <c r="AA747" s="303"/>
      <c r="AB747" s="303"/>
      <c r="AC747" s="303"/>
      <c r="AD747" s="303"/>
      <c r="AE747" s="303"/>
      <c r="AF747" s="303"/>
      <c r="AG747" s="303"/>
      <c r="AH747" s="303"/>
      <c r="AI747" s="303"/>
      <c r="AJ747" s="303"/>
      <c r="AK747" s="303"/>
      <c r="AL747" s="303"/>
      <c r="AM747" s="303"/>
      <c r="AN747" s="303"/>
      <c r="AO747" s="303"/>
      <c r="AP747" s="303"/>
      <c r="AQ747" s="303"/>
      <c r="AR747" s="303"/>
      <c r="AS747" s="303"/>
      <c r="AT747" s="303"/>
      <c r="AU747" s="303"/>
      <c r="AV747" s="303"/>
      <c r="AW747" s="303"/>
      <c r="AX747" s="303"/>
      <c r="AY747" s="303"/>
      <c r="AZ747" s="303"/>
      <c r="BA747" s="303"/>
      <c r="BB747" s="303"/>
      <c r="BC747" s="303"/>
      <c r="BD747" s="303"/>
      <c r="BE747" s="303"/>
      <c r="BF747" s="303"/>
      <c r="BG747" s="303"/>
      <c r="BH747" s="303"/>
      <c r="BI747" s="303"/>
      <c r="BJ747" s="303"/>
      <c r="BK747" s="303"/>
      <c r="BL747" s="303"/>
      <c r="BM747" s="303"/>
      <c r="BN747" s="303"/>
      <c r="BO747" s="303"/>
      <c r="BP747" s="303"/>
      <c r="BQ747" s="303"/>
      <c r="BR747" s="303"/>
      <c r="BS747" s="303"/>
      <c r="BT747" s="303"/>
      <c r="BU747" s="303"/>
      <c r="BV747" s="303"/>
      <c r="BW747" s="303"/>
      <c r="BX747" s="303"/>
      <c r="BY747" s="303"/>
      <c r="BZ747" s="303"/>
      <c r="CA747" s="303"/>
      <c r="CB747" s="303"/>
      <c r="CC747" s="303"/>
      <c r="CD747" s="303"/>
      <c r="CE747" s="303"/>
      <c r="CF747" s="303"/>
      <c r="CG747" s="303"/>
      <c r="CH747" s="303"/>
      <c r="CI747" s="303"/>
      <c r="CJ747" s="303"/>
      <c r="CK747" s="303"/>
      <c r="CL747" s="303"/>
      <c r="CM747" s="303"/>
      <c r="CN747" s="303"/>
      <c r="CO747" s="303"/>
      <c r="CP747" s="303"/>
      <c r="CQ747" s="303"/>
      <c r="CR747" s="303"/>
      <c r="CS747" s="303"/>
      <c r="CT747" s="303"/>
      <c r="CU747" s="303"/>
      <c r="CV747" s="303"/>
      <c r="CW747" s="303"/>
      <c r="CX747" s="303"/>
      <c r="CY747" s="303"/>
      <c r="CZ747" s="303"/>
    </row>
    <row r="748" spans="1:104" ht="11.25" customHeight="1" x14ac:dyDescent="0.2">
      <c r="A748" s="303"/>
      <c r="B748" s="303"/>
      <c r="C748" s="303"/>
      <c r="D748" s="303"/>
      <c r="E748" s="303"/>
      <c r="F748" s="303"/>
      <c r="G748" s="303"/>
      <c r="H748" s="303"/>
      <c r="I748" s="303"/>
      <c r="J748" s="303"/>
      <c r="K748" s="303"/>
      <c r="L748" s="303"/>
      <c r="M748" s="303"/>
      <c r="N748" s="303"/>
      <c r="O748" s="303"/>
      <c r="P748" s="303"/>
      <c r="Q748" s="303"/>
      <c r="R748" s="309"/>
      <c r="S748" s="310"/>
      <c r="T748" s="310"/>
      <c r="U748" s="303"/>
      <c r="V748" s="303"/>
      <c r="W748" s="303"/>
      <c r="X748" s="303"/>
      <c r="Y748" s="303"/>
      <c r="Z748" s="303"/>
      <c r="AA748" s="303"/>
      <c r="AB748" s="303"/>
      <c r="AC748" s="303"/>
      <c r="AD748" s="303"/>
      <c r="AE748" s="303"/>
      <c r="AF748" s="303"/>
      <c r="AG748" s="303"/>
      <c r="AH748" s="303"/>
      <c r="AI748" s="303"/>
      <c r="AJ748" s="303"/>
      <c r="AK748" s="303"/>
      <c r="AL748" s="303"/>
      <c r="AM748" s="303"/>
      <c r="AN748" s="303"/>
      <c r="AO748" s="303"/>
      <c r="AP748" s="303"/>
      <c r="AQ748" s="303"/>
      <c r="AR748" s="303"/>
      <c r="AS748" s="303"/>
      <c r="AT748" s="303"/>
      <c r="AU748" s="303"/>
      <c r="AV748" s="303"/>
      <c r="AW748" s="303"/>
      <c r="AX748" s="303"/>
      <c r="AY748" s="303"/>
      <c r="AZ748" s="303"/>
      <c r="BA748" s="303"/>
      <c r="BB748" s="303"/>
      <c r="BC748" s="303"/>
      <c r="BD748" s="303"/>
      <c r="BE748" s="303"/>
      <c r="BF748" s="303"/>
      <c r="BG748" s="303"/>
      <c r="BH748" s="303"/>
      <c r="BI748" s="303"/>
      <c r="BJ748" s="303"/>
      <c r="BK748" s="303"/>
      <c r="BL748" s="303"/>
      <c r="BM748" s="303"/>
      <c r="BN748" s="303"/>
      <c r="BO748" s="303"/>
      <c r="BP748" s="303"/>
      <c r="BQ748" s="303"/>
      <c r="BR748" s="303"/>
      <c r="BS748" s="303"/>
      <c r="BT748" s="303"/>
      <c r="BU748" s="303"/>
      <c r="BV748" s="303"/>
      <c r="BW748" s="303"/>
      <c r="BX748" s="303"/>
      <c r="BY748" s="303"/>
      <c r="BZ748" s="303"/>
      <c r="CA748" s="303"/>
      <c r="CB748" s="303"/>
      <c r="CC748" s="303"/>
      <c r="CD748" s="303"/>
      <c r="CE748" s="303"/>
      <c r="CF748" s="303"/>
      <c r="CG748" s="303"/>
      <c r="CH748" s="303"/>
      <c r="CI748" s="303"/>
      <c r="CJ748" s="303"/>
      <c r="CK748" s="303"/>
      <c r="CL748" s="303"/>
      <c r="CM748" s="303"/>
      <c r="CN748" s="303"/>
      <c r="CO748" s="303"/>
      <c r="CP748" s="303"/>
      <c r="CQ748" s="303"/>
      <c r="CR748" s="303"/>
      <c r="CS748" s="303"/>
      <c r="CT748" s="303"/>
      <c r="CU748" s="303"/>
      <c r="CV748" s="303"/>
      <c r="CW748" s="303"/>
      <c r="CX748" s="303"/>
      <c r="CY748" s="303"/>
      <c r="CZ748" s="303"/>
    </row>
    <row r="749" spans="1:104" ht="11.25" customHeight="1" x14ac:dyDescent="0.2">
      <c r="A749" s="303"/>
      <c r="B749" s="303"/>
      <c r="C749" s="303"/>
      <c r="D749" s="303"/>
      <c r="E749" s="303"/>
      <c r="F749" s="303"/>
      <c r="G749" s="303"/>
      <c r="H749" s="303"/>
      <c r="I749" s="303"/>
      <c r="J749" s="303"/>
      <c r="K749" s="303"/>
      <c r="L749" s="303"/>
      <c r="M749" s="303"/>
      <c r="N749" s="303"/>
      <c r="O749" s="303"/>
      <c r="P749" s="303"/>
      <c r="Q749" s="303"/>
      <c r="R749" s="309"/>
      <c r="S749" s="310"/>
      <c r="T749" s="310"/>
      <c r="U749" s="303"/>
      <c r="V749" s="303"/>
      <c r="W749" s="303"/>
      <c r="X749" s="303"/>
      <c r="Y749" s="303"/>
      <c r="Z749" s="303"/>
      <c r="AA749" s="303"/>
      <c r="AB749" s="303"/>
      <c r="AC749" s="303"/>
      <c r="AD749" s="303"/>
      <c r="AE749" s="303"/>
      <c r="AF749" s="303"/>
      <c r="AG749" s="303"/>
      <c r="AH749" s="303"/>
      <c r="AI749" s="303"/>
      <c r="AJ749" s="303"/>
      <c r="AK749" s="303"/>
      <c r="AL749" s="303"/>
      <c r="AM749" s="303"/>
      <c r="AN749" s="303"/>
      <c r="AO749" s="303"/>
      <c r="AP749" s="303"/>
      <c r="AQ749" s="303"/>
      <c r="AR749" s="303"/>
      <c r="AS749" s="303"/>
      <c r="AT749" s="303"/>
      <c r="AU749" s="303"/>
      <c r="AV749" s="303"/>
      <c r="AW749" s="303"/>
      <c r="AX749" s="303"/>
      <c r="AY749" s="303"/>
      <c r="AZ749" s="303"/>
      <c r="BA749" s="303"/>
      <c r="BB749" s="303"/>
      <c r="BC749" s="303"/>
      <c r="BD749" s="303"/>
      <c r="BE749" s="303"/>
      <c r="BF749" s="303"/>
      <c r="BG749" s="303"/>
      <c r="BH749" s="303"/>
      <c r="BI749" s="303"/>
      <c r="BJ749" s="303"/>
      <c r="BK749" s="303"/>
      <c r="BL749" s="303"/>
      <c r="BM749" s="303"/>
      <c r="BN749" s="303"/>
      <c r="BO749" s="303"/>
      <c r="BP749" s="303"/>
      <c r="BQ749" s="303"/>
      <c r="BR749" s="303"/>
      <c r="BS749" s="303"/>
      <c r="BT749" s="303"/>
      <c r="BU749" s="303"/>
      <c r="BV749" s="303"/>
      <c r="BW749" s="303"/>
      <c r="BX749" s="303"/>
      <c r="BY749" s="303"/>
      <c r="BZ749" s="303"/>
      <c r="CA749" s="303"/>
      <c r="CB749" s="303"/>
      <c r="CC749" s="303"/>
      <c r="CD749" s="303"/>
      <c r="CE749" s="303"/>
      <c r="CF749" s="303"/>
      <c r="CG749" s="303"/>
      <c r="CH749" s="303"/>
      <c r="CI749" s="303"/>
      <c r="CJ749" s="303"/>
      <c r="CK749" s="303"/>
      <c r="CL749" s="303"/>
      <c r="CM749" s="303"/>
      <c r="CN749" s="303"/>
      <c r="CO749" s="303"/>
      <c r="CP749" s="303"/>
      <c r="CQ749" s="303"/>
      <c r="CR749" s="303"/>
      <c r="CS749" s="303"/>
      <c r="CT749" s="303"/>
      <c r="CU749" s="303"/>
      <c r="CV749" s="303"/>
      <c r="CW749" s="303"/>
      <c r="CX749" s="303"/>
      <c r="CY749" s="303"/>
      <c r="CZ749" s="303"/>
    </row>
    <row r="750" spans="1:104" ht="11.25" customHeight="1" x14ac:dyDescent="0.2">
      <c r="A750" s="303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303"/>
      <c r="N750" s="303"/>
      <c r="O750" s="303"/>
      <c r="P750" s="303"/>
      <c r="Q750" s="303"/>
      <c r="R750" s="309"/>
      <c r="S750" s="310"/>
      <c r="T750" s="310"/>
      <c r="U750" s="303"/>
      <c r="V750" s="303"/>
      <c r="W750" s="303"/>
      <c r="X750" s="303"/>
      <c r="Y750" s="303"/>
      <c r="Z750" s="303"/>
      <c r="AA750" s="303"/>
      <c r="AB750" s="303"/>
      <c r="AC750" s="303"/>
      <c r="AD750" s="303"/>
      <c r="AE750" s="303"/>
      <c r="AF750" s="303"/>
      <c r="AG750" s="303"/>
      <c r="AH750" s="303"/>
      <c r="AI750" s="303"/>
      <c r="AJ750" s="303"/>
      <c r="AK750" s="303"/>
      <c r="AL750" s="303"/>
      <c r="AM750" s="303"/>
      <c r="AN750" s="303"/>
      <c r="AO750" s="303"/>
      <c r="AP750" s="303"/>
      <c r="AQ750" s="303"/>
      <c r="AR750" s="303"/>
      <c r="AS750" s="303"/>
      <c r="AT750" s="303"/>
      <c r="AU750" s="303"/>
      <c r="AV750" s="303"/>
      <c r="AW750" s="303"/>
      <c r="AX750" s="303"/>
      <c r="AY750" s="303"/>
      <c r="AZ750" s="303"/>
      <c r="BA750" s="303"/>
      <c r="BB750" s="303"/>
      <c r="BC750" s="303"/>
      <c r="BD750" s="303"/>
      <c r="BE750" s="303"/>
      <c r="BF750" s="303"/>
      <c r="BG750" s="303"/>
      <c r="BH750" s="303"/>
      <c r="BI750" s="303"/>
      <c r="BJ750" s="303"/>
      <c r="BK750" s="303"/>
      <c r="BL750" s="303"/>
      <c r="BM750" s="303"/>
      <c r="BN750" s="303"/>
      <c r="BO750" s="303"/>
      <c r="BP750" s="303"/>
      <c r="BQ750" s="303"/>
      <c r="BR750" s="303"/>
      <c r="BS750" s="303"/>
      <c r="BT750" s="303"/>
      <c r="BU750" s="303"/>
      <c r="BV750" s="303"/>
      <c r="BW750" s="303"/>
      <c r="BX750" s="303"/>
      <c r="BY750" s="303"/>
      <c r="BZ750" s="303"/>
      <c r="CA750" s="303"/>
      <c r="CB750" s="303"/>
      <c r="CC750" s="303"/>
      <c r="CD750" s="303"/>
      <c r="CE750" s="303"/>
      <c r="CF750" s="303"/>
      <c r="CG750" s="303"/>
      <c r="CH750" s="303"/>
      <c r="CI750" s="303"/>
      <c r="CJ750" s="303"/>
      <c r="CK750" s="303"/>
      <c r="CL750" s="303"/>
      <c r="CM750" s="303"/>
      <c r="CN750" s="303"/>
      <c r="CO750" s="303"/>
      <c r="CP750" s="303"/>
      <c r="CQ750" s="303"/>
      <c r="CR750" s="303"/>
      <c r="CS750" s="303"/>
      <c r="CT750" s="303"/>
      <c r="CU750" s="303"/>
      <c r="CV750" s="303"/>
      <c r="CW750" s="303"/>
      <c r="CX750" s="303"/>
      <c r="CY750" s="303"/>
      <c r="CZ750" s="303"/>
    </row>
    <row r="751" spans="1:104" ht="11.25" customHeight="1" x14ac:dyDescent="0.2">
      <c r="A751" s="303"/>
      <c r="B751" s="303"/>
      <c r="C751" s="303"/>
      <c r="D751" s="303"/>
      <c r="E751" s="303"/>
      <c r="F751" s="303"/>
      <c r="G751" s="303"/>
      <c r="H751" s="303"/>
      <c r="I751" s="303"/>
      <c r="J751" s="303"/>
      <c r="K751" s="303"/>
      <c r="L751" s="303"/>
      <c r="M751" s="303"/>
      <c r="N751" s="303"/>
      <c r="O751" s="303"/>
      <c r="P751" s="303"/>
      <c r="Q751" s="303"/>
      <c r="R751" s="309"/>
      <c r="S751" s="310"/>
      <c r="T751" s="310"/>
      <c r="U751" s="303"/>
      <c r="V751" s="303"/>
      <c r="W751" s="303"/>
      <c r="X751" s="303"/>
      <c r="Y751" s="303"/>
      <c r="Z751" s="303"/>
      <c r="AA751" s="303"/>
      <c r="AB751" s="303"/>
      <c r="AC751" s="303"/>
      <c r="AD751" s="303"/>
      <c r="AE751" s="303"/>
      <c r="AF751" s="303"/>
      <c r="AG751" s="303"/>
      <c r="AH751" s="303"/>
      <c r="AI751" s="303"/>
      <c r="AJ751" s="303"/>
      <c r="AK751" s="303"/>
      <c r="AL751" s="303"/>
      <c r="AM751" s="303"/>
      <c r="AN751" s="303"/>
      <c r="AO751" s="303"/>
      <c r="AP751" s="303"/>
      <c r="AQ751" s="303"/>
      <c r="AR751" s="303"/>
      <c r="AS751" s="303"/>
      <c r="AT751" s="303"/>
      <c r="AU751" s="303"/>
      <c r="AV751" s="303"/>
      <c r="AW751" s="303"/>
      <c r="AX751" s="303"/>
      <c r="AY751" s="303"/>
      <c r="AZ751" s="303"/>
      <c r="BA751" s="303"/>
      <c r="BB751" s="303"/>
      <c r="BC751" s="303"/>
      <c r="BD751" s="303"/>
      <c r="BE751" s="303"/>
      <c r="BF751" s="303"/>
      <c r="BG751" s="303"/>
      <c r="BH751" s="303"/>
      <c r="BI751" s="303"/>
      <c r="BJ751" s="303"/>
      <c r="BK751" s="303"/>
      <c r="BL751" s="303"/>
      <c r="BM751" s="303"/>
      <c r="BN751" s="303"/>
      <c r="BO751" s="303"/>
      <c r="BP751" s="303"/>
      <c r="BQ751" s="303"/>
      <c r="BR751" s="303"/>
      <c r="BS751" s="303"/>
      <c r="BT751" s="303"/>
      <c r="BU751" s="303"/>
      <c r="BV751" s="303"/>
      <c r="BW751" s="303"/>
      <c r="BX751" s="303"/>
      <c r="BY751" s="303"/>
      <c r="BZ751" s="303"/>
      <c r="CA751" s="303"/>
      <c r="CB751" s="303"/>
      <c r="CC751" s="303"/>
      <c r="CD751" s="303"/>
      <c r="CE751" s="303"/>
      <c r="CF751" s="303"/>
      <c r="CG751" s="303"/>
      <c r="CH751" s="303"/>
      <c r="CI751" s="303"/>
      <c r="CJ751" s="303"/>
      <c r="CK751" s="303"/>
      <c r="CL751" s="303"/>
      <c r="CM751" s="303"/>
      <c r="CN751" s="303"/>
      <c r="CO751" s="303"/>
      <c r="CP751" s="303"/>
      <c r="CQ751" s="303"/>
      <c r="CR751" s="303"/>
      <c r="CS751" s="303"/>
      <c r="CT751" s="303"/>
      <c r="CU751" s="303"/>
      <c r="CV751" s="303"/>
      <c r="CW751" s="303"/>
      <c r="CX751" s="303"/>
      <c r="CY751" s="303"/>
      <c r="CZ751" s="303"/>
    </row>
    <row r="752" spans="1:104" ht="11.25" customHeight="1" x14ac:dyDescent="0.2">
      <c r="A752" s="303"/>
      <c r="B752" s="303"/>
      <c r="C752" s="303"/>
      <c r="D752" s="303"/>
      <c r="E752" s="303"/>
      <c r="F752" s="303"/>
      <c r="G752" s="303"/>
      <c r="H752" s="303"/>
      <c r="I752" s="303"/>
      <c r="J752" s="303"/>
      <c r="K752" s="303"/>
      <c r="L752" s="303"/>
      <c r="M752" s="303"/>
      <c r="N752" s="303"/>
      <c r="O752" s="303"/>
      <c r="P752" s="303"/>
      <c r="Q752" s="303"/>
      <c r="R752" s="309"/>
      <c r="S752" s="310"/>
      <c r="T752" s="310"/>
      <c r="U752" s="303"/>
      <c r="V752" s="303"/>
      <c r="W752" s="303"/>
      <c r="X752" s="303"/>
      <c r="Y752" s="303"/>
      <c r="Z752" s="303"/>
      <c r="AA752" s="303"/>
      <c r="AB752" s="303"/>
      <c r="AC752" s="303"/>
      <c r="AD752" s="303"/>
      <c r="AE752" s="303"/>
      <c r="AF752" s="303"/>
      <c r="AG752" s="303"/>
      <c r="AH752" s="303"/>
      <c r="AI752" s="303"/>
      <c r="AJ752" s="303"/>
      <c r="AK752" s="303"/>
      <c r="AL752" s="303"/>
      <c r="AM752" s="303"/>
      <c r="AN752" s="303"/>
      <c r="AO752" s="303"/>
      <c r="AP752" s="303"/>
      <c r="AQ752" s="303"/>
      <c r="AR752" s="303"/>
      <c r="AS752" s="303"/>
      <c r="AT752" s="303"/>
      <c r="AU752" s="303"/>
      <c r="AV752" s="303"/>
      <c r="AW752" s="303"/>
      <c r="AX752" s="303"/>
      <c r="AY752" s="303"/>
      <c r="AZ752" s="303"/>
      <c r="BA752" s="303"/>
      <c r="BB752" s="303"/>
      <c r="BC752" s="303"/>
      <c r="BD752" s="303"/>
      <c r="BE752" s="303"/>
      <c r="BF752" s="303"/>
      <c r="BG752" s="303"/>
      <c r="BH752" s="303"/>
      <c r="BI752" s="303"/>
      <c r="BJ752" s="303"/>
      <c r="BK752" s="303"/>
      <c r="BL752" s="303"/>
      <c r="BM752" s="303"/>
      <c r="BN752" s="303"/>
      <c r="BO752" s="303"/>
      <c r="BP752" s="303"/>
      <c r="BQ752" s="303"/>
      <c r="BR752" s="303"/>
      <c r="BS752" s="303"/>
      <c r="BT752" s="303"/>
      <c r="BU752" s="303"/>
      <c r="BV752" s="303"/>
      <c r="BW752" s="303"/>
      <c r="BX752" s="303"/>
      <c r="BY752" s="303"/>
      <c r="BZ752" s="303"/>
      <c r="CA752" s="303"/>
      <c r="CB752" s="303"/>
      <c r="CC752" s="303"/>
      <c r="CD752" s="303"/>
      <c r="CE752" s="303"/>
      <c r="CF752" s="303"/>
      <c r="CG752" s="303"/>
      <c r="CH752" s="303"/>
      <c r="CI752" s="303"/>
      <c r="CJ752" s="303"/>
      <c r="CK752" s="303"/>
      <c r="CL752" s="303"/>
      <c r="CM752" s="303"/>
      <c r="CN752" s="303"/>
      <c r="CO752" s="303"/>
      <c r="CP752" s="303"/>
      <c r="CQ752" s="303"/>
      <c r="CR752" s="303"/>
      <c r="CS752" s="303"/>
      <c r="CT752" s="303"/>
      <c r="CU752" s="303"/>
      <c r="CV752" s="303"/>
      <c r="CW752" s="303"/>
      <c r="CX752" s="303"/>
      <c r="CY752" s="303"/>
      <c r="CZ752" s="303"/>
    </row>
    <row r="753" spans="1:104" ht="11.25" customHeight="1" x14ac:dyDescent="0.2">
      <c r="A753" s="303"/>
      <c r="B753" s="303"/>
      <c r="C753" s="303"/>
      <c r="D753" s="303"/>
      <c r="E753" s="303"/>
      <c r="F753" s="303"/>
      <c r="G753" s="303"/>
      <c r="H753" s="303"/>
      <c r="I753" s="303"/>
      <c r="J753" s="303"/>
      <c r="K753" s="303"/>
      <c r="L753" s="303"/>
      <c r="M753" s="303"/>
      <c r="N753" s="303"/>
      <c r="O753" s="303"/>
      <c r="P753" s="303"/>
      <c r="Q753" s="303"/>
      <c r="R753" s="309"/>
      <c r="S753" s="310"/>
      <c r="T753" s="310"/>
      <c r="U753" s="303"/>
      <c r="V753" s="303"/>
      <c r="W753" s="303"/>
      <c r="X753" s="303"/>
      <c r="Y753" s="303"/>
      <c r="Z753" s="303"/>
      <c r="AA753" s="303"/>
      <c r="AB753" s="303"/>
      <c r="AC753" s="303"/>
      <c r="AD753" s="303"/>
      <c r="AE753" s="303"/>
      <c r="AF753" s="303"/>
      <c r="AG753" s="303"/>
      <c r="AH753" s="303"/>
      <c r="AI753" s="303"/>
      <c r="AJ753" s="303"/>
      <c r="AK753" s="303"/>
      <c r="AL753" s="303"/>
      <c r="AM753" s="303"/>
      <c r="AN753" s="303"/>
      <c r="AO753" s="303"/>
      <c r="AP753" s="303"/>
      <c r="AQ753" s="303"/>
      <c r="AR753" s="303"/>
      <c r="AS753" s="303"/>
      <c r="AT753" s="303"/>
      <c r="AU753" s="303"/>
      <c r="AV753" s="303"/>
      <c r="AW753" s="303"/>
      <c r="AX753" s="303"/>
      <c r="AY753" s="303"/>
      <c r="AZ753" s="303"/>
      <c r="BA753" s="303"/>
      <c r="BB753" s="303"/>
      <c r="BC753" s="303"/>
      <c r="BD753" s="303"/>
      <c r="BE753" s="303"/>
      <c r="BF753" s="303"/>
      <c r="BG753" s="303"/>
      <c r="BH753" s="303"/>
      <c r="BI753" s="303"/>
      <c r="BJ753" s="303"/>
      <c r="BK753" s="303"/>
      <c r="BL753" s="303"/>
      <c r="BM753" s="303"/>
      <c r="BN753" s="303"/>
      <c r="BO753" s="303"/>
      <c r="BP753" s="303"/>
      <c r="BQ753" s="303"/>
      <c r="BR753" s="303"/>
      <c r="BS753" s="303"/>
      <c r="BT753" s="303"/>
      <c r="BU753" s="303"/>
      <c r="BV753" s="303"/>
      <c r="BW753" s="303"/>
      <c r="BX753" s="303"/>
      <c r="BY753" s="303"/>
      <c r="BZ753" s="303"/>
      <c r="CA753" s="303"/>
      <c r="CB753" s="303"/>
      <c r="CC753" s="303"/>
      <c r="CD753" s="303"/>
      <c r="CE753" s="303"/>
      <c r="CF753" s="303"/>
      <c r="CG753" s="303"/>
      <c r="CH753" s="303"/>
      <c r="CI753" s="303"/>
      <c r="CJ753" s="303"/>
      <c r="CK753" s="303"/>
      <c r="CL753" s="303"/>
      <c r="CM753" s="303"/>
      <c r="CN753" s="303"/>
      <c r="CO753" s="303"/>
      <c r="CP753" s="303"/>
      <c r="CQ753" s="303"/>
      <c r="CR753" s="303"/>
      <c r="CS753" s="303"/>
      <c r="CT753" s="303"/>
      <c r="CU753" s="303"/>
      <c r="CV753" s="303"/>
      <c r="CW753" s="303"/>
      <c r="CX753" s="303"/>
      <c r="CY753" s="303"/>
      <c r="CZ753" s="303"/>
    </row>
    <row r="754" spans="1:104" ht="11.25" customHeight="1" x14ac:dyDescent="0.2">
      <c r="A754" s="303"/>
      <c r="B754" s="303"/>
      <c r="C754" s="303"/>
      <c r="D754" s="303"/>
      <c r="E754" s="303"/>
      <c r="F754" s="303"/>
      <c r="G754" s="303"/>
      <c r="H754" s="303"/>
      <c r="I754" s="303"/>
      <c r="J754" s="303"/>
      <c r="K754" s="303"/>
      <c r="L754" s="303"/>
      <c r="M754" s="303"/>
      <c r="N754" s="303"/>
      <c r="O754" s="303"/>
      <c r="P754" s="303"/>
      <c r="Q754" s="303"/>
      <c r="R754" s="309"/>
      <c r="S754" s="310"/>
      <c r="T754" s="310"/>
      <c r="U754" s="303"/>
      <c r="V754" s="303"/>
      <c r="W754" s="303"/>
      <c r="X754" s="303"/>
      <c r="Y754" s="303"/>
      <c r="Z754" s="303"/>
      <c r="AA754" s="303"/>
      <c r="AB754" s="303"/>
      <c r="AC754" s="303"/>
      <c r="AD754" s="303"/>
      <c r="AE754" s="303"/>
      <c r="AF754" s="303"/>
      <c r="AG754" s="303"/>
      <c r="AH754" s="303"/>
      <c r="AI754" s="303"/>
      <c r="AJ754" s="303"/>
      <c r="AK754" s="303"/>
      <c r="AL754" s="303"/>
      <c r="AM754" s="303"/>
      <c r="AN754" s="303"/>
      <c r="AO754" s="303"/>
      <c r="AP754" s="303"/>
      <c r="AQ754" s="303"/>
      <c r="AR754" s="303"/>
      <c r="AS754" s="303"/>
      <c r="AT754" s="303"/>
      <c r="AU754" s="303"/>
      <c r="AV754" s="303"/>
      <c r="AW754" s="303"/>
      <c r="AX754" s="303"/>
      <c r="AY754" s="303"/>
      <c r="AZ754" s="303"/>
      <c r="BA754" s="303"/>
      <c r="BB754" s="303"/>
      <c r="BC754" s="303"/>
      <c r="BD754" s="303"/>
      <c r="BE754" s="303"/>
      <c r="BF754" s="303"/>
      <c r="BG754" s="303"/>
      <c r="BH754" s="303"/>
      <c r="BI754" s="303"/>
      <c r="BJ754" s="303"/>
      <c r="BK754" s="303"/>
      <c r="BL754" s="303"/>
      <c r="BM754" s="303"/>
      <c r="BN754" s="303"/>
      <c r="BO754" s="303"/>
      <c r="BP754" s="303"/>
      <c r="BQ754" s="303"/>
      <c r="BR754" s="303"/>
      <c r="BS754" s="303"/>
      <c r="BT754" s="303"/>
      <c r="BU754" s="303"/>
      <c r="BV754" s="303"/>
      <c r="BW754" s="303"/>
      <c r="BX754" s="303"/>
      <c r="BY754" s="303"/>
      <c r="BZ754" s="303"/>
      <c r="CA754" s="303"/>
      <c r="CB754" s="303"/>
      <c r="CC754" s="303"/>
      <c r="CD754" s="303"/>
      <c r="CE754" s="303"/>
      <c r="CF754" s="303"/>
      <c r="CG754" s="303"/>
      <c r="CH754" s="303"/>
      <c r="CI754" s="303"/>
      <c r="CJ754" s="303"/>
      <c r="CK754" s="303"/>
      <c r="CL754" s="303"/>
      <c r="CM754" s="303"/>
      <c r="CN754" s="303"/>
      <c r="CO754" s="303"/>
      <c r="CP754" s="303"/>
      <c r="CQ754" s="303"/>
      <c r="CR754" s="303"/>
      <c r="CS754" s="303"/>
      <c r="CT754" s="303"/>
      <c r="CU754" s="303"/>
      <c r="CV754" s="303"/>
      <c r="CW754" s="303"/>
      <c r="CX754" s="303"/>
      <c r="CY754" s="303"/>
      <c r="CZ754" s="303"/>
    </row>
    <row r="755" spans="1:104" ht="11.25" customHeight="1" x14ac:dyDescent="0.2">
      <c r="A755" s="303"/>
      <c r="B755" s="303"/>
      <c r="C755" s="303"/>
      <c r="D755" s="303"/>
      <c r="E755" s="303"/>
      <c r="F755" s="303"/>
      <c r="G755" s="303"/>
      <c r="H755" s="303"/>
      <c r="I755" s="303"/>
      <c r="J755" s="303"/>
      <c r="K755" s="303"/>
      <c r="L755" s="303"/>
      <c r="M755" s="303"/>
      <c r="N755" s="303"/>
      <c r="O755" s="303"/>
      <c r="P755" s="303"/>
      <c r="Q755" s="303"/>
      <c r="R755" s="309"/>
      <c r="S755" s="310"/>
      <c r="T755" s="310"/>
      <c r="U755" s="303"/>
      <c r="V755" s="303"/>
      <c r="W755" s="303"/>
      <c r="X755" s="303"/>
      <c r="Y755" s="303"/>
      <c r="Z755" s="303"/>
      <c r="AA755" s="303"/>
      <c r="AB755" s="303"/>
      <c r="AC755" s="303"/>
      <c r="AD755" s="303"/>
      <c r="AE755" s="303"/>
      <c r="AF755" s="303"/>
      <c r="AG755" s="303"/>
      <c r="AH755" s="303"/>
      <c r="AI755" s="303"/>
      <c r="AJ755" s="303"/>
      <c r="AK755" s="303"/>
      <c r="AL755" s="303"/>
      <c r="AM755" s="303"/>
      <c r="AN755" s="303"/>
      <c r="AO755" s="303"/>
      <c r="AP755" s="303"/>
      <c r="AQ755" s="303"/>
      <c r="AR755" s="303"/>
      <c r="AS755" s="303"/>
      <c r="AT755" s="303"/>
      <c r="AU755" s="303"/>
      <c r="AV755" s="303"/>
      <c r="AW755" s="303"/>
      <c r="AX755" s="303"/>
      <c r="AY755" s="303"/>
      <c r="AZ755" s="303"/>
      <c r="BA755" s="303"/>
      <c r="BB755" s="303"/>
      <c r="BC755" s="303"/>
      <c r="BD755" s="303"/>
      <c r="BE755" s="303"/>
      <c r="BF755" s="303"/>
      <c r="BG755" s="303"/>
      <c r="BH755" s="303"/>
      <c r="BI755" s="303"/>
      <c r="BJ755" s="303"/>
      <c r="BK755" s="303"/>
      <c r="BL755" s="303"/>
      <c r="BM755" s="303"/>
      <c r="BN755" s="303"/>
      <c r="BO755" s="303"/>
      <c r="BP755" s="303"/>
      <c r="BQ755" s="303"/>
      <c r="BR755" s="303"/>
      <c r="BS755" s="303"/>
      <c r="BT755" s="303"/>
      <c r="BU755" s="303"/>
      <c r="BV755" s="303"/>
      <c r="BW755" s="303"/>
      <c r="BX755" s="303"/>
      <c r="BY755" s="303"/>
      <c r="BZ755" s="303"/>
      <c r="CA755" s="303"/>
      <c r="CB755" s="303"/>
      <c r="CC755" s="303"/>
      <c r="CD755" s="303"/>
      <c r="CE755" s="303"/>
      <c r="CF755" s="303"/>
      <c r="CG755" s="303"/>
      <c r="CH755" s="303"/>
      <c r="CI755" s="303"/>
      <c r="CJ755" s="303"/>
      <c r="CK755" s="303"/>
      <c r="CL755" s="303"/>
      <c r="CM755" s="303"/>
      <c r="CN755" s="303"/>
      <c r="CO755" s="303"/>
      <c r="CP755" s="303"/>
      <c r="CQ755" s="303"/>
      <c r="CR755" s="303"/>
      <c r="CS755" s="303"/>
      <c r="CT755" s="303"/>
      <c r="CU755" s="303"/>
      <c r="CV755" s="303"/>
      <c r="CW755" s="303"/>
      <c r="CX755" s="303"/>
      <c r="CY755" s="303"/>
      <c r="CZ755" s="303"/>
    </row>
    <row r="756" spans="1:104" ht="11.25" customHeight="1" x14ac:dyDescent="0.2">
      <c r="A756" s="303"/>
      <c r="B756" s="303"/>
      <c r="C756" s="303"/>
      <c r="D756" s="303"/>
      <c r="E756" s="303"/>
      <c r="F756" s="303"/>
      <c r="G756" s="303"/>
      <c r="H756" s="303"/>
      <c r="I756" s="303"/>
      <c r="J756" s="303"/>
      <c r="K756" s="303"/>
      <c r="L756" s="303"/>
      <c r="M756" s="303"/>
      <c r="N756" s="303"/>
      <c r="O756" s="303"/>
      <c r="P756" s="303"/>
      <c r="Q756" s="303"/>
      <c r="R756" s="309"/>
      <c r="S756" s="310"/>
      <c r="T756" s="310"/>
      <c r="U756" s="303"/>
      <c r="V756" s="303"/>
      <c r="W756" s="303"/>
      <c r="X756" s="303"/>
      <c r="Y756" s="303"/>
      <c r="Z756" s="303"/>
      <c r="AA756" s="303"/>
      <c r="AB756" s="303"/>
      <c r="AC756" s="303"/>
      <c r="AD756" s="303"/>
      <c r="AE756" s="303"/>
      <c r="AF756" s="303"/>
      <c r="AG756" s="303"/>
      <c r="AH756" s="303"/>
      <c r="AI756" s="303"/>
      <c r="AJ756" s="303"/>
      <c r="AK756" s="303"/>
      <c r="AL756" s="303"/>
      <c r="AM756" s="303"/>
      <c r="AN756" s="303"/>
      <c r="AO756" s="303"/>
      <c r="AP756" s="303"/>
      <c r="AQ756" s="303"/>
      <c r="AR756" s="303"/>
      <c r="AS756" s="303"/>
      <c r="AT756" s="303"/>
      <c r="AU756" s="303"/>
      <c r="AV756" s="303"/>
      <c r="AW756" s="303"/>
      <c r="AX756" s="303"/>
      <c r="AY756" s="303"/>
      <c r="AZ756" s="303"/>
      <c r="BA756" s="303"/>
      <c r="BB756" s="303"/>
      <c r="BC756" s="303"/>
      <c r="BD756" s="303"/>
      <c r="BE756" s="303"/>
      <c r="BF756" s="303"/>
      <c r="BG756" s="303"/>
      <c r="BH756" s="303"/>
      <c r="BI756" s="303"/>
      <c r="BJ756" s="303"/>
      <c r="BK756" s="303"/>
      <c r="BL756" s="303"/>
      <c r="BM756" s="303"/>
      <c r="BN756" s="303"/>
      <c r="BO756" s="303"/>
      <c r="BP756" s="303"/>
      <c r="BQ756" s="303"/>
      <c r="BR756" s="303"/>
      <c r="BS756" s="303"/>
      <c r="BT756" s="303"/>
      <c r="BU756" s="303"/>
      <c r="BV756" s="303"/>
      <c r="BW756" s="303"/>
      <c r="BX756" s="303"/>
      <c r="BY756" s="303"/>
      <c r="BZ756" s="303"/>
      <c r="CA756" s="303"/>
      <c r="CB756" s="303"/>
      <c r="CC756" s="303"/>
      <c r="CD756" s="303"/>
      <c r="CE756" s="303"/>
      <c r="CF756" s="303"/>
      <c r="CG756" s="303"/>
      <c r="CH756" s="303"/>
      <c r="CI756" s="303"/>
      <c r="CJ756" s="303"/>
      <c r="CK756" s="303"/>
      <c r="CL756" s="303"/>
      <c r="CM756" s="303"/>
      <c r="CN756" s="303"/>
      <c r="CO756" s="303"/>
      <c r="CP756" s="303"/>
      <c r="CQ756" s="303"/>
      <c r="CR756" s="303"/>
      <c r="CS756" s="303"/>
      <c r="CT756" s="303"/>
      <c r="CU756" s="303"/>
      <c r="CV756" s="303"/>
      <c r="CW756" s="303"/>
      <c r="CX756" s="303"/>
      <c r="CY756" s="303"/>
      <c r="CZ756" s="303"/>
    </row>
    <row r="757" spans="1:104" ht="11.25" customHeight="1" x14ac:dyDescent="0.2">
      <c r="A757" s="303"/>
      <c r="B757" s="303"/>
      <c r="C757" s="303"/>
      <c r="D757" s="303"/>
      <c r="E757" s="303"/>
      <c r="F757" s="303"/>
      <c r="G757" s="303"/>
      <c r="H757" s="303"/>
      <c r="I757" s="303"/>
      <c r="J757" s="303"/>
      <c r="K757" s="303"/>
      <c r="L757" s="303"/>
      <c r="M757" s="303"/>
      <c r="N757" s="303"/>
      <c r="O757" s="303"/>
      <c r="P757" s="303"/>
      <c r="Q757" s="303"/>
      <c r="R757" s="309"/>
      <c r="S757" s="310"/>
      <c r="T757" s="310"/>
      <c r="U757" s="303"/>
      <c r="V757" s="303"/>
      <c r="W757" s="303"/>
      <c r="X757" s="303"/>
      <c r="Y757" s="303"/>
      <c r="Z757" s="303"/>
      <c r="AA757" s="303"/>
      <c r="AB757" s="303"/>
      <c r="AC757" s="303"/>
      <c r="AD757" s="303"/>
      <c r="AE757" s="303"/>
      <c r="AF757" s="303"/>
      <c r="AG757" s="303"/>
      <c r="AH757" s="303"/>
      <c r="AI757" s="303"/>
      <c r="AJ757" s="303"/>
      <c r="AK757" s="303"/>
      <c r="AL757" s="303"/>
      <c r="AM757" s="303"/>
      <c r="AN757" s="303"/>
      <c r="AO757" s="303"/>
      <c r="AP757" s="303"/>
      <c r="AQ757" s="303"/>
      <c r="AR757" s="303"/>
      <c r="AS757" s="303"/>
      <c r="AT757" s="303"/>
      <c r="AU757" s="303"/>
      <c r="AV757" s="303"/>
      <c r="AW757" s="303"/>
      <c r="AX757" s="303"/>
      <c r="AY757" s="303"/>
      <c r="AZ757" s="303"/>
      <c r="BA757" s="303"/>
      <c r="BB757" s="303"/>
      <c r="BC757" s="303"/>
      <c r="BD757" s="303"/>
      <c r="BE757" s="303"/>
      <c r="BF757" s="303"/>
      <c r="BG757" s="303"/>
      <c r="BH757" s="303"/>
      <c r="BI757" s="303"/>
      <c r="BJ757" s="303"/>
      <c r="BK757" s="303"/>
      <c r="BL757" s="303"/>
      <c r="BM757" s="303"/>
      <c r="BN757" s="303"/>
      <c r="BO757" s="303"/>
      <c r="BP757" s="303"/>
      <c r="BQ757" s="303"/>
      <c r="BR757" s="303"/>
      <c r="BS757" s="303"/>
      <c r="BT757" s="303"/>
      <c r="BU757" s="303"/>
      <c r="BV757" s="303"/>
      <c r="BW757" s="303"/>
      <c r="BX757" s="303"/>
      <c r="BY757" s="303"/>
      <c r="BZ757" s="303"/>
      <c r="CA757" s="303"/>
      <c r="CB757" s="303"/>
      <c r="CC757" s="303"/>
      <c r="CD757" s="303"/>
      <c r="CE757" s="303"/>
      <c r="CF757" s="303"/>
      <c r="CG757" s="303"/>
      <c r="CH757" s="303"/>
      <c r="CI757" s="303"/>
      <c r="CJ757" s="303"/>
      <c r="CK757" s="303"/>
      <c r="CL757" s="303"/>
      <c r="CM757" s="303"/>
      <c r="CN757" s="303"/>
      <c r="CO757" s="303"/>
      <c r="CP757" s="303"/>
      <c r="CQ757" s="303"/>
      <c r="CR757" s="303"/>
      <c r="CS757" s="303"/>
      <c r="CT757" s="303"/>
      <c r="CU757" s="303"/>
      <c r="CV757" s="303"/>
      <c r="CW757" s="303"/>
      <c r="CX757" s="303"/>
      <c r="CY757" s="303"/>
      <c r="CZ757" s="303"/>
    </row>
    <row r="758" spans="1:104" ht="11.25" customHeight="1" x14ac:dyDescent="0.2">
      <c r="A758" s="303"/>
      <c r="B758" s="303"/>
      <c r="C758" s="303"/>
      <c r="D758" s="303"/>
      <c r="E758" s="303"/>
      <c r="F758" s="303"/>
      <c r="G758" s="303"/>
      <c r="H758" s="303"/>
      <c r="I758" s="303"/>
      <c r="J758" s="303"/>
      <c r="K758" s="303"/>
      <c r="L758" s="303"/>
      <c r="M758" s="303"/>
      <c r="N758" s="303"/>
      <c r="O758" s="303"/>
      <c r="P758" s="303"/>
      <c r="Q758" s="303"/>
      <c r="R758" s="309"/>
      <c r="S758" s="310"/>
      <c r="T758" s="310"/>
      <c r="U758" s="303"/>
      <c r="V758" s="303"/>
      <c r="W758" s="303"/>
      <c r="X758" s="303"/>
      <c r="Y758" s="303"/>
      <c r="Z758" s="303"/>
      <c r="AA758" s="303"/>
      <c r="AB758" s="303"/>
      <c r="AC758" s="303"/>
      <c r="AD758" s="303"/>
      <c r="AE758" s="303"/>
      <c r="AF758" s="303"/>
      <c r="AG758" s="303"/>
      <c r="AH758" s="303"/>
      <c r="AI758" s="303"/>
      <c r="AJ758" s="303"/>
      <c r="AK758" s="303"/>
      <c r="AL758" s="303"/>
      <c r="AM758" s="303"/>
      <c r="AN758" s="303"/>
      <c r="AO758" s="303"/>
      <c r="AP758" s="303"/>
      <c r="AQ758" s="303"/>
      <c r="AR758" s="303"/>
      <c r="AS758" s="303"/>
      <c r="AT758" s="303"/>
      <c r="AU758" s="303"/>
      <c r="AV758" s="303"/>
      <c r="AW758" s="303"/>
      <c r="AX758" s="303"/>
      <c r="AY758" s="303"/>
      <c r="AZ758" s="303"/>
      <c r="BA758" s="303"/>
      <c r="BB758" s="303"/>
      <c r="BC758" s="303"/>
      <c r="BD758" s="303"/>
      <c r="BE758" s="303"/>
      <c r="BF758" s="303"/>
      <c r="BG758" s="303"/>
      <c r="BH758" s="303"/>
      <c r="BI758" s="303"/>
      <c r="BJ758" s="303"/>
      <c r="BK758" s="303"/>
      <c r="BL758" s="303"/>
      <c r="BM758" s="303"/>
      <c r="BN758" s="303"/>
      <c r="BO758" s="303"/>
      <c r="BP758" s="303"/>
      <c r="BQ758" s="303"/>
      <c r="BR758" s="303"/>
      <c r="BS758" s="303"/>
      <c r="BT758" s="303"/>
      <c r="BU758" s="303"/>
      <c r="BV758" s="303"/>
      <c r="BW758" s="303"/>
      <c r="BX758" s="303"/>
      <c r="BY758" s="303"/>
      <c r="BZ758" s="303"/>
      <c r="CA758" s="303"/>
      <c r="CB758" s="303"/>
      <c r="CC758" s="303"/>
      <c r="CD758" s="303"/>
      <c r="CE758" s="303"/>
      <c r="CF758" s="303"/>
      <c r="CG758" s="303"/>
      <c r="CH758" s="303"/>
      <c r="CI758" s="303"/>
      <c r="CJ758" s="303"/>
      <c r="CK758" s="303"/>
      <c r="CL758" s="303"/>
      <c r="CM758" s="303"/>
      <c r="CN758" s="303"/>
      <c r="CO758" s="303"/>
      <c r="CP758" s="303"/>
      <c r="CQ758" s="303"/>
      <c r="CR758" s="303"/>
      <c r="CS758" s="303"/>
      <c r="CT758" s="303"/>
      <c r="CU758" s="303"/>
      <c r="CV758" s="303"/>
      <c r="CW758" s="303"/>
      <c r="CX758" s="303"/>
      <c r="CY758" s="303"/>
      <c r="CZ758" s="303"/>
    </row>
    <row r="759" spans="1:104" ht="11.25" customHeight="1" x14ac:dyDescent="0.2">
      <c r="A759" s="303"/>
      <c r="B759" s="303"/>
      <c r="C759" s="303"/>
      <c r="D759" s="303"/>
      <c r="E759" s="303"/>
      <c r="F759" s="303"/>
      <c r="G759" s="303"/>
      <c r="H759" s="303"/>
      <c r="I759" s="303"/>
      <c r="J759" s="303"/>
      <c r="K759" s="303"/>
      <c r="L759" s="303"/>
      <c r="M759" s="303"/>
      <c r="N759" s="303"/>
      <c r="O759" s="303"/>
      <c r="P759" s="303"/>
      <c r="Q759" s="303"/>
      <c r="R759" s="309"/>
      <c r="S759" s="310"/>
      <c r="T759" s="310"/>
      <c r="U759" s="303"/>
      <c r="V759" s="303"/>
      <c r="W759" s="303"/>
      <c r="X759" s="303"/>
      <c r="Y759" s="303"/>
      <c r="Z759" s="303"/>
      <c r="AA759" s="303"/>
      <c r="AB759" s="303"/>
      <c r="AC759" s="303"/>
      <c r="AD759" s="303"/>
      <c r="AE759" s="303"/>
      <c r="AF759" s="303"/>
      <c r="AG759" s="303"/>
      <c r="AH759" s="303"/>
      <c r="AI759" s="303"/>
      <c r="AJ759" s="303"/>
      <c r="AK759" s="303"/>
      <c r="AL759" s="303"/>
      <c r="AM759" s="303"/>
      <c r="AN759" s="303"/>
      <c r="AO759" s="303"/>
      <c r="AP759" s="303"/>
      <c r="AQ759" s="303"/>
      <c r="AR759" s="303"/>
      <c r="AS759" s="303"/>
      <c r="AT759" s="303"/>
      <c r="AU759" s="303"/>
      <c r="AV759" s="303"/>
      <c r="AW759" s="303"/>
      <c r="AX759" s="303"/>
      <c r="AY759" s="303"/>
      <c r="AZ759" s="303"/>
      <c r="BA759" s="303"/>
      <c r="BB759" s="303"/>
      <c r="BC759" s="303"/>
      <c r="BD759" s="303"/>
      <c r="BE759" s="303"/>
      <c r="BF759" s="303"/>
      <c r="BG759" s="303"/>
      <c r="BH759" s="303"/>
      <c r="BI759" s="303"/>
      <c r="BJ759" s="303"/>
      <c r="BK759" s="303"/>
      <c r="BL759" s="303"/>
      <c r="BM759" s="303"/>
      <c r="BN759" s="303"/>
      <c r="BO759" s="303"/>
      <c r="BP759" s="303"/>
      <c r="BQ759" s="303"/>
      <c r="BR759" s="303"/>
      <c r="BS759" s="303"/>
      <c r="BT759" s="303"/>
      <c r="BU759" s="303"/>
      <c r="BV759" s="303"/>
      <c r="BW759" s="303"/>
      <c r="BX759" s="303"/>
      <c r="BY759" s="303"/>
      <c r="BZ759" s="303"/>
      <c r="CA759" s="303"/>
      <c r="CB759" s="303"/>
      <c r="CC759" s="303"/>
      <c r="CD759" s="303"/>
      <c r="CE759" s="303"/>
      <c r="CF759" s="303"/>
      <c r="CG759" s="303"/>
      <c r="CH759" s="303"/>
      <c r="CI759" s="303"/>
      <c r="CJ759" s="303"/>
      <c r="CK759" s="303"/>
      <c r="CL759" s="303"/>
      <c r="CM759" s="303"/>
      <c r="CN759" s="303"/>
      <c r="CO759" s="303"/>
      <c r="CP759" s="303"/>
      <c r="CQ759" s="303"/>
      <c r="CR759" s="303"/>
      <c r="CS759" s="303"/>
      <c r="CT759" s="303"/>
      <c r="CU759" s="303"/>
      <c r="CV759" s="303"/>
      <c r="CW759" s="303"/>
      <c r="CX759" s="303"/>
      <c r="CY759" s="303"/>
      <c r="CZ759" s="303"/>
    </row>
    <row r="760" spans="1:104" ht="11.25" customHeight="1" x14ac:dyDescent="0.2">
      <c r="A760" s="303"/>
      <c r="B760" s="303"/>
      <c r="C760" s="303"/>
      <c r="D760" s="303"/>
      <c r="E760" s="303"/>
      <c r="F760" s="303"/>
      <c r="G760" s="303"/>
      <c r="H760" s="303"/>
      <c r="I760" s="303"/>
      <c r="J760" s="303"/>
      <c r="K760" s="303"/>
      <c r="L760" s="303"/>
      <c r="M760" s="303"/>
      <c r="N760" s="303"/>
      <c r="O760" s="303"/>
      <c r="P760" s="303"/>
      <c r="Q760" s="303"/>
      <c r="R760" s="309"/>
      <c r="S760" s="310"/>
      <c r="T760" s="310"/>
      <c r="U760" s="303"/>
      <c r="V760" s="303"/>
      <c r="W760" s="303"/>
      <c r="X760" s="303"/>
      <c r="Y760" s="303"/>
      <c r="Z760" s="303"/>
      <c r="AA760" s="303"/>
      <c r="AB760" s="303"/>
      <c r="AC760" s="303"/>
      <c r="AD760" s="303"/>
      <c r="AE760" s="303"/>
      <c r="AF760" s="303"/>
      <c r="AG760" s="303"/>
      <c r="AH760" s="303"/>
      <c r="AI760" s="303"/>
      <c r="AJ760" s="303"/>
      <c r="AK760" s="303"/>
      <c r="AL760" s="303"/>
      <c r="AM760" s="303"/>
      <c r="AN760" s="303"/>
      <c r="AO760" s="303"/>
      <c r="AP760" s="303"/>
      <c r="AQ760" s="303"/>
      <c r="AR760" s="303"/>
      <c r="AS760" s="303"/>
      <c r="AT760" s="303"/>
      <c r="AU760" s="303"/>
      <c r="AV760" s="303"/>
      <c r="AW760" s="303"/>
      <c r="AX760" s="303"/>
      <c r="AY760" s="303"/>
      <c r="AZ760" s="303"/>
      <c r="BA760" s="303"/>
      <c r="BB760" s="303"/>
      <c r="BC760" s="303"/>
      <c r="BD760" s="303"/>
      <c r="BE760" s="303"/>
      <c r="BF760" s="303"/>
      <c r="BG760" s="303"/>
      <c r="BH760" s="303"/>
      <c r="BI760" s="303"/>
      <c r="BJ760" s="303"/>
      <c r="BK760" s="303"/>
      <c r="BL760" s="303"/>
      <c r="BM760" s="303"/>
      <c r="BN760" s="303"/>
      <c r="BO760" s="303"/>
      <c r="BP760" s="303"/>
      <c r="BQ760" s="303"/>
      <c r="BR760" s="303"/>
      <c r="BS760" s="303"/>
      <c r="BT760" s="303"/>
      <c r="BU760" s="303"/>
      <c r="BV760" s="303"/>
      <c r="BW760" s="303"/>
      <c r="BX760" s="303"/>
      <c r="BY760" s="303"/>
      <c r="BZ760" s="303"/>
      <c r="CA760" s="303"/>
      <c r="CB760" s="303"/>
      <c r="CC760" s="303"/>
      <c r="CD760" s="303"/>
      <c r="CE760" s="303"/>
      <c r="CF760" s="303"/>
      <c r="CG760" s="303"/>
      <c r="CH760" s="303"/>
      <c r="CI760" s="303"/>
      <c r="CJ760" s="303"/>
      <c r="CK760" s="303"/>
      <c r="CL760" s="303"/>
      <c r="CM760" s="303"/>
      <c r="CN760" s="303"/>
      <c r="CO760" s="303"/>
      <c r="CP760" s="303"/>
      <c r="CQ760" s="303"/>
      <c r="CR760" s="303"/>
      <c r="CS760" s="303"/>
      <c r="CT760" s="303"/>
      <c r="CU760" s="303"/>
      <c r="CV760" s="303"/>
      <c r="CW760" s="303"/>
      <c r="CX760" s="303"/>
      <c r="CY760" s="303"/>
      <c r="CZ760" s="303"/>
    </row>
    <row r="761" spans="1:104" ht="11.25" customHeight="1" x14ac:dyDescent="0.2">
      <c r="A761" s="303"/>
      <c r="B761" s="303"/>
      <c r="C761" s="303"/>
      <c r="D761" s="303"/>
      <c r="E761" s="303"/>
      <c r="F761" s="303"/>
      <c r="G761" s="303"/>
      <c r="H761" s="303"/>
      <c r="I761" s="303"/>
      <c r="J761" s="303"/>
      <c r="K761" s="303"/>
      <c r="L761" s="303"/>
      <c r="M761" s="303"/>
      <c r="N761" s="303"/>
      <c r="O761" s="303"/>
      <c r="P761" s="303"/>
      <c r="Q761" s="303"/>
      <c r="R761" s="309"/>
      <c r="S761" s="310"/>
      <c r="T761" s="310"/>
      <c r="U761" s="303"/>
      <c r="V761" s="303"/>
      <c r="W761" s="303"/>
      <c r="X761" s="303"/>
      <c r="Y761" s="303"/>
      <c r="Z761" s="303"/>
      <c r="AA761" s="303"/>
      <c r="AB761" s="303"/>
      <c r="AC761" s="303"/>
      <c r="AD761" s="303"/>
      <c r="AE761" s="303"/>
      <c r="AF761" s="303"/>
      <c r="AG761" s="303"/>
      <c r="AH761" s="303"/>
      <c r="AI761" s="303"/>
      <c r="AJ761" s="303"/>
      <c r="AK761" s="303"/>
      <c r="AL761" s="303"/>
      <c r="AM761" s="303"/>
      <c r="AN761" s="303"/>
      <c r="AO761" s="303"/>
      <c r="AP761" s="303"/>
      <c r="AQ761" s="303"/>
      <c r="AR761" s="303"/>
      <c r="AS761" s="303"/>
      <c r="AT761" s="303"/>
      <c r="AU761" s="303"/>
      <c r="AV761" s="303"/>
      <c r="AW761" s="303"/>
      <c r="AX761" s="303"/>
      <c r="AY761" s="303"/>
      <c r="AZ761" s="303"/>
      <c r="BA761" s="303"/>
      <c r="BB761" s="303"/>
      <c r="BC761" s="303"/>
      <c r="BD761" s="303"/>
      <c r="BE761" s="303"/>
      <c r="BF761" s="303"/>
      <c r="BG761" s="303"/>
      <c r="BH761" s="303"/>
      <c r="BI761" s="303"/>
      <c r="BJ761" s="303"/>
      <c r="BK761" s="303"/>
      <c r="BL761" s="303"/>
      <c r="BM761" s="303"/>
      <c r="BN761" s="303"/>
      <c r="BO761" s="303"/>
      <c r="BP761" s="303"/>
      <c r="BQ761" s="303"/>
      <c r="BR761" s="303"/>
      <c r="BS761" s="303"/>
      <c r="BT761" s="303"/>
      <c r="BU761" s="303"/>
      <c r="BV761" s="303"/>
      <c r="BW761" s="303"/>
      <c r="BX761" s="303"/>
      <c r="BY761" s="303"/>
      <c r="BZ761" s="303"/>
      <c r="CA761" s="303"/>
      <c r="CB761" s="303"/>
      <c r="CC761" s="303"/>
      <c r="CD761" s="303"/>
      <c r="CE761" s="303"/>
      <c r="CF761" s="303"/>
      <c r="CG761" s="303"/>
      <c r="CH761" s="303"/>
      <c r="CI761" s="303"/>
      <c r="CJ761" s="303"/>
      <c r="CK761" s="303"/>
      <c r="CL761" s="303"/>
      <c r="CM761" s="303"/>
      <c r="CN761" s="303"/>
      <c r="CO761" s="303"/>
      <c r="CP761" s="303"/>
      <c r="CQ761" s="303"/>
      <c r="CR761" s="303"/>
      <c r="CS761" s="303"/>
      <c r="CT761" s="303"/>
      <c r="CU761" s="303"/>
      <c r="CV761" s="303"/>
      <c r="CW761" s="303"/>
      <c r="CX761" s="303"/>
      <c r="CY761" s="303"/>
      <c r="CZ761" s="303"/>
    </row>
    <row r="762" spans="1:104" ht="11.25" customHeight="1" x14ac:dyDescent="0.2">
      <c r="A762" s="303"/>
      <c r="B762" s="303"/>
      <c r="C762" s="303"/>
      <c r="D762" s="303"/>
      <c r="E762" s="303"/>
      <c r="F762" s="303"/>
      <c r="G762" s="303"/>
      <c r="H762" s="303"/>
      <c r="I762" s="303"/>
      <c r="J762" s="303"/>
      <c r="K762" s="303"/>
      <c r="L762" s="303"/>
      <c r="M762" s="303"/>
      <c r="N762" s="303"/>
      <c r="O762" s="303"/>
      <c r="P762" s="303"/>
      <c r="Q762" s="303"/>
      <c r="R762" s="309"/>
      <c r="S762" s="310"/>
      <c r="T762" s="310"/>
      <c r="U762" s="303"/>
      <c r="V762" s="303"/>
      <c r="W762" s="303"/>
      <c r="X762" s="303"/>
      <c r="Y762" s="303"/>
      <c r="Z762" s="303"/>
      <c r="AA762" s="303"/>
      <c r="AB762" s="303"/>
      <c r="AC762" s="303"/>
      <c r="AD762" s="303"/>
      <c r="AE762" s="303"/>
      <c r="AF762" s="303"/>
      <c r="AG762" s="303"/>
      <c r="AH762" s="303"/>
      <c r="AI762" s="303"/>
      <c r="AJ762" s="303"/>
      <c r="AK762" s="303"/>
      <c r="AL762" s="303"/>
      <c r="AM762" s="303"/>
      <c r="AN762" s="303"/>
      <c r="AO762" s="303"/>
      <c r="AP762" s="303"/>
      <c r="AQ762" s="303"/>
      <c r="AR762" s="303"/>
      <c r="AS762" s="303"/>
      <c r="AT762" s="303"/>
      <c r="AU762" s="303"/>
      <c r="AV762" s="303"/>
      <c r="AW762" s="303"/>
      <c r="AX762" s="303"/>
      <c r="AY762" s="303"/>
      <c r="AZ762" s="303"/>
      <c r="BA762" s="303"/>
      <c r="BB762" s="303"/>
      <c r="BC762" s="303"/>
      <c r="BD762" s="303"/>
      <c r="BE762" s="303"/>
      <c r="BF762" s="303"/>
      <c r="BG762" s="303"/>
      <c r="BH762" s="303"/>
      <c r="BI762" s="303"/>
      <c r="BJ762" s="303"/>
      <c r="BK762" s="303"/>
      <c r="BL762" s="303"/>
      <c r="BM762" s="303"/>
      <c r="BN762" s="303"/>
      <c r="BO762" s="303"/>
      <c r="BP762" s="303"/>
      <c r="BQ762" s="303"/>
      <c r="BR762" s="303"/>
      <c r="BS762" s="303"/>
      <c r="BT762" s="303"/>
      <c r="BU762" s="303"/>
      <c r="BV762" s="303"/>
      <c r="BW762" s="303"/>
      <c r="BX762" s="303"/>
      <c r="BY762" s="303"/>
      <c r="BZ762" s="303"/>
      <c r="CA762" s="303"/>
      <c r="CB762" s="303"/>
      <c r="CC762" s="303"/>
      <c r="CD762" s="303"/>
      <c r="CE762" s="303"/>
      <c r="CF762" s="303"/>
      <c r="CG762" s="303"/>
      <c r="CH762" s="303"/>
      <c r="CI762" s="303"/>
      <c r="CJ762" s="303"/>
      <c r="CK762" s="303"/>
      <c r="CL762" s="303"/>
      <c r="CM762" s="303"/>
      <c r="CN762" s="303"/>
      <c r="CO762" s="303"/>
      <c r="CP762" s="303"/>
      <c r="CQ762" s="303"/>
      <c r="CR762" s="303"/>
      <c r="CS762" s="303"/>
      <c r="CT762" s="303"/>
      <c r="CU762" s="303"/>
      <c r="CV762" s="303"/>
      <c r="CW762" s="303"/>
      <c r="CX762" s="303"/>
      <c r="CY762" s="303"/>
      <c r="CZ762" s="303"/>
    </row>
    <row r="763" spans="1:104" ht="11.25" customHeight="1" x14ac:dyDescent="0.2">
      <c r="A763" s="303"/>
      <c r="B763" s="303"/>
      <c r="C763" s="303"/>
      <c r="D763" s="303"/>
      <c r="E763" s="303"/>
      <c r="F763" s="303"/>
      <c r="G763" s="303"/>
      <c r="H763" s="303"/>
      <c r="I763" s="303"/>
      <c r="J763" s="303"/>
      <c r="K763" s="303"/>
      <c r="L763" s="303"/>
      <c r="M763" s="303"/>
      <c r="N763" s="303"/>
      <c r="O763" s="303"/>
      <c r="P763" s="303"/>
      <c r="Q763" s="303"/>
      <c r="R763" s="309"/>
      <c r="S763" s="310"/>
      <c r="T763" s="310"/>
      <c r="U763" s="303"/>
      <c r="V763" s="303"/>
      <c r="W763" s="303"/>
      <c r="X763" s="303"/>
      <c r="Y763" s="303"/>
      <c r="Z763" s="303"/>
      <c r="AA763" s="303"/>
      <c r="AB763" s="303"/>
      <c r="AC763" s="303"/>
      <c r="AD763" s="303"/>
      <c r="AE763" s="303"/>
      <c r="AF763" s="303"/>
      <c r="AG763" s="303"/>
      <c r="AH763" s="303"/>
      <c r="AI763" s="303"/>
      <c r="AJ763" s="303"/>
      <c r="AK763" s="303"/>
      <c r="AL763" s="303"/>
      <c r="AM763" s="303"/>
      <c r="AN763" s="303"/>
      <c r="AO763" s="303"/>
      <c r="AP763" s="303"/>
      <c r="AQ763" s="303"/>
      <c r="AR763" s="303"/>
      <c r="AS763" s="303"/>
      <c r="AT763" s="303"/>
      <c r="AU763" s="303"/>
      <c r="AV763" s="303"/>
      <c r="AW763" s="303"/>
      <c r="AX763" s="303"/>
      <c r="AY763" s="303"/>
      <c r="AZ763" s="303"/>
      <c r="BA763" s="303"/>
      <c r="BB763" s="303"/>
      <c r="BC763" s="303"/>
      <c r="BD763" s="303"/>
      <c r="BE763" s="303"/>
      <c r="BF763" s="303"/>
      <c r="BG763" s="303"/>
      <c r="BH763" s="303"/>
      <c r="BI763" s="303"/>
      <c r="BJ763" s="303"/>
      <c r="BK763" s="303"/>
      <c r="BL763" s="303"/>
      <c r="BM763" s="303"/>
      <c r="BN763" s="303"/>
      <c r="BO763" s="303"/>
      <c r="BP763" s="303"/>
      <c r="BQ763" s="303"/>
      <c r="BR763" s="303"/>
      <c r="BS763" s="303"/>
      <c r="BT763" s="303"/>
      <c r="BU763" s="303"/>
      <c r="BV763" s="303"/>
      <c r="BW763" s="303"/>
      <c r="BX763" s="303"/>
      <c r="BY763" s="303"/>
      <c r="BZ763" s="303"/>
      <c r="CA763" s="303"/>
      <c r="CB763" s="303"/>
      <c r="CC763" s="303"/>
      <c r="CD763" s="303"/>
      <c r="CE763" s="303"/>
      <c r="CF763" s="303"/>
      <c r="CG763" s="303"/>
      <c r="CH763" s="303"/>
      <c r="CI763" s="303"/>
      <c r="CJ763" s="303"/>
      <c r="CK763" s="303"/>
      <c r="CL763" s="303"/>
      <c r="CM763" s="303"/>
      <c r="CN763" s="303"/>
      <c r="CO763" s="303"/>
      <c r="CP763" s="303"/>
      <c r="CQ763" s="303"/>
      <c r="CR763" s="303"/>
      <c r="CS763" s="303"/>
      <c r="CT763" s="303"/>
      <c r="CU763" s="303"/>
      <c r="CV763" s="303"/>
      <c r="CW763" s="303"/>
      <c r="CX763" s="303"/>
      <c r="CY763" s="303"/>
      <c r="CZ763" s="303"/>
    </row>
    <row r="764" spans="1:104" ht="11.25" customHeight="1" x14ac:dyDescent="0.2">
      <c r="A764" s="303"/>
      <c r="B764" s="303"/>
      <c r="C764" s="303"/>
      <c r="D764" s="303"/>
      <c r="E764" s="303"/>
      <c r="F764" s="303"/>
      <c r="G764" s="303"/>
      <c r="H764" s="303"/>
      <c r="I764" s="303"/>
      <c r="J764" s="303"/>
      <c r="K764" s="303"/>
      <c r="L764" s="303"/>
      <c r="M764" s="303"/>
      <c r="N764" s="303"/>
      <c r="O764" s="303"/>
      <c r="P764" s="303"/>
      <c r="Q764" s="303"/>
      <c r="R764" s="309"/>
      <c r="S764" s="310"/>
      <c r="T764" s="310"/>
      <c r="U764" s="303"/>
      <c r="V764" s="303"/>
      <c r="W764" s="303"/>
      <c r="X764" s="303"/>
      <c r="Y764" s="303"/>
      <c r="Z764" s="303"/>
      <c r="AA764" s="303"/>
      <c r="AB764" s="303"/>
      <c r="AC764" s="303"/>
      <c r="AD764" s="303"/>
      <c r="AE764" s="303"/>
      <c r="AF764" s="303"/>
      <c r="AG764" s="303"/>
      <c r="AH764" s="303"/>
      <c r="AI764" s="303"/>
      <c r="AJ764" s="303"/>
      <c r="AK764" s="303"/>
      <c r="AL764" s="303"/>
      <c r="AM764" s="303"/>
      <c r="AN764" s="303"/>
      <c r="AO764" s="303"/>
      <c r="AP764" s="303"/>
      <c r="AQ764" s="303"/>
      <c r="AR764" s="303"/>
      <c r="AS764" s="303"/>
      <c r="AT764" s="303"/>
      <c r="AU764" s="303"/>
      <c r="AV764" s="303"/>
      <c r="AW764" s="303"/>
      <c r="AX764" s="303"/>
      <c r="AY764" s="303"/>
      <c r="AZ764" s="303"/>
      <c r="BA764" s="303"/>
      <c r="BB764" s="303"/>
      <c r="BC764" s="303"/>
      <c r="BD764" s="303"/>
      <c r="BE764" s="303"/>
      <c r="BF764" s="303"/>
      <c r="BG764" s="303"/>
      <c r="BH764" s="303"/>
      <c r="BI764" s="303"/>
      <c r="BJ764" s="303"/>
      <c r="BK764" s="303"/>
      <c r="BL764" s="303"/>
      <c r="BM764" s="303"/>
      <c r="BN764" s="303"/>
      <c r="BO764" s="303"/>
      <c r="BP764" s="303"/>
      <c r="BQ764" s="303"/>
      <c r="BR764" s="303"/>
      <c r="BS764" s="303"/>
      <c r="BT764" s="303"/>
      <c r="BU764" s="303"/>
      <c r="BV764" s="303"/>
      <c r="BW764" s="303"/>
      <c r="BX764" s="303"/>
      <c r="BY764" s="303"/>
      <c r="BZ764" s="303"/>
      <c r="CA764" s="303"/>
      <c r="CB764" s="303"/>
      <c r="CC764" s="303"/>
      <c r="CD764" s="303"/>
      <c r="CE764" s="303"/>
      <c r="CF764" s="303"/>
      <c r="CG764" s="303"/>
      <c r="CH764" s="303"/>
      <c r="CI764" s="303"/>
      <c r="CJ764" s="303"/>
      <c r="CK764" s="303"/>
      <c r="CL764" s="303"/>
      <c r="CM764" s="303"/>
      <c r="CN764" s="303"/>
      <c r="CO764" s="303"/>
      <c r="CP764" s="303"/>
      <c r="CQ764" s="303"/>
      <c r="CR764" s="303"/>
      <c r="CS764" s="303"/>
      <c r="CT764" s="303"/>
      <c r="CU764" s="303"/>
      <c r="CV764" s="303"/>
      <c r="CW764" s="303"/>
      <c r="CX764" s="303"/>
      <c r="CY764" s="303"/>
      <c r="CZ764" s="303"/>
    </row>
    <row r="765" spans="1:104" ht="11.25" customHeight="1" x14ac:dyDescent="0.2">
      <c r="A765" s="303"/>
      <c r="B765" s="303"/>
      <c r="C765" s="303"/>
      <c r="D765" s="303"/>
      <c r="E765" s="303"/>
      <c r="F765" s="303"/>
      <c r="G765" s="303"/>
      <c r="H765" s="303"/>
      <c r="I765" s="303"/>
      <c r="J765" s="303"/>
      <c r="K765" s="303"/>
      <c r="L765" s="303"/>
      <c r="M765" s="303"/>
      <c r="N765" s="303"/>
      <c r="O765" s="303"/>
      <c r="P765" s="303"/>
      <c r="Q765" s="303"/>
      <c r="R765" s="309"/>
      <c r="S765" s="310"/>
      <c r="T765" s="310"/>
      <c r="U765" s="303"/>
      <c r="V765" s="303"/>
      <c r="W765" s="303"/>
      <c r="X765" s="303"/>
      <c r="Y765" s="303"/>
      <c r="Z765" s="303"/>
      <c r="AA765" s="303"/>
      <c r="AB765" s="303"/>
      <c r="AC765" s="303"/>
      <c r="AD765" s="303"/>
      <c r="AE765" s="303"/>
      <c r="AF765" s="303"/>
      <c r="AG765" s="303"/>
      <c r="AH765" s="303"/>
      <c r="AI765" s="303"/>
      <c r="AJ765" s="303"/>
      <c r="AK765" s="303"/>
      <c r="AL765" s="303"/>
      <c r="AM765" s="303"/>
      <c r="AN765" s="303"/>
      <c r="AO765" s="303"/>
      <c r="AP765" s="303"/>
      <c r="AQ765" s="303"/>
      <c r="AR765" s="303"/>
      <c r="AS765" s="303"/>
      <c r="AT765" s="303"/>
      <c r="AU765" s="303"/>
      <c r="AV765" s="303"/>
      <c r="AW765" s="303"/>
      <c r="AX765" s="303"/>
      <c r="AY765" s="303"/>
      <c r="AZ765" s="303"/>
      <c r="BA765" s="303"/>
      <c r="BB765" s="303"/>
      <c r="BC765" s="303"/>
      <c r="BD765" s="303"/>
      <c r="BE765" s="303"/>
      <c r="BF765" s="303"/>
      <c r="BG765" s="303"/>
      <c r="BH765" s="303"/>
      <c r="BI765" s="303"/>
      <c r="BJ765" s="303"/>
      <c r="BK765" s="303"/>
      <c r="BL765" s="303"/>
      <c r="BM765" s="303"/>
      <c r="BN765" s="303"/>
      <c r="BO765" s="303"/>
      <c r="BP765" s="303"/>
      <c r="BQ765" s="303"/>
      <c r="BR765" s="303"/>
      <c r="BS765" s="303"/>
      <c r="BT765" s="303"/>
      <c r="BU765" s="303"/>
      <c r="BV765" s="303"/>
      <c r="BW765" s="303"/>
      <c r="BX765" s="303"/>
      <c r="BY765" s="303"/>
      <c r="BZ765" s="303"/>
      <c r="CA765" s="303"/>
      <c r="CB765" s="303"/>
      <c r="CC765" s="303"/>
      <c r="CD765" s="303"/>
      <c r="CE765" s="303"/>
      <c r="CF765" s="303"/>
      <c r="CG765" s="303"/>
      <c r="CH765" s="303"/>
      <c r="CI765" s="303"/>
      <c r="CJ765" s="303"/>
      <c r="CK765" s="303"/>
      <c r="CL765" s="303"/>
      <c r="CM765" s="303"/>
      <c r="CN765" s="303"/>
      <c r="CO765" s="303"/>
      <c r="CP765" s="303"/>
      <c r="CQ765" s="303"/>
      <c r="CR765" s="303"/>
      <c r="CS765" s="303"/>
      <c r="CT765" s="303"/>
      <c r="CU765" s="303"/>
      <c r="CV765" s="303"/>
      <c r="CW765" s="303"/>
      <c r="CX765" s="303"/>
      <c r="CY765" s="303"/>
      <c r="CZ765" s="303"/>
    </row>
    <row r="766" spans="1:104" ht="11.25" customHeight="1" x14ac:dyDescent="0.2">
      <c r="A766" s="303"/>
      <c r="B766" s="303"/>
      <c r="C766" s="303"/>
      <c r="D766" s="303"/>
      <c r="E766" s="303"/>
      <c r="F766" s="303"/>
      <c r="G766" s="303"/>
      <c r="H766" s="303"/>
      <c r="I766" s="303"/>
      <c r="J766" s="303"/>
      <c r="K766" s="303"/>
      <c r="L766" s="303"/>
      <c r="M766" s="303"/>
      <c r="N766" s="303"/>
      <c r="O766" s="303"/>
      <c r="P766" s="303"/>
      <c r="Q766" s="303"/>
      <c r="R766" s="309"/>
      <c r="S766" s="310"/>
      <c r="T766" s="310"/>
      <c r="U766" s="303"/>
      <c r="V766" s="303"/>
      <c r="W766" s="303"/>
      <c r="X766" s="303"/>
      <c r="Y766" s="303"/>
      <c r="Z766" s="303"/>
      <c r="AA766" s="303"/>
      <c r="AB766" s="303"/>
      <c r="AC766" s="303"/>
      <c r="AD766" s="303"/>
      <c r="AE766" s="303"/>
      <c r="AF766" s="303"/>
      <c r="AG766" s="303"/>
      <c r="AH766" s="303"/>
      <c r="AI766" s="303"/>
      <c r="AJ766" s="303"/>
      <c r="AK766" s="303"/>
      <c r="AL766" s="303"/>
      <c r="AM766" s="303"/>
      <c r="AN766" s="303"/>
      <c r="AO766" s="303"/>
      <c r="AP766" s="303"/>
      <c r="AQ766" s="303"/>
      <c r="AR766" s="303"/>
      <c r="AS766" s="303"/>
      <c r="AT766" s="303"/>
      <c r="AU766" s="303"/>
      <c r="AV766" s="303"/>
      <c r="AW766" s="303"/>
      <c r="AX766" s="303"/>
      <c r="AY766" s="303"/>
      <c r="AZ766" s="303"/>
      <c r="BA766" s="303"/>
      <c r="BB766" s="303"/>
      <c r="BC766" s="303"/>
      <c r="BD766" s="303"/>
      <c r="BE766" s="303"/>
      <c r="BF766" s="303"/>
      <c r="BG766" s="303"/>
      <c r="BH766" s="303"/>
      <c r="BI766" s="303"/>
      <c r="BJ766" s="303"/>
      <c r="BK766" s="303"/>
      <c r="BL766" s="303"/>
      <c r="BM766" s="303"/>
      <c r="BN766" s="303"/>
      <c r="BO766" s="303"/>
      <c r="BP766" s="303"/>
      <c r="BQ766" s="303"/>
      <c r="BR766" s="303"/>
      <c r="BS766" s="303"/>
      <c r="BT766" s="303"/>
      <c r="BU766" s="303"/>
      <c r="BV766" s="303"/>
      <c r="BW766" s="303"/>
      <c r="BX766" s="303"/>
      <c r="BY766" s="303"/>
      <c r="BZ766" s="303"/>
      <c r="CA766" s="303"/>
      <c r="CB766" s="303"/>
      <c r="CC766" s="303"/>
      <c r="CD766" s="303"/>
      <c r="CE766" s="303"/>
      <c r="CF766" s="303"/>
      <c r="CG766" s="303"/>
      <c r="CH766" s="303"/>
      <c r="CI766" s="303"/>
      <c r="CJ766" s="303"/>
      <c r="CK766" s="303"/>
      <c r="CL766" s="303"/>
      <c r="CM766" s="303"/>
      <c r="CN766" s="303"/>
      <c r="CO766" s="303"/>
      <c r="CP766" s="303"/>
      <c r="CQ766" s="303"/>
      <c r="CR766" s="303"/>
      <c r="CS766" s="303"/>
      <c r="CT766" s="303"/>
      <c r="CU766" s="303"/>
      <c r="CV766" s="303"/>
      <c r="CW766" s="303"/>
      <c r="CX766" s="303"/>
      <c r="CY766" s="303"/>
      <c r="CZ766" s="303"/>
    </row>
    <row r="767" spans="1:104" ht="11.25" customHeight="1" x14ac:dyDescent="0.2">
      <c r="A767" s="303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303"/>
      <c r="N767" s="303"/>
      <c r="O767" s="303"/>
      <c r="P767" s="303"/>
      <c r="Q767" s="303"/>
      <c r="R767" s="309"/>
      <c r="S767" s="310"/>
      <c r="T767" s="310"/>
      <c r="U767" s="303"/>
      <c r="V767" s="303"/>
      <c r="W767" s="303"/>
      <c r="X767" s="303"/>
      <c r="Y767" s="303"/>
      <c r="Z767" s="303"/>
      <c r="AA767" s="303"/>
      <c r="AB767" s="303"/>
      <c r="AC767" s="303"/>
      <c r="AD767" s="303"/>
      <c r="AE767" s="303"/>
      <c r="AF767" s="303"/>
      <c r="AG767" s="303"/>
      <c r="AH767" s="303"/>
      <c r="AI767" s="303"/>
      <c r="AJ767" s="303"/>
      <c r="AK767" s="303"/>
      <c r="AL767" s="303"/>
      <c r="AM767" s="303"/>
      <c r="AN767" s="303"/>
      <c r="AO767" s="303"/>
      <c r="AP767" s="303"/>
      <c r="AQ767" s="303"/>
      <c r="AR767" s="303"/>
      <c r="AS767" s="303"/>
      <c r="AT767" s="303"/>
      <c r="AU767" s="303"/>
      <c r="AV767" s="303"/>
      <c r="AW767" s="303"/>
      <c r="AX767" s="303"/>
      <c r="AY767" s="303"/>
      <c r="AZ767" s="303"/>
      <c r="BA767" s="303"/>
      <c r="BB767" s="303"/>
      <c r="BC767" s="303"/>
      <c r="BD767" s="303"/>
      <c r="BE767" s="303"/>
      <c r="BF767" s="303"/>
      <c r="BG767" s="303"/>
      <c r="BH767" s="303"/>
      <c r="BI767" s="303"/>
      <c r="BJ767" s="303"/>
      <c r="BK767" s="303"/>
      <c r="BL767" s="303"/>
      <c r="BM767" s="303"/>
      <c r="BN767" s="303"/>
      <c r="BO767" s="303"/>
      <c r="BP767" s="303"/>
      <c r="BQ767" s="303"/>
      <c r="BR767" s="303"/>
      <c r="BS767" s="303"/>
      <c r="BT767" s="303"/>
      <c r="BU767" s="303"/>
      <c r="BV767" s="303"/>
      <c r="BW767" s="303"/>
      <c r="BX767" s="303"/>
      <c r="BY767" s="303"/>
      <c r="BZ767" s="303"/>
      <c r="CA767" s="303"/>
      <c r="CB767" s="303"/>
      <c r="CC767" s="303"/>
      <c r="CD767" s="303"/>
      <c r="CE767" s="303"/>
      <c r="CF767" s="303"/>
      <c r="CG767" s="303"/>
      <c r="CH767" s="303"/>
      <c r="CI767" s="303"/>
      <c r="CJ767" s="303"/>
      <c r="CK767" s="303"/>
      <c r="CL767" s="303"/>
      <c r="CM767" s="303"/>
      <c r="CN767" s="303"/>
      <c r="CO767" s="303"/>
      <c r="CP767" s="303"/>
      <c r="CQ767" s="303"/>
      <c r="CR767" s="303"/>
      <c r="CS767" s="303"/>
      <c r="CT767" s="303"/>
      <c r="CU767" s="303"/>
      <c r="CV767" s="303"/>
      <c r="CW767" s="303"/>
      <c r="CX767" s="303"/>
      <c r="CY767" s="303"/>
      <c r="CZ767" s="303"/>
    </row>
    <row r="768" spans="1:104" ht="11.25" customHeight="1" x14ac:dyDescent="0.2">
      <c r="A768" s="303"/>
      <c r="B768" s="303"/>
      <c r="C768" s="303"/>
      <c r="D768" s="303"/>
      <c r="E768" s="303"/>
      <c r="F768" s="303"/>
      <c r="G768" s="303"/>
      <c r="H768" s="303"/>
      <c r="I768" s="303"/>
      <c r="J768" s="303"/>
      <c r="K768" s="303"/>
      <c r="L768" s="303"/>
      <c r="M768" s="303"/>
      <c r="N768" s="303"/>
      <c r="O768" s="303"/>
      <c r="P768" s="303"/>
      <c r="Q768" s="303"/>
      <c r="R768" s="309"/>
      <c r="S768" s="310"/>
      <c r="T768" s="310"/>
      <c r="U768" s="303"/>
      <c r="V768" s="303"/>
      <c r="W768" s="303"/>
      <c r="X768" s="303"/>
      <c r="Y768" s="303"/>
      <c r="Z768" s="303"/>
      <c r="AA768" s="303"/>
      <c r="AB768" s="303"/>
      <c r="AC768" s="303"/>
      <c r="AD768" s="303"/>
      <c r="AE768" s="303"/>
      <c r="AF768" s="303"/>
      <c r="AG768" s="303"/>
      <c r="AH768" s="303"/>
      <c r="AI768" s="303"/>
      <c r="AJ768" s="303"/>
      <c r="AK768" s="303"/>
      <c r="AL768" s="303"/>
      <c r="AM768" s="303"/>
      <c r="AN768" s="303"/>
      <c r="AO768" s="303"/>
      <c r="AP768" s="303"/>
      <c r="AQ768" s="303"/>
      <c r="AR768" s="303"/>
      <c r="AS768" s="303"/>
      <c r="AT768" s="303"/>
      <c r="AU768" s="303"/>
      <c r="AV768" s="303"/>
      <c r="AW768" s="303"/>
      <c r="AX768" s="303"/>
      <c r="AY768" s="303"/>
      <c r="AZ768" s="303"/>
      <c r="BA768" s="303"/>
      <c r="BB768" s="303"/>
      <c r="BC768" s="303"/>
      <c r="BD768" s="303"/>
      <c r="BE768" s="303"/>
      <c r="BF768" s="303"/>
      <c r="BG768" s="303"/>
      <c r="BH768" s="303"/>
      <c r="BI768" s="303"/>
      <c r="BJ768" s="303"/>
      <c r="BK768" s="303"/>
      <c r="BL768" s="303"/>
      <c r="BM768" s="303"/>
      <c r="BN768" s="303"/>
      <c r="BO768" s="303"/>
      <c r="BP768" s="303"/>
      <c r="BQ768" s="303"/>
      <c r="BR768" s="303"/>
      <c r="BS768" s="303"/>
      <c r="BT768" s="303"/>
      <c r="BU768" s="303"/>
      <c r="BV768" s="303"/>
      <c r="BW768" s="303"/>
      <c r="BX768" s="303"/>
      <c r="BY768" s="303"/>
      <c r="BZ768" s="303"/>
      <c r="CA768" s="303"/>
      <c r="CB768" s="303"/>
      <c r="CC768" s="303"/>
      <c r="CD768" s="303"/>
      <c r="CE768" s="303"/>
      <c r="CF768" s="303"/>
      <c r="CG768" s="303"/>
      <c r="CH768" s="303"/>
      <c r="CI768" s="303"/>
      <c r="CJ768" s="303"/>
      <c r="CK768" s="303"/>
      <c r="CL768" s="303"/>
      <c r="CM768" s="303"/>
      <c r="CN768" s="303"/>
      <c r="CO768" s="303"/>
      <c r="CP768" s="303"/>
      <c r="CQ768" s="303"/>
      <c r="CR768" s="303"/>
      <c r="CS768" s="303"/>
      <c r="CT768" s="303"/>
      <c r="CU768" s="303"/>
      <c r="CV768" s="303"/>
      <c r="CW768" s="303"/>
      <c r="CX768" s="303"/>
      <c r="CY768" s="303"/>
      <c r="CZ768" s="303"/>
    </row>
    <row r="769" spans="1:104" ht="11.25" customHeight="1" x14ac:dyDescent="0.2">
      <c r="A769" s="303"/>
      <c r="B769" s="303"/>
      <c r="C769" s="303"/>
      <c r="D769" s="303"/>
      <c r="E769" s="303"/>
      <c r="F769" s="303"/>
      <c r="G769" s="303"/>
      <c r="H769" s="303"/>
      <c r="I769" s="303"/>
      <c r="J769" s="303"/>
      <c r="K769" s="303"/>
      <c r="L769" s="303"/>
      <c r="M769" s="303"/>
      <c r="N769" s="303"/>
      <c r="O769" s="303"/>
      <c r="P769" s="303"/>
      <c r="Q769" s="303"/>
      <c r="R769" s="309"/>
      <c r="S769" s="310"/>
      <c r="T769" s="310"/>
      <c r="U769" s="303"/>
      <c r="V769" s="303"/>
      <c r="W769" s="303"/>
      <c r="X769" s="303"/>
      <c r="Y769" s="303"/>
      <c r="Z769" s="303"/>
      <c r="AA769" s="303"/>
      <c r="AB769" s="303"/>
      <c r="AC769" s="303"/>
      <c r="AD769" s="303"/>
      <c r="AE769" s="303"/>
      <c r="AF769" s="303"/>
      <c r="AG769" s="303"/>
      <c r="AH769" s="303"/>
      <c r="AI769" s="303"/>
      <c r="AJ769" s="303"/>
      <c r="AK769" s="303"/>
      <c r="AL769" s="303"/>
      <c r="AM769" s="303"/>
      <c r="AN769" s="303"/>
      <c r="AO769" s="303"/>
      <c r="AP769" s="303"/>
      <c r="AQ769" s="303"/>
      <c r="AR769" s="303"/>
      <c r="AS769" s="303"/>
      <c r="AT769" s="303"/>
      <c r="AU769" s="303"/>
      <c r="AV769" s="303"/>
      <c r="AW769" s="303"/>
      <c r="AX769" s="303"/>
      <c r="AY769" s="303"/>
      <c r="AZ769" s="303"/>
      <c r="BA769" s="303"/>
      <c r="BB769" s="303"/>
      <c r="BC769" s="303"/>
      <c r="BD769" s="303"/>
      <c r="BE769" s="303"/>
      <c r="BF769" s="303"/>
      <c r="BG769" s="303"/>
      <c r="BH769" s="303"/>
      <c r="BI769" s="303"/>
      <c r="BJ769" s="303"/>
      <c r="BK769" s="303"/>
      <c r="BL769" s="303"/>
      <c r="BM769" s="303"/>
      <c r="BN769" s="303"/>
      <c r="BO769" s="303"/>
      <c r="BP769" s="303"/>
      <c r="BQ769" s="303"/>
      <c r="BR769" s="303"/>
      <c r="BS769" s="303"/>
      <c r="BT769" s="303"/>
      <c r="BU769" s="303"/>
      <c r="BV769" s="303"/>
      <c r="BW769" s="303"/>
      <c r="BX769" s="303"/>
      <c r="BY769" s="303"/>
      <c r="BZ769" s="303"/>
      <c r="CA769" s="303"/>
      <c r="CB769" s="303"/>
      <c r="CC769" s="303"/>
      <c r="CD769" s="303"/>
      <c r="CE769" s="303"/>
      <c r="CF769" s="303"/>
      <c r="CG769" s="303"/>
      <c r="CH769" s="303"/>
      <c r="CI769" s="303"/>
      <c r="CJ769" s="303"/>
      <c r="CK769" s="303"/>
      <c r="CL769" s="303"/>
      <c r="CM769" s="303"/>
      <c r="CN769" s="303"/>
      <c r="CO769" s="303"/>
      <c r="CP769" s="303"/>
      <c r="CQ769" s="303"/>
      <c r="CR769" s="303"/>
      <c r="CS769" s="303"/>
      <c r="CT769" s="303"/>
      <c r="CU769" s="303"/>
      <c r="CV769" s="303"/>
      <c r="CW769" s="303"/>
      <c r="CX769" s="303"/>
      <c r="CY769" s="303"/>
      <c r="CZ769" s="303"/>
    </row>
    <row r="770" spans="1:104" ht="11.25" customHeight="1" x14ac:dyDescent="0.2">
      <c r="A770" s="303"/>
      <c r="B770" s="303"/>
      <c r="C770" s="303"/>
      <c r="D770" s="303"/>
      <c r="E770" s="303"/>
      <c r="F770" s="303"/>
      <c r="G770" s="303"/>
      <c r="H770" s="303"/>
      <c r="I770" s="303"/>
      <c r="J770" s="303"/>
      <c r="K770" s="303"/>
      <c r="L770" s="303"/>
      <c r="M770" s="303"/>
      <c r="N770" s="303"/>
      <c r="O770" s="303"/>
      <c r="P770" s="303"/>
      <c r="Q770" s="303"/>
      <c r="R770" s="309"/>
      <c r="S770" s="310"/>
      <c r="T770" s="310"/>
      <c r="U770" s="303"/>
      <c r="V770" s="303"/>
      <c r="W770" s="303"/>
      <c r="X770" s="303"/>
      <c r="Y770" s="303"/>
      <c r="Z770" s="303"/>
      <c r="AA770" s="303"/>
      <c r="AB770" s="303"/>
      <c r="AC770" s="303"/>
      <c r="AD770" s="303"/>
      <c r="AE770" s="303"/>
      <c r="AF770" s="303"/>
      <c r="AG770" s="303"/>
      <c r="AH770" s="303"/>
      <c r="AI770" s="303"/>
      <c r="AJ770" s="303"/>
      <c r="AK770" s="303"/>
      <c r="AL770" s="303"/>
      <c r="AM770" s="303"/>
      <c r="AN770" s="303"/>
      <c r="AO770" s="303"/>
      <c r="AP770" s="303"/>
      <c r="AQ770" s="303"/>
      <c r="AR770" s="303"/>
      <c r="AS770" s="303"/>
      <c r="AT770" s="303"/>
      <c r="AU770" s="303"/>
      <c r="AV770" s="303"/>
      <c r="AW770" s="303"/>
      <c r="AX770" s="303"/>
      <c r="AY770" s="303"/>
      <c r="AZ770" s="303"/>
      <c r="BA770" s="303"/>
      <c r="BB770" s="303"/>
      <c r="BC770" s="303"/>
      <c r="BD770" s="303"/>
      <c r="BE770" s="303"/>
      <c r="BF770" s="303"/>
      <c r="BG770" s="303"/>
      <c r="BH770" s="303"/>
      <c r="BI770" s="303"/>
      <c r="BJ770" s="303"/>
      <c r="BK770" s="303"/>
      <c r="BL770" s="303"/>
      <c r="BM770" s="303"/>
      <c r="BN770" s="303"/>
      <c r="BO770" s="303"/>
      <c r="BP770" s="303"/>
      <c r="BQ770" s="303"/>
      <c r="BR770" s="303"/>
      <c r="BS770" s="303"/>
      <c r="BT770" s="303"/>
      <c r="BU770" s="303"/>
      <c r="BV770" s="303"/>
      <c r="BW770" s="303"/>
      <c r="BX770" s="303"/>
      <c r="BY770" s="303"/>
      <c r="BZ770" s="303"/>
      <c r="CA770" s="303"/>
      <c r="CB770" s="303"/>
      <c r="CC770" s="303"/>
      <c r="CD770" s="303"/>
      <c r="CE770" s="303"/>
      <c r="CF770" s="303"/>
      <c r="CG770" s="303"/>
      <c r="CH770" s="303"/>
      <c r="CI770" s="303"/>
      <c r="CJ770" s="303"/>
      <c r="CK770" s="303"/>
      <c r="CL770" s="303"/>
      <c r="CM770" s="303"/>
      <c r="CN770" s="303"/>
      <c r="CO770" s="303"/>
      <c r="CP770" s="303"/>
      <c r="CQ770" s="303"/>
      <c r="CR770" s="303"/>
      <c r="CS770" s="303"/>
      <c r="CT770" s="303"/>
      <c r="CU770" s="303"/>
      <c r="CV770" s="303"/>
      <c r="CW770" s="303"/>
      <c r="CX770" s="303"/>
      <c r="CY770" s="303"/>
      <c r="CZ770" s="303"/>
    </row>
    <row r="771" spans="1:104" ht="11.25" customHeight="1" x14ac:dyDescent="0.2">
      <c r="A771" s="303"/>
      <c r="B771" s="303"/>
      <c r="C771" s="303"/>
      <c r="D771" s="303"/>
      <c r="E771" s="303"/>
      <c r="F771" s="303"/>
      <c r="G771" s="303"/>
      <c r="H771" s="303"/>
      <c r="I771" s="303"/>
      <c r="J771" s="303"/>
      <c r="K771" s="303"/>
      <c r="L771" s="303"/>
      <c r="M771" s="303"/>
      <c r="N771" s="303"/>
      <c r="O771" s="303"/>
      <c r="P771" s="303"/>
      <c r="Q771" s="303"/>
      <c r="R771" s="309"/>
      <c r="S771" s="310"/>
      <c r="T771" s="310"/>
      <c r="U771" s="303"/>
      <c r="V771" s="303"/>
      <c r="W771" s="303"/>
      <c r="X771" s="303"/>
      <c r="Y771" s="303"/>
      <c r="Z771" s="303"/>
      <c r="AA771" s="303"/>
      <c r="AB771" s="303"/>
      <c r="AC771" s="303"/>
      <c r="AD771" s="303"/>
      <c r="AE771" s="303"/>
      <c r="AF771" s="303"/>
      <c r="AG771" s="303"/>
      <c r="AH771" s="303"/>
      <c r="AI771" s="303"/>
      <c r="AJ771" s="303"/>
      <c r="AK771" s="303"/>
      <c r="AL771" s="303"/>
      <c r="AM771" s="303"/>
      <c r="AN771" s="303"/>
      <c r="AO771" s="303"/>
      <c r="AP771" s="303"/>
      <c r="AQ771" s="303"/>
      <c r="AR771" s="303"/>
      <c r="AS771" s="303"/>
      <c r="AT771" s="303"/>
      <c r="AU771" s="303"/>
      <c r="AV771" s="303"/>
      <c r="AW771" s="303"/>
      <c r="AX771" s="303"/>
      <c r="AY771" s="303"/>
      <c r="AZ771" s="303"/>
      <c r="BA771" s="303"/>
      <c r="BB771" s="303"/>
      <c r="BC771" s="303"/>
      <c r="BD771" s="303"/>
      <c r="BE771" s="303"/>
      <c r="BF771" s="303"/>
      <c r="BG771" s="303"/>
      <c r="BH771" s="303"/>
      <c r="BI771" s="303"/>
      <c r="BJ771" s="303"/>
      <c r="BK771" s="303"/>
      <c r="BL771" s="303"/>
      <c r="BM771" s="303"/>
      <c r="BN771" s="303"/>
      <c r="BO771" s="303"/>
      <c r="BP771" s="303"/>
      <c r="BQ771" s="303"/>
      <c r="BR771" s="303"/>
      <c r="BS771" s="303"/>
      <c r="BT771" s="303"/>
      <c r="BU771" s="303"/>
      <c r="BV771" s="303"/>
      <c r="BW771" s="303"/>
      <c r="BX771" s="303"/>
      <c r="BY771" s="303"/>
      <c r="BZ771" s="303"/>
      <c r="CA771" s="303"/>
      <c r="CB771" s="303"/>
      <c r="CC771" s="303"/>
      <c r="CD771" s="303"/>
      <c r="CE771" s="303"/>
      <c r="CF771" s="303"/>
      <c r="CG771" s="303"/>
      <c r="CH771" s="303"/>
      <c r="CI771" s="303"/>
      <c r="CJ771" s="303"/>
      <c r="CK771" s="303"/>
      <c r="CL771" s="303"/>
      <c r="CM771" s="303"/>
      <c r="CN771" s="303"/>
      <c r="CO771" s="303"/>
      <c r="CP771" s="303"/>
      <c r="CQ771" s="303"/>
      <c r="CR771" s="303"/>
      <c r="CS771" s="303"/>
      <c r="CT771" s="303"/>
      <c r="CU771" s="303"/>
      <c r="CV771" s="303"/>
      <c r="CW771" s="303"/>
      <c r="CX771" s="303"/>
      <c r="CY771" s="303"/>
      <c r="CZ771" s="303"/>
    </row>
    <row r="772" spans="1:104" ht="11.25" customHeight="1" x14ac:dyDescent="0.2">
      <c r="A772" s="303"/>
      <c r="B772" s="303"/>
      <c r="C772" s="303"/>
      <c r="D772" s="303"/>
      <c r="E772" s="303"/>
      <c r="F772" s="303"/>
      <c r="G772" s="303"/>
      <c r="H772" s="303"/>
      <c r="I772" s="303"/>
      <c r="J772" s="303"/>
      <c r="K772" s="303"/>
      <c r="L772" s="303"/>
      <c r="M772" s="303"/>
      <c r="N772" s="303"/>
      <c r="O772" s="303"/>
      <c r="P772" s="303"/>
      <c r="Q772" s="303"/>
      <c r="R772" s="309"/>
      <c r="S772" s="310"/>
      <c r="T772" s="310"/>
      <c r="U772" s="303"/>
      <c r="V772" s="303"/>
      <c r="W772" s="303"/>
      <c r="X772" s="303"/>
      <c r="Y772" s="303"/>
      <c r="Z772" s="303"/>
      <c r="AA772" s="303"/>
      <c r="AB772" s="303"/>
      <c r="AC772" s="303"/>
      <c r="AD772" s="303"/>
      <c r="AE772" s="303"/>
      <c r="AF772" s="303"/>
      <c r="AG772" s="303"/>
      <c r="AH772" s="303"/>
      <c r="AI772" s="303"/>
      <c r="AJ772" s="303"/>
      <c r="AK772" s="303"/>
      <c r="AL772" s="303"/>
      <c r="AM772" s="303"/>
      <c r="AN772" s="303"/>
      <c r="AO772" s="303"/>
      <c r="AP772" s="303"/>
      <c r="AQ772" s="303"/>
      <c r="AR772" s="303"/>
      <c r="AS772" s="303"/>
      <c r="AT772" s="303"/>
      <c r="AU772" s="303"/>
      <c r="AV772" s="303"/>
      <c r="AW772" s="303"/>
      <c r="AX772" s="303"/>
      <c r="AY772" s="303"/>
      <c r="AZ772" s="303"/>
      <c r="BA772" s="303"/>
      <c r="BB772" s="303"/>
      <c r="BC772" s="303"/>
      <c r="BD772" s="303"/>
      <c r="BE772" s="303"/>
      <c r="BF772" s="303"/>
      <c r="BG772" s="303"/>
      <c r="BH772" s="303"/>
      <c r="BI772" s="303"/>
      <c r="BJ772" s="303"/>
      <c r="BK772" s="303"/>
      <c r="BL772" s="303"/>
      <c r="BM772" s="303"/>
      <c r="BN772" s="303"/>
      <c r="BO772" s="303"/>
      <c r="BP772" s="303"/>
      <c r="BQ772" s="303"/>
      <c r="BR772" s="303"/>
      <c r="BS772" s="303"/>
      <c r="BT772" s="303"/>
      <c r="BU772" s="303"/>
      <c r="BV772" s="303"/>
      <c r="BW772" s="303"/>
      <c r="BX772" s="303"/>
      <c r="BY772" s="303"/>
      <c r="BZ772" s="303"/>
      <c r="CA772" s="303"/>
      <c r="CB772" s="303"/>
      <c r="CC772" s="303"/>
      <c r="CD772" s="303"/>
      <c r="CE772" s="303"/>
      <c r="CF772" s="303"/>
      <c r="CG772" s="303"/>
      <c r="CH772" s="303"/>
      <c r="CI772" s="303"/>
      <c r="CJ772" s="303"/>
      <c r="CK772" s="303"/>
      <c r="CL772" s="303"/>
      <c r="CM772" s="303"/>
      <c r="CN772" s="303"/>
      <c r="CO772" s="303"/>
      <c r="CP772" s="303"/>
      <c r="CQ772" s="303"/>
      <c r="CR772" s="303"/>
      <c r="CS772" s="303"/>
      <c r="CT772" s="303"/>
      <c r="CU772" s="303"/>
      <c r="CV772" s="303"/>
      <c r="CW772" s="303"/>
      <c r="CX772" s="303"/>
      <c r="CY772" s="303"/>
      <c r="CZ772" s="303"/>
    </row>
    <row r="773" spans="1:104" ht="11.25" customHeight="1" x14ac:dyDescent="0.2">
      <c r="A773" s="303"/>
      <c r="B773" s="303"/>
      <c r="C773" s="303"/>
      <c r="D773" s="303"/>
      <c r="E773" s="303"/>
      <c r="F773" s="303"/>
      <c r="G773" s="303"/>
      <c r="H773" s="303"/>
      <c r="I773" s="303"/>
      <c r="J773" s="303"/>
      <c r="K773" s="303"/>
      <c r="L773" s="303"/>
      <c r="M773" s="303"/>
      <c r="N773" s="303"/>
      <c r="O773" s="303"/>
      <c r="P773" s="303"/>
      <c r="Q773" s="303"/>
      <c r="R773" s="309"/>
      <c r="S773" s="310"/>
      <c r="T773" s="310"/>
      <c r="U773" s="303"/>
      <c r="V773" s="303"/>
      <c r="W773" s="303"/>
      <c r="X773" s="303"/>
      <c r="Y773" s="303"/>
      <c r="Z773" s="303"/>
      <c r="AA773" s="303"/>
      <c r="AB773" s="303"/>
      <c r="AC773" s="303"/>
      <c r="AD773" s="303"/>
      <c r="AE773" s="303"/>
      <c r="AF773" s="303"/>
      <c r="AG773" s="303"/>
      <c r="AH773" s="303"/>
      <c r="AI773" s="303"/>
      <c r="AJ773" s="303"/>
      <c r="AK773" s="303"/>
      <c r="AL773" s="303"/>
      <c r="AM773" s="303"/>
      <c r="AN773" s="303"/>
      <c r="AO773" s="303"/>
      <c r="AP773" s="303"/>
      <c r="AQ773" s="303"/>
      <c r="AR773" s="303"/>
      <c r="AS773" s="303"/>
      <c r="AT773" s="303"/>
      <c r="AU773" s="303"/>
      <c r="AV773" s="303"/>
      <c r="AW773" s="303"/>
      <c r="AX773" s="303"/>
      <c r="AY773" s="303"/>
      <c r="AZ773" s="303"/>
      <c r="BA773" s="303"/>
      <c r="BB773" s="303"/>
      <c r="BC773" s="303"/>
      <c r="BD773" s="303"/>
      <c r="BE773" s="303"/>
      <c r="BF773" s="303"/>
      <c r="BG773" s="303"/>
      <c r="BH773" s="303"/>
      <c r="BI773" s="303"/>
      <c r="BJ773" s="303"/>
      <c r="BK773" s="303"/>
      <c r="BL773" s="303"/>
      <c r="BM773" s="303"/>
      <c r="BN773" s="303"/>
      <c r="BO773" s="303"/>
      <c r="BP773" s="303"/>
      <c r="BQ773" s="303"/>
      <c r="BR773" s="303"/>
      <c r="BS773" s="303"/>
      <c r="BT773" s="303"/>
      <c r="BU773" s="303"/>
      <c r="BV773" s="303"/>
      <c r="BW773" s="303"/>
      <c r="BX773" s="303"/>
      <c r="BY773" s="303"/>
      <c r="BZ773" s="303"/>
      <c r="CA773" s="303"/>
      <c r="CB773" s="303"/>
      <c r="CC773" s="303"/>
      <c r="CD773" s="303"/>
      <c r="CE773" s="303"/>
      <c r="CF773" s="303"/>
      <c r="CG773" s="303"/>
      <c r="CH773" s="303"/>
      <c r="CI773" s="303"/>
      <c r="CJ773" s="303"/>
      <c r="CK773" s="303"/>
      <c r="CL773" s="303"/>
      <c r="CM773" s="303"/>
      <c r="CN773" s="303"/>
      <c r="CO773" s="303"/>
      <c r="CP773" s="303"/>
      <c r="CQ773" s="303"/>
      <c r="CR773" s="303"/>
      <c r="CS773" s="303"/>
      <c r="CT773" s="303"/>
      <c r="CU773" s="303"/>
      <c r="CV773" s="303"/>
      <c r="CW773" s="303"/>
      <c r="CX773" s="303"/>
      <c r="CY773" s="303"/>
      <c r="CZ773" s="303"/>
    </row>
    <row r="774" spans="1:104" ht="11.25" customHeight="1" x14ac:dyDescent="0.2">
      <c r="A774" s="303"/>
      <c r="B774" s="303"/>
      <c r="C774" s="303"/>
      <c r="D774" s="303"/>
      <c r="E774" s="303"/>
      <c r="F774" s="303"/>
      <c r="G774" s="303"/>
      <c r="H774" s="303"/>
      <c r="I774" s="303"/>
      <c r="J774" s="303"/>
      <c r="K774" s="303"/>
      <c r="L774" s="303"/>
      <c r="M774" s="303"/>
      <c r="N774" s="303"/>
      <c r="O774" s="303"/>
      <c r="P774" s="303"/>
      <c r="Q774" s="303"/>
      <c r="R774" s="309"/>
      <c r="S774" s="310"/>
      <c r="T774" s="310"/>
      <c r="U774" s="303"/>
      <c r="V774" s="303"/>
      <c r="W774" s="303"/>
      <c r="X774" s="303"/>
      <c r="Y774" s="303"/>
      <c r="Z774" s="303"/>
      <c r="AA774" s="303"/>
      <c r="AB774" s="303"/>
      <c r="AC774" s="303"/>
      <c r="AD774" s="303"/>
      <c r="AE774" s="303"/>
      <c r="AF774" s="303"/>
      <c r="AG774" s="303"/>
      <c r="AH774" s="303"/>
      <c r="AI774" s="303"/>
      <c r="AJ774" s="303"/>
      <c r="AK774" s="303"/>
      <c r="AL774" s="303"/>
      <c r="AM774" s="303"/>
      <c r="AN774" s="303"/>
      <c r="AO774" s="303"/>
      <c r="AP774" s="303"/>
      <c r="AQ774" s="303"/>
      <c r="AR774" s="303"/>
      <c r="AS774" s="303"/>
      <c r="AT774" s="303"/>
      <c r="AU774" s="303"/>
      <c r="AV774" s="303"/>
      <c r="AW774" s="303"/>
      <c r="AX774" s="303"/>
      <c r="AY774" s="303"/>
      <c r="AZ774" s="303"/>
      <c r="BA774" s="303"/>
      <c r="BB774" s="303"/>
      <c r="BC774" s="303"/>
      <c r="BD774" s="303"/>
      <c r="BE774" s="303"/>
      <c r="BF774" s="303"/>
      <c r="BG774" s="303"/>
      <c r="BH774" s="303"/>
      <c r="BI774" s="303"/>
      <c r="BJ774" s="303"/>
      <c r="BK774" s="303"/>
      <c r="BL774" s="303"/>
      <c r="BM774" s="303"/>
      <c r="BN774" s="303"/>
      <c r="BO774" s="303"/>
      <c r="BP774" s="303"/>
      <c r="BQ774" s="303"/>
      <c r="BR774" s="303"/>
      <c r="BS774" s="303"/>
      <c r="BT774" s="303"/>
      <c r="BU774" s="303"/>
      <c r="BV774" s="303"/>
      <c r="BW774" s="303"/>
      <c r="BX774" s="303"/>
      <c r="BY774" s="303"/>
      <c r="BZ774" s="303"/>
      <c r="CA774" s="303"/>
      <c r="CB774" s="303"/>
      <c r="CC774" s="303"/>
      <c r="CD774" s="303"/>
      <c r="CE774" s="303"/>
      <c r="CF774" s="303"/>
      <c r="CG774" s="303"/>
      <c r="CH774" s="303"/>
      <c r="CI774" s="303"/>
      <c r="CJ774" s="303"/>
      <c r="CK774" s="303"/>
      <c r="CL774" s="303"/>
      <c r="CM774" s="303"/>
      <c r="CN774" s="303"/>
      <c r="CO774" s="303"/>
      <c r="CP774" s="303"/>
      <c r="CQ774" s="303"/>
      <c r="CR774" s="303"/>
      <c r="CS774" s="303"/>
      <c r="CT774" s="303"/>
      <c r="CU774" s="303"/>
      <c r="CV774" s="303"/>
      <c r="CW774" s="303"/>
      <c r="CX774" s="303"/>
      <c r="CY774" s="303"/>
      <c r="CZ774" s="303"/>
    </row>
    <row r="775" spans="1:104" ht="11.25" customHeight="1" x14ac:dyDescent="0.2">
      <c r="A775" s="303"/>
      <c r="B775" s="303"/>
      <c r="C775" s="303"/>
      <c r="D775" s="303"/>
      <c r="E775" s="303"/>
      <c r="F775" s="303"/>
      <c r="G775" s="303"/>
      <c r="H775" s="303"/>
      <c r="I775" s="303"/>
      <c r="J775" s="303"/>
      <c r="K775" s="303"/>
      <c r="L775" s="303"/>
      <c r="M775" s="303"/>
      <c r="N775" s="303"/>
      <c r="O775" s="303"/>
      <c r="P775" s="303"/>
      <c r="Q775" s="303"/>
      <c r="R775" s="309"/>
      <c r="S775" s="310"/>
      <c r="T775" s="310"/>
      <c r="U775" s="303"/>
      <c r="V775" s="303"/>
      <c r="W775" s="303"/>
      <c r="X775" s="303"/>
      <c r="Y775" s="303"/>
      <c r="Z775" s="303"/>
      <c r="AA775" s="303"/>
      <c r="AB775" s="303"/>
      <c r="AC775" s="303"/>
      <c r="AD775" s="303"/>
      <c r="AE775" s="303"/>
      <c r="AF775" s="303"/>
      <c r="AG775" s="303"/>
      <c r="AH775" s="303"/>
      <c r="AI775" s="303"/>
      <c r="AJ775" s="303"/>
      <c r="AK775" s="303"/>
      <c r="AL775" s="303"/>
      <c r="AM775" s="303"/>
      <c r="AN775" s="303"/>
      <c r="AO775" s="303"/>
      <c r="AP775" s="303"/>
      <c r="AQ775" s="303"/>
      <c r="AR775" s="303"/>
      <c r="AS775" s="303"/>
      <c r="AT775" s="303"/>
      <c r="AU775" s="303"/>
      <c r="AV775" s="303"/>
      <c r="AW775" s="303"/>
      <c r="AX775" s="303"/>
      <c r="AY775" s="303"/>
      <c r="AZ775" s="303"/>
      <c r="BA775" s="303"/>
      <c r="BB775" s="303"/>
      <c r="BC775" s="303"/>
      <c r="BD775" s="303"/>
      <c r="BE775" s="303"/>
      <c r="BF775" s="303"/>
      <c r="BG775" s="303"/>
      <c r="BH775" s="303"/>
      <c r="BI775" s="303"/>
      <c r="BJ775" s="303"/>
      <c r="BK775" s="303"/>
      <c r="BL775" s="303"/>
      <c r="BM775" s="303"/>
      <c r="BN775" s="303"/>
      <c r="BO775" s="303"/>
      <c r="BP775" s="303"/>
      <c r="BQ775" s="303"/>
      <c r="BR775" s="303"/>
      <c r="BS775" s="303"/>
      <c r="BT775" s="303"/>
      <c r="BU775" s="303"/>
      <c r="BV775" s="303"/>
      <c r="BW775" s="303"/>
      <c r="BX775" s="303"/>
      <c r="BY775" s="303"/>
      <c r="BZ775" s="303"/>
      <c r="CA775" s="303"/>
      <c r="CB775" s="303"/>
      <c r="CC775" s="303"/>
      <c r="CD775" s="303"/>
      <c r="CE775" s="303"/>
      <c r="CF775" s="303"/>
      <c r="CG775" s="303"/>
      <c r="CH775" s="303"/>
      <c r="CI775" s="303"/>
      <c r="CJ775" s="303"/>
      <c r="CK775" s="303"/>
      <c r="CL775" s="303"/>
      <c r="CM775" s="303"/>
      <c r="CN775" s="303"/>
      <c r="CO775" s="303"/>
      <c r="CP775" s="303"/>
      <c r="CQ775" s="303"/>
      <c r="CR775" s="303"/>
      <c r="CS775" s="303"/>
      <c r="CT775" s="303"/>
      <c r="CU775" s="303"/>
      <c r="CV775" s="303"/>
      <c r="CW775" s="303"/>
      <c r="CX775" s="303"/>
      <c r="CY775" s="303"/>
      <c r="CZ775" s="303"/>
    </row>
    <row r="776" spans="1:104" ht="11.25" customHeight="1" x14ac:dyDescent="0.2">
      <c r="A776" s="303"/>
      <c r="B776" s="303"/>
      <c r="C776" s="303"/>
      <c r="D776" s="303"/>
      <c r="E776" s="303"/>
      <c r="F776" s="303"/>
      <c r="G776" s="303"/>
      <c r="H776" s="303"/>
      <c r="I776" s="303"/>
      <c r="J776" s="303"/>
      <c r="K776" s="303"/>
      <c r="L776" s="303"/>
      <c r="M776" s="303"/>
      <c r="N776" s="303"/>
      <c r="O776" s="303"/>
      <c r="P776" s="303"/>
      <c r="Q776" s="303"/>
      <c r="R776" s="309"/>
      <c r="S776" s="310"/>
      <c r="T776" s="310"/>
      <c r="U776" s="303"/>
      <c r="V776" s="303"/>
      <c r="W776" s="303"/>
      <c r="X776" s="303"/>
      <c r="Y776" s="303"/>
      <c r="Z776" s="303"/>
      <c r="AA776" s="303"/>
      <c r="AB776" s="303"/>
      <c r="AC776" s="303"/>
      <c r="AD776" s="303"/>
      <c r="AE776" s="303"/>
      <c r="AF776" s="303"/>
      <c r="AG776" s="303"/>
      <c r="AH776" s="303"/>
      <c r="AI776" s="303"/>
      <c r="AJ776" s="303"/>
      <c r="AK776" s="303"/>
      <c r="AL776" s="303"/>
      <c r="AM776" s="303"/>
      <c r="AN776" s="303"/>
      <c r="AO776" s="303"/>
      <c r="AP776" s="303"/>
      <c r="AQ776" s="303"/>
      <c r="AR776" s="303"/>
      <c r="AS776" s="303"/>
      <c r="AT776" s="303"/>
      <c r="AU776" s="303"/>
      <c r="AV776" s="303"/>
      <c r="AW776" s="303"/>
      <c r="AX776" s="303"/>
      <c r="AY776" s="303"/>
      <c r="AZ776" s="303"/>
      <c r="BA776" s="303"/>
      <c r="BB776" s="303"/>
      <c r="BC776" s="303"/>
      <c r="BD776" s="303"/>
      <c r="BE776" s="303"/>
      <c r="BF776" s="303"/>
      <c r="BG776" s="303"/>
      <c r="BH776" s="303"/>
      <c r="BI776" s="303"/>
      <c r="BJ776" s="303"/>
      <c r="BK776" s="303"/>
      <c r="BL776" s="303"/>
      <c r="BM776" s="303"/>
      <c r="BN776" s="303"/>
      <c r="BO776" s="303"/>
      <c r="BP776" s="303"/>
      <c r="BQ776" s="303"/>
      <c r="BR776" s="303"/>
      <c r="BS776" s="303"/>
      <c r="BT776" s="303"/>
      <c r="BU776" s="303"/>
      <c r="BV776" s="303"/>
      <c r="BW776" s="303"/>
      <c r="BX776" s="303"/>
      <c r="BY776" s="303"/>
      <c r="BZ776" s="303"/>
      <c r="CA776" s="303"/>
      <c r="CB776" s="303"/>
      <c r="CC776" s="303"/>
      <c r="CD776" s="303"/>
      <c r="CE776" s="303"/>
      <c r="CF776" s="303"/>
      <c r="CG776" s="303"/>
      <c r="CH776" s="303"/>
      <c r="CI776" s="303"/>
      <c r="CJ776" s="303"/>
      <c r="CK776" s="303"/>
      <c r="CL776" s="303"/>
      <c r="CM776" s="303"/>
      <c r="CN776" s="303"/>
      <c r="CO776" s="303"/>
      <c r="CP776" s="303"/>
      <c r="CQ776" s="303"/>
      <c r="CR776" s="303"/>
      <c r="CS776" s="303"/>
      <c r="CT776" s="303"/>
      <c r="CU776" s="303"/>
      <c r="CV776" s="303"/>
      <c r="CW776" s="303"/>
      <c r="CX776" s="303"/>
      <c r="CY776" s="303"/>
      <c r="CZ776" s="303"/>
    </row>
    <row r="777" spans="1:104" ht="11.25" customHeight="1" x14ac:dyDescent="0.2">
      <c r="A777" s="303"/>
      <c r="B777" s="303"/>
      <c r="C777" s="303"/>
      <c r="D777" s="303"/>
      <c r="E777" s="303"/>
      <c r="F777" s="303"/>
      <c r="G777" s="303"/>
      <c r="H777" s="303"/>
      <c r="I777" s="303"/>
      <c r="J777" s="303"/>
      <c r="K777" s="303"/>
      <c r="L777" s="303"/>
      <c r="M777" s="303"/>
      <c r="N777" s="303"/>
      <c r="O777" s="303"/>
      <c r="P777" s="303"/>
      <c r="Q777" s="303"/>
      <c r="R777" s="309"/>
      <c r="S777" s="310"/>
      <c r="T777" s="310"/>
      <c r="U777" s="303"/>
      <c r="V777" s="303"/>
      <c r="W777" s="303"/>
      <c r="X777" s="303"/>
      <c r="Y777" s="303"/>
      <c r="Z777" s="303"/>
      <c r="AA777" s="303"/>
      <c r="AB777" s="303"/>
      <c r="AC777" s="303"/>
      <c r="AD777" s="303"/>
      <c r="AE777" s="303"/>
      <c r="AF777" s="303"/>
      <c r="AG777" s="303"/>
      <c r="AH777" s="303"/>
      <c r="AI777" s="303"/>
      <c r="AJ777" s="303"/>
      <c r="AK777" s="303"/>
      <c r="AL777" s="303"/>
      <c r="AM777" s="303"/>
      <c r="AN777" s="303"/>
      <c r="AO777" s="303"/>
      <c r="AP777" s="303"/>
      <c r="AQ777" s="303"/>
      <c r="AR777" s="303"/>
      <c r="AS777" s="303"/>
      <c r="AT777" s="303"/>
      <c r="AU777" s="303"/>
      <c r="AV777" s="303"/>
      <c r="AW777" s="303"/>
      <c r="AX777" s="303"/>
      <c r="AY777" s="303"/>
      <c r="AZ777" s="303"/>
      <c r="BA777" s="303"/>
      <c r="BB777" s="303"/>
      <c r="BC777" s="303"/>
      <c r="BD777" s="303"/>
      <c r="BE777" s="303"/>
      <c r="BF777" s="303"/>
      <c r="BG777" s="303"/>
      <c r="BH777" s="303"/>
      <c r="BI777" s="303"/>
      <c r="BJ777" s="303"/>
      <c r="BK777" s="303"/>
      <c r="BL777" s="303"/>
      <c r="BM777" s="303"/>
      <c r="BN777" s="303"/>
      <c r="BO777" s="303"/>
      <c r="BP777" s="303"/>
      <c r="BQ777" s="303"/>
      <c r="BR777" s="303"/>
      <c r="BS777" s="303"/>
      <c r="BT777" s="303"/>
      <c r="BU777" s="303"/>
      <c r="BV777" s="303"/>
      <c r="BW777" s="303"/>
      <c r="BX777" s="303"/>
      <c r="BY777" s="303"/>
      <c r="BZ777" s="303"/>
      <c r="CA777" s="303"/>
      <c r="CB777" s="303"/>
      <c r="CC777" s="303"/>
      <c r="CD777" s="303"/>
      <c r="CE777" s="303"/>
      <c r="CF777" s="303"/>
      <c r="CG777" s="303"/>
      <c r="CH777" s="303"/>
      <c r="CI777" s="303"/>
      <c r="CJ777" s="303"/>
      <c r="CK777" s="303"/>
      <c r="CL777" s="303"/>
      <c r="CM777" s="303"/>
      <c r="CN777" s="303"/>
      <c r="CO777" s="303"/>
      <c r="CP777" s="303"/>
      <c r="CQ777" s="303"/>
      <c r="CR777" s="303"/>
      <c r="CS777" s="303"/>
      <c r="CT777" s="303"/>
      <c r="CU777" s="303"/>
      <c r="CV777" s="303"/>
      <c r="CW777" s="303"/>
      <c r="CX777" s="303"/>
      <c r="CY777" s="303"/>
      <c r="CZ777" s="303"/>
    </row>
    <row r="778" spans="1:104" ht="11.25" customHeight="1" x14ac:dyDescent="0.2">
      <c r="A778" s="303"/>
      <c r="B778" s="303"/>
      <c r="C778" s="303"/>
      <c r="D778" s="303"/>
      <c r="E778" s="303"/>
      <c r="F778" s="303"/>
      <c r="G778" s="303"/>
      <c r="H778" s="303"/>
      <c r="I778" s="303"/>
      <c r="J778" s="303"/>
      <c r="K778" s="303"/>
      <c r="L778" s="303"/>
      <c r="M778" s="303"/>
      <c r="N778" s="303"/>
      <c r="O778" s="303"/>
      <c r="P778" s="303"/>
      <c r="Q778" s="303"/>
      <c r="R778" s="309"/>
      <c r="S778" s="310"/>
      <c r="T778" s="310"/>
      <c r="U778" s="303"/>
      <c r="V778" s="303"/>
      <c r="W778" s="303"/>
      <c r="X778" s="303"/>
      <c r="Y778" s="303"/>
      <c r="Z778" s="303"/>
      <c r="AA778" s="303"/>
      <c r="AB778" s="303"/>
      <c r="AC778" s="303"/>
      <c r="AD778" s="303"/>
      <c r="AE778" s="303"/>
      <c r="AF778" s="303"/>
      <c r="AG778" s="303"/>
      <c r="AH778" s="303"/>
      <c r="AI778" s="303"/>
      <c r="AJ778" s="303"/>
      <c r="AK778" s="303"/>
      <c r="AL778" s="303"/>
      <c r="AM778" s="303"/>
      <c r="AN778" s="303"/>
      <c r="AO778" s="303"/>
      <c r="AP778" s="303"/>
      <c r="AQ778" s="303"/>
      <c r="AR778" s="303"/>
      <c r="AS778" s="303"/>
      <c r="AT778" s="303"/>
      <c r="AU778" s="303"/>
      <c r="AV778" s="303"/>
      <c r="AW778" s="303"/>
      <c r="AX778" s="303"/>
      <c r="AY778" s="303"/>
      <c r="AZ778" s="303"/>
      <c r="BA778" s="303"/>
      <c r="BB778" s="303"/>
      <c r="BC778" s="303"/>
      <c r="BD778" s="303"/>
      <c r="BE778" s="303"/>
      <c r="BF778" s="303"/>
      <c r="BG778" s="303"/>
      <c r="BH778" s="303"/>
      <c r="BI778" s="303"/>
      <c r="BJ778" s="303"/>
      <c r="BK778" s="303"/>
      <c r="BL778" s="303"/>
      <c r="BM778" s="303"/>
      <c r="BN778" s="303"/>
      <c r="BO778" s="303"/>
      <c r="BP778" s="303"/>
      <c r="BQ778" s="303"/>
      <c r="BR778" s="303"/>
      <c r="BS778" s="303"/>
      <c r="BT778" s="303"/>
      <c r="BU778" s="303"/>
      <c r="BV778" s="303"/>
      <c r="BW778" s="303"/>
      <c r="BX778" s="303"/>
      <c r="BY778" s="303"/>
      <c r="BZ778" s="303"/>
      <c r="CA778" s="303"/>
      <c r="CB778" s="303"/>
      <c r="CC778" s="303"/>
      <c r="CD778" s="303"/>
      <c r="CE778" s="303"/>
      <c r="CF778" s="303"/>
      <c r="CG778" s="303"/>
      <c r="CH778" s="303"/>
      <c r="CI778" s="303"/>
      <c r="CJ778" s="303"/>
      <c r="CK778" s="303"/>
      <c r="CL778" s="303"/>
      <c r="CM778" s="303"/>
      <c r="CN778" s="303"/>
      <c r="CO778" s="303"/>
      <c r="CP778" s="303"/>
      <c r="CQ778" s="303"/>
      <c r="CR778" s="303"/>
      <c r="CS778" s="303"/>
      <c r="CT778" s="303"/>
      <c r="CU778" s="303"/>
      <c r="CV778" s="303"/>
      <c r="CW778" s="303"/>
      <c r="CX778" s="303"/>
      <c r="CY778" s="303"/>
      <c r="CZ778" s="303"/>
    </row>
    <row r="779" spans="1:104" ht="11.25" customHeight="1" x14ac:dyDescent="0.2">
      <c r="A779" s="303"/>
      <c r="B779" s="303"/>
      <c r="C779" s="303"/>
      <c r="D779" s="303"/>
      <c r="E779" s="303"/>
      <c r="F779" s="303"/>
      <c r="G779" s="303"/>
      <c r="H779" s="303"/>
      <c r="I779" s="303"/>
      <c r="J779" s="303"/>
      <c r="K779" s="303"/>
      <c r="L779" s="303"/>
      <c r="M779" s="303"/>
      <c r="N779" s="303"/>
      <c r="O779" s="303"/>
      <c r="P779" s="303"/>
      <c r="Q779" s="303"/>
      <c r="R779" s="309"/>
      <c r="S779" s="310"/>
      <c r="T779" s="310"/>
      <c r="U779" s="303"/>
      <c r="V779" s="303"/>
      <c r="W779" s="303"/>
      <c r="X779" s="303"/>
      <c r="Y779" s="303"/>
      <c r="Z779" s="303"/>
      <c r="AA779" s="303"/>
      <c r="AB779" s="303"/>
      <c r="AC779" s="303"/>
      <c r="AD779" s="303"/>
      <c r="AE779" s="303"/>
      <c r="AF779" s="303"/>
      <c r="AG779" s="303"/>
      <c r="AH779" s="303"/>
      <c r="AI779" s="303"/>
      <c r="AJ779" s="303"/>
      <c r="AK779" s="303"/>
      <c r="AL779" s="303"/>
      <c r="AM779" s="303"/>
      <c r="AN779" s="303"/>
      <c r="AO779" s="303"/>
      <c r="AP779" s="303"/>
      <c r="AQ779" s="303"/>
      <c r="AR779" s="303"/>
      <c r="AS779" s="303"/>
      <c r="AT779" s="303"/>
      <c r="AU779" s="303"/>
      <c r="AV779" s="303"/>
      <c r="AW779" s="303"/>
      <c r="AX779" s="303"/>
      <c r="AY779" s="303"/>
      <c r="AZ779" s="303"/>
      <c r="BA779" s="303"/>
      <c r="BB779" s="303"/>
      <c r="BC779" s="303"/>
      <c r="BD779" s="303"/>
      <c r="BE779" s="303"/>
      <c r="BF779" s="303"/>
      <c r="BG779" s="303"/>
      <c r="BH779" s="303"/>
      <c r="BI779" s="303"/>
      <c r="BJ779" s="303"/>
      <c r="BK779" s="303"/>
      <c r="BL779" s="303"/>
      <c r="BM779" s="303"/>
      <c r="BN779" s="303"/>
      <c r="BO779" s="303"/>
      <c r="BP779" s="303"/>
      <c r="BQ779" s="303"/>
      <c r="BR779" s="303"/>
      <c r="BS779" s="303"/>
      <c r="BT779" s="303"/>
      <c r="BU779" s="303"/>
      <c r="BV779" s="303"/>
      <c r="BW779" s="303"/>
      <c r="BX779" s="303"/>
      <c r="BY779" s="303"/>
      <c r="BZ779" s="303"/>
      <c r="CA779" s="303"/>
      <c r="CB779" s="303"/>
      <c r="CC779" s="303"/>
      <c r="CD779" s="303"/>
      <c r="CE779" s="303"/>
      <c r="CF779" s="303"/>
      <c r="CG779" s="303"/>
      <c r="CH779" s="303"/>
      <c r="CI779" s="303"/>
      <c r="CJ779" s="303"/>
      <c r="CK779" s="303"/>
      <c r="CL779" s="303"/>
      <c r="CM779" s="303"/>
      <c r="CN779" s="303"/>
      <c r="CO779" s="303"/>
      <c r="CP779" s="303"/>
      <c r="CQ779" s="303"/>
      <c r="CR779" s="303"/>
      <c r="CS779" s="303"/>
      <c r="CT779" s="303"/>
      <c r="CU779" s="303"/>
      <c r="CV779" s="303"/>
      <c r="CW779" s="303"/>
      <c r="CX779" s="303"/>
      <c r="CY779" s="303"/>
      <c r="CZ779" s="303"/>
    </row>
    <row r="780" spans="1:104" ht="11.25" customHeight="1" x14ac:dyDescent="0.2">
      <c r="A780" s="303"/>
      <c r="B780" s="303"/>
      <c r="C780" s="303"/>
      <c r="D780" s="303"/>
      <c r="E780" s="303"/>
      <c r="F780" s="303"/>
      <c r="G780" s="303"/>
      <c r="H780" s="303"/>
      <c r="I780" s="303"/>
      <c r="J780" s="303"/>
      <c r="K780" s="303"/>
      <c r="L780" s="303"/>
      <c r="M780" s="303"/>
      <c r="N780" s="303"/>
      <c r="O780" s="303"/>
      <c r="P780" s="303"/>
      <c r="Q780" s="303"/>
      <c r="R780" s="309"/>
      <c r="S780" s="310"/>
      <c r="T780" s="310"/>
      <c r="U780" s="303"/>
      <c r="V780" s="303"/>
      <c r="W780" s="303"/>
      <c r="X780" s="303"/>
      <c r="Y780" s="303"/>
      <c r="Z780" s="303"/>
      <c r="AA780" s="303"/>
      <c r="AB780" s="303"/>
      <c r="AC780" s="303"/>
      <c r="AD780" s="303"/>
      <c r="AE780" s="303"/>
      <c r="AF780" s="303"/>
      <c r="AG780" s="303"/>
      <c r="AH780" s="303"/>
      <c r="AI780" s="303"/>
      <c r="AJ780" s="303"/>
      <c r="AK780" s="303"/>
      <c r="AL780" s="303"/>
      <c r="AM780" s="303"/>
      <c r="AN780" s="303"/>
      <c r="AO780" s="303"/>
      <c r="AP780" s="303"/>
      <c r="AQ780" s="303"/>
      <c r="AR780" s="303"/>
      <c r="AS780" s="303"/>
      <c r="AT780" s="303"/>
      <c r="AU780" s="303"/>
      <c r="AV780" s="303"/>
      <c r="AW780" s="303"/>
      <c r="AX780" s="303"/>
      <c r="AY780" s="303"/>
      <c r="AZ780" s="303"/>
      <c r="BA780" s="303"/>
      <c r="BB780" s="303"/>
      <c r="BC780" s="303"/>
      <c r="BD780" s="303"/>
      <c r="BE780" s="303"/>
      <c r="BF780" s="303"/>
      <c r="BG780" s="303"/>
      <c r="BH780" s="303"/>
      <c r="BI780" s="303"/>
      <c r="BJ780" s="303"/>
      <c r="BK780" s="303"/>
      <c r="BL780" s="303"/>
      <c r="BM780" s="303"/>
      <c r="BN780" s="303"/>
      <c r="BO780" s="303"/>
      <c r="BP780" s="303"/>
      <c r="BQ780" s="303"/>
      <c r="BR780" s="303"/>
      <c r="BS780" s="303"/>
      <c r="BT780" s="303"/>
      <c r="BU780" s="303"/>
      <c r="BV780" s="303"/>
      <c r="BW780" s="303"/>
      <c r="BX780" s="303"/>
      <c r="BY780" s="303"/>
      <c r="BZ780" s="303"/>
      <c r="CA780" s="303"/>
      <c r="CB780" s="303"/>
      <c r="CC780" s="303"/>
      <c r="CD780" s="303"/>
      <c r="CE780" s="303"/>
      <c r="CF780" s="303"/>
      <c r="CG780" s="303"/>
      <c r="CH780" s="303"/>
      <c r="CI780" s="303"/>
      <c r="CJ780" s="303"/>
      <c r="CK780" s="303"/>
      <c r="CL780" s="303"/>
      <c r="CM780" s="303"/>
      <c r="CN780" s="303"/>
      <c r="CO780" s="303"/>
      <c r="CP780" s="303"/>
      <c r="CQ780" s="303"/>
      <c r="CR780" s="303"/>
      <c r="CS780" s="303"/>
      <c r="CT780" s="303"/>
      <c r="CU780" s="303"/>
      <c r="CV780" s="303"/>
      <c r="CW780" s="303"/>
      <c r="CX780" s="303"/>
      <c r="CY780" s="303"/>
      <c r="CZ780" s="303"/>
    </row>
    <row r="781" spans="1:104" ht="11.25" customHeight="1" x14ac:dyDescent="0.2">
      <c r="A781" s="303"/>
      <c r="B781" s="303"/>
      <c r="C781" s="303"/>
      <c r="D781" s="303"/>
      <c r="E781" s="303"/>
      <c r="F781" s="303"/>
      <c r="G781" s="303"/>
      <c r="H781" s="303"/>
      <c r="I781" s="303"/>
      <c r="J781" s="303"/>
      <c r="K781" s="303"/>
      <c r="L781" s="303"/>
      <c r="M781" s="303"/>
      <c r="N781" s="303"/>
      <c r="O781" s="303"/>
      <c r="P781" s="303"/>
      <c r="Q781" s="303"/>
      <c r="R781" s="309"/>
      <c r="S781" s="310"/>
      <c r="T781" s="310"/>
      <c r="U781" s="303"/>
      <c r="V781" s="303"/>
      <c r="W781" s="303"/>
      <c r="X781" s="303"/>
      <c r="Y781" s="303"/>
      <c r="Z781" s="303"/>
      <c r="AA781" s="303"/>
      <c r="AB781" s="303"/>
      <c r="AC781" s="303"/>
      <c r="AD781" s="303"/>
      <c r="AE781" s="303"/>
      <c r="AF781" s="303"/>
      <c r="AG781" s="303"/>
      <c r="AH781" s="303"/>
      <c r="AI781" s="303"/>
      <c r="AJ781" s="303"/>
      <c r="AK781" s="303"/>
      <c r="AL781" s="303"/>
      <c r="AM781" s="303"/>
      <c r="AN781" s="303"/>
      <c r="AO781" s="303"/>
      <c r="AP781" s="303"/>
      <c r="AQ781" s="303"/>
      <c r="AR781" s="303"/>
      <c r="AS781" s="303"/>
      <c r="AT781" s="303"/>
      <c r="AU781" s="303"/>
      <c r="AV781" s="303"/>
      <c r="AW781" s="303"/>
      <c r="AX781" s="303"/>
      <c r="AY781" s="303"/>
      <c r="AZ781" s="303"/>
      <c r="BA781" s="303"/>
      <c r="BB781" s="303"/>
      <c r="BC781" s="303"/>
      <c r="BD781" s="303"/>
      <c r="BE781" s="303"/>
      <c r="BF781" s="303"/>
      <c r="BG781" s="303"/>
      <c r="BH781" s="303"/>
      <c r="BI781" s="303"/>
      <c r="BJ781" s="303"/>
      <c r="BK781" s="303"/>
      <c r="BL781" s="303"/>
      <c r="BM781" s="303"/>
      <c r="BN781" s="303"/>
      <c r="BO781" s="303"/>
      <c r="BP781" s="303"/>
      <c r="BQ781" s="303"/>
      <c r="BR781" s="303"/>
      <c r="BS781" s="303"/>
      <c r="BT781" s="303"/>
      <c r="BU781" s="303"/>
      <c r="BV781" s="303"/>
      <c r="BW781" s="303"/>
      <c r="BX781" s="303"/>
      <c r="BY781" s="303"/>
      <c r="BZ781" s="303"/>
      <c r="CA781" s="303"/>
      <c r="CB781" s="303"/>
      <c r="CC781" s="303"/>
      <c r="CD781" s="303"/>
      <c r="CE781" s="303"/>
      <c r="CF781" s="303"/>
      <c r="CG781" s="303"/>
      <c r="CH781" s="303"/>
      <c r="CI781" s="303"/>
      <c r="CJ781" s="303"/>
      <c r="CK781" s="303"/>
      <c r="CL781" s="303"/>
      <c r="CM781" s="303"/>
      <c r="CN781" s="303"/>
      <c r="CO781" s="303"/>
      <c r="CP781" s="303"/>
      <c r="CQ781" s="303"/>
      <c r="CR781" s="303"/>
      <c r="CS781" s="303"/>
      <c r="CT781" s="303"/>
      <c r="CU781" s="303"/>
      <c r="CV781" s="303"/>
      <c r="CW781" s="303"/>
      <c r="CX781" s="303"/>
      <c r="CY781" s="303"/>
      <c r="CZ781" s="303"/>
    </row>
    <row r="782" spans="1:104" ht="11.25" customHeight="1" x14ac:dyDescent="0.2">
      <c r="A782" s="303"/>
      <c r="B782" s="303"/>
      <c r="C782" s="303"/>
      <c r="D782" s="303"/>
      <c r="E782" s="303"/>
      <c r="F782" s="303"/>
      <c r="G782" s="303"/>
      <c r="H782" s="303"/>
      <c r="I782" s="303"/>
      <c r="J782" s="303"/>
      <c r="K782" s="303"/>
      <c r="L782" s="303"/>
      <c r="M782" s="303"/>
      <c r="N782" s="303"/>
      <c r="O782" s="303"/>
      <c r="P782" s="303"/>
      <c r="Q782" s="303"/>
      <c r="R782" s="309"/>
      <c r="S782" s="310"/>
      <c r="T782" s="310"/>
      <c r="U782" s="303"/>
      <c r="V782" s="303"/>
      <c r="W782" s="303"/>
      <c r="X782" s="303"/>
      <c r="Y782" s="303"/>
      <c r="Z782" s="303"/>
      <c r="AA782" s="303"/>
      <c r="AB782" s="303"/>
      <c r="AC782" s="303"/>
      <c r="AD782" s="303"/>
      <c r="AE782" s="303"/>
      <c r="AF782" s="303"/>
      <c r="AG782" s="303"/>
      <c r="AH782" s="303"/>
      <c r="AI782" s="303"/>
      <c r="AJ782" s="303"/>
      <c r="AK782" s="303"/>
      <c r="AL782" s="303"/>
      <c r="AM782" s="303"/>
      <c r="AN782" s="303"/>
      <c r="AO782" s="303"/>
      <c r="AP782" s="303"/>
      <c r="AQ782" s="303"/>
      <c r="AR782" s="303"/>
      <c r="AS782" s="303"/>
      <c r="AT782" s="303"/>
      <c r="AU782" s="303"/>
      <c r="AV782" s="303"/>
      <c r="AW782" s="303"/>
      <c r="AX782" s="303"/>
      <c r="AY782" s="303"/>
      <c r="AZ782" s="303"/>
      <c r="BA782" s="303"/>
      <c r="BB782" s="303"/>
      <c r="BC782" s="303"/>
      <c r="BD782" s="303"/>
      <c r="BE782" s="303"/>
      <c r="BF782" s="303"/>
      <c r="BG782" s="303"/>
      <c r="BH782" s="303"/>
      <c r="BI782" s="303"/>
      <c r="BJ782" s="303"/>
      <c r="BK782" s="303"/>
      <c r="BL782" s="303"/>
      <c r="BM782" s="303"/>
      <c r="BN782" s="303"/>
      <c r="BO782" s="303"/>
      <c r="BP782" s="303"/>
      <c r="BQ782" s="303"/>
      <c r="BR782" s="303"/>
      <c r="BS782" s="303"/>
      <c r="BT782" s="303"/>
      <c r="BU782" s="303"/>
      <c r="BV782" s="303"/>
      <c r="BW782" s="303"/>
      <c r="BX782" s="303"/>
      <c r="BY782" s="303"/>
      <c r="BZ782" s="303"/>
      <c r="CA782" s="303"/>
      <c r="CB782" s="303"/>
      <c r="CC782" s="303"/>
      <c r="CD782" s="303"/>
      <c r="CE782" s="303"/>
      <c r="CF782" s="303"/>
      <c r="CG782" s="303"/>
      <c r="CH782" s="303"/>
      <c r="CI782" s="303"/>
      <c r="CJ782" s="303"/>
      <c r="CK782" s="303"/>
      <c r="CL782" s="303"/>
      <c r="CM782" s="303"/>
      <c r="CN782" s="303"/>
      <c r="CO782" s="303"/>
      <c r="CP782" s="303"/>
      <c r="CQ782" s="303"/>
      <c r="CR782" s="303"/>
      <c r="CS782" s="303"/>
      <c r="CT782" s="303"/>
      <c r="CU782" s="303"/>
      <c r="CV782" s="303"/>
      <c r="CW782" s="303"/>
      <c r="CX782" s="303"/>
      <c r="CY782" s="303"/>
      <c r="CZ782" s="303"/>
    </row>
    <row r="783" spans="1:104" ht="11.25" customHeight="1" x14ac:dyDescent="0.2">
      <c r="A783" s="303"/>
      <c r="B783" s="303"/>
      <c r="C783" s="303"/>
      <c r="D783" s="303"/>
      <c r="E783" s="303"/>
      <c r="F783" s="303"/>
      <c r="G783" s="303"/>
      <c r="H783" s="303"/>
      <c r="I783" s="303"/>
      <c r="J783" s="303"/>
      <c r="K783" s="303"/>
      <c r="L783" s="303"/>
      <c r="M783" s="303"/>
      <c r="N783" s="303"/>
      <c r="O783" s="303"/>
      <c r="P783" s="303"/>
      <c r="Q783" s="303"/>
      <c r="R783" s="309"/>
      <c r="S783" s="310"/>
      <c r="T783" s="310"/>
      <c r="U783" s="303"/>
      <c r="V783" s="303"/>
      <c r="W783" s="303"/>
      <c r="X783" s="303"/>
      <c r="Y783" s="303"/>
      <c r="Z783" s="303"/>
      <c r="AA783" s="303"/>
      <c r="AB783" s="303"/>
      <c r="AC783" s="303"/>
      <c r="AD783" s="303"/>
      <c r="AE783" s="303"/>
      <c r="AF783" s="303"/>
      <c r="AG783" s="303"/>
      <c r="AH783" s="303"/>
      <c r="AI783" s="303"/>
      <c r="AJ783" s="303"/>
      <c r="AK783" s="303"/>
      <c r="AL783" s="303"/>
      <c r="AM783" s="303"/>
      <c r="AN783" s="303"/>
      <c r="AO783" s="303"/>
      <c r="AP783" s="303"/>
      <c r="AQ783" s="303"/>
      <c r="AR783" s="303"/>
      <c r="AS783" s="303"/>
      <c r="AT783" s="303"/>
      <c r="AU783" s="303"/>
      <c r="AV783" s="303"/>
      <c r="AW783" s="303"/>
      <c r="AX783" s="303"/>
      <c r="AY783" s="303"/>
      <c r="AZ783" s="303"/>
      <c r="BA783" s="303"/>
      <c r="BB783" s="303"/>
      <c r="BC783" s="303"/>
      <c r="BD783" s="303"/>
      <c r="BE783" s="303"/>
      <c r="BF783" s="303"/>
      <c r="BG783" s="303"/>
      <c r="BH783" s="303"/>
      <c r="BI783" s="303"/>
      <c r="BJ783" s="303"/>
      <c r="BK783" s="303"/>
      <c r="BL783" s="303"/>
      <c r="BM783" s="303"/>
      <c r="BN783" s="303"/>
      <c r="BO783" s="303"/>
      <c r="BP783" s="303"/>
      <c r="BQ783" s="303"/>
      <c r="BR783" s="303"/>
      <c r="BS783" s="303"/>
      <c r="BT783" s="303"/>
      <c r="BU783" s="303"/>
      <c r="BV783" s="303"/>
      <c r="BW783" s="303"/>
      <c r="BX783" s="303"/>
      <c r="BY783" s="303"/>
      <c r="BZ783" s="303"/>
      <c r="CA783" s="303"/>
      <c r="CB783" s="303"/>
      <c r="CC783" s="303"/>
      <c r="CD783" s="303"/>
      <c r="CE783" s="303"/>
      <c r="CF783" s="303"/>
      <c r="CG783" s="303"/>
      <c r="CH783" s="303"/>
      <c r="CI783" s="303"/>
      <c r="CJ783" s="303"/>
      <c r="CK783" s="303"/>
      <c r="CL783" s="303"/>
      <c r="CM783" s="303"/>
      <c r="CN783" s="303"/>
      <c r="CO783" s="303"/>
      <c r="CP783" s="303"/>
      <c r="CQ783" s="303"/>
      <c r="CR783" s="303"/>
      <c r="CS783" s="303"/>
      <c r="CT783" s="303"/>
      <c r="CU783" s="303"/>
      <c r="CV783" s="303"/>
      <c r="CW783" s="303"/>
      <c r="CX783" s="303"/>
      <c r="CY783" s="303"/>
      <c r="CZ783" s="303"/>
    </row>
    <row r="784" spans="1:104" ht="11.25" customHeight="1" x14ac:dyDescent="0.2">
      <c r="A784" s="303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303"/>
      <c r="N784" s="303"/>
      <c r="O784" s="303"/>
      <c r="P784" s="303"/>
      <c r="Q784" s="303"/>
      <c r="R784" s="309"/>
      <c r="S784" s="310"/>
      <c r="T784" s="310"/>
      <c r="U784" s="303"/>
      <c r="V784" s="303"/>
      <c r="W784" s="303"/>
      <c r="X784" s="303"/>
      <c r="Y784" s="303"/>
      <c r="Z784" s="303"/>
      <c r="AA784" s="303"/>
      <c r="AB784" s="303"/>
      <c r="AC784" s="303"/>
      <c r="AD784" s="303"/>
      <c r="AE784" s="303"/>
      <c r="AF784" s="303"/>
      <c r="AG784" s="303"/>
      <c r="AH784" s="303"/>
      <c r="AI784" s="303"/>
      <c r="AJ784" s="303"/>
      <c r="AK784" s="303"/>
      <c r="AL784" s="303"/>
      <c r="AM784" s="303"/>
      <c r="AN784" s="303"/>
      <c r="AO784" s="303"/>
      <c r="AP784" s="303"/>
      <c r="AQ784" s="303"/>
      <c r="AR784" s="303"/>
      <c r="AS784" s="303"/>
      <c r="AT784" s="303"/>
      <c r="AU784" s="303"/>
      <c r="AV784" s="303"/>
      <c r="AW784" s="303"/>
      <c r="AX784" s="303"/>
      <c r="AY784" s="303"/>
      <c r="AZ784" s="303"/>
      <c r="BA784" s="303"/>
      <c r="BB784" s="303"/>
      <c r="BC784" s="303"/>
      <c r="BD784" s="303"/>
      <c r="BE784" s="303"/>
      <c r="BF784" s="303"/>
      <c r="BG784" s="303"/>
      <c r="BH784" s="303"/>
      <c r="BI784" s="303"/>
      <c r="BJ784" s="303"/>
      <c r="BK784" s="303"/>
      <c r="BL784" s="303"/>
      <c r="BM784" s="303"/>
      <c r="BN784" s="303"/>
      <c r="BO784" s="303"/>
      <c r="BP784" s="303"/>
      <c r="BQ784" s="303"/>
      <c r="BR784" s="303"/>
      <c r="BS784" s="303"/>
      <c r="BT784" s="303"/>
      <c r="BU784" s="303"/>
      <c r="BV784" s="303"/>
      <c r="BW784" s="303"/>
      <c r="BX784" s="303"/>
      <c r="BY784" s="303"/>
      <c r="BZ784" s="303"/>
      <c r="CA784" s="303"/>
      <c r="CB784" s="303"/>
      <c r="CC784" s="303"/>
      <c r="CD784" s="303"/>
      <c r="CE784" s="303"/>
      <c r="CF784" s="303"/>
      <c r="CG784" s="303"/>
      <c r="CH784" s="303"/>
      <c r="CI784" s="303"/>
      <c r="CJ784" s="303"/>
      <c r="CK784" s="303"/>
      <c r="CL784" s="303"/>
      <c r="CM784" s="303"/>
      <c r="CN784" s="303"/>
      <c r="CO784" s="303"/>
      <c r="CP784" s="303"/>
      <c r="CQ784" s="303"/>
      <c r="CR784" s="303"/>
      <c r="CS784" s="303"/>
      <c r="CT784" s="303"/>
      <c r="CU784" s="303"/>
      <c r="CV784" s="303"/>
      <c r="CW784" s="303"/>
      <c r="CX784" s="303"/>
      <c r="CY784" s="303"/>
      <c r="CZ784" s="303"/>
    </row>
    <row r="785" spans="1:104" ht="11.25" customHeight="1" x14ac:dyDescent="0.2">
      <c r="A785" s="303"/>
      <c r="B785" s="303"/>
      <c r="C785" s="303"/>
      <c r="D785" s="303"/>
      <c r="E785" s="303"/>
      <c r="F785" s="303"/>
      <c r="G785" s="303"/>
      <c r="H785" s="303"/>
      <c r="I785" s="303"/>
      <c r="J785" s="303"/>
      <c r="K785" s="303"/>
      <c r="L785" s="303"/>
      <c r="M785" s="303"/>
      <c r="N785" s="303"/>
      <c r="O785" s="303"/>
      <c r="P785" s="303"/>
      <c r="Q785" s="303"/>
      <c r="R785" s="309"/>
      <c r="S785" s="310"/>
      <c r="T785" s="310"/>
      <c r="U785" s="303"/>
      <c r="V785" s="303"/>
      <c r="W785" s="303"/>
      <c r="X785" s="303"/>
      <c r="Y785" s="303"/>
      <c r="Z785" s="303"/>
      <c r="AA785" s="303"/>
      <c r="AB785" s="303"/>
      <c r="AC785" s="303"/>
      <c r="AD785" s="303"/>
      <c r="AE785" s="303"/>
      <c r="AF785" s="303"/>
      <c r="AG785" s="303"/>
      <c r="AH785" s="303"/>
      <c r="AI785" s="303"/>
      <c r="AJ785" s="303"/>
      <c r="AK785" s="303"/>
      <c r="AL785" s="303"/>
      <c r="AM785" s="303"/>
      <c r="AN785" s="303"/>
      <c r="AO785" s="303"/>
      <c r="AP785" s="303"/>
      <c r="AQ785" s="303"/>
      <c r="AR785" s="303"/>
      <c r="AS785" s="303"/>
      <c r="AT785" s="303"/>
      <c r="AU785" s="303"/>
      <c r="AV785" s="303"/>
      <c r="AW785" s="303"/>
      <c r="AX785" s="303"/>
      <c r="AY785" s="303"/>
      <c r="AZ785" s="303"/>
      <c r="BA785" s="303"/>
      <c r="BB785" s="303"/>
      <c r="BC785" s="303"/>
      <c r="BD785" s="303"/>
      <c r="BE785" s="303"/>
      <c r="BF785" s="303"/>
      <c r="BG785" s="303"/>
      <c r="BH785" s="303"/>
      <c r="BI785" s="303"/>
      <c r="BJ785" s="303"/>
      <c r="BK785" s="303"/>
      <c r="BL785" s="303"/>
      <c r="BM785" s="303"/>
      <c r="BN785" s="303"/>
      <c r="BO785" s="303"/>
      <c r="BP785" s="303"/>
      <c r="BQ785" s="303"/>
      <c r="BR785" s="303"/>
      <c r="BS785" s="303"/>
      <c r="BT785" s="303"/>
      <c r="BU785" s="303"/>
      <c r="BV785" s="303"/>
      <c r="BW785" s="303"/>
      <c r="BX785" s="303"/>
      <c r="BY785" s="303"/>
      <c r="BZ785" s="303"/>
      <c r="CA785" s="303"/>
      <c r="CB785" s="303"/>
      <c r="CC785" s="303"/>
      <c r="CD785" s="303"/>
      <c r="CE785" s="303"/>
      <c r="CF785" s="303"/>
      <c r="CG785" s="303"/>
      <c r="CH785" s="303"/>
      <c r="CI785" s="303"/>
      <c r="CJ785" s="303"/>
      <c r="CK785" s="303"/>
      <c r="CL785" s="303"/>
      <c r="CM785" s="303"/>
      <c r="CN785" s="303"/>
      <c r="CO785" s="303"/>
      <c r="CP785" s="303"/>
      <c r="CQ785" s="303"/>
      <c r="CR785" s="303"/>
      <c r="CS785" s="303"/>
      <c r="CT785" s="303"/>
      <c r="CU785" s="303"/>
      <c r="CV785" s="303"/>
      <c r="CW785" s="303"/>
      <c r="CX785" s="303"/>
      <c r="CY785" s="303"/>
      <c r="CZ785" s="303"/>
    </row>
    <row r="786" spans="1:104" ht="11.25" customHeight="1" x14ac:dyDescent="0.2">
      <c r="A786" s="303"/>
      <c r="B786" s="303"/>
      <c r="C786" s="303"/>
      <c r="D786" s="303"/>
      <c r="E786" s="303"/>
      <c r="F786" s="303"/>
      <c r="G786" s="303"/>
      <c r="H786" s="303"/>
      <c r="I786" s="303"/>
      <c r="J786" s="303"/>
      <c r="K786" s="303"/>
      <c r="L786" s="303"/>
      <c r="M786" s="303"/>
      <c r="N786" s="303"/>
      <c r="O786" s="303"/>
      <c r="P786" s="303"/>
      <c r="Q786" s="303"/>
      <c r="R786" s="309"/>
      <c r="S786" s="310"/>
      <c r="T786" s="310"/>
      <c r="U786" s="303"/>
      <c r="V786" s="303"/>
      <c r="W786" s="303"/>
      <c r="X786" s="303"/>
      <c r="Y786" s="303"/>
      <c r="Z786" s="303"/>
      <c r="AA786" s="303"/>
      <c r="AB786" s="303"/>
      <c r="AC786" s="303"/>
      <c r="AD786" s="303"/>
      <c r="AE786" s="303"/>
      <c r="AF786" s="303"/>
      <c r="AG786" s="303"/>
      <c r="AH786" s="303"/>
      <c r="AI786" s="303"/>
      <c r="AJ786" s="303"/>
      <c r="AK786" s="303"/>
      <c r="AL786" s="303"/>
      <c r="AM786" s="303"/>
      <c r="AN786" s="303"/>
      <c r="AO786" s="303"/>
      <c r="AP786" s="303"/>
      <c r="AQ786" s="303"/>
      <c r="AR786" s="303"/>
      <c r="AS786" s="303"/>
      <c r="AT786" s="303"/>
      <c r="AU786" s="303"/>
      <c r="AV786" s="303"/>
      <c r="AW786" s="303"/>
      <c r="AX786" s="303"/>
      <c r="AY786" s="303"/>
      <c r="AZ786" s="303"/>
      <c r="BA786" s="303"/>
      <c r="BB786" s="303"/>
      <c r="BC786" s="303"/>
      <c r="BD786" s="303"/>
      <c r="BE786" s="303"/>
      <c r="BF786" s="303"/>
      <c r="BG786" s="303"/>
      <c r="BH786" s="303"/>
      <c r="BI786" s="303"/>
      <c r="BJ786" s="303"/>
      <c r="BK786" s="303"/>
      <c r="BL786" s="303"/>
      <c r="BM786" s="303"/>
      <c r="BN786" s="303"/>
      <c r="BO786" s="303"/>
      <c r="BP786" s="303"/>
      <c r="BQ786" s="303"/>
      <c r="BR786" s="303"/>
      <c r="BS786" s="303"/>
      <c r="BT786" s="303"/>
      <c r="BU786" s="303"/>
      <c r="BV786" s="303"/>
      <c r="BW786" s="303"/>
      <c r="BX786" s="303"/>
      <c r="BY786" s="303"/>
      <c r="BZ786" s="303"/>
      <c r="CA786" s="303"/>
      <c r="CB786" s="303"/>
      <c r="CC786" s="303"/>
      <c r="CD786" s="303"/>
      <c r="CE786" s="303"/>
      <c r="CF786" s="303"/>
      <c r="CG786" s="303"/>
      <c r="CH786" s="303"/>
      <c r="CI786" s="303"/>
      <c r="CJ786" s="303"/>
      <c r="CK786" s="303"/>
      <c r="CL786" s="303"/>
      <c r="CM786" s="303"/>
      <c r="CN786" s="303"/>
      <c r="CO786" s="303"/>
      <c r="CP786" s="303"/>
      <c r="CQ786" s="303"/>
      <c r="CR786" s="303"/>
      <c r="CS786" s="303"/>
      <c r="CT786" s="303"/>
      <c r="CU786" s="303"/>
      <c r="CV786" s="303"/>
      <c r="CW786" s="303"/>
      <c r="CX786" s="303"/>
      <c r="CY786" s="303"/>
      <c r="CZ786" s="303"/>
    </row>
    <row r="787" spans="1:104" ht="11.25" customHeight="1" x14ac:dyDescent="0.2">
      <c r="A787" s="303"/>
      <c r="B787" s="303"/>
      <c r="C787" s="303"/>
      <c r="D787" s="303"/>
      <c r="E787" s="303"/>
      <c r="F787" s="303"/>
      <c r="G787" s="303"/>
      <c r="H787" s="303"/>
      <c r="I787" s="303"/>
      <c r="J787" s="303"/>
      <c r="K787" s="303"/>
      <c r="L787" s="303"/>
      <c r="M787" s="303"/>
      <c r="N787" s="303"/>
      <c r="O787" s="303"/>
      <c r="P787" s="303"/>
      <c r="Q787" s="303"/>
      <c r="R787" s="309"/>
      <c r="S787" s="310"/>
      <c r="T787" s="310"/>
      <c r="U787" s="303"/>
      <c r="V787" s="303"/>
      <c r="W787" s="303"/>
      <c r="X787" s="303"/>
      <c r="Y787" s="303"/>
      <c r="Z787" s="303"/>
      <c r="AA787" s="303"/>
      <c r="AB787" s="303"/>
      <c r="AC787" s="303"/>
      <c r="AD787" s="303"/>
      <c r="AE787" s="303"/>
      <c r="AF787" s="303"/>
      <c r="AG787" s="303"/>
      <c r="AH787" s="303"/>
      <c r="AI787" s="303"/>
      <c r="AJ787" s="303"/>
      <c r="AK787" s="303"/>
      <c r="AL787" s="303"/>
      <c r="AM787" s="303"/>
      <c r="AN787" s="303"/>
      <c r="AO787" s="303"/>
      <c r="AP787" s="303"/>
      <c r="AQ787" s="303"/>
      <c r="AR787" s="303"/>
      <c r="AS787" s="303"/>
      <c r="AT787" s="303"/>
      <c r="AU787" s="303"/>
      <c r="AV787" s="303"/>
      <c r="AW787" s="303"/>
      <c r="AX787" s="303"/>
      <c r="AY787" s="303"/>
      <c r="AZ787" s="303"/>
      <c r="BA787" s="303"/>
      <c r="BB787" s="303"/>
      <c r="BC787" s="303"/>
      <c r="BD787" s="303"/>
      <c r="BE787" s="303"/>
      <c r="BF787" s="303"/>
      <c r="BG787" s="303"/>
      <c r="BH787" s="303"/>
      <c r="BI787" s="303"/>
      <c r="BJ787" s="303"/>
      <c r="BK787" s="303"/>
      <c r="BL787" s="303"/>
      <c r="BM787" s="303"/>
      <c r="BN787" s="303"/>
      <c r="BO787" s="303"/>
      <c r="BP787" s="303"/>
      <c r="BQ787" s="303"/>
      <c r="BR787" s="303"/>
      <c r="BS787" s="303"/>
      <c r="BT787" s="303"/>
      <c r="BU787" s="303"/>
      <c r="BV787" s="303"/>
      <c r="BW787" s="303"/>
      <c r="BX787" s="303"/>
      <c r="BY787" s="303"/>
      <c r="BZ787" s="303"/>
      <c r="CA787" s="303"/>
      <c r="CB787" s="303"/>
      <c r="CC787" s="303"/>
      <c r="CD787" s="303"/>
      <c r="CE787" s="303"/>
      <c r="CF787" s="303"/>
      <c r="CG787" s="303"/>
      <c r="CH787" s="303"/>
      <c r="CI787" s="303"/>
      <c r="CJ787" s="303"/>
      <c r="CK787" s="303"/>
      <c r="CL787" s="303"/>
      <c r="CM787" s="303"/>
      <c r="CN787" s="303"/>
      <c r="CO787" s="303"/>
      <c r="CP787" s="303"/>
      <c r="CQ787" s="303"/>
      <c r="CR787" s="303"/>
      <c r="CS787" s="303"/>
      <c r="CT787" s="303"/>
      <c r="CU787" s="303"/>
      <c r="CV787" s="303"/>
      <c r="CW787" s="303"/>
      <c r="CX787" s="303"/>
      <c r="CY787" s="303"/>
      <c r="CZ787" s="303"/>
    </row>
    <row r="788" spans="1:104" ht="11.25" customHeight="1" x14ac:dyDescent="0.2">
      <c r="A788" s="303"/>
      <c r="B788" s="303"/>
      <c r="C788" s="303"/>
      <c r="D788" s="303"/>
      <c r="E788" s="303"/>
      <c r="F788" s="303"/>
      <c r="G788" s="303"/>
      <c r="H788" s="303"/>
      <c r="I788" s="303"/>
      <c r="J788" s="303"/>
      <c r="K788" s="303"/>
      <c r="L788" s="303"/>
      <c r="M788" s="303"/>
      <c r="N788" s="303"/>
      <c r="O788" s="303"/>
      <c r="P788" s="303"/>
      <c r="Q788" s="303"/>
      <c r="R788" s="309"/>
      <c r="S788" s="310"/>
      <c r="T788" s="310"/>
      <c r="U788" s="303"/>
      <c r="V788" s="303"/>
      <c r="W788" s="303"/>
      <c r="X788" s="303"/>
      <c r="Y788" s="303"/>
      <c r="Z788" s="303"/>
      <c r="AA788" s="303"/>
      <c r="AB788" s="303"/>
      <c r="AC788" s="303"/>
      <c r="AD788" s="303"/>
      <c r="AE788" s="303"/>
      <c r="AF788" s="303"/>
      <c r="AG788" s="303"/>
      <c r="AH788" s="303"/>
      <c r="AI788" s="303"/>
      <c r="AJ788" s="303"/>
      <c r="AK788" s="303"/>
      <c r="AL788" s="303"/>
      <c r="AM788" s="303"/>
      <c r="AN788" s="303"/>
      <c r="AO788" s="303"/>
      <c r="AP788" s="303"/>
      <c r="AQ788" s="303"/>
      <c r="AR788" s="303"/>
      <c r="AS788" s="303"/>
      <c r="AT788" s="303"/>
      <c r="AU788" s="303"/>
      <c r="AV788" s="303"/>
      <c r="AW788" s="303"/>
      <c r="AX788" s="303"/>
      <c r="AY788" s="303"/>
      <c r="AZ788" s="303"/>
      <c r="BA788" s="303"/>
      <c r="BB788" s="303"/>
      <c r="BC788" s="303"/>
      <c r="BD788" s="303"/>
      <c r="BE788" s="303"/>
      <c r="BF788" s="303"/>
      <c r="BG788" s="303"/>
      <c r="BH788" s="303"/>
      <c r="BI788" s="303"/>
      <c r="BJ788" s="303"/>
      <c r="BK788" s="303"/>
      <c r="BL788" s="303"/>
      <c r="BM788" s="303"/>
      <c r="BN788" s="303"/>
      <c r="BO788" s="303"/>
      <c r="BP788" s="303"/>
      <c r="BQ788" s="303"/>
      <c r="BR788" s="303"/>
      <c r="BS788" s="303"/>
      <c r="BT788" s="303"/>
      <c r="BU788" s="303"/>
      <c r="BV788" s="303"/>
      <c r="BW788" s="303"/>
      <c r="BX788" s="303"/>
      <c r="BY788" s="303"/>
      <c r="BZ788" s="303"/>
      <c r="CA788" s="303"/>
      <c r="CB788" s="303"/>
      <c r="CC788" s="303"/>
      <c r="CD788" s="303"/>
      <c r="CE788" s="303"/>
      <c r="CF788" s="303"/>
      <c r="CG788" s="303"/>
      <c r="CH788" s="303"/>
      <c r="CI788" s="303"/>
      <c r="CJ788" s="303"/>
      <c r="CK788" s="303"/>
      <c r="CL788" s="303"/>
      <c r="CM788" s="303"/>
      <c r="CN788" s="303"/>
      <c r="CO788" s="303"/>
      <c r="CP788" s="303"/>
      <c r="CQ788" s="303"/>
      <c r="CR788" s="303"/>
      <c r="CS788" s="303"/>
      <c r="CT788" s="303"/>
      <c r="CU788" s="303"/>
      <c r="CV788" s="303"/>
      <c r="CW788" s="303"/>
      <c r="CX788" s="303"/>
      <c r="CY788" s="303"/>
      <c r="CZ788" s="303"/>
    </row>
    <row r="789" spans="1:104" ht="11.25" customHeight="1" x14ac:dyDescent="0.2">
      <c r="A789" s="303"/>
      <c r="B789" s="303"/>
      <c r="C789" s="303"/>
      <c r="D789" s="303"/>
      <c r="E789" s="303"/>
      <c r="F789" s="303"/>
      <c r="G789" s="303"/>
      <c r="H789" s="303"/>
      <c r="I789" s="303"/>
      <c r="J789" s="303"/>
      <c r="K789" s="303"/>
      <c r="L789" s="303"/>
      <c r="M789" s="303"/>
      <c r="N789" s="303"/>
      <c r="O789" s="303"/>
      <c r="P789" s="303"/>
      <c r="Q789" s="303"/>
      <c r="R789" s="309"/>
      <c r="S789" s="310"/>
      <c r="T789" s="310"/>
      <c r="U789" s="303"/>
      <c r="V789" s="303"/>
      <c r="W789" s="303"/>
      <c r="X789" s="303"/>
      <c r="Y789" s="303"/>
      <c r="Z789" s="303"/>
      <c r="AA789" s="303"/>
      <c r="AB789" s="303"/>
      <c r="AC789" s="303"/>
      <c r="AD789" s="303"/>
      <c r="AE789" s="303"/>
      <c r="AF789" s="303"/>
      <c r="AG789" s="303"/>
      <c r="AH789" s="303"/>
      <c r="AI789" s="303"/>
      <c r="AJ789" s="303"/>
      <c r="AK789" s="303"/>
      <c r="AL789" s="303"/>
      <c r="AM789" s="303"/>
      <c r="AN789" s="303"/>
      <c r="AO789" s="303"/>
      <c r="AP789" s="303"/>
      <c r="AQ789" s="303"/>
      <c r="AR789" s="303"/>
      <c r="AS789" s="303"/>
      <c r="AT789" s="303"/>
      <c r="AU789" s="303"/>
      <c r="AV789" s="303"/>
      <c r="AW789" s="303"/>
      <c r="AX789" s="303"/>
      <c r="AY789" s="303"/>
      <c r="AZ789" s="303"/>
      <c r="BA789" s="303"/>
      <c r="BB789" s="303"/>
      <c r="BC789" s="303"/>
      <c r="BD789" s="303"/>
      <c r="BE789" s="303"/>
      <c r="BF789" s="303"/>
      <c r="BG789" s="303"/>
      <c r="BH789" s="303"/>
      <c r="BI789" s="303"/>
      <c r="BJ789" s="303"/>
      <c r="BK789" s="303"/>
      <c r="BL789" s="303"/>
      <c r="BM789" s="303"/>
      <c r="BN789" s="303"/>
      <c r="BO789" s="303"/>
      <c r="BP789" s="303"/>
      <c r="BQ789" s="303"/>
      <c r="BR789" s="303"/>
      <c r="BS789" s="303"/>
      <c r="BT789" s="303"/>
      <c r="BU789" s="303"/>
      <c r="BV789" s="303"/>
      <c r="BW789" s="303"/>
      <c r="BX789" s="303"/>
      <c r="BY789" s="303"/>
      <c r="BZ789" s="303"/>
      <c r="CA789" s="303"/>
      <c r="CB789" s="303"/>
      <c r="CC789" s="303"/>
      <c r="CD789" s="303"/>
      <c r="CE789" s="303"/>
      <c r="CF789" s="303"/>
      <c r="CG789" s="303"/>
      <c r="CH789" s="303"/>
      <c r="CI789" s="303"/>
      <c r="CJ789" s="303"/>
      <c r="CK789" s="303"/>
      <c r="CL789" s="303"/>
      <c r="CM789" s="303"/>
      <c r="CN789" s="303"/>
      <c r="CO789" s="303"/>
      <c r="CP789" s="303"/>
      <c r="CQ789" s="303"/>
      <c r="CR789" s="303"/>
      <c r="CS789" s="303"/>
      <c r="CT789" s="303"/>
      <c r="CU789" s="303"/>
      <c r="CV789" s="303"/>
      <c r="CW789" s="303"/>
      <c r="CX789" s="303"/>
      <c r="CY789" s="303"/>
      <c r="CZ789" s="303"/>
    </row>
    <row r="790" spans="1:104" ht="11.25" customHeight="1" x14ac:dyDescent="0.2">
      <c r="A790" s="303"/>
      <c r="B790" s="303"/>
      <c r="C790" s="303"/>
      <c r="D790" s="303"/>
      <c r="E790" s="303"/>
      <c r="F790" s="303"/>
      <c r="G790" s="303"/>
      <c r="H790" s="303"/>
      <c r="I790" s="303"/>
      <c r="J790" s="303"/>
      <c r="K790" s="303"/>
      <c r="L790" s="303"/>
      <c r="M790" s="303"/>
      <c r="N790" s="303"/>
      <c r="O790" s="303"/>
      <c r="P790" s="303"/>
      <c r="Q790" s="303"/>
      <c r="R790" s="309"/>
      <c r="S790" s="310"/>
      <c r="T790" s="310"/>
      <c r="U790" s="303"/>
      <c r="V790" s="303"/>
      <c r="W790" s="303"/>
      <c r="X790" s="303"/>
      <c r="Y790" s="303"/>
      <c r="Z790" s="303"/>
      <c r="AA790" s="303"/>
      <c r="AB790" s="303"/>
      <c r="AC790" s="303"/>
      <c r="AD790" s="303"/>
      <c r="AE790" s="303"/>
      <c r="AF790" s="303"/>
      <c r="AG790" s="303"/>
      <c r="AH790" s="303"/>
      <c r="AI790" s="303"/>
      <c r="AJ790" s="303"/>
      <c r="AK790" s="303"/>
      <c r="AL790" s="303"/>
      <c r="AM790" s="303"/>
      <c r="AN790" s="303"/>
      <c r="AO790" s="303"/>
      <c r="AP790" s="303"/>
      <c r="AQ790" s="303"/>
      <c r="AR790" s="303"/>
      <c r="AS790" s="303"/>
      <c r="AT790" s="303"/>
      <c r="AU790" s="303"/>
      <c r="AV790" s="303"/>
      <c r="AW790" s="303"/>
      <c r="AX790" s="303"/>
      <c r="AY790" s="303"/>
      <c r="AZ790" s="303"/>
      <c r="BA790" s="303"/>
      <c r="BB790" s="303"/>
      <c r="BC790" s="303"/>
      <c r="BD790" s="303"/>
      <c r="BE790" s="303"/>
      <c r="BF790" s="303"/>
      <c r="BG790" s="303"/>
      <c r="BH790" s="303"/>
      <c r="BI790" s="303"/>
      <c r="BJ790" s="303"/>
      <c r="BK790" s="303"/>
      <c r="BL790" s="303"/>
      <c r="BM790" s="303"/>
      <c r="BN790" s="303"/>
      <c r="BO790" s="303"/>
      <c r="BP790" s="303"/>
      <c r="BQ790" s="303"/>
      <c r="BR790" s="303"/>
      <c r="BS790" s="303"/>
      <c r="BT790" s="303"/>
      <c r="BU790" s="303"/>
      <c r="BV790" s="303"/>
      <c r="BW790" s="303"/>
      <c r="BX790" s="303"/>
      <c r="BY790" s="303"/>
      <c r="BZ790" s="303"/>
      <c r="CA790" s="303"/>
      <c r="CB790" s="303"/>
      <c r="CC790" s="303"/>
      <c r="CD790" s="303"/>
      <c r="CE790" s="303"/>
      <c r="CF790" s="303"/>
      <c r="CG790" s="303"/>
      <c r="CH790" s="303"/>
      <c r="CI790" s="303"/>
      <c r="CJ790" s="303"/>
      <c r="CK790" s="303"/>
      <c r="CL790" s="303"/>
      <c r="CM790" s="303"/>
      <c r="CN790" s="303"/>
      <c r="CO790" s="303"/>
      <c r="CP790" s="303"/>
      <c r="CQ790" s="303"/>
      <c r="CR790" s="303"/>
      <c r="CS790" s="303"/>
      <c r="CT790" s="303"/>
      <c r="CU790" s="303"/>
      <c r="CV790" s="303"/>
      <c r="CW790" s="303"/>
      <c r="CX790" s="303"/>
      <c r="CY790" s="303"/>
      <c r="CZ790" s="303"/>
    </row>
    <row r="791" spans="1:104" ht="11.25" customHeight="1" x14ac:dyDescent="0.2">
      <c r="A791" s="303"/>
      <c r="B791" s="303"/>
      <c r="C791" s="303"/>
      <c r="D791" s="303"/>
      <c r="E791" s="303"/>
      <c r="F791" s="303"/>
      <c r="G791" s="303"/>
      <c r="H791" s="303"/>
      <c r="I791" s="303"/>
      <c r="J791" s="303"/>
      <c r="K791" s="303"/>
      <c r="L791" s="303"/>
      <c r="M791" s="303"/>
      <c r="N791" s="303"/>
      <c r="O791" s="303"/>
      <c r="P791" s="303"/>
      <c r="Q791" s="303"/>
      <c r="R791" s="309"/>
      <c r="S791" s="310"/>
      <c r="T791" s="310"/>
      <c r="U791" s="303"/>
      <c r="V791" s="303"/>
      <c r="W791" s="303"/>
      <c r="X791" s="303"/>
      <c r="Y791" s="303"/>
      <c r="Z791" s="303"/>
      <c r="AA791" s="303"/>
      <c r="AB791" s="303"/>
      <c r="AC791" s="303"/>
      <c r="AD791" s="303"/>
      <c r="AE791" s="303"/>
      <c r="AF791" s="303"/>
      <c r="AG791" s="303"/>
      <c r="AH791" s="303"/>
      <c r="AI791" s="303"/>
      <c r="AJ791" s="303"/>
      <c r="AK791" s="303"/>
      <c r="AL791" s="303"/>
      <c r="AM791" s="303"/>
      <c r="AN791" s="303"/>
      <c r="AO791" s="303"/>
      <c r="AP791" s="303"/>
      <c r="AQ791" s="303"/>
      <c r="AR791" s="303"/>
      <c r="AS791" s="303"/>
      <c r="AT791" s="303"/>
      <c r="AU791" s="303"/>
      <c r="AV791" s="303"/>
      <c r="AW791" s="303"/>
      <c r="AX791" s="303"/>
      <c r="AY791" s="303"/>
      <c r="AZ791" s="303"/>
      <c r="BA791" s="303"/>
      <c r="BB791" s="303"/>
      <c r="BC791" s="303"/>
      <c r="BD791" s="303"/>
      <c r="BE791" s="303"/>
      <c r="BF791" s="303"/>
      <c r="BG791" s="303"/>
      <c r="BH791" s="303"/>
      <c r="BI791" s="303"/>
      <c r="BJ791" s="303"/>
      <c r="BK791" s="303"/>
      <c r="BL791" s="303"/>
      <c r="BM791" s="303"/>
      <c r="BN791" s="303"/>
      <c r="BO791" s="303"/>
      <c r="BP791" s="303"/>
      <c r="BQ791" s="303"/>
      <c r="BR791" s="303"/>
      <c r="BS791" s="303"/>
      <c r="BT791" s="303"/>
      <c r="BU791" s="303"/>
      <c r="BV791" s="303"/>
      <c r="BW791" s="303"/>
      <c r="BX791" s="303"/>
      <c r="BY791" s="303"/>
      <c r="BZ791" s="303"/>
      <c r="CA791" s="303"/>
      <c r="CB791" s="303"/>
      <c r="CC791" s="303"/>
      <c r="CD791" s="303"/>
      <c r="CE791" s="303"/>
      <c r="CF791" s="303"/>
      <c r="CG791" s="303"/>
      <c r="CH791" s="303"/>
      <c r="CI791" s="303"/>
      <c r="CJ791" s="303"/>
      <c r="CK791" s="303"/>
      <c r="CL791" s="303"/>
      <c r="CM791" s="303"/>
      <c r="CN791" s="303"/>
      <c r="CO791" s="303"/>
      <c r="CP791" s="303"/>
      <c r="CQ791" s="303"/>
      <c r="CR791" s="303"/>
      <c r="CS791" s="303"/>
      <c r="CT791" s="303"/>
      <c r="CU791" s="303"/>
      <c r="CV791" s="303"/>
      <c r="CW791" s="303"/>
      <c r="CX791" s="303"/>
      <c r="CY791" s="303"/>
      <c r="CZ791" s="303"/>
    </row>
    <row r="792" spans="1:104" ht="11.25" customHeight="1" x14ac:dyDescent="0.2">
      <c r="A792" s="303"/>
      <c r="B792" s="303"/>
      <c r="C792" s="303"/>
      <c r="D792" s="303"/>
      <c r="E792" s="303"/>
      <c r="F792" s="303"/>
      <c r="G792" s="303"/>
      <c r="H792" s="303"/>
      <c r="I792" s="303"/>
      <c r="J792" s="303"/>
      <c r="K792" s="303"/>
      <c r="L792" s="303"/>
      <c r="M792" s="303"/>
      <c r="N792" s="303"/>
      <c r="O792" s="303"/>
      <c r="P792" s="303"/>
      <c r="Q792" s="303"/>
      <c r="R792" s="309"/>
      <c r="S792" s="310"/>
      <c r="T792" s="310"/>
      <c r="U792" s="303"/>
      <c r="V792" s="303"/>
      <c r="W792" s="303"/>
      <c r="X792" s="303"/>
      <c r="Y792" s="303"/>
      <c r="Z792" s="303"/>
      <c r="AA792" s="303"/>
      <c r="AB792" s="303"/>
      <c r="AC792" s="303"/>
      <c r="AD792" s="303"/>
      <c r="AE792" s="303"/>
      <c r="AF792" s="303"/>
      <c r="AG792" s="303"/>
      <c r="AH792" s="303"/>
      <c r="AI792" s="303"/>
      <c r="AJ792" s="303"/>
      <c r="AK792" s="303"/>
      <c r="AL792" s="303"/>
      <c r="AM792" s="303"/>
      <c r="AN792" s="303"/>
      <c r="AO792" s="303"/>
      <c r="AP792" s="303"/>
      <c r="AQ792" s="303"/>
      <c r="AR792" s="303"/>
      <c r="AS792" s="303"/>
      <c r="AT792" s="303"/>
      <c r="AU792" s="303"/>
      <c r="AV792" s="303"/>
      <c r="AW792" s="303"/>
      <c r="AX792" s="303"/>
      <c r="AY792" s="303"/>
      <c r="AZ792" s="303"/>
      <c r="BA792" s="303"/>
      <c r="BB792" s="303"/>
      <c r="BC792" s="303"/>
      <c r="BD792" s="303"/>
      <c r="BE792" s="303"/>
      <c r="BF792" s="303"/>
      <c r="BG792" s="303"/>
      <c r="BH792" s="303"/>
      <c r="BI792" s="303"/>
      <c r="BJ792" s="303"/>
      <c r="BK792" s="303"/>
      <c r="BL792" s="303"/>
      <c r="BM792" s="303"/>
      <c r="BN792" s="303"/>
      <c r="BO792" s="303"/>
      <c r="BP792" s="303"/>
      <c r="BQ792" s="303"/>
      <c r="BR792" s="303"/>
      <c r="BS792" s="303"/>
      <c r="BT792" s="303"/>
      <c r="BU792" s="303"/>
      <c r="BV792" s="303"/>
      <c r="BW792" s="303"/>
      <c r="BX792" s="303"/>
      <c r="BY792" s="303"/>
      <c r="BZ792" s="303"/>
      <c r="CA792" s="303"/>
      <c r="CB792" s="303"/>
      <c r="CC792" s="303"/>
      <c r="CD792" s="303"/>
      <c r="CE792" s="303"/>
      <c r="CF792" s="303"/>
      <c r="CG792" s="303"/>
      <c r="CH792" s="303"/>
      <c r="CI792" s="303"/>
      <c r="CJ792" s="303"/>
      <c r="CK792" s="303"/>
      <c r="CL792" s="303"/>
      <c r="CM792" s="303"/>
      <c r="CN792" s="303"/>
      <c r="CO792" s="303"/>
      <c r="CP792" s="303"/>
      <c r="CQ792" s="303"/>
      <c r="CR792" s="303"/>
      <c r="CS792" s="303"/>
      <c r="CT792" s="303"/>
      <c r="CU792" s="303"/>
      <c r="CV792" s="303"/>
      <c r="CW792" s="303"/>
      <c r="CX792" s="303"/>
      <c r="CY792" s="303"/>
      <c r="CZ792" s="303"/>
    </row>
    <row r="793" spans="1:104" ht="11.25" customHeight="1" x14ac:dyDescent="0.2">
      <c r="A793" s="303"/>
      <c r="B793" s="303"/>
      <c r="C793" s="303"/>
      <c r="D793" s="303"/>
      <c r="E793" s="303"/>
      <c r="F793" s="303"/>
      <c r="G793" s="303"/>
      <c r="H793" s="303"/>
      <c r="I793" s="303"/>
      <c r="J793" s="303"/>
      <c r="K793" s="303"/>
      <c r="L793" s="303"/>
      <c r="M793" s="303"/>
      <c r="N793" s="303"/>
      <c r="O793" s="303"/>
      <c r="P793" s="303"/>
      <c r="Q793" s="303"/>
      <c r="R793" s="309"/>
      <c r="S793" s="310"/>
      <c r="T793" s="310"/>
      <c r="U793" s="303"/>
      <c r="V793" s="303"/>
      <c r="W793" s="303"/>
      <c r="X793" s="303"/>
      <c r="Y793" s="303"/>
      <c r="Z793" s="303"/>
      <c r="AA793" s="303"/>
      <c r="AB793" s="303"/>
      <c r="AC793" s="303"/>
      <c r="AD793" s="303"/>
      <c r="AE793" s="303"/>
      <c r="AF793" s="303"/>
      <c r="AG793" s="303"/>
      <c r="AH793" s="303"/>
      <c r="AI793" s="303"/>
      <c r="AJ793" s="303"/>
      <c r="AK793" s="303"/>
      <c r="AL793" s="303"/>
      <c r="AM793" s="303"/>
      <c r="AN793" s="303"/>
      <c r="AO793" s="303"/>
      <c r="AP793" s="303"/>
      <c r="AQ793" s="303"/>
      <c r="AR793" s="303"/>
      <c r="AS793" s="303"/>
      <c r="AT793" s="303"/>
      <c r="AU793" s="303"/>
      <c r="AV793" s="303"/>
      <c r="AW793" s="303"/>
      <c r="AX793" s="303"/>
      <c r="AY793" s="303"/>
      <c r="AZ793" s="303"/>
      <c r="BA793" s="303"/>
      <c r="BB793" s="303"/>
      <c r="BC793" s="303"/>
      <c r="BD793" s="303"/>
      <c r="BE793" s="303"/>
      <c r="BF793" s="303"/>
      <c r="BG793" s="303"/>
      <c r="BH793" s="303"/>
      <c r="BI793" s="303"/>
      <c r="BJ793" s="303"/>
      <c r="BK793" s="303"/>
      <c r="BL793" s="303"/>
      <c r="BM793" s="303"/>
      <c r="BN793" s="303"/>
      <c r="BO793" s="303"/>
      <c r="BP793" s="303"/>
      <c r="BQ793" s="303"/>
      <c r="BR793" s="303"/>
      <c r="BS793" s="303"/>
      <c r="BT793" s="303"/>
      <c r="BU793" s="303"/>
      <c r="BV793" s="303"/>
      <c r="BW793" s="303"/>
      <c r="BX793" s="303"/>
      <c r="BY793" s="303"/>
      <c r="BZ793" s="303"/>
      <c r="CA793" s="303"/>
      <c r="CB793" s="303"/>
      <c r="CC793" s="303"/>
      <c r="CD793" s="303"/>
      <c r="CE793" s="303"/>
      <c r="CF793" s="303"/>
      <c r="CG793" s="303"/>
      <c r="CH793" s="303"/>
      <c r="CI793" s="303"/>
      <c r="CJ793" s="303"/>
      <c r="CK793" s="303"/>
      <c r="CL793" s="303"/>
      <c r="CM793" s="303"/>
      <c r="CN793" s="303"/>
      <c r="CO793" s="303"/>
      <c r="CP793" s="303"/>
      <c r="CQ793" s="303"/>
      <c r="CR793" s="303"/>
      <c r="CS793" s="303"/>
      <c r="CT793" s="303"/>
      <c r="CU793" s="303"/>
      <c r="CV793" s="303"/>
      <c r="CW793" s="303"/>
      <c r="CX793" s="303"/>
      <c r="CY793" s="303"/>
      <c r="CZ793" s="303"/>
    </row>
    <row r="794" spans="1:104" ht="11.25" customHeight="1" x14ac:dyDescent="0.2">
      <c r="A794" s="303"/>
      <c r="B794" s="303"/>
      <c r="C794" s="303"/>
      <c r="D794" s="303"/>
      <c r="E794" s="303"/>
      <c r="F794" s="303"/>
      <c r="G794" s="303"/>
      <c r="H794" s="303"/>
      <c r="I794" s="303"/>
      <c r="J794" s="303"/>
      <c r="K794" s="303"/>
      <c r="L794" s="303"/>
      <c r="M794" s="303"/>
      <c r="N794" s="303"/>
      <c r="O794" s="303"/>
      <c r="P794" s="303"/>
      <c r="Q794" s="303"/>
      <c r="R794" s="309"/>
      <c r="S794" s="310"/>
      <c r="T794" s="310"/>
      <c r="U794" s="303"/>
      <c r="V794" s="303"/>
      <c r="W794" s="303"/>
      <c r="X794" s="303"/>
      <c r="Y794" s="303"/>
      <c r="Z794" s="303"/>
      <c r="AA794" s="303"/>
      <c r="AB794" s="303"/>
      <c r="AC794" s="303"/>
      <c r="AD794" s="303"/>
      <c r="AE794" s="303"/>
      <c r="AF794" s="303"/>
      <c r="AG794" s="303"/>
      <c r="AH794" s="303"/>
      <c r="AI794" s="303"/>
      <c r="AJ794" s="303"/>
      <c r="AK794" s="303"/>
      <c r="AL794" s="303"/>
      <c r="AM794" s="303"/>
      <c r="AN794" s="303"/>
      <c r="AO794" s="303"/>
      <c r="AP794" s="303"/>
      <c r="AQ794" s="303"/>
      <c r="AR794" s="303"/>
      <c r="AS794" s="303"/>
      <c r="AT794" s="303"/>
      <c r="AU794" s="303"/>
      <c r="AV794" s="303"/>
      <c r="AW794" s="303"/>
      <c r="AX794" s="303"/>
      <c r="AY794" s="303"/>
      <c r="AZ794" s="303"/>
      <c r="BA794" s="303"/>
      <c r="BB794" s="303"/>
      <c r="BC794" s="303"/>
      <c r="BD794" s="303"/>
      <c r="BE794" s="303"/>
      <c r="BF794" s="303"/>
      <c r="BG794" s="303"/>
      <c r="BH794" s="303"/>
      <c r="BI794" s="303"/>
      <c r="BJ794" s="303"/>
      <c r="BK794" s="303"/>
      <c r="BL794" s="303"/>
      <c r="BM794" s="303"/>
      <c r="BN794" s="303"/>
      <c r="BO794" s="303"/>
      <c r="BP794" s="303"/>
      <c r="BQ794" s="303"/>
      <c r="BR794" s="303"/>
      <c r="BS794" s="303"/>
      <c r="BT794" s="303"/>
      <c r="BU794" s="303"/>
      <c r="BV794" s="303"/>
      <c r="BW794" s="303"/>
      <c r="BX794" s="303"/>
      <c r="BY794" s="303"/>
      <c r="BZ794" s="303"/>
      <c r="CA794" s="303"/>
      <c r="CB794" s="303"/>
      <c r="CC794" s="303"/>
      <c r="CD794" s="303"/>
      <c r="CE794" s="303"/>
      <c r="CF794" s="303"/>
      <c r="CG794" s="303"/>
      <c r="CH794" s="303"/>
      <c r="CI794" s="303"/>
      <c r="CJ794" s="303"/>
      <c r="CK794" s="303"/>
      <c r="CL794" s="303"/>
      <c r="CM794" s="303"/>
      <c r="CN794" s="303"/>
      <c r="CO794" s="303"/>
      <c r="CP794" s="303"/>
      <c r="CQ794" s="303"/>
      <c r="CR794" s="303"/>
      <c r="CS794" s="303"/>
      <c r="CT794" s="303"/>
      <c r="CU794" s="303"/>
      <c r="CV794" s="303"/>
      <c r="CW794" s="303"/>
      <c r="CX794" s="303"/>
      <c r="CY794" s="303"/>
      <c r="CZ794" s="303"/>
    </row>
    <row r="795" spans="1:104" ht="11.25" customHeight="1" x14ac:dyDescent="0.2">
      <c r="A795" s="303"/>
      <c r="B795" s="303"/>
      <c r="C795" s="303"/>
      <c r="D795" s="303"/>
      <c r="E795" s="303"/>
      <c r="F795" s="303"/>
      <c r="G795" s="303"/>
      <c r="H795" s="303"/>
      <c r="I795" s="303"/>
      <c r="J795" s="303"/>
      <c r="K795" s="303"/>
      <c r="L795" s="303"/>
      <c r="M795" s="303"/>
      <c r="N795" s="303"/>
      <c r="O795" s="303"/>
      <c r="P795" s="303"/>
      <c r="Q795" s="303"/>
      <c r="R795" s="309"/>
      <c r="S795" s="310"/>
      <c r="T795" s="310"/>
      <c r="U795" s="303"/>
      <c r="V795" s="303"/>
      <c r="W795" s="303"/>
      <c r="X795" s="303"/>
      <c r="Y795" s="303"/>
      <c r="Z795" s="303"/>
      <c r="AA795" s="303"/>
      <c r="AB795" s="303"/>
      <c r="AC795" s="303"/>
      <c r="AD795" s="303"/>
      <c r="AE795" s="303"/>
      <c r="AF795" s="303"/>
      <c r="AG795" s="303"/>
      <c r="AH795" s="303"/>
      <c r="AI795" s="303"/>
      <c r="AJ795" s="303"/>
      <c r="AK795" s="303"/>
      <c r="AL795" s="303"/>
      <c r="AM795" s="303"/>
      <c r="AN795" s="303"/>
      <c r="AO795" s="303"/>
      <c r="AP795" s="303"/>
      <c r="AQ795" s="303"/>
      <c r="AR795" s="303"/>
      <c r="AS795" s="303"/>
      <c r="AT795" s="303"/>
      <c r="AU795" s="303"/>
      <c r="AV795" s="303"/>
      <c r="AW795" s="303"/>
      <c r="AX795" s="303"/>
      <c r="AY795" s="303"/>
      <c r="AZ795" s="303"/>
      <c r="BA795" s="303"/>
      <c r="BB795" s="303"/>
      <c r="BC795" s="303"/>
      <c r="BD795" s="303"/>
      <c r="BE795" s="303"/>
      <c r="BF795" s="303"/>
      <c r="BG795" s="303"/>
      <c r="BH795" s="303"/>
      <c r="BI795" s="303"/>
      <c r="BJ795" s="303"/>
      <c r="BK795" s="303"/>
      <c r="BL795" s="303"/>
      <c r="BM795" s="303"/>
      <c r="BN795" s="303"/>
      <c r="BO795" s="303"/>
      <c r="BP795" s="303"/>
      <c r="BQ795" s="303"/>
      <c r="BR795" s="303"/>
      <c r="BS795" s="303"/>
      <c r="BT795" s="303"/>
      <c r="BU795" s="303"/>
      <c r="BV795" s="303"/>
      <c r="BW795" s="303"/>
      <c r="BX795" s="303"/>
      <c r="BY795" s="303"/>
      <c r="BZ795" s="303"/>
      <c r="CA795" s="303"/>
      <c r="CB795" s="303"/>
      <c r="CC795" s="303"/>
      <c r="CD795" s="303"/>
      <c r="CE795" s="303"/>
      <c r="CF795" s="303"/>
      <c r="CG795" s="303"/>
      <c r="CH795" s="303"/>
      <c r="CI795" s="303"/>
      <c r="CJ795" s="303"/>
      <c r="CK795" s="303"/>
      <c r="CL795" s="303"/>
      <c r="CM795" s="303"/>
      <c r="CN795" s="303"/>
      <c r="CO795" s="303"/>
      <c r="CP795" s="303"/>
      <c r="CQ795" s="303"/>
      <c r="CR795" s="303"/>
      <c r="CS795" s="303"/>
      <c r="CT795" s="303"/>
      <c r="CU795" s="303"/>
      <c r="CV795" s="303"/>
      <c r="CW795" s="303"/>
      <c r="CX795" s="303"/>
      <c r="CY795" s="303"/>
      <c r="CZ795" s="303"/>
    </row>
    <row r="796" spans="1:104" ht="11.25" customHeight="1" x14ac:dyDescent="0.2">
      <c r="A796" s="303"/>
      <c r="B796" s="303"/>
      <c r="C796" s="303"/>
      <c r="D796" s="303"/>
      <c r="E796" s="303"/>
      <c r="F796" s="303"/>
      <c r="G796" s="303"/>
      <c r="H796" s="303"/>
      <c r="I796" s="303"/>
      <c r="J796" s="303"/>
      <c r="K796" s="303"/>
      <c r="L796" s="303"/>
      <c r="M796" s="303"/>
      <c r="N796" s="303"/>
      <c r="O796" s="303"/>
      <c r="P796" s="303"/>
      <c r="Q796" s="303"/>
      <c r="R796" s="309"/>
      <c r="S796" s="310"/>
      <c r="T796" s="310"/>
      <c r="U796" s="303"/>
      <c r="V796" s="303"/>
      <c r="W796" s="303"/>
      <c r="X796" s="303"/>
      <c r="Y796" s="303"/>
      <c r="Z796" s="303"/>
      <c r="AA796" s="303"/>
      <c r="AB796" s="303"/>
      <c r="AC796" s="303"/>
      <c r="AD796" s="303"/>
      <c r="AE796" s="303"/>
      <c r="AF796" s="303"/>
      <c r="AG796" s="303"/>
      <c r="AH796" s="303"/>
      <c r="AI796" s="303"/>
      <c r="AJ796" s="303"/>
      <c r="AK796" s="303"/>
      <c r="AL796" s="303"/>
      <c r="AM796" s="303"/>
      <c r="AN796" s="303"/>
      <c r="AO796" s="303"/>
      <c r="AP796" s="303"/>
      <c r="AQ796" s="303"/>
      <c r="AR796" s="303"/>
      <c r="AS796" s="303"/>
      <c r="AT796" s="303"/>
      <c r="AU796" s="303"/>
      <c r="AV796" s="303"/>
      <c r="AW796" s="303"/>
      <c r="AX796" s="303"/>
      <c r="AY796" s="303"/>
      <c r="AZ796" s="303"/>
      <c r="BA796" s="303"/>
      <c r="BB796" s="303"/>
      <c r="BC796" s="303"/>
      <c r="BD796" s="303"/>
      <c r="BE796" s="303"/>
      <c r="BF796" s="303"/>
      <c r="BG796" s="303"/>
      <c r="BH796" s="303"/>
      <c r="BI796" s="303"/>
      <c r="BJ796" s="303"/>
      <c r="BK796" s="303"/>
      <c r="BL796" s="303"/>
      <c r="BM796" s="303"/>
      <c r="BN796" s="303"/>
      <c r="BO796" s="303"/>
      <c r="BP796" s="303"/>
      <c r="BQ796" s="303"/>
      <c r="BR796" s="303"/>
      <c r="BS796" s="303"/>
      <c r="BT796" s="303"/>
      <c r="BU796" s="303"/>
      <c r="BV796" s="303"/>
      <c r="BW796" s="303"/>
      <c r="BX796" s="303"/>
      <c r="BY796" s="303"/>
      <c r="BZ796" s="303"/>
      <c r="CA796" s="303"/>
      <c r="CB796" s="303"/>
      <c r="CC796" s="303"/>
      <c r="CD796" s="303"/>
      <c r="CE796" s="303"/>
      <c r="CF796" s="303"/>
      <c r="CG796" s="303"/>
      <c r="CH796" s="303"/>
      <c r="CI796" s="303"/>
      <c r="CJ796" s="303"/>
      <c r="CK796" s="303"/>
      <c r="CL796" s="303"/>
      <c r="CM796" s="303"/>
      <c r="CN796" s="303"/>
      <c r="CO796" s="303"/>
      <c r="CP796" s="303"/>
      <c r="CQ796" s="303"/>
      <c r="CR796" s="303"/>
      <c r="CS796" s="303"/>
      <c r="CT796" s="303"/>
      <c r="CU796" s="303"/>
      <c r="CV796" s="303"/>
      <c r="CW796" s="303"/>
      <c r="CX796" s="303"/>
      <c r="CY796" s="303"/>
      <c r="CZ796" s="303"/>
    </row>
    <row r="797" spans="1:104" ht="11.25" customHeight="1" x14ac:dyDescent="0.2">
      <c r="A797" s="303"/>
      <c r="B797" s="303"/>
      <c r="C797" s="303"/>
      <c r="D797" s="303"/>
      <c r="E797" s="303"/>
      <c r="F797" s="303"/>
      <c r="G797" s="303"/>
      <c r="H797" s="303"/>
      <c r="I797" s="303"/>
      <c r="J797" s="303"/>
      <c r="K797" s="303"/>
      <c r="L797" s="303"/>
      <c r="M797" s="303"/>
      <c r="N797" s="303"/>
      <c r="O797" s="303"/>
      <c r="P797" s="303"/>
      <c r="Q797" s="303"/>
      <c r="R797" s="309"/>
      <c r="S797" s="310"/>
      <c r="T797" s="310"/>
      <c r="U797" s="303"/>
      <c r="V797" s="303"/>
      <c r="W797" s="303"/>
      <c r="X797" s="303"/>
      <c r="Y797" s="303"/>
      <c r="Z797" s="303"/>
      <c r="AA797" s="303"/>
      <c r="AB797" s="303"/>
      <c r="AC797" s="303"/>
      <c r="AD797" s="303"/>
      <c r="AE797" s="303"/>
      <c r="AF797" s="303"/>
      <c r="AG797" s="303"/>
      <c r="AH797" s="303"/>
      <c r="AI797" s="303"/>
      <c r="AJ797" s="303"/>
      <c r="AK797" s="303"/>
      <c r="AL797" s="303"/>
      <c r="AM797" s="303"/>
      <c r="AN797" s="303"/>
      <c r="AO797" s="303"/>
      <c r="AP797" s="303"/>
      <c r="AQ797" s="303"/>
      <c r="AR797" s="303"/>
      <c r="AS797" s="303"/>
      <c r="AT797" s="303"/>
      <c r="AU797" s="303"/>
      <c r="AV797" s="303"/>
      <c r="AW797" s="303"/>
      <c r="AX797" s="303"/>
      <c r="AY797" s="303"/>
      <c r="AZ797" s="303"/>
      <c r="BA797" s="303"/>
      <c r="BB797" s="303"/>
      <c r="BC797" s="303"/>
      <c r="BD797" s="303"/>
      <c r="BE797" s="303"/>
      <c r="BF797" s="303"/>
      <c r="BG797" s="303"/>
      <c r="BH797" s="303"/>
      <c r="BI797" s="303"/>
      <c r="BJ797" s="303"/>
      <c r="BK797" s="303"/>
      <c r="BL797" s="303"/>
      <c r="BM797" s="303"/>
      <c r="BN797" s="303"/>
      <c r="BO797" s="303"/>
      <c r="BP797" s="303"/>
      <c r="BQ797" s="303"/>
      <c r="BR797" s="303"/>
      <c r="BS797" s="303"/>
      <c r="BT797" s="303"/>
      <c r="BU797" s="303"/>
      <c r="BV797" s="303"/>
      <c r="BW797" s="303"/>
      <c r="BX797" s="303"/>
      <c r="BY797" s="303"/>
      <c r="BZ797" s="303"/>
      <c r="CA797" s="303"/>
      <c r="CB797" s="303"/>
      <c r="CC797" s="303"/>
      <c r="CD797" s="303"/>
      <c r="CE797" s="303"/>
      <c r="CF797" s="303"/>
      <c r="CG797" s="303"/>
      <c r="CH797" s="303"/>
      <c r="CI797" s="303"/>
      <c r="CJ797" s="303"/>
      <c r="CK797" s="303"/>
      <c r="CL797" s="303"/>
      <c r="CM797" s="303"/>
      <c r="CN797" s="303"/>
      <c r="CO797" s="303"/>
      <c r="CP797" s="303"/>
      <c r="CQ797" s="303"/>
      <c r="CR797" s="303"/>
      <c r="CS797" s="303"/>
      <c r="CT797" s="303"/>
      <c r="CU797" s="303"/>
      <c r="CV797" s="303"/>
      <c r="CW797" s="303"/>
      <c r="CX797" s="303"/>
      <c r="CY797" s="303"/>
      <c r="CZ797" s="303"/>
    </row>
    <row r="798" spans="1:104" ht="11.25" customHeight="1" x14ac:dyDescent="0.2">
      <c r="A798" s="303"/>
      <c r="B798" s="303"/>
      <c r="C798" s="303"/>
      <c r="D798" s="303"/>
      <c r="E798" s="303"/>
      <c r="F798" s="303"/>
      <c r="G798" s="303"/>
      <c r="H798" s="303"/>
      <c r="I798" s="303"/>
      <c r="J798" s="303"/>
      <c r="K798" s="303"/>
      <c r="L798" s="303"/>
      <c r="M798" s="303"/>
      <c r="N798" s="303"/>
      <c r="O798" s="303"/>
      <c r="P798" s="303"/>
      <c r="Q798" s="303"/>
      <c r="R798" s="309"/>
      <c r="S798" s="310"/>
      <c r="T798" s="310"/>
      <c r="U798" s="303"/>
      <c r="V798" s="303"/>
      <c r="W798" s="303"/>
      <c r="X798" s="303"/>
      <c r="Y798" s="303"/>
      <c r="Z798" s="303"/>
      <c r="AA798" s="303"/>
      <c r="AB798" s="303"/>
      <c r="AC798" s="303"/>
      <c r="AD798" s="303"/>
      <c r="AE798" s="303"/>
      <c r="AF798" s="303"/>
      <c r="AG798" s="303"/>
      <c r="AH798" s="303"/>
      <c r="AI798" s="303"/>
      <c r="AJ798" s="303"/>
      <c r="AK798" s="303"/>
      <c r="AL798" s="303"/>
      <c r="AM798" s="303"/>
      <c r="AN798" s="303"/>
      <c r="AO798" s="303"/>
      <c r="AP798" s="303"/>
      <c r="AQ798" s="303"/>
      <c r="AR798" s="303"/>
      <c r="AS798" s="303"/>
      <c r="AT798" s="303"/>
      <c r="AU798" s="303"/>
      <c r="AV798" s="303"/>
      <c r="AW798" s="303"/>
      <c r="AX798" s="303"/>
      <c r="AY798" s="303"/>
      <c r="AZ798" s="303"/>
      <c r="BA798" s="303"/>
      <c r="BB798" s="303"/>
      <c r="BC798" s="303"/>
      <c r="BD798" s="303"/>
      <c r="BE798" s="303"/>
      <c r="BF798" s="303"/>
      <c r="BG798" s="303"/>
      <c r="BH798" s="303"/>
      <c r="BI798" s="303"/>
      <c r="BJ798" s="303"/>
      <c r="BK798" s="303"/>
      <c r="BL798" s="303"/>
      <c r="BM798" s="303"/>
      <c r="BN798" s="303"/>
      <c r="BO798" s="303"/>
      <c r="BP798" s="303"/>
      <c r="BQ798" s="303"/>
      <c r="BR798" s="303"/>
      <c r="BS798" s="303"/>
      <c r="BT798" s="303"/>
      <c r="BU798" s="303"/>
      <c r="BV798" s="303"/>
      <c r="BW798" s="303"/>
      <c r="BX798" s="303"/>
      <c r="BY798" s="303"/>
      <c r="BZ798" s="303"/>
      <c r="CA798" s="303"/>
      <c r="CB798" s="303"/>
      <c r="CC798" s="303"/>
      <c r="CD798" s="303"/>
      <c r="CE798" s="303"/>
      <c r="CF798" s="303"/>
      <c r="CG798" s="303"/>
      <c r="CH798" s="303"/>
      <c r="CI798" s="303"/>
      <c r="CJ798" s="303"/>
      <c r="CK798" s="303"/>
      <c r="CL798" s="303"/>
      <c r="CM798" s="303"/>
      <c r="CN798" s="303"/>
      <c r="CO798" s="303"/>
      <c r="CP798" s="303"/>
      <c r="CQ798" s="303"/>
      <c r="CR798" s="303"/>
      <c r="CS798" s="303"/>
      <c r="CT798" s="303"/>
      <c r="CU798" s="303"/>
      <c r="CV798" s="303"/>
      <c r="CW798" s="303"/>
      <c r="CX798" s="303"/>
      <c r="CY798" s="303"/>
      <c r="CZ798" s="303"/>
    </row>
    <row r="799" spans="1:104" ht="11.25" customHeight="1" x14ac:dyDescent="0.2">
      <c r="A799" s="303"/>
      <c r="B799" s="303"/>
      <c r="C799" s="303"/>
      <c r="D799" s="303"/>
      <c r="E799" s="303"/>
      <c r="F799" s="303"/>
      <c r="G799" s="303"/>
      <c r="H799" s="303"/>
      <c r="I799" s="303"/>
      <c r="J799" s="303"/>
      <c r="K799" s="303"/>
      <c r="L799" s="303"/>
      <c r="M799" s="303"/>
      <c r="N799" s="303"/>
      <c r="O799" s="303"/>
      <c r="P799" s="303"/>
      <c r="Q799" s="303"/>
      <c r="R799" s="309"/>
      <c r="S799" s="310"/>
      <c r="T799" s="310"/>
      <c r="U799" s="303"/>
      <c r="V799" s="303"/>
      <c r="W799" s="303"/>
      <c r="X799" s="303"/>
      <c r="Y799" s="303"/>
      <c r="Z799" s="303"/>
      <c r="AA799" s="303"/>
      <c r="AB799" s="303"/>
      <c r="AC799" s="303"/>
      <c r="AD799" s="303"/>
      <c r="AE799" s="303"/>
      <c r="AF799" s="303"/>
      <c r="AG799" s="303"/>
      <c r="AH799" s="303"/>
      <c r="AI799" s="303"/>
      <c r="AJ799" s="303"/>
      <c r="AK799" s="303"/>
      <c r="AL799" s="303"/>
      <c r="AM799" s="303"/>
      <c r="AN799" s="303"/>
      <c r="AO799" s="303"/>
      <c r="AP799" s="303"/>
      <c r="AQ799" s="303"/>
      <c r="AR799" s="303"/>
      <c r="AS799" s="303"/>
      <c r="AT799" s="303"/>
      <c r="AU799" s="303"/>
      <c r="AV799" s="303"/>
      <c r="AW799" s="303"/>
      <c r="AX799" s="303"/>
      <c r="AY799" s="303"/>
      <c r="AZ799" s="303"/>
      <c r="BA799" s="303"/>
      <c r="BB799" s="303"/>
      <c r="BC799" s="303"/>
      <c r="BD799" s="303"/>
      <c r="BE799" s="303"/>
      <c r="BF799" s="303"/>
      <c r="BG799" s="303"/>
      <c r="BH799" s="303"/>
      <c r="BI799" s="303"/>
      <c r="BJ799" s="303"/>
      <c r="BK799" s="303"/>
      <c r="BL799" s="303"/>
      <c r="BM799" s="303"/>
      <c r="BN799" s="303"/>
      <c r="BO799" s="303"/>
      <c r="BP799" s="303"/>
      <c r="BQ799" s="303"/>
      <c r="BR799" s="303"/>
      <c r="BS799" s="303"/>
      <c r="BT799" s="303"/>
      <c r="BU799" s="303"/>
      <c r="BV799" s="303"/>
      <c r="BW799" s="303"/>
      <c r="BX799" s="303"/>
      <c r="BY799" s="303"/>
      <c r="BZ799" s="303"/>
      <c r="CA799" s="303"/>
      <c r="CB799" s="303"/>
      <c r="CC799" s="303"/>
      <c r="CD799" s="303"/>
      <c r="CE799" s="303"/>
      <c r="CF799" s="303"/>
      <c r="CG799" s="303"/>
      <c r="CH799" s="303"/>
      <c r="CI799" s="303"/>
      <c r="CJ799" s="303"/>
      <c r="CK799" s="303"/>
      <c r="CL799" s="303"/>
      <c r="CM799" s="303"/>
      <c r="CN799" s="303"/>
      <c r="CO799" s="303"/>
      <c r="CP799" s="303"/>
      <c r="CQ799" s="303"/>
      <c r="CR799" s="303"/>
      <c r="CS799" s="303"/>
      <c r="CT799" s="303"/>
      <c r="CU799" s="303"/>
      <c r="CV799" s="303"/>
      <c r="CW799" s="303"/>
      <c r="CX799" s="303"/>
      <c r="CY799" s="303"/>
      <c r="CZ799" s="303"/>
    </row>
    <row r="800" spans="1:104" ht="11.25" customHeight="1" x14ac:dyDescent="0.2">
      <c r="A800" s="303"/>
      <c r="B800" s="303"/>
      <c r="C800" s="303"/>
      <c r="D800" s="303"/>
      <c r="E800" s="303"/>
      <c r="F800" s="303"/>
      <c r="G800" s="303"/>
      <c r="H800" s="303"/>
      <c r="I800" s="303"/>
      <c r="J800" s="303"/>
      <c r="K800" s="303"/>
      <c r="L800" s="303"/>
      <c r="M800" s="303"/>
      <c r="N800" s="303"/>
      <c r="O800" s="303"/>
      <c r="P800" s="303"/>
      <c r="Q800" s="303"/>
      <c r="R800" s="309"/>
      <c r="S800" s="310"/>
      <c r="T800" s="310"/>
      <c r="U800" s="303"/>
      <c r="V800" s="303"/>
      <c r="W800" s="303"/>
      <c r="X800" s="303"/>
      <c r="Y800" s="303"/>
      <c r="Z800" s="303"/>
      <c r="AA800" s="303"/>
      <c r="AB800" s="303"/>
      <c r="AC800" s="303"/>
      <c r="AD800" s="303"/>
      <c r="AE800" s="303"/>
      <c r="AF800" s="303"/>
      <c r="AG800" s="303"/>
      <c r="AH800" s="303"/>
      <c r="AI800" s="303"/>
      <c r="AJ800" s="303"/>
      <c r="AK800" s="303"/>
      <c r="AL800" s="303"/>
      <c r="AM800" s="303"/>
      <c r="AN800" s="303"/>
      <c r="AO800" s="303"/>
      <c r="AP800" s="303"/>
      <c r="AQ800" s="303"/>
      <c r="AR800" s="303"/>
      <c r="AS800" s="303"/>
      <c r="AT800" s="303"/>
      <c r="AU800" s="303"/>
      <c r="AV800" s="303"/>
      <c r="AW800" s="303"/>
      <c r="AX800" s="303"/>
      <c r="AY800" s="303"/>
      <c r="AZ800" s="303"/>
      <c r="BA800" s="303"/>
      <c r="BB800" s="303"/>
      <c r="BC800" s="303"/>
      <c r="BD800" s="303"/>
      <c r="BE800" s="303"/>
      <c r="BF800" s="303"/>
      <c r="BG800" s="303"/>
      <c r="BH800" s="303"/>
      <c r="BI800" s="303"/>
      <c r="BJ800" s="303"/>
      <c r="BK800" s="303"/>
      <c r="BL800" s="303"/>
      <c r="BM800" s="303"/>
      <c r="BN800" s="303"/>
      <c r="BO800" s="303"/>
      <c r="BP800" s="303"/>
      <c r="BQ800" s="303"/>
      <c r="BR800" s="303"/>
      <c r="BS800" s="303"/>
      <c r="BT800" s="303"/>
      <c r="BU800" s="303"/>
      <c r="BV800" s="303"/>
      <c r="BW800" s="303"/>
      <c r="BX800" s="303"/>
      <c r="BY800" s="303"/>
      <c r="BZ800" s="303"/>
      <c r="CA800" s="303"/>
      <c r="CB800" s="303"/>
      <c r="CC800" s="303"/>
      <c r="CD800" s="303"/>
      <c r="CE800" s="303"/>
      <c r="CF800" s="303"/>
      <c r="CG800" s="303"/>
      <c r="CH800" s="303"/>
      <c r="CI800" s="303"/>
      <c r="CJ800" s="303"/>
      <c r="CK800" s="303"/>
      <c r="CL800" s="303"/>
      <c r="CM800" s="303"/>
      <c r="CN800" s="303"/>
      <c r="CO800" s="303"/>
      <c r="CP800" s="303"/>
      <c r="CQ800" s="303"/>
      <c r="CR800" s="303"/>
      <c r="CS800" s="303"/>
      <c r="CT800" s="303"/>
      <c r="CU800" s="303"/>
      <c r="CV800" s="303"/>
      <c r="CW800" s="303"/>
      <c r="CX800" s="303"/>
      <c r="CY800" s="303"/>
      <c r="CZ800" s="303"/>
    </row>
    <row r="801" spans="1:104" ht="11.25" customHeight="1" x14ac:dyDescent="0.2">
      <c r="A801" s="303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303"/>
      <c r="N801" s="303"/>
      <c r="O801" s="303"/>
      <c r="P801" s="303"/>
      <c r="Q801" s="303"/>
      <c r="R801" s="309"/>
      <c r="S801" s="310"/>
      <c r="T801" s="310"/>
      <c r="U801" s="303"/>
      <c r="V801" s="303"/>
      <c r="W801" s="303"/>
      <c r="X801" s="303"/>
      <c r="Y801" s="303"/>
      <c r="Z801" s="303"/>
      <c r="AA801" s="303"/>
      <c r="AB801" s="303"/>
      <c r="AC801" s="303"/>
      <c r="AD801" s="303"/>
      <c r="AE801" s="303"/>
      <c r="AF801" s="303"/>
      <c r="AG801" s="303"/>
      <c r="AH801" s="303"/>
      <c r="AI801" s="303"/>
      <c r="AJ801" s="303"/>
      <c r="AK801" s="303"/>
      <c r="AL801" s="303"/>
      <c r="AM801" s="303"/>
      <c r="AN801" s="303"/>
      <c r="AO801" s="303"/>
      <c r="AP801" s="303"/>
      <c r="AQ801" s="303"/>
      <c r="AR801" s="303"/>
      <c r="AS801" s="303"/>
      <c r="AT801" s="303"/>
      <c r="AU801" s="303"/>
      <c r="AV801" s="303"/>
      <c r="AW801" s="303"/>
      <c r="AX801" s="303"/>
      <c r="AY801" s="303"/>
      <c r="AZ801" s="303"/>
      <c r="BA801" s="303"/>
      <c r="BB801" s="303"/>
      <c r="BC801" s="303"/>
      <c r="BD801" s="303"/>
      <c r="BE801" s="303"/>
      <c r="BF801" s="303"/>
      <c r="BG801" s="303"/>
      <c r="BH801" s="303"/>
      <c r="BI801" s="303"/>
      <c r="BJ801" s="303"/>
      <c r="BK801" s="303"/>
      <c r="BL801" s="303"/>
      <c r="BM801" s="303"/>
      <c r="BN801" s="303"/>
      <c r="BO801" s="303"/>
      <c r="BP801" s="303"/>
      <c r="BQ801" s="303"/>
      <c r="BR801" s="303"/>
      <c r="BS801" s="303"/>
      <c r="BT801" s="303"/>
      <c r="BU801" s="303"/>
      <c r="BV801" s="303"/>
      <c r="BW801" s="303"/>
      <c r="BX801" s="303"/>
      <c r="BY801" s="303"/>
      <c r="BZ801" s="303"/>
      <c r="CA801" s="303"/>
      <c r="CB801" s="303"/>
      <c r="CC801" s="303"/>
      <c r="CD801" s="303"/>
      <c r="CE801" s="303"/>
      <c r="CF801" s="303"/>
      <c r="CG801" s="303"/>
      <c r="CH801" s="303"/>
      <c r="CI801" s="303"/>
      <c r="CJ801" s="303"/>
      <c r="CK801" s="303"/>
      <c r="CL801" s="303"/>
      <c r="CM801" s="303"/>
      <c r="CN801" s="303"/>
      <c r="CO801" s="303"/>
      <c r="CP801" s="303"/>
      <c r="CQ801" s="303"/>
      <c r="CR801" s="303"/>
      <c r="CS801" s="303"/>
      <c r="CT801" s="303"/>
      <c r="CU801" s="303"/>
      <c r="CV801" s="303"/>
      <c r="CW801" s="303"/>
      <c r="CX801" s="303"/>
      <c r="CY801" s="303"/>
      <c r="CZ801" s="303"/>
    </row>
    <row r="802" spans="1:104" ht="11.25" customHeight="1" x14ac:dyDescent="0.2">
      <c r="A802" s="303"/>
      <c r="B802" s="303"/>
      <c r="C802" s="303"/>
      <c r="D802" s="303"/>
      <c r="E802" s="303"/>
      <c r="F802" s="303"/>
      <c r="G802" s="303"/>
      <c r="H802" s="303"/>
      <c r="I802" s="303"/>
      <c r="J802" s="303"/>
      <c r="K802" s="303"/>
      <c r="L802" s="303"/>
      <c r="M802" s="303"/>
      <c r="N802" s="303"/>
      <c r="O802" s="303"/>
      <c r="P802" s="303"/>
      <c r="Q802" s="303"/>
      <c r="R802" s="309"/>
      <c r="S802" s="310"/>
      <c r="T802" s="310"/>
      <c r="U802" s="303"/>
      <c r="V802" s="303"/>
      <c r="W802" s="303"/>
      <c r="X802" s="303"/>
      <c r="Y802" s="303"/>
      <c r="Z802" s="303"/>
      <c r="AA802" s="303"/>
      <c r="AB802" s="303"/>
      <c r="AC802" s="303"/>
      <c r="AD802" s="303"/>
      <c r="AE802" s="303"/>
      <c r="AF802" s="303"/>
      <c r="AG802" s="303"/>
      <c r="AH802" s="303"/>
      <c r="AI802" s="303"/>
      <c r="AJ802" s="303"/>
      <c r="AK802" s="303"/>
      <c r="AL802" s="303"/>
      <c r="AM802" s="303"/>
      <c r="AN802" s="303"/>
      <c r="AO802" s="303"/>
      <c r="AP802" s="303"/>
      <c r="AQ802" s="303"/>
      <c r="AR802" s="303"/>
      <c r="AS802" s="303"/>
      <c r="AT802" s="303"/>
      <c r="AU802" s="303"/>
      <c r="AV802" s="303"/>
      <c r="AW802" s="303"/>
      <c r="AX802" s="303"/>
      <c r="AY802" s="303"/>
      <c r="AZ802" s="303"/>
      <c r="BA802" s="303"/>
      <c r="BB802" s="303"/>
      <c r="BC802" s="303"/>
      <c r="BD802" s="303"/>
      <c r="BE802" s="303"/>
      <c r="BF802" s="303"/>
      <c r="BG802" s="303"/>
      <c r="BH802" s="303"/>
      <c r="BI802" s="303"/>
      <c r="BJ802" s="303"/>
      <c r="BK802" s="303"/>
      <c r="BL802" s="303"/>
      <c r="BM802" s="303"/>
      <c r="BN802" s="303"/>
      <c r="BO802" s="303"/>
      <c r="BP802" s="303"/>
      <c r="BQ802" s="303"/>
      <c r="BR802" s="303"/>
      <c r="BS802" s="303"/>
      <c r="BT802" s="303"/>
      <c r="BU802" s="303"/>
      <c r="BV802" s="303"/>
      <c r="BW802" s="303"/>
      <c r="BX802" s="303"/>
      <c r="BY802" s="303"/>
      <c r="BZ802" s="303"/>
      <c r="CA802" s="303"/>
      <c r="CB802" s="303"/>
      <c r="CC802" s="303"/>
      <c r="CD802" s="303"/>
      <c r="CE802" s="303"/>
      <c r="CF802" s="303"/>
      <c r="CG802" s="303"/>
      <c r="CH802" s="303"/>
      <c r="CI802" s="303"/>
      <c r="CJ802" s="303"/>
      <c r="CK802" s="303"/>
      <c r="CL802" s="303"/>
      <c r="CM802" s="303"/>
      <c r="CN802" s="303"/>
      <c r="CO802" s="303"/>
      <c r="CP802" s="303"/>
      <c r="CQ802" s="303"/>
      <c r="CR802" s="303"/>
      <c r="CS802" s="303"/>
      <c r="CT802" s="303"/>
      <c r="CU802" s="303"/>
      <c r="CV802" s="303"/>
      <c r="CW802" s="303"/>
      <c r="CX802" s="303"/>
      <c r="CY802" s="303"/>
      <c r="CZ802" s="303"/>
    </row>
    <row r="803" spans="1:104" ht="11.25" customHeight="1" x14ac:dyDescent="0.2">
      <c r="A803" s="303"/>
      <c r="B803" s="303"/>
      <c r="C803" s="303"/>
      <c r="D803" s="303"/>
      <c r="E803" s="303"/>
      <c r="F803" s="303"/>
      <c r="G803" s="303"/>
      <c r="H803" s="303"/>
      <c r="I803" s="303"/>
      <c r="J803" s="303"/>
      <c r="K803" s="303"/>
      <c r="L803" s="303"/>
      <c r="M803" s="303"/>
      <c r="N803" s="303"/>
      <c r="O803" s="303"/>
      <c r="P803" s="303"/>
      <c r="Q803" s="303"/>
      <c r="R803" s="309"/>
      <c r="S803" s="310"/>
      <c r="T803" s="310"/>
      <c r="U803" s="303"/>
      <c r="V803" s="303"/>
      <c r="W803" s="303"/>
      <c r="X803" s="303"/>
      <c r="Y803" s="303"/>
      <c r="Z803" s="303"/>
      <c r="AA803" s="303"/>
      <c r="AB803" s="303"/>
      <c r="AC803" s="303"/>
      <c r="AD803" s="303"/>
      <c r="AE803" s="303"/>
      <c r="AF803" s="303"/>
      <c r="AG803" s="303"/>
      <c r="AH803" s="303"/>
      <c r="AI803" s="303"/>
      <c r="AJ803" s="303"/>
      <c r="AK803" s="303"/>
      <c r="AL803" s="303"/>
      <c r="AM803" s="303"/>
      <c r="AN803" s="303"/>
      <c r="AO803" s="303"/>
      <c r="AP803" s="303"/>
      <c r="AQ803" s="303"/>
      <c r="AR803" s="303"/>
      <c r="AS803" s="303"/>
      <c r="AT803" s="303"/>
      <c r="AU803" s="303"/>
      <c r="AV803" s="303"/>
      <c r="AW803" s="303"/>
      <c r="AX803" s="303"/>
      <c r="AY803" s="303"/>
      <c r="AZ803" s="303"/>
      <c r="BA803" s="303"/>
      <c r="BB803" s="303"/>
      <c r="BC803" s="303"/>
      <c r="BD803" s="303"/>
      <c r="BE803" s="303"/>
      <c r="BF803" s="303"/>
      <c r="BG803" s="303"/>
      <c r="BH803" s="303"/>
      <c r="BI803" s="303"/>
      <c r="BJ803" s="303"/>
      <c r="BK803" s="303"/>
      <c r="BL803" s="303"/>
      <c r="BM803" s="303"/>
      <c r="BN803" s="303"/>
      <c r="BO803" s="303"/>
      <c r="BP803" s="303"/>
      <c r="BQ803" s="303"/>
      <c r="BR803" s="303"/>
      <c r="BS803" s="303"/>
      <c r="BT803" s="303"/>
      <c r="BU803" s="303"/>
      <c r="BV803" s="303"/>
      <c r="BW803" s="303"/>
      <c r="BX803" s="303"/>
      <c r="BY803" s="303"/>
      <c r="BZ803" s="303"/>
      <c r="CA803" s="303"/>
      <c r="CB803" s="303"/>
      <c r="CC803" s="303"/>
      <c r="CD803" s="303"/>
      <c r="CE803" s="303"/>
      <c r="CF803" s="303"/>
      <c r="CG803" s="303"/>
      <c r="CH803" s="303"/>
      <c r="CI803" s="303"/>
      <c r="CJ803" s="303"/>
      <c r="CK803" s="303"/>
      <c r="CL803" s="303"/>
      <c r="CM803" s="303"/>
      <c r="CN803" s="303"/>
      <c r="CO803" s="303"/>
      <c r="CP803" s="303"/>
      <c r="CQ803" s="303"/>
      <c r="CR803" s="303"/>
      <c r="CS803" s="303"/>
      <c r="CT803" s="303"/>
      <c r="CU803" s="303"/>
      <c r="CV803" s="303"/>
      <c r="CW803" s="303"/>
      <c r="CX803" s="303"/>
      <c r="CY803" s="303"/>
      <c r="CZ803" s="303"/>
    </row>
    <row r="804" spans="1:104" ht="11.25" customHeight="1" x14ac:dyDescent="0.2">
      <c r="A804" s="303"/>
      <c r="B804" s="303"/>
      <c r="C804" s="303"/>
      <c r="D804" s="303"/>
      <c r="E804" s="303"/>
      <c r="F804" s="303"/>
      <c r="G804" s="303"/>
      <c r="H804" s="303"/>
      <c r="I804" s="303"/>
      <c r="J804" s="303"/>
      <c r="K804" s="303"/>
      <c r="L804" s="303"/>
      <c r="M804" s="303"/>
      <c r="N804" s="303"/>
      <c r="O804" s="303"/>
      <c r="P804" s="303"/>
      <c r="Q804" s="303"/>
      <c r="R804" s="309"/>
      <c r="S804" s="310"/>
      <c r="T804" s="310"/>
      <c r="U804" s="303"/>
      <c r="V804" s="303"/>
      <c r="W804" s="303"/>
      <c r="X804" s="303"/>
      <c r="Y804" s="303"/>
      <c r="Z804" s="303"/>
      <c r="AA804" s="303"/>
      <c r="AB804" s="303"/>
      <c r="AC804" s="303"/>
      <c r="AD804" s="303"/>
      <c r="AE804" s="303"/>
      <c r="AF804" s="303"/>
      <c r="AG804" s="303"/>
      <c r="AH804" s="303"/>
      <c r="AI804" s="303"/>
      <c r="AJ804" s="303"/>
      <c r="AK804" s="303"/>
      <c r="AL804" s="303"/>
      <c r="AM804" s="303"/>
      <c r="AN804" s="303"/>
      <c r="AO804" s="303"/>
      <c r="AP804" s="303"/>
      <c r="AQ804" s="303"/>
      <c r="AR804" s="303"/>
      <c r="AS804" s="303"/>
      <c r="AT804" s="303"/>
      <c r="AU804" s="303"/>
      <c r="AV804" s="303"/>
      <c r="AW804" s="303"/>
      <c r="AX804" s="303"/>
      <c r="AY804" s="303"/>
      <c r="AZ804" s="303"/>
      <c r="BA804" s="303"/>
      <c r="BB804" s="303"/>
      <c r="BC804" s="303"/>
      <c r="BD804" s="303"/>
      <c r="BE804" s="303"/>
      <c r="BF804" s="303"/>
      <c r="BG804" s="303"/>
      <c r="BH804" s="303"/>
      <c r="BI804" s="303"/>
      <c r="BJ804" s="303"/>
      <c r="BK804" s="303"/>
      <c r="BL804" s="303"/>
      <c r="BM804" s="303"/>
      <c r="BN804" s="303"/>
      <c r="BO804" s="303"/>
      <c r="BP804" s="303"/>
      <c r="BQ804" s="303"/>
      <c r="BR804" s="303"/>
      <c r="BS804" s="303"/>
      <c r="BT804" s="303"/>
      <c r="BU804" s="303"/>
      <c r="BV804" s="303"/>
      <c r="BW804" s="303"/>
      <c r="BX804" s="303"/>
      <c r="BY804" s="303"/>
      <c r="BZ804" s="303"/>
      <c r="CA804" s="303"/>
      <c r="CB804" s="303"/>
      <c r="CC804" s="303"/>
      <c r="CD804" s="303"/>
      <c r="CE804" s="303"/>
      <c r="CF804" s="303"/>
      <c r="CG804" s="303"/>
      <c r="CH804" s="303"/>
      <c r="CI804" s="303"/>
      <c r="CJ804" s="303"/>
      <c r="CK804" s="303"/>
      <c r="CL804" s="303"/>
      <c r="CM804" s="303"/>
      <c r="CN804" s="303"/>
      <c r="CO804" s="303"/>
      <c r="CP804" s="303"/>
      <c r="CQ804" s="303"/>
      <c r="CR804" s="303"/>
      <c r="CS804" s="303"/>
      <c r="CT804" s="303"/>
      <c r="CU804" s="303"/>
      <c r="CV804" s="303"/>
      <c r="CW804" s="303"/>
      <c r="CX804" s="303"/>
      <c r="CY804" s="303"/>
      <c r="CZ804" s="303"/>
    </row>
    <row r="805" spans="1:104" ht="11.25" customHeight="1" x14ac:dyDescent="0.2">
      <c r="A805" s="303"/>
      <c r="B805" s="303"/>
      <c r="C805" s="303"/>
      <c r="D805" s="303"/>
      <c r="E805" s="303"/>
      <c r="F805" s="303"/>
      <c r="G805" s="303"/>
      <c r="H805" s="303"/>
      <c r="I805" s="303"/>
      <c r="J805" s="303"/>
      <c r="K805" s="303"/>
      <c r="L805" s="303"/>
      <c r="M805" s="303"/>
      <c r="N805" s="303"/>
      <c r="O805" s="303"/>
      <c r="P805" s="303"/>
      <c r="Q805" s="303"/>
      <c r="R805" s="309"/>
      <c r="S805" s="310"/>
      <c r="T805" s="310"/>
      <c r="U805" s="303"/>
      <c r="V805" s="303"/>
      <c r="W805" s="303"/>
      <c r="X805" s="303"/>
      <c r="Y805" s="303"/>
      <c r="Z805" s="303"/>
      <c r="AA805" s="303"/>
      <c r="AB805" s="303"/>
      <c r="AC805" s="303"/>
      <c r="AD805" s="303"/>
      <c r="AE805" s="303"/>
      <c r="AF805" s="303"/>
      <c r="AG805" s="303"/>
      <c r="AH805" s="303"/>
      <c r="AI805" s="303"/>
      <c r="AJ805" s="303"/>
      <c r="AK805" s="303"/>
      <c r="AL805" s="303"/>
      <c r="AM805" s="303"/>
      <c r="AN805" s="303"/>
      <c r="AO805" s="303"/>
      <c r="AP805" s="303"/>
      <c r="AQ805" s="303"/>
      <c r="AR805" s="303"/>
      <c r="AS805" s="303"/>
      <c r="AT805" s="303"/>
      <c r="AU805" s="303"/>
      <c r="AV805" s="303"/>
      <c r="AW805" s="303"/>
      <c r="AX805" s="303"/>
      <c r="AY805" s="303"/>
      <c r="AZ805" s="303"/>
      <c r="BA805" s="303"/>
      <c r="BB805" s="303"/>
      <c r="BC805" s="303"/>
      <c r="BD805" s="303"/>
      <c r="BE805" s="303"/>
      <c r="BF805" s="303"/>
      <c r="BG805" s="303"/>
      <c r="BH805" s="303"/>
      <c r="BI805" s="303"/>
      <c r="BJ805" s="303"/>
      <c r="BK805" s="303"/>
      <c r="BL805" s="303"/>
      <c r="BM805" s="303"/>
      <c r="BN805" s="303"/>
      <c r="BO805" s="303"/>
      <c r="BP805" s="303"/>
      <c r="BQ805" s="303"/>
      <c r="BR805" s="303"/>
      <c r="BS805" s="303"/>
      <c r="BT805" s="303"/>
      <c r="BU805" s="303"/>
      <c r="BV805" s="303"/>
      <c r="BW805" s="303"/>
      <c r="BX805" s="303"/>
      <c r="BY805" s="303"/>
      <c r="BZ805" s="303"/>
      <c r="CA805" s="303"/>
      <c r="CB805" s="303"/>
      <c r="CC805" s="303"/>
      <c r="CD805" s="303"/>
      <c r="CE805" s="303"/>
      <c r="CF805" s="303"/>
      <c r="CG805" s="303"/>
      <c r="CH805" s="303"/>
      <c r="CI805" s="303"/>
      <c r="CJ805" s="303"/>
      <c r="CK805" s="303"/>
      <c r="CL805" s="303"/>
      <c r="CM805" s="303"/>
      <c r="CN805" s="303"/>
      <c r="CO805" s="303"/>
      <c r="CP805" s="303"/>
      <c r="CQ805" s="303"/>
      <c r="CR805" s="303"/>
      <c r="CS805" s="303"/>
      <c r="CT805" s="303"/>
      <c r="CU805" s="303"/>
      <c r="CV805" s="303"/>
      <c r="CW805" s="303"/>
      <c r="CX805" s="303"/>
      <c r="CY805" s="303"/>
      <c r="CZ805" s="303"/>
    </row>
    <row r="806" spans="1:104" ht="11.25" customHeight="1" x14ac:dyDescent="0.2">
      <c r="A806" s="303"/>
      <c r="B806" s="303"/>
      <c r="C806" s="303"/>
      <c r="D806" s="303"/>
      <c r="E806" s="303"/>
      <c r="F806" s="303"/>
      <c r="G806" s="303"/>
      <c r="H806" s="303"/>
      <c r="I806" s="303"/>
      <c r="J806" s="303"/>
      <c r="K806" s="303"/>
      <c r="L806" s="303"/>
      <c r="M806" s="303"/>
      <c r="N806" s="303"/>
      <c r="O806" s="303"/>
      <c r="P806" s="303"/>
      <c r="Q806" s="303"/>
      <c r="R806" s="309"/>
      <c r="S806" s="310"/>
      <c r="T806" s="310"/>
      <c r="U806" s="303"/>
      <c r="V806" s="303"/>
      <c r="W806" s="303"/>
      <c r="X806" s="303"/>
      <c r="Y806" s="303"/>
      <c r="Z806" s="303"/>
      <c r="AA806" s="303"/>
      <c r="AB806" s="303"/>
      <c r="AC806" s="303"/>
      <c r="AD806" s="303"/>
      <c r="AE806" s="303"/>
      <c r="AF806" s="303"/>
      <c r="AG806" s="303"/>
      <c r="AH806" s="303"/>
      <c r="AI806" s="303"/>
      <c r="AJ806" s="303"/>
      <c r="AK806" s="303"/>
      <c r="AL806" s="303"/>
      <c r="AM806" s="303"/>
      <c r="AN806" s="303"/>
      <c r="AO806" s="303"/>
      <c r="AP806" s="303"/>
      <c r="AQ806" s="303"/>
      <c r="AR806" s="303"/>
      <c r="AS806" s="303"/>
      <c r="AT806" s="303"/>
      <c r="AU806" s="303"/>
      <c r="AV806" s="303"/>
      <c r="AW806" s="303"/>
      <c r="AX806" s="303"/>
      <c r="AY806" s="303"/>
      <c r="AZ806" s="303"/>
      <c r="BA806" s="303"/>
      <c r="BB806" s="303"/>
      <c r="BC806" s="303"/>
      <c r="BD806" s="303"/>
      <c r="BE806" s="303"/>
      <c r="BF806" s="303"/>
      <c r="BG806" s="303"/>
      <c r="BH806" s="303"/>
      <c r="BI806" s="303"/>
      <c r="BJ806" s="303"/>
      <c r="BK806" s="303"/>
      <c r="BL806" s="303"/>
      <c r="BM806" s="303"/>
      <c r="BN806" s="303"/>
      <c r="BO806" s="303"/>
      <c r="BP806" s="303"/>
      <c r="BQ806" s="303"/>
      <c r="BR806" s="303"/>
      <c r="BS806" s="303"/>
      <c r="BT806" s="303"/>
      <c r="BU806" s="303"/>
      <c r="BV806" s="303"/>
      <c r="BW806" s="303"/>
      <c r="BX806" s="303"/>
      <c r="BY806" s="303"/>
      <c r="BZ806" s="303"/>
      <c r="CA806" s="303"/>
      <c r="CB806" s="303"/>
      <c r="CC806" s="303"/>
      <c r="CD806" s="303"/>
      <c r="CE806" s="303"/>
      <c r="CF806" s="303"/>
      <c r="CG806" s="303"/>
      <c r="CH806" s="303"/>
      <c r="CI806" s="303"/>
      <c r="CJ806" s="303"/>
      <c r="CK806" s="303"/>
      <c r="CL806" s="303"/>
      <c r="CM806" s="303"/>
      <c r="CN806" s="303"/>
      <c r="CO806" s="303"/>
      <c r="CP806" s="303"/>
      <c r="CQ806" s="303"/>
      <c r="CR806" s="303"/>
      <c r="CS806" s="303"/>
      <c r="CT806" s="303"/>
      <c r="CU806" s="303"/>
      <c r="CV806" s="303"/>
      <c r="CW806" s="303"/>
      <c r="CX806" s="303"/>
      <c r="CY806" s="303"/>
      <c r="CZ806" s="303"/>
    </row>
    <row r="807" spans="1:104" ht="11.25" customHeight="1" x14ac:dyDescent="0.2">
      <c r="A807" s="303"/>
      <c r="B807" s="303"/>
      <c r="C807" s="303"/>
      <c r="D807" s="303"/>
      <c r="E807" s="303"/>
      <c r="F807" s="303"/>
      <c r="G807" s="303"/>
      <c r="H807" s="303"/>
      <c r="I807" s="303"/>
      <c r="J807" s="303"/>
      <c r="K807" s="303"/>
      <c r="L807" s="303"/>
      <c r="M807" s="303"/>
      <c r="N807" s="303"/>
      <c r="O807" s="303"/>
      <c r="P807" s="303"/>
      <c r="Q807" s="303"/>
      <c r="R807" s="309"/>
      <c r="S807" s="310"/>
      <c r="T807" s="310"/>
      <c r="U807" s="303"/>
      <c r="V807" s="303"/>
      <c r="W807" s="303"/>
      <c r="X807" s="303"/>
      <c r="Y807" s="303"/>
      <c r="Z807" s="303"/>
      <c r="AA807" s="303"/>
      <c r="AB807" s="303"/>
      <c r="AC807" s="303"/>
      <c r="AD807" s="303"/>
      <c r="AE807" s="303"/>
      <c r="AF807" s="303"/>
      <c r="AG807" s="303"/>
      <c r="AH807" s="303"/>
      <c r="AI807" s="303"/>
      <c r="AJ807" s="303"/>
      <c r="AK807" s="303"/>
      <c r="AL807" s="303"/>
      <c r="AM807" s="303"/>
      <c r="AN807" s="303"/>
      <c r="AO807" s="303"/>
      <c r="AP807" s="303"/>
      <c r="AQ807" s="303"/>
      <c r="AR807" s="303"/>
      <c r="AS807" s="303"/>
      <c r="AT807" s="303"/>
      <c r="AU807" s="303"/>
      <c r="AV807" s="303"/>
      <c r="AW807" s="303"/>
      <c r="AX807" s="303"/>
      <c r="AY807" s="303"/>
      <c r="AZ807" s="303"/>
      <c r="BA807" s="303"/>
      <c r="BB807" s="303"/>
      <c r="BC807" s="303"/>
      <c r="BD807" s="303"/>
      <c r="BE807" s="303"/>
      <c r="BF807" s="303"/>
      <c r="BG807" s="303"/>
      <c r="BH807" s="303"/>
      <c r="BI807" s="303"/>
      <c r="BJ807" s="303"/>
      <c r="BK807" s="303"/>
      <c r="BL807" s="303"/>
      <c r="BM807" s="303"/>
      <c r="BN807" s="303"/>
      <c r="BO807" s="303"/>
      <c r="BP807" s="303"/>
      <c r="BQ807" s="303"/>
      <c r="BR807" s="303"/>
      <c r="BS807" s="303"/>
      <c r="BT807" s="303"/>
      <c r="BU807" s="303"/>
      <c r="BV807" s="303"/>
      <c r="BW807" s="303"/>
      <c r="BX807" s="303"/>
      <c r="BY807" s="303"/>
      <c r="BZ807" s="303"/>
      <c r="CA807" s="303"/>
      <c r="CB807" s="303"/>
      <c r="CC807" s="303"/>
      <c r="CD807" s="303"/>
      <c r="CE807" s="303"/>
      <c r="CF807" s="303"/>
      <c r="CG807" s="303"/>
      <c r="CH807" s="303"/>
      <c r="CI807" s="303"/>
      <c r="CJ807" s="303"/>
      <c r="CK807" s="303"/>
      <c r="CL807" s="303"/>
      <c r="CM807" s="303"/>
      <c r="CN807" s="303"/>
      <c r="CO807" s="303"/>
      <c r="CP807" s="303"/>
      <c r="CQ807" s="303"/>
      <c r="CR807" s="303"/>
      <c r="CS807" s="303"/>
      <c r="CT807" s="303"/>
      <c r="CU807" s="303"/>
      <c r="CV807" s="303"/>
      <c r="CW807" s="303"/>
      <c r="CX807" s="303"/>
      <c r="CY807" s="303"/>
      <c r="CZ807" s="303"/>
    </row>
    <row r="808" spans="1:104" ht="11.25" customHeight="1" x14ac:dyDescent="0.2">
      <c r="A808" s="303"/>
      <c r="B808" s="303"/>
      <c r="C808" s="303"/>
      <c r="D808" s="303"/>
      <c r="E808" s="303"/>
      <c r="F808" s="303"/>
      <c r="G808" s="303"/>
      <c r="H808" s="303"/>
      <c r="I808" s="303"/>
      <c r="J808" s="303"/>
      <c r="K808" s="303"/>
      <c r="L808" s="303"/>
      <c r="M808" s="303"/>
      <c r="N808" s="303"/>
      <c r="O808" s="303"/>
      <c r="P808" s="303"/>
      <c r="Q808" s="303"/>
      <c r="R808" s="309"/>
      <c r="S808" s="310"/>
      <c r="T808" s="310"/>
      <c r="U808" s="303"/>
      <c r="V808" s="303"/>
      <c r="W808" s="303"/>
      <c r="X808" s="303"/>
      <c r="Y808" s="303"/>
      <c r="Z808" s="303"/>
      <c r="AA808" s="303"/>
      <c r="AB808" s="303"/>
      <c r="AC808" s="303"/>
      <c r="AD808" s="303"/>
      <c r="AE808" s="303"/>
      <c r="AF808" s="303"/>
      <c r="AG808" s="303"/>
      <c r="AH808" s="303"/>
      <c r="AI808" s="303"/>
      <c r="AJ808" s="303"/>
      <c r="AK808" s="303"/>
      <c r="AL808" s="303"/>
      <c r="AM808" s="303"/>
      <c r="AN808" s="303"/>
      <c r="AO808" s="303"/>
      <c r="AP808" s="303"/>
      <c r="AQ808" s="303"/>
      <c r="AR808" s="303"/>
      <c r="AS808" s="303"/>
      <c r="AT808" s="303"/>
      <c r="AU808" s="303"/>
      <c r="AV808" s="303"/>
      <c r="AW808" s="303"/>
      <c r="AX808" s="303"/>
      <c r="AY808" s="303"/>
      <c r="AZ808" s="303"/>
      <c r="BA808" s="303"/>
      <c r="BB808" s="303"/>
      <c r="BC808" s="303"/>
      <c r="BD808" s="303"/>
      <c r="BE808" s="303"/>
      <c r="BF808" s="303"/>
      <c r="BG808" s="303"/>
      <c r="BH808" s="303"/>
      <c r="BI808" s="303"/>
      <c r="BJ808" s="303"/>
      <c r="BK808" s="303"/>
      <c r="BL808" s="303"/>
      <c r="BM808" s="303"/>
      <c r="BN808" s="303"/>
      <c r="BO808" s="303"/>
      <c r="BP808" s="303"/>
      <c r="BQ808" s="303"/>
      <c r="BR808" s="303"/>
      <c r="BS808" s="303"/>
      <c r="BT808" s="303"/>
      <c r="BU808" s="303"/>
      <c r="BV808" s="303"/>
      <c r="BW808" s="303"/>
      <c r="BX808" s="303"/>
      <c r="BY808" s="303"/>
      <c r="BZ808" s="303"/>
      <c r="CA808" s="303"/>
      <c r="CB808" s="303"/>
      <c r="CC808" s="303"/>
      <c r="CD808" s="303"/>
      <c r="CE808" s="303"/>
      <c r="CF808" s="303"/>
      <c r="CG808" s="303"/>
      <c r="CH808" s="303"/>
      <c r="CI808" s="303"/>
      <c r="CJ808" s="303"/>
      <c r="CK808" s="303"/>
      <c r="CL808" s="303"/>
      <c r="CM808" s="303"/>
      <c r="CN808" s="303"/>
      <c r="CO808" s="303"/>
      <c r="CP808" s="303"/>
      <c r="CQ808" s="303"/>
      <c r="CR808" s="303"/>
      <c r="CS808" s="303"/>
      <c r="CT808" s="303"/>
      <c r="CU808" s="303"/>
      <c r="CV808" s="303"/>
      <c r="CW808" s="303"/>
      <c r="CX808" s="303"/>
      <c r="CY808" s="303"/>
      <c r="CZ808" s="303"/>
    </row>
    <row r="809" spans="1:104" ht="11.25" customHeight="1" x14ac:dyDescent="0.2">
      <c r="A809" s="303"/>
      <c r="B809" s="303"/>
      <c r="C809" s="303"/>
      <c r="D809" s="303"/>
      <c r="E809" s="303"/>
      <c r="F809" s="303"/>
      <c r="G809" s="303"/>
      <c r="H809" s="303"/>
      <c r="I809" s="303"/>
      <c r="J809" s="303"/>
      <c r="K809" s="303"/>
      <c r="L809" s="303"/>
      <c r="M809" s="303"/>
      <c r="N809" s="303"/>
      <c r="O809" s="303"/>
      <c r="P809" s="303"/>
      <c r="Q809" s="303"/>
      <c r="R809" s="309"/>
      <c r="S809" s="310"/>
      <c r="T809" s="310"/>
      <c r="U809" s="303"/>
      <c r="V809" s="303"/>
      <c r="W809" s="303"/>
      <c r="X809" s="303"/>
      <c r="Y809" s="303"/>
      <c r="Z809" s="303"/>
      <c r="AA809" s="303"/>
      <c r="AB809" s="303"/>
      <c r="AC809" s="303"/>
      <c r="AD809" s="303"/>
      <c r="AE809" s="303"/>
      <c r="AF809" s="303"/>
      <c r="AG809" s="303"/>
      <c r="AH809" s="303"/>
      <c r="AI809" s="303"/>
      <c r="AJ809" s="303"/>
      <c r="AK809" s="303"/>
      <c r="AL809" s="303"/>
      <c r="AM809" s="303"/>
      <c r="AN809" s="303"/>
      <c r="AO809" s="303"/>
      <c r="AP809" s="303"/>
      <c r="AQ809" s="303"/>
      <c r="AR809" s="303"/>
      <c r="AS809" s="303"/>
      <c r="AT809" s="303"/>
      <c r="AU809" s="303"/>
      <c r="AV809" s="303"/>
      <c r="AW809" s="303"/>
      <c r="AX809" s="303"/>
      <c r="AY809" s="303"/>
      <c r="AZ809" s="303"/>
      <c r="BA809" s="303"/>
      <c r="BB809" s="303"/>
      <c r="BC809" s="303"/>
      <c r="BD809" s="303"/>
      <c r="BE809" s="303"/>
      <c r="BF809" s="303"/>
      <c r="BG809" s="303"/>
      <c r="BH809" s="303"/>
      <c r="BI809" s="303"/>
      <c r="BJ809" s="303"/>
      <c r="BK809" s="303"/>
      <c r="BL809" s="303"/>
      <c r="BM809" s="303"/>
      <c r="BN809" s="303"/>
      <c r="BO809" s="303"/>
      <c r="BP809" s="303"/>
      <c r="BQ809" s="303"/>
      <c r="BR809" s="303"/>
      <c r="BS809" s="303"/>
      <c r="BT809" s="303"/>
      <c r="BU809" s="303"/>
      <c r="BV809" s="303"/>
      <c r="BW809" s="303"/>
      <c r="BX809" s="303"/>
      <c r="BY809" s="303"/>
      <c r="BZ809" s="303"/>
      <c r="CA809" s="303"/>
      <c r="CB809" s="303"/>
      <c r="CC809" s="303"/>
      <c r="CD809" s="303"/>
      <c r="CE809" s="303"/>
      <c r="CF809" s="303"/>
      <c r="CG809" s="303"/>
      <c r="CH809" s="303"/>
      <c r="CI809" s="303"/>
      <c r="CJ809" s="303"/>
      <c r="CK809" s="303"/>
      <c r="CL809" s="303"/>
      <c r="CM809" s="303"/>
      <c r="CN809" s="303"/>
      <c r="CO809" s="303"/>
      <c r="CP809" s="303"/>
      <c r="CQ809" s="303"/>
      <c r="CR809" s="303"/>
      <c r="CS809" s="303"/>
      <c r="CT809" s="303"/>
      <c r="CU809" s="303"/>
      <c r="CV809" s="303"/>
      <c r="CW809" s="303"/>
      <c r="CX809" s="303"/>
      <c r="CY809" s="303"/>
      <c r="CZ809" s="303"/>
    </row>
    <row r="810" spans="1:104" ht="11.25" customHeight="1" x14ac:dyDescent="0.2">
      <c r="A810" s="303"/>
      <c r="B810" s="303"/>
      <c r="C810" s="303"/>
      <c r="D810" s="303"/>
      <c r="E810" s="303"/>
      <c r="F810" s="303"/>
      <c r="G810" s="303"/>
      <c r="H810" s="303"/>
      <c r="I810" s="303"/>
      <c r="J810" s="303"/>
      <c r="K810" s="303"/>
      <c r="L810" s="303"/>
      <c r="M810" s="303"/>
      <c r="N810" s="303"/>
      <c r="O810" s="303"/>
      <c r="P810" s="303"/>
      <c r="Q810" s="303"/>
      <c r="R810" s="309"/>
      <c r="S810" s="310"/>
      <c r="T810" s="310"/>
      <c r="U810" s="303"/>
      <c r="V810" s="303"/>
      <c r="W810" s="303"/>
      <c r="X810" s="303"/>
      <c r="Y810" s="303"/>
      <c r="Z810" s="303"/>
      <c r="AA810" s="303"/>
      <c r="AB810" s="303"/>
      <c r="AC810" s="303"/>
      <c r="AD810" s="303"/>
      <c r="AE810" s="303"/>
      <c r="AF810" s="303"/>
      <c r="AG810" s="303"/>
      <c r="AH810" s="303"/>
      <c r="AI810" s="303"/>
      <c r="AJ810" s="303"/>
      <c r="AK810" s="303"/>
      <c r="AL810" s="303"/>
      <c r="AM810" s="303"/>
      <c r="AN810" s="303"/>
      <c r="AO810" s="303"/>
      <c r="AP810" s="303"/>
      <c r="AQ810" s="303"/>
      <c r="AR810" s="303"/>
      <c r="AS810" s="303"/>
      <c r="AT810" s="303"/>
      <c r="AU810" s="303"/>
      <c r="AV810" s="303"/>
      <c r="AW810" s="303"/>
      <c r="AX810" s="303"/>
      <c r="AY810" s="303"/>
      <c r="AZ810" s="303"/>
      <c r="BA810" s="303"/>
      <c r="BB810" s="303"/>
      <c r="BC810" s="303"/>
      <c r="BD810" s="303"/>
      <c r="BE810" s="303"/>
      <c r="BF810" s="303"/>
      <c r="BG810" s="303"/>
      <c r="BH810" s="303"/>
      <c r="BI810" s="303"/>
      <c r="BJ810" s="303"/>
      <c r="BK810" s="303"/>
      <c r="BL810" s="303"/>
      <c r="BM810" s="303"/>
      <c r="BN810" s="303"/>
      <c r="BO810" s="303"/>
      <c r="BP810" s="303"/>
      <c r="BQ810" s="303"/>
      <c r="BR810" s="303"/>
      <c r="BS810" s="303"/>
      <c r="BT810" s="303"/>
      <c r="BU810" s="303"/>
      <c r="BV810" s="303"/>
      <c r="BW810" s="303"/>
      <c r="BX810" s="303"/>
      <c r="BY810" s="303"/>
      <c r="BZ810" s="303"/>
      <c r="CA810" s="303"/>
      <c r="CB810" s="303"/>
      <c r="CC810" s="303"/>
      <c r="CD810" s="303"/>
      <c r="CE810" s="303"/>
      <c r="CF810" s="303"/>
      <c r="CG810" s="303"/>
      <c r="CH810" s="303"/>
      <c r="CI810" s="303"/>
      <c r="CJ810" s="303"/>
      <c r="CK810" s="303"/>
      <c r="CL810" s="303"/>
      <c r="CM810" s="303"/>
      <c r="CN810" s="303"/>
      <c r="CO810" s="303"/>
      <c r="CP810" s="303"/>
      <c r="CQ810" s="303"/>
      <c r="CR810" s="303"/>
      <c r="CS810" s="303"/>
      <c r="CT810" s="303"/>
      <c r="CU810" s="303"/>
      <c r="CV810" s="303"/>
      <c r="CW810" s="303"/>
      <c r="CX810" s="303"/>
      <c r="CY810" s="303"/>
      <c r="CZ810" s="303"/>
    </row>
    <row r="811" spans="1:104" ht="11.25" customHeight="1" x14ac:dyDescent="0.2">
      <c r="A811" s="303"/>
      <c r="B811" s="303"/>
      <c r="C811" s="303"/>
      <c r="D811" s="303"/>
      <c r="E811" s="303"/>
      <c r="F811" s="303"/>
      <c r="G811" s="303"/>
      <c r="H811" s="303"/>
      <c r="I811" s="303"/>
      <c r="J811" s="303"/>
      <c r="K811" s="303"/>
      <c r="L811" s="303"/>
      <c r="M811" s="303"/>
      <c r="N811" s="303"/>
      <c r="O811" s="303"/>
      <c r="P811" s="303"/>
      <c r="Q811" s="303"/>
      <c r="R811" s="309"/>
      <c r="S811" s="310"/>
      <c r="T811" s="310"/>
      <c r="U811" s="303"/>
      <c r="V811" s="303"/>
      <c r="W811" s="303"/>
      <c r="X811" s="303"/>
      <c r="Y811" s="303"/>
      <c r="Z811" s="303"/>
      <c r="AA811" s="303"/>
      <c r="AB811" s="303"/>
      <c r="AC811" s="303"/>
      <c r="AD811" s="303"/>
      <c r="AE811" s="303"/>
      <c r="AF811" s="303"/>
      <c r="AG811" s="303"/>
      <c r="AH811" s="303"/>
      <c r="AI811" s="303"/>
      <c r="AJ811" s="303"/>
      <c r="AK811" s="303"/>
      <c r="AL811" s="303"/>
      <c r="AM811" s="303"/>
      <c r="AN811" s="303"/>
      <c r="AO811" s="303"/>
      <c r="AP811" s="303"/>
      <c r="AQ811" s="303"/>
      <c r="AR811" s="303"/>
      <c r="AS811" s="303"/>
      <c r="AT811" s="303"/>
      <c r="AU811" s="303"/>
      <c r="AV811" s="303"/>
      <c r="AW811" s="303"/>
      <c r="AX811" s="303"/>
      <c r="AY811" s="303"/>
      <c r="AZ811" s="303"/>
      <c r="BA811" s="303"/>
      <c r="BB811" s="303"/>
      <c r="BC811" s="303"/>
      <c r="BD811" s="303"/>
      <c r="BE811" s="303"/>
      <c r="BF811" s="303"/>
      <c r="BG811" s="303"/>
      <c r="BH811" s="303"/>
      <c r="BI811" s="303"/>
      <c r="BJ811" s="303"/>
      <c r="BK811" s="303"/>
      <c r="BL811" s="303"/>
      <c r="BM811" s="303"/>
      <c r="BN811" s="303"/>
      <c r="BO811" s="303"/>
      <c r="BP811" s="303"/>
      <c r="BQ811" s="303"/>
      <c r="BR811" s="303"/>
      <c r="BS811" s="303"/>
      <c r="BT811" s="303"/>
      <c r="BU811" s="303"/>
      <c r="BV811" s="303"/>
      <c r="BW811" s="303"/>
      <c r="BX811" s="303"/>
      <c r="BY811" s="303"/>
      <c r="BZ811" s="303"/>
      <c r="CA811" s="303"/>
      <c r="CB811" s="303"/>
      <c r="CC811" s="303"/>
      <c r="CD811" s="303"/>
      <c r="CE811" s="303"/>
      <c r="CF811" s="303"/>
      <c r="CG811" s="303"/>
      <c r="CH811" s="303"/>
      <c r="CI811" s="303"/>
      <c r="CJ811" s="303"/>
      <c r="CK811" s="303"/>
      <c r="CL811" s="303"/>
      <c r="CM811" s="303"/>
      <c r="CN811" s="303"/>
      <c r="CO811" s="303"/>
      <c r="CP811" s="303"/>
      <c r="CQ811" s="303"/>
      <c r="CR811" s="303"/>
      <c r="CS811" s="303"/>
      <c r="CT811" s="303"/>
      <c r="CU811" s="303"/>
      <c r="CV811" s="303"/>
      <c r="CW811" s="303"/>
      <c r="CX811" s="303"/>
      <c r="CY811" s="303"/>
      <c r="CZ811" s="303"/>
    </row>
    <row r="812" spans="1:104" ht="11.25" customHeight="1" x14ac:dyDescent="0.2">
      <c r="A812" s="303"/>
      <c r="B812" s="303"/>
      <c r="C812" s="303"/>
      <c r="D812" s="303"/>
      <c r="E812" s="303"/>
      <c r="F812" s="303"/>
      <c r="G812" s="303"/>
      <c r="H812" s="303"/>
      <c r="I812" s="303"/>
      <c r="J812" s="303"/>
      <c r="K812" s="303"/>
      <c r="L812" s="303"/>
      <c r="M812" s="303"/>
      <c r="N812" s="303"/>
      <c r="O812" s="303"/>
      <c r="P812" s="303"/>
      <c r="Q812" s="303"/>
      <c r="R812" s="309"/>
      <c r="S812" s="310"/>
      <c r="T812" s="310"/>
      <c r="U812" s="303"/>
      <c r="V812" s="303"/>
      <c r="W812" s="303"/>
      <c r="X812" s="303"/>
      <c r="Y812" s="303"/>
      <c r="Z812" s="303"/>
      <c r="AA812" s="303"/>
      <c r="AB812" s="303"/>
      <c r="AC812" s="303"/>
      <c r="AD812" s="303"/>
      <c r="AE812" s="303"/>
      <c r="AF812" s="303"/>
      <c r="AG812" s="303"/>
      <c r="AH812" s="303"/>
      <c r="AI812" s="303"/>
      <c r="AJ812" s="303"/>
      <c r="AK812" s="303"/>
      <c r="AL812" s="303"/>
      <c r="AM812" s="303"/>
      <c r="AN812" s="303"/>
      <c r="AO812" s="303"/>
      <c r="AP812" s="303"/>
      <c r="AQ812" s="303"/>
      <c r="AR812" s="303"/>
      <c r="AS812" s="303"/>
      <c r="AT812" s="303"/>
      <c r="AU812" s="303"/>
      <c r="AV812" s="303"/>
      <c r="AW812" s="303"/>
      <c r="AX812" s="303"/>
      <c r="AY812" s="303"/>
      <c r="AZ812" s="303"/>
      <c r="BA812" s="303"/>
      <c r="BB812" s="303"/>
      <c r="BC812" s="303"/>
      <c r="BD812" s="303"/>
      <c r="BE812" s="303"/>
      <c r="BF812" s="303"/>
      <c r="BG812" s="303"/>
      <c r="BH812" s="303"/>
      <c r="BI812" s="303"/>
      <c r="BJ812" s="303"/>
      <c r="BK812" s="303"/>
      <c r="BL812" s="303"/>
      <c r="BM812" s="303"/>
      <c r="BN812" s="303"/>
      <c r="BO812" s="303"/>
      <c r="BP812" s="303"/>
      <c r="BQ812" s="303"/>
      <c r="BR812" s="303"/>
      <c r="BS812" s="303"/>
      <c r="BT812" s="303"/>
      <c r="BU812" s="303"/>
      <c r="BV812" s="303"/>
      <c r="BW812" s="303"/>
      <c r="BX812" s="303"/>
      <c r="BY812" s="303"/>
      <c r="BZ812" s="303"/>
      <c r="CA812" s="303"/>
      <c r="CB812" s="303"/>
      <c r="CC812" s="303"/>
      <c r="CD812" s="303"/>
      <c r="CE812" s="303"/>
      <c r="CF812" s="303"/>
      <c r="CG812" s="303"/>
      <c r="CH812" s="303"/>
      <c r="CI812" s="303"/>
      <c r="CJ812" s="303"/>
      <c r="CK812" s="303"/>
      <c r="CL812" s="303"/>
      <c r="CM812" s="303"/>
      <c r="CN812" s="303"/>
      <c r="CO812" s="303"/>
      <c r="CP812" s="303"/>
      <c r="CQ812" s="303"/>
      <c r="CR812" s="303"/>
      <c r="CS812" s="303"/>
      <c r="CT812" s="303"/>
      <c r="CU812" s="303"/>
      <c r="CV812" s="303"/>
      <c r="CW812" s="303"/>
      <c r="CX812" s="303"/>
      <c r="CY812" s="303"/>
      <c r="CZ812" s="303"/>
    </row>
    <row r="813" spans="1:104" ht="11.25" customHeight="1" x14ac:dyDescent="0.2">
      <c r="A813" s="303"/>
      <c r="B813" s="303"/>
      <c r="C813" s="303"/>
      <c r="D813" s="303"/>
      <c r="E813" s="303"/>
      <c r="F813" s="303"/>
      <c r="G813" s="303"/>
      <c r="H813" s="303"/>
      <c r="I813" s="303"/>
      <c r="J813" s="303"/>
      <c r="K813" s="303"/>
      <c r="L813" s="303"/>
      <c r="M813" s="303"/>
      <c r="N813" s="303"/>
      <c r="O813" s="303"/>
      <c r="P813" s="303"/>
      <c r="Q813" s="303"/>
      <c r="R813" s="309"/>
      <c r="S813" s="310"/>
      <c r="T813" s="310"/>
      <c r="U813" s="303"/>
      <c r="V813" s="303"/>
      <c r="W813" s="303"/>
      <c r="X813" s="303"/>
      <c r="Y813" s="303"/>
      <c r="Z813" s="303"/>
      <c r="AA813" s="303"/>
      <c r="AB813" s="303"/>
      <c r="AC813" s="303"/>
      <c r="AD813" s="303"/>
      <c r="AE813" s="303"/>
      <c r="AF813" s="303"/>
      <c r="AG813" s="303"/>
      <c r="AH813" s="303"/>
      <c r="AI813" s="303"/>
      <c r="AJ813" s="303"/>
      <c r="AK813" s="303"/>
      <c r="AL813" s="303"/>
      <c r="AM813" s="303"/>
      <c r="AN813" s="303"/>
      <c r="AO813" s="303"/>
      <c r="AP813" s="303"/>
      <c r="AQ813" s="303"/>
      <c r="AR813" s="303"/>
      <c r="AS813" s="303"/>
      <c r="AT813" s="303"/>
      <c r="AU813" s="303"/>
      <c r="AV813" s="303"/>
      <c r="AW813" s="303"/>
      <c r="AX813" s="303"/>
      <c r="AY813" s="303"/>
      <c r="AZ813" s="303"/>
      <c r="BA813" s="303"/>
      <c r="BB813" s="303"/>
      <c r="BC813" s="303"/>
      <c r="BD813" s="303"/>
      <c r="BE813" s="303"/>
      <c r="BF813" s="303"/>
      <c r="BG813" s="303"/>
      <c r="BH813" s="303"/>
      <c r="BI813" s="303"/>
      <c r="BJ813" s="303"/>
      <c r="BK813" s="303"/>
      <c r="BL813" s="303"/>
      <c r="BM813" s="303"/>
      <c r="BN813" s="303"/>
      <c r="BO813" s="303"/>
      <c r="BP813" s="303"/>
      <c r="BQ813" s="303"/>
      <c r="BR813" s="303"/>
      <c r="BS813" s="303"/>
      <c r="BT813" s="303"/>
      <c r="BU813" s="303"/>
      <c r="BV813" s="303"/>
      <c r="BW813" s="303"/>
      <c r="BX813" s="303"/>
      <c r="BY813" s="303"/>
      <c r="BZ813" s="303"/>
      <c r="CA813" s="303"/>
      <c r="CB813" s="303"/>
      <c r="CC813" s="303"/>
      <c r="CD813" s="303"/>
      <c r="CE813" s="303"/>
      <c r="CF813" s="303"/>
      <c r="CG813" s="303"/>
      <c r="CH813" s="303"/>
      <c r="CI813" s="303"/>
      <c r="CJ813" s="303"/>
      <c r="CK813" s="303"/>
      <c r="CL813" s="303"/>
      <c r="CM813" s="303"/>
      <c r="CN813" s="303"/>
      <c r="CO813" s="303"/>
      <c r="CP813" s="303"/>
      <c r="CQ813" s="303"/>
      <c r="CR813" s="303"/>
      <c r="CS813" s="303"/>
      <c r="CT813" s="303"/>
      <c r="CU813" s="303"/>
      <c r="CV813" s="303"/>
      <c r="CW813" s="303"/>
      <c r="CX813" s="303"/>
      <c r="CY813" s="303"/>
      <c r="CZ813" s="303"/>
    </row>
    <row r="814" spans="1:104" ht="11.25" customHeight="1" x14ac:dyDescent="0.2">
      <c r="A814" s="303"/>
      <c r="B814" s="303"/>
      <c r="C814" s="303"/>
      <c r="D814" s="303"/>
      <c r="E814" s="303"/>
      <c r="F814" s="303"/>
      <c r="G814" s="303"/>
      <c r="H814" s="303"/>
      <c r="I814" s="303"/>
      <c r="J814" s="303"/>
      <c r="K814" s="303"/>
      <c r="L814" s="303"/>
      <c r="M814" s="303"/>
      <c r="N814" s="303"/>
      <c r="O814" s="303"/>
      <c r="P814" s="303"/>
      <c r="Q814" s="303"/>
      <c r="R814" s="309"/>
      <c r="S814" s="310"/>
      <c r="T814" s="310"/>
      <c r="U814" s="303"/>
      <c r="V814" s="303"/>
      <c r="W814" s="303"/>
      <c r="X814" s="303"/>
      <c r="Y814" s="303"/>
      <c r="Z814" s="303"/>
      <c r="AA814" s="303"/>
      <c r="AB814" s="303"/>
      <c r="AC814" s="303"/>
      <c r="AD814" s="303"/>
      <c r="AE814" s="303"/>
      <c r="AF814" s="303"/>
      <c r="AG814" s="303"/>
      <c r="AH814" s="303"/>
      <c r="AI814" s="303"/>
      <c r="AJ814" s="303"/>
      <c r="AK814" s="303"/>
      <c r="AL814" s="303"/>
      <c r="AM814" s="303"/>
      <c r="AN814" s="303"/>
      <c r="AO814" s="303"/>
      <c r="AP814" s="303"/>
      <c r="AQ814" s="303"/>
      <c r="AR814" s="303"/>
      <c r="AS814" s="303"/>
      <c r="AT814" s="303"/>
      <c r="AU814" s="303"/>
      <c r="AV814" s="303"/>
      <c r="AW814" s="303"/>
      <c r="AX814" s="303"/>
      <c r="AY814" s="303"/>
      <c r="AZ814" s="303"/>
      <c r="BA814" s="303"/>
      <c r="BB814" s="303"/>
      <c r="BC814" s="303"/>
      <c r="BD814" s="303"/>
      <c r="BE814" s="303"/>
      <c r="BF814" s="303"/>
      <c r="BG814" s="303"/>
      <c r="BH814" s="303"/>
      <c r="BI814" s="303"/>
      <c r="BJ814" s="303"/>
      <c r="BK814" s="303"/>
      <c r="BL814" s="303"/>
      <c r="BM814" s="303"/>
      <c r="BN814" s="303"/>
      <c r="BO814" s="303"/>
      <c r="BP814" s="303"/>
      <c r="BQ814" s="303"/>
      <c r="BR814" s="303"/>
      <c r="BS814" s="303"/>
      <c r="BT814" s="303"/>
      <c r="BU814" s="303"/>
      <c r="BV814" s="303"/>
      <c r="BW814" s="303"/>
      <c r="BX814" s="303"/>
      <c r="BY814" s="303"/>
      <c r="BZ814" s="303"/>
      <c r="CA814" s="303"/>
      <c r="CB814" s="303"/>
      <c r="CC814" s="303"/>
      <c r="CD814" s="303"/>
      <c r="CE814" s="303"/>
      <c r="CF814" s="303"/>
      <c r="CG814" s="303"/>
      <c r="CH814" s="303"/>
      <c r="CI814" s="303"/>
      <c r="CJ814" s="303"/>
      <c r="CK814" s="303"/>
      <c r="CL814" s="303"/>
      <c r="CM814" s="303"/>
      <c r="CN814" s="303"/>
      <c r="CO814" s="303"/>
      <c r="CP814" s="303"/>
      <c r="CQ814" s="303"/>
      <c r="CR814" s="303"/>
      <c r="CS814" s="303"/>
      <c r="CT814" s="303"/>
      <c r="CU814" s="303"/>
      <c r="CV814" s="303"/>
      <c r="CW814" s="303"/>
      <c r="CX814" s="303"/>
      <c r="CY814" s="303"/>
      <c r="CZ814" s="303"/>
    </row>
    <row r="815" spans="1:104" ht="11.25" customHeight="1" x14ac:dyDescent="0.2">
      <c r="A815" s="303"/>
      <c r="B815" s="303"/>
      <c r="C815" s="303"/>
      <c r="D815" s="303"/>
      <c r="E815" s="303"/>
      <c r="F815" s="303"/>
      <c r="G815" s="303"/>
      <c r="H815" s="303"/>
      <c r="I815" s="303"/>
      <c r="J815" s="303"/>
      <c r="K815" s="303"/>
      <c r="L815" s="303"/>
      <c r="M815" s="303"/>
      <c r="N815" s="303"/>
      <c r="O815" s="303"/>
      <c r="P815" s="303"/>
      <c r="Q815" s="303"/>
      <c r="R815" s="309"/>
      <c r="S815" s="310"/>
      <c r="T815" s="310"/>
      <c r="U815" s="303"/>
      <c r="V815" s="303"/>
      <c r="W815" s="303"/>
      <c r="X815" s="303"/>
      <c r="Y815" s="303"/>
      <c r="Z815" s="303"/>
      <c r="AA815" s="303"/>
      <c r="AB815" s="303"/>
      <c r="AC815" s="303"/>
      <c r="AD815" s="303"/>
      <c r="AE815" s="303"/>
      <c r="AF815" s="303"/>
      <c r="AG815" s="303"/>
      <c r="AH815" s="303"/>
      <c r="AI815" s="303"/>
      <c r="AJ815" s="303"/>
      <c r="AK815" s="303"/>
      <c r="AL815" s="303"/>
      <c r="AM815" s="303"/>
      <c r="AN815" s="303"/>
      <c r="AO815" s="303"/>
      <c r="AP815" s="303"/>
      <c r="AQ815" s="303"/>
      <c r="AR815" s="303"/>
      <c r="AS815" s="303"/>
      <c r="AT815" s="303"/>
      <c r="AU815" s="303"/>
      <c r="AV815" s="303"/>
      <c r="AW815" s="303"/>
      <c r="AX815" s="303"/>
      <c r="AY815" s="303"/>
      <c r="AZ815" s="303"/>
      <c r="BA815" s="303"/>
      <c r="BB815" s="303"/>
      <c r="BC815" s="303"/>
      <c r="BD815" s="303"/>
      <c r="BE815" s="303"/>
      <c r="BF815" s="303"/>
      <c r="BG815" s="303"/>
      <c r="BH815" s="303"/>
      <c r="BI815" s="303"/>
      <c r="BJ815" s="303"/>
      <c r="BK815" s="303"/>
      <c r="BL815" s="303"/>
      <c r="BM815" s="303"/>
      <c r="BN815" s="303"/>
      <c r="BO815" s="303"/>
      <c r="BP815" s="303"/>
      <c r="BQ815" s="303"/>
      <c r="BR815" s="303"/>
      <c r="BS815" s="303"/>
      <c r="BT815" s="303"/>
      <c r="BU815" s="303"/>
      <c r="BV815" s="303"/>
      <c r="BW815" s="303"/>
      <c r="BX815" s="303"/>
      <c r="BY815" s="303"/>
      <c r="BZ815" s="303"/>
      <c r="CA815" s="303"/>
      <c r="CB815" s="303"/>
      <c r="CC815" s="303"/>
      <c r="CD815" s="303"/>
      <c r="CE815" s="303"/>
      <c r="CF815" s="303"/>
      <c r="CG815" s="303"/>
      <c r="CH815" s="303"/>
      <c r="CI815" s="303"/>
      <c r="CJ815" s="303"/>
      <c r="CK815" s="303"/>
      <c r="CL815" s="303"/>
      <c r="CM815" s="303"/>
      <c r="CN815" s="303"/>
      <c r="CO815" s="303"/>
      <c r="CP815" s="303"/>
      <c r="CQ815" s="303"/>
      <c r="CR815" s="303"/>
      <c r="CS815" s="303"/>
      <c r="CT815" s="303"/>
      <c r="CU815" s="303"/>
      <c r="CV815" s="303"/>
      <c r="CW815" s="303"/>
      <c r="CX815" s="303"/>
      <c r="CY815" s="303"/>
      <c r="CZ815" s="303"/>
    </row>
    <row r="816" spans="1:104" ht="11.25" customHeight="1" x14ac:dyDescent="0.2">
      <c r="A816" s="303"/>
      <c r="B816" s="303"/>
      <c r="C816" s="303"/>
      <c r="D816" s="303"/>
      <c r="E816" s="303"/>
      <c r="F816" s="303"/>
      <c r="G816" s="303"/>
      <c r="H816" s="303"/>
      <c r="I816" s="303"/>
      <c r="J816" s="303"/>
      <c r="K816" s="303"/>
      <c r="L816" s="303"/>
      <c r="M816" s="303"/>
      <c r="N816" s="303"/>
      <c r="O816" s="303"/>
      <c r="P816" s="303"/>
      <c r="Q816" s="303"/>
      <c r="R816" s="309"/>
      <c r="S816" s="310"/>
      <c r="T816" s="310"/>
      <c r="U816" s="303"/>
      <c r="V816" s="303"/>
      <c r="W816" s="303"/>
      <c r="X816" s="303"/>
      <c r="Y816" s="303"/>
      <c r="Z816" s="303"/>
      <c r="AA816" s="303"/>
      <c r="AB816" s="303"/>
      <c r="AC816" s="303"/>
      <c r="AD816" s="303"/>
      <c r="AE816" s="303"/>
      <c r="AF816" s="303"/>
      <c r="AG816" s="303"/>
      <c r="AH816" s="303"/>
      <c r="AI816" s="303"/>
      <c r="AJ816" s="303"/>
      <c r="AK816" s="303"/>
      <c r="AL816" s="303"/>
      <c r="AM816" s="303"/>
      <c r="AN816" s="303"/>
      <c r="AO816" s="303"/>
      <c r="AP816" s="303"/>
      <c r="AQ816" s="303"/>
      <c r="AR816" s="303"/>
      <c r="AS816" s="303"/>
      <c r="AT816" s="303"/>
      <c r="AU816" s="303"/>
      <c r="AV816" s="303"/>
      <c r="AW816" s="303"/>
      <c r="AX816" s="303"/>
      <c r="AY816" s="303"/>
      <c r="AZ816" s="303"/>
      <c r="BA816" s="303"/>
      <c r="BB816" s="303"/>
      <c r="BC816" s="303"/>
      <c r="BD816" s="303"/>
      <c r="BE816" s="303"/>
      <c r="BF816" s="303"/>
      <c r="BG816" s="303"/>
      <c r="BH816" s="303"/>
      <c r="BI816" s="303"/>
      <c r="BJ816" s="303"/>
      <c r="BK816" s="303"/>
      <c r="BL816" s="303"/>
      <c r="BM816" s="303"/>
      <c r="BN816" s="303"/>
      <c r="BO816" s="303"/>
      <c r="BP816" s="303"/>
      <c r="BQ816" s="303"/>
      <c r="BR816" s="303"/>
      <c r="BS816" s="303"/>
      <c r="BT816" s="303"/>
      <c r="BU816" s="303"/>
      <c r="BV816" s="303"/>
      <c r="BW816" s="303"/>
      <c r="BX816" s="303"/>
      <c r="BY816" s="303"/>
      <c r="BZ816" s="303"/>
      <c r="CA816" s="303"/>
      <c r="CB816" s="303"/>
      <c r="CC816" s="303"/>
      <c r="CD816" s="303"/>
      <c r="CE816" s="303"/>
      <c r="CF816" s="303"/>
      <c r="CG816" s="303"/>
      <c r="CH816" s="303"/>
      <c r="CI816" s="303"/>
      <c r="CJ816" s="303"/>
      <c r="CK816" s="303"/>
      <c r="CL816" s="303"/>
      <c r="CM816" s="303"/>
      <c r="CN816" s="303"/>
      <c r="CO816" s="303"/>
      <c r="CP816" s="303"/>
      <c r="CQ816" s="303"/>
      <c r="CR816" s="303"/>
      <c r="CS816" s="303"/>
      <c r="CT816" s="303"/>
      <c r="CU816" s="303"/>
      <c r="CV816" s="303"/>
      <c r="CW816" s="303"/>
      <c r="CX816" s="303"/>
      <c r="CY816" s="303"/>
      <c r="CZ816" s="303"/>
    </row>
    <row r="817" spans="1:104" ht="11.25" customHeight="1" x14ac:dyDescent="0.2">
      <c r="A817" s="303"/>
      <c r="B817" s="303"/>
      <c r="C817" s="303"/>
      <c r="D817" s="303"/>
      <c r="E817" s="303"/>
      <c r="F817" s="303"/>
      <c r="G817" s="303"/>
      <c r="H817" s="303"/>
      <c r="I817" s="303"/>
      <c r="J817" s="303"/>
      <c r="K817" s="303"/>
      <c r="L817" s="303"/>
      <c r="M817" s="303"/>
      <c r="N817" s="303"/>
      <c r="O817" s="303"/>
      <c r="P817" s="303"/>
      <c r="Q817" s="303"/>
      <c r="R817" s="309"/>
      <c r="S817" s="310"/>
      <c r="T817" s="310"/>
      <c r="U817" s="303"/>
      <c r="V817" s="303"/>
      <c r="W817" s="303"/>
      <c r="X817" s="303"/>
      <c r="Y817" s="303"/>
      <c r="Z817" s="303"/>
      <c r="AA817" s="303"/>
      <c r="AB817" s="303"/>
      <c r="AC817" s="303"/>
      <c r="AD817" s="303"/>
      <c r="AE817" s="303"/>
      <c r="AF817" s="303"/>
      <c r="AG817" s="303"/>
      <c r="AH817" s="303"/>
      <c r="AI817" s="303"/>
      <c r="AJ817" s="303"/>
      <c r="AK817" s="303"/>
      <c r="AL817" s="303"/>
      <c r="AM817" s="303"/>
      <c r="AN817" s="303"/>
      <c r="AO817" s="303"/>
      <c r="AP817" s="303"/>
      <c r="AQ817" s="303"/>
      <c r="AR817" s="303"/>
      <c r="AS817" s="303"/>
      <c r="AT817" s="303"/>
      <c r="AU817" s="303"/>
      <c r="AV817" s="303"/>
      <c r="AW817" s="303"/>
      <c r="AX817" s="303"/>
      <c r="AY817" s="303"/>
      <c r="AZ817" s="303"/>
      <c r="BA817" s="303"/>
      <c r="BB817" s="303"/>
      <c r="BC817" s="303"/>
      <c r="BD817" s="303"/>
      <c r="BE817" s="303"/>
      <c r="BF817" s="303"/>
      <c r="BG817" s="303"/>
      <c r="BH817" s="303"/>
      <c r="BI817" s="303"/>
      <c r="BJ817" s="303"/>
      <c r="BK817" s="303"/>
      <c r="BL817" s="303"/>
      <c r="BM817" s="303"/>
      <c r="BN817" s="303"/>
      <c r="BO817" s="303"/>
      <c r="BP817" s="303"/>
      <c r="BQ817" s="303"/>
      <c r="BR817" s="303"/>
      <c r="BS817" s="303"/>
      <c r="BT817" s="303"/>
      <c r="BU817" s="303"/>
      <c r="BV817" s="303"/>
      <c r="BW817" s="303"/>
      <c r="BX817" s="303"/>
      <c r="BY817" s="303"/>
      <c r="BZ817" s="303"/>
      <c r="CA817" s="303"/>
      <c r="CB817" s="303"/>
      <c r="CC817" s="303"/>
      <c r="CD817" s="303"/>
      <c r="CE817" s="303"/>
      <c r="CF817" s="303"/>
      <c r="CG817" s="303"/>
      <c r="CH817" s="303"/>
      <c r="CI817" s="303"/>
      <c r="CJ817" s="303"/>
      <c r="CK817" s="303"/>
      <c r="CL817" s="303"/>
      <c r="CM817" s="303"/>
      <c r="CN817" s="303"/>
      <c r="CO817" s="303"/>
      <c r="CP817" s="303"/>
      <c r="CQ817" s="303"/>
      <c r="CR817" s="303"/>
      <c r="CS817" s="303"/>
      <c r="CT817" s="303"/>
      <c r="CU817" s="303"/>
      <c r="CV817" s="303"/>
      <c r="CW817" s="303"/>
      <c r="CX817" s="303"/>
      <c r="CY817" s="303"/>
      <c r="CZ817" s="303"/>
    </row>
    <row r="818" spans="1:104" ht="11.25" customHeight="1" x14ac:dyDescent="0.2">
      <c r="A818" s="303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303"/>
      <c r="N818" s="303"/>
      <c r="O818" s="303"/>
      <c r="P818" s="303"/>
      <c r="Q818" s="303"/>
      <c r="R818" s="309"/>
      <c r="S818" s="310"/>
      <c r="T818" s="310"/>
      <c r="U818" s="303"/>
      <c r="V818" s="303"/>
      <c r="W818" s="303"/>
      <c r="X818" s="303"/>
      <c r="Y818" s="303"/>
      <c r="Z818" s="303"/>
      <c r="AA818" s="303"/>
      <c r="AB818" s="303"/>
      <c r="AC818" s="303"/>
      <c r="AD818" s="303"/>
      <c r="AE818" s="303"/>
      <c r="AF818" s="303"/>
      <c r="AG818" s="303"/>
      <c r="AH818" s="303"/>
      <c r="AI818" s="303"/>
      <c r="AJ818" s="303"/>
      <c r="AK818" s="303"/>
      <c r="AL818" s="303"/>
      <c r="AM818" s="303"/>
      <c r="AN818" s="303"/>
      <c r="AO818" s="303"/>
      <c r="AP818" s="303"/>
      <c r="AQ818" s="303"/>
      <c r="AR818" s="303"/>
      <c r="AS818" s="303"/>
      <c r="AT818" s="303"/>
      <c r="AU818" s="303"/>
      <c r="AV818" s="303"/>
      <c r="AW818" s="303"/>
      <c r="AX818" s="303"/>
      <c r="AY818" s="303"/>
      <c r="AZ818" s="303"/>
      <c r="BA818" s="303"/>
      <c r="BB818" s="303"/>
      <c r="BC818" s="303"/>
      <c r="BD818" s="303"/>
      <c r="BE818" s="303"/>
      <c r="BF818" s="303"/>
      <c r="BG818" s="303"/>
      <c r="BH818" s="303"/>
      <c r="BI818" s="303"/>
      <c r="BJ818" s="303"/>
      <c r="BK818" s="303"/>
      <c r="BL818" s="303"/>
      <c r="BM818" s="303"/>
      <c r="BN818" s="303"/>
      <c r="BO818" s="303"/>
      <c r="BP818" s="303"/>
      <c r="BQ818" s="303"/>
      <c r="BR818" s="303"/>
      <c r="BS818" s="303"/>
      <c r="BT818" s="303"/>
      <c r="BU818" s="303"/>
      <c r="BV818" s="303"/>
      <c r="BW818" s="303"/>
      <c r="BX818" s="303"/>
      <c r="BY818" s="303"/>
      <c r="BZ818" s="303"/>
      <c r="CA818" s="303"/>
      <c r="CB818" s="303"/>
      <c r="CC818" s="303"/>
      <c r="CD818" s="303"/>
      <c r="CE818" s="303"/>
      <c r="CF818" s="303"/>
      <c r="CG818" s="303"/>
      <c r="CH818" s="303"/>
      <c r="CI818" s="303"/>
      <c r="CJ818" s="303"/>
      <c r="CK818" s="303"/>
      <c r="CL818" s="303"/>
      <c r="CM818" s="303"/>
      <c r="CN818" s="303"/>
      <c r="CO818" s="303"/>
      <c r="CP818" s="303"/>
      <c r="CQ818" s="303"/>
      <c r="CR818" s="303"/>
      <c r="CS818" s="303"/>
      <c r="CT818" s="303"/>
      <c r="CU818" s="303"/>
      <c r="CV818" s="303"/>
      <c r="CW818" s="303"/>
      <c r="CX818" s="303"/>
      <c r="CY818" s="303"/>
      <c r="CZ818" s="303"/>
    </row>
    <row r="819" spans="1:104" ht="11.25" customHeight="1" x14ac:dyDescent="0.2">
      <c r="A819" s="303"/>
      <c r="B819" s="303"/>
      <c r="C819" s="303"/>
      <c r="D819" s="303"/>
      <c r="E819" s="303"/>
      <c r="F819" s="303"/>
      <c r="G819" s="303"/>
      <c r="H819" s="303"/>
      <c r="I819" s="303"/>
      <c r="J819" s="303"/>
      <c r="K819" s="303"/>
      <c r="L819" s="303"/>
      <c r="M819" s="303"/>
      <c r="N819" s="303"/>
      <c r="O819" s="303"/>
      <c r="P819" s="303"/>
      <c r="Q819" s="303"/>
      <c r="R819" s="309"/>
      <c r="S819" s="310"/>
      <c r="T819" s="310"/>
      <c r="U819" s="303"/>
      <c r="V819" s="303"/>
      <c r="W819" s="303"/>
      <c r="X819" s="303"/>
      <c r="Y819" s="303"/>
      <c r="Z819" s="303"/>
      <c r="AA819" s="303"/>
      <c r="AB819" s="303"/>
      <c r="AC819" s="303"/>
      <c r="AD819" s="303"/>
      <c r="AE819" s="303"/>
      <c r="AF819" s="303"/>
      <c r="AG819" s="303"/>
      <c r="AH819" s="303"/>
      <c r="AI819" s="303"/>
      <c r="AJ819" s="303"/>
      <c r="AK819" s="303"/>
      <c r="AL819" s="303"/>
      <c r="AM819" s="303"/>
      <c r="AN819" s="303"/>
      <c r="AO819" s="303"/>
      <c r="AP819" s="303"/>
      <c r="AQ819" s="303"/>
      <c r="AR819" s="303"/>
      <c r="AS819" s="303"/>
      <c r="AT819" s="303"/>
      <c r="AU819" s="303"/>
      <c r="AV819" s="303"/>
      <c r="AW819" s="303"/>
      <c r="AX819" s="303"/>
      <c r="AY819" s="303"/>
      <c r="AZ819" s="303"/>
      <c r="BA819" s="303"/>
      <c r="BB819" s="303"/>
      <c r="BC819" s="303"/>
      <c r="BD819" s="303"/>
      <c r="BE819" s="303"/>
      <c r="BF819" s="303"/>
      <c r="BG819" s="303"/>
      <c r="BH819" s="303"/>
      <c r="BI819" s="303"/>
      <c r="BJ819" s="303"/>
      <c r="BK819" s="303"/>
      <c r="BL819" s="303"/>
      <c r="BM819" s="303"/>
      <c r="BN819" s="303"/>
      <c r="BO819" s="303"/>
      <c r="BP819" s="303"/>
      <c r="BQ819" s="303"/>
      <c r="BR819" s="303"/>
      <c r="BS819" s="303"/>
      <c r="BT819" s="303"/>
      <c r="BU819" s="303"/>
      <c r="BV819" s="303"/>
      <c r="BW819" s="303"/>
      <c r="BX819" s="303"/>
      <c r="BY819" s="303"/>
      <c r="BZ819" s="303"/>
      <c r="CA819" s="303"/>
      <c r="CB819" s="303"/>
      <c r="CC819" s="303"/>
      <c r="CD819" s="303"/>
      <c r="CE819" s="303"/>
      <c r="CF819" s="303"/>
      <c r="CG819" s="303"/>
      <c r="CH819" s="303"/>
      <c r="CI819" s="303"/>
      <c r="CJ819" s="303"/>
      <c r="CK819" s="303"/>
      <c r="CL819" s="303"/>
      <c r="CM819" s="303"/>
      <c r="CN819" s="303"/>
      <c r="CO819" s="303"/>
      <c r="CP819" s="303"/>
      <c r="CQ819" s="303"/>
      <c r="CR819" s="303"/>
      <c r="CS819" s="303"/>
      <c r="CT819" s="303"/>
      <c r="CU819" s="303"/>
      <c r="CV819" s="303"/>
      <c r="CW819" s="303"/>
      <c r="CX819" s="303"/>
      <c r="CY819" s="303"/>
      <c r="CZ819" s="303"/>
    </row>
    <row r="820" spans="1:104" ht="11.25" customHeight="1" x14ac:dyDescent="0.2">
      <c r="A820" s="303"/>
      <c r="B820" s="303"/>
      <c r="C820" s="303"/>
      <c r="D820" s="303"/>
      <c r="E820" s="303"/>
      <c r="F820" s="303"/>
      <c r="G820" s="303"/>
      <c r="H820" s="303"/>
      <c r="I820" s="303"/>
      <c r="J820" s="303"/>
      <c r="K820" s="303"/>
      <c r="L820" s="303"/>
      <c r="M820" s="303"/>
      <c r="N820" s="303"/>
      <c r="O820" s="303"/>
      <c r="P820" s="303"/>
      <c r="Q820" s="303"/>
      <c r="R820" s="309"/>
      <c r="S820" s="310"/>
      <c r="T820" s="310"/>
      <c r="U820" s="303"/>
      <c r="V820" s="303"/>
      <c r="W820" s="303"/>
      <c r="X820" s="303"/>
      <c r="Y820" s="303"/>
      <c r="Z820" s="303"/>
      <c r="AA820" s="303"/>
      <c r="AB820" s="303"/>
      <c r="AC820" s="303"/>
      <c r="AD820" s="303"/>
      <c r="AE820" s="303"/>
      <c r="AF820" s="303"/>
      <c r="AG820" s="303"/>
      <c r="AH820" s="303"/>
      <c r="AI820" s="303"/>
      <c r="AJ820" s="303"/>
      <c r="AK820" s="303"/>
      <c r="AL820" s="303"/>
      <c r="AM820" s="303"/>
      <c r="AN820" s="303"/>
      <c r="AO820" s="303"/>
      <c r="AP820" s="303"/>
      <c r="AQ820" s="303"/>
      <c r="AR820" s="303"/>
      <c r="AS820" s="303"/>
      <c r="AT820" s="303"/>
      <c r="AU820" s="303"/>
      <c r="AV820" s="303"/>
      <c r="AW820" s="303"/>
      <c r="AX820" s="303"/>
      <c r="AY820" s="303"/>
      <c r="AZ820" s="303"/>
      <c r="BA820" s="303"/>
      <c r="BB820" s="303"/>
      <c r="BC820" s="303"/>
      <c r="BD820" s="303"/>
      <c r="BE820" s="303"/>
      <c r="BF820" s="303"/>
      <c r="BG820" s="303"/>
      <c r="BH820" s="303"/>
      <c r="BI820" s="303"/>
      <c r="BJ820" s="303"/>
      <c r="BK820" s="303"/>
      <c r="BL820" s="303"/>
      <c r="BM820" s="303"/>
      <c r="BN820" s="303"/>
      <c r="BO820" s="303"/>
      <c r="BP820" s="303"/>
      <c r="BQ820" s="303"/>
      <c r="BR820" s="303"/>
      <c r="BS820" s="303"/>
      <c r="BT820" s="303"/>
      <c r="BU820" s="303"/>
      <c r="BV820" s="303"/>
      <c r="BW820" s="303"/>
      <c r="BX820" s="303"/>
      <c r="BY820" s="303"/>
      <c r="BZ820" s="303"/>
      <c r="CA820" s="303"/>
      <c r="CB820" s="303"/>
      <c r="CC820" s="303"/>
      <c r="CD820" s="303"/>
      <c r="CE820" s="303"/>
      <c r="CF820" s="303"/>
      <c r="CG820" s="303"/>
      <c r="CH820" s="303"/>
      <c r="CI820" s="303"/>
      <c r="CJ820" s="303"/>
      <c r="CK820" s="303"/>
      <c r="CL820" s="303"/>
      <c r="CM820" s="303"/>
      <c r="CN820" s="303"/>
      <c r="CO820" s="303"/>
      <c r="CP820" s="303"/>
      <c r="CQ820" s="303"/>
      <c r="CR820" s="303"/>
      <c r="CS820" s="303"/>
      <c r="CT820" s="303"/>
      <c r="CU820" s="303"/>
      <c r="CV820" s="303"/>
      <c r="CW820" s="303"/>
      <c r="CX820" s="303"/>
      <c r="CY820" s="303"/>
      <c r="CZ820" s="303"/>
    </row>
    <row r="821" spans="1:104" ht="11.25" customHeight="1" x14ac:dyDescent="0.2">
      <c r="A821" s="303"/>
      <c r="B821" s="303"/>
      <c r="C821" s="303"/>
      <c r="D821" s="303"/>
      <c r="E821" s="303"/>
      <c r="F821" s="303"/>
      <c r="G821" s="303"/>
      <c r="H821" s="303"/>
      <c r="I821" s="303"/>
      <c r="J821" s="303"/>
      <c r="K821" s="303"/>
      <c r="L821" s="303"/>
      <c r="M821" s="303"/>
      <c r="N821" s="303"/>
      <c r="O821" s="303"/>
      <c r="P821" s="303"/>
      <c r="Q821" s="303"/>
      <c r="R821" s="309"/>
      <c r="S821" s="310"/>
      <c r="T821" s="310"/>
      <c r="U821" s="303"/>
      <c r="V821" s="303"/>
      <c r="W821" s="303"/>
      <c r="X821" s="303"/>
      <c r="Y821" s="303"/>
      <c r="Z821" s="303"/>
      <c r="AA821" s="303"/>
      <c r="AB821" s="303"/>
      <c r="AC821" s="303"/>
      <c r="AD821" s="303"/>
      <c r="AE821" s="303"/>
      <c r="AF821" s="303"/>
      <c r="AG821" s="303"/>
      <c r="AH821" s="303"/>
      <c r="AI821" s="303"/>
      <c r="AJ821" s="303"/>
      <c r="AK821" s="303"/>
      <c r="AL821" s="303"/>
      <c r="AM821" s="303"/>
      <c r="AN821" s="303"/>
      <c r="AO821" s="303"/>
      <c r="AP821" s="303"/>
      <c r="AQ821" s="303"/>
      <c r="AR821" s="303"/>
      <c r="AS821" s="303"/>
      <c r="AT821" s="303"/>
      <c r="AU821" s="303"/>
      <c r="AV821" s="303"/>
      <c r="AW821" s="303"/>
      <c r="AX821" s="303"/>
      <c r="AY821" s="303"/>
      <c r="AZ821" s="303"/>
      <c r="BA821" s="303"/>
      <c r="BB821" s="303"/>
      <c r="BC821" s="303"/>
      <c r="BD821" s="303"/>
      <c r="BE821" s="303"/>
      <c r="BF821" s="303"/>
      <c r="BG821" s="303"/>
      <c r="BH821" s="303"/>
      <c r="BI821" s="303"/>
      <c r="BJ821" s="303"/>
      <c r="BK821" s="303"/>
      <c r="BL821" s="303"/>
      <c r="BM821" s="303"/>
      <c r="BN821" s="303"/>
      <c r="BO821" s="303"/>
      <c r="BP821" s="303"/>
      <c r="BQ821" s="303"/>
      <c r="BR821" s="303"/>
      <c r="BS821" s="303"/>
      <c r="BT821" s="303"/>
      <c r="BU821" s="303"/>
      <c r="BV821" s="303"/>
      <c r="BW821" s="303"/>
      <c r="BX821" s="303"/>
      <c r="BY821" s="303"/>
      <c r="BZ821" s="303"/>
      <c r="CA821" s="303"/>
      <c r="CB821" s="303"/>
      <c r="CC821" s="303"/>
      <c r="CD821" s="303"/>
      <c r="CE821" s="303"/>
      <c r="CF821" s="303"/>
      <c r="CG821" s="303"/>
      <c r="CH821" s="303"/>
      <c r="CI821" s="303"/>
      <c r="CJ821" s="303"/>
      <c r="CK821" s="303"/>
      <c r="CL821" s="303"/>
      <c r="CM821" s="303"/>
      <c r="CN821" s="303"/>
      <c r="CO821" s="303"/>
      <c r="CP821" s="303"/>
      <c r="CQ821" s="303"/>
      <c r="CR821" s="303"/>
      <c r="CS821" s="303"/>
      <c r="CT821" s="303"/>
      <c r="CU821" s="303"/>
      <c r="CV821" s="303"/>
      <c r="CW821" s="303"/>
      <c r="CX821" s="303"/>
      <c r="CY821" s="303"/>
      <c r="CZ821" s="303"/>
    </row>
    <row r="822" spans="1:104" ht="11.25" customHeight="1" x14ac:dyDescent="0.2">
      <c r="A822" s="303"/>
      <c r="B822" s="303"/>
      <c r="C822" s="303"/>
      <c r="D822" s="303"/>
      <c r="E822" s="303"/>
      <c r="F822" s="303"/>
      <c r="G822" s="303"/>
      <c r="H822" s="303"/>
      <c r="I822" s="303"/>
      <c r="J822" s="303"/>
      <c r="K822" s="303"/>
      <c r="L822" s="303"/>
      <c r="M822" s="303"/>
      <c r="N822" s="303"/>
      <c r="O822" s="303"/>
      <c r="P822" s="303"/>
      <c r="Q822" s="303"/>
      <c r="R822" s="309"/>
      <c r="S822" s="310"/>
      <c r="T822" s="310"/>
      <c r="U822" s="303"/>
      <c r="V822" s="303"/>
      <c r="W822" s="303"/>
      <c r="X822" s="303"/>
      <c r="Y822" s="303"/>
      <c r="Z822" s="303"/>
      <c r="AA822" s="303"/>
      <c r="AB822" s="303"/>
      <c r="AC822" s="303"/>
      <c r="AD822" s="303"/>
      <c r="AE822" s="303"/>
      <c r="AF822" s="303"/>
      <c r="AG822" s="303"/>
      <c r="AH822" s="303"/>
      <c r="AI822" s="303"/>
      <c r="AJ822" s="303"/>
      <c r="AK822" s="303"/>
      <c r="AL822" s="303"/>
      <c r="AM822" s="303"/>
      <c r="AN822" s="303"/>
      <c r="AO822" s="303"/>
      <c r="AP822" s="303"/>
      <c r="AQ822" s="303"/>
      <c r="AR822" s="303"/>
      <c r="AS822" s="303"/>
      <c r="AT822" s="303"/>
      <c r="AU822" s="303"/>
      <c r="AV822" s="303"/>
      <c r="AW822" s="303"/>
      <c r="AX822" s="303"/>
      <c r="AY822" s="303"/>
      <c r="AZ822" s="303"/>
      <c r="BA822" s="303"/>
      <c r="BB822" s="303"/>
      <c r="BC822" s="303"/>
      <c r="BD822" s="303"/>
      <c r="BE822" s="303"/>
      <c r="BF822" s="303"/>
      <c r="BG822" s="303"/>
      <c r="BH822" s="303"/>
      <c r="BI822" s="303"/>
      <c r="BJ822" s="303"/>
      <c r="BK822" s="303"/>
      <c r="BL822" s="303"/>
      <c r="BM822" s="303"/>
      <c r="BN822" s="303"/>
      <c r="BO822" s="303"/>
      <c r="BP822" s="303"/>
      <c r="BQ822" s="303"/>
      <c r="BR822" s="303"/>
      <c r="BS822" s="303"/>
      <c r="BT822" s="303"/>
      <c r="BU822" s="303"/>
      <c r="BV822" s="303"/>
      <c r="BW822" s="303"/>
      <c r="BX822" s="303"/>
      <c r="BY822" s="303"/>
      <c r="BZ822" s="303"/>
      <c r="CA822" s="303"/>
      <c r="CB822" s="303"/>
      <c r="CC822" s="303"/>
      <c r="CD822" s="303"/>
      <c r="CE822" s="303"/>
      <c r="CF822" s="303"/>
      <c r="CG822" s="303"/>
      <c r="CH822" s="303"/>
      <c r="CI822" s="303"/>
      <c r="CJ822" s="303"/>
      <c r="CK822" s="303"/>
      <c r="CL822" s="303"/>
      <c r="CM822" s="303"/>
      <c r="CN822" s="303"/>
      <c r="CO822" s="303"/>
      <c r="CP822" s="303"/>
      <c r="CQ822" s="303"/>
      <c r="CR822" s="303"/>
      <c r="CS822" s="303"/>
      <c r="CT822" s="303"/>
      <c r="CU822" s="303"/>
      <c r="CV822" s="303"/>
      <c r="CW822" s="303"/>
      <c r="CX822" s="303"/>
      <c r="CY822" s="303"/>
      <c r="CZ822" s="303"/>
    </row>
    <row r="823" spans="1:104" ht="11.25" customHeight="1" x14ac:dyDescent="0.2">
      <c r="A823" s="303"/>
      <c r="B823" s="303"/>
      <c r="C823" s="303"/>
      <c r="D823" s="303"/>
      <c r="E823" s="303"/>
      <c r="F823" s="303"/>
      <c r="G823" s="303"/>
      <c r="H823" s="303"/>
      <c r="I823" s="303"/>
      <c r="J823" s="303"/>
      <c r="K823" s="303"/>
      <c r="L823" s="303"/>
      <c r="M823" s="303"/>
      <c r="N823" s="303"/>
      <c r="O823" s="303"/>
      <c r="P823" s="303"/>
      <c r="Q823" s="303"/>
      <c r="R823" s="309"/>
      <c r="S823" s="310"/>
      <c r="T823" s="310"/>
      <c r="U823" s="303"/>
      <c r="V823" s="303"/>
      <c r="W823" s="303"/>
      <c r="X823" s="303"/>
      <c r="Y823" s="303"/>
      <c r="Z823" s="303"/>
      <c r="AA823" s="303"/>
      <c r="AB823" s="303"/>
      <c r="AC823" s="303"/>
      <c r="AD823" s="303"/>
      <c r="AE823" s="303"/>
      <c r="AF823" s="303"/>
      <c r="AG823" s="303"/>
      <c r="AH823" s="303"/>
      <c r="AI823" s="303"/>
      <c r="AJ823" s="303"/>
      <c r="AK823" s="303"/>
      <c r="AL823" s="303"/>
      <c r="AM823" s="303"/>
      <c r="AN823" s="303"/>
      <c r="AO823" s="303"/>
      <c r="AP823" s="303"/>
      <c r="AQ823" s="303"/>
      <c r="AR823" s="303"/>
      <c r="AS823" s="303"/>
      <c r="AT823" s="303"/>
      <c r="AU823" s="303"/>
      <c r="AV823" s="303"/>
      <c r="AW823" s="303"/>
      <c r="AX823" s="303"/>
      <c r="AY823" s="303"/>
      <c r="AZ823" s="303"/>
      <c r="BA823" s="303"/>
      <c r="BB823" s="303"/>
      <c r="BC823" s="303"/>
      <c r="BD823" s="303"/>
      <c r="BE823" s="303"/>
      <c r="BF823" s="303"/>
      <c r="BG823" s="303"/>
      <c r="BH823" s="303"/>
      <c r="BI823" s="303"/>
      <c r="BJ823" s="303"/>
      <c r="BK823" s="303"/>
      <c r="BL823" s="303"/>
      <c r="BM823" s="303"/>
      <c r="BN823" s="303"/>
      <c r="BO823" s="303"/>
      <c r="BP823" s="303"/>
      <c r="BQ823" s="303"/>
      <c r="BR823" s="303"/>
      <c r="BS823" s="303"/>
      <c r="BT823" s="303"/>
      <c r="BU823" s="303"/>
      <c r="BV823" s="303"/>
      <c r="BW823" s="303"/>
      <c r="BX823" s="303"/>
      <c r="BY823" s="303"/>
      <c r="BZ823" s="303"/>
      <c r="CA823" s="303"/>
      <c r="CB823" s="303"/>
      <c r="CC823" s="303"/>
      <c r="CD823" s="303"/>
      <c r="CE823" s="303"/>
      <c r="CF823" s="303"/>
      <c r="CG823" s="303"/>
      <c r="CH823" s="303"/>
      <c r="CI823" s="303"/>
      <c r="CJ823" s="303"/>
      <c r="CK823" s="303"/>
      <c r="CL823" s="303"/>
      <c r="CM823" s="303"/>
      <c r="CN823" s="303"/>
      <c r="CO823" s="303"/>
      <c r="CP823" s="303"/>
      <c r="CQ823" s="303"/>
      <c r="CR823" s="303"/>
      <c r="CS823" s="303"/>
      <c r="CT823" s="303"/>
      <c r="CU823" s="303"/>
      <c r="CV823" s="303"/>
      <c r="CW823" s="303"/>
      <c r="CX823" s="303"/>
      <c r="CY823" s="303"/>
      <c r="CZ823" s="303"/>
    </row>
    <row r="824" spans="1:104" ht="11.25" customHeight="1" x14ac:dyDescent="0.2">
      <c r="A824" s="303"/>
      <c r="B824" s="303"/>
      <c r="C824" s="303"/>
      <c r="D824" s="303"/>
      <c r="E824" s="303"/>
      <c r="F824" s="303"/>
      <c r="G824" s="303"/>
      <c r="H824" s="303"/>
      <c r="I824" s="303"/>
      <c r="J824" s="303"/>
      <c r="K824" s="303"/>
      <c r="L824" s="303"/>
      <c r="M824" s="303"/>
      <c r="N824" s="303"/>
      <c r="O824" s="303"/>
      <c r="P824" s="303"/>
      <c r="Q824" s="303"/>
      <c r="R824" s="309"/>
      <c r="S824" s="310"/>
      <c r="T824" s="310"/>
      <c r="U824" s="303"/>
      <c r="V824" s="303"/>
      <c r="W824" s="303"/>
      <c r="X824" s="303"/>
      <c r="Y824" s="303"/>
      <c r="Z824" s="303"/>
      <c r="AA824" s="303"/>
      <c r="AB824" s="303"/>
      <c r="AC824" s="303"/>
      <c r="AD824" s="303"/>
      <c r="AE824" s="303"/>
      <c r="AF824" s="303"/>
      <c r="AG824" s="303"/>
      <c r="AH824" s="303"/>
      <c r="AI824" s="303"/>
      <c r="AJ824" s="303"/>
      <c r="AK824" s="303"/>
      <c r="AL824" s="303"/>
      <c r="AM824" s="303"/>
      <c r="AN824" s="303"/>
      <c r="AO824" s="303"/>
      <c r="AP824" s="303"/>
      <c r="AQ824" s="303"/>
      <c r="AR824" s="303"/>
      <c r="AS824" s="303"/>
      <c r="AT824" s="303"/>
      <c r="AU824" s="303"/>
      <c r="AV824" s="303"/>
      <c r="AW824" s="303"/>
      <c r="AX824" s="303"/>
      <c r="AY824" s="303"/>
      <c r="AZ824" s="303"/>
      <c r="BA824" s="303"/>
      <c r="BB824" s="303"/>
      <c r="BC824" s="303"/>
      <c r="BD824" s="303"/>
      <c r="BE824" s="303"/>
      <c r="BF824" s="303"/>
      <c r="BG824" s="303"/>
      <c r="BH824" s="303"/>
      <c r="BI824" s="303"/>
      <c r="BJ824" s="303"/>
      <c r="BK824" s="303"/>
      <c r="BL824" s="303"/>
      <c r="BM824" s="303"/>
      <c r="BN824" s="303"/>
      <c r="BO824" s="303"/>
      <c r="BP824" s="303"/>
      <c r="BQ824" s="303"/>
      <c r="BR824" s="303"/>
      <c r="BS824" s="303"/>
      <c r="BT824" s="303"/>
      <c r="BU824" s="303"/>
      <c r="BV824" s="303"/>
      <c r="BW824" s="303"/>
      <c r="BX824" s="303"/>
      <c r="BY824" s="303"/>
      <c r="BZ824" s="303"/>
      <c r="CA824" s="303"/>
      <c r="CB824" s="303"/>
      <c r="CC824" s="303"/>
      <c r="CD824" s="303"/>
      <c r="CE824" s="303"/>
      <c r="CF824" s="303"/>
      <c r="CG824" s="303"/>
      <c r="CH824" s="303"/>
      <c r="CI824" s="303"/>
      <c r="CJ824" s="303"/>
      <c r="CK824" s="303"/>
      <c r="CL824" s="303"/>
      <c r="CM824" s="303"/>
      <c r="CN824" s="303"/>
      <c r="CO824" s="303"/>
      <c r="CP824" s="303"/>
      <c r="CQ824" s="303"/>
      <c r="CR824" s="303"/>
      <c r="CS824" s="303"/>
      <c r="CT824" s="303"/>
      <c r="CU824" s="303"/>
      <c r="CV824" s="303"/>
      <c r="CW824" s="303"/>
      <c r="CX824" s="303"/>
      <c r="CY824" s="303"/>
      <c r="CZ824" s="303"/>
    </row>
    <row r="825" spans="1:104" ht="11.25" customHeight="1" x14ac:dyDescent="0.2">
      <c r="A825" s="303"/>
      <c r="B825" s="303"/>
      <c r="C825" s="303"/>
      <c r="D825" s="303"/>
      <c r="E825" s="303"/>
      <c r="F825" s="303"/>
      <c r="G825" s="303"/>
      <c r="H825" s="303"/>
      <c r="I825" s="303"/>
      <c r="J825" s="303"/>
      <c r="K825" s="303"/>
      <c r="L825" s="303"/>
      <c r="M825" s="303"/>
      <c r="N825" s="303"/>
      <c r="O825" s="303"/>
      <c r="P825" s="303"/>
      <c r="Q825" s="303"/>
      <c r="R825" s="309"/>
      <c r="S825" s="310"/>
      <c r="T825" s="310"/>
      <c r="U825" s="303"/>
      <c r="V825" s="303"/>
      <c r="W825" s="303"/>
      <c r="X825" s="303"/>
      <c r="Y825" s="303"/>
      <c r="Z825" s="303"/>
      <c r="AA825" s="303"/>
      <c r="AB825" s="303"/>
      <c r="AC825" s="303"/>
      <c r="AD825" s="303"/>
      <c r="AE825" s="303"/>
      <c r="AF825" s="303"/>
      <c r="AG825" s="303"/>
      <c r="AH825" s="303"/>
      <c r="AI825" s="303"/>
      <c r="AJ825" s="303"/>
      <c r="AK825" s="303"/>
      <c r="AL825" s="303"/>
      <c r="AM825" s="303"/>
      <c r="AN825" s="303"/>
      <c r="AO825" s="303"/>
      <c r="AP825" s="303"/>
      <c r="AQ825" s="303"/>
      <c r="AR825" s="303"/>
      <c r="AS825" s="303"/>
      <c r="AT825" s="303"/>
      <c r="AU825" s="303"/>
      <c r="AV825" s="303"/>
      <c r="AW825" s="303"/>
      <c r="AX825" s="303"/>
      <c r="AY825" s="303"/>
      <c r="AZ825" s="303"/>
      <c r="BA825" s="303"/>
      <c r="BB825" s="303"/>
      <c r="BC825" s="303"/>
      <c r="BD825" s="303"/>
      <c r="BE825" s="303"/>
      <c r="BF825" s="303"/>
      <c r="BG825" s="303"/>
      <c r="BH825" s="303"/>
      <c r="BI825" s="303"/>
      <c r="BJ825" s="303"/>
      <c r="BK825" s="303"/>
      <c r="BL825" s="303"/>
      <c r="BM825" s="303"/>
      <c r="BN825" s="303"/>
      <c r="BO825" s="303"/>
      <c r="BP825" s="303"/>
      <c r="BQ825" s="303"/>
      <c r="BR825" s="303"/>
      <c r="BS825" s="303"/>
      <c r="BT825" s="303"/>
      <c r="BU825" s="303"/>
      <c r="BV825" s="303"/>
      <c r="BW825" s="303"/>
      <c r="BX825" s="303"/>
      <c r="BY825" s="303"/>
      <c r="BZ825" s="303"/>
      <c r="CA825" s="303"/>
      <c r="CB825" s="303"/>
      <c r="CC825" s="303"/>
      <c r="CD825" s="303"/>
      <c r="CE825" s="303"/>
      <c r="CF825" s="303"/>
      <c r="CG825" s="303"/>
      <c r="CH825" s="303"/>
      <c r="CI825" s="303"/>
      <c r="CJ825" s="303"/>
      <c r="CK825" s="303"/>
      <c r="CL825" s="303"/>
      <c r="CM825" s="303"/>
      <c r="CN825" s="303"/>
      <c r="CO825" s="303"/>
      <c r="CP825" s="303"/>
      <c r="CQ825" s="303"/>
      <c r="CR825" s="303"/>
      <c r="CS825" s="303"/>
      <c r="CT825" s="303"/>
      <c r="CU825" s="303"/>
      <c r="CV825" s="303"/>
      <c r="CW825" s="303"/>
      <c r="CX825" s="303"/>
      <c r="CY825" s="303"/>
      <c r="CZ825" s="303"/>
    </row>
    <row r="826" spans="1:104" ht="11.25" customHeight="1" x14ac:dyDescent="0.2">
      <c r="A826" s="303"/>
      <c r="B826" s="303"/>
      <c r="C826" s="303"/>
      <c r="D826" s="303"/>
      <c r="E826" s="303"/>
      <c r="F826" s="303"/>
      <c r="G826" s="303"/>
      <c r="H826" s="303"/>
      <c r="I826" s="303"/>
      <c r="J826" s="303"/>
      <c r="K826" s="303"/>
      <c r="L826" s="303"/>
      <c r="M826" s="303"/>
      <c r="N826" s="303"/>
      <c r="O826" s="303"/>
      <c r="P826" s="303"/>
      <c r="Q826" s="303"/>
      <c r="R826" s="309"/>
      <c r="S826" s="310"/>
      <c r="T826" s="310"/>
      <c r="U826" s="303"/>
      <c r="V826" s="303"/>
      <c r="W826" s="303"/>
      <c r="X826" s="303"/>
      <c r="Y826" s="303"/>
      <c r="Z826" s="303"/>
      <c r="AA826" s="303"/>
      <c r="AB826" s="303"/>
      <c r="AC826" s="303"/>
      <c r="AD826" s="303"/>
      <c r="AE826" s="303"/>
      <c r="AF826" s="303"/>
      <c r="AG826" s="303"/>
      <c r="AH826" s="303"/>
      <c r="AI826" s="303"/>
      <c r="AJ826" s="303"/>
      <c r="AK826" s="303"/>
      <c r="AL826" s="303"/>
      <c r="AM826" s="303"/>
      <c r="AN826" s="303"/>
      <c r="AO826" s="303"/>
      <c r="AP826" s="303"/>
      <c r="AQ826" s="303"/>
      <c r="AR826" s="303"/>
      <c r="AS826" s="303"/>
      <c r="AT826" s="303"/>
      <c r="AU826" s="303"/>
      <c r="AV826" s="303"/>
      <c r="AW826" s="303"/>
      <c r="AX826" s="303"/>
      <c r="AY826" s="303"/>
      <c r="AZ826" s="303"/>
      <c r="BA826" s="303"/>
      <c r="BB826" s="303"/>
      <c r="BC826" s="303"/>
      <c r="BD826" s="303"/>
      <c r="BE826" s="303"/>
      <c r="BF826" s="303"/>
      <c r="BG826" s="303"/>
      <c r="BH826" s="303"/>
      <c r="BI826" s="303"/>
      <c r="BJ826" s="303"/>
      <c r="BK826" s="303"/>
      <c r="BL826" s="303"/>
      <c r="BM826" s="303"/>
      <c r="BN826" s="303"/>
      <c r="BO826" s="303"/>
      <c r="BP826" s="303"/>
      <c r="BQ826" s="303"/>
      <c r="BR826" s="303"/>
      <c r="BS826" s="303"/>
      <c r="BT826" s="303"/>
      <c r="BU826" s="303"/>
      <c r="BV826" s="303"/>
      <c r="BW826" s="303"/>
      <c r="BX826" s="303"/>
      <c r="BY826" s="303"/>
      <c r="BZ826" s="303"/>
      <c r="CA826" s="303"/>
      <c r="CB826" s="303"/>
      <c r="CC826" s="303"/>
      <c r="CD826" s="303"/>
      <c r="CE826" s="303"/>
      <c r="CF826" s="303"/>
      <c r="CG826" s="303"/>
      <c r="CH826" s="303"/>
      <c r="CI826" s="303"/>
      <c r="CJ826" s="303"/>
      <c r="CK826" s="303"/>
      <c r="CL826" s="303"/>
      <c r="CM826" s="303"/>
      <c r="CN826" s="303"/>
      <c r="CO826" s="303"/>
      <c r="CP826" s="303"/>
      <c r="CQ826" s="303"/>
      <c r="CR826" s="303"/>
      <c r="CS826" s="303"/>
      <c r="CT826" s="303"/>
      <c r="CU826" s="303"/>
      <c r="CV826" s="303"/>
      <c r="CW826" s="303"/>
      <c r="CX826" s="303"/>
      <c r="CY826" s="303"/>
      <c r="CZ826" s="303"/>
    </row>
    <row r="827" spans="1:104" ht="11.25" customHeight="1" x14ac:dyDescent="0.2">
      <c r="A827" s="303"/>
      <c r="B827" s="303"/>
      <c r="C827" s="303"/>
      <c r="D827" s="303"/>
      <c r="E827" s="303"/>
      <c r="F827" s="303"/>
      <c r="G827" s="303"/>
      <c r="H827" s="303"/>
      <c r="I827" s="303"/>
      <c r="J827" s="303"/>
      <c r="K827" s="303"/>
      <c r="L827" s="303"/>
      <c r="M827" s="303"/>
      <c r="N827" s="303"/>
      <c r="O827" s="303"/>
      <c r="P827" s="303"/>
      <c r="Q827" s="303"/>
      <c r="R827" s="309"/>
      <c r="S827" s="310"/>
      <c r="T827" s="310"/>
      <c r="U827" s="303"/>
      <c r="V827" s="303"/>
      <c r="W827" s="303"/>
      <c r="X827" s="303"/>
      <c r="Y827" s="303"/>
      <c r="Z827" s="303"/>
      <c r="AA827" s="303"/>
      <c r="AB827" s="303"/>
      <c r="AC827" s="303"/>
      <c r="AD827" s="303"/>
      <c r="AE827" s="303"/>
      <c r="AF827" s="303"/>
      <c r="AG827" s="303"/>
      <c r="AH827" s="303"/>
      <c r="AI827" s="303"/>
      <c r="AJ827" s="303"/>
      <c r="AK827" s="303"/>
      <c r="AL827" s="303"/>
      <c r="AM827" s="303"/>
      <c r="AN827" s="303"/>
      <c r="AO827" s="303"/>
      <c r="AP827" s="303"/>
      <c r="AQ827" s="303"/>
      <c r="AR827" s="303"/>
      <c r="AS827" s="303"/>
      <c r="AT827" s="303"/>
      <c r="AU827" s="303"/>
      <c r="AV827" s="303"/>
      <c r="AW827" s="303"/>
      <c r="AX827" s="303"/>
      <c r="AY827" s="303"/>
      <c r="AZ827" s="303"/>
      <c r="BA827" s="303"/>
      <c r="BB827" s="303"/>
      <c r="BC827" s="303"/>
      <c r="BD827" s="303"/>
      <c r="BE827" s="303"/>
      <c r="BF827" s="303"/>
      <c r="BG827" s="303"/>
      <c r="BH827" s="303"/>
      <c r="BI827" s="303"/>
      <c r="BJ827" s="303"/>
      <c r="BK827" s="303"/>
      <c r="BL827" s="303"/>
      <c r="BM827" s="303"/>
      <c r="BN827" s="303"/>
      <c r="BO827" s="303"/>
      <c r="BP827" s="303"/>
      <c r="BQ827" s="303"/>
      <c r="BR827" s="303"/>
      <c r="BS827" s="303"/>
      <c r="BT827" s="303"/>
      <c r="BU827" s="303"/>
      <c r="BV827" s="303"/>
      <c r="BW827" s="303"/>
      <c r="BX827" s="303"/>
      <c r="BY827" s="303"/>
      <c r="BZ827" s="303"/>
      <c r="CA827" s="303"/>
      <c r="CB827" s="303"/>
      <c r="CC827" s="303"/>
      <c r="CD827" s="303"/>
      <c r="CE827" s="303"/>
      <c r="CF827" s="303"/>
      <c r="CG827" s="303"/>
      <c r="CH827" s="303"/>
      <c r="CI827" s="303"/>
      <c r="CJ827" s="303"/>
      <c r="CK827" s="303"/>
      <c r="CL827" s="303"/>
      <c r="CM827" s="303"/>
      <c r="CN827" s="303"/>
      <c r="CO827" s="303"/>
      <c r="CP827" s="303"/>
      <c r="CQ827" s="303"/>
      <c r="CR827" s="303"/>
      <c r="CS827" s="303"/>
      <c r="CT827" s="303"/>
      <c r="CU827" s="303"/>
      <c r="CV827" s="303"/>
      <c r="CW827" s="303"/>
      <c r="CX827" s="303"/>
      <c r="CY827" s="303"/>
      <c r="CZ827" s="303"/>
    </row>
    <row r="828" spans="1:104" ht="11.25" customHeight="1" x14ac:dyDescent="0.2">
      <c r="A828" s="303"/>
      <c r="B828" s="303"/>
      <c r="C828" s="303"/>
      <c r="D828" s="303"/>
      <c r="E828" s="303"/>
      <c r="F828" s="303"/>
      <c r="G828" s="303"/>
      <c r="H828" s="303"/>
      <c r="I828" s="303"/>
      <c r="J828" s="303"/>
      <c r="K828" s="303"/>
      <c r="L828" s="303"/>
      <c r="M828" s="303"/>
      <c r="N828" s="303"/>
      <c r="O828" s="303"/>
      <c r="P828" s="303"/>
      <c r="Q828" s="303"/>
      <c r="R828" s="309"/>
      <c r="S828" s="310"/>
      <c r="T828" s="310"/>
      <c r="U828" s="303"/>
      <c r="V828" s="303"/>
      <c r="W828" s="303"/>
      <c r="X828" s="303"/>
      <c r="Y828" s="303"/>
      <c r="Z828" s="303"/>
      <c r="AA828" s="303"/>
      <c r="AB828" s="303"/>
      <c r="AC828" s="303"/>
      <c r="AD828" s="303"/>
      <c r="AE828" s="303"/>
      <c r="AF828" s="303"/>
      <c r="AG828" s="303"/>
      <c r="AH828" s="303"/>
      <c r="AI828" s="303"/>
      <c r="AJ828" s="303"/>
      <c r="AK828" s="303"/>
      <c r="AL828" s="303"/>
      <c r="AM828" s="303"/>
      <c r="AN828" s="303"/>
      <c r="AO828" s="303"/>
      <c r="AP828" s="303"/>
      <c r="AQ828" s="303"/>
      <c r="AR828" s="303"/>
      <c r="AS828" s="303"/>
      <c r="AT828" s="303"/>
      <c r="AU828" s="303"/>
      <c r="AV828" s="303"/>
      <c r="AW828" s="303"/>
      <c r="AX828" s="303"/>
      <c r="AY828" s="303"/>
      <c r="AZ828" s="303"/>
      <c r="BA828" s="303"/>
      <c r="BB828" s="303"/>
      <c r="BC828" s="303"/>
      <c r="BD828" s="303"/>
      <c r="BE828" s="303"/>
      <c r="BF828" s="303"/>
      <c r="BG828" s="303"/>
      <c r="BH828" s="303"/>
      <c r="BI828" s="303"/>
      <c r="BJ828" s="303"/>
      <c r="BK828" s="303"/>
      <c r="BL828" s="303"/>
      <c r="BM828" s="303"/>
      <c r="BN828" s="303"/>
      <c r="BO828" s="303"/>
      <c r="BP828" s="303"/>
      <c r="BQ828" s="303"/>
      <c r="BR828" s="303"/>
      <c r="BS828" s="303"/>
      <c r="BT828" s="303"/>
      <c r="BU828" s="303"/>
      <c r="BV828" s="303"/>
      <c r="BW828" s="303"/>
      <c r="BX828" s="303"/>
      <c r="BY828" s="303"/>
      <c r="BZ828" s="303"/>
      <c r="CA828" s="303"/>
      <c r="CB828" s="303"/>
      <c r="CC828" s="303"/>
      <c r="CD828" s="303"/>
      <c r="CE828" s="303"/>
      <c r="CF828" s="303"/>
      <c r="CG828" s="303"/>
      <c r="CH828" s="303"/>
      <c r="CI828" s="303"/>
      <c r="CJ828" s="303"/>
      <c r="CK828" s="303"/>
      <c r="CL828" s="303"/>
      <c r="CM828" s="303"/>
      <c r="CN828" s="303"/>
      <c r="CO828" s="303"/>
      <c r="CP828" s="303"/>
      <c r="CQ828" s="303"/>
      <c r="CR828" s="303"/>
      <c r="CS828" s="303"/>
      <c r="CT828" s="303"/>
      <c r="CU828" s="303"/>
      <c r="CV828" s="303"/>
      <c r="CW828" s="303"/>
      <c r="CX828" s="303"/>
      <c r="CY828" s="303"/>
      <c r="CZ828" s="303"/>
    </row>
    <row r="829" spans="1:104" ht="11.25" customHeight="1" x14ac:dyDescent="0.2">
      <c r="A829" s="303"/>
      <c r="B829" s="303"/>
      <c r="C829" s="303"/>
      <c r="D829" s="303"/>
      <c r="E829" s="303"/>
      <c r="F829" s="303"/>
      <c r="G829" s="303"/>
      <c r="H829" s="303"/>
      <c r="I829" s="303"/>
      <c r="J829" s="303"/>
      <c r="K829" s="303"/>
      <c r="L829" s="303"/>
      <c r="M829" s="303"/>
      <c r="N829" s="303"/>
      <c r="O829" s="303"/>
      <c r="P829" s="303"/>
      <c r="Q829" s="303"/>
      <c r="R829" s="309"/>
      <c r="S829" s="310"/>
      <c r="T829" s="310"/>
      <c r="U829" s="303"/>
      <c r="V829" s="303"/>
      <c r="W829" s="303"/>
      <c r="X829" s="303"/>
      <c r="Y829" s="303"/>
      <c r="Z829" s="303"/>
      <c r="AA829" s="303"/>
      <c r="AB829" s="303"/>
      <c r="AC829" s="303"/>
      <c r="AD829" s="303"/>
      <c r="AE829" s="303"/>
      <c r="AF829" s="303"/>
      <c r="AG829" s="303"/>
      <c r="AH829" s="303"/>
      <c r="AI829" s="303"/>
      <c r="AJ829" s="303"/>
      <c r="AK829" s="303"/>
      <c r="AL829" s="303"/>
      <c r="AM829" s="303"/>
      <c r="AN829" s="303"/>
      <c r="AO829" s="303"/>
      <c r="AP829" s="303"/>
      <c r="AQ829" s="303"/>
      <c r="AR829" s="303"/>
      <c r="AS829" s="303"/>
      <c r="AT829" s="303"/>
      <c r="AU829" s="303"/>
      <c r="AV829" s="303"/>
      <c r="AW829" s="303"/>
      <c r="AX829" s="303"/>
      <c r="AY829" s="303"/>
      <c r="AZ829" s="303"/>
      <c r="BA829" s="303"/>
      <c r="BB829" s="303"/>
      <c r="BC829" s="303"/>
      <c r="BD829" s="303"/>
      <c r="BE829" s="303"/>
      <c r="BF829" s="303"/>
      <c r="BG829" s="303"/>
      <c r="BH829" s="303"/>
      <c r="BI829" s="303"/>
      <c r="BJ829" s="303"/>
      <c r="BK829" s="303"/>
      <c r="BL829" s="303"/>
      <c r="BM829" s="303"/>
      <c r="BN829" s="303"/>
      <c r="BO829" s="303"/>
      <c r="BP829" s="303"/>
      <c r="BQ829" s="303"/>
      <c r="BR829" s="303"/>
      <c r="BS829" s="303"/>
      <c r="BT829" s="303"/>
      <c r="BU829" s="303"/>
      <c r="BV829" s="303"/>
      <c r="BW829" s="303"/>
      <c r="BX829" s="303"/>
      <c r="BY829" s="303"/>
      <c r="BZ829" s="303"/>
      <c r="CA829" s="303"/>
      <c r="CB829" s="303"/>
      <c r="CC829" s="303"/>
      <c r="CD829" s="303"/>
      <c r="CE829" s="303"/>
      <c r="CF829" s="303"/>
      <c r="CG829" s="303"/>
      <c r="CH829" s="303"/>
      <c r="CI829" s="303"/>
      <c r="CJ829" s="303"/>
      <c r="CK829" s="303"/>
      <c r="CL829" s="303"/>
      <c r="CM829" s="303"/>
      <c r="CN829" s="303"/>
      <c r="CO829" s="303"/>
      <c r="CP829" s="303"/>
      <c r="CQ829" s="303"/>
      <c r="CR829" s="303"/>
      <c r="CS829" s="303"/>
      <c r="CT829" s="303"/>
      <c r="CU829" s="303"/>
      <c r="CV829" s="303"/>
      <c r="CW829" s="303"/>
      <c r="CX829" s="303"/>
      <c r="CY829" s="303"/>
      <c r="CZ829" s="303"/>
    </row>
    <row r="830" spans="1:104" ht="11.25" customHeight="1" x14ac:dyDescent="0.2">
      <c r="A830" s="303"/>
      <c r="B830" s="303"/>
      <c r="C830" s="303"/>
      <c r="D830" s="303"/>
      <c r="E830" s="303"/>
      <c r="F830" s="303"/>
      <c r="G830" s="303"/>
      <c r="H830" s="303"/>
      <c r="I830" s="303"/>
      <c r="J830" s="303"/>
      <c r="K830" s="303"/>
      <c r="L830" s="303"/>
      <c r="M830" s="303"/>
      <c r="N830" s="303"/>
      <c r="O830" s="303"/>
      <c r="P830" s="303"/>
      <c r="Q830" s="303"/>
      <c r="R830" s="309"/>
      <c r="S830" s="310"/>
      <c r="T830" s="310"/>
      <c r="U830" s="303"/>
      <c r="V830" s="303"/>
      <c r="W830" s="303"/>
      <c r="X830" s="303"/>
      <c r="Y830" s="303"/>
      <c r="Z830" s="303"/>
      <c r="AA830" s="303"/>
      <c r="AB830" s="303"/>
      <c r="AC830" s="303"/>
      <c r="AD830" s="303"/>
      <c r="AE830" s="303"/>
      <c r="AF830" s="303"/>
      <c r="AG830" s="303"/>
      <c r="AH830" s="303"/>
      <c r="AI830" s="303"/>
      <c r="AJ830" s="303"/>
      <c r="AK830" s="303"/>
      <c r="AL830" s="303"/>
      <c r="AM830" s="303"/>
      <c r="AN830" s="303"/>
      <c r="AO830" s="303"/>
      <c r="AP830" s="303"/>
      <c r="AQ830" s="303"/>
      <c r="AR830" s="303"/>
      <c r="AS830" s="303"/>
      <c r="AT830" s="303"/>
      <c r="AU830" s="303"/>
      <c r="AV830" s="303"/>
      <c r="AW830" s="303"/>
      <c r="AX830" s="303"/>
      <c r="AY830" s="303"/>
      <c r="AZ830" s="303"/>
      <c r="BA830" s="303"/>
      <c r="BB830" s="303"/>
      <c r="BC830" s="303"/>
      <c r="BD830" s="303"/>
      <c r="BE830" s="303"/>
      <c r="BF830" s="303"/>
      <c r="BG830" s="303"/>
      <c r="BH830" s="303"/>
      <c r="BI830" s="303"/>
      <c r="BJ830" s="303"/>
      <c r="BK830" s="303"/>
      <c r="BL830" s="303"/>
      <c r="BM830" s="303"/>
      <c r="BN830" s="303"/>
      <c r="BO830" s="303"/>
      <c r="BP830" s="303"/>
      <c r="BQ830" s="303"/>
      <c r="BR830" s="303"/>
      <c r="BS830" s="303"/>
      <c r="BT830" s="303"/>
      <c r="BU830" s="303"/>
      <c r="BV830" s="303"/>
      <c r="BW830" s="303"/>
      <c r="BX830" s="303"/>
      <c r="BY830" s="303"/>
      <c r="BZ830" s="303"/>
      <c r="CA830" s="303"/>
      <c r="CB830" s="303"/>
      <c r="CC830" s="303"/>
      <c r="CD830" s="303"/>
      <c r="CE830" s="303"/>
      <c r="CF830" s="303"/>
      <c r="CG830" s="303"/>
      <c r="CH830" s="303"/>
      <c r="CI830" s="303"/>
      <c r="CJ830" s="303"/>
      <c r="CK830" s="303"/>
      <c r="CL830" s="303"/>
      <c r="CM830" s="303"/>
      <c r="CN830" s="303"/>
      <c r="CO830" s="303"/>
      <c r="CP830" s="303"/>
      <c r="CQ830" s="303"/>
      <c r="CR830" s="303"/>
      <c r="CS830" s="303"/>
      <c r="CT830" s="303"/>
      <c r="CU830" s="303"/>
      <c r="CV830" s="303"/>
      <c r="CW830" s="303"/>
      <c r="CX830" s="303"/>
      <c r="CY830" s="303"/>
      <c r="CZ830" s="303"/>
    </row>
    <row r="831" spans="1:104" ht="11.25" customHeight="1" x14ac:dyDescent="0.2">
      <c r="A831" s="303"/>
      <c r="B831" s="303"/>
      <c r="C831" s="303"/>
      <c r="D831" s="303"/>
      <c r="E831" s="303"/>
      <c r="F831" s="303"/>
      <c r="G831" s="303"/>
      <c r="H831" s="303"/>
      <c r="I831" s="303"/>
      <c r="J831" s="303"/>
      <c r="K831" s="303"/>
      <c r="L831" s="303"/>
      <c r="M831" s="303"/>
      <c r="N831" s="303"/>
      <c r="O831" s="303"/>
      <c r="P831" s="303"/>
      <c r="Q831" s="303"/>
      <c r="R831" s="309"/>
      <c r="S831" s="310"/>
      <c r="T831" s="310"/>
      <c r="U831" s="303"/>
      <c r="V831" s="303"/>
      <c r="W831" s="303"/>
      <c r="X831" s="303"/>
      <c r="Y831" s="303"/>
      <c r="Z831" s="303"/>
      <c r="AA831" s="303"/>
      <c r="AB831" s="303"/>
      <c r="AC831" s="303"/>
      <c r="AD831" s="303"/>
      <c r="AE831" s="303"/>
      <c r="AF831" s="303"/>
      <c r="AG831" s="303"/>
      <c r="AH831" s="303"/>
      <c r="AI831" s="303"/>
      <c r="AJ831" s="303"/>
      <c r="AK831" s="303"/>
      <c r="AL831" s="303"/>
      <c r="AM831" s="303"/>
      <c r="AN831" s="303"/>
      <c r="AO831" s="303"/>
      <c r="AP831" s="303"/>
      <c r="AQ831" s="303"/>
      <c r="AR831" s="303"/>
      <c r="AS831" s="303"/>
      <c r="AT831" s="303"/>
      <c r="AU831" s="303"/>
      <c r="AV831" s="303"/>
      <c r="AW831" s="303"/>
      <c r="AX831" s="303"/>
      <c r="AY831" s="303"/>
      <c r="AZ831" s="303"/>
      <c r="BA831" s="303"/>
      <c r="BB831" s="303"/>
      <c r="BC831" s="303"/>
      <c r="BD831" s="303"/>
      <c r="BE831" s="303"/>
      <c r="BF831" s="303"/>
      <c r="BG831" s="303"/>
      <c r="BH831" s="303"/>
      <c r="BI831" s="303"/>
      <c r="BJ831" s="303"/>
      <c r="BK831" s="303"/>
      <c r="BL831" s="303"/>
      <c r="BM831" s="303"/>
      <c r="BN831" s="303"/>
      <c r="BO831" s="303"/>
      <c r="BP831" s="303"/>
      <c r="BQ831" s="303"/>
      <c r="BR831" s="303"/>
      <c r="BS831" s="303"/>
      <c r="BT831" s="303"/>
      <c r="BU831" s="303"/>
      <c r="BV831" s="303"/>
      <c r="BW831" s="303"/>
      <c r="BX831" s="303"/>
      <c r="BY831" s="303"/>
      <c r="BZ831" s="303"/>
      <c r="CA831" s="303"/>
      <c r="CB831" s="303"/>
      <c r="CC831" s="303"/>
      <c r="CD831" s="303"/>
      <c r="CE831" s="303"/>
      <c r="CF831" s="303"/>
      <c r="CG831" s="303"/>
      <c r="CH831" s="303"/>
      <c r="CI831" s="303"/>
      <c r="CJ831" s="303"/>
      <c r="CK831" s="303"/>
      <c r="CL831" s="303"/>
      <c r="CM831" s="303"/>
      <c r="CN831" s="303"/>
      <c r="CO831" s="303"/>
      <c r="CP831" s="303"/>
      <c r="CQ831" s="303"/>
      <c r="CR831" s="303"/>
      <c r="CS831" s="303"/>
      <c r="CT831" s="303"/>
      <c r="CU831" s="303"/>
      <c r="CV831" s="303"/>
      <c r="CW831" s="303"/>
      <c r="CX831" s="303"/>
      <c r="CY831" s="303"/>
      <c r="CZ831" s="303"/>
    </row>
    <row r="832" spans="1:104" ht="11.25" customHeight="1" x14ac:dyDescent="0.2">
      <c r="A832" s="303"/>
      <c r="B832" s="303"/>
      <c r="C832" s="303"/>
      <c r="D832" s="303"/>
      <c r="E832" s="303"/>
      <c r="F832" s="303"/>
      <c r="G832" s="303"/>
      <c r="H832" s="303"/>
      <c r="I832" s="303"/>
      <c r="J832" s="303"/>
      <c r="K832" s="303"/>
      <c r="L832" s="303"/>
      <c r="M832" s="303"/>
      <c r="N832" s="303"/>
      <c r="O832" s="303"/>
      <c r="P832" s="303"/>
      <c r="Q832" s="303"/>
      <c r="R832" s="309"/>
      <c r="S832" s="310"/>
      <c r="T832" s="310"/>
      <c r="U832" s="303"/>
      <c r="V832" s="303"/>
      <c r="W832" s="303"/>
      <c r="X832" s="303"/>
      <c r="Y832" s="303"/>
      <c r="Z832" s="303"/>
      <c r="AA832" s="303"/>
      <c r="AB832" s="303"/>
      <c r="AC832" s="303"/>
      <c r="AD832" s="303"/>
      <c r="AE832" s="303"/>
      <c r="AF832" s="303"/>
      <c r="AG832" s="303"/>
      <c r="AH832" s="303"/>
      <c r="AI832" s="303"/>
      <c r="AJ832" s="303"/>
      <c r="AK832" s="303"/>
      <c r="AL832" s="303"/>
      <c r="AM832" s="303"/>
      <c r="AN832" s="303"/>
      <c r="AO832" s="303"/>
      <c r="AP832" s="303"/>
      <c r="AQ832" s="303"/>
      <c r="AR832" s="303"/>
      <c r="AS832" s="303"/>
      <c r="AT832" s="303"/>
      <c r="AU832" s="303"/>
      <c r="AV832" s="303"/>
      <c r="AW832" s="303"/>
      <c r="AX832" s="303"/>
      <c r="AY832" s="303"/>
      <c r="AZ832" s="303"/>
      <c r="BA832" s="303"/>
      <c r="BB832" s="303"/>
      <c r="BC832" s="303"/>
      <c r="BD832" s="303"/>
      <c r="BE832" s="303"/>
      <c r="BF832" s="303"/>
      <c r="BG832" s="303"/>
      <c r="BH832" s="303"/>
      <c r="BI832" s="303"/>
      <c r="BJ832" s="303"/>
      <c r="BK832" s="303"/>
      <c r="BL832" s="303"/>
      <c r="BM832" s="303"/>
      <c r="BN832" s="303"/>
      <c r="BO832" s="303"/>
      <c r="BP832" s="303"/>
      <c r="BQ832" s="303"/>
      <c r="BR832" s="303"/>
      <c r="BS832" s="303"/>
      <c r="BT832" s="303"/>
      <c r="BU832" s="303"/>
      <c r="BV832" s="303"/>
      <c r="BW832" s="303"/>
      <c r="BX832" s="303"/>
      <c r="BY832" s="303"/>
      <c r="BZ832" s="303"/>
      <c r="CA832" s="303"/>
      <c r="CB832" s="303"/>
      <c r="CC832" s="303"/>
      <c r="CD832" s="303"/>
      <c r="CE832" s="303"/>
      <c r="CF832" s="303"/>
      <c r="CG832" s="303"/>
      <c r="CH832" s="303"/>
      <c r="CI832" s="303"/>
      <c r="CJ832" s="303"/>
      <c r="CK832" s="303"/>
      <c r="CL832" s="303"/>
      <c r="CM832" s="303"/>
      <c r="CN832" s="303"/>
      <c r="CO832" s="303"/>
      <c r="CP832" s="303"/>
      <c r="CQ832" s="303"/>
      <c r="CR832" s="303"/>
      <c r="CS832" s="303"/>
      <c r="CT832" s="303"/>
      <c r="CU832" s="303"/>
      <c r="CV832" s="303"/>
      <c r="CW832" s="303"/>
      <c r="CX832" s="303"/>
      <c r="CY832" s="303"/>
      <c r="CZ832" s="303"/>
    </row>
    <row r="833" spans="1:104" ht="11.25" customHeight="1" x14ac:dyDescent="0.2">
      <c r="A833" s="303"/>
      <c r="B833" s="303"/>
      <c r="C833" s="303"/>
      <c r="D833" s="303"/>
      <c r="E833" s="303"/>
      <c r="F833" s="303"/>
      <c r="G833" s="303"/>
      <c r="H833" s="303"/>
      <c r="I833" s="303"/>
      <c r="J833" s="303"/>
      <c r="K833" s="303"/>
      <c r="L833" s="303"/>
      <c r="M833" s="303"/>
      <c r="N833" s="303"/>
      <c r="O833" s="303"/>
      <c r="P833" s="303"/>
      <c r="Q833" s="303"/>
      <c r="R833" s="309"/>
      <c r="S833" s="310"/>
      <c r="T833" s="310"/>
      <c r="U833" s="303"/>
      <c r="V833" s="303"/>
      <c r="W833" s="303"/>
      <c r="X833" s="303"/>
      <c r="Y833" s="303"/>
      <c r="Z833" s="303"/>
      <c r="AA833" s="303"/>
      <c r="AB833" s="303"/>
      <c r="AC833" s="303"/>
      <c r="AD833" s="303"/>
      <c r="AE833" s="303"/>
      <c r="AF833" s="303"/>
      <c r="AG833" s="303"/>
      <c r="AH833" s="303"/>
      <c r="AI833" s="303"/>
      <c r="AJ833" s="303"/>
      <c r="AK833" s="303"/>
      <c r="AL833" s="303"/>
      <c r="AM833" s="303"/>
      <c r="AN833" s="303"/>
      <c r="AO833" s="303"/>
      <c r="AP833" s="303"/>
      <c r="AQ833" s="303"/>
      <c r="AR833" s="303"/>
      <c r="AS833" s="303"/>
      <c r="AT833" s="303"/>
      <c r="AU833" s="303"/>
      <c r="AV833" s="303"/>
      <c r="AW833" s="303"/>
      <c r="AX833" s="303"/>
      <c r="AY833" s="303"/>
      <c r="AZ833" s="303"/>
      <c r="BA833" s="303"/>
      <c r="BB833" s="303"/>
      <c r="BC833" s="303"/>
      <c r="BD833" s="303"/>
      <c r="BE833" s="303"/>
      <c r="BF833" s="303"/>
      <c r="BG833" s="303"/>
      <c r="BH833" s="303"/>
      <c r="BI833" s="303"/>
      <c r="BJ833" s="303"/>
      <c r="BK833" s="303"/>
      <c r="BL833" s="303"/>
      <c r="BM833" s="303"/>
      <c r="BN833" s="303"/>
      <c r="BO833" s="303"/>
      <c r="BP833" s="303"/>
      <c r="BQ833" s="303"/>
      <c r="BR833" s="303"/>
      <c r="BS833" s="303"/>
      <c r="BT833" s="303"/>
      <c r="BU833" s="303"/>
      <c r="BV833" s="303"/>
      <c r="BW833" s="303"/>
      <c r="BX833" s="303"/>
      <c r="BY833" s="303"/>
      <c r="BZ833" s="303"/>
      <c r="CA833" s="303"/>
      <c r="CB833" s="303"/>
      <c r="CC833" s="303"/>
      <c r="CD833" s="303"/>
      <c r="CE833" s="303"/>
      <c r="CF833" s="303"/>
      <c r="CG833" s="303"/>
      <c r="CH833" s="303"/>
      <c r="CI833" s="303"/>
      <c r="CJ833" s="303"/>
      <c r="CK833" s="303"/>
      <c r="CL833" s="303"/>
      <c r="CM833" s="303"/>
      <c r="CN833" s="303"/>
      <c r="CO833" s="303"/>
      <c r="CP833" s="303"/>
      <c r="CQ833" s="303"/>
      <c r="CR833" s="303"/>
      <c r="CS833" s="303"/>
      <c r="CT833" s="303"/>
      <c r="CU833" s="303"/>
      <c r="CV833" s="303"/>
      <c r="CW833" s="303"/>
      <c r="CX833" s="303"/>
      <c r="CY833" s="303"/>
      <c r="CZ833" s="303"/>
    </row>
    <row r="834" spans="1:104" ht="11.25" customHeight="1" x14ac:dyDescent="0.2">
      <c r="A834" s="303"/>
      <c r="B834" s="303"/>
      <c r="C834" s="303"/>
      <c r="D834" s="303"/>
      <c r="E834" s="303"/>
      <c r="F834" s="303"/>
      <c r="G834" s="303"/>
      <c r="H834" s="303"/>
      <c r="I834" s="303"/>
      <c r="J834" s="303"/>
      <c r="K834" s="303"/>
      <c r="L834" s="303"/>
      <c r="M834" s="303"/>
      <c r="N834" s="303"/>
      <c r="O834" s="303"/>
      <c r="P834" s="303"/>
      <c r="Q834" s="303"/>
      <c r="R834" s="309"/>
      <c r="S834" s="310"/>
      <c r="T834" s="310"/>
      <c r="U834" s="303"/>
      <c r="V834" s="303"/>
      <c r="W834" s="303"/>
      <c r="X834" s="303"/>
      <c r="Y834" s="303"/>
      <c r="Z834" s="303"/>
      <c r="AA834" s="303"/>
      <c r="AB834" s="303"/>
      <c r="AC834" s="303"/>
      <c r="AD834" s="303"/>
      <c r="AE834" s="303"/>
      <c r="AF834" s="303"/>
      <c r="AG834" s="303"/>
      <c r="AH834" s="303"/>
      <c r="AI834" s="303"/>
      <c r="AJ834" s="303"/>
      <c r="AK834" s="303"/>
      <c r="AL834" s="303"/>
      <c r="AM834" s="303"/>
      <c r="AN834" s="303"/>
      <c r="AO834" s="303"/>
      <c r="AP834" s="303"/>
      <c r="AQ834" s="303"/>
      <c r="AR834" s="303"/>
      <c r="AS834" s="303"/>
      <c r="AT834" s="303"/>
      <c r="AU834" s="303"/>
      <c r="AV834" s="303"/>
      <c r="AW834" s="303"/>
      <c r="AX834" s="303"/>
      <c r="AY834" s="303"/>
      <c r="AZ834" s="303"/>
      <c r="BA834" s="303"/>
      <c r="BB834" s="303"/>
      <c r="BC834" s="303"/>
      <c r="BD834" s="303"/>
      <c r="BE834" s="303"/>
      <c r="BF834" s="303"/>
      <c r="BG834" s="303"/>
      <c r="BH834" s="303"/>
      <c r="BI834" s="303"/>
      <c r="BJ834" s="303"/>
      <c r="BK834" s="303"/>
      <c r="BL834" s="303"/>
      <c r="BM834" s="303"/>
      <c r="BN834" s="303"/>
      <c r="BO834" s="303"/>
      <c r="BP834" s="303"/>
      <c r="BQ834" s="303"/>
      <c r="BR834" s="303"/>
      <c r="BS834" s="303"/>
      <c r="BT834" s="303"/>
      <c r="BU834" s="303"/>
      <c r="BV834" s="303"/>
      <c r="BW834" s="303"/>
      <c r="BX834" s="303"/>
      <c r="BY834" s="303"/>
      <c r="BZ834" s="303"/>
      <c r="CA834" s="303"/>
      <c r="CB834" s="303"/>
      <c r="CC834" s="303"/>
      <c r="CD834" s="303"/>
      <c r="CE834" s="303"/>
      <c r="CF834" s="303"/>
      <c r="CG834" s="303"/>
      <c r="CH834" s="303"/>
      <c r="CI834" s="303"/>
      <c r="CJ834" s="303"/>
      <c r="CK834" s="303"/>
      <c r="CL834" s="303"/>
      <c r="CM834" s="303"/>
      <c r="CN834" s="303"/>
      <c r="CO834" s="303"/>
      <c r="CP834" s="303"/>
      <c r="CQ834" s="303"/>
      <c r="CR834" s="303"/>
      <c r="CS834" s="303"/>
      <c r="CT834" s="303"/>
      <c r="CU834" s="303"/>
      <c r="CV834" s="303"/>
      <c r="CW834" s="303"/>
      <c r="CX834" s="303"/>
      <c r="CY834" s="303"/>
      <c r="CZ834" s="303"/>
    </row>
    <row r="835" spans="1:104" ht="11.25" customHeight="1" x14ac:dyDescent="0.2">
      <c r="A835" s="303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303"/>
      <c r="N835" s="303"/>
      <c r="O835" s="303"/>
      <c r="P835" s="303"/>
      <c r="Q835" s="303"/>
      <c r="R835" s="309"/>
      <c r="S835" s="310"/>
      <c r="T835" s="310"/>
      <c r="U835" s="303"/>
      <c r="V835" s="303"/>
      <c r="W835" s="303"/>
      <c r="X835" s="303"/>
      <c r="Y835" s="303"/>
      <c r="Z835" s="303"/>
      <c r="AA835" s="303"/>
      <c r="AB835" s="303"/>
      <c r="AC835" s="303"/>
      <c r="AD835" s="303"/>
      <c r="AE835" s="303"/>
      <c r="AF835" s="303"/>
      <c r="AG835" s="303"/>
      <c r="AH835" s="303"/>
      <c r="AI835" s="303"/>
      <c r="AJ835" s="303"/>
      <c r="AK835" s="303"/>
      <c r="AL835" s="303"/>
      <c r="AM835" s="303"/>
      <c r="AN835" s="303"/>
      <c r="AO835" s="303"/>
      <c r="AP835" s="303"/>
      <c r="AQ835" s="303"/>
      <c r="AR835" s="303"/>
      <c r="AS835" s="303"/>
      <c r="AT835" s="303"/>
      <c r="AU835" s="303"/>
      <c r="AV835" s="303"/>
      <c r="AW835" s="303"/>
      <c r="AX835" s="303"/>
      <c r="AY835" s="303"/>
      <c r="AZ835" s="303"/>
      <c r="BA835" s="303"/>
      <c r="BB835" s="303"/>
      <c r="BC835" s="303"/>
      <c r="BD835" s="303"/>
      <c r="BE835" s="303"/>
      <c r="BF835" s="303"/>
      <c r="BG835" s="303"/>
      <c r="BH835" s="303"/>
      <c r="BI835" s="303"/>
      <c r="BJ835" s="303"/>
      <c r="BK835" s="303"/>
      <c r="BL835" s="303"/>
      <c r="BM835" s="303"/>
      <c r="BN835" s="303"/>
      <c r="BO835" s="303"/>
      <c r="BP835" s="303"/>
      <c r="BQ835" s="303"/>
      <c r="BR835" s="303"/>
      <c r="BS835" s="303"/>
      <c r="BT835" s="303"/>
      <c r="BU835" s="303"/>
      <c r="BV835" s="303"/>
      <c r="BW835" s="303"/>
      <c r="BX835" s="303"/>
      <c r="BY835" s="303"/>
      <c r="BZ835" s="303"/>
      <c r="CA835" s="303"/>
      <c r="CB835" s="303"/>
      <c r="CC835" s="303"/>
      <c r="CD835" s="303"/>
      <c r="CE835" s="303"/>
      <c r="CF835" s="303"/>
      <c r="CG835" s="303"/>
      <c r="CH835" s="303"/>
      <c r="CI835" s="303"/>
      <c r="CJ835" s="303"/>
      <c r="CK835" s="303"/>
      <c r="CL835" s="303"/>
      <c r="CM835" s="303"/>
      <c r="CN835" s="303"/>
      <c r="CO835" s="303"/>
      <c r="CP835" s="303"/>
      <c r="CQ835" s="303"/>
      <c r="CR835" s="303"/>
      <c r="CS835" s="303"/>
      <c r="CT835" s="303"/>
      <c r="CU835" s="303"/>
      <c r="CV835" s="303"/>
      <c r="CW835" s="303"/>
      <c r="CX835" s="303"/>
      <c r="CY835" s="303"/>
      <c r="CZ835" s="303"/>
    </row>
    <row r="836" spans="1:104" ht="11.25" customHeight="1" x14ac:dyDescent="0.2">
      <c r="A836" s="303"/>
      <c r="B836" s="303"/>
      <c r="C836" s="303"/>
      <c r="D836" s="303"/>
      <c r="E836" s="303"/>
      <c r="F836" s="303"/>
      <c r="G836" s="303"/>
      <c r="H836" s="303"/>
      <c r="I836" s="303"/>
      <c r="J836" s="303"/>
      <c r="K836" s="303"/>
      <c r="L836" s="303"/>
      <c r="M836" s="303"/>
      <c r="N836" s="303"/>
      <c r="O836" s="303"/>
      <c r="P836" s="303"/>
      <c r="Q836" s="303"/>
      <c r="R836" s="309"/>
      <c r="S836" s="310"/>
      <c r="T836" s="310"/>
      <c r="U836" s="303"/>
      <c r="V836" s="303"/>
      <c r="W836" s="303"/>
      <c r="X836" s="303"/>
      <c r="Y836" s="303"/>
      <c r="Z836" s="303"/>
      <c r="AA836" s="303"/>
      <c r="AB836" s="303"/>
      <c r="AC836" s="303"/>
      <c r="AD836" s="303"/>
      <c r="AE836" s="303"/>
      <c r="AF836" s="303"/>
      <c r="AG836" s="303"/>
      <c r="AH836" s="303"/>
      <c r="AI836" s="303"/>
      <c r="AJ836" s="303"/>
      <c r="AK836" s="303"/>
      <c r="AL836" s="303"/>
      <c r="AM836" s="303"/>
      <c r="AN836" s="303"/>
      <c r="AO836" s="303"/>
      <c r="AP836" s="303"/>
      <c r="AQ836" s="303"/>
      <c r="AR836" s="303"/>
      <c r="AS836" s="303"/>
      <c r="AT836" s="303"/>
      <c r="AU836" s="303"/>
      <c r="AV836" s="303"/>
      <c r="AW836" s="303"/>
      <c r="AX836" s="303"/>
      <c r="AY836" s="303"/>
      <c r="AZ836" s="303"/>
      <c r="BA836" s="303"/>
      <c r="BB836" s="303"/>
      <c r="BC836" s="303"/>
      <c r="BD836" s="303"/>
      <c r="BE836" s="303"/>
      <c r="BF836" s="303"/>
      <c r="BG836" s="303"/>
      <c r="BH836" s="303"/>
      <c r="BI836" s="303"/>
      <c r="BJ836" s="303"/>
      <c r="BK836" s="303"/>
      <c r="BL836" s="303"/>
      <c r="BM836" s="303"/>
      <c r="BN836" s="303"/>
      <c r="BO836" s="303"/>
      <c r="BP836" s="303"/>
      <c r="BQ836" s="303"/>
      <c r="BR836" s="303"/>
      <c r="BS836" s="303"/>
      <c r="BT836" s="303"/>
      <c r="BU836" s="303"/>
      <c r="BV836" s="303"/>
      <c r="BW836" s="303"/>
      <c r="BX836" s="303"/>
      <c r="BY836" s="303"/>
      <c r="BZ836" s="303"/>
      <c r="CA836" s="303"/>
      <c r="CB836" s="303"/>
      <c r="CC836" s="303"/>
      <c r="CD836" s="303"/>
      <c r="CE836" s="303"/>
      <c r="CF836" s="303"/>
      <c r="CG836" s="303"/>
      <c r="CH836" s="303"/>
      <c r="CI836" s="303"/>
      <c r="CJ836" s="303"/>
      <c r="CK836" s="303"/>
      <c r="CL836" s="303"/>
      <c r="CM836" s="303"/>
      <c r="CN836" s="303"/>
      <c r="CO836" s="303"/>
      <c r="CP836" s="303"/>
      <c r="CQ836" s="303"/>
      <c r="CR836" s="303"/>
      <c r="CS836" s="303"/>
      <c r="CT836" s="303"/>
      <c r="CU836" s="303"/>
      <c r="CV836" s="303"/>
      <c r="CW836" s="303"/>
      <c r="CX836" s="303"/>
      <c r="CY836" s="303"/>
      <c r="CZ836" s="303"/>
    </row>
    <row r="837" spans="1:104" ht="11.25" customHeight="1" x14ac:dyDescent="0.2">
      <c r="A837" s="303"/>
      <c r="B837" s="303"/>
      <c r="C837" s="303"/>
      <c r="D837" s="303"/>
      <c r="E837" s="303"/>
      <c r="F837" s="303"/>
      <c r="G837" s="303"/>
      <c r="H837" s="303"/>
      <c r="I837" s="303"/>
      <c r="J837" s="303"/>
      <c r="K837" s="303"/>
      <c r="L837" s="303"/>
      <c r="M837" s="303"/>
      <c r="N837" s="303"/>
      <c r="O837" s="303"/>
      <c r="P837" s="303"/>
      <c r="Q837" s="303"/>
      <c r="R837" s="309"/>
      <c r="S837" s="310"/>
      <c r="T837" s="310"/>
      <c r="U837" s="303"/>
      <c r="V837" s="303"/>
      <c r="W837" s="303"/>
      <c r="X837" s="303"/>
      <c r="Y837" s="303"/>
      <c r="Z837" s="303"/>
      <c r="AA837" s="303"/>
      <c r="AB837" s="303"/>
      <c r="AC837" s="303"/>
      <c r="AD837" s="303"/>
      <c r="AE837" s="303"/>
      <c r="AF837" s="303"/>
      <c r="AG837" s="303"/>
      <c r="AH837" s="303"/>
      <c r="AI837" s="303"/>
      <c r="AJ837" s="303"/>
      <c r="AK837" s="303"/>
      <c r="AL837" s="303"/>
      <c r="AM837" s="303"/>
      <c r="AN837" s="303"/>
      <c r="AO837" s="303"/>
      <c r="AP837" s="303"/>
      <c r="AQ837" s="303"/>
      <c r="AR837" s="303"/>
      <c r="AS837" s="303"/>
      <c r="AT837" s="303"/>
      <c r="AU837" s="303"/>
      <c r="AV837" s="303"/>
      <c r="AW837" s="303"/>
      <c r="AX837" s="303"/>
      <c r="AY837" s="303"/>
      <c r="AZ837" s="303"/>
      <c r="BA837" s="303"/>
      <c r="BB837" s="303"/>
      <c r="BC837" s="303"/>
      <c r="BD837" s="303"/>
      <c r="BE837" s="303"/>
      <c r="BF837" s="303"/>
      <c r="BG837" s="303"/>
      <c r="BH837" s="303"/>
      <c r="BI837" s="303"/>
      <c r="BJ837" s="303"/>
      <c r="BK837" s="303"/>
      <c r="BL837" s="303"/>
      <c r="BM837" s="303"/>
      <c r="BN837" s="303"/>
      <c r="BO837" s="303"/>
      <c r="BP837" s="303"/>
      <c r="BQ837" s="303"/>
      <c r="BR837" s="303"/>
      <c r="BS837" s="303"/>
      <c r="BT837" s="303"/>
      <c r="BU837" s="303"/>
      <c r="BV837" s="303"/>
      <c r="BW837" s="303"/>
      <c r="BX837" s="303"/>
      <c r="BY837" s="303"/>
      <c r="BZ837" s="303"/>
      <c r="CA837" s="303"/>
      <c r="CB837" s="303"/>
      <c r="CC837" s="303"/>
      <c r="CD837" s="303"/>
      <c r="CE837" s="303"/>
      <c r="CF837" s="303"/>
      <c r="CG837" s="303"/>
      <c r="CH837" s="303"/>
      <c r="CI837" s="303"/>
      <c r="CJ837" s="303"/>
      <c r="CK837" s="303"/>
      <c r="CL837" s="303"/>
      <c r="CM837" s="303"/>
      <c r="CN837" s="303"/>
      <c r="CO837" s="303"/>
      <c r="CP837" s="303"/>
      <c r="CQ837" s="303"/>
      <c r="CR837" s="303"/>
      <c r="CS837" s="303"/>
      <c r="CT837" s="303"/>
      <c r="CU837" s="303"/>
      <c r="CV837" s="303"/>
      <c r="CW837" s="303"/>
      <c r="CX837" s="303"/>
      <c r="CY837" s="303"/>
      <c r="CZ837" s="303"/>
    </row>
    <row r="838" spans="1:104" ht="11.25" customHeight="1" x14ac:dyDescent="0.2">
      <c r="A838" s="303"/>
      <c r="B838" s="303"/>
      <c r="C838" s="303"/>
      <c r="D838" s="303"/>
      <c r="E838" s="303"/>
      <c r="F838" s="303"/>
      <c r="G838" s="303"/>
      <c r="H838" s="303"/>
      <c r="I838" s="303"/>
      <c r="J838" s="303"/>
      <c r="K838" s="303"/>
      <c r="L838" s="303"/>
      <c r="M838" s="303"/>
      <c r="N838" s="303"/>
      <c r="O838" s="303"/>
      <c r="P838" s="303"/>
      <c r="Q838" s="303"/>
      <c r="R838" s="309"/>
      <c r="S838" s="310"/>
      <c r="T838" s="310"/>
      <c r="U838" s="303"/>
      <c r="V838" s="303"/>
      <c r="W838" s="303"/>
      <c r="X838" s="303"/>
      <c r="Y838" s="303"/>
      <c r="Z838" s="303"/>
      <c r="AA838" s="303"/>
      <c r="AB838" s="303"/>
      <c r="AC838" s="303"/>
      <c r="AD838" s="303"/>
      <c r="AE838" s="303"/>
      <c r="AF838" s="303"/>
      <c r="AG838" s="303"/>
      <c r="AH838" s="303"/>
      <c r="AI838" s="303"/>
      <c r="AJ838" s="303"/>
      <c r="AK838" s="303"/>
      <c r="AL838" s="303"/>
      <c r="AM838" s="303"/>
      <c r="AN838" s="303"/>
      <c r="AO838" s="303"/>
      <c r="AP838" s="303"/>
      <c r="AQ838" s="303"/>
      <c r="AR838" s="303"/>
      <c r="AS838" s="303"/>
      <c r="AT838" s="303"/>
      <c r="AU838" s="303"/>
      <c r="AV838" s="303"/>
      <c r="AW838" s="303"/>
      <c r="AX838" s="303"/>
      <c r="AY838" s="303"/>
      <c r="AZ838" s="303"/>
      <c r="BA838" s="303"/>
      <c r="BB838" s="303"/>
      <c r="BC838" s="303"/>
      <c r="BD838" s="303"/>
      <c r="BE838" s="303"/>
      <c r="BF838" s="303"/>
      <c r="BG838" s="303"/>
      <c r="BH838" s="303"/>
      <c r="BI838" s="303"/>
      <c r="BJ838" s="303"/>
      <c r="BK838" s="303"/>
      <c r="BL838" s="303"/>
      <c r="BM838" s="303"/>
      <c r="BN838" s="303"/>
      <c r="BO838" s="303"/>
      <c r="BP838" s="303"/>
      <c r="BQ838" s="303"/>
      <c r="BR838" s="303"/>
      <c r="BS838" s="303"/>
      <c r="BT838" s="303"/>
      <c r="BU838" s="303"/>
      <c r="BV838" s="303"/>
      <c r="BW838" s="303"/>
      <c r="BX838" s="303"/>
      <c r="BY838" s="303"/>
      <c r="BZ838" s="303"/>
      <c r="CA838" s="303"/>
      <c r="CB838" s="303"/>
      <c r="CC838" s="303"/>
      <c r="CD838" s="303"/>
      <c r="CE838" s="303"/>
      <c r="CF838" s="303"/>
      <c r="CG838" s="303"/>
      <c r="CH838" s="303"/>
      <c r="CI838" s="303"/>
      <c r="CJ838" s="303"/>
      <c r="CK838" s="303"/>
      <c r="CL838" s="303"/>
      <c r="CM838" s="303"/>
      <c r="CN838" s="303"/>
      <c r="CO838" s="303"/>
      <c r="CP838" s="303"/>
      <c r="CQ838" s="303"/>
      <c r="CR838" s="303"/>
      <c r="CS838" s="303"/>
      <c r="CT838" s="303"/>
      <c r="CU838" s="303"/>
      <c r="CV838" s="303"/>
      <c r="CW838" s="303"/>
      <c r="CX838" s="303"/>
      <c r="CY838" s="303"/>
      <c r="CZ838" s="303"/>
    </row>
    <row r="839" spans="1:104" ht="11.25" customHeight="1" x14ac:dyDescent="0.2">
      <c r="A839" s="303"/>
      <c r="B839" s="303"/>
      <c r="C839" s="303"/>
      <c r="D839" s="303"/>
      <c r="E839" s="303"/>
      <c r="F839" s="303"/>
      <c r="G839" s="303"/>
      <c r="H839" s="303"/>
      <c r="I839" s="303"/>
      <c r="J839" s="303"/>
      <c r="K839" s="303"/>
      <c r="L839" s="303"/>
      <c r="M839" s="303"/>
      <c r="N839" s="303"/>
      <c r="O839" s="303"/>
      <c r="P839" s="303"/>
      <c r="Q839" s="303"/>
      <c r="R839" s="309"/>
      <c r="S839" s="310"/>
      <c r="T839" s="310"/>
      <c r="U839" s="303"/>
      <c r="V839" s="303"/>
      <c r="W839" s="303"/>
      <c r="X839" s="303"/>
      <c r="Y839" s="303"/>
      <c r="Z839" s="303"/>
      <c r="AA839" s="303"/>
      <c r="AB839" s="303"/>
      <c r="AC839" s="303"/>
      <c r="AD839" s="303"/>
      <c r="AE839" s="303"/>
      <c r="AF839" s="303"/>
      <c r="AG839" s="303"/>
      <c r="AH839" s="303"/>
      <c r="AI839" s="303"/>
      <c r="AJ839" s="303"/>
      <c r="AK839" s="303"/>
      <c r="AL839" s="303"/>
      <c r="AM839" s="303"/>
      <c r="AN839" s="303"/>
      <c r="AO839" s="303"/>
      <c r="AP839" s="303"/>
      <c r="AQ839" s="303"/>
      <c r="AR839" s="303"/>
      <c r="AS839" s="303"/>
      <c r="AT839" s="303"/>
      <c r="AU839" s="303"/>
      <c r="AV839" s="303"/>
      <c r="AW839" s="303"/>
      <c r="AX839" s="303"/>
      <c r="AY839" s="303"/>
      <c r="AZ839" s="303"/>
      <c r="BA839" s="303"/>
      <c r="BB839" s="303"/>
      <c r="BC839" s="303"/>
      <c r="BD839" s="303"/>
      <c r="BE839" s="303"/>
      <c r="BF839" s="303"/>
      <c r="BG839" s="303"/>
      <c r="BH839" s="303"/>
      <c r="BI839" s="303"/>
      <c r="BJ839" s="303"/>
      <c r="BK839" s="303"/>
      <c r="BL839" s="303"/>
      <c r="BM839" s="303"/>
      <c r="BN839" s="303"/>
      <c r="BO839" s="303"/>
      <c r="BP839" s="303"/>
      <c r="BQ839" s="303"/>
      <c r="BR839" s="303"/>
      <c r="BS839" s="303"/>
      <c r="BT839" s="303"/>
      <c r="BU839" s="303"/>
      <c r="BV839" s="303"/>
      <c r="BW839" s="303"/>
      <c r="BX839" s="303"/>
      <c r="BY839" s="303"/>
      <c r="BZ839" s="303"/>
      <c r="CA839" s="303"/>
      <c r="CB839" s="303"/>
      <c r="CC839" s="303"/>
      <c r="CD839" s="303"/>
      <c r="CE839" s="303"/>
      <c r="CF839" s="303"/>
      <c r="CG839" s="303"/>
      <c r="CH839" s="303"/>
      <c r="CI839" s="303"/>
      <c r="CJ839" s="303"/>
      <c r="CK839" s="303"/>
      <c r="CL839" s="303"/>
      <c r="CM839" s="303"/>
      <c r="CN839" s="303"/>
      <c r="CO839" s="303"/>
      <c r="CP839" s="303"/>
      <c r="CQ839" s="303"/>
      <c r="CR839" s="303"/>
      <c r="CS839" s="303"/>
      <c r="CT839" s="303"/>
      <c r="CU839" s="303"/>
      <c r="CV839" s="303"/>
      <c r="CW839" s="303"/>
      <c r="CX839" s="303"/>
      <c r="CY839" s="303"/>
      <c r="CZ839" s="303"/>
    </row>
    <row r="840" spans="1:104" ht="11.25" customHeight="1" x14ac:dyDescent="0.2">
      <c r="A840" s="303"/>
      <c r="B840" s="303"/>
      <c r="C840" s="303"/>
      <c r="D840" s="303"/>
      <c r="E840" s="303"/>
      <c r="F840" s="303"/>
      <c r="G840" s="303"/>
      <c r="H840" s="303"/>
      <c r="I840" s="303"/>
      <c r="J840" s="303"/>
      <c r="K840" s="303"/>
      <c r="L840" s="303"/>
      <c r="M840" s="303"/>
      <c r="N840" s="303"/>
      <c r="O840" s="303"/>
      <c r="P840" s="303"/>
      <c r="Q840" s="303"/>
      <c r="R840" s="309"/>
      <c r="S840" s="310"/>
      <c r="T840" s="310"/>
      <c r="U840" s="303"/>
      <c r="V840" s="303"/>
      <c r="W840" s="303"/>
      <c r="X840" s="303"/>
      <c r="Y840" s="303"/>
      <c r="Z840" s="303"/>
      <c r="AA840" s="303"/>
      <c r="AB840" s="303"/>
      <c r="AC840" s="303"/>
      <c r="AD840" s="303"/>
      <c r="AE840" s="303"/>
      <c r="AF840" s="303"/>
      <c r="AG840" s="303"/>
      <c r="AH840" s="303"/>
      <c r="AI840" s="303"/>
      <c r="AJ840" s="303"/>
      <c r="AK840" s="303"/>
      <c r="AL840" s="303"/>
      <c r="AM840" s="303"/>
      <c r="AN840" s="303"/>
      <c r="AO840" s="303"/>
      <c r="AP840" s="303"/>
      <c r="AQ840" s="303"/>
      <c r="AR840" s="303"/>
      <c r="AS840" s="303"/>
      <c r="AT840" s="303"/>
      <c r="AU840" s="303"/>
      <c r="AV840" s="303"/>
      <c r="AW840" s="303"/>
      <c r="AX840" s="303"/>
      <c r="AY840" s="303"/>
      <c r="AZ840" s="303"/>
      <c r="BA840" s="303"/>
      <c r="BB840" s="303"/>
      <c r="BC840" s="303"/>
      <c r="BD840" s="303"/>
      <c r="BE840" s="303"/>
      <c r="BF840" s="303"/>
      <c r="BG840" s="303"/>
      <c r="BH840" s="303"/>
      <c r="BI840" s="303"/>
      <c r="BJ840" s="303"/>
      <c r="BK840" s="303"/>
      <c r="BL840" s="303"/>
      <c r="BM840" s="303"/>
      <c r="BN840" s="303"/>
      <c r="BO840" s="303"/>
      <c r="BP840" s="303"/>
      <c r="BQ840" s="303"/>
      <c r="BR840" s="303"/>
      <c r="BS840" s="303"/>
      <c r="BT840" s="303"/>
      <c r="BU840" s="303"/>
      <c r="BV840" s="303"/>
      <c r="BW840" s="303"/>
      <c r="BX840" s="303"/>
      <c r="BY840" s="303"/>
      <c r="BZ840" s="303"/>
      <c r="CA840" s="303"/>
      <c r="CB840" s="303"/>
      <c r="CC840" s="303"/>
      <c r="CD840" s="303"/>
      <c r="CE840" s="303"/>
      <c r="CF840" s="303"/>
      <c r="CG840" s="303"/>
      <c r="CH840" s="303"/>
      <c r="CI840" s="303"/>
      <c r="CJ840" s="303"/>
      <c r="CK840" s="303"/>
      <c r="CL840" s="303"/>
      <c r="CM840" s="303"/>
      <c r="CN840" s="303"/>
      <c r="CO840" s="303"/>
      <c r="CP840" s="303"/>
      <c r="CQ840" s="303"/>
      <c r="CR840" s="303"/>
      <c r="CS840" s="303"/>
      <c r="CT840" s="303"/>
      <c r="CU840" s="303"/>
      <c r="CV840" s="303"/>
      <c r="CW840" s="303"/>
      <c r="CX840" s="303"/>
      <c r="CY840" s="303"/>
      <c r="CZ840" s="303"/>
    </row>
    <row r="841" spans="1:104" ht="11.25" customHeight="1" x14ac:dyDescent="0.2">
      <c r="A841" s="303"/>
      <c r="B841" s="303"/>
      <c r="C841" s="303"/>
      <c r="D841" s="303"/>
      <c r="E841" s="303"/>
      <c r="F841" s="303"/>
      <c r="G841" s="303"/>
      <c r="H841" s="303"/>
      <c r="I841" s="303"/>
      <c r="J841" s="303"/>
      <c r="K841" s="303"/>
      <c r="L841" s="303"/>
      <c r="M841" s="303"/>
      <c r="N841" s="303"/>
      <c r="O841" s="303"/>
      <c r="P841" s="303"/>
      <c r="Q841" s="303"/>
      <c r="R841" s="309"/>
      <c r="S841" s="310"/>
      <c r="T841" s="310"/>
      <c r="U841" s="303"/>
      <c r="V841" s="303"/>
      <c r="W841" s="303"/>
      <c r="X841" s="303"/>
      <c r="Y841" s="303"/>
      <c r="Z841" s="303"/>
      <c r="AA841" s="303"/>
      <c r="AB841" s="303"/>
      <c r="AC841" s="303"/>
      <c r="AD841" s="303"/>
      <c r="AE841" s="303"/>
      <c r="AF841" s="303"/>
      <c r="AG841" s="303"/>
      <c r="AH841" s="303"/>
      <c r="AI841" s="303"/>
      <c r="AJ841" s="303"/>
      <c r="AK841" s="303"/>
      <c r="AL841" s="303"/>
      <c r="AM841" s="303"/>
      <c r="AN841" s="303"/>
      <c r="AO841" s="303"/>
      <c r="AP841" s="303"/>
      <c r="AQ841" s="303"/>
      <c r="AR841" s="303"/>
      <c r="AS841" s="303"/>
      <c r="AT841" s="303"/>
      <c r="AU841" s="303"/>
      <c r="AV841" s="303"/>
      <c r="AW841" s="303"/>
      <c r="AX841" s="303"/>
      <c r="AY841" s="303"/>
      <c r="AZ841" s="303"/>
      <c r="BA841" s="303"/>
      <c r="BB841" s="303"/>
      <c r="BC841" s="303"/>
      <c r="BD841" s="303"/>
      <c r="BE841" s="303"/>
      <c r="BF841" s="303"/>
      <c r="BG841" s="303"/>
      <c r="BH841" s="303"/>
      <c r="BI841" s="303"/>
      <c r="BJ841" s="303"/>
      <c r="BK841" s="303"/>
      <c r="BL841" s="303"/>
      <c r="BM841" s="303"/>
      <c r="BN841" s="303"/>
      <c r="BO841" s="303"/>
      <c r="BP841" s="303"/>
      <c r="BQ841" s="303"/>
      <c r="BR841" s="303"/>
      <c r="BS841" s="303"/>
      <c r="BT841" s="303"/>
      <c r="BU841" s="303"/>
      <c r="BV841" s="303"/>
      <c r="BW841" s="303"/>
      <c r="BX841" s="303"/>
      <c r="BY841" s="303"/>
      <c r="BZ841" s="303"/>
      <c r="CA841" s="303"/>
      <c r="CB841" s="303"/>
      <c r="CC841" s="303"/>
      <c r="CD841" s="303"/>
      <c r="CE841" s="303"/>
      <c r="CF841" s="303"/>
      <c r="CG841" s="303"/>
      <c r="CH841" s="303"/>
      <c r="CI841" s="303"/>
      <c r="CJ841" s="303"/>
      <c r="CK841" s="303"/>
      <c r="CL841" s="303"/>
      <c r="CM841" s="303"/>
      <c r="CN841" s="303"/>
      <c r="CO841" s="303"/>
      <c r="CP841" s="303"/>
      <c r="CQ841" s="303"/>
      <c r="CR841" s="303"/>
      <c r="CS841" s="303"/>
      <c r="CT841" s="303"/>
      <c r="CU841" s="303"/>
      <c r="CV841" s="303"/>
      <c r="CW841" s="303"/>
      <c r="CX841" s="303"/>
      <c r="CY841" s="303"/>
      <c r="CZ841" s="303"/>
    </row>
    <row r="842" spans="1:104" ht="11.25" customHeight="1" x14ac:dyDescent="0.2">
      <c r="A842" s="303"/>
      <c r="B842" s="303"/>
      <c r="C842" s="303"/>
      <c r="D842" s="303"/>
      <c r="E842" s="303"/>
      <c r="F842" s="303"/>
      <c r="G842" s="303"/>
      <c r="H842" s="303"/>
      <c r="I842" s="303"/>
      <c r="J842" s="303"/>
      <c r="K842" s="303"/>
      <c r="L842" s="303"/>
      <c r="M842" s="303"/>
      <c r="N842" s="303"/>
      <c r="O842" s="303"/>
      <c r="P842" s="303"/>
      <c r="Q842" s="303"/>
      <c r="R842" s="309"/>
      <c r="S842" s="310"/>
      <c r="T842" s="310"/>
      <c r="U842" s="303"/>
      <c r="V842" s="303"/>
      <c r="W842" s="303"/>
      <c r="X842" s="303"/>
      <c r="Y842" s="303"/>
      <c r="Z842" s="303"/>
      <c r="AA842" s="303"/>
      <c r="AB842" s="303"/>
      <c r="AC842" s="303"/>
      <c r="AD842" s="303"/>
      <c r="AE842" s="303"/>
      <c r="AF842" s="303"/>
      <c r="AG842" s="303"/>
      <c r="AH842" s="303"/>
      <c r="AI842" s="303"/>
      <c r="AJ842" s="303"/>
      <c r="AK842" s="303"/>
      <c r="AL842" s="303"/>
      <c r="AM842" s="303"/>
      <c r="AN842" s="303"/>
      <c r="AO842" s="303"/>
      <c r="AP842" s="303"/>
      <c r="AQ842" s="303"/>
      <c r="AR842" s="303"/>
      <c r="AS842" s="303"/>
      <c r="AT842" s="303"/>
      <c r="AU842" s="303"/>
      <c r="AV842" s="303"/>
      <c r="AW842" s="303"/>
      <c r="AX842" s="303"/>
      <c r="AY842" s="303"/>
      <c r="AZ842" s="303"/>
      <c r="BA842" s="303"/>
      <c r="BB842" s="303"/>
      <c r="BC842" s="303"/>
      <c r="BD842" s="303"/>
      <c r="BE842" s="303"/>
      <c r="BF842" s="303"/>
      <c r="BG842" s="303"/>
      <c r="BH842" s="303"/>
      <c r="BI842" s="303"/>
      <c r="BJ842" s="303"/>
      <c r="BK842" s="303"/>
      <c r="BL842" s="303"/>
      <c r="BM842" s="303"/>
      <c r="BN842" s="303"/>
      <c r="BO842" s="303"/>
      <c r="BP842" s="303"/>
      <c r="BQ842" s="303"/>
      <c r="BR842" s="303"/>
      <c r="BS842" s="303"/>
      <c r="BT842" s="303"/>
      <c r="BU842" s="303"/>
      <c r="BV842" s="303"/>
      <c r="BW842" s="303"/>
      <c r="BX842" s="303"/>
      <c r="BY842" s="303"/>
      <c r="BZ842" s="303"/>
      <c r="CA842" s="303"/>
      <c r="CB842" s="303"/>
      <c r="CC842" s="303"/>
      <c r="CD842" s="303"/>
      <c r="CE842" s="303"/>
      <c r="CF842" s="303"/>
      <c r="CG842" s="303"/>
      <c r="CH842" s="303"/>
      <c r="CI842" s="303"/>
      <c r="CJ842" s="303"/>
      <c r="CK842" s="303"/>
      <c r="CL842" s="303"/>
      <c r="CM842" s="303"/>
      <c r="CN842" s="303"/>
      <c r="CO842" s="303"/>
      <c r="CP842" s="303"/>
      <c r="CQ842" s="303"/>
      <c r="CR842" s="303"/>
      <c r="CS842" s="303"/>
      <c r="CT842" s="303"/>
      <c r="CU842" s="303"/>
      <c r="CV842" s="303"/>
      <c r="CW842" s="303"/>
      <c r="CX842" s="303"/>
      <c r="CY842" s="303"/>
      <c r="CZ842" s="303"/>
    </row>
    <row r="843" spans="1:104" ht="11.25" customHeight="1" x14ac:dyDescent="0.2">
      <c r="A843" s="303"/>
      <c r="B843" s="303"/>
      <c r="C843" s="303"/>
      <c r="D843" s="303"/>
      <c r="E843" s="303"/>
      <c r="F843" s="303"/>
      <c r="G843" s="303"/>
      <c r="H843" s="303"/>
      <c r="I843" s="303"/>
      <c r="J843" s="303"/>
      <c r="K843" s="303"/>
      <c r="L843" s="303"/>
      <c r="M843" s="303"/>
      <c r="N843" s="303"/>
      <c r="O843" s="303"/>
      <c r="P843" s="303"/>
      <c r="Q843" s="303"/>
      <c r="R843" s="309"/>
      <c r="S843" s="310"/>
      <c r="T843" s="310"/>
      <c r="U843" s="303"/>
      <c r="V843" s="303"/>
      <c r="W843" s="303"/>
      <c r="X843" s="303"/>
      <c r="Y843" s="303"/>
      <c r="Z843" s="303"/>
      <c r="AA843" s="303"/>
      <c r="AB843" s="303"/>
      <c r="AC843" s="303"/>
      <c r="AD843" s="303"/>
      <c r="AE843" s="303"/>
      <c r="AF843" s="303"/>
      <c r="AG843" s="303"/>
      <c r="AH843" s="303"/>
      <c r="AI843" s="303"/>
      <c r="AJ843" s="303"/>
      <c r="AK843" s="303"/>
      <c r="AL843" s="303"/>
      <c r="AM843" s="303"/>
      <c r="AN843" s="303"/>
      <c r="AO843" s="303"/>
      <c r="AP843" s="303"/>
      <c r="AQ843" s="303"/>
      <c r="AR843" s="303"/>
      <c r="AS843" s="303"/>
      <c r="AT843" s="303"/>
      <c r="AU843" s="303"/>
      <c r="AV843" s="303"/>
      <c r="AW843" s="303"/>
      <c r="AX843" s="303"/>
      <c r="AY843" s="303"/>
      <c r="AZ843" s="303"/>
      <c r="BA843" s="303"/>
      <c r="BB843" s="303"/>
      <c r="BC843" s="303"/>
      <c r="BD843" s="303"/>
      <c r="BE843" s="303"/>
      <c r="BF843" s="303"/>
      <c r="BG843" s="303"/>
      <c r="BH843" s="303"/>
      <c r="BI843" s="303"/>
      <c r="BJ843" s="303"/>
      <c r="BK843" s="303"/>
      <c r="BL843" s="303"/>
      <c r="BM843" s="303"/>
      <c r="BN843" s="303"/>
      <c r="BO843" s="303"/>
      <c r="BP843" s="303"/>
      <c r="BQ843" s="303"/>
      <c r="BR843" s="303"/>
      <c r="BS843" s="303"/>
      <c r="BT843" s="303"/>
      <c r="BU843" s="303"/>
      <c r="BV843" s="303"/>
      <c r="BW843" s="303"/>
      <c r="BX843" s="303"/>
      <c r="BY843" s="303"/>
      <c r="BZ843" s="303"/>
      <c r="CA843" s="303"/>
      <c r="CB843" s="303"/>
      <c r="CC843" s="303"/>
      <c r="CD843" s="303"/>
      <c r="CE843" s="303"/>
      <c r="CF843" s="303"/>
      <c r="CG843" s="303"/>
      <c r="CH843" s="303"/>
      <c r="CI843" s="303"/>
      <c r="CJ843" s="303"/>
      <c r="CK843" s="303"/>
      <c r="CL843" s="303"/>
      <c r="CM843" s="303"/>
      <c r="CN843" s="303"/>
      <c r="CO843" s="303"/>
      <c r="CP843" s="303"/>
      <c r="CQ843" s="303"/>
      <c r="CR843" s="303"/>
      <c r="CS843" s="303"/>
      <c r="CT843" s="303"/>
      <c r="CU843" s="303"/>
      <c r="CV843" s="303"/>
      <c r="CW843" s="303"/>
      <c r="CX843" s="303"/>
      <c r="CY843" s="303"/>
      <c r="CZ843" s="303"/>
    </row>
    <row r="844" spans="1:104" ht="11.25" customHeight="1" x14ac:dyDescent="0.2">
      <c r="A844" s="303"/>
      <c r="B844" s="303"/>
      <c r="C844" s="303"/>
      <c r="D844" s="303"/>
      <c r="E844" s="303"/>
      <c r="F844" s="303"/>
      <c r="G844" s="303"/>
      <c r="H844" s="303"/>
      <c r="I844" s="303"/>
      <c r="J844" s="303"/>
      <c r="K844" s="303"/>
      <c r="L844" s="303"/>
      <c r="M844" s="303"/>
      <c r="N844" s="303"/>
      <c r="O844" s="303"/>
      <c r="P844" s="303"/>
      <c r="Q844" s="303"/>
      <c r="R844" s="309"/>
      <c r="S844" s="310"/>
      <c r="T844" s="310"/>
      <c r="U844" s="303"/>
      <c r="V844" s="303"/>
      <c r="W844" s="303"/>
      <c r="X844" s="303"/>
      <c r="Y844" s="303"/>
      <c r="Z844" s="303"/>
      <c r="AA844" s="303"/>
      <c r="AB844" s="303"/>
      <c r="AC844" s="303"/>
      <c r="AD844" s="303"/>
      <c r="AE844" s="303"/>
      <c r="AF844" s="303"/>
      <c r="AG844" s="303"/>
      <c r="AH844" s="303"/>
      <c r="AI844" s="303"/>
      <c r="AJ844" s="303"/>
      <c r="AK844" s="303"/>
      <c r="AL844" s="303"/>
      <c r="AM844" s="303"/>
      <c r="AN844" s="303"/>
      <c r="AO844" s="303"/>
      <c r="AP844" s="303"/>
      <c r="AQ844" s="303"/>
      <c r="AR844" s="303"/>
      <c r="AS844" s="303"/>
      <c r="AT844" s="303"/>
      <c r="AU844" s="303"/>
      <c r="AV844" s="303"/>
      <c r="AW844" s="303"/>
      <c r="AX844" s="303"/>
      <c r="AY844" s="303"/>
      <c r="AZ844" s="303"/>
      <c r="BA844" s="303"/>
      <c r="BB844" s="303"/>
      <c r="BC844" s="303"/>
      <c r="BD844" s="303"/>
      <c r="BE844" s="303"/>
      <c r="BF844" s="303"/>
      <c r="BG844" s="303"/>
      <c r="BH844" s="303"/>
      <c r="BI844" s="303"/>
      <c r="BJ844" s="303"/>
      <c r="BK844" s="303"/>
      <c r="BL844" s="303"/>
      <c r="BM844" s="303"/>
      <c r="BN844" s="303"/>
      <c r="BO844" s="303"/>
      <c r="BP844" s="303"/>
      <c r="BQ844" s="303"/>
      <c r="BR844" s="303"/>
      <c r="BS844" s="303"/>
      <c r="BT844" s="303"/>
      <c r="BU844" s="303"/>
      <c r="BV844" s="303"/>
      <c r="BW844" s="303"/>
      <c r="BX844" s="303"/>
      <c r="BY844" s="303"/>
      <c r="BZ844" s="303"/>
      <c r="CA844" s="303"/>
      <c r="CB844" s="303"/>
      <c r="CC844" s="303"/>
      <c r="CD844" s="303"/>
      <c r="CE844" s="303"/>
      <c r="CF844" s="303"/>
      <c r="CG844" s="303"/>
      <c r="CH844" s="303"/>
      <c r="CI844" s="303"/>
      <c r="CJ844" s="303"/>
      <c r="CK844" s="303"/>
      <c r="CL844" s="303"/>
      <c r="CM844" s="303"/>
      <c r="CN844" s="303"/>
      <c r="CO844" s="303"/>
      <c r="CP844" s="303"/>
      <c r="CQ844" s="303"/>
      <c r="CR844" s="303"/>
      <c r="CS844" s="303"/>
      <c r="CT844" s="303"/>
      <c r="CU844" s="303"/>
      <c r="CV844" s="303"/>
      <c r="CW844" s="303"/>
      <c r="CX844" s="303"/>
      <c r="CY844" s="303"/>
      <c r="CZ844" s="303"/>
    </row>
    <row r="845" spans="1:104" ht="11.25" customHeight="1" x14ac:dyDescent="0.2">
      <c r="A845" s="303"/>
      <c r="B845" s="303"/>
      <c r="C845" s="303"/>
      <c r="D845" s="303"/>
      <c r="E845" s="303"/>
      <c r="F845" s="303"/>
      <c r="G845" s="303"/>
      <c r="H845" s="303"/>
      <c r="I845" s="303"/>
      <c r="J845" s="303"/>
      <c r="K845" s="303"/>
      <c r="L845" s="303"/>
      <c r="M845" s="303"/>
      <c r="N845" s="303"/>
      <c r="O845" s="303"/>
      <c r="P845" s="303"/>
      <c r="Q845" s="303"/>
      <c r="R845" s="309"/>
      <c r="S845" s="310"/>
      <c r="T845" s="310"/>
      <c r="U845" s="303"/>
      <c r="V845" s="303"/>
      <c r="W845" s="303"/>
      <c r="X845" s="303"/>
      <c r="Y845" s="303"/>
      <c r="Z845" s="303"/>
      <c r="AA845" s="303"/>
      <c r="AB845" s="303"/>
      <c r="AC845" s="303"/>
      <c r="AD845" s="303"/>
      <c r="AE845" s="303"/>
      <c r="AF845" s="303"/>
      <c r="AG845" s="303"/>
      <c r="AH845" s="303"/>
      <c r="AI845" s="303"/>
      <c r="AJ845" s="303"/>
      <c r="AK845" s="303"/>
      <c r="AL845" s="303"/>
      <c r="AM845" s="303"/>
      <c r="AN845" s="303"/>
      <c r="AO845" s="303"/>
      <c r="AP845" s="303"/>
      <c r="AQ845" s="303"/>
      <c r="AR845" s="303"/>
      <c r="AS845" s="303"/>
      <c r="AT845" s="303"/>
      <c r="AU845" s="303"/>
      <c r="AV845" s="303"/>
      <c r="AW845" s="303"/>
      <c r="AX845" s="303"/>
      <c r="AY845" s="303"/>
      <c r="AZ845" s="303"/>
      <c r="BA845" s="303"/>
      <c r="BB845" s="303"/>
      <c r="BC845" s="303"/>
      <c r="BD845" s="303"/>
      <c r="BE845" s="303"/>
      <c r="BF845" s="303"/>
      <c r="BG845" s="303"/>
      <c r="BH845" s="303"/>
      <c r="BI845" s="303"/>
      <c r="BJ845" s="303"/>
      <c r="BK845" s="303"/>
      <c r="BL845" s="303"/>
      <c r="BM845" s="303"/>
      <c r="BN845" s="303"/>
      <c r="BO845" s="303"/>
      <c r="BP845" s="303"/>
      <c r="BQ845" s="303"/>
      <c r="BR845" s="303"/>
      <c r="BS845" s="303"/>
      <c r="BT845" s="303"/>
      <c r="BU845" s="303"/>
      <c r="BV845" s="303"/>
      <c r="BW845" s="303"/>
      <c r="BX845" s="303"/>
      <c r="BY845" s="303"/>
      <c r="BZ845" s="303"/>
      <c r="CA845" s="303"/>
      <c r="CB845" s="303"/>
      <c r="CC845" s="303"/>
      <c r="CD845" s="303"/>
      <c r="CE845" s="303"/>
      <c r="CF845" s="303"/>
      <c r="CG845" s="303"/>
      <c r="CH845" s="303"/>
      <c r="CI845" s="303"/>
      <c r="CJ845" s="303"/>
      <c r="CK845" s="303"/>
      <c r="CL845" s="303"/>
      <c r="CM845" s="303"/>
      <c r="CN845" s="303"/>
      <c r="CO845" s="303"/>
      <c r="CP845" s="303"/>
      <c r="CQ845" s="303"/>
      <c r="CR845" s="303"/>
      <c r="CS845" s="303"/>
      <c r="CT845" s="303"/>
      <c r="CU845" s="303"/>
      <c r="CV845" s="303"/>
      <c r="CW845" s="303"/>
      <c r="CX845" s="303"/>
      <c r="CY845" s="303"/>
      <c r="CZ845" s="303"/>
    </row>
    <row r="846" spans="1:104" ht="11.25" customHeight="1" x14ac:dyDescent="0.2">
      <c r="A846" s="303"/>
      <c r="B846" s="303"/>
      <c r="C846" s="303"/>
      <c r="D846" s="303"/>
      <c r="E846" s="303"/>
      <c r="F846" s="303"/>
      <c r="G846" s="303"/>
      <c r="H846" s="303"/>
      <c r="I846" s="303"/>
      <c r="J846" s="303"/>
      <c r="K846" s="303"/>
      <c r="L846" s="303"/>
      <c r="M846" s="303"/>
      <c r="N846" s="303"/>
      <c r="O846" s="303"/>
      <c r="P846" s="303"/>
      <c r="Q846" s="303"/>
      <c r="R846" s="309"/>
      <c r="S846" s="310"/>
      <c r="T846" s="310"/>
      <c r="U846" s="303"/>
      <c r="V846" s="303"/>
      <c r="W846" s="303"/>
      <c r="X846" s="303"/>
      <c r="Y846" s="303"/>
      <c r="Z846" s="303"/>
      <c r="AA846" s="303"/>
      <c r="AB846" s="303"/>
      <c r="AC846" s="303"/>
      <c r="AD846" s="303"/>
      <c r="AE846" s="303"/>
      <c r="AF846" s="303"/>
      <c r="AG846" s="303"/>
      <c r="AH846" s="303"/>
      <c r="AI846" s="303"/>
      <c r="AJ846" s="303"/>
      <c r="AK846" s="303"/>
      <c r="AL846" s="303"/>
      <c r="AM846" s="303"/>
      <c r="AN846" s="303"/>
      <c r="AO846" s="303"/>
      <c r="AP846" s="303"/>
      <c r="AQ846" s="303"/>
      <c r="AR846" s="303"/>
      <c r="AS846" s="303"/>
      <c r="AT846" s="303"/>
      <c r="AU846" s="303"/>
      <c r="AV846" s="303"/>
      <c r="AW846" s="303"/>
      <c r="AX846" s="303"/>
      <c r="AY846" s="303"/>
      <c r="AZ846" s="303"/>
      <c r="BA846" s="303"/>
      <c r="BB846" s="303"/>
      <c r="BC846" s="303"/>
      <c r="BD846" s="303"/>
      <c r="BE846" s="303"/>
      <c r="BF846" s="303"/>
      <c r="BG846" s="303"/>
      <c r="BH846" s="303"/>
      <c r="BI846" s="303"/>
      <c r="BJ846" s="303"/>
      <c r="BK846" s="303"/>
      <c r="BL846" s="303"/>
      <c r="BM846" s="303"/>
      <c r="BN846" s="303"/>
      <c r="BO846" s="303"/>
      <c r="BP846" s="303"/>
      <c r="BQ846" s="303"/>
      <c r="BR846" s="303"/>
      <c r="BS846" s="303"/>
      <c r="BT846" s="303"/>
      <c r="BU846" s="303"/>
      <c r="BV846" s="303"/>
      <c r="BW846" s="303"/>
      <c r="BX846" s="303"/>
      <c r="BY846" s="303"/>
      <c r="BZ846" s="303"/>
      <c r="CA846" s="303"/>
      <c r="CB846" s="303"/>
      <c r="CC846" s="303"/>
      <c r="CD846" s="303"/>
      <c r="CE846" s="303"/>
      <c r="CF846" s="303"/>
      <c r="CG846" s="303"/>
      <c r="CH846" s="303"/>
      <c r="CI846" s="303"/>
      <c r="CJ846" s="303"/>
      <c r="CK846" s="303"/>
      <c r="CL846" s="303"/>
      <c r="CM846" s="303"/>
      <c r="CN846" s="303"/>
      <c r="CO846" s="303"/>
      <c r="CP846" s="303"/>
      <c r="CQ846" s="303"/>
      <c r="CR846" s="303"/>
      <c r="CS846" s="303"/>
      <c r="CT846" s="303"/>
      <c r="CU846" s="303"/>
      <c r="CV846" s="303"/>
      <c r="CW846" s="303"/>
      <c r="CX846" s="303"/>
      <c r="CY846" s="303"/>
      <c r="CZ846" s="303"/>
    </row>
    <row r="847" spans="1:104" ht="11.25" customHeight="1" x14ac:dyDescent="0.2">
      <c r="A847" s="303"/>
      <c r="B847" s="303"/>
      <c r="C847" s="303"/>
      <c r="D847" s="303"/>
      <c r="E847" s="303"/>
      <c r="F847" s="303"/>
      <c r="G847" s="303"/>
      <c r="H847" s="303"/>
      <c r="I847" s="303"/>
      <c r="J847" s="303"/>
      <c r="K847" s="303"/>
      <c r="L847" s="303"/>
      <c r="M847" s="303"/>
      <c r="N847" s="303"/>
      <c r="O847" s="303"/>
      <c r="P847" s="303"/>
      <c r="Q847" s="303"/>
      <c r="R847" s="309"/>
      <c r="S847" s="310"/>
      <c r="T847" s="310"/>
      <c r="U847" s="303"/>
      <c r="V847" s="303"/>
      <c r="W847" s="303"/>
      <c r="X847" s="303"/>
      <c r="Y847" s="303"/>
      <c r="Z847" s="303"/>
      <c r="AA847" s="303"/>
      <c r="AB847" s="303"/>
      <c r="AC847" s="303"/>
      <c r="AD847" s="303"/>
      <c r="AE847" s="303"/>
      <c r="AF847" s="303"/>
      <c r="AG847" s="303"/>
      <c r="AH847" s="303"/>
      <c r="AI847" s="303"/>
      <c r="AJ847" s="303"/>
      <c r="AK847" s="303"/>
      <c r="AL847" s="303"/>
      <c r="AM847" s="303"/>
      <c r="AN847" s="303"/>
      <c r="AO847" s="303"/>
      <c r="AP847" s="303"/>
      <c r="AQ847" s="303"/>
      <c r="AR847" s="303"/>
      <c r="AS847" s="303"/>
      <c r="AT847" s="303"/>
      <c r="AU847" s="303"/>
      <c r="AV847" s="303"/>
      <c r="AW847" s="303"/>
      <c r="AX847" s="303"/>
      <c r="AY847" s="303"/>
      <c r="AZ847" s="303"/>
      <c r="BA847" s="303"/>
      <c r="BB847" s="303"/>
      <c r="BC847" s="303"/>
      <c r="BD847" s="303"/>
      <c r="BE847" s="303"/>
      <c r="BF847" s="303"/>
      <c r="BG847" s="303"/>
      <c r="BH847" s="303"/>
      <c r="BI847" s="303"/>
      <c r="BJ847" s="303"/>
      <c r="BK847" s="303"/>
      <c r="BL847" s="303"/>
      <c r="BM847" s="303"/>
      <c r="BN847" s="303"/>
      <c r="BO847" s="303"/>
      <c r="BP847" s="303"/>
      <c r="BQ847" s="303"/>
      <c r="BR847" s="303"/>
      <c r="BS847" s="303"/>
      <c r="BT847" s="303"/>
      <c r="BU847" s="303"/>
      <c r="BV847" s="303"/>
      <c r="BW847" s="303"/>
      <c r="BX847" s="303"/>
      <c r="BY847" s="303"/>
      <c r="BZ847" s="303"/>
      <c r="CA847" s="303"/>
      <c r="CB847" s="303"/>
      <c r="CC847" s="303"/>
      <c r="CD847" s="303"/>
      <c r="CE847" s="303"/>
      <c r="CF847" s="303"/>
      <c r="CG847" s="303"/>
      <c r="CH847" s="303"/>
      <c r="CI847" s="303"/>
      <c r="CJ847" s="303"/>
      <c r="CK847" s="303"/>
      <c r="CL847" s="303"/>
      <c r="CM847" s="303"/>
      <c r="CN847" s="303"/>
      <c r="CO847" s="303"/>
      <c r="CP847" s="303"/>
      <c r="CQ847" s="303"/>
      <c r="CR847" s="303"/>
      <c r="CS847" s="303"/>
      <c r="CT847" s="303"/>
      <c r="CU847" s="303"/>
      <c r="CV847" s="303"/>
      <c r="CW847" s="303"/>
      <c r="CX847" s="303"/>
      <c r="CY847" s="303"/>
      <c r="CZ847" s="303"/>
    </row>
    <row r="848" spans="1:104" ht="11.25" customHeight="1" x14ac:dyDescent="0.2">
      <c r="A848" s="303"/>
      <c r="B848" s="303"/>
      <c r="C848" s="303"/>
      <c r="D848" s="303"/>
      <c r="E848" s="303"/>
      <c r="F848" s="303"/>
      <c r="G848" s="303"/>
      <c r="H848" s="303"/>
      <c r="I848" s="303"/>
      <c r="J848" s="303"/>
      <c r="K848" s="303"/>
      <c r="L848" s="303"/>
      <c r="M848" s="303"/>
      <c r="N848" s="303"/>
      <c r="O848" s="303"/>
      <c r="P848" s="303"/>
      <c r="Q848" s="303"/>
      <c r="R848" s="309"/>
      <c r="S848" s="310"/>
      <c r="T848" s="310"/>
      <c r="U848" s="303"/>
      <c r="V848" s="303"/>
      <c r="W848" s="303"/>
      <c r="X848" s="303"/>
      <c r="Y848" s="303"/>
      <c r="Z848" s="303"/>
      <c r="AA848" s="303"/>
      <c r="AB848" s="303"/>
      <c r="AC848" s="303"/>
      <c r="AD848" s="303"/>
      <c r="AE848" s="303"/>
      <c r="AF848" s="303"/>
      <c r="AG848" s="303"/>
      <c r="AH848" s="303"/>
      <c r="AI848" s="303"/>
      <c r="AJ848" s="303"/>
      <c r="AK848" s="303"/>
      <c r="AL848" s="303"/>
      <c r="AM848" s="303"/>
      <c r="AN848" s="303"/>
      <c r="AO848" s="303"/>
      <c r="AP848" s="303"/>
      <c r="AQ848" s="303"/>
      <c r="AR848" s="303"/>
      <c r="AS848" s="303"/>
      <c r="AT848" s="303"/>
      <c r="AU848" s="303"/>
      <c r="AV848" s="303"/>
      <c r="AW848" s="303"/>
      <c r="AX848" s="303"/>
      <c r="AY848" s="303"/>
      <c r="AZ848" s="303"/>
      <c r="BA848" s="303"/>
      <c r="BB848" s="303"/>
      <c r="BC848" s="303"/>
      <c r="BD848" s="303"/>
      <c r="BE848" s="303"/>
      <c r="BF848" s="303"/>
      <c r="BG848" s="303"/>
      <c r="BH848" s="303"/>
      <c r="BI848" s="303"/>
      <c r="BJ848" s="303"/>
      <c r="BK848" s="303"/>
      <c r="BL848" s="303"/>
      <c r="BM848" s="303"/>
      <c r="BN848" s="303"/>
      <c r="BO848" s="303"/>
      <c r="BP848" s="303"/>
      <c r="BQ848" s="303"/>
      <c r="BR848" s="303"/>
      <c r="BS848" s="303"/>
      <c r="BT848" s="303"/>
      <c r="BU848" s="303"/>
      <c r="BV848" s="303"/>
      <c r="BW848" s="303"/>
      <c r="BX848" s="303"/>
      <c r="BY848" s="303"/>
      <c r="BZ848" s="303"/>
      <c r="CA848" s="303"/>
      <c r="CB848" s="303"/>
      <c r="CC848" s="303"/>
      <c r="CD848" s="303"/>
      <c r="CE848" s="303"/>
      <c r="CF848" s="303"/>
      <c r="CG848" s="303"/>
      <c r="CH848" s="303"/>
      <c r="CI848" s="303"/>
      <c r="CJ848" s="303"/>
      <c r="CK848" s="303"/>
      <c r="CL848" s="303"/>
      <c r="CM848" s="303"/>
      <c r="CN848" s="303"/>
      <c r="CO848" s="303"/>
      <c r="CP848" s="303"/>
      <c r="CQ848" s="303"/>
      <c r="CR848" s="303"/>
      <c r="CS848" s="303"/>
      <c r="CT848" s="303"/>
      <c r="CU848" s="303"/>
      <c r="CV848" s="303"/>
      <c r="CW848" s="303"/>
      <c r="CX848" s="303"/>
      <c r="CY848" s="303"/>
      <c r="CZ848" s="303"/>
    </row>
    <row r="849" spans="1:104" ht="11.25" customHeight="1" x14ac:dyDescent="0.2">
      <c r="A849" s="303"/>
      <c r="B849" s="303"/>
      <c r="C849" s="303"/>
      <c r="D849" s="303"/>
      <c r="E849" s="303"/>
      <c r="F849" s="303"/>
      <c r="G849" s="303"/>
      <c r="H849" s="303"/>
      <c r="I849" s="303"/>
      <c r="J849" s="303"/>
      <c r="K849" s="303"/>
      <c r="L849" s="303"/>
      <c r="M849" s="303"/>
      <c r="N849" s="303"/>
      <c r="O849" s="303"/>
      <c r="P849" s="303"/>
      <c r="Q849" s="303"/>
      <c r="R849" s="309"/>
      <c r="S849" s="310"/>
      <c r="T849" s="310"/>
      <c r="U849" s="303"/>
      <c r="V849" s="303"/>
      <c r="W849" s="303"/>
      <c r="X849" s="303"/>
      <c r="Y849" s="303"/>
      <c r="Z849" s="303"/>
      <c r="AA849" s="303"/>
      <c r="AB849" s="303"/>
      <c r="AC849" s="303"/>
      <c r="AD849" s="303"/>
      <c r="AE849" s="303"/>
      <c r="AF849" s="303"/>
      <c r="AG849" s="303"/>
      <c r="AH849" s="303"/>
      <c r="AI849" s="303"/>
      <c r="AJ849" s="303"/>
      <c r="AK849" s="303"/>
      <c r="AL849" s="303"/>
      <c r="AM849" s="303"/>
      <c r="AN849" s="303"/>
      <c r="AO849" s="303"/>
      <c r="AP849" s="303"/>
      <c r="AQ849" s="303"/>
      <c r="AR849" s="303"/>
      <c r="AS849" s="303"/>
      <c r="AT849" s="303"/>
      <c r="AU849" s="303"/>
      <c r="AV849" s="303"/>
      <c r="AW849" s="303"/>
      <c r="AX849" s="303"/>
      <c r="AY849" s="303"/>
      <c r="AZ849" s="303"/>
      <c r="BA849" s="303"/>
      <c r="BB849" s="303"/>
      <c r="BC849" s="303"/>
      <c r="BD849" s="303"/>
      <c r="BE849" s="303"/>
      <c r="BF849" s="303"/>
      <c r="BG849" s="303"/>
      <c r="BH849" s="303"/>
      <c r="BI849" s="303"/>
      <c r="BJ849" s="303"/>
      <c r="BK849" s="303"/>
      <c r="BL849" s="303"/>
      <c r="BM849" s="303"/>
      <c r="BN849" s="303"/>
      <c r="BO849" s="303"/>
      <c r="BP849" s="303"/>
      <c r="BQ849" s="303"/>
      <c r="BR849" s="303"/>
      <c r="BS849" s="303"/>
      <c r="BT849" s="303"/>
      <c r="BU849" s="303"/>
      <c r="BV849" s="303"/>
      <c r="BW849" s="303"/>
      <c r="BX849" s="303"/>
      <c r="BY849" s="303"/>
      <c r="BZ849" s="303"/>
      <c r="CA849" s="303"/>
      <c r="CB849" s="303"/>
      <c r="CC849" s="303"/>
      <c r="CD849" s="303"/>
      <c r="CE849" s="303"/>
      <c r="CF849" s="303"/>
      <c r="CG849" s="303"/>
      <c r="CH849" s="303"/>
      <c r="CI849" s="303"/>
      <c r="CJ849" s="303"/>
      <c r="CK849" s="303"/>
      <c r="CL849" s="303"/>
      <c r="CM849" s="303"/>
      <c r="CN849" s="303"/>
      <c r="CO849" s="303"/>
      <c r="CP849" s="303"/>
      <c r="CQ849" s="303"/>
      <c r="CR849" s="303"/>
      <c r="CS849" s="303"/>
      <c r="CT849" s="303"/>
      <c r="CU849" s="303"/>
      <c r="CV849" s="303"/>
      <c r="CW849" s="303"/>
      <c r="CX849" s="303"/>
      <c r="CY849" s="303"/>
      <c r="CZ849" s="303"/>
    </row>
    <row r="850" spans="1:104" ht="11.25" customHeight="1" x14ac:dyDescent="0.2">
      <c r="A850" s="303"/>
      <c r="B850" s="303"/>
      <c r="C850" s="303"/>
      <c r="D850" s="303"/>
      <c r="E850" s="303"/>
      <c r="F850" s="303"/>
      <c r="G850" s="303"/>
      <c r="H850" s="303"/>
      <c r="I850" s="303"/>
      <c r="J850" s="303"/>
      <c r="K850" s="303"/>
      <c r="L850" s="303"/>
      <c r="M850" s="303"/>
      <c r="N850" s="303"/>
      <c r="O850" s="303"/>
      <c r="P850" s="303"/>
      <c r="Q850" s="303"/>
      <c r="R850" s="309"/>
      <c r="S850" s="310"/>
      <c r="T850" s="310"/>
      <c r="U850" s="303"/>
      <c r="V850" s="303"/>
      <c r="W850" s="303"/>
      <c r="X850" s="303"/>
      <c r="Y850" s="303"/>
      <c r="Z850" s="303"/>
      <c r="AA850" s="303"/>
      <c r="AB850" s="303"/>
      <c r="AC850" s="303"/>
      <c r="AD850" s="303"/>
      <c r="AE850" s="303"/>
      <c r="AF850" s="303"/>
      <c r="AG850" s="303"/>
      <c r="AH850" s="303"/>
      <c r="AI850" s="303"/>
      <c r="AJ850" s="303"/>
      <c r="AK850" s="303"/>
      <c r="AL850" s="303"/>
      <c r="AM850" s="303"/>
      <c r="AN850" s="303"/>
      <c r="AO850" s="303"/>
      <c r="AP850" s="303"/>
      <c r="AQ850" s="303"/>
      <c r="AR850" s="303"/>
      <c r="AS850" s="303"/>
      <c r="AT850" s="303"/>
      <c r="AU850" s="303"/>
      <c r="AV850" s="303"/>
      <c r="AW850" s="303"/>
      <c r="AX850" s="303"/>
      <c r="AY850" s="303"/>
      <c r="AZ850" s="303"/>
      <c r="BA850" s="303"/>
      <c r="BB850" s="303"/>
      <c r="BC850" s="303"/>
      <c r="BD850" s="303"/>
      <c r="BE850" s="303"/>
      <c r="BF850" s="303"/>
      <c r="BG850" s="303"/>
      <c r="BH850" s="303"/>
      <c r="BI850" s="303"/>
      <c r="BJ850" s="303"/>
      <c r="BK850" s="303"/>
      <c r="BL850" s="303"/>
      <c r="BM850" s="303"/>
      <c r="BN850" s="303"/>
      <c r="BO850" s="303"/>
      <c r="BP850" s="303"/>
      <c r="BQ850" s="303"/>
      <c r="BR850" s="303"/>
      <c r="BS850" s="303"/>
      <c r="BT850" s="303"/>
      <c r="BU850" s="303"/>
      <c r="BV850" s="303"/>
      <c r="BW850" s="303"/>
      <c r="BX850" s="303"/>
      <c r="BY850" s="303"/>
      <c r="BZ850" s="303"/>
      <c r="CA850" s="303"/>
      <c r="CB850" s="303"/>
      <c r="CC850" s="303"/>
      <c r="CD850" s="303"/>
      <c r="CE850" s="303"/>
      <c r="CF850" s="303"/>
      <c r="CG850" s="303"/>
      <c r="CH850" s="303"/>
      <c r="CI850" s="303"/>
      <c r="CJ850" s="303"/>
      <c r="CK850" s="303"/>
      <c r="CL850" s="303"/>
      <c r="CM850" s="303"/>
      <c r="CN850" s="303"/>
      <c r="CO850" s="303"/>
      <c r="CP850" s="303"/>
      <c r="CQ850" s="303"/>
      <c r="CR850" s="303"/>
      <c r="CS850" s="303"/>
      <c r="CT850" s="303"/>
      <c r="CU850" s="303"/>
      <c r="CV850" s="303"/>
      <c r="CW850" s="303"/>
      <c r="CX850" s="303"/>
      <c r="CY850" s="303"/>
      <c r="CZ850" s="303"/>
    </row>
    <row r="851" spans="1:104" ht="11.25" customHeight="1" x14ac:dyDescent="0.2">
      <c r="A851" s="303"/>
      <c r="B851" s="303"/>
      <c r="C851" s="303"/>
      <c r="D851" s="303"/>
      <c r="E851" s="303"/>
      <c r="F851" s="303"/>
      <c r="G851" s="303"/>
      <c r="H851" s="303"/>
      <c r="I851" s="303"/>
      <c r="J851" s="303"/>
      <c r="K851" s="303"/>
      <c r="L851" s="303"/>
      <c r="M851" s="303"/>
      <c r="N851" s="303"/>
      <c r="O851" s="303"/>
      <c r="P851" s="303"/>
      <c r="Q851" s="303"/>
      <c r="R851" s="309"/>
      <c r="S851" s="310"/>
      <c r="T851" s="310"/>
      <c r="U851" s="303"/>
      <c r="V851" s="303"/>
      <c r="W851" s="303"/>
      <c r="X851" s="303"/>
      <c r="Y851" s="303"/>
      <c r="Z851" s="303"/>
      <c r="AA851" s="303"/>
      <c r="AB851" s="303"/>
      <c r="AC851" s="303"/>
      <c r="AD851" s="303"/>
      <c r="AE851" s="303"/>
      <c r="AF851" s="303"/>
      <c r="AG851" s="303"/>
      <c r="AH851" s="303"/>
      <c r="AI851" s="303"/>
      <c r="AJ851" s="303"/>
      <c r="AK851" s="303"/>
      <c r="AL851" s="303"/>
      <c r="AM851" s="303"/>
      <c r="AN851" s="303"/>
      <c r="AO851" s="303"/>
      <c r="AP851" s="303"/>
      <c r="AQ851" s="303"/>
      <c r="AR851" s="303"/>
      <c r="AS851" s="303"/>
      <c r="AT851" s="303"/>
      <c r="AU851" s="303"/>
      <c r="AV851" s="303"/>
      <c r="AW851" s="303"/>
      <c r="AX851" s="303"/>
      <c r="AY851" s="303"/>
      <c r="AZ851" s="303"/>
      <c r="BA851" s="303"/>
      <c r="BB851" s="303"/>
      <c r="BC851" s="303"/>
      <c r="BD851" s="303"/>
      <c r="BE851" s="303"/>
      <c r="BF851" s="303"/>
      <c r="BG851" s="303"/>
      <c r="BH851" s="303"/>
      <c r="BI851" s="303"/>
      <c r="BJ851" s="303"/>
      <c r="BK851" s="303"/>
      <c r="BL851" s="303"/>
      <c r="BM851" s="303"/>
      <c r="BN851" s="303"/>
      <c r="BO851" s="303"/>
      <c r="BP851" s="303"/>
      <c r="BQ851" s="303"/>
      <c r="BR851" s="303"/>
      <c r="BS851" s="303"/>
      <c r="BT851" s="303"/>
      <c r="BU851" s="303"/>
      <c r="BV851" s="303"/>
      <c r="BW851" s="303"/>
      <c r="BX851" s="303"/>
      <c r="BY851" s="303"/>
      <c r="BZ851" s="303"/>
      <c r="CA851" s="303"/>
      <c r="CB851" s="303"/>
      <c r="CC851" s="303"/>
      <c r="CD851" s="303"/>
      <c r="CE851" s="303"/>
      <c r="CF851" s="303"/>
      <c r="CG851" s="303"/>
      <c r="CH851" s="303"/>
      <c r="CI851" s="303"/>
      <c r="CJ851" s="303"/>
      <c r="CK851" s="303"/>
      <c r="CL851" s="303"/>
      <c r="CM851" s="303"/>
      <c r="CN851" s="303"/>
      <c r="CO851" s="303"/>
      <c r="CP851" s="303"/>
      <c r="CQ851" s="303"/>
      <c r="CR851" s="303"/>
      <c r="CS851" s="303"/>
      <c r="CT851" s="303"/>
      <c r="CU851" s="303"/>
      <c r="CV851" s="303"/>
      <c r="CW851" s="303"/>
      <c r="CX851" s="303"/>
      <c r="CY851" s="303"/>
      <c r="CZ851" s="303"/>
    </row>
    <row r="852" spans="1:104" ht="11.25" customHeight="1" x14ac:dyDescent="0.2">
      <c r="A852" s="303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303"/>
      <c r="N852" s="303"/>
      <c r="O852" s="303"/>
      <c r="P852" s="303"/>
      <c r="Q852" s="303"/>
      <c r="R852" s="309"/>
      <c r="S852" s="310"/>
      <c r="T852" s="310"/>
      <c r="U852" s="303"/>
      <c r="V852" s="303"/>
      <c r="W852" s="303"/>
      <c r="X852" s="303"/>
      <c r="Y852" s="303"/>
      <c r="Z852" s="303"/>
      <c r="AA852" s="303"/>
      <c r="AB852" s="303"/>
      <c r="AC852" s="303"/>
      <c r="AD852" s="303"/>
      <c r="AE852" s="303"/>
      <c r="AF852" s="303"/>
      <c r="AG852" s="303"/>
      <c r="AH852" s="303"/>
      <c r="AI852" s="303"/>
      <c r="AJ852" s="303"/>
      <c r="AK852" s="303"/>
      <c r="AL852" s="303"/>
      <c r="AM852" s="303"/>
      <c r="AN852" s="303"/>
      <c r="AO852" s="303"/>
      <c r="AP852" s="303"/>
      <c r="AQ852" s="303"/>
      <c r="AR852" s="303"/>
      <c r="AS852" s="303"/>
      <c r="AT852" s="303"/>
      <c r="AU852" s="303"/>
      <c r="AV852" s="303"/>
      <c r="AW852" s="303"/>
      <c r="AX852" s="303"/>
      <c r="AY852" s="303"/>
      <c r="AZ852" s="303"/>
      <c r="BA852" s="303"/>
      <c r="BB852" s="303"/>
      <c r="BC852" s="303"/>
      <c r="BD852" s="303"/>
      <c r="BE852" s="303"/>
      <c r="BF852" s="303"/>
      <c r="BG852" s="303"/>
      <c r="BH852" s="303"/>
      <c r="BI852" s="303"/>
      <c r="BJ852" s="303"/>
      <c r="BK852" s="303"/>
      <c r="BL852" s="303"/>
      <c r="BM852" s="303"/>
      <c r="BN852" s="303"/>
      <c r="BO852" s="303"/>
      <c r="BP852" s="303"/>
      <c r="BQ852" s="303"/>
      <c r="BR852" s="303"/>
      <c r="BS852" s="303"/>
      <c r="BT852" s="303"/>
      <c r="BU852" s="303"/>
      <c r="BV852" s="303"/>
      <c r="BW852" s="303"/>
      <c r="BX852" s="303"/>
      <c r="BY852" s="303"/>
      <c r="BZ852" s="303"/>
      <c r="CA852" s="303"/>
      <c r="CB852" s="303"/>
      <c r="CC852" s="303"/>
      <c r="CD852" s="303"/>
      <c r="CE852" s="303"/>
      <c r="CF852" s="303"/>
      <c r="CG852" s="303"/>
      <c r="CH852" s="303"/>
      <c r="CI852" s="303"/>
      <c r="CJ852" s="303"/>
      <c r="CK852" s="303"/>
      <c r="CL852" s="303"/>
      <c r="CM852" s="303"/>
      <c r="CN852" s="303"/>
      <c r="CO852" s="303"/>
      <c r="CP852" s="303"/>
      <c r="CQ852" s="303"/>
      <c r="CR852" s="303"/>
      <c r="CS852" s="303"/>
      <c r="CT852" s="303"/>
      <c r="CU852" s="303"/>
      <c r="CV852" s="303"/>
      <c r="CW852" s="303"/>
      <c r="CX852" s="303"/>
      <c r="CY852" s="303"/>
      <c r="CZ852" s="303"/>
    </row>
    <row r="853" spans="1:104" ht="11.25" customHeight="1" x14ac:dyDescent="0.2">
      <c r="A853" s="303"/>
      <c r="B853" s="303"/>
      <c r="C853" s="303"/>
      <c r="D853" s="303"/>
      <c r="E853" s="303"/>
      <c r="F853" s="303"/>
      <c r="G853" s="303"/>
      <c r="H853" s="303"/>
      <c r="I853" s="303"/>
      <c r="J853" s="303"/>
      <c r="K853" s="303"/>
      <c r="L853" s="303"/>
      <c r="M853" s="303"/>
      <c r="N853" s="303"/>
      <c r="O853" s="303"/>
      <c r="P853" s="303"/>
      <c r="Q853" s="303"/>
      <c r="R853" s="309"/>
      <c r="S853" s="310"/>
      <c r="T853" s="310"/>
      <c r="U853" s="303"/>
      <c r="V853" s="303"/>
      <c r="W853" s="303"/>
      <c r="X853" s="303"/>
      <c r="Y853" s="303"/>
      <c r="Z853" s="303"/>
      <c r="AA853" s="303"/>
      <c r="AB853" s="303"/>
      <c r="AC853" s="303"/>
      <c r="AD853" s="303"/>
      <c r="AE853" s="303"/>
      <c r="AF853" s="303"/>
      <c r="AG853" s="303"/>
      <c r="AH853" s="303"/>
      <c r="AI853" s="303"/>
      <c r="AJ853" s="303"/>
      <c r="AK853" s="303"/>
      <c r="AL853" s="303"/>
      <c r="AM853" s="303"/>
      <c r="AN853" s="303"/>
      <c r="AO853" s="303"/>
      <c r="AP853" s="303"/>
      <c r="AQ853" s="303"/>
      <c r="AR853" s="303"/>
      <c r="AS853" s="303"/>
      <c r="AT853" s="303"/>
      <c r="AU853" s="303"/>
      <c r="AV853" s="303"/>
      <c r="AW853" s="303"/>
      <c r="AX853" s="303"/>
      <c r="AY853" s="303"/>
      <c r="AZ853" s="303"/>
      <c r="BA853" s="303"/>
      <c r="BB853" s="303"/>
      <c r="BC853" s="303"/>
      <c r="BD853" s="303"/>
      <c r="BE853" s="303"/>
      <c r="BF853" s="303"/>
      <c r="BG853" s="303"/>
      <c r="BH853" s="303"/>
      <c r="BI853" s="303"/>
      <c r="BJ853" s="303"/>
      <c r="BK853" s="303"/>
      <c r="BL853" s="303"/>
      <c r="BM853" s="303"/>
      <c r="BN853" s="303"/>
      <c r="BO853" s="303"/>
      <c r="BP853" s="303"/>
      <c r="BQ853" s="303"/>
      <c r="BR853" s="303"/>
      <c r="BS853" s="303"/>
      <c r="BT853" s="303"/>
      <c r="BU853" s="303"/>
      <c r="BV853" s="303"/>
      <c r="BW853" s="303"/>
      <c r="BX853" s="303"/>
      <c r="BY853" s="303"/>
      <c r="BZ853" s="303"/>
      <c r="CA853" s="303"/>
      <c r="CB853" s="303"/>
      <c r="CC853" s="303"/>
      <c r="CD853" s="303"/>
      <c r="CE853" s="303"/>
      <c r="CF853" s="303"/>
      <c r="CG853" s="303"/>
      <c r="CH853" s="303"/>
      <c r="CI853" s="303"/>
      <c r="CJ853" s="303"/>
      <c r="CK853" s="303"/>
      <c r="CL853" s="303"/>
      <c r="CM853" s="303"/>
      <c r="CN853" s="303"/>
      <c r="CO853" s="303"/>
      <c r="CP853" s="303"/>
      <c r="CQ853" s="303"/>
      <c r="CR853" s="303"/>
      <c r="CS853" s="303"/>
      <c r="CT853" s="303"/>
      <c r="CU853" s="303"/>
      <c r="CV853" s="303"/>
      <c r="CW853" s="303"/>
      <c r="CX853" s="303"/>
      <c r="CY853" s="303"/>
      <c r="CZ853" s="303"/>
    </row>
    <row r="854" spans="1:104" ht="11.25" customHeight="1" x14ac:dyDescent="0.2">
      <c r="A854" s="303"/>
      <c r="B854" s="303"/>
      <c r="C854" s="303"/>
      <c r="D854" s="303"/>
      <c r="E854" s="303"/>
      <c r="F854" s="303"/>
      <c r="G854" s="303"/>
      <c r="H854" s="303"/>
      <c r="I854" s="303"/>
      <c r="J854" s="303"/>
      <c r="K854" s="303"/>
      <c r="L854" s="303"/>
      <c r="M854" s="303"/>
      <c r="N854" s="303"/>
      <c r="O854" s="303"/>
      <c r="P854" s="303"/>
      <c r="Q854" s="303"/>
      <c r="R854" s="309"/>
      <c r="S854" s="310"/>
      <c r="T854" s="310"/>
      <c r="U854" s="303"/>
      <c r="V854" s="303"/>
      <c r="W854" s="303"/>
      <c r="X854" s="303"/>
      <c r="Y854" s="303"/>
      <c r="Z854" s="303"/>
      <c r="AA854" s="303"/>
      <c r="AB854" s="303"/>
      <c r="AC854" s="303"/>
      <c r="AD854" s="303"/>
      <c r="AE854" s="303"/>
      <c r="AF854" s="303"/>
      <c r="AG854" s="303"/>
      <c r="AH854" s="303"/>
      <c r="AI854" s="303"/>
      <c r="AJ854" s="303"/>
      <c r="AK854" s="303"/>
      <c r="AL854" s="303"/>
      <c r="AM854" s="303"/>
      <c r="AN854" s="303"/>
      <c r="AO854" s="303"/>
      <c r="AP854" s="303"/>
      <c r="AQ854" s="303"/>
      <c r="AR854" s="303"/>
      <c r="AS854" s="303"/>
      <c r="AT854" s="303"/>
      <c r="AU854" s="303"/>
      <c r="AV854" s="303"/>
      <c r="AW854" s="303"/>
      <c r="AX854" s="303"/>
      <c r="AY854" s="303"/>
      <c r="AZ854" s="303"/>
      <c r="BA854" s="303"/>
      <c r="BB854" s="303"/>
      <c r="BC854" s="303"/>
      <c r="BD854" s="303"/>
      <c r="BE854" s="303"/>
      <c r="BF854" s="303"/>
      <c r="BG854" s="303"/>
      <c r="BH854" s="303"/>
      <c r="BI854" s="303"/>
      <c r="BJ854" s="303"/>
      <c r="BK854" s="303"/>
      <c r="BL854" s="303"/>
      <c r="BM854" s="303"/>
      <c r="BN854" s="303"/>
      <c r="BO854" s="303"/>
      <c r="BP854" s="303"/>
      <c r="BQ854" s="303"/>
      <c r="BR854" s="303"/>
      <c r="BS854" s="303"/>
      <c r="BT854" s="303"/>
      <c r="BU854" s="303"/>
      <c r="BV854" s="303"/>
      <c r="BW854" s="303"/>
      <c r="BX854" s="303"/>
      <c r="BY854" s="303"/>
      <c r="BZ854" s="303"/>
      <c r="CA854" s="303"/>
      <c r="CB854" s="303"/>
      <c r="CC854" s="303"/>
      <c r="CD854" s="303"/>
      <c r="CE854" s="303"/>
      <c r="CF854" s="303"/>
      <c r="CG854" s="303"/>
      <c r="CH854" s="303"/>
      <c r="CI854" s="303"/>
      <c r="CJ854" s="303"/>
      <c r="CK854" s="303"/>
      <c r="CL854" s="303"/>
      <c r="CM854" s="303"/>
      <c r="CN854" s="303"/>
      <c r="CO854" s="303"/>
      <c r="CP854" s="303"/>
      <c r="CQ854" s="303"/>
      <c r="CR854" s="303"/>
      <c r="CS854" s="303"/>
      <c r="CT854" s="303"/>
      <c r="CU854" s="303"/>
      <c r="CV854" s="303"/>
      <c r="CW854" s="303"/>
      <c r="CX854" s="303"/>
      <c r="CY854" s="303"/>
      <c r="CZ854" s="303"/>
    </row>
    <row r="855" spans="1:104" ht="11.25" customHeight="1" x14ac:dyDescent="0.2">
      <c r="A855" s="303"/>
      <c r="B855" s="303"/>
      <c r="C855" s="303"/>
      <c r="D855" s="303"/>
      <c r="E855" s="303"/>
      <c r="F855" s="303"/>
      <c r="G855" s="303"/>
      <c r="H855" s="303"/>
      <c r="I855" s="303"/>
      <c r="J855" s="303"/>
      <c r="K855" s="303"/>
      <c r="L855" s="303"/>
      <c r="M855" s="303"/>
      <c r="N855" s="303"/>
      <c r="O855" s="303"/>
      <c r="P855" s="303"/>
      <c r="Q855" s="303"/>
      <c r="R855" s="309"/>
      <c r="S855" s="310"/>
      <c r="T855" s="310"/>
      <c r="U855" s="303"/>
      <c r="V855" s="303"/>
      <c r="W855" s="303"/>
      <c r="X855" s="303"/>
      <c r="Y855" s="303"/>
      <c r="Z855" s="303"/>
      <c r="AA855" s="303"/>
      <c r="AB855" s="303"/>
      <c r="AC855" s="303"/>
      <c r="AD855" s="303"/>
      <c r="AE855" s="303"/>
      <c r="AF855" s="303"/>
      <c r="AG855" s="303"/>
      <c r="AH855" s="303"/>
      <c r="AI855" s="303"/>
      <c r="AJ855" s="303"/>
      <c r="AK855" s="303"/>
      <c r="AL855" s="303"/>
      <c r="AM855" s="303"/>
      <c r="AN855" s="303"/>
      <c r="AO855" s="303"/>
      <c r="AP855" s="303"/>
      <c r="AQ855" s="303"/>
      <c r="AR855" s="303"/>
      <c r="AS855" s="303"/>
      <c r="AT855" s="303"/>
      <c r="AU855" s="303"/>
      <c r="AV855" s="303"/>
      <c r="AW855" s="303"/>
      <c r="AX855" s="303"/>
      <c r="AY855" s="303"/>
      <c r="AZ855" s="303"/>
      <c r="BA855" s="303"/>
      <c r="BB855" s="303"/>
      <c r="BC855" s="303"/>
      <c r="BD855" s="303"/>
      <c r="BE855" s="303"/>
      <c r="BF855" s="303"/>
      <c r="BG855" s="303"/>
      <c r="BH855" s="303"/>
      <c r="BI855" s="303"/>
      <c r="BJ855" s="303"/>
      <c r="BK855" s="303"/>
      <c r="BL855" s="303"/>
      <c r="BM855" s="303"/>
      <c r="BN855" s="303"/>
      <c r="BO855" s="303"/>
      <c r="BP855" s="303"/>
      <c r="BQ855" s="303"/>
      <c r="BR855" s="303"/>
      <c r="BS855" s="303"/>
      <c r="BT855" s="303"/>
      <c r="BU855" s="303"/>
      <c r="BV855" s="303"/>
      <c r="BW855" s="303"/>
      <c r="BX855" s="303"/>
      <c r="BY855" s="303"/>
      <c r="BZ855" s="303"/>
      <c r="CA855" s="303"/>
      <c r="CB855" s="303"/>
      <c r="CC855" s="303"/>
      <c r="CD855" s="303"/>
      <c r="CE855" s="303"/>
      <c r="CF855" s="303"/>
      <c r="CG855" s="303"/>
      <c r="CH855" s="303"/>
      <c r="CI855" s="303"/>
      <c r="CJ855" s="303"/>
      <c r="CK855" s="303"/>
      <c r="CL855" s="303"/>
      <c r="CM855" s="303"/>
      <c r="CN855" s="303"/>
      <c r="CO855" s="303"/>
      <c r="CP855" s="303"/>
      <c r="CQ855" s="303"/>
      <c r="CR855" s="303"/>
      <c r="CS855" s="303"/>
      <c r="CT855" s="303"/>
      <c r="CU855" s="303"/>
      <c r="CV855" s="303"/>
      <c r="CW855" s="303"/>
      <c r="CX855" s="303"/>
      <c r="CY855" s="303"/>
      <c r="CZ855" s="303"/>
    </row>
    <row r="856" spans="1:104" ht="11.25" customHeight="1" x14ac:dyDescent="0.2">
      <c r="A856" s="303"/>
      <c r="B856" s="303"/>
      <c r="C856" s="303"/>
      <c r="D856" s="303"/>
      <c r="E856" s="303"/>
      <c r="F856" s="303"/>
      <c r="G856" s="303"/>
      <c r="H856" s="303"/>
      <c r="I856" s="303"/>
      <c r="J856" s="303"/>
      <c r="K856" s="303"/>
      <c r="L856" s="303"/>
      <c r="M856" s="303"/>
      <c r="N856" s="303"/>
      <c r="O856" s="303"/>
      <c r="P856" s="303"/>
      <c r="Q856" s="303"/>
      <c r="R856" s="309"/>
      <c r="S856" s="310"/>
      <c r="T856" s="310"/>
      <c r="U856" s="303"/>
      <c r="V856" s="303"/>
      <c r="W856" s="303"/>
      <c r="X856" s="303"/>
      <c r="Y856" s="303"/>
      <c r="Z856" s="303"/>
      <c r="AA856" s="303"/>
      <c r="AB856" s="303"/>
      <c r="AC856" s="303"/>
      <c r="AD856" s="303"/>
      <c r="AE856" s="303"/>
      <c r="AF856" s="303"/>
      <c r="AG856" s="303"/>
      <c r="AH856" s="303"/>
      <c r="AI856" s="303"/>
      <c r="AJ856" s="303"/>
      <c r="AK856" s="303"/>
      <c r="AL856" s="303"/>
      <c r="AM856" s="303"/>
      <c r="AN856" s="303"/>
      <c r="AO856" s="303"/>
      <c r="AP856" s="303"/>
      <c r="AQ856" s="303"/>
      <c r="AR856" s="303"/>
      <c r="AS856" s="303"/>
      <c r="AT856" s="303"/>
      <c r="AU856" s="303"/>
      <c r="AV856" s="303"/>
      <c r="AW856" s="303"/>
      <c r="AX856" s="303"/>
      <c r="AY856" s="303"/>
      <c r="AZ856" s="303"/>
      <c r="BA856" s="303"/>
      <c r="BB856" s="303"/>
      <c r="BC856" s="303"/>
      <c r="BD856" s="303"/>
      <c r="BE856" s="303"/>
      <c r="BF856" s="303"/>
      <c r="BG856" s="303"/>
      <c r="BH856" s="303"/>
      <c r="BI856" s="303"/>
      <c r="BJ856" s="303"/>
      <c r="BK856" s="303"/>
      <c r="BL856" s="303"/>
      <c r="BM856" s="303"/>
      <c r="BN856" s="303"/>
      <c r="BO856" s="303"/>
      <c r="BP856" s="303"/>
      <c r="BQ856" s="303"/>
      <c r="BR856" s="303"/>
      <c r="BS856" s="303"/>
      <c r="BT856" s="303"/>
      <c r="BU856" s="303"/>
      <c r="BV856" s="303"/>
      <c r="BW856" s="303"/>
      <c r="BX856" s="303"/>
      <c r="BY856" s="303"/>
      <c r="BZ856" s="303"/>
      <c r="CA856" s="303"/>
      <c r="CB856" s="303"/>
      <c r="CC856" s="303"/>
      <c r="CD856" s="303"/>
      <c r="CE856" s="303"/>
      <c r="CF856" s="303"/>
      <c r="CG856" s="303"/>
      <c r="CH856" s="303"/>
      <c r="CI856" s="303"/>
      <c r="CJ856" s="303"/>
      <c r="CK856" s="303"/>
      <c r="CL856" s="303"/>
      <c r="CM856" s="303"/>
      <c r="CN856" s="303"/>
      <c r="CO856" s="303"/>
      <c r="CP856" s="303"/>
      <c r="CQ856" s="303"/>
      <c r="CR856" s="303"/>
      <c r="CS856" s="303"/>
      <c r="CT856" s="303"/>
      <c r="CU856" s="303"/>
      <c r="CV856" s="303"/>
      <c r="CW856" s="303"/>
      <c r="CX856" s="303"/>
      <c r="CY856" s="303"/>
      <c r="CZ856" s="303"/>
    </row>
    <row r="857" spans="1:104" ht="11.25" customHeight="1" x14ac:dyDescent="0.2">
      <c r="A857" s="303"/>
      <c r="B857" s="303"/>
      <c r="C857" s="303"/>
      <c r="D857" s="303"/>
      <c r="E857" s="303"/>
      <c r="F857" s="303"/>
      <c r="G857" s="303"/>
      <c r="H857" s="303"/>
      <c r="I857" s="303"/>
      <c r="J857" s="303"/>
      <c r="K857" s="303"/>
      <c r="L857" s="303"/>
      <c r="M857" s="303"/>
      <c r="N857" s="303"/>
      <c r="O857" s="303"/>
      <c r="P857" s="303"/>
      <c r="Q857" s="303"/>
      <c r="R857" s="309"/>
      <c r="S857" s="310"/>
      <c r="T857" s="310"/>
      <c r="U857" s="303"/>
      <c r="V857" s="303"/>
      <c r="W857" s="303"/>
      <c r="X857" s="303"/>
      <c r="Y857" s="303"/>
      <c r="Z857" s="303"/>
      <c r="AA857" s="303"/>
      <c r="AB857" s="303"/>
      <c r="AC857" s="303"/>
      <c r="AD857" s="303"/>
      <c r="AE857" s="303"/>
      <c r="AF857" s="303"/>
      <c r="AG857" s="303"/>
      <c r="AH857" s="303"/>
      <c r="AI857" s="303"/>
      <c r="AJ857" s="303"/>
      <c r="AK857" s="303"/>
      <c r="AL857" s="303"/>
      <c r="AM857" s="303"/>
      <c r="AN857" s="303"/>
      <c r="AO857" s="303"/>
      <c r="AP857" s="303"/>
      <c r="AQ857" s="303"/>
      <c r="AR857" s="303"/>
      <c r="AS857" s="303"/>
      <c r="AT857" s="303"/>
      <c r="AU857" s="303"/>
      <c r="AV857" s="303"/>
      <c r="AW857" s="303"/>
      <c r="AX857" s="303"/>
      <c r="AY857" s="303"/>
      <c r="AZ857" s="303"/>
      <c r="BA857" s="303"/>
      <c r="BB857" s="303"/>
      <c r="BC857" s="303"/>
      <c r="BD857" s="303"/>
      <c r="BE857" s="303"/>
      <c r="BF857" s="303"/>
      <c r="BG857" s="303"/>
      <c r="BH857" s="303"/>
      <c r="BI857" s="303"/>
      <c r="BJ857" s="303"/>
      <c r="BK857" s="303"/>
      <c r="BL857" s="303"/>
      <c r="BM857" s="303"/>
      <c r="BN857" s="303"/>
      <c r="BO857" s="303"/>
      <c r="BP857" s="303"/>
      <c r="BQ857" s="303"/>
      <c r="BR857" s="303"/>
      <c r="BS857" s="303"/>
      <c r="BT857" s="303"/>
      <c r="BU857" s="303"/>
      <c r="BV857" s="303"/>
      <c r="BW857" s="303"/>
      <c r="BX857" s="303"/>
      <c r="BY857" s="303"/>
      <c r="BZ857" s="303"/>
      <c r="CA857" s="303"/>
      <c r="CB857" s="303"/>
      <c r="CC857" s="303"/>
      <c r="CD857" s="303"/>
      <c r="CE857" s="303"/>
      <c r="CF857" s="303"/>
      <c r="CG857" s="303"/>
      <c r="CH857" s="303"/>
      <c r="CI857" s="303"/>
      <c r="CJ857" s="303"/>
      <c r="CK857" s="303"/>
      <c r="CL857" s="303"/>
      <c r="CM857" s="303"/>
      <c r="CN857" s="303"/>
      <c r="CO857" s="303"/>
      <c r="CP857" s="303"/>
      <c r="CQ857" s="303"/>
      <c r="CR857" s="303"/>
      <c r="CS857" s="303"/>
      <c r="CT857" s="303"/>
      <c r="CU857" s="303"/>
      <c r="CV857" s="303"/>
      <c r="CW857" s="303"/>
      <c r="CX857" s="303"/>
      <c r="CY857" s="303"/>
      <c r="CZ857" s="303"/>
    </row>
    <row r="858" spans="1:104" ht="11.25" customHeight="1" x14ac:dyDescent="0.2">
      <c r="A858" s="303"/>
      <c r="B858" s="303"/>
      <c r="C858" s="303"/>
      <c r="D858" s="303"/>
      <c r="E858" s="303"/>
      <c r="F858" s="303"/>
      <c r="G858" s="303"/>
      <c r="H858" s="303"/>
      <c r="I858" s="303"/>
      <c r="J858" s="303"/>
      <c r="K858" s="303"/>
      <c r="L858" s="303"/>
      <c r="M858" s="303"/>
      <c r="N858" s="303"/>
      <c r="O858" s="303"/>
      <c r="P858" s="303"/>
      <c r="Q858" s="303"/>
      <c r="R858" s="309"/>
      <c r="S858" s="310"/>
      <c r="T858" s="310"/>
      <c r="U858" s="303"/>
      <c r="V858" s="303"/>
      <c r="W858" s="303"/>
      <c r="X858" s="303"/>
      <c r="Y858" s="303"/>
      <c r="Z858" s="303"/>
      <c r="AA858" s="303"/>
      <c r="AB858" s="303"/>
      <c r="AC858" s="303"/>
      <c r="AD858" s="303"/>
      <c r="AE858" s="303"/>
      <c r="AF858" s="303"/>
      <c r="AG858" s="303"/>
      <c r="AH858" s="303"/>
      <c r="AI858" s="303"/>
      <c r="AJ858" s="303"/>
      <c r="AK858" s="303"/>
      <c r="AL858" s="303"/>
      <c r="AM858" s="303"/>
      <c r="AN858" s="303"/>
      <c r="AO858" s="303"/>
      <c r="AP858" s="303"/>
      <c r="AQ858" s="303"/>
      <c r="AR858" s="303"/>
      <c r="AS858" s="303"/>
      <c r="AT858" s="303"/>
      <c r="AU858" s="303"/>
      <c r="AV858" s="303"/>
      <c r="AW858" s="303"/>
      <c r="AX858" s="303"/>
      <c r="AY858" s="303"/>
      <c r="AZ858" s="303"/>
      <c r="BA858" s="303"/>
      <c r="BB858" s="303"/>
      <c r="BC858" s="303"/>
      <c r="BD858" s="303"/>
      <c r="BE858" s="303"/>
      <c r="BF858" s="303"/>
      <c r="BG858" s="303"/>
      <c r="BH858" s="303"/>
      <c r="BI858" s="303"/>
      <c r="BJ858" s="303"/>
      <c r="BK858" s="303"/>
      <c r="BL858" s="303"/>
      <c r="BM858" s="303"/>
      <c r="BN858" s="303"/>
      <c r="BO858" s="303"/>
      <c r="BP858" s="303"/>
      <c r="BQ858" s="303"/>
      <c r="BR858" s="303"/>
      <c r="BS858" s="303"/>
      <c r="BT858" s="303"/>
      <c r="BU858" s="303"/>
      <c r="BV858" s="303"/>
      <c r="BW858" s="303"/>
      <c r="BX858" s="303"/>
      <c r="BY858" s="303"/>
      <c r="BZ858" s="303"/>
      <c r="CA858" s="303"/>
      <c r="CB858" s="303"/>
      <c r="CC858" s="303"/>
      <c r="CD858" s="303"/>
      <c r="CE858" s="303"/>
      <c r="CF858" s="303"/>
      <c r="CG858" s="303"/>
      <c r="CH858" s="303"/>
      <c r="CI858" s="303"/>
      <c r="CJ858" s="303"/>
      <c r="CK858" s="303"/>
      <c r="CL858" s="303"/>
      <c r="CM858" s="303"/>
      <c r="CN858" s="303"/>
      <c r="CO858" s="303"/>
      <c r="CP858" s="303"/>
      <c r="CQ858" s="303"/>
      <c r="CR858" s="303"/>
      <c r="CS858" s="303"/>
      <c r="CT858" s="303"/>
      <c r="CU858" s="303"/>
      <c r="CV858" s="303"/>
      <c r="CW858" s="303"/>
      <c r="CX858" s="303"/>
      <c r="CY858" s="303"/>
      <c r="CZ858" s="303"/>
    </row>
    <row r="859" spans="1:104" ht="11.25" customHeight="1" x14ac:dyDescent="0.2">
      <c r="A859" s="303"/>
      <c r="B859" s="303"/>
      <c r="C859" s="303"/>
      <c r="D859" s="303"/>
      <c r="E859" s="303"/>
      <c r="F859" s="303"/>
      <c r="G859" s="303"/>
      <c r="H859" s="303"/>
      <c r="I859" s="303"/>
      <c r="J859" s="303"/>
      <c r="K859" s="303"/>
      <c r="L859" s="303"/>
      <c r="M859" s="303"/>
      <c r="N859" s="303"/>
      <c r="O859" s="303"/>
      <c r="P859" s="303"/>
      <c r="Q859" s="303"/>
      <c r="R859" s="309"/>
      <c r="S859" s="310"/>
      <c r="T859" s="310"/>
      <c r="U859" s="303"/>
      <c r="V859" s="303"/>
      <c r="W859" s="303"/>
      <c r="X859" s="303"/>
      <c r="Y859" s="303"/>
      <c r="Z859" s="303"/>
      <c r="AA859" s="303"/>
      <c r="AB859" s="303"/>
      <c r="AC859" s="303"/>
      <c r="AD859" s="303"/>
      <c r="AE859" s="303"/>
      <c r="AF859" s="303"/>
      <c r="AG859" s="303"/>
      <c r="AH859" s="303"/>
      <c r="AI859" s="303"/>
      <c r="AJ859" s="303"/>
      <c r="AK859" s="303"/>
      <c r="AL859" s="303"/>
      <c r="AM859" s="303"/>
      <c r="AN859" s="303"/>
      <c r="AO859" s="303"/>
      <c r="AP859" s="303"/>
      <c r="AQ859" s="303"/>
      <c r="AR859" s="303"/>
      <c r="AS859" s="303"/>
      <c r="AT859" s="303"/>
      <c r="AU859" s="303"/>
      <c r="AV859" s="303"/>
      <c r="AW859" s="303"/>
      <c r="AX859" s="303"/>
      <c r="AY859" s="303"/>
      <c r="AZ859" s="303"/>
      <c r="BA859" s="303"/>
      <c r="BB859" s="303"/>
      <c r="BC859" s="303"/>
      <c r="BD859" s="303"/>
      <c r="BE859" s="303"/>
      <c r="BF859" s="303"/>
      <c r="BG859" s="303"/>
      <c r="BH859" s="303"/>
      <c r="BI859" s="303"/>
      <c r="BJ859" s="303"/>
      <c r="BK859" s="303"/>
      <c r="BL859" s="303"/>
      <c r="BM859" s="303"/>
      <c r="BN859" s="303"/>
      <c r="BO859" s="303"/>
      <c r="BP859" s="303"/>
      <c r="BQ859" s="303"/>
      <c r="BR859" s="303"/>
      <c r="BS859" s="303"/>
      <c r="BT859" s="303"/>
      <c r="BU859" s="303"/>
      <c r="BV859" s="303"/>
      <c r="BW859" s="303"/>
      <c r="BX859" s="303"/>
      <c r="BY859" s="303"/>
      <c r="BZ859" s="303"/>
      <c r="CA859" s="303"/>
      <c r="CB859" s="303"/>
      <c r="CC859" s="303"/>
      <c r="CD859" s="303"/>
      <c r="CE859" s="303"/>
      <c r="CF859" s="303"/>
      <c r="CG859" s="303"/>
      <c r="CH859" s="303"/>
      <c r="CI859" s="303"/>
      <c r="CJ859" s="303"/>
      <c r="CK859" s="303"/>
      <c r="CL859" s="303"/>
      <c r="CM859" s="303"/>
      <c r="CN859" s="303"/>
      <c r="CO859" s="303"/>
      <c r="CP859" s="303"/>
      <c r="CQ859" s="303"/>
      <c r="CR859" s="303"/>
      <c r="CS859" s="303"/>
      <c r="CT859" s="303"/>
      <c r="CU859" s="303"/>
      <c r="CV859" s="303"/>
      <c r="CW859" s="303"/>
      <c r="CX859" s="303"/>
      <c r="CY859" s="303"/>
      <c r="CZ859" s="303"/>
    </row>
    <row r="860" spans="1:104" ht="11.25" customHeight="1" x14ac:dyDescent="0.2">
      <c r="A860" s="303"/>
      <c r="B860" s="303"/>
      <c r="C860" s="303"/>
      <c r="D860" s="303"/>
      <c r="E860" s="303"/>
      <c r="F860" s="303"/>
      <c r="G860" s="303"/>
      <c r="H860" s="303"/>
      <c r="I860" s="303"/>
      <c r="J860" s="303"/>
      <c r="K860" s="303"/>
      <c r="L860" s="303"/>
      <c r="M860" s="303"/>
      <c r="N860" s="303"/>
      <c r="O860" s="303"/>
      <c r="P860" s="303"/>
      <c r="Q860" s="303"/>
      <c r="R860" s="309"/>
      <c r="S860" s="310"/>
      <c r="T860" s="310"/>
      <c r="U860" s="303"/>
      <c r="V860" s="303"/>
      <c r="W860" s="303"/>
      <c r="X860" s="303"/>
      <c r="Y860" s="303"/>
      <c r="Z860" s="303"/>
      <c r="AA860" s="303"/>
      <c r="AB860" s="303"/>
      <c r="AC860" s="303"/>
      <c r="AD860" s="303"/>
      <c r="AE860" s="303"/>
      <c r="AF860" s="303"/>
      <c r="AG860" s="303"/>
      <c r="AH860" s="303"/>
      <c r="AI860" s="303"/>
      <c r="AJ860" s="303"/>
      <c r="AK860" s="303"/>
      <c r="AL860" s="303"/>
      <c r="AM860" s="303"/>
      <c r="AN860" s="303"/>
      <c r="AO860" s="303"/>
      <c r="AP860" s="303"/>
      <c r="AQ860" s="303"/>
      <c r="AR860" s="303"/>
      <c r="AS860" s="303"/>
      <c r="AT860" s="303"/>
      <c r="AU860" s="303"/>
      <c r="AV860" s="303"/>
      <c r="AW860" s="303"/>
      <c r="AX860" s="303"/>
      <c r="AY860" s="303"/>
      <c r="AZ860" s="303"/>
      <c r="BA860" s="303"/>
      <c r="BB860" s="303"/>
      <c r="BC860" s="303"/>
      <c r="BD860" s="303"/>
      <c r="BE860" s="303"/>
      <c r="BF860" s="303"/>
      <c r="BG860" s="303"/>
      <c r="BH860" s="303"/>
      <c r="BI860" s="303"/>
      <c r="BJ860" s="303"/>
      <c r="BK860" s="303"/>
      <c r="BL860" s="303"/>
      <c r="BM860" s="303"/>
      <c r="BN860" s="303"/>
      <c r="BO860" s="303"/>
      <c r="BP860" s="303"/>
      <c r="BQ860" s="303"/>
      <c r="BR860" s="303"/>
      <c r="BS860" s="303"/>
      <c r="BT860" s="303"/>
      <c r="BU860" s="303"/>
      <c r="BV860" s="303"/>
      <c r="BW860" s="303"/>
      <c r="BX860" s="303"/>
      <c r="BY860" s="303"/>
      <c r="BZ860" s="303"/>
      <c r="CA860" s="303"/>
      <c r="CB860" s="303"/>
      <c r="CC860" s="303"/>
      <c r="CD860" s="303"/>
      <c r="CE860" s="303"/>
      <c r="CF860" s="303"/>
      <c r="CG860" s="303"/>
      <c r="CH860" s="303"/>
      <c r="CI860" s="303"/>
      <c r="CJ860" s="303"/>
      <c r="CK860" s="303"/>
      <c r="CL860" s="303"/>
      <c r="CM860" s="303"/>
      <c r="CN860" s="303"/>
      <c r="CO860" s="303"/>
      <c r="CP860" s="303"/>
      <c r="CQ860" s="303"/>
      <c r="CR860" s="303"/>
      <c r="CS860" s="303"/>
      <c r="CT860" s="303"/>
      <c r="CU860" s="303"/>
      <c r="CV860" s="303"/>
      <c r="CW860" s="303"/>
      <c r="CX860" s="303"/>
      <c r="CY860" s="303"/>
      <c r="CZ860" s="303"/>
    </row>
    <row r="861" spans="1:104" ht="11.25" customHeight="1" x14ac:dyDescent="0.2">
      <c r="A861" s="303"/>
      <c r="B861" s="303"/>
      <c r="C861" s="303"/>
      <c r="D861" s="303"/>
      <c r="E861" s="303"/>
      <c r="F861" s="303"/>
      <c r="G861" s="303"/>
      <c r="H861" s="303"/>
      <c r="I861" s="303"/>
      <c r="J861" s="303"/>
      <c r="K861" s="303"/>
      <c r="L861" s="303"/>
      <c r="M861" s="303"/>
      <c r="N861" s="303"/>
      <c r="O861" s="303"/>
      <c r="P861" s="303"/>
      <c r="Q861" s="303"/>
      <c r="R861" s="309"/>
      <c r="S861" s="310"/>
      <c r="T861" s="310"/>
      <c r="U861" s="303"/>
      <c r="V861" s="303"/>
      <c r="W861" s="303"/>
      <c r="X861" s="303"/>
      <c r="Y861" s="303"/>
      <c r="Z861" s="303"/>
      <c r="AA861" s="303"/>
      <c r="AB861" s="303"/>
      <c r="AC861" s="303"/>
      <c r="AD861" s="303"/>
      <c r="AE861" s="303"/>
      <c r="AF861" s="303"/>
      <c r="AG861" s="303"/>
      <c r="AH861" s="303"/>
      <c r="AI861" s="303"/>
      <c r="AJ861" s="303"/>
      <c r="AK861" s="303"/>
      <c r="AL861" s="303"/>
      <c r="AM861" s="303"/>
      <c r="AN861" s="303"/>
      <c r="AO861" s="303"/>
      <c r="AP861" s="303"/>
      <c r="AQ861" s="303"/>
      <c r="AR861" s="303"/>
      <c r="AS861" s="303"/>
      <c r="AT861" s="303"/>
      <c r="AU861" s="303"/>
      <c r="AV861" s="303"/>
      <c r="AW861" s="303"/>
      <c r="AX861" s="303"/>
      <c r="AY861" s="303"/>
      <c r="AZ861" s="303"/>
      <c r="BA861" s="303"/>
      <c r="BB861" s="303"/>
      <c r="BC861" s="303"/>
      <c r="BD861" s="303"/>
      <c r="BE861" s="303"/>
      <c r="BF861" s="303"/>
      <c r="BG861" s="303"/>
      <c r="BH861" s="303"/>
      <c r="BI861" s="303"/>
      <c r="BJ861" s="303"/>
      <c r="BK861" s="303"/>
      <c r="BL861" s="303"/>
      <c r="BM861" s="303"/>
      <c r="BN861" s="303"/>
      <c r="BO861" s="303"/>
      <c r="BP861" s="303"/>
      <c r="BQ861" s="303"/>
      <c r="BR861" s="303"/>
      <c r="BS861" s="303"/>
      <c r="BT861" s="303"/>
      <c r="BU861" s="303"/>
      <c r="BV861" s="303"/>
      <c r="BW861" s="303"/>
      <c r="BX861" s="303"/>
      <c r="BY861" s="303"/>
      <c r="BZ861" s="303"/>
      <c r="CA861" s="303"/>
      <c r="CB861" s="303"/>
      <c r="CC861" s="303"/>
      <c r="CD861" s="303"/>
      <c r="CE861" s="303"/>
      <c r="CF861" s="303"/>
      <c r="CG861" s="303"/>
      <c r="CH861" s="303"/>
      <c r="CI861" s="303"/>
      <c r="CJ861" s="303"/>
      <c r="CK861" s="303"/>
      <c r="CL861" s="303"/>
      <c r="CM861" s="303"/>
      <c r="CN861" s="303"/>
      <c r="CO861" s="303"/>
      <c r="CP861" s="303"/>
      <c r="CQ861" s="303"/>
      <c r="CR861" s="303"/>
      <c r="CS861" s="303"/>
      <c r="CT861" s="303"/>
      <c r="CU861" s="303"/>
      <c r="CV861" s="303"/>
      <c r="CW861" s="303"/>
      <c r="CX861" s="303"/>
      <c r="CY861" s="303"/>
      <c r="CZ861" s="303"/>
    </row>
    <row r="862" spans="1:104" ht="11.25" customHeight="1" x14ac:dyDescent="0.2">
      <c r="A862" s="303"/>
      <c r="B862" s="303"/>
      <c r="C862" s="303"/>
      <c r="D862" s="303"/>
      <c r="E862" s="303"/>
      <c r="F862" s="303"/>
      <c r="G862" s="303"/>
      <c r="H862" s="303"/>
      <c r="I862" s="303"/>
      <c r="J862" s="303"/>
      <c r="K862" s="303"/>
      <c r="L862" s="303"/>
      <c r="M862" s="303"/>
      <c r="N862" s="303"/>
      <c r="O862" s="303"/>
      <c r="P862" s="303"/>
      <c r="Q862" s="303"/>
      <c r="R862" s="309"/>
      <c r="S862" s="310"/>
      <c r="T862" s="310"/>
      <c r="U862" s="303"/>
      <c r="V862" s="303"/>
      <c r="W862" s="303"/>
      <c r="X862" s="303"/>
      <c r="Y862" s="303"/>
      <c r="Z862" s="303"/>
      <c r="AA862" s="303"/>
      <c r="AB862" s="303"/>
      <c r="AC862" s="303"/>
      <c r="AD862" s="303"/>
      <c r="AE862" s="303"/>
      <c r="AF862" s="303"/>
      <c r="AG862" s="303"/>
      <c r="AH862" s="303"/>
      <c r="AI862" s="303"/>
      <c r="AJ862" s="303"/>
      <c r="AK862" s="303"/>
      <c r="AL862" s="303"/>
      <c r="AM862" s="303"/>
      <c r="AN862" s="303"/>
      <c r="AO862" s="303"/>
      <c r="AP862" s="303"/>
      <c r="AQ862" s="303"/>
      <c r="AR862" s="303"/>
      <c r="AS862" s="303"/>
      <c r="AT862" s="303"/>
      <c r="AU862" s="303"/>
      <c r="AV862" s="303"/>
      <c r="AW862" s="303"/>
      <c r="AX862" s="303"/>
      <c r="AY862" s="303"/>
      <c r="AZ862" s="303"/>
      <c r="BA862" s="303"/>
      <c r="BB862" s="303"/>
      <c r="BC862" s="303"/>
      <c r="BD862" s="303"/>
      <c r="BE862" s="303"/>
      <c r="BF862" s="303"/>
      <c r="BG862" s="303"/>
      <c r="BH862" s="303"/>
      <c r="BI862" s="303"/>
      <c r="BJ862" s="303"/>
      <c r="BK862" s="303"/>
      <c r="BL862" s="303"/>
      <c r="BM862" s="303"/>
      <c r="BN862" s="303"/>
      <c r="BO862" s="303"/>
      <c r="BP862" s="303"/>
      <c r="BQ862" s="303"/>
      <c r="BR862" s="303"/>
      <c r="BS862" s="303"/>
      <c r="BT862" s="303"/>
      <c r="BU862" s="303"/>
      <c r="BV862" s="303"/>
      <c r="BW862" s="303"/>
      <c r="BX862" s="303"/>
      <c r="BY862" s="303"/>
      <c r="BZ862" s="303"/>
      <c r="CA862" s="303"/>
      <c r="CB862" s="303"/>
      <c r="CC862" s="303"/>
      <c r="CD862" s="303"/>
      <c r="CE862" s="303"/>
      <c r="CF862" s="303"/>
      <c r="CG862" s="303"/>
      <c r="CH862" s="303"/>
      <c r="CI862" s="303"/>
      <c r="CJ862" s="303"/>
      <c r="CK862" s="303"/>
      <c r="CL862" s="303"/>
      <c r="CM862" s="303"/>
      <c r="CN862" s="303"/>
      <c r="CO862" s="303"/>
      <c r="CP862" s="303"/>
      <c r="CQ862" s="303"/>
      <c r="CR862" s="303"/>
      <c r="CS862" s="303"/>
      <c r="CT862" s="303"/>
      <c r="CU862" s="303"/>
      <c r="CV862" s="303"/>
      <c r="CW862" s="303"/>
      <c r="CX862" s="303"/>
      <c r="CY862" s="303"/>
      <c r="CZ862" s="303"/>
    </row>
    <row r="863" spans="1:104" ht="11.25" customHeight="1" x14ac:dyDescent="0.2">
      <c r="A863" s="303"/>
      <c r="B863" s="303"/>
      <c r="C863" s="303"/>
      <c r="D863" s="303"/>
      <c r="E863" s="303"/>
      <c r="F863" s="303"/>
      <c r="G863" s="303"/>
      <c r="H863" s="303"/>
      <c r="I863" s="303"/>
      <c r="J863" s="303"/>
      <c r="K863" s="303"/>
      <c r="L863" s="303"/>
      <c r="M863" s="303"/>
      <c r="N863" s="303"/>
      <c r="O863" s="303"/>
      <c r="P863" s="303"/>
      <c r="Q863" s="303"/>
      <c r="R863" s="309"/>
      <c r="S863" s="310"/>
      <c r="T863" s="310"/>
      <c r="U863" s="303"/>
      <c r="V863" s="303"/>
      <c r="W863" s="303"/>
      <c r="X863" s="303"/>
      <c r="Y863" s="303"/>
      <c r="Z863" s="303"/>
      <c r="AA863" s="303"/>
      <c r="AB863" s="303"/>
      <c r="AC863" s="303"/>
      <c r="AD863" s="303"/>
      <c r="AE863" s="303"/>
      <c r="AF863" s="303"/>
      <c r="AG863" s="303"/>
      <c r="AH863" s="303"/>
      <c r="AI863" s="303"/>
      <c r="AJ863" s="303"/>
      <c r="AK863" s="303"/>
      <c r="AL863" s="303"/>
      <c r="AM863" s="303"/>
      <c r="AN863" s="303"/>
      <c r="AO863" s="303"/>
      <c r="AP863" s="303"/>
      <c r="AQ863" s="303"/>
      <c r="AR863" s="303"/>
      <c r="AS863" s="303"/>
      <c r="AT863" s="303"/>
      <c r="AU863" s="303"/>
      <c r="AV863" s="303"/>
      <c r="AW863" s="303"/>
      <c r="AX863" s="303"/>
      <c r="AY863" s="303"/>
      <c r="AZ863" s="303"/>
      <c r="BA863" s="303"/>
      <c r="BB863" s="303"/>
      <c r="BC863" s="303"/>
      <c r="BD863" s="303"/>
      <c r="BE863" s="303"/>
      <c r="BF863" s="303"/>
      <c r="BG863" s="303"/>
      <c r="BH863" s="303"/>
      <c r="BI863" s="303"/>
      <c r="BJ863" s="303"/>
      <c r="BK863" s="303"/>
      <c r="BL863" s="303"/>
      <c r="BM863" s="303"/>
      <c r="BN863" s="303"/>
      <c r="BO863" s="303"/>
      <c r="BP863" s="303"/>
      <c r="BQ863" s="303"/>
      <c r="BR863" s="303"/>
      <c r="BS863" s="303"/>
      <c r="BT863" s="303"/>
      <c r="BU863" s="303"/>
      <c r="BV863" s="303"/>
      <c r="BW863" s="303"/>
      <c r="BX863" s="303"/>
      <c r="BY863" s="303"/>
      <c r="BZ863" s="303"/>
      <c r="CA863" s="303"/>
      <c r="CB863" s="303"/>
      <c r="CC863" s="303"/>
      <c r="CD863" s="303"/>
      <c r="CE863" s="303"/>
      <c r="CF863" s="303"/>
      <c r="CG863" s="303"/>
      <c r="CH863" s="303"/>
      <c r="CI863" s="303"/>
      <c r="CJ863" s="303"/>
      <c r="CK863" s="303"/>
      <c r="CL863" s="303"/>
      <c r="CM863" s="303"/>
      <c r="CN863" s="303"/>
      <c r="CO863" s="303"/>
      <c r="CP863" s="303"/>
      <c r="CQ863" s="303"/>
      <c r="CR863" s="303"/>
      <c r="CS863" s="303"/>
      <c r="CT863" s="303"/>
      <c r="CU863" s="303"/>
      <c r="CV863" s="303"/>
      <c r="CW863" s="303"/>
      <c r="CX863" s="303"/>
      <c r="CY863" s="303"/>
      <c r="CZ863" s="303"/>
    </row>
    <row r="864" spans="1:104" ht="11.25" customHeight="1" x14ac:dyDescent="0.2">
      <c r="A864" s="303"/>
      <c r="B864" s="303"/>
      <c r="C864" s="303"/>
      <c r="D864" s="303"/>
      <c r="E864" s="303"/>
      <c r="F864" s="303"/>
      <c r="G864" s="303"/>
      <c r="H864" s="303"/>
      <c r="I864" s="303"/>
      <c r="J864" s="303"/>
      <c r="K864" s="303"/>
      <c r="L864" s="303"/>
      <c r="M864" s="303"/>
      <c r="N864" s="303"/>
      <c r="O864" s="303"/>
      <c r="P864" s="303"/>
      <c r="Q864" s="303"/>
      <c r="R864" s="309"/>
      <c r="S864" s="310"/>
      <c r="T864" s="310"/>
      <c r="U864" s="303"/>
      <c r="V864" s="303"/>
      <c r="W864" s="303"/>
      <c r="X864" s="303"/>
      <c r="Y864" s="303"/>
      <c r="Z864" s="303"/>
      <c r="AA864" s="303"/>
      <c r="AB864" s="303"/>
      <c r="AC864" s="303"/>
      <c r="AD864" s="303"/>
      <c r="AE864" s="303"/>
      <c r="AF864" s="303"/>
      <c r="AG864" s="303"/>
      <c r="AH864" s="303"/>
      <c r="AI864" s="303"/>
      <c r="AJ864" s="303"/>
      <c r="AK864" s="303"/>
      <c r="AL864" s="303"/>
      <c r="AM864" s="303"/>
      <c r="AN864" s="303"/>
      <c r="AO864" s="303"/>
      <c r="AP864" s="303"/>
      <c r="AQ864" s="303"/>
      <c r="AR864" s="303"/>
      <c r="AS864" s="303"/>
      <c r="AT864" s="303"/>
      <c r="AU864" s="303"/>
      <c r="AV864" s="303"/>
      <c r="AW864" s="303"/>
      <c r="AX864" s="303"/>
      <c r="AY864" s="303"/>
      <c r="AZ864" s="303"/>
      <c r="BA864" s="303"/>
      <c r="BB864" s="303"/>
      <c r="BC864" s="303"/>
      <c r="BD864" s="303"/>
      <c r="BE864" s="303"/>
      <c r="BF864" s="303"/>
      <c r="BG864" s="303"/>
      <c r="BH864" s="303"/>
      <c r="BI864" s="303"/>
      <c r="BJ864" s="303"/>
      <c r="BK864" s="303"/>
      <c r="BL864" s="303"/>
      <c r="BM864" s="303"/>
      <c r="BN864" s="303"/>
      <c r="BO864" s="303"/>
      <c r="BP864" s="303"/>
      <c r="BQ864" s="303"/>
      <c r="BR864" s="303"/>
      <c r="BS864" s="303"/>
      <c r="BT864" s="303"/>
      <c r="BU864" s="303"/>
      <c r="BV864" s="303"/>
      <c r="BW864" s="303"/>
      <c r="BX864" s="303"/>
      <c r="BY864" s="303"/>
      <c r="BZ864" s="303"/>
      <c r="CA864" s="303"/>
      <c r="CB864" s="303"/>
      <c r="CC864" s="303"/>
      <c r="CD864" s="303"/>
      <c r="CE864" s="303"/>
      <c r="CF864" s="303"/>
      <c r="CG864" s="303"/>
      <c r="CH864" s="303"/>
      <c r="CI864" s="303"/>
      <c r="CJ864" s="303"/>
      <c r="CK864" s="303"/>
      <c r="CL864" s="303"/>
      <c r="CM864" s="303"/>
      <c r="CN864" s="303"/>
      <c r="CO864" s="303"/>
      <c r="CP864" s="303"/>
      <c r="CQ864" s="303"/>
      <c r="CR864" s="303"/>
      <c r="CS864" s="303"/>
      <c r="CT864" s="303"/>
      <c r="CU864" s="303"/>
      <c r="CV864" s="303"/>
      <c r="CW864" s="303"/>
      <c r="CX864" s="303"/>
      <c r="CY864" s="303"/>
      <c r="CZ864" s="303"/>
    </row>
    <row r="865" spans="1:104" ht="11.25" customHeight="1" x14ac:dyDescent="0.2">
      <c r="A865" s="303"/>
      <c r="B865" s="303"/>
      <c r="C865" s="303"/>
      <c r="D865" s="303"/>
      <c r="E865" s="303"/>
      <c r="F865" s="303"/>
      <c r="G865" s="303"/>
      <c r="H865" s="303"/>
      <c r="I865" s="303"/>
      <c r="J865" s="303"/>
      <c r="K865" s="303"/>
      <c r="L865" s="303"/>
      <c r="M865" s="303"/>
      <c r="N865" s="303"/>
      <c r="O865" s="303"/>
      <c r="P865" s="303"/>
      <c r="Q865" s="303"/>
      <c r="R865" s="309"/>
      <c r="S865" s="310"/>
      <c r="T865" s="310"/>
      <c r="U865" s="303"/>
      <c r="V865" s="303"/>
      <c r="W865" s="303"/>
      <c r="X865" s="303"/>
      <c r="Y865" s="303"/>
      <c r="Z865" s="303"/>
      <c r="AA865" s="303"/>
      <c r="AB865" s="303"/>
      <c r="AC865" s="303"/>
      <c r="AD865" s="303"/>
      <c r="AE865" s="303"/>
      <c r="AF865" s="303"/>
      <c r="AG865" s="303"/>
      <c r="AH865" s="303"/>
      <c r="AI865" s="303"/>
      <c r="AJ865" s="303"/>
      <c r="AK865" s="303"/>
      <c r="AL865" s="303"/>
      <c r="AM865" s="303"/>
      <c r="AN865" s="303"/>
      <c r="AO865" s="303"/>
      <c r="AP865" s="303"/>
      <c r="AQ865" s="303"/>
      <c r="AR865" s="303"/>
      <c r="AS865" s="303"/>
      <c r="AT865" s="303"/>
      <c r="AU865" s="303"/>
      <c r="AV865" s="303"/>
      <c r="AW865" s="303"/>
      <c r="AX865" s="303"/>
      <c r="AY865" s="303"/>
      <c r="AZ865" s="303"/>
      <c r="BA865" s="303"/>
      <c r="BB865" s="303"/>
      <c r="BC865" s="303"/>
      <c r="BD865" s="303"/>
      <c r="BE865" s="303"/>
      <c r="BF865" s="303"/>
      <c r="BG865" s="303"/>
      <c r="BH865" s="303"/>
      <c r="BI865" s="303"/>
      <c r="BJ865" s="303"/>
      <c r="BK865" s="303"/>
      <c r="BL865" s="303"/>
      <c r="BM865" s="303"/>
      <c r="BN865" s="303"/>
      <c r="BO865" s="303"/>
      <c r="BP865" s="303"/>
      <c r="BQ865" s="303"/>
      <c r="BR865" s="303"/>
      <c r="BS865" s="303"/>
      <c r="BT865" s="303"/>
      <c r="BU865" s="303"/>
      <c r="BV865" s="303"/>
      <c r="BW865" s="303"/>
      <c r="BX865" s="303"/>
      <c r="BY865" s="303"/>
      <c r="BZ865" s="303"/>
      <c r="CA865" s="303"/>
      <c r="CB865" s="303"/>
      <c r="CC865" s="303"/>
      <c r="CD865" s="303"/>
      <c r="CE865" s="303"/>
      <c r="CF865" s="303"/>
      <c r="CG865" s="303"/>
      <c r="CH865" s="303"/>
      <c r="CI865" s="303"/>
      <c r="CJ865" s="303"/>
      <c r="CK865" s="303"/>
      <c r="CL865" s="303"/>
      <c r="CM865" s="303"/>
      <c r="CN865" s="303"/>
      <c r="CO865" s="303"/>
      <c r="CP865" s="303"/>
      <c r="CQ865" s="303"/>
      <c r="CR865" s="303"/>
      <c r="CS865" s="303"/>
      <c r="CT865" s="303"/>
      <c r="CU865" s="303"/>
      <c r="CV865" s="303"/>
      <c r="CW865" s="303"/>
      <c r="CX865" s="303"/>
      <c r="CY865" s="303"/>
      <c r="CZ865" s="303"/>
    </row>
    <row r="866" spans="1:104" ht="11.25" customHeight="1" x14ac:dyDescent="0.2">
      <c r="A866" s="303"/>
      <c r="B866" s="303"/>
      <c r="C866" s="303"/>
      <c r="D866" s="303"/>
      <c r="E866" s="303"/>
      <c r="F866" s="303"/>
      <c r="G866" s="303"/>
      <c r="H866" s="303"/>
      <c r="I866" s="303"/>
      <c r="J866" s="303"/>
      <c r="K866" s="303"/>
      <c r="L866" s="303"/>
      <c r="M866" s="303"/>
      <c r="N866" s="303"/>
      <c r="O866" s="303"/>
      <c r="P866" s="303"/>
      <c r="Q866" s="303"/>
      <c r="R866" s="309"/>
      <c r="S866" s="310"/>
      <c r="T866" s="310"/>
      <c r="U866" s="303"/>
      <c r="V866" s="303"/>
      <c r="W866" s="303"/>
      <c r="X866" s="303"/>
      <c r="Y866" s="303"/>
      <c r="Z866" s="303"/>
      <c r="AA866" s="303"/>
      <c r="AB866" s="303"/>
      <c r="AC866" s="303"/>
      <c r="AD866" s="303"/>
      <c r="AE866" s="303"/>
      <c r="AF866" s="303"/>
      <c r="AG866" s="303"/>
      <c r="AH866" s="303"/>
      <c r="AI866" s="303"/>
      <c r="AJ866" s="303"/>
      <c r="AK866" s="303"/>
      <c r="AL866" s="303"/>
      <c r="AM866" s="303"/>
      <c r="AN866" s="303"/>
      <c r="AO866" s="303"/>
      <c r="AP866" s="303"/>
      <c r="AQ866" s="303"/>
      <c r="AR866" s="303"/>
      <c r="AS866" s="303"/>
      <c r="AT866" s="303"/>
      <c r="AU866" s="303"/>
      <c r="AV866" s="303"/>
      <c r="AW866" s="303"/>
      <c r="AX866" s="303"/>
      <c r="AY866" s="303"/>
      <c r="AZ866" s="303"/>
      <c r="BA866" s="303"/>
      <c r="BB866" s="303"/>
      <c r="BC866" s="303"/>
      <c r="BD866" s="303"/>
      <c r="BE866" s="303"/>
      <c r="BF866" s="303"/>
      <c r="BG866" s="303"/>
      <c r="BH866" s="303"/>
      <c r="BI866" s="303"/>
      <c r="BJ866" s="303"/>
      <c r="BK866" s="303"/>
      <c r="BL866" s="303"/>
      <c r="BM866" s="303"/>
      <c r="BN866" s="303"/>
      <c r="BO866" s="303"/>
      <c r="BP866" s="303"/>
      <c r="BQ866" s="303"/>
      <c r="BR866" s="303"/>
      <c r="BS866" s="303"/>
      <c r="BT866" s="303"/>
      <c r="BU866" s="303"/>
      <c r="BV866" s="303"/>
      <c r="BW866" s="303"/>
      <c r="BX866" s="303"/>
      <c r="BY866" s="303"/>
      <c r="BZ866" s="303"/>
      <c r="CA866" s="303"/>
      <c r="CB866" s="303"/>
      <c r="CC866" s="303"/>
      <c r="CD866" s="303"/>
      <c r="CE866" s="303"/>
      <c r="CF866" s="303"/>
      <c r="CG866" s="303"/>
      <c r="CH866" s="303"/>
      <c r="CI866" s="303"/>
      <c r="CJ866" s="303"/>
      <c r="CK866" s="303"/>
      <c r="CL866" s="303"/>
      <c r="CM866" s="303"/>
      <c r="CN866" s="303"/>
      <c r="CO866" s="303"/>
      <c r="CP866" s="303"/>
      <c r="CQ866" s="303"/>
      <c r="CR866" s="303"/>
      <c r="CS866" s="303"/>
      <c r="CT866" s="303"/>
      <c r="CU866" s="303"/>
      <c r="CV866" s="303"/>
      <c r="CW866" s="303"/>
      <c r="CX866" s="303"/>
      <c r="CY866" s="303"/>
      <c r="CZ866" s="303"/>
    </row>
    <row r="867" spans="1:104" ht="11.25" customHeight="1" x14ac:dyDescent="0.2">
      <c r="A867" s="303"/>
      <c r="B867" s="303"/>
      <c r="C867" s="303"/>
      <c r="D867" s="303"/>
      <c r="E867" s="303"/>
      <c r="F867" s="303"/>
      <c r="G867" s="303"/>
      <c r="H867" s="303"/>
      <c r="I867" s="303"/>
      <c r="J867" s="303"/>
      <c r="K867" s="303"/>
      <c r="L867" s="303"/>
      <c r="M867" s="303"/>
      <c r="N867" s="303"/>
      <c r="O867" s="303"/>
      <c r="P867" s="303"/>
      <c r="Q867" s="303"/>
      <c r="R867" s="309"/>
      <c r="S867" s="310"/>
      <c r="T867" s="310"/>
      <c r="U867" s="303"/>
      <c r="V867" s="303"/>
      <c r="W867" s="303"/>
      <c r="X867" s="303"/>
      <c r="Y867" s="303"/>
      <c r="Z867" s="303"/>
      <c r="AA867" s="303"/>
      <c r="AB867" s="303"/>
      <c r="AC867" s="303"/>
      <c r="AD867" s="303"/>
      <c r="AE867" s="303"/>
      <c r="AF867" s="303"/>
      <c r="AG867" s="303"/>
      <c r="AH867" s="303"/>
      <c r="AI867" s="303"/>
      <c r="AJ867" s="303"/>
      <c r="AK867" s="303"/>
      <c r="AL867" s="303"/>
      <c r="AM867" s="303"/>
      <c r="AN867" s="303"/>
      <c r="AO867" s="303"/>
      <c r="AP867" s="303"/>
      <c r="AQ867" s="303"/>
      <c r="AR867" s="303"/>
      <c r="AS867" s="303"/>
      <c r="AT867" s="303"/>
      <c r="AU867" s="303"/>
      <c r="AV867" s="303"/>
      <c r="AW867" s="303"/>
      <c r="AX867" s="303"/>
      <c r="AY867" s="303"/>
      <c r="AZ867" s="303"/>
      <c r="BA867" s="303"/>
      <c r="BB867" s="303"/>
      <c r="BC867" s="303"/>
      <c r="BD867" s="303"/>
      <c r="BE867" s="303"/>
      <c r="BF867" s="303"/>
      <c r="BG867" s="303"/>
      <c r="BH867" s="303"/>
      <c r="BI867" s="303"/>
      <c r="BJ867" s="303"/>
      <c r="BK867" s="303"/>
      <c r="BL867" s="303"/>
      <c r="BM867" s="303"/>
      <c r="BN867" s="303"/>
      <c r="BO867" s="303"/>
      <c r="BP867" s="303"/>
      <c r="BQ867" s="303"/>
      <c r="BR867" s="303"/>
      <c r="BS867" s="303"/>
      <c r="BT867" s="303"/>
      <c r="BU867" s="303"/>
      <c r="BV867" s="303"/>
      <c r="BW867" s="303"/>
      <c r="BX867" s="303"/>
      <c r="BY867" s="303"/>
      <c r="BZ867" s="303"/>
      <c r="CA867" s="303"/>
      <c r="CB867" s="303"/>
      <c r="CC867" s="303"/>
      <c r="CD867" s="303"/>
      <c r="CE867" s="303"/>
      <c r="CF867" s="303"/>
      <c r="CG867" s="303"/>
      <c r="CH867" s="303"/>
      <c r="CI867" s="303"/>
      <c r="CJ867" s="303"/>
      <c r="CK867" s="303"/>
      <c r="CL867" s="303"/>
      <c r="CM867" s="303"/>
      <c r="CN867" s="303"/>
      <c r="CO867" s="303"/>
      <c r="CP867" s="303"/>
      <c r="CQ867" s="303"/>
      <c r="CR867" s="303"/>
      <c r="CS867" s="303"/>
      <c r="CT867" s="303"/>
      <c r="CU867" s="303"/>
      <c r="CV867" s="303"/>
      <c r="CW867" s="303"/>
      <c r="CX867" s="303"/>
      <c r="CY867" s="303"/>
      <c r="CZ867" s="303"/>
    </row>
    <row r="868" spans="1:104" ht="11.25" customHeight="1" x14ac:dyDescent="0.2">
      <c r="A868" s="303"/>
      <c r="B868" s="303"/>
      <c r="C868" s="303"/>
      <c r="D868" s="303"/>
      <c r="E868" s="303"/>
      <c r="F868" s="303"/>
      <c r="G868" s="303"/>
      <c r="H868" s="303"/>
      <c r="I868" s="303"/>
      <c r="J868" s="303"/>
      <c r="K868" s="303"/>
      <c r="L868" s="303"/>
      <c r="M868" s="303"/>
      <c r="N868" s="303"/>
      <c r="O868" s="303"/>
      <c r="P868" s="303"/>
      <c r="Q868" s="303"/>
      <c r="R868" s="309"/>
      <c r="S868" s="310"/>
      <c r="T868" s="310"/>
      <c r="U868" s="303"/>
      <c r="V868" s="303"/>
      <c r="W868" s="303"/>
      <c r="X868" s="303"/>
      <c r="Y868" s="303"/>
      <c r="Z868" s="303"/>
      <c r="AA868" s="303"/>
      <c r="AB868" s="303"/>
      <c r="AC868" s="303"/>
      <c r="AD868" s="303"/>
      <c r="AE868" s="303"/>
      <c r="AF868" s="303"/>
      <c r="AG868" s="303"/>
      <c r="AH868" s="303"/>
      <c r="AI868" s="303"/>
      <c r="AJ868" s="303"/>
      <c r="AK868" s="303"/>
      <c r="AL868" s="303"/>
      <c r="AM868" s="303"/>
      <c r="AN868" s="303"/>
      <c r="AO868" s="303"/>
      <c r="AP868" s="303"/>
      <c r="AQ868" s="303"/>
      <c r="AR868" s="303"/>
      <c r="AS868" s="303"/>
      <c r="AT868" s="303"/>
      <c r="AU868" s="303"/>
      <c r="AV868" s="303"/>
      <c r="AW868" s="303"/>
      <c r="AX868" s="303"/>
      <c r="AY868" s="303"/>
      <c r="AZ868" s="303"/>
      <c r="BA868" s="303"/>
      <c r="BB868" s="303"/>
      <c r="BC868" s="303"/>
      <c r="BD868" s="303"/>
      <c r="BE868" s="303"/>
      <c r="BF868" s="303"/>
      <c r="BG868" s="303"/>
      <c r="BH868" s="303"/>
      <c r="BI868" s="303"/>
      <c r="BJ868" s="303"/>
      <c r="BK868" s="303"/>
      <c r="BL868" s="303"/>
      <c r="BM868" s="303"/>
      <c r="BN868" s="303"/>
      <c r="BO868" s="303"/>
      <c r="BP868" s="303"/>
      <c r="BQ868" s="303"/>
      <c r="BR868" s="303"/>
      <c r="BS868" s="303"/>
      <c r="BT868" s="303"/>
      <c r="BU868" s="303"/>
      <c r="BV868" s="303"/>
      <c r="BW868" s="303"/>
      <c r="BX868" s="303"/>
      <c r="BY868" s="303"/>
      <c r="BZ868" s="303"/>
      <c r="CA868" s="303"/>
      <c r="CB868" s="303"/>
      <c r="CC868" s="303"/>
      <c r="CD868" s="303"/>
      <c r="CE868" s="303"/>
      <c r="CF868" s="303"/>
      <c r="CG868" s="303"/>
      <c r="CH868" s="303"/>
      <c r="CI868" s="303"/>
      <c r="CJ868" s="303"/>
      <c r="CK868" s="303"/>
      <c r="CL868" s="303"/>
      <c r="CM868" s="303"/>
      <c r="CN868" s="303"/>
      <c r="CO868" s="303"/>
      <c r="CP868" s="303"/>
      <c r="CQ868" s="303"/>
      <c r="CR868" s="303"/>
      <c r="CS868" s="303"/>
      <c r="CT868" s="303"/>
      <c r="CU868" s="303"/>
      <c r="CV868" s="303"/>
      <c r="CW868" s="303"/>
      <c r="CX868" s="303"/>
      <c r="CY868" s="303"/>
      <c r="CZ868" s="303"/>
    </row>
    <row r="869" spans="1:104" ht="11.25" customHeight="1" x14ac:dyDescent="0.2">
      <c r="A869" s="303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303"/>
      <c r="N869" s="303"/>
      <c r="O869" s="303"/>
      <c r="P869" s="303"/>
      <c r="Q869" s="303"/>
      <c r="R869" s="309"/>
      <c r="S869" s="310"/>
      <c r="T869" s="310"/>
      <c r="U869" s="303"/>
      <c r="V869" s="303"/>
      <c r="W869" s="303"/>
      <c r="X869" s="303"/>
      <c r="Y869" s="303"/>
      <c r="Z869" s="303"/>
      <c r="AA869" s="303"/>
      <c r="AB869" s="303"/>
      <c r="AC869" s="303"/>
      <c r="AD869" s="303"/>
      <c r="AE869" s="303"/>
      <c r="AF869" s="303"/>
      <c r="AG869" s="303"/>
      <c r="AH869" s="303"/>
      <c r="AI869" s="303"/>
      <c r="AJ869" s="303"/>
      <c r="AK869" s="303"/>
      <c r="AL869" s="303"/>
      <c r="AM869" s="303"/>
      <c r="AN869" s="303"/>
      <c r="AO869" s="303"/>
      <c r="AP869" s="303"/>
      <c r="AQ869" s="303"/>
      <c r="AR869" s="303"/>
      <c r="AS869" s="303"/>
      <c r="AT869" s="303"/>
      <c r="AU869" s="303"/>
      <c r="AV869" s="303"/>
      <c r="AW869" s="303"/>
      <c r="AX869" s="303"/>
      <c r="AY869" s="303"/>
      <c r="AZ869" s="303"/>
      <c r="BA869" s="303"/>
      <c r="BB869" s="303"/>
      <c r="BC869" s="303"/>
      <c r="BD869" s="303"/>
      <c r="BE869" s="303"/>
      <c r="BF869" s="303"/>
      <c r="BG869" s="303"/>
      <c r="BH869" s="303"/>
      <c r="BI869" s="303"/>
      <c r="BJ869" s="303"/>
      <c r="BK869" s="303"/>
      <c r="BL869" s="303"/>
      <c r="BM869" s="303"/>
      <c r="BN869" s="303"/>
      <c r="BO869" s="303"/>
      <c r="BP869" s="303"/>
      <c r="BQ869" s="303"/>
      <c r="BR869" s="303"/>
      <c r="BS869" s="303"/>
      <c r="BT869" s="303"/>
      <c r="BU869" s="303"/>
      <c r="BV869" s="303"/>
      <c r="BW869" s="303"/>
      <c r="BX869" s="303"/>
      <c r="BY869" s="303"/>
      <c r="BZ869" s="303"/>
      <c r="CA869" s="303"/>
      <c r="CB869" s="303"/>
      <c r="CC869" s="303"/>
      <c r="CD869" s="303"/>
      <c r="CE869" s="303"/>
      <c r="CF869" s="303"/>
      <c r="CG869" s="303"/>
      <c r="CH869" s="303"/>
      <c r="CI869" s="303"/>
      <c r="CJ869" s="303"/>
      <c r="CK869" s="303"/>
      <c r="CL869" s="303"/>
      <c r="CM869" s="303"/>
      <c r="CN869" s="303"/>
      <c r="CO869" s="303"/>
      <c r="CP869" s="303"/>
      <c r="CQ869" s="303"/>
      <c r="CR869" s="303"/>
      <c r="CS869" s="303"/>
      <c r="CT869" s="303"/>
      <c r="CU869" s="303"/>
      <c r="CV869" s="303"/>
      <c r="CW869" s="303"/>
      <c r="CX869" s="303"/>
      <c r="CY869" s="303"/>
      <c r="CZ869" s="303"/>
    </row>
    <row r="870" spans="1:104" ht="11.25" customHeight="1" x14ac:dyDescent="0.2">
      <c r="A870" s="303"/>
      <c r="B870" s="303"/>
      <c r="C870" s="303"/>
      <c r="D870" s="303"/>
      <c r="E870" s="303"/>
      <c r="F870" s="303"/>
      <c r="G870" s="303"/>
      <c r="H870" s="303"/>
      <c r="I870" s="303"/>
      <c r="J870" s="303"/>
      <c r="K870" s="303"/>
      <c r="L870" s="303"/>
      <c r="M870" s="303"/>
      <c r="N870" s="303"/>
      <c r="O870" s="303"/>
      <c r="P870" s="303"/>
      <c r="Q870" s="303"/>
      <c r="R870" s="309"/>
      <c r="S870" s="310"/>
      <c r="T870" s="310"/>
      <c r="U870" s="303"/>
      <c r="V870" s="303"/>
      <c r="W870" s="303"/>
      <c r="X870" s="303"/>
      <c r="Y870" s="303"/>
      <c r="Z870" s="303"/>
      <c r="AA870" s="303"/>
      <c r="AB870" s="303"/>
      <c r="AC870" s="303"/>
      <c r="AD870" s="303"/>
      <c r="AE870" s="303"/>
      <c r="AF870" s="303"/>
      <c r="AG870" s="303"/>
      <c r="AH870" s="303"/>
      <c r="AI870" s="303"/>
      <c r="AJ870" s="303"/>
      <c r="AK870" s="303"/>
      <c r="AL870" s="303"/>
      <c r="AM870" s="303"/>
      <c r="AN870" s="303"/>
      <c r="AO870" s="303"/>
      <c r="AP870" s="303"/>
      <c r="AQ870" s="303"/>
      <c r="AR870" s="303"/>
      <c r="AS870" s="303"/>
      <c r="AT870" s="303"/>
      <c r="AU870" s="303"/>
      <c r="AV870" s="303"/>
      <c r="AW870" s="303"/>
      <c r="AX870" s="303"/>
      <c r="AY870" s="303"/>
      <c r="AZ870" s="303"/>
      <c r="BA870" s="303"/>
      <c r="BB870" s="303"/>
      <c r="BC870" s="303"/>
      <c r="BD870" s="303"/>
      <c r="BE870" s="303"/>
      <c r="BF870" s="303"/>
      <c r="BG870" s="303"/>
      <c r="BH870" s="303"/>
      <c r="BI870" s="303"/>
      <c r="BJ870" s="303"/>
      <c r="BK870" s="303"/>
      <c r="BL870" s="303"/>
      <c r="BM870" s="303"/>
      <c r="BN870" s="303"/>
      <c r="BO870" s="303"/>
      <c r="BP870" s="303"/>
      <c r="BQ870" s="303"/>
      <c r="BR870" s="303"/>
      <c r="BS870" s="303"/>
      <c r="BT870" s="303"/>
      <c r="BU870" s="303"/>
      <c r="BV870" s="303"/>
      <c r="BW870" s="303"/>
      <c r="BX870" s="303"/>
      <c r="BY870" s="303"/>
      <c r="BZ870" s="303"/>
      <c r="CA870" s="303"/>
      <c r="CB870" s="303"/>
      <c r="CC870" s="303"/>
      <c r="CD870" s="303"/>
      <c r="CE870" s="303"/>
      <c r="CF870" s="303"/>
      <c r="CG870" s="303"/>
      <c r="CH870" s="303"/>
      <c r="CI870" s="303"/>
      <c r="CJ870" s="303"/>
      <c r="CK870" s="303"/>
      <c r="CL870" s="303"/>
      <c r="CM870" s="303"/>
      <c r="CN870" s="303"/>
      <c r="CO870" s="303"/>
      <c r="CP870" s="303"/>
      <c r="CQ870" s="303"/>
      <c r="CR870" s="303"/>
      <c r="CS870" s="303"/>
      <c r="CT870" s="303"/>
      <c r="CU870" s="303"/>
      <c r="CV870" s="303"/>
      <c r="CW870" s="303"/>
      <c r="CX870" s="303"/>
      <c r="CY870" s="303"/>
      <c r="CZ870" s="303"/>
    </row>
    <row r="871" spans="1:104" ht="11.25" customHeight="1" x14ac:dyDescent="0.2">
      <c r="A871" s="303"/>
      <c r="B871" s="303"/>
      <c r="C871" s="303"/>
      <c r="D871" s="303"/>
      <c r="E871" s="303"/>
      <c r="F871" s="303"/>
      <c r="G871" s="303"/>
      <c r="H871" s="303"/>
      <c r="I871" s="303"/>
      <c r="J871" s="303"/>
      <c r="K871" s="303"/>
      <c r="L871" s="303"/>
      <c r="M871" s="303"/>
      <c r="N871" s="303"/>
      <c r="O871" s="303"/>
      <c r="P871" s="303"/>
      <c r="Q871" s="303"/>
      <c r="R871" s="309"/>
      <c r="S871" s="310"/>
      <c r="T871" s="310"/>
      <c r="U871" s="303"/>
      <c r="V871" s="303"/>
      <c r="W871" s="303"/>
      <c r="X871" s="303"/>
      <c r="Y871" s="303"/>
      <c r="Z871" s="303"/>
      <c r="AA871" s="303"/>
      <c r="AB871" s="303"/>
      <c r="AC871" s="303"/>
      <c r="AD871" s="303"/>
      <c r="AE871" s="303"/>
      <c r="AF871" s="303"/>
      <c r="AG871" s="303"/>
      <c r="AH871" s="303"/>
      <c r="AI871" s="303"/>
      <c r="AJ871" s="303"/>
      <c r="AK871" s="303"/>
      <c r="AL871" s="303"/>
      <c r="AM871" s="303"/>
      <c r="AN871" s="303"/>
      <c r="AO871" s="303"/>
      <c r="AP871" s="303"/>
      <c r="AQ871" s="303"/>
      <c r="AR871" s="303"/>
      <c r="AS871" s="303"/>
      <c r="AT871" s="303"/>
      <c r="AU871" s="303"/>
      <c r="AV871" s="303"/>
      <c r="AW871" s="303"/>
      <c r="AX871" s="303"/>
      <c r="AY871" s="303"/>
      <c r="AZ871" s="303"/>
      <c r="BA871" s="303"/>
      <c r="BB871" s="303"/>
      <c r="BC871" s="303"/>
      <c r="BD871" s="303"/>
      <c r="BE871" s="303"/>
      <c r="BF871" s="303"/>
      <c r="BG871" s="303"/>
      <c r="BH871" s="303"/>
      <c r="BI871" s="303"/>
      <c r="BJ871" s="303"/>
      <c r="BK871" s="303"/>
      <c r="BL871" s="303"/>
      <c r="BM871" s="303"/>
      <c r="BN871" s="303"/>
      <c r="BO871" s="303"/>
      <c r="BP871" s="303"/>
      <c r="BQ871" s="303"/>
      <c r="BR871" s="303"/>
      <c r="BS871" s="303"/>
      <c r="BT871" s="303"/>
      <c r="BU871" s="303"/>
      <c r="BV871" s="303"/>
      <c r="BW871" s="303"/>
      <c r="BX871" s="303"/>
      <c r="BY871" s="303"/>
      <c r="BZ871" s="303"/>
      <c r="CA871" s="303"/>
      <c r="CB871" s="303"/>
      <c r="CC871" s="303"/>
      <c r="CD871" s="303"/>
      <c r="CE871" s="303"/>
      <c r="CF871" s="303"/>
      <c r="CG871" s="303"/>
      <c r="CH871" s="303"/>
      <c r="CI871" s="303"/>
      <c r="CJ871" s="303"/>
      <c r="CK871" s="303"/>
      <c r="CL871" s="303"/>
      <c r="CM871" s="303"/>
      <c r="CN871" s="303"/>
      <c r="CO871" s="303"/>
      <c r="CP871" s="303"/>
      <c r="CQ871" s="303"/>
      <c r="CR871" s="303"/>
      <c r="CS871" s="303"/>
      <c r="CT871" s="303"/>
      <c r="CU871" s="303"/>
      <c r="CV871" s="303"/>
      <c r="CW871" s="303"/>
      <c r="CX871" s="303"/>
      <c r="CY871" s="303"/>
      <c r="CZ871" s="303"/>
    </row>
    <row r="872" spans="1:104" ht="11.25" customHeight="1" x14ac:dyDescent="0.2">
      <c r="A872" s="303"/>
      <c r="B872" s="303"/>
      <c r="C872" s="303"/>
      <c r="D872" s="303"/>
      <c r="E872" s="303"/>
      <c r="F872" s="303"/>
      <c r="G872" s="303"/>
      <c r="H872" s="303"/>
      <c r="I872" s="303"/>
      <c r="J872" s="303"/>
      <c r="K872" s="303"/>
      <c r="L872" s="303"/>
      <c r="M872" s="303"/>
      <c r="N872" s="303"/>
      <c r="O872" s="303"/>
      <c r="P872" s="303"/>
      <c r="Q872" s="303"/>
      <c r="R872" s="309"/>
      <c r="S872" s="310"/>
      <c r="T872" s="310"/>
      <c r="U872" s="303"/>
      <c r="V872" s="303"/>
      <c r="W872" s="303"/>
      <c r="X872" s="303"/>
      <c r="Y872" s="303"/>
      <c r="Z872" s="303"/>
      <c r="AA872" s="303"/>
      <c r="AB872" s="303"/>
      <c r="AC872" s="303"/>
      <c r="AD872" s="303"/>
      <c r="AE872" s="303"/>
      <c r="AF872" s="303"/>
      <c r="AG872" s="303"/>
      <c r="AH872" s="303"/>
      <c r="AI872" s="303"/>
      <c r="AJ872" s="303"/>
      <c r="AK872" s="303"/>
      <c r="AL872" s="303"/>
      <c r="AM872" s="303"/>
      <c r="AN872" s="303"/>
      <c r="AO872" s="303"/>
      <c r="AP872" s="303"/>
      <c r="AQ872" s="303"/>
      <c r="AR872" s="303"/>
      <c r="AS872" s="303"/>
      <c r="AT872" s="303"/>
      <c r="AU872" s="303"/>
      <c r="AV872" s="303"/>
      <c r="AW872" s="303"/>
      <c r="AX872" s="303"/>
      <c r="AY872" s="303"/>
      <c r="AZ872" s="303"/>
      <c r="BA872" s="303"/>
      <c r="BB872" s="303"/>
      <c r="BC872" s="303"/>
      <c r="BD872" s="303"/>
      <c r="BE872" s="303"/>
      <c r="BF872" s="303"/>
      <c r="BG872" s="303"/>
      <c r="BH872" s="303"/>
      <c r="BI872" s="303"/>
      <c r="BJ872" s="303"/>
      <c r="BK872" s="303"/>
      <c r="BL872" s="303"/>
      <c r="BM872" s="303"/>
      <c r="BN872" s="303"/>
      <c r="BO872" s="303"/>
      <c r="BP872" s="303"/>
      <c r="BQ872" s="303"/>
      <c r="BR872" s="303"/>
      <c r="BS872" s="303"/>
      <c r="BT872" s="303"/>
      <c r="BU872" s="303"/>
      <c r="BV872" s="303"/>
      <c r="BW872" s="303"/>
      <c r="BX872" s="303"/>
      <c r="BY872" s="303"/>
      <c r="BZ872" s="303"/>
      <c r="CA872" s="303"/>
      <c r="CB872" s="303"/>
      <c r="CC872" s="303"/>
      <c r="CD872" s="303"/>
      <c r="CE872" s="303"/>
      <c r="CF872" s="303"/>
      <c r="CG872" s="303"/>
      <c r="CH872" s="303"/>
      <c r="CI872" s="303"/>
      <c r="CJ872" s="303"/>
      <c r="CK872" s="303"/>
      <c r="CL872" s="303"/>
      <c r="CM872" s="303"/>
      <c r="CN872" s="303"/>
      <c r="CO872" s="303"/>
      <c r="CP872" s="303"/>
      <c r="CQ872" s="303"/>
      <c r="CR872" s="303"/>
      <c r="CS872" s="303"/>
      <c r="CT872" s="303"/>
      <c r="CU872" s="303"/>
      <c r="CV872" s="303"/>
      <c r="CW872" s="303"/>
      <c r="CX872" s="303"/>
      <c r="CY872" s="303"/>
      <c r="CZ872" s="303"/>
    </row>
    <row r="873" spans="1:104" ht="11.25" customHeight="1" x14ac:dyDescent="0.2">
      <c r="A873" s="303"/>
      <c r="B873" s="303"/>
      <c r="C873" s="303"/>
      <c r="D873" s="303"/>
      <c r="E873" s="303"/>
      <c r="F873" s="303"/>
      <c r="G873" s="303"/>
      <c r="H873" s="303"/>
      <c r="I873" s="303"/>
      <c r="J873" s="303"/>
      <c r="K873" s="303"/>
      <c r="L873" s="303"/>
      <c r="M873" s="303"/>
      <c r="N873" s="303"/>
      <c r="O873" s="303"/>
      <c r="P873" s="303"/>
      <c r="Q873" s="303"/>
      <c r="R873" s="309"/>
      <c r="S873" s="310"/>
      <c r="T873" s="310"/>
      <c r="U873" s="303"/>
      <c r="V873" s="303"/>
      <c r="W873" s="303"/>
      <c r="X873" s="303"/>
      <c r="Y873" s="303"/>
      <c r="Z873" s="303"/>
      <c r="AA873" s="303"/>
      <c r="AB873" s="303"/>
      <c r="AC873" s="303"/>
      <c r="AD873" s="303"/>
      <c r="AE873" s="303"/>
      <c r="AF873" s="303"/>
      <c r="AG873" s="303"/>
      <c r="AH873" s="303"/>
      <c r="AI873" s="303"/>
      <c r="AJ873" s="303"/>
      <c r="AK873" s="303"/>
      <c r="AL873" s="303"/>
      <c r="AM873" s="303"/>
      <c r="AN873" s="303"/>
      <c r="AO873" s="303"/>
      <c r="AP873" s="303"/>
      <c r="AQ873" s="303"/>
      <c r="AR873" s="303"/>
      <c r="AS873" s="303"/>
      <c r="AT873" s="303"/>
      <c r="AU873" s="303"/>
      <c r="AV873" s="303"/>
      <c r="AW873" s="303"/>
      <c r="AX873" s="303"/>
      <c r="AY873" s="303"/>
      <c r="AZ873" s="303"/>
      <c r="BA873" s="303"/>
      <c r="BB873" s="303"/>
      <c r="BC873" s="303"/>
      <c r="BD873" s="303"/>
      <c r="BE873" s="303"/>
      <c r="BF873" s="303"/>
      <c r="BG873" s="303"/>
      <c r="BH873" s="303"/>
      <c r="BI873" s="303"/>
      <c r="BJ873" s="303"/>
      <c r="BK873" s="303"/>
      <c r="BL873" s="303"/>
      <c r="BM873" s="303"/>
      <c r="BN873" s="303"/>
      <c r="BO873" s="303"/>
      <c r="BP873" s="303"/>
      <c r="BQ873" s="303"/>
      <c r="BR873" s="303"/>
      <c r="BS873" s="303"/>
      <c r="BT873" s="303"/>
      <c r="BU873" s="303"/>
      <c r="BV873" s="303"/>
      <c r="BW873" s="303"/>
      <c r="BX873" s="303"/>
      <c r="BY873" s="303"/>
      <c r="BZ873" s="303"/>
      <c r="CA873" s="303"/>
      <c r="CB873" s="303"/>
      <c r="CC873" s="303"/>
      <c r="CD873" s="303"/>
      <c r="CE873" s="303"/>
      <c r="CF873" s="303"/>
      <c r="CG873" s="303"/>
      <c r="CH873" s="303"/>
      <c r="CI873" s="303"/>
      <c r="CJ873" s="303"/>
      <c r="CK873" s="303"/>
      <c r="CL873" s="303"/>
      <c r="CM873" s="303"/>
      <c r="CN873" s="303"/>
      <c r="CO873" s="303"/>
      <c r="CP873" s="303"/>
      <c r="CQ873" s="303"/>
      <c r="CR873" s="303"/>
      <c r="CS873" s="303"/>
      <c r="CT873" s="303"/>
      <c r="CU873" s="303"/>
      <c r="CV873" s="303"/>
      <c r="CW873" s="303"/>
      <c r="CX873" s="303"/>
      <c r="CY873" s="303"/>
      <c r="CZ873" s="303"/>
    </row>
    <row r="874" spans="1:104" ht="11.25" customHeight="1" x14ac:dyDescent="0.2">
      <c r="A874" s="303"/>
      <c r="B874" s="303"/>
      <c r="C874" s="303"/>
      <c r="D874" s="303"/>
      <c r="E874" s="303"/>
      <c r="F874" s="303"/>
      <c r="G874" s="303"/>
      <c r="H874" s="303"/>
      <c r="I874" s="303"/>
      <c r="J874" s="303"/>
      <c r="K874" s="303"/>
      <c r="L874" s="303"/>
      <c r="M874" s="303"/>
      <c r="N874" s="303"/>
      <c r="O874" s="303"/>
      <c r="P874" s="303"/>
      <c r="Q874" s="303"/>
      <c r="R874" s="309"/>
      <c r="S874" s="310"/>
      <c r="T874" s="310"/>
      <c r="U874" s="303"/>
      <c r="V874" s="303"/>
      <c r="W874" s="303"/>
      <c r="X874" s="303"/>
      <c r="Y874" s="303"/>
      <c r="Z874" s="303"/>
      <c r="AA874" s="303"/>
      <c r="AB874" s="303"/>
      <c r="AC874" s="303"/>
      <c r="AD874" s="303"/>
      <c r="AE874" s="303"/>
      <c r="AF874" s="303"/>
      <c r="AG874" s="303"/>
      <c r="AH874" s="303"/>
      <c r="AI874" s="303"/>
      <c r="AJ874" s="303"/>
      <c r="AK874" s="303"/>
      <c r="AL874" s="303"/>
      <c r="AM874" s="303"/>
      <c r="AN874" s="303"/>
      <c r="AO874" s="303"/>
      <c r="AP874" s="303"/>
      <c r="AQ874" s="303"/>
      <c r="AR874" s="303"/>
      <c r="AS874" s="303"/>
      <c r="AT874" s="303"/>
      <c r="AU874" s="303"/>
      <c r="AV874" s="303"/>
      <c r="AW874" s="303"/>
      <c r="AX874" s="303"/>
      <c r="AY874" s="303"/>
      <c r="AZ874" s="303"/>
      <c r="BA874" s="303"/>
      <c r="BB874" s="303"/>
      <c r="BC874" s="303"/>
      <c r="BD874" s="303"/>
      <c r="BE874" s="303"/>
      <c r="BF874" s="303"/>
      <c r="BG874" s="303"/>
      <c r="BH874" s="303"/>
      <c r="BI874" s="303"/>
      <c r="BJ874" s="303"/>
      <c r="BK874" s="303"/>
      <c r="BL874" s="303"/>
      <c r="BM874" s="303"/>
      <c r="BN874" s="303"/>
      <c r="BO874" s="303"/>
      <c r="BP874" s="303"/>
      <c r="BQ874" s="303"/>
      <c r="BR874" s="303"/>
      <c r="BS874" s="303"/>
      <c r="BT874" s="303"/>
      <c r="BU874" s="303"/>
      <c r="BV874" s="303"/>
      <c r="BW874" s="303"/>
      <c r="BX874" s="303"/>
      <c r="BY874" s="303"/>
      <c r="BZ874" s="303"/>
      <c r="CA874" s="303"/>
      <c r="CB874" s="303"/>
      <c r="CC874" s="303"/>
      <c r="CD874" s="303"/>
      <c r="CE874" s="303"/>
      <c r="CF874" s="303"/>
      <c r="CG874" s="303"/>
      <c r="CH874" s="303"/>
      <c r="CI874" s="303"/>
      <c r="CJ874" s="303"/>
      <c r="CK874" s="303"/>
      <c r="CL874" s="303"/>
      <c r="CM874" s="303"/>
      <c r="CN874" s="303"/>
      <c r="CO874" s="303"/>
      <c r="CP874" s="303"/>
      <c r="CQ874" s="303"/>
      <c r="CR874" s="303"/>
      <c r="CS874" s="303"/>
      <c r="CT874" s="303"/>
      <c r="CU874" s="303"/>
      <c r="CV874" s="303"/>
      <c r="CW874" s="303"/>
      <c r="CX874" s="303"/>
      <c r="CY874" s="303"/>
      <c r="CZ874" s="303"/>
    </row>
    <row r="875" spans="1:104" ht="11.25" customHeight="1" x14ac:dyDescent="0.2">
      <c r="A875" s="303"/>
      <c r="B875" s="303"/>
      <c r="C875" s="303"/>
      <c r="D875" s="303"/>
      <c r="E875" s="303"/>
      <c r="F875" s="303"/>
      <c r="G875" s="303"/>
      <c r="H875" s="303"/>
      <c r="I875" s="303"/>
      <c r="J875" s="303"/>
      <c r="K875" s="303"/>
      <c r="L875" s="303"/>
      <c r="M875" s="303"/>
      <c r="N875" s="303"/>
      <c r="O875" s="303"/>
      <c r="P875" s="303"/>
      <c r="Q875" s="303"/>
      <c r="R875" s="309"/>
      <c r="S875" s="310"/>
      <c r="T875" s="310"/>
      <c r="U875" s="303"/>
      <c r="V875" s="303"/>
      <c r="W875" s="303"/>
      <c r="X875" s="303"/>
      <c r="Y875" s="303"/>
      <c r="Z875" s="303"/>
      <c r="AA875" s="303"/>
      <c r="AB875" s="303"/>
      <c r="AC875" s="303"/>
      <c r="AD875" s="303"/>
      <c r="AE875" s="303"/>
      <c r="AF875" s="303"/>
      <c r="AG875" s="303"/>
      <c r="AH875" s="303"/>
      <c r="AI875" s="303"/>
      <c r="AJ875" s="303"/>
      <c r="AK875" s="303"/>
      <c r="AL875" s="303"/>
      <c r="AM875" s="303"/>
      <c r="AN875" s="303"/>
      <c r="AO875" s="303"/>
      <c r="AP875" s="303"/>
      <c r="AQ875" s="303"/>
      <c r="AR875" s="303"/>
      <c r="AS875" s="303"/>
      <c r="AT875" s="303"/>
      <c r="AU875" s="303"/>
      <c r="AV875" s="303"/>
      <c r="AW875" s="303"/>
      <c r="AX875" s="303"/>
      <c r="AY875" s="303"/>
      <c r="AZ875" s="303"/>
      <c r="BA875" s="303"/>
      <c r="BB875" s="303"/>
      <c r="BC875" s="303"/>
      <c r="BD875" s="303"/>
      <c r="BE875" s="303"/>
      <c r="BF875" s="303"/>
      <c r="BG875" s="303"/>
      <c r="BH875" s="303"/>
      <c r="BI875" s="303"/>
      <c r="BJ875" s="303"/>
      <c r="BK875" s="303"/>
      <c r="BL875" s="303"/>
      <c r="BM875" s="303"/>
      <c r="BN875" s="303"/>
      <c r="BO875" s="303"/>
      <c r="BP875" s="303"/>
      <c r="BQ875" s="303"/>
      <c r="BR875" s="303"/>
      <c r="BS875" s="303"/>
      <c r="BT875" s="303"/>
      <c r="BU875" s="303"/>
      <c r="BV875" s="303"/>
      <c r="BW875" s="303"/>
      <c r="BX875" s="303"/>
      <c r="BY875" s="303"/>
      <c r="BZ875" s="303"/>
      <c r="CA875" s="303"/>
      <c r="CB875" s="303"/>
      <c r="CC875" s="303"/>
      <c r="CD875" s="303"/>
      <c r="CE875" s="303"/>
      <c r="CF875" s="303"/>
      <c r="CG875" s="303"/>
      <c r="CH875" s="303"/>
      <c r="CI875" s="303"/>
      <c r="CJ875" s="303"/>
      <c r="CK875" s="303"/>
      <c r="CL875" s="303"/>
      <c r="CM875" s="303"/>
      <c r="CN875" s="303"/>
      <c r="CO875" s="303"/>
      <c r="CP875" s="303"/>
      <c r="CQ875" s="303"/>
      <c r="CR875" s="303"/>
      <c r="CS875" s="303"/>
      <c r="CT875" s="303"/>
      <c r="CU875" s="303"/>
      <c r="CV875" s="303"/>
      <c r="CW875" s="303"/>
      <c r="CX875" s="303"/>
      <c r="CY875" s="303"/>
      <c r="CZ875" s="303"/>
    </row>
    <row r="876" spans="1:104" ht="11.25" customHeight="1" x14ac:dyDescent="0.2">
      <c r="A876" s="303"/>
      <c r="B876" s="303"/>
      <c r="C876" s="303"/>
      <c r="D876" s="303"/>
      <c r="E876" s="303"/>
      <c r="F876" s="303"/>
      <c r="G876" s="303"/>
      <c r="H876" s="303"/>
      <c r="I876" s="303"/>
      <c r="J876" s="303"/>
      <c r="K876" s="303"/>
      <c r="L876" s="303"/>
      <c r="M876" s="303"/>
      <c r="N876" s="303"/>
      <c r="O876" s="303"/>
      <c r="P876" s="303"/>
      <c r="Q876" s="303"/>
      <c r="R876" s="309"/>
      <c r="S876" s="310"/>
      <c r="T876" s="310"/>
      <c r="U876" s="303"/>
      <c r="V876" s="303"/>
      <c r="W876" s="303"/>
      <c r="X876" s="303"/>
      <c r="Y876" s="303"/>
      <c r="Z876" s="303"/>
      <c r="AA876" s="303"/>
      <c r="AB876" s="303"/>
      <c r="AC876" s="303"/>
      <c r="AD876" s="303"/>
      <c r="AE876" s="303"/>
      <c r="AF876" s="303"/>
      <c r="AG876" s="303"/>
      <c r="AH876" s="303"/>
      <c r="AI876" s="303"/>
      <c r="AJ876" s="303"/>
      <c r="AK876" s="303"/>
      <c r="AL876" s="303"/>
      <c r="AM876" s="303"/>
      <c r="AN876" s="303"/>
      <c r="AO876" s="303"/>
      <c r="AP876" s="303"/>
      <c r="AQ876" s="303"/>
      <c r="AR876" s="303"/>
      <c r="AS876" s="303"/>
      <c r="AT876" s="303"/>
      <c r="AU876" s="303"/>
      <c r="AV876" s="303"/>
      <c r="AW876" s="303"/>
      <c r="AX876" s="303"/>
      <c r="AY876" s="303"/>
      <c r="AZ876" s="303"/>
      <c r="BA876" s="303"/>
      <c r="BB876" s="303"/>
      <c r="BC876" s="303"/>
      <c r="BD876" s="303"/>
      <c r="BE876" s="303"/>
      <c r="BF876" s="303"/>
      <c r="BG876" s="303"/>
      <c r="BH876" s="303"/>
      <c r="BI876" s="303"/>
      <c r="BJ876" s="303"/>
      <c r="BK876" s="303"/>
      <c r="BL876" s="303"/>
      <c r="BM876" s="303"/>
      <c r="BN876" s="303"/>
      <c r="BO876" s="303"/>
      <c r="BP876" s="303"/>
      <c r="BQ876" s="303"/>
      <c r="BR876" s="303"/>
      <c r="BS876" s="303"/>
      <c r="BT876" s="303"/>
      <c r="BU876" s="303"/>
      <c r="BV876" s="303"/>
      <c r="BW876" s="303"/>
      <c r="BX876" s="303"/>
      <c r="BY876" s="303"/>
      <c r="BZ876" s="303"/>
      <c r="CA876" s="303"/>
      <c r="CB876" s="303"/>
      <c r="CC876" s="303"/>
      <c r="CD876" s="303"/>
      <c r="CE876" s="303"/>
      <c r="CF876" s="303"/>
      <c r="CG876" s="303"/>
      <c r="CH876" s="303"/>
      <c r="CI876" s="303"/>
      <c r="CJ876" s="303"/>
      <c r="CK876" s="303"/>
      <c r="CL876" s="303"/>
      <c r="CM876" s="303"/>
      <c r="CN876" s="303"/>
      <c r="CO876" s="303"/>
      <c r="CP876" s="303"/>
      <c r="CQ876" s="303"/>
      <c r="CR876" s="303"/>
      <c r="CS876" s="303"/>
      <c r="CT876" s="303"/>
      <c r="CU876" s="303"/>
      <c r="CV876" s="303"/>
      <c r="CW876" s="303"/>
      <c r="CX876" s="303"/>
      <c r="CY876" s="303"/>
      <c r="CZ876" s="303"/>
    </row>
    <row r="877" spans="1:104" ht="11.25" customHeight="1" x14ac:dyDescent="0.2">
      <c r="A877" s="303"/>
      <c r="B877" s="303"/>
      <c r="C877" s="303"/>
      <c r="D877" s="303"/>
      <c r="E877" s="303"/>
      <c r="F877" s="303"/>
      <c r="G877" s="303"/>
      <c r="H877" s="303"/>
      <c r="I877" s="303"/>
      <c r="J877" s="303"/>
      <c r="K877" s="303"/>
      <c r="L877" s="303"/>
      <c r="M877" s="303"/>
      <c r="N877" s="303"/>
      <c r="O877" s="303"/>
      <c r="P877" s="303"/>
      <c r="Q877" s="303"/>
      <c r="R877" s="309"/>
      <c r="S877" s="310"/>
      <c r="T877" s="310"/>
      <c r="U877" s="303"/>
      <c r="V877" s="303"/>
      <c r="W877" s="303"/>
      <c r="X877" s="303"/>
      <c r="Y877" s="303"/>
      <c r="Z877" s="303"/>
      <c r="AA877" s="303"/>
      <c r="AB877" s="303"/>
      <c r="AC877" s="303"/>
      <c r="AD877" s="303"/>
      <c r="AE877" s="303"/>
      <c r="AF877" s="303"/>
      <c r="AG877" s="303"/>
      <c r="AH877" s="303"/>
      <c r="AI877" s="303"/>
      <c r="AJ877" s="303"/>
      <c r="AK877" s="303"/>
      <c r="AL877" s="303"/>
      <c r="AM877" s="303"/>
      <c r="AN877" s="303"/>
      <c r="AO877" s="303"/>
      <c r="AP877" s="303"/>
      <c r="AQ877" s="303"/>
      <c r="AR877" s="303"/>
      <c r="AS877" s="303"/>
      <c r="AT877" s="303"/>
      <c r="AU877" s="303"/>
      <c r="AV877" s="303"/>
      <c r="AW877" s="303"/>
      <c r="AX877" s="303"/>
      <c r="AY877" s="303"/>
      <c r="AZ877" s="303"/>
      <c r="BA877" s="303"/>
      <c r="BB877" s="303"/>
      <c r="BC877" s="303"/>
      <c r="BD877" s="303"/>
      <c r="BE877" s="303"/>
      <c r="BF877" s="303"/>
      <c r="BG877" s="303"/>
      <c r="BH877" s="303"/>
      <c r="BI877" s="303"/>
      <c r="BJ877" s="303"/>
      <c r="BK877" s="303"/>
      <c r="BL877" s="303"/>
      <c r="BM877" s="303"/>
      <c r="BN877" s="303"/>
      <c r="BO877" s="303"/>
      <c r="BP877" s="303"/>
      <c r="BQ877" s="303"/>
      <c r="BR877" s="303"/>
      <c r="BS877" s="303"/>
      <c r="BT877" s="303"/>
      <c r="BU877" s="303"/>
      <c r="BV877" s="303"/>
      <c r="BW877" s="303"/>
      <c r="BX877" s="303"/>
      <c r="BY877" s="303"/>
      <c r="BZ877" s="303"/>
      <c r="CA877" s="303"/>
      <c r="CB877" s="303"/>
      <c r="CC877" s="303"/>
      <c r="CD877" s="303"/>
      <c r="CE877" s="303"/>
      <c r="CF877" s="303"/>
      <c r="CG877" s="303"/>
      <c r="CH877" s="303"/>
      <c r="CI877" s="303"/>
      <c r="CJ877" s="303"/>
      <c r="CK877" s="303"/>
      <c r="CL877" s="303"/>
      <c r="CM877" s="303"/>
      <c r="CN877" s="303"/>
      <c r="CO877" s="303"/>
      <c r="CP877" s="303"/>
      <c r="CQ877" s="303"/>
      <c r="CR877" s="303"/>
      <c r="CS877" s="303"/>
      <c r="CT877" s="303"/>
      <c r="CU877" s="303"/>
      <c r="CV877" s="303"/>
      <c r="CW877" s="303"/>
      <c r="CX877" s="303"/>
      <c r="CY877" s="303"/>
      <c r="CZ877" s="303"/>
    </row>
    <row r="878" spans="1:104" ht="11.25" customHeight="1" x14ac:dyDescent="0.2">
      <c r="A878" s="303"/>
      <c r="B878" s="303"/>
      <c r="C878" s="303"/>
      <c r="D878" s="303"/>
      <c r="E878" s="303"/>
      <c r="F878" s="303"/>
      <c r="G878" s="303"/>
      <c r="H878" s="303"/>
      <c r="I878" s="303"/>
      <c r="J878" s="303"/>
      <c r="K878" s="303"/>
      <c r="L878" s="303"/>
      <c r="M878" s="303"/>
      <c r="N878" s="303"/>
      <c r="O878" s="303"/>
      <c r="P878" s="303"/>
      <c r="Q878" s="303"/>
      <c r="R878" s="309"/>
      <c r="S878" s="310"/>
      <c r="T878" s="310"/>
      <c r="U878" s="303"/>
      <c r="V878" s="303"/>
      <c r="W878" s="303"/>
      <c r="X878" s="303"/>
      <c r="Y878" s="303"/>
      <c r="Z878" s="303"/>
      <c r="AA878" s="303"/>
      <c r="AB878" s="303"/>
      <c r="AC878" s="303"/>
      <c r="AD878" s="303"/>
      <c r="AE878" s="303"/>
      <c r="AF878" s="303"/>
      <c r="AG878" s="303"/>
      <c r="AH878" s="303"/>
      <c r="AI878" s="303"/>
      <c r="AJ878" s="303"/>
      <c r="AK878" s="303"/>
      <c r="AL878" s="303"/>
      <c r="AM878" s="303"/>
      <c r="AN878" s="303"/>
      <c r="AO878" s="303"/>
      <c r="AP878" s="303"/>
      <c r="AQ878" s="303"/>
      <c r="AR878" s="303"/>
      <c r="AS878" s="303"/>
      <c r="AT878" s="303"/>
      <c r="AU878" s="303"/>
      <c r="AV878" s="303"/>
      <c r="AW878" s="303"/>
      <c r="AX878" s="303"/>
      <c r="AY878" s="303"/>
      <c r="AZ878" s="303"/>
      <c r="BA878" s="303"/>
      <c r="BB878" s="303"/>
      <c r="BC878" s="303"/>
      <c r="BD878" s="303"/>
      <c r="BE878" s="303"/>
      <c r="BF878" s="303"/>
      <c r="BG878" s="303"/>
      <c r="BH878" s="303"/>
      <c r="BI878" s="303"/>
      <c r="BJ878" s="303"/>
      <c r="BK878" s="303"/>
      <c r="BL878" s="303"/>
      <c r="BM878" s="303"/>
      <c r="BN878" s="303"/>
      <c r="BO878" s="303"/>
      <c r="BP878" s="303"/>
      <c r="BQ878" s="303"/>
      <c r="BR878" s="303"/>
      <c r="BS878" s="303"/>
      <c r="BT878" s="303"/>
      <c r="BU878" s="303"/>
      <c r="BV878" s="303"/>
      <c r="BW878" s="303"/>
      <c r="BX878" s="303"/>
      <c r="BY878" s="303"/>
      <c r="BZ878" s="303"/>
      <c r="CA878" s="303"/>
      <c r="CB878" s="303"/>
      <c r="CC878" s="303"/>
      <c r="CD878" s="303"/>
      <c r="CE878" s="303"/>
      <c r="CF878" s="303"/>
      <c r="CG878" s="303"/>
      <c r="CH878" s="303"/>
      <c r="CI878" s="303"/>
      <c r="CJ878" s="303"/>
      <c r="CK878" s="303"/>
      <c r="CL878" s="303"/>
      <c r="CM878" s="303"/>
      <c r="CN878" s="303"/>
      <c r="CO878" s="303"/>
      <c r="CP878" s="303"/>
      <c r="CQ878" s="303"/>
      <c r="CR878" s="303"/>
      <c r="CS878" s="303"/>
      <c r="CT878" s="303"/>
      <c r="CU878" s="303"/>
      <c r="CV878" s="303"/>
      <c r="CW878" s="303"/>
      <c r="CX878" s="303"/>
      <c r="CY878" s="303"/>
      <c r="CZ878" s="303"/>
    </row>
    <row r="879" spans="1:104" ht="11.25" customHeight="1" x14ac:dyDescent="0.2">
      <c r="A879" s="303"/>
      <c r="B879" s="303"/>
      <c r="C879" s="303"/>
      <c r="D879" s="303"/>
      <c r="E879" s="303"/>
      <c r="F879" s="303"/>
      <c r="G879" s="303"/>
      <c r="H879" s="303"/>
      <c r="I879" s="303"/>
      <c r="J879" s="303"/>
      <c r="K879" s="303"/>
      <c r="L879" s="303"/>
      <c r="M879" s="303"/>
      <c r="N879" s="303"/>
      <c r="O879" s="303"/>
      <c r="P879" s="303"/>
      <c r="Q879" s="303"/>
      <c r="R879" s="309"/>
      <c r="S879" s="310"/>
      <c r="T879" s="310"/>
      <c r="U879" s="303"/>
      <c r="V879" s="303"/>
      <c r="W879" s="303"/>
      <c r="X879" s="303"/>
      <c r="Y879" s="303"/>
      <c r="Z879" s="303"/>
      <c r="AA879" s="303"/>
      <c r="AB879" s="303"/>
      <c r="AC879" s="303"/>
      <c r="AD879" s="303"/>
      <c r="AE879" s="303"/>
      <c r="AF879" s="303"/>
      <c r="AG879" s="303"/>
      <c r="AH879" s="303"/>
      <c r="AI879" s="303"/>
      <c r="AJ879" s="303"/>
      <c r="AK879" s="303"/>
      <c r="AL879" s="303"/>
      <c r="AM879" s="303"/>
      <c r="AN879" s="303"/>
      <c r="AO879" s="303"/>
      <c r="AP879" s="303"/>
      <c r="AQ879" s="303"/>
      <c r="AR879" s="303"/>
      <c r="AS879" s="303"/>
      <c r="AT879" s="303"/>
      <c r="AU879" s="303"/>
      <c r="AV879" s="303"/>
      <c r="AW879" s="303"/>
      <c r="AX879" s="303"/>
      <c r="AY879" s="303"/>
      <c r="AZ879" s="303"/>
      <c r="BA879" s="303"/>
      <c r="BB879" s="303"/>
      <c r="BC879" s="303"/>
      <c r="BD879" s="303"/>
      <c r="BE879" s="303"/>
      <c r="BF879" s="303"/>
      <c r="BG879" s="303"/>
      <c r="BH879" s="303"/>
      <c r="BI879" s="303"/>
      <c r="BJ879" s="303"/>
      <c r="BK879" s="303"/>
      <c r="BL879" s="303"/>
      <c r="BM879" s="303"/>
      <c r="BN879" s="303"/>
      <c r="BO879" s="303"/>
      <c r="BP879" s="303"/>
      <c r="BQ879" s="303"/>
      <c r="BR879" s="303"/>
      <c r="BS879" s="303"/>
      <c r="BT879" s="303"/>
      <c r="BU879" s="303"/>
      <c r="BV879" s="303"/>
      <c r="BW879" s="303"/>
      <c r="BX879" s="303"/>
      <c r="BY879" s="303"/>
      <c r="BZ879" s="303"/>
      <c r="CA879" s="303"/>
      <c r="CB879" s="303"/>
      <c r="CC879" s="303"/>
      <c r="CD879" s="303"/>
      <c r="CE879" s="303"/>
      <c r="CF879" s="303"/>
      <c r="CG879" s="303"/>
      <c r="CH879" s="303"/>
      <c r="CI879" s="303"/>
      <c r="CJ879" s="303"/>
      <c r="CK879" s="303"/>
      <c r="CL879" s="303"/>
      <c r="CM879" s="303"/>
      <c r="CN879" s="303"/>
      <c r="CO879" s="303"/>
      <c r="CP879" s="303"/>
      <c r="CQ879" s="303"/>
      <c r="CR879" s="303"/>
      <c r="CS879" s="303"/>
      <c r="CT879" s="303"/>
      <c r="CU879" s="303"/>
      <c r="CV879" s="303"/>
      <c r="CW879" s="303"/>
      <c r="CX879" s="303"/>
      <c r="CY879" s="303"/>
      <c r="CZ879" s="303"/>
    </row>
    <row r="880" spans="1:104" ht="11.25" customHeight="1" x14ac:dyDescent="0.2">
      <c r="A880" s="303"/>
      <c r="B880" s="303"/>
      <c r="C880" s="303"/>
      <c r="D880" s="303"/>
      <c r="E880" s="303"/>
      <c r="F880" s="303"/>
      <c r="G880" s="303"/>
      <c r="H880" s="303"/>
      <c r="I880" s="303"/>
      <c r="J880" s="303"/>
      <c r="K880" s="303"/>
      <c r="L880" s="303"/>
      <c r="M880" s="303"/>
      <c r="N880" s="303"/>
      <c r="O880" s="303"/>
      <c r="P880" s="303"/>
      <c r="Q880" s="303"/>
      <c r="R880" s="309"/>
      <c r="S880" s="310"/>
      <c r="T880" s="310"/>
      <c r="U880" s="303"/>
      <c r="V880" s="303"/>
      <c r="W880" s="303"/>
      <c r="X880" s="303"/>
      <c r="Y880" s="303"/>
      <c r="Z880" s="303"/>
      <c r="AA880" s="303"/>
      <c r="AB880" s="303"/>
      <c r="AC880" s="303"/>
      <c r="AD880" s="303"/>
      <c r="AE880" s="303"/>
      <c r="AF880" s="303"/>
      <c r="AG880" s="303"/>
      <c r="AH880" s="303"/>
      <c r="AI880" s="303"/>
      <c r="AJ880" s="303"/>
      <c r="AK880" s="303"/>
      <c r="AL880" s="303"/>
      <c r="AM880" s="303"/>
      <c r="AN880" s="303"/>
      <c r="AO880" s="303"/>
      <c r="AP880" s="303"/>
      <c r="AQ880" s="303"/>
      <c r="AR880" s="303"/>
      <c r="AS880" s="303"/>
      <c r="AT880" s="303"/>
      <c r="AU880" s="303"/>
      <c r="AV880" s="303"/>
      <c r="AW880" s="303"/>
      <c r="AX880" s="303"/>
      <c r="AY880" s="303"/>
      <c r="AZ880" s="303"/>
      <c r="BA880" s="303"/>
      <c r="BB880" s="303"/>
      <c r="BC880" s="303"/>
      <c r="BD880" s="303"/>
      <c r="BE880" s="303"/>
      <c r="BF880" s="303"/>
      <c r="BG880" s="303"/>
      <c r="BH880" s="303"/>
      <c r="BI880" s="303"/>
      <c r="BJ880" s="303"/>
      <c r="BK880" s="303"/>
      <c r="BL880" s="303"/>
      <c r="BM880" s="303"/>
      <c r="BN880" s="303"/>
      <c r="BO880" s="303"/>
      <c r="BP880" s="303"/>
      <c r="BQ880" s="303"/>
      <c r="BR880" s="303"/>
      <c r="BS880" s="303"/>
      <c r="BT880" s="303"/>
      <c r="BU880" s="303"/>
      <c r="BV880" s="303"/>
      <c r="BW880" s="303"/>
      <c r="BX880" s="303"/>
      <c r="BY880" s="303"/>
      <c r="BZ880" s="303"/>
      <c r="CA880" s="303"/>
      <c r="CB880" s="303"/>
      <c r="CC880" s="303"/>
      <c r="CD880" s="303"/>
      <c r="CE880" s="303"/>
      <c r="CF880" s="303"/>
      <c r="CG880" s="303"/>
      <c r="CH880" s="303"/>
      <c r="CI880" s="303"/>
      <c r="CJ880" s="303"/>
      <c r="CK880" s="303"/>
      <c r="CL880" s="303"/>
      <c r="CM880" s="303"/>
      <c r="CN880" s="303"/>
      <c r="CO880" s="303"/>
      <c r="CP880" s="303"/>
      <c r="CQ880" s="303"/>
      <c r="CR880" s="303"/>
      <c r="CS880" s="303"/>
      <c r="CT880" s="303"/>
      <c r="CU880" s="303"/>
      <c r="CV880" s="303"/>
      <c r="CW880" s="303"/>
      <c r="CX880" s="303"/>
      <c r="CY880" s="303"/>
      <c r="CZ880" s="303"/>
    </row>
    <row r="881" spans="1:104" ht="11.25" customHeight="1" x14ac:dyDescent="0.2">
      <c r="A881" s="303"/>
      <c r="B881" s="303"/>
      <c r="C881" s="303"/>
      <c r="D881" s="303"/>
      <c r="E881" s="303"/>
      <c r="F881" s="303"/>
      <c r="G881" s="303"/>
      <c r="H881" s="303"/>
      <c r="I881" s="303"/>
      <c r="J881" s="303"/>
      <c r="K881" s="303"/>
      <c r="L881" s="303"/>
      <c r="M881" s="303"/>
      <c r="N881" s="303"/>
      <c r="O881" s="303"/>
      <c r="P881" s="303"/>
      <c r="Q881" s="303"/>
      <c r="R881" s="309"/>
      <c r="S881" s="310"/>
      <c r="T881" s="310"/>
      <c r="U881" s="303"/>
      <c r="V881" s="303"/>
      <c r="W881" s="303"/>
      <c r="X881" s="303"/>
      <c r="Y881" s="303"/>
      <c r="Z881" s="303"/>
      <c r="AA881" s="303"/>
      <c r="AB881" s="303"/>
      <c r="AC881" s="303"/>
      <c r="AD881" s="303"/>
      <c r="AE881" s="303"/>
      <c r="AF881" s="303"/>
      <c r="AG881" s="303"/>
      <c r="AH881" s="303"/>
      <c r="AI881" s="303"/>
      <c r="AJ881" s="303"/>
      <c r="AK881" s="303"/>
      <c r="AL881" s="303"/>
      <c r="AM881" s="303"/>
      <c r="AN881" s="303"/>
      <c r="AO881" s="303"/>
      <c r="AP881" s="303"/>
      <c r="AQ881" s="303"/>
      <c r="AR881" s="303"/>
      <c r="AS881" s="303"/>
      <c r="AT881" s="303"/>
      <c r="AU881" s="303"/>
      <c r="AV881" s="303"/>
      <c r="AW881" s="303"/>
      <c r="AX881" s="303"/>
      <c r="AY881" s="303"/>
      <c r="AZ881" s="303"/>
      <c r="BA881" s="303"/>
      <c r="BB881" s="303"/>
      <c r="BC881" s="303"/>
      <c r="BD881" s="303"/>
      <c r="BE881" s="303"/>
      <c r="BF881" s="303"/>
      <c r="BG881" s="303"/>
      <c r="BH881" s="303"/>
      <c r="BI881" s="303"/>
      <c r="BJ881" s="303"/>
      <c r="BK881" s="303"/>
      <c r="BL881" s="303"/>
      <c r="BM881" s="303"/>
      <c r="BN881" s="303"/>
      <c r="BO881" s="303"/>
      <c r="BP881" s="303"/>
      <c r="BQ881" s="303"/>
      <c r="BR881" s="303"/>
      <c r="BS881" s="303"/>
      <c r="BT881" s="303"/>
      <c r="BU881" s="303"/>
      <c r="BV881" s="303"/>
      <c r="BW881" s="303"/>
      <c r="BX881" s="303"/>
      <c r="BY881" s="303"/>
      <c r="BZ881" s="303"/>
      <c r="CA881" s="303"/>
      <c r="CB881" s="303"/>
      <c r="CC881" s="303"/>
      <c r="CD881" s="303"/>
      <c r="CE881" s="303"/>
      <c r="CF881" s="303"/>
      <c r="CG881" s="303"/>
      <c r="CH881" s="303"/>
      <c r="CI881" s="303"/>
      <c r="CJ881" s="303"/>
      <c r="CK881" s="303"/>
      <c r="CL881" s="303"/>
      <c r="CM881" s="303"/>
      <c r="CN881" s="303"/>
      <c r="CO881" s="303"/>
      <c r="CP881" s="303"/>
      <c r="CQ881" s="303"/>
      <c r="CR881" s="303"/>
      <c r="CS881" s="303"/>
      <c r="CT881" s="303"/>
      <c r="CU881" s="303"/>
      <c r="CV881" s="303"/>
      <c r="CW881" s="303"/>
      <c r="CX881" s="303"/>
      <c r="CY881" s="303"/>
      <c r="CZ881" s="303"/>
    </row>
    <row r="882" spans="1:104" ht="11.25" customHeight="1" x14ac:dyDescent="0.2">
      <c r="A882" s="303"/>
      <c r="B882" s="303"/>
      <c r="C882" s="303"/>
      <c r="D882" s="303"/>
      <c r="E882" s="303"/>
      <c r="F882" s="303"/>
      <c r="G882" s="303"/>
      <c r="H882" s="303"/>
      <c r="I882" s="303"/>
      <c r="J882" s="303"/>
      <c r="K882" s="303"/>
      <c r="L882" s="303"/>
      <c r="M882" s="303"/>
      <c r="N882" s="303"/>
      <c r="O882" s="303"/>
      <c r="P882" s="303"/>
      <c r="Q882" s="303"/>
      <c r="R882" s="309"/>
      <c r="S882" s="310"/>
      <c r="T882" s="310"/>
      <c r="U882" s="303"/>
      <c r="V882" s="303"/>
      <c r="W882" s="303"/>
      <c r="X882" s="303"/>
      <c r="Y882" s="303"/>
      <c r="Z882" s="303"/>
      <c r="AA882" s="303"/>
      <c r="AB882" s="303"/>
      <c r="AC882" s="303"/>
      <c r="AD882" s="303"/>
      <c r="AE882" s="303"/>
      <c r="AF882" s="303"/>
      <c r="AG882" s="303"/>
      <c r="AH882" s="303"/>
      <c r="AI882" s="303"/>
      <c r="AJ882" s="303"/>
      <c r="AK882" s="303"/>
      <c r="AL882" s="303"/>
      <c r="AM882" s="303"/>
      <c r="AN882" s="303"/>
      <c r="AO882" s="303"/>
      <c r="AP882" s="303"/>
      <c r="AQ882" s="303"/>
      <c r="AR882" s="303"/>
      <c r="AS882" s="303"/>
      <c r="AT882" s="303"/>
      <c r="AU882" s="303"/>
      <c r="AV882" s="303"/>
      <c r="AW882" s="303"/>
      <c r="AX882" s="303"/>
      <c r="AY882" s="303"/>
      <c r="AZ882" s="303"/>
      <c r="BA882" s="303"/>
      <c r="BB882" s="303"/>
      <c r="BC882" s="303"/>
      <c r="BD882" s="303"/>
      <c r="BE882" s="303"/>
      <c r="BF882" s="303"/>
      <c r="BG882" s="303"/>
      <c r="BH882" s="303"/>
      <c r="BI882" s="303"/>
      <c r="BJ882" s="303"/>
      <c r="BK882" s="303"/>
      <c r="BL882" s="303"/>
      <c r="BM882" s="303"/>
      <c r="BN882" s="303"/>
      <c r="BO882" s="303"/>
      <c r="BP882" s="303"/>
      <c r="BQ882" s="303"/>
      <c r="BR882" s="303"/>
      <c r="BS882" s="303"/>
      <c r="BT882" s="303"/>
      <c r="BU882" s="303"/>
      <c r="BV882" s="303"/>
      <c r="BW882" s="303"/>
      <c r="BX882" s="303"/>
      <c r="BY882" s="303"/>
      <c r="BZ882" s="303"/>
      <c r="CA882" s="303"/>
      <c r="CB882" s="303"/>
      <c r="CC882" s="303"/>
      <c r="CD882" s="303"/>
      <c r="CE882" s="303"/>
      <c r="CF882" s="303"/>
      <c r="CG882" s="303"/>
      <c r="CH882" s="303"/>
      <c r="CI882" s="303"/>
      <c r="CJ882" s="303"/>
      <c r="CK882" s="303"/>
      <c r="CL882" s="303"/>
      <c r="CM882" s="303"/>
      <c r="CN882" s="303"/>
      <c r="CO882" s="303"/>
      <c r="CP882" s="303"/>
      <c r="CQ882" s="303"/>
      <c r="CR882" s="303"/>
      <c r="CS882" s="303"/>
      <c r="CT882" s="303"/>
      <c r="CU882" s="303"/>
      <c r="CV882" s="303"/>
      <c r="CW882" s="303"/>
      <c r="CX882" s="303"/>
      <c r="CY882" s="303"/>
      <c r="CZ882" s="303"/>
    </row>
    <row r="883" spans="1:104" ht="11.25" customHeight="1" x14ac:dyDescent="0.2">
      <c r="A883" s="303"/>
      <c r="B883" s="303"/>
      <c r="C883" s="303"/>
      <c r="D883" s="303"/>
      <c r="E883" s="303"/>
      <c r="F883" s="303"/>
      <c r="G883" s="303"/>
      <c r="H883" s="303"/>
      <c r="I883" s="303"/>
      <c r="J883" s="303"/>
      <c r="K883" s="303"/>
      <c r="L883" s="303"/>
      <c r="M883" s="303"/>
      <c r="N883" s="303"/>
      <c r="O883" s="303"/>
      <c r="P883" s="303"/>
      <c r="Q883" s="303"/>
      <c r="R883" s="309"/>
      <c r="S883" s="310"/>
      <c r="T883" s="310"/>
      <c r="U883" s="303"/>
      <c r="V883" s="303"/>
      <c r="W883" s="303"/>
      <c r="X883" s="303"/>
      <c r="Y883" s="303"/>
      <c r="Z883" s="303"/>
      <c r="AA883" s="303"/>
      <c r="AB883" s="303"/>
      <c r="AC883" s="303"/>
      <c r="AD883" s="303"/>
      <c r="AE883" s="303"/>
      <c r="AF883" s="303"/>
      <c r="AG883" s="303"/>
      <c r="AH883" s="303"/>
      <c r="AI883" s="303"/>
      <c r="AJ883" s="303"/>
      <c r="AK883" s="303"/>
      <c r="AL883" s="303"/>
      <c r="AM883" s="303"/>
      <c r="AN883" s="303"/>
      <c r="AO883" s="303"/>
      <c r="AP883" s="303"/>
      <c r="AQ883" s="303"/>
      <c r="AR883" s="303"/>
      <c r="AS883" s="303"/>
      <c r="AT883" s="303"/>
      <c r="AU883" s="303"/>
      <c r="AV883" s="303"/>
      <c r="AW883" s="303"/>
      <c r="AX883" s="303"/>
      <c r="AY883" s="303"/>
      <c r="AZ883" s="303"/>
      <c r="BA883" s="303"/>
      <c r="BB883" s="303"/>
      <c r="BC883" s="303"/>
      <c r="BD883" s="303"/>
      <c r="BE883" s="303"/>
      <c r="BF883" s="303"/>
      <c r="BG883" s="303"/>
      <c r="BH883" s="303"/>
      <c r="BI883" s="303"/>
      <c r="BJ883" s="303"/>
      <c r="BK883" s="303"/>
      <c r="BL883" s="303"/>
      <c r="BM883" s="303"/>
      <c r="BN883" s="303"/>
      <c r="BO883" s="303"/>
      <c r="BP883" s="303"/>
      <c r="BQ883" s="303"/>
      <c r="BR883" s="303"/>
      <c r="BS883" s="303"/>
      <c r="BT883" s="303"/>
      <c r="BU883" s="303"/>
      <c r="BV883" s="303"/>
      <c r="BW883" s="303"/>
      <c r="BX883" s="303"/>
      <c r="BY883" s="303"/>
      <c r="BZ883" s="303"/>
      <c r="CA883" s="303"/>
      <c r="CB883" s="303"/>
      <c r="CC883" s="303"/>
      <c r="CD883" s="303"/>
      <c r="CE883" s="303"/>
      <c r="CF883" s="303"/>
      <c r="CG883" s="303"/>
      <c r="CH883" s="303"/>
      <c r="CI883" s="303"/>
      <c r="CJ883" s="303"/>
      <c r="CK883" s="303"/>
      <c r="CL883" s="303"/>
      <c r="CM883" s="303"/>
      <c r="CN883" s="303"/>
      <c r="CO883" s="303"/>
      <c r="CP883" s="303"/>
      <c r="CQ883" s="303"/>
      <c r="CR883" s="303"/>
      <c r="CS883" s="303"/>
      <c r="CT883" s="303"/>
      <c r="CU883" s="303"/>
      <c r="CV883" s="303"/>
      <c r="CW883" s="303"/>
      <c r="CX883" s="303"/>
      <c r="CY883" s="303"/>
      <c r="CZ883" s="303"/>
    </row>
    <row r="884" spans="1:104" ht="11.25" customHeight="1" x14ac:dyDescent="0.2">
      <c r="A884" s="303"/>
      <c r="B884" s="303"/>
      <c r="C884" s="303"/>
      <c r="D884" s="303"/>
      <c r="E884" s="303"/>
      <c r="F884" s="303"/>
      <c r="G884" s="303"/>
      <c r="H884" s="303"/>
      <c r="I884" s="303"/>
      <c r="J884" s="303"/>
      <c r="K884" s="303"/>
      <c r="L884" s="303"/>
      <c r="M884" s="303"/>
      <c r="N884" s="303"/>
      <c r="O884" s="303"/>
      <c r="P884" s="303"/>
      <c r="Q884" s="303"/>
      <c r="R884" s="309"/>
      <c r="S884" s="310"/>
      <c r="T884" s="310"/>
      <c r="U884" s="303"/>
      <c r="V884" s="303"/>
      <c r="W884" s="303"/>
      <c r="X884" s="303"/>
      <c r="Y884" s="303"/>
      <c r="Z884" s="303"/>
      <c r="AA884" s="303"/>
      <c r="AB884" s="303"/>
      <c r="AC884" s="303"/>
      <c r="AD884" s="303"/>
      <c r="AE884" s="303"/>
      <c r="AF884" s="303"/>
      <c r="AG884" s="303"/>
      <c r="AH884" s="303"/>
      <c r="AI884" s="303"/>
      <c r="AJ884" s="303"/>
      <c r="AK884" s="303"/>
      <c r="AL884" s="303"/>
      <c r="AM884" s="303"/>
      <c r="AN884" s="303"/>
      <c r="AO884" s="303"/>
      <c r="AP884" s="303"/>
      <c r="AQ884" s="303"/>
      <c r="AR884" s="303"/>
      <c r="AS884" s="303"/>
      <c r="AT884" s="303"/>
      <c r="AU884" s="303"/>
      <c r="AV884" s="303"/>
      <c r="AW884" s="303"/>
      <c r="AX884" s="303"/>
      <c r="AY884" s="303"/>
      <c r="AZ884" s="303"/>
      <c r="BA884" s="303"/>
      <c r="BB884" s="303"/>
      <c r="BC884" s="303"/>
      <c r="BD884" s="303"/>
      <c r="BE884" s="303"/>
      <c r="BF884" s="303"/>
      <c r="BG884" s="303"/>
      <c r="BH884" s="303"/>
      <c r="BI884" s="303"/>
      <c r="BJ884" s="303"/>
      <c r="BK884" s="303"/>
      <c r="BL884" s="303"/>
      <c r="BM884" s="303"/>
      <c r="BN884" s="303"/>
      <c r="BO884" s="303"/>
      <c r="BP884" s="303"/>
      <c r="BQ884" s="303"/>
      <c r="BR884" s="303"/>
      <c r="BS884" s="303"/>
      <c r="BT884" s="303"/>
      <c r="BU884" s="303"/>
      <c r="BV884" s="303"/>
      <c r="BW884" s="303"/>
      <c r="BX884" s="303"/>
      <c r="BY884" s="303"/>
      <c r="BZ884" s="303"/>
      <c r="CA884" s="303"/>
      <c r="CB884" s="303"/>
      <c r="CC884" s="303"/>
      <c r="CD884" s="303"/>
      <c r="CE884" s="303"/>
      <c r="CF884" s="303"/>
      <c r="CG884" s="303"/>
      <c r="CH884" s="303"/>
      <c r="CI884" s="303"/>
      <c r="CJ884" s="303"/>
      <c r="CK884" s="303"/>
      <c r="CL884" s="303"/>
      <c r="CM884" s="303"/>
      <c r="CN884" s="303"/>
      <c r="CO884" s="303"/>
      <c r="CP884" s="303"/>
      <c r="CQ884" s="303"/>
      <c r="CR884" s="303"/>
      <c r="CS884" s="303"/>
      <c r="CT884" s="303"/>
      <c r="CU884" s="303"/>
      <c r="CV884" s="303"/>
      <c r="CW884" s="303"/>
      <c r="CX884" s="303"/>
      <c r="CY884" s="303"/>
      <c r="CZ884" s="303"/>
    </row>
    <row r="885" spans="1:104" ht="11.25" customHeight="1" x14ac:dyDescent="0.2">
      <c r="A885" s="303"/>
      <c r="B885" s="303"/>
      <c r="C885" s="303"/>
      <c r="D885" s="303"/>
      <c r="E885" s="303"/>
      <c r="F885" s="303"/>
      <c r="G885" s="303"/>
      <c r="H885" s="303"/>
      <c r="I885" s="303"/>
      <c r="J885" s="303"/>
      <c r="K885" s="303"/>
      <c r="L885" s="303"/>
      <c r="M885" s="303"/>
      <c r="N885" s="303"/>
      <c r="O885" s="303"/>
      <c r="P885" s="303"/>
      <c r="Q885" s="303"/>
      <c r="R885" s="309"/>
      <c r="S885" s="310"/>
      <c r="T885" s="310"/>
      <c r="U885" s="303"/>
      <c r="V885" s="303"/>
      <c r="W885" s="303"/>
      <c r="X885" s="303"/>
      <c r="Y885" s="303"/>
      <c r="Z885" s="303"/>
      <c r="AA885" s="303"/>
      <c r="AB885" s="303"/>
      <c r="AC885" s="303"/>
      <c r="AD885" s="303"/>
      <c r="AE885" s="303"/>
      <c r="AF885" s="303"/>
      <c r="AG885" s="303"/>
      <c r="AH885" s="303"/>
      <c r="AI885" s="303"/>
      <c r="AJ885" s="303"/>
      <c r="AK885" s="303"/>
      <c r="AL885" s="303"/>
      <c r="AM885" s="303"/>
      <c r="AN885" s="303"/>
      <c r="AO885" s="303"/>
      <c r="AP885" s="303"/>
      <c r="AQ885" s="303"/>
      <c r="AR885" s="303"/>
      <c r="AS885" s="303"/>
      <c r="AT885" s="303"/>
      <c r="AU885" s="303"/>
      <c r="AV885" s="303"/>
      <c r="AW885" s="303"/>
      <c r="AX885" s="303"/>
      <c r="AY885" s="303"/>
      <c r="AZ885" s="303"/>
      <c r="BA885" s="303"/>
      <c r="BB885" s="303"/>
      <c r="BC885" s="303"/>
      <c r="BD885" s="303"/>
      <c r="BE885" s="303"/>
      <c r="BF885" s="303"/>
      <c r="BG885" s="303"/>
      <c r="BH885" s="303"/>
      <c r="BI885" s="303"/>
      <c r="BJ885" s="303"/>
      <c r="BK885" s="303"/>
      <c r="BL885" s="303"/>
      <c r="BM885" s="303"/>
      <c r="BN885" s="303"/>
      <c r="BO885" s="303"/>
      <c r="BP885" s="303"/>
      <c r="BQ885" s="303"/>
      <c r="BR885" s="303"/>
      <c r="BS885" s="303"/>
      <c r="BT885" s="303"/>
      <c r="BU885" s="303"/>
      <c r="BV885" s="303"/>
      <c r="BW885" s="303"/>
      <c r="BX885" s="303"/>
      <c r="BY885" s="303"/>
      <c r="BZ885" s="303"/>
      <c r="CA885" s="303"/>
      <c r="CB885" s="303"/>
      <c r="CC885" s="303"/>
      <c r="CD885" s="303"/>
      <c r="CE885" s="303"/>
      <c r="CF885" s="303"/>
      <c r="CG885" s="303"/>
      <c r="CH885" s="303"/>
      <c r="CI885" s="303"/>
      <c r="CJ885" s="303"/>
      <c r="CK885" s="303"/>
      <c r="CL885" s="303"/>
      <c r="CM885" s="303"/>
      <c r="CN885" s="303"/>
      <c r="CO885" s="303"/>
      <c r="CP885" s="303"/>
      <c r="CQ885" s="303"/>
      <c r="CR885" s="303"/>
      <c r="CS885" s="303"/>
      <c r="CT885" s="303"/>
      <c r="CU885" s="303"/>
      <c r="CV885" s="303"/>
      <c r="CW885" s="303"/>
      <c r="CX885" s="303"/>
      <c r="CY885" s="303"/>
      <c r="CZ885" s="303"/>
    </row>
    <row r="886" spans="1:104" ht="11.25" customHeight="1" x14ac:dyDescent="0.2">
      <c r="A886" s="303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303"/>
      <c r="N886" s="303"/>
      <c r="O886" s="303"/>
      <c r="P886" s="303"/>
      <c r="Q886" s="303"/>
      <c r="R886" s="309"/>
      <c r="S886" s="310"/>
      <c r="T886" s="310"/>
      <c r="U886" s="303"/>
      <c r="V886" s="303"/>
      <c r="W886" s="303"/>
      <c r="X886" s="303"/>
      <c r="Y886" s="303"/>
      <c r="Z886" s="303"/>
      <c r="AA886" s="303"/>
      <c r="AB886" s="303"/>
      <c r="AC886" s="303"/>
      <c r="AD886" s="303"/>
      <c r="AE886" s="303"/>
      <c r="AF886" s="303"/>
      <c r="AG886" s="303"/>
      <c r="AH886" s="303"/>
      <c r="AI886" s="303"/>
      <c r="AJ886" s="303"/>
      <c r="AK886" s="303"/>
      <c r="AL886" s="303"/>
      <c r="AM886" s="303"/>
      <c r="AN886" s="303"/>
      <c r="AO886" s="303"/>
      <c r="AP886" s="303"/>
      <c r="AQ886" s="303"/>
      <c r="AR886" s="303"/>
      <c r="AS886" s="303"/>
      <c r="AT886" s="303"/>
      <c r="AU886" s="303"/>
      <c r="AV886" s="303"/>
      <c r="AW886" s="303"/>
      <c r="AX886" s="303"/>
      <c r="AY886" s="303"/>
      <c r="AZ886" s="303"/>
      <c r="BA886" s="303"/>
      <c r="BB886" s="303"/>
      <c r="BC886" s="303"/>
      <c r="BD886" s="303"/>
      <c r="BE886" s="303"/>
      <c r="BF886" s="303"/>
      <c r="BG886" s="303"/>
      <c r="BH886" s="303"/>
      <c r="BI886" s="303"/>
      <c r="BJ886" s="303"/>
      <c r="BK886" s="303"/>
      <c r="BL886" s="303"/>
      <c r="BM886" s="303"/>
      <c r="BN886" s="303"/>
      <c r="BO886" s="303"/>
      <c r="BP886" s="303"/>
      <c r="BQ886" s="303"/>
      <c r="BR886" s="303"/>
      <c r="BS886" s="303"/>
      <c r="BT886" s="303"/>
      <c r="BU886" s="303"/>
      <c r="BV886" s="303"/>
      <c r="BW886" s="303"/>
      <c r="BX886" s="303"/>
      <c r="BY886" s="303"/>
      <c r="BZ886" s="303"/>
      <c r="CA886" s="303"/>
      <c r="CB886" s="303"/>
      <c r="CC886" s="303"/>
      <c r="CD886" s="303"/>
      <c r="CE886" s="303"/>
      <c r="CF886" s="303"/>
      <c r="CG886" s="303"/>
      <c r="CH886" s="303"/>
      <c r="CI886" s="303"/>
      <c r="CJ886" s="303"/>
      <c r="CK886" s="303"/>
      <c r="CL886" s="303"/>
      <c r="CM886" s="303"/>
      <c r="CN886" s="303"/>
      <c r="CO886" s="303"/>
      <c r="CP886" s="303"/>
      <c r="CQ886" s="303"/>
      <c r="CR886" s="303"/>
      <c r="CS886" s="303"/>
      <c r="CT886" s="303"/>
      <c r="CU886" s="303"/>
      <c r="CV886" s="303"/>
      <c r="CW886" s="303"/>
      <c r="CX886" s="303"/>
      <c r="CY886" s="303"/>
      <c r="CZ886" s="303"/>
    </row>
    <row r="887" spans="1:104" ht="11.25" customHeight="1" x14ac:dyDescent="0.2">
      <c r="A887" s="303"/>
      <c r="B887" s="303"/>
      <c r="C887" s="303"/>
      <c r="D887" s="303"/>
      <c r="E887" s="303"/>
      <c r="F887" s="303"/>
      <c r="G887" s="303"/>
      <c r="H887" s="303"/>
      <c r="I887" s="303"/>
      <c r="J887" s="303"/>
      <c r="K887" s="303"/>
      <c r="L887" s="303"/>
      <c r="M887" s="303"/>
      <c r="N887" s="303"/>
      <c r="O887" s="303"/>
      <c r="P887" s="303"/>
      <c r="Q887" s="303"/>
      <c r="R887" s="309"/>
      <c r="S887" s="310"/>
      <c r="T887" s="310"/>
      <c r="U887" s="303"/>
      <c r="V887" s="303"/>
      <c r="W887" s="303"/>
      <c r="X887" s="303"/>
      <c r="Y887" s="303"/>
      <c r="Z887" s="303"/>
      <c r="AA887" s="303"/>
      <c r="AB887" s="303"/>
      <c r="AC887" s="303"/>
      <c r="AD887" s="303"/>
      <c r="AE887" s="303"/>
      <c r="AF887" s="303"/>
      <c r="AG887" s="303"/>
      <c r="AH887" s="303"/>
      <c r="AI887" s="303"/>
      <c r="AJ887" s="303"/>
      <c r="AK887" s="303"/>
      <c r="AL887" s="303"/>
      <c r="AM887" s="303"/>
      <c r="AN887" s="303"/>
      <c r="AO887" s="303"/>
      <c r="AP887" s="303"/>
      <c r="AQ887" s="303"/>
      <c r="AR887" s="303"/>
      <c r="AS887" s="303"/>
      <c r="AT887" s="303"/>
      <c r="AU887" s="303"/>
      <c r="AV887" s="303"/>
      <c r="AW887" s="303"/>
      <c r="AX887" s="303"/>
      <c r="AY887" s="303"/>
      <c r="AZ887" s="303"/>
      <c r="BA887" s="303"/>
      <c r="BB887" s="303"/>
      <c r="BC887" s="303"/>
      <c r="BD887" s="303"/>
      <c r="BE887" s="303"/>
      <c r="BF887" s="303"/>
      <c r="BG887" s="303"/>
      <c r="BH887" s="303"/>
      <c r="BI887" s="303"/>
      <c r="BJ887" s="303"/>
      <c r="BK887" s="303"/>
      <c r="BL887" s="303"/>
      <c r="BM887" s="303"/>
      <c r="BN887" s="303"/>
      <c r="BO887" s="303"/>
      <c r="BP887" s="303"/>
      <c r="BQ887" s="303"/>
      <c r="BR887" s="303"/>
      <c r="BS887" s="303"/>
      <c r="BT887" s="303"/>
      <c r="BU887" s="303"/>
      <c r="BV887" s="303"/>
      <c r="BW887" s="303"/>
      <c r="BX887" s="303"/>
      <c r="BY887" s="303"/>
      <c r="BZ887" s="303"/>
      <c r="CA887" s="303"/>
      <c r="CB887" s="303"/>
      <c r="CC887" s="303"/>
      <c r="CD887" s="303"/>
      <c r="CE887" s="303"/>
      <c r="CF887" s="303"/>
      <c r="CG887" s="303"/>
      <c r="CH887" s="303"/>
      <c r="CI887" s="303"/>
      <c r="CJ887" s="303"/>
      <c r="CK887" s="303"/>
      <c r="CL887" s="303"/>
      <c r="CM887" s="303"/>
      <c r="CN887" s="303"/>
      <c r="CO887" s="303"/>
      <c r="CP887" s="303"/>
      <c r="CQ887" s="303"/>
      <c r="CR887" s="303"/>
      <c r="CS887" s="303"/>
      <c r="CT887" s="303"/>
      <c r="CU887" s="303"/>
      <c r="CV887" s="303"/>
      <c r="CW887" s="303"/>
      <c r="CX887" s="303"/>
      <c r="CY887" s="303"/>
      <c r="CZ887" s="303"/>
    </row>
    <row r="888" spans="1:104" ht="11.25" customHeight="1" x14ac:dyDescent="0.2">
      <c r="A888" s="303"/>
      <c r="B888" s="303"/>
      <c r="C888" s="303"/>
      <c r="D888" s="303"/>
      <c r="E888" s="303"/>
      <c r="F888" s="303"/>
      <c r="G888" s="303"/>
      <c r="H888" s="303"/>
      <c r="I888" s="303"/>
      <c r="J888" s="303"/>
      <c r="K888" s="303"/>
      <c r="L888" s="303"/>
      <c r="M888" s="303"/>
      <c r="N888" s="303"/>
      <c r="O888" s="303"/>
      <c r="P888" s="303"/>
      <c r="Q888" s="303"/>
      <c r="R888" s="309"/>
      <c r="S888" s="310"/>
      <c r="T888" s="310"/>
      <c r="U888" s="303"/>
      <c r="V888" s="303"/>
      <c r="W888" s="303"/>
      <c r="X888" s="303"/>
      <c r="Y888" s="303"/>
      <c r="Z888" s="303"/>
      <c r="AA888" s="303"/>
      <c r="AB888" s="303"/>
      <c r="AC888" s="303"/>
      <c r="AD888" s="303"/>
      <c r="AE888" s="303"/>
      <c r="AF888" s="303"/>
      <c r="AG888" s="303"/>
      <c r="AH888" s="303"/>
      <c r="AI888" s="303"/>
      <c r="AJ888" s="303"/>
      <c r="AK888" s="303"/>
      <c r="AL888" s="303"/>
      <c r="AM888" s="303"/>
      <c r="AN888" s="303"/>
      <c r="AO888" s="303"/>
      <c r="AP888" s="303"/>
      <c r="AQ888" s="303"/>
      <c r="AR888" s="303"/>
      <c r="AS888" s="303"/>
      <c r="AT888" s="303"/>
      <c r="AU888" s="303"/>
      <c r="AV888" s="303"/>
      <c r="AW888" s="303"/>
      <c r="AX888" s="303"/>
      <c r="AY888" s="303"/>
      <c r="AZ888" s="303"/>
      <c r="BA888" s="303"/>
      <c r="BB888" s="303"/>
      <c r="BC888" s="303"/>
      <c r="BD888" s="303"/>
      <c r="BE888" s="303"/>
      <c r="BF888" s="303"/>
      <c r="BG888" s="303"/>
      <c r="BH888" s="303"/>
      <c r="BI888" s="303"/>
      <c r="BJ888" s="303"/>
      <c r="BK888" s="303"/>
      <c r="BL888" s="303"/>
      <c r="BM888" s="303"/>
      <c r="BN888" s="303"/>
      <c r="BO888" s="303"/>
      <c r="BP888" s="303"/>
      <c r="BQ888" s="303"/>
      <c r="BR888" s="303"/>
      <c r="BS888" s="303"/>
      <c r="BT888" s="303"/>
      <c r="BU888" s="303"/>
      <c r="BV888" s="303"/>
      <c r="BW888" s="303"/>
      <c r="BX888" s="303"/>
      <c r="BY888" s="303"/>
      <c r="BZ888" s="303"/>
      <c r="CA888" s="303"/>
      <c r="CB888" s="303"/>
      <c r="CC888" s="303"/>
      <c r="CD888" s="303"/>
      <c r="CE888" s="303"/>
      <c r="CF888" s="303"/>
      <c r="CG888" s="303"/>
      <c r="CH888" s="303"/>
      <c r="CI888" s="303"/>
      <c r="CJ888" s="303"/>
      <c r="CK888" s="303"/>
      <c r="CL888" s="303"/>
      <c r="CM888" s="303"/>
      <c r="CN888" s="303"/>
      <c r="CO888" s="303"/>
      <c r="CP888" s="303"/>
      <c r="CQ888" s="303"/>
      <c r="CR888" s="303"/>
      <c r="CS888" s="303"/>
      <c r="CT888" s="303"/>
      <c r="CU888" s="303"/>
      <c r="CV888" s="303"/>
      <c r="CW888" s="303"/>
      <c r="CX888" s="303"/>
      <c r="CY888" s="303"/>
      <c r="CZ888" s="303"/>
    </row>
    <row r="889" spans="1:104" ht="11.25" customHeight="1" x14ac:dyDescent="0.2">
      <c r="A889" s="303"/>
      <c r="B889" s="303"/>
      <c r="C889" s="303"/>
      <c r="D889" s="303"/>
      <c r="E889" s="303"/>
      <c r="F889" s="303"/>
      <c r="G889" s="303"/>
      <c r="H889" s="303"/>
      <c r="I889" s="303"/>
      <c r="J889" s="303"/>
      <c r="K889" s="303"/>
      <c r="L889" s="303"/>
      <c r="M889" s="303"/>
      <c r="N889" s="303"/>
      <c r="O889" s="303"/>
      <c r="P889" s="303"/>
      <c r="Q889" s="303"/>
      <c r="R889" s="309"/>
      <c r="S889" s="310"/>
      <c r="T889" s="310"/>
      <c r="U889" s="303"/>
      <c r="V889" s="303"/>
      <c r="W889" s="303"/>
      <c r="X889" s="303"/>
      <c r="Y889" s="303"/>
      <c r="Z889" s="303"/>
      <c r="AA889" s="303"/>
      <c r="AB889" s="303"/>
      <c r="AC889" s="303"/>
      <c r="AD889" s="303"/>
      <c r="AE889" s="303"/>
      <c r="AF889" s="303"/>
      <c r="AG889" s="303"/>
      <c r="AH889" s="303"/>
      <c r="AI889" s="303"/>
      <c r="AJ889" s="303"/>
      <c r="AK889" s="303"/>
      <c r="AL889" s="303"/>
      <c r="AM889" s="303"/>
      <c r="AN889" s="303"/>
      <c r="AO889" s="303"/>
      <c r="AP889" s="303"/>
      <c r="AQ889" s="303"/>
      <c r="AR889" s="303"/>
      <c r="AS889" s="303"/>
      <c r="AT889" s="303"/>
      <c r="AU889" s="303"/>
      <c r="AV889" s="303"/>
      <c r="AW889" s="303"/>
      <c r="AX889" s="303"/>
      <c r="AY889" s="303"/>
      <c r="AZ889" s="303"/>
      <c r="BA889" s="303"/>
      <c r="BB889" s="303"/>
      <c r="BC889" s="303"/>
      <c r="BD889" s="303"/>
      <c r="BE889" s="303"/>
      <c r="BF889" s="303"/>
      <c r="BG889" s="303"/>
      <c r="BH889" s="303"/>
      <c r="BI889" s="303"/>
      <c r="BJ889" s="303"/>
      <c r="BK889" s="303"/>
      <c r="BL889" s="303"/>
      <c r="BM889" s="303"/>
      <c r="BN889" s="303"/>
      <c r="BO889" s="303"/>
      <c r="BP889" s="303"/>
      <c r="BQ889" s="303"/>
      <c r="BR889" s="303"/>
      <c r="BS889" s="303"/>
      <c r="BT889" s="303"/>
      <c r="BU889" s="303"/>
      <c r="BV889" s="303"/>
      <c r="BW889" s="303"/>
      <c r="BX889" s="303"/>
      <c r="BY889" s="303"/>
      <c r="BZ889" s="303"/>
      <c r="CA889" s="303"/>
      <c r="CB889" s="303"/>
      <c r="CC889" s="303"/>
      <c r="CD889" s="303"/>
      <c r="CE889" s="303"/>
      <c r="CF889" s="303"/>
      <c r="CG889" s="303"/>
      <c r="CH889" s="303"/>
      <c r="CI889" s="303"/>
      <c r="CJ889" s="303"/>
      <c r="CK889" s="303"/>
      <c r="CL889" s="303"/>
      <c r="CM889" s="303"/>
      <c r="CN889" s="303"/>
      <c r="CO889" s="303"/>
      <c r="CP889" s="303"/>
      <c r="CQ889" s="303"/>
      <c r="CR889" s="303"/>
      <c r="CS889" s="303"/>
      <c r="CT889" s="303"/>
      <c r="CU889" s="303"/>
      <c r="CV889" s="303"/>
      <c r="CW889" s="303"/>
      <c r="CX889" s="303"/>
      <c r="CY889" s="303"/>
      <c r="CZ889" s="303"/>
    </row>
    <row r="890" spans="1:104" ht="11.25" customHeight="1" x14ac:dyDescent="0.2">
      <c r="A890" s="303"/>
      <c r="B890" s="303"/>
      <c r="C890" s="303"/>
      <c r="D890" s="303"/>
      <c r="E890" s="303"/>
      <c r="F890" s="303"/>
      <c r="G890" s="303"/>
      <c r="H890" s="303"/>
      <c r="I890" s="303"/>
      <c r="J890" s="303"/>
      <c r="K890" s="303"/>
      <c r="L890" s="303"/>
      <c r="M890" s="303"/>
      <c r="N890" s="303"/>
      <c r="O890" s="303"/>
      <c r="P890" s="303"/>
      <c r="Q890" s="303"/>
      <c r="R890" s="309"/>
      <c r="S890" s="310"/>
      <c r="T890" s="310"/>
      <c r="U890" s="303"/>
      <c r="V890" s="303"/>
      <c r="W890" s="303"/>
      <c r="X890" s="303"/>
      <c r="Y890" s="303"/>
      <c r="Z890" s="303"/>
      <c r="AA890" s="303"/>
      <c r="AB890" s="303"/>
      <c r="AC890" s="303"/>
      <c r="AD890" s="303"/>
      <c r="AE890" s="303"/>
      <c r="AF890" s="303"/>
      <c r="AG890" s="303"/>
      <c r="AH890" s="303"/>
      <c r="AI890" s="303"/>
      <c r="AJ890" s="303"/>
      <c r="AK890" s="303"/>
      <c r="AL890" s="303"/>
      <c r="AM890" s="303"/>
      <c r="AN890" s="303"/>
      <c r="AO890" s="303"/>
      <c r="AP890" s="303"/>
      <c r="AQ890" s="303"/>
      <c r="AR890" s="303"/>
      <c r="AS890" s="303"/>
      <c r="AT890" s="303"/>
      <c r="AU890" s="303"/>
      <c r="AV890" s="303"/>
      <c r="AW890" s="303"/>
      <c r="AX890" s="303"/>
      <c r="AY890" s="303"/>
      <c r="AZ890" s="303"/>
      <c r="BA890" s="303"/>
      <c r="BB890" s="303"/>
      <c r="BC890" s="303"/>
      <c r="BD890" s="303"/>
      <c r="BE890" s="303"/>
      <c r="BF890" s="303"/>
      <c r="BG890" s="303"/>
      <c r="BH890" s="303"/>
      <c r="BI890" s="303"/>
      <c r="BJ890" s="303"/>
      <c r="BK890" s="303"/>
      <c r="BL890" s="303"/>
      <c r="BM890" s="303"/>
      <c r="BN890" s="303"/>
      <c r="BO890" s="303"/>
      <c r="BP890" s="303"/>
      <c r="BQ890" s="303"/>
      <c r="BR890" s="303"/>
      <c r="BS890" s="303"/>
      <c r="BT890" s="303"/>
      <c r="BU890" s="303"/>
      <c r="BV890" s="303"/>
      <c r="BW890" s="303"/>
      <c r="BX890" s="303"/>
      <c r="BY890" s="303"/>
      <c r="BZ890" s="303"/>
      <c r="CA890" s="303"/>
      <c r="CB890" s="303"/>
      <c r="CC890" s="303"/>
      <c r="CD890" s="303"/>
      <c r="CE890" s="303"/>
      <c r="CF890" s="303"/>
      <c r="CG890" s="303"/>
      <c r="CH890" s="303"/>
      <c r="CI890" s="303"/>
      <c r="CJ890" s="303"/>
      <c r="CK890" s="303"/>
      <c r="CL890" s="303"/>
      <c r="CM890" s="303"/>
      <c r="CN890" s="303"/>
      <c r="CO890" s="303"/>
      <c r="CP890" s="303"/>
      <c r="CQ890" s="303"/>
      <c r="CR890" s="303"/>
      <c r="CS890" s="303"/>
      <c r="CT890" s="303"/>
      <c r="CU890" s="303"/>
      <c r="CV890" s="303"/>
      <c r="CW890" s="303"/>
      <c r="CX890" s="303"/>
      <c r="CY890" s="303"/>
      <c r="CZ890" s="303"/>
    </row>
    <row r="891" spans="1:104" ht="11.25" customHeight="1" x14ac:dyDescent="0.2">
      <c r="A891" s="303"/>
      <c r="B891" s="303"/>
      <c r="C891" s="303"/>
      <c r="D891" s="303"/>
      <c r="E891" s="303"/>
      <c r="F891" s="303"/>
      <c r="G891" s="303"/>
      <c r="H891" s="303"/>
      <c r="I891" s="303"/>
      <c r="J891" s="303"/>
      <c r="K891" s="303"/>
      <c r="L891" s="303"/>
      <c r="M891" s="303"/>
      <c r="N891" s="303"/>
      <c r="O891" s="303"/>
      <c r="P891" s="303"/>
      <c r="Q891" s="303"/>
      <c r="R891" s="309"/>
      <c r="S891" s="310"/>
      <c r="T891" s="310"/>
      <c r="U891" s="303"/>
      <c r="V891" s="303"/>
      <c r="W891" s="303"/>
      <c r="X891" s="303"/>
      <c r="Y891" s="303"/>
      <c r="Z891" s="303"/>
      <c r="AA891" s="303"/>
      <c r="AB891" s="303"/>
      <c r="AC891" s="303"/>
      <c r="AD891" s="303"/>
      <c r="AE891" s="303"/>
      <c r="AF891" s="303"/>
      <c r="AG891" s="303"/>
      <c r="AH891" s="303"/>
      <c r="AI891" s="303"/>
      <c r="AJ891" s="303"/>
      <c r="AK891" s="303"/>
      <c r="AL891" s="303"/>
      <c r="AM891" s="303"/>
      <c r="AN891" s="303"/>
      <c r="AO891" s="303"/>
      <c r="AP891" s="303"/>
      <c r="AQ891" s="303"/>
      <c r="AR891" s="303"/>
      <c r="AS891" s="303"/>
      <c r="AT891" s="303"/>
      <c r="AU891" s="303"/>
      <c r="AV891" s="303"/>
      <c r="AW891" s="303"/>
      <c r="AX891" s="303"/>
      <c r="AY891" s="303"/>
      <c r="AZ891" s="303"/>
      <c r="BA891" s="303"/>
      <c r="BB891" s="303"/>
      <c r="BC891" s="303"/>
      <c r="BD891" s="303"/>
      <c r="BE891" s="303"/>
      <c r="BF891" s="303"/>
      <c r="BG891" s="303"/>
      <c r="BH891" s="303"/>
      <c r="BI891" s="303"/>
      <c r="BJ891" s="303"/>
      <c r="BK891" s="303"/>
      <c r="BL891" s="303"/>
      <c r="BM891" s="303"/>
      <c r="BN891" s="303"/>
      <c r="BO891" s="303"/>
      <c r="BP891" s="303"/>
      <c r="BQ891" s="303"/>
      <c r="BR891" s="303"/>
      <c r="BS891" s="303"/>
      <c r="BT891" s="303"/>
      <c r="BU891" s="303"/>
      <c r="BV891" s="303"/>
      <c r="BW891" s="303"/>
      <c r="BX891" s="303"/>
      <c r="BY891" s="303"/>
      <c r="BZ891" s="303"/>
      <c r="CA891" s="303"/>
      <c r="CB891" s="303"/>
      <c r="CC891" s="303"/>
      <c r="CD891" s="303"/>
      <c r="CE891" s="303"/>
      <c r="CF891" s="303"/>
      <c r="CG891" s="303"/>
      <c r="CH891" s="303"/>
      <c r="CI891" s="303"/>
      <c r="CJ891" s="303"/>
      <c r="CK891" s="303"/>
      <c r="CL891" s="303"/>
      <c r="CM891" s="303"/>
      <c r="CN891" s="303"/>
      <c r="CO891" s="303"/>
      <c r="CP891" s="303"/>
      <c r="CQ891" s="303"/>
      <c r="CR891" s="303"/>
      <c r="CS891" s="303"/>
      <c r="CT891" s="303"/>
      <c r="CU891" s="303"/>
      <c r="CV891" s="303"/>
      <c r="CW891" s="303"/>
      <c r="CX891" s="303"/>
      <c r="CY891" s="303"/>
      <c r="CZ891" s="303"/>
    </row>
    <row r="892" spans="1:104" ht="11.25" customHeight="1" x14ac:dyDescent="0.2">
      <c r="A892" s="303"/>
      <c r="B892" s="303"/>
      <c r="C892" s="303"/>
      <c r="D892" s="303"/>
      <c r="E892" s="303"/>
      <c r="F892" s="303"/>
      <c r="G892" s="303"/>
      <c r="H892" s="303"/>
      <c r="I892" s="303"/>
      <c r="J892" s="303"/>
      <c r="K892" s="303"/>
      <c r="L892" s="303"/>
      <c r="M892" s="303"/>
      <c r="N892" s="303"/>
      <c r="O892" s="303"/>
      <c r="P892" s="303"/>
      <c r="Q892" s="303"/>
      <c r="R892" s="309"/>
      <c r="S892" s="310"/>
      <c r="T892" s="310"/>
      <c r="U892" s="303"/>
      <c r="V892" s="303"/>
      <c r="W892" s="303"/>
      <c r="X892" s="303"/>
      <c r="Y892" s="303"/>
      <c r="Z892" s="303"/>
      <c r="AA892" s="303"/>
      <c r="AB892" s="303"/>
      <c r="AC892" s="303"/>
      <c r="AD892" s="303"/>
      <c r="AE892" s="303"/>
      <c r="AF892" s="303"/>
      <c r="AG892" s="303"/>
      <c r="AH892" s="303"/>
      <c r="AI892" s="303"/>
      <c r="AJ892" s="303"/>
      <c r="AK892" s="303"/>
      <c r="AL892" s="303"/>
      <c r="AM892" s="303"/>
      <c r="AN892" s="303"/>
      <c r="AO892" s="303"/>
      <c r="AP892" s="303"/>
      <c r="AQ892" s="303"/>
      <c r="AR892" s="303"/>
      <c r="AS892" s="303"/>
      <c r="AT892" s="303"/>
      <c r="AU892" s="303"/>
      <c r="AV892" s="303"/>
      <c r="AW892" s="303"/>
      <c r="AX892" s="303"/>
      <c r="AY892" s="303"/>
      <c r="AZ892" s="303"/>
      <c r="BA892" s="303"/>
      <c r="BB892" s="303"/>
      <c r="BC892" s="303"/>
      <c r="BD892" s="303"/>
      <c r="BE892" s="303"/>
      <c r="BF892" s="303"/>
      <c r="BG892" s="303"/>
      <c r="BH892" s="303"/>
      <c r="BI892" s="303"/>
      <c r="BJ892" s="303"/>
      <c r="BK892" s="303"/>
      <c r="BL892" s="303"/>
      <c r="BM892" s="303"/>
      <c r="BN892" s="303"/>
      <c r="BO892" s="303"/>
      <c r="BP892" s="303"/>
      <c r="BQ892" s="303"/>
      <c r="BR892" s="303"/>
      <c r="BS892" s="303"/>
      <c r="BT892" s="303"/>
      <c r="BU892" s="303"/>
      <c r="BV892" s="303"/>
      <c r="BW892" s="303"/>
      <c r="BX892" s="303"/>
      <c r="BY892" s="303"/>
      <c r="BZ892" s="303"/>
      <c r="CA892" s="303"/>
      <c r="CB892" s="303"/>
      <c r="CC892" s="303"/>
      <c r="CD892" s="303"/>
      <c r="CE892" s="303"/>
      <c r="CF892" s="303"/>
      <c r="CG892" s="303"/>
      <c r="CH892" s="303"/>
      <c r="CI892" s="303"/>
      <c r="CJ892" s="303"/>
      <c r="CK892" s="303"/>
      <c r="CL892" s="303"/>
      <c r="CM892" s="303"/>
      <c r="CN892" s="303"/>
      <c r="CO892" s="303"/>
      <c r="CP892" s="303"/>
      <c r="CQ892" s="303"/>
      <c r="CR892" s="303"/>
      <c r="CS892" s="303"/>
      <c r="CT892" s="303"/>
      <c r="CU892" s="303"/>
      <c r="CV892" s="303"/>
      <c r="CW892" s="303"/>
      <c r="CX892" s="303"/>
      <c r="CY892" s="303"/>
      <c r="CZ892" s="303"/>
    </row>
    <row r="893" spans="1:104" ht="11.25" customHeight="1" x14ac:dyDescent="0.2">
      <c r="A893" s="303"/>
      <c r="B893" s="303"/>
      <c r="C893" s="303"/>
      <c r="D893" s="303"/>
      <c r="E893" s="303"/>
      <c r="F893" s="303"/>
      <c r="G893" s="303"/>
      <c r="H893" s="303"/>
      <c r="I893" s="303"/>
      <c r="J893" s="303"/>
      <c r="K893" s="303"/>
      <c r="L893" s="303"/>
      <c r="M893" s="303"/>
      <c r="N893" s="303"/>
      <c r="O893" s="303"/>
      <c r="P893" s="303"/>
      <c r="Q893" s="303"/>
      <c r="R893" s="309"/>
      <c r="S893" s="310"/>
      <c r="T893" s="310"/>
      <c r="U893" s="303"/>
      <c r="V893" s="303"/>
      <c r="W893" s="303"/>
      <c r="X893" s="303"/>
      <c r="Y893" s="303"/>
      <c r="Z893" s="303"/>
      <c r="AA893" s="303"/>
      <c r="AB893" s="303"/>
      <c r="AC893" s="303"/>
      <c r="AD893" s="303"/>
      <c r="AE893" s="303"/>
      <c r="AF893" s="303"/>
      <c r="AG893" s="303"/>
      <c r="AH893" s="303"/>
      <c r="AI893" s="303"/>
      <c r="AJ893" s="303"/>
      <c r="AK893" s="303"/>
      <c r="AL893" s="303"/>
      <c r="AM893" s="303"/>
      <c r="AN893" s="303"/>
      <c r="AO893" s="303"/>
      <c r="AP893" s="303"/>
      <c r="AQ893" s="303"/>
      <c r="AR893" s="303"/>
      <c r="AS893" s="303"/>
      <c r="AT893" s="303"/>
      <c r="AU893" s="303"/>
      <c r="AV893" s="303"/>
      <c r="AW893" s="303"/>
      <c r="AX893" s="303"/>
      <c r="AY893" s="303"/>
      <c r="AZ893" s="303"/>
      <c r="BA893" s="303"/>
      <c r="BB893" s="303"/>
      <c r="BC893" s="303"/>
      <c r="BD893" s="303"/>
      <c r="BE893" s="303"/>
      <c r="BF893" s="303"/>
      <c r="BG893" s="303"/>
      <c r="BH893" s="303"/>
      <c r="BI893" s="303"/>
      <c r="BJ893" s="303"/>
      <c r="BK893" s="303"/>
      <c r="BL893" s="303"/>
      <c r="BM893" s="303"/>
      <c r="BN893" s="303"/>
      <c r="BO893" s="303"/>
      <c r="BP893" s="303"/>
      <c r="BQ893" s="303"/>
      <c r="BR893" s="303"/>
      <c r="BS893" s="303"/>
      <c r="BT893" s="303"/>
      <c r="BU893" s="303"/>
      <c r="BV893" s="303"/>
      <c r="BW893" s="303"/>
      <c r="BX893" s="303"/>
      <c r="BY893" s="303"/>
      <c r="BZ893" s="303"/>
      <c r="CA893" s="303"/>
      <c r="CB893" s="303"/>
      <c r="CC893" s="303"/>
      <c r="CD893" s="303"/>
      <c r="CE893" s="303"/>
      <c r="CF893" s="303"/>
      <c r="CG893" s="303"/>
      <c r="CH893" s="303"/>
      <c r="CI893" s="303"/>
      <c r="CJ893" s="303"/>
      <c r="CK893" s="303"/>
      <c r="CL893" s="303"/>
      <c r="CM893" s="303"/>
      <c r="CN893" s="303"/>
      <c r="CO893" s="303"/>
      <c r="CP893" s="303"/>
      <c r="CQ893" s="303"/>
      <c r="CR893" s="303"/>
      <c r="CS893" s="303"/>
      <c r="CT893" s="303"/>
      <c r="CU893" s="303"/>
      <c r="CV893" s="303"/>
      <c r="CW893" s="303"/>
      <c r="CX893" s="303"/>
      <c r="CY893" s="303"/>
      <c r="CZ893" s="303"/>
    </row>
    <row r="894" spans="1:104" ht="11.25" customHeight="1" x14ac:dyDescent="0.2">
      <c r="A894" s="303"/>
      <c r="B894" s="303"/>
      <c r="C894" s="303"/>
      <c r="D894" s="303"/>
      <c r="E894" s="303"/>
      <c r="F894" s="303"/>
      <c r="G894" s="303"/>
      <c r="H894" s="303"/>
      <c r="I894" s="303"/>
      <c r="J894" s="303"/>
      <c r="K894" s="303"/>
      <c r="L894" s="303"/>
      <c r="M894" s="303"/>
      <c r="N894" s="303"/>
      <c r="O894" s="303"/>
      <c r="P894" s="303"/>
      <c r="Q894" s="303"/>
      <c r="R894" s="309"/>
      <c r="S894" s="310"/>
      <c r="T894" s="310"/>
      <c r="U894" s="303"/>
      <c r="V894" s="303"/>
      <c r="W894" s="303"/>
      <c r="X894" s="303"/>
      <c r="Y894" s="303"/>
      <c r="Z894" s="303"/>
      <c r="AA894" s="303"/>
      <c r="AB894" s="303"/>
      <c r="AC894" s="303"/>
      <c r="AD894" s="303"/>
      <c r="AE894" s="303"/>
      <c r="AF894" s="303"/>
      <c r="AG894" s="303"/>
      <c r="AH894" s="303"/>
      <c r="AI894" s="303"/>
      <c r="AJ894" s="303"/>
      <c r="AK894" s="303"/>
      <c r="AL894" s="303"/>
      <c r="AM894" s="303"/>
      <c r="AN894" s="303"/>
      <c r="AO894" s="303"/>
      <c r="AP894" s="303"/>
      <c r="AQ894" s="303"/>
      <c r="AR894" s="303"/>
      <c r="AS894" s="303"/>
      <c r="AT894" s="303"/>
      <c r="AU894" s="303"/>
      <c r="AV894" s="303"/>
      <c r="AW894" s="303"/>
      <c r="AX894" s="303"/>
      <c r="AY894" s="303"/>
      <c r="AZ894" s="303"/>
      <c r="BA894" s="303"/>
      <c r="BB894" s="303"/>
      <c r="BC894" s="303"/>
      <c r="BD894" s="303"/>
      <c r="BE894" s="303"/>
      <c r="BF894" s="303"/>
      <c r="BG894" s="303"/>
      <c r="BH894" s="303"/>
      <c r="BI894" s="303"/>
      <c r="BJ894" s="303"/>
      <c r="BK894" s="303"/>
      <c r="BL894" s="303"/>
      <c r="BM894" s="303"/>
      <c r="BN894" s="303"/>
      <c r="BO894" s="303"/>
      <c r="BP894" s="303"/>
      <c r="BQ894" s="303"/>
      <c r="BR894" s="303"/>
      <c r="BS894" s="303"/>
      <c r="BT894" s="303"/>
      <c r="BU894" s="303"/>
      <c r="BV894" s="303"/>
      <c r="BW894" s="303"/>
      <c r="BX894" s="303"/>
      <c r="BY894" s="303"/>
      <c r="BZ894" s="303"/>
      <c r="CA894" s="303"/>
      <c r="CB894" s="303"/>
      <c r="CC894" s="303"/>
      <c r="CD894" s="303"/>
      <c r="CE894" s="303"/>
      <c r="CF894" s="303"/>
      <c r="CG894" s="303"/>
      <c r="CH894" s="303"/>
      <c r="CI894" s="303"/>
      <c r="CJ894" s="303"/>
      <c r="CK894" s="303"/>
      <c r="CL894" s="303"/>
      <c r="CM894" s="303"/>
      <c r="CN894" s="303"/>
      <c r="CO894" s="303"/>
      <c r="CP894" s="303"/>
      <c r="CQ894" s="303"/>
      <c r="CR894" s="303"/>
      <c r="CS894" s="303"/>
      <c r="CT894" s="303"/>
      <c r="CU894" s="303"/>
      <c r="CV894" s="303"/>
      <c r="CW894" s="303"/>
      <c r="CX894" s="303"/>
      <c r="CY894" s="303"/>
      <c r="CZ894" s="303"/>
    </row>
    <row r="895" spans="1:104" ht="11.25" customHeight="1" x14ac:dyDescent="0.2">
      <c r="A895" s="303"/>
      <c r="B895" s="303"/>
      <c r="C895" s="303"/>
      <c r="D895" s="303"/>
      <c r="E895" s="303"/>
      <c r="F895" s="303"/>
      <c r="G895" s="303"/>
      <c r="H895" s="303"/>
      <c r="I895" s="303"/>
      <c r="J895" s="303"/>
      <c r="K895" s="303"/>
      <c r="L895" s="303"/>
      <c r="M895" s="303"/>
      <c r="N895" s="303"/>
      <c r="O895" s="303"/>
      <c r="P895" s="303"/>
      <c r="Q895" s="303"/>
      <c r="R895" s="309"/>
      <c r="S895" s="310"/>
      <c r="T895" s="310"/>
      <c r="U895" s="303"/>
      <c r="V895" s="303"/>
      <c r="W895" s="303"/>
      <c r="X895" s="303"/>
      <c r="Y895" s="303"/>
      <c r="Z895" s="303"/>
      <c r="AA895" s="303"/>
      <c r="AB895" s="303"/>
      <c r="AC895" s="303"/>
      <c r="AD895" s="303"/>
      <c r="AE895" s="303"/>
      <c r="AF895" s="303"/>
      <c r="AG895" s="303"/>
      <c r="AH895" s="303"/>
      <c r="AI895" s="303"/>
      <c r="AJ895" s="303"/>
      <c r="AK895" s="303"/>
      <c r="AL895" s="303"/>
      <c r="AM895" s="303"/>
      <c r="AN895" s="303"/>
      <c r="AO895" s="303"/>
      <c r="AP895" s="303"/>
      <c r="AQ895" s="303"/>
      <c r="AR895" s="303"/>
      <c r="AS895" s="303"/>
      <c r="AT895" s="303"/>
      <c r="AU895" s="303"/>
      <c r="AV895" s="303"/>
      <c r="AW895" s="303"/>
      <c r="AX895" s="303"/>
      <c r="AY895" s="303"/>
      <c r="AZ895" s="303"/>
      <c r="BA895" s="303"/>
      <c r="BB895" s="303"/>
      <c r="BC895" s="303"/>
      <c r="BD895" s="303"/>
      <c r="BE895" s="303"/>
      <c r="BF895" s="303"/>
      <c r="BG895" s="303"/>
      <c r="BH895" s="303"/>
      <c r="BI895" s="303"/>
      <c r="BJ895" s="303"/>
      <c r="BK895" s="303"/>
      <c r="BL895" s="303"/>
      <c r="BM895" s="303"/>
      <c r="BN895" s="303"/>
      <c r="BO895" s="303"/>
      <c r="BP895" s="303"/>
      <c r="BQ895" s="303"/>
      <c r="BR895" s="303"/>
      <c r="BS895" s="303"/>
      <c r="BT895" s="303"/>
      <c r="BU895" s="303"/>
      <c r="BV895" s="303"/>
      <c r="BW895" s="303"/>
      <c r="BX895" s="303"/>
      <c r="BY895" s="303"/>
      <c r="BZ895" s="303"/>
      <c r="CA895" s="303"/>
      <c r="CB895" s="303"/>
      <c r="CC895" s="303"/>
      <c r="CD895" s="303"/>
      <c r="CE895" s="303"/>
      <c r="CF895" s="303"/>
      <c r="CG895" s="303"/>
      <c r="CH895" s="303"/>
      <c r="CI895" s="303"/>
      <c r="CJ895" s="303"/>
      <c r="CK895" s="303"/>
      <c r="CL895" s="303"/>
      <c r="CM895" s="303"/>
      <c r="CN895" s="303"/>
      <c r="CO895" s="303"/>
      <c r="CP895" s="303"/>
      <c r="CQ895" s="303"/>
      <c r="CR895" s="303"/>
      <c r="CS895" s="303"/>
      <c r="CT895" s="303"/>
      <c r="CU895" s="303"/>
      <c r="CV895" s="303"/>
      <c r="CW895" s="303"/>
      <c r="CX895" s="303"/>
      <c r="CY895" s="303"/>
      <c r="CZ895" s="303"/>
    </row>
    <row r="896" spans="1:104" ht="11.25" customHeight="1" x14ac:dyDescent="0.2">
      <c r="A896" s="303"/>
      <c r="B896" s="303"/>
      <c r="C896" s="303"/>
      <c r="D896" s="303"/>
      <c r="E896" s="303"/>
      <c r="F896" s="303"/>
      <c r="G896" s="303"/>
      <c r="H896" s="303"/>
      <c r="I896" s="303"/>
      <c r="J896" s="303"/>
      <c r="K896" s="303"/>
      <c r="L896" s="303"/>
      <c r="M896" s="303"/>
      <c r="N896" s="303"/>
      <c r="O896" s="303"/>
      <c r="P896" s="303"/>
      <c r="Q896" s="303"/>
      <c r="R896" s="309"/>
      <c r="S896" s="310"/>
      <c r="T896" s="310"/>
      <c r="U896" s="303"/>
      <c r="V896" s="303"/>
      <c r="W896" s="303"/>
      <c r="X896" s="303"/>
      <c r="Y896" s="303"/>
      <c r="Z896" s="303"/>
      <c r="AA896" s="303"/>
      <c r="AB896" s="303"/>
      <c r="AC896" s="303"/>
      <c r="AD896" s="303"/>
      <c r="AE896" s="303"/>
      <c r="AF896" s="303"/>
      <c r="AG896" s="303"/>
      <c r="AH896" s="303"/>
      <c r="AI896" s="303"/>
      <c r="AJ896" s="303"/>
      <c r="AK896" s="303"/>
      <c r="AL896" s="303"/>
      <c r="AM896" s="303"/>
      <c r="AN896" s="303"/>
      <c r="AO896" s="303"/>
      <c r="AP896" s="303"/>
      <c r="AQ896" s="303"/>
      <c r="AR896" s="303"/>
      <c r="AS896" s="303"/>
      <c r="AT896" s="303"/>
      <c r="AU896" s="303"/>
      <c r="AV896" s="303"/>
      <c r="AW896" s="303"/>
      <c r="AX896" s="303"/>
      <c r="AY896" s="303"/>
      <c r="AZ896" s="303"/>
      <c r="BA896" s="303"/>
      <c r="BB896" s="303"/>
      <c r="BC896" s="303"/>
      <c r="BD896" s="303"/>
      <c r="BE896" s="303"/>
      <c r="BF896" s="303"/>
      <c r="BG896" s="303"/>
      <c r="BH896" s="303"/>
      <c r="BI896" s="303"/>
      <c r="BJ896" s="303"/>
      <c r="BK896" s="303"/>
      <c r="BL896" s="303"/>
      <c r="BM896" s="303"/>
      <c r="BN896" s="303"/>
      <c r="BO896" s="303"/>
      <c r="BP896" s="303"/>
      <c r="BQ896" s="303"/>
      <c r="BR896" s="303"/>
      <c r="BS896" s="303"/>
      <c r="BT896" s="303"/>
      <c r="BU896" s="303"/>
      <c r="BV896" s="303"/>
      <c r="BW896" s="303"/>
      <c r="BX896" s="303"/>
      <c r="BY896" s="303"/>
      <c r="BZ896" s="303"/>
      <c r="CA896" s="303"/>
      <c r="CB896" s="303"/>
      <c r="CC896" s="303"/>
      <c r="CD896" s="303"/>
      <c r="CE896" s="303"/>
      <c r="CF896" s="303"/>
      <c r="CG896" s="303"/>
      <c r="CH896" s="303"/>
      <c r="CI896" s="303"/>
      <c r="CJ896" s="303"/>
      <c r="CK896" s="303"/>
      <c r="CL896" s="303"/>
      <c r="CM896" s="303"/>
      <c r="CN896" s="303"/>
      <c r="CO896" s="303"/>
      <c r="CP896" s="303"/>
      <c r="CQ896" s="303"/>
      <c r="CR896" s="303"/>
      <c r="CS896" s="303"/>
      <c r="CT896" s="303"/>
      <c r="CU896" s="303"/>
      <c r="CV896" s="303"/>
      <c r="CW896" s="303"/>
      <c r="CX896" s="303"/>
      <c r="CY896" s="303"/>
      <c r="CZ896" s="303"/>
    </row>
    <row r="897" spans="1:104" ht="11.25" customHeight="1" x14ac:dyDescent="0.2">
      <c r="A897" s="303"/>
      <c r="B897" s="303"/>
      <c r="C897" s="303"/>
      <c r="D897" s="303"/>
      <c r="E897" s="303"/>
      <c r="F897" s="303"/>
      <c r="G897" s="303"/>
      <c r="H897" s="303"/>
      <c r="I897" s="303"/>
      <c r="J897" s="303"/>
      <c r="K897" s="303"/>
      <c r="L897" s="303"/>
      <c r="M897" s="303"/>
      <c r="N897" s="303"/>
      <c r="O897" s="303"/>
      <c r="P897" s="303"/>
      <c r="Q897" s="303"/>
      <c r="R897" s="309"/>
      <c r="S897" s="310"/>
      <c r="T897" s="310"/>
      <c r="U897" s="303"/>
      <c r="V897" s="303"/>
      <c r="W897" s="303"/>
      <c r="X897" s="303"/>
      <c r="Y897" s="303"/>
      <c r="Z897" s="303"/>
      <c r="AA897" s="303"/>
      <c r="AB897" s="303"/>
      <c r="AC897" s="303"/>
      <c r="AD897" s="303"/>
      <c r="AE897" s="303"/>
      <c r="AF897" s="303"/>
      <c r="AG897" s="303"/>
      <c r="AH897" s="303"/>
      <c r="AI897" s="303"/>
      <c r="AJ897" s="303"/>
      <c r="AK897" s="303"/>
      <c r="AL897" s="303"/>
      <c r="AM897" s="303"/>
      <c r="AN897" s="303"/>
      <c r="AO897" s="303"/>
      <c r="AP897" s="303"/>
      <c r="AQ897" s="303"/>
      <c r="AR897" s="303"/>
      <c r="AS897" s="303"/>
      <c r="AT897" s="303"/>
      <c r="AU897" s="303"/>
      <c r="AV897" s="303"/>
      <c r="AW897" s="303"/>
      <c r="AX897" s="303"/>
      <c r="AY897" s="303"/>
      <c r="AZ897" s="303"/>
      <c r="BA897" s="303"/>
      <c r="BB897" s="303"/>
      <c r="BC897" s="303"/>
      <c r="BD897" s="303"/>
      <c r="BE897" s="303"/>
      <c r="BF897" s="303"/>
      <c r="BG897" s="303"/>
      <c r="BH897" s="303"/>
      <c r="BI897" s="303"/>
      <c r="BJ897" s="303"/>
      <c r="BK897" s="303"/>
      <c r="BL897" s="303"/>
      <c r="BM897" s="303"/>
      <c r="BN897" s="303"/>
      <c r="BO897" s="303"/>
      <c r="BP897" s="303"/>
      <c r="BQ897" s="303"/>
      <c r="BR897" s="303"/>
      <c r="BS897" s="303"/>
      <c r="BT897" s="303"/>
      <c r="BU897" s="303"/>
      <c r="BV897" s="303"/>
      <c r="BW897" s="303"/>
      <c r="BX897" s="303"/>
      <c r="BY897" s="303"/>
      <c r="BZ897" s="303"/>
      <c r="CA897" s="303"/>
      <c r="CB897" s="303"/>
      <c r="CC897" s="303"/>
      <c r="CD897" s="303"/>
      <c r="CE897" s="303"/>
      <c r="CF897" s="303"/>
      <c r="CG897" s="303"/>
      <c r="CH897" s="303"/>
      <c r="CI897" s="303"/>
      <c r="CJ897" s="303"/>
      <c r="CK897" s="303"/>
      <c r="CL897" s="303"/>
      <c r="CM897" s="303"/>
      <c r="CN897" s="303"/>
      <c r="CO897" s="303"/>
      <c r="CP897" s="303"/>
      <c r="CQ897" s="303"/>
      <c r="CR897" s="303"/>
      <c r="CS897" s="303"/>
      <c r="CT897" s="303"/>
      <c r="CU897" s="303"/>
      <c r="CV897" s="303"/>
      <c r="CW897" s="303"/>
      <c r="CX897" s="303"/>
      <c r="CY897" s="303"/>
      <c r="CZ897" s="303"/>
    </row>
    <row r="898" spans="1:104" ht="11.25" customHeight="1" x14ac:dyDescent="0.2">
      <c r="A898" s="303"/>
      <c r="B898" s="303"/>
      <c r="C898" s="303"/>
      <c r="D898" s="303"/>
      <c r="E898" s="303"/>
      <c r="F898" s="303"/>
      <c r="G898" s="303"/>
      <c r="H898" s="303"/>
      <c r="I898" s="303"/>
      <c r="J898" s="303"/>
      <c r="K898" s="303"/>
      <c r="L898" s="303"/>
      <c r="M898" s="303"/>
      <c r="N898" s="303"/>
      <c r="O898" s="303"/>
      <c r="P898" s="303"/>
      <c r="Q898" s="303"/>
      <c r="R898" s="309"/>
      <c r="S898" s="310"/>
      <c r="T898" s="310"/>
      <c r="U898" s="303"/>
      <c r="V898" s="303"/>
      <c r="W898" s="303"/>
      <c r="X898" s="303"/>
      <c r="Y898" s="303"/>
      <c r="Z898" s="303"/>
      <c r="AA898" s="303"/>
      <c r="AB898" s="303"/>
      <c r="AC898" s="303"/>
      <c r="AD898" s="303"/>
      <c r="AE898" s="303"/>
      <c r="AF898" s="303"/>
      <c r="AG898" s="303"/>
      <c r="AH898" s="303"/>
      <c r="AI898" s="303"/>
      <c r="AJ898" s="303"/>
      <c r="AK898" s="303"/>
      <c r="AL898" s="303"/>
      <c r="AM898" s="303"/>
      <c r="AN898" s="303"/>
      <c r="AO898" s="303"/>
      <c r="AP898" s="303"/>
      <c r="AQ898" s="303"/>
      <c r="AR898" s="303"/>
      <c r="AS898" s="303"/>
      <c r="AT898" s="303"/>
      <c r="AU898" s="303"/>
      <c r="AV898" s="303"/>
      <c r="AW898" s="303"/>
      <c r="AX898" s="303"/>
      <c r="AY898" s="303"/>
      <c r="AZ898" s="303"/>
      <c r="BA898" s="303"/>
      <c r="BB898" s="303"/>
      <c r="BC898" s="303"/>
      <c r="BD898" s="303"/>
      <c r="BE898" s="303"/>
      <c r="BF898" s="303"/>
      <c r="BG898" s="303"/>
      <c r="BH898" s="303"/>
      <c r="BI898" s="303"/>
      <c r="BJ898" s="303"/>
      <c r="BK898" s="303"/>
      <c r="BL898" s="303"/>
      <c r="BM898" s="303"/>
      <c r="BN898" s="303"/>
      <c r="BO898" s="303"/>
      <c r="BP898" s="303"/>
      <c r="BQ898" s="303"/>
      <c r="BR898" s="303"/>
      <c r="BS898" s="303"/>
      <c r="BT898" s="303"/>
      <c r="BU898" s="303"/>
      <c r="BV898" s="303"/>
      <c r="BW898" s="303"/>
      <c r="BX898" s="303"/>
      <c r="BY898" s="303"/>
      <c r="BZ898" s="303"/>
      <c r="CA898" s="303"/>
      <c r="CB898" s="303"/>
      <c r="CC898" s="303"/>
      <c r="CD898" s="303"/>
      <c r="CE898" s="303"/>
      <c r="CF898" s="303"/>
      <c r="CG898" s="303"/>
      <c r="CH898" s="303"/>
      <c r="CI898" s="303"/>
      <c r="CJ898" s="303"/>
      <c r="CK898" s="303"/>
      <c r="CL898" s="303"/>
      <c r="CM898" s="303"/>
      <c r="CN898" s="303"/>
      <c r="CO898" s="303"/>
      <c r="CP898" s="303"/>
      <c r="CQ898" s="303"/>
      <c r="CR898" s="303"/>
      <c r="CS898" s="303"/>
      <c r="CT898" s="303"/>
      <c r="CU898" s="303"/>
      <c r="CV898" s="303"/>
      <c r="CW898" s="303"/>
      <c r="CX898" s="303"/>
      <c r="CY898" s="303"/>
      <c r="CZ898" s="303"/>
    </row>
    <row r="899" spans="1:104" ht="11.25" customHeight="1" x14ac:dyDescent="0.2">
      <c r="A899" s="303"/>
      <c r="B899" s="303"/>
      <c r="C899" s="303"/>
      <c r="D899" s="303"/>
      <c r="E899" s="303"/>
      <c r="F899" s="303"/>
      <c r="G899" s="303"/>
      <c r="H899" s="303"/>
      <c r="I899" s="303"/>
      <c r="J899" s="303"/>
      <c r="K899" s="303"/>
      <c r="L899" s="303"/>
      <c r="M899" s="303"/>
      <c r="N899" s="303"/>
      <c r="O899" s="303"/>
      <c r="P899" s="303"/>
      <c r="Q899" s="303"/>
      <c r="R899" s="309"/>
      <c r="S899" s="310"/>
      <c r="T899" s="310"/>
      <c r="U899" s="303"/>
      <c r="V899" s="303"/>
      <c r="W899" s="303"/>
      <c r="X899" s="303"/>
      <c r="Y899" s="303"/>
      <c r="Z899" s="303"/>
      <c r="AA899" s="303"/>
      <c r="AB899" s="303"/>
      <c r="AC899" s="303"/>
      <c r="AD899" s="303"/>
      <c r="AE899" s="303"/>
      <c r="AF899" s="303"/>
      <c r="AG899" s="303"/>
      <c r="AH899" s="303"/>
      <c r="AI899" s="303"/>
      <c r="AJ899" s="303"/>
      <c r="AK899" s="303"/>
      <c r="AL899" s="303"/>
      <c r="AM899" s="303"/>
      <c r="AN899" s="303"/>
      <c r="AO899" s="303"/>
      <c r="AP899" s="303"/>
      <c r="AQ899" s="303"/>
      <c r="AR899" s="303"/>
      <c r="AS899" s="303"/>
      <c r="AT899" s="303"/>
      <c r="AU899" s="303"/>
      <c r="AV899" s="303"/>
      <c r="AW899" s="303"/>
      <c r="AX899" s="303"/>
      <c r="AY899" s="303"/>
      <c r="AZ899" s="303"/>
      <c r="BA899" s="303"/>
      <c r="BB899" s="303"/>
      <c r="BC899" s="303"/>
      <c r="BD899" s="303"/>
      <c r="BE899" s="303"/>
      <c r="BF899" s="303"/>
      <c r="BG899" s="303"/>
      <c r="BH899" s="303"/>
      <c r="BI899" s="303"/>
      <c r="BJ899" s="303"/>
      <c r="BK899" s="303"/>
      <c r="BL899" s="303"/>
      <c r="BM899" s="303"/>
      <c r="BN899" s="303"/>
      <c r="BO899" s="303"/>
      <c r="BP899" s="303"/>
      <c r="BQ899" s="303"/>
      <c r="BR899" s="303"/>
      <c r="BS899" s="303"/>
      <c r="BT899" s="303"/>
      <c r="BU899" s="303"/>
      <c r="BV899" s="303"/>
      <c r="BW899" s="303"/>
      <c r="BX899" s="303"/>
      <c r="BY899" s="303"/>
      <c r="BZ899" s="303"/>
      <c r="CA899" s="303"/>
      <c r="CB899" s="303"/>
      <c r="CC899" s="303"/>
      <c r="CD899" s="303"/>
      <c r="CE899" s="303"/>
      <c r="CF899" s="303"/>
      <c r="CG899" s="303"/>
      <c r="CH899" s="303"/>
      <c r="CI899" s="303"/>
      <c r="CJ899" s="303"/>
      <c r="CK899" s="303"/>
      <c r="CL899" s="303"/>
      <c r="CM899" s="303"/>
      <c r="CN899" s="303"/>
      <c r="CO899" s="303"/>
      <c r="CP899" s="303"/>
      <c r="CQ899" s="303"/>
      <c r="CR899" s="303"/>
      <c r="CS899" s="303"/>
      <c r="CT899" s="303"/>
      <c r="CU899" s="303"/>
      <c r="CV899" s="303"/>
      <c r="CW899" s="303"/>
      <c r="CX899" s="303"/>
      <c r="CY899" s="303"/>
      <c r="CZ899" s="303"/>
    </row>
    <row r="900" spans="1:104" ht="11.25" customHeight="1" x14ac:dyDescent="0.2">
      <c r="A900" s="303"/>
      <c r="B900" s="303"/>
      <c r="C900" s="303"/>
      <c r="D900" s="303"/>
      <c r="E900" s="303"/>
      <c r="F900" s="303"/>
      <c r="G900" s="303"/>
      <c r="H900" s="303"/>
      <c r="I900" s="303"/>
      <c r="J900" s="303"/>
      <c r="K900" s="303"/>
      <c r="L900" s="303"/>
      <c r="M900" s="303"/>
      <c r="N900" s="303"/>
      <c r="O900" s="303"/>
      <c r="P900" s="303"/>
      <c r="Q900" s="303"/>
      <c r="R900" s="309"/>
      <c r="S900" s="310"/>
      <c r="T900" s="310"/>
      <c r="U900" s="303"/>
      <c r="V900" s="303"/>
      <c r="W900" s="303"/>
      <c r="X900" s="303"/>
      <c r="Y900" s="303"/>
      <c r="Z900" s="303"/>
      <c r="AA900" s="303"/>
      <c r="AB900" s="303"/>
      <c r="AC900" s="303"/>
      <c r="AD900" s="303"/>
      <c r="AE900" s="303"/>
      <c r="AF900" s="303"/>
      <c r="AG900" s="303"/>
      <c r="AH900" s="303"/>
      <c r="AI900" s="303"/>
      <c r="AJ900" s="303"/>
      <c r="AK900" s="303"/>
      <c r="AL900" s="303"/>
      <c r="AM900" s="303"/>
      <c r="AN900" s="303"/>
      <c r="AO900" s="303"/>
      <c r="AP900" s="303"/>
      <c r="AQ900" s="303"/>
      <c r="AR900" s="303"/>
      <c r="AS900" s="303"/>
      <c r="AT900" s="303"/>
      <c r="AU900" s="303"/>
      <c r="AV900" s="303"/>
      <c r="AW900" s="303"/>
      <c r="AX900" s="303"/>
      <c r="AY900" s="303"/>
      <c r="AZ900" s="303"/>
      <c r="BA900" s="303"/>
      <c r="BB900" s="303"/>
      <c r="BC900" s="303"/>
      <c r="BD900" s="303"/>
      <c r="BE900" s="303"/>
      <c r="BF900" s="303"/>
      <c r="BG900" s="303"/>
      <c r="BH900" s="303"/>
      <c r="BI900" s="303"/>
      <c r="BJ900" s="303"/>
      <c r="BK900" s="303"/>
      <c r="BL900" s="303"/>
      <c r="BM900" s="303"/>
      <c r="BN900" s="303"/>
      <c r="BO900" s="303"/>
      <c r="BP900" s="303"/>
      <c r="BQ900" s="303"/>
      <c r="BR900" s="303"/>
      <c r="BS900" s="303"/>
      <c r="BT900" s="303"/>
      <c r="BU900" s="303"/>
      <c r="BV900" s="303"/>
      <c r="BW900" s="303"/>
      <c r="BX900" s="303"/>
      <c r="BY900" s="303"/>
      <c r="BZ900" s="303"/>
      <c r="CA900" s="303"/>
      <c r="CB900" s="303"/>
      <c r="CC900" s="303"/>
      <c r="CD900" s="303"/>
      <c r="CE900" s="303"/>
      <c r="CF900" s="303"/>
      <c r="CG900" s="303"/>
      <c r="CH900" s="303"/>
      <c r="CI900" s="303"/>
      <c r="CJ900" s="303"/>
      <c r="CK900" s="303"/>
      <c r="CL900" s="303"/>
      <c r="CM900" s="303"/>
      <c r="CN900" s="303"/>
      <c r="CO900" s="303"/>
      <c r="CP900" s="303"/>
      <c r="CQ900" s="303"/>
      <c r="CR900" s="303"/>
      <c r="CS900" s="303"/>
      <c r="CT900" s="303"/>
      <c r="CU900" s="303"/>
      <c r="CV900" s="303"/>
      <c r="CW900" s="303"/>
      <c r="CX900" s="303"/>
      <c r="CY900" s="303"/>
      <c r="CZ900" s="303"/>
    </row>
    <row r="901" spans="1:104" ht="11.25" customHeight="1" x14ac:dyDescent="0.2">
      <c r="A901" s="303"/>
      <c r="B901" s="303"/>
      <c r="C901" s="303"/>
      <c r="D901" s="303"/>
      <c r="E901" s="303"/>
      <c r="F901" s="303"/>
      <c r="G901" s="303"/>
      <c r="H901" s="303"/>
      <c r="I901" s="303"/>
      <c r="J901" s="303"/>
      <c r="K901" s="303"/>
      <c r="L901" s="303"/>
      <c r="M901" s="303"/>
      <c r="N901" s="303"/>
      <c r="O901" s="303"/>
      <c r="P901" s="303"/>
      <c r="Q901" s="303"/>
      <c r="R901" s="309"/>
      <c r="S901" s="310"/>
      <c r="T901" s="310"/>
      <c r="U901" s="303"/>
      <c r="V901" s="303"/>
      <c r="W901" s="303"/>
      <c r="X901" s="303"/>
      <c r="Y901" s="303"/>
      <c r="Z901" s="303"/>
      <c r="AA901" s="303"/>
      <c r="AB901" s="303"/>
      <c r="AC901" s="303"/>
      <c r="AD901" s="303"/>
      <c r="AE901" s="303"/>
      <c r="AF901" s="303"/>
      <c r="AG901" s="303"/>
      <c r="AH901" s="303"/>
      <c r="AI901" s="303"/>
      <c r="AJ901" s="303"/>
      <c r="AK901" s="303"/>
      <c r="AL901" s="303"/>
      <c r="AM901" s="303"/>
      <c r="AN901" s="303"/>
      <c r="AO901" s="303"/>
      <c r="AP901" s="303"/>
      <c r="AQ901" s="303"/>
      <c r="AR901" s="303"/>
      <c r="AS901" s="303"/>
      <c r="AT901" s="303"/>
      <c r="AU901" s="303"/>
      <c r="AV901" s="303"/>
      <c r="AW901" s="303"/>
      <c r="AX901" s="303"/>
      <c r="AY901" s="303"/>
      <c r="AZ901" s="303"/>
      <c r="BA901" s="303"/>
      <c r="BB901" s="303"/>
      <c r="BC901" s="303"/>
      <c r="BD901" s="303"/>
      <c r="BE901" s="303"/>
      <c r="BF901" s="303"/>
      <c r="BG901" s="303"/>
      <c r="BH901" s="303"/>
      <c r="BI901" s="303"/>
      <c r="BJ901" s="303"/>
      <c r="BK901" s="303"/>
      <c r="BL901" s="303"/>
      <c r="BM901" s="303"/>
      <c r="BN901" s="303"/>
      <c r="BO901" s="303"/>
      <c r="BP901" s="303"/>
      <c r="BQ901" s="303"/>
      <c r="BR901" s="303"/>
      <c r="BS901" s="303"/>
      <c r="BT901" s="303"/>
      <c r="BU901" s="303"/>
      <c r="BV901" s="303"/>
      <c r="BW901" s="303"/>
      <c r="BX901" s="303"/>
      <c r="BY901" s="303"/>
      <c r="BZ901" s="303"/>
      <c r="CA901" s="303"/>
      <c r="CB901" s="303"/>
      <c r="CC901" s="303"/>
      <c r="CD901" s="303"/>
      <c r="CE901" s="303"/>
      <c r="CF901" s="303"/>
      <c r="CG901" s="303"/>
      <c r="CH901" s="303"/>
      <c r="CI901" s="303"/>
      <c r="CJ901" s="303"/>
      <c r="CK901" s="303"/>
      <c r="CL901" s="303"/>
      <c r="CM901" s="303"/>
      <c r="CN901" s="303"/>
      <c r="CO901" s="303"/>
      <c r="CP901" s="303"/>
      <c r="CQ901" s="303"/>
      <c r="CR901" s="303"/>
      <c r="CS901" s="303"/>
      <c r="CT901" s="303"/>
      <c r="CU901" s="303"/>
      <c r="CV901" s="303"/>
      <c r="CW901" s="303"/>
      <c r="CX901" s="303"/>
      <c r="CY901" s="303"/>
      <c r="CZ901" s="303"/>
    </row>
    <row r="902" spans="1:104" ht="11.25" customHeight="1" x14ac:dyDescent="0.2">
      <c r="A902" s="303"/>
      <c r="B902" s="303"/>
      <c r="C902" s="303"/>
      <c r="D902" s="303"/>
      <c r="E902" s="303"/>
      <c r="F902" s="303"/>
      <c r="G902" s="303"/>
      <c r="H902" s="303"/>
      <c r="I902" s="303"/>
      <c r="J902" s="303"/>
      <c r="K902" s="303"/>
      <c r="L902" s="303"/>
      <c r="M902" s="303"/>
      <c r="N902" s="303"/>
      <c r="O902" s="303"/>
      <c r="P902" s="303"/>
      <c r="Q902" s="303"/>
      <c r="R902" s="309"/>
      <c r="S902" s="310"/>
      <c r="T902" s="310"/>
      <c r="U902" s="303"/>
      <c r="V902" s="303"/>
      <c r="W902" s="303"/>
      <c r="X902" s="303"/>
      <c r="Y902" s="303"/>
      <c r="Z902" s="303"/>
      <c r="AA902" s="303"/>
      <c r="AB902" s="303"/>
      <c r="AC902" s="303"/>
      <c r="AD902" s="303"/>
      <c r="AE902" s="303"/>
      <c r="AF902" s="303"/>
      <c r="AG902" s="303"/>
      <c r="AH902" s="303"/>
      <c r="AI902" s="303"/>
      <c r="AJ902" s="303"/>
      <c r="AK902" s="303"/>
      <c r="AL902" s="303"/>
      <c r="AM902" s="303"/>
      <c r="AN902" s="303"/>
      <c r="AO902" s="303"/>
      <c r="AP902" s="303"/>
      <c r="AQ902" s="303"/>
      <c r="AR902" s="303"/>
      <c r="AS902" s="303"/>
      <c r="AT902" s="303"/>
      <c r="AU902" s="303"/>
      <c r="AV902" s="303"/>
      <c r="AW902" s="303"/>
      <c r="AX902" s="303"/>
      <c r="AY902" s="303"/>
      <c r="AZ902" s="303"/>
      <c r="BA902" s="303"/>
      <c r="BB902" s="303"/>
      <c r="BC902" s="303"/>
      <c r="BD902" s="303"/>
      <c r="BE902" s="303"/>
      <c r="BF902" s="303"/>
      <c r="BG902" s="303"/>
      <c r="BH902" s="303"/>
      <c r="BI902" s="303"/>
      <c r="BJ902" s="303"/>
      <c r="BK902" s="303"/>
      <c r="BL902" s="303"/>
      <c r="BM902" s="303"/>
      <c r="BN902" s="303"/>
      <c r="BO902" s="303"/>
      <c r="BP902" s="303"/>
      <c r="BQ902" s="303"/>
      <c r="BR902" s="303"/>
      <c r="BS902" s="303"/>
      <c r="BT902" s="303"/>
      <c r="BU902" s="303"/>
      <c r="BV902" s="303"/>
      <c r="BW902" s="303"/>
      <c r="BX902" s="303"/>
      <c r="BY902" s="303"/>
      <c r="BZ902" s="303"/>
      <c r="CA902" s="303"/>
      <c r="CB902" s="303"/>
      <c r="CC902" s="303"/>
      <c r="CD902" s="303"/>
      <c r="CE902" s="303"/>
      <c r="CF902" s="303"/>
      <c r="CG902" s="303"/>
      <c r="CH902" s="303"/>
      <c r="CI902" s="303"/>
      <c r="CJ902" s="303"/>
      <c r="CK902" s="303"/>
      <c r="CL902" s="303"/>
      <c r="CM902" s="303"/>
      <c r="CN902" s="303"/>
      <c r="CO902" s="303"/>
      <c r="CP902" s="303"/>
      <c r="CQ902" s="303"/>
      <c r="CR902" s="303"/>
      <c r="CS902" s="303"/>
      <c r="CT902" s="303"/>
      <c r="CU902" s="303"/>
      <c r="CV902" s="303"/>
      <c r="CW902" s="303"/>
      <c r="CX902" s="303"/>
      <c r="CY902" s="303"/>
      <c r="CZ902" s="303"/>
    </row>
    <row r="903" spans="1:104" ht="11.25" customHeight="1" x14ac:dyDescent="0.2">
      <c r="A903" s="303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303"/>
      <c r="N903" s="303"/>
      <c r="O903" s="303"/>
      <c r="P903" s="303"/>
      <c r="Q903" s="303"/>
      <c r="R903" s="309"/>
      <c r="S903" s="310"/>
      <c r="T903" s="310"/>
      <c r="U903" s="303"/>
      <c r="V903" s="303"/>
      <c r="W903" s="303"/>
      <c r="X903" s="303"/>
      <c r="Y903" s="303"/>
      <c r="Z903" s="303"/>
      <c r="AA903" s="303"/>
      <c r="AB903" s="303"/>
      <c r="AC903" s="303"/>
      <c r="AD903" s="303"/>
      <c r="AE903" s="303"/>
      <c r="AF903" s="303"/>
      <c r="AG903" s="303"/>
      <c r="AH903" s="303"/>
      <c r="AI903" s="303"/>
      <c r="AJ903" s="303"/>
      <c r="AK903" s="303"/>
      <c r="AL903" s="303"/>
      <c r="AM903" s="303"/>
      <c r="AN903" s="303"/>
      <c r="AO903" s="303"/>
      <c r="AP903" s="303"/>
      <c r="AQ903" s="303"/>
      <c r="AR903" s="303"/>
      <c r="AS903" s="303"/>
      <c r="AT903" s="303"/>
      <c r="AU903" s="303"/>
      <c r="AV903" s="303"/>
      <c r="AW903" s="303"/>
      <c r="AX903" s="303"/>
      <c r="AY903" s="303"/>
      <c r="AZ903" s="303"/>
      <c r="BA903" s="303"/>
      <c r="BB903" s="303"/>
      <c r="BC903" s="303"/>
      <c r="BD903" s="303"/>
      <c r="BE903" s="303"/>
      <c r="BF903" s="303"/>
      <c r="BG903" s="303"/>
      <c r="BH903" s="303"/>
      <c r="BI903" s="303"/>
      <c r="BJ903" s="303"/>
      <c r="BK903" s="303"/>
      <c r="BL903" s="303"/>
      <c r="BM903" s="303"/>
      <c r="BN903" s="303"/>
      <c r="BO903" s="303"/>
      <c r="BP903" s="303"/>
      <c r="BQ903" s="303"/>
      <c r="BR903" s="303"/>
      <c r="BS903" s="303"/>
      <c r="BT903" s="303"/>
      <c r="BU903" s="303"/>
      <c r="BV903" s="303"/>
      <c r="BW903" s="303"/>
      <c r="BX903" s="303"/>
      <c r="BY903" s="303"/>
      <c r="BZ903" s="303"/>
      <c r="CA903" s="303"/>
      <c r="CB903" s="303"/>
      <c r="CC903" s="303"/>
      <c r="CD903" s="303"/>
      <c r="CE903" s="303"/>
      <c r="CF903" s="303"/>
      <c r="CG903" s="303"/>
      <c r="CH903" s="303"/>
      <c r="CI903" s="303"/>
      <c r="CJ903" s="303"/>
      <c r="CK903" s="303"/>
      <c r="CL903" s="303"/>
      <c r="CM903" s="303"/>
      <c r="CN903" s="303"/>
      <c r="CO903" s="303"/>
      <c r="CP903" s="303"/>
      <c r="CQ903" s="303"/>
      <c r="CR903" s="303"/>
      <c r="CS903" s="303"/>
      <c r="CT903" s="303"/>
      <c r="CU903" s="303"/>
      <c r="CV903" s="303"/>
      <c r="CW903" s="303"/>
      <c r="CX903" s="303"/>
      <c r="CY903" s="303"/>
      <c r="CZ903" s="303"/>
    </row>
    <row r="904" spans="1:104" ht="11.25" customHeight="1" x14ac:dyDescent="0.2">
      <c r="A904" s="303"/>
      <c r="B904" s="303"/>
      <c r="C904" s="303"/>
      <c r="D904" s="303"/>
      <c r="E904" s="303"/>
      <c r="F904" s="303"/>
      <c r="G904" s="303"/>
      <c r="H904" s="303"/>
      <c r="I904" s="303"/>
      <c r="J904" s="303"/>
      <c r="K904" s="303"/>
      <c r="L904" s="303"/>
      <c r="M904" s="303"/>
      <c r="N904" s="303"/>
      <c r="O904" s="303"/>
      <c r="P904" s="303"/>
      <c r="Q904" s="303"/>
      <c r="R904" s="309"/>
      <c r="S904" s="310"/>
      <c r="T904" s="310"/>
      <c r="U904" s="303"/>
      <c r="V904" s="303"/>
      <c r="W904" s="303"/>
      <c r="X904" s="303"/>
      <c r="Y904" s="303"/>
      <c r="Z904" s="303"/>
      <c r="AA904" s="303"/>
      <c r="AB904" s="303"/>
      <c r="AC904" s="303"/>
      <c r="AD904" s="303"/>
      <c r="AE904" s="303"/>
      <c r="AF904" s="303"/>
      <c r="AG904" s="303"/>
      <c r="AH904" s="303"/>
      <c r="AI904" s="303"/>
      <c r="AJ904" s="303"/>
      <c r="AK904" s="303"/>
      <c r="AL904" s="303"/>
      <c r="AM904" s="303"/>
      <c r="AN904" s="303"/>
      <c r="AO904" s="303"/>
      <c r="AP904" s="303"/>
      <c r="AQ904" s="303"/>
      <c r="AR904" s="303"/>
      <c r="AS904" s="303"/>
      <c r="AT904" s="303"/>
      <c r="AU904" s="303"/>
      <c r="AV904" s="303"/>
      <c r="AW904" s="303"/>
      <c r="AX904" s="303"/>
      <c r="AY904" s="303"/>
      <c r="AZ904" s="303"/>
      <c r="BA904" s="303"/>
      <c r="BB904" s="303"/>
      <c r="BC904" s="303"/>
      <c r="BD904" s="303"/>
      <c r="BE904" s="303"/>
      <c r="BF904" s="303"/>
      <c r="BG904" s="303"/>
      <c r="BH904" s="303"/>
      <c r="BI904" s="303"/>
      <c r="BJ904" s="303"/>
      <c r="BK904" s="303"/>
      <c r="BL904" s="303"/>
      <c r="BM904" s="303"/>
      <c r="BN904" s="303"/>
      <c r="BO904" s="303"/>
      <c r="BP904" s="303"/>
      <c r="BQ904" s="303"/>
      <c r="BR904" s="303"/>
      <c r="BS904" s="303"/>
      <c r="BT904" s="303"/>
      <c r="BU904" s="303"/>
      <c r="BV904" s="303"/>
      <c r="BW904" s="303"/>
      <c r="BX904" s="303"/>
      <c r="BY904" s="303"/>
      <c r="BZ904" s="303"/>
      <c r="CA904" s="303"/>
      <c r="CB904" s="303"/>
      <c r="CC904" s="303"/>
      <c r="CD904" s="303"/>
      <c r="CE904" s="303"/>
      <c r="CF904" s="303"/>
      <c r="CG904" s="303"/>
      <c r="CH904" s="303"/>
      <c r="CI904" s="303"/>
      <c r="CJ904" s="303"/>
      <c r="CK904" s="303"/>
      <c r="CL904" s="303"/>
      <c r="CM904" s="303"/>
      <c r="CN904" s="303"/>
      <c r="CO904" s="303"/>
      <c r="CP904" s="303"/>
      <c r="CQ904" s="303"/>
      <c r="CR904" s="303"/>
      <c r="CS904" s="303"/>
      <c r="CT904" s="303"/>
      <c r="CU904" s="303"/>
      <c r="CV904" s="303"/>
      <c r="CW904" s="303"/>
      <c r="CX904" s="303"/>
      <c r="CY904" s="303"/>
      <c r="CZ904" s="303"/>
    </row>
    <row r="905" spans="1:104" ht="11.25" customHeight="1" x14ac:dyDescent="0.2">
      <c r="A905" s="303"/>
      <c r="B905" s="303"/>
      <c r="C905" s="303"/>
      <c r="D905" s="303"/>
      <c r="E905" s="303"/>
      <c r="F905" s="303"/>
      <c r="G905" s="303"/>
      <c r="H905" s="303"/>
      <c r="I905" s="303"/>
      <c r="J905" s="303"/>
      <c r="K905" s="303"/>
      <c r="L905" s="303"/>
      <c r="M905" s="303"/>
      <c r="N905" s="303"/>
      <c r="O905" s="303"/>
      <c r="P905" s="303"/>
      <c r="Q905" s="303"/>
      <c r="R905" s="309"/>
      <c r="S905" s="310"/>
      <c r="T905" s="310"/>
      <c r="U905" s="303"/>
      <c r="V905" s="303"/>
      <c r="W905" s="303"/>
      <c r="X905" s="303"/>
      <c r="Y905" s="303"/>
      <c r="Z905" s="303"/>
      <c r="AA905" s="303"/>
      <c r="AB905" s="303"/>
      <c r="AC905" s="303"/>
      <c r="AD905" s="303"/>
      <c r="AE905" s="303"/>
      <c r="AF905" s="303"/>
      <c r="AG905" s="303"/>
      <c r="AH905" s="303"/>
      <c r="AI905" s="303"/>
      <c r="AJ905" s="303"/>
      <c r="AK905" s="303"/>
      <c r="AL905" s="303"/>
      <c r="AM905" s="303"/>
      <c r="AN905" s="303"/>
      <c r="AO905" s="303"/>
      <c r="AP905" s="303"/>
      <c r="AQ905" s="303"/>
      <c r="AR905" s="303"/>
      <c r="AS905" s="303"/>
      <c r="AT905" s="303"/>
      <c r="AU905" s="303"/>
      <c r="AV905" s="303"/>
      <c r="AW905" s="303"/>
      <c r="AX905" s="303"/>
      <c r="AY905" s="303"/>
      <c r="AZ905" s="303"/>
      <c r="BA905" s="303"/>
      <c r="BB905" s="303"/>
      <c r="BC905" s="303"/>
      <c r="BD905" s="303"/>
      <c r="BE905" s="303"/>
      <c r="BF905" s="303"/>
      <c r="BG905" s="303"/>
      <c r="BH905" s="303"/>
      <c r="BI905" s="303"/>
      <c r="BJ905" s="303"/>
      <c r="BK905" s="303"/>
      <c r="BL905" s="303"/>
      <c r="BM905" s="303"/>
      <c r="BN905" s="303"/>
      <c r="BO905" s="303"/>
      <c r="BP905" s="303"/>
      <c r="BQ905" s="303"/>
      <c r="BR905" s="303"/>
      <c r="BS905" s="303"/>
      <c r="BT905" s="303"/>
      <c r="BU905" s="303"/>
      <c r="BV905" s="303"/>
      <c r="BW905" s="303"/>
      <c r="BX905" s="303"/>
      <c r="BY905" s="303"/>
      <c r="BZ905" s="303"/>
      <c r="CA905" s="303"/>
      <c r="CB905" s="303"/>
      <c r="CC905" s="303"/>
      <c r="CD905" s="303"/>
      <c r="CE905" s="303"/>
      <c r="CF905" s="303"/>
      <c r="CG905" s="303"/>
      <c r="CH905" s="303"/>
      <c r="CI905" s="303"/>
      <c r="CJ905" s="303"/>
      <c r="CK905" s="303"/>
      <c r="CL905" s="303"/>
      <c r="CM905" s="303"/>
      <c r="CN905" s="303"/>
      <c r="CO905" s="303"/>
      <c r="CP905" s="303"/>
      <c r="CQ905" s="303"/>
      <c r="CR905" s="303"/>
      <c r="CS905" s="303"/>
      <c r="CT905" s="303"/>
      <c r="CU905" s="303"/>
      <c r="CV905" s="303"/>
      <c r="CW905" s="303"/>
      <c r="CX905" s="303"/>
      <c r="CY905" s="303"/>
      <c r="CZ905" s="303"/>
    </row>
    <row r="906" spans="1:104" ht="11.25" customHeight="1" x14ac:dyDescent="0.2">
      <c r="A906" s="303"/>
      <c r="B906" s="303"/>
      <c r="C906" s="303"/>
      <c r="D906" s="303"/>
      <c r="E906" s="303"/>
      <c r="F906" s="303"/>
      <c r="G906" s="303"/>
      <c r="H906" s="303"/>
      <c r="I906" s="303"/>
      <c r="J906" s="303"/>
      <c r="K906" s="303"/>
      <c r="L906" s="303"/>
      <c r="M906" s="303"/>
      <c r="N906" s="303"/>
      <c r="O906" s="303"/>
      <c r="P906" s="303"/>
      <c r="Q906" s="303"/>
      <c r="R906" s="309"/>
      <c r="S906" s="310"/>
      <c r="T906" s="310"/>
      <c r="U906" s="303"/>
      <c r="V906" s="303"/>
      <c r="W906" s="303"/>
      <c r="X906" s="303"/>
      <c r="Y906" s="303"/>
      <c r="Z906" s="303"/>
      <c r="AA906" s="303"/>
      <c r="AB906" s="303"/>
      <c r="AC906" s="303"/>
      <c r="AD906" s="303"/>
      <c r="AE906" s="303"/>
      <c r="AF906" s="303"/>
      <c r="AG906" s="303"/>
      <c r="AH906" s="303"/>
      <c r="AI906" s="303"/>
      <c r="AJ906" s="303"/>
      <c r="AK906" s="303"/>
      <c r="AL906" s="303"/>
      <c r="AM906" s="303"/>
      <c r="AN906" s="303"/>
      <c r="AO906" s="303"/>
      <c r="AP906" s="303"/>
      <c r="AQ906" s="303"/>
      <c r="AR906" s="303"/>
      <c r="AS906" s="303"/>
      <c r="AT906" s="303"/>
      <c r="AU906" s="303"/>
      <c r="AV906" s="303"/>
      <c r="AW906" s="303"/>
      <c r="AX906" s="303"/>
      <c r="AY906" s="303"/>
      <c r="AZ906" s="303"/>
      <c r="BA906" s="303"/>
      <c r="BB906" s="303"/>
      <c r="BC906" s="303"/>
      <c r="BD906" s="303"/>
      <c r="BE906" s="303"/>
      <c r="BF906" s="303"/>
      <c r="BG906" s="303"/>
      <c r="BH906" s="303"/>
      <c r="BI906" s="303"/>
      <c r="BJ906" s="303"/>
      <c r="BK906" s="303"/>
      <c r="BL906" s="303"/>
      <c r="BM906" s="303"/>
      <c r="BN906" s="303"/>
      <c r="BO906" s="303"/>
      <c r="BP906" s="303"/>
      <c r="BQ906" s="303"/>
      <c r="BR906" s="303"/>
      <c r="BS906" s="303"/>
      <c r="BT906" s="303"/>
      <c r="BU906" s="303"/>
      <c r="BV906" s="303"/>
      <c r="BW906" s="303"/>
      <c r="BX906" s="303"/>
      <c r="BY906" s="303"/>
      <c r="BZ906" s="303"/>
      <c r="CA906" s="303"/>
      <c r="CB906" s="303"/>
      <c r="CC906" s="303"/>
      <c r="CD906" s="303"/>
      <c r="CE906" s="303"/>
      <c r="CF906" s="303"/>
      <c r="CG906" s="303"/>
      <c r="CH906" s="303"/>
      <c r="CI906" s="303"/>
      <c r="CJ906" s="303"/>
      <c r="CK906" s="303"/>
      <c r="CL906" s="303"/>
      <c r="CM906" s="303"/>
      <c r="CN906" s="303"/>
      <c r="CO906" s="303"/>
      <c r="CP906" s="303"/>
      <c r="CQ906" s="303"/>
      <c r="CR906" s="303"/>
      <c r="CS906" s="303"/>
      <c r="CT906" s="303"/>
      <c r="CU906" s="303"/>
      <c r="CV906" s="303"/>
      <c r="CW906" s="303"/>
      <c r="CX906" s="303"/>
      <c r="CY906" s="303"/>
      <c r="CZ906" s="303"/>
    </row>
    <row r="907" spans="1:104" ht="11.25" customHeight="1" x14ac:dyDescent="0.2">
      <c r="A907" s="303"/>
      <c r="B907" s="303"/>
      <c r="C907" s="303"/>
      <c r="D907" s="303"/>
      <c r="E907" s="303"/>
      <c r="F907" s="303"/>
      <c r="G907" s="303"/>
      <c r="H907" s="303"/>
      <c r="I907" s="303"/>
      <c r="J907" s="303"/>
      <c r="K907" s="303"/>
      <c r="L907" s="303"/>
      <c r="M907" s="303"/>
      <c r="N907" s="303"/>
      <c r="O907" s="303"/>
      <c r="P907" s="303"/>
      <c r="Q907" s="303"/>
      <c r="R907" s="309"/>
      <c r="S907" s="310"/>
      <c r="T907" s="310"/>
      <c r="U907" s="303"/>
      <c r="V907" s="303"/>
      <c r="W907" s="303"/>
      <c r="X907" s="303"/>
      <c r="Y907" s="303"/>
      <c r="Z907" s="303"/>
      <c r="AA907" s="303"/>
      <c r="AB907" s="303"/>
      <c r="AC907" s="303"/>
      <c r="AD907" s="303"/>
      <c r="AE907" s="303"/>
      <c r="AF907" s="303"/>
      <c r="AG907" s="303"/>
      <c r="AH907" s="303"/>
      <c r="AI907" s="303"/>
      <c r="AJ907" s="303"/>
      <c r="AK907" s="303"/>
      <c r="AL907" s="303"/>
      <c r="AM907" s="303"/>
      <c r="AN907" s="303"/>
      <c r="AO907" s="303"/>
      <c r="AP907" s="303"/>
      <c r="AQ907" s="303"/>
      <c r="AR907" s="303"/>
      <c r="AS907" s="303"/>
      <c r="AT907" s="303"/>
      <c r="AU907" s="303"/>
      <c r="AV907" s="303"/>
      <c r="AW907" s="303"/>
      <c r="AX907" s="303"/>
      <c r="AY907" s="303"/>
      <c r="AZ907" s="303"/>
      <c r="BA907" s="303"/>
      <c r="BB907" s="303"/>
      <c r="BC907" s="303"/>
      <c r="BD907" s="303"/>
      <c r="BE907" s="303"/>
      <c r="BF907" s="303"/>
      <c r="BG907" s="303"/>
      <c r="BH907" s="303"/>
      <c r="BI907" s="303"/>
      <c r="BJ907" s="303"/>
      <c r="BK907" s="303"/>
      <c r="BL907" s="303"/>
      <c r="BM907" s="303"/>
      <c r="BN907" s="303"/>
      <c r="BO907" s="303"/>
      <c r="BP907" s="303"/>
      <c r="BQ907" s="303"/>
      <c r="BR907" s="303"/>
      <c r="BS907" s="303"/>
      <c r="BT907" s="303"/>
      <c r="BU907" s="303"/>
      <c r="BV907" s="303"/>
      <c r="BW907" s="303"/>
      <c r="BX907" s="303"/>
      <c r="BY907" s="303"/>
      <c r="BZ907" s="303"/>
      <c r="CA907" s="303"/>
      <c r="CB907" s="303"/>
      <c r="CC907" s="303"/>
      <c r="CD907" s="303"/>
      <c r="CE907" s="303"/>
      <c r="CF907" s="303"/>
      <c r="CG907" s="303"/>
      <c r="CH907" s="303"/>
      <c r="CI907" s="303"/>
      <c r="CJ907" s="303"/>
      <c r="CK907" s="303"/>
      <c r="CL907" s="303"/>
      <c r="CM907" s="303"/>
      <c r="CN907" s="303"/>
      <c r="CO907" s="303"/>
      <c r="CP907" s="303"/>
      <c r="CQ907" s="303"/>
      <c r="CR907" s="303"/>
      <c r="CS907" s="303"/>
      <c r="CT907" s="303"/>
      <c r="CU907" s="303"/>
      <c r="CV907" s="303"/>
      <c r="CW907" s="303"/>
      <c r="CX907" s="303"/>
      <c r="CY907" s="303"/>
      <c r="CZ907" s="303"/>
    </row>
    <row r="908" spans="1:104" ht="11.25" customHeight="1" x14ac:dyDescent="0.2">
      <c r="A908" s="303"/>
      <c r="B908" s="303"/>
      <c r="C908" s="303"/>
      <c r="D908" s="303"/>
      <c r="E908" s="303"/>
      <c r="F908" s="303"/>
      <c r="G908" s="303"/>
      <c r="H908" s="303"/>
      <c r="I908" s="303"/>
      <c r="J908" s="303"/>
      <c r="K908" s="303"/>
      <c r="L908" s="303"/>
      <c r="M908" s="303"/>
      <c r="N908" s="303"/>
      <c r="O908" s="303"/>
      <c r="P908" s="303"/>
      <c r="Q908" s="303"/>
      <c r="R908" s="309"/>
      <c r="S908" s="310"/>
      <c r="T908" s="310"/>
      <c r="U908" s="303"/>
      <c r="V908" s="303"/>
      <c r="W908" s="303"/>
      <c r="X908" s="303"/>
      <c r="Y908" s="303"/>
      <c r="Z908" s="303"/>
      <c r="AA908" s="303"/>
      <c r="AB908" s="303"/>
      <c r="AC908" s="303"/>
      <c r="AD908" s="303"/>
      <c r="AE908" s="303"/>
      <c r="AF908" s="303"/>
      <c r="AG908" s="303"/>
      <c r="AH908" s="303"/>
      <c r="AI908" s="303"/>
      <c r="AJ908" s="303"/>
      <c r="AK908" s="303"/>
      <c r="AL908" s="303"/>
      <c r="AM908" s="303"/>
      <c r="AN908" s="303"/>
      <c r="AO908" s="303"/>
      <c r="AP908" s="303"/>
      <c r="AQ908" s="303"/>
      <c r="AR908" s="303"/>
      <c r="AS908" s="303"/>
      <c r="AT908" s="303"/>
      <c r="AU908" s="303"/>
      <c r="AV908" s="303"/>
      <c r="AW908" s="303"/>
      <c r="AX908" s="303"/>
      <c r="AY908" s="303"/>
      <c r="AZ908" s="303"/>
      <c r="BA908" s="303"/>
      <c r="BB908" s="303"/>
      <c r="BC908" s="303"/>
      <c r="BD908" s="303"/>
      <c r="BE908" s="303"/>
      <c r="BF908" s="303"/>
      <c r="BG908" s="303"/>
      <c r="BH908" s="303"/>
      <c r="BI908" s="303"/>
      <c r="BJ908" s="303"/>
      <c r="BK908" s="303"/>
      <c r="BL908" s="303"/>
      <c r="BM908" s="303"/>
      <c r="BN908" s="303"/>
      <c r="BO908" s="303"/>
      <c r="BP908" s="303"/>
      <c r="BQ908" s="303"/>
      <c r="BR908" s="303"/>
      <c r="BS908" s="303"/>
      <c r="BT908" s="303"/>
      <c r="BU908" s="303"/>
      <c r="BV908" s="303"/>
      <c r="BW908" s="303"/>
      <c r="BX908" s="303"/>
      <c r="BY908" s="303"/>
      <c r="BZ908" s="303"/>
      <c r="CA908" s="303"/>
      <c r="CB908" s="303"/>
      <c r="CC908" s="303"/>
      <c r="CD908" s="303"/>
      <c r="CE908" s="303"/>
      <c r="CF908" s="303"/>
      <c r="CG908" s="303"/>
      <c r="CH908" s="303"/>
      <c r="CI908" s="303"/>
      <c r="CJ908" s="303"/>
      <c r="CK908" s="303"/>
      <c r="CL908" s="303"/>
      <c r="CM908" s="303"/>
      <c r="CN908" s="303"/>
      <c r="CO908" s="303"/>
      <c r="CP908" s="303"/>
      <c r="CQ908" s="303"/>
      <c r="CR908" s="303"/>
      <c r="CS908" s="303"/>
      <c r="CT908" s="303"/>
      <c r="CU908" s="303"/>
      <c r="CV908" s="303"/>
      <c r="CW908" s="303"/>
      <c r="CX908" s="303"/>
      <c r="CY908" s="303"/>
      <c r="CZ908" s="303"/>
    </row>
    <row r="909" spans="1:104" ht="11.25" customHeight="1" x14ac:dyDescent="0.2">
      <c r="A909" s="303"/>
      <c r="B909" s="303"/>
      <c r="C909" s="303"/>
      <c r="D909" s="303"/>
      <c r="E909" s="303"/>
      <c r="F909" s="303"/>
      <c r="G909" s="303"/>
      <c r="H909" s="303"/>
      <c r="I909" s="303"/>
      <c r="J909" s="303"/>
      <c r="K909" s="303"/>
      <c r="L909" s="303"/>
      <c r="M909" s="303"/>
      <c r="N909" s="303"/>
      <c r="O909" s="303"/>
      <c r="P909" s="303"/>
      <c r="Q909" s="303"/>
      <c r="R909" s="309"/>
      <c r="S909" s="310"/>
      <c r="T909" s="310"/>
      <c r="U909" s="303"/>
      <c r="V909" s="303"/>
      <c r="W909" s="303"/>
      <c r="X909" s="303"/>
      <c r="Y909" s="303"/>
      <c r="Z909" s="303"/>
      <c r="AA909" s="303"/>
      <c r="AB909" s="303"/>
      <c r="AC909" s="303"/>
      <c r="AD909" s="303"/>
      <c r="AE909" s="303"/>
      <c r="AF909" s="303"/>
      <c r="AG909" s="303"/>
      <c r="AH909" s="303"/>
      <c r="AI909" s="303"/>
      <c r="AJ909" s="303"/>
      <c r="AK909" s="303"/>
      <c r="AL909" s="303"/>
      <c r="AM909" s="303"/>
      <c r="AN909" s="303"/>
      <c r="AO909" s="303"/>
      <c r="AP909" s="303"/>
      <c r="AQ909" s="303"/>
      <c r="AR909" s="303"/>
      <c r="AS909" s="303"/>
      <c r="AT909" s="303"/>
      <c r="AU909" s="303"/>
      <c r="AV909" s="303"/>
      <c r="AW909" s="303"/>
      <c r="AX909" s="303"/>
      <c r="AY909" s="303"/>
      <c r="AZ909" s="303"/>
      <c r="BA909" s="303"/>
      <c r="BB909" s="303"/>
      <c r="BC909" s="303"/>
      <c r="BD909" s="303"/>
      <c r="BE909" s="303"/>
      <c r="BF909" s="303"/>
      <c r="BG909" s="303"/>
      <c r="BH909" s="303"/>
      <c r="BI909" s="303"/>
      <c r="BJ909" s="303"/>
      <c r="BK909" s="303"/>
      <c r="BL909" s="303"/>
      <c r="BM909" s="303"/>
      <c r="BN909" s="303"/>
      <c r="BO909" s="303"/>
      <c r="BP909" s="303"/>
      <c r="BQ909" s="303"/>
      <c r="BR909" s="303"/>
      <c r="BS909" s="303"/>
      <c r="BT909" s="303"/>
      <c r="BU909" s="303"/>
      <c r="BV909" s="303"/>
      <c r="BW909" s="303"/>
      <c r="BX909" s="303"/>
      <c r="BY909" s="303"/>
      <c r="BZ909" s="303"/>
      <c r="CA909" s="303"/>
      <c r="CB909" s="303"/>
      <c r="CC909" s="303"/>
      <c r="CD909" s="303"/>
      <c r="CE909" s="303"/>
      <c r="CF909" s="303"/>
      <c r="CG909" s="303"/>
      <c r="CH909" s="303"/>
      <c r="CI909" s="303"/>
      <c r="CJ909" s="303"/>
      <c r="CK909" s="303"/>
      <c r="CL909" s="303"/>
      <c r="CM909" s="303"/>
      <c r="CN909" s="303"/>
      <c r="CO909" s="303"/>
      <c r="CP909" s="303"/>
      <c r="CQ909" s="303"/>
      <c r="CR909" s="303"/>
      <c r="CS909" s="303"/>
      <c r="CT909" s="303"/>
      <c r="CU909" s="303"/>
      <c r="CV909" s="303"/>
      <c r="CW909" s="303"/>
      <c r="CX909" s="303"/>
      <c r="CY909" s="303"/>
      <c r="CZ909" s="303"/>
    </row>
    <row r="910" spans="1:104" ht="11.25" customHeight="1" x14ac:dyDescent="0.2">
      <c r="A910" s="303"/>
      <c r="B910" s="303"/>
      <c r="C910" s="303"/>
      <c r="D910" s="303"/>
      <c r="E910" s="303"/>
      <c r="F910" s="303"/>
      <c r="G910" s="303"/>
      <c r="H910" s="303"/>
      <c r="I910" s="303"/>
      <c r="J910" s="303"/>
      <c r="K910" s="303"/>
      <c r="L910" s="303"/>
      <c r="M910" s="303"/>
      <c r="N910" s="303"/>
      <c r="O910" s="303"/>
      <c r="P910" s="303"/>
      <c r="Q910" s="303"/>
      <c r="R910" s="309"/>
      <c r="S910" s="310"/>
      <c r="T910" s="310"/>
      <c r="U910" s="303"/>
      <c r="V910" s="303"/>
      <c r="W910" s="303"/>
      <c r="X910" s="303"/>
      <c r="Y910" s="303"/>
      <c r="Z910" s="303"/>
      <c r="AA910" s="303"/>
      <c r="AB910" s="303"/>
      <c r="AC910" s="303"/>
      <c r="AD910" s="303"/>
      <c r="AE910" s="303"/>
      <c r="AF910" s="303"/>
      <c r="AG910" s="303"/>
      <c r="AH910" s="303"/>
      <c r="AI910" s="303"/>
      <c r="AJ910" s="303"/>
      <c r="AK910" s="303"/>
      <c r="AL910" s="303"/>
      <c r="AM910" s="303"/>
      <c r="AN910" s="303"/>
      <c r="AO910" s="303"/>
      <c r="AP910" s="303"/>
      <c r="AQ910" s="303"/>
      <c r="AR910" s="303"/>
      <c r="AS910" s="303"/>
      <c r="AT910" s="303"/>
      <c r="AU910" s="303"/>
      <c r="AV910" s="303"/>
      <c r="AW910" s="303"/>
      <c r="AX910" s="303"/>
      <c r="AY910" s="303"/>
      <c r="AZ910" s="303"/>
      <c r="BA910" s="303"/>
      <c r="BB910" s="303"/>
      <c r="BC910" s="303"/>
      <c r="BD910" s="303"/>
      <c r="BE910" s="303"/>
      <c r="BF910" s="303"/>
      <c r="BG910" s="303"/>
      <c r="BH910" s="303"/>
      <c r="BI910" s="303"/>
      <c r="BJ910" s="303"/>
      <c r="BK910" s="303"/>
      <c r="BL910" s="303"/>
      <c r="BM910" s="303"/>
      <c r="BN910" s="303"/>
      <c r="BO910" s="303"/>
      <c r="BP910" s="303"/>
      <c r="BQ910" s="303"/>
      <c r="BR910" s="303"/>
      <c r="BS910" s="303"/>
      <c r="BT910" s="303"/>
      <c r="BU910" s="303"/>
      <c r="BV910" s="303"/>
      <c r="BW910" s="303"/>
      <c r="BX910" s="303"/>
      <c r="BY910" s="303"/>
      <c r="BZ910" s="303"/>
      <c r="CA910" s="303"/>
      <c r="CB910" s="303"/>
      <c r="CC910" s="303"/>
      <c r="CD910" s="303"/>
      <c r="CE910" s="303"/>
      <c r="CF910" s="303"/>
      <c r="CG910" s="303"/>
      <c r="CH910" s="303"/>
      <c r="CI910" s="303"/>
      <c r="CJ910" s="303"/>
      <c r="CK910" s="303"/>
      <c r="CL910" s="303"/>
      <c r="CM910" s="303"/>
      <c r="CN910" s="303"/>
      <c r="CO910" s="303"/>
      <c r="CP910" s="303"/>
      <c r="CQ910" s="303"/>
      <c r="CR910" s="303"/>
      <c r="CS910" s="303"/>
      <c r="CT910" s="303"/>
      <c r="CU910" s="303"/>
      <c r="CV910" s="303"/>
      <c r="CW910" s="303"/>
      <c r="CX910" s="303"/>
      <c r="CY910" s="303"/>
      <c r="CZ910" s="303"/>
    </row>
    <row r="911" spans="1:104" ht="11.25" customHeight="1" x14ac:dyDescent="0.2">
      <c r="A911" s="303"/>
      <c r="B911" s="303"/>
      <c r="C911" s="303"/>
      <c r="D911" s="303"/>
      <c r="E911" s="303"/>
      <c r="F911" s="303"/>
      <c r="G911" s="303"/>
      <c r="H911" s="303"/>
      <c r="I911" s="303"/>
      <c r="J911" s="303"/>
      <c r="K911" s="303"/>
      <c r="L911" s="303"/>
      <c r="M911" s="303"/>
      <c r="N911" s="303"/>
      <c r="O911" s="303"/>
      <c r="P911" s="303"/>
      <c r="Q911" s="303"/>
      <c r="R911" s="309"/>
      <c r="S911" s="310"/>
      <c r="T911" s="310"/>
      <c r="U911" s="303"/>
      <c r="V911" s="303"/>
      <c r="W911" s="303"/>
      <c r="X911" s="303"/>
      <c r="Y911" s="303"/>
      <c r="Z911" s="303"/>
      <c r="AA911" s="303"/>
      <c r="AB911" s="303"/>
      <c r="AC911" s="303"/>
      <c r="AD911" s="303"/>
      <c r="AE911" s="303"/>
      <c r="AF911" s="303"/>
      <c r="AG911" s="303"/>
      <c r="AH911" s="303"/>
      <c r="AI911" s="303"/>
      <c r="AJ911" s="303"/>
      <c r="AK911" s="303"/>
      <c r="AL911" s="303"/>
      <c r="AM911" s="303"/>
      <c r="AN911" s="303"/>
      <c r="AO911" s="303"/>
      <c r="AP911" s="303"/>
      <c r="AQ911" s="303"/>
      <c r="AR911" s="303"/>
      <c r="AS911" s="303"/>
      <c r="AT911" s="303"/>
      <c r="AU911" s="303"/>
      <c r="AV911" s="303"/>
      <c r="AW911" s="303"/>
      <c r="AX911" s="303"/>
      <c r="AY911" s="303"/>
      <c r="AZ911" s="303"/>
      <c r="BA911" s="303"/>
      <c r="BB911" s="303"/>
      <c r="BC911" s="303"/>
      <c r="BD911" s="303"/>
      <c r="BE911" s="303"/>
      <c r="BF911" s="303"/>
      <c r="BG911" s="303"/>
      <c r="BH911" s="303"/>
      <c r="BI911" s="303"/>
      <c r="BJ911" s="303"/>
      <c r="BK911" s="303"/>
      <c r="BL911" s="303"/>
      <c r="BM911" s="303"/>
      <c r="BN911" s="303"/>
      <c r="BO911" s="303"/>
      <c r="BP911" s="303"/>
      <c r="BQ911" s="303"/>
      <c r="BR911" s="303"/>
      <c r="BS911" s="303"/>
      <c r="BT911" s="303"/>
      <c r="BU911" s="303"/>
      <c r="BV911" s="303"/>
      <c r="BW911" s="303"/>
      <c r="BX911" s="303"/>
      <c r="BY911" s="303"/>
      <c r="BZ911" s="303"/>
      <c r="CA911" s="303"/>
      <c r="CB911" s="303"/>
      <c r="CC911" s="303"/>
      <c r="CD911" s="303"/>
      <c r="CE911" s="303"/>
      <c r="CF911" s="303"/>
      <c r="CG911" s="303"/>
      <c r="CH911" s="303"/>
      <c r="CI911" s="303"/>
      <c r="CJ911" s="303"/>
      <c r="CK911" s="303"/>
      <c r="CL911" s="303"/>
      <c r="CM911" s="303"/>
      <c r="CN911" s="303"/>
      <c r="CO911" s="303"/>
      <c r="CP911" s="303"/>
      <c r="CQ911" s="303"/>
      <c r="CR911" s="303"/>
      <c r="CS911" s="303"/>
      <c r="CT911" s="303"/>
      <c r="CU911" s="303"/>
      <c r="CV911" s="303"/>
      <c r="CW911" s="303"/>
      <c r="CX911" s="303"/>
      <c r="CY911" s="303"/>
      <c r="CZ911" s="303"/>
    </row>
    <row r="912" spans="1:104" ht="11.25" customHeight="1" x14ac:dyDescent="0.2">
      <c r="A912" s="303"/>
      <c r="B912" s="303"/>
      <c r="C912" s="303"/>
      <c r="D912" s="303"/>
      <c r="E912" s="303"/>
      <c r="F912" s="303"/>
      <c r="G912" s="303"/>
      <c r="H912" s="303"/>
      <c r="I912" s="303"/>
      <c r="J912" s="303"/>
      <c r="K912" s="303"/>
      <c r="L912" s="303"/>
      <c r="M912" s="303"/>
      <c r="N912" s="303"/>
      <c r="O912" s="303"/>
      <c r="P912" s="303"/>
      <c r="Q912" s="303"/>
      <c r="R912" s="309"/>
      <c r="S912" s="310"/>
      <c r="T912" s="310"/>
      <c r="U912" s="303"/>
      <c r="V912" s="303"/>
      <c r="W912" s="303"/>
      <c r="X912" s="303"/>
      <c r="Y912" s="303"/>
      <c r="Z912" s="303"/>
      <c r="AA912" s="303"/>
      <c r="AB912" s="303"/>
      <c r="AC912" s="303"/>
      <c r="AD912" s="303"/>
      <c r="AE912" s="303"/>
      <c r="AF912" s="303"/>
      <c r="AG912" s="303"/>
      <c r="AH912" s="303"/>
      <c r="AI912" s="303"/>
      <c r="AJ912" s="303"/>
      <c r="AK912" s="303"/>
      <c r="AL912" s="303"/>
      <c r="AM912" s="303"/>
      <c r="AN912" s="303"/>
      <c r="AO912" s="303"/>
      <c r="AP912" s="303"/>
      <c r="AQ912" s="303"/>
      <c r="AR912" s="303"/>
      <c r="AS912" s="303"/>
      <c r="AT912" s="303"/>
      <c r="AU912" s="303"/>
      <c r="AV912" s="303"/>
      <c r="AW912" s="303"/>
      <c r="AX912" s="303"/>
      <c r="AY912" s="303"/>
      <c r="AZ912" s="303"/>
      <c r="BA912" s="303"/>
      <c r="BB912" s="303"/>
      <c r="BC912" s="303"/>
      <c r="BD912" s="303"/>
      <c r="BE912" s="303"/>
      <c r="BF912" s="303"/>
      <c r="BG912" s="303"/>
      <c r="BH912" s="303"/>
      <c r="BI912" s="303"/>
      <c r="BJ912" s="303"/>
      <c r="BK912" s="303"/>
      <c r="BL912" s="303"/>
      <c r="BM912" s="303"/>
      <c r="BN912" s="303"/>
      <c r="BO912" s="303"/>
      <c r="BP912" s="303"/>
      <c r="BQ912" s="303"/>
      <c r="BR912" s="303"/>
      <c r="BS912" s="303"/>
      <c r="BT912" s="303"/>
      <c r="BU912" s="303"/>
      <c r="BV912" s="303"/>
      <c r="BW912" s="303"/>
      <c r="BX912" s="303"/>
      <c r="BY912" s="303"/>
      <c r="BZ912" s="303"/>
      <c r="CA912" s="303"/>
      <c r="CB912" s="303"/>
      <c r="CC912" s="303"/>
      <c r="CD912" s="303"/>
      <c r="CE912" s="303"/>
      <c r="CF912" s="303"/>
      <c r="CG912" s="303"/>
      <c r="CH912" s="303"/>
      <c r="CI912" s="303"/>
      <c r="CJ912" s="303"/>
      <c r="CK912" s="303"/>
      <c r="CL912" s="303"/>
      <c r="CM912" s="303"/>
      <c r="CN912" s="303"/>
      <c r="CO912" s="303"/>
      <c r="CP912" s="303"/>
      <c r="CQ912" s="303"/>
      <c r="CR912" s="303"/>
      <c r="CS912" s="303"/>
      <c r="CT912" s="303"/>
      <c r="CU912" s="303"/>
      <c r="CV912" s="303"/>
      <c r="CW912" s="303"/>
      <c r="CX912" s="303"/>
      <c r="CY912" s="303"/>
      <c r="CZ912" s="303"/>
    </row>
    <row r="913" spans="1:104" ht="11.25" customHeight="1" x14ac:dyDescent="0.2">
      <c r="A913" s="303"/>
      <c r="B913" s="303"/>
      <c r="C913" s="303"/>
      <c r="D913" s="303"/>
      <c r="E913" s="303"/>
      <c r="F913" s="303"/>
      <c r="G913" s="303"/>
      <c r="H913" s="303"/>
      <c r="I913" s="303"/>
      <c r="J913" s="303"/>
      <c r="K913" s="303"/>
      <c r="L913" s="303"/>
      <c r="M913" s="303"/>
      <c r="N913" s="303"/>
      <c r="O913" s="303"/>
      <c r="P913" s="303"/>
      <c r="Q913" s="303"/>
      <c r="R913" s="309"/>
      <c r="S913" s="310"/>
      <c r="T913" s="310"/>
      <c r="U913" s="303"/>
      <c r="V913" s="303"/>
      <c r="W913" s="303"/>
      <c r="X913" s="303"/>
      <c r="Y913" s="303"/>
      <c r="Z913" s="303"/>
      <c r="AA913" s="303"/>
      <c r="AB913" s="303"/>
      <c r="AC913" s="303"/>
      <c r="AD913" s="303"/>
      <c r="AE913" s="303"/>
      <c r="AF913" s="303"/>
      <c r="AG913" s="303"/>
      <c r="AH913" s="303"/>
      <c r="AI913" s="303"/>
      <c r="AJ913" s="303"/>
      <c r="AK913" s="303"/>
      <c r="AL913" s="303"/>
      <c r="AM913" s="303"/>
      <c r="AN913" s="303"/>
      <c r="AO913" s="303"/>
      <c r="AP913" s="303"/>
      <c r="AQ913" s="303"/>
      <c r="AR913" s="303"/>
      <c r="AS913" s="303"/>
      <c r="AT913" s="303"/>
      <c r="AU913" s="303"/>
      <c r="AV913" s="303"/>
      <c r="AW913" s="303"/>
      <c r="AX913" s="303"/>
      <c r="AY913" s="303"/>
      <c r="AZ913" s="303"/>
      <c r="BA913" s="303"/>
      <c r="BB913" s="303"/>
      <c r="BC913" s="303"/>
      <c r="BD913" s="303"/>
      <c r="BE913" s="303"/>
      <c r="BF913" s="303"/>
      <c r="BG913" s="303"/>
      <c r="BH913" s="303"/>
      <c r="BI913" s="303"/>
      <c r="BJ913" s="303"/>
      <c r="BK913" s="303"/>
      <c r="BL913" s="303"/>
      <c r="BM913" s="303"/>
      <c r="BN913" s="303"/>
      <c r="BO913" s="303"/>
      <c r="BP913" s="303"/>
      <c r="BQ913" s="303"/>
      <c r="BR913" s="303"/>
      <c r="BS913" s="303"/>
      <c r="BT913" s="303"/>
      <c r="BU913" s="303"/>
      <c r="BV913" s="303"/>
      <c r="BW913" s="303"/>
      <c r="BX913" s="303"/>
      <c r="BY913" s="303"/>
      <c r="BZ913" s="303"/>
      <c r="CA913" s="303"/>
      <c r="CB913" s="303"/>
      <c r="CC913" s="303"/>
      <c r="CD913" s="303"/>
      <c r="CE913" s="303"/>
      <c r="CF913" s="303"/>
      <c r="CG913" s="303"/>
      <c r="CH913" s="303"/>
      <c r="CI913" s="303"/>
      <c r="CJ913" s="303"/>
      <c r="CK913" s="303"/>
      <c r="CL913" s="303"/>
      <c r="CM913" s="303"/>
      <c r="CN913" s="303"/>
      <c r="CO913" s="303"/>
      <c r="CP913" s="303"/>
      <c r="CQ913" s="303"/>
      <c r="CR913" s="303"/>
      <c r="CS913" s="303"/>
      <c r="CT913" s="303"/>
      <c r="CU913" s="303"/>
      <c r="CV913" s="303"/>
      <c r="CW913" s="303"/>
      <c r="CX913" s="303"/>
      <c r="CY913" s="303"/>
      <c r="CZ913" s="303"/>
    </row>
    <row r="914" spans="1:104" ht="11.25" customHeight="1" x14ac:dyDescent="0.2">
      <c r="A914" s="303"/>
      <c r="B914" s="303"/>
      <c r="C914" s="303"/>
      <c r="D914" s="303"/>
      <c r="E914" s="303"/>
      <c r="F914" s="303"/>
      <c r="G914" s="303"/>
      <c r="H914" s="303"/>
      <c r="I914" s="303"/>
      <c r="J914" s="303"/>
      <c r="K914" s="303"/>
      <c r="L914" s="303"/>
      <c r="M914" s="303"/>
      <c r="N914" s="303"/>
      <c r="O914" s="303"/>
      <c r="P914" s="303"/>
      <c r="Q914" s="303"/>
      <c r="R914" s="309"/>
      <c r="S914" s="310"/>
      <c r="T914" s="310"/>
      <c r="U914" s="303"/>
      <c r="V914" s="303"/>
      <c r="W914" s="303"/>
      <c r="X914" s="303"/>
      <c r="Y914" s="303"/>
      <c r="Z914" s="303"/>
      <c r="AA914" s="303"/>
      <c r="AB914" s="303"/>
      <c r="AC914" s="303"/>
      <c r="AD914" s="303"/>
      <c r="AE914" s="303"/>
      <c r="AF914" s="303"/>
      <c r="AG914" s="303"/>
      <c r="AH914" s="303"/>
      <c r="AI914" s="303"/>
      <c r="AJ914" s="303"/>
      <c r="AK914" s="303"/>
      <c r="AL914" s="303"/>
      <c r="AM914" s="303"/>
      <c r="AN914" s="303"/>
      <c r="AO914" s="303"/>
      <c r="AP914" s="303"/>
      <c r="AQ914" s="303"/>
      <c r="AR914" s="303"/>
      <c r="AS914" s="303"/>
      <c r="AT914" s="303"/>
      <c r="AU914" s="303"/>
      <c r="AV914" s="303"/>
      <c r="AW914" s="303"/>
      <c r="AX914" s="303"/>
      <c r="AY914" s="303"/>
      <c r="AZ914" s="303"/>
      <c r="BA914" s="303"/>
      <c r="BB914" s="303"/>
      <c r="BC914" s="303"/>
      <c r="BD914" s="303"/>
      <c r="BE914" s="303"/>
      <c r="BF914" s="303"/>
      <c r="BG914" s="303"/>
      <c r="BH914" s="303"/>
      <c r="BI914" s="303"/>
      <c r="BJ914" s="303"/>
      <c r="BK914" s="303"/>
      <c r="BL914" s="303"/>
      <c r="BM914" s="303"/>
      <c r="BN914" s="303"/>
      <c r="BO914" s="303"/>
      <c r="BP914" s="303"/>
      <c r="BQ914" s="303"/>
      <c r="BR914" s="303"/>
      <c r="BS914" s="303"/>
      <c r="BT914" s="303"/>
      <c r="BU914" s="303"/>
      <c r="BV914" s="303"/>
      <c r="BW914" s="303"/>
      <c r="BX914" s="303"/>
      <c r="BY914" s="303"/>
      <c r="BZ914" s="303"/>
      <c r="CA914" s="303"/>
      <c r="CB914" s="303"/>
      <c r="CC914" s="303"/>
      <c r="CD914" s="303"/>
      <c r="CE914" s="303"/>
      <c r="CF914" s="303"/>
      <c r="CG914" s="303"/>
      <c r="CH914" s="303"/>
      <c r="CI914" s="303"/>
      <c r="CJ914" s="303"/>
      <c r="CK914" s="303"/>
      <c r="CL914" s="303"/>
      <c r="CM914" s="303"/>
      <c r="CN914" s="303"/>
      <c r="CO914" s="303"/>
      <c r="CP914" s="303"/>
      <c r="CQ914" s="303"/>
      <c r="CR914" s="303"/>
      <c r="CS914" s="303"/>
      <c r="CT914" s="303"/>
      <c r="CU914" s="303"/>
      <c r="CV914" s="303"/>
      <c r="CW914" s="303"/>
      <c r="CX914" s="303"/>
      <c r="CY914" s="303"/>
      <c r="CZ914" s="303"/>
    </row>
    <row r="915" spans="1:104" ht="11.25" customHeight="1" x14ac:dyDescent="0.2">
      <c r="A915" s="303"/>
      <c r="B915" s="303"/>
      <c r="C915" s="303"/>
      <c r="D915" s="303"/>
      <c r="E915" s="303"/>
      <c r="F915" s="303"/>
      <c r="G915" s="303"/>
      <c r="H915" s="303"/>
      <c r="I915" s="303"/>
      <c r="J915" s="303"/>
      <c r="K915" s="303"/>
      <c r="L915" s="303"/>
      <c r="M915" s="303"/>
      <c r="N915" s="303"/>
      <c r="O915" s="303"/>
      <c r="P915" s="303"/>
      <c r="Q915" s="303"/>
      <c r="R915" s="309"/>
      <c r="S915" s="310"/>
      <c r="T915" s="310"/>
      <c r="U915" s="303"/>
      <c r="V915" s="303"/>
      <c r="W915" s="303"/>
      <c r="X915" s="303"/>
      <c r="Y915" s="303"/>
      <c r="Z915" s="303"/>
      <c r="AA915" s="303"/>
      <c r="AB915" s="303"/>
      <c r="AC915" s="303"/>
      <c r="AD915" s="303"/>
      <c r="AE915" s="303"/>
      <c r="AF915" s="303"/>
      <c r="AG915" s="303"/>
      <c r="AH915" s="303"/>
      <c r="AI915" s="303"/>
      <c r="AJ915" s="303"/>
      <c r="AK915" s="303"/>
      <c r="AL915" s="303"/>
      <c r="AM915" s="303"/>
      <c r="AN915" s="303"/>
      <c r="AO915" s="303"/>
      <c r="AP915" s="303"/>
      <c r="AQ915" s="303"/>
      <c r="AR915" s="303"/>
      <c r="AS915" s="303"/>
      <c r="AT915" s="303"/>
      <c r="AU915" s="303"/>
      <c r="AV915" s="303"/>
      <c r="AW915" s="303"/>
      <c r="AX915" s="303"/>
      <c r="AY915" s="303"/>
      <c r="AZ915" s="303"/>
      <c r="BA915" s="303"/>
      <c r="BB915" s="303"/>
      <c r="BC915" s="303"/>
      <c r="BD915" s="303"/>
      <c r="BE915" s="303"/>
      <c r="BF915" s="303"/>
      <c r="BG915" s="303"/>
      <c r="BH915" s="303"/>
      <c r="BI915" s="303"/>
      <c r="BJ915" s="303"/>
      <c r="BK915" s="303"/>
      <c r="BL915" s="303"/>
      <c r="BM915" s="303"/>
      <c r="BN915" s="303"/>
      <c r="BO915" s="303"/>
      <c r="BP915" s="303"/>
      <c r="BQ915" s="303"/>
      <c r="BR915" s="303"/>
      <c r="BS915" s="303"/>
      <c r="BT915" s="303"/>
      <c r="BU915" s="303"/>
      <c r="BV915" s="303"/>
      <c r="BW915" s="303"/>
      <c r="BX915" s="303"/>
      <c r="BY915" s="303"/>
      <c r="BZ915" s="303"/>
      <c r="CA915" s="303"/>
      <c r="CB915" s="303"/>
      <c r="CC915" s="303"/>
      <c r="CD915" s="303"/>
      <c r="CE915" s="303"/>
      <c r="CF915" s="303"/>
      <c r="CG915" s="303"/>
      <c r="CH915" s="303"/>
      <c r="CI915" s="303"/>
      <c r="CJ915" s="303"/>
      <c r="CK915" s="303"/>
      <c r="CL915" s="303"/>
      <c r="CM915" s="303"/>
      <c r="CN915" s="303"/>
      <c r="CO915" s="303"/>
      <c r="CP915" s="303"/>
      <c r="CQ915" s="303"/>
      <c r="CR915" s="303"/>
      <c r="CS915" s="303"/>
      <c r="CT915" s="303"/>
      <c r="CU915" s="303"/>
      <c r="CV915" s="303"/>
      <c r="CW915" s="303"/>
      <c r="CX915" s="303"/>
      <c r="CY915" s="303"/>
      <c r="CZ915" s="303"/>
    </row>
    <row r="916" spans="1:104" ht="11.25" customHeight="1" x14ac:dyDescent="0.2">
      <c r="A916" s="303"/>
      <c r="B916" s="303"/>
      <c r="C916" s="303"/>
      <c r="D916" s="303"/>
      <c r="E916" s="303"/>
      <c r="F916" s="303"/>
      <c r="G916" s="303"/>
      <c r="H916" s="303"/>
      <c r="I916" s="303"/>
      <c r="J916" s="303"/>
      <c r="K916" s="303"/>
      <c r="L916" s="303"/>
      <c r="M916" s="303"/>
      <c r="N916" s="303"/>
      <c r="O916" s="303"/>
      <c r="P916" s="303"/>
      <c r="Q916" s="303"/>
      <c r="R916" s="309"/>
      <c r="S916" s="310"/>
      <c r="T916" s="310"/>
      <c r="U916" s="303"/>
      <c r="V916" s="303"/>
      <c r="W916" s="303"/>
      <c r="X916" s="303"/>
      <c r="Y916" s="303"/>
      <c r="Z916" s="303"/>
      <c r="AA916" s="303"/>
      <c r="AB916" s="303"/>
      <c r="AC916" s="303"/>
      <c r="AD916" s="303"/>
      <c r="AE916" s="303"/>
      <c r="AF916" s="303"/>
      <c r="AG916" s="303"/>
      <c r="AH916" s="303"/>
      <c r="AI916" s="303"/>
      <c r="AJ916" s="303"/>
      <c r="AK916" s="303"/>
      <c r="AL916" s="303"/>
      <c r="AM916" s="303"/>
      <c r="AN916" s="303"/>
      <c r="AO916" s="303"/>
      <c r="AP916" s="303"/>
      <c r="AQ916" s="303"/>
      <c r="AR916" s="303"/>
      <c r="AS916" s="303"/>
      <c r="AT916" s="303"/>
      <c r="AU916" s="303"/>
      <c r="AV916" s="303"/>
      <c r="AW916" s="303"/>
      <c r="AX916" s="303"/>
      <c r="AY916" s="303"/>
      <c r="AZ916" s="303"/>
      <c r="BA916" s="303"/>
      <c r="BB916" s="303"/>
      <c r="BC916" s="303"/>
      <c r="BD916" s="303"/>
      <c r="BE916" s="303"/>
      <c r="BF916" s="303"/>
      <c r="BG916" s="303"/>
      <c r="BH916" s="303"/>
      <c r="BI916" s="303"/>
      <c r="BJ916" s="303"/>
      <c r="BK916" s="303"/>
      <c r="BL916" s="303"/>
      <c r="BM916" s="303"/>
      <c r="BN916" s="303"/>
      <c r="BO916" s="303"/>
      <c r="BP916" s="303"/>
      <c r="BQ916" s="303"/>
      <c r="BR916" s="303"/>
      <c r="BS916" s="303"/>
      <c r="BT916" s="303"/>
      <c r="BU916" s="303"/>
      <c r="BV916" s="303"/>
      <c r="BW916" s="303"/>
      <c r="BX916" s="303"/>
      <c r="BY916" s="303"/>
      <c r="BZ916" s="303"/>
      <c r="CA916" s="303"/>
      <c r="CB916" s="303"/>
      <c r="CC916" s="303"/>
      <c r="CD916" s="303"/>
      <c r="CE916" s="303"/>
      <c r="CF916" s="303"/>
      <c r="CG916" s="303"/>
      <c r="CH916" s="303"/>
      <c r="CI916" s="303"/>
      <c r="CJ916" s="303"/>
      <c r="CK916" s="303"/>
      <c r="CL916" s="303"/>
      <c r="CM916" s="303"/>
      <c r="CN916" s="303"/>
      <c r="CO916" s="303"/>
      <c r="CP916" s="303"/>
      <c r="CQ916" s="303"/>
      <c r="CR916" s="303"/>
      <c r="CS916" s="303"/>
      <c r="CT916" s="303"/>
      <c r="CU916" s="303"/>
      <c r="CV916" s="303"/>
      <c r="CW916" s="303"/>
      <c r="CX916" s="303"/>
      <c r="CY916" s="303"/>
      <c r="CZ916" s="303"/>
    </row>
    <row r="917" spans="1:104" ht="11.25" customHeight="1" x14ac:dyDescent="0.2">
      <c r="A917" s="303"/>
      <c r="B917" s="303"/>
      <c r="C917" s="303"/>
      <c r="D917" s="303"/>
      <c r="E917" s="303"/>
      <c r="F917" s="303"/>
      <c r="G917" s="303"/>
      <c r="H917" s="303"/>
      <c r="I917" s="303"/>
      <c r="J917" s="303"/>
      <c r="K917" s="303"/>
      <c r="L917" s="303"/>
      <c r="M917" s="303"/>
      <c r="N917" s="303"/>
      <c r="O917" s="303"/>
      <c r="P917" s="303"/>
      <c r="Q917" s="303"/>
      <c r="R917" s="309"/>
      <c r="S917" s="310"/>
      <c r="T917" s="310"/>
      <c r="U917" s="303"/>
      <c r="V917" s="303"/>
      <c r="W917" s="303"/>
      <c r="X917" s="303"/>
      <c r="Y917" s="303"/>
      <c r="Z917" s="303"/>
      <c r="AA917" s="303"/>
      <c r="AB917" s="303"/>
      <c r="AC917" s="303"/>
      <c r="AD917" s="303"/>
      <c r="AE917" s="303"/>
      <c r="AF917" s="303"/>
      <c r="AG917" s="303"/>
      <c r="AH917" s="303"/>
      <c r="AI917" s="303"/>
      <c r="AJ917" s="303"/>
      <c r="AK917" s="303"/>
      <c r="AL917" s="303"/>
      <c r="AM917" s="303"/>
      <c r="AN917" s="303"/>
      <c r="AO917" s="303"/>
      <c r="AP917" s="303"/>
      <c r="AQ917" s="303"/>
      <c r="AR917" s="303"/>
      <c r="AS917" s="303"/>
      <c r="AT917" s="303"/>
      <c r="AU917" s="303"/>
      <c r="AV917" s="303"/>
      <c r="AW917" s="303"/>
      <c r="AX917" s="303"/>
      <c r="AY917" s="303"/>
      <c r="AZ917" s="303"/>
      <c r="BA917" s="303"/>
      <c r="BB917" s="303"/>
      <c r="BC917" s="303"/>
      <c r="BD917" s="303"/>
      <c r="BE917" s="303"/>
      <c r="BF917" s="303"/>
      <c r="BG917" s="303"/>
      <c r="BH917" s="303"/>
      <c r="BI917" s="303"/>
      <c r="BJ917" s="303"/>
      <c r="BK917" s="303"/>
      <c r="BL917" s="303"/>
      <c r="BM917" s="303"/>
      <c r="BN917" s="303"/>
      <c r="BO917" s="303"/>
      <c r="BP917" s="303"/>
      <c r="BQ917" s="303"/>
      <c r="BR917" s="303"/>
      <c r="BS917" s="303"/>
      <c r="BT917" s="303"/>
      <c r="BU917" s="303"/>
      <c r="BV917" s="303"/>
      <c r="BW917" s="303"/>
      <c r="BX917" s="303"/>
      <c r="BY917" s="303"/>
      <c r="BZ917" s="303"/>
      <c r="CA917" s="303"/>
      <c r="CB917" s="303"/>
      <c r="CC917" s="303"/>
      <c r="CD917" s="303"/>
      <c r="CE917" s="303"/>
      <c r="CF917" s="303"/>
      <c r="CG917" s="303"/>
      <c r="CH917" s="303"/>
      <c r="CI917" s="303"/>
      <c r="CJ917" s="303"/>
      <c r="CK917" s="303"/>
      <c r="CL917" s="303"/>
      <c r="CM917" s="303"/>
      <c r="CN917" s="303"/>
      <c r="CO917" s="303"/>
      <c r="CP917" s="303"/>
      <c r="CQ917" s="303"/>
      <c r="CR917" s="303"/>
      <c r="CS917" s="303"/>
      <c r="CT917" s="303"/>
      <c r="CU917" s="303"/>
      <c r="CV917" s="303"/>
      <c r="CW917" s="303"/>
      <c r="CX917" s="303"/>
      <c r="CY917" s="303"/>
      <c r="CZ917" s="303"/>
    </row>
    <row r="918" spans="1:104" ht="11.25" customHeight="1" x14ac:dyDescent="0.2">
      <c r="A918" s="303"/>
      <c r="B918" s="303"/>
      <c r="C918" s="303"/>
      <c r="D918" s="303"/>
      <c r="E918" s="303"/>
      <c r="F918" s="303"/>
      <c r="G918" s="303"/>
      <c r="H918" s="303"/>
      <c r="I918" s="303"/>
      <c r="J918" s="303"/>
      <c r="K918" s="303"/>
      <c r="L918" s="303"/>
      <c r="M918" s="303"/>
      <c r="N918" s="303"/>
      <c r="O918" s="303"/>
      <c r="P918" s="303"/>
      <c r="Q918" s="303"/>
      <c r="R918" s="309"/>
      <c r="S918" s="310"/>
      <c r="T918" s="310"/>
      <c r="U918" s="303"/>
      <c r="V918" s="303"/>
      <c r="W918" s="303"/>
      <c r="X918" s="303"/>
      <c r="Y918" s="303"/>
      <c r="Z918" s="303"/>
      <c r="AA918" s="303"/>
      <c r="AB918" s="303"/>
      <c r="AC918" s="303"/>
      <c r="AD918" s="303"/>
      <c r="AE918" s="303"/>
      <c r="AF918" s="303"/>
      <c r="AG918" s="303"/>
      <c r="AH918" s="303"/>
      <c r="AI918" s="303"/>
      <c r="AJ918" s="303"/>
      <c r="AK918" s="303"/>
      <c r="AL918" s="303"/>
      <c r="AM918" s="303"/>
      <c r="AN918" s="303"/>
      <c r="AO918" s="303"/>
      <c r="AP918" s="303"/>
      <c r="AQ918" s="303"/>
      <c r="AR918" s="303"/>
      <c r="AS918" s="303"/>
      <c r="AT918" s="303"/>
      <c r="AU918" s="303"/>
      <c r="AV918" s="303"/>
      <c r="AW918" s="303"/>
      <c r="AX918" s="303"/>
      <c r="AY918" s="303"/>
      <c r="AZ918" s="303"/>
      <c r="BA918" s="303"/>
      <c r="BB918" s="303"/>
      <c r="BC918" s="303"/>
      <c r="BD918" s="303"/>
      <c r="BE918" s="303"/>
      <c r="BF918" s="303"/>
      <c r="BG918" s="303"/>
      <c r="BH918" s="303"/>
      <c r="BI918" s="303"/>
      <c r="BJ918" s="303"/>
      <c r="BK918" s="303"/>
      <c r="BL918" s="303"/>
      <c r="BM918" s="303"/>
      <c r="BN918" s="303"/>
      <c r="BO918" s="303"/>
      <c r="BP918" s="303"/>
      <c r="BQ918" s="303"/>
      <c r="BR918" s="303"/>
      <c r="BS918" s="303"/>
      <c r="BT918" s="303"/>
      <c r="BU918" s="303"/>
      <c r="BV918" s="303"/>
      <c r="BW918" s="303"/>
      <c r="BX918" s="303"/>
      <c r="BY918" s="303"/>
      <c r="BZ918" s="303"/>
      <c r="CA918" s="303"/>
      <c r="CB918" s="303"/>
      <c r="CC918" s="303"/>
      <c r="CD918" s="303"/>
      <c r="CE918" s="303"/>
      <c r="CF918" s="303"/>
      <c r="CG918" s="303"/>
      <c r="CH918" s="303"/>
      <c r="CI918" s="303"/>
      <c r="CJ918" s="303"/>
      <c r="CK918" s="303"/>
      <c r="CL918" s="303"/>
      <c r="CM918" s="303"/>
      <c r="CN918" s="303"/>
      <c r="CO918" s="303"/>
      <c r="CP918" s="303"/>
      <c r="CQ918" s="303"/>
      <c r="CR918" s="303"/>
      <c r="CS918" s="303"/>
      <c r="CT918" s="303"/>
      <c r="CU918" s="303"/>
      <c r="CV918" s="303"/>
      <c r="CW918" s="303"/>
      <c r="CX918" s="303"/>
      <c r="CY918" s="303"/>
      <c r="CZ918" s="303"/>
    </row>
    <row r="919" spans="1:104" ht="11.25" customHeight="1" x14ac:dyDescent="0.2">
      <c r="A919" s="303"/>
      <c r="B919" s="303"/>
      <c r="C919" s="303"/>
      <c r="D919" s="303"/>
      <c r="E919" s="303"/>
      <c r="F919" s="303"/>
      <c r="G919" s="303"/>
      <c r="H919" s="303"/>
      <c r="I919" s="303"/>
      <c r="J919" s="303"/>
      <c r="K919" s="303"/>
      <c r="L919" s="303"/>
      <c r="M919" s="303"/>
      <c r="N919" s="303"/>
      <c r="O919" s="303"/>
      <c r="P919" s="303"/>
      <c r="Q919" s="303"/>
      <c r="R919" s="309"/>
      <c r="S919" s="310"/>
      <c r="T919" s="310"/>
      <c r="U919" s="303"/>
      <c r="V919" s="303"/>
      <c r="W919" s="303"/>
      <c r="X919" s="303"/>
      <c r="Y919" s="303"/>
      <c r="Z919" s="303"/>
      <c r="AA919" s="303"/>
      <c r="AB919" s="303"/>
      <c r="AC919" s="303"/>
      <c r="AD919" s="303"/>
      <c r="AE919" s="303"/>
      <c r="AF919" s="303"/>
      <c r="AG919" s="303"/>
      <c r="AH919" s="303"/>
      <c r="AI919" s="303"/>
      <c r="AJ919" s="303"/>
      <c r="AK919" s="303"/>
      <c r="AL919" s="303"/>
      <c r="AM919" s="303"/>
      <c r="AN919" s="303"/>
      <c r="AO919" s="303"/>
      <c r="AP919" s="303"/>
      <c r="AQ919" s="303"/>
      <c r="AR919" s="303"/>
      <c r="AS919" s="303"/>
      <c r="AT919" s="303"/>
      <c r="AU919" s="303"/>
      <c r="AV919" s="303"/>
      <c r="AW919" s="303"/>
      <c r="AX919" s="303"/>
      <c r="AY919" s="303"/>
      <c r="AZ919" s="303"/>
      <c r="BA919" s="303"/>
      <c r="BB919" s="303"/>
      <c r="BC919" s="303"/>
      <c r="BD919" s="303"/>
      <c r="BE919" s="303"/>
      <c r="BF919" s="303"/>
      <c r="BG919" s="303"/>
      <c r="BH919" s="303"/>
      <c r="BI919" s="303"/>
      <c r="BJ919" s="303"/>
      <c r="BK919" s="303"/>
      <c r="BL919" s="303"/>
      <c r="BM919" s="303"/>
      <c r="BN919" s="303"/>
      <c r="BO919" s="303"/>
      <c r="BP919" s="303"/>
      <c r="BQ919" s="303"/>
      <c r="BR919" s="303"/>
      <c r="BS919" s="303"/>
      <c r="BT919" s="303"/>
      <c r="BU919" s="303"/>
      <c r="BV919" s="303"/>
      <c r="BW919" s="303"/>
      <c r="BX919" s="303"/>
      <c r="BY919" s="303"/>
      <c r="BZ919" s="303"/>
      <c r="CA919" s="303"/>
      <c r="CB919" s="303"/>
      <c r="CC919" s="303"/>
      <c r="CD919" s="303"/>
      <c r="CE919" s="303"/>
      <c r="CF919" s="303"/>
      <c r="CG919" s="303"/>
      <c r="CH919" s="303"/>
      <c r="CI919" s="303"/>
      <c r="CJ919" s="303"/>
      <c r="CK919" s="303"/>
      <c r="CL919" s="303"/>
      <c r="CM919" s="303"/>
      <c r="CN919" s="303"/>
      <c r="CO919" s="303"/>
      <c r="CP919" s="303"/>
      <c r="CQ919" s="303"/>
      <c r="CR919" s="303"/>
      <c r="CS919" s="303"/>
      <c r="CT919" s="303"/>
      <c r="CU919" s="303"/>
      <c r="CV919" s="303"/>
      <c r="CW919" s="303"/>
      <c r="CX919" s="303"/>
      <c r="CY919" s="303"/>
      <c r="CZ919" s="303"/>
    </row>
    <row r="920" spans="1:104" ht="11.25" customHeight="1" x14ac:dyDescent="0.2">
      <c r="A920" s="303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303"/>
      <c r="N920" s="303"/>
      <c r="O920" s="303"/>
      <c r="P920" s="303"/>
      <c r="Q920" s="303"/>
      <c r="R920" s="309"/>
      <c r="S920" s="310"/>
      <c r="T920" s="310"/>
      <c r="U920" s="303"/>
      <c r="V920" s="303"/>
      <c r="W920" s="303"/>
      <c r="X920" s="303"/>
      <c r="Y920" s="303"/>
      <c r="Z920" s="303"/>
      <c r="AA920" s="303"/>
      <c r="AB920" s="303"/>
      <c r="AC920" s="303"/>
      <c r="AD920" s="303"/>
      <c r="AE920" s="303"/>
      <c r="AF920" s="303"/>
      <c r="AG920" s="303"/>
      <c r="AH920" s="303"/>
      <c r="AI920" s="303"/>
      <c r="AJ920" s="303"/>
      <c r="AK920" s="303"/>
      <c r="AL920" s="303"/>
      <c r="AM920" s="303"/>
      <c r="AN920" s="303"/>
      <c r="AO920" s="303"/>
      <c r="AP920" s="303"/>
      <c r="AQ920" s="303"/>
      <c r="AR920" s="303"/>
      <c r="AS920" s="303"/>
      <c r="AT920" s="303"/>
      <c r="AU920" s="303"/>
      <c r="AV920" s="303"/>
      <c r="AW920" s="303"/>
      <c r="AX920" s="303"/>
      <c r="AY920" s="303"/>
      <c r="AZ920" s="303"/>
      <c r="BA920" s="303"/>
      <c r="BB920" s="303"/>
      <c r="BC920" s="303"/>
      <c r="BD920" s="303"/>
      <c r="BE920" s="303"/>
      <c r="BF920" s="303"/>
      <c r="BG920" s="303"/>
      <c r="BH920" s="303"/>
      <c r="BI920" s="303"/>
      <c r="BJ920" s="303"/>
      <c r="BK920" s="303"/>
      <c r="BL920" s="303"/>
      <c r="BM920" s="303"/>
      <c r="BN920" s="303"/>
      <c r="BO920" s="303"/>
      <c r="BP920" s="303"/>
      <c r="BQ920" s="303"/>
      <c r="BR920" s="303"/>
      <c r="BS920" s="303"/>
      <c r="BT920" s="303"/>
      <c r="BU920" s="303"/>
      <c r="BV920" s="303"/>
      <c r="BW920" s="303"/>
      <c r="BX920" s="303"/>
      <c r="BY920" s="303"/>
      <c r="BZ920" s="303"/>
      <c r="CA920" s="303"/>
      <c r="CB920" s="303"/>
      <c r="CC920" s="303"/>
      <c r="CD920" s="303"/>
      <c r="CE920" s="303"/>
      <c r="CF920" s="303"/>
      <c r="CG920" s="303"/>
      <c r="CH920" s="303"/>
      <c r="CI920" s="303"/>
      <c r="CJ920" s="303"/>
      <c r="CK920" s="303"/>
      <c r="CL920" s="303"/>
      <c r="CM920" s="303"/>
      <c r="CN920" s="303"/>
      <c r="CO920" s="303"/>
      <c r="CP920" s="303"/>
      <c r="CQ920" s="303"/>
      <c r="CR920" s="303"/>
      <c r="CS920" s="303"/>
      <c r="CT920" s="303"/>
      <c r="CU920" s="303"/>
      <c r="CV920" s="303"/>
      <c r="CW920" s="303"/>
      <c r="CX920" s="303"/>
      <c r="CY920" s="303"/>
      <c r="CZ920" s="303"/>
    </row>
    <row r="921" spans="1:104" ht="11.25" customHeight="1" x14ac:dyDescent="0.2">
      <c r="A921" s="303"/>
      <c r="B921" s="303"/>
      <c r="C921" s="303"/>
      <c r="D921" s="303"/>
      <c r="E921" s="303"/>
      <c r="F921" s="303"/>
      <c r="G921" s="303"/>
      <c r="H921" s="303"/>
      <c r="I921" s="303"/>
      <c r="J921" s="303"/>
      <c r="K921" s="303"/>
      <c r="L921" s="303"/>
      <c r="M921" s="303"/>
      <c r="N921" s="303"/>
      <c r="O921" s="303"/>
      <c r="P921" s="303"/>
      <c r="Q921" s="303"/>
      <c r="R921" s="309"/>
      <c r="S921" s="310"/>
      <c r="T921" s="310"/>
      <c r="U921" s="303"/>
      <c r="V921" s="303"/>
      <c r="W921" s="303"/>
      <c r="X921" s="303"/>
      <c r="Y921" s="303"/>
      <c r="Z921" s="303"/>
      <c r="AA921" s="303"/>
      <c r="AB921" s="303"/>
      <c r="AC921" s="303"/>
      <c r="AD921" s="303"/>
      <c r="AE921" s="303"/>
      <c r="AF921" s="303"/>
      <c r="AG921" s="303"/>
      <c r="AH921" s="303"/>
      <c r="AI921" s="303"/>
      <c r="AJ921" s="303"/>
      <c r="AK921" s="303"/>
      <c r="AL921" s="303"/>
      <c r="AM921" s="303"/>
      <c r="AN921" s="303"/>
      <c r="AO921" s="303"/>
      <c r="AP921" s="303"/>
      <c r="AQ921" s="303"/>
      <c r="AR921" s="303"/>
      <c r="AS921" s="303"/>
      <c r="AT921" s="303"/>
      <c r="AU921" s="303"/>
      <c r="AV921" s="303"/>
      <c r="AW921" s="303"/>
      <c r="AX921" s="303"/>
      <c r="AY921" s="303"/>
      <c r="AZ921" s="303"/>
      <c r="BA921" s="303"/>
      <c r="BB921" s="303"/>
      <c r="BC921" s="303"/>
      <c r="BD921" s="303"/>
      <c r="BE921" s="303"/>
      <c r="BF921" s="303"/>
      <c r="BG921" s="303"/>
      <c r="BH921" s="303"/>
      <c r="BI921" s="303"/>
      <c r="BJ921" s="303"/>
      <c r="BK921" s="303"/>
      <c r="BL921" s="303"/>
      <c r="BM921" s="303"/>
      <c r="BN921" s="303"/>
      <c r="BO921" s="303"/>
      <c r="BP921" s="303"/>
      <c r="BQ921" s="303"/>
      <c r="BR921" s="303"/>
      <c r="BS921" s="303"/>
      <c r="BT921" s="303"/>
      <c r="BU921" s="303"/>
      <c r="BV921" s="303"/>
      <c r="BW921" s="303"/>
      <c r="BX921" s="303"/>
      <c r="BY921" s="303"/>
      <c r="BZ921" s="303"/>
      <c r="CA921" s="303"/>
      <c r="CB921" s="303"/>
      <c r="CC921" s="303"/>
      <c r="CD921" s="303"/>
      <c r="CE921" s="303"/>
      <c r="CF921" s="303"/>
      <c r="CG921" s="303"/>
      <c r="CH921" s="303"/>
      <c r="CI921" s="303"/>
      <c r="CJ921" s="303"/>
      <c r="CK921" s="303"/>
      <c r="CL921" s="303"/>
      <c r="CM921" s="303"/>
      <c r="CN921" s="303"/>
      <c r="CO921" s="303"/>
      <c r="CP921" s="303"/>
      <c r="CQ921" s="303"/>
      <c r="CR921" s="303"/>
      <c r="CS921" s="303"/>
      <c r="CT921" s="303"/>
      <c r="CU921" s="303"/>
      <c r="CV921" s="303"/>
      <c r="CW921" s="303"/>
      <c r="CX921" s="303"/>
      <c r="CY921" s="303"/>
      <c r="CZ921" s="303"/>
    </row>
    <row r="922" spans="1:104" ht="11.25" customHeight="1" x14ac:dyDescent="0.2">
      <c r="A922" s="303"/>
      <c r="B922" s="303"/>
      <c r="C922" s="303"/>
      <c r="D922" s="303"/>
      <c r="E922" s="303"/>
      <c r="F922" s="303"/>
      <c r="G922" s="303"/>
      <c r="H922" s="303"/>
      <c r="I922" s="303"/>
      <c r="J922" s="303"/>
      <c r="K922" s="303"/>
      <c r="L922" s="303"/>
      <c r="M922" s="303"/>
      <c r="N922" s="303"/>
      <c r="O922" s="303"/>
      <c r="P922" s="303"/>
      <c r="Q922" s="303"/>
      <c r="R922" s="309"/>
      <c r="S922" s="310"/>
      <c r="T922" s="310"/>
      <c r="U922" s="303"/>
      <c r="V922" s="303"/>
      <c r="W922" s="303"/>
      <c r="X922" s="303"/>
      <c r="Y922" s="303"/>
      <c r="Z922" s="303"/>
      <c r="AA922" s="303"/>
      <c r="AB922" s="303"/>
      <c r="AC922" s="303"/>
      <c r="AD922" s="303"/>
      <c r="AE922" s="303"/>
      <c r="AF922" s="303"/>
      <c r="AG922" s="303"/>
      <c r="AH922" s="303"/>
      <c r="AI922" s="303"/>
      <c r="AJ922" s="303"/>
      <c r="AK922" s="303"/>
      <c r="AL922" s="303"/>
      <c r="AM922" s="303"/>
      <c r="AN922" s="303"/>
      <c r="AO922" s="303"/>
      <c r="AP922" s="303"/>
      <c r="AQ922" s="303"/>
      <c r="AR922" s="303"/>
      <c r="AS922" s="303"/>
      <c r="AT922" s="303"/>
      <c r="AU922" s="303"/>
      <c r="AV922" s="303"/>
      <c r="AW922" s="303"/>
      <c r="AX922" s="303"/>
      <c r="AY922" s="303"/>
      <c r="AZ922" s="303"/>
      <c r="BA922" s="303"/>
      <c r="BB922" s="303"/>
      <c r="BC922" s="303"/>
      <c r="BD922" s="303"/>
      <c r="BE922" s="303"/>
      <c r="BF922" s="303"/>
      <c r="BG922" s="303"/>
      <c r="BH922" s="303"/>
      <c r="BI922" s="303"/>
      <c r="BJ922" s="303"/>
      <c r="BK922" s="303"/>
      <c r="BL922" s="303"/>
      <c r="BM922" s="303"/>
      <c r="BN922" s="303"/>
      <c r="BO922" s="303"/>
      <c r="BP922" s="303"/>
      <c r="BQ922" s="303"/>
      <c r="BR922" s="303"/>
      <c r="BS922" s="303"/>
      <c r="BT922" s="303"/>
      <c r="BU922" s="303"/>
      <c r="BV922" s="303"/>
      <c r="BW922" s="303"/>
      <c r="BX922" s="303"/>
      <c r="BY922" s="303"/>
      <c r="BZ922" s="303"/>
      <c r="CA922" s="303"/>
      <c r="CB922" s="303"/>
      <c r="CC922" s="303"/>
      <c r="CD922" s="303"/>
      <c r="CE922" s="303"/>
      <c r="CF922" s="303"/>
      <c r="CG922" s="303"/>
      <c r="CH922" s="303"/>
      <c r="CI922" s="303"/>
      <c r="CJ922" s="303"/>
      <c r="CK922" s="303"/>
      <c r="CL922" s="303"/>
      <c r="CM922" s="303"/>
      <c r="CN922" s="303"/>
      <c r="CO922" s="303"/>
      <c r="CP922" s="303"/>
      <c r="CQ922" s="303"/>
      <c r="CR922" s="303"/>
      <c r="CS922" s="303"/>
      <c r="CT922" s="303"/>
      <c r="CU922" s="303"/>
      <c r="CV922" s="303"/>
      <c r="CW922" s="303"/>
      <c r="CX922" s="303"/>
      <c r="CY922" s="303"/>
      <c r="CZ922" s="303"/>
    </row>
    <row r="923" spans="1:104" ht="11.25" customHeight="1" x14ac:dyDescent="0.2">
      <c r="A923" s="303"/>
      <c r="B923" s="303"/>
      <c r="C923" s="303"/>
      <c r="D923" s="303"/>
      <c r="E923" s="303"/>
      <c r="F923" s="303"/>
      <c r="G923" s="303"/>
      <c r="H923" s="303"/>
      <c r="I923" s="303"/>
      <c r="J923" s="303"/>
      <c r="K923" s="303"/>
      <c r="L923" s="303"/>
      <c r="M923" s="303"/>
      <c r="N923" s="303"/>
      <c r="O923" s="303"/>
      <c r="P923" s="303"/>
      <c r="Q923" s="303"/>
      <c r="R923" s="309"/>
      <c r="S923" s="310"/>
      <c r="T923" s="310"/>
      <c r="U923" s="303"/>
      <c r="V923" s="303"/>
      <c r="W923" s="303"/>
      <c r="X923" s="303"/>
      <c r="Y923" s="303"/>
      <c r="Z923" s="303"/>
      <c r="AA923" s="303"/>
      <c r="AB923" s="303"/>
      <c r="AC923" s="303"/>
      <c r="AD923" s="303"/>
      <c r="AE923" s="303"/>
      <c r="AF923" s="303"/>
      <c r="AG923" s="303"/>
      <c r="AH923" s="303"/>
      <c r="AI923" s="303"/>
      <c r="AJ923" s="303"/>
      <c r="AK923" s="303"/>
      <c r="AL923" s="303"/>
      <c r="AM923" s="303"/>
      <c r="AN923" s="303"/>
      <c r="AO923" s="303"/>
      <c r="AP923" s="303"/>
      <c r="AQ923" s="303"/>
      <c r="AR923" s="303"/>
      <c r="AS923" s="303"/>
      <c r="AT923" s="303"/>
      <c r="AU923" s="303"/>
      <c r="AV923" s="303"/>
      <c r="AW923" s="303"/>
      <c r="AX923" s="303"/>
      <c r="AY923" s="303"/>
      <c r="AZ923" s="303"/>
      <c r="BA923" s="303"/>
      <c r="BB923" s="303"/>
      <c r="BC923" s="303"/>
      <c r="BD923" s="303"/>
      <c r="BE923" s="303"/>
      <c r="BF923" s="303"/>
      <c r="BG923" s="303"/>
      <c r="BH923" s="303"/>
      <c r="BI923" s="303"/>
      <c r="BJ923" s="303"/>
      <c r="BK923" s="303"/>
      <c r="BL923" s="303"/>
      <c r="BM923" s="303"/>
      <c r="BN923" s="303"/>
      <c r="BO923" s="303"/>
      <c r="BP923" s="303"/>
      <c r="BQ923" s="303"/>
      <c r="BR923" s="303"/>
      <c r="BS923" s="303"/>
      <c r="BT923" s="303"/>
      <c r="BU923" s="303"/>
      <c r="BV923" s="303"/>
      <c r="BW923" s="303"/>
      <c r="BX923" s="303"/>
      <c r="BY923" s="303"/>
      <c r="BZ923" s="303"/>
      <c r="CA923" s="303"/>
      <c r="CB923" s="303"/>
      <c r="CC923" s="303"/>
      <c r="CD923" s="303"/>
      <c r="CE923" s="303"/>
      <c r="CF923" s="303"/>
      <c r="CG923" s="303"/>
      <c r="CH923" s="303"/>
      <c r="CI923" s="303"/>
      <c r="CJ923" s="303"/>
      <c r="CK923" s="303"/>
      <c r="CL923" s="303"/>
      <c r="CM923" s="303"/>
      <c r="CN923" s="303"/>
      <c r="CO923" s="303"/>
      <c r="CP923" s="303"/>
      <c r="CQ923" s="303"/>
      <c r="CR923" s="303"/>
      <c r="CS923" s="303"/>
      <c r="CT923" s="303"/>
      <c r="CU923" s="303"/>
      <c r="CV923" s="303"/>
      <c r="CW923" s="303"/>
      <c r="CX923" s="303"/>
      <c r="CY923" s="303"/>
      <c r="CZ923" s="303"/>
    </row>
    <row r="924" spans="1:104" ht="11.25" customHeight="1" x14ac:dyDescent="0.2">
      <c r="A924" s="303"/>
      <c r="B924" s="303"/>
      <c r="C924" s="303"/>
      <c r="D924" s="303"/>
      <c r="E924" s="303"/>
      <c r="F924" s="303"/>
      <c r="G924" s="303"/>
      <c r="H924" s="303"/>
      <c r="I924" s="303"/>
      <c r="J924" s="303"/>
      <c r="K924" s="303"/>
      <c r="L924" s="303"/>
      <c r="M924" s="303"/>
      <c r="N924" s="303"/>
      <c r="O924" s="303"/>
      <c r="P924" s="303"/>
      <c r="Q924" s="303"/>
      <c r="R924" s="309"/>
      <c r="S924" s="310"/>
      <c r="T924" s="310"/>
      <c r="U924" s="303"/>
      <c r="V924" s="303"/>
      <c r="W924" s="303"/>
      <c r="X924" s="303"/>
      <c r="Y924" s="303"/>
      <c r="Z924" s="303"/>
      <c r="AA924" s="303"/>
      <c r="AB924" s="303"/>
      <c r="AC924" s="303"/>
      <c r="AD924" s="303"/>
      <c r="AE924" s="303"/>
      <c r="AF924" s="303"/>
      <c r="AG924" s="303"/>
      <c r="AH924" s="303"/>
      <c r="AI924" s="303"/>
      <c r="AJ924" s="303"/>
      <c r="AK924" s="303"/>
      <c r="AL924" s="303"/>
      <c r="AM924" s="303"/>
      <c r="AN924" s="303"/>
      <c r="AO924" s="303"/>
      <c r="AP924" s="303"/>
      <c r="AQ924" s="303"/>
      <c r="AR924" s="303"/>
      <c r="AS924" s="303"/>
      <c r="AT924" s="303"/>
      <c r="AU924" s="303"/>
      <c r="AV924" s="303"/>
      <c r="AW924" s="303"/>
      <c r="AX924" s="303"/>
      <c r="AY924" s="303"/>
      <c r="AZ924" s="303"/>
      <c r="BA924" s="303"/>
      <c r="BB924" s="303"/>
      <c r="BC924" s="303"/>
      <c r="BD924" s="303"/>
      <c r="BE924" s="303"/>
      <c r="BF924" s="303"/>
      <c r="BG924" s="303"/>
      <c r="BH924" s="303"/>
      <c r="BI924" s="303"/>
      <c r="BJ924" s="303"/>
      <c r="BK924" s="303"/>
      <c r="BL924" s="303"/>
      <c r="BM924" s="303"/>
      <c r="BN924" s="303"/>
      <c r="BO924" s="303"/>
      <c r="BP924" s="303"/>
      <c r="BQ924" s="303"/>
      <c r="BR924" s="303"/>
      <c r="BS924" s="303"/>
      <c r="BT924" s="303"/>
      <c r="BU924" s="303"/>
      <c r="BV924" s="303"/>
      <c r="BW924" s="303"/>
      <c r="BX924" s="303"/>
      <c r="BY924" s="303"/>
      <c r="BZ924" s="303"/>
      <c r="CA924" s="303"/>
      <c r="CB924" s="303"/>
      <c r="CC924" s="303"/>
      <c r="CD924" s="303"/>
      <c r="CE924" s="303"/>
      <c r="CF924" s="303"/>
      <c r="CG924" s="303"/>
      <c r="CH924" s="303"/>
      <c r="CI924" s="303"/>
      <c r="CJ924" s="303"/>
      <c r="CK924" s="303"/>
      <c r="CL924" s="303"/>
      <c r="CM924" s="303"/>
      <c r="CN924" s="303"/>
      <c r="CO924" s="303"/>
      <c r="CP924" s="303"/>
      <c r="CQ924" s="303"/>
      <c r="CR924" s="303"/>
      <c r="CS924" s="303"/>
      <c r="CT924" s="303"/>
      <c r="CU924" s="303"/>
      <c r="CV924" s="303"/>
      <c r="CW924" s="303"/>
      <c r="CX924" s="303"/>
      <c r="CY924" s="303"/>
      <c r="CZ924" s="303"/>
    </row>
    <row r="925" spans="1:104" ht="11.25" customHeight="1" x14ac:dyDescent="0.2">
      <c r="A925" s="303"/>
      <c r="B925" s="303"/>
      <c r="C925" s="303"/>
      <c r="D925" s="303"/>
      <c r="E925" s="303"/>
      <c r="F925" s="303"/>
      <c r="G925" s="303"/>
      <c r="H925" s="303"/>
      <c r="I925" s="303"/>
      <c r="J925" s="303"/>
      <c r="K925" s="303"/>
      <c r="L925" s="303"/>
      <c r="M925" s="303"/>
      <c r="N925" s="303"/>
      <c r="O925" s="303"/>
      <c r="P925" s="303"/>
      <c r="Q925" s="303"/>
      <c r="R925" s="309"/>
      <c r="S925" s="310"/>
      <c r="T925" s="310"/>
      <c r="U925" s="303"/>
      <c r="V925" s="303"/>
      <c r="W925" s="303"/>
      <c r="X925" s="303"/>
      <c r="Y925" s="303"/>
      <c r="Z925" s="303"/>
      <c r="AA925" s="303"/>
      <c r="AB925" s="303"/>
      <c r="AC925" s="303"/>
      <c r="AD925" s="303"/>
      <c r="AE925" s="303"/>
      <c r="AF925" s="303"/>
      <c r="AG925" s="303"/>
      <c r="AH925" s="303"/>
      <c r="AI925" s="303"/>
      <c r="AJ925" s="303"/>
      <c r="AK925" s="303"/>
      <c r="AL925" s="303"/>
      <c r="AM925" s="303"/>
      <c r="AN925" s="303"/>
      <c r="AO925" s="303"/>
      <c r="AP925" s="303"/>
      <c r="AQ925" s="303"/>
      <c r="AR925" s="303"/>
      <c r="AS925" s="303"/>
      <c r="AT925" s="303"/>
      <c r="AU925" s="303"/>
      <c r="AV925" s="303"/>
      <c r="AW925" s="303"/>
      <c r="AX925" s="303"/>
      <c r="AY925" s="303"/>
      <c r="AZ925" s="303"/>
      <c r="BA925" s="303"/>
      <c r="BB925" s="303"/>
      <c r="BC925" s="303"/>
      <c r="BD925" s="303"/>
      <c r="BE925" s="303"/>
      <c r="BF925" s="303"/>
      <c r="BG925" s="303"/>
      <c r="BH925" s="303"/>
      <c r="BI925" s="303"/>
      <c r="BJ925" s="303"/>
      <c r="BK925" s="303"/>
      <c r="BL925" s="303"/>
      <c r="BM925" s="303"/>
      <c r="BN925" s="303"/>
      <c r="BO925" s="303"/>
      <c r="BP925" s="303"/>
      <c r="BQ925" s="303"/>
      <c r="BR925" s="303"/>
      <c r="BS925" s="303"/>
      <c r="BT925" s="303"/>
      <c r="BU925" s="303"/>
      <c r="BV925" s="303"/>
      <c r="BW925" s="303"/>
      <c r="BX925" s="303"/>
      <c r="BY925" s="303"/>
      <c r="BZ925" s="303"/>
      <c r="CA925" s="303"/>
      <c r="CB925" s="303"/>
      <c r="CC925" s="303"/>
      <c r="CD925" s="303"/>
      <c r="CE925" s="303"/>
      <c r="CF925" s="303"/>
      <c r="CG925" s="303"/>
      <c r="CH925" s="303"/>
      <c r="CI925" s="303"/>
      <c r="CJ925" s="303"/>
      <c r="CK925" s="303"/>
      <c r="CL925" s="303"/>
      <c r="CM925" s="303"/>
      <c r="CN925" s="303"/>
      <c r="CO925" s="303"/>
      <c r="CP925" s="303"/>
      <c r="CQ925" s="303"/>
      <c r="CR925" s="303"/>
      <c r="CS925" s="303"/>
      <c r="CT925" s="303"/>
      <c r="CU925" s="303"/>
      <c r="CV925" s="303"/>
      <c r="CW925" s="303"/>
      <c r="CX925" s="303"/>
      <c r="CY925" s="303"/>
      <c r="CZ925" s="303"/>
    </row>
    <row r="926" spans="1:104" ht="11.25" customHeight="1" x14ac:dyDescent="0.2">
      <c r="A926" s="303"/>
      <c r="B926" s="303"/>
      <c r="C926" s="303"/>
      <c r="D926" s="303"/>
      <c r="E926" s="303"/>
      <c r="F926" s="303"/>
      <c r="G926" s="303"/>
      <c r="H926" s="303"/>
      <c r="I926" s="303"/>
      <c r="J926" s="303"/>
      <c r="K926" s="303"/>
      <c r="L926" s="303"/>
      <c r="M926" s="303"/>
      <c r="N926" s="303"/>
      <c r="O926" s="303"/>
      <c r="P926" s="303"/>
      <c r="Q926" s="303"/>
      <c r="R926" s="309"/>
      <c r="S926" s="310"/>
      <c r="T926" s="310"/>
      <c r="U926" s="303"/>
      <c r="V926" s="303"/>
      <c r="W926" s="303"/>
      <c r="X926" s="303"/>
      <c r="Y926" s="303"/>
      <c r="Z926" s="303"/>
      <c r="AA926" s="303"/>
      <c r="AB926" s="303"/>
      <c r="AC926" s="303"/>
      <c r="AD926" s="303"/>
      <c r="AE926" s="303"/>
      <c r="AF926" s="303"/>
      <c r="AG926" s="303"/>
      <c r="AH926" s="303"/>
      <c r="AI926" s="303"/>
      <c r="AJ926" s="303"/>
      <c r="AK926" s="303"/>
      <c r="AL926" s="303"/>
      <c r="AM926" s="303"/>
      <c r="AN926" s="303"/>
      <c r="AO926" s="303"/>
      <c r="AP926" s="303"/>
      <c r="AQ926" s="303"/>
      <c r="AR926" s="303"/>
      <c r="AS926" s="303"/>
      <c r="AT926" s="303"/>
      <c r="AU926" s="303"/>
      <c r="AV926" s="303"/>
      <c r="AW926" s="303"/>
      <c r="AX926" s="303"/>
      <c r="AY926" s="303"/>
      <c r="AZ926" s="303"/>
      <c r="BA926" s="303"/>
      <c r="BB926" s="303"/>
      <c r="BC926" s="303"/>
      <c r="BD926" s="303"/>
      <c r="BE926" s="303"/>
      <c r="BF926" s="303"/>
      <c r="BG926" s="303"/>
      <c r="BH926" s="303"/>
      <c r="BI926" s="303"/>
      <c r="BJ926" s="303"/>
      <c r="BK926" s="303"/>
      <c r="BL926" s="303"/>
      <c r="BM926" s="303"/>
      <c r="BN926" s="303"/>
      <c r="BO926" s="303"/>
      <c r="BP926" s="303"/>
      <c r="BQ926" s="303"/>
      <c r="BR926" s="303"/>
      <c r="BS926" s="303"/>
      <c r="BT926" s="303"/>
      <c r="BU926" s="303"/>
      <c r="BV926" s="303"/>
      <c r="BW926" s="303"/>
      <c r="BX926" s="303"/>
      <c r="BY926" s="303"/>
      <c r="BZ926" s="303"/>
      <c r="CA926" s="303"/>
      <c r="CB926" s="303"/>
      <c r="CC926" s="303"/>
      <c r="CD926" s="303"/>
      <c r="CE926" s="303"/>
      <c r="CF926" s="303"/>
      <c r="CG926" s="303"/>
      <c r="CH926" s="303"/>
      <c r="CI926" s="303"/>
      <c r="CJ926" s="303"/>
      <c r="CK926" s="303"/>
      <c r="CL926" s="303"/>
      <c r="CM926" s="303"/>
      <c r="CN926" s="303"/>
      <c r="CO926" s="303"/>
      <c r="CP926" s="303"/>
      <c r="CQ926" s="303"/>
      <c r="CR926" s="303"/>
      <c r="CS926" s="303"/>
      <c r="CT926" s="303"/>
      <c r="CU926" s="303"/>
      <c r="CV926" s="303"/>
      <c r="CW926" s="303"/>
      <c r="CX926" s="303"/>
      <c r="CY926" s="303"/>
      <c r="CZ926" s="303"/>
    </row>
    <row r="927" spans="1:104" ht="11.25" customHeight="1" x14ac:dyDescent="0.2">
      <c r="A927" s="303"/>
      <c r="B927" s="303"/>
      <c r="C927" s="303"/>
      <c r="D927" s="303"/>
      <c r="E927" s="303"/>
      <c r="F927" s="303"/>
      <c r="G927" s="303"/>
      <c r="H927" s="303"/>
      <c r="I927" s="303"/>
      <c r="J927" s="303"/>
      <c r="K927" s="303"/>
      <c r="L927" s="303"/>
      <c r="M927" s="303"/>
      <c r="N927" s="303"/>
      <c r="O927" s="303"/>
      <c r="P927" s="303"/>
      <c r="Q927" s="303"/>
      <c r="R927" s="309"/>
      <c r="S927" s="310"/>
      <c r="T927" s="310"/>
      <c r="U927" s="303"/>
      <c r="V927" s="303"/>
      <c r="W927" s="303"/>
      <c r="X927" s="303"/>
      <c r="Y927" s="303"/>
      <c r="Z927" s="303"/>
      <c r="AA927" s="303"/>
      <c r="AB927" s="303"/>
      <c r="AC927" s="303"/>
      <c r="AD927" s="303"/>
      <c r="AE927" s="303"/>
      <c r="AF927" s="303"/>
      <c r="AG927" s="303"/>
      <c r="AH927" s="303"/>
      <c r="AI927" s="303"/>
      <c r="AJ927" s="303"/>
      <c r="AK927" s="303"/>
      <c r="AL927" s="303"/>
      <c r="AM927" s="303"/>
      <c r="AN927" s="303"/>
      <c r="AO927" s="303"/>
      <c r="AP927" s="303"/>
      <c r="AQ927" s="303"/>
      <c r="AR927" s="303"/>
      <c r="AS927" s="303"/>
      <c r="AT927" s="303"/>
      <c r="AU927" s="303"/>
      <c r="AV927" s="303"/>
      <c r="AW927" s="303"/>
      <c r="AX927" s="303"/>
      <c r="AY927" s="303"/>
      <c r="AZ927" s="303"/>
      <c r="BA927" s="303"/>
      <c r="BB927" s="303"/>
      <c r="BC927" s="303"/>
      <c r="BD927" s="303"/>
      <c r="BE927" s="303"/>
      <c r="BF927" s="303"/>
      <c r="BG927" s="303"/>
      <c r="BH927" s="303"/>
      <c r="BI927" s="303"/>
      <c r="BJ927" s="303"/>
      <c r="BK927" s="303"/>
      <c r="BL927" s="303"/>
      <c r="BM927" s="303"/>
      <c r="BN927" s="303"/>
      <c r="BO927" s="303"/>
      <c r="BP927" s="303"/>
      <c r="BQ927" s="303"/>
      <c r="BR927" s="303"/>
      <c r="BS927" s="303"/>
      <c r="BT927" s="303"/>
      <c r="BU927" s="303"/>
      <c r="BV927" s="303"/>
      <c r="BW927" s="303"/>
      <c r="BX927" s="303"/>
      <c r="BY927" s="303"/>
      <c r="BZ927" s="303"/>
      <c r="CA927" s="303"/>
      <c r="CB927" s="303"/>
      <c r="CC927" s="303"/>
      <c r="CD927" s="303"/>
      <c r="CE927" s="303"/>
      <c r="CF927" s="303"/>
      <c r="CG927" s="303"/>
      <c r="CH927" s="303"/>
      <c r="CI927" s="303"/>
      <c r="CJ927" s="303"/>
      <c r="CK927" s="303"/>
      <c r="CL927" s="303"/>
      <c r="CM927" s="303"/>
      <c r="CN927" s="303"/>
      <c r="CO927" s="303"/>
      <c r="CP927" s="303"/>
      <c r="CQ927" s="303"/>
      <c r="CR927" s="303"/>
      <c r="CS927" s="303"/>
      <c r="CT927" s="303"/>
      <c r="CU927" s="303"/>
      <c r="CV927" s="303"/>
      <c r="CW927" s="303"/>
      <c r="CX927" s="303"/>
      <c r="CY927" s="303"/>
      <c r="CZ927" s="303"/>
    </row>
    <row r="928" spans="1:104" ht="11.25" customHeight="1" x14ac:dyDescent="0.2">
      <c r="A928" s="303"/>
      <c r="B928" s="303"/>
      <c r="C928" s="303"/>
      <c r="D928" s="303"/>
      <c r="E928" s="303"/>
      <c r="F928" s="303"/>
      <c r="G928" s="303"/>
      <c r="H928" s="303"/>
      <c r="I928" s="303"/>
      <c r="J928" s="303"/>
      <c r="K928" s="303"/>
      <c r="L928" s="303"/>
      <c r="M928" s="303"/>
      <c r="N928" s="303"/>
      <c r="O928" s="303"/>
      <c r="P928" s="303"/>
      <c r="Q928" s="303"/>
      <c r="R928" s="309"/>
      <c r="S928" s="310"/>
      <c r="T928" s="310"/>
      <c r="U928" s="303"/>
      <c r="V928" s="303"/>
      <c r="W928" s="303"/>
      <c r="X928" s="303"/>
      <c r="Y928" s="303"/>
      <c r="Z928" s="303"/>
      <c r="AA928" s="303"/>
      <c r="AB928" s="303"/>
      <c r="AC928" s="303"/>
      <c r="AD928" s="303"/>
      <c r="AE928" s="303"/>
      <c r="AF928" s="303"/>
      <c r="AG928" s="303"/>
      <c r="AH928" s="303"/>
      <c r="AI928" s="303"/>
      <c r="AJ928" s="303"/>
      <c r="AK928" s="303"/>
      <c r="AL928" s="303"/>
      <c r="AM928" s="303"/>
      <c r="AN928" s="303"/>
      <c r="AO928" s="303"/>
      <c r="AP928" s="303"/>
      <c r="AQ928" s="303"/>
      <c r="AR928" s="303"/>
      <c r="AS928" s="303"/>
      <c r="AT928" s="303"/>
      <c r="AU928" s="303"/>
      <c r="AV928" s="303"/>
      <c r="AW928" s="303"/>
      <c r="AX928" s="303"/>
      <c r="AY928" s="303"/>
      <c r="AZ928" s="303"/>
      <c r="BA928" s="303"/>
      <c r="BB928" s="303"/>
      <c r="BC928" s="303"/>
      <c r="BD928" s="303"/>
      <c r="BE928" s="303"/>
      <c r="BF928" s="303"/>
      <c r="BG928" s="303"/>
      <c r="BH928" s="303"/>
      <c r="BI928" s="303"/>
      <c r="BJ928" s="303"/>
      <c r="BK928" s="303"/>
      <c r="BL928" s="303"/>
      <c r="BM928" s="303"/>
      <c r="BN928" s="303"/>
      <c r="BO928" s="303"/>
      <c r="BP928" s="303"/>
      <c r="BQ928" s="303"/>
      <c r="BR928" s="303"/>
      <c r="BS928" s="303"/>
      <c r="BT928" s="303"/>
      <c r="BU928" s="303"/>
      <c r="BV928" s="303"/>
      <c r="BW928" s="303"/>
      <c r="BX928" s="303"/>
      <c r="BY928" s="303"/>
      <c r="BZ928" s="303"/>
      <c r="CA928" s="303"/>
      <c r="CB928" s="303"/>
      <c r="CC928" s="303"/>
      <c r="CD928" s="303"/>
      <c r="CE928" s="303"/>
      <c r="CF928" s="303"/>
      <c r="CG928" s="303"/>
      <c r="CH928" s="303"/>
      <c r="CI928" s="303"/>
      <c r="CJ928" s="303"/>
      <c r="CK928" s="303"/>
      <c r="CL928" s="303"/>
      <c r="CM928" s="303"/>
      <c r="CN928" s="303"/>
      <c r="CO928" s="303"/>
      <c r="CP928" s="303"/>
      <c r="CQ928" s="303"/>
      <c r="CR928" s="303"/>
      <c r="CS928" s="303"/>
      <c r="CT928" s="303"/>
      <c r="CU928" s="303"/>
      <c r="CV928" s="303"/>
      <c r="CW928" s="303"/>
      <c r="CX928" s="303"/>
      <c r="CY928" s="303"/>
      <c r="CZ928" s="303"/>
    </row>
    <row r="929" spans="1:104" ht="11.25" customHeight="1" x14ac:dyDescent="0.2">
      <c r="A929" s="303"/>
      <c r="B929" s="303"/>
      <c r="C929" s="303"/>
      <c r="D929" s="303"/>
      <c r="E929" s="303"/>
      <c r="F929" s="303"/>
      <c r="G929" s="303"/>
      <c r="H929" s="303"/>
      <c r="I929" s="303"/>
      <c r="J929" s="303"/>
      <c r="K929" s="303"/>
      <c r="L929" s="303"/>
      <c r="M929" s="303"/>
      <c r="N929" s="303"/>
      <c r="O929" s="303"/>
      <c r="P929" s="303"/>
      <c r="Q929" s="303"/>
      <c r="R929" s="309"/>
      <c r="S929" s="310"/>
      <c r="T929" s="310"/>
      <c r="U929" s="303"/>
      <c r="V929" s="303"/>
      <c r="W929" s="303"/>
      <c r="X929" s="303"/>
      <c r="Y929" s="303"/>
      <c r="Z929" s="303"/>
      <c r="AA929" s="303"/>
      <c r="AB929" s="303"/>
      <c r="AC929" s="303"/>
      <c r="AD929" s="303"/>
      <c r="AE929" s="303"/>
      <c r="AF929" s="303"/>
      <c r="AG929" s="303"/>
      <c r="AH929" s="303"/>
      <c r="AI929" s="303"/>
      <c r="AJ929" s="303"/>
      <c r="AK929" s="303"/>
      <c r="AL929" s="303"/>
      <c r="AM929" s="303"/>
      <c r="AN929" s="303"/>
      <c r="AO929" s="303"/>
      <c r="AP929" s="303"/>
      <c r="AQ929" s="303"/>
      <c r="AR929" s="303"/>
      <c r="AS929" s="303"/>
      <c r="AT929" s="303"/>
      <c r="AU929" s="303"/>
      <c r="AV929" s="303"/>
      <c r="AW929" s="303"/>
      <c r="AX929" s="303"/>
      <c r="AY929" s="303"/>
      <c r="AZ929" s="303"/>
      <c r="BA929" s="303"/>
      <c r="BB929" s="303"/>
      <c r="BC929" s="303"/>
      <c r="BD929" s="303"/>
      <c r="BE929" s="303"/>
      <c r="BF929" s="303"/>
      <c r="BG929" s="303"/>
      <c r="BH929" s="303"/>
      <c r="BI929" s="303"/>
      <c r="BJ929" s="303"/>
      <c r="BK929" s="303"/>
      <c r="BL929" s="303"/>
      <c r="BM929" s="303"/>
      <c r="BN929" s="303"/>
      <c r="BO929" s="303"/>
      <c r="BP929" s="303"/>
      <c r="BQ929" s="303"/>
      <c r="BR929" s="303"/>
      <c r="BS929" s="303"/>
      <c r="BT929" s="303"/>
      <c r="BU929" s="303"/>
      <c r="BV929" s="303"/>
      <c r="BW929" s="303"/>
      <c r="BX929" s="303"/>
      <c r="BY929" s="303"/>
      <c r="BZ929" s="303"/>
      <c r="CA929" s="303"/>
      <c r="CB929" s="303"/>
      <c r="CC929" s="303"/>
      <c r="CD929" s="303"/>
      <c r="CE929" s="303"/>
      <c r="CF929" s="303"/>
      <c r="CG929" s="303"/>
      <c r="CH929" s="303"/>
      <c r="CI929" s="303"/>
      <c r="CJ929" s="303"/>
      <c r="CK929" s="303"/>
      <c r="CL929" s="303"/>
      <c r="CM929" s="303"/>
      <c r="CN929" s="303"/>
      <c r="CO929" s="303"/>
      <c r="CP929" s="303"/>
      <c r="CQ929" s="303"/>
      <c r="CR929" s="303"/>
      <c r="CS929" s="303"/>
      <c r="CT929" s="303"/>
      <c r="CU929" s="303"/>
      <c r="CV929" s="303"/>
      <c r="CW929" s="303"/>
      <c r="CX929" s="303"/>
      <c r="CY929" s="303"/>
      <c r="CZ929" s="303"/>
    </row>
    <row r="930" spans="1:104" ht="11.25" customHeight="1" x14ac:dyDescent="0.2">
      <c r="A930" s="303"/>
      <c r="B930" s="303"/>
      <c r="C930" s="303"/>
      <c r="D930" s="303"/>
      <c r="E930" s="303"/>
      <c r="F930" s="303"/>
      <c r="G930" s="303"/>
      <c r="H930" s="303"/>
      <c r="I930" s="303"/>
      <c r="J930" s="303"/>
      <c r="K930" s="303"/>
      <c r="L930" s="303"/>
      <c r="M930" s="303"/>
      <c r="N930" s="303"/>
      <c r="O930" s="303"/>
      <c r="P930" s="303"/>
      <c r="Q930" s="303"/>
      <c r="R930" s="309"/>
      <c r="S930" s="310"/>
      <c r="T930" s="310"/>
      <c r="U930" s="303"/>
      <c r="V930" s="303"/>
      <c r="W930" s="303"/>
      <c r="X930" s="303"/>
      <c r="Y930" s="303"/>
      <c r="Z930" s="303"/>
      <c r="AA930" s="303"/>
      <c r="AB930" s="303"/>
      <c r="AC930" s="303"/>
      <c r="AD930" s="303"/>
      <c r="AE930" s="303"/>
      <c r="AF930" s="303"/>
      <c r="AG930" s="303"/>
      <c r="AH930" s="303"/>
      <c r="AI930" s="303"/>
      <c r="AJ930" s="303"/>
      <c r="AK930" s="303"/>
      <c r="AL930" s="303"/>
      <c r="AM930" s="303"/>
      <c r="AN930" s="303"/>
      <c r="AO930" s="303"/>
      <c r="AP930" s="303"/>
      <c r="AQ930" s="303"/>
      <c r="AR930" s="303"/>
      <c r="AS930" s="303"/>
      <c r="AT930" s="303"/>
      <c r="AU930" s="303"/>
      <c r="AV930" s="303"/>
      <c r="AW930" s="303"/>
      <c r="AX930" s="303"/>
      <c r="AY930" s="303"/>
      <c r="AZ930" s="303"/>
      <c r="BA930" s="303"/>
      <c r="BB930" s="303"/>
      <c r="BC930" s="303"/>
      <c r="BD930" s="303"/>
      <c r="BE930" s="303"/>
      <c r="BF930" s="303"/>
      <c r="BG930" s="303"/>
      <c r="BH930" s="303"/>
      <c r="BI930" s="303"/>
      <c r="BJ930" s="303"/>
      <c r="BK930" s="303"/>
      <c r="BL930" s="303"/>
      <c r="BM930" s="303"/>
      <c r="BN930" s="303"/>
      <c r="BO930" s="303"/>
      <c r="BP930" s="303"/>
      <c r="BQ930" s="303"/>
      <c r="BR930" s="303"/>
      <c r="BS930" s="303"/>
      <c r="BT930" s="303"/>
      <c r="BU930" s="303"/>
      <c r="BV930" s="303"/>
      <c r="BW930" s="303"/>
      <c r="BX930" s="303"/>
      <c r="BY930" s="303"/>
      <c r="BZ930" s="303"/>
      <c r="CA930" s="303"/>
      <c r="CB930" s="303"/>
      <c r="CC930" s="303"/>
      <c r="CD930" s="303"/>
      <c r="CE930" s="303"/>
      <c r="CF930" s="303"/>
      <c r="CG930" s="303"/>
      <c r="CH930" s="303"/>
      <c r="CI930" s="303"/>
      <c r="CJ930" s="303"/>
      <c r="CK930" s="303"/>
      <c r="CL930" s="303"/>
      <c r="CM930" s="303"/>
      <c r="CN930" s="303"/>
      <c r="CO930" s="303"/>
      <c r="CP930" s="303"/>
      <c r="CQ930" s="303"/>
      <c r="CR930" s="303"/>
      <c r="CS930" s="303"/>
      <c r="CT930" s="303"/>
      <c r="CU930" s="303"/>
      <c r="CV930" s="303"/>
      <c r="CW930" s="303"/>
      <c r="CX930" s="303"/>
      <c r="CY930" s="303"/>
      <c r="CZ930" s="303"/>
    </row>
    <row r="931" spans="1:104" ht="11.25" customHeight="1" x14ac:dyDescent="0.2">
      <c r="A931" s="303"/>
      <c r="B931" s="303"/>
      <c r="C931" s="303"/>
      <c r="D931" s="303"/>
      <c r="E931" s="303"/>
      <c r="F931" s="303"/>
      <c r="G931" s="303"/>
      <c r="H931" s="303"/>
      <c r="I931" s="303"/>
      <c r="J931" s="303"/>
      <c r="K931" s="303"/>
      <c r="L931" s="303"/>
      <c r="M931" s="303"/>
      <c r="N931" s="303"/>
      <c r="O931" s="303"/>
      <c r="P931" s="303"/>
      <c r="Q931" s="303"/>
      <c r="R931" s="309"/>
      <c r="S931" s="310"/>
      <c r="T931" s="310"/>
      <c r="U931" s="303"/>
      <c r="V931" s="303"/>
      <c r="W931" s="303"/>
      <c r="X931" s="303"/>
      <c r="Y931" s="303"/>
      <c r="Z931" s="303"/>
      <c r="AA931" s="303"/>
      <c r="AB931" s="303"/>
      <c r="AC931" s="303"/>
      <c r="AD931" s="303"/>
      <c r="AE931" s="303"/>
      <c r="AF931" s="303"/>
      <c r="AG931" s="303"/>
      <c r="AH931" s="303"/>
      <c r="AI931" s="303"/>
      <c r="AJ931" s="303"/>
      <c r="AK931" s="303"/>
      <c r="AL931" s="303"/>
      <c r="AM931" s="303"/>
      <c r="AN931" s="303"/>
      <c r="AO931" s="303"/>
      <c r="AP931" s="303"/>
      <c r="AQ931" s="303"/>
      <c r="AR931" s="303"/>
      <c r="AS931" s="303"/>
      <c r="AT931" s="303"/>
      <c r="AU931" s="303"/>
      <c r="AV931" s="303"/>
      <c r="AW931" s="303"/>
      <c r="AX931" s="303"/>
      <c r="AY931" s="303"/>
      <c r="AZ931" s="303"/>
      <c r="BA931" s="303"/>
      <c r="BB931" s="303"/>
      <c r="BC931" s="303"/>
      <c r="BD931" s="303"/>
      <c r="BE931" s="303"/>
      <c r="BF931" s="303"/>
      <c r="BG931" s="303"/>
      <c r="BH931" s="303"/>
      <c r="BI931" s="303"/>
      <c r="BJ931" s="303"/>
      <c r="BK931" s="303"/>
      <c r="BL931" s="303"/>
      <c r="BM931" s="303"/>
      <c r="BN931" s="303"/>
      <c r="BO931" s="303"/>
      <c r="BP931" s="303"/>
      <c r="BQ931" s="303"/>
      <c r="BR931" s="303"/>
      <c r="BS931" s="303"/>
      <c r="BT931" s="303"/>
      <c r="BU931" s="303"/>
      <c r="BV931" s="303"/>
      <c r="BW931" s="303"/>
      <c r="BX931" s="303"/>
      <c r="BY931" s="303"/>
      <c r="BZ931" s="303"/>
      <c r="CA931" s="303"/>
      <c r="CB931" s="303"/>
      <c r="CC931" s="303"/>
      <c r="CD931" s="303"/>
      <c r="CE931" s="303"/>
      <c r="CF931" s="303"/>
      <c r="CG931" s="303"/>
      <c r="CH931" s="303"/>
      <c r="CI931" s="303"/>
      <c r="CJ931" s="303"/>
      <c r="CK931" s="303"/>
      <c r="CL931" s="303"/>
      <c r="CM931" s="303"/>
      <c r="CN931" s="303"/>
      <c r="CO931" s="303"/>
      <c r="CP931" s="303"/>
      <c r="CQ931" s="303"/>
      <c r="CR931" s="303"/>
      <c r="CS931" s="303"/>
      <c r="CT931" s="303"/>
      <c r="CU931" s="303"/>
      <c r="CV931" s="303"/>
      <c r="CW931" s="303"/>
      <c r="CX931" s="303"/>
      <c r="CY931" s="303"/>
      <c r="CZ931" s="303"/>
    </row>
    <row r="932" spans="1:104" ht="11.25" customHeight="1" x14ac:dyDescent="0.2">
      <c r="A932" s="303"/>
      <c r="B932" s="303"/>
      <c r="C932" s="303"/>
      <c r="D932" s="303"/>
      <c r="E932" s="303"/>
      <c r="F932" s="303"/>
      <c r="G932" s="303"/>
      <c r="H932" s="303"/>
      <c r="I932" s="303"/>
      <c r="J932" s="303"/>
      <c r="K932" s="303"/>
      <c r="L932" s="303"/>
      <c r="M932" s="303"/>
      <c r="N932" s="303"/>
      <c r="O932" s="303"/>
      <c r="P932" s="303"/>
      <c r="Q932" s="303"/>
      <c r="R932" s="309"/>
      <c r="S932" s="310"/>
      <c r="T932" s="310"/>
      <c r="U932" s="303"/>
      <c r="V932" s="303"/>
      <c r="W932" s="303"/>
      <c r="X932" s="303"/>
      <c r="Y932" s="303"/>
      <c r="Z932" s="303"/>
      <c r="AA932" s="303"/>
      <c r="AB932" s="303"/>
      <c r="AC932" s="303"/>
      <c r="AD932" s="303"/>
      <c r="AE932" s="303"/>
      <c r="AF932" s="303"/>
      <c r="AG932" s="303"/>
      <c r="AH932" s="303"/>
      <c r="AI932" s="303"/>
      <c r="AJ932" s="303"/>
      <c r="AK932" s="303"/>
      <c r="AL932" s="303"/>
      <c r="AM932" s="303"/>
      <c r="AN932" s="303"/>
      <c r="AO932" s="303"/>
      <c r="AP932" s="303"/>
      <c r="AQ932" s="303"/>
      <c r="AR932" s="303"/>
      <c r="AS932" s="303"/>
      <c r="AT932" s="303"/>
      <c r="AU932" s="303"/>
      <c r="AV932" s="303"/>
      <c r="AW932" s="303"/>
      <c r="AX932" s="303"/>
      <c r="AY932" s="303"/>
      <c r="AZ932" s="303"/>
      <c r="BA932" s="303"/>
      <c r="BB932" s="303"/>
      <c r="BC932" s="303"/>
      <c r="BD932" s="303"/>
      <c r="BE932" s="303"/>
      <c r="BF932" s="303"/>
      <c r="BG932" s="303"/>
      <c r="BH932" s="303"/>
      <c r="BI932" s="303"/>
      <c r="BJ932" s="303"/>
      <c r="BK932" s="303"/>
      <c r="BL932" s="303"/>
      <c r="BM932" s="303"/>
      <c r="BN932" s="303"/>
      <c r="BO932" s="303"/>
      <c r="BP932" s="303"/>
      <c r="BQ932" s="303"/>
      <c r="BR932" s="303"/>
      <c r="BS932" s="303"/>
      <c r="BT932" s="303"/>
      <c r="BU932" s="303"/>
      <c r="BV932" s="303"/>
      <c r="BW932" s="303"/>
      <c r="BX932" s="303"/>
      <c r="BY932" s="303"/>
      <c r="BZ932" s="303"/>
      <c r="CA932" s="303"/>
      <c r="CB932" s="303"/>
      <c r="CC932" s="303"/>
      <c r="CD932" s="303"/>
      <c r="CE932" s="303"/>
      <c r="CF932" s="303"/>
      <c r="CG932" s="303"/>
      <c r="CH932" s="303"/>
      <c r="CI932" s="303"/>
      <c r="CJ932" s="303"/>
      <c r="CK932" s="303"/>
      <c r="CL932" s="303"/>
      <c r="CM932" s="303"/>
      <c r="CN932" s="303"/>
      <c r="CO932" s="303"/>
      <c r="CP932" s="303"/>
      <c r="CQ932" s="303"/>
      <c r="CR932" s="303"/>
      <c r="CS932" s="303"/>
      <c r="CT932" s="303"/>
      <c r="CU932" s="303"/>
      <c r="CV932" s="303"/>
      <c r="CW932" s="303"/>
      <c r="CX932" s="303"/>
      <c r="CY932" s="303"/>
      <c r="CZ932" s="303"/>
    </row>
    <row r="933" spans="1:104" ht="11.25" customHeight="1" x14ac:dyDescent="0.2">
      <c r="A933" s="303"/>
      <c r="B933" s="303"/>
      <c r="C933" s="303"/>
      <c r="D933" s="303"/>
      <c r="E933" s="303"/>
      <c r="F933" s="303"/>
      <c r="G933" s="303"/>
      <c r="H933" s="303"/>
      <c r="I933" s="303"/>
      <c r="J933" s="303"/>
      <c r="K933" s="303"/>
      <c r="L933" s="303"/>
      <c r="M933" s="303"/>
      <c r="N933" s="303"/>
      <c r="O933" s="303"/>
      <c r="P933" s="303"/>
      <c r="Q933" s="303"/>
      <c r="R933" s="309"/>
      <c r="S933" s="310"/>
      <c r="T933" s="310"/>
      <c r="U933" s="303"/>
      <c r="V933" s="303"/>
      <c r="W933" s="303"/>
      <c r="X933" s="303"/>
      <c r="Y933" s="303"/>
      <c r="Z933" s="303"/>
      <c r="AA933" s="303"/>
      <c r="AB933" s="303"/>
      <c r="AC933" s="303"/>
      <c r="AD933" s="303"/>
      <c r="AE933" s="303"/>
      <c r="AF933" s="303"/>
      <c r="AG933" s="303"/>
      <c r="AH933" s="303"/>
      <c r="AI933" s="303"/>
      <c r="AJ933" s="303"/>
      <c r="AK933" s="303"/>
      <c r="AL933" s="303"/>
      <c r="AM933" s="303"/>
      <c r="AN933" s="303"/>
      <c r="AO933" s="303"/>
      <c r="AP933" s="303"/>
      <c r="AQ933" s="303"/>
      <c r="AR933" s="303"/>
      <c r="AS933" s="303"/>
      <c r="AT933" s="303"/>
      <c r="AU933" s="303"/>
      <c r="AV933" s="303"/>
      <c r="AW933" s="303"/>
      <c r="AX933" s="303"/>
      <c r="AY933" s="303"/>
      <c r="AZ933" s="303"/>
      <c r="BA933" s="303"/>
      <c r="BB933" s="303"/>
      <c r="BC933" s="303"/>
      <c r="BD933" s="303"/>
      <c r="BE933" s="303"/>
      <c r="BF933" s="303"/>
      <c r="BG933" s="303"/>
      <c r="BH933" s="303"/>
      <c r="BI933" s="303"/>
      <c r="BJ933" s="303"/>
      <c r="BK933" s="303"/>
      <c r="BL933" s="303"/>
      <c r="BM933" s="303"/>
      <c r="BN933" s="303"/>
      <c r="BO933" s="303"/>
      <c r="BP933" s="303"/>
      <c r="BQ933" s="303"/>
      <c r="BR933" s="303"/>
      <c r="BS933" s="303"/>
      <c r="BT933" s="303"/>
      <c r="BU933" s="303"/>
      <c r="BV933" s="303"/>
      <c r="BW933" s="303"/>
      <c r="BX933" s="303"/>
      <c r="BY933" s="303"/>
      <c r="BZ933" s="303"/>
      <c r="CA933" s="303"/>
      <c r="CB933" s="303"/>
      <c r="CC933" s="303"/>
      <c r="CD933" s="303"/>
      <c r="CE933" s="303"/>
      <c r="CF933" s="303"/>
      <c r="CG933" s="303"/>
      <c r="CH933" s="303"/>
      <c r="CI933" s="303"/>
      <c r="CJ933" s="303"/>
      <c r="CK933" s="303"/>
      <c r="CL933" s="303"/>
      <c r="CM933" s="303"/>
      <c r="CN933" s="303"/>
      <c r="CO933" s="303"/>
      <c r="CP933" s="303"/>
      <c r="CQ933" s="303"/>
      <c r="CR933" s="303"/>
      <c r="CS933" s="303"/>
      <c r="CT933" s="303"/>
      <c r="CU933" s="303"/>
      <c r="CV933" s="303"/>
      <c r="CW933" s="303"/>
      <c r="CX933" s="303"/>
      <c r="CY933" s="303"/>
      <c r="CZ933" s="303"/>
    </row>
    <row r="934" spans="1:104" ht="11.25" customHeight="1" x14ac:dyDescent="0.2">
      <c r="A934" s="303"/>
      <c r="B934" s="303"/>
      <c r="C934" s="303"/>
      <c r="D934" s="303"/>
      <c r="E934" s="303"/>
      <c r="F934" s="303"/>
      <c r="G934" s="303"/>
      <c r="H934" s="303"/>
      <c r="I934" s="303"/>
      <c r="J934" s="303"/>
      <c r="K934" s="303"/>
      <c r="L934" s="303"/>
      <c r="M934" s="303"/>
      <c r="N934" s="303"/>
      <c r="O934" s="303"/>
      <c r="P934" s="303"/>
      <c r="Q934" s="303"/>
      <c r="R934" s="309"/>
      <c r="S934" s="310"/>
      <c r="T934" s="310"/>
      <c r="U934" s="303"/>
      <c r="V934" s="303"/>
      <c r="W934" s="303"/>
      <c r="X934" s="303"/>
      <c r="Y934" s="303"/>
      <c r="Z934" s="303"/>
      <c r="AA934" s="303"/>
      <c r="AB934" s="303"/>
      <c r="AC934" s="303"/>
      <c r="AD934" s="303"/>
      <c r="AE934" s="303"/>
      <c r="AF934" s="303"/>
      <c r="AG934" s="303"/>
      <c r="AH934" s="303"/>
      <c r="AI934" s="303"/>
      <c r="AJ934" s="303"/>
      <c r="AK934" s="303"/>
      <c r="AL934" s="303"/>
      <c r="AM934" s="303"/>
      <c r="AN934" s="303"/>
      <c r="AO934" s="303"/>
      <c r="AP934" s="303"/>
      <c r="AQ934" s="303"/>
      <c r="AR934" s="303"/>
      <c r="AS934" s="303"/>
      <c r="AT934" s="303"/>
      <c r="AU934" s="303"/>
      <c r="AV934" s="303"/>
      <c r="AW934" s="303"/>
      <c r="AX934" s="303"/>
      <c r="AY934" s="303"/>
      <c r="AZ934" s="303"/>
      <c r="BA934" s="303"/>
      <c r="BB934" s="303"/>
      <c r="BC934" s="303"/>
      <c r="BD934" s="303"/>
      <c r="BE934" s="303"/>
      <c r="BF934" s="303"/>
      <c r="BG934" s="303"/>
      <c r="BH934" s="303"/>
      <c r="BI934" s="303"/>
      <c r="BJ934" s="303"/>
      <c r="BK934" s="303"/>
      <c r="BL934" s="303"/>
      <c r="BM934" s="303"/>
      <c r="BN934" s="303"/>
      <c r="BO934" s="303"/>
      <c r="BP934" s="303"/>
      <c r="BQ934" s="303"/>
      <c r="BR934" s="303"/>
      <c r="BS934" s="303"/>
      <c r="BT934" s="303"/>
      <c r="BU934" s="303"/>
      <c r="BV934" s="303"/>
      <c r="BW934" s="303"/>
      <c r="BX934" s="303"/>
      <c r="BY934" s="303"/>
      <c r="BZ934" s="303"/>
      <c r="CA934" s="303"/>
      <c r="CB934" s="303"/>
      <c r="CC934" s="303"/>
      <c r="CD934" s="303"/>
      <c r="CE934" s="303"/>
      <c r="CF934" s="303"/>
      <c r="CG934" s="303"/>
      <c r="CH934" s="303"/>
      <c r="CI934" s="303"/>
      <c r="CJ934" s="303"/>
      <c r="CK934" s="303"/>
      <c r="CL934" s="303"/>
      <c r="CM934" s="303"/>
      <c r="CN934" s="303"/>
      <c r="CO934" s="303"/>
      <c r="CP934" s="303"/>
      <c r="CQ934" s="303"/>
      <c r="CR934" s="303"/>
      <c r="CS934" s="303"/>
      <c r="CT934" s="303"/>
      <c r="CU934" s="303"/>
      <c r="CV934" s="303"/>
      <c r="CW934" s="303"/>
      <c r="CX934" s="303"/>
      <c r="CY934" s="303"/>
      <c r="CZ934" s="303"/>
    </row>
    <row r="935" spans="1:104" ht="11.25" customHeight="1" x14ac:dyDescent="0.2">
      <c r="A935" s="303"/>
      <c r="B935" s="303"/>
      <c r="C935" s="303"/>
      <c r="D935" s="303"/>
      <c r="E935" s="303"/>
      <c r="F935" s="303"/>
      <c r="G935" s="303"/>
      <c r="H935" s="303"/>
      <c r="I935" s="303"/>
      <c r="J935" s="303"/>
      <c r="K935" s="303"/>
      <c r="L935" s="303"/>
      <c r="M935" s="303"/>
      <c r="N935" s="303"/>
      <c r="O935" s="303"/>
      <c r="P935" s="303"/>
      <c r="Q935" s="303"/>
      <c r="R935" s="309"/>
      <c r="S935" s="310"/>
      <c r="T935" s="310"/>
      <c r="U935" s="303"/>
      <c r="V935" s="303"/>
      <c r="W935" s="303"/>
      <c r="X935" s="303"/>
      <c r="Y935" s="303"/>
      <c r="Z935" s="303"/>
      <c r="AA935" s="303"/>
      <c r="AB935" s="303"/>
      <c r="AC935" s="303"/>
      <c r="AD935" s="303"/>
      <c r="AE935" s="303"/>
      <c r="AF935" s="303"/>
      <c r="AG935" s="303"/>
      <c r="AH935" s="303"/>
      <c r="AI935" s="303"/>
      <c r="AJ935" s="303"/>
      <c r="AK935" s="303"/>
      <c r="AL935" s="303"/>
      <c r="AM935" s="303"/>
      <c r="AN935" s="303"/>
      <c r="AO935" s="303"/>
      <c r="AP935" s="303"/>
      <c r="AQ935" s="303"/>
      <c r="AR935" s="303"/>
      <c r="AS935" s="303"/>
      <c r="AT935" s="303"/>
      <c r="AU935" s="303"/>
      <c r="AV935" s="303"/>
      <c r="AW935" s="303"/>
      <c r="AX935" s="303"/>
      <c r="AY935" s="303"/>
      <c r="AZ935" s="303"/>
      <c r="BA935" s="303"/>
      <c r="BB935" s="303"/>
      <c r="BC935" s="303"/>
      <c r="BD935" s="303"/>
      <c r="BE935" s="303"/>
      <c r="BF935" s="303"/>
      <c r="BG935" s="303"/>
      <c r="BH935" s="303"/>
      <c r="BI935" s="303"/>
      <c r="BJ935" s="303"/>
      <c r="BK935" s="303"/>
      <c r="BL935" s="303"/>
      <c r="BM935" s="303"/>
      <c r="BN935" s="303"/>
      <c r="BO935" s="303"/>
      <c r="BP935" s="303"/>
      <c r="BQ935" s="303"/>
      <c r="BR935" s="303"/>
      <c r="BS935" s="303"/>
      <c r="BT935" s="303"/>
      <c r="BU935" s="303"/>
      <c r="BV935" s="303"/>
      <c r="BW935" s="303"/>
      <c r="BX935" s="303"/>
      <c r="BY935" s="303"/>
      <c r="BZ935" s="303"/>
      <c r="CA935" s="303"/>
      <c r="CB935" s="303"/>
      <c r="CC935" s="303"/>
      <c r="CD935" s="303"/>
      <c r="CE935" s="303"/>
      <c r="CF935" s="303"/>
      <c r="CG935" s="303"/>
      <c r="CH935" s="303"/>
      <c r="CI935" s="303"/>
      <c r="CJ935" s="303"/>
      <c r="CK935" s="303"/>
      <c r="CL935" s="303"/>
      <c r="CM935" s="303"/>
      <c r="CN935" s="303"/>
      <c r="CO935" s="303"/>
      <c r="CP935" s="303"/>
      <c r="CQ935" s="303"/>
      <c r="CR935" s="303"/>
      <c r="CS935" s="303"/>
      <c r="CT935" s="303"/>
      <c r="CU935" s="303"/>
      <c r="CV935" s="303"/>
      <c r="CW935" s="303"/>
      <c r="CX935" s="303"/>
      <c r="CY935" s="303"/>
      <c r="CZ935" s="303"/>
    </row>
    <row r="936" spans="1:104" ht="11.25" customHeight="1" x14ac:dyDescent="0.2">
      <c r="A936" s="303"/>
      <c r="B936" s="303"/>
      <c r="C936" s="303"/>
      <c r="D936" s="303"/>
      <c r="E936" s="303"/>
      <c r="F936" s="303"/>
      <c r="G936" s="303"/>
      <c r="H936" s="303"/>
      <c r="I936" s="303"/>
      <c r="J936" s="303"/>
      <c r="K936" s="303"/>
      <c r="L936" s="303"/>
      <c r="M936" s="303"/>
      <c r="N936" s="303"/>
      <c r="O936" s="303"/>
      <c r="P936" s="303"/>
      <c r="Q936" s="303"/>
      <c r="R936" s="309"/>
      <c r="S936" s="310"/>
      <c r="T936" s="310"/>
      <c r="U936" s="303"/>
      <c r="V936" s="303"/>
      <c r="W936" s="303"/>
      <c r="X936" s="303"/>
      <c r="Y936" s="303"/>
      <c r="Z936" s="303"/>
      <c r="AA936" s="303"/>
      <c r="AB936" s="303"/>
      <c r="AC936" s="303"/>
      <c r="AD936" s="303"/>
      <c r="AE936" s="303"/>
      <c r="AF936" s="303"/>
      <c r="AG936" s="303"/>
      <c r="AH936" s="303"/>
      <c r="AI936" s="303"/>
      <c r="AJ936" s="303"/>
      <c r="AK936" s="303"/>
      <c r="AL936" s="303"/>
      <c r="AM936" s="303"/>
      <c r="AN936" s="303"/>
      <c r="AO936" s="303"/>
      <c r="AP936" s="303"/>
      <c r="AQ936" s="303"/>
      <c r="AR936" s="303"/>
      <c r="AS936" s="303"/>
      <c r="AT936" s="303"/>
      <c r="AU936" s="303"/>
      <c r="AV936" s="303"/>
      <c r="AW936" s="303"/>
      <c r="AX936" s="303"/>
      <c r="AY936" s="303"/>
      <c r="AZ936" s="303"/>
      <c r="BA936" s="303"/>
      <c r="BB936" s="303"/>
      <c r="BC936" s="303"/>
      <c r="BD936" s="303"/>
      <c r="BE936" s="303"/>
      <c r="BF936" s="303"/>
      <c r="BG936" s="303"/>
      <c r="BH936" s="303"/>
      <c r="BI936" s="303"/>
      <c r="BJ936" s="303"/>
      <c r="BK936" s="303"/>
      <c r="BL936" s="303"/>
      <c r="BM936" s="303"/>
      <c r="BN936" s="303"/>
      <c r="BO936" s="303"/>
      <c r="BP936" s="303"/>
      <c r="BQ936" s="303"/>
      <c r="BR936" s="303"/>
      <c r="BS936" s="303"/>
      <c r="BT936" s="303"/>
      <c r="BU936" s="303"/>
      <c r="BV936" s="303"/>
      <c r="BW936" s="303"/>
      <c r="BX936" s="303"/>
      <c r="BY936" s="303"/>
      <c r="BZ936" s="303"/>
      <c r="CA936" s="303"/>
      <c r="CB936" s="303"/>
      <c r="CC936" s="303"/>
      <c r="CD936" s="303"/>
      <c r="CE936" s="303"/>
      <c r="CF936" s="303"/>
      <c r="CG936" s="303"/>
      <c r="CH936" s="303"/>
      <c r="CI936" s="303"/>
      <c r="CJ936" s="303"/>
      <c r="CK936" s="303"/>
      <c r="CL936" s="303"/>
      <c r="CM936" s="303"/>
      <c r="CN936" s="303"/>
      <c r="CO936" s="303"/>
      <c r="CP936" s="303"/>
      <c r="CQ936" s="303"/>
      <c r="CR936" s="303"/>
      <c r="CS936" s="303"/>
      <c r="CT936" s="303"/>
      <c r="CU936" s="303"/>
      <c r="CV936" s="303"/>
      <c r="CW936" s="303"/>
      <c r="CX936" s="303"/>
      <c r="CY936" s="303"/>
      <c r="CZ936" s="303"/>
    </row>
    <row r="937" spans="1:104" ht="11.25" customHeight="1" x14ac:dyDescent="0.2">
      <c r="A937" s="303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303"/>
      <c r="N937" s="303"/>
      <c r="O937" s="303"/>
      <c r="P937" s="303"/>
      <c r="Q937" s="303"/>
      <c r="R937" s="309"/>
      <c r="S937" s="310"/>
      <c r="T937" s="310"/>
      <c r="U937" s="303"/>
      <c r="V937" s="303"/>
      <c r="W937" s="303"/>
      <c r="X937" s="303"/>
      <c r="Y937" s="303"/>
      <c r="Z937" s="303"/>
      <c r="AA937" s="303"/>
      <c r="AB937" s="303"/>
      <c r="AC937" s="303"/>
      <c r="AD937" s="303"/>
      <c r="AE937" s="303"/>
      <c r="AF937" s="303"/>
      <c r="AG937" s="303"/>
      <c r="AH937" s="303"/>
      <c r="AI937" s="303"/>
      <c r="AJ937" s="303"/>
      <c r="AK937" s="303"/>
      <c r="AL937" s="303"/>
      <c r="AM937" s="303"/>
      <c r="AN937" s="303"/>
      <c r="AO937" s="303"/>
      <c r="AP937" s="303"/>
      <c r="AQ937" s="303"/>
      <c r="AR937" s="303"/>
      <c r="AS937" s="303"/>
      <c r="AT937" s="303"/>
      <c r="AU937" s="303"/>
      <c r="AV937" s="303"/>
      <c r="AW937" s="303"/>
      <c r="AX937" s="303"/>
      <c r="AY937" s="303"/>
      <c r="AZ937" s="303"/>
      <c r="BA937" s="303"/>
      <c r="BB937" s="303"/>
      <c r="BC937" s="303"/>
      <c r="BD937" s="303"/>
      <c r="BE937" s="303"/>
      <c r="BF937" s="303"/>
      <c r="BG937" s="303"/>
      <c r="BH937" s="303"/>
      <c r="BI937" s="303"/>
      <c r="BJ937" s="303"/>
      <c r="BK937" s="303"/>
      <c r="BL937" s="303"/>
      <c r="BM937" s="303"/>
      <c r="BN937" s="303"/>
      <c r="BO937" s="303"/>
      <c r="BP937" s="303"/>
      <c r="BQ937" s="303"/>
      <c r="BR937" s="303"/>
      <c r="BS937" s="303"/>
      <c r="BT937" s="303"/>
      <c r="BU937" s="303"/>
      <c r="BV937" s="303"/>
      <c r="BW937" s="303"/>
      <c r="BX937" s="303"/>
      <c r="BY937" s="303"/>
      <c r="BZ937" s="303"/>
      <c r="CA937" s="303"/>
      <c r="CB937" s="303"/>
      <c r="CC937" s="303"/>
      <c r="CD937" s="303"/>
      <c r="CE937" s="303"/>
      <c r="CF937" s="303"/>
      <c r="CG937" s="303"/>
      <c r="CH937" s="303"/>
      <c r="CI937" s="303"/>
      <c r="CJ937" s="303"/>
      <c r="CK937" s="303"/>
      <c r="CL937" s="303"/>
      <c r="CM937" s="303"/>
      <c r="CN937" s="303"/>
      <c r="CO937" s="303"/>
      <c r="CP937" s="303"/>
      <c r="CQ937" s="303"/>
      <c r="CR937" s="303"/>
      <c r="CS937" s="303"/>
      <c r="CT937" s="303"/>
      <c r="CU937" s="303"/>
      <c r="CV937" s="303"/>
      <c r="CW937" s="303"/>
      <c r="CX937" s="303"/>
      <c r="CY937" s="303"/>
      <c r="CZ937" s="303"/>
    </row>
    <row r="938" spans="1:104" ht="11.25" customHeight="1" x14ac:dyDescent="0.2">
      <c r="A938" s="303"/>
      <c r="B938" s="303"/>
      <c r="C938" s="303"/>
      <c r="D938" s="303"/>
      <c r="E938" s="303"/>
      <c r="F938" s="303"/>
      <c r="G938" s="303"/>
      <c r="H938" s="303"/>
      <c r="I938" s="303"/>
      <c r="J938" s="303"/>
      <c r="K938" s="303"/>
      <c r="L938" s="303"/>
      <c r="M938" s="303"/>
      <c r="N938" s="303"/>
      <c r="O938" s="303"/>
      <c r="P938" s="303"/>
      <c r="Q938" s="303"/>
      <c r="R938" s="309"/>
      <c r="S938" s="310"/>
      <c r="T938" s="310"/>
      <c r="U938" s="303"/>
      <c r="V938" s="303"/>
      <c r="W938" s="303"/>
      <c r="X938" s="303"/>
      <c r="Y938" s="303"/>
      <c r="Z938" s="303"/>
      <c r="AA938" s="303"/>
      <c r="AB938" s="303"/>
      <c r="AC938" s="303"/>
      <c r="AD938" s="303"/>
      <c r="AE938" s="303"/>
      <c r="AF938" s="303"/>
      <c r="AG938" s="303"/>
      <c r="AH938" s="303"/>
      <c r="AI938" s="303"/>
      <c r="AJ938" s="303"/>
      <c r="AK938" s="303"/>
      <c r="AL938" s="303"/>
      <c r="AM938" s="303"/>
      <c r="AN938" s="303"/>
      <c r="AO938" s="303"/>
      <c r="AP938" s="303"/>
      <c r="AQ938" s="303"/>
      <c r="AR938" s="303"/>
      <c r="AS938" s="303"/>
      <c r="AT938" s="303"/>
      <c r="AU938" s="303"/>
      <c r="AV938" s="303"/>
      <c r="AW938" s="303"/>
      <c r="AX938" s="303"/>
      <c r="AY938" s="303"/>
      <c r="AZ938" s="303"/>
      <c r="BA938" s="303"/>
      <c r="BB938" s="303"/>
      <c r="BC938" s="303"/>
      <c r="BD938" s="303"/>
      <c r="BE938" s="303"/>
      <c r="BF938" s="303"/>
      <c r="BG938" s="303"/>
      <c r="BH938" s="303"/>
      <c r="BI938" s="303"/>
      <c r="BJ938" s="303"/>
      <c r="BK938" s="303"/>
      <c r="BL938" s="303"/>
      <c r="BM938" s="303"/>
      <c r="BN938" s="303"/>
      <c r="BO938" s="303"/>
      <c r="BP938" s="303"/>
      <c r="BQ938" s="303"/>
      <c r="BR938" s="303"/>
      <c r="BS938" s="303"/>
      <c r="BT938" s="303"/>
      <c r="BU938" s="303"/>
      <c r="BV938" s="303"/>
      <c r="BW938" s="303"/>
      <c r="BX938" s="303"/>
      <c r="BY938" s="303"/>
      <c r="BZ938" s="303"/>
      <c r="CA938" s="303"/>
      <c r="CB938" s="303"/>
      <c r="CC938" s="303"/>
      <c r="CD938" s="303"/>
      <c r="CE938" s="303"/>
      <c r="CF938" s="303"/>
      <c r="CG938" s="303"/>
      <c r="CH938" s="303"/>
      <c r="CI938" s="303"/>
      <c r="CJ938" s="303"/>
      <c r="CK938" s="303"/>
      <c r="CL938" s="303"/>
      <c r="CM938" s="303"/>
      <c r="CN938" s="303"/>
      <c r="CO938" s="303"/>
      <c r="CP938" s="303"/>
      <c r="CQ938" s="303"/>
      <c r="CR938" s="303"/>
      <c r="CS938" s="303"/>
      <c r="CT938" s="303"/>
      <c r="CU938" s="303"/>
      <c r="CV938" s="303"/>
      <c r="CW938" s="303"/>
      <c r="CX938" s="303"/>
      <c r="CY938" s="303"/>
      <c r="CZ938" s="303"/>
    </row>
    <row r="939" spans="1:104" ht="11.25" customHeight="1" x14ac:dyDescent="0.2">
      <c r="A939" s="303"/>
      <c r="B939" s="303"/>
      <c r="C939" s="303"/>
      <c r="D939" s="303"/>
      <c r="E939" s="303"/>
      <c r="F939" s="303"/>
      <c r="G939" s="303"/>
      <c r="H939" s="303"/>
      <c r="I939" s="303"/>
      <c r="J939" s="303"/>
      <c r="K939" s="303"/>
      <c r="L939" s="303"/>
      <c r="M939" s="303"/>
      <c r="N939" s="303"/>
      <c r="O939" s="303"/>
      <c r="P939" s="303"/>
      <c r="Q939" s="303"/>
      <c r="R939" s="309"/>
      <c r="S939" s="310"/>
      <c r="T939" s="310"/>
      <c r="U939" s="303"/>
      <c r="V939" s="303"/>
      <c r="W939" s="303"/>
      <c r="X939" s="303"/>
      <c r="Y939" s="303"/>
      <c r="Z939" s="303"/>
      <c r="AA939" s="303"/>
      <c r="AB939" s="303"/>
      <c r="AC939" s="303"/>
      <c r="AD939" s="303"/>
      <c r="AE939" s="303"/>
      <c r="AF939" s="303"/>
      <c r="AG939" s="303"/>
      <c r="AH939" s="303"/>
      <c r="AI939" s="303"/>
      <c r="AJ939" s="303"/>
      <c r="AK939" s="303"/>
      <c r="AL939" s="303"/>
      <c r="AM939" s="303"/>
      <c r="AN939" s="303"/>
      <c r="AO939" s="303"/>
      <c r="AP939" s="303"/>
      <c r="AQ939" s="303"/>
      <c r="AR939" s="303"/>
      <c r="AS939" s="303"/>
      <c r="AT939" s="303"/>
      <c r="AU939" s="303"/>
      <c r="AV939" s="303"/>
      <c r="AW939" s="303"/>
      <c r="AX939" s="303"/>
      <c r="AY939" s="303"/>
      <c r="AZ939" s="303"/>
      <c r="BA939" s="303"/>
      <c r="BB939" s="303"/>
      <c r="BC939" s="303"/>
      <c r="BD939" s="303"/>
      <c r="BE939" s="303"/>
      <c r="BF939" s="303"/>
      <c r="BG939" s="303"/>
      <c r="BH939" s="303"/>
      <c r="BI939" s="303"/>
      <c r="BJ939" s="303"/>
      <c r="BK939" s="303"/>
      <c r="BL939" s="303"/>
      <c r="BM939" s="303"/>
      <c r="BN939" s="303"/>
      <c r="BO939" s="303"/>
      <c r="BP939" s="303"/>
      <c r="BQ939" s="303"/>
      <c r="BR939" s="303"/>
      <c r="BS939" s="303"/>
      <c r="BT939" s="303"/>
      <c r="BU939" s="303"/>
      <c r="BV939" s="303"/>
      <c r="BW939" s="303"/>
      <c r="BX939" s="303"/>
      <c r="BY939" s="303"/>
      <c r="BZ939" s="303"/>
      <c r="CA939" s="303"/>
      <c r="CB939" s="303"/>
      <c r="CC939" s="303"/>
      <c r="CD939" s="303"/>
      <c r="CE939" s="303"/>
      <c r="CF939" s="303"/>
      <c r="CG939" s="303"/>
      <c r="CH939" s="303"/>
      <c r="CI939" s="303"/>
      <c r="CJ939" s="303"/>
      <c r="CK939" s="303"/>
      <c r="CL939" s="303"/>
      <c r="CM939" s="303"/>
      <c r="CN939" s="303"/>
      <c r="CO939" s="303"/>
      <c r="CP939" s="303"/>
      <c r="CQ939" s="303"/>
      <c r="CR939" s="303"/>
      <c r="CS939" s="303"/>
      <c r="CT939" s="303"/>
      <c r="CU939" s="303"/>
      <c r="CV939" s="303"/>
      <c r="CW939" s="303"/>
      <c r="CX939" s="303"/>
      <c r="CY939" s="303"/>
      <c r="CZ939" s="303"/>
    </row>
    <row r="940" spans="1:104" ht="11.25" customHeight="1" x14ac:dyDescent="0.2">
      <c r="A940" s="303"/>
      <c r="B940" s="303"/>
      <c r="C940" s="303"/>
      <c r="D940" s="303"/>
      <c r="E940" s="303"/>
      <c r="F940" s="303"/>
      <c r="G940" s="303"/>
      <c r="H940" s="303"/>
      <c r="I940" s="303"/>
      <c r="J940" s="303"/>
      <c r="K940" s="303"/>
      <c r="L940" s="303"/>
      <c r="M940" s="303"/>
      <c r="N940" s="303"/>
      <c r="O940" s="303"/>
      <c r="P940" s="303"/>
      <c r="Q940" s="303"/>
      <c r="R940" s="309"/>
      <c r="S940" s="310"/>
      <c r="T940" s="310"/>
      <c r="U940" s="303"/>
      <c r="V940" s="303"/>
      <c r="W940" s="303"/>
      <c r="X940" s="303"/>
      <c r="Y940" s="303"/>
      <c r="Z940" s="303"/>
      <c r="AA940" s="303"/>
      <c r="AB940" s="303"/>
      <c r="AC940" s="303"/>
      <c r="AD940" s="303"/>
      <c r="AE940" s="303"/>
      <c r="AF940" s="303"/>
      <c r="AG940" s="303"/>
      <c r="AH940" s="303"/>
      <c r="AI940" s="303"/>
      <c r="AJ940" s="303"/>
      <c r="AK940" s="303"/>
      <c r="AL940" s="303"/>
      <c r="AM940" s="303"/>
      <c r="AN940" s="303"/>
      <c r="AO940" s="303"/>
      <c r="AP940" s="303"/>
      <c r="AQ940" s="303"/>
      <c r="AR940" s="303"/>
      <c r="AS940" s="303"/>
      <c r="AT940" s="303"/>
      <c r="AU940" s="303"/>
      <c r="AV940" s="303"/>
      <c r="AW940" s="303"/>
      <c r="AX940" s="303"/>
      <c r="AY940" s="303"/>
      <c r="AZ940" s="303"/>
      <c r="BA940" s="303"/>
      <c r="BB940" s="303"/>
      <c r="BC940" s="303"/>
      <c r="BD940" s="303"/>
      <c r="BE940" s="303"/>
      <c r="BF940" s="303"/>
      <c r="BG940" s="303"/>
      <c r="BH940" s="303"/>
      <c r="BI940" s="303"/>
      <c r="BJ940" s="303"/>
      <c r="BK940" s="303"/>
      <c r="BL940" s="303"/>
      <c r="BM940" s="303"/>
      <c r="BN940" s="303"/>
      <c r="BO940" s="303"/>
      <c r="BP940" s="303"/>
      <c r="BQ940" s="303"/>
      <c r="BR940" s="303"/>
      <c r="BS940" s="303"/>
      <c r="BT940" s="303"/>
      <c r="BU940" s="303"/>
      <c r="BV940" s="303"/>
      <c r="BW940" s="303"/>
      <c r="BX940" s="303"/>
      <c r="BY940" s="303"/>
      <c r="BZ940" s="303"/>
      <c r="CA940" s="303"/>
      <c r="CB940" s="303"/>
      <c r="CC940" s="303"/>
      <c r="CD940" s="303"/>
      <c r="CE940" s="303"/>
      <c r="CF940" s="303"/>
      <c r="CG940" s="303"/>
      <c r="CH940" s="303"/>
      <c r="CI940" s="303"/>
      <c r="CJ940" s="303"/>
      <c r="CK940" s="303"/>
      <c r="CL940" s="303"/>
      <c r="CM940" s="303"/>
      <c r="CN940" s="303"/>
      <c r="CO940" s="303"/>
      <c r="CP940" s="303"/>
      <c r="CQ940" s="303"/>
      <c r="CR940" s="303"/>
      <c r="CS940" s="303"/>
      <c r="CT940" s="303"/>
      <c r="CU940" s="303"/>
      <c r="CV940" s="303"/>
      <c r="CW940" s="303"/>
      <c r="CX940" s="303"/>
      <c r="CY940" s="303"/>
      <c r="CZ940" s="303"/>
    </row>
    <row r="941" spans="1:104" ht="11.25" customHeight="1" x14ac:dyDescent="0.2">
      <c r="A941" s="303"/>
      <c r="B941" s="303"/>
      <c r="C941" s="303"/>
      <c r="D941" s="303"/>
      <c r="E941" s="303"/>
      <c r="F941" s="303"/>
      <c r="G941" s="303"/>
      <c r="H941" s="303"/>
      <c r="I941" s="303"/>
      <c r="J941" s="303"/>
      <c r="K941" s="303"/>
      <c r="L941" s="303"/>
      <c r="M941" s="303"/>
      <c r="N941" s="303"/>
      <c r="O941" s="303"/>
      <c r="P941" s="303"/>
      <c r="Q941" s="303"/>
      <c r="R941" s="309"/>
      <c r="S941" s="310"/>
      <c r="T941" s="310"/>
      <c r="U941" s="303"/>
      <c r="V941" s="303"/>
      <c r="W941" s="303"/>
      <c r="X941" s="303"/>
      <c r="Y941" s="303"/>
      <c r="Z941" s="303"/>
      <c r="AA941" s="303"/>
      <c r="AB941" s="303"/>
      <c r="AC941" s="303"/>
      <c r="AD941" s="303"/>
      <c r="AE941" s="303"/>
      <c r="AF941" s="303"/>
      <c r="AG941" s="303"/>
      <c r="AH941" s="303"/>
      <c r="AI941" s="303"/>
      <c r="AJ941" s="303"/>
      <c r="AK941" s="303"/>
      <c r="AL941" s="303"/>
      <c r="AM941" s="303"/>
      <c r="AN941" s="303"/>
      <c r="AO941" s="303"/>
      <c r="AP941" s="303"/>
      <c r="AQ941" s="303"/>
      <c r="AR941" s="303"/>
      <c r="AS941" s="303"/>
      <c r="AT941" s="303"/>
      <c r="AU941" s="303"/>
      <c r="AV941" s="303"/>
      <c r="AW941" s="303"/>
      <c r="AX941" s="303"/>
      <c r="AY941" s="303"/>
      <c r="AZ941" s="303"/>
      <c r="BA941" s="303"/>
      <c r="BB941" s="303"/>
      <c r="BC941" s="303"/>
      <c r="BD941" s="303"/>
      <c r="BE941" s="303"/>
      <c r="BF941" s="303"/>
      <c r="BG941" s="303"/>
      <c r="BH941" s="303"/>
      <c r="BI941" s="303"/>
      <c r="BJ941" s="303"/>
      <c r="BK941" s="303"/>
      <c r="BL941" s="303"/>
      <c r="BM941" s="303"/>
      <c r="BN941" s="303"/>
      <c r="BO941" s="303"/>
      <c r="BP941" s="303"/>
      <c r="BQ941" s="303"/>
      <c r="BR941" s="303"/>
      <c r="BS941" s="303"/>
      <c r="BT941" s="303"/>
      <c r="BU941" s="303"/>
      <c r="BV941" s="303"/>
      <c r="BW941" s="303"/>
      <c r="BX941" s="303"/>
      <c r="BY941" s="303"/>
      <c r="BZ941" s="303"/>
      <c r="CA941" s="303"/>
      <c r="CB941" s="303"/>
      <c r="CC941" s="303"/>
      <c r="CD941" s="303"/>
      <c r="CE941" s="303"/>
      <c r="CF941" s="303"/>
      <c r="CG941" s="303"/>
      <c r="CH941" s="303"/>
      <c r="CI941" s="303"/>
      <c r="CJ941" s="303"/>
      <c r="CK941" s="303"/>
      <c r="CL941" s="303"/>
      <c r="CM941" s="303"/>
      <c r="CN941" s="303"/>
      <c r="CO941" s="303"/>
      <c r="CP941" s="303"/>
      <c r="CQ941" s="303"/>
      <c r="CR941" s="303"/>
      <c r="CS941" s="303"/>
      <c r="CT941" s="303"/>
      <c r="CU941" s="303"/>
      <c r="CV941" s="303"/>
      <c r="CW941" s="303"/>
      <c r="CX941" s="303"/>
      <c r="CY941" s="303"/>
      <c r="CZ941" s="303"/>
    </row>
    <row r="942" spans="1:104" ht="11.25" customHeight="1" x14ac:dyDescent="0.2">
      <c r="A942" s="303"/>
      <c r="B942" s="303"/>
      <c r="C942" s="303"/>
      <c r="D942" s="303"/>
      <c r="E942" s="303"/>
      <c r="F942" s="303"/>
      <c r="G942" s="303"/>
      <c r="H942" s="303"/>
      <c r="I942" s="303"/>
      <c r="J942" s="303"/>
      <c r="K942" s="303"/>
      <c r="L942" s="303"/>
      <c r="M942" s="303"/>
      <c r="N942" s="303"/>
      <c r="O942" s="303"/>
      <c r="P942" s="303"/>
      <c r="Q942" s="303"/>
      <c r="R942" s="309"/>
      <c r="S942" s="310"/>
      <c r="T942" s="310"/>
      <c r="U942" s="303"/>
      <c r="V942" s="303"/>
      <c r="W942" s="303"/>
      <c r="X942" s="303"/>
      <c r="Y942" s="303"/>
      <c r="Z942" s="303"/>
      <c r="AA942" s="303"/>
      <c r="AB942" s="303"/>
      <c r="AC942" s="303"/>
      <c r="AD942" s="303"/>
      <c r="AE942" s="303"/>
      <c r="AF942" s="303"/>
      <c r="AG942" s="303"/>
      <c r="AH942" s="303"/>
      <c r="AI942" s="303"/>
      <c r="AJ942" s="303"/>
      <c r="AK942" s="303"/>
      <c r="AL942" s="303"/>
      <c r="AM942" s="303"/>
      <c r="AN942" s="303"/>
      <c r="AO942" s="303"/>
      <c r="AP942" s="303"/>
      <c r="AQ942" s="303"/>
      <c r="AR942" s="303"/>
      <c r="AS942" s="303"/>
      <c r="AT942" s="303"/>
      <c r="AU942" s="303"/>
      <c r="AV942" s="303"/>
      <c r="AW942" s="303"/>
      <c r="AX942" s="303"/>
      <c r="AY942" s="303"/>
      <c r="AZ942" s="303"/>
      <c r="BA942" s="303"/>
      <c r="BB942" s="303"/>
      <c r="BC942" s="303"/>
      <c r="BD942" s="303"/>
      <c r="BE942" s="303"/>
      <c r="BF942" s="303"/>
      <c r="BG942" s="303"/>
      <c r="BH942" s="303"/>
      <c r="BI942" s="303"/>
      <c r="BJ942" s="303"/>
      <c r="BK942" s="303"/>
      <c r="BL942" s="303"/>
      <c r="BM942" s="303"/>
      <c r="BN942" s="303"/>
      <c r="BO942" s="303"/>
      <c r="BP942" s="303"/>
      <c r="BQ942" s="303"/>
      <c r="BR942" s="303"/>
      <c r="BS942" s="303"/>
      <c r="BT942" s="303"/>
      <c r="BU942" s="303"/>
      <c r="BV942" s="303"/>
      <c r="BW942" s="303"/>
      <c r="BX942" s="303"/>
      <c r="BY942" s="303"/>
      <c r="BZ942" s="303"/>
      <c r="CA942" s="303"/>
      <c r="CB942" s="303"/>
      <c r="CC942" s="303"/>
      <c r="CD942" s="303"/>
      <c r="CE942" s="303"/>
      <c r="CF942" s="303"/>
      <c r="CG942" s="303"/>
      <c r="CH942" s="303"/>
      <c r="CI942" s="303"/>
      <c r="CJ942" s="303"/>
      <c r="CK942" s="303"/>
      <c r="CL942" s="303"/>
      <c r="CM942" s="303"/>
      <c r="CN942" s="303"/>
      <c r="CO942" s="303"/>
      <c r="CP942" s="303"/>
      <c r="CQ942" s="303"/>
      <c r="CR942" s="303"/>
      <c r="CS942" s="303"/>
      <c r="CT942" s="303"/>
      <c r="CU942" s="303"/>
      <c r="CV942" s="303"/>
      <c r="CW942" s="303"/>
      <c r="CX942" s="303"/>
      <c r="CY942" s="303"/>
      <c r="CZ942" s="303"/>
    </row>
    <row r="943" spans="1:104" ht="11.25" customHeight="1" x14ac:dyDescent="0.2">
      <c r="A943" s="303"/>
      <c r="B943" s="303"/>
      <c r="C943" s="303"/>
      <c r="D943" s="303"/>
      <c r="E943" s="303"/>
      <c r="F943" s="303"/>
      <c r="G943" s="303"/>
      <c r="H943" s="303"/>
      <c r="I943" s="303"/>
      <c r="J943" s="303"/>
      <c r="K943" s="303"/>
      <c r="L943" s="303"/>
      <c r="M943" s="303"/>
      <c r="N943" s="303"/>
      <c r="O943" s="303"/>
      <c r="P943" s="303"/>
      <c r="Q943" s="303"/>
      <c r="R943" s="309"/>
      <c r="S943" s="310"/>
      <c r="T943" s="310"/>
      <c r="U943" s="303"/>
      <c r="V943" s="303"/>
      <c r="W943" s="303"/>
      <c r="X943" s="303"/>
      <c r="Y943" s="303"/>
      <c r="Z943" s="303"/>
      <c r="AA943" s="303"/>
      <c r="AB943" s="303"/>
      <c r="AC943" s="303"/>
      <c r="AD943" s="303"/>
      <c r="AE943" s="303"/>
      <c r="AF943" s="303"/>
      <c r="AG943" s="303"/>
      <c r="AH943" s="303"/>
      <c r="AI943" s="303"/>
      <c r="AJ943" s="303"/>
      <c r="AK943" s="303"/>
      <c r="AL943" s="303"/>
      <c r="AM943" s="303"/>
      <c r="AN943" s="303"/>
      <c r="AO943" s="303"/>
      <c r="AP943" s="303"/>
      <c r="AQ943" s="303"/>
      <c r="AR943" s="303"/>
      <c r="AS943" s="303"/>
      <c r="AT943" s="303"/>
      <c r="AU943" s="303"/>
      <c r="AV943" s="303"/>
      <c r="AW943" s="303"/>
      <c r="AX943" s="303"/>
      <c r="AY943" s="303"/>
      <c r="AZ943" s="303"/>
      <c r="BA943" s="303"/>
      <c r="BB943" s="303"/>
      <c r="BC943" s="303"/>
      <c r="BD943" s="303"/>
      <c r="BE943" s="303"/>
      <c r="BF943" s="303"/>
      <c r="BG943" s="303"/>
      <c r="BH943" s="303"/>
      <c r="BI943" s="303"/>
      <c r="BJ943" s="303"/>
      <c r="BK943" s="303"/>
      <c r="BL943" s="303"/>
      <c r="BM943" s="303"/>
      <c r="BN943" s="303"/>
      <c r="BO943" s="303"/>
      <c r="BP943" s="303"/>
      <c r="BQ943" s="303"/>
      <c r="BR943" s="303"/>
      <c r="BS943" s="303"/>
      <c r="BT943" s="303"/>
      <c r="BU943" s="303"/>
      <c r="BV943" s="303"/>
      <c r="BW943" s="303"/>
      <c r="BX943" s="303"/>
      <c r="BY943" s="303"/>
      <c r="BZ943" s="303"/>
      <c r="CA943" s="303"/>
      <c r="CB943" s="303"/>
      <c r="CC943" s="303"/>
      <c r="CD943" s="303"/>
      <c r="CE943" s="303"/>
      <c r="CF943" s="303"/>
      <c r="CG943" s="303"/>
      <c r="CH943" s="303"/>
      <c r="CI943" s="303"/>
      <c r="CJ943" s="303"/>
      <c r="CK943" s="303"/>
      <c r="CL943" s="303"/>
      <c r="CM943" s="303"/>
      <c r="CN943" s="303"/>
      <c r="CO943" s="303"/>
      <c r="CP943" s="303"/>
      <c r="CQ943" s="303"/>
      <c r="CR943" s="303"/>
      <c r="CS943" s="303"/>
      <c r="CT943" s="303"/>
      <c r="CU943" s="303"/>
      <c r="CV943" s="303"/>
      <c r="CW943" s="303"/>
      <c r="CX943" s="303"/>
      <c r="CY943" s="303"/>
      <c r="CZ943" s="303"/>
    </row>
    <row r="944" spans="1:104" ht="11.25" customHeight="1" x14ac:dyDescent="0.2">
      <c r="A944" s="303"/>
      <c r="B944" s="303"/>
      <c r="C944" s="303"/>
      <c r="D944" s="303"/>
      <c r="E944" s="303"/>
      <c r="F944" s="303"/>
      <c r="G944" s="303"/>
      <c r="H944" s="303"/>
      <c r="I944" s="303"/>
      <c r="J944" s="303"/>
      <c r="K944" s="303"/>
      <c r="L944" s="303"/>
      <c r="M944" s="303"/>
      <c r="N944" s="303"/>
      <c r="O944" s="303"/>
      <c r="P944" s="303"/>
      <c r="Q944" s="303"/>
      <c r="R944" s="309"/>
      <c r="S944" s="310"/>
      <c r="T944" s="310"/>
      <c r="U944" s="303"/>
      <c r="V944" s="303"/>
      <c r="W944" s="303"/>
      <c r="X944" s="303"/>
      <c r="Y944" s="303"/>
      <c r="Z944" s="303"/>
      <c r="AA944" s="303"/>
      <c r="AB944" s="303"/>
      <c r="AC944" s="303"/>
      <c r="AD944" s="303"/>
      <c r="AE944" s="303"/>
      <c r="AF944" s="303"/>
      <c r="AG944" s="303"/>
      <c r="AH944" s="303"/>
      <c r="AI944" s="303"/>
      <c r="AJ944" s="303"/>
      <c r="AK944" s="303"/>
      <c r="AL944" s="303"/>
      <c r="AM944" s="303"/>
      <c r="AN944" s="303"/>
      <c r="AO944" s="303"/>
      <c r="AP944" s="303"/>
      <c r="AQ944" s="303"/>
      <c r="AR944" s="303"/>
      <c r="AS944" s="303"/>
      <c r="AT944" s="303"/>
      <c r="AU944" s="303"/>
      <c r="AV944" s="303"/>
      <c r="AW944" s="303"/>
      <c r="AX944" s="303"/>
      <c r="AY944" s="303"/>
      <c r="AZ944" s="303"/>
      <c r="BA944" s="303"/>
      <c r="BB944" s="303"/>
      <c r="BC944" s="303"/>
      <c r="BD944" s="303"/>
      <c r="BE944" s="303"/>
      <c r="BF944" s="303"/>
      <c r="BG944" s="303"/>
      <c r="BH944" s="303"/>
      <c r="BI944" s="303"/>
      <c r="BJ944" s="303"/>
      <c r="BK944" s="303"/>
      <c r="BL944" s="303"/>
      <c r="BM944" s="303"/>
      <c r="BN944" s="303"/>
      <c r="BO944" s="303"/>
      <c r="BP944" s="303"/>
      <c r="BQ944" s="303"/>
      <c r="BR944" s="303"/>
      <c r="BS944" s="303"/>
      <c r="BT944" s="303"/>
      <c r="BU944" s="303"/>
      <c r="BV944" s="303"/>
      <c r="BW944" s="303"/>
      <c r="BX944" s="303"/>
      <c r="BY944" s="303"/>
      <c r="BZ944" s="303"/>
      <c r="CA944" s="303"/>
      <c r="CB944" s="303"/>
      <c r="CC944" s="303"/>
      <c r="CD944" s="303"/>
      <c r="CE944" s="303"/>
      <c r="CF944" s="303"/>
      <c r="CG944" s="303"/>
      <c r="CH944" s="303"/>
      <c r="CI944" s="303"/>
      <c r="CJ944" s="303"/>
      <c r="CK944" s="303"/>
      <c r="CL944" s="303"/>
      <c r="CM944" s="303"/>
      <c r="CN944" s="303"/>
      <c r="CO944" s="303"/>
      <c r="CP944" s="303"/>
      <c r="CQ944" s="303"/>
      <c r="CR944" s="303"/>
      <c r="CS944" s="303"/>
      <c r="CT944" s="303"/>
      <c r="CU944" s="303"/>
      <c r="CV944" s="303"/>
      <c r="CW944" s="303"/>
      <c r="CX944" s="303"/>
      <c r="CY944" s="303"/>
      <c r="CZ944" s="303"/>
    </row>
    <row r="945" spans="1:104" ht="11.25" customHeight="1" x14ac:dyDescent="0.2">
      <c r="A945" s="303"/>
      <c r="B945" s="303"/>
      <c r="C945" s="303"/>
      <c r="D945" s="303"/>
      <c r="E945" s="303"/>
      <c r="F945" s="303"/>
      <c r="G945" s="303"/>
      <c r="H945" s="303"/>
      <c r="I945" s="303"/>
      <c r="J945" s="303"/>
      <c r="K945" s="303"/>
      <c r="L945" s="303"/>
      <c r="M945" s="303"/>
      <c r="N945" s="303"/>
      <c r="O945" s="303"/>
      <c r="P945" s="303"/>
      <c r="Q945" s="303"/>
      <c r="R945" s="309"/>
      <c r="S945" s="310"/>
      <c r="T945" s="310"/>
      <c r="U945" s="303"/>
      <c r="V945" s="303"/>
      <c r="W945" s="303"/>
      <c r="X945" s="303"/>
      <c r="Y945" s="303"/>
      <c r="Z945" s="303"/>
      <c r="AA945" s="303"/>
      <c r="AB945" s="303"/>
      <c r="AC945" s="303"/>
      <c r="AD945" s="303"/>
      <c r="AE945" s="303"/>
      <c r="AF945" s="303"/>
      <c r="AG945" s="303"/>
      <c r="AH945" s="303"/>
      <c r="AI945" s="303"/>
      <c r="AJ945" s="303"/>
      <c r="AK945" s="303"/>
      <c r="AL945" s="303"/>
      <c r="AM945" s="303"/>
      <c r="AN945" s="303"/>
      <c r="AO945" s="303"/>
      <c r="AP945" s="303"/>
      <c r="AQ945" s="303"/>
      <c r="AR945" s="303"/>
      <c r="AS945" s="303"/>
      <c r="AT945" s="303"/>
      <c r="AU945" s="303"/>
      <c r="AV945" s="303"/>
      <c r="AW945" s="303"/>
      <c r="AX945" s="303"/>
      <c r="AY945" s="303"/>
      <c r="AZ945" s="303"/>
      <c r="BA945" s="303"/>
      <c r="BB945" s="303"/>
      <c r="BC945" s="303"/>
      <c r="BD945" s="303"/>
      <c r="BE945" s="303"/>
      <c r="BF945" s="303"/>
      <c r="BG945" s="303"/>
      <c r="BH945" s="303"/>
      <c r="BI945" s="303"/>
      <c r="BJ945" s="303"/>
      <c r="BK945" s="303"/>
      <c r="BL945" s="303"/>
      <c r="BM945" s="303"/>
      <c r="BN945" s="303"/>
      <c r="BO945" s="303"/>
      <c r="BP945" s="303"/>
      <c r="BQ945" s="303"/>
      <c r="BR945" s="303"/>
      <c r="BS945" s="303"/>
      <c r="BT945" s="303"/>
      <c r="BU945" s="303"/>
      <c r="BV945" s="303"/>
      <c r="BW945" s="303"/>
      <c r="BX945" s="303"/>
      <c r="BY945" s="303"/>
      <c r="BZ945" s="303"/>
      <c r="CA945" s="303"/>
      <c r="CB945" s="303"/>
      <c r="CC945" s="303"/>
      <c r="CD945" s="303"/>
      <c r="CE945" s="303"/>
      <c r="CF945" s="303"/>
      <c r="CG945" s="303"/>
      <c r="CH945" s="303"/>
      <c r="CI945" s="303"/>
      <c r="CJ945" s="303"/>
      <c r="CK945" s="303"/>
      <c r="CL945" s="303"/>
      <c r="CM945" s="303"/>
      <c r="CN945" s="303"/>
      <c r="CO945" s="303"/>
      <c r="CP945" s="303"/>
      <c r="CQ945" s="303"/>
      <c r="CR945" s="303"/>
      <c r="CS945" s="303"/>
      <c r="CT945" s="303"/>
      <c r="CU945" s="303"/>
      <c r="CV945" s="303"/>
      <c r="CW945" s="303"/>
      <c r="CX945" s="303"/>
      <c r="CY945" s="303"/>
      <c r="CZ945" s="303"/>
    </row>
    <row r="946" spans="1:104" ht="11.25" customHeight="1" x14ac:dyDescent="0.2">
      <c r="A946" s="303"/>
      <c r="B946" s="303"/>
      <c r="C946" s="303"/>
      <c r="D946" s="303"/>
      <c r="E946" s="303"/>
      <c r="F946" s="303"/>
      <c r="G946" s="303"/>
      <c r="H946" s="303"/>
      <c r="I946" s="303"/>
      <c r="J946" s="303"/>
      <c r="K946" s="303"/>
      <c r="L946" s="303"/>
      <c r="M946" s="303"/>
      <c r="N946" s="303"/>
      <c r="O946" s="303"/>
      <c r="P946" s="303"/>
      <c r="Q946" s="303"/>
      <c r="R946" s="309"/>
      <c r="S946" s="310"/>
      <c r="T946" s="310"/>
      <c r="U946" s="303"/>
      <c r="V946" s="303"/>
      <c r="W946" s="303"/>
      <c r="X946" s="303"/>
      <c r="Y946" s="303"/>
      <c r="Z946" s="303"/>
      <c r="AA946" s="303"/>
      <c r="AB946" s="303"/>
      <c r="AC946" s="303"/>
      <c r="AD946" s="303"/>
      <c r="AE946" s="303"/>
      <c r="AF946" s="303"/>
      <c r="AG946" s="303"/>
      <c r="AH946" s="303"/>
      <c r="AI946" s="303"/>
      <c r="AJ946" s="303"/>
      <c r="AK946" s="303"/>
      <c r="AL946" s="303"/>
      <c r="AM946" s="303"/>
      <c r="AN946" s="303"/>
      <c r="AO946" s="303"/>
      <c r="AP946" s="303"/>
      <c r="AQ946" s="303"/>
      <c r="AR946" s="303"/>
      <c r="AS946" s="303"/>
      <c r="AT946" s="303"/>
      <c r="AU946" s="303"/>
      <c r="AV946" s="303"/>
      <c r="AW946" s="303"/>
      <c r="AX946" s="303"/>
      <c r="AY946" s="303"/>
      <c r="AZ946" s="303"/>
      <c r="BA946" s="303"/>
      <c r="BB946" s="303"/>
      <c r="BC946" s="303"/>
      <c r="BD946" s="303"/>
      <c r="BE946" s="303"/>
      <c r="BF946" s="303"/>
      <c r="BG946" s="303"/>
      <c r="BH946" s="303"/>
      <c r="BI946" s="303"/>
      <c r="BJ946" s="303"/>
      <c r="BK946" s="303"/>
      <c r="BL946" s="303"/>
      <c r="BM946" s="303"/>
      <c r="BN946" s="303"/>
      <c r="BO946" s="303"/>
      <c r="BP946" s="303"/>
      <c r="BQ946" s="303"/>
      <c r="BR946" s="303"/>
      <c r="BS946" s="303"/>
      <c r="BT946" s="303"/>
      <c r="BU946" s="303"/>
      <c r="BV946" s="303"/>
      <c r="BW946" s="303"/>
      <c r="BX946" s="303"/>
      <c r="BY946" s="303"/>
      <c r="BZ946" s="303"/>
      <c r="CA946" s="303"/>
      <c r="CB946" s="303"/>
      <c r="CC946" s="303"/>
      <c r="CD946" s="303"/>
      <c r="CE946" s="303"/>
      <c r="CF946" s="303"/>
      <c r="CG946" s="303"/>
      <c r="CH946" s="303"/>
      <c r="CI946" s="303"/>
      <c r="CJ946" s="303"/>
      <c r="CK946" s="303"/>
      <c r="CL946" s="303"/>
      <c r="CM946" s="303"/>
      <c r="CN946" s="303"/>
      <c r="CO946" s="303"/>
      <c r="CP946" s="303"/>
      <c r="CQ946" s="303"/>
      <c r="CR946" s="303"/>
      <c r="CS946" s="303"/>
      <c r="CT946" s="303"/>
      <c r="CU946" s="303"/>
      <c r="CV946" s="303"/>
      <c r="CW946" s="303"/>
      <c r="CX946" s="303"/>
      <c r="CY946" s="303"/>
      <c r="CZ946" s="303"/>
    </row>
    <row r="947" spans="1:104" ht="11.25" customHeight="1" x14ac:dyDescent="0.2">
      <c r="A947" s="303"/>
      <c r="B947" s="303"/>
      <c r="C947" s="303"/>
      <c r="D947" s="303"/>
      <c r="E947" s="303"/>
      <c r="F947" s="303"/>
      <c r="G947" s="303"/>
      <c r="H947" s="303"/>
      <c r="I947" s="303"/>
      <c r="J947" s="303"/>
      <c r="K947" s="303"/>
      <c r="L947" s="303"/>
      <c r="M947" s="303"/>
      <c r="N947" s="303"/>
      <c r="O947" s="303"/>
      <c r="P947" s="303"/>
      <c r="Q947" s="303"/>
      <c r="R947" s="309"/>
      <c r="S947" s="310"/>
      <c r="T947" s="310"/>
      <c r="U947" s="303"/>
      <c r="V947" s="303"/>
      <c r="W947" s="303"/>
      <c r="X947" s="303"/>
      <c r="Y947" s="303"/>
      <c r="Z947" s="303"/>
      <c r="AA947" s="303"/>
      <c r="AB947" s="303"/>
      <c r="AC947" s="303"/>
      <c r="AD947" s="303"/>
      <c r="AE947" s="303"/>
      <c r="AF947" s="303"/>
      <c r="AG947" s="303"/>
      <c r="AH947" s="303"/>
      <c r="AI947" s="303"/>
      <c r="AJ947" s="303"/>
      <c r="AK947" s="303"/>
      <c r="AL947" s="303"/>
      <c r="AM947" s="303"/>
      <c r="AN947" s="303"/>
      <c r="AO947" s="303"/>
      <c r="AP947" s="303"/>
      <c r="AQ947" s="303"/>
      <c r="AR947" s="303"/>
      <c r="AS947" s="303"/>
      <c r="AT947" s="303"/>
      <c r="AU947" s="303"/>
      <c r="AV947" s="303"/>
      <c r="AW947" s="303"/>
      <c r="AX947" s="303"/>
      <c r="AY947" s="303"/>
      <c r="AZ947" s="303"/>
      <c r="BA947" s="303"/>
      <c r="BB947" s="303"/>
      <c r="BC947" s="303"/>
      <c r="BD947" s="303"/>
      <c r="BE947" s="303"/>
      <c r="BF947" s="303"/>
      <c r="BG947" s="303"/>
      <c r="BH947" s="303"/>
      <c r="BI947" s="303"/>
      <c r="BJ947" s="303"/>
      <c r="BK947" s="303"/>
      <c r="BL947" s="303"/>
      <c r="BM947" s="303"/>
      <c r="BN947" s="303"/>
      <c r="BO947" s="303"/>
      <c r="BP947" s="303"/>
      <c r="BQ947" s="303"/>
      <c r="BR947" s="303"/>
      <c r="BS947" s="303"/>
      <c r="BT947" s="303"/>
      <c r="BU947" s="303"/>
      <c r="BV947" s="303"/>
      <c r="BW947" s="303"/>
      <c r="BX947" s="303"/>
      <c r="BY947" s="303"/>
      <c r="BZ947" s="303"/>
      <c r="CA947" s="303"/>
      <c r="CB947" s="303"/>
      <c r="CC947" s="303"/>
      <c r="CD947" s="303"/>
      <c r="CE947" s="303"/>
      <c r="CF947" s="303"/>
      <c r="CG947" s="303"/>
      <c r="CH947" s="303"/>
      <c r="CI947" s="303"/>
      <c r="CJ947" s="303"/>
      <c r="CK947" s="303"/>
      <c r="CL947" s="303"/>
      <c r="CM947" s="303"/>
      <c r="CN947" s="303"/>
      <c r="CO947" s="303"/>
      <c r="CP947" s="303"/>
      <c r="CQ947" s="303"/>
      <c r="CR947" s="303"/>
      <c r="CS947" s="303"/>
      <c r="CT947" s="303"/>
      <c r="CU947" s="303"/>
      <c r="CV947" s="303"/>
      <c r="CW947" s="303"/>
      <c r="CX947" s="303"/>
      <c r="CY947" s="303"/>
      <c r="CZ947" s="303"/>
    </row>
    <row r="948" spans="1:104" ht="11.25" customHeight="1" x14ac:dyDescent="0.2">
      <c r="A948" s="303"/>
      <c r="B948" s="303"/>
      <c r="C948" s="303"/>
      <c r="D948" s="303"/>
      <c r="E948" s="303"/>
      <c r="F948" s="303"/>
      <c r="G948" s="303"/>
      <c r="H948" s="303"/>
      <c r="I948" s="303"/>
      <c r="J948" s="303"/>
      <c r="K948" s="303"/>
      <c r="L948" s="303"/>
      <c r="M948" s="303"/>
      <c r="N948" s="303"/>
      <c r="O948" s="303"/>
      <c r="P948" s="303"/>
      <c r="Q948" s="303"/>
      <c r="R948" s="309"/>
      <c r="S948" s="310"/>
      <c r="T948" s="310"/>
      <c r="U948" s="303"/>
      <c r="V948" s="303"/>
      <c r="W948" s="303"/>
      <c r="X948" s="303"/>
      <c r="Y948" s="303"/>
      <c r="Z948" s="303"/>
      <c r="AA948" s="303"/>
      <c r="AB948" s="303"/>
      <c r="AC948" s="303"/>
      <c r="AD948" s="303"/>
      <c r="AE948" s="303"/>
      <c r="AF948" s="303"/>
      <c r="AG948" s="303"/>
      <c r="AH948" s="303"/>
      <c r="AI948" s="303"/>
      <c r="AJ948" s="303"/>
      <c r="AK948" s="303"/>
      <c r="AL948" s="303"/>
      <c r="AM948" s="303"/>
      <c r="AN948" s="303"/>
      <c r="AO948" s="303"/>
      <c r="AP948" s="303"/>
      <c r="AQ948" s="303"/>
      <c r="AR948" s="303"/>
      <c r="AS948" s="303"/>
      <c r="AT948" s="303"/>
      <c r="AU948" s="303"/>
      <c r="AV948" s="303"/>
      <c r="AW948" s="303"/>
      <c r="AX948" s="303"/>
      <c r="AY948" s="303"/>
      <c r="AZ948" s="303"/>
      <c r="BA948" s="303"/>
      <c r="BB948" s="303"/>
      <c r="BC948" s="303"/>
      <c r="BD948" s="303"/>
      <c r="BE948" s="303"/>
      <c r="BF948" s="303"/>
      <c r="BG948" s="303"/>
      <c r="BH948" s="303"/>
      <c r="BI948" s="303"/>
      <c r="BJ948" s="303"/>
      <c r="BK948" s="303"/>
      <c r="BL948" s="303"/>
      <c r="BM948" s="303"/>
      <c r="BN948" s="303"/>
      <c r="BO948" s="303"/>
      <c r="BP948" s="303"/>
      <c r="BQ948" s="303"/>
      <c r="BR948" s="303"/>
      <c r="BS948" s="303"/>
      <c r="BT948" s="303"/>
      <c r="BU948" s="303"/>
      <c r="BV948" s="303"/>
      <c r="BW948" s="303"/>
      <c r="BX948" s="303"/>
      <c r="BY948" s="303"/>
      <c r="BZ948" s="303"/>
      <c r="CA948" s="303"/>
      <c r="CB948" s="303"/>
      <c r="CC948" s="303"/>
      <c r="CD948" s="303"/>
      <c r="CE948" s="303"/>
      <c r="CF948" s="303"/>
      <c r="CG948" s="303"/>
      <c r="CH948" s="303"/>
      <c r="CI948" s="303"/>
      <c r="CJ948" s="303"/>
      <c r="CK948" s="303"/>
      <c r="CL948" s="303"/>
      <c r="CM948" s="303"/>
      <c r="CN948" s="303"/>
      <c r="CO948" s="303"/>
      <c r="CP948" s="303"/>
      <c r="CQ948" s="303"/>
      <c r="CR948" s="303"/>
      <c r="CS948" s="303"/>
      <c r="CT948" s="303"/>
      <c r="CU948" s="303"/>
      <c r="CV948" s="303"/>
      <c r="CW948" s="303"/>
      <c r="CX948" s="303"/>
      <c r="CY948" s="303"/>
      <c r="CZ948" s="303"/>
    </row>
    <row r="949" spans="1:104" ht="11.25" customHeight="1" x14ac:dyDescent="0.2">
      <c r="A949" s="303"/>
      <c r="B949" s="303"/>
      <c r="C949" s="303"/>
      <c r="D949" s="303"/>
      <c r="E949" s="303"/>
      <c r="F949" s="303"/>
      <c r="G949" s="303"/>
      <c r="H949" s="303"/>
      <c r="I949" s="303"/>
      <c r="J949" s="303"/>
      <c r="K949" s="303"/>
      <c r="L949" s="303"/>
      <c r="M949" s="303"/>
      <c r="N949" s="303"/>
      <c r="O949" s="303"/>
      <c r="P949" s="303"/>
      <c r="Q949" s="303"/>
      <c r="R949" s="309"/>
      <c r="S949" s="310"/>
      <c r="T949" s="310"/>
      <c r="U949" s="303"/>
      <c r="V949" s="303"/>
      <c r="W949" s="303"/>
      <c r="X949" s="303"/>
      <c r="Y949" s="303"/>
      <c r="Z949" s="303"/>
      <c r="AA949" s="303"/>
      <c r="AB949" s="303"/>
      <c r="AC949" s="303"/>
      <c r="AD949" s="303"/>
      <c r="AE949" s="303"/>
      <c r="AF949" s="303"/>
      <c r="AG949" s="303"/>
      <c r="AH949" s="303"/>
      <c r="AI949" s="303"/>
      <c r="AJ949" s="303"/>
      <c r="AK949" s="303"/>
      <c r="AL949" s="303"/>
      <c r="AM949" s="303"/>
      <c r="AN949" s="303"/>
      <c r="AO949" s="303"/>
      <c r="AP949" s="303"/>
      <c r="AQ949" s="303"/>
      <c r="AR949" s="303"/>
      <c r="AS949" s="303"/>
      <c r="AT949" s="303"/>
      <c r="AU949" s="303"/>
      <c r="AV949" s="303"/>
      <c r="AW949" s="303"/>
      <c r="AX949" s="303"/>
      <c r="AY949" s="303"/>
      <c r="AZ949" s="303"/>
      <c r="BA949" s="303"/>
      <c r="BB949" s="303"/>
      <c r="BC949" s="303"/>
      <c r="BD949" s="303"/>
      <c r="BE949" s="303"/>
      <c r="BF949" s="303"/>
      <c r="BG949" s="303"/>
      <c r="BH949" s="303"/>
      <c r="BI949" s="303"/>
      <c r="BJ949" s="303"/>
      <c r="BK949" s="303"/>
      <c r="BL949" s="303"/>
      <c r="BM949" s="303"/>
      <c r="BN949" s="303"/>
      <c r="BO949" s="303"/>
      <c r="BP949" s="303"/>
      <c r="BQ949" s="303"/>
      <c r="BR949" s="303"/>
      <c r="BS949" s="303"/>
      <c r="BT949" s="303"/>
      <c r="BU949" s="303"/>
      <c r="BV949" s="303"/>
      <c r="BW949" s="303"/>
      <c r="BX949" s="303"/>
      <c r="BY949" s="303"/>
      <c r="BZ949" s="303"/>
      <c r="CA949" s="303"/>
      <c r="CB949" s="303"/>
      <c r="CC949" s="303"/>
      <c r="CD949" s="303"/>
      <c r="CE949" s="303"/>
      <c r="CF949" s="303"/>
      <c r="CG949" s="303"/>
      <c r="CH949" s="303"/>
      <c r="CI949" s="303"/>
      <c r="CJ949" s="303"/>
      <c r="CK949" s="303"/>
      <c r="CL949" s="303"/>
      <c r="CM949" s="303"/>
      <c r="CN949" s="303"/>
      <c r="CO949" s="303"/>
      <c r="CP949" s="303"/>
      <c r="CQ949" s="303"/>
      <c r="CR949" s="303"/>
      <c r="CS949" s="303"/>
      <c r="CT949" s="303"/>
      <c r="CU949" s="303"/>
      <c r="CV949" s="303"/>
      <c r="CW949" s="303"/>
      <c r="CX949" s="303"/>
      <c r="CY949" s="303"/>
      <c r="CZ949" s="303"/>
    </row>
    <row r="950" spans="1:104" ht="11.25" customHeight="1" x14ac:dyDescent="0.2">
      <c r="A950" s="303"/>
      <c r="B950" s="303"/>
      <c r="C950" s="303"/>
      <c r="D950" s="303"/>
      <c r="E950" s="303"/>
      <c r="F950" s="303"/>
      <c r="G950" s="303"/>
      <c r="H950" s="303"/>
      <c r="I950" s="303"/>
      <c r="J950" s="303"/>
      <c r="K950" s="303"/>
      <c r="L950" s="303"/>
      <c r="M950" s="303"/>
      <c r="N950" s="303"/>
      <c r="O950" s="303"/>
      <c r="P950" s="303"/>
      <c r="Q950" s="303"/>
      <c r="R950" s="309"/>
      <c r="S950" s="310"/>
      <c r="T950" s="310"/>
      <c r="U950" s="303"/>
      <c r="V950" s="303"/>
      <c r="W950" s="303"/>
      <c r="X950" s="303"/>
      <c r="Y950" s="303"/>
      <c r="Z950" s="303"/>
      <c r="AA950" s="303"/>
      <c r="AB950" s="303"/>
      <c r="AC950" s="303"/>
      <c r="AD950" s="303"/>
      <c r="AE950" s="303"/>
      <c r="AF950" s="303"/>
      <c r="AG950" s="303"/>
      <c r="AH950" s="303"/>
      <c r="AI950" s="303"/>
      <c r="AJ950" s="303"/>
      <c r="AK950" s="303"/>
      <c r="AL950" s="303"/>
      <c r="AM950" s="303"/>
      <c r="AN950" s="303"/>
      <c r="AO950" s="303"/>
      <c r="AP950" s="303"/>
      <c r="AQ950" s="303"/>
      <c r="AR950" s="303"/>
      <c r="AS950" s="303"/>
      <c r="AT950" s="303"/>
      <c r="AU950" s="303"/>
      <c r="AV950" s="303"/>
      <c r="AW950" s="303"/>
      <c r="AX950" s="303"/>
      <c r="AY950" s="303"/>
      <c r="AZ950" s="303"/>
      <c r="BA950" s="303"/>
      <c r="BB950" s="303"/>
      <c r="BC950" s="303"/>
      <c r="BD950" s="303"/>
      <c r="BE950" s="303"/>
      <c r="BF950" s="303"/>
      <c r="BG950" s="303"/>
      <c r="BH950" s="303"/>
      <c r="BI950" s="303"/>
      <c r="BJ950" s="303"/>
      <c r="BK950" s="303"/>
      <c r="BL950" s="303"/>
      <c r="BM950" s="303"/>
      <c r="BN950" s="303"/>
      <c r="BO950" s="303"/>
      <c r="BP950" s="303"/>
      <c r="BQ950" s="303"/>
      <c r="BR950" s="303"/>
      <c r="BS950" s="303"/>
      <c r="BT950" s="303"/>
      <c r="BU950" s="303"/>
      <c r="BV950" s="303"/>
      <c r="BW950" s="303"/>
      <c r="BX950" s="303"/>
      <c r="BY950" s="303"/>
      <c r="BZ950" s="303"/>
      <c r="CA950" s="303"/>
      <c r="CB950" s="303"/>
      <c r="CC950" s="303"/>
      <c r="CD950" s="303"/>
      <c r="CE950" s="303"/>
      <c r="CF950" s="303"/>
      <c r="CG950" s="303"/>
      <c r="CH950" s="303"/>
      <c r="CI950" s="303"/>
      <c r="CJ950" s="303"/>
      <c r="CK950" s="303"/>
      <c r="CL950" s="303"/>
      <c r="CM950" s="303"/>
      <c r="CN950" s="303"/>
      <c r="CO950" s="303"/>
      <c r="CP950" s="303"/>
      <c r="CQ950" s="303"/>
      <c r="CR950" s="303"/>
      <c r="CS950" s="303"/>
      <c r="CT950" s="303"/>
      <c r="CU950" s="303"/>
      <c r="CV950" s="303"/>
      <c r="CW950" s="303"/>
      <c r="CX950" s="303"/>
      <c r="CY950" s="303"/>
      <c r="CZ950" s="303"/>
    </row>
    <row r="951" spans="1:104" ht="11.25" customHeight="1" x14ac:dyDescent="0.2">
      <c r="A951" s="303"/>
      <c r="B951" s="303"/>
      <c r="C951" s="303"/>
      <c r="D951" s="303"/>
      <c r="E951" s="303"/>
      <c r="F951" s="303"/>
      <c r="G951" s="303"/>
      <c r="H951" s="303"/>
      <c r="I951" s="303"/>
      <c r="J951" s="303"/>
      <c r="K951" s="303"/>
      <c r="L951" s="303"/>
      <c r="M951" s="303"/>
      <c r="N951" s="303"/>
      <c r="O951" s="303"/>
      <c r="P951" s="303"/>
      <c r="Q951" s="303"/>
      <c r="R951" s="309"/>
      <c r="S951" s="310"/>
      <c r="T951" s="310"/>
      <c r="U951" s="303"/>
      <c r="V951" s="303"/>
      <c r="W951" s="303"/>
      <c r="X951" s="303"/>
      <c r="Y951" s="303"/>
      <c r="Z951" s="303"/>
      <c r="AA951" s="303"/>
      <c r="AB951" s="303"/>
      <c r="AC951" s="303"/>
      <c r="AD951" s="303"/>
      <c r="AE951" s="303"/>
      <c r="AF951" s="303"/>
      <c r="AG951" s="303"/>
      <c r="AH951" s="303"/>
      <c r="AI951" s="303"/>
      <c r="AJ951" s="303"/>
      <c r="AK951" s="303"/>
      <c r="AL951" s="303"/>
      <c r="AM951" s="303"/>
      <c r="AN951" s="303"/>
      <c r="AO951" s="303"/>
      <c r="AP951" s="303"/>
      <c r="AQ951" s="303"/>
      <c r="AR951" s="303"/>
      <c r="AS951" s="303"/>
      <c r="AT951" s="303"/>
      <c r="AU951" s="303"/>
      <c r="AV951" s="303"/>
      <c r="AW951" s="303"/>
      <c r="AX951" s="303"/>
      <c r="AY951" s="303"/>
      <c r="AZ951" s="303"/>
      <c r="BA951" s="303"/>
      <c r="BB951" s="303"/>
      <c r="BC951" s="303"/>
      <c r="BD951" s="303"/>
      <c r="BE951" s="303"/>
      <c r="BF951" s="303"/>
      <c r="BG951" s="303"/>
      <c r="BH951" s="303"/>
      <c r="BI951" s="303"/>
      <c r="BJ951" s="303"/>
      <c r="BK951" s="303"/>
      <c r="BL951" s="303"/>
      <c r="BM951" s="303"/>
      <c r="BN951" s="303"/>
      <c r="BO951" s="303"/>
      <c r="BP951" s="303"/>
      <c r="BQ951" s="303"/>
      <c r="BR951" s="303"/>
      <c r="BS951" s="303"/>
      <c r="BT951" s="303"/>
      <c r="BU951" s="303"/>
      <c r="BV951" s="303"/>
      <c r="BW951" s="303"/>
      <c r="BX951" s="303"/>
      <c r="BY951" s="303"/>
      <c r="BZ951" s="303"/>
      <c r="CA951" s="303"/>
      <c r="CB951" s="303"/>
      <c r="CC951" s="303"/>
      <c r="CD951" s="303"/>
      <c r="CE951" s="303"/>
      <c r="CF951" s="303"/>
      <c r="CG951" s="303"/>
      <c r="CH951" s="303"/>
      <c r="CI951" s="303"/>
      <c r="CJ951" s="303"/>
      <c r="CK951" s="303"/>
      <c r="CL951" s="303"/>
      <c r="CM951" s="303"/>
      <c r="CN951" s="303"/>
      <c r="CO951" s="303"/>
      <c r="CP951" s="303"/>
      <c r="CQ951" s="303"/>
      <c r="CR951" s="303"/>
      <c r="CS951" s="303"/>
      <c r="CT951" s="303"/>
      <c r="CU951" s="303"/>
      <c r="CV951" s="303"/>
      <c r="CW951" s="303"/>
      <c r="CX951" s="303"/>
      <c r="CY951" s="303"/>
      <c r="CZ951" s="303"/>
    </row>
    <row r="952" spans="1:104" ht="11.25" customHeight="1" x14ac:dyDescent="0.2">
      <c r="A952" s="303"/>
      <c r="B952" s="303"/>
      <c r="C952" s="303"/>
      <c r="D952" s="303"/>
      <c r="E952" s="303"/>
      <c r="F952" s="303"/>
      <c r="G952" s="303"/>
      <c r="H952" s="303"/>
      <c r="I952" s="303"/>
      <c r="J952" s="303"/>
      <c r="K952" s="303"/>
      <c r="L952" s="303"/>
      <c r="M952" s="303"/>
      <c r="N952" s="303"/>
      <c r="O952" s="303"/>
      <c r="P952" s="303"/>
      <c r="Q952" s="303"/>
      <c r="R952" s="309"/>
      <c r="S952" s="310"/>
      <c r="T952" s="310"/>
      <c r="U952" s="303"/>
      <c r="V952" s="303"/>
      <c r="W952" s="303"/>
      <c r="X952" s="303"/>
      <c r="Y952" s="303"/>
      <c r="Z952" s="303"/>
      <c r="AA952" s="303"/>
      <c r="AB952" s="303"/>
      <c r="AC952" s="303"/>
      <c r="AD952" s="303"/>
      <c r="AE952" s="303"/>
      <c r="AF952" s="303"/>
      <c r="AG952" s="303"/>
      <c r="AH952" s="303"/>
      <c r="AI952" s="303"/>
      <c r="AJ952" s="303"/>
      <c r="AK952" s="303"/>
      <c r="AL952" s="303"/>
      <c r="AM952" s="303"/>
      <c r="AN952" s="303"/>
      <c r="AO952" s="303"/>
      <c r="AP952" s="303"/>
      <c r="AQ952" s="303"/>
      <c r="AR952" s="303"/>
      <c r="AS952" s="303"/>
      <c r="AT952" s="303"/>
      <c r="AU952" s="303"/>
      <c r="AV952" s="303"/>
      <c r="AW952" s="303"/>
      <c r="AX952" s="303"/>
      <c r="AY952" s="303"/>
      <c r="AZ952" s="303"/>
      <c r="BA952" s="303"/>
      <c r="BB952" s="303"/>
      <c r="BC952" s="303"/>
      <c r="BD952" s="303"/>
      <c r="BE952" s="303"/>
      <c r="BF952" s="303"/>
      <c r="BG952" s="303"/>
      <c r="BH952" s="303"/>
      <c r="BI952" s="303"/>
      <c r="BJ952" s="303"/>
      <c r="BK952" s="303"/>
      <c r="BL952" s="303"/>
      <c r="BM952" s="303"/>
      <c r="BN952" s="303"/>
      <c r="BO952" s="303"/>
      <c r="BP952" s="303"/>
      <c r="BQ952" s="303"/>
      <c r="BR952" s="303"/>
      <c r="BS952" s="303"/>
      <c r="BT952" s="303"/>
      <c r="BU952" s="303"/>
      <c r="BV952" s="303"/>
      <c r="BW952" s="303"/>
      <c r="BX952" s="303"/>
      <c r="BY952" s="303"/>
      <c r="BZ952" s="303"/>
      <c r="CA952" s="303"/>
      <c r="CB952" s="303"/>
      <c r="CC952" s="303"/>
      <c r="CD952" s="303"/>
      <c r="CE952" s="303"/>
      <c r="CF952" s="303"/>
      <c r="CG952" s="303"/>
      <c r="CH952" s="303"/>
      <c r="CI952" s="303"/>
      <c r="CJ952" s="303"/>
      <c r="CK952" s="303"/>
      <c r="CL952" s="303"/>
      <c r="CM952" s="303"/>
      <c r="CN952" s="303"/>
      <c r="CO952" s="303"/>
      <c r="CP952" s="303"/>
      <c r="CQ952" s="303"/>
      <c r="CR952" s="303"/>
      <c r="CS952" s="303"/>
      <c r="CT952" s="303"/>
      <c r="CU952" s="303"/>
      <c r="CV952" s="303"/>
      <c r="CW952" s="303"/>
      <c r="CX952" s="303"/>
      <c r="CY952" s="303"/>
      <c r="CZ952" s="303"/>
    </row>
    <row r="953" spans="1:104" ht="11.25" customHeight="1" x14ac:dyDescent="0.2">
      <c r="A953" s="303"/>
      <c r="B953" s="303"/>
      <c r="C953" s="303"/>
      <c r="D953" s="303"/>
      <c r="E953" s="303"/>
      <c r="F953" s="303"/>
      <c r="G953" s="303"/>
      <c r="H953" s="303"/>
      <c r="I953" s="303"/>
      <c r="J953" s="303"/>
      <c r="K953" s="303"/>
      <c r="L953" s="303"/>
      <c r="M953" s="303"/>
      <c r="N953" s="303"/>
      <c r="O953" s="303"/>
      <c r="P953" s="303"/>
      <c r="Q953" s="303"/>
      <c r="R953" s="309"/>
      <c r="S953" s="310"/>
      <c r="T953" s="310"/>
      <c r="U953" s="303"/>
      <c r="V953" s="303"/>
      <c r="W953" s="303"/>
      <c r="X953" s="303"/>
      <c r="Y953" s="303"/>
      <c r="Z953" s="303"/>
      <c r="AA953" s="303"/>
      <c r="AB953" s="303"/>
      <c r="AC953" s="303"/>
      <c r="AD953" s="303"/>
      <c r="AE953" s="303"/>
      <c r="AF953" s="303"/>
      <c r="AG953" s="303"/>
      <c r="AH953" s="303"/>
      <c r="AI953" s="303"/>
      <c r="AJ953" s="303"/>
      <c r="AK953" s="303"/>
      <c r="AL953" s="303"/>
      <c r="AM953" s="303"/>
      <c r="AN953" s="303"/>
      <c r="AO953" s="303"/>
      <c r="AP953" s="303"/>
      <c r="AQ953" s="303"/>
      <c r="AR953" s="303"/>
      <c r="AS953" s="303"/>
      <c r="AT953" s="303"/>
      <c r="AU953" s="303"/>
      <c r="AV953" s="303"/>
      <c r="AW953" s="303"/>
      <c r="AX953" s="303"/>
      <c r="AY953" s="303"/>
      <c r="AZ953" s="303"/>
      <c r="BA953" s="303"/>
      <c r="BB953" s="303"/>
      <c r="BC953" s="303"/>
      <c r="BD953" s="303"/>
      <c r="BE953" s="303"/>
      <c r="BF953" s="303"/>
      <c r="BG953" s="303"/>
      <c r="BH953" s="303"/>
      <c r="BI953" s="303"/>
      <c r="BJ953" s="303"/>
      <c r="BK953" s="303"/>
      <c r="BL953" s="303"/>
      <c r="BM953" s="303"/>
      <c r="BN953" s="303"/>
      <c r="BO953" s="303"/>
      <c r="BP953" s="303"/>
      <c r="BQ953" s="303"/>
      <c r="BR953" s="303"/>
      <c r="BS953" s="303"/>
      <c r="BT953" s="303"/>
      <c r="BU953" s="303"/>
      <c r="BV953" s="303"/>
      <c r="BW953" s="303"/>
      <c r="BX953" s="303"/>
      <c r="BY953" s="303"/>
      <c r="BZ953" s="303"/>
      <c r="CA953" s="303"/>
      <c r="CB953" s="303"/>
      <c r="CC953" s="303"/>
      <c r="CD953" s="303"/>
      <c r="CE953" s="303"/>
      <c r="CF953" s="303"/>
      <c r="CG953" s="303"/>
      <c r="CH953" s="303"/>
      <c r="CI953" s="303"/>
      <c r="CJ953" s="303"/>
      <c r="CK953" s="303"/>
      <c r="CL953" s="303"/>
      <c r="CM953" s="303"/>
      <c r="CN953" s="303"/>
      <c r="CO953" s="303"/>
      <c r="CP953" s="303"/>
      <c r="CQ953" s="303"/>
      <c r="CR953" s="303"/>
      <c r="CS953" s="303"/>
      <c r="CT953" s="303"/>
      <c r="CU953" s="303"/>
      <c r="CV953" s="303"/>
      <c r="CW953" s="303"/>
      <c r="CX953" s="303"/>
      <c r="CY953" s="303"/>
      <c r="CZ953" s="303"/>
    </row>
    <row r="954" spans="1:104" ht="11.25" customHeight="1" x14ac:dyDescent="0.2">
      <c r="A954" s="303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303"/>
      <c r="N954" s="303"/>
      <c r="O954" s="303"/>
      <c r="P954" s="303"/>
      <c r="Q954" s="303"/>
      <c r="R954" s="309"/>
      <c r="S954" s="310"/>
      <c r="T954" s="310"/>
      <c r="U954" s="303"/>
      <c r="V954" s="303"/>
      <c r="W954" s="303"/>
      <c r="X954" s="303"/>
      <c r="Y954" s="303"/>
      <c r="Z954" s="303"/>
      <c r="AA954" s="303"/>
      <c r="AB954" s="303"/>
      <c r="AC954" s="303"/>
      <c r="AD954" s="303"/>
      <c r="AE954" s="303"/>
      <c r="AF954" s="303"/>
      <c r="AG954" s="303"/>
      <c r="AH954" s="303"/>
      <c r="AI954" s="303"/>
      <c r="AJ954" s="303"/>
      <c r="AK954" s="303"/>
      <c r="AL954" s="303"/>
      <c r="AM954" s="303"/>
      <c r="AN954" s="303"/>
      <c r="AO954" s="303"/>
      <c r="AP954" s="303"/>
      <c r="AQ954" s="303"/>
      <c r="AR954" s="303"/>
      <c r="AS954" s="303"/>
      <c r="AT954" s="303"/>
      <c r="AU954" s="303"/>
      <c r="AV954" s="303"/>
      <c r="AW954" s="303"/>
      <c r="AX954" s="303"/>
      <c r="AY954" s="303"/>
      <c r="AZ954" s="303"/>
      <c r="BA954" s="303"/>
      <c r="BB954" s="303"/>
      <c r="BC954" s="303"/>
      <c r="BD954" s="303"/>
      <c r="BE954" s="303"/>
      <c r="BF954" s="303"/>
      <c r="BG954" s="303"/>
      <c r="BH954" s="303"/>
      <c r="BI954" s="303"/>
      <c r="BJ954" s="303"/>
      <c r="BK954" s="303"/>
      <c r="BL954" s="303"/>
      <c r="BM954" s="303"/>
      <c r="BN954" s="303"/>
      <c r="BO954" s="303"/>
      <c r="BP954" s="303"/>
      <c r="BQ954" s="303"/>
      <c r="BR954" s="303"/>
      <c r="BS954" s="303"/>
      <c r="BT954" s="303"/>
      <c r="BU954" s="303"/>
      <c r="BV954" s="303"/>
      <c r="BW954" s="303"/>
      <c r="BX954" s="303"/>
      <c r="BY954" s="303"/>
      <c r="BZ954" s="303"/>
      <c r="CA954" s="303"/>
      <c r="CB954" s="303"/>
      <c r="CC954" s="303"/>
      <c r="CD954" s="303"/>
      <c r="CE954" s="303"/>
      <c r="CF954" s="303"/>
      <c r="CG954" s="303"/>
      <c r="CH954" s="303"/>
      <c r="CI954" s="303"/>
      <c r="CJ954" s="303"/>
      <c r="CK954" s="303"/>
      <c r="CL954" s="303"/>
      <c r="CM954" s="303"/>
      <c r="CN954" s="303"/>
      <c r="CO954" s="303"/>
      <c r="CP954" s="303"/>
      <c r="CQ954" s="303"/>
      <c r="CR954" s="303"/>
      <c r="CS954" s="303"/>
      <c r="CT954" s="303"/>
      <c r="CU954" s="303"/>
      <c r="CV954" s="303"/>
      <c r="CW954" s="303"/>
      <c r="CX954" s="303"/>
      <c r="CY954" s="303"/>
      <c r="CZ954" s="303"/>
    </row>
    <row r="955" spans="1:104" ht="11.25" customHeight="1" x14ac:dyDescent="0.2">
      <c r="A955" s="303"/>
      <c r="B955" s="303"/>
      <c r="C955" s="303"/>
      <c r="D955" s="303"/>
      <c r="E955" s="303"/>
      <c r="F955" s="303"/>
      <c r="G955" s="303"/>
      <c r="H955" s="303"/>
      <c r="I955" s="303"/>
      <c r="J955" s="303"/>
      <c r="K955" s="303"/>
      <c r="L955" s="303"/>
      <c r="M955" s="303"/>
      <c r="N955" s="303"/>
      <c r="O955" s="303"/>
      <c r="P955" s="303"/>
      <c r="Q955" s="303"/>
      <c r="R955" s="309"/>
      <c r="S955" s="310"/>
      <c r="T955" s="310"/>
      <c r="U955" s="303"/>
      <c r="V955" s="303"/>
      <c r="W955" s="303"/>
      <c r="X955" s="303"/>
      <c r="Y955" s="303"/>
      <c r="Z955" s="303"/>
      <c r="AA955" s="303"/>
      <c r="AB955" s="303"/>
      <c r="AC955" s="303"/>
      <c r="AD955" s="303"/>
      <c r="AE955" s="303"/>
      <c r="AF955" s="303"/>
      <c r="AG955" s="303"/>
      <c r="AH955" s="303"/>
      <c r="AI955" s="303"/>
      <c r="AJ955" s="303"/>
      <c r="AK955" s="303"/>
      <c r="AL955" s="303"/>
      <c r="AM955" s="303"/>
      <c r="AN955" s="303"/>
      <c r="AO955" s="303"/>
      <c r="AP955" s="303"/>
      <c r="AQ955" s="303"/>
      <c r="AR955" s="303"/>
      <c r="AS955" s="303"/>
      <c r="AT955" s="303"/>
      <c r="AU955" s="303"/>
      <c r="AV955" s="303"/>
      <c r="AW955" s="303"/>
      <c r="AX955" s="303"/>
      <c r="AY955" s="303"/>
      <c r="AZ955" s="303"/>
      <c r="BA955" s="303"/>
      <c r="BB955" s="303"/>
      <c r="BC955" s="303"/>
      <c r="BD955" s="303"/>
      <c r="BE955" s="303"/>
      <c r="BF955" s="303"/>
      <c r="BG955" s="303"/>
      <c r="BH955" s="303"/>
      <c r="BI955" s="303"/>
      <c r="BJ955" s="303"/>
      <c r="BK955" s="303"/>
      <c r="BL955" s="303"/>
      <c r="BM955" s="303"/>
      <c r="BN955" s="303"/>
      <c r="BO955" s="303"/>
      <c r="BP955" s="303"/>
      <c r="BQ955" s="303"/>
      <c r="BR955" s="303"/>
      <c r="BS955" s="303"/>
      <c r="BT955" s="303"/>
      <c r="BU955" s="303"/>
      <c r="BV955" s="303"/>
      <c r="BW955" s="303"/>
      <c r="BX955" s="303"/>
      <c r="BY955" s="303"/>
      <c r="BZ955" s="303"/>
      <c r="CA955" s="303"/>
      <c r="CB955" s="303"/>
      <c r="CC955" s="303"/>
      <c r="CD955" s="303"/>
      <c r="CE955" s="303"/>
      <c r="CF955" s="303"/>
      <c r="CG955" s="303"/>
      <c r="CH955" s="303"/>
      <c r="CI955" s="303"/>
      <c r="CJ955" s="303"/>
      <c r="CK955" s="303"/>
      <c r="CL955" s="303"/>
      <c r="CM955" s="303"/>
      <c r="CN955" s="303"/>
      <c r="CO955" s="303"/>
      <c r="CP955" s="303"/>
      <c r="CQ955" s="303"/>
      <c r="CR955" s="303"/>
      <c r="CS955" s="303"/>
      <c r="CT955" s="303"/>
      <c r="CU955" s="303"/>
      <c r="CV955" s="303"/>
      <c r="CW955" s="303"/>
      <c r="CX955" s="303"/>
      <c r="CY955" s="303"/>
      <c r="CZ955" s="303"/>
    </row>
    <row r="956" spans="1:104" ht="11.25" customHeight="1" x14ac:dyDescent="0.2">
      <c r="A956" s="303"/>
      <c r="B956" s="303"/>
      <c r="C956" s="303"/>
      <c r="D956" s="303"/>
      <c r="E956" s="303"/>
      <c r="F956" s="303"/>
      <c r="G956" s="303"/>
      <c r="H956" s="303"/>
      <c r="I956" s="303"/>
      <c r="J956" s="303"/>
      <c r="K956" s="303"/>
      <c r="L956" s="303"/>
      <c r="M956" s="303"/>
      <c r="N956" s="303"/>
      <c r="O956" s="303"/>
      <c r="P956" s="303"/>
      <c r="Q956" s="303"/>
      <c r="R956" s="309"/>
      <c r="S956" s="310"/>
      <c r="T956" s="310"/>
      <c r="U956" s="303"/>
      <c r="V956" s="303"/>
      <c r="W956" s="303"/>
      <c r="X956" s="303"/>
      <c r="Y956" s="303"/>
      <c r="Z956" s="303"/>
      <c r="AA956" s="303"/>
      <c r="AB956" s="303"/>
      <c r="AC956" s="303"/>
      <c r="AD956" s="303"/>
      <c r="AE956" s="303"/>
      <c r="AF956" s="303"/>
      <c r="AG956" s="303"/>
      <c r="AH956" s="303"/>
      <c r="AI956" s="303"/>
      <c r="AJ956" s="303"/>
      <c r="AK956" s="303"/>
      <c r="AL956" s="303"/>
      <c r="AM956" s="303"/>
      <c r="AN956" s="303"/>
      <c r="AO956" s="303"/>
      <c r="AP956" s="303"/>
      <c r="AQ956" s="303"/>
      <c r="AR956" s="303"/>
      <c r="AS956" s="303"/>
      <c r="AT956" s="303"/>
      <c r="AU956" s="303"/>
      <c r="AV956" s="303"/>
      <c r="AW956" s="303"/>
      <c r="AX956" s="303"/>
      <c r="AY956" s="303"/>
      <c r="AZ956" s="303"/>
      <c r="BA956" s="303"/>
      <c r="BB956" s="303"/>
      <c r="BC956" s="303"/>
      <c r="BD956" s="303"/>
      <c r="BE956" s="303"/>
      <c r="BF956" s="303"/>
      <c r="BG956" s="303"/>
      <c r="BH956" s="303"/>
      <c r="BI956" s="303"/>
      <c r="BJ956" s="303"/>
      <c r="BK956" s="303"/>
      <c r="BL956" s="303"/>
      <c r="BM956" s="303"/>
      <c r="BN956" s="303"/>
      <c r="BO956" s="303"/>
      <c r="BP956" s="303"/>
      <c r="BQ956" s="303"/>
      <c r="BR956" s="303"/>
      <c r="BS956" s="303"/>
      <c r="BT956" s="303"/>
      <c r="BU956" s="303"/>
      <c r="BV956" s="303"/>
      <c r="BW956" s="303"/>
      <c r="BX956" s="303"/>
      <c r="BY956" s="303"/>
      <c r="BZ956" s="303"/>
      <c r="CA956" s="303"/>
      <c r="CB956" s="303"/>
      <c r="CC956" s="303"/>
      <c r="CD956" s="303"/>
      <c r="CE956" s="303"/>
      <c r="CF956" s="303"/>
      <c r="CG956" s="303"/>
      <c r="CH956" s="303"/>
      <c r="CI956" s="303"/>
      <c r="CJ956" s="303"/>
      <c r="CK956" s="303"/>
      <c r="CL956" s="303"/>
      <c r="CM956" s="303"/>
      <c r="CN956" s="303"/>
      <c r="CO956" s="303"/>
      <c r="CP956" s="303"/>
      <c r="CQ956" s="303"/>
      <c r="CR956" s="303"/>
      <c r="CS956" s="303"/>
      <c r="CT956" s="303"/>
      <c r="CU956" s="303"/>
      <c r="CV956" s="303"/>
      <c r="CW956" s="303"/>
      <c r="CX956" s="303"/>
      <c r="CY956" s="303"/>
      <c r="CZ956" s="303"/>
    </row>
    <row r="957" spans="1:104" ht="11.25" customHeight="1" x14ac:dyDescent="0.2">
      <c r="A957" s="303"/>
      <c r="B957" s="303"/>
      <c r="C957" s="303"/>
      <c r="D957" s="303"/>
      <c r="E957" s="303"/>
      <c r="F957" s="303"/>
      <c r="G957" s="303"/>
      <c r="H957" s="303"/>
      <c r="I957" s="303"/>
      <c r="J957" s="303"/>
      <c r="K957" s="303"/>
      <c r="L957" s="303"/>
      <c r="M957" s="303"/>
      <c r="N957" s="303"/>
      <c r="O957" s="303"/>
      <c r="P957" s="303"/>
      <c r="Q957" s="303"/>
      <c r="R957" s="309"/>
      <c r="S957" s="310"/>
      <c r="T957" s="310"/>
      <c r="U957" s="303"/>
      <c r="V957" s="303"/>
      <c r="W957" s="303"/>
      <c r="X957" s="303"/>
      <c r="Y957" s="303"/>
      <c r="Z957" s="303"/>
      <c r="AA957" s="303"/>
      <c r="AB957" s="303"/>
      <c r="AC957" s="303"/>
      <c r="AD957" s="303"/>
      <c r="AE957" s="303"/>
      <c r="AF957" s="303"/>
      <c r="AG957" s="303"/>
      <c r="AH957" s="303"/>
      <c r="AI957" s="303"/>
      <c r="AJ957" s="303"/>
      <c r="AK957" s="303"/>
      <c r="AL957" s="303"/>
      <c r="AM957" s="303"/>
      <c r="AN957" s="303"/>
      <c r="AO957" s="303"/>
      <c r="AP957" s="303"/>
      <c r="AQ957" s="303"/>
      <c r="AR957" s="303"/>
      <c r="AS957" s="303"/>
      <c r="AT957" s="303"/>
      <c r="AU957" s="303"/>
      <c r="AV957" s="303"/>
      <c r="AW957" s="303"/>
      <c r="AX957" s="303"/>
      <c r="AY957" s="303"/>
      <c r="AZ957" s="303"/>
      <c r="BA957" s="303"/>
      <c r="BB957" s="303"/>
      <c r="BC957" s="303"/>
      <c r="BD957" s="303"/>
      <c r="BE957" s="303"/>
      <c r="BF957" s="303"/>
      <c r="BG957" s="303"/>
      <c r="BH957" s="303"/>
      <c r="BI957" s="303"/>
      <c r="BJ957" s="303"/>
      <c r="BK957" s="303"/>
      <c r="BL957" s="303"/>
      <c r="BM957" s="303"/>
      <c r="BN957" s="303"/>
      <c r="BO957" s="303"/>
      <c r="BP957" s="303"/>
      <c r="BQ957" s="303"/>
      <c r="BR957" s="303"/>
      <c r="BS957" s="303"/>
      <c r="BT957" s="303"/>
      <c r="BU957" s="303"/>
      <c r="BV957" s="303"/>
      <c r="BW957" s="303"/>
      <c r="BX957" s="303"/>
      <c r="BY957" s="303"/>
      <c r="BZ957" s="303"/>
      <c r="CA957" s="303"/>
      <c r="CB957" s="303"/>
      <c r="CC957" s="303"/>
      <c r="CD957" s="303"/>
      <c r="CE957" s="303"/>
      <c r="CF957" s="303"/>
      <c r="CG957" s="303"/>
      <c r="CH957" s="303"/>
      <c r="CI957" s="303"/>
      <c r="CJ957" s="303"/>
      <c r="CK957" s="303"/>
      <c r="CL957" s="303"/>
      <c r="CM957" s="303"/>
      <c r="CN957" s="303"/>
      <c r="CO957" s="303"/>
      <c r="CP957" s="303"/>
      <c r="CQ957" s="303"/>
      <c r="CR957" s="303"/>
      <c r="CS957" s="303"/>
      <c r="CT957" s="303"/>
      <c r="CU957" s="303"/>
      <c r="CV957" s="303"/>
      <c r="CW957" s="303"/>
      <c r="CX957" s="303"/>
      <c r="CY957" s="303"/>
      <c r="CZ957" s="303"/>
    </row>
    <row r="958" spans="1:104" ht="11.25" customHeight="1" x14ac:dyDescent="0.2">
      <c r="A958" s="303"/>
      <c r="B958" s="303"/>
      <c r="C958" s="303"/>
      <c r="D958" s="303"/>
      <c r="E958" s="303"/>
      <c r="F958" s="303"/>
      <c r="G958" s="303"/>
      <c r="H958" s="303"/>
      <c r="I958" s="303"/>
      <c r="J958" s="303"/>
      <c r="K958" s="303"/>
      <c r="L958" s="303"/>
      <c r="M958" s="303"/>
      <c r="N958" s="303"/>
      <c r="O958" s="303"/>
      <c r="P958" s="303"/>
      <c r="Q958" s="303"/>
      <c r="R958" s="309"/>
      <c r="S958" s="310"/>
      <c r="T958" s="310"/>
      <c r="U958" s="303"/>
      <c r="V958" s="303"/>
      <c r="W958" s="303"/>
      <c r="X958" s="303"/>
      <c r="Y958" s="303"/>
      <c r="Z958" s="303"/>
      <c r="AA958" s="303"/>
      <c r="AB958" s="303"/>
      <c r="AC958" s="303"/>
      <c r="AD958" s="303"/>
      <c r="AE958" s="303"/>
      <c r="AF958" s="303"/>
      <c r="AG958" s="303"/>
      <c r="AH958" s="303"/>
      <c r="AI958" s="303"/>
      <c r="AJ958" s="303"/>
      <c r="AK958" s="303"/>
      <c r="AL958" s="303"/>
      <c r="AM958" s="303"/>
      <c r="AN958" s="303"/>
      <c r="AO958" s="303"/>
      <c r="AP958" s="303"/>
      <c r="AQ958" s="303"/>
      <c r="AR958" s="303"/>
      <c r="AS958" s="303"/>
      <c r="AT958" s="303"/>
      <c r="AU958" s="303"/>
      <c r="AV958" s="303"/>
      <c r="AW958" s="303"/>
      <c r="AX958" s="303"/>
      <c r="AY958" s="303"/>
      <c r="AZ958" s="303"/>
      <c r="BA958" s="303"/>
      <c r="BB958" s="303"/>
      <c r="BC958" s="303"/>
      <c r="BD958" s="303"/>
      <c r="BE958" s="303"/>
      <c r="BF958" s="303"/>
      <c r="BG958" s="303"/>
      <c r="BH958" s="303"/>
      <c r="BI958" s="303"/>
      <c r="BJ958" s="303"/>
      <c r="BK958" s="303"/>
      <c r="BL958" s="303"/>
      <c r="BM958" s="303"/>
      <c r="BN958" s="303"/>
      <c r="BO958" s="303"/>
      <c r="BP958" s="303"/>
      <c r="BQ958" s="303"/>
      <c r="BR958" s="303"/>
      <c r="BS958" s="303"/>
      <c r="BT958" s="303"/>
      <c r="BU958" s="303"/>
      <c r="BV958" s="303"/>
      <c r="BW958" s="303"/>
      <c r="BX958" s="303"/>
      <c r="BY958" s="303"/>
      <c r="BZ958" s="303"/>
      <c r="CA958" s="303"/>
      <c r="CB958" s="303"/>
      <c r="CC958" s="303"/>
      <c r="CD958" s="303"/>
      <c r="CE958" s="303"/>
      <c r="CF958" s="303"/>
      <c r="CG958" s="303"/>
      <c r="CH958" s="303"/>
      <c r="CI958" s="303"/>
      <c r="CJ958" s="303"/>
      <c r="CK958" s="303"/>
      <c r="CL958" s="303"/>
      <c r="CM958" s="303"/>
      <c r="CN958" s="303"/>
      <c r="CO958" s="303"/>
      <c r="CP958" s="303"/>
      <c r="CQ958" s="303"/>
      <c r="CR958" s="303"/>
      <c r="CS958" s="303"/>
      <c r="CT958" s="303"/>
      <c r="CU958" s="303"/>
      <c r="CV958" s="303"/>
      <c r="CW958" s="303"/>
      <c r="CX958" s="303"/>
      <c r="CY958" s="303"/>
      <c r="CZ958" s="303"/>
    </row>
    <row r="959" spans="1:104" ht="11.25" customHeight="1" x14ac:dyDescent="0.2">
      <c r="A959" s="303"/>
      <c r="B959" s="303"/>
      <c r="C959" s="303"/>
      <c r="D959" s="303"/>
      <c r="E959" s="303"/>
      <c r="F959" s="303"/>
      <c r="G959" s="303"/>
      <c r="H959" s="303"/>
      <c r="I959" s="303"/>
      <c r="J959" s="303"/>
      <c r="K959" s="303"/>
      <c r="L959" s="303"/>
      <c r="M959" s="303"/>
      <c r="N959" s="303"/>
      <c r="O959" s="303"/>
      <c r="P959" s="303"/>
      <c r="Q959" s="303"/>
      <c r="R959" s="309"/>
      <c r="S959" s="310"/>
      <c r="T959" s="310"/>
      <c r="U959" s="303"/>
      <c r="V959" s="303"/>
      <c r="W959" s="303"/>
      <c r="X959" s="303"/>
      <c r="Y959" s="303"/>
      <c r="Z959" s="303"/>
      <c r="AA959" s="303"/>
      <c r="AB959" s="303"/>
      <c r="AC959" s="303"/>
      <c r="AD959" s="303"/>
      <c r="AE959" s="303"/>
      <c r="AF959" s="303"/>
      <c r="AG959" s="303"/>
      <c r="AH959" s="303"/>
      <c r="AI959" s="303"/>
      <c r="AJ959" s="303"/>
      <c r="AK959" s="303"/>
      <c r="AL959" s="303"/>
      <c r="AM959" s="303"/>
      <c r="AN959" s="303"/>
      <c r="AO959" s="303"/>
      <c r="AP959" s="303"/>
      <c r="AQ959" s="303"/>
      <c r="AR959" s="303"/>
      <c r="AS959" s="303"/>
      <c r="AT959" s="303"/>
      <c r="AU959" s="303"/>
      <c r="AV959" s="303"/>
      <c r="AW959" s="303"/>
      <c r="AX959" s="303"/>
      <c r="AY959" s="303"/>
      <c r="AZ959" s="303"/>
      <c r="BA959" s="303"/>
      <c r="BB959" s="303"/>
      <c r="BC959" s="303"/>
      <c r="BD959" s="303"/>
      <c r="BE959" s="303"/>
      <c r="BF959" s="303"/>
      <c r="BG959" s="303"/>
      <c r="BH959" s="303"/>
      <c r="BI959" s="303"/>
      <c r="BJ959" s="303"/>
      <c r="BK959" s="303"/>
      <c r="BL959" s="303"/>
      <c r="BM959" s="303"/>
      <c r="BN959" s="303"/>
      <c r="BO959" s="303"/>
      <c r="BP959" s="303"/>
      <c r="BQ959" s="303"/>
      <c r="BR959" s="303"/>
      <c r="BS959" s="303"/>
      <c r="BT959" s="303"/>
      <c r="BU959" s="303"/>
      <c r="BV959" s="303"/>
      <c r="BW959" s="303"/>
      <c r="BX959" s="303"/>
      <c r="BY959" s="303"/>
      <c r="BZ959" s="303"/>
      <c r="CA959" s="303"/>
      <c r="CB959" s="303"/>
      <c r="CC959" s="303"/>
      <c r="CD959" s="303"/>
      <c r="CE959" s="303"/>
      <c r="CF959" s="303"/>
      <c r="CG959" s="303"/>
      <c r="CH959" s="303"/>
      <c r="CI959" s="303"/>
      <c r="CJ959" s="303"/>
      <c r="CK959" s="303"/>
      <c r="CL959" s="303"/>
      <c r="CM959" s="303"/>
      <c r="CN959" s="303"/>
      <c r="CO959" s="303"/>
      <c r="CP959" s="303"/>
      <c r="CQ959" s="303"/>
      <c r="CR959" s="303"/>
      <c r="CS959" s="303"/>
      <c r="CT959" s="303"/>
      <c r="CU959" s="303"/>
      <c r="CV959" s="303"/>
      <c r="CW959" s="303"/>
      <c r="CX959" s="303"/>
      <c r="CY959" s="303"/>
      <c r="CZ959" s="303"/>
    </row>
    <row r="960" spans="1:104" ht="11.25" customHeight="1" x14ac:dyDescent="0.2">
      <c r="A960" s="303"/>
      <c r="B960" s="303"/>
      <c r="C960" s="303"/>
      <c r="D960" s="303"/>
      <c r="E960" s="303"/>
      <c r="F960" s="303"/>
      <c r="G960" s="303"/>
      <c r="H960" s="303"/>
      <c r="I960" s="303"/>
      <c r="J960" s="303"/>
      <c r="K960" s="303"/>
      <c r="L960" s="303"/>
      <c r="M960" s="303"/>
      <c r="N960" s="303"/>
      <c r="O960" s="303"/>
      <c r="P960" s="303"/>
      <c r="Q960" s="303"/>
      <c r="R960" s="309"/>
      <c r="S960" s="310"/>
      <c r="T960" s="310"/>
      <c r="U960" s="303"/>
      <c r="V960" s="303"/>
      <c r="W960" s="303"/>
      <c r="X960" s="303"/>
      <c r="Y960" s="303"/>
      <c r="Z960" s="303"/>
      <c r="AA960" s="303"/>
      <c r="AB960" s="303"/>
      <c r="AC960" s="303"/>
      <c r="AD960" s="303"/>
      <c r="AE960" s="303"/>
      <c r="AF960" s="303"/>
      <c r="AG960" s="303"/>
      <c r="AH960" s="303"/>
      <c r="AI960" s="303"/>
      <c r="AJ960" s="303"/>
      <c r="AK960" s="303"/>
      <c r="AL960" s="303"/>
      <c r="AM960" s="303"/>
      <c r="AN960" s="303"/>
      <c r="AO960" s="303"/>
      <c r="AP960" s="303"/>
      <c r="AQ960" s="303"/>
      <c r="AR960" s="303"/>
      <c r="AS960" s="303"/>
      <c r="AT960" s="303"/>
      <c r="AU960" s="303"/>
      <c r="AV960" s="303"/>
      <c r="AW960" s="303"/>
      <c r="AX960" s="303"/>
      <c r="AY960" s="303"/>
      <c r="AZ960" s="303"/>
      <c r="BA960" s="303"/>
      <c r="BB960" s="303"/>
      <c r="BC960" s="303"/>
      <c r="BD960" s="303"/>
      <c r="BE960" s="303"/>
      <c r="BF960" s="303"/>
      <c r="BG960" s="303"/>
      <c r="BH960" s="303"/>
      <c r="BI960" s="303"/>
      <c r="BJ960" s="303"/>
      <c r="BK960" s="303"/>
      <c r="BL960" s="303"/>
      <c r="BM960" s="303"/>
      <c r="BN960" s="303"/>
      <c r="BO960" s="303"/>
      <c r="BP960" s="303"/>
      <c r="BQ960" s="303"/>
      <c r="BR960" s="303"/>
      <c r="BS960" s="303"/>
      <c r="BT960" s="303"/>
      <c r="BU960" s="303"/>
      <c r="BV960" s="303"/>
      <c r="BW960" s="303"/>
      <c r="BX960" s="303"/>
      <c r="BY960" s="303"/>
      <c r="BZ960" s="303"/>
      <c r="CA960" s="303"/>
      <c r="CB960" s="303"/>
      <c r="CC960" s="303"/>
      <c r="CD960" s="303"/>
      <c r="CE960" s="303"/>
      <c r="CF960" s="303"/>
      <c r="CG960" s="303"/>
      <c r="CH960" s="303"/>
      <c r="CI960" s="303"/>
      <c r="CJ960" s="303"/>
      <c r="CK960" s="303"/>
      <c r="CL960" s="303"/>
      <c r="CM960" s="303"/>
      <c r="CN960" s="303"/>
      <c r="CO960" s="303"/>
      <c r="CP960" s="303"/>
      <c r="CQ960" s="303"/>
      <c r="CR960" s="303"/>
      <c r="CS960" s="303"/>
      <c r="CT960" s="303"/>
      <c r="CU960" s="303"/>
      <c r="CV960" s="303"/>
      <c r="CW960" s="303"/>
      <c r="CX960" s="303"/>
      <c r="CY960" s="303"/>
      <c r="CZ960" s="303"/>
    </row>
    <row r="961" spans="1:104" ht="11.25" customHeight="1" x14ac:dyDescent="0.2">
      <c r="A961" s="303"/>
      <c r="B961" s="303"/>
      <c r="C961" s="303"/>
      <c r="D961" s="303"/>
      <c r="E961" s="303"/>
      <c r="F961" s="303"/>
      <c r="G961" s="303"/>
      <c r="H961" s="303"/>
      <c r="I961" s="303"/>
      <c r="J961" s="303"/>
      <c r="K961" s="303"/>
      <c r="L961" s="303"/>
      <c r="M961" s="303"/>
      <c r="N961" s="303"/>
      <c r="O961" s="303"/>
      <c r="P961" s="303"/>
      <c r="Q961" s="303"/>
      <c r="R961" s="309"/>
      <c r="S961" s="310"/>
      <c r="T961" s="310"/>
      <c r="U961" s="303"/>
      <c r="V961" s="303"/>
      <c r="W961" s="303"/>
      <c r="X961" s="303"/>
      <c r="Y961" s="303"/>
      <c r="Z961" s="303"/>
      <c r="AA961" s="303"/>
      <c r="AB961" s="303"/>
      <c r="AC961" s="303"/>
      <c r="AD961" s="303"/>
      <c r="AE961" s="303"/>
      <c r="AF961" s="303"/>
      <c r="AG961" s="303"/>
      <c r="AH961" s="303"/>
      <c r="AI961" s="303"/>
      <c r="AJ961" s="303"/>
      <c r="AK961" s="303"/>
      <c r="AL961" s="303"/>
      <c r="AM961" s="303"/>
      <c r="AN961" s="303"/>
      <c r="AO961" s="303"/>
      <c r="AP961" s="303"/>
      <c r="AQ961" s="303"/>
      <c r="AR961" s="303"/>
      <c r="AS961" s="303"/>
      <c r="AT961" s="303"/>
      <c r="AU961" s="303"/>
      <c r="AV961" s="303"/>
      <c r="AW961" s="303"/>
      <c r="AX961" s="303"/>
      <c r="AY961" s="303"/>
      <c r="AZ961" s="303"/>
      <c r="BA961" s="303"/>
      <c r="BB961" s="303"/>
      <c r="BC961" s="303"/>
      <c r="BD961" s="303"/>
      <c r="BE961" s="303"/>
      <c r="BF961" s="303"/>
      <c r="BG961" s="303"/>
      <c r="BH961" s="303"/>
      <c r="BI961" s="303"/>
      <c r="BJ961" s="303"/>
      <c r="BK961" s="303"/>
      <c r="BL961" s="303"/>
      <c r="BM961" s="303"/>
      <c r="BN961" s="303"/>
      <c r="BO961" s="303"/>
      <c r="BP961" s="303"/>
      <c r="BQ961" s="303"/>
      <c r="BR961" s="303"/>
      <c r="BS961" s="303"/>
      <c r="BT961" s="303"/>
      <c r="BU961" s="303"/>
      <c r="BV961" s="303"/>
      <c r="BW961" s="303"/>
      <c r="BX961" s="303"/>
      <c r="BY961" s="303"/>
      <c r="BZ961" s="303"/>
      <c r="CA961" s="303"/>
      <c r="CB961" s="303"/>
      <c r="CC961" s="303"/>
      <c r="CD961" s="303"/>
      <c r="CE961" s="303"/>
      <c r="CF961" s="303"/>
      <c r="CG961" s="303"/>
      <c r="CH961" s="303"/>
      <c r="CI961" s="303"/>
      <c r="CJ961" s="303"/>
      <c r="CK961" s="303"/>
      <c r="CL961" s="303"/>
      <c r="CM961" s="303"/>
      <c r="CN961" s="303"/>
      <c r="CO961" s="303"/>
      <c r="CP961" s="303"/>
      <c r="CQ961" s="303"/>
      <c r="CR961" s="303"/>
      <c r="CS961" s="303"/>
      <c r="CT961" s="303"/>
      <c r="CU961" s="303"/>
      <c r="CV961" s="303"/>
      <c r="CW961" s="303"/>
      <c r="CX961" s="303"/>
      <c r="CY961" s="303"/>
      <c r="CZ961" s="303"/>
    </row>
    <row r="962" spans="1:104" ht="11.25" customHeight="1" x14ac:dyDescent="0.2">
      <c r="A962" s="303"/>
      <c r="B962" s="303"/>
      <c r="C962" s="303"/>
      <c r="D962" s="303"/>
      <c r="E962" s="303"/>
      <c r="F962" s="303"/>
      <c r="G962" s="303"/>
      <c r="H962" s="303"/>
      <c r="I962" s="303"/>
      <c r="J962" s="303"/>
      <c r="K962" s="303"/>
      <c r="L962" s="303"/>
      <c r="M962" s="303"/>
      <c r="N962" s="303"/>
      <c r="O962" s="303"/>
      <c r="P962" s="303"/>
      <c r="Q962" s="303"/>
      <c r="R962" s="309"/>
      <c r="S962" s="310"/>
      <c r="T962" s="310"/>
      <c r="U962" s="303"/>
      <c r="V962" s="303"/>
      <c r="W962" s="303"/>
      <c r="X962" s="303"/>
      <c r="Y962" s="303"/>
      <c r="Z962" s="303"/>
      <c r="AA962" s="303"/>
      <c r="AB962" s="303"/>
      <c r="AC962" s="303"/>
      <c r="AD962" s="303"/>
      <c r="AE962" s="303"/>
      <c r="AF962" s="303"/>
      <c r="AG962" s="303"/>
      <c r="AH962" s="303"/>
      <c r="AI962" s="303"/>
      <c r="AJ962" s="303"/>
      <c r="AK962" s="303"/>
      <c r="AL962" s="303"/>
      <c r="AM962" s="303"/>
      <c r="AN962" s="303"/>
      <c r="AO962" s="303"/>
      <c r="AP962" s="303"/>
      <c r="AQ962" s="303"/>
      <c r="AR962" s="303"/>
      <c r="AS962" s="303"/>
      <c r="AT962" s="303"/>
      <c r="AU962" s="303"/>
      <c r="AV962" s="303"/>
      <c r="AW962" s="303"/>
      <c r="AX962" s="303"/>
      <c r="AY962" s="303"/>
      <c r="AZ962" s="303"/>
      <c r="BA962" s="303"/>
      <c r="BB962" s="303"/>
      <c r="BC962" s="303"/>
      <c r="BD962" s="303"/>
      <c r="BE962" s="303"/>
      <c r="BF962" s="303"/>
      <c r="BG962" s="303"/>
      <c r="BH962" s="303"/>
      <c r="BI962" s="303"/>
      <c r="BJ962" s="303"/>
      <c r="BK962" s="303"/>
      <c r="BL962" s="303"/>
      <c r="BM962" s="303"/>
      <c r="BN962" s="303"/>
      <c r="BO962" s="303"/>
      <c r="BP962" s="303"/>
      <c r="BQ962" s="303"/>
      <c r="BR962" s="303"/>
      <c r="BS962" s="303"/>
      <c r="BT962" s="303"/>
      <c r="BU962" s="303"/>
      <c r="BV962" s="303"/>
      <c r="BW962" s="303"/>
      <c r="BX962" s="303"/>
      <c r="BY962" s="303"/>
      <c r="BZ962" s="303"/>
      <c r="CA962" s="303"/>
      <c r="CB962" s="303"/>
      <c r="CC962" s="303"/>
      <c r="CD962" s="303"/>
      <c r="CE962" s="303"/>
      <c r="CF962" s="303"/>
      <c r="CG962" s="303"/>
      <c r="CH962" s="303"/>
      <c r="CI962" s="303"/>
      <c r="CJ962" s="303"/>
      <c r="CK962" s="303"/>
      <c r="CL962" s="303"/>
      <c r="CM962" s="303"/>
      <c r="CN962" s="303"/>
      <c r="CO962" s="303"/>
      <c r="CP962" s="303"/>
      <c r="CQ962" s="303"/>
      <c r="CR962" s="303"/>
      <c r="CS962" s="303"/>
      <c r="CT962" s="303"/>
      <c r="CU962" s="303"/>
      <c r="CV962" s="303"/>
      <c r="CW962" s="303"/>
      <c r="CX962" s="303"/>
      <c r="CY962" s="303"/>
      <c r="CZ962" s="303"/>
    </row>
    <row r="963" spans="1:104" ht="11.25" customHeight="1" x14ac:dyDescent="0.2">
      <c r="A963" s="303"/>
      <c r="B963" s="303"/>
      <c r="C963" s="303"/>
      <c r="D963" s="303"/>
      <c r="E963" s="303"/>
      <c r="F963" s="303"/>
      <c r="G963" s="303"/>
      <c r="H963" s="303"/>
      <c r="I963" s="303"/>
      <c r="J963" s="303"/>
      <c r="K963" s="303"/>
      <c r="L963" s="303"/>
      <c r="M963" s="303"/>
      <c r="N963" s="303"/>
      <c r="O963" s="303"/>
      <c r="P963" s="303"/>
      <c r="Q963" s="303"/>
      <c r="R963" s="309"/>
      <c r="S963" s="310"/>
      <c r="T963" s="310"/>
      <c r="U963" s="303"/>
      <c r="V963" s="303"/>
      <c r="W963" s="303"/>
      <c r="X963" s="303"/>
      <c r="Y963" s="303"/>
      <c r="Z963" s="303"/>
      <c r="AA963" s="303"/>
      <c r="AB963" s="303"/>
      <c r="AC963" s="303"/>
      <c r="AD963" s="303"/>
      <c r="AE963" s="303"/>
      <c r="AF963" s="303"/>
      <c r="AG963" s="303"/>
      <c r="AH963" s="303"/>
      <c r="AI963" s="303"/>
      <c r="AJ963" s="303"/>
      <c r="AK963" s="303"/>
      <c r="AL963" s="303"/>
      <c r="AM963" s="303"/>
      <c r="AN963" s="303"/>
      <c r="AO963" s="303"/>
      <c r="AP963" s="303"/>
      <c r="AQ963" s="303"/>
      <c r="AR963" s="303"/>
      <c r="AS963" s="303"/>
      <c r="AT963" s="303"/>
      <c r="AU963" s="303"/>
      <c r="AV963" s="303"/>
      <c r="AW963" s="303"/>
      <c r="AX963" s="303"/>
      <c r="AY963" s="303"/>
      <c r="AZ963" s="303"/>
      <c r="BA963" s="303"/>
      <c r="BB963" s="303"/>
      <c r="BC963" s="303"/>
      <c r="BD963" s="303"/>
      <c r="BE963" s="303"/>
      <c r="BF963" s="303"/>
      <c r="BG963" s="303"/>
      <c r="BH963" s="303"/>
      <c r="BI963" s="303"/>
      <c r="BJ963" s="303"/>
      <c r="BK963" s="303"/>
      <c r="BL963" s="303"/>
      <c r="BM963" s="303"/>
      <c r="BN963" s="303"/>
      <c r="BO963" s="303"/>
      <c r="BP963" s="303"/>
      <c r="BQ963" s="303"/>
      <c r="BR963" s="303"/>
      <c r="BS963" s="303"/>
      <c r="BT963" s="303"/>
      <c r="BU963" s="303"/>
      <c r="BV963" s="303"/>
      <c r="BW963" s="303"/>
      <c r="BX963" s="303"/>
      <c r="BY963" s="303"/>
      <c r="BZ963" s="303"/>
      <c r="CA963" s="303"/>
      <c r="CB963" s="303"/>
      <c r="CC963" s="303"/>
      <c r="CD963" s="303"/>
      <c r="CE963" s="303"/>
      <c r="CF963" s="303"/>
      <c r="CG963" s="303"/>
      <c r="CH963" s="303"/>
      <c r="CI963" s="303"/>
      <c r="CJ963" s="303"/>
      <c r="CK963" s="303"/>
      <c r="CL963" s="303"/>
      <c r="CM963" s="303"/>
      <c r="CN963" s="303"/>
      <c r="CO963" s="303"/>
      <c r="CP963" s="303"/>
      <c r="CQ963" s="303"/>
      <c r="CR963" s="303"/>
      <c r="CS963" s="303"/>
      <c r="CT963" s="303"/>
      <c r="CU963" s="303"/>
      <c r="CV963" s="303"/>
      <c r="CW963" s="303"/>
      <c r="CX963" s="303"/>
      <c r="CY963" s="303"/>
      <c r="CZ963" s="303"/>
    </row>
    <row r="964" spans="1:104" ht="11.25" customHeight="1" x14ac:dyDescent="0.2">
      <c r="A964" s="303"/>
      <c r="B964" s="303"/>
      <c r="C964" s="303"/>
      <c r="D964" s="303"/>
      <c r="E964" s="303"/>
      <c r="F964" s="303"/>
      <c r="G964" s="303"/>
      <c r="H964" s="303"/>
      <c r="I964" s="303"/>
      <c r="J964" s="303"/>
      <c r="K964" s="303"/>
      <c r="L964" s="303"/>
      <c r="M964" s="303"/>
      <c r="N964" s="303"/>
      <c r="O964" s="303"/>
      <c r="P964" s="303"/>
      <c r="Q964" s="303"/>
      <c r="R964" s="309"/>
      <c r="S964" s="310"/>
      <c r="T964" s="310"/>
      <c r="U964" s="303"/>
      <c r="V964" s="303"/>
      <c r="W964" s="303"/>
      <c r="X964" s="303"/>
      <c r="Y964" s="303"/>
      <c r="Z964" s="303"/>
      <c r="AA964" s="303"/>
      <c r="AB964" s="303"/>
      <c r="AC964" s="303"/>
      <c r="AD964" s="303"/>
      <c r="AE964" s="303"/>
      <c r="AF964" s="303"/>
      <c r="AG964" s="303"/>
      <c r="AH964" s="303"/>
      <c r="AI964" s="303"/>
      <c r="AJ964" s="303"/>
      <c r="AK964" s="303"/>
      <c r="AL964" s="303"/>
      <c r="AM964" s="303"/>
      <c r="AN964" s="303"/>
      <c r="AO964" s="303"/>
      <c r="AP964" s="303"/>
      <c r="AQ964" s="303"/>
      <c r="AR964" s="303"/>
      <c r="AS964" s="303"/>
      <c r="AT964" s="303"/>
      <c r="AU964" s="303"/>
      <c r="AV964" s="303"/>
      <c r="AW964" s="303"/>
      <c r="AX964" s="303"/>
      <c r="AY964" s="303"/>
      <c r="AZ964" s="303"/>
      <c r="BA964" s="303"/>
      <c r="BB964" s="303"/>
      <c r="BC964" s="303"/>
      <c r="BD964" s="303"/>
      <c r="BE964" s="303"/>
      <c r="BF964" s="303"/>
      <c r="BG964" s="303"/>
      <c r="BH964" s="303"/>
      <c r="BI964" s="303"/>
      <c r="BJ964" s="303"/>
      <c r="BK964" s="303"/>
      <c r="BL964" s="303"/>
      <c r="BM964" s="303"/>
      <c r="BN964" s="303"/>
      <c r="BO964" s="303"/>
      <c r="BP964" s="303"/>
      <c r="BQ964" s="303"/>
      <c r="BR964" s="303"/>
      <c r="BS964" s="303"/>
      <c r="BT964" s="303"/>
      <c r="BU964" s="303"/>
      <c r="BV964" s="303"/>
      <c r="BW964" s="303"/>
      <c r="BX964" s="303"/>
      <c r="BY964" s="303"/>
      <c r="BZ964" s="303"/>
      <c r="CA964" s="303"/>
      <c r="CB964" s="303"/>
      <c r="CC964" s="303"/>
      <c r="CD964" s="303"/>
      <c r="CE964" s="303"/>
      <c r="CF964" s="303"/>
      <c r="CG964" s="303"/>
      <c r="CH964" s="303"/>
      <c r="CI964" s="303"/>
      <c r="CJ964" s="303"/>
      <c r="CK964" s="303"/>
      <c r="CL964" s="303"/>
      <c r="CM964" s="303"/>
      <c r="CN964" s="303"/>
      <c r="CO964" s="303"/>
      <c r="CP964" s="303"/>
      <c r="CQ964" s="303"/>
      <c r="CR964" s="303"/>
      <c r="CS964" s="303"/>
      <c r="CT964" s="303"/>
      <c r="CU964" s="303"/>
      <c r="CV964" s="303"/>
      <c r="CW964" s="303"/>
      <c r="CX964" s="303"/>
      <c r="CY964" s="303"/>
      <c r="CZ964" s="303"/>
    </row>
    <row r="965" spans="1:104" ht="11.25" customHeight="1" x14ac:dyDescent="0.2">
      <c r="A965" s="303"/>
      <c r="B965" s="303"/>
      <c r="C965" s="303"/>
      <c r="D965" s="303"/>
      <c r="E965" s="303"/>
      <c r="F965" s="303"/>
      <c r="G965" s="303"/>
      <c r="H965" s="303"/>
      <c r="I965" s="303"/>
      <c r="J965" s="303"/>
      <c r="K965" s="303"/>
      <c r="L965" s="303"/>
      <c r="M965" s="303"/>
      <c r="N965" s="303"/>
      <c r="O965" s="303"/>
      <c r="P965" s="303"/>
      <c r="Q965" s="303"/>
      <c r="R965" s="309"/>
      <c r="S965" s="310"/>
      <c r="T965" s="310"/>
      <c r="U965" s="303"/>
      <c r="V965" s="303"/>
      <c r="W965" s="303"/>
      <c r="X965" s="303"/>
      <c r="Y965" s="303"/>
      <c r="Z965" s="303"/>
      <c r="AA965" s="303"/>
      <c r="AB965" s="303"/>
      <c r="AC965" s="303"/>
      <c r="AD965" s="303"/>
      <c r="AE965" s="303"/>
      <c r="AF965" s="303"/>
      <c r="AG965" s="303"/>
      <c r="AH965" s="303"/>
      <c r="AI965" s="303"/>
      <c r="AJ965" s="303"/>
      <c r="AK965" s="303"/>
      <c r="AL965" s="303"/>
      <c r="AM965" s="303"/>
      <c r="AN965" s="303"/>
      <c r="AO965" s="303"/>
      <c r="AP965" s="303"/>
      <c r="AQ965" s="303"/>
      <c r="AR965" s="303"/>
      <c r="AS965" s="303"/>
      <c r="AT965" s="303"/>
      <c r="AU965" s="303"/>
      <c r="AV965" s="303"/>
      <c r="AW965" s="303"/>
      <c r="AX965" s="303"/>
      <c r="AY965" s="303"/>
      <c r="AZ965" s="303"/>
      <c r="BA965" s="303"/>
      <c r="BB965" s="303"/>
      <c r="BC965" s="303"/>
      <c r="BD965" s="303"/>
      <c r="BE965" s="303"/>
      <c r="BF965" s="303"/>
      <c r="BG965" s="303"/>
      <c r="BH965" s="303"/>
      <c r="BI965" s="303"/>
      <c r="BJ965" s="303"/>
      <c r="BK965" s="303"/>
      <c r="BL965" s="303"/>
      <c r="BM965" s="303"/>
      <c r="BN965" s="303"/>
      <c r="BO965" s="303"/>
      <c r="BP965" s="303"/>
      <c r="BQ965" s="303"/>
      <c r="BR965" s="303"/>
      <c r="BS965" s="303"/>
      <c r="BT965" s="303"/>
      <c r="BU965" s="303"/>
      <c r="BV965" s="303"/>
      <c r="BW965" s="303"/>
      <c r="BX965" s="303"/>
      <c r="BY965" s="303"/>
      <c r="BZ965" s="303"/>
      <c r="CA965" s="303"/>
      <c r="CB965" s="303"/>
      <c r="CC965" s="303"/>
      <c r="CD965" s="303"/>
      <c r="CE965" s="303"/>
      <c r="CF965" s="303"/>
      <c r="CG965" s="303"/>
      <c r="CH965" s="303"/>
      <c r="CI965" s="303"/>
      <c r="CJ965" s="303"/>
      <c r="CK965" s="303"/>
      <c r="CL965" s="303"/>
      <c r="CM965" s="303"/>
      <c r="CN965" s="303"/>
      <c r="CO965" s="303"/>
      <c r="CP965" s="303"/>
      <c r="CQ965" s="303"/>
      <c r="CR965" s="303"/>
      <c r="CS965" s="303"/>
      <c r="CT965" s="303"/>
      <c r="CU965" s="303"/>
      <c r="CV965" s="303"/>
      <c r="CW965" s="303"/>
      <c r="CX965" s="303"/>
      <c r="CY965" s="303"/>
      <c r="CZ965" s="303"/>
    </row>
    <row r="966" spans="1:104" ht="11.25" customHeight="1" x14ac:dyDescent="0.2">
      <c r="A966" s="303"/>
      <c r="B966" s="303"/>
      <c r="C966" s="303"/>
      <c r="D966" s="303"/>
      <c r="E966" s="303"/>
      <c r="F966" s="303"/>
      <c r="G966" s="303"/>
      <c r="H966" s="303"/>
      <c r="I966" s="303"/>
      <c r="J966" s="303"/>
      <c r="K966" s="303"/>
      <c r="L966" s="303"/>
      <c r="M966" s="303"/>
      <c r="N966" s="303"/>
      <c r="O966" s="303"/>
      <c r="P966" s="303"/>
      <c r="Q966" s="303"/>
      <c r="R966" s="309"/>
      <c r="S966" s="310"/>
      <c r="T966" s="310"/>
      <c r="U966" s="303"/>
      <c r="V966" s="303"/>
      <c r="W966" s="303"/>
      <c r="X966" s="303"/>
      <c r="Y966" s="303"/>
      <c r="Z966" s="303"/>
      <c r="AA966" s="303"/>
      <c r="AB966" s="303"/>
      <c r="AC966" s="303"/>
      <c r="AD966" s="303"/>
      <c r="AE966" s="303"/>
      <c r="AF966" s="303"/>
      <c r="AG966" s="303"/>
      <c r="AH966" s="303"/>
      <c r="AI966" s="303"/>
      <c r="AJ966" s="303"/>
      <c r="AK966" s="303"/>
      <c r="AL966" s="303"/>
      <c r="AM966" s="303"/>
      <c r="AN966" s="303"/>
      <c r="AO966" s="303"/>
      <c r="AP966" s="303"/>
      <c r="AQ966" s="303"/>
      <c r="AR966" s="303"/>
      <c r="AS966" s="303"/>
      <c r="AT966" s="303"/>
      <c r="AU966" s="303"/>
      <c r="AV966" s="303"/>
      <c r="AW966" s="303"/>
      <c r="AX966" s="303"/>
      <c r="AY966" s="303"/>
      <c r="AZ966" s="303"/>
      <c r="BA966" s="303"/>
      <c r="BB966" s="303"/>
      <c r="BC966" s="303"/>
      <c r="BD966" s="303"/>
      <c r="BE966" s="303"/>
      <c r="BF966" s="303"/>
      <c r="BG966" s="303"/>
      <c r="BH966" s="303"/>
      <c r="BI966" s="303"/>
      <c r="BJ966" s="303"/>
      <c r="BK966" s="303"/>
      <c r="BL966" s="303"/>
      <c r="BM966" s="303"/>
      <c r="BN966" s="303"/>
      <c r="BO966" s="303"/>
      <c r="BP966" s="303"/>
      <c r="BQ966" s="303"/>
      <c r="BR966" s="303"/>
      <c r="BS966" s="303"/>
      <c r="BT966" s="303"/>
      <c r="BU966" s="303"/>
      <c r="BV966" s="303"/>
      <c r="BW966" s="303"/>
      <c r="BX966" s="303"/>
      <c r="BY966" s="303"/>
      <c r="BZ966" s="303"/>
      <c r="CA966" s="303"/>
      <c r="CB966" s="303"/>
      <c r="CC966" s="303"/>
      <c r="CD966" s="303"/>
      <c r="CE966" s="303"/>
      <c r="CF966" s="303"/>
      <c r="CG966" s="303"/>
      <c r="CH966" s="303"/>
      <c r="CI966" s="303"/>
      <c r="CJ966" s="303"/>
      <c r="CK966" s="303"/>
      <c r="CL966" s="303"/>
      <c r="CM966" s="303"/>
      <c r="CN966" s="303"/>
      <c r="CO966" s="303"/>
      <c r="CP966" s="303"/>
      <c r="CQ966" s="303"/>
      <c r="CR966" s="303"/>
      <c r="CS966" s="303"/>
      <c r="CT966" s="303"/>
      <c r="CU966" s="303"/>
      <c r="CV966" s="303"/>
      <c r="CW966" s="303"/>
      <c r="CX966" s="303"/>
      <c r="CY966" s="303"/>
      <c r="CZ966" s="303"/>
    </row>
    <row r="967" spans="1:104" ht="11.25" customHeight="1" x14ac:dyDescent="0.2">
      <c r="A967" s="303"/>
      <c r="B967" s="303"/>
      <c r="C967" s="303"/>
      <c r="D967" s="303"/>
      <c r="E967" s="303"/>
      <c r="F967" s="303"/>
      <c r="G967" s="303"/>
      <c r="H967" s="303"/>
      <c r="I967" s="303"/>
      <c r="J967" s="303"/>
      <c r="K967" s="303"/>
      <c r="L967" s="303"/>
      <c r="M967" s="303"/>
      <c r="N967" s="303"/>
      <c r="O967" s="303"/>
      <c r="P967" s="303"/>
      <c r="Q967" s="303"/>
      <c r="R967" s="309"/>
      <c r="S967" s="310"/>
      <c r="T967" s="310"/>
      <c r="U967" s="303"/>
      <c r="V967" s="303"/>
      <c r="W967" s="303"/>
      <c r="X967" s="303"/>
      <c r="Y967" s="303"/>
      <c r="Z967" s="303"/>
      <c r="AA967" s="303"/>
      <c r="AB967" s="303"/>
      <c r="AC967" s="303"/>
      <c r="AD967" s="303"/>
      <c r="AE967" s="303"/>
      <c r="AF967" s="303"/>
      <c r="AG967" s="303"/>
      <c r="AH967" s="303"/>
      <c r="AI967" s="303"/>
      <c r="AJ967" s="303"/>
      <c r="AK967" s="303"/>
      <c r="AL967" s="303"/>
      <c r="AM967" s="303"/>
      <c r="AN967" s="303"/>
      <c r="AO967" s="303"/>
      <c r="AP967" s="303"/>
      <c r="AQ967" s="303"/>
      <c r="AR967" s="303"/>
      <c r="AS967" s="303"/>
      <c r="AT967" s="303"/>
      <c r="AU967" s="303"/>
      <c r="AV967" s="303"/>
      <c r="AW967" s="303"/>
      <c r="AX967" s="303"/>
      <c r="AY967" s="303"/>
      <c r="AZ967" s="303"/>
      <c r="BA967" s="303"/>
      <c r="BB967" s="303"/>
      <c r="BC967" s="303"/>
      <c r="BD967" s="303"/>
      <c r="BE967" s="303"/>
      <c r="BF967" s="303"/>
      <c r="BG967" s="303"/>
      <c r="BH967" s="303"/>
      <c r="BI967" s="303"/>
      <c r="BJ967" s="303"/>
      <c r="BK967" s="303"/>
      <c r="BL967" s="303"/>
      <c r="BM967" s="303"/>
      <c r="BN967" s="303"/>
      <c r="BO967" s="303"/>
      <c r="BP967" s="303"/>
      <c r="BQ967" s="303"/>
      <c r="BR967" s="303"/>
      <c r="BS967" s="303"/>
      <c r="BT967" s="303"/>
      <c r="BU967" s="303"/>
      <c r="BV967" s="303"/>
      <c r="BW967" s="303"/>
      <c r="BX967" s="303"/>
      <c r="BY967" s="303"/>
      <c r="BZ967" s="303"/>
      <c r="CA967" s="303"/>
      <c r="CB967" s="303"/>
      <c r="CC967" s="303"/>
      <c r="CD967" s="303"/>
      <c r="CE967" s="303"/>
      <c r="CF967" s="303"/>
      <c r="CG967" s="303"/>
      <c r="CH967" s="303"/>
      <c r="CI967" s="303"/>
      <c r="CJ967" s="303"/>
      <c r="CK967" s="303"/>
      <c r="CL967" s="303"/>
      <c r="CM967" s="303"/>
      <c r="CN967" s="303"/>
      <c r="CO967" s="303"/>
      <c r="CP967" s="303"/>
      <c r="CQ967" s="303"/>
      <c r="CR967" s="303"/>
      <c r="CS967" s="303"/>
      <c r="CT967" s="303"/>
      <c r="CU967" s="303"/>
      <c r="CV967" s="303"/>
      <c r="CW967" s="303"/>
      <c r="CX967" s="303"/>
      <c r="CY967" s="303"/>
      <c r="CZ967" s="303"/>
    </row>
    <row r="968" spans="1:104" ht="11.25" customHeight="1" x14ac:dyDescent="0.2">
      <c r="A968" s="303"/>
      <c r="B968" s="303"/>
      <c r="C968" s="303"/>
      <c r="D968" s="303"/>
      <c r="E968" s="303"/>
      <c r="F968" s="303"/>
      <c r="G968" s="303"/>
      <c r="H968" s="303"/>
      <c r="I968" s="303"/>
      <c r="J968" s="303"/>
      <c r="K968" s="303"/>
      <c r="L968" s="303"/>
      <c r="M968" s="303"/>
      <c r="N968" s="303"/>
      <c r="O968" s="303"/>
      <c r="P968" s="303"/>
      <c r="Q968" s="303"/>
      <c r="R968" s="309"/>
      <c r="S968" s="310"/>
      <c r="T968" s="310"/>
      <c r="U968" s="303"/>
      <c r="V968" s="303"/>
      <c r="W968" s="303"/>
      <c r="X968" s="303"/>
      <c r="Y968" s="303"/>
      <c r="Z968" s="303"/>
      <c r="AA968" s="303"/>
      <c r="AB968" s="303"/>
      <c r="AC968" s="303"/>
      <c r="AD968" s="303"/>
      <c r="AE968" s="303"/>
      <c r="AF968" s="303"/>
      <c r="AG968" s="303"/>
      <c r="AH968" s="303"/>
      <c r="AI968" s="303"/>
      <c r="AJ968" s="303"/>
      <c r="AK968" s="303"/>
      <c r="AL968" s="303"/>
      <c r="AM968" s="303"/>
      <c r="AN968" s="303"/>
      <c r="AO968" s="303"/>
      <c r="AP968" s="303"/>
      <c r="AQ968" s="303"/>
      <c r="AR968" s="303"/>
      <c r="AS968" s="303"/>
      <c r="AT968" s="303"/>
      <c r="AU968" s="303"/>
      <c r="AV968" s="303"/>
      <c r="AW968" s="303"/>
      <c r="AX968" s="303"/>
      <c r="AY968" s="303"/>
      <c r="AZ968" s="303"/>
      <c r="BA968" s="303"/>
      <c r="BB968" s="303"/>
      <c r="BC968" s="303"/>
      <c r="BD968" s="303"/>
      <c r="BE968" s="303"/>
      <c r="BF968" s="303"/>
      <c r="BG968" s="303"/>
      <c r="BH968" s="303"/>
      <c r="BI968" s="303"/>
      <c r="BJ968" s="303"/>
      <c r="BK968" s="303"/>
      <c r="BL968" s="303"/>
      <c r="BM968" s="303"/>
      <c r="BN968" s="303"/>
      <c r="BO968" s="303"/>
      <c r="BP968" s="303"/>
      <c r="BQ968" s="303"/>
      <c r="BR968" s="303"/>
      <c r="BS968" s="303"/>
      <c r="BT968" s="303"/>
      <c r="BU968" s="303"/>
      <c r="BV968" s="303"/>
      <c r="BW968" s="303"/>
      <c r="BX968" s="303"/>
      <c r="BY968" s="303"/>
      <c r="BZ968" s="303"/>
      <c r="CA968" s="303"/>
      <c r="CB968" s="303"/>
      <c r="CC968" s="303"/>
      <c r="CD968" s="303"/>
      <c r="CE968" s="303"/>
      <c r="CF968" s="303"/>
      <c r="CG968" s="303"/>
      <c r="CH968" s="303"/>
      <c r="CI968" s="303"/>
      <c r="CJ968" s="303"/>
      <c r="CK968" s="303"/>
      <c r="CL968" s="303"/>
      <c r="CM968" s="303"/>
      <c r="CN968" s="303"/>
      <c r="CO968" s="303"/>
      <c r="CP968" s="303"/>
      <c r="CQ968" s="303"/>
      <c r="CR968" s="303"/>
      <c r="CS968" s="303"/>
      <c r="CT968" s="303"/>
      <c r="CU968" s="303"/>
      <c r="CV968" s="303"/>
      <c r="CW968" s="303"/>
      <c r="CX968" s="303"/>
      <c r="CY968" s="303"/>
      <c r="CZ968" s="303"/>
    </row>
    <row r="969" spans="1:104" ht="11.25" customHeight="1" x14ac:dyDescent="0.2">
      <c r="A969" s="303"/>
      <c r="B969" s="303"/>
      <c r="C969" s="303"/>
      <c r="D969" s="303"/>
      <c r="E969" s="303"/>
      <c r="F969" s="303"/>
      <c r="G969" s="303"/>
      <c r="H969" s="303"/>
      <c r="I969" s="303"/>
      <c r="J969" s="303"/>
      <c r="K969" s="303"/>
      <c r="L969" s="303"/>
      <c r="M969" s="303"/>
      <c r="N969" s="303"/>
      <c r="O969" s="303"/>
      <c r="P969" s="303"/>
      <c r="Q969" s="303"/>
      <c r="R969" s="309"/>
      <c r="S969" s="310"/>
      <c r="T969" s="310"/>
      <c r="U969" s="303"/>
      <c r="V969" s="303"/>
      <c r="W969" s="303"/>
      <c r="X969" s="303"/>
      <c r="Y969" s="303"/>
      <c r="Z969" s="303"/>
      <c r="AA969" s="303"/>
      <c r="AB969" s="303"/>
      <c r="AC969" s="303"/>
      <c r="AD969" s="303"/>
      <c r="AE969" s="303"/>
      <c r="AF969" s="303"/>
      <c r="AG969" s="303"/>
      <c r="AH969" s="303"/>
      <c r="AI969" s="303"/>
      <c r="AJ969" s="303"/>
      <c r="AK969" s="303"/>
      <c r="AL969" s="303"/>
      <c r="AM969" s="303"/>
      <c r="AN969" s="303"/>
      <c r="AO969" s="303"/>
      <c r="AP969" s="303"/>
      <c r="AQ969" s="303"/>
      <c r="AR969" s="303"/>
      <c r="AS969" s="303"/>
      <c r="AT969" s="303"/>
      <c r="AU969" s="303"/>
      <c r="AV969" s="303"/>
      <c r="AW969" s="303"/>
      <c r="AX969" s="303"/>
      <c r="AY969" s="303"/>
      <c r="AZ969" s="303"/>
      <c r="BA969" s="303"/>
      <c r="BB969" s="303"/>
      <c r="BC969" s="303"/>
      <c r="BD969" s="303"/>
      <c r="BE969" s="303"/>
      <c r="BF969" s="303"/>
      <c r="BG969" s="303"/>
      <c r="BH969" s="303"/>
      <c r="BI969" s="303"/>
      <c r="BJ969" s="303"/>
      <c r="BK969" s="303"/>
      <c r="BL969" s="303"/>
      <c r="BM969" s="303"/>
      <c r="BN969" s="303"/>
      <c r="BO969" s="303"/>
      <c r="BP969" s="303"/>
      <c r="BQ969" s="303"/>
      <c r="BR969" s="303"/>
      <c r="BS969" s="303"/>
      <c r="BT969" s="303"/>
      <c r="BU969" s="303"/>
      <c r="BV969" s="303"/>
      <c r="BW969" s="303"/>
      <c r="BX969" s="303"/>
      <c r="BY969" s="303"/>
      <c r="BZ969" s="303"/>
      <c r="CA969" s="303"/>
      <c r="CB969" s="303"/>
      <c r="CC969" s="303"/>
      <c r="CD969" s="303"/>
      <c r="CE969" s="303"/>
      <c r="CF969" s="303"/>
      <c r="CG969" s="303"/>
      <c r="CH969" s="303"/>
      <c r="CI969" s="303"/>
      <c r="CJ969" s="303"/>
      <c r="CK969" s="303"/>
      <c r="CL969" s="303"/>
      <c r="CM969" s="303"/>
      <c r="CN969" s="303"/>
      <c r="CO969" s="303"/>
      <c r="CP969" s="303"/>
      <c r="CQ969" s="303"/>
      <c r="CR969" s="303"/>
      <c r="CS969" s="303"/>
      <c r="CT969" s="303"/>
      <c r="CU969" s="303"/>
      <c r="CV969" s="303"/>
      <c r="CW969" s="303"/>
      <c r="CX969" s="303"/>
      <c r="CY969" s="303"/>
      <c r="CZ969" s="303"/>
    </row>
    <row r="970" spans="1:104" ht="11.25" customHeight="1" x14ac:dyDescent="0.2">
      <c r="A970" s="303"/>
      <c r="B970" s="303"/>
      <c r="C970" s="303"/>
      <c r="D970" s="303"/>
      <c r="E970" s="303"/>
      <c r="F970" s="303"/>
      <c r="G970" s="303"/>
      <c r="H970" s="303"/>
      <c r="I970" s="303"/>
      <c r="J970" s="303"/>
      <c r="K970" s="303"/>
      <c r="L970" s="303"/>
      <c r="M970" s="303"/>
      <c r="N970" s="303"/>
      <c r="O970" s="303"/>
      <c r="P970" s="303"/>
      <c r="Q970" s="303"/>
      <c r="R970" s="309"/>
      <c r="S970" s="310"/>
      <c r="T970" s="310"/>
      <c r="U970" s="303"/>
      <c r="V970" s="303"/>
      <c r="W970" s="303"/>
      <c r="X970" s="303"/>
      <c r="Y970" s="303"/>
      <c r="Z970" s="303"/>
      <c r="AA970" s="303"/>
      <c r="AB970" s="303"/>
      <c r="AC970" s="303"/>
      <c r="AD970" s="303"/>
      <c r="AE970" s="303"/>
      <c r="AF970" s="303"/>
      <c r="AG970" s="303"/>
      <c r="AH970" s="303"/>
      <c r="AI970" s="303"/>
      <c r="AJ970" s="303"/>
      <c r="AK970" s="303"/>
      <c r="AL970" s="303"/>
      <c r="AM970" s="303"/>
      <c r="AN970" s="303"/>
      <c r="AO970" s="303"/>
      <c r="AP970" s="303"/>
      <c r="AQ970" s="303"/>
      <c r="AR970" s="303"/>
      <c r="AS970" s="303"/>
      <c r="AT970" s="303"/>
      <c r="AU970" s="303"/>
      <c r="AV970" s="303"/>
      <c r="AW970" s="303"/>
      <c r="AX970" s="303"/>
      <c r="AY970" s="303"/>
      <c r="AZ970" s="303"/>
      <c r="BA970" s="303"/>
      <c r="BB970" s="303"/>
      <c r="BC970" s="303"/>
      <c r="BD970" s="303"/>
      <c r="BE970" s="303"/>
      <c r="BF970" s="303"/>
      <c r="BG970" s="303"/>
      <c r="BH970" s="303"/>
      <c r="BI970" s="303"/>
      <c r="BJ970" s="303"/>
      <c r="BK970" s="303"/>
      <c r="BL970" s="303"/>
      <c r="BM970" s="303"/>
      <c r="BN970" s="303"/>
      <c r="BO970" s="303"/>
      <c r="BP970" s="303"/>
      <c r="BQ970" s="303"/>
      <c r="BR970" s="303"/>
      <c r="BS970" s="303"/>
      <c r="BT970" s="303"/>
      <c r="BU970" s="303"/>
      <c r="BV970" s="303"/>
      <c r="BW970" s="303"/>
      <c r="BX970" s="303"/>
      <c r="BY970" s="303"/>
      <c r="BZ970" s="303"/>
      <c r="CA970" s="303"/>
      <c r="CB970" s="303"/>
      <c r="CC970" s="303"/>
      <c r="CD970" s="303"/>
      <c r="CE970" s="303"/>
      <c r="CF970" s="303"/>
      <c r="CG970" s="303"/>
      <c r="CH970" s="303"/>
      <c r="CI970" s="303"/>
      <c r="CJ970" s="303"/>
      <c r="CK970" s="303"/>
      <c r="CL970" s="303"/>
      <c r="CM970" s="303"/>
      <c r="CN970" s="303"/>
      <c r="CO970" s="303"/>
      <c r="CP970" s="303"/>
      <c r="CQ970" s="303"/>
      <c r="CR970" s="303"/>
      <c r="CS970" s="303"/>
      <c r="CT970" s="303"/>
      <c r="CU970" s="303"/>
      <c r="CV970" s="303"/>
      <c r="CW970" s="303"/>
      <c r="CX970" s="303"/>
      <c r="CY970" s="303"/>
      <c r="CZ970" s="303"/>
    </row>
    <row r="971" spans="1:104" ht="11.25" customHeight="1" x14ac:dyDescent="0.2">
      <c r="A971" s="303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303"/>
      <c r="N971" s="303"/>
      <c r="O971" s="303"/>
      <c r="P971" s="303"/>
      <c r="Q971" s="303"/>
      <c r="R971" s="309"/>
      <c r="S971" s="310"/>
      <c r="T971" s="310"/>
      <c r="U971" s="303"/>
      <c r="V971" s="303"/>
      <c r="W971" s="303"/>
      <c r="X971" s="303"/>
      <c r="Y971" s="303"/>
      <c r="Z971" s="303"/>
      <c r="AA971" s="303"/>
      <c r="AB971" s="303"/>
      <c r="AC971" s="303"/>
      <c r="AD971" s="303"/>
      <c r="AE971" s="303"/>
      <c r="AF971" s="303"/>
      <c r="AG971" s="303"/>
      <c r="AH971" s="303"/>
      <c r="AI971" s="303"/>
      <c r="AJ971" s="303"/>
      <c r="AK971" s="303"/>
      <c r="AL971" s="303"/>
      <c r="AM971" s="303"/>
      <c r="AN971" s="303"/>
      <c r="AO971" s="303"/>
      <c r="AP971" s="303"/>
      <c r="AQ971" s="303"/>
      <c r="AR971" s="303"/>
      <c r="AS971" s="303"/>
      <c r="AT971" s="303"/>
      <c r="AU971" s="303"/>
      <c r="AV971" s="303"/>
      <c r="AW971" s="303"/>
      <c r="AX971" s="303"/>
      <c r="AY971" s="303"/>
      <c r="AZ971" s="303"/>
      <c r="BA971" s="303"/>
      <c r="BB971" s="303"/>
      <c r="BC971" s="303"/>
      <c r="BD971" s="303"/>
      <c r="BE971" s="303"/>
      <c r="BF971" s="303"/>
      <c r="BG971" s="303"/>
      <c r="BH971" s="303"/>
      <c r="BI971" s="303"/>
      <c r="BJ971" s="303"/>
      <c r="BK971" s="303"/>
      <c r="BL971" s="303"/>
      <c r="BM971" s="303"/>
      <c r="BN971" s="303"/>
      <c r="BO971" s="303"/>
      <c r="BP971" s="303"/>
      <c r="BQ971" s="303"/>
      <c r="BR971" s="303"/>
      <c r="BS971" s="303"/>
      <c r="BT971" s="303"/>
      <c r="BU971" s="303"/>
      <c r="BV971" s="303"/>
      <c r="BW971" s="303"/>
      <c r="BX971" s="303"/>
      <c r="BY971" s="303"/>
      <c r="BZ971" s="303"/>
      <c r="CA971" s="303"/>
      <c r="CB971" s="303"/>
      <c r="CC971" s="303"/>
      <c r="CD971" s="303"/>
      <c r="CE971" s="303"/>
      <c r="CF971" s="303"/>
      <c r="CG971" s="303"/>
      <c r="CH971" s="303"/>
      <c r="CI971" s="303"/>
      <c r="CJ971" s="303"/>
      <c r="CK971" s="303"/>
      <c r="CL971" s="303"/>
      <c r="CM971" s="303"/>
      <c r="CN971" s="303"/>
      <c r="CO971" s="303"/>
      <c r="CP971" s="303"/>
      <c r="CQ971" s="303"/>
      <c r="CR971" s="303"/>
      <c r="CS971" s="303"/>
      <c r="CT971" s="303"/>
      <c r="CU971" s="303"/>
      <c r="CV971" s="303"/>
      <c r="CW971" s="303"/>
      <c r="CX971" s="303"/>
      <c r="CY971" s="303"/>
      <c r="CZ971" s="303"/>
    </row>
    <row r="972" spans="1:104" ht="11.25" customHeight="1" x14ac:dyDescent="0.2">
      <c r="A972" s="303"/>
      <c r="B972" s="303"/>
      <c r="C972" s="303"/>
      <c r="D972" s="303"/>
      <c r="E972" s="303"/>
      <c r="F972" s="303"/>
      <c r="G972" s="303"/>
      <c r="H972" s="303"/>
      <c r="I972" s="303"/>
      <c r="J972" s="303"/>
      <c r="K972" s="303"/>
      <c r="L972" s="303"/>
      <c r="M972" s="303"/>
      <c r="N972" s="303"/>
      <c r="O972" s="303"/>
      <c r="P972" s="303"/>
      <c r="Q972" s="303"/>
      <c r="R972" s="309"/>
      <c r="S972" s="310"/>
      <c r="T972" s="310"/>
      <c r="U972" s="303"/>
      <c r="V972" s="303"/>
      <c r="W972" s="303"/>
      <c r="X972" s="303"/>
      <c r="Y972" s="303"/>
      <c r="Z972" s="303"/>
      <c r="AA972" s="303"/>
      <c r="AB972" s="303"/>
      <c r="AC972" s="303"/>
      <c r="AD972" s="303"/>
      <c r="AE972" s="303"/>
      <c r="AF972" s="303"/>
      <c r="AG972" s="303"/>
      <c r="AH972" s="303"/>
      <c r="AI972" s="303"/>
      <c r="AJ972" s="303"/>
      <c r="AK972" s="303"/>
      <c r="AL972" s="303"/>
      <c r="AM972" s="303"/>
      <c r="AN972" s="303"/>
      <c r="AO972" s="303"/>
      <c r="AP972" s="303"/>
      <c r="AQ972" s="303"/>
      <c r="AR972" s="303"/>
      <c r="AS972" s="303"/>
      <c r="AT972" s="303"/>
      <c r="AU972" s="303"/>
      <c r="AV972" s="303"/>
      <c r="AW972" s="303"/>
      <c r="AX972" s="303"/>
      <c r="AY972" s="303"/>
      <c r="AZ972" s="303"/>
      <c r="BA972" s="303"/>
      <c r="BB972" s="303"/>
      <c r="BC972" s="303"/>
      <c r="BD972" s="303"/>
      <c r="BE972" s="303"/>
      <c r="BF972" s="303"/>
      <c r="BG972" s="303"/>
      <c r="BH972" s="303"/>
      <c r="BI972" s="303"/>
      <c r="BJ972" s="303"/>
      <c r="BK972" s="303"/>
      <c r="BL972" s="303"/>
      <c r="BM972" s="303"/>
      <c r="BN972" s="303"/>
      <c r="BO972" s="303"/>
      <c r="BP972" s="303"/>
      <c r="BQ972" s="303"/>
      <c r="BR972" s="303"/>
      <c r="BS972" s="303"/>
      <c r="BT972" s="303"/>
      <c r="BU972" s="303"/>
      <c r="BV972" s="303"/>
      <c r="BW972" s="303"/>
      <c r="BX972" s="303"/>
      <c r="BY972" s="303"/>
      <c r="BZ972" s="303"/>
      <c r="CA972" s="303"/>
      <c r="CB972" s="303"/>
      <c r="CC972" s="303"/>
      <c r="CD972" s="303"/>
      <c r="CE972" s="303"/>
      <c r="CF972" s="303"/>
      <c r="CG972" s="303"/>
      <c r="CH972" s="303"/>
      <c r="CI972" s="303"/>
      <c r="CJ972" s="303"/>
      <c r="CK972" s="303"/>
      <c r="CL972" s="303"/>
      <c r="CM972" s="303"/>
      <c r="CN972" s="303"/>
      <c r="CO972" s="303"/>
      <c r="CP972" s="303"/>
      <c r="CQ972" s="303"/>
      <c r="CR972" s="303"/>
      <c r="CS972" s="303"/>
      <c r="CT972" s="303"/>
      <c r="CU972" s="303"/>
      <c r="CV972" s="303"/>
      <c r="CW972" s="303"/>
      <c r="CX972" s="303"/>
      <c r="CY972" s="303"/>
      <c r="CZ972" s="303"/>
    </row>
    <row r="973" spans="1:104" ht="11.25" customHeight="1" x14ac:dyDescent="0.2">
      <c r="A973" s="303"/>
      <c r="B973" s="303"/>
      <c r="C973" s="303"/>
      <c r="D973" s="303"/>
      <c r="E973" s="303"/>
      <c r="F973" s="303"/>
      <c r="G973" s="303"/>
      <c r="H973" s="303"/>
      <c r="I973" s="303"/>
      <c r="J973" s="303"/>
      <c r="K973" s="303"/>
      <c r="L973" s="303"/>
      <c r="M973" s="303"/>
      <c r="N973" s="303"/>
      <c r="O973" s="303"/>
      <c r="P973" s="303"/>
      <c r="Q973" s="303"/>
      <c r="R973" s="309"/>
      <c r="S973" s="310"/>
      <c r="T973" s="310"/>
      <c r="U973" s="303"/>
      <c r="V973" s="303"/>
      <c r="W973" s="303"/>
      <c r="X973" s="303"/>
      <c r="Y973" s="303"/>
      <c r="Z973" s="303"/>
      <c r="AA973" s="303"/>
      <c r="AB973" s="303"/>
      <c r="AC973" s="303"/>
      <c r="AD973" s="303"/>
      <c r="AE973" s="303"/>
      <c r="AF973" s="303"/>
      <c r="AG973" s="303"/>
      <c r="AH973" s="303"/>
      <c r="AI973" s="303"/>
      <c r="AJ973" s="303"/>
      <c r="AK973" s="303"/>
      <c r="AL973" s="303"/>
      <c r="AM973" s="303"/>
      <c r="AN973" s="303"/>
      <c r="AO973" s="303"/>
      <c r="AP973" s="303"/>
      <c r="AQ973" s="303"/>
      <c r="AR973" s="303"/>
      <c r="AS973" s="303"/>
      <c r="AT973" s="303"/>
      <c r="AU973" s="303"/>
      <c r="AV973" s="303"/>
      <c r="AW973" s="303"/>
      <c r="AX973" s="303"/>
      <c r="AY973" s="303"/>
      <c r="AZ973" s="303"/>
      <c r="BA973" s="303"/>
      <c r="BB973" s="303"/>
      <c r="BC973" s="303"/>
      <c r="BD973" s="303"/>
      <c r="BE973" s="303"/>
      <c r="BF973" s="303"/>
      <c r="BG973" s="303"/>
      <c r="BH973" s="303"/>
      <c r="BI973" s="303"/>
      <c r="BJ973" s="303"/>
      <c r="BK973" s="303"/>
      <c r="BL973" s="303"/>
      <c r="BM973" s="303"/>
      <c r="BN973" s="303"/>
      <c r="BO973" s="303"/>
      <c r="BP973" s="303"/>
      <c r="BQ973" s="303"/>
      <c r="BR973" s="303"/>
      <c r="BS973" s="303"/>
      <c r="BT973" s="303"/>
      <c r="BU973" s="303"/>
      <c r="BV973" s="303"/>
      <c r="BW973" s="303"/>
      <c r="BX973" s="303"/>
      <c r="BY973" s="303"/>
      <c r="BZ973" s="303"/>
      <c r="CA973" s="303"/>
      <c r="CB973" s="303"/>
      <c r="CC973" s="303"/>
      <c r="CD973" s="303"/>
      <c r="CE973" s="303"/>
      <c r="CF973" s="303"/>
      <c r="CG973" s="303"/>
      <c r="CH973" s="303"/>
      <c r="CI973" s="303"/>
      <c r="CJ973" s="303"/>
      <c r="CK973" s="303"/>
      <c r="CL973" s="303"/>
      <c r="CM973" s="303"/>
      <c r="CN973" s="303"/>
      <c r="CO973" s="303"/>
      <c r="CP973" s="303"/>
      <c r="CQ973" s="303"/>
      <c r="CR973" s="303"/>
      <c r="CS973" s="303"/>
      <c r="CT973" s="303"/>
      <c r="CU973" s="303"/>
      <c r="CV973" s="303"/>
      <c r="CW973" s="303"/>
      <c r="CX973" s="303"/>
      <c r="CY973" s="303"/>
      <c r="CZ973" s="303"/>
    </row>
    <row r="974" spans="1:104" ht="11.25" customHeight="1" x14ac:dyDescent="0.2">
      <c r="A974" s="303"/>
      <c r="B974" s="303"/>
      <c r="C974" s="303"/>
      <c r="D974" s="303"/>
      <c r="E974" s="303"/>
      <c r="F974" s="303"/>
      <c r="G974" s="303"/>
      <c r="H974" s="303"/>
      <c r="I974" s="303"/>
      <c r="J974" s="303"/>
      <c r="K974" s="303"/>
      <c r="L974" s="303"/>
      <c r="M974" s="303"/>
      <c r="N974" s="303"/>
      <c r="O974" s="303"/>
      <c r="P974" s="303"/>
      <c r="Q974" s="303"/>
      <c r="R974" s="309"/>
      <c r="S974" s="310"/>
      <c r="T974" s="310"/>
      <c r="U974" s="303"/>
      <c r="V974" s="303"/>
      <c r="W974" s="303"/>
      <c r="X974" s="303"/>
      <c r="Y974" s="303"/>
      <c r="Z974" s="303"/>
      <c r="AA974" s="303"/>
      <c r="AB974" s="303"/>
      <c r="AC974" s="303"/>
      <c r="AD974" s="303"/>
      <c r="AE974" s="303"/>
      <c r="AF974" s="303"/>
      <c r="AG974" s="303"/>
      <c r="AH974" s="303"/>
      <c r="AI974" s="303"/>
      <c r="AJ974" s="303"/>
      <c r="AK974" s="303"/>
      <c r="AL974" s="303"/>
      <c r="AM974" s="303"/>
      <c r="AN974" s="303"/>
      <c r="AO974" s="303"/>
      <c r="AP974" s="303"/>
      <c r="AQ974" s="303"/>
      <c r="AR974" s="303"/>
      <c r="AS974" s="303"/>
      <c r="AT974" s="303"/>
      <c r="AU974" s="303"/>
      <c r="AV974" s="303"/>
      <c r="AW974" s="303"/>
      <c r="AX974" s="303"/>
      <c r="AY974" s="303"/>
      <c r="AZ974" s="303"/>
      <c r="BA974" s="303"/>
      <c r="BB974" s="303"/>
      <c r="BC974" s="303"/>
      <c r="BD974" s="303"/>
      <c r="BE974" s="303"/>
      <c r="BF974" s="303"/>
      <c r="BG974" s="303"/>
      <c r="BH974" s="303"/>
      <c r="BI974" s="303"/>
      <c r="BJ974" s="303"/>
      <c r="BK974" s="303"/>
      <c r="BL974" s="303"/>
      <c r="BM974" s="303"/>
      <c r="BN974" s="303"/>
      <c r="BO974" s="303"/>
      <c r="BP974" s="303"/>
      <c r="BQ974" s="303"/>
      <c r="BR974" s="303"/>
      <c r="BS974" s="303"/>
      <c r="BT974" s="303"/>
      <c r="BU974" s="303"/>
      <c r="BV974" s="303"/>
      <c r="BW974" s="303"/>
      <c r="BX974" s="303"/>
      <c r="BY974" s="303"/>
      <c r="BZ974" s="303"/>
      <c r="CA974" s="303"/>
      <c r="CB974" s="303"/>
      <c r="CC974" s="303"/>
      <c r="CD974" s="303"/>
      <c r="CE974" s="303"/>
      <c r="CF974" s="303"/>
      <c r="CG974" s="303"/>
      <c r="CH974" s="303"/>
      <c r="CI974" s="303"/>
      <c r="CJ974" s="303"/>
      <c r="CK974" s="303"/>
      <c r="CL974" s="303"/>
      <c r="CM974" s="303"/>
      <c r="CN974" s="303"/>
      <c r="CO974" s="303"/>
      <c r="CP974" s="303"/>
      <c r="CQ974" s="303"/>
      <c r="CR974" s="303"/>
      <c r="CS974" s="303"/>
      <c r="CT974" s="303"/>
      <c r="CU974" s="303"/>
      <c r="CV974" s="303"/>
      <c r="CW974" s="303"/>
      <c r="CX974" s="303"/>
      <c r="CY974" s="303"/>
      <c r="CZ974" s="303"/>
    </row>
    <row r="975" spans="1:104" ht="11.25" customHeight="1" x14ac:dyDescent="0.2">
      <c r="A975" s="303"/>
      <c r="B975" s="303"/>
      <c r="C975" s="303"/>
      <c r="D975" s="303"/>
      <c r="E975" s="303"/>
      <c r="F975" s="303"/>
      <c r="G975" s="303"/>
      <c r="H975" s="303"/>
      <c r="I975" s="303"/>
      <c r="J975" s="303"/>
      <c r="K975" s="303"/>
      <c r="L975" s="303"/>
      <c r="M975" s="303"/>
      <c r="N975" s="303"/>
      <c r="O975" s="303"/>
      <c r="P975" s="303"/>
      <c r="Q975" s="303"/>
      <c r="R975" s="309"/>
      <c r="S975" s="310"/>
      <c r="T975" s="310"/>
      <c r="U975" s="303"/>
      <c r="V975" s="303"/>
      <c r="W975" s="303"/>
      <c r="X975" s="303"/>
      <c r="Y975" s="303"/>
      <c r="Z975" s="303"/>
      <c r="AA975" s="303"/>
      <c r="AB975" s="303"/>
      <c r="AC975" s="303"/>
      <c r="AD975" s="303"/>
      <c r="AE975" s="303"/>
      <c r="AF975" s="303"/>
      <c r="AG975" s="303"/>
      <c r="AH975" s="303"/>
      <c r="AI975" s="303"/>
      <c r="AJ975" s="303"/>
      <c r="AK975" s="303"/>
      <c r="AL975" s="303"/>
      <c r="AM975" s="303"/>
      <c r="AN975" s="303"/>
      <c r="AO975" s="303"/>
      <c r="AP975" s="303"/>
      <c r="AQ975" s="303"/>
      <c r="AR975" s="303"/>
      <c r="AS975" s="303"/>
      <c r="AT975" s="303"/>
      <c r="AU975" s="303"/>
      <c r="AV975" s="303"/>
      <c r="AW975" s="303"/>
      <c r="AX975" s="303"/>
      <c r="AY975" s="303"/>
      <c r="AZ975" s="303"/>
      <c r="BA975" s="303"/>
      <c r="BB975" s="303"/>
      <c r="BC975" s="303"/>
      <c r="BD975" s="303"/>
      <c r="BE975" s="303"/>
      <c r="BF975" s="303"/>
      <c r="BG975" s="303"/>
      <c r="BH975" s="303"/>
      <c r="BI975" s="303"/>
      <c r="BJ975" s="303"/>
      <c r="BK975" s="303"/>
      <c r="BL975" s="303"/>
      <c r="BM975" s="303"/>
      <c r="BN975" s="303"/>
      <c r="BO975" s="303"/>
      <c r="BP975" s="303"/>
      <c r="BQ975" s="303"/>
      <c r="BR975" s="303"/>
      <c r="BS975" s="303"/>
      <c r="BT975" s="303"/>
      <c r="BU975" s="303"/>
      <c r="BV975" s="303"/>
      <c r="BW975" s="303"/>
      <c r="BX975" s="303"/>
      <c r="BY975" s="303"/>
      <c r="BZ975" s="303"/>
      <c r="CA975" s="303"/>
      <c r="CB975" s="303"/>
      <c r="CC975" s="303"/>
      <c r="CD975" s="303"/>
      <c r="CE975" s="303"/>
      <c r="CF975" s="303"/>
      <c r="CG975" s="303"/>
      <c r="CH975" s="303"/>
      <c r="CI975" s="303"/>
      <c r="CJ975" s="303"/>
      <c r="CK975" s="303"/>
      <c r="CL975" s="303"/>
      <c r="CM975" s="303"/>
      <c r="CN975" s="303"/>
      <c r="CO975" s="303"/>
      <c r="CP975" s="303"/>
      <c r="CQ975" s="303"/>
      <c r="CR975" s="303"/>
      <c r="CS975" s="303"/>
      <c r="CT975" s="303"/>
      <c r="CU975" s="303"/>
      <c r="CV975" s="303"/>
      <c r="CW975" s="303"/>
      <c r="CX975" s="303"/>
      <c r="CY975" s="303"/>
      <c r="CZ975" s="303"/>
    </row>
    <row r="976" spans="1:104" ht="11.25" customHeight="1" x14ac:dyDescent="0.2">
      <c r="A976" s="303"/>
      <c r="B976" s="303"/>
      <c r="C976" s="303"/>
      <c r="D976" s="303"/>
      <c r="E976" s="303"/>
      <c r="F976" s="303"/>
      <c r="G976" s="303"/>
      <c r="H976" s="303"/>
      <c r="I976" s="303"/>
      <c r="J976" s="303"/>
      <c r="K976" s="303"/>
      <c r="L976" s="303"/>
      <c r="M976" s="303"/>
      <c r="N976" s="303"/>
      <c r="O976" s="303"/>
      <c r="P976" s="303"/>
      <c r="Q976" s="303"/>
      <c r="R976" s="309"/>
      <c r="S976" s="310"/>
      <c r="T976" s="310"/>
      <c r="U976" s="303"/>
      <c r="V976" s="303"/>
      <c r="W976" s="303"/>
      <c r="X976" s="303"/>
      <c r="Y976" s="303"/>
      <c r="Z976" s="303"/>
      <c r="AA976" s="303"/>
      <c r="AB976" s="303"/>
      <c r="AC976" s="303"/>
      <c r="AD976" s="303"/>
      <c r="AE976" s="303"/>
      <c r="AF976" s="303"/>
      <c r="AG976" s="303"/>
      <c r="AH976" s="303"/>
      <c r="AI976" s="303"/>
      <c r="AJ976" s="303"/>
      <c r="AK976" s="303"/>
      <c r="AL976" s="303"/>
      <c r="AM976" s="303"/>
      <c r="AN976" s="303"/>
      <c r="AO976" s="303"/>
      <c r="AP976" s="303"/>
      <c r="AQ976" s="303"/>
      <c r="AR976" s="303"/>
      <c r="AS976" s="303"/>
      <c r="AT976" s="303"/>
      <c r="AU976" s="303"/>
      <c r="AV976" s="303"/>
      <c r="AW976" s="303"/>
      <c r="AX976" s="303"/>
      <c r="AY976" s="303"/>
      <c r="AZ976" s="303"/>
      <c r="BA976" s="303"/>
      <c r="BB976" s="303"/>
      <c r="BC976" s="303"/>
      <c r="BD976" s="303"/>
      <c r="BE976" s="303"/>
      <c r="BF976" s="303"/>
      <c r="BG976" s="303"/>
      <c r="BH976" s="303"/>
      <c r="BI976" s="303"/>
      <c r="BJ976" s="303"/>
      <c r="BK976" s="303"/>
      <c r="BL976" s="303"/>
      <c r="BM976" s="303"/>
      <c r="BN976" s="303"/>
      <c r="BO976" s="303"/>
      <c r="BP976" s="303"/>
      <c r="BQ976" s="303"/>
      <c r="BR976" s="303"/>
      <c r="BS976" s="303"/>
      <c r="BT976" s="303"/>
      <c r="BU976" s="303"/>
      <c r="BV976" s="303"/>
      <c r="BW976" s="303"/>
      <c r="BX976" s="303"/>
      <c r="BY976" s="303"/>
      <c r="BZ976" s="303"/>
      <c r="CA976" s="303"/>
      <c r="CB976" s="303"/>
      <c r="CC976" s="303"/>
      <c r="CD976" s="303"/>
      <c r="CE976" s="303"/>
      <c r="CF976" s="303"/>
      <c r="CG976" s="303"/>
      <c r="CH976" s="303"/>
      <c r="CI976" s="303"/>
      <c r="CJ976" s="303"/>
      <c r="CK976" s="303"/>
      <c r="CL976" s="303"/>
      <c r="CM976" s="303"/>
      <c r="CN976" s="303"/>
      <c r="CO976" s="303"/>
      <c r="CP976" s="303"/>
      <c r="CQ976" s="303"/>
      <c r="CR976" s="303"/>
      <c r="CS976" s="303"/>
      <c r="CT976" s="303"/>
      <c r="CU976" s="303"/>
      <c r="CV976" s="303"/>
      <c r="CW976" s="303"/>
      <c r="CX976" s="303"/>
      <c r="CY976" s="303"/>
      <c r="CZ976" s="303"/>
    </row>
    <row r="977" spans="1:104" ht="11.25" customHeight="1" x14ac:dyDescent="0.2">
      <c r="A977" s="303"/>
      <c r="B977" s="303"/>
      <c r="C977" s="303"/>
      <c r="D977" s="303"/>
      <c r="E977" s="303"/>
      <c r="F977" s="303"/>
      <c r="G977" s="303"/>
      <c r="H977" s="303"/>
      <c r="I977" s="303"/>
      <c r="J977" s="303"/>
      <c r="K977" s="303"/>
      <c r="L977" s="303"/>
      <c r="M977" s="303"/>
      <c r="N977" s="303"/>
      <c r="O977" s="303"/>
      <c r="P977" s="303"/>
      <c r="Q977" s="303"/>
      <c r="R977" s="309"/>
      <c r="S977" s="310"/>
      <c r="T977" s="310"/>
      <c r="U977" s="303"/>
      <c r="V977" s="303"/>
      <c r="W977" s="303"/>
      <c r="X977" s="303"/>
      <c r="Y977" s="303"/>
      <c r="Z977" s="303"/>
      <c r="AA977" s="303"/>
      <c r="AB977" s="303"/>
      <c r="AC977" s="303"/>
      <c r="AD977" s="303"/>
      <c r="AE977" s="303"/>
      <c r="AF977" s="303"/>
      <c r="AG977" s="303"/>
      <c r="AH977" s="303"/>
      <c r="AI977" s="303"/>
      <c r="AJ977" s="303"/>
      <c r="AK977" s="303"/>
      <c r="AL977" s="303"/>
      <c r="AM977" s="303"/>
      <c r="AN977" s="303"/>
      <c r="AO977" s="303"/>
      <c r="AP977" s="303"/>
      <c r="AQ977" s="303"/>
      <c r="AR977" s="303"/>
      <c r="AS977" s="303"/>
      <c r="AT977" s="303"/>
      <c r="AU977" s="303"/>
      <c r="AV977" s="303"/>
      <c r="AW977" s="303"/>
      <c r="AX977" s="303"/>
      <c r="AY977" s="303"/>
      <c r="AZ977" s="303"/>
      <c r="BA977" s="303"/>
      <c r="BB977" s="303"/>
      <c r="BC977" s="303"/>
      <c r="BD977" s="303"/>
      <c r="BE977" s="303"/>
      <c r="BF977" s="303"/>
      <c r="BG977" s="303"/>
      <c r="BH977" s="303"/>
      <c r="BI977" s="303"/>
      <c r="BJ977" s="303"/>
      <c r="BK977" s="303"/>
      <c r="BL977" s="303"/>
      <c r="BM977" s="303"/>
      <c r="BN977" s="303"/>
      <c r="BO977" s="303"/>
      <c r="BP977" s="303"/>
      <c r="BQ977" s="303"/>
      <c r="BR977" s="303"/>
      <c r="BS977" s="303"/>
      <c r="BT977" s="303"/>
      <c r="BU977" s="303"/>
      <c r="BV977" s="303"/>
      <c r="BW977" s="303"/>
      <c r="BX977" s="303"/>
      <c r="BY977" s="303"/>
      <c r="BZ977" s="303"/>
      <c r="CA977" s="303"/>
      <c r="CB977" s="303"/>
      <c r="CC977" s="303"/>
      <c r="CD977" s="303"/>
      <c r="CE977" s="303"/>
      <c r="CF977" s="303"/>
      <c r="CG977" s="303"/>
      <c r="CH977" s="303"/>
      <c r="CI977" s="303"/>
      <c r="CJ977" s="303"/>
      <c r="CK977" s="303"/>
      <c r="CL977" s="303"/>
      <c r="CM977" s="303"/>
      <c r="CN977" s="303"/>
      <c r="CO977" s="303"/>
      <c r="CP977" s="303"/>
      <c r="CQ977" s="303"/>
      <c r="CR977" s="303"/>
      <c r="CS977" s="303"/>
      <c r="CT977" s="303"/>
      <c r="CU977" s="303"/>
      <c r="CV977" s="303"/>
      <c r="CW977" s="303"/>
      <c r="CX977" s="303"/>
      <c r="CY977" s="303"/>
      <c r="CZ977" s="303"/>
    </row>
    <row r="978" spans="1:104" ht="11.25" customHeight="1" x14ac:dyDescent="0.2">
      <c r="A978" s="303"/>
      <c r="B978" s="303"/>
      <c r="C978" s="303"/>
      <c r="D978" s="303"/>
      <c r="E978" s="303"/>
      <c r="F978" s="303"/>
      <c r="G978" s="303"/>
      <c r="H978" s="303"/>
      <c r="I978" s="303"/>
      <c r="J978" s="303"/>
      <c r="K978" s="303"/>
      <c r="L978" s="303"/>
      <c r="M978" s="303"/>
      <c r="N978" s="303"/>
      <c r="O978" s="303"/>
      <c r="P978" s="303"/>
      <c r="Q978" s="303"/>
      <c r="R978" s="309"/>
      <c r="S978" s="310"/>
      <c r="T978" s="310"/>
      <c r="U978" s="303"/>
      <c r="V978" s="303"/>
      <c r="W978" s="303"/>
      <c r="X978" s="303"/>
      <c r="Y978" s="303"/>
      <c r="Z978" s="303"/>
      <c r="AA978" s="303"/>
      <c r="AB978" s="303"/>
      <c r="AC978" s="303"/>
      <c r="AD978" s="303"/>
      <c r="AE978" s="303"/>
      <c r="AF978" s="303"/>
      <c r="AG978" s="303"/>
      <c r="AH978" s="303"/>
      <c r="AI978" s="303"/>
      <c r="AJ978" s="303"/>
      <c r="AK978" s="303"/>
      <c r="AL978" s="303"/>
      <c r="AM978" s="303"/>
      <c r="AN978" s="303"/>
      <c r="AO978" s="303"/>
      <c r="AP978" s="303"/>
      <c r="AQ978" s="303"/>
      <c r="AR978" s="303"/>
      <c r="AS978" s="303"/>
      <c r="AT978" s="303"/>
      <c r="AU978" s="303"/>
      <c r="AV978" s="303"/>
      <c r="AW978" s="303"/>
      <c r="AX978" s="303"/>
      <c r="AY978" s="303"/>
      <c r="AZ978" s="303"/>
      <c r="BA978" s="303"/>
      <c r="BB978" s="303"/>
      <c r="BC978" s="303"/>
      <c r="BD978" s="303"/>
      <c r="BE978" s="303"/>
      <c r="BF978" s="303"/>
      <c r="BG978" s="303"/>
      <c r="BH978" s="303"/>
      <c r="BI978" s="303"/>
      <c r="BJ978" s="303"/>
      <c r="BK978" s="303"/>
      <c r="BL978" s="303"/>
      <c r="BM978" s="303"/>
      <c r="BN978" s="303"/>
      <c r="BO978" s="303"/>
      <c r="BP978" s="303"/>
      <c r="BQ978" s="303"/>
      <c r="BR978" s="303"/>
      <c r="BS978" s="303"/>
      <c r="BT978" s="303"/>
      <c r="BU978" s="303"/>
      <c r="BV978" s="303"/>
      <c r="BW978" s="303"/>
      <c r="BX978" s="303"/>
      <c r="BY978" s="303"/>
      <c r="BZ978" s="303"/>
      <c r="CA978" s="303"/>
      <c r="CB978" s="303"/>
      <c r="CC978" s="303"/>
      <c r="CD978" s="303"/>
      <c r="CE978" s="303"/>
      <c r="CF978" s="303"/>
      <c r="CG978" s="303"/>
      <c r="CH978" s="303"/>
      <c r="CI978" s="303"/>
      <c r="CJ978" s="303"/>
      <c r="CK978" s="303"/>
      <c r="CL978" s="303"/>
      <c r="CM978" s="303"/>
      <c r="CN978" s="303"/>
      <c r="CO978" s="303"/>
      <c r="CP978" s="303"/>
      <c r="CQ978" s="303"/>
      <c r="CR978" s="303"/>
      <c r="CS978" s="303"/>
      <c r="CT978" s="303"/>
      <c r="CU978" s="303"/>
      <c r="CV978" s="303"/>
      <c r="CW978" s="303"/>
      <c r="CX978" s="303"/>
      <c r="CY978" s="303"/>
      <c r="CZ978" s="303"/>
    </row>
    <row r="979" spans="1:104" ht="11.25" customHeight="1" x14ac:dyDescent="0.2">
      <c r="A979" s="303"/>
      <c r="B979" s="303"/>
      <c r="C979" s="303"/>
      <c r="D979" s="303"/>
      <c r="E979" s="303"/>
      <c r="F979" s="303"/>
      <c r="G979" s="303"/>
      <c r="H979" s="303"/>
      <c r="I979" s="303"/>
      <c r="J979" s="303"/>
      <c r="K979" s="303"/>
      <c r="L979" s="303"/>
      <c r="M979" s="303"/>
      <c r="N979" s="303"/>
      <c r="O979" s="303"/>
      <c r="P979" s="303"/>
      <c r="Q979" s="303"/>
      <c r="R979" s="309"/>
      <c r="S979" s="310"/>
      <c r="T979" s="310"/>
      <c r="U979" s="303"/>
      <c r="V979" s="303"/>
      <c r="W979" s="303"/>
      <c r="X979" s="303"/>
      <c r="Y979" s="303"/>
      <c r="Z979" s="303"/>
      <c r="AA979" s="303"/>
      <c r="AB979" s="303"/>
      <c r="AC979" s="303"/>
      <c r="AD979" s="303"/>
      <c r="AE979" s="303"/>
      <c r="AF979" s="303"/>
      <c r="AG979" s="303"/>
      <c r="AH979" s="303"/>
      <c r="AI979" s="303"/>
      <c r="AJ979" s="303"/>
      <c r="AK979" s="303"/>
      <c r="AL979" s="303"/>
      <c r="AM979" s="303"/>
      <c r="AN979" s="303"/>
      <c r="AO979" s="303"/>
      <c r="AP979" s="303"/>
      <c r="AQ979" s="303"/>
      <c r="AR979" s="303"/>
      <c r="AS979" s="303"/>
      <c r="AT979" s="303"/>
      <c r="AU979" s="303"/>
      <c r="AV979" s="303"/>
      <c r="AW979" s="303"/>
      <c r="AX979" s="303"/>
      <c r="AY979" s="303"/>
      <c r="AZ979" s="303"/>
      <c r="BA979" s="303"/>
      <c r="BB979" s="303"/>
      <c r="BC979" s="303"/>
      <c r="BD979" s="303"/>
      <c r="BE979" s="303"/>
      <c r="BF979" s="303"/>
      <c r="BG979" s="303"/>
      <c r="BH979" s="303"/>
      <c r="BI979" s="303"/>
      <c r="BJ979" s="303"/>
      <c r="BK979" s="303"/>
      <c r="BL979" s="303"/>
      <c r="BM979" s="303"/>
      <c r="BN979" s="303"/>
      <c r="BO979" s="303"/>
      <c r="BP979" s="303"/>
      <c r="BQ979" s="303"/>
      <c r="BR979" s="303"/>
      <c r="BS979" s="303"/>
      <c r="BT979" s="303"/>
      <c r="BU979" s="303"/>
      <c r="BV979" s="303"/>
      <c r="BW979" s="303"/>
      <c r="BX979" s="303"/>
      <c r="BY979" s="303"/>
      <c r="BZ979" s="303"/>
      <c r="CA979" s="303"/>
      <c r="CB979" s="303"/>
      <c r="CC979" s="303"/>
      <c r="CD979" s="303"/>
      <c r="CE979" s="303"/>
      <c r="CF979" s="303"/>
      <c r="CG979" s="303"/>
      <c r="CH979" s="303"/>
      <c r="CI979" s="303"/>
      <c r="CJ979" s="303"/>
      <c r="CK979" s="303"/>
      <c r="CL979" s="303"/>
      <c r="CM979" s="303"/>
      <c r="CN979" s="303"/>
      <c r="CO979" s="303"/>
      <c r="CP979" s="303"/>
      <c r="CQ979" s="303"/>
      <c r="CR979" s="303"/>
      <c r="CS979" s="303"/>
      <c r="CT979" s="303"/>
      <c r="CU979" s="303"/>
      <c r="CV979" s="303"/>
      <c r="CW979" s="303"/>
      <c r="CX979" s="303"/>
      <c r="CY979" s="303"/>
      <c r="CZ979" s="303"/>
    </row>
    <row r="980" spans="1:104" ht="11.25" customHeight="1" x14ac:dyDescent="0.2">
      <c r="A980" s="303"/>
      <c r="B980" s="303"/>
      <c r="C980" s="303"/>
      <c r="D980" s="303"/>
      <c r="E980" s="303"/>
      <c r="F980" s="303"/>
      <c r="G980" s="303"/>
      <c r="H980" s="303"/>
      <c r="I980" s="303"/>
      <c r="J980" s="303"/>
      <c r="K980" s="303"/>
      <c r="L980" s="303"/>
      <c r="M980" s="303"/>
      <c r="N980" s="303"/>
      <c r="O980" s="303"/>
      <c r="P980" s="303"/>
      <c r="Q980" s="303"/>
      <c r="R980" s="309"/>
      <c r="S980" s="310"/>
      <c r="T980" s="310"/>
      <c r="U980" s="303"/>
      <c r="V980" s="303"/>
      <c r="W980" s="303"/>
      <c r="X980" s="303"/>
      <c r="Y980" s="303"/>
      <c r="Z980" s="303"/>
      <c r="AA980" s="303"/>
      <c r="AB980" s="303"/>
      <c r="AC980" s="303"/>
      <c r="AD980" s="303"/>
      <c r="AE980" s="303"/>
      <c r="AF980" s="303"/>
      <c r="AG980" s="303"/>
      <c r="AH980" s="303"/>
      <c r="AI980" s="303"/>
      <c r="AJ980" s="303"/>
      <c r="AK980" s="303"/>
      <c r="AL980" s="303"/>
      <c r="AM980" s="303"/>
      <c r="AN980" s="303"/>
      <c r="AO980" s="303"/>
      <c r="AP980" s="303"/>
      <c r="AQ980" s="303"/>
      <c r="AR980" s="303"/>
      <c r="AS980" s="303"/>
      <c r="AT980" s="303"/>
      <c r="AU980" s="303"/>
      <c r="AV980" s="303"/>
      <c r="AW980" s="303"/>
      <c r="AX980" s="303"/>
      <c r="AY980" s="303"/>
      <c r="AZ980" s="303"/>
      <c r="BA980" s="303"/>
      <c r="BB980" s="303"/>
      <c r="BC980" s="303"/>
      <c r="BD980" s="303"/>
      <c r="BE980" s="303"/>
      <c r="BF980" s="303"/>
      <c r="BG980" s="303"/>
      <c r="BH980" s="303"/>
      <c r="BI980" s="303"/>
      <c r="BJ980" s="303"/>
      <c r="BK980" s="303"/>
      <c r="BL980" s="303"/>
      <c r="BM980" s="303"/>
      <c r="BN980" s="303"/>
      <c r="BO980" s="303"/>
      <c r="BP980" s="303"/>
      <c r="BQ980" s="303"/>
      <c r="BR980" s="303"/>
      <c r="BS980" s="303"/>
      <c r="BT980" s="303"/>
      <c r="BU980" s="303"/>
      <c r="BV980" s="303"/>
      <c r="BW980" s="303"/>
      <c r="BX980" s="303"/>
      <c r="BY980" s="303"/>
      <c r="BZ980" s="303"/>
      <c r="CA980" s="303"/>
      <c r="CB980" s="303"/>
      <c r="CC980" s="303"/>
      <c r="CD980" s="303"/>
      <c r="CE980" s="303"/>
      <c r="CF980" s="303"/>
      <c r="CG980" s="303"/>
      <c r="CH980" s="303"/>
      <c r="CI980" s="303"/>
      <c r="CJ980" s="303"/>
      <c r="CK980" s="303"/>
      <c r="CL980" s="303"/>
      <c r="CM980" s="303"/>
      <c r="CN980" s="303"/>
      <c r="CO980" s="303"/>
      <c r="CP980" s="303"/>
      <c r="CQ980" s="303"/>
      <c r="CR980" s="303"/>
      <c r="CS980" s="303"/>
      <c r="CT980" s="303"/>
      <c r="CU980" s="303"/>
      <c r="CV980" s="303"/>
      <c r="CW980" s="303"/>
      <c r="CX980" s="303"/>
      <c r="CY980" s="303"/>
      <c r="CZ980" s="303"/>
    </row>
    <row r="981" spans="1:104" ht="11.25" customHeight="1" x14ac:dyDescent="0.2">
      <c r="A981" s="303"/>
      <c r="B981" s="303"/>
      <c r="C981" s="303"/>
      <c r="D981" s="303"/>
      <c r="E981" s="303"/>
      <c r="F981" s="303"/>
      <c r="G981" s="303"/>
      <c r="H981" s="303"/>
      <c r="I981" s="303"/>
      <c r="J981" s="303"/>
      <c r="K981" s="303"/>
      <c r="L981" s="303"/>
      <c r="M981" s="303"/>
      <c r="N981" s="303"/>
      <c r="O981" s="303"/>
      <c r="P981" s="303"/>
      <c r="Q981" s="303"/>
      <c r="R981" s="309"/>
      <c r="S981" s="310"/>
      <c r="T981" s="310"/>
      <c r="U981" s="303"/>
      <c r="V981" s="303"/>
      <c r="W981" s="303"/>
      <c r="X981" s="303"/>
      <c r="Y981" s="303"/>
      <c r="Z981" s="303"/>
      <c r="AA981" s="303"/>
      <c r="AB981" s="303"/>
      <c r="AC981" s="303"/>
      <c r="AD981" s="303"/>
      <c r="AE981" s="303"/>
      <c r="AF981" s="303"/>
      <c r="AG981" s="303"/>
      <c r="AH981" s="303"/>
      <c r="AI981" s="303"/>
      <c r="AJ981" s="303"/>
      <c r="AK981" s="303"/>
      <c r="AL981" s="303"/>
      <c r="AM981" s="303"/>
      <c r="AN981" s="303"/>
      <c r="AO981" s="303"/>
      <c r="AP981" s="303"/>
      <c r="AQ981" s="303"/>
      <c r="AR981" s="303"/>
      <c r="AS981" s="303"/>
      <c r="AT981" s="303"/>
      <c r="AU981" s="303"/>
      <c r="AV981" s="303"/>
      <c r="AW981" s="303"/>
      <c r="AX981" s="303"/>
      <c r="AY981" s="303"/>
      <c r="AZ981" s="303"/>
      <c r="BA981" s="303"/>
      <c r="BB981" s="303"/>
      <c r="BC981" s="303"/>
      <c r="BD981" s="303"/>
      <c r="BE981" s="303"/>
      <c r="BF981" s="303"/>
      <c r="BG981" s="303"/>
      <c r="BH981" s="303"/>
      <c r="BI981" s="303"/>
      <c r="BJ981" s="303"/>
      <c r="BK981" s="303"/>
      <c r="BL981" s="303"/>
      <c r="BM981" s="303"/>
      <c r="BN981" s="303"/>
      <c r="BO981" s="303"/>
      <c r="BP981" s="303"/>
      <c r="BQ981" s="303"/>
      <c r="BR981" s="303"/>
      <c r="BS981" s="303"/>
      <c r="BT981" s="303"/>
      <c r="BU981" s="303"/>
      <c r="BV981" s="303"/>
      <c r="BW981" s="303"/>
      <c r="BX981" s="303"/>
      <c r="BY981" s="303"/>
      <c r="BZ981" s="303"/>
      <c r="CA981" s="303"/>
      <c r="CB981" s="303"/>
      <c r="CC981" s="303"/>
      <c r="CD981" s="303"/>
      <c r="CE981" s="303"/>
      <c r="CF981" s="303"/>
      <c r="CG981" s="303"/>
      <c r="CH981" s="303"/>
      <c r="CI981" s="303"/>
      <c r="CJ981" s="303"/>
      <c r="CK981" s="303"/>
      <c r="CL981" s="303"/>
      <c r="CM981" s="303"/>
      <c r="CN981" s="303"/>
      <c r="CO981" s="303"/>
      <c r="CP981" s="303"/>
      <c r="CQ981" s="303"/>
      <c r="CR981" s="303"/>
      <c r="CS981" s="303"/>
      <c r="CT981" s="303"/>
      <c r="CU981" s="303"/>
      <c r="CV981" s="303"/>
      <c r="CW981" s="303"/>
      <c r="CX981" s="303"/>
      <c r="CY981" s="303"/>
      <c r="CZ981" s="303"/>
    </row>
    <row r="982" spans="1:104" ht="11.25" customHeight="1" x14ac:dyDescent="0.2">
      <c r="A982" s="303"/>
      <c r="B982" s="303"/>
      <c r="C982" s="303"/>
      <c r="D982" s="303"/>
      <c r="E982" s="303"/>
      <c r="F982" s="303"/>
      <c r="G982" s="303"/>
      <c r="H982" s="303"/>
      <c r="I982" s="303"/>
      <c r="J982" s="303"/>
      <c r="K982" s="303"/>
      <c r="L982" s="303"/>
      <c r="M982" s="303"/>
      <c r="N982" s="303"/>
      <c r="O982" s="303"/>
      <c r="P982" s="303"/>
      <c r="Q982" s="303"/>
      <c r="R982" s="309"/>
      <c r="S982" s="310"/>
      <c r="T982" s="310"/>
      <c r="U982" s="303"/>
      <c r="V982" s="303"/>
      <c r="W982" s="303"/>
      <c r="X982" s="303"/>
      <c r="Y982" s="303"/>
      <c r="Z982" s="303"/>
      <c r="AA982" s="303"/>
      <c r="AB982" s="303"/>
      <c r="AC982" s="303"/>
      <c r="AD982" s="303"/>
      <c r="AE982" s="303"/>
      <c r="AF982" s="303"/>
      <c r="AG982" s="303"/>
      <c r="AH982" s="303"/>
      <c r="AI982" s="303"/>
      <c r="AJ982" s="303"/>
      <c r="AK982" s="303"/>
      <c r="AL982" s="303"/>
      <c r="AM982" s="303"/>
      <c r="AN982" s="303"/>
      <c r="AO982" s="303"/>
      <c r="AP982" s="303"/>
      <c r="AQ982" s="303"/>
      <c r="AR982" s="303"/>
      <c r="AS982" s="303"/>
      <c r="AT982" s="303"/>
      <c r="AU982" s="303"/>
      <c r="AV982" s="303"/>
      <c r="AW982" s="303"/>
      <c r="AX982" s="303"/>
      <c r="AY982" s="303"/>
      <c r="AZ982" s="303"/>
      <c r="BA982" s="303"/>
      <c r="BB982" s="303"/>
      <c r="BC982" s="303"/>
      <c r="BD982" s="303"/>
      <c r="BE982" s="303"/>
      <c r="BF982" s="303"/>
      <c r="BG982" s="303"/>
      <c r="BH982" s="303"/>
      <c r="BI982" s="303"/>
      <c r="BJ982" s="303"/>
      <c r="BK982" s="303"/>
      <c r="BL982" s="303"/>
      <c r="BM982" s="303"/>
      <c r="BN982" s="303"/>
      <c r="BO982" s="303"/>
      <c r="BP982" s="303"/>
      <c r="BQ982" s="303"/>
      <c r="BR982" s="303"/>
      <c r="BS982" s="303"/>
      <c r="BT982" s="303"/>
      <c r="BU982" s="303"/>
      <c r="BV982" s="303"/>
      <c r="BW982" s="303"/>
      <c r="BX982" s="303"/>
      <c r="BY982" s="303"/>
      <c r="BZ982" s="303"/>
      <c r="CA982" s="303"/>
      <c r="CB982" s="303"/>
      <c r="CC982" s="303"/>
      <c r="CD982" s="303"/>
      <c r="CE982" s="303"/>
      <c r="CF982" s="303"/>
      <c r="CG982" s="303"/>
      <c r="CH982" s="303"/>
      <c r="CI982" s="303"/>
      <c r="CJ982" s="303"/>
      <c r="CK982" s="303"/>
      <c r="CL982" s="303"/>
      <c r="CM982" s="303"/>
      <c r="CN982" s="303"/>
      <c r="CO982" s="303"/>
      <c r="CP982" s="303"/>
      <c r="CQ982" s="303"/>
      <c r="CR982" s="303"/>
      <c r="CS982" s="303"/>
      <c r="CT982" s="303"/>
      <c r="CU982" s="303"/>
      <c r="CV982" s="303"/>
      <c r="CW982" s="303"/>
      <c r="CX982" s="303"/>
      <c r="CY982" s="303"/>
      <c r="CZ982" s="303"/>
    </row>
    <row r="983" spans="1:104" ht="11.25" customHeight="1" x14ac:dyDescent="0.2">
      <c r="A983" s="303"/>
      <c r="B983" s="303"/>
      <c r="C983" s="303"/>
      <c r="D983" s="303"/>
      <c r="E983" s="303"/>
      <c r="F983" s="303"/>
      <c r="G983" s="303"/>
      <c r="H983" s="303"/>
      <c r="I983" s="303"/>
      <c r="J983" s="303"/>
      <c r="K983" s="303"/>
      <c r="L983" s="303"/>
      <c r="M983" s="303"/>
      <c r="N983" s="303"/>
      <c r="O983" s="303"/>
      <c r="P983" s="303"/>
      <c r="Q983" s="303"/>
      <c r="R983" s="309"/>
      <c r="S983" s="310"/>
      <c r="T983" s="310"/>
      <c r="U983" s="303"/>
      <c r="V983" s="303"/>
      <c r="W983" s="303"/>
      <c r="X983" s="303"/>
      <c r="Y983" s="303"/>
      <c r="Z983" s="303"/>
      <c r="AA983" s="303"/>
      <c r="AB983" s="303"/>
      <c r="AC983" s="303"/>
      <c r="AD983" s="303"/>
      <c r="AE983" s="303"/>
      <c r="AF983" s="303"/>
      <c r="AG983" s="303"/>
      <c r="AH983" s="303"/>
      <c r="AI983" s="303"/>
      <c r="AJ983" s="303"/>
      <c r="AK983" s="303"/>
      <c r="AL983" s="303"/>
      <c r="AM983" s="303"/>
      <c r="AN983" s="303"/>
      <c r="AO983" s="303"/>
      <c r="AP983" s="303"/>
      <c r="AQ983" s="303"/>
      <c r="AR983" s="303"/>
      <c r="AS983" s="303"/>
      <c r="AT983" s="303"/>
      <c r="AU983" s="303"/>
      <c r="AV983" s="303"/>
      <c r="AW983" s="303"/>
      <c r="AX983" s="303"/>
      <c r="AY983" s="303"/>
      <c r="AZ983" s="303"/>
      <c r="BA983" s="303"/>
      <c r="BB983" s="303"/>
      <c r="BC983" s="303"/>
      <c r="BD983" s="303"/>
      <c r="BE983" s="303"/>
      <c r="BF983" s="303"/>
      <c r="BG983" s="303"/>
      <c r="BH983" s="303"/>
      <c r="BI983" s="303"/>
      <c r="BJ983" s="303"/>
      <c r="BK983" s="303"/>
      <c r="BL983" s="303"/>
      <c r="BM983" s="303"/>
      <c r="BN983" s="303"/>
      <c r="BO983" s="303"/>
      <c r="BP983" s="303"/>
      <c r="BQ983" s="303"/>
      <c r="BR983" s="303"/>
      <c r="BS983" s="303"/>
      <c r="BT983" s="303"/>
      <c r="BU983" s="303"/>
      <c r="BV983" s="303"/>
      <c r="BW983" s="303"/>
      <c r="BX983" s="303"/>
      <c r="BY983" s="303"/>
      <c r="BZ983" s="303"/>
      <c r="CA983" s="303"/>
      <c r="CB983" s="303"/>
      <c r="CC983" s="303"/>
      <c r="CD983" s="303"/>
      <c r="CE983" s="303"/>
      <c r="CF983" s="303"/>
      <c r="CG983" s="303"/>
      <c r="CH983" s="303"/>
      <c r="CI983" s="303"/>
      <c r="CJ983" s="303"/>
      <c r="CK983" s="303"/>
      <c r="CL983" s="303"/>
      <c r="CM983" s="303"/>
      <c r="CN983" s="303"/>
      <c r="CO983" s="303"/>
      <c r="CP983" s="303"/>
      <c r="CQ983" s="303"/>
      <c r="CR983" s="303"/>
      <c r="CS983" s="303"/>
      <c r="CT983" s="303"/>
      <c r="CU983" s="303"/>
      <c r="CV983" s="303"/>
      <c r="CW983" s="303"/>
      <c r="CX983" s="303"/>
      <c r="CY983" s="303"/>
      <c r="CZ983" s="303"/>
    </row>
    <row r="984" spans="1:104" ht="11.25" customHeight="1" x14ac:dyDescent="0.2">
      <c r="A984" s="303"/>
      <c r="B984" s="303"/>
      <c r="C984" s="303"/>
      <c r="D984" s="303"/>
      <c r="E984" s="303"/>
      <c r="F984" s="303"/>
      <c r="G984" s="303"/>
      <c r="H984" s="303"/>
      <c r="I984" s="303"/>
      <c r="J984" s="303"/>
      <c r="K984" s="303"/>
      <c r="L984" s="303"/>
      <c r="M984" s="303"/>
      <c r="N984" s="303"/>
      <c r="O984" s="303"/>
      <c r="P984" s="303"/>
      <c r="Q984" s="303"/>
      <c r="R984" s="309"/>
      <c r="S984" s="310"/>
      <c r="T984" s="310"/>
      <c r="U984" s="303"/>
      <c r="V984" s="303"/>
      <c r="W984" s="303"/>
      <c r="X984" s="303"/>
      <c r="Y984" s="303"/>
      <c r="Z984" s="303"/>
      <c r="AA984" s="303"/>
      <c r="AB984" s="303"/>
      <c r="AC984" s="303"/>
      <c r="AD984" s="303"/>
      <c r="AE984" s="303"/>
      <c r="AF984" s="303"/>
      <c r="AG984" s="303"/>
      <c r="AH984" s="303"/>
      <c r="AI984" s="303"/>
      <c r="AJ984" s="303"/>
      <c r="AK984" s="303"/>
      <c r="AL984" s="303"/>
      <c r="AM984" s="303"/>
      <c r="AN984" s="303"/>
      <c r="AO984" s="303"/>
      <c r="AP984" s="303"/>
      <c r="AQ984" s="303"/>
      <c r="AR984" s="303"/>
      <c r="AS984" s="303"/>
      <c r="AT984" s="303"/>
      <c r="AU984" s="303"/>
      <c r="AV984" s="303"/>
      <c r="AW984" s="303"/>
      <c r="AX984" s="303"/>
      <c r="AY984" s="303"/>
      <c r="AZ984" s="303"/>
      <c r="BA984" s="303"/>
      <c r="BB984" s="303"/>
      <c r="BC984" s="303"/>
      <c r="BD984" s="303"/>
      <c r="BE984" s="303"/>
      <c r="BF984" s="303"/>
      <c r="BG984" s="303"/>
      <c r="BH984" s="303"/>
      <c r="BI984" s="303"/>
      <c r="BJ984" s="303"/>
      <c r="BK984" s="303"/>
      <c r="BL984" s="303"/>
      <c r="BM984" s="303"/>
      <c r="BN984" s="303"/>
      <c r="BO984" s="303"/>
      <c r="BP984" s="303"/>
      <c r="BQ984" s="303"/>
      <c r="BR984" s="303"/>
      <c r="BS984" s="303"/>
      <c r="BT984" s="303"/>
      <c r="BU984" s="303"/>
      <c r="BV984" s="303"/>
      <c r="BW984" s="303"/>
      <c r="BX984" s="303"/>
      <c r="BY984" s="303"/>
      <c r="BZ984" s="303"/>
      <c r="CA984" s="303"/>
      <c r="CB984" s="303"/>
      <c r="CC984" s="303"/>
      <c r="CD984" s="303"/>
      <c r="CE984" s="303"/>
      <c r="CF984" s="303"/>
      <c r="CG984" s="303"/>
      <c r="CH984" s="303"/>
      <c r="CI984" s="303"/>
      <c r="CJ984" s="303"/>
      <c r="CK984" s="303"/>
      <c r="CL984" s="303"/>
      <c r="CM984" s="303"/>
      <c r="CN984" s="303"/>
      <c r="CO984" s="303"/>
      <c r="CP984" s="303"/>
      <c r="CQ984" s="303"/>
      <c r="CR984" s="303"/>
      <c r="CS984" s="303"/>
      <c r="CT984" s="303"/>
      <c r="CU984" s="303"/>
      <c r="CV984" s="303"/>
      <c r="CW984" s="303"/>
      <c r="CX984" s="303"/>
      <c r="CY984" s="303"/>
      <c r="CZ984" s="303"/>
    </row>
    <row r="985" spans="1:104" ht="11.25" customHeight="1" x14ac:dyDescent="0.2">
      <c r="A985" s="303"/>
      <c r="B985" s="303"/>
      <c r="C985" s="303"/>
      <c r="D985" s="303"/>
      <c r="E985" s="303"/>
      <c r="F985" s="303"/>
      <c r="G985" s="303"/>
      <c r="H985" s="303"/>
      <c r="I985" s="303"/>
      <c r="J985" s="303"/>
      <c r="K985" s="303"/>
      <c r="L985" s="303"/>
      <c r="M985" s="303"/>
      <c r="N985" s="303"/>
      <c r="O985" s="303"/>
      <c r="P985" s="303"/>
      <c r="Q985" s="303"/>
      <c r="R985" s="309"/>
      <c r="S985" s="310"/>
      <c r="T985" s="310"/>
      <c r="U985" s="303"/>
      <c r="V985" s="303"/>
      <c r="W985" s="303"/>
      <c r="X985" s="303"/>
      <c r="Y985" s="303"/>
      <c r="Z985" s="303"/>
      <c r="AA985" s="303"/>
      <c r="AB985" s="303"/>
      <c r="AC985" s="303"/>
      <c r="AD985" s="303"/>
      <c r="AE985" s="303"/>
      <c r="AF985" s="303"/>
      <c r="AG985" s="303"/>
      <c r="AH985" s="303"/>
      <c r="AI985" s="303"/>
      <c r="AJ985" s="303"/>
      <c r="AK985" s="303"/>
      <c r="AL985" s="303"/>
      <c r="AM985" s="303"/>
      <c r="AN985" s="303"/>
      <c r="AO985" s="303"/>
      <c r="AP985" s="303"/>
      <c r="AQ985" s="303"/>
      <c r="AR985" s="303"/>
      <c r="AS985" s="303"/>
      <c r="AT985" s="303"/>
      <c r="AU985" s="303"/>
      <c r="AV985" s="303"/>
      <c r="AW985" s="303"/>
      <c r="AX985" s="303"/>
      <c r="AY985" s="303"/>
      <c r="AZ985" s="303"/>
      <c r="BA985" s="303"/>
      <c r="BB985" s="303"/>
      <c r="BC985" s="303"/>
      <c r="BD985" s="303"/>
      <c r="BE985" s="303"/>
      <c r="BF985" s="303"/>
      <c r="BG985" s="303"/>
      <c r="BH985" s="303"/>
      <c r="BI985" s="303"/>
      <c r="BJ985" s="303"/>
      <c r="BK985" s="303"/>
      <c r="BL985" s="303"/>
      <c r="BM985" s="303"/>
      <c r="BN985" s="303"/>
      <c r="BO985" s="303"/>
      <c r="BP985" s="303"/>
      <c r="BQ985" s="303"/>
      <c r="BR985" s="303"/>
      <c r="BS985" s="303"/>
      <c r="BT985" s="303"/>
      <c r="BU985" s="303"/>
      <c r="BV985" s="303"/>
      <c r="BW985" s="303"/>
      <c r="BX985" s="303"/>
      <c r="BY985" s="303"/>
      <c r="BZ985" s="303"/>
      <c r="CA985" s="303"/>
      <c r="CB985" s="303"/>
      <c r="CC985" s="303"/>
      <c r="CD985" s="303"/>
      <c r="CE985" s="303"/>
      <c r="CF985" s="303"/>
      <c r="CG985" s="303"/>
      <c r="CH985" s="303"/>
      <c r="CI985" s="303"/>
      <c r="CJ985" s="303"/>
      <c r="CK985" s="303"/>
      <c r="CL985" s="303"/>
      <c r="CM985" s="303"/>
      <c r="CN985" s="303"/>
      <c r="CO985" s="303"/>
      <c r="CP985" s="303"/>
      <c r="CQ985" s="303"/>
      <c r="CR985" s="303"/>
      <c r="CS985" s="303"/>
      <c r="CT985" s="303"/>
      <c r="CU985" s="303"/>
      <c r="CV985" s="303"/>
      <c r="CW985" s="303"/>
      <c r="CX985" s="303"/>
      <c r="CY985" s="303"/>
      <c r="CZ985" s="303"/>
    </row>
    <row r="986" spans="1:104" ht="11.25" customHeight="1" x14ac:dyDescent="0.2">
      <c r="A986" s="303"/>
      <c r="B986" s="303"/>
      <c r="C986" s="303"/>
      <c r="D986" s="303"/>
      <c r="E986" s="303"/>
      <c r="F986" s="303"/>
      <c r="G986" s="303"/>
      <c r="H986" s="303"/>
      <c r="I986" s="303"/>
      <c r="J986" s="303"/>
      <c r="K986" s="303"/>
      <c r="L986" s="303"/>
      <c r="M986" s="303"/>
      <c r="N986" s="303"/>
      <c r="O986" s="303"/>
      <c r="P986" s="303"/>
      <c r="Q986" s="303"/>
      <c r="R986" s="309"/>
      <c r="S986" s="310"/>
      <c r="T986" s="310"/>
      <c r="U986" s="303"/>
      <c r="V986" s="303"/>
      <c r="W986" s="303"/>
      <c r="X986" s="303"/>
      <c r="Y986" s="303"/>
      <c r="Z986" s="303"/>
      <c r="AA986" s="303"/>
      <c r="AB986" s="303"/>
      <c r="AC986" s="303"/>
      <c r="AD986" s="303"/>
      <c r="AE986" s="303"/>
      <c r="AF986" s="303"/>
      <c r="AG986" s="303"/>
      <c r="AH986" s="303"/>
      <c r="AI986" s="303"/>
      <c r="AJ986" s="303"/>
      <c r="AK986" s="303"/>
      <c r="AL986" s="303"/>
      <c r="AM986" s="303"/>
      <c r="AN986" s="303"/>
      <c r="AO986" s="303"/>
      <c r="AP986" s="303"/>
      <c r="AQ986" s="303"/>
      <c r="AR986" s="303"/>
      <c r="AS986" s="303"/>
      <c r="AT986" s="303"/>
      <c r="AU986" s="303"/>
      <c r="AV986" s="303"/>
      <c r="AW986" s="303"/>
      <c r="AX986" s="303"/>
      <c r="AY986" s="303"/>
      <c r="AZ986" s="303"/>
      <c r="BA986" s="303"/>
      <c r="BB986" s="303"/>
      <c r="BC986" s="303"/>
      <c r="BD986" s="303"/>
      <c r="BE986" s="303"/>
      <c r="BF986" s="303"/>
      <c r="BG986" s="303"/>
      <c r="BH986" s="303"/>
      <c r="BI986" s="303"/>
      <c r="BJ986" s="303"/>
      <c r="BK986" s="303"/>
      <c r="BL986" s="303"/>
      <c r="BM986" s="303"/>
      <c r="BN986" s="303"/>
      <c r="BO986" s="303"/>
      <c r="BP986" s="303"/>
      <c r="BQ986" s="303"/>
      <c r="BR986" s="303"/>
      <c r="BS986" s="303"/>
      <c r="BT986" s="303"/>
      <c r="BU986" s="303"/>
      <c r="BV986" s="303"/>
      <c r="BW986" s="303"/>
      <c r="BX986" s="303"/>
      <c r="BY986" s="303"/>
      <c r="BZ986" s="303"/>
      <c r="CA986" s="303"/>
      <c r="CB986" s="303"/>
      <c r="CC986" s="303"/>
      <c r="CD986" s="303"/>
      <c r="CE986" s="303"/>
      <c r="CF986" s="303"/>
      <c r="CG986" s="303"/>
      <c r="CH986" s="303"/>
      <c r="CI986" s="303"/>
      <c r="CJ986" s="303"/>
      <c r="CK986" s="303"/>
      <c r="CL986" s="303"/>
      <c r="CM986" s="303"/>
      <c r="CN986" s="303"/>
      <c r="CO986" s="303"/>
      <c r="CP986" s="303"/>
      <c r="CQ986" s="303"/>
      <c r="CR986" s="303"/>
      <c r="CS986" s="303"/>
      <c r="CT986" s="303"/>
      <c r="CU986" s="303"/>
      <c r="CV986" s="303"/>
      <c r="CW986" s="303"/>
      <c r="CX986" s="303"/>
      <c r="CY986" s="303"/>
      <c r="CZ986" s="303"/>
    </row>
    <row r="987" spans="1:104" ht="11.25" customHeight="1" x14ac:dyDescent="0.2">
      <c r="A987" s="303"/>
      <c r="B987" s="303"/>
      <c r="C987" s="303"/>
      <c r="D987" s="303"/>
      <c r="E987" s="303"/>
      <c r="F987" s="303"/>
      <c r="G987" s="303"/>
      <c r="H987" s="303"/>
      <c r="I987" s="303"/>
      <c r="J987" s="303"/>
      <c r="K987" s="303"/>
      <c r="L987" s="303"/>
      <c r="M987" s="303"/>
      <c r="N987" s="303"/>
      <c r="O987" s="303"/>
      <c r="P987" s="303"/>
      <c r="Q987" s="303"/>
      <c r="R987" s="309"/>
      <c r="S987" s="310"/>
      <c r="T987" s="310"/>
      <c r="U987" s="303"/>
      <c r="V987" s="303"/>
      <c r="W987" s="303"/>
      <c r="X987" s="303"/>
      <c r="Y987" s="303"/>
      <c r="Z987" s="303"/>
      <c r="AA987" s="303"/>
      <c r="AB987" s="303"/>
      <c r="AC987" s="303"/>
      <c r="AD987" s="303"/>
      <c r="AE987" s="303"/>
      <c r="AF987" s="303"/>
      <c r="AG987" s="303"/>
      <c r="AH987" s="303"/>
      <c r="AI987" s="303"/>
      <c r="AJ987" s="303"/>
      <c r="AK987" s="303"/>
      <c r="AL987" s="303"/>
      <c r="AM987" s="303"/>
      <c r="AN987" s="303"/>
      <c r="AO987" s="303"/>
      <c r="AP987" s="303"/>
      <c r="AQ987" s="303"/>
      <c r="AR987" s="303"/>
      <c r="AS987" s="303"/>
      <c r="AT987" s="303"/>
      <c r="AU987" s="303"/>
      <c r="AV987" s="303"/>
      <c r="AW987" s="303"/>
      <c r="AX987" s="303"/>
      <c r="AY987" s="303"/>
      <c r="AZ987" s="303"/>
      <c r="BA987" s="303"/>
      <c r="BB987" s="303"/>
      <c r="BC987" s="303"/>
      <c r="BD987" s="303"/>
      <c r="BE987" s="303"/>
      <c r="BF987" s="303"/>
      <c r="BG987" s="303"/>
      <c r="BH987" s="303"/>
      <c r="BI987" s="303"/>
      <c r="BJ987" s="303"/>
      <c r="BK987" s="303"/>
      <c r="BL987" s="303"/>
      <c r="BM987" s="303"/>
      <c r="BN987" s="303"/>
      <c r="BO987" s="303"/>
      <c r="BP987" s="303"/>
      <c r="BQ987" s="303"/>
      <c r="BR987" s="303"/>
      <c r="BS987" s="303"/>
      <c r="BT987" s="303"/>
      <c r="BU987" s="303"/>
      <c r="BV987" s="303"/>
      <c r="BW987" s="303"/>
      <c r="BX987" s="303"/>
      <c r="BY987" s="303"/>
      <c r="BZ987" s="303"/>
      <c r="CA987" s="303"/>
      <c r="CB987" s="303"/>
      <c r="CC987" s="303"/>
      <c r="CD987" s="303"/>
      <c r="CE987" s="303"/>
      <c r="CF987" s="303"/>
      <c r="CG987" s="303"/>
      <c r="CH987" s="303"/>
      <c r="CI987" s="303"/>
      <c r="CJ987" s="303"/>
      <c r="CK987" s="303"/>
      <c r="CL987" s="303"/>
      <c r="CM987" s="303"/>
      <c r="CN987" s="303"/>
      <c r="CO987" s="303"/>
      <c r="CP987" s="303"/>
      <c r="CQ987" s="303"/>
      <c r="CR987" s="303"/>
      <c r="CS987" s="303"/>
      <c r="CT987" s="303"/>
      <c r="CU987" s="303"/>
      <c r="CV987" s="303"/>
      <c r="CW987" s="303"/>
      <c r="CX987" s="303"/>
      <c r="CY987" s="303"/>
      <c r="CZ987" s="303"/>
    </row>
    <row r="988" spans="1:104" ht="11.25" customHeight="1" x14ac:dyDescent="0.2">
      <c r="A988" s="303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303"/>
      <c r="N988" s="303"/>
      <c r="O988" s="303"/>
      <c r="P988" s="303"/>
      <c r="Q988" s="303"/>
      <c r="R988" s="309"/>
      <c r="S988" s="310"/>
      <c r="T988" s="310"/>
      <c r="U988" s="303"/>
      <c r="V988" s="303"/>
      <c r="W988" s="303"/>
      <c r="X988" s="303"/>
      <c r="Y988" s="303"/>
      <c r="Z988" s="303"/>
      <c r="AA988" s="303"/>
      <c r="AB988" s="303"/>
      <c r="AC988" s="303"/>
      <c r="AD988" s="303"/>
      <c r="AE988" s="303"/>
      <c r="AF988" s="303"/>
      <c r="AG988" s="303"/>
      <c r="AH988" s="303"/>
      <c r="AI988" s="303"/>
      <c r="AJ988" s="303"/>
      <c r="AK988" s="303"/>
      <c r="AL988" s="303"/>
      <c r="AM988" s="303"/>
      <c r="AN988" s="303"/>
      <c r="AO988" s="303"/>
      <c r="AP988" s="303"/>
      <c r="AQ988" s="303"/>
      <c r="AR988" s="303"/>
      <c r="AS988" s="303"/>
      <c r="AT988" s="303"/>
      <c r="AU988" s="303"/>
      <c r="AV988" s="303"/>
      <c r="AW988" s="303"/>
      <c r="AX988" s="303"/>
      <c r="AY988" s="303"/>
      <c r="AZ988" s="303"/>
      <c r="BA988" s="303"/>
      <c r="BB988" s="303"/>
      <c r="BC988" s="303"/>
      <c r="BD988" s="303"/>
      <c r="BE988" s="303"/>
      <c r="BF988" s="303"/>
      <c r="BG988" s="303"/>
      <c r="BH988" s="303"/>
      <c r="BI988" s="303"/>
      <c r="BJ988" s="303"/>
      <c r="BK988" s="303"/>
      <c r="BL988" s="303"/>
      <c r="BM988" s="303"/>
      <c r="BN988" s="303"/>
      <c r="BO988" s="303"/>
      <c r="BP988" s="303"/>
      <c r="BQ988" s="303"/>
      <c r="BR988" s="303"/>
      <c r="BS988" s="303"/>
      <c r="BT988" s="303"/>
      <c r="BU988" s="303"/>
      <c r="BV988" s="303"/>
      <c r="BW988" s="303"/>
      <c r="BX988" s="303"/>
      <c r="BY988" s="303"/>
      <c r="BZ988" s="303"/>
      <c r="CA988" s="303"/>
      <c r="CB988" s="303"/>
      <c r="CC988" s="303"/>
      <c r="CD988" s="303"/>
      <c r="CE988" s="303"/>
      <c r="CF988" s="303"/>
      <c r="CG988" s="303"/>
      <c r="CH988" s="303"/>
      <c r="CI988" s="303"/>
      <c r="CJ988" s="303"/>
      <c r="CK988" s="303"/>
      <c r="CL988" s="303"/>
      <c r="CM988" s="303"/>
      <c r="CN988" s="303"/>
      <c r="CO988" s="303"/>
      <c r="CP988" s="303"/>
      <c r="CQ988" s="303"/>
      <c r="CR988" s="303"/>
      <c r="CS988" s="303"/>
      <c r="CT988" s="303"/>
      <c r="CU988" s="303"/>
      <c r="CV988" s="303"/>
      <c r="CW988" s="303"/>
      <c r="CX988" s="303"/>
      <c r="CY988" s="303"/>
      <c r="CZ988" s="303"/>
    </row>
    <row r="989" spans="1:104" ht="11.25" customHeight="1" x14ac:dyDescent="0.2">
      <c r="A989" s="303"/>
      <c r="B989" s="303"/>
      <c r="C989" s="303"/>
      <c r="D989" s="303"/>
      <c r="E989" s="303"/>
      <c r="F989" s="303"/>
      <c r="G989" s="303"/>
      <c r="H989" s="303"/>
      <c r="I989" s="303"/>
      <c r="J989" s="303"/>
      <c r="K989" s="303"/>
      <c r="L989" s="303"/>
      <c r="M989" s="303"/>
      <c r="N989" s="303"/>
      <c r="O989" s="303"/>
      <c r="P989" s="303"/>
      <c r="Q989" s="303"/>
      <c r="R989" s="309"/>
      <c r="S989" s="310"/>
      <c r="T989" s="310"/>
      <c r="U989" s="303"/>
      <c r="V989" s="303"/>
      <c r="W989" s="303"/>
      <c r="X989" s="303"/>
      <c r="Y989" s="303"/>
      <c r="Z989" s="303"/>
      <c r="AA989" s="303"/>
      <c r="AB989" s="303"/>
      <c r="AC989" s="303"/>
      <c r="AD989" s="303"/>
      <c r="AE989" s="303"/>
      <c r="AF989" s="303"/>
      <c r="AG989" s="303"/>
      <c r="AH989" s="303"/>
      <c r="AI989" s="303"/>
      <c r="AJ989" s="303"/>
      <c r="AK989" s="303"/>
      <c r="AL989" s="303"/>
      <c r="AM989" s="303"/>
      <c r="AN989" s="303"/>
      <c r="AO989" s="303"/>
      <c r="AP989" s="303"/>
      <c r="AQ989" s="303"/>
      <c r="AR989" s="303"/>
      <c r="AS989" s="303"/>
      <c r="AT989" s="303"/>
      <c r="AU989" s="303"/>
      <c r="AV989" s="303"/>
      <c r="AW989" s="303"/>
      <c r="AX989" s="303"/>
      <c r="AY989" s="303"/>
      <c r="AZ989" s="303"/>
      <c r="BA989" s="303"/>
      <c r="BB989" s="303"/>
      <c r="BC989" s="303"/>
      <c r="BD989" s="303"/>
      <c r="BE989" s="303"/>
      <c r="BF989" s="303"/>
      <c r="BG989" s="303"/>
      <c r="BH989" s="303"/>
      <c r="BI989" s="303"/>
      <c r="BJ989" s="303"/>
      <c r="BK989" s="303"/>
      <c r="BL989" s="303"/>
      <c r="BM989" s="303"/>
      <c r="BN989" s="303"/>
      <c r="BO989" s="303"/>
      <c r="BP989" s="303"/>
      <c r="BQ989" s="303"/>
      <c r="BR989" s="303"/>
      <c r="BS989" s="303"/>
      <c r="BT989" s="303"/>
      <c r="BU989" s="303"/>
      <c r="BV989" s="303"/>
      <c r="BW989" s="303"/>
      <c r="BX989" s="303"/>
      <c r="BY989" s="303"/>
      <c r="BZ989" s="303"/>
      <c r="CA989" s="303"/>
      <c r="CB989" s="303"/>
      <c r="CC989" s="303"/>
      <c r="CD989" s="303"/>
      <c r="CE989" s="303"/>
      <c r="CF989" s="303"/>
      <c r="CG989" s="303"/>
      <c r="CH989" s="303"/>
      <c r="CI989" s="303"/>
      <c r="CJ989" s="303"/>
      <c r="CK989" s="303"/>
      <c r="CL989" s="303"/>
      <c r="CM989" s="303"/>
      <c r="CN989" s="303"/>
      <c r="CO989" s="303"/>
      <c r="CP989" s="303"/>
      <c r="CQ989" s="303"/>
      <c r="CR989" s="303"/>
      <c r="CS989" s="303"/>
      <c r="CT989" s="303"/>
      <c r="CU989" s="303"/>
      <c r="CV989" s="303"/>
      <c r="CW989" s="303"/>
      <c r="CX989" s="303"/>
      <c r="CY989" s="303"/>
      <c r="CZ989" s="303"/>
    </row>
    <row r="990" spans="1:104" ht="11.25" customHeight="1" x14ac:dyDescent="0.2">
      <c r="A990" s="303"/>
      <c r="B990" s="303"/>
      <c r="C990" s="303"/>
      <c r="D990" s="303"/>
      <c r="E990" s="303"/>
      <c r="F990" s="303"/>
      <c r="G990" s="303"/>
      <c r="H990" s="303"/>
      <c r="I990" s="303"/>
      <c r="J990" s="303"/>
      <c r="K990" s="303"/>
      <c r="L990" s="303"/>
      <c r="M990" s="303"/>
      <c r="N990" s="303"/>
      <c r="O990" s="303"/>
      <c r="P990" s="303"/>
      <c r="Q990" s="303"/>
      <c r="R990" s="309"/>
      <c r="S990" s="310"/>
      <c r="T990" s="310"/>
      <c r="U990" s="303"/>
      <c r="V990" s="303"/>
      <c r="W990" s="303"/>
      <c r="X990" s="303"/>
      <c r="Y990" s="303"/>
      <c r="Z990" s="303"/>
      <c r="AA990" s="303"/>
      <c r="AB990" s="303"/>
      <c r="AC990" s="303"/>
      <c r="AD990" s="303"/>
      <c r="AE990" s="303"/>
      <c r="AF990" s="303"/>
      <c r="AG990" s="303"/>
      <c r="AH990" s="303"/>
      <c r="AI990" s="303"/>
      <c r="AJ990" s="303"/>
      <c r="AK990" s="303"/>
      <c r="AL990" s="303"/>
      <c r="AM990" s="303"/>
      <c r="AN990" s="303"/>
      <c r="AO990" s="303"/>
      <c r="AP990" s="303"/>
      <c r="AQ990" s="303"/>
      <c r="AR990" s="303"/>
      <c r="AS990" s="303"/>
      <c r="AT990" s="303"/>
      <c r="AU990" s="303"/>
      <c r="AV990" s="303"/>
      <c r="AW990" s="303"/>
      <c r="AX990" s="303"/>
      <c r="AY990" s="303"/>
      <c r="AZ990" s="303"/>
      <c r="BA990" s="303"/>
      <c r="BB990" s="303"/>
      <c r="BC990" s="303"/>
      <c r="BD990" s="303"/>
      <c r="BE990" s="303"/>
      <c r="BF990" s="303"/>
      <c r="BG990" s="303"/>
      <c r="BH990" s="303"/>
      <c r="BI990" s="303"/>
      <c r="BJ990" s="303"/>
      <c r="BK990" s="303"/>
      <c r="BL990" s="303"/>
      <c r="BM990" s="303"/>
      <c r="BN990" s="303"/>
      <c r="BO990" s="303"/>
      <c r="BP990" s="303"/>
      <c r="BQ990" s="303"/>
      <c r="BR990" s="303"/>
      <c r="BS990" s="303"/>
      <c r="BT990" s="303"/>
      <c r="BU990" s="303"/>
      <c r="BV990" s="303"/>
      <c r="BW990" s="303"/>
      <c r="BX990" s="303"/>
      <c r="BY990" s="303"/>
      <c r="BZ990" s="303"/>
      <c r="CA990" s="303"/>
      <c r="CB990" s="303"/>
      <c r="CC990" s="303"/>
      <c r="CD990" s="303"/>
      <c r="CE990" s="303"/>
      <c r="CF990" s="303"/>
      <c r="CG990" s="303"/>
      <c r="CH990" s="303"/>
      <c r="CI990" s="303"/>
      <c r="CJ990" s="303"/>
      <c r="CK990" s="303"/>
      <c r="CL990" s="303"/>
      <c r="CM990" s="303"/>
      <c r="CN990" s="303"/>
      <c r="CO990" s="303"/>
      <c r="CP990" s="303"/>
      <c r="CQ990" s="303"/>
      <c r="CR990" s="303"/>
      <c r="CS990" s="303"/>
      <c r="CT990" s="303"/>
      <c r="CU990" s="303"/>
      <c r="CV990" s="303"/>
      <c r="CW990" s="303"/>
      <c r="CX990" s="303"/>
      <c r="CY990" s="303"/>
      <c r="CZ990" s="303"/>
    </row>
    <row r="991" spans="1:104" ht="11.25" customHeight="1" x14ac:dyDescent="0.2">
      <c r="A991" s="303"/>
      <c r="B991" s="303"/>
      <c r="C991" s="303"/>
      <c r="D991" s="303"/>
      <c r="E991" s="303"/>
      <c r="F991" s="303"/>
      <c r="G991" s="303"/>
      <c r="H991" s="303"/>
      <c r="I991" s="303"/>
      <c r="J991" s="303"/>
      <c r="K991" s="303"/>
      <c r="L991" s="303"/>
      <c r="M991" s="303"/>
      <c r="N991" s="303"/>
      <c r="O991" s="303"/>
      <c r="P991" s="303"/>
      <c r="Q991" s="303"/>
      <c r="R991" s="309"/>
      <c r="S991" s="310"/>
      <c r="T991" s="310"/>
      <c r="U991" s="303"/>
      <c r="V991" s="303"/>
      <c r="W991" s="303"/>
      <c r="X991" s="303"/>
      <c r="Y991" s="303"/>
      <c r="Z991" s="303"/>
      <c r="AA991" s="303"/>
      <c r="AB991" s="303"/>
      <c r="AC991" s="303"/>
      <c r="AD991" s="303"/>
      <c r="AE991" s="303"/>
      <c r="AF991" s="303"/>
      <c r="AG991" s="303"/>
      <c r="AH991" s="303"/>
      <c r="AI991" s="303"/>
      <c r="AJ991" s="303"/>
      <c r="AK991" s="303"/>
      <c r="AL991" s="303"/>
      <c r="AM991" s="303"/>
      <c r="AN991" s="303"/>
      <c r="AO991" s="303"/>
      <c r="AP991" s="303"/>
      <c r="AQ991" s="303"/>
      <c r="AR991" s="303"/>
      <c r="AS991" s="303"/>
      <c r="AT991" s="303"/>
      <c r="AU991" s="303"/>
      <c r="AV991" s="303"/>
      <c r="AW991" s="303"/>
      <c r="AX991" s="303"/>
      <c r="AY991" s="303"/>
      <c r="AZ991" s="303"/>
      <c r="BA991" s="303"/>
      <c r="BB991" s="303"/>
      <c r="BC991" s="303"/>
      <c r="BD991" s="303"/>
      <c r="BE991" s="303"/>
      <c r="BF991" s="303"/>
      <c r="BG991" s="303"/>
      <c r="BH991" s="303"/>
      <c r="BI991" s="303"/>
      <c r="BJ991" s="303"/>
      <c r="BK991" s="303"/>
      <c r="BL991" s="303"/>
      <c r="BM991" s="303"/>
      <c r="BN991" s="303"/>
      <c r="BO991" s="303"/>
      <c r="BP991" s="303"/>
      <c r="BQ991" s="303"/>
      <c r="BR991" s="303"/>
      <c r="BS991" s="303"/>
      <c r="BT991" s="303"/>
      <c r="BU991" s="303"/>
      <c r="BV991" s="303"/>
      <c r="BW991" s="303"/>
      <c r="BX991" s="303"/>
      <c r="BY991" s="303"/>
      <c r="BZ991" s="303"/>
      <c r="CA991" s="303"/>
      <c r="CB991" s="303"/>
      <c r="CC991" s="303"/>
      <c r="CD991" s="303"/>
      <c r="CE991" s="303"/>
      <c r="CF991" s="303"/>
      <c r="CG991" s="303"/>
      <c r="CH991" s="303"/>
      <c r="CI991" s="303"/>
      <c r="CJ991" s="303"/>
      <c r="CK991" s="303"/>
      <c r="CL991" s="303"/>
      <c r="CM991" s="303"/>
      <c r="CN991" s="303"/>
      <c r="CO991" s="303"/>
      <c r="CP991" s="303"/>
      <c r="CQ991" s="303"/>
      <c r="CR991" s="303"/>
      <c r="CS991" s="303"/>
      <c r="CT991" s="303"/>
      <c r="CU991" s="303"/>
      <c r="CV991" s="303"/>
      <c r="CW991" s="303"/>
      <c r="CX991" s="303"/>
      <c r="CY991" s="303"/>
      <c r="CZ991" s="303"/>
    </row>
    <row r="992" spans="1:104" ht="11.25" customHeight="1" x14ac:dyDescent="0.2">
      <c r="A992" s="303"/>
      <c r="B992" s="303"/>
      <c r="C992" s="303"/>
      <c r="D992" s="303"/>
      <c r="E992" s="303"/>
      <c r="F992" s="303"/>
      <c r="G992" s="303"/>
      <c r="H992" s="303"/>
      <c r="I992" s="303"/>
      <c r="J992" s="303"/>
      <c r="K992" s="303"/>
      <c r="L992" s="303"/>
      <c r="M992" s="303"/>
      <c r="N992" s="303"/>
      <c r="O992" s="303"/>
      <c r="P992" s="303"/>
      <c r="Q992" s="303"/>
      <c r="R992" s="309"/>
      <c r="S992" s="310"/>
      <c r="T992" s="310"/>
      <c r="U992" s="303"/>
      <c r="V992" s="303"/>
      <c r="W992" s="303"/>
      <c r="X992" s="303"/>
      <c r="Y992" s="303"/>
      <c r="Z992" s="303"/>
      <c r="AA992" s="303"/>
      <c r="AB992" s="303"/>
      <c r="AC992" s="303"/>
      <c r="AD992" s="303"/>
      <c r="AE992" s="303"/>
      <c r="AF992" s="303"/>
      <c r="AG992" s="303"/>
      <c r="AH992" s="303"/>
      <c r="AI992" s="303"/>
      <c r="AJ992" s="303"/>
      <c r="AK992" s="303"/>
      <c r="AL992" s="303"/>
      <c r="AM992" s="303"/>
      <c r="AN992" s="303"/>
      <c r="AO992" s="303"/>
      <c r="AP992" s="303"/>
      <c r="AQ992" s="303"/>
      <c r="AR992" s="303"/>
      <c r="AS992" s="303"/>
      <c r="AT992" s="303"/>
      <c r="AU992" s="303"/>
      <c r="AV992" s="303"/>
      <c r="AW992" s="303"/>
      <c r="AX992" s="303"/>
      <c r="AY992" s="303"/>
      <c r="AZ992" s="303"/>
      <c r="BA992" s="303"/>
      <c r="BB992" s="303"/>
      <c r="BC992" s="303"/>
      <c r="BD992" s="303"/>
      <c r="BE992" s="303"/>
      <c r="BF992" s="303"/>
      <c r="BG992" s="303"/>
      <c r="BH992" s="303"/>
      <c r="BI992" s="303"/>
      <c r="BJ992" s="303"/>
      <c r="BK992" s="303"/>
      <c r="BL992" s="303"/>
      <c r="BM992" s="303"/>
      <c r="BN992" s="303"/>
      <c r="BO992" s="303"/>
      <c r="BP992" s="303"/>
      <c r="BQ992" s="303"/>
      <c r="BR992" s="303"/>
      <c r="BS992" s="303"/>
      <c r="BT992" s="303"/>
      <c r="BU992" s="303"/>
      <c r="BV992" s="303"/>
      <c r="BW992" s="303"/>
      <c r="BX992" s="303"/>
      <c r="BY992" s="303"/>
      <c r="BZ992" s="303"/>
      <c r="CA992" s="303"/>
      <c r="CB992" s="303"/>
      <c r="CC992" s="303"/>
      <c r="CD992" s="303"/>
      <c r="CE992" s="303"/>
      <c r="CF992" s="303"/>
      <c r="CG992" s="303"/>
      <c r="CH992" s="303"/>
      <c r="CI992" s="303"/>
      <c r="CJ992" s="303"/>
      <c r="CK992" s="303"/>
      <c r="CL992" s="303"/>
      <c r="CM992" s="303"/>
      <c r="CN992" s="303"/>
      <c r="CO992" s="303"/>
      <c r="CP992" s="303"/>
      <c r="CQ992" s="303"/>
      <c r="CR992" s="303"/>
      <c r="CS992" s="303"/>
      <c r="CT992" s="303"/>
      <c r="CU992" s="303"/>
      <c r="CV992" s="303"/>
      <c r="CW992" s="303"/>
      <c r="CX992" s="303"/>
      <c r="CY992" s="303"/>
      <c r="CZ992" s="303"/>
    </row>
    <row r="993" spans="1:104" ht="11.25" customHeight="1" x14ac:dyDescent="0.2">
      <c r="A993" s="303"/>
      <c r="B993" s="303"/>
      <c r="C993" s="303"/>
      <c r="D993" s="303"/>
      <c r="E993" s="303"/>
      <c r="F993" s="303"/>
      <c r="G993" s="303"/>
      <c r="H993" s="303"/>
      <c r="I993" s="303"/>
      <c r="J993" s="303"/>
      <c r="K993" s="303"/>
      <c r="L993" s="303"/>
      <c r="M993" s="303"/>
      <c r="N993" s="303"/>
      <c r="O993" s="303"/>
      <c r="P993" s="303"/>
      <c r="Q993" s="303"/>
      <c r="R993" s="309"/>
      <c r="S993" s="310"/>
      <c r="T993" s="310"/>
      <c r="U993" s="303"/>
      <c r="V993" s="303"/>
      <c r="W993" s="303"/>
      <c r="X993" s="303"/>
      <c r="Y993" s="303"/>
      <c r="Z993" s="303"/>
      <c r="AA993" s="303"/>
      <c r="AB993" s="303"/>
      <c r="AC993" s="303"/>
      <c r="AD993" s="303"/>
      <c r="AE993" s="303"/>
      <c r="AF993" s="303"/>
      <c r="AG993" s="303"/>
      <c r="AH993" s="303"/>
      <c r="AI993" s="303"/>
      <c r="AJ993" s="303"/>
      <c r="AK993" s="303"/>
      <c r="AL993" s="303"/>
      <c r="AM993" s="303"/>
      <c r="AN993" s="303"/>
      <c r="AO993" s="303"/>
      <c r="AP993" s="303"/>
      <c r="AQ993" s="303"/>
      <c r="AR993" s="303"/>
      <c r="AS993" s="303"/>
      <c r="AT993" s="303"/>
      <c r="AU993" s="303"/>
      <c r="AV993" s="303"/>
      <c r="AW993" s="303"/>
      <c r="AX993" s="303"/>
      <c r="AY993" s="303"/>
      <c r="AZ993" s="303"/>
      <c r="BA993" s="303"/>
      <c r="BB993" s="303"/>
      <c r="BC993" s="303"/>
      <c r="BD993" s="303"/>
      <c r="BE993" s="303"/>
      <c r="BF993" s="303"/>
      <c r="BG993" s="303"/>
      <c r="BH993" s="303"/>
      <c r="BI993" s="303"/>
      <c r="BJ993" s="303"/>
      <c r="BK993" s="303"/>
      <c r="BL993" s="303"/>
      <c r="BM993" s="303"/>
      <c r="BN993" s="303"/>
      <c r="BO993" s="303"/>
      <c r="BP993" s="303"/>
      <c r="BQ993" s="303"/>
      <c r="BR993" s="303"/>
      <c r="BS993" s="303"/>
      <c r="BT993" s="303"/>
      <c r="BU993" s="303"/>
      <c r="BV993" s="303"/>
      <c r="BW993" s="303"/>
      <c r="BX993" s="303"/>
      <c r="BY993" s="303"/>
      <c r="BZ993" s="303"/>
      <c r="CA993" s="303"/>
      <c r="CB993" s="303"/>
      <c r="CC993" s="303"/>
      <c r="CD993" s="303"/>
      <c r="CE993" s="303"/>
      <c r="CF993" s="303"/>
      <c r="CG993" s="303"/>
      <c r="CH993" s="303"/>
      <c r="CI993" s="303"/>
      <c r="CJ993" s="303"/>
      <c r="CK993" s="303"/>
      <c r="CL993" s="303"/>
      <c r="CM993" s="303"/>
      <c r="CN993" s="303"/>
      <c r="CO993" s="303"/>
      <c r="CP993" s="303"/>
      <c r="CQ993" s="303"/>
      <c r="CR993" s="303"/>
      <c r="CS993" s="303"/>
      <c r="CT993" s="303"/>
      <c r="CU993" s="303"/>
      <c r="CV993" s="303"/>
      <c r="CW993" s="303"/>
      <c r="CX993" s="303"/>
      <c r="CY993" s="303"/>
      <c r="CZ993" s="303"/>
    </row>
    <row r="994" spans="1:104" ht="11.25" customHeight="1" x14ac:dyDescent="0.2">
      <c r="A994" s="303"/>
      <c r="B994" s="303"/>
      <c r="C994" s="303"/>
      <c r="D994" s="303"/>
      <c r="E994" s="303"/>
      <c r="F994" s="303"/>
      <c r="G994" s="303"/>
      <c r="H994" s="303"/>
      <c r="I994" s="303"/>
      <c r="J994" s="303"/>
      <c r="K994" s="303"/>
      <c r="L994" s="303"/>
      <c r="M994" s="303"/>
      <c r="N994" s="303"/>
      <c r="O994" s="303"/>
      <c r="P994" s="303"/>
      <c r="Q994" s="303"/>
      <c r="R994" s="309"/>
      <c r="S994" s="310"/>
      <c r="T994" s="310"/>
      <c r="U994" s="303"/>
      <c r="V994" s="303"/>
      <c r="W994" s="303"/>
      <c r="X994" s="303"/>
      <c r="Y994" s="303"/>
      <c r="Z994" s="303"/>
      <c r="AA994" s="303"/>
      <c r="AB994" s="303"/>
      <c r="AC994" s="303"/>
      <c r="AD994" s="303"/>
      <c r="AE994" s="303"/>
      <c r="AF994" s="303"/>
      <c r="AG994" s="303"/>
      <c r="AH994" s="303"/>
      <c r="AI994" s="303"/>
      <c r="AJ994" s="303"/>
      <c r="AK994" s="303"/>
      <c r="AL994" s="303"/>
      <c r="AM994" s="303"/>
      <c r="AN994" s="303"/>
      <c r="AO994" s="303"/>
      <c r="AP994" s="303"/>
      <c r="AQ994" s="303"/>
      <c r="AR994" s="303"/>
      <c r="AS994" s="303"/>
      <c r="AT994" s="303"/>
      <c r="AU994" s="303"/>
      <c r="AV994" s="303"/>
      <c r="AW994" s="303"/>
      <c r="AX994" s="303"/>
      <c r="AY994" s="303"/>
      <c r="AZ994" s="303"/>
      <c r="BA994" s="303"/>
      <c r="BB994" s="303"/>
      <c r="BC994" s="303"/>
      <c r="BD994" s="303"/>
      <c r="BE994" s="303"/>
      <c r="BF994" s="303"/>
      <c r="BG994" s="303"/>
      <c r="BH994" s="303"/>
      <c r="BI994" s="303"/>
      <c r="BJ994" s="303"/>
      <c r="BK994" s="303"/>
      <c r="BL994" s="303"/>
      <c r="BM994" s="303"/>
      <c r="BN994" s="303"/>
      <c r="BO994" s="303"/>
      <c r="BP994" s="303"/>
      <c r="BQ994" s="303"/>
      <c r="BR994" s="303"/>
      <c r="BS994" s="303"/>
      <c r="BT994" s="303"/>
      <c r="BU994" s="303"/>
      <c r="BV994" s="303"/>
      <c r="BW994" s="303"/>
      <c r="BX994" s="303"/>
      <c r="BY994" s="303"/>
      <c r="BZ994" s="303"/>
      <c r="CA994" s="303"/>
      <c r="CB994" s="303"/>
      <c r="CC994" s="303"/>
      <c r="CD994" s="303"/>
      <c r="CE994" s="303"/>
      <c r="CF994" s="303"/>
      <c r="CG994" s="303"/>
      <c r="CH994" s="303"/>
      <c r="CI994" s="303"/>
      <c r="CJ994" s="303"/>
      <c r="CK994" s="303"/>
      <c r="CL994" s="303"/>
      <c r="CM994" s="303"/>
      <c r="CN994" s="303"/>
      <c r="CO994" s="303"/>
      <c r="CP994" s="303"/>
      <c r="CQ994" s="303"/>
      <c r="CR994" s="303"/>
      <c r="CS994" s="303"/>
      <c r="CT994" s="303"/>
      <c r="CU994" s="303"/>
      <c r="CV994" s="303"/>
      <c r="CW994" s="303"/>
      <c r="CX994" s="303"/>
      <c r="CY994" s="303"/>
      <c r="CZ994" s="303"/>
    </row>
    <row r="995" spans="1:104" ht="11.25" customHeight="1" x14ac:dyDescent="0.2">
      <c r="A995" s="303"/>
      <c r="B995" s="303"/>
      <c r="C995" s="303"/>
      <c r="D995" s="303"/>
      <c r="E995" s="303"/>
      <c r="F995" s="303"/>
      <c r="G995" s="303"/>
      <c r="H995" s="303"/>
      <c r="I995" s="303"/>
      <c r="J995" s="303"/>
      <c r="K995" s="303"/>
      <c r="L995" s="303"/>
      <c r="M995" s="303"/>
      <c r="N995" s="303"/>
      <c r="O995" s="303"/>
      <c r="P995" s="303"/>
      <c r="Q995" s="303"/>
      <c r="R995" s="309"/>
      <c r="S995" s="310"/>
      <c r="T995" s="310"/>
      <c r="U995" s="303"/>
      <c r="V995" s="303"/>
      <c r="W995" s="303"/>
      <c r="X995" s="303"/>
      <c r="Y995" s="303"/>
      <c r="Z995" s="303"/>
      <c r="AA995" s="303"/>
      <c r="AB995" s="303"/>
      <c r="AC995" s="303"/>
      <c r="AD995" s="303"/>
      <c r="AE995" s="303"/>
      <c r="AF995" s="303"/>
      <c r="AG995" s="303"/>
      <c r="AH995" s="303"/>
      <c r="AI995" s="303"/>
      <c r="AJ995" s="303"/>
      <c r="AK995" s="303"/>
      <c r="AL995" s="303"/>
      <c r="AM995" s="303"/>
      <c r="AN995" s="303"/>
      <c r="AO995" s="303"/>
      <c r="AP995" s="303"/>
      <c r="AQ995" s="303"/>
      <c r="AR995" s="303"/>
      <c r="AS995" s="303"/>
      <c r="AT995" s="303"/>
      <c r="AU995" s="303"/>
      <c r="AV995" s="303"/>
      <c r="AW995" s="303"/>
      <c r="AX995" s="303"/>
      <c r="AY995" s="303"/>
      <c r="AZ995" s="303"/>
      <c r="BA995" s="303"/>
      <c r="BB995" s="303"/>
      <c r="BC995" s="303"/>
      <c r="BD995" s="303"/>
      <c r="BE995" s="303"/>
      <c r="BF995" s="303"/>
      <c r="BG995" s="303"/>
      <c r="BH995" s="303"/>
      <c r="BI995" s="303"/>
      <c r="BJ995" s="303"/>
      <c r="BK995" s="303"/>
      <c r="BL995" s="303"/>
      <c r="BM995" s="303"/>
      <c r="BN995" s="303"/>
      <c r="BO995" s="303"/>
      <c r="BP995" s="303"/>
      <c r="BQ995" s="303"/>
      <c r="BR995" s="303"/>
      <c r="BS995" s="303"/>
      <c r="BT995" s="303"/>
      <c r="BU995" s="303"/>
      <c r="BV995" s="303"/>
      <c r="BW995" s="303"/>
      <c r="BX995" s="303"/>
      <c r="BY995" s="303"/>
      <c r="BZ995" s="303"/>
      <c r="CA995" s="303"/>
      <c r="CB995" s="303"/>
      <c r="CC995" s="303"/>
      <c r="CD995" s="303"/>
      <c r="CE995" s="303"/>
      <c r="CF995" s="303"/>
      <c r="CG995" s="303"/>
      <c r="CH995" s="303"/>
      <c r="CI995" s="303"/>
      <c r="CJ995" s="303"/>
      <c r="CK995" s="303"/>
      <c r="CL995" s="303"/>
      <c r="CM995" s="303"/>
      <c r="CN995" s="303"/>
      <c r="CO995" s="303"/>
      <c r="CP995" s="303"/>
      <c r="CQ995" s="303"/>
      <c r="CR995" s="303"/>
      <c r="CS995" s="303"/>
      <c r="CT995" s="303"/>
      <c r="CU995" s="303"/>
      <c r="CV995" s="303"/>
      <c r="CW995" s="303"/>
      <c r="CX995" s="303"/>
      <c r="CY995" s="303"/>
      <c r="CZ995" s="303"/>
    </row>
    <row r="996" spans="1:104" ht="11.25" customHeight="1" x14ac:dyDescent="0.2">
      <c r="A996" s="303"/>
      <c r="B996" s="303"/>
      <c r="C996" s="303"/>
      <c r="D996" s="303"/>
      <c r="E996" s="303"/>
      <c r="F996" s="303"/>
      <c r="G996" s="303"/>
      <c r="H996" s="303"/>
      <c r="I996" s="303"/>
      <c r="J996" s="303"/>
      <c r="K996" s="303"/>
      <c r="L996" s="303"/>
      <c r="M996" s="303"/>
      <c r="N996" s="303"/>
      <c r="O996" s="303"/>
      <c r="P996" s="303"/>
      <c r="Q996" s="303"/>
      <c r="R996" s="309"/>
      <c r="S996" s="310"/>
      <c r="T996" s="310"/>
      <c r="U996" s="303"/>
      <c r="V996" s="303"/>
      <c r="W996" s="303"/>
      <c r="X996" s="303"/>
      <c r="Y996" s="303"/>
      <c r="Z996" s="303"/>
      <c r="AA996" s="303"/>
      <c r="AB996" s="303"/>
      <c r="AC996" s="303"/>
      <c r="AD996" s="303"/>
      <c r="AE996" s="303"/>
      <c r="AF996" s="303"/>
      <c r="AG996" s="303"/>
      <c r="AH996" s="303"/>
      <c r="AI996" s="303"/>
      <c r="AJ996" s="303"/>
      <c r="AK996" s="303"/>
      <c r="AL996" s="303"/>
      <c r="AM996" s="303"/>
      <c r="AN996" s="303"/>
      <c r="AO996" s="303"/>
      <c r="AP996" s="303"/>
      <c r="AQ996" s="303"/>
      <c r="AR996" s="303"/>
      <c r="AS996" s="303"/>
      <c r="AT996" s="303"/>
      <c r="AU996" s="303"/>
      <c r="AV996" s="303"/>
      <c r="AW996" s="303"/>
      <c r="AX996" s="303"/>
      <c r="AY996" s="303"/>
      <c r="AZ996" s="303"/>
      <c r="BA996" s="303"/>
      <c r="BB996" s="303"/>
      <c r="BC996" s="303"/>
      <c r="BD996" s="303"/>
      <c r="BE996" s="303"/>
      <c r="BF996" s="303"/>
      <c r="BG996" s="303"/>
      <c r="BH996" s="303"/>
      <c r="BI996" s="303"/>
      <c r="BJ996" s="303"/>
      <c r="BK996" s="303"/>
      <c r="BL996" s="303"/>
      <c r="BM996" s="303"/>
      <c r="BN996" s="303"/>
      <c r="BO996" s="303"/>
      <c r="BP996" s="303"/>
      <c r="BQ996" s="303"/>
      <c r="BR996" s="303"/>
      <c r="BS996" s="303"/>
      <c r="BT996" s="303"/>
      <c r="BU996" s="303"/>
      <c r="BV996" s="303"/>
      <c r="BW996" s="303"/>
      <c r="BX996" s="303"/>
      <c r="BY996" s="303"/>
      <c r="BZ996" s="303"/>
      <c r="CA996" s="303"/>
      <c r="CB996" s="303"/>
      <c r="CC996" s="303"/>
      <c r="CD996" s="303"/>
      <c r="CE996" s="303"/>
      <c r="CF996" s="303"/>
      <c r="CG996" s="303"/>
      <c r="CH996" s="303"/>
      <c r="CI996" s="303"/>
      <c r="CJ996" s="303"/>
      <c r="CK996" s="303"/>
      <c r="CL996" s="303"/>
      <c r="CM996" s="303"/>
      <c r="CN996" s="303"/>
      <c r="CO996" s="303"/>
      <c r="CP996" s="303"/>
      <c r="CQ996" s="303"/>
      <c r="CR996" s="303"/>
      <c r="CS996" s="303"/>
      <c r="CT996" s="303"/>
      <c r="CU996" s="303"/>
      <c r="CV996" s="303"/>
      <c r="CW996" s="303"/>
      <c r="CX996" s="303"/>
      <c r="CY996" s="303"/>
      <c r="CZ996" s="303"/>
    </row>
    <row r="997" spans="1:104" ht="11.25" customHeight="1" x14ac:dyDescent="0.2">
      <c r="A997" s="303"/>
      <c r="B997" s="303"/>
      <c r="C997" s="303"/>
      <c r="D997" s="303"/>
      <c r="E997" s="303"/>
      <c r="F997" s="303"/>
      <c r="G997" s="303"/>
      <c r="H997" s="303"/>
      <c r="I997" s="303"/>
      <c r="J997" s="303"/>
      <c r="K997" s="303"/>
      <c r="L997" s="303"/>
      <c r="M997" s="303"/>
      <c r="N997" s="303"/>
      <c r="O997" s="303"/>
      <c r="P997" s="303"/>
      <c r="Q997" s="303"/>
      <c r="R997" s="309"/>
      <c r="S997" s="310"/>
      <c r="T997" s="310"/>
      <c r="U997" s="303"/>
      <c r="V997" s="303"/>
      <c r="W997" s="303"/>
      <c r="X997" s="303"/>
      <c r="Y997" s="303"/>
      <c r="Z997" s="303"/>
      <c r="AA997" s="303"/>
      <c r="AB997" s="303"/>
      <c r="AC997" s="303"/>
      <c r="AD997" s="303"/>
      <c r="AE997" s="303"/>
      <c r="AF997" s="303"/>
      <c r="AG997" s="303"/>
      <c r="AH997" s="303"/>
      <c r="AI997" s="303"/>
      <c r="AJ997" s="303"/>
      <c r="AK997" s="303"/>
      <c r="AL997" s="303"/>
      <c r="AM997" s="303"/>
      <c r="AN997" s="303"/>
      <c r="AO997" s="303"/>
      <c r="AP997" s="303"/>
      <c r="AQ997" s="303"/>
      <c r="AR997" s="303"/>
      <c r="AS997" s="303"/>
      <c r="AT997" s="303"/>
      <c r="AU997" s="303"/>
      <c r="AV997" s="303"/>
      <c r="AW997" s="303"/>
      <c r="AX997" s="303"/>
      <c r="AY997" s="303"/>
      <c r="AZ997" s="303"/>
      <c r="BA997" s="303"/>
      <c r="BB997" s="303"/>
      <c r="BC997" s="303"/>
      <c r="BD997" s="303"/>
      <c r="BE997" s="303"/>
      <c r="BF997" s="303"/>
      <c r="BG997" s="303"/>
      <c r="BH997" s="303"/>
      <c r="BI997" s="303"/>
      <c r="BJ997" s="303"/>
      <c r="BK997" s="303"/>
      <c r="BL997" s="303"/>
      <c r="BM997" s="303"/>
      <c r="BN997" s="303"/>
      <c r="BO997" s="303"/>
      <c r="BP997" s="303"/>
      <c r="BQ997" s="303"/>
      <c r="BR997" s="303"/>
      <c r="BS997" s="303"/>
      <c r="BT997" s="303"/>
      <c r="BU997" s="303"/>
      <c r="BV997" s="303"/>
      <c r="BW997" s="303"/>
      <c r="BX997" s="303"/>
      <c r="BY997" s="303"/>
      <c r="BZ997" s="303"/>
      <c r="CA997" s="303"/>
      <c r="CB997" s="303"/>
      <c r="CC997" s="303"/>
      <c r="CD997" s="303"/>
      <c r="CE997" s="303"/>
      <c r="CF997" s="303"/>
      <c r="CG997" s="303"/>
      <c r="CH997" s="303"/>
      <c r="CI997" s="303"/>
      <c r="CJ997" s="303"/>
      <c r="CK997" s="303"/>
      <c r="CL997" s="303"/>
      <c r="CM997" s="303"/>
      <c r="CN997" s="303"/>
      <c r="CO997" s="303"/>
      <c r="CP997" s="303"/>
      <c r="CQ997" s="303"/>
      <c r="CR997" s="303"/>
      <c r="CS997" s="303"/>
      <c r="CT997" s="303"/>
      <c r="CU997" s="303"/>
      <c r="CV997" s="303"/>
      <c r="CW997" s="303"/>
      <c r="CX997" s="303"/>
      <c r="CY997" s="303"/>
      <c r="CZ997" s="303"/>
    </row>
    <row r="998" spans="1:104" ht="11.25" customHeight="1" x14ac:dyDescent="0.2">
      <c r="A998" s="303"/>
      <c r="B998" s="303"/>
      <c r="C998" s="303"/>
      <c r="D998" s="303"/>
      <c r="E998" s="303"/>
      <c r="F998" s="303"/>
      <c r="G998" s="303"/>
      <c r="H998" s="303"/>
      <c r="I998" s="303"/>
      <c r="J998" s="303"/>
      <c r="K998" s="303"/>
      <c r="L998" s="303"/>
      <c r="M998" s="303"/>
      <c r="N998" s="303"/>
      <c r="O998" s="303"/>
      <c r="P998" s="303"/>
      <c r="Q998" s="303"/>
      <c r="R998" s="309"/>
      <c r="S998" s="310"/>
      <c r="T998" s="310"/>
      <c r="U998" s="303"/>
      <c r="V998" s="303"/>
      <c r="W998" s="303"/>
      <c r="X998" s="303"/>
      <c r="Y998" s="303"/>
      <c r="Z998" s="303"/>
      <c r="AA998" s="303"/>
      <c r="AB998" s="303"/>
      <c r="AC998" s="303"/>
      <c r="AD998" s="303"/>
      <c r="AE998" s="303"/>
      <c r="AF998" s="303"/>
      <c r="AG998" s="303"/>
      <c r="AH998" s="303"/>
      <c r="AI998" s="303"/>
      <c r="AJ998" s="303"/>
      <c r="AK998" s="303"/>
      <c r="AL998" s="303"/>
      <c r="AM998" s="303"/>
      <c r="AN998" s="303"/>
      <c r="AO998" s="303"/>
      <c r="AP998" s="303"/>
      <c r="AQ998" s="303"/>
      <c r="AR998" s="303"/>
      <c r="AS998" s="303"/>
      <c r="AT998" s="303"/>
      <c r="AU998" s="303"/>
      <c r="AV998" s="303"/>
      <c r="AW998" s="303"/>
      <c r="AX998" s="303"/>
      <c r="AY998" s="303"/>
      <c r="AZ998" s="303"/>
      <c r="BA998" s="303"/>
      <c r="BB998" s="303"/>
      <c r="BC998" s="303"/>
      <c r="BD998" s="303"/>
      <c r="BE998" s="303"/>
      <c r="BF998" s="303"/>
      <c r="BG998" s="303"/>
      <c r="BH998" s="303"/>
      <c r="BI998" s="303"/>
      <c r="BJ998" s="303"/>
      <c r="BK998" s="303"/>
      <c r="BL998" s="303"/>
      <c r="BM998" s="303"/>
      <c r="BN998" s="303"/>
      <c r="BO998" s="303"/>
      <c r="BP998" s="303"/>
      <c r="BQ998" s="303"/>
      <c r="BR998" s="303"/>
      <c r="BS998" s="303"/>
      <c r="BT998" s="303"/>
      <c r="BU998" s="303"/>
      <c r="BV998" s="303"/>
      <c r="BW998" s="303"/>
      <c r="BX998" s="303"/>
      <c r="BY998" s="303"/>
      <c r="BZ998" s="303"/>
      <c r="CA998" s="303"/>
      <c r="CB998" s="303"/>
      <c r="CC998" s="303"/>
      <c r="CD998" s="303"/>
      <c r="CE998" s="303"/>
      <c r="CF998" s="303"/>
      <c r="CG998" s="303"/>
      <c r="CH998" s="303"/>
      <c r="CI998" s="303"/>
      <c r="CJ998" s="303"/>
      <c r="CK998" s="303"/>
      <c r="CL998" s="303"/>
      <c r="CM998" s="303"/>
      <c r="CN998" s="303"/>
      <c r="CO998" s="303"/>
      <c r="CP998" s="303"/>
      <c r="CQ998" s="303"/>
      <c r="CR998" s="303"/>
      <c r="CS998" s="303"/>
      <c r="CT998" s="303"/>
      <c r="CU998" s="303"/>
      <c r="CV998" s="303"/>
      <c r="CW998" s="303"/>
      <c r="CX998" s="303"/>
      <c r="CY998" s="303"/>
      <c r="CZ998" s="303"/>
    </row>
    <row r="999" spans="1:104" ht="11.25" customHeight="1" x14ac:dyDescent="0.2">
      <c r="A999" s="303"/>
      <c r="B999" s="303"/>
      <c r="C999" s="303"/>
      <c r="D999" s="303"/>
      <c r="E999" s="303"/>
      <c r="F999" s="303"/>
      <c r="G999" s="303"/>
      <c r="H999" s="303"/>
      <c r="I999" s="303"/>
      <c r="J999" s="303"/>
      <c r="K999" s="303"/>
      <c r="L999" s="303"/>
      <c r="M999" s="303"/>
      <c r="N999" s="303"/>
      <c r="O999" s="303"/>
      <c r="P999" s="303"/>
      <c r="Q999" s="303"/>
      <c r="R999" s="309"/>
      <c r="S999" s="310"/>
      <c r="T999" s="310"/>
      <c r="U999" s="303"/>
      <c r="V999" s="303"/>
      <c r="W999" s="303"/>
      <c r="X999" s="303"/>
      <c r="Y999" s="303"/>
      <c r="Z999" s="303"/>
      <c r="AA999" s="303"/>
      <c r="AB999" s="303"/>
      <c r="AC999" s="303"/>
      <c r="AD999" s="303"/>
      <c r="AE999" s="303"/>
      <c r="AF999" s="303"/>
      <c r="AG999" s="303"/>
      <c r="AH999" s="303"/>
      <c r="AI999" s="303"/>
      <c r="AJ999" s="303"/>
      <c r="AK999" s="303"/>
      <c r="AL999" s="303"/>
      <c r="AM999" s="303"/>
      <c r="AN999" s="303"/>
      <c r="AO999" s="303"/>
      <c r="AP999" s="303"/>
      <c r="AQ999" s="303"/>
      <c r="AR999" s="303"/>
      <c r="AS999" s="303"/>
      <c r="AT999" s="303"/>
      <c r="AU999" s="303"/>
      <c r="AV999" s="303"/>
      <c r="AW999" s="303"/>
      <c r="AX999" s="303"/>
      <c r="AY999" s="303"/>
      <c r="AZ999" s="303"/>
      <c r="BA999" s="303"/>
      <c r="BB999" s="303"/>
      <c r="BC999" s="303"/>
      <c r="BD999" s="303"/>
      <c r="BE999" s="303"/>
      <c r="BF999" s="303"/>
      <c r="BG999" s="303"/>
      <c r="BH999" s="303"/>
      <c r="BI999" s="303"/>
      <c r="BJ999" s="303"/>
      <c r="BK999" s="303"/>
      <c r="BL999" s="303"/>
      <c r="BM999" s="303"/>
      <c r="BN999" s="303"/>
      <c r="BO999" s="303"/>
      <c r="BP999" s="303"/>
      <c r="BQ999" s="303"/>
      <c r="BR999" s="303"/>
      <c r="BS999" s="303"/>
      <c r="BT999" s="303"/>
      <c r="BU999" s="303"/>
      <c r="BV999" s="303"/>
      <c r="BW999" s="303"/>
      <c r="BX999" s="303"/>
      <c r="BY999" s="303"/>
      <c r="BZ999" s="303"/>
      <c r="CA999" s="303"/>
      <c r="CB999" s="303"/>
      <c r="CC999" s="303"/>
      <c r="CD999" s="303"/>
      <c r="CE999" s="303"/>
      <c r="CF999" s="303"/>
      <c r="CG999" s="303"/>
      <c r="CH999" s="303"/>
      <c r="CI999" s="303"/>
      <c r="CJ999" s="303"/>
      <c r="CK999" s="303"/>
      <c r="CL999" s="303"/>
      <c r="CM999" s="303"/>
      <c r="CN999" s="303"/>
      <c r="CO999" s="303"/>
      <c r="CP999" s="303"/>
      <c r="CQ999" s="303"/>
      <c r="CR999" s="303"/>
      <c r="CS999" s="303"/>
      <c r="CT999" s="303"/>
      <c r="CU999" s="303"/>
      <c r="CV999" s="303"/>
      <c r="CW999" s="303"/>
      <c r="CX999" s="303"/>
      <c r="CY999" s="303"/>
      <c r="CZ999" s="303"/>
    </row>
    <row r="1000" spans="1:104" ht="11.25" customHeight="1" x14ac:dyDescent="0.2">
      <c r="A1000" s="303"/>
      <c r="B1000" s="303"/>
      <c r="C1000" s="303"/>
      <c r="D1000" s="303"/>
      <c r="E1000" s="303"/>
      <c r="F1000" s="303"/>
      <c r="G1000" s="303"/>
      <c r="H1000" s="303"/>
      <c r="I1000" s="303"/>
      <c r="J1000" s="303"/>
      <c r="K1000" s="303"/>
      <c r="L1000" s="303"/>
      <c r="M1000" s="303"/>
      <c r="N1000" s="303"/>
      <c r="O1000" s="303"/>
      <c r="P1000" s="303"/>
      <c r="Q1000" s="303"/>
      <c r="R1000" s="309"/>
      <c r="S1000" s="310"/>
      <c r="T1000" s="310"/>
      <c r="U1000" s="303"/>
      <c r="V1000" s="303"/>
      <c r="W1000" s="303"/>
      <c r="X1000" s="303"/>
      <c r="Y1000" s="303"/>
      <c r="Z1000" s="303"/>
      <c r="AA1000" s="303"/>
      <c r="AB1000" s="303"/>
      <c r="AC1000" s="303"/>
      <c r="AD1000" s="303"/>
      <c r="AE1000" s="303"/>
      <c r="AF1000" s="303"/>
      <c r="AG1000" s="303"/>
      <c r="AH1000" s="303"/>
      <c r="AI1000" s="303"/>
      <c r="AJ1000" s="303"/>
      <c r="AK1000" s="303"/>
      <c r="AL1000" s="303"/>
      <c r="AM1000" s="303"/>
      <c r="AN1000" s="303"/>
      <c r="AO1000" s="303"/>
      <c r="AP1000" s="303"/>
      <c r="AQ1000" s="303"/>
      <c r="AR1000" s="303"/>
      <c r="AS1000" s="303"/>
      <c r="AT1000" s="303"/>
      <c r="AU1000" s="303"/>
      <c r="AV1000" s="303"/>
      <c r="AW1000" s="303"/>
      <c r="AX1000" s="303"/>
      <c r="AY1000" s="303"/>
      <c r="AZ1000" s="303"/>
      <c r="BA1000" s="303"/>
      <c r="BB1000" s="303"/>
      <c r="BC1000" s="303"/>
      <c r="BD1000" s="303"/>
      <c r="BE1000" s="303"/>
      <c r="BF1000" s="303"/>
      <c r="BG1000" s="303"/>
      <c r="BH1000" s="303"/>
      <c r="BI1000" s="303"/>
      <c r="BJ1000" s="303"/>
      <c r="BK1000" s="303"/>
      <c r="BL1000" s="303"/>
      <c r="BM1000" s="303"/>
      <c r="BN1000" s="303"/>
      <c r="BO1000" s="303"/>
      <c r="BP1000" s="303"/>
      <c r="BQ1000" s="303"/>
      <c r="BR1000" s="303"/>
      <c r="BS1000" s="303"/>
      <c r="BT1000" s="303"/>
      <c r="BU1000" s="303"/>
      <c r="BV1000" s="303"/>
      <c r="BW1000" s="303"/>
      <c r="BX1000" s="303"/>
      <c r="BY1000" s="303"/>
      <c r="BZ1000" s="303"/>
      <c r="CA1000" s="303"/>
      <c r="CB1000" s="303"/>
      <c r="CC1000" s="303"/>
      <c r="CD1000" s="303"/>
      <c r="CE1000" s="303"/>
      <c r="CF1000" s="303"/>
      <c r="CG1000" s="303"/>
      <c r="CH1000" s="303"/>
      <c r="CI1000" s="303"/>
      <c r="CJ1000" s="303"/>
      <c r="CK1000" s="303"/>
      <c r="CL1000" s="303"/>
      <c r="CM1000" s="303"/>
      <c r="CN1000" s="303"/>
      <c r="CO1000" s="303"/>
      <c r="CP1000" s="303"/>
      <c r="CQ1000" s="303"/>
      <c r="CR1000" s="303"/>
      <c r="CS1000" s="303"/>
      <c r="CT1000" s="303"/>
      <c r="CU1000" s="303"/>
      <c r="CV1000" s="303"/>
      <c r="CW1000" s="303"/>
      <c r="CX1000" s="303"/>
      <c r="CY1000" s="303"/>
      <c r="CZ1000" s="303"/>
    </row>
    <row r="1001" spans="1:104" ht="11.25" customHeight="1" x14ac:dyDescent="0.2">
      <c r="R1001" s="256"/>
      <c r="S1001" s="257"/>
      <c r="T1001" s="257"/>
    </row>
    <row r="1002" spans="1:104" ht="11.25" customHeight="1" x14ac:dyDescent="0.2">
      <c r="R1002" s="256"/>
      <c r="S1002" s="257"/>
      <c r="T1002" s="257"/>
    </row>
    <row r="1003" spans="1:104" ht="11.25" customHeight="1" x14ac:dyDescent="0.2">
      <c r="R1003" s="256"/>
      <c r="S1003" s="257"/>
      <c r="T1003" s="257"/>
    </row>
    <row r="1004" spans="1:104" ht="11.25" customHeight="1" x14ac:dyDescent="0.2">
      <c r="R1004" s="256"/>
      <c r="S1004" s="257"/>
      <c r="T1004" s="257"/>
    </row>
    <row r="1005" spans="1:104" ht="11.25" customHeight="1" x14ac:dyDescent="0.2">
      <c r="R1005" s="256"/>
      <c r="S1005" s="257"/>
      <c r="T1005" s="257"/>
    </row>
    <row r="1006" spans="1:104" ht="11.25" customHeight="1" x14ac:dyDescent="0.2">
      <c r="R1006" s="256"/>
      <c r="S1006" s="257"/>
      <c r="T1006" s="257"/>
    </row>
    <row r="1007" spans="1:104" ht="11.25" customHeight="1" x14ac:dyDescent="0.2">
      <c r="R1007" s="256"/>
      <c r="S1007" s="257"/>
      <c r="T1007" s="257"/>
    </row>
    <row r="1008" spans="1:104" ht="11.25" customHeight="1" x14ac:dyDescent="0.2">
      <c r="R1008" s="256"/>
      <c r="S1008" s="257"/>
      <c r="T1008" s="257"/>
    </row>
    <row r="1009" spans="18:20" ht="11.25" customHeight="1" x14ac:dyDescent="0.2">
      <c r="R1009" s="256"/>
      <c r="S1009" s="257"/>
      <c r="T1009" s="257"/>
    </row>
    <row r="1010" spans="18:20" ht="11.25" customHeight="1" x14ac:dyDescent="0.2">
      <c r="R1010" s="256"/>
      <c r="S1010" s="257"/>
      <c r="T1010" s="257"/>
    </row>
    <row r="1011" spans="18:20" ht="11.25" customHeight="1" x14ac:dyDescent="0.2">
      <c r="R1011" s="256"/>
      <c r="S1011" s="257"/>
      <c r="T1011" s="257"/>
    </row>
    <row r="1012" spans="18:20" ht="11.25" customHeight="1" x14ac:dyDescent="0.2">
      <c r="R1012" s="256"/>
      <c r="S1012" s="257"/>
      <c r="T1012" s="257"/>
    </row>
    <row r="1013" spans="18:20" ht="11.25" customHeight="1" x14ac:dyDescent="0.2">
      <c r="R1013" s="256"/>
      <c r="S1013" s="257"/>
      <c r="T1013" s="257"/>
    </row>
    <row r="1014" spans="18:20" ht="11.25" customHeight="1" x14ac:dyDescent="0.2">
      <c r="R1014" s="256"/>
      <c r="S1014" s="257"/>
      <c r="T1014" s="257"/>
    </row>
    <row r="1015" spans="18:20" ht="11.25" customHeight="1" x14ac:dyDescent="0.2">
      <c r="R1015" s="256"/>
      <c r="S1015" s="257"/>
      <c r="T1015" s="257"/>
    </row>
    <row r="1016" spans="18:20" ht="11.25" customHeight="1" x14ac:dyDescent="0.2">
      <c r="R1016" s="256"/>
      <c r="S1016" s="257"/>
      <c r="T1016" s="257"/>
    </row>
    <row r="1017" spans="18:20" ht="11.25" customHeight="1" x14ac:dyDescent="0.2">
      <c r="R1017" s="256"/>
      <c r="S1017" s="257"/>
      <c r="T1017" s="257"/>
    </row>
    <row r="1018" spans="18:20" ht="11.25" customHeight="1" x14ac:dyDescent="0.2">
      <c r="R1018" s="256"/>
      <c r="S1018" s="257"/>
      <c r="T1018" s="257"/>
    </row>
    <row r="1019" spans="18:20" ht="11.25" customHeight="1" x14ac:dyDescent="0.2">
      <c r="R1019" s="256"/>
      <c r="S1019" s="257"/>
      <c r="T1019" s="257"/>
    </row>
    <row r="1020" spans="18:20" ht="11.25" customHeight="1" x14ac:dyDescent="0.2">
      <c r="R1020" s="256"/>
      <c r="S1020" s="257"/>
      <c r="T1020" s="257"/>
    </row>
    <row r="1021" spans="18:20" ht="11.25" customHeight="1" x14ac:dyDescent="0.2">
      <c r="R1021" s="256"/>
      <c r="S1021" s="257"/>
      <c r="T1021" s="257"/>
    </row>
    <row r="1022" spans="18:20" ht="11.25" customHeight="1" x14ac:dyDescent="0.2">
      <c r="R1022" s="256"/>
      <c r="S1022" s="257"/>
      <c r="T1022" s="257"/>
    </row>
    <row r="1023" spans="18:20" ht="11.25" customHeight="1" x14ac:dyDescent="0.2">
      <c r="R1023" s="256"/>
      <c r="S1023" s="257"/>
      <c r="T1023" s="257"/>
    </row>
    <row r="1024" spans="18:20" ht="11.25" customHeight="1" x14ac:dyDescent="0.2">
      <c r="R1024" s="256"/>
      <c r="S1024" s="257"/>
      <c r="T1024" s="257"/>
    </row>
    <row r="1025" spans="18:20" ht="11.25" customHeight="1" x14ac:dyDescent="0.2">
      <c r="R1025" s="256"/>
      <c r="S1025" s="257"/>
      <c r="T1025" s="257"/>
    </row>
    <row r="1026" spans="18:20" ht="11.25" customHeight="1" x14ac:dyDescent="0.2">
      <c r="R1026" s="256"/>
      <c r="S1026" s="257"/>
      <c r="T1026" s="257"/>
    </row>
    <row r="1027" spans="18:20" ht="11.25" customHeight="1" x14ac:dyDescent="0.2">
      <c r="R1027" s="256"/>
      <c r="S1027" s="257"/>
      <c r="T1027" s="257"/>
    </row>
    <row r="1028" spans="18:20" ht="11.25" customHeight="1" x14ac:dyDescent="0.2">
      <c r="R1028" s="256"/>
      <c r="S1028" s="257"/>
      <c r="T1028" s="257"/>
    </row>
    <row r="1029" spans="18:20" ht="11.25" customHeight="1" x14ac:dyDescent="0.2">
      <c r="R1029" s="256"/>
      <c r="S1029" s="257"/>
      <c r="T1029" s="257"/>
    </row>
    <row r="1030" spans="18:20" ht="11.25" customHeight="1" x14ac:dyDescent="0.2">
      <c r="R1030" s="256"/>
      <c r="S1030" s="257"/>
      <c r="T1030" s="257"/>
    </row>
    <row r="1031" spans="18:20" ht="11.25" customHeight="1" x14ac:dyDescent="0.2">
      <c r="R1031" s="256"/>
      <c r="S1031" s="257"/>
      <c r="T1031" s="257"/>
    </row>
    <row r="1032" spans="18:20" ht="11.25" customHeight="1" x14ac:dyDescent="0.2">
      <c r="R1032" s="256"/>
      <c r="S1032" s="257"/>
      <c r="T1032" s="257"/>
    </row>
    <row r="1033" spans="18:20" ht="11.25" customHeight="1" x14ac:dyDescent="0.2">
      <c r="R1033" s="256"/>
      <c r="S1033" s="257"/>
      <c r="T1033" s="257"/>
    </row>
    <row r="1034" spans="18:20" ht="11.25" customHeight="1" x14ac:dyDescent="0.2">
      <c r="R1034" s="256"/>
      <c r="S1034" s="257"/>
      <c r="T1034" s="257"/>
    </row>
    <row r="1035" spans="18:20" ht="11.25" customHeight="1" x14ac:dyDescent="0.2">
      <c r="R1035" s="256"/>
      <c r="S1035" s="257"/>
      <c r="T1035" s="257"/>
    </row>
    <row r="1036" spans="18:20" ht="11.25" customHeight="1" x14ac:dyDescent="0.2">
      <c r="R1036" s="256"/>
      <c r="S1036" s="257"/>
      <c r="T1036" s="257"/>
    </row>
    <row r="1037" spans="18:20" ht="11.25" customHeight="1" x14ac:dyDescent="0.2">
      <c r="R1037" s="256"/>
      <c r="S1037" s="257"/>
      <c r="T1037" s="257"/>
    </row>
    <row r="1038" spans="18:20" ht="11.25" customHeight="1" x14ac:dyDescent="0.2">
      <c r="R1038" s="256"/>
      <c r="S1038" s="257"/>
      <c r="T1038" s="257"/>
    </row>
    <row r="1039" spans="18:20" ht="11.25" customHeight="1" x14ac:dyDescent="0.2">
      <c r="R1039" s="256"/>
      <c r="S1039" s="257"/>
      <c r="T1039" s="257"/>
    </row>
    <row r="1040" spans="18:20" ht="11.25" customHeight="1" x14ac:dyDescent="0.2">
      <c r="R1040" s="256"/>
      <c r="S1040" s="257"/>
      <c r="T1040" s="257"/>
    </row>
    <row r="1041" spans="18:20" ht="11.25" customHeight="1" x14ac:dyDescent="0.2">
      <c r="R1041" s="256"/>
      <c r="S1041" s="257"/>
      <c r="T1041" s="257"/>
    </row>
    <row r="1042" spans="18:20" ht="11.25" customHeight="1" x14ac:dyDescent="0.2">
      <c r="R1042" s="256"/>
      <c r="S1042" s="257"/>
      <c r="T1042" s="257"/>
    </row>
    <row r="1043" spans="18:20" ht="11.25" customHeight="1" x14ac:dyDescent="0.2">
      <c r="R1043" s="256"/>
      <c r="S1043" s="257"/>
      <c r="T1043" s="257"/>
    </row>
    <row r="1044" spans="18:20" ht="11.25" customHeight="1" x14ac:dyDescent="0.2">
      <c r="R1044" s="256"/>
      <c r="S1044" s="257"/>
      <c r="T1044" s="257"/>
    </row>
    <row r="1045" spans="18:20" ht="11.25" customHeight="1" x14ac:dyDescent="0.2">
      <c r="R1045" s="256"/>
      <c r="S1045" s="257"/>
      <c r="T1045" s="257"/>
    </row>
    <row r="1046" spans="18:20" ht="11.25" customHeight="1" x14ac:dyDescent="0.2">
      <c r="R1046" s="256"/>
      <c r="S1046" s="257"/>
      <c r="T1046" s="257"/>
    </row>
    <row r="1047" spans="18:20" ht="11.25" customHeight="1" x14ac:dyDescent="0.2">
      <c r="R1047" s="256"/>
      <c r="S1047" s="257"/>
      <c r="T1047" s="257"/>
    </row>
    <row r="1048" spans="18:20" ht="11.25" customHeight="1" x14ac:dyDescent="0.2">
      <c r="R1048" s="256"/>
      <c r="S1048" s="257"/>
      <c r="T1048" s="257"/>
    </row>
    <row r="1049" spans="18:20" ht="11.25" customHeight="1" x14ac:dyDescent="0.2">
      <c r="R1049" s="256"/>
      <c r="S1049" s="257"/>
      <c r="T1049" s="257"/>
    </row>
    <row r="1050" spans="18:20" ht="11.25" customHeight="1" x14ac:dyDescent="0.2">
      <c r="R1050" s="256"/>
      <c r="S1050" s="257"/>
      <c r="T1050" s="257"/>
    </row>
    <row r="1051" spans="18:20" ht="11.25" customHeight="1" x14ac:dyDescent="0.2">
      <c r="R1051" s="256"/>
      <c r="S1051" s="257"/>
      <c r="T1051" s="257"/>
    </row>
    <row r="1052" spans="18:20" ht="11.25" customHeight="1" x14ac:dyDescent="0.2">
      <c r="R1052" s="256"/>
      <c r="S1052" s="257"/>
      <c r="T1052" s="257"/>
    </row>
    <row r="1053" spans="18:20" ht="11.25" customHeight="1" x14ac:dyDescent="0.2">
      <c r="R1053" s="256"/>
      <c r="S1053" s="257"/>
      <c r="T1053" s="257"/>
    </row>
    <row r="1054" spans="18:20" ht="11.25" customHeight="1" x14ac:dyDescent="0.2">
      <c r="R1054" s="256"/>
      <c r="S1054" s="257"/>
      <c r="T1054" s="257"/>
    </row>
    <row r="1055" spans="18:20" ht="11.25" customHeight="1" x14ac:dyDescent="0.2">
      <c r="R1055" s="256"/>
      <c r="S1055" s="257"/>
      <c r="T1055" s="257"/>
    </row>
    <row r="1056" spans="18:20" ht="11.25" customHeight="1" x14ac:dyDescent="0.2">
      <c r="R1056" s="256"/>
      <c r="S1056" s="257"/>
      <c r="T1056" s="257"/>
    </row>
    <row r="1057" spans="18:20" ht="11.25" customHeight="1" x14ac:dyDescent="0.2">
      <c r="R1057" s="256"/>
      <c r="S1057" s="257"/>
      <c r="T1057" s="257"/>
    </row>
    <row r="1058" spans="18:20" ht="11.25" customHeight="1" x14ac:dyDescent="0.2">
      <c r="R1058" s="256"/>
      <c r="S1058" s="257"/>
      <c r="T1058" s="257"/>
    </row>
    <row r="1059" spans="18:20" ht="11.25" customHeight="1" x14ac:dyDescent="0.2">
      <c r="R1059" s="256"/>
      <c r="S1059" s="257"/>
      <c r="T1059" s="257"/>
    </row>
    <row r="1060" spans="18:20" ht="11.25" customHeight="1" x14ac:dyDescent="0.2">
      <c r="R1060" s="256"/>
      <c r="S1060" s="257"/>
      <c r="T1060" s="257"/>
    </row>
    <row r="1061" spans="18:20" ht="11.25" customHeight="1" x14ac:dyDescent="0.2">
      <c r="R1061" s="256"/>
      <c r="S1061" s="257"/>
      <c r="T1061" s="257"/>
    </row>
    <row r="1062" spans="18:20" ht="11.25" customHeight="1" x14ac:dyDescent="0.2">
      <c r="R1062" s="256"/>
      <c r="S1062" s="257"/>
      <c r="T1062" s="257"/>
    </row>
    <row r="1063" spans="18:20" ht="11.25" customHeight="1" x14ac:dyDescent="0.2">
      <c r="R1063" s="256"/>
      <c r="S1063" s="257"/>
      <c r="T1063" s="257"/>
    </row>
    <row r="1064" spans="18:20" ht="11.25" customHeight="1" x14ac:dyDescent="0.2">
      <c r="R1064" s="256"/>
      <c r="S1064" s="257"/>
      <c r="T1064" s="257"/>
    </row>
    <row r="1065" spans="18:20" ht="11.25" customHeight="1" x14ac:dyDescent="0.2">
      <c r="R1065" s="256"/>
      <c r="S1065" s="257"/>
      <c r="T1065" s="257"/>
    </row>
    <row r="1066" spans="18:20" ht="11.25" customHeight="1" x14ac:dyDescent="0.2">
      <c r="R1066" s="256"/>
      <c r="S1066" s="257"/>
      <c r="T1066" s="257"/>
    </row>
    <row r="1067" spans="18:20" ht="11.25" customHeight="1" x14ac:dyDescent="0.2">
      <c r="R1067" s="256"/>
      <c r="S1067" s="257"/>
      <c r="T1067" s="257"/>
    </row>
    <row r="1068" spans="18:20" ht="11.25" customHeight="1" x14ac:dyDescent="0.2">
      <c r="R1068" s="256"/>
      <c r="S1068" s="257"/>
      <c r="T1068" s="257"/>
    </row>
    <row r="1069" spans="18:20" ht="11.25" customHeight="1" x14ac:dyDescent="0.2">
      <c r="R1069" s="256"/>
      <c r="S1069" s="257"/>
      <c r="T1069" s="257"/>
    </row>
    <row r="1070" spans="18:20" ht="11.25" customHeight="1" x14ac:dyDescent="0.2">
      <c r="R1070" s="256"/>
      <c r="S1070" s="257"/>
      <c r="T1070" s="257"/>
    </row>
    <row r="1071" spans="18:20" ht="11.25" customHeight="1" x14ac:dyDescent="0.2">
      <c r="R1071" s="256"/>
      <c r="S1071" s="257"/>
      <c r="T1071" s="257"/>
    </row>
    <row r="1072" spans="18:20" ht="11.25" customHeight="1" x14ac:dyDescent="0.2">
      <c r="R1072" s="256"/>
      <c r="S1072" s="257"/>
      <c r="T1072" s="257"/>
    </row>
    <row r="1073" spans="18:20" ht="11.25" customHeight="1" x14ac:dyDescent="0.2">
      <c r="R1073" s="256"/>
      <c r="S1073" s="257"/>
      <c r="T1073" s="257"/>
    </row>
    <row r="1074" spans="18:20" ht="11.25" customHeight="1" x14ac:dyDescent="0.2">
      <c r="R1074" s="256"/>
      <c r="S1074" s="257"/>
      <c r="T1074" s="257"/>
    </row>
    <row r="1075" spans="18:20" ht="11.25" customHeight="1" x14ac:dyDescent="0.2">
      <c r="R1075" s="256"/>
      <c r="S1075" s="257"/>
      <c r="T1075" s="257"/>
    </row>
    <row r="1076" spans="18:20" ht="11.25" customHeight="1" x14ac:dyDescent="0.2">
      <c r="R1076" s="256"/>
      <c r="S1076" s="257"/>
      <c r="T1076" s="257"/>
    </row>
    <row r="1077" spans="18:20" ht="11.25" customHeight="1" x14ac:dyDescent="0.2">
      <c r="R1077" s="256"/>
      <c r="S1077" s="257"/>
      <c r="T1077" s="257"/>
    </row>
    <row r="1078" spans="18:20" ht="11.25" customHeight="1" x14ac:dyDescent="0.2">
      <c r="R1078" s="256"/>
      <c r="S1078" s="257"/>
      <c r="T1078" s="257"/>
    </row>
    <row r="1079" spans="18:20" ht="11.25" customHeight="1" x14ac:dyDescent="0.2">
      <c r="R1079" s="256"/>
      <c r="S1079" s="257"/>
      <c r="T1079" s="257"/>
    </row>
    <row r="1080" spans="18:20" ht="11.25" customHeight="1" x14ac:dyDescent="0.2">
      <c r="R1080" s="256"/>
      <c r="S1080" s="257"/>
      <c r="T1080" s="257"/>
    </row>
    <row r="1081" spans="18:20" ht="11.25" customHeight="1" x14ac:dyDescent="0.2">
      <c r="R1081" s="256"/>
      <c r="S1081" s="257"/>
      <c r="T1081" s="257"/>
    </row>
    <row r="1082" spans="18:20" ht="11.25" customHeight="1" x14ac:dyDescent="0.2">
      <c r="R1082" s="256"/>
      <c r="S1082" s="257"/>
      <c r="T1082" s="257"/>
    </row>
    <row r="1083" spans="18:20" ht="11.25" customHeight="1" x14ac:dyDescent="0.2">
      <c r="R1083" s="256"/>
      <c r="S1083" s="257"/>
      <c r="T1083" s="257"/>
    </row>
    <row r="1084" spans="18:20" ht="11.25" customHeight="1" x14ac:dyDescent="0.2">
      <c r="R1084" s="256"/>
      <c r="S1084" s="257"/>
      <c r="T1084" s="257"/>
    </row>
    <row r="1085" spans="18:20" ht="11.25" customHeight="1" x14ac:dyDescent="0.2">
      <c r="R1085" s="256"/>
      <c r="S1085" s="257"/>
      <c r="T1085" s="257"/>
    </row>
    <row r="1086" spans="18:20" ht="11.25" customHeight="1" x14ac:dyDescent="0.2">
      <c r="R1086" s="256"/>
      <c r="S1086" s="257"/>
      <c r="T1086" s="257"/>
    </row>
    <row r="1087" spans="18:20" ht="11.25" customHeight="1" x14ac:dyDescent="0.2">
      <c r="R1087" s="256"/>
      <c r="S1087" s="257"/>
      <c r="T1087" s="257"/>
    </row>
    <row r="1088" spans="18:20" ht="11.25" customHeight="1" x14ac:dyDescent="0.2">
      <c r="R1088" s="256"/>
      <c r="S1088" s="257"/>
      <c r="T1088" s="257"/>
    </row>
    <row r="1089" spans="18:20" ht="11.25" customHeight="1" x14ac:dyDescent="0.2">
      <c r="R1089" s="256"/>
      <c r="S1089" s="257"/>
      <c r="T1089" s="257"/>
    </row>
    <row r="1090" spans="18:20" ht="11.25" customHeight="1" x14ac:dyDescent="0.2">
      <c r="R1090" s="256"/>
      <c r="S1090" s="257"/>
      <c r="T1090" s="257"/>
    </row>
    <row r="1091" spans="18:20" ht="11.25" customHeight="1" x14ac:dyDescent="0.2">
      <c r="R1091" s="256"/>
      <c r="S1091" s="257"/>
      <c r="T1091" s="257"/>
    </row>
    <row r="1092" spans="18:20" ht="11.25" customHeight="1" x14ac:dyDescent="0.2">
      <c r="R1092" s="256"/>
      <c r="S1092" s="257"/>
      <c r="T1092" s="257"/>
    </row>
    <row r="1093" spans="18:20" ht="11.25" customHeight="1" x14ac:dyDescent="0.2">
      <c r="R1093" s="256"/>
      <c r="S1093" s="257"/>
      <c r="T1093" s="257"/>
    </row>
    <row r="1094" spans="18:20" ht="11.25" customHeight="1" x14ac:dyDescent="0.2">
      <c r="R1094" s="256"/>
      <c r="S1094" s="257"/>
      <c r="T1094" s="257"/>
    </row>
    <row r="1095" spans="18:20" ht="11.25" customHeight="1" x14ac:dyDescent="0.2">
      <c r="R1095" s="256"/>
      <c r="S1095" s="257"/>
      <c r="T1095" s="257"/>
    </row>
    <row r="1096" spans="18:20" ht="11.25" customHeight="1" x14ac:dyDescent="0.2">
      <c r="R1096" s="256"/>
      <c r="S1096" s="257"/>
      <c r="T1096" s="257"/>
    </row>
    <row r="1097" spans="18:20" ht="11.25" customHeight="1" x14ac:dyDescent="0.2">
      <c r="R1097" s="256"/>
      <c r="S1097" s="257"/>
      <c r="T1097" s="257"/>
    </row>
    <row r="1098" spans="18:20" ht="11.25" customHeight="1" x14ac:dyDescent="0.2">
      <c r="R1098" s="256"/>
      <c r="S1098" s="257"/>
      <c r="T1098" s="257"/>
    </row>
    <row r="1099" spans="18:20" ht="11.25" customHeight="1" x14ac:dyDescent="0.2">
      <c r="R1099" s="256"/>
      <c r="S1099" s="257"/>
      <c r="T1099" s="257"/>
    </row>
    <row r="1100" spans="18:20" ht="11.25" customHeight="1" x14ac:dyDescent="0.2">
      <c r="R1100" s="256"/>
      <c r="S1100" s="257"/>
      <c r="T1100" s="257"/>
    </row>
    <row r="1101" spans="18:20" ht="11.25" customHeight="1" x14ac:dyDescent="0.2">
      <c r="R1101" s="256"/>
      <c r="S1101" s="257"/>
      <c r="T1101" s="257"/>
    </row>
    <row r="1102" spans="18:20" ht="11.25" customHeight="1" x14ac:dyDescent="0.2">
      <c r="R1102" s="256"/>
      <c r="S1102" s="257"/>
      <c r="T1102" s="257"/>
    </row>
    <row r="1103" spans="18:20" ht="11.25" customHeight="1" x14ac:dyDescent="0.2">
      <c r="R1103" s="256"/>
      <c r="S1103" s="257"/>
      <c r="T1103" s="257"/>
    </row>
    <row r="1104" spans="18:20" ht="11.25" customHeight="1" x14ac:dyDescent="0.2">
      <c r="R1104" s="256"/>
      <c r="S1104" s="257"/>
      <c r="T1104" s="257"/>
    </row>
    <row r="1105" spans="18:20" ht="11.25" customHeight="1" x14ac:dyDescent="0.2">
      <c r="R1105" s="256"/>
      <c r="S1105" s="257"/>
      <c r="T1105" s="257"/>
    </row>
    <row r="1106" spans="18:20" ht="11.25" customHeight="1" x14ac:dyDescent="0.2">
      <c r="R1106" s="256"/>
      <c r="S1106" s="257"/>
      <c r="T1106" s="257"/>
    </row>
    <row r="1107" spans="18:20" ht="11.25" customHeight="1" x14ac:dyDescent="0.2">
      <c r="R1107" s="256"/>
      <c r="S1107" s="257"/>
      <c r="T1107" s="257"/>
    </row>
    <row r="1108" spans="18:20" ht="11.25" customHeight="1" x14ac:dyDescent="0.2">
      <c r="R1108" s="256"/>
      <c r="S1108" s="257"/>
      <c r="T1108" s="257"/>
    </row>
    <row r="1109" spans="18:20" ht="11.25" customHeight="1" x14ac:dyDescent="0.2">
      <c r="R1109" s="256"/>
      <c r="S1109" s="257"/>
      <c r="T1109" s="257"/>
    </row>
    <row r="1110" spans="18:20" ht="11.25" customHeight="1" x14ac:dyDescent="0.2">
      <c r="R1110" s="256"/>
      <c r="S1110" s="257"/>
      <c r="T1110" s="257"/>
    </row>
    <row r="1111" spans="18:20" ht="11.25" customHeight="1" x14ac:dyDescent="0.2">
      <c r="R1111" s="256"/>
      <c r="S1111" s="257"/>
      <c r="T1111" s="257"/>
    </row>
    <row r="1112" spans="18:20" ht="11.25" customHeight="1" x14ac:dyDescent="0.2">
      <c r="R1112" s="256"/>
      <c r="S1112" s="257"/>
      <c r="T1112" s="257"/>
    </row>
    <row r="1113" spans="18:20" ht="11.25" customHeight="1" x14ac:dyDescent="0.2">
      <c r="R1113" s="256"/>
      <c r="S1113" s="257"/>
      <c r="T1113" s="257"/>
    </row>
    <row r="1114" spans="18:20" ht="11.25" customHeight="1" x14ac:dyDescent="0.2">
      <c r="R1114" s="256"/>
      <c r="S1114" s="257"/>
      <c r="T1114" s="257"/>
    </row>
    <row r="1115" spans="18:20" ht="11.25" customHeight="1" x14ac:dyDescent="0.2">
      <c r="R1115" s="256"/>
      <c r="S1115" s="257"/>
      <c r="T1115" s="257"/>
    </row>
    <row r="1116" spans="18:20" ht="11.25" customHeight="1" x14ac:dyDescent="0.2">
      <c r="R1116" s="256"/>
      <c r="S1116" s="257"/>
      <c r="T1116" s="257"/>
    </row>
    <row r="1117" spans="18:20" ht="11.25" customHeight="1" x14ac:dyDescent="0.2">
      <c r="R1117" s="256"/>
      <c r="S1117" s="257"/>
      <c r="T1117" s="257"/>
    </row>
    <row r="1118" spans="18:20" ht="11.25" customHeight="1" x14ac:dyDescent="0.2">
      <c r="R1118" s="256"/>
      <c r="S1118" s="257"/>
      <c r="T1118" s="257"/>
    </row>
    <row r="1119" spans="18:20" ht="11.25" customHeight="1" x14ac:dyDescent="0.2">
      <c r="R1119" s="256"/>
      <c r="S1119" s="257"/>
      <c r="T1119" s="257"/>
    </row>
    <row r="1120" spans="18:20" ht="11.25" customHeight="1" x14ac:dyDescent="0.2">
      <c r="R1120" s="256"/>
      <c r="S1120" s="257"/>
      <c r="T1120" s="257"/>
    </row>
    <row r="1121" spans="18:20" ht="11.25" customHeight="1" x14ac:dyDescent="0.2">
      <c r="R1121" s="256"/>
      <c r="S1121" s="257"/>
      <c r="T1121" s="257"/>
    </row>
    <row r="1122" spans="18:20" ht="11.25" customHeight="1" x14ac:dyDescent="0.2">
      <c r="R1122" s="256"/>
      <c r="S1122" s="257"/>
      <c r="T1122" s="257"/>
    </row>
    <row r="1123" spans="18:20" ht="11.25" customHeight="1" x14ac:dyDescent="0.2">
      <c r="R1123" s="256"/>
      <c r="S1123" s="257"/>
      <c r="T1123" s="257"/>
    </row>
    <row r="1124" spans="18:20" ht="11.25" customHeight="1" x14ac:dyDescent="0.2">
      <c r="R1124" s="256"/>
      <c r="S1124" s="257"/>
      <c r="T1124" s="257"/>
    </row>
    <row r="1125" spans="18:20" ht="11.25" customHeight="1" x14ac:dyDescent="0.2">
      <c r="R1125" s="256"/>
      <c r="S1125" s="257"/>
      <c r="T1125" s="257"/>
    </row>
    <row r="1126" spans="18:20" ht="11.25" customHeight="1" x14ac:dyDescent="0.2">
      <c r="R1126" s="256"/>
      <c r="S1126" s="257"/>
      <c r="T1126" s="257"/>
    </row>
    <row r="1127" spans="18:20" ht="11.25" customHeight="1" x14ac:dyDescent="0.2">
      <c r="R1127" s="256"/>
      <c r="S1127" s="257"/>
      <c r="T1127" s="257"/>
    </row>
    <row r="1128" spans="18:20" ht="11.25" customHeight="1" x14ac:dyDescent="0.2">
      <c r="R1128" s="256"/>
      <c r="S1128" s="257"/>
      <c r="T1128" s="257"/>
    </row>
    <row r="1129" spans="18:20" ht="11.25" customHeight="1" x14ac:dyDescent="0.2">
      <c r="R1129" s="256"/>
      <c r="S1129" s="257"/>
      <c r="T1129" s="257"/>
    </row>
    <row r="1130" spans="18:20" ht="11.25" customHeight="1" x14ac:dyDescent="0.2">
      <c r="R1130" s="256"/>
      <c r="S1130" s="257"/>
      <c r="T1130" s="257"/>
    </row>
    <row r="1131" spans="18:20" ht="11.25" customHeight="1" x14ac:dyDescent="0.2">
      <c r="R1131" s="256"/>
      <c r="S1131" s="257"/>
      <c r="T1131" s="257"/>
    </row>
    <row r="1132" spans="18:20" ht="11.25" customHeight="1" x14ac:dyDescent="0.2">
      <c r="R1132" s="256"/>
      <c r="S1132" s="257"/>
      <c r="T1132" s="257"/>
    </row>
    <row r="1133" spans="18:20" ht="11.25" customHeight="1" x14ac:dyDescent="0.2">
      <c r="R1133" s="256"/>
      <c r="S1133" s="257"/>
      <c r="T1133" s="257"/>
    </row>
    <row r="1134" spans="18:20" ht="11.25" customHeight="1" x14ac:dyDescent="0.2">
      <c r="R1134" s="256"/>
      <c r="S1134" s="257"/>
      <c r="T1134" s="257"/>
    </row>
    <row r="1135" spans="18:20" ht="11.25" customHeight="1" x14ac:dyDescent="0.2">
      <c r="R1135" s="256"/>
      <c r="S1135" s="257"/>
      <c r="T1135" s="257"/>
    </row>
    <row r="1136" spans="18:20" ht="11.25" customHeight="1" x14ac:dyDescent="0.2">
      <c r="R1136" s="256"/>
      <c r="S1136" s="257"/>
      <c r="T1136" s="257"/>
    </row>
    <row r="1137" spans="18:20" ht="11.25" customHeight="1" x14ac:dyDescent="0.2">
      <c r="R1137" s="256"/>
      <c r="S1137" s="257"/>
      <c r="T1137" s="257"/>
    </row>
    <row r="1138" spans="18:20" ht="11.25" customHeight="1" x14ac:dyDescent="0.2">
      <c r="R1138" s="256"/>
      <c r="S1138" s="257"/>
      <c r="T1138" s="257"/>
    </row>
    <row r="1139" spans="18:20" ht="11.25" customHeight="1" x14ac:dyDescent="0.2">
      <c r="R1139" s="256"/>
      <c r="S1139" s="257"/>
      <c r="T1139" s="257"/>
    </row>
    <row r="1140" spans="18:20" ht="11.25" customHeight="1" x14ac:dyDescent="0.2">
      <c r="R1140" s="256"/>
      <c r="S1140" s="257"/>
      <c r="T1140" s="257"/>
    </row>
    <row r="1141" spans="18:20" ht="11.25" customHeight="1" x14ac:dyDescent="0.2">
      <c r="R1141" s="256"/>
      <c r="S1141" s="257"/>
      <c r="T1141" s="257"/>
    </row>
    <row r="1142" spans="18:20" ht="11.25" customHeight="1" x14ac:dyDescent="0.2">
      <c r="R1142" s="256"/>
      <c r="S1142" s="257"/>
      <c r="T1142" s="257"/>
    </row>
    <row r="1143" spans="18:20" ht="11.25" customHeight="1" x14ac:dyDescent="0.2">
      <c r="R1143" s="256"/>
      <c r="S1143" s="257"/>
      <c r="T1143" s="257"/>
    </row>
    <row r="1144" spans="18:20" ht="11.25" customHeight="1" x14ac:dyDescent="0.2">
      <c r="R1144" s="256"/>
      <c r="S1144" s="257"/>
      <c r="T1144" s="257"/>
    </row>
    <row r="1145" spans="18:20" ht="11.25" customHeight="1" x14ac:dyDescent="0.2">
      <c r="R1145" s="256"/>
      <c r="S1145" s="257"/>
      <c r="T1145" s="257"/>
    </row>
    <row r="1146" spans="18:20" ht="11.25" customHeight="1" x14ac:dyDescent="0.2">
      <c r="R1146" s="256"/>
      <c r="S1146" s="257"/>
      <c r="T1146" s="257"/>
    </row>
    <row r="1147" spans="18:20" ht="11.25" customHeight="1" x14ac:dyDescent="0.2">
      <c r="R1147" s="256"/>
      <c r="S1147" s="257"/>
      <c r="T1147" s="257"/>
    </row>
    <row r="1148" spans="18:20" ht="11.25" customHeight="1" x14ac:dyDescent="0.2">
      <c r="R1148" s="256"/>
      <c r="S1148" s="257"/>
      <c r="T1148" s="257"/>
    </row>
    <row r="1149" spans="18:20" ht="11.25" customHeight="1" x14ac:dyDescent="0.2">
      <c r="R1149" s="256"/>
      <c r="S1149" s="257"/>
      <c r="T1149" s="257"/>
    </row>
    <row r="1150" spans="18:20" ht="11.25" customHeight="1" x14ac:dyDescent="0.2">
      <c r="R1150" s="256"/>
      <c r="S1150" s="257"/>
      <c r="T1150" s="257"/>
    </row>
    <row r="1151" spans="18:20" ht="11.25" customHeight="1" x14ac:dyDescent="0.2">
      <c r="R1151" s="256"/>
      <c r="S1151" s="257"/>
      <c r="T1151" s="257"/>
    </row>
    <row r="1152" spans="18:20" ht="11.25" customHeight="1" x14ac:dyDescent="0.2">
      <c r="R1152" s="256"/>
      <c r="S1152" s="257"/>
      <c r="T1152" s="257"/>
    </row>
    <row r="1153" spans="18:20" ht="11.25" customHeight="1" x14ac:dyDescent="0.2">
      <c r="R1153" s="256"/>
      <c r="S1153" s="257"/>
      <c r="T1153" s="257"/>
    </row>
    <row r="1154" spans="18:20" ht="11.25" customHeight="1" x14ac:dyDescent="0.2">
      <c r="R1154" s="256"/>
      <c r="S1154" s="257"/>
      <c r="T1154" s="257"/>
    </row>
    <row r="1155" spans="18:20" ht="11.25" customHeight="1" x14ac:dyDescent="0.2">
      <c r="R1155" s="256"/>
      <c r="S1155" s="257"/>
      <c r="T1155" s="257"/>
    </row>
    <row r="1156" spans="18:20" ht="11.25" customHeight="1" x14ac:dyDescent="0.2">
      <c r="R1156" s="256"/>
      <c r="S1156" s="257"/>
      <c r="T1156" s="257"/>
    </row>
    <row r="1157" spans="18:20" ht="11.25" customHeight="1" x14ac:dyDescent="0.2">
      <c r="R1157" s="256"/>
      <c r="S1157" s="257"/>
      <c r="T1157" s="257"/>
    </row>
    <row r="1158" spans="18:20" ht="11.25" customHeight="1" x14ac:dyDescent="0.2">
      <c r="R1158" s="256"/>
      <c r="S1158" s="257"/>
      <c r="T1158" s="257"/>
    </row>
    <row r="1159" spans="18:20" ht="11.25" customHeight="1" x14ac:dyDescent="0.2">
      <c r="R1159" s="256"/>
      <c r="S1159" s="257"/>
      <c r="T1159" s="257"/>
    </row>
    <row r="1160" spans="18:20" ht="11.25" customHeight="1" x14ac:dyDescent="0.2">
      <c r="R1160" s="256"/>
      <c r="S1160" s="257"/>
      <c r="T1160" s="257"/>
    </row>
    <row r="1161" spans="18:20" ht="11.25" customHeight="1" x14ac:dyDescent="0.2">
      <c r="R1161" s="256"/>
      <c r="S1161" s="257"/>
      <c r="T1161" s="257"/>
    </row>
    <row r="1162" spans="18:20" ht="11.25" customHeight="1" x14ac:dyDescent="0.2">
      <c r="R1162" s="256"/>
      <c r="S1162" s="257"/>
      <c r="T1162" s="257"/>
    </row>
    <row r="1163" spans="18:20" ht="11.25" customHeight="1" x14ac:dyDescent="0.2">
      <c r="R1163" s="256"/>
      <c r="S1163" s="257"/>
      <c r="T1163" s="257"/>
    </row>
    <row r="1164" spans="18:20" ht="11.25" customHeight="1" x14ac:dyDescent="0.2">
      <c r="R1164" s="256"/>
      <c r="S1164" s="257"/>
      <c r="T1164" s="257"/>
    </row>
    <row r="1165" spans="18:20" ht="11.25" customHeight="1" x14ac:dyDescent="0.2">
      <c r="R1165" s="256"/>
      <c r="S1165" s="257"/>
      <c r="T1165" s="257"/>
    </row>
    <row r="1166" spans="18:20" ht="11.25" customHeight="1" x14ac:dyDescent="0.2">
      <c r="R1166" s="256"/>
      <c r="S1166" s="257"/>
      <c r="T1166" s="257"/>
    </row>
    <row r="1167" spans="18:20" ht="11.25" customHeight="1" x14ac:dyDescent="0.2">
      <c r="R1167" s="256"/>
      <c r="S1167" s="257"/>
      <c r="T1167" s="257"/>
    </row>
    <row r="1168" spans="18:20" ht="11.25" customHeight="1" x14ac:dyDescent="0.2">
      <c r="R1168" s="256"/>
      <c r="S1168" s="257"/>
      <c r="T1168" s="257"/>
    </row>
    <row r="1169" spans="18:20" ht="11.25" customHeight="1" x14ac:dyDescent="0.2">
      <c r="R1169" s="256"/>
      <c r="S1169" s="257"/>
      <c r="T1169" s="257"/>
    </row>
    <row r="1170" spans="18:20" ht="11.25" customHeight="1" x14ac:dyDescent="0.2">
      <c r="R1170" s="256"/>
      <c r="S1170" s="257"/>
      <c r="T1170" s="257"/>
    </row>
    <row r="1171" spans="18:20" ht="11.25" customHeight="1" x14ac:dyDescent="0.2">
      <c r="R1171" s="256"/>
      <c r="S1171" s="257"/>
      <c r="T1171" s="257"/>
    </row>
    <row r="1172" spans="18:20" ht="11.25" customHeight="1" x14ac:dyDescent="0.2">
      <c r="R1172" s="256"/>
      <c r="S1172" s="257"/>
      <c r="T1172" s="257"/>
    </row>
    <row r="1173" spans="18:20" ht="11.25" customHeight="1" x14ac:dyDescent="0.2">
      <c r="R1173" s="256"/>
      <c r="S1173" s="257"/>
      <c r="T1173" s="257"/>
    </row>
    <row r="1174" spans="18:20" ht="11.25" customHeight="1" x14ac:dyDescent="0.2">
      <c r="R1174" s="256"/>
      <c r="S1174" s="257"/>
      <c r="T1174" s="257"/>
    </row>
    <row r="1175" spans="18:20" ht="11.25" customHeight="1" x14ac:dyDescent="0.2">
      <c r="R1175" s="256"/>
      <c r="S1175" s="257"/>
      <c r="T1175" s="257"/>
    </row>
    <row r="1176" spans="18:20" ht="11.25" customHeight="1" x14ac:dyDescent="0.2">
      <c r="R1176" s="256"/>
      <c r="S1176" s="257"/>
      <c r="T1176" s="257"/>
    </row>
    <row r="1177" spans="18:20" ht="11.25" customHeight="1" x14ac:dyDescent="0.2">
      <c r="R1177" s="256"/>
      <c r="S1177" s="257"/>
      <c r="T1177" s="257"/>
    </row>
    <row r="1178" spans="18:20" ht="11.25" customHeight="1" x14ac:dyDescent="0.2">
      <c r="R1178" s="256"/>
      <c r="S1178" s="257"/>
      <c r="T1178" s="257"/>
    </row>
    <row r="1179" spans="18:20" ht="11.25" customHeight="1" x14ac:dyDescent="0.2">
      <c r="R1179" s="256"/>
      <c r="S1179" s="257"/>
      <c r="T1179" s="257"/>
    </row>
    <row r="1180" spans="18:20" ht="11.25" customHeight="1" x14ac:dyDescent="0.2">
      <c r="R1180" s="256"/>
      <c r="S1180" s="257"/>
      <c r="T1180" s="257"/>
    </row>
    <row r="1181" spans="18:20" ht="11.25" customHeight="1" x14ac:dyDescent="0.2">
      <c r="R1181" s="256"/>
      <c r="S1181" s="257"/>
      <c r="T1181" s="257"/>
    </row>
    <row r="1182" spans="18:20" ht="11.25" customHeight="1" x14ac:dyDescent="0.2">
      <c r="R1182" s="256"/>
      <c r="S1182" s="257"/>
      <c r="T1182" s="257"/>
    </row>
    <row r="1183" spans="18:20" ht="11.25" customHeight="1" x14ac:dyDescent="0.2">
      <c r="R1183" s="256"/>
      <c r="S1183" s="257"/>
      <c r="T1183" s="257"/>
    </row>
    <row r="1184" spans="18:20" ht="11.25" customHeight="1" x14ac:dyDescent="0.2">
      <c r="R1184" s="256"/>
      <c r="S1184" s="257"/>
      <c r="T1184" s="257"/>
    </row>
    <row r="1185" spans="18:20" ht="11.25" customHeight="1" x14ac:dyDescent="0.2">
      <c r="R1185" s="256"/>
      <c r="S1185" s="257"/>
      <c r="T1185" s="257"/>
    </row>
    <row r="1186" spans="18:20" ht="11.25" customHeight="1" x14ac:dyDescent="0.2">
      <c r="R1186" s="256"/>
      <c r="S1186" s="257"/>
      <c r="T1186" s="257"/>
    </row>
    <row r="1187" spans="18:20" ht="11.25" customHeight="1" x14ac:dyDescent="0.2">
      <c r="R1187" s="256"/>
      <c r="S1187" s="257"/>
      <c r="T1187" s="257"/>
    </row>
    <row r="1188" spans="18:20" ht="11.25" customHeight="1" x14ac:dyDescent="0.2">
      <c r="R1188" s="256"/>
      <c r="S1188" s="257"/>
      <c r="T1188" s="257"/>
    </row>
    <row r="1189" spans="18:20" ht="11.25" customHeight="1" x14ac:dyDescent="0.2">
      <c r="R1189" s="256"/>
      <c r="S1189" s="257"/>
      <c r="T1189" s="257"/>
    </row>
    <row r="1190" spans="18:20" ht="11.25" customHeight="1" x14ac:dyDescent="0.2">
      <c r="R1190" s="256"/>
      <c r="S1190" s="257"/>
      <c r="T1190" s="257"/>
    </row>
    <row r="1191" spans="18:20" ht="11.25" customHeight="1" x14ac:dyDescent="0.2">
      <c r="R1191" s="256"/>
      <c r="S1191" s="257"/>
      <c r="T1191" s="257"/>
    </row>
    <row r="1192" spans="18:20" ht="11.25" customHeight="1" x14ac:dyDescent="0.2">
      <c r="R1192" s="256"/>
      <c r="S1192" s="257"/>
      <c r="T1192" s="257"/>
    </row>
    <row r="1193" spans="18:20" ht="11.25" customHeight="1" x14ac:dyDescent="0.2">
      <c r="R1193" s="256"/>
      <c r="S1193" s="257"/>
      <c r="T1193" s="257"/>
    </row>
    <row r="1194" spans="18:20" ht="11.25" customHeight="1" x14ac:dyDescent="0.2">
      <c r="R1194" s="256"/>
      <c r="S1194" s="257"/>
      <c r="T1194" s="257"/>
    </row>
    <row r="1195" spans="18:20" ht="11.25" customHeight="1" x14ac:dyDescent="0.2">
      <c r="R1195" s="256"/>
      <c r="S1195" s="257"/>
      <c r="T1195" s="257"/>
    </row>
    <row r="1196" spans="18:20" ht="11.25" customHeight="1" x14ac:dyDescent="0.2">
      <c r="R1196" s="256"/>
      <c r="S1196" s="257"/>
      <c r="T1196" s="257"/>
    </row>
    <row r="1197" spans="18:20" ht="11.25" customHeight="1" x14ac:dyDescent="0.2">
      <c r="R1197" s="256"/>
      <c r="S1197" s="257"/>
      <c r="T1197" s="257"/>
    </row>
    <row r="1198" spans="18:20" ht="11.25" customHeight="1" x14ac:dyDescent="0.2">
      <c r="R1198" s="256"/>
      <c r="S1198" s="257"/>
      <c r="T1198" s="257"/>
    </row>
    <row r="1199" spans="18:20" ht="11.25" customHeight="1" x14ac:dyDescent="0.2">
      <c r="R1199" s="256"/>
      <c r="S1199" s="257"/>
      <c r="T1199" s="257"/>
    </row>
    <row r="1200" spans="18:20" ht="11.25" customHeight="1" x14ac:dyDescent="0.2">
      <c r="R1200" s="256"/>
      <c r="S1200" s="257"/>
      <c r="T1200" s="257"/>
    </row>
    <row r="1201" spans="18:20" ht="11.25" customHeight="1" x14ac:dyDescent="0.2">
      <c r="R1201" s="256"/>
      <c r="S1201" s="257"/>
      <c r="T1201" s="257"/>
    </row>
    <row r="1202" spans="18:20" ht="11.25" customHeight="1" x14ac:dyDescent="0.2">
      <c r="R1202" s="256"/>
      <c r="S1202" s="257"/>
      <c r="T1202" s="257"/>
    </row>
    <row r="1203" spans="18:20" ht="11.25" customHeight="1" x14ac:dyDescent="0.2">
      <c r="R1203" s="256"/>
      <c r="S1203" s="257"/>
      <c r="T1203" s="257"/>
    </row>
    <row r="1204" spans="18:20" ht="11.25" customHeight="1" x14ac:dyDescent="0.2">
      <c r="R1204" s="256"/>
      <c r="S1204" s="257"/>
      <c r="T1204" s="257"/>
    </row>
    <row r="1205" spans="18:20" ht="11.25" customHeight="1" x14ac:dyDescent="0.2">
      <c r="R1205" s="256"/>
      <c r="S1205" s="257"/>
      <c r="T1205" s="257"/>
    </row>
    <row r="1206" spans="18:20" ht="11.25" customHeight="1" x14ac:dyDescent="0.2">
      <c r="R1206" s="256"/>
      <c r="S1206" s="257"/>
      <c r="T1206" s="257"/>
    </row>
    <row r="1207" spans="18:20" ht="11.25" customHeight="1" x14ac:dyDescent="0.2">
      <c r="R1207" s="256"/>
      <c r="S1207" s="257"/>
      <c r="T1207" s="257"/>
    </row>
    <row r="1208" spans="18:20" ht="11.25" customHeight="1" x14ac:dyDescent="0.2">
      <c r="R1208" s="256"/>
      <c r="S1208" s="257"/>
      <c r="T1208" s="257"/>
    </row>
    <row r="1209" spans="18:20" ht="11.25" customHeight="1" x14ac:dyDescent="0.2">
      <c r="R1209" s="256"/>
      <c r="S1209" s="257"/>
      <c r="T1209" s="257"/>
    </row>
    <row r="1210" spans="18:20" ht="11.25" customHeight="1" x14ac:dyDescent="0.2">
      <c r="R1210" s="256"/>
      <c r="S1210" s="257"/>
      <c r="T1210" s="257"/>
    </row>
    <row r="1211" spans="18:20" ht="11.25" customHeight="1" x14ac:dyDescent="0.2">
      <c r="R1211" s="256"/>
      <c r="S1211" s="257"/>
      <c r="T1211" s="257"/>
    </row>
    <row r="1212" spans="18:20" ht="11.25" customHeight="1" x14ac:dyDescent="0.2">
      <c r="R1212" s="256"/>
      <c r="S1212" s="257"/>
      <c r="T1212" s="257"/>
    </row>
    <row r="1213" spans="18:20" ht="11.25" customHeight="1" x14ac:dyDescent="0.2">
      <c r="R1213" s="256"/>
      <c r="S1213" s="257"/>
      <c r="T1213" s="257"/>
    </row>
    <row r="1214" spans="18:20" ht="11.25" customHeight="1" x14ac:dyDescent="0.2">
      <c r="R1214" s="256"/>
      <c r="S1214" s="257"/>
      <c r="T1214" s="257"/>
    </row>
    <row r="1215" spans="18:20" ht="11.25" customHeight="1" x14ac:dyDescent="0.2">
      <c r="R1215" s="256"/>
      <c r="S1215" s="257"/>
      <c r="T1215" s="257"/>
    </row>
    <row r="1216" spans="18:20" ht="11.25" customHeight="1" x14ac:dyDescent="0.2">
      <c r="R1216" s="256"/>
      <c r="S1216" s="257"/>
      <c r="T1216" s="257"/>
    </row>
    <row r="1217" spans="18:20" ht="11.25" customHeight="1" x14ac:dyDescent="0.2">
      <c r="R1217" s="256"/>
      <c r="S1217" s="257"/>
      <c r="T1217" s="257"/>
    </row>
    <row r="1218" spans="18:20" ht="11.25" customHeight="1" x14ac:dyDescent="0.2">
      <c r="R1218" s="256"/>
      <c r="S1218" s="257"/>
      <c r="T1218" s="257"/>
    </row>
    <row r="1219" spans="18:20" ht="11.25" customHeight="1" x14ac:dyDescent="0.2">
      <c r="R1219" s="256"/>
      <c r="S1219" s="257"/>
      <c r="T1219" s="257"/>
    </row>
    <row r="1220" spans="18:20" ht="11.25" customHeight="1" x14ac:dyDescent="0.2">
      <c r="R1220" s="256"/>
      <c r="S1220" s="257"/>
      <c r="T1220" s="257"/>
    </row>
    <row r="1221" spans="18:20" ht="11.25" customHeight="1" x14ac:dyDescent="0.2">
      <c r="R1221" s="256"/>
      <c r="S1221" s="257"/>
      <c r="T1221" s="257"/>
    </row>
    <row r="1222" spans="18:20" ht="11.25" customHeight="1" x14ac:dyDescent="0.2">
      <c r="R1222" s="256"/>
      <c r="S1222" s="257"/>
      <c r="T1222" s="257"/>
    </row>
    <row r="1223" spans="18:20" ht="11.25" customHeight="1" x14ac:dyDescent="0.2">
      <c r="R1223" s="256"/>
      <c r="S1223" s="257"/>
      <c r="T1223" s="257"/>
    </row>
    <row r="1224" spans="18:20" ht="11.25" customHeight="1" x14ac:dyDescent="0.2">
      <c r="R1224" s="256"/>
      <c r="S1224" s="257"/>
      <c r="T1224" s="257"/>
    </row>
    <row r="1225" spans="18:20" ht="11.25" customHeight="1" x14ac:dyDescent="0.2">
      <c r="R1225" s="256"/>
      <c r="S1225" s="257"/>
      <c r="T1225" s="257"/>
    </row>
    <row r="1226" spans="18:20" ht="11.25" customHeight="1" x14ac:dyDescent="0.2">
      <c r="R1226" s="256"/>
      <c r="S1226" s="257"/>
      <c r="T1226" s="257"/>
    </row>
    <row r="1227" spans="18:20" ht="11.25" customHeight="1" x14ac:dyDescent="0.2">
      <c r="R1227" s="256"/>
      <c r="S1227" s="257"/>
      <c r="T1227" s="257"/>
    </row>
    <row r="1228" spans="18:20" ht="11.25" customHeight="1" x14ac:dyDescent="0.2">
      <c r="R1228" s="256"/>
      <c r="S1228" s="257"/>
      <c r="T1228" s="257"/>
    </row>
    <row r="1229" spans="18:20" ht="11.25" customHeight="1" x14ac:dyDescent="0.2">
      <c r="R1229" s="256"/>
      <c r="S1229" s="257"/>
      <c r="T1229" s="257"/>
    </row>
    <row r="1230" spans="18:20" ht="11.25" customHeight="1" x14ac:dyDescent="0.2">
      <c r="R1230" s="256"/>
      <c r="S1230" s="257"/>
      <c r="T1230" s="257"/>
    </row>
    <row r="1231" spans="18:20" ht="11.25" customHeight="1" x14ac:dyDescent="0.2">
      <c r="R1231" s="256"/>
      <c r="S1231" s="257"/>
      <c r="T1231" s="257"/>
    </row>
    <row r="1232" spans="18:20" ht="11.25" customHeight="1" x14ac:dyDescent="0.2">
      <c r="R1232" s="256"/>
      <c r="S1232" s="257"/>
      <c r="T1232" s="257"/>
    </row>
    <row r="1233" spans="18:20" ht="11.25" customHeight="1" x14ac:dyDescent="0.2">
      <c r="R1233" s="256"/>
      <c r="S1233" s="257"/>
      <c r="T1233" s="257"/>
    </row>
    <row r="1234" spans="18:20" ht="11.25" customHeight="1" x14ac:dyDescent="0.2">
      <c r="R1234" s="256"/>
      <c r="S1234" s="257"/>
      <c r="T1234" s="257"/>
    </row>
    <row r="1235" spans="18:20" ht="11.25" customHeight="1" x14ac:dyDescent="0.2">
      <c r="R1235" s="256"/>
      <c r="S1235" s="257"/>
      <c r="T1235" s="257"/>
    </row>
    <row r="1236" spans="18:20" ht="11.25" customHeight="1" x14ac:dyDescent="0.2">
      <c r="R1236" s="256"/>
      <c r="S1236" s="257"/>
      <c r="T1236" s="257"/>
    </row>
    <row r="1237" spans="18:20" ht="11.25" customHeight="1" x14ac:dyDescent="0.2">
      <c r="R1237" s="256"/>
      <c r="S1237" s="257"/>
      <c r="T1237" s="257"/>
    </row>
    <row r="1238" spans="18:20" ht="11.25" customHeight="1" x14ac:dyDescent="0.2">
      <c r="R1238" s="256"/>
      <c r="S1238" s="257"/>
      <c r="T1238" s="257"/>
    </row>
    <row r="1239" spans="18:20" ht="11.25" customHeight="1" x14ac:dyDescent="0.2">
      <c r="R1239" s="256"/>
      <c r="S1239" s="257"/>
      <c r="T1239" s="257"/>
    </row>
    <row r="1240" spans="18:20" ht="11.25" customHeight="1" x14ac:dyDescent="0.2">
      <c r="R1240" s="256"/>
      <c r="S1240" s="257"/>
      <c r="T1240" s="257"/>
    </row>
    <row r="1241" spans="18:20" ht="11.25" customHeight="1" x14ac:dyDescent="0.2">
      <c r="R1241" s="256"/>
      <c r="S1241" s="257"/>
      <c r="T1241" s="257"/>
    </row>
    <row r="1242" spans="18:20" ht="11.25" customHeight="1" x14ac:dyDescent="0.2">
      <c r="R1242" s="256"/>
      <c r="S1242" s="257"/>
      <c r="T1242" s="257"/>
    </row>
    <row r="1243" spans="18:20" ht="11.25" customHeight="1" x14ac:dyDescent="0.2">
      <c r="R1243" s="256"/>
      <c r="S1243" s="257"/>
      <c r="T1243" s="257"/>
    </row>
    <row r="1244" spans="18:20" ht="11.25" customHeight="1" x14ac:dyDescent="0.2">
      <c r="R1244" s="256"/>
      <c r="S1244" s="257"/>
      <c r="T1244" s="257"/>
    </row>
    <row r="1245" spans="18:20" ht="11.25" customHeight="1" x14ac:dyDescent="0.2">
      <c r="R1245" s="256"/>
      <c r="S1245" s="257"/>
      <c r="T1245" s="257"/>
    </row>
    <row r="1246" spans="18:20" ht="11.25" customHeight="1" x14ac:dyDescent="0.2">
      <c r="R1246" s="256"/>
      <c r="S1246" s="257"/>
      <c r="T1246" s="257"/>
    </row>
    <row r="1247" spans="18:20" ht="11.25" customHeight="1" x14ac:dyDescent="0.2">
      <c r="R1247" s="256"/>
      <c r="S1247" s="257"/>
      <c r="T1247" s="257"/>
    </row>
    <row r="1248" spans="18:20" ht="11.25" customHeight="1" x14ac:dyDescent="0.2">
      <c r="R1248" s="256"/>
      <c r="S1248" s="257"/>
      <c r="T1248" s="257"/>
    </row>
    <row r="1249" spans="18:20" ht="11.25" customHeight="1" x14ac:dyDescent="0.2">
      <c r="R1249" s="256"/>
      <c r="S1249" s="257"/>
      <c r="T1249" s="257"/>
    </row>
    <row r="1250" spans="18:20" ht="11.25" customHeight="1" x14ac:dyDescent="0.2">
      <c r="R1250" s="256"/>
      <c r="S1250" s="257"/>
      <c r="T1250" s="257"/>
    </row>
    <row r="1251" spans="18:20" ht="11.25" customHeight="1" x14ac:dyDescent="0.2">
      <c r="R1251" s="256"/>
      <c r="S1251" s="257"/>
      <c r="T1251" s="257"/>
    </row>
    <row r="1252" spans="18:20" ht="11.25" customHeight="1" x14ac:dyDescent="0.2">
      <c r="R1252" s="256"/>
      <c r="S1252" s="257"/>
      <c r="T1252" s="257"/>
    </row>
    <row r="1253" spans="18:20" ht="11.25" customHeight="1" x14ac:dyDescent="0.2">
      <c r="R1253" s="256"/>
      <c r="S1253" s="257"/>
      <c r="T1253" s="257"/>
    </row>
    <row r="1254" spans="18:20" ht="11.25" customHeight="1" x14ac:dyDescent="0.2">
      <c r="R1254" s="256"/>
      <c r="S1254" s="257"/>
      <c r="T1254" s="257"/>
    </row>
    <row r="1255" spans="18:20" ht="11.25" customHeight="1" x14ac:dyDescent="0.2">
      <c r="R1255" s="256"/>
      <c r="S1255" s="257"/>
      <c r="T1255" s="257"/>
    </row>
    <row r="1256" spans="18:20" ht="11.25" customHeight="1" x14ac:dyDescent="0.2">
      <c r="R1256" s="256"/>
      <c r="S1256" s="257"/>
      <c r="T1256" s="257"/>
    </row>
    <row r="1257" spans="18:20" ht="11.25" customHeight="1" x14ac:dyDescent="0.2">
      <c r="R1257" s="256"/>
      <c r="S1257" s="257"/>
      <c r="T1257" s="257"/>
    </row>
    <row r="1258" spans="18:20" ht="11.25" customHeight="1" x14ac:dyDescent="0.2">
      <c r="R1258" s="256"/>
      <c r="S1258" s="257"/>
      <c r="T1258" s="257"/>
    </row>
    <row r="1259" spans="18:20" ht="11.25" customHeight="1" x14ac:dyDescent="0.2">
      <c r="R1259" s="256"/>
      <c r="S1259" s="257"/>
      <c r="T1259" s="257"/>
    </row>
    <row r="1260" spans="18:20" ht="11.25" customHeight="1" x14ac:dyDescent="0.2">
      <c r="R1260" s="256"/>
      <c r="S1260" s="257"/>
      <c r="T1260" s="257"/>
    </row>
    <row r="1261" spans="18:20" ht="11.25" customHeight="1" x14ac:dyDescent="0.2">
      <c r="R1261" s="256"/>
      <c r="S1261" s="257"/>
      <c r="T1261" s="257"/>
    </row>
    <row r="1262" spans="18:20" ht="11.25" customHeight="1" x14ac:dyDescent="0.2">
      <c r="R1262" s="256"/>
      <c r="S1262" s="257"/>
      <c r="T1262" s="257"/>
    </row>
    <row r="1263" spans="18:20" ht="11.25" customHeight="1" x14ac:dyDescent="0.2">
      <c r="R1263" s="256"/>
      <c r="S1263" s="257"/>
      <c r="T1263" s="257"/>
    </row>
    <row r="1264" spans="18:20" ht="11.25" customHeight="1" x14ac:dyDescent="0.2">
      <c r="R1264" s="256"/>
      <c r="S1264" s="257"/>
      <c r="T1264" s="257"/>
    </row>
    <row r="1265" spans="18:20" ht="11.25" customHeight="1" x14ac:dyDescent="0.2">
      <c r="R1265" s="256"/>
      <c r="S1265" s="257"/>
      <c r="T1265" s="257"/>
    </row>
    <row r="1266" spans="18:20" ht="11.25" customHeight="1" x14ac:dyDescent="0.2">
      <c r="R1266" s="256"/>
      <c r="S1266" s="257"/>
      <c r="T1266" s="257"/>
    </row>
    <row r="1267" spans="18:20" ht="11.25" customHeight="1" x14ac:dyDescent="0.2">
      <c r="R1267" s="256"/>
      <c r="S1267" s="257"/>
      <c r="T1267" s="257"/>
    </row>
    <row r="1268" spans="18:20" ht="11.25" customHeight="1" x14ac:dyDescent="0.2">
      <c r="R1268" s="256"/>
      <c r="S1268" s="257"/>
      <c r="T1268" s="257"/>
    </row>
    <row r="1269" spans="18:20" ht="11.25" customHeight="1" x14ac:dyDescent="0.2">
      <c r="R1269" s="256"/>
      <c r="S1269" s="257"/>
      <c r="T1269" s="257"/>
    </row>
    <row r="1270" spans="18:20" ht="11.25" customHeight="1" x14ac:dyDescent="0.2">
      <c r="R1270" s="256"/>
      <c r="S1270" s="257"/>
      <c r="T1270" s="257"/>
    </row>
    <row r="1271" spans="18:20" ht="11.25" customHeight="1" x14ac:dyDescent="0.2">
      <c r="R1271" s="256"/>
      <c r="S1271" s="257"/>
      <c r="T1271" s="257"/>
    </row>
    <row r="1272" spans="18:20" ht="11.25" customHeight="1" x14ac:dyDescent="0.2">
      <c r="R1272" s="256"/>
      <c r="S1272" s="257"/>
      <c r="T1272" s="257"/>
    </row>
    <row r="1273" spans="18:20" ht="11.25" customHeight="1" x14ac:dyDescent="0.2">
      <c r="R1273" s="256"/>
      <c r="S1273" s="257"/>
      <c r="T1273" s="257"/>
    </row>
    <row r="1274" spans="18:20" ht="11.25" customHeight="1" x14ac:dyDescent="0.2">
      <c r="R1274" s="256"/>
      <c r="S1274" s="257"/>
      <c r="T1274" s="257"/>
    </row>
    <row r="1275" spans="18:20" ht="11.25" customHeight="1" x14ac:dyDescent="0.2">
      <c r="R1275" s="256"/>
      <c r="S1275" s="257"/>
      <c r="T1275" s="257"/>
    </row>
    <row r="1276" spans="18:20" ht="11.25" customHeight="1" x14ac:dyDescent="0.2">
      <c r="R1276" s="256"/>
      <c r="S1276" s="257"/>
      <c r="T1276" s="257"/>
    </row>
    <row r="1277" spans="18:20" ht="11.25" customHeight="1" x14ac:dyDescent="0.2">
      <c r="R1277" s="256"/>
      <c r="S1277" s="257"/>
      <c r="T1277" s="257"/>
    </row>
    <row r="1278" spans="18:20" ht="11.25" customHeight="1" x14ac:dyDescent="0.2">
      <c r="R1278" s="256"/>
      <c r="S1278" s="257"/>
      <c r="T1278" s="257"/>
    </row>
    <row r="1279" spans="18:20" ht="11.25" customHeight="1" x14ac:dyDescent="0.2">
      <c r="R1279" s="256"/>
      <c r="S1279" s="257"/>
      <c r="T1279" s="257"/>
    </row>
    <row r="1280" spans="18:20" ht="11.25" customHeight="1" x14ac:dyDescent="0.2">
      <c r="R1280" s="256"/>
      <c r="S1280" s="257"/>
      <c r="T1280" s="257"/>
    </row>
    <row r="1281" spans="18:20" ht="11.25" customHeight="1" x14ac:dyDescent="0.2">
      <c r="R1281" s="256"/>
      <c r="S1281" s="257"/>
      <c r="T1281" s="257"/>
    </row>
    <row r="1282" spans="18:20" ht="11.25" customHeight="1" x14ac:dyDescent="0.2">
      <c r="R1282" s="256"/>
      <c r="S1282" s="257"/>
      <c r="T1282" s="257"/>
    </row>
    <row r="1283" spans="18:20" ht="11.25" customHeight="1" x14ac:dyDescent="0.2">
      <c r="R1283" s="256"/>
      <c r="S1283" s="257"/>
      <c r="T1283" s="257"/>
    </row>
    <row r="1284" spans="18:20" ht="11.25" customHeight="1" x14ac:dyDescent="0.2">
      <c r="R1284" s="256"/>
      <c r="S1284" s="257"/>
      <c r="T1284" s="257"/>
    </row>
    <row r="1285" spans="18:20" ht="11.25" customHeight="1" x14ac:dyDescent="0.2">
      <c r="R1285" s="256"/>
      <c r="S1285" s="257"/>
      <c r="T1285" s="257"/>
    </row>
    <row r="1286" spans="18:20" ht="11.25" customHeight="1" x14ac:dyDescent="0.2">
      <c r="R1286" s="256"/>
      <c r="S1286" s="257"/>
      <c r="T1286" s="257"/>
    </row>
    <row r="1287" spans="18:20" ht="11.25" customHeight="1" x14ac:dyDescent="0.2">
      <c r="R1287" s="256"/>
      <c r="S1287" s="257"/>
      <c r="T1287" s="257"/>
    </row>
    <row r="1288" spans="18:20" ht="11.25" customHeight="1" x14ac:dyDescent="0.2">
      <c r="R1288" s="256"/>
      <c r="S1288" s="257"/>
      <c r="T1288" s="257"/>
    </row>
    <row r="1289" spans="18:20" ht="11.25" customHeight="1" x14ac:dyDescent="0.2">
      <c r="R1289" s="256"/>
      <c r="S1289" s="257"/>
      <c r="T1289" s="257"/>
    </row>
    <row r="1290" spans="18:20" ht="11.25" customHeight="1" x14ac:dyDescent="0.2">
      <c r="R1290" s="256"/>
      <c r="S1290" s="257"/>
      <c r="T1290" s="257"/>
    </row>
    <row r="1291" spans="18:20" ht="11.25" customHeight="1" x14ac:dyDescent="0.2">
      <c r="R1291" s="256"/>
      <c r="S1291" s="257"/>
      <c r="T1291" s="257"/>
    </row>
    <row r="1292" spans="18:20" ht="11.25" customHeight="1" x14ac:dyDescent="0.2">
      <c r="R1292" s="256"/>
      <c r="S1292" s="257"/>
      <c r="T1292" s="257"/>
    </row>
    <row r="1293" spans="18:20" ht="11.25" customHeight="1" x14ac:dyDescent="0.2">
      <c r="R1293" s="256"/>
      <c r="S1293" s="257"/>
      <c r="T1293" s="257"/>
    </row>
    <row r="1294" spans="18:20" ht="11.25" customHeight="1" x14ac:dyDescent="0.2">
      <c r="R1294" s="256"/>
      <c r="S1294" s="257"/>
      <c r="T1294" s="257"/>
    </row>
    <row r="1295" spans="18:20" ht="11.25" customHeight="1" x14ac:dyDescent="0.2">
      <c r="R1295" s="256"/>
      <c r="S1295" s="257"/>
      <c r="T1295" s="257"/>
    </row>
    <row r="1296" spans="18:20" ht="11.25" customHeight="1" x14ac:dyDescent="0.2">
      <c r="R1296" s="256"/>
      <c r="S1296" s="257"/>
      <c r="T1296" s="257"/>
    </row>
    <row r="1297" spans="18:20" ht="11.25" customHeight="1" x14ac:dyDescent="0.2">
      <c r="R1297" s="256"/>
      <c r="S1297" s="257"/>
      <c r="T1297" s="257"/>
    </row>
    <row r="1298" spans="18:20" ht="11.25" customHeight="1" x14ac:dyDescent="0.2">
      <c r="R1298" s="256"/>
      <c r="S1298" s="257"/>
      <c r="T1298" s="257"/>
    </row>
    <row r="1299" spans="18:20" ht="11.25" customHeight="1" x14ac:dyDescent="0.2">
      <c r="R1299" s="256"/>
      <c r="S1299" s="257"/>
      <c r="T1299" s="257"/>
    </row>
    <row r="1300" spans="18:20" ht="11.25" customHeight="1" x14ac:dyDescent="0.2">
      <c r="R1300" s="256"/>
      <c r="S1300" s="257"/>
      <c r="T1300" s="257"/>
    </row>
    <row r="1301" spans="18:20" ht="11.25" customHeight="1" x14ac:dyDescent="0.2">
      <c r="R1301" s="256"/>
      <c r="S1301" s="257"/>
      <c r="T1301" s="257"/>
    </row>
    <row r="1302" spans="18:20" ht="11.25" customHeight="1" x14ac:dyDescent="0.2">
      <c r="R1302" s="256"/>
      <c r="S1302" s="257"/>
      <c r="T1302" s="257"/>
    </row>
    <row r="1303" spans="18:20" ht="11.25" customHeight="1" x14ac:dyDescent="0.2">
      <c r="R1303" s="256"/>
      <c r="S1303" s="257"/>
      <c r="T1303" s="257"/>
    </row>
    <row r="1304" spans="18:20" ht="11.25" customHeight="1" x14ac:dyDescent="0.2">
      <c r="R1304" s="256"/>
      <c r="S1304" s="257"/>
      <c r="T1304" s="257"/>
    </row>
    <row r="1305" spans="18:20" ht="11.25" customHeight="1" x14ac:dyDescent="0.2">
      <c r="R1305" s="256"/>
      <c r="S1305" s="257"/>
      <c r="T1305" s="257"/>
    </row>
    <row r="1306" spans="18:20" ht="11.25" customHeight="1" x14ac:dyDescent="0.2">
      <c r="R1306" s="256"/>
      <c r="S1306" s="257"/>
      <c r="T1306" s="257"/>
    </row>
    <row r="1307" spans="18:20" ht="11.25" customHeight="1" x14ac:dyDescent="0.2">
      <c r="R1307" s="256"/>
      <c r="S1307" s="257"/>
      <c r="T1307" s="257"/>
    </row>
    <row r="1308" spans="18:20" ht="11.25" customHeight="1" x14ac:dyDescent="0.2">
      <c r="R1308" s="256"/>
      <c r="S1308" s="257"/>
      <c r="T1308" s="257"/>
    </row>
    <row r="1309" spans="18:20" ht="11.25" customHeight="1" x14ac:dyDescent="0.2">
      <c r="R1309" s="256"/>
      <c r="S1309" s="257"/>
      <c r="T1309" s="257"/>
    </row>
    <row r="1310" spans="18:20" ht="11.25" customHeight="1" x14ac:dyDescent="0.2">
      <c r="R1310" s="256"/>
      <c r="S1310" s="257"/>
      <c r="T1310" s="257"/>
    </row>
    <row r="1311" spans="18:20" ht="11.25" customHeight="1" x14ac:dyDescent="0.2">
      <c r="R1311" s="256"/>
      <c r="S1311" s="257"/>
      <c r="T1311" s="257"/>
    </row>
    <row r="1312" spans="18:20" ht="11.25" customHeight="1" x14ac:dyDescent="0.2">
      <c r="R1312" s="256"/>
      <c r="S1312" s="257"/>
      <c r="T1312" s="257"/>
    </row>
    <row r="1313" spans="18:20" ht="11.25" customHeight="1" x14ac:dyDescent="0.2">
      <c r="R1313" s="256"/>
      <c r="S1313" s="257"/>
      <c r="T1313" s="257"/>
    </row>
    <row r="1314" spans="18:20" ht="11.25" customHeight="1" x14ac:dyDescent="0.2">
      <c r="R1314" s="256"/>
      <c r="S1314" s="257"/>
      <c r="T1314" s="257"/>
    </row>
    <row r="1315" spans="18:20" ht="11.25" customHeight="1" x14ac:dyDescent="0.2">
      <c r="R1315" s="256"/>
      <c r="S1315" s="257"/>
      <c r="T1315" s="257"/>
    </row>
    <row r="1316" spans="18:20" ht="11.25" customHeight="1" x14ac:dyDescent="0.2">
      <c r="R1316" s="256"/>
      <c r="S1316" s="257"/>
      <c r="T1316" s="257"/>
    </row>
    <row r="1317" spans="18:20" ht="11.25" customHeight="1" x14ac:dyDescent="0.2">
      <c r="R1317" s="256"/>
      <c r="S1317" s="257"/>
      <c r="T1317" s="257"/>
    </row>
    <row r="1318" spans="18:20" ht="11.25" customHeight="1" x14ac:dyDescent="0.2">
      <c r="R1318" s="256"/>
      <c r="S1318" s="257"/>
      <c r="T1318" s="257"/>
    </row>
    <row r="1319" spans="18:20" ht="11.25" customHeight="1" x14ac:dyDescent="0.2">
      <c r="R1319" s="256"/>
      <c r="S1319" s="257"/>
      <c r="T1319" s="257"/>
    </row>
    <row r="1320" spans="18:20" ht="11.25" customHeight="1" x14ac:dyDescent="0.2">
      <c r="R1320" s="256"/>
      <c r="S1320" s="257"/>
      <c r="T1320" s="257"/>
    </row>
    <row r="1321" spans="18:20" ht="11.25" customHeight="1" x14ac:dyDescent="0.2">
      <c r="R1321" s="256"/>
      <c r="S1321" s="257"/>
      <c r="T1321" s="257"/>
    </row>
    <row r="1322" spans="18:20" ht="11.25" customHeight="1" x14ac:dyDescent="0.2">
      <c r="R1322" s="256"/>
      <c r="S1322" s="257"/>
      <c r="T1322" s="257"/>
    </row>
    <row r="1323" spans="18:20" ht="11.25" customHeight="1" x14ac:dyDescent="0.2">
      <c r="R1323" s="256"/>
      <c r="S1323" s="257"/>
      <c r="T1323" s="257"/>
    </row>
    <row r="1324" spans="18:20" ht="11.25" customHeight="1" x14ac:dyDescent="0.2">
      <c r="R1324" s="256"/>
      <c r="S1324" s="257"/>
      <c r="T1324" s="257"/>
    </row>
    <row r="1325" spans="18:20" ht="11.25" customHeight="1" x14ac:dyDescent="0.2">
      <c r="R1325" s="256"/>
      <c r="S1325" s="257"/>
      <c r="T1325" s="257"/>
    </row>
    <row r="1326" spans="18:20" ht="11.25" customHeight="1" x14ac:dyDescent="0.2">
      <c r="R1326" s="256"/>
      <c r="S1326" s="257"/>
      <c r="T1326" s="257"/>
    </row>
    <row r="1327" spans="18:20" ht="11.25" customHeight="1" x14ac:dyDescent="0.2">
      <c r="R1327" s="256"/>
      <c r="S1327" s="257"/>
      <c r="T1327" s="257"/>
    </row>
    <row r="1328" spans="18:20" ht="11.25" customHeight="1" x14ac:dyDescent="0.2">
      <c r="R1328" s="256"/>
      <c r="S1328" s="257"/>
      <c r="T1328" s="257"/>
    </row>
    <row r="1329" spans="18:20" ht="11.25" customHeight="1" x14ac:dyDescent="0.2">
      <c r="R1329" s="256"/>
      <c r="S1329" s="257"/>
      <c r="T1329" s="257"/>
    </row>
    <row r="1330" spans="18:20" ht="11.25" customHeight="1" x14ac:dyDescent="0.2">
      <c r="R1330" s="256"/>
      <c r="S1330" s="257"/>
      <c r="T1330" s="257"/>
    </row>
    <row r="1331" spans="18:20" ht="11.25" customHeight="1" x14ac:dyDescent="0.2">
      <c r="R1331" s="256"/>
      <c r="S1331" s="257"/>
      <c r="T1331" s="257"/>
    </row>
    <row r="1332" spans="18:20" ht="11.25" customHeight="1" x14ac:dyDescent="0.2">
      <c r="R1332" s="256"/>
      <c r="S1332" s="257"/>
      <c r="T1332" s="257"/>
    </row>
    <row r="1333" spans="18:20" ht="11.25" customHeight="1" x14ac:dyDescent="0.2">
      <c r="R1333" s="256"/>
      <c r="S1333" s="257"/>
      <c r="T1333" s="257"/>
    </row>
    <row r="1334" spans="18:20" ht="11.25" customHeight="1" x14ac:dyDescent="0.2">
      <c r="R1334" s="256"/>
      <c r="S1334" s="257"/>
      <c r="T1334" s="257"/>
    </row>
    <row r="1335" spans="18:20" ht="11.25" customHeight="1" x14ac:dyDescent="0.2">
      <c r="R1335" s="256"/>
      <c r="S1335" s="257"/>
      <c r="T1335" s="257"/>
    </row>
    <row r="1336" spans="18:20" ht="11.25" customHeight="1" x14ac:dyDescent="0.2">
      <c r="R1336" s="256"/>
      <c r="S1336" s="257"/>
      <c r="T1336" s="257"/>
    </row>
    <row r="1337" spans="18:20" ht="11.25" customHeight="1" x14ac:dyDescent="0.2">
      <c r="R1337" s="256"/>
      <c r="S1337" s="257"/>
      <c r="T1337" s="257"/>
    </row>
    <row r="1338" spans="18:20" ht="11.25" customHeight="1" x14ac:dyDescent="0.2">
      <c r="R1338" s="256"/>
      <c r="S1338" s="257"/>
      <c r="T1338" s="257"/>
    </row>
    <row r="1339" spans="18:20" ht="11.25" customHeight="1" x14ac:dyDescent="0.2">
      <c r="R1339" s="256"/>
      <c r="S1339" s="257"/>
      <c r="T1339" s="257"/>
    </row>
    <row r="1340" spans="18:20" ht="11.25" customHeight="1" x14ac:dyDescent="0.2">
      <c r="R1340" s="256"/>
      <c r="S1340" s="257"/>
      <c r="T1340" s="257"/>
    </row>
    <row r="1341" spans="18:20" ht="11.25" customHeight="1" x14ac:dyDescent="0.2">
      <c r="R1341" s="256"/>
      <c r="S1341" s="257"/>
      <c r="T1341" s="257"/>
    </row>
    <row r="1342" spans="18:20" ht="11.25" customHeight="1" x14ac:dyDescent="0.2">
      <c r="R1342" s="256"/>
      <c r="S1342" s="257"/>
      <c r="T1342" s="257"/>
    </row>
    <row r="1343" spans="18:20" ht="11.25" customHeight="1" x14ac:dyDescent="0.2">
      <c r="R1343" s="256"/>
      <c r="S1343" s="257"/>
      <c r="T1343" s="257"/>
    </row>
    <row r="1344" spans="18:20" ht="11.25" customHeight="1" x14ac:dyDescent="0.2">
      <c r="R1344" s="256"/>
      <c r="S1344" s="257"/>
      <c r="T1344" s="257"/>
    </row>
    <row r="1345" spans="18:20" ht="11.25" customHeight="1" x14ac:dyDescent="0.2">
      <c r="R1345" s="256"/>
      <c r="S1345" s="257"/>
      <c r="T1345" s="257"/>
    </row>
    <row r="1346" spans="18:20" ht="11.25" customHeight="1" x14ac:dyDescent="0.2">
      <c r="R1346" s="256"/>
      <c r="S1346" s="257"/>
      <c r="T1346" s="257"/>
    </row>
    <row r="1347" spans="18:20" ht="11.25" customHeight="1" x14ac:dyDescent="0.2">
      <c r="R1347" s="256"/>
      <c r="S1347" s="257"/>
      <c r="T1347" s="257"/>
    </row>
    <row r="1348" spans="18:20" ht="11.25" customHeight="1" x14ac:dyDescent="0.2">
      <c r="R1348" s="256"/>
      <c r="S1348" s="257"/>
      <c r="T1348" s="257"/>
    </row>
    <row r="1349" spans="18:20" ht="11.25" customHeight="1" x14ac:dyDescent="0.2">
      <c r="R1349" s="256"/>
      <c r="S1349" s="257"/>
      <c r="T1349" s="257"/>
    </row>
    <row r="1350" spans="18:20" ht="11.25" customHeight="1" x14ac:dyDescent="0.2">
      <c r="R1350" s="256"/>
      <c r="S1350" s="257"/>
      <c r="T1350" s="257"/>
    </row>
    <row r="1351" spans="18:20" ht="11.25" customHeight="1" x14ac:dyDescent="0.2">
      <c r="R1351" s="256"/>
      <c r="S1351" s="257"/>
      <c r="T1351" s="257"/>
    </row>
    <row r="1352" spans="18:20" ht="11.25" customHeight="1" x14ac:dyDescent="0.2">
      <c r="R1352" s="256"/>
      <c r="S1352" s="257"/>
      <c r="T1352" s="257"/>
    </row>
    <row r="1353" spans="18:20" ht="11.25" customHeight="1" x14ac:dyDescent="0.2">
      <c r="R1353" s="256"/>
      <c r="S1353" s="257"/>
      <c r="T1353" s="257"/>
    </row>
    <row r="1354" spans="18:20" ht="11.25" customHeight="1" x14ac:dyDescent="0.2">
      <c r="R1354" s="256"/>
      <c r="S1354" s="257"/>
      <c r="T1354" s="257"/>
    </row>
    <row r="1355" spans="18:20" ht="11.25" customHeight="1" x14ac:dyDescent="0.2">
      <c r="R1355" s="256"/>
      <c r="S1355" s="257"/>
      <c r="T1355" s="257"/>
    </row>
    <row r="1356" spans="18:20" ht="11.25" customHeight="1" x14ac:dyDescent="0.2">
      <c r="R1356" s="256"/>
      <c r="S1356" s="257"/>
      <c r="T1356" s="257"/>
    </row>
    <row r="1357" spans="18:20" ht="11.25" customHeight="1" x14ac:dyDescent="0.2">
      <c r="R1357" s="256"/>
      <c r="S1357" s="257"/>
      <c r="T1357" s="257"/>
    </row>
    <row r="1358" spans="18:20" ht="11.25" customHeight="1" x14ac:dyDescent="0.2">
      <c r="R1358" s="256"/>
      <c r="S1358" s="257"/>
      <c r="T1358" s="257"/>
    </row>
    <row r="1359" spans="18:20" ht="11.25" customHeight="1" x14ac:dyDescent="0.2">
      <c r="R1359" s="256"/>
      <c r="S1359" s="257"/>
      <c r="T1359" s="257"/>
    </row>
    <row r="1360" spans="18:20" ht="11.25" customHeight="1" x14ac:dyDescent="0.2">
      <c r="R1360" s="256"/>
      <c r="S1360" s="257"/>
      <c r="T1360" s="257"/>
    </row>
    <row r="1361" spans="18:20" ht="11.25" customHeight="1" x14ac:dyDescent="0.2">
      <c r="R1361" s="256"/>
      <c r="S1361" s="257"/>
      <c r="T1361" s="257"/>
    </row>
    <row r="1362" spans="18:20" ht="11.25" customHeight="1" x14ac:dyDescent="0.2">
      <c r="R1362" s="256"/>
      <c r="S1362" s="257"/>
      <c r="T1362" s="257"/>
    </row>
    <row r="1363" spans="18:20" ht="11.25" customHeight="1" x14ac:dyDescent="0.2">
      <c r="R1363" s="256"/>
      <c r="S1363" s="257"/>
      <c r="T1363" s="257"/>
    </row>
    <row r="1364" spans="18:20" ht="11.25" customHeight="1" x14ac:dyDescent="0.2">
      <c r="R1364" s="256"/>
      <c r="S1364" s="257"/>
      <c r="T1364" s="257"/>
    </row>
    <row r="1365" spans="18:20" ht="11.25" customHeight="1" x14ac:dyDescent="0.2">
      <c r="R1365" s="256"/>
      <c r="S1365" s="257"/>
      <c r="T1365" s="257"/>
    </row>
    <row r="1366" spans="18:20" ht="11.25" customHeight="1" x14ac:dyDescent="0.2">
      <c r="R1366" s="256"/>
      <c r="S1366" s="257"/>
      <c r="T1366" s="257"/>
    </row>
    <row r="1367" spans="18:20" ht="11.25" customHeight="1" x14ac:dyDescent="0.2">
      <c r="R1367" s="256"/>
      <c r="S1367" s="257"/>
      <c r="T1367" s="257"/>
    </row>
    <row r="1368" spans="18:20" ht="11.25" customHeight="1" x14ac:dyDescent="0.2">
      <c r="R1368" s="256"/>
      <c r="S1368" s="257"/>
      <c r="T1368" s="257"/>
    </row>
    <row r="1369" spans="18:20" ht="11.25" customHeight="1" x14ac:dyDescent="0.2">
      <c r="R1369" s="256"/>
      <c r="S1369" s="257"/>
      <c r="T1369" s="257"/>
    </row>
    <row r="1370" spans="18:20" ht="11.25" customHeight="1" x14ac:dyDescent="0.2">
      <c r="R1370" s="256"/>
      <c r="S1370" s="257"/>
      <c r="T1370" s="257"/>
    </row>
    <row r="1371" spans="18:20" ht="11.25" customHeight="1" x14ac:dyDescent="0.2">
      <c r="R1371" s="256"/>
      <c r="S1371" s="257"/>
      <c r="T1371" s="257"/>
    </row>
    <row r="1372" spans="18:20" ht="11.25" customHeight="1" x14ac:dyDescent="0.2">
      <c r="R1372" s="256"/>
      <c r="S1372" s="257"/>
      <c r="T1372" s="257"/>
    </row>
    <row r="1373" spans="18:20" ht="11.25" customHeight="1" x14ac:dyDescent="0.2">
      <c r="R1373" s="256"/>
      <c r="S1373" s="257"/>
      <c r="T1373" s="257"/>
    </row>
    <row r="1374" spans="18:20" ht="11.25" customHeight="1" x14ac:dyDescent="0.2">
      <c r="R1374" s="256"/>
      <c r="S1374" s="257"/>
      <c r="T1374" s="257"/>
    </row>
    <row r="1375" spans="18:20" ht="11.25" customHeight="1" x14ac:dyDescent="0.2">
      <c r="R1375" s="256"/>
      <c r="S1375" s="257"/>
      <c r="T1375" s="257"/>
    </row>
    <row r="1376" spans="18:20" ht="11.25" customHeight="1" x14ac:dyDescent="0.2">
      <c r="R1376" s="256"/>
      <c r="S1376" s="257"/>
      <c r="T1376" s="257"/>
    </row>
    <row r="1377" spans="18:20" ht="11.25" customHeight="1" x14ac:dyDescent="0.2">
      <c r="R1377" s="256"/>
      <c r="S1377" s="257"/>
      <c r="T1377" s="257"/>
    </row>
    <row r="1378" spans="18:20" ht="11.25" customHeight="1" x14ac:dyDescent="0.2">
      <c r="R1378" s="256"/>
      <c r="S1378" s="257"/>
      <c r="T1378" s="257"/>
    </row>
    <row r="1379" spans="18:20" ht="11.25" customHeight="1" x14ac:dyDescent="0.2">
      <c r="R1379" s="256"/>
      <c r="S1379" s="257"/>
      <c r="T1379" s="257"/>
    </row>
    <row r="1380" spans="18:20" ht="11.25" customHeight="1" x14ac:dyDescent="0.2">
      <c r="R1380" s="256"/>
      <c r="S1380" s="257"/>
      <c r="T1380" s="257"/>
    </row>
    <row r="1381" spans="18:20" ht="11.25" customHeight="1" x14ac:dyDescent="0.2">
      <c r="R1381" s="256"/>
      <c r="S1381" s="257"/>
      <c r="T1381" s="257"/>
    </row>
    <row r="1382" spans="18:20" ht="11.25" customHeight="1" x14ac:dyDescent="0.2">
      <c r="R1382" s="256"/>
      <c r="S1382" s="257"/>
      <c r="T1382" s="257"/>
    </row>
    <row r="1383" spans="18:20" ht="11.25" customHeight="1" x14ac:dyDescent="0.2">
      <c r="R1383" s="256"/>
      <c r="S1383" s="257"/>
      <c r="T1383" s="257"/>
    </row>
    <row r="1384" spans="18:20" ht="11.25" customHeight="1" x14ac:dyDescent="0.2">
      <c r="R1384" s="256"/>
      <c r="S1384" s="257"/>
      <c r="T1384" s="257"/>
    </row>
    <row r="1385" spans="18:20" ht="11.25" customHeight="1" x14ac:dyDescent="0.2">
      <c r="R1385" s="256"/>
      <c r="S1385" s="257"/>
      <c r="T1385" s="257"/>
    </row>
    <row r="1386" spans="18:20" ht="11.25" customHeight="1" x14ac:dyDescent="0.2">
      <c r="R1386" s="256"/>
      <c r="S1386" s="257"/>
      <c r="T1386" s="257"/>
    </row>
    <row r="1387" spans="18:20" ht="11.25" customHeight="1" x14ac:dyDescent="0.2">
      <c r="R1387" s="256"/>
      <c r="S1387" s="257"/>
      <c r="T1387" s="257"/>
    </row>
    <row r="1388" spans="18:20" ht="11.25" customHeight="1" x14ac:dyDescent="0.2">
      <c r="R1388" s="256"/>
      <c r="S1388" s="257"/>
      <c r="T1388" s="257"/>
    </row>
    <row r="1389" spans="18:20" ht="11.25" customHeight="1" x14ac:dyDescent="0.2">
      <c r="R1389" s="256"/>
      <c r="S1389" s="257"/>
      <c r="T1389" s="257"/>
    </row>
    <row r="1390" spans="18:20" ht="11.25" customHeight="1" x14ac:dyDescent="0.2">
      <c r="R1390" s="256"/>
      <c r="S1390" s="257"/>
      <c r="T1390" s="257"/>
    </row>
    <row r="1391" spans="18:20" ht="11.25" customHeight="1" x14ac:dyDescent="0.2">
      <c r="R1391" s="256"/>
      <c r="S1391" s="257"/>
      <c r="T1391" s="257"/>
    </row>
    <row r="1392" spans="18:20" ht="11.25" customHeight="1" x14ac:dyDescent="0.2">
      <c r="R1392" s="256"/>
      <c r="S1392" s="257"/>
      <c r="T1392" s="257"/>
    </row>
    <row r="1393" spans="18:20" ht="11.25" customHeight="1" x14ac:dyDescent="0.2">
      <c r="R1393" s="256"/>
      <c r="S1393" s="257"/>
      <c r="T1393" s="257"/>
    </row>
    <row r="1394" spans="18:20" ht="11.25" customHeight="1" x14ac:dyDescent="0.2">
      <c r="R1394" s="256"/>
      <c r="S1394" s="257"/>
      <c r="T1394" s="257"/>
    </row>
    <row r="1395" spans="18:20" ht="11.25" customHeight="1" x14ac:dyDescent="0.2">
      <c r="R1395" s="256"/>
      <c r="S1395" s="257"/>
      <c r="T1395" s="257"/>
    </row>
    <row r="1396" spans="18:20" ht="11.25" customHeight="1" x14ac:dyDescent="0.2">
      <c r="R1396" s="256"/>
      <c r="S1396" s="257"/>
      <c r="T1396" s="257"/>
    </row>
    <row r="1397" spans="18:20" ht="11.25" customHeight="1" x14ac:dyDescent="0.2">
      <c r="R1397" s="256"/>
      <c r="S1397" s="257"/>
      <c r="T1397" s="257"/>
    </row>
    <row r="1398" spans="18:20" ht="11.25" customHeight="1" x14ac:dyDescent="0.2">
      <c r="R1398" s="256"/>
      <c r="S1398" s="257"/>
      <c r="T1398" s="257"/>
    </row>
    <row r="1399" spans="18:20" ht="11.25" customHeight="1" x14ac:dyDescent="0.2">
      <c r="R1399" s="256"/>
      <c r="S1399" s="257"/>
      <c r="T1399" s="257"/>
    </row>
    <row r="1400" spans="18:20" ht="11.25" customHeight="1" x14ac:dyDescent="0.2">
      <c r="R1400" s="256"/>
      <c r="S1400" s="257"/>
      <c r="T1400" s="257"/>
    </row>
    <row r="1401" spans="18:20" ht="11.25" customHeight="1" x14ac:dyDescent="0.2">
      <c r="R1401" s="256"/>
      <c r="S1401" s="257"/>
      <c r="T1401" s="257"/>
    </row>
    <row r="1402" spans="18:20" ht="11.25" customHeight="1" x14ac:dyDescent="0.2">
      <c r="R1402" s="256"/>
      <c r="S1402" s="257"/>
      <c r="T1402" s="257"/>
    </row>
    <row r="1403" spans="18:20" ht="11.25" customHeight="1" x14ac:dyDescent="0.2">
      <c r="R1403" s="256"/>
      <c r="S1403" s="257"/>
      <c r="T1403" s="257"/>
    </row>
    <row r="1404" spans="18:20" ht="11.25" customHeight="1" x14ac:dyDescent="0.2">
      <c r="R1404" s="256"/>
      <c r="S1404" s="257"/>
      <c r="T1404" s="257"/>
    </row>
    <row r="1405" spans="18:20" ht="11.25" customHeight="1" x14ac:dyDescent="0.2">
      <c r="R1405" s="256"/>
      <c r="S1405" s="257"/>
      <c r="T1405" s="257"/>
    </row>
    <row r="1406" spans="18:20" ht="11.25" customHeight="1" x14ac:dyDescent="0.2">
      <c r="R1406" s="256"/>
      <c r="S1406" s="257"/>
      <c r="T1406" s="257"/>
    </row>
    <row r="1407" spans="18:20" ht="11.25" customHeight="1" x14ac:dyDescent="0.2">
      <c r="R1407" s="256"/>
      <c r="S1407" s="257"/>
      <c r="T1407" s="257"/>
    </row>
    <row r="1408" spans="18:20" ht="11.25" customHeight="1" x14ac:dyDescent="0.2">
      <c r="R1408" s="256"/>
      <c r="S1408" s="257"/>
      <c r="T1408" s="257"/>
    </row>
    <row r="1409" spans="18:20" ht="11.25" customHeight="1" x14ac:dyDescent="0.2">
      <c r="R1409" s="256"/>
      <c r="S1409" s="257"/>
      <c r="T1409" s="257"/>
    </row>
    <row r="1410" spans="18:20" ht="11.25" customHeight="1" x14ac:dyDescent="0.2">
      <c r="R1410" s="256"/>
      <c r="S1410" s="257"/>
      <c r="T1410" s="257"/>
    </row>
    <row r="1411" spans="18:20" ht="11.25" customHeight="1" x14ac:dyDescent="0.2">
      <c r="R1411" s="256"/>
      <c r="S1411" s="257"/>
      <c r="T1411" s="257"/>
    </row>
    <row r="1412" spans="18:20" ht="11.25" customHeight="1" x14ac:dyDescent="0.2">
      <c r="R1412" s="256"/>
      <c r="S1412" s="257"/>
      <c r="T1412" s="257"/>
    </row>
    <row r="1413" spans="18:20" ht="11.25" customHeight="1" x14ac:dyDescent="0.2">
      <c r="R1413" s="256"/>
      <c r="S1413" s="257"/>
      <c r="T1413" s="257"/>
    </row>
    <row r="1414" spans="18:20" ht="11.25" customHeight="1" x14ac:dyDescent="0.2">
      <c r="R1414" s="256"/>
      <c r="S1414" s="257"/>
      <c r="T1414" s="257"/>
    </row>
    <row r="1415" spans="18:20" ht="11.25" customHeight="1" x14ac:dyDescent="0.2">
      <c r="R1415" s="256"/>
      <c r="S1415" s="257"/>
      <c r="T1415" s="257"/>
    </row>
    <row r="1416" spans="18:20" ht="11.25" customHeight="1" x14ac:dyDescent="0.2">
      <c r="R1416" s="256"/>
      <c r="S1416" s="257"/>
      <c r="T1416" s="257"/>
    </row>
    <row r="1417" spans="18:20" ht="11.25" customHeight="1" x14ac:dyDescent="0.2">
      <c r="R1417" s="256"/>
      <c r="S1417" s="257"/>
      <c r="T1417" s="257"/>
    </row>
    <row r="1418" spans="18:20" ht="11.25" customHeight="1" x14ac:dyDescent="0.2">
      <c r="R1418" s="256"/>
      <c r="S1418" s="257"/>
      <c r="T1418" s="257"/>
    </row>
    <row r="1419" spans="18:20" ht="11.25" customHeight="1" x14ac:dyDescent="0.2">
      <c r="R1419" s="256"/>
      <c r="S1419" s="257"/>
      <c r="T1419" s="257"/>
    </row>
    <row r="1420" spans="18:20" ht="11.25" customHeight="1" x14ac:dyDescent="0.2">
      <c r="R1420" s="256"/>
      <c r="S1420" s="257"/>
      <c r="T1420" s="257"/>
    </row>
    <row r="1421" spans="18:20" ht="11.25" customHeight="1" x14ac:dyDescent="0.2">
      <c r="R1421" s="256"/>
      <c r="S1421" s="257"/>
      <c r="T1421" s="257"/>
    </row>
    <row r="1422" spans="18:20" ht="11.25" customHeight="1" x14ac:dyDescent="0.2">
      <c r="R1422" s="256"/>
      <c r="S1422" s="257"/>
      <c r="T1422" s="257"/>
    </row>
    <row r="1423" spans="18:20" ht="11.25" customHeight="1" x14ac:dyDescent="0.2">
      <c r="R1423" s="256"/>
      <c r="S1423" s="257"/>
      <c r="T1423" s="257"/>
    </row>
    <row r="1424" spans="18:20" ht="11.25" customHeight="1" x14ac:dyDescent="0.2">
      <c r="R1424" s="256"/>
      <c r="S1424" s="257"/>
      <c r="T1424" s="257"/>
    </row>
    <row r="1425" spans="18:20" ht="11.25" customHeight="1" x14ac:dyDescent="0.2">
      <c r="R1425" s="256"/>
      <c r="S1425" s="257"/>
      <c r="T1425" s="257"/>
    </row>
    <row r="1426" spans="18:20" ht="11.25" customHeight="1" x14ac:dyDescent="0.2">
      <c r="R1426" s="256"/>
      <c r="S1426" s="257"/>
      <c r="T1426" s="257"/>
    </row>
    <row r="1427" spans="18:20" ht="11.25" customHeight="1" x14ac:dyDescent="0.2">
      <c r="R1427" s="256"/>
      <c r="S1427" s="257"/>
      <c r="T1427" s="257"/>
    </row>
    <row r="1428" spans="18:20" ht="11.25" customHeight="1" x14ac:dyDescent="0.2">
      <c r="R1428" s="256"/>
      <c r="S1428" s="257"/>
      <c r="T1428" s="257"/>
    </row>
    <row r="1429" spans="18:20" ht="11.25" customHeight="1" x14ac:dyDescent="0.2">
      <c r="R1429" s="256"/>
      <c r="S1429" s="257"/>
      <c r="T1429" s="257"/>
    </row>
    <row r="1430" spans="18:20" ht="11.25" customHeight="1" x14ac:dyDescent="0.2">
      <c r="R1430" s="256"/>
      <c r="S1430" s="257"/>
      <c r="T1430" s="257"/>
    </row>
    <row r="1431" spans="18:20" ht="11.25" customHeight="1" x14ac:dyDescent="0.2">
      <c r="R1431" s="256"/>
      <c r="S1431" s="257"/>
      <c r="T1431" s="257"/>
    </row>
    <row r="1432" spans="18:20" ht="11.25" customHeight="1" x14ac:dyDescent="0.2">
      <c r="R1432" s="256"/>
      <c r="S1432" s="257"/>
      <c r="T1432" s="257"/>
    </row>
    <row r="1433" spans="18:20" ht="11.25" customHeight="1" x14ac:dyDescent="0.2">
      <c r="R1433" s="256"/>
      <c r="S1433" s="257"/>
      <c r="T1433" s="257"/>
    </row>
    <row r="1434" spans="18:20" ht="11.25" customHeight="1" x14ac:dyDescent="0.2">
      <c r="R1434" s="256"/>
      <c r="S1434" s="257"/>
      <c r="T1434" s="257"/>
    </row>
    <row r="1435" spans="18:20" ht="11.25" customHeight="1" x14ac:dyDescent="0.2">
      <c r="R1435" s="256"/>
      <c r="S1435" s="257"/>
      <c r="T1435" s="257"/>
    </row>
    <row r="1436" spans="18:20" ht="11.25" customHeight="1" x14ac:dyDescent="0.2">
      <c r="R1436" s="256"/>
      <c r="S1436" s="257"/>
      <c r="T1436" s="257"/>
    </row>
    <row r="1437" spans="18:20" ht="11.25" customHeight="1" x14ac:dyDescent="0.2">
      <c r="R1437" s="256"/>
      <c r="S1437" s="257"/>
      <c r="T1437" s="257"/>
    </row>
    <row r="1438" spans="18:20" ht="11.25" customHeight="1" x14ac:dyDescent="0.2">
      <c r="R1438" s="256"/>
      <c r="S1438" s="257"/>
      <c r="T1438" s="257"/>
    </row>
    <row r="1439" spans="18:20" ht="11.25" customHeight="1" x14ac:dyDescent="0.2">
      <c r="R1439" s="256"/>
      <c r="S1439" s="257"/>
      <c r="T1439" s="257"/>
    </row>
    <row r="1440" spans="18:20" ht="11.25" customHeight="1" x14ac:dyDescent="0.2">
      <c r="R1440" s="256"/>
      <c r="S1440" s="257"/>
      <c r="T1440" s="257"/>
    </row>
    <row r="1441" spans="18:20" ht="11.25" customHeight="1" x14ac:dyDescent="0.2">
      <c r="R1441" s="256"/>
      <c r="S1441" s="257"/>
      <c r="T1441" s="257"/>
    </row>
    <row r="1442" spans="18:20" ht="11.25" customHeight="1" x14ac:dyDescent="0.2">
      <c r="R1442" s="256"/>
      <c r="S1442" s="257"/>
      <c r="T1442" s="257"/>
    </row>
    <row r="1443" spans="18:20" ht="11.25" customHeight="1" x14ac:dyDescent="0.2">
      <c r="R1443" s="256"/>
      <c r="S1443" s="257"/>
      <c r="T1443" s="257"/>
    </row>
    <row r="1444" spans="18:20" ht="11.25" customHeight="1" x14ac:dyDescent="0.2">
      <c r="R1444" s="256"/>
      <c r="S1444" s="257"/>
      <c r="T1444" s="257"/>
    </row>
    <row r="1445" spans="18:20" ht="11.25" customHeight="1" x14ac:dyDescent="0.2">
      <c r="R1445" s="256"/>
      <c r="S1445" s="257"/>
      <c r="T1445" s="257"/>
    </row>
    <row r="1446" spans="18:20" ht="11.25" customHeight="1" x14ac:dyDescent="0.2">
      <c r="R1446" s="256"/>
      <c r="S1446" s="257"/>
      <c r="T1446" s="257"/>
    </row>
    <row r="1447" spans="18:20" ht="11.25" customHeight="1" x14ac:dyDescent="0.2">
      <c r="R1447" s="256"/>
      <c r="S1447" s="257"/>
      <c r="T1447" s="257"/>
    </row>
    <row r="1448" spans="18:20" ht="11.25" customHeight="1" x14ac:dyDescent="0.2">
      <c r="R1448" s="256"/>
      <c r="S1448" s="257"/>
      <c r="T1448" s="257"/>
    </row>
    <row r="1449" spans="18:20" ht="11.25" customHeight="1" x14ac:dyDescent="0.2">
      <c r="R1449" s="256"/>
      <c r="S1449" s="257"/>
      <c r="T1449" s="257"/>
    </row>
    <row r="1450" spans="18:20" ht="11.25" customHeight="1" x14ac:dyDescent="0.2">
      <c r="R1450" s="256"/>
      <c r="S1450" s="257"/>
      <c r="T1450" s="257"/>
    </row>
    <row r="1451" spans="18:20" ht="11.25" customHeight="1" x14ac:dyDescent="0.2">
      <c r="R1451" s="256"/>
      <c r="S1451" s="257"/>
      <c r="T1451" s="257"/>
    </row>
    <row r="1452" spans="18:20" ht="11.25" customHeight="1" x14ac:dyDescent="0.2">
      <c r="R1452" s="256"/>
      <c r="S1452" s="257"/>
      <c r="T1452" s="257"/>
    </row>
    <row r="1453" spans="18:20" ht="11.25" customHeight="1" x14ac:dyDescent="0.2">
      <c r="R1453" s="256"/>
      <c r="S1453" s="257"/>
      <c r="T1453" s="257"/>
    </row>
    <row r="1454" spans="18:20" ht="11.25" customHeight="1" x14ac:dyDescent="0.2">
      <c r="R1454" s="256"/>
      <c r="S1454" s="257"/>
      <c r="T1454" s="257"/>
    </row>
    <row r="1455" spans="18:20" ht="11.25" customHeight="1" x14ac:dyDescent="0.2">
      <c r="R1455" s="256"/>
      <c r="S1455" s="257"/>
      <c r="T1455" s="257"/>
    </row>
    <row r="1456" spans="18:20" ht="11.25" customHeight="1" x14ac:dyDescent="0.2">
      <c r="R1456" s="256"/>
      <c r="S1456" s="257"/>
      <c r="T1456" s="257"/>
    </row>
    <row r="1457" spans="18:20" ht="11.25" customHeight="1" x14ac:dyDescent="0.2">
      <c r="R1457" s="256"/>
      <c r="S1457" s="257"/>
      <c r="T1457" s="257"/>
    </row>
    <row r="1458" spans="18:20" ht="11.25" customHeight="1" x14ac:dyDescent="0.2">
      <c r="R1458" s="256"/>
      <c r="S1458" s="257"/>
      <c r="T1458" s="257"/>
    </row>
    <row r="1459" spans="18:20" ht="11.25" customHeight="1" x14ac:dyDescent="0.2">
      <c r="R1459" s="256"/>
      <c r="S1459" s="257"/>
      <c r="T1459" s="257"/>
    </row>
    <row r="1460" spans="18:20" ht="11.25" customHeight="1" x14ac:dyDescent="0.2">
      <c r="R1460" s="256"/>
      <c r="S1460" s="257"/>
      <c r="T1460" s="257"/>
    </row>
    <row r="1461" spans="18:20" ht="11.25" customHeight="1" x14ac:dyDescent="0.2">
      <c r="R1461" s="256"/>
      <c r="S1461" s="257"/>
      <c r="T1461" s="257"/>
    </row>
    <row r="1462" spans="18:20" ht="11.25" customHeight="1" x14ac:dyDescent="0.2">
      <c r="R1462" s="256"/>
      <c r="S1462" s="257"/>
      <c r="T1462" s="257"/>
    </row>
    <row r="1463" spans="18:20" ht="11.25" customHeight="1" x14ac:dyDescent="0.2">
      <c r="R1463" s="256"/>
      <c r="S1463" s="257"/>
      <c r="T1463" s="257"/>
    </row>
    <row r="1464" spans="18:20" ht="11.25" customHeight="1" x14ac:dyDescent="0.2">
      <c r="R1464" s="256"/>
      <c r="S1464" s="257"/>
      <c r="T1464" s="257"/>
    </row>
    <row r="1465" spans="18:20" ht="11.25" customHeight="1" x14ac:dyDescent="0.2">
      <c r="R1465" s="256"/>
      <c r="S1465" s="257"/>
      <c r="T1465" s="257"/>
    </row>
    <row r="1466" spans="18:20" ht="11.25" customHeight="1" x14ac:dyDescent="0.2">
      <c r="R1466" s="256"/>
      <c r="S1466" s="257"/>
      <c r="T1466" s="257"/>
    </row>
    <row r="1467" spans="18:20" ht="11.25" customHeight="1" x14ac:dyDescent="0.2">
      <c r="R1467" s="256"/>
      <c r="S1467" s="257"/>
      <c r="T1467" s="257"/>
    </row>
    <row r="1468" spans="18:20" ht="11.25" customHeight="1" x14ac:dyDescent="0.2">
      <c r="R1468" s="256"/>
      <c r="S1468" s="257"/>
      <c r="T1468" s="257"/>
    </row>
    <row r="1469" spans="18:20" ht="11.25" customHeight="1" x14ac:dyDescent="0.2">
      <c r="R1469" s="256"/>
      <c r="S1469" s="257"/>
      <c r="T1469" s="257"/>
    </row>
    <row r="1470" spans="18:20" ht="11.25" customHeight="1" x14ac:dyDescent="0.2">
      <c r="R1470" s="256"/>
      <c r="S1470" s="257"/>
      <c r="T1470" s="257"/>
    </row>
    <row r="1471" spans="18:20" ht="11.25" customHeight="1" x14ac:dyDescent="0.2">
      <c r="R1471" s="256"/>
      <c r="S1471" s="257"/>
      <c r="T1471" s="257"/>
    </row>
    <row r="1472" spans="18:20" ht="11.25" customHeight="1" x14ac:dyDescent="0.2">
      <c r="R1472" s="256"/>
      <c r="S1472" s="257"/>
      <c r="T1472" s="257"/>
    </row>
    <row r="1473" spans="18:20" ht="11.25" customHeight="1" x14ac:dyDescent="0.2">
      <c r="R1473" s="256"/>
      <c r="S1473" s="257"/>
      <c r="T1473" s="257"/>
    </row>
    <row r="1474" spans="18:20" ht="11.25" customHeight="1" x14ac:dyDescent="0.2">
      <c r="R1474" s="256"/>
      <c r="S1474" s="257"/>
      <c r="T1474" s="257"/>
    </row>
    <row r="1475" spans="18:20" ht="11.25" customHeight="1" x14ac:dyDescent="0.2">
      <c r="R1475" s="256"/>
      <c r="S1475" s="257"/>
      <c r="T1475" s="257"/>
    </row>
    <row r="1476" spans="18:20" ht="11.25" customHeight="1" x14ac:dyDescent="0.2">
      <c r="R1476" s="256"/>
      <c r="S1476" s="257"/>
      <c r="T1476" s="257"/>
    </row>
    <row r="1477" spans="18:20" ht="11.25" customHeight="1" x14ac:dyDescent="0.2">
      <c r="R1477" s="256"/>
      <c r="S1477" s="257"/>
      <c r="T1477" s="257"/>
    </row>
    <row r="1478" spans="18:20" ht="11.25" customHeight="1" x14ac:dyDescent="0.2">
      <c r="R1478" s="256"/>
      <c r="S1478" s="257"/>
      <c r="T1478" s="257"/>
    </row>
    <row r="1479" spans="18:20" ht="11.25" customHeight="1" x14ac:dyDescent="0.2">
      <c r="R1479" s="256"/>
      <c r="S1479" s="257"/>
      <c r="T1479" s="257"/>
    </row>
    <row r="1480" spans="18:20" ht="11.25" customHeight="1" x14ac:dyDescent="0.2">
      <c r="R1480" s="256"/>
      <c r="S1480" s="257"/>
      <c r="T1480" s="257"/>
    </row>
    <row r="1481" spans="18:20" ht="11.25" customHeight="1" x14ac:dyDescent="0.2">
      <c r="R1481" s="256"/>
      <c r="S1481" s="257"/>
      <c r="T1481" s="257"/>
    </row>
    <row r="1482" spans="18:20" ht="11.25" customHeight="1" x14ac:dyDescent="0.2">
      <c r="R1482" s="256"/>
      <c r="S1482" s="257"/>
      <c r="T1482" s="257"/>
    </row>
    <row r="1483" spans="18:20" ht="11.25" customHeight="1" x14ac:dyDescent="0.2">
      <c r="R1483" s="256"/>
      <c r="S1483" s="257"/>
      <c r="T1483" s="257"/>
    </row>
    <row r="1484" spans="18:20" ht="11.25" customHeight="1" x14ac:dyDescent="0.2">
      <c r="R1484" s="256"/>
      <c r="S1484" s="257"/>
      <c r="T1484" s="257"/>
    </row>
    <row r="1485" spans="18:20" ht="11.25" customHeight="1" x14ac:dyDescent="0.2">
      <c r="R1485" s="256"/>
      <c r="S1485" s="257"/>
      <c r="T1485" s="257"/>
    </row>
    <row r="1486" spans="18:20" ht="11.25" customHeight="1" x14ac:dyDescent="0.2">
      <c r="R1486" s="256"/>
      <c r="S1486" s="257"/>
      <c r="T1486" s="257"/>
    </row>
    <row r="1487" spans="18:20" ht="11.25" customHeight="1" x14ac:dyDescent="0.2">
      <c r="R1487" s="256"/>
      <c r="S1487" s="257"/>
      <c r="T1487" s="257"/>
    </row>
    <row r="1488" spans="18:20" ht="11.25" customHeight="1" x14ac:dyDescent="0.2">
      <c r="R1488" s="256"/>
      <c r="S1488" s="257"/>
      <c r="T1488" s="257"/>
    </row>
    <row r="1489" spans="18:20" ht="11.25" customHeight="1" x14ac:dyDescent="0.2">
      <c r="R1489" s="256"/>
      <c r="S1489" s="257"/>
      <c r="T1489" s="257"/>
    </row>
    <row r="1490" spans="18:20" ht="11.25" customHeight="1" x14ac:dyDescent="0.2">
      <c r="R1490" s="256"/>
      <c r="S1490" s="257"/>
      <c r="T1490" s="257"/>
    </row>
    <row r="1491" spans="18:20" ht="11.25" customHeight="1" x14ac:dyDescent="0.2">
      <c r="R1491" s="256"/>
      <c r="S1491" s="257"/>
      <c r="T1491" s="257"/>
    </row>
    <row r="1492" spans="18:20" ht="11.25" customHeight="1" x14ac:dyDescent="0.2">
      <c r="R1492" s="256"/>
      <c r="S1492" s="257"/>
      <c r="T1492" s="257"/>
    </row>
    <row r="1493" spans="18:20" ht="11.25" customHeight="1" x14ac:dyDescent="0.2">
      <c r="R1493" s="256"/>
      <c r="S1493" s="257"/>
      <c r="T1493" s="257"/>
    </row>
    <row r="1494" spans="18:20" ht="11.25" customHeight="1" x14ac:dyDescent="0.2">
      <c r="R1494" s="256"/>
      <c r="S1494" s="257"/>
      <c r="T1494" s="257"/>
    </row>
    <row r="1495" spans="18:20" ht="11.25" customHeight="1" x14ac:dyDescent="0.2">
      <c r="R1495" s="256"/>
      <c r="S1495" s="257"/>
      <c r="T1495" s="257"/>
    </row>
    <row r="1496" spans="18:20" ht="11.25" customHeight="1" x14ac:dyDescent="0.2">
      <c r="R1496" s="256"/>
      <c r="S1496" s="257"/>
      <c r="T1496" s="257"/>
    </row>
    <row r="1497" spans="18:20" ht="11.25" customHeight="1" x14ac:dyDescent="0.2">
      <c r="R1497" s="256"/>
      <c r="S1497" s="257"/>
      <c r="T1497" s="257"/>
    </row>
    <row r="1498" spans="18:20" ht="11.25" customHeight="1" x14ac:dyDescent="0.2">
      <c r="R1498" s="256"/>
      <c r="S1498" s="257"/>
      <c r="T1498" s="257"/>
    </row>
    <row r="1499" spans="18:20" ht="11.25" customHeight="1" x14ac:dyDescent="0.2">
      <c r="R1499" s="256"/>
      <c r="S1499" s="257"/>
      <c r="T1499" s="257"/>
    </row>
    <row r="1500" spans="18:20" ht="11.25" customHeight="1" x14ac:dyDescent="0.2">
      <c r="R1500" s="256"/>
      <c r="S1500" s="257"/>
      <c r="T1500" s="257"/>
    </row>
    <row r="1501" spans="18:20" ht="11.25" customHeight="1" x14ac:dyDescent="0.2">
      <c r="R1501" s="256"/>
      <c r="S1501" s="257"/>
      <c r="T1501" s="257"/>
    </row>
    <row r="1502" spans="18:20" ht="11.25" customHeight="1" x14ac:dyDescent="0.2">
      <c r="R1502" s="256"/>
      <c r="S1502" s="257"/>
      <c r="T1502" s="257"/>
    </row>
    <row r="1503" spans="18:20" ht="11.25" customHeight="1" x14ac:dyDescent="0.2">
      <c r="R1503" s="256"/>
      <c r="S1503" s="257"/>
      <c r="T1503" s="257"/>
    </row>
    <row r="1504" spans="18:20" ht="11.25" customHeight="1" x14ac:dyDescent="0.2">
      <c r="R1504" s="256"/>
      <c r="S1504" s="257"/>
      <c r="T1504" s="257"/>
    </row>
    <row r="1505" spans="18:20" ht="11.25" customHeight="1" x14ac:dyDescent="0.2">
      <c r="R1505" s="256"/>
      <c r="S1505" s="257"/>
      <c r="T1505" s="257"/>
    </row>
    <row r="1506" spans="18:20" ht="11.25" customHeight="1" x14ac:dyDescent="0.2">
      <c r="R1506" s="256"/>
      <c r="S1506" s="257"/>
      <c r="T1506" s="257"/>
    </row>
    <row r="1507" spans="18:20" ht="11.25" customHeight="1" x14ac:dyDescent="0.2">
      <c r="R1507" s="256"/>
      <c r="S1507" s="257"/>
      <c r="T1507" s="257"/>
    </row>
    <row r="1508" spans="18:20" ht="11.25" customHeight="1" x14ac:dyDescent="0.2">
      <c r="R1508" s="256"/>
      <c r="S1508" s="257"/>
      <c r="T1508" s="257"/>
    </row>
    <row r="1509" spans="18:20" ht="11.25" customHeight="1" x14ac:dyDescent="0.2">
      <c r="R1509" s="256"/>
      <c r="S1509" s="257"/>
      <c r="T1509" s="257"/>
    </row>
    <row r="1510" spans="18:20" ht="11.25" customHeight="1" x14ac:dyDescent="0.2">
      <c r="R1510" s="256"/>
      <c r="S1510" s="257"/>
      <c r="T1510" s="257"/>
    </row>
    <row r="1511" spans="18:20" ht="11.25" customHeight="1" x14ac:dyDescent="0.2">
      <c r="R1511" s="256"/>
      <c r="S1511" s="257"/>
      <c r="T1511" s="257"/>
    </row>
    <row r="1512" spans="18:20" ht="11.25" customHeight="1" x14ac:dyDescent="0.2">
      <c r="R1512" s="256"/>
      <c r="S1512" s="257"/>
      <c r="T1512" s="257"/>
    </row>
    <row r="1513" spans="18:20" ht="11.25" customHeight="1" x14ac:dyDescent="0.2">
      <c r="R1513" s="256"/>
      <c r="S1513" s="257"/>
      <c r="T1513" s="257"/>
    </row>
    <row r="1514" spans="18:20" ht="11.25" customHeight="1" x14ac:dyDescent="0.2">
      <c r="R1514" s="256"/>
      <c r="S1514" s="257"/>
      <c r="T1514" s="257"/>
    </row>
    <row r="1515" spans="18:20" ht="11.25" customHeight="1" x14ac:dyDescent="0.2">
      <c r="R1515" s="256"/>
      <c r="S1515" s="257"/>
      <c r="T1515" s="257"/>
    </row>
    <row r="1516" spans="18:20" ht="11.25" customHeight="1" x14ac:dyDescent="0.2">
      <c r="R1516" s="256"/>
      <c r="S1516" s="257"/>
      <c r="T1516" s="257"/>
    </row>
    <row r="1517" spans="18:20" ht="11.25" customHeight="1" x14ac:dyDescent="0.2">
      <c r="R1517" s="256"/>
      <c r="S1517" s="257"/>
      <c r="T1517" s="257"/>
    </row>
    <row r="1518" spans="18:20" ht="11.25" customHeight="1" x14ac:dyDescent="0.2">
      <c r="R1518" s="256"/>
      <c r="S1518" s="257"/>
      <c r="T1518" s="257"/>
    </row>
    <row r="1519" spans="18:20" ht="11.25" customHeight="1" x14ac:dyDescent="0.2">
      <c r="R1519" s="256"/>
      <c r="S1519" s="257"/>
      <c r="T1519" s="257"/>
    </row>
    <row r="1520" spans="18:20" ht="11.25" customHeight="1" x14ac:dyDescent="0.2">
      <c r="R1520" s="256"/>
      <c r="S1520" s="257"/>
      <c r="T1520" s="257"/>
    </row>
    <row r="1521" spans="18:20" ht="11.25" customHeight="1" x14ac:dyDescent="0.2">
      <c r="R1521" s="256"/>
      <c r="S1521" s="257"/>
      <c r="T1521" s="257"/>
    </row>
    <row r="1522" spans="18:20" ht="11.25" customHeight="1" x14ac:dyDescent="0.2">
      <c r="R1522" s="256"/>
      <c r="S1522" s="257"/>
      <c r="T1522" s="257"/>
    </row>
    <row r="1523" spans="18:20" ht="11.25" customHeight="1" x14ac:dyDescent="0.2">
      <c r="R1523" s="256"/>
      <c r="S1523" s="257"/>
      <c r="T1523" s="257"/>
    </row>
    <row r="1524" spans="18:20" ht="11.25" customHeight="1" x14ac:dyDescent="0.2">
      <c r="R1524" s="256"/>
      <c r="S1524" s="257"/>
      <c r="T1524" s="257"/>
    </row>
    <row r="1525" spans="18:20" ht="11.25" customHeight="1" x14ac:dyDescent="0.2">
      <c r="R1525" s="256"/>
      <c r="S1525" s="257"/>
      <c r="T1525" s="257"/>
    </row>
    <row r="1526" spans="18:20" ht="11.25" customHeight="1" x14ac:dyDescent="0.2">
      <c r="R1526" s="256"/>
      <c r="S1526" s="257"/>
      <c r="T1526" s="257"/>
    </row>
    <row r="1527" spans="18:20" ht="11.25" customHeight="1" x14ac:dyDescent="0.2">
      <c r="R1527" s="256"/>
      <c r="S1527" s="257"/>
      <c r="T1527" s="257"/>
    </row>
    <row r="1528" spans="18:20" ht="11.25" customHeight="1" x14ac:dyDescent="0.2">
      <c r="R1528" s="256"/>
      <c r="S1528" s="257"/>
      <c r="T1528" s="257"/>
    </row>
    <row r="1529" spans="18:20" ht="11.25" customHeight="1" x14ac:dyDescent="0.2">
      <c r="R1529" s="256"/>
      <c r="S1529" s="257"/>
      <c r="T1529" s="257"/>
    </row>
    <row r="1530" spans="18:20" ht="11.25" customHeight="1" x14ac:dyDescent="0.2">
      <c r="R1530" s="256"/>
      <c r="S1530" s="257"/>
      <c r="T1530" s="257"/>
    </row>
    <row r="1531" spans="18:20" ht="11.25" customHeight="1" x14ac:dyDescent="0.2">
      <c r="R1531" s="256"/>
      <c r="S1531" s="257"/>
      <c r="T1531" s="257"/>
    </row>
    <row r="1532" spans="18:20" ht="11.25" customHeight="1" x14ac:dyDescent="0.2">
      <c r="R1532" s="256"/>
      <c r="S1532" s="257"/>
      <c r="T1532" s="257"/>
    </row>
    <row r="1533" spans="18:20" ht="11.25" customHeight="1" x14ac:dyDescent="0.2">
      <c r="R1533" s="256"/>
      <c r="S1533" s="257"/>
      <c r="T1533" s="257"/>
    </row>
    <row r="1534" spans="18:20" ht="11.25" customHeight="1" x14ac:dyDescent="0.2">
      <c r="R1534" s="256"/>
      <c r="S1534" s="257"/>
      <c r="T1534" s="257"/>
    </row>
    <row r="1535" spans="18:20" ht="11.25" customHeight="1" x14ac:dyDescent="0.2">
      <c r="R1535" s="256"/>
      <c r="S1535" s="257"/>
      <c r="T1535" s="257"/>
    </row>
    <row r="1536" spans="18:20" ht="11.25" customHeight="1" x14ac:dyDescent="0.2">
      <c r="R1536" s="256"/>
      <c r="S1536" s="257"/>
      <c r="T1536" s="257"/>
    </row>
    <row r="1537" spans="18:20" ht="11.25" customHeight="1" x14ac:dyDescent="0.2">
      <c r="R1537" s="256"/>
      <c r="S1537" s="257"/>
      <c r="T1537" s="257"/>
    </row>
    <row r="1538" spans="18:20" ht="11.25" customHeight="1" x14ac:dyDescent="0.2">
      <c r="R1538" s="256"/>
      <c r="S1538" s="257"/>
      <c r="T1538" s="257"/>
    </row>
    <row r="1539" spans="18:20" ht="11.25" customHeight="1" x14ac:dyDescent="0.2">
      <c r="R1539" s="256"/>
      <c r="S1539" s="257"/>
      <c r="T1539" s="257"/>
    </row>
    <row r="1540" spans="18:20" ht="11.25" customHeight="1" x14ac:dyDescent="0.2">
      <c r="R1540" s="256"/>
      <c r="S1540" s="257"/>
      <c r="T1540" s="257"/>
    </row>
    <row r="1541" spans="18:20" ht="11.25" customHeight="1" x14ac:dyDescent="0.2">
      <c r="R1541" s="256"/>
      <c r="S1541" s="257"/>
      <c r="T1541" s="257"/>
    </row>
    <row r="1542" spans="18:20" ht="11.25" customHeight="1" x14ac:dyDescent="0.2">
      <c r="R1542" s="256"/>
      <c r="S1542" s="257"/>
      <c r="T1542" s="257"/>
    </row>
    <row r="1543" spans="18:20" ht="11.25" customHeight="1" x14ac:dyDescent="0.2">
      <c r="R1543" s="256"/>
      <c r="S1543" s="257"/>
      <c r="T1543" s="257"/>
    </row>
    <row r="1544" spans="18:20" ht="11.25" customHeight="1" x14ac:dyDescent="0.2">
      <c r="R1544" s="256"/>
      <c r="S1544" s="257"/>
      <c r="T1544" s="257"/>
    </row>
    <row r="1545" spans="18:20" ht="11.25" customHeight="1" x14ac:dyDescent="0.2">
      <c r="R1545" s="256"/>
      <c r="S1545" s="257"/>
      <c r="T1545" s="257"/>
    </row>
    <row r="1546" spans="18:20" ht="11.25" customHeight="1" x14ac:dyDescent="0.2">
      <c r="R1546" s="256"/>
      <c r="S1546" s="257"/>
      <c r="T1546" s="257"/>
    </row>
    <row r="1547" spans="18:20" ht="11.25" customHeight="1" x14ac:dyDescent="0.2">
      <c r="R1547" s="256"/>
      <c r="S1547" s="257"/>
      <c r="T1547" s="257"/>
    </row>
    <row r="1548" spans="18:20" ht="11.25" customHeight="1" x14ac:dyDescent="0.2">
      <c r="R1548" s="256"/>
      <c r="S1548" s="257"/>
      <c r="T1548" s="257"/>
    </row>
    <row r="1549" spans="18:20" ht="11.25" customHeight="1" x14ac:dyDescent="0.2">
      <c r="R1549" s="256"/>
      <c r="S1549" s="257"/>
      <c r="T1549" s="257"/>
    </row>
    <row r="1550" spans="18:20" ht="11.25" customHeight="1" x14ac:dyDescent="0.2">
      <c r="R1550" s="256"/>
      <c r="S1550" s="257"/>
      <c r="T1550" s="257"/>
    </row>
    <row r="1551" spans="18:20" ht="11.25" customHeight="1" x14ac:dyDescent="0.2">
      <c r="R1551" s="256"/>
      <c r="S1551" s="257"/>
      <c r="T1551" s="257"/>
    </row>
    <row r="1552" spans="18:20" ht="11.25" customHeight="1" x14ac:dyDescent="0.2">
      <c r="R1552" s="256"/>
      <c r="S1552" s="257"/>
      <c r="T1552" s="257"/>
    </row>
    <row r="1553" spans="18:20" ht="11.25" customHeight="1" x14ac:dyDescent="0.2">
      <c r="R1553" s="256"/>
      <c r="S1553" s="257"/>
      <c r="T1553" s="257"/>
    </row>
    <row r="1554" spans="18:20" ht="11.25" customHeight="1" x14ac:dyDescent="0.2">
      <c r="R1554" s="256"/>
      <c r="S1554" s="257"/>
      <c r="T1554" s="257"/>
    </row>
    <row r="1555" spans="18:20" ht="11.25" customHeight="1" x14ac:dyDescent="0.2">
      <c r="R1555" s="256"/>
      <c r="S1555" s="257"/>
      <c r="T1555" s="257"/>
    </row>
    <row r="1556" spans="18:20" ht="11.25" customHeight="1" x14ac:dyDescent="0.2">
      <c r="R1556" s="256"/>
      <c r="S1556" s="257"/>
      <c r="T1556" s="257"/>
    </row>
    <row r="1557" spans="18:20" ht="11.25" customHeight="1" x14ac:dyDescent="0.2">
      <c r="R1557" s="256"/>
      <c r="S1557" s="257"/>
      <c r="T1557" s="257"/>
    </row>
    <row r="1558" spans="18:20" ht="11.25" customHeight="1" x14ac:dyDescent="0.2">
      <c r="R1558" s="256"/>
      <c r="S1558" s="257"/>
      <c r="T1558" s="257"/>
    </row>
    <row r="1559" spans="18:20" ht="11.25" customHeight="1" x14ac:dyDescent="0.2">
      <c r="R1559" s="256"/>
      <c r="S1559" s="257"/>
      <c r="T1559" s="257"/>
    </row>
    <row r="1560" spans="18:20" ht="11.25" customHeight="1" x14ac:dyDescent="0.2">
      <c r="R1560" s="256"/>
      <c r="S1560" s="257"/>
      <c r="T1560" s="257"/>
    </row>
    <row r="1561" spans="18:20" ht="11.25" customHeight="1" x14ac:dyDescent="0.2">
      <c r="R1561" s="256"/>
      <c r="S1561" s="257"/>
      <c r="T1561" s="257"/>
    </row>
    <row r="1562" spans="18:20" ht="11.25" customHeight="1" x14ac:dyDescent="0.2">
      <c r="R1562" s="256"/>
      <c r="S1562" s="257"/>
      <c r="T1562" s="257"/>
    </row>
    <row r="1563" spans="18:20" ht="11.25" customHeight="1" x14ac:dyDescent="0.2">
      <c r="R1563" s="256"/>
      <c r="S1563" s="257"/>
      <c r="T1563" s="257"/>
    </row>
    <row r="1564" spans="18:20" ht="11.25" customHeight="1" x14ac:dyDescent="0.2">
      <c r="R1564" s="256"/>
      <c r="S1564" s="257"/>
      <c r="T1564" s="257"/>
    </row>
    <row r="1565" spans="18:20" ht="11.25" customHeight="1" x14ac:dyDescent="0.2">
      <c r="R1565" s="256"/>
      <c r="S1565" s="257"/>
      <c r="T1565" s="257"/>
    </row>
    <row r="1566" spans="18:20" ht="11.25" customHeight="1" x14ac:dyDescent="0.2">
      <c r="R1566" s="256"/>
      <c r="S1566" s="257"/>
      <c r="T1566" s="257"/>
    </row>
    <row r="1567" spans="18:20" ht="11.25" customHeight="1" x14ac:dyDescent="0.2">
      <c r="R1567" s="256"/>
      <c r="S1567" s="257"/>
      <c r="T1567" s="257"/>
    </row>
    <row r="1568" spans="18:20" ht="11.25" customHeight="1" x14ac:dyDescent="0.2">
      <c r="R1568" s="256"/>
      <c r="S1568" s="257"/>
      <c r="T1568" s="257"/>
    </row>
    <row r="1569" spans="18:20" ht="11.25" customHeight="1" x14ac:dyDescent="0.2">
      <c r="R1569" s="256"/>
      <c r="S1569" s="257"/>
      <c r="T1569" s="257"/>
    </row>
    <row r="1570" spans="18:20" ht="11.25" customHeight="1" x14ac:dyDescent="0.2">
      <c r="R1570" s="256"/>
      <c r="S1570" s="257"/>
      <c r="T1570" s="257"/>
    </row>
    <row r="1571" spans="18:20" ht="11.25" customHeight="1" x14ac:dyDescent="0.2">
      <c r="R1571" s="256"/>
      <c r="S1571" s="257"/>
      <c r="T1571" s="257"/>
    </row>
    <row r="1572" spans="18:20" ht="11.25" customHeight="1" x14ac:dyDescent="0.2">
      <c r="R1572" s="256"/>
      <c r="S1572" s="257"/>
      <c r="T1572" s="257"/>
    </row>
    <row r="1573" spans="18:20" ht="11.25" customHeight="1" x14ac:dyDescent="0.2">
      <c r="R1573" s="256"/>
      <c r="S1573" s="257"/>
      <c r="T1573" s="257"/>
    </row>
    <row r="1574" spans="18:20" ht="11.25" customHeight="1" x14ac:dyDescent="0.2">
      <c r="R1574" s="256"/>
      <c r="S1574" s="257"/>
      <c r="T1574" s="257"/>
    </row>
    <row r="1575" spans="18:20" ht="11.25" customHeight="1" x14ac:dyDescent="0.2">
      <c r="R1575" s="256"/>
      <c r="S1575" s="257"/>
      <c r="T1575" s="257"/>
    </row>
    <row r="1576" spans="18:20" ht="11.25" customHeight="1" x14ac:dyDescent="0.2">
      <c r="R1576" s="256"/>
      <c r="S1576" s="257"/>
      <c r="T1576" s="257"/>
    </row>
    <row r="1577" spans="18:20" ht="11.25" customHeight="1" x14ac:dyDescent="0.2">
      <c r="R1577" s="256"/>
      <c r="S1577" s="257"/>
      <c r="T1577" s="257"/>
    </row>
    <row r="1578" spans="18:20" ht="11.25" customHeight="1" x14ac:dyDescent="0.2">
      <c r="R1578" s="256"/>
      <c r="S1578" s="257"/>
      <c r="T1578" s="257"/>
    </row>
    <row r="1579" spans="18:20" ht="11.25" customHeight="1" x14ac:dyDescent="0.2">
      <c r="R1579" s="256"/>
      <c r="S1579" s="257"/>
      <c r="T1579" s="257"/>
    </row>
    <row r="1580" spans="18:20" ht="11.25" customHeight="1" x14ac:dyDescent="0.2">
      <c r="R1580" s="256"/>
      <c r="S1580" s="257"/>
      <c r="T1580" s="257"/>
    </row>
    <row r="1581" spans="18:20" ht="11.25" customHeight="1" x14ac:dyDescent="0.2">
      <c r="R1581" s="256"/>
      <c r="S1581" s="257"/>
      <c r="T1581" s="257"/>
    </row>
    <row r="1582" spans="18:20" ht="11.25" customHeight="1" x14ac:dyDescent="0.2">
      <c r="R1582" s="256"/>
      <c r="S1582" s="257"/>
      <c r="T1582" s="257"/>
    </row>
    <row r="1583" spans="18:20" ht="11.25" customHeight="1" x14ac:dyDescent="0.2">
      <c r="R1583" s="256"/>
      <c r="S1583" s="257"/>
      <c r="T1583" s="257"/>
    </row>
    <row r="1584" spans="18:20" ht="11.25" customHeight="1" x14ac:dyDescent="0.2">
      <c r="R1584" s="256"/>
      <c r="S1584" s="257"/>
      <c r="T1584" s="257"/>
    </row>
    <row r="1585" spans="18:20" ht="11.25" customHeight="1" x14ac:dyDescent="0.2">
      <c r="R1585" s="256"/>
      <c r="S1585" s="257"/>
      <c r="T1585" s="257"/>
    </row>
    <row r="1586" spans="18:20" ht="11.25" customHeight="1" x14ac:dyDescent="0.2">
      <c r="R1586" s="256"/>
      <c r="S1586" s="257"/>
      <c r="T1586" s="257"/>
    </row>
    <row r="1587" spans="18:20" ht="11.25" customHeight="1" x14ac:dyDescent="0.2">
      <c r="R1587" s="256"/>
      <c r="S1587" s="257"/>
      <c r="T1587" s="257"/>
    </row>
    <row r="1588" spans="18:20" ht="11.25" customHeight="1" x14ac:dyDescent="0.2">
      <c r="R1588" s="256"/>
      <c r="S1588" s="257"/>
      <c r="T1588" s="257"/>
    </row>
    <row r="1589" spans="18:20" ht="11.25" customHeight="1" x14ac:dyDescent="0.2">
      <c r="R1589" s="256"/>
      <c r="S1589" s="257"/>
      <c r="T1589" s="257"/>
    </row>
    <row r="1590" spans="18:20" ht="11.25" customHeight="1" x14ac:dyDescent="0.2">
      <c r="R1590" s="256"/>
      <c r="S1590" s="257"/>
      <c r="T1590" s="257"/>
    </row>
    <row r="1591" spans="18:20" ht="11.25" customHeight="1" x14ac:dyDescent="0.2">
      <c r="R1591" s="256"/>
      <c r="S1591" s="257"/>
      <c r="T1591" s="257"/>
    </row>
    <row r="1592" spans="18:20" ht="11.25" customHeight="1" x14ac:dyDescent="0.2">
      <c r="R1592" s="256"/>
      <c r="S1592" s="257"/>
      <c r="T1592" s="257"/>
    </row>
    <row r="1593" spans="18:20" ht="11.25" customHeight="1" x14ac:dyDescent="0.2">
      <c r="R1593" s="256"/>
      <c r="S1593" s="257"/>
      <c r="T1593" s="257"/>
    </row>
    <row r="1594" spans="18:20" ht="11.25" customHeight="1" x14ac:dyDescent="0.2">
      <c r="R1594" s="256"/>
      <c r="S1594" s="257"/>
      <c r="T1594" s="257"/>
    </row>
    <row r="1595" spans="18:20" ht="11.25" customHeight="1" x14ac:dyDescent="0.2">
      <c r="R1595" s="256"/>
      <c r="S1595" s="257"/>
      <c r="T1595" s="257"/>
    </row>
    <row r="1596" spans="18:20" ht="11.25" customHeight="1" x14ac:dyDescent="0.2">
      <c r="R1596" s="256"/>
      <c r="S1596" s="257"/>
      <c r="T1596" s="257"/>
    </row>
    <row r="1597" spans="18:20" ht="11.25" customHeight="1" x14ac:dyDescent="0.2">
      <c r="R1597" s="256"/>
      <c r="S1597" s="257"/>
      <c r="T1597" s="257"/>
    </row>
    <row r="1598" spans="18:20" ht="11.25" customHeight="1" x14ac:dyDescent="0.2">
      <c r="R1598" s="256"/>
      <c r="S1598" s="257"/>
      <c r="T1598" s="257"/>
    </row>
    <row r="1599" spans="18:20" ht="11.25" customHeight="1" x14ac:dyDescent="0.2">
      <c r="R1599" s="256"/>
      <c r="S1599" s="257"/>
      <c r="T1599" s="257"/>
    </row>
    <row r="1600" spans="18:20" ht="11.25" customHeight="1" x14ac:dyDescent="0.2">
      <c r="R1600" s="256"/>
      <c r="S1600" s="257"/>
      <c r="T1600" s="257"/>
    </row>
    <row r="1601" spans="18:20" ht="11.25" customHeight="1" x14ac:dyDescent="0.2">
      <c r="R1601" s="256"/>
      <c r="S1601" s="257"/>
      <c r="T1601" s="257"/>
    </row>
    <row r="1602" spans="18:20" ht="11.25" customHeight="1" x14ac:dyDescent="0.2">
      <c r="R1602" s="256"/>
      <c r="S1602" s="257"/>
      <c r="T1602" s="257"/>
    </row>
    <row r="1603" spans="18:20" ht="11.25" customHeight="1" x14ac:dyDescent="0.2">
      <c r="R1603" s="256"/>
      <c r="S1603" s="257"/>
      <c r="T1603" s="257"/>
    </row>
    <row r="1604" spans="18:20" ht="11.25" customHeight="1" x14ac:dyDescent="0.2">
      <c r="R1604" s="256"/>
      <c r="S1604" s="257"/>
      <c r="T1604" s="257"/>
    </row>
    <row r="1605" spans="18:20" ht="11.25" customHeight="1" x14ac:dyDescent="0.2">
      <c r="R1605" s="256"/>
      <c r="S1605" s="257"/>
      <c r="T1605" s="257"/>
    </row>
    <row r="1606" spans="18:20" ht="11.25" customHeight="1" x14ac:dyDescent="0.2">
      <c r="R1606" s="256"/>
      <c r="S1606" s="257"/>
      <c r="T1606" s="257"/>
    </row>
    <row r="1607" spans="18:20" ht="11.25" customHeight="1" x14ac:dyDescent="0.2">
      <c r="R1607" s="256"/>
      <c r="S1607" s="257"/>
      <c r="T1607" s="257"/>
    </row>
    <row r="1608" spans="18:20" ht="11.25" customHeight="1" x14ac:dyDescent="0.2">
      <c r="R1608" s="256"/>
      <c r="S1608" s="257"/>
      <c r="T1608" s="257"/>
    </row>
    <row r="1609" spans="18:20" ht="11.25" customHeight="1" x14ac:dyDescent="0.2">
      <c r="R1609" s="256"/>
      <c r="S1609" s="257"/>
      <c r="T1609" s="257"/>
    </row>
    <row r="1610" spans="18:20" ht="11.25" customHeight="1" x14ac:dyDescent="0.2">
      <c r="R1610" s="256"/>
      <c r="S1610" s="257"/>
      <c r="T1610" s="257"/>
    </row>
    <row r="1611" spans="18:20" ht="11.25" customHeight="1" x14ac:dyDescent="0.2">
      <c r="R1611" s="256"/>
      <c r="S1611" s="257"/>
      <c r="T1611" s="257"/>
    </row>
    <row r="1612" spans="18:20" ht="11.25" customHeight="1" x14ac:dyDescent="0.2">
      <c r="R1612" s="256"/>
      <c r="S1612" s="257"/>
      <c r="T1612" s="257"/>
    </row>
    <row r="1613" spans="18:20" ht="11.25" customHeight="1" x14ac:dyDescent="0.2">
      <c r="R1613" s="256"/>
      <c r="S1613" s="257"/>
      <c r="T1613" s="257"/>
    </row>
    <row r="1614" spans="18:20" ht="11.25" customHeight="1" x14ac:dyDescent="0.2">
      <c r="R1614" s="256"/>
      <c r="S1614" s="257"/>
      <c r="T1614" s="257"/>
    </row>
    <row r="1615" spans="18:20" ht="11.25" customHeight="1" x14ac:dyDescent="0.2">
      <c r="R1615" s="256"/>
      <c r="S1615" s="257"/>
      <c r="T1615" s="257"/>
    </row>
    <row r="1616" spans="18:20" ht="11.25" customHeight="1" x14ac:dyDescent="0.2">
      <c r="R1616" s="256"/>
      <c r="S1616" s="257"/>
      <c r="T1616" s="257"/>
    </row>
    <row r="1617" spans="18:20" ht="11.25" customHeight="1" x14ac:dyDescent="0.2">
      <c r="R1617" s="256"/>
      <c r="S1617" s="257"/>
      <c r="T1617" s="257"/>
    </row>
    <row r="1618" spans="18:20" ht="11.25" customHeight="1" x14ac:dyDescent="0.2">
      <c r="R1618" s="256"/>
      <c r="S1618" s="257"/>
      <c r="T1618" s="257"/>
    </row>
    <row r="1619" spans="18:20" ht="11.25" customHeight="1" x14ac:dyDescent="0.2">
      <c r="R1619" s="256"/>
      <c r="S1619" s="257"/>
      <c r="T1619" s="257"/>
    </row>
    <row r="1620" spans="18:20" ht="11.25" customHeight="1" x14ac:dyDescent="0.2">
      <c r="R1620" s="256"/>
      <c r="S1620" s="257"/>
      <c r="T1620" s="257"/>
    </row>
    <row r="1621" spans="18:20" ht="11.25" customHeight="1" x14ac:dyDescent="0.2">
      <c r="R1621" s="256"/>
      <c r="S1621" s="257"/>
      <c r="T1621" s="257"/>
    </row>
    <row r="1622" spans="18:20" ht="11.25" customHeight="1" x14ac:dyDescent="0.2">
      <c r="R1622" s="256"/>
      <c r="S1622" s="257"/>
      <c r="T1622" s="257"/>
    </row>
    <row r="1623" spans="18:20" ht="11.25" customHeight="1" x14ac:dyDescent="0.2">
      <c r="R1623" s="256"/>
      <c r="S1623" s="257"/>
      <c r="T1623" s="257"/>
    </row>
    <row r="1624" spans="18:20" ht="11.25" customHeight="1" x14ac:dyDescent="0.2">
      <c r="R1624" s="256"/>
      <c r="S1624" s="257"/>
      <c r="T1624" s="257"/>
    </row>
    <row r="1625" spans="18:20" ht="11.25" customHeight="1" x14ac:dyDescent="0.2">
      <c r="R1625" s="256"/>
      <c r="S1625" s="257"/>
      <c r="T1625" s="257"/>
    </row>
    <row r="1626" spans="18:20" ht="11.25" customHeight="1" x14ac:dyDescent="0.2">
      <c r="R1626" s="256"/>
      <c r="S1626" s="257"/>
      <c r="T1626" s="257"/>
    </row>
    <row r="1627" spans="18:20" ht="11.25" customHeight="1" x14ac:dyDescent="0.2">
      <c r="R1627" s="256"/>
      <c r="S1627" s="257"/>
      <c r="T1627" s="257"/>
    </row>
    <row r="1628" spans="18:20" ht="11.25" customHeight="1" x14ac:dyDescent="0.2">
      <c r="R1628" s="256"/>
      <c r="S1628" s="257"/>
      <c r="T1628" s="257"/>
    </row>
    <row r="1629" spans="18:20" ht="11.25" customHeight="1" x14ac:dyDescent="0.2">
      <c r="R1629" s="256"/>
      <c r="S1629" s="257"/>
      <c r="T1629" s="257"/>
    </row>
    <row r="1630" spans="18:20" ht="11.25" customHeight="1" x14ac:dyDescent="0.2">
      <c r="R1630" s="256"/>
      <c r="S1630" s="257"/>
      <c r="T1630" s="257"/>
    </row>
    <row r="1631" spans="18:20" ht="11.25" customHeight="1" x14ac:dyDescent="0.2">
      <c r="R1631" s="256"/>
      <c r="S1631" s="257"/>
      <c r="T1631" s="257"/>
    </row>
    <row r="1632" spans="18:20" ht="11.25" customHeight="1" x14ac:dyDescent="0.2">
      <c r="R1632" s="256"/>
      <c r="S1632" s="257"/>
      <c r="T1632" s="257"/>
    </row>
    <row r="1633" spans="18:20" ht="11.25" customHeight="1" x14ac:dyDescent="0.2">
      <c r="R1633" s="256"/>
      <c r="S1633" s="257"/>
      <c r="T1633" s="257"/>
    </row>
    <row r="1634" spans="18:20" ht="11.25" customHeight="1" x14ac:dyDescent="0.2">
      <c r="R1634" s="256"/>
      <c r="S1634" s="257"/>
      <c r="T1634" s="257"/>
    </row>
    <row r="1635" spans="18:20" ht="11.25" customHeight="1" x14ac:dyDescent="0.2">
      <c r="R1635" s="256"/>
      <c r="S1635" s="257"/>
      <c r="T1635" s="257"/>
    </row>
    <row r="1636" spans="18:20" ht="11.25" customHeight="1" x14ac:dyDescent="0.2">
      <c r="R1636" s="256"/>
      <c r="S1636" s="257"/>
      <c r="T1636" s="257"/>
    </row>
    <row r="1637" spans="18:20" ht="11.25" customHeight="1" x14ac:dyDescent="0.2">
      <c r="R1637" s="256"/>
      <c r="S1637" s="257"/>
      <c r="T1637" s="257"/>
    </row>
    <row r="1638" spans="18:20" ht="11.25" customHeight="1" x14ac:dyDescent="0.2">
      <c r="R1638" s="256"/>
      <c r="S1638" s="257"/>
      <c r="T1638" s="257"/>
    </row>
    <row r="1639" spans="18:20" ht="11.25" customHeight="1" x14ac:dyDescent="0.2">
      <c r="R1639" s="256"/>
      <c r="S1639" s="257"/>
      <c r="T1639" s="257"/>
    </row>
    <row r="1640" spans="18:20" ht="11.25" customHeight="1" x14ac:dyDescent="0.2">
      <c r="R1640" s="256"/>
      <c r="S1640" s="257"/>
      <c r="T1640" s="257"/>
    </row>
    <row r="1641" spans="18:20" ht="11.25" customHeight="1" x14ac:dyDescent="0.2">
      <c r="R1641" s="256"/>
      <c r="S1641" s="257"/>
      <c r="T1641" s="257"/>
    </row>
    <row r="1642" spans="18:20" ht="11.25" customHeight="1" x14ac:dyDescent="0.2">
      <c r="R1642" s="256"/>
      <c r="S1642" s="257"/>
      <c r="T1642" s="257"/>
    </row>
    <row r="1643" spans="18:20" ht="11.25" customHeight="1" x14ac:dyDescent="0.2">
      <c r="R1643" s="256"/>
      <c r="S1643" s="257"/>
      <c r="T1643" s="257"/>
    </row>
    <row r="1644" spans="18:20" ht="11.25" customHeight="1" x14ac:dyDescent="0.2">
      <c r="R1644" s="256"/>
      <c r="S1644" s="257"/>
      <c r="T1644" s="257"/>
    </row>
    <row r="1645" spans="18:20" ht="11.25" customHeight="1" x14ac:dyDescent="0.2">
      <c r="R1645" s="256"/>
      <c r="S1645" s="257"/>
      <c r="T1645" s="257"/>
    </row>
    <row r="1646" spans="18:20" ht="11.25" customHeight="1" x14ac:dyDescent="0.2">
      <c r="R1646" s="256"/>
      <c r="S1646" s="257"/>
      <c r="T1646" s="257"/>
    </row>
    <row r="1647" spans="18:20" ht="11.25" customHeight="1" x14ac:dyDescent="0.2">
      <c r="R1647" s="256"/>
      <c r="S1647" s="257"/>
      <c r="T1647" s="257"/>
    </row>
    <row r="1648" spans="18:20" ht="11.25" customHeight="1" x14ac:dyDescent="0.2">
      <c r="R1648" s="256"/>
      <c r="S1648" s="257"/>
      <c r="T1648" s="257"/>
    </row>
    <row r="1649" spans="18:20" ht="11.25" customHeight="1" x14ac:dyDescent="0.2">
      <c r="R1649" s="256"/>
      <c r="S1649" s="257"/>
      <c r="T1649" s="257"/>
    </row>
    <row r="1650" spans="18:20" ht="11.25" customHeight="1" x14ac:dyDescent="0.2">
      <c r="R1650" s="256"/>
      <c r="S1650" s="257"/>
      <c r="T1650" s="257"/>
    </row>
    <row r="1651" spans="18:20" ht="11.25" customHeight="1" x14ac:dyDescent="0.2">
      <c r="R1651" s="256"/>
      <c r="S1651" s="257"/>
      <c r="T1651" s="257"/>
    </row>
    <row r="1652" spans="18:20" ht="11.25" customHeight="1" x14ac:dyDescent="0.2">
      <c r="R1652" s="256"/>
      <c r="S1652" s="257"/>
      <c r="T1652" s="257"/>
    </row>
    <row r="1653" spans="18:20" ht="11.25" customHeight="1" x14ac:dyDescent="0.2">
      <c r="R1653" s="256"/>
      <c r="S1653" s="257"/>
      <c r="T1653" s="257"/>
    </row>
    <row r="1654" spans="18:20" ht="11.25" customHeight="1" x14ac:dyDescent="0.2">
      <c r="R1654" s="256"/>
      <c r="S1654" s="257"/>
      <c r="T1654" s="257"/>
    </row>
    <row r="1655" spans="18:20" ht="11.25" customHeight="1" x14ac:dyDescent="0.2">
      <c r="R1655" s="256"/>
      <c r="S1655" s="257"/>
      <c r="T1655" s="257"/>
    </row>
    <row r="1656" spans="18:20" ht="11.25" customHeight="1" x14ac:dyDescent="0.2">
      <c r="R1656" s="256"/>
      <c r="S1656" s="257"/>
      <c r="T1656" s="257"/>
    </row>
    <row r="1657" spans="18:20" ht="11.25" customHeight="1" x14ac:dyDescent="0.2">
      <c r="R1657" s="256"/>
      <c r="S1657" s="257"/>
      <c r="T1657" s="257"/>
    </row>
    <row r="1658" spans="18:20" ht="11.25" customHeight="1" x14ac:dyDescent="0.2">
      <c r="R1658" s="256"/>
      <c r="S1658" s="257"/>
      <c r="T1658" s="257"/>
    </row>
    <row r="1659" spans="18:20" ht="11.25" customHeight="1" x14ac:dyDescent="0.2">
      <c r="R1659" s="256"/>
      <c r="S1659" s="257"/>
      <c r="T1659" s="257"/>
    </row>
    <row r="1660" spans="18:20" ht="11.25" customHeight="1" x14ac:dyDescent="0.2">
      <c r="R1660" s="256"/>
      <c r="S1660" s="257"/>
      <c r="T1660" s="257"/>
    </row>
    <row r="1661" spans="18:20" ht="11.25" customHeight="1" x14ac:dyDescent="0.2">
      <c r="R1661" s="256"/>
      <c r="S1661" s="257"/>
      <c r="T1661" s="257"/>
    </row>
    <row r="1662" spans="18:20" ht="11.25" customHeight="1" x14ac:dyDescent="0.2">
      <c r="R1662" s="256"/>
      <c r="S1662" s="257"/>
      <c r="T1662" s="257"/>
    </row>
    <row r="1663" spans="18:20" ht="11.25" customHeight="1" x14ac:dyDescent="0.2">
      <c r="R1663" s="256"/>
      <c r="S1663" s="257"/>
      <c r="T1663" s="257"/>
    </row>
    <row r="1664" spans="18:20" ht="11.25" customHeight="1" x14ac:dyDescent="0.2">
      <c r="R1664" s="256"/>
      <c r="S1664" s="257"/>
      <c r="T1664" s="257"/>
    </row>
    <row r="1665" spans="18:20" ht="11.25" customHeight="1" x14ac:dyDescent="0.2">
      <c r="R1665" s="256"/>
      <c r="S1665" s="257"/>
      <c r="T1665" s="257"/>
    </row>
    <row r="1666" spans="18:20" ht="11.25" customHeight="1" x14ac:dyDescent="0.2">
      <c r="R1666" s="256"/>
      <c r="S1666" s="257"/>
      <c r="T1666" s="257"/>
    </row>
    <row r="1667" spans="18:20" ht="11.25" customHeight="1" x14ac:dyDescent="0.2">
      <c r="R1667" s="256"/>
      <c r="S1667" s="257"/>
      <c r="T1667" s="257"/>
    </row>
    <row r="1668" spans="18:20" ht="11.25" customHeight="1" x14ac:dyDescent="0.2">
      <c r="R1668" s="256"/>
      <c r="S1668" s="257"/>
      <c r="T1668" s="257"/>
    </row>
    <row r="1669" spans="18:20" ht="11.25" customHeight="1" x14ac:dyDescent="0.2">
      <c r="R1669" s="256"/>
      <c r="S1669" s="257"/>
      <c r="T1669" s="257"/>
    </row>
    <row r="1670" spans="18:20" ht="11.25" customHeight="1" x14ac:dyDescent="0.2">
      <c r="R1670" s="256"/>
      <c r="S1670" s="257"/>
      <c r="T1670" s="257"/>
    </row>
    <row r="1671" spans="18:20" ht="11.25" customHeight="1" x14ac:dyDescent="0.2">
      <c r="R1671" s="256"/>
      <c r="S1671" s="257"/>
      <c r="T1671" s="257"/>
    </row>
    <row r="1672" spans="18:20" ht="11.25" customHeight="1" x14ac:dyDescent="0.2">
      <c r="R1672" s="256"/>
      <c r="S1672" s="257"/>
      <c r="T1672" s="257"/>
    </row>
    <row r="1673" spans="18:20" ht="11.25" customHeight="1" x14ac:dyDescent="0.2">
      <c r="R1673" s="256"/>
      <c r="S1673" s="257"/>
      <c r="T1673" s="257"/>
    </row>
    <row r="1674" spans="18:20" ht="11.25" customHeight="1" x14ac:dyDescent="0.2">
      <c r="R1674" s="256"/>
      <c r="S1674" s="257"/>
      <c r="T1674" s="257"/>
    </row>
    <row r="1675" spans="18:20" ht="11.25" customHeight="1" x14ac:dyDescent="0.2">
      <c r="R1675" s="256"/>
      <c r="S1675" s="257"/>
      <c r="T1675" s="257"/>
    </row>
    <row r="1676" spans="18:20" ht="11.25" customHeight="1" x14ac:dyDescent="0.2">
      <c r="R1676" s="256"/>
      <c r="S1676" s="257"/>
      <c r="T1676" s="257"/>
    </row>
    <row r="1677" spans="18:20" ht="11.25" customHeight="1" x14ac:dyDescent="0.2">
      <c r="R1677" s="256"/>
      <c r="S1677" s="257"/>
      <c r="T1677" s="257"/>
    </row>
    <row r="1678" spans="18:20" ht="11.25" customHeight="1" x14ac:dyDescent="0.2">
      <c r="R1678" s="256"/>
      <c r="S1678" s="257"/>
      <c r="T1678" s="257"/>
    </row>
    <row r="1679" spans="18:20" ht="11.25" customHeight="1" x14ac:dyDescent="0.2">
      <c r="R1679" s="256"/>
      <c r="S1679" s="257"/>
      <c r="T1679" s="257"/>
    </row>
    <row r="1680" spans="18:20" ht="11.25" customHeight="1" x14ac:dyDescent="0.2">
      <c r="R1680" s="256"/>
      <c r="S1680" s="257"/>
      <c r="T1680" s="257"/>
    </row>
    <row r="1681" spans="18:20" ht="11.25" customHeight="1" x14ac:dyDescent="0.2">
      <c r="R1681" s="256"/>
      <c r="S1681" s="257"/>
      <c r="T1681" s="257"/>
    </row>
    <row r="1682" spans="18:20" ht="11.25" customHeight="1" x14ac:dyDescent="0.2">
      <c r="R1682" s="256"/>
      <c r="S1682" s="257"/>
      <c r="T1682" s="257"/>
    </row>
    <row r="1683" spans="18:20" ht="11.25" customHeight="1" x14ac:dyDescent="0.2">
      <c r="R1683" s="256"/>
      <c r="S1683" s="257"/>
      <c r="T1683" s="257"/>
    </row>
    <row r="1684" spans="18:20" ht="11.25" customHeight="1" x14ac:dyDescent="0.2">
      <c r="R1684" s="256"/>
      <c r="S1684" s="257"/>
      <c r="T1684" s="257"/>
    </row>
    <row r="1685" spans="18:20" ht="11.25" customHeight="1" x14ac:dyDescent="0.2">
      <c r="R1685" s="256"/>
      <c r="S1685" s="257"/>
      <c r="T1685" s="257"/>
    </row>
    <row r="1686" spans="18:20" ht="11.25" customHeight="1" x14ac:dyDescent="0.2">
      <c r="R1686" s="256"/>
      <c r="S1686" s="257"/>
      <c r="T1686" s="257"/>
    </row>
    <row r="1687" spans="18:20" ht="11.25" customHeight="1" x14ac:dyDescent="0.2">
      <c r="R1687" s="256"/>
      <c r="S1687" s="257"/>
      <c r="T1687" s="257"/>
    </row>
    <row r="1688" spans="18:20" ht="11.25" customHeight="1" x14ac:dyDescent="0.2">
      <c r="R1688" s="256"/>
      <c r="S1688" s="257"/>
      <c r="T1688" s="257"/>
    </row>
    <row r="1689" spans="18:20" ht="11.25" customHeight="1" x14ac:dyDescent="0.2">
      <c r="R1689" s="256"/>
      <c r="S1689" s="257"/>
      <c r="T1689" s="257"/>
    </row>
    <row r="1690" spans="18:20" ht="11.25" customHeight="1" x14ac:dyDescent="0.2">
      <c r="R1690" s="256"/>
      <c r="S1690" s="257"/>
      <c r="T1690" s="257"/>
    </row>
    <row r="1691" spans="18:20" ht="11.25" customHeight="1" x14ac:dyDescent="0.2">
      <c r="R1691" s="256"/>
      <c r="S1691" s="257"/>
      <c r="T1691" s="257"/>
    </row>
    <row r="1692" spans="18:20" ht="11.25" customHeight="1" x14ac:dyDescent="0.2">
      <c r="R1692" s="256"/>
      <c r="S1692" s="257"/>
      <c r="T1692" s="257"/>
    </row>
    <row r="1693" spans="18:20" ht="11.25" customHeight="1" x14ac:dyDescent="0.2">
      <c r="R1693" s="256"/>
      <c r="S1693" s="257"/>
      <c r="T1693" s="257"/>
    </row>
    <row r="1694" spans="18:20" ht="11.25" customHeight="1" x14ac:dyDescent="0.2">
      <c r="R1694" s="256"/>
      <c r="S1694" s="257"/>
      <c r="T1694" s="257"/>
    </row>
    <row r="1695" spans="18:20" ht="11.25" customHeight="1" x14ac:dyDescent="0.2">
      <c r="R1695" s="256"/>
      <c r="S1695" s="257"/>
      <c r="T1695" s="257"/>
    </row>
    <row r="1696" spans="18:20" ht="11.25" customHeight="1" x14ac:dyDescent="0.2">
      <c r="R1696" s="256"/>
      <c r="S1696" s="257"/>
      <c r="T1696" s="257"/>
    </row>
    <row r="1697" spans="18:20" ht="11.25" customHeight="1" x14ac:dyDescent="0.2">
      <c r="R1697" s="256"/>
      <c r="S1697" s="257"/>
      <c r="T1697" s="257"/>
    </row>
    <row r="1698" spans="18:20" ht="11.25" customHeight="1" x14ac:dyDescent="0.2">
      <c r="R1698" s="256"/>
      <c r="S1698" s="257"/>
      <c r="T1698" s="257"/>
    </row>
    <row r="1699" spans="18:20" ht="11.25" customHeight="1" x14ac:dyDescent="0.2">
      <c r="R1699" s="256"/>
      <c r="S1699" s="257"/>
      <c r="T1699" s="257"/>
    </row>
    <row r="1700" spans="18:20" ht="11.25" customHeight="1" x14ac:dyDescent="0.2">
      <c r="R1700" s="256"/>
      <c r="S1700" s="257"/>
      <c r="T1700" s="257"/>
    </row>
    <row r="1701" spans="18:20" ht="11.25" customHeight="1" x14ac:dyDescent="0.2">
      <c r="R1701" s="256"/>
      <c r="S1701" s="257"/>
      <c r="T1701" s="257"/>
    </row>
    <row r="1702" spans="18:20" ht="11.25" customHeight="1" x14ac:dyDescent="0.2">
      <c r="R1702" s="256"/>
      <c r="S1702" s="257"/>
      <c r="T1702" s="257"/>
    </row>
    <row r="1703" spans="18:20" ht="11.25" customHeight="1" x14ac:dyDescent="0.2">
      <c r="R1703" s="256"/>
      <c r="S1703" s="257"/>
      <c r="T1703" s="257"/>
    </row>
    <row r="1704" spans="18:20" ht="11.25" customHeight="1" x14ac:dyDescent="0.2">
      <c r="R1704" s="256"/>
      <c r="S1704" s="257"/>
      <c r="T1704" s="257"/>
    </row>
    <row r="1705" spans="18:20" ht="11.25" customHeight="1" x14ac:dyDescent="0.2">
      <c r="R1705" s="256"/>
      <c r="S1705" s="257"/>
      <c r="T1705" s="257"/>
    </row>
    <row r="1706" spans="18:20" ht="11.25" customHeight="1" x14ac:dyDescent="0.2">
      <c r="R1706" s="256"/>
      <c r="S1706" s="257"/>
      <c r="T1706" s="257"/>
    </row>
    <row r="1707" spans="18:20" ht="11.25" customHeight="1" x14ac:dyDescent="0.2">
      <c r="R1707" s="256"/>
      <c r="S1707" s="257"/>
      <c r="T1707" s="257"/>
    </row>
    <row r="1708" spans="18:20" ht="11.25" customHeight="1" x14ac:dyDescent="0.2">
      <c r="R1708" s="256"/>
      <c r="S1708" s="257"/>
      <c r="T1708" s="257"/>
    </row>
    <row r="1709" spans="18:20" ht="11.25" customHeight="1" x14ac:dyDescent="0.2">
      <c r="R1709" s="256"/>
      <c r="S1709" s="257"/>
      <c r="T1709" s="257"/>
    </row>
    <row r="1710" spans="18:20" ht="11.25" customHeight="1" x14ac:dyDescent="0.2">
      <c r="R1710" s="256"/>
      <c r="S1710" s="257"/>
      <c r="T1710" s="257"/>
    </row>
    <row r="1711" spans="18:20" ht="11.25" customHeight="1" x14ac:dyDescent="0.2">
      <c r="R1711" s="256"/>
      <c r="S1711" s="257"/>
      <c r="T1711" s="257"/>
    </row>
    <row r="1712" spans="18:20" ht="11.25" customHeight="1" x14ac:dyDescent="0.2">
      <c r="R1712" s="256"/>
      <c r="S1712" s="257"/>
      <c r="T1712" s="257"/>
    </row>
    <row r="1713" spans="18:20" ht="11.25" customHeight="1" x14ac:dyDescent="0.2">
      <c r="R1713" s="256"/>
      <c r="S1713" s="257"/>
      <c r="T1713" s="257"/>
    </row>
    <row r="1714" spans="18:20" ht="11.25" customHeight="1" x14ac:dyDescent="0.2">
      <c r="R1714" s="256"/>
      <c r="S1714" s="257"/>
      <c r="T1714" s="257"/>
    </row>
    <row r="1715" spans="18:20" ht="11.25" customHeight="1" x14ac:dyDescent="0.2">
      <c r="R1715" s="256"/>
      <c r="S1715" s="257"/>
      <c r="T1715" s="257"/>
    </row>
    <row r="1716" spans="18:20" ht="11.25" customHeight="1" x14ac:dyDescent="0.2">
      <c r="R1716" s="256"/>
      <c r="S1716" s="257"/>
      <c r="T1716" s="257"/>
    </row>
    <row r="1717" spans="18:20" ht="11.25" customHeight="1" x14ac:dyDescent="0.2">
      <c r="R1717" s="256"/>
      <c r="S1717" s="257"/>
      <c r="T1717" s="257"/>
    </row>
    <row r="1718" spans="18:20" ht="11.25" customHeight="1" x14ac:dyDescent="0.2">
      <c r="R1718" s="256"/>
      <c r="S1718" s="257"/>
      <c r="T1718" s="257"/>
    </row>
    <row r="1719" spans="18:20" ht="11.25" customHeight="1" x14ac:dyDescent="0.2">
      <c r="R1719" s="256"/>
      <c r="S1719" s="257"/>
      <c r="T1719" s="257"/>
    </row>
    <row r="1720" spans="18:20" ht="11.25" customHeight="1" x14ac:dyDescent="0.2">
      <c r="R1720" s="256"/>
      <c r="S1720" s="257"/>
      <c r="T1720" s="257"/>
    </row>
    <row r="1721" spans="18:20" ht="11.25" customHeight="1" x14ac:dyDescent="0.2">
      <c r="R1721" s="256"/>
      <c r="S1721" s="257"/>
      <c r="T1721" s="257"/>
    </row>
    <row r="1722" spans="18:20" ht="11.25" customHeight="1" x14ac:dyDescent="0.2">
      <c r="R1722" s="256"/>
      <c r="S1722" s="257"/>
      <c r="T1722" s="257"/>
    </row>
    <row r="1723" spans="18:20" ht="11.25" customHeight="1" x14ac:dyDescent="0.2">
      <c r="R1723" s="256"/>
      <c r="S1723" s="257"/>
      <c r="T1723" s="257"/>
    </row>
    <row r="1724" spans="18:20" ht="11.25" customHeight="1" x14ac:dyDescent="0.2">
      <c r="R1724" s="256"/>
      <c r="S1724" s="257"/>
      <c r="T1724" s="257"/>
    </row>
    <row r="1725" spans="18:20" ht="11.25" customHeight="1" x14ac:dyDescent="0.2">
      <c r="R1725" s="256"/>
      <c r="S1725" s="257"/>
      <c r="T1725" s="257"/>
    </row>
    <row r="1726" spans="18:20" ht="11.25" customHeight="1" x14ac:dyDescent="0.2">
      <c r="R1726" s="256"/>
      <c r="S1726" s="257"/>
      <c r="T1726" s="257"/>
    </row>
    <row r="1727" spans="18:20" ht="11.25" customHeight="1" x14ac:dyDescent="0.2">
      <c r="R1727" s="256"/>
      <c r="S1727" s="257"/>
      <c r="T1727" s="257"/>
    </row>
    <row r="1728" spans="18:20" ht="11.25" customHeight="1" x14ac:dyDescent="0.2">
      <c r="R1728" s="256"/>
      <c r="S1728" s="257"/>
      <c r="T1728" s="257"/>
    </row>
    <row r="1729" spans="18:20" ht="11.25" customHeight="1" x14ac:dyDescent="0.2">
      <c r="R1729" s="256"/>
      <c r="S1729" s="257"/>
      <c r="T1729" s="257"/>
    </row>
    <row r="1730" spans="18:20" ht="11.25" customHeight="1" x14ac:dyDescent="0.2">
      <c r="R1730" s="256"/>
      <c r="S1730" s="257"/>
      <c r="T1730" s="257"/>
    </row>
    <row r="1731" spans="18:20" ht="11.25" customHeight="1" x14ac:dyDescent="0.2">
      <c r="R1731" s="256"/>
      <c r="S1731" s="257"/>
      <c r="T1731" s="257"/>
    </row>
    <row r="1732" spans="18:20" ht="11.25" customHeight="1" x14ac:dyDescent="0.2">
      <c r="R1732" s="256"/>
      <c r="S1732" s="257"/>
      <c r="T1732" s="257"/>
    </row>
    <row r="1733" spans="18:20" ht="11.25" customHeight="1" x14ac:dyDescent="0.2">
      <c r="R1733" s="256"/>
      <c r="S1733" s="257"/>
      <c r="T1733" s="257"/>
    </row>
    <row r="1734" spans="18:20" ht="11.25" customHeight="1" x14ac:dyDescent="0.2">
      <c r="R1734" s="256"/>
      <c r="S1734" s="257"/>
      <c r="T1734" s="257"/>
    </row>
    <row r="1735" spans="18:20" ht="11.25" customHeight="1" x14ac:dyDescent="0.2">
      <c r="R1735" s="256"/>
      <c r="S1735" s="257"/>
      <c r="T1735" s="257"/>
    </row>
    <row r="1736" spans="18:20" ht="11.25" customHeight="1" x14ac:dyDescent="0.2">
      <c r="R1736" s="256"/>
      <c r="S1736" s="257"/>
      <c r="T1736" s="257"/>
    </row>
    <row r="1737" spans="18:20" ht="11.25" customHeight="1" x14ac:dyDescent="0.2">
      <c r="R1737" s="256"/>
      <c r="S1737" s="257"/>
      <c r="T1737" s="257"/>
    </row>
    <row r="1738" spans="18:20" ht="11.25" customHeight="1" x14ac:dyDescent="0.2">
      <c r="R1738" s="256"/>
      <c r="S1738" s="257"/>
      <c r="T1738" s="257"/>
    </row>
    <row r="1739" spans="18:20" ht="11.25" customHeight="1" x14ac:dyDescent="0.2">
      <c r="R1739" s="256"/>
      <c r="S1739" s="257"/>
      <c r="T1739" s="257"/>
    </row>
    <row r="1740" spans="18:20" ht="11.25" customHeight="1" x14ac:dyDescent="0.2">
      <c r="R1740" s="256"/>
      <c r="S1740" s="257"/>
      <c r="T1740" s="257"/>
    </row>
    <row r="1741" spans="18:20" ht="11.25" customHeight="1" x14ac:dyDescent="0.2">
      <c r="R1741" s="256"/>
      <c r="S1741" s="257"/>
      <c r="T1741" s="257"/>
    </row>
    <row r="1742" spans="18:20" ht="11.25" customHeight="1" x14ac:dyDescent="0.2">
      <c r="R1742" s="256"/>
      <c r="S1742" s="257"/>
      <c r="T1742" s="257"/>
    </row>
    <row r="1743" spans="18:20" ht="11.25" customHeight="1" x14ac:dyDescent="0.2">
      <c r="R1743" s="256"/>
      <c r="S1743" s="257"/>
      <c r="T1743" s="257"/>
    </row>
    <row r="1744" spans="18:20" ht="11.25" customHeight="1" x14ac:dyDescent="0.2">
      <c r="R1744" s="256"/>
      <c r="S1744" s="257"/>
      <c r="T1744" s="257"/>
    </row>
    <row r="1745" spans="18:20" ht="11.25" customHeight="1" x14ac:dyDescent="0.2">
      <c r="R1745" s="256"/>
      <c r="S1745" s="257"/>
      <c r="T1745" s="257"/>
    </row>
    <row r="1746" spans="18:20" ht="11.25" customHeight="1" x14ac:dyDescent="0.2">
      <c r="R1746" s="256"/>
      <c r="S1746" s="257"/>
      <c r="T1746" s="257"/>
    </row>
    <row r="1747" spans="18:20" ht="11.25" customHeight="1" x14ac:dyDescent="0.2">
      <c r="R1747" s="256"/>
      <c r="S1747" s="257"/>
      <c r="T1747" s="257"/>
    </row>
    <row r="1748" spans="18:20" ht="11.25" customHeight="1" x14ac:dyDescent="0.2">
      <c r="R1748" s="256"/>
      <c r="S1748" s="257"/>
      <c r="T1748" s="257"/>
    </row>
    <row r="1749" spans="18:20" ht="11.25" customHeight="1" x14ac:dyDescent="0.2">
      <c r="R1749" s="256"/>
      <c r="S1749" s="257"/>
      <c r="T1749" s="257"/>
    </row>
    <row r="1750" spans="18:20" ht="11.25" customHeight="1" x14ac:dyDescent="0.2">
      <c r="R1750" s="256"/>
      <c r="S1750" s="257"/>
      <c r="T1750" s="257"/>
    </row>
    <row r="1751" spans="18:20" ht="11.25" customHeight="1" x14ac:dyDescent="0.2">
      <c r="R1751" s="256"/>
      <c r="S1751" s="257"/>
      <c r="T1751" s="257"/>
    </row>
    <row r="1752" spans="18:20" ht="11.25" customHeight="1" x14ac:dyDescent="0.2">
      <c r="R1752" s="256"/>
      <c r="S1752" s="257"/>
      <c r="T1752" s="257"/>
    </row>
    <row r="1753" spans="18:20" ht="11.25" customHeight="1" x14ac:dyDescent="0.2">
      <c r="R1753" s="256"/>
      <c r="S1753" s="257"/>
      <c r="T1753" s="257"/>
    </row>
    <row r="1754" spans="18:20" ht="11.25" customHeight="1" x14ac:dyDescent="0.2">
      <c r="R1754" s="256"/>
      <c r="S1754" s="257"/>
      <c r="T1754" s="257"/>
    </row>
    <row r="1755" spans="18:20" ht="11.25" customHeight="1" x14ac:dyDescent="0.2">
      <c r="R1755" s="256"/>
      <c r="S1755" s="257"/>
      <c r="T1755" s="257"/>
    </row>
    <row r="1756" spans="18:20" ht="11.25" customHeight="1" x14ac:dyDescent="0.2">
      <c r="R1756" s="256"/>
      <c r="S1756" s="257"/>
      <c r="T1756" s="257"/>
    </row>
    <row r="1757" spans="18:20" ht="11.25" customHeight="1" x14ac:dyDescent="0.2">
      <c r="R1757" s="256"/>
      <c r="S1757" s="257"/>
      <c r="T1757" s="257"/>
    </row>
    <row r="1758" spans="18:20" ht="11.25" customHeight="1" x14ac:dyDescent="0.2">
      <c r="R1758" s="256"/>
      <c r="S1758" s="257"/>
      <c r="T1758" s="257"/>
    </row>
    <row r="1759" spans="18:20" ht="11.25" customHeight="1" x14ac:dyDescent="0.2">
      <c r="R1759" s="256"/>
      <c r="S1759" s="257"/>
      <c r="T1759" s="257"/>
    </row>
    <row r="1760" spans="18:20" ht="11.25" customHeight="1" x14ac:dyDescent="0.2">
      <c r="R1760" s="256"/>
      <c r="S1760" s="257"/>
      <c r="T1760" s="257"/>
    </row>
    <row r="1761" spans="18:20" ht="11.25" customHeight="1" x14ac:dyDescent="0.2">
      <c r="R1761" s="256"/>
      <c r="S1761" s="257"/>
      <c r="T1761" s="257"/>
    </row>
    <row r="1762" spans="18:20" ht="11.25" customHeight="1" x14ac:dyDescent="0.2">
      <c r="R1762" s="256"/>
      <c r="S1762" s="257"/>
      <c r="T1762" s="257"/>
    </row>
    <row r="1763" spans="18:20" ht="11.25" customHeight="1" x14ac:dyDescent="0.2">
      <c r="R1763" s="256"/>
      <c r="S1763" s="257"/>
      <c r="T1763" s="257"/>
    </row>
    <row r="1764" spans="18:20" ht="11.25" customHeight="1" x14ac:dyDescent="0.2">
      <c r="R1764" s="256"/>
      <c r="S1764" s="257"/>
      <c r="T1764" s="257"/>
    </row>
    <row r="1765" spans="18:20" ht="11.25" customHeight="1" x14ac:dyDescent="0.2">
      <c r="R1765" s="256"/>
      <c r="S1765" s="257"/>
      <c r="T1765" s="257"/>
    </row>
    <row r="1766" spans="18:20" ht="11.25" customHeight="1" x14ac:dyDescent="0.2">
      <c r="R1766" s="256"/>
      <c r="S1766" s="257"/>
      <c r="T1766" s="257"/>
    </row>
    <row r="1767" spans="18:20" ht="11.25" customHeight="1" x14ac:dyDescent="0.2">
      <c r="R1767" s="256"/>
      <c r="S1767" s="257"/>
      <c r="T1767" s="257"/>
    </row>
    <row r="1768" spans="18:20" ht="11.25" customHeight="1" x14ac:dyDescent="0.2">
      <c r="R1768" s="256"/>
      <c r="S1768" s="257"/>
      <c r="T1768" s="257"/>
    </row>
    <row r="1769" spans="18:20" ht="11.25" customHeight="1" x14ac:dyDescent="0.2">
      <c r="R1769" s="256"/>
      <c r="S1769" s="257"/>
      <c r="T1769" s="257"/>
    </row>
    <row r="1770" spans="18:20" ht="11.25" customHeight="1" x14ac:dyDescent="0.2">
      <c r="R1770" s="256"/>
      <c r="S1770" s="257"/>
      <c r="T1770" s="257"/>
    </row>
    <row r="1771" spans="18:20" ht="11.25" customHeight="1" x14ac:dyDescent="0.2">
      <c r="R1771" s="256"/>
      <c r="S1771" s="257"/>
      <c r="T1771" s="257"/>
    </row>
    <row r="1772" spans="18:20" ht="11.25" customHeight="1" x14ac:dyDescent="0.2">
      <c r="R1772" s="256"/>
      <c r="S1772" s="257"/>
      <c r="T1772" s="257"/>
    </row>
    <row r="1773" spans="18:20" ht="11.25" customHeight="1" x14ac:dyDescent="0.2">
      <c r="R1773" s="256"/>
      <c r="S1773" s="257"/>
      <c r="T1773" s="257"/>
    </row>
    <row r="1774" spans="18:20" ht="11.25" customHeight="1" x14ac:dyDescent="0.2">
      <c r="R1774" s="256"/>
      <c r="S1774" s="257"/>
      <c r="T1774" s="257"/>
    </row>
    <row r="1775" spans="18:20" ht="11.25" customHeight="1" x14ac:dyDescent="0.2">
      <c r="R1775" s="256"/>
      <c r="S1775" s="257"/>
      <c r="T1775" s="257"/>
    </row>
    <row r="1776" spans="18:20" ht="11.25" customHeight="1" x14ac:dyDescent="0.2">
      <c r="R1776" s="256"/>
      <c r="S1776" s="257"/>
      <c r="T1776" s="257"/>
    </row>
    <row r="1777" spans="18:20" ht="11.25" customHeight="1" x14ac:dyDescent="0.2">
      <c r="R1777" s="256"/>
      <c r="S1777" s="257"/>
      <c r="T1777" s="257"/>
    </row>
    <row r="1778" spans="18:20" ht="11.25" customHeight="1" x14ac:dyDescent="0.2">
      <c r="R1778" s="256"/>
      <c r="S1778" s="257"/>
      <c r="T1778" s="257"/>
    </row>
    <row r="1779" spans="18:20" ht="11.25" customHeight="1" x14ac:dyDescent="0.2">
      <c r="R1779" s="256"/>
      <c r="S1779" s="257"/>
      <c r="T1779" s="257"/>
    </row>
    <row r="1780" spans="18:20" ht="11.25" customHeight="1" x14ac:dyDescent="0.2">
      <c r="R1780" s="256"/>
      <c r="S1780" s="257"/>
      <c r="T1780" s="257"/>
    </row>
    <row r="1781" spans="18:20" ht="11.25" customHeight="1" x14ac:dyDescent="0.2">
      <c r="R1781" s="256"/>
      <c r="S1781" s="257"/>
      <c r="T1781" s="257"/>
    </row>
    <row r="1782" spans="18:20" ht="11.25" customHeight="1" x14ac:dyDescent="0.2">
      <c r="R1782" s="256"/>
      <c r="S1782" s="257"/>
      <c r="T1782" s="257"/>
    </row>
    <row r="1783" spans="18:20" ht="11.25" customHeight="1" x14ac:dyDescent="0.2">
      <c r="R1783" s="256"/>
      <c r="S1783" s="257"/>
      <c r="T1783" s="257"/>
    </row>
    <row r="1784" spans="18:20" ht="11.25" customHeight="1" x14ac:dyDescent="0.2">
      <c r="R1784" s="256"/>
      <c r="S1784" s="257"/>
      <c r="T1784" s="257"/>
    </row>
    <row r="1785" spans="18:20" ht="11.25" customHeight="1" x14ac:dyDescent="0.2">
      <c r="R1785" s="256"/>
      <c r="S1785" s="257"/>
      <c r="T1785" s="257"/>
    </row>
    <row r="1786" spans="18:20" ht="11.25" customHeight="1" x14ac:dyDescent="0.2">
      <c r="R1786" s="256"/>
      <c r="S1786" s="257"/>
      <c r="T1786" s="257"/>
    </row>
    <row r="1787" spans="18:20" ht="11.25" customHeight="1" x14ac:dyDescent="0.2">
      <c r="R1787" s="256"/>
      <c r="S1787" s="257"/>
      <c r="T1787" s="257"/>
    </row>
    <row r="1788" spans="18:20" ht="11.25" customHeight="1" x14ac:dyDescent="0.2">
      <c r="R1788" s="256"/>
      <c r="S1788" s="257"/>
      <c r="T1788" s="257"/>
    </row>
    <row r="1789" spans="18:20" ht="11.25" customHeight="1" x14ac:dyDescent="0.2">
      <c r="R1789" s="256"/>
      <c r="S1789" s="257"/>
      <c r="T1789" s="257"/>
    </row>
    <row r="1790" spans="18:20" ht="11.25" customHeight="1" x14ac:dyDescent="0.2">
      <c r="R1790" s="256"/>
      <c r="S1790" s="257"/>
      <c r="T1790" s="257"/>
    </row>
    <row r="1791" spans="18:20" ht="11.25" customHeight="1" x14ac:dyDescent="0.2">
      <c r="R1791" s="256"/>
      <c r="S1791" s="257"/>
      <c r="T1791" s="257"/>
    </row>
    <row r="1792" spans="18:20" ht="11.25" customHeight="1" x14ac:dyDescent="0.2">
      <c r="R1792" s="256"/>
      <c r="S1792" s="257"/>
      <c r="T1792" s="257"/>
    </row>
    <row r="1793" spans="18:20" ht="11.25" customHeight="1" x14ac:dyDescent="0.2">
      <c r="R1793" s="256"/>
      <c r="S1793" s="257"/>
      <c r="T1793" s="257"/>
    </row>
    <row r="1794" spans="18:20" ht="11.25" customHeight="1" x14ac:dyDescent="0.2">
      <c r="R1794" s="256"/>
      <c r="S1794" s="257"/>
      <c r="T1794" s="257"/>
    </row>
    <row r="1795" spans="18:20" ht="11.25" customHeight="1" x14ac:dyDescent="0.2">
      <c r="R1795" s="256"/>
      <c r="S1795" s="257"/>
      <c r="T1795" s="257"/>
    </row>
    <row r="1796" spans="18:20" ht="11.25" customHeight="1" x14ac:dyDescent="0.2">
      <c r="R1796" s="256"/>
      <c r="S1796" s="257"/>
      <c r="T1796" s="257"/>
    </row>
    <row r="1797" spans="18:20" ht="11.25" customHeight="1" x14ac:dyDescent="0.2">
      <c r="R1797" s="256"/>
      <c r="S1797" s="257"/>
      <c r="T1797" s="257"/>
    </row>
    <row r="1798" spans="18:20" ht="11.25" customHeight="1" x14ac:dyDescent="0.2">
      <c r="R1798" s="256"/>
      <c r="S1798" s="257"/>
      <c r="T1798" s="257"/>
    </row>
    <row r="1799" spans="18:20" ht="11.25" customHeight="1" x14ac:dyDescent="0.2">
      <c r="R1799" s="256"/>
      <c r="S1799" s="257"/>
      <c r="T1799" s="257"/>
    </row>
    <row r="1800" spans="18:20" ht="11.25" customHeight="1" x14ac:dyDescent="0.2">
      <c r="R1800" s="256"/>
      <c r="S1800" s="257"/>
      <c r="T1800" s="257"/>
    </row>
    <row r="1801" spans="18:20" ht="11.25" customHeight="1" x14ac:dyDescent="0.2">
      <c r="R1801" s="256"/>
      <c r="S1801" s="257"/>
      <c r="T1801" s="257"/>
    </row>
    <row r="1802" spans="18:20" ht="11.25" customHeight="1" x14ac:dyDescent="0.2">
      <c r="R1802" s="256"/>
      <c r="S1802" s="257"/>
      <c r="T1802" s="257"/>
    </row>
    <row r="1803" spans="18:20" ht="11.25" customHeight="1" x14ac:dyDescent="0.2">
      <c r="R1803" s="256"/>
      <c r="S1803" s="257"/>
      <c r="T1803" s="257"/>
    </row>
    <row r="1804" spans="18:20" ht="11.25" customHeight="1" x14ac:dyDescent="0.2">
      <c r="R1804" s="256"/>
      <c r="S1804" s="257"/>
      <c r="T1804" s="257"/>
    </row>
    <row r="1805" spans="18:20" ht="11.25" customHeight="1" x14ac:dyDescent="0.2">
      <c r="R1805" s="256"/>
      <c r="S1805" s="257"/>
      <c r="T1805" s="257"/>
    </row>
    <row r="1806" spans="18:20" ht="11.25" customHeight="1" x14ac:dyDescent="0.2">
      <c r="R1806" s="256"/>
      <c r="S1806" s="257"/>
      <c r="T1806" s="257"/>
    </row>
    <row r="1807" spans="18:20" ht="11.25" customHeight="1" x14ac:dyDescent="0.2">
      <c r="R1807" s="256"/>
      <c r="S1807" s="257"/>
      <c r="T1807" s="257"/>
    </row>
    <row r="1808" spans="18:20" ht="11.25" customHeight="1" x14ac:dyDescent="0.2">
      <c r="R1808" s="256"/>
      <c r="S1808" s="257"/>
      <c r="T1808" s="257"/>
    </row>
    <row r="1809" spans="18:20" ht="11.25" customHeight="1" x14ac:dyDescent="0.2">
      <c r="R1809" s="256"/>
      <c r="S1809" s="257"/>
      <c r="T1809" s="257"/>
    </row>
    <row r="1810" spans="18:20" ht="11.25" customHeight="1" x14ac:dyDescent="0.2">
      <c r="R1810" s="256"/>
      <c r="S1810" s="257"/>
      <c r="T1810" s="257"/>
    </row>
    <row r="1811" spans="18:20" ht="11.25" customHeight="1" x14ac:dyDescent="0.2">
      <c r="R1811" s="256"/>
      <c r="S1811" s="257"/>
      <c r="T1811" s="257"/>
    </row>
    <row r="1812" spans="18:20" ht="11.25" customHeight="1" x14ac:dyDescent="0.2">
      <c r="R1812" s="256"/>
      <c r="S1812" s="257"/>
      <c r="T1812" s="257"/>
    </row>
    <row r="1813" spans="18:20" ht="11.25" customHeight="1" x14ac:dyDescent="0.2">
      <c r="R1813" s="256"/>
      <c r="S1813" s="257"/>
      <c r="T1813" s="257"/>
    </row>
    <row r="1814" spans="18:20" ht="11.25" customHeight="1" x14ac:dyDescent="0.2">
      <c r="R1814" s="256"/>
      <c r="S1814" s="257"/>
      <c r="T1814" s="257"/>
    </row>
    <row r="1815" spans="18:20" ht="11.25" customHeight="1" x14ac:dyDescent="0.2">
      <c r="R1815" s="256"/>
      <c r="S1815" s="257"/>
      <c r="T1815" s="257"/>
    </row>
    <row r="1816" spans="18:20" ht="11.25" customHeight="1" x14ac:dyDescent="0.2">
      <c r="R1816" s="256"/>
      <c r="S1816" s="257"/>
      <c r="T1816" s="257"/>
    </row>
    <row r="1817" spans="18:20" ht="11.25" customHeight="1" x14ac:dyDescent="0.2">
      <c r="R1817" s="256"/>
      <c r="S1817" s="257"/>
      <c r="T1817" s="257"/>
    </row>
    <row r="1818" spans="18:20" ht="11.25" customHeight="1" x14ac:dyDescent="0.2">
      <c r="R1818" s="256"/>
      <c r="S1818" s="257"/>
      <c r="T1818" s="257"/>
    </row>
    <row r="1819" spans="18:20" ht="11.25" customHeight="1" x14ac:dyDescent="0.2">
      <c r="R1819" s="256"/>
      <c r="S1819" s="257"/>
      <c r="T1819" s="257"/>
    </row>
    <row r="1820" spans="18:20" ht="11.25" customHeight="1" x14ac:dyDescent="0.2">
      <c r="R1820" s="256"/>
      <c r="S1820" s="257"/>
      <c r="T1820" s="257"/>
    </row>
    <row r="1821" spans="18:20" ht="11.25" customHeight="1" x14ac:dyDescent="0.2">
      <c r="R1821" s="256"/>
      <c r="S1821" s="257"/>
      <c r="T1821" s="257"/>
    </row>
    <row r="1822" spans="18:20" ht="11.25" customHeight="1" x14ac:dyDescent="0.2">
      <c r="R1822" s="256"/>
      <c r="S1822" s="257"/>
      <c r="T1822" s="257"/>
    </row>
    <row r="1823" spans="18:20" ht="11.25" customHeight="1" x14ac:dyDescent="0.2">
      <c r="R1823" s="256"/>
      <c r="S1823" s="257"/>
      <c r="T1823" s="257"/>
    </row>
    <row r="1824" spans="18:20" ht="11.25" customHeight="1" x14ac:dyDescent="0.2">
      <c r="R1824" s="256"/>
      <c r="S1824" s="257"/>
      <c r="T1824" s="257"/>
    </row>
    <row r="1825" spans="18:20" ht="11.25" customHeight="1" x14ac:dyDescent="0.2">
      <c r="R1825" s="256"/>
      <c r="S1825" s="257"/>
      <c r="T1825" s="257"/>
    </row>
    <row r="1826" spans="18:20" ht="11.25" customHeight="1" x14ac:dyDescent="0.2">
      <c r="R1826" s="256"/>
      <c r="S1826" s="257"/>
      <c r="T1826" s="257"/>
    </row>
    <row r="1827" spans="18:20" ht="11.25" customHeight="1" x14ac:dyDescent="0.2">
      <c r="R1827" s="256"/>
      <c r="S1827" s="257"/>
      <c r="T1827" s="257"/>
    </row>
    <row r="1828" spans="18:20" ht="11.25" customHeight="1" x14ac:dyDescent="0.2">
      <c r="R1828" s="256"/>
      <c r="S1828" s="257"/>
      <c r="T1828" s="257"/>
    </row>
    <row r="1829" spans="18:20" ht="11.25" customHeight="1" x14ac:dyDescent="0.2">
      <c r="R1829" s="256"/>
      <c r="S1829" s="257"/>
      <c r="T1829" s="257"/>
    </row>
    <row r="1830" spans="18:20" ht="11.25" customHeight="1" x14ac:dyDescent="0.2">
      <c r="R1830" s="256"/>
      <c r="S1830" s="257"/>
      <c r="T1830" s="257"/>
    </row>
    <row r="1831" spans="18:20" ht="11.25" customHeight="1" x14ac:dyDescent="0.2">
      <c r="R1831" s="256"/>
      <c r="S1831" s="257"/>
      <c r="T1831" s="257"/>
    </row>
    <row r="1832" spans="18:20" ht="11.25" customHeight="1" x14ac:dyDescent="0.2">
      <c r="R1832" s="256"/>
      <c r="S1832" s="257"/>
      <c r="T1832" s="257"/>
    </row>
    <row r="1833" spans="18:20" ht="11.25" customHeight="1" x14ac:dyDescent="0.2">
      <c r="R1833" s="256"/>
      <c r="S1833" s="257"/>
      <c r="T1833" s="257"/>
    </row>
    <row r="1834" spans="18:20" ht="11.25" customHeight="1" x14ac:dyDescent="0.2">
      <c r="R1834" s="256"/>
      <c r="S1834" s="257"/>
      <c r="T1834" s="257"/>
    </row>
    <row r="1835" spans="18:20" ht="11.25" customHeight="1" x14ac:dyDescent="0.2">
      <c r="R1835" s="256"/>
      <c r="S1835" s="257"/>
      <c r="T1835" s="257"/>
    </row>
    <row r="1836" spans="18:20" ht="11.25" customHeight="1" x14ac:dyDescent="0.2">
      <c r="R1836" s="256"/>
      <c r="S1836" s="257"/>
      <c r="T1836" s="257"/>
    </row>
    <row r="1837" spans="18:20" ht="11.25" customHeight="1" x14ac:dyDescent="0.2">
      <c r="R1837" s="256"/>
      <c r="S1837" s="257"/>
      <c r="T1837" s="257"/>
    </row>
    <row r="1838" spans="18:20" ht="11.25" customHeight="1" x14ac:dyDescent="0.2">
      <c r="R1838" s="256"/>
      <c r="S1838" s="257"/>
      <c r="T1838" s="257"/>
    </row>
    <row r="1839" spans="18:20" ht="11.25" customHeight="1" x14ac:dyDescent="0.2">
      <c r="R1839" s="256"/>
      <c r="S1839" s="257"/>
      <c r="T1839" s="257"/>
    </row>
    <row r="1840" spans="18:20" ht="11.25" customHeight="1" x14ac:dyDescent="0.2">
      <c r="R1840" s="256"/>
      <c r="S1840" s="257"/>
      <c r="T1840" s="257"/>
    </row>
    <row r="1841" spans="18:20" ht="11.25" customHeight="1" x14ac:dyDescent="0.2">
      <c r="R1841" s="256"/>
      <c r="S1841" s="257"/>
      <c r="T1841" s="257"/>
    </row>
    <row r="1842" spans="18:20" ht="11.25" customHeight="1" x14ac:dyDescent="0.2">
      <c r="R1842" s="256"/>
      <c r="S1842" s="257"/>
      <c r="T1842" s="257"/>
    </row>
    <row r="1843" spans="18:20" ht="11.25" customHeight="1" x14ac:dyDescent="0.2">
      <c r="R1843" s="256"/>
      <c r="S1843" s="257"/>
      <c r="T1843" s="257"/>
    </row>
    <row r="1844" spans="18:20" ht="11.25" customHeight="1" x14ac:dyDescent="0.2">
      <c r="R1844" s="256"/>
      <c r="S1844" s="257"/>
      <c r="T1844" s="257"/>
    </row>
    <row r="1845" spans="18:20" ht="11.25" customHeight="1" x14ac:dyDescent="0.2">
      <c r="R1845" s="256"/>
      <c r="S1845" s="257"/>
      <c r="T1845" s="257"/>
    </row>
    <row r="1846" spans="18:20" ht="11.25" customHeight="1" x14ac:dyDescent="0.2">
      <c r="R1846" s="256"/>
      <c r="S1846" s="257"/>
      <c r="T1846" s="257"/>
    </row>
    <row r="1847" spans="18:20" ht="11.25" customHeight="1" x14ac:dyDescent="0.2">
      <c r="R1847" s="256"/>
      <c r="S1847" s="257"/>
      <c r="T1847" s="257"/>
    </row>
    <row r="1848" spans="18:20" ht="11.25" customHeight="1" x14ac:dyDescent="0.2">
      <c r="R1848" s="256"/>
      <c r="S1848" s="257"/>
      <c r="T1848" s="257"/>
    </row>
    <row r="1849" spans="18:20" ht="11.25" customHeight="1" x14ac:dyDescent="0.2">
      <c r="R1849" s="256"/>
      <c r="S1849" s="257"/>
      <c r="T1849" s="257"/>
    </row>
    <row r="1850" spans="18:20" ht="11.25" customHeight="1" x14ac:dyDescent="0.2">
      <c r="R1850" s="256"/>
      <c r="S1850" s="257"/>
      <c r="T1850" s="257"/>
    </row>
    <row r="1851" spans="18:20" ht="11.25" customHeight="1" x14ac:dyDescent="0.2">
      <c r="R1851" s="256"/>
      <c r="S1851" s="257"/>
      <c r="T1851" s="257"/>
    </row>
    <row r="1852" spans="18:20" ht="11.25" customHeight="1" x14ac:dyDescent="0.2">
      <c r="R1852" s="256"/>
      <c r="S1852" s="257"/>
      <c r="T1852" s="257"/>
    </row>
    <row r="1853" spans="18:20" ht="11.25" customHeight="1" x14ac:dyDescent="0.2">
      <c r="R1853" s="256"/>
      <c r="S1853" s="257"/>
      <c r="T1853" s="257"/>
    </row>
    <row r="1854" spans="18:20" ht="11.25" customHeight="1" x14ac:dyDescent="0.2">
      <c r="R1854" s="256"/>
      <c r="S1854" s="257"/>
      <c r="T1854" s="257"/>
    </row>
    <row r="1855" spans="18:20" ht="11.25" customHeight="1" x14ac:dyDescent="0.2">
      <c r="R1855" s="256"/>
      <c r="S1855" s="257"/>
      <c r="T1855" s="257"/>
    </row>
    <row r="1856" spans="18:20" ht="11.25" customHeight="1" x14ac:dyDescent="0.2">
      <c r="R1856" s="256"/>
      <c r="S1856" s="257"/>
      <c r="T1856" s="257"/>
    </row>
    <row r="1857" spans="18:20" ht="11.25" customHeight="1" x14ac:dyDescent="0.2">
      <c r="R1857" s="256"/>
      <c r="S1857" s="257"/>
      <c r="T1857" s="257"/>
    </row>
    <row r="1858" spans="18:20" ht="11.25" customHeight="1" x14ac:dyDescent="0.2">
      <c r="R1858" s="256"/>
      <c r="S1858" s="257"/>
      <c r="T1858" s="257"/>
    </row>
    <row r="1859" spans="18:20" ht="11.25" customHeight="1" x14ac:dyDescent="0.2">
      <c r="R1859" s="256"/>
      <c r="S1859" s="257"/>
      <c r="T1859" s="257"/>
    </row>
    <row r="1860" spans="18:20" ht="11.25" customHeight="1" x14ac:dyDescent="0.2">
      <c r="R1860" s="256"/>
      <c r="S1860" s="257"/>
      <c r="T1860" s="257"/>
    </row>
    <row r="1861" spans="18:20" ht="11.25" customHeight="1" x14ac:dyDescent="0.2">
      <c r="R1861" s="256"/>
      <c r="S1861" s="257"/>
      <c r="T1861" s="257"/>
    </row>
    <row r="1862" spans="18:20" ht="11.25" customHeight="1" x14ac:dyDescent="0.2">
      <c r="R1862" s="256"/>
      <c r="S1862" s="257"/>
      <c r="T1862" s="257"/>
    </row>
    <row r="1863" spans="18:20" ht="11.25" customHeight="1" x14ac:dyDescent="0.2">
      <c r="R1863" s="256"/>
      <c r="S1863" s="257"/>
      <c r="T1863" s="257"/>
    </row>
    <row r="1864" spans="18:20" ht="11.25" customHeight="1" x14ac:dyDescent="0.2">
      <c r="R1864" s="256"/>
      <c r="S1864" s="257"/>
      <c r="T1864" s="257"/>
    </row>
    <row r="1865" spans="18:20" ht="11.25" customHeight="1" x14ac:dyDescent="0.2">
      <c r="R1865" s="256"/>
      <c r="S1865" s="257"/>
      <c r="T1865" s="257"/>
    </row>
    <row r="1866" spans="18:20" ht="11.25" customHeight="1" x14ac:dyDescent="0.2">
      <c r="R1866" s="256"/>
      <c r="S1866" s="257"/>
      <c r="T1866" s="257"/>
    </row>
    <row r="1867" spans="18:20" ht="11.25" customHeight="1" x14ac:dyDescent="0.2">
      <c r="R1867" s="256"/>
      <c r="S1867" s="257"/>
      <c r="T1867" s="257"/>
    </row>
    <row r="1868" spans="18:20" ht="11.25" customHeight="1" x14ac:dyDescent="0.2">
      <c r="R1868" s="256"/>
      <c r="S1868" s="257"/>
      <c r="T1868" s="257"/>
    </row>
    <row r="1869" spans="18:20" ht="11.25" customHeight="1" x14ac:dyDescent="0.2">
      <c r="R1869" s="256"/>
      <c r="S1869" s="257"/>
      <c r="T1869" s="257"/>
    </row>
    <row r="1870" spans="18:20" ht="11.25" customHeight="1" x14ac:dyDescent="0.2">
      <c r="R1870" s="256"/>
      <c r="S1870" s="257"/>
      <c r="T1870" s="257"/>
    </row>
    <row r="1871" spans="18:20" ht="11.25" customHeight="1" x14ac:dyDescent="0.2">
      <c r="R1871" s="256"/>
      <c r="S1871" s="257"/>
      <c r="T1871" s="257"/>
    </row>
    <row r="1872" spans="18:20" ht="11.25" customHeight="1" x14ac:dyDescent="0.2">
      <c r="R1872" s="256"/>
      <c r="S1872" s="257"/>
      <c r="T1872" s="257"/>
    </row>
    <row r="1873" spans="18:20" ht="11.25" customHeight="1" x14ac:dyDescent="0.2">
      <c r="R1873" s="256"/>
      <c r="S1873" s="257"/>
      <c r="T1873" s="257"/>
    </row>
    <row r="1874" spans="18:20" ht="11.25" customHeight="1" x14ac:dyDescent="0.2">
      <c r="R1874" s="256"/>
      <c r="S1874" s="257"/>
      <c r="T1874" s="257"/>
    </row>
    <row r="1875" spans="18:20" ht="11.25" customHeight="1" x14ac:dyDescent="0.2">
      <c r="R1875" s="256"/>
      <c r="S1875" s="257"/>
      <c r="T1875" s="257"/>
    </row>
    <row r="1876" spans="18:20" ht="11.25" customHeight="1" x14ac:dyDescent="0.2">
      <c r="R1876" s="256"/>
      <c r="S1876" s="257"/>
      <c r="T1876" s="257"/>
    </row>
    <row r="1877" spans="18:20" ht="11.25" customHeight="1" x14ac:dyDescent="0.2">
      <c r="R1877" s="256"/>
      <c r="S1877" s="257"/>
      <c r="T1877" s="257"/>
    </row>
    <row r="1878" spans="18:20" ht="11.25" customHeight="1" x14ac:dyDescent="0.2">
      <c r="R1878" s="256"/>
      <c r="S1878" s="257"/>
      <c r="T1878" s="257"/>
    </row>
    <row r="1879" spans="18:20" ht="11.25" customHeight="1" x14ac:dyDescent="0.2">
      <c r="R1879" s="256"/>
      <c r="S1879" s="257"/>
      <c r="T1879" s="257"/>
    </row>
    <row r="1880" spans="18:20" ht="11.25" customHeight="1" x14ac:dyDescent="0.2">
      <c r="R1880" s="256"/>
      <c r="S1880" s="257"/>
      <c r="T1880" s="257"/>
    </row>
    <row r="1881" spans="18:20" ht="11.25" customHeight="1" x14ac:dyDescent="0.2">
      <c r="R1881" s="256"/>
      <c r="S1881" s="257"/>
      <c r="T1881" s="257"/>
    </row>
    <row r="1882" spans="18:20" ht="11.25" customHeight="1" x14ac:dyDescent="0.2">
      <c r="R1882" s="256"/>
      <c r="S1882" s="257"/>
      <c r="T1882" s="257"/>
    </row>
    <row r="1883" spans="18:20" ht="11.25" customHeight="1" x14ac:dyDescent="0.2">
      <c r="R1883" s="256"/>
      <c r="S1883" s="257"/>
      <c r="T1883" s="257"/>
    </row>
    <row r="1884" spans="18:20" ht="11.25" customHeight="1" x14ac:dyDescent="0.2">
      <c r="R1884" s="256"/>
      <c r="S1884" s="257"/>
      <c r="T1884" s="257"/>
    </row>
    <row r="1885" spans="18:20" ht="11.25" customHeight="1" x14ac:dyDescent="0.2">
      <c r="R1885" s="256"/>
      <c r="S1885" s="257"/>
      <c r="T1885" s="257"/>
    </row>
    <row r="1886" spans="18:20" ht="11.25" customHeight="1" x14ac:dyDescent="0.2">
      <c r="R1886" s="256"/>
      <c r="S1886" s="257"/>
      <c r="T1886" s="257"/>
    </row>
    <row r="1887" spans="18:20" ht="11.25" customHeight="1" x14ac:dyDescent="0.2">
      <c r="R1887" s="256"/>
      <c r="S1887" s="257"/>
      <c r="T1887" s="257"/>
    </row>
    <row r="1888" spans="18:20" ht="11.25" customHeight="1" x14ac:dyDescent="0.2">
      <c r="R1888" s="256"/>
      <c r="S1888" s="257"/>
      <c r="T1888" s="257"/>
    </row>
    <row r="1889" spans="18:20" ht="11.25" customHeight="1" x14ac:dyDescent="0.2">
      <c r="R1889" s="256"/>
      <c r="S1889" s="257"/>
      <c r="T1889" s="257"/>
    </row>
    <row r="1890" spans="18:20" ht="11.25" customHeight="1" x14ac:dyDescent="0.2">
      <c r="R1890" s="256"/>
      <c r="S1890" s="257"/>
      <c r="T1890" s="257"/>
    </row>
    <row r="1891" spans="18:20" ht="11.25" customHeight="1" x14ac:dyDescent="0.2">
      <c r="R1891" s="256"/>
      <c r="S1891" s="257"/>
      <c r="T1891" s="257"/>
    </row>
    <row r="1892" spans="18:20" ht="11.25" customHeight="1" x14ac:dyDescent="0.2">
      <c r="R1892" s="256"/>
      <c r="S1892" s="257"/>
      <c r="T1892" s="257"/>
    </row>
    <row r="1893" spans="18:20" ht="11.25" customHeight="1" x14ac:dyDescent="0.2">
      <c r="R1893" s="256"/>
      <c r="S1893" s="257"/>
      <c r="T1893" s="257"/>
    </row>
    <row r="1894" spans="18:20" ht="11.25" customHeight="1" x14ac:dyDescent="0.2">
      <c r="R1894" s="256"/>
      <c r="S1894" s="257"/>
      <c r="T1894" s="257"/>
    </row>
    <row r="1895" spans="18:20" ht="11.25" customHeight="1" x14ac:dyDescent="0.2">
      <c r="R1895" s="256"/>
      <c r="S1895" s="257"/>
      <c r="T1895" s="257"/>
    </row>
    <row r="1896" spans="18:20" ht="11.25" customHeight="1" x14ac:dyDescent="0.2">
      <c r="R1896" s="256"/>
      <c r="S1896" s="257"/>
      <c r="T1896" s="257"/>
    </row>
    <row r="1897" spans="18:20" ht="11.25" customHeight="1" x14ac:dyDescent="0.2">
      <c r="R1897" s="256"/>
      <c r="S1897" s="257"/>
      <c r="T1897" s="257"/>
    </row>
    <row r="1898" spans="18:20" ht="11.25" customHeight="1" x14ac:dyDescent="0.2">
      <c r="R1898" s="256"/>
      <c r="S1898" s="257"/>
      <c r="T1898" s="257"/>
    </row>
    <row r="1899" spans="18:20" ht="11.25" customHeight="1" x14ac:dyDescent="0.2">
      <c r="R1899" s="256"/>
      <c r="S1899" s="257"/>
      <c r="T1899" s="257"/>
    </row>
    <row r="1900" spans="18:20" ht="11.25" customHeight="1" x14ac:dyDescent="0.2">
      <c r="R1900" s="256"/>
      <c r="S1900" s="257"/>
      <c r="T1900" s="257"/>
    </row>
    <row r="1901" spans="18:20" ht="11.25" customHeight="1" x14ac:dyDescent="0.2">
      <c r="R1901" s="256"/>
      <c r="S1901" s="257"/>
      <c r="T1901" s="257"/>
    </row>
    <row r="1902" spans="18:20" ht="11.25" customHeight="1" x14ac:dyDescent="0.2">
      <c r="R1902" s="256"/>
      <c r="S1902" s="257"/>
      <c r="T1902" s="257"/>
    </row>
    <row r="1903" spans="18:20" ht="11.25" customHeight="1" x14ac:dyDescent="0.2">
      <c r="R1903" s="256"/>
      <c r="S1903" s="257"/>
      <c r="T1903" s="257"/>
    </row>
    <row r="1904" spans="18:20" ht="11.25" customHeight="1" x14ac:dyDescent="0.2">
      <c r="R1904" s="256"/>
      <c r="S1904" s="257"/>
      <c r="T1904" s="257"/>
    </row>
    <row r="1905" spans="18:20" ht="11.25" customHeight="1" x14ac:dyDescent="0.2">
      <c r="R1905" s="256"/>
      <c r="S1905" s="257"/>
      <c r="T1905" s="257"/>
    </row>
    <row r="1906" spans="18:20" ht="11.25" customHeight="1" x14ac:dyDescent="0.2">
      <c r="R1906" s="256"/>
      <c r="S1906" s="257"/>
      <c r="T1906" s="257"/>
    </row>
    <row r="1907" spans="18:20" ht="11.25" customHeight="1" x14ac:dyDescent="0.2">
      <c r="R1907" s="256"/>
      <c r="S1907" s="257"/>
      <c r="T1907" s="257"/>
    </row>
    <row r="1908" spans="18:20" ht="11.25" customHeight="1" x14ac:dyDescent="0.2">
      <c r="R1908" s="256"/>
      <c r="S1908" s="257"/>
      <c r="T1908" s="257"/>
    </row>
    <row r="1909" spans="18:20" ht="11.25" customHeight="1" x14ac:dyDescent="0.2">
      <c r="R1909" s="256"/>
      <c r="S1909" s="257"/>
      <c r="T1909" s="257"/>
    </row>
    <row r="1910" spans="18:20" ht="11.25" customHeight="1" x14ac:dyDescent="0.2">
      <c r="R1910" s="256"/>
      <c r="S1910" s="257"/>
      <c r="T1910" s="257"/>
    </row>
    <row r="1911" spans="18:20" ht="11.25" customHeight="1" x14ac:dyDescent="0.2">
      <c r="R1911" s="256"/>
      <c r="S1911" s="257"/>
      <c r="T1911" s="257"/>
    </row>
    <row r="1912" spans="18:20" ht="11.25" customHeight="1" x14ac:dyDescent="0.2">
      <c r="R1912" s="256"/>
      <c r="S1912" s="257"/>
      <c r="T1912" s="257"/>
    </row>
    <row r="1913" spans="18:20" ht="11.25" customHeight="1" x14ac:dyDescent="0.2">
      <c r="R1913" s="256"/>
      <c r="S1913" s="257"/>
      <c r="T1913" s="257"/>
    </row>
    <row r="1914" spans="18:20" ht="11.25" customHeight="1" x14ac:dyDescent="0.2">
      <c r="R1914" s="256"/>
      <c r="S1914" s="257"/>
      <c r="T1914" s="257"/>
    </row>
    <row r="1915" spans="18:20" ht="11.25" customHeight="1" x14ac:dyDescent="0.2">
      <c r="R1915" s="256"/>
      <c r="S1915" s="257"/>
      <c r="T1915" s="257"/>
    </row>
    <row r="1916" spans="18:20" ht="11.25" customHeight="1" x14ac:dyDescent="0.2">
      <c r="R1916" s="256"/>
      <c r="S1916" s="257"/>
      <c r="T1916" s="257"/>
    </row>
    <row r="1917" spans="18:20" ht="11.25" customHeight="1" x14ac:dyDescent="0.2">
      <c r="R1917" s="256"/>
      <c r="S1917" s="257"/>
      <c r="T1917" s="257"/>
    </row>
    <row r="1918" spans="18:20" ht="11.25" customHeight="1" x14ac:dyDescent="0.2">
      <c r="R1918" s="256"/>
      <c r="S1918" s="257"/>
      <c r="T1918" s="257"/>
    </row>
    <row r="1919" spans="18:20" ht="11.25" customHeight="1" x14ac:dyDescent="0.2">
      <c r="R1919" s="256"/>
      <c r="S1919" s="257"/>
      <c r="T1919" s="257"/>
    </row>
    <row r="1920" spans="18:20" ht="11.25" customHeight="1" x14ac:dyDescent="0.2">
      <c r="R1920" s="256"/>
      <c r="S1920" s="257"/>
      <c r="T1920" s="257"/>
    </row>
    <row r="1921" spans="18:20" ht="11.25" customHeight="1" x14ac:dyDescent="0.2">
      <c r="R1921" s="256"/>
      <c r="S1921" s="257"/>
      <c r="T1921" s="257"/>
    </row>
    <row r="1922" spans="18:20" ht="11.25" customHeight="1" x14ac:dyDescent="0.2">
      <c r="R1922" s="256"/>
      <c r="S1922" s="257"/>
      <c r="T1922" s="257"/>
    </row>
    <row r="1923" spans="18:20" ht="11.25" customHeight="1" x14ac:dyDescent="0.2">
      <c r="R1923" s="256"/>
      <c r="S1923" s="257"/>
      <c r="T1923" s="257"/>
    </row>
    <row r="1924" spans="18:20" ht="11.25" customHeight="1" x14ac:dyDescent="0.2">
      <c r="R1924" s="256"/>
      <c r="S1924" s="257"/>
      <c r="T1924" s="257"/>
    </row>
    <row r="1925" spans="18:20" ht="11.25" customHeight="1" x14ac:dyDescent="0.2">
      <c r="R1925" s="256"/>
      <c r="S1925" s="257"/>
      <c r="T1925" s="257"/>
    </row>
    <row r="1926" spans="18:20" ht="11.25" customHeight="1" x14ac:dyDescent="0.2">
      <c r="R1926" s="256"/>
      <c r="S1926" s="257"/>
      <c r="T1926" s="257"/>
    </row>
    <row r="1927" spans="18:20" ht="11.25" customHeight="1" x14ac:dyDescent="0.2">
      <c r="R1927" s="256"/>
      <c r="S1927" s="257"/>
      <c r="T1927" s="257"/>
    </row>
    <row r="1928" spans="18:20" ht="11.25" customHeight="1" x14ac:dyDescent="0.2">
      <c r="R1928" s="256"/>
      <c r="S1928" s="257"/>
      <c r="T1928" s="257"/>
    </row>
    <row r="1929" spans="18:20" ht="11.25" customHeight="1" x14ac:dyDescent="0.2">
      <c r="R1929" s="256"/>
      <c r="S1929" s="257"/>
      <c r="T1929" s="257"/>
    </row>
    <row r="1930" spans="18:20" ht="11.25" customHeight="1" x14ac:dyDescent="0.2">
      <c r="R1930" s="256"/>
      <c r="S1930" s="257"/>
      <c r="T1930" s="257"/>
    </row>
    <row r="1931" spans="18:20" ht="11.25" customHeight="1" x14ac:dyDescent="0.2">
      <c r="R1931" s="256"/>
      <c r="S1931" s="257"/>
      <c r="T1931" s="257"/>
    </row>
    <row r="1932" spans="18:20" ht="11.25" customHeight="1" x14ac:dyDescent="0.2">
      <c r="R1932" s="256"/>
      <c r="S1932" s="257"/>
      <c r="T1932" s="257"/>
    </row>
    <row r="1933" spans="18:20" ht="11.25" customHeight="1" x14ac:dyDescent="0.2">
      <c r="R1933" s="256"/>
      <c r="S1933" s="257"/>
      <c r="T1933" s="257"/>
    </row>
    <row r="1934" spans="18:20" ht="11.25" customHeight="1" x14ac:dyDescent="0.2">
      <c r="R1934" s="256"/>
      <c r="S1934" s="257"/>
      <c r="T1934" s="257"/>
    </row>
    <row r="1935" spans="18:20" ht="11.25" customHeight="1" x14ac:dyDescent="0.2">
      <c r="R1935" s="256"/>
      <c r="S1935" s="257"/>
      <c r="T1935" s="257"/>
    </row>
    <row r="1936" spans="18:20" ht="11.25" customHeight="1" x14ac:dyDescent="0.2">
      <c r="R1936" s="256"/>
      <c r="S1936" s="257"/>
      <c r="T1936" s="257"/>
    </row>
    <row r="1937" spans="18:20" ht="11.25" customHeight="1" x14ac:dyDescent="0.2">
      <c r="R1937" s="256"/>
      <c r="S1937" s="257"/>
      <c r="T1937" s="257"/>
    </row>
    <row r="1938" spans="18:20" ht="11.25" customHeight="1" x14ac:dyDescent="0.2">
      <c r="R1938" s="256"/>
      <c r="S1938" s="257"/>
      <c r="T1938" s="257"/>
    </row>
    <row r="1939" spans="18:20" ht="11.25" customHeight="1" x14ac:dyDescent="0.2">
      <c r="R1939" s="256"/>
      <c r="S1939" s="257"/>
      <c r="T1939" s="257"/>
    </row>
    <row r="1940" spans="18:20" ht="11.25" customHeight="1" x14ac:dyDescent="0.2">
      <c r="R1940" s="256"/>
      <c r="S1940" s="257"/>
      <c r="T1940" s="257"/>
    </row>
    <row r="1941" spans="18:20" ht="11.25" customHeight="1" x14ac:dyDescent="0.2">
      <c r="R1941" s="256"/>
      <c r="S1941" s="257"/>
      <c r="T1941" s="257"/>
    </row>
    <row r="1942" spans="18:20" ht="11.25" customHeight="1" x14ac:dyDescent="0.2">
      <c r="R1942" s="256"/>
      <c r="S1942" s="257"/>
      <c r="T1942" s="257"/>
    </row>
    <row r="1943" spans="18:20" ht="11.25" customHeight="1" x14ac:dyDescent="0.2">
      <c r="R1943" s="256"/>
      <c r="S1943" s="257"/>
      <c r="T1943" s="257"/>
    </row>
    <row r="1944" spans="18:20" ht="11.25" customHeight="1" x14ac:dyDescent="0.2">
      <c r="R1944" s="256"/>
      <c r="S1944" s="257"/>
      <c r="T1944" s="257"/>
    </row>
    <row r="1945" spans="18:20" ht="11.25" customHeight="1" x14ac:dyDescent="0.2">
      <c r="R1945" s="256"/>
      <c r="S1945" s="257"/>
      <c r="T1945" s="257"/>
    </row>
    <row r="1946" spans="18:20" ht="11.25" customHeight="1" x14ac:dyDescent="0.2">
      <c r="R1946" s="256"/>
      <c r="S1946" s="257"/>
      <c r="T1946" s="257"/>
    </row>
    <row r="1947" spans="18:20" ht="11.25" customHeight="1" x14ac:dyDescent="0.2">
      <c r="R1947" s="256"/>
      <c r="S1947" s="257"/>
      <c r="T1947" s="257"/>
    </row>
    <row r="1948" spans="18:20" ht="11.25" customHeight="1" x14ac:dyDescent="0.2">
      <c r="R1948" s="256"/>
      <c r="S1948" s="257"/>
      <c r="T1948" s="257"/>
    </row>
    <row r="1949" spans="18:20" ht="11.25" customHeight="1" x14ac:dyDescent="0.2">
      <c r="R1949" s="256"/>
      <c r="S1949" s="257"/>
      <c r="T1949" s="257"/>
    </row>
    <row r="1950" spans="18:20" ht="11.25" customHeight="1" x14ac:dyDescent="0.2">
      <c r="R1950" s="256"/>
      <c r="S1950" s="257"/>
      <c r="T1950" s="257"/>
    </row>
    <row r="1951" spans="18:20" ht="11.25" customHeight="1" x14ac:dyDescent="0.2">
      <c r="R1951" s="256"/>
      <c r="S1951" s="257"/>
      <c r="T1951" s="257"/>
    </row>
    <row r="1952" spans="18:20" ht="11.25" customHeight="1" x14ac:dyDescent="0.2">
      <c r="R1952" s="256"/>
      <c r="S1952" s="257"/>
      <c r="T1952" s="257"/>
    </row>
    <row r="1953" spans="18:20" ht="11.25" customHeight="1" x14ac:dyDescent="0.2">
      <c r="R1953" s="256"/>
      <c r="S1953" s="257"/>
      <c r="T1953" s="257"/>
    </row>
    <row r="1954" spans="18:20" ht="11.25" customHeight="1" x14ac:dyDescent="0.2">
      <c r="R1954" s="256"/>
      <c r="S1954" s="257"/>
      <c r="T1954" s="257"/>
    </row>
    <row r="1955" spans="18:20" ht="11.25" customHeight="1" x14ac:dyDescent="0.2">
      <c r="R1955" s="256"/>
      <c r="S1955" s="257"/>
      <c r="T1955" s="257"/>
    </row>
    <row r="1956" spans="18:20" ht="11.25" customHeight="1" x14ac:dyDescent="0.2">
      <c r="R1956" s="256"/>
      <c r="S1956" s="257"/>
      <c r="T1956" s="257"/>
    </row>
    <row r="1957" spans="18:20" ht="11.25" customHeight="1" x14ac:dyDescent="0.2">
      <c r="R1957" s="256"/>
      <c r="S1957" s="257"/>
      <c r="T1957" s="257"/>
    </row>
    <row r="1958" spans="18:20" ht="11.25" customHeight="1" x14ac:dyDescent="0.2">
      <c r="R1958" s="256"/>
      <c r="S1958" s="257"/>
      <c r="T1958" s="257"/>
    </row>
    <row r="1959" spans="18:20" ht="11.25" customHeight="1" x14ac:dyDescent="0.2">
      <c r="R1959" s="256"/>
      <c r="S1959" s="257"/>
      <c r="T1959" s="257"/>
    </row>
    <row r="1960" spans="18:20" ht="11.25" customHeight="1" x14ac:dyDescent="0.2">
      <c r="R1960" s="256"/>
      <c r="S1960" s="257"/>
      <c r="T1960" s="257"/>
    </row>
    <row r="1961" spans="18:20" ht="11.25" customHeight="1" x14ac:dyDescent="0.2">
      <c r="R1961" s="256"/>
      <c r="S1961" s="257"/>
      <c r="T1961" s="257"/>
    </row>
    <row r="1962" spans="18:20" ht="11.25" customHeight="1" x14ac:dyDescent="0.2">
      <c r="R1962" s="256"/>
      <c r="S1962" s="257"/>
      <c r="T1962" s="257"/>
    </row>
    <row r="1963" spans="18:20" ht="11.25" customHeight="1" x14ac:dyDescent="0.2">
      <c r="R1963" s="256"/>
      <c r="S1963" s="257"/>
      <c r="T1963" s="257"/>
    </row>
    <row r="1964" spans="18:20" ht="11.25" customHeight="1" x14ac:dyDescent="0.2">
      <c r="R1964" s="256"/>
      <c r="S1964" s="257"/>
      <c r="T1964" s="257"/>
    </row>
    <row r="1965" spans="18:20" ht="11.25" customHeight="1" x14ac:dyDescent="0.2">
      <c r="R1965" s="256"/>
      <c r="S1965" s="257"/>
      <c r="T1965" s="257"/>
    </row>
    <row r="1966" spans="18:20" ht="11.25" customHeight="1" x14ac:dyDescent="0.2">
      <c r="R1966" s="256"/>
      <c r="S1966" s="257"/>
      <c r="T1966" s="257"/>
    </row>
    <row r="1967" spans="18:20" ht="11.25" customHeight="1" x14ac:dyDescent="0.2">
      <c r="R1967" s="256"/>
      <c r="S1967" s="257"/>
      <c r="T1967" s="257"/>
    </row>
    <row r="1968" spans="18:20" ht="11.25" customHeight="1" x14ac:dyDescent="0.2">
      <c r="R1968" s="256"/>
      <c r="S1968" s="257"/>
      <c r="T1968" s="257"/>
    </row>
    <row r="1969" spans="18:20" ht="11.25" customHeight="1" x14ac:dyDescent="0.2">
      <c r="R1969" s="256"/>
      <c r="S1969" s="257"/>
      <c r="T1969" s="257"/>
    </row>
    <row r="1970" spans="18:20" ht="11.25" customHeight="1" x14ac:dyDescent="0.2">
      <c r="R1970" s="256"/>
      <c r="S1970" s="257"/>
      <c r="T1970" s="257"/>
    </row>
    <row r="1971" spans="18:20" ht="11.25" customHeight="1" x14ac:dyDescent="0.2">
      <c r="R1971" s="256"/>
      <c r="S1971" s="257"/>
      <c r="T1971" s="257"/>
    </row>
    <row r="1972" spans="18:20" ht="11.25" customHeight="1" x14ac:dyDescent="0.2">
      <c r="R1972" s="256"/>
      <c r="S1972" s="257"/>
      <c r="T1972" s="257"/>
    </row>
    <row r="1973" spans="18:20" ht="11.25" customHeight="1" x14ac:dyDescent="0.2">
      <c r="R1973" s="256"/>
      <c r="S1973" s="257"/>
      <c r="T1973" s="257"/>
    </row>
    <row r="1974" spans="18:20" ht="11.25" customHeight="1" x14ac:dyDescent="0.2">
      <c r="R1974" s="256"/>
      <c r="S1974" s="257"/>
      <c r="T1974" s="257"/>
    </row>
    <row r="1975" spans="18:20" ht="11.25" customHeight="1" x14ac:dyDescent="0.2">
      <c r="R1975" s="256"/>
      <c r="S1975" s="257"/>
      <c r="T1975" s="257"/>
    </row>
    <row r="1976" spans="18:20" ht="11.25" customHeight="1" x14ac:dyDescent="0.2">
      <c r="R1976" s="256"/>
      <c r="S1976" s="257"/>
      <c r="T1976" s="257"/>
    </row>
    <row r="1977" spans="18:20" ht="11.25" customHeight="1" x14ac:dyDescent="0.2">
      <c r="R1977" s="256"/>
      <c r="S1977" s="257"/>
      <c r="T1977" s="257"/>
    </row>
    <row r="1978" spans="18:20" ht="11.25" customHeight="1" x14ac:dyDescent="0.2">
      <c r="R1978" s="256"/>
      <c r="S1978" s="257"/>
      <c r="T1978" s="257"/>
    </row>
    <row r="1979" spans="18:20" ht="11.25" customHeight="1" x14ac:dyDescent="0.2">
      <c r="R1979" s="256"/>
      <c r="S1979" s="257"/>
      <c r="T1979" s="257"/>
    </row>
    <row r="1980" spans="18:20" ht="11.25" customHeight="1" x14ac:dyDescent="0.2">
      <c r="R1980" s="256"/>
      <c r="S1980" s="257"/>
      <c r="T1980" s="257"/>
    </row>
    <row r="1981" spans="18:20" ht="11.25" customHeight="1" x14ac:dyDescent="0.2">
      <c r="R1981" s="256"/>
      <c r="S1981" s="257"/>
      <c r="T1981" s="257"/>
    </row>
    <row r="1982" spans="18:20" ht="11.25" customHeight="1" x14ac:dyDescent="0.2">
      <c r="R1982" s="256"/>
      <c r="S1982" s="257"/>
      <c r="T1982" s="257"/>
    </row>
    <row r="1983" spans="18:20" ht="11.25" customHeight="1" x14ac:dyDescent="0.2">
      <c r="R1983" s="256"/>
      <c r="S1983" s="257"/>
      <c r="T1983" s="257"/>
    </row>
    <row r="1984" spans="18:20" ht="11.25" customHeight="1" x14ac:dyDescent="0.2">
      <c r="R1984" s="256"/>
      <c r="S1984" s="257"/>
      <c r="T1984" s="257"/>
    </row>
    <row r="1985" spans="18:20" ht="11.25" customHeight="1" x14ac:dyDescent="0.2">
      <c r="R1985" s="256"/>
      <c r="S1985" s="257"/>
      <c r="T1985" s="257"/>
    </row>
    <row r="1986" spans="18:20" ht="11.25" customHeight="1" x14ac:dyDescent="0.2">
      <c r="R1986" s="256"/>
      <c r="S1986" s="257"/>
      <c r="T1986" s="257"/>
    </row>
    <row r="1987" spans="18:20" ht="11.25" customHeight="1" x14ac:dyDescent="0.2">
      <c r="R1987" s="256"/>
      <c r="S1987" s="257"/>
      <c r="T1987" s="257"/>
    </row>
    <row r="1988" spans="18:20" ht="11.25" customHeight="1" x14ac:dyDescent="0.2">
      <c r="R1988" s="256"/>
      <c r="S1988" s="257"/>
      <c r="T1988" s="257"/>
    </row>
    <row r="1989" spans="18:20" ht="11.25" customHeight="1" x14ac:dyDescent="0.2">
      <c r="R1989" s="256"/>
      <c r="S1989" s="257"/>
      <c r="T1989" s="257"/>
    </row>
    <row r="1990" spans="18:20" ht="11.25" customHeight="1" x14ac:dyDescent="0.2">
      <c r="R1990" s="256"/>
      <c r="S1990" s="257"/>
      <c r="T1990" s="257"/>
    </row>
    <row r="1991" spans="18:20" ht="11.25" customHeight="1" x14ac:dyDescent="0.2">
      <c r="R1991" s="256"/>
      <c r="S1991" s="257"/>
      <c r="T1991" s="257"/>
    </row>
    <row r="1992" spans="18:20" ht="11.25" customHeight="1" x14ac:dyDescent="0.2">
      <c r="R1992" s="256"/>
      <c r="S1992" s="257"/>
      <c r="T1992" s="257"/>
    </row>
    <row r="1993" spans="18:20" ht="11.25" customHeight="1" x14ac:dyDescent="0.2">
      <c r="R1993" s="256"/>
      <c r="S1993" s="257"/>
      <c r="T1993" s="257"/>
    </row>
    <row r="1994" spans="18:20" ht="11.25" customHeight="1" x14ac:dyDescent="0.2">
      <c r="R1994" s="256"/>
      <c r="S1994" s="257"/>
      <c r="T1994" s="257"/>
    </row>
    <row r="1995" spans="18:20" ht="11.25" customHeight="1" x14ac:dyDescent="0.2">
      <c r="R1995" s="256"/>
      <c r="S1995" s="257"/>
      <c r="T1995" s="257"/>
    </row>
    <row r="1996" spans="18:20" ht="11.25" customHeight="1" x14ac:dyDescent="0.2">
      <c r="R1996" s="256"/>
      <c r="S1996" s="257"/>
      <c r="T1996" s="257"/>
    </row>
    <row r="1997" spans="18:20" ht="11.25" customHeight="1" x14ac:dyDescent="0.2">
      <c r="R1997" s="256"/>
      <c r="S1997" s="257"/>
      <c r="T1997" s="257"/>
    </row>
    <row r="1998" spans="18:20" ht="11.25" customHeight="1" x14ac:dyDescent="0.2">
      <c r="R1998" s="256"/>
      <c r="S1998" s="257"/>
      <c r="T1998" s="257"/>
    </row>
    <row r="1999" spans="18:20" ht="11.25" customHeight="1" x14ac:dyDescent="0.2">
      <c r="R1999" s="256"/>
      <c r="S1999" s="257"/>
      <c r="T1999" s="257"/>
    </row>
    <row r="2000" spans="18:20" ht="11.25" customHeight="1" x14ac:dyDescent="0.2">
      <c r="R2000" s="256"/>
      <c r="S2000" s="257"/>
      <c r="T2000" s="257"/>
    </row>
    <row r="2001" spans="18:20" ht="11.25" customHeight="1" x14ac:dyDescent="0.2">
      <c r="R2001" s="256"/>
      <c r="S2001" s="257"/>
      <c r="T2001" s="257"/>
    </row>
    <row r="2002" spans="18:20" ht="11.25" customHeight="1" x14ac:dyDescent="0.2">
      <c r="R2002" s="256"/>
      <c r="S2002" s="257"/>
      <c r="T2002" s="257"/>
    </row>
    <row r="2003" spans="18:20" ht="11.25" customHeight="1" x14ac:dyDescent="0.2">
      <c r="R2003" s="256"/>
      <c r="S2003" s="257"/>
      <c r="T2003" s="257"/>
    </row>
    <row r="2004" spans="18:20" ht="11.25" customHeight="1" x14ac:dyDescent="0.2">
      <c r="R2004" s="256"/>
      <c r="S2004" s="257"/>
      <c r="T2004" s="257"/>
    </row>
    <row r="2005" spans="18:20" ht="11.25" customHeight="1" x14ac:dyDescent="0.2">
      <c r="R2005" s="256"/>
      <c r="S2005" s="257"/>
      <c r="T2005" s="257"/>
    </row>
    <row r="2006" spans="18:20" ht="11.25" customHeight="1" x14ac:dyDescent="0.2">
      <c r="R2006" s="256"/>
      <c r="S2006" s="257"/>
      <c r="T2006" s="257"/>
    </row>
    <row r="2007" spans="18:20" ht="11.25" customHeight="1" x14ac:dyDescent="0.2">
      <c r="R2007" s="256"/>
      <c r="S2007" s="257"/>
      <c r="T2007" s="257"/>
    </row>
    <row r="2008" spans="18:20" ht="11.25" customHeight="1" x14ac:dyDescent="0.2">
      <c r="R2008" s="256"/>
      <c r="S2008" s="257"/>
      <c r="T2008" s="257"/>
    </row>
    <row r="2009" spans="18:20" ht="11.25" customHeight="1" x14ac:dyDescent="0.2">
      <c r="R2009" s="256"/>
      <c r="S2009" s="257"/>
      <c r="T2009" s="257"/>
    </row>
    <row r="2010" spans="18:20" ht="11.25" customHeight="1" x14ac:dyDescent="0.2">
      <c r="R2010" s="256"/>
      <c r="S2010" s="257"/>
      <c r="T2010" s="257"/>
    </row>
    <row r="2011" spans="18:20" ht="11.25" customHeight="1" x14ac:dyDescent="0.2">
      <c r="R2011" s="256"/>
      <c r="S2011" s="257"/>
      <c r="T2011" s="257"/>
    </row>
    <row r="2012" spans="18:20" ht="11.25" customHeight="1" x14ac:dyDescent="0.2">
      <c r="R2012" s="256"/>
      <c r="S2012" s="257"/>
      <c r="T2012" s="257"/>
    </row>
    <row r="2013" spans="18:20" ht="11.25" customHeight="1" x14ac:dyDescent="0.2">
      <c r="R2013" s="256"/>
      <c r="S2013" s="257"/>
      <c r="T2013" s="257"/>
    </row>
    <row r="2014" spans="18:20" ht="11.25" customHeight="1" x14ac:dyDescent="0.2">
      <c r="R2014" s="256"/>
      <c r="S2014" s="257"/>
      <c r="T2014" s="257"/>
    </row>
    <row r="2015" spans="18:20" ht="11.25" customHeight="1" x14ac:dyDescent="0.2">
      <c r="R2015" s="256"/>
      <c r="S2015" s="257"/>
      <c r="T2015" s="257"/>
    </row>
    <row r="2016" spans="18:20" ht="11.25" customHeight="1" x14ac:dyDescent="0.2">
      <c r="R2016" s="256"/>
      <c r="S2016" s="257"/>
      <c r="T2016" s="257"/>
    </row>
    <row r="2017" spans="18:20" ht="11.25" customHeight="1" x14ac:dyDescent="0.2">
      <c r="R2017" s="256"/>
      <c r="S2017" s="257"/>
      <c r="T2017" s="257"/>
    </row>
    <row r="2018" spans="18:20" ht="11.25" customHeight="1" x14ac:dyDescent="0.2">
      <c r="R2018" s="256"/>
      <c r="S2018" s="257"/>
      <c r="T2018" s="257"/>
    </row>
    <row r="2019" spans="18:20" ht="11.25" customHeight="1" x14ac:dyDescent="0.2">
      <c r="R2019" s="256"/>
      <c r="S2019" s="257"/>
      <c r="T2019" s="257"/>
    </row>
    <row r="2020" spans="18:20" ht="11.25" customHeight="1" x14ac:dyDescent="0.2">
      <c r="R2020" s="256"/>
      <c r="S2020" s="257"/>
      <c r="T2020" s="257"/>
    </row>
    <row r="2021" spans="18:20" ht="11.25" customHeight="1" x14ac:dyDescent="0.2">
      <c r="R2021" s="256"/>
      <c r="S2021" s="257"/>
      <c r="T2021" s="257"/>
    </row>
    <row r="2022" spans="18:20" ht="11.25" customHeight="1" x14ac:dyDescent="0.2">
      <c r="R2022" s="256"/>
      <c r="S2022" s="257"/>
      <c r="T2022" s="257"/>
    </row>
    <row r="2023" spans="18:20" ht="11.25" customHeight="1" x14ac:dyDescent="0.2">
      <c r="R2023" s="256"/>
      <c r="S2023" s="257"/>
      <c r="T2023" s="257"/>
    </row>
    <row r="2024" spans="18:20" ht="11.25" customHeight="1" x14ac:dyDescent="0.2">
      <c r="R2024" s="256"/>
      <c r="S2024" s="257"/>
      <c r="T2024" s="257"/>
    </row>
    <row r="2025" spans="18:20" ht="11.25" customHeight="1" x14ac:dyDescent="0.2">
      <c r="R2025" s="256"/>
      <c r="S2025" s="257"/>
      <c r="T2025" s="257"/>
    </row>
    <row r="2026" spans="18:20" ht="11.25" customHeight="1" x14ac:dyDescent="0.2">
      <c r="R2026" s="256"/>
      <c r="S2026" s="257"/>
      <c r="T2026" s="257"/>
    </row>
    <row r="2027" spans="18:20" ht="11.25" customHeight="1" x14ac:dyDescent="0.2">
      <c r="R2027" s="256"/>
      <c r="S2027" s="257"/>
      <c r="T2027" s="257"/>
    </row>
    <row r="2028" spans="18:20" ht="11.25" customHeight="1" x14ac:dyDescent="0.2">
      <c r="R2028" s="256"/>
      <c r="S2028" s="257"/>
      <c r="T2028" s="257"/>
    </row>
    <row r="2029" spans="18:20" ht="11.25" customHeight="1" x14ac:dyDescent="0.2">
      <c r="R2029" s="256"/>
      <c r="S2029" s="257"/>
      <c r="T2029" s="257"/>
    </row>
    <row r="2030" spans="18:20" ht="11.25" customHeight="1" x14ac:dyDescent="0.2">
      <c r="R2030" s="256"/>
      <c r="S2030" s="257"/>
      <c r="T2030" s="257"/>
    </row>
    <row r="2031" spans="18:20" ht="11.25" customHeight="1" x14ac:dyDescent="0.2">
      <c r="R2031" s="256"/>
      <c r="S2031" s="257"/>
      <c r="T2031" s="257"/>
    </row>
    <row r="2032" spans="18:20" ht="11.25" customHeight="1" x14ac:dyDescent="0.2">
      <c r="R2032" s="256"/>
      <c r="S2032" s="257"/>
      <c r="T2032" s="257"/>
    </row>
    <row r="2033" spans="18:20" ht="11.25" customHeight="1" x14ac:dyDescent="0.2">
      <c r="R2033" s="256"/>
      <c r="S2033" s="257"/>
      <c r="T2033" s="257"/>
    </row>
    <row r="2034" spans="18:20" ht="11.25" customHeight="1" x14ac:dyDescent="0.2">
      <c r="R2034" s="256"/>
      <c r="S2034" s="257"/>
      <c r="T2034" s="257"/>
    </row>
    <row r="2035" spans="18:20" ht="11.25" customHeight="1" x14ac:dyDescent="0.2">
      <c r="R2035" s="256"/>
      <c r="S2035" s="257"/>
      <c r="T2035" s="257"/>
    </row>
    <row r="2036" spans="18:20" ht="11.25" customHeight="1" x14ac:dyDescent="0.2">
      <c r="R2036" s="256"/>
      <c r="S2036" s="257"/>
      <c r="T2036" s="257"/>
    </row>
    <row r="2037" spans="18:20" ht="11.25" customHeight="1" x14ac:dyDescent="0.2">
      <c r="R2037" s="256"/>
      <c r="S2037" s="257"/>
      <c r="T2037" s="257"/>
    </row>
    <row r="2038" spans="18:20" ht="11.25" customHeight="1" x14ac:dyDescent="0.2">
      <c r="R2038" s="256"/>
      <c r="S2038" s="257"/>
      <c r="T2038" s="257"/>
    </row>
    <row r="2039" spans="18:20" ht="11.25" customHeight="1" x14ac:dyDescent="0.2">
      <c r="R2039" s="256"/>
      <c r="S2039" s="257"/>
      <c r="T2039" s="257"/>
    </row>
    <row r="2040" spans="18:20" ht="11.25" customHeight="1" x14ac:dyDescent="0.2">
      <c r="R2040" s="256"/>
      <c r="S2040" s="257"/>
      <c r="T2040" s="257"/>
    </row>
    <row r="2041" spans="18:20" ht="11.25" customHeight="1" x14ac:dyDescent="0.2">
      <c r="R2041" s="256"/>
      <c r="S2041" s="257"/>
      <c r="T2041" s="257"/>
    </row>
    <row r="2042" spans="18:20" ht="11.25" customHeight="1" x14ac:dyDescent="0.2">
      <c r="R2042" s="256"/>
      <c r="S2042" s="257"/>
      <c r="T2042" s="257"/>
    </row>
    <row r="2043" spans="18:20" ht="11.25" customHeight="1" x14ac:dyDescent="0.2">
      <c r="R2043" s="256"/>
      <c r="S2043" s="257"/>
      <c r="T2043" s="257"/>
    </row>
    <row r="2044" spans="18:20" ht="11.25" customHeight="1" x14ac:dyDescent="0.2">
      <c r="R2044" s="256"/>
      <c r="S2044" s="257"/>
      <c r="T2044" s="257"/>
    </row>
    <row r="2045" spans="18:20" ht="11.25" customHeight="1" x14ac:dyDescent="0.2">
      <c r="R2045" s="256"/>
      <c r="S2045" s="257"/>
      <c r="T2045" s="257"/>
    </row>
    <row r="2046" spans="18:20" ht="11.25" customHeight="1" x14ac:dyDescent="0.2">
      <c r="R2046" s="256"/>
      <c r="S2046" s="257"/>
      <c r="T2046" s="257"/>
    </row>
    <row r="2047" spans="18:20" ht="11.25" customHeight="1" x14ac:dyDescent="0.2">
      <c r="R2047" s="256"/>
      <c r="S2047" s="257"/>
      <c r="T2047" s="257"/>
    </row>
    <row r="2048" spans="18:20" ht="11.25" customHeight="1" x14ac:dyDescent="0.2">
      <c r="R2048" s="256"/>
      <c r="S2048" s="257"/>
      <c r="T2048" s="257"/>
    </row>
    <row r="2049" spans="18:20" ht="11.25" customHeight="1" x14ac:dyDescent="0.2">
      <c r="R2049" s="256"/>
      <c r="S2049" s="257"/>
      <c r="T2049" s="257"/>
    </row>
    <row r="2050" spans="18:20" ht="11.25" customHeight="1" x14ac:dyDescent="0.2">
      <c r="R2050" s="256"/>
      <c r="S2050" s="257"/>
      <c r="T2050" s="257"/>
    </row>
    <row r="2051" spans="18:20" ht="11.25" customHeight="1" x14ac:dyDescent="0.2">
      <c r="R2051" s="256"/>
      <c r="S2051" s="257"/>
      <c r="T2051" s="257"/>
    </row>
    <row r="2052" spans="18:20" ht="11.25" customHeight="1" x14ac:dyDescent="0.2">
      <c r="R2052" s="256"/>
      <c r="S2052" s="257"/>
      <c r="T2052" s="257"/>
    </row>
    <row r="2053" spans="18:20" ht="11.25" customHeight="1" x14ac:dyDescent="0.2">
      <c r="R2053" s="256"/>
      <c r="S2053" s="257"/>
      <c r="T2053" s="257"/>
    </row>
    <row r="2054" spans="18:20" ht="11.25" customHeight="1" x14ac:dyDescent="0.2">
      <c r="R2054" s="256"/>
      <c r="S2054" s="257"/>
      <c r="T2054" s="257"/>
    </row>
    <row r="2055" spans="18:20" ht="11.25" customHeight="1" x14ac:dyDescent="0.2">
      <c r="R2055" s="256"/>
      <c r="S2055" s="257"/>
      <c r="T2055" s="257"/>
    </row>
    <row r="2056" spans="18:20" ht="11.25" customHeight="1" x14ac:dyDescent="0.2">
      <c r="R2056" s="256"/>
      <c r="S2056" s="257"/>
      <c r="T2056" s="257"/>
    </row>
    <row r="2057" spans="18:20" ht="11.25" customHeight="1" x14ac:dyDescent="0.2">
      <c r="R2057" s="256"/>
      <c r="S2057" s="257"/>
      <c r="T2057" s="257"/>
    </row>
    <row r="2058" spans="18:20" ht="11.25" customHeight="1" x14ac:dyDescent="0.2">
      <c r="R2058" s="256"/>
      <c r="S2058" s="257"/>
      <c r="T2058" s="257"/>
    </row>
    <row r="2059" spans="18:20" ht="11.25" customHeight="1" x14ac:dyDescent="0.2">
      <c r="R2059" s="256"/>
      <c r="S2059" s="257"/>
      <c r="T2059" s="257"/>
    </row>
    <row r="2060" spans="18:20" ht="11.25" customHeight="1" x14ac:dyDescent="0.2">
      <c r="R2060" s="256"/>
      <c r="S2060" s="257"/>
      <c r="T2060" s="257"/>
    </row>
    <row r="2061" spans="18:20" ht="11.25" customHeight="1" x14ac:dyDescent="0.2">
      <c r="R2061" s="256"/>
      <c r="S2061" s="257"/>
      <c r="T2061" s="257"/>
    </row>
    <row r="2062" spans="18:20" ht="11.25" customHeight="1" x14ac:dyDescent="0.2">
      <c r="R2062" s="256"/>
      <c r="S2062" s="257"/>
      <c r="T2062" s="257"/>
    </row>
    <row r="2063" spans="18:20" ht="11.25" customHeight="1" x14ac:dyDescent="0.2">
      <c r="R2063" s="256"/>
      <c r="S2063" s="257"/>
      <c r="T2063" s="257"/>
    </row>
    <row r="2064" spans="18:20" ht="11.25" customHeight="1" x14ac:dyDescent="0.2">
      <c r="R2064" s="256"/>
      <c r="S2064" s="257"/>
      <c r="T2064" s="257"/>
    </row>
    <row r="2065" spans="18:20" ht="11.25" customHeight="1" x14ac:dyDescent="0.2">
      <c r="R2065" s="256"/>
      <c r="S2065" s="257"/>
      <c r="T2065" s="257"/>
    </row>
    <row r="2066" spans="18:20" ht="11.25" customHeight="1" x14ac:dyDescent="0.2">
      <c r="R2066" s="256"/>
      <c r="S2066" s="257"/>
      <c r="T2066" s="257"/>
    </row>
    <row r="2067" spans="18:20" ht="11.25" customHeight="1" x14ac:dyDescent="0.2">
      <c r="R2067" s="256"/>
      <c r="S2067" s="257"/>
      <c r="T2067" s="257"/>
    </row>
    <row r="2068" spans="18:20" ht="11.25" customHeight="1" x14ac:dyDescent="0.2">
      <c r="R2068" s="256"/>
      <c r="S2068" s="257"/>
      <c r="T2068" s="257"/>
    </row>
    <row r="2069" spans="18:20" ht="11.25" customHeight="1" x14ac:dyDescent="0.2">
      <c r="R2069" s="256"/>
      <c r="S2069" s="257"/>
      <c r="T2069" s="257"/>
    </row>
    <row r="2070" spans="18:20" ht="11.25" customHeight="1" x14ac:dyDescent="0.2">
      <c r="R2070" s="256"/>
      <c r="S2070" s="257"/>
      <c r="T2070" s="257"/>
    </row>
    <row r="2071" spans="18:20" ht="11.25" customHeight="1" x14ac:dyDescent="0.2">
      <c r="R2071" s="256"/>
      <c r="S2071" s="257"/>
      <c r="T2071" s="257"/>
    </row>
    <row r="2072" spans="18:20" ht="11.25" customHeight="1" x14ac:dyDescent="0.2">
      <c r="R2072" s="256"/>
      <c r="S2072" s="257"/>
      <c r="T2072" s="257"/>
    </row>
    <row r="2073" spans="18:20" ht="11.25" customHeight="1" x14ac:dyDescent="0.2">
      <c r="R2073" s="256"/>
      <c r="S2073" s="257"/>
      <c r="T2073" s="257"/>
    </row>
    <row r="2074" spans="18:20" ht="11.25" customHeight="1" x14ac:dyDescent="0.2">
      <c r="R2074" s="256"/>
      <c r="S2074" s="257"/>
      <c r="T2074" s="257"/>
    </row>
    <row r="2075" spans="18:20" ht="11.25" customHeight="1" x14ac:dyDescent="0.2">
      <c r="R2075" s="256"/>
      <c r="S2075" s="257"/>
      <c r="T2075" s="257"/>
    </row>
    <row r="2076" spans="18:20" ht="11.25" customHeight="1" x14ac:dyDescent="0.2">
      <c r="R2076" s="256"/>
      <c r="S2076" s="257"/>
      <c r="T2076" s="257"/>
    </row>
    <row r="2077" spans="18:20" ht="11.25" customHeight="1" x14ac:dyDescent="0.2">
      <c r="R2077" s="256"/>
      <c r="S2077" s="257"/>
      <c r="T2077" s="257"/>
    </row>
    <row r="2078" spans="18:20" ht="11.25" customHeight="1" x14ac:dyDescent="0.2">
      <c r="R2078" s="256"/>
      <c r="S2078" s="257"/>
      <c r="T2078" s="257"/>
    </row>
    <row r="2079" spans="18:20" ht="11.25" customHeight="1" x14ac:dyDescent="0.2">
      <c r="R2079" s="256"/>
      <c r="S2079" s="257"/>
      <c r="T2079" s="257"/>
    </row>
    <row r="2080" spans="18:20" ht="11.25" customHeight="1" x14ac:dyDescent="0.2">
      <c r="R2080" s="256"/>
      <c r="S2080" s="257"/>
      <c r="T2080" s="257"/>
    </row>
    <row r="2081" spans="18:20" ht="11.25" customHeight="1" x14ac:dyDescent="0.2">
      <c r="R2081" s="256"/>
      <c r="S2081" s="257"/>
      <c r="T2081" s="257"/>
    </row>
    <row r="2082" spans="18:20" ht="11.25" customHeight="1" x14ac:dyDescent="0.2">
      <c r="R2082" s="256"/>
      <c r="S2082" s="257"/>
      <c r="T2082" s="257"/>
    </row>
    <row r="2083" spans="18:20" ht="11.25" customHeight="1" x14ac:dyDescent="0.2">
      <c r="R2083" s="256"/>
      <c r="S2083" s="257"/>
      <c r="T2083" s="257"/>
    </row>
    <row r="2084" spans="18:20" ht="11.25" customHeight="1" x14ac:dyDescent="0.2">
      <c r="R2084" s="256"/>
      <c r="S2084" s="257"/>
      <c r="T2084" s="257"/>
    </row>
    <row r="2085" spans="18:20" ht="11.25" customHeight="1" x14ac:dyDescent="0.2">
      <c r="R2085" s="256"/>
      <c r="S2085" s="257"/>
      <c r="T2085" s="257"/>
    </row>
    <row r="2086" spans="18:20" ht="11.25" customHeight="1" x14ac:dyDescent="0.2">
      <c r="R2086" s="256"/>
      <c r="S2086" s="257"/>
      <c r="T2086" s="257"/>
    </row>
    <row r="2087" spans="18:20" ht="11.25" customHeight="1" x14ac:dyDescent="0.2">
      <c r="R2087" s="256"/>
      <c r="S2087" s="257"/>
      <c r="T2087" s="257"/>
    </row>
    <row r="2088" spans="18:20" ht="11.25" customHeight="1" x14ac:dyDescent="0.2">
      <c r="R2088" s="256"/>
      <c r="S2088" s="257"/>
      <c r="T2088" s="257"/>
    </row>
    <row r="2089" spans="18:20" ht="11.25" customHeight="1" x14ac:dyDescent="0.2">
      <c r="R2089" s="256"/>
      <c r="S2089" s="257"/>
      <c r="T2089" s="257"/>
    </row>
    <row r="2090" spans="18:20" ht="11.25" customHeight="1" x14ac:dyDescent="0.2">
      <c r="R2090" s="256"/>
      <c r="S2090" s="257"/>
      <c r="T2090" s="257"/>
    </row>
    <row r="2091" spans="18:20" ht="11.25" customHeight="1" x14ac:dyDescent="0.2">
      <c r="R2091" s="256"/>
      <c r="S2091" s="257"/>
      <c r="T2091" s="257"/>
    </row>
    <row r="2092" spans="18:20" ht="11.25" customHeight="1" x14ac:dyDescent="0.2">
      <c r="R2092" s="256"/>
      <c r="S2092" s="257"/>
      <c r="T2092" s="257"/>
    </row>
    <row r="2093" spans="18:20" ht="11.25" customHeight="1" x14ac:dyDescent="0.2">
      <c r="R2093" s="256"/>
      <c r="S2093" s="257"/>
      <c r="T2093" s="257"/>
    </row>
    <row r="2094" spans="18:20" ht="11.25" customHeight="1" x14ac:dyDescent="0.2">
      <c r="R2094" s="256"/>
      <c r="S2094" s="257"/>
      <c r="T2094" s="257"/>
    </row>
    <row r="2095" spans="18:20" ht="11.25" customHeight="1" x14ac:dyDescent="0.2">
      <c r="R2095" s="256"/>
      <c r="S2095" s="257"/>
      <c r="T2095" s="257"/>
    </row>
    <row r="2096" spans="18:20" ht="11.25" customHeight="1" x14ac:dyDescent="0.2">
      <c r="R2096" s="256"/>
      <c r="S2096" s="257"/>
      <c r="T2096" s="257"/>
    </row>
    <row r="2097" spans="18:20" ht="11.25" customHeight="1" x14ac:dyDescent="0.2">
      <c r="R2097" s="256"/>
      <c r="S2097" s="257"/>
      <c r="T2097" s="257"/>
    </row>
    <row r="2098" spans="18:20" ht="11.25" customHeight="1" x14ac:dyDescent="0.2">
      <c r="R2098" s="256"/>
      <c r="S2098" s="257"/>
      <c r="T2098" s="257"/>
    </row>
    <row r="2099" spans="18:20" ht="11.25" customHeight="1" x14ac:dyDescent="0.2">
      <c r="R2099" s="256"/>
      <c r="S2099" s="257"/>
      <c r="T2099" s="257"/>
    </row>
    <row r="2100" spans="18:20" ht="11.25" customHeight="1" x14ac:dyDescent="0.2">
      <c r="R2100" s="256"/>
      <c r="S2100" s="257"/>
      <c r="T2100" s="257"/>
    </row>
    <row r="2101" spans="18:20" ht="11.25" customHeight="1" x14ac:dyDescent="0.2">
      <c r="R2101" s="256"/>
      <c r="S2101" s="257"/>
      <c r="T2101" s="257"/>
    </row>
    <row r="2102" spans="18:20" ht="11.25" customHeight="1" x14ac:dyDescent="0.2">
      <c r="R2102" s="256"/>
      <c r="S2102" s="257"/>
      <c r="T2102" s="257"/>
    </row>
    <row r="2103" spans="18:20" ht="11.25" customHeight="1" x14ac:dyDescent="0.2">
      <c r="R2103" s="256"/>
      <c r="S2103" s="257"/>
      <c r="T2103" s="257"/>
    </row>
    <row r="2104" spans="18:20" ht="11.25" customHeight="1" x14ac:dyDescent="0.2">
      <c r="R2104" s="256"/>
      <c r="S2104" s="257"/>
      <c r="T2104" s="257"/>
    </row>
    <row r="2105" spans="18:20" ht="11.25" customHeight="1" x14ac:dyDescent="0.2">
      <c r="R2105" s="256"/>
      <c r="S2105" s="257"/>
      <c r="T2105" s="257"/>
    </row>
    <row r="2106" spans="18:20" ht="11.25" customHeight="1" x14ac:dyDescent="0.2">
      <c r="R2106" s="256"/>
      <c r="S2106" s="257"/>
      <c r="T2106" s="257"/>
    </row>
    <row r="2107" spans="18:20" ht="11.25" customHeight="1" x14ac:dyDescent="0.2">
      <c r="R2107" s="256"/>
      <c r="S2107" s="257"/>
      <c r="T2107" s="257"/>
    </row>
    <row r="2108" spans="18:20" ht="11.25" customHeight="1" x14ac:dyDescent="0.2">
      <c r="R2108" s="256"/>
      <c r="S2108" s="257"/>
      <c r="T2108" s="257"/>
    </row>
    <row r="2109" spans="18:20" ht="11.25" customHeight="1" x14ac:dyDescent="0.2">
      <c r="R2109" s="256"/>
      <c r="S2109" s="257"/>
      <c r="T2109" s="257"/>
    </row>
    <row r="2110" spans="18:20" ht="11.25" customHeight="1" x14ac:dyDescent="0.2">
      <c r="R2110" s="256"/>
      <c r="S2110" s="257"/>
      <c r="T2110" s="257"/>
    </row>
    <row r="2111" spans="18:20" ht="11.25" customHeight="1" x14ac:dyDescent="0.2">
      <c r="R2111" s="256"/>
      <c r="S2111" s="257"/>
      <c r="T2111" s="257"/>
    </row>
    <row r="2112" spans="18:20" ht="11.25" customHeight="1" x14ac:dyDescent="0.2">
      <c r="R2112" s="256"/>
      <c r="S2112" s="257"/>
      <c r="T2112" s="257"/>
    </row>
    <row r="2113" spans="18:20" ht="11.25" customHeight="1" x14ac:dyDescent="0.2">
      <c r="R2113" s="256"/>
      <c r="S2113" s="257"/>
      <c r="T2113" s="257"/>
    </row>
    <row r="2114" spans="18:20" ht="11.25" customHeight="1" x14ac:dyDescent="0.2">
      <c r="R2114" s="256"/>
      <c r="S2114" s="257"/>
      <c r="T2114" s="257"/>
    </row>
    <row r="2115" spans="18:20" ht="11.25" customHeight="1" x14ac:dyDescent="0.2">
      <c r="R2115" s="256"/>
      <c r="S2115" s="257"/>
      <c r="T2115" s="257"/>
    </row>
    <row r="2116" spans="18:20" ht="11.25" customHeight="1" x14ac:dyDescent="0.2">
      <c r="R2116" s="256"/>
      <c r="S2116" s="257"/>
      <c r="T2116" s="257"/>
    </row>
    <row r="2117" spans="18:20" ht="11.25" customHeight="1" x14ac:dyDescent="0.2">
      <c r="R2117" s="256"/>
      <c r="S2117" s="257"/>
      <c r="T2117" s="257"/>
    </row>
    <row r="2118" spans="18:20" ht="11.25" customHeight="1" x14ac:dyDescent="0.2">
      <c r="R2118" s="256"/>
      <c r="S2118" s="257"/>
      <c r="T2118" s="257"/>
    </row>
    <row r="2119" spans="18:20" ht="11.25" customHeight="1" x14ac:dyDescent="0.2">
      <c r="R2119" s="256"/>
      <c r="S2119" s="257"/>
      <c r="T2119" s="257"/>
    </row>
    <row r="2120" spans="18:20" ht="11.25" customHeight="1" x14ac:dyDescent="0.2">
      <c r="R2120" s="256"/>
      <c r="S2120" s="257"/>
      <c r="T2120" s="257"/>
    </row>
    <row r="2121" spans="18:20" ht="11.25" customHeight="1" x14ac:dyDescent="0.2">
      <c r="R2121" s="256"/>
      <c r="S2121" s="257"/>
      <c r="T2121" s="257"/>
    </row>
    <row r="2122" spans="18:20" ht="11.25" customHeight="1" x14ac:dyDescent="0.2">
      <c r="R2122" s="256"/>
      <c r="S2122" s="257"/>
      <c r="T2122" s="257"/>
    </row>
    <row r="2123" spans="18:20" ht="11.25" customHeight="1" x14ac:dyDescent="0.2">
      <c r="R2123" s="256"/>
      <c r="S2123" s="257"/>
      <c r="T2123" s="257"/>
    </row>
    <row r="2124" spans="18:20" ht="11.25" customHeight="1" x14ac:dyDescent="0.2">
      <c r="R2124" s="256"/>
      <c r="S2124" s="257"/>
      <c r="T2124" s="257"/>
    </row>
    <row r="2125" spans="18:20" ht="11.25" customHeight="1" x14ac:dyDescent="0.2">
      <c r="R2125" s="256"/>
      <c r="S2125" s="257"/>
      <c r="T2125" s="257"/>
    </row>
    <row r="2126" spans="18:20" ht="11.25" customHeight="1" x14ac:dyDescent="0.2">
      <c r="R2126" s="256"/>
      <c r="S2126" s="257"/>
      <c r="T2126" s="257"/>
    </row>
    <row r="2127" spans="18:20" ht="11.25" customHeight="1" x14ac:dyDescent="0.2">
      <c r="R2127" s="256"/>
      <c r="S2127" s="257"/>
      <c r="T2127" s="257"/>
    </row>
    <row r="2128" spans="18:20" ht="11.25" customHeight="1" x14ac:dyDescent="0.2">
      <c r="R2128" s="256"/>
      <c r="S2128" s="257"/>
      <c r="T2128" s="257"/>
    </row>
    <row r="2129" spans="18:20" ht="11.25" customHeight="1" x14ac:dyDescent="0.2">
      <c r="R2129" s="256"/>
      <c r="S2129" s="257"/>
      <c r="T2129" s="257"/>
    </row>
    <row r="2130" spans="18:20" ht="11.25" customHeight="1" x14ac:dyDescent="0.2">
      <c r="R2130" s="256"/>
      <c r="S2130" s="257"/>
      <c r="T2130" s="257"/>
    </row>
    <row r="2131" spans="18:20" ht="11.25" customHeight="1" x14ac:dyDescent="0.2">
      <c r="R2131" s="256"/>
      <c r="S2131" s="257"/>
      <c r="T2131" s="257"/>
    </row>
    <row r="2132" spans="18:20" ht="11.25" customHeight="1" x14ac:dyDescent="0.2">
      <c r="R2132" s="256"/>
      <c r="S2132" s="257"/>
      <c r="T2132" s="257"/>
    </row>
    <row r="2133" spans="18:20" ht="11.25" customHeight="1" x14ac:dyDescent="0.2">
      <c r="R2133" s="256"/>
      <c r="S2133" s="257"/>
      <c r="T2133" s="257"/>
    </row>
    <row r="2134" spans="18:20" ht="11.25" customHeight="1" x14ac:dyDescent="0.2">
      <c r="R2134" s="256"/>
      <c r="S2134" s="257"/>
      <c r="T2134" s="257"/>
    </row>
    <row r="2135" spans="18:20" ht="11.25" customHeight="1" x14ac:dyDescent="0.2">
      <c r="R2135" s="256"/>
      <c r="S2135" s="257"/>
      <c r="T2135" s="257"/>
    </row>
    <row r="2136" spans="18:20" ht="11.25" customHeight="1" x14ac:dyDescent="0.2">
      <c r="R2136" s="256"/>
      <c r="S2136" s="257"/>
      <c r="T2136" s="257"/>
    </row>
    <row r="2137" spans="18:20" ht="11.25" customHeight="1" x14ac:dyDescent="0.2">
      <c r="R2137" s="256"/>
      <c r="S2137" s="257"/>
      <c r="T2137" s="257"/>
    </row>
    <row r="2138" spans="18:20" ht="11.25" customHeight="1" x14ac:dyDescent="0.2">
      <c r="R2138" s="256"/>
      <c r="S2138" s="257"/>
      <c r="T2138" s="257"/>
    </row>
    <row r="2139" spans="18:20" ht="11.25" customHeight="1" x14ac:dyDescent="0.2">
      <c r="R2139" s="256"/>
      <c r="S2139" s="257"/>
      <c r="T2139" s="257"/>
    </row>
    <row r="2140" spans="18:20" ht="11.25" customHeight="1" x14ac:dyDescent="0.2">
      <c r="R2140" s="256"/>
      <c r="S2140" s="257"/>
      <c r="T2140" s="257"/>
    </row>
    <row r="2141" spans="18:20" ht="11.25" customHeight="1" x14ac:dyDescent="0.2">
      <c r="R2141" s="256"/>
      <c r="S2141" s="257"/>
      <c r="T2141" s="257"/>
    </row>
    <row r="2142" spans="18:20" ht="11.25" customHeight="1" x14ac:dyDescent="0.2">
      <c r="R2142" s="256"/>
      <c r="S2142" s="257"/>
      <c r="T2142" s="257"/>
    </row>
    <row r="2143" spans="18:20" ht="11.25" customHeight="1" x14ac:dyDescent="0.2">
      <c r="R2143" s="256"/>
      <c r="S2143" s="257"/>
      <c r="T2143" s="257"/>
    </row>
    <row r="2144" spans="18:20" ht="11.25" customHeight="1" x14ac:dyDescent="0.2">
      <c r="R2144" s="256"/>
      <c r="S2144" s="257"/>
      <c r="T2144" s="257"/>
    </row>
    <row r="2145" spans="18:20" ht="11.25" customHeight="1" x14ac:dyDescent="0.2">
      <c r="R2145" s="256"/>
      <c r="S2145" s="257"/>
      <c r="T2145" s="257"/>
    </row>
    <row r="2146" spans="18:20" ht="11.25" customHeight="1" x14ac:dyDescent="0.2">
      <c r="R2146" s="256"/>
      <c r="S2146" s="257"/>
      <c r="T2146" s="257"/>
    </row>
    <row r="2147" spans="18:20" ht="11.25" customHeight="1" x14ac:dyDescent="0.2">
      <c r="R2147" s="256"/>
      <c r="S2147" s="257"/>
      <c r="T2147" s="257"/>
    </row>
    <row r="2148" spans="18:20" ht="11.25" customHeight="1" x14ac:dyDescent="0.2">
      <c r="R2148" s="256"/>
      <c r="S2148" s="257"/>
      <c r="T2148" s="257"/>
    </row>
    <row r="2149" spans="18:20" ht="11.25" customHeight="1" x14ac:dyDescent="0.2">
      <c r="R2149" s="256"/>
      <c r="S2149" s="257"/>
      <c r="T2149" s="257"/>
    </row>
    <row r="2150" spans="18:20" ht="11.25" customHeight="1" x14ac:dyDescent="0.2">
      <c r="R2150" s="256"/>
      <c r="S2150" s="257"/>
      <c r="T2150" s="257"/>
    </row>
    <row r="2151" spans="18:20" ht="11.25" customHeight="1" x14ac:dyDescent="0.2">
      <c r="R2151" s="256"/>
      <c r="S2151" s="257"/>
      <c r="T2151" s="257"/>
    </row>
    <row r="2152" spans="18:20" ht="11.25" customHeight="1" x14ac:dyDescent="0.2">
      <c r="R2152" s="256"/>
      <c r="S2152" s="257"/>
      <c r="T2152" s="257"/>
    </row>
    <row r="2153" spans="18:20" ht="11.25" customHeight="1" x14ac:dyDescent="0.2">
      <c r="R2153" s="256"/>
      <c r="S2153" s="257"/>
      <c r="T2153" s="257"/>
    </row>
    <row r="2154" spans="18:20" ht="11.25" customHeight="1" x14ac:dyDescent="0.2">
      <c r="R2154" s="256"/>
      <c r="S2154" s="257"/>
      <c r="T2154" s="257"/>
    </row>
    <row r="2155" spans="18:20" ht="11.25" customHeight="1" x14ac:dyDescent="0.2">
      <c r="R2155" s="256"/>
      <c r="S2155" s="257"/>
      <c r="T2155" s="257"/>
    </row>
    <row r="2156" spans="18:20" ht="11.25" customHeight="1" x14ac:dyDescent="0.2">
      <c r="R2156" s="256"/>
      <c r="S2156" s="257"/>
      <c r="T2156" s="257"/>
    </row>
    <row r="2157" spans="18:20" ht="11.25" customHeight="1" x14ac:dyDescent="0.2">
      <c r="R2157" s="256"/>
      <c r="S2157" s="257"/>
      <c r="T2157" s="257"/>
    </row>
    <row r="2158" spans="18:20" ht="11.25" customHeight="1" x14ac:dyDescent="0.2">
      <c r="R2158" s="256"/>
      <c r="S2158" s="257"/>
      <c r="T2158" s="257"/>
    </row>
    <row r="2159" spans="18:20" ht="11.25" customHeight="1" x14ac:dyDescent="0.2">
      <c r="R2159" s="256"/>
      <c r="S2159" s="257"/>
      <c r="T2159" s="257"/>
    </row>
    <row r="2160" spans="18:20" ht="11.25" customHeight="1" x14ac:dyDescent="0.2">
      <c r="R2160" s="256"/>
      <c r="S2160" s="257"/>
      <c r="T2160" s="257"/>
    </row>
    <row r="2161" spans="18:20" ht="11.25" customHeight="1" x14ac:dyDescent="0.2">
      <c r="R2161" s="256"/>
      <c r="S2161" s="257"/>
      <c r="T2161" s="257"/>
    </row>
    <row r="2162" spans="18:20" ht="11.25" customHeight="1" x14ac:dyDescent="0.2">
      <c r="R2162" s="256"/>
      <c r="S2162" s="257"/>
      <c r="T2162" s="257"/>
    </row>
    <row r="2163" spans="18:20" ht="11.25" customHeight="1" x14ac:dyDescent="0.2">
      <c r="R2163" s="256"/>
      <c r="S2163" s="257"/>
      <c r="T2163" s="257"/>
    </row>
    <row r="2164" spans="18:20" ht="11.25" customHeight="1" x14ac:dyDescent="0.2">
      <c r="R2164" s="256"/>
      <c r="S2164" s="257"/>
      <c r="T2164" s="257"/>
    </row>
    <row r="2165" spans="18:20" ht="11.25" customHeight="1" x14ac:dyDescent="0.2">
      <c r="R2165" s="256"/>
      <c r="S2165" s="257"/>
      <c r="T2165" s="257"/>
    </row>
    <row r="2166" spans="18:20" ht="11.25" customHeight="1" x14ac:dyDescent="0.2">
      <c r="R2166" s="256"/>
      <c r="S2166" s="257"/>
      <c r="T2166" s="257"/>
    </row>
    <row r="2167" spans="18:20" ht="11.25" customHeight="1" x14ac:dyDescent="0.2">
      <c r="R2167" s="256"/>
      <c r="S2167" s="257"/>
      <c r="T2167" s="257"/>
    </row>
    <row r="2168" spans="18:20" ht="11.25" customHeight="1" x14ac:dyDescent="0.2">
      <c r="R2168" s="256"/>
      <c r="S2168" s="257"/>
      <c r="T2168" s="257"/>
    </row>
    <row r="2169" spans="18:20" ht="11.25" customHeight="1" x14ac:dyDescent="0.2">
      <c r="R2169" s="256"/>
      <c r="S2169" s="257"/>
      <c r="T2169" s="257"/>
    </row>
    <row r="2170" spans="18:20" ht="11.25" customHeight="1" x14ac:dyDescent="0.2">
      <c r="R2170" s="256"/>
      <c r="S2170" s="257"/>
      <c r="T2170" s="257"/>
    </row>
    <row r="2171" spans="18:20" ht="11.25" customHeight="1" x14ac:dyDescent="0.2">
      <c r="R2171" s="256"/>
      <c r="S2171" s="257"/>
      <c r="T2171" s="257"/>
    </row>
    <row r="2172" spans="18:20" ht="11.25" customHeight="1" x14ac:dyDescent="0.2">
      <c r="R2172" s="256"/>
      <c r="S2172" s="257"/>
      <c r="T2172" s="257"/>
    </row>
    <row r="2173" spans="18:20" ht="11.25" customHeight="1" x14ac:dyDescent="0.2">
      <c r="R2173" s="256"/>
      <c r="S2173" s="257"/>
      <c r="T2173" s="257"/>
    </row>
    <row r="2174" spans="18:20" ht="11.25" customHeight="1" x14ac:dyDescent="0.2">
      <c r="R2174" s="256"/>
      <c r="S2174" s="257"/>
      <c r="T2174" s="257"/>
    </row>
    <row r="2175" spans="18:20" ht="11.25" customHeight="1" x14ac:dyDescent="0.2">
      <c r="R2175" s="256"/>
      <c r="S2175" s="257"/>
      <c r="T2175" s="257"/>
    </row>
    <row r="2176" spans="18:20" ht="11.25" customHeight="1" x14ac:dyDescent="0.2">
      <c r="R2176" s="256"/>
      <c r="S2176" s="257"/>
      <c r="T2176" s="257"/>
    </row>
    <row r="2177" spans="18:20" ht="11.25" customHeight="1" x14ac:dyDescent="0.2">
      <c r="R2177" s="256"/>
      <c r="S2177" s="257"/>
      <c r="T2177" s="257"/>
    </row>
    <row r="2178" spans="18:20" ht="11.25" customHeight="1" x14ac:dyDescent="0.2">
      <c r="R2178" s="256"/>
      <c r="S2178" s="257"/>
      <c r="T2178" s="257"/>
    </row>
    <row r="2179" spans="18:20" ht="11.25" customHeight="1" x14ac:dyDescent="0.2">
      <c r="R2179" s="256"/>
      <c r="S2179" s="257"/>
      <c r="T2179" s="257"/>
    </row>
    <row r="2180" spans="18:20" ht="11.25" customHeight="1" x14ac:dyDescent="0.2">
      <c r="R2180" s="256"/>
      <c r="S2180" s="257"/>
      <c r="T2180" s="257"/>
    </row>
    <row r="2181" spans="18:20" ht="11.25" customHeight="1" x14ac:dyDescent="0.2">
      <c r="R2181" s="256"/>
      <c r="S2181" s="257"/>
      <c r="T2181" s="257"/>
    </row>
    <row r="2182" spans="18:20" ht="11.25" customHeight="1" x14ac:dyDescent="0.2">
      <c r="R2182" s="256"/>
      <c r="S2182" s="257"/>
      <c r="T2182" s="257"/>
    </row>
    <row r="2183" spans="18:20" ht="11.25" customHeight="1" x14ac:dyDescent="0.2">
      <c r="R2183" s="256"/>
      <c r="S2183" s="257"/>
      <c r="T2183" s="257"/>
    </row>
    <row r="2184" spans="18:20" ht="11.25" customHeight="1" x14ac:dyDescent="0.2">
      <c r="R2184" s="256"/>
      <c r="S2184" s="257"/>
      <c r="T2184" s="257"/>
    </row>
    <row r="2185" spans="18:20" ht="11.25" customHeight="1" x14ac:dyDescent="0.2">
      <c r="R2185" s="256"/>
      <c r="S2185" s="257"/>
      <c r="T2185" s="257"/>
    </row>
    <row r="2186" spans="18:20" ht="11.25" customHeight="1" x14ac:dyDescent="0.2">
      <c r="R2186" s="256"/>
      <c r="S2186" s="257"/>
      <c r="T2186" s="257"/>
    </row>
    <row r="2187" spans="18:20" ht="11.25" customHeight="1" x14ac:dyDescent="0.2">
      <c r="R2187" s="256"/>
      <c r="S2187" s="257"/>
      <c r="T2187" s="257"/>
    </row>
    <row r="2188" spans="18:20" ht="11.25" customHeight="1" x14ac:dyDescent="0.2">
      <c r="R2188" s="256"/>
      <c r="S2188" s="257"/>
      <c r="T2188" s="257"/>
    </row>
    <row r="2189" spans="18:20" ht="11.25" customHeight="1" x14ac:dyDescent="0.2">
      <c r="R2189" s="256"/>
      <c r="S2189" s="257"/>
      <c r="T2189" s="257"/>
    </row>
    <row r="2190" spans="18:20" ht="11.25" customHeight="1" x14ac:dyDescent="0.2">
      <c r="R2190" s="256"/>
      <c r="S2190" s="257"/>
      <c r="T2190" s="257"/>
    </row>
    <row r="2191" spans="18:20" ht="11.25" customHeight="1" x14ac:dyDescent="0.2">
      <c r="R2191" s="256"/>
      <c r="S2191" s="257"/>
      <c r="T2191" s="257"/>
    </row>
    <row r="2192" spans="18:20" ht="11.25" customHeight="1" x14ac:dyDescent="0.2">
      <c r="R2192" s="256"/>
      <c r="S2192" s="257"/>
      <c r="T2192" s="257"/>
    </row>
    <row r="2193" spans="18:20" ht="11.25" customHeight="1" x14ac:dyDescent="0.2">
      <c r="R2193" s="256"/>
      <c r="S2193" s="257"/>
      <c r="T2193" s="257"/>
    </row>
    <row r="2194" spans="18:20" ht="11.25" customHeight="1" x14ac:dyDescent="0.2">
      <c r="R2194" s="256"/>
      <c r="S2194" s="257"/>
      <c r="T2194" s="257"/>
    </row>
    <row r="2195" spans="18:20" ht="11.25" customHeight="1" x14ac:dyDescent="0.2">
      <c r="R2195" s="256"/>
      <c r="S2195" s="257"/>
      <c r="T2195" s="257"/>
    </row>
    <row r="2196" spans="18:20" ht="11.25" customHeight="1" x14ac:dyDescent="0.2">
      <c r="R2196" s="256"/>
      <c r="S2196" s="257"/>
      <c r="T2196" s="257"/>
    </row>
    <row r="2197" spans="18:20" ht="11.25" customHeight="1" x14ac:dyDescent="0.2">
      <c r="R2197" s="256"/>
      <c r="S2197" s="257"/>
      <c r="T2197" s="257"/>
    </row>
    <row r="2198" spans="18:20" ht="11.25" customHeight="1" x14ac:dyDescent="0.2">
      <c r="R2198" s="256"/>
      <c r="S2198" s="257"/>
      <c r="T2198" s="257"/>
    </row>
    <row r="2199" spans="18:20" ht="11.25" customHeight="1" x14ac:dyDescent="0.2">
      <c r="R2199" s="256"/>
      <c r="S2199" s="257"/>
      <c r="T2199" s="257"/>
    </row>
    <row r="2200" spans="18:20" ht="11.25" customHeight="1" x14ac:dyDescent="0.2">
      <c r="R2200" s="256"/>
      <c r="S2200" s="257"/>
      <c r="T2200" s="257"/>
    </row>
    <row r="2201" spans="18:20" ht="11.25" customHeight="1" x14ac:dyDescent="0.2">
      <c r="R2201" s="256"/>
      <c r="S2201" s="257"/>
      <c r="T2201" s="257"/>
    </row>
    <row r="2202" spans="18:20" ht="11.25" customHeight="1" x14ac:dyDescent="0.2">
      <c r="R2202" s="256"/>
      <c r="S2202" s="257"/>
      <c r="T2202" s="257"/>
    </row>
    <row r="2203" spans="18:20" ht="11.25" customHeight="1" x14ac:dyDescent="0.2">
      <c r="R2203" s="256"/>
      <c r="S2203" s="257"/>
      <c r="T2203" s="257"/>
    </row>
    <row r="2204" spans="18:20" ht="11.25" customHeight="1" x14ac:dyDescent="0.2">
      <c r="R2204" s="256"/>
      <c r="S2204" s="257"/>
      <c r="T2204" s="257"/>
    </row>
    <row r="2205" spans="18:20" ht="11.25" customHeight="1" x14ac:dyDescent="0.2">
      <c r="R2205" s="256"/>
      <c r="S2205" s="257"/>
      <c r="T2205" s="257"/>
    </row>
    <row r="2206" spans="18:20" ht="11.25" customHeight="1" x14ac:dyDescent="0.2">
      <c r="R2206" s="256"/>
      <c r="S2206" s="257"/>
      <c r="T2206" s="257"/>
    </row>
    <row r="2207" spans="18:20" ht="11.25" customHeight="1" x14ac:dyDescent="0.2">
      <c r="R2207" s="256"/>
      <c r="S2207" s="257"/>
      <c r="T2207" s="257"/>
    </row>
    <row r="2208" spans="18:20" ht="11.25" customHeight="1" x14ac:dyDescent="0.2">
      <c r="R2208" s="256"/>
      <c r="S2208" s="257"/>
      <c r="T2208" s="257"/>
    </row>
    <row r="2209" spans="18:20" ht="11.25" customHeight="1" x14ac:dyDescent="0.2">
      <c r="R2209" s="256"/>
      <c r="S2209" s="257"/>
      <c r="T2209" s="257"/>
    </row>
    <row r="2210" spans="18:20" ht="11.25" customHeight="1" x14ac:dyDescent="0.2">
      <c r="R2210" s="256"/>
      <c r="S2210" s="257"/>
      <c r="T2210" s="257"/>
    </row>
    <row r="2211" spans="18:20" ht="11.25" customHeight="1" x14ac:dyDescent="0.2">
      <c r="R2211" s="256"/>
      <c r="S2211" s="257"/>
      <c r="T2211" s="257"/>
    </row>
    <row r="2212" spans="18:20" ht="11.25" customHeight="1" x14ac:dyDescent="0.2">
      <c r="R2212" s="256"/>
      <c r="S2212" s="257"/>
      <c r="T2212" s="257"/>
    </row>
    <row r="2213" spans="18:20" ht="11.25" customHeight="1" x14ac:dyDescent="0.2">
      <c r="R2213" s="256"/>
      <c r="S2213" s="257"/>
      <c r="T2213" s="257"/>
    </row>
    <row r="2214" spans="18:20" ht="11.25" customHeight="1" x14ac:dyDescent="0.2">
      <c r="R2214" s="256"/>
      <c r="S2214" s="257"/>
      <c r="T2214" s="257"/>
    </row>
    <row r="2215" spans="18:20" ht="11.25" customHeight="1" x14ac:dyDescent="0.2">
      <c r="R2215" s="256"/>
      <c r="S2215" s="257"/>
      <c r="T2215" s="257"/>
    </row>
    <row r="2216" spans="18:20" ht="11.25" customHeight="1" x14ac:dyDescent="0.2">
      <c r="R2216" s="256"/>
      <c r="S2216" s="257"/>
      <c r="T2216" s="257"/>
    </row>
    <row r="2217" spans="18:20" ht="11.25" customHeight="1" x14ac:dyDescent="0.2">
      <c r="R2217" s="256"/>
      <c r="S2217" s="257"/>
      <c r="T2217" s="257"/>
    </row>
    <row r="2218" spans="18:20" ht="11.25" customHeight="1" x14ac:dyDescent="0.2">
      <c r="R2218" s="256"/>
      <c r="S2218" s="257"/>
      <c r="T2218" s="257"/>
    </row>
    <row r="2219" spans="18:20" ht="11.25" customHeight="1" x14ac:dyDescent="0.2">
      <c r="R2219" s="256"/>
      <c r="S2219" s="257"/>
      <c r="T2219" s="257"/>
    </row>
    <row r="2220" spans="18:20" ht="11.25" customHeight="1" x14ac:dyDescent="0.2">
      <c r="R2220" s="256"/>
      <c r="S2220" s="257"/>
      <c r="T2220" s="257"/>
    </row>
    <row r="2221" spans="18:20" ht="11.25" customHeight="1" x14ac:dyDescent="0.2">
      <c r="R2221" s="256"/>
      <c r="S2221" s="257"/>
      <c r="T2221" s="257"/>
    </row>
    <row r="2222" spans="18:20" ht="11.25" customHeight="1" x14ac:dyDescent="0.2">
      <c r="R2222" s="256"/>
      <c r="S2222" s="257"/>
      <c r="T2222" s="257"/>
    </row>
    <row r="2223" spans="18:20" ht="11.25" customHeight="1" x14ac:dyDescent="0.2">
      <c r="R2223" s="256"/>
      <c r="S2223" s="257"/>
      <c r="T2223" s="257"/>
    </row>
    <row r="2224" spans="18:20" ht="11.25" customHeight="1" x14ac:dyDescent="0.2">
      <c r="R2224" s="256"/>
      <c r="S2224" s="257"/>
      <c r="T2224" s="257"/>
    </row>
    <row r="2225" spans="18:20" ht="11.25" customHeight="1" x14ac:dyDescent="0.2">
      <c r="R2225" s="256"/>
      <c r="S2225" s="257"/>
      <c r="T2225" s="257"/>
    </row>
    <row r="2226" spans="18:20" ht="11.25" customHeight="1" x14ac:dyDescent="0.2">
      <c r="R2226" s="256"/>
      <c r="S2226" s="257"/>
      <c r="T2226" s="257"/>
    </row>
    <row r="2227" spans="18:20" ht="11.25" customHeight="1" x14ac:dyDescent="0.2">
      <c r="R2227" s="256"/>
      <c r="S2227" s="257"/>
      <c r="T2227" s="257"/>
    </row>
    <row r="2228" spans="18:20" ht="11.25" customHeight="1" x14ac:dyDescent="0.2">
      <c r="R2228" s="256"/>
      <c r="S2228" s="257"/>
      <c r="T2228" s="257"/>
    </row>
    <row r="2229" spans="18:20" ht="11.25" customHeight="1" x14ac:dyDescent="0.2">
      <c r="R2229" s="256"/>
      <c r="S2229" s="257"/>
      <c r="T2229" s="257"/>
    </row>
    <row r="2230" spans="18:20" ht="11.25" customHeight="1" x14ac:dyDescent="0.2">
      <c r="R2230" s="256"/>
      <c r="S2230" s="257"/>
      <c r="T2230" s="257"/>
    </row>
    <row r="2231" spans="18:20" ht="11.25" customHeight="1" x14ac:dyDescent="0.2">
      <c r="R2231" s="256"/>
      <c r="S2231" s="257"/>
      <c r="T2231" s="257"/>
    </row>
    <row r="2232" spans="18:20" ht="11.25" customHeight="1" x14ac:dyDescent="0.2">
      <c r="R2232" s="256"/>
      <c r="S2232" s="257"/>
      <c r="T2232" s="257"/>
    </row>
    <row r="2233" spans="18:20" ht="11.25" customHeight="1" x14ac:dyDescent="0.2">
      <c r="R2233" s="256"/>
      <c r="S2233" s="257"/>
      <c r="T2233" s="257"/>
    </row>
    <row r="2234" spans="18:20" ht="11.25" customHeight="1" x14ac:dyDescent="0.2">
      <c r="R2234" s="256"/>
      <c r="S2234" s="257"/>
      <c r="T2234" s="257"/>
    </row>
    <row r="2235" spans="18:20" ht="11.25" customHeight="1" x14ac:dyDescent="0.2">
      <c r="R2235" s="256"/>
      <c r="S2235" s="257"/>
      <c r="T2235" s="257"/>
    </row>
    <row r="2236" spans="18:20" ht="11.25" customHeight="1" x14ac:dyDescent="0.2">
      <c r="R2236" s="256"/>
      <c r="S2236" s="257"/>
      <c r="T2236" s="257"/>
    </row>
    <row r="2237" spans="18:20" ht="11.25" customHeight="1" x14ac:dyDescent="0.2">
      <c r="R2237" s="256"/>
      <c r="S2237" s="257"/>
      <c r="T2237" s="257"/>
    </row>
    <row r="2238" spans="18:20" ht="11.25" customHeight="1" x14ac:dyDescent="0.2">
      <c r="R2238" s="256"/>
      <c r="S2238" s="257"/>
      <c r="T2238" s="257"/>
    </row>
    <row r="2239" spans="18:20" ht="11.25" customHeight="1" x14ac:dyDescent="0.2">
      <c r="R2239" s="256"/>
      <c r="S2239" s="257"/>
      <c r="T2239" s="257"/>
    </row>
    <row r="2240" spans="18:20" ht="11.25" customHeight="1" x14ac:dyDescent="0.2">
      <c r="R2240" s="256"/>
      <c r="S2240" s="257"/>
      <c r="T2240" s="257"/>
    </row>
    <row r="2241" spans="18:20" ht="11.25" customHeight="1" x14ac:dyDescent="0.2">
      <c r="R2241" s="256"/>
      <c r="S2241" s="257"/>
      <c r="T2241" s="257"/>
    </row>
    <row r="2242" spans="18:20" ht="11.25" customHeight="1" x14ac:dyDescent="0.2">
      <c r="R2242" s="256"/>
      <c r="S2242" s="257"/>
      <c r="T2242" s="257"/>
    </row>
    <row r="2243" spans="18:20" ht="11.25" customHeight="1" x14ac:dyDescent="0.2">
      <c r="R2243" s="256"/>
      <c r="S2243" s="257"/>
      <c r="T2243" s="257"/>
    </row>
    <row r="2244" spans="18:20" ht="11.25" customHeight="1" x14ac:dyDescent="0.2">
      <c r="R2244" s="256"/>
      <c r="S2244" s="257"/>
      <c r="T2244" s="257"/>
    </row>
    <row r="2245" spans="18:20" ht="11.25" customHeight="1" x14ac:dyDescent="0.2">
      <c r="R2245" s="256"/>
      <c r="S2245" s="257"/>
      <c r="T2245" s="257"/>
    </row>
    <row r="2246" spans="18:20" ht="11.25" customHeight="1" x14ac:dyDescent="0.2">
      <c r="R2246" s="256"/>
      <c r="S2246" s="257"/>
      <c r="T2246" s="257"/>
    </row>
    <row r="2247" spans="18:20" ht="11.25" customHeight="1" x14ac:dyDescent="0.2">
      <c r="R2247" s="256"/>
      <c r="S2247" s="257"/>
      <c r="T2247" s="257"/>
    </row>
    <row r="2248" spans="18:20" ht="11.25" customHeight="1" x14ac:dyDescent="0.2">
      <c r="R2248" s="256"/>
      <c r="S2248" s="257"/>
      <c r="T2248" s="257"/>
    </row>
    <row r="2249" spans="18:20" ht="11.25" customHeight="1" x14ac:dyDescent="0.2">
      <c r="R2249" s="256"/>
      <c r="S2249" s="257"/>
      <c r="T2249" s="257"/>
    </row>
    <row r="2250" spans="18:20" ht="11.25" customHeight="1" x14ac:dyDescent="0.2">
      <c r="R2250" s="256"/>
      <c r="S2250" s="257"/>
      <c r="T2250" s="257"/>
    </row>
    <row r="2251" spans="18:20" ht="11.25" customHeight="1" x14ac:dyDescent="0.2">
      <c r="R2251" s="256"/>
      <c r="S2251" s="257"/>
      <c r="T2251" s="257"/>
    </row>
    <row r="2252" spans="18:20" ht="11.25" customHeight="1" x14ac:dyDescent="0.2">
      <c r="R2252" s="256"/>
      <c r="S2252" s="257"/>
      <c r="T2252" s="257"/>
    </row>
    <row r="2253" spans="18:20" ht="11.25" customHeight="1" x14ac:dyDescent="0.2">
      <c r="R2253" s="256"/>
      <c r="S2253" s="257"/>
      <c r="T2253" s="257"/>
    </row>
    <row r="2254" spans="18:20" ht="11.25" customHeight="1" x14ac:dyDescent="0.2">
      <c r="R2254" s="256"/>
      <c r="S2254" s="257"/>
      <c r="T2254" s="257"/>
    </row>
    <row r="2255" spans="18:20" ht="11.25" customHeight="1" x14ac:dyDescent="0.2">
      <c r="R2255" s="256"/>
      <c r="S2255" s="257"/>
      <c r="T2255" s="257"/>
    </row>
    <row r="2256" spans="18:20" ht="11.25" customHeight="1" x14ac:dyDescent="0.2">
      <c r="R2256" s="256"/>
      <c r="S2256" s="257"/>
      <c r="T2256" s="257"/>
    </row>
    <row r="2257" spans="18:20" ht="11.25" customHeight="1" x14ac:dyDescent="0.2">
      <c r="R2257" s="256"/>
      <c r="S2257" s="257"/>
      <c r="T2257" s="257"/>
    </row>
    <row r="2258" spans="18:20" ht="11.25" customHeight="1" x14ac:dyDescent="0.2">
      <c r="R2258" s="256"/>
      <c r="S2258" s="257"/>
      <c r="T2258" s="257"/>
    </row>
    <row r="2259" spans="18:20" ht="11.25" customHeight="1" x14ac:dyDescent="0.2">
      <c r="R2259" s="256"/>
      <c r="S2259" s="257"/>
      <c r="T2259" s="257"/>
    </row>
    <row r="2260" spans="18:20" ht="11.25" customHeight="1" x14ac:dyDescent="0.2">
      <c r="R2260" s="256"/>
      <c r="S2260" s="257"/>
      <c r="T2260" s="257"/>
    </row>
    <row r="2261" spans="18:20" ht="11.25" customHeight="1" x14ac:dyDescent="0.2">
      <c r="R2261" s="256"/>
      <c r="S2261" s="257"/>
      <c r="T2261" s="257"/>
    </row>
    <row r="2262" spans="18:20" ht="11.25" customHeight="1" x14ac:dyDescent="0.2">
      <c r="R2262" s="256"/>
      <c r="S2262" s="257"/>
      <c r="T2262" s="257"/>
    </row>
    <row r="2263" spans="18:20" ht="11.25" customHeight="1" x14ac:dyDescent="0.2">
      <c r="R2263" s="256"/>
      <c r="S2263" s="257"/>
      <c r="T2263" s="257"/>
    </row>
    <row r="2264" spans="18:20" ht="11.25" customHeight="1" x14ac:dyDescent="0.2">
      <c r="R2264" s="256"/>
      <c r="S2264" s="257"/>
      <c r="T2264" s="257"/>
    </row>
    <row r="2265" spans="18:20" ht="11.25" customHeight="1" x14ac:dyDescent="0.2">
      <c r="R2265" s="256"/>
      <c r="S2265" s="257"/>
      <c r="T2265" s="257"/>
    </row>
    <row r="2266" spans="18:20" ht="11.25" customHeight="1" x14ac:dyDescent="0.2">
      <c r="R2266" s="256"/>
      <c r="S2266" s="257"/>
      <c r="T2266" s="257"/>
    </row>
    <row r="2267" spans="18:20" ht="11.25" customHeight="1" x14ac:dyDescent="0.2">
      <c r="R2267" s="256"/>
      <c r="S2267" s="257"/>
      <c r="T2267" s="257"/>
    </row>
    <row r="2268" spans="18:20" ht="11.25" customHeight="1" x14ac:dyDescent="0.2">
      <c r="R2268" s="256"/>
      <c r="S2268" s="257"/>
      <c r="T2268" s="257"/>
    </row>
    <row r="2269" spans="18:20" ht="11.25" customHeight="1" x14ac:dyDescent="0.2">
      <c r="R2269" s="256"/>
      <c r="S2269" s="257"/>
      <c r="T2269" s="257"/>
    </row>
    <row r="2270" spans="18:20" ht="11.25" customHeight="1" x14ac:dyDescent="0.2">
      <c r="R2270" s="256"/>
      <c r="S2270" s="257"/>
      <c r="T2270" s="257"/>
    </row>
    <row r="2271" spans="18:20" ht="11.25" customHeight="1" x14ac:dyDescent="0.2">
      <c r="R2271" s="256"/>
      <c r="S2271" s="257"/>
      <c r="T2271" s="257"/>
    </row>
    <row r="2272" spans="18:20" ht="11.25" customHeight="1" x14ac:dyDescent="0.2">
      <c r="R2272" s="256"/>
      <c r="S2272" s="257"/>
      <c r="T2272" s="257"/>
    </row>
    <row r="2273" spans="18:20" ht="11.25" customHeight="1" x14ac:dyDescent="0.2">
      <c r="R2273" s="256"/>
      <c r="S2273" s="257"/>
      <c r="T2273" s="257"/>
    </row>
    <row r="2274" spans="18:20" ht="11.25" customHeight="1" x14ac:dyDescent="0.2">
      <c r="R2274" s="256"/>
      <c r="S2274" s="257"/>
      <c r="T2274" s="257"/>
    </row>
    <row r="2275" spans="18:20" ht="11.25" customHeight="1" x14ac:dyDescent="0.2">
      <c r="R2275" s="256"/>
      <c r="S2275" s="257"/>
      <c r="T2275" s="257"/>
    </row>
    <row r="2276" spans="18:20" ht="11.25" customHeight="1" x14ac:dyDescent="0.2">
      <c r="R2276" s="256"/>
      <c r="S2276" s="257"/>
      <c r="T2276" s="257"/>
    </row>
    <row r="2277" spans="18:20" ht="11.25" customHeight="1" x14ac:dyDescent="0.2">
      <c r="R2277" s="256"/>
      <c r="S2277" s="257"/>
      <c r="T2277" s="257"/>
    </row>
    <row r="2278" spans="18:20" ht="11.25" customHeight="1" x14ac:dyDescent="0.2">
      <c r="R2278" s="256"/>
      <c r="S2278" s="257"/>
      <c r="T2278" s="257"/>
    </row>
    <row r="2279" spans="18:20" ht="11.25" customHeight="1" x14ac:dyDescent="0.2">
      <c r="R2279" s="256"/>
      <c r="S2279" s="257"/>
      <c r="T2279" s="257"/>
    </row>
    <row r="2280" spans="18:20" ht="11.25" customHeight="1" x14ac:dyDescent="0.2">
      <c r="R2280" s="256"/>
      <c r="S2280" s="257"/>
      <c r="T2280" s="257"/>
    </row>
    <row r="2281" spans="18:20" ht="11.25" customHeight="1" x14ac:dyDescent="0.2">
      <c r="R2281" s="256"/>
      <c r="S2281" s="257"/>
      <c r="T2281" s="257"/>
    </row>
    <row r="2282" spans="18:20" ht="11.25" customHeight="1" x14ac:dyDescent="0.2">
      <c r="R2282" s="256"/>
      <c r="S2282" s="257"/>
      <c r="T2282" s="257"/>
    </row>
    <row r="2283" spans="18:20" ht="11.25" customHeight="1" x14ac:dyDescent="0.2">
      <c r="R2283" s="256"/>
      <c r="S2283" s="257"/>
      <c r="T2283" s="257"/>
    </row>
    <row r="2284" spans="18:20" ht="11.25" customHeight="1" x14ac:dyDescent="0.2">
      <c r="R2284" s="256"/>
      <c r="S2284" s="257"/>
      <c r="T2284" s="257"/>
    </row>
    <row r="2285" spans="18:20" ht="11.25" customHeight="1" x14ac:dyDescent="0.2">
      <c r="R2285" s="256"/>
      <c r="S2285" s="257"/>
      <c r="T2285" s="257"/>
    </row>
    <row r="2286" spans="18:20" ht="11.25" customHeight="1" x14ac:dyDescent="0.2">
      <c r="R2286" s="256"/>
      <c r="S2286" s="257"/>
      <c r="T2286" s="257"/>
    </row>
    <row r="2287" spans="18:20" ht="11.25" customHeight="1" x14ac:dyDescent="0.2">
      <c r="R2287" s="256"/>
      <c r="S2287" s="257"/>
      <c r="T2287" s="257"/>
    </row>
    <row r="2288" spans="18:20" ht="11.25" customHeight="1" x14ac:dyDescent="0.2">
      <c r="R2288" s="256"/>
      <c r="S2288" s="257"/>
      <c r="T2288" s="257"/>
    </row>
    <row r="2289" spans="18:20" ht="11.25" customHeight="1" x14ac:dyDescent="0.2">
      <c r="R2289" s="256"/>
      <c r="S2289" s="257"/>
      <c r="T2289" s="257"/>
    </row>
    <row r="2290" spans="18:20" ht="11.25" customHeight="1" x14ac:dyDescent="0.2">
      <c r="R2290" s="256"/>
      <c r="S2290" s="257"/>
      <c r="T2290" s="257"/>
    </row>
    <row r="2291" spans="18:20" ht="11.25" customHeight="1" x14ac:dyDescent="0.2">
      <c r="R2291" s="256"/>
      <c r="S2291" s="257"/>
      <c r="T2291" s="257"/>
    </row>
    <row r="2292" spans="18:20" ht="11.25" customHeight="1" x14ac:dyDescent="0.2">
      <c r="R2292" s="256"/>
      <c r="S2292" s="257"/>
      <c r="T2292" s="257"/>
    </row>
    <row r="2293" spans="18:20" ht="11.25" customHeight="1" x14ac:dyDescent="0.2">
      <c r="R2293" s="256"/>
      <c r="S2293" s="257"/>
      <c r="T2293" s="257"/>
    </row>
    <row r="2294" spans="18:20" ht="11.25" customHeight="1" x14ac:dyDescent="0.2">
      <c r="R2294" s="256"/>
      <c r="S2294" s="257"/>
      <c r="T2294" s="257"/>
    </row>
    <row r="2295" spans="18:20" ht="11.25" customHeight="1" x14ac:dyDescent="0.2">
      <c r="R2295" s="256"/>
      <c r="S2295" s="257"/>
      <c r="T2295" s="257"/>
    </row>
    <row r="2296" spans="18:20" ht="11.25" customHeight="1" x14ac:dyDescent="0.2">
      <c r="R2296" s="256"/>
      <c r="S2296" s="257"/>
      <c r="T2296" s="257"/>
    </row>
    <row r="2297" spans="18:20" ht="11.25" customHeight="1" x14ac:dyDescent="0.2">
      <c r="R2297" s="256"/>
      <c r="S2297" s="257"/>
      <c r="T2297" s="257"/>
    </row>
    <row r="2298" spans="18:20" ht="11.25" customHeight="1" x14ac:dyDescent="0.2">
      <c r="R2298" s="256"/>
      <c r="S2298" s="257"/>
      <c r="T2298" s="257"/>
    </row>
    <row r="2299" spans="18:20" ht="11.25" customHeight="1" x14ac:dyDescent="0.2">
      <c r="R2299" s="256"/>
      <c r="S2299" s="257"/>
      <c r="T2299" s="257"/>
    </row>
    <row r="2300" spans="18:20" ht="11.25" customHeight="1" x14ac:dyDescent="0.2">
      <c r="R2300" s="256"/>
      <c r="S2300" s="257"/>
      <c r="T2300" s="257"/>
    </row>
    <row r="2301" spans="18:20" ht="11.25" customHeight="1" x14ac:dyDescent="0.2">
      <c r="R2301" s="256"/>
      <c r="S2301" s="257"/>
      <c r="T2301" s="257"/>
    </row>
    <row r="2302" spans="18:20" ht="11.25" customHeight="1" x14ac:dyDescent="0.2">
      <c r="R2302" s="256"/>
      <c r="S2302" s="257"/>
      <c r="T2302" s="257"/>
    </row>
    <row r="2303" spans="18:20" ht="11.25" customHeight="1" x14ac:dyDescent="0.2">
      <c r="R2303" s="256"/>
      <c r="S2303" s="257"/>
      <c r="T2303" s="257"/>
    </row>
    <row r="2304" spans="18:20" ht="11.25" customHeight="1" x14ac:dyDescent="0.2">
      <c r="R2304" s="256"/>
      <c r="S2304" s="257"/>
      <c r="T2304" s="257"/>
    </row>
    <row r="2305" spans="18:20" ht="11.25" customHeight="1" x14ac:dyDescent="0.2">
      <c r="R2305" s="256"/>
      <c r="S2305" s="257"/>
      <c r="T2305" s="257"/>
    </row>
    <row r="2306" spans="18:20" ht="11.25" customHeight="1" x14ac:dyDescent="0.2">
      <c r="R2306" s="256"/>
      <c r="S2306" s="257"/>
      <c r="T2306" s="257"/>
    </row>
    <row r="2307" spans="18:20" ht="11.25" customHeight="1" x14ac:dyDescent="0.2">
      <c r="R2307" s="256"/>
      <c r="S2307" s="257"/>
      <c r="T2307" s="257"/>
    </row>
    <row r="2308" spans="18:20" ht="11.25" customHeight="1" x14ac:dyDescent="0.2">
      <c r="R2308" s="256"/>
      <c r="S2308" s="257"/>
      <c r="T2308" s="257"/>
    </row>
    <row r="2309" spans="18:20" ht="11.25" customHeight="1" x14ac:dyDescent="0.2">
      <c r="R2309" s="256"/>
      <c r="S2309" s="257"/>
      <c r="T2309" s="257"/>
    </row>
    <row r="2310" spans="18:20" ht="11.25" customHeight="1" x14ac:dyDescent="0.2">
      <c r="R2310" s="256"/>
      <c r="S2310" s="257"/>
      <c r="T2310" s="257"/>
    </row>
    <row r="2311" spans="18:20" ht="11.25" customHeight="1" x14ac:dyDescent="0.2">
      <c r="R2311" s="256"/>
      <c r="S2311" s="257"/>
      <c r="T2311" s="257"/>
    </row>
    <row r="2312" spans="18:20" ht="11.25" customHeight="1" x14ac:dyDescent="0.2">
      <c r="R2312" s="256"/>
      <c r="S2312" s="257"/>
      <c r="T2312" s="257"/>
    </row>
    <row r="2313" spans="18:20" ht="11.25" customHeight="1" x14ac:dyDescent="0.2">
      <c r="R2313" s="256"/>
      <c r="S2313" s="257"/>
      <c r="T2313" s="257"/>
    </row>
    <row r="2314" spans="18:20" ht="11.25" customHeight="1" x14ac:dyDescent="0.2">
      <c r="R2314" s="256"/>
      <c r="S2314" s="257"/>
      <c r="T2314" s="257"/>
    </row>
    <row r="2315" spans="18:20" ht="11.25" customHeight="1" x14ac:dyDescent="0.2">
      <c r="R2315" s="256"/>
      <c r="S2315" s="257"/>
      <c r="T2315" s="257"/>
    </row>
    <row r="2316" spans="18:20" ht="11.25" customHeight="1" x14ac:dyDescent="0.2">
      <c r="R2316" s="256"/>
      <c r="S2316" s="257"/>
      <c r="T2316" s="257"/>
    </row>
    <row r="2317" spans="18:20" ht="11.25" customHeight="1" x14ac:dyDescent="0.2">
      <c r="R2317" s="256"/>
      <c r="S2317" s="257"/>
      <c r="T2317" s="257"/>
    </row>
    <row r="2318" spans="18:20" ht="11.25" customHeight="1" x14ac:dyDescent="0.2">
      <c r="R2318" s="256"/>
      <c r="S2318" s="257"/>
      <c r="T2318" s="257"/>
    </row>
    <row r="2319" spans="18:20" ht="11.25" customHeight="1" x14ac:dyDescent="0.2">
      <c r="R2319" s="256"/>
      <c r="S2319" s="257"/>
      <c r="T2319" s="257"/>
    </row>
    <row r="2320" spans="18:20" ht="11.25" customHeight="1" x14ac:dyDescent="0.2">
      <c r="R2320" s="256"/>
      <c r="S2320" s="257"/>
      <c r="T2320" s="257"/>
    </row>
    <row r="2321" spans="18:20" ht="11.25" customHeight="1" x14ac:dyDescent="0.2">
      <c r="R2321" s="256"/>
      <c r="S2321" s="257"/>
      <c r="T2321" s="257"/>
    </row>
    <row r="2322" spans="18:20" ht="11.25" customHeight="1" x14ac:dyDescent="0.2">
      <c r="R2322" s="256"/>
      <c r="S2322" s="257"/>
      <c r="T2322" s="257"/>
    </row>
    <row r="2323" spans="18:20" ht="11.25" customHeight="1" x14ac:dyDescent="0.2">
      <c r="R2323" s="256"/>
      <c r="S2323" s="257"/>
      <c r="T2323" s="257"/>
    </row>
    <row r="2324" spans="18:20" ht="11.25" customHeight="1" x14ac:dyDescent="0.2">
      <c r="R2324" s="256"/>
      <c r="S2324" s="257"/>
      <c r="T2324" s="257"/>
    </row>
    <row r="2325" spans="18:20" ht="11.25" customHeight="1" x14ac:dyDescent="0.2">
      <c r="R2325" s="256"/>
      <c r="S2325" s="257"/>
      <c r="T2325" s="257"/>
    </row>
    <row r="2326" spans="18:20" ht="11.25" customHeight="1" x14ac:dyDescent="0.2">
      <c r="R2326" s="256"/>
      <c r="S2326" s="257"/>
      <c r="T2326" s="257"/>
    </row>
    <row r="2327" spans="18:20" ht="11.25" customHeight="1" x14ac:dyDescent="0.2">
      <c r="R2327" s="256"/>
      <c r="S2327" s="257"/>
      <c r="T2327" s="257"/>
    </row>
    <row r="2328" spans="18:20" ht="11.25" customHeight="1" x14ac:dyDescent="0.2">
      <c r="R2328" s="256"/>
      <c r="S2328" s="257"/>
      <c r="T2328" s="257"/>
    </row>
    <row r="2329" spans="18:20" ht="11.25" customHeight="1" x14ac:dyDescent="0.2">
      <c r="R2329" s="256"/>
      <c r="S2329" s="257"/>
      <c r="T2329" s="257"/>
    </row>
    <row r="2330" spans="18:20" ht="11.25" customHeight="1" x14ac:dyDescent="0.2">
      <c r="R2330" s="256"/>
      <c r="S2330" s="257"/>
      <c r="T2330" s="257"/>
    </row>
    <row r="2331" spans="18:20" ht="11.25" customHeight="1" x14ac:dyDescent="0.2">
      <c r="R2331" s="256"/>
      <c r="S2331" s="257"/>
      <c r="T2331" s="257"/>
    </row>
    <row r="2332" spans="18:20" ht="11.25" customHeight="1" x14ac:dyDescent="0.2">
      <c r="R2332" s="256"/>
      <c r="S2332" s="257"/>
      <c r="T2332" s="257"/>
    </row>
    <row r="2333" spans="18:20" ht="11.25" customHeight="1" x14ac:dyDescent="0.2">
      <c r="R2333" s="256"/>
      <c r="S2333" s="257"/>
      <c r="T2333" s="257"/>
    </row>
    <row r="2334" spans="18:20" ht="11.25" customHeight="1" x14ac:dyDescent="0.2">
      <c r="R2334" s="256"/>
      <c r="S2334" s="257"/>
      <c r="T2334" s="257"/>
    </row>
    <row r="2335" spans="18:20" ht="11.25" customHeight="1" x14ac:dyDescent="0.2">
      <c r="R2335" s="256"/>
      <c r="S2335" s="257"/>
      <c r="T2335" s="257"/>
    </row>
    <row r="2336" spans="18:20" ht="11.25" customHeight="1" x14ac:dyDescent="0.2">
      <c r="R2336" s="256"/>
      <c r="S2336" s="257"/>
      <c r="T2336" s="257"/>
    </row>
    <row r="2337" spans="18:20" ht="11.25" customHeight="1" x14ac:dyDescent="0.2">
      <c r="R2337" s="256"/>
      <c r="S2337" s="257"/>
      <c r="T2337" s="257"/>
    </row>
    <row r="2338" spans="18:20" ht="11.25" customHeight="1" x14ac:dyDescent="0.2">
      <c r="R2338" s="256"/>
      <c r="S2338" s="257"/>
      <c r="T2338" s="257"/>
    </row>
    <row r="2339" spans="18:20" ht="11.25" customHeight="1" x14ac:dyDescent="0.2">
      <c r="R2339" s="256"/>
      <c r="S2339" s="257"/>
      <c r="T2339" s="257"/>
    </row>
    <row r="2340" spans="18:20" ht="11.25" customHeight="1" x14ac:dyDescent="0.2">
      <c r="R2340" s="256"/>
      <c r="S2340" s="257"/>
      <c r="T2340" s="257"/>
    </row>
    <row r="2341" spans="18:20" ht="11.25" customHeight="1" x14ac:dyDescent="0.2">
      <c r="R2341" s="256"/>
      <c r="S2341" s="257"/>
      <c r="T2341" s="257"/>
    </row>
    <row r="2342" spans="18:20" ht="11.25" customHeight="1" x14ac:dyDescent="0.2">
      <c r="R2342" s="256"/>
      <c r="S2342" s="257"/>
      <c r="T2342" s="257"/>
    </row>
    <row r="2343" spans="18:20" ht="11.25" customHeight="1" x14ac:dyDescent="0.2">
      <c r="R2343" s="256"/>
      <c r="S2343" s="257"/>
      <c r="T2343" s="257"/>
    </row>
    <row r="2344" spans="18:20" ht="11.25" customHeight="1" x14ac:dyDescent="0.2">
      <c r="R2344" s="256"/>
      <c r="S2344" s="257"/>
      <c r="T2344" s="257"/>
    </row>
    <row r="2345" spans="18:20" ht="11.25" customHeight="1" x14ac:dyDescent="0.2">
      <c r="R2345" s="256"/>
      <c r="S2345" s="257"/>
      <c r="T2345" s="257"/>
    </row>
    <row r="2346" spans="18:20" ht="11.25" customHeight="1" x14ac:dyDescent="0.2">
      <c r="R2346" s="256"/>
      <c r="S2346" s="257"/>
      <c r="T2346" s="257"/>
    </row>
    <row r="2347" spans="18:20" ht="11.25" customHeight="1" x14ac:dyDescent="0.2">
      <c r="R2347" s="256"/>
      <c r="S2347" s="257"/>
      <c r="T2347" s="257"/>
    </row>
    <row r="2348" spans="18:20" ht="11.25" customHeight="1" x14ac:dyDescent="0.2">
      <c r="R2348" s="256"/>
      <c r="S2348" s="257"/>
      <c r="T2348" s="257"/>
    </row>
    <row r="2349" spans="18:20" ht="11.25" customHeight="1" x14ac:dyDescent="0.2">
      <c r="R2349" s="256"/>
      <c r="S2349" s="257"/>
      <c r="T2349" s="257"/>
    </row>
    <row r="2350" spans="18:20" ht="11.25" customHeight="1" x14ac:dyDescent="0.2">
      <c r="R2350" s="256"/>
      <c r="S2350" s="257"/>
      <c r="T2350" s="257"/>
    </row>
    <row r="2351" spans="18:20" ht="11.25" customHeight="1" x14ac:dyDescent="0.2">
      <c r="R2351" s="256"/>
      <c r="S2351" s="257"/>
      <c r="T2351" s="257"/>
    </row>
    <row r="2352" spans="18:20" ht="11.25" customHeight="1" x14ac:dyDescent="0.2">
      <c r="R2352" s="256"/>
      <c r="S2352" s="257"/>
      <c r="T2352" s="257"/>
    </row>
    <row r="2353" spans="18:20" ht="11.25" customHeight="1" x14ac:dyDescent="0.2">
      <c r="R2353" s="256"/>
      <c r="S2353" s="257"/>
      <c r="T2353" s="257"/>
    </row>
    <row r="2354" spans="18:20" ht="11.25" customHeight="1" x14ac:dyDescent="0.2">
      <c r="R2354" s="256"/>
      <c r="S2354" s="257"/>
      <c r="T2354" s="257"/>
    </row>
    <row r="2355" spans="18:20" ht="11.25" customHeight="1" x14ac:dyDescent="0.2">
      <c r="R2355" s="256"/>
      <c r="S2355" s="257"/>
      <c r="T2355" s="257"/>
    </row>
    <row r="2356" spans="18:20" ht="11.25" customHeight="1" x14ac:dyDescent="0.2">
      <c r="R2356" s="256"/>
      <c r="S2356" s="257"/>
      <c r="T2356" s="257"/>
    </row>
    <row r="2357" spans="18:20" ht="11.25" customHeight="1" x14ac:dyDescent="0.2">
      <c r="R2357" s="256"/>
      <c r="S2357" s="257"/>
      <c r="T2357" s="257"/>
    </row>
    <row r="2358" spans="18:20" ht="11.25" customHeight="1" x14ac:dyDescent="0.2">
      <c r="R2358" s="256"/>
      <c r="S2358" s="257"/>
      <c r="T2358" s="257"/>
    </row>
    <row r="2359" spans="18:20" ht="11.25" customHeight="1" x14ac:dyDescent="0.2">
      <c r="R2359" s="256"/>
      <c r="S2359" s="257"/>
      <c r="T2359" s="257"/>
    </row>
    <row r="2360" spans="18:20" ht="11.25" customHeight="1" x14ac:dyDescent="0.2">
      <c r="R2360" s="256"/>
      <c r="S2360" s="257"/>
      <c r="T2360" s="257"/>
    </row>
    <row r="2361" spans="18:20" ht="11.25" customHeight="1" x14ac:dyDescent="0.2">
      <c r="R2361" s="256"/>
      <c r="S2361" s="257"/>
      <c r="T2361" s="257"/>
    </row>
    <row r="2362" spans="18:20" ht="11.25" customHeight="1" x14ac:dyDescent="0.2">
      <c r="R2362" s="256"/>
      <c r="S2362" s="257"/>
      <c r="T2362" s="257"/>
    </row>
    <row r="2363" spans="18:20" ht="11.25" customHeight="1" x14ac:dyDescent="0.2">
      <c r="R2363" s="256"/>
      <c r="S2363" s="257"/>
      <c r="T2363" s="257"/>
    </row>
    <row r="2364" spans="18:20" ht="11.25" customHeight="1" x14ac:dyDescent="0.2">
      <c r="R2364" s="256"/>
      <c r="S2364" s="257"/>
      <c r="T2364" s="257"/>
    </row>
    <row r="2365" spans="18:20" ht="11.25" customHeight="1" x14ac:dyDescent="0.2">
      <c r="R2365" s="256"/>
      <c r="S2365" s="257"/>
      <c r="T2365" s="257"/>
    </row>
    <row r="2366" spans="18:20" ht="11.25" customHeight="1" x14ac:dyDescent="0.2">
      <c r="R2366" s="256"/>
      <c r="S2366" s="257"/>
      <c r="T2366" s="257"/>
    </row>
    <row r="2367" spans="18:20" ht="11.25" customHeight="1" x14ac:dyDescent="0.2">
      <c r="R2367" s="256"/>
      <c r="S2367" s="257"/>
      <c r="T2367" s="257"/>
    </row>
    <row r="2368" spans="18:20" ht="11.25" customHeight="1" x14ac:dyDescent="0.2">
      <c r="R2368" s="256"/>
      <c r="S2368" s="257"/>
      <c r="T2368" s="257"/>
    </row>
    <row r="2369" spans="18:20" ht="11.25" customHeight="1" x14ac:dyDescent="0.2">
      <c r="R2369" s="256"/>
      <c r="S2369" s="257"/>
      <c r="T2369" s="257"/>
    </row>
    <row r="2370" spans="18:20" ht="11.25" customHeight="1" x14ac:dyDescent="0.2">
      <c r="R2370" s="256"/>
      <c r="S2370" s="257"/>
      <c r="T2370" s="257"/>
    </row>
    <row r="2371" spans="18:20" ht="11.25" customHeight="1" x14ac:dyDescent="0.2">
      <c r="R2371" s="256"/>
      <c r="S2371" s="257"/>
      <c r="T2371" s="257"/>
    </row>
    <row r="2372" spans="18:20" ht="11.25" customHeight="1" x14ac:dyDescent="0.2">
      <c r="R2372" s="256"/>
      <c r="S2372" s="257"/>
      <c r="T2372" s="257"/>
    </row>
    <row r="2373" spans="18:20" ht="11.25" customHeight="1" x14ac:dyDescent="0.2">
      <c r="R2373" s="256"/>
      <c r="S2373" s="257"/>
      <c r="T2373" s="257"/>
    </row>
    <row r="2374" spans="18:20" ht="11.25" customHeight="1" x14ac:dyDescent="0.2">
      <c r="R2374" s="256"/>
      <c r="S2374" s="257"/>
      <c r="T2374" s="257"/>
    </row>
    <row r="2375" spans="18:20" ht="11.25" customHeight="1" x14ac:dyDescent="0.2">
      <c r="R2375" s="256"/>
      <c r="S2375" s="257"/>
      <c r="T2375" s="257"/>
    </row>
    <row r="2376" spans="18:20" ht="11.25" customHeight="1" x14ac:dyDescent="0.2">
      <c r="R2376" s="256"/>
      <c r="S2376" s="257"/>
      <c r="T2376" s="257"/>
    </row>
    <row r="2377" spans="18:20" ht="11.25" customHeight="1" x14ac:dyDescent="0.2">
      <c r="R2377" s="256"/>
      <c r="S2377" s="257"/>
      <c r="T2377" s="257"/>
    </row>
    <row r="2378" spans="18:20" ht="11.25" customHeight="1" x14ac:dyDescent="0.2">
      <c r="R2378" s="256"/>
      <c r="S2378" s="257"/>
      <c r="T2378" s="257"/>
    </row>
    <row r="2379" spans="18:20" ht="11.25" customHeight="1" x14ac:dyDescent="0.2">
      <c r="R2379" s="256"/>
      <c r="S2379" s="257"/>
      <c r="T2379" s="257"/>
    </row>
    <row r="2380" spans="18:20" ht="11.25" customHeight="1" x14ac:dyDescent="0.2">
      <c r="R2380" s="256"/>
      <c r="S2380" s="257"/>
      <c r="T2380" s="257"/>
    </row>
    <row r="2381" spans="18:20" ht="11.25" customHeight="1" x14ac:dyDescent="0.2">
      <c r="R2381" s="256"/>
      <c r="S2381" s="257"/>
      <c r="T2381" s="257"/>
    </row>
    <row r="2382" spans="18:20" ht="11.25" customHeight="1" x14ac:dyDescent="0.2">
      <c r="R2382" s="256"/>
      <c r="S2382" s="257"/>
      <c r="T2382" s="257"/>
    </row>
    <row r="2383" spans="18:20" ht="11.25" customHeight="1" x14ac:dyDescent="0.2">
      <c r="R2383" s="256"/>
      <c r="S2383" s="257"/>
      <c r="T2383" s="257"/>
    </row>
    <row r="2384" spans="18:20" ht="11.25" customHeight="1" x14ac:dyDescent="0.2">
      <c r="R2384" s="256"/>
      <c r="S2384" s="257"/>
      <c r="T2384" s="257"/>
    </row>
    <row r="2385" spans="18:20" ht="11.25" customHeight="1" x14ac:dyDescent="0.2">
      <c r="R2385" s="256"/>
      <c r="S2385" s="257"/>
      <c r="T2385" s="257"/>
    </row>
    <row r="2386" spans="18:20" ht="11.25" customHeight="1" x14ac:dyDescent="0.2">
      <c r="R2386" s="256"/>
      <c r="S2386" s="257"/>
      <c r="T2386" s="257"/>
    </row>
    <row r="2387" spans="18:20" ht="11.25" customHeight="1" x14ac:dyDescent="0.2">
      <c r="R2387" s="256"/>
      <c r="S2387" s="257"/>
      <c r="T2387" s="257"/>
    </row>
    <row r="2388" spans="18:20" ht="11.25" customHeight="1" x14ac:dyDescent="0.2">
      <c r="R2388" s="256"/>
      <c r="S2388" s="257"/>
      <c r="T2388" s="257"/>
    </row>
    <row r="2389" spans="18:20" ht="11.25" customHeight="1" x14ac:dyDescent="0.2">
      <c r="R2389" s="256"/>
      <c r="S2389" s="257"/>
      <c r="T2389" s="257"/>
    </row>
    <row r="2390" spans="18:20" ht="11.25" customHeight="1" x14ac:dyDescent="0.2">
      <c r="R2390" s="256"/>
      <c r="S2390" s="257"/>
      <c r="T2390" s="257"/>
    </row>
    <row r="2391" spans="18:20" ht="11.25" customHeight="1" x14ac:dyDescent="0.2">
      <c r="R2391" s="256"/>
      <c r="S2391" s="257"/>
      <c r="T2391" s="257"/>
    </row>
    <row r="2392" spans="18:20" ht="11.25" customHeight="1" x14ac:dyDescent="0.2">
      <c r="R2392" s="256"/>
      <c r="S2392" s="257"/>
      <c r="T2392" s="257"/>
    </row>
    <row r="2393" spans="18:20" ht="11.25" customHeight="1" x14ac:dyDescent="0.2">
      <c r="R2393" s="256"/>
      <c r="S2393" s="257"/>
      <c r="T2393" s="257"/>
    </row>
    <row r="2394" spans="18:20" ht="11.25" customHeight="1" x14ac:dyDescent="0.2">
      <c r="R2394" s="256"/>
      <c r="S2394" s="257"/>
      <c r="T2394" s="257"/>
    </row>
    <row r="2395" spans="18:20" ht="11.25" customHeight="1" x14ac:dyDescent="0.2">
      <c r="R2395" s="256"/>
      <c r="S2395" s="257"/>
      <c r="T2395" s="257"/>
    </row>
    <row r="2396" spans="18:20" ht="11.25" customHeight="1" x14ac:dyDescent="0.2">
      <c r="R2396" s="256"/>
      <c r="S2396" s="257"/>
      <c r="T2396" s="257"/>
    </row>
    <row r="2397" spans="18:20" ht="11.25" customHeight="1" x14ac:dyDescent="0.2">
      <c r="R2397" s="256"/>
      <c r="S2397" s="257"/>
      <c r="T2397" s="257"/>
    </row>
    <row r="2398" spans="18:20" ht="11.25" customHeight="1" x14ac:dyDescent="0.2">
      <c r="R2398" s="256"/>
      <c r="S2398" s="257"/>
      <c r="T2398" s="257"/>
    </row>
    <row r="2399" spans="18:20" ht="11.25" customHeight="1" x14ac:dyDescent="0.2">
      <c r="R2399" s="256"/>
      <c r="S2399" s="257"/>
      <c r="T2399" s="257"/>
    </row>
    <row r="2400" spans="18:20" ht="11.25" customHeight="1" x14ac:dyDescent="0.2">
      <c r="R2400" s="256"/>
      <c r="S2400" s="257"/>
      <c r="T2400" s="257"/>
    </row>
    <row r="2401" spans="18:20" ht="11.25" customHeight="1" x14ac:dyDescent="0.2">
      <c r="R2401" s="256"/>
      <c r="S2401" s="257"/>
      <c r="T2401" s="257"/>
    </row>
    <row r="2402" spans="18:20" ht="11.25" customHeight="1" x14ac:dyDescent="0.2">
      <c r="R2402" s="256"/>
      <c r="S2402" s="257"/>
      <c r="T2402" s="257"/>
    </row>
    <row r="2403" spans="18:20" ht="11.25" customHeight="1" x14ac:dyDescent="0.2">
      <c r="R2403" s="256"/>
      <c r="S2403" s="257"/>
      <c r="T2403" s="257"/>
    </row>
    <row r="2404" spans="18:20" ht="11.25" customHeight="1" x14ac:dyDescent="0.2">
      <c r="R2404" s="256"/>
      <c r="S2404" s="257"/>
      <c r="T2404" s="257"/>
    </row>
    <row r="2405" spans="18:20" ht="11.25" customHeight="1" x14ac:dyDescent="0.2">
      <c r="R2405" s="256"/>
      <c r="S2405" s="257"/>
      <c r="T2405" s="257"/>
    </row>
    <row r="2406" spans="18:20" ht="11.25" customHeight="1" x14ac:dyDescent="0.2">
      <c r="R2406" s="256"/>
      <c r="S2406" s="257"/>
      <c r="T2406" s="257"/>
    </row>
    <row r="2407" spans="18:20" ht="11.25" customHeight="1" x14ac:dyDescent="0.2">
      <c r="R2407" s="256"/>
      <c r="S2407" s="257"/>
      <c r="T2407" s="257"/>
    </row>
    <row r="2408" spans="18:20" ht="11.25" customHeight="1" x14ac:dyDescent="0.2">
      <c r="R2408" s="256"/>
      <c r="S2408" s="257"/>
      <c r="T2408" s="257"/>
    </row>
    <row r="2409" spans="18:20" ht="11.25" customHeight="1" x14ac:dyDescent="0.2">
      <c r="R2409" s="256"/>
      <c r="S2409" s="257"/>
      <c r="T2409" s="257"/>
    </row>
    <row r="2410" spans="18:20" ht="11.25" customHeight="1" x14ac:dyDescent="0.2">
      <c r="R2410" s="256"/>
      <c r="S2410" s="257"/>
      <c r="T2410" s="257"/>
    </row>
    <row r="2411" spans="18:20" ht="11.25" customHeight="1" x14ac:dyDescent="0.2">
      <c r="R2411" s="256"/>
      <c r="S2411" s="257"/>
      <c r="T2411" s="257"/>
    </row>
    <row r="2412" spans="18:20" ht="11.25" customHeight="1" x14ac:dyDescent="0.2">
      <c r="R2412" s="256"/>
      <c r="S2412" s="257"/>
      <c r="T2412" s="257"/>
    </row>
    <row r="2413" spans="18:20" ht="11.25" customHeight="1" x14ac:dyDescent="0.2">
      <c r="R2413" s="256"/>
      <c r="S2413" s="257"/>
      <c r="T2413" s="257"/>
    </row>
    <row r="2414" spans="18:20" ht="11.25" customHeight="1" x14ac:dyDescent="0.2">
      <c r="R2414" s="256"/>
      <c r="S2414" s="257"/>
      <c r="T2414" s="257"/>
    </row>
    <row r="2415" spans="18:20" ht="11.25" customHeight="1" x14ac:dyDescent="0.2">
      <c r="R2415" s="256"/>
      <c r="S2415" s="257"/>
      <c r="T2415" s="257"/>
    </row>
    <row r="2416" spans="18:20" ht="11.25" customHeight="1" x14ac:dyDescent="0.2">
      <c r="R2416" s="256"/>
      <c r="S2416" s="257"/>
      <c r="T2416" s="257"/>
    </row>
    <row r="2417" spans="18:20" ht="11.25" customHeight="1" x14ac:dyDescent="0.2">
      <c r="R2417" s="256"/>
      <c r="S2417" s="257"/>
      <c r="T2417" s="257"/>
    </row>
    <row r="2418" spans="18:20" ht="11.25" customHeight="1" x14ac:dyDescent="0.2">
      <c r="R2418" s="256"/>
      <c r="S2418" s="257"/>
      <c r="T2418" s="257"/>
    </row>
    <row r="2419" spans="18:20" ht="11.25" customHeight="1" x14ac:dyDescent="0.2">
      <c r="R2419" s="256"/>
      <c r="S2419" s="257"/>
      <c r="T2419" s="257"/>
    </row>
    <row r="2420" spans="18:20" ht="11.25" customHeight="1" x14ac:dyDescent="0.2">
      <c r="R2420" s="256"/>
      <c r="S2420" s="257"/>
      <c r="T2420" s="257"/>
    </row>
    <row r="2421" spans="18:20" ht="11.25" customHeight="1" x14ac:dyDescent="0.2">
      <c r="R2421" s="256"/>
      <c r="S2421" s="257"/>
      <c r="T2421" s="257"/>
    </row>
    <row r="2422" spans="18:20" ht="11.25" customHeight="1" x14ac:dyDescent="0.2">
      <c r="R2422" s="256"/>
      <c r="S2422" s="257"/>
      <c r="T2422" s="257"/>
    </row>
    <row r="2423" spans="18:20" ht="11.25" customHeight="1" x14ac:dyDescent="0.2">
      <c r="R2423" s="256"/>
      <c r="S2423" s="257"/>
      <c r="T2423" s="257"/>
    </row>
    <row r="2424" spans="18:20" ht="11.25" customHeight="1" x14ac:dyDescent="0.2">
      <c r="R2424" s="256"/>
      <c r="S2424" s="257"/>
      <c r="T2424" s="257"/>
    </row>
    <row r="2425" spans="18:20" ht="11.25" customHeight="1" x14ac:dyDescent="0.2">
      <c r="R2425" s="256"/>
      <c r="S2425" s="257"/>
      <c r="T2425" s="257"/>
    </row>
    <row r="2426" spans="18:20" ht="11.25" customHeight="1" x14ac:dyDescent="0.2">
      <c r="R2426" s="256"/>
      <c r="S2426" s="257"/>
      <c r="T2426" s="257"/>
    </row>
    <row r="2427" spans="18:20" ht="11.25" customHeight="1" x14ac:dyDescent="0.2">
      <c r="R2427" s="256"/>
      <c r="S2427" s="257"/>
      <c r="T2427" s="257"/>
    </row>
    <row r="2428" spans="18:20" ht="11.25" customHeight="1" x14ac:dyDescent="0.2">
      <c r="R2428" s="256"/>
      <c r="S2428" s="257"/>
      <c r="T2428" s="257"/>
    </row>
    <row r="2429" spans="18:20" ht="11.25" customHeight="1" x14ac:dyDescent="0.2">
      <c r="R2429" s="256"/>
      <c r="S2429" s="257"/>
      <c r="T2429" s="257"/>
    </row>
    <row r="2430" spans="18:20" ht="11.25" customHeight="1" x14ac:dyDescent="0.2">
      <c r="R2430" s="256"/>
      <c r="S2430" s="257"/>
      <c r="T2430" s="257"/>
    </row>
    <row r="2431" spans="18:20" ht="11.25" customHeight="1" x14ac:dyDescent="0.2">
      <c r="R2431" s="256"/>
      <c r="S2431" s="257"/>
      <c r="T2431" s="257"/>
    </row>
    <row r="2432" spans="18:20" ht="11.25" customHeight="1" x14ac:dyDescent="0.2">
      <c r="R2432" s="256"/>
      <c r="S2432" s="257"/>
      <c r="T2432" s="257"/>
    </row>
    <row r="2433" spans="18:20" ht="11.25" customHeight="1" x14ac:dyDescent="0.2">
      <c r="R2433" s="256"/>
      <c r="S2433" s="257"/>
      <c r="T2433" s="257"/>
    </row>
    <row r="2434" spans="18:20" ht="11.25" customHeight="1" x14ac:dyDescent="0.2">
      <c r="R2434" s="256"/>
      <c r="S2434" s="257"/>
      <c r="T2434" s="257"/>
    </row>
    <row r="2435" spans="18:20" ht="11.25" customHeight="1" x14ac:dyDescent="0.2">
      <c r="R2435" s="256"/>
      <c r="S2435" s="257"/>
      <c r="T2435" s="257"/>
    </row>
    <row r="2436" spans="18:20" ht="11.25" customHeight="1" x14ac:dyDescent="0.2">
      <c r="R2436" s="256"/>
      <c r="S2436" s="257"/>
      <c r="T2436" s="257"/>
    </row>
    <row r="2437" spans="18:20" ht="11.25" customHeight="1" x14ac:dyDescent="0.2">
      <c r="R2437" s="256"/>
      <c r="S2437" s="257"/>
      <c r="T2437" s="257"/>
    </row>
    <row r="2438" spans="18:20" ht="11.25" customHeight="1" x14ac:dyDescent="0.2">
      <c r="R2438" s="256"/>
      <c r="S2438" s="257"/>
      <c r="T2438" s="257"/>
    </row>
    <row r="2439" spans="18:20" ht="11.25" customHeight="1" x14ac:dyDescent="0.2">
      <c r="R2439" s="256"/>
      <c r="S2439" s="257"/>
      <c r="T2439" s="257"/>
    </row>
    <row r="2440" spans="18:20" ht="11.25" customHeight="1" x14ac:dyDescent="0.2">
      <c r="R2440" s="256"/>
      <c r="S2440" s="257"/>
      <c r="T2440" s="257"/>
    </row>
    <row r="2441" spans="18:20" ht="11.25" customHeight="1" x14ac:dyDescent="0.2">
      <c r="R2441" s="256"/>
      <c r="S2441" s="257"/>
      <c r="T2441" s="257"/>
    </row>
    <row r="2442" spans="18:20" ht="11.25" customHeight="1" x14ac:dyDescent="0.2">
      <c r="R2442" s="256"/>
      <c r="S2442" s="257"/>
      <c r="T2442" s="257"/>
    </row>
    <row r="2443" spans="18:20" ht="11.25" customHeight="1" x14ac:dyDescent="0.2">
      <c r="R2443" s="256"/>
      <c r="S2443" s="257"/>
      <c r="T2443" s="257"/>
    </row>
    <row r="2444" spans="18:20" ht="11.25" customHeight="1" x14ac:dyDescent="0.2">
      <c r="R2444" s="256"/>
      <c r="S2444" s="257"/>
      <c r="T2444" s="257"/>
    </row>
    <row r="2445" spans="18:20" ht="11.25" customHeight="1" x14ac:dyDescent="0.2">
      <c r="R2445" s="256"/>
      <c r="S2445" s="257"/>
      <c r="T2445" s="257"/>
    </row>
    <row r="2446" spans="18:20" ht="11.25" customHeight="1" x14ac:dyDescent="0.2">
      <c r="R2446" s="256"/>
      <c r="S2446" s="257"/>
      <c r="T2446" s="257"/>
    </row>
    <row r="2447" spans="18:20" ht="11.25" customHeight="1" x14ac:dyDescent="0.2">
      <c r="R2447" s="256"/>
      <c r="S2447" s="257"/>
      <c r="T2447" s="257"/>
    </row>
    <row r="2448" spans="18:20" ht="11.25" customHeight="1" x14ac:dyDescent="0.2">
      <c r="R2448" s="256"/>
      <c r="S2448" s="257"/>
      <c r="T2448" s="257"/>
    </row>
    <row r="2449" spans="18:20" ht="11.25" customHeight="1" x14ac:dyDescent="0.2">
      <c r="R2449" s="256"/>
      <c r="S2449" s="257"/>
      <c r="T2449" s="257"/>
    </row>
    <row r="2450" spans="18:20" ht="11.25" customHeight="1" x14ac:dyDescent="0.2">
      <c r="R2450" s="256"/>
      <c r="S2450" s="257"/>
      <c r="T2450" s="257"/>
    </row>
    <row r="2451" spans="18:20" ht="11.25" customHeight="1" x14ac:dyDescent="0.2">
      <c r="R2451" s="256"/>
      <c r="S2451" s="257"/>
      <c r="T2451" s="257"/>
    </row>
    <row r="2452" spans="18:20" ht="11.25" customHeight="1" x14ac:dyDescent="0.2">
      <c r="R2452" s="256"/>
      <c r="S2452" s="257"/>
      <c r="T2452" s="257"/>
    </row>
    <row r="2453" spans="18:20" ht="11.25" customHeight="1" x14ac:dyDescent="0.2">
      <c r="R2453" s="256"/>
      <c r="S2453" s="257"/>
      <c r="T2453" s="257"/>
    </row>
    <row r="2454" spans="18:20" ht="11.25" customHeight="1" x14ac:dyDescent="0.2">
      <c r="R2454" s="256"/>
      <c r="S2454" s="257"/>
      <c r="T2454" s="257"/>
    </row>
    <row r="2455" spans="18:20" ht="11.25" customHeight="1" x14ac:dyDescent="0.2">
      <c r="R2455" s="256"/>
      <c r="S2455" s="257"/>
      <c r="T2455" s="257"/>
    </row>
    <row r="2456" spans="18:20" ht="11.25" customHeight="1" x14ac:dyDescent="0.2">
      <c r="R2456" s="256"/>
      <c r="S2456" s="257"/>
      <c r="T2456" s="257"/>
    </row>
    <row r="2457" spans="18:20" ht="11.25" customHeight="1" x14ac:dyDescent="0.2">
      <c r="R2457" s="256"/>
      <c r="S2457" s="257"/>
      <c r="T2457" s="257"/>
    </row>
    <row r="2458" spans="18:20" ht="11.25" customHeight="1" x14ac:dyDescent="0.2">
      <c r="R2458" s="256"/>
      <c r="S2458" s="257"/>
      <c r="T2458" s="257"/>
    </row>
    <row r="2459" spans="18:20" ht="11.25" customHeight="1" x14ac:dyDescent="0.2">
      <c r="R2459" s="256"/>
      <c r="S2459" s="257"/>
      <c r="T2459" s="257"/>
    </row>
    <row r="2460" spans="18:20" ht="11.25" customHeight="1" x14ac:dyDescent="0.2">
      <c r="R2460" s="256"/>
      <c r="S2460" s="257"/>
      <c r="T2460" s="257"/>
    </row>
    <row r="2461" spans="18:20" ht="11.25" customHeight="1" x14ac:dyDescent="0.2">
      <c r="R2461" s="256"/>
      <c r="S2461" s="257"/>
      <c r="T2461" s="257"/>
    </row>
    <row r="2462" spans="18:20" ht="11.25" customHeight="1" x14ac:dyDescent="0.2">
      <c r="R2462" s="256"/>
      <c r="S2462" s="257"/>
      <c r="T2462" s="257"/>
    </row>
    <row r="2463" spans="18:20" ht="11.25" customHeight="1" x14ac:dyDescent="0.2">
      <c r="R2463" s="256"/>
      <c r="S2463" s="257"/>
      <c r="T2463" s="257"/>
    </row>
    <row r="2464" spans="18:20" ht="11.25" customHeight="1" x14ac:dyDescent="0.2">
      <c r="R2464" s="256"/>
      <c r="S2464" s="257"/>
      <c r="T2464" s="257"/>
    </row>
    <row r="2465" spans="18:20" ht="11.25" customHeight="1" x14ac:dyDescent="0.2">
      <c r="R2465" s="256"/>
      <c r="S2465" s="257"/>
      <c r="T2465" s="257"/>
    </row>
    <row r="2466" spans="18:20" ht="11.25" customHeight="1" x14ac:dyDescent="0.2">
      <c r="R2466" s="256"/>
      <c r="S2466" s="257"/>
      <c r="T2466" s="257"/>
    </row>
    <row r="2467" spans="18:20" ht="11.25" customHeight="1" x14ac:dyDescent="0.2">
      <c r="R2467" s="256"/>
      <c r="S2467" s="257"/>
      <c r="T2467" s="257"/>
    </row>
    <row r="2468" spans="18:20" ht="11.25" customHeight="1" x14ac:dyDescent="0.2">
      <c r="R2468" s="256"/>
      <c r="S2468" s="257"/>
      <c r="T2468" s="257"/>
    </row>
    <row r="2469" spans="18:20" ht="11.25" customHeight="1" x14ac:dyDescent="0.2">
      <c r="R2469" s="256"/>
      <c r="S2469" s="257"/>
      <c r="T2469" s="257"/>
    </row>
    <row r="2470" spans="18:20" ht="11.25" customHeight="1" x14ac:dyDescent="0.2">
      <c r="R2470" s="256"/>
      <c r="S2470" s="257"/>
      <c r="T2470" s="257"/>
    </row>
    <row r="2471" spans="18:20" ht="11.25" customHeight="1" x14ac:dyDescent="0.2">
      <c r="R2471" s="256"/>
      <c r="S2471" s="257"/>
      <c r="T2471" s="257"/>
    </row>
    <row r="2472" spans="18:20" ht="11.25" customHeight="1" x14ac:dyDescent="0.2">
      <c r="R2472" s="256"/>
      <c r="S2472" s="257"/>
      <c r="T2472" s="257"/>
    </row>
    <row r="2473" spans="18:20" ht="11.25" customHeight="1" x14ac:dyDescent="0.2">
      <c r="R2473" s="256"/>
      <c r="S2473" s="257"/>
      <c r="T2473" s="257"/>
    </row>
    <row r="2474" spans="18:20" ht="11.25" customHeight="1" x14ac:dyDescent="0.2">
      <c r="R2474" s="256"/>
      <c r="S2474" s="257"/>
      <c r="T2474" s="257"/>
    </row>
    <row r="2475" spans="18:20" ht="11.25" customHeight="1" x14ac:dyDescent="0.2">
      <c r="R2475" s="256"/>
      <c r="S2475" s="257"/>
      <c r="T2475" s="257"/>
    </row>
    <row r="2476" spans="18:20" ht="11.25" customHeight="1" x14ac:dyDescent="0.2">
      <c r="R2476" s="256"/>
      <c r="S2476" s="257"/>
      <c r="T2476" s="257"/>
    </row>
    <row r="2477" spans="18:20" ht="11.25" customHeight="1" x14ac:dyDescent="0.2">
      <c r="R2477" s="256"/>
      <c r="S2477" s="257"/>
      <c r="T2477" s="257"/>
    </row>
    <row r="2478" spans="18:20" ht="11.25" customHeight="1" x14ac:dyDescent="0.2">
      <c r="R2478" s="256"/>
      <c r="S2478" s="257"/>
      <c r="T2478" s="257"/>
    </row>
    <row r="2479" spans="18:20" ht="11.25" customHeight="1" x14ac:dyDescent="0.2">
      <c r="R2479" s="256"/>
      <c r="S2479" s="257"/>
      <c r="T2479" s="257"/>
    </row>
    <row r="2480" spans="18:20" ht="11.25" customHeight="1" x14ac:dyDescent="0.2">
      <c r="R2480" s="256"/>
      <c r="S2480" s="257"/>
      <c r="T2480" s="257"/>
    </row>
    <row r="2481" spans="18:20" ht="11.25" customHeight="1" x14ac:dyDescent="0.2">
      <c r="R2481" s="256"/>
      <c r="S2481" s="257"/>
      <c r="T2481" s="257"/>
    </row>
    <row r="2482" spans="18:20" ht="11.25" customHeight="1" x14ac:dyDescent="0.2">
      <c r="R2482" s="256"/>
      <c r="S2482" s="257"/>
      <c r="T2482" s="257"/>
    </row>
    <row r="2483" spans="18:20" ht="11.25" customHeight="1" x14ac:dyDescent="0.2">
      <c r="R2483" s="256"/>
      <c r="S2483" s="257"/>
      <c r="T2483" s="257"/>
    </row>
    <row r="2484" spans="18:20" ht="11.25" customHeight="1" x14ac:dyDescent="0.2">
      <c r="R2484" s="256"/>
      <c r="S2484" s="257"/>
      <c r="T2484" s="257"/>
    </row>
    <row r="2485" spans="18:20" ht="11.25" customHeight="1" x14ac:dyDescent="0.2">
      <c r="R2485" s="256"/>
      <c r="S2485" s="257"/>
      <c r="T2485" s="257"/>
    </row>
    <row r="2486" spans="18:20" ht="11.25" customHeight="1" x14ac:dyDescent="0.2">
      <c r="R2486" s="256"/>
      <c r="S2486" s="257"/>
      <c r="T2486" s="257"/>
    </row>
    <row r="2487" spans="18:20" ht="11.25" customHeight="1" x14ac:dyDescent="0.2">
      <c r="R2487" s="256"/>
      <c r="S2487" s="257"/>
      <c r="T2487" s="257"/>
    </row>
    <row r="2488" spans="18:20" ht="11.25" customHeight="1" x14ac:dyDescent="0.2">
      <c r="R2488" s="256"/>
      <c r="S2488" s="257"/>
      <c r="T2488" s="257"/>
    </row>
    <row r="2489" spans="18:20" ht="11.25" customHeight="1" x14ac:dyDescent="0.2">
      <c r="R2489" s="256"/>
      <c r="S2489" s="257"/>
      <c r="T2489" s="257"/>
    </row>
    <row r="2490" spans="18:20" ht="11.25" customHeight="1" x14ac:dyDescent="0.2">
      <c r="R2490" s="256"/>
      <c r="S2490" s="257"/>
      <c r="T2490" s="257"/>
    </row>
    <row r="2491" spans="18:20" ht="11.25" customHeight="1" x14ac:dyDescent="0.2">
      <c r="R2491" s="256"/>
      <c r="S2491" s="257"/>
      <c r="T2491" s="257"/>
    </row>
    <row r="2492" spans="18:20" ht="11.25" customHeight="1" x14ac:dyDescent="0.2">
      <c r="R2492" s="256"/>
      <c r="S2492" s="257"/>
      <c r="T2492" s="257"/>
    </row>
    <row r="2493" spans="18:20" ht="11.25" customHeight="1" x14ac:dyDescent="0.2">
      <c r="R2493" s="256"/>
      <c r="S2493" s="257"/>
      <c r="T2493" s="257"/>
    </row>
    <row r="2494" spans="18:20" ht="11.25" customHeight="1" x14ac:dyDescent="0.2">
      <c r="R2494" s="256"/>
      <c r="S2494" s="257"/>
      <c r="T2494" s="257"/>
    </row>
    <row r="2495" spans="18:20" ht="11.25" customHeight="1" x14ac:dyDescent="0.2">
      <c r="R2495" s="256"/>
      <c r="S2495" s="257"/>
      <c r="T2495" s="257"/>
    </row>
    <row r="2496" spans="18:20" ht="11.25" customHeight="1" x14ac:dyDescent="0.2">
      <c r="R2496" s="256"/>
      <c r="S2496" s="257"/>
      <c r="T2496" s="257"/>
    </row>
    <row r="2497" spans="18:20" ht="11.25" customHeight="1" x14ac:dyDescent="0.2">
      <c r="R2497" s="256"/>
      <c r="S2497" s="257"/>
      <c r="T2497" s="257"/>
    </row>
    <row r="2498" spans="18:20" ht="11.25" customHeight="1" x14ac:dyDescent="0.2">
      <c r="R2498" s="256"/>
      <c r="S2498" s="257"/>
      <c r="T2498" s="257"/>
    </row>
    <row r="2499" spans="18:20" ht="11.25" customHeight="1" x14ac:dyDescent="0.2">
      <c r="R2499" s="256"/>
      <c r="S2499" s="257"/>
      <c r="T2499" s="257"/>
    </row>
    <row r="2500" spans="18:20" ht="11.25" customHeight="1" x14ac:dyDescent="0.2">
      <c r="R2500" s="256"/>
      <c r="S2500" s="257"/>
      <c r="T2500" s="257"/>
    </row>
    <row r="2501" spans="18:20" ht="11.25" customHeight="1" x14ac:dyDescent="0.2">
      <c r="R2501" s="256"/>
      <c r="S2501" s="257"/>
      <c r="T2501" s="257"/>
    </row>
    <row r="2502" spans="18:20" ht="11.25" customHeight="1" x14ac:dyDescent="0.2">
      <c r="R2502" s="256"/>
      <c r="S2502" s="257"/>
      <c r="T2502" s="257"/>
    </row>
    <row r="2503" spans="18:20" ht="11.25" customHeight="1" x14ac:dyDescent="0.2">
      <c r="R2503" s="256"/>
      <c r="S2503" s="257"/>
      <c r="T2503" s="257"/>
    </row>
    <row r="2504" spans="18:20" ht="11.25" customHeight="1" x14ac:dyDescent="0.2">
      <c r="R2504" s="256"/>
      <c r="S2504" s="257"/>
      <c r="T2504" s="257"/>
    </row>
    <row r="2505" spans="18:20" ht="11.25" customHeight="1" x14ac:dyDescent="0.2">
      <c r="R2505" s="256"/>
      <c r="S2505" s="257"/>
      <c r="T2505" s="257"/>
    </row>
    <row r="2506" spans="18:20" ht="11.25" customHeight="1" x14ac:dyDescent="0.2">
      <c r="R2506" s="256"/>
      <c r="S2506" s="257"/>
      <c r="T2506" s="257"/>
    </row>
    <row r="2507" spans="18:20" ht="11.25" customHeight="1" x14ac:dyDescent="0.2">
      <c r="R2507" s="256"/>
      <c r="S2507" s="257"/>
      <c r="T2507" s="257"/>
    </row>
    <row r="2508" spans="18:20" ht="11.25" customHeight="1" x14ac:dyDescent="0.2">
      <c r="R2508" s="256"/>
      <c r="S2508" s="257"/>
      <c r="T2508" s="257"/>
    </row>
    <row r="2509" spans="18:20" ht="11.25" customHeight="1" x14ac:dyDescent="0.2">
      <c r="R2509" s="256"/>
      <c r="S2509" s="257"/>
      <c r="T2509" s="257"/>
    </row>
    <row r="2510" spans="18:20" ht="11.25" customHeight="1" x14ac:dyDescent="0.2">
      <c r="R2510" s="256"/>
      <c r="S2510" s="257"/>
      <c r="T2510" s="257"/>
    </row>
    <row r="2511" spans="18:20" ht="11.25" customHeight="1" x14ac:dyDescent="0.2">
      <c r="R2511" s="256"/>
      <c r="S2511" s="257"/>
      <c r="T2511" s="257"/>
    </row>
    <row r="2512" spans="18:20" ht="11.25" customHeight="1" x14ac:dyDescent="0.2">
      <c r="R2512" s="256"/>
      <c r="S2512" s="257"/>
      <c r="T2512" s="257"/>
    </row>
    <row r="2513" spans="18:20" ht="11.25" customHeight="1" x14ac:dyDescent="0.2">
      <c r="R2513" s="256"/>
      <c r="S2513" s="257"/>
      <c r="T2513" s="257"/>
    </row>
    <row r="2514" spans="18:20" ht="11.25" customHeight="1" x14ac:dyDescent="0.2">
      <c r="R2514" s="256"/>
      <c r="S2514" s="257"/>
      <c r="T2514" s="257"/>
    </row>
    <row r="2515" spans="18:20" ht="11.25" customHeight="1" x14ac:dyDescent="0.2">
      <c r="R2515" s="256"/>
      <c r="S2515" s="257"/>
      <c r="T2515" s="257"/>
    </row>
    <row r="2516" spans="18:20" ht="11.25" customHeight="1" x14ac:dyDescent="0.2">
      <c r="R2516" s="256"/>
      <c r="S2516" s="257"/>
      <c r="T2516" s="257"/>
    </row>
    <row r="2517" spans="18:20" ht="11.25" customHeight="1" x14ac:dyDescent="0.2">
      <c r="R2517" s="256"/>
      <c r="S2517" s="257"/>
      <c r="T2517" s="257"/>
    </row>
    <row r="2518" spans="18:20" ht="11.25" customHeight="1" x14ac:dyDescent="0.2">
      <c r="R2518" s="256"/>
      <c r="S2518" s="257"/>
      <c r="T2518" s="257"/>
    </row>
    <row r="2519" spans="18:20" ht="11.25" customHeight="1" x14ac:dyDescent="0.2">
      <c r="R2519" s="256"/>
      <c r="S2519" s="257"/>
      <c r="T2519" s="257"/>
    </row>
    <row r="2520" spans="18:20" ht="11.25" customHeight="1" x14ac:dyDescent="0.2">
      <c r="R2520" s="256"/>
      <c r="S2520" s="257"/>
      <c r="T2520" s="257"/>
    </row>
    <row r="2521" spans="18:20" ht="11.25" customHeight="1" x14ac:dyDescent="0.2">
      <c r="R2521" s="256"/>
      <c r="S2521" s="257"/>
      <c r="T2521" s="257"/>
    </row>
    <row r="2522" spans="18:20" ht="11.25" customHeight="1" x14ac:dyDescent="0.2">
      <c r="R2522" s="256"/>
      <c r="S2522" s="257"/>
      <c r="T2522" s="257"/>
    </row>
    <row r="2523" spans="18:20" ht="11.25" customHeight="1" x14ac:dyDescent="0.2">
      <c r="R2523" s="256"/>
      <c r="S2523" s="257"/>
      <c r="T2523" s="257"/>
    </row>
    <row r="2524" spans="18:20" ht="11.25" customHeight="1" x14ac:dyDescent="0.2">
      <c r="R2524" s="256"/>
      <c r="S2524" s="257"/>
      <c r="T2524" s="257"/>
    </row>
    <row r="2525" spans="18:20" ht="11.25" customHeight="1" x14ac:dyDescent="0.2">
      <c r="R2525" s="256"/>
      <c r="S2525" s="257"/>
      <c r="T2525" s="257"/>
    </row>
    <row r="2526" spans="18:20" ht="11.25" customHeight="1" x14ac:dyDescent="0.2">
      <c r="R2526" s="256"/>
      <c r="S2526" s="257"/>
      <c r="T2526" s="257"/>
    </row>
    <row r="2527" spans="18:20" ht="11.25" customHeight="1" x14ac:dyDescent="0.2">
      <c r="R2527" s="256"/>
      <c r="S2527" s="257"/>
      <c r="T2527" s="257"/>
    </row>
    <row r="2528" spans="18:20" ht="11.25" customHeight="1" x14ac:dyDescent="0.2">
      <c r="R2528" s="256"/>
      <c r="S2528" s="257"/>
      <c r="T2528" s="257"/>
    </row>
    <row r="2529" spans="18:20" ht="11.25" customHeight="1" x14ac:dyDescent="0.2">
      <c r="R2529" s="256"/>
      <c r="S2529" s="257"/>
      <c r="T2529" s="257"/>
    </row>
    <row r="2530" spans="18:20" ht="11.25" customHeight="1" x14ac:dyDescent="0.2">
      <c r="R2530" s="256"/>
      <c r="S2530" s="257"/>
      <c r="T2530" s="257"/>
    </row>
    <row r="2531" spans="18:20" ht="11.25" customHeight="1" x14ac:dyDescent="0.2">
      <c r="R2531" s="256"/>
      <c r="S2531" s="257"/>
      <c r="T2531" s="257"/>
    </row>
    <row r="2532" spans="18:20" ht="11.25" customHeight="1" x14ac:dyDescent="0.2">
      <c r="R2532" s="256"/>
      <c r="S2532" s="257"/>
      <c r="T2532" s="257"/>
    </row>
    <row r="2533" spans="18:20" ht="11.25" customHeight="1" x14ac:dyDescent="0.2">
      <c r="R2533" s="256"/>
      <c r="S2533" s="257"/>
      <c r="T2533" s="257"/>
    </row>
    <row r="2534" spans="18:20" ht="11.25" customHeight="1" x14ac:dyDescent="0.2">
      <c r="R2534" s="256"/>
      <c r="S2534" s="257"/>
      <c r="T2534" s="257"/>
    </row>
    <row r="2535" spans="18:20" ht="11.25" customHeight="1" x14ac:dyDescent="0.2">
      <c r="R2535" s="256"/>
      <c r="S2535" s="257"/>
      <c r="T2535" s="257"/>
    </row>
    <row r="2536" spans="18:20" ht="11.25" customHeight="1" x14ac:dyDescent="0.2">
      <c r="R2536" s="256"/>
      <c r="S2536" s="257"/>
      <c r="T2536" s="257"/>
    </row>
    <row r="2537" spans="18:20" ht="11.25" customHeight="1" x14ac:dyDescent="0.2">
      <c r="R2537" s="256"/>
      <c r="S2537" s="257"/>
      <c r="T2537" s="257"/>
    </row>
    <row r="2538" spans="18:20" ht="11.25" customHeight="1" x14ac:dyDescent="0.2">
      <c r="R2538" s="256"/>
      <c r="S2538" s="257"/>
      <c r="T2538" s="257"/>
    </row>
    <row r="2539" spans="18:20" ht="11.25" customHeight="1" x14ac:dyDescent="0.2">
      <c r="R2539" s="256"/>
      <c r="S2539" s="257"/>
      <c r="T2539" s="257"/>
    </row>
    <row r="2540" spans="18:20" ht="11.25" customHeight="1" x14ac:dyDescent="0.2">
      <c r="R2540" s="256"/>
      <c r="S2540" s="257"/>
      <c r="T2540" s="257"/>
    </row>
    <row r="2541" spans="18:20" ht="11.25" customHeight="1" x14ac:dyDescent="0.2">
      <c r="R2541" s="256"/>
      <c r="S2541" s="257"/>
      <c r="T2541" s="257"/>
    </row>
    <row r="2542" spans="18:20" ht="11.25" customHeight="1" x14ac:dyDescent="0.2">
      <c r="R2542" s="256"/>
      <c r="S2542" s="257"/>
      <c r="T2542" s="257"/>
    </row>
    <row r="2543" spans="18:20" ht="11.25" customHeight="1" x14ac:dyDescent="0.2">
      <c r="R2543" s="256"/>
      <c r="S2543" s="257"/>
      <c r="T2543" s="257"/>
    </row>
    <row r="2544" spans="18:20" ht="11.25" customHeight="1" x14ac:dyDescent="0.2">
      <c r="R2544" s="256"/>
      <c r="S2544" s="257"/>
      <c r="T2544" s="257"/>
    </row>
    <row r="2545" spans="18:20" ht="11.25" customHeight="1" x14ac:dyDescent="0.2">
      <c r="R2545" s="256"/>
      <c r="S2545" s="257"/>
      <c r="T2545" s="257"/>
    </row>
    <row r="2546" spans="18:20" ht="11.25" customHeight="1" x14ac:dyDescent="0.2">
      <c r="R2546" s="256"/>
      <c r="S2546" s="257"/>
      <c r="T2546" s="257"/>
    </row>
    <row r="2547" spans="18:20" ht="11.25" customHeight="1" x14ac:dyDescent="0.2">
      <c r="R2547" s="256"/>
      <c r="S2547" s="257"/>
      <c r="T2547" s="257"/>
    </row>
    <row r="2548" spans="18:20" ht="11.25" customHeight="1" x14ac:dyDescent="0.2">
      <c r="R2548" s="256"/>
      <c r="S2548" s="257"/>
      <c r="T2548" s="257"/>
    </row>
    <row r="2549" spans="18:20" ht="11.25" customHeight="1" x14ac:dyDescent="0.2">
      <c r="R2549" s="256"/>
      <c r="S2549" s="257"/>
      <c r="T2549" s="257"/>
    </row>
    <row r="2550" spans="18:20" ht="11.25" customHeight="1" x14ac:dyDescent="0.2">
      <c r="R2550" s="256"/>
      <c r="S2550" s="257"/>
      <c r="T2550" s="257"/>
    </row>
    <row r="2551" spans="18:20" ht="11.25" customHeight="1" x14ac:dyDescent="0.2">
      <c r="R2551" s="256"/>
      <c r="S2551" s="257"/>
      <c r="T2551" s="257"/>
    </row>
    <row r="2552" spans="18:20" ht="11.25" customHeight="1" x14ac:dyDescent="0.2">
      <c r="R2552" s="256"/>
      <c r="S2552" s="257"/>
      <c r="T2552" s="257"/>
    </row>
    <row r="2553" spans="18:20" ht="11.25" customHeight="1" x14ac:dyDescent="0.2">
      <c r="R2553" s="256"/>
      <c r="S2553" s="257"/>
      <c r="T2553" s="257"/>
    </row>
    <row r="2554" spans="18:20" ht="11.25" customHeight="1" x14ac:dyDescent="0.2">
      <c r="R2554" s="256"/>
      <c r="S2554" s="257"/>
      <c r="T2554" s="257"/>
    </row>
    <row r="2555" spans="18:20" ht="11.25" customHeight="1" x14ac:dyDescent="0.2">
      <c r="R2555" s="256"/>
      <c r="S2555" s="257"/>
      <c r="T2555" s="257"/>
    </row>
    <row r="2556" spans="18:20" ht="11.25" customHeight="1" x14ac:dyDescent="0.2">
      <c r="R2556" s="256"/>
      <c r="S2556" s="257"/>
      <c r="T2556" s="257"/>
    </row>
    <row r="2557" spans="18:20" ht="11.25" customHeight="1" x14ac:dyDescent="0.2">
      <c r="R2557" s="256"/>
      <c r="S2557" s="257"/>
      <c r="T2557" s="257"/>
    </row>
    <row r="2558" spans="18:20" ht="11.25" customHeight="1" x14ac:dyDescent="0.2">
      <c r="R2558" s="256"/>
      <c r="S2558" s="257"/>
      <c r="T2558" s="257"/>
    </row>
    <row r="2559" spans="18:20" ht="11.25" customHeight="1" x14ac:dyDescent="0.2">
      <c r="R2559" s="256"/>
      <c r="S2559" s="257"/>
      <c r="T2559" s="257"/>
    </row>
    <row r="2560" spans="18:20" ht="11.25" customHeight="1" x14ac:dyDescent="0.2">
      <c r="R2560" s="256"/>
      <c r="S2560" s="257"/>
      <c r="T2560" s="257"/>
    </row>
    <row r="2561" spans="18:20" ht="11.25" customHeight="1" x14ac:dyDescent="0.2">
      <c r="R2561" s="256"/>
      <c r="S2561" s="257"/>
      <c r="T2561" s="257"/>
    </row>
    <row r="2562" spans="18:20" ht="11.25" customHeight="1" x14ac:dyDescent="0.2">
      <c r="R2562" s="256"/>
      <c r="S2562" s="257"/>
      <c r="T2562" s="257"/>
    </row>
    <row r="2563" spans="18:20" ht="11.25" customHeight="1" x14ac:dyDescent="0.2">
      <c r="R2563" s="256"/>
      <c r="S2563" s="257"/>
      <c r="T2563" s="257"/>
    </row>
    <row r="2564" spans="18:20" ht="11.25" customHeight="1" x14ac:dyDescent="0.2">
      <c r="R2564" s="256"/>
      <c r="S2564" s="257"/>
      <c r="T2564" s="257"/>
    </row>
    <row r="2565" spans="18:20" ht="11.25" customHeight="1" x14ac:dyDescent="0.2">
      <c r="R2565" s="256"/>
      <c r="S2565" s="257"/>
      <c r="T2565" s="257"/>
    </row>
    <row r="2566" spans="18:20" ht="11.25" customHeight="1" x14ac:dyDescent="0.2">
      <c r="R2566" s="256"/>
      <c r="S2566" s="257"/>
      <c r="T2566" s="257"/>
    </row>
    <row r="2567" spans="18:20" ht="11.25" customHeight="1" x14ac:dyDescent="0.2">
      <c r="R2567" s="256"/>
      <c r="S2567" s="257"/>
      <c r="T2567" s="257"/>
    </row>
    <row r="2568" spans="18:20" ht="11.25" customHeight="1" x14ac:dyDescent="0.2">
      <c r="R2568" s="256"/>
      <c r="S2568" s="257"/>
      <c r="T2568" s="257"/>
    </row>
    <row r="2569" spans="18:20" ht="11.25" customHeight="1" x14ac:dyDescent="0.2">
      <c r="R2569" s="256"/>
      <c r="S2569" s="257"/>
      <c r="T2569" s="257"/>
    </row>
    <row r="2570" spans="18:20" ht="11.25" customHeight="1" x14ac:dyDescent="0.2">
      <c r="R2570" s="256"/>
      <c r="S2570" s="257"/>
      <c r="T2570" s="257"/>
    </row>
    <row r="2571" spans="18:20" ht="11.25" customHeight="1" x14ac:dyDescent="0.2">
      <c r="R2571" s="256"/>
      <c r="S2571" s="257"/>
      <c r="T2571" s="257"/>
    </row>
    <row r="2572" spans="18:20" ht="11.25" customHeight="1" x14ac:dyDescent="0.2">
      <c r="R2572" s="256"/>
      <c r="S2572" s="257"/>
      <c r="T2572" s="257"/>
    </row>
    <row r="2573" spans="18:20" ht="11.25" customHeight="1" x14ac:dyDescent="0.2">
      <c r="R2573" s="256"/>
      <c r="S2573" s="257"/>
      <c r="T2573" s="257"/>
    </row>
    <row r="2574" spans="18:20" ht="11.25" customHeight="1" x14ac:dyDescent="0.2">
      <c r="R2574" s="256"/>
      <c r="S2574" s="257"/>
      <c r="T2574" s="257"/>
    </row>
    <row r="2575" spans="18:20" ht="11.25" customHeight="1" x14ac:dyDescent="0.2">
      <c r="R2575" s="256"/>
      <c r="S2575" s="257"/>
      <c r="T2575" s="257"/>
    </row>
    <row r="2576" spans="18:20" ht="11.25" customHeight="1" x14ac:dyDescent="0.2">
      <c r="R2576" s="256"/>
      <c r="S2576" s="257"/>
      <c r="T2576" s="257"/>
    </row>
    <row r="2577" spans="18:20" ht="11.25" customHeight="1" x14ac:dyDescent="0.2">
      <c r="R2577" s="256"/>
      <c r="S2577" s="257"/>
      <c r="T2577" s="257"/>
    </row>
    <row r="2578" spans="18:20" ht="11.25" customHeight="1" x14ac:dyDescent="0.2">
      <c r="R2578" s="256"/>
      <c r="S2578" s="257"/>
      <c r="T2578" s="257"/>
    </row>
    <row r="2579" spans="18:20" ht="11.25" customHeight="1" x14ac:dyDescent="0.2">
      <c r="R2579" s="256"/>
      <c r="S2579" s="257"/>
      <c r="T2579" s="257"/>
    </row>
    <row r="2580" spans="18:20" ht="11.25" customHeight="1" x14ac:dyDescent="0.2">
      <c r="R2580" s="256"/>
      <c r="S2580" s="257"/>
      <c r="T2580" s="257"/>
    </row>
    <row r="2581" spans="18:20" ht="11.25" customHeight="1" x14ac:dyDescent="0.2">
      <c r="R2581" s="256"/>
      <c r="S2581" s="257"/>
      <c r="T2581" s="257"/>
    </row>
    <row r="2582" spans="18:20" ht="11.25" customHeight="1" x14ac:dyDescent="0.2">
      <c r="R2582" s="256"/>
      <c r="S2582" s="257"/>
      <c r="T2582" s="257"/>
    </row>
    <row r="2583" spans="18:20" ht="11.25" customHeight="1" x14ac:dyDescent="0.2">
      <c r="R2583" s="256"/>
      <c r="S2583" s="257"/>
      <c r="T2583" s="257"/>
    </row>
    <row r="2584" spans="18:20" ht="11.25" customHeight="1" x14ac:dyDescent="0.2">
      <c r="R2584" s="256"/>
      <c r="S2584" s="257"/>
      <c r="T2584" s="257"/>
    </row>
    <row r="2585" spans="18:20" ht="11.25" customHeight="1" x14ac:dyDescent="0.2">
      <c r="R2585" s="256"/>
      <c r="S2585" s="257"/>
      <c r="T2585" s="257"/>
    </row>
    <row r="2586" spans="18:20" ht="11.25" customHeight="1" x14ac:dyDescent="0.2">
      <c r="R2586" s="256"/>
      <c r="S2586" s="257"/>
      <c r="T2586" s="257"/>
    </row>
    <row r="2587" spans="18:20" ht="11.25" customHeight="1" x14ac:dyDescent="0.2">
      <c r="R2587" s="256"/>
      <c r="S2587" s="257"/>
      <c r="T2587" s="257"/>
    </row>
    <row r="2588" spans="18:20" ht="11.25" customHeight="1" x14ac:dyDescent="0.2">
      <c r="R2588" s="256"/>
      <c r="S2588" s="257"/>
      <c r="T2588" s="257"/>
    </row>
    <row r="2589" spans="18:20" ht="11.25" customHeight="1" x14ac:dyDescent="0.2">
      <c r="R2589" s="256"/>
      <c r="S2589" s="257"/>
      <c r="T2589" s="257"/>
    </row>
    <row r="2590" spans="18:20" ht="11.25" customHeight="1" x14ac:dyDescent="0.2">
      <c r="R2590" s="256"/>
      <c r="S2590" s="257"/>
      <c r="T2590" s="257"/>
    </row>
    <row r="2591" spans="18:20" ht="11.25" customHeight="1" x14ac:dyDescent="0.2">
      <c r="R2591" s="256"/>
      <c r="S2591" s="257"/>
      <c r="T2591" s="257"/>
    </row>
    <row r="2592" spans="18:20" ht="11.25" customHeight="1" x14ac:dyDescent="0.2">
      <c r="R2592" s="256"/>
      <c r="S2592" s="257"/>
      <c r="T2592" s="257"/>
    </row>
    <row r="2593" spans="18:20" ht="11.25" customHeight="1" x14ac:dyDescent="0.2">
      <c r="R2593" s="256"/>
      <c r="S2593" s="257"/>
      <c r="T2593" s="257"/>
    </row>
    <row r="2594" spans="18:20" ht="11.25" customHeight="1" x14ac:dyDescent="0.2">
      <c r="R2594" s="256"/>
      <c r="S2594" s="257"/>
      <c r="T2594" s="257"/>
    </row>
    <row r="2595" spans="18:20" ht="11.25" customHeight="1" x14ac:dyDescent="0.2">
      <c r="R2595" s="256"/>
      <c r="S2595" s="257"/>
      <c r="T2595" s="257"/>
    </row>
    <row r="2596" spans="18:20" ht="11.25" customHeight="1" x14ac:dyDescent="0.2">
      <c r="R2596" s="256"/>
      <c r="S2596" s="257"/>
      <c r="T2596" s="257"/>
    </row>
    <row r="2597" spans="18:20" ht="11.25" customHeight="1" x14ac:dyDescent="0.2">
      <c r="R2597" s="256"/>
      <c r="S2597" s="257"/>
      <c r="T2597" s="257"/>
    </row>
    <row r="2598" spans="18:20" ht="11.25" customHeight="1" x14ac:dyDescent="0.2">
      <c r="R2598" s="256"/>
      <c r="S2598" s="257"/>
      <c r="T2598" s="257"/>
    </row>
    <row r="2599" spans="18:20" ht="11.25" customHeight="1" x14ac:dyDescent="0.2">
      <c r="R2599" s="256"/>
      <c r="S2599" s="257"/>
      <c r="T2599" s="257"/>
    </row>
    <row r="2600" spans="18:20" ht="11.25" customHeight="1" x14ac:dyDescent="0.2">
      <c r="R2600" s="256"/>
      <c r="S2600" s="257"/>
      <c r="T2600" s="257"/>
    </row>
    <row r="2601" spans="18:20" ht="11.25" customHeight="1" x14ac:dyDescent="0.2">
      <c r="R2601" s="256"/>
      <c r="S2601" s="257"/>
      <c r="T2601" s="257"/>
    </row>
    <row r="2602" spans="18:20" ht="11.25" customHeight="1" x14ac:dyDescent="0.2">
      <c r="R2602" s="256"/>
      <c r="S2602" s="257"/>
      <c r="T2602" s="257"/>
    </row>
    <row r="2603" spans="18:20" ht="11.25" customHeight="1" x14ac:dyDescent="0.2">
      <c r="R2603" s="256"/>
      <c r="S2603" s="257"/>
      <c r="T2603" s="257"/>
    </row>
    <row r="2604" spans="18:20" ht="11.25" customHeight="1" x14ac:dyDescent="0.2">
      <c r="R2604" s="256"/>
      <c r="S2604" s="257"/>
      <c r="T2604" s="257"/>
    </row>
    <row r="2605" spans="18:20" ht="11.25" customHeight="1" x14ac:dyDescent="0.2">
      <c r="R2605" s="256"/>
      <c r="S2605" s="257"/>
      <c r="T2605" s="257"/>
    </row>
    <row r="2606" spans="18:20" ht="11.25" customHeight="1" x14ac:dyDescent="0.2">
      <c r="R2606" s="256"/>
      <c r="S2606" s="257"/>
      <c r="T2606" s="257"/>
    </row>
    <row r="2607" spans="18:20" ht="11.25" customHeight="1" x14ac:dyDescent="0.2">
      <c r="R2607" s="256"/>
      <c r="S2607" s="257"/>
      <c r="T2607" s="257"/>
    </row>
    <row r="2608" spans="18:20" ht="11.25" customHeight="1" x14ac:dyDescent="0.2">
      <c r="R2608" s="256"/>
      <c r="S2608" s="257"/>
      <c r="T2608" s="257"/>
    </row>
    <row r="2609" spans="18:20" ht="11.25" customHeight="1" x14ac:dyDescent="0.2">
      <c r="R2609" s="256"/>
      <c r="S2609" s="257"/>
      <c r="T2609" s="257"/>
    </row>
    <row r="2610" spans="18:20" ht="11.25" customHeight="1" x14ac:dyDescent="0.2">
      <c r="R2610" s="256"/>
      <c r="S2610" s="257"/>
      <c r="T2610" s="257"/>
    </row>
    <row r="2611" spans="18:20" ht="11.25" customHeight="1" x14ac:dyDescent="0.2">
      <c r="R2611" s="256"/>
      <c r="S2611" s="257"/>
      <c r="T2611" s="257"/>
    </row>
    <row r="2612" spans="18:20" ht="11.25" customHeight="1" x14ac:dyDescent="0.2">
      <c r="R2612" s="256"/>
      <c r="S2612" s="257"/>
      <c r="T2612" s="257"/>
    </row>
    <row r="2613" spans="18:20" ht="11.25" customHeight="1" x14ac:dyDescent="0.2">
      <c r="R2613" s="256"/>
      <c r="S2613" s="257"/>
      <c r="T2613" s="257"/>
    </row>
    <row r="2614" spans="18:20" ht="11.25" customHeight="1" x14ac:dyDescent="0.2">
      <c r="R2614" s="256"/>
      <c r="S2614" s="257"/>
      <c r="T2614" s="257"/>
    </row>
    <row r="2615" spans="18:20" ht="11.25" customHeight="1" x14ac:dyDescent="0.2">
      <c r="R2615" s="256"/>
      <c r="S2615" s="257"/>
      <c r="T2615" s="257"/>
    </row>
    <row r="2616" spans="18:20" ht="11.25" customHeight="1" x14ac:dyDescent="0.2">
      <c r="R2616" s="256"/>
      <c r="S2616" s="257"/>
      <c r="T2616" s="257"/>
    </row>
    <row r="2617" spans="18:20" ht="11.25" customHeight="1" x14ac:dyDescent="0.2">
      <c r="R2617" s="256"/>
      <c r="S2617" s="257"/>
      <c r="T2617" s="257"/>
    </row>
    <row r="2618" spans="18:20" ht="11.25" customHeight="1" x14ac:dyDescent="0.2">
      <c r="R2618" s="256"/>
      <c r="S2618" s="257"/>
      <c r="T2618" s="257"/>
    </row>
    <row r="2619" spans="18:20" ht="11.25" customHeight="1" x14ac:dyDescent="0.2">
      <c r="R2619" s="256"/>
      <c r="S2619" s="257"/>
      <c r="T2619" s="257"/>
    </row>
    <row r="2620" spans="18:20" ht="11.25" customHeight="1" x14ac:dyDescent="0.2">
      <c r="R2620" s="256"/>
      <c r="S2620" s="257"/>
      <c r="T2620" s="257"/>
    </row>
    <row r="2621" spans="18:20" ht="11.25" customHeight="1" x14ac:dyDescent="0.2">
      <c r="R2621" s="256"/>
      <c r="S2621" s="257"/>
      <c r="T2621" s="257"/>
    </row>
    <row r="2622" spans="18:20" ht="11.25" customHeight="1" x14ac:dyDescent="0.2">
      <c r="R2622" s="256"/>
      <c r="S2622" s="257"/>
      <c r="T2622" s="257"/>
    </row>
    <row r="2623" spans="18:20" ht="11.25" customHeight="1" x14ac:dyDescent="0.2">
      <c r="R2623" s="256"/>
      <c r="S2623" s="257"/>
      <c r="T2623" s="257"/>
    </row>
    <row r="2624" spans="18:20" ht="11.25" customHeight="1" x14ac:dyDescent="0.2">
      <c r="R2624" s="256"/>
      <c r="S2624" s="257"/>
      <c r="T2624" s="257"/>
    </row>
    <row r="2625" spans="18:20" ht="11.25" customHeight="1" x14ac:dyDescent="0.2">
      <c r="R2625" s="256"/>
      <c r="S2625" s="257"/>
      <c r="T2625" s="257"/>
    </row>
    <row r="2626" spans="18:20" ht="11.25" customHeight="1" x14ac:dyDescent="0.2">
      <c r="R2626" s="256"/>
      <c r="S2626" s="257"/>
      <c r="T2626" s="257"/>
    </row>
    <row r="2627" spans="18:20" ht="11.25" customHeight="1" x14ac:dyDescent="0.2">
      <c r="R2627" s="256"/>
      <c r="S2627" s="257"/>
      <c r="T2627" s="257"/>
    </row>
    <row r="2628" spans="18:20" ht="11.25" customHeight="1" x14ac:dyDescent="0.2">
      <c r="R2628" s="256"/>
      <c r="S2628" s="257"/>
      <c r="T2628" s="257"/>
    </row>
    <row r="2629" spans="18:20" ht="11.25" customHeight="1" x14ac:dyDescent="0.2">
      <c r="R2629" s="256"/>
      <c r="S2629" s="257"/>
      <c r="T2629" s="257"/>
    </row>
    <row r="2630" spans="18:20" ht="11.25" customHeight="1" x14ac:dyDescent="0.2">
      <c r="R2630" s="256"/>
      <c r="S2630" s="257"/>
      <c r="T2630" s="257"/>
    </row>
    <row r="2631" spans="18:20" ht="11.25" customHeight="1" x14ac:dyDescent="0.2">
      <c r="R2631" s="256"/>
      <c r="S2631" s="257"/>
      <c r="T2631" s="257"/>
    </row>
    <row r="2632" spans="18:20" ht="11.25" customHeight="1" x14ac:dyDescent="0.2">
      <c r="R2632" s="256"/>
      <c r="S2632" s="257"/>
      <c r="T2632" s="257"/>
    </row>
    <row r="2633" spans="18:20" ht="11.25" customHeight="1" x14ac:dyDescent="0.2">
      <c r="R2633" s="256"/>
      <c r="S2633" s="257"/>
      <c r="T2633" s="257"/>
    </row>
    <row r="2634" spans="18:20" ht="11.25" customHeight="1" x14ac:dyDescent="0.2">
      <c r="R2634" s="256"/>
      <c r="S2634" s="257"/>
      <c r="T2634" s="257"/>
    </row>
    <row r="2635" spans="18:20" ht="11.25" customHeight="1" x14ac:dyDescent="0.2">
      <c r="R2635" s="256"/>
      <c r="S2635" s="257"/>
      <c r="T2635" s="257"/>
    </row>
    <row r="2636" spans="18:20" ht="11.25" customHeight="1" x14ac:dyDescent="0.2">
      <c r="R2636" s="256"/>
      <c r="S2636" s="257"/>
      <c r="T2636" s="257"/>
    </row>
    <row r="2637" spans="18:20" ht="11.25" customHeight="1" x14ac:dyDescent="0.2">
      <c r="R2637" s="256"/>
      <c r="S2637" s="257"/>
      <c r="T2637" s="257"/>
    </row>
    <row r="2638" spans="18:20" ht="11.25" customHeight="1" x14ac:dyDescent="0.2">
      <c r="R2638" s="256"/>
      <c r="S2638" s="257"/>
      <c r="T2638" s="257"/>
    </row>
    <row r="2639" spans="18:20" ht="11.25" customHeight="1" x14ac:dyDescent="0.2">
      <c r="R2639" s="256"/>
      <c r="S2639" s="257"/>
      <c r="T2639" s="257"/>
    </row>
    <row r="2640" spans="18:20" ht="11.25" customHeight="1" x14ac:dyDescent="0.2">
      <c r="R2640" s="256"/>
      <c r="S2640" s="257"/>
      <c r="T2640" s="257"/>
    </row>
    <row r="2641" spans="18:20" ht="11.25" customHeight="1" x14ac:dyDescent="0.2">
      <c r="R2641" s="256"/>
      <c r="S2641" s="257"/>
      <c r="T2641" s="257"/>
    </row>
    <row r="2642" spans="18:20" ht="11.25" customHeight="1" x14ac:dyDescent="0.2">
      <c r="R2642" s="256"/>
      <c r="S2642" s="257"/>
      <c r="T2642" s="257"/>
    </row>
    <row r="2643" spans="18:20" ht="11.25" customHeight="1" x14ac:dyDescent="0.2">
      <c r="R2643" s="256"/>
      <c r="S2643" s="257"/>
      <c r="T2643" s="257"/>
    </row>
    <row r="2644" spans="18:20" ht="11.25" customHeight="1" x14ac:dyDescent="0.2">
      <c r="R2644" s="256"/>
      <c r="S2644" s="257"/>
      <c r="T2644" s="257"/>
    </row>
    <row r="2645" spans="18:20" ht="11.25" customHeight="1" x14ac:dyDescent="0.2">
      <c r="R2645" s="256"/>
      <c r="S2645" s="257"/>
      <c r="T2645" s="257"/>
    </row>
    <row r="2646" spans="18:20" ht="11.25" customHeight="1" x14ac:dyDescent="0.2">
      <c r="R2646" s="256"/>
      <c r="S2646" s="257"/>
      <c r="T2646" s="257"/>
    </row>
    <row r="2647" spans="18:20" ht="11.25" customHeight="1" x14ac:dyDescent="0.2">
      <c r="R2647" s="256"/>
      <c r="S2647" s="257"/>
      <c r="T2647" s="257"/>
    </row>
    <row r="2648" spans="18:20" ht="11.25" customHeight="1" x14ac:dyDescent="0.2">
      <c r="R2648" s="256"/>
      <c r="S2648" s="257"/>
      <c r="T2648" s="257"/>
    </row>
    <row r="2649" spans="18:20" ht="11.25" customHeight="1" x14ac:dyDescent="0.2">
      <c r="R2649" s="256"/>
      <c r="S2649" s="257"/>
      <c r="T2649" s="257"/>
    </row>
    <row r="2650" spans="18:20" ht="11.25" customHeight="1" x14ac:dyDescent="0.2">
      <c r="R2650" s="256"/>
      <c r="S2650" s="257"/>
      <c r="T2650" s="257"/>
    </row>
    <row r="2651" spans="18:20" ht="11.25" customHeight="1" x14ac:dyDescent="0.2">
      <c r="R2651" s="256"/>
      <c r="S2651" s="257"/>
      <c r="T2651" s="257"/>
    </row>
    <row r="2652" spans="18:20" ht="11.25" customHeight="1" x14ac:dyDescent="0.2">
      <c r="R2652" s="256"/>
      <c r="S2652" s="257"/>
      <c r="T2652" s="257"/>
    </row>
    <row r="2653" spans="18:20" ht="11.25" customHeight="1" x14ac:dyDescent="0.2">
      <c r="R2653" s="256"/>
      <c r="S2653" s="257"/>
      <c r="T2653" s="257"/>
    </row>
    <row r="2654" spans="18:20" ht="11.25" customHeight="1" x14ac:dyDescent="0.2">
      <c r="R2654" s="256"/>
      <c r="S2654" s="257"/>
      <c r="T2654" s="257"/>
    </row>
    <row r="2655" spans="18:20" ht="11.25" customHeight="1" x14ac:dyDescent="0.2">
      <c r="R2655" s="256"/>
      <c r="S2655" s="257"/>
      <c r="T2655" s="257"/>
    </row>
    <row r="2656" spans="18:20" ht="11.25" customHeight="1" x14ac:dyDescent="0.2">
      <c r="R2656" s="256"/>
      <c r="S2656" s="257"/>
      <c r="T2656" s="257"/>
    </row>
    <row r="2657" spans="18:20" ht="11.25" customHeight="1" x14ac:dyDescent="0.2">
      <c r="R2657" s="256"/>
      <c r="S2657" s="257"/>
      <c r="T2657" s="257"/>
    </row>
    <row r="2658" spans="18:20" ht="11.25" customHeight="1" x14ac:dyDescent="0.2">
      <c r="R2658" s="256"/>
      <c r="S2658" s="257"/>
      <c r="T2658" s="257"/>
    </row>
    <row r="2659" spans="18:20" ht="11.25" customHeight="1" x14ac:dyDescent="0.2">
      <c r="R2659" s="256"/>
      <c r="S2659" s="257"/>
      <c r="T2659" s="257"/>
    </row>
    <row r="2660" spans="18:20" ht="11.25" customHeight="1" x14ac:dyDescent="0.2">
      <c r="R2660" s="256"/>
      <c r="S2660" s="257"/>
      <c r="T2660" s="257"/>
    </row>
    <row r="2661" spans="18:20" ht="11.25" customHeight="1" x14ac:dyDescent="0.2">
      <c r="R2661" s="256"/>
      <c r="S2661" s="257"/>
      <c r="T2661" s="257"/>
    </row>
    <row r="2662" spans="18:20" ht="11.25" customHeight="1" x14ac:dyDescent="0.2">
      <c r="R2662" s="256"/>
      <c r="S2662" s="257"/>
      <c r="T2662" s="257"/>
    </row>
    <row r="2663" spans="18:20" ht="11.25" customHeight="1" x14ac:dyDescent="0.2">
      <c r="R2663" s="256"/>
      <c r="S2663" s="257"/>
      <c r="T2663" s="257"/>
    </row>
    <row r="2664" spans="18:20" ht="11.25" customHeight="1" x14ac:dyDescent="0.2">
      <c r="R2664" s="256"/>
      <c r="S2664" s="257"/>
      <c r="T2664" s="257"/>
    </row>
    <row r="2665" spans="18:20" ht="11.25" customHeight="1" x14ac:dyDescent="0.2">
      <c r="R2665" s="256"/>
      <c r="S2665" s="257"/>
      <c r="T2665" s="257"/>
    </row>
    <row r="2666" spans="18:20" ht="11.25" customHeight="1" x14ac:dyDescent="0.2">
      <c r="R2666" s="256"/>
      <c r="S2666" s="257"/>
      <c r="T2666" s="257"/>
    </row>
    <row r="2667" spans="18:20" ht="11.25" customHeight="1" x14ac:dyDescent="0.2">
      <c r="R2667" s="256"/>
      <c r="S2667" s="257"/>
      <c r="T2667" s="257"/>
    </row>
    <row r="2668" spans="18:20" ht="11.25" customHeight="1" x14ac:dyDescent="0.2">
      <c r="R2668" s="256"/>
      <c r="S2668" s="257"/>
      <c r="T2668" s="257"/>
    </row>
    <row r="2669" spans="18:20" ht="11.25" customHeight="1" x14ac:dyDescent="0.2">
      <c r="R2669" s="256"/>
      <c r="S2669" s="257"/>
      <c r="T2669" s="257"/>
    </row>
    <row r="2670" spans="18:20" ht="11.25" customHeight="1" x14ac:dyDescent="0.2">
      <c r="R2670" s="256"/>
      <c r="S2670" s="257"/>
      <c r="T2670" s="257"/>
    </row>
    <row r="2671" spans="18:20" ht="11.25" customHeight="1" x14ac:dyDescent="0.2">
      <c r="R2671" s="256"/>
      <c r="S2671" s="257"/>
      <c r="T2671" s="257"/>
    </row>
    <row r="2672" spans="18:20" ht="11.25" customHeight="1" x14ac:dyDescent="0.2">
      <c r="R2672" s="256"/>
      <c r="S2672" s="257"/>
      <c r="T2672" s="257"/>
    </row>
    <row r="2673" spans="18:20" ht="11.25" customHeight="1" x14ac:dyDescent="0.2">
      <c r="R2673" s="256"/>
      <c r="S2673" s="257"/>
      <c r="T2673" s="257"/>
    </row>
    <row r="2674" spans="18:20" ht="11.25" customHeight="1" x14ac:dyDescent="0.2">
      <c r="R2674" s="256"/>
      <c r="S2674" s="257"/>
      <c r="T2674" s="257"/>
    </row>
    <row r="2675" spans="18:20" ht="11.25" customHeight="1" x14ac:dyDescent="0.2">
      <c r="R2675" s="256"/>
      <c r="S2675" s="257"/>
      <c r="T2675" s="257"/>
    </row>
    <row r="2676" spans="18:20" ht="11.25" customHeight="1" x14ac:dyDescent="0.2">
      <c r="R2676" s="256"/>
      <c r="S2676" s="257"/>
      <c r="T2676" s="257"/>
    </row>
    <row r="2677" spans="18:20" ht="11.25" customHeight="1" x14ac:dyDescent="0.2">
      <c r="R2677" s="256"/>
      <c r="S2677" s="257"/>
      <c r="T2677" s="257"/>
    </row>
    <row r="2678" spans="18:20" ht="11.25" customHeight="1" x14ac:dyDescent="0.2">
      <c r="R2678" s="256"/>
      <c r="S2678" s="257"/>
      <c r="T2678" s="257"/>
    </row>
    <row r="2679" spans="18:20" ht="11.25" customHeight="1" x14ac:dyDescent="0.2">
      <c r="R2679" s="256"/>
      <c r="S2679" s="257"/>
      <c r="T2679" s="257"/>
    </row>
    <row r="2680" spans="18:20" ht="11.25" customHeight="1" x14ac:dyDescent="0.2">
      <c r="R2680" s="256"/>
      <c r="S2680" s="257"/>
      <c r="T2680" s="257"/>
    </row>
    <row r="2681" spans="18:20" ht="11.25" customHeight="1" x14ac:dyDescent="0.2">
      <c r="R2681" s="256"/>
      <c r="S2681" s="257"/>
      <c r="T2681" s="257"/>
    </row>
    <row r="2682" spans="18:20" ht="11.25" customHeight="1" x14ac:dyDescent="0.2">
      <c r="R2682" s="256"/>
      <c r="S2682" s="257"/>
      <c r="T2682" s="257"/>
    </row>
    <row r="2683" spans="18:20" ht="11.25" customHeight="1" x14ac:dyDescent="0.2">
      <c r="R2683" s="256"/>
      <c r="S2683" s="257"/>
      <c r="T2683" s="257"/>
    </row>
    <row r="2684" spans="18:20" ht="11.25" customHeight="1" x14ac:dyDescent="0.2">
      <c r="R2684" s="256"/>
      <c r="S2684" s="257"/>
      <c r="T2684" s="257"/>
    </row>
    <row r="2685" spans="18:20" ht="11.25" customHeight="1" x14ac:dyDescent="0.2">
      <c r="R2685" s="256"/>
      <c r="S2685" s="257"/>
      <c r="T2685" s="257"/>
    </row>
    <row r="2686" spans="18:20" ht="11.25" customHeight="1" x14ac:dyDescent="0.2">
      <c r="R2686" s="256"/>
      <c r="S2686" s="257"/>
      <c r="T2686" s="257"/>
    </row>
    <row r="2687" spans="18:20" ht="11.25" customHeight="1" x14ac:dyDescent="0.2">
      <c r="R2687" s="256"/>
      <c r="S2687" s="257"/>
      <c r="T2687" s="257"/>
    </row>
    <row r="2688" spans="18:20" ht="11.25" customHeight="1" x14ac:dyDescent="0.2">
      <c r="R2688" s="256"/>
      <c r="S2688" s="257"/>
      <c r="T2688" s="257"/>
    </row>
    <row r="2689" spans="18:20" ht="11.25" customHeight="1" x14ac:dyDescent="0.2">
      <c r="R2689" s="256"/>
      <c r="S2689" s="257"/>
      <c r="T2689" s="257"/>
    </row>
    <row r="2690" spans="18:20" ht="11.25" customHeight="1" x14ac:dyDescent="0.2">
      <c r="R2690" s="256"/>
      <c r="S2690" s="257"/>
      <c r="T2690" s="257"/>
    </row>
    <row r="2691" spans="18:20" ht="11.25" customHeight="1" x14ac:dyDescent="0.2">
      <c r="R2691" s="256"/>
      <c r="S2691" s="257"/>
      <c r="T2691" s="257"/>
    </row>
    <row r="2692" spans="18:20" ht="11.25" customHeight="1" x14ac:dyDescent="0.2">
      <c r="R2692" s="256"/>
      <c r="S2692" s="257"/>
      <c r="T2692" s="257"/>
    </row>
    <row r="2693" spans="18:20" ht="11.25" customHeight="1" x14ac:dyDescent="0.2">
      <c r="R2693" s="256"/>
      <c r="S2693" s="257"/>
      <c r="T2693" s="257"/>
    </row>
    <row r="2694" spans="18:20" ht="11.25" customHeight="1" x14ac:dyDescent="0.2">
      <c r="R2694" s="256"/>
      <c r="S2694" s="257"/>
      <c r="T2694" s="257"/>
    </row>
    <row r="2695" spans="18:20" ht="11.25" customHeight="1" x14ac:dyDescent="0.2">
      <c r="R2695" s="256"/>
      <c r="S2695" s="257"/>
      <c r="T2695" s="257"/>
    </row>
    <row r="2696" spans="18:20" ht="11.25" customHeight="1" x14ac:dyDescent="0.2">
      <c r="R2696" s="256"/>
      <c r="S2696" s="257"/>
      <c r="T2696" s="257"/>
    </row>
    <row r="2697" spans="18:20" ht="11.25" customHeight="1" x14ac:dyDescent="0.2">
      <c r="R2697" s="256"/>
      <c r="S2697" s="257"/>
      <c r="T2697" s="257"/>
    </row>
    <row r="2698" spans="18:20" ht="11.25" customHeight="1" x14ac:dyDescent="0.2">
      <c r="R2698" s="256"/>
      <c r="S2698" s="257"/>
      <c r="T2698" s="257"/>
    </row>
    <row r="2699" spans="18:20" ht="11.25" customHeight="1" x14ac:dyDescent="0.2">
      <c r="R2699" s="256"/>
      <c r="S2699" s="257"/>
      <c r="T2699" s="257"/>
    </row>
    <row r="2700" spans="18:20" ht="11.25" customHeight="1" x14ac:dyDescent="0.2">
      <c r="R2700" s="256"/>
      <c r="S2700" s="257"/>
      <c r="T2700" s="257"/>
    </row>
    <row r="2701" spans="18:20" ht="11.25" customHeight="1" x14ac:dyDescent="0.2">
      <c r="R2701" s="256"/>
      <c r="S2701" s="257"/>
      <c r="T2701" s="257"/>
    </row>
    <row r="2702" spans="18:20" ht="11.25" customHeight="1" x14ac:dyDescent="0.2">
      <c r="R2702" s="256"/>
      <c r="S2702" s="257"/>
      <c r="T2702" s="257"/>
    </row>
    <row r="2703" spans="18:20" ht="11.25" customHeight="1" x14ac:dyDescent="0.2">
      <c r="R2703" s="256"/>
      <c r="S2703" s="257"/>
      <c r="T2703" s="257"/>
    </row>
    <row r="2704" spans="18:20" ht="11.25" customHeight="1" x14ac:dyDescent="0.2">
      <c r="R2704" s="256"/>
      <c r="S2704" s="257"/>
      <c r="T2704" s="257"/>
    </row>
    <row r="2705" spans="18:20" ht="11.25" customHeight="1" x14ac:dyDescent="0.2">
      <c r="R2705" s="256"/>
      <c r="S2705" s="257"/>
      <c r="T2705" s="257"/>
    </row>
    <row r="2706" spans="18:20" ht="11.25" customHeight="1" x14ac:dyDescent="0.2">
      <c r="R2706" s="256"/>
      <c r="S2706" s="257"/>
      <c r="T2706" s="257"/>
    </row>
    <row r="2707" spans="18:20" ht="11.25" customHeight="1" x14ac:dyDescent="0.2">
      <c r="R2707" s="256"/>
      <c r="S2707" s="257"/>
      <c r="T2707" s="257"/>
    </row>
    <row r="2708" spans="18:20" ht="11.25" customHeight="1" x14ac:dyDescent="0.2">
      <c r="R2708" s="256"/>
      <c r="S2708" s="257"/>
      <c r="T2708" s="257"/>
    </row>
    <row r="2709" spans="18:20" ht="11.25" customHeight="1" x14ac:dyDescent="0.2">
      <c r="R2709" s="256"/>
      <c r="S2709" s="257"/>
      <c r="T2709" s="257"/>
    </row>
    <row r="2710" spans="18:20" ht="11.25" customHeight="1" x14ac:dyDescent="0.2">
      <c r="R2710" s="256"/>
      <c r="S2710" s="257"/>
      <c r="T2710" s="257"/>
    </row>
    <row r="2711" spans="18:20" ht="11.25" customHeight="1" x14ac:dyDescent="0.2">
      <c r="R2711" s="256"/>
      <c r="S2711" s="257"/>
      <c r="T2711" s="257"/>
    </row>
    <row r="2712" spans="18:20" ht="11.25" customHeight="1" x14ac:dyDescent="0.2">
      <c r="R2712" s="256"/>
      <c r="S2712" s="257"/>
      <c r="T2712" s="257"/>
    </row>
    <row r="2713" spans="18:20" ht="11.25" customHeight="1" x14ac:dyDescent="0.2">
      <c r="R2713" s="256"/>
      <c r="S2713" s="257"/>
      <c r="T2713" s="257"/>
    </row>
    <row r="2714" spans="18:20" ht="11.25" customHeight="1" x14ac:dyDescent="0.2">
      <c r="R2714" s="256"/>
      <c r="S2714" s="257"/>
      <c r="T2714" s="257"/>
    </row>
    <row r="2715" spans="18:20" ht="11.25" customHeight="1" x14ac:dyDescent="0.2">
      <c r="R2715" s="256"/>
      <c r="S2715" s="257"/>
      <c r="T2715" s="257"/>
    </row>
    <row r="2716" spans="18:20" ht="11.25" customHeight="1" x14ac:dyDescent="0.2">
      <c r="R2716" s="256"/>
      <c r="S2716" s="257"/>
      <c r="T2716" s="257"/>
    </row>
    <row r="2717" spans="18:20" ht="11.25" customHeight="1" x14ac:dyDescent="0.2">
      <c r="R2717" s="256"/>
      <c r="S2717" s="257"/>
      <c r="T2717" s="257"/>
    </row>
    <row r="2718" spans="18:20" ht="11.25" customHeight="1" x14ac:dyDescent="0.2">
      <c r="R2718" s="256"/>
      <c r="S2718" s="257"/>
      <c r="T2718" s="257"/>
    </row>
    <row r="2719" spans="18:20" ht="11.25" customHeight="1" x14ac:dyDescent="0.2">
      <c r="R2719" s="256"/>
      <c r="S2719" s="257"/>
      <c r="T2719" s="257"/>
    </row>
    <row r="2720" spans="18:20" ht="11.25" customHeight="1" x14ac:dyDescent="0.2">
      <c r="R2720" s="256"/>
      <c r="S2720" s="257"/>
      <c r="T2720" s="257"/>
    </row>
    <row r="2721" spans="18:20" ht="11.25" customHeight="1" x14ac:dyDescent="0.2">
      <c r="R2721" s="256"/>
      <c r="S2721" s="257"/>
      <c r="T2721" s="257"/>
    </row>
    <row r="2722" spans="18:20" ht="11.25" customHeight="1" x14ac:dyDescent="0.2">
      <c r="R2722" s="256"/>
      <c r="S2722" s="257"/>
      <c r="T2722" s="257"/>
    </row>
    <row r="2723" spans="18:20" ht="11.25" customHeight="1" x14ac:dyDescent="0.2">
      <c r="R2723" s="256"/>
      <c r="S2723" s="257"/>
      <c r="T2723" s="257"/>
    </row>
    <row r="2724" spans="18:20" ht="11.25" customHeight="1" x14ac:dyDescent="0.2">
      <c r="R2724" s="256"/>
      <c r="S2724" s="257"/>
      <c r="T2724" s="257"/>
    </row>
    <row r="2725" spans="18:20" ht="11.25" customHeight="1" x14ac:dyDescent="0.2">
      <c r="R2725" s="256"/>
      <c r="S2725" s="257"/>
      <c r="T2725" s="257"/>
    </row>
    <row r="2726" spans="18:20" ht="11.25" customHeight="1" x14ac:dyDescent="0.2">
      <c r="R2726" s="256"/>
      <c r="S2726" s="257"/>
      <c r="T2726" s="257"/>
    </row>
    <row r="2727" spans="18:20" ht="11.25" customHeight="1" x14ac:dyDescent="0.2">
      <c r="R2727" s="256"/>
      <c r="S2727" s="257"/>
      <c r="T2727" s="257"/>
    </row>
    <row r="2728" spans="18:20" ht="11.25" customHeight="1" x14ac:dyDescent="0.2">
      <c r="R2728" s="256"/>
      <c r="S2728" s="257"/>
      <c r="T2728" s="257"/>
    </row>
    <row r="2729" spans="18:20" ht="11.25" customHeight="1" x14ac:dyDescent="0.2">
      <c r="R2729" s="256"/>
      <c r="S2729" s="257"/>
      <c r="T2729" s="257"/>
    </row>
    <row r="2730" spans="18:20" ht="11.25" customHeight="1" x14ac:dyDescent="0.2">
      <c r="R2730" s="256"/>
      <c r="S2730" s="257"/>
      <c r="T2730" s="257"/>
    </row>
    <row r="2731" spans="18:20" ht="11.25" customHeight="1" x14ac:dyDescent="0.2">
      <c r="R2731" s="256"/>
      <c r="S2731" s="257"/>
      <c r="T2731" s="257"/>
    </row>
    <row r="2732" spans="18:20" ht="11.25" customHeight="1" x14ac:dyDescent="0.2">
      <c r="R2732" s="256"/>
      <c r="S2732" s="257"/>
      <c r="T2732" s="257"/>
    </row>
    <row r="2733" spans="18:20" ht="11.25" customHeight="1" x14ac:dyDescent="0.2">
      <c r="R2733" s="256"/>
      <c r="S2733" s="257"/>
      <c r="T2733" s="257"/>
    </row>
    <row r="2734" spans="18:20" ht="11.25" customHeight="1" x14ac:dyDescent="0.2">
      <c r="R2734" s="256"/>
      <c r="S2734" s="257"/>
      <c r="T2734" s="257"/>
    </row>
    <row r="2735" spans="18:20" ht="11.25" customHeight="1" x14ac:dyDescent="0.2">
      <c r="R2735" s="256"/>
      <c r="S2735" s="257"/>
      <c r="T2735" s="257"/>
    </row>
    <row r="2736" spans="18:20" ht="11.25" customHeight="1" x14ac:dyDescent="0.2">
      <c r="R2736" s="256"/>
      <c r="S2736" s="257"/>
      <c r="T2736" s="257"/>
    </row>
    <row r="2737" spans="18:20" ht="11.25" customHeight="1" x14ac:dyDescent="0.2">
      <c r="R2737" s="256"/>
      <c r="S2737" s="257"/>
      <c r="T2737" s="257"/>
    </row>
    <row r="2738" spans="18:20" ht="11.25" customHeight="1" x14ac:dyDescent="0.2">
      <c r="R2738" s="256"/>
      <c r="S2738" s="257"/>
      <c r="T2738" s="257"/>
    </row>
    <row r="2739" spans="18:20" ht="11.25" customHeight="1" x14ac:dyDescent="0.2">
      <c r="R2739" s="256"/>
      <c r="S2739" s="257"/>
      <c r="T2739" s="257"/>
    </row>
    <row r="2740" spans="18:20" ht="11.25" customHeight="1" x14ac:dyDescent="0.2">
      <c r="R2740" s="256"/>
      <c r="S2740" s="257"/>
      <c r="T2740" s="257"/>
    </row>
    <row r="2741" spans="18:20" ht="11.25" customHeight="1" x14ac:dyDescent="0.2">
      <c r="R2741" s="256"/>
      <c r="S2741" s="257"/>
      <c r="T2741" s="257"/>
    </row>
    <row r="2742" spans="18:20" ht="11.25" customHeight="1" x14ac:dyDescent="0.2">
      <c r="R2742" s="256"/>
      <c r="S2742" s="257"/>
      <c r="T2742" s="257"/>
    </row>
    <row r="2743" spans="18:20" ht="11.25" customHeight="1" x14ac:dyDescent="0.2">
      <c r="R2743" s="256"/>
      <c r="S2743" s="257"/>
      <c r="T2743" s="257"/>
    </row>
    <row r="2744" spans="18:20" ht="11.25" customHeight="1" x14ac:dyDescent="0.2">
      <c r="R2744" s="256"/>
      <c r="S2744" s="257"/>
      <c r="T2744" s="257"/>
    </row>
    <row r="2745" spans="18:20" ht="11.25" customHeight="1" x14ac:dyDescent="0.2">
      <c r="R2745" s="256"/>
      <c r="S2745" s="257"/>
      <c r="T2745" s="257"/>
    </row>
    <row r="2746" spans="18:20" ht="11.25" customHeight="1" x14ac:dyDescent="0.2">
      <c r="R2746" s="256"/>
      <c r="S2746" s="257"/>
      <c r="T2746" s="257"/>
    </row>
    <row r="2747" spans="18:20" ht="11.25" customHeight="1" x14ac:dyDescent="0.2">
      <c r="R2747" s="256"/>
      <c r="S2747" s="257"/>
      <c r="T2747" s="257"/>
    </row>
    <row r="2748" spans="18:20" ht="11.25" customHeight="1" x14ac:dyDescent="0.2">
      <c r="R2748" s="256"/>
      <c r="S2748" s="257"/>
      <c r="T2748" s="257"/>
    </row>
    <row r="2749" spans="18:20" ht="11.25" customHeight="1" x14ac:dyDescent="0.2">
      <c r="R2749" s="256"/>
      <c r="S2749" s="257"/>
      <c r="T2749" s="257"/>
    </row>
    <row r="2750" spans="18:20" ht="11.25" customHeight="1" x14ac:dyDescent="0.2">
      <c r="R2750" s="256"/>
      <c r="S2750" s="257"/>
      <c r="T2750" s="257"/>
    </row>
    <row r="2751" spans="18:20" ht="11.25" customHeight="1" x14ac:dyDescent="0.2">
      <c r="R2751" s="256"/>
      <c r="S2751" s="257"/>
      <c r="T2751" s="257"/>
    </row>
    <row r="2752" spans="18:20" ht="11.25" customHeight="1" x14ac:dyDescent="0.2">
      <c r="R2752" s="256"/>
      <c r="S2752" s="257"/>
      <c r="T2752" s="257"/>
    </row>
    <row r="2753" spans="18:20" ht="11.25" customHeight="1" x14ac:dyDescent="0.2">
      <c r="R2753" s="256"/>
      <c r="S2753" s="257"/>
      <c r="T2753" s="257"/>
    </row>
    <row r="2754" spans="18:20" ht="11.25" customHeight="1" x14ac:dyDescent="0.2">
      <c r="R2754" s="256"/>
      <c r="S2754" s="257"/>
      <c r="T2754" s="257"/>
    </row>
    <row r="2755" spans="18:20" ht="11.25" customHeight="1" x14ac:dyDescent="0.2">
      <c r="R2755" s="256"/>
      <c r="S2755" s="257"/>
      <c r="T2755" s="257"/>
    </row>
    <row r="2756" spans="18:20" ht="11.25" customHeight="1" x14ac:dyDescent="0.2">
      <c r="R2756" s="256"/>
      <c r="S2756" s="257"/>
      <c r="T2756" s="257"/>
    </row>
    <row r="2757" spans="18:20" ht="11.25" customHeight="1" x14ac:dyDescent="0.2">
      <c r="R2757" s="256"/>
      <c r="S2757" s="257"/>
      <c r="T2757" s="257"/>
    </row>
    <row r="2758" spans="18:20" ht="11.25" customHeight="1" x14ac:dyDescent="0.2">
      <c r="R2758" s="256"/>
      <c r="S2758" s="257"/>
      <c r="T2758" s="257"/>
    </row>
    <row r="2759" spans="18:20" ht="11.25" customHeight="1" x14ac:dyDescent="0.2">
      <c r="R2759" s="256"/>
      <c r="S2759" s="257"/>
      <c r="T2759" s="257"/>
    </row>
    <row r="2760" spans="18:20" ht="11.25" customHeight="1" x14ac:dyDescent="0.2">
      <c r="R2760" s="256"/>
      <c r="S2760" s="257"/>
      <c r="T2760" s="257"/>
    </row>
    <row r="2761" spans="18:20" ht="11.25" customHeight="1" x14ac:dyDescent="0.2">
      <c r="R2761" s="256"/>
      <c r="S2761" s="257"/>
      <c r="T2761" s="257"/>
    </row>
    <row r="2762" spans="18:20" ht="11.25" customHeight="1" x14ac:dyDescent="0.2">
      <c r="R2762" s="256"/>
      <c r="S2762" s="257"/>
      <c r="T2762" s="257"/>
    </row>
    <row r="2763" spans="18:20" ht="11.25" customHeight="1" x14ac:dyDescent="0.2">
      <c r="R2763" s="256"/>
      <c r="S2763" s="257"/>
      <c r="T2763" s="257"/>
    </row>
    <row r="2764" spans="18:20" ht="11.25" customHeight="1" x14ac:dyDescent="0.2">
      <c r="R2764" s="256"/>
      <c r="S2764" s="257"/>
      <c r="T2764" s="257"/>
    </row>
    <row r="2765" spans="18:20" ht="11.25" customHeight="1" x14ac:dyDescent="0.2">
      <c r="R2765" s="256"/>
      <c r="S2765" s="257"/>
      <c r="T2765" s="257"/>
    </row>
    <row r="2766" spans="18:20" ht="11.25" customHeight="1" x14ac:dyDescent="0.2">
      <c r="R2766" s="256"/>
      <c r="S2766" s="257"/>
      <c r="T2766" s="257"/>
    </row>
    <row r="2767" spans="18:20" ht="11.25" customHeight="1" x14ac:dyDescent="0.2">
      <c r="R2767" s="256"/>
      <c r="S2767" s="257"/>
      <c r="T2767" s="257"/>
    </row>
    <row r="2768" spans="18:20" ht="11.25" customHeight="1" x14ac:dyDescent="0.2">
      <c r="R2768" s="256"/>
      <c r="S2768" s="257"/>
      <c r="T2768" s="257"/>
    </row>
    <row r="2769" spans="18:20" ht="11.25" customHeight="1" x14ac:dyDescent="0.2">
      <c r="R2769" s="256"/>
      <c r="S2769" s="257"/>
      <c r="T2769" s="257"/>
    </row>
    <row r="2770" spans="18:20" ht="11.25" customHeight="1" x14ac:dyDescent="0.2">
      <c r="R2770" s="256"/>
      <c r="S2770" s="257"/>
      <c r="T2770" s="257"/>
    </row>
    <row r="2771" spans="18:20" ht="11.25" customHeight="1" x14ac:dyDescent="0.2">
      <c r="R2771" s="256"/>
      <c r="S2771" s="257"/>
      <c r="T2771" s="257"/>
    </row>
    <row r="2772" spans="18:20" ht="11.25" customHeight="1" x14ac:dyDescent="0.2">
      <c r="R2772" s="256"/>
      <c r="S2772" s="257"/>
      <c r="T2772" s="257"/>
    </row>
    <row r="2773" spans="18:20" ht="11.25" customHeight="1" x14ac:dyDescent="0.2">
      <c r="R2773" s="256"/>
      <c r="S2773" s="257"/>
      <c r="T2773" s="257"/>
    </row>
    <row r="2774" spans="18:20" ht="11.25" customHeight="1" x14ac:dyDescent="0.2">
      <c r="R2774" s="256"/>
      <c r="S2774" s="257"/>
      <c r="T2774" s="257"/>
    </row>
    <row r="2775" spans="18:20" ht="11.25" customHeight="1" x14ac:dyDescent="0.2">
      <c r="R2775" s="256"/>
      <c r="S2775" s="257"/>
      <c r="T2775" s="257"/>
    </row>
    <row r="2776" spans="18:20" ht="11.25" customHeight="1" x14ac:dyDescent="0.2">
      <c r="R2776" s="256"/>
      <c r="S2776" s="257"/>
      <c r="T2776" s="257"/>
    </row>
    <row r="2777" spans="18:20" ht="11.25" customHeight="1" x14ac:dyDescent="0.2">
      <c r="R2777" s="256"/>
      <c r="S2777" s="257"/>
      <c r="T2777" s="257"/>
    </row>
    <row r="2778" spans="18:20" ht="11.25" customHeight="1" x14ac:dyDescent="0.2">
      <c r="R2778" s="256"/>
      <c r="S2778" s="257"/>
      <c r="T2778" s="257"/>
    </row>
    <row r="2779" spans="18:20" ht="11.25" customHeight="1" x14ac:dyDescent="0.2">
      <c r="R2779" s="256"/>
      <c r="S2779" s="257"/>
      <c r="T2779" s="257"/>
    </row>
    <row r="2780" spans="18:20" ht="11.25" customHeight="1" x14ac:dyDescent="0.2">
      <c r="R2780" s="256"/>
      <c r="S2780" s="257"/>
      <c r="T2780" s="257"/>
    </row>
    <row r="2781" spans="18:20" ht="11.25" customHeight="1" x14ac:dyDescent="0.2">
      <c r="R2781" s="256"/>
      <c r="S2781" s="257"/>
      <c r="T2781" s="257"/>
    </row>
    <row r="2782" spans="18:20" ht="11.25" customHeight="1" x14ac:dyDescent="0.2">
      <c r="R2782" s="256"/>
      <c r="S2782" s="257"/>
      <c r="T2782" s="257"/>
    </row>
    <row r="2783" spans="18:20" ht="11.25" customHeight="1" x14ac:dyDescent="0.2">
      <c r="R2783" s="256"/>
      <c r="S2783" s="257"/>
      <c r="T2783" s="257"/>
    </row>
    <row r="2784" spans="18:20" ht="11.25" customHeight="1" x14ac:dyDescent="0.2">
      <c r="R2784" s="256"/>
      <c r="S2784" s="257"/>
      <c r="T2784" s="257"/>
    </row>
    <row r="2785" spans="18:20" ht="11.25" customHeight="1" x14ac:dyDescent="0.2">
      <c r="R2785" s="256"/>
      <c r="S2785" s="257"/>
      <c r="T2785" s="257"/>
    </row>
    <row r="2786" spans="18:20" ht="11.25" customHeight="1" x14ac:dyDescent="0.2">
      <c r="R2786" s="256"/>
      <c r="S2786" s="257"/>
      <c r="T2786" s="257"/>
    </row>
    <row r="2787" spans="18:20" ht="11.25" customHeight="1" x14ac:dyDescent="0.2">
      <c r="R2787" s="256"/>
      <c r="S2787" s="257"/>
      <c r="T2787" s="257"/>
    </row>
    <row r="2788" spans="18:20" ht="11.25" customHeight="1" x14ac:dyDescent="0.2">
      <c r="R2788" s="256"/>
      <c r="S2788" s="257"/>
      <c r="T2788" s="257"/>
    </row>
    <row r="2789" spans="18:20" ht="11.25" customHeight="1" x14ac:dyDescent="0.2">
      <c r="R2789" s="256"/>
      <c r="S2789" s="257"/>
      <c r="T2789" s="257"/>
    </row>
    <row r="2790" spans="18:20" ht="11.25" customHeight="1" x14ac:dyDescent="0.2">
      <c r="R2790" s="256"/>
      <c r="S2790" s="257"/>
      <c r="T2790" s="257"/>
    </row>
    <row r="2791" spans="18:20" ht="11.25" customHeight="1" x14ac:dyDescent="0.2">
      <c r="R2791" s="256"/>
      <c r="S2791" s="257"/>
      <c r="T2791" s="257"/>
    </row>
    <row r="2792" spans="18:20" ht="11.25" customHeight="1" x14ac:dyDescent="0.2">
      <c r="R2792" s="256"/>
      <c r="S2792" s="257"/>
      <c r="T2792" s="257"/>
    </row>
    <row r="2793" spans="18:20" ht="11.25" customHeight="1" x14ac:dyDescent="0.2">
      <c r="R2793" s="256"/>
      <c r="S2793" s="257"/>
      <c r="T2793" s="257"/>
    </row>
    <row r="2794" spans="18:20" ht="11.25" customHeight="1" x14ac:dyDescent="0.2">
      <c r="R2794" s="256"/>
      <c r="S2794" s="257"/>
      <c r="T2794" s="257"/>
    </row>
    <row r="2795" spans="18:20" ht="11.25" customHeight="1" x14ac:dyDescent="0.2">
      <c r="R2795" s="256"/>
      <c r="S2795" s="257"/>
      <c r="T2795" s="257"/>
    </row>
    <row r="2796" spans="18:20" ht="11.25" customHeight="1" x14ac:dyDescent="0.2">
      <c r="R2796" s="256"/>
      <c r="S2796" s="257"/>
      <c r="T2796" s="257"/>
    </row>
    <row r="2797" spans="18:20" ht="11.25" customHeight="1" x14ac:dyDescent="0.2">
      <c r="R2797" s="256"/>
      <c r="S2797" s="257"/>
      <c r="T2797" s="257"/>
    </row>
    <row r="2798" spans="18:20" ht="11.25" customHeight="1" x14ac:dyDescent="0.2">
      <c r="R2798" s="256"/>
      <c r="S2798" s="257"/>
      <c r="T2798" s="257"/>
    </row>
    <row r="2799" spans="18:20" ht="11.25" customHeight="1" x14ac:dyDescent="0.2">
      <c r="R2799" s="256"/>
      <c r="S2799" s="257"/>
      <c r="T2799" s="257"/>
    </row>
    <row r="2800" spans="18:20" ht="11.25" customHeight="1" x14ac:dyDescent="0.2">
      <c r="R2800" s="256"/>
      <c r="S2800" s="257"/>
      <c r="T2800" s="257"/>
    </row>
    <row r="2801" spans="18:20" ht="11.25" customHeight="1" x14ac:dyDescent="0.2">
      <c r="R2801" s="256"/>
      <c r="S2801" s="257"/>
      <c r="T2801" s="257"/>
    </row>
    <row r="2802" spans="18:20" ht="11.25" customHeight="1" x14ac:dyDescent="0.2">
      <c r="R2802" s="256"/>
      <c r="S2802" s="257"/>
      <c r="T2802" s="257"/>
    </row>
    <row r="2803" spans="18:20" ht="11.25" customHeight="1" x14ac:dyDescent="0.2">
      <c r="R2803" s="256"/>
      <c r="S2803" s="257"/>
      <c r="T2803" s="257"/>
    </row>
    <row r="2804" spans="18:20" ht="11.25" customHeight="1" x14ac:dyDescent="0.2">
      <c r="R2804" s="256"/>
      <c r="S2804" s="257"/>
      <c r="T2804" s="257"/>
    </row>
    <row r="2805" spans="18:20" ht="11.25" customHeight="1" x14ac:dyDescent="0.2">
      <c r="R2805" s="256"/>
      <c r="S2805" s="257"/>
      <c r="T2805" s="257"/>
    </row>
    <row r="2806" spans="18:20" ht="11.25" customHeight="1" x14ac:dyDescent="0.2">
      <c r="R2806" s="256"/>
      <c r="S2806" s="257"/>
      <c r="T2806" s="257"/>
    </row>
    <row r="2807" spans="18:20" ht="11.25" customHeight="1" x14ac:dyDescent="0.2">
      <c r="R2807" s="256"/>
      <c r="S2807" s="257"/>
      <c r="T2807" s="257"/>
    </row>
    <row r="2808" spans="18:20" ht="11.25" customHeight="1" x14ac:dyDescent="0.2">
      <c r="R2808" s="256"/>
      <c r="S2808" s="257"/>
      <c r="T2808" s="257"/>
    </row>
    <row r="2809" spans="18:20" ht="11.25" customHeight="1" x14ac:dyDescent="0.2">
      <c r="R2809" s="256"/>
      <c r="S2809" s="257"/>
      <c r="T2809" s="257"/>
    </row>
    <row r="2810" spans="18:20" ht="11.25" customHeight="1" x14ac:dyDescent="0.2">
      <c r="R2810" s="256"/>
      <c r="S2810" s="257"/>
      <c r="T2810" s="257"/>
    </row>
    <row r="2811" spans="18:20" ht="11.25" customHeight="1" x14ac:dyDescent="0.2">
      <c r="R2811" s="256"/>
      <c r="S2811" s="257"/>
      <c r="T2811" s="257"/>
    </row>
    <row r="2812" spans="18:20" ht="11.25" customHeight="1" x14ac:dyDescent="0.2">
      <c r="R2812" s="256"/>
      <c r="S2812" s="257"/>
      <c r="T2812" s="257"/>
    </row>
    <row r="2813" spans="18:20" ht="11.25" customHeight="1" x14ac:dyDescent="0.2">
      <c r="R2813" s="256"/>
      <c r="S2813" s="257"/>
      <c r="T2813" s="257"/>
    </row>
    <row r="2814" spans="18:20" ht="11.25" customHeight="1" x14ac:dyDescent="0.2">
      <c r="R2814" s="256"/>
      <c r="S2814" s="257"/>
      <c r="T2814" s="257"/>
    </row>
    <row r="2815" spans="18:20" ht="11.25" customHeight="1" x14ac:dyDescent="0.2">
      <c r="R2815" s="256"/>
      <c r="S2815" s="257"/>
      <c r="T2815" s="257"/>
    </row>
    <row r="2816" spans="18:20" ht="11.25" customHeight="1" x14ac:dyDescent="0.2">
      <c r="R2816" s="256"/>
      <c r="S2816" s="257"/>
      <c r="T2816" s="257"/>
    </row>
    <row r="2817" spans="18:20" ht="11.25" customHeight="1" x14ac:dyDescent="0.2">
      <c r="R2817" s="256"/>
      <c r="S2817" s="257"/>
      <c r="T2817" s="257"/>
    </row>
    <row r="2818" spans="18:20" ht="11.25" customHeight="1" x14ac:dyDescent="0.2">
      <c r="R2818" s="256"/>
      <c r="S2818" s="257"/>
      <c r="T2818" s="257"/>
    </row>
    <row r="2819" spans="18:20" ht="11.25" customHeight="1" x14ac:dyDescent="0.2">
      <c r="R2819" s="256"/>
      <c r="S2819" s="257"/>
      <c r="T2819" s="257"/>
    </row>
    <row r="2820" spans="18:20" ht="11.25" customHeight="1" x14ac:dyDescent="0.2">
      <c r="R2820" s="256"/>
      <c r="S2820" s="257"/>
      <c r="T2820" s="257"/>
    </row>
    <row r="2821" spans="18:20" ht="11.25" customHeight="1" x14ac:dyDescent="0.2">
      <c r="R2821" s="256"/>
      <c r="S2821" s="257"/>
      <c r="T2821" s="257"/>
    </row>
    <row r="2822" spans="18:20" ht="11.25" customHeight="1" x14ac:dyDescent="0.2">
      <c r="R2822" s="256"/>
      <c r="S2822" s="257"/>
      <c r="T2822" s="257"/>
    </row>
    <row r="2823" spans="18:20" ht="11.25" customHeight="1" x14ac:dyDescent="0.2">
      <c r="R2823" s="256"/>
      <c r="S2823" s="257"/>
      <c r="T2823" s="257"/>
    </row>
    <row r="2824" spans="18:20" ht="11.25" customHeight="1" x14ac:dyDescent="0.2">
      <c r="R2824" s="256"/>
      <c r="S2824" s="257"/>
      <c r="T2824" s="257"/>
    </row>
    <row r="2825" spans="18:20" ht="11.25" customHeight="1" x14ac:dyDescent="0.2">
      <c r="R2825" s="256"/>
      <c r="S2825" s="257"/>
      <c r="T2825" s="257"/>
    </row>
    <row r="2826" spans="18:20" ht="11.25" customHeight="1" x14ac:dyDescent="0.2">
      <c r="R2826" s="256"/>
      <c r="S2826" s="257"/>
      <c r="T2826" s="257"/>
    </row>
    <row r="2827" spans="18:20" ht="11.25" customHeight="1" x14ac:dyDescent="0.2">
      <c r="R2827" s="256"/>
      <c r="S2827" s="257"/>
      <c r="T2827" s="257"/>
    </row>
    <row r="2828" spans="18:20" ht="11.25" customHeight="1" x14ac:dyDescent="0.2">
      <c r="R2828" s="256"/>
      <c r="S2828" s="257"/>
      <c r="T2828" s="257"/>
    </row>
    <row r="2829" spans="18:20" ht="11.25" customHeight="1" x14ac:dyDescent="0.2">
      <c r="R2829" s="256"/>
      <c r="S2829" s="257"/>
      <c r="T2829" s="257"/>
    </row>
    <row r="2830" spans="18:20" ht="11.25" customHeight="1" x14ac:dyDescent="0.2">
      <c r="R2830" s="256"/>
      <c r="S2830" s="257"/>
      <c r="T2830" s="257"/>
    </row>
    <row r="2831" spans="18:20" ht="11.25" customHeight="1" x14ac:dyDescent="0.2">
      <c r="R2831" s="256"/>
      <c r="S2831" s="257"/>
      <c r="T2831" s="257"/>
    </row>
    <row r="2832" spans="18:20" ht="11.25" customHeight="1" x14ac:dyDescent="0.2">
      <c r="R2832" s="256"/>
      <c r="S2832" s="257"/>
      <c r="T2832" s="257"/>
    </row>
    <row r="2833" spans="18:20" ht="11.25" customHeight="1" x14ac:dyDescent="0.2">
      <c r="R2833" s="256"/>
      <c r="S2833" s="257"/>
      <c r="T2833" s="257"/>
    </row>
    <row r="2834" spans="18:20" ht="11.25" customHeight="1" x14ac:dyDescent="0.2">
      <c r="R2834" s="256"/>
      <c r="S2834" s="257"/>
      <c r="T2834" s="257"/>
    </row>
    <row r="2835" spans="18:20" ht="11.25" customHeight="1" x14ac:dyDescent="0.2">
      <c r="R2835" s="256"/>
      <c r="S2835" s="257"/>
      <c r="T2835" s="257"/>
    </row>
    <row r="2836" spans="18:20" ht="11.25" customHeight="1" x14ac:dyDescent="0.2">
      <c r="R2836" s="256"/>
      <c r="S2836" s="257"/>
      <c r="T2836" s="257"/>
    </row>
    <row r="2837" spans="18:20" ht="11.25" customHeight="1" x14ac:dyDescent="0.2">
      <c r="R2837" s="256"/>
      <c r="S2837" s="257"/>
      <c r="T2837" s="257"/>
    </row>
    <row r="2838" spans="18:20" ht="11.25" customHeight="1" x14ac:dyDescent="0.2">
      <c r="R2838" s="256"/>
      <c r="S2838" s="257"/>
      <c r="T2838" s="257"/>
    </row>
    <row r="2839" spans="18:20" ht="11.25" customHeight="1" x14ac:dyDescent="0.2">
      <c r="R2839" s="256"/>
      <c r="S2839" s="257"/>
      <c r="T2839" s="257"/>
    </row>
    <row r="2840" spans="18:20" ht="11.25" customHeight="1" x14ac:dyDescent="0.2">
      <c r="R2840" s="256"/>
      <c r="S2840" s="257"/>
      <c r="T2840" s="257"/>
    </row>
    <row r="2841" spans="18:20" ht="11.25" customHeight="1" x14ac:dyDescent="0.2">
      <c r="R2841" s="256"/>
      <c r="S2841" s="257"/>
      <c r="T2841" s="257"/>
    </row>
    <row r="2842" spans="18:20" ht="11.25" customHeight="1" x14ac:dyDescent="0.2">
      <c r="R2842" s="256"/>
      <c r="S2842" s="257"/>
      <c r="T2842" s="257"/>
    </row>
    <row r="2843" spans="18:20" ht="11.25" customHeight="1" x14ac:dyDescent="0.2">
      <c r="R2843" s="256"/>
      <c r="S2843" s="257"/>
      <c r="T2843" s="257"/>
    </row>
    <row r="2844" spans="18:20" ht="11.25" customHeight="1" x14ac:dyDescent="0.2">
      <c r="R2844" s="256"/>
      <c r="S2844" s="257"/>
      <c r="T2844" s="257"/>
    </row>
    <row r="2845" spans="18:20" ht="11.25" customHeight="1" x14ac:dyDescent="0.2">
      <c r="R2845" s="256"/>
      <c r="S2845" s="257"/>
      <c r="T2845" s="257"/>
    </row>
    <row r="2846" spans="18:20" ht="11.25" customHeight="1" x14ac:dyDescent="0.2">
      <c r="R2846" s="256"/>
      <c r="S2846" s="257"/>
      <c r="T2846" s="257"/>
    </row>
    <row r="2847" spans="18:20" ht="11.25" customHeight="1" x14ac:dyDescent="0.2">
      <c r="R2847" s="256"/>
      <c r="S2847" s="257"/>
      <c r="T2847" s="257"/>
    </row>
    <row r="2848" spans="18:20" ht="11.25" customHeight="1" x14ac:dyDescent="0.2">
      <c r="R2848" s="256"/>
      <c r="S2848" s="257"/>
      <c r="T2848" s="257"/>
    </row>
    <row r="2849" spans="18:20" ht="11.25" customHeight="1" x14ac:dyDescent="0.2">
      <c r="R2849" s="256"/>
      <c r="S2849" s="257"/>
      <c r="T2849" s="257"/>
    </row>
    <row r="2850" spans="18:20" ht="11.25" customHeight="1" x14ac:dyDescent="0.2">
      <c r="R2850" s="256"/>
      <c r="S2850" s="257"/>
      <c r="T2850" s="257"/>
    </row>
    <row r="2851" spans="18:20" ht="11.25" customHeight="1" x14ac:dyDescent="0.2">
      <c r="R2851" s="256"/>
      <c r="S2851" s="257"/>
      <c r="T2851" s="257"/>
    </row>
    <row r="2852" spans="18:20" ht="11.25" customHeight="1" x14ac:dyDescent="0.2">
      <c r="R2852" s="256"/>
      <c r="S2852" s="257"/>
      <c r="T2852" s="257"/>
    </row>
    <row r="2853" spans="18:20" ht="11.25" customHeight="1" x14ac:dyDescent="0.2">
      <c r="R2853" s="256"/>
      <c r="S2853" s="257"/>
      <c r="T2853" s="257"/>
    </row>
    <row r="2854" spans="18:20" ht="11.25" customHeight="1" x14ac:dyDescent="0.2">
      <c r="R2854" s="256"/>
      <c r="S2854" s="257"/>
      <c r="T2854" s="257"/>
    </row>
    <row r="2855" spans="18:20" ht="11.25" customHeight="1" x14ac:dyDescent="0.2">
      <c r="R2855" s="256"/>
      <c r="S2855" s="257"/>
      <c r="T2855" s="257"/>
    </row>
    <row r="2856" spans="18:20" ht="11.25" customHeight="1" x14ac:dyDescent="0.2">
      <c r="R2856" s="256"/>
      <c r="S2856" s="257"/>
      <c r="T2856" s="257"/>
    </row>
    <row r="2857" spans="18:20" ht="11.25" customHeight="1" x14ac:dyDescent="0.2">
      <c r="R2857" s="256"/>
      <c r="S2857" s="257"/>
      <c r="T2857" s="257"/>
    </row>
    <row r="2858" spans="18:20" ht="11.25" customHeight="1" x14ac:dyDescent="0.2">
      <c r="R2858" s="256"/>
      <c r="S2858" s="257"/>
      <c r="T2858" s="257"/>
    </row>
    <row r="2859" spans="18:20" ht="11.25" customHeight="1" x14ac:dyDescent="0.2">
      <c r="R2859" s="256"/>
      <c r="S2859" s="257"/>
      <c r="T2859" s="257"/>
    </row>
    <row r="2860" spans="18:20" ht="11.25" customHeight="1" x14ac:dyDescent="0.2">
      <c r="R2860" s="256"/>
      <c r="S2860" s="257"/>
      <c r="T2860" s="257"/>
    </row>
    <row r="2861" spans="18:20" ht="11.25" customHeight="1" x14ac:dyDescent="0.2">
      <c r="R2861" s="256"/>
      <c r="S2861" s="257"/>
      <c r="T2861" s="257"/>
    </row>
    <row r="2862" spans="18:20" ht="11.25" customHeight="1" x14ac:dyDescent="0.2">
      <c r="R2862" s="256"/>
      <c r="S2862" s="257"/>
      <c r="T2862" s="257"/>
    </row>
    <row r="2863" spans="18:20" ht="11.25" customHeight="1" x14ac:dyDescent="0.2">
      <c r="R2863" s="256"/>
      <c r="S2863" s="257"/>
      <c r="T2863" s="257"/>
    </row>
    <row r="2864" spans="18:20" ht="11.25" customHeight="1" x14ac:dyDescent="0.2">
      <c r="R2864" s="256"/>
      <c r="S2864" s="257"/>
      <c r="T2864" s="257"/>
    </row>
    <row r="2865" spans="18:20" ht="11.25" customHeight="1" x14ac:dyDescent="0.2">
      <c r="R2865" s="256"/>
      <c r="S2865" s="257"/>
      <c r="T2865" s="257"/>
    </row>
    <row r="2866" spans="18:20" ht="11.25" customHeight="1" x14ac:dyDescent="0.2">
      <c r="R2866" s="256"/>
      <c r="S2866" s="257"/>
      <c r="T2866" s="257"/>
    </row>
    <row r="2867" spans="18:20" ht="11.25" customHeight="1" x14ac:dyDescent="0.2">
      <c r="R2867" s="256"/>
      <c r="S2867" s="257"/>
      <c r="T2867" s="257"/>
    </row>
    <row r="2868" spans="18:20" ht="11.25" customHeight="1" x14ac:dyDescent="0.2">
      <c r="R2868" s="256"/>
      <c r="S2868" s="257"/>
      <c r="T2868" s="257"/>
    </row>
    <row r="2869" spans="18:20" ht="11.25" customHeight="1" x14ac:dyDescent="0.2">
      <c r="R2869" s="256"/>
      <c r="S2869" s="257"/>
      <c r="T2869" s="257"/>
    </row>
    <row r="2870" spans="18:20" ht="11.25" customHeight="1" x14ac:dyDescent="0.2">
      <c r="R2870" s="256"/>
      <c r="S2870" s="257"/>
      <c r="T2870" s="257"/>
    </row>
    <row r="2871" spans="18:20" ht="11.25" customHeight="1" x14ac:dyDescent="0.2">
      <c r="R2871" s="256"/>
      <c r="S2871" s="257"/>
      <c r="T2871" s="257"/>
    </row>
    <row r="2872" spans="18:20" ht="11.25" customHeight="1" x14ac:dyDescent="0.2">
      <c r="R2872" s="256"/>
      <c r="S2872" s="257"/>
      <c r="T2872" s="257"/>
    </row>
    <row r="2873" spans="18:20" ht="11.25" customHeight="1" x14ac:dyDescent="0.2">
      <c r="R2873" s="256"/>
      <c r="S2873" s="257"/>
      <c r="T2873" s="257"/>
    </row>
    <row r="2874" spans="18:20" ht="11.25" customHeight="1" x14ac:dyDescent="0.2">
      <c r="R2874" s="256"/>
      <c r="S2874" s="257"/>
      <c r="T2874" s="257"/>
    </row>
    <row r="2875" spans="18:20" ht="11.25" customHeight="1" x14ac:dyDescent="0.2">
      <c r="R2875" s="256"/>
      <c r="S2875" s="257"/>
      <c r="T2875" s="257"/>
    </row>
    <row r="2876" spans="18:20" ht="11.25" customHeight="1" x14ac:dyDescent="0.2">
      <c r="R2876" s="256"/>
      <c r="S2876" s="257"/>
      <c r="T2876" s="257"/>
    </row>
    <row r="2877" spans="18:20" ht="11.25" customHeight="1" x14ac:dyDescent="0.2">
      <c r="R2877" s="256"/>
      <c r="S2877" s="257"/>
      <c r="T2877" s="257"/>
    </row>
    <row r="2878" spans="18:20" ht="11.25" customHeight="1" x14ac:dyDescent="0.2">
      <c r="R2878" s="256"/>
      <c r="S2878" s="257"/>
      <c r="T2878" s="257"/>
    </row>
    <row r="2879" spans="18:20" ht="11.25" customHeight="1" x14ac:dyDescent="0.2">
      <c r="R2879" s="256"/>
      <c r="S2879" s="257"/>
      <c r="T2879" s="257"/>
    </row>
    <row r="2880" spans="18:20" ht="11.25" customHeight="1" x14ac:dyDescent="0.2">
      <c r="R2880" s="256"/>
      <c r="S2880" s="257"/>
      <c r="T2880" s="257"/>
    </row>
    <row r="2881" spans="18:20" ht="11.25" customHeight="1" x14ac:dyDescent="0.2">
      <c r="R2881" s="256"/>
      <c r="S2881" s="257"/>
      <c r="T2881" s="257"/>
    </row>
    <row r="2882" spans="18:20" ht="11.25" customHeight="1" x14ac:dyDescent="0.2">
      <c r="R2882" s="256"/>
      <c r="S2882" s="257"/>
      <c r="T2882" s="257"/>
    </row>
    <row r="2883" spans="18:20" ht="11.25" customHeight="1" x14ac:dyDescent="0.2">
      <c r="R2883" s="256"/>
      <c r="S2883" s="257"/>
      <c r="T2883" s="257"/>
    </row>
    <row r="2884" spans="18:20" ht="11.25" customHeight="1" x14ac:dyDescent="0.2">
      <c r="R2884" s="256"/>
      <c r="S2884" s="257"/>
      <c r="T2884" s="257"/>
    </row>
    <row r="2885" spans="18:20" ht="11.25" customHeight="1" x14ac:dyDescent="0.2">
      <c r="R2885" s="256"/>
      <c r="S2885" s="257"/>
      <c r="T2885" s="257"/>
    </row>
    <row r="2886" spans="18:20" ht="11.25" customHeight="1" x14ac:dyDescent="0.2">
      <c r="R2886" s="256"/>
      <c r="S2886" s="257"/>
      <c r="T2886" s="257"/>
    </row>
    <row r="2887" spans="18:20" ht="11.25" customHeight="1" x14ac:dyDescent="0.2">
      <c r="R2887" s="256"/>
      <c r="S2887" s="257"/>
      <c r="T2887" s="257"/>
    </row>
    <row r="2888" spans="18:20" ht="11.25" customHeight="1" x14ac:dyDescent="0.2">
      <c r="R2888" s="256"/>
      <c r="S2888" s="257"/>
      <c r="T2888" s="257"/>
    </row>
    <row r="2889" spans="18:20" ht="11.25" customHeight="1" x14ac:dyDescent="0.2">
      <c r="R2889" s="256"/>
      <c r="S2889" s="257"/>
      <c r="T2889" s="257"/>
    </row>
    <row r="2890" spans="18:20" ht="11.25" customHeight="1" x14ac:dyDescent="0.2">
      <c r="R2890" s="256"/>
      <c r="S2890" s="257"/>
      <c r="T2890" s="257"/>
    </row>
    <row r="2891" spans="18:20" ht="11.25" customHeight="1" x14ac:dyDescent="0.2">
      <c r="R2891" s="256"/>
      <c r="S2891" s="257"/>
      <c r="T2891" s="257"/>
    </row>
    <row r="2892" spans="18:20" ht="11.25" customHeight="1" x14ac:dyDescent="0.2">
      <c r="R2892" s="256"/>
      <c r="S2892" s="257"/>
      <c r="T2892" s="257"/>
    </row>
    <row r="2893" spans="18:20" ht="11.25" customHeight="1" x14ac:dyDescent="0.2">
      <c r="R2893" s="256"/>
      <c r="S2893" s="257"/>
      <c r="T2893" s="257"/>
    </row>
    <row r="2894" spans="18:20" ht="11.25" customHeight="1" x14ac:dyDescent="0.2">
      <c r="R2894" s="256"/>
      <c r="S2894" s="257"/>
      <c r="T2894" s="257"/>
    </row>
    <row r="2895" spans="18:20" ht="11.25" customHeight="1" x14ac:dyDescent="0.2">
      <c r="R2895" s="256"/>
      <c r="S2895" s="257"/>
      <c r="T2895" s="257"/>
    </row>
    <row r="2896" spans="18:20" ht="11.25" customHeight="1" x14ac:dyDescent="0.2">
      <c r="R2896" s="256"/>
      <c r="S2896" s="257"/>
      <c r="T2896" s="257"/>
    </row>
    <row r="2897" spans="18:20" ht="11.25" customHeight="1" x14ac:dyDescent="0.2">
      <c r="R2897" s="256"/>
      <c r="S2897" s="257"/>
      <c r="T2897" s="257"/>
    </row>
    <row r="2898" spans="18:20" ht="11.25" customHeight="1" x14ac:dyDescent="0.2">
      <c r="R2898" s="256"/>
      <c r="S2898" s="257"/>
      <c r="T2898" s="257"/>
    </row>
    <row r="2899" spans="18:20" ht="11.25" customHeight="1" x14ac:dyDescent="0.2">
      <c r="R2899" s="256"/>
      <c r="S2899" s="257"/>
      <c r="T2899" s="257"/>
    </row>
    <row r="2900" spans="18:20" ht="11.25" customHeight="1" x14ac:dyDescent="0.2">
      <c r="R2900" s="256"/>
      <c r="S2900" s="257"/>
      <c r="T2900" s="257"/>
    </row>
    <row r="2901" spans="18:20" ht="11.25" customHeight="1" x14ac:dyDescent="0.2">
      <c r="R2901" s="256"/>
      <c r="S2901" s="257"/>
      <c r="T2901" s="257"/>
    </row>
    <row r="2902" spans="18:20" ht="11.25" customHeight="1" x14ac:dyDescent="0.2">
      <c r="R2902" s="256"/>
      <c r="S2902" s="257"/>
      <c r="T2902" s="257"/>
    </row>
    <row r="2903" spans="18:20" ht="11.25" customHeight="1" x14ac:dyDescent="0.2">
      <c r="R2903" s="256"/>
      <c r="S2903" s="257"/>
      <c r="T2903" s="257"/>
    </row>
    <row r="2904" spans="18:20" ht="11.25" customHeight="1" x14ac:dyDescent="0.2">
      <c r="R2904" s="256"/>
      <c r="S2904" s="257"/>
      <c r="T2904" s="257"/>
    </row>
    <row r="2905" spans="18:20" ht="11.25" customHeight="1" x14ac:dyDescent="0.2">
      <c r="R2905" s="256"/>
      <c r="S2905" s="257"/>
      <c r="T2905" s="257"/>
    </row>
    <row r="2906" spans="18:20" ht="11.25" customHeight="1" x14ac:dyDescent="0.2">
      <c r="R2906" s="256"/>
      <c r="S2906" s="257"/>
      <c r="T2906" s="257"/>
    </row>
    <row r="2907" spans="18:20" ht="11.25" customHeight="1" x14ac:dyDescent="0.2">
      <c r="R2907" s="256"/>
      <c r="S2907" s="257"/>
      <c r="T2907" s="257"/>
    </row>
    <row r="2908" spans="18:20" ht="11.25" customHeight="1" x14ac:dyDescent="0.2">
      <c r="R2908" s="256"/>
      <c r="S2908" s="257"/>
      <c r="T2908" s="257"/>
    </row>
    <row r="2909" spans="18:20" ht="11.25" customHeight="1" x14ac:dyDescent="0.2">
      <c r="R2909" s="256"/>
      <c r="S2909" s="257"/>
      <c r="T2909" s="257"/>
    </row>
    <row r="2910" spans="18:20" ht="11.25" customHeight="1" x14ac:dyDescent="0.2">
      <c r="R2910" s="256"/>
      <c r="S2910" s="257"/>
      <c r="T2910" s="257"/>
    </row>
    <row r="2911" spans="18:20" ht="11.25" customHeight="1" x14ac:dyDescent="0.2">
      <c r="R2911" s="256"/>
      <c r="S2911" s="257"/>
      <c r="T2911" s="257"/>
    </row>
    <row r="2912" spans="18:20" ht="11.25" customHeight="1" x14ac:dyDescent="0.2">
      <c r="R2912" s="256"/>
      <c r="S2912" s="257"/>
      <c r="T2912" s="257"/>
    </row>
    <row r="2913" spans="18:20" ht="11.25" customHeight="1" x14ac:dyDescent="0.2">
      <c r="R2913" s="256"/>
      <c r="S2913" s="257"/>
      <c r="T2913" s="257"/>
    </row>
    <row r="2914" spans="18:20" ht="11.25" customHeight="1" x14ac:dyDescent="0.2">
      <c r="R2914" s="256"/>
      <c r="S2914" s="257"/>
      <c r="T2914" s="257"/>
    </row>
    <row r="2915" spans="18:20" ht="11.25" customHeight="1" x14ac:dyDescent="0.2">
      <c r="R2915" s="256"/>
      <c r="S2915" s="257"/>
      <c r="T2915" s="257"/>
    </row>
    <row r="2916" spans="18:20" ht="11.25" customHeight="1" x14ac:dyDescent="0.2">
      <c r="R2916" s="256"/>
      <c r="S2916" s="257"/>
      <c r="T2916" s="257"/>
    </row>
    <row r="2917" spans="18:20" ht="11.25" customHeight="1" x14ac:dyDescent="0.2">
      <c r="R2917" s="256"/>
      <c r="S2917" s="257"/>
      <c r="T2917" s="257"/>
    </row>
    <row r="2918" spans="18:20" ht="11.25" customHeight="1" x14ac:dyDescent="0.2">
      <c r="R2918" s="256"/>
      <c r="S2918" s="257"/>
      <c r="T2918" s="257"/>
    </row>
    <row r="2919" spans="18:20" ht="11.25" customHeight="1" x14ac:dyDescent="0.2">
      <c r="R2919" s="256"/>
      <c r="S2919" s="257"/>
      <c r="T2919" s="257"/>
    </row>
    <row r="2920" spans="18:20" ht="11.25" customHeight="1" x14ac:dyDescent="0.2">
      <c r="R2920" s="256"/>
      <c r="S2920" s="257"/>
      <c r="T2920" s="257"/>
    </row>
    <row r="2921" spans="18:20" ht="11.25" customHeight="1" x14ac:dyDescent="0.2">
      <c r="R2921" s="256"/>
      <c r="S2921" s="257"/>
      <c r="T2921" s="257"/>
    </row>
    <row r="2922" spans="18:20" ht="11.25" customHeight="1" x14ac:dyDescent="0.2">
      <c r="R2922" s="256"/>
      <c r="S2922" s="257"/>
      <c r="T2922" s="257"/>
    </row>
    <row r="2923" spans="18:20" ht="11.25" customHeight="1" x14ac:dyDescent="0.2">
      <c r="R2923" s="256"/>
      <c r="S2923" s="257"/>
      <c r="T2923" s="257"/>
    </row>
    <row r="2924" spans="18:20" ht="11.25" customHeight="1" x14ac:dyDescent="0.2">
      <c r="R2924" s="256"/>
      <c r="S2924" s="257"/>
      <c r="T2924" s="257"/>
    </row>
    <row r="2925" spans="18:20" ht="11.25" customHeight="1" x14ac:dyDescent="0.2">
      <c r="R2925" s="256"/>
      <c r="S2925" s="257"/>
      <c r="T2925" s="257"/>
    </row>
    <row r="2926" spans="18:20" ht="11.25" customHeight="1" x14ac:dyDescent="0.2">
      <c r="R2926" s="256"/>
      <c r="S2926" s="257"/>
      <c r="T2926" s="257"/>
    </row>
    <row r="2927" spans="18:20" ht="11.25" customHeight="1" x14ac:dyDescent="0.2">
      <c r="R2927" s="256"/>
      <c r="S2927" s="257"/>
      <c r="T2927" s="257"/>
    </row>
    <row r="2928" spans="18:20" ht="11.25" customHeight="1" x14ac:dyDescent="0.2">
      <c r="R2928" s="256"/>
      <c r="S2928" s="257"/>
      <c r="T2928" s="257"/>
    </row>
    <row r="2929" spans="18:20" ht="11.25" customHeight="1" x14ac:dyDescent="0.2">
      <c r="R2929" s="256"/>
      <c r="S2929" s="257"/>
      <c r="T2929" s="257"/>
    </row>
    <row r="2930" spans="18:20" ht="11.25" customHeight="1" x14ac:dyDescent="0.2">
      <c r="R2930" s="256"/>
      <c r="S2930" s="257"/>
      <c r="T2930" s="257"/>
    </row>
    <row r="2931" spans="18:20" ht="11.25" customHeight="1" x14ac:dyDescent="0.2">
      <c r="R2931" s="256"/>
      <c r="S2931" s="257"/>
      <c r="T2931" s="257"/>
    </row>
    <row r="2932" spans="18:20" ht="11.25" customHeight="1" x14ac:dyDescent="0.2">
      <c r="R2932" s="256"/>
      <c r="S2932" s="257"/>
      <c r="T2932" s="257"/>
    </row>
    <row r="2933" spans="18:20" ht="11.25" customHeight="1" x14ac:dyDescent="0.2">
      <c r="R2933" s="256"/>
      <c r="S2933" s="257"/>
      <c r="T2933" s="257"/>
    </row>
    <row r="2934" spans="18:20" ht="11.25" customHeight="1" x14ac:dyDescent="0.2">
      <c r="R2934" s="256"/>
      <c r="S2934" s="257"/>
      <c r="T2934" s="257"/>
    </row>
    <row r="2935" spans="18:20" ht="11.25" customHeight="1" x14ac:dyDescent="0.2">
      <c r="R2935" s="256"/>
      <c r="S2935" s="257"/>
      <c r="T2935" s="257"/>
    </row>
    <row r="2936" spans="18:20" ht="11.25" customHeight="1" x14ac:dyDescent="0.2">
      <c r="R2936" s="256"/>
      <c r="S2936" s="257"/>
      <c r="T2936" s="257"/>
    </row>
    <row r="2937" spans="18:20" ht="11.25" customHeight="1" x14ac:dyDescent="0.2">
      <c r="R2937" s="256"/>
      <c r="S2937" s="257"/>
      <c r="T2937" s="257"/>
    </row>
    <row r="2938" spans="18:20" ht="11.25" customHeight="1" x14ac:dyDescent="0.2">
      <c r="R2938" s="256"/>
      <c r="S2938" s="257"/>
      <c r="T2938" s="257"/>
    </row>
    <row r="2939" spans="18:20" ht="11.25" customHeight="1" x14ac:dyDescent="0.2">
      <c r="R2939" s="256"/>
      <c r="S2939" s="257"/>
      <c r="T2939" s="257"/>
    </row>
    <row r="2940" spans="18:20" ht="11.25" customHeight="1" x14ac:dyDescent="0.2">
      <c r="R2940" s="256"/>
      <c r="S2940" s="257"/>
      <c r="T2940" s="257"/>
    </row>
    <row r="2941" spans="18:20" ht="11.25" customHeight="1" x14ac:dyDescent="0.2">
      <c r="R2941" s="256"/>
      <c r="S2941" s="257"/>
      <c r="T2941" s="257"/>
    </row>
    <row r="2942" spans="18:20" ht="11.25" customHeight="1" x14ac:dyDescent="0.2">
      <c r="R2942" s="256"/>
      <c r="S2942" s="257"/>
      <c r="T2942" s="257"/>
    </row>
    <row r="2943" spans="18:20" ht="11.25" customHeight="1" x14ac:dyDescent="0.2">
      <c r="R2943" s="256"/>
      <c r="S2943" s="257"/>
      <c r="T2943" s="257"/>
    </row>
    <row r="2944" spans="18:20" ht="11.25" customHeight="1" x14ac:dyDescent="0.2">
      <c r="R2944" s="256"/>
      <c r="S2944" s="257"/>
      <c r="T2944" s="257"/>
    </row>
    <row r="2945" spans="18:20" ht="11.25" customHeight="1" x14ac:dyDescent="0.2">
      <c r="R2945" s="256"/>
      <c r="S2945" s="257"/>
      <c r="T2945" s="257"/>
    </row>
    <row r="2946" spans="18:20" ht="11.25" customHeight="1" x14ac:dyDescent="0.2">
      <c r="R2946" s="256"/>
      <c r="S2946" s="257"/>
      <c r="T2946" s="257"/>
    </row>
    <row r="2947" spans="18:20" ht="11.25" customHeight="1" x14ac:dyDescent="0.2">
      <c r="R2947" s="256"/>
      <c r="S2947" s="257"/>
      <c r="T2947" s="257"/>
    </row>
    <row r="2948" spans="18:20" ht="11.25" customHeight="1" x14ac:dyDescent="0.2">
      <c r="R2948" s="256"/>
      <c r="S2948" s="257"/>
      <c r="T2948" s="257"/>
    </row>
    <row r="2949" spans="18:20" ht="11.25" customHeight="1" x14ac:dyDescent="0.2">
      <c r="R2949" s="256"/>
      <c r="S2949" s="257"/>
      <c r="T2949" s="257"/>
    </row>
    <row r="2950" spans="18:20" ht="11.25" customHeight="1" x14ac:dyDescent="0.2">
      <c r="R2950" s="256"/>
      <c r="S2950" s="257"/>
      <c r="T2950" s="257"/>
    </row>
    <row r="2951" spans="18:20" ht="11.25" customHeight="1" x14ac:dyDescent="0.2">
      <c r="R2951" s="256"/>
      <c r="S2951" s="257"/>
      <c r="T2951" s="257"/>
    </row>
    <row r="2952" spans="18:20" ht="11.25" customHeight="1" x14ac:dyDescent="0.2">
      <c r="R2952" s="256"/>
      <c r="S2952" s="257"/>
      <c r="T2952" s="257"/>
    </row>
    <row r="2953" spans="18:20" ht="11.25" customHeight="1" x14ac:dyDescent="0.2">
      <c r="R2953" s="256"/>
      <c r="S2953" s="257"/>
      <c r="T2953" s="257"/>
    </row>
    <row r="2954" spans="18:20" ht="11.25" customHeight="1" x14ac:dyDescent="0.2">
      <c r="R2954" s="256"/>
      <c r="S2954" s="257"/>
      <c r="T2954" s="257"/>
    </row>
    <row r="2955" spans="18:20" ht="11.25" customHeight="1" x14ac:dyDescent="0.2">
      <c r="R2955" s="256"/>
      <c r="S2955" s="257"/>
      <c r="T2955" s="257"/>
    </row>
    <row r="2956" spans="18:20" ht="11.25" customHeight="1" x14ac:dyDescent="0.2">
      <c r="R2956" s="256"/>
      <c r="S2956" s="257"/>
      <c r="T2956" s="257"/>
    </row>
    <row r="2957" spans="18:20" ht="11.25" customHeight="1" x14ac:dyDescent="0.2">
      <c r="R2957" s="256"/>
      <c r="S2957" s="257"/>
      <c r="T2957" s="257"/>
    </row>
    <row r="2958" spans="18:20" ht="11.25" customHeight="1" x14ac:dyDescent="0.2">
      <c r="R2958" s="256"/>
      <c r="S2958" s="257"/>
      <c r="T2958" s="257"/>
    </row>
    <row r="2959" spans="18:20" ht="11.25" customHeight="1" x14ac:dyDescent="0.2">
      <c r="R2959" s="256"/>
      <c r="S2959" s="257"/>
      <c r="T2959" s="257"/>
    </row>
    <row r="2960" spans="18:20" ht="11.25" customHeight="1" x14ac:dyDescent="0.2">
      <c r="R2960" s="256"/>
      <c r="S2960" s="257"/>
      <c r="T2960" s="257"/>
    </row>
    <row r="2961" spans="18:20" ht="11.25" customHeight="1" x14ac:dyDescent="0.2">
      <c r="R2961" s="256"/>
      <c r="S2961" s="257"/>
      <c r="T2961" s="257"/>
    </row>
    <row r="2962" spans="18:20" ht="11.25" customHeight="1" x14ac:dyDescent="0.2">
      <c r="R2962" s="256"/>
      <c r="S2962" s="257"/>
      <c r="T2962" s="257"/>
    </row>
    <row r="2963" spans="18:20" ht="11.25" customHeight="1" x14ac:dyDescent="0.2">
      <c r="R2963" s="256"/>
      <c r="S2963" s="257"/>
      <c r="T2963" s="257"/>
    </row>
    <row r="2964" spans="18:20" ht="11.25" customHeight="1" x14ac:dyDescent="0.2">
      <c r="R2964" s="256"/>
      <c r="S2964" s="257"/>
      <c r="T2964" s="257"/>
    </row>
    <row r="2965" spans="18:20" ht="11.25" customHeight="1" x14ac:dyDescent="0.2">
      <c r="R2965" s="256"/>
      <c r="S2965" s="257"/>
      <c r="T2965" s="257"/>
    </row>
    <row r="2966" spans="18:20" ht="11.25" customHeight="1" x14ac:dyDescent="0.2">
      <c r="R2966" s="256"/>
      <c r="S2966" s="257"/>
      <c r="T2966" s="257"/>
    </row>
    <row r="2967" spans="18:20" ht="11.25" customHeight="1" x14ac:dyDescent="0.2">
      <c r="R2967" s="256"/>
      <c r="S2967" s="257"/>
      <c r="T2967" s="257"/>
    </row>
    <row r="2968" spans="18:20" ht="11.25" customHeight="1" x14ac:dyDescent="0.2">
      <c r="R2968" s="256"/>
      <c r="S2968" s="257"/>
      <c r="T2968" s="257"/>
    </row>
    <row r="2969" spans="18:20" ht="11.25" customHeight="1" x14ac:dyDescent="0.2">
      <c r="R2969" s="256"/>
      <c r="S2969" s="257"/>
      <c r="T2969" s="257"/>
    </row>
    <row r="2970" spans="18:20" ht="11.25" customHeight="1" x14ac:dyDescent="0.2">
      <c r="R2970" s="256"/>
      <c r="S2970" s="257"/>
      <c r="T2970" s="257"/>
    </row>
    <row r="2971" spans="18:20" ht="11.25" customHeight="1" x14ac:dyDescent="0.2">
      <c r="R2971" s="256"/>
      <c r="S2971" s="257"/>
      <c r="T2971" s="257"/>
    </row>
    <row r="2972" spans="18:20" ht="11.25" customHeight="1" x14ac:dyDescent="0.2">
      <c r="R2972" s="256"/>
      <c r="S2972" s="257"/>
      <c r="T2972" s="257"/>
    </row>
    <row r="2973" spans="18:20" ht="11.25" customHeight="1" x14ac:dyDescent="0.2">
      <c r="R2973" s="256"/>
      <c r="S2973" s="257"/>
      <c r="T2973" s="257"/>
    </row>
    <row r="2974" spans="18:20" ht="11.25" customHeight="1" x14ac:dyDescent="0.2">
      <c r="R2974" s="256"/>
      <c r="S2974" s="257"/>
      <c r="T2974" s="257"/>
    </row>
    <row r="2975" spans="18:20" ht="11.25" customHeight="1" x14ac:dyDescent="0.2">
      <c r="R2975" s="256"/>
      <c r="S2975" s="257"/>
      <c r="T2975" s="257"/>
    </row>
    <row r="2976" spans="18:20" ht="11.25" customHeight="1" x14ac:dyDescent="0.2">
      <c r="R2976" s="256"/>
      <c r="S2976" s="257"/>
      <c r="T2976" s="257"/>
    </row>
    <row r="2977" spans="18:20" ht="11.25" customHeight="1" x14ac:dyDescent="0.2">
      <c r="R2977" s="256"/>
      <c r="S2977" s="257"/>
      <c r="T2977" s="257"/>
    </row>
    <row r="2978" spans="18:20" ht="11.25" customHeight="1" x14ac:dyDescent="0.2">
      <c r="R2978" s="256"/>
      <c r="S2978" s="257"/>
      <c r="T2978" s="257"/>
    </row>
    <row r="2979" spans="18:20" ht="11.25" customHeight="1" x14ac:dyDescent="0.2">
      <c r="R2979" s="256"/>
      <c r="S2979" s="257"/>
      <c r="T2979" s="257"/>
    </row>
    <row r="2980" spans="18:20" ht="11.25" customHeight="1" x14ac:dyDescent="0.2">
      <c r="R2980" s="256"/>
      <c r="S2980" s="257"/>
      <c r="T2980" s="257"/>
    </row>
    <row r="2981" spans="18:20" ht="11.25" customHeight="1" x14ac:dyDescent="0.2">
      <c r="R2981" s="256"/>
      <c r="S2981" s="257"/>
      <c r="T2981" s="257"/>
    </row>
    <row r="2982" spans="18:20" ht="11.25" customHeight="1" x14ac:dyDescent="0.2">
      <c r="R2982" s="256"/>
      <c r="S2982" s="257"/>
      <c r="T2982" s="257"/>
    </row>
    <row r="2983" spans="18:20" ht="11.25" customHeight="1" x14ac:dyDescent="0.2">
      <c r="R2983" s="256"/>
      <c r="S2983" s="257"/>
      <c r="T2983" s="257"/>
    </row>
    <row r="2984" spans="18:20" ht="11.25" customHeight="1" x14ac:dyDescent="0.2">
      <c r="R2984" s="256"/>
      <c r="S2984" s="257"/>
      <c r="T2984" s="257"/>
    </row>
    <row r="2985" spans="18:20" ht="11.25" customHeight="1" x14ac:dyDescent="0.2">
      <c r="R2985" s="256"/>
      <c r="S2985" s="257"/>
      <c r="T2985" s="257"/>
    </row>
    <row r="2986" spans="18:20" ht="11.25" customHeight="1" x14ac:dyDescent="0.2">
      <c r="R2986" s="256"/>
      <c r="S2986" s="257"/>
      <c r="T2986" s="257"/>
    </row>
    <row r="2987" spans="18:20" ht="11.25" customHeight="1" x14ac:dyDescent="0.2">
      <c r="R2987" s="256"/>
      <c r="S2987" s="257"/>
      <c r="T2987" s="257"/>
    </row>
    <row r="2988" spans="18:20" ht="11.25" customHeight="1" x14ac:dyDescent="0.2">
      <c r="R2988" s="256"/>
      <c r="S2988" s="257"/>
      <c r="T2988" s="257"/>
    </row>
    <row r="2989" spans="18:20" ht="11.25" customHeight="1" x14ac:dyDescent="0.2">
      <c r="R2989" s="256"/>
      <c r="S2989" s="257"/>
      <c r="T2989" s="257"/>
    </row>
    <row r="2990" spans="18:20" ht="11.25" customHeight="1" x14ac:dyDescent="0.2">
      <c r="R2990" s="256"/>
      <c r="S2990" s="257"/>
      <c r="T2990" s="257"/>
    </row>
    <row r="2991" spans="18:20" ht="11.25" customHeight="1" x14ac:dyDescent="0.2">
      <c r="R2991" s="256"/>
      <c r="S2991" s="257"/>
      <c r="T2991" s="257"/>
    </row>
    <row r="2992" spans="18:20" ht="11.25" customHeight="1" x14ac:dyDescent="0.2">
      <c r="R2992" s="256"/>
      <c r="S2992" s="257"/>
      <c r="T2992" s="257"/>
    </row>
    <row r="2993" spans="18:20" ht="11.25" customHeight="1" x14ac:dyDescent="0.2">
      <c r="R2993" s="256"/>
      <c r="S2993" s="257"/>
      <c r="T2993" s="257"/>
    </row>
    <row r="2994" spans="18:20" ht="11.25" customHeight="1" x14ac:dyDescent="0.2">
      <c r="R2994" s="256"/>
      <c r="S2994" s="257"/>
      <c r="T2994" s="257"/>
    </row>
    <row r="2995" spans="18:20" ht="11.25" customHeight="1" x14ac:dyDescent="0.2">
      <c r="R2995" s="256"/>
      <c r="S2995" s="257"/>
      <c r="T2995" s="257"/>
    </row>
    <row r="2996" spans="18:20" ht="11.25" customHeight="1" x14ac:dyDescent="0.2">
      <c r="R2996" s="256"/>
      <c r="S2996" s="257"/>
      <c r="T2996" s="257"/>
    </row>
    <row r="2997" spans="18:20" ht="11.25" customHeight="1" x14ac:dyDescent="0.2">
      <c r="R2997" s="256"/>
      <c r="S2997" s="257"/>
      <c r="T2997" s="257"/>
    </row>
    <row r="2998" spans="18:20" ht="11.25" customHeight="1" x14ac:dyDescent="0.2">
      <c r="R2998" s="256"/>
      <c r="S2998" s="257"/>
      <c r="T2998" s="257"/>
    </row>
    <row r="2999" spans="18:20" ht="11.25" customHeight="1" x14ac:dyDescent="0.2">
      <c r="R2999" s="256"/>
      <c r="S2999" s="257"/>
      <c r="T2999" s="257"/>
    </row>
    <row r="3000" spans="18:20" ht="11.25" customHeight="1" x14ac:dyDescent="0.2">
      <c r="R3000" s="256"/>
      <c r="S3000" s="257"/>
      <c r="T3000" s="257"/>
    </row>
    <row r="3001" spans="18:20" ht="11.25" customHeight="1" x14ac:dyDescent="0.2">
      <c r="R3001" s="256"/>
      <c r="S3001" s="257"/>
      <c r="T3001" s="257"/>
    </row>
    <row r="3002" spans="18:20" ht="11.25" customHeight="1" x14ac:dyDescent="0.2">
      <c r="R3002" s="256"/>
      <c r="S3002" s="257"/>
      <c r="T3002" s="257"/>
    </row>
    <row r="3003" spans="18:20" ht="11.25" customHeight="1" x14ac:dyDescent="0.2">
      <c r="R3003" s="256"/>
      <c r="S3003" s="257"/>
      <c r="T3003" s="257"/>
    </row>
    <row r="3004" spans="18:20" ht="11.25" customHeight="1" x14ac:dyDescent="0.2">
      <c r="R3004" s="256"/>
      <c r="S3004" s="257"/>
      <c r="T3004" s="257"/>
    </row>
    <row r="3005" spans="18:20" ht="11.25" customHeight="1" x14ac:dyDescent="0.2">
      <c r="R3005" s="256"/>
      <c r="S3005" s="257"/>
      <c r="T3005" s="257"/>
    </row>
    <row r="3006" spans="18:20" ht="11.25" customHeight="1" x14ac:dyDescent="0.2">
      <c r="R3006" s="256"/>
      <c r="S3006" s="257"/>
      <c r="T3006" s="257"/>
    </row>
    <row r="3007" spans="18:20" ht="11.25" customHeight="1" x14ac:dyDescent="0.2">
      <c r="R3007" s="256"/>
      <c r="S3007" s="257"/>
      <c r="T3007" s="257"/>
    </row>
    <row r="3008" spans="18:20" ht="11.25" customHeight="1" x14ac:dyDescent="0.2">
      <c r="R3008" s="256"/>
      <c r="S3008" s="257"/>
      <c r="T3008" s="257"/>
    </row>
    <row r="3009" spans="18:20" ht="11.25" customHeight="1" x14ac:dyDescent="0.2">
      <c r="R3009" s="256"/>
      <c r="S3009" s="257"/>
      <c r="T3009" s="257"/>
    </row>
    <row r="3010" spans="18:20" ht="11.25" customHeight="1" x14ac:dyDescent="0.2">
      <c r="R3010" s="256"/>
      <c r="S3010" s="257"/>
      <c r="T3010" s="257"/>
    </row>
    <row r="3011" spans="18:20" ht="11.25" customHeight="1" x14ac:dyDescent="0.2">
      <c r="R3011" s="256"/>
      <c r="S3011" s="257"/>
      <c r="T3011" s="257"/>
    </row>
    <row r="3012" spans="18:20" ht="11.25" customHeight="1" x14ac:dyDescent="0.2">
      <c r="R3012" s="256"/>
      <c r="S3012" s="257"/>
      <c r="T3012" s="257"/>
    </row>
    <row r="3013" spans="18:20" ht="11.25" customHeight="1" x14ac:dyDescent="0.2">
      <c r="R3013" s="256"/>
      <c r="S3013" s="257"/>
      <c r="T3013" s="257"/>
    </row>
    <row r="3014" spans="18:20" ht="11.25" customHeight="1" x14ac:dyDescent="0.2">
      <c r="R3014" s="256"/>
      <c r="S3014" s="257"/>
      <c r="T3014" s="257"/>
    </row>
    <row r="3015" spans="18:20" ht="11.25" customHeight="1" x14ac:dyDescent="0.2">
      <c r="R3015" s="256"/>
      <c r="S3015" s="257"/>
      <c r="T3015" s="257"/>
    </row>
    <row r="3016" spans="18:20" ht="11.25" customHeight="1" x14ac:dyDescent="0.2">
      <c r="R3016" s="256"/>
      <c r="S3016" s="257"/>
      <c r="T3016" s="257"/>
    </row>
    <row r="3017" spans="18:20" ht="11.25" customHeight="1" x14ac:dyDescent="0.2">
      <c r="R3017" s="256"/>
      <c r="S3017" s="257"/>
      <c r="T3017" s="257"/>
    </row>
    <row r="3018" spans="18:20" ht="11.25" customHeight="1" x14ac:dyDescent="0.2">
      <c r="R3018" s="256"/>
      <c r="S3018" s="257"/>
      <c r="T3018" s="257"/>
    </row>
    <row r="3019" spans="18:20" ht="11.25" customHeight="1" x14ac:dyDescent="0.2">
      <c r="R3019" s="256"/>
      <c r="S3019" s="257"/>
      <c r="T3019" s="257"/>
    </row>
    <row r="3020" spans="18:20" ht="11.25" customHeight="1" x14ac:dyDescent="0.2">
      <c r="R3020" s="256"/>
      <c r="S3020" s="257"/>
      <c r="T3020" s="257"/>
    </row>
    <row r="3021" spans="18:20" ht="11.25" customHeight="1" x14ac:dyDescent="0.2">
      <c r="R3021" s="256"/>
      <c r="S3021" s="257"/>
      <c r="T3021" s="257"/>
    </row>
    <row r="3022" spans="18:20" ht="11.25" customHeight="1" x14ac:dyDescent="0.2">
      <c r="R3022" s="256"/>
      <c r="S3022" s="257"/>
      <c r="T3022" s="257"/>
    </row>
    <row r="3023" spans="18:20" ht="11.25" customHeight="1" x14ac:dyDescent="0.2">
      <c r="R3023" s="256"/>
      <c r="S3023" s="257"/>
      <c r="T3023" s="257"/>
    </row>
    <row r="3024" spans="18:20" ht="11.25" customHeight="1" x14ac:dyDescent="0.2">
      <c r="R3024" s="256"/>
      <c r="S3024" s="257"/>
      <c r="T3024" s="257"/>
    </row>
    <row r="3025" spans="18:20" ht="11.25" customHeight="1" x14ac:dyDescent="0.2">
      <c r="R3025" s="256"/>
      <c r="S3025" s="257"/>
      <c r="T3025" s="257"/>
    </row>
    <row r="3026" spans="18:20" ht="11.25" customHeight="1" x14ac:dyDescent="0.2">
      <c r="R3026" s="256"/>
      <c r="S3026" s="257"/>
      <c r="T3026" s="257"/>
    </row>
    <row r="3027" spans="18:20" ht="11.25" customHeight="1" x14ac:dyDescent="0.2">
      <c r="R3027" s="256"/>
      <c r="S3027" s="257"/>
      <c r="T3027" s="257"/>
    </row>
    <row r="3028" spans="18:20" ht="11.25" customHeight="1" x14ac:dyDescent="0.2">
      <c r="R3028" s="256"/>
      <c r="S3028" s="257"/>
      <c r="T3028" s="257"/>
    </row>
    <row r="3029" spans="18:20" ht="11.25" customHeight="1" x14ac:dyDescent="0.2">
      <c r="R3029" s="256"/>
      <c r="S3029" s="257"/>
      <c r="T3029" s="257"/>
    </row>
    <row r="3030" spans="18:20" ht="11.25" customHeight="1" x14ac:dyDescent="0.2">
      <c r="R3030" s="256"/>
      <c r="S3030" s="257"/>
      <c r="T3030" s="257"/>
    </row>
    <row r="3031" spans="18:20" ht="11.25" customHeight="1" x14ac:dyDescent="0.2">
      <c r="R3031" s="256"/>
      <c r="S3031" s="257"/>
      <c r="T3031" s="257"/>
    </row>
    <row r="3032" spans="18:20" ht="11.25" customHeight="1" x14ac:dyDescent="0.2">
      <c r="R3032" s="256"/>
      <c r="S3032" s="257"/>
      <c r="T3032" s="257"/>
    </row>
    <row r="3033" spans="18:20" ht="11.25" customHeight="1" x14ac:dyDescent="0.2">
      <c r="R3033" s="256"/>
      <c r="S3033" s="257"/>
      <c r="T3033" s="257"/>
    </row>
    <row r="3034" spans="18:20" ht="11.25" customHeight="1" x14ac:dyDescent="0.2">
      <c r="R3034" s="256"/>
      <c r="S3034" s="257"/>
      <c r="T3034" s="257"/>
    </row>
    <row r="3035" spans="18:20" ht="11.25" customHeight="1" x14ac:dyDescent="0.2">
      <c r="R3035" s="256"/>
      <c r="S3035" s="257"/>
      <c r="T3035" s="257"/>
    </row>
    <row r="3036" spans="18:20" ht="11.25" customHeight="1" x14ac:dyDescent="0.2">
      <c r="R3036" s="256"/>
      <c r="S3036" s="257"/>
      <c r="T3036" s="257"/>
    </row>
    <row r="3037" spans="18:20" ht="11.25" customHeight="1" x14ac:dyDescent="0.2">
      <c r="R3037" s="256"/>
      <c r="S3037" s="257"/>
      <c r="T3037" s="257"/>
    </row>
    <row r="3038" spans="18:20" ht="11.25" customHeight="1" x14ac:dyDescent="0.2">
      <c r="R3038" s="256"/>
      <c r="S3038" s="257"/>
      <c r="T3038" s="257"/>
    </row>
    <row r="3039" spans="18:20" ht="11.25" customHeight="1" x14ac:dyDescent="0.2">
      <c r="R3039" s="256"/>
      <c r="S3039" s="257"/>
      <c r="T3039" s="257"/>
    </row>
    <row r="3040" spans="18:20" ht="11.25" customHeight="1" x14ac:dyDescent="0.2">
      <c r="R3040" s="256"/>
      <c r="S3040" s="257"/>
      <c r="T3040" s="257"/>
    </row>
    <row r="3041" spans="18:20" ht="11.25" customHeight="1" x14ac:dyDescent="0.2">
      <c r="R3041" s="256"/>
      <c r="S3041" s="257"/>
      <c r="T3041" s="257"/>
    </row>
    <row r="3042" spans="18:20" ht="11.25" customHeight="1" x14ac:dyDescent="0.2">
      <c r="R3042" s="256"/>
      <c r="S3042" s="257"/>
      <c r="T3042" s="257"/>
    </row>
    <row r="3043" spans="18:20" ht="11.25" customHeight="1" x14ac:dyDescent="0.2">
      <c r="R3043" s="256"/>
      <c r="S3043" s="257"/>
      <c r="T3043" s="257"/>
    </row>
    <row r="3044" spans="18:20" ht="11.25" customHeight="1" x14ac:dyDescent="0.2">
      <c r="R3044" s="256"/>
      <c r="S3044" s="257"/>
      <c r="T3044" s="257"/>
    </row>
    <row r="3045" spans="18:20" ht="11.25" customHeight="1" x14ac:dyDescent="0.2">
      <c r="R3045" s="256"/>
      <c r="S3045" s="257"/>
      <c r="T3045" s="257"/>
    </row>
    <row r="3046" spans="18:20" ht="11.25" customHeight="1" x14ac:dyDescent="0.2">
      <c r="R3046" s="256"/>
      <c r="S3046" s="257"/>
      <c r="T3046" s="257"/>
    </row>
    <row r="3047" spans="18:20" ht="11.25" customHeight="1" x14ac:dyDescent="0.2">
      <c r="R3047" s="256"/>
      <c r="S3047" s="257"/>
      <c r="T3047" s="257"/>
    </row>
    <row r="3048" spans="18:20" ht="11.25" customHeight="1" x14ac:dyDescent="0.2">
      <c r="R3048" s="256"/>
      <c r="S3048" s="257"/>
      <c r="T3048" s="257"/>
    </row>
    <row r="3049" spans="18:20" ht="11.25" customHeight="1" x14ac:dyDescent="0.2">
      <c r="R3049" s="256"/>
      <c r="S3049" s="257"/>
      <c r="T3049" s="257"/>
    </row>
    <row r="3050" spans="18:20" ht="11.25" customHeight="1" x14ac:dyDescent="0.2">
      <c r="R3050" s="256"/>
      <c r="S3050" s="257"/>
      <c r="T3050" s="257"/>
    </row>
    <row r="3051" spans="18:20" ht="11.25" customHeight="1" x14ac:dyDescent="0.2">
      <c r="R3051" s="256"/>
      <c r="S3051" s="257"/>
      <c r="T3051" s="257"/>
    </row>
    <row r="3052" spans="18:20" ht="11.25" customHeight="1" x14ac:dyDescent="0.2">
      <c r="R3052" s="256"/>
      <c r="S3052" s="257"/>
      <c r="T3052" s="257"/>
    </row>
    <row r="3053" spans="18:20" ht="11.25" customHeight="1" x14ac:dyDescent="0.2">
      <c r="R3053" s="256"/>
      <c r="S3053" s="257"/>
      <c r="T3053" s="257"/>
    </row>
    <row r="3054" spans="18:20" ht="11.25" customHeight="1" x14ac:dyDescent="0.2">
      <c r="R3054" s="256"/>
      <c r="S3054" s="257"/>
      <c r="T3054" s="257"/>
    </row>
    <row r="3055" spans="18:20" ht="11.25" customHeight="1" x14ac:dyDescent="0.2">
      <c r="R3055" s="256"/>
      <c r="S3055" s="257"/>
      <c r="T3055" s="257"/>
    </row>
    <row r="3056" spans="18:20" ht="11.25" customHeight="1" x14ac:dyDescent="0.2">
      <c r="R3056" s="256"/>
      <c r="S3056" s="257"/>
      <c r="T3056" s="257"/>
    </row>
    <row r="3057" spans="18:20" ht="11.25" customHeight="1" x14ac:dyDescent="0.2">
      <c r="R3057" s="256"/>
      <c r="S3057" s="257"/>
      <c r="T3057" s="257"/>
    </row>
    <row r="3058" spans="18:20" ht="11.25" customHeight="1" x14ac:dyDescent="0.2">
      <c r="R3058" s="256"/>
      <c r="S3058" s="257"/>
      <c r="T3058" s="257"/>
    </row>
    <row r="3059" spans="18:20" ht="11.25" customHeight="1" x14ac:dyDescent="0.2">
      <c r="R3059" s="256"/>
      <c r="S3059" s="257"/>
      <c r="T3059" s="257"/>
    </row>
    <row r="3060" spans="18:20" ht="11.25" customHeight="1" x14ac:dyDescent="0.2">
      <c r="R3060" s="256"/>
      <c r="S3060" s="257"/>
      <c r="T3060" s="257"/>
    </row>
    <row r="3061" spans="18:20" ht="11.25" customHeight="1" x14ac:dyDescent="0.2">
      <c r="R3061" s="256"/>
      <c r="S3061" s="257"/>
      <c r="T3061" s="257"/>
    </row>
    <row r="3062" spans="18:20" ht="11.25" customHeight="1" x14ac:dyDescent="0.2">
      <c r="R3062" s="256"/>
      <c r="S3062" s="257"/>
      <c r="T3062" s="257"/>
    </row>
    <row r="3063" spans="18:20" ht="11.25" customHeight="1" x14ac:dyDescent="0.2">
      <c r="R3063" s="256"/>
      <c r="S3063" s="257"/>
      <c r="T3063" s="257"/>
    </row>
    <row r="3064" spans="18:20" ht="11.25" customHeight="1" x14ac:dyDescent="0.2">
      <c r="R3064" s="256"/>
      <c r="S3064" s="257"/>
      <c r="T3064" s="257"/>
    </row>
    <row r="3065" spans="18:20" ht="11.25" customHeight="1" x14ac:dyDescent="0.2">
      <c r="R3065" s="256"/>
      <c r="S3065" s="257"/>
      <c r="T3065" s="257"/>
    </row>
    <row r="3066" spans="18:20" ht="11.25" customHeight="1" x14ac:dyDescent="0.2">
      <c r="R3066" s="256"/>
      <c r="S3066" s="257"/>
      <c r="T3066" s="257"/>
    </row>
    <row r="3067" spans="18:20" ht="11.25" customHeight="1" x14ac:dyDescent="0.2">
      <c r="R3067" s="256"/>
      <c r="S3067" s="257"/>
      <c r="T3067" s="257"/>
    </row>
    <row r="3068" spans="18:20" ht="11.25" customHeight="1" x14ac:dyDescent="0.2">
      <c r="R3068" s="256"/>
      <c r="S3068" s="257"/>
      <c r="T3068" s="257"/>
    </row>
    <row r="3069" spans="18:20" ht="11.25" customHeight="1" x14ac:dyDescent="0.2">
      <c r="R3069" s="256"/>
      <c r="S3069" s="257"/>
      <c r="T3069" s="257"/>
    </row>
    <row r="3070" spans="18:20" ht="11.25" customHeight="1" x14ac:dyDescent="0.2">
      <c r="R3070" s="256"/>
      <c r="S3070" s="257"/>
      <c r="T3070" s="257"/>
    </row>
    <row r="3071" spans="18:20" ht="11.25" customHeight="1" x14ac:dyDescent="0.2">
      <c r="R3071" s="256"/>
      <c r="S3071" s="257"/>
      <c r="T3071" s="257"/>
    </row>
    <row r="3072" spans="18:20" ht="11.25" customHeight="1" x14ac:dyDescent="0.2">
      <c r="R3072" s="256"/>
      <c r="S3072" s="257"/>
      <c r="T3072" s="257"/>
    </row>
    <row r="3073" spans="18:20" ht="11.25" customHeight="1" x14ac:dyDescent="0.2">
      <c r="R3073" s="256"/>
      <c r="S3073" s="257"/>
      <c r="T3073" s="257"/>
    </row>
    <row r="3074" spans="18:20" ht="11.25" customHeight="1" x14ac:dyDescent="0.2">
      <c r="R3074" s="256"/>
      <c r="S3074" s="257"/>
      <c r="T3074" s="257"/>
    </row>
    <row r="3075" spans="18:20" ht="11.25" customHeight="1" x14ac:dyDescent="0.2">
      <c r="R3075" s="256"/>
      <c r="S3075" s="257"/>
      <c r="T3075" s="257"/>
    </row>
    <row r="3076" spans="18:20" ht="11.25" customHeight="1" x14ac:dyDescent="0.2">
      <c r="R3076" s="256"/>
      <c r="S3076" s="257"/>
      <c r="T3076" s="257"/>
    </row>
    <row r="3077" spans="18:20" ht="11.25" customHeight="1" x14ac:dyDescent="0.2">
      <c r="R3077" s="256"/>
      <c r="S3077" s="257"/>
      <c r="T3077" s="257"/>
    </row>
    <row r="3078" spans="18:20" ht="11.25" customHeight="1" x14ac:dyDescent="0.2">
      <c r="R3078" s="256"/>
      <c r="S3078" s="257"/>
      <c r="T3078" s="257"/>
    </row>
    <row r="3079" spans="18:20" ht="11.25" customHeight="1" x14ac:dyDescent="0.2">
      <c r="R3079" s="256"/>
      <c r="S3079" s="257"/>
      <c r="T3079" s="257"/>
    </row>
    <row r="3080" spans="18:20" ht="11.25" customHeight="1" x14ac:dyDescent="0.2">
      <c r="R3080" s="256"/>
      <c r="S3080" s="257"/>
      <c r="T3080" s="257"/>
    </row>
    <row r="3081" spans="18:20" ht="11.25" customHeight="1" x14ac:dyDescent="0.2">
      <c r="R3081" s="256"/>
      <c r="S3081" s="257"/>
      <c r="T3081" s="257"/>
    </row>
    <row r="3082" spans="18:20" ht="11.25" customHeight="1" x14ac:dyDescent="0.2">
      <c r="R3082" s="256"/>
      <c r="S3082" s="257"/>
      <c r="T3082" s="257"/>
    </row>
    <row r="3083" spans="18:20" ht="11.25" customHeight="1" x14ac:dyDescent="0.2">
      <c r="R3083" s="256"/>
      <c r="S3083" s="257"/>
      <c r="T3083" s="257"/>
    </row>
    <row r="3084" spans="18:20" ht="11.25" customHeight="1" x14ac:dyDescent="0.2">
      <c r="R3084" s="256"/>
      <c r="S3084" s="257"/>
      <c r="T3084" s="257"/>
    </row>
    <row r="3085" spans="18:20" ht="11.25" customHeight="1" x14ac:dyDescent="0.2">
      <c r="R3085" s="256"/>
      <c r="S3085" s="257"/>
      <c r="T3085" s="257"/>
    </row>
    <row r="3086" spans="18:20" ht="11.25" customHeight="1" x14ac:dyDescent="0.2">
      <c r="R3086" s="256"/>
      <c r="S3086" s="257"/>
      <c r="T3086" s="257"/>
    </row>
    <row r="3087" spans="18:20" ht="11.25" customHeight="1" x14ac:dyDescent="0.2">
      <c r="R3087" s="256"/>
      <c r="S3087" s="257"/>
      <c r="T3087" s="257"/>
    </row>
    <row r="3088" spans="18:20" ht="11.25" customHeight="1" x14ac:dyDescent="0.2">
      <c r="R3088" s="256"/>
      <c r="S3088" s="257"/>
      <c r="T3088" s="257"/>
    </row>
    <row r="3089" spans="18:20" ht="11.25" customHeight="1" x14ac:dyDescent="0.2">
      <c r="R3089" s="256"/>
      <c r="S3089" s="257"/>
      <c r="T3089" s="257"/>
    </row>
    <row r="3090" spans="18:20" ht="11.25" customHeight="1" x14ac:dyDescent="0.2">
      <c r="R3090" s="256"/>
      <c r="S3090" s="257"/>
      <c r="T3090" s="257"/>
    </row>
    <row r="3091" spans="18:20" ht="11.25" customHeight="1" x14ac:dyDescent="0.2">
      <c r="R3091" s="256"/>
      <c r="S3091" s="257"/>
      <c r="T3091" s="257"/>
    </row>
    <row r="3092" spans="18:20" ht="11.25" customHeight="1" x14ac:dyDescent="0.2">
      <c r="R3092" s="256"/>
      <c r="S3092" s="257"/>
      <c r="T3092" s="257"/>
    </row>
    <row r="3093" spans="18:20" ht="11.25" customHeight="1" x14ac:dyDescent="0.2">
      <c r="R3093" s="256"/>
      <c r="S3093" s="257"/>
      <c r="T3093" s="257"/>
    </row>
    <row r="3094" spans="18:20" ht="11.25" customHeight="1" x14ac:dyDescent="0.2">
      <c r="R3094" s="256"/>
      <c r="S3094" s="257"/>
      <c r="T3094" s="257"/>
    </row>
    <row r="3095" spans="18:20" ht="11.25" customHeight="1" x14ac:dyDescent="0.2">
      <c r="R3095" s="256"/>
      <c r="S3095" s="257"/>
      <c r="T3095" s="257"/>
    </row>
    <row r="3096" spans="18:20" ht="11.25" customHeight="1" x14ac:dyDescent="0.2">
      <c r="R3096" s="256"/>
      <c r="S3096" s="257"/>
      <c r="T3096" s="257"/>
    </row>
    <row r="3097" spans="18:20" ht="11.25" customHeight="1" x14ac:dyDescent="0.2">
      <c r="R3097" s="256"/>
      <c r="S3097" s="257"/>
      <c r="T3097" s="257"/>
    </row>
    <row r="3098" spans="18:20" ht="11.25" customHeight="1" x14ac:dyDescent="0.2">
      <c r="R3098" s="256"/>
      <c r="S3098" s="257"/>
      <c r="T3098" s="257"/>
    </row>
    <row r="3099" spans="18:20" ht="11.25" customHeight="1" x14ac:dyDescent="0.2">
      <c r="R3099" s="256"/>
      <c r="S3099" s="257"/>
      <c r="T3099" s="257"/>
    </row>
    <row r="3100" spans="18:20" ht="11.25" customHeight="1" x14ac:dyDescent="0.2">
      <c r="R3100" s="256"/>
      <c r="S3100" s="257"/>
      <c r="T3100" s="257"/>
    </row>
    <row r="3101" spans="18:20" ht="11.25" customHeight="1" x14ac:dyDescent="0.2">
      <c r="R3101" s="256"/>
      <c r="S3101" s="257"/>
      <c r="T3101" s="257"/>
    </row>
    <row r="3102" spans="18:20" ht="11.25" customHeight="1" x14ac:dyDescent="0.2">
      <c r="R3102" s="256"/>
      <c r="S3102" s="257"/>
      <c r="T3102" s="257"/>
    </row>
    <row r="3103" spans="18:20" ht="11.25" customHeight="1" x14ac:dyDescent="0.2">
      <c r="R3103" s="256"/>
      <c r="S3103" s="257"/>
      <c r="T3103" s="257"/>
    </row>
    <row r="3104" spans="18:20" ht="11.25" customHeight="1" x14ac:dyDescent="0.2">
      <c r="R3104" s="256"/>
      <c r="S3104" s="257"/>
      <c r="T3104" s="257"/>
    </row>
    <row r="3105" spans="18:20" ht="11.25" customHeight="1" x14ac:dyDescent="0.2">
      <c r="R3105" s="256"/>
      <c r="S3105" s="257"/>
      <c r="T3105" s="257"/>
    </row>
    <row r="3106" spans="18:20" ht="11.25" customHeight="1" x14ac:dyDescent="0.2">
      <c r="R3106" s="256"/>
      <c r="S3106" s="257"/>
      <c r="T3106" s="257"/>
    </row>
    <row r="3107" spans="18:20" ht="11.25" customHeight="1" x14ac:dyDescent="0.2">
      <c r="R3107" s="256"/>
      <c r="S3107" s="257"/>
      <c r="T3107" s="257"/>
    </row>
    <row r="3108" spans="18:20" ht="11.25" customHeight="1" x14ac:dyDescent="0.2">
      <c r="R3108" s="256"/>
      <c r="S3108" s="257"/>
      <c r="T3108" s="257"/>
    </row>
    <row r="3109" spans="18:20" ht="11.25" customHeight="1" x14ac:dyDescent="0.2">
      <c r="R3109" s="256"/>
      <c r="S3109" s="257"/>
      <c r="T3109" s="257"/>
    </row>
    <row r="3110" spans="18:20" ht="11.25" customHeight="1" x14ac:dyDescent="0.2">
      <c r="R3110" s="256"/>
      <c r="S3110" s="257"/>
      <c r="T3110" s="257"/>
    </row>
    <row r="3111" spans="18:20" ht="11.25" customHeight="1" x14ac:dyDescent="0.2">
      <c r="R3111" s="256"/>
      <c r="S3111" s="257"/>
      <c r="T3111" s="257"/>
    </row>
    <row r="3112" spans="18:20" ht="11.25" customHeight="1" x14ac:dyDescent="0.2">
      <c r="R3112" s="256"/>
      <c r="S3112" s="257"/>
      <c r="T3112" s="257"/>
    </row>
    <row r="3113" spans="18:20" ht="11.25" customHeight="1" x14ac:dyDescent="0.2">
      <c r="R3113" s="256"/>
      <c r="S3113" s="257"/>
      <c r="T3113" s="257"/>
    </row>
    <row r="3114" spans="18:20" ht="11.25" customHeight="1" x14ac:dyDescent="0.2">
      <c r="R3114" s="256"/>
      <c r="S3114" s="257"/>
      <c r="T3114" s="257"/>
    </row>
    <row r="3115" spans="18:20" ht="11.25" customHeight="1" x14ac:dyDescent="0.2">
      <c r="R3115" s="256"/>
      <c r="S3115" s="257"/>
      <c r="T3115" s="257"/>
    </row>
    <row r="3116" spans="18:20" ht="11.25" customHeight="1" x14ac:dyDescent="0.2">
      <c r="R3116" s="256"/>
      <c r="S3116" s="257"/>
      <c r="T3116" s="257"/>
    </row>
    <row r="3117" spans="18:20" ht="11.25" customHeight="1" x14ac:dyDescent="0.2">
      <c r="R3117" s="256"/>
      <c r="S3117" s="257"/>
      <c r="T3117" s="257"/>
    </row>
    <row r="3118" spans="18:20" ht="11.25" customHeight="1" x14ac:dyDescent="0.2">
      <c r="R3118" s="256"/>
      <c r="S3118" s="257"/>
      <c r="T3118" s="257"/>
    </row>
    <row r="3119" spans="18:20" ht="11.25" customHeight="1" x14ac:dyDescent="0.2">
      <c r="R3119" s="256"/>
      <c r="S3119" s="257"/>
      <c r="T3119" s="257"/>
    </row>
    <row r="3120" spans="18:20" ht="11.25" customHeight="1" x14ac:dyDescent="0.2">
      <c r="R3120" s="256"/>
      <c r="S3120" s="257"/>
      <c r="T3120" s="257"/>
    </row>
    <row r="3121" spans="18:20" ht="11.25" customHeight="1" x14ac:dyDescent="0.2">
      <c r="R3121" s="256"/>
      <c r="S3121" s="257"/>
      <c r="T3121" s="257"/>
    </row>
    <row r="3122" spans="18:20" ht="11.25" customHeight="1" x14ac:dyDescent="0.2">
      <c r="R3122" s="256"/>
      <c r="S3122" s="257"/>
      <c r="T3122" s="257"/>
    </row>
    <row r="3123" spans="18:20" ht="11.25" customHeight="1" x14ac:dyDescent="0.2">
      <c r="R3123" s="256"/>
      <c r="S3123" s="257"/>
      <c r="T3123" s="257"/>
    </row>
    <row r="3124" spans="18:20" ht="11.25" customHeight="1" x14ac:dyDescent="0.2">
      <c r="R3124" s="256"/>
      <c r="S3124" s="257"/>
      <c r="T3124" s="257"/>
    </row>
    <row r="3125" spans="18:20" ht="11.25" customHeight="1" x14ac:dyDescent="0.2">
      <c r="R3125" s="256"/>
      <c r="S3125" s="257"/>
      <c r="T3125" s="257"/>
    </row>
    <row r="3126" spans="18:20" ht="11.25" customHeight="1" x14ac:dyDescent="0.2">
      <c r="R3126" s="256"/>
      <c r="S3126" s="257"/>
      <c r="T3126" s="257"/>
    </row>
    <row r="3127" spans="18:20" ht="11.25" customHeight="1" x14ac:dyDescent="0.2">
      <c r="R3127" s="256"/>
      <c r="S3127" s="257"/>
      <c r="T3127" s="257"/>
    </row>
    <row r="3128" spans="18:20" ht="11.25" customHeight="1" x14ac:dyDescent="0.2">
      <c r="R3128" s="256"/>
      <c r="S3128" s="257"/>
      <c r="T3128" s="257"/>
    </row>
    <row r="3129" spans="18:20" ht="11.25" customHeight="1" x14ac:dyDescent="0.2">
      <c r="R3129" s="256"/>
      <c r="S3129" s="257"/>
      <c r="T3129" s="257"/>
    </row>
    <row r="3130" spans="18:20" ht="11.25" customHeight="1" x14ac:dyDescent="0.2">
      <c r="R3130" s="256"/>
      <c r="S3130" s="257"/>
      <c r="T3130" s="257"/>
    </row>
    <row r="3131" spans="18:20" ht="11.25" customHeight="1" x14ac:dyDescent="0.2">
      <c r="R3131" s="256"/>
      <c r="S3131" s="257"/>
      <c r="T3131" s="257"/>
    </row>
    <row r="3132" spans="18:20" ht="11.25" customHeight="1" x14ac:dyDescent="0.2">
      <c r="R3132" s="256"/>
      <c r="S3132" s="257"/>
      <c r="T3132" s="257"/>
    </row>
    <row r="3133" spans="18:20" ht="11.25" customHeight="1" x14ac:dyDescent="0.2">
      <c r="R3133" s="256"/>
      <c r="S3133" s="257"/>
      <c r="T3133" s="257"/>
    </row>
    <row r="3134" spans="18:20" ht="11.25" customHeight="1" x14ac:dyDescent="0.2">
      <c r="R3134" s="256"/>
      <c r="S3134" s="257"/>
      <c r="T3134" s="257"/>
    </row>
    <row r="3135" spans="18:20" ht="11.25" customHeight="1" x14ac:dyDescent="0.2">
      <c r="R3135" s="256"/>
      <c r="S3135" s="257"/>
      <c r="T3135" s="257"/>
    </row>
    <row r="3136" spans="18:20" ht="11.25" customHeight="1" x14ac:dyDescent="0.2">
      <c r="R3136" s="256"/>
      <c r="S3136" s="257"/>
      <c r="T3136" s="257"/>
    </row>
    <row r="3137" spans="18:20" ht="11.25" customHeight="1" x14ac:dyDescent="0.2">
      <c r="R3137" s="256"/>
      <c r="S3137" s="257"/>
      <c r="T3137" s="257"/>
    </row>
    <row r="3138" spans="18:20" ht="11.25" customHeight="1" x14ac:dyDescent="0.2">
      <c r="R3138" s="256"/>
      <c r="S3138" s="257"/>
      <c r="T3138" s="257"/>
    </row>
    <row r="3139" spans="18:20" ht="11.25" customHeight="1" x14ac:dyDescent="0.2">
      <c r="R3139" s="256"/>
      <c r="S3139" s="257"/>
      <c r="T3139" s="257"/>
    </row>
    <row r="3140" spans="18:20" ht="11.25" customHeight="1" x14ac:dyDescent="0.2">
      <c r="R3140" s="256"/>
      <c r="S3140" s="257"/>
      <c r="T3140" s="257"/>
    </row>
    <row r="3141" spans="18:20" ht="11.25" customHeight="1" x14ac:dyDescent="0.2">
      <c r="R3141" s="256"/>
      <c r="S3141" s="257"/>
      <c r="T3141" s="257"/>
    </row>
    <row r="3142" spans="18:20" ht="11.25" customHeight="1" x14ac:dyDescent="0.2">
      <c r="R3142" s="256"/>
      <c r="S3142" s="257"/>
      <c r="T3142" s="257"/>
    </row>
    <row r="3143" spans="18:20" ht="11.25" customHeight="1" x14ac:dyDescent="0.2">
      <c r="R3143" s="256"/>
      <c r="S3143" s="257"/>
      <c r="T3143" s="257"/>
    </row>
    <row r="3144" spans="18:20" ht="11.25" customHeight="1" x14ac:dyDescent="0.2">
      <c r="R3144" s="256"/>
      <c r="S3144" s="257"/>
      <c r="T3144" s="257"/>
    </row>
    <row r="3145" spans="18:20" ht="11.25" customHeight="1" x14ac:dyDescent="0.2">
      <c r="R3145" s="256"/>
      <c r="S3145" s="257"/>
      <c r="T3145" s="257"/>
    </row>
    <row r="3146" spans="18:20" ht="11.25" customHeight="1" x14ac:dyDescent="0.2">
      <c r="R3146" s="256"/>
      <c r="S3146" s="257"/>
      <c r="T3146" s="257"/>
    </row>
    <row r="3147" spans="18:20" ht="11.25" customHeight="1" x14ac:dyDescent="0.2">
      <c r="R3147" s="256"/>
      <c r="S3147" s="257"/>
      <c r="T3147" s="257"/>
    </row>
    <row r="3148" spans="18:20" ht="11.25" customHeight="1" x14ac:dyDescent="0.2">
      <c r="R3148" s="256"/>
      <c r="S3148" s="257"/>
      <c r="T3148" s="257"/>
    </row>
    <row r="3149" spans="18:20" ht="11.25" customHeight="1" x14ac:dyDescent="0.2">
      <c r="R3149" s="256"/>
      <c r="S3149" s="257"/>
      <c r="T3149" s="257"/>
    </row>
    <row r="3150" spans="18:20" ht="11.25" customHeight="1" x14ac:dyDescent="0.2">
      <c r="R3150" s="256"/>
      <c r="S3150" s="257"/>
      <c r="T3150" s="257"/>
    </row>
    <row r="3151" spans="18:20" ht="11.25" customHeight="1" x14ac:dyDescent="0.2">
      <c r="R3151" s="256"/>
      <c r="S3151" s="257"/>
      <c r="T3151" s="257"/>
    </row>
    <row r="3152" spans="18:20" ht="11.25" customHeight="1" x14ac:dyDescent="0.2">
      <c r="R3152" s="256"/>
      <c r="S3152" s="257"/>
      <c r="T3152" s="257"/>
    </row>
    <row r="3153" spans="18:20" ht="11.25" customHeight="1" x14ac:dyDescent="0.2">
      <c r="R3153" s="256"/>
      <c r="S3153" s="257"/>
      <c r="T3153" s="257"/>
    </row>
    <row r="3154" spans="18:20" ht="11.25" customHeight="1" x14ac:dyDescent="0.2">
      <c r="R3154" s="256"/>
      <c r="S3154" s="257"/>
      <c r="T3154" s="257"/>
    </row>
    <row r="3155" spans="18:20" ht="11.25" customHeight="1" x14ac:dyDescent="0.2">
      <c r="R3155" s="256"/>
      <c r="S3155" s="257"/>
      <c r="T3155" s="257"/>
    </row>
    <row r="3156" spans="18:20" ht="11.25" customHeight="1" x14ac:dyDescent="0.2">
      <c r="R3156" s="256"/>
      <c r="S3156" s="257"/>
      <c r="T3156" s="257"/>
    </row>
    <row r="3157" spans="18:20" ht="11.25" customHeight="1" x14ac:dyDescent="0.2">
      <c r="R3157" s="256"/>
      <c r="S3157" s="257"/>
      <c r="T3157" s="257"/>
    </row>
    <row r="3158" spans="18:20" ht="11.25" customHeight="1" x14ac:dyDescent="0.2">
      <c r="R3158" s="256"/>
      <c r="S3158" s="257"/>
      <c r="T3158" s="257"/>
    </row>
    <row r="3159" spans="18:20" ht="11.25" customHeight="1" x14ac:dyDescent="0.2">
      <c r="R3159" s="256"/>
      <c r="S3159" s="257"/>
      <c r="T3159" s="257"/>
    </row>
    <row r="3160" spans="18:20" ht="11.25" customHeight="1" x14ac:dyDescent="0.2">
      <c r="R3160" s="256"/>
      <c r="S3160" s="257"/>
      <c r="T3160" s="257"/>
    </row>
    <row r="3161" spans="18:20" ht="11.25" customHeight="1" x14ac:dyDescent="0.2">
      <c r="R3161" s="256"/>
      <c r="S3161" s="257"/>
      <c r="T3161" s="257"/>
    </row>
    <row r="3162" spans="18:20" ht="11.25" customHeight="1" x14ac:dyDescent="0.2">
      <c r="R3162" s="256"/>
      <c r="S3162" s="257"/>
      <c r="T3162" s="257"/>
    </row>
    <row r="3163" spans="18:20" ht="11.25" customHeight="1" x14ac:dyDescent="0.2">
      <c r="R3163" s="256"/>
      <c r="S3163" s="257"/>
      <c r="T3163" s="257"/>
    </row>
    <row r="3164" spans="18:20" ht="11.25" customHeight="1" x14ac:dyDescent="0.2">
      <c r="R3164" s="256"/>
      <c r="S3164" s="257"/>
      <c r="T3164" s="257"/>
    </row>
    <row r="3165" spans="18:20" ht="11.25" customHeight="1" x14ac:dyDescent="0.2">
      <c r="R3165" s="256"/>
      <c r="S3165" s="257"/>
      <c r="T3165" s="257"/>
    </row>
    <row r="3166" spans="18:20" ht="11.25" customHeight="1" x14ac:dyDescent="0.2">
      <c r="R3166" s="256"/>
      <c r="S3166" s="257"/>
      <c r="T3166" s="257"/>
    </row>
    <row r="3167" spans="18:20" ht="11.25" customHeight="1" x14ac:dyDescent="0.2">
      <c r="R3167" s="256"/>
      <c r="S3167" s="257"/>
      <c r="T3167" s="257"/>
    </row>
    <row r="3168" spans="18:20" ht="11.25" customHeight="1" x14ac:dyDescent="0.2">
      <c r="R3168" s="256"/>
      <c r="S3168" s="257"/>
      <c r="T3168" s="257"/>
    </row>
    <row r="3169" spans="18:20" ht="11.25" customHeight="1" x14ac:dyDescent="0.2">
      <c r="R3169" s="256"/>
      <c r="S3169" s="257"/>
      <c r="T3169" s="257"/>
    </row>
    <row r="3170" spans="18:20" ht="11.25" customHeight="1" x14ac:dyDescent="0.2">
      <c r="R3170" s="256"/>
      <c r="S3170" s="257"/>
      <c r="T3170" s="257"/>
    </row>
    <row r="3171" spans="18:20" ht="11.25" customHeight="1" x14ac:dyDescent="0.2">
      <c r="R3171" s="256"/>
      <c r="S3171" s="257"/>
      <c r="T3171" s="257"/>
    </row>
    <row r="3172" spans="18:20" ht="11.25" customHeight="1" x14ac:dyDescent="0.2">
      <c r="R3172" s="256"/>
      <c r="S3172" s="257"/>
      <c r="T3172" s="257"/>
    </row>
    <row r="3173" spans="18:20" ht="11.25" customHeight="1" x14ac:dyDescent="0.2">
      <c r="R3173" s="256"/>
      <c r="S3173" s="257"/>
      <c r="T3173" s="257"/>
    </row>
    <row r="3174" spans="18:20" ht="11.25" customHeight="1" x14ac:dyDescent="0.2">
      <c r="R3174" s="256"/>
      <c r="S3174" s="257"/>
      <c r="T3174" s="257"/>
    </row>
    <row r="3175" spans="18:20" ht="11.25" customHeight="1" x14ac:dyDescent="0.2">
      <c r="R3175" s="256"/>
      <c r="S3175" s="257"/>
      <c r="T3175" s="257"/>
    </row>
    <row r="3176" spans="18:20" ht="11.25" customHeight="1" x14ac:dyDescent="0.2">
      <c r="R3176" s="256"/>
      <c r="S3176" s="257"/>
      <c r="T3176" s="257"/>
    </row>
    <row r="3177" spans="18:20" ht="11.25" customHeight="1" x14ac:dyDescent="0.2">
      <c r="R3177" s="256"/>
      <c r="S3177" s="257"/>
      <c r="T3177" s="257"/>
    </row>
    <row r="3178" spans="18:20" ht="11.25" customHeight="1" x14ac:dyDescent="0.2">
      <c r="R3178" s="256"/>
      <c r="S3178" s="257"/>
      <c r="T3178" s="257"/>
    </row>
    <row r="3179" spans="18:20" ht="11.25" customHeight="1" x14ac:dyDescent="0.2">
      <c r="R3179" s="256"/>
      <c r="S3179" s="257"/>
      <c r="T3179" s="257"/>
    </row>
    <row r="3180" spans="18:20" ht="11.25" customHeight="1" x14ac:dyDescent="0.2">
      <c r="R3180" s="256"/>
      <c r="S3180" s="257"/>
      <c r="T3180" s="257"/>
    </row>
    <row r="3181" spans="18:20" ht="11.25" customHeight="1" x14ac:dyDescent="0.2">
      <c r="R3181" s="256"/>
      <c r="S3181" s="257"/>
      <c r="T3181" s="257"/>
    </row>
    <row r="3182" spans="18:20" ht="11.25" customHeight="1" x14ac:dyDescent="0.2">
      <c r="R3182" s="256"/>
      <c r="S3182" s="257"/>
      <c r="T3182" s="257"/>
    </row>
    <row r="3183" spans="18:20" ht="11.25" customHeight="1" x14ac:dyDescent="0.2">
      <c r="R3183" s="256"/>
      <c r="S3183" s="257"/>
      <c r="T3183" s="257"/>
    </row>
    <row r="3184" spans="18:20" ht="11.25" customHeight="1" x14ac:dyDescent="0.2">
      <c r="R3184" s="256"/>
      <c r="S3184" s="257"/>
      <c r="T3184" s="257"/>
    </row>
    <row r="3185" spans="18:20" ht="11.25" customHeight="1" x14ac:dyDescent="0.2">
      <c r="R3185" s="256"/>
      <c r="S3185" s="257"/>
      <c r="T3185" s="257"/>
    </row>
    <row r="3186" spans="18:20" ht="11.25" customHeight="1" x14ac:dyDescent="0.2">
      <c r="R3186" s="256"/>
      <c r="S3186" s="257"/>
      <c r="T3186" s="257"/>
    </row>
    <row r="3187" spans="18:20" ht="11.25" customHeight="1" x14ac:dyDescent="0.2">
      <c r="R3187" s="256"/>
      <c r="S3187" s="257"/>
      <c r="T3187" s="257"/>
    </row>
    <row r="3188" spans="18:20" ht="11.25" customHeight="1" x14ac:dyDescent="0.2">
      <c r="R3188" s="256"/>
      <c r="S3188" s="257"/>
      <c r="T3188" s="257"/>
    </row>
    <row r="3189" spans="18:20" ht="11.25" customHeight="1" x14ac:dyDescent="0.2">
      <c r="R3189" s="256"/>
      <c r="S3189" s="257"/>
      <c r="T3189" s="257"/>
    </row>
    <row r="3190" spans="18:20" ht="11.25" customHeight="1" x14ac:dyDescent="0.2">
      <c r="R3190" s="256"/>
      <c r="S3190" s="257"/>
      <c r="T3190" s="257"/>
    </row>
    <row r="3191" spans="18:20" ht="11.25" customHeight="1" x14ac:dyDescent="0.2">
      <c r="R3191" s="256"/>
      <c r="S3191" s="257"/>
      <c r="T3191" s="257"/>
    </row>
    <row r="3192" spans="18:20" ht="11.25" customHeight="1" x14ac:dyDescent="0.2">
      <c r="R3192" s="256"/>
      <c r="S3192" s="257"/>
      <c r="T3192" s="257"/>
    </row>
    <row r="3193" spans="18:20" ht="11.25" customHeight="1" x14ac:dyDescent="0.2">
      <c r="R3193" s="256"/>
      <c r="S3193" s="257"/>
      <c r="T3193" s="257"/>
    </row>
    <row r="3194" spans="18:20" ht="11.25" customHeight="1" x14ac:dyDescent="0.2">
      <c r="R3194" s="256"/>
      <c r="S3194" s="257"/>
      <c r="T3194" s="257"/>
    </row>
    <row r="3195" spans="18:20" ht="11.25" customHeight="1" x14ac:dyDescent="0.2">
      <c r="R3195" s="256"/>
      <c r="S3195" s="257"/>
      <c r="T3195" s="257"/>
    </row>
    <row r="3196" spans="18:20" ht="11.25" customHeight="1" x14ac:dyDescent="0.2">
      <c r="R3196" s="256"/>
      <c r="S3196" s="257"/>
      <c r="T3196" s="257"/>
    </row>
    <row r="3197" spans="18:20" ht="11.25" customHeight="1" x14ac:dyDescent="0.2">
      <c r="R3197" s="256"/>
      <c r="S3197" s="257"/>
      <c r="T3197" s="257"/>
    </row>
    <row r="3198" spans="18:20" ht="11.25" customHeight="1" x14ac:dyDescent="0.2">
      <c r="R3198" s="256"/>
      <c r="S3198" s="257"/>
      <c r="T3198" s="257"/>
    </row>
    <row r="3199" spans="18:20" ht="11.25" customHeight="1" x14ac:dyDescent="0.2">
      <c r="R3199" s="256"/>
      <c r="S3199" s="257"/>
      <c r="T3199" s="257"/>
    </row>
    <row r="3200" spans="18:20" ht="11.25" customHeight="1" x14ac:dyDescent="0.2">
      <c r="R3200" s="256"/>
      <c r="S3200" s="257"/>
      <c r="T3200" s="257"/>
    </row>
    <row r="3201" spans="18:20" ht="11.25" customHeight="1" x14ac:dyDescent="0.2">
      <c r="R3201" s="256"/>
      <c r="S3201" s="257"/>
      <c r="T3201" s="257"/>
    </row>
    <row r="3202" spans="18:20" ht="11.25" customHeight="1" x14ac:dyDescent="0.2">
      <c r="R3202" s="256"/>
      <c r="S3202" s="257"/>
      <c r="T3202" s="257"/>
    </row>
    <row r="3203" spans="18:20" ht="11.25" customHeight="1" x14ac:dyDescent="0.2">
      <c r="R3203" s="256"/>
      <c r="S3203" s="257"/>
      <c r="T3203" s="257"/>
    </row>
    <row r="3204" spans="18:20" ht="11.25" customHeight="1" x14ac:dyDescent="0.2">
      <c r="R3204" s="256"/>
      <c r="S3204" s="257"/>
      <c r="T3204" s="257"/>
    </row>
    <row r="3205" spans="18:20" ht="11.25" customHeight="1" x14ac:dyDescent="0.2">
      <c r="R3205" s="256"/>
      <c r="S3205" s="257"/>
      <c r="T3205" s="257"/>
    </row>
    <row r="3206" spans="18:20" ht="11.25" customHeight="1" x14ac:dyDescent="0.2">
      <c r="R3206" s="256"/>
      <c r="S3206" s="257"/>
      <c r="T3206" s="257"/>
    </row>
    <row r="3207" spans="18:20" ht="11.25" customHeight="1" x14ac:dyDescent="0.2">
      <c r="R3207" s="256"/>
      <c r="S3207" s="257"/>
      <c r="T3207" s="257"/>
    </row>
    <row r="3208" spans="18:20" ht="11.25" customHeight="1" x14ac:dyDescent="0.2">
      <c r="R3208" s="256"/>
      <c r="S3208" s="257"/>
      <c r="T3208" s="257"/>
    </row>
    <row r="3209" spans="18:20" ht="11.25" customHeight="1" x14ac:dyDescent="0.2">
      <c r="R3209" s="256"/>
      <c r="S3209" s="257"/>
      <c r="T3209" s="257"/>
    </row>
    <row r="3210" spans="18:20" ht="11.25" customHeight="1" x14ac:dyDescent="0.2">
      <c r="R3210" s="256"/>
      <c r="S3210" s="257"/>
      <c r="T3210" s="257"/>
    </row>
    <row r="3211" spans="18:20" ht="11.25" customHeight="1" x14ac:dyDescent="0.2">
      <c r="R3211" s="256"/>
      <c r="S3211" s="257"/>
      <c r="T3211" s="257"/>
    </row>
    <row r="3212" spans="18:20" ht="11.25" customHeight="1" x14ac:dyDescent="0.2">
      <c r="R3212" s="256"/>
      <c r="S3212" s="257"/>
      <c r="T3212" s="257"/>
    </row>
    <row r="3213" spans="18:20" ht="11.25" customHeight="1" x14ac:dyDescent="0.2">
      <c r="R3213" s="256"/>
      <c r="S3213" s="257"/>
      <c r="T3213" s="257"/>
    </row>
    <row r="3214" spans="18:20" ht="11.25" customHeight="1" x14ac:dyDescent="0.2">
      <c r="R3214" s="256"/>
      <c r="S3214" s="257"/>
      <c r="T3214" s="257"/>
    </row>
    <row r="3215" spans="18:20" ht="11.25" customHeight="1" x14ac:dyDescent="0.2">
      <c r="R3215" s="256"/>
      <c r="S3215" s="257"/>
      <c r="T3215" s="257"/>
    </row>
    <row r="3216" spans="18:20" ht="11.25" customHeight="1" x14ac:dyDescent="0.2">
      <c r="R3216" s="256"/>
      <c r="S3216" s="257"/>
      <c r="T3216" s="257"/>
    </row>
    <row r="3217" spans="18:20" ht="11.25" customHeight="1" x14ac:dyDescent="0.2">
      <c r="R3217" s="256"/>
      <c r="S3217" s="257"/>
      <c r="T3217" s="257"/>
    </row>
    <row r="3218" spans="18:20" ht="11.25" customHeight="1" x14ac:dyDescent="0.2">
      <c r="R3218" s="256"/>
      <c r="S3218" s="257"/>
      <c r="T3218" s="257"/>
    </row>
    <row r="3219" spans="18:20" ht="11.25" customHeight="1" x14ac:dyDescent="0.2">
      <c r="R3219" s="256"/>
      <c r="S3219" s="257"/>
      <c r="T3219" s="257"/>
    </row>
    <row r="3220" spans="18:20" ht="11.25" customHeight="1" x14ac:dyDescent="0.2">
      <c r="R3220" s="256"/>
      <c r="S3220" s="257"/>
      <c r="T3220" s="257"/>
    </row>
    <row r="3221" spans="18:20" ht="11.25" customHeight="1" x14ac:dyDescent="0.2">
      <c r="R3221" s="256"/>
      <c r="S3221" s="257"/>
      <c r="T3221" s="257"/>
    </row>
    <row r="3222" spans="18:20" ht="11.25" customHeight="1" x14ac:dyDescent="0.2">
      <c r="R3222" s="256"/>
      <c r="S3222" s="257"/>
      <c r="T3222" s="257"/>
    </row>
    <row r="3223" spans="18:20" ht="11.25" customHeight="1" x14ac:dyDescent="0.2">
      <c r="R3223" s="256"/>
      <c r="S3223" s="257"/>
      <c r="T3223" s="257"/>
    </row>
    <row r="3224" spans="18:20" ht="11.25" customHeight="1" x14ac:dyDescent="0.2">
      <c r="R3224" s="256"/>
      <c r="S3224" s="257"/>
      <c r="T3224" s="257"/>
    </row>
    <row r="3225" spans="18:20" ht="11.25" customHeight="1" x14ac:dyDescent="0.2">
      <c r="R3225" s="256"/>
      <c r="S3225" s="257"/>
      <c r="T3225" s="257"/>
    </row>
    <row r="3226" spans="18:20" ht="11.25" customHeight="1" x14ac:dyDescent="0.2">
      <c r="R3226" s="256"/>
      <c r="S3226" s="257"/>
      <c r="T3226" s="257"/>
    </row>
    <row r="3227" spans="18:20" ht="11.25" customHeight="1" x14ac:dyDescent="0.2">
      <c r="R3227" s="256"/>
      <c r="S3227" s="257"/>
      <c r="T3227" s="257"/>
    </row>
    <row r="3228" spans="18:20" ht="11.25" customHeight="1" x14ac:dyDescent="0.2">
      <c r="R3228" s="256"/>
      <c r="S3228" s="257"/>
      <c r="T3228" s="257"/>
    </row>
    <row r="3229" spans="18:20" ht="11.25" customHeight="1" x14ac:dyDescent="0.2">
      <c r="R3229" s="256"/>
      <c r="S3229" s="257"/>
      <c r="T3229" s="257"/>
    </row>
    <row r="3230" spans="18:20" ht="11.25" customHeight="1" x14ac:dyDescent="0.2">
      <c r="R3230" s="256"/>
      <c r="S3230" s="257"/>
      <c r="T3230" s="257"/>
    </row>
    <row r="3231" spans="18:20" ht="11.25" customHeight="1" x14ac:dyDescent="0.2">
      <c r="R3231" s="256"/>
      <c r="S3231" s="257"/>
      <c r="T3231" s="257"/>
    </row>
    <row r="3232" spans="18:20" ht="11.25" customHeight="1" x14ac:dyDescent="0.2">
      <c r="R3232" s="256"/>
      <c r="S3232" s="257"/>
      <c r="T3232" s="257"/>
    </row>
    <row r="3233" spans="18:20" ht="11.25" customHeight="1" x14ac:dyDescent="0.2">
      <c r="R3233" s="256"/>
      <c r="S3233" s="257"/>
      <c r="T3233" s="257"/>
    </row>
    <row r="3234" spans="18:20" ht="11.25" customHeight="1" x14ac:dyDescent="0.2">
      <c r="R3234" s="256"/>
      <c r="S3234" s="257"/>
      <c r="T3234" s="257"/>
    </row>
    <row r="3235" spans="18:20" ht="11.25" customHeight="1" x14ac:dyDescent="0.2">
      <c r="R3235" s="256"/>
      <c r="S3235" s="257"/>
      <c r="T3235" s="257"/>
    </row>
    <row r="3236" spans="18:20" ht="11.25" customHeight="1" x14ac:dyDescent="0.2">
      <c r="R3236" s="256"/>
      <c r="S3236" s="257"/>
      <c r="T3236" s="257"/>
    </row>
    <row r="3237" spans="18:20" ht="11.25" customHeight="1" x14ac:dyDescent="0.2">
      <c r="R3237" s="256"/>
      <c r="S3237" s="257"/>
      <c r="T3237" s="257"/>
    </row>
    <row r="3238" spans="18:20" ht="11.25" customHeight="1" x14ac:dyDescent="0.2">
      <c r="R3238" s="256"/>
      <c r="S3238" s="257"/>
      <c r="T3238" s="257"/>
    </row>
    <row r="3239" spans="18:20" ht="11.25" customHeight="1" x14ac:dyDescent="0.2">
      <c r="R3239" s="256"/>
      <c r="S3239" s="257"/>
      <c r="T3239" s="257"/>
    </row>
    <row r="3240" spans="18:20" ht="11.25" customHeight="1" x14ac:dyDescent="0.2">
      <c r="R3240" s="256"/>
      <c r="S3240" s="257"/>
      <c r="T3240" s="257"/>
    </row>
    <row r="3241" spans="18:20" ht="11.25" customHeight="1" x14ac:dyDescent="0.2">
      <c r="R3241" s="256"/>
      <c r="S3241" s="257"/>
      <c r="T3241" s="257"/>
    </row>
    <row r="3242" spans="18:20" ht="11.25" customHeight="1" x14ac:dyDescent="0.2">
      <c r="R3242" s="256"/>
      <c r="S3242" s="257"/>
      <c r="T3242" s="257"/>
    </row>
    <row r="3243" spans="18:20" ht="11.25" customHeight="1" x14ac:dyDescent="0.2">
      <c r="R3243" s="256"/>
      <c r="S3243" s="257"/>
      <c r="T3243" s="257"/>
    </row>
    <row r="3244" spans="18:20" ht="11.25" customHeight="1" x14ac:dyDescent="0.2">
      <c r="R3244" s="256"/>
      <c r="S3244" s="257"/>
      <c r="T3244" s="257"/>
    </row>
    <row r="3245" spans="18:20" ht="11.25" customHeight="1" x14ac:dyDescent="0.2">
      <c r="R3245" s="256"/>
      <c r="S3245" s="257"/>
      <c r="T3245" s="257"/>
    </row>
    <row r="3246" spans="18:20" ht="11.25" customHeight="1" x14ac:dyDescent="0.2">
      <c r="R3246" s="256"/>
      <c r="S3246" s="257"/>
      <c r="T3246" s="257"/>
    </row>
    <row r="3247" spans="18:20" ht="11.25" customHeight="1" x14ac:dyDescent="0.2">
      <c r="R3247" s="256"/>
      <c r="S3247" s="257"/>
      <c r="T3247" s="257"/>
    </row>
    <row r="3248" spans="18:20" ht="11.25" customHeight="1" x14ac:dyDescent="0.2">
      <c r="R3248" s="256"/>
      <c r="S3248" s="257"/>
      <c r="T3248" s="257"/>
    </row>
    <row r="3249" spans="18:20" ht="11.25" customHeight="1" x14ac:dyDescent="0.2">
      <c r="R3249" s="256"/>
      <c r="S3249" s="257"/>
      <c r="T3249" s="257"/>
    </row>
    <row r="3250" spans="18:20" ht="11.25" customHeight="1" x14ac:dyDescent="0.2">
      <c r="R3250" s="256"/>
      <c r="S3250" s="257"/>
      <c r="T3250" s="257"/>
    </row>
    <row r="3251" spans="18:20" ht="11.25" customHeight="1" x14ac:dyDescent="0.2">
      <c r="R3251" s="256"/>
      <c r="S3251" s="257"/>
      <c r="T3251" s="257"/>
    </row>
    <row r="3252" spans="18:20" ht="11.25" customHeight="1" x14ac:dyDescent="0.2">
      <c r="R3252" s="256"/>
      <c r="S3252" s="257"/>
      <c r="T3252" s="257"/>
    </row>
    <row r="3253" spans="18:20" ht="11.25" customHeight="1" x14ac:dyDescent="0.2">
      <c r="R3253" s="256"/>
      <c r="S3253" s="257"/>
      <c r="T3253" s="257"/>
    </row>
    <row r="3254" spans="18:20" ht="11.25" customHeight="1" x14ac:dyDescent="0.2">
      <c r="R3254" s="256"/>
      <c r="S3254" s="257"/>
      <c r="T3254" s="257"/>
    </row>
    <row r="3255" spans="18:20" ht="11.25" customHeight="1" x14ac:dyDescent="0.2">
      <c r="R3255" s="256"/>
      <c r="S3255" s="257"/>
      <c r="T3255" s="257"/>
    </row>
    <row r="3256" spans="18:20" ht="11.25" customHeight="1" x14ac:dyDescent="0.2">
      <c r="R3256" s="256"/>
      <c r="S3256" s="257"/>
      <c r="T3256" s="257"/>
    </row>
    <row r="3257" spans="18:20" ht="11.25" customHeight="1" x14ac:dyDescent="0.2">
      <c r="R3257" s="256"/>
      <c r="S3257" s="257"/>
      <c r="T3257" s="257"/>
    </row>
    <row r="3258" spans="18:20" ht="11.25" customHeight="1" x14ac:dyDescent="0.2">
      <c r="R3258" s="256"/>
      <c r="S3258" s="257"/>
      <c r="T3258" s="257"/>
    </row>
    <row r="3259" spans="18:20" ht="11.25" customHeight="1" x14ac:dyDescent="0.2">
      <c r="R3259" s="256"/>
      <c r="S3259" s="257"/>
      <c r="T3259" s="257"/>
    </row>
    <row r="3260" spans="18:20" ht="11.25" customHeight="1" x14ac:dyDescent="0.2">
      <c r="R3260" s="256"/>
      <c r="S3260" s="257"/>
      <c r="T3260" s="257"/>
    </row>
    <row r="3261" spans="18:20" ht="11.25" customHeight="1" x14ac:dyDescent="0.2">
      <c r="R3261" s="256"/>
      <c r="S3261" s="257"/>
      <c r="T3261" s="257"/>
    </row>
    <row r="3262" spans="18:20" ht="11.25" customHeight="1" x14ac:dyDescent="0.2">
      <c r="R3262" s="256"/>
      <c r="S3262" s="257"/>
      <c r="T3262" s="257"/>
    </row>
    <row r="3263" spans="18:20" ht="11.25" customHeight="1" x14ac:dyDescent="0.2">
      <c r="R3263" s="256"/>
      <c r="S3263" s="257"/>
      <c r="T3263" s="257"/>
    </row>
    <row r="3264" spans="18:20" ht="11.25" customHeight="1" x14ac:dyDescent="0.2">
      <c r="R3264" s="256"/>
      <c r="S3264" s="257"/>
      <c r="T3264" s="257"/>
    </row>
    <row r="3265" spans="18:20" ht="11.25" customHeight="1" x14ac:dyDescent="0.2">
      <c r="R3265" s="256"/>
      <c r="S3265" s="257"/>
      <c r="T3265" s="257"/>
    </row>
    <row r="3266" spans="18:20" ht="11.25" customHeight="1" x14ac:dyDescent="0.2">
      <c r="R3266" s="256"/>
      <c r="S3266" s="257"/>
      <c r="T3266" s="257"/>
    </row>
    <row r="3267" spans="18:20" ht="11.25" customHeight="1" x14ac:dyDescent="0.2">
      <c r="R3267" s="256"/>
      <c r="S3267" s="257"/>
      <c r="T3267" s="257"/>
    </row>
    <row r="3268" spans="18:20" ht="11.25" customHeight="1" x14ac:dyDescent="0.2">
      <c r="R3268" s="256"/>
      <c r="S3268" s="257"/>
      <c r="T3268" s="257"/>
    </row>
    <row r="3269" spans="18:20" ht="11.25" customHeight="1" x14ac:dyDescent="0.2">
      <c r="R3269" s="256"/>
      <c r="S3269" s="257"/>
      <c r="T3269" s="257"/>
    </row>
    <row r="3270" spans="18:20" ht="11.25" customHeight="1" x14ac:dyDescent="0.2">
      <c r="R3270" s="256"/>
      <c r="S3270" s="257"/>
      <c r="T3270" s="257"/>
    </row>
    <row r="3271" spans="18:20" ht="11.25" customHeight="1" x14ac:dyDescent="0.2">
      <c r="R3271" s="256"/>
      <c r="S3271" s="257"/>
      <c r="T3271" s="257"/>
    </row>
    <row r="3272" spans="18:20" ht="11.25" customHeight="1" x14ac:dyDescent="0.2">
      <c r="R3272" s="256"/>
      <c r="S3272" s="257"/>
      <c r="T3272" s="257"/>
    </row>
    <row r="3273" spans="18:20" ht="11.25" customHeight="1" x14ac:dyDescent="0.2">
      <c r="R3273" s="256"/>
      <c r="S3273" s="257"/>
      <c r="T3273" s="257"/>
    </row>
    <row r="3274" spans="18:20" ht="11.25" customHeight="1" x14ac:dyDescent="0.2">
      <c r="R3274" s="256"/>
      <c r="S3274" s="257"/>
      <c r="T3274" s="257"/>
    </row>
    <row r="3275" spans="18:20" ht="11.25" customHeight="1" x14ac:dyDescent="0.2">
      <c r="R3275" s="256"/>
      <c r="S3275" s="257"/>
      <c r="T3275" s="257"/>
    </row>
    <row r="3276" spans="18:20" ht="11.25" customHeight="1" x14ac:dyDescent="0.2">
      <c r="R3276" s="256"/>
      <c r="S3276" s="257"/>
      <c r="T3276" s="257"/>
    </row>
    <row r="3277" spans="18:20" ht="11.25" customHeight="1" x14ac:dyDescent="0.2">
      <c r="R3277" s="256"/>
      <c r="S3277" s="257"/>
      <c r="T3277" s="257"/>
    </row>
    <row r="3278" spans="18:20" ht="11.25" customHeight="1" x14ac:dyDescent="0.2">
      <c r="R3278" s="256"/>
      <c r="S3278" s="257"/>
      <c r="T3278" s="257"/>
    </row>
    <row r="3279" spans="18:20" ht="11.25" customHeight="1" x14ac:dyDescent="0.2">
      <c r="R3279" s="256"/>
      <c r="S3279" s="257"/>
      <c r="T3279" s="257"/>
    </row>
    <row r="3280" spans="18:20" ht="11.25" customHeight="1" x14ac:dyDescent="0.2">
      <c r="R3280" s="256"/>
      <c r="S3280" s="257"/>
      <c r="T3280" s="257"/>
    </row>
    <row r="3281" spans="18:20" ht="11.25" customHeight="1" x14ac:dyDescent="0.2">
      <c r="R3281" s="256"/>
      <c r="S3281" s="257"/>
      <c r="T3281" s="257"/>
    </row>
    <row r="3282" spans="18:20" ht="11.25" customHeight="1" x14ac:dyDescent="0.2">
      <c r="R3282" s="256"/>
      <c r="S3282" s="257"/>
      <c r="T3282" s="257"/>
    </row>
    <row r="3283" spans="18:20" ht="11.25" customHeight="1" x14ac:dyDescent="0.2">
      <c r="R3283" s="256"/>
      <c r="S3283" s="257"/>
      <c r="T3283" s="257"/>
    </row>
    <row r="3284" spans="18:20" ht="11.25" customHeight="1" x14ac:dyDescent="0.2">
      <c r="R3284" s="256"/>
      <c r="S3284" s="257"/>
      <c r="T3284" s="257"/>
    </row>
    <row r="3285" spans="18:20" ht="11.25" customHeight="1" x14ac:dyDescent="0.2">
      <c r="R3285" s="256"/>
      <c r="S3285" s="257"/>
      <c r="T3285" s="257"/>
    </row>
    <row r="3286" spans="18:20" ht="11.25" customHeight="1" x14ac:dyDescent="0.2">
      <c r="R3286" s="256"/>
      <c r="S3286" s="257"/>
      <c r="T3286" s="257"/>
    </row>
    <row r="3287" spans="18:20" ht="11.25" customHeight="1" x14ac:dyDescent="0.2">
      <c r="R3287" s="256"/>
      <c r="S3287" s="257"/>
      <c r="T3287" s="257"/>
    </row>
    <row r="3288" spans="18:20" ht="11.25" customHeight="1" x14ac:dyDescent="0.2">
      <c r="R3288" s="256"/>
      <c r="S3288" s="257"/>
      <c r="T3288" s="257"/>
    </row>
    <row r="3289" spans="18:20" ht="11.25" customHeight="1" x14ac:dyDescent="0.2">
      <c r="R3289" s="256"/>
      <c r="S3289" s="257"/>
      <c r="T3289" s="257"/>
    </row>
    <row r="3290" spans="18:20" ht="11.25" customHeight="1" x14ac:dyDescent="0.2">
      <c r="R3290" s="256"/>
      <c r="S3290" s="257"/>
      <c r="T3290" s="257"/>
    </row>
    <row r="3291" spans="18:20" ht="11.25" customHeight="1" x14ac:dyDescent="0.2">
      <c r="R3291" s="256"/>
      <c r="S3291" s="257"/>
      <c r="T3291" s="257"/>
    </row>
    <row r="3292" spans="18:20" ht="11.25" customHeight="1" x14ac:dyDescent="0.2">
      <c r="R3292" s="256"/>
      <c r="S3292" s="257"/>
      <c r="T3292" s="257"/>
    </row>
    <row r="3293" spans="18:20" ht="11.25" customHeight="1" x14ac:dyDescent="0.2">
      <c r="R3293" s="256"/>
      <c r="S3293" s="257"/>
      <c r="T3293" s="257"/>
    </row>
    <row r="3294" spans="18:20" ht="11.25" customHeight="1" x14ac:dyDescent="0.2">
      <c r="R3294" s="256"/>
      <c r="S3294" s="257"/>
      <c r="T3294" s="257"/>
    </row>
    <row r="3295" spans="18:20" ht="11.25" customHeight="1" x14ac:dyDescent="0.2">
      <c r="R3295" s="256"/>
      <c r="S3295" s="257"/>
      <c r="T3295" s="257"/>
    </row>
    <row r="3296" spans="18:20" ht="11.25" customHeight="1" x14ac:dyDescent="0.2">
      <c r="R3296" s="256"/>
      <c r="S3296" s="257"/>
      <c r="T3296" s="257"/>
    </row>
    <row r="3297" spans="18:20" ht="11.25" customHeight="1" x14ac:dyDescent="0.2">
      <c r="R3297" s="256"/>
      <c r="S3297" s="257"/>
      <c r="T3297" s="257"/>
    </row>
    <row r="3298" spans="18:20" ht="11.25" customHeight="1" x14ac:dyDescent="0.2">
      <c r="R3298" s="256"/>
      <c r="S3298" s="257"/>
      <c r="T3298" s="257"/>
    </row>
    <row r="3299" spans="18:20" ht="11.25" customHeight="1" x14ac:dyDescent="0.2">
      <c r="R3299" s="256"/>
      <c r="S3299" s="257"/>
      <c r="T3299" s="257"/>
    </row>
    <row r="3300" spans="18:20" ht="11.25" customHeight="1" x14ac:dyDescent="0.2">
      <c r="R3300" s="256"/>
      <c r="S3300" s="257"/>
      <c r="T3300" s="257"/>
    </row>
    <row r="3301" spans="18:20" ht="11.25" customHeight="1" x14ac:dyDescent="0.2">
      <c r="R3301" s="256"/>
      <c r="S3301" s="257"/>
      <c r="T3301" s="257"/>
    </row>
    <row r="3302" spans="18:20" ht="11.25" customHeight="1" x14ac:dyDescent="0.2">
      <c r="R3302" s="256"/>
      <c r="S3302" s="257"/>
      <c r="T3302" s="257"/>
    </row>
    <row r="3303" spans="18:20" ht="11.25" customHeight="1" x14ac:dyDescent="0.2">
      <c r="R3303" s="256"/>
      <c r="S3303" s="257"/>
      <c r="T3303" s="257"/>
    </row>
    <row r="3304" spans="18:20" ht="11.25" customHeight="1" x14ac:dyDescent="0.2">
      <c r="R3304" s="256"/>
      <c r="S3304" s="257"/>
      <c r="T3304" s="257"/>
    </row>
    <row r="3305" spans="18:20" ht="11.25" customHeight="1" x14ac:dyDescent="0.2">
      <c r="R3305" s="256"/>
      <c r="S3305" s="257"/>
      <c r="T3305" s="257"/>
    </row>
    <row r="3306" spans="18:20" ht="11.25" customHeight="1" x14ac:dyDescent="0.2">
      <c r="R3306" s="256"/>
      <c r="S3306" s="257"/>
      <c r="T3306" s="257"/>
    </row>
    <row r="3307" spans="18:20" ht="11.25" customHeight="1" x14ac:dyDescent="0.2">
      <c r="R3307" s="256"/>
      <c r="S3307" s="257"/>
      <c r="T3307" s="257"/>
    </row>
    <row r="3308" spans="18:20" ht="11.25" customHeight="1" x14ac:dyDescent="0.2">
      <c r="R3308" s="256"/>
      <c r="S3308" s="257"/>
      <c r="T3308" s="257"/>
    </row>
    <row r="3309" spans="18:20" ht="11.25" customHeight="1" x14ac:dyDescent="0.2">
      <c r="R3309" s="256"/>
      <c r="S3309" s="257"/>
      <c r="T3309" s="257"/>
    </row>
    <row r="3310" spans="18:20" ht="11.25" customHeight="1" x14ac:dyDescent="0.2">
      <c r="R3310" s="256"/>
      <c r="S3310" s="257"/>
      <c r="T3310" s="257"/>
    </row>
    <row r="3311" spans="18:20" ht="11.25" customHeight="1" x14ac:dyDescent="0.2">
      <c r="R3311" s="256"/>
      <c r="S3311" s="257"/>
      <c r="T3311" s="257"/>
    </row>
    <row r="3312" spans="18:20" ht="11.25" customHeight="1" x14ac:dyDescent="0.2">
      <c r="R3312" s="256"/>
      <c r="S3312" s="257"/>
      <c r="T3312" s="257"/>
    </row>
    <row r="3313" spans="18:20" ht="11.25" customHeight="1" x14ac:dyDescent="0.2">
      <c r="R3313" s="256"/>
      <c r="S3313" s="257"/>
      <c r="T3313" s="257"/>
    </row>
    <row r="3314" spans="18:20" ht="11.25" customHeight="1" x14ac:dyDescent="0.2">
      <c r="R3314" s="256"/>
      <c r="S3314" s="257"/>
      <c r="T3314" s="257"/>
    </row>
    <row r="3315" spans="18:20" ht="11.25" customHeight="1" x14ac:dyDescent="0.2">
      <c r="R3315" s="256"/>
      <c r="S3315" s="257"/>
      <c r="T3315" s="257"/>
    </row>
    <row r="3316" spans="18:20" ht="11.25" customHeight="1" x14ac:dyDescent="0.2">
      <c r="R3316" s="256"/>
      <c r="S3316" s="257"/>
      <c r="T3316" s="257"/>
    </row>
    <row r="3317" spans="18:20" ht="11.25" customHeight="1" x14ac:dyDescent="0.2">
      <c r="R3317" s="256"/>
      <c r="S3317" s="257"/>
      <c r="T3317" s="257"/>
    </row>
    <row r="3318" spans="18:20" ht="11.25" customHeight="1" x14ac:dyDescent="0.2">
      <c r="R3318" s="256"/>
      <c r="S3318" s="257"/>
      <c r="T3318" s="257"/>
    </row>
    <row r="3319" spans="18:20" ht="11.25" customHeight="1" x14ac:dyDescent="0.2">
      <c r="R3319" s="256"/>
      <c r="S3319" s="257"/>
      <c r="T3319" s="257"/>
    </row>
    <row r="3320" spans="18:20" ht="11.25" customHeight="1" x14ac:dyDescent="0.2">
      <c r="R3320" s="256"/>
      <c r="S3320" s="257"/>
      <c r="T3320" s="257"/>
    </row>
    <row r="3321" spans="18:20" ht="11.25" customHeight="1" x14ac:dyDescent="0.2">
      <c r="R3321" s="256"/>
      <c r="S3321" s="257"/>
      <c r="T3321" s="257"/>
    </row>
    <row r="3322" spans="18:20" ht="11.25" customHeight="1" x14ac:dyDescent="0.2">
      <c r="R3322" s="256"/>
      <c r="S3322" s="257"/>
      <c r="T3322" s="257"/>
    </row>
    <row r="3323" spans="18:20" ht="11.25" customHeight="1" x14ac:dyDescent="0.2">
      <c r="R3323" s="256"/>
      <c r="S3323" s="257"/>
      <c r="T3323" s="257"/>
    </row>
    <row r="3324" spans="18:20" ht="11.25" customHeight="1" x14ac:dyDescent="0.2">
      <c r="R3324" s="256"/>
      <c r="S3324" s="257"/>
      <c r="T3324" s="257"/>
    </row>
    <row r="3325" spans="18:20" ht="11.25" customHeight="1" x14ac:dyDescent="0.2">
      <c r="R3325" s="256"/>
      <c r="S3325" s="257"/>
      <c r="T3325" s="257"/>
    </row>
    <row r="3326" spans="18:20" ht="11.25" customHeight="1" x14ac:dyDescent="0.2">
      <c r="R3326" s="256"/>
      <c r="S3326" s="257"/>
      <c r="T3326" s="257"/>
    </row>
    <row r="3327" spans="18:20" ht="11.25" customHeight="1" x14ac:dyDescent="0.2">
      <c r="R3327" s="256"/>
      <c r="S3327" s="257"/>
      <c r="T3327" s="257"/>
    </row>
    <row r="3328" spans="18:20" ht="11.25" customHeight="1" x14ac:dyDescent="0.2">
      <c r="R3328" s="256"/>
      <c r="S3328" s="257"/>
      <c r="T3328" s="257"/>
    </row>
    <row r="3329" spans="18:20" ht="11.25" customHeight="1" x14ac:dyDescent="0.2">
      <c r="R3329" s="256"/>
      <c r="S3329" s="257"/>
      <c r="T3329" s="257"/>
    </row>
    <row r="3330" spans="18:20" ht="11.25" customHeight="1" x14ac:dyDescent="0.2">
      <c r="R3330" s="256"/>
      <c r="S3330" s="257"/>
      <c r="T3330" s="257"/>
    </row>
    <row r="3331" spans="18:20" ht="11.25" customHeight="1" x14ac:dyDescent="0.2">
      <c r="R3331" s="256"/>
      <c r="S3331" s="257"/>
      <c r="T3331" s="257"/>
    </row>
    <row r="3332" spans="18:20" ht="11.25" customHeight="1" x14ac:dyDescent="0.2">
      <c r="R3332" s="256"/>
      <c r="S3332" s="257"/>
      <c r="T3332" s="257"/>
    </row>
    <row r="3333" spans="18:20" ht="11.25" customHeight="1" x14ac:dyDescent="0.2">
      <c r="R3333" s="256"/>
      <c r="S3333" s="257"/>
      <c r="T3333" s="257"/>
    </row>
    <row r="3334" spans="18:20" ht="11.25" customHeight="1" x14ac:dyDescent="0.2">
      <c r="R3334" s="256"/>
      <c r="S3334" s="257"/>
      <c r="T3334" s="257"/>
    </row>
    <row r="3335" spans="18:20" ht="11.25" customHeight="1" x14ac:dyDescent="0.2">
      <c r="R3335" s="256"/>
      <c r="S3335" s="257"/>
      <c r="T3335" s="257"/>
    </row>
    <row r="3336" spans="18:20" ht="11.25" customHeight="1" x14ac:dyDescent="0.2">
      <c r="R3336" s="256"/>
      <c r="S3336" s="257"/>
      <c r="T3336" s="257"/>
    </row>
    <row r="3337" spans="18:20" ht="11.25" customHeight="1" x14ac:dyDescent="0.2">
      <c r="R3337" s="256"/>
      <c r="S3337" s="257"/>
      <c r="T3337" s="257"/>
    </row>
    <row r="3338" spans="18:20" ht="11.25" customHeight="1" x14ac:dyDescent="0.2">
      <c r="R3338" s="256"/>
      <c r="S3338" s="257"/>
      <c r="T3338" s="257"/>
    </row>
    <row r="3339" spans="18:20" ht="11.25" customHeight="1" x14ac:dyDescent="0.2">
      <c r="R3339" s="256"/>
      <c r="S3339" s="257"/>
      <c r="T3339" s="257"/>
    </row>
    <row r="3340" spans="18:20" ht="11.25" customHeight="1" x14ac:dyDescent="0.2">
      <c r="R3340" s="256"/>
      <c r="S3340" s="257"/>
      <c r="T3340" s="257"/>
    </row>
    <row r="3341" spans="18:20" ht="11.25" customHeight="1" x14ac:dyDescent="0.2">
      <c r="R3341" s="256"/>
      <c r="S3341" s="257"/>
      <c r="T3341" s="257"/>
    </row>
    <row r="3342" spans="18:20" ht="11.25" customHeight="1" x14ac:dyDescent="0.2">
      <c r="R3342" s="256"/>
      <c r="S3342" s="257"/>
      <c r="T3342" s="257"/>
    </row>
    <row r="3343" spans="18:20" ht="11.25" customHeight="1" x14ac:dyDescent="0.2">
      <c r="R3343" s="256"/>
      <c r="S3343" s="257"/>
      <c r="T3343" s="257"/>
    </row>
    <row r="3344" spans="18:20" ht="11.25" customHeight="1" x14ac:dyDescent="0.2">
      <c r="R3344" s="256"/>
      <c r="S3344" s="257"/>
      <c r="T3344" s="257"/>
    </row>
    <row r="3345" spans="18:20" ht="11.25" customHeight="1" x14ac:dyDescent="0.2">
      <c r="R3345" s="256"/>
      <c r="S3345" s="257"/>
      <c r="T3345" s="257"/>
    </row>
    <row r="3346" spans="18:20" ht="11.25" customHeight="1" x14ac:dyDescent="0.2">
      <c r="R3346" s="256"/>
      <c r="S3346" s="257"/>
      <c r="T3346" s="257"/>
    </row>
    <row r="3347" spans="18:20" ht="11.25" customHeight="1" x14ac:dyDescent="0.2">
      <c r="R3347" s="256"/>
      <c r="S3347" s="257"/>
      <c r="T3347" s="257"/>
    </row>
    <row r="3348" spans="18:20" ht="11.25" customHeight="1" x14ac:dyDescent="0.2">
      <c r="R3348" s="256"/>
      <c r="S3348" s="257"/>
      <c r="T3348" s="257"/>
    </row>
    <row r="3349" spans="18:20" ht="11.25" customHeight="1" x14ac:dyDescent="0.2">
      <c r="R3349" s="256"/>
      <c r="S3349" s="257"/>
      <c r="T3349" s="257"/>
    </row>
    <row r="3350" spans="18:20" ht="11.25" customHeight="1" x14ac:dyDescent="0.2">
      <c r="R3350" s="256"/>
      <c r="S3350" s="257"/>
      <c r="T3350" s="257"/>
    </row>
    <row r="3351" spans="18:20" ht="11.25" customHeight="1" x14ac:dyDescent="0.2">
      <c r="R3351" s="256"/>
      <c r="S3351" s="257"/>
      <c r="T3351" s="257"/>
    </row>
    <row r="3352" spans="18:20" ht="11.25" customHeight="1" x14ac:dyDescent="0.2">
      <c r="R3352" s="256"/>
      <c r="S3352" s="257"/>
      <c r="T3352" s="257"/>
    </row>
    <row r="3353" spans="18:20" ht="11.25" customHeight="1" x14ac:dyDescent="0.2">
      <c r="R3353" s="256"/>
      <c r="S3353" s="257"/>
      <c r="T3353" s="257"/>
    </row>
    <row r="3354" spans="18:20" ht="11.25" customHeight="1" x14ac:dyDescent="0.2">
      <c r="R3354" s="256"/>
      <c r="S3354" s="257"/>
      <c r="T3354" s="257"/>
    </row>
    <row r="3355" spans="18:20" ht="11.25" customHeight="1" x14ac:dyDescent="0.2">
      <c r="R3355" s="256"/>
      <c r="S3355" s="257"/>
      <c r="T3355" s="257"/>
    </row>
    <row r="3356" spans="18:20" ht="11.25" customHeight="1" x14ac:dyDescent="0.2">
      <c r="R3356" s="256"/>
      <c r="S3356" s="257"/>
      <c r="T3356" s="257"/>
    </row>
    <row r="3357" spans="18:20" ht="11.25" customHeight="1" x14ac:dyDescent="0.2">
      <c r="R3357" s="256"/>
      <c r="S3357" s="257"/>
      <c r="T3357" s="257"/>
    </row>
    <row r="3358" spans="18:20" ht="11.25" customHeight="1" x14ac:dyDescent="0.2">
      <c r="R3358" s="256"/>
      <c r="S3358" s="257"/>
      <c r="T3358" s="257"/>
    </row>
    <row r="3359" spans="18:20" ht="11.25" customHeight="1" x14ac:dyDescent="0.2">
      <c r="R3359" s="256"/>
      <c r="S3359" s="257"/>
      <c r="T3359" s="257"/>
    </row>
    <row r="3360" spans="18:20" ht="11.25" customHeight="1" x14ac:dyDescent="0.2">
      <c r="R3360" s="256"/>
      <c r="S3360" s="257"/>
      <c r="T3360" s="257"/>
    </row>
    <row r="3361" spans="18:20" ht="11.25" customHeight="1" x14ac:dyDescent="0.2">
      <c r="R3361" s="256"/>
      <c r="S3361" s="257"/>
      <c r="T3361" s="257"/>
    </row>
    <row r="3362" spans="18:20" ht="11.25" customHeight="1" x14ac:dyDescent="0.2">
      <c r="R3362" s="256"/>
      <c r="S3362" s="257"/>
      <c r="T3362" s="257"/>
    </row>
    <row r="3363" spans="18:20" ht="11.25" customHeight="1" x14ac:dyDescent="0.2">
      <c r="R3363" s="256"/>
      <c r="S3363" s="257"/>
      <c r="T3363" s="257"/>
    </row>
    <row r="3364" spans="18:20" ht="11.25" customHeight="1" x14ac:dyDescent="0.2">
      <c r="R3364" s="256"/>
      <c r="S3364" s="257"/>
      <c r="T3364" s="257"/>
    </row>
    <row r="3365" spans="18:20" ht="11.25" customHeight="1" x14ac:dyDescent="0.2">
      <c r="R3365" s="256"/>
      <c r="S3365" s="257"/>
      <c r="T3365" s="257"/>
    </row>
    <row r="3366" spans="18:20" ht="11.25" customHeight="1" x14ac:dyDescent="0.2">
      <c r="R3366" s="256"/>
      <c r="S3366" s="257"/>
      <c r="T3366" s="257"/>
    </row>
    <row r="3367" spans="18:20" ht="11.25" customHeight="1" x14ac:dyDescent="0.2">
      <c r="R3367" s="256"/>
      <c r="S3367" s="257"/>
      <c r="T3367" s="257"/>
    </row>
    <row r="3368" spans="18:20" ht="11.25" customHeight="1" x14ac:dyDescent="0.2">
      <c r="R3368" s="256"/>
      <c r="S3368" s="257"/>
      <c r="T3368" s="257"/>
    </row>
    <row r="3369" spans="18:20" ht="11.25" customHeight="1" x14ac:dyDescent="0.2">
      <c r="R3369" s="256"/>
      <c r="S3369" s="257"/>
      <c r="T3369" s="257"/>
    </row>
    <row r="3370" spans="18:20" ht="11.25" customHeight="1" x14ac:dyDescent="0.2">
      <c r="R3370" s="256"/>
      <c r="S3370" s="257"/>
      <c r="T3370" s="257"/>
    </row>
    <row r="3371" spans="18:20" ht="11.25" customHeight="1" x14ac:dyDescent="0.2">
      <c r="R3371" s="256"/>
      <c r="S3371" s="257"/>
      <c r="T3371" s="257"/>
    </row>
    <row r="3372" spans="18:20" ht="11.25" customHeight="1" x14ac:dyDescent="0.2">
      <c r="R3372" s="256"/>
      <c r="S3372" s="257"/>
      <c r="T3372" s="257"/>
    </row>
    <row r="3373" spans="18:20" ht="11.25" customHeight="1" x14ac:dyDescent="0.2">
      <c r="R3373" s="256"/>
      <c r="S3373" s="257"/>
      <c r="T3373" s="257"/>
    </row>
    <row r="3374" spans="18:20" ht="11.25" customHeight="1" x14ac:dyDescent="0.2">
      <c r="R3374" s="256"/>
      <c r="S3374" s="257"/>
      <c r="T3374" s="257"/>
    </row>
    <row r="3375" spans="18:20" ht="11.25" customHeight="1" x14ac:dyDescent="0.2">
      <c r="R3375" s="256"/>
      <c r="S3375" s="257"/>
      <c r="T3375" s="257"/>
    </row>
    <row r="3376" spans="18:20" ht="11.25" customHeight="1" x14ac:dyDescent="0.2">
      <c r="R3376" s="256"/>
      <c r="S3376" s="257"/>
      <c r="T3376" s="257"/>
    </row>
    <row r="3377" spans="18:20" ht="11.25" customHeight="1" x14ac:dyDescent="0.2">
      <c r="R3377" s="256"/>
      <c r="S3377" s="257"/>
      <c r="T3377" s="257"/>
    </row>
    <row r="3378" spans="18:20" ht="11.25" customHeight="1" x14ac:dyDescent="0.2">
      <c r="R3378" s="256"/>
      <c r="S3378" s="257"/>
      <c r="T3378" s="257"/>
    </row>
    <row r="3379" spans="18:20" ht="11.25" customHeight="1" x14ac:dyDescent="0.2">
      <c r="R3379" s="256"/>
      <c r="S3379" s="257"/>
      <c r="T3379" s="257"/>
    </row>
    <row r="3380" spans="18:20" ht="11.25" customHeight="1" x14ac:dyDescent="0.2">
      <c r="R3380" s="256"/>
      <c r="S3380" s="257"/>
      <c r="T3380" s="257"/>
    </row>
    <row r="3381" spans="18:20" ht="11.25" customHeight="1" x14ac:dyDescent="0.2">
      <c r="R3381" s="256"/>
      <c r="S3381" s="257"/>
      <c r="T3381" s="257"/>
    </row>
    <row r="3382" spans="18:20" ht="11.25" customHeight="1" x14ac:dyDescent="0.2">
      <c r="R3382" s="256"/>
      <c r="S3382" s="257"/>
      <c r="T3382" s="257"/>
    </row>
    <row r="3383" spans="18:20" ht="11.25" customHeight="1" x14ac:dyDescent="0.2">
      <c r="R3383" s="256"/>
      <c r="S3383" s="257"/>
      <c r="T3383" s="257"/>
    </row>
    <row r="3384" spans="18:20" ht="11.25" customHeight="1" x14ac:dyDescent="0.2">
      <c r="R3384" s="256"/>
      <c r="S3384" s="257"/>
      <c r="T3384" s="257"/>
    </row>
    <row r="3385" spans="18:20" ht="11.25" customHeight="1" x14ac:dyDescent="0.2">
      <c r="R3385" s="256"/>
      <c r="S3385" s="257"/>
      <c r="T3385" s="257"/>
    </row>
    <row r="3386" spans="18:20" ht="11.25" customHeight="1" x14ac:dyDescent="0.2">
      <c r="R3386" s="256"/>
      <c r="S3386" s="257"/>
      <c r="T3386" s="257"/>
    </row>
    <row r="3387" spans="18:20" ht="11.25" customHeight="1" x14ac:dyDescent="0.2">
      <c r="R3387" s="256"/>
      <c r="S3387" s="257"/>
      <c r="T3387" s="257"/>
    </row>
    <row r="3388" spans="18:20" ht="11.25" customHeight="1" x14ac:dyDescent="0.2">
      <c r="R3388" s="256"/>
      <c r="S3388" s="257"/>
      <c r="T3388" s="257"/>
    </row>
    <row r="3389" spans="18:20" ht="11.25" customHeight="1" x14ac:dyDescent="0.2">
      <c r="R3389" s="256"/>
      <c r="S3389" s="257"/>
      <c r="T3389" s="257"/>
    </row>
    <row r="3390" spans="18:20" ht="11.25" customHeight="1" x14ac:dyDescent="0.2">
      <c r="R3390" s="256"/>
      <c r="S3390" s="257"/>
      <c r="T3390" s="257"/>
    </row>
    <row r="3391" spans="18:20" ht="11.25" customHeight="1" x14ac:dyDescent="0.2">
      <c r="R3391" s="256"/>
      <c r="S3391" s="257"/>
      <c r="T3391" s="257"/>
    </row>
    <row r="3392" spans="18:20" ht="11.25" customHeight="1" x14ac:dyDescent="0.2">
      <c r="R3392" s="256"/>
      <c r="S3392" s="257"/>
      <c r="T3392" s="257"/>
    </row>
    <row r="3393" spans="18:20" ht="11.25" customHeight="1" x14ac:dyDescent="0.2">
      <c r="R3393" s="256"/>
      <c r="S3393" s="257"/>
      <c r="T3393" s="257"/>
    </row>
    <row r="3394" spans="18:20" ht="11.25" customHeight="1" x14ac:dyDescent="0.2">
      <c r="R3394" s="256"/>
      <c r="S3394" s="257"/>
      <c r="T3394" s="257"/>
    </row>
    <row r="3395" spans="18:20" ht="11.25" customHeight="1" x14ac:dyDescent="0.2">
      <c r="R3395" s="256"/>
      <c r="S3395" s="257"/>
      <c r="T3395" s="257"/>
    </row>
    <row r="3396" spans="18:20" ht="11.25" customHeight="1" x14ac:dyDescent="0.2">
      <c r="R3396" s="256"/>
      <c r="S3396" s="257"/>
      <c r="T3396" s="257"/>
    </row>
    <row r="3397" spans="18:20" ht="11.25" customHeight="1" x14ac:dyDescent="0.2">
      <c r="R3397" s="256"/>
      <c r="S3397" s="257"/>
      <c r="T3397" s="257"/>
    </row>
    <row r="3398" spans="18:20" ht="11.25" customHeight="1" x14ac:dyDescent="0.2">
      <c r="R3398" s="256"/>
      <c r="S3398" s="257"/>
      <c r="T3398" s="257"/>
    </row>
    <row r="3399" spans="18:20" ht="11.25" customHeight="1" x14ac:dyDescent="0.2">
      <c r="R3399" s="256"/>
      <c r="S3399" s="257"/>
      <c r="T3399" s="257"/>
    </row>
    <row r="3400" spans="18:20" ht="11.25" customHeight="1" x14ac:dyDescent="0.2">
      <c r="R3400" s="256"/>
      <c r="S3400" s="257"/>
      <c r="T3400" s="257"/>
    </row>
    <row r="3401" spans="18:20" ht="11.25" customHeight="1" x14ac:dyDescent="0.2">
      <c r="R3401" s="256"/>
      <c r="S3401" s="257"/>
      <c r="T3401" s="257"/>
    </row>
    <row r="3402" spans="18:20" ht="11.25" customHeight="1" x14ac:dyDescent="0.2">
      <c r="R3402" s="256"/>
      <c r="S3402" s="257"/>
      <c r="T3402" s="257"/>
    </row>
    <row r="3403" spans="18:20" ht="11.25" customHeight="1" x14ac:dyDescent="0.2">
      <c r="R3403" s="256"/>
      <c r="S3403" s="257"/>
      <c r="T3403" s="257"/>
    </row>
    <row r="3404" spans="18:20" ht="11.25" customHeight="1" x14ac:dyDescent="0.2">
      <c r="R3404" s="256"/>
      <c r="S3404" s="257"/>
      <c r="T3404" s="257"/>
    </row>
    <row r="3405" spans="18:20" ht="11.25" customHeight="1" x14ac:dyDescent="0.2">
      <c r="R3405" s="256"/>
      <c r="S3405" s="257"/>
      <c r="T3405" s="257"/>
    </row>
    <row r="3406" spans="18:20" ht="11.25" customHeight="1" x14ac:dyDescent="0.2">
      <c r="R3406" s="256"/>
      <c r="S3406" s="257"/>
      <c r="T3406" s="257"/>
    </row>
    <row r="3407" spans="18:20" ht="11.25" customHeight="1" x14ac:dyDescent="0.2">
      <c r="R3407" s="256"/>
      <c r="S3407" s="257"/>
      <c r="T3407" s="257"/>
    </row>
    <row r="3408" spans="18:20" ht="11.25" customHeight="1" x14ac:dyDescent="0.2">
      <c r="R3408" s="256"/>
      <c r="S3408" s="257"/>
      <c r="T3408" s="257"/>
    </row>
    <row r="3409" spans="18:20" ht="11.25" customHeight="1" x14ac:dyDescent="0.2">
      <c r="R3409" s="256"/>
      <c r="S3409" s="257"/>
      <c r="T3409" s="257"/>
    </row>
    <row r="3410" spans="18:20" ht="11.25" customHeight="1" x14ac:dyDescent="0.2">
      <c r="R3410" s="256"/>
      <c r="S3410" s="257"/>
      <c r="T3410" s="257"/>
    </row>
    <row r="3411" spans="18:20" ht="11.25" customHeight="1" x14ac:dyDescent="0.2">
      <c r="R3411" s="256"/>
      <c r="S3411" s="257"/>
      <c r="T3411" s="257"/>
    </row>
    <row r="3412" spans="18:20" ht="11.25" customHeight="1" x14ac:dyDescent="0.2">
      <c r="R3412" s="256"/>
      <c r="S3412" s="257"/>
      <c r="T3412" s="257"/>
    </row>
    <row r="3413" spans="18:20" ht="11.25" customHeight="1" x14ac:dyDescent="0.2">
      <c r="R3413" s="256"/>
      <c r="S3413" s="257"/>
      <c r="T3413" s="257"/>
    </row>
    <row r="3414" spans="18:20" ht="11.25" customHeight="1" x14ac:dyDescent="0.2">
      <c r="R3414" s="256"/>
      <c r="S3414" s="257"/>
      <c r="T3414" s="257"/>
    </row>
    <row r="3415" spans="18:20" ht="11.25" customHeight="1" x14ac:dyDescent="0.2">
      <c r="R3415" s="256"/>
      <c r="S3415" s="257"/>
      <c r="T3415" s="257"/>
    </row>
    <row r="3416" spans="18:20" ht="11.25" customHeight="1" x14ac:dyDescent="0.2">
      <c r="R3416" s="256"/>
      <c r="S3416" s="257"/>
      <c r="T3416" s="257"/>
    </row>
    <row r="3417" spans="18:20" ht="11.25" customHeight="1" x14ac:dyDescent="0.2">
      <c r="R3417" s="256"/>
      <c r="S3417" s="257"/>
      <c r="T3417" s="257"/>
    </row>
    <row r="3418" spans="18:20" ht="11.25" customHeight="1" x14ac:dyDescent="0.2">
      <c r="R3418" s="256"/>
      <c r="S3418" s="257"/>
      <c r="T3418" s="257"/>
    </row>
    <row r="3419" spans="18:20" ht="11.25" customHeight="1" x14ac:dyDescent="0.2">
      <c r="R3419" s="256"/>
      <c r="S3419" s="257"/>
      <c r="T3419" s="257"/>
    </row>
    <row r="3420" spans="18:20" ht="11.25" customHeight="1" x14ac:dyDescent="0.2">
      <c r="R3420" s="256"/>
      <c r="S3420" s="257"/>
      <c r="T3420" s="257"/>
    </row>
    <row r="3421" spans="18:20" ht="11.25" customHeight="1" x14ac:dyDescent="0.2">
      <c r="R3421" s="256"/>
      <c r="S3421" s="257"/>
      <c r="T3421" s="257"/>
    </row>
    <row r="3422" spans="18:20" ht="11.25" customHeight="1" x14ac:dyDescent="0.2">
      <c r="R3422" s="256"/>
      <c r="S3422" s="257"/>
      <c r="T3422" s="257"/>
    </row>
    <row r="3423" spans="18:20" ht="11.25" customHeight="1" x14ac:dyDescent="0.2">
      <c r="R3423" s="256"/>
      <c r="S3423" s="257"/>
      <c r="T3423" s="257"/>
    </row>
    <row r="3424" spans="18:20" ht="11.25" customHeight="1" x14ac:dyDescent="0.2">
      <c r="R3424" s="256"/>
      <c r="S3424" s="257"/>
      <c r="T3424" s="257"/>
    </row>
    <row r="3425" spans="18:20" ht="11.25" customHeight="1" x14ac:dyDescent="0.2">
      <c r="R3425" s="256"/>
      <c r="S3425" s="257"/>
      <c r="T3425" s="257"/>
    </row>
    <row r="3426" spans="18:20" ht="11.25" customHeight="1" x14ac:dyDescent="0.2">
      <c r="R3426" s="256"/>
      <c r="S3426" s="257"/>
      <c r="T3426" s="257"/>
    </row>
    <row r="3427" spans="18:20" ht="11.25" customHeight="1" x14ac:dyDescent="0.2">
      <c r="R3427" s="256"/>
      <c r="S3427" s="257"/>
      <c r="T3427" s="257"/>
    </row>
    <row r="3428" spans="18:20" ht="11.25" customHeight="1" x14ac:dyDescent="0.2">
      <c r="R3428" s="256"/>
      <c r="S3428" s="257"/>
      <c r="T3428" s="257"/>
    </row>
    <row r="3429" spans="18:20" ht="11.25" customHeight="1" x14ac:dyDescent="0.2">
      <c r="R3429" s="256"/>
      <c r="S3429" s="257"/>
      <c r="T3429" s="257"/>
    </row>
    <row r="3430" spans="18:20" ht="11.25" customHeight="1" x14ac:dyDescent="0.2">
      <c r="R3430" s="256"/>
      <c r="S3430" s="257"/>
      <c r="T3430" s="257"/>
    </row>
    <row r="3431" spans="18:20" ht="11.25" customHeight="1" x14ac:dyDescent="0.2">
      <c r="R3431" s="256"/>
      <c r="S3431" s="257"/>
      <c r="T3431" s="257"/>
    </row>
    <row r="3432" spans="18:20" ht="11.25" customHeight="1" x14ac:dyDescent="0.2">
      <c r="R3432" s="256"/>
      <c r="S3432" s="257"/>
      <c r="T3432" s="257"/>
    </row>
    <row r="3433" spans="18:20" ht="11.25" customHeight="1" x14ac:dyDescent="0.2">
      <c r="R3433" s="256"/>
      <c r="S3433" s="257"/>
      <c r="T3433" s="257"/>
    </row>
    <row r="3434" spans="18:20" ht="11.25" customHeight="1" x14ac:dyDescent="0.2">
      <c r="R3434" s="256"/>
      <c r="S3434" s="257"/>
      <c r="T3434" s="257"/>
    </row>
    <row r="3435" spans="18:20" ht="11.25" customHeight="1" x14ac:dyDescent="0.2">
      <c r="R3435" s="256"/>
      <c r="S3435" s="257"/>
      <c r="T3435" s="257"/>
    </row>
    <row r="3436" spans="18:20" ht="11.25" customHeight="1" x14ac:dyDescent="0.2">
      <c r="R3436" s="256"/>
      <c r="S3436" s="257"/>
      <c r="T3436" s="257"/>
    </row>
    <row r="3437" spans="18:20" ht="11.25" customHeight="1" x14ac:dyDescent="0.2">
      <c r="R3437" s="256"/>
      <c r="S3437" s="257"/>
      <c r="T3437" s="257"/>
    </row>
    <row r="3438" spans="18:20" ht="11.25" customHeight="1" x14ac:dyDescent="0.2">
      <c r="R3438" s="256"/>
      <c r="S3438" s="257"/>
      <c r="T3438" s="257"/>
    </row>
    <row r="3439" spans="18:20" ht="11.25" customHeight="1" x14ac:dyDescent="0.2">
      <c r="R3439" s="256"/>
      <c r="S3439" s="257"/>
      <c r="T3439" s="257"/>
    </row>
    <row r="3440" spans="18:20" ht="11.25" customHeight="1" x14ac:dyDescent="0.2">
      <c r="R3440" s="256"/>
      <c r="S3440" s="257"/>
      <c r="T3440" s="257"/>
    </row>
    <row r="3441" spans="18:20" ht="11.25" customHeight="1" x14ac:dyDescent="0.2">
      <c r="R3441" s="256"/>
      <c r="S3441" s="257"/>
      <c r="T3441" s="257"/>
    </row>
    <row r="3442" spans="18:20" ht="11.25" customHeight="1" x14ac:dyDescent="0.2">
      <c r="R3442" s="256"/>
      <c r="S3442" s="257"/>
      <c r="T3442" s="257"/>
    </row>
    <row r="3443" spans="18:20" ht="11.25" customHeight="1" x14ac:dyDescent="0.2">
      <c r="R3443" s="256"/>
      <c r="S3443" s="257"/>
      <c r="T3443" s="257"/>
    </row>
    <row r="3444" spans="18:20" ht="11.25" customHeight="1" x14ac:dyDescent="0.2">
      <c r="R3444" s="256"/>
      <c r="S3444" s="257"/>
      <c r="T3444" s="257"/>
    </row>
    <row r="3445" spans="18:20" ht="11.25" customHeight="1" x14ac:dyDescent="0.2">
      <c r="R3445" s="256"/>
      <c r="S3445" s="257"/>
      <c r="T3445" s="257"/>
    </row>
    <row r="3446" spans="18:20" ht="11.25" customHeight="1" x14ac:dyDescent="0.2">
      <c r="R3446" s="256"/>
      <c r="S3446" s="257"/>
      <c r="T3446" s="257"/>
    </row>
    <row r="3447" spans="18:20" ht="11.25" customHeight="1" x14ac:dyDescent="0.2">
      <c r="R3447" s="256"/>
      <c r="S3447" s="257"/>
      <c r="T3447" s="257"/>
    </row>
    <row r="3448" spans="18:20" ht="11.25" customHeight="1" x14ac:dyDescent="0.2">
      <c r="R3448" s="256"/>
      <c r="S3448" s="257"/>
      <c r="T3448" s="257"/>
    </row>
    <row r="3449" spans="18:20" ht="11.25" customHeight="1" x14ac:dyDescent="0.2">
      <c r="R3449" s="256"/>
      <c r="S3449" s="257"/>
      <c r="T3449" s="257"/>
    </row>
    <row r="3450" spans="18:20" ht="11.25" customHeight="1" x14ac:dyDescent="0.2">
      <c r="R3450" s="256"/>
      <c r="S3450" s="257"/>
      <c r="T3450" s="257"/>
    </row>
    <row r="3451" spans="18:20" ht="11.25" customHeight="1" x14ac:dyDescent="0.2">
      <c r="R3451" s="256"/>
      <c r="S3451" s="257"/>
      <c r="T3451" s="257"/>
    </row>
    <row r="3452" spans="18:20" ht="11.25" customHeight="1" x14ac:dyDescent="0.2">
      <c r="R3452" s="256"/>
      <c r="S3452" s="257"/>
      <c r="T3452" s="257"/>
    </row>
    <row r="3453" spans="18:20" ht="11.25" customHeight="1" x14ac:dyDescent="0.2">
      <c r="R3453" s="256"/>
      <c r="S3453" s="257"/>
      <c r="T3453" s="257"/>
    </row>
    <row r="3454" spans="18:20" ht="11.25" customHeight="1" x14ac:dyDescent="0.2">
      <c r="R3454" s="256"/>
      <c r="S3454" s="257"/>
      <c r="T3454" s="257"/>
    </row>
    <row r="3455" spans="18:20" ht="11.25" customHeight="1" x14ac:dyDescent="0.2">
      <c r="R3455" s="256"/>
      <c r="S3455" s="257"/>
      <c r="T3455" s="257"/>
    </row>
    <row r="3456" spans="18:20" ht="11.25" customHeight="1" x14ac:dyDescent="0.2">
      <c r="R3456" s="256"/>
      <c r="S3456" s="257"/>
      <c r="T3456" s="257"/>
    </row>
    <row r="3457" spans="18:20" ht="11.25" customHeight="1" x14ac:dyDescent="0.2">
      <c r="R3457" s="256"/>
      <c r="S3457" s="257"/>
      <c r="T3457" s="257"/>
    </row>
    <row r="3458" spans="18:20" ht="11.25" customHeight="1" x14ac:dyDescent="0.2">
      <c r="R3458" s="256"/>
      <c r="S3458" s="257"/>
      <c r="T3458" s="257"/>
    </row>
    <row r="3459" spans="18:20" ht="11.25" customHeight="1" x14ac:dyDescent="0.2">
      <c r="R3459" s="256"/>
      <c r="S3459" s="257"/>
      <c r="T3459" s="257"/>
    </row>
    <row r="3460" spans="18:20" ht="11.25" customHeight="1" x14ac:dyDescent="0.2">
      <c r="R3460" s="256"/>
      <c r="S3460" s="257"/>
      <c r="T3460" s="257"/>
    </row>
    <row r="3461" spans="18:20" ht="11.25" customHeight="1" x14ac:dyDescent="0.2">
      <c r="R3461" s="256"/>
      <c r="S3461" s="257"/>
      <c r="T3461" s="257"/>
    </row>
    <row r="3462" spans="18:20" ht="11.25" customHeight="1" x14ac:dyDescent="0.2">
      <c r="R3462" s="256"/>
      <c r="S3462" s="257"/>
      <c r="T3462" s="257"/>
    </row>
    <row r="3463" spans="18:20" ht="11.25" customHeight="1" x14ac:dyDescent="0.2">
      <c r="R3463" s="256"/>
      <c r="S3463" s="257"/>
      <c r="T3463" s="257"/>
    </row>
    <row r="3464" spans="18:20" ht="11.25" customHeight="1" x14ac:dyDescent="0.2">
      <c r="R3464" s="256"/>
      <c r="S3464" s="257"/>
      <c r="T3464" s="257"/>
    </row>
    <row r="3465" spans="18:20" ht="11.25" customHeight="1" x14ac:dyDescent="0.2">
      <c r="R3465" s="256"/>
      <c r="S3465" s="257"/>
      <c r="T3465" s="257"/>
    </row>
    <row r="3466" spans="18:20" ht="11.25" customHeight="1" x14ac:dyDescent="0.2">
      <c r="R3466" s="256"/>
      <c r="S3466" s="257"/>
      <c r="T3466" s="257"/>
    </row>
    <row r="3467" spans="18:20" ht="11.25" customHeight="1" x14ac:dyDescent="0.2">
      <c r="R3467" s="256"/>
      <c r="S3467" s="257"/>
      <c r="T3467" s="257"/>
    </row>
    <row r="3468" spans="18:20" ht="11.25" customHeight="1" x14ac:dyDescent="0.2">
      <c r="R3468" s="256"/>
      <c r="S3468" s="257"/>
      <c r="T3468" s="257"/>
    </row>
    <row r="3469" spans="18:20" ht="11.25" customHeight="1" x14ac:dyDescent="0.2">
      <c r="R3469" s="256"/>
      <c r="S3469" s="257"/>
      <c r="T3469" s="257"/>
    </row>
    <row r="3470" spans="18:20" ht="11.25" customHeight="1" x14ac:dyDescent="0.2">
      <c r="R3470" s="256"/>
      <c r="S3470" s="257"/>
      <c r="T3470" s="257"/>
    </row>
    <row r="3471" spans="18:20" ht="11.25" customHeight="1" x14ac:dyDescent="0.2">
      <c r="R3471" s="256"/>
      <c r="S3471" s="257"/>
      <c r="T3471" s="257"/>
    </row>
    <row r="3472" spans="18:20" ht="11.25" customHeight="1" x14ac:dyDescent="0.2">
      <c r="R3472" s="256"/>
      <c r="S3472" s="257"/>
      <c r="T3472" s="257"/>
    </row>
    <row r="3473" spans="18:20" ht="11.25" customHeight="1" x14ac:dyDescent="0.2">
      <c r="R3473" s="256"/>
      <c r="S3473" s="257"/>
      <c r="T3473" s="257"/>
    </row>
    <row r="3474" spans="18:20" ht="11.25" customHeight="1" x14ac:dyDescent="0.2">
      <c r="R3474" s="256"/>
      <c r="S3474" s="257"/>
      <c r="T3474" s="257"/>
    </row>
    <row r="3475" spans="18:20" ht="11.25" customHeight="1" x14ac:dyDescent="0.2">
      <c r="R3475" s="256"/>
      <c r="S3475" s="257"/>
      <c r="T3475" s="257"/>
    </row>
    <row r="3476" spans="18:20" ht="11.25" customHeight="1" x14ac:dyDescent="0.2">
      <c r="R3476" s="256"/>
      <c r="S3476" s="257"/>
      <c r="T3476" s="257"/>
    </row>
    <row r="3477" spans="18:20" ht="11.25" customHeight="1" x14ac:dyDescent="0.2">
      <c r="R3477" s="256"/>
      <c r="S3477" s="257"/>
      <c r="T3477" s="257"/>
    </row>
    <row r="3478" spans="18:20" ht="11.25" customHeight="1" x14ac:dyDescent="0.2">
      <c r="R3478" s="256"/>
      <c r="S3478" s="257"/>
      <c r="T3478" s="257"/>
    </row>
    <row r="3479" spans="18:20" ht="11.25" customHeight="1" x14ac:dyDescent="0.2">
      <c r="R3479" s="256"/>
      <c r="S3479" s="257"/>
      <c r="T3479" s="257"/>
    </row>
    <row r="3480" spans="18:20" ht="11.25" customHeight="1" x14ac:dyDescent="0.2">
      <c r="R3480" s="256"/>
      <c r="S3480" s="257"/>
      <c r="T3480" s="257"/>
    </row>
    <row r="3481" spans="18:20" ht="11.25" customHeight="1" x14ac:dyDescent="0.2">
      <c r="R3481" s="256"/>
      <c r="S3481" s="257"/>
      <c r="T3481" s="257"/>
    </row>
    <row r="3482" spans="18:20" ht="11.25" customHeight="1" x14ac:dyDescent="0.2">
      <c r="R3482" s="256"/>
      <c r="S3482" s="257"/>
      <c r="T3482" s="257"/>
    </row>
    <row r="3483" spans="18:20" ht="11.25" customHeight="1" x14ac:dyDescent="0.2">
      <c r="R3483" s="256"/>
      <c r="S3483" s="257"/>
      <c r="T3483" s="257"/>
    </row>
    <row r="3484" spans="18:20" ht="11.25" customHeight="1" x14ac:dyDescent="0.2">
      <c r="R3484" s="256"/>
      <c r="S3484" s="257"/>
      <c r="T3484" s="257"/>
    </row>
    <row r="3485" spans="18:20" ht="11.25" customHeight="1" x14ac:dyDescent="0.2">
      <c r="R3485" s="256"/>
      <c r="S3485" s="257"/>
      <c r="T3485" s="257"/>
    </row>
    <row r="3486" spans="18:20" ht="11.25" customHeight="1" x14ac:dyDescent="0.2">
      <c r="R3486" s="256"/>
      <c r="S3486" s="257"/>
      <c r="T3486" s="257"/>
    </row>
    <row r="3487" spans="18:20" ht="11.25" customHeight="1" x14ac:dyDescent="0.2">
      <c r="R3487" s="256"/>
      <c r="S3487" s="257"/>
      <c r="T3487" s="257"/>
    </row>
    <row r="3488" spans="18:20" ht="11.25" customHeight="1" x14ac:dyDescent="0.2">
      <c r="R3488" s="256"/>
      <c r="S3488" s="257"/>
      <c r="T3488" s="257"/>
    </row>
    <row r="3489" spans="18:20" ht="11.25" customHeight="1" x14ac:dyDescent="0.2">
      <c r="R3489" s="256"/>
      <c r="S3489" s="257"/>
      <c r="T3489" s="257"/>
    </row>
    <row r="3490" spans="18:20" ht="11.25" customHeight="1" x14ac:dyDescent="0.2">
      <c r="R3490" s="256"/>
      <c r="S3490" s="257"/>
      <c r="T3490" s="257"/>
    </row>
    <row r="3491" spans="18:20" ht="11.25" customHeight="1" x14ac:dyDescent="0.2">
      <c r="R3491" s="256"/>
      <c r="S3491" s="257"/>
      <c r="T3491" s="257"/>
    </row>
    <row r="3492" spans="18:20" ht="11.25" customHeight="1" x14ac:dyDescent="0.2">
      <c r="R3492" s="256"/>
      <c r="S3492" s="257"/>
      <c r="T3492" s="257"/>
    </row>
    <row r="3493" spans="18:20" ht="11.25" customHeight="1" x14ac:dyDescent="0.2">
      <c r="R3493" s="256"/>
      <c r="S3493" s="257"/>
      <c r="T3493" s="257"/>
    </row>
    <row r="3494" spans="18:20" ht="11.25" customHeight="1" x14ac:dyDescent="0.2">
      <c r="R3494" s="256"/>
      <c r="S3494" s="257"/>
      <c r="T3494" s="257"/>
    </row>
    <row r="3495" spans="18:20" ht="11.25" customHeight="1" x14ac:dyDescent="0.2">
      <c r="R3495" s="256"/>
      <c r="S3495" s="257"/>
      <c r="T3495" s="257"/>
    </row>
    <row r="3496" spans="18:20" ht="11.25" customHeight="1" x14ac:dyDescent="0.2">
      <c r="R3496" s="256"/>
      <c r="S3496" s="257"/>
      <c r="T3496" s="257"/>
    </row>
    <row r="3497" spans="18:20" ht="11.25" customHeight="1" x14ac:dyDescent="0.2">
      <c r="R3497" s="256"/>
      <c r="S3497" s="257"/>
      <c r="T3497" s="257"/>
    </row>
    <row r="3498" spans="18:20" ht="11.25" customHeight="1" x14ac:dyDescent="0.2">
      <c r="R3498" s="256"/>
      <c r="S3498" s="257"/>
      <c r="T3498" s="257"/>
    </row>
    <row r="3499" spans="18:20" ht="11.25" customHeight="1" x14ac:dyDescent="0.2">
      <c r="R3499" s="256"/>
      <c r="S3499" s="257"/>
      <c r="T3499" s="257"/>
    </row>
    <row r="3500" spans="18:20" ht="11.25" customHeight="1" x14ac:dyDescent="0.2">
      <c r="R3500" s="256"/>
      <c r="S3500" s="257"/>
      <c r="T3500" s="257"/>
    </row>
    <row r="3501" spans="18:20" ht="11.25" customHeight="1" x14ac:dyDescent="0.2">
      <c r="R3501" s="256"/>
      <c r="S3501" s="257"/>
      <c r="T3501" s="257"/>
    </row>
    <row r="3502" spans="18:20" ht="11.25" customHeight="1" x14ac:dyDescent="0.2">
      <c r="R3502" s="256"/>
      <c r="S3502" s="257"/>
      <c r="T3502" s="257"/>
    </row>
    <row r="3503" spans="18:20" ht="11.25" customHeight="1" x14ac:dyDescent="0.2">
      <c r="R3503" s="256"/>
      <c r="S3503" s="257"/>
      <c r="T3503" s="257"/>
    </row>
    <row r="3504" spans="18:20" ht="11.25" customHeight="1" x14ac:dyDescent="0.2">
      <c r="R3504" s="256"/>
      <c r="S3504" s="257"/>
      <c r="T3504" s="257"/>
    </row>
    <row r="3505" spans="18:20" ht="11.25" customHeight="1" x14ac:dyDescent="0.2">
      <c r="R3505" s="256"/>
      <c r="S3505" s="257"/>
      <c r="T3505" s="257"/>
    </row>
    <row r="3506" spans="18:20" ht="11.25" customHeight="1" x14ac:dyDescent="0.2">
      <c r="R3506" s="256"/>
      <c r="S3506" s="257"/>
      <c r="T3506" s="257"/>
    </row>
    <row r="3507" spans="18:20" ht="11.25" customHeight="1" x14ac:dyDescent="0.2">
      <c r="R3507" s="256"/>
      <c r="S3507" s="257"/>
      <c r="T3507" s="257"/>
    </row>
    <row r="3508" spans="18:20" ht="11.25" customHeight="1" x14ac:dyDescent="0.2">
      <c r="R3508" s="256"/>
      <c r="S3508" s="257"/>
      <c r="T3508" s="257"/>
    </row>
    <row r="3509" spans="18:20" ht="11.25" customHeight="1" x14ac:dyDescent="0.2">
      <c r="R3509" s="256"/>
      <c r="S3509" s="257"/>
      <c r="T3509" s="257"/>
    </row>
    <row r="3510" spans="18:20" ht="11.25" customHeight="1" x14ac:dyDescent="0.2">
      <c r="R3510" s="256"/>
      <c r="S3510" s="257"/>
      <c r="T3510" s="257"/>
    </row>
    <row r="3511" spans="18:20" ht="11.25" customHeight="1" x14ac:dyDescent="0.2">
      <c r="R3511" s="256"/>
      <c r="S3511" s="257"/>
      <c r="T3511" s="257"/>
    </row>
    <row r="3512" spans="18:20" ht="11.25" customHeight="1" x14ac:dyDescent="0.2">
      <c r="R3512" s="256"/>
      <c r="S3512" s="257"/>
      <c r="T3512" s="257"/>
    </row>
    <row r="3513" spans="18:20" ht="11.25" customHeight="1" x14ac:dyDescent="0.2">
      <c r="R3513" s="256"/>
      <c r="S3513" s="257"/>
      <c r="T3513" s="257"/>
    </row>
    <row r="3514" spans="18:20" ht="11.25" customHeight="1" x14ac:dyDescent="0.2">
      <c r="R3514" s="256"/>
      <c r="S3514" s="257"/>
      <c r="T3514" s="257"/>
    </row>
    <row r="3515" spans="18:20" ht="11.25" customHeight="1" x14ac:dyDescent="0.2">
      <c r="R3515" s="256"/>
      <c r="S3515" s="257"/>
      <c r="T3515" s="257"/>
    </row>
    <row r="3516" spans="18:20" ht="11.25" customHeight="1" x14ac:dyDescent="0.2">
      <c r="R3516" s="256"/>
      <c r="S3516" s="257"/>
      <c r="T3516" s="257"/>
    </row>
    <row r="3517" spans="18:20" ht="11.25" customHeight="1" x14ac:dyDescent="0.2">
      <c r="R3517" s="256"/>
      <c r="S3517" s="257"/>
      <c r="T3517" s="257"/>
    </row>
    <row r="3518" spans="18:20" ht="11.25" customHeight="1" x14ac:dyDescent="0.2">
      <c r="R3518" s="256"/>
      <c r="S3518" s="257"/>
      <c r="T3518" s="257"/>
    </row>
    <row r="3519" spans="18:20" ht="11.25" customHeight="1" x14ac:dyDescent="0.2">
      <c r="R3519" s="256"/>
      <c r="S3519" s="257"/>
      <c r="T3519" s="257"/>
    </row>
    <row r="3520" spans="18:20" ht="11.25" customHeight="1" x14ac:dyDescent="0.2">
      <c r="R3520" s="256"/>
      <c r="S3520" s="257"/>
      <c r="T3520" s="257"/>
    </row>
    <row r="3521" spans="18:20" ht="11.25" customHeight="1" x14ac:dyDescent="0.2">
      <c r="R3521" s="256"/>
      <c r="S3521" s="257"/>
      <c r="T3521" s="257"/>
    </row>
    <row r="3522" spans="18:20" ht="11.25" customHeight="1" x14ac:dyDescent="0.2">
      <c r="R3522" s="256"/>
      <c r="S3522" s="257"/>
      <c r="T3522" s="257"/>
    </row>
    <row r="3523" spans="18:20" ht="11.25" customHeight="1" x14ac:dyDescent="0.2">
      <c r="R3523" s="256"/>
      <c r="S3523" s="257"/>
      <c r="T3523" s="257"/>
    </row>
    <row r="3524" spans="18:20" ht="11.25" customHeight="1" x14ac:dyDescent="0.2">
      <c r="R3524" s="256"/>
      <c r="S3524" s="257"/>
      <c r="T3524" s="257"/>
    </row>
    <row r="3525" spans="18:20" ht="11.25" customHeight="1" x14ac:dyDescent="0.2">
      <c r="R3525" s="256"/>
      <c r="S3525" s="257"/>
      <c r="T3525" s="257"/>
    </row>
    <row r="3526" spans="18:20" ht="11.25" customHeight="1" x14ac:dyDescent="0.2">
      <c r="R3526" s="256"/>
      <c r="S3526" s="257"/>
      <c r="T3526" s="257"/>
    </row>
    <row r="3527" spans="18:20" ht="11.25" customHeight="1" x14ac:dyDescent="0.2">
      <c r="R3527" s="256"/>
      <c r="S3527" s="257"/>
      <c r="T3527" s="257"/>
    </row>
    <row r="3528" spans="18:20" ht="11.25" customHeight="1" x14ac:dyDescent="0.2">
      <c r="R3528" s="256"/>
      <c r="S3528" s="257"/>
      <c r="T3528" s="257"/>
    </row>
    <row r="3529" spans="18:20" ht="11.25" customHeight="1" x14ac:dyDescent="0.2">
      <c r="R3529" s="256"/>
      <c r="S3529" s="257"/>
      <c r="T3529" s="257"/>
    </row>
    <row r="3530" spans="18:20" ht="11.25" customHeight="1" x14ac:dyDescent="0.2">
      <c r="R3530" s="256"/>
      <c r="S3530" s="257"/>
      <c r="T3530" s="257"/>
    </row>
    <row r="3531" spans="18:20" ht="11.25" customHeight="1" x14ac:dyDescent="0.2">
      <c r="R3531" s="256"/>
      <c r="S3531" s="257"/>
      <c r="T3531" s="257"/>
    </row>
    <row r="3532" spans="18:20" ht="11.25" customHeight="1" x14ac:dyDescent="0.2">
      <c r="R3532" s="256"/>
      <c r="S3532" s="257"/>
      <c r="T3532" s="257"/>
    </row>
    <row r="3533" spans="18:20" ht="11.25" customHeight="1" x14ac:dyDescent="0.2">
      <c r="R3533" s="256"/>
      <c r="S3533" s="257"/>
      <c r="T3533" s="257"/>
    </row>
    <row r="3534" spans="18:20" ht="11.25" customHeight="1" x14ac:dyDescent="0.2">
      <c r="R3534" s="256"/>
      <c r="S3534" s="257"/>
      <c r="T3534" s="257"/>
    </row>
    <row r="3535" spans="18:20" ht="11.25" customHeight="1" x14ac:dyDescent="0.2">
      <c r="R3535" s="256"/>
      <c r="S3535" s="257"/>
      <c r="T3535" s="257"/>
    </row>
    <row r="3536" spans="18:20" ht="11.25" customHeight="1" x14ac:dyDescent="0.2">
      <c r="R3536" s="256"/>
      <c r="S3536" s="257"/>
      <c r="T3536" s="257"/>
    </row>
    <row r="3537" spans="18:20" ht="11.25" customHeight="1" x14ac:dyDescent="0.2">
      <c r="R3537" s="256"/>
      <c r="S3537" s="257"/>
      <c r="T3537" s="257"/>
    </row>
    <row r="3538" spans="18:20" ht="11.25" customHeight="1" x14ac:dyDescent="0.2">
      <c r="R3538" s="256"/>
      <c r="S3538" s="257"/>
      <c r="T3538" s="257"/>
    </row>
    <row r="3539" spans="18:20" ht="11.25" customHeight="1" x14ac:dyDescent="0.2">
      <c r="R3539" s="256"/>
      <c r="S3539" s="257"/>
      <c r="T3539" s="257"/>
    </row>
    <row r="3540" spans="18:20" ht="11.25" customHeight="1" x14ac:dyDescent="0.2">
      <c r="R3540" s="256"/>
      <c r="S3540" s="257"/>
      <c r="T3540" s="257"/>
    </row>
    <row r="3541" spans="18:20" ht="11.25" customHeight="1" x14ac:dyDescent="0.2">
      <c r="R3541" s="256"/>
      <c r="S3541" s="257"/>
      <c r="T3541" s="257"/>
    </row>
    <row r="3542" spans="18:20" ht="11.25" customHeight="1" x14ac:dyDescent="0.2">
      <c r="R3542" s="256"/>
      <c r="S3542" s="257"/>
      <c r="T3542" s="257"/>
    </row>
    <row r="3543" spans="18:20" ht="11.25" customHeight="1" x14ac:dyDescent="0.2">
      <c r="R3543" s="256"/>
      <c r="S3543" s="257"/>
      <c r="T3543" s="257"/>
    </row>
    <row r="3544" spans="18:20" ht="11.25" customHeight="1" x14ac:dyDescent="0.2">
      <c r="R3544" s="256"/>
      <c r="S3544" s="257"/>
      <c r="T3544" s="257"/>
    </row>
    <row r="3545" spans="18:20" ht="11.25" customHeight="1" x14ac:dyDescent="0.2">
      <c r="R3545" s="256"/>
      <c r="S3545" s="257"/>
      <c r="T3545" s="257"/>
    </row>
    <row r="3546" spans="18:20" ht="11.25" customHeight="1" x14ac:dyDescent="0.2">
      <c r="R3546" s="256"/>
      <c r="S3546" s="257"/>
      <c r="T3546" s="257"/>
    </row>
    <row r="3547" spans="18:20" ht="11.25" customHeight="1" x14ac:dyDescent="0.2">
      <c r="R3547" s="256"/>
      <c r="S3547" s="257"/>
      <c r="T3547" s="257"/>
    </row>
    <row r="3548" spans="18:20" ht="11.25" customHeight="1" x14ac:dyDescent="0.2">
      <c r="R3548" s="256"/>
      <c r="S3548" s="257"/>
      <c r="T3548" s="257"/>
    </row>
    <row r="3549" spans="18:20" ht="11.25" customHeight="1" x14ac:dyDescent="0.2">
      <c r="R3549" s="256"/>
      <c r="S3549" s="257"/>
      <c r="T3549" s="257"/>
    </row>
    <row r="3550" spans="18:20" ht="11.25" customHeight="1" x14ac:dyDescent="0.2">
      <c r="R3550" s="256"/>
      <c r="S3550" s="257"/>
      <c r="T3550" s="257"/>
    </row>
    <row r="3551" spans="18:20" ht="11.25" customHeight="1" x14ac:dyDescent="0.2">
      <c r="R3551" s="256"/>
      <c r="S3551" s="257"/>
      <c r="T3551" s="257"/>
    </row>
    <row r="3552" spans="18:20" ht="11.25" customHeight="1" x14ac:dyDescent="0.2">
      <c r="R3552" s="256"/>
      <c r="S3552" s="257"/>
      <c r="T3552" s="257"/>
    </row>
    <row r="3553" spans="18:20" ht="11.25" customHeight="1" x14ac:dyDescent="0.2">
      <c r="R3553" s="256"/>
      <c r="S3553" s="257"/>
      <c r="T3553" s="257"/>
    </row>
    <row r="3554" spans="18:20" ht="11.25" customHeight="1" x14ac:dyDescent="0.2">
      <c r="R3554" s="256"/>
      <c r="S3554" s="257"/>
      <c r="T3554" s="257"/>
    </row>
    <row r="3555" spans="18:20" ht="11.25" customHeight="1" x14ac:dyDescent="0.2">
      <c r="R3555" s="256"/>
      <c r="S3555" s="257"/>
      <c r="T3555" s="257"/>
    </row>
    <row r="3556" spans="18:20" ht="11.25" customHeight="1" x14ac:dyDescent="0.2">
      <c r="R3556" s="256"/>
      <c r="S3556" s="257"/>
      <c r="T3556" s="257"/>
    </row>
    <row r="3557" spans="18:20" ht="11.25" customHeight="1" x14ac:dyDescent="0.2">
      <c r="R3557" s="256"/>
      <c r="S3557" s="257"/>
      <c r="T3557" s="257"/>
    </row>
    <row r="3558" spans="18:20" ht="11.25" customHeight="1" x14ac:dyDescent="0.2">
      <c r="R3558" s="256"/>
      <c r="S3558" s="257"/>
      <c r="T3558" s="257"/>
    </row>
    <row r="3559" spans="18:20" ht="11.25" customHeight="1" x14ac:dyDescent="0.2">
      <c r="R3559" s="256"/>
      <c r="S3559" s="257"/>
      <c r="T3559" s="257"/>
    </row>
    <row r="3560" spans="18:20" ht="11.25" customHeight="1" x14ac:dyDescent="0.2">
      <c r="R3560" s="256"/>
      <c r="S3560" s="257"/>
      <c r="T3560" s="257"/>
    </row>
    <row r="3561" spans="18:20" ht="11.25" customHeight="1" x14ac:dyDescent="0.2">
      <c r="R3561" s="256"/>
      <c r="S3561" s="257"/>
      <c r="T3561" s="257"/>
    </row>
    <row r="3562" spans="18:20" ht="11.25" customHeight="1" x14ac:dyDescent="0.2">
      <c r="R3562" s="256"/>
      <c r="S3562" s="257"/>
      <c r="T3562" s="257"/>
    </row>
    <row r="3563" spans="18:20" ht="11.25" customHeight="1" x14ac:dyDescent="0.2">
      <c r="R3563" s="256"/>
      <c r="S3563" s="257"/>
      <c r="T3563" s="257"/>
    </row>
    <row r="3564" spans="18:20" ht="11.25" customHeight="1" x14ac:dyDescent="0.2">
      <c r="R3564" s="256"/>
      <c r="S3564" s="257"/>
      <c r="T3564" s="257"/>
    </row>
    <row r="3565" spans="18:20" ht="11.25" customHeight="1" x14ac:dyDescent="0.2">
      <c r="R3565" s="256"/>
      <c r="S3565" s="257"/>
      <c r="T3565" s="257"/>
    </row>
    <row r="3566" spans="18:20" ht="11.25" customHeight="1" x14ac:dyDescent="0.2">
      <c r="R3566" s="256"/>
      <c r="S3566" s="257"/>
      <c r="T3566" s="257"/>
    </row>
    <row r="3567" spans="18:20" ht="11.25" customHeight="1" x14ac:dyDescent="0.2">
      <c r="R3567" s="256"/>
      <c r="S3567" s="257"/>
      <c r="T3567" s="257"/>
    </row>
    <row r="3568" spans="18:20" ht="11.25" customHeight="1" x14ac:dyDescent="0.2">
      <c r="R3568" s="256"/>
      <c r="S3568" s="257"/>
      <c r="T3568" s="257"/>
    </row>
    <row r="3569" spans="18:20" ht="11.25" customHeight="1" x14ac:dyDescent="0.2">
      <c r="R3569" s="256"/>
      <c r="S3569" s="257"/>
      <c r="T3569" s="257"/>
    </row>
    <row r="3570" spans="18:20" ht="11.25" customHeight="1" x14ac:dyDescent="0.2">
      <c r="R3570" s="256"/>
      <c r="S3570" s="257"/>
      <c r="T3570" s="257"/>
    </row>
    <row r="3571" spans="18:20" ht="11.25" customHeight="1" x14ac:dyDescent="0.2">
      <c r="R3571" s="256"/>
      <c r="S3571" s="257"/>
      <c r="T3571" s="257"/>
    </row>
    <row r="3572" spans="18:20" ht="11.25" customHeight="1" x14ac:dyDescent="0.2">
      <c r="R3572" s="256"/>
      <c r="S3572" s="257"/>
      <c r="T3572" s="257"/>
    </row>
    <row r="3573" spans="18:20" ht="11.25" customHeight="1" x14ac:dyDescent="0.2">
      <c r="R3573" s="256"/>
      <c r="S3573" s="257"/>
      <c r="T3573" s="257"/>
    </row>
    <row r="3574" spans="18:20" ht="11.25" customHeight="1" x14ac:dyDescent="0.2">
      <c r="R3574" s="256"/>
      <c r="S3574" s="257"/>
      <c r="T3574" s="257"/>
    </row>
    <row r="3575" spans="18:20" ht="11.25" customHeight="1" x14ac:dyDescent="0.2">
      <c r="R3575" s="256"/>
      <c r="S3575" s="257"/>
      <c r="T3575" s="257"/>
    </row>
    <row r="3576" spans="18:20" ht="11.25" customHeight="1" x14ac:dyDescent="0.2">
      <c r="R3576" s="256"/>
      <c r="S3576" s="257"/>
      <c r="T3576" s="257"/>
    </row>
    <row r="3577" spans="18:20" ht="11.25" customHeight="1" x14ac:dyDescent="0.2">
      <c r="R3577" s="256"/>
      <c r="S3577" s="257"/>
      <c r="T3577" s="257"/>
    </row>
    <row r="3578" spans="18:20" ht="11.25" customHeight="1" x14ac:dyDescent="0.2">
      <c r="R3578" s="256"/>
      <c r="S3578" s="257"/>
      <c r="T3578" s="257"/>
    </row>
    <row r="3579" spans="18:20" ht="11.25" customHeight="1" x14ac:dyDescent="0.2">
      <c r="R3579" s="256"/>
      <c r="S3579" s="257"/>
      <c r="T3579" s="257"/>
    </row>
    <row r="3580" spans="18:20" ht="11.25" customHeight="1" x14ac:dyDescent="0.2">
      <c r="R3580" s="256"/>
      <c r="S3580" s="257"/>
      <c r="T3580" s="257"/>
    </row>
    <row r="3581" spans="18:20" ht="11.25" customHeight="1" x14ac:dyDescent="0.2">
      <c r="R3581" s="256"/>
      <c r="S3581" s="257"/>
      <c r="T3581" s="257"/>
    </row>
    <row r="3582" spans="18:20" ht="11.25" customHeight="1" x14ac:dyDescent="0.2">
      <c r="R3582" s="256"/>
      <c r="S3582" s="257"/>
      <c r="T3582" s="257"/>
    </row>
    <row r="3583" spans="18:20" ht="11.25" customHeight="1" x14ac:dyDescent="0.2">
      <c r="R3583" s="256"/>
      <c r="S3583" s="257"/>
      <c r="T3583" s="257"/>
    </row>
    <row r="3584" spans="18:20" ht="11.25" customHeight="1" x14ac:dyDescent="0.2">
      <c r="R3584" s="256"/>
      <c r="S3584" s="257"/>
      <c r="T3584" s="257"/>
    </row>
    <row r="3585" spans="18:20" ht="11.25" customHeight="1" x14ac:dyDescent="0.2">
      <c r="R3585" s="256"/>
      <c r="S3585" s="257"/>
      <c r="T3585" s="257"/>
    </row>
    <row r="3586" spans="18:20" ht="11.25" customHeight="1" x14ac:dyDescent="0.2">
      <c r="R3586" s="256"/>
      <c r="S3586" s="257"/>
      <c r="T3586" s="257"/>
    </row>
    <row r="3587" spans="18:20" ht="11.25" customHeight="1" x14ac:dyDescent="0.2">
      <c r="R3587" s="256"/>
      <c r="S3587" s="257"/>
      <c r="T3587" s="257"/>
    </row>
    <row r="3588" spans="18:20" ht="11.25" customHeight="1" x14ac:dyDescent="0.2">
      <c r="R3588" s="256"/>
      <c r="S3588" s="257"/>
      <c r="T3588" s="257"/>
    </row>
    <row r="3589" spans="18:20" ht="11.25" customHeight="1" x14ac:dyDescent="0.2">
      <c r="R3589" s="256"/>
      <c r="S3589" s="257"/>
      <c r="T3589" s="257"/>
    </row>
    <row r="3590" spans="18:20" ht="11.25" customHeight="1" x14ac:dyDescent="0.2">
      <c r="R3590" s="256"/>
      <c r="S3590" s="257"/>
      <c r="T3590" s="257"/>
    </row>
    <row r="3591" spans="18:20" ht="11.25" customHeight="1" x14ac:dyDescent="0.2">
      <c r="R3591" s="256"/>
      <c r="S3591" s="257"/>
      <c r="T3591" s="257"/>
    </row>
    <row r="3592" spans="18:20" ht="11.25" customHeight="1" x14ac:dyDescent="0.2">
      <c r="R3592" s="256"/>
      <c r="S3592" s="257"/>
      <c r="T3592" s="257"/>
    </row>
    <row r="3593" spans="18:20" ht="11.25" customHeight="1" x14ac:dyDescent="0.2">
      <c r="R3593" s="256"/>
      <c r="S3593" s="257"/>
      <c r="T3593" s="257"/>
    </row>
    <row r="3594" spans="18:20" ht="11.25" customHeight="1" x14ac:dyDescent="0.2">
      <c r="R3594" s="256"/>
      <c r="S3594" s="257"/>
      <c r="T3594" s="257"/>
    </row>
    <row r="3595" spans="18:20" ht="11.25" customHeight="1" x14ac:dyDescent="0.2">
      <c r="R3595" s="256"/>
      <c r="S3595" s="257"/>
      <c r="T3595" s="257"/>
    </row>
    <row r="3596" spans="18:20" ht="11.25" customHeight="1" x14ac:dyDescent="0.2">
      <c r="R3596" s="256"/>
      <c r="S3596" s="257"/>
      <c r="T3596" s="257"/>
    </row>
    <row r="3597" spans="18:20" ht="11.25" customHeight="1" x14ac:dyDescent="0.2">
      <c r="R3597" s="256"/>
      <c r="S3597" s="257"/>
      <c r="T3597" s="257"/>
    </row>
    <row r="3598" spans="18:20" ht="11.25" customHeight="1" x14ac:dyDescent="0.2">
      <c r="R3598" s="256"/>
      <c r="S3598" s="257"/>
      <c r="T3598" s="257"/>
    </row>
    <row r="3599" spans="18:20" ht="11.25" customHeight="1" x14ac:dyDescent="0.2">
      <c r="R3599" s="256"/>
      <c r="S3599" s="257"/>
      <c r="T3599" s="257"/>
    </row>
    <row r="3600" spans="18:20" ht="11.25" customHeight="1" x14ac:dyDescent="0.2">
      <c r="R3600" s="256"/>
      <c r="S3600" s="257"/>
      <c r="T3600" s="257"/>
    </row>
    <row r="3601" spans="18:20" ht="11.25" customHeight="1" x14ac:dyDescent="0.2">
      <c r="R3601" s="256"/>
      <c r="S3601" s="257"/>
      <c r="T3601" s="257"/>
    </row>
    <row r="3602" spans="18:20" ht="11.25" customHeight="1" x14ac:dyDescent="0.2">
      <c r="R3602" s="256"/>
      <c r="S3602" s="257"/>
      <c r="T3602" s="257"/>
    </row>
    <row r="3603" spans="18:20" ht="11.25" customHeight="1" x14ac:dyDescent="0.2">
      <c r="R3603" s="256"/>
      <c r="S3603" s="257"/>
      <c r="T3603" s="257"/>
    </row>
    <row r="3604" spans="18:20" ht="11.25" customHeight="1" x14ac:dyDescent="0.2">
      <c r="R3604" s="256"/>
      <c r="S3604" s="257"/>
      <c r="T3604" s="257"/>
    </row>
    <row r="3605" spans="18:20" ht="11.25" customHeight="1" x14ac:dyDescent="0.2">
      <c r="R3605" s="256"/>
      <c r="S3605" s="257"/>
      <c r="T3605" s="257"/>
    </row>
    <row r="3606" spans="18:20" ht="11.25" customHeight="1" x14ac:dyDescent="0.2">
      <c r="R3606" s="256"/>
      <c r="S3606" s="257"/>
      <c r="T3606" s="257"/>
    </row>
    <row r="3607" spans="18:20" ht="11.25" customHeight="1" x14ac:dyDescent="0.2">
      <c r="R3607" s="256"/>
      <c r="S3607" s="257"/>
      <c r="T3607" s="257"/>
    </row>
    <row r="3608" spans="18:20" ht="11.25" customHeight="1" x14ac:dyDescent="0.2">
      <c r="R3608" s="256"/>
      <c r="S3608" s="257"/>
      <c r="T3608" s="257"/>
    </row>
    <row r="3609" spans="18:20" ht="11.25" customHeight="1" x14ac:dyDescent="0.2">
      <c r="R3609" s="256"/>
      <c r="S3609" s="257"/>
      <c r="T3609" s="257"/>
    </row>
    <row r="3610" spans="18:20" ht="11.25" customHeight="1" x14ac:dyDescent="0.2">
      <c r="R3610" s="256"/>
      <c r="S3610" s="257"/>
      <c r="T3610" s="257"/>
    </row>
    <row r="3611" spans="18:20" ht="11.25" customHeight="1" x14ac:dyDescent="0.2">
      <c r="R3611" s="256"/>
      <c r="S3611" s="257"/>
      <c r="T3611" s="257"/>
    </row>
    <row r="3612" spans="18:20" ht="11.25" customHeight="1" x14ac:dyDescent="0.2">
      <c r="R3612" s="256"/>
      <c r="S3612" s="257"/>
      <c r="T3612" s="257"/>
    </row>
    <row r="3613" spans="18:20" ht="11.25" customHeight="1" x14ac:dyDescent="0.2">
      <c r="R3613" s="256"/>
      <c r="S3613" s="257"/>
      <c r="T3613" s="257"/>
    </row>
    <row r="3614" spans="18:20" ht="11.25" customHeight="1" x14ac:dyDescent="0.2">
      <c r="R3614" s="256"/>
      <c r="S3614" s="257"/>
      <c r="T3614" s="257"/>
    </row>
    <row r="3615" spans="18:20" ht="11.25" customHeight="1" x14ac:dyDescent="0.2">
      <c r="R3615" s="256"/>
      <c r="S3615" s="257"/>
      <c r="T3615" s="257"/>
    </row>
    <row r="3616" spans="18:20" ht="11.25" customHeight="1" x14ac:dyDescent="0.2">
      <c r="R3616" s="256"/>
      <c r="S3616" s="257"/>
      <c r="T3616" s="257"/>
    </row>
    <row r="3617" spans="18:20" ht="11.25" customHeight="1" x14ac:dyDescent="0.2">
      <c r="R3617" s="256"/>
      <c r="S3617" s="257"/>
      <c r="T3617" s="257"/>
    </row>
    <row r="3618" spans="18:20" ht="11.25" customHeight="1" x14ac:dyDescent="0.2">
      <c r="R3618" s="256"/>
      <c r="S3618" s="257"/>
      <c r="T3618" s="257"/>
    </row>
    <row r="3619" spans="18:20" ht="11.25" customHeight="1" x14ac:dyDescent="0.2">
      <c r="R3619" s="256"/>
      <c r="S3619" s="257"/>
      <c r="T3619" s="257"/>
    </row>
    <row r="3620" spans="18:20" ht="11.25" customHeight="1" x14ac:dyDescent="0.2">
      <c r="R3620" s="256"/>
      <c r="S3620" s="257"/>
      <c r="T3620" s="257"/>
    </row>
    <row r="3621" spans="18:20" ht="11.25" customHeight="1" x14ac:dyDescent="0.2">
      <c r="R3621" s="256"/>
      <c r="S3621" s="257"/>
      <c r="T3621" s="257"/>
    </row>
    <row r="3622" spans="18:20" ht="11.25" customHeight="1" x14ac:dyDescent="0.2">
      <c r="R3622" s="256"/>
      <c r="S3622" s="257"/>
      <c r="T3622" s="257"/>
    </row>
    <row r="3623" spans="18:20" ht="11.25" customHeight="1" x14ac:dyDescent="0.2">
      <c r="R3623" s="256"/>
      <c r="S3623" s="257"/>
      <c r="T3623" s="257"/>
    </row>
    <row r="3624" spans="18:20" ht="11.25" customHeight="1" x14ac:dyDescent="0.2">
      <c r="R3624" s="256"/>
      <c r="S3624" s="257"/>
      <c r="T3624" s="257"/>
    </row>
    <row r="3625" spans="18:20" ht="11.25" customHeight="1" x14ac:dyDescent="0.2">
      <c r="R3625" s="256"/>
      <c r="S3625" s="257"/>
      <c r="T3625" s="257"/>
    </row>
    <row r="3626" spans="18:20" ht="11.25" customHeight="1" x14ac:dyDescent="0.2">
      <c r="R3626" s="256"/>
      <c r="S3626" s="257"/>
      <c r="T3626" s="257"/>
    </row>
    <row r="3627" spans="18:20" ht="11.25" customHeight="1" x14ac:dyDescent="0.2">
      <c r="R3627" s="256"/>
      <c r="S3627" s="257"/>
      <c r="T3627" s="257"/>
    </row>
    <row r="3628" spans="18:20" ht="11.25" customHeight="1" x14ac:dyDescent="0.2">
      <c r="R3628" s="256"/>
      <c r="S3628" s="257"/>
      <c r="T3628" s="257"/>
    </row>
    <row r="3629" spans="18:20" ht="11.25" customHeight="1" x14ac:dyDescent="0.2">
      <c r="R3629" s="256"/>
      <c r="S3629" s="257"/>
      <c r="T3629" s="257"/>
    </row>
    <row r="3630" spans="18:20" ht="11.25" customHeight="1" x14ac:dyDescent="0.2">
      <c r="R3630" s="256"/>
      <c r="S3630" s="257"/>
      <c r="T3630" s="257"/>
    </row>
    <row r="3631" spans="18:20" ht="11.25" customHeight="1" x14ac:dyDescent="0.2">
      <c r="R3631" s="256"/>
      <c r="S3631" s="257"/>
      <c r="T3631" s="257"/>
    </row>
    <row r="3632" spans="18:20" ht="11.25" customHeight="1" x14ac:dyDescent="0.2">
      <c r="R3632" s="256"/>
      <c r="S3632" s="257"/>
      <c r="T3632" s="257"/>
    </row>
    <row r="3633" spans="18:20" ht="11.25" customHeight="1" x14ac:dyDescent="0.2">
      <c r="R3633" s="256"/>
      <c r="S3633" s="257"/>
      <c r="T3633" s="257"/>
    </row>
    <row r="3634" spans="18:20" ht="11.25" customHeight="1" x14ac:dyDescent="0.2">
      <c r="R3634" s="256"/>
      <c r="S3634" s="257"/>
      <c r="T3634" s="257"/>
    </row>
    <row r="3635" spans="18:20" ht="11.25" customHeight="1" x14ac:dyDescent="0.2">
      <c r="R3635" s="256"/>
      <c r="S3635" s="257"/>
      <c r="T3635" s="257"/>
    </row>
    <row r="3636" spans="18:20" ht="11.25" customHeight="1" x14ac:dyDescent="0.2">
      <c r="R3636" s="256"/>
      <c r="S3636" s="257"/>
      <c r="T3636" s="257"/>
    </row>
    <row r="3637" spans="18:20" ht="11.25" customHeight="1" x14ac:dyDescent="0.2">
      <c r="R3637" s="256"/>
      <c r="S3637" s="257"/>
      <c r="T3637" s="257"/>
    </row>
    <row r="3638" spans="18:20" ht="11.25" customHeight="1" x14ac:dyDescent="0.2">
      <c r="R3638" s="256"/>
      <c r="S3638" s="257"/>
      <c r="T3638" s="257"/>
    </row>
    <row r="3639" spans="18:20" ht="11.25" customHeight="1" x14ac:dyDescent="0.2">
      <c r="R3639" s="256"/>
      <c r="S3639" s="257"/>
      <c r="T3639" s="257"/>
    </row>
    <row r="3640" spans="18:20" ht="11.25" customHeight="1" x14ac:dyDescent="0.2">
      <c r="R3640" s="256"/>
      <c r="S3640" s="257"/>
      <c r="T3640" s="257"/>
    </row>
    <row r="3641" spans="18:20" ht="11.25" customHeight="1" x14ac:dyDescent="0.2">
      <c r="R3641" s="256"/>
      <c r="S3641" s="257"/>
      <c r="T3641" s="257"/>
    </row>
    <row r="3642" spans="18:20" ht="11.25" customHeight="1" x14ac:dyDescent="0.2">
      <c r="R3642" s="256"/>
      <c r="S3642" s="257"/>
      <c r="T3642" s="257"/>
    </row>
    <row r="3643" spans="18:20" ht="11.25" customHeight="1" x14ac:dyDescent="0.2">
      <c r="R3643" s="256"/>
      <c r="S3643" s="257"/>
      <c r="T3643" s="257"/>
    </row>
    <row r="3644" spans="18:20" ht="11.25" customHeight="1" x14ac:dyDescent="0.2">
      <c r="R3644" s="256"/>
      <c r="S3644" s="257"/>
      <c r="T3644" s="257"/>
    </row>
    <row r="3645" spans="18:20" ht="11.25" customHeight="1" x14ac:dyDescent="0.2">
      <c r="R3645" s="256"/>
      <c r="S3645" s="257"/>
      <c r="T3645" s="257"/>
    </row>
    <row r="3646" spans="18:20" ht="11.25" customHeight="1" x14ac:dyDescent="0.2">
      <c r="R3646" s="256"/>
      <c r="S3646" s="257"/>
      <c r="T3646" s="257"/>
    </row>
    <row r="3647" spans="18:20" ht="11.25" customHeight="1" x14ac:dyDescent="0.2">
      <c r="R3647" s="256"/>
      <c r="S3647" s="257"/>
      <c r="T3647" s="257"/>
    </row>
    <row r="3648" spans="18:20" ht="11.25" customHeight="1" x14ac:dyDescent="0.2">
      <c r="R3648" s="256"/>
      <c r="S3648" s="257"/>
      <c r="T3648" s="257"/>
    </row>
    <row r="3649" spans="18:20" ht="11.25" customHeight="1" x14ac:dyDescent="0.2">
      <c r="R3649" s="256"/>
      <c r="S3649" s="257"/>
      <c r="T3649" s="257"/>
    </row>
    <row r="3650" spans="18:20" ht="11.25" customHeight="1" x14ac:dyDescent="0.2">
      <c r="R3650" s="256"/>
      <c r="S3650" s="257"/>
      <c r="T3650" s="257"/>
    </row>
    <row r="3651" spans="18:20" ht="11.25" customHeight="1" x14ac:dyDescent="0.2">
      <c r="R3651" s="256"/>
      <c r="S3651" s="257"/>
      <c r="T3651" s="257"/>
    </row>
    <row r="3652" spans="18:20" ht="11.25" customHeight="1" x14ac:dyDescent="0.2">
      <c r="R3652" s="256"/>
      <c r="S3652" s="257"/>
      <c r="T3652" s="257"/>
    </row>
    <row r="3653" spans="18:20" ht="11.25" customHeight="1" x14ac:dyDescent="0.2">
      <c r="R3653" s="256"/>
      <c r="S3653" s="257"/>
      <c r="T3653" s="257"/>
    </row>
    <row r="3654" spans="18:20" ht="11.25" customHeight="1" x14ac:dyDescent="0.2">
      <c r="R3654" s="256"/>
      <c r="S3654" s="257"/>
      <c r="T3654" s="257"/>
    </row>
    <row r="3655" spans="18:20" ht="11.25" customHeight="1" x14ac:dyDescent="0.2">
      <c r="R3655" s="256"/>
      <c r="S3655" s="257"/>
      <c r="T3655" s="257"/>
    </row>
    <row r="3656" spans="18:20" ht="11.25" customHeight="1" x14ac:dyDescent="0.2">
      <c r="R3656" s="256"/>
      <c r="S3656" s="257"/>
      <c r="T3656" s="257"/>
    </row>
    <row r="3657" spans="18:20" ht="11.25" customHeight="1" x14ac:dyDescent="0.2">
      <c r="R3657" s="256"/>
      <c r="S3657" s="257"/>
      <c r="T3657" s="257"/>
    </row>
    <row r="3658" spans="18:20" ht="11.25" customHeight="1" x14ac:dyDescent="0.2">
      <c r="R3658" s="256"/>
      <c r="S3658" s="257"/>
      <c r="T3658" s="257"/>
    </row>
    <row r="3659" spans="18:20" ht="11.25" customHeight="1" x14ac:dyDescent="0.2">
      <c r="R3659" s="256"/>
      <c r="S3659" s="257"/>
      <c r="T3659" s="257"/>
    </row>
    <row r="3660" spans="18:20" ht="11.25" customHeight="1" x14ac:dyDescent="0.2">
      <c r="R3660" s="256"/>
      <c r="S3660" s="257"/>
      <c r="T3660" s="257"/>
    </row>
    <row r="3661" spans="18:20" ht="11.25" customHeight="1" x14ac:dyDescent="0.2">
      <c r="R3661" s="256"/>
      <c r="S3661" s="257"/>
      <c r="T3661" s="257"/>
    </row>
    <row r="3662" spans="18:20" ht="11.25" customHeight="1" x14ac:dyDescent="0.2">
      <c r="R3662" s="256"/>
      <c r="S3662" s="257"/>
      <c r="T3662" s="257"/>
    </row>
    <row r="3663" spans="18:20" ht="11.25" customHeight="1" x14ac:dyDescent="0.2">
      <c r="R3663" s="256"/>
      <c r="S3663" s="257"/>
      <c r="T3663" s="257"/>
    </row>
    <row r="3664" spans="18:20" ht="11.25" customHeight="1" x14ac:dyDescent="0.2">
      <c r="R3664" s="256"/>
      <c r="S3664" s="257"/>
      <c r="T3664" s="257"/>
    </row>
    <row r="3665" spans="18:20" ht="11.25" customHeight="1" x14ac:dyDescent="0.2">
      <c r="R3665" s="256"/>
      <c r="S3665" s="257"/>
      <c r="T3665" s="257"/>
    </row>
    <row r="3666" spans="18:20" ht="11.25" customHeight="1" x14ac:dyDescent="0.2">
      <c r="R3666" s="256"/>
      <c r="S3666" s="257"/>
      <c r="T3666" s="257"/>
    </row>
    <row r="3667" spans="18:20" ht="11.25" customHeight="1" x14ac:dyDescent="0.2">
      <c r="R3667" s="256"/>
      <c r="S3667" s="257"/>
      <c r="T3667" s="257"/>
    </row>
    <row r="3668" spans="18:20" ht="11.25" customHeight="1" x14ac:dyDescent="0.2">
      <c r="R3668" s="256"/>
      <c r="S3668" s="257"/>
      <c r="T3668" s="257"/>
    </row>
    <row r="3669" spans="18:20" ht="11.25" customHeight="1" x14ac:dyDescent="0.2">
      <c r="R3669" s="256"/>
      <c r="S3669" s="257"/>
      <c r="T3669" s="257"/>
    </row>
    <row r="3670" spans="18:20" ht="11.25" customHeight="1" x14ac:dyDescent="0.2">
      <c r="R3670" s="256"/>
      <c r="S3670" s="257"/>
      <c r="T3670" s="257"/>
    </row>
    <row r="3671" spans="18:20" ht="11.25" customHeight="1" x14ac:dyDescent="0.2">
      <c r="R3671" s="256"/>
      <c r="S3671" s="257"/>
      <c r="T3671" s="257"/>
    </row>
    <row r="3672" spans="18:20" ht="11.25" customHeight="1" x14ac:dyDescent="0.2">
      <c r="R3672" s="256"/>
      <c r="S3672" s="257"/>
      <c r="T3672" s="257"/>
    </row>
    <row r="3673" spans="18:20" ht="11.25" customHeight="1" x14ac:dyDescent="0.2">
      <c r="R3673" s="256"/>
      <c r="S3673" s="257"/>
      <c r="T3673" s="257"/>
    </row>
    <row r="3674" spans="18:20" ht="11.25" customHeight="1" x14ac:dyDescent="0.2">
      <c r="R3674" s="256"/>
      <c r="S3674" s="257"/>
      <c r="T3674" s="257"/>
    </row>
    <row r="3675" spans="18:20" ht="11.25" customHeight="1" x14ac:dyDescent="0.2">
      <c r="R3675" s="256"/>
      <c r="S3675" s="257"/>
      <c r="T3675" s="257"/>
    </row>
    <row r="3676" spans="18:20" ht="11.25" customHeight="1" x14ac:dyDescent="0.2">
      <c r="R3676" s="256"/>
      <c r="S3676" s="257"/>
      <c r="T3676" s="257"/>
    </row>
    <row r="3677" spans="18:20" ht="11.25" customHeight="1" x14ac:dyDescent="0.2">
      <c r="R3677" s="256"/>
      <c r="S3677" s="257"/>
      <c r="T3677" s="257"/>
    </row>
    <row r="3678" spans="18:20" ht="11.25" customHeight="1" x14ac:dyDescent="0.2">
      <c r="R3678" s="256"/>
      <c r="S3678" s="257"/>
      <c r="T3678" s="257"/>
    </row>
    <row r="3679" spans="18:20" ht="11.25" customHeight="1" x14ac:dyDescent="0.2">
      <c r="R3679" s="256"/>
      <c r="S3679" s="257"/>
      <c r="T3679" s="257"/>
    </row>
    <row r="3680" spans="18:20" ht="11.25" customHeight="1" x14ac:dyDescent="0.2">
      <c r="R3680" s="256"/>
      <c r="S3680" s="257"/>
      <c r="T3680" s="257"/>
    </row>
    <row r="3681" spans="18:20" ht="11.25" customHeight="1" x14ac:dyDescent="0.2">
      <c r="R3681" s="256"/>
      <c r="S3681" s="257"/>
      <c r="T3681" s="257"/>
    </row>
    <row r="3682" spans="18:20" ht="11.25" customHeight="1" x14ac:dyDescent="0.2">
      <c r="R3682" s="256"/>
      <c r="S3682" s="257"/>
      <c r="T3682" s="257"/>
    </row>
    <row r="3683" spans="18:20" ht="11.25" customHeight="1" x14ac:dyDescent="0.2">
      <c r="R3683" s="256"/>
      <c r="S3683" s="257"/>
      <c r="T3683" s="257"/>
    </row>
    <row r="3684" spans="18:20" ht="11.25" customHeight="1" x14ac:dyDescent="0.2">
      <c r="R3684" s="256"/>
      <c r="S3684" s="257"/>
      <c r="T3684" s="257"/>
    </row>
    <row r="3685" spans="18:20" ht="11.25" customHeight="1" x14ac:dyDescent="0.2">
      <c r="R3685" s="256"/>
      <c r="S3685" s="257"/>
      <c r="T3685" s="257"/>
    </row>
    <row r="3686" spans="18:20" ht="11.25" customHeight="1" x14ac:dyDescent="0.2">
      <c r="R3686" s="256"/>
      <c r="S3686" s="257"/>
      <c r="T3686" s="257"/>
    </row>
    <row r="3687" spans="18:20" ht="11.25" customHeight="1" x14ac:dyDescent="0.2">
      <c r="R3687" s="256"/>
      <c r="S3687" s="257"/>
      <c r="T3687" s="257"/>
    </row>
    <row r="3688" spans="18:20" ht="11.25" customHeight="1" x14ac:dyDescent="0.2">
      <c r="R3688" s="256"/>
      <c r="S3688" s="257"/>
      <c r="T3688" s="257"/>
    </row>
    <row r="3689" spans="18:20" ht="11.25" customHeight="1" x14ac:dyDescent="0.2">
      <c r="R3689" s="256"/>
      <c r="S3689" s="257"/>
      <c r="T3689" s="257"/>
    </row>
    <row r="3690" spans="18:20" ht="11.25" customHeight="1" x14ac:dyDescent="0.2">
      <c r="R3690" s="256"/>
      <c r="S3690" s="257"/>
      <c r="T3690" s="257"/>
    </row>
    <row r="3691" spans="18:20" ht="11.25" customHeight="1" x14ac:dyDescent="0.2">
      <c r="R3691" s="256"/>
      <c r="S3691" s="257"/>
      <c r="T3691" s="257"/>
    </row>
    <row r="3692" spans="18:20" ht="11.25" customHeight="1" x14ac:dyDescent="0.2">
      <c r="R3692" s="256"/>
      <c r="S3692" s="257"/>
      <c r="T3692" s="257"/>
    </row>
    <row r="3693" spans="18:20" ht="11.25" customHeight="1" x14ac:dyDescent="0.2">
      <c r="R3693" s="256"/>
      <c r="S3693" s="257"/>
      <c r="T3693" s="257"/>
    </row>
    <row r="3694" spans="18:20" ht="11.25" customHeight="1" x14ac:dyDescent="0.2">
      <c r="R3694" s="256"/>
      <c r="S3694" s="257"/>
      <c r="T3694" s="257"/>
    </row>
    <row r="3695" spans="18:20" ht="11.25" customHeight="1" x14ac:dyDescent="0.2">
      <c r="R3695" s="256"/>
      <c r="S3695" s="257"/>
      <c r="T3695" s="257"/>
    </row>
    <row r="3696" spans="18:20" ht="11.25" customHeight="1" x14ac:dyDescent="0.2">
      <c r="R3696" s="256"/>
      <c r="S3696" s="257"/>
      <c r="T3696" s="257"/>
    </row>
    <row r="3697" spans="18:20" ht="11.25" customHeight="1" x14ac:dyDescent="0.2">
      <c r="R3697" s="256"/>
      <c r="S3697" s="257"/>
      <c r="T3697" s="257"/>
    </row>
    <row r="3698" spans="18:20" ht="11.25" customHeight="1" x14ac:dyDescent="0.2">
      <c r="R3698" s="256"/>
      <c r="S3698" s="257"/>
      <c r="T3698" s="257"/>
    </row>
    <row r="3699" spans="18:20" ht="11.25" customHeight="1" x14ac:dyDescent="0.2">
      <c r="R3699" s="256"/>
      <c r="S3699" s="257"/>
      <c r="T3699" s="257"/>
    </row>
    <row r="3700" spans="18:20" ht="11.25" customHeight="1" x14ac:dyDescent="0.2">
      <c r="R3700" s="256"/>
      <c r="S3700" s="257"/>
      <c r="T3700" s="257"/>
    </row>
    <row r="3701" spans="18:20" ht="11.25" customHeight="1" x14ac:dyDescent="0.2">
      <c r="R3701" s="256"/>
      <c r="S3701" s="257"/>
      <c r="T3701" s="257"/>
    </row>
    <row r="3702" spans="18:20" ht="11.25" customHeight="1" x14ac:dyDescent="0.2">
      <c r="R3702" s="256"/>
      <c r="S3702" s="257"/>
      <c r="T3702" s="257"/>
    </row>
    <row r="3703" spans="18:20" ht="11.25" customHeight="1" x14ac:dyDescent="0.2">
      <c r="R3703" s="256"/>
      <c r="S3703" s="257"/>
      <c r="T3703" s="257"/>
    </row>
    <row r="3704" spans="18:20" ht="11.25" customHeight="1" x14ac:dyDescent="0.2">
      <c r="R3704" s="256"/>
      <c r="S3704" s="257"/>
      <c r="T3704" s="257"/>
    </row>
    <row r="3705" spans="18:20" ht="11.25" customHeight="1" x14ac:dyDescent="0.2">
      <c r="R3705" s="256"/>
      <c r="S3705" s="257"/>
      <c r="T3705" s="257"/>
    </row>
    <row r="3706" spans="18:20" ht="11.25" customHeight="1" x14ac:dyDescent="0.2">
      <c r="R3706" s="256"/>
      <c r="S3706" s="257"/>
      <c r="T3706" s="257"/>
    </row>
    <row r="3707" spans="18:20" ht="11.25" customHeight="1" x14ac:dyDescent="0.2">
      <c r="R3707" s="256"/>
      <c r="S3707" s="257"/>
      <c r="T3707" s="257"/>
    </row>
    <row r="3708" spans="18:20" ht="11.25" customHeight="1" x14ac:dyDescent="0.2">
      <c r="R3708" s="256"/>
      <c r="S3708" s="257"/>
      <c r="T3708" s="257"/>
    </row>
    <row r="3709" spans="18:20" ht="11.25" customHeight="1" x14ac:dyDescent="0.2">
      <c r="R3709" s="256"/>
      <c r="S3709" s="257"/>
      <c r="T3709" s="257"/>
    </row>
    <row r="3710" spans="18:20" ht="11.25" customHeight="1" x14ac:dyDescent="0.2">
      <c r="R3710" s="256"/>
      <c r="S3710" s="257"/>
      <c r="T3710" s="257"/>
    </row>
    <row r="3711" spans="18:20" ht="11.25" customHeight="1" x14ac:dyDescent="0.2">
      <c r="R3711" s="256"/>
      <c r="S3711" s="257"/>
      <c r="T3711" s="257"/>
    </row>
    <row r="3712" spans="18:20" ht="11.25" customHeight="1" x14ac:dyDescent="0.2">
      <c r="R3712" s="256"/>
      <c r="S3712" s="257"/>
      <c r="T3712" s="257"/>
    </row>
    <row r="3713" spans="18:20" ht="11.25" customHeight="1" x14ac:dyDescent="0.2">
      <c r="R3713" s="256"/>
      <c r="S3713" s="257"/>
      <c r="T3713" s="257"/>
    </row>
    <row r="3714" spans="18:20" ht="11.25" customHeight="1" x14ac:dyDescent="0.2">
      <c r="R3714" s="256"/>
      <c r="S3714" s="257"/>
      <c r="T3714" s="257"/>
    </row>
    <row r="3715" spans="18:20" ht="11.25" customHeight="1" x14ac:dyDescent="0.2">
      <c r="R3715" s="256"/>
      <c r="S3715" s="257"/>
      <c r="T3715" s="257"/>
    </row>
    <row r="3716" spans="18:20" ht="11.25" customHeight="1" x14ac:dyDescent="0.2">
      <c r="R3716" s="256"/>
      <c r="S3716" s="257"/>
      <c r="T3716" s="257"/>
    </row>
    <row r="3717" spans="18:20" ht="11.25" customHeight="1" x14ac:dyDescent="0.2">
      <c r="R3717" s="256"/>
      <c r="S3717" s="257"/>
      <c r="T3717" s="257"/>
    </row>
    <row r="3718" spans="18:20" ht="11.25" customHeight="1" x14ac:dyDescent="0.2">
      <c r="R3718" s="256"/>
      <c r="S3718" s="257"/>
      <c r="T3718" s="257"/>
    </row>
    <row r="3719" spans="18:20" ht="11.25" customHeight="1" x14ac:dyDescent="0.2">
      <c r="R3719" s="256"/>
      <c r="S3719" s="257"/>
      <c r="T3719" s="257"/>
    </row>
    <row r="3720" spans="18:20" ht="11.25" customHeight="1" x14ac:dyDescent="0.2">
      <c r="R3720" s="256"/>
      <c r="S3720" s="257"/>
      <c r="T3720" s="257"/>
    </row>
    <row r="3721" spans="18:20" ht="11.25" customHeight="1" x14ac:dyDescent="0.2">
      <c r="R3721" s="256"/>
      <c r="S3721" s="257"/>
      <c r="T3721" s="257"/>
    </row>
    <row r="3722" spans="18:20" ht="11.25" customHeight="1" x14ac:dyDescent="0.2">
      <c r="R3722" s="256"/>
      <c r="S3722" s="257"/>
      <c r="T3722" s="257"/>
    </row>
    <row r="3723" spans="18:20" ht="11.25" customHeight="1" x14ac:dyDescent="0.2">
      <c r="R3723" s="256"/>
      <c r="S3723" s="257"/>
      <c r="T3723" s="257"/>
    </row>
    <row r="3724" spans="18:20" ht="11.25" customHeight="1" x14ac:dyDescent="0.2">
      <c r="R3724" s="256"/>
      <c r="S3724" s="257"/>
      <c r="T3724" s="257"/>
    </row>
    <row r="3725" spans="18:20" ht="11.25" customHeight="1" x14ac:dyDescent="0.2">
      <c r="R3725" s="256"/>
      <c r="S3725" s="257"/>
      <c r="T3725" s="257"/>
    </row>
    <row r="3726" spans="18:20" ht="11.25" customHeight="1" x14ac:dyDescent="0.2">
      <c r="R3726" s="256"/>
      <c r="S3726" s="257"/>
      <c r="T3726" s="257"/>
    </row>
    <row r="3727" spans="18:20" ht="11.25" customHeight="1" x14ac:dyDescent="0.2">
      <c r="R3727" s="256"/>
      <c r="S3727" s="257"/>
      <c r="T3727" s="257"/>
    </row>
    <row r="3728" spans="18:20" ht="11.25" customHeight="1" x14ac:dyDescent="0.2">
      <c r="R3728" s="256"/>
      <c r="S3728" s="257"/>
      <c r="T3728" s="257"/>
    </row>
    <row r="3729" spans="18:20" ht="11.25" customHeight="1" x14ac:dyDescent="0.2">
      <c r="R3729" s="256"/>
      <c r="S3729" s="257"/>
      <c r="T3729" s="257"/>
    </row>
    <row r="3730" spans="18:20" ht="11.25" customHeight="1" x14ac:dyDescent="0.2">
      <c r="R3730" s="256"/>
      <c r="S3730" s="257"/>
      <c r="T3730" s="257"/>
    </row>
    <row r="3731" spans="18:20" ht="11.25" customHeight="1" x14ac:dyDescent="0.2">
      <c r="R3731" s="256"/>
      <c r="S3731" s="257"/>
      <c r="T3731" s="257"/>
    </row>
    <row r="3732" spans="18:20" ht="11.25" customHeight="1" x14ac:dyDescent="0.2">
      <c r="R3732" s="256"/>
      <c r="S3732" s="257"/>
      <c r="T3732" s="257"/>
    </row>
    <row r="3733" spans="18:20" ht="11.25" customHeight="1" x14ac:dyDescent="0.2">
      <c r="R3733" s="256"/>
      <c r="S3733" s="257"/>
      <c r="T3733" s="257"/>
    </row>
    <row r="3734" spans="18:20" ht="11.25" customHeight="1" x14ac:dyDescent="0.2">
      <c r="R3734" s="256"/>
      <c r="S3734" s="257"/>
      <c r="T3734" s="257"/>
    </row>
    <row r="3735" spans="18:20" ht="11.25" customHeight="1" x14ac:dyDescent="0.2">
      <c r="R3735" s="256"/>
      <c r="S3735" s="257"/>
      <c r="T3735" s="257"/>
    </row>
    <row r="3736" spans="18:20" ht="11.25" customHeight="1" x14ac:dyDescent="0.2">
      <c r="R3736" s="256"/>
      <c r="S3736" s="257"/>
      <c r="T3736" s="257"/>
    </row>
    <row r="3737" spans="18:20" ht="11.25" customHeight="1" x14ac:dyDescent="0.2">
      <c r="R3737" s="256"/>
      <c r="S3737" s="257"/>
      <c r="T3737" s="257"/>
    </row>
    <row r="3738" spans="18:20" ht="11.25" customHeight="1" x14ac:dyDescent="0.2">
      <c r="R3738" s="256"/>
      <c r="S3738" s="257"/>
      <c r="T3738" s="257"/>
    </row>
    <row r="3739" spans="18:20" ht="11.25" customHeight="1" x14ac:dyDescent="0.2">
      <c r="R3739" s="256"/>
      <c r="S3739" s="257"/>
      <c r="T3739" s="257"/>
    </row>
    <row r="3740" spans="18:20" ht="11.25" customHeight="1" x14ac:dyDescent="0.2">
      <c r="R3740" s="256"/>
      <c r="S3740" s="257"/>
      <c r="T3740" s="257"/>
    </row>
    <row r="3741" spans="18:20" ht="11.25" customHeight="1" x14ac:dyDescent="0.2">
      <c r="R3741" s="256"/>
      <c r="S3741" s="257"/>
      <c r="T3741" s="257"/>
    </row>
    <row r="3742" spans="18:20" ht="11.25" customHeight="1" x14ac:dyDescent="0.2">
      <c r="R3742" s="256"/>
      <c r="S3742" s="257"/>
      <c r="T3742" s="257"/>
    </row>
    <row r="3743" spans="18:20" ht="11.25" customHeight="1" x14ac:dyDescent="0.2">
      <c r="R3743" s="256"/>
      <c r="S3743" s="257"/>
      <c r="T3743" s="257"/>
    </row>
    <row r="3744" spans="18:20" ht="11.25" customHeight="1" x14ac:dyDescent="0.2">
      <c r="R3744" s="256"/>
      <c r="S3744" s="257"/>
      <c r="T3744" s="257"/>
    </row>
    <row r="3745" spans="18:20" ht="11.25" customHeight="1" x14ac:dyDescent="0.2">
      <c r="R3745" s="256"/>
      <c r="S3745" s="257"/>
      <c r="T3745" s="257"/>
    </row>
    <row r="3746" spans="18:20" ht="11.25" customHeight="1" x14ac:dyDescent="0.2">
      <c r="R3746" s="256"/>
      <c r="S3746" s="257"/>
      <c r="T3746" s="257"/>
    </row>
    <row r="3747" spans="18:20" ht="11.25" customHeight="1" x14ac:dyDescent="0.2">
      <c r="R3747" s="256"/>
      <c r="S3747" s="257"/>
      <c r="T3747" s="257"/>
    </row>
    <row r="3748" spans="18:20" ht="11.25" customHeight="1" x14ac:dyDescent="0.2">
      <c r="R3748" s="256"/>
      <c r="S3748" s="257"/>
      <c r="T3748" s="257"/>
    </row>
    <row r="3749" spans="18:20" ht="11.25" customHeight="1" x14ac:dyDescent="0.2">
      <c r="R3749" s="256"/>
      <c r="S3749" s="257"/>
      <c r="T3749" s="257"/>
    </row>
    <row r="3750" spans="18:20" ht="11.25" customHeight="1" x14ac:dyDescent="0.2">
      <c r="R3750" s="256"/>
      <c r="S3750" s="257"/>
      <c r="T3750" s="257"/>
    </row>
    <row r="3751" spans="18:20" ht="11.25" customHeight="1" x14ac:dyDescent="0.2">
      <c r="R3751" s="256"/>
      <c r="S3751" s="257"/>
      <c r="T3751" s="257"/>
    </row>
    <row r="3752" spans="18:20" ht="11.25" customHeight="1" x14ac:dyDescent="0.2">
      <c r="R3752" s="256"/>
      <c r="S3752" s="257"/>
      <c r="T3752" s="257"/>
    </row>
    <row r="3753" spans="18:20" ht="11.25" customHeight="1" x14ac:dyDescent="0.2">
      <c r="R3753" s="256"/>
      <c r="S3753" s="257"/>
      <c r="T3753" s="257"/>
    </row>
    <row r="3754" spans="18:20" ht="11.25" customHeight="1" x14ac:dyDescent="0.2">
      <c r="R3754" s="256"/>
      <c r="S3754" s="257"/>
      <c r="T3754" s="257"/>
    </row>
    <row r="3755" spans="18:20" ht="11.25" customHeight="1" x14ac:dyDescent="0.2">
      <c r="R3755" s="256"/>
      <c r="S3755" s="257"/>
      <c r="T3755" s="257"/>
    </row>
    <row r="3756" spans="18:20" ht="11.25" customHeight="1" x14ac:dyDescent="0.2">
      <c r="R3756" s="256"/>
      <c r="S3756" s="257"/>
      <c r="T3756" s="257"/>
    </row>
    <row r="3757" spans="18:20" ht="11.25" customHeight="1" x14ac:dyDescent="0.2">
      <c r="R3757" s="256"/>
      <c r="S3757" s="257"/>
      <c r="T3757" s="257"/>
    </row>
    <row r="3758" spans="18:20" ht="11.25" customHeight="1" x14ac:dyDescent="0.2">
      <c r="R3758" s="256"/>
      <c r="S3758" s="257"/>
      <c r="T3758" s="257"/>
    </row>
    <row r="3759" spans="18:20" ht="11.25" customHeight="1" x14ac:dyDescent="0.2">
      <c r="R3759" s="256"/>
      <c r="S3759" s="257"/>
      <c r="T3759" s="257"/>
    </row>
    <row r="3760" spans="18:20" ht="11.25" customHeight="1" x14ac:dyDescent="0.2">
      <c r="R3760" s="256"/>
      <c r="S3760" s="257"/>
      <c r="T3760" s="257"/>
    </row>
    <row r="3761" spans="18:20" ht="11.25" customHeight="1" x14ac:dyDescent="0.2">
      <c r="R3761" s="256"/>
      <c r="S3761" s="257"/>
      <c r="T3761" s="257"/>
    </row>
    <row r="3762" spans="18:20" ht="11.25" customHeight="1" x14ac:dyDescent="0.2">
      <c r="R3762" s="256"/>
      <c r="S3762" s="257"/>
      <c r="T3762" s="257"/>
    </row>
    <row r="3763" spans="18:20" ht="11.25" customHeight="1" x14ac:dyDescent="0.2">
      <c r="R3763" s="256"/>
      <c r="S3763" s="257"/>
      <c r="T3763" s="257"/>
    </row>
    <row r="3764" spans="18:20" ht="11.25" customHeight="1" x14ac:dyDescent="0.2">
      <c r="R3764" s="256"/>
      <c r="S3764" s="257"/>
      <c r="T3764" s="257"/>
    </row>
    <row r="3765" spans="18:20" ht="11.25" customHeight="1" x14ac:dyDescent="0.2">
      <c r="R3765" s="256"/>
      <c r="S3765" s="257"/>
      <c r="T3765" s="257"/>
    </row>
    <row r="3766" spans="18:20" ht="11.25" customHeight="1" x14ac:dyDescent="0.2">
      <c r="R3766" s="256"/>
      <c r="S3766" s="257"/>
      <c r="T3766" s="257"/>
    </row>
    <row r="3767" spans="18:20" ht="11.25" customHeight="1" x14ac:dyDescent="0.2">
      <c r="R3767" s="256"/>
      <c r="S3767" s="257"/>
      <c r="T3767" s="257"/>
    </row>
    <row r="3768" spans="18:20" ht="11.25" customHeight="1" x14ac:dyDescent="0.2">
      <c r="R3768" s="256"/>
      <c r="S3768" s="257"/>
      <c r="T3768" s="257"/>
    </row>
    <row r="3769" spans="18:20" ht="11.25" customHeight="1" x14ac:dyDescent="0.2">
      <c r="R3769" s="256"/>
      <c r="S3769" s="257"/>
      <c r="T3769" s="257"/>
    </row>
    <row r="3770" spans="18:20" ht="11.25" customHeight="1" x14ac:dyDescent="0.2">
      <c r="R3770" s="256"/>
      <c r="S3770" s="257"/>
      <c r="T3770" s="257"/>
    </row>
    <row r="3771" spans="18:20" ht="11.25" customHeight="1" x14ac:dyDescent="0.2">
      <c r="R3771" s="256"/>
      <c r="S3771" s="257"/>
      <c r="T3771" s="257"/>
    </row>
    <row r="3772" spans="18:20" ht="11.25" customHeight="1" x14ac:dyDescent="0.2">
      <c r="R3772" s="256"/>
      <c r="S3772" s="257"/>
      <c r="T3772" s="257"/>
    </row>
    <row r="3773" spans="18:20" ht="11.25" customHeight="1" x14ac:dyDescent="0.2">
      <c r="R3773" s="256"/>
      <c r="S3773" s="257"/>
      <c r="T3773" s="257"/>
    </row>
    <row r="3774" spans="18:20" ht="11.25" customHeight="1" x14ac:dyDescent="0.2">
      <c r="R3774" s="256"/>
      <c r="S3774" s="257"/>
      <c r="T3774" s="257"/>
    </row>
    <row r="3775" spans="18:20" ht="11.25" customHeight="1" x14ac:dyDescent="0.2">
      <c r="R3775" s="256"/>
      <c r="S3775" s="257"/>
      <c r="T3775" s="257"/>
    </row>
    <row r="3776" spans="18:20" ht="11.25" customHeight="1" x14ac:dyDescent="0.2">
      <c r="R3776" s="256"/>
      <c r="S3776" s="257"/>
      <c r="T3776" s="257"/>
    </row>
    <row r="3777" spans="18:20" ht="11.25" customHeight="1" x14ac:dyDescent="0.2">
      <c r="R3777" s="256"/>
      <c r="S3777" s="257"/>
      <c r="T3777" s="257"/>
    </row>
    <row r="3778" spans="18:20" ht="11.25" customHeight="1" x14ac:dyDescent="0.2">
      <c r="R3778" s="256"/>
      <c r="S3778" s="257"/>
      <c r="T3778" s="257"/>
    </row>
    <row r="3779" spans="18:20" ht="11.25" customHeight="1" x14ac:dyDescent="0.2">
      <c r="R3779" s="256"/>
      <c r="S3779" s="257"/>
      <c r="T3779" s="257"/>
    </row>
    <row r="3780" spans="18:20" ht="11.25" customHeight="1" x14ac:dyDescent="0.2">
      <c r="R3780" s="256"/>
      <c r="S3780" s="257"/>
      <c r="T3780" s="257"/>
    </row>
    <row r="3781" spans="18:20" ht="11.25" customHeight="1" x14ac:dyDescent="0.2">
      <c r="R3781" s="256"/>
      <c r="S3781" s="257"/>
      <c r="T3781" s="257"/>
    </row>
    <row r="3782" spans="18:20" ht="11.25" customHeight="1" x14ac:dyDescent="0.2">
      <c r="R3782" s="256"/>
      <c r="S3782" s="257"/>
      <c r="T3782" s="257"/>
    </row>
    <row r="3783" spans="18:20" ht="11.25" customHeight="1" x14ac:dyDescent="0.2">
      <c r="R3783" s="256"/>
      <c r="S3783" s="257"/>
      <c r="T3783" s="257"/>
    </row>
    <row r="3784" spans="18:20" ht="11.25" customHeight="1" x14ac:dyDescent="0.2">
      <c r="R3784" s="256"/>
      <c r="S3784" s="257"/>
      <c r="T3784" s="257"/>
    </row>
    <row r="3785" spans="18:20" ht="11.25" customHeight="1" x14ac:dyDescent="0.2">
      <c r="R3785" s="256"/>
      <c r="S3785" s="257"/>
      <c r="T3785" s="257"/>
    </row>
    <row r="3786" spans="18:20" ht="11.25" customHeight="1" x14ac:dyDescent="0.2">
      <c r="R3786" s="256"/>
      <c r="S3786" s="257"/>
      <c r="T3786" s="257"/>
    </row>
    <row r="3787" spans="18:20" ht="11.25" customHeight="1" x14ac:dyDescent="0.2">
      <c r="R3787" s="256"/>
      <c r="S3787" s="257"/>
      <c r="T3787" s="257"/>
    </row>
    <row r="3788" spans="18:20" ht="11.25" customHeight="1" x14ac:dyDescent="0.2">
      <c r="R3788" s="256"/>
      <c r="S3788" s="257"/>
      <c r="T3788" s="257"/>
    </row>
    <row r="3789" spans="18:20" ht="11.25" customHeight="1" x14ac:dyDescent="0.2">
      <c r="R3789" s="256"/>
      <c r="S3789" s="257"/>
      <c r="T3789" s="257"/>
    </row>
    <row r="3790" spans="18:20" ht="11.25" customHeight="1" x14ac:dyDescent="0.2">
      <c r="R3790" s="256"/>
      <c r="S3790" s="257"/>
      <c r="T3790" s="257"/>
    </row>
    <row r="3791" spans="18:20" ht="11.25" customHeight="1" x14ac:dyDescent="0.2">
      <c r="R3791" s="256"/>
      <c r="S3791" s="257"/>
      <c r="T3791" s="257"/>
    </row>
    <row r="3792" spans="18:20" ht="11.25" customHeight="1" x14ac:dyDescent="0.2">
      <c r="R3792" s="256"/>
      <c r="S3792" s="257"/>
      <c r="T3792" s="257"/>
    </row>
    <row r="3793" spans="18:20" ht="11.25" customHeight="1" x14ac:dyDescent="0.2">
      <c r="R3793" s="256"/>
      <c r="S3793" s="257"/>
      <c r="T3793" s="257"/>
    </row>
    <row r="3794" spans="18:20" ht="11.25" customHeight="1" x14ac:dyDescent="0.2">
      <c r="R3794" s="256"/>
      <c r="S3794" s="257"/>
      <c r="T3794" s="257"/>
    </row>
    <row r="3795" spans="18:20" ht="11.25" customHeight="1" x14ac:dyDescent="0.2">
      <c r="R3795" s="256"/>
      <c r="S3795" s="257"/>
      <c r="T3795" s="257"/>
    </row>
    <row r="3796" spans="18:20" ht="11.25" customHeight="1" x14ac:dyDescent="0.2">
      <c r="R3796" s="256"/>
      <c r="S3796" s="257"/>
      <c r="T3796" s="257"/>
    </row>
    <row r="3797" spans="18:20" ht="11.25" customHeight="1" x14ac:dyDescent="0.2">
      <c r="R3797" s="256"/>
      <c r="S3797" s="257"/>
      <c r="T3797" s="257"/>
    </row>
    <row r="3798" spans="18:20" ht="11.25" customHeight="1" x14ac:dyDescent="0.2">
      <c r="R3798" s="256"/>
      <c r="S3798" s="257"/>
      <c r="T3798" s="257"/>
    </row>
    <row r="3799" spans="18:20" ht="11.25" customHeight="1" x14ac:dyDescent="0.2">
      <c r="R3799" s="256"/>
      <c r="S3799" s="257"/>
      <c r="T3799" s="257"/>
    </row>
    <row r="3800" spans="18:20" ht="11.25" customHeight="1" x14ac:dyDescent="0.2">
      <c r="R3800" s="256"/>
      <c r="S3800" s="257"/>
      <c r="T3800" s="257"/>
    </row>
    <row r="3801" spans="18:20" ht="11.25" customHeight="1" x14ac:dyDescent="0.2">
      <c r="R3801" s="256"/>
      <c r="S3801" s="257"/>
      <c r="T3801" s="257"/>
    </row>
    <row r="3802" spans="18:20" ht="11.25" customHeight="1" x14ac:dyDescent="0.2">
      <c r="R3802" s="256"/>
      <c r="S3802" s="257"/>
      <c r="T3802" s="257"/>
    </row>
    <row r="3803" spans="18:20" ht="11.25" customHeight="1" x14ac:dyDescent="0.2">
      <c r="R3803" s="256"/>
      <c r="S3803" s="257"/>
      <c r="T3803" s="257"/>
    </row>
    <row r="3804" spans="18:20" ht="11.25" customHeight="1" x14ac:dyDescent="0.2">
      <c r="R3804" s="256"/>
      <c r="S3804" s="257"/>
      <c r="T3804" s="257"/>
    </row>
    <row r="3805" spans="18:20" ht="11.25" customHeight="1" x14ac:dyDescent="0.2">
      <c r="R3805" s="256"/>
      <c r="S3805" s="257"/>
      <c r="T3805" s="257"/>
    </row>
    <row r="3806" spans="18:20" ht="11.25" customHeight="1" x14ac:dyDescent="0.2">
      <c r="R3806" s="256"/>
      <c r="S3806" s="257"/>
      <c r="T3806" s="257"/>
    </row>
    <row r="3807" spans="18:20" ht="11.25" customHeight="1" x14ac:dyDescent="0.2">
      <c r="R3807" s="256"/>
      <c r="S3807" s="257"/>
      <c r="T3807" s="257"/>
    </row>
    <row r="3808" spans="18:20" ht="11.25" customHeight="1" x14ac:dyDescent="0.2">
      <c r="R3808" s="256"/>
      <c r="S3808" s="257"/>
      <c r="T3808" s="257"/>
    </row>
    <row r="3809" spans="18:20" ht="11.25" customHeight="1" x14ac:dyDescent="0.2">
      <c r="R3809" s="256"/>
      <c r="S3809" s="257"/>
      <c r="T3809" s="257"/>
    </row>
    <row r="3810" spans="18:20" ht="11.25" customHeight="1" x14ac:dyDescent="0.2">
      <c r="R3810" s="256"/>
      <c r="S3810" s="257"/>
      <c r="T3810" s="257"/>
    </row>
    <row r="3811" spans="18:20" ht="11.25" customHeight="1" x14ac:dyDescent="0.2">
      <c r="R3811" s="256"/>
      <c r="S3811" s="257"/>
      <c r="T3811" s="257"/>
    </row>
    <row r="3812" spans="18:20" ht="11.25" customHeight="1" x14ac:dyDescent="0.2">
      <c r="R3812" s="256"/>
      <c r="S3812" s="257"/>
      <c r="T3812" s="257"/>
    </row>
    <row r="3813" spans="18:20" ht="11.25" customHeight="1" x14ac:dyDescent="0.2">
      <c r="R3813" s="256"/>
      <c r="S3813" s="257"/>
      <c r="T3813" s="257"/>
    </row>
    <row r="3814" spans="18:20" ht="11.25" customHeight="1" x14ac:dyDescent="0.2">
      <c r="R3814" s="256"/>
      <c r="S3814" s="257"/>
      <c r="T3814" s="257"/>
    </row>
    <row r="3815" spans="18:20" ht="11.25" customHeight="1" x14ac:dyDescent="0.2">
      <c r="R3815" s="256"/>
      <c r="S3815" s="257"/>
      <c r="T3815" s="257"/>
    </row>
    <row r="3816" spans="18:20" ht="11.25" customHeight="1" x14ac:dyDescent="0.2">
      <c r="R3816" s="256"/>
      <c r="S3816" s="257"/>
      <c r="T3816" s="257"/>
    </row>
    <row r="3817" spans="18:20" ht="11.25" customHeight="1" x14ac:dyDescent="0.2">
      <c r="R3817" s="256"/>
      <c r="S3817" s="257"/>
      <c r="T3817" s="257"/>
    </row>
    <row r="3818" spans="18:20" ht="11.25" customHeight="1" x14ac:dyDescent="0.2">
      <c r="R3818" s="256"/>
      <c r="S3818" s="257"/>
      <c r="T3818" s="257"/>
    </row>
    <row r="3819" spans="18:20" ht="11.25" customHeight="1" x14ac:dyDescent="0.2">
      <c r="R3819" s="256"/>
      <c r="S3819" s="257"/>
      <c r="T3819" s="257"/>
    </row>
    <row r="3820" spans="18:20" ht="11.25" customHeight="1" x14ac:dyDescent="0.2">
      <c r="R3820" s="256"/>
      <c r="S3820" s="257"/>
      <c r="T3820" s="257"/>
    </row>
    <row r="3821" spans="18:20" ht="11.25" customHeight="1" x14ac:dyDescent="0.2">
      <c r="R3821" s="256"/>
      <c r="S3821" s="257"/>
      <c r="T3821" s="257"/>
    </row>
    <row r="3822" spans="18:20" ht="11.25" customHeight="1" x14ac:dyDescent="0.2">
      <c r="R3822" s="256"/>
      <c r="S3822" s="257"/>
      <c r="T3822" s="257"/>
    </row>
    <row r="3823" spans="18:20" ht="11.25" customHeight="1" x14ac:dyDescent="0.2">
      <c r="R3823" s="256"/>
      <c r="S3823" s="257"/>
      <c r="T3823" s="257"/>
    </row>
    <row r="3824" spans="18:20" ht="11.25" customHeight="1" x14ac:dyDescent="0.2">
      <c r="R3824" s="256"/>
      <c r="S3824" s="257"/>
      <c r="T3824" s="257"/>
    </row>
    <row r="3825" spans="18:20" ht="11.25" customHeight="1" x14ac:dyDescent="0.2">
      <c r="R3825" s="256"/>
      <c r="S3825" s="257"/>
      <c r="T3825" s="257"/>
    </row>
    <row r="3826" spans="18:20" ht="11.25" customHeight="1" x14ac:dyDescent="0.2">
      <c r="R3826" s="256"/>
      <c r="S3826" s="257"/>
      <c r="T3826" s="257"/>
    </row>
    <row r="3827" spans="18:20" ht="11.25" customHeight="1" x14ac:dyDescent="0.2">
      <c r="R3827" s="256"/>
      <c r="S3827" s="257"/>
      <c r="T3827" s="257"/>
    </row>
    <row r="3828" spans="18:20" ht="11.25" customHeight="1" x14ac:dyDescent="0.2">
      <c r="R3828" s="256"/>
      <c r="S3828" s="257"/>
      <c r="T3828" s="257"/>
    </row>
    <row r="3829" spans="18:20" ht="11.25" customHeight="1" x14ac:dyDescent="0.2">
      <c r="R3829" s="256"/>
      <c r="S3829" s="257"/>
      <c r="T3829" s="257"/>
    </row>
    <row r="3830" spans="18:20" ht="11.25" customHeight="1" x14ac:dyDescent="0.2">
      <c r="R3830" s="256"/>
      <c r="S3830" s="257"/>
      <c r="T3830" s="257"/>
    </row>
    <row r="3831" spans="18:20" ht="11.25" customHeight="1" x14ac:dyDescent="0.2">
      <c r="R3831" s="256"/>
      <c r="S3831" s="257"/>
      <c r="T3831" s="257"/>
    </row>
    <row r="3832" spans="18:20" ht="11.25" customHeight="1" x14ac:dyDescent="0.2">
      <c r="R3832" s="256"/>
      <c r="S3832" s="257"/>
      <c r="T3832" s="257"/>
    </row>
    <row r="3833" spans="18:20" ht="11.25" customHeight="1" x14ac:dyDescent="0.2">
      <c r="R3833" s="256"/>
      <c r="S3833" s="257"/>
      <c r="T3833" s="257"/>
    </row>
    <row r="3834" spans="18:20" ht="11.25" customHeight="1" x14ac:dyDescent="0.2">
      <c r="R3834" s="256"/>
      <c r="S3834" s="257"/>
      <c r="T3834" s="257"/>
    </row>
    <row r="3835" spans="18:20" ht="11.25" customHeight="1" x14ac:dyDescent="0.2">
      <c r="R3835" s="256"/>
      <c r="S3835" s="257"/>
      <c r="T3835" s="257"/>
    </row>
    <row r="3836" spans="18:20" ht="11.25" customHeight="1" x14ac:dyDescent="0.2">
      <c r="R3836" s="256"/>
      <c r="S3836" s="257"/>
      <c r="T3836" s="257"/>
    </row>
    <row r="3837" spans="18:20" ht="11.25" customHeight="1" x14ac:dyDescent="0.2">
      <c r="R3837" s="256"/>
      <c r="S3837" s="257"/>
      <c r="T3837" s="257"/>
    </row>
    <row r="3838" spans="18:20" ht="11.25" customHeight="1" x14ac:dyDescent="0.2">
      <c r="R3838" s="256"/>
      <c r="S3838" s="257"/>
      <c r="T3838" s="257"/>
    </row>
    <row r="3839" spans="18:20" ht="11.25" customHeight="1" x14ac:dyDescent="0.2">
      <c r="R3839" s="256"/>
      <c r="S3839" s="257"/>
      <c r="T3839" s="257"/>
    </row>
    <row r="3840" spans="18:20" ht="11.25" customHeight="1" x14ac:dyDescent="0.2">
      <c r="R3840" s="256"/>
      <c r="S3840" s="257"/>
      <c r="T3840" s="257"/>
    </row>
    <row r="3841" spans="18:20" ht="11.25" customHeight="1" x14ac:dyDescent="0.2">
      <c r="R3841" s="256"/>
      <c r="S3841" s="257"/>
      <c r="T3841" s="257"/>
    </row>
    <row r="3842" spans="18:20" ht="11.25" customHeight="1" x14ac:dyDescent="0.2">
      <c r="R3842" s="256"/>
      <c r="S3842" s="257"/>
      <c r="T3842" s="257"/>
    </row>
    <row r="3843" spans="18:20" ht="11.25" customHeight="1" x14ac:dyDescent="0.2">
      <c r="R3843" s="256"/>
      <c r="S3843" s="257"/>
      <c r="T3843" s="257"/>
    </row>
    <row r="3844" spans="18:20" ht="11.25" customHeight="1" x14ac:dyDescent="0.2">
      <c r="R3844" s="256"/>
      <c r="S3844" s="257"/>
      <c r="T3844" s="257"/>
    </row>
    <row r="3845" spans="18:20" ht="11.25" customHeight="1" x14ac:dyDescent="0.2">
      <c r="R3845" s="256"/>
      <c r="S3845" s="257"/>
      <c r="T3845" s="257"/>
    </row>
    <row r="3846" spans="18:20" ht="11.25" customHeight="1" x14ac:dyDescent="0.2">
      <c r="R3846" s="256"/>
      <c r="S3846" s="257"/>
      <c r="T3846" s="257"/>
    </row>
    <row r="3847" spans="18:20" ht="11.25" customHeight="1" x14ac:dyDescent="0.2">
      <c r="R3847" s="256"/>
      <c r="S3847" s="257"/>
      <c r="T3847" s="257"/>
    </row>
    <row r="3848" spans="18:20" ht="11.25" customHeight="1" x14ac:dyDescent="0.2">
      <c r="R3848" s="256"/>
      <c r="S3848" s="257"/>
      <c r="T3848" s="257"/>
    </row>
    <row r="3849" spans="18:20" ht="11.25" customHeight="1" x14ac:dyDescent="0.2">
      <c r="R3849" s="256"/>
      <c r="S3849" s="257"/>
      <c r="T3849" s="257"/>
    </row>
    <row r="3850" spans="18:20" ht="11.25" customHeight="1" x14ac:dyDescent="0.2">
      <c r="R3850" s="256"/>
      <c r="S3850" s="257"/>
      <c r="T3850" s="257"/>
    </row>
    <row r="3851" spans="18:20" ht="11.25" customHeight="1" x14ac:dyDescent="0.2">
      <c r="R3851" s="256"/>
      <c r="S3851" s="257"/>
      <c r="T3851" s="257"/>
    </row>
    <row r="3852" spans="18:20" ht="11.25" customHeight="1" x14ac:dyDescent="0.2">
      <c r="R3852" s="256"/>
      <c r="S3852" s="257"/>
      <c r="T3852" s="257"/>
    </row>
    <row r="3853" spans="18:20" ht="11.25" customHeight="1" x14ac:dyDescent="0.2">
      <c r="R3853" s="256"/>
      <c r="S3853" s="257"/>
      <c r="T3853" s="257"/>
    </row>
    <row r="3854" spans="18:20" ht="11.25" customHeight="1" x14ac:dyDescent="0.2">
      <c r="R3854" s="256"/>
      <c r="S3854" s="257"/>
      <c r="T3854" s="257"/>
    </row>
    <row r="3855" spans="18:20" ht="11.25" customHeight="1" x14ac:dyDescent="0.2">
      <c r="R3855" s="256"/>
      <c r="S3855" s="257"/>
      <c r="T3855" s="257"/>
    </row>
    <row r="3856" spans="18:20" ht="11.25" customHeight="1" x14ac:dyDescent="0.2">
      <c r="R3856" s="256"/>
      <c r="S3856" s="257"/>
      <c r="T3856" s="257"/>
    </row>
    <row r="3857" spans="18:20" ht="11.25" customHeight="1" x14ac:dyDescent="0.2">
      <c r="R3857" s="256"/>
      <c r="S3857" s="257"/>
      <c r="T3857" s="257"/>
    </row>
    <row r="3858" spans="18:20" ht="11.25" customHeight="1" x14ac:dyDescent="0.2">
      <c r="R3858" s="256"/>
      <c r="S3858" s="257"/>
      <c r="T3858" s="257"/>
    </row>
    <row r="3859" spans="18:20" ht="11.25" customHeight="1" x14ac:dyDescent="0.2">
      <c r="R3859" s="256"/>
      <c r="S3859" s="257"/>
      <c r="T3859" s="257"/>
    </row>
    <row r="3860" spans="18:20" ht="11.25" customHeight="1" x14ac:dyDescent="0.2">
      <c r="R3860" s="256"/>
      <c r="S3860" s="257"/>
      <c r="T3860" s="257"/>
    </row>
    <row r="3861" spans="18:20" ht="11.25" customHeight="1" x14ac:dyDescent="0.2">
      <c r="R3861" s="256"/>
      <c r="S3861" s="257"/>
      <c r="T3861" s="257"/>
    </row>
    <row r="3862" spans="18:20" ht="11.25" customHeight="1" x14ac:dyDescent="0.2">
      <c r="R3862" s="256"/>
      <c r="S3862" s="257"/>
      <c r="T3862" s="257"/>
    </row>
    <row r="3863" spans="18:20" ht="11.25" customHeight="1" x14ac:dyDescent="0.2">
      <c r="R3863" s="256"/>
      <c r="S3863" s="257"/>
      <c r="T3863" s="257"/>
    </row>
    <row r="3864" spans="18:20" ht="11.25" customHeight="1" x14ac:dyDescent="0.2">
      <c r="R3864" s="256"/>
      <c r="S3864" s="257"/>
      <c r="T3864" s="257"/>
    </row>
    <row r="3865" spans="18:20" ht="11.25" customHeight="1" x14ac:dyDescent="0.2">
      <c r="R3865" s="256"/>
      <c r="S3865" s="257"/>
      <c r="T3865" s="257"/>
    </row>
    <row r="3866" spans="18:20" ht="11.25" customHeight="1" x14ac:dyDescent="0.2">
      <c r="R3866" s="256"/>
      <c r="S3866" s="257"/>
      <c r="T3866" s="257"/>
    </row>
    <row r="3867" spans="18:20" ht="11.25" customHeight="1" x14ac:dyDescent="0.2">
      <c r="R3867" s="256"/>
      <c r="S3867" s="257"/>
      <c r="T3867" s="257"/>
    </row>
    <row r="3868" spans="18:20" ht="11.25" customHeight="1" x14ac:dyDescent="0.2">
      <c r="R3868" s="256"/>
      <c r="S3868" s="257"/>
      <c r="T3868" s="257"/>
    </row>
    <row r="3869" spans="18:20" ht="11.25" customHeight="1" x14ac:dyDescent="0.2">
      <c r="R3869" s="256"/>
      <c r="S3869" s="257"/>
      <c r="T3869" s="257"/>
    </row>
    <row r="3870" spans="18:20" ht="11.25" customHeight="1" x14ac:dyDescent="0.2">
      <c r="R3870" s="256"/>
      <c r="S3870" s="257"/>
      <c r="T3870" s="257"/>
    </row>
    <row r="3871" spans="18:20" ht="11.25" customHeight="1" x14ac:dyDescent="0.2">
      <c r="R3871" s="256"/>
      <c r="S3871" s="257"/>
      <c r="T3871" s="257"/>
    </row>
    <row r="3872" spans="18:20" ht="11.25" customHeight="1" x14ac:dyDescent="0.2">
      <c r="R3872" s="256"/>
      <c r="S3872" s="257"/>
      <c r="T3872" s="257"/>
    </row>
    <row r="3873" spans="18:20" ht="11.25" customHeight="1" x14ac:dyDescent="0.2">
      <c r="R3873" s="256"/>
      <c r="S3873" s="257"/>
      <c r="T3873" s="257"/>
    </row>
    <row r="3874" spans="18:20" ht="11.25" customHeight="1" x14ac:dyDescent="0.2">
      <c r="R3874" s="256"/>
      <c r="S3874" s="257"/>
      <c r="T3874" s="257"/>
    </row>
    <row r="3875" spans="18:20" ht="11.25" customHeight="1" x14ac:dyDescent="0.2">
      <c r="R3875" s="256"/>
      <c r="S3875" s="257"/>
      <c r="T3875" s="257"/>
    </row>
    <row r="3876" spans="18:20" ht="11.25" customHeight="1" x14ac:dyDescent="0.2">
      <c r="R3876" s="256"/>
      <c r="S3876" s="257"/>
      <c r="T3876" s="257"/>
    </row>
    <row r="3877" spans="18:20" ht="11.25" customHeight="1" x14ac:dyDescent="0.2">
      <c r="R3877" s="256"/>
      <c r="S3877" s="257"/>
      <c r="T3877" s="257"/>
    </row>
    <row r="3878" spans="18:20" ht="11.25" customHeight="1" x14ac:dyDescent="0.2">
      <c r="R3878" s="256"/>
      <c r="S3878" s="257"/>
      <c r="T3878" s="257"/>
    </row>
    <row r="3879" spans="18:20" ht="11.25" customHeight="1" x14ac:dyDescent="0.2">
      <c r="R3879" s="256"/>
      <c r="S3879" s="257"/>
      <c r="T3879" s="257"/>
    </row>
    <row r="3880" spans="18:20" ht="11.25" customHeight="1" x14ac:dyDescent="0.2">
      <c r="R3880" s="256"/>
      <c r="S3880" s="257"/>
      <c r="T3880" s="257"/>
    </row>
    <row r="3881" spans="18:20" ht="11.25" customHeight="1" x14ac:dyDescent="0.2">
      <c r="R3881" s="256"/>
      <c r="S3881" s="257"/>
      <c r="T3881" s="257"/>
    </row>
    <row r="3882" spans="18:20" ht="11.25" customHeight="1" x14ac:dyDescent="0.2">
      <c r="R3882" s="256"/>
      <c r="S3882" s="257"/>
      <c r="T3882" s="257"/>
    </row>
    <row r="3883" spans="18:20" ht="11.25" customHeight="1" x14ac:dyDescent="0.2">
      <c r="R3883" s="256"/>
      <c r="S3883" s="257"/>
      <c r="T3883" s="257"/>
    </row>
    <row r="3884" spans="18:20" ht="11.25" customHeight="1" x14ac:dyDescent="0.2">
      <c r="R3884" s="256"/>
      <c r="S3884" s="257"/>
      <c r="T3884" s="257"/>
    </row>
    <row r="3885" spans="18:20" ht="11.25" customHeight="1" x14ac:dyDescent="0.2">
      <c r="R3885" s="256"/>
      <c r="S3885" s="257"/>
      <c r="T3885" s="257"/>
    </row>
    <row r="3886" spans="18:20" ht="11.25" customHeight="1" x14ac:dyDescent="0.2">
      <c r="R3886" s="256"/>
      <c r="S3886" s="257"/>
      <c r="T3886" s="257"/>
    </row>
    <row r="3887" spans="18:20" ht="11.25" customHeight="1" x14ac:dyDescent="0.2">
      <c r="R3887" s="256"/>
      <c r="S3887" s="257"/>
      <c r="T3887" s="257"/>
    </row>
    <row r="3888" spans="18:20" ht="11.25" customHeight="1" x14ac:dyDescent="0.2">
      <c r="R3888" s="256"/>
      <c r="S3888" s="257"/>
      <c r="T3888" s="257"/>
    </row>
    <row r="3889" spans="18:20" ht="11.25" customHeight="1" x14ac:dyDescent="0.2">
      <c r="R3889" s="256"/>
      <c r="S3889" s="257"/>
      <c r="T3889" s="257"/>
    </row>
    <row r="3890" spans="18:20" ht="11.25" customHeight="1" x14ac:dyDescent="0.2">
      <c r="R3890" s="256"/>
      <c r="S3890" s="257"/>
      <c r="T3890" s="257"/>
    </row>
    <row r="3891" spans="18:20" ht="11.25" customHeight="1" x14ac:dyDescent="0.2">
      <c r="R3891" s="256"/>
      <c r="S3891" s="257"/>
      <c r="T3891" s="257"/>
    </row>
    <row r="3892" spans="18:20" ht="11.25" customHeight="1" x14ac:dyDescent="0.2">
      <c r="R3892" s="256"/>
      <c r="S3892" s="257"/>
      <c r="T3892" s="257"/>
    </row>
    <row r="3893" spans="18:20" ht="11.25" customHeight="1" x14ac:dyDescent="0.2">
      <c r="R3893" s="256"/>
      <c r="S3893" s="257"/>
      <c r="T3893" s="257"/>
    </row>
    <row r="3894" spans="18:20" ht="11.25" customHeight="1" x14ac:dyDescent="0.2">
      <c r="R3894" s="256"/>
      <c r="S3894" s="257"/>
      <c r="T3894" s="257"/>
    </row>
    <row r="3895" spans="18:20" ht="11.25" customHeight="1" x14ac:dyDescent="0.2">
      <c r="R3895" s="256"/>
      <c r="S3895" s="257"/>
      <c r="T3895" s="257"/>
    </row>
    <row r="3896" spans="18:20" ht="11.25" customHeight="1" x14ac:dyDescent="0.2">
      <c r="R3896" s="256"/>
      <c r="S3896" s="257"/>
      <c r="T3896" s="257"/>
    </row>
    <row r="3897" spans="18:20" ht="11.25" customHeight="1" x14ac:dyDescent="0.2">
      <c r="R3897" s="256"/>
      <c r="S3897" s="257"/>
      <c r="T3897" s="257"/>
    </row>
    <row r="3898" spans="18:20" ht="11.25" customHeight="1" x14ac:dyDescent="0.2">
      <c r="R3898" s="256"/>
      <c r="S3898" s="257"/>
      <c r="T3898" s="257"/>
    </row>
    <row r="3899" spans="18:20" ht="11.25" customHeight="1" x14ac:dyDescent="0.2">
      <c r="R3899" s="256"/>
      <c r="S3899" s="257"/>
      <c r="T3899" s="257"/>
    </row>
    <row r="3900" spans="18:20" ht="11.25" customHeight="1" x14ac:dyDescent="0.2">
      <c r="R3900" s="256"/>
      <c r="S3900" s="257"/>
      <c r="T3900" s="257"/>
    </row>
    <row r="3901" spans="18:20" ht="11.25" customHeight="1" x14ac:dyDescent="0.2">
      <c r="R3901" s="256"/>
      <c r="S3901" s="257"/>
      <c r="T3901" s="257"/>
    </row>
    <row r="3902" spans="18:20" ht="11.25" customHeight="1" x14ac:dyDescent="0.2">
      <c r="R3902" s="256"/>
      <c r="S3902" s="257"/>
      <c r="T3902" s="257"/>
    </row>
    <row r="3903" spans="18:20" ht="11.25" customHeight="1" x14ac:dyDescent="0.2">
      <c r="R3903" s="256"/>
      <c r="S3903" s="257"/>
      <c r="T3903" s="257"/>
    </row>
    <row r="3904" spans="18:20" ht="11.25" customHeight="1" x14ac:dyDescent="0.2">
      <c r="R3904" s="256"/>
      <c r="S3904" s="257"/>
      <c r="T3904" s="257"/>
    </row>
    <row r="3905" spans="18:20" ht="11.25" customHeight="1" x14ac:dyDescent="0.2">
      <c r="R3905" s="256"/>
      <c r="S3905" s="257"/>
      <c r="T3905" s="257"/>
    </row>
    <row r="3906" spans="18:20" ht="11.25" customHeight="1" x14ac:dyDescent="0.2">
      <c r="R3906" s="256"/>
      <c r="S3906" s="257"/>
      <c r="T3906" s="257"/>
    </row>
    <row r="3907" spans="18:20" ht="11.25" customHeight="1" x14ac:dyDescent="0.2">
      <c r="R3907" s="256"/>
      <c r="S3907" s="257"/>
      <c r="T3907" s="257"/>
    </row>
    <row r="3908" spans="18:20" ht="11.25" customHeight="1" x14ac:dyDescent="0.2">
      <c r="R3908" s="256"/>
      <c r="S3908" s="257"/>
      <c r="T3908" s="257"/>
    </row>
    <row r="3909" spans="18:20" ht="11.25" customHeight="1" x14ac:dyDescent="0.2">
      <c r="R3909" s="256"/>
      <c r="S3909" s="257"/>
      <c r="T3909" s="257"/>
    </row>
    <row r="3910" spans="18:20" ht="11.25" customHeight="1" x14ac:dyDescent="0.2">
      <c r="R3910" s="256"/>
      <c r="S3910" s="257"/>
      <c r="T3910" s="257"/>
    </row>
    <row r="3911" spans="18:20" ht="11.25" customHeight="1" x14ac:dyDescent="0.2">
      <c r="R3911" s="256"/>
      <c r="S3911" s="257"/>
      <c r="T3911" s="257"/>
    </row>
    <row r="3912" spans="18:20" ht="11.25" customHeight="1" x14ac:dyDescent="0.2">
      <c r="R3912" s="256"/>
      <c r="S3912" s="257"/>
      <c r="T3912" s="257"/>
    </row>
    <row r="3913" spans="18:20" ht="11.25" customHeight="1" x14ac:dyDescent="0.2">
      <c r="R3913" s="256"/>
      <c r="S3913" s="257"/>
      <c r="T3913" s="257"/>
    </row>
    <row r="3914" spans="18:20" ht="11.25" customHeight="1" x14ac:dyDescent="0.2">
      <c r="R3914" s="256"/>
      <c r="S3914" s="257"/>
      <c r="T3914" s="257"/>
    </row>
    <row r="3915" spans="18:20" ht="11.25" customHeight="1" x14ac:dyDescent="0.2">
      <c r="R3915" s="256"/>
      <c r="S3915" s="257"/>
      <c r="T3915" s="257"/>
    </row>
    <row r="3916" spans="18:20" ht="11.25" customHeight="1" x14ac:dyDescent="0.2">
      <c r="R3916" s="256"/>
      <c r="S3916" s="257"/>
      <c r="T3916" s="257"/>
    </row>
    <row r="3917" spans="18:20" ht="11.25" customHeight="1" x14ac:dyDescent="0.2">
      <c r="R3917" s="256"/>
      <c r="S3917" s="257"/>
      <c r="T3917" s="257"/>
    </row>
    <row r="3918" spans="18:20" ht="11.25" customHeight="1" x14ac:dyDescent="0.2">
      <c r="R3918" s="256"/>
      <c r="S3918" s="257"/>
      <c r="T3918" s="257"/>
    </row>
    <row r="3919" spans="18:20" ht="11.25" customHeight="1" x14ac:dyDescent="0.2">
      <c r="R3919" s="256"/>
      <c r="S3919" s="257"/>
      <c r="T3919" s="257"/>
    </row>
    <row r="3920" spans="18:20" ht="11.25" customHeight="1" x14ac:dyDescent="0.2">
      <c r="R3920" s="256"/>
      <c r="S3920" s="257"/>
      <c r="T3920" s="257"/>
    </row>
    <row r="3921" spans="18:20" ht="11.25" customHeight="1" x14ac:dyDescent="0.2">
      <c r="R3921" s="256"/>
      <c r="S3921" s="257"/>
      <c r="T3921" s="257"/>
    </row>
    <row r="3922" spans="18:20" ht="11.25" customHeight="1" x14ac:dyDescent="0.2">
      <c r="R3922" s="256"/>
      <c r="S3922" s="257"/>
      <c r="T3922" s="257"/>
    </row>
    <row r="3923" spans="18:20" ht="11.25" customHeight="1" x14ac:dyDescent="0.2">
      <c r="R3923" s="256"/>
      <c r="S3923" s="257"/>
      <c r="T3923" s="257"/>
    </row>
    <row r="3924" spans="18:20" ht="11.25" customHeight="1" x14ac:dyDescent="0.2">
      <c r="R3924" s="256"/>
      <c r="S3924" s="257"/>
      <c r="T3924" s="257"/>
    </row>
    <row r="3925" spans="18:20" ht="11.25" customHeight="1" x14ac:dyDescent="0.2">
      <c r="R3925" s="256"/>
      <c r="S3925" s="257"/>
      <c r="T3925" s="257"/>
    </row>
    <row r="3926" spans="18:20" ht="11.25" customHeight="1" x14ac:dyDescent="0.2">
      <c r="R3926" s="256"/>
      <c r="S3926" s="257"/>
      <c r="T3926" s="257"/>
    </row>
    <row r="3927" spans="18:20" ht="11.25" customHeight="1" x14ac:dyDescent="0.2">
      <c r="R3927" s="256"/>
      <c r="S3927" s="257"/>
      <c r="T3927" s="257"/>
    </row>
    <row r="3928" spans="18:20" ht="11.25" customHeight="1" x14ac:dyDescent="0.2">
      <c r="R3928" s="256"/>
      <c r="S3928" s="257"/>
      <c r="T3928" s="257"/>
    </row>
    <row r="3929" spans="18:20" ht="11.25" customHeight="1" x14ac:dyDescent="0.2">
      <c r="R3929" s="256"/>
      <c r="S3929" s="257"/>
      <c r="T3929" s="257"/>
    </row>
    <row r="3930" spans="18:20" ht="11.25" customHeight="1" x14ac:dyDescent="0.2">
      <c r="R3930" s="256"/>
      <c r="S3930" s="257"/>
      <c r="T3930" s="257"/>
    </row>
    <row r="3931" spans="18:20" ht="11.25" customHeight="1" x14ac:dyDescent="0.2">
      <c r="R3931" s="256"/>
      <c r="S3931" s="257"/>
      <c r="T3931" s="257"/>
    </row>
    <row r="3932" spans="18:20" ht="11.25" customHeight="1" x14ac:dyDescent="0.2">
      <c r="R3932" s="256"/>
      <c r="S3932" s="257"/>
      <c r="T3932" s="257"/>
    </row>
    <row r="3933" spans="18:20" ht="11.25" customHeight="1" x14ac:dyDescent="0.2">
      <c r="R3933" s="256"/>
      <c r="S3933" s="257"/>
      <c r="T3933" s="257"/>
    </row>
    <row r="3934" spans="18:20" ht="11.25" customHeight="1" x14ac:dyDescent="0.2">
      <c r="R3934" s="256"/>
      <c r="S3934" s="257"/>
      <c r="T3934" s="257"/>
    </row>
    <row r="3935" spans="18:20" ht="11.25" customHeight="1" x14ac:dyDescent="0.2">
      <c r="R3935" s="256"/>
      <c r="S3935" s="257"/>
      <c r="T3935" s="257"/>
    </row>
    <row r="3936" spans="18:20" ht="11.25" customHeight="1" x14ac:dyDescent="0.2">
      <c r="R3936" s="256"/>
      <c r="S3936" s="257"/>
      <c r="T3936" s="257"/>
    </row>
    <row r="3937" spans="18:20" ht="11.25" customHeight="1" x14ac:dyDescent="0.2">
      <c r="R3937" s="256"/>
      <c r="S3937" s="257"/>
      <c r="T3937" s="257"/>
    </row>
    <row r="3938" spans="18:20" ht="11.25" customHeight="1" x14ac:dyDescent="0.2">
      <c r="R3938" s="256"/>
      <c r="S3938" s="257"/>
      <c r="T3938" s="257"/>
    </row>
    <row r="3939" spans="18:20" ht="11.25" customHeight="1" x14ac:dyDescent="0.2">
      <c r="R3939" s="256"/>
      <c r="S3939" s="257"/>
      <c r="T3939" s="257"/>
    </row>
    <row r="3940" spans="18:20" ht="11.25" customHeight="1" x14ac:dyDescent="0.2">
      <c r="R3940" s="256"/>
      <c r="S3940" s="257"/>
      <c r="T3940" s="257"/>
    </row>
    <row r="3941" spans="18:20" ht="11.25" customHeight="1" x14ac:dyDescent="0.2">
      <c r="R3941" s="256"/>
      <c r="S3941" s="257"/>
      <c r="T3941" s="257"/>
    </row>
    <row r="3942" spans="18:20" ht="11.25" customHeight="1" x14ac:dyDescent="0.2">
      <c r="R3942" s="256"/>
      <c r="S3942" s="257"/>
      <c r="T3942" s="257"/>
    </row>
    <row r="3943" spans="18:20" ht="11.25" customHeight="1" x14ac:dyDescent="0.2">
      <c r="R3943" s="256"/>
      <c r="S3943" s="257"/>
      <c r="T3943" s="257"/>
    </row>
    <row r="3944" spans="18:20" ht="11.25" customHeight="1" x14ac:dyDescent="0.2">
      <c r="R3944" s="256"/>
      <c r="S3944" s="257"/>
      <c r="T3944" s="257"/>
    </row>
    <row r="3945" spans="18:20" ht="11.25" customHeight="1" x14ac:dyDescent="0.2">
      <c r="R3945" s="256"/>
      <c r="S3945" s="257"/>
      <c r="T3945" s="257"/>
    </row>
    <row r="3946" spans="18:20" ht="11.25" customHeight="1" x14ac:dyDescent="0.2">
      <c r="R3946" s="256"/>
      <c r="S3946" s="257"/>
      <c r="T3946" s="257"/>
    </row>
    <row r="3947" spans="18:20" ht="11.25" customHeight="1" x14ac:dyDescent="0.2">
      <c r="R3947" s="256"/>
      <c r="S3947" s="257"/>
      <c r="T3947" s="257"/>
    </row>
    <row r="3948" spans="18:20" ht="11.25" customHeight="1" x14ac:dyDescent="0.2">
      <c r="R3948" s="256"/>
      <c r="S3948" s="257"/>
      <c r="T3948" s="257"/>
    </row>
    <row r="3949" spans="18:20" ht="11.25" customHeight="1" x14ac:dyDescent="0.2">
      <c r="R3949" s="256"/>
      <c r="S3949" s="257"/>
      <c r="T3949" s="257"/>
    </row>
    <row r="3950" spans="18:20" ht="11.25" customHeight="1" x14ac:dyDescent="0.2">
      <c r="R3950" s="256"/>
      <c r="S3950" s="257"/>
      <c r="T3950" s="257"/>
    </row>
    <row r="3951" spans="18:20" ht="11.25" customHeight="1" x14ac:dyDescent="0.2">
      <c r="R3951" s="256"/>
      <c r="S3951" s="257"/>
      <c r="T3951" s="257"/>
    </row>
    <row r="3952" spans="18:20" ht="11.25" customHeight="1" x14ac:dyDescent="0.2">
      <c r="R3952" s="256"/>
      <c r="S3952" s="257"/>
      <c r="T3952" s="257"/>
    </row>
    <row r="3953" spans="18:20" ht="11.25" customHeight="1" x14ac:dyDescent="0.2">
      <c r="R3953" s="256"/>
      <c r="S3953" s="257"/>
      <c r="T3953" s="257"/>
    </row>
    <row r="3954" spans="18:20" ht="11.25" customHeight="1" x14ac:dyDescent="0.2">
      <c r="R3954" s="256"/>
      <c r="S3954" s="257"/>
      <c r="T3954" s="257"/>
    </row>
    <row r="3955" spans="18:20" ht="11.25" customHeight="1" x14ac:dyDescent="0.2">
      <c r="R3955" s="256"/>
      <c r="S3955" s="257"/>
      <c r="T3955" s="257"/>
    </row>
    <row r="3956" spans="18:20" ht="11.25" customHeight="1" x14ac:dyDescent="0.2">
      <c r="R3956" s="256"/>
      <c r="S3956" s="257"/>
      <c r="T3956" s="257"/>
    </row>
    <row r="3957" spans="18:20" ht="11.25" customHeight="1" x14ac:dyDescent="0.2">
      <c r="R3957" s="256"/>
      <c r="S3957" s="257"/>
      <c r="T3957" s="257"/>
    </row>
    <row r="3958" spans="18:20" ht="11.25" customHeight="1" x14ac:dyDescent="0.2">
      <c r="R3958" s="256"/>
      <c r="S3958" s="257"/>
      <c r="T3958" s="257"/>
    </row>
    <row r="3959" spans="18:20" ht="11.25" customHeight="1" x14ac:dyDescent="0.2">
      <c r="R3959" s="256"/>
      <c r="S3959" s="257"/>
      <c r="T3959" s="257"/>
    </row>
    <row r="3960" spans="18:20" ht="11.25" customHeight="1" x14ac:dyDescent="0.2">
      <c r="R3960" s="256"/>
      <c r="S3960" s="257"/>
      <c r="T3960" s="257"/>
    </row>
    <row r="3961" spans="18:20" ht="11.25" customHeight="1" x14ac:dyDescent="0.2">
      <c r="R3961" s="256"/>
      <c r="S3961" s="257"/>
      <c r="T3961" s="257"/>
    </row>
    <row r="3962" spans="18:20" ht="11.25" customHeight="1" x14ac:dyDescent="0.2">
      <c r="R3962" s="256"/>
      <c r="S3962" s="257"/>
      <c r="T3962" s="257"/>
    </row>
    <row r="3963" spans="18:20" ht="11.25" customHeight="1" x14ac:dyDescent="0.2">
      <c r="R3963" s="256"/>
      <c r="S3963" s="257"/>
      <c r="T3963" s="257"/>
    </row>
    <row r="3964" spans="18:20" ht="11.25" customHeight="1" x14ac:dyDescent="0.2">
      <c r="R3964" s="256"/>
      <c r="S3964" s="257"/>
      <c r="T3964" s="257"/>
    </row>
    <row r="3965" spans="18:20" ht="11.25" customHeight="1" x14ac:dyDescent="0.2">
      <c r="R3965" s="256"/>
      <c r="S3965" s="257"/>
      <c r="T3965" s="257"/>
    </row>
    <row r="3966" spans="18:20" ht="11.25" customHeight="1" x14ac:dyDescent="0.2">
      <c r="R3966" s="256"/>
      <c r="S3966" s="257"/>
      <c r="T3966" s="257"/>
    </row>
    <row r="3967" spans="18:20" ht="11.25" customHeight="1" x14ac:dyDescent="0.2">
      <c r="R3967" s="256"/>
      <c r="S3967" s="257"/>
      <c r="T3967" s="257"/>
    </row>
    <row r="3968" spans="18:20" ht="11.25" customHeight="1" x14ac:dyDescent="0.2">
      <c r="R3968" s="256"/>
      <c r="S3968" s="257"/>
      <c r="T3968" s="257"/>
    </row>
    <row r="3969" spans="18:20" ht="11.25" customHeight="1" x14ac:dyDescent="0.2">
      <c r="R3969" s="256"/>
      <c r="S3969" s="257"/>
      <c r="T3969" s="257"/>
    </row>
    <row r="3970" spans="18:20" ht="11.25" customHeight="1" x14ac:dyDescent="0.2">
      <c r="R3970" s="256"/>
      <c r="S3970" s="257"/>
      <c r="T3970" s="257"/>
    </row>
    <row r="3971" spans="18:20" ht="11.25" customHeight="1" x14ac:dyDescent="0.2">
      <c r="R3971" s="256"/>
      <c r="S3971" s="257"/>
      <c r="T3971" s="257"/>
    </row>
    <row r="3972" spans="18:20" ht="11.25" customHeight="1" x14ac:dyDescent="0.2">
      <c r="R3972" s="256"/>
      <c r="S3972" s="257"/>
      <c r="T3972" s="257"/>
    </row>
    <row r="3973" spans="18:20" ht="11.25" customHeight="1" x14ac:dyDescent="0.2">
      <c r="R3973" s="256"/>
      <c r="S3973" s="257"/>
      <c r="T3973" s="257"/>
    </row>
    <row r="3974" spans="18:20" ht="11.25" customHeight="1" x14ac:dyDescent="0.2">
      <c r="R3974" s="256"/>
      <c r="S3974" s="257"/>
      <c r="T3974" s="257"/>
    </row>
    <row r="3975" spans="18:20" ht="11.25" customHeight="1" x14ac:dyDescent="0.2">
      <c r="R3975" s="256"/>
      <c r="S3975" s="257"/>
      <c r="T3975" s="257"/>
    </row>
    <row r="3976" spans="18:20" ht="11.25" customHeight="1" x14ac:dyDescent="0.2">
      <c r="R3976" s="256"/>
      <c r="S3976" s="257"/>
      <c r="T3976" s="257"/>
    </row>
    <row r="3977" spans="18:20" ht="11.25" customHeight="1" x14ac:dyDescent="0.2">
      <c r="R3977" s="256"/>
      <c r="S3977" s="257"/>
      <c r="T3977" s="257"/>
    </row>
    <row r="3978" spans="18:20" ht="11.25" customHeight="1" x14ac:dyDescent="0.2">
      <c r="R3978" s="256"/>
      <c r="S3978" s="257"/>
      <c r="T3978" s="257"/>
    </row>
  </sheetData>
  <mergeCells count="5">
    <mergeCell ref="AI40:AJ40"/>
    <mergeCell ref="R40:S40"/>
    <mergeCell ref="B2:C2"/>
    <mergeCell ref="B44:B45"/>
    <mergeCell ref="B46:C46"/>
  </mergeCells>
  <conditionalFormatting sqref="J3:J17">
    <cfRule type="expression" dxfId="24" priority="38" stopIfTrue="1">
      <formula>SUM(F3:G3)&lt;&gt;0</formula>
    </cfRule>
  </conditionalFormatting>
  <conditionalFormatting sqref="J36:J39">
    <cfRule type="expression" dxfId="23" priority="39" stopIfTrue="1">
      <formula>F28&lt;&gt;0</formula>
    </cfRule>
  </conditionalFormatting>
  <conditionalFormatting sqref="J18">
    <cfRule type="expression" dxfId="22" priority="37" stopIfTrue="1">
      <formula>SUM(F18:G18)&lt;&gt;0</formula>
    </cfRule>
  </conditionalFormatting>
  <conditionalFormatting sqref="J46:J85">
    <cfRule type="expression" dxfId="21" priority="42" stopIfTrue="1">
      <formula>SUM(F46:G46)&lt;&gt;0</formula>
    </cfRule>
  </conditionalFormatting>
  <conditionalFormatting sqref="J22:J27">
    <cfRule type="expression" dxfId="20" priority="43" stopIfTrue="1">
      <formula>F22&lt;&gt;0</formula>
    </cfRule>
  </conditionalFormatting>
  <conditionalFormatting sqref="J28:J31">
    <cfRule type="expression" dxfId="19" priority="35" stopIfTrue="1">
      <formula>F28&lt;&gt;0</formula>
    </cfRule>
  </conditionalFormatting>
  <conditionalFormatting sqref="J32:J35">
    <cfRule type="expression" dxfId="18" priority="34" stopIfTrue="1">
      <formula>F32&lt;&gt;0</formula>
    </cfRule>
  </conditionalFormatting>
  <conditionalFormatting sqref="J21">
    <cfRule type="expression" dxfId="17" priority="33" stopIfTrue="1">
      <formula>SUM(F21:G21)&lt;&gt;0</formula>
    </cfRule>
  </conditionalFormatting>
  <conditionalFormatting sqref="J45">
    <cfRule type="expression" dxfId="16" priority="31" stopIfTrue="1">
      <formula>F37&lt;&gt;0</formula>
    </cfRule>
  </conditionalFormatting>
  <conditionalFormatting sqref="J42">
    <cfRule type="expression" dxfId="15" priority="32" stopIfTrue="1">
      <formula>F34&lt;&gt;0</formula>
    </cfRule>
  </conditionalFormatting>
  <conditionalFormatting sqref="J86">
    <cfRule type="expression" dxfId="14" priority="30" stopIfTrue="1">
      <formula>SUM(F86:G86)&lt;&gt;0</formula>
    </cfRule>
  </conditionalFormatting>
  <conditionalFormatting sqref="AA46:AA85">
    <cfRule type="expression" dxfId="13" priority="17" stopIfTrue="1">
      <formula>SUM(W46:X46)&lt;&gt;0</formula>
    </cfRule>
  </conditionalFormatting>
  <conditionalFormatting sqref="AA86">
    <cfRule type="expression" dxfId="12" priority="8" stopIfTrue="1">
      <formula>SUM(W86:X86)&lt;&gt;0</formula>
    </cfRule>
  </conditionalFormatting>
  <conditionalFormatting sqref="AA45">
    <cfRule type="expression" dxfId="11" priority="7" stopIfTrue="1">
      <formula>SUM(W45:X45)&lt;&gt;0</formula>
    </cfRule>
  </conditionalFormatting>
  <conditionalFormatting sqref="AA36:AA39">
    <cfRule type="expression" dxfId="10" priority="5" stopIfTrue="1">
      <formula>W28&lt;&gt;0</formula>
    </cfRule>
  </conditionalFormatting>
  <conditionalFormatting sqref="AA22:AA27">
    <cfRule type="expression" dxfId="9" priority="6" stopIfTrue="1">
      <formula>W22&lt;&gt;0</formula>
    </cfRule>
  </conditionalFormatting>
  <conditionalFormatting sqref="AA28:AA31">
    <cfRule type="expression" dxfId="8" priority="4" stopIfTrue="1">
      <formula>W28&lt;&gt;0</formula>
    </cfRule>
  </conditionalFormatting>
  <conditionalFormatting sqref="AA32:AA35">
    <cfRule type="expression" dxfId="7" priority="3" stopIfTrue="1">
      <formula>W32&lt;&gt;0</formula>
    </cfRule>
  </conditionalFormatting>
  <conditionalFormatting sqref="AA21">
    <cfRule type="expression" dxfId="6" priority="1" stopIfTrue="1">
      <formula>SUM(W21:X21)&lt;&gt;0</formula>
    </cfRule>
  </conditionalFormatting>
  <dataValidations count="10">
    <dataValidation type="list" allowBlank="1" showInputMessage="1" showErrorMessage="1" sqref="M2 C18 AD2">
      <formula1>"true, false"</formula1>
    </dataValidation>
    <dataValidation type="list" allowBlank="1" showInputMessage="1" showErrorMessage="1" sqref="C8">
      <formula1>"linear, quadra, bspline, kruger"</formula1>
    </dataValidation>
    <dataValidation type="list" allowBlank="1" showInputMessage="1" showErrorMessage="1" sqref="C9">
      <formula1>"r,rt,d"</formula1>
    </dataValidation>
    <dataValidation type="list" allowBlank="1" showInputMessage="1" showErrorMessage="1" sqref="C12">
      <formula1>"standard, adjusted"</formula1>
    </dataValidation>
    <dataValidation type="list" allowBlank="1" showInputMessage="1" showErrorMessage="1" sqref="C13">
      <formula1>"on, off"</formula1>
    </dataValidation>
    <dataValidation type="list" allowBlank="1" showInputMessage="1" showErrorMessage="1" sqref="C14">
      <formula1>"start, end, stub"</formula1>
    </dataValidation>
    <dataValidation type="list" allowBlank="1" showInputMessage="1" showErrorMessage="1" sqref="C17">
      <formula1>"NoAdj, Backward, Forward, ModFollow"</formula1>
    </dataValidation>
    <dataValidation type="list" allowBlank="1" showInputMessage="1" showErrorMessage="1" sqref="C19">
      <formula1>"EURIBOR1Y,EURIBOR6M,EURIBOR3M,EURIBOR1M"</formula1>
    </dataValidation>
    <dataValidation type="list" allowBlank="1" showInputMessage="1" showErrorMessage="1" sqref="C60">
      <formula1>"0,1"</formula1>
    </dataValidation>
    <dataValidation type="list" allowBlank="1" showInputMessage="1" showErrorMessage="1" sqref="C15">
      <formula1>"1234,1243,1324,1342,1423,1432,2134,2143,2314,2341,2413,2431,3124,3142,3214,3241,3412,3421,4123,4132,4213,4231,4312,4321"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O4086"/>
  <sheetViews>
    <sheetView showGridLines="0" workbookViewId="0"/>
  </sheetViews>
  <sheetFormatPr defaultRowHeight="11.25" x14ac:dyDescent="0.2"/>
  <cols>
    <col min="1" max="1" width="9.140625" style="117"/>
    <col min="2" max="2" width="7.28515625" style="116" customWidth="1"/>
    <col min="3" max="3" width="11" style="117" customWidth="1"/>
    <col min="4" max="6" width="16.5703125" style="119" customWidth="1"/>
    <col min="7" max="8" width="10.85546875" style="270" customWidth="1"/>
    <col min="9" max="9" width="19.42578125" style="252" customWidth="1"/>
    <col min="10" max="10" width="15.5703125" style="252" customWidth="1"/>
    <col min="11" max="11" width="13.85546875" style="252" customWidth="1"/>
    <col min="12" max="12" width="16.42578125" style="252" customWidth="1"/>
    <col min="13" max="13" width="16.5703125" style="117" customWidth="1"/>
    <col min="14" max="14" width="9.140625" style="117"/>
    <col min="15" max="15" width="10" style="117" bestFit="1" customWidth="1"/>
    <col min="16" max="16384" width="9.140625" style="117"/>
  </cols>
  <sheetData>
    <row r="1" spans="1:15" ht="15.75" customHeight="1" x14ac:dyDescent="0.2">
      <c r="A1" s="129"/>
    </row>
    <row r="2" spans="1:15" ht="13.5" x14ac:dyDescent="0.2">
      <c r="B2" s="290"/>
      <c r="C2" s="291"/>
      <c r="D2" s="294" t="s">
        <v>178</v>
      </c>
      <c r="E2" s="295"/>
      <c r="F2" s="296"/>
      <c r="G2" s="294" t="s">
        <v>206</v>
      </c>
      <c r="H2" s="296"/>
      <c r="I2" s="271"/>
      <c r="J2" s="297"/>
      <c r="K2" s="297"/>
      <c r="L2" s="297"/>
      <c r="O2" s="165"/>
    </row>
    <row r="3" spans="1:15" x14ac:dyDescent="0.2">
      <c r="B3" s="292"/>
      <c r="C3" s="293"/>
      <c r="D3" s="107" t="s">
        <v>205</v>
      </c>
      <c r="E3" s="259" t="s">
        <v>101</v>
      </c>
      <c r="F3" s="259" t="s">
        <v>204</v>
      </c>
      <c r="G3" s="273" t="s">
        <v>207</v>
      </c>
      <c r="H3" s="272" t="s">
        <v>208</v>
      </c>
      <c r="I3" s="253"/>
      <c r="J3" s="253"/>
      <c r="K3" s="253"/>
      <c r="L3" s="253"/>
      <c r="O3" s="165"/>
    </row>
    <row r="4" spans="1:15" x14ac:dyDescent="0.2">
      <c r="B4" s="110" t="s">
        <v>156</v>
      </c>
      <c r="C4" s="111">
        <f>today</f>
        <v>42828</v>
      </c>
      <c r="D4" s="315">
        <f>_xll.xlShmInterpRateFwd($D$3&amp;T(CalculationTrigger2),C4,,5,C5)</f>
        <v>-2.6313167043586364E-3</v>
      </c>
      <c r="E4" s="316">
        <f>_xll.xlShmInterpRateFwd($E$3&amp;T(CalculationTrigger2),C4,,5,C5)</f>
        <v>-2.6313167039534111E-3</v>
      </c>
      <c r="F4" s="316">
        <f>_xll.xlShmInterpRateFwd($F$3&amp;T(CalculationTrigger2),C4,,5,C5)</f>
        <v>-2.6313167043586364E-3</v>
      </c>
      <c r="G4" s="267">
        <f>(D4-E4)*10000</f>
        <v>-4.0522533245601622E-9</v>
      </c>
      <c r="H4" s="274">
        <f>(E4-F4)*10000</f>
        <v>4.0522533245601622E-9</v>
      </c>
      <c r="I4" s="250"/>
      <c r="J4" s="251"/>
      <c r="K4" s="251"/>
      <c r="L4" s="251"/>
    </row>
    <row r="5" spans="1:15" x14ac:dyDescent="0.2">
      <c r="B5" s="112" t="s">
        <v>156</v>
      </c>
      <c r="C5" s="113">
        <f>_xll.qlCalendarAdvance("TARGET",C4,B5,"mf")</f>
        <v>42829</v>
      </c>
      <c r="D5" s="120">
        <f>_xll.xlShmInterpRateFwd($D$3&amp;T(CalculationTrigger2),C5,,5,C6)</f>
        <v>-2.631316704277591E-3</v>
      </c>
      <c r="E5" s="260">
        <f>_xll.xlShmInterpRateFwd($E$3&amp;T(CalculationTrigger2),C5,,5,C6)</f>
        <v>-2.6313167040344556E-3</v>
      </c>
      <c r="F5" s="260">
        <f>_xll.xlShmInterpRateFwd($F$3&amp;T(CalculationTrigger2),C5,,5,C6)</f>
        <v>-2.631316704277591E-3</v>
      </c>
      <c r="G5" s="268">
        <f t="shared" ref="G5:G68" si="0">(D5-E5)*10000</f>
        <v>-2.4313537294595733E-9</v>
      </c>
      <c r="H5" s="275">
        <f t="shared" ref="H5:H68" si="1">(E5-F5)*10000</f>
        <v>2.4313537294595733E-9</v>
      </c>
      <c r="I5" s="250"/>
      <c r="J5" s="251"/>
      <c r="K5" s="251"/>
      <c r="L5" s="251"/>
    </row>
    <row r="6" spans="1:15" x14ac:dyDescent="0.2">
      <c r="B6" s="112" t="s">
        <v>156</v>
      </c>
      <c r="C6" s="113">
        <f>_xll.qlCalendarAdvance("TARGET",C5,B6,"mf")</f>
        <v>42830</v>
      </c>
      <c r="D6" s="120">
        <f>_xll.xlShmInterpRateFwd($D$3&amp;T(CalculationTrigger2),C6,,5,C7)</f>
        <v>-2.6313167043586364E-3</v>
      </c>
      <c r="E6" s="260">
        <f>_xll.xlShmInterpRateFwd($E$3&amp;T(CalculationTrigger2),C6,,5,C7)</f>
        <v>-2.6313167039534111E-3</v>
      </c>
      <c r="F6" s="260">
        <f>_xll.xlShmInterpRateFwd($F$3&amp;T(CalculationTrigger2),C6,,5,C7)</f>
        <v>-2.6313167043586364E-3</v>
      </c>
      <c r="G6" s="268">
        <f t="shared" si="0"/>
        <v>-4.0522533245601622E-9</v>
      </c>
      <c r="H6" s="275">
        <f t="shared" si="1"/>
        <v>4.0522533245601622E-9</v>
      </c>
      <c r="I6" s="250"/>
      <c r="J6" s="251"/>
      <c r="K6" s="251"/>
      <c r="L6" s="251"/>
    </row>
    <row r="7" spans="1:15" x14ac:dyDescent="0.2">
      <c r="B7" s="112" t="s">
        <v>156</v>
      </c>
      <c r="C7" s="113">
        <f>_xll.qlCalendarAdvance("TARGET",C6,B7,"mf")</f>
        <v>42831</v>
      </c>
      <c r="D7" s="120">
        <f>_xll.xlShmInterpRateFwd($D$3&amp;T(CalculationTrigger2),C7,,5,C8)</f>
        <v>-2.6313167038723656E-3</v>
      </c>
      <c r="E7" s="260">
        <f>_xll.xlShmInterpRateFwd($E$3&amp;T(CalculationTrigger2),C7,,5,C8)</f>
        <v>-2.6313167035481853E-3</v>
      </c>
      <c r="F7" s="260">
        <f>_xll.xlShmInterpRateFwd($F$3&amp;T(CalculationTrigger2),C7,,5,C8)</f>
        <v>-2.6313167038723656E-3</v>
      </c>
      <c r="G7" s="268">
        <f t="shared" si="0"/>
        <v>-3.2418035270098677E-9</v>
      </c>
      <c r="H7" s="275">
        <f t="shared" si="1"/>
        <v>3.2418035270098677E-9</v>
      </c>
      <c r="I7" s="250"/>
      <c r="J7" s="251"/>
      <c r="K7" s="251"/>
      <c r="L7" s="251"/>
    </row>
    <row r="8" spans="1:15" x14ac:dyDescent="0.2">
      <c r="B8" s="112" t="s">
        <v>156</v>
      </c>
      <c r="C8" s="113">
        <f>_xll.qlCalendarAdvance("TARGET",C7,B8,"mf")</f>
        <v>42832</v>
      </c>
      <c r="D8" s="120">
        <f>_xll.xlShmInterpRateFwd($D$3&amp;T(CalculationTrigger2),C8,,5,C9)</f>
        <v>-2.6312977323218389E-3</v>
      </c>
      <c r="E8" s="260">
        <f>_xll.xlShmInterpRateFwd($E$3&amp;T(CalculationTrigger2),C8,,5,C9)</f>
        <v>-2.6312977322678101E-3</v>
      </c>
      <c r="F8" s="260">
        <f>_xll.xlShmInterpRateFwd($F$3&amp;T(CalculationTrigger2),C8,,5,C9)</f>
        <v>-2.6312977323218389E-3</v>
      </c>
      <c r="G8" s="268">
        <f t="shared" si="0"/>
        <v>-5.4028830021035645E-10</v>
      </c>
      <c r="H8" s="275">
        <f t="shared" si="1"/>
        <v>5.4028830021035645E-10</v>
      </c>
      <c r="I8" s="250"/>
      <c r="J8" s="251"/>
      <c r="K8" s="251"/>
      <c r="L8" s="251"/>
    </row>
    <row r="9" spans="1:15" x14ac:dyDescent="0.2">
      <c r="B9" s="112" t="s">
        <v>156</v>
      </c>
      <c r="C9" s="113">
        <f>_xll.qlCalendarAdvance("TARGET",C8,B9,"mf")</f>
        <v>42835</v>
      </c>
      <c r="D9" s="120">
        <f>_xll.xlShmInterpRateFwd($D$3&amp;T(CalculationTrigger2),C9,,5,C10)</f>
        <v>-2.6313167006305612E-3</v>
      </c>
      <c r="E9" s="260">
        <f>_xll.xlShmInterpRateFwd($E$3&amp;T(CalculationTrigger2),C9,,5,C10)</f>
        <v>-2.6313167007926512E-3</v>
      </c>
      <c r="F9" s="260">
        <f>_xll.xlShmInterpRateFwd($F$3&amp;T(CalculationTrigger2),C9,,5,C10)</f>
        <v>-2.6313167006305612E-3</v>
      </c>
      <c r="G9" s="268">
        <f t="shared" si="0"/>
        <v>1.6208995951005889E-9</v>
      </c>
      <c r="H9" s="275">
        <f t="shared" si="1"/>
        <v>-1.6208995951005889E-9</v>
      </c>
      <c r="I9" s="250"/>
      <c r="J9" s="251"/>
      <c r="K9" s="251"/>
      <c r="L9" s="251"/>
    </row>
    <row r="10" spans="1:15" x14ac:dyDescent="0.2">
      <c r="B10" s="112" t="s">
        <v>156</v>
      </c>
      <c r="C10" s="113">
        <f>_xll.qlCalendarAdvance("TARGET",C9,B10,"mf")</f>
        <v>42836</v>
      </c>
      <c r="D10" s="120">
        <f>_xll.xlShmInterpRateFwd($D$3&amp;T(CalculationTrigger2),C10,,5,C11)</f>
        <v>-2.6313167017651927E-3</v>
      </c>
      <c r="E10" s="260">
        <f>_xll.xlShmInterpRateFwd($E$3&amp;T(CalculationTrigger2),C10,,5,C11)</f>
        <v>-2.6313167016841477E-3</v>
      </c>
      <c r="F10" s="260">
        <f>_xll.xlShmInterpRateFwd($F$3&amp;T(CalculationTrigger2),C10,,5,C11)</f>
        <v>-2.6313167017651927E-3</v>
      </c>
      <c r="G10" s="268">
        <f t="shared" si="0"/>
        <v>-8.1044979755029445E-10</v>
      </c>
      <c r="H10" s="275">
        <f t="shared" si="1"/>
        <v>8.1044979755029445E-10</v>
      </c>
      <c r="I10" s="250"/>
      <c r="J10" s="251"/>
      <c r="K10" s="251"/>
      <c r="L10" s="251"/>
    </row>
    <row r="11" spans="1:15" x14ac:dyDescent="0.2">
      <c r="B11" s="112" t="s">
        <v>156</v>
      </c>
      <c r="C11" s="113">
        <f>_xll.qlCalendarAdvance("TARGET",C10,B11,"mf")</f>
        <v>42837</v>
      </c>
      <c r="D11" s="120">
        <f>_xll.xlShmInterpRateFwd($D$3&amp;T(CalculationTrigger2),C11,,5,C12)</f>
        <v>-2.6313167028187792E-3</v>
      </c>
      <c r="E11" s="260">
        <f>_xll.xlShmInterpRateFwd($E$3&amp;T(CalculationTrigger2),C11,,5,C12)</f>
        <v>-2.6313167027377342E-3</v>
      </c>
      <c r="F11" s="260">
        <f>_xll.xlShmInterpRateFwd($F$3&amp;T(CalculationTrigger2),C11,,5,C12)</f>
        <v>-2.6313167028187792E-3</v>
      </c>
      <c r="G11" s="268">
        <f t="shared" si="0"/>
        <v>-8.1044979755029445E-10</v>
      </c>
      <c r="H11" s="275">
        <f t="shared" si="1"/>
        <v>8.1044979755029445E-10</v>
      </c>
      <c r="I11" s="250"/>
      <c r="J11" s="251"/>
      <c r="K11" s="251"/>
      <c r="L11" s="251"/>
    </row>
    <row r="12" spans="1:15" x14ac:dyDescent="0.2">
      <c r="B12" s="112" t="s">
        <v>156</v>
      </c>
      <c r="C12" s="113">
        <f>_xll.qlCalendarAdvance("TARGET",C11,B12,"mf")</f>
        <v>42838</v>
      </c>
      <c r="D12" s="120">
        <f>_xll.xlShmInterpRateFwd($D$3&amp;T(CalculationTrigger2),C12,,5,C13)</f>
        <v>-2.6312787649207165E-3</v>
      </c>
      <c r="E12" s="260">
        <f>_xll.xlShmInterpRateFwd($E$3&amp;T(CalculationTrigger2),C12,,5,C13)</f>
        <v>-2.6312787650990058E-3</v>
      </c>
      <c r="F12" s="260">
        <f>_xll.xlShmInterpRateFwd($F$3&amp;T(CalculationTrigger2),C12,,5,C13)</f>
        <v>-2.6312787649207165E-3</v>
      </c>
      <c r="G12" s="268">
        <f t="shared" si="0"/>
        <v>1.7828924100959931E-9</v>
      </c>
      <c r="H12" s="275">
        <f t="shared" si="1"/>
        <v>-1.7828924100959931E-9</v>
      </c>
      <c r="I12" s="250"/>
      <c r="J12" s="251"/>
      <c r="K12" s="251"/>
      <c r="L12" s="251"/>
    </row>
    <row r="13" spans="1:15" x14ac:dyDescent="0.2">
      <c r="B13" s="112" t="s">
        <v>156</v>
      </c>
      <c r="C13" s="113">
        <f>_xll.qlCalendarAdvance("TARGET",C12,B13,"mf")</f>
        <v>42843</v>
      </c>
      <c r="D13" s="120">
        <f>_xll.xlShmInterpRateFwd($D$3&amp;T(CalculationTrigger2),C13,,5,C14)</f>
        <v>-2.6313167031429595E-3</v>
      </c>
      <c r="E13" s="260">
        <f>_xll.xlShmInterpRateFwd($E$3&amp;T(CalculationTrigger2),C13,,5,C14)</f>
        <v>-2.6313167032240045E-3</v>
      </c>
      <c r="F13" s="260">
        <f>_xll.xlShmInterpRateFwd($F$3&amp;T(CalculationTrigger2),C13,,5,C14)</f>
        <v>-2.6313167031429595E-3</v>
      </c>
      <c r="G13" s="268">
        <f t="shared" si="0"/>
        <v>8.1044979755029445E-10</v>
      </c>
      <c r="H13" s="275">
        <f t="shared" si="1"/>
        <v>-8.1044979755029445E-10</v>
      </c>
      <c r="I13" s="250"/>
      <c r="J13" s="251"/>
      <c r="K13" s="251"/>
      <c r="L13" s="251"/>
    </row>
    <row r="14" spans="1:15" x14ac:dyDescent="0.2">
      <c r="B14" s="112" t="s">
        <v>156</v>
      </c>
      <c r="C14" s="113">
        <f>_xll.qlCalendarAdvance("TARGET",C13,B14,"mf")</f>
        <v>42844</v>
      </c>
      <c r="D14" s="120">
        <f>_xll.xlShmInterpRateFwd($D$3&amp;T(CalculationTrigger2),C14,,5,C15)</f>
        <v>-2.6313167014410123E-3</v>
      </c>
      <c r="E14" s="260">
        <f>_xll.xlShmInterpRateFwd($E$3&amp;T(CalculationTrigger2),C14,,5,C15)</f>
        <v>-2.6313167014410123E-3</v>
      </c>
      <c r="F14" s="260">
        <f>_xll.xlShmInterpRateFwd($F$3&amp;T(CalculationTrigger2),C14,,5,C15)</f>
        <v>-2.6313167014410123E-3</v>
      </c>
      <c r="G14" s="268">
        <f t="shared" si="0"/>
        <v>0</v>
      </c>
      <c r="H14" s="275">
        <f t="shared" si="1"/>
        <v>0</v>
      </c>
      <c r="I14" s="250"/>
      <c r="J14" s="251"/>
      <c r="K14" s="251"/>
      <c r="L14" s="251"/>
    </row>
    <row r="15" spans="1:15" x14ac:dyDescent="0.2">
      <c r="B15" s="112" t="s">
        <v>156</v>
      </c>
      <c r="C15" s="113">
        <f>_xll.qlCalendarAdvance("TARGET",C14,B15,"mf")</f>
        <v>42845</v>
      </c>
      <c r="D15" s="120">
        <f>_xll.xlShmInterpRateFwd($D$3&amp;T(CalculationTrigger2),C15,,5,C16)</f>
        <v>-2.6313166987665232E-3</v>
      </c>
      <c r="E15" s="260">
        <f>_xll.xlShmInterpRateFwd($E$3&amp;T(CalculationTrigger2),C15,,5,C16)</f>
        <v>-2.6313166988475687E-3</v>
      </c>
      <c r="F15" s="260">
        <f>_xll.xlShmInterpRateFwd($F$3&amp;T(CalculationTrigger2),C15,,5,C16)</f>
        <v>-2.6313166987665232E-3</v>
      </c>
      <c r="G15" s="268">
        <f t="shared" si="0"/>
        <v>8.1045413435898439E-10</v>
      </c>
      <c r="H15" s="275">
        <f t="shared" si="1"/>
        <v>-8.1045413435898439E-10</v>
      </c>
      <c r="I15" s="250"/>
      <c r="J15" s="251"/>
      <c r="K15" s="251"/>
      <c r="L15" s="251"/>
    </row>
    <row r="16" spans="1:15" x14ac:dyDescent="0.2">
      <c r="B16" s="112" t="s">
        <v>156</v>
      </c>
      <c r="C16" s="113">
        <f>_xll.qlCalendarAdvance("TARGET",C15,B16,"mf")</f>
        <v>42846</v>
      </c>
      <c r="D16" s="120">
        <f>_xll.xlShmInterpRateFwd($D$3&amp;T(CalculationTrigger2),C16,,5,C17)</f>
        <v>-2.6312977265407875E-3</v>
      </c>
      <c r="E16" s="260">
        <f>_xll.xlShmInterpRateFwd($E$3&amp;T(CalculationTrigger2),C16,,5,C17)</f>
        <v>-2.6312977266758587E-3</v>
      </c>
      <c r="F16" s="260">
        <f>_xll.xlShmInterpRateFwd($F$3&amp;T(CalculationTrigger2),C16,,5,C17)</f>
        <v>-2.6312977265407875E-3</v>
      </c>
      <c r="G16" s="268">
        <f t="shared" si="0"/>
        <v>1.3507120769085112E-9</v>
      </c>
      <c r="H16" s="275">
        <f t="shared" si="1"/>
        <v>-1.3507120769085112E-9</v>
      </c>
      <c r="I16" s="250"/>
      <c r="J16" s="251"/>
      <c r="K16" s="251"/>
      <c r="L16" s="251"/>
    </row>
    <row r="17" spans="2:12" x14ac:dyDescent="0.2">
      <c r="B17" s="112" t="s">
        <v>156</v>
      </c>
      <c r="C17" s="113">
        <f>_xll.qlCalendarAdvance("TARGET",C16,B17,"mf")</f>
        <v>42849</v>
      </c>
      <c r="D17" s="120">
        <f>_xll.xlShmInterpRateFwd($D$3&amp;T(CalculationTrigger2),C17,,5,C18)</f>
        <v>-2.6313166966593507E-3</v>
      </c>
      <c r="E17" s="260">
        <f>_xll.xlShmInterpRateFwd($E$3&amp;T(CalculationTrigger2),C17,,5,C18)</f>
        <v>-2.6313166968214407E-3</v>
      </c>
      <c r="F17" s="260">
        <f>_xll.xlShmInterpRateFwd($F$3&amp;T(CalculationTrigger2),C17,,5,C18)</f>
        <v>-2.6313166966593507E-3</v>
      </c>
      <c r="G17" s="268">
        <f t="shared" si="0"/>
        <v>1.6208995951005889E-9</v>
      </c>
      <c r="H17" s="275">
        <f t="shared" si="1"/>
        <v>-1.6208995951005889E-9</v>
      </c>
      <c r="I17" s="250"/>
      <c r="J17" s="251"/>
      <c r="K17" s="251"/>
      <c r="L17" s="251"/>
    </row>
    <row r="18" spans="2:12" x14ac:dyDescent="0.2">
      <c r="B18" s="112" t="s">
        <v>156</v>
      </c>
      <c r="C18" s="113">
        <f>_xll.qlCalendarAdvance("TARGET",C17,B18,"mf")</f>
        <v>42850</v>
      </c>
      <c r="D18" s="120">
        <f>_xll.xlShmInterpRateFwd($D$3&amp;T(CalculationTrigger2),C18,,5,C19)</f>
        <v>-2.6313166994148844E-3</v>
      </c>
      <c r="E18" s="260">
        <f>_xll.xlShmInterpRateFwd($E$3&amp;T(CalculationTrigger2),C18,,5,C19)</f>
        <v>-2.6313166994959298E-3</v>
      </c>
      <c r="F18" s="260">
        <f>_xll.xlShmInterpRateFwd($F$3&amp;T(CalculationTrigger2),C18,,5,C19)</f>
        <v>-2.6313166994148844E-3</v>
      </c>
      <c r="G18" s="268">
        <f t="shared" si="0"/>
        <v>8.1045413435898439E-10</v>
      </c>
      <c r="H18" s="275">
        <f t="shared" si="1"/>
        <v>-8.1045413435898439E-10</v>
      </c>
      <c r="I18" s="250"/>
      <c r="J18" s="251"/>
      <c r="K18" s="251"/>
      <c r="L18" s="251"/>
    </row>
    <row r="19" spans="2:12" x14ac:dyDescent="0.2">
      <c r="B19" s="112" t="s">
        <v>156</v>
      </c>
      <c r="C19" s="113">
        <f>_xll.qlCalendarAdvance("TARGET",C18,B19,"mf")</f>
        <v>42851</v>
      </c>
      <c r="D19" s="120">
        <f>_xll.xlShmInterpRateFwd($D$3&amp;T(CalculationTrigger2),C19,,5,C20)</f>
        <v>-2.6313167037913207E-3</v>
      </c>
      <c r="E19" s="260">
        <f>_xll.xlShmInterpRateFwd($E$3&amp;T(CalculationTrigger2),C19,,5,C20)</f>
        <v>-2.6313167037913207E-3</v>
      </c>
      <c r="F19" s="260">
        <f>_xll.xlShmInterpRateFwd($F$3&amp;T(CalculationTrigger2),C19,,5,C20)</f>
        <v>-2.6313167037913207E-3</v>
      </c>
      <c r="G19" s="268">
        <f t="shared" si="0"/>
        <v>0</v>
      </c>
      <c r="H19" s="275">
        <f t="shared" si="1"/>
        <v>0</v>
      </c>
      <c r="I19" s="250"/>
      <c r="J19" s="251"/>
      <c r="K19" s="251"/>
      <c r="L19" s="251"/>
    </row>
    <row r="20" spans="2:12" x14ac:dyDescent="0.2">
      <c r="B20" s="112" t="s">
        <v>156</v>
      </c>
      <c r="C20" s="113">
        <f>_xll.qlCalendarAdvance("TARGET",C19,B20,"mf")</f>
        <v>42852</v>
      </c>
      <c r="D20" s="120">
        <f>_xll.xlShmInterpRateFwd($D$3&amp;T(CalculationTrigger2),C20,,5,C21)</f>
        <v>-2.6313167083298469E-3</v>
      </c>
      <c r="E20" s="260">
        <f>_xll.xlShmInterpRateFwd($E$3&amp;T(CalculationTrigger2),C20,,5,C21)</f>
        <v>-2.6313167082488015E-3</v>
      </c>
      <c r="F20" s="260">
        <f>_xll.xlShmInterpRateFwd($F$3&amp;T(CalculationTrigger2),C20,,5,C21)</f>
        <v>-2.6313167083298469E-3</v>
      </c>
      <c r="G20" s="268">
        <f t="shared" si="0"/>
        <v>-8.1045413435898439E-10</v>
      </c>
      <c r="H20" s="275">
        <f t="shared" si="1"/>
        <v>8.1045413435898439E-10</v>
      </c>
      <c r="I20" s="250"/>
      <c r="J20" s="251"/>
      <c r="K20" s="251"/>
      <c r="L20" s="251"/>
    </row>
    <row r="21" spans="2:12" x14ac:dyDescent="0.2">
      <c r="B21" s="112" t="s">
        <v>156</v>
      </c>
      <c r="C21" s="113">
        <f>_xll.qlCalendarAdvance("TARGET",C20,B21,"mf")</f>
        <v>42853</v>
      </c>
      <c r="D21" s="120">
        <f>_xll.xlShmInterpRateFwd($D$3&amp;T(CalculationTrigger2),C21,,5,C22)</f>
        <v>-2.6312882609922914E-3</v>
      </c>
      <c r="E21" s="260">
        <f>_xll.xlShmInterpRateFwd($E$3&amp;T(CalculationTrigger2),C21,,5,C22)</f>
        <v>-2.631288260830208E-3</v>
      </c>
      <c r="F21" s="260">
        <f>_xll.xlShmInterpRateFwd($F$3&amp;T(CalculationTrigger2),C21,,5,C22)</f>
        <v>-2.6312882609922914E-3</v>
      </c>
      <c r="G21" s="268">
        <f t="shared" si="0"/>
        <v>-1.6208345429702398E-9</v>
      </c>
      <c r="H21" s="275">
        <f t="shared" si="1"/>
        <v>1.6208345429702398E-9</v>
      </c>
      <c r="I21" s="250"/>
      <c r="J21" s="251"/>
      <c r="K21" s="251"/>
      <c r="L21" s="251"/>
    </row>
    <row r="22" spans="2:12" x14ac:dyDescent="0.2">
      <c r="B22" s="112" t="s">
        <v>156</v>
      </c>
      <c r="C22" s="113">
        <f>_xll.qlCalendarAdvance("TARGET",C21,B22,"mf")</f>
        <v>42857</v>
      </c>
      <c r="D22" s="120">
        <f>_xll.xlShmInterpRateFwd($D$3&amp;T(CalculationTrigger2),C22,,5,C23)</f>
        <v>-2.6313167154618168E-3</v>
      </c>
      <c r="E22" s="260">
        <f>_xll.xlShmInterpRateFwd($E$3&amp;T(CalculationTrigger2),C22,,5,C23)</f>
        <v>-2.6313167152186815E-3</v>
      </c>
      <c r="F22" s="260">
        <f>_xll.xlShmInterpRateFwd($F$3&amp;T(CalculationTrigger2),C22,,5,C23)</f>
        <v>-2.6313167154618168E-3</v>
      </c>
      <c r="G22" s="268">
        <f t="shared" si="0"/>
        <v>-2.4313537294595733E-9</v>
      </c>
      <c r="H22" s="275">
        <f t="shared" si="1"/>
        <v>2.4313537294595733E-9</v>
      </c>
      <c r="I22" s="250"/>
      <c r="J22" s="251"/>
      <c r="K22" s="251"/>
      <c r="L22" s="251"/>
    </row>
    <row r="23" spans="2:12" x14ac:dyDescent="0.2">
      <c r="B23" s="112" t="s">
        <v>156</v>
      </c>
      <c r="C23" s="113">
        <f>_xll.qlCalendarAdvance("TARGET",C22,B23,"mf")</f>
        <v>42858</v>
      </c>
      <c r="D23" s="120">
        <f>_xll.xlShmInterpRateFwd($D$3&amp;T(CalculationTrigger2),C23,,5,C24)</f>
        <v>-2.6313167123821024E-3</v>
      </c>
      <c r="E23" s="260">
        <f>_xll.xlShmInterpRateFwd($E$3&amp;T(CalculationTrigger2),C23,,5,C24)</f>
        <v>-2.6313167122200124E-3</v>
      </c>
      <c r="F23" s="260">
        <f>_xll.xlShmInterpRateFwd($F$3&amp;T(CalculationTrigger2),C23,,5,C24)</f>
        <v>-2.6313167123821024E-3</v>
      </c>
      <c r="G23" s="268">
        <f t="shared" si="0"/>
        <v>-1.6208995951005889E-9</v>
      </c>
      <c r="H23" s="275">
        <f t="shared" si="1"/>
        <v>1.6208995951005889E-9</v>
      </c>
      <c r="I23" s="250"/>
      <c r="J23" s="251"/>
      <c r="K23" s="251"/>
      <c r="L23" s="251"/>
    </row>
    <row r="24" spans="2:12" x14ac:dyDescent="0.2">
      <c r="B24" s="112" t="s">
        <v>156</v>
      </c>
      <c r="C24" s="113">
        <f>_xll.qlCalendarAdvance("TARGET",C23,B24,"mf")</f>
        <v>42859</v>
      </c>
      <c r="D24" s="120">
        <f>_xll.xlShmInterpRateFwd($D$3&amp;T(CalculationTrigger2),C24,,5,C25)</f>
        <v>-2.6313167074383504E-3</v>
      </c>
      <c r="E24" s="260">
        <f>_xll.xlShmInterpRateFwd($E$3&amp;T(CalculationTrigger2),C24,,5,C25)</f>
        <v>-2.6313167074383504E-3</v>
      </c>
      <c r="F24" s="260">
        <f>_xll.xlShmInterpRateFwd($F$3&amp;T(CalculationTrigger2),C24,,5,C25)</f>
        <v>-2.6313167074383504E-3</v>
      </c>
      <c r="G24" s="268">
        <f t="shared" si="0"/>
        <v>0</v>
      </c>
      <c r="H24" s="275">
        <f t="shared" si="1"/>
        <v>0</v>
      </c>
      <c r="I24" s="250"/>
      <c r="J24" s="251"/>
      <c r="K24" s="251"/>
      <c r="L24" s="251"/>
    </row>
    <row r="25" spans="2:12" x14ac:dyDescent="0.2">
      <c r="B25" s="112" t="s">
        <v>156</v>
      </c>
      <c r="C25" s="113">
        <f>_xll.qlCalendarAdvance("TARGET",C24,B25,"mf")</f>
        <v>42860</v>
      </c>
      <c r="D25" s="120">
        <f>_xll.xlShmInterpRateFwd($D$3&amp;T(CalculationTrigger2),C25,,5,C26)</f>
        <v>-2.6261618633106072E-3</v>
      </c>
      <c r="E25" s="260">
        <f>_xll.xlShmInterpRateFwd($E$3&amp;T(CalculationTrigger2),C25,,5,C26)</f>
        <v>-2.6261618632835927E-3</v>
      </c>
      <c r="F25" s="260">
        <f>_xll.xlShmInterpRateFwd($F$3&amp;T(CalculationTrigger2),C25,,5,C26)</f>
        <v>-2.6261618633106072E-3</v>
      </c>
      <c r="G25" s="268">
        <f t="shared" si="0"/>
        <v>-2.7014415010517823E-10</v>
      </c>
      <c r="H25" s="275">
        <f t="shared" si="1"/>
        <v>2.7014415010517823E-10</v>
      </c>
      <c r="I25" s="250"/>
      <c r="J25" s="251"/>
      <c r="K25" s="251"/>
      <c r="L25" s="251"/>
    </row>
    <row r="26" spans="2:12" x14ac:dyDescent="0.2">
      <c r="B26" s="112" t="s">
        <v>156</v>
      </c>
      <c r="C26" s="113">
        <f>_xll.qlCalendarAdvance("TARGET",C25,B26,"mf")</f>
        <v>42863</v>
      </c>
      <c r="D26" s="120">
        <f>_xll.xlShmInterpRateFwd($D$3&amp;T(CalculationTrigger2),C26,,5,C27)</f>
        <v>-2.6190159179951401E-3</v>
      </c>
      <c r="E26" s="260">
        <f>_xll.xlShmInterpRateFwd($E$3&amp;T(CalculationTrigger2),C26,,5,C27)</f>
        <v>-2.6190159180761851E-3</v>
      </c>
      <c r="F26" s="260">
        <f>_xll.xlShmInterpRateFwd($F$3&amp;T(CalculationTrigger2),C26,,5,C27)</f>
        <v>-2.6190159179951401E-3</v>
      </c>
      <c r="G26" s="268">
        <f t="shared" si="0"/>
        <v>8.1044979755029445E-10</v>
      </c>
      <c r="H26" s="275">
        <f t="shared" si="1"/>
        <v>-8.1044979755029445E-10</v>
      </c>
      <c r="I26" s="250"/>
      <c r="J26" s="251"/>
      <c r="K26" s="251"/>
      <c r="L26" s="251"/>
    </row>
    <row r="27" spans="2:12" x14ac:dyDescent="0.2">
      <c r="B27" s="112" t="s">
        <v>156</v>
      </c>
      <c r="C27" s="113">
        <f>_xll.qlCalendarAdvance("TARGET",C26,B27,"mf")</f>
        <v>42864</v>
      </c>
      <c r="D27" s="120">
        <f>_xll.xlShmInterpRateFwd($D$3&amp;T(CalculationTrigger2),C27,,5,C28)</f>
        <v>-2.6152758531319711E-3</v>
      </c>
      <c r="E27" s="260">
        <f>_xll.xlShmInterpRateFwd($E$3&amp;T(CalculationTrigger2),C27,,5,C28)</f>
        <v>-2.6152758530509261E-3</v>
      </c>
      <c r="F27" s="260">
        <f>_xll.xlShmInterpRateFwd($F$3&amp;T(CalculationTrigger2),C27,,5,C28)</f>
        <v>-2.6152758531319711E-3</v>
      </c>
      <c r="G27" s="268">
        <f t="shared" si="0"/>
        <v>-8.1044979755029445E-10</v>
      </c>
      <c r="H27" s="275">
        <f t="shared" si="1"/>
        <v>8.1044979755029445E-10</v>
      </c>
      <c r="I27" s="250"/>
      <c r="J27" s="251"/>
      <c r="K27" s="251"/>
      <c r="L27" s="251"/>
    </row>
    <row r="28" spans="2:12" x14ac:dyDescent="0.2">
      <c r="B28" s="112" t="s">
        <v>156</v>
      </c>
      <c r="C28" s="113">
        <f>_xll.qlCalendarAdvance("TARGET",C27,B28,"mf")</f>
        <v>42865</v>
      </c>
      <c r="D28" s="120">
        <f>_xll.xlShmInterpRateFwd($D$3&amp;T(CalculationTrigger2),C28,,5,C29)</f>
        <v>-2.6114703079486833E-3</v>
      </c>
      <c r="E28" s="260">
        <f>_xll.xlShmInterpRateFwd($E$3&amp;T(CalculationTrigger2),C28,,5,C29)</f>
        <v>-2.6114703080297283E-3</v>
      </c>
      <c r="F28" s="260">
        <f>_xll.xlShmInterpRateFwd($F$3&amp;T(CalculationTrigger2),C28,,5,C29)</f>
        <v>-2.6114703079486833E-3</v>
      </c>
      <c r="G28" s="268">
        <f t="shared" si="0"/>
        <v>8.1044979755029445E-10</v>
      </c>
      <c r="H28" s="275">
        <f t="shared" si="1"/>
        <v>-8.1044979755029445E-10</v>
      </c>
      <c r="I28" s="250"/>
      <c r="J28" s="251"/>
      <c r="K28" s="251"/>
      <c r="L28" s="251"/>
    </row>
    <row r="29" spans="2:12" x14ac:dyDescent="0.2">
      <c r="B29" s="112" t="s">
        <v>156</v>
      </c>
      <c r="C29" s="113">
        <f>_xll.qlCalendarAdvance("TARGET",C28,B29,"mf")</f>
        <v>42866</v>
      </c>
      <c r="D29" s="120">
        <f>_xll.xlShmInterpRateFwd($D$3&amp;T(CalculationTrigger2),C29,,5,C30)</f>
        <v>-2.6076186871559748E-3</v>
      </c>
      <c r="E29" s="260">
        <f>_xll.xlShmInterpRateFwd($E$3&amp;T(CalculationTrigger2),C29,,5,C30)</f>
        <v>-2.6076186872370198E-3</v>
      </c>
      <c r="F29" s="260">
        <f>_xll.xlShmInterpRateFwd($F$3&amp;T(CalculationTrigger2),C29,,5,C30)</f>
        <v>-2.6076186871559748E-3</v>
      </c>
      <c r="G29" s="268">
        <f t="shared" si="0"/>
        <v>8.1044979755029445E-10</v>
      </c>
      <c r="H29" s="275">
        <f t="shared" si="1"/>
        <v>-8.1044979755029445E-10</v>
      </c>
      <c r="I29" s="250"/>
      <c r="J29" s="251"/>
      <c r="K29" s="251"/>
      <c r="L29" s="251"/>
    </row>
    <row r="30" spans="2:12" x14ac:dyDescent="0.2">
      <c r="B30" s="112" t="s">
        <v>156</v>
      </c>
      <c r="C30" s="113">
        <f>_xll.qlCalendarAdvance("TARGET",C29,B30,"mf")</f>
        <v>42867</v>
      </c>
      <c r="D30" s="120">
        <f>_xll.xlShmInterpRateFwd($D$3&amp;T(CalculationTrigger2),C30,,5,C31)</f>
        <v>-2.5998403641834993E-3</v>
      </c>
      <c r="E30" s="260">
        <f>_xll.xlShmInterpRateFwd($E$3&amp;T(CalculationTrigger2),C30,,5,C31)</f>
        <v>-2.5998403642375277E-3</v>
      </c>
      <c r="F30" s="260">
        <f>_xll.xlShmInterpRateFwd($F$3&amp;T(CalculationTrigger2),C30,,5,C31)</f>
        <v>-2.5998403641834993E-3</v>
      </c>
      <c r="G30" s="268">
        <f t="shared" si="0"/>
        <v>5.4028396340166651E-10</v>
      </c>
      <c r="H30" s="275">
        <f t="shared" si="1"/>
        <v>-5.4028396340166651E-10</v>
      </c>
      <c r="I30" s="250"/>
      <c r="J30" s="251"/>
      <c r="K30" s="251"/>
      <c r="L30" s="251"/>
    </row>
    <row r="31" spans="2:12" x14ac:dyDescent="0.2">
      <c r="B31" s="112" t="s">
        <v>156</v>
      </c>
      <c r="C31" s="113">
        <f>_xll.qlCalendarAdvance("TARGET",C30,B31,"mf")</f>
        <v>42870</v>
      </c>
      <c r="D31" s="120">
        <f>_xll.xlShmInterpRateFwd($D$3&amp;T(CalculationTrigger2),C31,,5,C32)</f>
        <v>-2.59213953746066E-3</v>
      </c>
      <c r="E31" s="260">
        <f>_xll.xlShmInterpRateFwd($E$3&amp;T(CalculationTrigger2),C31,,5,C32)</f>
        <v>-2.59213953746066E-3</v>
      </c>
      <c r="F31" s="260">
        <f>_xll.xlShmInterpRateFwd($F$3&amp;T(CalculationTrigger2),C31,,5,C32)</f>
        <v>-2.59213953746066E-3</v>
      </c>
      <c r="G31" s="268">
        <f t="shared" si="0"/>
        <v>0</v>
      </c>
      <c r="H31" s="275">
        <f t="shared" si="1"/>
        <v>0</v>
      </c>
      <c r="I31" s="250"/>
      <c r="J31" s="251"/>
      <c r="K31" s="251"/>
      <c r="L31" s="251"/>
    </row>
    <row r="32" spans="2:12" x14ac:dyDescent="0.2">
      <c r="B32" s="112" t="s">
        <v>156</v>
      </c>
      <c r="C32" s="113">
        <f>_xll.qlCalendarAdvance("TARGET",C31,B32,"mf")</f>
        <v>42871</v>
      </c>
      <c r="D32" s="120">
        <f>_xll.xlShmInterpRateFwd($D$3&amp;T(CalculationTrigger2),C32,,5,C33)</f>
        <v>-2.588348605528827E-3</v>
      </c>
      <c r="E32" s="260">
        <f>_xll.xlShmInterpRateFwd($E$3&amp;T(CalculationTrigger2),C32,,5,C33)</f>
        <v>-2.588348605690917E-3</v>
      </c>
      <c r="F32" s="260">
        <f>_xll.xlShmInterpRateFwd($F$3&amp;T(CalculationTrigger2),C32,,5,C33)</f>
        <v>-2.588348605528827E-3</v>
      </c>
      <c r="G32" s="268">
        <f t="shared" si="0"/>
        <v>1.6208995951005889E-9</v>
      </c>
      <c r="H32" s="275">
        <f t="shared" si="1"/>
        <v>-1.6208995951005889E-9</v>
      </c>
      <c r="I32" s="250"/>
      <c r="J32" s="251"/>
      <c r="K32" s="251"/>
      <c r="L32" s="251"/>
    </row>
    <row r="33" spans="2:12" x14ac:dyDescent="0.2">
      <c r="B33" s="112" t="s">
        <v>156</v>
      </c>
      <c r="C33" s="113">
        <f>_xll.qlCalendarAdvance("TARGET",C32,B33,"mf")</f>
        <v>42872</v>
      </c>
      <c r="D33" s="120">
        <f>_xll.xlShmInterpRateFwd($D$3&amp;T(CalculationTrigger2),C33,,5,C34)</f>
        <v>-2.5846280249890935E-3</v>
      </c>
      <c r="E33" s="260">
        <f>_xll.xlShmInterpRateFwd($E$3&amp;T(CalculationTrigger2),C33,,5,C34)</f>
        <v>-2.5846280249890935E-3</v>
      </c>
      <c r="F33" s="260">
        <f>_xll.xlShmInterpRateFwd($F$3&amp;T(CalculationTrigger2),C33,,5,C34)</f>
        <v>-2.5846280249890935E-3</v>
      </c>
      <c r="G33" s="268">
        <f t="shared" si="0"/>
        <v>0</v>
      </c>
      <c r="H33" s="275">
        <f t="shared" si="1"/>
        <v>0</v>
      </c>
      <c r="I33" s="250"/>
      <c r="J33" s="251"/>
      <c r="K33" s="251"/>
      <c r="L33" s="251"/>
    </row>
    <row r="34" spans="2:12" x14ac:dyDescent="0.2">
      <c r="B34" s="112" t="s">
        <v>156</v>
      </c>
      <c r="C34" s="113">
        <f>_xll.qlCalendarAdvance("TARGET",C33,B34,"mf")</f>
        <v>42873</v>
      </c>
      <c r="D34" s="120">
        <f>_xll.xlShmInterpRateFwd($D$3&amp;T(CalculationTrigger2),C34,,5,C35)</f>
        <v>-2.5809971999960725E-3</v>
      </c>
      <c r="E34" s="260">
        <f>_xll.xlShmInterpRateFwd($E$3&amp;T(CalculationTrigger2),C34,,5,C35)</f>
        <v>-2.5809972001581629E-3</v>
      </c>
      <c r="F34" s="260">
        <f>_xll.xlShmInterpRateFwd($F$3&amp;T(CalculationTrigger2),C34,,5,C35)</f>
        <v>-2.5809971999960725E-3</v>
      </c>
      <c r="G34" s="268">
        <f t="shared" si="0"/>
        <v>1.6209039319092788E-9</v>
      </c>
      <c r="H34" s="275">
        <f t="shared" si="1"/>
        <v>-1.6209039319092788E-9</v>
      </c>
      <c r="I34" s="250"/>
      <c r="J34" s="251"/>
      <c r="K34" s="251"/>
      <c r="L34" s="251"/>
    </row>
    <row r="35" spans="2:12" x14ac:dyDescent="0.2">
      <c r="B35" s="112" t="s">
        <v>156</v>
      </c>
      <c r="C35" s="113">
        <f>_xll.qlCalendarAdvance("TARGET",C34,B35,"mf")</f>
        <v>42874</v>
      </c>
      <c r="D35" s="120">
        <f>_xll.xlShmInterpRateFwd($D$3&amp;T(CalculationTrigger2),C35,,5,C36)</f>
        <v>-2.5741136044648213E-3</v>
      </c>
      <c r="E35" s="260">
        <f>_xll.xlShmInterpRateFwd($E$3&amp;T(CalculationTrigger2),C35,,5,C36)</f>
        <v>-2.5741136045728786E-3</v>
      </c>
      <c r="F35" s="260">
        <f>_xll.xlShmInterpRateFwd($F$3&amp;T(CalculationTrigger2),C35,,5,C36)</f>
        <v>-2.5741136044648213E-3</v>
      </c>
      <c r="G35" s="268">
        <f t="shared" si="0"/>
        <v>1.080572263612023E-9</v>
      </c>
      <c r="H35" s="275">
        <f t="shared" si="1"/>
        <v>-1.080572263612023E-9</v>
      </c>
      <c r="I35" s="250"/>
      <c r="J35" s="251"/>
      <c r="K35" s="251"/>
      <c r="L35" s="251"/>
    </row>
    <row r="36" spans="2:12" x14ac:dyDescent="0.2">
      <c r="B36" s="112" t="s">
        <v>156</v>
      </c>
      <c r="C36" s="113">
        <f>_xll.qlCalendarAdvance("TARGET",C35,B36,"mf")</f>
        <v>42877</v>
      </c>
      <c r="D36" s="120">
        <f>_xll.xlShmInterpRateFwd($D$3&amp;T(CalculationTrigger2),C36,,5,C37)</f>
        <v>-2.5677595468976012E-3</v>
      </c>
      <c r="E36" s="260">
        <f>_xll.xlShmInterpRateFwd($E$3&amp;T(CalculationTrigger2),C36,,5,C37)</f>
        <v>-2.5677595469786462E-3</v>
      </c>
      <c r="F36" s="260">
        <f>_xll.xlShmInterpRateFwd($F$3&amp;T(CalculationTrigger2),C36,,5,C37)</f>
        <v>-2.5677595468976012E-3</v>
      </c>
      <c r="G36" s="268">
        <f t="shared" si="0"/>
        <v>8.1044979755029445E-10</v>
      </c>
      <c r="H36" s="275">
        <f t="shared" si="1"/>
        <v>-8.1044979755029445E-10</v>
      </c>
      <c r="I36" s="250"/>
      <c r="J36" s="251"/>
      <c r="K36" s="251"/>
      <c r="L36" s="251"/>
    </row>
    <row r="37" spans="2:12" x14ac:dyDescent="0.2">
      <c r="B37" s="112" t="s">
        <v>156</v>
      </c>
      <c r="C37" s="113">
        <f>_xll.qlCalendarAdvance("TARGET",C36,B37,"mf")</f>
        <v>42878</v>
      </c>
      <c r="D37" s="120">
        <f>_xll.xlShmInterpRateFwd($D$3&amp;T(CalculationTrigger2),C37,,5,C38)</f>
        <v>-2.5648685675142674E-3</v>
      </c>
      <c r="E37" s="260">
        <f>_xll.xlShmInterpRateFwd($E$3&amp;T(CalculationTrigger2),C37,,5,C38)</f>
        <v>-2.5648685676763583E-3</v>
      </c>
      <c r="F37" s="260">
        <f>_xll.xlShmInterpRateFwd($F$3&amp;T(CalculationTrigger2),C37,,5,C38)</f>
        <v>-2.5648685675142674E-3</v>
      </c>
      <c r="G37" s="268">
        <f t="shared" si="0"/>
        <v>1.6209082687179688E-9</v>
      </c>
      <c r="H37" s="275">
        <f t="shared" si="1"/>
        <v>-1.6209082687179688E-9</v>
      </c>
      <c r="I37" s="250"/>
      <c r="J37" s="251"/>
      <c r="K37" s="251"/>
      <c r="L37" s="251"/>
    </row>
    <row r="38" spans="2:12" x14ac:dyDescent="0.2">
      <c r="B38" s="112" t="s">
        <v>156</v>
      </c>
      <c r="C38" s="113">
        <f>_xll.qlCalendarAdvance("TARGET",C37,B38,"mf")</f>
        <v>42879</v>
      </c>
      <c r="D38" s="120">
        <f>_xll.xlShmInterpRateFwd($D$3&amp;T(CalculationTrigger2),C38,,5,C39)</f>
        <v>-2.5621837708191203E-3</v>
      </c>
      <c r="E38" s="260">
        <f>_xll.xlShmInterpRateFwd($E$3&amp;T(CalculationTrigger2),C38,,5,C39)</f>
        <v>-2.5621837709812103E-3</v>
      </c>
      <c r="F38" s="260">
        <f>_xll.xlShmInterpRateFwd($F$3&amp;T(CalculationTrigger2),C38,,5,C39)</f>
        <v>-2.5621837708191203E-3</v>
      </c>
      <c r="G38" s="268">
        <f t="shared" si="0"/>
        <v>1.6208995951005889E-9</v>
      </c>
      <c r="H38" s="275">
        <f t="shared" si="1"/>
        <v>-1.6208995951005889E-9</v>
      </c>
      <c r="I38" s="250"/>
      <c r="J38" s="251"/>
      <c r="K38" s="251"/>
      <c r="L38" s="251"/>
    </row>
    <row r="39" spans="2:12" x14ac:dyDescent="0.2">
      <c r="B39" s="112" t="s">
        <v>156</v>
      </c>
      <c r="C39" s="113">
        <f>_xll.qlCalendarAdvance("TARGET",C38,B39,"mf")</f>
        <v>42880</v>
      </c>
      <c r="D39" s="120">
        <f>_xll.xlShmInterpRateFwd($D$3&amp;T(CalculationTrigger2),C39,,5,C40)</f>
        <v>-2.55972456113592E-3</v>
      </c>
      <c r="E39" s="260">
        <f>_xll.xlShmInterpRateFwd($E$3&amp;T(CalculationTrigger2),C39,,5,C40)</f>
        <v>-2.5597245612169655E-3</v>
      </c>
      <c r="F39" s="260">
        <f>_xll.xlShmInterpRateFwd($F$3&amp;T(CalculationTrigger2),C39,,5,C40)</f>
        <v>-2.55972456113592E-3</v>
      </c>
      <c r="G39" s="268">
        <f t="shared" si="0"/>
        <v>8.1045413435898439E-10</v>
      </c>
      <c r="H39" s="275">
        <f t="shared" si="1"/>
        <v>-8.1045413435898439E-10</v>
      </c>
      <c r="I39" s="250"/>
      <c r="J39" s="251"/>
      <c r="K39" s="251"/>
      <c r="L39" s="251"/>
    </row>
    <row r="40" spans="2:12" x14ac:dyDescent="0.2">
      <c r="B40" s="112" t="s">
        <v>156</v>
      </c>
      <c r="C40" s="113">
        <f>_xll.qlCalendarAdvance("TARGET",C39,B40,"mf")</f>
        <v>42881</v>
      </c>
      <c r="D40" s="120">
        <f>_xll.xlShmInterpRateFwd($D$3&amp;T(CalculationTrigger2),C40,,5,C41)</f>
        <v>-2.555637226767602E-3</v>
      </c>
      <c r="E40" s="260">
        <f>_xll.xlShmInterpRateFwd($E$3&amp;T(CalculationTrigger2),C40,,5,C41)</f>
        <v>-2.5556372269026737E-3</v>
      </c>
      <c r="F40" s="260">
        <f>_xll.xlShmInterpRateFwd($F$3&amp;T(CalculationTrigger2),C40,,5,C41)</f>
        <v>-2.555637226767602E-3</v>
      </c>
      <c r="G40" s="268">
        <f t="shared" si="0"/>
        <v>1.3507164137172012E-9</v>
      </c>
      <c r="H40" s="275">
        <f t="shared" si="1"/>
        <v>-1.3507164137172012E-9</v>
      </c>
      <c r="I40" s="250"/>
      <c r="J40" s="251"/>
      <c r="K40" s="251"/>
      <c r="L40" s="251"/>
    </row>
    <row r="41" spans="2:12" x14ac:dyDescent="0.2">
      <c r="B41" s="112" t="s">
        <v>156</v>
      </c>
      <c r="C41" s="113">
        <f>_xll.qlCalendarAdvance("TARGET",C40,B41,"mf")</f>
        <v>42884</v>
      </c>
      <c r="D41" s="120">
        <f>_xll.xlShmInterpRateFwd($D$3&amp;T(CalculationTrigger2),C41,,5,C42)</f>
        <v>-2.5525316823242091E-3</v>
      </c>
      <c r="E41" s="260">
        <f>_xll.xlShmInterpRateFwd($E$3&amp;T(CalculationTrigger2),C41,,5,C42)</f>
        <v>-2.5525316824052545E-3</v>
      </c>
      <c r="F41" s="260">
        <f>_xll.xlShmInterpRateFwd($F$3&amp;T(CalculationTrigger2),C41,,5,C42)</f>
        <v>-2.5525316823242091E-3</v>
      </c>
      <c r="G41" s="268">
        <f t="shared" si="0"/>
        <v>8.1045413435898439E-10</v>
      </c>
      <c r="H41" s="275">
        <f t="shared" si="1"/>
        <v>-8.1045413435898439E-10</v>
      </c>
      <c r="I41" s="250"/>
      <c r="J41" s="251"/>
      <c r="K41" s="251"/>
      <c r="L41" s="251"/>
    </row>
    <row r="42" spans="2:12" x14ac:dyDescent="0.2">
      <c r="B42" s="112" t="s">
        <v>156</v>
      </c>
      <c r="C42" s="113">
        <f>_xll.qlCalendarAdvance("TARGET",C41,B42,"mf")</f>
        <v>42885</v>
      </c>
      <c r="D42" s="120">
        <f>_xll.xlShmInterpRateFwd($D$3&amp;T(CalculationTrigger2),C42,,5,C43)</f>
        <v>-2.5514914749882665E-3</v>
      </c>
      <c r="E42" s="260">
        <f>_xll.xlShmInterpRateFwd($E$3&amp;T(CalculationTrigger2),C42,,5,C43)</f>
        <v>-2.5514914751503565E-3</v>
      </c>
      <c r="F42" s="260">
        <f>_xll.xlShmInterpRateFwd($F$3&amp;T(CalculationTrigger2),C42,,5,C43)</f>
        <v>-2.5514914749882665E-3</v>
      </c>
      <c r="G42" s="268">
        <f t="shared" si="0"/>
        <v>1.6208995951005889E-9</v>
      </c>
      <c r="H42" s="275">
        <f t="shared" si="1"/>
        <v>-1.6208995951005889E-9</v>
      </c>
      <c r="I42" s="250"/>
      <c r="J42" s="251"/>
      <c r="K42" s="251"/>
      <c r="L42" s="251"/>
    </row>
    <row r="43" spans="2:12" x14ac:dyDescent="0.2">
      <c r="B43" s="112" t="s">
        <v>156</v>
      </c>
      <c r="C43" s="113">
        <f>_xll.qlCalendarAdvance("TARGET",C42,B43,"mf")</f>
        <v>42886</v>
      </c>
      <c r="D43" s="120">
        <f>_xll.xlShmInterpRateFwd($D$3&amp;T(CalculationTrigger2),C43,,5,C44)</f>
        <v>-2.5507932816563085E-3</v>
      </c>
      <c r="E43" s="260">
        <f>_xll.xlShmInterpRateFwd($E$3&amp;T(CalculationTrigger2),C43,,5,C44)</f>
        <v>-2.5507932817373535E-3</v>
      </c>
      <c r="F43" s="260">
        <f>_xll.xlShmInterpRateFwd($F$3&amp;T(CalculationTrigger2),C43,,5,C44)</f>
        <v>-2.5507932816563085E-3</v>
      </c>
      <c r="G43" s="268">
        <f t="shared" si="0"/>
        <v>8.1044979755029445E-10</v>
      </c>
      <c r="H43" s="275">
        <f t="shared" si="1"/>
        <v>-8.1044979755029445E-10</v>
      </c>
      <c r="I43" s="250"/>
      <c r="J43" s="251"/>
      <c r="K43" s="251"/>
      <c r="L43" s="251"/>
    </row>
    <row r="44" spans="2:12" x14ac:dyDescent="0.2">
      <c r="B44" s="112" t="s">
        <v>156</v>
      </c>
      <c r="C44" s="113">
        <f>_xll.qlCalendarAdvance("TARGET",C43,B44,"mf")</f>
        <v>42887</v>
      </c>
      <c r="D44" s="120">
        <f>_xll.xlShmInterpRateFwd($D$3&amp;T(CalculationTrigger2),C44,,5,C45)</f>
        <v>-2.5504565066479076E-3</v>
      </c>
      <c r="E44" s="260">
        <f>_xll.xlShmInterpRateFwd($E$3&amp;T(CalculationTrigger2),C44,,5,C45)</f>
        <v>-2.550456506809998E-3</v>
      </c>
      <c r="F44" s="260">
        <f>_xll.xlShmInterpRateFwd($F$3&amp;T(CalculationTrigger2),C44,,5,C45)</f>
        <v>-2.5504565066479076E-3</v>
      </c>
      <c r="G44" s="268">
        <f t="shared" si="0"/>
        <v>1.6209039319092788E-9</v>
      </c>
      <c r="H44" s="275">
        <f t="shared" si="1"/>
        <v>-1.6209039319092788E-9</v>
      </c>
      <c r="I44" s="250"/>
      <c r="J44" s="251"/>
      <c r="K44" s="251"/>
      <c r="L44" s="251"/>
    </row>
    <row r="45" spans="2:12" x14ac:dyDescent="0.2">
      <c r="B45" s="112" t="s">
        <v>156</v>
      </c>
      <c r="C45" s="113">
        <f>_xll.qlCalendarAdvance("TARGET",C44,B45,"mf")</f>
        <v>42888</v>
      </c>
      <c r="D45" s="120">
        <f>_xll.xlShmInterpRateFwd($D$3&amp;T(CalculationTrigger2),C45,,5,C46)</f>
        <v>-2.5510668768690755E-3</v>
      </c>
      <c r="E45" s="260">
        <f>_xll.xlShmInterpRateFwd($E$3&amp;T(CalculationTrigger2),C45,,5,C46)</f>
        <v>-2.5510668769501187E-3</v>
      </c>
      <c r="F45" s="260">
        <f>_xll.xlShmInterpRateFwd($F$3&amp;T(CalculationTrigger2),C45,,5,C46)</f>
        <v>-2.5510668768690755E-3</v>
      </c>
      <c r="G45" s="268">
        <f t="shared" si="0"/>
        <v>8.1043245031553468E-10</v>
      </c>
      <c r="H45" s="275">
        <f t="shared" si="1"/>
        <v>-8.1043245031553468E-10</v>
      </c>
      <c r="I45" s="250"/>
      <c r="J45" s="251"/>
      <c r="K45" s="251"/>
      <c r="L45" s="251"/>
    </row>
    <row r="46" spans="2:12" x14ac:dyDescent="0.2">
      <c r="B46" s="112" t="s">
        <v>156</v>
      </c>
      <c r="C46" s="113">
        <f>_xll.qlCalendarAdvance("TARGET",C45,B46,"mf")</f>
        <v>42891</v>
      </c>
      <c r="D46" s="120">
        <f>_xll.xlShmInterpRateFwd($D$3&amp;T(CalculationTrigger2),C46,,5,C47)</f>
        <v>-2.5512786975174823E-3</v>
      </c>
      <c r="E46" s="260">
        <f>_xll.xlShmInterpRateFwd($E$3&amp;T(CalculationTrigger2),C46,,5,C47)</f>
        <v>-2.5512786975985273E-3</v>
      </c>
      <c r="F46" s="260">
        <f>_xll.xlShmInterpRateFwd($F$3&amp;T(CalculationTrigger2),C46,,5,C47)</f>
        <v>-2.5512786975174823E-3</v>
      </c>
      <c r="G46" s="268">
        <f t="shared" si="0"/>
        <v>8.1044979755029445E-10</v>
      </c>
      <c r="H46" s="275">
        <f t="shared" si="1"/>
        <v>-8.1044979755029445E-10</v>
      </c>
      <c r="I46" s="250"/>
      <c r="J46" s="251"/>
      <c r="K46" s="251"/>
      <c r="L46" s="251"/>
    </row>
    <row r="47" spans="2:12" x14ac:dyDescent="0.2">
      <c r="B47" s="112" t="s">
        <v>156</v>
      </c>
      <c r="C47" s="113">
        <f>_xll.qlCalendarAdvance("TARGET",C46,B47,"mf")</f>
        <v>42892</v>
      </c>
      <c r="D47" s="120">
        <f>_xll.xlShmInterpRateFwd($D$3&amp;T(CalculationTrigger2),C47,,5,C48)</f>
        <v>-2.5490727075006855E-3</v>
      </c>
      <c r="E47" s="260">
        <f>_xll.xlShmInterpRateFwd($E$3&amp;T(CalculationTrigger2),C47,,5,C48)</f>
        <v>-2.5490727075817309E-3</v>
      </c>
      <c r="F47" s="260">
        <f>_xll.xlShmInterpRateFwd($F$3&amp;T(CalculationTrigger2),C47,,5,C48)</f>
        <v>-2.5490727075006855E-3</v>
      </c>
      <c r="G47" s="268">
        <f t="shared" si="0"/>
        <v>8.1045413435898439E-10</v>
      </c>
      <c r="H47" s="275">
        <f t="shared" si="1"/>
        <v>-8.1045413435898439E-10</v>
      </c>
      <c r="I47" s="250"/>
      <c r="J47" s="251"/>
      <c r="K47" s="251"/>
      <c r="L47" s="251"/>
    </row>
    <row r="48" spans="2:12" x14ac:dyDescent="0.2">
      <c r="B48" s="112" t="s">
        <v>156</v>
      </c>
      <c r="C48" s="113">
        <f>_xll.qlCalendarAdvance("TARGET",C47,B48,"mf")</f>
        <v>42893</v>
      </c>
      <c r="D48" s="120">
        <f>_xll.xlShmInterpRateFwd($D$3&amp;T(CalculationTrigger2),C48,,5,C49)</f>
        <v>-2.5468795140001E-3</v>
      </c>
      <c r="E48" s="260">
        <f>_xll.xlShmInterpRateFwd($E$3&amp;T(CalculationTrigger2),C48,,5,C49)</f>
        <v>-2.5468795140001E-3</v>
      </c>
      <c r="F48" s="260">
        <f>_xll.xlShmInterpRateFwd($F$3&amp;T(CalculationTrigger2),C48,,5,C49)</f>
        <v>-2.5468795140001E-3</v>
      </c>
      <c r="G48" s="268">
        <f t="shared" si="0"/>
        <v>0</v>
      </c>
      <c r="H48" s="275">
        <f t="shared" si="1"/>
        <v>0</v>
      </c>
      <c r="I48" s="250"/>
      <c r="J48" s="251"/>
      <c r="K48" s="251"/>
      <c r="L48" s="251"/>
    </row>
    <row r="49" spans="2:12" x14ac:dyDescent="0.2">
      <c r="B49" s="112" t="s">
        <v>156</v>
      </c>
      <c r="C49" s="113">
        <f>_xll.qlCalendarAdvance("TARGET",C48,B49,"mf")</f>
        <v>42894</v>
      </c>
      <c r="D49" s="120">
        <f>_xll.xlShmInterpRateFwd($D$3&amp;T(CalculationTrigger2),C49,,5,C50)</f>
        <v>-2.5447012738707845E-3</v>
      </c>
      <c r="E49" s="260">
        <f>_xll.xlShmInterpRateFwd($E$3&amp;T(CalculationTrigger2),C49,,5,C50)</f>
        <v>-2.544701273951829E-3</v>
      </c>
      <c r="F49" s="260">
        <f>_xll.xlShmInterpRateFwd($F$3&amp;T(CalculationTrigger2),C49,,5,C50)</f>
        <v>-2.5447012738707845E-3</v>
      </c>
      <c r="G49" s="268">
        <f t="shared" si="0"/>
        <v>8.1044546074160451E-10</v>
      </c>
      <c r="H49" s="275">
        <f t="shared" si="1"/>
        <v>-8.1044546074160451E-10</v>
      </c>
      <c r="I49" s="250"/>
      <c r="J49" s="251"/>
      <c r="K49" s="251"/>
      <c r="L49" s="251"/>
    </row>
    <row r="50" spans="2:12" x14ac:dyDescent="0.2">
      <c r="B50" s="112" t="s">
        <v>156</v>
      </c>
      <c r="C50" s="113">
        <f>_xll.qlCalendarAdvance("TARGET",C49,B50,"mf")</f>
        <v>42895</v>
      </c>
      <c r="D50" s="120">
        <f>_xll.xlShmInterpRateFwd($D$3&amp;T(CalculationTrigger2),C50,,5,C51)</f>
        <v>-2.5403877425148051E-3</v>
      </c>
      <c r="E50" s="260">
        <f>_xll.xlShmInterpRateFwd($E$3&amp;T(CalculationTrigger2),C50,,5,C51)</f>
        <v>-2.5403877425148051E-3</v>
      </c>
      <c r="F50" s="260">
        <f>_xll.xlShmInterpRateFwd($F$3&amp;T(CalculationTrigger2),C50,,5,C51)</f>
        <v>-2.5403877425148051E-3</v>
      </c>
      <c r="G50" s="268">
        <f t="shared" si="0"/>
        <v>0</v>
      </c>
      <c r="H50" s="275">
        <f t="shared" si="1"/>
        <v>0</v>
      </c>
      <c r="I50" s="250"/>
      <c r="J50" s="251"/>
      <c r="K50" s="251"/>
      <c r="L50" s="251"/>
    </row>
    <row r="51" spans="2:12" x14ac:dyDescent="0.2">
      <c r="B51" s="112" t="s">
        <v>156</v>
      </c>
      <c r="C51" s="113">
        <f>_xll.qlCalendarAdvance("TARGET",C50,B51,"mf")</f>
        <v>42898</v>
      </c>
      <c r="D51" s="120">
        <f>_xll.xlShmInterpRateFwd($D$3&amp;T(CalculationTrigger2),C51,,5,C52)</f>
        <v>-2.536180988709336E-3</v>
      </c>
      <c r="E51" s="260">
        <f>_xll.xlShmInterpRateFwd($E$3&amp;T(CalculationTrigger2),C51,,5,C52)</f>
        <v>-2.536180988709336E-3</v>
      </c>
      <c r="F51" s="260">
        <f>_xll.xlShmInterpRateFwd($F$3&amp;T(CalculationTrigger2),C51,,5,C52)</f>
        <v>-2.536180988709336E-3</v>
      </c>
      <c r="G51" s="268">
        <f t="shared" si="0"/>
        <v>0</v>
      </c>
      <c r="H51" s="275">
        <f t="shared" si="1"/>
        <v>0</v>
      </c>
      <c r="I51" s="250"/>
      <c r="J51" s="251"/>
      <c r="K51" s="251"/>
      <c r="L51" s="251"/>
    </row>
    <row r="52" spans="2:12" x14ac:dyDescent="0.2">
      <c r="B52" s="112" t="s">
        <v>156</v>
      </c>
      <c r="C52" s="113">
        <f>_xll.qlCalendarAdvance("TARGET",C51,B52,"mf")</f>
        <v>42899</v>
      </c>
      <c r="D52" s="120">
        <f>_xll.xlShmInterpRateFwd($D$3&amp;T(CalculationTrigger2),C52,,5,C53)</f>
        <v>-2.5341098714264055E-3</v>
      </c>
      <c r="E52" s="260">
        <f>_xll.xlShmInterpRateFwd($E$3&amp;T(CalculationTrigger2),C52,,5,C53)</f>
        <v>-2.534109871345361E-3</v>
      </c>
      <c r="F52" s="260">
        <f>_xll.xlShmInterpRateFwd($F$3&amp;T(CalculationTrigger2),C52,,5,C53)</f>
        <v>-2.5341098714264055E-3</v>
      </c>
      <c r="G52" s="268">
        <f t="shared" si="0"/>
        <v>-8.1044546074160451E-10</v>
      </c>
      <c r="H52" s="275">
        <f t="shared" si="1"/>
        <v>8.1044546074160451E-10</v>
      </c>
      <c r="I52" s="250"/>
      <c r="J52" s="251"/>
      <c r="K52" s="251"/>
      <c r="L52" s="251"/>
    </row>
    <row r="53" spans="2:12" x14ac:dyDescent="0.2">
      <c r="B53" s="112" t="s">
        <v>156</v>
      </c>
      <c r="C53" s="113">
        <f>_xll.qlCalendarAdvance("TARGET",C52,B53,"mf")</f>
        <v>42900</v>
      </c>
      <c r="D53" s="120">
        <f>_xll.xlShmInterpRateFwd($D$3&amp;T(CalculationTrigger2),C53,,5,C54)</f>
        <v>-2.5320666496196497E-3</v>
      </c>
      <c r="E53" s="260">
        <f>_xll.xlShmInterpRateFwd($E$3&amp;T(CalculationTrigger2),C53,,5,C54)</f>
        <v>-2.5320666496196497E-3</v>
      </c>
      <c r="F53" s="260">
        <f>_xll.xlShmInterpRateFwd($F$3&amp;T(CalculationTrigger2),C53,,5,C54)</f>
        <v>-2.5320666496196497E-3</v>
      </c>
      <c r="G53" s="268">
        <f t="shared" si="0"/>
        <v>0</v>
      </c>
      <c r="H53" s="275">
        <f t="shared" si="1"/>
        <v>0</v>
      </c>
      <c r="I53" s="250"/>
      <c r="J53" s="251"/>
      <c r="K53" s="251"/>
      <c r="L53" s="251"/>
    </row>
    <row r="54" spans="2:12" x14ac:dyDescent="0.2">
      <c r="B54" s="112" t="s">
        <v>156</v>
      </c>
      <c r="C54" s="113">
        <f>_xll.qlCalendarAdvance("TARGET",C53,B54,"mf")</f>
        <v>42901</v>
      </c>
      <c r="D54" s="120">
        <f>_xll.xlShmInterpRateFwd($D$3&amp;T(CalculationTrigger2),C54,,5,C55)</f>
        <v>-2.5300534806310445E-3</v>
      </c>
      <c r="E54" s="260">
        <f>_xll.xlShmInterpRateFwd($E$3&amp;T(CalculationTrigger2),C54,,5,C55)</f>
        <v>-2.5300534806310445E-3</v>
      </c>
      <c r="F54" s="260">
        <f>_xll.xlShmInterpRateFwd($F$3&amp;T(CalculationTrigger2),C54,,5,C55)</f>
        <v>-2.5300534806310445E-3</v>
      </c>
      <c r="G54" s="268">
        <f t="shared" si="0"/>
        <v>0</v>
      </c>
      <c r="H54" s="275">
        <f t="shared" si="1"/>
        <v>0</v>
      </c>
      <c r="I54" s="250"/>
      <c r="J54" s="251"/>
      <c r="K54" s="251"/>
      <c r="L54" s="251"/>
    </row>
    <row r="55" spans="2:12" x14ac:dyDescent="0.2">
      <c r="B55" s="112" t="s">
        <v>156</v>
      </c>
      <c r="C55" s="113">
        <f>_xll.qlCalendarAdvance("TARGET",C54,B55,"mf")</f>
        <v>42902</v>
      </c>
      <c r="D55" s="120">
        <f>_xll.xlShmInterpRateFwd($D$3&amp;T(CalculationTrigger2),C55,,5,C56)</f>
        <v>-2.5261206199277582E-3</v>
      </c>
      <c r="E55" s="260">
        <f>_xll.xlShmInterpRateFwd($E$3&amp;T(CalculationTrigger2),C55,,5,C56)</f>
        <v>-2.5261206198737294E-3</v>
      </c>
      <c r="F55" s="260">
        <f>_xll.xlShmInterpRateFwd($F$3&amp;T(CalculationTrigger2),C55,,5,C56)</f>
        <v>-2.5261206199277582E-3</v>
      </c>
      <c r="G55" s="268">
        <f t="shared" si="0"/>
        <v>-5.4028830021035645E-10</v>
      </c>
      <c r="H55" s="275">
        <f t="shared" si="1"/>
        <v>5.4028830021035645E-10</v>
      </c>
      <c r="I55" s="250"/>
      <c r="J55" s="251"/>
      <c r="K55" s="251"/>
      <c r="L55" s="251"/>
    </row>
    <row r="56" spans="2:12" x14ac:dyDescent="0.2">
      <c r="B56" s="112" t="s">
        <v>156</v>
      </c>
      <c r="C56" s="113">
        <f>_xll.qlCalendarAdvance("TARGET",C55,B56,"mf")</f>
        <v>42905</v>
      </c>
      <c r="D56" s="120">
        <f>_xll.xlShmInterpRateFwd($D$3&amp;T(CalculationTrigger2),C56,,5,C57)</f>
        <v>-2.5223444713527859E-3</v>
      </c>
      <c r="E56" s="260">
        <f>_xll.xlShmInterpRateFwd($E$3&amp;T(CalculationTrigger2),C56,,5,C57)</f>
        <v>-2.5223444713527859E-3</v>
      </c>
      <c r="F56" s="260">
        <f>_xll.xlShmInterpRateFwd($F$3&amp;T(CalculationTrigger2),C56,,5,C57)</f>
        <v>-2.5223444713527859E-3</v>
      </c>
      <c r="G56" s="268">
        <f t="shared" si="0"/>
        <v>0</v>
      </c>
      <c r="H56" s="275">
        <f t="shared" si="1"/>
        <v>0</v>
      </c>
      <c r="I56" s="250"/>
      <c r="J56" s="251"/>
      <c r="K56" s="251"/>
      <c r="L56" s="251"/>
    </row>
    <row r="57" spans="2:12" x14ac:dyDescent="0.2">
      <c r="B57" s="112" t="s">
        <v>156</v>
      </c>
      <c r="C57" s="113">
        <f>_xll.qlCalendarAdvance("TARGET",C56,B57,"mf")</f>
        <v>42906</v>
      </c>
      <c r="D57" s="120">
        <f>_xll.xlShmInterpRateFwd($D$3&amp;T(CalculationTrigger2),C57,,5,C58)</f>
        <v>-2.5205139209951819E-3</v>
      </c>
      <c r="E57" s="260">
        <f>_xll.xlShmInterpRateFwd($E$3&amp;T(CalculationTrigger2),C57,,5,C58)</f>
        <v>-2.5205139209141364E-3</v>
      </c>
      <c r="F57" s="260">
        <f>_xll.xlShmInterpRateFwd($F$3&amp;T(CalculationTrigger2),C57,,5,C58)</f>
        <v>-2.5205139209951819E-3</v>
      </c>
      <c r="G57" s="268">
        <f t="shared" si="0"/>
        <v>-8.1045413435898439E-10</v>
      </c>
      <c r="H57" s="275">
        <f t="shared" si="1"/>
        <v>8.1045413435898439E-10</v>
      </c>
      <c r="I57" s="250"/>
      <c r="J57" s="251"/>
      <c r="K57" s="251"/>
      <c r="L57" s="251"/>
    </row>
    <row r="58" spans="2:12" x14ac:dyDescent="0.2">
      <c r="B58" s="112" t="s">
        <v>156</v>
      </c>
      <c r="C58" s="113">
        <f>_xll.qlCalendarAdvance("TARGET",C57,B58,"mf")</f>
        <v>42907</v>
      </c>
      <c r="D58" s="120">
        <f>_xll.xlShmInterpRateFwd($D$3&amp;T(CalculationTrigger2),C58,,5,C59)</f>
        <v>-2.5187263653209369E-3</v>
      </c>
      <c r="E58" s="260">
        <f>_xll.xlShmInterpRateFwd($E$3&amp;T(CalculationTrigger2),C58,,5,C59)</f>
        <v>-2.5187263652398919E-3</v>
      </c>
      <c r="F58" s="260">
        <f>_xll.xlShmInterpRateFwd($F$3&amp;T(CalculationTrigger2),C58,,5,C59)</f>
        <v>-2.5187263653209369E-3</v>
      </c>
      <c r="G58" s="268">
        <f t="shared" si="0"/>
        <v>-8.1044979755029445E-10</v>
      </c>
      <c r="H58" s="275">
        <f t="shared" si="1"/>
        <v>8.1044979755029445E-10</v>
      </c>
      <c r="I58" s="250"/>
      <c r="J58" s="251"/>
      <c r="K58" s="251"/>
      <c r="L58" s="251"/>
    </row>
    <row r="59" spans="2:12" x14ac:dyDescent="0.2">
      <c r="B59" s="112" t="s">
        <v>156</v>
      </c>
      <c r="C59" s="113">
        <f>_xll.qlCalendarAdvance("TARGET",C58,B59,"mf")</f>
        <v>42908</v>
      </c>
      <c r="D59" s="120">
        <f>_xll.xlShmInterpRateFwd($D$3&amp;T(CalculationTrigger2),C59,,5,C60)</f>
        <v>-2.5169839615914644E-3</v>
      </c>
      <c r="E59" s="260">
        <f>_xll.xlShmInterpRateFwd($E$3&amp;T(CalculationTrigger2),C59,,5,C60)</f>
        <v>-2.516983961510419E-3</v>
      </c>
      <c r="F59" s="260">
        <f>_xll.xlShmInterpRateFwd($F$3&amp;T(CalculationTrigger2),C59,,5,C60)</f>
        <v>-2.5169839615914644E-3</v>
      </c>
      <c r="G59" s="268">
        <f t="shared" si="0"/>
        <v>-8.1045413435898439E-10</v>
      </c>
      <c r="H59" s="275">
        <f t="shared" si="1"/>
        <v>8.1045413435898439E-10</v>
      </c>
      <c r="I59" s="250"/>
      <c r="J59" s="251"/>
      <c r="K59" s="251"/>
      <c r="L59" s="251"/>
    </row>
    <row r="60" spans="2:12" x14ac:dyDescent="0.2">
      <c r="B60" s="112" t="s">
        <v>156</v>
      </c>
      <c r="C60" s="113">
        <f>_xll.qlCalendarAdvance("TARGET",C59,B60,"mf")</f>
        <v>42909</v>
      </c>
      <c r="D60" s="120">
        <f>_xll.xlShmInterpRateFwd($D$3&amp;T(CalculationTrigger2),C60,,5,C61)</f>
        <v>-2.5136431343727203E-3</v>
      </c>
      <c r="E60" s="260">
        <f>_xll.xlShmInterpRateFwd($E$3&amp;T(CalculationTrigger2),C60,,5,C61)</f>
        <v>-2.513643134291677E-3</v>
      </c>
      <c r="F60" s="260">
        <f>_xll.xlShmInterpRateFwd($F$3&amp;T(CalculationTrigger2),C60,,5,C61)</f>
        <v>-2.5136431343727203E-3</v>
      </c>
      <c r="G60" s="268">
        <f t="shared" si="0"/>
        <v>-8.1043245031553468E-10</v>
      </c>
      <c r="H60" s="275">
        <f t="shared" si="1"/>
        <v>8.1043245031553468E-10</v>
      </c>
      <c r="I60" s="250"/>
      <c r="J60" s="251"/>
      <c r="K60" s="251"/>
      <c r="L60" s="251"/>
    </row>
    <row r="61" spans="2:12" x14ac:dyDescent="0.2">
      <c r="B61" s="112" t="s">
        <v>156</v>
      </c>
      <c r="C61" s="113">
        <f>_xll.qlCalendarAdvance("TARGET",C60,B61,"mf")</f>
        <v>42912</v>
      </c>
      <c r="D61" s="120">
        <f>_xll.xlShmInterpRateFwd($D$3&amp;T(CalculationTrigger2),C61,,5,C62)</f>
        <v>-2.5105090052728041E-3</v>
      </c>
      <c r="E61" s="260">
        <f>_xll.xlShmInterpRateFwd($E$3&amp;T(CalculationTrigger2),C61,,5,C62)</f>
        <v>-2.5105090051917591E-3</v>
      </c>
      <c r="F61" s="260">
        <f>_xll.xlShmInterpRateFwd($F$3&amp;T(CalculationTrigger2),C61,,5,C62)</f>
        <v>-2.5105090052728041E-3</v>
      </c>
      <c r="G61" s="268">
        <f t="shared" si="0"/>
        <v>-8.1044979755029445E-10</v>
      </c>
      <c r="H61" s="275">
        <f t="shared" si="1"/>
        <v>8.1044979755029445E-10</v>
      </c>
      <c r="I61" s="250"/>
      <c r="J61" s="251"/>
      <c r="K61" s="251"/>
      <c r="L61" s="251"/>
    </row>
    <row r="62" spans="2:12" x14ac:dyDescent="0.2">
      <c r="B62" s="112" t="s">
        <v>156</v>
      </c>
      <c r="C62" s="113">
        <f>_xll.qlCalendarAdvance("TARGET",C61,B62,"mf")</f>
        <v>42913</v>
      </c>
      <c r="D62" s="120">
        <f>_xll.xlShmInterpRateFwd($D$3&amp;T(CalculationTrigger2),C62,,5,C63)</f>
        <v>-2.5090247161376829E-3</v>
      </c>
      <c r="E62" s="260">
        <f>_xll.xlShmInterpRateFwd($E$3&amp;T(CalculationTrigger2),C62,,5,C63)</f>
        <v>-2.5090247160566375E-3</v>
      </c>
      <c r="F62" s="260">
        <f>_xll.xlShmInterpRateFwd($F$3&amp;T(CalculationTrigger2),C62,,5,C63)</f>
        <v>-2.5090247161376829E-3</v>
      </c>
      <c r="G62" s="268">
        <f t="shared" si="0"/>
        <v>-8.1045413435898439E-10</v>
      </c>
      <c r="H62" s="275">
        <f t="shared" si="1"/>
        <v>8.1045413435898439E-10</v>
      </c>
      <c r="I62" s="250"/>
      <c r="J62" s="251"/>
      <c r="K62" s="251"/>
      <c r="L62" s="251"/>
    </row>
    <row r="63" spans="2:12" x14ac:dyDescent="0.2">
      <c r="B63" s="112" t="s">
        <v>156</v>
      </c>
      <c r="C63" s="113">
        <f>_xll.qlCalendarAdvance("TARGET",C62,B63,"mf")</f>
        <v>42914</v>
      </c>
      <c r="D63" s="120">
        <f>_xll.xlShmInterpRateFwd($D$3&amp;T(CalculationTrigger2),C63,,5,C64)</f>
        <v>-2.5075985208147119E-3</v>
      </c>
      <c r="E63" s="260">
        <f>_xll.xlShmInterpRateFwd($E$3&amp;T(CalculationTrigger2),C63,,5,C64)</f>
        <v>-2.5075985207336665E-3</v>
      </c>
      <c r="F63" s="260">
        <f>_xll.xlShmInterpRateFwd($F$3&amp;T(CalculationTrigger2),C63,,5,C64)</f>
        <v>-2.5075985208147119E-3</v>
      </c>
      <c r="G63" s="268">
        <f t="shared" si="0"/>
        <v>-8.1045413435898439E-10</v>
      </c>
      <c r="H63" s="275">
        <f t="shared" si="1"/>
        <v>8.1045413435898439E-10</v>
      </c>
      <c r="I63" s="250"/>
      <c r="J63" s="251"/>
      <c r="K63" s="251"/>
      <c r="L63" s="251"/>
    </row>
    <row r="64" spans="2:12" x14ac:dyDescent="0.2">
      <c r="B64" s="112" t="s">
        <v>156</v>
      </c>
      <c r="C64" s="113">
        <f>_xll.qlCalendarAdvance("TARGET",C63,B64,"mf")</f>
        <v>42915</v>
      </c>
      <c r="D64" s="120">
        <f>_xll.xlShmInterpRateFwd($D$3&amp;T(CalculationTrigger2),C64,,5,C65)</f>
        <v>-2.5062325766465753E-3</v>
      </c>
      <c r="E64" s="260">
        <f>_xll.xlShmInterpRateFwd($E$3&amp;T(CalculationTrigger2),C64,,5,C65)</f>
        <v>-2.5062325766465753E-3</v>
      </c>
      <c r="F64" s="260">
        <f>_xll.xlShmInterpRateFwd($F$3&amp;T(CalculationTrigger2),C64,,5,C65)</f>
        <v>-2.5062325766465753E-3</v>
      </c>
      <c r="G64" s="268">
        <f t="shared" si="0"/>
        <v>0</v>
      </c>
      <c r="H64" s="275">
        <f t="shared" si="1"/>
        <v>0</v>
      </c>
      <c r="I64" s="250"/>
      <c r="J64" s="251"/>
      <c r="K64" s="251"/>
      <c r="L64" s="251"/>
    </row>
    <row r="65" spans="2:12" x14ac:dyDescent="0.2">
      <c r="B65" s="112" t="s">
        <v>156</v>
      </c>
      <c r="C65" s="113">
        <f>_xll.qlCalendarAdvance("TARGET",C64,B65,"mf")</f>
        <v>42916</v>
      </c>
      <c r="D65" s="120">
        <f>_xll.xlShmInterpRateFwd($D$3&amp;T(CalculationTrigger2),C65,,5,C66)</f>
        <v>-2.5036951359177174E-3</v>
      </c>
      <c r="E65" s="260">
        <f>_xll.xlShmInterpRateFwd($E$3&amp;T(CalculationTrigger2),C65,,5,C66)</f>
        <v>-2.5036951358366746E-3</v>
      </c>
      <c r="F65" s="260">
        <f>_xll.xlShmInterpRateFwd($F$3&amp;T(CalculationTrigger2),C65,,5,C66)</f>
        <v>-2.5036951359177174E-3</v>
      </c>
      <c r="G65" s="268">
        <f t="shared" si="0"/>
        <v>-8.1042811350684474E-10</v>
      </c>
      <c r="H65" s="275">
        <f t="shared" si="1"/>
        <v>8.1042811350684474E-10</v>
      </c>
      <c r="I65" s="250"/>
      <c r="J65" s="251"/>
      <c r="K65" s="251"/>
      <c r="L65" s="251"/>
    </row>
    <row r="66" spans="2:12" x14ac:dyDescent="0.2">
      <c r="B66" s="112" t="s">
        <v>156</v>
      </c>
      <c r="C66" s="113">
        <f>_xll.qlCalendarAdvance("TARGET",C65,B66,"mf")</f>
        <v>42919</v>
      </c>
      <c r="D66" s="120">
        <f>_xll.xlShmInterpRateFwd($D$3&amp;T(CalculationTrigger2),C66,,5,C67)</f>
        <v>-2.5014144504336912E-3</v>
      </c>
      <c r="E66" s="260">
        <f>_xll.xlShmInterpRateFwd($E$3&amp;T(CalculationTrigger2),C66,,5,C67)</f>
        <v>-2.5014144504336912E-3</v>
      </c>
      <c r="F66" s="260">
        <f>_xll.xlShmInterpRateFwd($F$3&amp;T(CalculationTrigger2),C66,,5,C67)</f>
        <v>-2.5014144504336912E-3</v>
      </c>
      <c r="G66" s="268">
        <f t="shared" si="0"/>
        <v>0</v>
      </c>
      <c r="H66" s="275">
        <f t="shared" si="1"/>
        <v>0</v>
      </c>
      <c r="I66" s="250"/>
      <c r="J66" s="251"/>
      <c r="K66" s="251"/>
      <c r="L66" s="251"/>
    </row>
    <row r="67" spans="2:12" x14ac:dyDescent="0.2">
      <c r="B67" s="112" t="s">
        <v>156</v>
      </c>
      <c r="C67" s="113">
        <f>_xll.qlCalendarAdvance("TARGET",C66,B67,"mf")</f>
        <v>42920</v>
      </c>
      <c r="D67" s="120">
        <f>_xll.xlShmInterpRateFwd($D$3&amp;T(CalculationTrigger2),C67,,5,C68)</f>
        <v>-2.5003821166688762E-3</v>
      </c>
      <c r="E67" s="260">
        <f>_xll.xlShmInterpRateFwd($E$3&amp;T(CalculationTrigger2),C67,,5,C68)</f>
        <v>-2.5003821165878312E-3</v>
      </c>
      <c r="F67" s="260">
        <f>_xll.xlShmInterpRateFwd($F$3&amp;T(CalculationTrigger2),C67,,5,C68)</f>
        <v>-2.5003821166688762E-3</v>
      </c>
      <c r="G67" s="268">
        <f t="shared" si="0"/>
        <v>-8.1044979755029445E-10</v>
      </c>
      <c r="H67" s="275">
        <f t="shared" si="1"/>
        <v>8.1044979755029445E-10</v>
      </c>
      <c r="I67" s="250"/>
      <c r="J67" s="251"/>
      <c r="K67" s="251"/>
      <c r="L67" s="251"/>
    </row>
    <row r="68" spans="2:12" x14ac:dyDescent="0.2">
      <c r="B68" s="112" t="s">
        <v>156</v>
      </c>
      <c r="C68" s="113">
        <f>_xll.qlCalendarAdvance("TARGET",C67,B68,"mf")</f>
        <v>42921</v>
      </c>
      <c r="D68" s="120">
        <f>_xll.xlShmInterpRateFwd($D$3&amp;T(CalculationTrigger2),C68,,5,C69)</f>
        <v>-2.4993021501388962E-3</v>
      </c>
      <c r="E68" s="260">
        <f>_xll.xlShmInterpRateFwd($E$3&amp;T(CalculationTrigger2),C68,,5,C69)</f>
        <v>-2.4993021501388962E-3</v>
      </c>
      <c r="F68" s="260">
        <f>_xll.xlShmInterpRateFwd($F$3&amp;T(CalculationTrigger2),C68,,5,C69)</f>
        <v>-2.4993021501388962E-3</v>
      </c>
      <c r="G68" s="268">
        <f t="shared" si="0"/>
        <v>0</v>
      </c>
      <c r="H68" s="275">
        <f t="shared" si="1"/>
        <v>0</v>
      </c>
      <c r="I68" s="250"/>
      <c r="J68" s="251"/>
      <c r="K68" s="251"/>
      <c r="L68" s="251"/>
    </row>
    <row r="69" spans="2:12" x14ac:dyDescent="0.2">
      <c r="B69" s="112" t="s">
        <v>156</v>
      </c>
      <c r="C69" s="113">
        <f>_xll.qlCalendarAdvance("TARGET",C68,B69,"mf")</f>
        <v>42922</v>
      </c>
      <c r="D69" s="120">
        <f>_xll.xlShmInterpRateFwd($D$3&amp;T(CalculationTrigger2),C69,,5,C70)</f>
        <v>-2.4981169458801575E-3</v>
      </c>
      <c r="E69" s="260">
        <f>_xll.xlShmInterpRateFwd($E$3&amp;T(CalculationTrigger2),C69,,5,C70)</f>
        <v>-2.4981169457991125E-3</v>
      </c>
      <c r="F69" s="260">
        <f>_xll.xlShmInterpRateFwd($F$3&amp;T(CalculationTrigger2),C69,,5,C70)</f>
        <v>-2.4981169458801575E-3</v>
      </c>
      <c r="G69" s="268">
        <f t="shared" ref="G69:G132" si="2">(D69-E69)*10000</f>
        <v>-8.1044979755029445E-10</v>
      </c>
      <c r="H69" s="275">
        <f t="shared" ref="H69:H132" si="3">(E69-F69)*10000</f>
        <v>8.1044979755029445E-10</v>
      </c>
      <c r="I69" s="250"/>
      <c r="J69" s="251"/>
      <c r="K69" s="251"/>
      <c r="L69" s="251"/>
    </row>
    <row r="70" spans="2:12" x14ac:dyDescent="0.2">
      <c r="B70" s="112" t="s">
        <v>156</v>
      </c>
      <c r="C70" s="113">
        <f>_xll.qlCalendarAdvance("TARGET",C69,B70,"mf")</f>
        <v>42923</v>
      </c>
      <c r="D70" s="120">
        <f>_xll.xlShmInterpRateFwd($D$3&amp;T(CalculationTrigger2),C70,,5,C71)</f>
        <v>-2.4956782411705088E-3</v>
      </c>
      <c r="E70" s="260">
        <f>_xll.xlShmInterpRateFwd($E$3&amp;T(CalculationTrigger2),C70,,5,C71)</f>
        <v>-2.4956782411434944E-3</v>
      </c>
      <c r="F70" s="260">
        <f>_xll.xlShmInterpRateFwd($F$3&amp;T(CalculationTrigger2),C70,,5,C71)</f>
        <v>-2.4956782411705088E-3</v>
      </c>
      <c r="G70" s="268">
        <f t="shared" si="2"/>
        <v>-2.7014415010517823E-10</v>
      </c>
      <c r="H70" s="275">
        <f t="shared" si="3"/>
        <v>2.7014415010517823E-10</v>
      </c>
      <c r="I70" s="250"/>
      <c r="J70" s="251"/>
      <c r="K70" s="251"/>
      <c r="L70" s="251"/>
    </row>
    <row r="71" spans="2:12" x14ac:dyDescent="0.2">
      <c r="B71" s="112" t="s">
        <v>156</v>
      </c>
      <c r="C71" s="113">
        <f>_xll.qlCalendarAdvance("TARGET",C70,B71,"mf")</f>
        <v>42926</v>
      </c>
      <c r="D71" s="120">
        <f>_xll.xlShmInterpRateFwd($D$3&amp;T(CalculationTrigger2),C71,,5,C72)</f>
        <v>-2.4932159698086522E-3</v>
      </c>
      <c r="E71" s="260">
        <f>_xll.xlShmInterpRateFwd($E$3&amp;T(CalculationTrigger2),C71,,5,C72)</f>
        <v>-2.4932159697276068E-3</v>
      </c>
      <c r="F71" s="260">
        <f>_xll.xlShmInterpRateFwd($F$3&amp;T(CalculationTrigger2),C71,,5,C72)</f>
        <v>-2.4932159698086522E-3</v>
      </c>
      <c r="G71" s="268">
        <f t="shared" si="2"/>
        <v>-8.1045413435898439E-10</v>
      </c>
      <c r="H71" s="275">
        <f t="shared" si="3"/>
        <v>8.1045413435898439E-10</v>
      </c>
      <c r="I71" s="250"/>
      <c r="J71" s="251"/>
      <c r="K71" s="251"/>
      <c r="L71" s="251"/>
    </row>
    <row r="72" spans="2:12" x14ac:dyDescent="0.2">
      <c r="B72" s="112" t="s">
        <v>156</v>
      </c>
      <c r="C72" s="113">
        <f>_xll.qlCalendarAdvance("TARGET",C71,B72,"mf")</f>
        <v>42927</v>
      </c>
      <c r="D72" s="120">
        <f>_xll.xlShmInterpRateFwd($D$3&amp;T(CalculationTrigger2),C72,,5,C73)</f>
        <v>-2.4919442225558187E-3</v>
      </c>
      <c r="E72" s="260">
        <f>_xll.xlShmInterpRateFwd($E$3&amp;T(CalculationTrigger2),C72,,5,C73)</f>
        <v>-2.4919442225558187E-3</v>
      </c>
      <c r="F72" s="260">
        <f>_xll.xlShmInterpRateFwd($F$3&amp;T(CalculationTrigger2),C72,,5,C73)</f>
        <v>-2.4919442225558187E-3</v>
      </c>
      <c r="G72" s="268">
        <f t="shared" si="2"/>
        <v>0</v>
      </c>
      <c r="H72" s="275">
        <f t="shared" si="3"/>
        <v>0</v>
      </c>
      <c r="I72" s="250"/>
      <c r="J72" s="251"/>
      <c r="K72" s="251"/>
      <c r="L72" s="251"/>
    </row>
    <row r="73" spans="2:12" x14ac:dyDescent="0.2">
      <c r="B73" s="112" t="s">
        <v>156</v>
      </c>
      <c r="C73" s="113">
        <f>_xll.qlCalendarAdvance("TARGET",C72,B73,"mf")</f>
        <v>42928</v>
      </c>
      <c r="D73" s="120">
        <f>_xll.xlShmInterpRateFwd($D$3&amp;T(CalculationTrigger2),C73,,5,C74)</f>
        <v>-2.4906512887076814E-3</v>
      </c>
      <c r="E73" s="260">
        <f>_xll.xlShmInterpRateFwd($E$3&amp;T(CalculationTrigger2),C73,,5,C74)</f>
        <v>-2.490651288626636E-3</v>
      </c>
      <c r="F73" s="260">
        <f>_xll.xlShmInterpRateFwd($F$3&amp;T(CalculationTrigger2),C73,,5,C74)</f>
        <v>-2.4906512887076814E-3</v>
      </c>
      <c r="G73" s="268">
        <f t="shared" si="2"/>
        <v>-8.1045413435898439E-10</v>
      </c>
      <c r="H73" s="275">
        <f t="shared" si="3"/>
        <v>8.1045413435898439E-10</v>
      </c>
      <c r="I73" s="250"/>
      <c r="J73" s="251"/>
      <c r="K73" s="251"/>
      <c r="L73" s="251"/>
    </row>
    <row r="74" spans="2:12" x14ac:dyDescent="0.2">
      <c r="B74" s="112" t="s">
        <v>156</v>
      </c>
      <c r="C74" s="113">
        <f>_xll.qlCalendarAdvance("TARGET",C73,B74,"mf")</f>
        <v>42929</v>
      </c>
      <c r="D74" s="120">
        <f>_xll.xlShmInterpRateFwd($D$3&amp;T(CalculationTrigger2),C74,,5,C75)</f>
        <v>-2.4893358755121993E-3</v>
      </c>
      <c r="E74" s="260">
        <f>_xll.xlShmInterpRateFwd($E$3&amp;T(CalculationTrigger2),C74,,5,C75)</f>
        <v>-2.4893358755121993E-3</v>
      </c>
      <c r="F74" s="260">
        <f>_xll.xlShmInterpRateFwd($F$3&amp;T(CalculationTrigger2),C74,,5,C75)</f>
        <v>-2.4893358755121993E-3</v>
      </c>
      <c r="G74" s="268">
        <f t="shared" si="2"/>
        <v>0</v>
      </c>
      <c r="H74" s="275">
        <f t="shared" si="3"/>
        <v>0</v>
      </c>
      <c r="I74" s="250"/>
      <c r="J74" s="251"/>
      <c r="K74" s="251"/>
      <c r="L74" s="251"/>
    </row>
    <row r="75" spans="2:12" x14ac:dyDescent="0.2">
      <c r="B75" s="112" t="s">
        <v>156</v>
      </c>
      <c r="C75" s="113">
        <f>_xll.qlCalendarAdvance("TARGET",C74,B75,"mf")</f>
        <v>42930</v>
      </c>
      <c r="D75" s="120">
        <f>_xll.xlShmInterpRateFwd($D$3&amp;T(CalculationTrigger2),C75,,5,C76)</f>
        <v>-2.4866067138369728E-3</v>
      </c>
      <c r="E75" s="260">
        <f>_xll.xlShmInterpRateFwd($E$3&amp;T(CalculationTrigger2),C75,,5,C76)</f>
        <v>-2.4866067138099583E-3</v>
      </c>
      <c r="F75" s="260">
        <f>_xll.xlShmInterpRateFwd($F$3&amp;T(CalculationTrigger2),C75,,5,C76)</f>
        <v>-2.4866067138369728E-3</v>
      </c>
      <c r="G75" s="268">
        <f t="shared" si="2"/>
        <v>-2.7014415010517823E-10</v>
      </c>
      <c r="H75" s="275">
        <f t="shared" si="3"/>
        <v>2.7014415010517823E-10</v>
      </c>
      <c r="I75" s="250"/>
      <c r="J75" s="251"/>
      <c r="K75" s="251"/>
      <c r="L75" s="251"/>
    </row>
    <row r="76" spans="2:12" x14ac:dyDescent="0.2">
      <c r="B76" s="112" t="s">
        <v>156</v>
      </c>
      <c r="C76" s="113">
        <f>_xll.qlCalendarAdvance("TARGET",C75,B76,"mf")</f>
        <v>42933</v>
      </c>
      <c r="D76" s="120">
        <f>_xll.xlShmInterpRateFwd($D$3&amp;T(CalculationTrigger2),C76,,5,C77)</f>
        <v>-2.4838235750248177E-3</v>
      </c>
      <c r="E76" s="260">
        <f>_xll.xlShmInterpRateFwd($E$3&amp;T(CalculationTrigger2),C76,,5,C77)</f>
        <v>-2.4838235749437727E-3</v>
      </c>
      <c r="F76" s="260">
        <f>_xll.xlShmInterpRateFwd($F$3&amp;T(CalculationTrigger2),C76,,5,C77)</f>
        <v>-2.4838235750248177E-3</v>
      </c>
      <c r="G76" s="268">
        <f t="shared" si="2"/>
        <v>-8.1044979755029445E-10</v>
      </c>
      <c r="H76" s="275">
        <f t="shared" si="3"/>
        <v>8.1044979755029445E-10</v>
      </c>
      <c r="I76" s="250"/>
      <c r="J76" s="251"/>
      <c r="K76" s="251"/>
      <c r="L76" s="251"/>
    </row>
    <row r="77" spans="2:12" x14ac:dyDescent="0.2">
      <c r="B77" s="112" t="s">
        <v>156</v>
      </c>
      <c r="C77" s="113">
        <f>_xll.qlCalendarAdvance("TARGET",C76,B77,"mf")</f>
        <v>42934</v>
      </c>
      <c r="D77" s="120">
        <f>_xll.xlShmInterpRateFwd($D$3&amp;T(CalculationTrigger2),C77,,5,C78)</f>
        <v>-2.482376374539747E-3</v>
      </c>
      <c r="E77" s="260">
        <f>_xll.xlShmInterpRateFwd($E$3&amp;T(CalculationTrigger2),C77,,5,C78)</f>
        <v>-2.482376374539747E-3</v>
      </c>
      <c r="F77" s="260">
        <f>_xll.xlShmInterpRateFwd($F$3&amp;T(CalculationTrigger2),C77,,5,C78)</f>
        <v>-2.482376374539747E-3</v>
      </c>
      <c r="G77" s="268">
        <f t="shared" si="2"/>
        <v>0</v>
      </c>
      <c r="H77" s="275">
        <f t="shared" si="3"/>
        <v>0</v>
      </c>
      <c r="I77" s="250"/>
      <c r="J77" s="251"/>
      <c r="K77" s="251"/>
      <c r="L77" s="251"/>
    </row>
    <row r="78" spans="2:12" x14ac:dyDescent="0.2">
      <c r="B78" s="112" t="s">
        <v>156</v>
      </c>
      <c r="C78" s="113">
        <f>_xll.qlCalendarAdvance("TARGET",C77,B78,"mf")</f>
        <v>42935</v>
      </c>
      <c r="D78" s="120">
        <f>_xll.xlShmInterpRateFwd($D$3&amp;T(CalculationTrigger2),C78,,5,C79)</f>
        <v>-2.4808989385992956E-3</v>
      </c>
      <c r="E78" s="260">
        <f>_xll.xlShmInterpRateFwd($E$3&amp;T(CalculationTrigger2),C78,,5,C79)</f>
        <v>-2.4808989385182506E-3</v>
      </c>
      <c r="F78" s="260">
        <f>_xll.xlShmInterpRateFwd($F$3&amp;T(CalculationTrigger2),C78,,5,C79)</f>
        <v>-2.4808989385992956E-3</v>
      </c>
      <c r="G78" s="268">
        <f t="shared" si="2"/>
        <v>-8.1044979755029445E-10</v>
      </c>
      <c r="H78" s="275">
        <f t="shared" si="3"/>
        <v>8.1044979755029445E-10</v>
      </c>
      <c r="I78" s="250"/>
      <c r="J78" s="251"/>
      <c r="K78" s="251"/>
      <c r="L78" s="251"/>
    </row>
    <row r="79" spans="2:12" x14ac:dyDescent="0.2">
      <c r="B79" s="112" t="s">
        <v>156</v>
      </c>
      <c r="C79" s="113">
        <f>_xll.qlCalendarAdvance("TARGET",C78,B79,"mf")</f>
        <v>42936</v>
      </c>
      <c r="D79" s="120">
        <f>_xll.xlShmInterpRateFwd($D$3&amp;T(CalculationTrigger2),C79,,5,C80)</f>
        <v>-2.479389974370022E-3</v>
      </c>
      <c r="E79" s="260">
        <f>_xll.xlShmInterpRateFwd($E$3&amp;T(CalculationTrigger2),C79,,5,C80)</f>
        <v>-2.479389974370022E-3</v>
      </c>
      <c r="F79" s="260">
        <f>_xll.xlShmInterpRateFwd($F$3&amp;T(CalculationTrigger2),C79,,5,C80)</f>
        <v>-2.479389974370022E-3</v>
      </c>
      <c r="G79" s="268">
        <f t="shared" si="2"/>
        <v>0</v>
      </c>
      <c r="H79" s="275">
        <f t="shared" si="3"/>
        <v>0</v>
      </c>
      <c r="I79" s="250"/>
      <c r="J79" s="251"/>
      <c r="K79" s="251"/>
      <c r="L79" s="251"/>
    </row>
    <row r="80" spans="2:12" x14ac:dyDescent="0.2">
      <c r="B80" s="112" t="s">
        <v>156</v>
      </c>
      <c r="C80" s="113">
        <f>_xll.qlCalendarAdvance("TARGET",C79,B80,"mf")</f>
        <v>42937</v>
      </c>
      <c r="D80" s="120">
        <f>_xll.xlShmInterpRateFwd($D$3&amp;T(CalculationTrigger2),C80,,5,C81)</f>
        <v>-2.4762436888256592E-3</v>
      </c>
      <c r="E80" s="260">
        <f>_xll.xlShmInterpRateFwd($E$3&amp;T(CalculationTrigger2),C80,,5,C81)</f>
        <v>-2.4762436887986448E-3</v>
      </c>
      <c r="F80" s="260">
        <f>_xll.xlShmInterpRateFwd($F$3&amp;T(CalculationTrigger2),C80,,5,C81)</f>
        <v>-2.4762436888256592E-3</v>
      </c>
      <c r="G80" s="268">
        <f t="shared" si="2"/>
        <v>-2.7014415010517823E-10</v>
      </c>
      <c r="H80" s="275">
        <f t="shared" si="3"/>
        <v>2.7014415010517823E-10</v>
      </c>
      <c r="I80" s="250"/>
      <c r="J80" s="251"/>
      <c r="K80" s="251"/>
      <c r="L80" s="251"/>
    </row>
    <row r="81" spans="2:12" x14ac:dyDescent="0.2">
      <c r="B81" s="112" t="s">
        <v>156</v>
      </c>
      <c r="C81" s="113">
        <f>_xll.qlCalendarAdvance("TARGET",C80,B81,"mf")</f>
        <v>42940</v>
      </c>
      <c r="D81" s="120">
        <f>_xll.xlShmInterpRateFwd($D$3&amp;T(CalculationTrigger2),C81,,5,C82)</f>
        <v>-2.4730129814597651E-3</v>
      </c>
      <c r="E81" s="260">
        <f>_xll.xlShmInterpRateFwd($E$3&amp;T(CalculationTrigger2),C81,,5,C82)</f>
        <v>-2.4730129814597651E-3</v>
      </c>
      <c r="F81" s="260">
        <f>_xll.xlShmInterpRateFwd($F$3&amp;T(CalculationTrigger2),C81,,5,C82)</f>
        <v>-2.4730129814597651E-3</v>
      </c>
      <c r="G81" s="268">
        <f t="shared" si="2"/>
        <v>0</v>
      </c>
      <c r="H81" s="275">
        <f t="shared" si="3"/>
        <v>0</v>
      </c>
      <c r="I81" s="250"/>
      <c r="J81" s="251"/>
      <c r="K81" s="251"/>
      <c r="L81" s="251"/>
    </row>
    <row r="82" spans="2:12" x14ac:dyDescent="0.2">
      <c r="B82" s="112" t="s">
        <v>156</v>
      </c>
      <c r="C82" s="113">
        <f>_xll.qlCalendarAdvance("TARGET",C81,B82,"mf")</f>
        <v>42941</v>
      </c>
      <c r="D82" s="120">
        <f>_xll.xlShmInterpRateFwd($D$3&amp;T(CalculationTrigger2),C82,,5,C83)</f>
        <v>-2.4713269857139807E-3</v>
      </c>
      <c r="E82" s="260">
        <f>_xll.xlShmInterpRateFwd($E$3&amp;T(CalculationTrigger2),C82,,5,C83)</f>
        <v>-2.4713269857139807E-3</v>
      </c>
      <c r="F82" s="260">
        <f>_xll.xlShmInterpRateFwd($F$3&amp;T(CalculationTrigger2),C82,,5,C83)</f>
        <v>-2.4713269857139807E-3</v>
      </c>
      <c r="G82" s="268">
        <f t="shared" si="2"/>
        <v>0</v>
      </c>
      <c r="H82" s="275">
        <f t="shared" si="3"/>
        <v>0</v>
      </c>
      <c r="I82" s="250"/>
      <c r="J82" s="251"/>
      <c r="K82" s="251"/>
      <c r="L82" s="251"/>
    </row>
    <row r="83" spans="2:12" x14ac:dyDescent="0.2">
      <c r="B83" s="112" t="s">
        <v>156</v>
      </c>
      <c r="C83" s="113">
        <f>_xll.qlCalendarAdvance("TARGET",C82,B83,"mf")</f>
        <v>42942</v>
      </c>
      <c r="D83" s="120">
        <f>_xll.xlShmInterpRateFwd($D$3&amp;T(CalculationTrigger2),C83,,5,C84)</f>
        <v>-2.4696017056499535E-3</v>
      </c>
      <c r="E83" s="260">
        <f>_xll.xlShmInterpRateFwd($E$3&amp;T(CalculationTrigger2),C83,,5,C84)</f>
        <v>-2.4696017055689081E-3</v>
      </c>
      <c r="F83" s="260">
        <f>_xll.xlShmInterpRateFwd($F$3&amp;T(CalculationTrigger2),C83,,5,C84)</f>
        <v>-2.4696017056499535E-3</v>
      </c>
      <c r="G83" s="268">
        <f t="shared" si="2"/>
        <v>-8.1045413435898439E-10</v>
      </c>
      <c r="H83" s="275">
        <f t="shared" si="3"/>
        <v>8.1045413435898439E-10</v>
      </c>
      <c r="I83" s="250"/>
      <c r="J83" s="251"/>
      <c r="K83" s="251"/>
      <c r="L83" s="251"/>
    </row>
    <row r="84" spans="2:12" x14ac:dyDescent="0.2">
      <c r="B84" s="112" t="s">
        <v>156</v>
      </c>
      <c r="C84" s="113">
        <f>_xll.qlCalendarAdvance("TARGET",C83,B84,"mf")</f>
        <v>42943</v>
      </c>
      <c r="D84" s="120">
        <f>_xll.xlShmInterpRateFwd($D$3&amp;T(CalculationTrigger2),C84,,5,C85)</f>
        <v>-2.4678358483527347E-3</v>
      </c>
      <c r="E84" s="260">
        <f>_xll.xlShmInterpRateFwd($E$3&amp;T(CalculationTrigger2),C84,,5,C85)</f>
        <v>-2.4678358483527347E-3</v>
      </c>
      <c r="F84" s="260">
        <f>_xll.xlShmInterpRateFwd($F$3&amp;T(CalculationTrigger2),C84,,5,C85)</f>
        <v>-2.4678358483527347E-3</v>
      </c>
      <c r="G84" s="268">
        <f t="shared" si="2"/>
        <v>0</v>
      </c>
      <c r="H84" s="275">
        <f t="shared" si="3"/>
        <v>0</v>
      </c>
      <c r="I84" s="250"/>
      <c r="J84" s="251"/>
      <c r="K84" s="251"/>
      <c r="L84" s="251"/>
    </row>
    <row r="85" spans="2:12" x14ac:dyDescent="0.2">
      <c r="B85" s="112" t="s">
        <v>156</v>
      </c>
      <c r="C85" s="113">
        <f>_xll.qlCalendarAdvance("TARGET",C84,B85,"mf")</f>
        <v>42944</v>
      </c>
      <c r="D85" s="120">
        <f>_xll.xlShmInterpRateFwd($D$3&amp;T(CalculationTrigger2),C85,,5,C86)</f>
        <v>-2.4641457777236724E-3</v>
      </c>
      <c r="E85" s="260">
        <f>_xll.xlShmInterpRateFwd($E$3&amp;T(CalculationTrigger2),C85,,5,C86)</f>
        <v>-2.464145777669644E-3</v>
      </c>
      <c r="F85" s="260">
        <f>_xll.xlShmInterpRateFwd($F$3&amp;T(CalculationTrigger2),C85,,5,C86)</f>
        <v>-2.4641457777236724E-3</v>
      </c>
      <c r="G85" s="268">
        <f t="shared" si="2"/>
        <v>-5.4028396340166651E-10</v>
      </c>
      <c r="H85" s="275">
        <f t="shared" si="3"/>
        <v>5.4028396340166651E-10</v>
      </c>
      <c r="I85" s="250"/>
      <c r="J85" s="251"/>
      <c r="K85" s="251"/>
      <c r="L85" s="251"/>
    </row>
    <row r="86" spans="2:12" x14ac:dyDescent="0.2">
      <c r="B86" s="112" t="s">
        <v>156</v>
      </c>
      <c r="C86" s="113">
        <f>_xll.qlCalendarAdvance("TARGET",C85,B86,"mf")</f>
        <v>42947</v>
      </c>
      <c r="D86" s="120">
        <f>_xll.xlShmInterpRateFwd($D$3&amp;T(CalculationTrigger2),C86,,5,C87)</f>
        <v>-2.4603407948517652E-3</v>
      </c>
      <c r="E86" s="260">
        <f>_xll.xlShmInterpRateFwd($E$3&amp;T(CalculationTrigger2),C86,,5,C87)</f>
        <v>-2.4603407948517652E-3</v>
      </c>
      <c r="F86" s="260">
        <f>_xll.xlShmInterpRateFwd($F$3&amp;T(CalculationTrigger2),C86,,5,C87)</f>
        <v>-2.4603407948517652E-3</v>
      </c>
      <c r="G86" s="268">
        <f t="shared" si="2"/>
        <v>0</v>
      </c>
      <c r="H86" s="275">
        <f t="shared" si="3"/>
        <v>0</v>
      </c>
      <c r="I86" s="250"/>
      <c r="J86" s="251"/>
      <c r="K86" s="251"/>
      <c r="L86" s="251"/>
    </row>
    <row r="87" spans="2:12" x14ac:dyDescent="0.2">
      <c r="B87" s="112" t="s">
        <v>156</v>
      </c>
      <c r="C87" s="113">
        <f>_xll.qlCalendarAdvance("TARGET",C86,B87,"mf")</f>
        <v>42948</v>
      </c>
      <c r="D87" s="120">
        <f>_xll.xlShmInterpRateFwd($D$3&amp;T(CalculationTrigger2),C87,,5,C88)</f>
        <v>-2.4583526617138426E-3</v>
      </c>
      <c r="E87" s="260">
        <f>_xll.xlShmInterpRateFwd($E$3&amp;T(CalculationTrigger2),C87,,5,C88)</f>
        <v>-2.4583526617138426E-3</v>
      </c>
      <c r="F87" s="260">
        <f>_xll.xlShmInterpRateFwd($F$3&amp;T(CalculationTrigger2),C87,,5,C88)</f>
        <v>-2.4583526617138426E-3</v>
      </c>
      <c r="G87" s="268">
        <f t="shared" si="2"/>
        <v>0</v>
      </c>
      <c r="H87" s="275">
        <f t="shared" si="3"/>
        <v>0</v>
      </c>
      <c r="I87" s="250"/>
      <c r="J87" s="251"/>
      <c r="K87" s="251"/>
      <c r="L87" s="251"/>
    </row>
    <row r="88" spans="2:12" x14ac:dyDescent="0.2">
      <c r="B88" s="112" t="s">
        <v>156</v>
      </c>
      <c r="C88" s="113">
        <f>_xll.qlCalendarAdvance("TARGET",C87,B88,"mf")</f>
        <v>42949</v>
      </c>
      <c r="D88" s="120">
        <f>_xll.xlShmInterpRateFwd($D$3&amp;T(CalculationTrigger2),C88,,5,C89)</f>
        <v>-2.4563161955532755E-3</v>
      </c>
      <c r="E88" s="260">
        <f>_xll.xlShmInterpRateFwd($E$3&amp;T(CalculationTrigger2),C88,,5,C89)</f>
        <v>-2.4563161955532755E-3</v>
      </c>
      <c r="F88" s="260">
        <f>_xll.xlShmInterpRateFwd($F$3&amp;T(CalculationTrigger2),C88,,5,C89)</f>
        <v>-2.4563161955532755E-3</v>
      </c>
      <c r="G88" s="268">
        <f t="shared" si="2"/>
        <v>0</v>
      </c>
      <c r="H88" s="275">
        <f t="shared" si="3"/>
        <v>0</v>
      </c>
      <c r="I88" s="250"/>
      <c r="J88" s="251"/>
      <c r="K88" s="251"/>
      <c r="L88" s="251"/>
    </row>
    <row r="89" spans="2:12" x14ac:dyDescent="0.2">
      <c r="B89" s="112" t="s">
        <v>156</v>
      </c>
      <c r="C89" s="113">
        <f>_xll.qlCalendarAdvance("TARGET",C88,B89,"mf")</f>
        <v>42950</v>
      </c>
      <c r="D89" s="120">
        <f>_xll.xlShmInterpRateFwd($D$3&amp;T(CalculationTrigger2),C89,,5,C90)</f>
        <v>-2.4542301032924253E-3</v>
      </c>
      <c r="E89" s="260">
        <f>_xll.xlShmInterpRateFwd($E$3&amp;T(CalculationTrigger2),C89,,5,C90)</f>
        <v>-2.4542301032113799E-3</v>
      </c>
      <c r="F89" s="260">
        <f>_xll.xlShmInterpRateFwd($F$3&amp;T(CalculationTrigger2),C89,,5,C90)</f>
        <v>-2.4542301032924253E-3</v>
      </c>
      <c r="G89" s="268">
        <f t="shared" si="2"/>
        <v>-8.1045413435898439E-10</v>
      </c>
      <c r="H89" s="275">
        <f t="shared" si="3"/>
        <v>8.1045413435898439E-10</v>
      </c>
      <c r="I89" s="250"/>
      <c r="J89" s="251"/>
      <c r="K89" s="251"/>
      <c r="L89" s="251"/>
    </row>
    <row r="90" spans="2:12" x14ac:dyDescent="0.2">
      <c r="B90" s="112" t="s">
        <v>156</v>
      </c>
      <c r="C90" s="113">
        <f>_xll.qlCalendarAdvance("TARGET",C89,B90,"mf")</f>
        <v>42951</v>
      </c>
      <c r="D90" s="120">
        <f>_xll.xlShmInterpRateFwd($D$3&amp;T(CalculationTrigger2),C90,,5,C91)</f>
        <v>-2.44986959188216E-3</v>
      </c>
      <c r="E90" s="260">
        <f>_xll.xlShmInterpRateFwd($E$3&amp;T(CalculationTrigger2),C90,,5,C91)</f>
        <v>-2.4498695918551455E-3</v>
      </c>
      <c r="F90" s="260">
        <f>_xll.xlShmInterpRateFwd($F$3&amp;T(CalculationTrigger2),C90,,5,C91)</f>
        <v>-2.44986959188216E-3</v>
      </c>
      <c r="G90" s="268">
        <f t="shared" si="2"/>
        <v>-2.7014415010517823E-10</v>
      </c>
      <c r="H90" s="275">
        <f t="shared" si="3"/>
        <v>2.7014415010517823E-10</v>
      </c>
      <c r="I90" s="250"/>
      <c r="J90" s="251"/>
      <c r="K90" s="251"/>
      <c r="L90" s="251"/>
    </row>
    <row r="91" spans="2:12" x14ac:dyDescent="0.2">
      <c r="B91" s="112" t="s">
        <v>156</v>
      </c>
      <c r="C91" s="113">
        <f>_xll.qlCalendarAdvance("TARGET",C90,B91,"mf")</f>
        <v>42954</v>
      </c>
      <c r="D91" s="120">
        <f>_xll.xlShmInterpRateFwd($D$3&amp;T(CalculationTrigger2),C91,,5,C92)</f>
        <v>-2.4459785971343872E-3</v>
      </c>
      <c r="E91" s="260">
        <f>_xll.xlShmInterpRateFwd($E$3&amp;T(CalculationTrigger2),C91,,5,C92)</f>
        <v>-2.4459785970533418E-3</v>
      </c>
      <c r="F91" s="260">
        <f>_xll.xlShmInterpRateFwd($F$3&amp;T(CalculationTrigger2),C91,,5,C92)</f>
        <v>-2.4459785971343872E-3</v>
      </c>
      <c r="G91" s="268">
        <f t="shared" si="2"/>
        <v>-8.1045413435898439E-10</v>
      </c>
      <c r="H91" s="275">
        <f t="shared" si="3"/>
        <v>8.1045413435898439E-10</v>
      </c>
      <c r="I91" s="250"/>
      <c r="J91" s="251"/>
      <c r="K91" s="251"/>
      <c r="L91" s="251"/>
    </row>
    <row r="92" spans="2:12" x14ac:dyDescent="0.2">
      <c r="B92" s="112" t="s">
        <v>156</v>
      </c>
      <c r="C92" s="113">
        <f>_xll.qlCalendarAdvance("TARGET",C91,B92,"mf")</f>
        <v>42955</v>
      </c>
      <c r="D92" s="120">
        <f>_xll.xlShmInterpRateFwd($D$3&amp;T(CalculationTrigger2),C92,,5,C93)</f>
        <v>-2.4448443287860971E-3</v>
      </c>
      <c r="E92" s="260">
        <f>_xll.xlShmInterpRateFwd($E$3&amp;T(CalculationTrigger2),C92,,5,C93)</f>
        <v>-2.4448443288671421E-3</v>
      </c>
      <c r="F92" s="260">
        <f>_xll.xlShmInterpRateFwd($F$3&amp;T(CalculationTrigger2),C92,,5,C93)</f>
        <v>-2.4448443287860971E-3</v>
      </c>
      <c r="G92" s="268">
        <f t="shared" si="2"/>
        <v>8.1044979755029445E-10</v>
      </c>
      <c r="H92" s="275">
        <f t="shared" si="3"/>
        <v>-8.1044979755029445E-10</v>
      </c>
      <c r="I92" s="250"/>
      <c r="J92" s="251"/>
      <c r="K92" s="251"/>
      <c r="L92" s="251"/>
    </row>
    <row r="93" spans="2:12" x14ac:dyDescent="0.2">
      <c r="B93" s="112" t="s">
        <v>156</v>
      </c>
      <c r="C93" s="113">
        <f>_xll.qlCalendarAdvance("TARGET",C92,B93,"mf")</f>
        <v>42956</v>
      </c>
      <c r="D93" s="120">
        <f>_xll.xlShmInterpRateFwd($D$3&amp;T(CalculationTrigger2),C93,,5,C94)</f>
        <v>-2.4436357120807221E-3</v>
      </c>
      <c r="E93" s="260">
        <f>_xll.xlShmInterpRateFwd($E$3&amp;T(CalculationTrigger2),C93,,5,C94)</f>
        <v>-2.4436357119996767E-3</v>
      </c>
      <c r="F93" s="260">
        <f>_xll.xlShmInterpRateFwd($F$3&amp;T(CalculationTrigger2),C93,,5,C94)</f>
        <v>-2.4436357120807221E-3</v>
      </c>
      <c r="G93" s="268">
        <f t="shared" si="2"/>
        <v>-8.1045413435898439E-10</v>
      </c>
      <c r="H93" s="275">
        <f t="shared" si="3"/>
        <v>8.1045413435898439E-10</v>
      </c>
      <c r="I93" s="250"/>
      <c r="J93" s="251"/>
      <c r="K93" s="251"/>
      <c r="L93" s="251"/>
    </row>
    <row r="94" spans="2:12" x14ac:dyDescent="0.2">
      <c r="B94" s="112" t="s">
        <v>156</v>
      </c>
      <c r="C94" s="113">
        <f>_xll.qlCalendarAdvance("TARGET",C93,B94,"mf")</f>
        <v>42957</v>
      </c>
      <c r="D94" s="120">
        <f>_xll.xlShmInterpRateFwd($D$3&amp;T(CalculationTrigger2),C94,,5,C95)</f>
        <v>-2.4423500491032486E-3</v>
      </c>
      <c r="E94" s="260">
        <f>_xll.xlShmInterpRateFwd($E$3&amp;T(CalculationTrigger2),C94,,5,C95)</f>
        <v>-2.4423500491032486E-3</v>
      </c>
      <c r="F94" s="260">
        <f>_xll.xlShmInterpRateFwd($F$3&amp;T(CalculationTrigger2),C94,,5,C95)</f>
        <v>-2.4423500491032486E-3</v>
      </c>
      <c r="G94" s="268">
        <f t="shared" si="2"/>
        <v>0</v>
      </c>
      <c r="H94" s="275">
        <f t="shared" si="3"/>
        <v>0</v>
      </c>
      <c r="I94" s="250"/>
      <c r="J94" s="251"/>
      <c r="K94" s="251"/>
      <c r="L94" s="251"/>
    </row>
    <row r="95" spans="2:12" x14ac:dyDescent="0.2">
      <c r="B95" s="112" t="s">
        <v>156</v>
      </c>
      <c r="C95" s="113">
        <f>_xll.qlCalendarAdvance("TARGET",C94,B95,"mf")</f>
        <v>42958</v>
      </c>
      <c r="D95" s="120">
        <f>_xll.xlShmInterpRateFwd($D$3&amp;T(CalculationTrigger2),C95,,5,C96)</f>
        <v>-2.4394921079116741E-3</v>
      </c>
      <c r="E95" s="260">
        <f>_xll.xlShmInterpRateFwd($E$3&amp;T(CalculationTrigger2),C95,,5,C96)</f>
        <v>-2.4394921078846597E-3</v>
      </c>
      <c r="F95" s="260">
        <f>_xll.xlShmInterpRateFwd($F$3&amp;T(CalculationTrigger2),C95,,5,C96)</f>
        <v>-2.4394921079116741E-3</v>
      </c>
      <c r="G95" s="268">
        <f t="shared" si="2"/>
        <v>-2.7014415010517823E-10</v>
      </c>
      <c r="H95" s="275">
        <f t="shared" si="3"/>
        <v>2.7014415010517823E-10</v>
      </c>
      <c r="I95" s="250"/>
      <c r="J95" s="251"/>
      <c r="K95" s="251"/>
      <c r="L95" s="251"/>
    </row>
    <row r="96" spans="2:12" x14ac:dyDescent="0.2">
      <c r="B96" s="112" t="s">
        <v>156</v>
      </c>
      <c r="C96" s="113">
        <f>_xll.qlCalendarAdvance("TARGET",C95,B96,"mf")</f>
        <v>42961</v>
      </c>
      <c r="D96" s="120">
        <f>_xll.xlShmInterpRateFwd($D$3&amp;T(CalculationTrigger2),C96,,5,C97)</f>
        <v>-2.436382976003786E-3</v>
      </c>
      <c r="E96" s="260">
        <f>_xll.xlShmInterpRateFwd($E$3&amp;T(CalculationTrigger2),C96,,5,C97)</f>
        <v>-2.436382976003786E-3</v>
      </c>
      <c r="F96" s="260">
        <f>_xll.xlShmInterpRateFwd($F$3&amp;T(CalculationTrigger2),C96,,5,C97)</f>
        <v>-2.436382976003786E-3</v>
      </c>
      <c r="G96" s="268">
        <f t="shared" si="2"/>
        <v>0</v>
      </c>
      <c r="H96" s="275">
        <f t="shared" si="3"/>
        <v>0</v>
      </c>
      <c r="I96" s="250"/>
      <c r="J96" s="251"/>
      <c r="K96" s="251"/>
      <c r="L96" s="251"/>
    </row>
    <row r="97" spans="2:12" x14ac:dyDescent="0.2">
      <c r="B97" s="112" t="s">
        <v>156</v>
      </c>
      <c r="C97" s="113">
        <f>_xll.qlCalendarAdvance("TARGET",C96,B97,"mf")</f>
        <v>42962</v>
      </c>
      <c r="D97" s="120">
        <f>_xll.xlShmInterpRateFwd($D$3&amp;T(CalculationTrigger2),C97,,5,C98)</f>
        <v>-2.4346716130963101E-3</v>
      </c>
      <c r="E97" s="260">
        <f>_xll.xlShmInterpRateFwd($E$3&amp;T(CalculationTrigger2),C97,,5,C98)</f>
        <v>-2.4346716130963101E-3</v>
      </c>
      <c r="F97" s="260">
        <f>_xll.xlShmInterpRateFwd($F$3&amp;T(CalculationTrigger2),C97,,5,C98)</f>
        <v>-2.4346716130963101E-3</v>
      </c>
      <c r="G97" s="268">
        <f t="shared" si="2"/>
        <v>0</v>
      </c>
      <c r="H97" s="275">
        <f t="shared" si="3"/>
        <v>0</v>
      </c>
      <c r="I97" s="250"/>
      <c r="J97" s="251"/>
      <c r="K97" s="251"/>
      <c r="L97" s="251"/>
    </row>
    <row r="98" spans="2:12" x14ac:dyDescent="0.2">
      <c r="B98" s="112" t="s">
        <v>156</v>
      </c>
      <c r="C98" s="113">
        <f>_xll.qlCalendarAdvance("TARGET",C97,B98,"mf")</f>
        <v>42963</v>
      </c>
      <c r="D98" s="120">
        <f>_xll.xlShmInterpRateFwd($D$3&amp;T(CalculationTrigger2),C98,,5,C99)</f>
        <v>-2.432867016422641E-3</v>
      </c>
      <c r="E98" s="260">
        <f>_xll.xlShmInterpRateFwd($E$3&amp;T(CalculationTrigger2),C98,,5,C99)</f>
        <v>-2.432867016422641E-3</v>
      </c>
      <c r="F98" s="260">
        <f>_xll.xlShmInterpRateFwd($F$3&amp;T(CalculationTrigger2),C98,,5,C99)</f>
        <v>-2.432867016422641E-3</v>
      </c>
      <c r="G98" s="268">
        <f t="shared" si="2"/>
        <v>0</v>
      </c>
      <c r="H98" s="275">
        <f t="shared" si="3"/>
        <v>0</v>
      </c>
      <c r="I98" s="250"/>
      <c r="J98" s="251"/>
      <c r="K98" s="251"/>
      <c r="L98" s="251"/>
    </row>
    <row r="99" spans="2:12" x14ac:dyDescent="0.2">
      <c r="B99" s="112" t="s">
        <v>156</v>
      </c>
      <c r="C99" s="113">
        <f>_xll.qlCalendarAdvance("TARGET",C98,B99,"mf")</f>
        <v>42964</v>
      </c>
      <c r="D99" s="120">
        <f>_xll.xlShmInterpRateFwd($D$3&amp;T(CalculationTrigger2),C99,,5,C100)</f>
        <v>-2.4309664882284005E-3</v>
      </c>
      <c r="E99" s="260">
        <f>_xll.xlShmInterpRateFwd($E$3&amp;T(CalculationTrigger2),C99,,5,C100)</f>
        <v>-2.4309664881473556E-3</v>
      </c>
      <c r="F99" s="260">
        <f>_xll.xlShmInterpRateFwd($F$3&amp;T(CalculationTrigger2),C99,,5,C100)</f>
        <v>-2.4309664882284005E-3</v>
      </c>
      <c r="G99" s="268">
        <f t="shared" si="2"/>
        <v>-8.1044979755029445E-10</v>
      </c>
      <c r="H99" s="275">
        <f t="shared" si="3"/>
        <v>8.1044979755029445E-10</v>
      </c>
      <c r="I99" s="250"/>
      <c r="J99" s="251"/>
      <c r="K99" s="251"/>
      <c r="L99" s="251"/>
    </row>
    <row r="100" spans="2:12" x14ac:dyDescent="0.2">
      <c r="B100" s="112" t="s">
        <v>156</v>
      </c>
      <c r="C100" s="113">
        <f>_xll.qlCalendarAdvance("TARGET",C99,B100,"mf")</f>
        <v>42965</v>
      </c>
      <c r="D100" s="120">
        <f>_xll.xlShmInterpRateFwd($D$3&amp;T(CalculationTrigger2),C100,,5,C101)</f>
        <v>-2.4268160348038907E-3</v>
      </c>
      <c r="E100" s="260">
        <f>_xll.xlShmInterpRateFwd($E$3&amp;T(CalculationTrigger2),C100,,5,C101)</f>
        <v>-2.4268160348038907E-3</v>
      </c>
      <c r="F100" s="260">
        <f>_xll.xlShmInterpRateFwd($F$3&amp;T(CalculationTrigger2),C100,,5,C101)</f>
        <v>-2.4268160348038907E-3</v>
      </c>
      <c r="G100" s="268">
        <f t="shared" si="2"/>
        <v>0</v>
      </c>
      <c r="H100" s="275">
        <f t="shared" si="3"/>
        <v>0</v>
      </c>
      <c r="I100" s="250"/>
      <c r="J100" s="251"/>
      <c r="K100" s="251"/>
      <c r="L100" s="251"/>
    </row>
    <row r="101" spans="2:12" x14ac:dyDescent="0.2">
      <c r="B101" s="112" t="s">
        <v>156</v>
      </c>
      <c r="C101" s="113">
        <f>_xll.qlCalendarAdvance("TARGET",C100,B101,"mf")</f>
        <v>42968</v>
      </c>
      <c r="D101" s="120">
        <f>_xll.xlShmInterpRateFwd($D$3&amp;T(CalculationTrigger2),C101,,5,C102)</f>
        <v>-2.4223511017447985E-3</v>
      </c>
      <c r="E101" s="260">
        <f>_xll.xlShmInterpRateFwd($E$3&amp;T(CalculationTrigger2),C101,,5,C102)</f>
        <v>-2.4223511017447985E-3</v>
      </c>
      <c r="F101" s="260">
        <f>_xll.xlShmInterpRateFwd($F$3&amp;T(CalculationTrigger2),C101,,5,C102)</f>
        <v>-2.4223511017447985E-3</v>
      </c>
      <c r="G101" s="268">
        <f t="shared" si="2"/>
        <v>0</v>
      </c>
      <c r="H101" s="275">
        <f t="shared" si="3"/>
        <v>0</v>
      </c>
      <c r="I101" s="250"/>
      <c r="J101" s="251"/>
      <c r="K101" s="251"/>
      <c r="L101" s="251"/>
    </row>
    <row r="102" spans="2:12" x14ac:dyDescent="0.2">
      <c r="B102" s="112" t="s">
        <v>156</v>
      </c>
      <c r="C102" s="113">
        <f>_xll.qlCalendarAdvance("TARGET",C101,B102,"mf")</f>
        <v>42969</v>
      </c>
      <c r="D102" s="120">
        <f>_xll.xlShmInterpRateFwd($D$3&amp;T(CalculationTrigger2),C102,,5,C103)</f>
        <v>-2.4199304472720552E-3</v>
      </c>
      <c r="E102" s="260">
        <f>_xll.xlShmInterpRateFwd($E$3&amp;T(CalculationTrigger2),C102,,5,C103)</f>
        <v>-2.4199304471910102E-3</v>
      </c>
      <c r="F102" s="260">
        <f>_xll.xlShmInterpRateFwd($F$3&amp;T(CalculationTrigger2),C102,,5,C103)</f>
        <v>-2.4199304472720552E-3</v>
      </c>
      <c r="G102" s="268">
        <f t="shared" si="2"/>
        <v>-8.1044979755029445E-10</v>
      </c>
      <c r="H102" s="275">
        <f t="shared" si="3"/>
        <v>8.1044979755029445E-10</v>
      </c>
      <c r="I102" s="250"/>
      <c r="J102" s="251"/>
      <c r="K102" s="251"/>
      <c r="L102" s="251"/>
    </row>
    <row r="103" spans="2:12" x14ac:dyDescent="0.2">
      <c r="B103" s="112" t="s">
        <v>156</v>
      </c>
      <c r="C103" s="113">
        <f>_xll.qlCalendarAdvance("TARGET",C102,B103,"mf")</f>
        <v>42970</v>
      </c>
      <c r="D103" s="120">
        <f>_xll.xlShmInterpRateFwd($D$3&amp;T(CalculationTrigger2),C103,,5,C104)</f>
        <v>-2.4173976737739268E-3</v>
      </c>
      <c r="E103" s="260">
        <f>_xll.xlShmInterpRateFwd($E$3&amp;T(CalculationTrigger2),C103,,5,C104)</f>
        <v>-2.4173976737739268E-3</v>
      </c>
      <c r="F103" s="260">
        <f>_xll.xlShmInterpRateFwd($F$3&amp;T(CalculationTrigger2),C103,,5,C104)</f>
        <v>-2.4173976737739268E-3</v>
      </c>
      <c r="G103" s="268">
        <f t="shared" si="2"/>
        <v>0</v>
      </c>
      <c r="H103" s="275">
        <f t="shared" si="3"/>
        <v>0</v>
      </c>
      <c r="I103" s="250"/>
      <c r="J103" s="251"/>
      <c r="K103" s="251"/>
      <c r="L103" s="251"/>
    </row>
    <row r="104" spans="2:12" x14ac:dyDescent="0.2">
      <c r="B104" s="112" t="s">
        <v>156</v>
      </c>
      <c r="C104" s="113">
        <f>_xll.qlCalendarAdvance("TARGET",C103,B104,"mf")</f>
        <v>42971</v>
      </c>
      <c r="D104" s="120">
        <f>_xll.xlShmInterpRateFwd($D$3&amp;T(CalculationTrigger2),C104,,5,C105)</f>
        <v>-2.4147500834938922E-3</v>
      </c>
      <c r="E104" s="260">
        <f>_xll.xlShmInterpRateFwd($E$3&amp;T(CalculationTrigger2),C104,,5,C105)</f>
        <v>-2.4147500834938922E-3</v>
      </c>
      <c r="F104" s="260">
        <f>_xll.xlShmInterpRateFwd($F$3&amp;T(CalculationTrigger2),C104,,5,C105)</f>
        <v>-2.4147500834938922E-3</v>
      </c>
      <c r="G104" s="268">
        <f t="shared" si="2"/>
        <v>0</v>
      </c>
      <c r="H104" s="275">
        <f t="shared" si="3"/>
        <v>0</v>
      </c>
      <c r="I104" s="250"/>
      <c r="J104" s="251"/>
      <c r="K104" s="251"/>
      <c r="L104" s="251"/>
    </row>
    <row r="105" spans="2:12" x14ac:dyDescent="0.2">
      <c r="B105" s="112" t="s">
        <v>156</v>
      </c>
      <c r="C105" s="113">
        <f>_xll.qlCalendarAdvance("TARGET",C104,B105,"mf")</f>
        <v>42972</v>
      </c>
      <c r="D105" s="120">
        <f>_xll.xlShmInterpRateFwd($D$3&amp;T(CalculationTrigger2),C105,,5,C106)</f>
        <v>-2.4090427904690233E-3</v>
      </c>
      <c r="E105" s="260">
        <f>_xll.xlShmInterpRateFwd($E$3&amp;T(CalculationTrigger2),C105,,5,C106)</f>
        <v>-2.4090427904420088E-3</v>
      </c>
      <c r="F105" s="260">
        <f>_xll.xlShmInterpRateFwd($F$3&amp;T(CalculationTrigger2),C105,,5,C106)</f>
        <v>-2.4090427904690233E-3</v>
      </c>
      <c r="G105" s="268">
        <f t="shared" si="2"/>
        <v>-2.7014415010517823E-10</v>
      </c>
      <c r="H105" s="275">
        <f t="shared" si="3"/>
        <v>2.7014415010517823E-10</v>
      </c>
      <c r="I105" s="250"/>
      <c r="J105" s="251"/>
      <c r="K105" s="251"/>
      <c r="L105" s="251"/>
    </row>
    <row r="106" spans="2:12" x14ac:dyDescent="0.2">
      <c r="B106" s="112" t="s">
        <v>156</v>
      </c>
      <c r="C106" s="113">
        <f>_xll.qlCalendarAdvance("TARGET",C105,B106,"mf")</f>
        <v>42975</v>
      </c>
      <c r="D106" s="120">
        <f>_xll.xlShmInterpRateFwd($D$3&amp;T(CalculationTrigger2),C106,,5,C107)</f>
        <v>-2.4029575959260041E-3</v>
      </c>
      <c r="E106" s="260">
        <f>_xll.xlShmInterpRateFwd($E$3&amp;T(CalculationTrigger2),C106,,5,C107)</f>
        <v>-2.4029575959260041E-3</v>
      </c>
      <c r="F106" s="260">
        <f>_xll.xlShmInterpRateFwd($F$3&amp;T(CalculationTrigger2),C106,,5,C107)</f>
        <v>-2.4029575959260041E-3</v>
      </c>
      <c r="G106" s="268">
        <f t="shared" si="2"/>
        <v>0</v>
      </c>
      <c r="H106" s="275">
        <f t="shared" si="3"/>
        <v>0</v>
      </c>
      <c r="I106" s="250"/>
      <c r="J106" s="251"/>
      <c r="K106" s="251"/>
      <c r="L106" s="251"/>
    </row>
    <row r="107" spans="2:12" x14ac:dyDescent="0.2">
      <c r="B107" s="112" t="s">
        <v>156</v>
      </c>
      <c r="C107" s="113">
        <f>_xll.qlCalendarAdvance("TARGET",C106,B107,"mf")</f>
        <v>42976</v>
      </c>
      <c r="D107" s="120">
        <f>_xll.xlShmInterpRateFwd($D$3&amp;T(CalculationTrigger2),C107,,5,C108)</f>
        <v>-2.3996954529437032E-3</v>
      </c>
      <c r="E107" s="260">
        <f>_xll.xlShmInterpRateFwd($E$3&amp;T(CalculationTrigger2),C107,,5,C108)</f>
        <v>-2.3996954530247487E-3</v>
      </c>
      <c r="F107" s="260">
        <f>_xll.xlShmInterpRateFwd($F$3&amp;T(CalculationTrigger2),C107,,5,C108)</f>
        <v>-2.3996954529437032E-3</v>
      </c>
      <c r="G107" s="268">
        <f t="shared" si="2"/>
        <v>8.1045413435898439E-10</v>
      </c>
      <c r="H107" s="275">
        <f t="shared" si="3"/>
        <v>-8.1045413435898439E-10</v>
      </c>
      <c r="I107" s="250"/>
      <c r="J107" s="251"/>
      <c r="K107" s="251"/>
      <c r="L107" s="251"/>
    </row>
    <row r="108" spans="2:12" x14ac:dyDescent="0.2">
      <c r="B108" s="112" t="s">
        <v>156</v>
      </c>
      <c r="C108" s="113">
        <f>_xll.qlCalendarAdvance("TARGET",C107,B108,"mf")</f>
        <v>42977</v>
      </c>
      <c r="D108" s="120">
        <f>_xll.xlShmInterpRateFwd($D$3&amp;T(CalculationTrigger2),C108,,5,C109)</f>
        <v>-2.3963023058215329E-3</v>
      </c>
      <c r="E108" s="260">
        <f>_xll.xlShmInterpRateFwd($E$3&amp;T(CalculationTrigger2),C108,,5,C109)</f>
        <v>-2.3963023057404875E-3</v>
      </c>
      <c r="F108" s="260">
        <f>_xll.xlShmInterpRateFwd($F$3&amp;T(CalculationTrigger2),C108,,5,C109)</f>
        <v>-2.3963023058215329E-3</v>
      </c>
      <c r="G108" s="268">
        <f t="shared" si="2"/>
        <v>-8.1045413435898439E-10</v>
      </c>
      <c r="H108" s="275">
        <f t="shared" si="3"/>
        <v>8.1045413435898439E-10</v>
      </c>
      <c r="I108" s="250"/>
      <c r="J108" s="251"/>
      <c r="K108" s="251"/>
      <c r="L108" s="251"/>
    </row>
    <row r="109" spans="2:12" x14ac:dyDescent="0.2">
      <c r="B109" s="112" t="s">
        <v>156</v>
      </c>
      <c r="C109" s="113">
        <f>_xll.qlCalendarAdvance("TARGET",C108,B109,"mf")</f>
        <v>42978</v>
      </c>
      <c r="D109" s="120">
        <f>_xll.xlShmInterpRateFwd($D$3&amp;T(CalculationTrigger2),C109,,5,C110)</f>
        <v>-2.392775456475827E-3</v>
      </c>
      <c r="E109" s="260">
        <f>_xll.xlShmInterpRateFwd($E$3&amp;T(CalculationTrigger2),C109,,5,C110)</f>
        <v>-2.392775456475827E-3</v>
      </c>
      <c r="F109" s="260">
        <f>_xll.xlShmInterpRateFwd($F$3&amp;T(CalculationTrigger2),C109,,5,C110)</f>
        <v>-2.392775456475827E-3</v>
      </c>
      <c r="G109" s="268">
        <f t="shared" si="2"/>
        <v>0</v>
      </c>
      <c r="H109" s="275">
        <f t="shared" si="3"/>
        <v>0</v>
      </c>
      <c r="I109" s="250"/>
      <c r="J109" s="251"/>
      <c r="K109" s="251"/>
      <c r="L109" s="251"/>
    </row>
    <row r="110" spans="2:12" x14ac:dyDescent="0.2">
      <c r="B110" s="112" t="s">
        <v>156</v>
      </c>
      <c r="C110" s="113">
        <f>_xll.qlCalendarAdvance("TARGET",C109,B110,"mf")</f>
        <v>42979</v>
      </c>
      <c r="D110" s="120">
        <f>_xll.xlShmInterpRateFwd($D$3&amp;T(CalculationTrigger2),C110,,5,C111)</f>
        <v>-2.385247007004813E-3</v>
      </c>
      <c r="E110" s="260">
        <f>_xll.xlShmInterpRateFwd($E$3&amp;T(CalculationTrigger2),C110,,5,C111)</f>
        <v>-2.3852470069777986E-3</v>
      </c>
      <c r="F110" s="260">
        <f>_xll.xlShmInterpRateFwd($F$3&amp;T(CalculationTrigger2),C110,,5,C111)</f>
        <v>-2.385247007004813E-3</v>
      </c>
      <c r="G110" s="268">
        <f t="shared" si="2"/>
        <v>-2.7014415010517823E-10</v>
      </c>
      <c r="H110" s="275">
        <f t="shared" si="3"/>
        <v>2.7014415010517823E-10</v>
      </c>
      <c r="I110" s="250"/>
      <c r="J110" s="251"/>
      <c r="K110" s="251"/>
      <c r="L110" s="251"/>
    </row>
    <row r="111" spans="2:12" x14ac:dyDescent="0.2">
      <c r="B111" s="112" t="s">
        <v>156</v>
      </c>
      <c r="C111" s="113">
        <f>_xll.qlCalendarAdvance("TARGET",C110,B111,"mf")</f>
        <v>42982</v>
      </c>
      <c r="D111" s="120">
        <f>_xll.xlShmInterpRateFwd($D$3&amp;T(CalculationTrigger2),C111,,5,C112)</f>
        <v>-2.377277079948122E-3</v>
      </c>
      <c r="E111" s="260">
        <f>_xll.xlShmInterpRateFwd($E$3&amp;T(CalculationTrigger2),C111,,5,C112)</f>
        <v>-2.377277079948122E-3</v>
      </c>
      <c r="F111" s="260">
        <f>_xll.xlShmInterpRateFwd($F$3&amp;T(CalculationTrigger2),C111,,5,C112)</f>
        <v>-2.377277079948122E-3</v>
      </c>
      <c r="G111" s="268">
        <f t="shared" si="2"/>
        <v>0</v>
      </c>
      <c r="H111" s="275">
        <f t="shared" si="3"/>
        <v>0</v>
      </c>
      <c r="I111" s="250"/>
      <c r="J111" s="251"/>
      <c r="K111" s="251"/>
      <c r="L111" s="251"/>
    </row>
    <row r="112" spans="2:12" x14ac:dyDescent="0.2">
      <c r="B112" s="112" t="s">
        <v>156</v>
      </c>
      <c r="C112" s="113">
        <f>_xll.qlCalendarAdvance("TARGET",C111,B112,"mf")</f>
        <v>42983</v>
      </c>
      <c r="D112" s="120">
        <f>_xll.xlShmInterpRateFwd($D$3&amp;T(CalculationTrigger2),C112,,5,C113)</f>
        <v>-2.3733840572834771E-3</v>
      </c>
      <c r="E112" s="260">
        <f>_xll.xlShmInterpRateFwd($E$3&amp;T(CalculationTrigger2),C112,,5,C113)</f>
        <v>-2.3733202822271747E-3</v>
      </c>
      <c r="F112" s="260">
        <f>_xll.xlShmInterpRateFwd($F$3&amp;T(CalculationTrigger2),C112,,5,C113)</f>
        <v>-2.3729968738426498E-3</v>
      </c>
      <c r="G112" s="268">
        <f t="shared" si="2"/>
        <v>-6.3775056302357164E-4</v>
      </c>
      <c r="H112" s="275">
        <f t="shared" si="3"/>
        <v>-3.2340838452497161E-3</v>
      </c>
      <c r="I112" s="250"/>
      <c r="J112" s="251"/>
      <c r="K112" s="251"/>
      <c r="L112" s="251"/>
    </row>
    <row r="113" spans="2:12" x14ac:dyDescent="0.2">
      <c r="B113" s="112" t="s">
        <v>156</v>
      </c>
      <c r="C113" s="113">
        <f>_xll.qlCalendarAdvance("TARGET",C112,B113,"mf")</f>
        <v>42984</v>
      </c>
      <c r="D113" s="120">
        <f>_xll.xlShmInterpRateFwd($D$3&amp;T(CalculationTrigger2),C113,,5,C114)</f>
        <v>-2.3697646832634605E-3</v>
      </c>
      <c r="E113" s="260">
        <f>_xll.xlShmInterpRateFwd($E$3&amp;T(CalculationTrigger2),C113,,5,C114)</f>
        <v>-2.3695805757356072E-3</v>
      </c>
      <c r="F113" s="260">
        <f>_xll.xlShmInterpRateFwd($F$3&amp;T(CalculationTrigger2),C113,,5,C114)</f>
        <v>-2.3686469520446257E-3</v>
      </c>
      <c r="G113" s="268">
        <f t="shared" si="2"/>
        <v>-1.8410752785323614E-3</v>
      </c>
      <c r="H113" s="275">
        <f t="shared" si="3"/>
        <v>-9.336236909815096E-3</v>
      </c>
      <c r="I113" s="250"/>
      <c r="J113" s="251"/>
      <c r="K113" s="251"/>
      <c r="L113" s="251"/>
    </row>
    <row r="114" spans="2:12" x14ac:dyDescent="0.2">
      <c r="B114" s="112" t="s">
        <v>156</v>
      </c>
      <c r="C114" s="113">
        <f>_xll.qlCalendarAdvance("TARGET",C113,B114,"mf")</f>
        <v>42985</v>
      </c>
      <c r="D114" s="120">
        <f>_xll.xlShmInterpRateFwd($D$3&amp;T(CalculationTrigger2),C114,,5,C115)</f>
        <v>-2.3661158822970026E-3</v>
      </c>
      <c r="E114" s="260">
        <f>_xll.xlShmInterpRateFwd($E$3&amp;T(CalculationTrigger2),C114,,5,C115)</f>
        <v>-2.3658225224723844E-3</v>
      </c>
      <c r="F114" s="260">
        <f>_xll.xlShmInterpRateFwd($F$3&amp;T(CalculationTrigger2),C114,,5,C115)</f>
        <v>-2.364334872592553E-3</v>
      </c>
      <c r="G114" s="268">
        <f t="shared" si="2"/>
        <v>-2.9335982461818622E-3</v>
      </c>
      <c r="H114" s="275">
        <f t="shared" si="3"/>
        <v>-1.4876498798314756E-2</v>
      </c>
      <c r="I114" s="250"/>
      <c r="J114" s="251"/>
      <c r="K114" s="251"/>
      <c r="L114" s="251"/>
    </row>
    <row r="115" spans="2:12" x14ac:dyDescent="0.2">
      <c r="B115" s="112" t="s">
        <v>156</v>
      </c>
      <c r="C115" s="113">
        <f>_xll.qlCalendarAdvance("TARGET",C114,B115,"mf")</f>
        <v>42986</v>
      </c>
      <c r="D115" s="120">
        <f>_xll.xlShmInterpRateFwd($D$3&amp;T(CalculationTrigger2),C115,,5,C116)</f>
        <v>-2.3587052054310099E-3</v>
      </c>
      <c r="E115" s="260">
        <f>_xll.xlShmInterpRateFwd($E$3&amp;T(CalculationTrigger2),C115,,5,C116)</f>
        <v>-2.3582319734458119E-3</v>
      </c>
      <c r="F115" s="260">
        <f>_xll.xlShmInterpRateFwd($F$3&amp;T(CalculationTrigger2),C115,,5,C116)</f>
        <v>-2.3558321769136465E-3</v>
      </c>
      <c r="G115" s="268">
        <f t="shared" si="2"/>
        <v>-4.732319851979451E-3</v>
      </c>
      <c r="H115" s="275">
        <f t="shared" si="3"/>
        <v>-2.3997965321654637E-2</v>
      </c>
      <c r="I115" s="250"/>
      <c r="J115" s="251"/>
      <c r="K115" s="251"/>
      <c r="L115" s="251"/>
    </row>
    <row r="116" spans="2:12" x14ac:dyDescent="0.2">
      <c r="B116" s="112" t="s">
        <v>156</v>
      </c>
      <c r="C116" s="113">
        <f>_xll.qlCalendarAdvance("TARGET",C115,B116,"mf")</f>
        <v>42989</v>
      </c>
      <c r="D116" s="120">
        <f>_xll.xlShmInterpRateFwd($D$3&amp;T(CalculationTrigger2),C116,,5,C117)</f>
        <v>-2.351227439097239E-3</v>
      </c>
      <c r="E116" s="260">
        <f>_xll.xlShmInterpRateFwd($E$3&amp;T(CalculationTrigger2),C116,,5,C117)</f>
        <v>-2.3506146400960166E-3</v>
      </c>
      <c r="F116" s="260">
        <f>_xll.xlShmInterpRateFwd($F$3&amp;T(CalculationTrigger2),C116,,5,C117)</f>
        <v>-2.3475070885113974E-3</v>
      </c>
      <c r="G116" s="268">
        <f t="shared" si="2"/>
        <v>-6.127990012224846E-3</v>
      </c>
      <c r="H116" s="275">
        <f t="shared" si="3"/>
        <v>-3.1075515846191483E-2</v>
      </c>
      <c r="I116" s="250"/>
      <c r="J116" s="251"/>
      <c r="K116" s="251"/>
      <c r="L116" s="251"/>
    </row>
    <row r="117" spans="2:12" x14ac:dyDescent="0.2">
      <c r="B117" s="112" t="s">
        <v>156</v>
      </c>
      <c r="C117" s="113">
        <f>_xll.qlCalendarAdvance("TARGET",C116,B117,"mf")</f>
        <v>42990</v>
      </c>
      <c r="D117" s="120">
        <f>_xll.xlShmInterpRateFwd($D$3&amp;T(CalculationTrigger2),C117,,5,C118)</f>
        <v>-2.3474322758950442E-3</v>
      </c>
      <c r="E117" s="260">
        <f>_xll.xlShmInterpRateFwd($E$3&amp;T(CalculationTrigger2),C117,,5,C118)</f>
        <v>-2.3467707011819868E-3</v>
      </c>
      <c r="F117" s="260">
        <f>_xll.xlShmInterpRateFwd($F$3&amp;T(CalculationTrigger2),C117,,5,C118)</f>
        <v>-2.3434158035925568E-3</v>
      </c>
      <c r="G117" s="268">
        <f t="shared" si="2"/>
        <v>-6.6157471305741677E-3</v>
      </c>
      <c r="H117" s="275">
        <f t="shared" si="3"/>
        <v>-3.354897589429983E-2</v>
      </c>
      <c r="I117" s="250"/>
      <c r="J117" s="251"/>
      <c r="K117" s="251"/>
      <c r="L117" s="251"/>
    </row>
    <row r="118" spans="2:12" x14ac:dyDescent="0.2">
      <c r="B118" s="112" t="s">
        <v>156</v>
      </c>
      <c r="C118" s="113">
        <f>_xll.qlCalendarAdvance("TARGET",C117,B118,"mf")</f>
        <v>42991</v>
      </c>
      <c r="D118" s="120">
        <f>_xll.xlShmInterpRateFwd($D$3&amp;T(CalculationTrigger2),C118,,5,C119)</f>
        <v>-2.3436079947611369E-3</v>
      </c>
      <c r="E118" s="260">
        <f>_xll.xlShmInterpRateFwd($E$3&amp;T(CalculationTrigger2),C118,,5,C119)</f>
        <v>-2.342910754536348E-3</v>
      </c>
      <c r="F118" s="260">
        <f>_xll.xlShmInterpRateFwd($F$3&amp;T(CalculationTrigger2),C118,,5,C119)</f>
        <v>-2.3393749941259829E-3</v>
      </c>
      <c r="G118" s="268">
        <f t="shared" si="2"/>
        <v>-6.9724022478886982E-3</v>
      </c>
      <c r="H118" s="275">
        <f t="shared" si="3"/>
        <v>-3.5357604103651401E-2</v>
      </c>
      <c r="I118" s="250"/>
      <c r="J118" s="251"/>
      <c r="K118" s="251"/>
      <c r="L118" s="251"/>
    </row>
    <row r="119" spans="2:12" x14ac:dyDescent="0.2">
      <c r="B119" s="112" t="s">
        <v>156</v>
      </c>
      <c r="C119" s="113">
        <f>_xll.qlCalendarAdvance("TARGET",C118,B119,"mf")</f>
        <v>42992</v>
      </c>
      <c r="D119" s="120">
        <f>_xll.xlShmInterpRateFwd($D$3&amp;T(CalculationTrigger2),C119,,5,C120)</f>
        <v>-2.3397546473195047E-3</v>
      </c>
      <c r="E119" s="260">
        <f>_xll.xlShmInterpRateFwd($E$3&amp;T(CalculationTrigger2),C119,,5,C120)</f>
        <v>-2.3390351899856992E-3</v>
      </c>
      <c r="F119" s="260">
        <f>_xll.xlShmInterpRateFwd($F$3&amp;T(CalculationTrigger2),C119,,5,C120)</f>
        <v>-2.3353867657515035E-3</v>
      </c>
      <c r="G119" s="268">
        <f t="shared" si="2"/>
        <v>-7.1945733380552809E-3</v>
      </c>
      <c r="H119" s="275">
        <f t="shared" si="3"/>
        <v>-3.6484242341957088E-2</v>
      </c>
      <c r="I119" s="250"/>
      <c r="J119" s="251"/>
      <c r="K119" s="251"/>
      <c r="L119" s="251"/>
    </row>
    <row r="120" spans="2:12" x14ac:dyDescent="0.2">
      <c r="B120" s="112" t="s">
        <v>156</v>
      </c>
      <c r="C120" s="113">
        <f>_xll.qlCalendarAdvance("TARGET",C119,B120,"mf")</f>
        <v>42993</v>
      </c>
      <c r="D120" s="120">
        <f>_xll.xlShmInterpRateFwd($D$3&amp;T(CalculationTrigger2),C120,,5,C121)</f>
        <v>-2.3319364229529341E-3</v>
      </c>
      <c r="E120" s="260">
        <f>_xll.xlShmInterpRateFwd($E$3&amp;T(CalculationTrigger2),C120,,5,C121)</f>
        <v>-2.3312190612161734E-3</v>
      </c>
      <c r="F120" s="260">
        <f>_xll.xlShmInterpRateFwd($F$3&amp;T(CalculationTrigger2),C120,,5,C121)</f>
        <v>-2.327581263332486E-3</v>
      </c>
      <c r="G120" s="268">
        <f t="shared" si="2"/>
        <v>-7.1736173676067647E-3</v>
      </c>
      <c r="H120" s="275">
        <f t="shared" si="3"/>
        <v>-3.6377978836874166E-2</v>
      </c>
      <c r="I120" s="250"/>
      <c r="J120" s="251"/>
      <c r="K120" s="251"/>
      <c r="L120" s="251"/>
    </row>
    <row r="121" spans="2:12" x14ac:dyDescent="0.2">
      <c r="B121" s="112" t="s">
        <v>156</v>
      </c>
      <c r="C121" s="113">
        <f>_xll.qlCalendarAdvance("TARGET",C120,B121,"mf")</f>
        <v>42996</v>
      </c>
      <c r="D121" s="120">
        <f>_xll.xlShmInterpRateFwd($D$3&amp;T(CalculationTrigger2),C121,,5,C122)</f>
        <v>-2.3240516225787257E-3</v>
      </c>
      <c r="E121" s="260">
        <f>_xll.xlShmInterpRateFwd($E$3&amp;T(CalculationTrigger2),C121,,5,C122)</f>
        <v>-2.323384549914354E-3</v>
      </c>
      <c r="F121" s="260">
        <f>_xll.xlShmInterpRateFwd($F$3&amp;T(CalculationTrigger2),C121,,5,C122)</f>
        <v>-2.3200017721667489E-3</v>
      </c>
      <c r="G121" s="268">
        <f t="shared" si="2"/>
        <v>-6.6707266437168386E-3</v>
      </c>
      <c r="H121" s="275">
        <f t="shared" si="3"/>
        <v>-3.3827777476051583E-2</v>
      </c>
      <c r="I121" s="250"/>
      <c r="J121" s="251"/>
      <c r="K121" s="251"/>
      <c r="L121" s="251"/>
    </row>
    <row r="122" spans="2:12" x14ac:dyDescent="0.2">
      <c r="B122" s="112" t="s">
        <v>156</v>
      </c>
      <c r="C122" s="113">
        <f>_xll.qlCalendarAdvance("TARGET",C121,B122,"mf")</f>
        <v>42997</v>
      </c>
      <c r="D122" s="120">
        <f>_xll.xlShmInterpRateFwd($D$3&amp;T(CalculationTrigger2),C122,,5,C123)</f>
        <v>-2.3200537152834743E-3</v>
      </c>
      <c r="E122" s="260">
        <f>_xll.xlShmInterpRateFwd($E$3&amp;T(CalculationTrigger2),C122,,5,C123)</f>
        <v>-2.31943674356284E-3</v>
      </c>
      <c r="F122" s="260">
        <f>_xll.xlShmInterpRateFwd($F$3&amp;T(CalculationTrigger2),C122,,5,C123)</f>
        <v>-2.3163080315045373E-3</v>
      </c>
      <c r="G122" s="268">
        <f t="shared" si="2"/>
        <v>-6.1697172063423719E-3</v>
      </c>
      <c r="H122" s="275">
        <f t="shared" si="3"/>
        <v>-3.1287120583027572E-2</v>
      </c>
      <c r="I122" s="250"/>
      <c r="J122" s="251"/>
      <c r="K122" s="251"/>
      <c r="L122" s="251"/>
    </row>
    <row r="123" spans="2:12" x14ac:dyDescent="0.2">
      <c r="B123" s="112" t="s">
        <v>156</v>
      </c>
      <c r="C123" s="113">
        <f>_xll.qlCalendarAdvance("TARGET",C122,B123,"mf")</f>
        <v>42998</v>
      </c>
      <c r="D123" s="120">
        <f>_xll.xlShmInterpRateFwd($D$3&amp;T(CalculationTrigger2),C123,,5,C124)</f>
        <v>-2.3160270503706434E-3</v>
      </c>
      <c r="E123" s="260">
        <f>_xll.xlShmInterpRateFwd($E$3&amp;T(CalculationTrigger2),C123,,5,C124)</f>
        <v>-2.3154756582665277E-3</v>
      </c>
      <c r="F123" s="260">
        <f>_xll.xlShmInterpRateFwd($F$3&amp;T(CalculationTrigger2),C123,,5,C124)</f>
        <v>-2.312679504965652E-3</v>
      </c>
      <c r="G123" s="268">
        <f t="shared" si="2"/>
        <v>-5.5139210411577974E-3</v>
      </c>
      <c r="H123" s="275">
        <f t="shared" si="3"/>
        <v>-2.7961533008756881E-2</v>
      </c>
      <c r="I123" s="250"/>
      <c r="J123" s="251"/>
      <c r="K123" s="251"/>
      <c r="L123" s="251"/>
    </row>
    <row r="124" spans="2:12" x14ac:dyDescent="0.2">
      <c r="B124" s="112" t="s">
        <v>156</v>
      </c>
      <c r="C124" s="113">
        <f>_xll.qlCalendarAdvance("TARGET",C123,B124,"mf")</f>
        <v>42999</v>
      </c>
      <c r="D124" s="120">
        <f>_xll.xlShmInterpRateFwd($D$3&amp;T(CalculationTrigger2),C124,,5,C125)</f>
        <v>-2.3119716796262467E-3</v>
      </c>
      <c r="E124" s="260">
        <f>_xll.xlShmInterpRateFwd($E$3&amp;T(CalculationTrigger2),C124,,5,C125)</f>
        <v>-2.3115016837711808E-3</v>
      </c>
      <c r="F124" s="260">
        <f>_xll.xlShmInterpRateFwd($F$3&amp;T(CalculationTrigger2),C124,,5,C125)</f>
        <v>-2.3091182980286718E-3</v>
      </c>
      <c r="G124" s="268">
        <f t="shared" si="2"/>
        <v>-4.6999585506584882E-3</v>
      </c>
      <c r="H124" s="275">
        <f t="shared" si="3"/>
        <v>-2.3833857425090144E-2</v>
      </c>
      <c r="I124" s="250"/>
      <c r="J124" s="251"/>
      <c r="K124" s="251"/>
      <c r="L124" s="251"/>
    </row>
    <row r="125" spans="2:12" x14ac:dyDescent="0.2">
      <c r="B125" s="112" t="s">
        <v>156</v>
      </c>
      <c r="C125" s="113">
        <f>_xll.qlCalendarAdvance("TARGET",C124,B125,"mf")</f>
        <v>43000</v>
      </c>
      <c r="D125" s="120">
        <f>_xll.xlShmInterpRateFwd($D$3&amp;T(CalculationTrigger2),C125,,5,C126)</f>
        <v>-2.3037509683575797E-3</v>
      </c>
      <c r="E125" s="260">
        <f>_xll.xlShmInterpRateFwd($E$3&amp;T(CalculationTrigger2),C125,,5,C126)</f>
        <v>-2.3034981831259235E-3</v>
      </c>
      <c r="F125" s="260">
        <f>_xll.xlShmInterpRateFwd($F$3&amp;T(CalculationTrigger2),C125,,5,C126)</f>
        <v>-2.3022162894553058E-3</v>
      </c>
      <c r="G125" s="268">
        <f t="shared" si="2"/>
        <v>-2.5278523165623776E-3</v>
      </c>
      <c r="H125" s="275">
        <f t="shared" si="3"/>
        <v>-1.2818936706176544E-2</v>
      </c>
      <c r="I125" s="250"/>
      <c r="J125" s="251"/>
      <c r="K125" s="251"/>
      <c r="L125" s="251"/>
    </row>
    <row r="126" spans="2:12" x14ac:dyDescent="0.2">
      <c r="B126" s="112" t="s">
        <v>156</v>
      </c>
      <c r="C126" s="113">
        <f>_xll.qlCalendarAdvance("TARGET",C125,B126,"mf")</f>
        <v>43003</v>
      </c>
      <c r="D126" s="120">
        <f>_xll.xlShmInterpRateFwd($D$3&amp;T(CalculationTrigger2),C126,,5,C127)</f>
        <v>-2.2954641665968046E-3</v>
      </c>
      <c r="E126" s="260">
        <f>_xll.xlShmInterpRateFwd($E$3&amp;T(CalculationTrigger2),C126,,5,C127)</f>
        <v>-2.2954846918765721E-3</v>
      </c>
      <c r="F126" s="260">
        <f>_xll.xlShmInterpRateFwd($F$3&amp;T(CalculationTrigger2),C126,,5,C127)</f>
        <v>-2.2955887774142618E-3</v>
      </c>
      <c r="G126" s="268">
        <f t="shared" si="2"/>
        <v>2.052527976748042E-4</v>
      </c>
      <c r="H126" s="275">
        <f t="shared" si="3"/>
        <v>1.0408553768968126E-3</v>
      </c>
      <c r="I126" s="250"/>
      <c r="J126" s="251"/>
      <c r="K126" s="251"/>
      <c r="L126" s="251"/>
    </row>
    <row r="127" spans="2:12" x14ac:dyDescent="0.2">
      <c r="B127" s="112" t="s">
        <v>156</v>
      </c>
      <c r="C127" s="113">
        <f>_xll.qlCalendarAdvance("TARGET",C126,B127,"mf")</f>
        <v>43004</v>
      </c>
      <c r="D127" s="120">
        <f>_xll.xlShmInterpRateFwd($D$3&amp;T(CalculationTrigger2),C127,,5,C128)</f>
        <v>-2.2912660382975792E-3</v>
      </c>
      <c r="E127" s="260">
        <f>_xll.xlShmInterpRateFwd($E$3&amp;T(CalculationTrigger2),C127,,5,C128)</f>
        <v>-2.2914521194376414E-3</v>
      </c>
      <c r="F127" s="260">
        <f>_xll.xlShmInterpRateFwd($F$3&amp;T(CalculationTrigger2),C127,,5,C128)</f>
        <v>-2.292395751559899E-3</v>
      </c>
      <c r="G127" s="268">
        <f t="shared" si="2"/>
        <v>1.8608114006222684E-3</v>
      </c>
      <c r="H127" s="275">
        <f t="shared" si="3"/>
        <v>9.4363212225752682E-3</v>
      </c>
      <c r="I127" s="250"/>
      <c r="J127" s="251"/>
      <c r="K127" s="251"/>
      <c r="L127" s="251"/>
    </row>
    <row r="128" spans="2:12" x14ac:dyDescent="0.2">
      <c r="B128" s="112" t="s">
        <v>156</v>
      </c>
      <c r="C128" s="113">
        <f>_xll.qlCalendarAdvance("TARGET",C127,B128,"mf")</f>
        <v>43005</v>
      </c>
      <c r="D128" s="120">
        <f>_xll.xlShmInterpRateFwd($D$3&amp;T(CalculationTrigger2),C128,,5,C129)</f>
        <v>-2.2870395130996902E-3</v>
      </c>
      <c r="E128" s="260">
        <f>_xll.xlShmInterpRateFwd($E$3&amp;T(CalculationTrigger2),C128,,5,C129)</f>
        <v>-2.2874089969232808E-3</v>
      </c>
      <c r="F128" s="260">
        <f>_xll.xlShmInterpRateFwd($F$3&amp;T(CalculationTrigger2),C128,,5,C129)</f>
        <v>-2.2892826785047278E-3</v>
      </c>
      <c r="G128" s="268">
        <f t="shared" si="2"/>
        <v>3.6948382359063003E-3</v>
      </c>
      <c r="H128" s="275">
        <f t="shared" si="3"/>
        <v>1.8736815814469898E-2</v>
      </c>
      <c r="I128" s="250"/>
      <c r="J128" s="251"/>
      <c r="K128" s="251"/>
      <c r="L128" s="251"/>
    </row>
    <row r="129" spans="2:12" x14ac:dyDescent="0.2">
      <c r="B129" s="112" t="s">
        <v>156</v>
      </c>
      <c r="C129" s="113">
        <f>_xll.qlCalendarAdvance("TARGET",C128,B129,"mf")</f>
        <v>43006</v>
      </c>
      <c r="D129" s="120">
        <f>_xll.xlShmInterpRateFwd($D$3&amp;T(CalculationTrigger2),C129,,5,C130)</f>
        <v>-2.2827846423838635E-3</v>
      </c>
      <c r="E129" s="260">
        <f>_xll.xlShmInterpRateFwd($E$3&amp;T(CalculationTrigger2),C129,,5,C130)</f>
        <v>-2.2833557140794773E-3</v>
      </c>
      <c r="F129" s="260">
        <f>_xll.xlShmInterpRateFwd($F$3&amp;T(CalculationTrigger2),C129,,5,C130)</f>
        <v>-2.2862516638898827E-3</v>
      </c>
      <c r="G129" s="268">
        <f t="shared" si="2"/>
        <v>5.7107169561384716E-3</v>
      </c>
      <c r="H129" s="275">
        <f t="shared" si="3"/>
        <v>2.8959498104053939E-2</v>
      </c>
      <c r="I129" s="250"/>
      <c r="J129" s="251"/>
      <c r="K129" s="251"/>
      <c r="L129" s="251"/>
    </row>
    <row r="130" spans="2:12" x14ac:dyDescent="0.2">
      <c r="B130" s="112" t="s">
        <v>156</v>
      </c>
      <c r="C130" s="113">
        <f>_xll.qlCalendarAdvance("TARGET",C129,B130,"mf")</f>
        <v>43007</v>
      </c>
      <c r="D130" s="120">
        <f>_xll.xlShmInterpRateFwd($D$3&amp;T(CalculationTrigger2),C130,,5,C131)</f>
        <v>-2.2741665037277125E-3</v>
      </c>
      <c r="E130" s="260">
        <f>_xll.xlShmInterpRateFwd($E$3&amp;T(CalculationTrigger2),C130,,5,C131)</f>
        <v>-2.2752030472777255E-3</v>
      </c>
      <c r="F130" s="260">
        <f>_xll.xlShmInterpRateFwd($F$3&amp;T(CalculationTrigger2),C130,,5,C131)</f>
        <v>-2.2804594416340365E-3</v>
      </c>
      <c r="G130" s="268">
        <f t="shared" si="2"/>
        <v>1.0365435500129909E-2</v>
      </c>
      <c r="H130" s="275">
        <f t="shared" si="3"/>
        <v>5.2563943563109852E-2</v>
      </c>
      <c r="I130" s="250"/>
      <c r="J130" s="251"/>
      <c r="K130" s="251"/>
      <c r="L130" s="251"/>
    </row>
    <row r="131" spans="2:12" x14ac:dyDescent="0.2">
      <c r="B131" s="112" t="s">
        <v>156</v>
      </c>
      <c r="C131" s="113">
        <f>_xll.qlCalendarAdvance("TARGET",C130,B131,"mf")</f>
        <v>43010</v>
      </c>
      <c r="D131" s="120">
        <f>_xll.xlShmInterpRateFwd($D$3&amp;T(CalculationTrigger2),C131,,5,C132)</f>
        <v>-2.2654827340625903E-3</v>
      </c>
      <c r="E131" s="260">
        <f>_xll.xlShmInterpRateFwd($E$3&amp;T(CalculationTrigger2),C131,,5,C132)</f>
        <v>-2.2670487760326785E-3</v>
      </c>
      <c r="F131" s="260">
        <f>_xll.xlShmInterpRateFwd($F$3&amp;T(CalculationTrigger2),C131,,5,C132)</f>
        <v>-2.2749902985240264E-3</v>
      </c>
      <c r="G131" s="268">
        <f t="shared" si="2"/>
        <v>1.5660419700881494E-2</v>
      </c>
      <c r="H131" s="275">
        <f t="shared" si="3"/>
        <v>7.9415224913479548E-2</v>
      </c>
      <c r="I131" s="250"/>
      <c r="J131" s="251"/>
      <c r="K131" s="251"/>
      <c r="L131" s="251"/>
    </row>
    <row r="132" spans="2:12" ht="12" x14ac:dyDescent="0.2">
      <c r="B132" s="114" t="s">
        <v>156</v>
      </c>
      <c r="C132" s="115">
        <f>_xll.qlCalendarAdvance("TARGET",C131,B132,"mf")</f>
        <v>43011</v>
      </c>
      <c r="D132" s="317">
        <f>_xll.xlShmInterpRateFwd($D$3&amp;T(CalculationTrigger2),C132,,5,C133)</f>
        <v>-2.2610869082506746E-3</v>
      </c>
      <c r="E132" s="318">
        <f>_xll.xlShmInterpRateFwd($E$3&amp;T(CalculationTrigger2),C132,,5,C133)</f>
        <v>-2.2629505390293456E-3</v>
      </c>
      <c r="F132" s="318">
        <f>_xll.xlShmInterpRateFwd($F$3&amp;T(CalculationTrigger2),C132,,5,C133)</f>
        <v>-2.2724011581351264E-3</v>
      </c>
      <c r="G132" s="269">
        <f t="shared" si="2"/>
        <v>1.8636307786710007E-2</v>
      </c>
      <c r="H132" s="276">
        <f t="shared" si="3"/>
        <v>9.4506191057807873E-2</v>
      </c>
      <c r="I132" s="319" t="s">
        <v>209</v>
      </c>
      <c r="J132" s="251"/>
      <c r="K132" s="251"/>
      <c r="L132" s="251"/>
    </row>
    <row r="133" spans="2:12" x14ac:dyDescent="0.2">
      <c r="B133" s="112" t="s">
        <v>156</v>
      </c>
      <c r="C133" s="113">
        <f>_xll.qlCalendarAdvance("TARGET",C132,B133,"mf")</f>
        <v>43012</v>
      </c>
      <c r="D133" s="120">
        <f>_xll.xlShmInterpRateFwd($D$3&amp;T(CalculationTrigger2),C133,,5,C134)</f>
        <v>-2.2566630457723216E-3</v>
      </c>
      <c r="E133" s="260">
        <f>_xll.xlShmInterpRateFwd($E$3&amp;T(CalculationTrigger2),C133,,5,C134)</f>
        <v>-2.2588444806594605E-3</v>
      </c>
      <c r="F133" s="260">
        <f>_xll.xlShmInterpRateFwd($F$3&amp;T(CalculationTrigger2),C133,,5,C134)</f>
        <v>-2.2699067093042598E-3</v>
      </c>
      <c r="G133" s="268">
        <f t="shared" ref="G133:G196" si="4">(D133-E133)*10000</f>
        <v>2.1814348871388584E-2</v>
      </c>
      <c r="H133" s="275">
        <f t="shared" ref="H133:H196" si="5">(E133-F133)*10000</f>
        <v>0.11062228644799325</v>
      </c>
      <c r="I133" s="250"/>
      <c r="J133" s="251"/>
      <c r="K133" s="251"/>
      <c r="L133" s="251"/>
    </row>
    <row r="134" spans="2:12" x14ac:dyDescent="0.2">
      <c r="B134" s="112" t="s">
        <v>156</v>
      </c>
      <c r="C134" s="113">
        <f>_xll.qlCalendarAdvance("TARGET",C133,B134,"mf")</f>
        <v>43013</v>
      </c>
      <c r="D134" s="120">
        <f>_xll.xlShmInterpRateFwd($D$3&amp;T(CalculationTrigger2),C134,,5,C135)</f>
        <v>-2.250134522091678E-3</v>
      </c>
      <c r="E134" s="260">
        <f>_xll.xlShmInterpRateFwd($E$3&amp;T(CalculationTrigger2),C134,,5,C135)</f>
        <v>-2.2527568102351098E-3</v>
      </c>
      <c r="F134" s="260">
        <f>_xll.xlShmInterpRateFwd($F$3&amp;T(CalculationTrigger2),C134,,5,C135)</f>
        <v>-2.2659005896398486E-3</v>
      </c>
      <c r="G134" s="268">
        <f t="shared" si="4"/>
        <v>2.6222881434317252E-2</v>
      </c>
      <c r="H134" s="275">
        <f t="shared" si="5"/>
        <v>0.13143779404738848</v>
      </c>
      <c r="J134" s="251"/>
      <c r="K134" s="251"/>
      <c r="L134" s="251"/>
    </row>
    <row r="135" spans="2:12" x14ac:dyDescent="0.2">
      <c r="B135" s="112" t="s">
        <v>156</v>
      </c>
      <c r="C135" s="113">
        <f>_xll.qlCalendarAdvance("TARGET",C134,B135,"mf")</f>
        <v>43014</v>
      </c>
      <c r="D135" s="120">
        <f>_xll.xlShmInterpRateFwd($D$3&amp;T(CalculationTrigger2),C135,,5,C136)</f>
        <v>-2.2335997790304922E-3</v>
      </c>
      <c r="E135" s="260">
        <f>_xll.xlShmInterpRateFwd($E$3&amp;T(CalculationTrigger2),C135,,5,C136)</f>
        <v>-2.2372708955989916E-3</v>
      </c>
      <c r="F135" s="260">
        <f>_xll.xlShmInterpRateFwd($F$3&amp;T(CalculationTrigger2),C135,,5,C136)</f>
        <v>-2.2551470957660204E-3</v>
      </c>
      <c r="G135" s="268">
        <f t="shared" si="4"/>
        <v>3.6711165684994405E-2</v>
      </c>
      <c r="H135" s="275">
        <f t="shared" si="5"/>
        <v>0.17876200167028788</v>
      </c>
      <c r="I135" s="250"/>
      <c r="J135" s="251"/>
      <c r="K135" s="251"/>
      <c r="L135" s="251"/>
    </row>
    <row r="136" spans="2:12" x14ac:dyDescent="0.2">
      <c r="B136" s="112" t="s">
        <v>156</v>
      </c>
      <c r="C136" s="113">
        <f>_xll.qlCalendarAdvance("TARGET",C135,B136,"mf")</f>
        <v>43017</v>
      </c>
      <c r="D136" s="120">
        <f>_xll.xlShmInterpRateFwd($D$3&amp;T(CalculationTrigger2),C136,,5,C137)</f>
        <v>-2.2180093221255319E-3</v>
      </c>
      <c r="E136" s="260">
        <f>_xll.xlShmInterpRateFwd($E$3&amp;T(CalculationTrigger2),C136,,5,C137)</f>
        <v>-2.2226623535089945E-3</v>
      </c>
      <c r="F136" s="260">
        <f>_xll.xlShmInterpRateFwd($F$3&amp;T(CalculationTrigger2),C136,,5,C137)</f>
        <v>-2.2449704666126415E-3</v>
      </c>
      <c r="G136" s="268">
        <f t="shared" si="4"/>
        <v>4.653031383462531E-2</v>
      </c>
      <c r="H136" s="275">
        <f t="shared" si="5"/>
        <v>0.2230811310364707</v>
      </c>
      <c r="I136" s="250"/>
      <c r="J136" s="251"/>
      <c r="K136" s="251"/>
      <c r="L136" s="251"/>
    </row>
    <row r="137" spans="2:12" x14ac:dyDescent="0.2">
      <c r="B137" s="112" t="s">
        <v>156</v>
      </c>
      <c r="C137" s="113">
        <f>_xll.qlCalendarAdvance("TARGET",C136,B137,"mf")</f>
        <v>43018</v>
      </c>
      <c r="D137" s="120">
        <f>_xll.xlShmInterpRateFwd($D$3&amp;T(CalculationTrigger2),C137,,5,C138)</f>
        <v>-2.2106849301199256E-3</v>
      </c>
      <c r="E137" s="260">
        <f>_xll.xlShmInterpRateFwd($E$3&amp;T(CalculationTrigger2),C137,,5,C138)</f>
        <v>-2.2157939222062634E-3</v>
      </c>
      <c r="F137" s="260">
        <f>_xll.xlShmInterpRateFwd($F$3&amp;T(CalculationTrigger2),C137,,5,C138)</f>
        <v>-2.2401607969803764E-3</v>
      </c>
      <c r="G137" s="268">
        <f t="shared" si="4"/>
        <v>5.1089920863377561E-2</v>
      </c>
      <c r="H137" s="275">
        <f t="shared" si="5"/>
        <v>0.24366874774113012</v>
      </c>
      <c r="I137" s="250"/>
      <c r="J137" s="251"/>
      <c r="K137" s="251"/>
      <c r="L137" s="251"/>
    </row>
    <row r="138" spans="2:12" x14ac:dyDescent="0.2">
      <c r="B138" s="112" t="s">
        <v>156</v>
      </c>
      <c r="C138" s="113">
        <f>_xll.qlCalendarAdvance("TARGET",C137,B138,"mf")</f>
        <v>43019</v>
      </c>
      <c r="D138" s="120">
        <f>_xll.xlShmInterpRateFwd($D$3&amp;T(CalculationTrigger2),C138,,5,C139)</f>
        <v>-2.2036586581019556E-3</v>
      </c>
      <c r="E138" s="260">
        <f>_xll.xlShmInterpRateFwd($E$3&amp;T(CalculationTrigger2),C138,,5,C139)</f>
        <v>-2.2092017427074529E-3</v>
      </c>
      <c r="F138" s="260">
        <f>_xll.xlShmInterpRateFwd($F$3&amp;T(CalculationTrigger2),C138,,5,C139)</f>
        <v>-2.235529162161189E-3</v>
      </c>
      <c r="G138" s="268">
        <f t="shared" si="4"/>
        <v>5.5430846054973018E-2</v>
      </c>
      <c r="H138" s="275">
        <f t="shared" si="5"/>
        <v>0.26327419453736101</v>
      </c>
      <c r="I138" s="250"/>
      <c r="J138" s="251"/>
      <c r="K138" s="251"/>
      <c r="L138" s="251"/>
    </row>
    <row r="139" spans="2:12" x14ac:dyDescent="0.2">
      <c r="B139" s="112" t="s">
        <v>156</v>
      </c>
      <c r="C139" s="113">
        <f>_xll.qlCalendarAdvance("TARGET",C138,B139,"mf")</f>
        <v>43020</v>
      </c>
      <c r="D139" s="120">
        <f>_xll.xlShmInterpRateFwd($D$3&amp;T(CalculationTrigger2),C139,,5,C140)</f>
        <v>-2.1969381845003571E-3</v>
      </c>
      <c r="E139" s="260">
        <f>_xll.xlShmInterpRateFwd($E$3&amp;T(CalculationTrigger2),C139,,5,C140)</f>
        <v>-2.2028929045613812E-3</v>
      </c>
      <c r="F139" s="260">
        <f>_xll.xlShmInterpRateFwd($F$3&amp;T(CalculationTrigger2),C139,,5,C140)</f>
        <v>-2.2310800072596546E-3</v>
      </c>
      <c r="G139" s="268">
        <f t="shared" si="4"/>
        <v>5.9547200610241165E-2</v>
      </c>
      <c r="H139" s="275">
        <f t="shared" si="5"/>
        <v>0.28187102698273325</v>
      </c>
      <c r="I139" s="250"/>
      <c r="J139" s="251"/>
      <c r="K139" s="251"/>
      <c r="L139" s="251"/>
    </row>
    <row r="140" spans="2:12" x14ac:dyDescent="0.2">
      <c r="B140" s="112" t="s">
        <v>156</v>
      </c>
      <c r="C140" s="113">
        <f>_xll.qlCalendarAdvance("TARGET",C139,B140,"mf")</f>
        <v>43021</v>
      </c>
      <c r="D140" s="120">
        <f>_xll.xlShmInterpRateFwd($D$3&amp;T(CalculationTrigger2),C140,,5,C141)</f>
        <v>-2.1845418831150211E-3</v>
      </c>
      <c r="E140" s="260">
        <f>_xll.xlShmInterpRateFwd($E$3&amp;T(CalculationTrigger2),C140,,5,C141)</f>
        <v>-2.1912419914939976E-3</v>
      </c>
      <c r="F140" s="260">
        <f>_xll.xlShmInterpRateFwd($F$3&amp;T(CalculationTrigger2),C140,,5,C141)</f>
        <v>-2.2227986530571208E-3</v>
      </c>
      <c r="G140" s="268">
        <f t="shared" si="4"/>
        <v>6.7001083789764743E-2</v>
      </c>
      <c r="H140" s="275">
        <f t="shared" si="5"/>
        <v>0.31556661563123151</v>
      </c>
      <c r="I140" s="250"/>
      <c r="J140" s="251"/>
      <c r="K140" s="251"/>
      <c r="L140" s="251"/>
    </row>
    <row r="141" spans="2:12" x14ac:dyDescent="0.2">
      <c r="B141" s="112" t="s">
        <v>156</v>
      </c>
      <c r="C141" s="113">
        <f>_xll.qlCalendarAdvance("TARGET",C140,B141,"mf")</f>
        <v>43024</v>
      </c>
      <c r="D141" s="120">
        <f>_xll.xlShmInterpRateFwd($D$3&amp;T(CalculationTrigger2),C141,,5,C142)</f>
        <v>-2.1732678435457064E-3</v>
      </c>
      <c r="E141" s="260">
        <f>_xll.xlShmInterpRateFwd($E$3&amp;T(CalculationTrigger2),C141,,5,C142)</f>
        <v>-2.1806327537118603E-3</v>
      </c>
      <c r="F141" s="260">
        <f>_xll.xlShmInterpRateFwd($F$3&amp;T(CalculationTrigger2),C141,,5,C142)</f>
        <v>-2.2151970900515694E-3</v>
      </c>
      <c r="G141" s="268">
        <f t="shared" si="4"/>
        <v>7.3649101661539706E-2</v>
      </c>
      <c r="H141" s="275">
        <f t="shared" si="5"/>
        <v>0.34564336339709073</v>
      </c>
      <c r="I141" s="250"/>
      <c r="J141" s="251"/>
      <c r="K141" s="251"/>
      <c r="L141" s="251"/>
    </row>
    <row r="142" spans="2:12" x14ac:dyDescent="0.2">
      <c r="B142" s="112" t="s">
        <v>156</v>
      </c>
      <c r="C142" s="113">
        <f>_xll.qlCalendarAdvance("TARGET",C141,B142,"mf")</f>
        <v>43025</v>
      </c>
      <c r="D142" s="120">
        <f>_xll.xlShmInterpRateFwd($D$3&amp;T(CalculationTrigger2),C142,,5,C143)</f>
        <v>-2.1681915385200852E-3</v>
      </c>
      <c r="E142" s="260">
        <f>_xll.xlShmInterpRateFwd($E$3&amp;T(CalculationTrigger2),C142,,5,C143)</f>
        <v>-2.175846963439523E-3</v>
      </c>
      <c r="F142" s="260">
        <f>_xll.xlShmInterpRateFwd($F$3&amp;T(CalculationTrigger2),C142,,5,C143)</f>
        <v>-2.2117270121121148E-3</v>
      </c>
      <c r="G142" s="268">
        <f t="shared" si="4"/>
        <v>7.6554249194378185E-2</v>
      </c>
      <c r="H142" s="275">
        <f t="shared" si="5"/>
        <v>0.35880048672591852</v>
      </c>
      <c r="I142" s="250"/>
      <c r="J142" s="251"/>
      <c r="K142" s="251"/>
      <c r="L142" s="251"/>
    </row>
    <row r="143" spans="2:12" x14ac:dyDescent="0.2">
      <c r="B143" s="112" t="s">
        <v>156</v>
      </c>
      <c r="C143" s="113">
        <f>_xll.qlCalendarAdvance("TARGET",C142,B143,"mf")</f>
        <v>43026</v>
      </c>
      <c r="D143" s="120">
        <f>_xll.xlShmInterpRateFwd($D$3&amp;T(CalculationTrigger2),C143,,5,C144)</f>
        <v>-2.1634671025516231E-3</v>
      </c>
      <c r="E143" s="260">
        <f>_xll.xlShmInterpRateFwd($E$3&amp;T(CalculationTrigger2),C143,,5,C144)</f>
        <v>-2.1713870509917203E-3</v>
      </c>
      <c r="F143" s="260">
        <f>_xll.xlShmInterpRateFwd($F$3&amp;T(CalculationTrigger2),C143,,5,C144)</f>
        <v>-2.2084660850381303E-3</v>
      </c>
      <c r="G143" s="268">
        <f t="shared" si="4"/>
        <v>7.9199484400971881E-2</v>
      </c>
      <c r="H143" s="275">
        <f t="shared" si="5"/>
        <v>0.37079034046409981</v>
      </c>
      <c r="I143" s="250"/>
      <c r="J143" s="251"/>
      <c r="K143" s="251"/>
      <c r="L143" s="251"/>
    </row>
    <row r="144" spans="2:12" x14ac:dyDescent="0.2">
      <c r="B144" s="112" t="s">
        <v>156</v>
      </c>
      <c r="C144" s="113">
        <f>_xll.qlCalendarAdvance("TARGET",C143,B144,"mf")</f>
        <v>43027</v>
      </c>
      <c r="D144" s="120">
        <f>_xll.xlShmInterpRateFwd($D$3&amp;T(CalculationTrigger2),C144,,5,C145)</f>
        <v>-2.1591022141445866E-3</v>
      </c>
      <c r="E144" s="260">
        <f>_xll.xlShmInterpRateFwd($E$3&amp;T(CalculationTrigger2),C144,,5,C145)</f>
        <v>-2.167260105750521E-3</v>
      </c>
      <c r="F144" s="260">
        <f>_xll.xlShmInterpRateFwd($F$3&amp;T(CalculationTrigger2),C144,,5,C145)</f>
        <v>-2.2054187539324718E-3</v>
      </c>
      <c r="G144" s="268">
        <f t="shared" si="4"/>
        <v>8.1578916059344392E-2</v>
      </c>
      <c r="H144" s="275">
        <f t="shared" si="5"/>
        <v>0.38158648181950761</v>
      </c>
      <c r="I144" s="250"/>
      <c r="J144" s="251"/>
      <c r="K144" s="251"/>
      <c r="L144" s="251"/>
    </row>
    <row r="145" spans="2:12" x14ac:dyDescent="0.2">
      <c r="B145" s="112" t="s">
        <v>156</v>
      </c>
      <c r="C145" s="113">
        <f>_xll.qlCalendarAdvance("TARGET",C144,B145,"mf")</f>
        <v>43028</v>
      </c>
      <c r="D145" s="120">
        <f>_xll.xlShmInterpRateFwd($D$3&amp;T(CalculationTrigger2),C145,,5,C146)</f>
        <v>-2.1515966371969662E-3</v>
      </c>
      <c r="E145" s="260">
        <f>_xll.xlShmInterpRateFwd($E$3&amp;T(CalculationTrigger2),C145,,5,C146)</f>
        <v>-2.1601387687993382E-3</v>
      </c>
      <c r="F145" s="260">
        <f>_xll.xlShmInterpRateFwd($F$3&amp;T(CalculationTrigger2),C145,,5,C146)</f>
        <v>-2.2000450432940722E-3</v>
      </c>
      <c r="G145" s="268">
        <f t="shared" si="4"/>
        <v>8.5421316023720661E-2</v>
      </c>
      <c r="H145" s="275">
        <f t="shared" si="5"/>
        <v>0.39906274494733945</v>
      </c>
      <c r="I145" s="250"/>
      <c r="J145" s="251"/>
      <c r="K145" s="251"/>
      <c r="L145" s="251"/>
    </row>
    <row r="146" spans="2:12" x14ac:dyDescent="0.2">
      <c r="B146" s="112" t="s">
        <v>156</v>
      </c>
      <c r="C146" s="113">
        <f>_xll.qlCalendarAdvance("TARGET",C145,B146,"mf")</f>
        <v>43031</v>
      </c>
      <c r="D146" s="120">
        <f>_xll.xlShmInterpRateFwd($D$3&amp;T(CalculationTrigger2),C146,,5,C147)</f>
        <v>-2.1453917024370816E-3</v>
      </c>
      <c r="E146" s="260">
        <f>_xll.xlShmInterpRateFwd($E$3&amp;T(CalculationTrigger2),C146,,5,C147)</f>
        <v>-2.1542237850982753E-3</v>
      </c>
      <c r="F146" s="260">
        <f>_xll.xlShmInterpRateFwd($F$3&amp;T(CalculationTrigger2),C146,,5,C147)</f>
        <v>-2.1954542926924557E-3</v>
      </c>
      <c r="G146" s="268">
        <f t="shared" si="4"/>
        <v>8.8320826611937131E-2</v>
      </c>
      <c r="H146" s="275">
        <f t="shared" si="5"/>
        <v>0.41230507594180404</v>
      </c>
      <c r="I146" s="250"/>
      <c r="J146" s="251"/>
      <c r="K146" s="251"/>
      <c r="L146" s="251"/>
    </row>
    <row r="147" spans="2:12" x14ac:dyDescent="0.2">
      <c r="B147" s="112" t="s">
        <v>156</v>
      </c>
      <c r="C147" s="113">
        <f>_xll.qlCalendarAdvance("TARGET",C146,B147,"mf")</f>
        <v>43032</v>
      </c>
      <c r="D147" s="120">
        <f>_xll.xlShmInterpRateFwd($D$3&amp;T(CalculationTrigger2),C147,,5,C148)</f>
        <v>-2.1429397271599039E-3</v>
      </c>
      <c r="E147" s="260">
        <f>_xll.xlShmInterpRateFwd($E$3&amp;T(CalculationTrigger2),C147,,5,C148)</f>
        <v>-2.1518680170623094E-3</v>
      </c>
      <c r="F147" s="260">
        <f>_xll.xlShmInterpRateFwd($F$3&amp;T(CalculationTrigger2),C147,,5,C148)</f>
        <v>-2.1935416190075178E-3</v>
      </c>
      <c r="G147" s="268">
        <f t="shared" si="4"/>
        <v>8.9282899024055284E-2</v>
      </c>
      <c r="H147" s="275">
        <f t="shared" si="5"/>
        <v>0.41673601945208405</v>
      </c>
      <c r="I147" s="250"/>
      <c r="J147" s="251"/>
      <c r="K147" s="251"/>
      <c r="L147" s="251"/>
    </row>
    <row r="148" spans="2:12" x14ac:dyDescent="0.2">
      <c r="B148" s="112" t="s">
        <v>156</v>
      </c>
      <c r="C148" s="113">
        <f>_xll.qlCalendarAdvance("TARGET",C147,B148,"mf")</f>
        <v>43033</v>
      </c>
      <c r="D148" s="120">
        <f>_xll.xlShmInterpRateFwd($D$3&amp;T(CalculationTrigger2),C148,,5,C149)</f>
        <v>-2.1408933698683959E-3</v>
      </c>
      <c r="E148" s="260">
        <f>_xll.xlShmInterpRateFwd($E$3&amp;T(CalculationTrigger2),C148,,5,C149)</f>
        <v>-2.1498877525774631E-3</v>
      </c>
      <c r="F148" s="260">
        <f>_xll.xlShmInterpRateFwd($F$3&amp;T(CalculationTrigger2),C148,,5,C149)</f>
        <v>-2.1918692121400104E-3</v>
      </c>
      <c r="G148" s="268">
        <f t="shared" si="4"/>
        <v>8.9943827090671447E-2</v>
      </c>
      <c r="H148" s="275">
        <f t="shared" si="5"/>
        <v>0.41981459562547269</v>
      </c>
      <c r="I148" s="250"/>
      <c r="J148" s="251"/>
      <c r="K148" s="251"/>
      <c r="L148" s="251"/>
    </row>
    <row r="149" spans="2:12" x14ac:dyDescent="0.2">
      <c r="B149" s="112" t="s">
        <v>156</v>
      </c>
      <c r="C149" s="113">
        <f>_xll.qlCalendarAdvance("TARGET",C148,B149,"mf")</f>
        <v>43034</v>
      </c>
      <c r="D149" s="120">
        <f>_xll.xlShmInterpRateFwd($D$3&amp;T(CalculationTrigger2),C149,,5,C150)</f>
        <v>-2.1392603088108402E-3</v>
      </c>
      <c r="E149" s="260">
        <f>_xll.xlShmInterpRateFwd($E$3&amp;T(CalculationTrigger2),C149,,5,C150)</f>
        <v>-2.1482900812580088E-3</v>
      </c>
      <c r="F149" s="260">
        <f>_xll.xlShmInterpRateFwd($F$3&amp;T(CalculationTrigger2),C149,,5,C150)</f>
        <v>-2.1904415173506389E-3</v>
      </c>
      <c r="G149" s="268">
        <f t="shared" si="4"/>
        <v>9.0297724471685367E-2</v>
      </c>
      <c r="H149" s="275">
        <f t="shared" si="5"/>
        <v>0.42151436092630146</v>
      </c>
      <c r="I149" s="250"/>
      <c r="J149" s="251"/>
      <c r="K149" s="251"/>
      <c r="L149" s="251"/>
    </row>
    <row r="150" spans="2:12" x14ac:dyDescent="0.2">
      <c r="B150" s="112" t="s">
        <v>156</v>
      </c>
      <c r="C150" s="113">
        <f>_xll.qlCalendarAdvance("TARGET",C149,B150,"mf")</f>
        <v>43035</v>
      </c>
      <c r="D150" s="120">
        <f>_xll.xlShmInterpRateFwd($D$3&amp;T(CalculationTrigger2),C150,,5,C151)</f>
        <v>-2.1373977167276031E-3</v>
      </c>
      <c r="E150" s="260">
        <f>_xll.xlShmInterpRateFwd($E$3&amp;T(CalculationTrigger2),C150,,5,C151)</f>
        <v>-2.1463928735952287E-3</v>
      </c>
      <c r="F150" s="260">
        <f>_xll.xlShmInterpRateFwd($F$3&amp;T(CalculationTrigger2),C150,,5,C151)</f>
        <v>-2.1884109394748829E-3</v>
      </c>
      <c r="G150" s="268">
        <f t="shared" si="4"/>
        <v>8.9951568676255839E-2</v>
      </c>
      <c r="H150" s="275">
        <f t="shared" si="5"/>
        <v>0.42018065879654165</v>
      </c>
      <c r="I150" s="250"/>
      <c r="J150" s="251"/>
      <c r="K150" s="251"/>
      <c r="L150" s="251"/>
    </row>
    <row r="151" spans="2:12" x14ac:dyDescent="0.2">
      <c r="B151" s="112" t="s">
        <v>156</v>
      </c>
      <c r="C151" s="113">
        <f>_xll.qlCalendarAdvance("TARGET",C150,B151,"mf")</f>
        <v>43038</v>
      </c>
      <c r="D151" s="120">
        <f>_xll.xlShmInterpRateFwd($D$3&amp;T(CalculationTrigger2),C151,,5,C152)</f>
        <v>-2.137014596171083E-3</v>
      </c>
      <c r="E151" s="260">
        <f>_xll.xlShmInterpRateFwd($E$3&amp;T(CalculationTrigger2),C151,,5,C152)</f>
        <v>-2.1458671141687431E-3</v>
      </c>
      <c r="F151" s="260">
        <f>_xll.xlShmInterpRateFwd($F$3&amp;T(CalculationTrigger2),C151,,5,C152)</f>
        <v>-2.1872667621320764E-3</v>
      </c>
      <c r="G151" s="268">
        <f t="shared" si="4"/>
        <v>8.8525179976601226E-2</v>
      </c>
      <c r="H151" s="275">
        <f t="shared" si="5"/>
        <v>0.41399647963333286</v>
      </c>
      <c r="I151" s="250"/>
      <c r="J151" s="251"/>
      <c r="K151" s="251"/>
      <c r="L151" s="251"/>
    </row>
    <row r="152" spans="2:12" x14ac:dyDescent="0.2">
      <c r="B152" s="112" t="s">
        <v>156</v>
      </c>
      <c r="C152" s="113">
        <f>_xll.qlCalendarAdvance("TARGET",C151,B152,"mf")</f>
        <v>43039</v>
      </c>
      <c r="D152" s="120">
        <f>_xll.xlShmInterpRateFwd($D$3&amp;T(CalculationTrigger2),C152,,5,C153)</f>
        <v>-2.1375631927504535E-3</v>
      </c>
      <c r="E152" s="260">
        <f>_xll.xlShmInterpRateFwd($E$3&amp;T(CalculationTrigger2),C152,,5,C153)</f>
        <v>-2.1462887490824607E-3</v>
      </c>
      <c r="F152" s="260">
        <f>_xll.xlShmInterpRateFwd($F$3&amp;T(CalculationTrigger2),C152,,5,C153)</f>
        <v>-2.1871293050728263E-3</v>
      </c>
      <c r="G152" s="268">
        <f t="shared" si="4"/>
        <v>8.7255563320071644E-2</v>
      </c>
      <c r="H152" s="275">
        <f t="shared" si="5"/>
        <v>0.40840555990365612</v>
      </c>
      <c r="I152" s="250"/>
      <c r="J152" s="251"/>
      <c r="K152" s="251"/>
      <c r="L152" s="251"/>
    </row>
    <row r="153" spans="2:12" x14ac:dyDescent="0.2">
      <c r="B153" s="112" t="s">
        <v>156</v>
      </c>
      <c r="C153" s="113">
        <f>_xll.qlCalendarAdvance("TARGET",C152,B153,"mf")</f>
        <v>43040</v>
      </c>
      <c r="D153" s="120">
        <f>_xll.xlShmInterpRateFwd($D$3&amp;T(CalculationTrigger2),C153,,5,C154)</f>
        <v>-2.1385711562914708E-3</v>
      </c>
      <c r="E153" s="260">
        <f>_xll.xlShmInterpRateFwd($E$3&amp;T(CalculationTrigger2),C153,,5,C154)</f>
        <v>-2.1471355134193952E-3</v>
      </c>
      <c r="F153" s="260">
        <f>_xll.xlShmInterpRateFwd($F$3&amp;T(CalculationTrigger2),C153,,5,C154)</f>
        <v>-2.1872632308258524E-3</v>
      </c>
      <c r="G153" s="268">
        <f t="shared" si="4"/>
        <v>8.5643571279244227E-2</v>
      </c>
      <c r="H153" s="275">
        <f t="shared" si="5"/>
        <v>0.40127717406457203</v>
      </c>
      <c r="I153" s="250"/>
      <c r="J153" s="251"/>
      <c r="K153" s="251"/>
      <c r="L153" s="251"/>
    </row>
    <row r="154" spans="2:12" x14ac:dyDescent="0.2">
      <c r="B154" s="112" t="s">
        <v>156</v>
      </c>
      <c r="C154" s="113">
        <f>_xll.qlCalendarAdvance("TARGET",C153,B154,"mf")</f>
        <v>43041</v>
      </c>
      <c r="D154" s="120">
        <f>_xll.xlShmInterpRateFwd($D$3&amp;T(CalculationTrigger2),C154,,5,C155)</f>
        <v>-2.1400461647779921E-3</v>
      </c>
      <c r="E154" s="260">
        <f>_xll.xlShmInterpRateFwd($E$3&amp;T(CalculationTrigger2),C154,,5,C155)</f>
        <v>-2.1484144966135836E-3</v>
      </c>
      <c r="F154" s="260">
        <f>_xll.xlShmInterpRateFwd($F$3&amp;T(CalculationTrigger2),C154,,5,C155)</f>
        <v>-2.1876729848068176E-3</v>
      </c>
      <c r="G154" s="268">
        <f t="shared" si="4"/>
        <v>8.3683318355914749E-2</v>
      </c>
      <c r="H154" s="275">
        <f t="shared" si="5"/>
        <v>0.39258488193234015</v>
      </c>
      <c r="I154" s="250"/>
      <c r="J154" s="251"/>
      <c r="K154" s="251"/>
      <c r="L154" s="251"/>
    </row>
    <row r="155" spans="2:12" x14ac:dyDescent="0.2">
      <c r="B155" s="112" t="s">
        <v>156</v>
      </c>
      <c r="C155" s="113">
        <f>_xll.qlCalendarAdvance("TARGET",C154,B155,"mf")</f>
        <v>43042</v>
      </c>
      <c r="D155" s="120">
        <f>_xll.xlShmInterpRateFwd($D$3&amp;T(CalculationTrigger2),C155,,5,C156)</f>
        <v>-2.1445787905760723E-3</v>
      </c>
      <c r="E155" s="260">
        <f>_xll.xlShmInterpRateFwd($E$3&amp;T(CalculationTrigger2),C155,,5,C156)</f>
        <v>-2.1524359460763534E-3</v>
      </c>
      <c r="F155" s="260">
        <f>_xll.xlShmInterpRateFwd($F$3&amp;T(CalculationTrigger2),C155,,5,C156)</f>
        <v>-2.1894210124006872E-3</v>
      </c>
      <c r="G155" s="268">
        <f t="shared" si="4"/>
        <v>7.8571555002810572E-2</v>
      </c>
      <c r="H155" s="275">
        <f t="shared" si="5"/>
        <v>0.36985066324333843</v>
      </c>
      <c r="I155" s="250"/>
      <c r="J155" s="251"/>
      <c r="K155" s="251"/>
      <c r="L155" s="251"/>
    </row>
    <row r="156" spans="2:12" x14ac:dyDescent="0.2">
      <c r="B156" s="112" t="s">
        <v>156</v>
      </c>
      <c r="C156" s="113">
        <f>_xll.qlCalendarAdvance("TARGET",C155,B156,"mf")</f>
        <v>43045</v>
      </c>
      <c r="D156" s="120">
        <f>_xll.xlShmInterpRateFwd($D$3&amp;T(CalculationTrigger2),C156,,5,C157)</f>
        <v>-2.1495702498130469E-3</v>
      </c>
      <c r="E156" s="260">
        <f>_xll.xlShmInterpRateFwd($E$3&amp;T(CalculationTrigger2),C156,,5,C157)</f>
        <v>-2.1569810745697879E-3</v>
      </c>
      <c r="F156" s="260">
        <f>_xll.xlShmInterpRateFwd($F$3&amp;T(CalculationTrigger2),C156,,5,C157)</f>
        <v>-2.1919771320713325E-3</v>
      </c>
      <c r="G156" s="268">
        <f t="shared" si="4"/>
        <v>7.4108247567409968E-2</v>
      </c>
      <c r="H156" s="275">
        <f t="shared" si="5"/>
        <v>0.3499605750154457</v>
      </c>
      <c r="I156" s="250"/>
      <c r="J156" s="251"/>
      <c r="K156" s="251"/>
      <c r="L156" s="251"/>
    </row>
    <row r="157" spans="2:12" x14ac:dyDescent="0.2">
      <c r="B157" s="112" t="s">
        <v>156</v>
      </c>
      <c r="C157" s="113">
        <f>_xll.qlCalendarAdvance("TARGET",C156,B157,"mf")</f>
        <v>43046</v>
      </c>
      <c r="D157" s="120">
        <f>_xll.xlShmInterpRateFwd($D$3&amp;T(CalculationTrigger2),C157,,5,C158)</f>
        <v>-2.1506269269585547E-3</v>
      </c>
      <c r="E157" s="260">
        <f>_xll.xlShmInterpRateFwd($E$3&amp;T(CalculationTrigger2),C157,,5,C158)</f>
        <v>-2.1580560309585905E-3</v>
      </c>
      <c r="F157" s="260">
        <f>_xll.xlShmInterpRateFwd($F$3&amp;T(CalculationTrigger2),C157,,5,C158)</f>
        <v>-2.1931322374429143E-3</v>
      </c>
      <c r="G157" s="268">
        <f t="shared" si="4"/>
        <v>7.4291040000357828E-2</v>
      </c>
      <c r="H157" s="275">
        <f t="shared" si="5"/>
        <v>0.35076206484323769</v>
      </c>
      <c r="I157" s="250"/>
      <c r="J157" s="251"/>
      <c r="K157" s="251"/>
      <c r="L157" s="251"/>
    </row>
    <row r="158" spans="2:12" x14ac:dyDescent="0.2">
      <c r="B158" s="112" t="s">
        <v>156</v>
      </c>
      <c r="C158" s="113">
        <f>_xll.qlCalendarAdvance("TARGET",C157,B158,"mf")</f>
        <v>43047</v>
      </c>
      <c r="D158" s="120">
        <f>_xll.xlShmInterpRateFwd($D$3&amp;T(CalculationTrigger2),C158,,5,C159)</f>
        <v>-2.151484347033693E-3</v>
      </c>
      <c r="E158" s="260">
        <f>_xll.xlShmInterpRateFwd($E$3&amp;T(CalculationTrigger2),C158,,5,C159)</f>
        <v>-2.1589297848730298E-3</v>
      </c>
      <c r="F158" s="260">
        <f>_xll.xlShmInterpRateFwd($F$3&amp;T(CalculationTrigger2),C158,,5,C159)</f>
        <v>-2.1940784577691363E-3</v>
      </c>
      <c r="G158" s="268">
        <f t="shared" si="4"/>
        <v>7.4454378393368562E-2</v>
      </c>
      <c r="H158" s="275">
        <f t="shared" si="5"/>
        <v>0.35148672896106492</v>
      </c>
      <c r="I158" s="250"/>
      <c r="J158" s="251"/>
      <c r="K158" s="251"/>
      <c r="L158" s="251"/>
    </row>
    <row r="159" spans="2:12" x14ac:dyDescent="0.2">
      <c r="B159" s="112" t="s">
        <v>156</v>
      </c>
      <c r="C159" s="113">
        <f>_xll.qlCalendarAdvance("TARGET",C158,B159,"mf")</f>
        <v>43048</v>
      </c>
      <c r="D159" s="120">
        <f>_xll.xlShmInterpRateFwd($D$3&amp;T(CalculationTrigger2),C159,,5,C160)</f>
        <v>-2.1521379476757405E-3</v>
      </c>
      <c r="E159" s="260">
        <f>_xll.xlShmInterpRateFwd($E$3&amp;T(CalculationTrigger2),C159,,5,C160)</f>
        <v>-2.1595977485834692E-3</v>
      </c>
      <c r="F159" s="260">
        <f>_xll.xlShmInterpRateFwd($F$3&amp;T(CalculationTrigger2),C159,,5,C160)</f>
        <v>-2.1948111144698156E-3</v>
      </c>
      <c r="G159" s="268">
        <f t="shared" si="4"/>
        <v>7.459800907728617E-2</v>
      </c>
      <c r="H159" s="275">
        <f t="shared" si="5"/>
        <v>0.35213365886346482</v>
      </c>
      <c r="I159" s="250"/>
      <c r="J159" s="251"/>
      <c r="K159" s="251"/>
      <c r="L159" s="251"/>
    </row>
    <row r="160" spans="2:12" x14ac:dyDescent="0.2">
      <c r="B160" s="112" t="s">
        <v>156</v>
      </c>
      <c r="C160" s="113">
        <f>_xll.qlCalendarAdvance("TARGET",C159,B160,"mf")</f>
        <v>43049</v>
      </c>
      <c r="D160" s="120">
        <f>_xll.xlShmInterpRateFwd($D$3&amp;T(CalculationTrigger2),C160,,5,C161)</f>
        <v>-2.1527302441547522E-3</v>
      </c>
      <c r="E160" s="260">
        <f>_xll.xlShmInterpRateFwd($E$3&amp;T(CalculationTrigger2),C160,,5,C161)</f>
        <v>-2.1602119862460293E-3</v>
      </c>
      <c r="F160" s="260">
        <f>_xll.xlShmInterpRateFwd($F$3&amp;T(CalculationTrigger2),C160,,5,C161)</f>
        <v>-2.195527948444834E-3</v>
      </c>
      <c r="G160" s="268">
        <f t="shared" si="4"/>
        <v>7.4817420912770383E-2</v>
      </c>
      <c r="H160" s="275">
        <f t="shared" si="5"/>
        <v>0.35315962198804746</v>
      </c>
      <c r="I160" s="250"/>
      <c r="J160" s="251"/>
      <c r="K160" s="251"/>
      <c r="L160" s="251"/>
    </row>
    <row r="161" spans="2:12" x14ac:dyDescent="0.2">
      <c r="B161" s="112" t="s">
        <v>156</v>
      </c>
      <c r="C161" s="113">
        <f>_xll.qlCalendarAdvance("TARGET",C160,B161,"mf")</f>
        <v>43052</v>
      </c>
      <c r="D161" s="120">
        <f>_xll.xlShmInterpRateFwd($D$3&amp;T(CalculationTrigger2),C161,,5,C162)</f>
        <v>-2.1526229155251261E-3</v>
      </c>
      <c r="E161" s="260">
        <f>_xll.xlShmInterpRateFwd($E$3&amp;T(CalculationTrigger2),C161,,5,C162)</f>
        <v>-2.1601199518755517E-3</v>
      </c>
      <c r="F161" s="260">
        <f>_xll.xlShmInterpRateFwd($F$3&amp;T(CalculationTrigger2),C161,,5,C162)</f>
        <v>-2.1955125294178517E-3</v>
      </c>
      <c r="G161" s="268">
        <f t="shared" si="4"/>
        <v>7.4970363504256801E-2</v>
      </c>
      <c r="H161" s="275">
        <f t="shared" si="5"/>
        <v>0.35392577542299986</v>
      </c>
      <c r="I161" s="250"/>
      <c r="J161" s="251"/>
      <c r="K161" s="251"/>
      <c r="L161" s="251"/>
    </row>
    <row r="162" spans="2:12" x14ac:dyDescent="0.2">
      <c r="B162" s="112" t="s">
        <v>156</v>
      </c>
      <c r="C162" s="113">
        <f>_xll.qlCalendarAdvance("TARGET",C161,B162,"mf")</f>
        <v>43053</v>
      </c>
      <c r="D162" s="120">
        <f>_xll.xlShmInterpRateFwd($D$3&amp;T(CalculationTrigger2),C162,,5,C163)</f>
        <v>-2.1521889885626399E-3</v>
      </c>
      <c r="E162" s="260">
        <f>_xll.xlShmInterpRateFwd($E$3&amp;T(CalculationTrigger2),C162,,5,C163)</f>
        <v>-2.159690152407035E-3</v>
      </c>
      <c r="F162" s="260">
        <f>_xll.xlShmInterpRateFwd($F$3&amp;T(CalculationTrigger2),C162,,5,C163)</f>
        <v>-2.1951071868315376E-3</v>
      </c>
      <c r="G162" s="268">
        <f t="shared" si="4"/>
        <v>7.5011638443951173E-2</v>
      </c>
      <c r="H162" s="275">
        <f t="shared" si="5"/>
        <v>0.35417034424502569</v>
      </c>
      <c r="I162" s="250"/>
      <c r="J162" s="251"/>
      <c r="K162" s="251"/>
      <c r="L162" s="251"/>
    </row>
    <row r="163" spans="2:12" x14ac:dyDescent="0.2">
      <c r="B163" s="112" t="s">
        <v>156</v>
      </c>
      <c r="C163" s="113">
        <f>_xll.qlCalendarAdvance("TARGET",C162,B163,"mf")</f>
        <v>43054</v>
      </c>
      <c r="D163" s="120">
        <f>_xll.xlShmInterpRateFwd($D$3&amp;T(CalculationTrigger2),C163,,5,C164)</f>
        <v>-2.1515238698401841E-3</v>
      </c>
      <c r="E163" s="260">
        <f>_xll.xlShmInterpRateFwd($E$3&amp;T(CalculationTrigger2),C163,,5,C164)</f>
        <v>-2.1590270376385494E-3</v>
      </c>
      <c r="F163" s="260">
        <f>_xll.xlShmInterpRateFwd($F$3&amp;T(CalculationTrigger2),C163,,5,C164)</f>
        <v>-2.1944602083932637E-3</v>
      </c>
      <c r="G163" s="268">
        <f t="shared" si="4"/>
        <v>7.5031677983653303E-2</v>
      </c>
      <c r="H163" s="275">
        <f t="shared" si="5"/>
        <v>0.35433170754714266</v>
      </c>
      <c r="I163" s="250"/>
      <c r="J163" s="251"/>
      <c r="K163" s="251"/>
      <c r="L163" s="251"/>
    </row>
    <row r="164" spans="2:12" x14ac:dyDescent="0.2">
      <c r="B164" s="112" t="s">
        <v>156</v>
      </c>
      <c r="C164" s="113">
        <f>_xll.qlCalendarAdvance("TARGET",C163,B164,"mf")</f>
        <v>43055</v>
      </c>
      <c r="D164" s="120">
        <f>_xll.xlShmInterpRateFwd($D$3&amp;T(CalculationTrigger2),C164,,5,C165)</f>
        <v>-2.1506229972328007E-3</v>
      </c>
      <c r="E164" s="260">
        <f>_xll.xlShmInterpRateFwd($E$3&amp;T(CalculationTrigger2),C164,,5,C165)</f>
        <v>-2.1581260202402125E-3</v>
      </c>
      <c r="F164" s="260">
        <f>_xll.xlShmInterpRateFwd($F$3&amp;T(CalculationTrigger2),C164,,5,C165)</f>
        <v>-2.1935669151928157E-3</v>
      </c>
      <c r="G164" s="268">
        <f t="shared" si="4"/>
        <v>7.5030230074117979E-2</v>
      </c>
      <c r="H164" s="275">
        <f t="shared" si="5"/>
        <v>0.35440894952603208</v>
      </c>
      <c r="I164" s="250"/>
      <c r="J164" s="251"/>
      <c r="K164" s="251"/>
      <c r="L164" s="251"/>
    </row>
    <row r="165" spans="2:12" x14ac:dyDescent="0.2">
      <c r="B165" s="112" t="s">
        <v>156</v>
      </c>
      <c r="C165" s="113">
        <f>_xll.qlCalendarAdvance("TARGET",C164,B165,"mf")</f>
        <v>43056</v>
      </c>
      <c r="D165" s="120">
        <f>_xll.xlShmInterpRateFwd($D$3&amp;T(CalculationTrigger2),C165,,5,C166)</f>
        <v>-2.1479999548652249E-3</v>
      </c>
      <c r="E165" s="260">
        <f>_xll.xlShmInterpRateFwd($E$3&amp;T(CalculationTrigger2),C165,,5,C166)</f>
        <v>-2.1554953097513646E-3</v>
      </c>
      <c r="F165" s="260">
        <f>_xll.xlShmInterpRateFwd($F$3&amp;T(CalculationTrigger2),C165,,5,C166)</f>
        <v>-2.1909227354881787E-3</v>
      </c>
      <c r="G165" s="268">
        <f t="shared" si="4"/>
        <v>7.4953548861397296E-2</v>
      </c>
      <c r="H165" s="275">
        <f t="shared" si="5"/>
        <v>0.35427425736814061</v>
      </c>
      <c r="I165" s="250"/>
      <c r="J165" s="251"/>
      <c r="K165" s="251"/>
      <c r="L165" s="251"/>
    </row>
    <row r="166" spans="2:12" x14ac:dyDescent="0.2">
      <c r="B166" s="112" t="s">
        <v>156</v>
      </c>
      <c r="C166" s="113">
        <f>_xll.qlCalendarAdvance("TARGET",C165,B166,"mf")</f>
        <v>43059</v>
      </c>
      <c r="D166" s="120">
        <f>_xll.xlShmInterpRateFwd($D$3&amp;T(CalculationTrigger2),C166,,5,C167)</f>
        <v>-2.1445707277691507E-3</v>
      </c>
      <c r="E166" s="260">
        <f>_xll.xlShmInterpRateFwd($E$3&amp;T(CalculationTrigger2),C166,,5,C167)</f>
        <v>-2.1520511739049949E-3</v>
      </c>
      <c r="F166" s="260">
        <f>_xll.xlShmInterpRateFwd($F$3&amp;T(CalculationTrigger2),C166,,5,C167)</f>
        <v>-2.1874370223612439E-3</v>
      </c>
      <c r="G166" s="268">
        <f t="shared" si="4"/>
        <v>7.4804461358442265E-2</v>
      </c>
      <c r="H166" s="275">
        <f t="shared" si="5"/>
        <v>0.35385848456249025</v>
      </c>
      <c r="I166" s="250"/>
      <c r="J166" s="251"/>
      <c r="K166" s="251"/>
      <c r="L166" s="251"/>
    </row>
    <row r="167" spans="2:12" x14ac:dyDescent="0.2">
      <c r="B167" s="112" t="s">
        <v>156</v>
      </c>
      <c r="C167" s="113">
        <f>_xll.qlCalendarAdvance("TARGET",C166,B167,"mf")</f>
        <v>43060</v>
      </c>
      <c r="D167" s="120">
        <f>_xll.xlShmInterpRateFwd($D$3&amp;T(CalculationTrigger2),C167,,5,C168)</f>
        <v>-2.142422655122646E-3</v>
      </c>
      <c r="E167" s="260">
        <f>_xll.xlShmInterpRateFwd($E$3&amp;T(CalculationTrigger2),C167,,5,C168)</f>
        <v>-2.1498918305351343E-3</v>
      </c>
      <c r="F167" s="260">
        <f>_xll.xlShmInterpRateFwd($F$3&amp;T(CalculationTrigger2),C167,,5,C168)</f>
        <v>-2.1852419756280047E-3</v>
      </c>
      <c r="G167" s="268">
        <f t="shared" si="4"/>
        <v>7.4691754124883186E-2</v>
      </c>
      <c r="H167" s="275">
        <f t="shared" si="5"/>
        <v>0.35350145092870411</v>
      </c>
      <c r="I167" s="250"/>
      <c r="J167" s="251"/>
      <c r="K167" s="251"/>
      <c r="L167" s="251"/>
    </row>
    <row r="168" spans="2:12" x14ac:dyDescent="0.2">
      <c r="B168" s="112" t="s">
        <v>156</v>
      </c>
      <c r="C168" s="113">
        <f>_xll.qlCalendarAdvance("TARGET",C167,B168,"mf")</f>
        <v>43061</v>
      </c>
      <c r="D168" s="120">
        <f>_xll.xlShmInterpRateFwd($D$3&amp;T(CalculationTrigger2),C168,,5,C169)</f>
        <v>-2.1400114563047789E-3</v>
      </c>
      <c r="E168" s="260">
        <f>_xll.xlShmInterpRateFwd($E$3&amp;T(CalculationTrigger2),C168,,5,C169)</f>
        <v>-2.1474670594791977E-3</v>
      </c>
      <c r="F168" s="260">
        <f>_xll.xlShmInterpRateFwd($F$3&amp;T(CalculationTrigger2),C168,,5,C169)</f>
        <v>-2.1827725419431548E-3</v>
      </c>
      <c r="G168" s="268">
        <f t="shared" si="4"/>
        <v>7.4556031744187928E-2</v>
      </c>
      <c r="H168" s="275">
        <f t="shared" si="5"/>
        <v>0.35305482463957039</v>
      </c>
      <c r="I168" s="250"/>
      <c r="J168" s="251"/>
      <c r="K168" s="251"/>
      <c r="L168" s="251"/>
    </row>
    <row r="169" spans="2:12" x14ac:dyDescent="0.2">
      <c r="B169" s="112" t="s">
        <v>156</v>
      </c>
      <c r="C169" s="113">
        <f>_xll.qlCalendarAdvance("TARGET",C168,B169,"mf")</f>
        <v>43062</v>
      </c>
      <c r="D169" s="120">
        <f>_xll.xlShmInterpRateFwd($D$3&amp;T(CalculationTrigger2),C169,,5,C170)</f>
        <v>-2.1373325693444484E-3</v>
      </c>
      <c r="E169" s="260">
        <f>_xll.xlShmInterpRateFwd($E$3&amp;T(CalculationTrigger2),C169,,5,C170)</f>
        <v>-2.1447722733178862E-3</v>
      </c>
      <c r="F169" s="260">
        <f>_xll.xlShmInterpRateFwd($F$3&amp;T(CalculationTrigger2),C169,,5,C170)</f>
        <v>-2.1800240428738351E-3</v>
      </c>
      <c r="G169" s="268">
        <f t="shared" si="4"/>
        <v>7.4397039734378473E-2</v>
      </c>
      <c r="H169" s="275">
        <f t="shared" si="5"/>
        <v>0.35251769555948947</v>
      </c>
      <c r="I169" s="250"/>
      <c r="J169" s="251"/>
      <c r="K169" s="251"/>
      <c r="L169" s="251"/>
    </row>
    <row r="170" spans="2:12" x14ac:dyDescent="0.2">
      <c r="B170" s="112" t="s">
        <v>156</v>
      </c>
      <c r="C170" s="113">
        <f>_xll.qlCalendarAdvance("TARGET",C169,B170,"mf")</f>
        <v>43063</v>
      </c>
      <c r="D170" s="120">
        <f>_xll.xlShmInterpRateFwd($D$3&amp;T(CalculationTrigger2),C170,,5,C171)</f>
        <v>-2.1310472483558112E-3</v>
      </c>
      <c r="E170" s="260">
        <f>_xll.xlShmInterpRateFwd($E$3&amp;T(CalculationTrigger2),C170,,5,C171)</f>
        <v>-2.1384471836055439E-3</v>
      </c>
      <c r="F170" s="260">
        <f>_xll.xlShmInterpRateFwd($F$3&amp;T(CalculationTrigger2),C170,,5,C171)</f>
        <v>-2.1735604889788662E-3</v>
      </c>
      <c r="G170" s="268">
        <f t="shared" si="4"/>
        <v>7.3999352497326407E-2</v>
      </c>
      <c r="H170" s="275">
        <f t="shared" si="5"/>
        <v>0.35113305373322362</v>
      </c>
      <c r="I170" s="250"/>
      <c r="J170" s="251"/>
      <c r="K170" s="251"/>
      <c r="L170" s="251"/>
    </row>
    <row r="171" spans="2:12" x14ac:dyDescent="0.2">
      <c r="B171" s="112" t="s">
        <v>156</v>
      </c>
      <c r="C171" s="113">
        <f>_xll.qlCalendarAdvance("TARGET",C170,B171,"mf")</f>
        <v>43066</v>
      </c>
      <c r="D171" s="120">
        <f>_xll.xlShmInterpRateFwd($D$3&amp;T(CalculationTrigger2),C171,,5,C172)</f>
        <v>-2.1238488967957538E-3</v>
      </c>
      <c r="E171" s="260">
        <f>_xll.xlShmInterpRateFwd($E$3&amp;T(CalculationTrigger2),C171,,5,C172)</f>
        <v>-2.1312012256955522E-3</v>
      </c>
      <c r="F171" s="260">
        <f>_xll.xlShmInterpRateFwd($F$3&amp;T(CalculationTrigger2),C171,,5,C172)</f>
        <v>-2.1661458168259796E-3</v>
      </c>
      <c r="G171" s="268">
        <f t="shared" si="4"/>
        <v>7.3523288997984215E-2</v>
      </c>
      <c r="H171" s="275">
        <f t="shared" si="5"/>
        <v>0.34944591130427455</v>
      </c>
      <c r="I171" s="250"/>
      <c r="J171" s="251"/>
      <c r="K171" s="251"/>
      <c r="L171" s="251"/>
    </row>
    <row r="172" spans="2:12" x14ac:dyDescent="0.2">
      <c r="B172" s="112" t="s">
        <v>156</v>
      </c>
      <c r="C172" s="113">
        <f>_xll.qlCalendarAdvance("TARGET",C171,B172,"mf")</f>
        <v>43067</v>
      </c>
      <c r="D172" s="120">
        <f>_xll.xlShmInterpRateFwd($D$3&amp;T(CalculationTrigger2),C172,,5,C173)</f>
        <v>-2.1197631371537378E-3</v>
      </c>
      <c r="E172" s="260">
        <f>_xll.xlShmInterpRateFwd($E$3&amp;T(CalculationTrigger2),C172,,5,C173)</f>
        <v>-2.1270875505573195E-3</v>
      </c>
      <c r="F172" s="260">
        <f>_xll.xlShmInterpRateFwd($F$3&amp;T(CalculationTrigger2),C172,,5,C173)</f>
        <v>-2.1619318093409586E-3</v>
      </c>
      <c r="G172" s="268">
        <f t="shared" si="4"/>
        <v>7.3244134035817254E-2</v>
      </c>
      <c r="H172" s="275">
        <f t="shared" si="5"/>
        <v>0.3484425878363907</v>
      </c>
      <c r="I172" s="250"/>
      <c r="J172" s="251"/>
      <c r="K172" s="251"/>
      <c r="L172" s="251"/>
    </row>
    <row r="173" spans="2:12" x14ac:dyDescent="0.2">
      <c r="B173" s="112" t="s">
        <v>156</v>
      </c>
      <c r="C173" s="113">
        <f>_xll.qlCalendarAdvance("TARGET",C172,B173,"mf")</f>
        <v>43068</v>
      </c>
      <c r="D173" s="120">
        <f>_xll.xlShmInterpRateFwd($D$3&amp;T(CalculationTrigger2),C173,,5,C174)</f>
        <v>-2.1153823168618001E-3</v>
      </c>
      <c r="E173" s="260">
        <f>_xll.xlShmInterpRateFwd($E$3&amp;T(CalculationTrigger2),C173,,5,C174)</f>
        <v>-2.1226763351975867E-3</v>
      </c>
      <c r="F173" s="260">
        <f>_xll.xlShmInterpRateFwd($F$3&amp;T(CalculationTrigger2),C173,,5,C174)</f>
        <v>-2.1574106642993896E-3</v>
      </c>
      <c r="G173" s="268">
        <f t="shared" si="4"/>
        <v>7.2940183357865854E-2</v>
      </c>
      <c r="H173" s="275">
        <f t="shared" si="5"/>
        <v>0.34734329101802908</v>
      </c>
      <c r="I173" s="250"/>
      <c r="J173" s="251"/>
      <c r="K173" s="251"/>
      <c r="L173" s="251"/>
    </row>
    <row r="174" spans="2:12" x14ac:dyDescent="0.2">
      <c r="B174" s="112" t="s">
        <v>156</v>
      </c>
      <c r="C174" s="113">
        <f>_xll.qlCalendarAdvance("TARGET",C173,B174,"mf")</f>
        <v>43069</v>
      </c>
      <c r="D174" s="120">
        <f>_xll.xlShmInterpRateFwd($D$3&amp;T(CalculationTrigger2),C174,,5,C175)</f>
        <v>-2.1107018736942177E-3</v>
      </c>
      <c r="E174" s="260">
        <f>_xll.xlShmInterpRateFwd($E$3&amp;T(CalculationTrigger2),C174,,5,C175)</f>
        <v>-2.1179629920232948E-3</v>
      </c>
      <c r="F174" s="260">
        <f>_xll.xlShmInterpRateFwd($F$3&amp;T(CalculationTrigger2),C174,,5,C175)</f>
        <v>-2.1525777025266138E-3</v>
      </c>
      <c r="G174" s="268">
        <f t="shared" si="4"/>
        <v>7.2611183290771653E-2</v>
      </c>
      <c r="H174" s="275">
        <f t="shared" si="5"/>
        <v>0.34614710503319024</v>
      </c>
      <c r="I174" s="250"/>
      <c r="J174" s="251"/>
      <c r="K174" s="251"/>
      <c r="L174" s="251"/>
    </row>
    <row r="175" spans="2:12" x14ac:dyDescent="0.2">
      <c r="B175" s="112" t="s">
        <v>156</v>
      </c>
      <c r="C175" s="113">
        <f>_xll.qlCalendarAdvance("TARGET",C174,B175,"mf")</f>
        <v>43070</v>
      </c>
      <c r="D175" s="120">
        <f>_xll.xlShmInterpRateFwd($D$3&amp;T(CalculationTrigger2),C175,,5,C176)</f>
        <v>-2.100307348584862E-3</v>
      </c>
      <c r="E175" s="260">
        <f>_xll.xlShmInterpRateFwd($E$3&amp;T(CalculationTrigger2),C175,,5,C176)</f>
        <v>-2.1074941066625105E-3</v>
      </c>
      <c r="F175" s="260">
        <f>_xll.xlShmInterpRateFwd($F$3&amp;T(CalculationTrigger2),C175,,5,C176)</f>
        <v>-2.1418364289345028E-3</v>
      </c>
      <c r="G175" s="268">
        <f t="shared" si="4"/>
        <v>7.1867580776485696E-2</v>
      </c>
      <c r="H175" s="275">
        <f t="shared" si="5"/>
        <v>0.34342322271992221</v>
      </c>
      <c r="I175" s="250"/>
      <c r="J175" s="251"/>
      <c r="K175" s="251"/>
      <c r="L175" s="251"/>
    </row>
    <row r="176" spans="2:12" x14ac:dyDescent="0.2">
      <c r="B176" s="112" t="s">
        <v>156</v>
      </c>
      <c r="C176" s="113">
        <f>_xll.qlCalendarAdvance("TARGET",C175,B176,"mf")</f>
        <v>43073</v>
      </c>
      <c r="D176" s="120">
        <f>_xll.xlShmInterpRateFwd($D$3&amp;T(CalculationTrigger2),C176,,5,C177)</f>
        <v>-2.0888926315740688E-3</v>
      </c>
      <c r="E176" s="260">
        <f>_xll.xlShmInterpRateFwd($E$3&amp;T(CalculationTrigger2),C176,,5,C177)</f>
        <v>-2.0959965907079627E-3</v>
      </c>
      <c r="F176" s="260">
        <f>_xll.xlShmInterpRateFwd($F$3&amp;T(CalculationTrigger2),C176,,5,C177)</f>
        <v>-2.1300341169557999E-3</v>
      </c>
      <c r="G176" s="268">
        <f t="shared" si="4"/>
        <v>7.1039591338938918E-2</v>
      </c>
      <c r="H176" s="275">
        <f t="shared" si="5"/>
        <v>0.34037526247837191</v>
      </c>
      <c r="I176" s="250"/>
      <c r="J176" s="251"/>
      <c r="K176" s="251"/>
      <c r="L176" s="251"/>
    </row>
    <row r="177" spans="2:12" x14ac:dyDescent="0.2">
      <c r="B177" s="112" t="s">
        <v>156</v>
      </c>
      <c r="C177" s="113">
        <f>_xll.qlCalendarAdvance("TARGET",C176,B177,"mf")</f>
        <v>43074</v>
      </c>
      <c r="D177" s="120">
        <f>_xll.xlShmInterpRateFwd($D$3&amp;T(CalculationTrigger2),C177,,5,C178)</f>
        <v>-2.0840171037766384E-3</v>
      </c>
      <c r="E177" s="260">
        <f>_xll.xlShmInterpRateFwd($E$3&amp;T(CalculationTrigger2),C177,,5,C178)</f>
        <v>-2.0910670155758634E-3</v>
      </c>
      <c r="F177" s="260">
        <f>_xll.xlShmInterpRateFwd($F$3&amp;T(CalculationTrigger2),C177,,5,C178)</f>
        <v>-2.1248691484254934E-3</v>
      </c>
      <c r="G177" s="268">
        <f t="shared" si="4"/>
        <v>7.049911799224956E-2</v>
      </c>
      <c r="H177" s="275">
        <f t="shared" si="5"/>
        <v>0.33802132849630045</v>
      </c>
      <c r="I177" s="250"/>
      <c r="J177" s="251"/>
      <c r="K177" s="251"/>
      <c r="L177" s="251"/>
    </row>
    <row r="178" spans="2:12" x14ac:dyDescent="0.2">
      <c r="B178" s="112" t="s">
        <v>156</v>
      </c>
      <c r="C178" s="113">
        <f>_xll.qlCalendarAdvance("TARGET",C177,B178,"mf")</f>
        <v>43075</v>
      </c>
      <c r="D178" s="120">
        <f>_xll.xlShmInterpRateFwd($D$3&amp;T(CalculationTrigger2),C178,,5,C179)</f>
        <v>-2.0804006521055029E-3</v>
      </c>
      <c r="E178" s="260">
        <f>_xll.xlShmInterpRateFwd($E$3&amp;T(CalculationTrigger2),C178,,5,C179)</f>
        <v>-2.0873880052168785E-3</v>
      </c>
      <c r="F178" s="260">
        <f>_xll.xlShmInterpRateFwd($F$3&amp;T(CalculationTrigger2),C178,,5,C179)</f>
        <v>-2.1208891554860667E-3</v>
      </c>
      <c r="G178" s="268">
        <f t="shared" si="4"/>
        <v>6.9873531113756077E-2</v>
      </c>
      <c r="H178" s="275">
        <f t="shared" si="5"/>
        <v>0.33501150269188168</v>
      </c>
      <c r="I178" s="250"/>
      <c r="J178" s="251"/>
      <c r="K178" s="251"/>
      <c r="L178" s="251"/>
    </row>
    <row r="179" spans="2:12" x14ac:dyDescent="0.2">
      <c r="B179" s="112" t="s">
        <v>156</v>
      </c>
      <c r="C179" s="113">
        <f>_xll.qlCalendarAdvance("TARGET",C178,B179,"mf")</f>
        <v>43076</v>
      </c>
      <c r="D179" s="120">
        <f>_xll.xlShmInterpRateFwd($D$3&amp;T(CalculationTrigger2),C179,,5,C180)</f>
        <v>-2.0767780506408982E-3</v>
      </c>
      <c r="E179" s="260">
        <f>_xll.xlShmInterpRateFwd($E$3&amp;T(CalculationTrigger2),C179,,5,C180)</f>
        <v>-2.0837037881869581E-3</v>
      </c>
      <c r="F179" s="260">
        <f>_xll.xlShmInterpRateFwd($F$3&amp;T(CalculationTrigger2),C179,,5,C180)</f>
        <v>-2.116909755468601E-3</v>
      </c>
      <c r="G179" s="268">
        <f t="shared" si="4"/>
        <v>6.9257375460598902E-2</v>
      </c>
      <c r="H179" s="275">
        <f t="shared" si="5"/>
        <v>0.33205967281642929</v>
      </c>
      <c r="I179" s="250"/>
      <c r="J179" s="251"/>
      <c r="K179" s="251"/>
      <c r="L179" s="251"/>
    </row>
    <row r="180" spans="2:12" x14ac:dyDescent="0.2">
      <c r="B180" s="112" t="s">
        <v>156</v>
      </c>
      <c r="C180" s="113">
        <f>_xll.qlCalendarAdvance("TARGET",C179,B180,"mf")</f>
        <v>43077</v>
      </c>
      <c r="D180" s="120">
        <f>_xll.xlShmInterpRateFwd($D$3&amp;T(CalculationTrigger2),C180,,5,C181)</f>
        <v>-2.0695010780038873E-3</v>
      </c>
      <c r="E180" s="260">
        <f>_xll.xlShmInterpRateFwd($E$3&amp;T(CalculationTrigger2),C180,,5,C181)</f>
        <v>-2.0763068292525741E-3</v>
      </c>
      <c r="F180" s="260">
        <f>_xll.xlShmInterpRateFwd($F$3&amp;T(CalculationTrigger2),C180,,5,C181)</f>
        <v>-2.1089423451616579E-3</v>
      </c>
      <c r="G180" s="268">
        <f t="shared" si="4"/>
        <v>6.8057512486868754E-2</v>
      </c>
      <c r="H180" s="275">
        <f t="shared" si="5"/>
        <v>0.32635515909083723</v>
      </c>
      <c r="I180" s="250"/>
      <c r="J180" s="251"/>
      <c r="K180" s="251"/>
      <c r="L180" s="251"/>
    </row>
    <row r="181" spans="2:12" x14ac:dyDescent="0.2">
      <c r="B181" s="112" t="s">
        <v>156</v>
      </c>
      <c r="C181" s="113">
        <f>_xll.qlCalendarAdvance("TARGET",C180,B181,"mf")</f>
        <v>43080</v>
      </c>
      <c r="D181" s="120">
        <f>_xll.xlShmInterpRateFwd($D$3&amp;T(CalculationTrigger2),C181,,5,C182)</f>
        <v>-2.0622280014825833E-3</v>
      </c>
      <c r="E181" s="260">
        <f>_xll.xlShmInterpRateFwd($E$3&amp;T(CalculationTrigger2),C181,,5,C182)</f>
        <v>-2.0689174203824038E-3</v>
      </c>
      <c r="F181" s="260">
        <f>_xll.xlShmInterpRateFwd($F$3&amp;T(CalculationTrigger2),C181,,5,C182)</f>
        <v>-2.1010044793401987E-3</v>
      </c>
      <c r="G181" s="268">
        <f t="shared" si="4"/>
        <v>6.6894188998204734E-2</v>
      </c>
      <c r="H181" s="275">
        <f t="shared" si="5"/>
        <v>0.32087058957794895</v>
      </c>
      <c r="I181" s="250"/>
      <c r="J181" s="251"/>
      <c r="K181" s="251"/>
      <c r="L181" s="251"/>
    </row>
    <row r="182" spans="2:12" x14ac:dyDescent="0.2">
      <c r="B182" s="112" t="s">
        <v>156</v>
      </c>
      <c r="C182" s="113">
        <f>_xll.qlCalendarAdvance("TARGET",C181,B182,"mf")</f>
        <v>43081</v>
      </c>
      <c r="D182" s="120">
        <f>_xll.xlShmInterpRateFwd($D$3&amp;T(CalculationTrigger2),C182,,5,C183)</f>
        <v>-2.0585760425130624E-3</v>
      </c>
      <c r="E182" s="260">
        <f>_xll.xlShmInterpRateFwd($E$3&amp;T(CalculationTrigger2),C182,,5,C183)</f>
        <v>-2.0652090951446874E-3</v>
      </c>
      <c r="F182" s="260">
        <f>_xll.xlShmInterpRateFwd($F$3&amp;T(CalculationTrigger2),C182,,5,C183)</f>
        <v>-2.0970328395486814E-3</v>
      </c>
      <c r="G182" s="268">
        <f t="shared" si="4"/>
        <v>6.6330526316249999E-2</v>
      </c>
      <c r="H182" s="275">
        <f t="shared" si="5"/>
        <v>0.31823744403994009</v>
      </c>
      <c r="I182" s="250"/>
      <c r="J182" s="251"/>
      <c r="K182" s="251"/>
      <c r="L182" s="251"/>
    </row>
    <row r="183" spans="2:12" x14ac:dyDescent="0.2">
      <c r="B183" s="112" t="s">
        <v>156</v>
      </c>
      <c r="C183" s="113">
        <f>_xll.qlCalendarAdvance("TARGET",C182,B183,"mf")</f>
        <v>43082</v>
      </c>
      <c r="D183" s="120">
        <f>_xll.xlShmInterpRateFwd($D$3&amp;T(CalculationTrigger2),C183,,5,C184)</f>
        <v>-2.0549184902864644E-3</v>
      </c>
      <c r="E183" s="260">
        <f>_xll.xlShmInterpRateFwd($E$3&amp;T(CalculationTrigger2),C183,,5,C184)</f>
        <v>-2.0614963333272763E-3</v>
      </c>
      <c r="F183" s="260">
        <f>_xll.xlShmInterpRateFwd($F$3&amp;T(CalculationTrigger2),C183,,5,C184)</f>
        <v>-2.0930637111040776E-3</v>
      </c>
      <c r="G183" s="268">
        <f t="shared" si="4"/>
        <v>6.5778430408118704E-2</v>
      </c>
      <c r="H183" s="275">
        <f t="shared" si="5"/>
        <v>0.31567377776801303</v>
      </c>
      <c r="I183" s="250"/>
      <c r="J183" s="251"/>
      <c r="K183" s="251"/>
      <c r="L183" s="251"/>
    </row>
    <row r="184" spans="2:12" x14ac:dyDescent="0.2">
      <c r="B184" s="112" t="s">
        <v>156</v>
      </c>
      <c r="C184" s="113">
        <f>_xll.qlCalendarAdvance("TARGET",C183,B184,"mf")</f>
        <v>43083</v>
      </c>
      <c r="D184" s="120">
        <f>_xll.xlShmInterpRateFwd($D$3&amp;T(CalculationTrigger2),C184,,5,C185)</f>
        <v>-2.0512554379235838E-3</v>
      </c>
      <c r="E184" s="260">
        <f>_xll.xlShmInterpRateFwd($E$3&amp;T(CalculationTrigger2),C184,,5,C185)</f>
        <v>-2.0577792631436705E-3</v>
      </c>
      <c r="F184" s="260">
        <f>_xll.xlShmInterpRateFwd($F$3&amp;T(CalculationTrigger2),C184,,5,C185)</f>
        <v>-2.0890974132441956E-3</v>
      </c>
      <c r="G184" s="268">
        <f t="shared" si="4"/>
        <v>6.5238252200867403E-2</v>
      </c>
      <c r="H184" s="275">
        <f t="shared" si="5"/>
        <v>0.31318150100525122</v>
      </c>
      <c r="I184" s="250"/>
      <c r="J184" s="251"/>
      <c r="K184" s="251"/>
      <c r="L184" s="251"/>
    </row>
    <row r="185" spans="2:12" x14ac:dyDescent="0.2">
      <c r="B185" s="112" t="s">
        <v>156</v>
      </c>
      <c r="C185" s="113">
        <f>_xll.qlCalendarAdvance("TARGET",C184,B185,"mf")</f>
        <v>43084</v>
      </c>
      <c r="D185" s="120">
        <f>_xll.xlShmInterpRateFwd($D$3&amp;T(CalculationTrigger2),C185,,5,C186)</f>
        <v>-2.0439000171264049E-3</v>
      </c>
      <c r="E185" s="260">
        <f>_xll.xlShmInterpRateFwd($E$3&amp;T(CalculationTrigger2),C185,,5,C186)</f>
        <v>-2.0503198860277174E-3</v>
      </c>
      <c r="F185" s="260">
        <f>_xll.xlShmInterpRateFwd($F$3&amp;T(CalculationTrigger2),C185,,5,C186)</f>
        <v>-2.0811639854915053E-3</v>
      </c>
      <c r="G185" s="268">
        <f t="shared" si="4"/>
        <v>6.4198689013125754E-2</v>
      </c>
      <c r="H185" s="275">
        <f t="shared" si="5"/>
        <v>0.30844099463787822</v>
      </c>
      <c r="I185" s="250"/>
      <c r="J185" s="251"/>
      <c r="K185" s="251"/>
      <c r="L185" s="251"/>
    </row>
    <row r="186" spans="2:12" x14ac:dyDescent="0.2">
      <c r="B186" s="112" t="s">
        <v>156</v>
      </c>
      <c r="C186" s="113">
        <f>_xll.qlCalendarAdvance("TARGET",C185,B186,"mf")</f>
        <v>43087</v>
      </c>
      <c r="D186" s="120">
        <f>_xll.xlShmInterpRateFwd($D$3&amp;T(CalculationTrigger2),C186,,5,C187)</f>
        <v>-2.0365500806103589E-3</v>
      </c>
      <c r="E186" s="260">
        <f>_xll.xlShmInterpRateFwd($E$3&amp;T(CalculationTrigger2),C186,,5,C187)</f>
        <v>-2.0428704660973743E-3</v>
      </c>
      <c r="F186" s="260">
        <f>_xll.xlShmInterpRateFwd($F$3&amp;T(CalculationTrigger2),C186,,5,C187)</f>
        <v>-2.0732669235122652E-3</v>
      </c>
      <c r="G186" s="268">
        <f t="shared" si="4"/>
        <v>6.3203854870153356E-2</v>
      </c>
      <c r="H186" s="275">
        <f t="shared" si="5"/>
        <v>0.30396457414890932</v>
      </c>
      <c r="I186" s="250"/>
      <c r="J186" s="251"/>
      <c r="K186" s="251"/>
      <c r="L186" s="251"/>
    </row>
    <row r="187" spans="2:12" x14ac:dyDescent="0.2">
      <c r="B187" s="112" t="s">
        <v>156</v>
      </c>
      <c r="C187" s="113">
        <f>_xll.qlCalendarAdvance("TARGET",C186,B187,"mf")</f>
        <v>43088</v>
      </c>
      <c r="D187" s="120">
        <f>_xll.xlShmInterpRateFwd($D$3&amp;T(CalculationTrigger2),C187,,5,C188)</f>
        <v>-2.0328609184619008E-3</v>
      </c>
      <c r="E187" s="260">
        <f>_xll.xlShmInterpRateFwd($E$3&amp;T(CalculationTrigger2),C187,,5,C188)</f>
        <v>-2.0391337793928266E-3</v>
      </c>
      <c r="F187" s="260">
        <f>_xll.xlShmInterpRateFwd($F$3&amp;T(CalculationTrigger2),C187,,5,C188)</f>
        <v>-2.0693195747623684E-3</v>
      </c>
      <c r="G187" s="268">
        <f t="shared" si="4"/>
        <v>6.2728609309258165E-2</v>
      </c>
      <c r="H187" s="275">
        <f t="shared" si="5"/>
        <v>0.30185795369541779</v>
      </c>
      <c r="I187" s="250"/>
      <c r="J187" s="251"/>
      <c r="K187" s="251"/>
      <c r="L187" s="251"/>
    </row>
    <row r="188" spans="2:12" x14ac:dyDescent="0.2">
      <c r="B188" s="112" t="s">
        <v>156</v>
      </c>
      <c r="C188" s="113">
        <f>_xll.qlCalendarAdvance("TARGET",C187,B188,"mf")</f>
        <v>43089</v>
      </c>
      <c r="D188" s="120">
        <f>_xll.xlShmInterpRateFwd($D$3&amp;T(CalculationTrigger2),C188,,5,C189)</f>
        <v>-2.0291668127138444E-3</v>
      </c>
      <c r="E188" s="260">
        <f>_xll.xlShmInterpRateFwd($E$3&amp;T(CalculationTrigger2),C188,,5,C189)</f>
        <v>-2.0353935544137505E-3</v>
      </c>
      <c r="F188" s="260">
        <f>_xll.xlShmInterpRateFwd($F$3&amp;T(CalculationTrigger2),C188,,5,C189)</f>
        <v>-2.065376974942263E-3</v>
      </c>
      <c r="G188" s="268">
        <f t="shared" si="4"/>
        <v>6.2267416999061548E-2</v>
      </c>
      <c r="H188" s="275">
        <f t="shared" si="5"/>
        <v>0.29983420528512539</v>
      </c>
      <c r="I188" s="250"/>
      <c r="J188" s="251"/>
      <c r="K188" s="251"/>
      <c r="L188" s="251"/>
    </row>
    <row r="189" spans="2:12" x14ac:dyDescent="0.2">
      <c r="B189" s="112" t="s">
        <v>156</v>
      </c>
      <c r="C189" s="113">
        <f>_xll.qlCalendarAdvance("TARGET",C188,B189,"mf")</f>
        <v>43090</v>
      </c>
      <c r="D189" s="120">
        <f>_xll.xlShmInterpRateFwd($D$3&amp;T(CalculationTrigger2),C189,,5,C190)</f>
        <v>-2.0254678563249411E-3</v>
      </c>
      <c r="E189" s="260">
        <f>_xll.xlShmInterpRateFwd($E$3&amp;T(CalculationTrigger2),C189,,5,C190)</f>
        <v>-2.0316499195358073E-3</v>
      </c>
      <c r="F189" s="260">
        <f>_xll.xlShmInterpRateFwd($F$3&amp;T(CalculationTrigger2),C189,,5,C190)</f>
        <v>-2.0614394436141324E-3</v>
      </c>
      <c r="G189" s="268">
        <f t="shared" si="4"/>
        <v>6.1820632108662045E-2</v>
      </c>
      <c r="H189" s="275">
        <f t="shared" si="5"/>
        <v>0.29789524078325125</v>
      </c>
      <c r="I189" s="250"/>
      <c r="J189" s="251"/>
      <c r="K189" s="251"/>
      <c r="L189" s="251"/>
    </row>
    <row r="190" spans="2:12" x14ac:dyDescent="0.2">
      <c r="B190" s="112" t="s">
        <v>156</v>
      </c>
      <c r="C190" s="113">
        <f>_xll.qlCalendarAdvance("TARGET",C189,B190,"mf")</f>
        <v>43091</v>
      </c>
      <c r="D190" s="120">
        <f>_xll.xlShmInterpRateFwd($D$3&amp;T(CalculationTrigger2),C190,,5,C191)</f>
        <v>-2.014316097580948E-3</v>
      </c>
      <c r="E190" s="260">
        <f>_xll.xlShmInterpRateFwd($E$3&amp;T(CalculationTrigger2),C190,,5,C191)</f>
        <v>-2.0203745748826078E-3</v>
      </c>
      <c r="F190" s="260">
        <f>_xll.xlShmInterpRateFwd($F$3&amp;T(CalculationTrigger2),C190,,5,C191)</f>
        <v>-2.0496437850169107E-3</v>
      </c>
      <c r="G190" s="268">
        <f t="shared" si="4"/>
        <v>6.0584773016597593E-2</v>
      </c>
      <c r="H190" s="275">
        <f t="shared" si="5"/>
        <v>0.29269210134302925</v>
      </c>
      <c r="I190" s="250"/>
      <c r="J190" s="251"/>
      <c r="K190" s="251"/>
      <c r="L190" s="251"/>
    </row>
    <row r="191" spans="2:12" x14ac:dyDescent="0.2">
      <c r="B191" s="112" t="s">
        <v>156</v>
      </c>
      <c r="C191" s="113">
        <f>_xll.qlCalendarAdvance("TARGET",C190,B191,"mf")</f>
        <v>43096</v>
      </c>
      <c r="D191" s="120">
        <f>_xll.xlShmInterpRateFwd($D$3&amp;T(CalculationTrigger2),C191,,5,C192)</f>
        <v>-2.0031774478248181E-3</v>
      </c>
      <c r="E191" s="260">
        <f>_xll.xlShmInterpRateFwd($E$3&amp;T(CalculationTrigger2),C191,,5,C192)</f>
        <v>-2.009123687945388E-3</v>
      </c>
      <c r="F191" s="260">
        <f>_xll.xlShmInterpRateFwd($F$3&amp;T(CalculationTrigger2),C191,,5,C192)</f>
        <v>-2.0379385967565764E-3</v>
      </c>
      <c r="G191" s="268">
        <f t="shared" si="4"/>
        <v>5.9462401205698581E-2</v>
      </c>
      <c r="H191" s="275">
        <f t="shared" si="5"/>
        <v>0.28814908811188467</v>
      </c>
      <c r="I191" s="250"/>
      <c r="J191" s="251"/>
      <c r="K191" s="251"/>
      <c r="L191" s="251"/>
    </row>
    <row r="192" spans="2:12" x14ac:dyDescent="0.2">
      <c r="B192" s="112" t="s">
        <v>156</v>
      </c>
      <c r="C192" s="113">
        <f>_xll.qlCalendarAdvance("TARGET",C191,B192,"mf")</f>
        <v>43097</v>
      </c>
      <c r="D192" s="120">
        <f>_xll.xlShmInterpRateFwd($D$3&amp;T(CalculationTrigger2),C192,,5,C193)</f>
        <v>-1.9994471342845645E-3</v>
      </c>
      <c r="E192" s="260">
        <f>_xll.xlShmInterpRateFwd($E$3&amp;T(CalculationTrigger2),C192,,5,C193)</f>
        <v>-2.0053597768359735E-3</v>
      </c>
      <c r="F192" s="260">
        <f>_xll.xlShmInterpRateFwd($F$3&amp;T(CalculationTrigger2),C192,,5,C193)</f>
        <v>-2.0340454960195774E-3</v>
      </c>
      <c r="G192" s="268">
        <f t="shared" si="4"/>
        <v>5.91264255140906E-2</v>
      </c>
      <c r="H192" s="275">
        <f t="shared" si="5"/>
        <v>0.28685719183603808</v>
      </c>
      <c r="I192" s="250"/>
      <c r="J192" s="251"/>
      <c r="K192" s="251"/>
      <c r="L192" s="251"/>
    </row>
    <row r="193" spans="2:12" x14ac:dyDescent="0.2">
      <c r="B193" s="112" t="s">
        <v>156</v>
      </c>
      <c r="C193" s="113">
        <f>_xll.qlCalendarAdvance("TARGET",C192,B193,"mf")</f>
        <v>43098</v>
      </c>
      <c r="D193" s="120">
        <f>_xll.xlShmInterpRateFwd($D$3&amp;T(CalculationTrigger2),C193,,5,C194)</f>
        <v>-1.9900848803908913E-3</v>
      </c>
      <c r="E193" s="260">
        <f>_xll.xlShmInterpRateFwd($E$3&amp;T(CalculationTrigger2),C193,,5,C194)</f>
        <v>-1.9959221922615155E-3</v>
      </c>
      <c r="F193" s="260">
        <f>_xll.xlShmInterpRateFwd($F$3&amp;T(CalculationTrigger2),C193,,5,C194)</f>
        <v>-2.0243352319770586E-3</v>
      </c>
      <c r="G193" s="268">
        <f t="shared" si="4"/>
        <v>5.8373118706242337E-2</v>
      </c>
      <c r="H193" s="275">
        <f t="shared" si="5"/>
        <v>0.28413039715543054</v>
      </c>
      <c r="I193" s="250"/>
      <c r="J193" s="251"/>
      <c r="K193" s="251"/>
      <c r="L193" s="251"/>
    </row>
    <row r="194" spans="2:12" x14ac:dyDescent="0.2">
      <c r="B194" s="112" t="s">
        <v>156</v>
      </c>
      <c r="C194" s="113">
        <f>_xll.qlCalendarAdvance("TARGET",C193,B194,"mf")</f>
        <v>43102</v>
      </c>
      <c r="D194" s="120">
        <f>_xll.xlShmInterpRateFwd($D$3&amp;T(CalculationTrigger2),C194,,5,C195)</f>
        <v>-1.9807357963202571E-3</v>
      </c>
      <c r="E194" s="260">
        <f>_xll.xlShmInterpRateFwd($E$3&amp;T(CalculationTrigger2),C194,,5,C195)</f>
        <v>-1.9865070387605193E-3</v>
      </c>
      <c r="F194" s="260">
        <f>_xll.xlShmInterpRateFwd($F$3&amp;T(CalculationTrigger2),C194,,5,C195)</f>
        <v>-2.0147007757833346E-3</v>
      </c>
      <c r="G194" s="268">
        <f t="shared" si="4"/>
        <v>5.7712424402622114E-2</v>
      </c>
      <c r="H194" s="275">
        <f t="shared" si="5"/>
        <v>0.28193737022815313</v>
      </c>
      <c r="I194" s="250"/>
      <c r="J194" s="251"/>
      <c r="K194" s="251"/>
      <c r="L194" s="251"/>
    </row>
    <row r="195" spans="2:12" x14ac:dyDescent="0.2">
      <c r="B195" s="112" t="s">
        <v>156</v>
      </c>
      <c r="C195" s="113">
        <f>_xll.qlCalendarAdvance("TARGET",C194,B195,"mf")</f>
        <v>43103</v>
      </c>
      <c r="D195" s="120">
        <f>_xll.xlShmInterpRateFwd($D$3&amp;T(CalculationTrigger2),C195,,5,C196)</f>
        <v>-1.9769822242357671E-3</v>
      </c>
      <c r="E195" s="260">
        <f>_xll.xlShmInterpRateFwd($E$3&amp;T(CalculationTrigger2),C195,,5,C196)</f>
        <v>-1.9827307530108458E-3</v>
      </c>
      <c r="F195" s="260">
        <f>_xll.xlShmInterpRateFwd($F$3&amp;T(CalculationTrigger2),C195,,5,C196)</f>
        <v>-2.0108582260439517E-3</v>
      </c>
      <c r="G195" s="268">
        <f t="shared" si="4"/>
        <v>5.7485287750787088E-2</v>
      </c>
      <c r="H195" s="275">
        <f t="shared" si="5"/>
        <v>0.28127473033105926</v>
      </c>
      <c r="I195" s="250"/>
      <c r="J195" s="251"/>
      <c r="K195" s="251"/>
      <c r="L195" s="251"/>
    </row>
    <row r="196" spans="2:12" x14ac:dyDescent="0.2">
      <c r="B196" s="112" t="s">
        <v>156</v>
      </c>
      <c r="C196" s="113">
        <f>_xll.qlCalendarAdvance("TARGET",C195,B196,"mf")</f>
        <v>43104</v>
      </c>
      <c r="D196" s="120">
        <f>_xll.xlShmInterpRateFwd($D$3&amp;T(CalculationTrigger2),C196,,5,C197)</f>
        <v>-1.9732251005023581E-3</v>
      </c>
      <c r="E196" s="260">
        <f>_xll.xlShmInterpRateFwd($E$3&amp;T(CalculationTrigger2),C196,,5,C197)</f>
        <v>-1.9789528542174428E-3</v>
      </c>
      <c r="F196" s="260">
        <f>_xll.xlShmInterpRateFwd($F$3&amp;T(CalculationTrigger2),C196,,5,C197)</f>
        <v>-2.0070252202908211E-3</v>
      </c>
      <c r="G196" s="268">
        <f t="shared" si="4"/>
        <v>5.7277537150847782E-2</v>
      </c>
      <c r="H196" s="275">
        <f t="shared" si="5"/>
        <v>0.28072366073378285</v>
      </c>
      <c r="I196" s="250"/>
      <c r="J196" s="251"/>
      <c r="K196" s="251"/>
      <c r="L196" s="251"/>
    </row>
    <row r="197" spans="2:12" x14ac:dyDescent="0.2">
      <c r="B197" s="112" t="s">
        <v>156</v>
      </c>
      <c r="C197" s="113">
        <f>_xll.qlCalendarAdvance("TARGET",C196,B197,"mf")</f>
        <v>43105</v>
      </c>
      <c r="D197" s="120">
        <f>_xll.xlShmInterpRateFwd($D$3&amp;T(CalculationTrigger2),C197,,5,C198)</f>
        <v>-1.9643390957320493E-3</v>
      </c>
      <c r="E197" s="260">
        <f>_xll.xlShmInterpRateFwd($E$3&amp;T(CalculationTrigger2),C197,,5,C198)</f>
        <v>-1.9699193838260778E-3</v>
      </c>
      <c r="F197" s="260">
        <f>_xll.xlShmInterpRateFwd($F$3&amp;T(CalculationTrigger2),C197,,5,C198)</f>
        <v>-1.9973041452814927E-3</v>
      </c>
      <c r="G197" s="268">
        <f t="shared" ref="G197:G260" si="6">(D197-E197)*10000</f>
        <v>5.5802880940284891E-2</v>
      </c>
      <c r="H197" s="275">
        <f t="shared" ref="H197:H260" si="7">(E197-F197)*10000</f>
        <v>0.27384761455414869</v>
      </c>
      <c r="I197" s="250"/>
      <c r="J197" s="251"/>
      <c r="K197" s="251"/>
      <c r="L197" s="251"/>
    </row>
    <row r="198" spans="2:12" x14ac:dyDescent="0.2">
      <c r="B198" s="112" t="s">
        <v>156</v>
      </c>
      <c r="C198" s="113">
        <f>_xll.qlCalendarAdvance("TARGET",C197,B198,"mf")</f>
        <v>43108</v>
      </c>
      <c r="D198" s="120">
        <f>_xll.xlShmInterpRateFwd($D$3&amp;T(CalculationTrigger2),C198,,5,C199)</f>
        <v>-1.9551838039334533E-3</v>
      </c>
      <c r="E198" s="260">
        <f>_xll.xlShmInterpRateFwd($E$3&amp;T(CalculationTrigger2),C198,,5,C199)</f>
        <v>-1.9605868509140274E-3</v>
      </c>
      <c r="F198" s="260">
        <f>_xll.xlShmInterpRateFwd($F$3&amp;T(CalculationTrigger2),C198,,5,C199)</f>
        <v>-1.9871233787231704E-3</v>
      </c>
      <c r="G198" s="268">
        <f t="shared" si="6"/>
        <v>5.4030469805741235E-2</v>
      </c>
      <c r="H198" s="275">
        <f t="shared" si="7"/>
        <v>0.26536527809142929</v>
      </c>
      <c r="I198" s="250"/>
      <c r="J198" s="251"/>
      <c r="K198" s="251"/>
      <c r="L198" s="251"/>
    </row>
    <row r="199" spans="2:12" x14ac:dyDescent="0.2">
      <c r="B199" s="112" t="s">
        <v>156</v>
      </c>
      <c r="C199" s="113">
        <f>_xll.qlCalendarAdvance("TARGET",C198,B199,"mf")</f>
        <v>43109</v>
      </c>
      <c r="D199" s="120">
        <f>_xll.xlShmInterpRateFwd($D$3&amp;T(CalculationTrigger2),C199,,5,C200)</f>
        <v>-1.9507043408567332E-3</v>
      </c>
      <c r="E199" s="260">
        <f>_xll.xlShmInterpRateFwd($E$3&amp;T(CalculationTrigger2),C199,,5,C200)</f>
        <v>-1.9560227578381689E-3</v>
      </c>
      <c r="F199" s="260">
        <f>_xll.xlShmInterpRateFwd($F$3&amp;T(CalculationTrigger2),C199,,5,C200)</f>
        <v>-1.9821582036462781E-3</v>
      </c>
      <c r="G199" s="268">
        <f t="shared" si="6"/>
        <v>5.3184169814357411E-2</v>
      </c>
      <c r="H199" s="275">
        <f t="shared" si="7"/>
        <v>0.26135445808109226</v>
      </c>
      <c r="I199" s="250"/>
      <c r="J199" s="251"/>
      <c r="K199" s="251"/>
      <c r="L199" s="251"/>
    </row>
    <row r="200" spans="2:12" x14ac:dyDescent="0.2">
      <c r="B200" s="112" t="s">
        <v>156</v>
      </c>
      <c r="C200" s="113">
        <f>_xll.qlCalendarAdvance("TARGET",C199,B200,"mf")</f>
        <v>43110</v>
      </c>
      <c r="D200" s="120">
        <f>_xll.xlShmInterpRateFwd($D$3&amp;T(CalculationTrigger2),C200,,5,C201)</f>
        <v>-1.9462886684363369E-3</v>
      </c>
      <c r="E200" s="260">
        <f>_xll.xlShmInterpRateFwd($E$3&amp;T(CalculationTrigger2),C200,,5,C201)</f>
        <v>-1.9515249448035525E-3</v>
      </c>
      <c r="F200" s="260">
        <f>_xll.xlShmInterpRateFwd($F$3&amp;T(CalculationTrigger2),C200,,5,C201)</f>
        <v>-1.9772736374885852E-3</v>
      </c>
      <c r="G200" s="268">
        <f t="shared" si="6"/>
        <v>5.2362763672156136E-2</v>
      </c>
      <c r="H200" s="275">
        <f t="shared" si="7"/>
        <v>0.25748692685032731</v>
      </c>
      <c r="I200" s="250"/>
      <c r="J200" s="251"/>
      <c r="K200" s="251"/>
      <c r="L200" s="251"/>
    </row>
    <row r="201" spans="2:12" x14ac:dyDescent="0.2">
      <c r="B201" s="112" t="s">
        <v>156</v>
      </c>
      <c r="C201" s="113">
        <f>_xll.qlCalendarAdvance("TARGET",C200,B201,"mf")</f>
        <v>43111</v>
      </c>
      <c r="D201" s="120">
        <f>_xll.xlShmInterpRateFwd($D$3&amp;T(CalculationTrigger2),C201,,5,C202)</f>
        <v>-1.9419379266617494E-3</v>
      </c>
      <c r="E201" s="260">
        <f>_xll.xlShmInterpRateFwd($E$3&amp;T(CalculationTrigger2),C201,,5,C202)</f>
        <v>-1.9470946026153766E-3</v>
      </c>
      <c r="F201" s="260">
        <f>_xll.xlShmInterpRateFwd($F$3&amp;T(CalculationTrigger2),C201,,5,C202)</f>
        <v>-1.9724711504202066E-3</v>
      </c>
      <c r="G201" s="268">
        <f t="shared" si="6"/>
        <v>5.1566759536271406E-2</v>
      </c>
      <c r="H201" s="275">
        <f t="shared" si="7"/>
        <v>0.25376547804830057</v>
      </c>
      <c r="I201" s="250"/>
      <c r="J201" s="251"/>
      <c r="K201" s="251"/>
      <c r="L201" s="251"/>
    </row>
    <row r="202" spans="2:12" x14ac:dyDescent="0.2">
      <c r="B202" s="112" t="s">
        <v>156</v>
      </c>
      <c r="C202" s="113">
        <f>_xll.qlCalendarAdvance("TARGET",C201,B202,"mf")</f>
        <v>43112</v>
      </c>
      <c r="D202" s="120">
        <f>_xll.xlShmInterpRateFwd($D$3&amp;T(CalculationTrigger2),C202,,5,C203)</f>
        <v>-1.9334483349585459E-3</v>
      </c>
      <c r="E202" s="260">
        <f>_xll.xlShmInterpRateFwd($E$3&amp;T(CalculationTrigger2),C202,,5,C203)</f>
        <v>-1.9384544807233186E-3</v>
      </c>
      <c r="F202" s="260">
        <f>_xll.xlShmInterpRateFwd($F$3&amp;T(CalculationTrigger2),C202,,5,C203)</f>
        <v>-1.9631365658116292E-3</v>
      </c>
      <c r="G202" s="268">
        <f t="shared" si="6"/>
        <v>5.0061457647727556E-2</v>
      </c>
      <c r="H202" s="275">
        <f t="shared" si="7"/>
        <v>0.24682085088310576</v>
      </c>
      <c r="I202" s="250"/>
      <c r="J202" s="251"/>
      <c r="K202" s="251"/>
      <c r="L202" s="251"/>
    </row>
    <row r="203" spans="2:12" x14ac:dyDescent="0.2">
      <c r="B203" s="112" t="s">
        <v>156</v>
      </c>
      <c r="C203" s="113">
        <f>_xll.qlCalendarAdvance("TARGET",C202,B203,"mf")</f>
        <v>43115</v>
      </c>
      <c r="D203" s="120">
        <f>_xll.xlShmInterpRateFwd($D$3&amp;T(CalculationTrigger2),C203,,5,C204)</f>
        <v>-1.925207059328892E-3</v>
      </c>
      <c r="E203" s="260">
        <f>_xll.xlShmInterpRateFwd($E$3&amp;T(CalculationTrigger2),C203,,5,C204)</f>
        <v>-1.9300717607827549E-3</v>
      </c>
      <c r="F203" s="260">
        <f>_xll.xlShmInterpRateFwd($F$3&amp;T(CalculationTrigger2),C203,,5,C204)</f>
        <v>-1.9541113975782474E-3</v>
      </c>
      <c r="G203" s="268">
        <f t="shared" si="6"/>
        <v>4.8647014538629171E-2</v>
      </c>
      <c r="H203" s="275">
        <f t="shared" si="7"/>
        <v>0.24039636795492428</v>
      </c>
      <c r="I203" s="250"/>
      <c r="J203" s="251"/>
      <c r="K203" s="251"/>
      <c r="L203" s="251"/>
    </row>
    <row r="204" spans="2:12" x14ac:dyDescent="0.2">
      <c r="B204" s="112" t="s">
        <v>156</v>
      </c>
      <c r="C204" s="113">
        <f>_xll.qlCalendarAdvance("TARGET",C203,B204,"mf")</f>
        <v>43116</v>
      </c>
      <c r="D204" s="120">
        <f>_xll.xlShmInterpRateFwd($D$3&amp;T(CalculationTrigger2),C204,,5,C205)</f>
        <v>-1.9211980663314905E-3</v>
      </c>
      <c r="E204" s="260">
        <f>_xll.xlShmInterpRateFwd($E$3&amp;T(CalculationTrigger2),C204,,5,C205)</f>
        <v>-1.9259966366080325E-3</v>
      </c>
      <c r="F204" s="260">
        <f>_xll.xlShmInterpRateFwd($F$3&amp;T(CalculationTrigger2),C204,,5,C205)</f>
        <v>-1.949741359238947E-3</v>
      </c>
      <c r="G204" s="268">
        <f t="shared" si="6"/>
        <v>4.7985702765420031E-2</v>
      </c>
      <c r="H204" s="275">
        <f t="shared" si="7"/>
        <v>0.23744722630914547</v>
      </c>
      <c r="I204" s="250"/>
      <c r="J204" s="251"/>
      <c r="K204" s="251"/>
      <c r="L204" s="251"/>
    </row>
    <row r="205" spans="2:12" x14ac:dyDescent="0.2">
      <c r="B205" s="112" t="s">
        <v>156</v>
      </c>
      <c r="C205" s="113">
        <f>_xll.qlCalendarAdvance("TARGET",C204,B205,"mf")</f>
        <v>43117</v>
      </c>
      <c r="D205" s="120">
        <f>_xll.xlShmInterpRateFwd($D$3&amp;T(CalculationTrigger2),C205,,5,C206)</f>
        <v>-1.9172608422966017E-3</v>
      </c>
      <c r="E205" s="260">
        <f>_xll.xlShmInterpRateFwd($E$3&amp;T(CalculationTrigger2),C205,,5,C206)</f>
        <v>-1.9219961290031645E-3</v>
      </c>
      <c r="F205" s="260">
        <f>_xll.xlShmInterpRateFwd($F$3&amp;T(CalculationTrigger2),C205,,5,C206)</f>
        <v>-1.945462220929328E-3</v>
      </c>
      <c r="G205" s="268">
        <f t="shared" si="6"/>
        <v>4.7352867065628565E-2</v>
      </c>
      <c r="H205" s="275">
        <f t="shared" si="7"/>
        <v>0.23466091926163496</v>
      </c>
      <c r="I205" s="250"/>
      <c r="J205" s="251"/>
      <c r="K205" s="251"/>
      <c r="L205" s="251"/>
    </row>
    <row r="206" spans="2:12" x14ac:dyDescent="0.2">
      <c r="B206" s="112" t="s">
        <v>156</v>
      </c>
      <c r="C206" s="113">
        <f>_xll.qlCalendarAdvance("TARGET",C205,B206,"mf")</f>
        <v>43118</v>
      </c>
      <c r="D206" s="120">
        <f>_xll.xlShmInterpRateFwd($D$3&amp;T(CalculationTrigger2),C206,,5,C207)</f>
        <v>-1.9133965268897232E-3</v>
      </c>
      <c r="E206" s="260">
        <f>_xll.xlShmInterpRateFwd($E$3&amp;T(CalculationTrigger2),C206,,5,C207)</f>
        <v>-1.9180714285304107E-3</v>
      </c>
      <c r="F206" s="260">
        <f>_xll.xlShmInterpRateFwd($F$3&amp;T(CalculationTrigger2),C206,,5,C207)</f>
        <v>-1.9412754530628163E-3</v>
      </c>
      <c r="G206" s="268">
        <f t="shared" si="6"/>
        <v>4.6749016406875434E-2</v>
      </c>
      <c r="H206" s="275">
        <f t="shared" si="7"/>
        <v>0.23204024532405598</v>
      </c>
      <c r="I206" s="250"/>
      <c r="J206" s="251"/>
      <c r="K206" s="251"/>
      <c r="L206" s="251"/>
    </row>
    <row r="207" spans="2:12" x14ac:dyDescent="0.2">
      <c r="B207" s="112" t="s">
        <v>156</v>
      </c>
      <c r="C207" s="113">
        <f>_xll.qlCalendarAdvance("TARGET",C206,B207,"mf")</f>
        <v>43119</v>
      </c>
      <c r="D207" s="120">
        <f>_xll.xlShmInterpRateFwd($D$3&amp;T(CalculationTrigger2),C207,,5,C208)</f>
        <v>-1.9059066720337661E-3</v>
      </c>
      <c r="E207" s="260">
        <f>_xll.xlShmInterpRateFwd($E$3&amp;T(CalculationTrigger2),C207,,5,C208)</f>
        <v>-1.9104706734595685E-3</v>
      </c>
      <c r="F207" s="260">
        <f>_xll.xlShmInterpRateFwd($F$3&amp;T(CalculationTrigger2),C207,,5,C208)</f>
        <v>-1.9332069306954747E-3</v>
      </c>
      <c r="G207" s="268">
        <f t="shared" si="6"/>
        <v>4.5640014258024886E-2</v>
      </c>
      <c r="H207" s="275">
        <f t="shared" si="7"/>
        <v>0.22736257235906168</v>
      </c>
      <c r="I207" s="250"/>
      <c r="J207" s="251"/>
      <c r="K207" s="251"/>
      <c r="L207" s="251"/>
    </row>
    <row r="208" spans="2:12" x14ac:dyDescent="0.2">
      <c r="B208" s="112" t="s">
        <v>156</v>
      </c>
      <c r="C208" s="113">
        <f>_xll.qlCalendarAdvance("TARGET",C207,B208,"mf")</f>
        <v>43122</v>
      </c>
      <c r="D208" s="120">
        <f>_xll.xlShmInterpRateFwd($D$3&amp;T(CalculationTrigger2),C208,,5,C209)</f>
        <v>-1.8986911478511819E-3</v>
      </c>
      <c r="E208" s="260">
        <f>_xll.xlShmInterpRateFwd($E$3&amp;T(CalculationTrigger2),C208,,5,C209)</f>
        <v>-1.9031545182019664E-3</v>
      </c>
      <c r="F208" s="260">
        <f>_xll.xlShmInterpRateFwd($F$3&amp;T(CalculationTrigger2),C208,,5,C209)</f>
        <v>-1.9254814900006541E-3</v>
      </c>
      <c r="G208" s="268">
        <f t="shared" si="6"/>
        <v>4.4633703507844513E-2</v>
      </c>
      <c r="H208" s="275">
        <f t="shared" si="7"/>
        <v>0.22326971798687775</v>
      </c>
      <c r="I208" s="250"/>
      <c r="J208" s="251"/>
      <c r="K208" s="251"/>
      <c r="L208" s="251"/>
    </row>
    <row r="209" spans="2:12" x14ac:dyDescent="0.2">
      <c r="B209" s="112" t="s">
        <v>156</v>
      </c>
      <c r="C209" s="113">
        <f>_xll.qlCalendarAdvance("TARGET",C208,B209,"mf")</f>
        <v>43123</v>
      </c>
      <c r="D209" s="120">
        <f>_xll.xlShmInterpRateFwd($D$3&amp;T(CalculationTrigger2),C209,,5,C210)</f>
        <v>-1.8952084723499961E-3</v>
      </c>
      <c r="E209" s="260">
        <f>_xll.xlShmInterpRateFwd($E$3&amp;T(CalculationTrigger2),C209,,5,C210)</f>
        <v>-1.8996267179832577E-3</v>
      </c>
      <c r="F209" s="260">
        <f>_xll.xlShmInterpRateFwd($F$3&amp;T(CalculationTrigger2),C209,,5,C210)</f>
        <v>-1.9217786269846646E-3</v>
      </c>
      <c r="G209" s="268">
        <f t="shared" si="6"/>
        <v>4.4182456332615173E-2</v>
      </c>
      <c r="H209" s="275">
        <f t="shared" si="7"/>
        <v>0.221519090014069</v>
      </c>
      <c r="I209" s="250"/>
      <c r="J209" s="251"/>
      <c r="K209" s="251"/>
      <c r="L209" s="251"/>
    </row>
    <row r="210" spans="2:12" x14ac:dyDescent="0.2">
      <c r="B210" s="112" t="s">
        <v>156</v>
      </c>
      <c r="C210" s="113">
        <f>_xll.qlCalendarAdvance("TARGET",C209,B210,"mf")</f>
        <v>43124</v>
      </c>
      <c r="D210" s="120">
        <f>_xll.xlShmInterpRateFwd($D$3&amp;T(CalculationTrigger2),C210,,5,C211)</f>
        <v>-1.8918055440371674E-3</v>
      </c>
      <c r="E210" s="260">
        <f>_xll.xlShmInterpRateFwd($E$3&amp;T(CalculationTrigger2),C210,,5,C211)</f>
        <v>-1.8961818705395001E-3</v>
      </c>
      <c r="F210" s="260">
        <f>_xll.xlShmInterpRateFwd($F$3&amp;T(CalculationTrigger2),C210,,5,C211)</f>
        <v>-1.9181769557573521E-3</v>
      </c>
      <c r="G210" s="268">
        <f t="shared" si="6"/>
        <v>4.3763265023327114E-2</v>
      </c>
      <c r="H210" s="275">
        <f t="shared" si="7"/>
        <v>0.21995085217852003</v>
      </c>
      <c r="I210" s="250"/>
      <c r="J210" s="251"/>
      <c r="K210" s="251"/>
      <c r="L210" s="251"/>
    </row>
    <row r="211" spans="2:12" x14ac:dyDescent="0.2">
      <c r="B211" s="112" t="s">
        <v>156</v>
      </c>
      <c r="C211" s="113">
        <f>_xll.qlCalendarAdvance("TARGET",C210,B211,"mf")</f>
        <v>43125</v>
      </c>
      <c r="D211" s="120">
        <f>_xll.xlShmInterpRateFwd($D$3&amp;T(CalculationTrigger2),C211,,5,C212)</f>
        <v>-1.8884835027402555E-3</v>
      </c>
      <c r="E211" s="260">
        <f>_xll.xlShmInterpRateFwd($E$3&amp;T(CalculationTrigger2),C211,,5,C212)</f>
        <v>-1.8928211670002258E-3</v>
      </c>
      <c r="F211" s="260">
        <f>_xll.xlShmInterpRateFwd($F$3&amp;T(CalculationTrigger2),C211,,5,C212)</f>
        <v>-1.9146779459214994E-3</v>
      </c>
      <c r="G211" s="268">
        <f t="shared" si="6"/>
        <v>4.3376642599702531E-2</v>
      </c>
      <c r="H211" s="275">
        <f t="shared" si="7"/>
        <v>0.2185677892127362</v>
      </c>
      <c r="I211" s="250"/>
      <c r="J211" s="251"/>
      <c r="K211" s="251"/>
      <c r="L211" s="251"/>
    </row>
    <row r="212" spans="2:12" x14ac:dyDescent="0.2">
      <c r="B212" s="112" t="s">
        <v>156</v>
      </c>
      <c r="C212" s="113">
        <f>_xll.qlCalendarAdvance("TARGET",C211,B212,"mf")</f>
        <v>43126</v>
      </c>
      <c r="D212" s="120">
        <f>_xll.xlShmInterpRateFwd($D$3&amp;T(CalculationTrigger2),C212,,5,C213)</f>
        <v>-1.8821050368463869E-3</v>
      </c>
      <c r="E212" s="260">
        <f>_xll.xlShmInterpRateFwd($E$3&amp;T(CalculationTrigger2),C212,,5,C213)</f>
        <v>-1.8863764441242974E-3</v>
      </c>
      <c r="F212" s="260">
        <f>_xll.xlShmInterpRateFwd($F$3&amp;T(CalculationTrigger2),C212,,5,C213)</f>
        <v>-1.9080195091400868E-3</v>
      </c>
      <c r="G212" s="268">
        <f t="shared" si="6"/>
        <v>4.2714072779105342E-2</v>
      </c>
      <c r="H212" s="275">
        <f t="shared" si="7"/>
        <v>0.2164306501578942</v>
      </c>
      <c r="I212" s="250"/>
      <c r="J212" s="251"/>
      <c r="K212" s="251"/>
      <c r="L212" s="251"/>
    </row>
    <row r="213" spans="2:12" x14ac:dyDescent="0.2">
      <c r="B213" s="112" t="s">
        <v>156</v>
      </c>
      <c r="C213" s="113">
        <f>_xll.qlCalendarAdvance("TARGET",C212,B213,"mf")</f>
        <v>43129</v>
      </c>
      <c r="D213" s="120">
        <f>_xll.xlShmInterpRateFwd($D$3&amp;T(CalculationTrigger2),C213,,5,C214)</f>
        <v>-1.8760270017496193E-3</v>
      </c>
      <c r="E213" s="260">
        <f>_xll.xlShmInterpRateFwd($E$3&amp;T(CalculationTrigger2),C213,,5,C214)</f>
        <v>-1.8802436079128459E-3</v>
      </c>
      <c r="F213" s="260">
        <f>_xll.xlShmInterpRateFwd($F$3&amp;T(CalculationTrigger2),C213,,5,C214)</f>
        <v>-1.9017379281068279E-3</v>
      </c>
      <c r="G213" s="268">
        <f t="shared" si="6"/>
        <v>4.21660616322663E-2</v>
      </c>
      <c r="H213" s="275">
        <f t="shared" si="7"/>
        <v>0.21494320193981947</v>
      </c>
      <c r="I213" s="250"/>
      <c r="J213" s="251"/>
      <c r="K213" s="251"/>
      <c r="L213" s="251"/>
    </row>
    <row r="214" spans="2:12" x14ac:dyDescent="0.2">
      <c r="B214" s="112" t="s">
        <v>156</v>
      </c>
      <c r="C214" s="113">
        <f>_xll.qlCalendarAdvance("TARGET",C213,B214,"mf")</f>
        <v>43130</v>
      </c>
      <c r="D214" s="120">
        <f>_xll.xlShmInterpRateFwd($D$3&amp;T(CalculationTrigger2),C214,,5,C215)</f>
        <v>-1.8731264912427213E-3</v>
      </c>
      <c r="E214" s="260">
        <f>_xll.xlShmInterpRateFwd($E$3&amp;T(CalculationTrigger2),C214,,5,C215)</f>
        <v>-1.8773214865424048E-3</v>
      </c>
      <c r="F214" s="260">
        <f>_xll.xlShmInterpRateFwd($F$3&amp;T(CalculationTrigger2),C214,,5,C215)</f>
        <v>-1.8987742796414751E-3</v>
      </c>
      <c r="G214" s="268">
        <f t="shared" si="6"/>
        <v>4.1949952996834988E-2</v>
      </c>
      <c r="H214" s="275">
        <f t="shared" si="7"/>
        <v>0.21452793099070289</v>
      </c>
      <c r="I214" s="250"/>
      <c r="J214" s="251"/>
      <c r="K214" s="251"/>
      <c r="L214" s="251"/>
    </row>
    <row r="215" spans="2:12" x14ac:dyDescent="0.2">
      <c r="B215" s="112" t="s">
        <v>156</v>
      </c>
      <c r="C215" s="113">
        <f>_xll.qlCalendarAdvance("TARGET",C214,B215,"mf")</f>
        <v>43131</v>
      </c>
      <c r="D215" s="120">
        <f>_xll.xlShmInterpRateFwd($D$3&amp;T(CalculationTrigger2),C215,,5,C216)</f>
        <v>-1.8703137062301483E-3</v>
      </c>
      <c r="E215" s="260">
        <f>_xll.xlShmInterpRateFwd($E$3&amp;T(CalculationTrigger2),C215,,5,C216)</f>
        <v>-1.8744906545561386E-3</v>
      </c>
      <c r="F215" s="260">
        <f>_xll.xlShmInterpRateFwd($F$3&amp;T(CalculationTrigger2),C215,,5,C216)</f>
        <v>-1.8959221141539725E-3</v>
      </c>
      <c r="G215" s="268">
        <f t="shared" si="6"/>
        <v>4.1769483259902679E-2</v>
      </c>
      <c r="H215" s="275">
        <f t="shared" si="7"/>
        <v>0.21431459597833891</v>
      </c>
      <c r="I215" s="250"/>
      <c r="J215" s="251"/>
      <c r="K215" s="251"/>
      <c r="L215" s="251"/>
    </row>
    <row r="216" spans="2:12" x14ac:dyDescent="0.2">
      <c r="B216" s="112" t="s">
        <v>156</v>
      </c>
      <c r="C216" s="113">
        <f>_xll.qlCalendarAdvance("TARGET",C215,B216,"mf")</f>
        <v>43132</v>
      </c>
      <c r="D216" s="120">
        <f>_xll.xlShmInterpRateFwd($D$3&amp;T(CalculationTrigger2),C216,,5,C217)</f>
        <v>-1.8675897863770937E-3</v>
      </c>
      <c r="E216" s="260">
        <f>_xll.xlShmInterpRateFwd($E$3&amp;T(CalculationTrigger2),C216,,5,C217)</f>
        <v>-1.8717523025159498E-3</v>
      </c>
      <c r="F216" s="260">
        <f>_xll.xlShmInterpRateFwd($F$3&amp;T(CalculationTrigger2),C216,,5,C217)</f>
        <v>-1.893182901408602E-3</v>
      </c>
      <c r="G216" s="268">
        <f t="shared" si="6"/>
        <v>4.1625161388560927E-2</v>
      </c>
      <c r="H216" s="275">
        <f t="shared" si="7"/>
        <v>0.21430598892652283</v>
      </c>
      <c r="I216" s="250"/>
      <c r="J216" s="251"/>
      <c r="K216" s="251"/>
      <c r="L216" s="251"/>
    </row>
    <row r="217" spans="2:12" x14ac:dyDescent="0.2">
      <c r="B217" s="112" t="s">
        <v>156</v>
      </c>
      <c r="C217" s="113">
        <f>_xll.qlCalendarAdvance("TARGET",C216,B217,"mf")</f>
        <v>43133</v>
      </c>
      <c r="D217" s="120">
        <f>_xll.xlShmInterpRateFwd($D$3&amp;T(CalculationTrigger2),C217,,5,C218)</f>
        <v>-1.8624343592526453E-3</v>
      </c>
      <c r="E217" s="260">
        <f>_xll.xlShmInterpRateFwd($E$3&amp;T(CalculationTrigger2),C217,,5,C218)</f>
        <v>-1.866580274757531E-3</v>
      </c>
      <c r="F217" s="260">
        <f>_xll.xlShmInterpRateFwd($F$3&amp;T(CalculationTrigger2),C217,,5,C218)</f>
        <v>-1.8880785702611316E-3</v>
      </c>
      <c r="G217" s="268">
        <f t="shared" si="6"/>
        <v>4.1459155048857638E-2</v>
      </c>
      <c r="H217" s="275">
        <f t="shared" si="7"/>
        <v>0.21498295503600542</v>
      </c>
      <c r="I217" s="250"/>
      <c r="J217" s="251"/>
      <c r="K217" s="251"/>
      <c r="L217" s="251"/>
    </row>
    <row r="218" spans="2:12" x14ac:dyDescent="0.2">
      <c r="B218" s="112" t="s">
        <v>156</v>
      </c>
      <c r="C218" s="113">
        <f>_xll.qlCalendarAdvance("TARGET",C217,B218,"mf")</f>
        <v>43136</v>
      </c>
      <c r="D218" s="120">
        <f>_xll.xlShmInterpRateFwd($D$3&amp;T(CalculationTrigger2),C218,,5,C219)</f>
        <v>-1.8571334666192703E-3</v>
      </c>
      <c r="E218" s="260">
        <f>_xll.xlShmInterpRateFwd($E$3&amp;T(CalculationTrigger2),C218,,5,C219)</f>
        <v>-1.8612537764691477E-3</v>
      </c>
      <c r="F218" s="260">
        <f>_xll.xlShmInterpRateFwd($F$3&amp;T(CalculationTrigger2),C218,,5,C219)</f>
        <v>-1.8827854173283035E-3</v>
      </c>
      <c r="G218" s="268">
        <f t="shared" si="6"/>
        <v>4.1203098498773447E-2</v>
      </c>
      <c r="H218" s="275">
        <f t="shared" si="7"/>
        <v>0.21531640859155871</v>
      </c>
      <c r="I218" s="250"/>
      <c r="J218" s="251"/>
      <c r="K218" s="251"/>
      <c r="L218" s="251"/>
    </row>
    <row r="219" spans="2:12" x14ac:dyDescent="0.2">
      <c r="B219" s="112" t="s">
        <v>156</v>
      </c>
      <c r="C219" s="113">
        <f>_xll.qlCalendarAdvance("TARGET",C218,B219,"mf")</f>
        <v>43137</v>
      </c>
      <c r="D219" s="120">
        <f>_xll.xlShmInterpRateFwd($D$3&amp;T(CalculationTrigger2),C219,,5,C220)</f>
        <v>-1.8538596374182237E-3</v>
      </c>
      <c r="E219" s="260">
        <f>_xll.xlShmInterpRateFwd($E$3&amp;T(CalculationTrigger2),C219,,5,C220)</f>
        <v>-1.8579376416141395E-3</v>
      </c>
      <c r="F219" s="260">
        <f>_xll.xlShmInterpRateFwd($F$3&amp;T(CalculationTrigger2),C219,,5,C220)</f>
        <v>-1.8793435606298877E-3</v>
      </c>
      <c r="G219" s="268">
        <f t="shared" si="6"/>
        <v>4.0780041959157742E-2</v>
      </c>
      <c r="H219" s="275">
        <f t="shared" si="7"/>
        <v>0.21405919015748215</v>
      </c>
      <c r="I219" s="250"/>
      <c r="J219" s="251"/>
      <c r="K219" s="251"/>
      <c r="L219" s="251"/>
    </row>
    <row r="220" spans="2:12" x14ac:dyDescent="0.2">
      <c r="B220" s="112" t="s">
        <v>156</v>
      </c>
      <c r="C220" s="113">
        <f>_xll.qlCalendarAdvance("TARGET",C219,B220,"mf")</f>
        <v>43138</v>
      </c>
      <c r="D220" s="120">
        <f>_xll.xlShmInterpRateFwd($D$3&amp;T(CalculationTrigger2),C220,,5,C221)</f>
        <v>-1.8505798886791704E-3</v>
      </c>
      <c r="E220" s="260">
        <f>_xll.xlShmInterpRateFwd($E$3&amp;T(CalculationTrigger2),C220,,5,C221)</f>
        <v>-1.8546143439013688E-3</v>
      </c>
      <c r="F220" s="260">
        <f>_xll.xlShmInterpRateFwd($F$3&amp;T(CalculationTrigger2),C220,,5,C221)</f>
        <v>-1.8758867877760855E-3</v>
      </c>
      <c r="G220" s="268">
        <f t="shared" si="6"/>
        <v>4.0344552221984603E-2</v>
      </c>
      <c r="H220" s="275">
        <f t="shared" si="7"/>
        <v>0.21272443874716629</v>
      </c>
      <c r="I220" s="250"/>
      <c r="J220" s="251"/>
      <c r="K220" s="251"/>
      <c r="L220" s="251"/>
    </row>
    <row r="221" spans="2:12" x14ac:dyDescent="0.2">
      <c r="B221" s="112" t="s">
        <v>156</v>
      </c>
      <c r="C221" s="113">
        <f>_xll.qlCalendarAdvance("TARGET",C220,B221,"mf")</f>
        <v>43139</v>
      </c>
      <c r="D221" s="120">
        <f>_xll.xlShmInterpRateFwd($D$3&amp;T(CalculationTrigger2),C221,,5,C222)</f>
        <v>-1.847294178744424E-3</v>
      </c>
      <c r="E221" s="260">
        <f>_xll.xlShmInterpRateFwd($E$3&amp;T(CalculationTrigger2),C221,,5,C222)</f>
        <v>-1.8512838317855328E-3</v>
      </c>
      <c r="F221" s="260">
        <f>_xll.xlShmInterpRateFwd($F$3&amp;T(CalculationTrigger2),C221,,5,C222)</f>
        <v>-1.8724149711194674E-3</v>
      </c>
      <c r="G221" s="268">
        <f t="shared" si="6"/>
        <v>3.9896530411088517E-2</v>
      </c>
      <c r="H221" s="275">
        <f t="shared" si="7"/>
        <v>0.21131139333934551</v>
      </c>
      <c r="I221" s="250"/>
      <c r="J221" s="251"/>
      <c r="K221" s="251"/>
      <c r="L221" s="251"/>
    </row>
    <row r="222" spans="2:12" x14ac:dyDescent="0.2">
      <c r="B222" s="112" t="s">
        <v>156</v>
      </c>
      <c r="C222" s="113">
        <f>_xll.qlCalendarAdvance("TARGET",C221,B222,"mf")</f>
        <v>43140</v>
      </c>
      <c r="D222" s="120">
        <f>_xll.xlShmInterpRateFwd($D$3&amp;T(CalculationTrigger2),C222,,5,C223)</f>
        <v>-1.84069339628109E-3</v>
      </c>
      <c r="E222" s="260">
        <f>_xll.xlShmInterpRateFwd($E$3&amp;T(CalculationTrigger2),C222,,5,C223)</f>
        <v>-1.8445891820161782E-3</v>
      </c>
      <c r="F222" s="260">
        <f>_xll.xlShmInterpRateFwd($F$3&amp;T(CalculationTrigger2),C222,,5,C223)</f>
        <v>-1.8654110182444266E-3</v>
      </c>
      <c r="G222" s="268">
        <f t="shared" si="6"/>
        <v>3.8957857350881753E-2</v>
      </c>
      <c r="H222" s="275">
        <f t="shared" si="7"/>
        <v>0.208218362282484</v>
      </c>
      <c r="I222" s="250"/>
      <c r="J222" s="251"/>
      <c r="K222" s="251"/>
      <c r="L222" s="251"/>
    </row>
    <row r="223" spans="2:12" x14ac:dyDescent="0.2">
      <c r="B223" s="112" t="s">
        <v>156</v>
      </c>
      <c r="C223" s="113">
        <f>_xll.qlCalendarAdvance("TARGET",C222,B223,"mf")</f>
        <v>43143</v>
      </c>
      <c r="D223" s="120">
        <f>_xll.xlShmInterpRateFwd($D$3&amp;T(CalculationTrigger2),C223,,5,C224)</f>
        <v>-1.8340908902476237E-3</v>
      </c>
      <c r="E223" s="260">
        <f>_xll.xlShmInterpRateFwd($E$3&amp;T(CalculationTrigger2),C223,,5,C224)</f>
        <v>-1.8378886161656771E-3</v>
      </c>
      <c r="F223" s="260">
        <f>_xll.xlShmInterpRateFwd($F$3&amp;T(CalculationTrigger2),C223,,5,C224)</f>
        <v>-1.8583747075183944E-3</v>
      </c>
      <c r="G223" s="268">
        <f t="shared" si="6"/>
        <v>3.7977259180533608E-2</v>
      </c>
      <c r="H223" s="275">
        <f t="shared" si="7"/>
        <v>0.20486091352717389</v>
      </c>
      <c r="I223" s="250"/>
      <c r="J223" s="251"/>
      <c r="K223" s="251"/>
      <c r="L223" s="251"/>
    </row>
    <row r="224" spans="2:12" x14ac:dyDescent="0.2">
      <c r="B224" s="112" t="s">
        <v>156</v>
      </c>
      <c r="C224" s="113">
        <f>_xll.qlCalendarAdvance("TARGET",C223,B224,"mf")</f>
        <v>43144</v>
      </c>
      <c r="D224" s="120">
        <f>_xll.xlShmInterpRateFwd($D$3&amp;T(CalculationTrigger2),C224,,5,C225)</f>
        <v>-1.8307747470376369E-3</v>
      </c>
      <c r="E224" s="260">
        <f>_xll.xlShmInterpRateFwd($E$3&amp;T(CalculationTrigger2),C224,,5,C225)</f>
        <v>-1.8345212638796256E-3</v>
      </c>
      <c r="F224" s="260">
        <f>_xll.xlShmInterpRateFwd($F$3&amp;T(CalculationTrigger2),C224,,5,C225)</f>
        <v>-1.8548257530834967E-3</v>
      </c>
      <c r="G224" s="268">
        <f t="shared" si="6"/>
        <v>3.7465168419886959E-2</v>
      </c>
      <c r="H224" s="275">
        <f t="shared" si="7"/>
        <v>0.20304489203871057</v>
      </c>
      <c r="I224" s="250"/>
      <c r="J224" s="251"/>
      <c r="K224" s="251"/>
      <c r="L224" s="251"/>
    </row>
    <row r="225" spans="2:12" x14ac:dyDescent="0.2">
      <c r="B225" s="112" t="s">
        <v>156</v>
      </c>
      <c r="C225" s="113">
        <f>_xll.qlCalendarAdvance("TARGET",C224,B225,"mf")</f>
        <v>43145</v>
      </c>
      <c r="D225" s="120">
        <f>_xll.xlShmInterpRateFwd($D$3&amp;T(CalculationTrigger2),C225,,5,C226)</f>
        <v>-1.8274523915511294E-3</v>
      </c>
      <c r="E225" s="260">
        <f>_xll.xlShmInterpRateFwd($E$3&amp;T(CalculationTrigger2),C225,,5,C226)</f>
        <v>-1.8311463898636846E-3</v>
      </c>
      <c r="F225" s="260">
        <f>_xll.xlShmInterpRateFwd($F$3&amp;T(CalculationTrigger2),C225,,5,C226)</f>
        <v>-1.851260987421052E-3</v>
      </c>
      <c r="G225" s="268">
        <f t="shared" si="6"/>
        <v>3.6939983125551606E-2</v>
      </c>
      <c r="H225" s="275">
        <f t="shared" si="7"/>
        <v>0.20114597557367417</v>
      </c>
      <c r="I225" s="250"/>
      <c r="J225" s="251"/>
      <c r="K225" s="251"/>
      <c r="L225" s="251"/>
    </row>
    <row r="226" spans="2:12" x14ac:dyDescent="0.2">
      <c r="B226" s="112" t="s">
        <v>156</v>
      </c>
      <c r="C226" s="113">
        <f>_xll.qlCalendarAdvance("TARGET",C225,B226,"mf")</f>
        <v>43146</v>
      </c>
      <c r="D226" s="120">
        <f>_xll.xlShmInterpRateFwd($D$3&amp;T(CalculationTrigger2),C226,,5,C227)</f>
        <v>-1.8241237821303915E-3</v>
      </c>
      <c r="E226" s="260">
        <f>_xll.xlShmInterpRateFwd($E$3&amp;T(CalculationTrigger2),C226,,5,C227)</f>
        <v>-1.8277639425725179E-3</v>
      </c>
      <c r="F226" s="260">
        <f>_xll.xlShmInterpRateFwd($F$3&amp;T(CalculationTrigger2),C226,,5,C227)</f>
        <v>-1.8476802827214435E-3</v>
      </c>
      <c r="G226" s="268">
        <f t="shared" si="6"/>
        <v>3.6401604421264486E-2</v>
      </c>
      <c r="H226" s="275">
        <f t="shared" si="7"/>
        <v>0.19916340148925549</v>
      </c>
      <c r="I226" s="250"/>
      <c r="J226" s="251"/>
      <c r="K226" s="251"/>
      <c r="L226" s="251"/>
    </row>
    <row r="227" spans="2:12" x14ac:dyDescent="0.2">
      <c r="B227" s="112" t="s">
        <v>156</v>
      </c>
      <c r="C227" s="113">
        <f>_xll.qlCalendarAdvance("TARGET",C226,B227,"mf")</f>
        <v>43147</v>
      </c>
      <c r="D227" s="120">
        <f>_xll.xlShmInterpRateFwd($D$3&amp;T(CalculationTrigger2),C227,,5,C228)</f>
        <v>-1.8174364584828144E-3</v>
      </c>
      <c r="E227" s="260">
        <f>_xll.xlShmInterpRateFwd($E$3&amp;T(CalculationTrigger2),C227,,5,C228)</f>
        <v>-1.8209644632113517E-3</v>
      </c>
      <c r="F227" s="260">
        <f>_xll.xlShmInterpRateFwd($F$3&amp;T(CalculationTrigger2),C227,,5,C228)</f>
        <v>-1.8404558233751475E-3</v>
      </c>
      <c r="G227" s="268">
        <f t="shared" si="6"/>
        <v>3.5280047285372609E-2</v>
      </c>
      <c r="H227" s="275">
        <f t="shared" si="7"/>
        <v>0.19491360163795876</v>
      </c>
      <c r="I227" s="250"/>
      <c r="J227" s="251"/>
      <c r="K227" s="251"/>
      <c r="L227" s="251"/>
    </row>
    <row r="228" spans="2:12" x14ac:dyDescent="0.2">
      <c r="B228" s="112" t="s">
        <v>156</v>
      </c>
      <c r="C228" s="113">
        <f>_xll.qlCalendarAdvance("TARGET",C227,B228,"mf")</f>
        <v>43150</v>
      </c>
      <c r="D228" s="120">
        <f>_xll.xlShmInterpRateFwd($D$3&amp;T(CalculationTrigger2),C228,,5,C229)</f>
        <v>-1.8107459696004532E-3</v>
      </c>
      <c r="E228" s="260">
        <f>_xll.xlShmInterpRateFwd($E$3&amp;T(CalculationTrigger2),C228,,5,C229)</f>
        <v>-1.8141573967186298E-3</v>
      </c>
      <c r="F228" s="260">
        <f>_xll.xlShmInterpRateFwd($F$3&amp;T(CalculationTrigger2),C228,,5,C229)</f>
        <v>-1.8331955155755232E-3</v>
      </c>
      <c r="G228" s="268">
        <f t="shared" si="6"/>
        <v>3.4114271181765868E-2</v>
      </c>
      <c r="H228" s="275">
        <f t="shared" si="7"/>
        <v>0.1903811885689338</v>
      </c>
      <c r="I228" s="250"/>
      <c r="J228" s="251"/>
      <c r="K228" s="251"/>
      <c r="L228" s="251"/>
    </row>
    <row r="229" spans="2:12" x14ac:dyDescent="0.2">
      <c r="B229" s="112" t="s">
        <v>156</v>
      </c>
      <c r="C229" s="113">
        <f>_xll.qlCalendarAdvance("TARGET",C228,B229,"mf")</f>
        <v>43151</v>
      </c>
      <c r="D229" s="120">
        <f>_xll.xlShmInterpRateFwd($D$3&amp;T(CalculationTrigger2),C229,,5,C230)</f>
        <v>-1.8073854635355787E-3</v>
      </c>
      <c r="E229" s="260">
        <f>_xll.xlShmInterpRateFwd($E$3&amp;T(CalculationTrigger2),C229,,5,C230)</f>
        <v>-1.810736314652818E-3</v>
      </c>
      <c r="F229" s="260">
        <f>_xll.xlShmInterpRateFwd($F$3&amp;T(CalculationTrigger2),C229,,5,C230)</f>
        <v>-1.8295331974106973E-3</v>
      </c>
      <c r="G229" s="268">
        <f t="shared" si="6"/>
        <v>3.3508511172392411E-2</v>
      </c>
      <c r="H229" s="275">
        <f t="shared" si="7"/>
        <v>0.18796882757879341</v>
      </c>
      <c r="I229" s="250"/>
      <c r="J229" s="251"/>
      <c r="K229" s="251"/>
      <c r="L229" s="251"/>
    </row>
    <row r="230" spans="2:12" x14ac:dyDescent="0.2">
      <c r="B230" s="112" t="s">
        <v>156</v>
      </c>
      <c r="C230" s="113">
        <f>_xll.qlCalendarAdvance("TARGET",C229,B230,"mf")</f>
        <v>43152</v>
      </c>
      <c r="D230" s="120">
        <f>_xll.xlShmInterpRateFwd($D$3&amp;T(CalculationTrigger2),C230,,5,C231)</f>
        <v>-1.8040184527796728E-3</v>
      </c>
      <c r="E230" s="260">
        <f>_xll.xlShmInterpRateFwd($E$3&amp;T(CalculationTrigger2),C230,,5,C231)</f>
        <v>-1.807307351741621E-3</v>
      </c>
      <c r="F230" s="260">
        <f>_xll.xlShmInterpRateFwd($F$3&amp;T(CalculationTrigger2),C230,,5,C231)</f>
        <v>-1.8258541727833829E-3</v>
      </c>
      <c r="G230" s="268">
        <f t="shared" si="6"/>
        <v>3.2888989619482292E-2</v>
      </c>
      <c r="H230" s="275">
        <f t="shared" si="7"/>
        <v>0.18546821041761849</v>
      </c>
      <c r="I230" s="250"/>
      <c r="J230" s="251"/>
      <c r="K230" s="251"/>
      <c r="L230" s="251"/>
    </row>
    <row r="231" spans="2:12" x14ac:dyDescent="0.2">
      <c r="B231" s="112" t="s">
        <v>156</v>
      </c>
      <c r="C231" s="113">
        <f>_xll.qlCalendarAdvance("TARGET",C230,B231,"mf")</f>
        <v>43153</v>
      </c>
      <c r="D231" s="120">
        <f>_xll.xlShmInterpRateFwd($D$3&amp;T(CalculationTrigger2),C231,,5,C232)</f>
        <v>-1.800644895431862E-3</v>
      </c>
      <c r="E231" s="260">
        <f>_xll.xlShmInterpRateFwd($E$3&amp;T(CalculationTrigger2),C231,,5,C232)</f>
        <v>-1.8038704569259436E-3</v>
      </c>
      <c r="F231" s="260">
        <f>_xll.xlShmInterpRateFwd($F$3&amp;T(CalculationTrigger2),C231,,5,C232)</f>
        <v>-1.822158313964907E-3</v>
      </c>
      <c r="G231" s="268">
        <f t="shared" si="6"/>
        <v>3.2255614940816281E-2</v>
      </c>
      <c r="H231" s="275">
        <f t="shared" si="7"/>
        <v>0.18287857038963312</v>
      </c>
      <c r="I231" s="250"/>
      <c r="J231" s="251"/>
      <c r="K231" s="251"/>
      <c r="L231" s="251"/>
    </row>
    <row r="232" spans="2:12" x14ac:dyDescent="0.2">
      <c r="B232" s="112" t="s">
        <v>156</v>
      </c>
      <c r="C232" s="113">
        <f>_xll.qlCalendarAdvance("TARGET",C231,B232,"mf")</f>
        <v>43154</v>
      </c>
      <c r="D232" s="120">
        <f>_xll.xlShmInterpRateFwd($D$3&amp;T(CalculationTrigger2),C232,,5,C233)</f>
        <v>-1.7938669334490256E-3</v>
      </c>
      <c r="E232" s="260">
        <f>_xll.xlShmInterpRateFwd($E$3&amp;T(CalculationTrigger2),C232,,5,C233)</f>
        <v>-1.796961123479513E-3</v>
      </c>
      <c r="F232" s="260">
        <f>_xll.xlShmInterpRateFwd($F$3&amp;T(CalculationTrigger2),C232,,5,C233)</f>
        <v>-1.8147008205934754E-3</v>
      </c>
      <c r="G232" s="268">
        <f t="shared" si="6"/>
        <v>3.0941900304873662E-2</v>
      </c>
      <c r="H232" s="275">
        <f t="shared" si="7"/>
        <v>0.17739697113962383</v>
      </c>
      <c r="I232" s="250"/>
      <c r="J232" s="251"/>
      <c r="K232" s="251"/>
      <c r="L232" s="251"/>
    </row>
    <row r="233" spans="2:12" x14ac:dyDescent="0.2">
      <c r="B233" s="112" t="s">
        <v>156</v>
      </c>
      <c r="C233" s="113">
        <f>_xll.qlCalendarAdvance("TARGET",C232,B233,"mf")</f>
        <v>43157</v>
      </c>
      <c r="D233" s="120">
        <f>_xll.xlShmInterpRateFwd($D$3&amp;T(CalculationTrigger2),C233,,5,C234)</f>
        <v>-1.7870843643732334E-3</v>
      </c>
      <c r="E233" s="260">
        <f>_xll.xlShmInterpRateFwd($E$3&amp;T(CalculationTrigger2),C233,,5,C234)</f>
        <v>-1.790042530790592E-3</v>
      </c>
      <c r="F233" s="260">
        <f>_xll.xlShmInterpRateFwd($F$3&amp;T(CalculationTrigger2),C233,,5,C234)</f>
        <v>-1.8072039790446104E-3</v>
      </c>
      <c r="G233" s="268">
        <f t="shared" si="6"/>
        <v>2.9581664173585799E-2</v>
      </c>
      <c r="H233" s="275">
        <f t="shared" si="7"/>
        <v>0.17161448254018452</v>
      </c>
      <c r="I233" s="250"/>
      <c r="J233" s="251"/>
      <c r="K233" s="251"/>
      <c r="L233" s="251"/>
    </row>
    <row r="234" spans="2:12" x14ac:dyDescent="0.2">
      <c r="B234" s="112" t="s">
        <v>156</v>
      </c>
      <c r="C234" s="113">
        <f>_xll.qlCalendarAdvance("TARGET",C233,B234,"mf")</f>
        <v>43158</v>
      </c>
      <c r="D234" s="120">
        <f>_xll.xlShmInterpRateFwd($D$3&amp;T(CalculationTrigger2),C234,,5,C235)</f>
        <v>-1.783677447011476E-3</v>
      </c>
      <c r="E234" s="260">
        <f>_xll.xlShmInterpRateFwd($E$3&amp;T(CalculationTrigger2),C234,,5,C235)</f>
        <v>-1.7865652063515252E-3</v>
      </c>
      <c r="F234" s="260">
        <f>_xll.xlShmInterpRateFwd($F$3&amp;T(CalculationTrigger2),C234,,5,C235)</f>
        <v>-1.8034220309083276E-3</v>
      </c>
      <c r="G234" s="268">
        <f t="shared" si="6"/>
        <v>2.8877593400492008E-2</v>
      </c>
      <c r="H234" s="275">
        <f t="shared" si="7"/>
        <v>0.16856824556802383</v>
      </c>
      <c r="I234" s="250"/>
      <c r="J234" s="251"/>
      <c r="K234" s="251"/>
      <c r="L234" s="251"/>
    </row>
    <row r="235" spans="2:12" x14ac:dyDescent="0.2">
      <c r="B235" s="112" t="s">
        <v>156</v>
      </c>
      <c r="C235" s="113">
        <f>_xll.qlCalendarAdvance("TARGET",C234,B235,"mf")</f>
        <v>43159</v>
      </c>
      <c r="D235" s="120">
        <f>_xll.xlShmInterpRateFwd($D$3&amp;T(CalculationTrigger2),C235,,5,C236)</f>
        <v>-1.7802637323008545E-3</v>
      </c>
      <c r="E235" s="260">
        <f>_xll.xlShmInterpRateFwd($E$3&amp;T(CalculationTrigger2),C235,,5,C236)</f>
        <v>-1.7830796421134311E-3</v>
      </c>
      <c r="F235" s="260">
        <f>_xll.xlShmInterpRateFwd($F$3&amp;T(CalculationTrigger2),C235,,5,C236)</f>
        <v>-1.7996224813980675E-3</v>
      </c>
      <c r="G235" s="268">
        <f t="shared" si="6"/>
        <v>2.8159098125766016E-2</v>
      </c>
      <c r="H235" s="275">
        <f t="shared" si="7"/>
        <v>0.16542839284636396</v>
      </c>
      <c r="I235" s="250"/>
      <c r="J235" s="251"/>
      <c r="K235" s="251"/>
      <c r="L235" s="251"/>
    </row>
    <row r="236" spans="2:12" x14ac:dyDescent="0.2">
      <c r="B236" s="112" t="s">
        <v>156</v>
      </c>
      <c r="C236" s="113">
        <f>_xll.qlCalendarAdvance("TARGET",C235,B236,"mf")</f>
        <v>43160</v>
      </c>
      <c r="D236" s="120">
        <f>_xll.xlShmInterpRateFwd($D$3&amp;T(CalculationTrigger2),C236,,5,C237)</f>
        <v>-1.7768431783404687E-3</v>
      </c>
      <c r="E236" s="260">
        <f>_xll.xlShmInterpRateFwd($E$3&amp;T(CalculationTrigger2),C236,,5,C237)</f>
        <v>-1.7795857870171784E-3</v>
      </c>
      <c r="F236" s="260">
        <f>_xll.xlShmInterpRateFwd($F$3&amp;T(CalculationTrigger2),C236,,5,C237)</f>
        <v>-1.7958052024608672E-3</v>
      </c>
      <c r="G236" s="268">
        <f t="shared" si="6"/>
        <v>2.7426086767097513E-2</v>
      </c>
      <c r="H236" s="275">
        <f t="shared" si="7"/>
        <v>0.16219415443688825</v>
      </c>
      <c r="I236" s="250"/>
      <c r="J236" s="251"/>
      <c r="K236" s="251"/>
      <c r="L236" s="251"/>
    </row>
    <row r="237" spans="2:12" x14ac:dyDescent="0.2">
      <c r="B237" s="112" t="s">
        <v>156</v>
      </c>
      <c r="C237" s="113">
        <f>_xll.qlCalendarAdvance("TARGET",C236,B237,"mf")</f>
        <v>43161</v>
      </c>
      <c r="D237" s="120">
        <f>_xll.xlShmInterpRateFwd($D$3&amp;T(CalculationTrigger2),C237,,5,C238)</f>
        <v>-1.7699704810127644E-3</v>
      </c>
      <c r="E237" s="260">
        <f>_xll.xlShmInterpRateFwd($E$3&amp;T(CalculationTrigger2),C237,,5,C238)</f>
        <v>-1.7725615753827449E-3</v>
      </c>
      <c r="F237" s="260">
        <f>_xll.xlShmInterpRateFwd($F$3&amp;T(CalculationTrigger2),C237,,5,C238)</f>
        <v>-1.7881021474123815E-3</v>
      </c>
      <c r="G237" s="268">
        <f t="shared" si="6"/>
        <v>2.5910943699805015E-2</v>
      </c>
      <c r="H237" s="275">
        <f t="shared" si="7"/>
        <v>0.15540572029636635</v>
      </c>
      <c r="I237" s="250"/>
      <c r="J237" s="251"/>
      <c r="K237" s="251"/>
      <c r="L237" s="251"/>
    </row>
    <row r="238" spans="2:12" x14ac:dyDescent="0.2">
      <c r="B238" s="112" t="s">
        <v>156</v>
      </c>
      <c r="C238" s="113">
        <f>_xll.qlCalendarAdvance("TARGET",C237,B238,"mf")</f>
        <v>43164</v>
      </c>
      <c r="D238" s="120">
        <f>_xll.xlShmInterpRateFwd($D$3&amp;T(CalculationTrigger2),C238,,5,C239)</f>
        <v>-1.7651868341106713E-3</v>
      </c>
      <c r="E238" s="260">
        <f>_xll.xlShmInterpRateFwd($E$3&amp;T(CalculationTrigger2),C238,,5,C239)</f>
        <v>-1.7675348625925797E-3</v>
      </c>
      <c r="F238" s="260">
        <f>_xll.xlShmInterpRateFwd($F$3&amp;T(CalculationTrigger2),C238,,5,C239)</f>
        <v>-1.7819667157302744E-3</v>
      </c>
      <c r="G238" s="268">
        <f t="shared" si="6"/>
        <v>2.3480284819083451E-2</v>
      </c>
      <c r="H238" s="275">
        <f t="shared" si="7"/>
        <v>0.14431853137694683</v>
      </c>
      <c r="I238" s="250"/>
      <c r="J238" s="251"/>
      <c r="K238" s="251"/>
      <c r="L238" s="251"/>
    </row>
    <row r="239" spans="2:12" x14ac:dyDescent="0.2">
      <c r="B239" s="112" t="s">
        <v>156</v>
      </c>
      <c r="C239" s="113">
        <f>_xll.qlCalendarAdvance("TARGET",C238,B239,"mf")</f>
        <v>43165</v>
      </c>
      <c r="D239" s="120">
        <f>_xll.xlShmInterpRateFwd($D$3&amp;T(CalculationTrigger2),C239,,5,C240)</f>
        <v>-1.7656728839731657E-3</v>
      </c>
      <c r="E239" s="260">
        <f>_xll.xlShmInterpRateFwd($E$3&amp;T(CalculationTrigger2),C239,,5,C240)</f>
        <v>-1.7677787525599608E-3</v>
      </c>
      <c r="F239" s="260">
        <f>_xll.xlShmInterpRateFwd($F$3&amp;T(CalculationTrigger2),C239,,5,C240)</f>
        <v>-1.7811006647626216E-3</v>
      </c>
      <c r="G239" s="268">
        <f t="shared" si="6"/>
        <v>2.1058685867950122E-2</v>
      </c>
      <c r="H239" s="275">
        <f t="shared" si="7"/>
        <v>0.13321912202660796</v>
      </c>
      <c r="I239" s="250"/>
      <c r="J239" s="251"/>
      <c r="K239" s="251"/>
      <c r="L239" s="251"/>
    </row>
    <row r="240" spans="2:12" x14ac:dyDescent="0.2">
      <c r="B240" s="112" t="s">
        <v>156</v>
      </c>
      <c r="C240" s="113">
        <f>_xll.qlCalendarAdvance("TARGET",C239,B240,"mf")</f>
        <v>43166</v>
      </c>
      <c r="D240" s="120">
        <f>_xll.xlShmInterpRateFwd($D$3&amp;T(CalculationTrigger2),C240,,5,C241)</f>
        <v>-1.7657750414975242E-3</v>
      </c>
      <c r="E240" s="260">
        <f>_xll.xlShmInterpRateFwd($E$3&amp;T(CalculationTrigger2),C240,,5,C241)</f>
        <v>-1.767655231362986E-3</v>
      </c>
      <c r="F240" s="260">
        <f>_xll.xlShmInterpRateFwd($F$3&amp;T(CalculationTrigger2),C240,,5,C241)</f>
        <v>-1.7799447259047657E-3</v>
      </c>
      <c r="G240" s="268">
        <f t="shared" si="6"/>
        <v>1.8801898654617882E-2</v>
      </c>
      <c r="H240" s="275">
        <f t="shared" si="7"/>
        <v>0.12289494541779669</v>
      </c>
      <c r="I240" s="250"/>
      <c r="J240" s="251"/>
      <c r="K240" s="251"/>
      <c r="L240" s="251"/>
    </row>
    <row r="241" spans="2:12" x14ac:dyDescent="0.2">
      <c r="B241" s="112" t="s">
        <v>156</v>
      </c>
      <c r="C241" s="113">
        <f>_xll.qlCalendarAdvance("TARGET",C240,B241,"mf")</f>
        <v>43167</v>
      </c>
      <c r="D241" s="120">
        <f>_xll.xlShmInterpRateFwd($D$3&amp;T(CalculationTrigger2),C241,,5,C242)</f>
        <v>-1.7654884074841126E-3</v>
      </c>
      <c r="E241" s="260">
        <f>_xll.xlShmInterpRateFwd($E$3&amp;T(CalculationTrigger2),C241,,5,C242)</f>
        <v>-1.7671596192718774E-3</v>
      </c>
      <c r="F241" s="260">
        <f>_xll.xlShmInterpRateFwd($F$3&amp;T(CalculationTrigger2),C241,,5,C242)</f>
        <v>-1.7784952511315578E-3</v>
      </c>
      <c r="G241" s="268">
        <f t="shared" si="6"/>
        <v>1.6712117877648071E-2</v>
      </c>
      <c r="H241" s="275">
        <f t="shared" si="7"/>
        <v>0.11335631859680367</v>
      </c>
      <c r="I241" s="250"/>
      <c r="J241" s="251"/>
      <c r="K241" s="251"/>
      <c r="L241" s="251"/>
    </row>
    <row r="242" spans="2:12" x14ac:dyDescent="0.2">
      <c r="B242" s="112" t="s">
        <v>156</v>
      </c>
      <c r="C242" s="113">
        <f>_xll.qlCalendarAdvance("TARGET",C241,B242,"mf")</f>
        <v>43168</v>
      </c>
      <c r="D242" s="120">
        <f>_xll.xlShmInterpRateFwd($D$3&amp;T(CalculationTrigger2),C242,,5,C243)</f>
        <v>-1.7635861495727944E-3</v>
      </c>
      <c r="E242" s="260">
        <f>_xll.xlShmInterpRateFwd($E$3&amp;T(CalculationTrigger2),C242,,5,C243)</f>
        <v>-1.7648961594128858E-3</v>
      </c>
      <c r="F242" s="260">
        <f>_xll.xlShmInterpRateFwd($F$3&amp;T(CalculationTrigger2),C242,,5,C243)</f>
        <v>-1.7745909827865632E-3</v>
      </c>
      <c r="G242" s="268">
        <f t="shared" si="6"/>
        <v>1.3100098400914417E-2</v>
      </c>
      <c r="H242" s="275">
        <f t="shared" si="7"/>
        <v>9.6948233736773776E-2</v>
      </c>
      <c r="I242" s="250"/>
      <c r="J242" s="251"/>
      <c r="K242" s="251"/>
      <c r="L242" s="251"/>
    </row>
    <row r="243" spans="2:12" x14ac:dyDescent="0.2">
      <c r="B243" s="112" t="s">
        <v>156</v>
      </c>
      <c r="C243" s="113">
        <f>_xll.qlCalendarAdvance("TARGET",C242,B243,"mf")</f>
        <v>43171</v>
      </c>
      <c r="D243" s="120">
        <f>_xll.xlShmInterpRateFwd($D$3&amp;T(CalculationTrigger2),C243,,5,C244)</f>
        <v>-1.7603559689718484E-3</v>
      </c>
      <c r="E243" s="260">
        <f>_xll.xlShmInterpRateFwd($E$3&amp;T(CalculationTrigger2),C243,,5,C244)</f>
        <v>-1.7613626673688111E-3</v>
      </c>
      <c r="F243" s="260">
        <f>_xll.xlShmInterpRateFwd($F$3&amp;T(CalculationTrigger2),C243,,5,C244)</f>
        <v>-1.7696890407564955E-3</v>
      </c>
      <c r="G243" s="268">
        <f t="shared" si="6"/>
        <v>1.0066983969626679E-2</v>
      </c>
      <c r="H243" s="275">
        <f t="shared" si="7"/>
        <v>8.3263733876843937E-2</v>
      </c>
      <c r="I243" s="250"/>
      <c r="J243" s="251"/>
      <c r="K243" s="251"/>
      <c r="L243" s="251"/>
    </row>
    <row r="244" spans="2:12" x14ac:dyDescent="0.2">
      <c r="B244" s="112" t="s">
        <v>156</v>
      </c>
      <c r="C244" s="113">
        <f>_xll.qlCalendarAdvance("TARGET",C243,B244,"mf")</f>
        <v>43172</v>
      </c>
      <c r="D244" s="120">
        <f>_xll.xlShmInterpRateFwd($D$3&amp;T(CalculationTrigger2),C244,,5,C245)</f>
        <v>-1.7580518869958113E-3</v>
      </c>
      <c r="E244" s="260">
        <f>_xll.xlShmInterpRateFwd($E$3&amp;T(CalculationTrigger2),C244,,5,C245)</f>
        <v>-1.7589364053435357E-3</v>
      </c>
      <c r="F244" s="260">
        <f>_xll.xlShmInterpRateFwd($F$3&amp;T(CalculationTrigger2),C244,,5,C245)</f>
        <v>-1.7667171716471775E-3</v>
      </c>
      <c r="G244" s="268">
        <f t="shared" si="6"/>
        <v>8.8451834772437614E-3</v>
      </c>
      <c r="H244" s="275">
        <f t="shared" si="7"/>
        <v>7.7807663036418354E-2</v>
      </c>
      <c r="I244" s="250"/>
      <c r="J244" s="251"/>
      <c r="K244" s="251"/>
      <c r="L244" s="251"/>
    </row>
    <row r="245" spans="2:12" x14ac:dyDescent="0.2">
      <c r="B245" s="112" t="s">
        <v>156</v>
      </c>
      <c r="C245" s="113">
        <f>_xll.qlCalendarAdvance("TARGET",C244,B245,"mf")</f>
        <v>43173</v>
      </c>
      <c r="D245" s="120">
        <f>_xll.xlShmInterpRateFwd($D$3&amp;T(CalculationTrigger2),C245,,5,C246)</f>
        <v>-1.7553296174176267E-3</v>
      </c>
      <c r="E245" s="260">
        <f>_xll.xlShmInterpRateFwd($E$3&amp;T(CalculationTrigger2),C245,,5,C246)</f>
        <v>-1.756109974074642E-3</v>
      </c>
      <c r="F245" s="260">
        <f>_xll.xlShmInterpRateFwd($F$3&amp;T(CalculationTrigger2),C245,,5,C246)</f>
        <v>-1.7634298806258185E-3</v>
      </c>
      <c r="G245" s="268">
        <f t="shared" si="6"/>
        <v>7.8035665701525758E-3</v>
      </c>
      <c r="H245" s="275">
        <f t="shared" si="7"/>
        <v>7.3199065511765637E-2</v>
      </c>
      <c r="I245" s="250"/>
      <c r="J245" s="251"/>
      <c r="K245" s="251"/>
      <c r="L245" s="251"/>
    </row>
    <row r="246" spans="2:12" x14ac:dyDescent="0.2">
      <c r="B246" s="112" t="s">
        <v>156</v>
      </c>
      <c r="C246" s="113">
        <f>_xll.qlCalendarAdvance("TARGET",C245,B246,"mf")</f>
        <v>43174</v>
      </c>
      <c r="D246" s="120">
        <f>_xll.xlShmInterpRateFwd($D$3&amp;T(CalculationTrigger2),C246,,5,C247)</f>
        <v>-1.7521842609368983E-3</v>
      </c>
      <c r="E246" s="260">
        <f>_xll.xlShmInterpRateFwd($E$3&amp;T(CalculationTrigger2),C246,,5,C247)</f>
        <v>-1.7528786941383219E-3</v>
      </c>
      <c r="F246" s="260">
        <f>_xll.xlShmInterpRateFwd($F$3&amp;T(CalculationTrigger2),C246,,5,C247)</f>
        <v>-1.7598235199795425E-3</v>
      </c>
      <c r="G246" s="268">
        <f t="shared" si="6"/>
        <v>6.94433201423603E-3</v>
      </c>
      <c r="H246" s="275">
        <f t="shared" si="7"/>
        <v>6.9448258412205421E-2</v>
      </c>
      <c r="I246" s="250"/>
      <c r="J246" s="251"/>
      <c r="K246" s="251"/>
      <c r="L246" s="251"/>
    </row>
    <row r="247" spans="2:12" x14ac:dyDescent="0.2">
      <c r="B247" s="112" t="s">
        <v>156</v>
      </c>
      <c r="C247" s="113">
        <f>_xll.qlCalendarAdvance("TARGET",C246,B247,"mf")</f>
        <v>43175</v>
      </c>
      <c r="D247" s="120">
        <f>_xll.xlShmInterpRateFwd($D$3&amp;T(CalculationTrigger2),C247,,5,C248)</f>
        <v>-1.7444504242932833E-3</v>
      </c>
      <c r="E247" s="260">
        <f>_xll.xlShmInterpRateFwd($E$3&amp;T(CalculationTrigger2),C247,,5,C248)</f>
        <v>-1.7450348972327626E-3</v>
      </c>
      <c r="F247" s="260">
        <f>_xll.xlShmInterpRateFwd($F$3&amp;T(CalculationTrigger2),C247,,5,C248)</f>
        <v>-1.751520589313062E-3</v>
      </c>
      <c r="G247" s="268">
        <f t="shared" si="6"/>
        <v>5.8447293947933368E-3</v>
      </c>
      <c r="H247" s="275">
        <f t="shared" si="7"/>
        <v>6.4856920802994045E-2</v>
      </c>
      <c r="I247" s="250"/>
      <c r="J247" s="251"/>
      <c r="K247" s="251"/>
      <c r="L247" s="251"/>
    </row>
    <row r="248" spans="2:12" x14ac:dyDescent="0.2">
      <c r="B248" s="112" t="s">
        <v>156</v>
      </c>
      <c r="C248" s="113">
        <f>_xll.qlCalendarAdvance("TARGET",C247,B248,"mf")</f>
        <v>43178</v>
      </c>
      <c r="D248" s="120">
        <f>_xll.xlShmInterpRateFwd($D$3&amp;T(CalculationTrigger2),C248,,5,C249)</f>
        <v>-1.7352739791347946E-3</v>
      </c>
      <c r="E248" s="260">
        <f>_xll.xlShmInterpRateFwd($E$3&amp;T(CalculationTrigger2),C248,,5,C249)</f>
        <v>-1.7358114934620508E-3</v>
      </c>
      <c r="F248" s="260">
        <f>_xll.xlShmInterpRateFwd($F$3&amp;T(CalculationTrigger2),C248,,5,C249)</f>
        <v>-1.7421344260887556E-3</v>
      </c>
      <c r="G248" s="268">
        <f t="shared" si="6"/>
        <v>5.3751432725623882E-3</v>
      </c>
      <c r="H248" s="275">
        <f t="shared" si="7"/>
        <v>6.3229326267048247E-2</v>
      </c>
      <c r="I248" s="250"/>
      <c r="J248" s="251"/>
      <c r="K248" s="251"/>
      <c r="L248" s="251"/>
    </row>
    <row r="249" spans="2:12" x14ac:dyDescent="0.2">
      <c r="B249" s="112" t="s">
        <v>156</v>
      </c>
      <c r="C249" s="113">
        <f>_xll.qlCalendarAdvance("TARGET",C248,B249,"mf")</f>
        <v>43179</v>
      </c>
      <c r="D249" s="120">
        <f>_xll.xlShmInterpRateFwd($D$3&amp;T(CalculationTrigger2),C249,,5,C250)</f>
        <v>-1.7299396977879548E-3</v>
      </c>
      <c r="E249" s="260">
        <f>_xll.xlShmInterpRateFwd($E$3&amp;T(CalculationTrigger2),C249,,5,C250)</f>
        <v>-1.7304857746703436E-3</v>
      </c>
      <c r="F249" s="260">
        <f>_xll.xlShmInterpRateFwd($F$3&amp;T(CalculationTrigger2),C249,,5,C250)</f>
        <v>-1.7368780012300847E-3</v>
      </c>
      <c r="G249" s="268">
        <f t="shared" si="6"/>
        <v>5.4607688238883338E-3</v>
      </c>
      <c r="H249" s="275">
        <f t="shared" si="7"/>
        <v>6.3922265597410488E-2</v>
      </c>
      <c r="I249" s="250"/>
      <c r="J249" s="251"/>
      <c r="K249" s="251"/>
      <c r="L249" s="251"/>
    </row>
    <row r="250" spans="2:12" x14ac:dyDescent="0.2">
      <c r="B250" s="112" t="s">
        <v>156</v>
      </c>
      <c r="C250" s="113">
        <f>_xll.qlCalendarAdvance("TARGET",C249,B250,"mf")</f>
        <v>43180</v>
      </c>
      <c r="D250" s="120">
        <f>_xll.xlShmInterpRateFwd($D$3&amp;T(CalculationTrigger2),C250,,5,C251)</f>
        <v>-1.7241529336637406E-3</v>
      </c>
      <c r="E250" s="260">
        <f>_xll.xlShmInterpRateFwd($E$3&amp;T(CalculationTrigger2),C250,,5,C251)</f>
        <v>-1.724727128899602E-3</v>
      </c>
      <c r="F250" s="260">
        <f>_xll.xlShmInterpRateFwd($F$3&amp;T(CalculationTrigger2),C250,,5,C251)</f>
        <v>-1.7312806204260358E-3</v>
      </c>
      <c r="G250" s="268">
        <f t="shared" si="6"/>
        <v>5.7419523586147922E-3</v>
      </c>
      <c r="H250" s="275">
        <f t="shared" si="7"/>
        <v>6.5534915264337745E-2</v>
      </c>
      <c r="I250" s="250"/>
      <c r="J250" s="251"/>
      <c r="K250" s="251"/>
      <c r="L250" s="251"/>
    </row>
    <row r="251" spans="2:12" x14ac:dyDescent="0.2">
      <c r="B251" s="112" t="s">
        <v>156</v>
      </c>
      <c r="C251" s="113">
        <f>_xll.qlCalendarAdvance("TARGET",C250,B251,"mf")</f>
        <v>43181</v>
      </c>
      <c r="D251" s="120">
        <f>_xll.xlShmInterpRateFwd($D$3&amp;T(CalculationTrigger2),C251,,5,C252)</f>
        <v>-1.7179087870312793E-3</v>
      </c>
      <c r="E251" s="260">
        <f>_xll.xlShmInterpRateFwd($E$3&amp;T(CalculationTrigger2),C251,,5,C252)</f>
        <v>-1.7185308766217023E-3</v>
      </c>
      <c r="F251" s="260">
        <f>_xll.xlShmInterpRateFwd($F$3&amp;T(CalculationTrigger2),C251,,5,C252)</f>
        <v>-1.7253386360297611E-3</v>
      </c>
      <c r="G251" s="268">
        <f t="shared" si="6"/>
        <v>6.2208959042300664E-3</v>
      </c>
      <c r="H251" s="275">
        <f t="shared" si="7"/>
        <v>6.8077594080587389E-2</v>
      </c>
      <c r="I251" s="250"/>
      <c r="J251" s="251"/>
      <c r="K251" s="251"/>
      <c r="L251" s="251"/>
    </row>
    <row r="252" spans="2:12" x14ac:dyDescent="0.2">
      <c r="B252" s="112" t="s">
        <v>156</v>
      </c>
      <c r="C252" s="113">
        <f>_xll.qlCalendarAdvance("TARGET",C251,B252,"mf")</f>
        <v>43182</v>
      </c>
      <c r="D252" s="120">
        <f>_xll.xlShmInterpRateFwd($D$3&amp;T(CalculationTrigger2),C252,,5,C253)</f>
        <v>-1.7038634353737051E-3</v>
      </c>
      <c r="E252" s="260">
        <f>_xll.xlShmInterpRateFwd($E$3&amp;T(CalculationTrigger2),C252,,5,C253)</f>
        <v>-1.7046483237589394E-3</v>
      </c>
      <c r="F252" s="260">
        <f>_xll.xlShmInterpRateFwd($F$3&amp;T(CalculationTrigger2),C252,,5,C253)</f>
        <v>-1.7122797169721422E-3</v>
      </c>
      <c r="G252" s="268">
        <f t="shared" si="6"/>
        <v>7.8488838523428466E-3</v>
      </c>
      <c r="H252" s="275">
        <f t="shared" si="7"/>
        <v>7.6313932132027973E-2</v>
      </c>
      <c r="I252" s="250"/>
      <c r="J252" s="251"/>
      <c r="K252" s="251"/>
      <c r="L252" s="251"/>
    </row>
    <row r="253" spans="2:12" x14ac:dyDescent="0.2">
      <c r="B253" s="112" t="s">
        <v>156</v>
      </c>
      <c r="C253" s="113">
        <f>_xll.qlCalendarAdvance("TARGET",C252,B253,"mf")</f>
        <v>43185</v>
      </c>
      <c r="D253" s="120">
        <f>_xll.xlShmInterpRateFwd($D$3&amp;T(CalculationTrigger2),C253,,5,C254)</f>
        <v>-1.6882603899761725E-3</v>
      </c>
      <c r="E253" s="260">
        <f>_xll.xlShmInterpRateFwd($E$3&amp;T(CalculationTrigger2),C253,,5,C254)</f>
        <v>-1.6892762076897501E-3</v>
      </c>
      <c r="F253" s="260">
        <f>_xll.xlShmInterpRateFwd($F$3&amp;T(CalculationTrigger2),C253,,5,C254)</f>
        <v>-1.6980517070681609E-3</v>
      </c>
      <c r="G253" s="268">
        <f t="shared" si="6"/>
        <v>1.0158177135776662E-2</v>
      </c>
      <c r="H253" s="275">
        <f t="shared" si="7"/>
        <v>8.775499378410731E-2</v>
      </c>
      <c r="I253" s="250"/>
      <c r="J253" s="251"/>
      <c r="K253" s="251"/>
      <c r="L253" s="251"/>
    </row>
    <row r="254" spans="2:12" x14ac:dyDescent="0.2">
      <c r="B254" s="112" t="s">
        <v>156</v>
      </c>
      <c r="C254" s="113">
        <f>_xll.qlCalendarAdvance("TARGET",C253,B254,"mf")</f>
        <v>43186</v>
      </c>
      <c r="D254" s="120">
        <f>_xll.xlShmInterpRateFwd($D$3&amp;T(CalculationTrigger2),C254,,5,C255)</f>
        <v>-1.6796558414188447E-3</v>
      </c>
      <c r="E254" s="260">
        <f>_xll.xlShmInterpRateFwd($E$3&amp;T(CalculationTrigger2),C254,,5,C255)</f>
        <v>-1.6808217271440844E-3</v>
      </c>
      <c r="F254" s="260">
        <f>_xll.xlShmInterpRateFwd($F$3&amp;T(CalculationTrigger2),C254,,5,C255)</f>
        <v>-1.690331988543363E-3</v>
      </c>
      <c r="G254" s="268">
        <f t="shared" si="6"/>
        <v>1.1658857252397001E-2</v>
      </c>
      <c r="H254" s="275">
        <f t="shared" si="7"/>
        <v>9.5102613992786425E-2</v>
      </c>
      <c r="I254" s="250"/>
      <c r="J254" s="251"/>
      <c r="K254" s="251"/>
      <c r="L254" s="251"/>
    </row>
    <row r="255" spans="2:12" x14ac:dyDescent="0.2">
      <c r="B255" s="112" t="s">
        <v>156</v>
      </c>
      <c r="C255" s="113">
        <f>_xll.qlCalendarAdvance("TARGET",C254,B255,"mf")</f>
        <v>43187</v>
      </c>
      <c r="D255" s="120">
        <f>_xll.xlShmInterpRateFwd($D$3&amp;T(CalculationTrigger2),C255,,5,C256)</f>
        <v>-1.6705645142282043E-3</v>
      </c>
      <c r="E255" s="260">
        <f>_xll.xlShmInterpRateFwd($E$3&amp;T(CalculationTrigger2),C255,,5,C256)</f>
        <v>-1.6719015616238593E-3</v>
      </c>
      <c r="F255" s="260">
        <f>_xll.xlShmInterpRateFwd($F$3&amp;T(CalculationTrigger2),C255,,5,C256)</f>
        <v>-1.6822457799248046E-3</v>
      </c>
      <c r="G255" s="268">
        <f t="shared" si="6"/>
        <v>1.3370473956550184E-2</v>
      </c>
      <c r="H255" s="275">
        <f t="shared" si="7"/>
        <v>0.10344218300945268</v>
      </c>
      <c r="I255" s="250"/>
      <c r="J255" s="251"/>
      <c r="K255" s="251"/>
      <c r="L255" s="251"/>
    </row>
    <row r="256" spans="2:12" x14ac:dyDescent="0.2">
      <c r="B256" s="112" t="s">
        <v>156</v>
      </c>
      <c r="C256" s="113">
        <f>_xll.qlCalendarAdvance("TARGET",C255,B256,"mf")</f>
        <v>43188</v>
      </c>
      <c r="D256" s="120">
        <f>_xll.xlShmInterpRateFwd($D$3&amp;T(CalculationTrigger2),C256,,5,C257)</f>
        <v>-1.639799758143292E-3</v>
      </c>
      <c r="E256" s="260">
        <f>_xll.xlShmInterpRateFwd($E$3&amp;T(CalculationTrigger2),C256,,5,C257)</f>
        <v>-1.641800986085363E-3</v>
      </c>
      <c r="F256" s="260">
        <f>_xll.xlShmInterpRateFwd($F$3&amp;T(CalculationTrigger2),C256,,5,C257)</f>
        <v>-1.6553556412788595E-3</v>
      </c>
      <c r="G256" s="268">
        <f t="shared" si="6"/>
        <v>2.0012279420709902E-2</v>
      </c>
      <c r="H256" s="275">
        <f t="shared" si="7"/>
        <v>0.13554655193496501</v>
      </c>
      <c r="I256" s="250"/>
      <c r="J256" s="251"/>
      <c r="K256" s="251"/>
      <c r="L256" s="251"/>
    </row>
    <row r="257" spans="2:12" x14ac:dyDescent="0.2">
      <c r="B257" s="112" t="s">
        <v>156</v>
      </c>
      <c r="C257" s="113">
        <f>_xll.qlCalendarAdvance("TARGET",C256,B257,"mf")</f>
        <v>43193</v>
      </c>
      <c r="D257" s="120">
        <f>_xll.xlShmInterpRateFwd($D$3&amp;T(CalculationTrigger2),C257,,5,C258)</f>
        <v>-1.6055198378751526E-3</v>
      </c>
      <c r="E257" s="260">
        <f>_xll.xlShmInterpRateFwd($E$3&amp;T(CalculationTrigger2),C257,,5,C258)</f>
        <v>-1.6083391246350966E-3</v>
      </c>
      <c r="F257" s="260">
        <f>_xll.xlShmInterpRateFwd($F$3&amp;T(CalculationTrigger2),C257,,5,C258)</f>
        <v>-1.6258279658924726E-3</v>
      </c>
      <c r="G257" s="268">
        <f t="shared" si="6"/>
        <v>2.8192867599439574E-2</v>
      </c>
      <c r="H257" s="275">
        <f t="shared" si="7"/>
        <v>0.17488841257376009</v>
      </c>
      <c r="I257" s="250"/>
      <c r="J257" s="251"/>
      <c r="K257" s="251"/>
      <c r="L257" s="251"/>
    </row>
    <row r="258" spans="2:12" x14ac:dyDescent="0.2">
      <c r="B258" s="112" t="s">
        <v>156</v>
      </c>
      <c r="C258" s="113">
        <f>_xll.qlCalendarAdvance("TARGET",C257,B258,"mf")</f>
        <v>43194</v>
      </c>
      <c r="D258" s="120">
        <f>_xll.xlShmInterpRateFwd($D$3&amp;T(CalculationTrigger2),C258,,5,C259)</f>
        <v>-1.5928838786190456E-3</v>
      </c>
      <c r="E258" s="260">
        <f>_xll.xlShmInterpRateFwd($E$3&amp;T(CalculationTrigger2),C258,,5,C259)</f>
        <v>-1.5960281336804293E-3</v>
      </c>
      <c r="F258" s="260">
        <f>_xll.xlShmInterpRateFwd($F$3&amp;T(CalculationTrigger2),C258,,5,C259)</f>
        <v>-1.6150741910125443E-3</v>
      </c>
      <c r="G258" s="268">
        <f t="shared" si="6"/>
        <v>3.1442550613837522E-2</v>
      </c>
      <c r="H258" s="275">
        <f t="shared" si="7"/>
        <v>0.1904605733211496</v>
      </c>
      <c r="I258" s="250"/>
      <c r="J258" s="251"/>
      <c r="K258" s="251"/>
      <c r="L258" s="251"/>
    </row>
    <row r="259" spans="2:12" x14ac:dyDescent="0.2">
      <c r="B259" s="112" t="s">
        <v>156</v>
      </c>
      <c r="C259" s="113">
        <f>_xll.qlCalendarAdvance("TARGET",C258,B259,"mf")</f>
        <v>43195</v>
      </c>
      <c r="D259" s="120">
        <f>_xll.xlShmInterpRateFwd($D$3&amp;T(CalculationTrigger2),C259,,5,C260)</f>
        <v>-1.5763454068622232E-3</v>
      </c>
      <c r="E259" s="260">
        <f>_xll.xlShmInterpRateFwd($E$3&amp;T(CalculationTrigger2),C259,,5,C260)</f>
        <v>-1.5798903188911177E-3</v>
      </c>
      <c r="F259" s="260">
        <f>_xll.xlShmInterpRateFwd($F$3&amp;T(CalculationTrigger2),C259,,5,C260)</f>
        <v>-1.6008178188091843E-3</v>
      </c>
      <c r="G259" s="268">
        <f t="shared" si="6"/>
        <v>3.5449120288945368E-2</v>
      </c>
      <c r="H259" s="275">
        <f t="shared" si="7"/>
        <v>0.20927499918066589</v>
      </c>
      <c r="I259" s="250"/>
      <c r="J259" s="251"/>
      <c r="K259" s="251"/>
      <c r="L259" s="251"/>
    </row>
    <row r="260" spans="2:12" x14ac:dyDescent="0.2">
      <c r="B260" s="112" t="s">
        <v>156</v>
      </c>
      <c r="C260" s="113">
        <f>_xll.qlCalendarAdvance("TARGET",C259,B260,"mf")</f>
        <v>43196</v>
      </c>
      <c r="D260" s="120">
        <f>_xll.xlShmInterpRateFwd($D$3&amp;T(CalculationTrigger2),C260,,5,C261)</f>
        <v>-1.5384424939454274E-3</v>
      </c>
      <c r="E260" s="260">
        <f>_xll.xlShmInterpRateFwd($E$3&amp;T(CalculationTrigger2),C260,,5,C261)</f>
        <v>-1.5428589723113404E-3</v>
      </c>
      <c r="F260" s="260">
        <f>_xll.xlShmInterpRateFwd($F$3&amp;T(CalculationTrigger2),C260,,5,C261)</f>
        <v>-1.5678195566767254E-3</v>
      </c>
      <c r="G260" s="268">
        <f t="shared" si="6"/>
        <v>4.4164783659129958E-2</v>
      </c>
      <c r="H260" s="275">
        <f t="shared" si="7"/>
        <v>0.24960584365384944</v>
      </c>
      <c r="I260" s="250"/>
      <c r="J260" s="251"/>
      <c r="K260" s="251"/>
      <c r="L260" s="251"/>
    </row>
    <row r="261" spans="2:12" x14ac:dyDescent="0.2">
      <c r="B261" s="112" t="s">
        <v>156</v>
      </c>
      <c r="C261" s="113">
        <f>_xll.qlCalendarAdvance("TARGET",C260,B261,"mf")</f>
        <v>43199</v>
      </c>
      <c r="D261" s="120">
        <f>_xll.xlShmInterpRateFwd($D$3&amp;T(CalculationTrigger2),C261,,5,C262)</f>
        <v>-1.5034544759699726E-3</v>
      </c>
      <c r="E261" s="260">
        <f>_xll.xlShmInterpRateFwd($E$3&amp;T(CalculationTrigger2),C261,,5,C262)</f>
        <v>-1.5086782072687712E-3</v>
      </c>
      <c r="F261" s="260">
        <f>_xll.xlShmInterpRateFwd($F$3&amp;T(CalculationTrigger2),C261,,5,C262)</f>
        <v>-1.5373736764228961E-3</v>
      </c>
      <c r="G261" s="268">
        <f t="shared" ref="G261:G324" si="8">(D261-E261)*10000</f>
        <v>5.2237312987985909E-2</v>
      </c>
      <c r="H261" s="275">
        <f t="shared" ref="H261:H324" si="9">(E261-F261)*10000</f>
        <v>0.28695469154124859</v>
      </c>
      <c r="I261" s="250"/>
      <c r="J261" s="251"/>
      <c r="K261" s="251"/>
      <c r="L261" s="251"/>
    </row>
    <row r="262" spans="2:12" x14ac:dyDescent="0.2">
      <c r="B262" s="112" t="s">
        <v>156</v>
      </c>
      <c r="C262" s="113">
        <f>_xll.qlCalendarAdvance("TARGET",C261,B262,"mf")</f>
        <v>43200</v>
      </c>
      <c r="D262" s="120">
        <f>_xll.xlShmInterpRateFwd($D$3&amp;T(CalculationTrigger2),C262,,5,C263)</f>
        <v>-1.4874349373754983E-3</v>
      </c>
      <c r="E262" s="260">
        <f>_xll.xlShmInterpRateFwd($E$3&amp;T(CalculationTrigger2),C262,,5,C263)</f>
        <v>-1.4930294699350864E-3</v>
      </c>
      <c r="F262" s="260">
        <f>_xll.xlShmInterpRateFwd($F$3&amp;T(CalculationTrigger2),C262,,5,C263)</f>
        <v>-1.5234401256466656E-3</v>
      </c>
      <c r="G262" s="268">
        <f t="shared" si="8"/>
        <v>5.5945325595880502E-2</v>
      </c>
      <c r="H262" s="275">
        <f t="shared" si="9"/>
        <v>0.30410655711579249</v>
      </c>
      <c r="I262" s="250"/>
      <c r="J262" s="251"/>
      <c r="K262" s="251"/>
      <c r="L262" s="251"/>
    </row>
    <row r="263" spans="2:12" x14ac:dyDescent="0.2">
      <c r="B263" s="112" t="s">
        <v>156</v>
      </c>
      <c r="C263" s="113">
        <f>_xll.qlCalendarAdvance("TARGET",C262,B263,"mf")</f>
        <v>43201</v>
      </c>
      <c r="D263" s="120">
        <f>_xll.xlShmInterpRateFwd($D$3&amp;T(CalculationTrigger2),C263,,5,C264)</f>
        <v>-1.4723180762760391E-3</v>
      </c>
      <c r="E263" s="260">
        <f>_xll.xlShmInterpRateFwd($E$3&amp;T(CalculationTrigger2),C263,,5,C264)</f>
        <v>-1.4782633581470689E-3</v>
      </c>
      <c r="F263" s="260">
        <f>_xll.xlShmInterpRateFwd($F$3&amp;T(CalculationTrigger2),C263,,5,C264)</f>
        <v>-1.5102962084815759E-3</v>
      </c>
      <c r="G263" s="268">
        <f t="shared" si="8"/>
        <v>5.945281871029811E-2</v>
      </c>
      <c r="H263" s="275">
        <f t="shared" si="9"/>
        <v>0.32032850334506996</v>
      </c>
      <c r="I263" s="250"/>
      <c r="J263" s="251"/>
      <c r="K263" s="251"/>
      <c r="L263" s="251"/>
    </row>
    <row r="264" spans="2:12" x14ac:dyDescent="0.2">
      <c r="B264" s="112" t="s">
        <v>156</v>
      </c>
      <c r="C264" s="113">
        <f>_xll.qlCalendarAdvance("TARGET",C263,B264,"mf")</f>
        <v>43202</v>
      </c>
      <c r="D264" s="120">
        <f>_xll.xlShmInterpRateFwd($D$3&amp;T(CalculationTrigger2),C264,,5,C265)</f>
        <v>-1.458114591973092E-3</v>
      </c>
      <c r="E264" s="260">
        <f>_xll.xlShmInterpRateFwd($E$3&amp;T(CalculationTrigger2),C264,,5,C265)</f>
        <v>-1.4643903264379727E-3</v>
      </c>
      <c r="F264" s="260">
        <f>_xll.xlShmInterpRateFwd($F$3&amp;T(CalculationTrigger2),C264,,5,C265)</f>
        <v>-1.4979512451008938E-3</v>
      </c>
      <c r="G264" s="268">
        <f t="shared" si="8"/>
        <v>6.2757344648806543E-2</v>
      </c>
      <c r="H264" s="275">
        <f t="shared" si="9"/>
        <v>0.33560918662921096</v>
      </c>
      <c r="I264" s="250"/>
      <c r="J264" s="251"/>
      <c r="K264" s="251"/>
      <c r="L264" s="251"/>
    </row>
    <row r="265" spans="2:12" x14ac:dyDescent="0.2">
      <c r="B265" s="112" t="s">
        <v>156</v>
      </c>
      <c r="C265" s="113">
        <f>_xll.qlCalendarAdvance("TARGET",C264,B265,"mf")</f>
        <v>43203</v>
      </c>
      <c r="D265" s="120">
        <f>_xll.xlShmInterpRateFwd($D$3&amp;T(CalculationTrigger2),C265,,5,C266)</f>
        <v>-1.4328000877874511E-3</v>
      </c>
      <c r="E265" s="260">
        <f>_xll.xlShmInterpRateFwd($E$3&amp;T(CalculationTrigger2),C265,,5,C266)</f>
        <v>-1.4396677915028209E-3</v>
      </c>
      <c r="F265" s="260">
        <f>_xll.xlShmInterpRateFwd($F$3&amp;T(CalculationTrigger2),C265,,5,C266)</f>
        <v>-1.4759651281337619E-3</v>
      </c>
      <c r="G265" s="268">
        <f t="shared" si="8"/>
        <v>6.8677037153698578E-2</v>
      </c>
      <c r="H265" s="275">
        <f t="shared" si="9"/>
        <v>0.36297336630941024</v>
      </c>
      <c r="I265" s="250"/>
      <c r="J265" s="251"/>
      <c r="K265" s="251"/>
      <c r="L265" s="251"/>
    </row>
    <row r="266" spans="2:12" x14ac:dyDescent="0.2">
      <c r="B266" s="112" t="s">
        <v>156</v>
      </c>
      <c r="C266" s="113">
        <f>_xll.qlCalendarAdvance("TARGET",C265,B266,"mf")</f>
        <v>43206</v>
      </c>
      <c r="D266" s="120">
        <f>_xll.xlShmInterpRateFwd($D$3&amp;T(CalculationTrigger2),C266,,5,C267)</f>
        <v>-1.4106484194886051E-3</v>
      </c>
      <c r="E266" s="260">
        <f>_xll.xlShmInterpRateFwd($E$3&amp;T(CalculationTrigger2),C266,,5,C267)</f>
        <v>-1.4180380932944216E-3</v>
      </c>
      <c r="F266" s="260">
        <f>_xll.xlShmInterpRateFwd($F$3&amp;T(CalculationTrigger2),C266,,5,C267)</f>
        <v>-1.4567473254707601E-3</v>
      </c>
      <c r="G266" s="268">
        <f t="shared" si="8"/>
        <v>7.3896738058164879E-2</v>
      </c>
      <c r="H266" s="275">
        <f t="shared" si="9"/>
        <v>0.38709232176338537</v>
      </c>
      <c r="I266" s="250"/>
      <c r="J266" s="251"/>
      <c r="K266" s="251"/>
      <c r="L266" s="251"/>
    </row>
    <row r="267" spans="2:12" x14ac:dyDescent="0.2">
      <c r="B267" s="112" t="s">
        <v>156</v>
      </c>
      <c r="C267" s="113">
        <f>_xll.qlCalendarAdvance("TARGET",C266,B267,"mf")</f>
        <v>43207</v>
      </c>
      <c r="D267" s="120">
        <f>_xll.xlShmInterpRateFwd($D$3&amp;T(CalculationTrigger2),C267,,5,C268)</f>
        <v>-1.4011723160113608E-3</v>
      </c>
      <c r="E267" s="260">
        <f>_xll.xlShmInterpRateFwd($E$3&amp;T(CalculationTrigger2),C267,,5,C268)</f>
        <v>-1.4087872813995381E-3</v>
      </c>
      <c r="F267" s="260">
        <f>_xll.xlShmInterpRateFwd($F$3&amp;T(CalculationTrigger2),C267,,5,C268)</f>
        <v>-1.448536928376718E-3</v>
      </c>
      <c r="G267" s="268">
        <f t="shared" si="8"/>
        <v>7.6149653881773555E-2</v>
      </c>
      <c r="H267" s="275">
        <f t="shared" si="9"/>
        <v>0.39749646977179892</v>
      </c>
      <c r="I267" s="250"/>
      <c r="J267" s="251"/>
      <c r="K267" s="251"/>
      <c r="L267" s="251"/>
    </row>
    <row r="268" spans="2:12" x14ac:dyDescent="0.2">
      <c r="B268" s="112" t="s">
        <v>156</v>
      </c>
      <c r="C268" s="113">
        <f>_xll.qlCalendarAdvance("TARGET",C267,B268,"mf")</f>
        <v>43208</v>
      </c>
      <c r="D268" s="120">
        <f>_xll.xlShmInterpRateFwd($D$3&amp;T(CalculationTrigger2),C268,,5,C269)</f>
        <v>-1.3926737878223797E-3</v>
      </c>
      <c r="E268" s="260">
        <f>_xll.xlShmInterpRateFwd($E$3&amp;T(CalculationTrigger2),C268,,5,C269)</f>
        <v>-1.4004922773688936E-3</v>
      </c>
      <c r="F268" s="260">
        <f>_xll.xlShmInterpRateFwd($F$3&amp;T(CalculationTrigger2),C268,,5,C269)</f>
        <v>-1.441181404386594E-3</v>
      </c>
      <c r="G268" s="268">
        <f t="shared" si="8"/>
        <v>7.8184895465139348E-2</v>
      </c>
      <c r="H268" s="275">
        <f t="shared" si="9"/>
        <v>0.40689127017700399</v>
      </c>
      <c r="I268" s="250"/>
      <c r="J268" s="251"/>
      <c r="K268" s="251"/>
      <c r="L268" s="251"/>
    </row>
    <row r="269" spans="2:12" x14ac:dyDescent="0.2">
      <c r="B269" s="112" t="s">
        <v>156</v>
      </c>
      <c r="C269" s="113">
        <f>_xll.qlCalendarAdvance("TARGET",C268,B269,"mf")</f>
        <v>43209</v>
      </c>
      <c r="D269" s="120">
        <f>_xll.xlShmInterpRateFwd($D$3&amp;T(CalculationTrigger2),C269,,5,C270)</f>
        <v>-1.3851635347880585E-3</v>
      </c>
      <c r="E269" s="260">
        <f>_xll.xlShmInterpRateFwd($E$3&amp;T(CalculationTrigger2),C269,,5,C270)</f>
        <v>-1.3931635357369572E-3</v>
      </c>
      <c r="F269" s="260">
        <f>_xll.xlShmInterpRateFwd($F$3&amp;T(CalculationTrigger2),C269,,5,C270)</f>
        <v>-1.4346900730423191E-3</v>
      </c>
      <c r="G269" s="268">
        <f t="shared" si="8"/>
        <v>8.0000009488987056E-2</v>
      </c>
      <c r="H269" s="275">
        <f t="shared" si="9"/>
        <v>0.41526537305361944</v>
      </c>
      <c r="I269" s="250"/>
      <c r="J269" s="251"/>
      <c r="K269" s="251"/>
      <c r="L269" s="251"/>
    </row>
    <row r="270" spans="2:12" x14ac:dyDescent="0.2">
      <c r="B270" s="112" t="s">
        <v>156</v>
      </c>
      <c r="C270" s="113">
        <f>_xll.qlCalendarAdvance("TARGET",C269,B270,"mf")</f>
        <v>43210</v>
      </c>
      <c r="D270" s="120">
        <f>_xll.xlShmInterpRateFwd($D$3&amp;T(CalculationTrigger2),C270,,5,C271)</f>
        <v>-1.3734856086108603E-3</v>
      </c>
      <c r="E270" s="260">
        <f>_xll.xlShmInterpRateFwd($E$3&amp;T(CalculationTrigger2),C270,,5,C271)</f>
        <v>-1.3817739688003492E-3</v>
      </c>
      <c r="F270" s="260">
        <f>_xll.xlShmInterpRateFwd($F$3&amp;T(CalculationTrigger2),C270,,5,C271)</f>
        <v>-1.4246290917063124E-3</v>
      </c>
      <c r="G270" s="268">
        <f t="shared" si="8"/>
        <v>8.2883601894888706E-2</v>
      </c>
      <c r="H270" s="275">
        <f t="shared" si="9"/>
        <v>0.4285512290596325</v>
      </c>
      <c r="I270" s="250"/>
      <c r="J270" s="251"/>
      <c r="K270" s="251"/>
      <c r="L270" s="251"/>
    </row>
    <row r="271" spans="2:12" x14ac:dyDescent="0.2">
      <c r="B271" s="112" t="s">
        <v>156</v>
      </c>
      <c r="C271" s="113">
        <f>_xll.qlCalendarAdvance("TARGET",C270,B271,"mf")</f>
        <v>43213</v>
      </c>
      <c r="D271" s="120">
        <f>_xll.xlShmInterpRateFwd($D$3&amp;T(CalculationTrigger2),C271,,5,C272)</f>
        <v>-1.3652192660729805E-3</v>
      </c>
      <c r="E271" s="260">
        <f>_xll.xlShmInterpRateFwd($E$3&amp;T(CalculationTrigger2),C271,,5,C272)</f>
        <v>-1.3737202842098602E-3</v>
      </c>
      <c r="F271" s="260">
        <f>_xll.xlShmInterpRateFwd($F$3&amp;T(CalculationTrigger2),C271,,5,C272)</f>
        <v>-1.4175530722721162E-3</v>
      </c>
      <c r="G271" s="268">
        <f t="shared" si="8"/>
        <v>8.5010181368797538E-2</v>
      </c>
      <c r="H271" s="275">
        <f t="shared" si="9"/>
        <v>0.43832788062256017</v>
      </c>
      <c r="I271" s="250"/>
      <c r="J271" s="251"/>
      <c r="K271" s="251"/>
      <c r="L271" s="251"/>
    </row>
    <row r="272" spans="2:12" x14ac:dyDescent="0.2">
      <c r="B272" s="112" t="s">
        <v>156</v>
      </c>
      <c r="C272" s="113">
        <f>_xll.qlCalendarAdvance("TARGET",C271,B272,"mf")</f>
        <v>43214</v>
      </c>
      <c r="D272" s="120">
        <f>_xll.xlShmInterpRateFwd($D$3&amp;T(CalculationTrigger2),C272,,5,C273)</f>
        <v>-1.3628108833734841E-3</v>
      </c>
      <c r="E272" s="260">
        <f>_xll.xlShmInterpRateFwd($E$3&amp;T(CalculationTrigger2),C272,,5,C273)</f>
        <v>-1.371379672823764E-3</v>
      </c>
      <c r="F272" s="260">
        <f>_xll.xlShmInterpRateFwd($F$3&amp;T(CalculationTrigger2),C272,,5,C273)</f>
        <v>-1.4155225026444629E-3</v>
      </c>
      <c r="G272" s="268">
        <f t="shared" si="8"/>
        <v>8.5687894502799178E-2</v>
      </c>
      <c r="H272" s="275">
        <f t="shared" si="9"/>
        <v>0.4414282982069897</v>
      </c>
      <c r="I272" s="250"/>
      <c r="J272" s="251"/>
      <c r="K272" s="251"/>
      <c r="L272" s="251"/>
    </row>
    <row r="273" spans="2:12" x14ac:dyDescent="0.2">
      <c r="B273" s="112" t="s">
        <v>156</v>
      </c>
      <c r="C273" s="113">
        <f>_xll.qlCalendarAdvance("TARGET",C272,B273,"mf")</f>
        <v>43215</v>
      </c>
      <c r="D273" s="120">
        <f>_xll.xlShmInterpRateFwd($D$3&amp;T(CalculationTrigger2),C273,,5,C274)</f>
        <v>-1.3614549734929794E-3</v>
      </c>
      <c r="E273" s="260">
        <f>_xll.xlShmInterpRateFwd($E$3&amp;T(CalculationTrigger2),C273,,5,C274)</f>
        <v>-1.3700680513871405E-3</v>
      </c>
      <c r="F273" s="260">
        <f>_xll.xlShmInterpRateFwd($F$3&amp;T(CalculationTrigger2),C273,,5,C274)</f>
        <v>-1.4144120446155236E-3</v>
      </c>
      <c r="G273" s="268">
        <f t="shared" si="8"/>
        <v>8.613077894161153E-2</v>
      </c>
      <c r="H273" s="275">
        <f t="shared" si="9"/>
        <v>0.44343993228383077</v>
      </c>
      <c r="I273" s="250"/>
      <c r="J273" s="251"/>
      <c r="K273" s="251"/>
      <c r="L273" s="251"/>
    </row>
    <row r="274" spans="2:12" x14ac:dyDescent="0.2">
      <c r="B274" s="112" t="s">
        <v>156</v>
      </c>
      <c r="C274" s="113">
        <f>_xll.qlCalendarAdvance("TARGET",C273,B274,"mf")</f>
        <v>43216</v>
      </c>
      <c r="D274" s="120">
        <f>_xll.xlShmInterpRateFwd($D$3&amp;T(CalculationTrigger2),C274,,5,C275)</f>
        <v>-1.3611622365103414E-3</v>
      </c>
      <c r="E274" s="260">
        <f>_xll.xlShmInterpRateFwd($E$3&amp;T(CalculationTrigger2),C274,,5,C275)</f>
        <v>-1.3697958740034705E-3</v>
      </c>
      <c r="F274" s="260">
        <f>_xll.xlShmInterpRateFwd($F$3&amp;T(CalculationTrigger2),C274,,5,C275)</f>
        <v>-1.4142310182900695E-3</v>
      </c>
      <c r="G274" s="268">
        <f t="shared" si="8"/>
        <v>8.6336374931291093E-2</v>
      </c>
      <c r="H274" s="275">
        <f t="shared" si="9"/>
        <v>0.44435144286598949</v>
      </c>
      <c r="I274" s="250"/>
      <c r="J274" s="251"/>
      <c r="K274" s="251"/>
      <c r="L274" s="251"/>
    </row>
    <row r="275" spans="2:12" x14ac:dyDescent="0.2">
      <c r="B275" s="112" t="s">
        <v>156</v>
      </c>
      <c r="C275" s="113">
        <f>_xll.qlCalendarAdvance("TARGET",C274,B275,"mf")</f>
        <v>43217</v>
      </c>
      <c r="D275" s="120">
        <f>_xll.xlShmInterpRateFwd($D$3&amp;T(CalculationTrigger2),C275,,5,C276)</f>
        <v>-1.364169070989103E-3</v>
      </c>
      <c r="E275" s="260">
        <f>_xll.xlShmInterpRateFwd($E$3&amp;T(CalculationTrigger2),C275,,5,C276)</f>
        <v>-1.3727634434401222E-3</v>
      </c>
      <c r="F275" s="260">
        <f>_xll.xlShmInterpRateFwd($F$3&amp;T(CalculationTrigger2),C275,,5,C276)</f>
        <v>-1.4170081690296102E-3</v>
      </c>
      <c r="G275" s="268">
        <f t="shared" si="8"/>
        <v>8.5943724510192512E-2</v>
      </c>
      <c r="H275" s="275">
        <f t="shared" si="9"/>
        <v>0.44244725589487938</v>
      </c>
      <c r="I275" s="250"/>
      <c r="J275" s="251"/>
      <c r="K275" s="251"/>
      <c r="L275" s="251"/>
    </row>
    <row r="276" spans="2:12" x14ac:dyDescent="0.2">
      <c r="B276" s="112" t="s">
        <v>156</v>
      </c>
      <c r="C276" s="113">
        <f>_xll.qlCalendarAdvance("TARGET",C275,B276,"mf")</f>
        <v>43220</v>
      </c>
      <c r="D276" s="120">
        <f>_xll.xlShmInterpRateFwd($D$3&amp;T(CalculationTrigger2),C276,,5,C277)</f>
        <v>-1.3734262342206187E-3</v>
      </c>
      <c r="E276" s="260">
        <f>_xll.xlShmInterpRateFwd($E$3&amp;T(CalculationTrigger2),C276,,5,C277)</f>
        <v>-1.3818490132829506E-3</v>
      </c>
      <c r="F276" s="260">
        <f>_xll.xlShmInterpRateFwd($F$3&amp;T(CalculationTrigger2),C276,,5,C277)</f>
        <v>-1.425287807149104E-3</v>
      </c>
      <c r="G276" s="268">
        <f t="shared" si="8"/>
        <v>8.4227790623319074E-2</v>
      </c>
      <c r="H276" s="275">
        <f t="shared" si="9"/>
        <v>0.43438793866153397</v>
      </c>
      <c r="I276" s="250"/>
      <c r="J276" s="251"/>
      <c r="K276" s="251"/>
      <c r="L276" s="251"/>
    </row>
    <row r="277" spans="2:12" x14ac:dyDescent="0.2">
      <c r="B277" s="112" t="s">
        <v>156</v>
      </c>
      <c r="C277" s="113">
        <f>_xll.qlCalendarAdvance("TARGET",C276,B277,"mf")</f>
        <v>43222</v>
      </c>
      <c r="D277" s="120">
        <f>_xll.xlShmInterpRateFwd($D$3&amp;T(CalculationTrigger2),C277,,5,C278)</f>
        <v>-1.382331619691685E-3</v>
      </c>
      <c r="E277" s="260">
        <f>_xll.xlShmInterpRateFwd($E$3&amp;T(CalculationTrigger2),C277,,5,C278)</f>
        <v>-1.3905765930337082E-3</v>
      </c>
      <c r="F277" s="260">
        <f>_xll.xlShmInterpRateFwd($F$3&amp;T(CalculationTrigger2),C277,,5,C278)</f>
        <v>-1.4331848337733519E-3</v>
      </c>
      <c r="G277" s="268">
        <f t="shared" si="8"/>
        <v>8.2449733420232166E-2</v>
      </c>
      <c r="H277" s="275">
        <f t="shared" si="9"/>
        <v>0.42608240739643682</v>
      </c>
      <c r="I277" s="250"/>
      <c r="J277" s="251"/>
      <c r="K277" s="251"/>
      <c r="L277" s="251"/>
    </row>
    <row r="278" spans="2:12" x14ac:dyDescent="0.2">
      <c r="B278" s="112" t="s">
        <v>156</v>
      </c>
      <c r="C278" s="113">
        <f>_xll.qlCalendarAdvance("TARGET",C277,B278,"mf")</f>
        <v>43223</v>
      </c>
      <c r="D278" s="120">
        <f>_xll.xlShmInterpRateFwd($D$3&amp;T(CalculationTrigger2),C278,,5,C279)</f>
        <v>-1.3897806808541133E-3</v>
      </c>
      <c r="E278" s="260">
        <f>_xll.xlShmInterpRateFwd($E$3&amp;T(CalculationTrigger2),C278,,5,C279)</f>
        <v>-1.3978732519535123E-3</v>
      </c>
      <c r="F278" s="260">
        <f>_xll.xlShmInterpRateFwd($F$3&amp;T(CalculationTrigger2),C278,,5,C279)</f>
        <v>-1.4397707832019882E-3</v>
      </c>
      <c r="G278" s="268">
        <f t="shared" si="8"/>
        <v>8.0925710993990166E-2</v>
      </c>
      <c r="H278" s="275">
        <f t="shared" si="9"/>
        <v>0.41897531248475922</v>
      </c>
      <c r="I278" s="250"/>
      <c r="J278" s="251"/>
      <c r="K278" s="251"/>
      <c r="L278" s="251"/>
    </row>
    <row r="279" spans="2:12" x14ac:dyDescent="0.2">
      <c r="B279" s="112" t="s">
        <v>156</v>
      </c>
      <c r="C279" s="113">
        <f>_xll.qlCalendarAdvance("TARGET",C278,B279,"mf")</f>
        <v>43224</v>
      </c>
      <c r="D279" s="120">
        <f>_xll.xlShmInterpRateFwd($D$3&amp;T(CalculationTrigger2),C279,,5,C280)</f>
        <v>-1.4085204318986686E-3</v>
      </c>
      <c r="E279" s="260">
        <f>_xll.xlShmInterpRateFwd($E$3&amp;T(CalculationTrigger2),C279,,5,C280)</f>
        <v>-1.4162220993580621E-3</v>
      </c>
      <c r="F279" s="260">
        <f>_xll.xlShmInterpRateFwd($F$3&amp;T(CalculationTrigger2),C279,,5,C280)</f>
        <v>-1.456299037666497E-3</v>
      </c>
      <c r="G279" s="268">
        <f t="shared" si="8"/>
        <v>7.7016674593934603E-2</v>
      </c>
      <c r="H279" s="275">
        <f t="shared" si="9"/>
        <v>0.40076938308434856</v>
      </c>
      <c r="I279" s="250"/>
      <c r="J279" s="251"/>
      <c r="K279" s="251"/>
      <c r="L279" s="251"/>
    </row>
    <row r="280" spans="2:12" x14ac:dyDescent="0.2">
      <c r="B280" s="112" t="s">
        <v>156</v>
      </c>
      <c r="C280" s="113">
        <f>_xll.qlCalendarAdvance("TARGET",C279,B280,"mf")</f>
        <v>43227</v>
      </c>
      <c r="D280" s="120">
        <f>_xll.xlShmInterpRateFwd($D$3&amp;T(CalculationTrigger2),C280,,5,C281)</f>
        <v>-1.4283583160497237E-3</v>
      </c>
      <c r="E280" s="260">
        <f>_xll.xlShmInterpRateFwd($E$3&amp;T(CalculationTrigger2),C280,,5,C281)</f>
        <v>-1.435729592831026E-3</v>
      </c>
      <c r="F280" s="260">
        <f>_xll.xlShmInterpRateFwd($F$3&amp;T(CalculationTrigger2),C280,,5,C281)</f>
        <v>-1.4742665493754159E-3</v>
      </c>
      <c r="G280" s="268">
        <f t="shared" si="8"/>
        <v>7.371276781302244E-2</v>
      </c>
      <c r="H280" s="275">
        <f t="shared" si="9"/>
        <v>0.38536956544389961</v>
      </c>
      <c r="I280" s="250"/>
      <c r="J280" s="251"/>
      <c r="K280" s="251"/>
      <c r="L280" s="251"/>
    </row>
    <row r="281" spans="2:12" x14ac:dyDescent="0.2">
      <c r="B281" s="112" t="s">
        <v>156</v>
      </c>
      <c r="C281" s="113">
        <f>_xll.qlCalendarAdvance("TARGET",C280,B281,"mf")</f>
        <v>43228</v>
      </c>
      <c r="D281" s="120">
        <f>_xll.xlShmInterpRateFwd($D$3&amp;T(CalculationTrigger2),C281,,5,C282)</f>
        <v>-1.4348249555240224E-3</v>
      </c>
      <c r="E281" s="260">
        <f>_xll.xlShmInterpRateFwd($E$3&amp;T(CalculationTrigger2),C281,,5,C282)</f>
        <v>-1.4422242733494125E-3</v>
      </c>
      <c r="F281" s="260">
        <f>_xll.xlShmInterpRateFwd($F$3&amp;T(CalculationTrigger2),C281,,5,C282)</f>
        <v>-1.4808869405767192E-3</v>
      </c>
      <c r="G281" s="268">
        <f t="shared" si="8"/>
        <v>7.3993178253900851E-2</v>
      </c>
      <c r="H281" s="275">
        <f t="shared" si="9"/>
        <v>0.3866266722730668</v>
      </c>
      <c r="I281" s="250"/>
      <c r="J281" s="251"/>
      <c r="K281" s="251"/>
      <c r="L281" s="251"/>
    </row>
    <row r="282" spans="2:12" x14ac:dyDescent="0.2">
      <c r="B282" s="112" t="s">
        <v>156</v>
      </c>
      <c r="C282" s="113">
        <f>_xll.qlCalendarAdvance("TARGET",C281,B282,"mf")</f>
        <v>43229</v>
      </c>
      <c r="D282" s="120">
        <f>_xll.xlShmInterpRateFwd($D$3&amp;T(CalculationTrigger2),C282,,5,C283)</f>
        <v>-1.4406706391158384E-3</v>
      </c>
      <c r="E282" s="260">
        <f>_xll.xlShmInterpRateFwd($E$3&amp;T(CalculationTrigger2),C282,,5,C283)</f>
        <v>-1.4480952807915007E-3</v>
      </c>
      <c r="F282" s="260">
        <f>_xll.xlShmInterpRateFwd($F$3&amp;T(CalculationTrigger2),C282,,5,C283)</f>
        <v>-1.4868709412275232E-3</v>
      </c>
      <c r="G282" s="268">
        <f t="shared" si="8"/>
        <v>7.4246416756622732E-2</v>
      </c>
      <c r="H282" s="275">
        <f t="shared" si="9"/>
        <v>0.38775660436022502</v>
      </c>
      <c r="I282" s="250"/>
      <c r="J282" s="251"/>
      <c r="K282" s="251"/>
      <c r="L282" s="251"/>
    </row>
    <row r="283" spans="2:12" x14ac:dyDescent="0.2">
      <c r="B283" s="112" t="s">
        <v>156</v>
      </c>
      <c r="C283" s="113">
        <f>_xll.qlCalendarAdvance("TARGET",C282,B283,"mf")</f>
        <v>43230</v>
      </c>
      <c r="D283" s="120">
        <f>_xll.xlShmInterpRateFwd($D$3&amp;T(CalculationTrigger2),C283,,5,C284)</f>
        <v>-1.4458884324579039E-3</v>
      </c>
      <c r="E283" s="260">
        <f>_xll.xlShmInterpRateFwd($E$3&amp;T(CalculationTrigger2),C283,,5,C284)</f>
        <v>-1.4533356538836755E-3</v>
      </c>
      <c r="F283" s="260">
        <f>_xll.xlShmInterpRateFwd($F$3&amp;T(CalculationTrigger2),C283,,5,C284)</f>
        <v>-1.4922114622491656E-3</v>
      </c>
      <c r="G283" s="268">
        <f t="shared" si="8"/>
        <v>7.447221425771651E-2</v>
      </c>
      <c r="H283" s="275">
        <f t="shared" si="9"/>
        <v>0.38875808365490061</v>
      </c>
      <c r="I283" s="250"/>
      <c r="J283" s="251"/>
      <c r="K283" s="251"/>
      <c r="L283" s="251"/>
    </row>
    <row r="284" spans="2:12" x14ac:dyDescent="0.2">
      <c r="B284" s="112" t="s">
        <v>156</v>
      </c>
      <c r="C284" s="113">
        <f>_xll.qlCalendarAdvance("TARGET",C283,B284,"mf")</f>
        <v>43231</v>
      </c>
      <c r="D284" s="120">
        <f>_xll.xlShmInterpRateFwd($D$3&amp;T(CalculationTrigger2),C284,,5,C285)</f>
        <v>-1.4541905870916168E-3</v>
      </c>
      <c r="E284" s="260">
        <f>_xll.xlShmInterpRateFwd($E$3&amp;T(CalculationTrigger2),C284,,5,C285)</f>
        <v>-1.4616736223867543E-3</v>
      </c>
      <c r="F284" s="260">
        <f>_xll.xlShmInterpRateFwd($F$3&amp;T(CalculationTrigger2),C284,,5,C285)</f>
        <v>-1.5007059595802399E-3</v>
      </c>
      <c r="G284" s="268">
        <f t="shared" si="8"/>
        <v>7.4830352951374413E-2</v>
      </c>
      <c r="H284" s="275">
        <f t="shared" si="9"/>
        <v>0.39032337193485633</v>
      </c>
      <c r="I284" s="250"/>
      <c r="J284" s="251"/>
      <c r="K284" s="251"/>
      <c r="L284" s="251"/>
    </row>
    <row r="285" spans="2:12" x14ac:dyDescent="0.2">
      <c r="B285" s="112" t="s">
        <v>156</v>
      </c>
      <c r="C285" s="113">
        <f>_xll.qlCalendarAdvance("TARGET",C284,B285,"mf")</f>
        <v>43234</v>
      </c>
      <c r="D285" s="120">
        <f>_xll.xlShmInterpRateFwd($D$3&amp;T(CalculationTrigger2),C285,,5,C286)</f>
        <v>-1.4603420191847494E-3</v>
      </c>
      <c r="E285" s="260">
        <f>_xll.xlShmInterpRateFwd($E$3&amp;T(CalculationTrigger2),C285,,5,C286)</f>
        <v>-1.4678515654061128E-3</v>
      </c>
      <c r="F285" s="260">
        <f>_xll.xlShmInterpRateFwd($F$3&amp;T(CalculationTrigger2),C285,,5,C286)</f>
        <v>-1.5069969787940495E-3</v>
      </c>
      <c r="G285" s="268">
        <f t="shared" si="8"/>
        <v>7.5095462213634404E-2</v>
      </c>
      <c r="H285" s="275">
        <f t="shared" si="9"/>
        <v>0.39145413387936706</v>
      </c>
      <c r="I285" s="250"/>
      <c r="J285" s="251"/>
      <c r="K285" s="251"/>
      <c r="L285" s="251"/>
    </row>
    <row r="286" spans="2:12" x14ac:dyDescent="0.2">
      <c r="B286" s="112" t="s">
        <v>156</v>
      </c>
      <c r="C286" s="113">
        <f>_xll.qlCalendarAdvance("TARGET",C285,B286,"mf")</f>
        <v>43235</v>
      </c>
      <c r="D286" s="120">
        <f>_xll.xlShmInterpRateFwd($D$3&amp;T(CalculationTrigger2),C286,,5,C287)</f>
        <v>-1.4623163478324577E-3</v>
      </c>
      <c r="E286" s="260">
        <f>_xll.xlShmInterpRateFwd($E$3&amp;T(CalculationTrigger2),C286,,5,C287)</f>
        <v>-1.4698343397374814E-3</v>
      </c>
      <c r="F286" s="260">
        <f>_xll.xlShmInterpRateFwd($F$3&amp;T(CalculationTrigger2),C286,,5,C287)</f>
        <v>-1.5090137724056551E-3</v>
      </c>
      <c r="G286" s="268">
        <f t="shared" si="8"/>
        <v>7.5179919050236826E-2</v>
      </c>
      <c r="H286" s="275">
        <f t="shared" si="9"/>
        <v>0.39179432668173719</v>
      </c>
      <c r="I286" s="250"/>
      <c r="J286" s="251"/>
      <c r="K286" s="251"/>
      <c r="L286" s="251"/>
    </row>
    <row r="287" spans="2:12" x14ac:dyDescent="0.2">
      <c r="B287" s="112" t="s">
        <v>156</v>
      </c>
      <c r="C287" s="113">
        <f>_xll.qlCalendarAdvance("TARGET",C286,B287,"mf")</f>
        <v>43236</v>
      </c>
      <c r="D287" s="120">
        <f>_xll.xlShmInterpRateFwd($D$3&amp;T(CalculationTrigger2),C287,,5,C288)</f>
        <v>-1.4636211809534664E-3</v>
      </c>
      <c r="E287" s="260">
        <f>_xll.xlShmInterpRateFwd($E$3&amp;T(CalculationTrigger2),C287,,5,C288)</f>
        <v>-1.4711447091936424E-3</v>
      </c>
      <c r="F287" s="260">
        <f>_xll.xlShmInterpRateFwd($F$3&amp;T(CalculationTrigger2),C287,,5,C288)</f>
        <v>-1.5103445541330843E-3</v>
      </c>
      <c r="G287" s="268">
        <f t="shared" si="8"/>
        <v>7.5235282401759418E-2</v>
      </c>
      <c r="H287" s="275">
        <f t="shared" si="9"/>
        <v>0.39199844939441941</v>
      </c>
      <c r="I287" s="250"/>
      <c r="J287" s="251"/>
      <c r="K287" s="251"/>
      <c r="L287" s="251"/>
    </row>
    <row r="288" spans="2:12" x14ac:dyDescent="0.2">
      <c r="B288" s="112" t="s">
        <v>156</v>
      </c>
      <c r="C288" s="113">
        <f>_xll.qlCalendarAdvance("TARGET",C287,B288,"mf")</f>
        <v>43237</v>
      </c>
      <c r="D288" s="120">
        <f>_xll.xlShmInterpRateFwd($D$3&amp;T(CalculationTrigger2),C288,,5,C289)</f>
        <v>-1.4642495840548498E-3</v>
      </c>
      <c r="E288" s="260">
        <f>_xll.xlShmInterpRateFwd($E$3&amp;T(CalculationTrigger2),C288,,5,C289)</f>
        <v>-1.471775712131795E-3</v>
      </c>
      <c r="F288" s="260">
        <f>_xll.xlShmInterpRateFwd($F$3&amp;T(CalculationTrigger2),C288,,5,C289)</f>
        <v>-1.5109822356612667E-3</v>
      </c>
      <c r="G288" s="268">
        <f t="shared" si="8"/>
        <v>7.5261280769452044E-2</v>
      </c>
      <c r="H288" s="275">
        <f t="shared" si="9"/>
        <v>0.39206523529471693</v>
      </c>
      <c r="I288" s="250"/>
      <c r="J288" s="251"/>
      <c r="K288" s="251"/>
      <c r="L288" s="251"/>
    </row>
    <row r="289" spans="2:12" x14ac:dyDescent="0.2">
      <c r="B289" s="112" t="s">
        <v>156</v>
      </c>
      <c r="C289" s="113">
        <f>_xll.qlCalendarAdvance("TARGET",C288,B289,"mf")</f>
        <v>43238</v>
      </c>
      <c r="D289" s="120">
        <f>_xll.xlShmInterpRateFwd($D$3&amp;T(CalculationTrigger2),C289,,5,C290)</f>
        <v>-1.4632110864842833E-3</v>
      </c>
      <c r="E289" s="260">
        <f>_xll.xlShmInterpRateFwd($E$3&amp;T(CalculationTrigger2),C289,,5,C290)</f>
        <v>-1.4707324278351855E-3</v>
      </c>
      <c r="F289" s="260">
        <f>_xll.xlShmInterpRateFwd($F$3&amp;T(CalculationTrigger2),C289,,5,C290)</f>
        <v>-1.5099055741474232E-3</v>
      </c>
      <c r="G289" s="268">
        <f t="shared" si="8"/>
        <v>7.5213413509021054E-2</v>
      </c>
      <c r="H289" s="275">
        <f t="shared" si="9"/>
        <v>0.391731463122377</v>
      </c>
      <c r="I289" s="250"/>
      <c r="J289" s="251"/>
      <c r="K289" s="251"/>
      <c r="L289" s="251"/>
    </row>
    <row r="290" spans="2:12" x14ac:dyDescent="0.2">
      <c r="B290" s="112" t="s">
        <v>156</v>
      </c>
      <c r="C290" s="113">
        <f>_xll.qlCalendarAdvance("TARGET",C289,B290,"mf")</f>
        <v>43241</v>
      </c>
      <c r="D290" s="120">
        <f>_xll.xlShmInterpRateFwd($D$3&amp;T(CalculationTrigger2),C290,,5,C291)</f>
        <v>-1.4598602112479279E-3</v>
      </c>
      <c r="E290" s="260">
        <f>_xll.xlShmInterpRateFwd($E$3&amp;T(CalculationTrigger2),C290,,5,C291)</f>
        <v>-1.4673668234752501E-3</v>
      </c>
      <c r="F290" s="260">
        <f>_xll.xlShmInterpRateFwd($F$3&amp;T(CalculationTrigger2),C290,,5,C291)</f>
        <v>-1.5064601829105795E-3</v>
      </c>
      <c r="G290" s="268">
        <f t="shared" si="8"/>
        <v>7.5066122273222291E-2</v>
      </c>
      <c r="H290" s="275">
        <f t="shared" si="9"/>
        <v>0.390933594353294</v>
      </c>
      <c r="I290" s="250"/>
      <c r="J290" s="251"/>
      <c r="K290" s="251"/>
      <c r="L290" s="251"/>
    </row>
    <row r="291" spans="2:12" x14ac:dyDescent="0.2">
      <c r="B291" s="112" t="s">
        <v>156</v>
      </c>
      <c r="C291" s="113">
        <f>_xll.qlCalendarAdvance("TARGET",C290,B291,"mf")</f>
        <v>43242</v>
      </c>
      <c r="D291" s="120">
        <f>_xll.xlShmInterpRateFwd($D$3&amp;T(CalculationTrigger2),C291,,5,C292)</f>
        <v>-1.4570024504802724E-3</v>
      </c>
      <c r="E291" s="260">
        <f>_xll.xlShmInterpRateFwd($E$3&amp;T(CalculationTrigger2),C291,,5,C292)</f>
        <v>-1.4644965675340239E-3</v>
      </c>
      <c r="F291" s="260">
        <f>_xll.xlShmInterpRateFwd($F$3&amp;T(CalculationTrigger2),C291,,5,C292)</f>
        <v>-1.5035260313038834E-3</v>
      </c>
      <c r="G291" s="268">
        <f t="shared" si="8"/>
        <v>7.4941170537514909E-2</v>
      </c>
      <c r="H291" s="275">
        <f t="shared" si="9"/>
        <v>0.39029463769859424</v>
      </c>
      <c r="I291" s="250"/>
      <c r="J291" s="251"/>
      <c r="K291" s="251"/>
      <c r="L291" s="251"/>
    </row>
    <row r="292" spans="2:12" x14ac:dyDescent="0.2">
      <c r="B292" s="112" t="s">
        <v>156</v>
      </c>
      <c r="C292" s="113">
        <f>_xll.qlCalendarAdvance("TARGET",C291,B292,"mf")</f>
        <v>43243</v>
      </c>
      <c r="D292" s="120">
        <f>_xll.xlShmInterpRateFwd($D$3&amp;T(CalculationTrigger2),C292,,5,C293)</f>
        <v>-1.4534266541112988E-3</v>
      </c>
      <c r="E292" s="260">
        <f>_xll.xlShmInterpRateFwd($E$3&amp;T(CalculationTrigger2),C292,,5,C293)</f>
        <v>-1.4609051747283685E-3</v>
      </c>
      <c r="F292" s="260">
        <f>_xll.xlShmInterpRateFwd($F$3&amp;T(CalculationTrigger2),C292,,5,C293)</f>
        <v>-1.4998562470850004E-3</v>
      </c>
      <c r="G292" s="268">
        <f t="shared" si="8"/>
        <v>7.4785206170696353E-2</v>
      </c>
      <c r="H292" s="275">
        <f t="shared" si="9"/>
        <v>0.38951072356631933</v>
      </c>
      <c r="I292" s="250"/>
      <c r="J292" s="251"/>
      <c r="K292" s="251"/>
      <c r="L292" s="251"/>
    </row>
    <row r="293" spans="2:12" x14ac:dyDescent="0.2">
      <c r="B293" s="112" t="s">
        <v>156</v>
      </c>
      <c r="C293" s="113">
        <f>_xll.qlCalendarAdvance("TARGET",C292,B293,"mf")</f>
        <v>43244</v>
      </c>
      <c r="D293" s="120">
        <f>_xll.xlShmInterpRateFwd($D$3&amp;T(CalculationTrigger2),C293,,5,C294)</f>
        <v>-1.4491258876719855E-3</v>
      </c>
      <c r="E293" s="260">
        <f>_xll.xlShmInterpRateFwd($E$3&amp;T(CalculationTrigger2),C293,,5,C294)</f>
        <v>-1.4565856831147083E-3</v>
      </c>
      <c r="F293" s="260">
        <f>_xll.xlShmInterpRateFwd($F$3&amp;T(CalculationTrigger2),C293,,5,C294)</f>
        <v>-1.4954437409873704E-3</v>
      </c>
      <c r="G293" s="268">
        <f t="shared" si="8"/>
        <v>7.4597954427227817E-2</v>
      </c>
      <c r="H293" s="275">
        <f t="shared" si="9"/>
        <v>0.38858057872662077</v>
      </c>
      <c r="I293" s="250"/>
      <c r="J293" s="251"/>
      <c r="K293" s="251"/>
      <c r="L293" s="251"/>
    </row>
    <row r="294" spans="2:12" x14ac:dyDescent="0.2">
      <c r="B294" s="112" t="s">
        <v>156</v>
      </c>
      <c r="C294" s="113">
        <f>_xll.qlCalendarAdvance("TARGET",C293,B294,"mf")</f>
        <v>43245</v>
      </c>
      <c r="D294" s="120">
        <f>_xll.xlShmInterpRateFwd($D$3&amp;T(CalculationTrigger2),C294,,5,C295)</f>
        <v>-1.4380674513763292E-3</v>
      </c>
      <c r="E294" s="260">
        <f>_xll.xlShmInterpRateFwd($E$3&amp;T(CalculationTrigger2),C294,,5,C295)</f>
        <v>-1.4454791710811796E-3</v>
      </c>
      <c r="F294" s="260">
        <f>_xll.xlShmInterpRateFwd($F$3&amp;T(CalculationTrigger2),C294,,5,C295)</f>
        <v>-1.4841015123743895E-3</v>
      </c>
      <c r="G294" s="268">
        <f t="shared" si="8"/>
        <v>7.4117197048503225E-2</v>
      </c>
      <c r="H294" s="275">
        <f t="shared" si="9"/>
        <v>0.38622341293209933</v>
      </c>
      <c r="I294" s="250"/>
      <c r="J294" s="251"/>
      <c r="K294" s="251"/>
      <c r="L294" s="251"/>
    </row>
    <row r="295" spans="2:12" x14ac:dyDescent="0.2">
      <c r="B295" s="112" t="s">
        <v>156</v>
      </c>
      <c r="C295" s="113">
        <f>_xll.qlCalendarAdvance("TARGET",C294,B295,"mf")</f>
        <v>43248</v>
      </c>
      <c r="D295" s="120">
        <f>_xll.xlShmInterpRateFwd($D$3&amp;T(CalculationTrigger2),C295,,5,C296)</f>
        <v>-1.4245344374180582E-3</v>
      </c>
      <c r="E295" s="260">
        <f>_xll.xlShmInterpRateFwd($E$3&amp;T(CalculationTrigger2),C295,,5,C296)</f>
        <v>-1.4318874945634232E-3</v>
      </c>
      <c r="F295" s="260">
        <f>_xll.xlShmInterpRateFwd($F$3&amp;T(CalculationTrigger2),C295,,5,C296)</f>
        <v>-1.4702247263156864E-3</v>
      </c>
      <c r="G295" s="268">
        <f t="shared" si="8"/>
        <v>7.3530571453649191E-2</v>
      </c>
      <c r="H295" s="275">
        <f t="shared" si="9"/>
        <v>0.38337231752263262</v>
      </c>
      <c r="I295" s="250"/>
      <c r="J295" s="251"/>
      <c r="K295" s="251"/>
      <c r="L295" s="251"/>
    </row>
    <row r="296" spans="2:12" x14ac:dyDescent="0.2">
      <c r="B296" s="112" t="s">
        <v>156</v>
      </c>
      <c r="C296" s="113">
        <f>_xll.qlCalendarAdvance("TARGET",C295,B296,"mf")</f>
        <v>43249</v>
      </c>
      <c r="D296" s="120">
        <f>_xll.xlShmInterpRateFwd($D$3&amp;T(CalculationTrigger2),C296,,5,C297)</f>
        <v>-1.4165048069867327E-3</v>
      </c>
      <c r="E296" s="260">
        <f>_xll.xlShmInterpRateFwd($E$3&amp;T(CalculationTrigger2),C296,,5,C297)</f>
        <v>-1.4238230829861599E-3</v>
      </c>
      <c r="F296" s="260">
        <f>_xll.xlShmInterpRateFwd($F$3&amp;T(CalculationTrigger2),C296,,5,C297)</f>
        <v>-1.4619922809586861E-3</v>
      </c>
      <c r="G296" s="268">
        <f t="shared" si="8"/>
        <v>7.3182759994271707E-2</v>
      </c>
      <c r="H296" s="275">
        <f t="shared" si="9"/>
        <v>0.38169197972526181</v>
      </c>
      <c r="I296" s="250"/>
      <c r="J296" s="251"/>
      <c r="K296" s="251"/>
      <c r="L296" s="251"/>
    </row>
    <row r="297" spans="2:12" x14ac:dyDescent="0.2">
      <c r="B297" s="112" t="s">
        <v>156</v>
      </c>
      <c r="C297" s="113">
        <f>_xll.qlCalendarAdvance("TARGET",C296,B297,"mf")</f>
        <v>43250</v>
      </c>
      <c r="D297" s="120">
        <f>_xll.xlShmInterpRateFwd($D$3&amp;T(CalculationTrigger2),C297,,5,C298)</f>
        <v>-1.4077086008449262E-3</v>
      </c>
      <c r="E297" s="260">
        <f>_xll.xlShmInterpRateFwd($E$3&amp;T(CalculationTrigger2),C297,,5,C298)</f>
        <v>-1.4149888021927192E-3</v>
      </c>
      <c r="F297" s="260">
        <f>_xll.xlShmInterpRateFwd($F$3&amp;T(CalculationTrigger2),C297,,5,C298)</f>
        <v>-1.4529745814757234E-3</v>
      </c>
      <c r="G297" s="268">
        <f t="shared" si="8"/>
        <v>7.2802013477929556E-2</v>
      </c>
      <c r="H297" s="275">
        <f t="shared" si="9"/>
        <v>0.37985779283004156</v>
      </c>
      <c r="I297" s="250"/>
      <c r="J297" s="251"/>
      <c r="K297" s="251"/>
      <c r="L297" s="251"/>
    </row>
    <row r="298" spans="2:12" x14ac:dyDescent="0.2">
      <c r="B298" s="112" t="s">
        <v>156</v>
      </c>
      <c r="C298" s="113">
        <f>_xll.qlCalendarAdvance("TARGET",C297,B298,"mf")</f>
        <v>43251</v>
      </c>
      <c r="D298" s="120">
        <f>_xll.xlShmInterpRateFwd($D$3&amp;T(CalculationTrigger2),C298,,5,C299)</f>
        <v>-1.3981388846151341E-3</v>
      </c>
      <c r="E298" s="260">
        <f>_xll.xlShmInterpRateFwd($E$3&amp;T(CalculationTrigger2),C298,,5,C299)</f>
        <v>-1.4053776901683443E-3</v>
      </c>
      <c r="F298" s="260">
        <f>_xll.xlShmInterpRateFwd($F$3&amp;T(CalculationTrigger2),C298,,5,C299)</f>
        <v>-1.4431645388503635E-3</v>
      </c>
      <c r="G298" s="268">
        <f t="shared" si="8"/>
        <v>7.238805553210198E-2</v>
      </c>
      <c r="H298" s="275">
        <f t="shared" si="9"/>
        <v>0.37786848682019131</v>
      </c>
      <c r="I298" s="250"/>
      <c r="J298" s="251"/>
      <c r="K298" s="251"/>
      <c r="L298" s="251"/>
    </row>
    <row r="299" spans="2:12" x14ac:dyDescent="0.2">
      <c r="B299" s="112" t="s">
        <v>156</v>
      </c>
      <c r="C299" s="113">
        <f>_xll.qlCalendarAdvance("TARGET",C298,B299,"mf")</f>
        <v>43252</v>
      </c>
      <c r="D299" s="120">
        <f>_xll.xlShmInterpRateFwd($D$3&amp;T(CalculationTrigger2),C299,,5,C300)</f>
        <v>-1.3763812234159683E-3</v>
      </c>
      <c r="E299" s="260">
        <f>_xll.xlShmInterpRateFwd($E$3&amp;T(CalculationTrigger2),C299,,5,C300)</f>
        <v>-1.3835259762120333E-3</v>
      </c>
      <c r="F299" s="260">
        <f>_xll.xlShmInterpRateFwd($F$3&amp;T(CalculationTrigger2),C299,,5,C300)</f>
        <v>-1.4208623355374814E-3</v>
      </c>
      <c r="G299" s="268">
        <f t="shared" si="8"/>
        <v>7.1447527960650112E-2</v>
      </c>
      <c r="H299" s="275">
        <f t="shared" si="9"/>
        <v>0.37336359325448093</v>
      </c>
      <c r="I299" s="250"/>
      <c r="J299" s="251"/>
      <c r="K299" s="251"/>
      <c r="L299" s="251"/>
    </row>
    <row r="300" spans="2:12" x14ac:dyDescent="0.2">
      <c r="B300" s="112" t="s">
        <v>156</v>
      </c>
      <c r="C300" s="113">
        <f>_xll.qlCalendarAdvance("TARGET",C299,B300,"mf")</f>
        <v>43255</v>
      </c>
      <c r="D300" s="120">
        <f>_xll.xlShmInterpRateFwd($D$3&amp;T(CalculationTrigger2),C300,,5,C301)</f>
        <v>-1.3519862321634351E-3</v>
      </c>
      <c r="E300" s="260">
        <f>_xll.xlShmInterpRateFwd($E$3&amp;T(CalculationTrigger2),C300,,5,C301)</f>
        <v>-1.3590256956283399E-3</v>
      </c>
      <c r="F300" s="260">
        <f>_xll.xlShmInterpRateFwd($F$3&amp;T(CalculationTrigger2),C300,,5,C301)</f>
        <v>-1.3958591628230855E-3</v>
      </c>
      <c r="G300" s="268">
        <f t="shared" si="8"/>
        <v>7.0394634649048257E-2</v>
      </c>
      <c r="H300" s="275">
        <f t="shared" si="9"/>
        <v>0.36833467194745567</v>
      </c>
      <c r="I300" s="250"/>
      <c r="J300" s="251"/>
      <c r="K300" s="251"/>
      <c r="L300" s="251"/>
    </row>
    <row r="301" spans="2:12" x14ac:dyDescent="0.2">
      <c r="B301" s="112" t="s">
        <v>156</v>
      </c>
      <c r="C301" s="113">
        <f>_xll.qlCalendarAdvance("TARGET",C300,B301,"mf")</f>
        <v>43256</v>
      </c>
      <c r="D301" s="120">
        <f>_xll.xlShmInterpRateFwd($D$3&amp;T(CalculationTrigger2),C301,,5,C302)</f>
        <v>-1.3418430937200791E-3</v>
      </c>
      <c r="E301" s="260">
        <f>_xll.xlShmInterpRateFwd($E$3&amp;T(CalculationTrigger2),C301,,5,C302)</f>
        <v>-1.3488301892605791E-3</v>
      </c>
      <c r="F301" s="260">
        <f>_xll.xlShmInterpRateFwd($F$3&amp;T(CalculationTrigger2),C301,,5,C302)</f>
        <v>-1.385393983518622E-3</v>
      </c>
      <c r="G301" s="268">
        <f t="shared" si="8"/>
        <v>6.987095540499956E-2</v>
      </c>
      <c r="H301" s="275">
        <f t="shared" si="9"/>
        <v>0.36563794258042892</v>
      </c>
      <c r="I301" s="250"/>
      <c r="J301" s="251"/>
      <c r="K301" s="251"/>
      <c r="L301" s="251"/>
    </row>
    <row r="302" spans="2:12" x14ac:dyDescent="0.2">
      <c r="B302" s="112" t="s">
        <v>156</v>
      </c>
      <c r="C302" s="113">
        <f>_xll.qlCalendarAdvance("TARGET",C301,B302,"mf")</f>
        <v>43257</v>
      </c>
      <c r="D302" s="120">
        <f>_xll.xlShmInterpRateFwd($D$3&amp;T(CalculationTrigger2),C302,,5,C303)</f>
        <v>-1.3348407270404026E-3</v>
      </c>
      <c r="E302" s="260">
        <f>_xll.xlShmInterpRateFwd($E$3&amp;T(CalculationTrigger2),C302,,5,C303)</f>
        <v>-1.3417804270082696E-3</v>
      </c>
      <c r="F302" s="260">
        <f>_xll.xlShmInterpRateFwd($F$3&amp;T(CalculationTrigger2),C302,,5,C303)</f>
        <v>-1.3780797980550402E-3</v>
      </c>
      <c r="G302" s="268">
        <f t="shared" si="8"/>
        <v>6.9396999678669483E-2</v>
      </c>
      <c r="H302" s="275">
        <f t="shared" si="9"/>
        <v>0.36299371046770618</v>
      </c>
      <c r="I302" s="250"/>
      <c r="J302" s="251"/>
      <c r="K302" s="251"/>
      <c r="L302" s="251"/>
    </row>
    <row r="303" spans="2:12" x14ac:dyDescent="0.2">
      <c r="B303" s="112" t="s">
        <v>156</v>
      </c>
      <c r="C303" s="113">
        <f>_xll.qlCalendarAdvance("TARGET",C302,B303,"mf")</f>
        <v>43258</v>
      </c>
      <c r="D303" s="120">
        <f>_xll.xlShmInterpRateFwd($D$3&amp;T(CalculationTrigger2),C303,,5,C304)</f>
        <v>-1.327858431705821E-3</v>
      </c>
      <c r="E303" s="260">
        <f>_xll.xlShmInterpRateFwd($E$3&amp;T(CalculationTrigger2),C303,,5,C304)</f>
        <v>-1.3347508674717077E-3</v>
      </c>
      <c r="F303" s="260">
        <f>_xll.xlShmInterpRateFwd($F$3&amp;T(CalculationTrigger2),C303,,5,C304)</f>
        <v>-1.3707887498651439E-3</v>
      </c>
      <c r="G303" s="268">
        <f t="shared" si="8"/>
        <v>6.8924357658867952E-2</v>
      </c>
      <c r="H303" s="275">
        <f t="shared" si="9"/>
        <v>0.36037882393436144</v>
      </c>
      <c r="I303" s="250"/>
      <c r="J303" s="251"/>
      <c r="K303" s="251"/>
      <c r="L303" s="251"/>
    </row>
    <row r="304" spans="2:12" x14ac:dyDescent="0.2">
      <c r="B304" s="112" t="s">
        <v>156</v>
      </c>
      <c r="C304" s="113">
        <f>_xll.qlCalendarAdvance("TARGET",C303,B304,"mf")</f>
        <v>43259</v>
      </c>
      <c r="D304" s="120">
        <f>_xll.xlShmInterpRateFwd($D$3&amp;T(CalculationTrigger2),C304,,5,C305)</f>
        <v>-1.3139580470791529E-3</v>
      </c>
      <c r="E304" s="260">
        <f>_xll.xlShmInterpRateFwd($E$3&amp;T(CalculationTrigger2),C304,,5,C305)</f>
        <v>-1.3207563700831019E-3</v>
      </c>
      <c r="F304" s="260">
        <f>_xll.xlShmInterpRateFwd($F$3&amp;T(CalculationTrigger2),C304,,5,C305)</f>
        <v>-1.3562810484364556E-3</v>
      </c>
      <c r="G304" s="268">
        <f t="shared" si="8"/>
        <v>6.798323003949025E-2</v>
      </c>
      <c r="H304" s="275">
        <f t="shared" si="9"/>
        <v>0.35524678353353628</v>
      </c>
      <c r="I304" s="250"/>
      <c r="J304" s="251"/>
      <c r="K304" s="251"/>
      <c r="L304" s="251"/>
    </row>
    <row r="305" spans="2:12" x14ac:dyDescent="0.2">
      <c r="B305" s="112" t="s">
        <v>156</v>
      </c>
      <c r="C305" s="113">
        <f>_xll.qlCalendarAdvance("TARGET",C304,B305,"mf")</f>
        <v>43262</v>
      </c>
      <c r="D305" s="120">
        <f>_xll.xlShmInterpRateFwd($D$3&amp;T(CalculationTrigger2),C305,,5,C306)</f>
        <v>-1.300138088777229E-3</v>
      </c>
      <c r="E305" s="260">
        <f>_xll.xlShmInterpRateFwd($E$3&amp;T(CalculationTrigger2),C305,,5,C306)</f>
        <v>-1.3068428893138677E-3</v>
      </c>
      <c r="F305" s="260">
        <f>_xll.xlShmInterpRateFwd($F$3&amp;T(CalculationTrigger2),C305,,5,C306)</f>
        <v>-1.3418651710509189E-3</v>
      </c>
      <c r="G305" s="268">
        <f t="shared" si="8"/>
        <v>6.7048005366386693E-2</v>
      </c>
      <c r="H305" s="275">
        <f t="shared" si="9"/>
        <v>0.35022281737051231</v>
      </c>
      <c r="I305" s="250"/>
      <c r="J305" s="251"/>
      <c r="K305" s="251"/>
      <c r="L305" s="251"/>
    </row>
    <row r="306" spans="2:12" x14ac:dyDescent="0.2">
      <c r="B306" s="112" t="s">
        <v>156</v>
      </c>
      <c r="C306" s="113">
        <f>_xll.qlCalendarAdvance("TARGET",C305,B306,"mf")</f>
        <v>43263</v>
      </c>
      <c r="D306" s="120">
        <f>_xll.xlShmInterpRateFwd($D$3&amp;T(CalculationTrigger2),C306,,5,C307)</f>
        <v>-1.2932622428948805E-3</v>
      </c>
      <c r="E306" s="260">
        <f>_xll.xlShmInterpRateFwd($E$3&amp;T(CalculationTrigger2),C306,,5,C307)</f>
        <v>-1.2999205173718882E-3</v>
      </c>
      <c r="F306" s="260">
        <f>_xll.xlShmInterpRateFwd($F$3&amp;T(CalculationTrigger2),C306,,5,C307)</f>
        <v>-1.3346967398932502E-3</v>
      </c>
      <c r="G306" s="268">
        <f t="shared" si="8"/>
        <v>6.6582744770076266E-2</v>
      </c>
      <c r="H306" s="275">
        <f t="shared" si="9"/>
        <v>0.34776222521362049</v>
      </c>
      <c r="I306" s="250"/>
      <c r="J306" s="251"/>
      <c r="K306" s="251"/>
      <c r="L306" s="251"/>
    </row>
    <row r="307" spans="2:12" x14ac:dyDescent="0.2">
      <c r="B307" s="112" t="s">
        <v>156</v>
      </c>
      <c r="C307" s="113">
        <f>_xll.qlCalendarAdvance("TARGET",C306,B307,"mf")</f>
        <v>43264</v>
      </c>
      <c r="D307" s="120">
        <f>_xll.xlShmInterpRateFwd($D$3&amp;T(CalculationTrigger2),C307,,5,C308)</f>
        <v>-1.2864089051731549E-3</v>
      </c>
      <c r="E307" s="260">
        <f>_xll.xlShmInterpRateFwd($E$3&amp;T(CalculationTrigger2),C307,,5,C308)</f>
        <v>-1.2930208175416628E-3</v>
      </c>
      <c r="F307" s="260">
        <f>_xll.xlShmInterpRateFwd($F$3&amp;T(CalculationTrigger2),C307,,5,C308)</f>
        <v>-1.3275542181131385E-3</v>
      </c>
      <c r="G307" s="268">
        <f t="shared" si="8"/>
        <v>6.6119123685079009E-2</v>
      </c>
      <c r="H307" s="275">
        <f t="shared" si="9"/>
        <v>0.34533400571475731</v>
      </c>
      <c r="I307" s="250"/>
      <c r="J307" s="251"/>
      <c r="K307" s="251"/>
      <c r="L307" s="251"/>
    </row>
    <row r="308" spans="2:12" x14ac:dyDescent="0.2">
      <c r="B308" s="112" t="s">
        <v>156</v>
      </c>
      <c r="C308" s="113">
        <f>_xll.qlCalendarAdvance("TARGET",C307,B308,"mf")</f>
        <v>43265</v>
      </c>
      <c r="D308" s="120">
        <f>_xll.xlShmInterpRateFwd($D$3&amp;T(CalculationTrigger2),C308,,5,C309)</f>
        <v>-1.2795784818156995E-3</v>
      </c>
      <c r="E308" s="260">
        <f>_xll.xlShmInterpRateFwd($E$3&amp;T(CalculationTrigger2),C308,,5,C309)</f>
        <v>-1.2861442012137853E-3</v>
      </c>
      <c r="F308" s="260">
        <f>_xll.xlShmInterpRateFwd($F$3&amp;T(CalculationTrigger2),C308,,5,C309)</f>
        <v>-1.3204380678361759E-3</v>
      </c>
      <c r="G308" s="268">
        <f t="shared" si="8"/>
        <v>6.5657193980858508E-2</v>
      </c>
      <c r="H308" s="275">
        <f t="shared" si="9"/>
        <v>0.34293866622390512</v>
      </c>
      <c r="I308" s="250"/>
      <c r="J308" s="251"/>
      <c r="K308" s="251"/>
      <c r="L308" s="251"/>
    </row>
    <row r="309" spans="2:12" x14ac:dyDescent="0.2">
      <c r="B309" s="112" t="s">
        <v>156</v>
      </c>
      <c r="C309" s="113">
        <f>_xll.qlCalendarAdvance("TARGET",C308,B309,"mf")</f>
        <v>43266</v>
      </c>
      <c r="D309" s="120">
        <f>_xll.xlShmInterpRateFwd($D$3&amp;T(CalculationTrigger2),C309,,5,C310)</f>
        <v>-1.2659916553050315E-3</v>
      </c>
      <c r="E309" s="260">
        <f>_xll.xlShmInterpRateFwd($E$3&amp;T(CalculationTrigger2),C309,,5,C310)</f>
        <v>-1.272465535638772E-3</v>
      </c>
      <c r="F309" s="260">
        <f>_xll.xlShmInterpRateFwd($F$3&amp;T(CalculationTrigger2),C309,,5,C310)</f>
        <v>-1.3062913072433493E-3</v>
      </c>
      <c r="G309" s="268">
        <f t="shared" si="8"/>
        <v>6.4738803337404796E-2</v>
      </c>
      <c r="H309" s="275">
        <f t="shared" si="9"/>
        <v>0.33825771604577237</v>
      </c>
      <c r="I309" s="250"/>
      <c r="J309" s="251"/>
      <c r="K309" s="251"/>
      <c r="L309" s="251"/>
    </row>
    <row r="310" spans="2:12" x14ac:dyDescent="0.2">
      <c r="B310" s="112" t="s">
        <v>156</v>
      </c>
      <c r="C310" s="113">
        <f>_xll.qlCalendarAdvance("TARGET",C309,B310,"mf")</f>
        <v>43269</v>
      </c>
      <c r="D310" s="120">
        <f>_xll.xlShmInterpRateFwd($D$3&amp;T(CalculationTrigger2),C310,,5,C311)</f>
        <v>-1.2524940528615086E-3</v>
      </c>
      <c r="E310" s="260">
        <f>_xll.xlShmInterpRateFwd($E$3&amp;T(CalculationTrigger2),C310,,5,C311)</f>
        <v>-1.2588768028728135E-3</v>
      </c>
      <c r="F310" s="260">
        <f>_xll.xlShmInterpRateFwd($F$3&amp;T(CalculationTrigger2),C310,,5,C311)</f>
        <v>-1.2922464216802972E-3</v>
      </c>
      <c r="G310" s="268">
        <f t="shared" si="8"/>
        <v>6.3827500113048871E-2</v>
      </c>
      <c r="H310" s="275">
        <f t="shared" si="9"/>
        <v>0.33369618807483659</v>
      </c>
      <c r="I310" s="250"/>
      <c r="J310" s="251"/>
      <c r="K310" s="251"/>
      <c r="L310" s="251"/>
    </row>
    <row r="311" spans="2:12" x14ac:dyDescent="0.2">
      <c r="B311" s="112" t="s">
        <v>156</v>
      </c>
      <c r="C311" s="113">
        <f>_xll.qlCalendarAdvance("TARGET",C310,B311,"mf")</f>
        <v>43270</v>
      </c>
      <c r="D311" s="120">
        <f>_xll.xlShmInterpRateFwd($D$3&amp;T(CalculationTrigger2),C311,,5,C312)</f>
        <v>-1.2457842921126401E-3</v>
      </c>
      <c r="E311" s="260">
        <f>_xll.xlShmInterpRateFwd($E$3&amp;T(CalculationTrigger2),C311,,5,C312)</f>
        <v>-1.2521217776729826E-3</v>
      </c>
      <c r="F311" s="260">
        <f>_xll.xlShmInterpRateFwd($F$3&amp;T(CalculationTrigger2),C311,,5,C312)</f>
        <v>-1.2852690590220508E-3</v>
      </c>
      <c r="G311" s="268">
        <f t="shared" si="8"/>
        <v>6.3374855603425068E-2</v>
      </c>
      <c r="H311" s="275">
        <f t="shared" si="9"/>
        <v>0.33147281349068258</v>
      </c>
      <c r="I311" s="250"/>
      <c r="J311" s="251"/>
      <c r="K311" s="251"/>
      <c r="L311" s="251"/>
    </row>
    <row r="312" spans="2:12" x14ac:dyDescent="0.2">
      <c r="B312" s="112" t="s">
        <v>156</v>
      </c>
      <c r="C312" s="113">
        <f>_xll.qlCalendarAdvance("TARGET",C311,B312,"mf")</f>
        <v>43271</v>
      </c>
      <c r="D312" s="120">
        <f>_xll.xlShmInterpRateFwd($D$3&amp;T(CalculationTrigger2),C312,,5,C313)</f>
        <v>-1.2390998825457748E-3</v>
      </c>
      <c r="E312" s="260">
        <f>_xll.xlShmInterpRateFwd($E$3&amp;T(CalculationTrigger2),C312,,5,C313)</f>
        <v>-1.245392305211666E-3</v>
      </c>
      <c r="F312" s="260">
        <f>_xll.xlShmInterpRateFwd($F$3&amp;T(CalculationTrigger2),C312,,5,C313)</f>
        <v>-1.2783208397302522E-3</v>
      </c>
      <c r="G312" s="268">
        <f t="shared" si="8"/>
        <v>6.2924226658911925E-2</v>
      </c>
      <c r="H312" s="275">
        <f t="shared" si="9"/>
        <v>0.32928534518586289</v>
      </c>
      <c r="I312" s="250"/>
      <c r="J312" s="251"/>
      <c r="K312" s="251"/>
      <c r="L312" s="251"/>
    </row>
    <row r="313" spans="2:12" x14ac:dyDescent="0.2">
      <c r="B313" s="112" t="s">
        <v>156</v>
      </c>
      <c r="C313" s="113">
        <f>_xll.qlCalendarAdvance("TARGET",C312,B313,"mf")</f>
        <v>43272</v>
      </c>
      <c r="D313" s="120">
        <f>_xll.xlShmInterpRateFwd($D$3&amp;T(CalculationTrigger2),C313,,5,C314)</f>
        <v>-1.2324412297165482E-3</v>
      </c>
      <c r="E313" s="260">
        <f>_xll.xlShmInterpRateFwd($E$3&amp;T(CalculationTrigger2),C313,,5,C314)</f>
        <v>-1.2386887970419109E-3</v>
      </c>
      <c r="F313" s="260">
        <f>_xll.xlShmInterpRateFwd($F$3&amp;T(CalculationTrigger2),C313,,5,C314)</f>
        <v>-1.2714022262550868E-3</v>
      </c>
      <c r="G313" s="268">
        <f t="shared" si="8"/>
        <v>6.2475673253627101E-2</v>
      </c>
      <c r="H313" s="275">
        <f t="shared" si="9"/>
        <v>0.32713429213175821</v>
      </c>
      <c r="I313" s="250"/>
      <c r="J313" s="251"/>
      <c r="K313" s="251"/>
      <c r="L313" s="251"/>
    </row>
    <row r="314" spans="2:12" x14ac:dyDescent="0.2">
      <c r="B314" s="112" t="s">
        <v>156</v>
      </c>
      <c r="C314" s="113">
        <f>_xll.qlCalendarAdvance("TARGET",C313,B314,"mf")</f>
        <v>43273</v>
      </c>
      <c r="D314" s="120">
        <f>_xll.xlShmInterpRateFwd($D$3&amp;T(CalculationTrigger2),C314,,5,C315)</f>
        <v>-1.2192077387947009E-3</v>
      </c>
      <c r="E314" s="260">
        <f>_xll.xlShmInterpRateFwd($E$3&amp;T(CalculationTrigger2),C314,,5,C315)</f>
        <v>-1.2253662725467916E-3</v>
      </c>
      <c r="F314" s="260">
        <f>_xll.xlShmInterpRateFwd($F$3&amp;T(CalculationTrigger2),C314,,5,C315)</f>
        <v>-1.2576616609364709E-3</v>
      </c>
      <c r="G314" s="268">
        <f t="shared" si="8"/>
        <v>6.1585337520907342E-2</v>
      </c>
      <c r="H314" s="275">
        <f t="shared" si="9"/>
        <v>0.32295388389679253</v>
      </c>
      <c r="I314" s="250"/>
      <c r="J314" s="251"/>
      <c r="K314" s="251"/>
      <c r="L314" s="251"/>
    </row>
    <row r="315" spans="2:12" x14ac:dyDescent="0.2">
      <c r="B315" s="112" t="s">
        <v>156</v>
      </c>
      <c r="C315" s="113">
        <f>_xll.qlCalendarAdvance("TARGET",C314,B315,"mf")</f>
        <v>43276</v>
      </c>
      <c r="D315" s="120">
        <f>_xll.xlShmInterpRateFwd($D$3&amp;T(CalculationTrigger2),C315,,5,C316)</f>
        <v>-1.2060723104250744E-3</v>
      </c>
      <c r="E315" s="260">
        <f>_xll.xlShmInterpRateFwd($E$3&amp;T(CalculationTrigger2),C315,,5,C316)</f>
        <v>-1.2121426385843083E-3</v>
      </c>
      <c r="F315" s="260">
        <f>_xll.xlShmInterpRateFwd($F$3&amp;T(CalculationTrigger2),C315,,5,C316)</f>
        <v>-1.2440330679368602E-3</v>
      </c>
      <c r="G315" s="268">
        <f t="shared" si="8"/>
        <v>6.0703281592338912E-2</v>
      </c>
      <c r="H315" s="275">
        <f t="shared" si="9"/>
        <v>0.31890429352551908</v>
      </c>
      <c r="I315" s="250"/>
      <c r="J315" s="251"/>
      <c r="K315" s="251"/>
      <c r="L315" s="251"/>
    </row>
    <row r="316" spans="2:12" x14ac:dyDescent="0.2">
      <c r="B316" s="112" t="s">
        <v>156</v>
      </c>
      <c r="C316" s="113">
        <f>_xll.qlCalendarAdvance("TARGET",C315,B316,"mf")</f>
        <v>43277</v>
      </c>
      <c r="D316" s="120">
        <f>_xll.xlShmInterpRateFwd($D$3&amp;T(CalculationTrigger2),C316,,5,C317)</f>
        <v>-1.1995485340215639E-3</v>
      </c>
      <c r="E316" s="260">
        <f>_xll.xlShmInterpRateFwd($E$3&amp;T(CalculationTrigger2),C316,,5,C317)</f>
        <v>-1.2055751250076899E-3</v>
      </c>
      <c r="F316" s="260">
        <f>_xll.xlShmInterpRateFwd($F$3&amp;T(CalculationTrigger2),C316,,5,C317)</f>
        <v>-1.2372694124381308E-3</v>
      </c>
      <c r="G316" s="268">
        <f t="shared" si="8"/>
        <v>6.0265909861260437E-2</v>
      </c>
      <c r="H316" s="275">
        <f t="shared" si="9"/>
        <v>0.31694287430440854</v>
      </c>
      <c r="I316" s="250"/>
      <c r="J316" s="251"/>
      <c r="K316" s="251"/>
      <c r="L316" s="251"/>
    </row>
    <row r="317" spans="2:12" x14ac:dyDescent="0.2">
      <c r="B317" s="112" t="s">
        <v>156</v>
      </c>
      <c r="C317" s="113">
        <f>_xll.qlCalendarAdvance("TARGET",C316,B317,"mf")</f>
        <v>43278</v>
      </c>
      <c r="D317" s="120">
        <f>_xll.xlShmInterpRateFwd($D$3&amp;T(CalculationTrigger2),C317,,5,C318)</f>
        <v>-1.1930529510944265E-3</v>
      </c>
      <c r="E317" s="260">
        <f>_xll.xlShmInterpRateFwd($E$3&amp;T(CalculationTrigger2),C317,,5,C318)</f>
        <v>-1.1990360450419351E-3</v>
      </c>
      <c r="F317" s="260">
        <f>_xll.xlShmInterpRateFwd($F$3&amp;T(CalculationTrigger2),C317,,5,C318)</f>
        <v>-1.2305381346216912E-3</v>
      </c>
      <c r="G317" s="268">
        <f t="shared" si="8"/>
        <v>5.9830939475086137E-2</v>
      </c>
      <c r="H317" s="275">
        <f t="shared" si="9"/>
        <v>0.31502089579756032</v>
      </c>
      <c r="I317" s="250"/>
      <c r="J317" s="251"/>
      <c r="K317" s="251"/>
      <c r="L317" s="251"/>
    </row>
    <row r="318" spans="2:12" x14ac:dyDescent="0.2">
      <c r="B318" s="112" t="s">
        <v>156</v>
      </c>
      <c r="C318" s="113">
        <f>_xll.qlCalendarAdvance("TARGET",C317,B318,"mf")</f>
        <v>43279</v>
      </c>
      <c r="D318" s="120">
        <f>_xll.xlShmInterpRateFwd($D$3&amp;T(CalculationTrigger2),C318,,5,C319)</f>
        <v>-1.1865859679290366E-3</v>
      </c>
      <c r="E318" s="260">
        <f>_xll.xlShmInterpRateFwd($E$3&amp;T(CalculationTrigger2),C318,,5,C319)</f>
        <v>-1.1925258100783335E-3</v>
      </c>
      <c r="F318" s="260">
        <f>_xll.xlShmInterpRateFwd($F$3&amp;T(CalculationTrigger2),C318,,5,C319)</f>
        <v>-1.2238396966139178E-3</v>
      </c>
      <c r="G318" s="268">
        <f t="shared" si="8"/>
        <v>5.9398421492968569E-2</v>
      </c>
      <c r="H318" s="275">
        <f t="shared" si="9"/>
        <v>0.31313886535584357</v>
      </c>
      <c r="I318" s="250"/>
      <c r="J318" s="251"/>
      <c r="K318" s="251"/>
      <c r="L318" s="251"/>
    </row>
    <row r="319" spans="2:12" x14ac:dyDescent="0.2">
      <c r="B319" s="112" t="s">
        <v>156</v>
      </c>
      <c r="C319" s="113">
        <f>_xll.qlCalendarAdvance("TARGET",C318,B319,"mf")</f>
        <v>43280</v>
      </c>
      <c r="D319" s="120">
        <f>_xll.xlShmInterpRateFwd($D$3&amp;T(CalculationTrigger2),C319,,5,C320)</f>
        <v>-1.1737455898596697E-3</v>
      </c>
      <c r="E319" s="260">
        <f>_xll.xlShmInterpRateFwd($E$3&amp;T(CalculationTrigger2),C319,,5,C320)</f>
        <v>-1.179599735687281E-3</v>
      </c>
      <c r="F319" s="260">
        <f>_xll.xlShmInterpRateFwd($F$3&amp;T(CalculationTrigger2),C319,,5,C320)</f>
        <v>-1.2105505812002352E-3</v>
      </c>
      <c r="G319" s="268">
        <f t="shared" si="8"/>
        <v>5.8541458276112866E-2</v>
      </c>
      <c r="H319" s="275">
        <f t="shared" si="9"/>
        <v>0.30950845512954211</v>
      </c>
      <c r="I319" s="250"/>
      <c r="J319" s="251"/>
      <c r="K319" s="251"/>
      <c r="L319" s="251"/>
    </row>
    <row r="320" spans="2:12" x14ac:dyDescent="0.2">
      <c r="B320" s="112" t="s">
        <v>156</v>
      </c>
      <c r="C320" s="113">
        <f>_xll.qlCalendarAdvance("TARGET",C319,B320,"mf")</f>
        <v>43283</v>
      </c>
      <c r="D320" s="120">
        <f>_xll.xlShmInterpRateFwd($D$3&amp;T(CalculationTrigger2),C320,,5,C321)</f>
        <v>-1.161012153812277E-3</v>
      </c>
      <c r="E320" s="260">
        <f>_xll.xlShmInterpRateFwd($E$3&amp;T(CalculationTrigger2),C320,,5,C321)</f>
        <v>-1.1667815511525548E-3</v>
      </c>
      <c r="F320" s="260">
        <f>_xll.xlShmInterpRateFwd($F$3&amp;T(CalculationTrigger2),C320,,5,C321)</f>
        <v>-1.1973835813896148E-3</v>
      </c>
      <c r="G320" s="268">
        <f t="shared" si="8"/>
        <v>5.7693973402777377E-2</v>
      </c>
      <c r="H320" s="275">
        <f t="shared" si="9"/>
        <v>0.30602030237060052</v>
      </c>
      <c r="I320" s="250"/>
      <c r="J320" s="251"/>
      <c r="K320" s="251"/>
      <c r="L320" s="251"/>
    </row>
    <row r="321" spans="2:12" x14ac:dyDescent="0.2">
      <c r="B321" s="112" t="s">
        <v>156</v>
      </c>
      <c r="C321" s="113">
        <f>_xll.qlCalendarAdvance("TARGET",C320,B321,"mf")</f>
        <v>43284</v>
      </c>
      <c r="D321" s="120">
        <f>_xll.xlShmInterpRateFwd($D$3&amp;T(CalculationTrigger2),C321,,5,C322)</f>
        <v>-1.1546942605769831E-3</v>
      </c>
      <c r="E321" s="260">
        <f>_xll.xlShmInterpRateFwd($E$3&amp;T(CalculationTrigger2),C321,,5,C322)</f>
        <v>-1.1604217144209467E-3</v>
      </c>
      <c r="F321" s="260">
        <f>_xll.xlShmInterpRateFwd($F$3&amp;T(CalculationTrigger2),C321,,5,C322)</f>
        <v>-1.1908562720532737E-3</v>
      </c>
      <c r="G321" s="268">
        <f t="shared" si="8"/>
        <v>5.7274538439635717E-2</v>
      </c>
      <c r="H321" s="275">
        <f t="shared" si="9"/>
        <v>0.30434557632327008</v>
      </c>
      <c r="I321" s="250"/>
      <c r="J321" s="251"/>
      <c r="K321" s="251"/>
      <c r="L321" s="251"/>
    </row>
    <row r="322" spans="2:12" x14ac:dyDescent="0.2">
      <c r="B322" s="112" t="s">
        <v>156</v>
      </c>
      <c r="C322" s="113">
        <f>_xll.qlCalendarAdvance("TARGET",C321,B322,"mf")</f>
        <v>43285</v>
      </c>
      <c r="D322" s="120">
        <f>_xll.xlShmInterpRateFwd($D$3&amp;T(CalculationTrigger2),C322,,5,C323)</f>
        <v>-1.1484074034388122E-3</v>
      </c>
      <c r="E322" s="260">
        <f>_xll.xlShmInterpRateFwd($E$3&amp;T(CalculationTrigger2),C322,,5,C323)</f>
        <v>-1.1540931918506117E-3</v>
      </c>
      <c r="F322" s="260">
        <f>_xll.xlShmInterpRateFwd($F$3&amp;T(CalculationTrigger2),C322,,5,C323)</f>
        <v>-1.1843645743933823E-3</v>
      </c>
      <c r="G322" s="268">
        <f t="shared" si="8"/>
        <v>5.6857884117994528E-2</v>
      </c>
      <c r="H322" s="275">
        <f t="shared" si="9"/>
        <v>0.30271382542770581</v>
      </c>
      <c r="I322" s="250"/>
      <c r="J322" s="251"/>
      <c r="K322" s="251"/>
      <c r="L322" s="251"/>
    </row>
    <row r="323" spans="2:12" x14ac:dyDescent="0.2">
      <c r="B323" s="112" t="s">
        <v>156</v>
      </c>
      <c r="C323" s="113">
        <f>_xll.qlCalendarAdvance("TARGET",C322,B323,"mf")</f>
        <v>43286</v>
      </c>
      <c r="D323" s="120">
        <f>_xll.xlShmInterpRateFwd($D$3&amp;T(CalculationTrigger2),C323,,5,C324)</f>
        <v>-1.1403380425126176E-3</v>
      </c>
      <c r="E323" s="260">
        <f>_xll.xlShmInterpRateFwd($E$3&amp;T(CalculationTrigger2),C323,,5,C324)</f>
        <v>-1.1459612900987612E-3</v>
      </c>
      <c r="F323" s="260">
        <f>_xll.xlShmInterpRateFwd($F$3&amp;T(CalculationTrigger2),C323,,5,C324)</f>
        <v>-1.1759384568150852E-3</v>
      </c>
      <c r="G323" s="268">
        <f t="shared" si="8"/>
        <v>5.6232475861436003E-2</v>
      </c>
      <c r="H323" s="275">
        <f t="shared" si="9"/>
        <v>0.2997716671632395</v>
      </c>
      <c r="I323" s="250"/>
      <c r="J323" s="251"/>
      <c r="K323" s="251"/>
      <c r="L323" s="251"/>
    </row>
    <row r="324" spans="2:12" x14ac:dyDescent="0.2">
      <c r="B324" s="112" t="s">
        <v>156</v>
      </c>
      <c r="C324" s="113">
        <f>_xll.qlCalendarAdvance("TARGET",C323,B324,"mf")</f>
        <v>43287</v>
      </c>
      <c r="D324" s="120">
        <f>_xll.xlShmInterpRateFwd($D$3&amp;T(CalculationTrigger2),C324,,5,C325)</f>
        <v>-1.1212824772674518E-3</v>
      </c>
      <c r="E324" s="260">
        <f>_xll.xlShmInterpRateFwd($E$3&amp;T(CalculationTrigger2),C324,,5,C325)</f>
        <v>-1.126743983639131E-3</v>
      </c>
      <c r="F324" s="260">
        <f>_xll.xlShmInterpRateFwd($F$3&amp;T(CalculationTrigger2),C324,,5,C325)</f>
        <v>-1.15589917095392E-3</v>
      </c>
      <c r="G324" s="268">
        <f t="shared" si="8"/>
        <v>5.4615063716791867E-2</v>
      </c>
      <c r="H324" s="275">
        <f t="shared" si="9"/>
        <v>0.29155187314789005</v>
      </c>
      <c r="I324" s="250"/>
      <c r="J324" s="251"/>
      <c r="K324" s="251"/>
      <c r="L324" s="251"/>
    </row>
    <row r="325" spans="2:12" x14ac:dyDescent="0.2">
      <c r="B325" s="112" t="s">
        <v>156</v>
      </c>
      <c r="C325" s="113">
        <f>_xll.qlCalendarAdvance("TARGET",C324,B325,"mf")</f>
        <v>43290</v>
      </c>
      <c r="D325" s="120">
        <f>_xll.xlShmInterpRateFwd($D$3&amp;T(CalculationTrigger2),C325,,5,C326)</f>
        <v>-1.1031113151798943E-3</v>
      </c>
      <c r="E325" s="260">
        <f>_xll.xlShmInterpRateFwd($E$3&amp;T(CalculationTrigger2),C325,,5,C326)</f>
        <v>-1.1084181193351853E-3</v>
      </c>
      <c r="F325" s="260">
        <f>_xll.xlShmInterpRateFwd($F$3&amp;T(CalculationTrigger2),C325,,5,C326)</f>
        <v>-1.1367953938209324E-3</v>
      </c>
      <c r="G325" s="268">
        <f t="shared" ref="G325:G388" si="10">(D325-E325)*10000</f>
        <v>5.3068041552910283E-2</v>
      </c>
      <c r="H325" s="275">
        <f t="shared" ref="H325:H388" si="11">(E325-F325)*10000</f>
        <v>0.28377274485747067</v>
      </c>
      <c r="I325" s="250"/>
      <c r="J325" s="251"/>
      <c r="K325" s="251"/>
      <c r="L325" s="251"/>
    </row>
    <row r="326" spans="2:12" x14ac:dyDescent="0.2">
      <c r="B326" s="112" t="s">
        <v>156</v>
      </c>
      <c r="C326" s="113">
        <f>_xll.qlCalendarAdvance("TARGET",C325,B326,"mf")</f>
        <v>43291</v>
      </c>
      <c r="D326" s="120">
        <f>_xll.xlShmInterpRateFwd($D$3&amp;T(CalculationTrigger2),C326,,5,C327)</f>
        <v>-1.0944692295810508E-3</v>
      </c>
      <c r="E326" s="260">
        <f>_xll.xlShmInterpRateFwd($E$3&amp;T(CalculationTrigger2),C326,,5,C327)</f>
        <v>-1.0997022096995116E-3</v>
      </c>
      <c r="F326" s="260">
        <f>_xll.xlShmInterpRateFwd($F$3&amp;T(CalculationTrigger2),C326,,5,C327)</f>
        <v>-1.1277126361131712E-3</v>
      </c>
      <c r="G326" s="268">
        <f t="shared" si="10"/>
        <v>5.2329801184607637E-2</v>
      </c>
      <c r="H326" s="275">
        <f t="shared" si="11"/>
        <v>0.28010426413659562</v>
      </c>
      <c r="I326" s="250"/>
      <c r="J326" s="251"/>
      <c r="K326" s="251"/>
      <c r="L326" s="251"/>
    </row>
    <row r="327" spans="2:12" x14ac:dyDescent="0.2">
      <c r="B327" s="112" t="s">
        <v>156</v>
      </c>
      <c r="C327" s="113">
        <f>_xll.qlCalendarAdvance("TARGET",C326,B327,"mf")</f>
        <v>43292</v>
      </c>
      <c r="D327" s="120">
        <f>_xll.xlShmInterpRateFwd($D$3&amp;T(CalculationTrigger2),C327,,5,C328)</f>
        <v>-1.0860981512409089E-3</v>
      </c>
      <c r="E327" s="260">
        <f>_xll.xlShmInterpRateFwd($E$3&amp;T(CalculationTrigger2),C327,,5,C328)</f>
        <v>-1.0912594683129661E-3</v>
      </c>
      <c r="F327" s="260">
        <f>_xll.xlShmInterpRateFwd($F$3&amp;T(CalculationTrigger2),C327,,5,C328)</f>
        <v>-1.1189165753069526E-3</v>
      </c>
      <c r="G327" s="268">
        <f t="shared" si="10"/>
        <v>5.161317072057249E-2</v>
      </c>
      <c r="H327" s="275">
        <f t="shared" si="11"/>
        <v>0.2765710699398653</v>
      </c>
      <c r="I327" s="250"/>
      <c r="J327" s="251"/>
      <c r="K327" s="251"/>
      <c r="L327" s="251"/>
    </row>
    <row r="328" spans="2:12" x14ac:dyDescent="0.2">
      <c r="B328" s="112" t="s">
        <v>156</v>
      </c>
      <c r="C328" s="113">
        <f>_xll.qlCalendarAdvance("TARGET",C327,B328,"mf")</f>
        <v>43293</v>
      </c>
      <c r="D328" s="120">
        <f>_xll.xlShmInterpRateFwd($D$3&amp;T(CalculationTrigger2),C328,,5,C329)</f>
        <v>-1.0780006644232063E-3</v>
      </c>
      <c r="E328" s="260">
        <f>_xll.xlShmInterpRateFwd($E$3&amp;T(CalculationTrigger2),C328,,5,C329)</f>
        <v>-1.0830925025378866E-3</v>
      </c>
      <c r="F328" s="260">
        <f>_xll.xlShmInterpRateFwd($F$3&amp;T(CalculationTrigger2),C328,,5,C329)</f>
        <v>-1.110409958328613E-3</v>
      </c>
      <c r="G328" s="268">
        <f t="shared" si="10"/>
        <v>5.0918381146803415E-2</v>
      </c>
      <c r="H328" s="275">
        <f t="shared" si="11"/>
        <v>0.27317455790726353</v>
      </c>
      <c r="I328" s="250"/>
      <c r="J328" s="251"/>
      <c r="K328" s="251"/>
      <c r="L328" s="251"/>
    </row>
    <row r="329" spans="2:12" x14ac:dyDescent="0.2">
      <c r="B329" s="112" t="s">
        <v>156</v>
      </c>
      <c r="C329" s="113">
        <f>_xll.qlCalendarAdvance("TARGET",C328,B329,"mf")</f>
        <v>43294</v>
      </c>
      <c r="D329" s="120">
        <f>_xll.xlShmInterpRateFwd($D$3&amp;T(CalculationTrigger2),C329,,5,C330)</f>
        <v>-1.0627274897717159E-3</v>
      </c>
      <c r="E329" s="260">
        <f>_xll.xlShmInterpRateFwd($E$3&amp;T(CalculationTrigger2),C329,,5,C330)</f>
        <v>-1.0676877374136734E-3</v>
      </c>
      <c r="F329" s="260">
        <f>_xll.xlShmInterpRateFwd($F$3&amp;T(CalculationTrigger2),C329,,5,C330)</f>
        <v>-1.094371990365946E-3</v>
      </c>
      <c r="G329" s="268">
        <f t="shared" si="10"/>
        <v>4.9602476419575381E-2</v>
      </c>
      <c r="H329" s="275">
        <f t="shared" si="11"/>
        <v>0.26684252952272536</v>
      </c>
      <c r="I329" s="250"/>
      <c r="J329" s="251"/>
      <c r="K329" s="251"/>
      <c r="L329" s="251"/>
    </row>
    <row r="330" spans="2:12" x14ac:dyDescent="0.2">
      <c r="B330" s="112" t="s">
        <v>156</v>
      </c>
      <c r="C330" s="113">
        <f>_xll.qlCalendarAdvance("TARGET",C329,B330,"mf")</f>
        <v>43297</v>
      </c>
      <c r="D330" s="120">
        <f>_xll.xlShmInterpRateFwd($D$3&amp;T(CalculationTrigger2),C330,,5,C331)</f>
        <v>-1.0483983182723391E-3</v>
      </c>
      <c r="E330" s="260">
        <f>_xll.xlShmInterpRateFwd($E$3&amp;T(CalculationTrigger2),C330,,5,C331)</f>
        <v>-1.0532345453644603E-3</v>
      </c>
      <c r="F330" s="260">
        <f>_xll.xlShmInterpRateFwd($F$3&amp;T(CalculationTrigger2),C330,,5,C331)</f>
        <v>-1.0793328662173259E-3</v>
      </c>
      <c r="G330" s="268">
        <f t="shared" si="10"/>
        <v>4.8362270921211828E-2</v>
      </c>
      <c r="H330" s="275">
        <f t="shared" si="11"/>
        <v>0.26098320852865553</v>
      </c>
      <c r="I330" s="250"/>
      <c r="J330" s="251"/>
      <c r="K330" s="251"/>
      <c r="L330" s="251"/>
    </row>
    <row r="331" spans="2:12" x14ac:dyDescent="0.2">
      <c r="B331" s="112" t="s">
        <v>156</v>
      </c>
      <c r="C331" s="113">
        <f>_xll.qlCalendarAdvance("TARGET",C330,B331,"mf")</f>
        <v>43298</v>
      </c>
      <c r="D331" s="120">
        <f>_xll.xlShmInterpRateFwd($D$3&amp;T(CalculationTrigger2),C331,,5,C332)</f>
        <v>-1.0417075537241926E-3</v>
      </c>
      <c r="E331" s="260">
        <f>_xll.xlShmInterpRateFwd($E$3&amp;T(CalculationTrigger2),C331,,5,C332)</f>
        <v>-1.0464855699172846E-3</v>
      </c>
      <c r="F331" s="260">
        <f>_xll.xlShmInterpRateFwd($F$3&amp;T(CalculationTrigger2),C331,,5,C332)</f>
        <v>-1.0723146715124992E-3</v>
      </c>
      <c r="G331" s="268">
        <f t="shared" si="10"/>
        <v>4.7780161930919933E-2</v>
      </c>
      <c r="H331" s="275">
        <f t="shared" si="11"/>
        <v>0.25829101595214665</v>
      </c>
      <c r="I331" s="250"/>
      <c r="J331" s="251"/>
      <c r="K331" s="251"/>
      <c r="L331" s="251"/>
    </row>
    <row r="332" spans="2:12" x14ac:dyDescent="0.2">
      <c r="B332" s="112" t="s">
        <v>156</v>
      </c>
      <c r="C332" s="113">
        <f>_xll.qlCalendarAdvance("TARGET",C331,B332,"mf")</f>
        <v>43299</v>
      </c>
      <c r="D332" s="120">
        <f>_xll.xlShmInterpRateFwd($D$3&amp;T(CalculationTrigger2),C332,,5,C333)</f>
        <v>-1.0353058865876718E-3</v>
      </c>
      <c r="E332" s="260">
        <f>_xll.xlShmInterpRateFwd($E$3&amp;T(CalculationTrigger2),C332,,5,C333)</f>
        <v>-1.040028014805234E-3</v>
      </c>
      <c r="F332" s="260">
        <f>_xll.xlShmInterpRateFwd($F$3&amp;T(CalculationTrigger2),C332,,5,C333)</f>
        <v>-1.0656024018498563E-3</v>
      </c>
      <c r="G332" s="268">
        <f t="shared" si="10"/>
        <v>4.7221282175621909E-2</v>
      </c>
      <c r="H332" s="275">
        <f t="shared" si="11"/>
        <v>0.2557438704462226</v>
      </c>
      <c r="I332" s="250"/>
      <c r="J332" s="251"/>
      <c r="K332" s="251"/>
      <c r="L332" s="251"/>
    </row>
    <row r="333" spans="2:12" x14ac:dyDescent="0.2">
      <c r="B333" s="112" t="s">
        <v>156</v>
      </c>
      <c r="C333" s="113">
        <f>_xll.qlCalendarAdvance("TARGET",C332,B333,"mf")</f>
        <v>43300</v>
      </c>
      <c r="D333" s="120">
        <f>_xll.xlShmInterpRateFwd($D$3&amp;T(CalculationTrigger2),C333,,5,C334)</f>
        <v>-1.0291959011203354E-3</v>
      </c>
      <c r="E333" s="260">
        <f>_xll.xlShmInterpRateFwd($E$3&amp;T(CalculationTrigger2),C333,,5,C334)</f>
        <v>-1.0338644877896006E-3</v>
      </c>
      <c r="F333" s="260">
        <f>_xll.xlShmInterpRateFwd($F$3&amp;T(CalculationTrigger2),C333,,5,C334)</f>
        <v>-1.0591988040677585E-3</v>
      </c>
      <c r="G333" s="268">
        <f t="shared" si="10"/>
        <v>4.6685866692652414E-2</v>
      </c>
      <c r="H333" s="275">
        <f t="shared" si="11"/>
        <v>0.25334316278157865</v>
      </c>
      <c r="I333" s="250"/>
      <c r="J333" s="251"/>
      <c r="K333" s="251"/>
      <c r="L333" s="251"/>
    </row>
    <row r="334" spans="2:12" x14ac:dyDescent="0.2">
      <c r="B334" s="112" t="s">
        <v>156</v>
      </c>
      <c r="C334" s="113">
        <f>_xll.qlCalendarAdvance("TARGET",C333,B334,"mf")</f>
        <v>43301</v>
      </c>
      <c r="D334" s="120">
        <f>_xll.xlShmInterpRateFwd($D$3&amp;T(CalculationTrigger2),C334,,5,C335)</f>
        <v>-1.0179582853791008E-3</v>
      </c>
      <c r="E334" s="260">
        <f>_xll.xlShmInterpRateFwd($E$3&amp;T(CalculationTrigger2),C334,,5,C335)</f>
        <v>-1.0225276994172089E-3</v>
      </c>
      <c r="F334" s="260">
        <f>_xll.xlShmInterpRateFwd($F$3&amp;T(CalculationTrigger2),C334,,5,C335)</f>
        <v>-1.0474312436104126E-3</v>
      </c>
      <c r="G334" s="268">
        <f t="shared" si="10"/>
        <v>4.5694140381081091E-2</v>
      </c>
      <c r="H334" s="275">
        <f t="shared" si="11"/>
        <v>0.24903544193203686</v>
      </c>
      <c r="I334" s="250"/>
      <c r="J334" s="251"/>
      <c r="K334" s="251"/>
      <c r="L334" s="251"/>
    </row>
    <row r="335" spans="2:12" x14ac:dyDescent="0.2">
      <c r="B335" s="112" t="s">
        <v>156</v>
      </c>
      <c r="C335" s="113">
        <f>_xll.qlCalendarAdvance("TARGET",C334,B335,"mf")</f>
        <v>43304</v>
      </c>
      <c r="D335" s="120">
        <f>_xll.xlShmInterpRateFwd($D$3&amp;T(CalculationTrigger2),C335,,5,C336)</f>
        <v>-1.0077244631637738E-3</v>
      </c>
      <c r="E335" s="260">
        <f>_xll.xlShmInterpRateFwd($E$3&amp;T(CalculationTrigger2),C335,,5,C336)</f>
        <v>-1.0122028078555576E-3</v>
      </c>
      <c r="F335" s="260">
        <f>_xll.xlShmInterpRateFwd($F$3&amp;T(CalculationTrigger2),C335,,5,C336)</f>
        <v>-1.0367260697668166E-3</v>
      </c>
      <c r="G335" s="268">
        <f t="shared" si="10"/>
        <v>4.4783446917838303E-2</v>
      </c>
      <c r="H335" s="275">
        <f t="shared" si="11"/>
        <v>0.24523261911258992</v>
      </c>
      <c r="I335" s="250"/>
      <c r="J335" s="251"/>
      <c r="K335" s="251"/>
      <c r="L335" s="251"/>
    </row>
    <row r="336" spans="2:12" x14ac:dyDescent="0.2">
      <c r="B336" s="112" t="s">
        <v>156</v>
      </c>
      <c r="C336" s="113">
        <f>_xll.qlCalendarAdvance("TARGET",C335,B336,"mf")</f>
        <v>43305</v>
      </c>
      <c r="D336" s="120">
        <f>_xll.xlShmInterpRateFwd($D$3&amp;T(CalculationTrigger2),C336,,5,C337)</f>
        <v>-1.0031116512455084E-3</v>
      </c>
      <c r="E336" s="260">
        <f>_xll.xlShmInterpRateFwd($E$3&amp;T(CalculationTrigger2),C336,,5,C337)</f>
        <v>-1.0075485324348243E-3</v>
      </c>
      <c r="F336" s="260">
        <f>_xll.xlShmInterpRateFwd($F$3&amp;T(CalculationTrigger2),C336,,5,C337)</f>
        <v>-1.0319070346496496E-3</v>
      </c>
      <c r="G336" s="268">
        <f t="shared" si="10"/>
        <v>4.4368811893159832E-2</v>
      </c>
      <c r="H336" s="275">
        <f t="shared" si="11"/>
        <v>0.24358502214825214</v>
      </c>
      <c r="I336" s="250"/>
      <c r="J336" s="251"/>
      <c r="K336" s="251"/>
      <c r="L336" s="251"/>
    </row>
    <row r="337" spans="2:12" x14ac:dyDescent="0.2">
      <c r="B337" s="112" t="s">
        <v>156</v>
      </c>
      <c r="C337" s="113">
        <f>_xll.qlCalendarAdvance("TARGET",C336,B337,"mf")</f>
        <v>43306</v>
      </c>
      <c r="D337" s="120">
        <f>_xll.xlShmInterpRateFwd($D$3&amp;T(CalculationTrigger2),C337,,5,C338)</f>
        <v>-9.9880602692361382E-4</v>
      </c>
      <c r="E337" s="260">
        <f>_xll.xlShmInterpRateFwd($E$3&amp;T(CalculationTrigger2),C337,,5,C338)</f>
        <v>-1.0032039296283594E-3</v>
      </c>
      <c r="F337" s="260">
        <f>_xll.xlShmInterpRateFwd($F$3&amp;T(CalculationTrigger2),C337,,5,C338)</f>
        <v>-1.0274131526600905E-3</v>
      </c>
      <c r="G337" s="268">
        <f t="shared" si="10"/>
        <v>4.3979027047455405E-2</v>
      </c>
      <c r="H337" s="275">
        <f t="shared" si="11"/>
        <v>0.24209223031731184</v>
      </c>
      <c r="I337" s="250"/>
      <c r="J337" s="251"/>
      <c r="K337" s="251"/>
      <c r="L337" s="251"/>
    </row>
    <row r="338" spans="2:12" x14ac:dyDescent="0.2">
      <c r="B338" s="112" t="s">
        <v>156</v>
      </c>
      <c r="C338" s="113">
        <f>_xll.qlCalendarAdvance("TARGET",C337,B338,"mf")</f>
        <v>43307</v>
      </c>
      <c r="D338" s="120">
        <f>_xll.xlShmInterpRateFwd($D$3&amp;T(CalculationTrigger2),C338,,5,C339)</f>
        <v>-9.9481017460954649E-4</v>
      </c>
      <c r="E338" s="260">
        <f>_xll.xlShmInterpRateFwd($E$3&amp;T(CalculationTrigger2),C338,,5,C339)</f>
        <v>-9.9917160702704135E-4</v>
      </c>
      <c r="F338" s="260">
        <f>_xll.xlShmInterpRateFwd($F$3&amp;T(CalculationTrigger2),C338,,5,C339)</f>
        <v>-1.0232471707083534E-3</v>
      </c>
      <c r="G338" s="268">
        <f t="shared" si="10"/>
        <v>4.3614324174948579E-2</v>
      </c>
      <c r="H338" s="275">
        <f t="shared" si="11"/>
        <v>0.24075563681312051</v>
      </c>
      <c r="I338" s="250"/>
      <c r="J338" s="251"/>
      <c r="K338" s="251"/>
      <c r="L338" s="251"/>
    </row>
    <row r="339" spans="2:12" x14ac:dyDescent="0.2">
      <c r="B339" s="112" t="s">
        <v>156</v>
      </c>
      <c r="C339" s="113">
        <f>_xll.qlCalendarAdvance("TARGET",C338,B339,"mf")</f>
        <v>43308</v>
      </c>
      <c r="D339" s="120">
        <f>_xll.xlShmInterpRateFwd($D$3&amp;T(CalculationTrigger2),C339,,5,C340)</f>
        <v>-9.878612909838564E-4</v>
      </c>
      <c r="E339" s="260">
        <f>_xll.xlShmInterpRateFwd($E$3&amp;T(CalculationTrigger2),C339,,5,C340)</f>
        <v>-9.9215823615731303E-4</v>
      </c>
      <c r="F339" s="260">
        <f>_xll.xlShmInterpRateFwd($F$3&amp;T(CalculationTrigger2),C339,,5,C340)</f>
        <v>-1.0160191128741841E-3</v>
      </c>
      <c r="G339" s="268">
        <f t="shared" si="10"/>
        <v>4.296945173456633E-2</v>
      </c>
      <c r="H339" s="275">
        <f t="shared" si="11"/>
        <v>0.23860876716871091</v>
      </c>
      <c r="I339" s="250"/>
      <c r="J339" s="251"/>
      <c r="K339" s="251"/>
      <c r="L339" s="251"/>
    </row>
    <row r="340" spans="2:12" x14ac:dyDescent="0.2">
      <c r="B340" s="112" t="s">
        <v>156</v>
      </c>
      <c r="C340" s="113">
        <f>_xll.qlCalendarAdvance("TARGET",C339,B340,"mf")</f>
        <v>43311</v>
      </c>
      <c r="D340" s="120">
        <f>_xll.xlShmInterpRateFwd($D$3&amp;T(CalculationTrigger2),C340,,5,C341)</f>
        <v>-9.8197617093825928E-4</v>
      </c>
      <c r="E340" s="260">
        <f>_xll.xlShmInterpRateFwd($E$3&amp;T(CalculationTrigger2),C340,,5,C341)</f>
        <v>-9.8621726768657555E-4</v>
      </c>
      <c r="F340" s="260">
        <f>_xll.xlShmInterpRateFwd($F$3&amp;T(CalculationTrigger2),C340,,5,C341)</f>
        <v>-1.0099171801333769E-3</v>
      </c>
      <c r="G340" s="268">
        <f t="shared" si="10"/>
        <v>4.2410967483162698E-2</v>
      </c>
      <c r="H340" s="275">
        <f t="shared" si="11"/>
        <v>0.23699912446801347</v>
      </c>
      <c r="I340" s="250"/>
      <c r="J340" s="251"/>
      <c r="K340" s="251"/>
      <c r="L340" s="251"/>
    </row>
    <row r="341" spans="2:12" x14ac:dyDescent="0.2">
      <c r="B341" s="112" t="s">
        <v>156</v>
      </c>
      <c r="C341" s="113">
        <f>_xll.qlCalendarAdvance("TARGET",C340,B341,"mf")</f>
        <v>43312</v>
      </c>
      <c r="D341" s="120">
        <f>_xll.xlShmInterpRateFwd($D$3&amp;T(CalculationTrigger2),C341,,5,C342)</f>
        <v>-9.7956794300363675E-4</v>
      </c>
      <c r="E341" s="260">
        <f>_xll.xlShmInterpRateFwd($E$3&amp;T(CalculationTrigger2),C341,,5,C342)</f>
        <v>-9.8378545781767097E-4</v>
      </c>
      <c r="F341" s="260">
        <f>_xll.xlShmInterpRateFwd($F$3&amp;T(CalculationTrigger2),C341,,5,C342)</f>
        <v>-1.0074319010779658E-3</v>
      </c>
      <c r="G341" s="268">
        <f t="shared" si="10"/>
        <v>4.2175148140342206E-2</v>
      </c>
      <c r="H341" s="275">
        <f t="shared" si="11"/>
        <v>0.23646443260294786</v>
      </c>
      <c r="I341" s="250"/>
      <c r="J341" s="251"/>
      <c r="K341" s="251"/>
      <c r="L341" s="251"/>
    </row>
    <row r="342" spans="2:12" x14ac:dyDescent="0.2">
      <c r="B342" s="112" t="s">
        <v>156</v>
      </c>
      <c r="C342" s="113">
        <f>_xll.qlCalendarAdvance("TARGET",C341,B342,"mf")</f>
        <v>43313</v>
      </c>
      <c r="D342" s="120">
        <f>_xll.xlShmInterpRateFwd($D$3&amp;T(CalculationTrigger2),C342,,5,C343)</f>
        <v>-9.7748499294851598E-4</v>
      </c>
      <c r="E342" s="260">
        <f>_xll.xlShmInterpRateFwd($E$3&amp;T(CalculationTrigger2),C342,,5,C343)</f>
        <v>-9.8168157310164371E-4</v>
      </c>
      <c r="F342" s="260">
        <f>_xll.xlShmInterpRateFwd($F$3&amp;T(CalculationTrigger2),C342,,5,C343)</f>
        <v>-1.0052910030830362E-3</v>
      </c>
      <c r="G342" s="268">
        <f t="shared" si="10"/>
        <v>4.1965801531277255E-2</v>
      </c>
      <c r="H342" s="275">
        <f t="shared" si="11"/>
        <v>0.2360942998139246</v>
      </c>
      <c r="I342" s="250"/>
      <c r="J342" s="251"/>
      <c r="K342" s="251"/>
      <c r="L342" s="251"/>
    </row>
    <row r="343" spans="2:12" x14ac:dyDescent="0.2">
      <c r="B343" s="112" t="s">
        <v>156</v>
      </c>
      <c r="C343" s="113">
        <f>_xll.qlCalendarAdvance("TARGET",C342,B343,"mf")</f>
        <v>43314</v>
      </c>
      <c r="D343" s="120">
        <f>_xll.xlShmInterpRateFwd($D$3&amp;T(CalculationTrigger2),C343,,5,C344)</f>
        <v>-9.757299050929736E-4</v>
      </c>
      <c r="E343" s="260">
        <f>_xll.xlShmInterpRateFwd($E$3&amp;T(CalculationTrigger2),C343,,5,C344)</f>
        <v>-9.7990822055155145E-4</v>
      </c>
      <c r="F343" s="260">
        <f>_xll.xlShmInterpRateFwd($F$3&amp;T(CalculationTrigger2),C343,,5,C344)</f>
        <v>-1.003497233290337E-3</v>
      </c>
      <c r="G343" s="268">
        <f t="shared" si="10"/>
        <v>4.1783154585778519E-2</v>
      </c>
      <c r="H343" s="275">
        <f t="shared" si="11"/>
        <v>0.23589012738785578</v>
      </c>
      <c r="I343" s="250"/>
      <c r="J343" s="251"/>
      <c r="K343" s="251"/>
      <c r="L343" s="251"/>
    </row>
    <row r="344" spans="2:12" x14ac:dyDescent="0.2">
      <c r="B344" s="112" t="s">
        <v>156</v>
      </c>
      <c r="C344" s="113">
        <f>_xll.qlCalendarAdvance("TARGET",C343,B344,"mf")</f>
        <v>43315</v>
      </c>
      <c r="D344" s="120">
        <f>_xll.xlShmInterpRateFwd($D$3&amp;T(CalculationTrigger2),C344,,5,C345)</f>
        <v>-9.7332292905799231E-4</v>
      </c>
      <c r="E344" s="260">
        <f>_xll.xlShmInterpRateFwd($E$3&amp;T(CalculationTrigger2),C344,,5,C345)</f>
        <v>-9.7747370988331811E-4</v>
      </c>
      <c r="F344" s="260">
        <f>_xll.xlShmInterpRateFwd($F$3&amp;T(CalculationTrigger2),C344,,5,C345)</f>
        <v>-1.0010777757273942E-3</v>
      </c>
      <c r="G344" s="268">
        <f t="shared" si="10"/>
        <v>4.1507808253258033E-2</v>
      </c>
      <c r="H344" s="275">
        <f t="shared" si="11"/>
        <v>0.23604065844076055</v>
      </c>
      <c r="I344" s="250"/>
      <c r="J344" s="251"/>
      <c r="K344" s="251"/>
      <c r="L344" s="251"/>
    </row>
    <row r="345" spans="2:12" x14ac:dyDescent="0.2">
      <c r="B345" s="112" t="s">
        <v>156</v>
      </c>
      <c r="C345" s="113">
        <f>_xll.qlCalendarAdvance("TARGET",C344,B345,"mf")</f>
        <v>43318</v>
      </c>
      <c r="D345" s="120">
        <f>_xll.xlShmInterpRateFwd($D$3&amp;T(CalculationTrigger2),C345,,5,C346)</f>
        <v>-9.7040978586579593E-4</v>
      </c>
      <c r="E345" s="260">
        <f>_xll.xlShmInterpRateFwd($E$3&amp;T(CalculationTrigger2),C345,,5,C346)</f>
        <v>-9.745386732854421E-4</v>
      </c>
      <c r="F345" s="260">
        <f>_xll.xlShmInterpRateFwd($F$3&amp;T(CalculationTrigger2),C345,,5,C346)</f>
        <v>-9.9818795167364201E-4</v>
      </c>
      <c r="G345" s="268">
        <f t="shared" si="10"/>
        <v>4.1288874196461753E-2</v>
      </c>
      <c r="H345" s="275">
        <f t="shared" si="11"/>
        <v>0.23649278388199907</v>
      </c>
      <c r="I345" s="250"/>
      <c r="J345" s="251"/>
      <c r="K345" s="251"/>
      <c r="L345" s="251"/>
    </row>
    <row r="346" spans="2:12" x14ac:dyDescent="0.2">
      <c r="B346" s="112" t="s">
        <v>156</v>
      </c>
      <c r="C346" s="113">
        <f>_xll.qlCalendarAdvance("TARGET",C345,B346,"mf")</f>
        <v>43319</v>
      </c>
      <c r="D346" s="120">
        <f>_xll.xlShmInterpRateFwd($D$3&amp;T(CalculationTrigger2),C346,,5,C347)</f>
        <v>-9.6683296599812333E-4</v>
      </c>
      <c r="E346" s="260">
        <f>_xll.xlShmInterpRateFwd($E$3&amp;T(CalculationTrigger2),C346,,5,C347)</f>
        <v>-9.7094649595855806E-4</v>
      </c>
      <c r="F346" s="260">
        <f>_xll.xlShmInterpRateFwd($F$3&amp;T(CalculationTrigger2),C346,,5,C347)</f>
        <v>-9.9458530417611364E-4</v>
      </c>
      <c r="G346" s="268">
        <f t="shared" si="10"/>
        <v>4.1135299604347281E-2</v>
      </c>
      <c r="H346" s="275">
        <f t="shared" si="11"/>
        <v>0.23638808217555576</v>
      </c>
      <c r="I346" s="250"/>
      <c r="J346" s="251"/>
      <c r="K346" s="251"/>
      <c r="L346" s="251"/>
    </row>
    <row r="347" spans="2:12" x14ac:dyDescent="0.2">
      <c r="B347" s="112" t="s">
        <v>156</v>
      </c>
      <c r="C347" s="113">
        <f>_xll.qlCalendarAdvance("TARGET",C346,B347,"mf")</f>
        <v>43320</v>
      </c>
      <c r="D347" s="120">
        <f>_xll.xlShmInterpRateFwd($D$3&amp;T(CalculationTrigger2),C347,,5,C348)</f>
        <v>-9.6323795815524073E-4</v>
      </c>
      <c r="E347" s="260">
        <f>_xll.xlShmInterpRateFwd($E$3&amp;T(CalculationTrigger2),C347,,5,C348)</f>
        <v>-9.6733332517308325E-4</v>
      </c>
      <c r="F347" s="260">
        <f>_xll.xlShmInterpRateFwd($F$3&amp;T(CalculationTrigger2),C347,,5,C348)</f>
        <v>-9.9094664502278424E-4</v>
      </c>
      <c r="G347" s="268">
        <f t="shared" si="10"/>
        <v>4.0953670178425161E-2</v>
      </c>
      <c r="H347" s="275">
        <f t="shared" si="11"/>
        <v>0.23613319849700998</v>
      </c>
      <c r="I347" s="250"/>
      <c r="J347" s="251"/>
      <c r="K347" s="251"/>
      <c r="L347" s="251"/>
    </row>
    <row r="348" spans="2:12" x14ac:dyDescent="0.2">
      <c r="B348" s="112" t="s">
        <v>156</v>
      </c>
      <c r="C348" s="113">
        <f>_xll.qlCalendarAdvance("TARGET",C347,B348,"mf")</f>
        <v>43321</v>
      </c>
      <c r="D348" s="120">
        <f>_xll.xlShmInterpRateFwd($D$3&amp;T(CalculationTrigger2),C348,,5,C349)</f>
        <v>-9.5962458565610994E-4</v>
      </c>
      <c r="E348" s="260">
        <f>_xll.xlShmInterpRateFwd($E$3&amp;T(CalculationTrigger2),C348,,5,C349)</f>
        <v>-9.6369896252752321E-4</v>
      </c>
      <c r="F348" s="260">
        <f>_xll.xlShmInterpRateFwd($F$3&amp;T(CalculationTrigger2),C348,,5,C349)</f>
        <v>-9.87271655701339E-4</v>
      </c>
      <c r="G348" s="268">
        <f t="shared" si="10"/>
        <v>4.0743768714132697E-2</v>
      </c>
      <c r="H348" s="275">
        <f t="shared" si="11"/>
        <v>0.2357269317381579</v>
      </c>
      <c r="I348" s="250"/>
      <c r="J348" s="251"/>
      <c r="K348" s="251"/>
      <c r="L348" s="251"/>
    </row>
    <row r="349" spans="2:12" x14ac:dyDescent="0.2">
      <c r="B349" s="112" t="s">
        <v>156</v>
      </c>
      <c r="C349" s="113">
        <f>_xll.qlCalendarAdvance("TARGET",C348,B349,"mf")</f>
        <v>43322</v>
      </c>
      <c r="D349" s="120">
        <f>_xll.xlShmInterpRateFwd($D$3&amp;T(CalculationTrigger2),C349,,5,C350)</f>
        <v>-9.5233325917664941E-4</v>
      </c>
      <c r="E349" s="260">
        <f>_xll.xlShmInterpRateFwd($E$3&amp;T(CalculationTrigger2),C349,,5,C350)</f>
        <v>-9.5635610073404795E-4</v>
      </c>
      <c r="F349" s="260">
        <f>_xll.xlShmInterpRateFwd($F$3&amp;T(CalculationTrigger2),C349,,5,C350)</f>
        <v>-9.7979635421400211E-4</v>
      </c>
      <c r="G349" s="268">
        <f t="shared" si="10"/>
        <v>4.022841557398539E-2</v>
      </c>
      <c r="H349" s="275">
        <f t="shared" si="11"/>
        <v>0.23440253479954154</v>
      </c>
      <c r="I349" s="250"/>
      <c r="J349" s="251"/>
      <c r="K349" s="251"/>
      <c r="L349" s="251"/>
    </row>
    <row r="350" spans="2:12" x14ac:dyDescent="0.2">
      <c r="B350" s="112" t="s">
        <v>156</v>
      </c>
      <c r="C350" s="113">
        <f>_xll.qlCalendarAdvance("TARGET",C349,B350,"mf")</f>
        <v>43325</v>
      </c>
      <c r="D350" s="120">
        <f>_xll.xlShmInterpRateFwd($D$3&amp;T(CalculationTrigger2),C350,,5,C351)</f>
        <v>-9.4498392333710864E-4</v>
      </c>
      <c r="E350" s="260">
        <f>_xll.xlShmInterpRateFwd($E$3&amp;T(CalculationTrigger2),C350,,5,C351)</f>
        <v>-9.4894562847451069E-4</v>
      </c>
      <c r="F350" s="260">
        <f>_xll.xlShmInterpRateFwd($F$3&amp;T(CalculationTrigger2),C350,,5,C351)</f>
        <v>-9.7220202810736217E-4</v>
      </c>
      <c r="G350" s="268">
        <f t="shared" si="10"/>
        <v>3.9617051374020523E-2</v>
      </c>
      <c r="H350" s="275">
        <f t="shared" si="11"/>
        <v>0.23256399632851479</v>
      </c>
      <c r="I350" s="250"/>
      <c r="J350" s="251"/>
      <c r="K350" s="251"/>
      <c r="L350" s="251"/>
    </row>
    <row r="351" spans="2:12" x14ac:dyDescent="0.2">
      <c r="B351" s="112" t="s">
        <v>156</v>
      </c>
      <c r="C351" s="113">
        <f>_xll.qlCalendarAdvance("TARGET",C350,B351,"mf")</f>
        <v>43326</v>
      </c>
      <c r="D351" s="120">
        <f>_xll.xlShmInterpRateFwd($D$3&amp;T(CalculationTrigger2),C351,,5,C352)</f>
        <v>-9.4127608260846033E-4</v>
      </c>
      <c r="E351" s="260">
        <f>_xll.xlShmInterpRateFwd($E$3&amp;T(CalculationTrigger2),C351,,5,C352)</f>
        <v>-9.4520233269352477E-4</v>
      </c>
      <c r="F351" s="260">
        <f>_xll.xlShmInterpRateFwd($F$3&amp;T(CalculationTrigger2),C351,,5,C352)</f>
        <v>-9.6834061147463388E-4</v>
      </c>
      <c r="G351" s="268">
        <f t="shared" si="10"/>
        <v>3.9262500850644352E-2</v>
      </c>
      <c r="H351" s="275">
        <f t="shared" si="11"/>
        <v>0.23138278781109112</v>
      </c>
      <c r="I351" s="250"/>
      <c r="J351" s="251"/>
      <c r="K351" s="251"/>
      <c r="L351" s="251"/>
    </row>
    <row r="352" spans="2:12" x14ac:dyDescent="0.2">
      <c r="B352" s="112" t="s">
        <v>156</v>
      </c>
      <c r="C352" s="113">
        <f>_xll.qlCalendarAdvance("TARGET",C351,B352,"mf")</f>
        <v>43327</v>
      </c>
      <c r="D352" s="120">
        <f>_xll.xlShmInterpRateFwd($D$3&amp;T(CalculationTrigger2),C352,,5,C353)</f>
        <v>-9.3754881908202135E-4</v>
      </c>
      <c r="E352" s="260">
        <f>_xll.xlShmInterpRateFwd($E$3&amp;T(CalculationTrigger2),C352,,5,C353)</f>
        <v>-9.4143665561554225E-4</v>
      </c>
      <c r="F352" s="260">
        <f>_xll.xlShmInterpRateFwd($F$3&amp;T(CalculationTrigger2),C352,,5,C353)</f>
        <v>-9.6444095392307237E-4</v>
      </c>
      <c r="G352" s="268">
        <f t="shared" si="10"/>
        <v>3.8878365335208921E-2</v>
      </c>
      <c r="H352" s="275">
        <f t="shared" si="11"/>
        <v>0.23004298307530124</v>
      </c>
      <c r="I352" s="250"/>
      <c r="J352" s="251"/>
      <c r="K352" s="251"/>
      <c r="L352" s="251"/>
    </row>
    <row r="353" spans="2:12" x14ac:dyDescent="0.2">
      <c r="B353" s="112" t="s">
        <v>156</v>
      </c>
      <c r="C353" s="113">
        <f>_xll.qlCalendarAdvance("TARGET",C352,B353,"mf")</f>
        <v>43328</v>
      </c>
      <c r="D353" s="120">
        <f>_xll.xlShmInterpRateFwd($D$3&amp;T(CalculationTrigger2),C353,,5,C354)</f>
        <v>-9.3380195623870503E-4</v>
      </c>
      <c r="E353" s="260">
        <f>_xll.xlShmInterpRateFwd($E$3&amp;T(CalculationTrigger2),C353,,5,C354)</f>
        <v>-9.3764839867680936E-4</v>
      </c>
      <c r="F353" s="260">
        <f>_xll.xlShmInterpRateFwd($F$3&amp;T(CalculationTrigger2),C353,,5,C354)</f>
        <v>-9.6050273718315644E-4</v>
      </c>
      <c r="G353" s="268">
        <f t="shared" si="10"/>
        <v>3.8464424381043319E-2</v>
      </c>
      <c r="H353" s="275">
        <f t="shared" si="11"/>
        <v>0.2285433850634708</v>
      </c>
      <c r="I353" s="250"/>
      <c r="J353" s="251"/>
      <c r="K353" s="251"/>
      <c r="L353" s="251"/>
    </row>
    <row r="354" spans="2:12" x14ac:dyDescent="0.2">
      <c r="B354" s="112" t="s">
        <v>156</v>
      </c>
      <c r="C354" s="113">
        <f>_xll.qlCalendarAdvance("TARGET",C353,B354,"mf")</f>
        <v>43329</v>
      </c>
      <c r="D354" s="120">
        <f>_xll.xlShmInterpRateFwd($D$3&amp;T(CalculationTrigger2),C354,,5,C355)</f>
        <v>-9.2623966732842682E-4</v>
      </c>
      <c r="E354" s="260">
        <f>_xll.xlShmInterpRateFwd($E$3&amp;T(CalculationTrigger2),C354,,5,C355)</f>
        <v>-9.2999325845169695E-4</v>
      </c>
      <c r="F354" s="260">
        <f>_xll.xlShmInterpRateFwd($F$3&amp;T(CalculationTrigger2),C354,,5,C355)</f>
        <v>-9.5249369499077685E-4</v>
      </c>
      <c r="G354" s="268">
        <f t="shared" si="10"/>
        <v>3.7535911232701273E-2</v>
      </c>
      <c r="H354" s="275">
        <f t="shared" si="11"/>
        <v>0.22500436539079899</v>
      </c>
      <c r="I354" s="250"/>
      <c r="J354" s="251"/>
      <c r="K354" s="251"/>
      <c r="L354" s="251"/>
    </row>
    <row r="355" spans="2:12" x14ac:dyDescent="0.2">
      <c r="B355" s="112" t="s">
        <v>156</v>
      </c>
      <c r="C355" s="113">
        <f>_xll.qlCalendarAdvance("TARGET",C354,B355,"mf")</f>
        <v>43332</v>
      </c>
      <c r="D355" s="120">
        <f>_xll.xlShmInterpRateFwd($D$3&amp;T(CalculationTrigger2),C355,,5,C356)</f>
        <v>-9.1861498455604455E-4</v>
      </c>
      <c r="E355" s="260">
        <f>_xll.xlShmInterpRateFwd($E$3&amp;T(CalculationTrigger2),C355,,5,C356)</f>
        <v>-9.2226560889989027E-4</v>
      </c>
      <c r="F355" s="260">
        <f>_xll.xlShmInterpRateFwd($F$3&amp;T(CalculationTrigger2),C355,,5,C356)</f>
        <v>-9.4435790873331781E-4</v>
      </c>
      <c r="G355" s="268">
        <f t="shared" si="10"/>
        <v>3.6506243438457278E-2</v>
      </c>
      <c r="H355" s="275">
        <f t="shared" si="11"/>
        <v>0.22092299833427539</v>
      </c>
      <c r="I355" s="250"/>
      <c r="J355" s="251"/>
      <c r="K355" s="251"/>
      <c r="L355" s="251"/>
    </row>
    <row r="356" spans="2:12" x14ac:dyDescent="0.2">
      <c r="B356" s="112" t="s">
        <v>156</v>
      </c>
      <c r="C356" s="113">
        <f>_xll.qlCalendarAdvance("TARGET",C355,B356,"mf")</f>
        <v>43333</v>
      </c>
      <c r="D356" s="120">
        <f>_xll.xlShmInterpRateFwd($D$3&amp;T(CalculationTrigger2),C356,,5,C357)</f>
        <v>-9.1476747969164299E-4</v>
      </c>
      <c r="E356" s="260">
        <f>_xll.xlShmInterpRateFwd($E$3&amp;T(CalculationTrigger2),C356,,5,C357)</f>
        <v>-9.1836147954925992E-4</v>
      </c>
      <c r="F356" s="260">
        <f>_xll.xlShmInterpRateFwd($F$3&amp;T(CalculationTrigger2),C356,,5,C357)</f>
        <v>-9.4022211900828174E-4</v>
      </c>
      <c r="G356" s="268">
        <f t="shared" si="10"/>
        <v>3.5939998576169259E-2</v>
      </c>
      <c r="H356" s="275">
        <f t="shared" si="11"/>
        <v>0.21860639459021824</v>
      </c>
      <c r="I356" s="250"/>
      <c r="J356" s="251"/>
      <c r="K356" s="251"/>
      <c r="L356" s="251"/>
    </row>
    <row r="357" spans="2:12" x14ac:dyDescent="0.2">
      <c r="B357" s="112" t="s">
        <v>156</v>
      </c>
      <c r="C357" s="113">
        <f>_xll.qlCalendarAdvance("TARGET",C356,B357,"mf")</f>
        <v>43334</v>
      </c>
      <c r="D357" s="120">
        <f>_xll.xlShmInterpRateFwd($D$3&amp;T(CalculationTrigger2),C357,,5,C358)</f>
        <v>-9.1089931696272414E-4</v>
      </c>
      <c r="E357" s="260">
        <f>_xll.xlShmInterpRateFwd($E$3&amp;T(CalculationTrigger2),C357,,5,C358)</f>
        <v>-9.1443358073783974E-4</v>
      </c>
      <c r="F357" s="260">
        <f>_xll.xlShmInterpRateFwd($F$3&amp;T(CalculationTrigger2),C357,,5,C358)</f>
        <v>-9.3604585942305761E-4</v>
      </c>
      <c r="G357" s="268">
        <f t="shared" si="10"/>
        <v>3.5342637751155981E-2</v>
      </c>
      <c r="H357" s="275">
        <f t="shared" si="11"/>
        <v>0.2161227868521787</v>
      </c>
      <c r="I357" s="250"/>
      <c r="J357" s="251"/>
      <c r="K357" s="251"/>
      <c r="L357" s="251"/>
    </row>
    <row r="358" spans="2:12" x14ac:dyDescent="0.2">
      <c r="B358" s="112" t="s">
        <v>156</v>
      </c>
      <c r="C358" s="113">
        <f>_xll.qlCalendarAdvance("TARGET",C357,B358,"mf")</f>
        <v>43335</v>
      </c>
      <c r="D358" s="120">
        <f>_xll.xlShmInterpRateFwd($D$3&amp;T(CalculationTrigger2),C358,,5,C359)</f>
        <v>-9.0701032041737328E-4</v>
      </c>
      <c r="E358" s="260">
        <f>_xll.xlShmInterpRateFwd($E$3&amp;T(CalculationTrigger2),C358,,5,C359)</f>
        <v>-9.1048171455006483E-4</v>
      </c>
      <c r="F358" s="260">
        <f>_xll.xlShmInterpRateFwd($F$3&amp;T(CalculationTrigger2),C358,,5,C359)</f>
        <v>-9.3182881130251822E-4</v>
      </c>
      <c r="G358" s="268">
        <f t="shared" si="10"/>
        <v>3.4713941326915521E-2</v>
      </c>
      <c r="H358" s="275">
        <f t="shared" si="11"/>
        <v>0.2134709675245339</v>
      </c>
      <c r="I358" s="250"/>
      <c r="J358" s="251"/>
      <c r="K358" s="251"/>
      <c r="L358" s="251"/>
    </row>
    <row r="359" spans="2:12" x14ac:dyDescent="0.2">
      <c r="B359" s="112" t="s">
        <v>156</v>
      </c>
      <c r="C359" s="113">
        <f>_xll.qlCalendarAdvance("TARGET",C358,B359,"mf")</f>
        <v>43336</v>
      </c>
      <c r="D359" s="120">
        <f>_xll.xlShmInterpRateFwd($D$3&amp;T(CalculationTrigger2),C359,,5,C360)</f>
        <v>-8.9915978337697176E-4</v>
      </c>
      <c r="E359" s="260">
        <f>_xll.xlShmInterpRateFwd($E$3&amp;T(CalculationTrigger2),C359,,5,C360)</f>
        <v>-9.024948670598176E-4</v>
      </c>
      <c r="F359" s="260">
        <f>_xll.xlShmInterpRateFwd($F$3&amp;T(CalculationTrigger2),C359,,5,C360)</f>
        <v>-9.2325482653831509E-4</v>
      </c>
      <c r="G359" s="268">
        <f t="shared" si="10"/>
        <v>3.3350836828458442E-2</v>
      </c>
      <c r="H359" s="275">
        <f t="shared" si="11"/>
        <v>0.20759959478497489</v>
      </c>
      <c r="I359" s="250"/>
      <c r="J359" s="251"/>
      <c r="K359" s="251"/>
      <c r="L359" s="251"/>
    </row>
    <row r="360" spans="2:12" x14ac:dyDescent="0.2">
      <c r="B360" s="112" t="s">
        <v>156</v>
      </c>
      <c r="C360" s="113">
        <f>_xll.qlCalendarAdvance("TARGET",C359,B360,"mf")</f>
        <v>43339</v>
      </c>
      <c r="D360" s="120">
        <f>_xll.xlShmInterpRateFwd($D$3&amp;T(CalculationTrigger2),C360,,5,C361)</f>
        <v>-8.9124246576719954E-4</v>
      </c>
      <c r="E360" s="260">
        <f>_xll.xlShmInterpRateFwd($E$3&amp;T(CalculationTrigger2),C360,,5,C361)</f>
        <v>-8.9443060791662967E-4</v>
      </c>
      <c r="F360" s="260">
        <f>_xll.xlShmInterpRateFwd($F$3&amp;T(CalculationTrigger2),C360,,5,C361)</f>
        <v>-9.145463666894708E-4</v>
      </c>
      <c r="G360" s="268">
        <f t="shared" si="10"/>
        <v>3.1881421494301364E-2</v>
      </c>
      <c r="H360" s="275">
        <f t="shared" si="11"/>
        <v>0.20115758772841127</v>
      </c>
      <c r="I360" s="250"/>
      <c r="J360" s="251"/>
      <c r="K360" s="251"/>
      <c r="L360" s="251"/>
    </row>
    <row r="361" spans="2:12" x14ac:dyDescent="0.2">
      <c r="B361" s="112" t="s">
        <v>156</v>
      </c>
      <c r="C361" s="113">
        <f>_xll.qlCalendarAdvance("TARGET",C360,B361,"mf")</f>
        <v>43340</v>
      </c>
      <c r="D361" s="120">
        <f>_xll.xlShmInterpRateFwd($D$3&amp;T(CalculationTrigger2),C361,,5,C362)</f>
        <v>-8.8724665307978194E-4</v>
      </c>
      <c r="E361" s="260">
        <f>_xll.xlShmInterpRateFwd($E$3&amp;T(CalculationTrigger2),C361,,5,C362)</f>
        <v>-8.9035592971004182E-4</v>
      </c>
      <c r="F361" s="260">
        <f>_xll.xlShmInterpRateFwd($F$3&amp;T(CalculationTrigger2),C361,,5,C362)</f>
        <v>-9.1012060013991459E-4</v>
      </c>
      <c r="G361" s="268">
        <f t="shared" si="10"/>
        <v>3.1092766302598773E-2</v>
      </c>
      <c r="H361" s="275">
        <f t="shared" si="11"/>
        <v>0.19764670429872774</v>
      </c>
      <c r="I361" s="250"/>
      <c r="J361" s="251"/>
      <c r="K361" s="251"/>
      <c r="L361" s="251"/>
    </row>
    <row r="362" spans="2:12" x14ac:dyDescent="0.2">
      <c r="B362" s="112" t="s">
        <v>156</v>
      </c>
      <c r="C362" s="113">
        <f>_xll.qlCalendarAdvance("TARGET",C361,B362,"mf")</f>
        <v>43341</v>
      </c>
      <c r="D362" s="120">
        <f>_xll.xlShmInterpRateFwd($D$3&amp;T(CalculationTrigger2),C362,,5,C363)</f>
        <v>-8.8322894818945827E-4</v>
      </c>
      <c r="E362" s="260">
        <f>_xll.xlShmInterpRateFwd($E$3&amp;T(CalculationTrigger2),C362,,5,C363)</f>
        <v>-8.8625609420176518E-4</v>
      </c>
      <c r="F362" s="260">
        <f>_xll.xlShmInterpRateFwd($F$3&amp;T(CalculationTrigger2),C362,,5,C363)</f>
        <v>-9.0565213446189047E-4</v>
      </c>
      <c r="G362" s="268">
        <f t="shared" si="10"/>
        <v>3.0271460123069104E-2</v>
      </c>
      <c r="H362" s="275">
        <f t="shared" si="11"/>
        <v>0.19396040260125286</v>
      </c>
      <c r="I362" s="250"/>
      <c r="J362" s="251"/>
      <c r="K362" s="251"/>
      <c r="L362" s="251"/>
    </row>
    <row r="363" spans="2:12" x14ac:dyDescent="0.2">
      <c r="B363" s="112" t="s">
        <v>156</v>
      </c>
      <c r="C363" s="113">
        <f>_xll.qlCalendarAdvance("TARGET",C362,B363,"mf")</f>
        <v>43342</v>
      </c>
      <c r="D363" s="120">
        <f>_xll.xlShmInterpRateFwd($D$3&amp;T(CalculationTrigger2),C363,,5,C364)</f>
        <v>-8.7918917433369597E-4</v>
      </c>
      <c r="E363" s="260">
        <f>_xll.xlShmInterpRateFwd($E$3&amp;T(CalculationTrigger2),C363,,5,C364)</f>
        <v>-8.8213090323290575E-4</v>
      </c>
      <c r="F363" s="260">
        <f>_xll.xlShmInterpRateFwd($F$3&amp;T(CalculationTrigger2),C363,,5,C364)</f>
        <v>-9.0114065130404274E-4</v>
      </c>
      <c r="G363" s="268">
        <f t="shared" si="10"/>
        <v>2.941728899209773E-2</v>
      </c>
      <c r="H363" s="275">
        <f t="shared" si="11"/>
        <v>0.19009748071136998</v>
      </c>
      <c r="I363" s="250"/>
      <c r="J363" s="251"/>
      <c r="K363" s="251"/>
      <c r="L363" s="251"/>
    </row>
    <row r="364" spans="2:12" x14ac:dyDescent="0.2">
      <c r="B364" s="112" t="s">
        <v>156</v>
      </c>
      <c r="C364" s="113">
        <f>_xll.qlCalendarAdvance("TARGET",C363,B364,"mf")</f>
        <v>43343</v>
      </c>
      <c r="D364" s="120">
        <f>_xll.xlShmInterpRateFwd($D$3&amp;T(CalculationTrigger2),C364,,5,C365)</f>
        <v>-8.7103310339147453E-4</v>
      </c>
      <c r="E364" s="260">
        <f>_xll.xlShmInterpRateFwd($E$3&amp;T(CalculationTrigger2),C364,,5,C365)</f>
        <v>-8.7379291976397405E-4</v>
      </c>
      <c r="F364" s="260">
        <f>_xll.xlShmInterpRateFwd($F$3&amp;T(CalculationTrigger2),C364,,5,C365)</f>
        <v>-8.9197052151269779E-4</v>
      </c>
      <c r="G364" s="268">
        <f t="shared" si="10"/>
        <v>2.7598163724995139E-2</v>
      </c>
      <c r="H364" s="275">
        <f t="shared" si="11"/>
        <v>0.18177601748723737</v>
      </c>
      <c r="I364" s="250"/>
      <c r="J364" s="251"/>
      <c r="K364" s="251"/>
      <c r="L364" s="251"/>
    </row>
    <row r="365" spans="2:12" x14ac:dyDescent="0.2">
      <c r="B365" s="112" t="s">
        <v>156</v>
      </c>
      <c r="C365" s="113">
        <f>_xll.qlCalendarAdvance("TARGET",C364,B365,"mf")</f>
        <v>43346</v>
      </c>
      <c r="D365" s="120">
        <f>_xll.xlShmInterpRateFwd($D$3&amp;T(CalculationTrigger2),C365,,5,C366)</f>
        <v>-8.6280586324400548E-4</v>
      </c>
      <c r="E365" s="260">
        <f>_xll.xlShmInterpRateFwd($E$3&amp;T(CalculationTrigger2),C365,,5,C366)</f>
        <v>-8.6537261906033316E-4</v>
      </c>
      <c r="F365" s="260">
        <f>_xll.xlShmInterpRateFwd($F$3&amp;T(CalculationTrigger2),C365,,5,C366)</f>
        <v>-8.8265817506212032E-4</v>
      </c>
      <c r="G365" s="268">
        <f t="shared" si="10"/>
        <v>2.5667558163276719E-2</v>
      </c>
      <c r="H365" s="275">
        <f t="shared" si="11"/>
        <v>0.17285556001787167</v>
      </c>
      <c r="I365" s="250"/>
      <c r="J365" s="251"/>
      <c r="K365" s="251"/>
      <c r="L365" s="251"/>
    </row>
    <row r="366" spans="2:12" x14ac:dyDescent="0.2">
      <c r="B366" s="112" t="s">
        <v>156</v>
      </c>
      <c r="C366" s="113">
        <f>_xll.qlCalendarAdvance("TARGET",C365,B366,"mf")</f>
        <v>43347</v>
      </c>
      <c r="D366" s="120">
        <f>_xll.xlShmInterpRateFwd($D$3&amp;T(CalculationTrigger2),C366,,5,C367)</f>
        <v>-8.5865309944380467E-4</v>
      </c>
      <c r="E366" s="260">
        <f>_xll.xlShmInterpRateFwd($E$3&amp;T(CalculationTrigger2),C366,,5,C367)</f>
        <v>-8.611176766211325E-4</v>
      </c>
      <c r="F366" s="260">
        <f>_xll.xlShmInterpRateFwd($F$3&amp;T(CalculationTrigger2),C366,,5,C367)</f>
        <v>-8.7792682777380903E-4</v>
      </c>
      <c r="G366" s="268">
        <f t="shared" si="10"/>
        <v>2.464577177327832E-2</v>
      </c>
      <c r="H366" s="275">
        <f t="shared" si="11"/>
        <v>0.16809151152676538</v>
      </c>
      <c r="I366" s="250"/>
      <c r="J366" s="251"/>
      <c r="K366" s="251"/>
      <c r="L366" s="251"/>
    </row>
    <row r="367" spans="2:12" x14ac:dyDescent="0.2">
      <c r="B367" s="112" t="s">
        <v>156</v>
      </c>
      <c r="C367" s="113">
        <f>_xll.qlCalendarAdvance("TARGET",C366,B367,"mf")</f>
        <v>43348</v>
      </c>
      <c r="D367" s="120">
        <f>_xll.xlShmInterpRateFwd($D$3&amp;T(CalculationTrigger2),C367,,5,C368)</f>
        <v>-8.5763676165492516E-4</v>
      </c>
      <c r="E367" s="260">
        <f>_xll.xlShmInterpRateFwd($E$3&amp;T(CalculationTrigger2),C367,,5,C368)</f>
        <v>-8.5990061903293757E-4</v>
      </c>
      <c r="F367" s="260">
        <f>_xll.xlShmInterpRateFwd($F$3&amp;T(CalculationTrigger2),C367,,5,C368)</f>
        <v>-8.7578061821386827E-4</v>
      </c>
      <c r="G367" s="268">
        <f t="shared" si="10"/>
        <v>2.2638573780124065E-2</v>
      </c>
      <c r="H367" s="275">
        <f t="shared" si="11"/>
        <v>0.15879999180930704</v>
      </c>
      <c r="I367" s="250"/>
      <c r="J367" s="251"/>
      <c r="K367" s="251"/>
      <c r="L367" s="251"/>
    </row>
    <row r="368" spans="2:12" x14ac:dyDescent="0.2">
      <c r="B368" s="112" t="s">
        <v>156</v>
      </c>
      <c r="C368" s="113">
        <f>_xll.qlCalendarAdvance("TARGET",C367,B368,"mf")</f>
        <v>43349</v>
      </c>
      <c r="D368" s="120">
        <f>_xll.xlShmInterpRateFwd($D$3&amp;T(CalculationTrigger2),C368,,5,C369)</f>
        <v>-8.5937598283165927E-4</v>
      </c>
      <c r="E368" s="260">
        <f>_xll.xlShmInterpRateFwd($E$3&amp;T(CalculationTrigger2),C368,,5,C369)</f>
        <v>-8.613569504529251E-4</v>
      </c>
      <c r="F368" s="260">
        <f>_xll.xlShmInterpRateFwd($F$3&amp;T(CalculationTrigger2),C368,,5,C369)</f>
        <v>-8.7593317737974909E-4</v>
      </c>
      <c r="G368" s="268">
        <f t="shared" si="10"/>
        <v>1.9809676212658323E-2</v>
      </c>
      <c r="H368" s="275">
        <f t="shared" si="11"/>
        <v>0.14576226926823987</v>
      </c>
      <c r="I368" s="250"/>
      <c r="J368" s="251"/>
      <c r="K368" s="251"/>
      <c r="L368" s="251"/>
    </row>
    <row r="369" spans="2:12" x14ac:dyDescent="0.2">
      <c r="B369" s="112" t="s">
        <v>156</v>
      </c>
      <c r="C369" s="113">
        <f>_xll.qlCalendarAdvance("TARGET",C368,B369,"mf")</f>
        <v>43350</v>
      </c>
      <c r="D369" s="120">
        <f>_xll.xlShmInterpRateFwd($D$3&amp;T(CalculationTrigger2),C369,,5,C370)</f>
        <v>-8.6085098736245246E-4</v>
      </c>
      <c r="E369" s="260">
        <f>_xll.xlShmInterpRateFwd($E$3&amp;T(CalculationTrigger2),C369,,5,C370)</f>
        <v>-8.6233737803611838E-4</v>
      </c>
      <c r="F369" s="260">
        <f>_xll.xlShmInterpRateFwd($F$3&amp;T(CalculationTrigger2),C369,,5,C370)</f>
        <v>-8.7463886709206683E-4</v>
      </c>
      <c r="G369" s="268">
        <f t="shared" si="10"/>
        <v>1.4863906736659223E-2</v>
      </c>
      <c r="H369" s="275">
        <f t="shared" si="11"/>
        <v>0.12301489055948452</v>
      </c>
      <c r="I369" s="250"/>
      <c r="J369" s="251"/>
      <c r="K369" s="251"/>
      <c r="L369" s="251"/>
    </row>
    <row r="370" spans="2:12" x14ac:dyDescent="0.2">
      <c r="B370" s="112" t="s">
        <v>156</v>
      </c>
      <c r="C370" s="113">
        <f>_xll.qlCalendarAdvance("TARGET",C369,B370,"mf")</f>
        <v>43353</v>
      </c>
      <c r="D370" s="120">
        <f>_xll.xlShmInterpRateFwd($D$3&amp;T(CalculationTrigger2),C370,,5,C371)</f>
        <v>-8.6030449019785214E-4</v>
      </c>
      <c r="E370" s="260">
        <f>_xll.xlShmInterpRateFwd($E$3&amp;T(CalculationTrigger2),C370,,5,C371)</f>
        <v>-8.6136840240044331E-4</v>
      </c>
      <c r="F370" s="260">
        <f>_xll.xlShmInterpRateFwd($F$3&amp;T(CalculationTrigger2),C370,,5,C371)</f>
        <v>-8.7173222317942975E-4</v>
      </c>
      <c r="G370" s="268">
        <f t="shared" si="10"/>
        <v>1.0639122025911732E-2</v>
      </c>
      <c r="H370" s="275">
        <f t="shared" si="11"/>
        <v>0.10363820778986439</v>
      </c>
      <c r="I370" s="250"/>
      <c r="J370" s="251"/>
      <c r="K370" s="251"/>
      <c r="L370" s="251"/>
    </row>
    <row r="371" spans="2:12" x14ac:dyDescent="0.2">
      <c r="B371" s="112" t="s">
        <v>156</v>
      </c>
      <c r="C371" s="113">
        <f>_xll.qlCalendarAdvance("TARGET",C370,B371,"mf")</f>
        <v>43354</v>
      </c>
      <c r="D371" s="120">
        <f>_xll.xlShmInterpRateFwd($D$3&amp;T(CalculationTrigger2),C371,,5,C372)</f>
        <v>-8.5900536779588341E-4</v>
      </c>
      <c r="E371" s="260">
        <f>_xll.xlShmInterpRateFwd($E$3&amp;T(CalculationTrigger2),C371,,5,C372)</f>
        <v>-8.598945167630238E-4</v>
      </c>
      <c r="F371" s="260">
        <f>_xll.xlShmInterpRateFwd($F$3&amp;T(CalculationTrigger2),C371,,5,C372)</f>
        <v>-8.6945999431249437E-4</v>
      </c>
      <c r="G371" s="268">
        <f t="shared" si="10"/>
        <v>8.8914896714039227E-3</v>
      </c>
      <c r="H371" s="275">
        <f t="shared" si="11"/>
        <v>9.5654775494705704E-2</v>
      </c>
      <c r="I371" s="250"/>
      <c r="J371" s="251"/>
      <c r="K371" s="251"/>
      <c r="L371" s="251"/>
    </row>
    <row r="372" spans="2:12" x14ac:dyDescent="0.2">
      <c r="B372" s="112" t="s">
        <v>156</v>
      </c>
      <c r="C372" s="113">
        <f>_xll.qlCalendarAdvance("TARGET",C371,B372,"mf")</f>
        <v>43355</v>
      </c>
      <c r="D372" s="120">
        <f>_xll.xlShmInterpRateFwd($D$3&amp;T(CalculationTrigger2),C372,,5,C373)</f>
        <v>-8.5708408388986362E-4</v>
      </c>
      <c r="E372" s="260">
        <f>_xll.xlShmInterpRateFwd($E$3&amp;T(CalculationTrigger2),C372,,5,C373)</f>
        <v>-8.5782061962785513E-4</v>
      </c>
      <c r="F372" s="260">
        <f>_xll.xlShmInterpRateFwd($F$3&amp;T(CalculationTrigger2),C372,,5,C373)</f>
        <v>-8.6669129260472349E-4</v>
      </c>
      <c r="G372" s="268">
        <f t="shared" si="10"/>
        <v>7.3653573799150034E-3</v>
      </c>
      <c r="H372" s="275">
        <f t="shared" si="11"/>
        <v>8.8706729768683656E-2</v>
      </c>
      <c r="I372" s="250"/>
      <c r="J372" s="251"/>
      <c r="K372" s="251"/>
      <c r="L372" s="251"/>
    </row>
    <row r="373" spans="2:12" x14ac:dyDescent="0.2">
      <c r="B373" s="112" t="s">
        <v>156</v>
      </c>
      <c r="C373" s="113">
        <f>_xll.qlCalendarAdvance("TARGET",C372,B373,"mf")</f>
        <v>43356</v>
      </c>
      <c r="D373" s="120">
        <f>_xll.xlShmInterpRateFwd($D$3&amp;T(CalculationTrigger2),C373,,5,C374)</f>
        <v>-8.5453580723292039E-4</v>
      </c>
      <c r="E373" s="260">
        <f>_xll.xlShmInterpRateFwd($E$3&amp;T(CalculationTrigger2),C373,,5,C374)</f>
        <v>-8.5514205513060508E-4</v>
      </c>
      <c r="F373" s="260">
        <f>_xll.xlShmInterpRateFwd($F$3&amp;T(CalculationTrigger2),C373,,5,C374)</f>
        <v>-8.6342227913250105E-4</v>
      </c>
      <c r="G373" s="268">
        <f t="shared" si="10"/>
        <v>6.062478976846938E-3</v>
      </c>
      <c r="H373" s="275">
        <f t="shared" si="11"/>
        <v>8.2802240018959666E-2</v>
      </c>
      <c r="I373" s="250"/>
      <c r="J373" s="251"/>
      <c r="K373" s="251"/>
      <c r="L373" s="251"/>
    </row>
    <row r="374" spans="2:12" x14ac:dyDescent="0.2">
      <c r="B374" s="112" t="s">
        <v>156</v>
      </c>
      <c r="C374" s="113">
        <f>_xll.qlCalendarAdvance("TARGET",C373,B374,"mf")</f>
        <v>43357</v>
      </c>
      <c r="D374" s="120">
        <f>_xll.xlShmInterpRateFwd($D$3&amp;T(CalculationTrigger2),C374,,5,C375)</f>
        <v>-8.4732315681589824E-4</v>
      </c>
      <c r="E374" s="260">
        <f>_xll.xlShmInterpRateFwd($E$3&amp;T(CalculationTrigger2),C374,,5,C375)</f>
        <v>-8.4774411827382909E-4</v>
      </c>
      <c r="F374" s="260">
        <f>_xll.xlShmInterpRateFwd($F$3&amp;T(CalculationTrigger2),C374,,5,C375)</f>
        <v>-8.5519535111505543E-4</v>
      </c>
      <c r="G374" s="268">
        <f t="shared" si="10"/>
        <v>4.2096145793084783E-3</v>
      </c>
      <c r="H374" s="275">
        <f t="shared" si="11"/>
        <v>7.4512328412263421E-2</v>
      </c>
      <c r="I374" s="250"/>
      <c r="J374" s="251"/>
      <c r="K374" s="251"/>
      <c r="L374" s="251"/>
    </row>
    <row r="375" spans="2:12" x14ac:dyDescent="0.2">
      <c r="B375" s="112" t="s">
        <v>156</v>
      </c>
      <c r="C375" s="113">
        <f>_xll.qlCalendarAdvance("TARGET",C374,B375,"mf")</f>
        <v>43360</v>
      </c>
      <c r="D375" s="120">
        <f>_xll.xlShmInterpRateFwd($D$3&amp;T(CalculationTrigger2),C375,,5,C376)</f>
        <v>-8.3797615505253097E-4</v>
      </c>
      <c r="E375" s="260">
        <f>_xll.xlShmInterpRateFwd($E$3&amp;T(CalculationTrigger2),C375,,5,C376)</f>
        <v>-8.3828800050091514E-4</v>
      </c>
      <c r="F375" s="260">
        <f>_xll.xlShmInterpRateFwd($F$3&amp;T(CalculationTrigger2),C375,,5,C376)</f>
        <v>-8.4526634039910876E-4</v>
      </c>
      <c r="G375" s="268">
        <f t="shared" si="10"/>
        <v>3.1184544838417077E-3</v>
      </c>
      <c r="H375" s="275">
        <f t="shared" si="11"/>
        <v>6.9783398981936154E-2</v>
      </c>
      <c r="I375" s="250"/>
      <c r="J375" s="251"/>
      <c r="K375" s="251"/>
      <c r="L375" s="251"/>
    </row>
    <row r="376" spans="2:12" x14ac:dyDescent="0.2">
      <c r="B376" s="112" t="s">
        <v>156</v>
      </c>
      <c r="C376" s="113">
        <f>_xll.qlCalendarAdvance("TARGET",C375,B376,"mf")</f>
        <v>43361</v>
      </c>
      <c r="D376" s="120">
        <f>_xll.xlShmInterpRateFwd($D$3&amp;T(CalculationTrigger2),C376,,5,C377)</f>
        <v>-8.3222045056031448E-4</v>
      </c>
      <c r="E376" s="260">
        <f>_xll.xlShmInterpRateFwd($E$3&amp;T(CalculationTrigger2),C376,,5,C377)</f>
        <v>-8.325162577621436E-4</v>
      </c>
      <c r="F376" s="260">
        <f>_xll.xlShmInterpRateFwd($F$3&amp;T(CalculationTrigger2),C376,,5,C377)</f>
        <v>-8.3943819195521428E-4</v>
      </c>
      <c r="G376" s="268">
        <f t="shared" si="10"/>
        <v>2.9580720182912409E-3</v>
      </c>
      <c r="H376" s="275">
        <f t="shared" si="11"/>
        <v>6.9219341930706765E-2</v>
      </c>
      <c r="I376" s="250"/>
      <c r="J376" s="251"/>
      <c r="K376" s="251"/>
      <c r="L376" s="251"/>
    </row>
    <row r="377" spans="2:12" x14ac:dyDescent="0.2">
      <c r="B377" s="112" t="s">
        <v>156</v>
      </c>
      <c r="C377" s="113">
        <f>_xll.qlCalendarAdvance("TARGET",C376,B377,"mf")</f>
        <v>43362</v>
      </c>
      <c r="D377" s="120">
        <f>_xll.xlShmInterpRateFwd($D$3&amp;T(CalculationTrigger2),C377,,5,C378)</f>
        <v>-8.2580876755344043E-4</v>
      </c>
      <c r="E377" s="260">
        <f>_xll.xlShmInterpRateFwd($E$3&amp;T(CalculationTrigger2),C377,,5,C378)</f>
        <v>-8.2611191096074524E-4</v>
      </c>
      <c r="F377" s="260">
        <f>_xll.xlShmInterpRateFwd($F$3&amp;T(CalculationTrigger2),C377,,5,C378)</f>
        <v>-8.3308670086526125E-4</v>
      </c>
      <c r="G377" s="268">
        <f t="shared" si="10"/>
        <v>3.0314340730480324E-3</v>
      </c>
      <c r="H377" s="275">
        <f t="shared" si="11"/>
        <v>6.9747899045160142E-2</v>
      </c>
      <c r="I377" s="250"/>
      <c r="J377" s="251"/>
      <c r="K377" s="251"/>
      <c r="L377" s="251"/>
    </row>
    <row r="378" spans="2:12" x14ac:dyDescent="0.2">
      <c r="B378" s="112" t="s">
        <v>156</v>
      </c>
      <c r="C378" s="113">
        <f>_xll.qlCalendarAdvance("TARGET",C377,B378,"mf")</f>
        <v>43363</v>
      </c>
      <c r="D378" s="120">
        <f>_xll.xlShmInterpRateFwd($D$3&amp;T(CalculationTrigger2),C378,,5,C379)</f>
        <v>-8.1873627489669138E-4</v>
      </c>
      <c r="E378" s="260">
        <f>_xll.xlShmInterpRateFwd($E$3&amp;T(CalculationTrigger2),C378,,5,C379)</f>
        <v>-8.1907030434741584E-4</v>
      </c>
      <c r="F378" s="260">
        <f>_xll.xlShmInterpRateFwd($F$3&amp;T(CalculationTrigger2),C378,,5,C379)</f>
        <v>-8.2620802890221833E-4</v>
      </c>
      <c r="G378" s="268">
        <f t="shared" si="10"/>
        <v>3.3402945072446601E-3</v>
      </c>
      <c r="H378" s="275">
        <f t="shared" si="11"/>
        <v>7.1377245548024909E-2</v>
      </c>
      <c r="I378" s="250"/>
      <c r="J378" s="251"/>
      <c r="K378" s="251"/>
      <c r="L378" s="251"/>
    </row>
    <row r="379" spans="2:12" x14ac:dyDescent="0.2">
      <c r="B379" s="112" t="s">
        <v>156</v>
      </c>
      <c r="C379" s="113">
        <f>_xll.qlCalendarAdvance("TARGET",C378,B379,"mf")</f>
        <v>43364</v>
      </c>
      <c r="D379" s="120">
        <f>_xll.xlShmInterpRateFwd($D$3&amp;T(CalculationTrigger2),C379,,5,C380)</f>
        <v>-8.0236267221601857E-4</v>
      </c>
      <c r="E379" s="260">
        <f>_xll.xlShmInterpRateFwd($E$3&amp;T(CalculationTrigger2),C379,,5,C380)</f>
        <v>-8.028378453970251E-4</v>
      </c>
      <c r="F379" s="260">
        <f>_xll.xlShmInterpRateFwd($F$3&amp;T(CalculationTrigger2),C379,,5,C380)</f>
        <v>-8.1067242165023981E-4</v>
      </c>
      <c r="G379" s="268">
        <f t="shared" si="10"/>
        <v>4.7517318100653416E-3</v>
      </c>
      <c r="H379" s="275">
        <f t="shared" si="11"/>
        <v>7.8345762532147076E-2</v>
      </c>
      <c r="I379" s="250"/>
      <c r="J379" s="251"/>
      <c r="K379" s="251"/>
      <c r="L379" s="251"/>
    </row>
    <row r="380" spans="2:12" x14ac:dyDescent="0.2">
      <c r="B380" s="112" t="s">
        <v>156</v>
      </c>
      <c r="C380" s="113">
        <f>_xll.qlCalendarAdvance("TARGET",C379,B380,"mf")</f>
        <v>43367</v>
      </c>
      <c r="D380" s="120">
        <f>_xll.xlShmInterpRateFwd($D$3&amp;T(CalculationTrigger2),C380,,5,C381)</f>
        <v>-7.8374158819060507E-4</v>
      </c>
      <c r="E380" s="260">
        <f>_xll.xlShmInterpRateFwd($E$3&amp;T(CalculationTrigger2),C380,,5,C381)</f>
        <v>-7.8443815780079743E-4</v>
      </c>
      <c r="F380" s="260">
        <f>_xll.xlShmInterpRateFwd($F$3&amp;T(CalculationTrigger2),C380,,5,C381)</f>
        <v>-7.9334476014057719E-4</v>
      </c>
      <c r="G380" s="268">
        <f t="shared" si="10"/>
        <v>6.9656961019235516E-3</v>
      </c>
      <c r="H380" s="275">
        <f t="shared" si="11"/>
        <v>8.906602339779765E-2</v>
      </c>
      <c r="I380" s="250"/>
      <c r="J380" s="251"/>
      <c r="K380" s="251"/>
      <c r="L380" s="251"/>
    </row>
    <row r="381" spans="2:12" x14ac:dyDescent="0.2">
      <c r="B381" s="112" t="s">
        <v>156</v>
      </c>
      <c r="C381" s="113">
        <f>_xll.qlCalendarAdvance("TARGET",C380,B381,"mf")</f>
        <v>43368</v>
      </c>
      <c r="D381" s="120">
        <f>_xll.xlShmInterpRateFwd($D$3&amp;T(CalculationTrigger2),C381,,5,C382)</f>
        <v>-7.7329258248624725E-4</v>
      </c>
      <c r="E381" s="260">
        <f>_xll.xlShmInterpRateFwd($E$3&amp;T(CalculationTrigger2),C381,,5,C382)</f>
        <v>-7.7414041084314324E-4</v>
      </c>
      <c r="F381" s="260">
        <f>_xll.xlShmInterpRateFwd($F$3&amp;T(CalculationTrigger2),C381,,5,C382)</f>
        <v>-7.837726053605699E-4</v>
      </c>
      <c r="G381" s="268">
        <f t="shared" si="10"/>
        <v>8.4782835689598945E-3</v>
      </c>
      <c r="H381" s="275">
        <f t="shared" si="11"/>
        <v>9.6321945174266663E-2</v>
      </c>
      <c r="I381" s="250"/>
      <c r="J381" s="251"/>
      <c r="K381" s="251"/>
      <c r="L381" s="251"/>
    </row>
    <row r="382" spans="2:12" x14ac:dyDescent="0.2">
      <c r="B382" s="112" t="s">
        <v>156</v>
      </c>
      <c r="C382" s="113">
        <f>_xll.qlCalendarAdvance("TARGET",C381,B382,"mf")</f>
        <v>43369</v>
      </c>
      <c r="D382" s="120">
        <f>_xll.xlShmInterpRateFwd($D$3&amp;T(CalculationTrigger2),C382,,5,C383)</f>
        <v>-7.6215378087819881E-4</v>
      </c>
      <c r="E382" s="260">
        <f>_xll.xlShmInterpRateFwd($E$3&amp;T(CalculationTrigger2),C382,,5,C383)</f>
        <v>-7.6317746739123452E-4</v>
      </c>
      <c r="F382" s="260">
        <f>_xll.xlShmInterpRateFwd($F$3&amp;T(CalculationTrigger2),C382,,5,C383)</f>
        <v>-7.7365023836967791E-4</v>
      </c>
      <c r="G382" s="268">
        <f t="shared" si="10"/>
        <v>1.0236865130357166E-2</v>
      </c>
      <c r="H382" s="275">
        <f t="shared" si="11"/>
        <v>0.10472770978443391</v>
      </c>
      <c r="I382" s="250"/>
      <c r="J382" s="251"/>
      <c r="K382" s="251"/>
      <c r="L382" s="251"/>
    </row>
    <row r="383" spans="2:12" x14ac:dyDescent="0.2">
      <c r="B383" s="112" t="s">
        <v>156</v>
      </c>
      <c r="C383" s="113">
        <f>_xll.qlCalendarAdvance("TARGET",C382,B383,"mf")</f>
        <v>43370</v>
      </c>
      <c r="D383" s="120">
        <f>_xll.xlShmInterpRateFwd($D$3&amp;T(CalculationTrigger2),C383,,5,C384)</f>
        <v>-7.5032035265854176E-4</v>
      </c>
      <c r="E383" s="260">
        <f>_xll.xlShmInterpRateFwd($E$3&amp;T(CalculationTrigger2),C383,,5,C384)</f>
        <v>-7.5154467164076626E-4</v>
      </c>
      <c r="F383" s="260">
        <f>_xll.xlShmInterpRateFwd($F$3&amp;T(CalculationTrigger2),C383,,5,C384)</f>
        <v>-7.6297382074053696E-4</v>
      </c>
      <c r="G383" s="268">
        <f t="shared" si="10"/>
        <v>1.2243189822245051E-2</v>
      </c>
      <c r="H383" s="275">
        <f t="shared" si="11"/>
        <v>0.114291490997707</v>
      </c>
      <c r="I383" s="250"/>
      <c r="J383" s="251"/>
      <c r="K383" s="251"/>
      <c r="L383" s="251"/>
    </row>
    <row r="384" spans="2:12" x14ac:dyDescent="0.2">
      <c r="B384" s="112" t="s">
        <v>156</v>
      </c>
      <c r="C384" s="113">
        <f>_xll.qlCalendarAdvance("TARGET",C383,B384,"mf")</f>
        <v>43371</v>
      </c>
      <c r="D384" s="120">
        <f>_xll.xlShmInterpRateFwd($D$3&amp;T(CalculationTrigger2),C384,,5,C385)</f>
        <v>-7.243124811441657E-4</v>
      </c>
      <c r="E384" s="260">
        <f>_xll.xlShmInterpRateFwd($E$3&amp;T(CalculationTrigger2),C384,,5,C385)</f>
        <v>-7.2602151430302105E-4</v>
      </c>
      <c r="F384" s="260">
        <f>_xll.xlShmInterpRateFwd($F$3&amp;T(CalculationTrigger2),C384,,5,C385)</f>
        <v>-7.3975345827709575E-4</v>
      </c>
      <c r="G384" s="268">
        <f t="shared" si="10"/>
        <v>1.7090331588553477E-2</v>
      </c>
      <c r="H384" s="275">
        <f t="shared" si="11"/>
        <v>0.13731943974074698</v>
      </c>
      <c r="I384" s="250"/>
      <c r="J384" s="251"/>
      <c r="K384" s="251"/>
      <c r="L384" s="251"/>
    </row>
    <row r="385" spans="2:12" x14ac:dyDescent="0.2">
      <c r="B385" s="112" t="s">
        <v>156</v>
      </c>
      <c r="C385" s="113">
        <f>_xll.qlCalendarAdvance("TARGET",C384,B385,"mf")</f>
        <v>43374</v>
      </c>
      <c r="D385" s="120">
        <f>_xll.xlShmInterpRateFwd($D$3&amp;T(CalculationTrigger2),C385,,5,C386)</f>
        <v>-6.959437510767998E-4</v>
      </c>
      <c r="E385" s="260">
        <f>_xll.xlShmInterpRateFwd($E$3&amp;T(CalculationTrigger2),C385,,5,C386)</f>
        <v>-6.9822184253826003E-4</v>
      </c>
      <c r="F385" s="260">
        <f>_xll.xlShmInterpRateFwd($F$3&amp;T(CalculationTrigger2),C385,,5,C386)</f>
        <v>-7.1465087338252998E-4</v>
      </c>
      <c r="G385" s="268">
        <f t="shared" si="10"/>
        <v>2.2780914614602393E-2</v>
      </c>
      <c r="H385" s="275">
        <f t="shared" si="11"/>
        <v>0.16429030844269943</v>
      </c>
      <c r="I385" s="250"/>
      <c r="J385" s="251"/>
      <c r="K385" s="251"/>
      <c r="L385" s="251"/>
    </row>
    <row r="386" spans="2:12" x14ac:dyDescent="0.2">
      <c r="B386" s="112" t="s">
        <v>156</v>
      </c>
      <c r="C386" s="113">
        <f>_xll.qlCalendarAdvance("TARGET",C385,B386,"mf")</f>
        <v>43375</v>
      </c>
      <c r="D386" s="120">
        <f>_xll.xlShmInterpRateFwd($D$3&amp;T(CalculationTrigger2),C386,,5,C387)</f>
        <v>-6.8056472342358106E-4</v>
      </c>
      <c r="E386" s="260">
        <f>_xll.xlShmInterpRateFwd($E$3&amp;T(CalculationTrigger2),C386,,5,C387)</f>
        <v>-6.8316994322521198E-4</v>
      </c>
      <c r="F386" s="260">
        <f>_xll.xlShmInterpRateFwd($F$3&amp;T(CalculationTrigger2),C386,,5,C387)</f>
        <v>-7.0114662456254831E-4</v>
      </c>
      <c r="G386" s="268">
        <f t="shared" si="10"/>
        <v>2.605219801630923E-2</v>
      </c>
      <c r="H386" s="275">
        <f t="shared" si="11"/>
        <v>0.17976681337336328</v>
      </c>
      <c r="I386" s="250"/>
      <c r="J386" s="251"/>
      <c r="K386" s="251"/>
      <c r="L386" s="251"/>
    </row>
    <row r="387" spans="2:12" x14ac:dyDescent="0.2">
      <c r="B387" s="112" t="s">
        <v>156</v>
      </c>
      <c r="C387" s="113">
        <f>_xll.qlCalendarAdvance("TARGET",C386,B387,"mf")</f>
        <v>43376</v>
      </c>
      <c r="D387" s="120">
        <f>_xll.xlShmInterpRateFwd($D$3&amp;T(CalculationTrigger2),C387,,5,C388)</f>
        <v>-6.6446208252439302E-4</v>
      </c>
      <c r="E387" s="260">
        <f>_xll.xlShmInterpRateFwd($E$3&amp;T(CalculationTrigger2),C387,,5,C388)</f>
        <v>-6.6742025490065674E-4</v>
      </c>
      <c r="F387" s="260">
        <f>_xll.xlShmInterpRateFwd($F$3&amp;T(CalculationTrigger2),C387,,5,C388)</f>
        <v>-6.8706529400643719E-4</v>
      </c>
      <c r="G387" s="268">
        <f t="shared" si="10"/>
        <v>2.9581723762637159E-2</v>
      </c>
      <c r="H387" s="275">
        <f t="shared" si="11"/>
        <v>0.19645039105780454</v>
      </c>
      <c r="I387" s="250"/>
      <c r="J387" s="251"/>
      <c r="K387" s="251"/>
      <c r="L387" s="251"/>
    </row>
    <row r="388" spans="2:12" x14ac:dyDescent="0.2">
      <c r="B388" s="112" t="s">
        <v>156</v>
      </c>
      <c r="C388" s="113">
        <f>_xll.qlCalendarAdvance("TARGET",C387,B388,"mf")</f>
        <v>43377</v>
      </c>
      <c r="D388" s="120">
        <f>_xll.xlShmInterpRateFwd($D$3&amp;T(CalculationTrigger2),C388,,5,C389)</f>
        <v>-6.47630997522316E-4</v>
      </c>
      <c r="E388" s="260">
        <f>_xll.xlShmInterpRateFwd($E$3&amp;T(CalculationTrigger2),C388,,5,C389)</f>
        <v>-6.5096812137275942E-4</v>
      </c>
      <c r="F388" s="260">
        <f>_xll.xlShmInterpRateFwd($F$3&amp;T(CalculationTrigger2),C388,,5,C389)</f>
        <v>-6.7240304299976262E-4</v>
      </c>
      <c r="G388" s="268">
        <f t="shared" si="10"/>
        <v>3.3371238504434221E-2</v>
      </c>
      <c r="H388" s="275">
        <f t="shared" si="11"/>
        <v>0.21434921627003201</v>
      </c>
      <c r="I388" s="250"/>
      <c r="J388" s="251"/>
      <c r="K388" s="251"/>
      <c r="L388" s="251"/>
    </row>
    <row r="389" spans="2:12" x14ac:dyDescent="0.2">
      <c r="B389" s="112" t="s">
        <v>156</v>
      </c>
      <c r="C389" s="113">
        <f>_xll.qlCalendarAdvance("TARGET",C388,B389,"mf")</f>
        <v>43378</v>
      </c>
      <c r="D389" s="120">
        <f>_xll.xlShmInterpRateFwd($D$3&amp;T(CalculationTrigger2),C389,,5,C390)</f>
        <v>-6.0438646641664169E-4</v>
      </c>
      <c r="E389" s="260">
        <f>_xll.xlShmInterpRateFwd($E$3&amp;T(CalculationTrigger2),C389,,5,C390)</f>
        <v>-6.0856477141362267E-4</v>
      </c>
      <c r="F389" s="260">
        <f>_xll.xlShmInterpRateFwd($F$3&amp;T(CalculationTrigger2),C389,,5,C390)</f>
        <v>-6.3390051311810265E-4</v>
      </c>
      <c r="G389" s="268">
        <f t="shared" ref="G389:G452" si="12">(D389-E389)*10000</f>
        <v>4.1783049969809853E-2</v>
      </c>
      <c r="H389" s="275">
        <f t="shared" ref="H389:H452" si="13">(E389-F389)*10000</f>
        <v>0.2533574170447998</v>
      </c>
      <c r="I389" s="250"/>
      <c r="J389" s="251"/>
      <c r="K389" s="251"/>
      <c r="L389" s="251"/>
    </row>
    <row r="390" spans="2:12" x14ac:dyDescent="0.2">
      <c r="B390" s="112" t="s">
        <v>156</v>
      </c>
      <c r="C390" s="113">
        <f>_xll.qlCalendarAdvance("TARGET",C389,B390,"mf")</f>
        <v>43381</v>
      </c>
      <c r="D390" s="120">
        <f>_xll.xlShmInterpRateFwd($D$3&amp;T(CalculationTrigger2),C390,,5,C391)</f>
        <v>-5.6119364278785808E-4</v>
      </c>
      <c r="E390" s="260">
        <f>_xll.xlShmInterpRateFwd($E$3&amp;T(CalculationTrigger2),C390,,5,C391)</f>
        <v>-5.6617695612892868E-4</v>
      </c>
      <c r="F390" s="260">
        <f>_xll.xlShmInterpRateFwd($F$3&amp;T(CalculationTrigger2),C390,,5,C391)</f>
        <v>-5.9522600316179084E-4</v>
      </c>
      <c r="G390" s="268">
        <f t="shared" si="12"/>
        <v>4.9833133410706089E-2</v>
      </c>
      <c r="H390" s="275">
        <f t="shared" si="13"/>
        <v>0.29049047032862158</v>
      </c>
      <c r="I390" s="250"/>
      <c r="J390" s="251"/>
      <c r="K390" s="251"/>
      <c r="L390" s="251"/>
    </row>
    <row r="391" spans="2:12" x14ac:dyDescent="0.2">
      <c r="B391" s="112" t="s">
        <v>156</v>
      </c>
      <c r="C391" s="113">
        <f>_xll.qlCalendarAdvance("TARGET",C390,B391,"mf")</f>
        <v>43382</v>
      </c>
      <c r="D391" s="120">
        <f>_xll.xlShmInterpRateFwd($D$3&amp;T(CalculationTrigger2),C391,,5,C392)</f>
        <v>-5.4143854014593719E-4</v>
      </c>
      <c r="E391" s="260">
        <f>_xll.xlShmInterpRateFwd($E$3&amp;T(CalculationTrigger2),C391,,5,C392)</f>
        <v>-5.4679130109417848E-4</v>
      </c>
      <c r="F391" s="260">
        <f>_xll.xlShmInterpRateFwd($F$3&amp;T(CalculationTrigger2),C391,,5,C392)</f>
        <v>-5.775451593670243E-4</v>
      </c>
      <c r="G391" s="268">
        <f t="shared" si="12"/>
        <v>5.3527609482412933E-2</v>
      </c>
      <c r="H391" s="275">
        <f t="shared" si="13"/>
        <v>0.30753858272845813</v>
      </c>
      <c r="I391" s="250"/>
      <c r="J391" s="251"/>
      <c r="K391" s="251"/>
      <c r="L391" s="251"/>
    </row>
    <row r="392" spans="2:12" x14ac:dyDescent="0.2">
      <c r="B392" s="112" t="s">
        <v>156</v>
      </c>
      <c r="C392" s="113">
        <f>_xll.qlCalendarAdvance("TARGET",C391,B392,"mf")</f>
        <v>43383</v>
      </c>
      <c r="D392" s="120">
        <f>_xll.xlShmInterpRateFwd($D$3&amp;T(CalculationTrigger2),C392,,5,C393)</f>
        <v>-5.2280146723073895E-4</v>
      </c>
      <c r="E392" s="260">
        <f>_xll.xlShmInterpRateFwd($E$3&amp;T(CalculationTrigger2),C392,,5,C393)</f>
        <v>-5.2850360809990457E-4</v>
      </c>
      <c r="F392" s="260">
        <f>_xll.xlShmInterpRateFwd($F$3&amp;T(CalculationTrigger2),C392,,5,C393)</f>
        <v>-5.6087010678637465E-4</v>
      </c>
      <c r="G392" s="268">
        <f t="shared" si="12"/>
        <v>5.7021408691656235E-2</v>
      </c>
      <c r="H392" s="275">
        <f t="shared" si="13"/>
        <v>0.32366498686470085</v>
      </c>
      <c r="I392" s="250"/>
      <c r="J392" s="251"/>
      <c r="K392" s="251"/>
      <c r="L392" s="251"/>
    </row>
    <row r="393" spans="2:12" x14ac:dyDescent="0.2">
      <c r="B393" s="112" t="s">
        <v>156</v>
      </c>
      <c r="C393" s="113">
        <f>_xll.qlCalendarAdvance("TARGET",C392,B393,"mf")</f>
        <v>43384</v>
      </c>
      <c r="D393" s="120">
        <f>_xll.xlShmInterpRateFwd($D$3&amp;T(CalculationTrigger2),C393,,5,C394)</f>
        <v>-5.0529105319632034E-4</v>
      </c>
      <c r="E393" s="260">
        <f>_xll.xlShmInterpRateFwd($E$3&amp;T(CalculationTrigger2),C393,,5,C394)</f>
        <v>-5.1132234784238969E-4</v>
      </c>
      <c r="F393" s="260">
        <f>_xll.xlShmInterpRateFwd($F$3&amp;T(CalculationTrigger2),C393,,5,C394)</f>
        <v>-5.4520858850989179E-4</v>
      </c>
      <c r="G393" s="268">
        <f t="shared" si="12"/>
        <v>6.0312946460693538E-2</v>
      </c>
      <c r="H393" s="275">
        <f t="shared" si="13"/>
        <v>0.33886240667502104</v>
      </c>
      <c r="I393" s="250"/>
      <c r="J393" s="251"/>
      <c r="K393" s="251"/>
      <c r="L393" s="251"/>
    </row>
    <row r="394" spans="2:12" x14ac:dyDescent="0.2">
      <c r="B394" s="112" t="s">
        <v>156</v>
      </c>
      <c r="C394" s="113">
        <f>_xll.qlCalendarAdvance("TARGET",C393,B394,"mf")</f>
        <v>43385</v>
      </c>
      <c r="D394" s="120">
        <f>_xll.xlShmInterpRateFwd($D$3&amp;T(CalculationTrigger2),C394,,5,C395)</f>
        <v>-4.7406828620581362E-4</v>
      </c>
      <c r="E394" s="260">
        <f>_xll.xlShmInterpRateFwd($E$3&amp;T(CalculationTrigger2),C394,,5,C395)</f>
        <v>-4.8068965805987804E-4</v>
      </c>
      <c r="F394" s="260">
        <f>_xll.xlShmInterpRateFwd($F$3&amp;T(CalculationTrigger2),C394,,5,C395)</f>
        <v>-5.173019814823269E-4</v>
      </c>
      <c r="G394" s="268">
        <f t="shared" si="12"/>
        <v>6.6213718540644159E-2</v>
      </c>
      <c r="H394" s="275">
        <f t="shared" si="13"/>
        <v>0.36612323422448867</v>
      </c>
      <c r="I394" s="250"/>
      <c r="J394" s="251"/>
      <c r="K394" s="251"/>
      <c r="L394" s="251"/>
    </row>
    <row r="395" spans="2:12" x14ac:dyDescent="0.2">
      <c r="B395" s="112" t="s">
        <v>156</v>
      </c>
      <c r="C395" s="113">
        <f>_xll.qlCalendarAdvance("TARGET",C394,B395,"mf")</f>
        <v>43388</v>
      </c>
      <c r="D395" s="120">
        <f>_xll.xlShmInterpRateFwd($D$3&amp;T(CalculationTrigger2),C395,,5,C396)</f>
        <v>-4.4668857326944053E-4</v>
      </c>
      <c r="E395" s="260">
        <f>_xll.xlShmInterpRateFwd($E$3&amp;T(CalculationTrigger2),C395,,5,C396)</f>
        <v>-4.5383105131478394E-4</v>
      </c>
      <c r="F395" s="260">
        <f>_xll.xlShmInterpRateFwd($F$3&amp;T(CalculationTrigger2),C395,,5,C396)</f>
        <v>-4.9285271747324445E-4</v>
      </c>
      <c r="G395" s="268">
        <f t="shared" si="12"/>
        <v>7.1424780453434034E-2</v>
      </c>
      <c r="H395" s="275">
        <f t="shared" si="13"/>
        <v>0.39021666158460511</v>
      </c>
      <c r="I395" s="250"/>
      <c r="J395" s="251"/>
      <c r="K395" s="251"/>
      <c r="L395" s="251"/>
    </row>
    <row r="396" spans="2:12" x14ac:dyDescent="0.2">
      <c r="B396" s="112" t="s">
        <v>156</v>
      </c>
      <c r="C396" s="113">
        <f>_xll.qlCalendarAdvance("TARGET",C395,B396,"mf")</f>
        <v>43389</v>
      </c>
      <c r="D396" s="120">
        <f>_xll.xlShmInterpRateFwd($D$3&amp;T(CalculationTrigger2),C396,,5,C397)</f>
        <v>-4.3494089372421468E-4</v>
      </c>
      <c r="E396" s="260">
        <f>_xll.xlShmInterpRateFwd($E$3&amp;T(CalculationTrigger2),C396,,5,C397)</f>
        <v>-4.4230901709050327E-4</v>
      </c>
      <c r="F396" s="260">
        <f>_xll.xlShmInterpRateFwd($F$3&amp;T(CalculationTrigger2),C396,,5,C397)</f>
        <v>-4.8237501485619749E-4</v>
      </c>
      <c r="G396" s="268">
        <f t="shared" si="12"/>
        <v>7.3681233662885939E-2</v>
      </c>
      <c r="H396" s="275">
        <f t="shared" si="13"/>
        <v>0.40065997765694222</v>
      </c>
      <c r="I396" s="250"/>
      <c r="J396" s="251"/>
      <c r="K396" s="251"/>
      <c r="L396" s="251"/>
    </row>
    <row r="397" spans="2:12" x14ac:dyDescent="0.2">
      <c r="B397" s="112" t="s">
        <v>156</v>
      </c>
      <c r="C397" s="113">
        <f>_xll.qlCalendarAdvance("TARGET",C396,B397,"mf")</f>
        <v>43390</v>
      </c>
      <c r="D397" s="120">
        <f>_xll.xlShmInterpRateFwd($D$3&amp;T(CalculationTrigger2),C397,,5,C398)</f>
        <v>-4.243716488145264E-4</v>
      </c>
      <c r="E397" s="260">
        <f>_xll.xlShmInterpRateFwd($E$3&amp;T(CalculationTrigger2),C397,,5,C398)</f>
        <v>-4.3194424038158689E-4</v>
      </c>
      <c r="F397" s="260">
        <f>_xll.xlShmInterpRateFwd($F$3&amp;T(CalculationTrigger2),C397,,5,C398)</f>
        <v>-4.729573041230247E-4</v>
      </c>
      <c r="G397" s="268">
        <f t="shared" si="12"/>
        <v>7.5725915670604882E-2</v>
      </c>
      <c r="H397" s="275">
        <f t="shared" si="13"/>
        <v>0.41013063741437811</v>
      </c>
      <c r="I397" s="250"/>
      <c r="J397" s="251"/>
      <c r="K397" s="251"/>
      <c r="L397" s="251"/>
    </row>
    <row r="398" spans="2:12" x14ac:dyDescent="0.2">
      <c r="B398" s="112" t="s">
        <v>156</v>
      </c>
      <c r="C398" s="113">
        <f>_xll.qlCalendarAdvance("TARGET",C397,B398,"mf")</f>
        <v>43391</v>
      </c>
      <c r="D398" s="120">
        <f>_xll.xlShmInterpRateFwd($D$3&amp;T(CalculationTrigger2),C398,,5,C399)</f>
        <v>-4.1498946804719805E-4</v>
      </c>
      <c r="E398" s="260">
        <f>_xll.xlShmInterpRateFwd($E$3&amp;T(CalculationTrigger2),C398,,5,C399)</f>
        <v>-4.2274519199867117E-4</v>
      </c>
      <c r="F398" s="260">
        <f>_xll.xlShmInterpRateFwd($F$3&amp;T(CalculationTrigger2),C398,,5,C399)</f>
        <v>-4.646073283366424E-4</v>
      </c>
      <c r="G398" s="268">
        <f t="shared" si="12"/>
        <v>7.7557239514731202E-2</v>
      </c>
      <c r="H398" s="275">
        <f t="shared" si="13"/>
        <v>0.41862136337971229</v>
      </c>
      <c r="I398" s="250"/>
      <c r="J398" s="251"/>
      <c r="K398" s="251"/>
      <c r="L398" s="251"/>
    </row>
    <row r="399" spans="2:12" x14ac:dyDescent="0.2">
      <c r="B399" s="112" t="s">
        <v>156</v>
      </c>
      <c r="C399" s="113">
        <f>_xll.qlCalendarAdvance("TARGET",C398,B399,"mf")</f>
        <v>43392</v>
      </c>
      <c r="D399" s="120">
        <f>_xll.xlShmInterpRateFwd($D$3&amp;T(CalculationTrigger2),C399,,5,C400)</f>
        <v>-4.0022469377351208E-4</v>
      </c>
      <c r="E399" s="260">
        <f>_xll.xlShmInterpRateFwd($E$3&amp;T(CalculationTrigger2),C399,,5,C400)</f>
        <v>-4.0827475276707901E-4</v>
      </c>
      <c r="F399" s="260">
        <f>_xll.xlShmInterpRateFwd($F$3&amp;T(CalculationTrigger2),C399,,5,C400)</f>
        <v>-4.5150464880694852E-4</v>
      </c>
      <c r="G399" s="268">
        <f t="shared" si="12"/>
        <v>8.0500589935669276E-2</v>
      </c>
      <c r="H399" s="275">
        <f t="shared" si="13"/>
        <v>0.43229896039869514</v>
      </c>
      <c r="I399" s="250"/>
      <c r="J399" s="251"/>
      <c r="K399" s="251"/>
      <c r="L399" s="251"/>
    </row>
    <row r="400" spans="2:12" x14ac:dyDescent="0.2">
      <c r="B400" s="112" t="s">
        <v>156</v>
      </c>
      <c r="C400" s="113">
        <f>_xll.qlCalendarAdvance("TARGET",C399,B400,"mf")</f>
        <v>43395</v>
      </c>
      <c r="D400" s="120">
        <f>_xll.xlShmInterpRateFwd($D$3&amp;T(CalculationTrigger2),C400,,5,C401)</f>
        <v>-3.8950396937872202E-4</v>
      </c>
      <c r="E400" s="260">
        <f>_xll.xlShmInterpRateFwd($E$3&amp;T(CalculationTrigger2),C400,,5,C401)</f>
        <v>-3.9777569494072032E-4</v>
      </c>
      <c r="F400" s="260">
        <f>_xll.xlShmInterpRateFwd($F$3&amp;T(CalculationTrigger2),C400,,5,C401)</f>
        <v>-4.420396313333462E-4</v>
      </c>
      <c r="G400" s="268">
        <f t="shared" si="12"/>
        <v>8.2717255619983027E-2</v>
      </c>
      <c r="H400" s="275">
        <f t="shared" si="13"/>
        <v>0.4426393639262588</v>
      </c>
      <c r="I400" s="250"/>
      <c r="J400" s="251"/>
      <c r="K400" s="251"/>
      <c r="L400" s="251"/>
    </row>
    <row r="401" spans="2:12" x14ac:dyDescent="0.2">
      <c r="B401" s="112" t="s">
        <v>156</v>
      </c>
      <c r="C401" s="113">
        <f>_xll.qlCalendarAdvance("TARGET",C400,B401,"mf")</f>
        <v>43396</v>
      </c>
      <c r="D401" s="120">
        <f>_xll.xlShmInterpRateFwd($D$3&amp;T(CalculationTrigger2),C401,,5,C402)</f>
        <v>-3.8618654710871337E-4</v>
      </c>
      <c r="E401" s="260">
        <f>_xll.xlShmInterpRateFwd($E$3&amp;T(CalculationTrigger2),C401,,5,C402)</f>
        <v>-3.9453234831322799E-4</v>
      </c>
      <c r="F401" s="260">
        <f>_xll.xlShmInterpRateFwd($F$3&amp;T(CalculationTrigger2),C401,,5,C402)</f>
        <v>-4.391444730120355E-4</v>
      </c>
      <c r="G401" s="268">
        <f t="shared" si="12"/>
        <v>8.3458012045146149E-2</v>
      </c>
      <c r="H401" s="275">
        <f t="shared" si="13"/>
        <v>0.44612124698807515</v>
      </c>
      <c r="I401" s="250"/>
      <c r="J401" s="251"/>
      <c r="K401" s="251"/>
      <c r="L401" s="251"/>
    </row>
    <row r="402" spans="2:12" x14ac:dyDescent="0.2">
      <c r="B402" s="112" t="s">
        <v>156</v>
      </c>
      <c r="C402" s="113">
        <f>_xll.qlCalendarAdvance("TARGET",C401,B402,"mf")</f>
        <v>43397</v>
      </c>
      <c r="D402" s="120">
        <f>_xll.xlShmInterpRateFwd($D$3&amp;T(CalculationTrigger2),C402,,5,C403)</f>
        <v>-3.8410796401543905E-4</v>
      </c>
      <c r="E402" s="260">
        <f>_xll.xlShmInterpRateFwd($E$3&amp;T(CalculationTrigger2),C402,,5,C403)</f>
        <v>-3.9250555434438569E-4</v>
      </c>
      <c r="F402" s="260">
        <f>_xll.xlShmInterpRateFwd($F$3&amp;T(CalculationTrigger2),C402,,5,C403)</f>
        <v>-4.373635069076694E-4</v>
      </c>
      <c r="G402" s="268">
        <f t="shared" si="12"/>
        <v>8.3975903289466358E-2</v>
      </c>
      <c r="H402" s="275">
        <f t="shared" si="13"/>
        <v>0.4485795256328371</v>
      </c>
      <c r="I402" s="250"/>
      <c r="J402" s="251"/>
      <c r="K402" s="251"/>
      <c r="L402" s="251"/>
    </row>
    <row r="403" spans="2:12" x14ac:dyDescent="0.2">
      <c r="B403" s="112" t="s">
        <v>156</v>
      </c>
      <c r="C403" s="113">
        <f>_xll.qlCalendarAdvance("TARGET",C402,B403,"mf")</f>
        <v>43398</v>
      </c>
      <c r="D403" s="120">
        <f>_xll.xlShmInterpRateFwd($D$3&amp;T(CalculationTrigger2),C403,,5,C404)</f>
        <v>-3.8327684952585357E-4</v>
      </c>
      <c r="E403" s="260">
        <f>_xll.xlShmInterpRateFwd($E$3&amp;T(CalculationTrigger2),C403,,5,C404)</f>
        <v>-3.9170378336544426E-4</v>
      </c>
      <c r="F403" s="260">
        <f>_xll.xlShmInterpRateFwd($F$3&amp;T(CalculationTrigger2),C403,,5,C404)</f>
        <v>-4.3670447579077565E-4</v>
      </c>
      <c r="G403" s="268">
        <f t="shared" si="12"/>
        <v>8.4269338395906876E-2</v>
      </c>
      <c r="H403" s="275">
        <f t="shared" si="13"/>
        <v>0.45000692425331384</v>
      </c>
      <c r="I403" s="250"/>
      <c r="J403" s="251"/>
      <c r="K403" s="251"/>
      <c r="L403" s="251"/>
    </row>
    <row r="404" spans="2:12" x14ac:dyDescent="0.2">
      <c r="B404" s="112" t="s">
        <v>156</v>
      </c>
      <c r="C404" s="113">
        <f>_xll.qlCalendarAdvance("TARGET",C403,B404,"mf")</f>
        <v>43399</v>
      </c>
      <c r="D404" s="120">
        <f>_xll.xlShmInterpRateFwd($D$3&amp;T(CalculationTrigger2),C404,,5,C405)</f>
        <v>-3.8581558659477624E-4</v>
      </c>
      <c r="E404" s="260">
        <f>_xll.xlShmInterpRateFwd($E$3&amp;T(CalculationTrigger2),C404,,5,C405)</f>
        <v>-3.9422557945009576E-4</v>
      </c>
      <c r="F404" s="260">
        <f>_xll.xlShmInterpRateFwd($F$3&amp;T(CalculationTrigger2),C404,,5,C405)</f>
        <v>-4.3916438253824801E-4</v>
      </c>
      <c r="G404" s="268">
        <f t="shared" si="12"/>
        <v>8.4099928553195188E-2</v>
      </c>
      <c r="H404" s="275">
        <f t="shared" si="13"/>
        <v>0.44938803088152252</v>
      </c>
      <c r="I404" s="250"/>
      <c r="J404" s="251"/>
      <c r="K404" s="251"/>
      <c r="L404" s="251"/>
    </row>
    <row r="405" spans="2:12" x14ac:dyDescent="0.2">
      <c r="B405" s="112" t="s">
        <v>156</v>
      </c>
      <c r="C405" s="113">
        <f>_xll.qlCalendarAdvance("TARGET",C404,B405,"mf")</f>
        <v>43402</v>
      </c>
      <c r="D405" s="120">
        <f>_xll.xlShmInterpRateFwd($D$3&amp;T(CalculationTrigger2),C405,,5,C406)</f>
        <v>-3.9259965916685216E-4</v>
      </c>
      <c r="E405" s="260">
        <f>_xll.xlShmInterpRateFwd($E$3&amp;T(CalculationTrigger2),C405,,5,C406)</f>
        <v>-4.0091634377940313E-4</v>
      </c>
      <c r="F405" s="260">
        <f>_xll.xlShmInterpRateFwd($F$3&amp;T(CalculationTrigger2),C405,,5,C406)</f>
        <v>-4.4544255750237857E-4</v>
      </c>
      <c r="G405" s="268">
        <f t="shared" si="12"/>
        <v>8.3166846125509689E-2</v>
      </c>
      <c r="H405" s="275">
        <f t="shared" si="13"/>
        <v>0.44526213722975433</v>
      </c>
      <c r="I405" s="250"/>
      <c r="J405" s="251"/>
      <c r="K405" s="251"/>
      <c r="L405" s="251"/>
    </row>
    <row r="406" spans="2:12" x14ac:dyDescent="0.2">
      <c r="B406" s="112" t="s">
        <v>156</v>
      </c>
      <c r="C406" s="113">
        <f>_xll.qlCalendarAdvance("TARGET",C405,B406,"mf")</f>
        <v>43403</v>
      </c>
      <c r="D406" s="120">
        <f>_xll.xlShmInterpRateFwd($D$3&amp;T(CalculationTrigger2),C406,,5,C407)</f>
        <v>-3.9813532430329254E-4</v>
      </c>
      <c r="E406" s="260">
        <f>_xll.xlShmInterpRateFwd($E$3&amp;T(CalculationTrigger2),C406,,5,C407)</f>
        <v>-4.0636674816604606E-4</v>
      </c>
      <c r="F406" s="260">
        <f>_xll.xlShmInterpRateFwd($F$3&amp;T(CalculationTrigger2),C406,,5,C407)</f>
        <v>-4.5050934368688221E-4</v>
      </c>
      <c r="G406" s="268">
        <f t="shared" si="12"/>
        <v>8.2314238627535258E-2</v>
      </c>
      <c r="H406" s="275">
        <f t="shared" si="13"/>
        <v>0.44142595520836148</v>
      </c>
      <c r="I406" s="250"/>
      <c r="J406" s="251"/>
      <c r="K406" s="251"/>
      <c r="L406" s="251"/>
    </row>
    <row r="407" spans="2:12" x14ac:dyDescent="0.2">
      <c r="B407" s="112" t="s">
        <v>156</v>
      </c>
      <c r="C407" s="113">
        <f>_xll.qlCalendarAdvance("TARGET",C406,B407,"mf")</f>
        <v>43404</v>
      </c>
      <c r="D407" s="120">
        <f>_xll.xlShmInterpRateFwd($D$3&amp;T(CalculationTrigger2),C407,,5,C408)</f>
        <v>-4.0497023267507403E-4</v>
      </c>
      <c r="E407" s="260">
        <f>_xll.xlShmInterpRateFwd($E$3&amp;T(CalculationTrigger2),C407,,5,C408)</f>
        <v>-4.13092999347788E-4</v>
      </c>
      <c r="F407" s="260">
        <f>_xll.xlShmInterpRateFwd($F$3&amp;T(CalculationTrigger2),C407,,5,C408)</f>
        <v>-4.5674452160233265E-4</v>
      </c>
      <c r="G407" s="268">
        <f t="shared" si="12"/>
        <v>8.1227666727139769E-2</v>
      </c>
      <c r="H407" s="275">
        <f t="shared" si="13"/>
        <v>0.43651522254544645</v>
      </c>
      <c r="I407" s="250"/>
      <c r="J407" s="251"/>
      <c r="K407" s="251"/>
      <c r="L407" s="251"/>
    </row>
    <row r="408" spans="2:12" x14ac:dyDescent="0.2">
      <c r="B408" s="112" t="s">
        <v>156</v>
      </c>
      <c r="C408" s="113">
        <f>_xll.qlCalendarAdvance("TARGET",C407,B408,"mf")</f>
        <v>43405</v>
      </c>
      <c r="D408" s="120">
        <f>_xll.xlShmInterpRateFwd($D$3&amp;T(CalculationTrigger2),C408,,5,C409)</f>
        <v>-4.1311301335734247E-4</v>
      </c>
      <c r="E408" s="260">
        <f>_xll.xlShmInterpRateFwd($E$3&amp;T(CalculationTrigger2),C408,,5,C409)</f>
        <v>-4.2110356787814504E-4</v>
      </c>
      <c r="F408" s="260">
        <f>_xll.xlShmInterpRateFwd($F$3&amp;T(CalculationTrigger2),C408,,5,C409)</f>
        <v>-4.6415583418990227E-4</v>
      </c>
      <c r="G408" s="268">
        <f t="shared" si="12"/>
        <v>7.9905545208025772E-2</v>
      </c>
      <c r="H408" s="275">
        <f t="shared" si="13"/>
        <v>0.43052266311757226</v>
      </c>
      <c r="I408" s="250"/>
      <c r="J408" s="251"/>
      <c r="K408" s="251"/>
      <c r="L408" s="251"/>
    </row>
    <row r="409" spans="2:12" x14ac:dyDescent="0.2">
      <c r="B409" s="112" t="s">
        <v>156</v>
      </c>
      <c r="C409" s="113">
        <f>_xll.qlCalendarAdvance("TARGET",C408,B409,"mf")</f>
        <v>43406</v>
      </c>
      <c r="D409" s="120">
        <f>_xll.xlShmInterpRateFwd($D$3&amp;T(CalculationTrigger2),C409,,5,C410)</f>
        <v>-4.3380077934810024E-4</v>
      </c>
      <c r="E409" s="260">
        <f>_xll.xlShmInterpRateFwd($E$3&amp;T(CalculationTrigger2),C409,,5,C410)</f>
        <v>-4.4144758203289684E-4</v>
      </c>
      <c r="F409" s="260">
        <f>_xll.xlShmInterpRateFwd($F$3&amp;T(CalculationTrigger2),C409,,5,C410)</f>
        <v>-4.8293698292761343E-4</v>
      </c>
      <c r="G409" s="268">
        <f t="shared" si="12"/>
        <v>7.6468026847966011E-2</v>
      </c>
      <c r="H409" s="275">
        <f t="shared" si="13"/>
        <v>0.41489400894716588</v>
      </c>
      <c r="I409" s="250"/>
      <c r="J409" s="251"/>
      <c r="K409" s="251"/>
      <c r="L409" s="251"/>
    </row>
    <row r="410" spans="2:12" x14ac:dyDescent="0.2">
      <c r="B410" s="112" t="s">
        <v>156</v>
      </c>
      <c r="C410" s="113">
        <f>_xll.qlCalendarAdvance("TARGET",C409,B410,"mf")</f>
        <v>43409</v>
      </c>
      <c r="D410" s="120">
        <f>_xll.xlShmInterpRateFwd($D$3&amp;T(CalculationTrigger2),C410,,5,C411)</f>
        <v>-4.5633236550050881E-4</v>
      </c>
      <c r="E410" s="260">
        <f>_xll.xlShmInterpRateFwd($E$3&amp;T(CalculationTrigger2),C410,,5,C411)</f>
        <v>-4.6369769612796533E-4</v>
      </c>
      <c r="F410" s="260">
        <f>_xll.xlShmInterpRateFwd($F$3&amp;T(CalculationTrigger2),C410,,5,C411)</f>
        <v>-5.0391621682375522E-4</v>
      </c>
      <c r="G410" s="268">
        <f t="shared" si="12"/>
        <v>7.3653306274565192E-2</v>
      </c>
      <c r="H410" s="275">
        <f t="shared" si="13"/>
        <v>0.40218520695789883</v>
      </c>
      <c r="I410" s="250"/>
      <c r="J410" s="251"/>
      <c r="K410" s="251"/>
      <c r="L410" s="251"/>
    </row>
    <row r="411" spans="2:12" x14ac:dyDescent="0.2">
      <c r="B411" s="112" t="s">
        <v>156</v>
      </c>
      <c r="C411" s="113">
        <f>_xll.qlCalendarAdvance("TARGET",C410,B411,"mf")</f>
        <v>43410</v>
      </c>
      <c r="D411" s="120">
        <f>_xll.xlShmInterpRateFwd($D$3&amp;T(CalculationTrigger2),C411,,5,C412)</f>
        <v>-4.6448891767146626E-4</v>
      </c>
      <c r="E411" s="260">
        <f>_xll.xlShmInterpRateFwd($E$3&amp;T(CalculationTrigger2),C411,,5,C412)</f>
        <v>-4.7190022062423788E-4</v>
      </c>
      <c r="F411" s="260">
        <f>_xll.xlShmInterpRateFwd($F$3&amp;T(CalculationTrigger2),C411,,5,C412)</f>
        <v>-5.1234880640277987E-4</v>
      </c>
      <c r="G411" s="268">
        <f t="shared" si="12"/>
        <v>7.4113029527716215E-2</v>
      </c>
      <c r="H411" s="275">
        <f t="shared" si="13"/>
        <v>0.40448585778541996</v>
      </c>
      <c r="I411" s="250"/>
      <c r="J411" s="251"/>
      <c r="K411" s="251"/>
      <c r="L411" s="251"/>
    </row>
    <row r="412" spans="2:12" x14ac:dyDescent="0.2">
      <c r="B412" s="112" t="s">
        <v>156</v>
      </c>
      <c r="C412" s="113">
        <f>_xll.qlCalendarAdvance("TARGET",C411,B412,"mf")</f>
        <v>43411</v>
      </c>
      <c r="D412" s="120">
        <f>_xll.xlShmInterpRateFwd($D$3&amp;T(CalculationTrigger2),C412,,5,C413)</f>
        <v>-4.7182075932786547E-4</v>
      </c>
      <c r="E412" s="260">
        <f>_xll.xlShmInterpRateFwd($E$3&amp;T(CalculationTrigger2),C412,,5,C413)</f>
        <v>-4.7927409774173345E-4</v>
      </c>
      <c r="F412" s="260">
        <f>_xll.xlShmInterpRateFwd($F$3&amp;T(CalculationTrigger2),C412,,5,C413)</f>
        <v>-5.1993338224581441E-4</v>
      </c>
      <c r="G412" s="268">
        <f t="shared" si="12"/>
        <v>7.4533384138679853E-2</v>
      </c>
      <c r="H412" s="275">
        <f t="shared" si="13"/>
        <v>0.40659284504080956</v>
      </c>
      <c r="I412" s="250"/>
      <c r="J412" s="251"/>
      <c r="K412" s="251"/>
      <c r="L412" s="251"/>
    </row>
    <row r="413" spans="2:12" x14ac:dyDescent="0.2">
      <c r="B413" s="112" t="s">
        <v>156</v>
      </c>
      <c r="C413" s="113">
        <f>_xll.qlCalendarAdvance("TARGET",C412,B413,"mf")</f>
        <v>43412</v>
      </c>
      <c r="D413" s="120">
        <f>_xll.xlShmInterpRateFwd($D$3&amp;T(CalculationTrigger2),C413,,5,C414)</f>
        <v>-4.7832179250082666E-4</v>
      </c>
      <c r="E413" s="260">
        <f>_xll.xlShmInterpRateFwd($E$3&amp;T(CalculationTrigger2),C413,,5,C414)</f>
        <v>-4.8581320147093112E-4</v>
      </c>
      <c r="F413" s="260">
        <f>_xll.xlShmInterpRateFwd($F$3&amp;T(CalculationTrigger2),C413,,5,C414)</f>
        <v>-5.2666368008543797E-4</v>
      </c>
      <c r="G413" s="268">
        <f t="shared" si="12"/>
        <v>7.4914089701044587E-2</v>
      </c>
      <c r="H413" s="275">
        <f t="shared" si="13"/>
        <v>0.40850478614506852</v>
      </c>
      <c r="I413" s="250"/>
      <c r="J413" s="251"/>
      <c r="K413" s="251"/>
      <c r="L413" s="251"/>
    </row>
    <row r="414" spans="2:12" x14ac:dyDescent="0.2">
      <c r="B414" s="112" t="s">
        <v>156</v>
      </c>
      <c r="C414" s="113">
        <f>_xll.qlCalendarAdvance("TARGET",C413,B414,"mf")</f>
        <v>43413</v>
      </c>
      <c r="D414" s="120">
        <f>_xll.xlShmInterpRateFwd($D$3&amp;T(CalculationTrigger2),C414,,5,C415)</f>
        <v>-4.8852335396208711E-4</v>
      </c>
      <c r="E414" s="260">
        <f>_xll.xlShmInterpRateFwd($E$3&amp;T(CalculationTrigger2),C414,,5,C415)</f>
        <v>-4.9607752664648796E-4</v>
      </c>
      <c r="F414" s="260">
        <f>_xll.xlShmInterpRateFwd($F$3&amp;T(CalculationTrigger2),C414,,5,C415)</f>
        <v>-5.3724457115265412E-4</v>
      </c>
      <c r="G414" s="268">
        <f t="shared" si="12"/>
        <v>7.5541726844008519E-2</v>
      </c>
      <c r="H414" s="275">
        <f t="shared" si="13"/>
        <v>0.41167044506166162</v>
      </c>
      <c r="I414" s="250"/>
      <c r="J414" s="251"/>
      <c r="K414" s="251"/>
      <c r="L414" s="251"/>
    </row>
    <row r="415" spans="2:12" x14ac:dyDescent="0.2">
      <c r="B415" s="112" t="s">
        <v>156</v>
      </c>
      <c r="C415" s="113">
        <f>_xll.qlCalendarAdvance("TARGET",C414,B415,"mf")</f>
        <v>43416</v>
      </c>
      <c r="D415" s="120">
        <f>_xll.xlShmInterpRateFwd($D$3&amp;T(CalculationTrigger2),C415,,5,C416)</f>
        <v>-4.9589588231201533E-4</v>
      </c>
      <c r="E415" s="260">
        <f>_xll.xlShmInterpRateFwd($E$3&amp;T(CalculationTrigger2),C415,,5,C416)</f>
        <v>-5.0349936194015929E-4</v>
      </c>
      <c r="F415" s="260">
        <f>_xll.xlShmInterpRateFwd($F$3&amp;T(CalculationTrigger2),C415,,5,C416)</f>
        <v>-5.4491680858736612E-4</v>
      </c>
      <c r="G415" s="268">
        <f t="shared" si="12"/>
        <v>7.6034796281439651E-2</v>
      </c>
      <c r="H415" s="275">
        <f t="shared" si="13"/>
        <v>0.41417446647206824</v>
      </c>
      <c r="I415" s="250"/>
      <c r="J415" s="251"/>
      <c r="K415" s="251"/>
      <c r="L415" s="251"/>
    </row>
    <row r="416" spans="2:12" x14ac:dyDescent="0.2">
      <c r="B416" s="112" t="s">
        <v>156</v>
      </c>
      <c r="C416" s="113">
        <f>_xll.qlCalendarAdvance("TARGET",C415,B416,"mf")</f>
        <v>43417</v>
      </c>
      <c r="D416" s="120">
        <f>_xll.xlShmInterpRateFwd($D$3&amp;T(CalculationTrigger2),C416,,5,C417)</f>
        <v>-4.9815140445675071E-4</v>
      </c>
      <c r="E416" s="260">
        <f>_xll.xlShmInterpRateFwd($E$3&amp;T(CalculationTrigger2),C416,,5,C417)</f>
        <v>-5.0577270812587742E-4</v>
      </c>
      <c r="F416" s="260">
        <f>_xll.xlShmInterpRateFwd($F$3&amp;T(CalculationTrigger2),C416,,5,C417)</f>
        <v>-5.4728175378579045E-4</v>
      </c>
      <c r="G416" s="268">
        <f t="shared" si="12"/>
        <v>7.6213036691267097E-2</v>
      </c>
      <c r="H416" s="275">
        <f t="shared" si="13"/>
        <v>0.41509045659913035</v>
      </c>
      <c r="I416" s="250"/>
      <c r="J416" s="251"/>
      <c r="K416" s="251"/>
      <c r="L416" s="251"/>
    </row>
    <row r="417" spans="2:12" x14ac:dyDescent="0.2">
      <c r="B417" s="112" t="s">
        <v>156</v>
      </c>
      <c r="C417" s="113">
        <f>_xll.qlCalendarAdvance("TARGET",C416,B417,"mf")</f>
        <v>43418</v>
      </c>
      <c r="D417" s="120">
        <f>_xll.xlShmInterpRateFwd($D$3&amp;T(CalculationTrigger2),C417,,5,C418)</f>
        <v>-4.9953953048130853E-4</v>
      </c>
      <c r="E417" s="260">
        <f>_xll.xlShmInterpRateFwd($E$3&amp;T(CalculationTrigger2),C417,,5,C418)</f>
        <v>-5.0717452463531121E-4</v>
      </c>
      <c r="F417" s="260">
        <f>_xll.xlShmInterpRateFwd($F$3&amp;T(CalculationTrigger2),C417,,5,C418)</f>
        <v>-5.4875483578297358E-4</v>
      </c>
      <c r="G417" s="268">
        <f t="shared" si="12"/>
        <v>7.6349941540026792E-2</v>
      </c>
      <c r="H417" s="275">
        <f t="shared" si="13"/>
        <v>0.41580311147662369</v>
      </c>
      <c r="I417" s="250"/>
      <c r="J417" s="251"/>
      <c r="K417" s="251"/>
      <c r="L417" s="251"/>
    </row>
    <row r="418" spans="2:12" x14ac:dyDescent="0.2">
      <c r="B418" s="112" t="s">
        <v>156</v>
      </c>
      <c r="C418" s="113">
        <f>_xll.qlCalendarAdvance("TARGET",C417,B418,"mf")</f>
        <v>43419</v>
      </c>
      <c r="D418" s="120">
        <f>_xll.xlShmInterpRateFwd($D$3&amp;T(CalculationTrigger2),C418,,5,C419)</f>
        <v>-5.0005416258106861E-4</v>
      </c>
      <c r="E418" s="260">
        <f>_xll.xlShmInterpRateFwd($E$3&amp;T(CalculationTrigger2),C418,,5,C419)</f>
        <v>-5.0769868554140544E-4</v>
      </c>
      <c r="F418" s="260">
        <f>_xll.xlShmInterpRateFwd($F$3&amp;T(CalculationTrigger2),C418,,5,C419)</f>
        <v>-5.4932979039023187E-4</v>
      </c>
      <c r="G418" s="268">
        <f t="shared" si="12"/>
        <v>7.6445229603368289E-2</v>
      </c>
      <c r="H418" s="275">
        <f t="shared" si="13"/>
        <v>0.41631104848826433</v>
      </c>
      <c r="I418" s="250"/>
      <c r="J418" s="251"/>
      <c r="K418" s="251"/>
      <c r="L418" s="251"/>
    </row>
    <row r="419" spans="2:12" x14ac:dyDescent="0.2">
      <c r="B419" s="112" t="s">
        <v>156</v>
      </c>
      <c r="C419" s="113">
        <f>_xll.qlCalendarAdvance("TARGET",C418,B419,"mf")</f>
        <v>43420</v>
      </c>
      <c r="D419" s="120">
        <f>_xll.xlShmInterpRateFwd($D$3&amp;T(CalculationTrigger2),C419,,5,C420)</f>
        <v>-4.9814061064698209E-4</v>
      </c>
      <c r="E419" s="260">
        <f>_xll.xlShmInterpRateFwd($E$3&amp;T(CalculationTrigger2),C419,,5,C420)</f>
        <v>-5.0579015676955089E-4</v>
      </c>
      <c r="F419" s="260">
        <f>_xll.xlShmInterpRateFwd($F$3&amp;T(CalculationTrigger2),C419,,5,C420)</f>
        <v>-5.4745379889011014E-4</v>
      </c>
      <c r="G419" s="268">
        <f t="shared" si="12"/>
        <v>7.6495461225688066E-2</v>
      </c>
      <c r="H419" s="275">
        <f t="shared" si="13"/>
        <v>0.41663642120559252</v>
      </c>
      <c r="I419" s="250"/>
      <c r="J419" s="251"/>
      <c r="K419" s="251"/>
      <c r="L419" s="251"/>
    </row>
    <row r="420" spans="2:12" x14ac:dyDescent="0.2">
      <c r="B420" s="112" t="s">
        <v>156</v>
      </c>
      <c r="C420" s="113">
        <f>_xll.qlCalendarAdvance("TARGET",C419,B420,"mf")</f>
        <v>43423</v>
      </c>
      <c r="D420" s="120">
        <f>_xll.xlShmInterpRateFwd($D$3&amp;T(CalculationTrigger2),C420,,5,C421)</f>
        <v>-4.932557922813724E-4</v>
      </c>
      <c r="E420" s="260">
        <f>_xll.xlShmInterpRateFwd($E$3&amp;T(CalculationTrigger2),C420,,5,C421)</f>
        <v>-5.0089624976991495E-4</v>
      </c>
      <c r="F420" s="260">
        <f>_xll.xlShmInterpRateFwd($F$3&amp;T(CalculationTrigger2),C420,,5,C421)</f>
        <v>-5.4252304897869669E-4</v>
      </c>
      <c r="G420" s="268">
        <f t="shared" si="12"/>
        <v>7.6404574885425472E-2</v>
      </c>
      <c r="H420" s="275">
        <f t="shared" si="13"/>
        <v>0.4162679920878174</v>
      </c>
      <c r="I420" s="250"/>
      <c r="J420" s="251"/>
      <c r="K420" s="251"/>
      <c r="L420" s="251"/>
    </row>
    <row r="421" spans="2:12" x14ac:dyDescent="0.2">
      <c r="B421" s="112" t="s">
        <v>156</v>
      </c>
      <c r="C421" s="113">
        <f>_xll.qlCalendarAdvance("TARGET",C420,B421,"mf")</f>
        <v>43424</v>
      </c>
      <c r="D421" s="120">
        <f>_xll.xlShmInterpRateFwd($D$3&amp;T(CalculationTrigger2),C421,,5,C422)</f>
        <v>-4.893114851358155E-4</v>
      </c>
      <c r="E421" s="260">
        <f>_xll.xlShmInterpRateFwd($E$3&amp;T(CalculationTrigger2),C421,,5,C422)</f>
        <v>-4.969402406299157E-4</v>
      </c>
      <c r="F421" s="260">
        <f>_xll.xlShmInterpRateFwd($F$3&amp;T(CalculationTrigger2),C421,,5,C422)</f>
        <v>-5.3851340244452585E-4</v>
      </c>
      <c r="G421" s="268">
        <f t="shared" si="12"/>
        <v>7.6287554941001978E-2</v>
      </c>
      <c r="H421" s="275">
        <f t="shared" si="13"/>
        <v>0.41573161814610149</v>
      </c>
      <c r="I421" s="250"/>
      <c r="J421" s="251"/>
      <c r="K421" s="251"/>
      <c r="L421" s="251"/>
    </row>
    <row r="422" spans="2:12" x14ac:dyDescent="0.2">
      <c r="B422" s="112" t="s">
        <v>156</v>
      </c>
      <c r="C422" s="113">
        <f>_xll.qlCalendarAdvance("TARGET",C421,B422,"mf")</f>
        <v>43425</v>
      </c>
      <c r="D422" s="120">
        <f>_xll.xlShmInterpRateFwd($D$3&amp;T(CalculationTrigger2),C422,,5,C423)</f>
        <v>-4.8445709631832754E-4</v>
      </c>
      <c r="E422" s="260">
        <f>_xll.xlShmInterpRateFwd($E$3&amp;T(CalculationTrigger2),C422,,5,C423)</f>
        <v>-4.9206981915912544E-4</v>
      </c>
      <c r="F422" s="260">
        <f>_xll.xlShmInterpRateFwd($F$3&amp;T(CalculationTrigger2),C422,,5,C423)</f>
        <v>-5.3356804277773719E-4</v>
      </c>
      <c r="G422" s="268">
        <f t="shared" si="12"/>
        <v>7.6127228407979003E-2</v>
      </c>
      <c r="H422" s="275">
        <f t="shared" si="13"/>
        <v>0.41498223618611746</v>
      </c>
      <c r="I422" s="250"/>
      <c r="J422" s="251"/>
      <c r="K422" s="251"/>
      <c r="L422" s="251"/>
    </row>
    <row r="423" spans="2:12" x14ac:dyDescent="0.2">
      <c r="B423" s="112" t="s">
        <v>156</v>
      </c>
      <c r="C423" s="113">
        <f>_xll.qlCalendarAdvance("TARGET",C422,B423,"mf")</f>
        <v>43426</v>
      </c>
      <c r="D423" s="120">
        <f>_xll.xlShmInterpRateFwd($D$3&amp;T(CalculationTrigger2),C423,,5,C424)</f>
        <v>-4.7868652760697463E-4</v>
      </c>
      <c r="E423" s="260">
        <f>_xll.xlShmInterpRateFwd($E$3&amp;T(CalculationTrigger2),C423,,5,C424)</f>
        <v>-4.8627885933647745E-4</v>
      </c>
      <c r="F423" s="260">
        <f>_xll.xlShmInterpRateFwd($F$3&amp;T(CalculationTrigger2),C423,,5,C424)</f>
        <v>-5.2768070593437843E-4</v>
      </c>
      <c r="G423" s="268">
        <f t="shared" si="12"/>
        <v>7.5923317295028131E-2</v>
      </c>
      <c r="H423" s="275">
        <f t="shared" si="13"/>
        <v>0.41401846597900988</v>
      </c>
      <c r="I423" s="250"/>
      <c r="J423" s="251"/>
      <c r="K423" s="251"/>
      <c r="L423" s="251"/>
    </row>
    <row r="424" spans="2:12" x14ac:dyDescent="0.2">
      <c r="B424" s="112" t="s">
        <v>156</v>
      </c>
      <c r="C424" s="113">
        <f>_xll.qlCalendarAdvance("TARGET",C423,B424,"mf")</f>
        <v>43427</v>
      </c>
      <c r="D424" s="120">
        <f>_xll.xlShmInterpRateFwd($D$3&amp;T(CalculationTrigger2),C424,,5,C425)</f>
        <v>-4.6406037789669172E-4</v>
      </c>
      <c r="E424" s="260">
        <f>_xll.xlShmInterpRateFwd($E$3&amp;T(CalculationTrigger2),C424,,5,C425)</f>
        <v>-4.7159723821521766E-4</v>
      </c>
      <c r="F424" s="260">
        <f>_xll.xlShmInterpRateFwd($F$3&amp;T(CalculationTrigger2),C424,,5,C425)</f>
        <v>-5.1273406598392626E-4</v>
      </c>
      <c r="G424" s="268">
        <f t="shared" si="12"/>
        <v>7.536860318525937E-2</v>
      </c>
      <c r="H424" s="275">
        <f t="shared" si="13"/>
        <v>0.41136827768708606</v>
      </c>
      <c r="I424" s="250"/>
      <c r="J424" s="251"/>
      <c r="K424" s="251"/>
      <c r="L424" s="251"/>
    </row>
    <row r="425" spans="2:12" x14ac:dyDescent="0.2">
      <c r="B425" s="112" t="s">
        <v>156</v>
      </c>
      <c r="C425" s="113">
        <f>_xll.qlCalendarAdvance("TARGET",C424,B425,"mf")</f>
        <v>43430</v>
      </c>
      <c r="D425" s="120">
        <f>_xll.xlShmInterpRateFwd($D$3&amp;T(CalculationTrigger2),C425,,5,C426)</f>
        <v>-4.4632049535366656E-4</v>
      </c>
      <c r="E425" s="260">
        <f>_xll.xlShmInterpRateFwd($E$3&amp;T(CalculationTrigger2),C425,,5,C426)</f>
        <v>-4.5378711299337072E-4</v>
      </c>
      <c r="F425" s="260">
        <f>_xll.xlShmInterpRateFwd($F$3&amp;T(CalculationTrigger2),C425,,5,C426)</f>
        <v>-4.9458629897018052E-4</v>
      </c>
      <c r="G425" s="268">
        <f t="shared" si="12"/>
        <v>7.466617639704165E-2</v>
      </c>
      <c r="H425" s="275">
        <f t="shared" si="13"/>
        <v>0.40799185976809799</v>
      </c>
      <c r="I425" s="250"/>
      <c r="J425" s="251"/>
      <c r="K425" s="251"/>
      <c r="L425" s="251"/>
    </row>
    <row r="426" spans="2:12" x14ac:dyDescent="0.2">
      <c r="B426" s="112" t="s">
        <v>156</v>
      </c>
      <c r="C426" s="113">
        <f>_xll.qlCalendarAdvance("TARGET",C425,B426,"mf")</f>
        <v>43431</v>
      </c>
      <c r="D426" s="120">
        <f>_xll.xlShmInterpRateFwd($D$3&amp;T(CalculationTrigger2),C426,,5,C427)</f>
        <v>-4.3587755786397619E-4</v>
      </c>
      <c r="E426" s="260">
        <f>_xll.xlShmInterpRateFwd($E$3&amp;T(CalculationTrigger2),C426,,5,C427)</f>
        <v>-4.4330156911310734E-4</v>
      </c>
      <c r="F426" s="260">
        <f>_xll.xlShmInterpRateFwd($F$3&amp;T(CalculationTrigger2),C426,,5,C427)</f>
        <v>-4.8389511090338855E-4</v>
      </c>
      <c r="G426" s="268">
        <f t="shared" si="12"/>
        <v>7.4240112491311447E-2</v>
      </c>
      <c r="H426" s="275">
        <f t="shared" si="13"/>
        <v>0.40593541790281212</v>
      </c>
      <c r="I426" s="250"/>
      <c r="J426" s="251"/>
      <c r="K426" s="251"/>
      <c r="L426" s="251"/>
    </row>
    <row r="427" spans="2:12" x14ac:dyDescent="0.2">
      <c r="B427" s="112" t="s">
        <v>156</v>
      </c>
      <c r="C427" s="113">
        <f>_xll.qlCalendarAdvance("TARGET",C426,B427,"mf")</f>
        <v>43432</v>
      </c>
      <c r="D427" s="120">
        <f>_xll.xlShmInterpRateFwd($D$3&amp;T(CalculationTrigger2),C427,,5,C428)</f>
        <v>-4.2448185229215015E-4</v>
      </c>
      <c r="E427" s="260">
        <f>_xll.xlShmInterpRateFwd($E$3&amp;T(CalculationTrigger2),C427,,5,C428)</f>
        <v>-4.3185872978773358E-4</v>
      </c>
      <c r="F427" s="260">
        <f>_xll.xlShmInterpRateFwd($F$3&amp;T(CalculationTrigger2),C427,,5,C428)</f>
        <v>-4.7222435952307801E-4</v>
      </c>
      <c r="G427" s="268">
        <f t="shared" si="12"/>
        <v>7.3768774955834296E-2</v>
      </c>
      <c r="H427" s="275">
        <f t="shared" si="13"/>
        <v>0.40365629735344433</v>
      </c>
      <c r="I427" s="250"/>
      <c r="J427" s="251"/>
      <c r="K427" s="251"/>
      <c r="L427" s="251"/>
    </row>
    <row r="428" spans="2:12" x14ac:dyDescent="0.2">
      <c r="B428" s="112" t="s">
        <v>156</v>
      </c>
      <c r="C428" s="113">
        <f>_xll.qlCalendarAdvance("TARGET",C427,B428,"mf")</f>
        <v>43433</v>
      </c>
      <c r="D428" s="120">
        <f>_xll.xlShmInterpRateFwd($D$3&amp;T(CalculationTrigger2),C428,,5,C429)</f>
        <v>-4.1212728095654322E-4</v>
      </c>
      <c r="E428" s="260">
        <f>_xll.xlShmInterpRateFwd($E$3&amp;T(CalculationTrigger2),C428,,5,C429)</f>
        <v>-4.1945246913021835E-4</v>
      </c>
      <c r="F428" s="260">
        <f>_xll.xlShmInterpRateFwd($F$3&amp;T(CalculationTrigger2),C428,,5,C429)</f>
        <v>-4.5956778067109903E-4</v>
      </c>
      <c r="G428" s="268">
        <f t="shared" si="12"/>
        <v>7.3251881736751304E-2</v>
      </c>
      <c r="H428" s="275">
        <f t="shared" si="13"/>
        <v>0.40115311540880677</v>
      </c>
      <c r="I428" s="250"/>
      <c r="J428" s="251"/>
      <c r="K428" s="251"/>
      <c r="L428" s="251"/>
    </row>
    <row r="429" spans="2:12" x14ac:dyDescent="0.2">
      <c r="B429" s="112" t="s">
        <v>156</v>
      </c>
      <c r="C429" s="113">
        <f>_xll.qlCalendarAdvance("TARGET",C428,B429,"mf")</f>
        <v>43434</v>
      </c>
      <c r="D429" s="120">
        <f>_xll.xlShmInterpRateFwd($D$3&amp;T(CalculationTrigger2),C429,,5,C430)</f>
        <v>-3.8419102398869518E-4</v>
      </c>
      <c r="E429" s="260">
        <f>_xll.xlShmInterpRateFwd($E$3&amp;T(CalculationTrigger2),C429,,5,C430)</f>
        <v>-3.9139749238985988E-4</v>
      </c>
      <c r="F429" s="260">
        <f>_xll.xlShmInterpRateFwd($F$3&amp;T(CalculationTrigger2),C429,,5,C430)</f>
        <v>-4.309367005947216E-4</v>
      </c>
      <c r="G429" s="268">
        <f t="shared" si="12"/>
        <v>7.2064684011646951E-2</v>
      </c>
      <c r="H429" s="275">
        <f t="shared" si="13"/>
        <v>0.3953920820486172</v>
      </c>
      <c r="I429" s="250"/>
      <c r="J429" s="251"/>
      <c r="K429" s="251"/>
      <c r="L429" s="251"/>
    </row>
    <row r="430" spans="2:12" x14ac:dyDescent="0.2">
      <c r="B430" s="112" t="s">
        <v>156</v>
      </c>
      <c r="C430" s="113">
        <f>_xll.qlCalendarAdvance("TARGET",C429,B430,"mf")</f>
        <v>43437</v>
      </c>
      <c r="D430" s="120">
        <f>_xll.xlShmInterpRateFwd($D$3&amp;T(CalculationTrigger2),C430,,5,C431)</f>
        <v>-3.5299837508016732E-4</v>
      </c>
      <c r="E430" s="260">
        <f>_xll.xlShmInterpRateFwd($E$3&amp;T(CalculationTrigger2),C430,,5,C431)</f>
        <v>-3.6007068795230709E-4</v>
      </c>
      <c r="F430" s="260">
        <f>_xll.xlShmInterpRateFwd($F$3&amp;T(CalculationTrigger2),C430,,5,C431)</f>
        <v>-3.9895790213911712E-4</v>
      </c>
      <c r="G430" s="268">
        <f t="shared" si="12"/>
        <v>7.072312872139766E-2</v>
      </c>
      <c r="H430" s="275">
        <f t="shared" si="13"/>
        <v>0.38887214186810032</v>
      </c>
      <c r="I430" s="250"/>
      <c r="J430" s="251"/>
      <c r="K430" s="251"/>
      <c r="L430" s="251"/>
    </row>
    <row r="431" spans="2:12" x14ac:dyDescent="0.2">
      <c r="B431" s="112" t="s">
        <v>156</v>
      </c>
      <c r="C431" s="113">
        <f>_xll.qlCalendarAdvance("TARGET",C430,B431,"mf")</f>
        <v>43438</v>
      </c>
      <c r="D431" s="120">
        <f>_xll.xlShmInterpRateFwd($D$3&amp;T(CalculationTrigger2),C431,,5,C432)</f>
        <v>-3.3575800302668873E-4</v>
      </c>
      <c r="E431" s="260">
        <f>_xll.xlShmInterpRateFwd($E$3&amp;T(CalculationTrigger2),C431,,5,C432)</f>
        <v>-3.4275542718857052E-4</v>
      </c>
      <c r="F431" s="260">
        <f>_xll.xlShmInterpRateFwd($F$3&amp;T(CalculationTrigger2),C431,,5,C432)</f>
        <v>-3.8127821992830412E-4</v>
      </c>
      <c r="G431" s="268">
        <f t="shared" si="12"/>
        <v>6.9974241618817934E-2</v>
      </c>
      <c r="H431" s="275">
        <f t="shared" si="13"/>
        <v>0.38522792739733591</v>
      </c>
      <c r="I431" s="250"/>
      <c r="J431" s="251"/>
      <c r="K431" s="251"/>
      <c r="L431" s="251"/>
    </row>
    <row r="432" spans="2:12" x14ac:dyDescent="0.2">
      <c r="B432" s="112" t="s">
        <v>156</v>
      </c>
      <c r="C432" s="113">
        <f>_xll.qlCalendarAdvance("TARGET",C431,B432,"mf")</f>
        <v>43439</v>
      </c>
      <c r="D432" s="120">
        <f>_xll.xlShmInterpRateFwd($D$3&amp;T(CalculationTrigger2),C432,,5,C433)</f>
        <v>-3.1966134670516019E-4</v>
      </c>
      <c r="E432" s="260">
        <f>_xll.xlShmInterpRateFwd($E$3&amp;T(CalculationTrigger2),C432,,5,C433)</f>
        <v>-3.2659655212267084E-4</v>
      </c>
      <c r="F432" s="260">
        <f>_xll.xlShmInterpRateFwd($F$3&amp;T(CalculationTrigger2),C432,,5,C433)</f>
        <v>-3.6480317593664554E-4</v>
      </c>
      <c r="G432" s="268">
        <f t="shared" si="12"/>
        <v>6.9352054175106523E-2</v>
      </c>
      <c r="H432" s="275">
        <f t="shared" si="13"/>
        <v>0.38206623813974699</v>
      </c>
      <c r="I432" s="250"/>
      <c r="J432" s="251"/>
      <c r="K432" s="251"/>
      <c r="L432" s="251"/>
    </row>
    <row r="433" spans="2:12" x14ac:dyDescent="0.2">
      <c r="B433" s="112" t="s">
        <v>156</v>
      </c>
      <c r="C433" s="113">
        <f>_xll.qlCalendarAdvance("TARGET",C432,B433,"mf")</f>
        <v>43440</v>
      </c>
      <c r="D433" s="120">
        <f>_xll.xlShmInterpRateFwd($D$3&amp;T(CalculationTrigger2),C433,,5,C434)</f>
        <v>-3.0567437613464912E-4</v>
      </c>
      <c r="E433" s="260">
        <f>_xll.xlShmInterpRateFwd($E$3&amp;T(CalculationTrigger2),C433,,5,C434)</f>
        <v>-3.1256321858456052E-4</v>
      </c>
      <c r="F433" s="260">
        <f>_xll.xlShmInterpRateFwd($F$3&amp;T(CalculationTrigger2),C433,,5,C434)</f>
        <v>-3.5051896738043365E-4</v>
      </c>
      <c r="G433" s="268">
        <f t="shared" si="12"/>
        <v>6.8888424499114045E-2</v>
      </c>
      <c r="H433" s="275">
        <f t="shared" si="13"/>
        <v>0.37955748795873123</v>
      </c>
      <c r="I433" s="250"/>
      <c r="J433" s="251"/>
      <c r="K433" s="251"/>
      <c r="L433" s="251"/>
    </row>
    <row r="434" spans="2:12" x14ac:dyDescent="0.2">
      <c r="B434" s="112" t="s">
        <v>156</v>
      </c>
      <c r="C434" s="113">
        <f>_xll.qlCalendarAdvance("TARGET",C433,B434,"mf")</f>
        <v>43441</v>
      </c>
      <c r="D434" s="120">
        <f>_xll.xlShmInterpRateFwd($D$3&amp;T(CalculationTrigger2),C434,,5,C435)</f>
        <v>-2.7923063956763458E-4</v>
      </c>
      <c r="E434" s="260">
        <f>_xll.xlShmInterpRateFwd($E$3&amp;T(CalculationTrigger2),C434,,5,C435)</f>
        <v>-2.8602695596656176E-4</v>
      </c>
      <c r="F434" s="260">
        <f>_xll.xlShmInterpRateFwd($F$3&amp;T(CalculationTrigger2),C434,,5,C435)</f>
        <v>-3.234888721437965E-4</v>
      </c>
      <c r="G434" s="268">
        <f t="shared" si="12"/>
        <v>6.7963163989271796E-2</v>
      </c>
      <c r="H434" s="275">
        <f t="shared" si="13"/>
        <v>0.37461916177234744</v>
      </c>
      <c r="I434" s="250"/>
      <c r="J434" s="251"/>
      <c r="K434" s="251"/>
      <c r="L434" s="251"/>
    </row>
    <row r="435" spans="2:12" x14ac:dyDescent="0.2">
      <c r="B435" s="112" t="s">
        <v>156</v>
      </c>
      <c r="C435" s="113">
        <f>_xll.qlCalendarAdvance("TARGET",C434,B435,"mf")</f>
        <v>43444</v>
      </c>
      <c r="D435" s="120">
        <f>_xll.xlShmInterpRateFwd($D$3&amp;T(CalculationTrigger2),C435,,5,C436)</f>
        <v>-2.5433414658984773E-4</v>
      </c>
      <c r="E435" s="260">
        <f>_xll.xlShmInterpRateFwd($E$3&amp;T(CalculationTrigger2),C435,,5,C436)</f>
        <v>-2.6103817994920647E-4</v>
      </c>
      <c r="F435" s="260">
        <f>_xll.xlShmInterpRateFwd($F$3&amp;T(CalculationTrigger2),C435,,5,C436)</f>
        <v>-2.9801449513875154E-4</v>
      </c>
      <c r="G435" s="268">
        <f t="shared" si="12"/>
        <v>6.7040333593587409E-2</v>
      </c>
      <c r="H435" s="275">
        <f t="shared" si="13"/>
        <v>0.36976315189545073</v>
      </c>
      <c r="I435" s="250"/>
      <c r="J435" s="251"/>
      <c r="K435" s="251"/>
      <c r="L435" s="251"/>
    </row>
    <row r="436" spans="2:12" x14ac:dyDescent="0.2">
      <c r="B436" s="112" t="s">
        <v>156</v>
      </c>
      <c r="C436" s="113">
        <f>_xll.qlCalendarAdvance("TARGET",C435,B436,"mf")</f>
        <v>43445</v>
      </c>
      <c r="D436" s="120">
        <f>_xll.xlShmInterpRateFwd($D$3&amp;T(CalculationTrigger2),C436,,5,C437)</f>
        <v>-2.426674013109351E-4</v>
      </c>
      <c r="E436" s="260">
        <f>_xll.xlShmInterpRateFwd($E$3&amp;T(CalculationTrigger2),C436,,5,C437)</f>
        <v>-2.4932540419716153E-4</v>
      </c>
      <c r="F436" s="260">
        <f>_xll.xlShmInterpRateFwd($F$3&amp;T(CalculationTrigger2),C436,,5,C437)</f>
        <v>-2.8606300452848862E-4</v>
      </c>
      <c r="G436" s="268">
        <f t="shared" si="12"/>
        <v>6.6580028862264301E-2</v>
      </c>
      <c r="H436" s="275">
        <f t="shared" si="13"/>
        <v>0.36737600331327086</v>
      </c>
      <c r="I436" s="250"/>
      <c r="J436" s="251"/>
      <c r="K436" s="251"/>
      <c r="L436" s="251"/>
    </row>
    <row r="437" spans="2:12" x14ac:dyDescent="0.2">
      <c r="B437" s="112" t="s">
        <v>156</v>
      </c>
      <c r="C437" s="113">
        <f>_xll.qlCalendarAdvance("TARGET",C436,B437,"mf")</f>
        <v>43446</v>
      </c>
      <c r="D437" s="120">
        <f>_xll.xlShmInterpRateFwd($D$3&amp;T(CalculationTrigger2),C437,,5,C438)</f>
        <v>-2.3147454015107164E-4</v>
      </c>
      <c r="E437" s="260">
        <f>_xll.xlShmInterpRateFwd($E$3&amp;T(CalculationTrigger2),C437,,5,C438)</f>
        <v>-2.3808658604998091E-4</v>
      </c>
      <c r="F437" s="260">
        <f>_xll.xlShmInterpRateFwd($F$3&amp;T(CalculationTrigger2),C437,,5,C438)</f>
        <v>-2.7458797961387176E-4</v>
      </c>
      <c r="G437" s="268">
        <f t="shared" si="12"/>
        <v>6.6120458989092634E-2</v>
      </c>
      <c r="H437" s="275">
        <f t="shared" si="13"/>
        <v>0.36501393563890849</v>
      </c>
      <c r="I437" s="250"/>
      <c r="J437" s="251"/>
      <c r="K437" s="251"/>
      <c r="L437" s="251"/>
    </row>
    <row r="438" spans="2:12" x14ac:dyDescent="0.2">
      <c r="B438" s="112" t="s">
        <v>156</v>
      </c>
      <c r="C438" s="113">
        <f>_xll.qlCalendarAdvance("TARGET",C437,B438,"mf")</f>
        <v>43447</v>
      </c>
      <c r="D438" s="120">
        <f>_xll.xlShmInterpRateFwd($D$3&amp;T(CalculationTrigger2),C438,,5,C439)</f>
        <v>-2.2075884329855725E-4</v>
      </c>
      <c r="E438" s="260">
        <f>_xll.xlShmInterpRateFwd($E$3&amp;T(CalculationTrigger2),C438,,5,C439)</f>
        <v>-2.2732500731714159E-4</v>
      </c>
      <c r="F438" s="260">
        <f>_xll.xlShmInterpRateFwd($F$3&amp;T(CalculationTrigger2),C438,,5,C439)</f>
        <v>-2.6359272781662716E-4</v>
      </c>
      <c r="G438" s="268">
        <f t="shared" si="12"/>
        <v>6.5661640185843362E-2</v>
      </c>
      <c r="H438" s="275">
        <f t="shared" si="13"/>
        <v>0.36267720499485578</v>
      </c>
      <c r="I438" s="250"/>
      <c r="J438" s="251"/>
      <c r="K438" s="251"/>
      <c r="L438" s="251"/>
    </row>
    <row r="439" spans="2:12" x14ac:dyDescent="0.2">
      <c r="B439" s="112" t="s">
        <v>156</v>
      </c>
      <c r="C439" s="113">
        <f>_xll.qlCalendarAdvance("TARGET",C438,B439,"mf")</f>
        <v>43448</v>
      </c>
      <c r="D439" s="120">
        <f>_xll.xlShmInterpRateFwd($D$3&amp;T(CalculationTrigger2),C439,,5,C440)</f>
        <v>-2.0093428476894445E-4</v>
      </c>
      <c r="E439" s="260">
        <f>_xll.xlShmInterpRateFwd($E$3&amp;T(CalculationTrigger2),C439,,5,C440)</f>
        <v>-2.0740894043147474E-4</v>
      </c>
      <c r="F439" s="260">
        <f>_xll.xlShmInterpRateFwd($F$3&amp;T(CalculationTrigger2),C439,,5,C440)</f>
        <v>-2.4321784329956885E-4</v>
      </c>
      <c r="G439" s="268">
        <f t="shared" si="12"/>
        <v>6.4746556625302834E-2</v>
      </c>
      <c r="H439" s="275">
        <f t="shared" si="13"/>
        <v>0.35808902868094111</v>
      </c>
      <c r="I439" s="250"/>
      <c r="J439" s="251"/>
      <c r="K439" s="251"/>
      <c r="L439" s="251"/>
    </row>
    <row r="440" spans="2:12" x14ac:dyDescent="0.2">
      <c r="B440" s="112" t="s">
        <v>156</v>
      </c>
      <c r="C440" s="113">
        <f>_xll.qlCalendarAdvance("TARGET",C439,B440,"mf")</f>
        <v>43451</v>
      </c>
      <c r="D440" s="120">
        <f>_xll.xlShmInterpRateFwd($D$3&amp;T(CalculationTrigger2),C440,,5,C441)</f>
        <v>-1.827332920867346E-4</v>
      </c>
      <c r="E440" s="260">
        <f>_xll.xlShmInterpRateFwd($E$3&amp;T(CalculationTrigger2),C440,,5,C441)</f>
        <v>-1.8911672731425713E-4</v>
      </c>
      <c r="F440" s="260">
        <f>_xll.xlShmInterpRateFwd($F$3&amp;T(CalculationTrigger2),C440,,5,C441)</f>
        <v>-2.2447560045430864E-4</v>
      </c>
      <c r="G440" s="268">
        <f t="shared" si="12"/>
        <v>6.3834352275225298E-2</v>
      </c>
      <c r="H440" s="275">
        <f t="shared" si="13"/>
        <v>0.35358873140051506</v>
      </c>
      <c r="I440" s="250"/>
      <c r="J440" s="251"/>
      <c r="K440" s="251"/>
      <c r="L440" s="251"/>
    </row>
    <row r="441" spans="2:12" x14ac:dyDescent="0.2">
      <c r="B441" s="112" t="s">
        <v>156</v>
      </c>
      <c r="C441" s="113">
        <f>_xll.qlCalendarAdvance("TARGET",C440,B441,"mf")</f>
        <v>43452</v>
      </c>
      <c r="D441" s="120">
        <f>_xll.xlShmInterpRateFwd($D$3&amp;T(CalculationTrigger2),C441,,5,C442)</f>
        <v>-1.7445261219484467E-4</v>
      </c>
      <c r="E441" s="260">
        <f>_xll.xlShmInterpRateFwd($E$3&amp;T(CalculationTrigger2),C441,,5,C442)</f>
        <v>-1.8079057584970772E-4</v>
      </c>
      <c r="F441" s="260">
        <f>_xll.xlShmInterpRateFwd($F$3&amp;T(CalculationTrigger2),C441,,5,C442)</f>
        <v>-2.159288254628184E-4</v>
      </c>
      <c r="G441" s="268">
        <f t="shared" si="12"/>
        <v>6.3379636548630505E-2</v>
      </c>
      <c r="H441" s="275">
        <f t="shared" si="13"/>
        <v>0.35138249613110689</v>
      </c>
      <c r="I441" s="250"/>
      <c r="J441" s="251"/>
      <c r="K441" s="251"/>
      <c r="L441" s="251"/>
    </row>
    <row r="442" spans="2:12" x14ac:dyDescent="0.2">
      <c r="B442" s="112" t="s">
        <v>156</v>
      </c>
      <c r="C442" s="113">
        <f>_xll.qlCalendarAdvance("TARGET",C441,B442,"mf")</f>
        <v>43453</v>
      </c>
      <c r="D442" s="120">
        <f>_xll.xlShmInterpRateFwd($D$3&amp;T(CalculationTrigger2),C442,,5,C443)</f>
        <v>-1.6666877491943729E-4</v>
      </c>
      <c r="E442" s="260">
        <f>_xll.xlShmInterpRateFwd($E$3&amp;T(CalculationTrigger2),C442,,5,C443)</f>
        <v>-1.7296135580701185E-4</v>
      </c>
      <c r="F442" s="260">
        <f>_xll.xlShmInterpRateFwd($F$3&amp;T(CalculationTrigger2),C442,,5,C443)</f>
        <v>-2.078816680536235E-4</v>
      </c>
      <c r="G442" s="268">
        <f t="shared" si="12"/>
        <v>6.2925808875745601E-2</v>
      </c>
      <c r="H442" s="275">
        <f t="shared" si="13"/>
        <v>0.34920312246611646</v>
      </c>
      <c r="I442" s="250"/>
      <c r="J442" s="251"/>
      <c r="K442" s="251"/>
      <c r="L442" s="251"/>
    </row>
    <row r="443" spans="2:12" x14ac:dyDescent="0.2">
      <c r="B443" s="112" t="s">
        <v>156</v>
      </c>
      <c r="C443" s="113">
        <f>_xll.qlCalendarAdvance("TARGET",C442,B443,"mf")</f>
        <v>43454</v>
      </c>
      <c r="D443" s="120">
        <f>_xll.xlShmInterpRateFwd($D$3&amp;T(CalculationTrigger2),C443,,5,C444)</f>
        <v>-1.5938506026420466E-4</v>
      </c>
      <c r="E443" s="260">
        <f>_xll.xlShmInterpRateFwd($E$3&amp;T(CalculationTrigger2),C443,,5,C444)</f>
        <v>-1.6563234905419424E-4</v>
      </c>
      <c r="F443" s="260">
        <f>_xll.xlShmInterpRateFwd($F$3&amp;T(CalculationTrigger2),C443,,5,C444)</f>
        <v>-2.0033743530162583E-4</v>
      </c>
      <c r="G443" s="268">
        <f t="shared" si="12"/>
        <v>6.2472887899895857E-2</v>
      </c>
      <c r="H443" s="275">
        <f t="shared" si="13"/>
        <v>0.34705086247431588</v>
      </c>
      <c r="I443" s="250"/>
      <c r="J443" s="251"/>
      <c r="K443" s="251"/>
      <c r="L443" s="251"/>
    </row>
    <row r="444" spans="2:12" x14ac:dyDescent="0.2">
      <c r="B444" s="112" t="s">
        <v>156</v>
      </c>
      <c r="C444" s="113">
        <f>_xll.qlCalendarAdvance("TARGET",C443,B444,"mf")</f>
        <v>43455</v>
      </c>
      <c r="D444" s="120">
        <f>_xll.xlShmInterpRateFwd($D$3&amp;T(CalculationTrigger2),C444,,5,C445)</f>
        <v>-1.4650104554299244E-4</v>
      </c>
      <c r="E444" s="260">
        <f>_xll.xlShmInterpRateFwd($E$3&amp;T(CalculationTrigger2),C444,,5,C445)</f>
        <v>-1.5265805956960913E-4</v>
      </c>
      <c r="F444" s="260">
        <f>_xll.xlShmInterpRateFwd($F$3&amp;T(CalculationTrigger2),C444,,5,C445)</f>
        <v>-1.8694182777585989E-4</v>
      </c>
      <c r="G444" s="268">
        <f t="shared" si="12"/>
        <v>6.1570140266166896E-2</v>
      </c>
      <c r="H444" s="275">
        <f t="shared" si="13"/>
        <v>0.34283768206250753</v>
      </c>
      <c r="I444" s="250"/>
      <c r="J444" s="251"/>
      <c r="K444" s="251"/>
      <c r="L444" s="251"/>
    </row>
    <row r="445" spans="2:12" x14ac:dyDescent="0.2">
      <c r="B445" s="112" t="s">
        <v>156</v>
      </c>
      <c r="C445" s="113">
        <f>_xll.qlCalendarAdvance("TARGET",C444,B445,"mf")</f>
        <v>43458</v>
      </c>
      <c r="D445" s="120">
        <f>_xll.xlShmInterpRateFwd($D$3&amp;T(CalculationTrigger2),C445,,5,C446)</f>
        <v>-1.3075633483529886E-4</v>
      </c>
      <c r="E445" s="260">
        <f>_xll.xlShmInterpRateFwd($E$3&amp;T(CalculationTrigger2),C445,,5,C446)</f>
        <v>-1.3677863522533072E-4</v>
      </c>
      <c r="F445" s="260">
        <f>_xll.xlShmInterpRateFwd($F$3&amp;T(CalculationTrigger2),C445,,5,C446)</f>
        <v>-1.704500811899652E-4</v>
      </c>
      <c r="G445" s="268">
        <f t="shared" si="12"/>
        <v>6.0223003900318636E-2</v>
      </c>
      <c r="H445" s="275">
        <f t="shared" si="13"/>
        <v>0.33671445964634483</v>
      </c>
      <c r="I445" s="250"/>
      <c r="J445" s="251"/>
      <c r="K445" s="251"/>
      <c r="L445" s="251"/>
    </row>
    <row r="446" spans="2:12" x14ac:dyDescent="0.2">
      <c r="B446" s="112" t="s">
        <v>156</v>
      </c>
      <c r="C446" s="113">
        <f>_xll.qlCalendarAdvance("TARGET",C445,B446,"mf")</f>
        <v>43461</v>
      </c>
      <c r="D446" s="120">
        <f>_xll.xlShmInterpRateFwd($D$3&amp;T(CalculationTrigger2),C446,,5,C447)</f>
        <v>-1.2267798488839777E-4</v>
      </c>
      <c r="E446" s="260">
        <f>_xll.xlShmInterpRateFwd($E$3&amp;T(CalculationTrigger2),C446,,5,C447)</f>
        <v>-1.2861096122737924E-4</v>
      </c>
      <c r="F446" s="260">
        <f>_xll.xlShmInterpRateFwd($F$3&amp;T(CalculationTrigger2),C446,,5,C447)</f>
        <v>-1.6188752447895708E-4</v>
      </c>
      <c r="G446" s="268">
        <f t="shared" si="12"/>
        <v>5.9329763389814744E-2</v>
      </c>
      <c r="H446" s="275">
        <f t="shared" si="13"/>
        <v>0.33276563251577834</v>
      </c>
      <c r="I446" s="250"/>
      <c r="J446" s="251"/>
      <c r="K446" s="251"/>
      <c r="L446" s="251"/>
    </row>
    <row r="447" spans="2:12" x14ac:dyDescent="0.2">
      <c r="B447" s="112" t="s">
        <v>156</v>
      </c>
      <c r="C447" s="113">
        <f>_xll.qlCalendarAdvance("TARGET",C446,B447,"mf")</f>
        <v>43462</v>
      </c>
      <c r="D447" s="120">
        <f>_xll.xlShmInterpRateFwd($D$3&amp;T(CalculationTrigger2),C447,,5,C448)</f>
        <v>-1.1705589939009048E-4</v>
      </c>
      <c r="E447" s="260">
        <f>_xll.xlShmInterpRateFwd($E$3&amp;T(CalculationTrigger2),C447,,5,C448)</f>
        <v>-1.2290005026283204E-4</v>
      </c>
      <c r="F447" s="260">
        <f>_xll.xlShmInterpRateFwd($F$3&amp;T(CalculationTrigger2),C447,,5,C448)</f>
        <v>-1.5579528012298665E-4</v>
      </c>
      <c r="G447" s="268">
        <f t="shared" si="12"/>
        <v>5.8441508727415666E-2</v>
      </c>
      <c r="H447" s="275">
        <f t="shared" si="13"/>
        <v>0.32895229860154607</v>
      </c>
      <c r="I447" s="250"/>
      <c r="J447" s="251"/>
      <c r="K447" s="251"/>
      <c r="L447" s="251"/>
    </row>
    <row r="448" spans="2:12" x14ac:dyDescent="0.2">
      <c r="B448" s="112" t="s">
        <v>156</v>
      </c>
      <c r="C448" s="113">
        <f>_xll.qlCalendarAdvance("TARGET",C447,B448,"mf")</f>
        <v>43465</v>
      </c>
      <c r="D448" s="120">
        <f>_xll.xlShmInterpRateFwd($D$3&amp;T(CalculationTrigger2),C448,,5,C449)</f>
        <v>-1.1269705882569538E-4</v>
      </c>
      <c r="E448" s="260">
        <f>_xll.xlShmInterpRateFwd($E$3&amp;T(CalculationTrigger2),C448,,5,C449)</f>
        <v>-1.1843075267757215E-4</v>
      </c>
      <c r="F448" s="260">
        <f>_xll.xlShmInterpRateFwd($F$3&amp;T(CalculationTrigger2),C448,,5,C449)</f>
        <v>-1.5086422058770228E-4</v>
      </c>
      <c r="G448" s="268">
        <f t="shared" si="12"/>
        <v>5.7336938518767727E-2</v>
      </c>
      <c r="H448" s="275">
        <f t="shared" si="13"/>
        <v>0.3243346791013012</v>
      </c>
      <c r="I448" s="250"/>
      <c r="J448" s="251"/>
      <c r="K448" s="251"/>
      <c r="L448" s="251"/>
    </row>
    <row r="449" spans="2:12" x14ac:dyDescent="0.2">
      <c r="B449" s="112" t="s">
        <v>156</v>
      </c>
      <c r="C449" s="113">
        <f>_xll.qlCalendarAdvance("TARGET",C448,B449,"mf")</f>
        <v>43467</v>
      </c>
      <c r="D449" s="120">
        <f>_xll.xlShmInterpRateFwd($D$3&amp;T(CalculationTrigger2),C449,,5,C450)</f>
        <v>-1.1170019799260109E-4</v>
      </c>
      <c r="E449" s="260">
        <f>_xll.xlShmInterpRateFwd($E$3&amp;T(CalculationTrigger2),C449,,5,C450)</f>
        <v>-1.1736797059954929E-4</v>
      </c>
      <c r="F449" s="260">
        <f>_xll.xlShmInterpRateFwd($F$3&amp;T(CalculationTrigger2),C449,,5,C450)</f>
        <v>-1.4953343485448262E-4</v>
      </c>
      <c r="G449" s="268">
        <f t="shared" si="12"/>
        <v>5.6677726069481973E-2</v>
      </c>
      <c r="H449" s="275">
        <f t="shared" si="13"/>
        <v>0.32165464254933324</v>
      </c>
      <c r="I449" s="250"/>
      <c r="J449" s="251"/>
      <c r="K449" s="251"/>
      <c r="L449" s="251"/>
    </row>
    <row r="450" spans="2:12" x14ac:dyDescent="0.2">
      <c r="B450" s="112" t="s">
        <v>156</v>
      </c>
      <c r="C450" s="113">
        <f>_xll.qlCalendarAdvance("TARGET",C449,B450,"mf")</f>
        <v>43468</v>
      </c>
      <c r="D450" s="120">
        <f>_xll.xlShmInterpRateFwd($D$3&amp;T(CalculationTrigger2),C450,,5,C451)</f>
        <v>-1.1176257109107018E-4</v>
      </c>
      <c r="E450" s="260">
        <f>_xll.xlShmInterpRateFwd($E$3&amp;T(CalculationTrigger2),C450,,5,C451)</f>
        <v>-1.1738655668803188E-4</v>
      </c>
      <c r="F450" s="260">
        <f>_xll.xlShmInterpRateFwd($F$3&amp;T(CalculationTrigger2),C450,,5,C451)</f>
        <v>-1.4937742534925415E-4</v>
      </c>
      <c r="G450" s="268">
        <f t="shared" si="12"/>
        <v>5.6239855969617072E-2</v>
      </c>
      <c r="H450" s="275">
        <f t="shared" si="13"/>
        <v>0.31990868661222266</v>
      </c>
      <c r="I450" s="250"/>
      <c r="J450" s="251"/>
      <c r="K450" s="251"/>
      <c r="L450" s="251"/>
    </row>
    <row r="451" spans="2:12" x14ac:dyDescent="0.2">
      <c r="B451" s="112" t="s">
        <v>156</v>
      </c>
      <c r="C451" s="113">
        <f>_xll.qlCalendarAdvance("TARGET",C450,B451,"mf")</f>
        <v>43469</v>
      </c>
      <c r="D451" s="120">
        <f>_xll.xlShmInterpRateFwd($D$3&amp;T(CalculationTrigger2),C451,,5,C452)</f>
        <v>-1.1372380993117587E-4</v>
      </c>
      <c r="E451" s="260">
        <f>_xll.xlShmInterpRateFwd($E$3&amp;T(CalculationTrigger2),C451,,5,C452)</f>
        <v>-1.1926063558128558E-4</v>
      </c>
      <c r="F451" s="260">
        <f>_xll.xlShmInterpRateFwd($F$3&amp;T(CalculationTrigger2),C451,,5,C452)</f>
        <v>-1.5091264095549401E-4</v>
      </c>
      <c r="G451" s="268">
        <f t="shared" si="12"/>
        <v>5.5368256501097057E-2</v>
      </c>
      <c r="H451" s="275">
        <f t="shared" si="13"/>
        <v>0.31652005374208431</v>
      </c>
      <c r="I451" s="250"/>
      <c r="J451" s="251"/>
      <c r="K451" s="251"/>
      <c r="L451" s="251"/>
    </row>
    <row r="452" spans="2:12" x14ac:dyDescent="0.2">
      <c r="B452" s="112" t="s">
        <v>156</v>
      </c>
      <c r="C452" s="113">
        <f>_xll.qlCalendarAdvance("TARGET",C451,B452,"mf")</f>
        <v>43472</v>
      </c>
      <c r="D452" s="120">
        <f>_xll.xlShmInterpRateFwd($D$3&amp;T(CalculationTrigger2),C452,,5,C453)</f>
        <v>-1.1606767276352677E-4</v>
      </c>
      <c r="E452" s="260">
        <f>_xll.xlShmInterpRateFwd($E$3&amp;T(CalculationTrigger2),C452,,5,C453)</f>
        <v>-1.2150710559548781E-4</v>
      </c>
      <c r="F452" s="260">
        <f>_xll.xlShmInterpRateFwd($F$3&amp;T(CalculationTrigger2),C452,,5,C453)</f>
        <v>-1.5273989230316502E-4</v>
      </c>
      <c r="G452" s="268">
        <f t="shared" si="12"/>
        <v>5.4394328319610413E-2</v>
      </c>
      <c r="H452" s="275">
        <f t="shared" si="13"/>
        <v>0.31232786707677207</v>
      </c>
      <c r="I452" s="250"/>
      <c r="J452" s="251"/>
      <c r="K452" s="251"/>
      <c r="L452" s="251"/>
    </row>
    <row r="453" spans="2:12" x14ac:dyDescent="0.2">
      <c r="B453" s="112" t="s">
        <v>156</v>
      </c>
      <c r="C453" s="113">
        <f>_xll.qlCalendarAdvance("TARGET",C452,B453,"mf")</f>
        <v>43473</v>
      </c>
      <c r="D453" s="120">
        <f>_xll.xlShmInterpRateFwd($D$3&amp;T(CalculationTrigger2),C453,,5,C454)</f>
        <v>-1.1539758010744386E-4</v>
      </c>
      <c r="E453" s="260">
        <f>_xll.xlShmInterpRateFwd($E$3&amp;T(CalculationTrigger2),C453,,5,C454)</f>
        <v>-1.2077315833897685E-4</v>
      </c>
      <c r="F453" s="260">
        <f>_xll.xlShmInterpRateFwd($F$3&amp;T(CalculationTrigger2),C453,,5,C454)</f>
        <v>-1.5167016122787016E-4</v>
      </c>
      <c r="G453" s="268">
        <f t="shared" ref="G453:G516" si="14">(D453-E453)*10000</f>
        <v>5.3755782315329896E-2</v>
      </c>
      <c r="H453" s="275">
        <f t="shared" ref="H453:H516" si="15">(E453-F453)*10000</f>
        <v>0.30897002888893305</v>
      </c>
      <c r="I453" s="250"/>
      <c r="J453" s="251"/>
      <c r="K453" s="251"/>
      <c r="L453" s="251"/>
    </row>
    <row r="454" spans="2:12" x14ac:dyDescent="0.2">
      <c r="B454" s="112" t="s">
        <v>156</v>
      </c>
      <c r="C454" s="113">
        <f>_xll.qlCalendarAdvance("TARGET",C453,B454,"mf")</f>
        <v>43474</v>
      </c>
      <c r="D454" s="120">
        <f>_xll.xlShmInterpRateFwd($D$3&amp;T(CalculationTrigger2),C454,,5,C455)</f>
        <v>-1.1443262691929117E-4</v>
      </c>
      <c r="E454" s="260">
        <f>_xll.xlShmInterpRateFwd($E$3&amp;T(CalculationTrigger2),C454,,5,C455)</f>
        <v>-1.1974543033737745E-4</v>
      </c>
      <c r="F454" s="260">
        <f>_xll.xlShmInterpRateFwd($F$3&amp;T(CalculationTrigger2),C454,,5,C455)</f>
        <v>-1.5031719072919426E-4</v>
      </c>
      <c r="G454" s="268">
        <f t="shared" si="14"/>
        <v>5.3128034180862836E-2</v>
      </c>
      <c r="H454" s="275">
        <f t="shared" si="15"/>
        <v>0.30571760391816805</v>
      </c>
      <c r="I454" s="250"/>
      <c r="J454" s="251"/>
      <c r="K454" s="251"/>
      <c r="L454" s="251"/>
    </row>
    <row r="455" spans="2:12" x14ac:dyDescent="0.2">
      <c r="B455" s="112" t="s">
        <v>156</v>
      </c>
      <c r="C455" s="113">
        <f>_xll.qlCalendarAdvance("TARGET",C454,B455,"mf")</f>
        <v>43475</v>
      </c>
      <c r="D455" s="120">
        <f>_xll.xlShmInterpRateFwd($D$3&amp;T(CalculationTrigger2),C455,,5,C456)</f>
        <v>-1.1317087343390981E-4</v>
      </c>
      <c r="E455" s="260">
        <f>_xll.xlShmInterpRateFwd($E$3&amp;T(CalculationTrigger2),C455,,5,C456)</f>
        <v>-1.184219900920158E-4</v>
      </c>
      <c r="F455" s="260">
        <f>_xll.xlShmInterpRateFwd($F$3&amp;T(CalculationTrigger2),C455,,5,C456)</f>
        <v>-1.4867912484251968E-4</v>
      </c>
      <c r="G455" s="268">
        <f t="shared" si="14"/>
        <v>5.2511166581059941E-2</v>
      </c>
      <c r="H455" s="275">
        <f t="shared" si="15"/>
        <v>0.30257134750503878</v>
      </c>
      <c r="I455" s="250"/>
      <c r="J455" s="251"/>
      <c r="K455" s="251"/>
      <c r="L455" s="251"/>
    </row>
    <row r="456" spans="2:12" x14ac:dyDescent="0.2">
      <c r="B456" s="112" t="s">
        <v>156</v>
      </c>
      <c r="C456" s="113">
        <f>_xll.qlCalendarAdvance("TARGET",C455,B456,"mf")</f>
        <v>43476</v>
      </c>
      <c r="D456" s="120">
        <f>_xll.xlShmInterpRateFwd($D$3&amp;T(CalculationTrigger2),C456,,5,C457)</f>
        <v>-1.0964829847271535E-4</v>
      </c>
      <c r="E456" s="260">
        <f>_xll.xlShmInterpRateFwd($E$3&amp;T(CalculationTrigger2),C456,,5,C457)</f>
        <v>-1.1477970966487897E-4</v>
      </c>
      <c r="F456" s="260">
        <f>_xll.xlShmInterpRateFwd($F$3&amp;T(CalculationTrigger2),C456,,5,C457)</f>
        <v>-1.4444334074879736E-4</v>
      </c>
      <c r="G456" s="268">
        <f t="shared" si="14"/>
        <v>5.1314111921636131E-2</v>
      </c>
      <c r="H456" s="275">
        <f t="shared" si="15"/>
        <v>0.2966363108391839</v>
      </c>
      <c r="I456" s="250"/>
      <c r="J456" s="251"/>
      <c r="K456" s="251"/>
      <c r="L456" s="251"/>
    </row>
    <row r="457" spans="2:12" x14ac:dyDescent="0.2">
      <c r="B457" s="112" t="s">
        <v>156</v>
      </c>
      <c r="C457" s="113">
        <f>_xll.qlCalendarAdvance("TARGET",C456,B457,"mf")</f>
        <v>43479</v>
      </c>
      <c r="D457" s="120">
        <f>_xll.xlShmInterpRateFwd($D$3&amp;T(CalculationTrigger2),C457,,5,C458)</f>
        <v>-1.0511705451812331E-4</v>
      </c>
      <c r="E457" s="260">
        <f>_xll.xlShmInterpRateFwd($E$3&amp;T(CalculationTrigger2),C457,,5,C458)</f>
        <v>-1.1013248061802096E-4</v>
      </c>
      <c r="F457" s="260">
        <f>_xll.xlShmInterpRateFwd($F$3&amp;T(CalculationTrigger2),C457,,5,C458)</f>
        <v>-1.3923879755638318E-4</v>
      </c>
      <c r="G457" s="268">
        <f t="shared" si="14"/>
        <v>5.0154260998976533E-2</v>
      </c>
      <c r="H457" s="275">
        <f t="shared" si="15"/>
        <v>0.2910631693836222</v>
      </c>
      <c r="I457" s="250"/>
      <c r="J457" s="251"/>
      <c r="K457" s="251"/>
      <c r="L457" s="251"/>
    </row>
    <row r="458" spans="2:12" x14ac:dyDescent="0.2">
      <c r="B458" s="112" t="s">
        <v>156</v>
      </c>
      <c r="C458" s="113">
        <f>_xll.qlCalendarAdvance("TARGET",C457,B458,"mf")</f>
        <v>43480</v>
      </c>
      <c r="D458" s="120">
        <f>_xll.xlShmInterpRateFwd($D$3&amp;T(CalculationTrigger2),C458,,5,C459)</f>
        <v>-1.0234219872031323E-4</v>
      </c>
      <c r="E458" s="260">
        <f>_xll.xlShmInterpRateFwd($E$3&amp;T(CalculationTrigger2),C458,,5,C459)</f>
        <v>-1.0730150929510942E-4</v>
      </c>
      <c r="F458" s="260">
        <f>_xll.xlShmInterpRateFwd($F$3&amp;T(CalculationTrigger2),C458,,5,C459)</f>
        <v>-1.3614742161318632E-4</v>
      </c>
      <c r="G458" s="268">
        <f t="shared" si="14"/>
        <v>4.9593105747961913E-2</v>
      </c>
      <c r="H458" s="275">
        <f t="shared" si="15"/>
        <v>0.28845912318076905</v>
      </c>
      <c r="I458" s="250"/>
      <c r="J458" s="251"/>
      <c r="K458" s="251"/>
      <c r="L458" s="251"/>
    </row>
    <row r="459" spans="2:12" x14ac:dyDescent="0.2">
      <c r="B459" s="112" t="s">
        <v>156</v>
      </c>
      <c r="C459" s="113">
        <f>_xll.qlCalendarAdvance("TARGET",C458,B459,"mf")</f>
        <v>43481</v>
      </c>
      <c r="D459" s="120">
        <f>_xll.xlShmInterpRateFwd($D$3&amp;T(CalculationTrigger2),C459,,5,C460)</f>
        <v>-9.9258902380877612E-5</v>
      </c>
      <c r="E459" s="260">
        <f>_xll.xlShmInterpRateFwd($E$3&amp;T(CalculationTrigger2),C459,,5,C460)</f>
        <v>-1.041632376766092E-4</v>
      </c>
      <c r="F459" s="260">
        <f>_xll.xlShmInterpRateFwd($F$3&amp;T(CalculationTrigger2),C459,,5,C460)</f>
        <v>-1.3275981697635718E-4</v>
      </c>
      <c r="G459" s="268">
        <f t="shared" si="14"/>
        <v>4.9043352957315878E-2</v>
      </c>
      <c r="H459" s="275">
        <f t="shared" si="15"/>
        <v>0.28596579299747976</v>
      </c>
      <c r="I459" s="250"/>
      <c r="J459" s="251"/>
      <c r="K459" s="251"/>
      <c r="L459" s="251"/>
    </row>
    <row r="460" spans="2:12" x14ac:dyDescent="0.2">
      <c r="B460" s="112" t="s">
        <v>156</v>
      </c>
      <c r="C460" s="113">
        <f>_xll.qlCalendarAdvance("TARGET",C459,B460,"mf")</f>
        <v>43482</v>
      </c>
      <c r="D460" s="120">
        <f>_xll.xlShmInterpRateFwd($D$3&amp;T(CalculationTrigger2),C460,,5,C461)</f>
        <v>-9.5865225561425201E-5</v>
      </c>
      <c r="E460" s="260">
        <f>_xll.xlShmInterpRateFwd($E$3&amp;T(CalculationTrigger2),C460,,5,C461)</f>
        <v>-1.0071573441486174E-4</v>
      </c>
      <c r="F460" s="260">
        <f>_xll.xlShmInterpRateFwd($F$3&amp;T(CalculationTrigger2),C460,,5,C461)</f>
        <v>-1.2907412791402084E-4</v>
      </c>
      <c r="G460" s="268">
        <f t="shared" si="14"/>
        <v>4.8505088534365422E-2</v>
      </c>
      <c r="H460" s="275">
        <f t="shared" si="15"/>
        <v>0.28358393499159096</v>
      </c>
      <c r="I460" s="250"/>
      <c r="J460" s="251"/>
      <c r="K460" s="251"/>
      <c r="L460" s="251"/>
    </row>
    <row r="461" spans="2:12" x14ac:dyDescent="0.2">
      <c r="B461" s="112" t="s">
        <v>156</v>
      </c>
      <c r="C461" s="113">
        <f>_xll.qlCalendarAdvance("TARGET",C460,B461,"mf")</f>
        <v>43483</v>
      </c>
      <c r="D461" s="120">
        <f>_xll.xlShmInterpRateFwd($D$3&amp;T(CalculationTrigger2),C461,,5,C462)</f>
        <v>-8.8033549284065405E-5</v>
      </c>
      <c r="E461" s="260">
        <f>_xll.xlShmInterpRateFwd($E$3&amp;T(CalculationTrigger2),C461,,5,C462)</f>
        <v>-9.2780275364824261E-5</v>
      </c>
      <c r="F461" s="260">
        <f>_xll.xlShmInterpRateFwd($F$3&amp;T(CalculationTrigger2),C461,,5,C462)</f>
        <v>-1.2069981677476474E-4</v>
      </c>
      <c r="G461" s="268">
        <f t="shared" si="14"/>
        <v>4.7467260807588563E-2</v>
      </c>
      <c r="H461" s="275">
        <f t="shared" si="15"/>
        <v>0.27919541409940479</v>
      </c>
      <c r="I461" s="250"/>
      <c r="J461" s="251"/>
      <c r="K461" s="251"/>
      <c r="L461" s="251"/>
    </row>
    <row r="462" spans="2:12" x14ac:dyDescent="0.2">
      <c r="B462" s="112" t="s">
        <v>156</v>
      </c>
      <c r="C462" s="113">
        <f>_xll.qlCalendarAdvance("TARGET",C461,B462,"mf")</f>
        <v>43486</v>
      </c>
      <c r="D462" s="120">
        <f>_xll.xlShmInterpRateFwd($D$3&amp;T(CalculationTrigger2),C462,,5,C463)</f>
        <v>-7.9147913763171336E-5</v>
      </c>
      <c r="E462" s="260">
        <f>_xll.xlShmInterpRateFwd($E$3&amp;T(CalculationTrigger2),C462,,5,C463)</f>
        <v>-8.3794777759548569E-5</v>
      </c>
      <c r="F462" s="260">
        <f>_xll.xlShmInterpRateFwd($F$3&amp;T(CalculationTrigger2),C462,,5,C463)</f>
        <v>-1.1131341457937137E-4</v>
      </c>
      <c r="G462" s="268">
        <f t="shared" si="14"/>
        <v>4.6468639963772325E-2</v>
      </c>
      <c r="H462" s="275">
        <f t="shared" si="15"/>
        <v>0.275186368198228</v>
      </c>
      <c r="I462" s="250"/>
      <c r="J462" s="251"/>
      <c r="K462" s="251"/>
      <c r="L462" s="251"/>
    </row>
    <row r="463" spans="2:12" x14ac:dyDescent="0.2">
      <c r="B463" s="112" t="s">
        <v>156</v>
      </c>
      <c r="C463" s="113">
        <f>_xll.qlCalendarAdvance("TARGET",C462,B463,"mf")</f>
        <v>43487</v>
      </c>
      <c r="D463" s="120">
        <f>_xll.xlShmInterpRateFwd($D$3&amp;T(CalculationTrigger2),C463,,5,C464)</f>
        <v>-7.4173234676941043E-5</v>
      </c>
      <c r="E463" s="260">
        <f>_xll.xlShmInterpRateFwd($E$3&amp;T(CalculationTrigger2),C463,,5,C464)</f>
        <v>-7.8772145843544433E-5</v>
      </c>
      <c r="F463" s="260">
        <f>_xll.xlShmInterpRateFwd($F$3&amp;T(CalculationTrigger2),C463,,5,C464)</f>
        <v>-1.0610946913716709E-4</v>
      </c>
      <c r="G463" s="268">
        <f t="shared" si="14"/>
        <v>4.5989111666033894E-2</v>
      </c>
      <c r="H463" s="275">
        <f t="shared" si="15"/>
        <v>0.27337323293622651</v>
      </c>
      <c r="I463" s="250"/>
      <c r="J463" s="251"/>
      <c r="K463" s="251"/>
      <c r="L463" s="251"/>
    </row>
    <row r="464" spans="2:12" x14ac:dyDescent="0.2">
      <c r="B464" s="112" t="s">
        <v>156</v>
      </c>
      <c r="C464" s="113">
        <f>_xll.qlCalendarAdvance("TARGET",C463,B464,"mf")</f>
        <v>43488</v>
      </c>
      <c r="D464" s="120">
        <f>_xll.xlShmInterpRateFwd($D$3&amp;T(CalculationTrigger2),C464,,5,C465)</f>
        <v>-6.8876534956755579E-5</v>
      </c>
      <c r="E464" s="260">
        <f>_xll.xlShmInterpRateFwd($E$3&amp;T(CalculationTrigger2),C464,,5,C465)</f>
        <v>-7.3428694161247813E-5</v>
      </c>
      <c r="F464" s="260">
        <f>_xll.xlShmInterpRateFwd($F$3&amp;T(CalculationTrigger2),C464,,5,C465)</f>
        <v>-1.0059630541076476E-4</v>
      </c>
      <c r="G464" s="268">
        <f t="shared" si="14"/>
        <v>4.5521592044922336E-2</v>
      </c>
      <c r="H464" s="275">
        <f t="shared" si="15"/>
        <v>0.27167611249516949</v>
      </c>
      <c r="I464" s="250"/>
      <c r="J464" s="251"/>
      <c r="K464" s="251"/>
      <c r="L464" s="251"/>
    </row>
    <row r="465" spans="2:12" x14ac:dyDescent="0.2">
      <c r="B465" s="112" t="s">
        <v>156</v>
      </c>
      <c r="C465" s="113">
        <f>_xll.qlCalendarAdvance("TARGET",C464,B465,"mf")</f>
        <v>43489</v>
      </c>
      <c r="D465" s="120">
        <f>_xll.xlShmInterpRateFwd($D$3&amp;T(CalculationTrigger2),C465,,5,C466)</f>
        <v>-6.325587489461089E-5</v>
      </c>
      <c r="E465" s="260">
        <f>_xll.xlShmInterpRateFwd($E$3&amp;T(CalculationTrigger2),C465,,5,C466)</f>
        <v>-6.7762491271278154E-5</v>
      </c>
      <c r="F465" s="260">
        <f>_xll.xlShmInterpRateFwd($F$3&amp;T(CalculationTrigger2),C465,,5,C466)</f>
        <v>-9.4772068061644231E-5</v>
      </c>
      <c r="G465" s="268">
        <f t="shared" si="14"/>
        <v>4.5066163766672634E-2</v>
      </c>
      <c r="H465" s="275">
        <f t="shared" si="15"/>
        <v>0.2700957679036608</v>
      </c>
      <c r="I465" s="250"/>
      <c r="J465" s="251"/>
      <c r="K465" s="251"/>
      <c r="L465" s="251"/>
    </row>
    <row r="466" spans="2:12" x14ac:dyDescent="0.2">
      <c r="B466" s="112" t="s">
        <v>156</v>
      </c>
      <c r="C466" s="113">
        <f>_xll.qlCalendarAdvance("TARGET",C465,B466,"mf")</f>
        <v>43490</v>
      </c>
      <c r="D466" s="120">
        <f>_xll.xlShmInterpRateFwd($D$3&amp;T(CalculationTrigger2),C466,,5,C467)</f>
        <v>-5.0924979111339507E-5</v>
      </c>
      <c r="E466" s="260">
        <f>_xll.xlShmInterpRateFwd($E$3&amp;T(CalculationTrigger2),C466,,5,C467)</f>
        <v>-5.5344583201023502E-5</v>
      </c>
      <c r="F466" s="260">
        <f>_xll.xlShmInterpRateFwd($F$3&amp;T(CalculationTrigger2),C466,,5,C467)</f>
        <v>-8.2077384417162945E-5</v>
      </c>
      <c r="G466" s="268">
        <f t="shared" si="14"/>
        <v>4.4196040896839962E-2</v>
      </c>
      <c r="H466" s="275">
        <f t="shared" si="15"/>
        <v>0.2673280121613944</v>
      </c>
      <c r="I466" s="250"/>
      <c r="J466" s="251"/>
      <c r="K466" s="251"/>
      <c r="L466" s="251"/>
    </row>
    <row r="467" spans="2:12" x14ac:dyDescent="0.2">
      <c r="B467" s="112" t="s">
        <v>156</v>
      </c>
      <c r="C467" s="113">
        <f>_xll.qlCalendarAdvance("TARGET",C466,B467,"mf")</f>
        <v>43493</v>
      </c>
      <c r="D467" s="120">
        <f>_xll.xlShmInterpRateFwd($D$3&amp;T(CalculationTrigger2),C467,,5,C468)</f>
        <v>-3.749482897354682E-5</v>
      </c>
      <c r="E467" s="260">
        <f>_xll.xlShmInterpRateFwd($E$3&amp;T(CalculationTrigger2),C467,,5,C468)</f>
        <v>-4.183154092649669E-5</v>
      </c>
      <c r="F467" s="260">
        <f>_xll.xlShmInterpRateFwd($F$3&amp;T(CalculationTrigger2),C467,,5,C468)</f>
        <v>-6.8327268957373691E-5</v>
      </c>
      <c r="G467" s="268">
        <f t="shared" si="14"/>
        <v>4.3367119529498691E-2</v>
      </c>
      <c r="H467" s="275">
        <f t="shared" si="15"/>
        <v>0.26495728030877003</v>
      </c>
      <c r="I467" s="250"/>
      <c r="J467" s="251"/>
      <c r="K467" s="251"/>
      <c r="L467" s="251"/>
    </row>
    <row r="468" spans="2:12" x14ac:dyDescent="0.2">
      <c r="B468" s="112" t="s">
        <v>156</v>
      </c>
      <c r="C468" s="113">
        <f>_xll.qlCalendarAdvance("TARGET",C467,B468,"mf")</f>
        <v>43494</v>
      </c>
      <c r="D468" s="120">
        <f>_xll.xlShmInterpRateFwd($D$3&amp;T(CalculationTrigger2),C468,,5,C469)</f>
        <v>-3.0225266162772923E-5</v>
      </c>
      <c r="E468" s="260">
        <f>_xll.xlShmInterpRateFwd($E$3&amp;T(CalculationTrigger2),C468,,5,C469)</f>
        <v>-3.4522611766993474E-5</v>
      </c>
      <c r="F468" s="260">
        <f>_xll.xlShmInterpRateFwd($F$3&amp;T(CalculationTrigger2),C468,,5,C469)</f>
        <v>-6.091982873236577E-5</v>
      </c>
      <c r="G468" s="268">
        <f t="shared" si="14"/>
        <v>4.2973456042205517E-2</v>
      </c>
      <c r="H468" s="275">
        <f t="shared" si="15"/>
        <v>0.26397216965372294</v>
      </c>
      <c r="I468" s="250"/>
      <c r="J468" s="251"/>
      <c r="K468" s="251"/>
      <c r="L468" s="251"/>
    </row>
    <row r="469" spans="2:12" x14ac:dyDescent="0.2">
      <c r="B469" s="112" t="s">
        <v>156</v>
      </c>
      <c r="C469" s="113">
        <f>_xll.qlCalendarAdvance("TARGET",C468,B469,"mf")</f>
        <v>43495</v>
      </c>
      <c r="D469" s="120">
        <f>_xll.xlShmInterpRateFwd($D$3&amp;T(CalculationTrigger2),C469,,5,C470)</f>
        <v>-2.2620102774585365E-5</v>
      </c>
      <c r="E469" s="260">
        <f>_xll.xlShmInterpRateFwd($E$3&amp;T(CalculationTrigger2),C469,,5,C470)</f>
        <v>-2.6879343195751699E-5</v>
      </c>
      <c r="F469" s="260">
        <f>_xll.xlShmInterpRateFwd($F$3&amp;T(CalculationTrigger2),C469,,5,C470)</f>
        <v>-5.3190181031138075E-5</v>
      </c>
      <c r="G469" s="268">
        <f t="shared" si="14"/>
        <v>4.259240421166334E-2</v>
      </c>
      <c r="H469" s="275">
        <f t="shared" si="15"/>
        <v>0.26310837835386375</v>
      </c>
      <c r="I469" s="250"/>
      <c r="J469" s="251"/>
      <c r="K469" s="251"/>
      <c r="L469" s="251"/>
    </row>
    <row r="470" spans="2:12" x14ac:dyDescent="0.2">
      <c r="B470" s="112" t="s">
        <v>156</v>
      </c>
      <c r="C470" s="113">
        <f>_xll.qlCalendarAdvance("TARGET",C469,B470,"mf")</f>
        <v>43496</v>
      </c>
      <c r="D470" s="120">
        <f>_xll.xlShmInterpRateFwd($D$3&amp;T(CalculationTrigger2),C470,,5,C471)</f>
        <v>-1.4677398762361173E-5</v>
      </c>
      <c r="E470" s="260">
        <f>_xll.xlShmInterpRateFwd($E$3&amp;T(CalculationTrigger2),C470,,5,C471)</f>
        <v>-1.8899804000185201E-5</v>
      </c>
      <c r="F470" s="260">
        <f>_xll.xlShmInterpRateFwd($F$3&amp;T(CalculationTrigger2),C470,,5,C471)</f>
        <v>-4.5136470339656399E-5</v>
      </c>
      <c r="G470" s="268">
        <f t="shared" si="14"/>
        <v>4.2224052378240284E-2</v>
      </c>
      <c r="H470" s="275">
        <f t="shared" si="15"/>
        <v>0.26236666339471199</v>
      </c>
      <c r="I470" s="250"/>
      <c r="J470" s="251"/>
      <c r="K470" s="251"/>
      <c r="L470" s="251"/>
    </row>
    <row r="471" spans="2:12" x14ac:dyDescent="0.2">
      <c r="B471" s="112" t="s">
        <v>156</v>
      </c>
      <c r="C471" s="113">
        <f>_xll.qlCalendarAdvance("TARGET",C470,B471,"mf")</f>
        <v>43497</v>
      </c>
      <c r="D471" s="120">
        <f>_xll.xlShmInterpRateFwd($D$3&amp;T(CalculationTrigger2),C471,,5,C472)</f>
        <v>2.3428446913632817E-6</v>
      </c>
      <c r="E471" s="260">
        <f>_xll.xlShmInterpRateFwd($E$3&amp;T(CalculationTrigger2),C471,,5,C472)</f>
        <v>-1.8101661422487116E-6</v>
      </c>
      <c r="F471" s="260">
        <f>_xll.xlShmInterpRateFwd($F$3&amp;T(CalculationTrigger2),C471,,5,C472)</f>
        <v>-2.7939558351643523E-5</v>
      </c>
      <c r="G471" s="268">
        <f t="shared" si="14"/>
        <v>4.1530108336119927E-2</v>
      </c>
      <c r="H471" s="275">
        <f t="shared" si="15"/>
        <v>0.26129392209394808</v>
      </c>
      <c r="I471" s="250"/>
      <c r="J471" s="251"/>
      <c r="K471" s="251"/>
      <c r="L471" s="251"/>
    </row>
    <row r="472" spans="2:12" x14ac:dyDescent="0.2">
      <c r="B472" s="112" t="s">
        <v>156</v>
      </c>
      <c r="C472" s="113">
        <f>_xll.qlCalendarAdvance("TARGET",C471,B472,"mf")</f>
        <v>43500</v>
      </c>
      <c r="D472" s="120">
        <f>_xll.xlShmInterpRateFwd($D$3&amp;T(CalculationTrigger2),C472,,5,C473)</f>
        <v>2.0507623726776732E-5</v>
      </c>
      <c r="E472" s="260">
        <f>_xll.xlShmInterpRateFwd($E$3&amp;T(CalculationTrigger2),C472,,5,C473)</f>
        <v>1.6419687893025646E-5</v>
      </c>
      <c r="F472" s="260">
        <f>_xll.xlShmInterpRateFwd($F$3&amp;T(CalculationTrigger2),C472,,5,C473)</f>
        <v>-9.643884238397659E-6</v>
      </c>
      <c r="G472" s="268">
        <f t="shared" si="14"/>
        <v>4.0879358337510857E-2</v>
      </c>
      <c r="H472" s="275">
        <f t="shared" si="15"/>
        <v>0.26063572131423302</v>
      </c>
      <c r="I472" s="250"/>
      <c r="J472" s="251"/>
      <c r="K472" s="251"/>
      <c r="L472" s="251"/>
    </row>
    <row r="473" spans="2:12" x14ac:dyDescent="0.2">
      <c r="B473" s="112" t="s">
        <v>156</v>
      </c>
      <c r="C473" s="113">
        <f>_xll.qlCalendarAdvance("TARGET",C472,B473,"mf")</f>
        <v>43501</v>
      </c>
      <c r="D473" s="120">
        <f>_xll.xlShmInterpRateFwd($D$3&amp;T(CalculationTrigger2),C473,,5,C474)</f>
        <v>2.9997471350882903E-5</v>
      </c>
      <c r="E473" s="260">
        <f>_xll.xlShmInterpRateFwd($E$3&amp;T(CalculationTrigger2),C473,,5,C474)</f>
        <v>2.5941449875641335E-5</v>
      </c>
      <c r="F473" s="260">
        <f>_xll.xlShmInterpRateFwd($F$3&amp;T(CalculationTrigger2),C473,,5,C474)</f>
        <v>-9.7839961661769E-8</v>
      </c>
      <c r="G473" s="268">
        <f t="shared" si="14"/>
        <v>4.0560214752415676E-2</v>
      </c>
      <c r="H473" s="275">
        <f t="shared" si="15"/>
        <v>0.26039289837303103</v>
      </c>
      <c r="I473" s="250"/>
      <c r="J473" s="251"/>
      <c r="K473" s="251"/>
      <c r="L473" s="251"/>
    </row>
    <row r="474" spans="2:12" x14ac:dyDescent="0.2">
      <c r="B474" s="112" t="s">
        <v>156</v>
      </c>
      <c r="C474" s="113">
        <f>_xll.qlCalendarAdvance("TARGET",C473,B474,"mf")</f>
        <v>43502</v>
      </c>
      <c r="D474" s="120">
        <f>_xll.xlShmInterpRateFwd($D$3&amp;T(CalculationTrigger2),C474,,5,C475)</f>
        <v>3.9239195091625602E-5</v>
      </c>
      <c r="E474" s="260">
        <f>_xll.xlShmInterpRateFwd($E$3&amp;T(CalculationTrigger2),C474,,5,C475)</f>
        <v>3.5217505675758304E-5</v>
      </c>
      <c r="F474" s="260">
        <f>_xll.xlShmInterpRateFwd($F$3&amp;T(CalculationTrigger2),C474,,5,C475)</f>
        <v>9.2195944787032037E-6</v>
      </c>
      <c r="G474" s="268">
        <f t="shared" si="14"/>
        <v>4.0216894158672974E-2</v>
      </c>
      <c r="H474" s="275">
        <f t="shared" si="15"/>
        <v>0.25997911197055101</v>
      </c>
      <c r="I474" s="250"/>
      <c r="J474" s="251"/>
      <c r="K474" s="251"/>
      <c r="L474" s="251"/>
    </row>
    <row r="475" spans="2:12" x14ac:dyDescent="0.2">
      <c r="B475" s="112" t="s">
        <v>156</v>
      </c>
      <c r="C475" s="113">
        <f>_xll.qlCalendarAdvance("TARGET",C474,B475,"mf")</f>
        <v>43503</v>
      </c>
      <c r="D475" s="120">
        <f>_xll.xlShmInterpRateFwd($D$3&amp;T(CalculationTrigger2),C475,,5,C476)</f>
        <v>4.8187727818226936E-5</v>
      </c>
      <c r="E475" s="260">
        <f>_xll.xlShmInterpRateFwd($E$3&amp;T(CalculationTrigger2),C475,,5,C476)</f>
        <v>4.4202327010361906E-5</v>
      </c>
      <c r="F475" s="260">
        <f>_xll.xlShmInterpRateFwd($F$3&amp;T(CalculationTrigger2),C475,,5,C476)</f>
        <v>1.8259381990573158E-5</v>
      </c>
      <c r="G475" s="268">
        <f t="shared" si="14"/>
        <v>3.9854008078650298E-2</v>
      </c>
      <c r="H475" s="275">
        <f t="shared" si="15"/>
        <v>0.25942945019788749</v>
      </c>
      <c r="I475" s="250"/>
      <c r="J475" s="251"/>
      <c r="K475" s="251"/>
      <c r="L475" s="251"/>
    </row>
    <row r="476" spans="2:12" x14ac:dyDescent="0.2">
      <c r="B476" s="112" t="s">
        <v>156</v>
      </c>
      <c r="C476" s="113">
        <f>_xll.qlCalendarAdvance("TARGET",C475,B476,"mf")</f>
        <v>43504</v>
      </c>
      <c r="D476" s="120">
        <f>_xll.xlShmInterpRateFwd($D$3&amp;T(CalculationTrigger2),C476,,5,C477)</f>
        <v>6.5098239443294991E-5</v>
      </c>
      <c r="E476" s="260">
        <f>_xll.xlShmInterpRateFwd($E$3&amp;T(CalculationTrigger2),C476,,5,C477)</f>
        <v>6.1191989088476545E-5</v>
      </c>
      <c r="F476" s="260">
        <f>_xll.xlShmInterpRateFwd($F$3&amp;T(CalculationTrigger2),C476,,5,C477)</f>
        <v>3.540465666896265E-5</v>
      </c>
      <c r="G476" s="268">
        <f t="shared" si="14"/>
        <v>3.9062503548184462E-2</v>
      </c>
      <c r="H476" s="275">
        <f t="shared" si="15"/>
        <v>0.25787332419513892</v>
      </c>
      <c r="I476" s="250"/>
      <c r="J476" s="251"/>
      <c r="K476" s="251"/>
      <c r="L476" s="251"/>
    </row>
    <row r="477" spans="2:12" x14ac:dyDescent="0.2">
      <c r="B477" s="112" t="s">
        <v>156</v>
      </c>
      <c r="C477" s="113">
        <f>_xll.qlCalendarAdvance("TARGET",C476,B477,"mf")</f>
        <v>43507</v>
      </c>
      <c r="D477" s="120">
        <f>_xll.xlShmInterpRateFwd($D$3&amp;T(CalculationTrigger2),C477,,5,C478)</f>
        <v>8.1012900862601872E-5</v>
      </c>
      <c r="E477" s="260">
        <f>_xll.xlShmInterpRateFwd($E$3&amp;T(CalculationTrigger2),C477,,5,C478)</f>
        <v>7.719243183086866E-5</v>
      </c>
      <c r="F477" s="260">
        <f>_xll.xlShmInterpRateFwd($F$3&amp;T(CalculationTrigger2),C477,,5,C478)</f>
        <v>5.1606807007443564E-5</v>
      </c>
      <c r="G477" s="268">
        <f t="shared" si="14"/>
        <v>3.8204690317332118E-2</v>
      </c>
      <c r="H477" s="275">
        <f t="shared" si="15"/>
        <v>0.25585624823425096</v>
      </c>
      <c r="I477" s="250"/>
      <c r="J477" s="251"/>
      <c r="K477" s="251"/>
      <c r="L477" s="251"/>
    </row>
    <row r="478" spans="2:12" x14ac:dyDescent="0.2">
      <c r="B478" s="112" t="s">
        <v>156</v>
      </c>
      <c r="C478" s="113">
        <f>_xll.qlCalendarAdvance("TARGET",C477,B478,"mf")</f>
        <v>43508</v>
      </c>
      <c r="D478" s="120">
        <f>_xll.xlShmInterpRateFwd($D$3&amp;T(CalculationTrigger2),C478,,5,C479)</f>
        <v>8.84676929099683E-5</v>
      </c>
      <c r="E478" s="260">
        <f>_xll.xlShmInterpRateFwd($E$3&amp;T(CalculationTrigger2),C478,,5,C479)</f>
        <v>8.4693454446779114E-5</v>
      </c>
      <c r="F478" s="260">
        <f>_xll.xlShmInterpRateFwd($F$3&amp;T(CalculationTrigger2),C478,,5,C479)</f>
        <v>5.9231918045707389E-5</v>
      </c>
      <c r="G478" s="268">
        <f t="shared" si="14"/>
        <v>3.7742384631891855E-2</v>
      </c>
      <c r="H478" s="275">
        <f t="shared" si="15"/>
        <v>0.25461536401071727</v>
      </c>
      <c r="I478" s="250"/>
      <c r="J478" s="251"/>
      <c r="K478" s="251"/>
      <c r="L478" s="251"/>
    </row>
    <row r="479" spans="2:12" x14ac:dyDescent="0.2">
      <c r="B479" s="112" t="s">
        <v>156</v>
      </c>
      <c r="C479" s="113">
        <f>_xll.qlCalendarAdvance("TARGET",C478,B479,"mf")</f>
        <v>43509</v>
      </c>
      <c r="D479" s="120">
        <f>_xll.xlShmInterpRateFwd($D$3&amp;T(CalculationTrigger2),C479,,5,C480)</f>
        <v>9.5618179740139322E-5</v>
      </c>
      <c r="E479" s="260">
        <f>_xll.xlShmInterpRateFwd($E$3&amp;T(CalculationTrigger2),C479,,5,C480)</f>
        <v>9.1892192380819697E-5</v>
      </c>
      <c r="F479" s="260">
        <f>_xll.xlShmInterpRateFwd($F$3&amp;T(CalculationTrigger2),C479,,5,C480)</f>
        <v>6.6568805543446255E-5</v>
      </c>
      <c r="G479" s="268">
        <f t="shared" si="14"/>
        <v>3.7259873593196255E-2</v>
      </c>
      <c r="H479" s="275">
        <f t="shared" si="15"/>
        <v>0.25323386837373441</v>
      </c>
      <c r="I479" s="250"/>
      <c r="J479" s="251"/>
      <c r="K479" s="251"/>
      <c r="L479" s="251"/>
    </row>
    <row r="480" spans="2:12" x14ac:dyDescent="0.2">
      <c r="B480" s="112" t="s">
        <v>156</v>
      </c>
      <c r="C480" s="113">
        <f>_xll.qlCalendarAdvance("TARGET",C479,B480,"mf")</f>
        <v>43510</v>
      </c>
      <c r="D480" s="120">
        <f>_xll.xlShmInterpRateFwd($D$3&amp;T(CalculationTrigger2),C480,,5,C481)</f>
        <v>1.0246250896303545E-4</v>
      </c>
      <c r="E480" s="260">
        <f>_xll.xlShmInterpRateFwd($E$3&amp;T(CalculationTrigger2),C480,,5,C481)</f>
        <v>9.8786803738445033E-5</v>
      </c>
      <c r="F480" s="260">
        <f>_xll.xlShmInterpRateFwd($F$3&amp;T(CalculationTrigger2),C480,,5,C481)</f>
        <v>7.3615706587010655E-5</v>
      </c>
      <c r="G480" s="268">
        <f t="shared" si="14"/>
        <v>3.6757052245904163E-2</v>
      </c>
      <c r="H480" s="275">
        <f t="shared" si="15"/>
        <v>0.2517109715143438</v>
      </c>
      <c r="I480" s="250"/>
      <c r="J480" s="251"/>
      <c r="K480" s="251"/>
      <c r="L480" s="251"/>
    </row>
    <row r="481" spans="2:12" x14ac:dyDescent="0.2">
      <c r="B481" s="112" t="s">
        <v>156</v>
      </c>
      <c r="C481" s="113">
        <f>_xll.qlCalendarAdvance("TARGET",C480,B481,"mf")</f>
        <v>43511</v>
      </c>
      <c r="D481" s="120">
        <f>_xll.xlShmInterpRateFwd($D$3&amp;T(CalculationTrigger2),C481,,5,C482)</f>
        <v>1.1512141660908913E-4</v>
      </c>
      <c r="E481" s="260">
        <f>_xll.xlShmInterpRateFwd($E$3&amp;T(CalculationTrigger2),C481,,5,C482)</f>
        <v>1.1155309702942412E-4</v>
      </c>
      <c r="F481" s="260">
        <f>_xll.xlShmInterpRateFwd($F$3&amp;T(CalculationTrigger2),C481,,5,C482)</f>
        <v>8.6734094080524146E-5</v>
      </c>
      <c r="G481" s="268">
        <f t="shared" si="14"/>
        <v>3.568319579665008E-2</v>
      </c>
      <c r="H481" s="275">
        <f t="shared" si="15"/>
        <v>0.24819002948899976</v>
      </c>
      <c r="I481" s="250"/>
      <c r="J481" s="251"/>
      <c r="K481" s="251"/>
      <c r="L481" s="251"/>
    </row>
    <row r="482" spans="2:12" x14ac:dyDescent="0.2">
      <c r="B482" s="112" t="s">
        <v>156</v>
      </c>
      <c r="C482" s="113">
        <f>_xll.qlCalendarAdvance("TARGET",C481,B482,"mf")</f>
        <v>43514</v>
      </c>
      <c r="D482" s="120">
        <f>_xll.xlShmInterpRateFwd($D$3&amp;T(CalculationTrigger2),C482,,5,C483)</f>
        <v>1.2674120283538609E-4</v>
      </c>
      <c r="E482" s="260">
        <f>_xll.xlShmInterpRateFwd($E$3&amp;T(CalculationTrigger2),C482,,5,C483)</f>
        <v>1.2328715021795705E-4</v>
      </c>
      <c r="F482" s="260">
        <f>_xll.xlShmInterpRateFwd($F$3&amp;T(CalculationTrigger2),C482,,5,C483)</f>
        <v>9.886819130868099E-5</v>
      </c>
      <c r="G482" s="268">
        <f t="shared" si="14"/>
        <v>3.4540526174290341E-2</v>
      </c>
      <c r="H482" s="275">
        <f t="shared" si="15"/>
        <v>0.24418958909276062</v>
      </c>
      <c r="I482" s="250"/>
      <c r="J482" s="251"/>
      <c r="K482" s="251"/>
      <c r="L482" s="251"/>
    </row>
    <row r="483" spans="2:12" x14ac:dyDescent="0.2">
      <c r="B483" s="112" t="s">
        <v>156</v>
      </c>
      <c r="C483" s="113">
        <f>_xll.qlCalendarAdvance("TARGET",C482,B483,"mf")</f>
        <v>43515</v>
      </c>
      <c r="D483" s="120">
        <f>_xll.xlShmInterpRateFwd($D$3&amp;T(CalculationTrigger2),C483,,5,C484)</f>
        <v>1.3202695882364346E-4</v>
      </c>
      <c r="E483" s="260">
        <f>_xll.xlShmInterpRateFwd($E$3&amp;T(CalculationTrigger2),C483,,5,C484)</f>
        <v>1.2863350356151937E-4</v>
      </c>
      <c r="F483" s="260">
        <f>_xll.xlShmInterpRateFwd($F$3&amp;T(CalculationTrigger2),C483,,5,C484)</f>
        <v>1.0443871868557148E-4</v>
      </c>
      <c r="G483" s="268">
        <f t="shared" si="14"/>
        <v>3.3934552621240871E-2</v>
      </c>
      <c r="H483" s="275">
        <f t="shared" si="15"/>
        <v>0.24194784875947892</v>
      </c>
      <c r="I483" s="250"/>
      <c r="J483" s="251"/>
      <c r="K483" s="251"/>
      <c r="L483" s="251"/>
    </row>
    <row r="484" spans="2:12" x14ac:dyDescent="0.2">
      <c r="B484" s="112" t="s">
        <v>156</v>
      </c>
      <c r="C484" s="113">
        <f>_xll.qlCalendarAdvance("TARGET",C483,B484,"mf")</f>
        <v>43516</v>
      </c>
      <c r="D484" s="120">
        <f>_xll.xlShmInterpRateFwd($D$3&amp;T(CalculationTrigger2),C484,,5,C485)</f>
        <v>1.3699544289163791E-4</v>
      </c>
      <c r="E484" s="260">
        <f>_xll.xlShmInterpRateFwd($E$3&amp;T(CalculationTrigger2),C484,,5,C485)</f>
        <v>1.3366468028517525E-4</v>
      </c>
      <c r="F484" s="260">
        <f>_xll.xlShmInterpRateFwd($F$3&amp;T(CalculationTrigger2),C484,,5,C485)</f>
        <v>1.0970868304208356E-4</v>
      </c>
      <c r="G484" s="268">
        <f t="shared" si="14"/>
        <v>3.3307626064626623E-2</v>
      </c>
      <c r="H484" s="275">
        <f t="shared" si="15"/>
        <v>0.2395599724309169</v>
      </c>
      <c r="I484" s="250"/>
      <c r="J484" s="251"/>
      <c r="K484" s="251"/>
      <c r="L484" s="251"/>
    </row>
    <row r="485" spans="2:12" x14ac:dyDescent="0.2">
      <c r="B485" s="112" t="s">
        <v>156</v>
      </c>
      <c r="C485" s="113">
        <f>_xll.qlCalendarAdvance("TARGET",C484,B485,"mf")</f>
        <v>43517</v>
      </c>
      <c r="D485" s="120">
        <f>_xll.xlShmInterpRateFwd($D$3&amp;T(CalculationTrigger2),C485,,5,C486)</f>
        <v>1.4164480306397997E-4</v>
      </c>
      <c r="E485" s="260">
        <f>_xll.xlShmInterpRateFwd($E$3&amp;T(CalculationTrigger2),C485,,5,C486)</f>
        <v>1.383788386252537E-4</v>
      </c>
      <c r="F485" s="260">
        <f>_xll.xlShmInterpRateFwd($F$3&amp;T(CalculationTrigger2),C485,,5,C486)</f>
        <v>1.1467632163498772E-4</v>
      </c>
      <c r="G485" s="268">
        <f t="shared" si="14"/>
        <v>3.2659644387262723E-2</v>
      </c>
      <c r="H485" s="275">
        <f t="shared" si="15"/>
        <v>0.2370251699026597</v>
      </c>
      <c r="I485" s="250"/>
      <c r="J485" s="251"/>
      <c r="K485" s="251"/>
      <c r="L485" s="251"/>
    </row>
    <row r="486" spans="2:12" x14ac:dyDescent="0.2">
      <c r="B486" s="112" t="s">
        <v>156</v>
      </c>
      <c r="C486" s="113">
        <f>_xll.qlCalendarAdvance("TARGET",C485,B486,"mf")</f>
        <v>43518</v>
      </c>
      <c r="D486" s="120">
        <f>_xll.xlShmInterpRateFwd($D$3&amp;T(CalculationTrigger2),C486,,5,C487)</f>
        <v>1.498705759744507E-4</v>
      </c>
      <c r="E486" s="260">
        <f>_xll.xlShmInterpRateFwd($E$3&amp;T(CalculationTrigger2),C486,,5,C487)</f>
        <v>1.467412778489877E-4</v>
      </c>
      <c r="F486" s="260">
        <f>_xll.xlShmInterpRateFwd($F$3&amp;T(CalculationTrigger2),C486,,5,C487)</f>
        <v>1.2359507391914308E-4</v>
      </c>
      <c r="G486" s="268">
        <f t="shared" si="14"/>
        <v>3.1292981254629995E-2</v>
      </c>
      <c r="H486" s="275">
        <f t="shared" si="15"/>
        <v>0.23146203929844622</v>
      </c>
      <c r="I486" s="250"/>
      <c r="J486" s="251"/>
      <c r="K486" s="251"/>
      <c r="L486" s="251"/>
    </row>
    <row r="487" spans="2:12" x14ac:dyDescent="0.2">
      <c r="B487" s="112" t="s">
        <v>156</v>
      </c>
      <c r="C487" s="113">
        <f>_xll.qlCalendarAdvance("TARGET",C486,B487,"mf")</f>
        <v>43521</v>
      </c>
      <c r="D487" s="120">
        <f>_xll.xlShmInterpRateFwd($D$3&amp;T(CalculationTrigger2),C487,,5,C488)</f>
        <v>1.5701395537277748E-4</v>
      </c>
      <c r="E487" s="260">
        <f>_xll.xlShmInterpRateFwd($E$3&amp;T(CalculationTrigger2),C487,,5,C488)</f>
        <v>1.5402845426525352E-4</v>
      </c>
      <c r="F487" s="260">
        <f>_xll.xlShmInterpRateFwd($F$3&amp;T(CalculationTrigger2),C487,,5,C488)</f>
        <v>1.3148836205286027E-4</v>
      </c>
      <c r="G487" s="268">
        <f t="shared" si="14"/>
        <v>2.9855011075239649E-2</v>
      </c>
      <c r="H487" s="275">
        <f t="shared" si="15"/>
        <v>0.22540092212393251</v>
      </c>
      <c r="I487" s="250"/>
      <c r="J487" s="251"/>
      <c r="K487" s="251"/>
      <c r="L487" s="251"/>
    </row>
    <row r="488" spans="2:12" x14ac:dyDescent="0.2">
      <c r="B488" s="112" t="s">
        <v>156</v>
      </c>
      <c r="C488" s="113">
        <f>_xll.qlCalendarAdvance("TARGET",C487,B488,"mf")</f>
        <v>43522</v>
      </c>
      <c r="D488" s="120">
        <f>_xll.xlShmInterpRateFwd($D$3&amp;T(CalculationTrigger2),C488,,5,C489)</f>
        <v>1.6003990968102328E-4</v>
      </c>
      <c r="E488" s="260">
        <f>_xll.xlShmInterpRateFwd($E$3&amp;T(CalculationTrigger2),C488,,5,C489)</f>
        <v>1.5712989541909558E-4</v>
      </c>
      <c r="F488" s="260">
        <f>_xll.xlShmInterpRateFwd($F$3&amp;T(CalculationTrigger2),C488,,5,C489)</f>
        <v>1.349179298344671E-4</v>
      </c>
      <c r="G488" s="268">
        <f t="shared" si="14"/>
        <v>2.9100142619276959E-2</v>
      </c>
      <c r="H488" s="275">
        <f t="shared" si="15"/>
        <v>0.22211965584628485</v>
      </c>
      <c r="I488" s="250"/>
      <c r="J488" s="251"/>
      <c r="K488" s="251"/>
      <c r="L488" s="251"/>
    </row>
    <row r="489" spans="2:12" x14ac:dyDescent="0.2">
      <c r="B489" s="112" t="s">
        <v>156</v>
      </c>
      <c r="C489" s="113">
        <f>_xll.qlCalendarAdvance("TARGET",C488,B489,"mf")</f>
        <v>43523</v>
      </c>
      <c r="D489" s="120">
        <f>_xll.xlShmInterpRateFwd($D$3&amp;T(CalculationTrigger2),C489,,5,C490)</f>
        <v>1.6273562576104273E-4</v>
      </c>
      <c r="E489" s="260">
        <f>_xll.xlShmInterpRateFwd($E$3&amp;T(CalculationTrigger2),C489,,5,C490)</f>
        <v>1.599032678821664E-4</v>
      </c>
      <c r="F489" s="260">
        <f>_xll.xlShmInterpRateFwd($F$3&amp;T(CalculationTrigger2),C489,,5,C490)</f>
        <v>1.3803459529994992E-4</v>
      </c>
      <c r="G489" s="268">
        <f t="shared" si="14"/>
        <v>2.8323578788763303E-2</v>
      </c>
      <c r="H489" s="275">
        <f t="shared" si="15"/>
        <v>0.21868672582216486</v>
      </c>
      <c r="I489" s="250"/>
      <c r="J489" s="251"/>
      <c r="K489" s="251"/>
      <c r="L489" s="251"/>
    </row>
    <row r="490" spans="2:12" x14ac:dyDescent="0.2">
      <c r="B490" s="112" t="s">
        <v>156</v>
      </c>
      <c r="C490" s="113">
        <f>_xll.qlCalendarAdvance("TARGET",C489,B490,"mf")</f>
        <v>43524</v>
      </c>
      <c r="D490" s="120">
        <f>_xll.xlShmInterpRateFwd($D$3&amp;T(CalculationTrigger2),C490,,5,C491)</f>
        <v>1.6509925128377863E-4</v>
      </c>
      <c r="E490" s="260">
        <f>_xll.xlShmInterpRateFwd($E$3&amp;T(CalculationTrigger2),C490,,5,C491)</f>
        <v>1.623467302258486E-4</v>
      </c>
      <c r="F490" s="260">
        <f>_xll.xlShmInterpRateFwd($F$3&amp;T(CalculationTrigger2),C490,,5,C491)</f>
        <v>1.4083659535112482E-4</v>
      </c>
      <c r="G490" s="268">
        <f t="shared" si="14"/>
        <v>2.7525210579300286E-2</v>
      </c>
      <c r="H490" s="275">
        <f t="shared" si="15"/>
        <v>0.21510134874723777</v>
      </c>
      <c r="I490" s="250"/>
      <c r="J490" s="251"/>
      <c r="K490" s="251"/>
      <c r="L490" s="251"/>
    </row>
    <row r="491" spans="2:12" x14ac:dyDescent="0.2">
      <c r="B491" s="112" t="s">
        <v>156</v>
      </c>
      <c r="C491" s="113">
        <f>_xll.qlCalendarAdvance("TARGET",C490,B491,"mf")</f>
        <v>43525</v>
      </c>
      <c r="D491" s="120">
        <f>_xll.xlShmInterpRateFwd($D$3&amp;T(CalculationTrigger2),C491,,5,C492)</f>
        <v>1.687103500012817E-4</v>
      </c>
      <c r="E491" s="260">
        <f>_xll.xlShmInterpRateFwd($E$3&amp;T(CalculationTrigger2),C491,,5,C492)</f>
        <v>1.6612482140142287E-4</v>
      </c>
      <c r="F491" s="260">
        <f>_xll.xlShmInterpRateFwd($F$3&amp;T(CalculationTrigger2),C491,,5,C492)</f>
        <v>1.453829556440142E-4</v>
      </c>
      <c r="G491" s="268">
        <f t="shared" si="14"/>
        <v>2.5855285998588339E-2</v>
      </c>
      <c r="H491" s="275">
        <f t="shared" si="15"/>
        <v>0.20741865757408673</v>
      </c>
      <c r="I491" s="250"/>
      <c r="J491" s="251"/>
      <c r="K491" s="251"/>
      <c r="L491" s="251"/>
    </row>
    <row r="492" spans="2:12" x14ac:dyDescent="0.2">
      <c r="B492" s="112" t="s">
        <v>156</v>
      </c>
      <c r="C492" s="113">
        <f>_xll.qlCalendarAdvance("TARGET",C491,B492,"mf")</f>
        <v>43528</v>
      </c>
      <c r="D492" s="120">
        <f>_xll.xlShmInterpRateFwd($D$3&amp;T(CalculationTrigger2),C492,,5,C493)</f>
        <v>1.7119580067346244E-4</v>
      </c>
      <c r="E492" s="260">
        <f>_xll.xlShmInterpRateFwd($E$3&amp;T(CalculationTrigger2),C492,,5,C493)</f>
        <v>1.6878464377498005E-4</v>
      </c>
      <c r="F492" s="260">
        <f>_xll.xlShmInterpRateFwd($F$3&amp;T(CalculationTrigger2),C492,,5,C493)</f>
        <v>1.4886268841777099E-4</v>
      </c>
      <c r="G492" s="268">
        <f t="shared" si="14"/>
        <v>2.4111568984823938E-2</v>
      </c>
      <c r="H492" s="275">
        <f t="shared" si="15"/>
        <v>0.19921955357209062</v>
      </c>
      <c r="I492" s="250"/>
      <c r="J492" s="251"/>
      <c r="K492" s="251"/>
      <c r="L492" s="251"/>
    </row>
    <row r="493" spans="2:12" x14ac:dyDescent="0.2">
      <c r="B493" s="112" t="s">
        <v>156</v>
      </c>
      <c r="C493" s="113">
        <f>_xll.qlCalendarAdvance("TARGET",C492,B493,"mf")</f>
        <v>43529</v>
      </c>
      <c r="D493" s="120">
        <f>_xll.xlShmInterpRateFwd($D$3&amp;T(CalculationTrigger2),C493,,5,C494)</f>
        <v>1.7137213071965226E-4</v>
      </c>
      <c r="E493" s="260">
        <f>_xll.xlShmInterpRateFwd($E$3&amp;T(CalculationTrigger2),C493,,5,C494)</f>
        <v>1.6913934193558283E-4</v>
      </c>
      <c r="F493" s="260">
        <f>_xll.xlShmInterpRateFwd($F$3&amp;T(CalculationTrigger2),C493,,5,C494)</f>
        <v>1.4998316620256808E-4</v>
      </c>
      <c r="G493" s="268">
        <f t="shared" si="14"/>
        <v>2.2327887840694345E-2</v>
      </c>
      <c r="H493" s="275">
        <f t="shared" si="15"/>
        <v>0.19156175733014746</v>
      </c>
      <c r="I493" s="250"/>
      <c r="J493" s="251"/>
      <c r="K493" s="251"/>
      <c r="L493" s="251"/>
    </row>
    <row r="494" spans="2:12" x14ac:dyDescent="0.2">
      <c r="B494" s="112" t="s">
        <v>156</v>
      </c>
      <c r="C494" s="113">
        <f>_xll.qlCalendarAdvance("TARGET",C493,B494,"mf")</f>
        <v>43530</v>
      </c>
      <c r="D494" s="120">
        <f>_xll.xlShmInterpRateFwd($D$3&amp;T(CalculationTrigger2),C494,,5,C495)</f>
        <v>1.7120509571803412E-4</v>
      </c>
      <c r="E494" s="260">
        <f>_xll.xlShmInterpRateFwd($E$3&amp;T(CalculationTrigger2),C494,,5,C495)</f>
        <v>1.6922615944042576E-4</v>
      </c>
      <c r="F494" s="260">
        <f>_xll.xlShmInterpRateFwd($F$3&amp;T(CalculationTrigger2),C494,,5,C495)</f>
        <v>1.5111848872698886E-4</v>
      </c>
      <c r="G494" s="268">
        <f t="shared" si="14"/>
        <v>1.9789362776083678E-2</v>
      </c>
      <c r="H494" s="275">
        <f t="shared" si="15"/>
        <v>0.18107670713436891</v>
      </c>
      <c r="I494" s="250"/>
      <c r="J494" s="251"/>
      <c r="K494" s="251"/>
      <c r="L494" s="251"/>
    </row>
    <row r="495" spans="2:12" x14ac:dyDescent="0.2">
      <c r="B495" s="112" t="s">
        <v>156</v>
      </c>
      <c r="C495" s="113">
        <f>_xll.qlCalendarAdvance("TARGET",C494,B495,"mf")</f>
        <v>43531</v>
      </c>
      <c r="D495" s="120">
        <f>_xll.xlShmInterpRateFwd($D$3&amp;T(CalculationTrigger2),C495,,5,C496)</f>
        <v>1.714445605520884E-4</v>
      </c>
      <c r="E495" s="260">
        <f>_xll.xlShmInterpRateFwd($E$3&amp;T(CalculationTrigger2),C495,,5,C496)</f>
        <v>1.697002938339003E-4</v>
      </c>
      <c r="F495" s="260">
        <f>_xll.xlShmInterpRateFwd($F$3&amp;T(CalculationTrigger2),C495,,5,C496)</f>
        <v>1.5256227143201431E-4</v>
      </c>
      <c r="G495" s="268">
        <f t="shared" si="14"/>
        <v>1.7442667181880922E-2</v>
      </c>
      <c r="H495" s="275">
        <f t="shared" si="15"/>
        <v>0.17138022401885994</v>
      </c>
      <c r="I495" s="250"/>
      <c r="J495" s="251"/>
      <c r="K495" s="251"/>
      <c r="L495" s="251"/>
    </row>
    <row r="496" spans="2:12" x14ac:dyDescent="0.2">
      <c r="B496" s="112" t="s">
        <v>156</v>
      </c>
      <c r="C496" s="113">
        <f>_xll.qlCalendarAdvance("TARGET",C495,B496,"mf")</f>
        <v>43532</v>
      </c>
      <c r="D496" s="120">
        <f>_xll.xlShmInterpRateFwd($D$3&amp;T(CalculationTrigger2),C496,,5,C497)</f>
        <v>1.7329072240985735E-4</v>
      </c>
      <c r="E496" s="260">
        <f>_xll.xlShmInterpRateFwd($E$3&amp;T(CalculationTrigger2),C496,,5,C497)</f>
        <v>1.7195127410150866E-4</v>
      </c>
      <c r="F496" s="260">
        <f>_xll.xlShmInterpRateFwd($F$3&amp;T(CalculationTrigger2),C496,,5,C497)</f>
        <v>1.5648731283439995E-4</v>
      </c>
      <c r="G496" s="268">
        <f t="shared" si="14"/>
        <v>1.3394483083486911E-2</v>
      </c>
      <c r="H496" s="275">
        <f t="shared" si="15"/>
        <v>0.15463961267108703</v>
      </c>
      <c r="I496" s="250"/>
      <c r="J496" s="251"/>
      <c r="K496" s="251"/>
      <c r="L496" s="251"/>
    </row>
    <row r="497" spans="2:12" x14ac:dyDescent="0.2">
      <c r="B497" s="112" t="s">
        <v>156</v>
      </c>
      <c r="C497" s="113">
        <f>_xll.qlCalendarAdvance("TARGET",C496,B497,"mf")</f>
        <v>43535</v>
      </c>
      <c r="D497" s="120">
        <f>_xll.xlShmInterpRateFwd($D$3&amp;T(CalculationTrigger2),C497,,5,C498)</f>
        <v>1.7651601922589154E-4</v>
      </c>
      <c r="E497" s="260">
        <f>_xll.xlShmInterpRateFwd($E$3&amp;T(CalculationTrigger2),C497,,5,C498)</f>
        <v>1.7551629735396444E-4</v>
      </c>
      <c r="F497" s="260">
        <f>_xll.xlShmInterpRateFwd($F$3&amp;T(CalculationTrigger2),C497,,5,C498)</f>
        <v>1.6145883679653239E-4</v>
      </c>
      <c r="G497" s="268">
        <f t="shared" si="14"/>
        <v>9.9972187192709713E-3</v>
      </c>
      <c r="H497" s="275">
        <f t="shared" si="15"/>
        <v>0.14057460557432053</v>
      </c>
      <c r="I497" s="250"/>
      <c r="J497" s="251"/>
      <c r="K497" s="251"/>
      <c r="L497" s="251"/>
    </row>
    <row r="498" spans="2:12" x14ac:dyDescent="0.2">
      <c r="B498" s="112" t="s">
        <v>156</v>
      </c>
      <c r="C498" s="113">
        <f>_xll.qlCalendarAdvance("TARGET",C497,B498,"mf")</f>
        <v>43536</v>
      </c>
      <c r="D498" s="120">
        <f>_xll.xlShmInterpRateFwd($D$3&amp;T(CalculationTrigger2),C498,,5,C499)</f>
        <v>1.7882443322884888E-4</v>
      </c>
      <c r="E498" s="260">
        <f>_xll.xlShmInterpRateFwd($E$3&amp;T(CalculationTrigger2),C498,,5,C499)</f>
        <v>1.7796173938297927E-4</v>
      </c>
      <c r="F498" s="260">
        <f>_xll.xlShmInterpRateFwd($F$3&amp;T(CalculationTrigger2),C498,,5,C499)</f>
        <v>1.64472544507087E-4</v>
      </c>
      <c r="G498" s="268">
        <f t="shared" si="14"/>
        <v>8.6269384586961373E-3</v>
      </c>
      <c r="H498" s="275">
        <f t="shared" si="15"/>
        <v>0.13489194875892271</v>
      </c>
      <c r="I498" s="250"/>
      <c r="J498" s="251"/>
      <c r="K498" s="251"/>
      <c r="L498" s="251"/>
    </row>
    <row r="499" spans="2:12" x14ac:dyDescent="0.2">
      <c r="B499" s="112" t="s">
        <v>156</v>
      </c>
      <c r="C499" s="113">
        <f>_xll.qlCalendarAdvance("TARGET",C498,B499,"mf")</f>
        <v>43537</v>
      </c>
      <c r="D499" s="120">
        <f>_xll.xlShmInterpRateFwd($D$3&amp;T(CalculationTrigger2),C499,,5,C500)</f>
        <v>1.8155392703524364E-4</v>
      </c>
      <c r="E499" s="260">
        <f>_xll.xlShmInterpRateFwd($E$3&amp;T(CalculationTrigger2),C499,,5,C500)</f>
        <v>1.8080838759598289E-4</v>
      </c>
      <c r="F499" s="260">
        <f>_xll.xlShmInterpRateFwd($F$3&amp;T(CalculationTrigger2),C499,,5,C500)</f>
        <v>1.6780576212416389E-4</v>
      </c>
      <c r="G499" s="268">
        <f t="shared" si="14"/>
        <v>7.4553943926075096E-3</v>
      </c>
      <c r="H499" s="275">
        <f t="shared" si="15"/>
        <v>0.13002625471818999</v>
      </c>
      <c r="I499" s="250"/>
      <c r="J499" s="251"/>
      <c r="K499" s="251"/>
      <c r="L499" s="251"/>
    </row>
    <row r="500" spans="2:12" x14ac:dyDescent="0.2">
      <c r="B500" s="112" t="s">
        <v>156</v>
      </c>
      <c r="C500" s="113">
        <f>_xll.qlCalendarAdvance("TARGET",C499,B500,"mf")</f>
        <v>43538</v>
      </c>
      <c r="D500" s="120">
        <f>_xll.xlShmInterpRateFwd($D$3&amp;T(CalculationTrigger2),C500,,5,C501)</f>
        <v>1.8470693043392658E-4</v>
      </c>
      <c r="E500" s="260">
        <f>_xll.xlShmInterpRateFwd($E$3&amp;T(CalculationTrigger2),C500,,5,C501)</f>
        <v>1.8405855689847944E-4</v>
      </c>
      <c r="F500" s="260">
        <f>_xll.xlShmInterpRateFwd($F$3&amp;T(CalculationTrigger2),C500,,5,C501)</f>
        <v>1.714603308764068E-4</v>
      </c>
      <c r="G500" s="268">
        <f t="shared" si="14"/>
        <v>6.4837353544713247E-3</v>
      </c>
      <c r="H500" s="275">
        <f t="shared" si="15"/>
        <v>0.12598226022072645</v>
      </c>
      <c r="I500" s="250"/>
      <c r="J500" s="251"/>
      <c r="K500" s="251"/>
      <c r="L500" s="251"/>
    </row>
    <row r="501" spans="2:12" x14ac:dyDescent="0.2">
      <c r="B501" s="112" t="s">
        <v>156</v>
      </c>
      <c r="C501" s="113">
        <f>_xll.qlCalendarAdvance("TARGET",C500,B501,"mf")</f>
        <v>43539</v>
      </c>
      <c r="D501" s="120">
        <f>_xll.xlShmInterpRateFwd($D$3&amp;T(CalculationTrigger2),C501,,5,C502)</f>
        <v>1.9243688706080029E-4</v>
      </c>
      <c r="E501" s="260">
        <f>_xll.xlShmInterpRateFwd($E$3&amp;T(CalculationTrigger2),C501,,5,C502)</f>
        <v>1.9191564160826212E-4</v>
      </c>
      <c r="F501" s="260">
        <f>_xll.xlShmInterpRateFwd($F$3&amp;T(CalculationTrigger2),C501,,5,C502)</f>
        <v>1.7984993595601185E-4</v>
      </c>
      <c r="G501" s="268">
        <f t="shared" si="14"/>
        <v>5.2124545253816774E-3</v>
      </c>
      <c r="H501" s="275">
        <f t="shared" si="15"/>
        <v>0.12065705652250269</v>
      </c>
      <c r="I501" s="250"/>
      <c r="J501" s="251"/>
      <c r="K501" s="251"/>
      <c r="L501" s="251"/>
    </row>
    <row r="502" spans="2:12" x14ac:dyDescent="0.2">
      <c r="B502" s="112" t="s">
        <v>156</v>
      </c>
      <c r="C502" s="113">
        <f>_xll.qlCalendarAdvance("TARGET",C501,B502,"mf")</f>
        <v>43542</v>
      </c>
      <c r="D502" s="120">
        <f>_xll.xlShmInterpRateFwd($D$3&amp;T(CalculationTrigger2),C502,,5,C503)</f>
        <v>2.0160263895870355E-4</v>
      </c>
      <c r="E502" s="260">
        <f>_xll.xlShmInterpRateFwd($E$3&amp;T(CalculationTrigger2),C502,,5,C503)</f>
        <v>2.011407441051623E-4</v>
      </c>
      <c r="F502" s="260">
        <f>_xll.xlShmInterpRateFwd($F$3&amp;T(CalculationTrigger2),C502,,5,C503)</f>
        <v>1.8932895066847762E-4</v>
      </c>
      <c r="G502" s="268">
        <f t="shared" si="14"/>
        <v>4.6189485354125029E-3</v>
      </c>
      <c r="H502" s="275">
        <f t="shared" si="15"/>
        <v>0.1181179343668468</v>
      </c>
      <c r="I502" s="250"/>
      <c r="J502" s="251"/>
      <c r="K502" s="251"/>
      <c r="L502" s="251"/>
    </row>
    <row r="503" spans="2:12" x14ac:dyDescent="0.2">
      <c r="B503" s="112" t="s">
        <v>156</v>
      </c>
      <c r="C503" s="113">
        <f>_xll.qlCalendarAdvance("TARGET",C502,B503,"mf")</f>
        <v>43543</v>
      </c>
      <c r="D503" s="120">
        <f>_xll.xlShmInterpRateFwd($D$3&amp;T(CalculationTrigger2),C503,,5,C504)</f>
        <v>2.069096396531172E-4</v>
      </c>
      <c r="E503" s="260">
        <f>_xll.xlShmInterpRateFwd($E$3&amp;T(CalculationTrigger2),C503,,5,C504)</f>
        <v>2.0644324294381548E-4</v>
      </c>
      <c r="F503" s="260">
        <f>_xll.xlShmInterpRateFwd($F$3&amp;T(CalculationTrigger2),C503,,5,C504)</f>
        <v>1.9461789958912952E-4</v>
      </c>
      <c r="G503" s="268">
        <f t="shared" si="14"/>
        <v>4.6639670930171242E-3</v>
      </c>
      <c r="H503" s="275">
        <f t="shared" si="15"/>
        <v>0.11825343354685967</v>
      </c>
      <c r="I503" s="250"/>
      <c r="J503" s="251"/>
      <c r="K503" s="251"/>
      <c r="L503" s="251"/>
    </row>
    <row r="504" spans="2:12" x14ac:dyDescent="0.2">
      <c r="B504" s="112" t="s">
        <v>156</v>
      </c>
      <c r="C504" s="113">
        <f>_xll.qlCalendarAdvance("TARGET",C503,B504,"mf")</f>
        <v>43544</v>
      </c>
      <c r="D504" s="120">
        <f>_xll.xlShmInterpRateFwd($D$3&amp;T(CalculationTrigger2),C504,,5,C505)</f>
        <v>2.12654729712676E-4</v>
      </c>
      <c r="E504" s="260">
        <f>_xll.xlShmInterpRateFwd($E$3&amp;T(CalculationTrigger2),C504,,5,C505)</f>
        <v>2.1216315236625085E-4</v>
      </c>
      <c r="F504" s="260">
        <f>_xll.xlShmInterpRateFwd($F$3&amp;T(CalculationTrigger2),C504,,5,C505)</f>
        <v>2.0023924928533947E-4</v>
      </c>
      <c r="G504" s="268">
        <f t="shared" si="14"/>
        <v>4.9157734642514984E-3</v>
      </c>
      <c r="H504" s="275">
        <f t="shared" si="15"/>
        <v>0.11923903080911377</v>
      </c>
      <c r="I504" s="250"/>
      <c r="J504" s="251"/>
      <c r="K504" s="251"/>
      <c r="L504" s="251"/>
    </row>
    <row r="505" spans="2:12" x14ac:dyDescent="0.2">
      <c r="B505" s="112" t="s">
        <v>156</v>
      </c>
      <c r="C505" s="113">
        <f>_xll.qlCalendarAdvance("TARGET",C504,B505,"mf")</f>
        <v>43545</v>
      </c>
      <c r="D505" s="120">
        <f>_xll.xlShmInterpRateFwd($D$3&amp;T(CalculationTrigger2),C505,,5,C506)</f>
        <v>2.188403389086417E-4</v>
      </c>
      <c r="E505" s="260">
        <f>_xll.xlShmInterpRateFwd($E$3&amp;T(CalculationTrigger2),C505,,5,C506)</f>
        <v>2.1830278746097284E-4</v>
      </c>
      <c r="F505" s="260">
        <f>_xll.xlShmInterpRateFwd($F$3&amp;T(CalculationTrigger2),C505,,5,C506)</f>
        <v>2.0619484144506576E-4</v>
      </c>
      <c r="G505" s="268">
        <f t="shared" si="14"/>
        <v>5.3755144766885823E-3</v>
      </c>
      <c r="H505" s="275">
        <f t="shared" si="15"/>
        <v>0.12107946015907074</v>
      </c>
      <c r="I505" s="250"/>
      <c r="J505" s="251"/>
      <c r="K505" s="251"/>
      <c r="L505" s="251"/>
    </row>
    <row r="506" spans="2:12" x14ac:dyDescent="0.2">
      <c r="B506" s="112" t="s">
        <v>156</v>
      </c>
      <c r="C506" s="113">
        <f>_xll.qlCalendarAdvance("TARGET",C505,B506,"mf")</f>
        <v>43546</v>
      </c>
      <c r="D506" s="120">
        <f>_xll.xlShmInterpRateFwd($D$3&amp;T(CalculationTrigger2),C506,,5,C507)</f>
        <v>2.3269225318646507E-4</v>
      </c>
      <c r="E506" s="260">
        <f>_xll.xlShmInterpRateFwd($E$3&amp;T(CalculationTrigger2),C506,,5,C507)</f>
        <v>2.3199286475541629E-4</v>
      </c>
      <c r="F506" s="260">
        <f>_xll.xlShmInterpRateFwd($F$3&amp;T(CalculationTrigger2),C506,,5,C507)</f>
        <v>2.1922950627629198E-4</v>
      </c>
      <c r="G506" s="268">
        <f t="shared" si="14"/>
        <v>6.9938843104877437E-3</v>
      </c>
      <c r="H506" s="275">
        <f t="shared" si="15"/>
        <v>0.12763358479124315</v>
      </c>
      <c r="I506" s="250"/>
      <c r="J506" s="251"/>
      <c r="K506" s="251"/>
      <c r="L506" s="251"/>
    </row>
    <row r="507" spans="2:12" x14ac:dyDescent="0.2">
      <c r="B507" s="112" t="s">
        <v>156</v>
      </c>
      <c r="C507" s="113">
        <f>_xll.qlCalendarAdvance("TARGET",C506,B507,"mf")</f>
        <v>43549</v>
      </c>
      <c r="D507" s="120">
        <f>_xll.xlShmInterpRateFwd($D$3&amp;T(CalculationTrigger2),C507,,5,C508)</f>
        <v>2.4803656803592329E-4</v>
      </c>
      <c r="E507" s="260">
        <f>_xll.xlShmInterpRateFwd($E$3&amp;T(CalculationTrigger2),C507,,5,C508)</f>
        <v>2.4710488166409145E-4</v>
      </c>
      <c r="F507" s="260">
        <f>_xll.xlShmInterpRateFwd($F$3&amp;T(CalculationTrigger2),C507,,5,C508)</f>
        <v>2.3339646486385309E-4</v>
      </c>
      <c r="G507" s="268">
        <f t="shared" si="14"/>
        <v>9.3168637183184272E-3</v>
      </c>
      <c r="H507" s="275">
        <f t="shared" si="15"/>
        <v>0.13708416800238366</v>
      </c>
      <c r="I507" s="250"/>
      <c r="J507" s="251"/>
      <c r="K507" s="251"/>
      <c r="L507" s="251"/>
    </row>
    <row r="508" spans="2:12" x14ac:dyDescent="0.2">
      <c r="B508" s="112" t="s">
        <v>156</v>
      </c>
      <c r="C508" s="113">
        <f>_xll.qlCalendarAdvance("TARGET",C507,B508,"mf")</f>
        <v>43550</v>
      </c>
      <c r="D508" s="120">
        <f>_xll.xlShmInterpRateFwd($D$3&amp;T(CalculationTrigger2),C508,,5,C509)</f>
        <v>2.5646122313320265E-4</v>
      </c>
      <c r="E508" s="260">
        <f>_xll.xlShmInterpRateFwd($E$3&amp;T(CalculationTrigger2),C508,,5,C509)</f>
        <v>2.5537786844129109E-4</v>
      </c>
      <c r="F508" s="260">
        <f>_xll.xlShmInterpRateFwd($F$3&amp;T(CalculationTrigger2),C508,,5,C509)</f>
        <v>2.4105089242435363E-4</v>
      </c>
      <c r="G508" s="268">
        <f t="shared" si="14"/>
        <v>1.0833546919115596E-2</v>
      </c>
      <c r="H508" s="275">
        <f t="shared" si="15"/>
        <v>0.14326976016937462</v>
      </c>
      <c r="I508" s="250"/>
      <c r="J508" s="251"/>
      <c r="K508" s="251"/>
      <c r="L508" s="251"/>
    </row>
    <row r="509" spans="2:12" x14ac:dyDescent="0.2">
      <c r="B509" s="112" t="s">
        <v>156</v>
      </c>
      <c r="C509" s="113">
        <f>_xll.qlCalendarAdvance("TARGET",C508,B509,"mf")</f>
        <v>43551</v>
      </c>
      <c r="D509" s="120">
        <f>_xll.xlShmInterpRateFwd($D$3&amp;T(CalculationTrigger2),C509,,5,C510)</f>
        <v>2.6534097728588712E-4</v>
      </c>
      <c r="E509" s="260">
        <f>_xll.xlShmInterpRateFwd($E$3&amp;T(CalculationTrigger2),C509,,5,C510)</f>
        <v>2.6408447031564357E-4</v>
      </c>
      <c r="F509" s="260">
        <f>_xll.xlShmInterpRateFwd($F$3&amp;T(CalculationTrigger2),C509,,5,C510)</f>
        <v>2.4905061193188809E-4</v>
      </c>
      <c r="G509" s="268">
        <f t="shared" si="14"/>
        <v>1.2565069702435528E-2</v>
      </c>
      <c r="H509" s="275">
        <f t="shared" si="15"/>
        <v>0.15033858383755477</v>
      </c>
      <c r="I509" s="250"/>
      <c r="J509" s="251"/>
      <c r="K509" s="251"/>
      <c r="L509" s="251"/>
    </row>
    <row r="510" spans="2:12" x14ac:dyDescent="0.2">
      <c r="B510" s="112" t="s">
        <v>156</v>
      </c>
      <c r="C510" s="113">
        <f>_xll.qlCalendarAdvance("TARGET",C509,B510,"mf")</f>
        <v>43552</v>
      </c>
      <c r="D510" s="120">
        <f>_xll.xlShmInterpRateFwd($D$3&amp;T(CalculationTrigger2),C510,,5,C511)</f>
        <v>2.7467826045313165E-4</v>
      </c>
      <c r="E510" s="260">
        <f>_xll.xlShmInterpRateFwd($E$3&amp;T(CalculationTrigger2),C510,,5,C511)</f>
        <v>2.7322700215602337E-4</v>
      </c>
      <c r="F510" s="260">
        <f>_xll.xlShmInterpRateFwd($F$3&amp;T(CalculationTrigger2),C510,,5,C511)</f>
        <v>2.5739746480595986E-4</v>
      </c>
      <c r="G510" s="268">
        <f t="shared" si="14"/>
        <v>1.4512582971082811E-2</v>
      </c>
      <c r="H510" s="275">
        <f t="shared" si="15"/>
        <v>0.15829537350063508</v>
      </c>
      <c r="I510" s="250"/>
      <c r="J510" s="251"/>
      <c r="K510" s="251"/>
      <c r="L510" s="251"/>
    </row>
    <row r="511" spans="2:12" x14ac:dyDescent="0.2">
      <c r="B511" s="112" t="s">
        <v>156</v>
      </c>
      <c r="C511" s="113">
        <f>_xll.qlCalendarAdvance("TARGET",C510,B511,"mf")</f>
        <v>43553</v>
      </c>
      <c r="D511" s="120">
        <f>_xll.xlShmInterpRateFwd($D$3&amp;T(CalculationTrigger2),C511,,5,C512)</f>
        <v>2.9489031163984638E-4</v>
      </c>
      <c r="E511" s="260">
        <f>_xll.xlShmInterpRateFwd($E$3&amp;T(CalculationTrigger2),C511,,5,C512)</f>
        <v>2.9297697602160346E-4</v>
      </c>
      <c r="F511" s="260">
        <f>_xll.xlShmInterpRateFwd($F$3&amp;T(CalculationTrigger2),C511,,5,C512)</f>
        <v>2.7525769756357071E-4</v>
      </c>
      <c r="G511" s="268">
        <f t="shared" si="14"/>
        <v>1.9133356182429208E-2</v>
      </c>
      <c r="H511" s="275">
        <f t="shared" si="15"/>
        <v>0.17719278458032753</v>
      </c>
      <c r="I511" s="250"/>
      <c r="J511" s="251"/>
      <c r="K511" s="251"/>
      <c r="L511" s="251"/>
    </row>
    <row r="512" spans="2:12" x14ac:dyDescent="0.2">
      <c r="B512" s="112" t="s">
        <v>156</v>
      </c>
      <c r="C512" s="113">
        <f>_xll.qlCalendarAdvance("TARGET",C511,B512,"mf")</f>
        <v>43556</v>
      </c>
      <c r="D512" s="120">
        <f>_xll.xlShmInterpRateFwd($D$3&amp;T(CalculationTrigger2),C512,,5,C513)</f>
        <v>3.1665128295422178E-4</v>
      </c>
      <c r="E512" s="260">
        <f>_xll.xlShmInterpRateFwd($E$3&amp;T(CalculationTrigger2),C512,,5,C513)</f>
        <v>3.1420272927514036E-4</v>
      </c>
      <c r="F512" s="260">
        <f>_xll.xlShmInterpRateFwd($F$3&amp;T(CalculationTrigger2),C512,,5,C513)</f>
        <v>2.942930427347618E-4</v>
      </c>
      <c r="G512" s="268">
        <f t="shared" si="14"/>
        <v>2.4485536790814253E-2</v>
      </c>
      <c r="H512" s="275">
        <f t="shared" si="15"/>
        <v>0.19909686540378557</v>
      </c>
      <c r="I512" s="250"/>
      <c r="J512" s="251"/>
      <c r="K512" s="251"/>
      <c r="L512" s="251"/>
    </row>
    <row r="513" spans="2:12" x14ac:dyDescent="0.2">
      <c r="B513" s="112" t="s">
        <v>156</v>
      </c>
      <c r="C513" s="113">
        <f>_xll.qlCalendarAdvance("TARGET",C512,B513,"mf")</f>
        <v>43557</v>
      </c>
      <c r="D513" s="120">
        <f>_xll.xlShmInterpRateFwd($D$3&amp;T(CalculationTrigger2),C513,,5,C514)</f>
        <v>3.2831266100481635E-4</v>
      </c>
      <c r="E513" s="260">
        <f>_xll.xlShmInterpRateFwd($E$3&amp;T(CalculationTrigger2),C513,,5,C514)</f>
        <v>3.2555963548369334E-4</v>
      </c>
      <c r="F513" s="260">
        <f>_xll.xlShmInterpRateFwd($F$3&amp;T(CalculationTrigger2),C513,,5,C514)</f>
        <v>3.0440318673385073E-4</v>
      </c>
      <c r="G513" s="268">
        <f t="shared" si="14"/>
        <v>2.7530255211230082E-2</v>
      </c>
      <c r="H513" s="275">
        <f t="shared" si="15"/>
        <v>0.2115644874984261</v>
      </c>
      <c r="I513" s="250"/>
      <c r="J513" s="251"/>
      <c r="K513" s="251"/>
      <c r="L513" s="251"/>
    </row>
    <row r="514" spans="2:12" x14ac:dyDescent="0.2">
      <c r="B514" s="112" t="s">
        <v>156</v>
      </c>
      <c r="C514" s="113">
        <f>_xll.qlCalendarAdvance("TARGET",C513,B514,"mf")</f>
        <v>43558</v>
      </c>
      <c r="D514" s="120">
        <f>_xll.xlShmInterpRateFwd($D$3&amp;T(CalculationTrigger2),C514,,5,C515)</f>
        <v>3.4044614778793109E-4</v>
      </c>
      <c r="E514" s="260">
        <f>_xll.xlShmInterpRateFwd($E$3&amp;T(CalculationTrigger2),C514,,5,C515)</f>
        <v>3.3736636147538334E-4</v>
      </c>
      <c r="F514" s="260">
        <f>_xll.xlShmInterpRateFwd($F$3&amp;T(CalculationTrigger2),C514,,5,C515)</f>
        <v>3.1487151371986221E-4</v>
      </c>
      <c r="G514" s="268">
        <f t="shared" si="14"/>
        <v>3.0797863125477498E-2</v>
      </c>
      <c r="H514" s="275">
        <f t="shared" si="15"/>
        <v>0.2249484775552113</v>
      </c>
      <c r="I514" s="250"/>
      <c r="J514" s="251"/>
      <c r="K514" s="251"/>
      <c r="L514" s="251"/>
    </row>
    <row r="515" spans="2:12" x14ac:dyDescent="0.2">
      <c r="B515" s="112" t="s">
        <v>156</v>
      </c>
      <c r="C515" s="113">
        <f>_xll.qlCalendarAdvance("TARGET",C514,B515,"mf")</f>
        <v>43559</v>
      </c>
      <c r="D515" s="120">
        <f>_xll.xlShmInterpRateFwd($D$3&amp;T(CalculationTrigger2),C515,,5,C516)</f>
        <v>3.5305417361568433E-4</v>
      </c>
      <c r="E515" s="260">
        <f>_xll.xlShmInterpRateFwd($E$3&amp;T(CalculationTrigger2),C515,,5,C516)</f>
        <v>3.4962522202372666E-4</v>
      </c>
      <c r="F515" s="260">
        <f>_xll.xlShmInterpRateFwd($F$3&amp;T(CalculationTrigger2),C515,,5,C516)</f>
        <v>3.2569986541288126E-4</v>
      </c>
      <c r="G515" s="268">
        <f t="shared" si="14"/>
        <v>3.4289515919576657E-2</v>
      </c>
      <c r="H515" s="275">
        <f t="shared" si="15"/>
        <v>0.239253566108454</v>
      </c>
      <c r="I515" s="250"/>
      <c r="J515" s="251"/>
      <c r="K515" s="251"/>
      <c r="L515" s="251"/>
    </row>
    <row r="516" spans="2:12" x14ac:dyDescent="0.2">
      <c r="B516" s="112" t="s">
        <v>156</v>
      </c>
      <c r="C516" s="113">
        <f>_xll.qlCalendarAdvance("TARGET",C515,B516,"mf")</f>
        <v>43560</v>
      </c>
      <c r="D516" s="120">
        <f>_xll.xlShmInterpRateFwd($D$3&amp;T(CalculationTrigger2),C516,,5,C517)</f>
        <v>3.6728855745738674E-4</v>
      </c>
      <c r="E516" s="260">
        <f>_xll.xlShmInterpRateFwd($E$3&amp;T(CalculationTrigger2),C516,,5,C517)</f>
        <v>3.6373362631666984E-4</v>
      </c>
      <c r="F516" s="260">
        <f>_xll.xlShmInterpRateFwd($F$3&amp;T(CalculationTrigger2),C516,,5,C517)</f>
        <v>3.3935181019475801E-4</v>
      </c>
      <c r="G516" s="268">
        <f t="shared" si="14"/>
        <v>3.5549311407168993E-2</v>
      </c>
      <c r="H516" s="275">
        <f t="shared" si="15"/>
        <v>0.24381816121911828</v>
      </c>
      <c r="I516" s="250"/>
      <c r="J516" s="251"/>
      <c r="K516" s="251"/>
      <c r="L516" s="251"/>
    </row>
    <row r="517" spans="2:12" x14ac:dyDescent="0.2">
      <c r="B517" s="112" t="s">
        <v>156</v>
      </c>
      <c r="C517" s="113">
        <f>_xll.qlCalendarAdvance("TARGET",C516,B517,"mf")</f>
        <v>43563</v>
      </c>
      <c r="D517" s="120">
        <f>_xll.xlShmInterpRateFwd($D$3&amp;T(CalculationTrigger2),C517,,5,C518)</f>
        <v>3.7766908197964987E-4</v>
      </c>
      <c r="E517" s="260">
        <f>_xll.xlShmInterpRateFwd($E$3&amp;T(CalculationTrigger2),C517,,5,C518)</f>
        <v>3.7418644670384263E-4</v>
      </c>
      <c r="F517" s="260">
        <f>_xll.xlShmInterpRateFwd($F$3&amp;T(CalculationTrigger2),C517,,5,C518)</f>
        <v>3.5017904830679975E-4</v>
      </c>
      <c r="G517" s="268">
        <f t="shared" ref="G517:G580" si="16">(D517-E517)*10000</f>
        <v>3.4826352758072381E-2</v>
      </c>
      <c r="H517" s="275">
        <f t="shared" ref="H517:H580" si="17">(E517-F517)*10000</f>
        <v>0.24007398397042884</v>
      </c>
      <c r="I517" s="250"/>
      <c r="J517" s="251"/>
      <c r="K517" s="251"/>
      <c r="L517" s="251"/>
    </row>
    <row r="518" spans="2:12" x14ac:dyDescent="0.2">
      <c r="B518" s="112" t="s">
        <v>156</v>
      </c>
      <c r="C518" s="113">
        <f>_xll.qlCalendarAdvance("TARGET",C517,B518,"mf")</f>
        <v>43564</v>
      </c>
      <c r="D518" s="120">
        <f>_xll.xlShmInterpRateFwd($D$3&amp;T(CalculationTrigger2),C518,,5,C519)</f>
        <v>3.828716451373594E-4</v>
      </c>
      <c r="E518" s="260">
        <f>_xll.xlShmInterpRateFwd($E$3&amp;T(CalculationTrigger2),C518,,5,C519)</f>
        <v>3.7942356659045889E-4</v>
      </c>
      <c r="F518" s="260">
        <f>_xll.xlShmInterpRateFwd($F$3&amp;T(CalculationTrigger2),C518,,5,C519)</f>
        <v>3.5559588919794363E-4</v>
      </c>
      <c r="G518" s="268">
        <f t="shared" si="16"/>
        <v>3.4480785469005085E-2</v>
      </c>
      <c r="H518" s="275">
        <f t="shared" si="17"/>
        <v>0.23827677392515265</v>
      </c>
      <c r="I518" s="250"/>
      <c r="J518" s="251"/>
      <c r="K518" s="251"/>
      <c r="L518" s="251"/>
    </row>
    <row r="519" spans="2:12" x14ac:dyDescent="0.2">
      <c r="B519" s="112" t="s">
        <v>156</v>
      </c>
      <c r="C519" s="113">
        <f>_xll.qlCalendarAdvance("TARGET",C518,B519,"mf")</f>
        <v>43565</v>
      </c>
      <c r="D519" s="120">
        <f>_xll.xlShmInterpRateFwd($D$3&amp;T(CalculationTrigger2),C519,,5,C520)</f>
        <v>3.880815279917016E-4</v>
      </c>
      <c r="E519" s="260">
        <f>_xll.xlShmInterpRateFwd($E$3&amp;T(CalculationTrigger2),C519,,5,C520)</f>
        <v>3.8466704455939913E-4</v>
      </c>
      <c r="F519" s="260">
        <f>_xll.xlShmInterpRateFwd($F$3&amp;T(CalculationTrigger2),C519,,5,C520)</f>
        <v>3.6101456655960614E-4</v>
      </c>
      <c r="G519" s="268">
        <f t="shared" si="16"/>
        <v>3.4144834323024682E-2</v>
      </c>
      <c r="H519" s="275">
        <f t="shared" si="17"/>
        <v>0.23652477999792995</v>
      </c>
      <c r="I519" s="250"/>
      <c r="J519" s="251"/>
      <c r="K519" s="251"/>
      <c r="L519" s="251"/>
    </row>
    <row r="520" spans="2:12" x14ac:dyDescent="0.2">
      <c r="B520" s="112" t="s">
        <v>156</v>
      </c>
      <c r="C520" s="113">
        <f>_xll.qlCalendarAdvance("TARGET",C519,B520,"mf")</f>
        <v>43566</v>
      </c>
      <c r="D520" s="120">
        <f>_xll.xlShmInterpRateFwd($D$3&amp;T(CalculationTrigger2),C520,,5,C521)</f>
        <v>3.9329876365078046E-4</v>
      </c>
      <c r="E520" s="260">
        <f>_xll.xlShmInterpRateFwd($E$3&amp;T(CalculationTrigger2),C520,,5,C521)</f>
        <v>3.8991690784281993E-4</v>
      </c>
      <c r="F520" s="260">
        <f>_xll.xlShmInterpRateFwd($F$3&amp;T(CalculationTrigger2),C520,,5,C521)</f>
        <v>3.6643507893311468E-4</v>
      </c>
      <c r="G520" s="268">
        <f t="shared" si="16"/>
        <v>3.3818558079605224E-2</v>
      </c>
      <c r="H520" s="275">
        <f t="shared" si="17"/>
        <v>0.23481828909705252</v>
      </c>
      <c r="I520" s="250"/>
      <c r="J520" s="251"/>
      <c r="K520" s="251"/>
      <c r="L520" s="251"/>
    </row>
    <row r="521" spans="2:12" x14ac:dyDescent="0.2">
      <c r="B521" s="112" t="s">
        <v>156</v>
      </c>
      <c r="C521" s="113">
        <f>_xll.qlCalendarAdvance("TARGET",C520,B521,"mf")</f>
        <v>43567</v>
      </c>
      <c r="D521" s="120">
        <f>_xll.xlShmInterpRateFwd($D$3&amp;T(CalculationTrigger2),C521,,5,C522)</f>
        <v>4.0375835749135558E-4</v>
      </c>
      <c r="E521" s="260">
        <f>_xll.xlShmInterpRateFwd($E$3&amp;T(CalculationTrigger2),C521,,5,C522)</f>
        <v>4.0043849493862961E-4</v>
      </c>
      <c r="F521" s="260">
        <f>_xll.xlShmInterpRateFwd($F$3&amp;T(CalculationTrigger2),C521,,5,C522)</f>
        <v>3.7728260402569193E-4</v>
      </c>
      <c r="G521" s="268">
        <f t="shared" si="16"/>
        <v>3.3198625527259676E-2</v>
      </c>
      <c r="H521" s="275">
        <f t="shared" si="17"/>
        <v>0.23155890912937679</v>
      </c>
      <c r="I521" s="250"/>
      <c r="J521" s="251"/>
      <c r="K521" s="251"/>
      <c r="L521" s="251"/>
    </row>
    <row r="522" spans="2:12" x14ac:dyDescent="0.2">
      <c r="B522" s="112" t="s">
        <v>156</v>
      </c>
      <c r="C522" s="113">
        <f>_xll.qlCalendarAdvance("TARGET",C521,B522,"mf")</f>
        <v>43570</v>
      </c>
      <c r="D522" s="120">
        <f>_xll.xlShmInterpRateFwd($D$3&amp;T(CalculationTrigger2),C522,,5,C523)</f>
        <v>4.1424190042745729E-4</v>
      </c>
      <c r="E522" s="260">
        <f>_xll.xlShmInterpRateFwd($E$3&amp;T(CalculationTrigger2),C522,,5,C523)</f>
        <v>4.1098076111492063E-4</v>
      </c>
      <c r="F522" s="260">
        <f>_xll.xlShmInterpRateFwd($F$3&amp;T(CalculationTrigger2),C522,,5,C523)</f>
        <v>3.8813545273558536E-4</v>
      </c>
      <c r="G522" s="268">
        <f t="shared" si="16"/>
        <v>3.2611393125366671E-2</v>
      </c>
      <c r="H522" s="275">
        <f t="shared" si="17"/>
        <v>0.22845308379335266</v>
      </c>
      <c r="I522" s="250"/>
      <c r="J522" s="251"/>
      <c r="K522" s="251"/>
      <c r="L522" s="251"/>
    </row>
    <row r="523" spans="2:12" x14ac:dyDescent="0.2">
      <c r="B523" s="112" t="s">
        <v>156</v>
      </c>
      <c r="C523" s="113">
        <f>_xll.qlCalendarAdvance("TARGET",C522,B523,"mf")</f>
        <v>43571</v>
      </c>
      <c r="D523" s="120">
        <f>_xll.xlShmInterpRateFwd($D$3&amp;T(CalculationTrigger2),C523,,5,C524)</f>
        <v>4.1949639944699864E-4</v>
      </c>
      <c r="E523" s="260">
        <f>_xll.xlShmInterpRateFwd($E$3&amp;T(CalculationTrigger2),C523,,5,C524)</f>
        <v>4.1626296099310885E-4</v>
      </c>
      <c r="F523" s="260">
        <f>_xll.xlShmInterpRateFwd($F$3&amp;T(CalculationTrigger2),C523,,5,C524)</f>
        <v>3.9356512035491887E-4</v>
      </c>
      <c r="G523" s="268">
        <f t="shared" si="16"/>
        <v>3.2334384538897865E-2</v>
      </c>
      <c r="H523" s="275">
        <f t="shared" si="17"/>
        <v>0.22697840638189989</v>
      </c>
      <c r="I523" s="250"/>
      <c r="J523" s="251"/>
      <c r="K523" s="251"/>
      <c r="L523" s="251"/>
    </row>
    <row r="524" spans="2:12" x14ac:dyDescent="0.2">
      <c r="B524" s="112" t="s">
        <v>156</v>
      </c>
      <c r="C524" s="113">
        <f>_xll.qlCalendarAdvance("TARGET",C523,B524,"mf")</f>
        <v>43572</v>
      </c>
      <c r="D524" s="120">
        <f>_xll.xlShmInterpRateFwd($D$3&amp;T(CalculationTrigger2),C524,,5,C525)</f>
        <v>4.2475845089255638E-4</v>
      </c>
      <c r="E524" s="260">
        <f>_xll.xlShmInterpRateFwd($E$3&amp;T(CalculationTrigger2),C524,,5,C525)</f>
        <v>4.2155171002455276E-4</v>
      </c>
      <c r="F524" s="260">
        <f>_xll.xlShmInterpRateFwd($F$3&amp;T(CalculationTrigger2),C524,,5,C525)</f>
        <v>3.989966151255727E-4</v>
      </c>
      <c r="G524" s="268">
        <f t="shared" si="16"/>
        <v>3.20674086800362E-2</v>
      </c>
      <c r="H524" s="275">
        <f t="shared" si="17"/>
        <v>0.22555094898980063</v>
      </c>
      <c r="I524" s="250"/>
      <c r="J524" s="251"/>
      <c r="K524" s="251"/>
      <c r="L524" s="251"/>
    </row>
    <row r="525" spans="2:12" x14ac:dyDescent="0.2">
      <c r="B525" s="112" t="s">
        <v>156</v>
      </c>
      <c r="C525" s="113">
        <f>_xll.qlCalendarAdvance("TARGET",C524,B525,"mf")</f>
        <v>43573</v>
      </c>
      <c r="D525" s="120">
        <f>_xll.xlShmInterpRateFwd($D$3&amp;T(CalculationTrigger2),C525,,5,C526)</f>
        <v>4.4059900221752268E-4</v>
      </c>
      <c r="E525" s="260">
        <f>_xll.xlShmInterpRateFwd($E$3&amp;T(CalculationTrigger2),C525,,5,C526)</f>
        <v>4.3746523296144067E-4</v>
      </c>
      <c r="F525" s="260">
        <f>_xll.xlShmInterpRateFwd($F$3&amp;T(CalculationTrigger2),C525,,5,C526)</f>
        <v>4.1530481444658479E-4</v>
      </c>
      <c r="G525" s="268">
        <f t="shared" si="16"/>
        <v>3.1337692560820099E-2</v>
      </c>
      <c r="H525" s="275">
        <f t="shared" si="17"/>
        <v>0.22160418514855873</v>
      </c>
      <c r="I525" s="250"/>
      <c r="J525" s="251"/>
      <c r="K525" s="251"/>
      <c r="L525" s="251"/>
    </row>
    <row r="526" spans="2:12" x14ac:dyDescent="0.2">
      <c r="B526" s="112" t="s">
        <v>156</v>
      </c>
      <c r="C526" s="113">
        <f>_xll.qlCalendarAdvance("TARGET",C525,B526,"mf")</f>
        <v>43578</v>
      </c>
      <c r="D526" s="120">
        <f>_xll.xlShmInterpRateFwd($D$3&amp;T(CalculationTrigger2),C526,,5,C527)</f>
        <v>4.5649122502325161E-4</v>
      </c>
      <c r="E526" s="260">
        <f>_xll.xlShmInterpRateFwd($E$3&amp;T(CalculationTrigger2),C526,,5,C527)</f>
        <v>4.5342326812046311E-4</v>
      </c>
      <c r="F526" s="260">
        <f>_xll.xlShmInterpRateFwd($F$3&amp;T(CalculationTrigger2),C526,,5,C527)</f>
        <v>4.3162387511866732E-4</v>
      </c>
      <c r="G526" s="268">
        <f t="shared" si="16"/>
        <v>3.0679569027884962E-2</v>
      </c>
      <c r="H526" s="275">
        <f t="shared" si="17"/>
        <v>0.21799393001795792</v>
      </c>
      <c r="I526" s="250"/>
      <c r="J526" s="251"/>
      <c r="K526" s="251"/>
      <c r="L526" s="251"/>
    </row>
    <row r="527" spans="2:12" x14ac:dyDescent="0.2">
      <c r="B527" s="112" t="s">
        <v>156</v>
      </c>
      <c r="C527" s="113">
        <f>_xll.qlCalendarAdvance("TARGET",C526,B527,"mf")</f>
        <v>43579</v>
      </c>
      <c r="D527" s="120">
        <f>_xll.xlShmInterpRateFwd($D$3&amp;T(CalculationTrigger2),C527,,5,C528)</f>
        <v>4.6180707538234111E-4</v>
      </c>
      <c r="E527" s="260">
        <f>_xll.xlShmInterpRateFwd($E$3&amp;T(CalculationTrigger2),C527,,5,C528)</f>
        <v>4.5875862672476987E-4</v>
      </c>
      <c r="F527" s="260">
        <f>_xll.xlShmInterpRateFwd($F$3&amp;T(CalculationTrigger2),C527,,5,C528)</f>
        <v>4.3706812125344005E-4</v>
      </c>
      <c r="G527" s="268">
        <f t="shared" si="16"/>
        <v>3.0484486575712341E-2</v>
      </c>
      <c r="H527" s="275">
        <f t="shared" si="17"/>
        <v>0.21690505471329821</v>
      </c>
      <c r="I527" s="250"/>
      <c r="J527" s="251"/>
      <c r="K527" s="251"/>
      <c r="L527" s="251"/>
    </row>
    <row r="528" spans="2:12" x14ac:dyDescent="0.2">
      <c r="B528" s="112" t="s">
        <v>156</v>
      </c>
      <c r="C528" s="113">
        <f>_xll.qlCalendarAdvance("TARGET",C527,B528,"mf")</f>
        <v>43580</v>
      </c>
      <c r="D528" s="120">
        <f>_xll.xlShmInterpRateFwd($D$3&amp;T(CalculationTrigger2),C528,,5,C529)</f>
        <v>4.6713074441046785E-4</v>
      </c>
      <c r="E528" s="260">
        <f>_xll.xlShmInterpRateFwd($E$3&amp;T(CalculationTrigger2),C528,,5,C529)</f>
        <v>4.6410075294775732E-4</v>
      </c>
      <c r="F528" s="260">
        <f>_xll.xlShmInterpRateFwd($F$3&amp;T(CalculationTrigger2),C528,,5,C529)</f>
        <v>4.4251418347799324E-4</v>
      </c>
      <c r="G528" s="268">
        <f t="shared" si="16"/>
        <v>3.0299914627105295E-2</v>
      </c>
      <c r="H528" s="275">
        <f t="shared" si="17"/>
        <v>0.21586569469764075</v>
      </c>
      <c r="I528" s="250"/>
      <c r="J528" s="251"/>
      <c r="K528" s="251"/>
      <c r="L528" s="251"/>
    </row>
    <row r="529" spans="2:12" x14ac:dyDescent="0.2">
      <c r="B529" s="112" t="s">
        <v>156</v>
      </c>
      <c r="C529" s="113">
        <f>_xll.qlCalendarAdvance("TARGET",C528,B529,"mf")</f>
        <v>43581</v>
      </c>
      <c r="D529" s="120">
        <f>_xll.xlShmInterpRateFwd($D$3&amp;T(CalculationTrigger2),C529,,5,C530)</f>
        <v>4.7780493612428895E-4</v>
      </c>
      <c r="E529" s="260">
        <f>_xll.xlShmInterpRateFwd($E$3&amp;T(CalculationTrigger2),C529,,5,C530)</f>
        <v>4.748083187680545E-4</v>
      </c>
      <c r="F529" s="260">
        <f>_xll.xlShmInterpRateFwd($F$3&amp;T(CalculationTrigger2),C529,,5,C530)</f>
        <v>4.534129186221048E-4</v>
      </c>
      <c r="G529" s="268">
        <f t="shared" si="16"/>
        <v>2.9966173562344486E-2</v>
      </c>
      <c r="H529" s="275">
        <f t="shared" si="17"/>
        <v>0.21395400145949695</v>
      </c>
      <c r="I529" s="250"/>
      <c r="J529" s="251"/>
      <c r="K529" s="251"/>
      <c r="L529" s="251"/>
    </row>
    <row r="530" spans="2:12" x14ac:dyDescent="0.2">
      <c r="B530" s="112" t="s">
        <v>156</v>
      </c>
      <c r="C530" s="113">
        <f>_xll.qlCalendarAdvance("TARGET",C529,B530,"mf")</f>
        <v>43584</v>
      </c>
      <c r="D530" s="120">
        <f>_xll.xlShmInterpRateFwd($D$3&amp;T(CalculationTrigger2),C530,,5,C531)</f>
        <v>4.8850427164623541E-4</v>
      </c>
      <c r="E530" s="260">
        <f>_xll.xlShmInterpRateFwd($E$3&amp;T(CalculationTrigger2),C530,,5,C531)</f>
        <v>4.8553748162906402E-4</v>
      </c>
      <c r="F530" s="260">
        <f>_xll.xlShmInterpRateFwd($F$3&amp;T(CalculationTrigger2),C530,,5,C531)</f>
        <v>4.6431656795023555E-4</v>
      </c>
      <c r="G530" s="268">
        <f t="shared" si="16"/>
        <v>2.9667900171713901E-2</v>
      </c>
      <c r="H530" s="275">
        <f t="shared" si="17"/>
        <v>0.21220913678828468</v>
      </c>
      <c r="I530" s="250"/>
      <c r="J530" s="251"/>
      <c r="K530" s="251"/>
      <c r="L530" s="251"/>
    </row>
    <row r="531" spans="2:12" x14ac:dyDescent="0.2">
      <c r="B531" s="112" t="s">
        <v>156</v>
      </c>
      <c r="C531" s="113">
        <f>_xll.qlCalendarAdvance("TARGET",C530,B531,"mf")</f>
        <v>43585</v>
      </c>
      <c r="D531" s="120">
        <f>_xll.xlShmInterpRateFwd($D$3&amp;T(CalculationTrigger2),C531,,5,C532)</f>
        <v>4.965535102063785E-4</v>
      </c>
      <c r="E531" s="260">
        <f>_xll.xlShmInterpRateFwd($E$3&amp;T(CalculationTrigger2),C531,,5,C532)</f>
        <v>4.9360584304785509E-4</v>
      </c>
      <c r="F531" s="260">
        <f>_xll.xlShmInterpRateFwd($F$3&amp;T(CalculationTrigger2),C531,,5,C532)</f>
        <v>4.7250046271400052E-4</v>
      </c>
      <c r="G531" s="268">
        <f t="shared" si="16"/>
        <v>2.9476671585234107E-2</v>
      </c>
      <c r="H531" s="275">
        <f t="shared" si="17"/>
        <v>0.21105380333854576</v>
      </c>
      <c r="I531" s="250"/>
      <c r="J531" s="251"/>
      <c r="K531" s="251"/>
      <c r="L531" s="251"/>
    </row>
    <row r="532" spans="2:12" x14ac:dyDescent="0.2">
      <c r="B532" s="112" t="s">
        <v>156</v>
      </c>
      <c r="C532" s="113">
        <f>_xll.qlCalendarAdvance("TARGET",C531,B532,"mf")</f>
        <v>43587</v>
      </c>
      <c r="D532" s="120">
        <f>_xll.xlShmInterpRateFwd($D$3&amp;T(CalculationTrigger2),C532,,5,C533)</f>
        <v>5.0461814281480238E-4</v>
      </c>
      <c r="E532" s="260">
        <f>_xll.xlShmInterpRateFwd($E$3&amp;T(CalculationTrigger2),C532,,5,C533)</f>
        <v>5.0168742755012064E-4</v>
      </c>
      <c r="F532" s="260">
        <f>_xll.xlShmInterpRateFwd($F$3&amp;T(CalculationTrigger2),C532,,5,C533)</f>
        <v>4.8068736077246251E-4</v>
      </c>
      <c r="G532" s="268">
        <f t="shared" si="16"/>
        <v>2.9307152646817394E-2</v>
      </c>
      <c r="H532" s="275">
        <f t="shared" si="17"/>
        <v>0.21000066777658133</v>
      </c>
      <c r="I532" s="250"/>
      <c r="J532" s="251"/>
      <c r="K532" s="251"/>
      <c r="L532" s="251"/>
    </row>
    <row r="533" spans="2:12" x14ac:dyDescent="0.2">
      <c r="B533" s="112" t="s">
        <v>156</v>
      </c>
      <c r="C533" s="113">
        <f>_xll.qlCalendarAdvance("TARGET",C532,B533,"mf")</f>
        <v>43588</v>
      </c>
      <c r="D533" s="120">
        <f>_xll.xlShmInterpRateFwd($D$3&amp;T(CalculationTrigger2),C533,,5,C534)</f>
        <v>5.1540453676242228E-4</v>
      </c>
      <c r="E533" s="260">
        <f>_xll.xlShmInterpRateFwd($E$3&amp;T(CalculationTrigger2),C533,,5,C534)</f>
        <v>5.1249201035702212E-4</v>
      </c>
      <c r="F533" s="260">
        <f>_xll.xlShmInterpRateFwd($F$3&amp;T(CalculationTrigger2),C533,,5,C534)</f>
        <v>4.9161151511337999E-4</v>
      </c>
      <c r="G533" s="268">
        <f t="shared" si="16"/>
        <v>2.9125264054001607E-2</v>
      </c>
      <c r="H533" s="275">
        <f t="shared" si="17"/>
        <v>0.20880495243642133</v>
      </c>
      <c r="I533" s="250"/>
      <c r="J533" s="251"/>
      <c r="K533" s="251"/>
      <c r="L533" s="251"/>
    </row>
    <row r="534" spans="2:12" x14ac:dyDescent="0.2">
      <c r="B534" s="112" t="s">
        <v>156</v>
      </c>
      <c r="C534" s="113">
        <f>_xll.qlCalendarAdvance("TARGET",C533,B534,"mf")</f>
        <v>43591</v>
      </c>
      <c r="D534" s="120">
        <f>_xll.xlShmInterpRateFwd($D$3&amp;T(CalculationTrigger2),C534,,5,C535)</f>
        <v>5.2621664615178283E-4</v>
      </c>
      <c r="E534" s="260">
        <f>_xll.xlShmInterpRateFwd($E$3&amp;T(CalculationTrigger2),C534,,5,C535)</f>
        <v>5.2331862356902741E-4</v>
      </c>
      <c r="F534" s="260">
        <f>_xll.xlShmInterpRateFwd($F$3&amp;T(CalculationTrigger2),C534,,5,C535)</f>
        <v>5.0254035447219324E-4</v>
      </c>
      <c r="G534" s="268">
        <f t="shared" si="16"/>
        <v>2.8980225827554204E-2</v>
      </c>
      <c r="H534" s="275">
        <f t="shared" si="17"/>
        <v>0.20778269096834168</v>
      </c>
      <c r="I534" s="250"/>
      <c r="J534" s="251"/>
      <c r="K534" s="251"/>
      <c r="L534" s="251"/>
    </row>
    <row r="535" spans="2:12" x14ac:dyDescent="0.2">
      <c r="B535" s="112" t="s">
        <v>156</v>
      </c>
      <c r="C535" s="113">
        <f>_xll.qlCalendarAdvance("TARGET",C534,B535,"mf")</f>
        <v>43592</v>
      </c>
      <c r="D535" s="120">
        <f>_xll.xlShmInterpRateFwd($D$3&amp;T(CalculationTrigger2),C535,,5,C536)</f>
        <v>5.3163673343973163E-4</v>
      </c>
      <c r="E535" s="260">
        <f>_xll.xlShmInterpRateFwd($E$3&amp;T(CalculationTrigger2),C535,,5,C536)</f>
        <v>5.287440929889625E-4</v>
      </c>
      <c r="F535" s="260">
        <f>_xll.xlShmInterpRateFwd($F$3&amp;T(CalculationTrigger2),C535,,5,C536)</f>
        <v>5.0800810641197798E-4</v>
      </c>
      <c r="G535" s="268">
        <f t="shared" si="16"/>
        <v>2.8926404507691315E-2</v>
      </c>
      <c r="H535" s="275">
        <f t="shared" si="17"/>
        <v>0.20735986576984519</v>
      </c>
      <c r="I535" s="250"/>
      <c r="J535" s="251"/>
      <c r="K535" s="251"/>
      <c r="L535" s="251"/>
    </row>
    <row r="536" spans="2:12" x14ac:dyDescent="0.2">
      <c r="B536" s="112" t="s">
        <v>156</v>
      </c>
      <c r="C536" s="113">
        <f>_xll.qlCalendarAdvance("TARGET",C535,B536,"mf")</f>
        <v>43593</v>
      </c>
      <c r="D536" s="120">
        <f>_xll.xlShmInterpRateFwd($D$3&amp;T(CalculationTrigger2),C536,,5,C537)</f>
        <v>5.3706507170797949E-4</v>
      </c>
      <c r="E536" s="260">
        <f>_xll.xlShmInterpRateFwd($E$3&amp;T(CalculationTrigger2),C536,,5,C537)</f>
        <v>5.3417668518133195E-4</v>
      </c>
      <c r="F536" s="260">
        <f>_xll.xlShmInterpRateFwd($F$3&amp;T(CalculationTrigger2),C536,,5,C537)</f>
        <v>5.1347765709970194E-4</v>
      </c>
      <c r="G536" s="268">
        <f t="shared" si="16"/>
        <v>2.8883865266475385E-2</v>
      </c>
      <c r="H536" s="275">
        <f t="shared" si="17"/>
        <v>0.20699028081630011</v>
      </c>
      <c r="I536" s="250"/>
      <c r="J536" s="251"/>
      <c r="K536" s="251"/>
      <c r="L536" s="251"/>
    </row>
    <row r="537" spans="2:12" x14ac:dyDescent="0.2">
      <c r="B537" s="112" t="s">
        <v>156</v>
      </c>
      <c r="C537" s="113">
        <f>_xll.qlCalendarAdvance("TARGET",C536,B537,"mf")</f>
        <v>43594</v>
      </c>
      <c r="D537" s="120">
        <f>_xll.xlShmInterpRateFwd($D$3&amp;T(CalculationTrigger2),C537,,5,C538)</f>
        <v>5.425016944294763E-4</v>
      </c>
      <c r="E537" s="260">
        <f>_xll.xlShmInterpRateFwd($E$3&amp;T(CalculationTrigger2),C537,,5,C538)</f>
        <v>5.3961642745944927E-4</v>
      </c>
      <c r="F537" s="260">
        <f>_xll.xlShmInterpRateFwd($F$3&amp;T(CalculationTrigger2),C537,,5,C538)</f>
        <v>5.1894900515773578E-4</v>
      </c>
      <c r="G537" s="268">
        <f t="shared" si="16"/>
        <v>2.8852669700270284E-2</v>
      </c>
      <c r="H537" s="275">
        <f t="shared" si="17"/>
        <v>0.20667422301713492</v>
      </c>
      <c r="I537" s="250"/>
      <c r="J537" s="251"/>
      <c r="K537" s="251"/>
      <c r="L537" s="251"/>
    </row>
    <row r="538" spans="2:12" x14ac:dyDescent="0.2">
      <c r="B538" s="112" t="s">
        <v>156</v>
      </c>
      <c r="C538" s="113">
        <f>_xll.qlCalendarAdvance("TARGET",C537,B538,"mf")</f>
        <v>43595</v>
      </c>
      <c r="D538" s="120">
        <f>_xll.xlShmInterpRateFwd($D$3&amp;T(CalculationTrigger2),C538,,5,C539)</f>
        <v>5.534035597222996E-4</v>
      </c>
      <c r="E538" s="260">
        <f>_xll.xlShmInterpRateFwd($E$3&amp;T(CalculationTrigger2),C538,,5,C539)</f>
        <v>5.5052071268375617E-4</v>
      </c>
      <c r="F538" s="260">
        <f>_xll.xlShmInterpRateFwd($F$3&amp;T(CalculationTrigger2),C538,,5,C539)</f>
        <v>5.2989845490963373E-4</v>
      </c>
      <c r="G538" s="268">
        <f t="shared" si="16"/>
        <v>2.8828470385434221E-2</v>
      </c>
      <c r="H538" s="275">
        <f t="shared" si="17"/>
        <v>0.20622257774122449</v>
      </c>
      <c r="I538" s="250"/>
      <c r="J538" s="251"/>
      <c r="K538" s="251"/>
      <c r="L538" s="251"/>
    </row>
    <row r="539" spans="2:12" x14ac:dyDescent="0.2">
      <c r="B539" s="112" t="s">
        <v>156</v>
      </c>
      <c r="C539" s="113">
        <f>_xll.qlCalendarAdvance("TARGET",C538,B539,"mf")</f>
        <v>43598</v>
      </c>
      <c r="D539" s="120">
        <f>_xll.xlShmInterpRateFwd($D$3&amp;T(CalculationTrigger2),C539,,5,C540)</f>
        <v>5.6433169412014803E-4</v>
      </c>
      <c r="E539" s="260">
        <f>_xll.xlShmInterpRateFwd($E$3&amp;T(CalculationTrigger2),C539,,5,C540)</f>
        <v>5.6144744406051912E-4</v>
      </c>
      <c r="F539" s="260">
        <f>_xll.xlShmInterpRateFwd($F$3&amp;T(CalculationTrigger2),C539,,5,C540)</f>
        <v>5.4085234394562185E-4</v>
      </c>
      <c r="G539" s="268">
        <f t="shared" si="16"/>
        <v>2.8842500596289091E-2</v>
      </c>
      <c r="H539" s="275">
        <f t="shared" si="17"/>
        <v>0.20595100114897263</v>
      </c>
      <c r="I539" s="250"/>
      <c r="J539" s="251"/>
      <c r="K539" s="251"/>
      <c r="L539" s="251"/>
    </row>
    <row r="540" spans="2:12" x14ac:dyDescent="0.2">
      <c r="B540" s="112" t="s">
        <v>156</v>
      </c>
      <c r="C540" s="113">
        <f>_xll.qlCalendarAdvance("TARGET",C539,B540,"mf")</f>
        <v>43599</v>
      </c>
      <c r="D540" s="120">
        <f>_xll.xlShmInterpRateFwd($D$3&amp;T(CalculationTrigger2),C540,,5,C541)</f>
        <v>5.6981023771731352E-4</v>
      </c>
      <c r="E540" s="260">
        <f>_xll.xlShmInterpRateFwd($E$3&amp;T(CalculationTrigger2),C540,,5,C541)</f>
        <v>5.6692334650774458E-4</v>
      </c>
      <c r="F540" s="260">
        <f>_xll.xlShmInterpRateFwd($F$3&amp;T(CalculationTrigger2),C540,,5,C541)</f>
        <v>5.4633265855547725E-4</v>
      </c>
      <c r="G540" s="268">
        <f t="shared" si="16"/>
        <v>2.8868912095689377E-2</v>
      </c>
      <c r="H540" s="275">
        <f t="shared" si="17"/>
        <v>0.20590687952267328</v>
      </c>
      <c r="I540" s="250"/>
      <c r="J540" s="251"/>
      <c r="K540" s="251"/>
      <c r="L540" s="251"/>
    </row>
    <row r="541" spans="2:12" x14ac:dyDescent="0.2">
      <c r="B541" s="112" t="s">
        <v>156</v>
      </c>
      <c r="C541" s="113">
        <f>_xll.qlCalendarAdvance("TARGET",C540,B541,"mf")</f>
        <v>43600</v>
      </c>
      <c r="D541" s="120">
        <f>_xll.xlShmInterpRateFwd($D$3&amp;T(CalculationTrigger2),C541,,5,C542)</f>
        <v>5.7529726514669616E-4</v>
      </c>
      <c r="E541" s="260">
        <f>_xll.xlShmInterpRateFwd($E$3&amp;T(CalculationTrigger2),C541,,5,C542)</f>
        <v>5.7240656308277802E-4</v>
      </c>
      <c r="F541" s="260">
        <f>_xll.xlShmInterpRateFwd($F$3&amp;T(CalculationTrigger2),C541,,5,C542)</f>
        <v>5.518147625535293E-4</v>
      </c>
      <c r="G541" s="268">
        <f t="shared" si="16"/>
        <v>2.8907020639181442E-2</v>
      </c>
      <c r="H541" s="275">
        <f t="shared" si="17"/>
        <v>0.20591800529248719</v>
      </c>
      <c r="I541" s="250"/>
      <c r="J541" s="251"/>
      <c r="K541" s="251"/>
      <c r="L541" s="251"/>
    </row>
    <row r="542" spans="2:12" x14ac:dyDescent="0.2">
      <c r="B542" s="112" t="s">
        <v>156</v>
      </c>
      <c r="C542" s="113">
        <f>_xll.qlCalendarAdvance("TARGET",C541,B542,"mf")</f>
        <v>43601</v>
      </c>
      <c r="D542" s="120">
        <f>_xll.xlShmInterpRateFwd($D$3&amp;T(CalculationTrigger2),C542,,5,C543)</f>
        <v>5.8079280996232844E-4</v>
      </c>
      <c r="E542" s="260">
        <f>_xll.xlShmInterpRateFwd($E$3&amp;T(CalculationTrigger2),C542,,5,C543)</f>
        <v>5.7789712081529902E-4</v>
      </c>
      <c r="F542" s="260">
        <f>_xll.xlShmInterpRateFwd($F$3&amp;T(CalculationTrigger2),C542,,5,C543)</f>
        <v>5.5729865431900882E-4</v>
      </c>
      <c r="G542" s="268">
        <f t="shared" si="16"/>
        <v>2.8956891470294191E-2</v>
      </c>
      <c r="H542" s="275">
        <f t="shared" si="17"/>
        <v>0.20598466496290199</v>
      </c>
      <c r="I542" s="250"/>
      <c r="J542" s="251"/>
      <c r="K542" s="251"/>
      <c r="L542" s="251"/>
    </row>
    <row r="543" spans="2:12" x14ac:dyDescent="0.2">
      <c r="B543" s="112" t="s">
        <v>156</v>
      </c>
      <c r="C543" s="113">
        <f>_xll.qlCalendarAdvance("TARGET",C542,B543,"mf")</f>
        <v>43602</v>
      </c>
      <c r="D543" s="120">
        <f>_xll.xlShmInterpRateFwd($D$3&amp;T(CalculationTrigger2),C543,,5,C544)</f>
        <v>5.9181341604507443E-4</v>
      </c>
      <c r="E543" s="260">
        <f>_xll.xlShmInterpRateFwd($E$3&amp;T(CalculationTrigger2),C543,,5,C544)</f>
        <v>5.8890379396366304E-4</v>
      </c>
      <c r="F543" s="260">
        <f>_xll.xlShmInterpRateFwd($F$3&amp;T(CalculationTrigger2),C543,,5,C544)</f>
        <v>5.6827327584481823E-4</v>
      </c>
      <c r="G543" s="268">
        <f t="shared" si="16"/>
        <v>2.9096220814113893E-2</v>
      </c>
      <c r="H543" s="275">
        <f t="shared" si="17"/>
        <v>0.20630518118844809</v>
      </c>
      <c r="I543" s="250"/>
      <c r="J543" s="251"/>
      <c r="K543" s="251"/>
      <c r="L543" s="251"/>
    </row>
    <row r="544" spans="2:12" x14ac:dyDescent="0.2">
      <c r="B544" s="112" t="s">
        <v>156</v>
      </c>
      <c r="C544" s="113">
        <f>_xll.qlCalendarAdvance("TARGET",C543,B544,"mf")</f>
        <v>43605</v>
      </c>
      <c r="D544" s="120">
        <f>_xll.xlShmInterpRateFwd($D$3&amp;T(CalculationTrigger2),C544,,5,C545)</f>
        <v>6.0286082654980515E-4</v>
      </c>
      <c r="E544" s="260">
        <f>_xll.xlShmInterpRateFwd($E$3&amp;T(CalculationTrigger2),C544,,5,C545)</f>
        <v>5.9993331092451983E-4</v>
      </c>
      <c r="F544" s="260">
        <f>_xll.xlShmInterpRateFwd($F$3&amp;T(CalculationTrigger2),C544,,5,C545)</f>
        <v>5.7925207421766147E-4</v>
      </c>
      <c r="G544" s="268">
        <f t="shared" si="16"/>
        <v>2.9275156252853152E-2</v>
      </c>
      <c r="H544" s="275">
        <f t="shared" si="17"/>
        <v>0.20681236706858366</v>
      </c>
      <c r="I544" s="250"/>
      <c r="J544" s="251"/>
      <c r="K544" s="251"/>
      <c r="L544" s="251"/>
    </row>
    <row r="545" spans="2:12" x14ac:dyDescent="0.2">
      <c r="B545" s="112" t="s">
        <v>156</v>
      </c>
      <c r="C545" s="113">
        <f>_xll.qlCalendarAdvance("TARGET",C544,B545,"mf")</f>
        <v>43606</v>
      </c>
      <c r="D545" s="120">
        <f>_xll.xlShmInterpRateFwd($D$3&amp;T(CalculationTrigger2),C545,,5,C546)</f>
        <v>6.0839945650141938E-4</v>
      </c>
      <c r="E545" s="260">
        <f>_xll.xlShmInterpRateFwd($E$3&amp;T(CalculationTrigger2),C545,,5,C546)</f>
        <v>6.0546098483365575E-4</v>
      </c>
      <c r="F545" s="260">
        <f>_xll.xlShmInterpRateFwd($F$3&amp;T(CalculationTrigger2),C545,,5,C546)</f>
        <v>5.8474488549309595E-4</v>
      </c>
      <c r="G545" s="268">
        <f t="shared" si="16"/>
        <v>2.9384716677636209E-2</v>
      </c>
      <c r="H545" s="275">
        <f t="shared" si="17"/>
        <v>0.2071609934055981</v>
      </c>
      <c r="I545" s="250"/>
      <c r="J545" s="251"/>
      <c r="K545" s="251"/>
      <c r="L545" s="251"/>
    </row>
    <row r="546" spans="2:12" x14ac:dyDescent="0.2">
      <c r="B546" s="112" t="s">
        <v>156</v>
      </c>
      <c r="C546" s="113">
        <f>_xll.qlCalendarAdvance("TARGET",C545,B546,"mf")</f>
        <v>43607</v>
      </c>
      <c r="D546" s="120">
        <f>_xll.xlShmInterpRateFwd($D$3&amp;T(CalculationTrigger2),C546,,5,C547)</f>
        <v>6.139468032589925E-4</v>
      </c>
      <c r="E546" s="260">
        <f>_xll.xlShmInterpRateFwd($E$3&amp;T(CalculationTrigger2),C546,,5,C547)</f>
        <v>6.1099616386146784E-4</v>
      </c>
      <c r="F546" s="260">
        <f>_xll.xlShmInterpRateFwd($F$3&amp;T(CalculationTrigger2),C546,,5,C547)</f>
        <v>5.9023947663488651E-4</v>
      </c>
      <c r="G546" s="268">
        <f t="shared" si="16"/>
        <v>2.9506393975246632E-2</v>
      </c>
      <c r="H546" s="275">
        <f t="shared" si="17"/>
        <v>0.20756687226581336</v>
      </c>
      <c r="I546" s="250"/>
      <c r="J546" s="251"/>
      <c r="K546" s="251"/>
      <c r="L546" s="251"/>
    </row>
    <row r="547" spans="2:12" x14ac:dyDescent="0.2">
      <c r="B547" s="112" t="s">
        <v>156</v>
      </c>
      <c r="C547" s="113">
        <f>_xll.qlCalendarAdvance("TARGET",C546,B547,"mf")</f>
        <v>43608</v>
      </c>
      <c r="D547" s="120">
        <f>_xll.xlShmInterpRateFwd($D$3&amp;T(CalculationTrigger2),C547,,5,C548)</f>
        <v>6.1950290017397742E-4</v>
      </c>
      <c r="E547" s="260">
        <f>_xll.xlShmInterpRateFwd($E$3&amp;T(CalculationTrigger2),C547,,5,C548)</f>
        <v>6.1653887540237453E-4</v>
      </c>
      <c r="F547" s="260">
        <f>_xll.xlShmInterpRateFwd($F$3&amp;T(CalculationTrigger2),C547,,5,C548)</f>
        <v>5.957358462654026E-4</v>
      </c>
      <c r="G547" s="268">
        <f t="shared" si="16"/>
        <v>2.9640247716028946E-2</v>
      </c>
      <c r="H547" s="275">
        <f t="shared" si="17"/>
        <v>0.20803029136971926</v>
      </c>
      <c r="I547" s="250"/>
      <c r="J547" s="251"/>
      <c r="K547" s="251"/>
      <c r="L547" s="251"/>
    </row>
    <row r="548" spans="2:12" x14ac:dyDescent="0.2">
      <c r="B548" s="112" t="s">
        <v>156</v>
      </c>
      <c r="C548" s="113">
        <f>_xll.qlCalendarAdvance("TARGET",C547,B548,"mf")</f>
        <v>43609</v>
      </c>
      <c r="D548" s="120">
        <f>_xll.xlShmInterpRateFwd($D$3&amp;T(CalculationTrigger2),C548,,5,C549)</f>
        <v>6.3064551684941276E-4</v>
      </c>
      <c r="E548" s="260">
        <f>_xll.xlShmInterpRateFwd($E$3&amp;T(CalculationTrigger2),C548,,5,C549)</f>
        <v>6.2765062245538465E-4</v>
      </c>
      <c r="F548" s="260">
        <f>_xll.xlShmInterpRateFwd($F$3&amp;T(CalculationTrigger2),C548,,5,C549)</f>
        <v>6.0673551579262482E-4</v>
      </c>
      <c r="G548" s="268">
        <f t="shared" si="16"/>
        <v>2.9948943940281102E-2</v>
      </c>
      <c r="H548" s="275">
        <f t="shared" si="17"/>
        <v>0.20915106662759828</v>
      </c>
      <c r="I548" s="250"/>
      <c r="J548" s="251"/>
      <c r="K548" s="251"/>
      <c r="L548" s="251"/>
    </row>
    <row r="549" spans="2:12" x14ac:dyDescent="0.2">
      <c r="B549" s="112" t="s">
        <v>156</v>
      </c>
      <c r="C549" s="113">
        <f>_xll.qlCalendarAdvance("TARGET",C548,B549,"mf")</f>
        <v>43612</v>
      </c>
      <c r="D549" s="120">
        <f>_xll.xlShmInterpRateFwd($D$3&amp;T(CalculationTrigger2),C549,,5,C550)</f>
        <v>6.4181545404639923E-4</v>
      </c>
      <c r="E549" s="260">
        <f>_xll.xlShmInterpRateFwd($E$3&amp;T(CalculationTrigger2),C549,,5,C550)</f>
        <v>6.3878559227563457E-4</v>
      </c>
      <c r="F549" s="260">
        <f>_xll.xlShmInterpRateFwd($F$3&amp;T(CalculationTrigger2),C549,,5,C550)</f>
        <v>6.1773908301362003E-4</v>
      </c>
      <c r="G549" s="268">
        <f t="shared" si="16"/>
        <v>3.0298617707646535E-2</v>
      </c>
      <c r="H549" s="275">
        <f t="shared" si="17"/>
        <v>0.21046509262014546</v>
      </c>
      <c r="I549" s="250"/>
      <c r="J549" s="251"/>
      <c r="K549" s="251"/>
      <c r="L549" s="251"/>
    </row>
    <row r="550" spans="2:12" x14ac:dyDescent="0.2">
      <c r="B550" s="112" t="s">
        <v>156</v>
      </c>
      <c r="C550" s="113">
        <f>_xll.qlCalendarAdvance("TARGET",C549,B550,"mf")</f>
        <v>43613</v>
      </c>
      <c r="D550" s="120">
        <f>_xll.xlShmInterpRateFwd($D$3&amp;T(CalculationTrigger2),C550,,5,C551)</f>
        <v>6.4741580056158039E-4</v>
      </c>
      <c r="E550" s="260">
        <f>_xll.xlShmInterpRateFwd($E$3&amp;T(CalculationTrigger2),C550,,5,C551)</f>
        <v>6.4436637583959973E-4</v>
      </c>
      <c r="F550" s="260">
        <f>_xll.xlShmInterpRateFwd($F$3&amp;T(CalculationTrigger2),C550,,5,C551)</f>
        <v>6.2324432499062806E-4</v>
      </c>
      <c r="G550" s="268">
        <f t="shared" si="16"/>
        <v>3.0494247219806526E-2</v>
      </c>
      <c r="H550" s="275">
        <f t="shared" si="17"/>
        <v>0.21122050848971671</v>
      </c>
      <c r="I550" s="250"/>
      <c r="J550" s="251"/>
      <c r="K550" s="251"/>
      <c r="L550" s="251"/>
    </row>
    <row r="551" spans="2:12" x14ac:dyDescent="0.2">
      <c r="B551" s="112" t="s">
        <v>156</v>
      </c>
      <c r="C551" s="113">
        <f>_xll.qlCalendarAdvance("TARGET",C550,B551,"mf")</f>
        <v>43614</v>
      </c>
      <c r="D551" s="120">
        <f>_xll.xlShmInterpRateFwd($D$3&amp;T(CalculationTrigger2),C551,,5,C552)</f>
        <v>6.5302509669462854E-4</v>
      </c>
      <c r="E551" s="260">
        <f>_xll.xlShmInterpRateFwd($E$3&amp;T(CalculationTrigger2),C551,,5,C552)</f>
        <v>6.4995485571593312E-4</v>
      </c>
      <c r="F551" s="260">
        <f>_xll.xlShmInterpRateFwd($F$3&amp;T(CalculationTrigger2),C551,,5,C552)</f>
        <v>6.2875133735266922E-4</v>
      </c>
      <c r="G551" s="268">
        <f t="shared" si="16"/>
        <v>3.0702409786954224E-2</v>
      </c>
      <c r="H551" s="275">
        <f t="shared" si="17"/>
        <v>0.21203518363263901</v>
      </c>
      <c r="I551" s="250"/>
      <c r="J551" s="251"/>
      <c r="K551" s="251"/>
      <c r="L551" s="251"/>
    </row>
    <row r="552" spans="2:12" x14ac:dyDescent="0.2">
      <c r="B552" s="112" t="s">
        <v>156</v>
      </c>
      <c r="C552" s="113">
        <f>_xll.qlCalendarAdvance("TARGET",C551,B552,"mf")</f>
        <v>43615</v>
      </c>
      <c r="D552" s="120">
        <f>_xll.xlShmInterpRateFwd($D$3&amp;T(CalculationTrigger2),C552,,5,C553)</f>
        <v>6.5864337583755714E-4</v>
      </c>
      <c r="E552" s="260">
        <f>_xll.xlShmInterpRateFwd($E$3&amp;T(CalculationTrigger2),C552,,5,C553)</f>
        <v>6.5555105925855974E-4</v>
      </c>
      <c r="F552" s="260">
        <f>_xll.xlShmInterpRateFwd($F$3&amp;T(CalculationTrigger2),C552,,5,C553)</f>
        <v>6.3426011880315881E-4</v>
      </c>
      <c r="G552" s="268">
        <f t="shared" si="16"/>
        <v>3.0923165789973957E-2</v>
      </c>
      <c r="H552" s="275">
        <f t="shared" si="17"/>
        <v>0.21290940455400928</v>
      </c>
      <c r="I552" s="250"/>
      <c r="J552" s="251"/>
      <c r="K552" s="251"/>
      <c r="L552" s="251"/>
    </row>
    <row r="553" spans="2:12" x14ac:dyDescent="0.2">
      <c r="B553" s="112" t="s">
        <v>156</v>
      </c>
      <c r="C553" s="113">
        <f>_xll.qlCalendarAdvance("TARGET",C552,B553,"mf")</f>
        <v>43616</v>
      </c>
      <c r="D553" s="120">
        <f>_xll.xlShmInterpRateFwd($D$3&amp;T(CalculationTrigger2),C553,,5,C554)</f>
        <v>6.6991127323772067E-4</v>
      </c>
      <c r="E553" s="260">
        <f>_xll.xlShmInterpRateFwd($E$3&amp;T(CalculationTrigger2),C553,,5,C554)</f>
        <v>6.6677056640732037E-4</v>
      </c>
      <c r="F553" s="260">
        <f>_xll.xlShmInterpRateFwd($F$3&amp;T(CalculationTrigger2),C553,,5,C554)</f>
        <v>6.4528471255841471E-4</v>
      </c>
      <c r="G553" s="268">
        <f t="shared" si="16"/>
        <v>3.1407068304003083E-2</v>
      </c>
      <c r="H553" s="275">
        <f t="shared" si="17"/>
        <v>0.21485853848905659</v>
      </c>
      <c r="I553" s="250"/>
      <c r="J553" s="251"/>
      <c r="K553" s="251"/>
      <c r="L553" s="251"/>
    </row>
    <row r="554" spans="2:12" x14ac:dyDescent="0.2">
      <c r="B554" s="112" t="s">
        <v>156</v>
      </c>
      <c r="C554" s="113">
        <f>_xll.qlCalendarAdvance("TARGET",C553,B554,"mf")</f>
        <v>43619</v>
      </c>
      <c r="D554" s="120">
        <f>_xll.xlShmInterpRateFwd($D$3&amp;T(CalculationTrigger2),C554,,5,C555)</f>
        <v>6.8120698763347398E-4</v>
      </c>
      <c r="E554" s="260">
        <f>_xll.xlShmInterpRateFwd($E$3&amp;T(CalculationTrigger2),C554,,5,C555)</f>
        <v>6.7801365607652252E-4</v>
      </c>
      <c r="F554" s="260">
        <f>_xll.xlShmInterpRateFwd($F$3&amp;T(CalculationTrigger2),C554,,5,C555)</f>
        <v>6.5631290830168131E-4</v>
      </c>
      <c r="G554" s="268">
        <f t="shared" si="16"/>
        <v>3.1933315569514578E-2</v>
      </c>
      <c r="H554" s="275">
        <f t="shared" si="17"/>
        <v>0.2170074777484122</v>
      </c>
      <c r="I554" s="250"/>
      <c r="J554" s="251"/>
      <c r="K554" s="251"/>
      <c r="L554" s="251"/>
    </row>
    <row r="555" spans="2:12" x14ac:dyDescent="0.2">
      <c r="B555" s="112" t="s">
        <v>156</v>
      </c>
      <c r="C555" s="113">
        <f>_xll.qlCalendarAdvance("TARGET",C554,B555,"mf")</f>
        <v>43620</v>
      </c>
      <c r="D555" s="120">
        <f>_xll.xlShmInterpRateFwd($D$3&amp;T(CalculationTrigger2),C555,,5,C556)</f>
        <v>6.8687068059898539E-4</v>
      </c>
      <c r="E555" s="260">
        <f>_xll.xlShmInterpRateFwd($E$3&amp;T(CalculationTrigger2),C555,,5,C556)</f>
        <v>6.8364888761127042E-4</v>
      </c>
      <c r="F555" s="260">
        <f>_xll.xlShmInterpRateFwd($F$3&amp;T(CalculationTrigger2),C555,,5,C556)</f>
        <v>6.6183051477307939E-4</v>
      </c>
      <c r="G555" s="268">
        <f t="shared" si="16"/>
        <v>3.2217929877149637E-2</v>
      </c>
      <c r="H555" s="275">
        <f t="shared" si="17"/>
        <v>0.21818372838191039</v>
      </c>
      <c r="I555" s="250"/>
      <c r="J555" s="251"/>
      <c r="K555" s="251"/>
      <c r="L555" s="251"/>
    </row>
    <row r="556" spans="2:12" x14ac:dyDescent="0.2">
      <c r="B556" s="112" t="s">
        <v>156</v>
      </c>
      <c r="C556" s="113">
        <f>_xll.qlCalendarAdvance("TARGET",C555,B556,"mf")</f>
        <v>43621</v>
      </c>
      <c r="D556" s="120">
        <f>_xll.xlShmInterpRateFwd($D$3&amp;T(CalculationTrigger2),C556,,5,C557)</f>
        <v>6.9254355635924611E-4</v>
      </c>
      <c r="E556" s="260">
        <f>_xll.xlShmInterpRateFwd($E$3&amp;T(CalculationTrigger2),C556,,5,C557)</f>
        <v>6.8929200665229003E-4</v>
      </c>
      <c r="F556" s="260">
        <f>_xll.xlShmInterpRateFwd($F$3&amp;T(CalculationTrigger2),C556,,5,C557)</f>
        <v>6.6734988235079879E-4</v>
      </c>
      <c r="G556" s="268">
        <f t="shared" si="16"/>
        <v>3.251549706956075E-2</v>
      </c>
      <c r="H556" s="275">
        <f t="shared" si="17"/>
        <v>0.21942124301491248</v>
      </c>
      <c r="I556" s="250"/>
      <c r="J556" s="251"/>
      <c r="K556" s="251"/>
      <c r="L556" s="251"/>
    </row>
    <row r="557" spans="2:12" x14ac:dyDescent="0.2">
      <c r="B557" s="112" t="s">
        <v>156</v>
      </c>
      <c r="C557" s="113">
        <f>_xll.qlCalendarAdvance("TARGET",C556,B557,"mf")</f>
        <v>43622</v>
      </c>
      <c r="D557" s="120">
        <f>_xll.xlShmInterpRateFwd($D$3&amp;T(CalculationTrigger2),C557,,5,C558)</f>
        <v>6.9822564782002843E-4</v>
      </c>
      <c r="E557" s="260">
        <f>_xll.xlShmInterpRateFwd($E$3&amp;T(CalculationTrigger2),C557,,5,C558)</f>
        <v>6.9494304043196729E-4</v>
      </c>
      <c r="F557" s="260">
        <f>_xll.xlShmInterpRateFwd($F$3&amp;T(CalculationTrigger2),C557,,5,C558)</f>
        <v>6.7287100957616074E-4</v>
      </c>
      <c r="G557" s="268">
        <f t="shared" si="16"/>
        <v>3.2826073880611387E-2</v>
      </c>
      <c r="H557" s="275">
        <f t="shared" si="17"/>
        <v>0.2207203085580656</v>
      </c>
      <c r="I557" s="250"/>
      <c r="J557" s="251"/>
      <c r="K557" s="251"/>
      <c r="L557" s="251"/>
    </row>
    <row r="558" spans="2:12" x14ac:dyDescent="0.2">
      <c r="B558" s="112" t="s">
        <v>156</v>
      </c>
      <c r="C558" s="113">
        <f>_xll.qlCalendarAdvance("TARGET",C557,B558,"mf")</f>
        <v>43623</v>
      </c>
      <c r="D558" s="120">
        <f>_xll.xlShmInterpRateFwd($D$3&amp;T(CalculationTrigger2),C558,,5,C559)</f>
        <v>7.0962209636448532E-4</v>
      </c>
      <c r="E558" s="260">
        <f>_xll.xlShmInterpRateFwd($E$3&amp;T(CalculationTrigger2),C558,,5,C559)</f>
        <v>7.0627299407170167E-4</v>
      </c>
      <c r="F558" s="260">
        <f>_xll.xlShmInterpRateFwd($F$3&amp;T(CalculationTrigger2),C558,,5,C559)</f>
        <v>6.8392040410884586E-4</v>
      </c>
      <c r="G558" s="268">
        <f t="shared" si="16"/>
        <v>3.3491022927836574E-2</v>
      </c>
      <c r="H558" s="275">
        <f t="shared" si="17"/>
        <v>0.22352589962855809</v>
      </c>
      <c r="I558" s="250"/>
      <c r="J558" s="251"/>
      <c r="K558" s="251"/>
      <c r="L558" s="251"/>
    </row>
    <row r="559" spans="2:12" x14ac:dyDescent="0.2">
      <c r="B559" s="112" t="s">
        <v>156</v>
      </c>
      <c r="C559" s="113">
        <f>_xll.qlCalendarAdvance("TARGET",C558,B559,"mf")</f>
        <v>43626</v>
      </c>
      <c r="D559" s="120">
        <f>_xll.xlShmInterpRateFwd($D$3&amp;T(CalculationTrigger2),C559,,5,C560)</f>
        <v>7.2104683782070586E-4</v>
      </c>
      <c r="E559" s="260">
        <f>_xll.xlShmInterpRateFwd($E$3&amp;T(CalculationTrigger2),C559,,5,C560)</f>
        <v>7.1762687034070377E-4</v>
      </c>
      <c r="F559" s="260">
        <f>_xll.xlShmInterpRateFwd($F$3&amp;T(CalculationTrigger2),C559,,5,C560)</f>
        <v>6.9497308764452932E-4</v>
      </c>
      <c r="G559" s="268">
        <f t="shared" si="16"/>
        <v>3.4199674800020931E-2</v>
      </c>
      <c r="H559" s="275">
        <f t="shared" si="17"/>
        <v>0.22653782696174449</v>
      </c>
      <c r="I559" s="250"/>
      <c r="J559" s="251"/>
      <c r="K559" s="251"/>
      <c r="L559" s="251"/>
    </row>
    <row r="560" spans="2:12" x14ac:dyDescent="0.2">
      <c r="B560" s="112" t="s">
        <v>156</v>
      </c>
      <c r="C560" s="113">
        <f>_xll.qlCalendarAdvance("TARGET",C559,B560,"mf")</f>
        <v>43627</v>
      </c>
      <c r="D560" s="120">
        <f>_xll.xlShmInterpRateFwd($D$3&amp;T(CalculationTrigger2),C560,,5,C561)</f>
        <v>7.2677550769250721E-4</v>
      </c>
      <c r="E560" s="260">
        <f>_xll.xlShmInterpRateFwd($E$3&amp;T(CalculationTrigger2),C560,,5,C561)</f>
        <v>7.2331788808263381E-4</v>
      </c>
      <c r="F560" s="260">
        <f>_xll.xlShmInterpRateFwd($F$3&amp;T(CalculationTrigger2),C560,,5,C561)</f>
        <v>7.0050299288937552E-4</v>
      </c>
      <c r="G560" s="268">
        <f t="shared" si="16"/>
        <v>3.4576196098733962E-2</v>
      </c>
      <c r="H560" s="275">
        <f t="shared" si="17"/>
        <v>0.22814895193258294</v>
      </c>
      <c r="I560" s="250"/>
      <c r="J560" s="251"/>
      <c r="K560" s="251"/>
      <c r="L560" s="251"/>
    </row>
    <row r="561" spans="2:12" x14ac:dyDescent="0.2">
      <c r="B561" s="112" t="s">
        <v>156</v>
      </c>
      <c r="C561" s="113">
        <f>_xll.qlCalendarAdvance("TARGET",C560,B561,"mf")</f>
        <v>43628</v>
      </c>
      <c r="D561" s="120">
        <f>_xll.xlShmInterpRateFwd($D$3&amp;T(CalculationTrigger2),C561,,5,C562)</f>
        <v>7.3251359292836131E-4</v>
      </c>
      <c r="E561" s="260">
        <f>_xll.xlShmInterpRateFwd($E$3&amp;T(CalculationTrigger2),C561,,5,C562)</f>
        <v>7.290169845249547E-4</v>
      </c>
      <c r="F561" s="260">
        <f>_xll.xlShmInterpRateFwd($F$3&amp;T(CalculationTrigger2),C561,,5,C562)</f>
        <v>7.0603464951606932E-4</v>
      </c>
      <c r="G561" s="268">
        <f t="shared" si="16"/>
        <v>3.4966084034066154E-2</v>
      </c>
      <c r="H561" s="275">
        <f t="shared" si="17"/>
        <v>0.22982335008885382</v>
      </c>
      <c r="I561" s="250"/>
      <c r="J561" s="251"/>
      <c r="K561" s="251"/>
      <c r="L561" s="251"/>
    </row>
    <row r="562" spans="2:12" x14ac:dyDescent="0.2">
      <c r="B562" s="112" t="s">
        <v>156</v>
      </c>
      <c r="C562" s="113">
        <f>_xll.qlCalendarAdvance("TARGET",C561,B562,"mf")</f>
        <v>43629</v>
      </c>
      <c r="D562" s="120">
        <f>_xll.xlShmInterpRateFwd($D$3&amp;T(CalculationTrigger2),C562,,5,C563)</f>
        <v>7.3826112700140552E-4</v>
      </c>
      <c r="E562" s="260">
        <f>_xll.xlShmInterpRateFwd($E$3&amp;T(CalculationTrigger2),C562,,5,C563)</f>
        <v>7.3472418694060684E-4</v>
      </c>
      <c r="F562" s="260">
        <f>_xll.xlShmInterpRateFwd($F$3&amp;T(CalculationTrigger2),C562,,5,C563)</f>
        <v>7.1156805651168768E-4</v>
      </c>
      <c r="G562" s="268">
        <f t="shared" si="16"/>
        <v>3.5369400607986823E-2</v>
      </c>
      <c r="H562" s="275">
        <f t="shared" si="17"/>
        <v>0.23156130428919164</v>
      </c>
      <c r="I562" s="250"/>
      <c r="J562" s="251"/>
      <c r="K562" s="251"/>
      <c r="L562" s="251"/>
    </row>
    <row r="563" spans="2:12" x14ac:dyDescent="0.2">
      <c r="B563" s="112" t="s">
        <v>156</v>
      </c>
      <c r="C563" s="113">
        <f>_xll.qlCalendarAdvance("TARGET",C562,B563,"mf")</f>
        <v>43630</v>
      </c>
      <c r="D563" s="120">
        <f>_xll.xlShmInterpRateFwd($D$3&amp;T(CalculationTrigger2),C563,,5,C564)</f>
        <v>7.4978939731552895E-4</v>
      </c>
      <c r="E563" s="260">
        <f>_xll.xlShmInterpRateFwd($E$3&amp;T(CalculationTrigger2),C563,,5,C564)</f>
        <v>7.4616727373219018E-4</v>
      </c>
      <c r="F563" s="260">
        <f>_xll.xlShmInterpRateFwd($F$3&amp;T(CalculationTrigger2),C563,,5,C564)</f>
        <v>7.2264212820715443E-4</v>
      </c>
      <c r="G563" s="268">
        <f t="shared" si="16"/>
        <v>3.6221235833387669E-2</v>
      </c>
      <c r="H563" s="275">
        <f t="shared" si="17"/>
        <v>0.23525145525035751</v>
      </c>
      <c r="I563" s="250"/>
      <c r="J563" s="251"/>
      <c r="K563" s="251"/>
      <c r="L563" s="251"/>
    </row>
    <row r="564" spans="2:12" x14ac:dyDescent="0.2">
      <c r="B564" s="112" t="s">
        <v>156</v>
      </c>
      <c r="C564" s="113">
        <f>_xll.qlCalendarAdvance("TARGET",C563,B564,"mf")</f>
        <v>43633</v>
      </c>
      <c r="D564" s="120">
        <f>_xll.xlShmInterpRateFwd($D$3&amp;T(CalculationTrigger2),C564,,5,C565)</f>
        <v>7.613464156577866E-4</v>
      </c>
      <c r="E564" s="260">
        <f>_xll.xlShmInterpRateFwd($E$3&amp;T(CalculationTrigger2),C564,,5,C565)</f>
        <v>7.5763460305170751E-4</v>
      </c>
      <c r="F564" s="260">
        <f>_xll.xlShmInterpRateFwd($F$3&amp;T(CalculationTrigger2),C564,,5,C565)</f>
        <v>7.3371915917190577E-4</v>
      </c>
      <c r="G564" s="268">
        <f t="shared" si="16"/>
        <v>3.7118126060790978E-2</v>
      </c>
      <c r="H564" s="275">
        <f t="shared" si="17"/>
        <v>0.23915443879801734</v>
      </c>
      <c r="I564" s="250"/>
      <c r="J564" s="251"/>
      <c r="K564" s="251"/>
      <c r="L564" s="251"/>
    </row>
    <row r="565" spans="2:12" x14ac:dyDescent="0.2">
      <c r="B565" s="112" t="s">
        <v>156</v>
      </c>
      <c r="C565" s="113">
        <f>_xll.qlCalendarAdvance("TARGET",C564,B565,"mf")</f>
        <v>43634</v>
      </c>
      <c r="D565" s="120">
        <f>_xll.xlShmInterpRateFwd($D$3&amp;T(CalculationTrigger2),C565,,5,C566)</f>
        <v>7.6714169240746854E-4</v>
      </c>
      <c r="E565" s="260">
        <f>_xll.xlShmInterpRateFwd($E$3&amp;T(CalculationTrigger2),C565,,5,C566)</f>
        <v>7.6338274527926349E-4</v>
      </c>
      <c r="F565" s="260">
        <f>_xll.xlShmInterpRateFwd($F$3&amp;T(CalculationTrigger2),C565,,5,C566)</f>
        <v>7.3926129678032336E-4</v>
      </c>
      <c r="G565" s="268">
        <f t="shared" si="16"/>
        <v>3.7589471282050479E-2</v>
      </c>
      <c r="H565" s="275">
        <f t="shared" si="17"/>
        <v>0.24121448498940129</v>
      </c>
      <c r="I565" s="250"/>
      <c r="J565" s="251"/>
      <c r="K565" s="251"/>
      <c r="L565" s="251"/>
    </row>
    <row r="566" spans="2:12" x14ac:dyDescent="0.2">
      <c r="B566" s="112" t="s">
        <v>156</v>
      </c>
      <c r="C566" s="113">
        <f>_xll.qlCalendarAdvance("TARGET",C565,B566,"mf")</f>
        <v>43635</v>
      </c>
      <c r="D566" s="120">
        <f>_xll.xlShmInterpRateFwd($D$3&amp;T(CalculationTrigger2),C566,,5,C567)</f>
        <v>7.7294661737444599E-4</v>
      </c>
      <c r="E566" s="260">
        <f>_xll.xlShmInterpRateFwd($E$3&amp;T(CalculationTrigger2),C566,,5,C567)</f>
        <v>7.6913915744207257E-4</v>
      </c>
      <c r="F566" s="260">
        <f>_xll.xlShmInterpRateFwd($F$3&amp;T(CalculationTrigger2),C566,,5,C567)</f>
        <v>7.448051767350055E-4</v>
      </c>
      <c r="G566" s="268">
        <f t="shared" si="16"/>
        <v>3.8074599323734221E-2</v>
      </c>
      <c r="H566" s="275">
        <f t="shared" si="17"/>
        <v>0.24333980707067068</v>
      </c>
      <c r="I566" s="250"/>
      <c r="J566" s="251"/>
      <c r="K566" s="251"/>
      <c r="L566" s="251"/>
    </row>
    <row r="567" spans="2:12" x14ac:dyDescent="0.2">
      <c r="B567" s="112" t="s">
        <v>156</v>
      </c>
      <c r="C567" s="113">
        <f>_xll.qlCalendarAdvance("TARGET",C566,B567,"mf")</f>
        <v>43636</v>
      </c>
      <c r="D567" s="120">
        <f>_xll.xlShmInterpRateFwd($D$3&amp;T(CalculationTrigger2),C567,,5,C568)</f>
        <v>7.7876122411294282E-4</v>
      </c>
      <c r="E567" s="260">
        <f>_xll.xlShmInterpRateFwd($E$3&amp;T(CalculationTrigger2),C567,,5,C568)</f>
        <v>7.7490386661048982E-4</v>
      </c>
      <c r="F567" s="260">
        <f>_xll.xlShmInterpRateFwd($F$3&amp;T(CalculationTrigger2),C567,,5,C568)</f>
        <v>7.5035079725308559E-4</v>
      </c>
      <c r="G567" s="268">
        <f t="shared" si="16"/>
        <v>3.8573575024530023E-2</v>
      </c>
      <c r="H567" s="275">
        <f t="shared" si="17"/>
        <v>0.24553069357404225</v>
      </c>
      <c r="I567" s="250"/>
      <c r="J567" s="251"/>
      <c r="K567" s="251"/>
      <c r="L567" s="251"/>
    </row>
    <row r="568" spans="2:12" x14ac:dyDescent="0.2">
      <c r="B568" s="112" t="s">
        <v>156</v>
      </c>
      <c r="C568" s="113">
        <f>_xll.qlCalendarAdvance("TARGET",C567,B568,"mf")</f>
        <v>43637</v>
      </c>
      <c r="D568" s="120">
        <f>_xll.xlShmInterpRateFwd($D$3&amp;T(CalculationTrigger2),C568,,5,C569)</f>
        <v>7.9042458731147188E-4</v>
      </c>
      <c r="E568" s="260">
        <f>_xll.xlShmInterpRateFwd($E$3&amp;T(CalculationTrigger2),C568,,5,C569)</f>
        <v>7.8646277374499703E-4</v>
      </c>
      <c r="F568" s="260">
        <f>_xll.xlShmInterpRateFwd($F$3&amp;T(CalculationTrigger2),C568,,5,C569)</f>
        <v>7.6144942276435215E-4</v>
      </c>
      <c r="G568" s="268">
        <f t="shared" si="16"/>
        <v>3.9618135664748477E-2</v>
      </c>
      <c r="H568" s="275">
        <f t="shared" si="17"/>
        <v>0.25013350980644883</v>
      </c>
      <c r="I568" s="250"/>
      <c r="J568" s="251"/>
      <c r="K568" s="251"/>
      <c r="L568" s="251"/>
    </row>
    <row r="569" spans="2:12" x14ac:dyDescent="0.2">
      <c r="B569" s="112" t="s">
        <v>156</v>
      </c>
      <c r="C569" s="113">
        <f>_xll.qlCalendarAdvance("TARGET",C568,B569,"mf")</f>
        <v>43640</v>
      </c>
      <c r="D569" s="120">
        <f>_xll.xlShmInterpRateFwd($D$3&amp;T(CalculationTrigger2),C569,,5,C570)</f>
        <v>8.0211713192424093E-4</v>
      </c>
      <c r="E569" s="260">
        <f>_xll.xlShmInterpRateFwd($E$3&amp;T(CalculationTrigger2),C569,,5,C570)</f>
        <v>7.9804622220379633E-4</v>
      </c>
      <c r="F569" s="260">
        <f>_xll.xlShmInterpRateFwd($F$3&amp;T(CalculationTrigger2),C569,,5,C570)</f>
        <v>7.7255066040543216E-4</v>
      </c>
      <c r="G569" s="268">
        <f t="shared" si="16"/>
        <v>4.0709097204445981E-2</v>
      </c>
      <c r="H569" s="275">
        <f t="shared" si="17"/>
        <v>0.25495561798364175</v>
      </c>
      <c r="I569" s="250"/>
      <c r="J569" s="251"/>
      <c r="K569" s="251"/>
      <c r="L569" s="251"/>
    </row>
    <row r="570" spans="2:12" x14ac:dyDescent="0.2">
      <c r="B570" s="112" t="s">
        <v>156</v>
      </c>
      <c r="C570" s="113">
        <f>_xll.qlCalendarAdvance("TARGET",C569,B570,"mf")</f>
        <v>43641</v>
      </c>
      <c r="D570" s="120">
        <f>_xll.xlShmInterpRateFwd($D$3&amp;T(CalculationTrigger2),C570,,5,C571)</f>
        <v>8.0798064564691562E-4</v>
      </c>
      <c r="E570" s="260">
        <f>_xll.xlShmInterpRateFwd($E$3&amp;T(CalculationTrigger2),C570,,5,C571)</f>
        <v>8.0385282719697203E-4</v>
      </c>
      <c r="F570" s="260">
        <f>_xll.xlShmInterpRateFwd($F$3&amp;T(CalculationTrigger2),C570,,5,C571)</f>
        <v>7.7810496465640158E-4</v>
      </c>
      <c r="G570" s="268">
        <f t="shared" si="16"/>
        <v>4.1278184499435974E-2</v>
      </c>
      <c r="H570" s="275">
        <f t="shared" si="17"/>
        <v>0.25747862540570443</v>
      </c>
      <c r="I570" s="250"/>
      <c r="J570" s="251"/>
      <c r="K570" s="251"/>
      <c r="L570" s="251"/>
    </row>
    <row r="571" spans="2:12" x14ac:dyDescent="0.2">
      <c r="B571" s="112" t="s">
        <v>156</v>
      </c>
      <c r="C571" s="113">
        <f>_xll.qlCalendarAdvance("TARGET",C570,B571,"mf")</f>
        <v>43642</v>
      </c>
      <c r="D571" s="120">
        <f>_xll.xlShmInterpRateFwd($D$3&amp;T(CalculationTrigger2),C571,,5,C572)</f>
        <v>8.1385404048093407E-4</v>
      </c>
      <c r="E571" s="260">
        <f>_xll.xlShmInterpRateFwd($E$3&amp;T(CalculationTrigger2),C571,,5,C572)</f>
        <v>8.0966789327943981E-4</v>
      </c>
      <c r="F571" s="260">
        <f>_xll.xlShmInterpRateFwd($F$3&amp;T(CalculationTrigger2),C571,,5,C572)</f>
        <v>7.8366100152915078E-4</v>
      </c>
      <c r="G571" s="268">
        <f t="shared" si="16"/>
        <v>4.1861472014942565E-2</v>
      </c>
      <c r="H571" s="275">
        <f t="shared" si="17"/>
        <v>0.2600689175028903</v>
      </c>
      <c r="I571" s="250"/>
      <c r="J571" s="251"/>
      <c r="K571" s="251"/>
      <c r="L571" s="251"/>
    </row>
    <row r="572" spans="2:12" x14ac:dyDescent="0.2">
      <c r="B572" s="112" t="s">
        <v>156</v>
      </c>
      <c r="C572" s="113">
        <f>_xll.qlCalendarAdvance("TARGET",C571,B572,"mf")</f>
        <v>43643</v>
      </c>
      <c r="D572" s="120">
        <f>_xll.xlShmInterpRateFwd($D$3&amp;T(CalculationTrigger2),C572,,5,C573)</f>
        <v>8.1973734985899113E-4</v>
      </c>
      <c r="E572" s="260">
        <f>_xll.xlShmInterpRateFwd($E$3&amp;T(CalculationTrigger2),C572,,5,C573)</f>
        <v>8.1549144776472732E-4</v>
      </c>
      <c r="F572" s="260">
        <f>_xll.xlShmInterpRateFwd($F$3&amp;T(CalculationTrigger2),C572,,5,C573)</f>
        <v>7.8921876980813873E-4</v>
      </c>
      <c r="G572" s="268">
        <f t="shared" si="16"/>
        <v>4.2459020942638148E-2</v>
      </c>
      <c r="H572" s="275">
        <f t="shared" si="17"/>
        <v>0.2627267795658858</v>
      </c>
      <c r="I572" s="250"/>
      <c r="J572" s="251"/>
      <c r="K572" s="251"/>
      <c r="L572" s="251"/>
    </row>
    <row r="573" spans="2:12" x14ac:dyDescent="0.2">
      <c r="B573" s="112" t="s">
        <v>156</v>
      </c>
      <c r="C573" s="113">
        <f>_xll.qlCalendarAdvance("TARGET",C572,B573,"mf")</f>
        <v>43644</v>
      </c>
      <c r="D573" s="120">
        <f>_xll.xlShmInterpRateFwd($D$3&amp;T(CalculationTrigger2),C573,,5,C574)</f>
        <v>8.3153907758702899E-4</v>
      </c>
      <c r="E573" s="260">
        <f>_xll.xlShmInterpRateFwd($E$3&amp;T(CalculationTrigger2),C573,,5,C574)</f>
        <v>8.2716886240441511E-4</v>
      </c>
      <c r="F573" s="260">
        <f>_xll.xlShmInterpRateFwd($F$3&amp;T(CalculationTrigger2),C573,,5,C574)</f>
        <v>8.0034182565011033E-4</v>
      </c>
      <c r="G573" s="268">
        <f t="shared" si="16"/>
        <v>4.3702151826138749E-2</v>
      </c>
      <c r="H573" s="275">
        <f t="shared" si="17"/>
        <v>0.26827036754304778</v>
      </c>
      <c r="I573" s="250"/>
      <c r="J573" s="251"/>
      <c r="K573" s="251"/>
      <c r="L573" s="251"/>
    </row>
    <row r="574" spans="2:12" x14ac:dyDescent="0.2">
      <c r="B574" s="112" t="s">
        <v>156</v>
      </c>
      <c r="C574" s="113">
        <f>_xll.qlCalendarAdvance("TARGET",C573,B574,"mf")</f>
        <v>43647</v>
      </c>
      <c r="D574" s="120">
        <f>_xll.xlShmInterpRateFwd($D$3&amp;T(CalculationTrigger2),C574,,5,C575)</f>
        <v>8.4337039737285735E-4</v>
      </c>
      <c r="E574" s="260">
        <f>_xll.xlShmInterpRateFwd($E$3&amp;T(CalculationTrigger2),C574,,5,C575)</f>
        <v>8.3887109576164724E-4</v>
      </c>
      <c r="F574" s="260">
        <f>_xll.xlShmInterpRateFwd($F$3&amp;T(CalculationTrigger2),C574,,5,C575)</f>
        <v>8.1146712927168988E-4</v>
      </c>
      <c r="G574" s="268">
        <f t="shared" si="16"/>
        <v>4.4993016112101138E-2</v>
      </c>
      <c r="H574" s="275">
        <f t="shared" si="17"/>
        <v>0.27403966489957354</v>
      </c>
      <c r="I574" s="250"/>
      <c r="J574" s="251"/>
      <c r="K574" s="251"/>
      <c r="L574" s="251"/>
    </row>
    <row r="575" spans="2:12" x14ac:dyDescent="0.2">
      <c r="B575" s="112" t="s">
        <v>156</v>
      </c>
      <c r="C575" s="113">
        <f>_xll.qlCalendarAdvance("TARGET",C574,B575,"mf")</f>
        <v>43648</v>
      </c>
      <c r="D575" s="120">
        <f>_xll.xlShmInterpRateFwd($D$3&amp;T(CalculationTrigger2),C575,,5,C576)</f>
        <v>8.4930377824667743E-4</v>
      </c>
      <c r="E575" s="260">
        <f>_xll.xlShmInterpRateFwd($E$3&amp;T(CalculationTrigger2),C575,,5,C576)</f>
        <v>8.4473750188306215E-4</v>
      </c>
      <c r="F575" s="260">
        <f>_xll.xlShmInterpRateFwd($F$3&amp;T(CalculationTrigger2),C575,,5,C576)</f>
        <v>8.1703353407944278E-4</v>
      </c>
      <c r="G575" s="268">
        <f t="shared" si="16"/>
        <v>4.5662763636152709E-2</v>
      </c>
      <c r="H575" s="275">
        <f t="shared" si="17"/>
        <v>0.27703967803619378</v>
      </c>
      <c r="I575" s="250"/>
      <c r="J575" s="251"/>
      <c r="K575" s="251"/>
      <c r="L575" s="251"/>
    </row>
    <row r="576" spans="2:12" x14ac:dyDescent="0.2">
      <c r="B576" s="112" t="s">
        <v>156</v>
      </c>
      <c r="C576" s="113">
        <f>_xll.qlCalendarAdvance("TARGET",C575,B576,"mf")</f>
        <v>43649</v>
      </c>
      <c r="D576" s="120">
        <f>_xll.xlShmInterpRateFwd($D$3&amp;T(CalculationTrigger2),C576,,5,C577)</f>
        <v>8.5524727312617766E-4</v>
      </c>
      <c r="E576" s="260">
        <f>_xll.xlShmInterpRateFwd($E$3&amp;T(CalculationTrigger2),C576,,5,C577)</f>
        <v>8.5061256020751346E-4</v>
      </c>
      <c r="F576" s="260">
        <f>_xll.xlShmInterpRateFwd($F$3&amp;T(CalculationTrigger2),C576,,5,C577)</f>
        <v>8.2260166202762506E-4</v>
      </c>
      <c r="G576" s="268">
        <f t="shared" si="16"/>
        <v>4.6347129186642036E-2</v>
      </c>
      <c r="H576" s="275">
        <f t="shared" si="17"/>
        <v>0.28010898179888399</v>
      </c>
      <c r="I576" s="250"/>
      <c r="J576" s="251"/>
      <c r="K576" s="251"/>
      <c r="L576" s="251"/>
    </row>
    <row r="577" spans="2:12" x14ac:dyDescent="0.2">
      <c r="B577" s="112" t="s">
        <v>156</v>
      </c>
      <c r="C577" s="113">
        <f>_xll.qlCalendarAdvance("TARGET",C576,B577,"mf")</f>
        <v>43650</v>
      </c>
      <c r="D577" s="120">
        <f>_xll.xlShmInterpRateFwd($D$3&amp;T(CalculationTrigger2),C577,,5,C578)</f>
        <v>8.6120091528200157E-4</v>
      </c>
      <c r="E577" s="260">
        <f>_xll.xlShmInterpRateFwd($E$3&amp;T(CalculationTrigger2),C577,,5,C578)</f>
        <v>8.5649629812960823E-4</v>
      </c>
      <c r="F577" s="260">
        <f>_xll.xlShmInterpRateFwd($F$3&amp;T(CalculationTrigger2),C577,,5,C578)</f>
        <v>8.2817151194121798E-4</v>
      </c>
      <c r="G577" s="268">
        <f t="shared" si="16"/>
        <v>4.7046171523933318E-2</v>
      </c>
      <c r="H577" s="275">
        <f t="shared" si="17"/>
        <v>0.2832478618839025</v>
      </c>
      <c r="I577" s="250"/>
      <c r="J577" s="251"/>
      <c r="K577" s="251"/>
      <c r="L577" s="251"/>
    </row>
    <row r="578" spans="2:12" x14ac:dyDescent="0.2">
      <c r="B578" s="112" t="s">
        <v>156</v>
      </c>
      <c r="C578" s="113">
        <f>_xll.qlCalendarAdvance("TARGET",C577,B578,"mf")</f>
        <v>43651</v>
      </c>
      <c r="D578" s="120">
        <f>_xll.xlShmInterpRateFwd($D$3&amp;T(CalculationTrigger2),C578,,5,C579)</f>
        <v>8.7314427924331073E-4</v>
      </c>
      <c r="E578" s="260">
        <f>_xll.xlShmInterpRateFwd($E$3&amp;T(CalculationTrigger2),C578,,5,C579)</f>
        <v>8.6829490802449081E-4</v>
      </c>
      <c r="F578" s="260">
        <f>_xll.xlShmInterpRateFwd($F$3&amp;T(CalculationTrigger2),C578,,5,C579)</f>
        <v>8.3931887465222904E-4</v>
      </c>
      <c r="G578" s="268">
        <f t="shared" si="16"/>
        <v>4.8493712188199187E-2</v>
      </c>
      <c r="H578" s="275">
        <f t="shared" si="17"/>
        <v>0.28976033372261772</v>
      </c>
      <c r="I578" s="250"/>
      <c r="J578" s="251"/>
      <c r="K578" s="251"/>
      <c r="L578" s="251"/>
    </row>
    <row r="579" spans="2:12" x14ac:dyDescent="0.2">
      <c r="B579" s="112" t="s">
        <v>156</v>
      </c>
      <c r="C579" s="113">
        <f>_xll.qlCalendarAdvance("TARGET",C578,B579,"mf")</f>
        <v>43654</v>
      </c>
      <c r="D579" s="120">
        <f>_xll.xlShmInterpRateFwd($D$3&amp;T(CalculationTrigger2),C579,,5,C580)</f>
        <v>8.8511762301364972E-4</v>
      </c>
      <c r="E579" s="260">
        <f>_xll.xlShmInterpRateFwd($E$3&amp;T(CalculationTrigger2),C579,,5,C580)</f>
        <v>8.8011859182265462E-4</v>
      </c>
      <c r="F579" s="260">
        <f>_xll.xlShmInterpRateFwd($F$3&amp;T(CalculationTrigger2),C579,,5,C580)</f>
        <v>8.5046810357541501E-4</v>
      </c>
      <c r="G579" s="268">
        <f t="shared" si="16"/>
        <v>4.9990311909950964E-2</v>
      </c>
      <c r="H579" s="275">
        <f t="shared" si="17"/>
        <v>0.29650488247239609</v>
      </c>
      <c r="I579" s="250"/>
      <c r="J579" s="251"/>
      <c r="K579" s="251"/>
      <c r="L579" s="251"/>
    </row>
    <row r="580" spans="2:12" x14ac:dyDescent="0.2">
      <c r="B580" s="112" t="s">
        <v>156</v>
      </c>
      <c r="C580" s="113">
        <f>_xll.qlCalendarAdvance("TARGET",C579,B580,"mf")</f>
        <v>43655</v>
      </c>
      <c r="D580" s="120">
        <f>_xll.xlShmInterpRateFwd($D$3&amp;T(CalculationTrigger2),C580,,5,C581)</f>
        <v>8.9112250105671126E-4</v>
      </c>
      <c r="E580" s="260">
        <f>_xll.xlShmInterpRateFwd($E$3&amp;T(CalculationTrigger2),C580,,5,C581)</f>
        <v>8.86046137314969E-4</v>
      </c>
      <c r="F580" s="260">
        <f>_xll.xlShmInterpRateFwd($F$3&amp;T(CalculationTrigger2),C580,,5,C581)</f>
        <v>8.5604654289466711E-4</v>
      </c>
      <c r="G580" s="268">
        <f t="shared" si="16"/>
        <v>5.0763637417422555E-2</v>
      </c>
      <c r="H580" s="275">
        <f t="shared" si="17"/>
        <v>0.29999594420301889</v>
      </c>
      <c r="I580" s="250"/>
      <c r="J580" s="251"/>
      <c r="K580" s="251"/>
      <c r="L580" s="251"/>
    </row>
    <row r="581" spans="2:12" x14ac:dyDescent="0.2">
      <c r="B581" s="112" t="s">
        <v>156</v>
      </c>
      <c r="C581" s="113">
        <f>_xll.qlCalendarAdvance("TARGET",C580,B581,"mf")</f>
        <v>43656</v>
      </c>
      <c r="D581" s="120">
        <f>_xll.xlShmInterpRateFwd($D$3&amp;T(CalculationTrigger2),C581,,5,C582)</f>
        <v>8.9713772600008416E-4</v>
      </c>
      <c r="E581" s="260">
        <f>_xll.xlShmInterpRateFwd($E$3&amp;T(CalculationTrigger2),C581,,5,C582)</f>
        <v>8.9198252624586604E-4</v>
      </c>
      <c r="F581" s="260">
        <f>_xll.xlShmInterpRateFwd($F$3&amp;T(CalculationTrigger2),C581,,5,C582)</f>
        <v>8.6162669583246879E-4</v>
      </c>
      <c r="G581" s="268">
        <f t="shared" ref="G581:G644" si="18">(D581-E581)*10000</f>
        <v>5.1551997542181177E-2</v>
      </c>
      <c r="H581" s="275">
        <f t="shared" ref="H581:H644" si="19">(E581-F581)*10000</f>
        <v>0.30355830413397256</v>
      </c>
      <c r="I581" s="250"/>
      <c r="J581" s="251"/>
      <c r="K581" s="251"/>
      <c r="L581" s="251"/>
    </row>
    <row r="582" spans="2:12" x14ac:dyDescent="0.2">
      <c r="B582" s="112" t="s">
        <v>156</v>
      </c>
      <c r="C582" s="113">
        <f>_xll.qlCalendarAdvance("TARGET",C581,B582,"mf")</f>
        <v>43657</v>
      </c>
      <c r="D582" s="120">
        <f>_xll.xlShmInterpRateFwd($D$3&amp;T(CalculationTrigger2),C582,,5,C583)</f>
        <v>9.031633311549778E-4</v>
      </c>
      <c r="E582" s="260">
        <f>_xll.xlShmInterpRateFwd($E$3&amp;T(CalculationTrigger2),C582,,5,C583)</f>
        <v>8.9792778584789313E-4</v>
      </c>
      <c r="F582" s="260">
        <f>_xll.xlShmInterpRateFwd($F$3&amp;T(CalculationTrigger2),C582,,5,C583)</f>
        <v>8.6720856141641743E-4</v>
      </c>
      <c r="G582" s="268">
        <f t="shared" si="18"/>
        <v>5.2355453070846707E-2</v>
      </c>
      <c r="H582" s="275">
        <f t="shared" si="19"/>
        <v>0.307192244314757</v>
      </c>
      <c r="I582" s="250"/>
      <c r="J582" s="251"/>
      <c r="K582" s="251"/>
      <c r="L582" s="251"/>
    </row>
    <row r="583" spans="2:12" x14ac:dyDescent="0.2">
      <c r="B583" s="112" t="s">
        <v>156</v>
      </c>
      <c r="C583" s="113">
        <f>_xll.qlCalendarAdvance("TARGET",C582,B583,"mf")</f>
        <v>43658</v>
      </c>
      <c r="D583" s="120">
        <f>_xll.xlShmInterpRateFwd($D$3&amp;T(CalculationTrigger2),C583,,5,C584)</f>
        <v>9.1525160361344672E-4</v>
      </c>
      <c r="E583" s="260">
        <f>_xll.xlShmInterpRateFwd($E$3&amp;T(CalculationTrigger2),C583,,5,C584)</f>
        <v>9.0985027898018783E-4</v>
      </c>
      <c r="F583" s="260">
        <f>_xll.xlShmInterpRateFwd($F$3&amp;T(CalculationTrigger2),C583,,5,C584)</f>
        <v>8.7838010766574167E-4</v>
      </c>
      <c r="G583" s="268">
        <f t="shared" si="18"/>
        <v>5.4013246332588985E-2</v>
      </c>
      <c r="H583" s="275">
        <f t="shared" si="19"/>
        <v>0.3147017131444616</v>
      </c>
      <c r="I583" s="250"/>
      <c r="J583" s="251"/>
      <c r="K583" s="251"/>
      <c r="L583" s="251"/>
    </row>
    <row r="584" spans="2:12" x14ac:dyDescent="0.2">
      <c r="B584" s="112" t="s">
        <v>156</v>
      </c>
      <c r="C584" s="113">
        <f>_xll.qlCalendarAdvance("TARGET",C583,B584,"mf")</f>
        <v>43661</v>
      </c>
      <c r="D584" s="120">
        <f>_xll.xlShmInterpRateFwd($D$3&amp;T(CalculationTrigger2),C584,,5,C585)</f>
        <v>9.2737021954683585E-4</v>
      </c>
      <c r="E584" s="260">
        <f>_xll.xlShmInterpRateFwd($E$3&amp;T(CalculationTrigger2),C584,,5,C585)</f>
        <v>9.2179807845505228E-4</v>
      </c>
      <c r="F584" s="260">
        <f>_xll.xlShmInterpRateFwd($F$3&amp;T(CalculationTrigger2),C584,,5,C585)</f>
        <v>8.8955312124263677E-4</v>
      </c>
      <c r="G584" s="268">
        <f t="shared" si="18"/>
        <v>5.5721410917835681E-2</v>
      </c>
      <c r="H584" s="275">
        <f t="shared" si="19"/>
        <v>0.32244957212415515</v>
      </c>
      <c r="I584" s="250"/>
      <c r="J584" s="251"/>
      <c r="K584" s="251"/>
      <c r="L584" s="251"/>
    </row>
    <row r="585" spans="2:12" x14ac:dyDescent="0.2">
      <c r="B585" s="112" t="s">
        <v>156</v>
      </c>
      <c r="C585" s="113">
        <f>_xll.qlCalendarAdvance("TARGET",C584,B585,"mf")</f>
        <v>43662</v>
      </c>
      <c r="D585" s="120">
        <f>_xll.xlShmInterpRateFwd($D$3&amp;T(CalculationTrigger2),C585,,5,C586)</f>
        <v>9.3344822486036289E-4</v>
      </c>
      <c r="E585" s="260">
        <f>_xll.xlShmInterpRateFwd($E$3&amp;T(CalculationTrigger2),C585,,5,C586)</f>
        <v>9.2778810152204308E-4</v>
      </c>
      <c r="F585" s="260">
        <f>_xll.xlShmInterpRateFwd($F$3&amp;T(CalculationTrigger2),C585,,5,C586)</f>
        <v>8.951435287444002E-4</v>
      </c>
      <c r="G585" s="268">
        <f t="shared" si="18"/>
        <v>5.6601233383198057E-2</v>
      </c>
      <c r="H585" s="275">
        <f t="shared" si="19"/>
        <v>0.32644572777642883</v>
      </c>
      <c r="I585" s="250"/>
      <c r="J585" s="251"/>
      <c r="K585" s="251"/>
      <c r="L585" s="251"/>
    </row>
    <row r="586" spans="2:12" x14ac:dyDescent="0.2">
      <c r="B586" s="112" t="s">
        <v>156</v>
      </c>
      <c r="C586" s="113">
        <f>_xll.qlCalendarAdvance("TARGET",C585,B586,"mf")</f>
        <v>43663</v>
      </c>
      <c r="D586" s="120">
        <f>_xll.xlShmInterpRateFwd($D$3&amp;T(CalculationTrigger2),C586,,5,C587)</f>
        <v>9.3953681005018018E-4</v>
      </c>
      <c r="E586" s="260">
        <f>_xll.xlShmInterpRateFwd($E$3&amp;T(CalculationTrigger2),C586,,5,C587)</f>
        <v>9.3378715926340026E-4</v>
      </c>
      <c r="F586" s="260">
        <f>_xll.xlShmInterpRateFwd($F$3&amp;T(CalculationTrigger2),C586,,5,C587)</f>
        <v>9.0073564095067811E-4</v>
      </c>
      <c r="G586" s="268">
        <f t="shared" si="18"/>
        <v>5.7496507867799224E-2</v>
      </c>
      <c r="H586" s="275">
        <f t="shared" si="19"/>
        <v>0.3305151831272215</v>
      </c>
      <c r="I586" s="250"/>
      <c r="J586" s="251"/>
      <c r="K586" s="251"/>
      <c r="L586" s="251"/>
    </row>
    <row r="587" spans="2:12" x14ac:dyDescent="0.2">
      <c r="B587" s="112" t="s">
        <v>156</v>
      </c>
      <c r="C587" s="113">
        <f>_xll.qlCalendarAdvance("TARGET",C586,B587,"mf")</f>
        <v>43664</v>
      </c>
      <c r="D587" s="120">
        <f>_xll.xlShmInterpRateFwd($D$3&amp;T(CalculationTrigger2),C587,,5,C588)</f>
        <v>9.4563600834649377E-4</v>
      </c>
      <c r="E587" s="260">
        <f>_xll.xlShmInterpRateFwd($E$3&amp;T(CalculationTrigger2),C587,,5,C588)</f>
        <v>9.3979527903327521E-4</v>
      </c>
      <c r="F587" s="260">
        <f>_xll.xlShmInterpRateFwd($F$3&amp;T(CalculationTrigger2),C587,,5,C588)</f>
        <v>9.0632945591650658E-4</v>
      </c>
      <c r="G587" s="268">
        <f t="shared" si="18"/>
        <v>5.8407293132185525E-2</v>
      </c>
      <c r="H587" s="275">
        <f t="shared" si="19"/>
        <v>0.33465823116768639</v>
      </c>
      <c r="I587" s="250"/>
      <c r="J587" s="251"/>
      <c r="K587" s="251"/>
      <c r="L587" s="251"/>
    </row>
    <row r="588" spans="2:12" x14ac:dyDescent="0.2">
      <c r="B588" s="112" t="s">
        <v>156</v>
      </c>
      <c r="C588" s="113">
        <f>_xll.qlCalendarAdvance("TARGET",C587,B588,"mf")</f>
        <v>43665</v>
      </c>
      <c r="D588" s="120">
        <f>_xll.xlShmInterpRateFwd($D$3&amp;T(CalculationTrigger2),C588,,5,C589)</f>
        <v>9.5787246189880276E-4</v>
      </c>
      <c r="E588" s="260">
        <f>_xll.xlShmInterpRateFwd($E$3&amp;T(CalculationTrigger2),C588,,5,C589)</f>
        <v>9.5184434362699337E-4</v>
      </c>
      <c r="F588" s="260">
        <f>_xll.xlShmInterpRateFwd($F$3&amp;T(CalculationTrigger2),C588,,5,C589)</f>
        <v>9.1752506262536863E-4</v>
      </c>
      <c r="G588" s="268">
        <f t="shared" si="18"/>
        <v>6.028118271809383E-2</v>
      </c>
      <c r="H588" s="275">
        <f t="shared" si="19"/>
        <v>0.34319281001624741</v>
      </c>
      <c r="I588" s="250"/>
      <c r="J588" s="251"/>
      <c r="K588" s="251"/>
      <c r="L588" s="251"/>
    </row>
    <row r="589" spans="2:12" x14ac:dyDescent="0.2">
      <c r="B589" s="112" t="s">
        <v>156</v>
      </c>
      <c r="C589" s="113">
        <f>_xll.qlCalendarAdvance("TARGET",C588,B589,"mf")</f>
        <v>43668</v>
      </c>
      <c r="D589" s="120">
        <f>_xll.xlShmInterpRateFwd($D$3&amp;T(CalculationTrigger2),C589,,5,C590)</f>
        <v>9.7013959784942986E-4</v>
      </c>
      <c r="E589" s="260">
        <f>_xll.xlShmInterpRateFwd($E$3&amp;T(CalculationTrigger2),C589,,5,C590)</f>
        <v>9.6391892345499132E-4</v>
      </c>
      <c r="F589" s="260">
        <f>_xll.xlShmInterpRateFwd($F$3&amp;T(CalculationTrigger2),C589,,5,C590)</f>
        <v>9.2872171975334804E-4</v>
      </c>
      <c r="G589" s="268">
        <f t="shared" si="18"/>
        <v>6.2206743944385461E-2</v>
      </c>
      <c r="H589" s="275">
        <f t="shared" si="19"/>
        <v>0.35197203701643276</v>
      </c>
      <c r="I589" s="250"/>
      <c r="J589" s="251"/>
      <c r="K589" s="251"/>
      <c r="L589" s="251"/>
    </row>
    <row r="590" spans="2:12" x14ac:dyDescent="0.2">
      <c r="B590" s="112" t="s">
        <v>156</v>
      </c>
      <c r="C590" s="113">
        <f>_xll.qlCalendarAdvance("TARGET",C589,B590,"mf")</f>
        <v>43669</v>
      </c>
      <c r="D590" s="120">
        <f>_xll.xlShmInterpRateFwd($D$3&amp;T(CalculationTrigger2),C590,,5,C591)</f>
        <v>9.7629236053677266E-4</v>
      </c>
      <c r="E590" s="260">
        <f>_xll.xlShmInterpRateFwd($E$3&amp;T(CalculationTrigger2),C590,,5,C591)</f>
        <v>9.6997276258577213E-4</v>
      </c>
      <c r="F590" s="260">
        <f>_xll.xlShmInterpRateFwd($F$3&amp;T(CalculationTrigger2),C590,,5,C591)</f>
        <v>9.3432402983801525E-4</v>
      </c>
      <c r="G590" s="268">
        <f t="shared" si="18"/>
        <v>6.3195979510005273E-2</v>
      </c>
      <c r="H590" s="275">
        <f t="shared" si="19"/>
        <v>0.35648732747756889</v>
      </c>
      <c r="I590" s="250"/>
      <c r="J590" s="251"/>
      <c r="K590" s="251"/>
      <c r="L590" s="251"/>
    </row>
    <row r="591" spans="2:12" x14ac:dyDescent="0.2">
      <c r="B591" s="112" t="s">
        <v>156</v>
      </c>
      <c r="C591" s="113">
        <f>_xll.qlCalendarAdvance("TARGET",C590,B591,"mf")</f>
        <v>43670</v>
      </c>
      <c r="D591" s="120">
        <f>_xll.xlShmInterpRateFwd($D$3&amp;T(CalculationTrigger2),C591,,5,C592)</f>
        <v>9.8245593611721535E-4</v>
      </c>
      <c r="E591" s="260">
        <f>_xll.xlShmInterpRateFwd($E$3&amp;T(CalculationTrigger2),C591,,5,C592)</f>
        <v>9.7603582750537465E-4</v>
      </c>
      <c r="F591" s="260">
        <f>_xll.xlShmInterpRateFwd($F$3&amp;T(CalculationTrigger2),C591,,5,C592)</f>
        <v>9.3992803486216559E-4</v>
      </c>
      <c r="G591" s="268">
        <f t="shared" si="18"/>
        <v>6.4201086118406955E-2</v>
      </c>
      <c r="H591" s="275">
        <f t="shared" si="19"/>
        <v>0.36107792643209058</v>
      </c>
      <c r="I591" s="250"/>
      <c r="J591" s="251"/>
      <c r="K591" s="251"/>
      <c r="L591" s="251"/>
    </row>
    <row r="592" spans="2:12" x14ac:dyDescent="0.2">
      <c r="B592" s="112" t="s">
        <v>156</v>
      </c>
      <c r="C592" s="113">
        <f>_xll.qlCalendarAdvance("TARGET",C591,B592,"mf")</f>
        <v>43671</v>
      </c>
      <c r="D592" s="120">
        <f>_xll.xlShmInterpRateFwd($D$3&amp;T(CalculationTrigger2),C592,,5,C593)</f>
        <v>9.886303576589154E-4</v>
      </c>
      <c r="E592" s="260">
        <f>_xll.xlShmInterpRateFwd($E$3&amp;T(CalculationTrigger2),C592,,5,C593)</f>
        <v>9.8210814556798473E-4</v>
      </c>
      <c r="F592" s="260">
        <f>_xll.xlShmInterpRateFwd($F$3&amp;T(CalculationTrigger2),C592,,5,C593)</f>
        <v>9.455337334481615E-4</v>
      </c>
      <c r="G592" s="268">
        <f t="shared" si="18"/>
        <v>6.5222120909306638E-2</v>
      </c>
      <c r="H592" s="275">
        <f t="shared" si="19"/>
        <v>0.3657441211982323</v>
      </c>
      <c r="I592" s="250"/>
      <c r="J592" s="251"/>
      <c r="K592" s="251"/>
      <c r="L592" s="251"/>
    </row>
    <row r="593" spans="2:12" x14ac:dyDescent="0.2">
      <c r="B593" s="112" t="s">
        <v>156</v>
      </c>
      <c r="C593" s="113">
        <f>_xll.qlCalendarAdvance("TARGET",C592,B593,"mf")</f>
        <v>43672</v>
      </c>
      <c r="D593" s="120">
        <f>_xll.xlShmInterpRateFwd($D$3&amp;T(CalculationTrigger2),C593,,5,C594)</f>
        <v>1.0010182654265841E-3</v>
      </c>
      <c r="E593" s="260">
        <f>_xll.xlShmInterpRateFwd($E$3&amp;T(CalculationTrigger2),C593,,5,C594)</f>
        <v>9.9428647035561778E-4</v>
      </c>
      <c r="F593" s="260">
        <f>_xll.xlShmInterpRateFwd($F$3&amp;T(CalculationTrigger2),C593,,5,C594)</f>
        <v>9.5675327727587649E-4</v>
      </c>
      <c r="G593" s="268">
        <f t="shared" si="18"/>
        <v>6.7317950709663676E-2</v>
      </c>
      <c r="H593" s="275">
        <f t="shared" si="19"/>
        <v>0.37533193079741289</v>
      </c>
      <c r="I593" s="250"/>
      <c r="J593" s="251"/>
      <c r="K593" s="251"/>
      <c r="L593" s="251"/>
    </row>
    <row r="594" spans="2:12" x14ac:dyDescent="0.2">
      <c r="B594" s="112" t="s">
        <v>156</v>
      </c>
      <c r="C594" s="113">
        <f>_xll.qlCalendarAdvance("TARGET",C593,B594,"mf")</f>
        <v>43675</v>
      </c>
      <c r="D594" s="120">
        <f>_xll.xlShmInterpRateFwd($D$3&amp;T(CalculationTrigger2),C594,,5,C595)</f>
        <v>1.0134371687729451E-3</v>
      </c>
      <c r="E594" s="260">
        <f>_xll.xlShmInterpRateFwd($E$3&amp;T(CalculationTrigger2),C594,,5,C595)</f>
        <v>1.0064904951572323E-3</v>
      </c>
      <c r="F594" s="260">
        <f>_xll.xlShmInterpRateFwd($F$3&amp;T(CalculationTrigger2),C594,,5,C595)</f>
        <v>9.6797343715458695E-4</v>
      </c>
      <c r="G594" s="268">
        <f t="shared" si="18"/>
        <v>6.9466736157127673E-2</v>
      </c>
      <c r="H594" s="275">
        <f t="shared" si="19"/>
        <v>0.38517058002645393</v>
      </c>
      <c r="I594" s="250"/>
      <c r="J594" s="251"/>
      <c r="K594" s="251"/>
      <c r="L594" s="251"/>
    </row>
    <row r="595" spans="2:12" x14ac:dyDescent="0.2">
      <c r="B595" s="112" t="s">
        <v>156</v>
      </c>
      <c r="C595" s="113">
        <f>_xll.qlCalendarAdvance("TARGET",C594,B595,"mf")</f>
        <v>43676</v>
      </c>
      <c r="D595" s="120">
        <f>_xll.xlShmInterpRateFwd($D$3&amp;T(CalculationTrigger2),C595,,5,C596)</f>
        <v>1.0196663191017201E-3</v>
      </c>
      <c r="E595" s="260">
        <f>_xll.xlShmInterpRateFwd($E$3&amp;T(CalculationTrigger2),C595,,5,C596)</f>
        <v>1.0126094885589585E-3</v>
      </c>
      <c r="F595" s="260">
        <f>_xll.xlShmInterpRateFwd($F$3&amp;T(CalculationTrigger2),C595,,5,C596)</f>
        <v>9.7358758369570629E-4</v>
      </c>
      <c r="G595" s="268">
        <f t="shared" si="18"/>
        <v>7.056830542761594E-2</v>
      </c>
      <c r="H595" s="275">
        <f t="shared" si="19"/>
        <v>0.39021904863252233</v>
      </c>
      <c r="I595" s="250"/>
      <c r="J595" s="251"/>
      <c r="K595" s="251"/>
      <c r="L595" s="251"/>
    </row>
    <row r="596" spans="2:12" x14ac:dyDescent="0.2">
      <c r="B596" s="112" t="s">
        <v>156</v>
      </c>
      <c r="C596" s="113">
        <f>_xll.qlCalendarAdvance("TARGET",C595,B596,"mf")</f>
        <v>43677</v>
      </c>
      <c r="D596" s="120">
        <f>_xll.xlShmInterpRateFwd($D$3&amp;T(CalculationTrigger2),C596,,5,C597)</f>
        <v>1.0259065150570552E-3</v>
      </c>
      <c r="E596" s="260">
        <f>_xll.xlShmInterpRateFwd($E$3&amp;T(CalculationTrigger2),C596,,5,C597)</f>
        <v>1.0187378988236841E-3</v>
      </c>
      <c r="F596" s="260">
        <f>_xll.xlShmInterpRateFwd($F$3&amp;T(CalculationTrigger2),C596,,5,C597)</f>
        <v>9.7920341561388846E-4</v>
      </c>
      <c r="G596" s="268">
        <f t="shared" si="18"/>
        <v>7.1686162333710765E-2</v>
      </c>
      <c r="H596" s="275">
        <f t="shared" si="19"/>
        <v>0.39534483209795668</v>
      </c>
      <c r="I596" s="250"/>
      <c r="J596" s="251"/>
      <c r="K596" s="251"/>
      <c r="L596" s="251"/>
    </row>
    <row r="597" spans="2:12" x14ac:dyDescent="0.2">
      <c r="B597" s="112" t="s">
        <v>156</v>
      </c>
      <c r="C597" s="113">
        <f>_xll.qlCalendarAdvance("TARGET",C596,B597,"mf")</f>
        <v>43678</v>
      </c>
      <c r="D597" s="120">
        <f>_xll.xlShmInterpRateFwd($D$3&amp;T(CalculationTrigger2),C597,,5,C598)</f>
        <v>1.0321577898692467E-3</v>
      </c>
      <c r="E597" s="260">
        <f>_xll.xlShmInterpRateFwd($E$3&amp;T(CalculationTrigger2),C597,,5,C598)</f>
        <v>1.0248757534677244E-3</v>
      </c>
      <c r="F597" s="260">
        <f>_xll.xlShmInterpRateFwd($F$3&amp;T(CalculationTrigger2),C597,,5,C598)</f>
        <v>9.8482093189620535E-4</v>
      </c>
      <c r="G597" s="268">
        <f t="shared" si="18"/>
        <v>7.2820364015223696E-2</v>
      </c>
      <c r="H597" s="275">
        <f t="shared" si="19"/>
        <v>0.40054821571519023</v>
      </c>
      <c r="I597" s="250"/>
      <c r="J597" s="251"/>
      <c r="K597" s="251"/>
      <c r="L597" s="251"/>
    </row>
    <row r="598" spans="2:12" x14ac:dyDescent="0.2">
      <c r="B598" s="112" t="s">
        <v>156</v>
      </c>
      <c r="C598" s="113">
        <f>_xll.qlCalendarAdvance("TARGET",C597,B598,"mf")</f>
        <v>43679</v>
      </c>
      <c r="D598" s="120">
        <f>_xll.xlShmInterpRateFwd($D$3&amp;T(CalculationTrigger2),C598,,5,C599)</f>
        <v>1.0447004255022224E-3</v>
      </c>
      <c r="E598" s="260">
        <f>_xll.xlShmInterpRateFwd($E$3&amp;T(CalculationTrigger2),C598,,5,C599)</f>
        <v>1.0371860276196939E-3</v>
      </c>
      <c r="F598" s="260">
        <f>_xll.xlShmInterpRateFwd($F$3&amp;T(CalculationTrigger2),C598,,5,C599)</f>
        <v>9.960642894692466E-4</v>
      </c>
      <c r="G598" s="268">
        <f t="shared" si="18"/>
        <v>7.5143978825284882E-2</v>
      </c>
      <c r="H598" s="275">
        <f t="shared" si="19"/>
        <v>0.41121738150447318</v>
      </c>
      <c r="I598" s="250"/>
      <c r="J598" s="251"/>
      <c r="K598" s="251"/>
      <c r="L598" s="251"/>
    </row>
    <row r="599" spans="2:12" x14ac:dyDescent="0.2">
      <c r="B599" s="112" t="s">
        <v>156</v>
      </c>
      <c r="C599" s="113">
        <f>_xll.qlCalendarAdvance("TARGET",C598,B599,"mf")</f>
        <v>43682</v>
      </c>
      <c r="D599" s="120">
        <f>_xll.xlShmInterpRateFwd($D$3&amp;T(CalculationTrigger2),C599,,5,C600)</f>
        <v>1.0572743430626739E-3</v>
      </c>
      <c r="E599" s="260">
        <f>_xll.xlShmInterpRateFwd($E$3&amp;T(CalculationTrigger2),C599,,5,C600)</f>
        <v>1.0495221614222905E-3</v>
      </c>
      <c r="F599" s="260">
        <f>_xll.xlShmInterpRateFwd($F$3&amp;T(CalculationTrigger2),C599,,5,C600)</f>
        <v>1.0073078113310143E-3</v>
      </c>
      <c r="G599" s="268">
        <f t="shared" si="18"/>
        <v>7.752181640383482E-2</v>
      </c>
      <c r="H599" s="275">
        <f t="shared" si="19"/>
        <v>0.4221435009127612</v>
      </c>
      <c r="I599" s="250"/>
      <c r="J599" s="251"/>
      <c r="K599" s="251"/>
      <c r="L599" s="251"/>
    </row>
    <row r="600" spans="2:12" x14ac:dyDescent="0.2">
      <c r="B600" s="112" t="s">
        <v>156</v>
      </c>
      <c r="C600" s="113">
        <f>_xll.qlCalendarAdvance("TARGET",C599,B600,"mf")</f>
        <v>43683</v>
      </c>
      <c r="D600" s="120">
        <f>_xll.xlShmInterpRateFwd($D$3&amp;T(CalculationTrigger2),C600,,5,C601)</f>
        <v>1.0635815111406238E-3</v>
      </c>
      <c r="E600" s="260">
        <f>_xll.xlShmInterpRateFwd($E$3&amp;T(CalculationTrigger2),C600,,5,C601)</f>
        <v>1.0557076473443785E-3</v>
      </c>
      <c r="F600" s="260">
        <f>_xll.xlShmInterpRateFwd($F$3&amp;T(CalculationTrigger2),C600,,5,C601)</f>
        <v>1.0129337281210469E-3</v>
      </c>
      <c r="G600" s="268">
        <f t="shared" si="18"/>
        <v>7.8738637962452895E-2</v>
      </c>
      <c r="H600" s="275">
        <f t="shared" si="19"/>
        <v>0.42773919223331641</v>
      </c>
      <c r="I600" s="250"/>
      <c r="J600" s="251"/>
      <c r="K600" s="251"/>
      <c r="L600" s="251"/>
    </row>
    <row r="601" spans="2:12" x14ac:dyDescent="0.2">
      <c r="B601" s="112" t="s">
        <v>156</v>
      </c>
      <c r="C601" s="113">
        <f>_xll.qlCalendarAdvance("TARGET",C600,B601,"mf")</f>
        <v>43684</v>
      </c>
      <c r="D601" s="120">
        <f>_xll.xlShmInterpRateFwd($D$3&amp;T(CalculationTrigger2),C601,,5,C602)</f>
        <v>1.0698999577410085E-3</v>
      </c>
      <c r="E601" s="260">
        <f>_xll.xlShmInterpRateFwd($E$3&amp;T(CalculationTrigger2),C601,,5,C602)</f>
        <v>1.0619027414470353E-3</v>
      </c>
      <c r="F601" s="260">
        <f>_xll.xlShmInterpRateFwd($F$3&amp;T(CalculationTrigger2),C601,,5,C602)</f>
        <v>1.0185613209688564E-3</v>
      </c>
      <c r="G601" s="268">
        <f t="shared" si="18"/>
        <v>7.9972162939732222E-2</v>
      </c>
      <c r="H601" s="275">
        <f t="shared" si="19"/>
        <v>0.43341420478178877</v>
      </c>
      <c r="I601" s="250"/>
      <c r="J601" s="251"/>
      <c r="K601" s="251"/>
      <c r="L601" s="251"/>
    </row>
    <row r="602" spans="2:12" x14ac:dyDescent="0.2">
      <c r="B602" s="112" t="s">
        <v>156</v>
      </c>
      <c r="C602" s="113">
        <f>_xll.qlCalendarAdvance("TARGET",C601,B602,"mf")</f>
        <v>43685</v>
      </c>
      <c r="D602" s="120">
        <f>_xll.xlShmInterpRateFwd($D$3&amp;T(CalculationTrigger2),C602,,5,C603)</f>
        <v>1.0762297160941713E-3</v>
      </c>
      <c r="E602" s="260">
        <f>_xll.xlShmInterpRateFwd($E$3&amp;T(CalculationTrigger2),C602,,5,C603)</f>
        <v>1.0681074709224252E-3</v>
      </c>
      <c r="F602" s="260">
        <f>_xll.xlShmInterpRateFwd($F$3&amp;T(CalculationTrigger2),C602,,5,C603)</f>
        <v>1.0241905887399436E-3</v>
      </c>
      <c r="G602" s="268">
        <f t="shared" si="18"/>
        <v>8.1222451717461328E-2</v>
      </c>
      <c r="H602" s="275">
        <f t="shared" si="19"/>
        <v>0.43916882182481543</v>
      </c>
      <c r="I602" s="250"/>
      <c r="J602" s="251"/>
      <c r="K602" s="251"/>
      <c r="L602" s="251"/>
    </row>
    <row r="603" spans="2:12" x14ac:dyDescent="0.2">
      <c r="B603" s="112" t="s">
        <v>156</v>
      </c>
      <c r="C603" s="113">
        <f>_xll.qlCalendarAdvance("TARGET",C602,B603,"mf")</f>
        <v>43686</v>
      </c>
      <c r="D603" s="120">
        <f>_xll.xlShmInterpRateFwd($D$3&amp;T(CalculationTrigger2),C603,,5,C604)</f>
        <v>1.0889303533698463E-3</v>
      </c>
      <c r="E603" s="260">
        <f>_xll.xlShmInterpRateFwd($E$3&amp;T(CalculationTrigger2),C603,,5,C604)</f>
        <v>1.0805523837878863E-3</v>
      </c>
      <c r="F603" s="260">
        <f>_xll.xlShmInterpRateFwd($F$3&amp;T(CalculationTrigger2),C603,,5,C604)</f>
        <v>1.0354576371781753E-3</v>
      </c>
      <c r="G603" s="268">
        <f t="shared" si="18"/>
        <v>8.3779695819600264E-2</v>
      </c>
      <c r="H603" s="275">
        <f t="shared" si="19"/>
        <v>0.45094746609710984</v>
      </c>
      <c r="I603" s="250"/>
      <c r="J603" s="251"/>
      <c r="K603" s="251"/>
      <c r="L603" s="251"/>
    </row>
    <row r="604" spans="2:12" x14ac:dyDescent="0.2">
      <c r="B604" s="112" t="s">
        <v>156</v>
      </c>
      <c r="C604" s="113">
        <f>_xll.qlCalendarAdvance("TARGET",C603,B604,"mf")</f>
        <v>43689</v>
      </c>
      <c r="D604" s="120">
        <f>_xll.xlShmInterpRateFwd($D$3&amp;T(CalculationTrigger2),C604,,5,C605)</f>
        <v>1.1016625318443023E-3</v>
      </c>
      <c r="E604" s="260">
        <f>_xll.xlShmInterpRateFwd($E$3&amp;T(CalculationTrigger2),C604,,5,C605)</f>
        <v>1.0930232904066124E-3</v>
      </c>
      <c r="F604" s="260">
        <f>_xll.xlShmInterpRateFwd($F$3&amp;T(CalculationTrigger2),C604,,5,C605)</f>
        <v>1.0467243798428186E-3</v>
      </c>
      <c r="G604" s="268">
        <f t="shared" si="18"/>
        <v>8.6392414376898916E-2</v>
      </c>
      <c r="H604" s="275">
        <f t="shared" si="19"/>
        <v>0.4629891056379381</v>
      </c>
      <c r="I604" s="250"/>
      <c r="J604" s="251"/>
      <c r="K604" s="251"/>
      <c r="L604" s="251"/>
    </row>
    <row r="605" spans="2:12" x14ac:dyDescent="0.2">
      <c r="B605" s="112" t="s">
        <v>156</v>
      </c>
      <c r="C605" s="113">
        <f>_xll.qlCalendarAdvance("TARGET",C604,B605,"mf")</f>
        <v>43690</v>
      </c>
      <c r="D605" s="120">
        <f>_xll.xlShmInterpRateFwd($D$3&amp;T(CalculationTrigger2),C605,,5,C606)</f>
        <v>1.1080493477814376E-3</v>
      </c>
      <c r="E605" s="260">
        <f>_xll.xlShmInterpRateFwd($E$3&amp;T(CalculationTrigger2),C605,,5,C606)</f>
        <v>1.0992766070597275E-3</v>
      </c>
      <c r="F605" s="260">
        <f>_xll.xlShmInterpRateFwd($F$3&amp;T(CalculationTrigger2),C605,,5,C606)</f>
        <v>1.0523620010388947E-3</v>
      </c>
      <c r="G605" s="268">
        <f t="shared" si="18"/>
        <v>8.7727407217100872E-2</v>
      </c>
      <c r="H605" s="275">
        <f t="shared" si="19"/>
        <v>0.46914606020832805</v>
      </c>
      <c r="I605" s="250"/>
      <c r="J605" s="251"/>
      <c r="K605" s="251"/>
      <c r="L605" s="251"/>
    </row>
    <row r="606" spans="2:12" x14ac:dyDescent="0.2">
      <c r="B606" s="112" t="s">
        <v>156</v>
      </c>
      <c r="C606" s="113">
        <f>_xll.qlCalendarAdvance("TARGET",C605,B606,"mf")</f>
        <v>43691</v>
      </c>
      <c r="D606" s="120">
        <f>_xll.xlShmInterpRateFwd($D$3&amp;T(CalculationTrigger2),C606,,5,C607)</f>
        <v>1.1144476750966877E-3</v>
      </c>
      <c r="E606" s="260">
        <f>_xll.xlShmInterpRateFwd($E$3&amp;T(CalculationTrigger2),C606,,5,C607)</f>
        <v>1.1055397231707132E-3</v>
      </c>
      <c r="F606" s="260">
        <f>_xll.xlShmInterpRateFwd($F$3&amp;T(CalculationTrigger2),C606,,5,C607)</f>
        <v>1.0580012887708391E-3</v>
      </c>
      <c r="G606" s="268">
        <f t="shared" si="18"/>
        <v>8.9079519259745166E-2</v>
      </c>
      <c r="H606" s="275">
        <f t="shared" si="19"/>
        <v>0.47538434399874108</v>
      </c>
      <c r="I606" s="250"/>
      <c r="J606" s="251"/>
      <c r="K606" s="251"/>
      <c r="L606" s="251"/>
    </row>
    <row r="607" spans="2:12" x14ac:dyDescent="0.2">
      <c r="B607" s="112" t="s">
        <v>156</v>
      </c>
      <c r="C607" s="113">
        <f>_xll.qlCalendarAdvance("TARGET",C606,B607,"mf")</f>
        <v>43692</v>
      </c>
      <c r="D607" s="120">
        <f>_xll.xlShmInterpRateFwd($D$3&amp;T(CalculationTrigger2),C607,,5,C608)</f>
        <v>1.1208575469393957E-3</v>
      </c>
      <c r="E607" s="260">
        <f>_xll.xlShmInterpRateFwd($E$3&amp;T(CalculationTrigger2),C607,,5,C608)</f>
        <v>1.1118126659317709E-3</v>
      </c>
      <c r="F607" s="260">
        <f>_xll.xlShmInterpRateFwd($F$3&amp;T(CalculationTrigger2),C607,,5,C608)</f>
        <v>1.0636422419446751E-3</v>
      </c>
      <c r="G607" s="268">
        <f t="shared" si="18"/>
        <v>9.0448810076248623E-2</v>
      </c>
      <c r="H607" s="275">
        <f t="shared" si="19"/>
        <v>0.48170423987095806</v>
      </c>
      <c r="I607" s="250"/>
      <c r="J607" s="251"/>
      <c r="K607" s="251"/>
      <c r="L607" s="251"/>
    </row>
    <row r="608" spans="2:12" x14ac:dyDescent="0.2">
      <c r="B608" s="112" t="s">
        <v>156</v>
      </c>
      <c r="C608" s="113">
        <f>_xll.qlCalendarAdvance("TARGET",C607,B608,"mf")</f>
        <v>43693</v>
      </c>
      <c r="D608" s="120">
        <f>_xll.xlShmInterpRateFwd($D$3&amp;T(CalculationTrigger2),C608,,5,C609)</f>
        <v>1.1337194604699504E-3</v>
      </c>
      <c r="E608" s="260">
        <f>_xll.xlShmInterpRateFwd($E$3&amp;T(CalculationTrigger2),C608,,5,C609)</f>
        <v>1.1243949073337148E-3</v>
      </c>
      <c r="F608" s="260">
        <f>_xll.xlShmInterpRateFwd($F$3&amp;T(CalculationTrigger2),C608,,5,C609)</f>
        <v>1.0749328581853869E-3</v>
      </c>
      <c r="G608" s="268">
        <f t="shared" si="18"/>
        <v>9.3245531362356068E-2</v>
      </c>
      <c r="H608" s="275">
        <f t="shared" si="19"/>
        <v>0.49462049148327886</v>
      </c>
      <c r="I608" s="250"/>
      <c r="J608" s="251"/>
      <c r="K608" s="251"/>
      <c r="L608" s="251"/>
    </row>
    <row r="609" spans="2:12" x14ac:dyDescent="0.2">
      <c r="B609" s="112" t="s">
        <v>156</v>
      </c>
      <c r="C609" s="113">
        <f>_xll.qlCalendarAdvance("TARGET",C608,B609,"mf")</f>
        <v>43696</v>
      </c>
      <c r="D609" s="120">
        <f>_xll.xlShmInterpRateFwd($D$3&amp;T(CalculationTrigger2),C609,,5,C610)</f>
        <v>1.1466131458948293E-3</v>
      </c>
      <c r="E609" s="260">
        <f>_xll.xlShmInterpRateFwd($E$3&amp;T(CalculationTrigger2),C609,,5,C610)</f>
        <v>1.1370032499954882E-3</v>
      </c>
      <c r="F609" s="260">
        <f>_xll.xlShmInterpRateFwd($F$3&amp;T(CalculationTrigger2),C609,,5,C610)</f>
        <v>1.0862226806146106E-3</v>
      </c>
      <c r="G609" s="268">
        <f t="shared" si="18"/>
        <v>9.6098958993410921E-2</v>
      </c>
      <c r="H609" s="275">
        <f t="shared" si="19"/>
        <v>0.50780569380877572</v>
      </c>
      <c r="I609" s="250"/>
      <c r="J609" s="251"/>
      <c r="K609" s="251"/>
      <c r="L609" s="251"/>
    </row>
    <row r="610" spans="2:12" x14ac:dyDescent="0.2">
      <c r="B610" s="112" t="s">
        <v>156</v>
      </c>
      <c r="C610" s="113">
        <f>_xll.qlCalendarAdvance("TARGET",C609,B610,"mf")</f>
        <v>43697</v>
      </c>
      <c r="D610" s="120">
        <f>_xll.xlShmInterpRateFwd($D$3&amp;T(CalculationTrigger2),C610,,5,C611)</f>
        <v>1.1530812397629552E-3</v>
      </c>
      <c r="E610" s="260">
        <f>_xll.xlShmInterpRateFwd($E$3&amp;T(CalculationTrigger2),C610,,5,C611)</f>
        <v>1.1433257359162894E-3</v>
      </c>
      <c r="F610" s="260">
        <f>_xll.xlShmInterpRateFwd($F$3&amp;T(CalculationTrigger2),C610,,5,C611)</f>
        <v>1.0918719400901558E-3</v>
      </c>
      <c r="G610" s="268">
        <f t="shared" si="18"/>
        <v>9.7555038466657418E-2</v>
      </c>
      <c r="H610" s="275">
        <f t="shared" si="19"/>
        <v>0.51453795826133641</v>
      </c>
      <c r="I610" s="250"/>
      <c r="J610" s="251"/>
      <c r="K610" s="251"/>
      <c r="L610" s="251"/>
    </row>
    <row r="611" spans="2:12" x14ac:dyDescent="0.2">
      <c r="B611" s="112" t="s">
        <v>156</v>
      </c>
      <c r="C611" s="113">
        <f>_xll.qlCalendarAdvance("TARGET",C610,B611,"mf")</f>
        <v>43698</v>
      </c>
      <c r="D611" s="120">
        <f>_xll.xlShmInterpRateFwd($D$3&amp;T(CalculationTrigger2),C611,,5,C612)</f>
        <v>1.1595610779057337E-3</v>
      </c>
      <c r="E611" s="260">
        <f>_xll.xlShmInterpRateFwd($E$3&amp;T(CalculationTrigger2),C611,,5,C612)</f>
        <v>1.1496582122888599E-3</v>
      </c>
      <c r="F611" s="260">
        <f>_xll.xlShmInterpRateFwd($F$3&amp;T(CalculationTrigger2),C611,,5,C612)</f>
        <v>1.0975228567822713E-3</v>
      </c>
      <c r="G611" s="268">
        <f t="shared" si="18"/>
        <v>9.9028656168737544E-2</v>
      </c>
      <c r="H611" s="275">
        <f t="shared" si="19"/>
        <v>0.5213535550658861</v>
      </c>
      <c r="I611" s="250"/>
      <c r="J611" s="251"/>
      <c r="K611" s="251"/>
      <c r="L611" s="251"/>
    </row>
    <row r="612" spans="2:12" x14ac:dyDescent="0.2">
      <c r="B612" s="112" t="s">
        <v>156</v>
      </c>
      <c r="C612" s="113">
        <f>_xll.qlCalendarAdvance("TARGET",C611,B612,"mf")</f>
        <v>43699</v>
      </c>
      <c r="D612" s="120">
        <f>_xll.xlShmInterpRateFwd($D$3&amp;T(CalculationTrigger2),C612,,5,C613)</f>
        <v>1.1660526935536038E-3</v>
      </c>
      <c r="E612" s="260">
        <f>_xll.xlShmInterpRateFwd($E$3&amp;T(CalculationTrigger2),C612,,5,C613)</f>
        <v>1.1560007065485795E-3</v>
      </c>
      <c r="F612" s="260">
        <f>_xll.xlShmInterpRateFwd($F$3&amp;T(CalculationTrigger2),C612,,5,C613)</f>
        <v>1.1031754293943632E-3</v>
      </c>
      <c r="G612" s="268">
        <f t="shared" si="18"/>
        <v>0.10051987005024222</v>
      </c>
      <c r="H612" s="275">
        <f t="shared" si="19"/>
        <v>0.52825277154216299</v>
      </c>
      <c r="I612" s="250"/>
      <c r="J612" s="251"/>
      <c r="K612" s="251"/>
      <c r="L612" s="251"/>
    </row>
    <row r="613" spans="2:12" x14ac:dyDescent="0.2">
      <c r="B613" s="112" t="s">
        <v>156</v>
      </c>
      <c r="C613" s="113">
        <f>_xll.qlCalendarAdvance("TARGET",C612,B613,"mf")</f>
        <v>43700</v>
      </c>
      <c r="D613" s="120">
        <f>_xll.xlShmInterpRateFwd($D$3&amp;T(CalculationTrigger2),C613,,5,C614)</f>
        <v>1.1790791580892257E-3</v>
      </c>
      <c r="E613" s="260">
        <f>_xll.xlShmInterpRateFwd($E$3&amp;T(CalculationTrigger2),C613,,5,C614)</f>
        <v>1.1687229666606756E-3</v>
      </c>
      <c r="F613" s="260">
        <f>_xll.xlShmInterpRateFwd($F$3&amp;T(CalculationTrigger2),C613,,5,C614)</f>
        <v>1.1144894903132607E-3</v>
      </c>
      <c r="G613" s="268">
        <f t="shared" si="18"/>
        <v>0.10356191428550088</v>
      </c>
      <c r="H613" s="275">
        <f t="shared" si="19"/>
        <v>0.54233476347414955</v>
      </c>
      <c r="I613" s="250"/>
      <c r="J613" s="251"/>
      <c r="K613" s="251"/>
      <c r="L613" s="251"/>
    </row>
    <row r="614" spans="2:12" x14ac:dyDescent="0.2">
      <c r="B614" s="112" t="s">
        <v>156</v>
      </c>
      <c r="C614" s="113">
        <f>_xll.qlCalendarAdvance("TARGET",C613,B614,"mf")</f>
        <v>43703</v>
      </c>
      <c r="D614" s="120">
        <f>_xll.xlShmInterpRateFwd($D$3&amp;T(CalculationTrigger2),C614,,5,C615)</f>
        <v>1.1921375960481503E-3</v>
      </c>
      <c r="E614" s="260">
        <f>_xll.xlShmInterpRateFwd($E$3&amp;T(CalculationTrigger2),C614,,5,C615)</f>
        <v>1.181471408492192E-3</v>
      </c>
      <c r="F614" s="260">
        <f>_xll.xlShmInterpRateFwd($F$3&amp;T(CalculationTrigger2),C614,,5,C615)</f>
        <v>1.1258022514896648E-3</v>
      </c>
      <c r="G614" s="268">
        <f t="shared" si="18"/>
        <v>0.10666187555958281</v>
      </c>
      <c r="H614" s="275">
        <f t="shared" si="19"/>
        <v>0.55669157002527248</v>
      </c>
      <c r="I614" s="250"/>
      <c r="J614" s="251"/>
      <c r="K614" s="251"/>
      <c r="L614" s="251"/>
    </row>
    <row r="615" spans="2:12" x14ac:dyDescent="0.2">
      <c r="B615" s="112" t="s">
        <v>156</v>
      </c>
      <c r="C615" s="113">
        <f>_xll.qlCalendarAdvance("TARGET",C614,B615,"mf")</f>
        <v>43704</v>
      </c>
      <c r="D615" s="120">
        <f>_xll.xlShmInterpRateFwd($D$3&amp;T(CalculationTrigger2),C615,,5,C616)</f>
        <v>1.1986885980430093E-3</v>
      </c>
      <c r="E615" s="260">
        <f>_xll.xlShmInterpRateFwd($E$3&amp;T(CalculationTrigger2),C615,,5,C616)</f>
        <v>1.187864401732899E-3</v>
      </c>
      <c r="F615" s="260">
        <f>_xll.xlShmInterpRateFwd($F$3&amp;T(CalculationTrigger2),C615,,5,C616)</f>
        <v>1.1314630832801561E-3</v>
      </c>
      <c r="G615" s="268">
        <f t="shared" si="18"/>
        <v>0.10824196310110301</v>
      </c>
      <c r="H615" s="275">
        <f t="shared" si="19"/>
        <v>0.56401318452742888</v>
      </c>
      <c r="I615" s="250"/>
      <c r="J615" s="251"/>
      <c r="K615" s="251"/>
      <c r="L615" s="251"/>
    </row>
    <row r="616" spans="2:12" x14ac:dyDescent="0.2">
      <c r="B616" s="112" t="s">
        <v>156</v>
      </c>
      <c r="C616" s="113">
        <f>_xll.qlCalendarAdvance("TARGET",C615,B616,"mf")</f>
        <v>43705</v>
      </c>
      <c r="D616" s="120">
        <f>_xll.xlShmInterpRateFwd($D$3&amp;T(CalculationTrigger2),C616,,5,C617)</f>
        <v>1.2052515771283545E-3</v>
      </c>
      <c r="E616" s="260">
        <f>_xll.xlShmInterpRateFwd($E$3&amp;T(CalculationTrigger2),C616,,5,C617)</f>
        <v>1.1942675767032038E-3</v>
      </c>
      <c r="F616" s="260">
        <f>_xll.xlShmInterpRateFwd($F$3&amp;T(CalculationTrigger2),C616,,5,C617)</f>
        <v>1.1371255628058207E-3</v>
      </c>
      <c r="G616" s="268">
        <f t="shared" si="18"/>
        <v>0.10984000425150707</v>
      </c>
      <c r="H616" s="275">
        <f t="shared" si="19"/>
        <v>0.5714201389738307</v>
      </c>
      <c r="I616" s="250"/>
      <c r="J616" s="251"/>
      <c r="K616" s="251"/>
      <c r="L616" s="251"/>
    </row>
    <row r="617" spans="2:12" x14ac:dyDescent="0.2">
      <c r="B617" s="112" t="s">
        <v>156</v>
      </c>
      <c r="C617" s="113">
        <f>_xll.qlCalendarAdvance("TARGET",C616,B617,"mf")</f>
        <v>43706</v>
      </c>
      <c r="D617" s="120">
        <f>_xll.xlShmInterpRateFwd($D$3&amp;T(CalculationTrigger2),C617,,5,C618)</f>
        <v>1.2118265665751978E-3</v>
      </c>
      <c r="E617" s="260">
        <f>_xll.xlShmInterpRateFwd($E$3&amp;T(CalculationTrigger2),C617,,5,C618)</f>
        <v>1.2006809607980017E-3</v>
      </c>
      <c r="F617" s="260">
        <f>_xll.xlShmInterpRateFwd($F$3&amp;T(CalculationTrigger2),C617,,5,C618)</f>
        <v>1.1427896887295402E-3</v>
      </c>
      <c r="G617" s="268">
        <f t="shared" si="18"/>
        <v>0.11145605777196149</v>
      </c>
      <c r="H617" s="275">
        <f t="shared" si="19"/>
        <v>0.5789127206846153</v>
      </c>
      <c r="I617" s="250"/>
      <c r="J617" s="251"/>
      <c r="K617" s="251"/>
      <c r="L617" s="251"/>
    </row>
    <row r="618" spans="2:12" x14ac:dyDescent="0.2">
      <c r="B618" s="112" t="s">
        <v>156</v>
      </c>
      <c r="C618" s="113">
        <f>_xll.qlCalendarAdvance("TARGET",C617,B618,"mf")</f>
        <v>43707</v>
      </c>
      <c r="D618" s="120">
        <f>_xll.xlShmInterpRateFwd($D$3&amp;T(CalculationTrigger2),C618,,5,C619)</f>
        <v>1.225020857712826E-3</v>
      </c>
      <c r="E618" s="260">
        <f>_xll.xlShmInterpRateFwd($E$3&amp;T(CalculationTrigger2),C618,,5,C619)</f>
        <v>1.2135459303461269E-3</v>
      </c>
      <c r="F618" s="260">
        <f>_xll.xlShmInterpRateFwd($F$3&amp;T(CalculationTrigger2),C618,,5,C619)</f>
        <v>1.1541270714913658E-3</v>
      </c>
      <c r="G618" s="268">
        <f t="shared" si="18"/>
        <v>0.11474927366699091</v>
      </c>
      <c r="H618" s="275">
        <f t="shared" si="19"/>
        <v>0.5941885885476107</v>
      </c>
      <c r="I618" s="250"/>
      <c r="J618" s="251"/>
      <c r="K618" s="251"/>
      <c r="L618" s="251"/>
    </row>
    <row r="619" spans="2:12" x14ac:dyDescent="0.2">
      <c r="B619" s="112" t="s">
        <v>156</v>
      </c>
      <c r="C619" s="113">
        <f>_xll.qlCalendarAdvance("TARGET",C618,B619,"mf")</f>
        <v>43710</v>
      </c>
      <c r="D619" s="120">
        <f>_xll.xlShmInterpRateFwd($D$3&amp;T(CalculationTrigger2),C619,,5,C620)</f>
        <v>1.2382472933169806E-3</v>
      </c>
      <c r="E619" s="260">
        <f>_xll.xlShmInterpRateFwd($E$3&amp;T(CalculationTrigger2),C619,,5,C620)</f>
        <v>1.2264371337267163E-3</v>
      </c>
      <c r="F619" s="260">
        <f>_xll.xlShmInterpRateFwd($F$3&amp;T(CalculationTrigger2),C619,,5,C620)</f>
        <v>1.1654626302704395E-3</v>
      </c>
      <c r="G619" s="268">
        <f t="shared" si="18"/>
        <v>0.11810159590264299</v>
      </c>
      <c r="H619" s="275">
        <f t="shared" si="19"/>
        <v>0.60974503456276763</v>
      </c>
      <c r="I619" s="250"/>
      <c r="J619" s="251"/>
      <c r="K619" s="251"/>
      <c r="L619" s="251"/>
    </row>
    <row r="620" spans="2:12" x14ac:dyDescent="0.2">
      <c r="B620" s="112" t="s">
        <v>156</v>
      </c>
      <c r="C620" s="113">
        <f>_xll.qlCalendarAdvance("TARGET",C619,B620,"mf")</f>
        <v>43711</v>
      </c>
      <c r="D620" s="120">
        <f>_xll.xlShmInterpRateFwd($D$3&amp;T(CalculationTrigger2),C620,,5,C621)</f>
        <v>1.2448828334746408E-3</v>
      </c>
      <c r="E620" s="260">
        <f>_xll.xlShmInterpRateFwd($E$3&amp;T(CalculationTrigger2),C620,,5,C621)</f>
        <v>1.2329019727466597E-3</v>
      </c>
      <c r="F620" s="260">
        <f>_xll.xlShmInterpRateFwd($F$3&amp;T(CalculationTrigger2),C620,,5,C621)</f>
        <v>1.1711349682086954E-3</v>
      </c>
      <c r="G620" s="268">
        <f t="shared" si="18"/>
        <v>0.11980860727981053</v>
      </c>
      <c r="H620" s="275">
        <f t="shared" si="19"/>
        <v>0.61767004537964298</v>
      </c>
      <c r="I620" s="250"/>
      <c r="J620" s="251"/>
      <c r="K620" s="251"/>
      <c r="L620" s="251"/>
    </row>
    <row r="621" spans="2:12" x14ac:dyDescent="0.2">
      <c r="B621" s="112" t="s">
        <v>156</v>
      </c>
      <c r="C621" s="113">
        <f>_xll.qlCalendarAdvance("TARGET",C620,B621,"mf")</f>
        <v>43712</v>
      </c>
      <c r="D621" s="120">
        <f>_xll.xlShmInterpRateFwd($D$3&amp;T(CalculationTrigger2),C621,,5,C622)</f>
        <v>1.2515305836605412E-3</v>
      </c>
      <c r="E621" s="260">
        <f>_xll.xlShmInterpRateFwd($E$3&amp;T(CalculationTrigger2),C621,,5,C622)</f>
        <v>1.2393771846527313E-3</v>
      </c>
      <c r="F621" s="260">
        <f>_xll.xlShmInterpRateFwd($F$3&amp;T(CalculationTrigger2),C621,,5,C622)</f>
        <v>1.1768089446843855E-3</v>
      </c>
      <c r="G621" s="268">
        <f t="shared" si="18"/>
        <v>0.12153399007809856</v>
      </c>
      <c r="H621" s="275">
        <f t="shared" si="19"/>
        <v>0.62568239968345796</v>
      </c>
      <c r="I621" s="250"/>
      <c r="J621" s="251"/>
      <c r="K621" s="251"/>
      <c r="L621" s="251"/>
    </row>
    <row r="622" spans="2:12" x14ac:dyDescent="0.2">
      <c r="B622" s="112" t="s">
        <v>156</v>
      </c>
      <c r="C622" s="113">
        <f>_xll.qlCalendarAdvance("TARGET",C621,B622,"mf")</f>
        <v>43713</v>
      </c>
      <c r="D622" s="120">
        <f>_xll.xlShmInterpRateFwd($D$3&amp;T(CalculationTrigger2),C622,,5,C623)</f>
        <v>1.2581905771862673E-3</v>
      </c>
      <c r="E622" s="260">
        <f>_xll.xlShmInterpRateFwd($E$3&amp;T(CalculationTrigger2),C622,,5,C623)</f>
        <v>1.2458627967993413E-3</v>
      </c>
      <c r="F622" s="260">
        <f>_xll.xlShmInterpRateFwd($F$3&amp;T(CalculationTrigger2),C622,,5,C623)</f>
        <v>1.1824845579551562E-3</v>
      </c>
      <c r="G622" s="268">
        <f t="shared" si="18"/>
        <v>0.12327780386925999</v>
      </c>
      <c r="H622" s="275">
        <f t="shared" si="19"/>
        <v>0.63378238844185097</v>
      </c>
      <c r="I622" s="250"/>
      <c r="J622" s="251"/>
      <c r="K622" s="251"/>
      <c r="L622" s="251"/>
    </row>
    <row r="623" spans="2:12" x14ac:dyDescent="0.2">
      <c r="B623" s="112" t="s">
        <v>156</v>
      </c>
      <c r="C623" s="113">
        <f>_xll.qlCalendarAdvance("TARGET",C622,B623,"mf")</f>
        <v>43714</v>
      </c>
      <c r="D623" s="120">
        <f>_xll.xlShmInterpRateFwd($D$3&amp;T(CalculationTrigger2),C623,,5,C624)</f>
        <v>1.2715559707147665E-3</v>
      </c>
      <c r="E623" s="260">
        <f>_xll.xlShmInterpRateFwd($E$3&amp;T(CalculationTrigger2),C623,,5,C624)</f>
        <v>1.2588731667908355E-3</v>
      </c>
      <c r="F623" s="260">
        <f>_xll.xlShmInterpRateFwd($F$3&amp;T(CalculationTrigger2),C623,,5,C624)</f>
        <v>1.1938451395133115E-3</v>
      </c>
      <c r="G623" s="268">
        <f t="shared" si="18"/>
        <v>0.12682803923931085</v>
      </c>
      <c r="H623" s="275">
        <f t="shared" si="19"/>
        <v>0.65028027277523948</v>
      </c>
      <c r="I623" s="250"/>
      <c r="J623" s="251"/>
      <c r="K623" s="251"/>
      <c r="L623" s="251"/>
    </row>
    <row r="624" spans="2:12" x14ac:dyDescent="0.2">
      <c r="B624" s="112" t="s">
        <v>156</v>
      </c>
      <c r="C624" s="113">
        <f>_xll.qlCalendarAdvance("TARGET",C623,B624,"mf")</f>
        <v>43717</v>
      </c>
      <c r="D624" s="120">
        <f>_xll.xlShmInterpRateFwd($D$3&amp;T(CalculationTrigger2),C624,,5,C625)</f>
        <v>1.2849536484879852E-3</v>
      </c>
      <c r="E624" s="260">
        <f>_xll.xlShmInterpRateFwd($E$3&amp;T(CalculationTrigger2),C624,,5,C625)</f>
        <v>1.2719097939475376E-3</v>
      </c>
      <c r="F624" s="260">
        <f>_xll.xlShmInterpRateFwd($F$3&amp;T(CalculationTrigger2),C624,,5,C625)</f>
        <v>1.2052033546780525E-3</v>
      </c>
      <c r="G624" s="268">
        <f t="shared" si="18"/>
        <v>0.13043854540447644</v>
      </c>
      <c r="H624" s="275">
        <f t="shared" si="19"/>
        <v>0.66706439269485074</v>
      </c>
      <c r="I624" s="250"/>
      <c r="J624" s="251"/>
      <c r="K624" s="251"/>
      <c r="L624" s="251"/>
    </row>
    <row r="625" spans="2:12" x14ac:dyDescent="0.2">
      <c r="B625" s="112" t="s">
        <v>156</v>
      </c>
      <c r="C625" s="113">
        <f>_xll.qlCalendarAdvance("TARGET",C624,B625,"mf")</f>
        <v>43718</v>
      </c>
      <c r="D625" s="120">
        <f>_xll.xlShmInterpRateFwd($D$3&amp;T(CalculationTrigger2),C625,,5,C626)</f>
        <v>1.2916753569685564E-3</v>
      </c>
      <c r="E625" s="260">
        <f>_xll.xlShmInterpRateFwd($E$3&amp;T(CalculationTrigger2),C625,,5,C626)</f>
        <v>1.2784478169648229E-3</v>
      </c>
      <c r="F625" s="260">
        <f>_xll.xlShmInterpRateFwd($F$3&amp;T(CalculationTrigger2),C625,,5,C626)</f>
        <v>1.2108871329210369E-3</v>
      </c>
      <c r="G625" s="268">
        <f t="shared" si="18"/>
        <v>0.13227540003733557</v>
      </c>
      <c r="H625" s="275">
        <f t="shared" si="19"/>
        <v>0.67560684043785957</v>
      </c>
      <c r="I625" s="250"/>
      <c r="J625" s="251"/>
      <c r="K625" s="251"/>
      <c r="L625" s="251"/>
    </row>
    <row r="626" spans="2:12" x14ac:dyDescent="0.2">
      <c r="B626" s="112" t="s">
        <v>156</v>
      </c>
      <c r="C626" s="113">
        <f>_xll.qlCalendarAdvance("TARGET",C625,B626,"mf")</f>
        <v>43719</v>
      </c>
      <c r="D626" s="120">
        <f>_xll.xlShmInterpRateFwd($D$3&amp;T(CalculationTrigger2),C626,,5,C627)</f>
        <v>1.2984095084154789E-3</v>
      </c>
      <c r="E626" s="260">
        <f>_xll.xlShmInterpRateFwd($E$3&amp;T(CalculationTrigger2),C626,,5,C627)</f>
        <v>1.284996404025042E-3</v>
      </c>
      <c r="F626" s="260">
        <f>_xll.xlShmInterpRateFwd($F$3&amp;T(CalculationTrigger2),C626,,5,C627)</f>
        <v>1.2165725400579525E-3</v>
      </c>
      <c r="G626" s="268">
        <f t="shared" si="18"/>
        <v>0.13413104390436931</v>
      </c>
      <c r="H626" s="275">
        <f t="shared" si="19"/>
        <v>0.6842386396708946</v>
      </c>
      <c r="I626" s="250"/>
      <c r="J626" s="251"/>
      <c r="K626" s="251"/>
      <c r="L626" s="251"/>
    </row>
    <row r="627" spans="2:12" x14ac:dyDescent="0.2">
      <c r="B627" s="112" t="s">
        <v>156</v>
      </c>
      <c r="C627" s="113">
        <f>_xll.qlCalendarAdvance("TARGET",C626,B627,"mf")</f>
        <v>43720</v>
      </c>
      <c r="D627" s="120">
        <f>_xll.xlShmInterpRateFwd($D$3&amp;T(CalculationTrigger2),C627,,5,C628)</f>
        <v>1.3051561359377728E-3</v>
      </c>
      <c r="E627" s="260">
        <f>_xll.xlShmInterpRateFwd($E$3&amp;T(CalculationTrigger2),C627,,5,C628)</f>
        <v>1.2915555826447395E-3</v>
      </c>
      <c r="F627" s="260">
        <f>_xll.xlShmInterpRateFwd($F$3&amp;T(CalculationTrigger2),C627,,5,C628)</f>
        <v>1.2222595747516788E-3</v>
      </c>
      <c r="G627" s="268">
        <f t="shared" si="18"/>
        <v>0.13600553293033249</v>
      </c>
      <c r="H627" s="275">
        <f t="shared" si="19"/>
        <v>0.69296007893060707</v>
      </c>
      <c r="I627" s="250"/>
      <c r="J627" s="251"/>
      <c r="K627" s="251"/>
      <c r="L627" s="251"/>
    </row>
    <row r="628" spans="2:12" x14ac:dyDescent="0.2">
      <c r="B628" s="112" t="s">
        <v>156</v>
      </c>
      <c r="C628" s="113">
        <f>_xll.qlCalendarAdvance("TARGET",C627,B628,"mf")</f>
        <v>43721</v>
      </c>
      <c r="D628" s="120">
        <f>_xll.xlShmInterpRateFwd($D$3&amp;T(CalculationTrigger2),C628,,5,C629)</f>
        <v>1.3186959085886608E-3</v>
      </c>
      <c r="E628" s="260">
        <f>_xll.xlShmInterpRateFwd($E$3&amp;T(CalculationTrigger2),C628,,5,C629)</f>
        <v>1.3047140446384936E-3</v>
      </c>
      <c r="F628" s="260">
        <f>_xll.xlShmInterpRateFwd($F$3&amp;T(CalculationTrigger2),C628,,5,C629)</f>
        <v>1.2336432322393601E-3</v>
      </c>
      <c r="G628" s="268">
        <f t="shared" si="18"/>
        <v>0.139818639501672</v>
      </c>
      <c r="H628" s="275">
        <f t="shared" si="19"/>
        <v>0.71070812399133543</v>
      </c>
      <c r="I628" s="250"/>
      <c r="J628" s="251"/>
      <c r="K628" s="251"/>
      <c r="L628" s="251"/>
    </row>
    <row r="629" spans="2:12" x14ac:dyDescent="0.2">
      <c r="B629" s="112" t="s">
        <v>156</v>
      </c>
      <c r="C629" s="113">
        <f>_xll.qlCalendarAdvance("TARGET",C628,B629,"mf")</f>
        <v>43724</v>
      </c>
      <c r="D629" s="120">
        <f>_xll.xlShmInterpRateFwd($D$3&amp;T(CalculationTrigger2),C629,,5,C630)</f>
        <v>1.3322680724463353E-3</v>
      </c>
      <c r="E629" s="260">
        <f>_xll.xlShmInterpRateFwd($E$3&amp;T(CalculationTrigger2),C629,,5,C630)</f>
        <v>1.3178987570924563E-3</v>
      </c>
      <c r="F629" s="260">
        <f>_xll.xlShmInterpRateFwd($F$3&amp;T(CalculationTrigger2),C629,,5,C630)</f>
        <v>1.2450239625954199E-3</v>
      </c>
      <c r="G629" s="268">
        <f t="shared" si="18"/>
        <v>0.14369315353879047</v>
      </c>
      <c r="H629" s="275">
        <f t="shared" si="19"/>
        <v>0.72874794497036421</v>
      </c>
      <c r="I629" s="250"/>
      <c r="J629" s="251"/>
      <c r="K629" s="251"/>
      <c r="L629" s="251"/>
    </row>
    <row r="630" spans="2:12" x14ac:dyDescent="0.2">
      <c r="B630" s="112" t="s">
        <v>156</v>
      </c>
      <c r="C630" s="113">
        <f>_xll.qlCalendarAdvance("TARGET",C629,B630,"mf")</f>
        <v>43725</v>
      </c>
      <c r="D630" s="120">
        <f>_xll.xlShmInterpRateFwd($D$3&amp;T(CalculationTrigger2),C630,,5,C631)</f>
        <v>1.339077579534022E-3</v>
      </c>
      <c r="E630" s="260">
        <f>_xll.xlShmInterpRateFwd($E$3&amp;T(CalculationTrigger2),C630,,5,C631)</f>
        <v>1.3245113024487091E-3</v>
      </c>
      <c r="F630" s="260">
        <f>_xll.xlShmInterpRateFwd($F$3&amp;T(CalculationTrigger2),C630,,5,C631)</f>
        <v>1.2507191149758665E-3</v>
      </c>
      <c r="G630" s="268">
        <f t="shared" si="18"/>
        <v>0.14566277085312956</v>
      </c>
      <c r="H630" s="275">
        <f t="shared" si="19"/>
        <v>0.7379218747284263</v>
      </c>
      <c r="I630" s="250"/>
      <c r="J630" s="251"/>
      <c r="K630" s="251"/>
      <c r="L630" s="251"/>
    </row>
    <row r="631" spans="2:12" x14ac:dyDescent="0.2">
      <c r="B631" s="112" t="s">
        <v>156</v>
      </c>
      <c r="C631" s="113">
        <f>_xll.qlCalendarAdvance("TARGET",C630,B631,"mf")</f>
        <v>43726</v>
      </c>
      <c r="D631" s="120">
        <f>_xll.xlShmInterpRateFwd($D$3&amp;T(CalculationTrigger2),C631,,5,C632)</f>
        <v>1.3458997623644429E-3</v>
      </c>
      <c r="E631" s="260">
        <f>_xll.xlShmInterpRateFwd($E$3&amp;T(CalculationTrigger2),C631,,5,C632)</f>
        <v>1.3311346030049841E-3</v>
      </c>
      <c r="F631" s="260">
        <f>_xll.xlShmInterpRateFwd($F$3&amp;T(CalculationTrigger2),C631,,5,C632)</f>
        <v>1.2564158868903991E-3</v>
      </c>
      <c r="G631" s="268">
        <f t="shared" si="18"/>
        <v>0.14765159359458707</v>
      </c>
      <c r="H631" s="275">
        <f t="shared" si="19"/>
        <v>0.74718716114585038</v>
      </c>
      <c r="I631" s="250"/>
      <c r="J631" s="251"/>
      <c r="K631" s="251"/>
      <c r="L631" s="251"/>
    </row>
    <row r="632" spans="2:12" x14ac:dyDescent="0.2">
      <c r="B632" s="112" t="s">
        <v>156</v>
      </c>
      <c r="C632" s="113">
        <f>_xll.qlCalendarAdvance("TARGET",C631,B632,"mf")</f>
        <v>43727</v>
      </c>
      <c r="D632" s="120">
        <f>_xll.xlShmInterpRateFwd($D$3&amp;T(CalculationTrigger2),C632,,5,C633)</f>
        <v>1.3527346540871934E-3</v>
      </c>
      <c r="E632" s="260">
        <f>_xll.xlShmInterpRateFwd($E$3&amp;T(CalculationTrigger2),C632,,5,C633)</f>
        <v>1.3377686862778662E-3</v>
      </c>
      <c r="F632" s="260">
        <f>_xll.xlShmInterpRateFwd($F$3&amp;T(CalculationTrigger2),C632,,5,C633)</f>
        <v>1.2621142769613728E-3</v>
      </c>
      <c r="G632" s="268">
        <f t="shared" si="18"/>
        <v>0.14965967809327285</v>
      </c>
      <c r="H632" s="275">
        <f t="shared" si="19"/>
        <v>0.75654409316493332</v>
      </c>
      <c r="I632" s="250"/>
      <c r="J632" s="251"/>
      <c r="K632" s="251"/>
      <c r="L632" s="251"/>
    </row>
    <row r="633" spans="2:12" x14ac:dyDescent="0.2">
      <c r="B633" s="112" t="s">
        <v>156</v>
      </c>
      <c r="C633" s="113">
        <f>_xll.qlCalendarAdvance("TARGET",C632,B633,"mf")</f>
        <v>43728</v>
      </c>
      <c r="D633" s="120">
        <f>_xll.xlShmInterpRateFwd($D$3&amp;T(CalculationTrigger2),C633,,5,C634)</f>
        <v>1.3664520827462259E-3</v>
      </c>
      <c r="E633" s="260">
        <f>_xll.xlShmInterpRateFwd($E$3&amp;T(CalculationTrigger2),C633,,5,C634)</f>
        <v>1.3510779323037229E-3</v>
      </c>
      <c r="F633" s="260">
        <f>_xll.xlShmInterpRateFwd($F$3&amp;T(CalculationTrigger2),C633,,5,C634)</f>
        <v>1.2735208875964208E-3</v>
      </c>
      <c r="G633" s="268">
        <f t="shared" si="18"/>
        <v>0.15374150442502929</v>
      </c>
      <c r="H633" s="275">
        <f t="shared" si="19"/>
        <v>0.77557044707302114</v>
      </c>
      <c r="I633" s="250"/>
      <c r="J633" s="251"/>
      <c r="K633" s="251"/>
      <c r="L633" s="251"/>
    </row>
    <row r="634" spans="2:12" x14ac:dyDescent="0.2">
      <c r="B634" s="112" t="s">
        <v>156</v>
      </c>
      <c r="C634" s="113">
        <f>_xll.qlCalendarAdvance("TARGET",C633,B634,"mf")</f>
        <v>43731</v>
      </c>
      <c r="D634" s="120">
        <f>_xll.xlShmInterpRateFwd($D$3&amp;T(CalculationTrigger2),C634,,5,C635)</f>
        <v>1.3802019762571309E-3</v>
      </c>
      <c r="E634" s="260">
        <f>_xll.xlShmInterpRateFwd($E$3&amp;T(CalculationTrigger2),C634,,5,C635)</f>
        <v>1.3644133914777539E-3</v>
      </c>
      <c r="F634" s="260">
        <f>_xll.xlShmInterpRateFwd($F$3&amp;T(CalculationTrigger2),C634,,5,C635)</f>
        <v>1.2849239917025414E-3</v>
      </c>
      <c r="G634" s="268">
        <f t="shared" si="18"/>
        <v>0.15788584779376919</v>
      </c>
      <c r="H634" s="275">
        <f t="shared" si="19"/>
        <v>0.79489399775212577</v>
      </c>
      <c r="I634" s="250"/>
      <c r="J634" s="251"/>
      <c r="K634" s="251"/>
      <c r="L634" s="251"/>
    </row>
    <row r="635" spans="2:12" x14ac:dyDescent="0.2">
      <c r="B635" s="112" t="s">
        <v>156</v>
      </c>
      <c r="C635" s="113">
        <f>_xll.qlCalendarAdvance("TARGET",C634,B635,"mf")</f>
        <v>43732</v>
      </c>
      <c r="D635" s="120">
        <f>_xll.xlShmInterpRateFwd($D$3&amp;T(CalculationTrigger2),C635,,5,C636)</f>
        <v>1.3871009120360999E-3</v>
      </c>
      <c r="E635" s="260">
        <f>_xll.xlShmInterpRateFwd($E$3&amp;T(CalculationTrigger2),C635,,5,C636)</f>
        <v>1.3711017972734493E-3</v>
      </c>
      <c r="F635" s="260">
        <f>_xll.xlShmInterpRateFwd($F$3&amp;T(CalculationTrigger2),C635,,5,C636)</f>
        <v>1.2906304523368048E-3</v>
      </c>
      <c r="G635" s="268">
        <f t="shared" si="18"/>
        <v>0.15999114762650601</v>
      </c>
      <c r="H635" s="275">
        <f t="shared" si="19"/>
        <v>0.80471344936644496</v>
      </c>
      <c r="I635" s="250"/>
      <c r="J635" s="251"/>
      <c r="K635" s="251"/>
      <c r="L635" s="251"/>
    </row>
    <row r="636" spans="2:12" x14ac:dyDescent="0.2">
      <c r="B636" s="112" t="s">
        <v>156</v>
      </c>
      <c r="C636" s="113">
        <f>_xll.qlCalendarAdvance("TARGET",C635,B636,"mf")</f>
        <v>43733</v>
      </c>
      <c r="D636" s="120">
        <f>_xll.xlShmInterpRateFwd($D$3&amp;T(CalculationTrigger2),C636,,5,C637)</f>
        <v>1.3940127562129883E-3</v>
      </c>
      <c r="E636" s="260">
        <f>_xll.xlShmInterpRateFwd($E$3&amp;T(CalculationTrigger2),C636,,5,C637)</f>
        <v>1.3778011497507297E-3</v>
      </c>
      <c r="F636" s="260">
        <f>_xll.xlShmInterpRateFwd($F$3&amp;T(CalculationTrigger2),C636,,5,C637)</f>
        <v>1.2963385230237332E-3</v>
      </c>
      <c r="G636" s="268">
        <f t="shared" si="18"/>
        <v>0.16211606462258585</v>
      </c>
      <c r="H636" s="275">
        <f t="shared" si="19"/>
        <v>0.81462626726996501</v>
      </c>
      <c r="I636" s="250"/>
      <c r="J636" s="251"/>
      <c r="K636" s="251"/>
      <c r="L636" s="251"/>
    </row>
    <row r="637" spans="2:12" x14ac:dyDescent="0.2">
      <c r="B637" s="112" t="s">
        <v>156</v>
      </c>
      <c r="C637" s="113">
        <f>_xll.qlCalendarAdvance("TARGET",C636,B637,"mf")</f>
        <v>43734</v>
      </c>
      <c r="D637" s="120">
        <f>_xll.xlShmInterpRateFwd($D$3&amp;T(CalculationTrigger2),C637,,5,C638)</f>
        <v>1.4009375424237269E-3</v>
      </c>
      <c r="E637" s="260">
        <f>_xll.xlShmInterpRateFwd($E$3&amp;T(CalculationTrigger2),C637,,5,C638)</f>
        <v>1.3845114759804638E-3</v>
      </c>
      <c r="F637" s="260">
        <f>_xll.xlShmInterpRateFwd($F$3&amp;T(CalculationTrigger2),C637,,5,C638)</f>
        <v>1.3020482024262037E-3</v>
      </c>
      <c r="G637" s="268">
        <f t="shared" si="18"/>
        <v>0.1642606644326316</v>
      </c>
      <c r="H637" s="275">
        <f t="shared" si="19"/>
        <v>0.82463273554260041</v>
      </c>
      <c r="I637" s="250"/>
      <c r="J637" s="251"/>
      <c r="K637" s="251"/>
      <c r="L637" s="251"/>
    </row>
    <row r="638" spans="2:12" x14ac:dyDescent="0.2">
      <c r="B638" s="112" t="s">
        <v>156</v>
      </c>
      <c r="C638" s="113">
        <f>_xll.qlCalendarAdvance("TARGET",C637,B638,"mf")</f>
        <v>43735</v>
      </c>
      <c r="D638" s="120">
        <f>_xll.xlShmInterpRateFwd($D$3&amp;T(CalculationTrigger2),C638,,5,C639)</f>
        <v>1.414835904748062E-3</v>
      </c>
      <c r="E638" s="260">
        <f>_xll.xlShmInterpRateFwd($E$3&amp;T(CalculationTrigger2),C638,,5,C639)</f>
        <v>1.3979741984456538E-3</v>
      </c>
      <c r="F638" s="260">
        <f>_xll.xlShmInterpRateFwd($F$3&amp;T(CalculationTrigger2),C638,,5,C639)</f>
        <v>1.3134776433213929E-3</v>
      </c>
      <c r="G638" s="268">
        <f t="shared" si="18"/>
        <v>0.1686170630240823</v>
      </c>
      <c r="H638" s="275">
        <f t="shared" si="19"/>
        <v>0.84496555124260886</v>
      </c>
      <c r="I638" s="250"/>
      <c r="J638" s="251"/>
      <c r="K638" s="251"/>
      <c r="L638" s="251"/>
    </row>
    <row r="639" spans="2:12" x14ac:dyDescent="0.2">
      <c r="B639" s="112" t="s">
        <v>156</v>
      </c>
      <c r="C639" s="113">
        <f>_xll.qlCalendarAdvance("TARGET",C638,B639,"mf")</f>
        <v>43738</v>
      </c>
      <c r="D639" s="120">
        <f>_xll.xlShmInterpRateFwd($D$3&amp;T(CalculationTrigger2),C639,,5,C640)</f>
        <v>1.4287667708821215E-3</v>
      </c>
      <c r="E639" s="260">
        <f>_xll.xlShmInterpRateFwd($E$3&amp;T(CalculationTrigger2),C639,,5,C640)</f>
        <v>1.4114630648664243E-3</v>
      </c>
      <c r="F639" s="260">
        <f>_xll.xlShmInterpRateFwd($F$3&amp;T(CalculationTrigger2),C639,,5,C640)</f>
        <v>1.3249029800438278E-3</v>
      </c>
      <c r="G639" s="268">
        <f t="shared" si="18"/>
        <v>0.17303706015697273</v>
      </c>
      <c r="H639" s="275">
        <f t="shared" si="19"/>
        <v>0.86560084822596495</v>
      </c>
      <c r="I639" s="250"/>
      <c r="J639" s="251"/>
      <c r="K639" s="251"/>
      <c r="L639" s="251"/>
    </row>
    <row r="640" spans="2:12" x14ac:dyDescent="0.2">
      <c r="B640" s="112" t="s">
        <v>156</v>
      </c>
      <c r="C640" s="113">
        <f>_xll.qlCalendarAdvance("TARGET",C639,B640,"mf")</f>
        <v>43739</v>
      </c>
      <c r="D640" s="120">
        <f>_xll.xlShmInterpRateFwd($D$3&amp;T(CalculationTrigger2),C640,,5,C641)</f>
        <v>1.4357567652770805E-3</v>
      </c>
      <c r="E640" s="260">
        <f>_xll.xlShmInterpRateFwd($E$3&amp;T(CalculationTrigger2),C640,,5,C641)</f>
        <v>1.4182286697308694E-3</v>
      </c>
      <c r="F640" s="260">
        <f>_xll.xlShmInterpRateFwd($F$3&amp;T(CalculationTrigger2),C640,,5,C641)</f>
        <v>1.3306206827240331E-3</v>
      </c>
      <c r="G640" s="268">
        <f t="shared" si="18"/>
        <v>0.17528095546211078</v>
      </c>
      <c r="H640" s="275">
        <f t="shared" si="19"/>
        <v>0.87607987006836252</v>
      </c>
      <c r="I640" s="250"/>
      <c r="J640" s="251"/>
      <c r="K640" s="251"/>
      <c r="L640" s="251"/>
    </row>
    <row r="641" spans="2:12" x14ac:dyDescent="0.2">
      <c r="B641" s="112" t="s">
        <v>156</v>
      </c>
      <c r="C641" s="113">
        <f>_xll.qlCalendarAdvance("TARGET",C640,B641,"mf")</f>
        <v>43740</v>
      </c>
      <c r="D641" s="120">
        <f>_xll.xlShmInterpRateFwd($D$3&amp;T(CalculationTrigger2),C641,,5,C642)</f>
        <v>1.4427599012928529E-3</v>
      </c>
      <c r="E641" s="260">
        <f>_xll.xlShmInterpRateFwd($E$3&amp;T(CalculationTrigger2),C641,,5,C642)</f>
        <v>1.4250054122319504E-3</v>
      </c>
      <c r="F641" s="260">
        <f>_xll.xlShmInterpRateFwd($F$3&amp;T(CalculationTrigger2),C641,,5,C642)</f>
        <v>1.3363399861375689E-3</v>
      </c>
      <c r="G641" s="268">
        <f t="shared" si="18"/>
        <v>0.17754489060902487</v>
      </c>
      <c r="H641" s="275">
        <f t="shared" si="19"/>
        <v>0.88665426094381494</v>
      </c>
      <c r="I641" s="250"/>
      <c r="J641" s="251"/>
      <c r="K641" s="251"/>
      <c r="L641" s="251"/>
    </row>
    <row r="642" spans="2:12" x14ac:dyDescent="0.2">
      <c r="B642" s="112" t="s">
        <v>156</v>
      </c>
      <c r="C642" s="113">
        <f>_xll.qlCalendarAdvance("TARGET",C641,B642,"mf")</f>
        <v>43741</v>
      </c>
      <c r="D642" s="120">
        <f>_xll.xlShmInterpRateFwd($D$3&amp;T(CalculationTrigger2),C642,,5,C643)</f>
        <v>1.4497762117954794E-3</v>
      </c>
      <c r="E642" s="260">
        <f>_xll.xlShmInterpRateFwd($E$3&amp;T(CalculationTrigger2),C642,,5,C643)</f>
        <v>1.4317933197242423E-3</v>
      </c>
      <c r="F642" s="260">
        <f>_xll.xlShmInterpRateFwd($F$3&amp;T(CalculationTrigger2),C642,,5,C643)</f>
        <v>1.3420608887852186E-3</v>
      </c>
      <c r="G642" s="268">
        <f t="shared" si="18"/>
        <v>0.1798289207123713</v>
      </c>
      <c r="H642" s="275">
        <f t="shared" si="19"/>
        <v>0.89732430939023755</v>
      </c>
      <c r="I642" s="250"/>
      <c r="J642" s="251"/>
      <c r="K642" s="251"/>
      <c r="L642" s="251"/>
    </row>
    <row r="643" spans="2:12" x14ac:dyDescent="0.2">
      <c r="B643" s="112" t="s">
        <v>156</v>
      </c>
      <c r="C643" s="113">
        <f>_xll.qlCalendarAdvance("TARGET",C642,B643,"mf")</f>
        <v>43742</v>
      </c>
      <c r="D643" s="120">
        <f>_xll.xlShmInterpRateFwd($D$3&amp;T(CalculationTrigger2),C643,,5,C644)</f>
        <v>1.4638587860886913E-3</v>
      </c>
      <c r="E643" s="260">
        <f>_xll.xlShmInterpRateFwd($E$3&amp;T(CalculationTrigger2),C643,,5,C644)</f>
        <v>1.4454122116040189E-3</v>
      </c>
      <c r="F643" s="260">
        <f>_xll.xlShmInterpRateFwd($F$3&amp;T(CalculationTrigger2),C643,,5,C644)</f>
        <v>1.3535130373528907E-3</v>
      </c>
      <c r="G643" s="268">
        <f t="shared" si="18"/>
        <v>0.18446574484672376</v>
      </c>
      <c r="H643" s="275">
        <f t="shared" si="19"/>
        <v>0.91899174251128168</v>
      </c>
      <c r="I643" s="250"/>
      <c r="J643" s="251"/>
      <c r="K643" s="251"/>
      <c r="L643" s="251"/>
    </row>
    <row r="644" spans="2:12" x14ac:dyDescent="0.2">
      <c r="B644" s="112" t="s">
        <v>156</v>
      </c>
      <c r="C644" s="113">
        <f>_xll.qlCalendarAdvance("TARGET",C643,B644,"mf")</f>
        <v>43745</v>
      </c>
      <c r="D644" s="120">
        <f>_xll.xlShmInterpRateFwd($D$3&amp;T(CalculationTrigger2),C644,,5,C645)</f>
        <v>1.4782011819157511E-3</v>
      </c>
      <c r="E644" s="260">
        <f>_xll.xlShmInterpRateFwd($E$3&amp;T(CalculationTrigger2),C644,,5,C645)</f>
        <v>1.4591994783553482E-3</v>
      </c>
      <c r="F644" s="260">
        <f>_xll.xlShmInterpRateFwd($F$3&amp;T(CalculationTrigger2),C644,,5,C645)</f>
        <v>1.3647457060015024E-3</v>
      </c>
      <c r="G644" s="268">
        <f t="shared" si="18"/>
        <v>0.19001703560402905</v>
      </c>
      <c r="H644" s="275">
        <f t="shared" si="19"/>
        <v>0.944537723538458</v>
      </c>
      <c r="I644" s="250"/>
      <c r="J644" s="251"/>
      <c r="K644" s="251"/>
      <c r="L644" s="251"/>
    </row>
    <row r="645" spans="2:12" x14ac:dyDescent="0.2">
      <c r="B645" s="112" t="s">
        <v>156</v>
      </c>
      <c r="C645" s="113">
        <f>_xll.qlCalendarAdvance("TARGET",C644,B645,"mf")</f>
        <v>43746</v>
      </c>
      <c r="D645" s="120">
        <f>_xll.xlShmInterpRateFwd($D$3&amp;T(CalculationTrigger2),C645,,5,C646)</f>
        <v>1.4857258814631148E-3</v>
      </c>
      <c r="E645" s="260">
        <f>_xll.xlShmInterpRateFwd($E$3&amp;T(CalculationTrigger2),C645,,5,C646)</f>
        <v>1.466318728900259E-3</v>
      </c>
      <c r="F645" s="260">
        <f>_xll.xlShmInterpRateFwd($F$3&amp;T(CalculationTrigger2),C645,,5,C646)</f>
        <v>1.3700497440944542E-3</v>
      </c>
      <c r="G645" s="268">
        <f t="shared" ref="G645:G708" si="20">(D645-E645)*10000</f>
        <v>0.19407152562855726</v>
      </c>
      <c r="H645" s="275">
        <f t="shared" ref="H645:H708" si="21">(E645-F645)*10000</f>
        <v>0.9626898480580488</v>
      </c>
      <c r="I645" s="250"/>
      <c r="J645" s="251"/>
      <c r="K645" s="251"/>
      <c r="L645" s="251"/>
    </row>
    <row r="646" spans="2:12" x14ac:dyDescent="0.2">
      <c r="B646" s="112" t="s">
        <v>156</v>
      </c>
      <c r="C646" s="113">
        <f>_xll.qlCalendarAdvance("TARGET",C645,B646,"mf")</f>
        <v>43747</v>
      </c>
      <c r="D646" s="120">
        <f>_xll.xlShmInterpRateFwd($D$3&amp;T(CalculationTrigger2),C646,,5,C647)</f>
        <v>1.4932449683741041E-3</v>
      </c>
      <c r="E646" s="260">
        <f>_xll.xlShmInterpRateFwd($E$3&amp;T(CalculationTrigger2),C646,,5,C647)</f>
        <v>1.4734349229161585E-3</v>
      </c>
      <c r="F646" s="260">
        <f>_xll.xlShmInterpRateFwd($F$3&amp;T(CalculationTrigger2),C646,,5,C647)</f>
        <v>1.3753624170368631E-3</v>
      </c>
      <c r="G646" s="268">
        <f t="shared" si="20"/>
        <v>0.19810045457945663</v>
      </c>
      <c r="H646" s="275">
        <f t="shared" si="21"/>
        <v>0.98072505879295313</v>
      </c>
      <c r="I646" s="250"/>
      <c r="J646" s="251"/>
      <c r="K646" s="251"/>
      <c r="L646" s="251"/>
    </row>
    <row r="647" spans="2:12" x14ac:dyDescent="0.2">
      <c r="B647" s="112" t="s">
        <v>156</v>
      </c>
      <c r="C647" s="113">
        <f>_xll.qlCalendarAdvance("TARGET",C646,B647,"mf")</f>
        <v>43748</v>
      </c>
      <c r="D647" s="120">
        <f>_xll.xlShmInterpRateFwd($D$3&amp;T(CalculationTrigger2),C647,,5,C648)</f>
        <v>1.5007583872929605E-3</v>
      </c>
      <c r="E647" s="260">
        <f>_xll.xlShmInterpRateFwd($E$3&amp;T(CalculationTrigger2),C647,,5,C648)</f>
        <v>1.4805480213380654E-3</v>
      </c>
      <c r="F647" s="260">
        <f>_xll.xlShmInterpRateFwd($F$3&amp;T(CalculationTrigger2),C647,,5,C648)</f>
        <v>1.3806837602469764E-3</v>
      </c>
      <c r="G647" s="268">
        <f t="shared" si="20"/>
        <v>0.20210365954895182</v>
      </c>
      <c r="H647" s="275">
        <f t="shared" si="21"/>
        <v>0.99864261091088924</v>
      </c>
      <c r="I647" s="250"/>
      <c r="J647" s="251"/>
      <c r="K647" s="251"/>
      <c r="L647" s="251"/>
    </row>
    <row r="648" spans="2:12" x14ac:dyDescent="0.2">
      <c r="B648" s="112" t="s">
        <v>156</v>
      </c>
      <c r="C648" s="113">
        <f>_xll.qlCalendarAdvance("TARGET",C647,B648,"mf")</f>
        <v>43749</v>
      </c>
      <c r="D648" s="120">
        <f>_xll.xlShmInterpRateFwd($D$3&amp;T(CalculationTrigger2),C648,,5,C649)</f>
        <v>1.5157723485657994E-3</v>
      </c>
      <c r="E648" s="260">
        <f>_xll.xlShmInterpRateFwd($E$3&amp;T(CalculationTrigger2),C648,,5,C649)</f>
        <v>1.4947698252269644E-3</v>
      </c>
      <c r="F648" s="260">
        <f>_xll.xlShmInterpRateFwd($F$3&amp;T(CalculationTrigger2),C648,,5,C649)</f>
        <v>1.3913608276410999E-3</v>
      </c>
      <c r="G648" s="268">
        <f t="shared" si="20"/>
        <v>0.21002523338834941</v>
      </c>
      <c r="H648" s="275">
        <f t="shared" si="21"/>
        <v>1.0340899758586455</v>
      </c>
      <c r="I648" s="250"/>
      <c r="J648" s="251"/>
      <c r="K648" s="251"/>
      <c r="L648" s="251"/>
    </row>
    <row r="649" spans="2:12" x14ac:dyDescent="0.2">
      <c r="B649" s="112" t="s">
        <v>156</v>
      </c>
      <c r="C649" s="113">
        <f>_xll.qlCalendarAdvance("TARGET",C648,B649,"mf")</f>
        <v>43752</v>
      </c>
      <c r="D649" s="120">
        <f>_xll.xlShmInterpRateFwd($D$3&amp;T(CalculationTrigger2),C649,,5,C650)</f>
        <v>1.5307542716360924E-3</v>
      </c>
      <c r="E649" s="260">
        <f>_xll.xlShmInterpRateFwd($E$3&amp;T(CalculationTrigger2),C649,,5,C650)</f>
        <v>1.5089686764081206E-3</v>
      </c>
      <c r="F649" s="260">
        <f>_xll.xlShmInterpRateFwd($F$3&amp;T(CalculationTrigger2),C649,,5,C650)</f>
        <v>1.4020565414550458E-3</v>
      </c>
      <c r="G649" s="268">
        <f t="shared" si="20"/>
        <v>0.21785595227971805</v>
      </c>
      <c r="H649" s="275">
        <f t="shared" si="21"/>
        <v>1.0691213495307479</v>
      </c>
      <c r="I649" s="250"/>
      <c r="J649" s="251"/>
      <c r="K649" s="251"/>
      <c r="L649" s="251"/>
    </row>
    <row r="650" spans="2:12" x14ac:dyDescent="0.2">
      <c r="B650" s="112" t="s">
        <v>156</v>
      </c>
      <c r="C650" s="113">
        <f>_xll.qlCalendarAdvance("TARGET",C649,B650,"mf")</f>
        <v>43753</v>
      </c>
      <c r="D650" s="120">
        <f>_xll.xlShmInterpRateFwd($D$3&amp;T(CalculationTrigger2),C650,,5,C651)</f>
        <v>1.5382385170967709E-3</v>
      </c>
      <c r="E650" s="260">
        <f>_xll.xlShmInterpRateFwd($E$3&amp;T(CalculationTrigger2),C650,,5,C651)</f>
        <v>1.516065709790994E-3</v>
      </c>
      <c r="F650" s="260">
        <f>_xll.xlShmInterpRateFwd($F$3&amp;T(CalculationTrigger2),C650,,5,C651)</f>
        <v>1.4074217653324431E-3</v>
      </c>
      <c r="G650" s="268">
        <f t="shared" si="20"/>
        <v>0.22172807305776907</v>
      </c>
      <c r="H650" s="275">
        <f t="shared" si="21"/>
        <v>1.0864394445855092</v>
      </c>
      <c r="I650" s="250"/>
      <c r="J650" s="251"/>
      <c r="K650" s="251"/>
      <c r="L650" s="251"/>
    </row>
    <row r="651" spans="2:12" x14ac:dyDescent="0.2">
      <c r="B651" s="112" t="s">
        <v>156</v>
      </c>
      <c r="C651" s="113">
        <f>_xll.qlCalendarAdvance("TARGET",C650,B651,"mf")</f>
        <v>43754</v>
      </c>
      <c r="D651" s="120">
        <f>_xll.xlShmInterpRateFwd($D$3&amp;T(CalculationTrigger2),C651,,5,C652)</f>
        <v>1.5457167612148795E-3</v>
      </c>
      <c r="E651" s="260">
        <f>_xll.xlShmInterpRateFwd($E$3&amp;T(CalculationTrigger2),C651,,5,C652)</f>
        <v>1.5231594127846242E-3</v>
      </c>
      <c r="F651" s="260">
        <f>_xll.xlShmInterpRateFwd($F$3&amp;T(CalculationTrigger2),C651,,5,C652)</f>
        <v>1.4127958712982396E-3</v>
      </c>
      <c r="G651" s="268">
        <f t="shared" si="20"/>
        <v>0.22557348430255222</v>
      </c>
      <c r="H651" s="275">
        <f t="shared" si="21"/>
        <v>1.1036354148638463</v>
      </c>
      <c r="I651" s="250"/>
      <c r="J651" s="251"/>
      <c r="K651" s="251"/>
      <c r="L651" s="251"/>
    </row>
    <row r="652" spans="2:12" x14ac:dyDescent="0.2">
      <c r="B652" s="112" t="s">
        <v>156</v>
      </c>
      <c r="C652" s="113">
        <f>_xll.qlCalendarAdvance("TARGET",C651,B652,"mf")</f>
        <v>43755</v>
      </c>
      <c r="D652" s="120">
        <f>_xll.xlShmInterpRateFwd($D$3&amp;T(CalculationTrigger2),C652,,5,C653)</f>
        <v>1.5531889483509352E-3</v>
      </c>
      <c r="E652" s="260">
        <f>_xll.xlShmInterpRateFwd($E$3&amp;T(CalculationTrigger2),C652,,5,C653)</f>
        <v>1.5302497462024178E-3</v>
      </c>
      <c r="F652" s="260">
        <f>_xll.xlShmInterpRateFwd($F$3&amp;T(CalculationTrigger2),C652,,5,C653)</f>
        <v>1.4181788945681023E-3</v>
      </c>
      <c r="G652" s="268">
        <f t="shared" si="20"/>
        <v>0.2293920214851736</v>
      </c>
      <c r="H652" s="275">
        <f t="shared" si="21"/>
        <v>1.1207085163431552</v>
      </c>
      <c r="I652" s="250"/>
      <c r="J652" s="251"/>
      <c r="K652" s="251"/>
      <c r="L652" s="251"/>
    </row>
    <row r="653" spans="2:12" x14ac:dyDescent="0.2">
      <c r="B653" s="112" t="s">
        <v>156</v>
      </c>
      <c r="C653" s="113">
        <f>_xll.qlCalendarAdvance("TARGET",C652,B653,"mf")</f>
        <v>43756</v>
      </c>
      <c r="D653" s="120">
        <f>_xll.xlShmInterpRateFwd($D$3&amp;T(CalculationTrigger2),C653,,5,C654)</f>
        <v>1.56811959228614E-3</v>
      </c>
      <c r="E653" s="260">
        <f>_xll.xlShmInterpRateFwd($E$3&amp;T(CalculationTrigger2),C653,,5,C654)</f>
        <v>1.5444255205302496E-3</v>
      </c>
      <c r="F653" s="260">
        <f>_xll.xlShmInterpRateFwd($F$3&amp;T(CalculationTrigger2),C653,,5,C654)</f>
        <v>1.4289804365879546E-3</v>
      </c>
      <c r="G653" s="268">
        <f t="shared" si="20"/>
        <v>0.23694071755890395</v>
      </c>
      <c r="H653" s="275">
        <f t="shared" si="21"/>
        <v>1.15445083942295</v>
      </c>
      <c r="I653" s="250"/>
      <c r="J653" s="251"/>
      <c r="K653" s="251"/>
      <c r="L653" s="251"/>
    </row>
    <row r="654" spans="2:12" x14ac:dyDescent="0.2">
      <c r="B654" s="112" t="s">
        <v>156</v>
      </c>
      <c r="C654" s="113">
        <f>_xll.qlCalendarAdvance("TARGET",C653,B654,"mf")</f>
        <v>43759</v>
      </c>
      <c r="D654" s="120">
        <f>_xll.xlShmInterpRateFwd($D$3&amp;T(CalculationTrigger2),C654,,5,C655)</f>
        <v>1.5830160171213137E-3</v>
      </c>
      <c r="E654" s="260">
        <f>_xll.xlShmInterpRateFwd($E$3&amp;T(CalculationTrigger2),C654,,5,C655)</f>
        <v>1.5585766020040821E-3</v>
      </c>
      <c r="F654" s="260">
        <f>_xll.xlShmInterpRateFwd($F$3&amp;T(CalculationTrigger2),C654,,5,C655)</f>
        <v>1.4398008673115906E-3</v>
      </c>
      <c r="G654" s="268">
        <f t="shared" si="20"/>
        <v>0.24439415117231619</v>
      </c>
      <c r="H654" s="275">
        <f t="shared" si="21"/>
        <v>1.1877573469249152</v>
      </c>
      <c r="I654" s="250"/>
      <c r="J654" s="251"/>
      <c r="K654" s="251"/>
      <c r="L654" s="251"/>
    </row>
    <row r="655" spans="2:12" x14ac:dyDescent="0.2">
      <c r="B655" s="112" t="s">
        <v>156</v>
      </c>
      <c r="C655" s="113">
        <f>_xll.qlCalendarAdvance("TARGET",C654,B655,"mf")</f>
        <v>43760</v>
      </c>
      <c r="D655" s="120">
        <f>_xll.xlShmInterpRateFwd($D$3&amp;T(CalculationTrigger2),C655,,5,C656)</f>
        <v>1.5904570866591655E-3</v>
      </c>
      <c r="E655" s="260">
        <f>_xll.xlShmInterpRateFwd($E$3&amp;T(CalculationTrigger2),C655,,5,C656)</f>
        <v>1.5656495007566669E-3</v>
      </c>
      <c r="F655" s="260">
        <f>_xll.xlShmInterpRateFwd($F$3&amp;T(CalculationTrigger2),C655,,5,C656)</f>
        <v>1.4452290068363541E-3</v>
      </c>
      <c r="G655" s="268">
        <f t="shared" si="20"/>
        <v>0.24807585902498563</v>
      </c>
      <c r="H655" s="275">
        <f t="shared" si="21"/>
        <v>1.2042049392031284</v>
      </c>
      <c r="I655" s="250"/>
      <c r="J655" s="251"/>
      <c r="K655" s="251"/>
      <c r="L655" s="251"/>
    </row>
    <row r="656" spans="2:12" x14ac:dyDescent="0.2">
      <c r="B656" s="112" t="s">
        <v>156</v>
      </c>
      <c r="C656" s="113">
        <f>_xll.qlCalendarAdvance("TARGET",C655,B656,"mf")</f>
        <v>43761</v>
      </c>
      <c r="D656" s="120">
        <f>_xll.xlShmInterpRateFwd($D$3&amp;T(CalculationTrigger2),C656,,5,C657)</f>
        <v>1.5978917658641704E-3</v>
      </c>
      <c r="E656" s="260">
        <f>_xll.xlShmInterpRateFwd($E$3&amp;T(CalculationTrigger2),C656,,5,C657)</f>
        <v>1.5727187952189637E-3</v>
      </c>
      <c r="F656" s="260">
        <f>_xll.xlShmInterpRateFwd($F$3&amp;T(CalculationTrigger2),C656,,5,C657)</f>
        <v>1.4506662755266312E-3</v>
      </c>
      <c r="G656" s="268">
        <f t="shared" si="20"/>
        <v>0.25172970645206744</v>
      </c>
      <c r="H656" s="275">
        <f t="shared" si="21"/>
        <v>1.2205251969233246</v>
      </c>
      <c r="I656" s="250"/>
      <c r="J656" s="251"/>
      <c r="K656" s="251"/>
      <c r="L656" s="251"/>
    </row>
    <row r="657" spans="2:12" x14ac:dyDescent="0.2">
      <c r="B657" s="112" t="s">
        <v>156</v>
      </c>
      <c r="C657" s="113">
        <f>_xll.qlCalendarAdvance("TARGET",C656,B657,"mf")</f>
        <v>43762</v>
      </c>
      <c r="D657" s="120">
        <f>_xll.xlShmInterpRateFwd($D$3&amp;T(CalculationTrigger2),C657,,5,C658)</f>
        <v>1.6053199993804499E-3</v>
      </c>
      <c r="E657" s="260">
        <f>_xll.xlShmInterpRateFwd($E$3&amp;T(CalculationTrigger2),C657,,5,C658)</f>
        <v>1.5797844460827674E-3</v>
      </c>
      <c r="F657" s="260">
        <f>_xll.xlShmInterpRateFwd($F$3&amp;T(CalculationTrigger2),C657,,5,C658)</f>
        <v>1.4561127087196987E-3</v>
      </c>
      <c r="G657" s="268">
        <f t="shared" si="20"/>
        <v>0.25535553297682551</v>
      </c>
      <c r="H657" s="275">
        <f t="shared" si="21"/>
        <v>1.2367173736306871</v>
      </c>
      <c r="I657" s="250"/>
      <c r="J657" s="251"/>
      <c r="K657" s="251"/>
      <c r="L657" s="251"/>
    </row>
    <row r="658" spans="2:12" x14ac:dyDescent="0.2">
      <c r="B658" s="112" t="s">
        <v>156</v>
      </c>
      <c r="C658" s="113">
        <f>_xll.qlCalendarAdvance("TARGET",C657,B658,"mf")</f>
        <v>43763</v>
      </c>
      <c r="D658" s="120">
        <f>_xll.xlShmInterpRateFwd($D$3&amp;T(CalculationTrigger2),C658,,5,C659)</f>
        <v>1.6201618941655638E-3</v>
      </c>
      <c r="E658" s="260">
        <f>_xll.xlShmInterpRateFwd($E$3&amp;T(CalculationTrigger2),C658,,5,C659)</f>
        <v>1.5939103676952786E-3</v>
      </c>
      <c r="F658" s="260">
        <f>_xll.xlShmInterpRateFwd($F$3&amp;T(CalculationTrigger2),C658,,5,C659)</f>
        <v>1.4670421960655967E-3</v>
      </c>
      <c r="G658" s="268">
        <f t="shared" si="20"/>
        <v>0.26251526470285258</v>
      </c>
      <c r="H658" s="275">
        <f t="shared" si="21"/>
        <v>1.2686817162968185</v>
      </c>
      <c r="I658" s="250"/>
      <c r="J658" s="251"/>
      <c r="K658" s="251"/>
      <c r="L658" s="251"/>
    </row>
    <row r="659" spans="2:12" x14ac:dyDescent="0.2">
      <c r="B659" s="112" t="s">
        <v>156</v>
      </c>
      <c r="C659" s="113">
        <f>_xll.qlCalendarAdvance("TARGET",C658,B659,"mf")</f>
        <v>43766</v>
      </c>
      <c r="D659" s="120">
        <f>_xll.xlShmInterpRateFwd($D$3&amp;T(CalculationTrigger2),C659,,5,C660)</f>
        <v>1.6349673645776528E-3</v>
      </c>
      <c r="E659" s="260">
        <f>_xll.xlShmInterpRateFwd($E$3&amp;T(CalculationTrigger2),C659,,5,C660)</f>
        <v>1.6080098324541771E-3</v>
      </c>
      <c r="F659" s="260">
        <f>_xll.xlShmInterpRateFwd($F$3&amp;T(CalculationTrigger2),C659,,5,C660)</f>
        <v>1.4779907918472718E-3</v>
      </c>
      <c r="G659" s="268">
        <f t="shared" si="20"/>
        <v>0.26957532123475686</v>
      </c>
      <c r="H659" s="275">
        <f t="shared" si="21"/>
        <v>1.300190406069053</v>
      </c>
      <c r="I659" s="250"/>
      <c r="J659" s="251"/>
      <c r="K659" s="251"/>
      <c r="L659" s="251"/>
    </row>
    <row r="660" spans="2:12" x14ac:dyDescent="0.2">
      <c r="B660" s="112" t="s">
        <v>156</v>
      </c>
      <c r="C660" s="113">
        <f>_xll.qlCalendarAdvance("TARGET",C659,B660,"mf")</f>
        <v>43767</v>
      </c>
      <c r="D660" s="120">
        <f>_xll.xlShmInterpRateFwd($D$3&amp;T(CalculationTrigger2),C660,,5,C661)</f>
        <v>1.642362536029447E-3</v>
      </c>
      <c r="E660" s="260">
        <f>_xll.xlShmInterpRateFwd($E$3&amp;T(CalculationTrigger2),C660,,5,C661)</f>
        <v>1.6150566789441105E-3</v>
      </c>
      <c r="F660" s="260">
        <f>_xll.xlShmInterpRateFwd($F$3&amp;T(CalculationTrigger2),C660,,5,C661)</f>
        <v>1.4834835768031619E-3</v>
      </c>
      <c r="G660" s="268">
        <f t="shared" si="20"/>
        <v>0.27305857085336549</v>
      </c>
      <c r="H660" s="275">
        <f t="shared" si="21"/>
        <v>1.3157310214094855</v>
      </c>
      <c r="I660" s="250"/>
      <c r="J660" s="251"/>
      <c r="K660" s="251"/>
      <c r="L660" s="251"/>
    </row>
    <row r="661" spans="2:12" x14ac:dyDescent="0.2">
      <c r="B661" s="112" t="s">
        <v>156</v>
      </c>
      <c r="C661" s="113">
        <f>_xll.qlCalendarAdvance("TARGET",C660,B661,"mf")</f>
        <v>43768</v>
      </c>
      <c r="D661" s="120">
        <f>_xll.xlShmInterpRateFwd($D$3&amp;T(CalculationTrigger2),C661,,5,C662)</f>
        <v>1.6497509284008466E-3</v>
      </c>
      <c r="E661" s="260">
        <f>_xll.xlShmInterpRateFwd($E$3&amp;T(CalculationTrigger2),C661,,5,C662)</f>
        <v>1.622099647161378E-3</v>
      </c>
      <c r="F661" s="260">
        <f>_xll.xlShmInterpRateFwd($F$3&amp;T(CalculationTrigger2),C661,,5,C662)</f>
        <v>1.4889857379209071E-3</v>
      </c>
      <c r="G661" s="268">
        <f t="shared" si="20"/>
        <v>0.27651281239468628</v>
      </c>
      <c r="H661" s="275">
        <f t="shared" si="21"/>
        <v>1.3311390924047091</v>
      </c>
      <c r="I661" s="250"/>
      <c r="J661" s="251"/>
      <c r="K661" s="251"/>
      <c r="L661" s="251"/>
    </row>
    <row r="662" spans="2:12" x14ac:dyDescent="0.2">
      <c r="B662" s="112" t="s">
        <v>156</v>
      </c>
      <c r="C662" s="113">
        <f>_xll.qlCalendarAdvance("TARGET",C661,B662,"mf")</f>
        <v>43769</v>
      </c>
      <c r="D662" s="120">
        <f>_xll.xlShmInterpRateFwd($D$3&amp;T(CalculationTrigger2),C662,,5,C663)</f>
        <v>1.6571324861738219E-3</v>
      </c>
      <c r="E662" s="260">
        <f>_xll.xlShmInterpRateFwd($E$3&amp;T(CalculationTrigger2),C662,,5,C663)</f>
        <v>1.6291386981219212E-3</v>
      </c>
      <c r="F662" s="260">
        <f>_xll.xlShmInterpRateFwd($F$3&amp;T(CalculationTrigger2),C662,,5,C663)</f>
        <v>1.4944973107404403E-3</v>
      </c>
      <c r="G662" s="268">
        <f t="shared" si="20"/>
        <v>0.27993788051900675</v>
      </c>
      <c r="H662" s="275">
        <f t="shared" si="21"/>
        <v>1.3464138738148086</v>
      </c>
      <c r="I662" s="250"/>
      <c r="J662" s="251"/>
      <c r="K662" s="251"/>
      <c r="L662" s="251"/>
    </row>
    <row r="663" spans="2:12" x14ac:dyDescent="0.2">
      <c r="B663" s="112" t="s">
        <v>156</v>
      </c>
      <c r="C663" s="113">
        <f>_xll.qlCalendarAdvance("TARGET",C662,B663,"mf")</f>
        <v>43770</v>
      </c>
      <c r="D663" s="120">
        <f>_xll.xlShmInterpRateFwd($D$3&amp;T(CalculationTrigger2),C663,,5,C664)</f>
        <v>1.6718801996870787E-3</v>
      </c>
      <c r="E663" s="260">
        <f>_xll.xlShmInterpRateFwd($E$3&amp;T(CalculationTrigger2),C663,,5,C664)</f>
        <v>1.6432109436248128E-3</v>
      </c>
      <c r="F663" s="260">
        <f>_xll.xlShmInterpRateFwd($F$3&amp;T(CalculationTrigger2),C663,,5,C664)</f>
        <v>1.5055582146939479E-3</v>
      </c>
      <c r="G663" s="268">
        <f t="shared" si="20"/>
        <v>0.28669256062265841</v>
      </c>
      <c r="H663" s="275">
        <f t="shared" si="21"/>
        <v>1.3765272893086493</v>
      </c>
      <c r="I663" s="250"/>
      <c r="J663" s="251"/>
      <c r="K663" s="251"/>
      <c r="L663" s="251"/>
    </row>
    <row r="664" spans="2:12" x14ac:dyDescent="0.2">
      <c r="B664" s="112" t="s">
        <v>156</v>
      </c>
      <c r="C664" s="113">
        <f>_xll.qlCalendarAdvance("TARGET",C663,B664,"mf")</f>
        <v>43773</v>
      </c>
      <c r="D664" s="120">
        <f>_xll.xlShmInterpRateFwd($D$3&amp;T(CalculationTrigger2),C664,,5,C665)</f>
        <v>1.6865892598669854E-3</v>
      </c>
      <c r="E664" s="260">
        <f>_xll.xlShmInterpRateFwd($E$3&amp;T(CalculationTrigger2),C664,,5,C665)</f>
        <v>1.6572549446905727E-3</v>
      </c>
      <c r="F664" s="260">
        <f>_xll.xlShmInterpRateFwd($F$3&amp;T(CalculationTrigger2),C664,,5,C665)</f>
        <v>1.5166384233515633E-3</v>
      </c>
      <c r="G664" s="268">
        <f t="shared" si="20"/>
        <v>0.29334315176412745</v>
      </c>
      <c r="H664" s="275">
        <f t="shared" si="21"/>
        <v>1.4061652133900937</v>
      </c>
      <c r="I664" s="250"/>
      <c r="J664" s="251"/>
      <c r="K664" s="251"/>
      <c r="L664" s="251"/>
    </row>
    <row r="665" spans="2:12" x14ac:dyDescent="0.2">
      <c r="B665" s="112" t="s">
        <v>156</v>
      </c>
      <c r="C665" s="113">
        <f>_xll.qlCalendarAdvance("TARGET",C664,B665,"mf")</f>
        <v>43774</v>
      </c>
      <c r="D665" s="120">
        <f>_xll.xlShmInterpRateFwd($D$3&amp;T(CalculationTrigger2),C665,,5,C666)</f>
        <v>1.6939358112287291E-3</v>
      </c>
      <c r="E665" s="260">
        <f>_xll.xlShmInterpRateFwd($E$3&amp;T(CalculationTrigger2),C665,,5,C666)</f>
        <v>1.6642738214861111E-3</v>
      </c>
      <c r="F665" s="260">
        <f>_xll.xlShmInterpRateFwd($F$3&amp;T(CalculationTrigger2),C665,,5,C666)</f>
        <v>1.522197583483748E-3</v>
      </c>
      <c r="G665" s="268">
        <f t="shared" si="20"/>
        <v>0.29661989742617995</v>
      </c>
      <c r="H665" s="275">
        <f t="shared" si="21"/>
        <v>1.4207623800236313</v>
      </c>
      <c r="I665" s="250"/>
      <c r="J665" s="251"/>
      <c r="K665" s="251"/>
      <c r="L665" s="251"/>
    </row>
    <row r="666" spans="2:12" x14ac:dyDescent="0.2">
      <c r="B666" s="112" t="s">
        <v>156</v>
      </c>
      <c r="C666" s="113">
        <f>_xll.qlCalendarAdvance("TARGET",C665,B666,"mf")</f>
        <v>43775</v>
      </c>
      <c r="D666" s="120">
        <f>_xll.xlShmInterpRateFwd($D$3&amp;T(CalculationTrigger2),C666,,5,C667)</f>
        <v>1.7012751946405564E-3</v>
      </c>
      <c r="E666" s="260">
        <f>_xll.xlShmInterpRateFwd($E$3&amp;T(CalculationTrigger2),C666,,5,C667)</f>
        <v>1.6712885460263213E-3</v>
      </c>
      <c r="F666" s="260">
        <f>_xll.xlShmInterpRateFwd($F$3&amp;T(CalculationTrigger2),C666,,5,C667)</f>
        <v>1.5277663668959783E-3</v>
      </c>
      <c r="G666" s="268">
        <f t="shared" si="20"/>
        <v>0.29986648614235095</v>
      </c>
      <c r="H666" s="275">
        <f t="shared" si="21"/>
        <v>1.4352217913034304</v>
      </c>
      <c r="I666" s="250"/>
      <c r="J666" s="251"/>
      <c r="K666" s="251"/>
      <c r="L666" s="251"/>
    </row>
    <row r="667" spans="2:12" x14ac:dyDescent="0.2">
      <c r="B667" s="112" t="s">
        <v>156</v>
      </c>
      <c r="C667" s="113">
        <f>_xll.qlCalendarAdvance("TARGET",C666,B667,"mf")</f>
        <v>43776</v>
      </c>
      <c r="D667" s="120">
        <f>_xll.xlShmInterpRateFwd($D$3&amp;T(CalculationTrigger2),C667,,5,C668)</f>
        <v>1.7086073547059513E-3</v>
      </c>
      <c r="E667" s="260">
        <f>_xll.xlShmInterpRateFwd($E$3&amp;T(CalculationTrigger2),C667,,5,C668)</f>
        <v>1.6782990792460577E-3</v>
      </c>
      <c r="F667" s="260">
        <f>_xll.xlShmInterpRateFwd($F$3&amp;T(CalculationTrigger2),C667,,5,C668)</f>
        <v>1.5333448090066573E-3</v>
      </c>
      <c r="G667" s="268">
        <f t="shared" si="20"/>
        <v>0.30308275459893552</v>
      </c>
      <c r="H667" s="275">
        <f t="shared" si="21"/>
        <v>1.449542702394004</v>
      </c>
      <c r="I667" s="250"/>
      <c r="J667" s="251"/>
      <c r="K667" s="251"/>
      <c r="L667" s="251"/>
    </row>
    <row r="668" spans="2:12" x14ac:dyDescent="0.2">
      <c r="B668" s="112" t="s">
        <v>156</v>
      </c>
      <c r="C668" s="113">
        <f>_xll.qlCalendarAdvance("TARGET",C667,B668,"mf")</f>
        <v>43777</v>
      </c>
      <c r="D668" s="120">
        <f>_xll.xlShmInterpRateFwd($D$3&amp;T(CalculationTrigger2),C668,,5,C669)</f>
        <v>1.7232554544224651E-3</v>
      </c>
      <c r="E668" s="260">
        <f>_xll.xlShmInterpRateFwd($E$3&amp;T(CalculationTrigger2),C668,,5,C669)</f>
        <v>1.6923138251391744E-3</v>
      </c>
      <c r="F668" s="260">
        <f>_xll.xlShmInterpRateFwd($F$3&amp;T(CalculationTrigger2),C668,,5,C669)</f>
        <v>1.5445406010930671E-3</v>
      </c>
      <c r="G668" s="268">
        <f t="shared" si="20"/>
        <v>0.30941629283290667</v>
      </c>
      <c r="H668" s="275">
        <f t="shared" si="21"/>
        <v>1.4777322404610731</v>
      </c>
      <c r="I668" s="250"/>
      <c r="J668" s="251"/>
      <c r="K668" s="251"/>
      <c r="L668" s="251"/>
    </row>
    <row r="669" spans="2:12" x14ac:dyDescent="0.2">
      <c r="B669" s="112" t="s">
        <v>156</v>
      </c>
      <c r="C669" s="113">
        <f>_xll.qlCalendarAdvance("TARGET",C668,B669,"mf")</f>
        <v>43780</v>
      </c>
      <c r="D669" s="120">
        <f>_xll.xlShmInterpRateFwd($D$3&amp;T(CalculationTrigger2),C669,,5,C670)</f>
        <v>1.7378626487502982E-3</v>
      </c>
      <c r="E669" s="260">
        <f>_xll.xlShmInterpRateFwd($E$3&amp;T(CalculationTrigger2),C669,,5,C670)</f>
        <v>1.7062985159962145E-3</v>
      </c>
      <c r="F669" s="260">
        <f>_xll.xlShmInterpRateFwd($F$3&amp;T(CalculationTrigger2),C669,,5,C670)</f>
        <v>1.5557558701275809E-3</v>
      </c>
      <c r="G669" s="268">
        <f t="shared" si="20"/>
        <v>0.31564132754083751</v>
      </c>
      <c r="H669" s="275">
        <f t="shared" si="21"/>
        <v>1.5054264586863357</v>
      </c>
      <c r="I669" s="250"/>
      <c r="J669" s="251"/>
      <c r="K669" s="251"/>
      <c r="L669" s="251"/>
    </row>
    <row r="670" spans="2:12" x14ac:dyDescent="0.2">
      <c r="B670" s="112" t="s">
        <v>156</v>
      </c>
      <c r="C670" s="113">
        <f>_xll.qlCalendarAdvance("TARGET",C669,B670,"mf")</f>
        <v>43781</v>
      </c>
      <c r="D670" s="120">
        <f>_xll.xlShmInterpRateFwd($D$3&amp;T(CalculationTrigger2),C670,,5,C671)</f>
        <v>1.7451578581772866E-3</v>
      </c>
      <c r="E670" s="260">
        <f>_xll.xlShmInterpRateFwd($E$3&amp;T(CalculationTrigger2),C670,,5,C671)</f>
        <v>1.7132875054204945E-3</v>
      </c>
      <c r="F670" s="260">
        <f>_xll.xlShmInterpRateFwd($F$3&amp;T(CalculationTrigger2),C670,,5,C671)</f>
        <v>1.5613831351021538E-3</v>
      </c>
      <c r="G670" s="268">
        <f t="shared" si="20"/>
        <v>0.31870352756792125</v>
      </c>
      <c r="H670" s="275">
        <f t="shared" si="21"/>
        <v>1.5190437031834068</v>
      </c>
      <c r="I670" s="250"/>
      <c r="J670" s="251"/>
      <c r="K670" s="251"/>
      <c r="L670" s="251"/>
    </row>
    <row r="671" spans="2:12" x14ac:dyDescent="0.2">
      <c r="B671" s="112" t="s">
        <v>156</v>
      </c>
      <c r="C671" s="113">
        <f>_xll.qlCalendarAdvance("TARGET",C670,B671,"mf")</f>
        <v>43782</v>
      </c>
      <c r="D671" s="120">
        <f>_xll.xlShmInterpRateFwd($D$3&amp;T(CalculationTrigger2),C671,,5,C672)</f>
        <v>1.7524455106628701E-3</v>
      </c>
      <c r="E671" s="260">
        <f>_xll.xlShmInterpRateFwd($E$3&amp;T(CalculationTrigger2),C671,,5,C672)</f>
        <v>1.7202720687685968E-3</v>
      </c>
      <c r="F671" s="260">
        <f>_xll.xlShmInterpRateFwd($F$3&amp;T(CalculationTrigger2),C671,,5,C672)</f>
        <v>1.5670202705562954E-3</v>
      </c>
      <c r="G671" s="268">
        <f t="shared" si="20"/>
        <v>0.32173441894273269</v>
      </c>
      <c r="H671" s="275">
        <f t="shared" si="21"/>
        <v>1.5325179821230146</v>
      </c>
      <c r="I671" s="250"/>
      <c r="J671" s="251"/>
      <c r="K671" s="251"/>
      <c r="L671" s="251"/>
    </row>
    <row r="672" spans="2:12" x14ac:dyDescent="0.2">
      <c r="B672" s="112" t="s">
        <v>156</v>
      </c>
      <c r="C672" s="113">
        <f>_xll.qlCalendarAdvance("TARGET",C671,B672,"mf")</f>
        <v>43783</v>
      </c>
      <c r="D672" s="120">
        <f>_xll.xlShmInterpRateFwd($D$3&amp;T(CalculationTrigger2),C672,,5,C673)</f>
        <v>1.7597255508509998E-3</v>
      </c>
      <c r="E672" s="260">
        <f>_xll.xlShmInterpRateFwd($E$3&amp;T(CalculationTrigger2),C672,,5,C673)</f>
        <v>1.7272521668537653E-3</v>
      </c>
      <c r="F672" s="260">
        <f>_xll.xlShmInterpRateFwd($F$3&amp;T(CalculationTrigger2),C672,,5,C673)</f>
        <v>1.5726673117058333E-3</v>
      </c>
      <c r="G672" s="268">
        <f t="shared" si="20"/>
        <v>0.32473383997234495</v>
      </c>
      <c r="H672" s="275">
        <f t="shared" si="21"/>
        <v>1.5458485514793199</v>
      </c>
      <c r="I672" s="250"/>
      <c r="J672" s="251"/>
      <c r="K672" s="251"/>
      <c r="L672" s="251"/>
    </row>
    <row r="673" spans="2:12" x14ac:dyDescent="0.2">
      <c r="B673" s="112" t="s">
        <v>156</v>
      </c>
      <c r="C673" s="113">
        <f>_xll.qlCalendarAdvance("TARGET",C672,B673,"mf")</f>
        <v>43784</v>
      </c>
      <c r="D673" s="120">
        <f>_xll.xlShmInterpRateFwd($D$3&amp;T(CalculationTrigger2),C673,,5,C674)</f>
        <v>1.7742686037496521E-3</v>
      </c>
      <c r="E673" s="260">
        <f>_xll.xlShmInterpRateFwd($E$3&amp;T(CalculationTrigger2),C673,,5,C674)</f>
        <v>1.7412055890712228E-3</v>
      </c>
      <c r="F673" s="260">
        <f>_xll.xlShmInterpRateFwd($F$3&amp;T(CalculationTrigger2),C673,,5,C674)</f>
        <v>1.584001463992131E-3</v>
      </c>
      <c r="G673" s="268">
        <f t="shared" si="20"/>
        <v>0.3306301467842932</v>
      </c>
      <c r="H673" s="275">
        <f t="shared" si="21"/>
        <v>1.5720412507909181</v>
      </c>
      <c r="I673" s="250"/>
      <c r="J673" s="251"/>
      <c r="K673" s="251"/>
      <c r="L673" s="251"/>
    </row>
    <row r="674" spans="2:12" x14ac:dyDescent="0.2">
      <c r="B674" s="112" t="s">
        <v>156</v>
      </c>
      <c r="C674" s="113">
        <f>_xll.qlCalendarAdvance("TARGET",C673,B674,"mf")</f>
        <v>43787</v>
      </c>
      <c r="D674" s="120">
        <f>_xll.xlShmInterpRateFwd($D$3&amp;T(CalculationTrigger2),C674,,5,C675)</f>
        <v>1.7887684774148503E-3</v>
      </c>
      <c r="E674" s="260">
        <f>_xll.xlShmInterpRateFwd($E$3&amp;T(CalculationTrigger2),C674,,5,C675)</f>
        <v>1.7551271233565942E-3</v>
      </c>
      <c r="F674" s="260">
        <f>_xll.xlShmInterpRateFwd($F$3&amp;T(CalculationTrigger2),C674,,5,C675)</f>
        <v>1.5953552403708163E-3</v>
      </c>
      <c r="G674" s="268">
        <f t="shared" si="20"/>
        <v>0.33641354058256073</v>
      </c>
      <c r="H674" s="275">
        <f t="shared" si="21"/>
        <v>1.5977188298577798</v>
      </c>
      <c r="I674" s="250"/>
      <c r="J674" s="251"/>
      <c r="K674" s="251"/>
      <c r="L674" s="251"/>
    </row>
    <row r="675" spans="2:12" x14ac:dyDescent="0.2">
      <c r="B675" s="112" t="s">
        <v>156</v>
      </c>
      <c r="C675" s="113">
        <f>_xll.qlCalendarAdvance("TARGET",C674,B675,"mf")</f>
        <v>43788</v>
      </c>
      <c r="D675" s="120">
        <f>_xll.xlShmInterpRateFwd($D$3&amp;T(CalculationTrigger2),C675,,5,C676)</f>
        <v>1.7960096226543902E-3</v>
      </c>
      <c r="E675" s="260">
        <f>_xll.xlShmInterpRateFwd($E$3&amp;T(CalculationTrigger2),C675,,5,C676)</f>
        <v>1.7620843080144591E-3</v>
      </c>
      <c r="F675" s="260">
        <f>_xll.xlShmInterpRateFwd($F$3&amp;T(CalculationTrigger2),C675,,5,C676)</f>
        <v>1.60105233997746E-3</v>
      </c>
      <c r="G675" s="268">
        <f t="shared" si="20"/>
        <v>0.33925314639931048</v>
      </c>
      <c r="H675" s="275">
        <f t="shared" si="21"/>
        <v>1.6103196803699915</v>
      </c>
      <c r="I675" s="250"/>
      <c r="J675" s="251"/>
      <c r="K675" s="251"/>
      <c r="L675" s="251"/>
    </row>
    <row r="676" spans="2:12" x14ac:dyDescent="0.2">
      <c r="B676" s="112" t="s">
        <v>156</v>
      </c>
      <c r="C676" s="113">
        <f>_xll.qlCalendarAdvance("TARGET",C675,B676,"mf")</f>
        <v>43789</v>
      </c>
      <c r="D676" s="120">
        <f>_xll.xlShmInterpRateFwd($D$3&amp;T(CalculationTrigger2),C676,,5,C677)</f>
        <v>1.8032428223253591E-3</v>
      </c>
      <c r="E676" s="260">
        <f>_xll.xlShmInterpRateFwd($E$3&amp;T(CalculationTrigger2),C676,,5,C677)</f>
        <v>1.769036792450831E-3</v>
      </c>
      <c r="F676" s="260">
        <f>_xll.xlShmInterpRateFwd($F$3&amp;T(CalculationTrigger2),C676,,5,C677)</f>
        <v>1.6067595571419176E-3</v>
      </c>
      <c r="G676" s="268">
        <f t="shared" si="20"/>
        <v>0.34206029874528149</v>
      </c>
      <c r="H676" s="275">
        <f t="shared" si="21"/>
        <v>1.6227723530891336</v>
      </c>
      <c r="I676" s="250"/>
      <c r="J676" s="251"/>
      <c r="K676" s="251"/>
      <c r="L676" s="251"/>
    </row>
    <row r="677" spans="2:12" x14ac:dyDescent="0.2">
      <c r="B677" s="112" t="s">
        <v>156</v>
      </c>
      <c r="C677" s="113">
        <f>_xll.qlCalendarAdvance("TARGET",C676,B677,"mf")</f>
        <v>43790</v>
      </c>
      <c r="D677" s="120">
        <f>_xll.xlShmInterpRateFwd($D$3&amp;T(CalculationTrigger2),C677,,5,C678)</f>
        <v>1.8104680207069413E-3</v>
      </c>
      <c r="E677" s="260">
        <f>_xll.xlShmInterpRateFwd($E$3&amp;T(CalculationTrigger2),C677,,5,C678)</f>
        <v>1.775984537843626E-3</v>
      </c>
      <c r="F677" s="260">
        <f>_xll.xlShmInterpRateFwd($F$3&amp;T(CalculationTrigger2),C677,,5,C678)</f>
        <v>1.6124769272421523E-3</v>
      </c>
      <c r="G677" s="268">
        <f t="shared" si="20"/>
        <v>0.34483482863315384</v>
      </c>
      <c r="H677" s="275">
        <f t="shared" si="21"/>
        <v>1.635076106014737</v>
      </c>
      <c r="I677" s="250"/>
      <c r="J677" s="251"/>
      <c r="K677" s="251"/>
      <c r="L677" s="251"/>
    </row>
    <row r="678" spans="2:12" x14ac:dyDescent="0.2">
      <c r="B678" s="112" t="s">
        <v>156</v>
      </c>
      <c r="C678" s="113">
        <f>_xll.qlCalendarAdvance("TARGET",C677,B678,"mf")</f>
        <v>43791</v>
      </c>
      <c r="D678" s="120">
        <f>_xll.xlShmInterpRateFwd($D$3&amp;T(CalculationTrigger2),C678,,5,C679)</f>
        <v>1.824900593123985E-3</v>
      </c>
      <c r="E678" s="260">
        <f>_xll.xlShmInterpRateFwd($E$3&amp;T(CalculationTrigger2),C678,,5,C679)</f>
        <v>1.7898728122532992E-3</v>
      </c>
      <c r="F678" s="260">
        <f>_xll.xlShmInterpRateFwd($F$3&amp;T(CalculationTrigger2),C678,,5,C679)</f>
        <v>1.6239529120142464E-3</v>
      </c>
      <c r="G678" s="268">
        <f t="shared" si="20"/>
        <v>0.35027780870685798</v>
      </c>
      <c r="H678" s="275">
        <f t="shared" si="21"/>
        <v>1.6591990023905283</v>
      </c>
      <c r="I678" s="250"/>
      <c r="J678" s="251"/>
      <c r="K678" s="251"/>
      <c r="L678" s="251"/>
    </row>
    <row r="679" spans="2:12" x14ac:dyDescent="0.2">
      <c r="B679" s="112" t="s">
        <v>156</v>
      </c>
      <c r="C679" s="113">
        <f>_xll.qlCalendarAdvance("TARGET",C678,B679,"mf")</f>
        <v>43794</v>
      </c>
      <c r="D679" s="120">
        <f>_xll.xlShmInterpRateFwd($D$3&amp;T(CalculationTrigger2),C679,,5,C680)</f>
        <v>1.8392876915830291E-3</v>
      </c>
      <c r="E679" s="260">
        <f>_xll.xlShmInterpRateFwd($E$3&amp;T(CalculationTrigger2),C679,,5,C680)</f>
        <v>1.8037273440272327E-3</v>
      </c>
      <c r="F679" s="260">
        <f>_xll.xlShmInterpRateFwd($F$3&amp;T(CalculationTrigger2),C679,,5,C680)</f>
        <v>1.6354486423315487E-3</v>
      </c>
      <c r="G679" s="268">
        <f t="shared" si="20"/>
        <v>0.35560347555796445</v>
      </c>
      <c r="H679" s="275">
        <f t="shared" si="21"/>
        <v>1.6827870169568397</v>
      </c>
      <c r="I679" s="250"/>
      <c r="J679" s="251"/>
      <c r="K679" s="251"/>
      <c r="L679" s="251"/>
    </row>
    <row r="680" spans="2:12" x14ac:dyDescent="0.2">
      <c r="B680" s="112" t="s">
        <v>156</v>
      </c>
      <c r="C680" s="113">
        <f>_xll.qlCalendarAdvance("TARGET",C679,B680,"mf")</f>
        <v>43795</v>
      </c>
      <c r="D680" s="120">
        <f>_xll.xlShmInterpRateFwd($D$3&amp;T(CalculationTrigger2),C680,,5,C681)</f>
        <v>1.8464720507444399E-3</v>
      </c>
      <c r="E680" s="260">
        <f>_xll.xlShmInterpRateFwd($E$3&amp;T(CalculationTrigger2),C680,,5,C681)</f>
        <v>1.8106508061974025E-3</v>
      </c>
      <c r="F680" s="260">
        <f>_xll.xlShmInterpRateFwd($F$3&amp;T(CalculationTrigger2),C680,,5,C681)</f>
        <v>1.6412173064430571E-3</v>
      </c>
      <c r="G680" s="268">
        <f t="shared" si="20"/>
        <v>0.35821244547037467</v>
      </c>
      <c r="H680" s="275">
        <f t="shared" si="21"/>
        <v>1.6943349975434541</v>
      </c>
      <c r="I680" s="250"/>
      <c r="J680" s="251"/>
      <c r="K680" s="251"/>
      <c r="L680" s="251"/>
    </row>
    <row r="681" spans="2:12" x14ac:dyDescent="0.2">
      <c r="B681" s="112" t="s">
        <v>156</v>
      </c>
      <c r="C681" s="113">
        <f>_xll.qlCalendarAdvance("TARGET",C680,B681,"mf")</f>
        <v>43796</v>
      </c>
      <c r="D681" s="120">
        <f>_xll.xlShmInterpRateFwd($D$3&amp;T(CalculationTrigger2),C681,,5,C682)</f>
        <v>1.853648075426068E-3</v>
      </c>
      <c r="E681" s="260">
        <f>_xll.xlShmInterpRateFwd($E$3&amp;T(CalculationTrigger2),C681,,5,C682)</f>
        <v>1.8175692942841539E-3</v>
      </c>
      <c r="F681" s="260">
        <f>_xll.xlShmInterpRateFwd($F$3&amp;T(CalculationTrigger2),C681,,5,C682)</f>
        <v>1.6469963350693522E-3</v>
      </c>
      <c r="G681" s="268">
        <f t="shared" si="20"/>
        <v>0.36078781141914107</v>
      </c>
      <c r="H681" s="275">
        <f t="shared" si="21"/>
        <v>1.7057295921480169</v>
      </c>
      <c r="I681" s="250"/>
      <c r="J681" s="251"/>
      <c r="K681" s="251"/>
      <c r="L681" s="251"/>
    </row>
    <row r="682" spans="2:12" x14ac:dyDescent="0.2">
      <c r="B682" s="112" t="s">
        <v>156</v>
      </c>
      <c r="C682" s="113">
        <f>_xll.qlCalendarAdvance("TARGET",C681,B682,"mf")</f>
        <v>43797</v>
      </c>
      <c r="D682" s="120">
        <f>_xll.xlShmInterpRateFwd($D$3&amp;T(CalculationTrigger2),C682,,5,C683)</f>
        <v>1.8608157101907088E-3</v>
      </c>
      <c r="E682" s="260">
        <f>_xll.xlShmInterpRateFwd($E$3&amp;T(CalculationTrigger2),C682,,5,C683)</f>
        <v>1.8244827692627471E-3</v>
      </c>
      <c r="F682" s="260">
        <f>_xll.xlShmInterpRateFwd($F$3&amp;T(CalculationTrigger2),C682,,5,C683)</f>
        <v>1.652785763710011E-3</v>
      </c>
      <c r="G682" s="268">
        <f t="shared" si="20"/>
        <v>0.3633294092796166</v>
      </c>
      <c r="H682" s="275">
        <f t="shared" si="21"/>
        <v>1.7169700555273617</v>
      </c>
      <c r="I682" s="250"/>
      <c r="J682" s="251"/>
      <c r="K682" s="251"/>
      <c r="L682" s="251"/>
    </row>
    <row r="683" spans="2:12" x14ac:dyDescent="0.2">
      <c r="B683" s="112" t="s">
        <v>156</v>
      </c>
      <c r="C683" s="113">
        <f>_xll.qlCalendarAdvance("TARGET",C682,B683,"mf")</f>
        <v>43798</v>
      </c>
      <c r="D683" s="120">
        <f>_xll.xlShmInterpRateFwd($D$3&amp;T(CalculationTrigger2),C683,,5,C684)</f>
        <v>1.8751323679307972E-3</v>
      </c>
      <c r="E683" s="260">
        <f>_xll.xlShmInterpRateFwd($E$3&amp;T(CalculationTrigger2),C683,,5,C684)</f>
        <v>1.8383020714366565E-3</v>
      </c>
      <c r="F683" s="260">
        <f>_xll.xlShmInterpRateFwd($F$3&amp;T(CalculationTrigger2),C683,,5,C684)</f>
        <v>1.6644070538935419E-3</v>
      </c>
      <c r="G683" s="268">
        <f t="shared" si="20"/>
        <v>0.36830296494140718</v>
      </c>
      <c r="H683" s="275">
        <f t="shared" si="21"/>
        <v>1.7389501754311461</v>
      </c>
      <c r="I683" s="250"/>
      <c r="J683" s="251"/>
      <c r="K683" s="251"/>
      <c r="L683" s="251"/>
    </row>
    <row r="684" spans="2:12" x14ac:dyDescent="0.2">
      <c r="B684" s="112" t="s">
        <v>156</v>
      </c>
      <c r="C684" s="113">
        <f>_xll.qlCalendarAdvance("TARGET",C683,B684,"mf")</f>
        <v>43801</v>
      </c>
      <c r="D684" s="120">
        <f>_xll.xlShmInterpRateFwd($D$3&amp;T(CalculationTrigger2),C684,,5,C685)</f>
        <v>1.8894012371611201E-3</v>
      </c>
      <c r="E684" s="260">
        <f>_xll.xlShmInterpRateFwd($E$3&amp;T(CalculationTrigger2),C684,,5,C685)</f>
        <v>1.8520857549665121E-3</v>
      </c>
      <c r="F684" s="260">
        <f>_xll.xlShmInterpRateFwd($F$3&amp;T(CalculationTrigger2),C684,,5,C685)</f>
        <v>1.6760481844772623E-3</v>
      </c>
      <c r="G684" s="268">
        <f t="shared" si="20"/>
        <v>0.3731548219460803</v>
      </c>
      <c r="H684" s="275">
        <f t="shared" si="21"/>
        <v>1.760375704892498</v>
      </c>
      <c r="I684" s="250"/>
      <c r="J684" s="251"/>
      <c r="K684" s="251"/>
      <c r="L684" s="251"/>
    </row>
    <row r="685" spans="2:12" x14ac:dyDescent="0.2">
      <c r="B685" s="112" t="s">
        <v>156</v>
      </c>
      <c r="C685" s="113">
        <f>_xll.qlCalendarAdvance("TARGET",C684,B685,"mf")</f>
        <v>43802</v>
      </c>
      <c r="D685" s="120">
        <f>_xll.xlShmInterpRateFwd($D$3&amp;T(CalculationTrigger2),C685,,5,C686)</f>
        <v>1.8965260883510803E-3</v>
      </c>
      <c r="E685" s="260">
        <f>_xll.xlShmInterpRateFwd($E$3&amp;T(CalculationTrigger2),C685,,5,C686)</f>
        <v>1.8589735771284135E-3</v>
      </c>
      <c r="F685" s="260">
        <f>_xll.xlShmInterpRateFwd($F$3&amp;T(CalculationTrigger2),C685,,5,C686)</f>
        <v>1.6818901426038284E-3</v>
      </c>
      <c r="G685" s="268">
        <f t="shared" si="20"/>
        <v>0.3755251122266679</v>
      </c>
      <c r="H685" s="275">
        <f t="shared" si="21"/>
        <v>1.7708343452458513</v>
      </c>
      <c r="I685" s="250"/>
      <c r="J685" s="251"/>
      <c r="K685" s="251"/>
      <c r="L685" s="251"/>
    </row>
    <row r="686" spans="2:12" x14ac:dyDescent="0.2">
      <c r="B686" s="112" t="s">
        <v>156</v>
      </c>
      <c r="C686" s="113">
        <f>_xll.qlCalendarAdvance("TARGET",C685,B686,"mf")</f>
        <v>43803</v>
      </c>
      <c r="D686" s="120">
        <f>_xll.xlShmInterpRateFwd($D$3&amp;T(CalculationTrigger2),C686,,5,C687)</f>
        <v>1.9036422161091502E-3</v>
      </c>
      <c r="E686" s="260">
        <f>_xll.xlShmInterpRateFwd($E$3&amp;T(CalculationTrigger2),C686,,5,C687)</f>
        <v>1.8658561513447006E-3</v>
      </c>
      <c r="F686" s="260">
        <f>_xll.xlShmInterpRateFwd($F$3&amp;T(CalculationTrigger2),C686,,5,C687)</f>
        <v>1.6877427124861238E-3</v>
      </c>
      <c r="G686" s="268">
        <f t="shared" si="20"/>
        <v>0.37786064764449601</v>
      </c>
      <c r="H686" s="275">
        <f t="shared" si="21"/>
        <v>1.781134388585768</v>
      </c>
      <c r="I686" s="250"/>
      <c r="J686" s="251"/>
      <c r="K686" s="251"/>
      <c r="L686" s="251"/>
    </row>
    <row r="687" spans="2:12" x14ac:dyDescent="0.2">
      <c r="B687" s="112" t="s">
        <v>156</v>
      </c>
      <c r="C687" s="113">
        <f>_xll.qlCalendarAdvance("TARGET",C686,B687,"mf")</f>
        <v>43804</v>
      </c>
      <c r="D687" s="120">
        <f>_xll.xlShmInterpRateFwd($D$3&amp;T(CalculationTrigger2),C687,,5,C688)</f>
        <v>1.9107495648765023E-3</v>
      </c>
      <c r="E687" s="260">
        <f>_xll.xlShmInterpRateFwd($E$3&amp;T(CalculationTrigger2),C687,,5,C688)</f>
        <v>1.8727334384690244E-3</v>
      </c>
      <c r="F687" s="260">
        <f>_xll.xlShmInterpRateFwd($F$3&amp;T(CalculationTrigger2),C687,,5,C688)</f>
        <v>1.6936059295832463E-3</v>
      </c>
      <c r="G687" s="268">
        <f t="shared" si="20"/>
        <v>0.3801612640747789</v>
      </c>
      <c r="H687" s="275">
        <f t="shared" si="21"/>
        <v>1.791275088857782</v>
      </c>
      <c r="I687" s="250"/>
      <c r="J687" s="251"/>
      <c r="K687" s="251"/>
      <c r="L687" s="251"/>
    </row>
    <row r="688" spans="2:12" x14ac:dyDescent="0.2">
      <c r="B688" s="112" t="s">
        <v>156</v>
      </c>
      <c r="C688" s="113">
        <f>_xll.qlCalendarAdvance("TARGET",C687,B688,"mf")</f>
        <v>43805</v>
      </c>
      <c r="D688" s="120">
        <f>_xll.xlShmInterpRateFwd($D$3&amp;T(CalculationTrigger2),C688,,5,C689)</f>
        <v>1.9249448735271621E-3</v>
      </c>
      <c r="E688" s="260">
        <f>_xll.xlShmInterpRateFwd($E$3&amp;T(CalculationTrigger2),C688,,5,C689)</f>
        <v>1.8864799434000375E-3</v>
      </c>
      <c r="F688" s="260">
        <f>_xll.xlShmInterpRateFwd($F$3&amp;T(CalculationTrigger2),C688,,5,C689)</f>
        <v>1.7053759984221259E-3</v>
      </c>
      <c r="G688" s="268">
        <f t="shared" si="20"/>
        <v>0.38464930127124614</v>
      </c>
      <c r="H688" s="275">
        <f t="shared" si="21"/>
        <v>1.8110394497791162</v>
      </c>
      <c r="I688" s="250"/>
      <c r="J688" s="251"/>
      <c r="K688" s="251"/>
      <c r="L688" s="251"/>
    </row>
    <row r="689" spans="2:12" x14ac:dyDescent="0.2">
      <c r="B689" s="112" t="s">
        <v>156</v>
      </c>
      <c r="C689" s="113">
        <f>_xll.qlCalendarAdvance("TARGET",C688,B689,"mf")</f>
        <v>43808</v>
      </c>
      <c r="D689" s="120">
        <f>_xll.xlShmInterpRateFwd($D$3&amp;T(CalculationTrigger2),C689,,5,C690)</f>
        <v>1.9390900602397206E-3</v>
      </c>
      <c r="E689" s="260">
        <f>_xll.xlShmInterpRateFwd($E$3&amp;T(CalculationTrigger2),C689,,5,C690)</f>
        <v>1.9001889332816084E-3</v>
      </c>
      <c r="F689" s="260">
        <f>_xll.xlShmInterpRateFwd($F$3&amp;T(CalculationTrigger2),C689,,5,C690)</f>
        <v>1.7171659747635553E-3</v>
      </c>
      <c r="G689" s="268">
        <f t="shared" si="20"/>
        <v>0.38901126958112248</v>
      </c>
      <c r="H689" s="275">
        <f t="shared" si="21"/>
        <v>1.8302295851805304</v>
      </c>
      <c r="I689" s="250"/>
      <c r="J689" s="251"/>
      <c r="K689" s="251"/>
      <c r="L689" s="251"/>
    </row>
    <row r="690" spans="2:12" x14ac:dyDescent="0.2">
      <c r="B690" s="112" t="s">
        <v>156</v>
      </c>
      <c r="C690" s="113">
        <f>_xll.qlCalendarAdvance("TARGET",C689,B690,"mf")</f>
        <v>43809</v>
      </c>
      <c r="D690" s="120">
        <f>_xll.xlShmInterpRateFwd($D$3&amp;T(CalculationTrigger2),C690,,5,C691)</f>
        <v>1.9461526812786642E-3</v>
      </c>
      <c r="E690" s="260">
        <f>_xll.xlShmInterpRateFwd($E$3&amp;T(CalculationTrigger2),C690,,5,C691)</f>
        <v>1.9070391979127833E-3</v>
      </c>
      <c r="F690" s="260">
        <f>_xll.xlShmInterpRateFwd($F$3&amp;T(CalculationTrigger2),C690,,5,C691)</f>
        <v>1.7230829569038124E-3</v>
      </c>
      <c r="G690" s="268">
        <f t="shared" si="20"/>
        <v>0.39113483365880869</v>
      </c>
      <c r="H690" s="275">
        <f t="shared" si="21"/>
        <v>1.839562410089709</v>
      </c>
      <c r="I690" s="250"/>
      <c r="J690" s="251"/>
      <c r="K690" s="251"/>
      <c r="L690" s="251"/>
    </row>
    <row r="691" spans="2:12" x14ac:dyDescent="0.2">
      <c r="B691" s="112" t="s">
        <v>156</v>
      </c>
      <c r="C691" s="113">
        <f>_xll.qlCalendarAdvance("TARGET",C690,B691,"mf")</f>
        <v>43810</v>
      </c>
      <c r="D691" s="120">
        <f>_xll.xlShmInterpRateFwd($D$3&amp;T(CalculationTrigger2),C691,,5,C692)</f>
        <v>1.9532061899737697E-3</v>
      </c>
      <c r="E691" s="260">
        <f>_xll.xlShmInterpRateFwd($E$3&amp;T(CalculationTrigger2),C691,,5,C692)</f>
        <v>1.9138839406143101E-3</v>
      </c>
      <c r="F691" s="260">
        <f>_xll.xlShmInterpRateFwd($F$3&amp;T(CalculationTrigger2),C691,,5,C692)</f>
        <v>1.7290107978789602E-3</v>
      </c>
      <c r="G691" s="268">
        <f t="shared" si="20"/>
        <v>0.39322249359459566</v>
      </c>
      <c r="H691" s="275">
        <f t="shared" si="21"/>
        <v>1.8487314273534992</v>
      </c>
      <c r="I691" s="250"/>
      <c r="J691" s="251"/>
      <c r="K691" s="251"/>
      <c r="L691" s="251"/>
    </row>
    <row r="692" spans="2:12" x14ac:dyDescent="0.2">
      <c r="B692" s="112" t="s">
        <v>156</v>
      </c>
      <c r="C692" s="113">
        <f>_xll.qlCalendarAdvance("TARGET",C691,B692,"mf")</f>
        <v>43811</v>
      </c>
      <c r="D692" s="120">
        <f>_xll.xlShmInterpRateFwd($D$3&amp;T(CalculationTrigger2),C692,,5,C693)</f>
        <v>1.9602505310903468E-3</v>
      </c>
      <c r="E692" s="260">
        <f>_xll.xlShmInterpRateFwd($E$3&amp;T(CalculationTrigger2),C692,,5,C693)</f>
        <v>1.9207231223613724E-3</v>
      </c>
      <c r="F692" s="260">
        <f>_xll.xlShmInterpRateFwd($F$3&amp;T(CalculationTrigger2),C692,,5,C693)</f>
        <v>1.7349495329860474E-3</v>
      </c>
      <c r="G692" s="268">
        <f t="shared" si="20"/>
        <v>0.39527408728974417</v>
      </c>
      <c r="H692" s="275">
        <f t="shared" si="21"/>
        <v>1.85773589375325</v>
      </c>
      <c r="I692" s="250"/>
      <c r="J692" s="251"/>
      <c r="K692" s="251"/>
      <c r="L692" s="251"/>
    </row>
    <row r="693" spans="2:12" x14ac:dyDescent="0.2">
      <c r="B693" s="112" t="s">
        <v>156</v>
      </c>
      <c r="C693" s="113">
        <f>_xll.qlCalendarAdvance("TARGET",C692,B693,"mf")</f>
        <v>43812</v>
      </c>
      <c r="D693" s="120">
        <f>_xll.xlShmInterpRateFwd($D$3&amp;T(CalculationTrigger2),C693,,5,C694)</f>
        <v>1.974319055310713E-3</v>
      </c>
      <c r="E693" s="260">
        <f>_xll.xlShmInterpRateFwd($E$3&amp;T(CalculationTrigger2),C693,,5,C694)</f>
        <v>1.9343930048826715E-3</v>
      </c>
      <c r="F693" s="260">
        <f>_xll.xlShmInterpRateFwd($F$3&amp;T(CalculationTrigger2),C693,,5,C694)</f>
        <v>1.7468718542484765E-3</v>
      </c>
      <c r="G693" s="268">
        <f t="shared" si="20"/>
        <v>0.39926050428041543</v>
      </c>
      <c r="H693" s="275">
        <f t="shared" si="21"/>
        <v>1.8752115063419497</v>
      </c>
      <c r="I693" s="250"/>
      <c r="J693" s="251"/>
      <c r="K693" s="251"/>
      <c r="L693" s="251"/>
    </row>
    <row r="694" spans="2:12" x14ac:dyDescent="0.2">
      <c r="B694" s="112" t="s">
        <v>156</v>
      </c>
      <c r="C694" s="113">
        <f>_xll.qlCalendarAdvance("TARGET",C693,B694,"mf")</f>
        <v>43815</v>
      </c>
      <c r="D694" s="120">
        <f>_xll.xlShmInterpRateFwd($D$3&amp;T(CalculationTrigger2),C694,,5,C695)</f>
        <v>1.9883351064863206E-3</v>
      </c>
      <c r="E694" s="260">
        <f>_xll.xlShmInterpRateFwd($E$3&amp;T(CalculationTrigger2),C694,,5,C695)</f>
        <v>1.9480234560665807E-3</v>
      </c>
      <c r="F694" s="260">
        <f>_xll.xlShmInterpRateFwd($F$3&amp;T(CalculationTrigger2),C694,,5,C695)</f>
        <v>1.758814121850183E-3</v>
      </c>
      <c r="G694" s="268">
        <f t="shared" si="20"/>
        <v>0.40311650419739892</v>
      </c>
      <c r="H694" s="275">
        <f t="shared" si="21"/>
        <v>1.892093342163977</v>
      </c>
      <c r="I694" s="250"/>
      <c r="J694" s="251"/>
      <c r="K694" s="251"/>
      <c r="L694" s="251"/>
    </row>
    <row r="695" spans="2:12" x14ac:dyDescent="0.2">
      <c r="B695" s="112" t="s">
        <v>156</v>
      </c>
      <c r="C695" s="113">
        <f>_xll.qlCalendarAdvance("TARGET",C694,B695,"mf")</f>
        <v>43816</v>
      </c>
      <c r="D695" s="120">
        <f>_xll.xlShmInterpRateFwd($D$3&amp;T(CalculationTrigger2),C695,,5,C696)</f>
        <v>1.9953327754353052E-3</v>
      </c>
      <c r="E695" s="260">
        <f>_xll.xlShmInterpRateFwd($E$3&amp;T(CalculationTrigger2),C695,,5,C696)</f>
        <v>1.9548342456832354E-3</v>
      </c>
      <c r="F695" s="260">
        <f>_xll.xlShmInterpRateFwd($F$3&amp;T(CalculationTrigger2),C695,,5,C696)</f>
        <v>1.7648078575592148E-3</v>
      </c>
      <c r="G695" s="268">
        <f t="shared" si="20"/>
        <v>0.40498529752069823</v>
      </c>
      <c r="H695" s="275">
        <f t="shared" si="21"/>
        <v>1.900263881240206</v>
      </c>
      <c r="I695" s="250"/>
      <c r="J695" s="251"/>
      <c r="K695" s="251"/>
      <c r="L695" s="251"/>
    </row>
    <row r="696" spans="2:12" x14ac:dyDescent="0.2">
      <c r="B696" s="112" t="s">
        <v>156</v>
      </c>
      <c r="C696" s="113">
        <f>_xll.qlCalendarAdvance("TARGET",C695,B696,"mf")</f>
        <v>43817</v>
      </c>
      <c r="D696" s="120">
        <f>_xll.xlShmInterpRateFwd($D$3&amp;T(CalculationTrigger2),C696,,5,C697)</f>
        <v>2.0023209432091975E-3</v>
      </c>
      <c r="E696" s="260">
        <f>_xll.xlShmInterpRateFwd($E$3&amp;T(CalculationTrigger2),C696,,5,C697)</f>
        <v>1.9616392393048982E-3</v>
      </c>
      <c r="F696" s="260">
        <f>_xll.xlShmInterpRateFwd($F$3&amp;T(CalculationTrigger2),C696,,5,C697)</f>
        <v>1.7708126993447113E-3</v>
      </c>
      <c r="G696" s="268">
        <f t="shared" si="20"/>
        <v>0.4068170390429931</v>
      </c>
      <c r="H696" s="275">
        <f t="shared" si="21"/>
        <v>1.9082653996018686</v>
      </c>
      <c r="I696" s="250"/>
      <c r="J696" s="251"/>
      <c r="K696" s="251"/>
      <c r="L696" s="251"/>
    </row>
    <row r="697" spans="2:12" x14ac:dyDescent="0.2">
      <c r="B697" s="112" t="s">
        <v>156</v>
      </c>
      <c r="C697" s="113">
        <f>_xll.qlCalendarAdvance("TARGET",C696,B697,"mf")</f>
        <v>43818</v>
      </c>
      <c r="D697" s="120">
        <f>_xll.xlShmInterpRateFwd($D$3&amp;T(CalculationTrigger2),C697,,5,C698)</f>
        <v>2.0092995544111632E-3</v>
      </c>
      <c r="E697" s="260">
        <f>_xll.xlShmInterpRateFwd($E$3&amp;T(CalculationTrigger2),C697,,5,C698)</f>
        <v>1.9684383980688096E-3</v>
      </c>
      <c r="F697" s="260">
        <f>_xll.xlShmInterpRateFwd($F$3&amp;T(CalculationTrigger2),C697,,5,C698)</f>
        <v>1.7768286823821985E-3</v>
      </c>
      <c r="G697" s="268">
        <f t="shared" si="20"/>
        <v>0.40861156342353666</v>
      </c>
      <c r="H697" s="275">
        <f t="shared" si="21"/>
        <v>1.9160971568661103</v>
      </c>
      <c r="I697" s="250"/>
      <c r="J697" s="251"/>
      <c r="K697" s="251"/>
      <c r="L697" s="251"/>
    </row>
    <row r="698" spans="2:12" x14ac:dyDescent="0.2">
      <c r="B698" s="112" t="s">
        <v>156</v>
      </c>
      <c r="C698" s="113">
        <f>_xll.qlCalendarAdvance("TARGET",C697,B698,"mf")</f>
        <v>43819</v>
      </c>
      <c r="D698" s="120">
        <f>_xll.xlShmInterpRateFwd($D$3&amp;T(CalculationTrigger2),C698,,5,C699)</f>
        <v>2.0232358585183679E-3</v>
      </c>
      <c r="E698" s="260">
        <f>_xll.xlShmInterpRateFwd($E$3&amp;T(CalculationTrigger2),C698,,5,C699)</f>
        <v>1.982027832598353E-3</v>
      </c>
      <c r="F698" s="260">
        <f>_xll.xlShmInterpRateFwd($F$3&amp;T(CalculationTrigger2),C698,,5,C699)</f>
        <v>1.7889067302431973E-3</v>
      </c>
      <c r="G698" s="268">
        <f t="shared" si="20"/>
        <v>0.41208025920014874</v>
      </c>
      <c r="H698" s="275">
        <f t="shared" si="21"/>
        <v>1.9312110235515569</v>
      </c>
      <c r="I698" s="250"/>
      <c r="J698" s="251"/>
      <c r="K698" s="251"/>
      <c r="L698" s="251"/>
    </row>
    <row r="699" spans="2:12" x14ac:dyDescent="0.2">
      <c r="B699" s="112" t="s">
        <v>156</v>
      </c>
      <c r="C699" s="113">
        <f>_xll.qlCalendarAdvance("TARGET",C698,B699,"mf")</f>
        <v>43822</v>
      </c>
      <c r="D699" s="120">
        <f>_xll.xlShmInterpRateFwd($D$3&amp;T(CalculationTrigger2),C699,,5,C700)</f>
        <v>2.037117321915703E-3</v>
      </c>
      <c r="E699" s="260">
        <f>_xll.xlShmInterpRateFwd($E$3&amp;T(CalculationTrigger2),C699,,5,C700)</f>
        <v>1.9955759005241339E-3</v>
      </c>
      <c r="F699" s="260">
        <f>_xll.xlShmInterpRateFwd($F$3&amp;T(CalculationTrigger2),C699,,5,C700)</f>
        <v>1.8010047337236096E-3</v>
      </c>
      <c r="G699" s="268">
        <f t="shared" si="20"/>
        <v>0.41541421391569183</v>
      </c>
      <c r="H699" s="275">
        <f t="shared" si="21"/>
        <v>1.9457116680052429</v>
      </c>
      <c r="I699" s="250"/>
      <c r="J699" s="251"/>
      <c r="K699" s="251"/>
      <c r="L699" s="251"/>
    </row>
    <row r="700" spans="2:12" x14ac:dyDescent="0.2">
      <c r="B700" s="112" t="s">
        <v>156</v>
      </c>
      <c r="C700" s="113">
        <f>_xll.qlCalendarAdvance("TARGET",C699,B700,"mf")</f>
        <v>43823</v>
      </c>
      <c r="D700" s="120">
        <f>_xll.xlShmInterpRateFwd($D$3&amp;T(CalculationTrigger2),C700,,5,C701)</f>
        <v>2.0509756308761148E-3</v>
      </c>
      <c r="E700" s="260">
        <f>_xll.xlShmInterpRateFwd($E$3&amp;T(CalculationTrigger2),C700,,5,C701)</f>
        <v>2.0091176470614894E-3</v>
      </c>
      <c r="F700" s="260">
        <f>_xll.xlShmInterpRateFwd($F$3&amp;T(CalculationTrigger2),C700,,5,C701)</f>
        <v>1.8131733283841967E-3</v>
      </c>
      <c r="G700" s="268">
        <f t="shared" si="20"/>
        <v>0.41857983814625432</v>
      </c>
      <c r="H700" s="275">
        <f t="shared" si="21"/>
        <v>1.9594431867729265</v>
      </c>
      <c r="I700" s="250"/>
      <c r="J700" s="251"/>
      <c r="K700" s="251"/>
      <c r="L700" s="251"/>
    </row>
    <row r="701" spans="2:12" x14ac:dyDescent="0.2">
      <c r="B701" s="112" t="s">
        <v>156</v>
      </c>
      <c r="C701" s="113">
        <f>_xll.qlCalendarAdvance("TARGET",C700,B701,"mf")</f>
        <v>43826</v>
      </c>
      <c r="D701" s="120">
        <f>_xll.xlShmInterpRateFwd($D$3&amp;T(CalculationTrigger2),C701,,5,C702)</f>
        <v>2.0716762285114005E-3</v>
      </c>
      <c r="E701" s="260">
        <f>_xll.xlShmInterpRateFwd($E$3&amp;T(CalculationTrigger2),C701,,5,C702)</f>
        <v>2.0293710032630581E-3</v>
      </c>
      <c r="F701" s="260">
        <f>_xll.xlShmInterpRateFwd($F$3&amp;T(CalculationTrigger2),C701,,5,C702)</f>
        <v>1.831492735162376E-3</v>
      </c>
      <c r="G701" s="268">
        <f t="shared" si="20"/>
        <v>0.4230522524834241</v>
      </c>
      <c r="H701" s="275">
        <f t="shared" si="21"/>
        <v>1.9787826810068214</v>
      </c>
      <c r="I701" s="250"/>
      <c r="J701" s="251"/>
      <c r="K701" s="251"/>
      <c r="L701" s="251"/>
    </row>
    <row r="702" spans="2:12" x14ac:dyDescent="0.2">
      <c r="B702" s="112" t="s">
        <v>156</v>
      </c>
      <c r="C702" s="113">
        <f>_xll.qlCalendarAdvance("TARGET",C701,B702,"mf")</f>
        <v>43829</v>
      </c>
      <c r="D702" s="120">
        <f>_xll.xlShmInterpRateFwd($D$3&amp;T(CalculationTrigger2),C702,,5,C703)</f>
        <v>2.0854176523636106E-3</v>
      </c>
      <c r="E702" s="260">
        <f>_xll.xlShmInterpRateFwd($E$3&amp;T(CalculationTrigger2),C702,,5,C703)</f>
        <v>2.0428328436416319E-3</v>
      </c>
      <c r="F702" s="260">
        <f>_xll.xlShmInterpRateFwd($F$3&amp;T(CalculationTrigger2),C702,,5,C703)</f>
        <v>1.8437499190346364E-3</v>
      </c>
      <c r="G702" s="268">
        <f t="shared" si="20"/>
        <v>0.42584808721978734</v>
      </c>
      <c r="H702" s="275">
        <f t="shared" si="21"/>
        <v>1.9908292460699553</v>
      </c>
      <c r="I702" s="250"/>
      <c r="J702" s="251"/>
      <c r="K702" s="251"/>
      <c r="L702" s="251"/>
    </row>
    <row r="703" spans="2:12" x14ac:dyDescent="0.2">
      <c r="B703" s="112" t="s">
        <v>156</v>
      </c>
      <c r="C703" s="113">
        <f>_xll.qlCalendarAdvance("TARGET",C702,B703,"mf")</f>
        <v>43830</v>
      </c>
      <c r="D703" s="120">
        <f>_xll.xlShmInterpRateFwd($D$3&amp;T(CalculationTrigger2),C703,,5,C704)</f>
        <v>2.0957079273077146E-3</v>
      </c>
      <c r="E703" s="260">
        <f>_xll.xlShmInterpRateFwd($E$3&amp;T(CalculationTrigger2),C703,,5,C704)</f>
        <v>2.0529245748866273E-3</v>
      </c>
      <c r="F703" s="260">
        <f>_xll.xlShmInterpRateFwd($F$3&amp;T(CalculationTrigger2),C703,,5,C704)</f>
        <v>1.8529890710647196E-3</v>
      </c>
      <c r="G703" s="268">
        <f t="shared" si="20"/>
        <v>0.42783352421087334</v>
      </c>
      <c r="H703" s="275">
        <f t="shared" si="21"/>
        <v>1.9993550382190763</v>
      </c>
      <c r="I703" s="250"/>
      <c r="J703" s="251"/>
      <c r="K703" s="251"/>
      <c r="L703" s="251"/>
    </row>
    <row r="704" spans="2:12" x14ac:dyDescent="0.2">
      <c r="B704" s="112" t="s">
        <v>156</v>
      </c>
      <c r="C704" s="113">
        <f>_xll.qlCalendarAdvance("TARGET",C703,B704,"mf")</f>
        <v>43832</v>
      </c>
      <c r="D704" s="120">
        <f>_xll.xlShmInterpRateFwd($D$3&amp;T(CalculationTrigger2),C704,,5,C705)</f>
        <v>2.1059655562247247E-3</v>
      </c>
      <c r="E704" s="260">
        <f>_xll.xlShmInterpRateFwd($E$3&amp;T(CalculationTrigger2),C704,,5,C705)</f>
        <v>2.062992033137897E-3</v>
      </c>
      <c r="F704" s="260">
        <f>_xll.xlShmInterpRateFwd($F$3&amp;T(CalculationTrigger2),C704,,5,C705)</f>
        <v>1.8622420519947035E-3</v>
      </c>
      <c r="G704" s="268">
        <f t="shared" si="20"/>
        <v>0.42973523086827731</v>
      </c>
      <c r="H704" s="275">
        <f t="shared" si="21"/>
        <v>2.0074998114319347</v>
      </c>
      <c r="I704" s="250"/>
      <c r="J704" s="251"/>
      <c r="K704" s="251"/>
      <c r="L704" s="251"/>
    </row>
    <row r="705" spans="2:12" x14ac:dyDescent="0.2">
      <c r="B705" s="112" t="s">
        <v>156</v>
      </c>
      <c r="C705" s="113">
        <f>_xll.qlCalendarAdvance("TARGET",C704,B705,"mf")</f>
        <v>43833</v>
      </c>
      <c r="D705" s="120">
        <f>_xll.xlShmInterpRateFwd($D$3&amp;T(CalculationTrigger2),C705,,5,C706)</f>
        <v>2.119621110506743E-3</v>
      </c>
      <c r="E705" s="260">
        <f>_xll.xlShmInterpRateFwd($E$3&amp;T(CalculationTrigger2),C705,,5,C706)</f>
        <v>2.0764090935955714E-3</v>
      </c>
      <c r="F705" s="260">
        <f>_xll.xlShmInterpRateFwd($F$3&amp;T(CalculationTrigger2),C705,,5,C706)</f>
        <v>1.8746419778512898E-3</v>
      </c>
      <c r="G705" s="268">
        <f t="shared" si="20"/>
        <v>0.43212016911171619</v>
      </c>
      <c r="H705" s="275">
        <f t="shared" si="21"/>
        <v>2.0176711574428161</v>
      </c>
      <c r="I705" s="250"/>
      <c r="J705" s="251"/>
      <c r="K705" s="251"/>
      <c r="L705" s="251"/>
    </row>
    <row r="706" spans="2:12" x14ac:dyDescent="0.2">
      <c r="B706" s="112" t="s">
        <v>156</v>
      </c>
      <c r="C706" s="113">
        <f>_xll.qlCalendarAdvance("TARGET",C705,B706,"mf")</f>
        <v>43836</v>
      </c>
      <c r="D706" s="120">
        <f>_xll.xlShmInterpRateFwd($D$3&amp;T(CalculationTrigger2),C706,,5,C707)</f>
        <v>2.133217043689857E-3</v>
      </c>
      <c r="E706" s="260">
        <f>_xll.xlShmInterpRateFwd($E$3&amp;T(CalculationTrigger2),C706,,5,C707)</f>
        <v>2.08978086239393E-3</v>
      </c>
      <c r="F706" s="260">
        <f>_xll.xlShmInterpRateFwd($F$3&amp;T(CalculationTrigger2),C706,,5,C707)</f>
        <v>1.8870617857614928E-3</v>
      </c>
      <c r="G706" s="268">
        <f t="shared" si="20"/>
        <v>0.43436181295927051</v>
      </c>
      <c r="H706" s="275">
        <f t="shared" si="21"/>
        <v>2.0271907663243725</v>
      </c>
      <c r="I706" s="250"/>
      <c r="J706" s="251"/>
      <c r="K706" s="251"/>
      <c r="L706" s="251"/>
    </row>
    <row r="707" spans="2:12" x14ac:dyDescent="0.2">
      <c r="B707" s="112" t="s">
        <v>156</v>
      </c>
      <c r="C707" s="113">
        <f>_xll.qlCalendarAdvance("TARGET",C706,B707,"mf")</f>
        <v>43837</v>
      </c>
      <c r="D707" s="120">
        <f>_xll.xlShmInterpRateFwd($D$3&amp;T(CalculationTrigger2),C707,,5,C708)</f>
        <v>2.1400035241033091E-3</v>
      </c>
      <c r="E707" s="260">
        <f>_xll.xlShmInterpRateFwd($E$3&amp;T(CalculationTrigger2),C707,,5,C708)</f>
        <v>2.096461721114073E-3</v>
      </c>
      <c r="F707" s="260">
        <f>_xll.xlShmInterpRateFwd($F$3&amp;T(CalculationTrigger2),C707,,5,C708)</f>
        <v>1.8932961610295589E-3</v>
      </c>
      <c r="G707" s="268">
        <f t="shared" si="20"/>
        <v>0.43541802989236106</v>
      </c>
      <c r="H707" s="275">
        <f t="shared" si="21"/>
        <v>2.031655600845141</v>
      </c>
      <c r="I707" s="250"/>
      <c r="J707" s="251"/>
      <c r="K707" s="251"/>
      <c r="L707" s="251"/>
    </row>
    <row r="708" spans="2:12" x14ac:dyDescent="0.2">
      <c r="B708" s="112" t="s">
        <v>156</v>
      </c>
      <c r="C708" s="113">
        <f>_xll.qlCalendarAdvance("TARGET",C707,B708,"mf")</f>
        <v>43838</v>
      </c>
      <c r="D708" s="120">
        <f>_xll.xlShmInterpRateFwd($D$3&amp;T(CalculationTrigger2),C708,,5,C709)</f>
        <v>2.1467793369674493E-3</v>
      </c>
      <c r="E708" s="260">
        <f>_xll.xlShmInterpRateFwd($E$3&amp;T(CalculationTrigger2),C708,,5,C709)</f>
        <v>2.1031359623710786E-3</v>
      </c>
      <c r="F708" s="260">
        <f>_xll.xlShmInterpRateFwd($F$3&amp;T(CalculationTrigger2),C708,,5,C709)</f>
        <v>1.8995423836955709E-3</v>
      </c>
      <c r="G708" s="268">
        <f t="shared" si="20"/>
        <v>0.43643374596370743</v>
      </c>
      <c r="H708" s="275">
        <f t="shared" si="21"/>
        <v>2.0359357867550765</v>
      </c>
      <c r="I708" s="250"/>
      <c r="J708" s="251"/>
      <c r="K708" s="251"/>
      <c r="L708" s="251"/>
    </row>
    <row r="709" spans="2:12" x14ac:dyDescent="0.2">
      <c r="B709" s="112" t="s">
        <v>156</v>
      </c>
      <c r="C709" s="113">
        <f>_xll.qlCalendarAdvance("TARGET",C708,B709,"mf")</f>
        <v>43839</v>
      </c>
      <c r="D709" s="120">
        <f>_xll.xlShmInterpRateFwd($D$3&amp;T(CalculationTrigger2),C709,,5,C710)</f>
        <v>2.1535444265205908E-3</v>
      </c>
      <c r="E709" s="260">
        <f>_xll.xlShmInterpRateFwd($E$3&amp;T(CalculationTrigger2),C709,,5,C710)</f>
        <v>2.1098035467347499E-3</v>
      </c>
      <c r="F709" s="260">
        <f>_xll.xlShmInterpRateFwd($F$3&amp;T(CalculationTrigger2),C709,,5,C710)</f>
        <v>1.9058004888946746E-3</v>
      </c>
      <c r="G709" s="268">
        <f t="shared" ref="G709:G772" si="22">(D709-E709)*10000</f>
        <v>0.4374087978584098</v>
      </c>
      <c r="H709" s="275">
        <f t="shared" ref="H709:H772" si="23">(E709-F709)*10000</f>
        <v>2.0400305784007529</v>
      </c>
      <c r="I709" s="250"/>
      <c r="J709" s="251"/>
      <c r="K709" s="251"/>
      <c r="L709" s="251"/>
    </row>
    <row r="710" spans="2:12" x14ac:dyDescent="0.2">
      <c r="B710" s="112" t="s">
        <v>156</v>
      </c>
      <c r="C710" s="113">
        <f>_xll.qlCalendarAdvance("TARGET",C709,B710,"mf")</f>
        <v>43840</v>
      </c>
      <c r="D710" s="120">
        <f>_xll.xlShmInterpRateFwd($D$3&amp;T(CalculationTrigger2),C710,,5,C711)</f>
        <v>2.1670514497676178E-3</v>
      </c>
      <c r="E710" s="260">
        <f>_xll.xlShmInterpRateFwd($E$3&amp;T(CalculationTrigger2),C710,,5,C711)</f>
        <v>2.123128680223589E-3</v>
      </c>
      <c r="F710" s="260">
        <f>_xll.xlShmInterpRateFwd($F$3&amp;T(CalculationTrigger2),C710,,5,C711)</f>
        <v>1.9183665671779744E-3</v>
      </c>
      <c r="G710" s="268">
        <f t="shared" si="22"/>
        <v>0.43922769544028817</v>
      </c>
      <c r="H710" s="275">
        <f t="shared" si="23"/>
        <v>2.0476211304561458</v>
      </c>
      <c r="I710" s="250"/>
      <c r="J710" s="251"/>
      <c r="K710" s="251"/>
      <c r="L710" s="251"/>
    </row>
    <row r="711" spans="2:12" x14ac:dyDescent="0.2">
      <c r="B711" s="112" t="s">
        <v>156</v>
      </c>
      <c r="C711" s="113">
        <f>_xll.qlCalendarAdvance("TARGET",C710,B711,"mf")</f>
        <v>43843</v>
      </c>
      <c r="D711" s="120">
        <f>_xll.xlShmInterpRateFwd($D$3&amp;T(CalculationTrigger2),C711,,5,C712)</f>
        <v>2.1804964417383183E-3</v>
      </c>
      <c r="E711" s="260">
        <f>_xll.xlShmInterpRateFwd($E$3&amp;T(CalculationTrigger2),C711,,5,C712)</f>
        <v>2.136406533824642E-3</v>
      </c>
      <c r="F711" s="260">
        <f>_xll.xlShmInterpRateFwd($F$3&amp;T(CalculationTrigger2),C711,,5,C712)</f>
        <v>1.9309524424259118E-3</v>
      </c>
      <c r="G711" s="268">
        <f t="shared" si="22"/>
        <v>0.44089907913676291</v>
      </c>
      <c r="H711" s="275">
        <f t="shared" si="23"/>
        <v>2.0545409139873025</v>
      </c>
      <c r="I711" s="250"/>
      <c r="J711" s="251"/>
      <c r="K711" s="251"/>
      <c r="L711" s="251"/>
    </row>
    <row r="712" spans="2:12" x14ac:dyDescent="0.2">
      <c r="B712" s="112" t="s">
        <v>156</v>
      </c>
      <c r="C712" s="113">
        <f>_xll.qlCalendarAdvance("TARGET",C711,B712,"mf")</f>
        <v>43844</v>
      </c>
      <c r="D712" s="120">
        <f>_xll.xlShmInterpRateFwd($D$3&amp;T(CalculationTrigger2),C712,,5,C713)</f>
        <v>2.1872070819985837E-3</v>
      </c>
      <c r="E712" s="260">
        <f>_xll.xlShmInterpRateFwd($E$3&amp;T(CalculationTrigger2),C712,,5,C713)</f>
        <v>2.1430402472934307E-3</v>
      </c>
      <c r="F712" s="260">
        <f>_xll.xlShmInterpRateFwd($F$3&amp;T(CalculationTrigger2),C712,,5,C713)</f>
        <v>1.9372704904382304E-3</v>
      </c>
      <c r="G712" s="268">
        <f t="shared" si="22"/>
        <v>0.44166834705153085</v>
      </c>
      <c r="H712" s="275">
        <f t="shared" si="23"/>
        <v>2.057697568552002</v>
      </c>
      <c r="I712" s="250"/>
      <c r="J712" s="251"/>
      <c r="K712" s="251"/>
      <c r="L712" s="251"/>
    </row>
    <row r="713" spans="2:12" x14ac:dyDescent="0.2">
      <c r="B713" s="112" t="s">
        <v>156</v>
      </c>
      <c r="C713" s="113">
        <f>_xll.qlCalendarAdvance("TARGET",C712,B713,"mf")</f>
        <v>43845</v>
      </c>
      <c r="D713" s="120">
        <f>_xll.xlShmInterpRateFwd($D$3&amp;T(CalculationTrigger2),C713,,5,C714)</f>
        <v>2.1939066657148732E-3</v>
      </c>
      <c r="E713" s="260">
        <f>_xll.xlShmInterpRateFwd($E$3&amp;T(CalculationTrigger2),C713,,5,C714)</f>
        <v>2.149667069192205E-3</v>
      </c>
      <c r="F713" s="260">
        <f>_xll.xlShmInterpRateFwd($F$3&amp;T(CalculationTrigger2),C713,,5,C714)</f>
        <v>1.9436006328077578E-3</v>
      </c>
      <c r="G713" s="268">
        <f t="shared" si="22"/>
        <v>0.4423959652266824</v>
      </c>
      <c r="H713" s="275">
        <f t="shared" si="23"/>
        <v>2.0606643638444719</v>
      </c>
      <c r="I713" s="250"/>
      <c r="J713" s="251"/>
      <c r="K713" s="251"/>
      <c r="L713" s="251"/>
    </row>
    <row r="714" spans="2:12" x14ac:dyDescent="0.2">
      <c r="B714" s="112" t="s">
        <v>156</v>
      </c>
      <c r="C714" s="113">
        <f>_xll.qlCalendarAdvance("TARGET",C713,B714,"mf")</f>
        <v>43846</v>
      </c>
      <c r="D714" s="120">
        <f>_xll.xlShmInterpRateFwd($D$3&amp;T(CalculationTrigger2),C714,,5,C715)</f>
        <v>2.2005951374496446E-3</v>
      </c>
      <c r="E714" s="260">
        <f>_xll.xlShmInterpRateFwd($E$3&amp;T(CalculationTrigger2),C714,,5,C715)</f>
        <v>2.1562869603338748E-3</v>
      </c>
      <c r="F714" s="260">
        <f>_xll.xlShmInterpRateFwd($F$3&amp;T(CalculationTrigger2),C714,,5,C715)</f>
        <v>1.9499429050344019E-3</v>
      </c>
      <c r="G714" s="268">
        <f t="shared" si="22"/>
        <v>0.44308177115769815</v>
      </c>
      <c r="H714" s="275">
        <f t="shared" si="23"/>
        <v>2.0634405529947291</v>
      </c>
      <c r="I714" s="250"/>
      <c r="J714" s="251"/>
      <c r="K714" s="251"/>
      <c r="L714" s="251"/>
    </row>
    <row r="715" spans="2:12" x14ac:dyDescent="0.2">
      <c r="B715" s="112" t="s">
        <v>156</v>
      </c>
      <c r="C715" s="113">
        <f>_xll.qlCalendarAdvance("TARGET",C714,B715,"mf")</f>
        <v>43847</v>
      </c>
      <c r="D715" s="120">
        <f>_xll.xlShmInterpRateFwd($D$3&amp;T(CalculationTrigger2),C715,,5,C716)</f>
        <v>2.2139481915375825E-3</v>
      </c>
      <c r="E715" s="260">
        <f>_xll.xlShmInterpRateFwd($E$3&amp;T(CalculationTrigger2),C715,,5,C716)</f>
        <v>2.1695163398194857E-3</v>
      </c>
      <c r="F715" s="260">
        <f>_xll.xlShmInterpRateFwd($F$3&amp;T(CalculationTrigger2),C715,,5,C716)</f>
        <v>1.9626786119938343E-3</v>
      </c>
      <c r="G715" s="268">
        <f t="shared" si="22"/>
        <v>0.44431851718096815</v>
      </c>
      <c r="H715" s="275">
        <f t="shared" si="23"/>
        <v>2.0683772782565137</v>
      </c>
      <c r="I715" s="250"/>
      <c r="J715" s="251"/>
      <c r="K715" s="251"/>
      <c r="L715" s="251"/>
    </row>
    <row r="716" spans="2:12" x14ac:dyDescent="0.2">
      <c r="B716" s="112" t="s">
        <v>156</v>
      </c>
      <c r="C716" s="113">
        <f>_xll.qlCalendarAdvance("TARGET",C715,B716,"mf")</f>
        <v>43850</v>
      </c>
      <c r="D716" s="120">
        <f>_xll.xlShmInterpRateFwd($D$3&amp;T(CalculationTrigger2),C716,,5,C717)</f>
        <v>2.2272367923779849E-3</v>
      </c>
      <c r="E716" s="260">
        <f>_xll.xlShmInterpRateFwd($E$3&amp;T(CalculationTrigger2),C716,,5,C717)</f>
        <v>2.1826964352084691E-3</v>
      </c>
      <c r="F716" s="260">
        <f>_xll.xlShmInterpRateFwd($F$3&amp;T(CalculationTrigger2),C716,,5,C717)</f>
        <v>1.9754339972425164E-3</v>
      </c>
      <c r="G716" s="268">
        <f t="shared" si="22"/>
        <v>0.44540357169515782</v>
      </c>
      <c r="H716" s="275">
        <f t="shared" si="23"/>
        <v>2.0726243796595272</v>
      </c>
      <c r="I716" s="250"/>
      <c r="J716" s="251"/>
      <c r="K716" s="251"/>
      <c r="L716" s="251"/>
    </row>
    <row r="717" spans="2:12" x14ac:dyDescent="0.2">
      <c r="B717" s="112" t="s">
        <v>156</v>
      </c>
      <c r="C717" s="113">
        <f>_xll.qlCalendarAdvance("TARGET",C716,B717,"mf")</f>
        <v>43851</v>
      </c>
      <c r="D717" s="120">
        <f>_xll.xlShmInterpRateFwd($D$3&amp;T(CalculationTrigger2),C717,,5,C718)</f>
        <v>2.2338688703724976E-3</v>
      </c>
      <c r="E717" s="260">
        <f>_xll.xlShmInterpRateFwd($E$3&amp;T(CalculationTrigger2),C717,,5,C718)</f>
        <v>2.1892810856901294E-3</v>
      </c>
      <c r="F717" s="260">
        <f>_xll.xlShmInterpRateFwd($F$3&amp;T(CalculationTrigger2),C717,,5,C718)</f>
        <v>1.9818374477686071E-3</v>
      </c>
      <c r="G717" s="268">
        <f t="shared" si="22"/>
        <v>0.44587784682368137</v>
      </c>
      <c r="H717" s="275">
        <f t="shared" si="23"/>
        <v>2.0744363792152232</v>
      </c>
      <c r="I717" s="250"/>
      <c r="J717" s="251"/>
      <c r="K717" s="251"/>
      <c r="L717" s="251"/>
    </row>
    <row r="718" spans="2:12" x14ac:dyDescent="0.2">
      <c r="B718" s="112" t="s">
        <v>156</v>
      </c>
      <c r="C718" s="113">
        <f>_xll.qlCalendarAdvance("TARGET",C717,B718,"mf")</f>
        <v>43852</v>
      </c>
      <c r="D718" s="120">
        <f>_xll.xlShmInterpRateFwd($D$3&amp;T(CalculationTrigger2),C718,,5,C719)</f>
        <v>2.2404895031117337E-3</v>
      </c>
      <c r="E718" s="260">
        <f>_xll.xlShmInterpRateFwd($E$3&amp;T(CalculationTrigger2),C718,,5,C719)</f>
        <v>2.1958585707783237E-3</v>
      </c>
      <c r="F718" s="260">
        <f>_xll.xlShmInterpRateFwd($F$3&amp;T(CalculationTrigger2),C718,,5,C719)</f>
        <v>1.9882532397736204E-3</v>
      </c>
      <c r="G718" s="268">
        <f t="shared" si="22"/>
        <v>0.44630932333410056</v>
      </c>
      <c r="H718" s="275">
        <f t="shared" si="23"/>
        <v>2.0760533100470329</v>
      </c>
      <c r="I718" s="250"/>
      <c r="J718" s="251"/>
      <c r="K718" s="251"/>
      <c r="L718" s="251"/>
    </row>
    <row r="719" spans="2:12" x14ac:dyDescent="0.2">
      <c r="B719" s="112" t="s">
        <v>156</v>
      </c>
      <c r="C719" s="113">
        <f>_xll.qlCalendarAdvance("TARGET",C718,B719,"mf")</f>
        <v>43853</v>
      </c>
      <c r="D719" s="120">
        <f>_xll.xlShmInterpRateFwd($D$3&amp;T(CalculationTrigger2),C719,,5,C720)</f>
        <v>2.2470986347933961E-3</v>
      </c>
      <c r="E719" s="260">
        <f>_xll.xlShmInterpRateFwd($E$3&amp;T(CalculationTrigger2),C719,,5,C720)</f>
        <v>2.2024288511238322E-3</v>
      </c>
      <c r="F719" s="260">
        <f>_xll.xlShmInterpRateFwd($F$3&amp;T(CalculationTrigger2),C719,,5,C720)</f>
        <v>1.9946814086764702E-3</v>
      </c>
      <c r="G719" s="268">
        <f t="shared" si="22"/>
        <v>0.44669783669563923</v>
      </c>
      <c r="H719" s="275">
        <f t="shared" si="23"/>
        <v>2.0774744244736203</v>
      </c>
      <c r="I719" s="250"/>
      <c r="J719" s="251"/>
      <c r="K719" s="251"/>
      <c r="L719" s="251"/>
    </row>
    <row r="720" spans="2:12" x14ac:dyDescent="0.2">
      <c r="B720" s="112" t="s">
        <v>156</v>
      </c>
      <c r="C720" s="113">
        <f>_xll.qlCalendarAdvance("TARGET",C719,B720,"mf")</f>
        <v>43854</v>
      </c>
      <c r="D720" s="120">
        <f>_xll.xlShmInterpRateFwd($D$3&amp;T(CalculationTrigger2),C720,,5,C721)</f>
        <v>2.2602922809611208E-3</v>
      </c>
      <c r="E720" s="260">
        <f>_xll.xlShmInterpRateFwd($E$3&amp;T(CalculationTrigger2),C720,,5,C721)</f>
        <v>2.2155586490064795E-3</v>
      </c>
      <c r="F720" s="260">
        <f>_xll.xlShmInterpRateFwd($F$3&amp;T(CalculationTrigger2),C720,,5,C721)</f>
        <v>2.0075902212023365E-3</v>
      </c>
      <c r="G720" s="268">
        <f t="shared" si="22"/>
        <v>0.44733631954641317</v>
      </c>
      <c r="H720" s="275">
        <f t="shared" si="23"/>
        <v>2.0796842780414302</v>
      </c>
      <c r="I720" s="250"/>
      <c r="J720" s="251"/>
      <c r="K720" s="251"/>
      <c r="L720" s="251"/>
    </row>
    <row r="721" spans="2:12" x14ac:dyDescent="0.2">
      <c r="B721" s="112" t="s">
        <v>156</v>
      </c>
      <c r="C721" s="113">
        <f>_xll.qlCalendarAdvance("TARGET",C720,B721,"mf")</f>
        <v>43857</v>
      </c>
      <c r="D721" s="120">
        <f>_xll.xlShmInterpRateFwd($D$3&amp;T(CalculationTrigger2),C721,,5,C722)</f>
        <v>2.2734190414629963E-3</v>
      </c>
      <c r="E721" s="260">
        <f>_xll.xlShmInterpRateFwd($E$3&amp;T(CalculationTrigger2),C721,,5,C722)</f>
        <v>2.2286371433220139E-3</v>
      </c>
      <c r="F721" s="260">
        <f>_xll.xlShmInterpRateFwd($F$3&amp;T(CalculationTrigger2),C721,,5,C722)</f>
        <v>2.0205185587675854E-3</v>
      </c>
      <c r="G721" s="268">
        <f t="shared" si="22"/>
        <v>0.44781898140982407</v>
      </c>
      <c r="H721" s="275">
        <f t="shared" si="23"/>
        <v>2.0811858455442849</v>
      </c>
      <c r="I721" s="250"/>
      <c r="J721" s="251"/>
      <c r="K721" s="251"/>
      <c r="L721" s="251"/>
    </row>
    <row r="722" spans="2:12" x14ac:dyDescent="0.2">
      <c r="B722" s="112" t="s">
        <v>156</v>
      </c>
      <c r="C722" s="113">
        <f>_xll.qlCalendarAdvance("TARGET",C721,B722,"mf")</f>
        <v>43858</v>
      </c>
      <c r="D722" s="120">
        <f>_xll.xlShmInterpRateFwd($D$3&amp;T(CalculationTrigger2),C722,,5,C723)</f>
        <v>2.2799698352392083E-3</v>
      </c>
      <c r="E722" s="260">
        <f>_xll.xlShmInterpRateFwd($E$3&amp;T(CalculationTrigger2),C722,,5,C723)</f>
        <v>2.2351708134843414E-3</v>
      </c>
      <c r="F722" s="260">
        <f>_xll.xlShmInterpRateFwd($F$3&amp;T(CalculationTrigger2),C722,,5,C723)</f>
        <v>2.0270091415389713E-3</v>
      </c>
      <c r="G722" s="268">
        <f t="shared" si="22"/>
        <v>0.44799021754866886</v>
      </c>
      <c r="H722" s="275">
        <f t="shared" si="23"/>
        <v>2.081616719453701</v>
      </c>
      <c r="I722" s="250"/>
      <c r="J722" s="251"/>
      <c r="K722" s="251"/>
      <c r="L722" s="251"/>
    </row>
    <row r="723" spans="2:12" x14ac:dyDescent="0.2">
      <c r="B723" s="112" t="s">
        <v>156</v>
      </c>
      <c r="C723" s="113">
        <f>_xll.qlCalendarAdvance("TARGET",C722,B723,"mf")</f>
        <v>43859</v>
      </c>
      <c r="D723" s="120">
        <f>_xll.xlShmInterpRateFwd($D$3&amp;T(CalculationTrigger2),C723,,5,C724)</f>
        <v>2.286508794764888E-3</v>
      </c>
      <c r="E723" s="260">
        <f>_xll.xlShmInterpRateFwd($E$3&amp;T(CalculationTrigger2),C723,,5,C724)</f>
        <v>2.241697043983755E-3</v>
      </c>
      <c r="F723" s="260">
        <f>_xll.xlShmInterpRateFwd($F$3&amp;T(CalculationTrigger2),C723,,5,C724)</f>
        <v>2.0335123127492648E-3</v>
      </c>
      <c r="G723" s="268">
        <f t="shared" si="22"/>
        <v>0.44811750781133081</v>
      </c>
      <c r="H723" s="275">
        <f t="shared" si="23"/>
        <v>2.0818473123449022</v>
      </c>
      <c r="I723" s="250"/>
      <c r="J723" s="251"/>
      <c r="K723" s="251"/>
      <c r="L723" s="251"/>
    </row>
    <row r="724" spans="2:12" x14ac:dyDescent="0.2">
      <c r="B724" s="112" t="s">
        <v>156</v>
      </c>
      <c r="C724" s="113">
        <f>_xll.qlCalendarAdvance("TARGET",C723,B724,"mf")</f>
        <v>43860</v>
      </c>
      <c r="D724" s="120">
        <f>_xll.xlShmInterpRateFwd($D$3&amp;T(CalculationTrigger2),C724,,5,C725)</f>
        <v>2.2930358646429346E-3</v>
      </c>
      <c r="E724" s="260">
        <f>_xll.xlShmInterpRateFwd($E$3&amp;T(CalculationTrigger2),C724,,5,C725)</f>
        <v>2.2482157960383338E-3</v>
      </c>
      <c r="F724" s="260">
        <f>_xll.xlShmInterpRateFwd($F$3&amp;T(CalculationTrigger2),C724,,5,C725)</f>
        <v>2.0400281082226697E-3</v>
      </c>
      <c r="G724" s="268">
        <f t="shared" si="22"/>
        <v>0.44820068604600838</v>
      </c>
      <c r="H724" s="275">
        <f t="shared" si="23"/>
        <v>2.081876878156641</v>
      </c>
      <c r="I724" s="250"/>
      <c r="J724" s="251"/>
      <c r="K724" s="251"/>
      <c r="L724" s="251"/>
    </row>
    <row r="725" spans="2:12" x14ac:dyDescent="0.2">
      <c r="B725" s="112" t="s">
        <v>156</v>
      </c>
      <c r="C725" s="113">
        <f>_xll.qlCalendarAdvance("TARGET",C724,B725,"mf")</f>
        <v>43861</v>
      </c>
      <c r="D725" s="120">
        <f>_xll.xlShmInterpRateFwd($D$3&amp;T(CalculationTrigger2),C725,,5,C726)</f>
        <v>2.3060646632339331E-3</v>
      </c>
      <c r="E725" s="260">
        <f>_xll.xlShmInterpRateFwd($E$3&amp;T(CalculationTrigger2),C725,,5,C726)</f>
        <v>2.2612421844134074E-3</v>
      </c>
      <c r="F725" s="260">
        <f>_xll.xlShmInterpRateFwd($F$3&amp;T(CalculationTrigger2),C725,,5,C726)</f>
        <v>2.0531135037466885E-3</v>
      </c>
      <c r="G725" s="268">
        <f t="shared" si="22"/>
        <v>0.4482247882052568</v>
      </c>
      <c r="H725" s="275">
        <f t="shared" si="23"/>
        <v>2.0812868066671886</v>
      </c>
      <c r="I725" s="250"/>
      <c r="J725" s="251"/>
      <c r="K725" s="251"/>
      <c r="L725" s="251"/>
    </row>
    <row r="726" spans="2:12" x14ac:dyDescent="0.2">
      <c r="B726" s="112" t="s">
        <v>156</v>
      </c>
      <c r="C726" s="113">
        <f>_xll.qlCalendarAdvance("TARGET",C725,B726,"mf")</f>
        <v>43864</v>
      </c>
      <c r="D726" s="120">
        <f>_xll.xlShmInterpRateFwd($D$3&amp;T(CalculationTrigger2),C726,,5,C727)</f>
        <v>2.3190241347116384E-3</v>
      </c>
      <c r="E726" s="260">
        <f>_xll.xlShmInterpRateFwd($E$3&amp;T(CalculationTrigger2),C726,,5,C727)</f>
        <v>2.2742152354166029E-3</v>
      </c>
      <c r="F726" s="260">
        <f>_xll.xlShmInterpRateFwd($F$3&amp;T(CalculationTrigger2),C726,,5,C727)</f>
        <v>2.066218235170024E-3</v>
      </c>
      <c r="G726" s="268">
        <f t="shared" si="22"/>
        <v>0.44808899295035487</v>
      </c>
      <c r="H726" s="275">
        <f t="shared" si="23"/>
        <v>2.0799700024657892</v>
      </c>
      <c r="I726" s="250"/>
      <c r="J726" s="251"/>
      <c r="K726" s="251"/>
      <c r="L726" s="251"/>
    </row>
    <row r="727" spans="2:12" x14ac:dyDescent="0.2">
      <c r="B727" s="112" t="s">
        <v>156</v>
      </c>
      <c r="C727" s="113">
        <f>_xll.qlCalendarAdvance("TARGET",C726,B727,"mf")</f>
        <v>43865</v>
      </c>
      <c r="D727" s="120">
        <f>_xll.xlShmInterpRateFwd($D$3&amp;T(CalculationTrigger2),C727,,5,C728)</f>
        <v>2.3254909222744863E-3</v>
      </c>
      <c r="E727" s="260">
        <f>_xll.xlShmInterpRateFwd($E$3&amp;T(CalculationTrigger2),C727,,5,C728)</f>
        <v>2.2806960074800019E-3</v>
      </c>
      <c r="F727" s="260">
        <f>_xll.xlShmInterpRateFwd($F$3&amp;T(CalculationTrigger2),C727,,5,C728)</f>
        <v>2.0727976798397647E-3</v>
      </c>
      <c r="G727" s="268">
        <f t="shared" si="22"/>
        <v>0.44794914794484431</v>
      </c>
      <c r="H727" s="275">
        <f t="shared" si="23"/>
        <v>2.0789832764023717</v>
      </c>
      <c r="I727" s="250"/>
      <c r="J727" s="251"/>
      <c r="K727" s="251"/>
      <c r="L727" s="251"/>
    </row>
    <row r="728" spans="2:12" x14ac:dyDescent="0.2">
      <c r="B728" s="112" t="s">
        <v>156</v>
      </c>
      <c r="C728" s="113">
        <f>_xll.qlCalendarAdvance("TARGET",C727,B728,"mf")</f>
        <v>43866</v>
      </c>
      <c r="D728" s="120">
        <f>_xll.xlShmInterpRateFwd($D$3&amp;T(CalculationTrigger2),C728,,5,C729)</f>
        <v>2.3319454867938866E-3</v>
      </c>
      <c r="E728" s="260">
        <f>_xll.xlShmInterpRateFwd($E$3&amp;T(CalculationTrigger2),C728,,5,C729)</f>
        <v>2.2871690661376179E-3</v>
      </c>
      <c r="F728" s="260">
        <f>_xll.xlShmInterpRateFwd($F$3&amp;T(CalculationTrigger2),C728,,5,C729)</f>
        <v>2.0793899603140094E-3</v>
      </c>
      <c r="G728" s="268">
        <f t="shared" si="22"/>
        <v>0.44776420656268778</v>
      </c>
      <c r="H728" s="275">
        <f t="shared" si="23"/>
        <v>2.0777910582360852</v>
      </c>
      <c r="I728" s="250"/>
      <c r="J728" s="251"/>
      <c r="K728" s="251"/>
      <c r="L728" s="251"/>
    </row>
    <row r="729" spans="2:12" x14ac:dyDescent="0.2">
      <c r="B729" s="112" t="s">
        <v>156</v>
      </c>
      <c r="C729" s="113">
        <f>_xll.qlCalendarAdvance("TARGET",C728,B729,"mf")</f>
        <v>43867</v>
      </c>
      <c r="D729" s="120">
        <f>_xll.xlShmInterpRateFwd($D$3&amp;T(CalculationTrigger2),C729,,5,C730)</f>
        <v>2.3383877725485108E-3</v>
      </c>
      <c r="E729" s="260">
        <f>_xll.xlShmInterpRateFwd($E$3&amp;T(CalculationTrigger2),C729,,5,C730)</f>
        <v>2.2936343722022592E-3</v>
      </c>
      <c r="F729" s="260">
        <f>_xll.xlShmInterpRateFwd($F$3&amp;T(CalculationTrigger2),C729,,5,C730)</f>
        <v>2.0859951118496842E-3</v>
      </c>
      <c r="G729" s="268">
        <f t="shared" si="22"/>
        <v>0.44753400346251615</v>
      </c>
      <c r="H729" s="275">
        <f t="shared" si="23"/>
        <v>2.0763926035257492</v>
      </c>
      <c r="I729" s="250"/>
      <c r="J729" s="251"/>
      <c r="K729" s="251"/>
      <c r="L729" s="251"/>
    </row>
    <row r="730" spans="2:12" x14ac:dyDescent="0.2">
      <c r="B730" s="112" t="s">
        <v>156</v>
      </c>
      <c r="C730" s="113">
        <f>_xll.qlCalendarAdvance("TARGET",C729,B730,"mf")</f>
        <v>43868</v>
      </c>
      <c r="D730" s="120">
        <f>_xll.xlShmInterpRateFwd($D$3&amp;T(CalculationTrigger2),C730,,5,C731)</f>
        <v>2.351246283510142E-3</v>
      </c>
      <c r="E730" s="260">
        <f>_xll.xlShmInterpRateFwd($E$3&amp;T(CalculationTrigger2),C730,,5,C731)</f>
        <v>2.3065535225944549E-3</v>
      </c>
      <c r="F730" s="260">
        <f>_xll.xlShmInterpRateFwd($F$3&amp;T(CalculationTrigger2),C730,,5,C731)</f>
        <v>2.0992605685975318E-3</v>
      </c>
      <c r="G730" s="268">
        <f t="shared" si="22"/>
        <v>0.44692760915687052</v>
      </c>
      <c r="H730" s="275">
        <f t="shared" si="23"/>
        <v>2.0729295399692309</v>
      </c>
      <c r="I730" s="250"/>
      <c r="J730" s="251"/>
      <c r="K730" s="251"/>
      <c r="L730" s="251"/>
    </row>
    <row r="731" spans="2:12" x14ac:dyDescent="0.2">
      <c r="B731" s="112" t="s">
        <v>156</v>
      </c>
      <c r="C731" s="113">
        <f>_xll.qlCalendarAdvance("TARGET",C730,B731,"mf")</f>
        <v>43871</v>
      </c>
      <c r="D731" s="120">
        <f>_xll.xlShmInterpRateFwd($D$3&amp;T(CalculationTrigger2),C731,,5,C732)</f>
        <v>2.3640330181526983E-3</v>
      </c>
      <c r="E731" s="260">
        <f>_xll.xlShmInterpRateFwd($E$3&amp;T(CalculationTrigger2),C731,,5,C732)</f>
        <v>2.3194172885296436E-3</v>
      </c>
      <c r="F731" s="260">
        <f>_xll.xlShmInterpRateFwd($F$3&amp;T(CalculationTrigger2),C731,,5,C732)</f>
        <v>2.1125451349206683E-3</v>
      </c>
      <c r="G731" s="268">
        <f t="shared" si="22"/>
        <v>0.44615729623054701</v>
      </c>
      <c r="H731" s="275">
        <f t="shared" si="23"/>
        <v>2.0687215360897522</v>
      </c>
      <c r="I731" s="250"/>
      <c r="J731" s="251"/>
      <c r="K731" s="251"/>
      <c r="L731" s="251"/>
    </row>
    <row r="732" spans="2:12" x14ac:dyDescent="0.2">
      <c r="B732" s="112" t="s">
        <v>156</v>
      </c>
      <c r="C732" s="113">
        <f>_xll.qlCalendarAdvance("TARGET",C731,B732,"mf")</f>
        <v>43872</v>
      </c>
      <c r="D732" s="120">
        <f>_xll.xlShmInterpRateFwd($D$3&amp;T(CalculationTrigger2),C732,,5,C733)</f>
        <v>2.3704130773836421E-3</v>
      </c>
      <c r="E732" s="260">
        <f>_xll.xlShmInterpRateFwd($E$3&amp;T(CalculationTrigger2),C732,,5,C733)</f>
        <v>2.3258432448750215E-3</v>
      </c>
      <c r="F732" s="260">
        <f>_xll.xlShmInterpRateFwd($F$3&amp;T(CalculationTrigger2),C732,,5,C733)</f>
        <v>2.1192151713065621E-3</v>
      </c>
      <c r="G732" s="268">
        <f t="shared" si="22"/>
        <v>0.44569832508620577</v>
      </c>
      <c r="H732" s="275">
        <f t="shared" si="23"/>
        <v>2.066280735684594</v>
      </c>
      <c r="I732" s="250"/>
      <c r="J732" s="251"/>
      <c r="K732" s="251"/>
      <c r="L732" s="251"/>
    </row>
    <row r="733" spans="2:12" x14ac:dyDescent="0.2">
      <c r="B733" s="112" t="s">
        <v>156</v>
      </c>
      <c r="C733" s="113">
        <f>_xll.qlCalendarAdvance("TARGET",C732,B733,"mf")</f>
        <v>43873</v>
      </c>
      <c r="D733" s="120">
        <f>_xll.xlShmInterpRateFwd($D$3&amp;T(CalculationTrigger2),C733,,5,C734)</f>
        <v>2.3767805247374343E-3</v>
      </c>
      <c r="E733" s="260">
        <f>_xll.xlShmInterpRateFwd($E$3&amp;T(CalculationTrigger2),C733,,5,C734)</f>
        <v>2.3322612139499497E-3</v>
      </c>
      <c r="F733" s="260">
        <f>_xll.xlShmInterpRateFwd($F$3&amp;T(CalculationTrigger2),C733,,5,C734)</f>
        <v>2.1258982906603198E-3</v>
      </c>
      <c r="G733" s="268">
        <f t="shared" si="22"/>
        <v>0.44519310787484534</v>
      </c>
      <c r="H733" s="275">
        <f t="shared" si="23"/>
        <v>2.0636292328962993</v>
      </c>
      <c r="I733" s="250"/>
      <c r="J733" s="251"/>
      <c r="K733" s="251"/>
      <c r="L733" s="251"/>
    </row>
    <row r="734" spans="2:12" x14ac:dyDescent="0.2">
      <c r="B734" s="112" t="s">
        <v>156</v>
      </c>
      <c r="C734" s="113">
        <f>_xll.qlCalendarAdvance("TARGET",C733,B734,"mf")</f>
        <v>43874</v>
      </c>
      <c r="D734" s="120">
        <f>_xll.xlShmInterpRateFwd($D$3&amp;T(CalculationTrigger2),C734,,5,C735)</f>
        <v>2.383135304492709E-3</v>
      </c>
      <c r="E734" s="260">
        <f>_xll.xlShmInterpRateFwd($E$3&amp;T(CalculationTrigger2),C734,,5,C735)</f>
        <v>2.3386711566077316E-3</v>
      </c>
      <c r="F734" s="260">
        <f>_xll.xlShmInterpRateFwd($F$3&amp;T(CalculationTrigger2),C734,,5,C735)</f>
        <v>2.1325945281578766E-3</v>
      </c>
      <c r="G734" s="268">
        <f t="shared" si="22"/>
        <v>0.44464147884977401</v>
      </c>
      <c r="H734" s="275">
        <f t="shared" si="23"/>
        <v>2.0607662844985501</v>
      </c>
      <c r="I734" s="250"/>
      <c r="J734" s="251"/>
      <c r="K734" s="251"/>
      <c r="L734" s="251"/>
    </row>
    <row r="735" spans="2:12" x14ac:dyDescent="0.2">
      <c r="B735" s="112" t="s">
        <v>156</v>
      </c>
      <c r="C735" s="113">
        <f>_xll.qlCalendarAdvance("TARGET",C734,B735,"mf")</f>
        <v>43875</v>
      </c>
      <c r="D735" s="120">
        <f>_xll.xlShmInterpRateFwd($D$3&amp;T(CalculationTrigger2),C735,,5,C736)</f>
        <v>2.3958180869311269E-3</v>
      </c>
      <c r="E735" s="260">
        <f>_xll.xlShmInterpRateFwd($E$3&amp;T(CalculationTrigger2),C735,,5,C736)</f>
        <v>2.3514792401650459E-3</v>
      </c>
      <c r="F735" s="260">
        <f>_xll.xlShmInterpRateFwd($F$3&amp;T(CalculationTrigger2),C735,,5,C736)</f>
        <v>2.14604352471365E-3</v>
      </c>
      <c r="G735" s="268">
        <f t="shared" si="22"/>
        <v>0.44338846766080969</v>
      </c>
      <c r="H735" s="275">
        <f t="shared" si="23"/>
        <v>2.0543571545139594</v>
      </c>
      <c r="I735" s="250"/>
      <c r="J735" s="251"/>
      <c r="K735" s="251"/>
      <c r="L735" s="251"/>
    </row>
    <row r="736" spans="2:12" x14ac:dyDescent="0.2">
      <c r="B736" s="112" t="s">
        <v>156</v>
      </c>
      <c r="C736" s="113">
        <f>_xll.qlCalendarAdvance("TARGET",C735,B736,"mf")</f>
        <v>43878</v>
      </c>
      <c r="D736" s="120">
        <f>_xll.xlShmInterpRateFwd($D$3&amp;T(CalculationTrigger2),C736,,5,C737)</f>
        <v>2.4084266375182235E-3</v>
      </c>
      <c r="E736" s="260">
        <f>_xll.xlShmInterpRateFwd($E$3&amp;T(CalculationTrigger2),C736,,5,C737)</f>
        <v>2.3642298795254206E-3</v>
      </c>
      <c r="F736" s="260">
        <f>_xll.xlShmInterpRateFwd($F$3&amp;T(CalculationTrigger2),C736,,5,C737)</f>
        <v>2.1595113662658933E-3</v>
      </c>
      <c r="G736" s="268">
        <f t="shared" si="22"/>
        <v>0.44196757992802893</v>
      </c>
      <c r="H736" s="275">
        <f t="shared" si="23"/>
        <v>2.0471851325952732</v>
      </c>
      <c r="I736" s="250"/>
      <c r="J736" s="251"/>
      <c r="K736" s="251"/>
      <c r="L736" s="251"/>
    </row>
    <row r="737" spans="2:12" x14ac:dyDescent="0.2">
      <c r="B737" s="112" t="s">
        <v>156</v>
      </c>
      <c r="C737" s="113">
        <f>_xll.qlCalendarAdvance("TARGET",C736,B737,"mf")</f>
        <v>43879</v>
      </c>
      <c r="D737" s="120">
        <f>_xll.xlShmInterpRateFwd($D$3&amp;T(CalculationTrigger2),C737,,5,C738)</f>
        <v>2.4147172464184762E-3</v>
      </c>
      <c r="E737" s="260">
        <f>_xll.xlShmInterpRateFwd($E$3&amp;T(CalculationTrigger2),C737,,5,C738)</f>
        <v>2.3705991027752728E-3</v>
      </c>
      <c r="F737" s="260">
        <f>_xll.xlShmInterpRateFwd($F$3&amp;T(CalculationTrigger2),C737,,5,C738)</f>
        <v>2.1662737242289639E-3</v>
      </c>
      <c r="G737" s="268">
        <f t="shared" si="22"/>
        <v>0.44118143643203345</v>
      </c>
      <c r="H737" s="275">
        <f t="shared" si="23"/>
        <v>2.0432537854630888</v>
      </c>
      <c r="I737" s="250"/>
      <c r="J737" s="251"/>
      <c r="K737" s="251"/>
      <c r="L737" s="251"/>
    </row>
    <row r="738" spans="2:12" x14ac:dyDescent="0.2">
      <c r="B738" s="112" t="s">
        <v>156</v>
      </c>
      <c r="C738" s="113">
        <f>_xll.qlCalendarAdvance("TARGET",C737,B738,"mf")</f>
        <v>43880</v>
      </c>
      <c r="D738" s="120">
        <f>_xll.xlShmInterpRateFwd($D$3&amp;T(CalculationTrigger2),C738,,5,C739)</f>
        <v>2.4209948545265742E-3</v>
      </c>
      <c r="E738" s="260">
        <f>_xll.xlShmInterpRateFwd($E$3&amp;T(CalculationTrigger2),C738,,5,C739)</f>
        <v>2.3769600647682216E-3</v>
      </c>
      <c r="F738" s="260">
        <f>_xll.xlShmInterpRateFwd($F$3&amp;T(CalculationTrigger2),C738,,5,C739)</f>
        <v>2.1730494122020787E-3</v>
      </c>
      <c r="G738" s="268">
        <f t="shared" si="22"/>
        <v>0.44034789758352555</v>
      </c>
      <c r="H738" s="275">
        <f t="shared" si="23"/>
        <v>2.0391065256614289</v>
      </c>
      <c r="I738" s="250"/>
      <c r="J738" s="251"/>
      <c r="K738" s="251"/>
      <c r="L738" s="251"/>
    </row>
    <row r="739" spans="2:12" x14ac:dyDescent="0.2">
      <c r="B739" s="112" t="s">
        <v>156</v>
      </c>
      <c r="C739" s="113">
        <f>_xll.qlCalendarAdvance("TARGET",C738,B739,"mf")</f>
        <v>43881</v>
      </c>
      <c r="D739" s="120">
        <f>_xll.xlShmInterpRateFwd($D$3&amp;T(CalculationTrigger2),C739,,5,C740)</f>
        <v>2.4272594062426881E-3</v>
      </c>
      <c r="E739" s="260">
        <f>_xll.xlShmInterpRateFwd($E$3&amp;T(CalculationTrigger2),C739,,5,C740)</f>
        <v>2.3833127261954435E-3</v>
      </c>
      <c r="F739" s="260">
        <f>_xll.xlShmInterpRateFwd($F$3&amp;T(CalculationTrigger2),C739,,5,C740)</f>
        <v>2.1798384655233238E-3</v>
      </c>
      <c r="G739" s="268">
        <f t="shared" si="22"/>
        <v>0.43946680047244646</v>
      </c>
      <c r="H739" s="275">
        <f t="shared" si="23"/>
        <v>2.0347426067211969</v>
      </c>
      <c r="I739" s="250"/>
      <c r="J739" s="251"/>
      <c r="K739" s="251"/>
      <c r="L739" s="251"/>
    </row>
    <row r="740" spans="2:12" x14ac:dyDescent="0.2">
      <c r="B740" s="112" t="s">
        <v>156</v>
      </c>
      <c r="C740" s="113">
        <f>_xll.qlCalendarAdvance("TARGET",C739,B740,"mf")</f>
        <v>43882</v>
      </c>
      <c r="D740" s="120">
        <f>_xll.xlShmInterpRateFwd($D$3&amp;T(CalculationTrigger2),C740,,5,C741)</f>
        <v>2.4397610186138985E-3</v>
      </c>
      <c r="E740" s="260">
        <f>_xll.xlShmInterpRateFwd($E$3&amp;T(CalculationTrigger2),C740,,5,C741)</f>
        <v>2.3960059136946092E-3</v>
      </c>
      <c r="F740" s="260">
        <f>_xll.xlShmInterpRateFwd($F$3&amp;T(CalculationTrigger2),C740,,5,C741)</f>
        <v>2.1934744811242671E-3</v>
      </c>
      <c r="G740" s="268">
        <f t="shared" si="22"/>
        <v>0.43755104919289323</v>
      </c>
      <c r="H740" s="275">
        <f t="shared" si="23"/>
        <v>2.025314325703421</v>
      </c>
      <c r="I740" s="250"/>
      <c r="J740" s="251"/>
      <c r="K740" s="251"/>
      <c r="L740" s="251"/>
    </row>
    <row r="741" spans="2:12" x14ac:dyDescent="0.2">
      <c r="B741" s="112" t="s">
        <v>156</v>
      </c>
      <c r="C741" s="113">
        <f>_xll.qlCalendarAdvance("TARGET",C740,B741,"mf")</f>
        <v>43885</v>
      </c>
      <c r="D741" s="120">
        <f>_xll.xlShmInterpRateFwd($D$3&amp;T(CalculationTrigger2),C741,,5,C742)</f>
        <v>2.4521859384872922E-3</v>
      </c>
      <c r="E741" s="260">
        <f>_xll.xlShmInterpRateFwd($E$3&amp;T(CalculationTrigger2),C741,,5,C742)</f>
        <v>2.4086395855816628E-3</v>
      </c>
      <c r="F741" s="260">
        <f>_xll.xlShmInterpRateFwd($F$3&amp;T(CalculationTrigger2),C741,,5,C742)</f>
        <v>2.2071290376737894E-3</v>
      </c>
      <c r="G741" s="268">
        <f t="shared" si="22"/>
        <v>0.4354635290562941</v>
      </c>
      <c r="H741" s="275">
        <f t="shared" si="23"/>
        <v>2.0151054790787337</v>
      </c>
      <c r="I741" s="250"/>
      <c r="J741" s="251"/>
      <c r="K741" s="251"/>
      <c r="L741" s="251"/>
    </row>
    <row r="742" spans="2:12" x14ac:dyDescent="0.2">
      <c r="B742" s="112" t="s">
        <v>156</v>
      </c>
      <c r="C742" s="113">
        <f>_xll.qlCalendarAdvance("TARGET",C741,B742,"mf")</f>
        <v>43886</v>
      </c>
      <c r="D742" s="120">
        <f>_xll.xlShmInterpRateFwd($D$3&amp;T(CalculationTrigger2),C742,,5,C743)</f>
        <v>2.4583843751373909E-3</v>
      </c>
      <c r="E742" s="260">
        <f>_xll.xlShmInterpRateFwd($E$3&amp;T(CalculationTrigger2),C742,,5,C743)</f>
        <v>2.4149501580327847E-3</v>
      </c>
      <c r="F742" s="260">
        <f>_xll.xlShmInterpRateFwd($F$3&amp;T(CalculationTrigger2),C742,,5,C743)</f>
        <v>2.2139854469562527E-3</v>
      </c>
      <c r="G742" s="268">
        <f t="shared" si="22"/>
        <v>0.43434217104606176</v>
      </c>
      <c r="H742" s="275">
        <f t="shared" si="23"/>
        <v>2.0096471107653193</v>
      </c>
      <c r="I742" s="250"/>
      <c r="J742" s="251"/>
      <c r="K742" s="251"/>
      <c r="L742" s="251"/>
    </row>
    <row r="743" spans="2:12" x14ac:dyDescent="0.2">
      <c r="B743" s="112" t="s">
        <v>156</v>
      </c>
      <c r="C743" s="113">
        <f>_xll.qlCalendarAdvance("TARGET",C742,B743,"mf")</f>
        <v>43887</v>
      </c>
      <c r="D743" s="120">
        <f>_xll.xlShmInterpRateFwd($D$3&amp;T(CalculationTrigger2),C743,,5,C744)</f>
        <v>2.4645694219990449E-3</v>
      </c>
      <c r="E743" s="260">
        <f>_xll.xlShmInterpRateFwd($E$3&amp;T(CalculationTrigger2),C743,,5,C744)</f>
        <v>2.4212521952403361E-3</v>
      </c>
      <c r="F743" s="260">
        <f>_xll.xlShmInterpRateFwd($F$3&amp;T(CalculationTrigger2),C743,,5,C744)</f>
        <v>2.2208554333318642E-3</v>
      </c>
      <c r="G743" s="268">
        <f t="shared" si="22"/>
        <v>0.43317226758708782</v>
      </c>
      <c r="H743" s="275">
        <f t="shared" si="23"/>
        <v>2.0039676190847189</v>
      </c>
      <c r="I743" s="250"/>
      <c r="J743" s="251"/>
      <c r="K743" s="251"/>
      <c r="L743" s="251"/>
    </row>
    <row r="744" spans="2:12" x14ac:dyDescent="0.2">
      <c r="B744" s="112" t="s">
        <v>156</v>
      </c>
      <c r="C744" s="113">
        <f>_xll.qlCalendarAdvance("TARGET",C743,B744,"mf")</f>
        <v>43888</v>
      </c>
      <c r="D744" s="120">
        <f>_xll.xlShmInterpRateFwd($D$3&amp;T(CalculationTrigger2),C744,,5,C745)</f>
        <v>2.4707410237155346E-3</v>
      </c>
      <c r="E744" s="260">
        <f>_xll.xlShmInterpRateFwd($E$3&amp;T(CalculationTrigger2),C744,,5,C745)</f>
        <v>2.427545658179129E-3</v>
      </c>
      <c r="F744" s="260">
        <f>_xll.xlShmInterpRateFwd($F$3&amp;T(CalculationTrigger2),C744,,5,C745)</f>
        <v>2.2277390321792912E-3</v>
      </c>
      <c r="G744" s="268">
        <f t="shared" si="22"/>
        <v>0.43195365536405611</v>
      </c>
      <c r="H744" s="275">
        <f t="shared" si="23"/>
        <v>1.9980662599983776</v>
      </c>
      <c r="I744" s="250"/>
      <c r="J744" s="251"/>
      <c r="K744" s="251"/>
      <c r="L744" s="251"/>
    </row>
    <row r="745" spans="2:12" x14ac:dyDescent="0.2">
      <c r="B745" s="112" t="s">
        <v>156</v>
      </c>
      <c r="C745" s="113">
        <f>_xll.qlCalendarAdvance("TARGET",C744,B745,"mf")</f>
        <v>43889</v>
      </c>
      <c r="D745" s="120">
        <f>_xll.xlShmInterpRateFwd($D$3&amp;T(CalculationTrigger2),C745,,5,C746)</f>
        <v>2.4830560235990021E-3</v>
      </c>
      <c r="E745" s="260">
        <f>_xll.xlShmInterpRateFwd($E$3&amp;T(CalculationTrigger2),C745,,5,C746)</f>
        <v>2.440120119761482E-3</v>
      </c>
      <c r="F745" s="260">
        <f>_xll.xlShmInterpRateFwd($F$3&amp;T(CalculationTrigger2),C745,,5,C746)</f>
        <v>2.2415655468492803E-3</v>
      </c>
      <c r="G745" s="268">
        <f t="shared" si="22"/>
        <v>0.4293590383752004</v>
      </c>
      <c r="H745" s="275">
        <f t="shared" si="23"/>
        <v>1.9855457291220171</v>
      </c>
      <c r="I745" s="250"/>
      <c r="J745" s="251"/>
      <c r="K745" s="251"/>
      <c r="L745" s="251"/>
    </row>
    <row r="746" spans="2:12" x14ac:dyDescent="0.2">
      <c r="B746" s="112" t="s">
        <v>156</v>
      </c>
      <c r="C746" s="113">
        <f>_xll.qlCalendarAdvance("TARGET",C745,B746,"mf")</f>
        <v>43892</v>
      </c>
      <c r="D746" s="120">
        <f>_xll.xlShmInterpRateFwd($D$3&amp;T(CalculationTrigger2),C746,,5,C747)</f>
        <v>2.4952918670513827E-3</v>
      </c>
      <c r="E746" s="260">
        <f>_xll.xlShmInterpRateFwd($E$3&amp;T(CalculationTrigger2),C746,,5,C747)</f>
        <v>2.4526329835414516E-3</v>
      </c>
      <c r="F746" s="260">
        <f>_xll.xlShmInterpRateFwd($F$3&amp;T(CalculationTrigger2),C746,,5,C747)</f>
        <v>2.2554102575104043E-3</v>
      </c>
      <c r="G746" s="268">
        <f t="shared" si="22"/>
        <v>0.42658883509931123</v>
      </c>
      <c r="H746" s="275">
        <f t="shared" si="23"/>
        <v>1.9722272603104729</v>
      </c>
      <c r="I746" s="250"/>
      <c r="J746" s="251"/>
      <c r="K746" s="251"/>
      <c r="L746" s="251"/>
    </row>
    <row r="747" spans="2:12" x14ac:dyDescent="0.2">
      <c r="B747" s="112" t="s">
        <v>156</v>
      </c>
      <c r="C747" s="113">
        <f>_xll.qlCalendarAdvance("TARGET",C746,B747,"mf")</f>
        <v>43893</v>
      </c>
      <c r="D747" s="120">
        <f>_xll.xlShmInterpRateFwd($D$3&amp;T(CalculationTrigger2),C747,,5,C748)</f>
        <v>2.5013954092870912E-3</v>
      </c>
      <c r="E747" s="260">
        <f>_xll.xlShmInterpRateFwd($E$3&amp;T(CalculationTrigger2),C747,,5,C748)</f>
        <v>2.4588829877728352E-3</v>
      </c>
      <c r="F747" s="260">
        <f>_xll.xlShmInterpRateFwd($F$3&amp;T(CalculationTrigger2),C747,,5,C748)</f>
        <v>2.2623624478978251E-3</v>
      </c>
      <c r="G747" s="268">
        <f t="shared" si="22"/>
        <v>0.42512421514255982</v>
      </c>
      <c r="H747" s="275">
        <f t="shared" si="23"/>
        <v>1.9652053987501008</v>
      </c>
      <c r="I747" s="250"/>
      <c r="J747" s="251"/>
      <c r="K747" s="251"/>
      <c r="L747" s="251"/>
    </row>
    <row r="748" spans="2:12" x14ac:dyDescent="0.2">
      <c r="B748" s="112" t="s">
        <v>156</v>
      </c>
      <c r="C748" s="113">
        <f>_xll.qlCalendarAdvance("TARGET",C747,B748,"mf")</f>
        <v>43894</v>
      </c>
      <c r="D748" s="120">
        <f>_xll.xlShmInterpRateFwd($D$3&amp;T(CalculationTrigger2),C748,,5,C749)</f>
        <v>2.5074851730215067E-3</v>
      </c>
      <c r="E748" s="260">
        <f>_xll.xlShmInterpRateFwd($E$3&amp;T(CalculationTrigger2),C748,,5,C749)</f>
        <v>2.4651241826927268E-3</v>
      </c>
      <c r="F748" s="260">
        <f>_xll.xlShmInterpRateFwd($F$3&amp;T(CalculationTrigger2),C748,,5,C749)</f>
        <v>2.269328462461907E-3</v>
      </c>
      <c r="G748" s="268">
        <f t="shared" si="22"/>
        <v>0.42360990328779885</v>
      </c>
      <c r="H748" s="275">
        <f t="shared" si="23"/>
        <v>1.9579572023081977</v>
      </c>
      <c r="I748" s="250"/>
      <c r="J748" s="251"/>
      <c r="K748" s="251"/>
      <c r="L748" s="251"/>
    </row>
    <row r="749" spans="2:12" x14ac:dyDescent="0.2">
      <c r="B749" s="112" t="s">
        <v>156</v>
      </c>
      <c r="C749" s="113">
        <f>_xll.qlCalendarAdvance("TARGET",C748,B749,"mf")</f>
        <v>43895</v>
      </c>
      <c r="D749" s="120">
        <f>_xll.xlShmInterpRateFwd($D$3&amp;T(CalculationTrigger2),C749,,5,C750)</f>
        <v>2.5135611024926403E-3</v>
      </c>
      <c r="E749" s="260">
        <f>_xll.xlShmInterpRateFwd($E$3&amp;T(CalculationTrigger2),C749,,5,C750)</f>
        <v>2.4713565294380048E-3</v>
      </c>
      <c r="F749" s="260">
        <f>_xll.xlShmInterpRateFwd($F$3&amp;T(CalculationTrigger2),C749,,5,C750)</f>
        <v>2.2763083366218991E-3</v>
      </c>
      <c r="G749" s="268">
        <f t="shared" si="22"/>
        <v>0.42204573054635541</v>
      </c>
      <c r="H749" s="275">
        <f t="shared" si="23"/>
        <v>1.950481928161057</v>
      </c>
      <c r="I749" s="250"/>
      <c r="J749" s="251"/>
      <c r="K749" s="251"/>
      <c r="L749" s="251"/>
    </row>
    <row r="750" spans="2:12" x14ac:dyDescent="0.2">
      <c r="B750" s="112" t="s">
        <v>156</v>
      </c>
      <c r="C750" s="113">
        <f>_xll.qlCalendarAdvance("TARGET",C749,B750,"mf")</f>
        <v>43896</v>
      </c>
      <c r="D750" s="120">
        <f>_xll.xlShmInterpRateFwd($D$3&amp;T(CalculationTrigger2),C750,,5,C751)</f>
        <v>2.5256840470416373E-3</v>
      </c>
      <c r="E750" s="260">
        <f>_xll.xlShmInterpRateFwd($E$3&amp;T(CalculationTrigger2),C750,,5,C751)</f>
        <v>2.4838084348187189E-3</v>
      </c>
      <c r="F750" s="260">
        <f>_xll.xlShmInterpRateFwd($F$3&amp;T(CalculationTrigger2),C750,,5,C751)</f>
        <v>2.2903288310221347E-3</v>
      </c>
      <c r="G750" s="268">
        <f t="shared" si="22"/>
        <v>0.4187561222291844</v>
      </c>
      <c r="H750" s="275">
        <f t="shared" si="23"/>
        <v>1.9347960379658422</v>
      </c>
      <c r="I750" s="250"/>
      <c r="J750" s="251"/>
      <c r="K750" s="251"/>
      <c r="L750" s="251"/>
    </row>
    <row r="751" spans="2:12" x14ac:dyDescent="0.2">
      <c r="B751" s="112" t="s">
        <v>156</v>
      </c>
      <c r="C751" s="113">
        <f>_xll.qlCalendarAdvance("TARGET",C750,B751,"mf")</f>
        <v>43899</v>
      </c>
      <c r="D751" s="120">
        <f>_xll.xlShmInterpRateFwd($D$3&amp;T(CalculationTrigger2),C751,,5,C752)</f>
        <v>2.5377253689477116E-3</v>
      </c>
      <c r="E751" s="260">
        <f>_xll.xlShmInterpRateFwd($E$3&amp;T(CalculationTrigger2),C751,,5,C752)</f>
        <v>2.4961966506429544E-3</v>
      </c>
      <c r="F751" s="260">
        <f>_xll.xlShmInterpRateFwd($F$3&amp;T(CalculationTrigger2),C751,,5,C752)</f>
        <v>2.3043671342022711E-3</v>
      </c>
      <c r="G751" s="268">
        <f t="shared" si="22"/>
        <v>0.41528718304757134</v>
      </c>
      <c r="H751" s="275">
        <f t="shared" si="23"/>
        <v>1.9182951644068331</v>
      </c>
      <c r="I751" s="250"/>
      <c r="J751" s="251"/>
      <c r="K751" s="251"/>
      <c r="L751" s="251"/>
    </row>
    <row r="752" spans="2:12" x14ac:dyDescent="0.2">
      <c r="B752" s="112" t="s">
        <v>156</v>
      </c>
      <c r="C752" s="113">
        <f>_xll.qlCalendarAdvance("TARGET",C751,B752,"mf")</f>
        <v>43900</v>
      </c>
      <c r="D752" s="120">
        <f>_xll.xlShmInterpRateFwd($D$3&amp;T(CalculationTrigger2),C752,,5,C753)</f>
        <v>2.5437312948058803E-3</v>
      </c>
      <c r="E752" s="260">
        <f>_xll.xlShmInterpRateFwd($E$3&amp;T(CalculationTrigger2),C752,,5,C753)</f>
        <v>2.5023841689484996E-3</v>
      </c>
      <c r="F752" s="260">
        <f>_xll.xlShmInterpRateFwd($F$3&amp;T(CalculationTrigger2),C752,,5,C753)</f>
        <v>2.311416835483103E-3</v>
      </c>
      <c r="G752" s="268">
        <f t="shared" si="22"/>
        <v>0.41347125857380679</v>
      </c>
      <c r="H752" s="275">
        <f t="shared" si="23"/>
        <v>1.9096733346539658</v>
      </c>
      <c r="I752" s="250"/>
      <c r="J752" s="251"/>
      <c r="K752" s="251"/>
      <c r="L752" s="251"/>
    </row>
    <row r="753" spans="2:12" x14ac:dyDescent="0.2">
      <c r="B753" s="112" t="s">
        <v>156</v>
      </c>
      <c r="C753" s="113">
        <f>_xll.qlCalendarAdvance("TARGET",C752,B753,"mf")</f>
        <v>43901</v>
      </c>
      <c r="D753" s="120">
        <f>_xll.xlShmInterpRateFwd($D$3&amp;T(CalculationTrigger2),C753,,5,C754)</f>
        <v>2.549723053247078E-3</v>
      </c>
      <c r="E753" s="260">
        <f>_xll.xlShmInterpRateFwd($E$3&amp;T(CalculationTrigger2),C753,,5,C754)</f>
        <v>2.5085626039960027E-3</v>
      </c>
      <c r="F753" s="260">
        <f>_xll.xlShmInterpRateFwd($F$3&amp;T(CalculationTrigger2),C753,,5,C754)</f>
        <v>2.3184806079840021E-3</v>
      </c>
      <c r="G753" s="268">
        <f t="shared" si="22"/>
        <v>0.41160449251075298</v>
      </c>
      <c r="H753" s="275">
        <f t="shared" si="23"/>
        <v>1.9008199601200066</v>
      </c>
      <c r="I753" s="250"/>
      <c r="J753" s="251"/>
      <c r="K753" s="251"/>
      <c r="L753" s="251"/>
    </row>
    <row r="754" spans="2:12" x14ac:dyDescent="0.2">
      <c r="B754" s="112" t="s">
        <v>156</v>
      </c>
      <c r="C754" s="113">
        <f>_xll.qlCalendarAdvance("TARGET",C753,B754,"mf")</f>
        <v>43902</v>
      </c>
      <c r="D754" s="120">
        <f>_xll.xlShmInterpRateFwd($D$3&amp;T(CalculationTrigger2),C754,,5,C755)</f>
        <v>2.5557005886713826E-3</v>
      </c>
      <c r="E754" s="260">
        <f>_xll.xlShmInterpRateFwd($E$3&amp;T(CalculationTrigger2),C754,,5,C755)</f>
        <v>2.5147319170438862E-3</v>
      </c>
      <c r="F754" s="260">
        <f>_xll.xlShmInterpRateFwd($F$3&amp;T(CalculationTrigger2),C754,,5,C755)</f>
        <v>2.3255584871648017E-3</v>
      </c>
      <c r="G754" s="268">
        <f t="shared" si="22"/>
        <v>0.40968671627496406</v>
      </c>
      <c r="H754" s="275">
        <f t="shared" si="23"/>
        <v>1.8917342987908454</v>
      </c>
      <c r="I754" s="250"/>
      <c r="J754" s="251"/>
      <c r="K754" s="251"/>
      <c r="L754" s="251"/>
    </row>
    <row r="755" spans="2:12" x14ac:dyDescent="0.2">
      <c r="B755" s="112" t="s">
        <v>156</v>
      </c>
      <c r="C755" s="113">
        <f>_xll.qlCalendarAdvance("TARGET",C754,B755,"mf")</f>
        <v>43903</v>
      </c>
      <c r="D755" s="120">
        <f>_xll.xlShmInterpRateFwd($D$3&amp;T(CalculationTrigger2),C755,,5,C756)</f>
        <v>2.567626033957058E-3</v>
      </c>
      <c r="E755" s="260">
        <f>_xll.xlShmInterpRateFwd($E$3&amp;T(CalculationTrigger2),C755,,5,C756)</f>
        <v>2.527057435465184E-3</v>
      </c>
      <c r="F755" s="260">
        <f>_xll.xlShmInterpRateFwd($F$3&amp;T(CalculationTrigger2),C755,,5,C756)</f>
        <v>2.3397764426885243E-3</v>
      </c>
      <c r="G755" s="268">
        <f t="shared" si="22"/>
        <v>0.40568598491874058</v>
      </c>
      <c r="H755" s="275">
        <f t="shared" si="23"/>
        <v>1.8728099277665966</v>
      </c>
      <c r="I755" s="250"/>
      <c r="J755" s="251"/>
      <c r="K755" s="251"/>
      <c r="L755" s="251"/>
    </row>
    <row r="756" spans="2:12" x14ac:dyDescent="0.2">
      <c r="B756" s="112" t="s">
        <v>156</v>
      </c>
      <c r="C756" s="113">
        <f>_xll.qlCalendarAdvance("TARGET",C755,B756,"mf")</f>
        <v>43906</v>
      </c>
      <c r="D756" s="120">
        <f>_xll.xlShmInterpRateFwd($D$3&amp;T(CalculationTrigger2),C756,,5,C757)</f>
        <v>2.5794673899841168E-3</v>
      </c>
      <c r="E756" s="260">
        <f>_xll.xlShmInterpRateFwd($E$3&amp;T(CalculationTrigger2),C756,,5,C757)</f>
        <v>2.5393171637092568E-3</v>
      </c>
      <c r="F756" s="260">
        <f>_xll.xlShmInterpRateFwd($F$3&amp;T(CalculationTrigger2),C756,,5,C757)</f>
        <v>2.3540117761558094E-3</v>
      </c>
      <c r="G756" s="268">
        <f t="shared" si="22"/>
        <v>0.4015022627486004</v>
      </c>
      <c r="H756" s="275">
        <f t="shared" si="23"/>
        <v>1.8530538755344743</v>
      </c>
      <c r="I756" s="250"/>
      <c r="J756" s="251"/>
      <c r="K756" s="251"/>
      <c r="L756" s="251"/>
    </row>
    <row r="757" spans="2:12" x14ac:dyDescent="0.2">
      <c r="B757" s="112" t="s">
        <v>156</v>
      </c>
      <c r="C757" s="113">
        <f>_xll.qlCalendarAdvance("TARGET",C756,B757,"mf")</f>
        <v>43907</v>
      </c>
      <c r="D757" s="120">
        <f>_xll.xlShmInterpRateFwd($D$3&amp;T(CalculationTrigger2),C757,,5,C758)</f>
        <v>2.5853729774596408E-3</v>
      </c>
      <c r="E757" s="260">
        <f>_xll.xlShmInterpRateFwd($E$3&amp;T(CalculationTrigger2),C757,,5,C758)</f>
        <v>2.5454402785435783E-3</v>
      </c>
      <c r="F757" s="260">
        <f>_xll.xlShmInterpRateFwd($F$3&amp;T(CalculationTrigger2),C757,,5,C758)</f>
        <v>2.3611607181214566E-3</v>
      </c>
      <c r="G757" s="268">
        <f t="shared" si="22"/>
        <v>0.39932698916062515</v>
      </c>
      <c r="H757" s="275">
        <f t="shared" si="23"/>
        <v>1.8427956042212177</v>
      </c>
      <c r="I757" s="250"/>
      <c r="J757" s="251"/>
      <c r="K757" s="251"/>
      <c r="L757" s="251"/>
    </row>
    <row r="758" spans="2:12" x14ac:dyDescent="0.2">
      <c r="B758" s="112" t="s">
        <v>156</v>
      </c>
      <c r="C758" s="113">
        <f>_xll.qlCalendarAdvance("TARGET",C757,B758,"mf")</f>
        <v>43908</v>
      </c>
      <c r="D758" s="120">
        <f>_xll.xlShmInterpRateFwd($D$3&amp;T(CalculationTrigger2),C758,,5,C759)</f>
        <v>2.5912640084402245E-3</v>
      </c>
      <c r="E758" s="260">
        <f>_xll.xlShmInterpRateFwd($E$3&amp;T(CalculationTrigger2),C758,,5,C759)</f>
        <v>2.5515540363352102E-3</v>
      </c>
      <c r="F758" s="260">
        <f>_xll.xlShmInterpRateFwd($F$3&amp;T(CalculationTrigger2),C758,,5,C759)</f>
        <v>2.3683239783104811E-3</v>
      </c>
      <c r="G758" s="268">
        <f t="shared" si="22"/>
        <v>0.39709972105014291</v>
      </c>
      <c r="H758" s="275">
        <f t="shared" si="23"/>
        <v>1.8323005802472905</v>
      </c>
      <c r="I758" s="250"/>
      <c r="J758" s="251"/>
      <c r="K758" s="251"/>
      <c r="L758" s="251"/>
    </row>
    <row r="759" spans="2:12" x14ac:dyDescent="0.2">
      <c r="B759" s="112" t="s">
        <v>156</v>
      </c>
      <c r="C759" s="113">
        <f>_xll.qlCalendarAdvance("TARGET",C758,B759,"mf")</f>
        <v>43909</v>
      </c>
      <c r="D759" s="120">
        <f>_xll.xlShmInterpRateFwd($D$3&amp;T(CalculationTrigger2),C759,,5,C760)</f>
        <v>2.5971404278932512E-3</v>
      </c>
      <c r="E759" s="260">
        <f>_xll.xlShmInterpRateFwd($E$3&amp;T(CalculationTrigger2),C759,,5,C760)</f>
        <v>2.5576583978967858E-3</v>
      </c>
      <c r="F759" s="260">
        <f>_xll.xlShmInterpRateFwd($F$3&amp;T(CalculationTrigger2),C759,,5,C760)</f>
        <v>2.3755015923448723E-3</v>
      </c>
      <c r="G759" s="268">
        <f t="shared" si="22"/>
        <v>0.39482029996465351</v>
      </c>
      <c r="H759" s="275">
        <f t="shared" si="23"/>
        <v>1.8215680555191354</v>
      </c>
      <c r="I759" s="250"/>
      <c r="J759" s="251"/>
      <c r="K759" s="251"/>
      <c r="L759" s="251"/>
    </row>
    <row r="760" spans="2:12" x14ac:dyDescent="0.2">
      <c r="B760" s="112" t="s">
        <v>156</v>
      </c>
      <c r="C760" s="113">
        <f>_xll.qlCalendarAdvance("TARGET",C759,B760,"mf")</f>
        <v>43910</v>
      </c>
      <c r="D760" s="120">
        <f>_xll.xlShmInterpRateFwd($D$3&amp;T(CalculationTrigger2),C760,,5,C761)</f>
        <v>2.6088629294253132E-3</v>
      </c>
      <c r="E760" s="260">
        <f>_xll.xlShmInterpRateFwd($E$3&amp;T(CalculationTrigger2),C760,,5,C761)</f>
        <v>2.5698536981763388E-3</v>
      </c>
      <c r="F760" s="260">
        <f>_xll.xlShmInterpRateFwd($F$3&amp;T(CalculationTrigger2),C760,,5,C761)</f>
        <v>2.389920491010365E-3</v>
      </c>
      <c r="G760" s="268">
        <f t="shared" si="22"/>
        <v>0.39009231248974402</v>
      </c>
      <c r="H760" s="275">
        <f t="shared" si="23"/>
        <v>1.7993320716597379</v>
      </c>
      <c r="I760" s="250"/>
      <c r="J760" s="251"/>
      <c r="K760" s="251"/>
      <c r="L760" s="251"/>
    </row>
    <row r="761" spans="2:12" x14ac:dyDescent="0.2">
      <c r="B761" s="112" t="s">
        <v>156</v>
      </c>
      <c r="C761" s="113">
        <f>_xll.qlCalendarAdvance("TARGET",C760,B761,"mf")</f>
        <v>43913</v>
      </c>
      <c r="D761" s="120">
        <f>_xll.xlShmInterpRateFwd($D$3&amp;T(CalculationTrigger2),C761,,5,C762)</f>
        <v>2.620498875918198E-3</v>
      </c>
      <c r="E761" s="260">
        <f>_xll.xlShmInterpRateFwd($E$3&amp;T(CalculationTrigger2),C761,,5,C762)</f>
        <v>2.5819810998781124E-3</v>
      </c>
      <c r="F761" s="260">
        <f>_xll.xlShmInterpRateFwd($F$3&amp;T(CalculationTrigger2),C761,,5,C762)</f>
        <v>2.4043562917982959E-3</v>
      </c>
      <c r="G761" s="268">
        <f t="shared" si="22"/>
        <v>0.38517776040085555</v>
      </c>
      <c r="H761" s="275">
        <f t="shared" si="23"/>
        <v>1.7762480807981653</v>
      </c>
      <c r="I761" s="250"/>
      <c r="J761" s="251"/>
      <c r="K761" s="251"/>
      <c r="L761" s="251"/>
    </row>
    <row r="762" spans="2:12" x14ac:dyDescent="0.2">
      <c r="B762" s="112" t="s">
        <v>156</v>
      </c>
      <c r="C762" s="113">
        <f>_xll.qlCalendarAdvance("TARGET",C761,B762,"mf")</f>
        <v>43914</v>
      </c>
      <c r="D762" s="120">
        <f>_xll.xlShmInterpRateFwd($D$3&amp;T(CalculationTrigger2),C762,,5,C763)</f>
        <v>2.6263014028020245E-3</v>
      </c>
      <c r="E762" s="260">
        <f>_xll.xlShmInterpRateFwd($E$3&amp;T(CalculationTrigger2),C762,,5,C763)</f>
        <v>2.5880378936539686E-3</v>
      </c>
      <c r="F762" s="260">
        <f>_xll.xlShmInterpRateFwd($F$3&amp;T(CalculationTrigger2),C762,,5,C763)</f>
        <v>2.4116062040810864E-3</v>
      </c>
      <c r="G762" s="268">
        <f t="shared" si="22"/>
        <v>0.38263509148055935</v>
      </c>
      <c r="H762" s="275">
        <f t="shared" si="23"/>
        <v>1.764316895728822</v>
      </c>
      <c r="I762" s="250"/>
      <c r="J762" s="251"/>
      <c r="K762" s="251"/>
      <c r="L762" s="251"/>
    </row>
    <row r="763" spans="2:12" x14ac:dyDescent="0.2">
      <c r="B763" s="112" t="s">
        <v>156</v>
      </c>
      <c r="C763" s="113">
        <f>_xll.qlCalendarAdvance("TARGET",C762,B763,"mf")</f>
        <v>43915</v>
      </c>
      <c r="D763" s="120">
        <f>_xll.xlShmInterpRateFwd($D$3&amp;T(CalculationTrigger2),C763,,5,C764)</f>
        <v>2.6320889847206161E-3</v>
      </c>
      <c r="E763" s="260">
        <f>_xll.xlShmInterpRateFwd($E$3&amp;T(CalculationTrigger2),C763,,5,C764)</f>
        <v>2.5940850564807288E-3</v>
      </c>
      <c r="F763" s="260">
        <f>_xll.xlShmInterpRateFwd($F$3&amp;T(CalculationTrigger2),C763,,5,C764)</f>
        <v>2.4188706819151893E-3</v>
      </c>
      <c r="G763" s="268">
        <f t="shared" si="22"/>
        <v>0.38003928239887291</v>
      </c>
      <c r="H763" s="275">
        <f t="shared" si="23"/>
        <v>1.7521437456553954</v>
      </c>
      <c r="I763" s="250"/>
      <c r="J763" s="251"/>
      <c r="K763" s="251"/>
      <c r="L763" s="251"/>
    </row>
    <row r="764" spans="2:12" x14ac:dyDescent="0.2">
      <c r="B764" s="112" t="s">
        <v>156</v>
      </c>
      <c r="C764" s="113">
        <f>_xll.qlCalendarAdvance("TARGET",C763,B764,"mf")</f>
        <v>43916</v>
      </c>
      <c r="D764" s="120">
        <f>_xll.xlShmInterpRateFwd($D$3&amp;T(CalculationTrigger2),C764,,5,C765)</f>
        <v>2.6378615658713815E-3</v>
      </c>
      <c r="E764" s="260">
        <f>_xll.xlShmInterpRateFwd($E$3&amp;T(CalculationTrigger2),C764,,5,C765)</f>
        <v>2.6001225491304775E-3</v>
      </c>
      <c r="F764" s="260">
        <f>_xll.xlShmInterpRateFwd($F$3&amp;T(CalculationTrigger2),C764,,5,C765)</f>
        <v>2.4261497605174214E-3</v>
      </c>
      <c r="G764" s="268">
        <f t="shared" si="22"/>
        <v>0.37739016740903975</v>
      </c>
      <c r="H764" s="275">
        <f t="shared" si="23"/>
        <v>1.7397278861305603</v>
      </c>
      <c r="I764" s="250"/>
      <c r="J764" s="251"/>
      <c r="K764" s="251"/>
      <c r="L764" s="251"/>
    </row>
    <row r="765" spans="2:12" x14ac:dyDescent="0.2">
      <c r="B765" s="112" t="s">
        <v>156</v>
      </c>
      <c r="C765" s="113">
        <f>_xll.qlCalendarAdvance("TARGET",C764,B765,"mf")</f>
        <v>43917</v>
      </c>
      <c r="D765" s="120">
        <f>_xll.xlShmInterpRateFwd($D$3&amp;T(CalculationTrigger2),C765,,5,C766)</f>
        <v>2.6493756784583475E-3</v>
      </c>
      <c r="E765" s="260">
        <f>_xll.xlShmInterpRateFwd($E$3&amp;T(CalculationTrigger2),C765,,5,C766)</f>
        <v>2.6121837994132939E-3</v>
      </c>
      <c r="F765" s="260">
        <f>_xll.xlShmInterpRateFwd($F$3&amp;T(CalculationTrigger2),C765,,5,C766)</f>
        <v>2.4407730851320904E-3</v>
      </c>
      <c r="G765" s="268">
        <f t="shared" si="22"/>
        <v>0.3719187904505355</v>
      </c>
      <c r="H765" s="275">
        <f t="shared" si="23"/>
        <v>1.7141071428120351</v>
      </c>
      <c r="I765" s="250"/>
      <c r="J765" s="251"/>
      <c r="K765" s="251"/>
      <c r="L765" s="251"/>
    </row>
    <row r="766" spans="2:12" x14ac:dyDescent="0.2">
      <c r="B766" s="112" t="s">
        <v>156</v>
      </c>
      <c r="C766" s="113">
        <f>_xll.qlCalendarAdvance("TARGET",C765,B766,"mf")</f>
        <v>43920</v>
      </c>
      <c r="D766" s="120">
        <f>_xll.xlShmInterpRateFwd($D$3&amp;T(CalculationTrigger2),C766,,5,C767)</f>
        <v>2.6608007726201424E-3</v>
      </c>
      <c r="E766" s="260">
        <f>_xll.xlShmInterpRateFwd($E$3&amp;T(CalculationTrigger2),C766,,5,C767)</f>
        <v>2.6241750361159903E-3</v>
      </c>
      <c r="F766" s="260">
        <f>_xll.xlShmInterpRateFwd($F$3&amp;T(CalculationTrigger2),C766,,5,C767)</f>
        <v>2.4554127896188531E-3</v>
      </c>
      <c r="G766" s="268">
        <f t="shared" si="22"/>
        <v>0.36625736504152134</v>
      </c>
      <c r="H766" s="275">
        <f t="shared" si="23"/>
        <v>1.6876224649713718</v>
      </c>
      <c r="I766" s="250"/>
      <c r="J766" s="251"/>
      <c r="K766" s="251"/>
      <c r="L766" s="251"/>
    </row>
    <row r="767" spans="2:12" x14ac:dyDescent="0.2">
      <c r="B767" s="112" t="s">
        <v>156</v>
      </c>
      <c r="C767" s="113">
        <f>_xll.qlCalendarAdvance("TARGET",C766,B767,"mf")</f>
        <v>43921</v>
      </c>
      <c r="D767" s="120">
        <f>_xll.xlShmInterpRateFwd($D$3&amp;T(CalculationTrigger2),C767,,5,C768)</f>
        <v>2.6664975169856625E-3</v>
      </c>
      <c r="E767" s="260">
        <f>_xll.xlShmInterpRateFwd($E$3&amp;T(CalculationTrigger2),C767,,5,C768)</f>
        <v>2.630163591285377E-3</v>
      </c>
      <c r="F767" s="260">
        <f>_xll.xlShmInterpRateFwd($F$3&amp;T(CalculationTrigger2),C767,,5,C768)</f>
        <v>2.4627654020162927E-3</v>
      </c>
      <c r="G767" s="268">
        <f t="shared" si="22"/>
        <v>0.36333925700285463</v>
      </c>
      <c r="H767" s="275">
        <f t="shared" si="23"/>
        <v>1.6739818926908436</v>
      </c>
      <c r="I767" s="250"/>
      <c r="J767" s="251"/>
      <c r="K767" s="251"/>
      <c r="L767" s="251"/>
    </row>
    <row r="768" spans="2:12" x14ac:dyDescent="0.2">
      <c r="B768" s="112" t="s">
        <v>156</v>
      </c>
      <c r="C768" s="113">
        <f>_xll.qlCalendarAdvance("TARGET",C767,B768,"mf")</f>
        <v>43922</v>
      </c>
      <c r="D768" s="120">
        <f>_xll.xlShmInterpRateFwd($D$3&amp;T(CalculationTrigger2),C768,,5,C769)</f>
        <v>2.6721789274697276E-3</v>
      </c>
      <c r="E768" s="260">
        <f>_xll.xlShmInterpRateFwd($E$3&amp;T(CalculationTrigger2),C768,,5,C769)</f>
        <v>2.6361422414775113E-3</v>
      </c>
      <c r="F768" s="260">
        <f>_xll.xlShmInterpRateFwd($F$3&amp;T(CalculationTrigger2),C768,,5,C769)</f>
        <v>2.4701328270908081E-3</v>
      </c>
      <c r="G768" s="268">
        <f t="shared" si="22"/>
        <v>0.360366859922163</v>
      </c>
      <c r="H768" s="275">
        <f t="shared" si="23"/>
        <v>1.6600941438670329</v>
      </c>
      <c r="I768" s="250"/>
      <c r="J768" s="251"/>
      <c r="K768" s="251"/>
      <c r="L768" s="251"/>
    </row>
    <row r="769" spans="2:12" x14ac:dyDescent="0.2">
      <c r="B769" s="112" t="s">
        <v>156</v>
      </c>
      <c r="C769" s="113">
        <f>_xll.qlCalendarAdvance("TARGET",C768,B769,"mf")</f>
        <v>43923</v>
      </c>
      <c r="D769" s="120">
        <f>_xll.xlShmInterpRateFwd($D$3&amp;T(CalculationTrigger2),C769,,5,C770)</f>
        <v>2.677844948431817E-3</v>
      </c>
      <c r="E769" s="260">
        <f>_xll.xlShmInterpRateFwd($E$3&amp;T(CalculationTrigger2),C769,,5,C770)</f>
        <v>2.6421109477481179E-3</v>
      </c>
      <c r="F769" s="260">
        <f>_xll.xlShmInterpRateFwd($F$3&amp;T(CalculationTrigger2),C769,,5,C770)</f>
        <v>2.4775151001808515E-3</v>
      </c>
      <c r="G769" s="268">
        <f t="shared" si="22"/>
        <v>0.3573400068369913</v>
      </c>
      <c r="H769" s="275">
        <f t="shared" si="23"/>
        <v>1.645958475672664</v>
      </c>
      <c r="I769" s="250"/>
      <c r="J769" s="251"/>
      <c r="K769" s="251"/>
      <c r="L769" s="251"/>
    </row>
    <row r="770" spans="2:12" x14ac:dyDescent="0.2">
      <c r="B770" s="112" t="s">
        <v>156</v>
      </c>
      <c r="C770" s="113">
        <f>_xll.qlCalendarAdvance("TARGET",C769,B770,"mf")</f>
        <v>43924</v>
      </c>
      <c r="D770" s="120">
        <f>_xll.xlShmInterpRateFwd($D$3&amp;T(CalculationTrigger2),C770,,5,C771)</f>
        <v>2.6891452261238111E-3</v>
      </c>
      <c r="E770" s="260">
        <f>_xll.xlShmInterpRateFwd($E$3&amp;T(CalculationTrigger2),C770,,5,C771)</f>
        <v>2.6540343156778558E-3</v>
      </c>
      <c r="F770" s="260">
        <f>_xll.xlShmInterpRateFwd($F$3&amp;T(CalculationTrigger2),C770,,5,C771)</f>
        <v>2.4923463342901111E-3</v>
      </c>
      <c r="G770" s="268">
        <f t="shared" si="22"/>
        <v>0.35110910445955262</v>
      </c>
      <c r="H770" s="275">
        <f t="shared" si="23"/>
        <v>1.6168798138774472</v>
      </c>
      <c r="I770" s="250"/>
      <c r="J770" s="251"/>
      <c r="K770" s="251"/>
      <c r="L770" s="251"/>
    </row>
    <row r="771" spans="2:12" x14ac:dyDescent="0.2">
      <c r="B771" s="112" t="s">
        <v>156</v>
      </c>
      <c r="C771" s="113">
        <f>_xll.qlCalendarAdvance("TARGET",C770,B771,"mf")</f>
        <v>43927</v>
      </c>
      <c r="D771" s="120">
        <f>_xll.xlShmInterpRateFwd($D$3&amp;T(CalculationTrigger2),C771,,5,C772)</f>
        <v>2.7005394460120312E-3</v>
      </c>
      <c r="E771" s="260">
        <f>_xll.xlShmInterpRateFwd($E$3&amp;T(CalculationTrigger2),C771,,5,C772)</f>
        <v>2.6659383255443845E-3</v>
      </c>
      <c r="F771" s="260">
        <f>_xll.xlShmInterpRateFwd($F$3&amp;T(CalculationTrigger2),C771,,5,C772)</f>
        <v>2.5066574781700702E-3</v>
      </c>
      <c r="G771" s="268">
        <f t="shared" si="22"/>
        <v>0.34601120467646695</v>
      </c>
      <c r="H771" s="275">
        <f t="shared" si="23"/>
        <v>1.5928084737431432</v>
      </c>
      <c r="I771" s="250"/>
      <c r="J771" s="251"/>
      <c r="K771" s="251"/>
      <c r="L771" s="251"/>
    </row>
    <row r="772" spans="2:12" x14ac:dyDescent="0.2">
      <c r="B772" s="112" t="s">
        <v>156</v>
      </c>
      <c r="C772" s="113">
        <f>_xll.qlCalendarAdvance("TARGET",C771,B772,"mf")</f>
        <v>43928</v>
      </c>
      <c r="D772" s="120">
        <f>_xll.xlShmInterpRateFwd($D$3&amp;T(CalculationTrigger2),C772,,5,C773)</f>
        <v>2.7065104086434334E-3</v>
      </c>
      <c r="E772" s="260">
        <f>_xll.xlShmInterpRateFwd($E$3&amp;T(CalculationTrigger2),C772,,5,C773)</f>
        <v>2.6719703721146573E-3</v>
      </c>
      <c r="F772" s="260">
        <f>_xll.xlShmInterpRateFwd($F$3&amp;T(CalculationTrigger2),C772,,5,C773)</f>
        <v>2.513033521220431E-3</v>
      </c>
      <c r="G772" s="268">
        <f t="shared" si="22"/>
        <v>0.34540036528776102</v>
      </c>
      <c r="H772" s="275">
        <f t="shared" si="23"/>
        <v>1.5893685089422631</v>
      </c>
      <c r="I772" s="250"/>
      <c r="J772" s="251"/>
      <c r="K772" s="251"/>
      <c r="L772" s="251"/>
    </row>
    <row r="773" spans="2:12" x14ac:dyDescent="0.2">
      <c r="B773" s="112" t="s">
        <v>156</v>
      </c>
      <c r="C773" s="113">
        <f>_xll.qlCalendarAdvance("TARGET",C772,B773,"mf")</f>
        <v>43929</v>
      </c>
      <c r="D773" s="120">
        <f>_xll.xlShmInterpRateFwd($D$3&amp;T(CalculationTrigger2),C773,,5,C774)</f>
        <v>2.7124835169997467E-3</v>
      </c>
      <c r="E773" s="260">
        <f>_xll.xlShmInterpRateFwd($E$3&amp;T(CalculationTrigger2),C773,,5,C774)</f>
        <v>2.6780044150024425E-3</v>
      </c>
      <c r="F773" s="260">
        <f>_xll.xlShmInterpRateFwd($F$3&amp;T(CalculationTrigger2),C773,,5,C774)</f>
        <v>2.5194107943878408E-3</v>
      </c>
      <c r="G773" s="268">
        <f t="shared" ref="G773:G836" si="24">(D773-E773)*10000</f>
        <v>0.34479101997304284</v>
      </c>
      <c r="H773" s="275">
        <f t="shared" ref="H773:H836" si="25">(E773-F773)*10000</f>
        <v>1.5859362061460165</v>
      </c>
      <c r="I773" s="250"/>
      <c r="J773" s="251"/>
      <c r="K773" s="251"/>
      <c r="L773" s="251"/>
    </row>
    <row r="774" spans="2:12" x14ac:dyDescent="0.2">
      <c r="B774" s="112" t="s">
        <v>156</v>
      </c>
      <c r="C774" s="113">
        <f>_xll.qlCalendarAdvance("TARGET",C773,B774,"mf")</f>
        <v>43930</v>
      </c>
      <c r="D774" s="120">
        <f>_xll.xlShmInterpRateFwd($D$3&amp;T(CalculationTrigger2),C774,,5,C775)</f>
        <v>2.7304587910429302E-3</v>
      </c>
      <c r="E774" s="260">
        <f>_xll.xlShmInterpRateFwd($E$3&amp;T(CalculationTrigger2),C774,,5,C775)</f>
        <v>2.6961604030677827E-3</v>
      </c>
      <c r="F774" s="260">
        <f>_xll.xlShmInterpRateFwd($F$3&amp;T(CalculationTrigger2),C774,,5,C775)</f>
        <v>2.5385864775375471E-3</v>
      </c>
      <c r="G774" s="268">
        <f t="shared" si="24"/>
        <v>0.34298387975147548</v>
      </c>
      <c r="H774" s="275">
        <f t="shared" si="25"/>
        <v>1.5757392553023561</v>
      </c>
      <c r="I774" s="250"/>
      <c r="J774" s="251"/>
      <c r="K774" s="251"/>
      <c r="L774" s="251"/>
    </row>
    <row r="775" spans="2:12" x14ac:dyDescent="0.2">
      <c r="B775" s="112" t="s">
        <v>156</v>
      </c>
      <c r="C775" s="113">
        <f>_xll.qlCalendarAdvance("TARGET",C774,B775,"mf")</f>
        <v>43935</v>
      </c>
      <c r="D775" s="120">
        <f>_xll.xlShmInterpRateFwd($D$3&amp;T(CalculationTrigger2),C775,,5,C776)</f>
        <v>2.7483675397701542E-3</v>
      </c>
      <c r="E775" s="260">
        <f>_xll.xlShmInterpRateFwd($E$3&amp;T(CalculationTrigger2),C775,,5,C776)</f>
        <v>2.7142508138767361E-3</v>
      </c>
      <c r="F775" s="260">
        <f>_xll.xlShmInterpRateFwd($F$3&amp;T(CalculationTrigger2),C775,,5,C776)</f>
        <v>2.5577000321573319E-3</v>
      </c>
      <c r="G775" s="268">
        <f t="shared" si="24"/>
        <v>0.34116725893418126</v>
      </c>
      <c r="H775" s="275">
        <f t="shared" si="25"/>
        <v>1.5655078171940415</v>
      </c>
      <c r="I775" s="250"/>
      <c r="J775" s="251"/>
      <c r="K775" s="251"/>
      <c r="L775" s="251"/>
    </row>
    <row r="776" spans="2:12" x14ac:dyDescent="0.2">
      <c r="B776" s="112" t="s">
        <v>156</v>
      </c>
      <c r="C776" s="113">
        <f>_xll.qlCalendarAdvance("TARGET",C775,B776,"mf")</f>
        <v>43936</v>
      </c>
      <c r="D776" s="120">
        <f>_xll.xlShmInterpRateFwd($D$3&amp;T(CalculationTrigger2),C776,,5,C777)</f>
        <v>2.7543558237369181E-3</v>
      </c>
      <c r="E776" s="260">
        <f>_xll.xlShmInterpRateFwd($E$3&amp;T(CalculationTrigger2),C776,,5,C777)</f>
        <v>2.7202989406904369E-3</v>
      </c>
      <c r="F776" s="260">
        <f>_xll.xlShmInterpRateFwd($F$3&amp;T(CalculationTrigger2),C776,,5,C777)</f>
        <v>2.5640857987910275E-3</v>
      </c>
      <c r="G776" s="268">
        <f t="shared" si="24"/>
        <v>0.34056883046481179</v>
      </c>
      <c r="H776" s="275">
        <f t="shared" si="25"/>
        <v>1.5621314189940942</v>
      </c>
      <c r="I776" s="250"/>
      <c r="J776" s="251"/>
      <c r="K776" s="251"/>
      <c r="L776" s="251"/>
    </row>
    <row r="777" spans="2:12" x14ac:dyDescent="0.2">
      <c r="B777" s="112" t="s">
        <v>156</v>
      </c>
      <c r="C777" s="113">
        <f>_xll.qlCalendarAdvance("TARGET",C776,B777,"mf")</f>
        <v>43937</v>
      </c>
      <c r="D777" s="120">
        <f>_xll.xlShmInterpRateFwd($D$3&amp;T(CalculationTrigger2),C777,,5,C778)</f>
        <v>2.7603462979253718E-3</v>
      </c>
      <c r="E777" s="260">
        <f>_xll.xlShmInterpRateFwd($E$3&amp;T(CalculationTrigger2),C777,,5,C778)</f>
        <v>2.7263490953101932E-3</v>
      </c>
      <c r="F777" s="260">
        <f>_xll.xlShmInterpRateFwd($F$3&amp;T(CalculationTrigger2),C777,,5,C778)</f>
        <v>2.5704727620296866E-3</v>
      </c>
      <c r="G777" s="268">
        <f t="shared" si="24"/>
        <v>0.33997202615178562</v>
      </c>
      <c r="H777" s="275">
        <f t="shared" si="25"/>
        <v>1.5587633328050661</v>
      </c>
      <c r="I777" s="250"/>
      <c r="J777" s="251"/>
      <c r="K777" s="251"/>
      <c r="L777" s="251"/>
    </row>
    <row r="778" spans="2:12" x14ac:dyDescent="0.2">
      <c r="B778" s="112" t="s">
        <v>156</v>
      </c>
      <c r="C778" s="113">
        <f>_xll.qlCalendarAdvance("TARGET",C777,B778,"mf")</f>
        <v>43938</v>
      </c>
      <c r="D778" s="120">
        <f>_xll.xlShmInterpRateFwd($D$3&amp;T(CalculationTrigger2),C778,,5,C779)</f>
        <v>2.7723556310625644E-3</v>
      </c>
      <c r="E778" s="260">
        <f>_xll.xlShmInterpRateFwd($E$3&amp;T(CalculationTrigger2),C778,,5,C779)</f>
        <v>2.7384767290332622E-3</v>
      </c>
      <c r="F778" s="260">
        <f>_xll.xlShmInterpRateFwd($F$3&amp;T(CalculationTrigger2),C778,,5,C779)</f>
        <v>2.5832689383649089E-3</v>
      </c>
      <c r="G778" s="268">
        <f t="shared" si="24"/>
        <v>0.33878902029302155</v>
      </c>
      <c r="H778" s="275">
        <f t="shared" si="25"/>
        <v>1.5520779066835335</v>
      </c>
      <c r="I778" s="250"/>
      <c r="J778" s="251"/>
      <c r="K778" s="251"/>
      <c r="L778" s="251"/>
    </row>
    <row r="779" spans="2:12" x14ac:dyDescent="0.2">
      <c r="B779" s="112" t="s">
        <v>156</v>
      </c>
      <c r="C779" s="113">
        <f>_xll.qlCalendarAdvance("TARGET",C778,B779,"mf")</f>
        <v>43941</v>
      </c>
      <c r="D779" s="120">
        <f>_xll.xlShmInterpRateFwd($D$3&amp;T(CalculationTrigger2),C779,,5,C780)</f>
        <v>2.78433020546355E-3</v>
      </c>
      <c r="E779" s="260">
        <f>_xll.xlShmInterpRateFwd($E$3&amp;T(CalculationTrigger2),C779,,5,C780)</f>
        <v>2.7505700700241262E-3</v>
      </c>
      <c r="F779" s="260">
        <f>_xll.xlShmInterpRateFwd($F$3&amp;T(CalculationTrigger2),C779,,5,C780)</f>
        <v>2.5960324955314369E-3</v>
      </c>
      <c r="G779" s="268">
        <f t="shared" si="24"/>
        <v>0.33760135439423866</v>
      </c>
      <c r="H779" s="275">
        <f t="shared" si="25"/>
        <v>1.5453757449268926</v>
      </c>
      <c r="I779" s="250"/>
      <c r="J779" s="251"/>
      <c r="K779" s="251"/>
      <c r="L779" s="251"/>
    </row>
    <row r="780" spans="2:12" x14ac:dyDescent="0.2">
      <c r="B780" s="112" t="s">
        <v>156</v>
      </c>
      <c r="C780" s="113">
        <f>_xll.qlCalendarAdvance("TARGET",C779,B780,"mf")</f>
        <v>43942</v>
      </c>
      <c r="D780" s="120">
        <f>_xll.xlShmInterpRateFwd($D$3&amp;T(CalculationTrigger2),C780,,5,C781)</f>
        <v>2.7903317127432599E-3</v>
      </c>
      <c r="E780" s="260">
        <f>_xll.xlShmInterpRateFwd($E$3&amp;T(CalculationTrigger2),C780,,5,C781)</f>
        <v>2.7566304225176788E-3</v>
      </c>
      <c r="F780" s="260">
        <f>_xll.xlShmInterpRateFwd($F$3&amp;T(CalculationTrigger2),C780,,5,C781)</f>
        <v>2.602425377931419E-3</v>
      </c>
      <c r="G780" s="268">
        <f t="shared" si="24"/>
        <v>0.3370129022558111</v>
      </c>
      <c r="H780" s="275">
        <f t="shared" si="25"/>
        <v>1.5420504458625974</v>
      </c>
      <c r="I780" s="250"/>
      <c r="J780" s="251"/>
      <c r="K780" s="251"/>
      <c r="L780" s="251"/>
    </row>
    <row r="781" spans="2:12" x14ac:dyDescent="0.2">
      <c r="B781" s="112" t="s">
        <v>156</v>
      </c>
      <c r="C781" s="113">
        <f>_xll.qlCalendarAdvance("TARGET",C780,B781,"mf")</f>
        <v>43943</v>
      </c>
      <c r="D781" s="120">
        <f>_xll.xlShmInterpRateFwd($D$3&amp;T(CalculationTrigger2),C781,,5,C782)</f>
        <v>2.7963354433133496E-3</v>
      </c>
      <c r="E781" s="260">
        <f>_xll.xlShmInterpRateFwd($E$3&amp;T(CalculationTrigger2),C781,,5,C782)</f>
        <v>2.7626928261601843E-3</v>
      </c>
      <c r="F781" s="260">
        <f>_xll.xlShmInterpRateFwd($F$3&amp;T(CalculationTrigger2),C781,,5,C782)</f>
        <v>2.6088194316908377E-3</v>
      </c>
      <c r="G781" s="268">
        <f t="shared" si="24"/>
        <v>0.33642617153165338</v>
      </c>
      <c r="H781" s="275">
        <f t="shared" si="25"/>
        <v>1.5387339446934662</v>
      </c>
      <c r="I781" s="250"/>
      <c r="J781" s="251"/>
      <c r="K781" s="251"/>
      <c r="L781" s="251"/>
    </row>
    <row r="782" spans="2:12" x14ac:dyDescent="0.2">
      <c r="B782" s="112" t="s">
        <v>156</v>
      </c>
      <c r="C782" s="113">
        <f>_xll.qlCalendarAdvance("TARGET",C781,B782,"mf")</f>
        <v>43944</v>
      </c>
      <c r="D782" s="120">
        <f>_xll.xlShmInterpRateFwd($D$3&amp;T(CalculationTrigger2),C782,,5,C783)</f>
        <v>2.8023414024826512E-3</v>
      </c>
      <c r="E782" s="260">
        <f>_xll.xlShmInterpRateFwd($E$3&amp;T(CalculationTrigger2),C782,,5,C783)</f>
        <v>2.7687572852878885E-3</v>
      </c>
      <c r="F782" s="260">
        <f>_xll.xlShmInterpRateFwd($F$3&amp;T(CalculationTrigger2),C782,,5,C783)</f>
        <v>2.6152146522306352E-3</v>
      </c>
      <c r="G782" s="268">
        <f t="shared" si="24"/>
        <v>0.33584117194762708</v>
      </c>
      <c r="H782" s="275">
        <f t="shared" si="25"/>
        <v>1.5354263305725333</v>
      </c>
      <c r="I782" s="250"/>
      <c r="J782" s="251"/>
      <c r="K782" s="251"/>
      <c r="L782" s="251"/>
    </row>
    <row r="783" spans="2:12" x14ac:dyDescent="0.2">
      <c r="B783" s="112" t="s">
        <v>156</v>
      </c>
      <c r="C783" s="113">
        <f>_xll.qlCalendarAdvance("TARGET",C782,B783,"mf")</f>
        <v>43945</v>
      </c>
      <c r="D783" s="120">
        <f>_xll.xlShmInterpRateFwd($D$3&amp;T(CalculationTrigger2),C783,,5,C784)</f>
        <v>2.8143824781934413E-3</v>
      </c>
      <c r="E783" s="260">
        <f>_xll.xlShmInterpRateFwd($E$3&amp;T(CalculationTrigger2),C783,,5,C784)</f>
        <v>2.7809142614708608E-3</v>
      </c>
      <c r="F783" s="260">
        <f>_xll.xlShmInterpRateFwd($F$3&amp;T(CalculationTrigger2),C783,,5,C784)</f>
        <v>2.6280278842415123E-3</v>
      </c>
      <c r="G783" s="268">
        <f t="shared" si="24"/>
        <v>0.33468216722580457</v>
      </c>
      <c r="H783" s="275">
        <f t="shared" si="25"/>
        <v>1.5288637722934852</v>
      </c>
      <c r="I783" s="250"/>
      <c r="J783" s="251"/>
      <c r="K783" s="251"/>
      <c r="L783" s="251"/>
    </row>
    <row r="784" spans="2:12" x14ac:dyDescent="0.2">
      <c r="B784" s="112" t="s">
        <v>156</v>
      </c>
      <c r="C784" s="113">
        <f>_xll.qlCalendarAdvance("TARGET",C783,B784,"mf")</f>
        <v>43948</v>
      </c>
      <c r="D784" s="120">
        <f>_xll.xlShmInterpRateFwd($D$3&amp;T(CalculationTrigger2),C784,,5,C785)</f>
        <v>2.8263876374882645E-3</v>
      </c>
      <c r="E784" s="260">
        <f>_xll.xlShmInterpRateFwd($E$3&amp;T(CalculationTrigger2),C784,,5,C785)</f>
        <v>2.7930357533662731E-3</v>
      </c>
      <c r="F784" s="260">
        <f>_xll.xlShmInterpRateFwd($F$3&amp;T(CalculationTrigger2),C784,,5,C785)</f>
        <v>2.6408071205407612E-3</v>
      </c>
      <c r="G784" s="268">
        <f t="shared" si="24"/>
        <v>0.33351884121991371</v>
      </c>
      <c r="H784" s="275">
        <f t="shared" si="25"/>
        <v>1.5222863282551196</v>
      </c>
      <c r="I784" s="250"/>
      <c r="J784" s="251"/>
      <c r="K784" s="251"/>
      <c r="L784" s="251"/>
    </row>
    <row r="785" spans="2:12" x14ac:dyDescent="0.2">
      <c r="B785" s="112" t="s">
        <v>156</v>
      </c>
      <c r="C785" s="113">
        <f>_xll.qlCalendarAdvance("TARGET",C784,B785,"mf")</f>
        <v>43949</v>
      </c>
      <c r="D785" s="120">
        <f>_xll.xlShmInterpRateFwd($D$3&amp;T(CalculationTrigger2),C785,,5,C786)</f>
        <v>2.8324048233385156E-3</v>
      </c>
      <c r="E785" s="260">
        <f>_xll.xlShmInterpRateFwd($E$3&amp;T(CalculationTrigger2),C785,,5,C786)</f>
        <v>2.7991105479936006E-3</v>
      </c>
      <c r="F785" s="260">
        <f>_xll.xlShmInterpRateFwd($F$3&amp;T(CalculationTrigger2),C785,,5,C786)</f>
        <v>2.6472081129424634E-3</v>
      </c>
      <c r="G785" s="268">
        <f t="shared" si="24"/>
        <v>0.33294275344914959</v>
      </c>
      <c r="H785" s="275">
        <f t="shared" si="25"/>
        <v>1.5190243505113725</v>
      </c>
      <c r="I785" s="250"/>
      <c r="J785" s="251"/>
      <c r="K785" s="251"/>
      <c r="L785" s="251"/>
    </row>
    <row r="786" spans="2:12" x14ac:dyDescent="0.2">
      <c r="B786" s="112" t="s">
        <v>156</v>
      </c>
      <c r="C786" s="113">
        <f>_xll.qlCalendarAdvance("TARGET",C785,B786,"mf")</f>
        <v>43950</v>
      </c>
      <c r="D786" s="120">
        <f>_xll.xlShmInterpRateFwd($D$3&amp;T(CalculationTrigger2),C786,,5,C787)</f>
        <v>2.8384242710187977E-3</v>
      </c>
      <c r="E786" s="260">
        <f>_xll.xlShmInterpRateFwd($E$3&amp;T(CalculationTrigger2),C786,,5,C787)</f>
        <v>2.8051874216111442E-3</v>
      </c>
      <c r="F786" s="260">
        <f>_xll.xlShmInterpRateFwd($F$3&amp;T(CalculationTrigger2),C786,,5,C787)</f>
        <v>2.6536102469600408E-3</v>
      </c>
      <c r="G786" s="268">
        <f t="shared" si="24"/>
        <v>0.33236849407653446</v>
      </c>
      <c r="H786" s="275">
        <f t="shared" si="25"/>
        <v>1.5157717465110343</v>
      </c>
      <c r="I786" s="250"/>
      <c r="J786" s="251"/>
      <c r="K786" s="251"/>
      <c r="L786" s="251"/>
    </row>
    <row r="787" spans="2:12" x14ac:dyDescent="0.2">
      <c r="B787" s="112" t="s">
        <v>156</v>
      </c>
      <c r="C787" s="113">
        <f>_xll.qlCalendarAdvance("TARGET",C786,B787,"mf")</f>
        <v>43951</v>
      </c>
      <c r="D787" s="120">
        <f>_xll.xlShmInterpRateFwd($D$3&amp;T(CalculationTrigger2),C787,,5,C788)</f>
        <v>2.8535177102340307E-3</v>
      </c>
      <c r="E787" s="260">
        <f>_xll.xlShmInterpRateFwd($E$3&amp;T(CalculationTrigger2),C787,,5,C788)</f>
        <v>2.8204227247178729E-3</v>
      </c>
      <c r="F787" s="260">
        <f>_xll.xlShmInterpRateFwd($F$3&amp;T(CalculationTrigger2),C787,,5,C788)</f>
        <v>2.6696505424564938E-3</v>
      </c>
      <c r="G787" s="268">
        <f t="shared" si="24"/>
        <v>0.33094985516157838</v>
      </c>
      <c r="H787" s="275">
        <f t="shared" si="25"/>
        <v>1.5077218226137914</v>
      </c>
      <c r="I787" s="250"/>
      <c r="J787" s="251"/>
      <c r="K787" s="251"/>
      <c r="L787" s="251"/>
    </row>
    <row r="788" spans="2:12" x14ac:dyDescent="0.2">
      <c r="B788" s="112" t="s">
        <v>156</v>
      </c>
      <c r="C788" s="113">
        <f>_xll.qlCalendarAdvance("TARGET",C787,B788,"mf")</f>
        <v>43955</v>
      </c>
      <c r="D788" s="120">
        <f>_xll.xlShmInterpRateFwd($D$3&amp;T(CalculationTrigger2),C788,,5,C789)</f>
        <v>2.8685556317978732E-3</v>
      </c>
      <c r="E788" s="260">
        <f>_xll.xlShmInterpRateFwd($E$3&amp;T(CalculationTrigger2),C788,,5,C789)</f>
        <v>2.8356031109218593E-3</v>
      </c>
      <c r="F788" s="260">
        <f>_xll.xlShmInterpRateFwd($F$3&amp;T(CalculationTrigger2),C788,,5,C789)</f>
        <v>2.6856378953642799E-3</v>
      </c>
      <c r="G788" s="268">
        <f t="shared" si="24"/>
        <v>0.32952520876013919</v>
      </c>
      <c r="H788" s="275">
        <f t="shared" si="25"/>
        <v>1.4996521555757933</v>
      </c>
      <c r="I788" s="250"/>
      <c r="J788" s="251"/>
      <c r="K788" s="251"/>
      <c r="L788" s="251"/>
    </row>
    <row r="789" spans="2:12" x14ac:dyDescent="0.2">
      <c r="B789" s="112" t="s">
        <v>156</v>
      </c>
      <c r="C789" s="113">
        <f>_xll.qlCalendarAdvance("TARGET",C788,B789,"mf")</f>
        <v>43956</v>
      </c>
      <c r="D789" s="120">
        <f>_xll.xlShmInterpRateFwd($D$3&amp;T(CalculationTrigger2),C789,,5,C790)</f>
        <v>2.8745887669283888E-3</v>
      </c>
      <c r="E789" s="260">
        <f>_xll.xlShmInterpRateFwd($E$3&amp;T(CalculationTrigger2),C789,,5,C790)</f>
        <v>2.8416925407077987E-3</v>
      </c>
      <c r="F789" s="260">
        <f>_xll.xlShmInterpRateFwd($F$3&amp;T(CalculationTrigger2),C789,,5,C790)</f>
        <v>2.6920467911836364E-3</v>
      </c>
      <c r="G789" s="268">
        <f t="shared" si="24"/>
        <v>0.32896226220590141</v>
      </c>
      <c r="H789" s="275">
        <f t="shared" si="25"/>
        <v>1.4964574952416225</v>
      </c>
      <c r="I789" s="250"/>
      <c r="J789" s="251"/>
      <c r="K789" s="251"/>
      <c r="L789" s="251"/>
    </row>
    <row r="790" spans="2:12" x14ac:dyDescent="0.2">
      <c r="B790" s="112" t="s">
        <v>156</v>
      </c>
      <c r="C790" s="113">
        <f>_xll.qlCalendarAdvance("TARGET",C789,B790,"mf")</f>
        <v>43957</v>
      </c>
      <c r="D790" s="120">
        <f>_xll.xlShmInterpRateFwd($D$3&amp;T(CalculationTrigger2),C790,,5,C791)</f>
        <v>2.8806242027528167E-3</v>
      </c>
      <c r="E790" s="260">
        <f>_xll.xlShmInterpRateFwd($E$3&amp;T(CalculationTrigger2),C790,,5,C791)</f>
        <v>2.8477840768389617E-3</v>
      </c>
      <c r="F790" s="260">
        <f>_xll.xlShmInterpRateFwd($F$3&amp;T(CalculationTrigger2),C790,,5,C791)</f>
        <v>2.6984567991184209E-3</v>
      </c>
      <c r="G790" s="268">
        <f t="shared" si="24"/>
        <v>0.32840125913854989</v>
      </c>
      <c r="H790" s="275">
        <f t="shared" si="25"/>
        <v>1.4932727772054089</v>
      </c>
      <c r="I790" s="250"/>
      <c r="J790" s="251"/>
      <c r="K790" s="251"/>
      <c r="L790" s="251"/>
    </row>
    <row r="791" spans="2:12" x14ac:dyDescent="0.2">
      <c r="B791" s="112" t="s">
        <v>156</v>
      </c>
      <c r="C791" s="113">
        <f>_xll.qlCalendarAdvance("TARGET",C790,B791,"mf")</f>
        <v>43958</v>
      </c>
      <c r="D791" s="120">
        <f>_xll.xlShmInterpRateFwd($D$3&amp;T(CalculationTrigger2),C791,,5,C792)</f>
        <v>2.8866619446205233E-3</v>
      </c>
      <c r="E791" s="260">
        <f>_xll.xlShmInterpRateFwd($E$3&amp;T(CalculationTrigger2),C791,,5,C792)</f>
        <v>2.8538777234489842E-3</v>
      </c>
      <c r="F791" s="260">
        <f>_xll.xlShmInterpRateFwd($F$3&amp;T(CalculationTrigger2),C791,,5,C792)</f>
        <v>2.7048679150758525E-3</v>
      </c>
      <c r="G791" s="268">
        <f t="shared" si="24"/>
        <v>0.32784221171539096</v>
      </c>
      <c r="H791" s="275">
        <f t="shared" si="25"/>
        <v>1.4900980837313176</v>
      </c>
      <c r="I791" s="250"/>
      <c r="J791" s="251"/>
      <c r="K791" s="251"/>
      <c r="L791" s="251"/>
    </row>
    <row r="792" spans="2:12" x14ac:dyDescent="0.2">
      <c r="B792" s="112" t="s">
        <v>156</v>
      </c>
      <c r="C792" s="113">
        <f>_xll.qlCalendarAdvance("TARGET",C791,B792,"mf")</f>
        <v>43959</v>
      </c>
      <c r="D792" s="120">
        <f>_xll.xlShmInterpRateFwd($D$3&amp;T(CalculationTrigger2),C792,,5,C793)</f>
        <v>2.8987681642397632E-3</v>
      </c>
      <c r="E792" s="260">
        <f>_xll.xlShmInterpRateFwd($E$3&amp;T(CalculationTrigger2),C792,,5,C793)</f>
        <v>2.8660945762373166E-3</v>
      </c>
      <c r="F792" s="260">
        <f>_xll.xlShmInterpRateFwd($F$3&amp;T(CalculationTrigger2),C792,,5,C793)</f>
        <v>2.7177140543473196E-3</v>
      </c>
      <c r="G792" s="268">
        <f t="shared" si="24"/>
        <v>0.32673588002446635</v>
      </c>
      <c r="H792" s="275">
        <f t="shared" si="25"/>
        <v>1.4838052188999697</v>
      </c>
      <c r="I792" s="250"/>
      <c r="J792" s="251"/>
      <c r="K792" s="251"/>
      <c r="L792" s="251"/>
    </row>
    <row r="793" spans="2:12" x14ac:dyDescent="0.2">
      <c r="B793" s="112" t="s">
        <v>156</v>
      </c>
      <c r="C793" s="113">
        <f>_xll.qlCalendarAdvance("TARGET",C792,B793,"mf")</f>
        <v>43962</v>
      </c>
      <c r="D793" s="120">
        <f>_xll.xlShmInterpRateFwd($D$3&amp;T(CalculationTrigger2),C793,,5,C794)</f>
        <v>2.9108360838475643E-3</v>
      </c>
      <c r="E793" s="260">
        <f>_xll.xlShmInterpRateFwd($E$3&amp;T(CalculationTrigger2),C793,,5,C794)</f>
        <v>2.8782734927712155E-3</v>
      </c>
      <c r="F793" s="260">
        <f>_xll.xlShmInterpRateFwd($F$3&amp;T(CalculationTrigger2),C793,,5,C794)</f>
        <v>2.7305233742776574E-3</v>
      </c>
      <c r="G793" s="268">
        <f t="shared" si="24"/>
        <v>0.32562591076348757</v>
      </c>
      <c r="H793" s="275">
        <f t="shared" si="25"/>
        <v>1.4775011849355817</v>
      </c>
      <c r="I793" s="250"/>
      <c r="J793" s="251"/>
      <c r="K793" s="251"/>
      <c r="L793" s="251"/>
    </row>
    <row r="794" spans="2:12" x14ac:dyDescent="0.2">
      <c r="B794" s="112" t="s">
        <v>156</v>
      </c>
      <c r="C794" s="113">
        <f>_xll.qlCalendarAdvance("TARGET",C793,B794,"mf")</f>
        <v>43963</v>
      </c>
      <c r="D794" s="120">
        <f>_xll.xlShmInterpRateFwd($D$3&amp;T(CalculationTrigger2),C794,,5,C795)</f>
        <v>2.9168854391709667E-3</v>
      </c>
      <c r="E794" s="260">
        <f>_xll.xlShmInterpRateFwd($E$3&amp;T(CalculationTrigger2),C794,,5,C795)</f>
        <v>2.8843777504571426E-3</v>
      </c>
      <c r="F794" s="260">
        <f>_xll.xlShmInterpRateFwd($F$3&amp;T(CalculationTrigger2),C794,,5,C795)</f>
        <v>2.7369399668493587E-3</v>
      </c>
      <c r="G794" s="268">
        <f t="shared" si="24"/>
        <v>0.32507688713824012</v>
      </c>
      <c r="H794" s="275">
        <f t="shared" si="25"/>
        <v>1.4743778360778397</v>
      </c>
      <c r="I794" s="250"/>
      <c r="J794" s="251"/>
      <c r="K794" s="251"/>
      <c r="L794" s="251"/>
    </row>
    <row r="795" spans="2:12" x14ac:dyDescent="0.2">
      <c r="B795" s="112" t="s">
        <v>156</v>
      </c>
      <c r="C795" s="113">
        <f>_xll.qlCalendarAdvance("TARGET",C794,B795,"mf")</f>
        <v>43964</v>
      </c>
      <c r="D795" s="120">
        <f>_xll.xlShmInterpRateFwd($D$3&amp;T(CalculationTrigger2),C795,,5,C796)</f>
        <v>2.9229371337280118E-3</v>
      </c>
      <c r="E795" s="260">
        <f>_xll.xlShmInterpRateFwd($E$3&amp;T(CalculationTrigger2),C795,,5,C796)</f>
        <v>2.8904841421675204E-3</v>
      </c>
      <c r="F795" s="260">
        <f>_xll.xlShmInterpRateFwd($F$3&amp;T(CalculationTrigger2),C795,,5,C796)</f>
        <v>2.7433576420765361E-3</v>
      </c>
      <c r="G795" s="268">
        <f t="shared" si="24"/>
        <v>0.32452991560491357</v>
      </c>
      <c r="H795" s="275">
        <f t="shared" si="25"/>
        <v>1.4712650009098427</v>
      </c>
      <c r="I795" s="250"/>
      <c r="J795" s="251"/>
      <c r="K795" s="251"/>
      <c r="L795" s="251"/>
    </row>
    <row r="796" spans="2:12" x14ac:dyDescent="0.2">
      <c r="B796" s="112" t="s">
        <v>156</v>
      </c>
      <c r="C796" s="113">
        <f>_xll.qlCalendarAdvance("TARGET",C795,B796,"mf")</f>
        <v>43965</v>
      </c>
      <c r="D796" s="120">
        <f>_xll.xlShmInterpRateFwd($D$3&amp;T(CalculationTrigger2),C796,,5,C797)</f>
        <v>2.9289911731517396E-3</v>
      </c>
      <c r="E796" s="260">
        <f>_xll.xlShmInterpRateFwd($E$3&amp;T(CalculationTrigger2),C796,,5,C797)</f>
        <v>2.8965926718333688E-3</v>
      </c>
      <c r="F796" s="260">
        <f>_xll.xlShmInterpRateFwd($F$3&amp;T(CalculationTrigger2),C796,,5,C797)</f>
        <v>2.7497763959069294E-3</v>
      </c>
      <c r="G796" s="268">
        <f t="shared" si="24"/>
        <v>0.3239850131837082</v>
      </c>
      <c r="H796" s="275">
        <f t="shared" si="25"/>
        <v>1.4681627592643938</v>
      </c>
      <c r="I796" s="250"/>
      <c r="J796" s="251"/>
      <c r="K796" s="251"/>
      <c r="L796" s="251"/>
    </row>
    <row r="797" spans="2:12" x14ac:dyDescent="0.2">
      <c r="B797" s="112" t="s">
        <v>156</v>
      </c>
      <c r="C797" s="113">
        <f>_xll.qlCalendarAdvance("TARGET",C796,B797,"mf")</f>
        <v>43966</v>
      </c>
      <c r="D797" s="120">
        <f>_xll.xlShmInterpRateFwd($D$3&amp;T(CalculationTrigger2),C797,,5,C798)</f>
        <v>2.9411307944955814E-3</v>
      </c>
      <c r="E797" s="260">
        <f>_xll.xlShmInterpRateFwd($E$3&amp;T(CalculationTrigger2),C797,,5,C798)</f>
        <v>2.9088400589363235E-3</v>
      </c>
      <c r="F797" s="260">
        <f>_xll.xlShmInterpRateFwd($F$3&amp;T(CalculationTrigger2),C797,,5,C798)</f>
        <v>2.7626383869754217E-3</v>
      </c>
      <c r="G797" s="268">
        <f t="shared" si="24"/>
        <v>0.32290735559257955</v>
      </c>
      <c r="H797" s="275">
        <f t="shared" si="25"/>
        <v>1.4620167196090172</v>
      </c>
      <c r="I797" s="250"/>
      <c r="J797" s="251"/>
      <c r="K797" s="251"/>
      <c r="L797" s="251"/>
    </row>
    <row r="798" spans="2:12" x14ac:dyDescent="0.2">
      <c r="B798" s="112" t="s">
        <v>156</v>
      </c>
      <c r="C798" s="113">
        <f>_xll.qlCalendarAdvance("TARGET",C797,B798,"mf")</f>
        <v>43969</v>
      </c>
      <c r="D798" s="120">
        <f>_xll.xlShmInterpRateFwd($D$3&amp;T(CalculationTrigger2),C798,,5,C799)</f>
        <v>2.9532308891755351E-3</v>
      </c>
      <c r="E798" s="260">
        <f>_xll.xlShmInterpRateFwd($E$3&amp;T(CalculationTrigger2),C798,,5,C799)</f>
        <v>2.9210482489961101E-3</v>
      </c>
      <c r="F798" s="260">
        <f>_xll.xlShmInterpRateFwd($F$3&amp;T(CalculationTrigger2),C798,,5,C799)</f>
        <v>2.7754621113120423E-3</v>
      </c>
      <c r="G798" s="268">
        <f t="shared" si="24"/>
        <v>0.32182640179425054</v>
      </c>
      <c r="H798" s="275">
        <f t="shared" si="25"/>
        <v>1.4558613768406776</v>
      </c>
      <c r="I798" s="250"/>
      <c r="J798" s="251"/>
      <c r="K798" s="251"/>
      <c r="L798" s="251"/>
    </row>
    <row r="799" spans="2:12" x14ac:dyDescent="0.2">
      <c r="B799" s="112" t="s">
        <v>156</v>
      </c>
      <c r="C799" s="113">
        <f>_xll.qlCalendarAdvance("TARGET",C798,B799,"mf")</f>
        <v>43970</v>
      </c>
      <c r="D799" s="120">
        <f>_xll.xlShmInterpRateFwd($D$3&amp;T(CalculationTrigger2),C799,,5,C800)</f>
        <v>2.9592967354831563E-3</v>
      </c>
      <c r="E799" s="260">
        <f>_xll.xlShmInterpRateFwd($E$3&amp;T(CalculationTrigger2),C799,,5,C800)</f>
        <v>2.927167527526225E-3</v>
      </c>
      <c r="F799" s="260">
        <f>_xll.xlShmInterpRateFwd($F$3&amp;T(CalculationTrigger2),C799,,5,C800)</f>
        <v>2.7818861941732017E-3</v>
      </c>
      <c r="G799" s="268">
        <f t="shared" si="24"/>
        <v>0.32129207956931288</v>
      </c>
      <c r="H799" s="275">
        <f t="shared" si="25"/>
        <v>1.4528133335302329</v>
      </c>
      <c r="I799" s="250"/>
      <c r="J799" s="251"/>
      <c r="K799" s="251"/>
      <c r="L799" s="251"/>
    </row>
    <row r="800" spans="2:12" x14ac:dyDescent="0.2">
      <c r="B800" s="112" t="s">
        <v>156</v>
      </c>
      <c r="C800" s="113">
        <f>_xll.qlCalendarAdvance("TARGET",C799,B800,"mf")</f>
        <v>43971</v>
      </c>
      <c r="D800" s="120">
        <f>_xll.xlShmInterpRateFwd($D$3&amp;T(CalculationTrigger2),C800,,5,C801)</f>
        <v>2.9653649597262866E-3</v>
      </c>
      <c r="E800" s="260">
        <f>_xll.xlShmInterpRateFwd($E$3&amp;T(CalculationTrigger2),C800,,5,C801)</f>
        <v>2.9332889676789986E-3</v>
      </c>
      <c r="F800" s="260">
        <f>_xll.xlShmInterpRateFwd($F$3&amp;T(CalculationTrigger2),C800,,5,C801)</f>
        <v>2.7883113301893337E-3</v>
      </c>
      <c r="G800" s="268">
        <f t="shared" si="24"/>
        <v>0.32075992047287966</v>
      </c>
      <c r="H800" s="275">
        <f t="shared" si="25"/>
        <v>1.4497763748966492</v>
      </c>
      <c r="I800" s="250"/>
      <c r="J800" s="251"/>
      <c r="K800" s="251"/>
      <c r="L800" s="251"/>
    </row>
    <row r="801" spans="2:12" x14ac:dyDescent="0.2">
      <c r="B801" s="112" t="s">
        <v>156</v>
      </c>
      <c r="C801" s="113">
        <f>_xll.qlCalendarAdvance("TARGET",C800,B801,"mf")</f>
        <v>43972</v>
      </c>
      <c r="D801" s="120">
        <f>_xll.xlShmInterpRateFwd($D$3&amp;T(CalculationTrigger2),C801,,5,C802)</f>
        <v>2.971435567335352E-3</v>
      </c>
      <c r="E801" s="260">
        <f>_xll.xlShmInterpRateFwd($E$3&amp;T(CalculationTrigger2),C801,,5,C802)</f>
        <v>2.9394125733044089E-3</v>
      </c>
      <c r="F801" s="260">
        <f>_xll.xlShmInterpRateFwd($F$3&amp;T(CalculationTrigger2),C801,,5,C802)</f>
        <v>2.794737515227126E-3</v>
      </c>
      <c r="G801" s="268">
        <f t="shared" si="24"/>
        <v>0.32022994030943103</v>
      </c>
      <c r="H801" s="275">
        <f t="shared" si="25"/>
        <v>1.4467505807728291</v>
      </c>
      <c r="I801" s="250"/>
      <c r="J801" s="251"/>
      <c r="K801" s="251"/>
      <c r="L801" s="251"/>
    </row>
    <row r="802" spans="2:12" x14ac:dyDescent="0.2">
      <c r="B802" s="112" t="s">
        <v>156</v>
      </c>
      <c r="C802" s="113">
        <f>_xll.qlCalendarAdvance("TARGET",C801,B802,"mf")</f>
        <v>43973</v>
      </c>
      <c r="D802" s="120">
        <f>_xll.xlShmInterpRateFwd($D$3&amp;T(CalculationTrigger2),C802,,5,C803)</f>
        <v>2.9836091437648888E-3</v>
      </c>
      <c r="E802" s="260">
        <f>_xll.xlShmInterpRateFwd($E$3&amp;T(CalculationTrigger2),C802,,5,C803)</f>
        <v>2.9516908920998067E-3</v>
      </c>
      <c r="F802" s="260">
        <f>_xll.xlShmInterpRateFwd($F$3&amp;T(CalculationTrigger2),C802,,5,C803)</f>
        <v>2.8076149568812001E-3</v>
      </c>
      <c r="G802" s="268">
        <f t="shared" si="24"/>
        <v>0.31918251665082142</v>
      </c>
      <c r="H802" s="275">
        <f t="shared" si="25"/>
        <v>1.4407593521860658</v>
      </c>
      <c r="I802" s="250"/>
      <c r="J802" s="251"/>
      <c r="K802" s="251"/>
      <c r="L802" s="251"/>
    </row>
    <row r="803" spans="2:12" x14ac:dyDescent="0.2">
      <c r="B803" s="112" t="s">
        <v>156</v>
      </c>
      <c r="C803" s="113">
        <f>_xll.qlCalendarAdvance("TARGET",C802,B803,"mf")</f>
        <v>43976</v>
      </c>
      <c r="D803" s="120">
        <f>_xll.xlShmInterpRateFwd($D$3&amp;T(CalculationTrigger2),C803,,5,C804)</f>
        <v>2.9957419434435287E-3</v>
      </c>
      <c r="E803" s="260">
        <f>_xll.xlShmInterpRateFwd($E$3&amp;T(CalculationTrigger2),C803,,5,C804)</f>
        <v>2.9639287298013246E-3</v>
      </c>
      <c r="F803" s="260">
        <f>_xll.xlShmInterpRateFwd($F$3&amp;T(CalculationTrigger2),C803,,5,C804)</f>
        <v>2.8204526606998253E-3</v>
      </c>
      <c r="G803" s="268">
        <f t="shared" si="24"/>
        <v>0.3181321364220408</v>
      </c>
      <c r="H803" s="275">
        <f t="shared" si="25"/>
        <v>1.4347606910149928</v>
      </c>
      <c r="I803" s="250"/>
      <c r="J803" s="251"/>
      <c r="K803" s="251"/>
      <c r="L803" s="251"/>
    </row>
    <row r="804" spans="2:12" x14ac:dyDescent="0.2">
      <c r="B804" s="112" t="s">
        <v>156</v>
      </c>
      <c r="C804" s="113">
        <f>_xll.qlCalendarAdvance("TARGET",C803,B804,"mf")</f>
        <v>43977</v>
      </c>
      <c r="D804" s="120">
        <f>_xll.xlShmInterpRateFwd($D$3&amp;T(CalculationTrigger2),C804,,5,C805)</f>
        <v>3.0018245513648884E-3</v>
      </c>
      <c r="E804" s="260">
        <f>_xll.xlShmInterpRateFwd($E$3&amp;T(CalculationTrigger2),C804,,5,C805)</f>
        <v>2.9700632219579388E-3</v>
      </c>
      <c r="F804" s="260">
        <f>_xll.xlShmInterpRateFwd($F$3&amp;T(CalculationTrigger2),C804,,5,C805)</f>
        <v>2.8268840272657877E-3</v>
      </c>
      <c r="G804" s="268">
        <f t="shared" si="24"/>
        <v>0.31761329406949579</v>
      </c>
      <c r="H804" s="275">
        <f t="shared" si="25"/>
        <v>1.4317919469215108</v>
      </c>
      <c r="I804" s="250"/>
      <c r="J804" s="251"/>
      <c r="K804" s="251"/>
      <c r="L804" s="251"/>
    </row>
    <row r="805" spans="2:12" x14ac:dyDescent="0.2">
      <c r="B805" s="112" t="s">
        <v>156</v>
      </c>
      <c r="C805" s="113">
        <f>_xll.qlCalendarAdvance("TARGET",C804,B805,"mf")</f>
        <v>43978</v>
      </c>
      <c r="D805" s="120">
        <f>_xll.xlShmInterpRateFwd($D$3&amp;T(CalculationTrigger2),C805,,5,C806)</f>
        <v>3.007909576045235E-3</v>
      </c>
      <c r="E805" s="260">
        <f>_xll.xlShmInterpRateFwd($E$3&amp;T(CalculationTrigger2),C805,,5,C806)</f>
        <v>2.9761999033759735E-3</v>
      </c>
      <c r="F805" s="260">
        <f>_xll.xlShmInterpRateFwd($F$3&amp;T(CalculationTrigger2),C805,,5,C806)</f>
        <v>2.833316417567238E-3</v>
      </c>
      <c r="G805" s="268">
        <f t="shared" si="24"/>
        <v>0.31709672669261429</v>
      </c>
      <c r="H805" s="275">
        <f t="shared" si="25"/>
        <v>1.4288348580873558</v>
      </c>
      <c r="I805" s="250"/>
      <c r="J805" s="251"/>
      <c r="K805" s="251"/>
      <c r="L805" s="251"/>
    </row>
    <row r="806" spans="2:12" x14ac:dyDescent="0.2">
      <c r="B806" s="112" t="s">
        <v>156</v>
      </c>
      <c r="C806" s="113">
        <f>_xll.qlCalendarAdvance("TARGET",C805,B806,"mf")</f>
        <v>43979</v>
      </c>
      <c r="D806" s="120">
        <f>_xll.xlShmInterpRateFwd($D$3&amp;T(CalculationTrigger2),C806,,5,C807)</f>
        <v>3.0139970228744779E-3</v>
      </c>
      <c r="E806" s="260">
        <f>_xll.xlShmInterpRateFwd($E$3&amp;T(CalculationTrigger2),C806,,5,C807)</f>
        <v>2.9823387778648877E-3</v>
      </c>
      <c r="F806" s="260">
        <f>_xll.xlShmInterpRateFwd($F$3&amp;T(CalculationTrigger2),C806,,5,C807)</f>
        <v>2.8397498272682425E-3</v>
      </c>
      <c r="G806" s="268">
        <f t="shared" si="24"/>
        <v>0.31658245009590252</v>
      </c>
      <c r="H806" s="275">
        <f t="shared" si="25"/>
        <v>1.4258895059664516</v>
      </c>
      <c r="I806" s="250"/>
      <c r="J806" s="251"/>
      <c r="K806" s="251"/>
      <c r="L806" s="251"/>
    </row>
    <row r="807" spans="2:12" x14ac:dyDescent="0.2">
      <c r="B807" s="112" t="s">
        <v>156</v>
      </c>
      <c r="C807" s="113">
        <f>_xll.qlCalendarAdvance("TARGET",C806,B807,"mf")</f>
        <v>43980</v>
      </c>
      <c r="D807" s="120">
        <f>_xll.xlShmInterpRateFwd($D$3&amp;T(CalculationTrigger2),C807,,5,C808)</f>
        <v>3.0262051076921427E-3</v>
      </c>
      <c r="E807" s="260">
        <f>_xll.xlShmInterpRateFwd($E$3&amp;T(CalculationTrigger2),C807,,5,C808)</f>
        <v>2.9946484259371674E-3</v>
      </c>
      <c r="F807" s="260">
        <f>_xll.xlShmInterpRateFwd($F$3&amp;T(CalculationTrigger2),C807,,5,C808)</f>
        <v>2.8526423182875533E-3</v>
      </c>
      <c r="G807" s="268">
        <f t="shared" si="24"/>
        <v>0.31556681754975247</v>
      </c>
      <c r="H807" s="275">
        <f t="shared" si="25"/>
        <v>1.4200610764961412</v>
      </c>
      <c r="I807" s="250"/>
      <c r="J807" s="251"/>
      <c r="K807" s="251"/>
      <c r="L807" s="251"/>
    </row>
    <row r="808" spans="2:12" x14ac:dyDescent="0.2">
      <c r="B808" s="112" t="s">
        <v>156</v>
      </c>
      <c r="C808" s="113">
        <f>_xll.qlCalendarAdvance("TARGET",C807,B808,"mf")</f>
        <v>43983</v>
      </c>
      <c r="D808" s="120">
        <f>_xll.xlShmInterpRateFwd($D$3&amp;T(CalculationTrigger2),C808,,5,C809)</f>
        <v>3.0383711420721307E-3</v>
      </c>
      <c r="E808" s="260">
        <f>_xll.xlShmInterpRateFwd($E$3&amp;T(CalculationTrigger2),C808,,5,C809)</f>
        <v>3.0069162851094253E-3</v>
      </c>
      <c r="F808" s="260">
        <f>_xll.xlShmInterpRateFwd($F$3&amp;T(CalculationTrigger2),C808,,5,C809)</f>
        <v>2.8654935765504478E-3</v>
      </c>
      <c r="G808" s="268">
        <f t="shared" si="24"/>
        <v>0.3145485696270543</v>
      </c>
      <c r="H808" s="275">
        <f t="shared" si="25"/>
        <v>1.4142270855897754</v>
      </c>
      <c r="I808" s="250"/>
      <c r="J808" s="251"/>
      <c r="K808" s="251"/>
      <c r="L808" s="251"/>
    </row>
    <row r="809" spans="2:12" x14ac:dyDescent="0.2">
      <c r="B809" s="112" t="s">
        <v>156</v>
      </c>
      <c r="C809" s="113">
        <f>_xll.qlCalendarAdvance("TARGET",C808,B809,"mf")</f>
        <v>43984</v>
      </c>
      <c r="D809" s="120">
        <f>_xll.xlShmInterpRateFwd($D$3&amp;T(CalculationTrigger2),C809,,5,C810)</f>
        <v>3.0444707826422714E-3</v>
      </c>
      <c r="E809" s="260">
        <f>_xll.xlShmInterpRateFwd($E$3&amp;T(CalculationTrigger2),C809,,5,C810)</f>
        <v>3.013066183918201E-3</v>
      </c>
      <c r="F809" s="260">
        <f>_xll.xlShmInterpRateFwd($F$3&amp;T(CalculationTrigger2),C809,,5,C810)</f>
        <v>2.8719320202768828E-3</v>
      </c>
      <c r="G809" s="268">
        <f t="shared" si="24"/>
        <v>0.31404598724070387</v>
      </c>
      <c r="H809" s="275">
        <f t="shared" si="25"/>
        <v>1.4113416364131817</v>
      </c>
      <c r="I809" s="250"/>
      <c r="J809" s="251"/>
      <c r="K809" s="251"/>
      <c r="L809" s="251"/>
    </row>
    <row r="810" spans="2:12" x14ac:dyDescent="0.2">
      <c r="B810" s="112" t="s">
        <v>156</v>
      </c>
      <c r="C810" s="113">
        <f>_xll.qlCalendarAdvance("TARGET",C809,B810,"mf")</f>
        <v>43985</v>
      </c>
      <c r="D810" s="120">
        <f>_xll.xlShmInterpRateFwd($D$3&amp;T(CalculationTrigger2),C810,,5,C811)</f>
        <v>3.0505728783491565E-3</v>
      </c>
      <c r="E810" s="260">
        <f>_xll.xlShmInterpRateFwd($E$3&amp;T(CalculationTrigger2),C810,,5,C811)</f>
        <v>3.019218299505618E-3</v>
      </c>
      <c r="F810" s="260">
        <f>_xll.xlShmInterpRateFwd($F$3&amp;T(CalculationTrigger2),C810,,5,C811)</f>
        <v>2.8783714583192946E-3</v>
      </c>
      <c r="G810" s="268">
        <f t="shared" si="24"/>
        <v>0.31354578843538572</v>
      </c>
      <c r="H810" s="275">
        <f t="shared" si="25"/>
        <v>1.4084684118632331</v>
      </c>
      <c r="I810" s="250"/>
      <c r="J810" s="251"/>
      <c r="K810" s="251"/>
      <c r="L810" s="251"/>
    </row>
    <row r="811" spans="2:12" x14ac:dyDescent="0.2">
      <c r="B811" s="112" t="s">
        <v>156</v>
      </c>
      <c r="C811" s="113">
        <f>_xll.qlCalendarAdvance("TARGET",C810,B811,"mf")</f>
        <v>43986</v>
      </c>
      <c r="D811" s="120">
        <f>_xll.xlShmInterpRateFwd($D$3&amp;T(CalculationTrigger2),C811,,5,C812)</f>
        <v>3.0566774350689863E-3</v>
      </c>
      <c r="E811" s="260">
        <f>_xll.xlShmInterpRateFwd($E$3&amp;T(CalculationTrigger2),C811,,5,C812)</f>
        <v>3.0253726355595673E-3</v>
      </c>
      <c r="F811" s="260">
        <f>_xll.xlShmInterpRateFwd($F$3&amp;T(CalculationTrigger2),C811,,5,C812)</f>
        <v>2.8848118862606956E-3</v>
      </c>
      <c r="G811" s="268">
        <f t="shared" si="24"/>
        <v>0.31304799509418968</v>
      </c>
      <c r="H811" s="275">
        <f t="shared" si="25"/>
        <v>1.4056074929887172</v>
      </c>
      <c r="I811" s="250"/>
      <c r="J811" s="251"/>
      <c r="K811" s="251"/>
      <c r="L811" s="251"/>
    </row>
    <row r="812" spans="2:12" x14ac:dyDescent="0.2">
      <c r="B812" s="112" t="s">
        <v>156</v>
      </c>
      <c r="C812" s="113">
        <f>_xll.qlCalendarAdvance("TARGET",C811,B812,"mf")</f>
        <v>43987</v>
      </c>
      <c r="D812" s="120">
        <f>_xll.xlShmInterpRateFwd($D$3&amp;T(CalculationTrigger2),C812,,5,C813)</f>
        <v>3.0689205819412944E-3</v>
      </c>
      <c r="E812" s="260">
        <f>_xll.xlShmInterpRateFwd($E$3&amp;T(CalculationTrigger2),C812,,5,C813)</f>
        <v>3.0377140106756882E-3</v>
      </c>
      <c r="F812" s="260">
        <f>_xll.xlShmInterpRateFwd($F$3&amp;T(CalculationTrigger2),C812,,5,C813)</f>
        <v>2.8977190253321791E-3</v>
      </c>
      <c r="G812" s="268">
        <f t="shared" si="24"/>
        <v>0.31206571265606203</v>
      </c>
      <c r="H812" s="275">
        <f t="shared" si="25"/>
        <v>1.3999498534350909</v>
      </c>
      <c r="I812" s="250"/>
      <c r="J812" s="251"/>
      <c r="K812" s="251"/>
      <c r="L812" s="251"/>
    </row>
    <row r="813" spans="2:12" x14ac:dyDescent="0.2">
      <c r="B813" s="112" t="s">
        <v>156</v>
      </c>
      <c r="C813" s="113">
        <f>_xll.qlCalendarAdvance("TARGET",C812,B813,"mf")</f>
        <v>43990</v>
      </c>
      <c r="D813" s="120">
        <f>_xll.xlShmInterpRateFwd($D$3&amp;T(CalculationTrigger2),C813,,5,C814)</f>
        <v>3.0811203807270694E-3</v>
      </c>
      <c r="E813" s="260">
        <f>_xll.xlShmInterpRateFwd($E$3&amp;T(CalculationTrigger2),C813,,5,C814)</f>
        <v>3.0500122650875803E-3</v>
      </c>
      <c r="F813" s="260">
        <f>_xll.xlShmInterpRateFwd($F$3&amp;T(CalculationTrigger2),C813,,5,C814)</f>
        <v>2.9105834131340565E-3</v>
      </c>
      <c r="G813" s="268">
        <f t="shared" si="24"/>
        <v>0.31108115639489048</v>
      </c>
      <c r="H813" s="275">
        <f t="shared" si="25"/>
        <v>1.3942885195352381</v>
      </c>
      <c r="I813" s="250"/>
      <c r="J813" s="251"/>
      <c r="K813" s="251"/>
      <c r="L813" s="251"/>
    </row>
    <row r="814" spans="2:12" x14ac:dyDescent="0.2">
      <c r="B814" s="112" t="s">
        <v>156</v>
      </c>
      <c r="C814" s="113">
        <f>_xll.qlCalendarAdvance("TARGET",C813,B814,"mf")</f>
        <v>43991</v>
      </c>
      <c r="D814" s="120">
        <f>_xll.xlShmInterpRateFwd($D$3&amp;T(CalculationTrigger2),C814,,5,C815)</f>
        <v>3.0872373245355573E-3</v>
      </c>
      <c r="E814" s="260">
        <f>_xll.xlShmInterpRateFwd($E$3&amp;T(CalculationTrigger2),C814,,5,C815)</f>
        <v>3.0561777634528177E-3</v>
      </c>
      <c r="F814" s="260">
        <f>_xll.xlShmInterpRateFwd($F$3&amp;T(CalculationTrigger2),C814,,5,C815)</f>
        <v>2.9170287275169619E-3</v>
      </c>
      <c r="G814" s="268">
        <f t="shared" si="24"/>
        <v>0.31059561082739678</v>
      </c>
      <c r="H814" s="275">
        <f t="shared" si="25"/>
        <v>1.3914903593585572</v>
      </c>
      <c r="I814" s="250"/>
      <c r="J814" s="251"/>
      <c r="K814" s="251"/>
      <c r="L814" s="251"/>
    </row>
    <row r="815" spans="2:12" x14ac:dyDescent="0.2">
      <c r="B815" s="112" t="s">
        <v>156</v>
      </c>
      <c r="C815" s="113">
        <f>_xll.qlCalendarAdvance("TARGET",C814,B815,"mf")</f>
        <v>43992</v>
      </c>
      <c r="D815" s="120">
        <f>_xll.xlShmInterpRateFwd($D$3&amp;T(CalculationTrigger2),C815,,5,C816)</f>
        <v>3.0933567623043501E-3</v>
      </c>
      <c r="E815" s="260">
        <f>_xll.xlShmInterpRateFwd($E$3&amp;T(CalculationTrigger2),C815,,5,C816)</f>
        <v>3.0623455060328993E-3</v>
      </c>
      <c r="F815" s="260">
        <f>_xll.xlShmInterpRateFwd($F$3&amp;T(CalculationTrigger2),C815,,5,C816)</f>
        <v>2.923475006593684E-3</v>
      </c>
      <c r="G815" s="268">
        <f t="shared" si="24"/>
        <v>0.31011256271450732</v>
      </c>
      <c r="H815" s="275">
        <f t="shared" si="25"/>
        <v>1.3887049943921539</v>
      </c>
      <c r="I815" s="250"/>
      <c r="J815" s="251"/>
      <c r="K815" s="251"/>
      <c r="L815" s="251"/>
    </row>
    <row r="816" spans="2:12" x14ac:dyDescent="0.2">
      <c r="B816" s="112" t="s">
        <v>156</v>
      </c>
      <c r="C816" s="113">
        <f>_xll.qlCalendarAdvance("TARGET",C815,B816,"mf")</f>
        <v>43993</v>
      </c>
      <c r="D816" s="120">
        <f>_xll.xlShmInterpRateFwd($D$3&amp;T(CalculationTrigger2),C816,,5,C817)</f>
        <v>3.0994786996259879E-3</v>
      </c>
      <c r="E816" s="260">
        <f>_xll.xlShmInterpRateFwd($E$3&amp;T(CalculationTrigger2),C816,,5,C817)</f>
        <v>3.0685154966778156E-3</v>
      </c>
      <c r="F816" s="260">
        <f>_xll.xlShmInterpRateFwd($F$3&amp;T(CalculationTrigger2),C816,,5,C817)</f>
        <v>2.9299222461903747E-3</v>
      </c>
      <c r="G816" s="268">
        <f t="shared" si="24"/>
        <v>0.3096320294817233</v>
      </c>
      <c r="H816" s="275">
        <f t="shared" si="25"/>
        <v>1.3859325048744091</v>
      </c>
      <c r="I816" s="250"/>
      <c r="J816" s="251"/>
      <c r="K816" s="251"/>
      <c r="L816" s="251"/>
    </row>
    <row r="817" spans="2:12" x14ac:dyDescent="0.2">
      <c r="B817" s="112" t="s">
        <v>156</v>
      </c>
      <c r="C817" s="113">
        <f>_xll.qlCalendarAdvance("TARGET",C816,B817,"mf")</f>
        <v>43994</v>
      </c>
      <c r="D817" s="120">
        <f>_xll.xlShmInterpRateFwd($D$3&amp;T(CalculationTrigger2),C817,,5,C818)</f>
        <v>3.1117574621282811E-3</v>
      </c>
      <c r="E817" s="260">
        <f>_xll.xlShmInterpRateFwd($E$3&amp;T(CalculationTrigger2),C817,,5,C818)</f>
        <v>3.0808889964389764E-3</v>
      </c>
      <c r="F817" s="260">
        <f>_xll.xlShmInterpRateFwd($F$3&amp;T(CalculationTrigger2),C817,,5,C818)</f>
        <v>2.9428436322701851E-3</v>
      </c>
      <c r="G817" s="268">
        <f t="shared" si="24"/>
        <v>0.30868465689304692</v>
      </c>
      <c r="H817" s="275">
        <f t="shared" si="25"/>
        <v>1.3804536416879132</v>
      </c>
      <c r="I817" s="250"/>
      <c r="J817" s="251"/>
      <c r="K817" s="251"/>
      <c r="L817" s="251"/>
    </row>
    <row r="818" spans="2:12" x14ac:dyDescent="0.2">
      <c r="B818" s="112" t="s">
        <v>156</v>
      </c>
      <c r="C818" s="113">
        <f>_xll.qlCalendarAdvance("TARGET",C817,B818,"mf")</f>
        <v>43997</v>
      </c>
      <c r="D818" s="120">
        <f>_xll.xlShmInterpRateFwd($D$3&amp;T(CalculationTrigger2),C818,,5,C819)</f>
        <v>3.1239915547924138E-3</v>
      </c>
      <c r="E818" s="260">
        <f>_xll.xlShmInterpRateFwd($E$3&amp;T(CalculationTrigger2),C818,,5,C819)</f>
        <v>3.093218019944948E-3</v>
      </c>
      <c r="F818" s="260">
        <f>_xll.xlShmInterpRateFwd($F$3&amp;T(CalculationTrigger2),C818,,5,C819)</f>
        <v>2.9557207244762717E-3</v>
      </c>
      <c r="G818" s="268">
        <f t="shared" si="24"/>
        <v>0.30773534847465794</v>
      </c>
      <c r="H818" s="275">
        <f t="shared" si="25"/>
        <v>1.3749729546867631</v>
      </c>
      <c r="I818" s="250"/>
      <c r="J818" s="251"/>
      <c r="K818" s="251"/>
      <c r="L818" s="251"/>
    </row>
    <row r="819" spans="2:12" x14ac:dyDescent="0.2">
      <c r="B819" s="112" t="s">
        <v>156</v>
      </c>
      <c r="C819" s="113">
        <f>_xll.qlCalendarAdvance("TARGET",C818,B819,"mf")</f>
        <v>43998</v>
      </c>
      <c r="D819" s="120">
        <f>_xll.xlShmInterpRateFwd($D$3&amp;T(CalculationTrigger2),C819,,5,C820)</f>
        <v>3.1301260727127711E-3</v>
      </c>
      <c r="E819" s="260">
        <f>_xll.xlShmInterpRateFwd($E$3&amp;T(CalculationTrigger2),C819,,5,C820)</f>
        <v>3.099399310609062E-3</v>
      </c>
      <c r="F819" s="260">
        <f>_xll.xlShmInterpRateFwd($F$3&amp;T(CalculationTrigger2),C819,,5,C820)</f>
        <v>2.9621727029709201E-3</v>
      </c>
      <c r="G819" s="268">
        <f t="shared" si="24"/>
        <v>0.30726762103709149</v>
      </c>
      <c r="H819" s="275">
        <f t="shared" si="25"/>
        <v>1.372266076381419</v>
      </c>
      <c r="I819" s="250"/>
      <c r="J819" s="251"/>
      <c r="K819" s="251"/>
      <c r="L819" s="251"/>
    </row>
    <row r="820" spans="2:12" x14ac:dyDescent="0.2">
      <c r="B820" s="112" t="s">
        <v>156</v>
      </c>
      <c r="C820" s="113">
        <f>_xll.qlCalendarAdvance("TARGET",C819,B820,"mf")</f>
        <v>43999</v>
      </c>
      <c r="D820" s="120">
        <f>_xll.xlShmInterpRateFwd($D$3&amp;T(CalculationTrigger2),C820,,5,C821)</f>
        <v>3.1362631232549399E-3</v>
      </c>
      <c r="E820" s="260">
        <f>_xll.xlShmInterpRateFwd($E$3&amp;T(CalculationTrigger2),C820,,5,C821)</f>
        <v>3.1055828730458248E-3</v>
      </c>
      <c r="F820" s="260">
        <f>_xll.xlShmInterpRateFwd($F$3&amp;T(CalculationTrigger2),C820,,5,C821)</f>
        <v>2.9686256167398171E-3</v>
      </c>
      <c r="G820" s="268">
        <f t="shared" si="24"/>
        <v>0.3068025020911509</v>
      </c>
      <c r="H820" s="275">
        <f t="shared" si="25"/>
        <v>1.3695725630600772</v>
      </c>
      <c r="I820" s="250"/>
      <c r="J820" s="251"/>
      <c r="K820" s="251"/>
      <c r="L820" s="251"/>
    </row>
    <row r="821" spans="2:12" x14ac:dyDescent="0.2">
      <c r="B821" s="112" t="s">
        <v>156</v>
      </c>
      <c r="C821" s="113">
        <f>_xll.qlCalendarAdvance("TARGET",C820,B821,"mf")</f>
        <v>44000</v>
      </c>
      <c r="D821" s="120">
        <f>_xll.xlShmInterpRateFwd($D$3&amp;T(CalculationTrigger2),C821,,5,C822)</f>
        <v>3.1424027120519897E-3</v>
      </c>
      <c r="E821" s="260">
        <f>_xll.xlShmInterpRateFwd($E$3&amp;T(CalculationTrigger2),C821,,5,C822)</f>
        <v>3.1117687111862783E-3</v>
      </c>
      <c r="F821" s="260">
        <f>_xll.xlShmInterpRateFwd($F$3&amp;T(CalculationTrigger2),C821,,5,C822)</f>
        <v>2.9750794613659674E-3</v>
      </c>
      <c r="G821" s="268">
        <f t="shared" si="24"/>
        <v>0.30634000865711453</v>
      </c>
      <c r="H821" s="275">
        <f t="shared" si="25"/>
        <v>1.3668924982031088</v>
      </c>
      <c r="I821" s="250"/>
      <c r="J821" s="251"/>
      <c r="K821" s="251"/>
      <c r="L821" s="251"/>
    </row>
    <row r="822" spans="2:12" x14ac:dyDescent="0.2">
      <c r="B822" s="112" t="s">
        <v>156</v>
      </c>
      <c r="C822" s="113">
        <f>_xll.qlCalendarAdvance("TARGET",C821,B822,"mf")</f>
        <v>44001</v>
      </c>
      <c r="D822" s="120">
        <f>_xll.xlShmInterpRateFwd($D$3&amp;T(CalculationTrigger2),C822,,5,C823)</f>
        <v>3.1547176440236907E-3</v>
      </c>
      <c r="E822" s="260">
        <f>_xll.xlShmInterpRateFwd($E$3&amp;T(CalculationTrigger2),C822,,5,C823)</f>
        <v>3.1241747335036506E-3</v>
      </c>
      <c r="F822" s="260">
        <f>_xll.xlShmInterpRateFwd($F$3&amp;T(CalculationTrigger2),C822,,5,C823)</f>
        <v>2.9880146931633906E-3</v>
      </c>
      <c r="G822" s="268">
        <f t="shared" si="24"/>
        <v>0.30542910520040162</v>
      </c>
      <c r="H822" s="275">
        <f t="shared" si="25"/>
        <v>1.3616004034025997</v>
      </c>
      <c r="I822" s="250"/>
      <c r="J822" s="251"/>
      <c r="K822" s="251"/>
      <c r="L822" s="251"/>
    </row>
    <row r="823" spans="2:12" x14ac:dyDescent="0.2">
      <c r="B823" s="112" t="s">
        <v>156</v>
      </c>
      <c r="C823" s="113">
        <f>_xll.qlCalendarAdvance("TARGET",C822,B823,"mf")</f>
        <v>44004</v>
      </c>
      <c r="D823" s="120">
        <f>_xll.xlShmInterpRateFwd($D$3&amp;T(CalculationTrigger2),C823,,5,C824)</f>
        <v>3.1669865598974007E-3</v>
      </c>
      <c r="E823" s="260">
        <f>_xll.xlShmInterpRateFwd($E$3&amp;T(CalculationTrigger2),C823,,5,C824)</f>
        <v>3.1365348997705912E-3</v>
      </c>
      <c r="F823" s="260">
        <f>_xll.xlShmInterpRateFwd($F$3&amp;T(CalculationTrigger2),C823,,5,C824)</f>
        <v>3.0009040649660312E-3</v>
      </c>
      <c r="G823" s="268">
        <f t="shared" si="24"/>
        <v>0.30451660126809466</v>
      </c>
      <c r="H823" s="275">
        <f t="shared" si="25"/>
        <v>1.3563083480455997</v>
      </c>
      <c r="I823" s="250"/>
      <c r="J823" s="251"/>
      <c r="K823" s="251"/>
      <c r="L823" s="251"/>
    </row>
    <row r="824" spans="2:12" x14ac:dyDescent="0.2">
      <c r="B824" s="112" t="s">
        <v>156</v>
      </c>
      <c r="C824" s="113">
        <f>_xll.qlCalendarAdvance("TARGET",C823,B824,"mf")</f>
        <v>44005</v>
      </c>
      <c r="D824" s="120">
        <f>_xll.xlShmInterpRateFwd($D$3&amp;T(CalculationTrigger2),C824,,5,C825)</f>
        <v>3.1731389226818682E-3</v>
      </c>
      <c r="E824" s="260">
        <f>_xll.xlShmInterpRateFwd($E$3&amp;T(CalculationTrigger2),C824,,5,C825)</f>
        <v>3.1427321755977795E-3</v>
      </c>
      <c r="F824" s="260">
        <f>_xll.xlShmInterpRateFwd($F$3&amp;T(CalculationTrigger2),C824,,5,C825)</f>
        <v>3.0073625010274985E-3</v>
      </c>
      <c r="G824" s="268">
        <f t="shared" si="24"/>
        <v>0.30406747084088787</v>
      </c>
      <c r="H824" s="275">
        <f t="shared" si="25"/>
        <v>1.3536967457028091</v>
      </c>
      <c r="I824" s="250"/>
      <c r="J824" s="251"/>
      <c r="K824" s="251"/>
      <c r="L824" s="251"/>
    </row>
    <row r="825" spans="2:12" x14ac:dyDescent="0.2">
      <c r="B825" s="112" t="s">
        <v>156</v>
      </c>
      <c r="C825" s="113">
        <f>_xll.qlCalendarAdvance("TARGET",C824,B825,"mf")</f>
        <v>44006</v>
      </c>
      <c r="D825" s="120">
        <f>_xll.xlShmInterpRateFwd($D$3&amp;T(CalculationTrigger2),C825,,5,C826)</f>
        <v>3.1792938568307428E-3</v>
      </c>
      <c r="E825" s="260">
        <f>_xll.xlShmInterpRateFwd($E$3&amp;T(CalculationTrigger2),C825,,5,C826)</f>
        <v>3.1489317506744035E-3</v>
      </c>
      <c r="F825" s="260">
        <f>_xll.xlShmInterpRateFwd($F$3&amp;T(CalculationTrigger2),C825,,5,C826)</f>
        <v>3.0138218426599499E-3</v>
      </c>
      <c r="G825" s="268">
        <f t="shared" si="24"/>
        <v>0.30362106156339286</v>
      </c>
      <c r="H825" s="275">
        <f t="shared" si="25"/>
        <v>1.3510990801445357</v>
      </c>
      <c r="I825" s="250"/>
      <c r="J825" s="251"/>
      <c r="K825" s="251"/>
      <c r="L825" s="251"/>
    </row>
    <row r="826" spans="2:12" x14ac:dyDescent="0.2">
      <c r="B826" s="112" t="s">
        <v>156</v>
      </c>
      <c r="C826" s="113">
        <f>_xll.qlCalendarAdvance("TARGET",C825,B826,"mf")</f>
        <v>44007</v>
      </c>
      <c r="D826" s="120">
        <f>_xll.xlShmInterpRateFwd($D$3&amp;T(CalculationTrigger2),C826,,5,C827)</f>
        <v>3.1854513679365759E-3</v>
      </c>
      <c r="E826" s="260">
        <f>_xll.xlShmInterpRateFwd($E$3&amp;T(CalculationTrigger2),C826,,5,C827)</f>
        <v>3.1551336292557006E-3</v>
      </c>
      <c r="F826" s="260">
        <f>_xll.xlShmInterpRateFwd($F$3&amp;T(CalculationTrigger2),C826,,5,C827)</f>
        <v>3.020282085892148E-3</v>
      </c>
      <c r="G826" s="268">
        <f t="shared" si="24"/>
        <v>0.30317738680875339</v>
      </c>
      <c r="H826" s="275">
        <f t="shared" si="25"/>
        <v>1.3485154336355256</v>
      </c>
      <c r="I826" s="250"/>
      <c r="J826" s="251"/>
      <c r="K826" s="251"/>
      <c r="L826" s="251"/>
    </row>
    <row r="827" spans="2:12" x14ac:dyDescent="0.2">
      <c r="B827" s="112" t="s">
        <v>156</v>
      </c>
      <c r="C827" s="113">
        <f>_xll.qlCalendarAdvance("TARGET",C826,B827,"mf")</f>
        <v>44008</v>
      </c>
      <c r="D827" s="120">
        <f>_xll.xlShmInterpRateFwd($D$3&amp;T(CalculationTrigger2),C827,,5,C828)</f>
        <v>3.1978030231475489E-3</v>
      </c>
      <c r="E827" s="260">
        <f>_xll.xlShmInterpRateFwd($E$3&amp;T(CalculationTrigger2),C827,,5,C828)</f>
        <v>3.167572572015687E-3</v>
      </c>
      <c r="F827" s="260">
        <f>_xll.xlShmInterpRateFwd($F$3&amp;T(CalculationTrigger2),C827,,5,C828)</f>
        <v>3.033230762326086E-3</v>
      </c>
      <c r="G827" s="268">
        <f t="shared" si="24"/>
        <v>0.30230451131861913</v>
      </c>
      <c r="H827" s="275">
        <f t="shared" si="25"/>
        <v>1.3434180968960101</v>
      </c>
      <c r="I827" s="250"/>
      <c r="J827" s="251"/>
      <c r="K827" s="251"/>
      <c r="L827" s="251"/>
    </row>
    <row r="828" spans="2:12" x14ac:dyDescent="0.2">
      <c r="B828" s="112" t="s">
        <v>156</v>
      </c>
      <c r="C828" s="113">
        <f>_xll.qlCalendarAdvance("TARGET",C827,B828,"mf")</f>
        <v>44011</v>
      </c>
      <c r="D828" s="120">
        <f>_xll.xlShmInterpRateFwd($D$3&amp;T(CalculationTrigger2),C828,,5,C829)</f>
        <v>3.2101072916733021E-3</v>
      </c>
      <c r="E828" s="260">
        <f>_xll.xlShmInterpRateFwd($E$3&amp;T(CalculationTrigger2),C828,,5,C829)</f>
        <v>3.1799642545334832E-3</v>
      </c>
      <c r="F828" s="260">
        <f>_xll.xlShmInterpRateFwd($F$3&amp;T(CalculationTrigger2),C828,,5,C829)</f>
        <v>3.0461319885045938E-3</v>
      </c>
      <c r="G828" s="268">
        <f t="shared" si="24"/>
        <v>0.30143037139818835</v>
      </c>
      <c r="H828" s="275">
        <f t="shared" si="25"/>
        <v>1.3383226602888942</v>
      </c>
      <c r="I828" s="250"/>
      <c r="J828" s="251"/>
      <c r="K828" s="251"/>
      <c r="L828" s="251"/>
    </row>
    <row r="829" spans="2:12" x14ac:dyDescent="0.2">
      <c r="B829" s="112" t="s">
        <v>156</v>
      </c>
      <c r="C829" s="113">
        <f>_xll.qlCalendarAdvance("TARGET",C828,B829,"mf")</f>
        <v>44012</v>
      </c>
      <c r="D829" s="120">
        <f>_xll.xlShmInterpRateFwd($D$3&amp;T(CalculationTrigger2),C829,,5,C830)</f>
        <v>3.2162777700338882E-3</v>
      </c>
      <c r="E829" s="260">
        <f>_xll.xlShmInterpRateFwd($E$3&amp;T(CalculationTrigger2),C829,,5,C830)</f>
        <v>3.186177708469204E-3</v>
      </c>
      <c r="F829" s="260">
        <f>_xll.xlShmInterpRateFwd($F$3&amp;T(CalculationTrigger2),C829,,5,C830)</f>
        <v>3.0525966755067073E-3</v>
      </c>
      <c r="G829" s="268">
        <f t="shared" si="24"/>
        <v>0.30100061564684261</v>
      </c>
      <c r="H829" s="275">
        <f t="shared" si="25"/>
        <v>1.3358103296249668</v>
      </c>
      <c r="I829" s="250"/>
      <c r="J829" s="251"/>
      <c r="K829" s="251"/>
      <c r="L829" s="251"/>
    </row>
    <row r="830" spans="2:12" x14ac:dyDescent="0.2">
      <c r="B830" s="112" t="s">
        <v>156</v>
      </c>
      <c r="C830" s="113">
        <f>_xll.qlCalendarAdvance("TARGET",C829,B830,"mf")</f>
        <v>44013</v>
      </c>
      <c r="D830" s="120">
        <f>_xll.xlShmInterpRateFwd($D$3&amp;T(CalculationTrigger2),C830,,5,C831)</f>
        <v>3.2224508586636146E-3</v>
      </c>
      <c r="E830" s="260">
        <f>_xll.xlShmInterpRateFwd($E$3&amp;T(CalculationTrigger2),C830,,5,C831)</f>
        <v>3.192393489252749E-3</v>
      </c>
      <c r="F830" s="260">
        <f>_xll.xlShmInterpRateFwd($F$3&amp;T(CalculationTrigger2),C830,,5,C831)</f>
        <v>3.0590622388627976E-3</v>
      </c>
      <c r="G830" s="268">
        <f t="shared" si="24"/>
        <v>0.30057369410865614</v>
      </c>
      <c r="H830" s="275">
        <f t="shared" si="25"/>
        <v>1.3333125038995137</v>
      </c>
      <c r="I830" s="250"/>
      <c r="J830" s="251"/>
      <c r="K830" s="251"/>
      <c r="L830" s="251"/>
    </row>
    <row r="831" spans="2:12" x14ac:dyDescent="0.2">
      <c r="B831" s="112" t="s">
        <v>156</v>
      </c>
      <c r="C831" s="113">
        <f>_xll.qlCalendarAdvance("TARGET",C830,B831,"mf")</f>
        <v>44014</v>
      </c>
      <c r="D831" s="120">
        <f>_xll.xlShmInterpRateFwd($D$3&amp;T(CalculationTrigger2),C831,,5,C832)</f>
        <v>3.2286265626687515E-3</v>
      </c>
      <c r="E831" s="260">
        <f>_xll.xlShmInterpRateFwd($E$3&amp;T(CalculationTrigger2),C831,,5,C832)</f>
        <v>3.1986116008556943E-3</v>
      </c>
      <c r="F831" s="260">
        <f>_xll.xlShmInterpRateFwd($F$3&amp;T(CalculationTrigger2),C831,,5,C832)</f>
        <v>3.0655286739937667E-3</v>
      </c>
      <c r="G831" s="268">
        <f t="shared" si="24"/>
        <v>0.30014961813057234</v>
      </c>
      <c r="H831" s="275">
        <f t="shared" si="25"/>
        <v>1.3308292686192758</v>
      </c>
      <c r="I831" s="250"/>
      <c r="J831" s="251"/>
      <c r="K831" s="251"/>
      <c r="L831" s="251"/>
    </row>
    <row r="832" spans="2:12" x14ac:dyDescent="0.2">
      <c r="B832" s="112" t="s">
        <v>156</v>
      </c>
      <c r="C832" s="113">
        <f>_xll.qlCalendarAdvance("TARGET",C831,B832,"mf")</f>
        <v>44015</v>
      </c>
      <c r="D832" s="120">
        <f>_xll.xlShmInterpRateFwd($D$3&amp;T(CalculationTrigger2),C832,,5,C833)</f>
        <v>3.2410154952691654E-3</v>
      </c>
      <c r="E832" s="260">
        <f>_xll.xlShmInterpRateFwd($E$3&amp;T(CalculationTrigger2),C832,,5,C833)</f>
        <v>3.211083862274121E-3</v>
      </c>
      <c r="F832" s="260">
        <f>_xll.xlShmInterpRateFwd($F$3&amp;T(CalculationTrigger2),C832,,5,C833)</f>
        <v>3.0784903938252143E-3</v>
      </c>
      <c r="G832" s="268">
        <f t="shared" si="24"/>
        <v>0.29931632995044372</v>
      </c>
      <c r="H832" s="275">
        <f t="shared" si="25"/>
        <v>1.3259346844890669</v>
      </c>
      <c r="I832" s="250"/>
      <c r="J832" s="251"/>
      <c r="K832" s="251"/>
      <c r="L832" s="251"/>
    </row>
    <row r="833" spans="2:12" x14ac:dyDescent="0.2">
      <c r="B833" s="112" t="s">
        <v>156</v>
      </c>
      <c r="C833" s="113">
        <f>_xll.qlCalendarAdvance("TARGET",C832,B833,"mf")</f>
        <v>44018</v>
      </c>
      <c r="D833" s="120">
        <f>_xll.xlShmInterpRateFwd($D$3&amp;T(CalculationTrigger2),C833,,5,C834)</f>
        <v>3.2533556455102961E-3</v>
      </c>
      <c r="E833" s="260">
        <f>_xll.xlShmInterpRateFwd($E$3&amp;T(CalculationTrigger2),C833,,5,C834)</f>
        <v>3.223507434366185E-3</v>
      </c>
      <c r="F833" s="260">
        <f>_xll.xlShmInterpRateFwd($F$3&amp;T(CalculationTrigger2),C833,,5,C834)</f>
        <v>3.0914030494375785E-3</v>
      </c>
      <c r="G833" s="268">
        <f t="shared" si="24"/>
        <v>0.29848211144111164</v>
      </c>
      <c r="H833" s="275">
        <f t="shared" si="25"/>
        <v>1.3210438492860643</v>
      </c>
      <c r="I833" s="250"/>
      <c r="J833" s="251"/>
      <c r="K833" s="251"/>
      <c r="L833" s="251"/>
    </row>
    <row r="834" spans="2:12" x14ac:dyDescent="0.2">
      <c r="B834" s="112" t="s">
        <v>156</v>
      </c>
      <c r="C834" s="113">
        <f>_xll.qlCalendarAdvance("TARGET",C833,B834,"mf")</f>
        <v>44019</v>
      </c>
      <c r="D834" s="120">
        <f>_xll.xlShmInterpRateFwd($D$3&amp;T(CalculationTrigger2),C834,,5,C835)</f>
        <v>3.2595445104024461E-3</v>
      </c>
      <c r="E834" s="260">
        <f>_xll.xlShmInterpRateFwd($E$3&amp;T(CalculationTrigger2),C834,,5,C835)</f>
        <v>3.2297372592750618E-3</v>
      </c>
      <c r="F834" s="260">
        <f>_xll.xlShmInterpRateFwd($F$3&amp;T(CalculationTrigger2),C834,,5,C835)</f>
        <v>3.0978737809565838E-3</v>
      </c>
      <c r="G834" s="268">
        <f t="shared" si="24"/>
        <v>0.2980725112738426</v>
      </c>
      <c r="H834" s="275">
        <f t="shared" si="25"/>
        <v>1.31863478318478</v>
      </c>
      <c r="I834" s="250"/>
      <c r="J834" s="251"/>
      <c r="K834" s="251"/>
      <c r="L834" s="251"/>
    </row>
    <row r="835" spans="2:12" x14ac:dyDescent="0.2">
      <c r="B835" s="112" t="s">
        <v>156</v>
      </c>
      <c r="C835" s="113">
        <f>_xll.qlCalendarAdvance("TARGET",C834,B835,"mf")</f>
        <v>44020</v>
      </c>
      <c r="D835" s="120">
        <f>_xll.xlShmInterpRateFwd($D$3&amp;T(CalculationTrigger2),C835,,5,C836)</f>
        <v>3.2657360240632726E-3</v>
      </c>
      <c r="E835" s="260">
        <f>_xll.xlShmInterpRateFwd($E$3&amp;T(CalculationTrigger2),C835,,5,C836)</f>
        <v>3.2359694385896589E-3</v>
      </c>
      <c r="F835" s="260">
        <f>_xll.xlShmInterpRateFwd($F$3&amp;T(CalculationTrigger2),C835,,5,C836)</f>
        <v>3.1043453591667689E-3</v>
      </c>
      <c r="G835" s="268">
        <f t="shared" si="24"/>
        <v>0.29766585473613683</v>
      </c>
      <c r="H835" s="275">
        <f t="shared" si="25"/>
        <v>1.3162407942289003</v>
      </c>
      <c r="I835" s="250"/>
      <c r="J835" s="251"/>
      <c r="K835" s="251"/>
      <c r="L835" s="251"/>
    </row>
    <row r="836" spans="2:12" x14ac:dyDescent="0.2">
      <c r="B836" s="112" t="s">
        <v>156</v>
      </c>
      <c r="C836" s="113">
        <f>_xll.qlCalendarAdvance("TARGET",C835,B836,"mf")</f>
        <v>44021</v>
      </c>
      <c r="D836" s="120">
        <f>_xll.xlShmInterpRateFwd($D$3&amp;T(CalculationTrigger2),C836,,5,C837)</f>
        <v>3.2719301920448151E-3</v>
      </c>
      <c r="E836" s="260">
        <f>_xll.xlShmInterpRateFwd($E$3&amp;T(CalculationTrigger2),C836,,5,C837)</f>
        <v>3.2422039762005092E-3</v>
      </c>
      <c r="F836" s="260">
        <f>_xll.xlShmInterpRateFwd($F$3&amp;T(CalculationTrigger2),C836,,5,C837)</f>
        <v>3.1108177797726979E-3</v>
      </c>
      <c r="G836" s="268">
        <f t="shared" si="24"/>
        <v>0.29726215844305853</v>
      </c>
      <c r="H836" s="275">
        <f t="shared" si="25"/>
        <v>1.3138619642781135</v>
      </c>
      <c r="I836" s="250"/>
      <c r="J836" s="251"/>
      <c r="K836" s="251"/>
      <c r="L836" s="251"/>
    </row>
    <row r="837" spans="2:12" x14ac:dyDescent="0.2">
      <c r="B837" s="112" t="s">
        <v>156</v>
      </c>
      <c r="C837" s="113">
        <f>_xll.qlCalendarAdvance("TARGET",C836,B837,"mf")</f>
        <v>44022</v>
      </c>
      <c r="D837" s="120">
        <f>_xll.xlShmInterpRateFwd($D$3&amp;T(CalculationTrigger2),C837,,5,C838)</f>
        <v>3.2843569560019248E-3</v>
      </c>
      <c r="E837" s="260">
        <f>_xll.xlShmInterpRateFwd($E$3&amp;T(CalculationTrigger2),C837,,5,C838)</f>
        <v>3.2547099543798553E-3</v>
      </c>
      <c r="F837" s="260">
        <f>_xll.xlShmInterpRateFwd($F$3&amp;T(CalculationTrigger2),C837,,5,C838)</f>
        <v>3.1237921418991203E-3</v>
      </c>
      <c r="G837" s="268">
        <f t="shared" ref="G837:G900" si="26">(D837-E837)*10000</f>
        <v>0.29647001622069502</v>
      </c>
      <c r="H837" s="275">
        <f t="shared" ref="H837:H900" si="27">(E837-F837)*10000</f>
        <v>1.3091781248073495</v>
      </c>
      <c r="I837" s="250"/>
      <c r="J837" s="251"/>
      <c r="K837" s="251"/>
      <c r="L837" s="251"/>
    </row>
    <row r="838" spans="2:12" x14ac:dyDescent="0.2">
      <c r="B838" s="112" t="s">
        <v>156</v>
      </c>
      <c r="C838" s="113">
        <f>_xll.qlCalendarAdvance("TARGET",C837,B838,"mf")</f>
        <v>44025</v>
      </c>
      <c r="D838" s="120">
        <f>_xll.xlShmInterpRateFwd($D$3&amp;T(CalculationTrigger2),C838,,5,C839)</f>
        <v>3.2967335170032419E-3</v>
      </c>
      <c r="E838" s="260">
        <f>_xll.xlShmInterpRateFwd($E$3&amp;T(CalculationTrigger2),C838,,5,C839)</f>
        <v>3.2671657895648513E-3</v>
      </c>
      <c r="F838" s="260">
        <f>_xll.xlShmInterpRateFwd($F$3&amp;T(CalculationTrigger2),C838,,5,C839)</f>
        <v>3.1367158018660592E-3</v>
      </c>
      <c r="G838" s="268">
        <f t="shared" si="26"/>
        <v>0.29567727438390651</v>
      </c>
      <c r="H838" s="275">
        <f t="shared" si="27"/>
        <v>1.3044998769879204</v>
      </c>
      <c r="I838" s="250"/>
      <c r="J838" s="251"/>
      <c r="K838" s="251"/>
      <c r="L838" s="251"/>
    </row>
    <row r="839" spans="2:12" x14ac:dyDescent="0.2">
      <c r="B839" s="112" t="s">
        <v>156</v>
      </c>
      <c r="C839" s="113">
        <f>_xll.qlCalendarAdvance("TARGET",C838,B839,"mf")</f>
        <v>44026</v>
      </c>
      <c r="D839" s="120">
        <f>_xll.xlShmInterpRateFwd($D$3&amp;T(CalculationTrigger2),C839,,5,C840)</f>
        <v>3.3029410392206009E-3</v>
      </c>
      <c r="E839" s="260">
        <f>_xll.xlShmInterpRateFwd($E$3&amp;T(CalculationTrigger2),C839,,5,C840)</f>
        <v>3.2734121782306757E-3</v>
      </c>
      <c r="F839" s="260">
        <f>_xll.xlShmInterpRateFwd($F$3&amp;T(CalculationTrigger2),C839,,5,C840)</f>
        <v>3.1431923713564308E-3</v>
      </c>
      <c r="G839" s="268">
        <f t="shared" si="26"/>
        <v>0.2952886098992521</v>
      </c>
      <c r="H839" s="275">
        <f t="shared" si="27"/>
        <v>1.3021980687424493</v>
      </c>
      <c r="I839" s="250"/>
      <c r="J839" s="251"/>
      <c r="K839" s="251"/>
      <c r="L839" s="251"/>
    </row>
    <row r="840" spans="2:12" x14ac:dyDescent="0.2">
      <c r="B840" s="112" t="s">
        <v>156</v>
      </c>
      <c r="C840" s="113">
        <f>_xll.qlCalendarAdvance("TARGET",C839,B840,"mf")</f>
        <v>44027</v>
      </c>
      <c r="D840" s="120">
        <f>_xll.xlShmInterpRateFwd($D$3&amp;T(CalculationTrigger2),C840,,5,C841)</f>
        <v>3.3091512487872631E-3</v>
      </c>
      <c r="E840" s="260">
        <f>_xll.xlShmInterpRateFwd($E$3&amp;T(CalculationTrigger2),C840,,5,C841)</f>
        <v>3.2796609488196238E-3</v>
      </c>
      <c r="F840" s="260">
        <f>_xll.xlShmInterpRateFwd($F$3&amp;T(CalculationTrigger2),C840,,5,C841)</f>
        <v>3.1496697579156793E-3</v>
      </c>
      <c r="G840" s="268">
        <f t="shared" si="26"/>
        <v>0.29490299967639344</v>
      </c>
      <c r="H840" s="275">
        <f t="shared" si="27"/>
        <v>1.2999119090394444</v>
      </c>
      <c r="I840" s="250"/>
      <c r="J840" s="251"/>
      <c r="K840" s="251"/>
      <c r="L840" s="251"/>
    </row>
    <row r="841" spans="2:12" x14ac:dyDescent="0.2">
      <c r="B841" s="112" t="s">
        <v>156</v>
      </c>
      <c r="C841" s="113">
        <f>_xll.qlCalendarAdvance("TARGET",C840,B841,"mf")</f>
        <v>44028</v>
      </c>
      <c r="D841" s="120">
        <f>_xll.xlShmInterpRateFwd($D$3&amp;T(CalculationTrigger2),C841,,5,C842)</f>
        <v>3.3153641512957974E-3</v>
      </c>
      <c r="E841" s="260">
        <f>_xll.xlShmInterpRateFwd($E$3&amp;T(CalculationTrigger2),C841,,5,C842)</f>
        <v>3.2859121054248505E-3</v>
      </c>
      <c r="F841" s="260">
        <f>_xll.xlShmInterpRateFwd($F$3&amp;T(CalculationTrigger2),C841,,5,C842)</f>
        <v>3.1561479574104606E-3</v>
      </c>
      <c r="G841" s="268">
        <f t="shared" si="26"/>
        <v>0.29452045870946919</v>
      </c>
      <c r="H841" s="275">
        <f t="shared" si="27"/>
        <v>1.2976414801438989</v>
      </c>
      <c r="I841" s="250"/>
      <c r="J841" s="251"/>
      <c r="K841" s="251"/>
      <c r="L841" s="251"/>
    </row>
    <row r="842" spans="2:12" x14ac:dyDescent="0.2">
      <c r="B842" s="112" t="s">
        <v>156</v>
      </c>
      <c r="C842" s="113">
        <f>_xll.qlCalendarAdvance("TARGET",C841,B842,"mf")</f>
        <v>44029</v>
      </c>
      <c r="D842" s="120">
        <f>_xll.xlShmInterpRateFwd($D$3&amp;T(CalculationTrigger2),C842,,5,C843)</f>
        <v>3.32782930110051E-3</v>
      </c>
      <c r="E842" s="260">
        <f>_xll.xlShmInterpRateFwd($E$3&amp;T(CalculationTrigger2),C842,,5,C843)</f>
        <v>3.2984521986139182E-3</v>
      </c>
      <c r="F842" s="260">
        <f>_xll.xlShmInterpRateFwd($F$3&amp;T(CalculationTrigger2),C842,,5,C843)</f>
        <v>3.169134560700883E-3</v>
      </c>
      <c r="G842" s="268">
        <f t="shared" si="26"/>
        <v>0.29377102486591833</v>
      </c>
      <c r="H842" s="275">
        <f t="shared" si="27"/>
        <v>1.2931763791303521</v>
      </c>
      <c r="I842" s="250"/>
      <c r="J842" s="251"/>
      <c r="K842" s="251"/>
      <c r="L842" s="251"/>
    </row>
    <row r="843" spans="2:12" x14ac:dyDescent="0.2">
      <c r="B843" s="112" t="s">
        <v>156</v>
      </c>
      <c r="C843" s="113">
        <f>_xll.qlCalendarAdvance("TARGET",C842,B843,"mf")</f>
        <v>44032</v>
      </c>
      <c r="D843" s="120">
        <f>_xll.xlShmInterpRateFwd($D$3&amp;T(CalculationTrigger2),C843,,5,C844)</f>
        <v>3.3402428017490723E-3</v>
      </c>
      <c r="E843" s="260">
        <f>_xll.xlShmInterpRateFwd($E$3&amp;T(CalculationTrigger2),C843,,5,C844)</f>
        <v>3.3109406700219078E-3</v>
      </c>
      <c r="F843" s="260">
        <f>_xll.xlShmInterpRateFwd($F$3&amp;T(CalculationTrigger2),C843,,5,C844)</f>
        <v>3.182068800092322E-3</v>
      </c>
      <c r="G843" s="268">
        <f t="shared" si="26"/>
        <v>0.29302131727164482</v>
      </c>
      <c r="H843" s="275">
        <f t="shared" si="27"/>
        <v>1.2887186992958586</v>
      </c>
      <c r="I843" s="250"/>
      <c r="J843" s="251"/>
      <c r="K843" s="251"/>
      <c r="L843" s="251"/>
    </row>
    <row r="844" spans="2:12" x14ac:dyDescent="0.2">
      <c r="B844" s="112" t="s">
        <v>156</v>
      </c>
      <c r="C844" s="113">
        <f>_xll.qlCalendarAdvance("TARGET",C843,B844,"mf")</f>
        <v>44033</v>
      </c>
      <c r="D844" s="120">
        <f>_xll.xlShmInterpRateFwd($D$3&amp;T(CalculationTrigger2),C844,,5,C845)</f>
        <v>3.3464692519234885E-3</v>
      </c>
      <c r="E844" s="260">
        <f>_xll.xlShmInterpRateFwd($E$3&amp;T(CalculationTrigger2),C844,,5,C845)</f>
        <v>3.3172038153097354E-3</v>
      </c>
      <c r="F844" s="260">
        <f>_xll.xlShmInterpRateFwd($F$3&amp;T(CalculationTrigger2),C844,,5,C845)</f>
        <v>3.1885510008057131E-3</v>
      </c>
      <c r="G844" s="268">
        <f t="shared" si="26"/>
        <v>0.29265436613753071</v>
      </c>
      <c r="H844" s="275">
        <f t="shared" si="27"/>
        <v>1.2865281450402233</v>
      </c>
      <c r="I844" s="250"/>
      <c r="J844" s="251"/>
      <c r="K844" s="251"/>
      <c r="L844" s="251"/>
    </row>
    <row r="845" spans="2:12" x14ac:dyDescent="0.2">
      <c r="B845" s="112" t="s">
        <v>156</v>
      </c>
      <c r="C845" s="113">
        <f>_xll.qlCalendarAdvance("TARGET",C844,B845,"mf")</f>
        <v>44034</v>
      </c>
      <c r="D845" s="120">
        <f>_xll.xlShmInterpRateFwd($D$3&amp;T(CalculationTrigger2),C845,,5,C846)</f>
        <v>3.3526984283115437E-3</v>
      </c>
      <c r="E845" s="260">
        <f>_xll.xlShmInterpRateFwd($E$3&amp;T(CalculationTrigger2),C845,,5,C846)</f>
        <v>3.323469370240739E-3</v>
      </c>
      <c r="F845" s="260">
        <f>_xll.xlShmInterpRateFwd($F$3&amp;T(CalculationTrigger2),C845,,5,C846)</f>
        <v>3.1950339892087933E-3</v>
      </c>
      <c r="G845" s="268">
        <f t="shared" si="26"/>
        <v>0.29229058070804648</v>
      </c>
      <c r="H845" s="275">
        <f t="shared" si="27"/>
        <v>1.2843538103194567</v>
      </c>
      <c r="I845" s="250"/>
      <c r="J845" s="251"/>
      <c r="K845" s="251"/>
      <c r="L845" s="251"/>
    </row>
    <row r="846" spans="2:12" x14ac:dyDescent="0.2">
      <c r="B846" s="112" t="s">
        <v>156</v>
      </c>
      <c r="C846" s="113">
        <f>_xll.qlCalendarAdvance("TARGET",C845,B846,"mf")</f>
        <v>44035</v>
      </c>
      <c r="D846" s="120">
        <f>_xll.xlShmInterpRateFwd($D$3&amp;T(CalculationTrigger2),C846,,5,C847)</f>
        <v>3.3589303362626705E-3</v>
      </c>
      <c r="E846" s="260">
        <f>_xll.xlShmInterpRateFwd($E$3&amp;T(CalculationTrigger2),C846,,5,C847)</f>
        <v>3.3297373386244121E-3</v>
      </c>
      <c r="F846" s="260">
        <f>_xll.xlShmInterpRateFwd($F$3&amp;T(CalculationTrigger2),C846,,5,C847)</f>
        <v>3.2015177610061176E-3</v>
      </c>
      <c r="G846" s="268">
        <f t="shared" si="26"/>
        <v>0.29192997638258394</v>
      </c>
      <c r="H846" s="275">
        <f t="shared" si="27"/>
        <v>1.282195776182945</v>
      </c>
      <c r="I846" s="250"/>
      <c r="J846" s="251"/>
      <c r="K846" s="251"/>
      <c r="L846" s="251"/>
    </row>
    <row r="847" spans="2:12" x14ac:dyDescent="0.2">
      <c r="B847" s="112" t="s">
        <v>156</v>
      </c>
      <c r="C847" s="113">
        <f>_xll.qlCalendarAdvance("TARGET",C846,B847,"mf")</f>
        <v>44036</v>
      </c>
      <c r="D847" s="120">
        <f>_xll.xlShmInterpRateFwd($D$3&amp;T(CalculationTrigger2),C847,,5,C848)</f>
        <v>3.3714344261772658E-3</v>
      </c>
      <c r="E847" s="260">
        <f>_xll.xlShmInterpRateFwd($E$3&amp;T(CalculationTrigger2),C847,,5,C848)</f>
        <v>3.3423119451808305E-3</v>
      </c>
      <c r="F847" s="260">
        <f>_xll.xlShmInterpRateFwd($F$3&amp;T(CalculationTrigger2),C847,,5,C848)</f>
        <v>3.2145162043793517E-3</v>
      </c>
      <c r="G847" s="268">
        <f t="shared" si="26"/>
        <v>0.29122480996435307</v>
      </c>
      <c r="H847" s="275">
        <f t="shared" si="27"/>
        <v>1.2779574080147875</v>
      </c>
      <c r="I847" s="250"/>
      <c r="J847" s="251"/>
      <c r="K847" s="251"/>
      <c r="L847" s="251"/>
    </row>
    <row r="848" spans="2:12" x14ac:dyDescent="0.2">
      <c r="B848" s="112" t="s">
        <v>156</v>
      </c>
      <c r="C848" s="113">
        <f>_xll.qlCalendarAdvance("TARGET",C847,B848,"mf")</f>
        <v>44039</v>
      </c>
      <c r="D848" s="120">
        <f>_xll.xlShmInterpRateFwd($D$3&amp;T(CalculationTrigger2),C848,,5,C849)</f>
        <v>3.3838853951441913E-3</v>
      </c>
      <c r="E848" s="260">
        <f>_xll.xlShmInterpRateFwd($E$3&amp;T(CalculationTrigger2),C848,,5,C849)</f>
        <v>3.3548334259149637E-3</v>
      </c>
      <c r="F848" s="260">
        <f>_xll.xlShmInterpRateFwd($F$3&amp;T(CalculationTrigger2),C848,,5,C849)</f>
        <v>3.2274605980120038E-3</v>
      </c>
      <c r="G848" s="268">
        <f t="shared" si="26"/>
        <v>0.29051969229227681</v>
      </c>
      <c r="H848" s="275">
        <f t="shared" si="27"/>
        <v>1.273728279029599</v>
      </c>
      <c r="I848" s="250"/>
      <c r="J848" s="251"/>
      <c r="K848" s="251"/>
      <c r="L848" s="251"/>
    </row>
    <row r="849" spans="2:12" x14ac:dyDescent="0.2">
      <c r="B849" s="112" t="s">
        <v>156</v>
      </c>
      <c r="C849" s="113">
        <f>_xll.qlCalendarAdvance("TARGET",C848,B849,"mf")</f>
        <v>44040</v>
      </c>
      <c r="D849" s="120">
        <f>_xll.xlShmInterpRateFwd($D$3&amp;T(CalculationTrigger2),C849,,5,C850)</f>
        <v>3.3901310443130504E-3</v>
      </c>
      <c r="E849" s="260">
        <f>_xll.xlShmInterpRateFwd($E$3&amp;T(CalculationTrigger2),C849,,5,C850)</f>
        <v>3.3611135207305908E-3</v>
      </c>
      <c r="F849" s="260">
        <f>_xll.xlShmInterpRateFwd($F$3&amp;T(CalculationTrigger2),C849,,5,C850)</f>
        <v>3.2339482236051049E-3</v>
      </c>
      <c r="G849" s="268">
        <f t="shared" si="26"/>
        <v>0.29017523582459614</v>
      </c>
      <c r="H849" s="275">
        <f t="shared" si="27"/>
        <v>1.2716529712548594</v>
      </c>
      <c r="I849" s="250"/>
      <c r="J849" s="251"/>
      <c r="K849" s="251"/>
      <c r="L849" s="251"/>
    </row>
    <row r="850" spans="2:12" x14ac:dyDescent="0.2">
      <c r="B850" s="112" t="s">
        <v>156</v>
      </c>
      <c r="C850" s="113">
        <f>_xll.qlCalendarAdvance("TARGET",C849,B850,"mf")</f>
        <v>44041</v>
      </c>
      <c r="D850" s="120">
        <f>_xll.xlShmInterpRateFwd($D$3&amp;T(CalculationTrigger2),C850,,5,C851)</f>
        <v>3.3963794581952133E-3</v>
      </c>
      <c r="E850" s="260">
        <f>_xll.xlShmInterpRateFwd($E$3&amp;T(CalculationTrigger2),C850,,5,C851)</f>
        <v>3.3673960527879059E-3</v>
      </c>
      <c r="F850" s="260">
        <f>_xll.xlShmInterpRateFwd($F$3&amp;T(CalculationTrigger2),C850,,5,C851)</f>
        <v>3.2404366073871061E-3</v>
      </c>
      <c r="G850" s="268">
        <f t="shared" si="26"/>
        <v>0.28983405407307339</v>
      </c>
      <c r="H850" s="275">
        <f t="shared" si="27"/>
        <v>1.2695944540079984</v>
      </c>
      <c r="I850" s="250"/>
      <c r="J850" s="251"/>
      <c r="K850" s="251"/>
      <c r="L850" s="251"/>
    </row>
    <row r="851" spans="2:12" x14ac:dyDescent="0.2">
      <c r="B851" s="112" t="s">
        <v>156</v>
      </c>
      <c r="C851" s="113">
        <f>_xll.qlCalendarAdvance("TARGET",C850,B851,"mf")</f>
        <v>44042</v>
      </c>
      <c r="D851" s="120">
        <f>_xll.xlShmInterpRateFwd($D$3&amp;T(CalculationTrigger2),C851,,5,C852)</f>
        <v>3.402630642383261E-3</v>
      </c>
      <c r="E851" s="260">
        <f>_xll.xlShmInterpRateFwd($E$3&amp;T(CalculationTrigger2),C851,,5,C852)</f>
        <v>3.3736810258558842E-3</v>
      </c>
      <c r="F851" s="260">
        <f>_xll.xlShmInterpRateFwd($F$3&amp;T(CalculationTrigger2),C851,,5,C852)</f>
        <v>3.2469257448599406E-3</v>
      </c>
      <c r="G851" s="268">
        <f t="shared" si="26"/>
        <v>0.28949616527376798</v>
      </c>
      <c r="H851" s="275">
        <f t="shared" si="27"/>
        <v>1.2675528099594362</v>
      </c>
      <c r="I851" s="250"/>
      <c r="J851" s="251"/>
      <c r="K851" s="251"/>
      <c r="L851" s="251"/>
    </row>
    <row r="852" spans="2:12" x14ac:dyDescent="0.2">
      <c r="B852" s="112" t="s">
        <v>156</v>
      </c>
      <c r="C852" s="113">
        <f>_xll.qlCalendarAdvance("TARGET",C851,B852,"mf")</f>
        <v>44043</v>
      </c>
      <c r="D852" s="120">
        <f>_xll.xlShmInterpRateFwd($D$3&amp;T(CalculationTrigger2),C852,,5,C853)</f>
        <v>3.4151742268778481E-3</v>
      </c>
      <c r="E852" s="260">
        <f>_xll.xlShmInterpRateFwd($E$3&amp;T(CalculationTrigger2),C852,,5,C853)</f>
        <v>3.3862905443031912E-3</v>
      </c>
      <c r="F852" s="260">
        <f>_xll.xlShmInterpRateFwd($F$3&amp;T(CalculationTrigger2),C852,,5,C853)</f>
        <v>3.2599356271196659E-3</v>
      </c>
      <c r="G852" s="268">
        <f t="shared" si="26"/>
        <v>0.28883682574656899</v>
      </c>
      <c r="H852" s="275">
        <f t="shared" si="27"/>
        <v>1.2635491718352527</v>
      </c>
      <c r="I852" s="250"/>
      <c r="J852" s="251"/>
      <c r="K852" s="251"/>
      <c r="L852" s="251"/>
    </row>
    <row r="853" spans="2:12" x14ac:dyDescent="0.2">
      <c r="B853" s="112" t="s">
        <v>156</v>
      </c>
      <c r="C853" s="113">
        <f>_xll.qlCalendarAdvance("TARGET",C852,B853,"mf")</f>
        <v>44046</v>
      </c>
      <c r="D853" s="120">
        <f>_xll.xlShmInterpRateFwd($D$3&amp;T(CalculationTrigger2),C853,,5,C854)</f>
        <v>3.4276631929923444E-3</v>
      </c>
      <c r="E853" s="260">
        <f>_xll.xlShmInterpRateFwd($E$3&amp;T(CalculationTrigger2),C853,,5,C854)</f>
        <v>3.3988454072205339E-3</v>
      </c>
      <c r="F853" s="260">
        <f>_xll.xlShmInterpRateFwd($F$3&amp;T(CalculationTrigger2),C853,,5,C854)</f>
        <v>3.2728897500461391E-3</v>
      </c>
      <c r="G853" s="268">
        <f t="shared" si="26"/>
        <v>0.28817785771810456</v>
      </c>
      <c r="H853" s="275">
        <f t="shared" si="27"/>
        <v>1.2595565717439483</v>
      </c>
      <c r="I853" s="250"/>
      <c r="J853" s="251"/>
      <c r="K853" s="251"/>
      <c r="L853" s="251"/>
    </row>
    <row r="854" spans="2:12" x14ac:dyDescent="0.2">
      <c r="B854" s="112" t="s">
        <v>156</v>
      </c>
      <c r="C854" s="113">
        <f>_xll.qlCalendarAdvance("TARGET",C853,B854,"mf")</f>
        <v>44047</v>
      </c>
      <c r="D854" s="120">
        <f>_xll.xlShmInterpRateFwd($D$3&amp;T(CalculationTrigger2),C854,,5,C855)</f>
        <v>3.4339283117475706E-3</v>
      </c>
      <c r="E854" s="260">
        <f>_xll.xlShmInterpRateFwd($E$3&amp;T(CalculationTrigger2),C854,,5,C855)</f>
        <v>3.4051426446725947E-3</v>
      </c>
      <c r="F854" s="260">
        <f>_xll.xlShmInterpRateFwd($F$3&amp;T(CalculationTrigger2),C854,,5,C855)</f>
        <v>3.2793825938512481E-3</v>
      </c>
      <c r="G854" s="268">
        <f t="shared" si="26"/>
        <v>0.28785667074975907</v>
      </c>
      <c r="H854" s="275">
        <f t="shared" si="27"/>
        <v>1.2576005082134663</v>
      </c>
      <c r="I854" s="250"/>
      <c r="J854" s="251"/>
      <c r="K854" s="251"/>
      <c r="L854" s="251"/>
    </row>
    <row r="855" spans="2:12" x14ac:dyDescent="0.2">
      <c r="B855" s="112" t="s">
        <v>156</v>
      </c>
      <c r="C855" s="113">
        <f>_xll.qlCalendarAdvance("TARGET",C854,B855,"mf")</f>
        <v>44048</v>
      </c>
      <c r="D855" s="120">
        <f>_xll.xlShmInterpRateFwd($D$3&amp;T(CalculationTrigger2),C855,,5,C856)</f>
        <v>3.4401962339994756E-3</v>
      </c>
      <c r="E855" s="260">
        <f>_xll.xlShmInterpRateFwd($E$3&amp;T(CalculationTrigger2),C855,,5,C856)</f>
        <v>3.4114423466406973E-3</v>
      </c>
      <c r="F855" s="260">
        <f>_xll.xlShmInterpRateFwd($F$3&amp;T(CalculationTrigger2),C855,,5,C856)</f>
        <v>3.2858761662633916E-3</v>
      </c>
      <c r="G855" s="268">
        <f t="shared" si="26"/>
        <v>0.28753887358778324</v>
      </c>
      <c r="H855" s="275">
        <f t="shared" si="27"/>
        <v>1.2556618037730567</v>
      </c>
      <c r="I855" s="250"/>
      <c r="J855" s="251"/>
      <c r="K855" s="251"/>
      <c r="L855" s="251"/>
    </row>
    <row r="856" spans="2:12" x14ac:dyDescent="0.2">
      <c r="B856" s="112" t="s">
        <v>156</v>
      </c>
      <c r="C856" s="113">
        <f>_xll.qlCalendarAdvance("TARGET",C855,B856,"mf")</f>
        <v>44049</v>
      </c>
      <c r="D856" s="120">
        <f>_xll.xlShmInterpRateFwd($D$3&amp;T(CalculationTrigger2),C856,,5,C857)</f>
        <v>3.4464669651785508E-3</v>
      </c>
      <c r="E856" s="260">
        <f>_xll.xlShmInterpRateFwd($E$3&amp;T(CalculationTrigger2),C856,,5,C857)</f>
        <v>3.4177445172180101E-3</v>
      </c>
      <c r="F856" s="260">
        <f>_xll.xlShmInterpRateFwd($F$3&amp;T(CalculationTrigger2),C856,,5,C857)</f>
        <v>3.2923704631492123E-3</v>
      </c>
      <c r="G856" s="268">
        <f t="shared" si="26"/>
        <v>0.28722447960540748</v>
      </c>
      <c r="H856" s="275">
        <f t="shared" si="27"/>
        <v>1.2537405406879776</v>
      </c>
      <c r="I856" s="250"/>
      <c r="J856" s="251"/>
      <c r="K856" s="251"/>
      <c r="L856" s="251"/>
    </row>
    <row r="857" spans="2:12" x14ac:dyDescent="0.2">
      <c r="B857" s="112" t="s">
        <v>156</v>
      </c>
      <c r="C857" s="113">
        <f>_xll.qlCalendarAdvance("TARGET",C856,B857,"mf")</f>
        <v>44050</v>
      </c>
      <c r="D857" s="120">
        <f>_xll.xlShmInterpRateFwd($D$3&amp;T(CalculationTrigger2),C857,,5,C858)</f>
        <v>3.4590505989623203E-3</v>
      </c>
      <c r="E857" s="260">
        <f>_xll.xlShmInterpRateFwd($E$3&amp;T(CalculationTrigger2),C857,,5,C858)</f>
        <v>3.4303893461676681E-3</v>
      </c>
      <c r="F857" s="260">
        <f>_xll.xlShmInterpRateFwd($F$3&amp;T(CalculationTrigger2),C857,,5,C858)</f>
        <v>3.3053913831027184E-3</v>
      </c>
      <c r="G857" s="268">
        <f t="shared" si="26"/>
        <v>0.28661252794652103</v>
      </c>
      <c r="H857" s="275">
        <f t="shared" si="27"/>
        <v>1.2499796306494979</v>
      </c>
      <c r="I857" s="250"/>
      <c r="J857" s="251"/>
      <c r="K857" s="251"/>
      <c r="L857" s="251"/>
    </row>
    <row r="858" spans="2:12" x14ac:dyDescent="0.2">
      <c r="B858" s="112" t="s">
        <v>156</v>
      </c>
      <c r="C858" s="113">
        <f>_xll.qlCalendarAdvance("TARGET",C857,B858,"mf")</f>
        <v>44053</v>
      </c>
      <c r="D858" s="120">
        <f>_xll.xlShmInterpRateFwd($D$3&amp;T(CalculationTrigger2),C858,,5,C859)</f>
        <v>3.4715780906536286E-3</v>
      </c>
      <c r="E858" s="260">
        <f>_xll.xlShmInterpRateFwd($E$3&amp;T(CalculationTrigger2),C858,,5,C859)</f>
        <v>3.4429779643624313E-3</v>
      </c>
      <c r="F858" s="260">
        <f>_xll.xlShmInterpRateFwd($F$3&amp;T(CalculationTrigger2),C858,,5,C859)</f>
        <v>3.3183548101685845E-3</v>
      </c>
      <c r="G858" s="268">
        <f t="shared" si="26"/>
        <v>0.2860012629119727</v>
      </c>
      <c r="H858" s="275">
        <f t="shared" si="27"/>
        <v>1.2462315419384684</v>
      </c>
      <c r="I858" s="250"/>
      <c r="J858" s="251"/>
      <c r="K858" s="251"/>
      <c r="L858" s="251"/>
    </row>
    <row r="859" spans="2:12" x14ac:dyDescent="0.2">
      <c r="B859" s="112" t="s">
        <v>156</v>
      </c>
      <c r="C859" s="113">
        <f>_xll.qlCalendarAdvance("TARGET",C858,B859,"mf")</f>
        <v>44054</v>
      </c>
      <c r="D859" s="120">
        <f>_xll.xlShmInterpRateFwd($D$3&amp;T(CalculationTrigger2),C859,,5,C860)</f>
        <v>3.4778629498711179E-3</v>
      </c>
      <c r="E859" s="260">
        <f>_xll.xlShmInterpRateFwd($E$3&amp;T(CalculationTrigger2),C859,,5,C860)</f>
        <v>3.4492925369519214E-3</v>
      </c>
      <c r="F859" s="260">
        <f>_xll.xlShmInterpRateFwd($F$3&amp;T(CalculationTrigger2),C859,,5,C860)</f>
        <v>3.3248526656393671E-3</v>
      </c>
      <c r="G859" s="268">
        <f t="shared" si="26"/>
        <v>0.28570412919196564</v>
      </c>
      <c r="H859" s="275">
        <f t="shared" si="27"/>
        <v>1.244398713125543</v>
      </c>
      <c r="I859" s="250"/>
      <c r="J859" s="251"/>
      <c r="K859" s="251"/>
      <c r="L859" s="251"/>
    </row>
    <row r="860" spans="2:12" x14ac:dyDescent="0.2">
      <c r="B860" s="112" t="s">
        <v>156</v>
      </c>
      <c r="C860" s="113">
        <f>_xll.qlCalendarAdvance("TARGET",C859,B860,"mf")</f>
        <v>44055</v>
      </c>
      <c r="D860" s="120">
        <f>_xll.xlShmInterpRateFwd($D$3&amp;T(CalculationTrigger2),C860,,5,C861)</f>
        <v>3.4841506512066078E-3</v>
      </c>
      <c r="E860" s="260">
        <f>_xll.xlShmInterpRateFwd($E$3&amp;T(CalculationTrigger2),C860,,5,C861)</f>
        <v>3.4556096018991721E-3</v>
      </c>
      <c r="F860" s="260">
        <f>_xll.xlShmInterpRateFwd($F$3&amp;T(CalculationTrigger2),C860,,5,C861)</f>
        <v>3.3313512203784331E-3</v>
      </c>
      <c r="G860" s="268">
        <f t="shared" si="26"/>
        <v>0.28541049307435723</v>
      </c>
      <c r="H860" s="275">
        <f t="shared" si="27"/>
        <v>1.2425838152073896</v>
      </c>
      <c r="I860" s="250"/>
      <c r="J860" s="251"/>
      <c r="K860" s="251"/>
      <c r="L860" s="251"/>
    </row>
    <row r="861" spans="2:12" x14ac:dyDescent="0.2">
      <c r="B861" s="112" t="s">
        <v>156</v>
      </c>
      <c r="C861" s="113">
        <f>_xll.qlCalendarAdvance("TARGET",C860,B861,"mf")</f>
        <v>44056</v>
      </c>
      <c r="D861" s="120">
        <f>_xll.xlShmInterpRateFwd($D$3&amp;T(CalculationTrigger2),C861,,5,C862)</f>
        <v>3.4904412001716453E-3</v>
      </c>
      <c r="E861" s="260">
        <f>_xll.xlShmInterpRateFwd($E$3&amp;T(CalculationTrigger2),C861,,5,C862)</f>
        <v>3.4619291628515941E-3</v>
      </c>
      <c r="F861" s="260">
        <f>_xll.xlShmInterpRateFwd($F$3&amp;T(CalculationTrigger2),C861,,5,C862)</f>
        <v>3.3378504699282307E-3</v>
      </c>
      <c r="G861" s="268">
        <f t="shared" si="26"/>
        <v>0.28512037320051198</v>
      </c>
      <c r="H861" s="275">
        <f t="shared" si="27"/>
        <v>1.2407869292336333</v>
      </c>
      <c r="I861" s="250"/>
      <c r="J861" s="251"/>
      <c r="K861" s="251"/>
      <c r="L861" s="251"/>
    </row>
    <row r="862" spans="2:12" x14ac:dyDescent="0.2">
      <c r="B862" s="112" t="s">
        <v>156</v>
      </c>
      <c r="C862" s="113">
        <f>_xll.qlCalendarAdvance("TARGET",C861,B862,"mf")</f>
        <v>44057</v>
      </c>
      <c r="D862" s="120">
        <f>_xll.xlShmInterpRateFwd($D$3&amp;T(CalculationTrigger2),C862,,5,C863)</f>
        <v>3.5030654380755477E-3</v>
      </c>
      <c r="E862" s="260">
        <f>_xll.xlShmInterpRateFwd($E$3&amp;T(CalculationTrigger2),C862,,5,C863)</f>
        <v>3.4746097009925691E-3</v>
      </c>
      <c r="F862" s="260">
        <f>_xll.xlShmInterpRateFwd($F$3&amp;T(CalculationTrigger2),C862,,5,C863)</f>
        <v>3.3508820264511146E-3</v>
      </c>
      <c r="G862" s="268">
        <f t="shared" si="26"/>
        <v>0.28455737082978566</v>
      </c>
      <c r="H862" s="275">
        <f t="shared" si="27"/>
        <v>1.237276745414545</v>
      </c>
      <c r="I862" s="250"/>
      <c r="J862" s="251"/>
      <c r="K862" s="251"/>
      <c r="L862" s="251"/>
    </row>
    <row r="863" spans="2:12" x14ac:dyDescent="0.2">
      <c r="B863" s="112" t="s">
        <v>156</v>
      </c>
      <c r="C863" s="113">
        <f>_xll.qlCalendarAdvance("TARGET",C862,B863,"mf")</f>
        <v>44060</v>
      </c>
      <c r="D863" s="120">
        <f>_xll.xlShmInterpRateFwd($D$3&amp;T(CalculationTrigger2),C863,,5,C864)</f>
        <v>3.5156319837739412E-3</v>
      </c>
      <c r="E863" s="260">
        <f>_xll.xlShmInterpRateFwd($E$3&amp;T(CalculationTrigger2),C863,,5,C864)</f>
        <v>3.4872324471986755E-3</v>
      </c>
      <c r="F863" s="260">
        <f>_xll.xlShmInterpRateFwd($F$3&amp;T(CalculationTrigger2),C863,,5,C864)</f>
        <v>3.3638543325543958E-3</v>
      </c>
      <c r="G863" s="268">
        <f t="shared" si="26"/>
        <v>0.28399536575265688</v>
      </c>
      <c r="H863" s="275">
        <f t="shared" si="27"/>
        <v>1.2337811464427968</v>
      </c>
      <c r="I863" s="250"/>
      <c r="J863" s="251"/>
      <c r="K863" s="251"/>
      <c r="L863" s="251"/>
    </row>
    <row r="864" spans="2:12" x14ac:dyDescent="0.2">
      <c r="B864" s="112" t="s">
        <v>156</v>
      </c>
      <c r="C864" s="113">
        <f>_xll.qlCalendarAdvance("TARGET",C863,B864,"mf")</f>
        <v>44061</v>
      </c>
      <c r="D864" s="120">
        <f>_xll.xlShmInterpRateFwd($D$3&amp;T(CalculationTrigger2),C864,,5,C865)</f>
        <v>3.5219368541677984E-3</v>
      </c>
      <c r="E864" s="260">
        <f>_xll.xlShmInterpRateFwd($E$3&amp;T(CalculationTrigger2),C864,,5,C865)</f>
        <v>3.4935645480346708E-3</v>
      </c>
      <c r="F864" s="260">
        <f>_xll.xlShmInterpRateFwd($F$3&amp;T(CalculationTrigger2),C864,,5,C865)</f>
        <v>3.3703569933469352E-3</v>
      </c>
      <c r="G864" s="268">
        <f t="shared" si="26"/>
        <v>0.28372306133127562</v>
      </c>
      <c r="H864" s="275">
        <f t="shared" si="27"/>
        <v>1.2320755468773559</v>
      </c>
      <c r="I864" s="250"/>
      <c r="J864" s="251"/>
      <c r="K864" s="251"/>
      <c r="L864" s="251"/>
    </row>
    <row r="865" spans="2:12" x14ac:dyDescent="0.2">
      <c r="B865" s="112" t="s">
        <v>156</v>
      </c>
      <c r="C865" s="113">
        <f>_xll.qlCalendarAdvance("TARGET",C864,B865,"mf")</f>
        <v>44062</v>
      </c>
      <c r="D865" s="120">
        <f>_xll.xlShmInterpRateFwd($D$3&amp;T(CalculationTrigger2),C865,,5,C866)</f>
        <v>3.5282446053820707E-3</v>
      </c>
      <c r="E865" s="260">
        <f>_xll.xlShmInterpRateFwd($E$3&amp;T(CalculationTrigger2),C865,,5,C866)</f>
        <v>3.4998991686244151E-3</v>
      </c>
      <c r="F865" s="260">
        <f>_xll.xlShmInterpRateFwd($F$3&amp;T(CalculationTrigger2),C865,,5,C866)</f>
        <v>3.3768603236637392E-3</v>
      </c>
      <c r="G865" s="268">
        <f t="shared" si="26"/>
        <v>0.28345436757655584</v>
      </c>
      <c r="H865" s="275">
        <f t="shared" si="27"/>
        <v>1.2303884496067587</v>
      </c>
      <c r="I865" s="250"/>
      <c r="J865" s="251"/>
      <c r="K865" s="251"/>
      <c r="L865" s="251"/>
    </row>
    <row r="866" spans="2:12" x14ac:dyDescent="0.2">
      <c r="B866" s="112" t="s">
        <v>156</v>
      </c>
      <c r="C866" s="113">
        <f>_xll.qlCalendarAdvance("TARGET",C865,B866,"mf")</f>
        <v>44063</v>
      </c>
      <c r="D866" s="120">
        <f>_xll.xlShmInterpRateFwd($D$3&amp;T(CalculationTrigger2),C866,,5,C867)</f>
        <v>3.5345552430498827E-3</v>
      </c>
      <c r="E866" s="260">
        <f>_xll.xlShmInterpRateFwd($E$3&amp;T(CalculationTrigger2),C866,,5,C867)</f>
        <v>3.5062363128989895E-3</v>
      </c>
      <c r="F866" s="260">
        <f>_xll.xlShmInterpRateFwd($F$3&amp;T(CalculationTrigger2),C866,,5,C867)</f>
        <v>3.3833643193714427E-3</v>
      </c>
      <c r="G866" s="268">
        <f t="shared" si="26"/>
        <v>0.28318930150893207</v>
      </c>
      <c r="H866" s="275">
        <f t="shared" si="27"/>
        <v>1.2287199352754679</v>
      </c>
      <c r="I866" s="250"/>
      <c r="J866" s="251"/>
      <c r="K866" s="251"/>
      <c r="L866" s="251"/>
    </row>
    <row r="867" spans="2:12" x14ac:dyDescent="0.2">
      <c r="B867" s="112" t="s">
        <v>156</v>
      </c>
      <c r="C867" s="113">
        <f>_xll.qlCalendarAdvance("TARGET",C866,B867,"mf")</f>
        <v>44064</v>
      </c>
      <c r="D867" s="120">
        <f>_xll.xlShmInterpRateFwd($D$3&amp;T(CalculationTrigger2),C867,,5,C868)</f>
        <v>3.5472206399228519E-3</v>
      </c>
      <c r="E867" s="260">
        <f>_xll.xlShmInterpRateFwd($E$3&amp;T(CalculationTrigger2),C867,,5,C868)</f>
        <v>3.5189529590683916E-3</v>
      </c>
      <c r="F867" s="260">
        <f>_xll.xlShmInterpRateFwd($F$3&amp;T(CalculationTrigger2),C867,,5,C868)</f>
        <v>3.3964061113372288E-3</v>
      </c>
      <c r="G867" s="268">
        <f t="shared" si="26"/>
        <v>0.28267680854460275</v>
      </c>
      <c r="H867" s="275">
        <f t="shared" si="27"/>
        <v>1.2254684773116289</v>
      </c>
      <c r="I867" s="250"/>
      <c r="J867" s="251"/>
      <c r="K867" s="251"/>
      <c r="L867" s="251"/>
    </row>
    <row r="868" spans="2:12" x14ac:dyDescent="0.2">
      <c r="B868" s="112" t="s">
        <v>156</v>
      </c>
      <c r="C868" s="113">
        <f>_xll.qlCalendarAdvance("TARGET",C867,B868,"mf")</f>
        <v>44067</v>
      </c>
      <c r="D868" s="120">
        <f>_xll.xlShmInterpRateFwd($D$3&amp;T(CalculationTrigger2),C868,,5,C869)</f>
        <v>3.5598267678392261E-3</v>
      </c>
      <c r="E868" s="260">
        <f>_xll.xlShmInterpRateFwd($E$3&amp;T(CalculationTrigger2),C868,,5,C869)</f>
        <v>3.5316102059130302E-3</v>
      </c>
      <c r="F868" s="260">
        <f>_xll.xlShmInterpRateFwd($F$3&amp;T(CalculationTrigger2),C868,,5,C869)</f>
        <v>3.4093868715393029E-3</v>
      </c>
      <c r="G868" s="268">
        <f t="shared" si="26"/>
        <v>0.2821656192619586</v>
      </c>
      <c r="H868" s="275">
        <f t="shared" si="27"/>
        <v>1.2222333437372734</v>
      </c>
      <c r="I868" s="250"/>
      <c r="J868" s="251"/>
      <c r="K868" s="251"/>
      <c r="L868" s="251"/>
    </row>
    <row r="869" spans="2:12" x14ac:dyDescent="0.2">
      <c r="B869" s="112" t="s">
        <v>156</v>
      </c>
      <c r="C869" s="113">
        <f>_xll.qlCalendarAdvance("TARGET",C868,B869,"mf")</f>
        <v>44068</v>
      </c>
      <c r="D869" s="120">
        <f>_xll.xlShmInterpRateFwd($D$3&amp;T(CalculationTrigger2),C869,,5,C870)</f>
        <v>3.5661519202049123E-3</v>
      </c>
      <c r="E869" s="260">
        <f>_xll.xlShmInterpRateFwd($E$3&amp;T(CalculationTrigger2),C869,,5,C870)</f>
        <v>3.5379600277806386E-3</v>
      </c>
      <c r="F869" s="260">
        <f>_xll.xlShmInterpRateFwd($F$3&amp;T(CalculationTrigger2),C869,,5,C870)</f>
        <v>3.4158941309852873E-3</v>
      </c>
      <c r="G869" s="268">
        <f t="shared" si="26"/>
        <v>0.28191892424273696</v>
      </c>
      <c r="H869" s="275">
        <f t="shared" si="27"/>
        <v>1.2206589679535129</v>
      </c>
      <c r="I869" s="250"/>
      <c r="J869" s="251"/>
      <c r="K869" s="251"/>
      <c r="L869" s="251"/>
    </row>
    <row r="870" spans="2:12" x14ac:dyDescent="0.2">
      <c r="B870" s="112" t="s">
        <v>156</v>
      </c>
      <c r="C870" s="113">
        <f>_xll.qlCalendarAdvance("TARGET",C869,B870,"mf")</f>
        <v>44069</v>
      </c>
      <c r="D870" s="120">
        <f>_xll.xlShmInterpRateFwd($D$3&amp;T(CalculationTrigger2),C870,,5,C871)</f>
        <v>3.5724799921745204E-3</v>
      </c>
      <c r="E870" s="260">
        <f>_xll.xlShmInterpRateFwd($E$3&amp;T(CalculationTrigger2),C870,,5,C871)</f>
        <v>3.5443123969601097E-3</v>
      </c>
      <c r="F870" s="260">
        <f>_xll.xlShmInterpRateFwd($F$3&amp;T(CalculationTrigger2),C870,,5,C871)</f>
        <v>3.422402030292536E-3</v>
      </c>
      <c r="G870" s="268">
        <f t="shared" si="26"/>
        <v>0.28167595214410696</v>
      </c>
      <c r="H870" s="275">
        <f t="shared" si="27"/>
        <v>1.2191036666757371</v>
      </c>
      <c r="I870" s="250"/>
      <c r="J870" s="251"/>
      <c r="K870" s="251"/>
      <c r="L870" s="251"/>
    </row>
    <row r="871" spans="2:12" x14ac:dyDescent="0.2">
      <c r="B871" s="112" t="s">
        <v>156</v>
      </c>
      <c r="C871" s="113">
        <f>_xll.qlCalendarAdvance("TARGET",C870,B871,"mf")</f>
        <v>44070</v>
      </c>
      <c r="D871" s="120">
        <f>_xll.xlShmInterpRateFwd($D$3&amp;T(CalculationTrigger2),C871,,5,C872)</f>
        <v>3.5788109892190842E-3</v>
      </c>
      <c r="E871" s="260">
        <f>_xll.xlShmInterpRateFwd($E$3&amp;T(CalculationTrigger2),C871,,5,C872)</f>
        <v>3.5506673173420077E-3</v>
      </c>
      <c r="F871" s="260">
        <f>_xll.xlShmInterpRateFwd($F$3&amp;T(CalculationTrigger2),C871,,5,C872)</f>
        <v>3.428910565611348E-3</v>
      </c>
      <c r="G871" s="268">
        <f t="shared" si="26"/>
        <v>0.28143671877076548</v>
      </c>
      <c r="H871" s="275">
        <f t="shared" si="27"/>
        <v>1.217567517306597</v>
      </c>
      <c r="I871" s="250"/>
      <c r="J871" s="251"/>
      <c r="K871" s="251"/>
      <c r="L871" s="251"/>
    </row>
    <row r="872" spans="2:12" x14ac:dyDescent="0.2">
      <c r="B872" s="112" t="s">
        <v>156</v>
      </c>
      <c r="C872" s="113">
        <f>_xll.qlCalendarAdvance("TARGET",C871,B872,"mf")</f>
        <v>44071</v>
      </c>
      <c r="D872" s="120">
        <f>_xll.xlShmInterpRateFwd($D$3&amp;T(CalculationTrigger2),C872,,5,C873)</f>
        <v>3.5915181002025131E-3</v>
      </c>
      <c r="E872" s="260">
        <f>_xll.xlShmInterpRateFwd($E$3&amp;T(CalculationTrigger2),C872,,5,C873)</f>
        <v>3.5634204705687319E-3</v>
      </c>
      <c r="F872" s="260">
        <f>_xll.xlShmInterpRateFwd($F$3&amp;T(CalculationTrigger2),C872,,5,C873)</f>
        <v>3.4419621919696917E-3</v>
      </c>
      <c r="G872" s="268">
        <f t="shared" si="26"/>
        <v>0.2809762963378124</v>
      </c>
      <c r="H872" s="275">
        <f t="shared" si="27"/>
        <v>1.2145827859904017</v>
      </c>
      <c r="I872" s="250"/>
      <c r="J872" s="251"/>
      <c r="K872" s="251"/>
      <c r="L872" s="251"/>
    </row>
    <row r="873" spans="2:12" x14ac:dyDescent="0.2">
      <c r="B873" s="112" t="s">
        <v>156</v>
      </c>
      <c r="C873" s="113">
        <f>_xll.qlCalendarAdvance("TARGET",C872,B873,"mf")</f>
        <v>44074</v>
      </c>
      <c r="D873" s="120">
        <f>_xll.xlShmInterpRateFwd($D$3&amp;T(CalculationTrigger2),C873,,5,C874)</f>
        <v>3.6041643384591617E-3</v>
      </c>
      <c r="E873" s="260">
        <f>_xll.xlShmInterpRateFwd($E$3&amp;T(CalculationTrigger2),C873,,5,C874)</f>
        <v>3.5761125905692504E-3</v>
      </c>
      <c r="F873" s="260">
        <f>_xll.xlShmInterpRateFwd($F$3&amp;T(CalculationTrigger2),C873,,5,C874)</f>
        <v>3.4549509811739446E-3</v>
      </c>
      <c r="G873" s="268">
        <f t="shared" si="26"/>
        <v>0.28051747889911316</v>
      </c>
      <c r="H873" s="275">
        <f t="shared" si="27"/>
        <v>1.2116160939530576</v>
      </c>
      <c r="I873" s="250"/>
      <c r="J873" s="251"/>
      <c r="K873" s="251"/>
      <c r="L873" s="251"/>
    </row>
    <row r="874" spans="2:12" x14ac:dyDescent="0.2">
      <c r="B874" s="112" t="s">
        <v>156</v>
      </c>
      <c r="C874" s="113">
        <f>_xll.qlCalendarAdvance("TARGET",C873,B874,"mf")</f>
        <v>44075</v>
      </c>
      <c r="D874" s="120">
        <f>_xll.xlShmInterpRateFwd($D$3&amp;T(CalculationTrigger2),C874,,5,C875)</f>
        <v>3.6105100436329709E-3</v>
      </c>
      <c r="E874" s="260">
        <f>_xll.xlShmInterpRateFwd($E$3&amp;T(CalculationTrigger2),C874,,5,C875)</f>
        <v>3.5824803262943252E-3</v>
      </c>
      <c r="F874" s="260">
        <f>_xll.xlShmInterpRateFwd($F$3&amp;T(CalculationTrigger2),C874,,5,C875)</f>
        <v>3.4614626326048585E-3</v>
      </c>
      <c r="G874" s="268">
        <f t="shared" si="26"/>
        <v>0.28029717338645677</v>
      </c>
      <c r="H874" s="275">
        <f t="shared" si="27"/>
        <v>1.2101769368946671</v>
      </c>
      <c r="I874" s="250"/>
      <c r="J874" s="251"/>
      <c r="K874" s="251"/>
      <c r="L874" s="251"/>
    </row>
    <row r="875" spans="2:12" x14ac:dyDescent="0.2">
      <c r="B875" s="112" t="s">
        <v>156</v>
      </c>
      <c r="C875" s="113">
        <f>_xll.qlCalendarAdvance("TARGET",C874,B875,"mf")</f>
        <v>44076</v>
      </c>
      <c r="D875" s="120">
        <f>_xll.xlShmInterpRateFwd($D$3&amp;T(CalculationTrigger2),C875,,5,C876)</f>
        <v>3.6168587071132045E-3</v>
      </c>
      <c r="E875" s="260">
        <f>_xll.xlShmInterpRateFwd($E$3&amp;T(CalculationTrigger2),C875,,5,C876)</f>
        <v>3.5888506370515059E-3</v>
      </c>
      <c r="F875" s="260">
        <f>_xll.xlShmInterpRateFwd($F$3&amp;T(CalculationTrigger2),C875,,5,C876)</f>
        <v>3.4679748945176752E-3</v>
      </c>
      <c r="G875" s="268">
        <f t="shared" si="26"/>
        <v>0.2800807006169857</v>
      </c>
      <c r="H875" s="275">
        <f t="shared" si="27"/>
        <v>1.2087574253383075</v>
      </c>
      <c r="I875" s="250"/>
      <c r="J875" s="251"/>
      <c r="K875" s="251"/>
      <c r="L875" s="251"/>
    </row>
    <row r="876" spans="2:12" x14ac:dyDescent="0.2">
      <c r="B876" s="112" t="s">
        <v>156</v>
      </c>
      <c r="C876" s="113">
        <f>_xll.qlCalendarAdvance("TARGET",C875,B876,"mf")</f>
        <v>44077</v>
      </c>
      <c r="D876" s="120">
        <f>_xll.xlShmInterpRateFwd($D$3&amp;T(CalculationTrigger2),C876,,5,C877)</f>
        <v>3.6232103343303793E-3</v>
      </c>
      <c r="E876" s="260">
        <f>_xll.xlShmInterpRateFwd($E$3&amp;T(CalculationTrigger2),C876,,5,C877)</f>
        <v>3.5952235266097895E-3</v>
      </c>
      <c r="F876" s="260">
        <f>_xll.xlShmInterpRateFwd($F$3&amp;T(CalculationTrigger2),C876,,5,C877)</f>
        <v>3.4744877629411166E-3</v>
      </c>
      <c r="G876" s="268">
        <f t="shared" si="26"/>
        <v>0.27986807720589874</v>
      </c>
      <c r="H876" s="275">
        <f t="shared" si="27"/>
        <v>1.2073576366867285</v>
      </c>
      <c r="I876" s="250"/>
      <c r="J876" s="251"/>
      <c r="K876" s="251"/>
      <c r="L876" s="251"/>
    </row>
    <row r="877" spans="2:12" x14ac:dyDescent="0.2">
      <c r="B877" s="112" t="s">
        <v>156</v>
      </c>
      <c r="C877" s="113">
        <f>_xll.qlCalendarAdvance("TARGET",C876,B877,"mf")</f>
        <v>44078</v>
      </c>
      <c r="D877" s="120">
        <f>_xll.xlShmInterpRateFwd($D$3&amp;T(CalculationTrigger2),C877,,5,C878)</f>
        <v>3.6359597145787935E-3</v>
      </c>
      <c r="E877" s="260">
        <f>_xll.xlShmInterpRateFwd($E$3&amp;T(CalculationTrigger2),C877,,5,C878)</f>
        <v>3.6080135857124167E-3</v>
      </c>
      <c r="F877" s="260">
        <f>_xll.xlShmInterpRateFwd($F$3&amp;T(CalculationTrigger2),C877,,5,C878)</f>
        <v>3.4875488224447864E-3</v>
      </c>
      <c r="G877" s="268">
        <f t="shared" si="26"/>
        <v>0.27946128866376818</v>
      </c>
      <c r="H877" s="275">
        <f t="shared" si="27"/>
        <v>1.2046476326763034</v>
      </c>
      <c r="I877" s="250"/>
      <c r="J877" s="251"/>
      <c r="K877" s="251"/>
      <c r="L877" s="251"/>
    </row>
    <row r="878" spans="2:12" x14ac:dyDescent="0.2">
      <c r="B878" s="112" t="s">
        <v>156</v>
      </c>
      <c r="C878" s="113">
        <f>_xll.qlCalendarAdvance("TARGET",C877,B878,"mf")</f>
        <v>44081</v>
      </c>
      <c r="D878" s="120">
        <f>_xll.xlShmInterpRateFwd($D$3&amp;T(CalculationTrigger2),C878,,5,C879)</f>
        <v>3.6486465910835026E-3</v>
      </c>
      <c r="E878" s="260">
        <f>_xll.xlShmInterpRateFwd($E$3&amp;T(CalculationTrigger2),C878,,5,C879)</f>
        <v>3.6207409513542301E-3</v>
      </c>
      <c r="F878" s="260">
        <f>_xll.xlShmInterpRateFwd($F$3&amp;T(CalculationTrigger2),C878,,5,C879)</f>
        <v>3.5005452155885798E-3</v>
      </c>
      <c r="G878" s="268">
        <f t="shared" si="26"/>
        <v>0.27905639729272536</v>
      </c>
      <c r="H878" s="275">
        <f t="shared" si="27"/>
        <v>1.2019573576565026</v>
      </c>
      <c r="I878" s="250"/>
      <c r="J878" s="251"/>
      <c r="K878" s="251"/>
      <c r="L878" s="251"/>
    </row>
    <row r="879" spans="2:12" x14ac:dyDescent="0.2">
      <c r="B879" s="112" t="s">
        <v>156</v>
      </c>
      <c r="C879" s="113">
        <f>_xll.qlCalendarAdvance("TARGET",C878,B879,"mf")</f>
        <v>44082</v>
      </c>
      <c r="D879" s="120">
        <f>_xll.xlShmInterpRateFwd($D$3&amp;T(CalculationTrigger2),C879,,5,C880)</f>
        <v>3.6550131199830889E-3</v>
      </c>
      <c r="E879" s="260">
        <f>_xll.xlShmInterpRateFwd($E$3&amp;T(CalculationTrigger2),C879,,5,C880)</f>
        <v>3.6271267939249467E-3</v>
      </c>
      <c r="F879" s="260">
        <f>_xll.xlShmInterpRateFwd($F$3&amp;T(CalculationTrigger2),C879,,5,C880)</f>
        <v>3.5070610525788472E-3</v>
      </c>
      <c r="G879" s="268">
        <f t="shared" si="26"/>
        <v>0.27886326058142263</v>
      </c>
      <c r="H879" s="275">
        <f t="shared" si="27"/>
        <v>1.2006574134609946</v>
      </c>
      <c r="I879" s="250"/>
      <c r="J879" s="251"/>
      <c r="K879" s="251"/>
      <c r="L879" s="251"/>
    </row>
    <row r="880" spans="2:12" x14ac:dyDescent="0.2">
      <c r="B880" s="112" t="s">
        <v>156</v>
      </c>
      <c r="C880" s="113">
        <f>_xll.qlCalendarAdvance("TARGET",C879,B880,"mf")</f>
        <v>44083</v>
      </c>
      <c r="D880" s="120">
        <f>_xll.xlShmInterpRateFwd($D$3&amp;T(CalculationTrigger2),C880,,5,C881)</f>
        <v>3.6613826456079789E-3</v>
      </c>
      <c r="E880" s="260">
        <f>_xll.xlShmInterpRateFwd($E$3&amp;T(CalculationTrigger2),C880,,5,C881)</f>
        <v>3.6335152389643773E-3</v>
      </c>
      <c r="F880" s="260">
        <f>_xll.xlShmInterpRateFwd($F$3&amp;T(CalculationTrigger2),C880,,5,C881)</f>
        <v>3.5135774704690074E-3</v>
      </c>
      <c r="G880" s="268">
        <f t="shared" si="26"/>
        <v>0.278674066436016</v>
      </c>
      <c r="H880" s="275">
        <f t="shared" si="27"/>
        <v>1.1993776849536986</v>
      </c>
      <c r="I880" s="250"/>
      <c r="J880" s="251"/>
      <c r="K880" s="251"/>
      <c r="L880" s="251"/>
    </row>
    <row r="881" spans="2:12" x14ac:dyDescent="0.2">
      <c r="B881" s="112" t="s">
        <v>156</v>
      </c>
      <c r="C881" s="113">
        <f>_xll.qlCalendarAdvance("TARGET",C880,B881,"mf")</f>
        <v>44084</v>
      </c>
      <c r="D881" s="120">
        <f>_xll.xlShmInterpRateFwd($D$3&amp;T(CalculationTrigger2),C881,,5,C882)</f>
        <v>3.6677551738749851E-3</v>
      </c>
      <c r="E881" s="260">
        <f>_xll.xlShmInterpRateFwd($E$3&amp;T(CalculationTrigger2),C881,,5,C882)</f>
        <v>3.6399062903225707E-3</v>
      </c>
      <c r="F881" s="260">
        <f>_xll.xlShmInterpRateFwd($F$3&amp;T(CalculationTrigger2),C881,,5,C882)</f>
        <v>3.5200944653688247E-3</v>
      </c>
      <c r="G881" s="268">
        <f t="shared" si="26"/>
        <v>0.27848883552414416</v>
      </c>
      <c r="H881" s="275">
        <f t="shared" si="27"/>
        <v>1.1981182495374598</v>
      </c>
      <c r="I881" s="250"/>
      <c r="J881" s="251"/>
      <c r="K881" s="251"/>
      <c r="L881" s="251"/>
    </row>
    <row r="882" spans="2:12" x14ac:dyDescent="0.2">
      <c r="B882" s="112" t="s">
        <v>156</v>
      </c>
      <c r="C882" s="113">
        <f>_xll.qlCalendarAdvance("TARGET",C881,B882,"mf")</f>
        <v>44085</v>
      </c>
      <c r="D882" s="120">
        <f>_xll.xlShmInterpRateFwd($D$3&amp;T(CalculationTrigger2),C882,,5,C883)</f>
        <v>3.6805473787900555E-3</v>
      </c>
      <c r="E882" s="260">
        <f>_xll.xlShmInterpRateFwd($E$3&amp;T(CalculationTrigger2),C882,,5,C883)</f>
        <v>3.6527336547770373E-3</v>
      </c>
      <c r="F882" s="260">
        <f>_xll.xlShmInterpRateFwd($F$3&amp;T(CalculationTrigger2),C882,,5,C883)</f>
        <v>3.533164556935559E-3</v>
      </c>
      <c r="G882" s="268">
        <f t="shared" si="26"/>
        <v>0.27813724013018171</v>
      </c>
      <c r="H882" s="275">
        <f t="shared" si="27"/>
        <v>1.1956909784147833</v>
      </c>
      <c r="I882" s="250"/>
      <c r="J882" s="251"/>
      <c r="K882" s="251"/>
      <c r="L882" s="251"/>
    </row>
    <row r="883" spans="2:12" x14ac:dyDescent="0.2">
      <c r="B883" s="112" t="s">
        <v>156</v>
      </c>
      <c r="C883" s="113">
        <f>_xll.qlCalendarAdvance("TARGET",C882,B883,"mf")</f>
        <v>44088</v>
      </c>
      <c r="D883" s="120">
        <f>_xll.xlShmInterpRateFwd($D$3&amp;T(CalculationTrigger2),C883,,5,C884)</f>
        <v>3.6932754213668119E-3</v>
      </c>
      <c r="E883" s="260">
        <f>_xll.xlShmInterpRateFwd($E$3&amp;T(CalculationTrigger2),C883,,5,C884)</f>
        <v>3.6654966382943487E-3</v>
      </c>
      <c r="F883" s="260">
        <f>_xll.xlShmInterpRateFwd($F$3&amp;T(CalculationTrigger2),C883,,5,C884)</f>
        <v>3.5461681289525615E-3</v>
      </c>
      <c r="G883" s="268">
        <f t="shared" si="26"/>
        <v>0.27778783072463215</v>
      </c>
      <c r="H883" s="275">
        <f t="shared" si="27"/>
        <v>1.193285093417872</v>
      </c>
      <c r="I883" s="250"/>
      <c r="J883" s="251"/>
      <c r="K883" s="251"/>
      <c r="L883" s="251"/>
    </row>
    <row r="884" spans="2:12" x14ac:dyDescent="0.2">
      <c r="B884" s="112" t="s">
        <v>156</v>
      </c>
      <c r="C884" s="113">
        <f>_xll.qlCalendarAdvance("TARGET",C883,B884,"mf")</f>
        <v>44089</v>
      </c>
      <c r="D884" s="120">
        <f>_xll.xlShmInterpRateFwd($D$3&amp;T(CalculationTrigger2),C884,,5,C885)</f>
        <v>3.6996630446669994E-3</v>
      </c>
      <c r="E884" s="260">
        <f>_xll.xlShmInterpRateFwd($E$3&amp;T(CalculationTrigger2),C884,,5,C885)</f>
        <v>3.6719007806180612E-3</v>
      </c>
      <c r="F884" s="260">
        <f>_xll.xlShmInterpRateFwd($F$3&amp;T(CalculationTrigger2),C884,,5,C885)</f>
        <v>3.5526879448737835E-3</v>
      </c>
      <c r="G884" s="268">
        <f t="shared" si="26"/>
        <v>0.27762264048938284</v>
      </c>
      <c r="H884" s="275">
        <f t="shared" si="27"/>
        <v>1.1921283574427766</v>
      </c>
      <c r="I884" s="250"/>
      <c r="J884" s="251"/>
      <c r="K884" s="251"/>
      <c r="L884" s="251"/>
    </row>
    <row r="885" spans="2:12" x14ac:dyDescent="0.2">
      <c r="B885" s="112" t="s">
        <v>156</v>
      </c>
      <c r="C885" s="113">
        <f>_xll.qlCalendarAdvance("TARGET",C884,B885,"mf")</f>
        <v>44090</v>
      </c>
      <c r="D885" s="120">
        <f>_xll.xlShmInterpRateFwd($D$3&amp;T(CalculationTrigger2),C885,,5,C886)</f>
        <v>3.7060537034761315E-3</v>
      </c>
      <c r="E885" s="260">
        <f>_xll.xlShmInterpRateFwd($E$3&amp;T(CalculationTrigger2),C885,,5,C886)</f>
        <v>3.6783075528876523E-3</v>
      </c>
      <c r="F885" s="260">
        <f>_xll.xlShmInterpRateFwd($F$3&amp;T(CalculationTrigger2),C885,,5,C886)</f>
        <v>3.5592083123965248E-3</v>
      </c>
      <c r="G885" s="268">
        <f t="shared" si="26"/>
        <v>0.27746150588479118</v>
      </c>
      <c r="H885" s="275">
        <f t="shared" si="27"/>
        <v>1.1909924049112757</v>
      </c>
      <c r="I885" s="250"/>
      <c r="J885" s="251"/>
      <c r="K885" s="251"/>
      <c r="L885" s="251"/>
    </row>
    <row r="886" spans="2:12" x14ac:dyDescent="0.2">
      <c r="B886" s="112" t="s">
        <v>156</v>
      </c>
      <c r="C886" s="113">
        <f>_xll.qlCalendarAdvance("TARGET",C885,B886,"mf")</f>
        <v>44091</v>
      </c>
      <c r="D886" s="120">
        <f>_xll.xlShmInterpRateFwd($D$3&amp;T(CalculationTrigger2),C886,,5,C887)</f>
        <v>3.712447403427359E-3</v>
      </c>
      <c r="E886" s="260">
        <f>_xll.xlShmInterpRateFwd($E$3&amp;T(CalculationTrigger2),C886,,5,C887)</f>
        <v>3.6847169590342225E-3</v>
      </c>
      <c r="F886" s="260">
        <f>_xll.xlShmInterpRateFwd($F$3&amp;T(CalculationTrigger2),C886,,5,C887)</f>
        <v>3.5657292271037361E-3</v>
      </c>
      <c r="G886" s="268">
        <f t="shared" si="26"/>
        <v>0.27730444393136555</v>
      </c>
      <c r="H886" s="275">
        <f t="shared" si="27"/>
        <v>1.1898773193048635</v>
      </c>
      <c r="I886" s="250"/>
      <c r="J886" s="251"/>
      <c r="K886" s="251"/>
      <c r="L886" s="251"/>
    </row>
    <row r="887" spans="2:12" x14ac:dyDescent="0.2">
      <c r="B887" s="112" t="s">
        <v>156</v>
      </c>
      <c r="C887" s="113">
        <f>_xll.qlCalendarAdvance("TARGET",C886,B887,"mf")</f>
        <v>44092</v>
      </c>
      <c r="D887" s="120">
        <f>_xll.xlShmInterpRateFwd($D$3&amp;T(CalculationTrigger2),C887,,5,C888)</f>
        <v>3.7252829885002082E-3</v>
      </c>
      <c r="E887" s="260">
        <f>_xll.xlShmInterpRateFwd($E$3&amp;T(CalculationTrigger2),C887,,5,C888)</f>
        <v>3.6975820279368725E-3</v>
      </c>
      <c r="F887" s="260">
        <f>_xll.xlShmInterpRateFwd($F$3&amp;T(CalculationTrigger2),C887,,5,C888)</f>
        <v>3.5788079495972557E-3</v>
      </c>
      <c r="G887" s="268">
        <f t="shared" si="26"/>
        <v>0.27700960563335764</v>
      </c>
      <c r="H887" s="275">
        <f t="shared" si="27"/>
        <v>1.187740783396168</v>
      </c>
      <c r="I887" s="250"/>
      <c r="J887" s="251"/>
      <c r="K887" s="251"/>
      <c r="L887" s="251"/>
    </row>
    <row r="888" spans="2:12" x14ac:dyDescent="0.2">
      <c r="B888" s="112" t="s">
        <v>156</v>
      </c>
      <c r="C888" s="113">
        <f>_xll.qlCalendarAdvance("TARGET",C887,B888,"mf")</f>
        <v>44095</v>
      </c>
      <c r="D888" s="120">
        <f>_xll.xlShmInterpRateFwd($D$3&amp;T(CalculationTrigger2),C888,,5,C889)</f>
        <v>3.7380527249253341E-3</v>
      </c>
      <c r="E888" s="260">
        <f>_xll.xlShmInterpRateFwd($E$3&amp;T(CalculationTrigger2),C888,,5,C889)</f>
        <v>3.7103810016201944E-3</v>
      </c>
      <c r="F888" s="260">
        <f>_xll.xlShmInterpRateFwd($F$3&amp;T(CalculationTrigger2),C888,,5,C889)</f>
        <v>3.5918182755148602E-3</v>
      </c>
      <c r="G888" s="268">
        <f t="shared" si="26"/>
        <v>0.27671723305139684</v>
      </c>
      <c r="H888" s="275">
        <f t="shared" si="27"/>
        <v>1.1856272610533429</v>
      </c>
      <c r="I888" s="250"/>
      <c r="J888" s="251"/>
      <c r="K888" s="251"/>
      <c r="L888" s="251"/>
    </row>
    <row r="889" spans="2:12" x14ac:dyDescent="0.2">
      <c r="B889" s="112" t="s">
        <v>156</v>
      </c>
      <c r="C889" s="113">
        <f>_xll.qlCalendarAdvance("TARGET",C888,B889,"mf")</f>
        <v>44096</v>
      </c>
      <c r="D889" s="120">
        <f>_xll.xlShmInterpRateFwd($D$3&amp;T(CalculationTrigger2),C889,,5,C890)</f>
        <v>3.7444617133417873E-3</v>
      </c>
      <c r="E889" s="260">
        <f>_xll.xlShmInterpRateFwd($E$3&amp;T(CalculationTrigger2),C889,,5,C890)</f>
        <v>3.7168036364829127E-3</v>
      </c>
      <c r="F889" s="260">
        <f>_xll.xlShmInterpRateFwd($F$3&amp;T(CalculationTrigger2),C889,,5,C890)</f>
        <v>3.5983418637789556E-3</v>
      </c>
      <c r="G889" s="268">
        <f t="shared" si="26"/>
        <v>0.27658076858874581</v>
      </c>
      <c r="H889" s="275">
        <f t="shared" si="27"/>
        <v>1.1846177270395708</v>
      </c>
      <c r="I889" s="250"/>
      <c r="J889" s="251"/>
      <c r="K889" s="251"/>
      <c r="L889" s="251"/>
    </row>
    <row r="890" spans="2:12" x14ac:dyDescent="0.2">
      <c r="B890" s="112" t="s">
        <v>156</v>
      </c>
      <c r="C890" s="113">
        <f>_xll.qlCalendarAdvance("TARGET",C889,B890,"mf")</f>
        <v>44097</v>
      </c>
      <c r="D890" s="120">
        <f>_xll.xlShmInterpRateFwd($D$3&amp;T(CalculationTrigger2),C890,,5,C891)</f>
        <v>3.7508737760508716E-3</v>
      </c>
      <c r="E890" s="260">
        <f>_xll.xlShmInterpRateFwd($E$3&amp;T(CalculationTrigger2),C890,,5,C891)</f>
        <v>3.7232289288092299E-3</v>
      </c>
      <c r="F890" s="260">
        <f>_xll.xlShmInterpRateFwd($F$3&amp;T(CalculationTrigger2),C890,,5,C891)</f>
        <v>3.6048659742245969E-3</v>
      </c>
      <c r="G890" s="268">
        <f t="shared" si="26"/>
        <v>0.27644847241641707</v>
      </c>
      <c r="H890" s="275">
        <f t="shared" si="27"/>
        <v>1.1836295458463302</v>
      </c>
      <c r="I890" s="250"/>
      <c r="J890" s="251"/>
      <c r="K890" s="251"/>
      <c r="L890" s="251"/>
    </row>
    <row r="891" spans="2:12" x14ac:dyDescent="0.2">
      <c r="B891" s="112" t="s">
        <v>156</v>
      </c>
      <c r="C891" s="113">
        <f>_xll.qlCalendarAdvance("TARGET",C890,B891,"mf")</f>
        <v>44098</v>
      </c>
      <c r="D891" s="120">
        <f>_xll.xlShmInterpRateFwd($D$3&amp;T(CalculationTrigger2),C891,,5,C892)</f>
        <v>3.757288918523647E-3</v>
      </c>
      <c r="E891" s="260">
        <f>_xll.xlShmInterpRateFwd($E$3&amp;T(CalculationTrigger2),C891,,5,C892)</f>
        <v>3.729656882570776E-3</v>
      </c>
      <c r="F891" s="260">
        <f>_xll.xlShmInterpRateFwd($F$3&amp;T(CalculationTrigger2),C891,,5,C892)</f>
        <v>3.6113906023942065E-3</v>
      </c>
      <c r="G891" s="268">
        <f t="shared" si="26"/>
        <v>0.27632035952870981</v>
      </c>
      <c r="H891" s="275">
        <f t="shared" si="27"/>
        <v>1.1826628017656957</v>
      </c>
      <c r="I891" s="250"/>
      <c r="J891" s="251"/>
      <c r="K891" s="251"/>
      <c r="L891" s="251"/>
    </row>
    <row r="892" spans="2:12" x14ac:dyDescent="0.2">
      <c r="B892" s="112" t="s">
        <v>156</v>
      </c>
      <c r="C892" s="113">
        <f>_xll.qlCalendarAdvance("TARGET",C891,B892,"mf")</f>
        <v>44099</v>
      </c>
      <c r="D892" s="120">
        <f>_xll.xlShmInterpRateFwd($D$3&amp;T(CalculationTrigger2),C892,,5,C893)</f>
        <v>3.77016843944735E-3</v>
      </c>
      <c r="E892" s="260">
        <f>_xll.xlShmInterpRateFwd($E$3&amp;T(CalculationTrigger2),C892,,5,C893)</f>
        <v>3.7425600554925691E-3</v>
      </c>
      <c r="F892" s="260">
        <f>_xll.xlShmInterpRateFwd($F$3&amp;T(CalculationTrigger2),C892,,5,C893)</f>
        <v>3.6244775545538053E-3</v>
      </c>
      <c r="G892" s="268">
        <f t="shared" si="26"/>
        <v>0.27608383954780874</v>
      </c>
      <c r="H892" s="275">
        <f t="shared" si="27"/>
        <v>1.1808250093876382</v>
      </c>
      <c r="I892" s="250"/>
      <c r="J892" s="251"/>
      <c r="K892" s="251"/>
      <c r="L892" s="251"/>
    </row>
    <row r="893" spans="2:12" x14ac:dyDescent="0.2">
      <c r="B893" s="112" t="s">
        <v>156</v>
      </c>
      <c r="C893" s="113">
        <f>_xll.qlCalendarAdvance("TARGET",C892,B893,"mf")</f>
        <v>44102</v>
      </c>
      <c r="D893" s="120">
        <f>_xll.xlShmInterpRateFwd($D$3&amp;T(CalculationTrigger2),C893,,5,C894)</f>
        <v>3.7829803971343896E-3</v>
      </c>
      <c r="E893" s="260">
        <f>_xll.xlShmInterpRateFwd($E$3&amp;T(CalculationTrigger2),C893,,5,C894)</f>
        <v>3.755395391361333E-3</v>
      </c>
      <c r="F893" s="260">
        <f>_xll.xlShmInterpRateFwd($F$3&amp;T(CalculationTrigger2),C893,,5,C894)</f>
        <v>3.6374942092798675E-3</v>
      </c>
      <c r="G893" s="268">
        <f t="shared" si="26"/>
        <v>0.2758500577305662</v>
      </c>
      <c r="H893" s="275">
        <f t="shared" si="27"/>
        <v>1.1790118208146547</v>
      </c>
      <c r="I893" s="250"/>
      <c r="J893" s="251"/>
      <c r="K893" s="251"/>
      <c r="L893" s="251"/>
    </row>
    <row r="894" spans="2:12" x14ac:dyDescent="0.2">
      <c r="B894" s="112" t="s">
        <v>156</v>
      </c>
      <c r="C894" s="113">
        <f>_xll.qlCalendarAdvance("TARGET",C893,B894,"mf")</f>
        <v>44103</v>
      </c>
      <c r="D894" s="120">
        <f>_xll.xlShmInterpRateFwd($D$3&amp;T(CalculationTrigger2),C894,,5,C895)</f>
        <v>3.7894110215857114E-3</v>
      </c>
      <c r="E894" s="260">
        <f>_xll.xlShmInterpRateFwd($E$3&amp;T(CalculationTrigger2),C894,,5,C895)</f>
        <v>3.7618367115898198E-3</v>
      </c>
      <c r="F894" s="260">
        <f>_xll.xlShmInterpRateFwd($F$3&amp;T(CalculationTrigger2),C894,,5,C895)</f>
        <v>3.64402136350117E-3</v>
      </c>
      <c r="G894" s="268">
        <f t="shared" si="26"/>
        <v>0.27574309995891633</v>
      </c>
      <c r="H894" s="275">
        <f t="shared" si="27"/>
        <v>1.1781534808864977</v>
      </c>
      <c r="I894" s="250"/>
      <c r="J894" s="251"/>
      <c r="K894" s="251"/>
      <c r="L894" s="251"/>
    </row>
    <row r="895" spans="2:12" x14ac:dyDescent="0.2">
      <c r="B895" s="112" t="s">
        <v>156</v>
      </c>
      <c r="C895" s="113">
        <f>_xll.qlCalendarAdvance("TARGET",C894,B895,"mf")</f>
        <v>44104</v>
      </c>
      <c r="D895" s="120">
        <f>_xll.xlShmInterpRateFwd($D$3&amp;T(CalculationTrigger2),C895,,5,C896)</f>
        <v>3.795844758991823E-3</v>
      </c>
      <c r="E895" s="260">
        <f>_xll.xlShmInterpRateFwd($E$3&amp;T(CalculationTrigger2),C895,,5,C896)</f>
        <v>3.7682807169212313E-3</v>
      </c>
      <c r="F895" s="260">
        <f>_xll.xlShmInterpRateFwd($F$3&amp;T(CalculationTrigger2),C895,,5,C896)</f>
        <v>3.6505490102408723E-3</v>
      </c>
      <c r="G895" s="268">
        <f t="shared" si="26"/>
        <v>0.27564042070591688</v>
      </c>
      <c r="H895" s="275">
        <f t="shared" si="27"/>
        <v>1.1773170668035902</v>
      </c>
      <c r="I895" s="250"/>
      <c r="J895" s="251"/>
      <c r="K895" s="251"/>
      <c r="L895" s="251"/>
    </row>
    <row r="896" spans="2:12" x14ac:dyDescent="0.2">
      <c r="B896" s="112" t="s">
        <v>156</v>
      </c>
      <c r="C896" s="113">
        <f>_xll.qlCalendarAdvance("TARGET",C895,B896,"mf")</f>
        <v>44105</v>
      </c>
      <c r="D896" s="120">
        <f>_xll.xlShmInterpRateFwd($D$3&amp;T(CalculationTrigger2),C896,,5,C897)</f>
        <v>3.8022816148237924E-3</v>
      </c>
      <c r="E896" s="260">
        <f>_xll.xlShmInterpRateFwd($E$3&amp;T(CalculationTrigger2),C896,,5,C897)</f>
        <v>3.7747274112461533E-3</v>
      </c>
      <c r="F896" s="260">
        <f>_xll.xlShmInterpRateFwd($F$3&amp;T(CalculationTrigger2),C896,,5,C897)</f>
        <v>3.6570771452845356E-3</v>
      </c>
      <c r="G896" s="268">
        <f t="shared" si="26"/>
        <v>0.27554203577639069</v>
      </c>
      <c r="H896" s="275">
        <f t="shared" si="27"/>
        <v>1.1765026596161769</v>
      </c>
      <c r="I896" s="250"/>
      <c r="J896" s="251"/>
      <c r="K896" s="251"/>
      <c r="L896" s="251"/>
    </row>
    <row r="897" spans="2:12" x14ac:dyDescent="0.2">
      <c r="B897" s="112" t="s">
        <v>156</v>
      </c>
      <c r="C897" s="113">
        <f>_xll.qlCalendarAdvance("TARGET",C896,B897,"mf")</f>
        <v>44106</v>
      </c>
      <c r="D897" s="120">
        <f>_xll.xlShmInterpRateFwd($D$3&amp;T(CalculationTrigger2),C897,,5,C898)</f>
        <v>3.815205627335744E-3</v>
      </c>
      <c r="E897" s="260">
        <f>_xll.xlShmInterpRateFwd($E$3&amp;T(CalculationTrigger2),C897,,5,C898)</f>
        <v>3.7876690876415199E-3</v>
      </c>
      <c r="F897" s="260">
        <f>_xll.xlShmInterpRateFwd($F$3&amp;T(CalculationTrigger2),C897,,5,C898)</f>
        <v>3.670171926005879E-3</v>
      </c>
      <c r="G897" s="268">
        <f t="shared" si="26"/>
        <v>0.27536539694224088</v>
      </c>
      <c r="H897" s="275">
        <f t="shared" si="27"/>
        <v>1.174971616356409</v>
      </c>
      <c r="I897" s="250"/>
      <c r="J897" s="251"/>
      <c r="K897" s="251"/>
      <c r="L897" s="251"/>
    </row>
    <row r="898" spans="2:12" x14ac:dyDescent="0.2">
      <c r="B898" s="112" t="s">
        <v>156</v>
      </c>
      <c r="C898" s="113">
        <f>_xll.qlCalendarAdvance("TARGET",C897,B898,"mf")</f>
        <v>44109</v>
      </c>
      <c r="D898" s="120">
        <f>_xll.xlShmInterpRateFwd($D$3&amp;T(CalculationTrigger2),C898,,5,C899)</f>
        <v>3.8280603337362486E-3</v>
      </c>
      <c r="E898" s="260">
        <f>_xll.xlShmInterpRateFwd($E$3&amp;T(CalculationTrigger2),C898,,5,C899)</f>
        <v>3.8005411575894638E-3</v>
      </c>
      <c r="F898" s="260">
        <f>_xll.xlShmInterpRateFwd($F$3&amp;T(CalculationTrigger2),C898,,5,C899)</f>
        <v>3.6831944846152549E-3</v>
      </c>
      <c r="G898" s="268">
        <f t="shared" si="26"/>
        <v>0.27519176146784813</v>
      </c>
      <c r="H898" s="275">
        <f t="shared" si="27"/>
        <v>1.1734667297420887</v>
      </c>
      <c r="I898" s="250"/>
      <c r="J898" s="251"/>
      <c r="K898" s="251"/>
      <c r="L898" s="251"/>
    </row>
    <row r="899" spans="2:12" x14ac:dyDescent="0.2">
      <c r="B899" s="112" t="s">
        <v>156</v>
      </c>
      <c r="C899" s="113">
        <f>_xll.qlCalendarAdvance("TARGET",C898,B899,"mf")</f>
        <v>44110</v>
      </c>
      <c r="D899" s="120">
        <f>_xll.xlShmInterpRateFwd($D$3&amp;T(CalculationTrigger2),C899,,5,C900)</f>
        <v>3.8345128648982173E-3</v>
      </c>
      <c r="E899" s="260">
        <f>_xll.xlShmInterpRateFwd($E$3&amp;T(CalculationTrigger2),C899,,5,C900)</f>
        <v>3.8070013561728091E-3</v>
      </c>
      <c r="F899" s="260">
        <f>_xll.xlShmInterpRateFwd($F$3&amp;T(CalculationTrigger2),C899,,5,C900)</f>
        <v>3.6897249980837022E-3</v>
      </c>
      <c r="G899" s="268">
        <f t="shared" si="26"/>
        <v>0.27511508725408185</v>
      </c>
      <c r="H899" s="275">
        <f t="shared" si="27"/>
        <v>1.172763580891069</v>
      </c>
      <c r="I899" s="250"/>
      <c r="J899" s="251"/>
      <c r="K899" s="251"/>
      <c r="L899" s="251"/>
    </row>
    <row r="900" spans="2:12" x14ac:dyDescent="0.2">
      <c r="B900" s="112" t="s">
        <v>156</v>
      </c>
      <c r="C900" s="113">
        <f>_xll.qlCalendarAdvance("TARGET",C899,B900,"mf")</f>
        <v>44111</v>
      </c>
      <c r="D900" s="120">
        <f>_xll.xlShmInterpRateFwd($D$3&amp;T(CalculationTrigger2),C900,,5,C901)</f>
        <v>3.8409685477987544E-3</v>
      </c>
      <c r="E900" s="260">
        <f>_xll.xlShmInterpRateFwd($E$3&amp;T(CalculationTrigger2),C900,,5,C901)</f>
        <v>3.8134642672958165E-3</v>
      </c>
      <c r="F900" s="260">
        <f>_xll.xlShmInterpRateFwd($F$3&amp;T(CalculationTrigger2),C900,,5,C901)</f>
        <v>3.6962559745694684E-3</v>
      </c>
      <c r="G900" s="268">
        <f t="shared" si="26"/>
        <v>0.27504280502937961</v>
      </c>
      <c r="H900" s="275">
        <f t="shared" si="27"/>
        <v>1.172082927263481</v>
      </c>
      <c r="I900" s="250"/>
      <c r="J900" s="251"/>
      <c r="K900" s="251"/>
      <c r="L900" s="251"/>
    </row>
    <row r="901" spans="2:12" x14ac:dyDescent="0.2">
      <c r="B901" s="112" t="s">
        <v>156</v>
      </c>
      <c r="C901" s="113">
        <f>_xll.qlCalendarAdvance("TARGET",C900,B901,"mf")</f>
        <v>44112</v>
      </c>
      <c r="D901" s="120">
        <f>_xll.xlShmInterpRateFwd($D$3&amp;T(CalculationTrigger2),C901,,5,C902)</f>
        <v>3.8474273877873613E-3</v>
      </c>
      <c r="E901" s="260">
        <f>_xll.xlShmInterpRateFwd($E$3&amp;T(CalculationTrigger2),C901,,5,C902)</f>
        <v>3.8199298950516978E-3</v>
      </c>
      <c r="F901" s="260">
        <f>_xll.xlShmInterpRateFwd($F$3&amp;T(CalculationTrigger2),C901,,5,C902)</f>
        <v>3.7027874099796838E-3</v>
      </c>
      <c r="G901" s="268">
        <f t="shared" ref="G901:G964" si="28">(D901-E901)*10000</f>
        <v>0.27497492735663492</v>
      </c>
      <c r="H901" s="275">
        <f t="shared" ref="H901:H964" si="29">(E901-F901)*10000</f>
        <v>1.1714248507201401</v>
      </c>
      <c r="I901" s="250"/>
      <c r="J901" s="251"/>
      <c r="K901" s="251"/>
      <c r="L901" s="251"/>
    </row>
    <row r="902" spans="2:12" x14ac:dyDescent="0.2">
      <c r="B902" s="112" t="s">
        <v>156</v>
      </c>
      <c r="C902" s="113">
        <f>_xll.qlCalendarAdvance("TARGET",C901,B902,"mf")</f>
        <v>44113</v>
      </c>
      <c r="D902" s="120">
        <f>_xll.xlShmInterpRateFwd($D$3&amp;T(CalculationTrigger2),C902,,5,C903)</f>
        <v>3.8603964478493764E-3</v>
      </c>
      <c r="E902" s="260">
        <f>_xll.xlShmInterpRateFwd($E$3&amp;T(CalculationTrigger2),C902,,5,C903)</f>
        <v>3.8329104746264876E-3</v>
      </c>
      <c r="F902" s="260">
        <f>_xll.xlShmInterpRateFwd($F$3&amp;T(CalculationTrigger2),C902,,5,C903)</f>
        <v>3.7158896180687867E-3</v>
      </c>
      <c r="G902" s="268">
        <f t="shared" si="28"/>
        <v>0.27485973222888832</v>
      </c>
      <c r="H902" s="275">
        <f t="shared" si="29"/>
        <v>1.1702085655770087</v>
      </c>
      <c r="I902" s="250"/>
      <c r="J902" s="251"/>
      <c r="K902" s="251"/>
      <c r="L902" s="251"/>
    </row>
    <row r="903" spans="2:12" x14ac:dyDescent="0.2">
      <c r="B903" s="112" t="s">
        <v>156</v>
      </c>
      <c r="C903" s="113">
        <f>_xll.qlCalendarAdvance("TARGET",C902,B903,"mf")</f>
        <v>44116</v>
      </c>
      <c r="D903" s="120">
        <f>_xll.xlShmInterpRateFwd($D$3&amp;T(CalculationTrigger2),C903,,5,C904)</f>
        <v>3.8732944301917652E-3</v>
      </c>
      <c r="E903" s="260">
        <f>_xll.xlShmInterpRateFwd($E$3&amp;T(CalculationTrigger2),C903,,5,C904)</f>
        <v>3.8458196505805221E-3</v>
      </c>
      <c r="F903" s="260">
        <f>_xll.xlShmInterpRateFwd($F$3&amp;T(CalculationTrigger2),C903,,5,C904)</f>
        <v>3.7289176554009679E-3</v>
      </c>
      <c r="G903" s="268">
        <f t="shared" si="28"/>
        <v>0.27474779611243172</v>
      </c>
      <c r="H903" s="275">
        <f t="shared" si="29"/>
        <v>1.169019951795542</v>
      </c>
      <c r="I903" s="250"/>
      <c r="J903" s="251"/>
      <c r="K903" s="251"/>
      <c r="L903" s="251"/>
    </row>
    <row r="904" spans="2:12" x14ac:dyDescent="0.2">
      <c r="B904" s="112" t="s">
        <v>156</v>
      </c>
      <c r="C904" s="113">
        <f>_xll.qlCalendarAdvance("TARGET",C903,B904,"mf")</f>
        <v>44117</v>
      </c>
      <c r="D904" s="120">
        <f>_xll.xlShmInterpRateFwd($D$3&amp;T(CalculationTrigger2),C904,,5,C905)</f>
        <v>3.8797691389431039E-3</v>
      </c>
      <c r="E904" s="260">
        <f>_xll.xlShmInterpRateFwd($E$3&amp;T(CalculationTrigger2),C904,,5,C905)</f>
        <v>3.8522989202243786E-3</v>
      </c>
      <c r="F904" s="260">
        <f>_xll.xlShmInterpRateFwd($F$3&amp;T(CalculationTrigger2),C904,,5,C905)</f>
        <v>3.7354513216899588E-3</v>
      </c>
      <c r="G904" s="268">
        <f t="shared" si="28"/>
        <v>0.27470218718725348</v>
      </c>
      <c r="H904" s="275">
        <f t="shared" si="29"/>
        <v>1.1684759853441973</v>
      </c>
      <c r="I904" s="250"/>
      <c r="J904" s="251"/>
      <c r="K904" s="251"/>
      <c r="L904" s="251"/>
    </row>
    <row r="905" spans="2:12" x14ac:dyDescent="0.2">
      <c r="B905" s="112" t="s">
        <v>156</v>
      </c>
      <c r="C905" s="113">
        <f>_xll.qlCalendarAdvance("TARGET",C904,B905,"mf")</f>
        <v>44118</v>
      </c>
      <c r="D905" s="120">
        <f>_xll.xlShmInterpRateFwd($D$3&amp;T(CalculationTrigger2),C905,,5,C906)</f>
        <v>3.8862470380547375E-3</v>
      </c>
      <c r="E905" s="260">
        <f>_xll.xlShmInterpRateFwd($E$3&amp;T(CalculationTrigger2),C905,,5,C906)</f>
        <v>3.8587809301283368E-3</v>
      </c>
      <c r="F905" s="260">
        <f>_xll.xlShmInterpRateFwd($F$3&amp;T(CalculationTrigger2),C905,,5,C906)</f>
        <v>3.7419854214951588E-3</v>
      </c>
      <c r="G905" s="268">
        <f t="shared" si="28"/>
        <v>0.27466107926400751</v>
      </c>
      <c r="H905" s="275">
        <f t="shared" si="29"/>
        <v>1.1679550863317794</v>
      </c>
      <c r="I905" s="250"/>
      <c r="J905" s="251"/>
      <c r="K905" s="251"/>
      <c r="L905" s="251"/>
    </row>
    <row r="906" spans="2:12" x14ac:dyDescent="0.2">
      <c r="B906" s="112" t="s">
        <v>156</v>
      </c>
      <c r="C906" s="113">
        <f>_xll.qlCalendarAdvance("TARGET",C905,B906,"mf")</f>
        <v>44119</v>
      </c>
      <c r="D906" s="120">
        <f>_xll.xlShmInterpRateFwd($D$3&amp;T(CalculationTrigger2),C906,,5,C907)</f>
        <v>3.8927281330382729E-3</v>
      </c>
      <c r="E906" s="260">
        <f>_xll.xlShmInterpRateFwd($E$3&amp;T(CalculationTrigger2),C906,,5,C907)</f>
        <v>3.8652656841424693E-3</v>
      </c>
      <c r="F906" s="260">
        <f>_xll.xlShmInterpRateFwd($F$3&amp;T(CalculationTrigger2),C906,,5,C907)</f>
        <v>3.7485199506426467E-3</v>
      </c>
      <c r="G906" s="268">
        <f t="shared" si="28"/>
        <v>0.27462448895803576</v>
      </c>
      <c r="H906" s="275">
        <f t="shared" si="29"/>
        <v>1.1674573349982265</v>
      </c>
      <c r="I906" s="250"/>
      <c r="J906" s="251"/>
      <c r="K906" s="251"/>
      <c r="L906" s="251"/>
    </row>
    <row r="907" spans="2:12" x14ac:dyDescent="0.2">
      <c r="B907" s="112" t="s">
        <v>156</v>
      </c>
      <c r="C907" s="113">
        <f>_xll.qlCalendarAdvance("TARGET",C906,B907,"mf")</f>
        <v>44120</v>
      </c>
      <c r="D907" s="120">
        <f>_xll.xlShmInterpRateFwd($D$3&amp;T(CalculationTrigger2),C907,,5,C908)</f>
        <v>3.9057427967465635E-3</v>
      </c>
      <c r="E907" s="260">
        <f>_xll.xlShmInterpRateFwd($E$3&amp;T(CalculationTrigger2),C907,,5,C908)</f>
        <v>3.8782855666951075E-3</v>
      </c>
      <c r="F907" s="260">
        <f>_xll.xlShmInterpRateFwd($F$3&amp;T(CalculationTrigger2),C907,,5,C908)</f>
        <v>3.7616291848670273E-3</v>
      </c>
      <c r="G907" s="268">
        <f t="shared" si="28"/>
        <v>0.27457230051456011</v>
      </c>
      <c r="H907" s="275">
        <f t="shared" si="29"/>
        <v>1.1665638182808014</v>
      </c>
      <c r="I907" s="250"/>
      <c r="J907" s="251"/>
      <c r="K907" s="251"/>
      <c r="L907" s="251"/>
    </row>
    <row r="908" spans="2:12" x14ac:dyDescent="0.2">
      <c r="B908" s="112" t="s">
        <v>156</v>
      </c>
      <c r="C908" s="113">
        <f>_xll.qlCalendarAdvance("TARGET",C907,B908,"mf")</f>
        <v>44123</v>
      </c>
      <c r="D908" s="120">
        <f>_xll.xlShmInterpRateFwd($D$3&amp;T(CalculationTrigger2),C908,,5,C909)</f>
        <v>3.9186845820451078E-3</v>
      </c>
      <c r="E908" s="260">
        <f>_xll.xlShmInterpRateFwd($E$3&amp;T(CalculationTrigger2),C908,,5,C909)</f>
        <v>3.8912322202473556E-3</v>
      </c>
      <c r="F908" s="260">
        <f>_xll.xlShmInterpRateFwd($F$3&amp;T(CalculationTrigger2),C908,,5,C909)</f>
        <v>3.7746622760423247E-3</v>
      </c>
      <c r="G908" s="268">
        <f t="shared" si="28"/>
        <v>0.27452361797752206</v>
      </c>
      <c r="H908" s="275">
        <f t="shared" si="29"/>
        <v>1.1656994420503097</v>
      </c>
      <c r="I908" s="250"/>
      <c r="J908" s="251"/>
      <c r="K908" s="251"/>
      <c r="L908" s="251"/>
    </row>
    <row r="909" spans="2:12" x14ac:dyDescent="0.2">
      <c r="B909" s="112" t="s">
        <v>156</v>
      </c>
      <c r="C909" s="113">
        <f>_xll.qlCalendarAdvance("TARGET",C908,B909,"mf")</f>
        <v>44124</v>
      </c>
      <c r="D909" s="120">
        <f>_xll.xlShmInterpRateFwd($D$3&amp;T(CalculationTrigger2),C909,,5,C910)</f>
        <v>3.9251817391838138E-3</v>
      </c>
      <c r="E909" s="260">
        <f>_xll.xlShmInterpRateFwd($E$3&amp;T(CalculationTrigger2),C909,,5,C910)</f>
        <v>3.8977307539818013E-3</v>
      </c>
      <c r="F909" s="260">
        <f>_xll.xlShmInterpRateFwd($F$3&amp;T(CalculationTrigger2),C909,,5,C910)</f>
        <v>3.7811988884819078E-3</v>
      </c>
      <c r="G909" s="268">
        <f t="shared" si="28"/>
        <v>0.27450985202012462</v>
      </c>
      <c r="H909" s="275">
        <f t="shared" si="29"/>
        <v>1.1653186549989356</v>
      </c>
      <c r="I909" s="250"/>
      <c r="J909" s="251"/>
      <c r="K909" s="251"/>
      <c r="L909" s="251"/>
    </row>
    <row r="910" spans="2:12" x14ac:dyDescent="0.2">
      <c r="B910" s="112" t="s">
        <v>156</v>
      </c>
      <c r="C910" s="113">
        <f>_xll.qlCalendarAdvance("TARGET",C909,B910,"mf")</f>
        <v>44125</v>
      </c>
      <c r="D910" s="120">
        <f>_xll.xlShmInterpRateFwd($D$3&amp;T(CalculationTrigger2),C910,,5,C911)</f>
        <v>3.93168212538564E-3</v>
      </c>
      <c r="E910" s="260">
        <f>_xll.xlShmInterpRateFwd($E$3&amp;T(CalculationTrigger2),C910,,5,C911)</f>
        <v>3.9042320554942022E-3</v>
      </c>
      <c r="F910" s="260">
        <f>_xll.xlShmInterpRateFwd($F$3&amp;T(CalculationTrigger2),C910,,5,C911)</f>
        <v>3.7877359050581347E-3</v>
      </c>
      <c r="G910" s="268">
        <f t="shared" si="28"/>
        <v>0.27450069891437734</v>
      </c>
      <c r="H910" s="275">
        <f t="shared" si="29"/>
        <v>1.1649615043606747</v>
      </c>
      <c r="I910" s="250"/>
      <c r="J910" s="251"/>
      <c r="K910" s="251"/>
      <c r="L910" s="251"/>
    </row>
    <row r="911" spans="2:12" x14ac:dyDescent="0.2">
      <c r="B911" s="112" t="s">
        <v>156</v>
      </c>
      <c r="C911" s="113">
        <f>_xll.qlCalendarAdvance("TARGET",C910,B911,"mf")</f>
        <v>44126</v>
      </c>
      <c r="D911" s="120">
        <f>_xll.xlShmInterpRateFwd($D$3&amp;T(CalculationTrigger2),C911,,5,C912)</f>
        <v>3.9381857460811468E-3</v>
      </c>
      <c r="E911" s="260">
        <f>_xll.xlShmInterpRateFwd($E$3&amp;T(CalculationTrigger2),C911,,5,C912)</f>
        <v>3.9107361286751597E-3</v>
      </c>
      <c r="F911" s="260">
        <f>_xll.xlShmInterpRateFwd($F$3&amp;T(CalculationTrigger2),C911,,5,C912)</f>
        <v>3.794273321353933E-3</v>
      </c>
      <c r="G911" s="268">
        <f t="shared" si="28"/>
        <v>0.27449617405987148</v>
      </c>
      <c r="H911" s="275">
        <f t="shared" si="29"/>
        <v>1.1646280732122669</v>
      </c>
      <c r="I911" s="250"/>
      <c r="J911" s="251"/>
      <c r="K911" s="251"/>
      <c r="L911" s="251"/>
    </row>
    <row r="912" spans="2:12" x14ac:dyDescent="0.2">
      <c r="B912" s="112" t="s">
        <v>156</v>
      </c>
      <c r="C912" s="113">
        <f>_xll.qlCalendarAdvance("TARGET",C911,B912,"mf")</f>
        <v>44127</v>
      </c>
      <c r="D912" s="120">
        <f>_xll.xlShmInterpRateFwd($D$3&amp;T(CalculationTrigger2),C912,,5,C913)</f>
        <v>3.9512465697114025E-3</v>
      </c>
      <c r="E912" s="260">
        <f>_xll.xlShmInterpRateFwd($E$3&amp;T(CalculationTrigger2),C912,,5,C913)</f>
        <v>3.9237957140864123E-3</v>
      </c>
      <c r="F912" s="260">
        <f>_xll.xlShmInterpRateFwd($F$3&amp;T(CalculationTrigger2),C912,,5,C913)</f>
        <v>3.807389180574809E-3</v>
      </c>
      <c r="G912" s="268">
        <f t="shared" si="28"/>
        <v>0.27450855624990173</v>
      </c>
      <c r="H912" s="275">
        <f t="shared" si="29"/>
        <v>1.1640653351160328</v>
      </c>
      <c r="I912" s="250"/>
      <c r="J912" s="251"/>
      <c r="K912" s="251"/>
      <c r="L912" s="251"/>
    </row>
    <row r="913" spans="2:12" x14ac:dyDescent="0.2">
      <c r="B913" s="112" t="s">
        <v>156</v>
      </c>
      <c r="C913" s="113">
        <f>_xll.qlCalendarAdvance("TARGET",C912,B913,"mf")</f>
        <v>44130</v>
      </c>
      <c r="D913" s="120">
        <f>_xll.xlShmInterpRateFwd($D$3&amp;T(CalculationTrigger2),C913,,5,C914)</f>
        <v>3.9642326848832498E-3</v>
      </c>
      <c r="E913" s="260">
        <f>_xll.xlShmInterpRateFwd($E$3&amp;T(CalculationTrigger2),C913,,5,C914)</f>
        <v>3.936780216909689E-3</v>
      </c>
      <c r="F913" s="260">
        <f>_xll.xlShmInterpRateFwd($F$3&amp;T(CalculationTrigger2),C913,,5,C914)</f>
        <v>3.8204269004974362E-3</v>
      </c>
      <c r="G913" s="268">
        <f t="shared" si="28"/>
        <v>0.27452467973560801</v>
      </c>
      <c r="H913" s="275">
        <f t="shared" si="29"/>
        <v>1.1635331641225277</v>
      </c>
      <c r="I913" s="250"/>
      <c r="J913" s="251"/>
      <c r="K913" s="251"/>
      <c r="L913" s="251"/>
    </row>
    <row r="914" spans="2:12" x14ac:dyDescent="0.2">
      <c r="B914" s="112" t="s">
        <v>156</v>
      </c>
      <c r="C914" s="113">
        <f>_xll.qlCalendarAdvance("TARGET",C913,B914,"mf")</f>
        <v>44131</v>
      </c>
      <c r="D914" s="120">
        <f>_xll.xlShmInterpRateFwd($D$3&amp;T(CalculationTrigger2),C914,,5,C915)</f>
        <v>3.9707525612481765E-3</v>
      </c>
      <c r="E914" s="260">
        <f>_xll.xlShmInterpRateFwd($E$3&amp;T(CalculationTrigger2),C914,,5,C915)</f>
        <v>3.9432982074813694E-3</v>
      </c>
      <c r="F914" s="260">
        <f>_xll.xlShmInterpRateFwd($F$3&amp;T(CalculationTrigger2),C914,,5,C915)</f>
        <v>3.8269662527011241E-3</v>
      </c>
      <c r="G914" s="268">
        <f t="shared" si="28"/>
        <v>0.27454353766807188</v>
      </c>
      <c r="H914" s="275">
        <f t="shared" si="29"/>
        <v>1.1633195478024523</v>
      </c>
      <c r="I914" s="250"/>
      <c r="J914" s="251"/>
      <c r="K914" s="251"/>
      <c r="L914" s="251"/>
    </row>
    <row r="915" spans="2:12" x14ac:dyDescent="0.2">
      <c r="B915" s="112" t="s">
        <v>156</v>
      </c>
      <c r="C915" s="113">
        <f>_xll.qlCalendarAdvance("TARGET",C914,B915,"mf")</f>
        <v>44132</v>
      </c>
      <c r="D915" s="120">
        <f>_xll.xlShmInterpRateFwd($D$3&amp;T(CalculationTrigger2),C915,,5,C916)</f>
        <v>3.9772757052575197E-3</v>
      </c>
      <c r="E915" s="260">
        <f>_xll.xlShmInterpRateFwd($E$3&amp;T(CalculationTrigger2),C915,,5,C916)</f>
        <v>3.9498189934704638E-3</v>
      </c>
      <c r="F915" s="260">
        <f>_xll.xlShmInterpRateFwd($F$3&amp;T(CalculationTrigger2),C915,,5,C916)</f>
        <v>3.833505979337667E-3</v>
      </c>
      <c r="G915" s="268">
        <f t="shared" si="28"/>
        <v>0.27456711787055865</v>
      </c>
      <c r="H915" s="275">
        <f t="shared" si="29"/>
        <v>1.1631301413279675</v>
      </c>
      <c r="I915" s="250"/>
      <c r="J915" s="251"/>
      <c r="K915" s="251"/>
      <c r="L915" s="251"/>
    </row>
    <row r="916" spans="2:12" x14ac:dyDescent="0.2">
      <c r="B916" s="112" t="s">
        <v>156</v>
      </c>
      <c r="C916" s="113">
        <f>_xll.qlCalendarAdvance("TARGET",C915,B916,"mf")</f>
        <v>44133</v>
      </c>
      <c r="D916" s="120">
        <f>_xll.xlShmInterpRateFwd($D$3&amp;T(CalculationTrigger2),C916,,5,C917)</f>
        <v>3.9838021225039426E-3</v>
      </c>
      <c r="E916" s="260">
        <f>_xll.xlShmInterpRateFwd($E$3&amp;T(CalculationTrigger2),C916,,5,C917)</f>
        <v>3.9563425786054828E-3</v>
      </c>
      <c r="F916" s="260">
        <f>_xll.xlShmInterpRateFwd($F$3&amp;T(CalculationTrigger2),C916,,5,C917)</f>
        <v>3.8400460763547044E-3</v>
      </c>
      <c r="G916" s="268">
        <f t="shared" si="28"/>
        <v>0.27459543898459771</v>
      </c>
      <c r="H916" s="275">
        <f t="shared" si="29"/>
        <v>1.1629650225077841</v>
      </c>
      <c r="I916" s="250"/>
      <c r="J916" s="251"/>
      <c r="K916" s="251"/>
      <c r="L916" s="251"/>
    </row>
    <row r="917" spans="2:12" x14ac:dyDescent="0.2">
      <c r="B917" s="112" t="s">
        <v>156</v>
      </c>
      <c r="C917" s="113">
        <f>_xll.qlCalendarAdvance("TARGET",C916,B917,"mf")</f>
        <v>44134</v>
      </c>
      <c r="D917" s="120">
        <f>_xll.xlShmInterpRateFwd($D$3&amp;T(CalculationTrigger2),C917,,5,C918)</f>
        <v>3.9969096624754025E-3</v>
      </c>
      <c r="E917" s="260">
        <f>_xll.xlShmInterpRateFwd($E$3&amp;T(CalculationTrigger2),C917,,5,C918)</f>
        <v>3.9694422670848942E-3</v>
      </c>
      <c r="F917" s="260">
        <f>_xll.xlShmInterpRateFwd($F$3&amp;T(CalculationTrigger2),C917,,5,C918)</f>
        <v>3.8531681593349967E-3</v>
      </c>
      <c r="G917" s="268">
        <f t="shared" si="28"/>
        <v>0.27467395390508298</v>
      </c>
      <c r="H917" s="275">
        <f t="shared" si="29"/>
        <v>1.1627410774989753</v>
      </c>
      <c r="I917" s="250"/>
      <c r="J917" s="251"/>
      <c r="K917" s="251"/>
      <c r="L917" s="251"/>
    </row>
    <row r="918" spans="2:12" x14ac:dyDescent="0.2">
      <c r="B918" s="112" t="s">
        <v>156</v>
      </c>
      <c r="C918" s="113">
        <f>_xll.qlCalendarAdvance("TARGET",C917,B918,"mf")</f>
        <v>44137</v>
      </c>
      <c r="D918" s="120">
        <f>_xll.xlShmInterpRateFwd($D$3&amp;T(CalculationTrigger2),C918,,5,C919)</f>
        <v>4.0099406343765158E-3</v>
      </c>
      <c r="E918" s="260">
        <f>_xll.xlShmInterpRateFwd($E$3&amp;T(CalculationTrigger2),C918,,5,C919)</f>
        <v>3.9824649904836541E-3</v>
      </c>
      <c r="F918" s="260">
        <f>_xll.xlShmInterpRateFwd($F$3&amp;T(CalculationTrigger2),C918,,5,C919)</f>
        <v>3.8662100830876875E-3</v>
      </c>
      <c r="G918" s="268">
        <f t="shared" si="28"/>
        <v>0.27475643892861668</v>
      </c>
      <c r="H918" s="275">
        <f t="shared" si="29"/>
        <v>1.1625490739596662</v>
      </c>
      <c r="I918" s="250"/>
      <c r="J918" s="251"/>
      <c r="K918" s="251"/>
      <c r="L918" s="251"/>
    </row>
    <row r="919" spans="2:12" x14ac:dyDescent="0.2">
      <c r="B919" s="112" t="s">
        <v>156</v>
      </c>
      <c r="C919" s="113">
        <f>_xll.qlCalendarAdvance("TARGET",C918,B919,"mf")</f>
        <v>44138</v>
      </c>
      <c r="D919" s="120">
        <f>_xll.xlShmInterpRateFwd($D$3&amp;T(CalculationTrigger2),C919,,5,C920)</f>
        <v>4.0164835006042225E-3</v>
      </c>
      <c r="E919" s="260">
        <f>_xll.xlShmInterpRateFwd($E$3&amp;T(CalculationTrigger2),C919,,5,C920)</f>
        <v>3.9890026309231186E-3</v>
      </c>
      <c r="F919" s="260">
        <f>_xll.xlShmInterpRateFwd($F$3&amp;T(CalculationTrigger2),C919,,5,C920)</f>
        <v>3.8727519683851171E-3</v>
      </c>
      <c r="G919" s="268">
        <f t="shared" si="28"/>
        <v>0.27480869681103909</v>
      </c>
      <c r="H919" s="275">
        <f t="shared" si="29"/>
        <v>1.1625066253800149</v>
      </c>
      <c r="I919" s="250"/>
      <c r="J919" s="251"/>
      <c r="K919" s="251"/>
      <c r="L919" s="251"/>
    </row>
    <row r="920" spans="2:12" x14ac:dyDescent="0.2">
      <c r="B920" s="112" t="s">
        <v>156</v>
      </c>
      <c r="C920" s="113">
        <f>_xll.qlCalendarAdvance("TARGET",C919,B920,"mf")</f>
        <v>44139</v>
      </c>
      <c r="D920" s="120">
        <f>_xll.xlShmInterpRateFwd($D$3&amp;T(CalculationTrigger2),C920,,5,C921)</f>
        <v>4.0230296733008335E-3</v>
      </c>
      <c r="E920" s="260">
        <f>_xll.xlShmInterpRateFwd($E$3&amp;T(CalculationTrigger2),C920,,5,C921)</f>
        <v>3.9955430942168703E-3</v>
      </c>
      <c r="F920" s="260">
        <f>_xll.xlShmInterpRateFwd($F$3&amp;T(CalculationTrigger2),C920,,5,C921)</f>
        <v>3.8792941986547269E-3</v>
      </c>
      <c r="G920" s="268">
        <f t="shared" si="28"/>
        <v>0.27486579083963247</v>
      </c>
      <c r="H920" s="275">
        <f t="shared" si="29"/>
        <v>1.1624889556214333</v>
      </c>
      <c r="I920" s="250"/>
      <c r="J920" s="251"/>
      <c r="K920" s="251"/>
      <c r="L920" s="251"/>
    </row>
    <row r="921" spans="2:12" x14ac:dyDescent="0.2">
      <c r="B921" s="112" t="s">
        <v>156</v>
      </c>
      <c r="C921" s="113">
        <f>_xll.qlCalendarAdvance("TARGET",C920,B921,"mf")</f>
        <v>44140</v>
      </c>
      <c r="D921" s="120">
        <f>_xll.xlShmInterpRateFwd($D$3&amp;T(CalculationTrigger2),C921,,5,C922)</f>
        <v>4.0295791578969257E-3</v>
      </c>
      <c r="E921" s="260">
        <f>_xll.xlShmInterpRateFwd($E$3&amp;T(CalculationTrigger2),C921,,5,C922)</f>
        <v>4.0020863842960431E-3</v>
      </c>
      <c r="F921" s="260">
        <f>_xll.xlShmInterpRateFwd($F$3&amp;T(CalculationTrigger2),C921,,5,C922)</f>
        <v>3.8858367698036307E-3</v>
      </c>
      <c r="G921" s="268">
        <f t="shared" si="28"/>
        <v>0.27492773600882625</v>
      </c>
      <c r="H921" s="275">
        <f t="shared" si="29"/>
        <v>1.1624961449241238</v>
      </c>
      <c r="I921" s="250"/>
      <c r="J921" s="251"/>
      <c r="K921" s="251"/>
      <c r="L921" s="251"/>
    </row>
    <row r="922" spans="2:12" x14ac:dyDescent="0.2">
      <c r="B922" s="112" t="s">
        <v>156</v>
      </c>
      <c r="C922" s="113">
        <f>_xll.qlCalendarAdvance("TARGET",C921,B922,"mf")</f>
        <v>44141</v>
      </c>
      <c r="D922" s="120">
        <f>_xll.xlShmInterpRateFwd($D$3&amp;T(CalculationTrigger2),C922,,5,C923)</f>
        <v>4.042733970790512E-3</v>
      </c>
      <c r="E922" s="260">
        <f>_xll.xlShmInterpRateFwd($E$3&amp;T(CalculationTrigger2),C922,,5,C923)</f>
        <v>4.0152265758989529E-3</v>
      </c>
      <c r="F922" s="260">
        <f>_xll.xlShmInterpRateFwd($F$3&amp;T(CalculationTrigger2),C922,,5,C923)</f>
        <v>3.8989646752455929E-3</v>
      </c>
      <c r="G922" s="268">
        <f t="shared" si="28"/>
        <v>0.27507394891559089</v>
      </c>
      <c r="H922" s="275">
        <f t="shared" si="29"/>
        <v>1.1626190065335993</v>
      </c>
      <c r="I922" s="250"/>
      <c r="J922" s="251"/>
      <c r="K922" s="251"/>
      <c r="L922" s="251"/>
    </row>
    <row r="923" spans="2:12" x14ac:dyDescent="0.2">
      <c r="B923" s="112" t="s">
        <v>156</v>
      </c>
      <c r="C923" s="113">
        <f>_xll.qlCalendarAdvance("TARGET",C922,B923,"mf")</f>
        <v>44144</v>
      </c>
      <c r="D923" s="120">
        <f>_xll.xlShmInterpRateFwd($D$3&amp;T(CalculationTrigger2),C923,,5,C924)</f>
        <v>4.05581032587335E-3</v>
      </c>
      <c r="E923" s="260">
        <f>_xll.xlShmInterpRateFwd($E$3&amp;T(CalculationTrigger2),C923,,5,C924)</f>
        <v>4.0282878912517557E-3</v>
      </c>
      <c r="F923" s="260">
        <f>_xll.xlShmInterpRateFwd($F$3&amp;T(CalculationTrigger2),C923,,5,C924)</f>
        <v>3.9120103778898744E-3</v>
      </c>
      <c r="G923" s="268">
        <f t="shared" si="28"/>
        <v>0.27522434621594233</v>
      </c>
      <c r="H923" s="275">
        <f t="shared" si="29"/>
        <v>1.1627751336188135</v>
      </c>
      <c r="I923" s="250"/>
      <c r="J923" s="251"/>
      <c r="K923" s="251"/>
      <c r="L923" s="251"/>
    </row>
    <row r="924" spans="2:12" x14ac:dyDescent="0.2">
      <c r="B924" s="112" t="s">
        <v>156</v>
      </c>
      <c r="C924" s="113">
        <f>_xll.qlCalendarAdvance("TARGET",C923,B924,"mf")</f>
        <v>44145</v>
      </c>
      <c r="D924" s="120">
        <f>_xll.xlShmInterpRateFwd($D$3&amp;T(CalculationTrigger2),C924,,5,C925)</f>
        <v>4.062376452965445E-3</v>
      </c>
      <c r="E924" s="260">
        <f>_xll.xlShmInterpRateFwd($E$3&amp;T(CalculationTrigger2),C924,,5,C925)</f>
        <v>4.034845374306123E-3</v>
      </c>
      <c r="F924" s="260">
        <f>_xll.xlShmInterpRateFwd($F$3&amp;T(CalculationTrigger2),C924,,5,C925)</f>
        <v>3.9185545897320474E-3</v>
      </c>
      <c r="G924" s="268">
        <f t="shared" si="28"/>
        <v>0.27531078659322022</v>
      </c>
      <c r="H924" s="275">
        <f t="shared" si="29"/>
        <v>1.1629078457407565</v>
      </c>
      <c r="I924" s="250"/>
      <c r="J924" s="251"/>
      <c r="K924" s="251"/>
      <c r="L924" s="251"/>
    </row>
    <row r="925" spans="2:12" x14ac:dyDescent="0.2">
      <c r="B925" s="112" t="s">
        <v>156</v>
      </c>
      <c r="C925" s="113">
        <f>_xll.qlCalendarAdvance("TARGET",C924,B925,"mf")</f>
        <v>44146</v>
      </c>
      <c r="D925" s="120">
        <f>_xll.xlShmInterpRateFwd($D$3&amp;T(CalculationTrigger2),C925,,5,C926)</f>
        <v>4.0689459250673127E-3</v>
      </c>
      <c r="E925" s="260">
        <f>_xll.xlShmInterpRateFwd($E$3&amp;T(CalculationTrigger2),C925,,5,C926)</f>
        <v>4.0414057078543043E-3</v>
      </c>
      <c r="F925" s="260">
        <f>_xll.xlShmInterpRateFwd($F$3&amp;T(CalculationTrigger2),C925,,5,C926)</f>
        <v>3.9250991171262224E-3</v>
      </c>
      <c r="G925" s="268">
        <f t="shared" si="28"/>
        <v>0.27540217213008372</v>
      </c>
      <c r="H925" s="275">
        <f t="shared" si="29"/>
        <v>1.1630659072808196</v>
      </c>
      <c r="I925" s="250"/>
      <c r="J925" s="251"/>
      <c r="K925" s="251"/>
      <c r="L925" s="251"/>
    </row>
    <row r="926" spans="2:12" x14ac:dyDescent="0.2">
      <c r="B926" s="112" t="s">
        <v>156</v>
      </c>
      <c r="C926" s="113">
        <f>_xll.qlCalendarAdvance("TARGET",C925,B926,"mf")</f>
        <v>44147</v>
      </c>
      <c r="D926" s="120">
        <f>_xll.xlShmInterpRateFwd($D$3&amp;T(CalculationTrigger2),C926,,5,C927)</f>
        <v>4.075518747771633E-3</v>
      </c>
      <c r="E926" s="260">
        <f>_xll.xlShmInterpRateFwd($E$3&amp;T(CalculationTrigger2),C926,,5,C927)</f>
        <v>4.047968895665343E-3</v>
      </c>
      <c r="F926" s="260">
        <f>_xll.xlShmInterpRateFwd($F$3&amp;T(CalculationTrigger2),C926,,5,C927)</f>
        <v>3.9316439557768867E-3</v>
      </c>
      <c r="G926" s="268">
        <f t="shared" si="28"/>
        <v>0.27549852106290018</v>
      </c>
      <c r="H926" s="275">
        <f t="shared" si="29"/>
        <v>1.1632493988845625</v>
      </c>
      <c r="I926" s="250"/>
      <c r="J926" s="251"/>
      <c r="K926" s="251"/>
      <c r="L926" s="251"/>
    </row>
    <row r="927" spans="2:12" x14ac:dyDescent="0.2">
      <c r="B927" s="112" t="s">
        <v>156</v>
      </c>
      <c r="C927" s="113">
        <f>_xll.qlCalendarAdvance("TARGET",C926,B927,"mf")</f>
        <v>44148</v>
      </c>
      <c r="D927" s="120">
        <f>_xll.xlShmInterpRateFwd($D$3&amp;T(CalculationTrigger2),C927,,5,C928)</f>
        <v>4.0887213903616285E-3</v>
      </c>
      <c r="E927" s="260">
        <f>_xll.xlShmInterpRateFwd($E$3&amp;T(CalculationTrigger2),C927,,5,C928)</f>
        <v>4.0611499907960208E-3</v>
      </c>
      <c r="F927" s="260">
        <f>_xll.xlShmInterpRateFwd($F$3&amp;T(CalculationTrigger2),C927,,5,C928)</f>
        <v>3.9447772824543004E-3</v>
      </c>
      <c r="G927" s="268">
        <f t="shared" si="28"/>
        <v>0.27571399565607702</v>
      </c>
      <c r="H927" s="275">
        <f t="shared" si="29"/>
        <v>1.1637270834172035</v>
      </c>
      <c r="I927" s="250"/>
      <c r="J927" s="251"/>
      <c r="K927" s="251"/>
      <c r="L927" s="251"/>
    </row>
    <row r="928" spans="2:12" x14ac:dyDescent="0.2">
      <c r="B928" s="112" t="s">
        <v>156</v>
      </c>
      <c r="C928" s="113">
        <f>_xll.qlCalendarAdvance("TARGET",C927,B928,"mf")</f>
        <v>44151</v>
      </c>
      <c r="D928" s="120">
        <f>_xll.xlShmInterpRateFwd($D$3&amp;T(CalculationTrigger2),C928,,5,C929)</f>
        <v>4.1018436551297725E-3</v>
      </c>
      <c r="E928" s="260">
        <f>_xll.xlShmInterpRateFwd($E$3&amp;T(CalculationTrigger2),C928,,5,C929)</f>
        <v>4.0742502692550234E-3</v>
      </c>
      <c r="F928" s="260">
        <f>_xll.xlShmInterpRateFwd($F$3&amp;T(CalculationTrigger2),C928,,5,C929)</f>
        <v>3.9578263390603937E-3</v>
      </c>
      <c r="G928" s="268">
        <f t="shared" si="28"/>
        <v>0.27593385874749055</v>
      </c>
      <c r="H928" s="275">
        <f t="shared" si="29"/>
        <v>1.1642393019462971</v>
      </c>
      <c r="I928" s="250"/>
      <c r="J928" s="251"/>
      <c r="K928" s="251"/>
      <c r="L928" s="251"/>
    </row>
    <row r="929" spans="2:12" x14ac:dyDescent="0.2">
      <c r="B929" s="112" t="s">
        <v>156</v>
      </c>
      <c r="C929" s="113">
        <f>_xll.qlCalendarAdvance("TARGET",C928,B929,"mf")</f>
        <v>44152</v>
      </c>
      <c r="D929" s="120">
        <f>_xll.xlShmInterpRateFwd($D$3&amp;T(CalculationTrigger2),C929,,5,C930)</f>
        <v>4.108433313723482E-3</v>
      </c>
      <c r="E929" s="260">
        <f>_xll.xlShmInterpRateFwd($E$3&amp;T(CalculationTrigger2),C929,,5,C930)</f>
        <v>4.0808277878742714E-3</v>
      </c>
      <c r="F929" s="260">
        <f>_xll.xlShmInterpRateFwd($F$3&amp;T(CalculationTrigger2),C929,,5,C930)</f>
        <v>3.9643726709386309E-3</v>
      </c>
      <c r="G929" s="268">
        <f t="shared" si="28"/>
        <v>0.27605525849210522</v>
      </c>
      <c r="H929" s="275">
        <f t="shared" si="29"/>
        <v>1.1645511693564055</v>
      </c>
      <c r="I929" s="250"/>
      <c r="J929" s="251"/>
      <c r="K929" s="251"/>
      <c r="L929" s="251"/>
    </row>
    <row r="930" spans="2:12" x14ac:dyDescent="0.2">
      <c r="B930" s="112" t="s">
        <v>156</v>
      </c>
      <c r="C930" s="113">
        <f>_xll.qlCalendarAdvance("TARGET",C929,B930,"mf")</f>
        <v>44153</v>
      </c>
      <c r="D930" s="120">
        <f>_xll.xlShmInterpRateFwd($D$3&amp;T(CalculationTrigger2),C930,,5,C931)</f>
        <v>4.1150263561110251E-3</v>
      </c>
      <c r="E930" s="260">
        <f>_xll.xlShmInterpRateFwd($E$3&amp;T(CalculationTrigger2),C930,,5,C931)</f>
        <v>4.0874081844647983E-3</v>
      </c>
      <c r="F930" s="260">
        <f>_xll.xlShmInterpRateFwd($F$3&amp;T(CalculationTrigger2),C930,,5,C931)</f>
        <v>3.9709192887865639E-3</v>
      </c>
      <c r="G930" s="268">
        <f t="shared" si="28"/>
        <v>0.2761817164622683</v>
      </c>
      <c r="H930" s="275">
        <f t="shared" si="29"/>
        <v>1.1648889567823437</v>
      </c>
      <c r="I930" s="250"/>
      <c r="J930" s="251"/>
      <c r="K930" s="251"/>
      <c r="L930" s="251"/>
    </row>
    <row r="931" spans="2:12" x14ac:dyDescent="0.2">
      <c r="B931" s="112" t="s">
        <v>156</v>
      </c>
      <c r="C931" s="113">
        <f>_xll.qlCalendarAdvance("TARGET",C930,B931,"mf")</f>
        <v>44154</v>
      </c>
      <c r="D931" s="120">
        <f>_xll.xlShmInterpRateFwd($D$3&amp;T(CalculationTrigger2),C931,,5,C932)</f>
        <v>4.1216227877229929E-3</v>
      </c>
      <c r="E931" s="260">
        <f>_xll.xlShmInterpRateFwd($E$3&amp;T(CalculationTrigger2),C931,,5,C932)</f>
        <v>4.0939914629577493E-3</v>
      </c>
      <c r="F931" s="260">
        <f>_xll.xlShmInterpRateFwd($F$3&amp;T(CalculationTrigger2),C931,,5,C932)</f>
        <v>3.9774661885112984E-3</v>
      </c>
      <c r="G931" s="268">
        <f t="shared" si="28"/>
        <v>0.27631324765243526</v>
      </c>
      <c r="H931" s="275">
        <f t="shared" si="29"/>
        <v>1.1652527444645093</v>
      </c>
      <c r="I931" s="250"/>
      <c r="J931" s="251"/>
      <c r="K931" s="251"/>
      <c r="L931" s="251"/>
    </row>
    <row r="932" spans="2:12" x14ac:dyDescent="0.2">
      <c r="B932" s="112" t="s">
        <v>156</v>
      </c>
      <c r="C932" s="113">
        <f>_xll.qlCalendarAdvance("TARGET",C931,B932,"mf")</f>
        <v>44155</v>
      </c>
      <c r="D932" s="120">
        <f>_xll.xlShmInterpRateFwd($D$3&amp;T(CalculationTrigger2),C932,,5,C933)</f>
        <v>4.1348738169141907E-3</v>
      </c>
      <c r="E932" s="260">
        <f>_xll.xlShmInterpRateFwd($E$3&amp;T(CalculationTrigger2),C932,,5,C933)</f>
        <v>4.1072138620215351E-3</v>
      </c>
      <c r="F932" s="260">
        <f>_xll.xlShmInterpRateFwd($F$3&amp;T(CalculationTrigger2),C932,,5,C933)</f>
        <v>3.9906045351179847E-3</v>
      </c>
      <c r="G932" s="268">
        <f t="shared" si="28"/>
        <v>0.27659954892655592</v>
      </c>
      <c r="H932" s="275">
        <f t="shared" si="29"/>
        <v>1.1660932690355039</v>
      </c>
      <c r="I932" s="250"/>
      <c r="J932" s="251"/>
      <c r="K932" s="251"/>
      <c r="L932" s="251"/>
    </row>
    <row r="933" spans="2:12" x14ac:dyDescent="0.2">
      <c r="B933" s="112" t="s">
        <v>156</v>
      </c>
      <c r="C933" s="113">
        <f>_xll.qlCalendarAdvance("TARGET",C932,B933,"mf")</f>
        <v>44158</v>
      </c>
      <c r="D933" s="120">
        <f>_xll.xlShmInterpRateFwd($D$3&amp;T(CalculationTrigger2),C933,,5,C934)</f>
        <v>4.1480425176610046E-3</v>
      </c>
      <c r="E933" s="260">
        <f>_xll.xlShmInterpRateFwd($E$3&amp;T(CalculationTrigger2),C933,,5,C934)</f>
        <v>4.1203534746172112E-3</v>
      </c>
      <c r="F933" s="260">
        <f>_xll.xlShmInterpRateFwd($F$3&amp;T(CalculationTrigger2),C933,,5,C934)</f>
        <v>4.0036565207136722E-3</v>
      </c>
      <c r="G933" s="268">
        <f t="shared" si="28"/>
        <v>0.27689043043793371</v>
      </c>
      <c r="H933" s="275">
        <f t="shared" si="29"/>
        <v>1.1669695390353896</v>
      </c>
      <c r="I933" s="250"/>
      <c r="J933" s="251"/>
      <c r="K933" s="251"/>
      <c r="L933" s="251"/>
    </row>
    <row r="934" spans="2:12" x14ac:dyDescent="0.2">
      <c r="B934" s="112" t="s">
        <v>156</v>
      </c>
      <c r="C934" s="113">
        <f>_xll.qlCalendarAdvance("TARGET",C933,B934,"mf")</f>
        <v>44159</v>
      </c>
      <c r="D934" s="120">
        <f>_xll.xlShmInterpRateFwd($D$3&amp;T(CalculationTrigger2),C934,,5,C935)</f>
        <v>4.154655978596513E-3</v>
      </c>
      <c r="E934" s="260">
        <f>_xll.xlShmInterpRateFwd($E$3&amp;T(CalculationTrigger2),C934,,5,C935)</f>
        <v>4.1269512216299872E-3</v>
      </c>
      <c r="F934" s="260">
        <f>_xll.xlShmInterpRateFwd($F$3&amp;T(CalculationTrigger2),C934,,5,C935)</f>
        <v>4.0102047660785616E-3</v>
      </c>
      <c r="G934" s="268">
        <f t="shared" si="28"/>
        <v>0.27704756966525845</v>
      </c>
      <c r="H934" s="275">
        <f t="shared" si="29"/>
        <v>1.1674645555142562</v>
      </c>
      <c r="I934" s="250"/>
      <c r="J934" s="251"/>
      <c r="K934" s="251"/>
      <c r="L934" s="251"/>
    </row>
    <row r="935" spans="2:12" x14ac:dyDescent="0.2">
      <c r="B935" s="112" t="s">
        <v>156</v>
      </c>
      <c r="C935" s="113">
        <f>_xll.qlCalendarAdvance("TARGET",C934,B935,"mf")</f>
        <v>44160</v>
      </c>
      <c r="D935" s="120">
        <f>_xll.xlShmInterpRateFwd($D$3&amp;T(CalculationTrigger2),C935,,5,C936)</f>
        <v>4.1612728619478687E-3</v>
      </c>
      <c r="E935" s="260">
        <f>_xll.xlShmInterpRateFwd($E$3&amp;T(CalculationTrigger2),C935,,5,C936)</f>
        <v>4.1335518742131134E-3</v>
      </c>
      <c r="F935" s="260">
        <f>_xll.xlShmInterpRateFwd($F$3&amp;T(CalculationTrigger2),C935,,5,C936)</f>
        <v>4.0167532679118607E-3</v>
      </c>
      <c r="G935" s="268">
        <f t="shared" si="28"/>
        <v>0.27720987734755276</v>
      </c>
      <c r="H935" s="275">
        <f t="shared" si="29"/>
        <v>1.1679860630125267</v>
      </c>
      <c r="I935" s="250"/>
      <c r="J935" s="251"/>
      <c r="K935" s="251"/>
      <c r="L935" s="251"/>
    </row>
    <row r="936" spans="2:12" x14ac:dyDescent="0.2">
      <c r="B936" s="112" t="s">
        <v>156</v>
      </c>
      <c r="C936" s="113">
        <f>_xll.qlCalendarAdvance("TARGET",C935,B936,"mf")</f>
        <v>44161</v>
      </c>
      <c r="D936" s="120">
        <f>_xll.xlShmInterpRateFwd($D$3&amp;T(CalculationTrigger2),C936,,5,C937)</f>
        <v>4.1678931733888118E-3</v>
      </c>
      <c r="E936" s="260">
        <f>_xll.xlShmInterpRateFwd($E$3&amp;T(CalculationTrigger2),C936,,5,C937)</f>
        <v>4.1401554362166899E-3</v>
      </c>
      <c r="F936" s="260">
        <f>_xll.xlShmInterpRateFwd($F$3&amp;T(CalculationTrigger2),C936,,5,C937)</f>
        <v>4.0233020220801462E-3</v>
      </c>
      <c r="G936" s="268">
        <f t="shared" si="28"/>
        <v>0.27737737172121857</v>
      </c>
      <c r="H936" s="275">
        <f t="shared" si="29"/>
        <v>1.1685341413654373</v>
      </c>
      <c r="I936" s="250"/>
      <c r="J936" s="251"/>
      <c r="K936" s="251"/>
      <c r="L936" s="251"/>
    </row>
    <row r="937" spans="2:12" x14ac:dyDescent="0.2">
      <c r="B937" s="112" t="s">
        <v>156</v>
      </c>
      <c r="C937" s="113">
        <f>_xll.qlCalendarAdvance("TARGET",C936,B937,"mf")</f>
        <v>44162</v>
      </c>
      <c r="D937" s="120">
        <f>_xll.xlShmInterpRateFwd($D$3&amp;T(CalculationTrigger2),C937,,5,C938)</f>
        <v>4.1811931462212492E-3</v>
      </c>
      <c r="E937" s="260">
        <f>_xll.xlShmInterpRateFwd($E$3&amp;T(CalculationTrigger2),C937,,5,C938)</f>
        <v>4.1534195398665163E-3</v>
      </c>
      <c r="F937" s="260">
        <f>_xll.xlShmInterpRateFwd($F$3&amp;T(CalculationTrigger2),C937,,5,C938)</f>
        <v>4.0364449873621514E-3</v>
      </c>
      <c r="G937" s="268">
        <f t="shared" si="28"/>
        <v>0.27773606354732949</v>
      </c>
      <c r="H937" s="275">
        <f t="shared" si="29"/>
        <v>1.169745525043649</v>
      </c>
      <c r="I937" s="250"/>
      <c r="J937" s="251"/>
      <c r="K937" s="251"/>
      <c r="L937" s="251"/>
    </row>
    <row r="938" spans="2:12" x14ac:dyDescent="0.2">
      <c r="B938" s="112" t="s">
        <v>156</v>
      </c>
      <c r="C938" s="113">
        <f>_xll.qlCalendarAdvance("TARGET",C937,B938,"mf")</f>
        <v>44165</v>
      </c>
      <c r="D938" s="120">
        <f>_xll.xlShmInterpRateFwd($D$3&amp;T(CalculationTrigger2),C938,,5,C939)</f>
        <v>4.1944088089846364E-3</v>
      </c>
      <c r="E938" s="260">
        <f>_xll.xlShmInterpRateFwd($E$3&amp;T(CalculationTrigger2),C938,,5,C939)</f>
        <v>4.1665988575042851E-3</v>
      </c>
      <c r="F938" s="260">
        <f>_xll.xlShmInterpRateFwd($F$3&amp;T(CalculationTrigger2),C938,,5,C939)</f>
        <v>4.0494994770437333E-3</v>
      </c>
      <c r="G938" s="268">
        <f t="shared" si="28"/>
        <v>0.27809951480351269</v>
      </c>
      <c r="H938" s="275">
        <f t="shared" si="29"/>
        <v>1.1709938046055179</v>
      </c>
      <c r="I938" s="250"/>
      <c r="J938" s="251"/>
      <c r="K938" s="251"/>
      <c r="L938" s="251"/>
    </row>
    <row r="939" spans="2:12" x14ac:dyDescent="0.2">
      <c r="B939" s="112" t="s">
        <v>156</v>
      </c>
      <c r="C939" s="113">
        <f>_xll.qlCalendarAdvance("TARGET",C938,B939,"mf")</f>
        <v>44166</v>
      </c>
      <c r="D939" s="120">
        <f>_xll.xlShmInterpRateFwd($D$3&amp;T(CalculationTrigger2),C939,,5,C940)</f>
        <v>4.2010463430619434E-3</v>
      </c>
      <c r="E939" s="260">
        <f>_xll.xlShmInterpRateFwd($E$3&amp;T(CalculationTrigger2),C939,,5,C940)</f>
        <v>4.1732170258205244E-3</v>
      </c>
      <c r="F939" s="260">
        <f>_xll.xlShmInterpRateFwd($F$3&amp;T(CalculationTrigger2),C939,,5,C940)</f>
        <v>4.056049429305133E-3</v>
      </c>
      <c r="G939" s="268">
        <f t="shared" si="28"/>
        <v>0.27829317241418949</v>
      </c>
      <c r="H939" s="275">
        <f t="shared" si="29"/>
        <v>1.1716759651539139</v>
      </c>
      <c r="I939" s="250"/>
      <c r="J939" s="251"/>
      <c r="K939" s="251"/>
      <c r="L939" s="251"/>
    </row>
    <row r="940" spans="2:12" x14ac:dyDescent="0.2">
      <c r="B940" s="112" t="s">
        <v>156</v>
      </c>
      <c r="C940" s="113">
        <f>_xll.qlCalendarAdvance("TARGET",C939,B940,"mf")</f>
        <v>44167</v>
      </c>
      <c r="D940" s="120">
        <f>_xll.xlShmInterpRateFwd($D$3&amp;T(CalculationTrigger2),C940,,5,C941)</f>
        <v>4.2076873382987318E-3</v>
      </c>
      <c r="E940" s="260">
        <f>_xll.xlShmInterpRateFwd($E$3&amp;T(CalculationTrigger2),C940,,5,C941)</f>
        <v>4.1798381271846491E-3</v>
      </c>
      <c r="F940" s="260">
        <f>_xll.xlShmInterpRateFwd($F$3&amp;T(CalculationTrigger2),C940,,5,C941)</f>
        <v>4.0625996086146752E-3</v>
      </c>
      <c r="G940" s="268">
        <f t="shared" si="28"/>
        <v>0.27849211114082739</v>
      </c>
      <c r="H940" s="275">
        <f t="shared" si="29"/>
        <v>1.1723851856997383</v>
      </c>
      <c r="I940" s="250"/>
      <c r="J940" s="251"/>
      <c r="K940" s="251"/>
      <c r="L940" s="251"/>
    </row>
    <row r="941" spans="2:12" x14ac:dyDescent="0.2">
      <c r="B941" s="112" t="s">
        <v>156</v>
      </c>
      <c r="C941" s="113">
        <f>_xll.qlCalendarAdvance("TARGET",C940,B941,"mf")</f>
        <v>44168</v>
      </c>
      <c r="D941" s="120">
        <f>_xll.xlShmInterpRateFwd($D$3&amp;T(CalculationTrigger2),C941,,5,C942)</f>
        <v>4.2143318001661286E-3</v>
      </c>
      <c r="E941" s="260">
        <f>_xll.xlShmInterpRateFwd($E$3&amp;T(CalculationTrigger2),C941,,5,C942)</f>
        <v>4.1864621656088593E-3</v>
      </c>
      <c r="F941" s="260">
        <f>_xll.xlShmInterpRateFwd($F$3&amp;T(CalculationTrigger2),C941,,5,C942)</f>
        <v>4.069150010676835E-3</v>
      </c>
      <c r="G941" s="268">
        <f t="shared" si="28"/>
        <v>0.27869634557269385</v>
      </c>
      <c r="H941" s="275">
        <f t="shared" si="29"/>
        <v>1.1731215493202429</v>
      </c>
      <c r="I941" s="250"/>
      <c r="J941" s="251"/>
      <c r="K941" s="251"/>
      <c r="L941" s="251"/>
    </row>
    <row r="942" spans="2:12" x14ac:dyDescent="0.2">
      <c r="B942" s="112" t="s">
        <v>156</v>
      </c>
      <c r="C942" s="113">
        <f>_xll.qlCalendarAdvance("TARGET",C941,B942,"mf")</f>
        <v>44169</v>
      </c>
      <c r="D942" s="120">
        <f>_xll.xlShmInterpRateFwd($D$3&amp;T(CalculationTrigger2),C942,,5,C943)</f>
        <v>4.2276812739954458E-3</v>
      </c>
      <c r="E942" s="260">
        <f>_xll.xlShmInterpRateFwd($E$3&amp;T(CalculationTrigger2),C942,,5,C943)</f>
        <v>4.1997683745460179E-3</v>
      </c>
      <c r="F942" s="260">
        <f>_xll.xlShmInterpRateFwd($F$3&amp;T(CalculationTrigger2),C942,,5,C943)</f>
        <v>4.0822971932809394E-3</v>
      </c>
      <c r="G942" s="268">
        <f t="shared" si="28"/>
        <v>0.27912899449427864</v>
      </c>
      <c r="H942" s="275">
        <f t="shared" si="29"/>
        <v>1.1747118126507854</v>
      </c>
      <c r="I942" s="250"/>
      <c r="J942" s="251"/>
      <c r="K942" s="251"/>
      <c r="L942" s="251"/>
    </row>
    <row r="943" spans="2:12" x14ac:dyDescent="0.2">
      <c r="B943" s="112" t="s">
        <v>156</v>
      </c>
      <c r="C943" s="113">
        <f>_xll.qlCalendarAdvance("TARGET",C942,B943,"mf")</f>
        <v>44172</v>
      </c>
      <c r="D943" s="120">
        <f>_xll.xlShmInterpRateFwd($D$3&amp;T(CalculationTrigger2),C943,,5,C944)</f>
        <v>4.2409444247016887E-3</v>
      </c>
      <c r="E943" s="260">
        <f>_xll.xlShmInterpRateFwd($E$3&amp;T(CalculationTrigger2),C943,,5,C944)</f>
        <v>4.2129877680028632E-3</v>
      </c>
      <c r="F943" s="260">
        <f>_xll.xlShmInterpRateFwd($F$3&amp;T(CalculationTrigger2),C943,,5,C944)</f>
        <v>4.0953537622431535E-3</v>
      </c>
      <c r="G943" s="268">
        <f t="shared" si="28"/>
        <v>0.27956656698825516</v>
      </c>
      <c r="H943" s="275">
        <f t="shared" si="29"/>
        <v>1.1763400575970968</v>
      </c>
      <c r="I943" s="250"/>
      <c r="J943" s="251"/>
      <c r="K943" s="251"/>
      <c r="L943" s="251"/>
    </row>
    <row r="944" spans="2:12" x14ac:dyDescent="0.2">
      <c r="B944" s="112" t="s">
        <v>156</v>
      </c>
      <c r="C944" s="113">
        <f>_xll.qlCalendarAdvance("TARGET",C943,B944,"mf")</f>
        <v>44173</v>
      </c>
      <c r="D944" s="120">
        <f>_xll.xlShmInterpRateFwd($D$3&amp;T(CalculationTrigger2),C944,,5,C945)</f>
        <v>4.2476063027616614E-3</v>
      </c>
      <c r="E944" s="260">
        <f>_xll.xlShmInterpRateFwd($E$3&amp;T(CalculationTrigger2),C944,,5,C945)</f>
        <v>4.2196265504516979E-3</v>
      </c>
      <c r="F944" s="260">
        <f>_xll.xlShmInterpRateFwd($F$3&amp;T(CalculationTrigger2),C944,,5,C945)</f>
        <v>4.1019052148917627E-3</v>
      </c>
      <c r="G944" s="268">
        <f t="shared" si="28"/>
        <v>0.27979752309963479</v>
      </c>
      <c r="H944" s="275">
        <f t="shared" si="29"/>
        <v>1.1772133555993518</v>
      </c>
      <c r="I944" s="250"/>
      <c r="J944" s="251"/>
      <c r="K944" s="251"/>
      <c r="L944" s="251"/>
    </row>
    <row r="945" spans="2:12" x14ac:dyDescent="0.2">
      <c r="B945" s="112" t="s">
        <v>156</v>
      </c>
      <c r="C945" s="113">
        <f>_xll.qlCalendarAdvance("TARGET",C944,B945,"mf")</f>
        <v>44174</v>
      </c>
      <c r="D945" s="120">
        <f>_xll.xlShmInterpRateFwd($D$3&amp;T(CalculationTrigger2),C945,,5,C946)</f>
        <v>4.2542716806032244E-3</v>
      </c>
      <c r="E945" s="260">
        <f>_xll.xlShmInterpRateFwd($E$3&amp;T(CalculationTrigger2),C945,,5,C946)</f>
        <v>4.2262682935070356E-3</v>
      </c>
      <c r="F945" s="260">
        <f>_xll.xlShmInterpRateFwd($F$3&amp;T(CalculationTrigger2),C945,,5,C946)</f>
        <v>4.1084568650061196E-3</v>
      </c>
      <c r="G945" s="268">
        <f t="shared" si="28"/>
        <v>0.28003387096188836</v>
      </c>
      <c r="H945" s="275">
        <f t="shared" si="29"/>
        <v>1.1781142850091595</v>
      </c>
      <c r="I945" s="250"/>
      <c r="J945" s="251"/>
      <c r="K945" s="251"/>
      <c r="L945" s="251"/>
    </row>
    <row r="946" spans="2:12" x14ac:dyDescent="0.2">
      <c r="B946" s="112" t="s">
        <v>156</v>
      </c>
      <c r="C946" s="113">
        <f>_xll.qlCalendarAdvance("TARGET",C945,B946,"mf")</f>
        <v>44175</v>
      </c>
      <c r="D946" s="120">
        <f>_xll.xlShmInterpRateFwd($D$3&amp;T(CalculationTrigger2),C946,,5,C947)</f>
        <v>4.2609405637785607E-3</v>
      </c>
      <c r="E946" s="260">
        <f>_xll.xlShmInterpRateFwd($E$3&amp;T(CalculationTrigger2),C946,,5,C947)</f>
        <v>4.2329130011810817E-3</v>
      </c>
      <c r="F946" s="260">
        <f>_xll.xlShmInterpRateFwd($F$3&amp;T(CalculationTrigger2),C946,,5,C947)</f>
        <v>4.1150087084122679E-3</v>
      </c>
      <c r="G946" s="268">
        <f t="shared" si="28"/>
        <v>0.28027562597478933</v>
      </c>
      <c r="H946" s="275">
        <f t="shared" si="29"/>
        <v>1.179042927688138</v>
      </c>
      <c r="I946" s="250"/>
      <c r="J946" s="251"/>
      <c r="K946" s="251"/>
      <c r="L946" s="251"/>
    </row>
    <row r="947" spans="2:12" x14ac:dyDescent="0.2">
      <c r="B947" s="112" t="s">
        <v>156</v>
      </c>
      <c r="C947" s="113">
        <f>_xll.qlCalendarAdvance("TARGET",C946,B947,"mf")</f>
        <v>44176</v>
      </c>
      <c r="D947" s="120">
        <f>_xll.xlShmInterpRateFwd($D$3&amp;T(CalculationTrigger2),C947,,5,C948)</f>
        <v>4.2743400959701196E-3</v>
      </c>
      <c r="E947" s="260">
        <f>_xll.xlShmInterpRateFwd($E$3&amp;T(CalculationTrigger2),C947,,5,C948)</f>
        <v>4.2462617163747714E-3</v>
      </c>
      <c r="F947" s="260">
        <f>_xll.xlShmInterpRateFwd($F$3&amp;T(CalculationTrigger2),C947,,5,C948)</f>
        <v>4.1281597070451882E-3</v>
      </c>
      <c r="G947" s="268">
        <f t="shared" si="28"/>
        <v>0.28078379595348169</v>
      </c>
      <c r="H947" s="275">
        <f t="shared" si="29"/>
        <v>1.1810200932958326</v>
      </c>
      <c r="I947" s="250"/>
      <c r="J947" s="251"/>
      <c r="K947" s="251"/>
      <c r="L947" s="251"/>
    </row>
    <row r="948" spans="2:12" x14ac:dyDescent="0.2">
      <c r="B948" s="112" t="s">
        <v>156</v>
      </c>
      <c r="C948" s="113">
        <f>_xll.qlCalendarAdvance("TARGET",C947,B948,"mf")</f>
        <v>44179</v>
      </c>
      <c r="D948" s="120">
        <f>_xll.xlShmInterpRateFwd($D$3&amp;T(CalculationTrigger2),C948,,5,C949)</f>
        <v>4.2876512604155849E-3</v>
      </c>
      <c r="E948" s="260">
        <f>_xll.xlShmInterpRateFwd($E$3&amp;T(CalculationTrigger2),C948,,5,C949)</f>
        <v>4.2595215561607473E-3</v>
      </c>
      <c r="F948" s="260">
        <f>_xll.xlShmInterpRateFwd($F$3&amp;T(CalculationTrigger2),C948,,5,C949)</f>
        <v>4.1412179303814845E-3</v>
      </c>
      <c r="G948" s="268">
        <f t="shared" si="28"/>
        <v>0.28129704254837606</v>
      </c>
      <c r="H948" s="275">
        <f t="shared" si="29"/>
        <v>1.1830362577926277</v>
      </c>
      <c r="I948" s="250"/>
      <c r="J948" s="251"/>
      <c r="K948" s="251"/>
      <c r="L948" s="251"/>
    </row>
    <row r="949" spans="2:12" x14ac:dyDescent="0.2">
      <c r="B949" s="112" t="s">
        <v>156</v>
      </c>
      <c r="C949" s="113">
        <f>_xll.qlCalendarAdvance("TARGET",C948,B949,"mf")</f>
        <v>44180</v>
      </c>
      <c r="D949" s="120">
        <f>_xll.xlShmInterpRateFwd($D$3&amp;T(CalculationTrigger2),C949,,5,C950)</f>
        <v>4.294337753218384E-3</v>
      </c>
      <c r="E949" s="260">
        <f>_xll.xlShmInterpRateFwd($E$3&amp;T(CalculationTrigger2),C949,,5,C950)</f>
        <v>4.2661811456931277E-3</v>
      </c>
      <c r="F949" s="260">
        <f>_xll.xlShmInterpRateFwd($F$3&amp;T(CalculationTrigger2),C949,,5,C950)</f>
        <v>4.147770676826746E-3</v>
      </c>
      <c r="G949" s="268">
        <f t="shared" si="28"/>
        <v>0.28156607525256333</v>
      </c>
      <c r="H949" s="275">
        <f t="shared" si="29"/>
        <v>1.1841046886638169</v>
      </c>
      <c r="I949" s="250"/>
      <c r="J949" s="251"/>
      <c r="K949" s="251"/>
      <c r="L949" s="251"/>
    </row>
    <row r="950" spans="2:12" x14ac:dyDescent="0.2">
      <c r="B950" s="112" t="s">
        <v>156</v>
      </c>
      <c r="C950" s="113">
        <f>_xll.qlCalendarAdvance("TARGET",C949,B950,"mf")</f>
        <v>44181</v>
      </c>
      <c r="D950" s="120">
        <f>_xll.xlShmInterpRateFwd($D$3&amp;T(CalculationTrigger2),C950,,5,C951)</f>
        <v>4.3010277844249328E-3</v>
      </c>
      <c r="E950" s="260">
        <f>_xll.xlShmInterpRateFwd($E$3&amp;T(CalculationTrigger2),C950,,5,C951)</f>
        <v>4.2728437233906617E-3</v>
      </c>
      <c r="F950" s="260">
        <f>_xll.xlShmInterpRateFwd($F$3&amp;T(CalculationTrigger2),C950,,5,C951)</f>
        <v>4.154323591317427E-3</v>
      </c>
      <c r="G950" s="268">
        <f t="shared" si="28"/>
        <v>0.28184061034271063</v>
      </c>
      <c r="H950" s="275">
        <f t="shared" si="29"/>
        <v>1.1852013207323473</v>
      </c>
      <c r="I950" s="250"/>
      <c r="J950" s="251"/>
      <c r="K950" s="251"/>
      <c r="L950" s="251"/>
    </row>
    <row r="951" spans="2:12" x14ac:dyDescent="0.2">
      <c r="B951" s="112" t="s">
        <v>156</v>
      </c>
      <c r="C951" s="113">
        <f>_xll.qlCalendarAdvance("TARGET",C950,B951,"mf")</f>
        <v>44182</v>
      </c>
      <c r="D951" s="120">
        <f>_xll.xlShmInterpRateFwd($D$3&amp;T(CalculationTrigger2),C951,,5,C952)</f>
        <v>4.3077213597495197E-3</v>
      </c>
      <c r="E951" s="260">
        <f>_xll.xlShmInterpRateFwd($E$3&amp;T(CalculationTrigger2),C951,,5,C952)</f>
        <v>4.2795092931845139E-3</v>
      </c>
      <c r="F951" s="260">
        <f>_xll.xlShmInterpRateFwd($F$3&amp;T(CalculationTrigger2),C951,,5,C952)</f>
        <v>4.1608766695174736E-3</v>
      </c>
      <c r="G951" s="268">
        <f t="shared" si="28"/>
        <v>0.28212066565005794</v>
      </c>
      <c r="H951" s="275">
        <f t="shared" si="29"/>
        <v>1.1863262366704035</v>
      </c>
      <c r="I951" s="250"/>
      <c r="J951" s="251"/>
      <c r="K951" s="251"/>
      <c r="L951" s="251"/>
    </row>
    <row r="952" spans="2:12" x14ac:dyDescent="0.2">
      <c r="B952" s="112" t="s">
        <v>156</v>
      </c>
      <c r="C952" s="113">
        <f>_xll.qlCalendarAdvance("TARGET",C951,B952,"mf")</f>
        <v>44183</v>
      </c>
      <c r="D952" s="120">
        <f>_xll.xlShmInterpRateFwd($D$3&amp;T(CalculationTrigger2),C952,,5,C953)</f>
        <v>4.3211715079128693E-3</v>
      </c>
      <c r="E952" s="260">
        <f>_xll.xlShmInterpRateFwd($E$3&amp;T(CalculationTrigger2),C952,,5,C953)</f>
        <v>4.2929009155645952E-3</v>
      </c>
      <c r="F952" s="260">
        <f>_xll.xlShmInterpRateFwd($F$3&amp;T(CalculationTrigger2),C952,,5,C953)</f>
        <v>4.1740310827538384E-3</v>
      </c>
      <c r="G952" s="268">
        <f t="shared" si="28"/>
        <v>0.28270592348274109</v>
      </c>
      <c r="H952" s="275">
        <f t="shared" si="29"/>
        <v>1.1886983281075674</v>
      </c>
      <c r="I952" s="250"/>
      <c r="J952" s="251"/>
      <c r="K952" s="251"/>
      <c r="L952" s="251"/>
    </row>
    <row r="953" spans="2:12" x14ac:dyDescent="0.2">
      <c r="B953" s="112" t="s">
        <v>156</v>
      </c>
      <c r="C953" s="113">
        <f>_xll.qlCalendarAdvance("TARGET",C952,B953,"mf")</f>
        <v>44186</v>
      </c>
      <c r="D953" s="120">
        <f>_xll.xlShmInterpRateFwd($D$3&amp;T(CalculationTrigger2),C953,,5,C954)</f>
        <v>4.3345312116511176E-3</v>
      </c>
      <c r="E953" s="260">
        <f>_xll.xlShmInterpRateFwd($E$3&amp;T(CalculationTrigger2),C953,,5,C954)</f>
        <v>4.3062015722706024E-3</v>
      </c>
      <c r="F953" s="260">
        <f>_xll.xlShmInterpRateFwd($F$3&amp;T(CalculationTrigger2),C953,,5,C954)</f>
        <v>4.187090535648399E-3</v>
      </c>
      <c r="G953" s="268">
        <f t="shared" si="28"/>
        <v>0.28329639380515226</v>
      </c>
      <c r="H953" s="275">
        <f t="shared" si="29"/>
        <v>1.1911103662220341</v>
      </c>
      <c r="I953" s="250"/>
      <c r="J953" s="251"/>
      <c r="K953" s="251"/>
      <c r="L953" s="251"/>
    </row>
    <row r="954" spans="2:12" x14ac:dyDescent="0.2">
      <c r="B954" s="112" t="s">
        <v>156</v>
      </c>
      <c r="C954" s="113">
        <f>_xll.qlCalendarAdvance("TARGET",C953,B954,"mf")</f>
        <v>44187</v>
      </c>
      <c r="D954" s="120">
        <f>_xll.xlShmInterpRateFwd($D$3&amp;T(CalculationTrigger2),C954,,5,C955)</f>
        <v>4.3412425899572518E-3</v>
      </c>
      <c r="E954" s="260">
        <f>_xll.xlShmInterpRateFwd($E$3&amp;T(CalculationTrigger2),C954,,5,C955)</f>
        <v>4.3128821616756274E-3</v>
      </c>
      <c r="F954" s="260">
        <f>_xll.xlShmInterpRateFwd($F$3&amp;T(CalculationTrigger2),C954,,5,C955)</f>
        <v>4.1936443693805963E-3</v>
      </c>
      <c r="G954" s="268">
        <f t="shared" si="28"/>
        <v>0.28360428281624417</v>
      </c>
      <c r="H954" s="275">
        <f t="shared" si="29"/>
        <v>1.1923779229503113</v>
      </c>
      <c r="I954" s="250"/>
      <c r="J954" s="251"/>
      <c r="K954" s="251"/>
      <c r="L954" s="251"/>
    </row>
    <row r="955" spans="2:12" x14ac:dyDescent="0.2">
      <c r="B955" s="112" t="s">
        <v>156</v>
      </c>
      <c r="C955" s="113">
        <f>_xll.qlCalendarAdvance("TARGET",C954,B955,"mf")</f>
        <v>44188</v>
      </c>
      <c r="D955" s="120">
        <f>_xll.xlShmInterpRateFwd($D$3&amp;T(CalculationTrigger2),C955,,5,C956)</f>
        <v>4.3479575454514422E-3</v>
      </c>
      <c r="E955" s="260">
        <f>_xll.xlShmInterpRateFwd($E$3&amp;T(CalculationTrigger2),C955,,5,C956)</f>
        <v>4.3195657668450181E-3</v>
      </c>
      <c r="F955" s="260">
        <f>_xll.xlShmInterpRateFwd($F$3&amp;T(CalculationTrigger2),C955,,5,C956)</f>
        <v>4.2001983416162843E-3</v>
      </c>
      <c r="G955" s="268">
        <f t="shared" si="28"/>
        <v>0.28391778606424134</v>
      </c>
      <c r="H955" s="275">
        <f t="shared" si="29"/>
        <v>1.1936742522873374</v>
      </c>
      <c r="I955" s="250"/>
      <c r="J955" s="251"/>
      <c r="K955" s="251"/>
      <c r="L955" s="251"/>
    </row>
    <row r="956" spans="2:12" x14ac:dyDescent="0.2">
      <c r="B956" s="112" t="s">
        <v>156</v>
      </c>
      <c r="C956" s="113">
        <f>_xll.qlCalendarAdvance("TARGET",C955,B956,"mf")</f>
        <v>44189</v>
      </c>
      <c r="D956" s="120">
        <f>_xll.xlShmInterpRateFwd($D$3&amp;T(CalculationTrigger2),C956,,5,C957)</f>
        <v>4.3648411613865677E-3</v>
      </c>
      <c r="E956" s="260">
        <f>_xll.xlShmInterpRateFwd($E$3&amp;T(CalculationTrigger2),C956,,5,C957)</f>
        <v>4.3363671676288915E-3</v>
      </c>
      <c r="F956" s="260">
        <f>_xll.xlShmInterpRateFwd($F$3&amp;T(CalculationTrigger2),C956,,5,C957)</f>
        <v>4.2166569948542286E-3</v>
      </c>
      <c r="G956" s="268">
        <f t="shared" si="28"/>
        <v>0.28473993757676186</v>
      </c>
      <c r="H956" s="275">
        <f t="shared" si="29"/>
        <v>1.1971017277466294</v>
      </c>
      <c r="I956" s="250"/>
      <c r="J956" s="251"/>
      <c r="K956" s="251"/>
      <c r="L956" s="251"/>
    </row>
    <row r="957" spans="2:12" x14ac:dyDescent="0.2">
      <c r="B957" s="112" t="s">
        <v>156</v>
      </c>
      <c r="C957" s="113">
        <f>_xll.qlCalendarAdvance("TARGET",C956,B957,"mf")</f>
        <v>44193</v>
      </c>
      <c r="D957" s="120">
        <f>_xll.xlShmInterpRateFwd($D$3&amp;T(CalculationTrigger2),C957,,5,C958)</f>
        <v>4.3815861740165657E-3</v>
      </c>
      <c r="E957" s="260">
        <f>_xll.xlShmInterpRateFwd($E$3&amp;T(CalculationTrigger2),C957,,5,C958)</f>
        <v>4.3530291663431593E-3</v>
      </c>
      <c r="F957" s="260">
        <f>_xll.xlShmInterpRateFwd($F$3&amp;T(CalculationTrigger2),C957,,5,C958)</f>
        <v>4.2329701321105456E-3</v>
      </c>
      <c r="G957" s="268">
        <f t="shared" si="28"/>
        <v>0.28557007673406415</v>
      </c>
      <c r="H957" s="275">
        <f t="shared" si="29"/>
        <v>1.2005903423261375</v>
      </c>
      <c r="I957" s="250"/>
      <c r="J957" s="251"/>
      <c r="K957" s="251"/>
      <c r="L957" s="251"/>
    </row>
    <row r="958" spans="2:12" x14ac:dyDescent="0.2">
      <c r="B958" s="112" t="s">
        <v>156</v>
      </c>
      <c r="C958" s="113">
        <f>_xll.qlCalendarAdvance("TARGET",C957,B958,"mf")</f>
        <v>44194</v>
      </c>
      <c r="D958" s="120">
        <f>_xll.xlShmInterpRateFwd($D$3&amp;T(CalculationTrigger2),C958,,5,C959)</f>
        <v>4.3883227086679412E-3</v>
      </c>
      <c r="E958" s="260">
        <f>_xll.xlShmInterpRateFwd($E$3&amp;T(CalculationTrigger2),C958,,5,C959)</f>
        <v>4.359730948531748E-3</v>
      </c>
      <c r="F958" s="260">
        <f>_xll.xlShmInterpRateFwd($F$3&amp;T(CalculationTrigger2),C958,,5,C959)</f>
        <v>4.2395248466602789E-3</v>
      </c>
      <c r="G958" s="268">
        <f t="shared" si="28"/>
        <v>0.28591760136193256</v>
      </c>
      <c r="H958" s="275">
        <f t="shared" si="29"/>
        <v>1.2020610187146903</v>
      </c>
      <c r="I958" s="250"/>
      <c r="J958" s="251"/>
      <c r="K958" s="251"/>
      <c r="L958" s="251"/>
    </row>
    <row r="959" spans="2:12" x14ac:dyDescent="0.2">
      <c r="B959" s="112" t="s">
        <v>156</v>
      </c>
      <c r="C959" s="113">
        <f>_xll.qlCalendarAdvance("TARGET",C958,B959,"mf")</f>
        <v>44195</v>
      </c>
      <c r="D959" s="120">
        <f>_xll.xlShmInterpRateFwd($D$3&amp;T(CalculationTrigger2),C959,,5,C960)</f>
        <v>4.3950628591296328E-3</v>
      </c>
      <c r="E959" s="260">
        <f>_xll.xlShmInterpRateFwd($E$3&amp;T(CalculationTrigger2),C959,,5,C960)</f>
        <v>4.3664357740029027E-3</v>
      </c>
      <c r="F959" s="260">
        <f>_xll.xlShmInterpRateFwd($F$3&amp;T(CalculationTrigger2),C959,,5,C960)</f>
        <v>4.2460796700904977E-3</v>
      </c>
      <c r="G959" s="268">
        <f t="shared" si="28"/>
        <v>0.28627085126730134</v>
      </c>
      <c r="H959" s="275">
        <f t="shared" si="29"/>
        <v>1.2035610391240501</v>
      </c>
      <c r="I959" s="250"/>
      <c r="J959" s="251"/>
      <c r="K959" s="251"/>
      <c r="L959" s="251"/>
    </row>
    <row r="960" spans="2:12" x14ac:dyDescent="0.2">
      <c r="B960" s="112" t="s">
        <v>156</v>
      </c>
      <c r="C960" s="113">
        <f>_xll.qlCalendarAdvance("TARGET",C959,B960,"mf")</f>
        <v>44196</v>
      </c>
      <c r="D960" s="120">
        <f>_xll.xlShmInterpRateFwd($D$3&amp;T(CalculationTrigger2),C960,,5,C961)</f>
        <v>4.4120113573697618E-3</v>
      </c>
      <c r="E960" s="260">
        <f>_xll.xlShmInterpRateFwd($E$3&amp;T(CalculationTrigger2),C960,,5,C961)</f>
        <v>4.383292044880918E-3</v>
      </c>
      <c r="F960" s="260">
        <f>_xll.xlShmInterpRateFwd($F$3&amp;T(CalculationTrigger2),C960,,5,C961)</f>
        <v>4.2625419026788309E-3</v>
      </c>
      <c r="G960" s="268">
        <f t="shared" si="28"/>
        <v>0.28719312488843796</v>
      </c>
      <c r="H960" s="275">
        <f t="shared" si="29"/>
        <v>1.2075014220208711</v>
      </c>
      <c r="I960" s="250"/>
      <c r="J960" s="251"/>
      <c r="K960" s="251"/>
      <c r="L960" s="251"/>
    </row>
    <row r="961" spans="2:12" x14ac:dyDescent="0.2">
      <c r="B961" s="112" t="s">
        <v>156</v>
      </c>
      <c r="C961" s="113">
        <f>_xll.qlCalendarAdvance("TARGET",C960,B961,"mf")</f>
        <v>44200</v>
      </c>
      <c r="D961" s="120">
        <f>_xll.xlShmInterpRateFwd($D$3&amp;T(CalculationTrigger2),C961,,5,C962)</f>
        <v>4.4288180430821344E-3</v>
      </c>
      <c r="E961" s="260">
        <f>_xll.xlShmInterpRateFwd($E$3&amp;T(CalculationTrigger2),C961,,5,C962)</f>
        <v>4.4000056885124582E-3</v>
      </c>
      <c r="F961" s="260">
        <f>_xll.xlShmInterpRateFwd($F$3&amp;T(CalculationTrigger2),C961,,5,C962)</f>
        <v>4.2788552740762632E-3</v>
      </c>
      <c r="G961" s="268">
        <f t="shared" si="28"/>
        <v>0.28812354569676157</v>
      </c>
      <c r="H961" s="275">
        <f t="shared" si="29"/>
        <v>1.2115041443619499</v>
      </c>
      <c r="I961" s="250"/>
      <c r="J961" s="251"/>
      <c r="K961" s="251"/>
      <c r="L961" s="251"/>
    </row>
    <row r="962" spans="2:12" x14ac:dyDescent="0.2">
      <c r="B962" s="112" t="s">
        <v>156</v>
      </c>
      <c r="C962" s="113">
        <f>_xll.qlCalendarAdvance("TARGET",C961,B962,"mf")</f>
        <v>44201</v>
      </c>
      <c r="D962" s="120">
        <f>_xll.xlShmInterpRateFwd($D$3&amp;T(CalculationTrigger2),C962,,5,C963)</f>
        <v>4.4355800048399632E-3</v>
      </c>
      <c r="E962" s="260">
        <f>_xll.xlShmInterpRateFwd($E$3&amp;T(CalculationTrigger2),C962,,5,C963)</f>
        <v>4.4067288563552571E-3</v>
      </c>
      <c r="F962" s="260">
        <f>_xll.xlShmInterpRateFwd($F$3&amp;T(CalculationTrigger2),C962,,5,C963)</f>
        <v>4.2854106627307808E-3</v>
      </c>
      <c r="G962" s="268">
        <f t="shared" si="28"/>
        <v>0.28851148484706179</v>
      </c>
      <c r="H962" s="275">
        <f t="shared" si="29"/>
        <v>1.2131819362447629</v>
      </c>
      <c r="I962" s="250"/>
      <c r="J962" s="251"/>
      <c r="K962" s="251"/>
      <c r="L962" s="251"/>
    </row>
    <row r="963" spans="2:12" x14ac:dyDescent="0.2">
      <c r="B963" s="112" t="s">
        <v>156</v>
      </c>
      <c r="C963" s="113">
        <f>_xll.qlCalendarAdvance("TARGET",C962,B963,"mf")</f>
        <v>44202</v>
      </c>
      <c r="D963" s="120">
        <f>_xll.xlShmInterpRateFwd($D$3&amp;T(CalculationTrigger2),C963,,5,C964)</f>
        <v>4.4423456211114664E-3</v>
      </c>
      <c r="E963" s="260">
        <f>_xll.xlShmInterpRateFwd($E$3&amp;T(CalculationTrigger2),C963,,5,C964)</f>
        <v>4.4134550950393793E-3</v>
      </c>
      <c r="F963" s="260">
        <f>_xll.xlShmInterpRateFwd($F$3&amp;T(CalculationTrigger2),C963,,5,C964)</f>
        <v>4.2919661308453688E-3</v>
      </c>
      <c r="G963" s="268">
        <f t="shared" si="28"/>
        <v>0.28890526072087097</v>
      </c>
      <c r="H963" s="275">
        <f t="shared" si="29"/>
        <v>1.2148896419401054</v>
      </c>
      <c r="I963" s="250"/>
      <c r="J963" s="251"/>
      <c r="K963" s="251"/>
      <c r="L963" s="251"/>
    </row>
    <row r="964" spans="2:12" x14ac:dyDescent="0.2">
      <c r="B964" s="112" t="s">
        <v>156</v>
      </c>
      <c r="C964" s="113">
        <f>_xll.qlCalendarAdvance("TARGET",C963,B964,"mf")</f>
        <v>44203</v>
      </c>
      <c r="D964" s="120">
        <f>_xll.xlShmInterpRateFwd($D$3&amp;T(CalculationTrigger2),C964,,5,C965)</f>
        <v>4.4491148974893794E-3</v>
      </c>
      <c r="E964" s="260">
        <f>_xll.xlShmInterpRateFwd($E$3&amp;T(CalculationTrigger2),C964,,5,C965)</f>
        <v>4.420184408536529E-3</v>
      </c>
      <c r="F964" s="260">
        <f>_xll.xlShmInterpRateFwd($F$3&amp;T(CalculationTrigger2),C964,,5,C965)</f>
        <v>4.2985216742055278E-3</v>
      </c>
      <c r="G964" s="268">
        <f t="shared" si="28"/>
        <v>0.28930488952850358</v>
      </c>
      <c r="H964" s="275">
        <f t="shared" si="29"/>
        <v>1.2166273433100121</v>
      </c>
      <c r="I964" s="250"/>
      <c r="J964" s="251"/>
      <c r="K964" s="251"/>
      <c r="L964" s="251"/>
    </row>
    <row r="965" spans="2:12" x14ac:dyDescent="0.2">
      <c r="B965" s="112" t="s">
        <v>156</v>
      </c>
      <c r="C965" s="113">
        <f>_xll.qlCalendarAdvance("TARGET",C964,B965,"mf")</f>
        <v>44204</v>
      </c>
      <c r="D965" s="120">
        <f>_xll.xlShmInterpRateFwd($D$3&amp;T(CalculationTrigger2),C965,,5,C966)</f>
        <v>4.4627202410786309E-3</v>
      </c>
      <c r="E965" s="260">
        <f>_xll.xlShmInterpRateFwd($E$3&amp;T(CalculationTrigger2),C965,,5,C966)</f>
        <v>4.4337071601719862E-3</v>
      </c>
      <c r="F965" s="260">
        <f>_xll.xlShmInterpRateFwd($F$3&amp;T(CalculationTrigger2),C965,,5,C966)</f>
        <v>4.3116839227404224E-3</v>
      </c>
      <c r="G965" s="268">
        <f t="shared" ref="G965:G1028" si="30">(D965-E965)*10000</f>
        <v>0.29013080906644706</v>
      </c>
      <c r="H965" s="275">
        <f t="shared" ref="H965:H1028" si="31">(E965-F965)*10000</f>
        <v>1.2202323743156374</v>
      </c>
      <c r="I965" s="250"/>
      <c r="J965" s="251"/>
      <c r="K965" s="251"/>
      <c r="L965" s="251"/>
    </row>
    <row r="966" spans="2:12" x14ac:dyDescent="0.2">
      <c r="B966" s="112" t="s">
        <v>156</v>
      </c>
      <c r="C966" s="113">
        <f>_xll.qlCalendarAdvance("TARGET",C965,B966,"mf")</f>
        <v>44207</v>
      </c>
      <c r="D966" s="120">
        <f>_xll.xlShmInterpRateFwd($D$3&amp;T(CalculationTrigger2),C966,,5,C967)</f>
        <v>4.4762287144205094E-3</v>
      </c>
      <c r="E966" s="260">
        <f>_xll.xlShmInterpRateFwd($E$3&amp;T(CalculationTrigger2),C966,,5,C967)</f>
        <v>4.4471324889142948E-3</v>
      </c>
      <c r="F966" s="260">
        <f>_xll.xlShmInterpRateFwd($F$3&amp;T(CalculationTrigger2),C966,,5,C967)</f>
        <v>4.3247445156092933E-3</v>
      </c>
      <c r="G966" s="268">
        <f t="shared" si="30"/>
        <v>0.29096225506214551</v>
      </c>
      <c r="H966" s="275">
        <f t="shared" si="31"/>
        <v>1.2238797330500155</v>
      </c>
      <c r="I966" s="250"/>
      <c r="J966" s="251"/>
      <c r="K966" s="251"/>
      <c r="L966" s="251"/>
    </row>
    <row r="967" spans="2:12" x14ac:dyDescent="0.2">
      <c r="B967" s="112" t="s">
        <v>156</v>
      </c>
      <c r="C967" s="113">
        <f>_xll.qlCalendarAdvance("TARGET",C966,B967,"mf")</f>
        <v>44208</v>
      </c>
      <c r="D967" s="120">
        <f>_xll.xlShmInterpRateFwd($D$3&amp;T(CalculationTrigger2),C967,,5,C968)</f>
        <v>4.4830163740868789E-3</v>
      </c>
      <c r="E967" s="260">
        <f>_xll.xlShmInterpRateFwd($E$3&amp;T(CalculationTrigger2),C967,,5,C968)</f>
        <v>4.4538772353227233E-3</v>
      </c>
      <c r="F967" s="260">
        <f>_xll.xlShmInterpRateFwd($F$3&amp;T(CalculationTrigger2),C967,,5,C968)</f>
        <v>4.3313003718987815E-3</v>
      </c>
      <c r="G967" s="268">
        <f t="shared" si="30"/>
        <v>0.29139138764155625</v>
      </c>
      <c r="H967" s="275">
        <f t="shared" si="31"/>
        <v>1.2257686342394183</v>
      </c>
      <c r="I967" s="250"/>
      <c r="J967" s="251"/>
      <c r="K967" s="251"/>
      <c r="L967" s="251"/>
    </row>
    <row r="968" spans="2:12" x14ac:dyDescent="0.2">
      <c r="B968" s="112" t="s">
        <v>156</v>
      </c>
      <c r="C968" s="113">
        <f>_xll.qlCalendarAdvance("TARGET",C967,B968,"mf")</f>
        <v>44209</v>
      </c>
      <c r="D968" s="120">
        <f>_xll.xlShmInterpRateFwd($D$3&amp;T(CalculationTrigger2),C968,,5,C969)</f>
        <v>4.4898077269703331E-3</v>
      </c>
      <c r="E968" s="260">
        <f>_xll.xlShmInterpRateFwd($E$3&amp;T(CalculationTrigger2),C968,,5,C969)</f>
        <v>4.4606250801312716E-3</v>
      </c>
      <c r="F968" s="260">
        <f>_xll.xlShmInterpRateFwd($F$3&amp;T(CalculationTrigger2),C968,,5,C969)</f>
        <v>4.3378562780657971E-3</v>
      </c>
      <c r="G968" s="268">
        <f t="shared" si="30"/>
        <v>0.29182646839061471</v>
      </c>
      <c r="H968" s="275">
        <f t="shared" si="31"/>
        <v>1.2276880206547447</v>
      </c>
      <c r="I968" s="250"/>
      <c r="J968" s="251"/>
      <c r="K968" s="251"/>
      <c r="L968" s="251"/>
    </row>
    <row r="969" spans="2:12" x14ac:dyDescent="0.2">
      <c r="B969" s="112" t="s">
        <v>156</v>
      </c>
      <c r="C969" s="113">
        <f>_xll.qlCalendarAdvance("TARGET",C968,B969,"mf")</f>
        <v>44210</v>
      </c>
      <c r="D969" s="120">
        <f>_xll.xlShmInterpRateFwd($D$3&amp;T(CalculationTrigger2),C969,,5,C970)</f>
        <v>4.4966027786636142E-3</v>
      </c>
      <c r="E969" s="260">
        <f>_xll.xlShmInterpRateFwd($E$3&amp;T(CalculationTrigger2),C969,,5,C970)</f>
        <v>4.4673760272305983E-3</v>
      </c>
      <c r="F969" s="260">
        <f>_xll.xlShmInterpRateFwd($F$3&amp;T(CalculationTrigger2),C969,,5,C970)</f>
        <v>4.3444122300579343E-3</v>
      </c>
      <c r="G969" s="268">
        <f t="shared" si="30"/>
        <v>0.29226751433015891</v>
      </c>
      <c r="H969" s="275">
        <f t="shared" si="31"/>
        <v>1.2296379717266406</v>
      </c>
      <c r="I969" s="250"/>
      <c r="J969" s="251"/>
      <c r="K969" s="251"/>
      <c r="L969" s="251"/>
    </row>
    <row r="970" spans="2:12" x14ac:dyDescent="0.2">
      <c r="B970" s="112" t="s">
        <v>156</v>
      </c>
      <c r="C970" s="113">
        <f>_xll.qlCalendarAdvance("TARGET",C969,B970,"mf")</f>
        <v>44211</v>
      </c>
      <c r="D970" s="120">
        <f>_xll.xlShmInterpRateFwd($D$3&amp;T(CalculationTrigger2),C970,,5,C971)</f>
        <v>4.5102609704191794E-3</v>
      </c>
      <c r="E970" s="260">
        <f>_xll.xlShmInterpRateFwd($E$3&amp;T(CalculationTrigger2),C970,,5,C971)</f>
        <v>4.4809432916092413E-3</v>
      </c>
      <c r="F970" s="260">
        <f>_xll.xlShmInterpRateFwd($F$3&amp;T(CalculationTrigger2),C970,,5,C971)</f>
        <v>4.3575762874396304E-3</v>
      </c>
      <c r="G970" s="268">
        <f t="shared" si="30"/>
        <v>0.29317678809938008</v>
      </c>
      <c r="H970" s="275">
        <f t="shared" si="31"/>
        <v>1.2336700416961093</v>
      </c>
      <c r="I970" s="250"/>
      <c r="J970" s="251"/>
      <c r="K970" s="251"/>
      <c r="L970" s="251"/>
    </row>
    <row r="971" spans="2:12" x14ac:dyDescent="0.2">
      <c r="B971" s="112" t="s">
        <v>156</v>
      </c>
      <c r="C971" s="113">
        <f>_xll.qlCalendarAdvance("TARGET",C970,B971,"mf")</f>
        <v>44214</v>
      </c>
      <c r="D971" s="120">
        <f>_xll.xlShmInterpRateFwd($D$3&amp;T(CalculationTrigger2),C971,,5,C972)</f>
        <v>4.5238200835258108E-3</v>
      </c>
      <c r="E971" s="260">
        <f>_xll.xlShmInterpRateFwd($E$3&amp;T(CalculationTrigger2),C971,,5,C972)</f>
        <v>4.4944109177267504E-3</v>
      </c>
      <c r="F971" s="260">
        <f>_xll.xlShmInterpRateFwd($F$3&amp;T(CalculationTrigger2),C971,,5,C972)</f>
        <v>4.3706364108124481E-3</v>
      </c>
      <c r="G971" s="268">
        <f t="shared" si="30"/>
        <v>0.29409165799060449</v>
      </c>
      <c r="H971" s="275">
        <f t="shared" si="31"/>
        <v>1.2377450691430232</v>
      </c>
      <c r="I971" s="250"/>
      <c r="J971" s="251"/>
      <c r="K971" s="251"/>
      <c r="L971" s="251"/>
    </row>
    <row r="972" spans="2:12" x14ac:dyDescent="0.2">
      <c r="B972" s="112" t="s">
        <v>156</v>
      </c>
      <c r="C972" s="113">
        <f>_xll.qlCalendarAdvance("TARGET",C971,B972,"mf")</f>
        <v>44215</v>
      </c>
      <c r="D972" s="120">
        <f>_xll.xlShmInterpRateFwd($D$3&amp;T(CalculationTrigger2),C972,,5,C973)</f>
        <v>4.5306337119436942E-3</v>
      </c>
      <c r="E972" s="260">
        <f>_xll.xlShmInterpRateFwd($E$3&amp;T(CalculationTrigger2),C972,,5,C973)</f>
        <v>4.501177435490911E-3</v>
      </c>
      <c r="F972" s="260">
        <f>_xll.xlShmInterpRateFwd($F$3&amp;T(CalculationTrigger2),C972,,5,C973)</f>
        <v>4.3771925281858364E-3</v>
      </c>
      <c r="G972" s="268">
        <f t="shared" si="30"/>
        <v>0.29456276452783159</v>
      </c>
      <c r="H972" s="275">
        <f t="shared" si="31"/>
        <v>1.2398490730507454</v>
      </c>
      <c r="I972" s="250"/>
      <c r="J972" s="251"/>
      <c r="K972" s="251"/>
      <c r="L972" s="251"/>
    </row>
    <row r="973" spans="2:12" x14ac:dyDescent="0.2">
      <c r="B973" s="112" t="s">
        <v>156</v>
      </c>
      <c r="C973" s="113">
        <f>_xll.qlCalendarAdvance("TARGET",C972,B973,"mf")</f>
        <v>44216</v>
      </c>
      <c r="D973" s="120">
        <f>_xll.xlShmInterpRateFwd($D$3&amp;T(CalculationTrigger2),C973,,5,C974)</f>
        <v>4.5374510722821226E-3</v>
      </c>
      <c r="E973" s="260">
        <f>_xll.xlShmInterpRateFwd($E$3&amp;T(CalculationTrigger2),C973,,5,C974)</f>
        <v>4.5079470792950696E-3</v>
      </c>
      <c r="F973" s="260">
        <f>_xll.xlShmInterpRateFwd($F$3&amp;T(CalculationTrigger2),C973,,5,C974)</f>
        <v>4.3837486659757518E-3</v>
      </c>
      <c r="G973" s="268">
        <f t="shared" si="30"/>
        <v>0.29503992987052996</v>
      </c>
      <c r="H973" s="275">
        <f t="shared" si="31"/>
        <v>1.2419841331931785</v>
      </c>
      <c r="I973" s="250"/>
      <c r="J973" s="251"/>
      <c r="K973" s="251"/>
      <c r="L973" s="251"/>
    </row>
    <row r="974" spans="2:12" x14ac:dyDescent="0.2">
      <c r="B974" s="112" t="s">
        <v>156</v>
      </c>
      <c r="C974" s="113">
        <f>_xll.qlCalendarAdvance("TARGET",C973,B974,"mf")</f>
        <v>44217</v>
      </c>
      <c r="D974" s="120">
        <f>_xll.xlShmInterpRateFwd($D$3&amp;T(CalculationTrigger2),C974,,5,C975)</f>
        <v>4.5442721700122736E-3</v>
      </c>
      <c r="E974" s="260">
        <f>_xll.xlShmInterpRateFwd($E$3&amp;T(CalculationTrigger2),C974,,5,C975)</f>
        <v>4.5147198528677959E-3</v>
      </c>
      <c r="F974" s="260">
        <f>_xll.xlShmInterpRateFwd($F$3&amp;T(CalculationTrigger2),C974,,5,C975)</f>
        <v>4.3903048199676878E-3</v>
      </c>
      <c r="G974" s="268">
        <f t="shared" si="30"/>
        <v>0.29552317144477747</v>
      </c>
      <c r="H974" s="275">
        <f t="shared" si="31"/>
        <v>1.2441503290010809</v>
      </c>
      <c r="I974" s="250"/>
      <c r="J974" s="251"/>
      <c r="K974" s="251"/>
      <c r="L974" s="251"/>
    </row>
    <row r="975" spans="2:12" x14ac:dyDescent="0.2">
      <c r="B975" s="112" t="s">
        <v>156</v>
      </c>
      <c r="C975" s="113">
        <f>_xll.qlCalendarAdvance("TARGET",C974,B975,"mf")</f>
        <v>44218</v>
      </c>
      <c r="D975" s="120">
        <f>_xll.xlShmInterpRateFwd($D$3&amp;T(CalculationTrigger2),C975,,5,C976)</f>
        <v>4.5579837685412183E-3</v>
      </c>
      <c r="E975" s="260">
        <f>_xll.xlShmInterpRateFwd($E$3&amp;T(CalculationTrigger2),C975,,5,C976)</f>
        <v>4.5283320318287128E-3</v>
      </c>
      <c r="F975" s="260">
        <f>_xll.xlShmInterpRateFwd($F$3&amp;T(CalculationTrigger2),C975,,5,C976)</f>
        <v>4.403470284674668E-3</v>
      </c>
      <c r="G975" s="268">
        <f t="shared" si="30"/>
        <v>0.29651736712505566</v>
      </c>
      <c r="H975" s="275">
        <f t="shared" si="31"/>
        <v>1.2486174715404479</v>
      </c>
      <c r="I975" s="250"/>
      <c r="J975" s="251"/>
      <c r="K975" s="251"/>
      <c r="L975" s="251"/>
    </row>
    <row r="976" spans="2:12" x14ac:dyDescent="0.2">
      <c r="B976" s="112" t="s">
        <v>156</v>
      </c>
      <c r="C976" s="113">
        <f>_xll.qlCalendarAdvance("TARGET",C975,B976,"mf")</f>
        <v>44221</v>
      </c>
      <c r="D976" s="120">
        <f>_xll.xlShmInterpRateFwd($D$3&amp;T(CalculationTrigger2),C976,,5,C977)</f>
        <v>4.5715940460972979E-3</v>
      </c>
      <c r="E976" s="260">
        <f>_xll.xlShmInterpRateFwd($E$3&amp;T(CalculationTrigger2),C976,,5,C977)</f>
        <v>4.5418423250081098E-3</v>
      </c>
      <c r="F976" s="260">
        <f>_xll.xlShmInterpRateFwd($F$3&amp;T(CalculationTrigger2),C976,,5,C977)</f>
        <v>4.4165295138681344E-3</v>
      </c>
      <c r="G976" s="268">
        <f t="shared" si="30"/>
        <v>0.29751721089188099</v>
      </c>
      <c r="H976" s="275">
        <f t="shared" si="31"/>
        <v>1.2531281113997532</v>
      </c>
      <c r="I976" s="250"/>
      <c r="J976" s="251"/>
      <c r="K976" s="251"/>
      <c r="L976" s="251"/>
    </row>
    <row r="977" spans="2:12" x14ac:dyDescent="0.2">
      <c r="B977" s="112" t="s">
        <v>156</v>
      </c>
      <c r="C977" s="113">
        <f>_xll.qlCalendarAdvance("TARGET",C976,B977,"mf")</f>
        <v>44222</v>
      </c>
      <c r="D977" s="120">
        <f>_xll.xlShmInterpRateFwd($D$3&amp;T(CalculationTrigger2),C977,,5,C978)</f>
        <v>4.5784339140695005E-3</v>
      </c>
      <c r="E977" s="260">
        <f>_xll.xlShmInterpRateFwd($E$3&amp;T(CalculationTrigger2),C977,,5,C978)</f>
        <v>4.5486308070399302E-3</v>
      </c>
      <c r="F977" s="260">
        <f>_xll.xlShmInterpRateFwd($F$3&amp;T(CalculationTrigger2),C977,,5,C978)</f>
        <v>4.4230856857741434E-3</v>
      </c>
      <c r="G977" s="268">
        <f t="shared" si="30"/>
        <v>0.29803107029570225</v>
      </c>
      <c r="H977" s="275">
        <f t="shared" si="31"/>
        <v>1.2554512126578681</v>
      </c>
      <c r="I977" s="250"/>
      <c r="J977" s="251"/>
      <c r="K977" s="251"/>
      <c r="L977" s="251"/>
    </row>
    <row r="978" spans="2:12" x14ac:dyDescent="0.2">
      <c r="B978" s="112" t="s">
        <v>156</v>
      </c>
      <c r="C978" s="113">
        <f>_xll.qlCalendarAdvance("TARGET",C977,B978,"mf")</f>
        <v>44223</v>
      </c>
      <c r="D978" s="120">
        <f>_xll.xlShmInterpRateFwd($D$3&amp;T(CalculationTrigger2),C978,,5,C979)</f>
        <v>4.5852775525441888E-3</v>
      </c>
      <c r="E978" s="260">
        <f>_xll.xlShmInterpRateFwd($E$3&amp;T(CalculationTrigger2),C978,,5,C979)</f>
        <v>4.5554224426706163E-3</v>
      </c>
      <c r="F978" s="260">
        <f>_xll.xlShmInterpRateFwd($F$3&amp;T(CalculationTrigger2),C978,,5,C979)</f>
        <v>4.4296418485546022E-3</v>
      </c>
      <c r="G978" s="268">
        <f t="shared" si="30"/>
        <v>0.2985510987357255</v>
      </c>
      <c r="H978" s="275">
        <f t="shared" si="31"/>
        <v>1.2578059411601401</v>
      </c>
      <c r="I978" s="250"/>
      <c r="J978" s="251"/>
      <c r="K978" s="251"/>
      <c r="L978" s="251"/>
    </row>
    <row r="979" spans="2:12" x14ac:dyDescent="0.2">
      <c r="B979" s="112" t="s">
        <v>156</v>
      </c>
      <c r="C979" s="113">
        <f>_xll.qlCalendarAdvance("TARGET",C978,B979,"mf")</f>
        <v>44224</v>
      </c>
      <c r="D979" s="120">
        <f>_xll.xlShmInterpRateFwd($D$3&amp;T(CalculationTrigger2),C979,,5,C980)</f>
        <v>4.5921249672356921E-3</v>
      </c>
      <c r="E979" s="260">
        <f>_xll.xlShmInterpRateFwd($E$3&amp;T(CalculationTrigger2),C979,,5,C980)</f>
        <v>4.5622172356692674E-3</v>
      </c>
      <c r="F979" s="260">
        <f>_xll.xlShmInterpRateFwd($F$3&amp;T(CalculationTrigger2),C979,,5,C980)</f>
        <v>4.4361979980760491E-3</v>
      </c>
      <c r="G979" s="268">
        <f t="shared" si="30"/>
        <v>0.2990773156642465</v>
      </c>
      <c r="H979" s="275">
        <f t="shared" si="31"/>
        <v>1.2601923759321831</v>
      </c>
      <c r="I979" s="250"/>
      <c r="J979" s="251"/>
      <c r="K979" s="251"/>
      <c r="L979" s="251"/>
    </row>
    <row r="980" spans="2:12" x14ac:dyDescent="0.2">
      <c r="B980" s="112" t="s">
        <v>156</v>
      </c>
      <c r="C980" s="113">
        <f>_xll.qlCalendarAdvance("TARGET",C979,B980,"mf")</f>
        <v>44225</v>
      </c>
      <c r="D980" s="120">
        <f>_xll.xlShmInterpRateFwd($D$3&amp;T(CalculationTrigger2),C980,,5,C981)</f>
        <v>4.6058905311758833E-3</v>
      </c>
      <c r="E980" s="260">
        <f>_xll.xlShmInterpRateFwd($E$3&amp;T(CalculationTrigger2),C980,,5,C981)</f>
        <v>4.5758747310602962E-3</v>
      </c>
      <c r="F980" s="260">
        <f>_xll.xlShmInterpRateFwd($F$3&amp;T(CalculationTrigger2),C980,,5,C981)</f>
        <v>4.4493644685453301E-3</v>
      </c>
      <c r="G980" s="268">
        <f t="shared" si="30"/>
        <v>0.30015800115587055</v>
      </c>
      <c r="H980" s="275">
        <f t="shared" si="31"/>
        <v>1.2651026251496618</v>
      </c>
      <c r="I980" s="250"/>
      <c r="J980" s="251"/>
      <c r="K980" s="251"/>
      <c r="L980" s="251"/>
    </row>
    <row r="981" spans="2:12" x14ac:dyDescent="0.2">
      <c r="B981" s="112" t="s">
        <v>156</v>
      </c>
      <c r="C981" s="113">
        <f>_xll.qlCalendarAdvance("TARGET",C980,B981,"mf")</f>
        <v>44228</v>
      </c>
      <c r="D981" s="120">
        <f>_xll.xlShmInterpRateFwd($D$3&amp;T(CalculationTrigger2),C981,,5,C982)</f>
        <v>4.6195524976746566E-3</v>
      </c>
      <c r="E981" s="260">
        <f>_xll.xlShmInterpRateFwd($E$3&amp;T(CalculationTrigger2),C981,,5,C982)</f>
        <v>4.5894280608994916E-3</v>
      </c>
      <c r="F981" s="260">
        <f>_xll.xlShmInterpRateFwd($F$3&amp;T(CalculationTrigger2),C981,,5,C982)</f>
        <v>4.4624223789573036E-3</v>
      </c>
      <c r="G981" s="268">
        <f t="shared" si="30"/>
        <v>0.30124436775164942</v>
      </c>
      <c r="H981" s="275">
        <f t="shared" si="31"/>
        <v>1.2700568194218795</v>
      </c>
      <c r="I981" s="250"/>
      <c r="J981" s="251"/>
      <c r="K981" s="251"/>
      <c r="L981" s="251"/>
    </row>
    <row r="982" spans="2:12" x14ac:dyDescent="0.2">
      <c r="B982" s="112" t="s">
        <v>156</v>
      </c>
      <c r="C982" s="113">
        <f>_xll.qlCalendarAdvance("TARGET",C981,B982,"mf")</f>
        <v>44229</v>
      </c>
      <c r="D982" s="120">
        <f>_xll.xlShmInterpRateFwd($D$3&amp;T(CalculationTrigger2),C982,,5,C983)</f>
        <v>4.6264188759638251E-3</v>
      </c>
      <c r="E982" s="260">
        <f>_xll.xlShmInterpRateFwd($E$3&amp;T(CalculationTrigger2),C982,,5,C983)</f>
        <v>4.5962387001111564E-3</v>
      </c>
      <c r="F982" s="260">
        <f>_xll.xlShmInterpRateFwd($F$3&amp;T(CalculationTrigger2),C982,,5,C983)</f>
        <v>4.4689783987633984E-3</v>
      </c>
      <c r="G982" s="268">
        <f t="shared" si="30"/>
        <v>0.30180175852668678</v>
      </c>
      <c r="H982" s="275">
        <f t="shared" si="31"/>
        <v>1.2726030134775808</v>
      </c>
      <c r="I982" s="250"/>
      <c r="J982" s="251"/>
      <c r="K982" s="251"/>
      <c r="L982" s="251"/>
    </row>
    <row r="983" spans="2:12" x14ac:dyDescent="0.2">
      <c r="B983" s="112" t="s">
        <v>156</v>
      </c>
      <c r="C983" s="113">
        <f>_xll.qlCalendarAdvance("TARGET",C982,B983,"mf")</f>
        <v>44230</v>
      </c>
      <c r="D983" s="120">
        <f>_xll.xlShmInterpRateFwd($D$3&amp;T(CalculationTrigger2),C983,,5,C984)</f>
        <v>4.6332890634590432E-3</v>
      </c>
      <c r="E983" s="260">
        <f>_xll.xlShmInterpRateFwd($E$3&amp;T(CalculationTrigger2),C983,,5,C984)</f>
        <v>4.6030525204400659E-3</v>
      </c>
      <c r="F983" s="260">
        <f>_xll.xlShmInterpRateFwd($F$3&amp;T(CalculationTrigger2),C983,,5,C984)</f>
        <v>4.4755343801044572E-3</v>
      </c>
      <c r="G983" s="268">
        <f t="shared" si="30"/>
        <v>0.3023654301897733</v>
      </c>
      <c r="H983" s="275">
        <f t="shared" si="31"/>
        <v>1.2751814033560867</v>
      </c>
      <c r="I983" s="250"/>
      <c r="J983" s="251"/>
      <c r="K983" s="251"/>
      <c r="L983" s="251"/>
    </row>
    <row r="984" spans="2:12" x14ac:dyDescent="0.2">
      <c r="B984" s="112" t="s">
        <v>156</v>
      </c>
      <c r="C984" s="113">
        <f>_xll.qlCalendarAdvance("TARGET",C983,B984,"mf")</f>
        <v>44231</v>
      </c>
      <c r="D984" s="120">
        <f>_xll.xlShmInterpRateFwd($D$3&amp;T(CalculationTrigger2),C984,,5,C985)</f>
        <v>4.6401630657935998E-3</v>
      </c>
      <c r="E984" s="260">
        <f>_xll.xlShmInterpRateFwd($E$3&amp;T(CalculationTrigger2),C984,,5,C985)</f>
        <v>4.6098695257363745E-3</v>
      </c>
      <c r="F984" s="260">
        <f>_xll.xlShmInterpRateFwd($F$3&amp;T(CalculationTrigger2),C984,,5,C985)</f>
        <v>4.4820903185633443E-3</v>
      </c>
      <c r="G984" s="268">
        <f t="shared" si="30"/>
        <v>0.30293540057225316</v>
      </c>
      <c r="H984" s="275">
        <f t="shared" si="31"/>
        <v>1.277792071730302</v>
      </c>
      <c r="I984" s="250"/>
      <c r="J984" s="251"/>
      <c r="K984" s="251"/>
      <c r="L984" s="251"/>
    </row>
    <row r="985" spans="2:12" x14ac:dyDescent="0.2">
      <c r="B985" s="112" t="s">
        <v>156</v>
      </c>
      <c r="C985" s="113">
        <f>_xll.qlCalendarAdvance("TARGET",C984,B985,"mf")</f>
        <v>44232</v>
      </c>
      <c r="D985" s="120">
        <f>_xll.xlShmInterpRateFwd($D$3&amp;T(CalculationTrigger2),C985,,5,C986)</f>
        <v>4.6539831541159747E-3</v>
      </c>
      <c r="E985" s="260">
        <f>_xll.xlShmInterpRateFwd($E$3&amp;T(CalculationTrigger2),C985,,5,C986)</f>
        <v>4.6235727396338293E-3</v>
      </c>
      <c r="F985" s="260">
        <f>_xll.xlShmInterpRateFwd($F$3&amp;T(CalculationTrigger2),C985,,5,C986)</f>
        <v>4.4952573931605613E-3</v>
      </c>
      <c r="G985" s="268">
        <f t="shared" si="30"/>
        <v>0.30410414482145465</v>
      </c>
      <c r="H985" s="275">
        <f t="shared" si="31"/>
        <v>1.2831534647326799</v>
      </c>
      <c r="I985" s="250"/>
      <c r="J985" s="251"/>
      <c r="K985" s="251"/>
      <c r="L985" s="251"/>
    </row>
    <row r="986" spans="2:12" x14ac:dyDescent="0.2">
      <c r="B986" s="112" t="s">
        <v>156</v>
      </c>
      <c r="C986" s="113">
        <f>_xll.qlCalendarAdvance("TARGET",C985,B986,"mf")</f>
        <v>44235</v>
      </c>
      <c r="D986" s="120">
        <f>_xll.xlShmInterpRateFwd($D$3&amp;T(CalculationTrigger2),C986,,5,C987)</f>
        <v>4.6676973338811711E-3</v>
      </c>
      <c r="E986" s="260">
        <f>_xll.xlShmInterpRateFwd($E$3&amp;T(CalculationTrigger2),C986,,5,C987)</f>
        <v>4.6371694755032878E-3</v>
      </c>
      <c r="F986" s="260">
        <f>_xll.xlShmInterpRateFwd($F$3&amp;T(CalculationTrigger2),C986,,5,C987)</f>
        <v>4.5083135601784027E-3</v>
      </c>
      <c r="G986" s="268">
        <f t="shared" si="30"/>
        <v>0.30527858377883343</v>
      </c>
      <c r="H986" s="275">
        <f t="shared" si="31"/>
        <v>1.288559153248851</v>
      </c>
      <c r="I986" s="250"/>
      <c r="J986" s="251"/>
      <c r="K986" s="251"/>
      <c r="L986" s="251"/>
    </row>
    <row r="987" spans="2:12" x14ac:dyDescent="0.2">
      <c r="B987" s="112" t="s">
        <v>156</v>
      </c>
      <c r="C987" s="113">
        <f>_xll.qlCalendarAdvance("TARGET",C986,B987,"mf")</f>
        <v>44236</v>
      </c>
      <c r="D987" s="120">
        <f>_xll.xlShmInterpRateFwd($D$3&amp;T(CalculationTrigger2),C987,,5,C988)</f>
        <v>4.6745904932097935E-3</v>
      </c>
      <c r="E987" s="260">
        <f>_xll.xlShmInterpRateFwd($E$3&amp;T(CalculationTrigger2),C987,,5,C988)</f>
        <v>4.6440024648072373E-3</v>
      </c>
      <c r="F987" s="260">
        <f>_xll.xlShmInterpRateFwd($F$3&amp;T(CalculationTrigger2),C987,,5,C988)</f>
        <v>4.5148692214544636E-3</v>
      </c>
      <c r="G987" s="268">
        <f t="shared" si="30"/>
        <v>0.30588028402556144</v>
      </c>
      <c r="H987" s="275">
        <f t="shared" si="31"/>
        <v>1.2913324335277372</v>
      </c>
      <c r="I987" s="250"/>
      <c r="J987" s="251"/>
      <c r="K987" s="251"/>
      <c r="L987" s="251"/>
    </row>
    <row r="988" spans="2:12" x14ac:dyDescent="0.2">
      <c r="B988" s="112" t="s">
        <v>156</v>
      </c>
      <c r="C988" s="113">
        <f>_xll.qlCalendarAdvance("TARGET",C987,B988,"mf")</f>
        <v>44237</v>
      </c>
      <c r="D988" s="120">
        <f>_xll.xlShmInterpRateFwd($D$3&amp;T(CalculationTrigger2),C988,,5,C989)</f>
        <v>4.6814875005291284E-3</v>
      </c>
      <c r="E988" s="260">
        <f>_xll.xlShmInterpRateFwd($E$3&amp;T(CalculationTrigger2),C988,,5,C989)</f>
        <v>4.6508386627063256E-3</v>
      </c>
      <c r="F988" s="260">
        <f>_xll.xlShmInterpRateFwd($F$3&amp;T(CalculationTrigger2),C988,,5,C989)</f>
        <v>4.521424814642302E-3</v>
      </c>
      <c r="G988" s="268">
        <f t="shared" si="30"/>
        <v>0.3064883782280276</v>
      </c>
      <c r="H988" s="275">
        <f t="shared" si="31"/>
        <v>1.2941384806402363</v>
      </c>
      <c r="I988" s="250"/>
      <c r="J988" s="251"/>
      <c r="K988" s="251"/>
      <c r="L988" s="251"/>
    </row>
    <row r="989" spans="2:12" x14ac:dyDescent="0.2">
      <c r="B989" s="112" t="s">
        <v>156</v>
      </c>
      <c r="C989" s="113">
        <f>_xll.qlCalendarAdvance("TARGET",C988,B989,"mf")</f>
        <v>44238</v>
      </c>
      <c r="D989" s="120">
        <f>_xll.xlShmInterpRateFwd($D$3&amp;T(CalculationTrigger2),C989,,5,C990)</f>
        <v>4.688388361350904E-3</v>
      </c>
      <c r="E989" s="260">
        <f>_xll.xlShmInterpRateFwd($E$3&amp;T(CalculationTrigger2),C989,,5,C990)</f>
        <v>4.6576780731317595E-3</v>
      </c>
      <c r="F989" s="260">
        <f>_xll.xlShmInterpRateFwd($F$3&amp;T(CalculationTrigger2),C989,,5,C990)</f>
        <v>4.5279803354868762E-3</v>
      </c>
      <c r="G989" s="268">
        <f t="shared" si="30"/>
        <v>0.30710288219144499</v>
      </c>
      <c r="H989" s="275">
        <f t="shared" si="31"/>
        <v>1.2969773764488335</v>
      </c>
      <c r="I989" s="250"/>
      <c r="J989" s="251"/>
      <c r="K989" s="251"/>
      <c r="L989" s="251"/>
    </row>
    <row r="990" spans="2:12" x14ac:dyDescent="0.2">
      <c r="B990" s="112" t="s">
        <v>156</v>
      </c>
      <c r="C990" s="113">
        <f>_xll.qlCalendarAdvance("TARGET",C989,B990,"mf")</f>
        <v>44239</v>
      </c>
      <c r="D990" s="120">
        <f>_xll.xlShmInterpRateFwd($D$3&amp;T(CalculationTrigger2),C990,,5,C991)</f>
        <v>4.7022635331214506E-3</v>
      </c>
      <c r="E990" s="260">
        <f>_xll.xlShmInterpRateFwd($E$3&amp;T(CalculationTrigger2),C990,,5,C991)</f>
        <v>4.6714274078035137E-3</v>
      </c>
      <c r="F990" s="260">
        <f>_xll.xlShmInterpRateFwd($F$3&amp;T(CalculationTrigger2),C990,,5,C991)</f>
        <v>4.5411476126519575E-3</v>
      </c>
      <c r="G990" s="268">
        <f t="shared" si="30"/>
        <v>0.30836125317936813</v>
      </c>
      <c r="H990" s="275">
        <f t="shared" si="31"/>
        <v>1.3027979515155621</v>
      </c>
      <c r="I990" s="250"/>
      <c r="J990" s="251"/>
      <c r="K990" s="251"/>
      <c r="L990" s="251"/>
    </row>
    <row r="991" spans="2:12" x14ac:dyDescent="0.2">
      <c r="B991" s="112" t="s">
        <v>156</v>
      </c>
      <c r="C991" s="113">
        <f>_xll.qlCalendarAdvance("TARGET",C990,B991,"mf")</f>
        <v>44242</v>
      </c>
      <c r="D991" s="120">
        <f>_xll.xlShmInterpRateFwd($D$3&amp;T(CalculationTrigger2),C991,,5,C992)</f>
        <v>4.7160304502211221E-3</v>
      </c>
      <c r="E991" s="260">
        <f>_xll.xlShmInterpRateFwd($E$3&amp;T(CalculationTrigger2),C991,,5,C992)</f>
        <v>4.6850679190452707E-3</v>
      </c>
      <c r="F991" s="260">
        <f>_xll.xlShmInterpRateFwd($F$3&amp;T(CalculationTrigger2),C991,,5,C992)</f>
        <v>4.5542016116689541E-3</v>
      </c>
      <c r="G991" s="268">
        <f t="shared" si="30"/>
        <v>0.30962531175851399</v>
      </c>
      <c r="H991" s="275">
        <f t="shared" si="31"/>
        <v>1.3086630737631655</v>
      </c>
      <c r="I991" s="250"/>
      <c r="J991" s="251"/>
      <c r="K991" s="251"/>
      <c r="L991" s="251"/>
    </row>
    <row r="992" spans="2:12" x14ac:dyDescent="0.2">
      <c r="B992" s="112" t="s">
        <v>156</v>
      </c>
      <c r="C992" s="113">
        <f>_xll.qlCalendarAdvance("TARGET",C991,B992,"mf")</f>
        <v>44243</v>
      </c>
      <c r="D992" s="120">
        <f>_xll.xlShmInterpRateFwd($D$3&amp;T(CalculationTrigger2),C992,,5,C993)</f>
        <v>4.7229506614336241E-3</v>
      </c>
      <c r="E992" s="260">
        <f>_xll.xlShmInterpRateFwd($E$3&amp;T(CalculationTrigger2),C992,,5,C993)</f>
        <v>4.6919234512326343E-3</v>
      </c>
      <c r="F992" s="260">
        <f>_xll.xlShmInterpRateFwd($F$3&amp;T(CalculationTrigger2),C992,,5,C993)</f>
        <v>4.5607567078225532E-3</v>
      </c>
      <c r="G992" s="268">
        <f t="shared" si="30"/>
        <v>0.31027210200989741</v>
      </c>
      <c r="H992" s="275">
        <f t="shared" si="31"/>
        <v>1.3116674341008117</v>
      </c>
      <c r="I992" s="250"/>
      <c r="J992" s="251"/>
      <c r="K992" s="251"/>
      <c r="L992" s="251"/>
    </row>
    <row r="993" spans="2:12" x14ac:dyDescent="0.2">
      <c r="B993" s="112" t="s">
        <v>156</v>
      </c>
      <c r="C993" s="113">
        <f>_xll.qlCalendarAdvance("TARGET",C992,B993,"mf")</f>
        <v>44244</v>
      </c>
      <c r="D993" s="120">
        <f>_xll.xlShmInterpRateFwd($D$3&amp;T(CalculationTrigger2),C993,,5,C994)</f>
        <v>4.7298747593405108E-3</v>
      </c>
      <c r="E993" s="260">
        <f>_xll.xlShmInterpRateFwd($E$3&amp;T(CalculationTrigger2),C993,,5,C994)</f>
        <v>4.6987822196146393E-3</v>
      </c>
      <c r="F993" s="260">
        <f>_xll.xlShmInterpRateFwd($F$3&amp;T(CalculationTrigger2),C993,,5,C994)</f>
        <v>4.5673117063457641E-3</v>
      </c>
      <c r="G993" s="268">
        <f t="shared" si="30"/>
        <v>0.3109253972587156</v>
      </c>
      <c r="H993" s="275">
        <f t="shared" si="31"/>
        <v>1.3147051326887518</v>
      </c>
      <c r="I993" s="250"/>
      <c r="J993" s="251"/>
      <c r="K993" s="251"/>
      <c r="L993" s="251"/>
    </row>
    <row r="994" spans="2:12" x14ac:dyDescent="0.2">
      <c r="B994" s="112" t="s">
        <v>156</v>
      </c>
      <c r="C994" s="113">
        <f>_xll.qlCalendarAdvance("TARGET",C993,B994,"mf")</f>
        <v>44245</v>
      </c>
      <c r="D994" s="120">
        <f>_xll.xlShmInterpRateFwd($D$3&amp;T(CalculationTrigger2),C994,,5,C995)</f>
        <v>4.7368027494535132E-3</v>
      </c>
      <c r="E994" s="260">
        <f>_xll.xlShmInterpRateFwd($E$3&amp;T(CalculationTrigger2),C994,,5,C995)</f>
        <v>4.7056442280414496E-3</v>
      </c>
      <c r="F994" s="260">
        <f>_xll.xlShmInterpRateFwd($F$3&amp;T(CalculationTrigger2),C994,,5,C995)</f>
        <v>4.5738666031051138E-3</v>
      </c>
      <c r="G994" s="268">
        <f t="shared" si="30"/>
        <v>0.31158521412063578</v>
      </c>
      <c r="H994" s="275">
        <f t="shared" si="31"/>
        <v>1.3177762493633578</v>
      </c>
      <c r="I994" s="250"/>
      <c r="J994" s="251"/>
      <c r="K994" s="251"/>
      <c r="L994" s="251"/>
    </row>
    <row r="995" spans="2:12" x14ac:dyDescent="0.2">
      <c r="B995" s="112" t="s">
        <v>156</v>
      </c>
      <c r="C995" s="113">
        <f>_xll.qlCalendarAdvance("TARGET",C994,B995,"mf")</f>
        <v>44246</v>
      </c>
      <c r="D995" s="120">
        <f>_xll.xlShmInterpRateFwd($D$3&amp;T(CalculationTrigger2),C995,,5,C996)</f>
        <v>4.7507335640140516E-3</v>
      </c>
      <c r="E995" s="260">
        <f>_xll.xlShmInterpRateFwd($E$3&amp;T(CalculationTrigger2),C995,,5,C996)</f>
        <v>4.7194400858695303E-3</v>
      </c>
      <c r="F995" s="260">
        <f>_xll.xlShmInterpRateFwd($F$3&amp;T(CalculationTrigger2),C995,,5,C996)</f>
        <v>4.5870336810927177E-3</v>
      </c>
      <c r="G995" s="268">
        <f t="shared" si="30"/>
        <v>0.31293478144521319</v>
      </c>
      <c r="H995" s="275">
        <f t="shared" si="31"/>
        <v>1.324064047768126</v>
      </c>
      <c r="I995" s="250"/>
      <c r="J995" s="251"/>
      <c r="K995" s="251"/>
      <c r="L995" s="251"/>
    </row>
    <row r="996" spans="2:12" x14ac:dyDescent="0.2">
      <c r="B996" s="112" t="s">
        <v>156</v>
      </c>
      <c r="C996" s="113">
        <f>_xll.qlCalendarAdvance("TARGET",C995,B996,"mf")</f>
        <v>44249</v>
      </c>
      <c r="D996" s="120">
        <f>_xll.xlShmInterpRateFwd($D$3&amp;T(CalculationTrigger2),C996,,5,C997)</f>
        <v>4.7645537422824225E-3</v>
      </c>
      <c r="E996" s="260">
        <f>_xll.xlShmInterpRateFwd($E$3&amp;T(CalculationTrigger2),C996,,5,C997)</f>
        <v>4.7331247415909371E-3</v>
      </c>
      <c r="F996" s="260">
        <f>_xll.xlShmInterpRateFwd($F$3&amp;T(CalculationTrigger2),C996,,5,C997)</f>
        <v>4.6000850876460686E-3</v>
      </c>
      <c r="G996" s="268">
        <f t="shared" si="30"/>
        <v>0.31429000691485415</v>
      </c>
      <c r="H996" s="275">
        <f t="shared" si="31"/>
        <v>1.3303965394486847</v>
      </c>
      <c r="I996" s="250"/>
      <c r="J996" s="251"/>
      <c r="K996" s="251"/>
      <c r="L996" s="251"/>
    </row>
    <row r="997" spans="2:12" x14ac:dyDescent="0.2">
      <c r="B997" s="112" t="s">
        <v>156</v>
      </c>
      <c r="C997" s="113">
        <f>_xll.qlCalendarAdvance("TARGET",C996,B997,"mf")</f>
        <v>44250</v>
      </c>
      <c r="D997" s="120">
        <f>_xll.xlShmInterpRateFwd($D$3&amp;T(CalculationTrigger2),C997,,5,C998)</f>
        <v>4.7715012762236048E-3</v>
      </c>
      <c r="E997" s="260">
        <f>_xll.xlShmInterpRateFwd($E$3&amp;T(CalculationTrigger2),C997,,5,C998)</f>
        <v>4.7400030096152014E-3</v>
      </c>
      <c r="F997" s="260">
        <f>_xll.xlShmInterpRateFwd($F$3&amp;T(CalculationTrigger2),C997,,5,C998)</f>
        <v>4.60663941204405E-3</v>
      </c>
      <c r="G997" s="268">
        <f t="shared" si="30"/>
        <v>0.31498266608403352</v>
      </c>
      <c r="H997" s="275">
        <f t="shared" si="31"/>
        <v>1.3336359757115148</v>
      </c>
      <c r="I997" s="250"/>
      <c r="J997" s="251"/>
      <c r="K997" s="251"/>
      <c r="L997" s="251"/>
    </row>
    <row r="998" spans="2:12" x14ac:dyDescent="0.2">
      <c r="B998" s="112" t="s">
        <v>156</v>
      </c>
      <c r="C998" s="113">
        <f>_xll.qlCalendarAdvance("TARGET",C997,B998,"mf")</f>
        <v>44251</v>
      </c>
      <c r="D998" s="120">
        <f>_xll.xlShmInterpRateFwd($D$3&amp;T(CalculationTrigger2),C998,,5,C999)</f>
        <v>4.7784527355223694E-3</v>
      </c>
      <c r="E998" s="260">
        <f>_xll.xlShmInterpRateFwd($E$3&amp;T(CalculationTrigger2),C998,,5,C999)</f>
        <v>4.74688454127155E-3</v>
      </c>
      <c r="F998" s="260">
        <f>_xll.xlShmInterpRateFwd($F$3&amp;T(CalculationTrigger2),C998,,5,C999)</f>
        <v>4.6131936094315424E-3</v>
      </c>
      <c r="G998" s="268">
        <f t="shared" si="30"/>
        <v>0.3156819425081947</v>
      </c>
      <c r="H998" s="275">
        <f t="shared" si="31"/>
        <v>1.3369093184000762</v>
      </c>
      <c r="I998" s="250"/>
      <c r="J998" s="251"/>
      <c r="K998" s="251"/>
      <c r="L998" s="251"/>
    </row>
    <row r="999" spans="2:12" x14ac:dyDescent="0.2">
      <c r="B999" s="112" t="s">
        <v>156</v>
      </c>
      <c r="C999" s="113">
        <f>_xll.qlCalendarAdvance("TARGET",C998,B999,"mf")</f>
        <v>44252</v>
      </c>
      <c r="D999" s="120">
        <f>_xll.xlShmInterpRateFwd($D$3&amp;T(CalculationTrigger2),C999,,5,C1000)</f>
        <v>4.7854081256904569E-3</v>
      </c>
      <c r="E999" s="260">
        <f>_xll.xlShmInterpRateFwd($E$3&amp;T(CalculationTrigger2),C999,,5,C1000)</f>
        <v>4.7537693406532978E-3</v>
      </c>
      <c r="F999" s="260">
        <f>_xll.xlShmInterpRateFwd($F$3&amp;T(CalculationTrigger2),C999,,5,C1000)</f>
        <v>4.6197476754724484E-3</v>
      </c>
      <c r="G999" s="268">
        <f t="shared" si="30"/>
        <v>0.31638785037159045</v>
      </c>
      <c r="H999" s="275">
        <f t="shared" si="31"/>
        <v>1.3402166518084944</v>
      </c>
      <c r="I999" s="250"/>
      <c r="J999" s="251"/>
      <c r="K999" s="251"/>
      <c r="L999" s="251"/>
    </row>
    <row r="1000" spans="2:12" x14ac:dyDescent="0.2">
      <c r="B1000" s="112" t="s">
        <v>156</v>
      </c>
      <c r="C1000" s="113">
        <f>_xll.qlCalendarAdvance("TARGET",C999,B1000,"mf")</f>
        <v>44253</v>
      </c>
      <c r="D1000" s="120">
        <f>_xll.xlShmInterpRateFwd($D$3&amp;T(CalculationTrigger2),C1000,,5,C1001)</f>
        <v>4.7993951425422642E-3</v>
      </c>
      <c r="E1000" s="260">
        <f>_xll.xlShmInterpRateFwd($E$3&amp;T(CalculationTrigger2),C1000,,5,C1001)</f>
        <v>4.7676121241105266E-3</v>
      </c>
      <c r="F1000" s="260">
        <f>_xll.xlShmInterpRateFwd($F$3&amp;T(CalculationTrigger2),C1000,,5,C1001)</f>
        <v>4.6329141526192238E-3</v>
      </c>
      <c r="G1000" s="268">
        <f t="shared" si="30"/>
        <v>0.31783018431737542</v>
      </c>
      <c r="H1000" s="275">
        <f t="shared" si="31"/>
        <v>1.346979714913028</v>
      </c>
      <c r="I1000" s="250"/>
      <c r="J1000" s="251"/>
      <c r="K1000" s="251"/>
      <c r="L1000" s="251"/>
    </row>
    <row r="1001" spans="2:12" x14ac:dyDescent="0.2">
      <c r="B1001" s="112" t="s">
        <v>156</v>
      </c>
      <c r="C1001" s="113">
        <f>_xll.qlCalendarAdvance("TARGET",C1000,B1001,"mf")</f>
        <v>44256</v>
      </c>
      <c r="D1001" s="120">
        <f>_xll.xlShmInterpRateFwd($D$3&amp;T(CalculationTrigger2),C1001,,5,C1002)</f>
        <v>4.813269105655593E-3</v>
      </c>
      <c r="E1001" s="260">
        <f>_xll.xlShmInterpRateFwd($E$3&amp;T(CalculationTrigger2),C1001,,5,C1002)</f>
        <v>4.7813412933291879E-3</v>
      </c>
      <c r="F1001" s="260">
        <f>_xll.xlShmInterpRateFwd($F$3&amp;T(CalculationTrigger2),C1001,,5,C1002)</f>
        <v>4.645962542082261E-3</v>
      </c>
      <c r="G1001" s="268">
        <f t="shared" si="30"/>
        <v>0.31927812326405097</v>
      </c>
      <c r="H1001" s="275">
        <f t="shared" si="31"/>
        <v>1.3537875124692689</v>
      </c>
      <c r="I1001" s="250"/>
      <c r="J1001" s="251"/>
      <c r="K1001" s="251"/>
      <c r="L1001" s="251"/>
    </row>
    <row r="1002" spans="2:12" x14ac:dyDescent="0.2">
      <c r="B1002" s="112" t="s">
        <v>156</v>
      </c>
      <c r="C1002" s="113">
        <f>_xll.qlCalendarAdvance("TARGET",C1001,B1002,"mf")</f>
        <v>44257</v>
      </c>
      <c r="D1002" s="120">
        <f>_xll.xlShmInterpRateFwd($D$3&amp;T(CalculationTrigger2),C1002,,5,C1003)</f>
        <v>4.8202442331301033E-3</v>
      </c>
      <c r="E1002" s="260">
        <f>_xll.xlShmInterpRateFwd($E$3&amp;T(CalculationTrigger2),C1002,,5,C1003)</f>
        <v>4.7882424899414805E-3</v>
      </c>
      <c r="F1002" s="260">
        <f>_xll.xlShmInterpRateFwd($F$3&amp;T(CalculationTrigger2),C1002,,5,C1003)</f>
        <v>4.6525158883344037E-3</v>
      </c>
      <c r="G1002" s="268">
        <f t="shared" si="30"/>
        <v>0.32001743188622872</v>
      </c>
      <c r="H1002" s="275">
        <f t="shared" si="31"/>
        <v>1.3572660160707672</v>
      </c>
      <c r="I1002" s="250"/>
      <c r="J1002" s="251"/>
      <c r="K1002" s="251"/>
      <c r="L1002" s="251"/>
    </row>
    <row r="1003" spans="2:12" x14ac:dyDescent="0.2">
      <c r="B1003" s="112" t="s">
        <v>156</v>
      </c>
      <c r="C1003" s="113">
        <f>_xll.qlCalendarAdvance("TARGET",C1002,B1003,"mf")</f>
        <v>44258</v>
      </c>
      <c r="D1003" s="120">
        <f>_xll.xlShmInterpRateFwd($D$3&amp;T(CalculationTrigger2),C1003,,5,C1004)</f>
        <v>4.8272233245849252E-3</v>
      </c>
      <c r="E1003" s="260">
        <f>_xll.xlShmInterpRateFwd($E$3&amp;T(CalculationTrigger2),C1003,,5,C1004)</f>
        <v>4.7951469778259601E-3</v>
      </c>
      <c r="F1003" s="260">
        <f>_xll.xlShmInterpRateFwd($F$3&amp;T(CalculationTrigger2),C1003,,5,C1004)</f>
        <v>4.6590690779527832E-3</v>
      </c>
      <c r="G1003" s="268">
        <f t="shared" si="30"/>
        <v>0.32076346758965096</v>
      </c>
      <c r="H1003" s="275">
        <f t="shared" si="31"/>
        <v>1.3607789987317691</v>
      </c>
      <c r="I1003" s="250"/>
      <c r="J1003" s="251"/>
      <c r="K1003" s="251"/>
      <c r="L1003" s="251"/>
    </row>
    <row r="1004" spans="2:12" x14ac:dyDescent="0.2">
      <c r="B1004" s="112" t="s">
        <v>156</v>
      </c>
      <c r="C1004" s="113">
        <f>_xll.qlCalendarAdvance("TARGET",C1003,B1004,"mf")</f>
        <v>44259</v>
      </c>
      <c r="D1004" s="120">
        <f>_xll.xlShmInterpRateFwd($D$3&amp;T(CalculationTrigger2),C1004,,5,C1005)</f>
        <v>4.8342063856533779E-3</v>
      </c>
      <c r="E1004" s="260">
        <f>_xll.xlShmInterpRateFwd($E$3&amp;T(CalculationTrigger2),C1004,,5,C1005)</f>
        <v>4.8020547610354214E-3</v>
      </c>
      <c r="F1004" s="260">
        <f>_xll.xlShmInterpRateFwd($F$3&amp;T(CalculationTrigger2),C1004,,5,C1005)</f>
        <v>4.6656221067633936E-3</v>
      </c>
      <c r="G1004" s="268">
        <f t="shared" si="30"/>
        <v>0.32151624617956542</v>
      </c>
      <c r="H1004" s="275">
        <f t="shared" si="31"/>
        <v>1.3643265427202775</v>
      </c>
      <c r="I1004" s="250"/>
      <c r="J1004" s="251"/>
      <c r="K1004" s="251"/>
      <c r="L1004" s="251"/>
    </row>
    <row r="1005" spans="2:12" x14ac:dyDescent="0.2">
      <c r="B1005" s="112" t="s">
        <v>156</v>
      </c>
      <c r="C1005" s="113">
        <f>_xll.qlCalendarAdvance("TARGET",C1004,B1005,"mf")</f>
        <v>44260</v>
      </c>
      <c r="D1005" s="120">
        <f>_xll.xlShmInterpRateFwd($D$3&amp;T(CalculationTrigger2),C1005,,5,C1006)</f>
        <v>4.8482501645029652E-3</v>
      </c>
      <c r="E1005" s="260">
        <f>_xll.xlShmInterpRateFwd($E$3&amp;T(CalculationTrigger2),C1005,,5,C1006)</f>
        <v>4.8159448728511984E-3</v>
      </c>
      <c r="F1005" s="260">
        <f>_xll.xlShmInterpRateFwd($F$3&amp;T(CalculationTrigger2),C1005,,5,C1006)</f>
        <v>4.6787875813094626E-3</v>
      </c>
      <c r="G1005" s="268">
        <f t="shared" si="30"/>
        <v>0.3230529165176681</v>
      </c>
      <c r="H1005" s="275">
        <f t="shared" si="31"/>
        <v>1.3715729154173579</v>
      </c>
      <c r="I1005" s="250"/>
      <c r="J1005" s="251"/>
      <c r="K1005" s="251"/>
      <c r="L1005" s="251"/>
    </row>
    <row r="1006" spans="2:12" x14ac:dyDescent="0.2">
      <c r="B1006" s="112" t="s">
        <v>156</v>
      </c>
      <c r="C1006" s="113">
        <f>_xll.qlCalendarAdvance("TARGET",C1005,B1006,"mf")</f>
        <v>44263</v>
      </c>
      <c r="D1006" s="120">
        <f>_xll.xlShmInterpRateFwd($D$3&amp;T(CalculationTrigger2),C1006,,5,C1007)</f>
        <v>4.8621784360148284E-3</v>
      </c>
      <c r="E1006" s="260">
        <f>_xll.xlShmInterpRateFwd($E$3&amp;T(CalculationTrigger2),C1006,,5,C1007)</f>
        <v>4.8297189242886718E-3</v>
      </c>
      <c r="F1006" s="260">
        <f>_xll.xlShmInterpRateFwd($F$3&amp;T(CalculationTrigger2),C1006,,5,C1007)</f>
        <v>4.691832529313311E-3</v>
      </c>
      <c r="G1006" s="268">
        <f t="shared" si="30"/>
        <v>0.32459511726156548</v>
      </c>
      <c r="H1006" s="275">
        <f t="shared" si="31"/>
        <v>1.3788639497536084</v>
      </c>
      <c r="I1006" s="250"/>
      <c r="J1006" s="251"/>
      <c r="K1006" s="251"/>
      <c r="L1006" s="251"/>
    </row>
    <row r="1007" spans="2:12" x14ac:dyDescent="0.2">
      <c r="B1007" s="112" t="s">
        <v>156</v>
      </c>
      <c r="C1007" s="113">
        <f>_xll.qlCalendarAdvance("TARGET",C1006,B1007,"mf")</f>
        <v>44264</v>
      </c>
      <c r="D1007" s="120">
        <f>_xll.xlShmInterpRateFwd($D$3&amp;T(CalculationTrigger2),C1007,,5,C1008)</f>
        <v>4.8691814277466456E-3</v>
      </c>
      <c r="E1007" s="260">
        <f>_xll.xlShmInterpRateFwd($E$3&amp;T(CalculationTrigger2),C1007,,5,C1008)</f>
        <v>4.8366432424430056E-3</v>
      </c>
      <c r="F1007" s="260">
        <f>_xll.xlShmInterpRateFwd($F$3&amp;T(CalculationTrigger2),C1007,,5,C1008)</f>
        <v>4.6983846907455171E-3</v>
      </c>
      <c r="G1007" s="268">
        <f t="shared" si="30"/>
        <v>0.32538185303639977</v>
      </c>
      <c r="H1007" s="275">
        <f t="shared" si="31"/>
        <v>1.3825855169748853</v>
      </c>
      <c r="I1007" s="250"/>
      <c r="J1007" s="251"/>
      <c r="K1007" s="251"/>
      <c r="L1007" s="251"/>
    </row>
    <row r="1008" spans="2:12" x14ac:dyDescent="0.2">
      <c r="B1008" s="112" t="s">
        <v>156</v>
      </c>
      <c r="C1008" s="113">
        <f>_xll.qlCalendarAdvance("TARGET",C1007,B1008,"mf")</f>
        <v>44265</v>
      </c>
      <c r="D1008" s="120">
        <f>_xll.xlShmInterpRateFwd($D$3&amp;T(CalculationTrigger2),C1008,,5,C1009)</f>
        <v>4.8761884222031284E-3</v>
      </c>
      <c r="E1008" s="260">
        <f>_xll.xlShmInterpRateFwd($E$3&amp;T(CalculationTrigger2),C1008,,5,C1009)</f>
        <v>4.8435708794691435E-3</v>
      </c>
      <c r="F1008" s="260">
        <f>_xll.xlShmInterpRateFwd($F$3&amp;T(CalculationTrigger2),C1008,,5,C1009)</f>
        <v>4.7049366660827539E-3</v>
      </c>
      <c r="G1008" s="268">
        <f t="shared" si="30"/>
        <v>0.326175427339849</v>
      </c>
      <c r="H1008" s="275">
        <f t="shared" si="31"/>
        <v>1.3863421338638962</v>
      </c>
      <c r="I1008" s="250"/>
      <c r="J1008" s="251"/>
      <c r="K1008" s="251"/>
      <c r="L1008" s="251"/>
    </row>
    <row r="1009" spans="2:12" x14ac:dyDescent="0.2">
      <c r="B1009" s="112" t="s">
        <v>156</v>
      </c>
      <c r="C1009" s="113">
        <f>_xll.qlCalendarAdvance("TARGET",C1008,B1009,"mf")</f>
        <v>44266</v>
      </c>
      <c r="D1009" s="120">
        <f>_xll.xlShmInterpRateFwd($D$3&amp;T(CalculationTrigger2),C1009,,5,C1010)</f>
        <v>4.8831994249365568E-3</v>
      </c>
      <c r="E1009" s="260">
        <f>_xll.xlShmInterpRateFwd($E$3&amp;T(CalculationTrigger2),C1009,,5,C1010)</f>
        <v>4.8505018392577866E-3</v>
      </c>
      <c r="F1009" s="260">
        <f>_xll.xlShmInterpRateFwd($F$3&amp;T(CalculationTrigger2),C1009,,5,C1010)</f>
        <v>4.7114884510294375E-3</v>
      </c>
      <c r="G1009" s="268">
        <f t="shared" si="30"/>
        <v>0.32697585678770175</v>
      </c>
      <c r="H1009" s="275">
        <f t="shared" si="31"/>
        <v>1.390133882283491</v>
      </c>
      <c r="I1009" s="250"/>
      <c r="J1009" s="251"/>
      <c r="K1009" s="251"/>
      <c r="L1009" s="251"/>
    </row>
    <row r="1010" spans="2:12" x14ac:dyDescent="0.2">
      <c r="B1010" s="112" t="s">
        <v>156</v>
      </c>
      <c r="C1010" s="113">
        <f>_xll.qlCalendarAdvance("TARGET",C1009,B1010,"mf")</f>
        <v>44267</v>
      </c>
      <c r="D1010" s="120">
        <f>_xll.xlShmInterpRateFwd($D$3&amp;T(CalculationTrigger2),C1010,,5,C1011)</f>
        <v>4.8973005257009518E-3</v>
      </c>
      <c r="E1010" s="260">
        <f>_xll.xlShmInterpRateFwd($E$3&amp;T(CalculationTrigger2),C1010,,5,C1011)</f>
        <v>4.8644396823677638E-3</v>
      </c>
      <c r="F1010" s="260">
        <f>_xll.xlShmInterpRateFwd($F$3&amp;T(CalculationTrigger2),C1010,,5,C1011)</f>
        <v>4.7246525212640772E-3</v>
      </c>
      <c r="G1010" s="268">
        <f t="shared" si="30"/>
        <v>0.32860843333188011</v>
      </c>
      <c r="H1010" s="275">
        <f t="shared" si="31"/>
        <v>1.3978716110368654</v>
      </c>
      <c r="I1010" s="250"/>
      <c r="J1010" s="251"/>
      <c r="K1010" s="251"/>
      <c r="L1010" s="251"/>
    </row>
    <row r="1011" spans="2:12" x14ac:dyDescent="0.2">
      <c r="B1011" s="112" t="s">
        <v>156</v>
      </c>
      <c r="C1011" s="113">
        <f>_xll.qlCalendarAdvance("TARGET",C1010,B1011,"mf")</f>
        <v>44270</v>
      </c>
      <c r="D1011" s="120">
        <f>_xll.xlShmInterpRateFwd($D$3&amp;T(CalculationTrigger2),C1011,,5,C1012)</f>
        <v>4.9112836288748747E-3</v>
      </c>
      <c r="E1011" s="260">
        <f>_xll.xlShmInterpRateFwd($E$3&amp;T(CalculationTrigger2),C1011,,5,C1012)</f>
        <v>4.878258984661989E-3</v>
      </c>
      <c r="F1011" s="260">
        <f>_xll.xlShmInterpRateFwd($F$3&amp;T(CalculationTrigger2),C1011,,5,C1012)</f>
        <v>4.7376936033493508E-3</v>
      </c>
      <c r="G1011" s="268">
        <f t="shared" si="30"/>
        <v>0.33024644212885712</v>
      </c>
      <c r="H1011" s="275">
        <f t="shared" si="31"/>
        <v>1.405653813126382</v>
      </c>
      <c r="I1011" s="250"/>
      <c r="J1011" s="251"/>
      <c r="K1011" s="251"/>
      <c r="L1011" s="251"/>
    </row>
    <row r="1012" spans="2:12" x14ac:dyDescent="0.2">
      <c r="B1012" s="112" t="s">
        <v>156</v>
      </c>
      <c r="C1012" s="113">
        <f>_xll.qlCalendarAdvance("TARGET",C1011,B1012,"mf")</f>
        <v>44271</v>
      </c>
      <c r="D1012" s="120">
        <f>_xll.xlShmInterpRateFwd($D$3&amp;T(CalculationTrigger2),C1012,,5,C1013)</f>
        <v>4.9183147556694029E-3</v>
      </c>
      <c r="E1012" s="260">
        <f>_xll.xlShmInterpRateFwd($E$3&amp;T(CalculationTrigger2),C1012,,5,C1013)</f>
        <v>4.8852066172721201E-3</v>
      </c>
      <c r="F1012" s="260">
        <f>_xll.xlShmInterpRateFwd($F$3&amp;T(CalculationTrigger2),C1012,,5,C1013)</f>
        <v>4.7442443734899368E-3</v>
      </c>
      <c r="G1012" s="268">
        <f t="shared" si="30"/>
        <v>0.33108138397282794</v>
      </c>
      <c r="H1012" s="275">
        <f t="shared" si="31"/>
        <v>1.4096224378218336</v>
      </c>
      <c r="I1012" s="250"/>
      <c r="J1012" s="251"/>
      <c r="K1012" s="251"/>
      <c r="L1012" s="251"/>
    </row>
    <row r="1013" spans="2:12" x14ac:dyDescent="0.2">
      <c r="B1013" s="112" t="s">
        <v>156</v>
      </c>
      <c r="C1013" s="113">
        <f>_xll.qlCalendarAdvance("TARGET",C1012,B1013,"mf")</f>
        <v>44272</v>
      </c>
      <c r="D1013" s="120">
        <f>_xll.xlShmInterpRateFwd($D$3&amp;T(CalculationTrigger2),C1013,,5,C1014)</f>
        <v>4.9253499239735312E-3</v>
      </c>
      <c r="E1013" s="260">
        <f>_xll.xlShmInterpRateFwd($E$3&amp;T(CalculationTrigger2),C1013,,5,C1014)</f>
        <v>4.89215759627266E-3</v>
      </c>
      <c r="F1013" s="260">
        <f>_xll.xlShmInterpRateFwd($F$3&amp;T(CalculationTrigger2),C1013,,5,C1014)</f>
        <v>4.7507949279932682E-3</v>
      </c>
      <c r="G1013" s="268">
        <f t="shared" si="30"/>
        <v>0.33192327700871244</v>
      </c>
      <c r="H1013" s="275">
        <f t="shared" si="31"/>
        <v>1.4136266827939181</v>
      </c>
      <c r="I1013" s="250"/>
      <c r="J1013" s="251"/>
      <c r="K1013" s="251"/>
      <c r="L1013" s="251"/>
    </row>
    <row r="1014" spans="2:12" x14ac:dyDescent="0.2">
      <c r="B1014" s="112" t="s">
        <v>156</v>
      </c>
      <c r="C1014" s="113">
        <f>_xll.qlCalendarAdvance("TARGET",C1013,B1014,"mf")</f>
        <v>44273</v>
      </c>
      <c r="D1014" s="120">
        <f>_xll.xlShmInterpRateFwd($D$3&amp;T(CalculationTrigger2),C1014,,5,C1015)</f>
        <v>4.9323891391369248E-3</v>
      </c>
      <c r="E1014" s="260">
        <f>_xll.xlShmInterpRateFwd($E$3&amp;T(CalculationTrigger2),C1014,,5,C1015)</f>
        <v>4.8991119255948415E-3</v>
      </c>
      <c r="F1014" s="260">
        <f>_xll.xlShmInterpRateFwd($F$3&amp;T(CalculationTrigger2),C1014,,5,C1015)</f>
        <v>4.7573452625637577E-3</v>
      </c>
      <c r="G1014" s="268">
        <f t="shared" si="30"/>
        <v>0.33277213542083284</v>
      </c>
      <c r="H1014" s="275">
        <f t="shared" si="31"/>
        <v>1.4176666303108381</v>
      </c>
      <c r="I1014" s="250"/>
      <c r="J1014" s="251"/>
      <c r="K1014" s="251"/>
      <c r="L1014" s="251"/>
    </row>
    <row r="1015" spans="2:12" x14ac:dyDescent="0.2">
      <c r="B1015" s="112" t="s">
        <v>156</v>
      </c>
      <c r="C1015" s="113">
        <f>_xll.qlCalendarAdvance("TARGET",C1014,B1015,"mf")</f>
        <v>44274</v>
      </c>
      <c r="D1015" s="120">
        <f>_xll.xlShmInterpRateFwd($D$3&amp;T(CalculationTrigger2),C1015,,5,C1016)</f>
        <v>4.9465481219219884E-3</v>
      </c>
      <c r="E1015" s="260">
        <f>_xll.xlShmInterpRateFwd($E$3&amp;T(CalculationTrigger2),C1015,,5,C1016)</f>
        <v>4.9130979029825585E-3</v>
      </c>
      <c r="F1015" s="260">
        <f>_xll.xlShmInterpRateFwd($F$3&amp;T(CalculationTrigger2),C1015,,5,C1016)</f>
        <v>4.7705075265523384E-3</v>
      </c>
      <c r="G1015" s="268">
        <f t="shared" si="30"/>
        <v>0.33450218939429927</v>
      </c>
      <c r="H1015" s="275">
        <f t="shared" si="31"/>
        <v>1.4259037643022006</v>
      </c>
      <c r="I1015" s="250"/>
      <c r="J1015" s="251"/>
      <c r="K1015" s="251"/>
      <c r="L1015" s="251"/>
    </row>
    <row r="1016" spans="2:12" x14ac:dyDescent="0.2">
      <c r="B1016" s="112" t="s">
        <v>156</v>
      </c>
      <c r="C1016" s="113">
        <f>_xll.qlCalendarAdvance("TARGET",C1015,B1016,"mf")</f>
        <v>44277</v>
      </c>
      <c r="D1016" s="120">
        <f>_xll.xlShmInterpRateFwd($D$3&amp;T(CalculationTrigger2),C1016,,5,C1017)</f>
        <v>4.9605865797531434E-3</v>
      </c>
      <c r="E1016" s="260">
        <f>_xll.xlShmInterpRateFwd($E$3&amp;T(CalculationTrigger2),C1016,,5,C1017)</f>
        <v>4.9269628246030837E-3</v>
      </c>
      <c r="F1016" s="260">
        <f>_xll.xlShmInterpRateFwd($F$3&amp;T(CalculationTrigger2),C1016,,5,C1017)</f>
        <v>4.7835443184422064E-3</v>
      </c>
      <c r="G1016" s="268">
        <f t="shared" si="30"/>
        <v>0.33623755150059659</v>
      </c>
      <c r="H1016" s="275">
        <f t="shared" si="31"/>
        <v>1.434185061608773</v>
      </c>
      <c r="I1016" s="250"/>
      <c r="J1016" s="251"/>
      <c r="K1016" s="251"/>
      <c r="L1016" s="251"/>
    </row>
    <row r="1017" spans="2:12" x14ac:dyDescent="0.2">
      <c r="B1017" s="112" t="s">
        <v>156</v>
      </c>
      <c r="C1017" s="113">
        <f>_xll.qlCalendarAdvance("TARGET",C1016,B1017,"mf")</f>
        <v>44278</v>
      </c>
      <c r="D1017" s="120">
        <f>_xll.xlShmInterpRateFwd($D$3&amp;T(CalculationTrigger2),C1017,,5,C1018)</f>
        <v>4.9676461124972199E-3</v>
      </c>
      <c r="E1017" s="260">
        <f>_xll.xlShmInterpRateFwd($E$3&amp;T(CalculationTrigger2),C1017,,5,C1018)</f>
        <v>4.9339339645019858E-3</v>
      </c>
      <c r="F1017" s="260">
        <f>_xll.xlShmInterpRateFwd($F$3&amp;T(CalculationTrigger2),C1017,,5,C1018)</f>
        <v>4.7900934906166589E-3</v>
      </c>
      <c r="G1017" s="268">
        <f t="shared" si="30"/>
        <v>0.33712147995234099</v>
      </c>
      <c r="H1017" s="275">
        <f t="shared" si="31"/>
        <v>1.4384047388532692</v>
      </c>
      <c r="I1017" s="250"/>
      <c r="J1017" s="251"/>
      <c r="K1017" s="251"/>
      <c r="L1017" s="251"/>
    </row>
    <row r="1018" spans="2:12" x14ac:dyDescent="0.2">
      <c r="B1018" s="112" t="s">
        <v>156</v>
      </c>
      <c r="C1018" s="113">
        <f>_xll.qlCalendarAdvance("TARGET",C1017,B1018,"mf")</f>
        <v>44279</v>
      </c>
      <c r="D1018" s="120">
        <f>_xll.xlShmInterpRateFwd($D$3&amp;T(CalculationTrigger2),C1018,,5,C1019)</f>
        <v>4.974709725373787E-3</v>
      </c>
      <c r="E1018" s="260">
        <f>_xll.xlShmInterpRateFwd($E$3&amp;T(CalculationTrigger2),C1018,,5,C1019)</f>
        <v>4.9409084783504659E-3</v>
      </c>
      <c r="F1018" s="260">
        <f>_xll.xlShmInterpRateFwd($F$3&amp;T(CalculationTrigger2),C1018,,5,C1019)</f>
        <v>4.7966424177736406E-3</v>
      </c>
      <c r="G1018" s="268">
        <f t="shared" si="30"/>
        <v>0.3380124702332104</v>
      </c>
      <c r="H1018" s="275">
        <f t="shared" si="31"/>
        <v>1.4426606057682534</v>
      </c>
      <c r="I1018" s="250"/>
      <c r="J1018" s="251"/>
      <c r="K1018" s="251"/>
      <c r="L1018" s="251"/>
    </row>
    <row r="1019" spans="2:12" x14ac:dyDescent="0.2">
      <c r="B1019" s="112" t="s">
        <v>156</v>
      </c>
      <c r="C1019" s="113">
        <f>_xll.qlCalendarAdvance("TARGET",C1018,B1019,"mf")</f>
        <v>44280</v>
      </c>
      <c r="D1019" s="120">
        <f>_xll.xlShmInterpRateFwd($D$3&amp;T(CalculationTrigger2),C1019,,5,C1020)</f>
        <v>4.9817774238540922E-3</v>
      </c>
      <c r="E1019" s="260">
        <f>_xll.xlShmInterpRateFwd($E$3&amp;T(CalculationTrigger2),C1019,,5,C1020)</f>
        <v>4.9478863700392357E-3</v>
      </c>
      <c r="F1019" s="260">
        <f>_xll.xlShmInterpRateFwd($F$3&amp;T(CalculationTrigger2),C1019,,5,C1020)</f>
        <v>4.8031910954149373E-3</v>
      </c>
      <c r="G1019" s="268">
        <f t="shared" si="30"/>
        <v>0.3389105381485652</v>
      </c>
      <c r="H1019" s="275">
        <f t="shared" si="31"/>
        <v>1.4469527462429836</v>
      </c>
      <c r="I1019" s="250"/>
      <c r="J1019" s="251"/>
      <c r="K1019" s="251"/>
      <c r="L1019" s="251"/>
    </row>
    <row r="1020" spans="2:12" x14ac:dyDescent="0.2">
      <c r="B1020" s="112" t="s">
        <v>156</v>
      </c>
      <c r="C1020" s="113">
        <f>_xll.qlCalendarAdvance("TARGET",C1019,B1020,"mf")</f>
        <v>44281</v>
      </c>
      <c r="D1020" s="120">
        <f>_xll.xlShmInterpRateFwd($D$3&amp;T(CalculationTrigger2),C1020,,5,C1021)</f>
        <v>4.9959948489598826E-3</v>
      </c>
      <c r="E1020" s="260">
        <f>_xll.xlShmInterpRateFwd($E$3&amp;T(CalculationTrigger2),C1020,,5,C1021)</f>
        <v>4.9619208849695116E-3</v>
      </c>
      <c r="F1020" s="260">
        <f>_xll.xlShmInterpRateFwd($F$3&amp;T(CalculationTrigger2),C1020,,5,C1021)</f>
        <v>4.8163511513337233E-3</v>
      </c>
      <c r="G1020" s="268">
        <f t="shared" si="30"/>
        <v>0.34073963990370948</v>
      </c>
      <c r="H1020" s="275">
        <f t="shared" si="31"/>
        <v>1.4556973363578831</v>
      </c>
      <c r="I1020" s="250"/>
      <c r="J1020" s="251"/>
      <c r="K1020" s="251"/>
      <c r="L1020" s="251"/>
    </row>
    <row r="1021" spans="2:12" x14ac:dyDescent="0.2">
      <c r="B1021" s="112" t="s">
        <v>156</v>
      </c>
      <c r="C1021" s="113">
        <f>_xll.qlCalendarAdvance("TARGET",C1020,B1021,"mf")</f>
        <v>44284</v>
      </c>
      <c r="D1021" s="120">
        <f>_xll.xlShmInterpRateFwd($D$3&amp;T(CalculationTrigger2),C1021,,5,C1022)</f>
        <v>5.0100891843318281E-3</v>
      </c>
      <c r="E1021" s="260">
        <f>_xll.xlShmInterpRateFwd($E$3&amp;T(CalculationTrigger2),C1021,,5,C1022)</f>
        <v>4.9758317942677774E-3</v>
      </c>
      <c r="F1021" s="260">
        <f>_xll.xlShmInterpRateFwd($F$3&amp;T(CalculationTrigger2),C1021,,5,C1022)</f>
        <v>4.8293832285991045E-3</v>
      </c>
      <c r="G1021" s="268">
        <f t="shared" si="30"/>
        <v>0.34257390064050713</v>
      </c>
      <c r="H1021" s="275">
        <f t="shared" si="31"/>
        <v>1.464485656686729</v>
      </c>
      <c r="I1021" s="250"/>
      <c r="J1021" s="251"/>
      <c r="K1021" s="251"/>
      <c r="L1021" s="251"/>
    </row>
    <row r="1022" spans="2:12" x14ac:dyDescent="0.2">
      <c r="B1022" s="112" t="s">
        <v>156</v>
      </c>
      <c r="C1022" s="113">
        <f>_xll.qlCalendarAdvance("TARGET",C1021,B1022,"mf")</f>
        <v>44285</v>
      </c>
      <c r="D1022" s="120">
        <f>_xll.xlShmInterpRateFwd($D$3&amp;T(CalculationTrigger2),C1022,,5,C1023)</f>
        <v>5.0171773938316273E-3</v>
      </c>
      <c r="E1022" s="260">
        <f>_xll.xlShmInterpRateFwd($E$3&amp;T(CalculationTrigger2),C1022,,5,C1023)</f>
        <v>4.9828266343292203E-3</v>
      </c>
      <c r="F1022" s="260">
        <f>_xll.xlShmInterpRateFwd($F$3&amp;T(CalculationTrigger2),C1022,,5,C1023)</f>
        <v>4.8359305964163759E-3</v>
      </c>
      <c r="G1022" s="268">
        <f t="shared" si="30"/>
        <v>0.3435075950240698</v>
      </c>
      <c r="H1022" s="275">
        <f t="shared" si="31"/>
        <v>1.468960379128444</v>
      </c>
      <c r="I1022" s="250"/>
      <c r="J1022" s="251"/>
      <c r="K1022" s="251"/>
      <c r="L1022" s="251"/>
    </row>
    <row r="1023" spans="2:12" x14ac:dyDescent="0.2">
      <c r="B1023" s="112" t="s">
        <v>156</v>
      </c>
      <c r="C1023" s="113">
        <f>_xll.qlCalendarAdvance("TARGET",C1022,B1023,"mf")</f>
        <v>44286</v>
      </c>
      <c r="D1023" s="120">
        <f>_xll.xlShmInterpRateFwd($D$3&amp;T(CalculationTrigger2),C1023,,5,C1024)</f>
        <v>5.0242697220463381E-3</v>
      </c>
      <c r="E1023" s="260">
        <f>_xll.xlShmInterpRateFwd($E$3&amp;T(CalculationTrigger2),C1023,,5,C1024)</f>
        <v>4.9898248758589222E-3</v>
      </c>
      <c r="F1023" s="260">
        <f>_xll.xlShmInterpRateFwd($F$3&amp;T(CalculationTrigger2),C1023,,5,C1024)</f>
        <v>4.8424776895117346E-3</v>
      </c>
      <c r="G1023" s="268">
        <f t="shared" si="30"/>
        <v>0.3444484618741594</v>
      </c>
      <c r="H1023" s="275">
        <f t="shared" si="31"/>
        <v>1.4734718634718762</v>
      </c>
      <c r="I1023" s="250"/>
      <c r="J1023" s="251"/>
      <c r="K1023" s="251"/>
      <c r="L1023" s="251"/>
    </row>
    <row r="1024" spans="2:12" x14ac:dyDescent="0.2">
      <c r="B1024" s="112" t="s">
        <v>156</v>
      </c>
      <c r="C1024" s="113">
        <f>_xll.qlCalendarAdvance("TARGET",C1023,B1024,"mf")</f>
        <v>44287</v>
      </c>
      <c r="D1024" s="120">
        <f>_xll.xlShmInterpRateFwd($D$3&amp;T(CalculationTrigger2),C1024,,5,C1025)</f>
        <v>5.045715112307547E-3</v>
      </c>
      <c r="E1024" s="260">
        <f>_xll.xlShmInterpRateFwd($E$3&amp;T(CalculationTrigger2),C1024,,5,C1025)</f>
        <v>5.0109810489087307E-3</v>
      </c>
      <c r="F1024" s="260">
        <f>_xll.xlShmInterpRateFwd($F$3&amp;T(CalculationTrigger2),C1024,,5,C1025)</f>
        <v>4.8622465242701453E-3</v>
      </c>
      <c r="G1024" s="268">
        <f t="shared" si="30"/>
        <v>0.34734063398816384</v>
      </c>
      <c r="H1024" s="275">
        <f t="shared" si="31"/>
        <v>1.4873452463858536</v>
      </c>
      <c r="I1024" s="250"/>
      <c r="J1024" s="251"/>
      <c r="K1024" s="251"/>
      <c r="L1024" s="251"/>
    </row>
    <row r="1025" spans="2:12" x14ac:dyDescent="0.2">
      <c r="B1025" s="112" t="s">
        <v>156</v>
      </c>
      <c r="C1025" s="113">
        <f>_xll.qlCalendarAdvance("TARGET",C1024,B1025,"mf")</f>
        <v>44292</v>
      </c>
      <c r="D1025" s="120">
        <f>_xll.xlShmInterpRateFwd($D$3&amp;T(CalculationTrigger2),C1025,,5,C1026)</f>
        <v>5.0669952157520806E-3</v>
      </c>
      <c r="E1025" s="260">
        <f>_xll.xlShmInterpRateFwd($E$3&amp;T(CalculationTrigger2),C1025,,5,C1026)</f>
        <v>5.0319799689156905E-3</v>
      </c>
      <c r="F1025" s="260">
        <f>_xll.xlShmInterpRateFwd($F$3&amp;T(CalculationTrigger2),C1025,,5,C1026)</f>
        <v>4.8819785145030898E-3</v>
      </c>
      <c r="G1025" s="268">
        <f t="shared" si="30"/>
        <v>0.3501524683639009</v>
      </c>
      <c r="H1025" s="275">
        <f t="shared" si="31"/>
        <v>1.5000145441260073</v>
      </c>
      <c r="I1025" s="250"/>
      <c r="J1025" s="251"/>
      <c r="K1025" s="251"/>
      <c r="L1025" s="251"/>
    </row>
    <row r="1026" spans="2:12" x14ac:dyDescent="0.2">
      <c r="B1026" s="112" t="s">
        <v>156</v>
      </c>
      <c r="C1026" s="113">
        <f>_xll.qlCalendarAdvance("TARGET",C1025,B1026,"mf")</f>
        <v>44293</v>
      </c>
      <c r="D1026" s="120">
        <f>_xll.xlShmInterpRateFwd($D$3&amp;T(CalculationTrigger2),C1026,,5,C1027)</f>
        <v>5.074282875099056E-3</v>
      </c>
      <c r="E1026" s="260">
        <f>_xll.xlShmInterpRateFwd($E$3&amp;T(CalculationTrigger2),C1026,,5,C1027)</f>
        <v>5.0391877238450027E-3</v>
      </c>
      <c r="F1026" s="260">
        <f>_xll.xlShmInterpRateFwd($F$3&amp;T(CalculationTrigger2),C1026,,5,C1027)</f>
        <v>4.888972639240402E-3</v>
      </c>
      <c r="G1026" s="268">
        <f t="shared" si="30"/>
        <v>0.35095151254053297</v>
      </c>
      <c r="H1026" s="275">
        <f t="shared" si="31"/>
        <v>1.5021508460460065</v>
      </c>
      <c r="I1026" s="250"/>
      <c r="J1026" s="251"/>
      <c r="K1026" s="251"/>
      <c r="L1026" s="251"/>
    </row>
    <row r="1027" spans="2:12" x14ac:dyDescent="0.2">
      <c r="B1027" s="112" t="s">
        <v>156</v>
      </c>
      <c r="C1027" s="113">
        <f>_xll.qlCalendarAdvance("TARGET",C1026,B1027,"mf")</f>
        <v>44294</v>
      </c>
      <c r="D1027" s="120">
        <f>_xll.xlShmInterpRateFwd($D$3&amp;T(CalculationTrigger2),C1027,,5,C1028)</f>
        <v>5.0815700430966136E-3</v>
      </c>
      <c r="E1027" s="260">
        <f>_xll.xlShmInterpRateFwd($E$3&amp;T(CalculationTrigger2),C1027,,5,C1028)</f>
        <v>5.0463953163540701E-3</v>
      </c>
      <c r="F1027" s="260">
        <f>_xll.xlShmInterpRateFwd($F$3&amp;T(CalculationTrigger2),C1027,,5,C1028)</f>
        <v>4.8959672545889083E-3</v>
      </c>
      <c r="G1027" s="268">
        <f t="shared" si="30"/>
        <v>0.35174726742543544</v>
      </c>
      <c r="H1027" s="275">
        <f t="shared" si="31"/>
        <v>1.5042806176516175</v>
      </c>
      <c r="I1027" s="250"/>
      <c r="J1027" s="251"/>
      <c r="K1027" s="251"/>
      <c r="L1027" s="251"/>
    </row>
    <row r="1028" spans="2:12" x14ac:dyDescent="0.2">
      <c r="B1028" s="112" t="s">
        <v>156</v>
      </c>
      <c r="C1028" s="113">
        <f>_xll.qlCalendarAdvance("TARGET",C1027,B1028,"mf")</f>
        <v>44295</v>
      </c>
      <c r="D1028" s="120">
        <f>_xll.xlShmInterpRateFwd($D$3&amp;T(CalculationTrigger2),C1028,,5,C1029)</f>
        <v>5.096213853408642E-3</v>
      </c>
      <c r="E1028" s="260">
        <f>_xll.xlShmInterpRateFwd($E$3&amp;T(CalculationTrigger2),C1028,,5,C1029)</f>
        <v>5.060880095376686E-3</v>
      </c>
      <c r="F1028" s="260">
        <f>_xll.xlShmInterpRateFwd($F$3&amp;T(CalculationTrigger2),C1028,,5,C1029)</f>
        <v>4.9100241465555973E-3</v>
      </c>
      <c r="G1028" s="268">
        <f t="shared" si="30"/>
        <v>0.3533375803195602</v>
      </c>
      <c r="H1028" s="275">
        <f t="shared" si="31"/>
        <v>1.5085594882108861</v>
      </c>
      <c r="I1028" s="250"/>
      <c r="J1028" s="251"/>
      <c r="K1028" s="251"/>
      <c r="L1028" s="251"/>
    </row>
    <row r="1029" spans="2:12" x14ac:dyDescent="0.2">
      <c r="B1029" s="112" t="s">
        <v>156</v>
      </c>
      <c r="C1029" s="113">
        <f>_xll.qlCalendarAdvance("TARGET",C1028,B1029,"mf")</f>
        <v>44298</v>
      </c>
      <c r="D1029" s="120">
        <f>_xll.xlShmInterpRateFwd($D$3&amp;T(CalculationTrigger2),C1029,,5,C1030)</f>
        <v>5.1107136391701806E-3</v>
      </c>
      <c r="E1029" s="260">
        <f>_xll.xlShmInterpRateFwd($E$3&amp;T(CalculationTrigger2),C1029,,5,C1030)</f>
        <v>5.0752239250128643E-3</v>
      </c>
      <c r="F1029" s="260">
        <f>_xll.xlShmInterpRateFwd($F$3&amp;T(CalculationTrigger2),C1029,,5,C1030)</f>
        <v>4.9239505309569753E-3</v>
      </c>
      <c r="G1029" s="268">
        <f t="shared" ref="G1029:G1092" si="32">(D1029-E1029)*10000</f>
        <v>0.35489714157316277</v>
      </c>
      <c r="H1029" s="275">
        <f t="shared" ref="H1029:H1092" si="33">(E1029-F1029)*10000</f>
        <v>1.51273394055889</v>
      </c>
      <c r="I1029" s="250"/>
      <c r="J1029" s="251"/>
      <c r="K1029" s="251"/>
      <c r="L1029" s="251"/>
    </row>
    <row r="1030" spans="2:12" x14ac:dyDescent="0.2">
      <c r="B1030" s="112" t="s">
        <v>156</v>
      </c>
      <c r="C1030" s="113">
        <f>_xll.qlCalendarAdvance("TARGET",C1029,B1030,"mf")</f>
        <v>44299</v>
      </c>
      <c r="D1030" s="120">
        <f>_xll.xlShmInterpRateFwd($D$3&amp;T(CalculationTrigger2),C1030,,5,C1031)</f>
        <v>5.1179982288063986E-3</v>
      </c>
      <c r="E1030" s="260">
        <f>_xll.xlShmInterpRateFwd($E$3&amp;T(CalculationTrigger2),C1030,,5,C1031)</f>
        <v>5.0824306022861504E-3</v>
      </c>
      <c r="F1030" s="260">
        <f>_xll.xlShmInterpRateFwd($F$3&amp;T(CalculationTrigger2),C1030,,5,C1031)</f>
        <v>4.9309475311194719E-3</v>
      </c>
      <c r="G1030" s="268">
        <f t="shared" si="32"/>
        <v>0.35567626520248247</v>
      </c>
      <c r="H1030" s="275">
        <f t="shared" si="33"/>
        <v>1.5148307116667845</v>
      </c>
      <c r="I1030" s="250"/>
      <c r="J1030" s="251"/>
      <c r="K1030" s="251"/>
      <c r="L1030" s="251"/>
    </row>
    <row r="1031" spans="2:12" x14ac:dyDescent="0.2">
      <c r="B1031" s="112" t="s">
        <v>156</v>
      </c>
      <c r="C1031" s="113">
        <f>_xll.qlCalendarAdvance("TARGET",C1030,B1031,"mf")</f>
        <v>44300</v>
      </c>
      <c r="D1031" s="120">
        <f>_xll.xlShmInterpRateFwd($D$3&amp;T(CalculationTrigger2),C1031,,5,C1032)</f>
        <v>5.125282278423177E-3</v>
      </c>
      <c r="E1031" s="260">
        <f>_xll.xlShmInterpRateFwd($E$3&amp;T(CalculationTrigger2),C1031,,5,C1032)</f>
        <v>5.0896370757637886E-3</v>
      </c>
      <c r="F1031" s="260">
        <f>_xll.xlShmInterpRateFwd($F$3&amp;T(CalculationTrigger2),C1031,,5,C1032)</f>
        <v>4.9379449946612055E-3</v>
      </c>
      <c r="G1031" s="268">
        <f t="shared" si="32"/>
        <v>0.35645202659388353</v>
      </c>
      <c r="H1031" s="275">
        <f t="shared" si="33"/>
        <v>1.5169208110258312</v>
      </c>
      <c r="I1031" s="250"/>
      <c r="J1031" s="251"/>
      <c r="K1031" s="251"/>
      <c r="L1031" s="251"/>
    </row>
    <row r="1032" spans="2:12" x14ac:dyDescent="0.2">
      <c r="B1032" s="112" t="s">
        <v>156</v>
      </c>
      <c r="C1032" s="113">
        <f>_xll.qlCalendarAdvance("TARGET",C1031,B1032,"mf")</f>
        <v>44301</v>
      </c>
      <c r="D1032" s="120">
        <f>_xll.xlShmInterpRateFwd($D$3&amp;T(CalculationTrigger2),C1032,,5,C1033)</f>
        <v>5.1325657800371672E-3</v>
      </c>
      <c r="E1032" s="260">
        <f>_xll.xlShmInterpRateFwd($E$3&amp;T(CalculationTrigger2),C1032,,5,C1033)</f>
        <v>5.0968433385971514E-3</v>
      </c>
      <c r="F1032" s="260">
        <f>_xll.xlShmInterpRateFwd($F$3&amp;T(CalculationTrigger2),C1032,,5,C1033)</f>
        <v>4.9449429169219445E-3</v>
      </c>
      <c r="G1032" s="268">
        <f t="shared" si="32"/>
        <v>0.35722441440015801</v>
      </c>
      <c r="H1032" s="275">
        <f t="shared" si="33"/>
        <v>1.5190042167520685</v>
      </c>
      <c r="I1032" s="250"/>
      <c r="J1032" s="251"/>
      <c r="K1032" s="251"/>
      <c r="L1032" s="251"/>
    </row>
    <row r="1033" spans="2:12" x14ac:dyDescent="0.2">
      <c r="B1033" s="112" t="s">
        <v>156</v>
      </c>
      <c r="C1033" s="113">
        <f>_xll.qlCalendarAdvance("TARGET",C1032,B1033,"mf")</f>
        <v>44302</v>
      </c>
      <c r="D1033" s="120">
        <f>_xll.xlShmInterpRateFwd($D$3&amp;T(CalculationTrigger2),C1033,,5,C1034)</f>
        <v>5.1472034997016823E-3</v>
      </c>
      <c r="E1033" s="260">
        <f>_xll.xlShmInterpRateFwd($E$3&amp;T(CalculationTrigger2),C1033,,5,C1034)</f>
        <v>5.1113267029373093E-3</v>
      </c>
      <c r="F1033" s="260">
        <f>_xll.xlShmInterpRateFwd($F$3&amp;T(CalculationTrigger2),C1033,,5,C1034)</f>
        <v>4.959007641282492E-3</v>
      </c>
      <c r="G1033" s="268">
        <f t="shared" si="32"/>
        <v>0.3587679676437302</v>
      </c>
      <c r="H1033" s="275">
        <f t="shared" si="33"/>
        <v>1.5231906165481726</v>
      </c>
      <c r="I1033" s="250"/>
      <c r="J1033" s="251"/>
      <c r="K1033" s="251"/>
      <c r="L1033" s="251"/>
    </row>
    <row r="1034" spans="2:12" x14ac:dyDescent="0.2">
      <c r="B1034" s="112" t="s">
        <v>156</v>
      </c>
      <c r="C1034" s="113">
        <f>_xll.qlCalendarAdvance("TARGET",C1033,B1034,"mf")</f>
        <v>44305</v>
      </c>
      <c r="D1034" s="120">
        <f>_xll.xlShmInterpRateFwd($D$3&amp;T(CalculationTrigger2),C1034,,5,C1035)</f>
        <v>5.161694144164169E-3</v>
      </c>
      <c r="E1034" s="260">
        <f>_xll.xlShmInterpRateFwd($E$3&amp;T(CalculationTrigger2),C1034,,5,C1035)</f>
        <v>5.1256661451779956E-3</v>
      </c>
      <c r="F1034" s="260">
        <f>_xll.xlShmInterpRateFwd($F$3&amp;T(CalculationTrigger2),C1034,,5,C1035)</f>
        <v>4.972939103313743E-3</v>
      </c>
      <c r="G1034" s="268">
        <f t="shared" si="32"/>
        <v>0.36027998986173404</v>
      </c>
      <c r="H1034" s="275">
        <f t="shared" si="33"/>
        <v>1.5272704186425259</v>
      </c>
      <c r="I1034" s="250"/>
      <c r="J1034" s="251"/>
      <c r="K1034" s="251"/>
      <c r="L1034" s="251"/>
    </row>
    <row r="1035" spans="2:12" x14ac:dyDescent="0.2">
      <c r="B1035" s="112" t="s">
        <v>156</v>
      </c>
      <c r="C1035" s="113">
        <f>_xll.qlCalendarAdvance("TARGET",C1034,B1035,"mf")</f>
        <v>44306</v>
      </c>
      <c r="D1035" s="120">
        <f>_xll.xlShmInterpRateFwd($D$3&amp;T(CalculationTrigger2),C1035,,5,C1036)</f>
        <v>5.1689747841903643E-3</v>
      </c>
      <c r="E1035" s="260">
        <f>_xll.xlShmInterpRateFwd($E$3&amp;T(CalculationTrigger2),C1035,,5,C1036)</f>
        <v>5.1328712511284971E-3</v>
      </c>
      <c r="F1035" s="260">
        <f>_xll.xlShmInterpRateFwd($F$3&amp;T(CalculationTrigger2),C1035,,5,C1036)</f>
        <v>4.9799392515353222E-3</v>
      </c>
      <c r="G1035" s="268">
        <f t="shared" si="32"/>
        <v>0.36103533061867221</v>
      </c>
      <c r="H1035" s="275">
        <f t="shared" si="33"/>
        <v>1.5293199959317498</v>
      </c>
      <c r="I1035" s="250"/>
      <c r="J1035" s="251"/>
      <c r="K1035" s="251"/>
      <c r="L1035" s="251"/>
    </row>
    <row r="1036" spans="2:12" x14ac:dyDescent="0.2">
      <c r="B1036" s="112" t="s">
        <v>156</v>
      </c>
      <c r="C1036" s="113">
        <f>_xll.qlCalendarAdvance("TARGET",C1035,B1036,"mf")</f>
        <v>44307</v>
      </c>
      <c r="D1036" s="120">
        <f>_xll.xlShmInterpRateFwd($D$3&amp;T(CalculationTrigger2),C1036,,5,C1037)</f>
        <v>5.1762548276247447E-3</v>
      </c>
      <c r="E1036" s="260">
        <f>_xll.xlShmInterpRateFwd($E$3&amp;T(CalculationTrigger2),C1036,,5,C1037)</f>
        <v>5.1400761049782261E-3</v>
      </c>
      <c r="F1036" s="260">
        <f>_xll.xlShmInterpRateFwd($F$3&amp;T(CalculationTrigger2),C1036,,5,C1037)</f>
        <v>4.9869398312844477E-3</v>
      </c>
      <c r="G1036" s="268">
        <f t="shared" si="32"/>
        <v>0.36178722646518569</v>
      </c>
      <c r="H1036" s="275">
        <f t="shared" si="33"/>
        <v>1.5313627369377847</v>
      </c>
      <c r="I1036" s="250"/>
      <c r="J1036" s="251"/>
      <c r="K1036" s="251"/>
      <c r="L1036" s="251"/>
    </row>
    <row r="1037" spans="2:12" x14ac:dyDescent="0.2">
      <c r="B1037" s="112" t="s">
        <v>156</v>
      </c>
      <c r="C1037" s="113">
        <f>_xll.qlCalendarAdvance("TARGET",C1036,B1037,"mf")</f>
        <v>44308</v>
      </c>
      <c r="D1037" s="120">
        <f>_xll.xlShmInterpRateFwd($D$3&amp;T(CalculationTrigger2),C1037,,5,C1038)</f>
        <v>5.1835342662813312E-3</v>
      </c>
      <c r="E1037" s="260">
        <f>_xll.xlShmInterpRateFwd($E$3&amp;T(CalculationTrigger2),C1037,,5,C1038)</f>
        <v>5.147280699959597E-3</v>
      </c>
      <c r="F1037" s="260">
        <f>_xll.xlShmInterpRateFwd($F$3&amp;T(CalculationTrigger2),C1037,,5,C1038)</f>
        <v>4.9939408380629755E-3</v>
      </c>
      <c r="G1037" s="268">
        <f t="shared" si="32"/>
        <v>0.36253566321734276</v>
      </c>
      <c r="H1037" s="275">
        <f t="shared" si="33"/>
        <v>1.5333986189662152</v>
      </c>
      <c r="I1037" s="250"/>
      <c r="J1037" s="251"/>
      <c r="K1037" s="251"/>
      <c r="L1037" s="251"/>
    </row>
    <row r="1038" spans="2:12" x14ac:dyDescent="0.2">
      <c r="B1038" s="112" t="s">
        <v>156</v>
      </c>
      <c r="C1038" s="113">
        <f>_xll.qlCalendarAdvance("TARGET",C1037,B1038,"mf")</f>
        <v>44309</v>
      </c>
      <c r="D1038" s="120">
        <f>_xll.xlShmInterpRateFwd($D$3&amp;T(CalculationTrigger2),C1038,,5,C1039)</f>
        <v>5.1981651157646273E-3</v>
      </c>
      <c r="E1038" s="260">
        <f>_xll.xlShmInterpRateFwd($E$3&amp;T(CalculationTrigger2),C1038,,5,C1039)</f>
        <v>5.1617619868260904E-3</v>
      </c>
      <c r="F1038" s="260">
        <f>_xll.xlShmInterpRateFwd($F$3&amp;T(CalculationTrigger2),C1038,,5,C1039)</f>
        <v>5.008012963510138E-3</v>
      </c>
      <c r="G1038" s="268">
        <f t="shared" si="32"/>
        <v>0.36403128938536888</v>
      </c>
      <c r="H1038" s="275">
        <f t="shared" si="33"/>
        <v>1.5374902331595237</v>
      </c>
      <c r="I1038" s="250"/>
      <c r="J1038" s="251"/>
      <c r="K1038" s="251"/>
      <c r="L1038" s="251"/>
    </row>
    <row r="1039" spans="2:12" x14ac:dyDescent="0.2">
      <c r="B1039" s="112" t="s">
        <v>156</v>
      </c>
      <c r="C1039" s="113">
        <f>_xll.qlCalendarAdvance("TARGET",C1038,B1039,"mf")</f>
        <v>44312</v>
      </c>
      <c r="D1039" s="120">
        <f>_xll.xlShmInterpRateFwd($D$3&amp;T(CalculationTrigger2),C1039,,5,C1040)</f>
        <v>5.2126458124494611E-3</v>
      </c>
      <c r="E1039" s="260">
        <f>_xll.xlShmInterpRateFwd($E$3&amp;T(CalculationTrigger2),C1039,,5,C1040)</f>
        <v>5.1760963516352329E-3</v>
      </c>
      <c r="F1039" s="260">
        <f>_xll.xlShmInterpRateFwd($F$3&amp;T(CalculationTrigger2),C1039,,5,C1040)</f>
        <v>5.0219490444546244E-3</v>
      </c>
      <c r="G1039" s="268">
        <f t="shared" si="32"/>
        <v>0.36549460814228224</v>
      </c>
      <c r="H1039" s="275">
        <f t="shared" si="33"/>
        <v>1.5414730718060852</v>
      </c>
      <c r="I1039" s="250"/>
      <c r="J1039" s="251"/>
      <c r="K1039" s="251"/>
      <c r="L1039" s="251"/>
    </row>
    <row r="1040" spans="2:12" x14ac:dyDescent="0.2">
      <c r="B1040" s="112" t="s">
        <v>156</v>
      </c>
      <c r="C1040" s="113">
        <f>_xll.qlCalendarAdvance("TARGET",C1039,B1040,"mf")</f>
        <v>44313</v>
      </c>
      <c r="D1040" s="120">
        <f>_xll.xlShmInterpRateFwd($D$3&amp;T(CalculationTrigger2),C1040,,5,C1041)</f>
        <v>5.2199221062914809E-3</v>
      </c>
      <c r="E1040" s="260">
        <f>_xll.xlShmInterpRateFwd($E$3&amp;T(CalculationTrigger2),C1040,,5,C1041)</f>
        <v>5.1832995480863946E-3</v>
      </c>
      <c r="F1040" s="260">
        <f>_xll.xlShmInterpRateFwd($F$3&amp;T(CalculationTrigger2),C1040,,5,C1041)</f>
        <v>5.0289521181380529E-3</v>
      </c>
      <c r="G1040" s="268">
        <f t="shared" si="32"/>
        <v>0.36622558205086364</v>
      </c>
      <c r="H1040" s="275">
        <f t="shared" si="33"/>
        <v>1.5434742994834167</v>
      </c>
      <c r="I1040" s="250"/>
      <c r="J1040" s="251"/>
      <c r="K1040" s="251"/>
      <c r="L1040" s="251"/>
    </row>
    <row r="1041" spans="2:12" x14ac:dyDescent="0.2">
      <c r="B1041" s="112" t="s">
        <v>156</v>
      </c>
      <c r="C1041" s="113">
        <f>_xll.qlCalendarAdvance("TARGET",C1040,B1041,"mf")</f>
        <v>44314</v>
      </c>
      <c r="D1041" s="120">
        <f>_xll.xlShmInterpRateFwd($D$3&amp;T(CalculationTrigger2),C1041,,5,C1042)</f>
        <v>5.2271977469692497E-3</v>
      </c>
      <c r="E1041" s="260">
        <f>_xll.xlShmInterpRateFwd($E$3&amp;T(CalculationTrigger2),C1041,,5,C1042)</f>
        <v>5.1905024442126559E-3</v>
      </c>
      <c r="F1041" s="260">
        <f>_xll.xlShmInterpRateFwd($F$3&amp;T(CalculationTrigger2),C1041,,5,C1042)</f>
        <v>5.0359555916999216E-3</v>
      </c>
      <c r="G1041" s="268">
        <f t="shared" si="32"/>
        <v>0.36695302756593884</v>
      </c>
      <c r="H1041" s="275">
        <f t="shared" si="33"/>
        <v>1.5454685251273421</v>
      </c>
      <c r="I1041" s="250"/>
      <c r="J1041" s="251"/>
      <c r="K1041" s="251"/>
      <c r="L1041" s="251"/>
    </row>
    <row r="1042" spans="2:12" x14ac:dyDescent="0.2">
      <c r="B1042" s="112" t="s">
        <v>156</v>
      </c>
      <c r="C1042" s="113">
        <f>_xll.qlCalendarAdvance("TARGET",C1041,B1042,"mf")</f>
        <v>44315</v>
      </c>
      <c r="D1042" s="120">
        <f>_xll.xlShmInterpRateFwd($D$3&amp;T(CalculationTrigger2),C1042,,5,C1043)</f>
        <v>5.2344727262967775E-3</v>
      </c>
      <c r="E1042" s="260">
        <f>_xll.xlShmInterpRateFwd($E$3&amp;T(CalculationTrigger2),C1042,,5,C1043)</f>
        <v>5.1977050329627501E-3</v>
      </c>
      <c r="F1042" s="260">
        <f>_xll.xlShmInterpRateFwd($F$3&amp;T(CalculationTrigger2),C1042,,5,C1043)</f>
        <v>5.0429594603989365E-3</v>
      </c>
      <c r="G1042" s="268">
        <f t="shared" si="32"/>
        <v>0.36767693334027396</v>
      </c>
      <c r="H1042" s="275">
        <f t="shared" si="33"/>
        <v>1.547455725638136</v>
      </c>
      <c r="I1042" s="250"/>
      <c r="J1042" s="251"/>
      <c r="K1042" s="251"/>
      <c r="L1042" s="251"/>
    </row>
    <row r="1043" spans="2:12" x14ac:dyDescent="0.2">
      <c r="B1043" s="112" t="s">
        <v>156</v>
      </c>
      <c r="C1043" s="113">
        <f>_xll.qlCalendarAdvance("TARGET",C1042,B1043,"mf")</f>
        <v>44316</v>
      </c>
      <c r="D1043" s="120">
        <f>_xll.xlShmInterpRateFwd($D$3&amp;T(CalculationTrigger2),C1043,,5,C1044)</f>
        <v>5.2490959258170806E-3</v>
      </c>
      <c r="E1043" s="260">
        <f>_xll.xlShmInterpRateFwd($E$3&amp;T(CalculationTrigger2),C1043,,5,C1044)</f>
        <v>5.2121835795987115E-3</v>
      </c>
      <c r="F1043" s="260">
        <f>_xll.xlShmInterpRateFwd($F$3&amp;T(CalculationTrigger2),C1043,,5,C1044)</f>
        <v>5.0570385556818771E-3</v>
      </c>
      <c r="G1043" s="268">
        <f t="shared" si="32"/>
        <v>0.36912346218369135</v>
      </c>
      <c r="H1043" s="275">
        <f t="shared" si="33"/>
        <v>1.5514502391683442</v>
      </c>
      <c r="I1043" s="250"/>
      <c r="J1043" s="251"/>
      <c r="K1043" s="251"/>
      <c r="L1043" s="251"/>
    </row>
    <row r="1044" spans="2:12" x14ac:dyDescent="0.2">
      <c r="B1044" s="112" t="s">
        <v>156</v>
      </c>
      <c r="C1044" s="113">
        <f>_xll.qlCalendarAdvance("TARGET",C1043,B1044,"mf")</f>
        <v>44319</v>
      </c>
      <c r="D1044" s="120">
        <f>_xll.xlShmInterpRateFwd($D$3&amp;T(CalculationTrigger2),C1044,,5,C1045)</f>
        <v>5.2635658683298676E-3</v>
      </c>
      <c r="E1044" s="260">
        <f>_xll.xlShmInterpRateFwd($E$3&amp;T(CalculationTrigger2),C1044,,5,C1045)</f>
        <v>5.2265121770665229E-3</v>
      </c>
      <c r="F1044" s="260">
        <f>_xll.xlShmInterpRateFwd($F$3&amp;T(CalculationTrigger2),C1044,,5,C1045)</f>
        <v>5.0709787967656017E-3</v>
      </c>
      <c r="G1044" s="268">
        <f t="shared" si="32"/>
        <v>0.3705369126334474</v>
      </c>
      <c r="H1044" s="275">
        <f t="shared" si="33"/>
        <v>1.5553338030092119</v>
      </c>
      <c r="I1044" s="250"/>
      <c r="J1044" s="251"/>
      <c r="K1044" s="251"/>
      <c r="L1044" s="251"/>
    </row>
    <row r="1045" spans="2:12" x14ac:dyDescent="0.2">
      <c r="B1045" s="112" t="s">
        <v>156</v>
      </c>
      <c r="C1045" s="113">
        <f>_xll.qlCalendarAdvance("TARGET",C1044,B1045,"mf")</f>
        <v>44320</v>
      </c>
      <c r="D1045" s="120">
        <f>_xll.xlShmInterpRateFwd($D$3&amp;T(CalculationTrigger2),C1045,,5,C1046)</f>
        <v>5.2708374196157428E-3</v>
      </c>
      <c r="E1045" s="260">
        <f>_xll.xlShmInterpRateFwd($E$3&amp;T(CalculationTrigger2),C1045,,5,C1046)</f>
        <v>5.2337131258414172E-3</v>
      </c>
      <c r="F1045" s="260">
        <f>_xll.xlShmInterpRateFwd($F$3&amp;T(CalculationTrigger2),C1045,,5,C1046)</f>
        <v>5.0779845735160287E-3</v>
      </c>
      <c r="G1045" s="268">
        <f t="shared" si="32"/>
        <v>0.37124293774325534</v>
      </c>
      <c r="H1045" s="275">
        <f t="shared" si="33"/>
        <v>1.5572855232538849</v>
      </c>
      <c r="I1045" s="250"/>
      <c r="J1045" s="251"/>
      <c r="K1045" s="251"/>
      <c r="L1045" s="251"/>
    </row>
    <row r="1046" spans="2:12" x14ac:dyDescent="0.2">
      <c r="B1046" s="112" t="s">
        <v>156</v>
      </c>
      <c r="C1046" s="113">
        <f>_xll.qlCalendarAdvance("TARGET",C1045,B1046,"mf")</f>
        <v>44321</v>
      </c>
      <c r="D1046" s="120">
        <f>_xll.xlShmInterpRateFwd($D$3&amp;T(CalculationTrigger2),C1046,,5,C1047)</f>
        <v>5.2781082609217184E-3</v>
      </c>
      <c r="E1046" s="260">
        <f>_xll.xlShmInterpRateFwd($E$3&amp;T(CalculationTrigger2),C1046,,5,C1047)</f>
        <v>5.2409137258646061E-3</v>
      </c>
      <c r="F1046" s="260">
        <f>_xll.xlShmInterpRateFwd($F$3&amp;T(CalculationTrigger2),C1046,,5,C1047)</f>
        <v>5.0849907182931326E-3</v>
      </c>
      <c r="G1046" s="268">
        <f t="shared" si="32"/>
        <v>0.37194535057112277</v>
      </c>
      <c r="H1046" s="275">
        <f t="shared" si="33"/>
        <v>1.5592300757147348</v>
      </c>
      <c r="I1046" s="250"/>
      <c r="J1046" s="251"/>
      <c r="K1046" s="251"/>
      <c r="L1046" s="251"/>
    </row>
    <row r="1047" spans="2:12" x14ac:dyDescent="0.2">
      <c r="B1047" s="112" t="s">
        <v>156</v>
      </c>
      <c r="C1047" s="113">
        <f>_xll.qlCalendarAdvance("TARGET",C1046,B1047,"mf")</f>
        <v>44322</v>
      </c>
      <c r="D1047" s="120">
        <f>_xll.xlShmInterpRateFwd($D$3&amp;T(CalculationTrigger2),C1047,,5,C1048)</f>
        <v>5.2853783843454689E-3</v>
      </c>
      <c r="E1047" s="260">
        <f>_xll.xlShmInterpRateFwd($E$3&amp;T(CalculationTrigger2),C1047,,5,C1048)</f>
        <v>5.2481139703684891E-3</v>
      </c>
      <c r="F1047" s="260">
        <f>_xll.xlShmInterpRateFwd($F$3&amp;T(CalculationTrigger2),C1047,,5,C1048)</f>
        <v>5.0919972264366672E-3</v>
      </c>
      <c r="G1047" s="268">
        <f t="shared" si="32"/>
        <v>0.37264413976979827</v>
      </c>
      <c r="H1047" s="275">
        <f t="shared" si="33"/>
        <v>1.5611674393182193</v>
      </c>
      <c r="I1047" s="250"/>
      <c r="J1047" s="251"/>
      <c r="K1047" s="251"/>
      <c r="L1047" s="251"/>
    </row>
    <row r="1048" spans="2:12" x14ac:dyDescent="0.2">
      <c r="B1048" s="112" t="s">
        <v>156</v>
      </c>
      <c r="C1048" s="113">
        <f>_xll.qlCalendarAdvance("TARGET",C1047,B1048,"mf")</f>
        <v>44323</v>
      </c>
      <c r="D1048" s="120">
        <f>_xll.xlShmInterpRateFwd($D$3&amp;T(CalculationTrigger2),C1048,,5,C1049)</f>
        <v>5.299993154163957E-3</v>
      </c>
      <c r="E1048" s="260">
        <f>_xll.xlShmInterpRateFwd($E$3&amp;T(CalculationTrigger2),C1048,,5,C1049)</f>
        <v>5.2625891137624854E-3</v>
      </c>
      <c r="F1048" s="260">
        <f>_xll.xlShmInterpRateFwd($F$3&amp;T(CalculationTrigger2),C1048,,5,C1049)</f>
        <v>5.1060828602495561E-3</v>
      </c>
      <c r="G1048" s="268">
        <f t="shared" si="32"/>
        <v>0.37404040401471661</v>
      </c>
      <c r="H1048" s="275">
        <f t="shared" si="33"/>
        <v>1.5650625351292924</v>
      </c>
      <c r="I1048" s="250"/>
      <c r="J1048" s="251"/>
      <c r="K1048" s="251"/>
      <c r="L1048" s="251"/>
    </row>
    <row r="1049" spans="2:12" x14ac:dyDescent="0.2">
      <c r="B1049" s="112" t="s">
        <v>156</v>
      </c>
      <c r="C1049" s="113">
        <f>_xll.qlCalendarAdvance("TARGET",C1048,B1049,"mf")</f>
        <v>44326</v>
      </c>
      <c r="D1049" s="120">
        <f>_xll.xlShmInterpRateFwd($D$3&amp;T(CalculationTrigger2),C1049,,5,C1050)</f>
        <v>5.3144515361871654E-3</v>
      </c>
      <c r="E1049" s="260">
        <f>_xll.xlShmInterpRateFwd($E$3&amp;T(CalculationTrigger2),C1049,,5,C1050)</f>
        <v>5.2769112539891028E-3</v>
      </c>
      <c r="F1049" s="260">
        <f>_xll.xlShmInterpRateFwd($F$3&amp;T(CalculationTrigger2),C1049,,5,C1050)</f>
        <v>5.1200268027525656E-3</v>
      </c>
      <c r="G1049" s="268">
        <f t="shared" si="32"/>
        <v>0.3754028219806263</v>
      </c>
      <c r="H1049" s="275">
        <f t="shared" si="33"/>
        <v>1.5688445123653723</v>
      </c>
      <c r="I1049" s="250"/>
      <c r="J1049" s="251"/>
      <c r="K1049" s="251"/>
      <c r="L1049" s="251"/>
    </row>
    <row r="1050" spans="2:12" x14ac:dyDescent="0.2">
      <c r="B1050" s="112" t="s">
        <v>156</v>
      </c>
      <c r="C1050" s="113">
        <f>_xll.qlCalendarAdvance("TARGET",C1049,B1050,"mf")</f>
        <v>44327</v>
      </c>
      <c r="D1050" s="120">
        <f>_xll.xlShmInterpRateFwd($D$3&amp;T(CalculationTrigger2),C1050,,5,C1051)</f>
        <v>5.3217179483418618E-3</v>
      </c>
      <c r="E1050" s="260">
        <f>_xll.xlShmInterpRateFwd($E$3&amp;T(CalculationTrigger2),C1050,,5,C1051)</f>
        <v>5.2841096168293805E-3</v>
      </c>
      <c r="F1050" s="260">
        <f>_xll.xlShmInterpRateFwd($F$3&amp;T(CalculationTrigger2),C1050,,5,C1051)</f>
        <v>5.1270350600938503E-3</v>
      </c>
      <c r="G1050" s="268">
        <f t="shared" si="32"/>
        <v>0.37608331512481269</v>
      </c>
      <c r="H1050" s="275">
        <f t="shared" si="33"/>
        <v>1.5707455673553017</v>
      </c>
      <c r="I1050" s="250"/>
      <c r="J1050" s="251"/>
      <c r="K1050" s="251"/>
      <c r="L1050" s="251"/>
    </row>
    <row r="1051" spans="2:12" x14ac:dyDescent="0.2">
      <c r="B1051" s="112" t="s">
        <v>156</v>
      </c>
      <c r="C1051" s="113">
        <f>_xll.qlCalendarAdvance("TARGET",C1050,B1051,"mf")</f>
        <v>44328</v>
      </c>
      <c r="D1051" s="120">
        <f>_xll.xlShmInterpRateFwd($D$3&amp;T(CalculationTrigger2),C1051,,5,C1052)</f>
        <v>5.328983593903572E-3</v>
      </c>
      <c r="E1051" s="260">
        <f>_xll.xlShmInterpRateFwd($E$3&amp;T(CalculationTrigger2),C1051,,5,C1052)</f>
        <v>5.2913075826937165E-3</v>
      </c>
      <c r="F1051" s="260">
        <f>_xll.xlShmInterpRateFwd($F$3&amp;T(CalculationTrigger2),C1051,,5,C1052)</f>
        <v>5.134043653528971E-3</v>
      </c>
      <c r="G1051" s="268">
        <f t="shared" si="32"/>
        <v>0.3767601120985547</v>
      </c>
      <c r="H1051" s="275">
        <f t="shared" si="33"/>
        <v>1.5726392916474552</v>
      </c>
      <c r="I1051" s="250"/>
      <c r="J1051" s="251"/>
      <c r="K1051" s="251"/>
      <c r="L1051" s="251"/>
    </row>
    <row r="1052" spans="2:12" x14ac:dyDescent="0.2">
      <c r="B1052" s="112" t="s">
        <v>156</v>
      </c>
      <c r="C1052" s="113">
        <f>_xll.qlCalendarAdvance("TARGET",C1051,B1052,"mf")</f>
        <v>44329</v>
      </c>
      <c r="D1052" s="120">
        <f>_xll.xlShmInterpRateFwd($D$3&amp;T(CalculationTrigger2),C1052,,5,C1053)</f>
        <v>5.3362484648483881E-3</v>
      </c>
      <c r="E1052" s="260">
        <f>_xll.xlShmInterpRateFwd($E$3&amp;T(CalculationTrigger2),C1052,,5,C1053)</f>
        <v>5.2985051446524057E-3</v>
      </c>
      <c r="F1052" s="260">
        <f>_xll.xlShmInterpRateFwd($F$3&amp;T(CalculationTrigger2),C1052,,5,C1053)</f>
        <v>5.1410525786813417E-3</v>
      </c>
      <c r="G1052" s="268">
        <f t="shared" si="32"/>
        <v>0.37743320195982377</v>
      </c>
      <c r="H1052" s="275">
        <f t="shared" si="33"/>
        <v>1.5745256597106405</v>
      </c>
      <c r="I1052" s="250"/>
      <c r="J1052" s="251"/>
      <c r="K1052" s="251"/>
      <c r="L1052" s="251"/>
    </row>
    <row r="1053" spans="2:12" x14ac:dyDescent="0.2">
      <c r="B1053" s="112" t="s">
        <v>156</v>
      </c>
      <c r="C1053" s="113">
        <f>_xll.qlCalendarAdvance("TARGET",C1052,B1053,"mf")</f>
        <v>44330</v>
      </c>
      <c r="D1053" s="120">
        <f>_xll.xlShmInterpRateFwd($D$3&amp;T(CalculationTrigger2),C1053,,5,C1054)</f>
        <v>5.3508540250333924E-3</v>
      </c>
      <c r="E1053" s="260">
        <f>_xll.xlShmInterpRateFwd($E$3&amp;T(CalculationTrigger2),C1053,,5,C1054)</f>
        <v>5.3129762218304009E-3</v>
      </c>
      <c r="F1053" s="260">
        <f>_xll.xlShmInterpRateFwd($F$3&amp;T(CalculationTrigger2),C1053,,5,C1054)</f>
        <v>5.1551443196059862E-3</v>
      </c>
      <c r="G1053" s="268">
        <f t="shared" si="32"/>
        <v>0.37877803202991495</v>
      </c>
      <c r="H1053" s="275">
        <f t="shared" si="33"/>
        <v>1.5783190222441474</v>
      </c>
      <c r="I1053" s="250"/>
      <c r="J1053" s="251"/>
      <c r="K1053" s="251"/>
      <c r="L1053" s="251"/>
    </row>
    <row r="1054" spans="2:12" x14ac:dyDescent="0.2">
      <c r="B1054" s="112" t="s">
        <v>156</v>
      </c>
      <c r="C1054" s="113">
        <f>_xll.qlCalendarAdvance("TARGET",C1053,B1054,"mf")</f>
        <v>44333</v>
      </c>
      <c r="D1054" s="120">
        <f>_xll.xlShmInterpRateFwd($D$3&amp;T(CalculationTrigger2),C1054,,5,C1055)</f>
        <v>5.3653000404811028E-3</v>
      </c>
      <c r="E1054" s="260">
        <f>_xll.xlShmInterpRateFwd($E$3&amp;T(CalculationTrigger2),C1054,,5,C1055)</f>
        <v>5.3272912150391745E-3</v>
      </c>
      <c r="F1054" s="260">
        <f>_xll.xlShmInterpRateFwd($F$3&amp;T(CalculationTrigger2),C1054,,5,C1055)</f>
        <v>5.1690915049602583E-3</v>
      </c>
      <c r="G1054" s="268">
        <f t="shared" si="32"/>
        <v>0.38008825441928318</v>
      </c>
      <c r="H1054" s="275">
        <f t="shared" si="33"/>
        <v>1.5819971007891616</v>
      </c>
      <c r="I1054" s="250"/>
      <c r="J1054" s="251"/>
      <c r="K1054" s="251"/>
      <c r="L1054" s="251"/>
    </row>
    <row r="1055" spans="2:12" x14ac:dyDescent="0.2">
      <c r="B1055" s="112" t="s">
        <v>156</v>
      </c>
      <c r="C1055" s="113">
        <f>_xll.qlCalendarAdvance("TARGET",C1054,B1055,"mf")</f>
        <v>44334</v>
      </c>
      <c r="D1055" s="120">
        <f>_xll.xlShmInterpRateFwd($D$3&amp;T(CalculationTrigger2),C1055,,5,C1056)</f>
        <v>5.3725609169291508E-3</v>
      </c>
      <c r="E1055" s="260">
        <f>_xll.xlShmInterpRateFwd($E$3&amp;T(CalculationTrigger2),C1055,,5,C1056)</f>
        <v>5.3344866538076853E-3</v>
      </c>
      <c r="F1055" s="260">
        <f>_xll.xlShmInterpRateFwd($F$3&amp;T(CalculationTrigger2),C1055,,5,C1056)</f>
        <v>5.176102020213404E-3</v>
      </c>
      <c r="G1055" s="268">
        <f t="shared" si="32"/>
        <v>0.38074263121465507</v>
      </c>
      <c r="H1055" s="275">
        <f t="shared" si="33"/>
        <v>1.5838463359428134</v>
      </c>
      <c r="I1055" s="250"/>
      <c r="J1055" s="251"/>
      <c r="K1055" s="251"/>
      <c r="L1055" s="251"/>
    </row>
    <row r="1056" spans="2:12" x14ac:dyDescent="0.2">
      <c r="B1056" s="112" t="s">
        <v>156</v>
      </c>
      <c r="C1056" s="113">
        <f>_xll.qlCalendarAdvance("TARGET",C1055,B1056,"mf")</f>
        <v>44335</v>
      </c>
      <c r="D1056" s="120">
        <f>_xll.xlShmInterpRateFwd($D$3&amp;T(CalculationTrigger2),C1056,,5,C1057)</f>
        <v>5.3798209701710611E-3</v>
      </c>
      <c r="E1056" s="260">
        <f>_xll.xlShmInterpRateFwd($E$3&amp;T(CalculationTrigger2),C1056,,5,C1057)</f>
        <v>5.3416816472138676E-3</v>
      </c>
      <c r="F1056" s="260">
        <f>_xll.xlShmInterpRateFwd($F$3&amp;T(CalculationTrigger2),C1056,,5,C1057)</f>
        <v>5.1831128399517021E-3</v>
      </c>
      <c r="G1056" s="268">
        <f t="shared" si="32"/>
        <v>0.38139322957193511</v>
      </c>
      <c r="H1056" s="275">
        <f t="shared" si="33"/>
        <v>1.5856880726216553</v>
      </c>
      <c r="I1056" s="250"/>
      <c r="J1056" s="251"/>
      <c r="K1056" s="251"/>
      <c r="L1056" s="251"/>
    </row>
    <row r="1057" spans="2:12" x14ac:dyDescent="0.2">
      <c r="B1057" s="112" t="s">
        <v>156</v>
      </c>
      <c r="C1057" s="113">
        <f>_xll.qlCalendarAdvance("TARGET",C1056,B1057,"mf")</f>
        <v>44336</v>
      </c>
      <c r="D1057" s="120">
        <f>_xll.xlShmInterpRateFwd($D$3&amp;T(CalculationTrigger2),C1057,,5,C1058)</f>
        <v>5.3870801921018698E-3</v>
      </c>
      <c r="E1057" s="260">
        <f>_xll.xlShmInterpRateFwd($E$3&amp;T(CalculationTrigger2),C1057,,5,C1058)</f>
        <v>5.348876188449583E-3</v>
      </c>
      <c r="F1057" s="260">
        <f>_xll.xlShmInterpRateFwd($F$3&amp;T(CalculationTrigger2),C1057,,5,C1058)</f>
        <v>5.1901239595148925E-3</v>
      </c>
      <c r="G1057" s="268">
        <f t="shared" si="32"/>
        <v>0.38204003652286822</v>
      </c>
      <c r="H1057" s="275">
        <f t="shared" si="33"/>
        <v>1.587522289346905</v>
      </c>
      <c r="I1057" s="250"/>
      <c r="J1057" s="251"/>
      <c r="K1057" s="251"/>
      <c r="L1057" s="251"/>
    </row>
    <row r="1058" spans="2:12" x14ac:dyDescent="0.2">
      <c r="B1058" s="112" t="s">
        <v>156</v>
      </c>
      <c r="C1058" s="113">
        <f>_xll.qlCalendarAdvance("TARGET",C1057,B1058,"mf")</f>
        <v>44337</v>
      </c>
      <c r="D1058" s="120">
        <f>_xll.xlShmInterpRateFwd($D$3&amp;T(CalculationTrigger2),C1058,,5,C1059)</f>
        <v>5.4016757627118467E-3</v>
      </c>
      <c r="E1058" s="260">
        <f>_xll.xlShmInterpRateFwd($E$3&amp;T(CalculationTrigger2),C1058,,5,C1059)</f>
        <v>5.3633425363211274E-3</v>
      </c>
      <c r="F1058" s="260">
        <f>_xll.xlShmInterpRateFwd($F$3&amp;T(CalculationTrigger2),C1058,,5,C1059)</f>
        <v>5.204221376233528E-3</v>
      </c>
      <c r="G1058" s="268">
        <f t="shared" si="32"/>
        <v>0.3833322639071931</v>
      </c>
      <c r="H1058" s="275">
        <f t="shared" si="33"/>
        <v>1.5912116008759933</v>
      </c>
      <c r="I1058" s="250"/>
      <c r="J1058" s="251"/>
      <c r="K1058" s="251"/>
      <c r="L1058" s="251"/>
    </row>
    <row r="1059" spans="2:12" x14ac:dyDescent="0.2">
      <c r="B1059" s="112" t="s">
        <v>156</v>
      </c>
      <c r="C1059" s="113">
        <f>_xll.qlCalendarAdvance("TARGET",C1058,B1059,"mf")</f>
        <v>44340</v>
      </c>
      <c r="D1059" s="120">
        <f>_xll.xlShmInterpRateFwd($D$3&amp;T(CalculationTrigger2),C1059,,5,C1060)</f>
        <v>5.4161086054657368E-3</v>
      </c>
      <c r="E1059" s="260">
        <f>_xll.xlShmInterpRateFwd($E$3&amp;T(CalculationTrigger2),C1059,,5,C1060)</f>
        <v>5.3776496928503292E-3</v>
      </c>
      <c r="F1059" s="260">
        <f>_xll.xlShmInterpRateFwd($F$3&amp;T(CalculationTrigger2),C1059,,5,C1060)</f>
        <v>5.2181713457291334E-3</v>
      </c>
      <c r="G1059" s="268">
        <f t="shared" si="32"/>
        <v>0.3845891261540762</v>
      </c>
      <c r="H1059" s="275">
        <f t="shared" si="33"/>
        <v>1.5947834712119573</v>
      </c>
      <c r="I1059" s="250"/>
      <c r="J1059" s="251"/>
      <c r="K1059" s="251"/>
      <c r="L1059" s="251"/>
    </row>
    <row r="1060" spans="2:12" x14ac:dyDescent="0.2">
      <c r="B1060" s="112" t="s">
        <v>156</v>
      </c>
      <c r="C1060" s="113">
        <f>_xll.qlCalendarAdvance("TARGET",C1059,B1060,"mf")</f>
        <v>44341</v>
      </c>
      <c r="D1060" s="120">
        <f>_xll.xlShmInterpRateFwd($D$3&amp;T(CalculationTrigger2),C1060,,5,C1061)</f>
        <v>5.4233635497122727E-3</v>
      </c>
      <c r="E1060" s="260">
        <f>_xll.xlShmInterpRateFwd($E$3&amp;T(CalculationTrigger2),C1060,,5,C1061)</f>
        <v>5.3848418692879771E-3</v>
      </c>
      <c r="F1060" s="260">
        <f>_xll.xlShmInterpRateFwd($F$3&amp;T(CalculationTrigger2),C1060,,5,C1061)</f>
        <v>5.2251838964985746E-3</v>
      </c>
      <c r="G1060" s="268">
        <f t="shared" si="32"/>
        <v>0.38521680424295596</v>
      </c>
      <c r="H1060" s="275">
        <f t="shared" si="33"/>
        <v>1.5965797278940252</v>
      </c>
      <c r="I1060" s="250"/>
      <c r="J1060" s="251"/>
      <c r="K1060" s="251"/>
      <c r="L1060" s="251"/>
    </row>
    <row r="1061" spans="2:12" x14ac:dyDescent="0.2">
      <c r="B1061" s="112" t="s">
        <v>156</v>
      </c>
      <c r="C1061" s="113">
        <f>_xll.qlCalendarAdvance("TARGET",C1060,B1061,"mf")</f>
        <v>44342</v>
      </c>
      <c r="D1061" s="120">
        <f>_xll.xlShmInterpRateFwd($D$3&amp;T(CalculationTrigger2),C1061,,5,C1062)</f>
        <v>5.4306176141394602E-3</v>
      </c>
      <c r="E1061" s="260">
        <f>_xll.xlShmInterpRateFwd($E$3&amp;T(CalculationTrigger2),C1061,,5,C1062)</f>
        <v>5.3920335521389553E-3</v>
      </c>
      <c r="F1061" s="260">
        <f>_xll.xlShmInterpRateFwd($F$3&amp;T(CalculationTrigger2),C1061,,5,C1062)</f>
        <v>5.2321967199418272E-3</v>
      </c>
      <c r="G1061" s="268">
        <f t="shared" si="32"/>
        <v>0.38584062000504915</v>
      </c>
      <c r="H1061" s="275">
        <f t="shared" si="33"/>
        <v>1.5983683219712805</v>
      </c>
      <c r="I1061" s="250"/>
      <c r="J1061" s="251"/>
      <c r="K1061" s="251"/>
      <c r="L1061" s="251"/>
    </row>
    <row r="1062" spans="2:12" x14ac:dyDescent="0.2">
      <c r="B1062" s="112" t="s">
        <v>156</v>
      </c>
      <c r="C1062" s="113">
        <f>_xll.qlCalendarAdvance("TARGET",C1061,B1062,"mf")</f>
        <v>44343</v>
      </c>
      <c r="D1062" s="120">
        <f>_xll.xlShmInterpRateFwd($D$3&amp;T(CalculationTrigger2),C1062,,5,C1063)</f>
        <v>5.4378707906017993E-3</v>
      </c>
      <c r="E1062" s="260">
        <f>_xll.xlShmInterpRateFwd($E$3&amp;T(CalculationTrigger2),C1062,,5,C1063)</f>
        <v>5.3992247344330198E-3</v>
      </c>
      <c r="F1062" s="260">
        <f>_xll.xlShmInterpRateFwd($F$3&amp;T(CalculationTrigger2),C1062,,5,C1063)</f>
        <v>5.2392098114391536E-3</v>
      </c>
      <c r="G1062" s="268">
        <f t="shared" si="32"/>
        <v>0.38646056168779519</v>
      </c>
      <c r="H1062" s="275">
        <f t="shared" si="33"/>
        <v>1.6001492299386622</v>
      </c>
      <c r="I1062" s="250"/>
      <c r="J1062" s="251"/>
      <c r="K1062" s="251"/>
      <c r="L1062" s="251"/>
    </row>
    <row r="1063" spans="2:12" x14ac:dyDescent="0.2">
      <c r="B1063" s="112" t="s">
        <v>156</v>
      </c>
      <c r="C1063" s="113">
        <f>_xll.qlCalendarAdvance("TARGET",C1062,B1063,"mf")</f>
        <v>44344</v>
      </c>
      <c r="D1063" s="120">
        <f>_xll.xlShmInterpRateFwd($D$3&amp;T(CalculationTrigger2),C1063,,5,C1064)</f>
        <v>5.4524555914090304E-3</v>
      </c>
      <c r="E1063" s="260">
        <f>_xll.xlShmInterpRateFwd($E$3&amp;T(CalculationTrigger2),C1063,,5,C1064)</f>
        <v>5.4136856897590221E-3</v>
      </c>
      <c r="F1063" s="260">
        <f>_xll.xlShmInterpRateFwd($F$3&amp;T(CalculationTrigger2),C1063,,5,C1064)</f>
        <v>5.253312472555496E-3</v>
      </c>
      <c r="G1063" s="268">
        <f t="shared" si="32"/>
        <v>0.38769901650008259</v>
      </c>
      <c r="H1063" s="275">
        <f t="shared" si="33"/>
        <v>1.6037321720352611</v>
      </c>
      <c r="I1063" s="250"/>
      <c r="J1063" s="251"/>
      <c r="K1063" s="251"/>
      <c r="L1063" s="251"/>
    </row>
    <row r="1064" spans="2:12" x14ac:dyDescent="0.2">
      <c r="B1064" s="112" t="s">
        <v>156</v>
      </c>
      <c r="C1064" s="113">
        <f>_xll.qlCalendarAdvance("TARGET",C1063,B1064,"mf")</f>
        <v>44347</v>
      </c>
      <c r="D1064" s="120">
        <f>_xll.xlShmInterpRateFwd($D$3&amp;T(CalculationTrigger2),C1064,,5,C1065)</f>
        <v>5.4668744555946757E-3</v>
      </c>
      <c r="E1064" s="260">
        <f>_xll.xlShmInterpRateFwd($E$3&amp;T(CalculationTrigger2),C1064,,5,C1065)</f>
        <v>5.4279843199319779E-3</v>
      </c>
      <c r="F1064" s="260">
        <f>_xll.xlShmInterpRateFwd($F$3&amp;T(CalculationTrigger2),C1064,,5,C1065)</f>
        <v>5.267264767519546E-3</v>
      </c>
      <c r="G1064" s="268">
        <f t="shared" si="32"/>
        <v>0.38890135662697844</v>
      </c>
      <c r="H1064" s="275">
        <f t="shared" si="33"/>
        <v>1.607195524124319</v>
      </c>
      <c r="I1064" s="250"/>
      <c r="J1064" s="251"/>
      <c r="K1064" s="251"/>
      <c r="L1064" s="251"/>
    </row>
    <row r="1065" spans="2:12" x14ac:dyDescent="0.2">
      <c r="B1065" s="112" t="s">
        <v>156</v>
      </c>
      <c r="C1065" s="113">
        <f>_xll.qlCalendarAdvance("TARGET",C1064,B1065,"mf")</f>
        <v>44348</v>
      </c>
      <c r="D1065" s="120">
        <f>_xll.xlShmInterpRateFwd($D$3&amp;T(CalculationTrigger2),C1065,,5,C1066)</f>
        <v>5.474123071103878E-3</v>
      </c>
      <c r="E1065" s="260">
        <f>_xll.xlShmInterpRateFwd($E$3&amp;T(CalculationTrigger2),C1065,,5,C1066)</f>
        <v>5.4351728958603445E-3</v>
      </c>
      <c r="F1065" s="260">
        <f>_xll.xlShmInterpRateFwd($F$3&amp;T(CalculationTrigger2),C1065,,5,C1066)</f>
        <v>5.2742791313689511E-3</v>
      </c>
      <c r="G1065" s="268">
        <f t="shared" si="32"/>
        <v>0.38950175243533497</v>
      </c>
      <c r="H1065" s="275">
        <f t="shared" si="33"/>
        <v>1.6089376449139343</v>
      </c>
      <c r="I1065" s="250"/>
      <c r="J1065" s="251"/>
      <c r="K1065" s="251"/>
      <c r="L1065" s="251"/>
    </row>
    <row r="1066" spans="2:12" x14ac:dyDescent="0.2">
      <c r="B1066" s="112" t="s">
        <v>156</v>
      </c>
      <c r="C1066" s="113">
        <f>_xll.qlCalendarAdvance("TARGET",C1065,B1066,"mf")</f>
        <v>44349</v>
      </c>
      <c r="D1066" s="120">
        <f>_xll.xlShmInterpRateFwd($D$3&amp;T(CalculationTrigger2),C1066,,5,C1067)</f>
        <v>5.4813707501804579E-3</v>
      </c>
      <c r="E1066" s="260">
        <f>_xll.xlShmInterpRateFwd($E$3&amp;T(CalculationTrigger2),C1066,,5,C1067)</f>
        <v>5.4423609299371241E-3</v>
      </c>
      <c r="F1066" s="260">
        <f>_xll.xlShmInterpRateFwd($F$3&amp;T(CalculationTrigger2),C1066,,5,C1067)</f>
        <v>5.2812937360402715E-3</v>
      </c>
      <c r="G1066" s="268">
        <f t="shared" si="32"/>
        <v>0.39009820243333765</v>
      </c>
      <c r="H1066" s="275">
        <f t="shared" si="33"/>
        <v>1.6106719389685256</v>
      </c>
      <c r="I1066" s="250"/>
      <c r="J1066" s="251"/>
      <c r="K1066" s="251"/>
      <c r="L1066" s="251"/>
    </row>
    <row r="1067" spans="2:12" x14ac:dyDescent="0.2">
      <c r="B1067" s="112" t="s">
        <v>156</v>
      </c>
      <c r="C1067" s="113">
        <f>_xll.qlCalendarAdvance("TARGET",C1066,B1067,"mf")</f>
        <v>44350</v>
      </c>
      <c r="D1067" s="120">
        <f>_xll.xlShmInterpRateFwd($D$3&amp;T(CalculationTrigger2),C1067,,5,C1068)</f>
        <v>5.4886174846789041E-3</v>
      </c>
      <c r="E1067" s="260">
        <f>_xll.xlShmInterpRateFwd($E$3&amp;T(CalculationTrigger2),C1067,,5,C1068)</f>
        <v>5.4495484150704869E-3</v>
      </c>
      <c r="F1067" s="260">
        <f>_xll.xlShmInterpRateFwd($F$3&amp;T(CalculationTrigger2),C1067,,5,C1068)</f>
        <v>5.2883085769542858E-3</v>
      </c>
      <c r="G1067" s="268">
        <f t="shared" si="32"/>
        <v>0.39069069608417206</v>
      </c>
      <c r="H1067" s="275">
        <f t="shared" si="33"/>
        <v>1.6123983811620108</v>
      </c>
      <c r="I1067" s="250"/>
      <c r="J1067" s="251"/>
      <c r="K1067" s="251"/>
      <c r="L1067" s="251"/>
    </row>
    <row r="1068" spans="2:12" x14ac:dyDescent="0.2">
      <c r="B1068" s="112" t="s">
        <v>156</v>
      </c>
      <c r="C1068" s="113">
        <f>_xll.qlCalendarAdvance("TARGET",C1067,B1068,"mf")</f>
        <v>44351</v>
      </c>
      <c r="D1068" s="120">
        <f>_xll.xlShmInterpRateFwd($D$3&amp;T(CalculationTrigger2),C1068,,5,C1069)</f>
        <v>5.5031907354065237E-3</v>
      </c>
      <c r="E1068" s="260">
        <f>_xll.xlShmInterpRateFwd($E$3&amp;T(CalculationTrigger2),C1068,,5,C1069)</f>
        <v>5.464003314647122E-3</v>
      </c>
      <c r="F1068" s="260">
        <f>_xll.xlShmInterpRateFwd($F$3&amp;T(CalculationTrigger2),C1068,,5,C1069)</f>
        <v>5.3024160509901859E-3</v>
      </c>
      <c r="G1068" s="268">
        <f t="shared" si="32"/>
        <v>0.39187420759401703</v>
      </c>
      <c r="H1068" s="275">
        <f t="shared" si="33"/>
        <v>1.6158726365693605</v>
      </c>
      <c r="I1068" s="250"/>
      <c r="J1068" s="251"/>
      <c r="K1068" s="251"/>
      <c r="L1068" s="251"/>
    </row>
    <row r="1069" spans="2:12" x14ac:dyDescent="0.2">
      <c r="B1069" s="112" t="s">
        <v>156</v>
      </c>
      <c r="C1069" s="113">
        <f>_xll.qlCalendarAdvance("TARGET",C1068,B1069,"mf")</f>
        <v>44354</v>
      </c>
      <c r="D1069" s="120">
        <f>_xll.xlShmInterpRateFwd($D$3&amp;T(CalculationTrigger2),C1069,,5,C1070)</f>
        <v>5.5175948151563736E-3</v>
      </c>
      <c r="E1069" s="260">
        <f>_xll.xlShmInterpRateFwd($E$3&amp;T(CalculationTrigger2),C1069,,5,C1070)</f>
        <v>5.4782927289530282E-3</v>
      </c>
      <c r="F1069" s="260">
        <f>_xll.xlShmInterpRateFwd($F$3&amp;T(CalculationTrigger2),C1069,,5,C1070)</f>
        <v>5.3163702129117498E-3</v>
      </c>
      <c r="G1069" s="268">
        <f t="shared" si="32"/>
        <v>0.39302086203345415</v>
      </c>
      <c r="H1069" s="275">
        <f t="shared" si="33"/>
        <v>1.6192251604127839</v>
      </c>
      <c r="I1069" s="250"/>
      <c r="J1069" s="251"/>
      <c r="K1069" s="251"/>
      <c r="L1069" s="251"/>
    </row>
    <row r="1070" spans="2:12" x14ac:dyDescent="0.2">
      <c r="B1070" s="112" t="s">
        <v>156</v>
      </c>
      <c r="C1070" s="113">
        <f>_xll.qlCalendarAdvance("TARGET",C1069,B1070,"mf")</f>
        <v>44355</v>
      </c>
      <c r="D1070" s="120">
        <f>_xll.xlShmInterpRateFwd($D$3&amp;T(CalculationTrigger2),C1070,,5,C1071)</f>
        <v>5.5248367054730341E-3</v>
      </c>
      <c r="E1070" s="260">
        <f>_xll.xlShmInterpRateFwd($E$3&amp;T(CalculationTrigger2),C1070,,5,C1071)</f>
        <v>5.4854773662338496E-3</v>
      </c>
      <c r="F1070" s="260">
        <f>_xll.xlShmInterpRateFwd($F$3&amp;T(CalculationTrigger2),C1070,,5,C1071)</f>
        <v>5.3233861672424528E-3</v>
      </c>
      <c r="G1070" s="268">
        <f t="shared" si="32"/>
        <v>0.39359339239184582</v>
      </c>
      <c r="H1070" s="275">
        <f t="shared" si="33"/>
        <v>1.6209119899139677</v>
      </c>
      <c r="I1070" s="250"/>
      <c r="J1070" s="251"/>
      <c r="K1070" s="251"/>
      <c r="L1070" s="251"/>
    </row>
    <row r="1071" spans="2:12" x14ac:dyDescent="0.2">
      <c r="B1071" s="112" t="s">
        <v>156</v>
      </c>
      <c r="C1071" s="113">
        <f>_xll.qlCalendarAdvance("TARGET",C1070,B1071,"mf")</f>
        <v>44356</v>
      </c>
      <c r="D1071" s="120">
        <f>_xll.xlShmInterpRateFwd($D$3&amp;T(CalculationTrigger2),C1071,,5,C1072)</f>
        <v>5.5320776026221577E-3</v>
      </c>
      <c r="E1071" s="260">
        <f>_xll.xlShmInterpRateFwd($E$3&amp;T(CalculationTrigger2),C1071,,5,C1072)</f>
        <v>5.4926614132360116E-3</v>
      </c>
      <c r="F1071" s="260">
        <f>_xll.xlShmInterpRateFwd($F$3&amp;T(CalculationTrigger2),C1071,,5,C1072)</f>
        <v>5.3304023305836635E-3</v>
      </c>
      <c r="G1071" s="268">
        <f t="shared" si="32"/>
        <v>0.39416189386146105</v>
      </c>
      <c r="H1071" s="275">
        <f t="shared" si="33"/>
        <v>1.6225908265234819</v>
      </c>
      <c r="I1071" s="250"/>
      <c r="J1071" s="251"/>
      <c r="K1071" s="251"/>
      <c r="L1071" s="251"/>
    </row>
    <row r="1072" spans="2:12" x14ac:dyDescent="0.2">
      <c r="B1072" s="112" t="s">
        <v>156</v>
      </c>
      <c r="C1072" s="113">
        <f>_xll.qlCalendarAdvance("TARGET",C1071,B1072,"mf")</f>
        <v>44357</v>
      </c>
      <c r="D1072" s="120">
        <f>_xll.xlShmInterpRateFwd($D$3&amp;T(CalculationTrigger2),C1072,,5,C1073)</f>
        <v>5.5393174985798044E-3</v>
      </c>
      <c r="E1072" s="260">
        <f>_xll.xlShmInterpRateFwd($E$3&amp;T(CalculationTrigger2),C1072,,5,C1073)</f>
        <v>5.499844863070303E-3</v>
      </c>
      <c r="F1072" s="260">
        <f>_xll.xlShmInterpRateFwd($F$3&amp;T(CalculationTrigger2),C1072,,5,C1073)</f>
        <v>5.3374186985182545E-3</v>
      </c>
      <c r="G1072" s="268">
        <f t="shared" si="32"/>
        <v>0.39472635509501391</v>
      </c>
      <c r="H1072" s="275">
        <f t="shared" si="33"/>
        <v>1.6242616455204844</v>
      </c>
      <c r="I1072" s="250"/>
      <c r="J1072" s="251"/>
      <c r="K1072" s="251"/>
      <c r="L1072" s="251"/>
    </row>
    <row r="1073" spans="2:12" x14ac:dyDescent="0.2">
      <c r="B1073" s="112" t="s">
        <v>156</v>
      </c>
      <c r="C1073" s="113">
        <f>_xll.qlCalendarAdvance("TARGET",C1072,B1073,"mf")</f>
        <v>44358</v>
      </c>
      <c r="D1073" s="120">
        <f>_xll.xlShmInterpRateFwd($D$3&amp;T(CalculationTrigger2),C1073,,5,C1074)</f>
        <v>5.5538784189362173E-3</v>
      </c>
      <c r="E1073" s="260">
        <f>_xll.xlShmInterpRateFwd($E$3&amp;T(CalculationTrigger2),C1073,,5,C1074)</f>
        <v>5.5142930434671535E-3</v>
      </c>
      <c r="F1073" s="260">
        <f>_xll.xlShmInterpRateFwd($F$3&amp;T(CalculationTrigger2),C1073,,5,C1074)</f>
        <v>5.3515305539643824E-3</v>
      </c>
      <c r="G1073" s="268">
        <f t="shared" si="32"/>
        <v>0.39585375469063794</v>
      </c>
      <c r="H1073" s="275">
        <f t="shared" si="33"/>
        <v>1.627624895027711</v>
      </c>
      <c r="I1073" s="250"/>
      <c r="J1073" s="251"/>
      <c r="K1073" s="251"/>
      <c r="L1073" s="251"/>
    </row>
    <row r="1074" spans="2:12" x14ac:dyDescent="0.2">
      <c r="B1074" s="112" t="s">
        <v>156</v>
      </c>
      <c r="C1074" s="113">
        <f>_xll.qlCalendarAdvance("TARGET",C1073,B1074,"mf")</f>
        <v>44361</v>
      </c>
      <c r="D1074" s="120">
        <f>_xll.xlShmInterpRateFwd($D$3&amp;T(CalculationTrigger2),C1074,,5,C1075)</f>
        <v>5.5682669085172828E-3</v>
      </c>
      <c r="E1074" s="260">
        <f>_xll.xlShmInterpRateFwd($E$3&amp;T(CalculationTrigger2),C1074,,5,C1075)</f>
        <v>5.5285725524987384E-3</v>
      </c>
      <c r="F1074" s="260">
        <f>_xll.xlShmInterpRateFwd($F$3&amp;T(CalculationTrigger2),C1074,,5,C1075)</f>
        <v>5.3654861242817048E-3</v>
      </c>
      <c r="G1074" s="268">
        <f t="shared" si="32"/>
        <v>0.39694356018544347</v>
      </c>
      <c r="H1074" s="275">
        <f t="shared" si="33"/>
        <v>1.6308642821703367</v>
      </c>
      <c r="I1074" s="250"/>
      <c r="J1074" s="251"/>
      <c r="K1074" s="251"/>
      <c r="L1074" s="251"/>
    </row>
    <row r="1075" spans="2:12" x14ac:dyDescent="0.2">
      <c r="B1075" s="112" t="s">
        <v>156</v>
      </c>
      <c r="C1075" s="113">
        <f>_xll.qlCalendarAdvance("TARGET",C1074,B1075,"mf")</f>
        <v>44362</v>
      </c>
      <c r="D1075" s="120">
        <f>_xll.xlShmInterpRateFwd($D$3&amp;T(CalculationTrigger2),C1075,,5,C1076)</f>
        <v>5.575501677145228E-3</v>
      </c>
      <c r="E1075" s="260">
        <f>_xll.xlShmInterpRateFwd($E$3&amp;T(CalculationTrigger2),C1075,,5,C1076)</f>
        <v>5.5357529129123279E-3</v>
      </c>
      <c r="F1075" s="260">
        <f>_xll.xlShmInterpRateFwd($F$3&amp;T(CalculationTrigger2),C1075,,5,C1076)</f>
        <v>5.3725034466163731E-3</v>
      </c>
      <c r="G1075" s="268">
        <f t="shared" si="32"/>
        <v>0.39748764232900091</v>
      </c>
      <c r="H1075" s="275">
        <f t="shared" si="33"/>
        <v>1.6324946629595483</v>
      </c>
      <c r="I1075" s="250"/>
      <c r="J1075" s="251"/>
      <c r="K1075" s="251"/>
      <c r="L1075" s="251"/>
    </row>
    <row r="1076" spans="2:12" x14ac:dyDescent="0.2">
      <c r="B1076" s="112" t="s">
        <v>156</v>
      </c>
      <c r="C1076" s="113">
        <f>_xll.qlCalendarAdvance("TARGET",C1075,B1076,"mf")</f>
        <v>44363</v>
      </c>
      <c r="D1076" s="120">
        <f>_xll.xlShmInterpRateFwd($D$3&amp;T(CalculationTrigger2),C1076,,5,C1077)</f>
        <v>5.5827353958706654E-3</v>
      </c>
      <c r="E1076" s="260">
        <f>_xll.xlShmInterpRateFwd($E$3&amp;T(CalculationTrigger2),C1076,,5,C1077)</f>
        <v>5.5429326347011835E-3</v>
      </c>
      <c r="F1076" s="260">
        <f>_xll.xlShmInterpRateFwd($F$3&amp;T(CalculationTrigger2),C1076,,5,C1077)</f>
        <v>5.3795209462311573E-3</v>
      </c>
      <c r="G1076" s="268">
        <f t="shared" si="32"/>
        <v>0.39802761169481848</v>
      </c>
      <c r="H1076" s="275">
        <f t="shared" si="33"/>
        <v>1.6341168847002625</v>
      </c>
      <c r="I1076" s="250"/>
      <c r="J1076" s="251"/>
      <c r="K1076" s="251"/>
      <c r="L1076" s="251"/>
    </row>
    <row r="1077" spans="2:12" x14ac:dyDescent="0.2">
      <c r="B1077" s="112" t="s">
        <v>156</v>
      </c>
      <c r="C1077" s="113">
        <f>_xll.qlCalendarAdvance("TARGET",C1076,B1077,"mf")</f>
        <v>44364</v>
      </c>
      <c r="D1077" s="120">
        <f>_xll.xlShmInterpRateFwd($D$3&amp;T(CalculationTrigger2),C1077,,5,C1078)</f>
        <v>5.5899680568317397E-3</v>
      </c>
      <c r="E1077" s="260">
        <f>_xll.xlShmInterpRateFwd($E$3&amp;T(CalculationTrigger2),C1077,,5,C1078)</f>
        <v>5.550111710935563E-3</v>
      </c>
      <c r="F1077" s="260">
        <f>_xll.xlShmInterpRateFwd($F$3&amp;T(CalculationTrigger2),C1077,,5,C1078)</f>
        <v>5.3865386185063006E-3</v>
      </c>
      <c r="G1077" s="268">
        <f t="shared" si="32"/>
        <v>0.39856345896176726</v>
      </c>
      <c r="H1077" s="275">
        <f t="shared" si="33"/>
        <v>1.6357309242926235</v>
      </c>
      <c r="I1077" s="250"/>
      <c r="J1077" s="251"/>
      <c r="K1077" s="251"/>
      <c r="L1077" s="251"/>
    </row>
    <row r="1078" spans="2:12" x14ac:dyDescent="0.2">
      <c r="B1078" s="112" t="s">
        <v>156</v>
      </c>
      <c r="C1078" s="113">
        <f>_xll.qlCalendarAdvance("TARGET",C1077,B1078,"mf")</f>
        <v>44365</v>
      </c>
      <c r="D1078" s="120">
        <f>_xll.xlShmInterpRateFwd($D$3&amp;T(CalculationTrigger2),C1078,,5,C1079)</f>
        <v>5.6045158662208555E-3</v>
      </c>
      <c r="E1078" s="260">
        <f>_xll.xlShmInterpRateFwd($E$3&amp;T(CalculationTrigger2),C1078,,5,C1079)</f>
        <v>5.5645525087605948E-3</v>
      </c>
      <c r="F1078" s="260">
        <f>_xll.xlShmInterpRateFwd($F$3&amp;T(CalculationTrigger2),C1078,,5,C1079)</f>
        <v>5.4006544239133571E-3</v>
      </c>
      <c r="G1078" s="268">
        <f t="shared" si="32"/>
        <v>0.39963357460260673</v>
      </c>
      <c r="H1078" s="275">
        <f t="shared" si="33"/>
        <v>1.6389808484723773</v>
      </c>
      <c r="I1078" s="250"/>
      <c r="J1078" s="251"/>
      <c r="K1078" s="251"/>
      <c r="L1078" s="251"/>
    </row>
    <row r="1079" spans="2:12" x14ac:dyDescent="0.2">
      <c r="B1079" s="112" t="s">
        <v>156</v>
      </c>
      <c r="C1079" s="113">
        <f>_xll.qlCalendarAdvance("TARGET",C1078,B1079,"mf")</f>
        <v>44368</v>
      </c>
      <c r="D1079" s="120">
        <f>_xll.xlShmInterpRateFwd($D$3&amp;T(CalculationTrigger2),C1079,,5,C1080)</f>
        <v>5.6188879601218548E-3</v>
      </c>
      <c r="E1079" s="260">
        <f>_xll.xlShmInterpRateFwd($E$3&amp;T(CalculationTrigger2),C1079,,5,C1080)</f>
        <v>5.5788214231517726E-3</v>
      </c>
      <c r="F1079" s="260">
        <f>_xll.xlShmInterpRateFwd($F$3&amp;T(CalculationTrigger2),C1079,,5,C1080)</f>
        <v>5.4146109441657918E-3</v>
      </c>
      <c r="G1079" s="268">
        <f t="shared" si="32"/>
        <v>0.40066536970082173</v>
      </c>
      <c r="H1079" s="275">
        <f t="shared" si="33"/>
        <v>1.642104789859808</v>
      </c>
      <c r="I1079" s="250"/>
      <c r="J1079" s="251"/>
      <c r="K1079" s="251"/>
      <c r="L1079" s="251"/>
    </row>
    <row r="1080" spans="2:12" x14ac:dyDescent="0.2">
      <c r="B1080" s="112" t="s">
        <v>156</v>
      </c>
      <c r="C1080" s="113">
        <f>_xll.qlCalendarAdvance("TARGET",C1079,B1080,"mf")</f>
        <v>44369</v>
      </c>
      <c r="D1080" s="120">
        <f>_xll.xlShmInterpRateFwd($D$3&amp;T(CalculationTrigger2),C1080,,5,C1081)</f>
        <v>5.6261152104429071E-3</v>
      </c>
      <c r="E1080" s="260">
        <f>_xll.xlShmInterpRateFwd($E$3&amp;T(CalculationTrigger2),C1080,,5,C1081)</f>
        <v>5.5859971684375492E-3</v>
      </c>
      <c r="F1080" s="260">
        <f>_xll.xlShmInterpRateFwd($F$3&amp;T(CalculationTrigger2),C1080,,5,C1081)</f>
        <v>5.4216294119458063E-3</v>
      </c>
      <c r="G1080" s="268">
        <f t="shared" si="32"/>
        <v>0.40118042005357968</v>
      </c>
      <c r="H1080" s="275">
        <f t="shared" si="33"/>
        <v>1.6436775649174284</v>
      </c>
      <c r="I1080" s="250"/>
      <c r="J1080" s="251"/>
      <c r="K1080" s="251"/>
      <c r="L1080" s="251"/>
    </row>
    <row r="1081" spans="2:12" x14ac:dyDescent="0.2">
      <c r="B1081" s="112" t="s">
        <v>156</v>
      </c>
      <c r="C1081" s="113">
        <f>_xll.qlCalendarAdvance("TARGET",C1080,B1081,"mf")</f>
        <v>44370</v>
      </c>
      <c r="D1081" s="120">
        <f>_xll.xlShmInterpRateFwd($D$3&amp;T(CalculationTrigger2),C1081,,5,C1082)</f>
        <v>5.6333413542479904E-3</v>
      </c>
      <c r="E1081" s="260">
        <f>_xll.xlShmInterpRateFwd($E$3&amp;T(CalculationTrigger2),C1081,,5,C1082)</f>
        <v>5.5931722268740382E-3</v>
      </c>
      <c r="F1081" s="260">
        <f>_xll.xlShmInterpRateFwd($F$3&amp;T(CalculationTrigger2),C1081,,5,C1082)</f>
        <v>5.4286480252349828E-3</v>
      </c>
      <c r="G1081" s="268">
        <f t="shared" si="32"/>
        <v>0.40169127373952151</v>
      </c>
      <c r="H1081" s="275">
        <f t="shared" si="33"/>
        <v>1.6452420163905537</v>
      </c>
      <c r="I1081" s="250"/>
      <c r="J1081" s="251"/>
      <c r="K1081" s="251"/>
      <c r="L1081" s="251"/>
    </row>
    <row r="1082" spans="2:12" x14ac:dyDescent="0.2">
      <c r="B1082" s="112" t="s">
        <v>156</v>
      </c>
      <c r="C1082" s="113">
        <f>_xll.qlCalendarAdvance("TARGET",C1081,B1082,"mf")</f>
        <v>44371</v>
      </c>
      <c r="D1082" s="120">
        <f>_xll.xlShmInterpRateFwd($D$3&amp;T(CalculationTrigger2),C1082,,5,C1083)</f>
        <v>5.6405663836752405E-3</v>
      </c>
      <c r="E1082" s="260">
        <f>_xll.xlShmInterpRateFwd($E$3&amp;T(CalculationTrigger2),C1082,,5,C1083)</f>
        <v>5.6003465914099167E-3</v>
      </c>
      <c r="F1082" s="260">
        <f>_xll.xlShmInterpRateFwd($F$3&amp;T(CalculationTrigger2),C1082,,5,C1083)</f>
        <v>5.4356667794540885E-3</v>
      </c>
      <c r="G1082" s="268">
        <f t="shared" si="32"/>
        <v>0.4021979226532385</v>
      </c>
      <c r="H1082" s="275">
        <f t="shared" si="33"/>
        <v>1.6467981195582813</v>
      </c>
      <c r="I1082" s="250"/>
      <c r="J1082" s="251"/>
      <c r="K1082" s="251"/>
      <c r="L1082" s="251"/>
    </row>
    <row r="1083" spans="2:12" x14ac:dyDescent="0.2">
      <c r="B1083" s="112" t="s">
        <v>156</v>
      </c>
      <c r="C1083" s="113">
        <f>_xll.qlCalendarAdvance("TARGET",C1082,B1083,"mf")</f>
        <v>44372</v>
      </c>
      <c r="D1083" s="120">
        <f>_xll.xlShmInterpRateFwd($D$3&amp;T(CalculationTrigger2),C1083,,5,C1084)</f>
        <v>5.6551003014875733E-3</v>
      </c>
      <c r="E1083" s="260">
        <f>_xll.xlShmInterpRateFwd($E$3&amp;T(CalculationTrigger2),C1083,,5,C1084)</f>
        <v>5.6147793429800899E-3</v>
      </c>
      <c r="F1083" s="260">
        <f>_xll.xlShmInterpRateFwd($F$3&amp;T(CalculationTrigger2),C1083,,5,C1084)</f>
        <v>5.4497861032538428E-3</v>
      </c>
      <c r="G1083" s="268">
        <f t="shared" si="32"/>
        <v>0.40320958507483395</v>
      </c>
      <c r="H1083" s="275">
        <f t="shared" si="33"/>
        <v>1.6499323972624709</v>
      </c>
      <c r="I1083" s="250"/>
      <c r="J1083" s="251"/>
      <c r="K1083" s="251"/>
      <c r="L1083" s="251"/>
    </row>
    <row r="1084" spans="2:12" x14ac:dyDescent="0.2">
      <c r="B1084" s="112" t="s">
        <v>156</v>
      </c>
      <c r="C1084" s="113">
        <f>_xll.qlCalendarAdvance("TARGET",C1083,B1084,"mf")</f>
        <v>44375</v>
      </c>
      <c r="D1084" s="120">
        <f>_xll.xlShmInterpRateFwd($D$3&amp;T(CalculationTrigger2),C1084,,5,C1085)</f>
        <v>5.6694551942899308E-3</v>
      </c>
      <c r="E1084" s="260">
        <f>_xll.xlShmInterpRateFwd($E$3&amp;T(CalculationTrigger2),C1084,,5,C1085)</f>
        <v>5.6290369735732468E-3</v>
      </c>
      <c r="F1084" s="260">
        <f>_xll.xlShmInterpRateFwd($F$3&amp;T(CalculationTrigger2),C1084,,5,C1085)</f>
        <v>5.4637431148960962E-3</v>
      </c>
      <c r="G1084" s="268">
        <f t="shared" si="32"/>
        <v>0.40418220716684045</v>
      </c>
      <c r="H1084" s="275">
        <f t="shared" si="33"/>
        <v>1.6529385867715061</v>
      </c>
      <c r="I1084" s="250"/>
      <c r="J1084" s="251"/>
      <c r="K1084" s="251"/>
      <c r="L1084" s="251"/>
    </row>
    <row r="1085" spans="2:12" x14ac:dyDescent="0.2">
      <c r="B1085" s="112" t="s">
        <v>156</v>
      </c>
      <c r="C1085" s="113">
        <f>_xll.qlCalendarAdvance("TARGET",C1084,B1085,"mf")</f>
        <v>44376</v>
      </c>
      <c r="D1085" s="120">
        <f>_xll.xlShmInterpRateFwd($D$3&amp;T(CalculationTrigger2),C1085,,5,C1086)</f>
        <v>5.676674529766528E-3</v>
      </c>
      <c r="E1085" s="260">
        <f>_xll.xlShmInterpRateFwd($E$3&amp;T(CalculationTrigger2),C1085,,5,C1086)</f>
        <v>5.6362077655107848E-3</v>
      </c>
      <c r="F1085" s="260">
        <f>_xll.xlShmInterpRateFwd($F$3&amp;T(CalculationTrigger2),C1085,,5,C1086)</f>
        <v>5.4707625056841687E-3</v>
      </c>
      <c r="G1085" s="268">
        <f t="shared" si="32"/>
        <v>0.40466764255743182</v>
      </c>
      <c r="H1085" s="275">
        <f t="shared" si="33"/>
        <v>1.6544525982661613</v>
      </c>
      <c r="I1085" s="250"/>
      <c r="J1085" s="251"/>
      <c r="K1085" s="251"/>
      <c r="L1085" s="251"/>
    </row>
    <row r="1086" spans="2:12" x14ac:dyDescent="0.2">
      <c r="B1086" s="112" t="s">
        <v>156</v>
      </c>
      <c r="C1086" s="113">
        <f>_xll.qlCalendarAdvance("TARGET",C1085,B1086,"mf")</f>
        <v>44377</v>
      </c>
      <c r="D1086" s="120">
        <f>_xll.xlShmInterpRateFwd($D$3&amp;T(CalculationTrigger2),C1086,,5,C1087)</f>
        <v>5.6838927021541563E-3</v>
      </c>
      <c r="E1086" s="260">
        <f>_xll.xlShmInterpRateFwd($E$3&amp;T(CalculationTrigger2),C1086,,5,C1087)</f>
        <v>5.6433778222933799E-3</v>
      </c>
      <c r="F1086" s="260">
        <f>_xll.xlShmInterpRateFwd($F$3&amp;T(CalculationTrigger2),C1086,,5,C1087)</f>
        <v>5.4777820102104181E-3</v>
      </c>
      <c r="G1086" s="268">
        <f t="shared" si="32"/>
        <v>0.40514879860776426</v>
      </c>
      <c r="H1086" s="275">
        <f t="shared" si="33"/>
        <v>1.6559581208296179</v>
      </c>
      <c r="I1086" s="250"/>
      <c r="J1086" s="251"/>
      <c r="K1086" s="251"/>
      <c r="L1086" s="251"/>
    </row>
    <row r="1087" spans="2:12" x14ac:dyDescent="0.2">
      <c r="B1087" s="112" t="s">
        <v>156</v>
      </c>
      <c r="C1087" s="113">
        <f>_xll.qlCalendarAdvance("TARGET",C1086,B1087,"mf")</f>
        <v>44378</v>
      </c>
      <c r="D1087" s="120">
        <f>_xll.xlShmInterpRateFwd($D$3&amp;T(CalculationTrigger2),C1087,,5,C1088)</f>
        <v>5.691109703469371E-3</v>
      </c>
      <c r="E1087" s="260">
        <f>_xll.xlShmInterpRateFwd($E$3&amp;T(CalculationTrigger2),C1087,,5,C1088)</f>
        <v>5.6505471369102259E-3</v>
      </c>
      <c r="F1087" s="260">
        <f>_xll.xlShmInterpRateFwd($F$3&amp;T(CalculationTrigger2),C1087,,5,C1088)</f>
        <v>5.4848016238145583E-3</v>
      </c>
      <c r="G1087" s="268">
        <f t="shared" si="32"/>
        <v>0.40562566559145147</v>
      </c>
      <c r="H1087" s="275">
        <f t="shared" si="33"/>
        <v>1.6574551309566765</v>
      </c>
      <c r="I1087" s="250"/>
      <c r="J1087" s="251"/>
      <c r="K1087" s="251"/>
      <c r="L1087" s="251"/>
    </row>
    <row r="1088" spans="2:12" x14ac:dyDescent="0.2">
      <c r="B1088" s="112" t="s">
        <v>156</v>
      </c>
      <c r="C1088" s="113">
        <f>_xll.qlCalendarAdvance("TARGET",C1087,B1088,"mf")</f>
        <v>44379</v>
      </c>
      <c r="D1088" s="120">
        <f>_xll.xlShmInterpRateFwd($D$3&amp;T(CalculationTrigger2),C1088,,5,C1089)</f>
        <v>5.7056289489949312E-3</v>
      </c>
      <c r="E1088" s="260">
        <f>_xll.xlShmInterpRateFwd($E$3&amp;T(CalculationTrigger2),C1088,,5,C1089)</f>
        <v>5.6649711786380614E-3</v>
      </c>
      <c r="F1088" s="260">
        <f>_xll.xlShmInterpRateFwd($F$3&amp;T(CalculationTrigger2),C1088,,5,C1089)</f>
        <v>5.4989240344110579E-3</v>
      </c>
      <c r="G1088" s="268">
        <f t="shared" si="32"/>
        <v>0.40657770356869805</v>
      </c>
      <c r="H1088" s="275">
        <f t="shared" si="33"/>
        <v>1.6604714422700351</v>
      </c>
      <c r="I1088" s="250"/>
      <c r="J1088" s="251"/>
      <c r="K1088" s="251"/>
      <c r="L1088" s="251"/>
    </row>
    <row r="1089" spans="2:12" x14ac:dyDescent="0.2">
      <c r="B1089" s="112" t="s">
        <v>156</v>
      </c>
      <c r="C1089" s="113">
        <f>_xll.qlCalendarAdvance("TARGET",C1088,B1089,"mf")</f>
        <v>44382</v>
      </c>
      <c r="D1089" s="120">
        <f>_xll.xlShmInterpRateFwd($D$3&amp;T(CalculationTrigger2),C1089,,5,C1090)</f>
        <v>5.7199658353383233E-3</v>
      </c>
      <c r="E1089" s="260">
        <f>_xll.xlShmInterpRateFwd($E$3&amp;T(CalculationTrigger2),C1089,,5,C1090)</f>
        <v>5.6792168362595954E-3</v>
      </c>
      <c r="F1089" s="260">
        <f>_xll.xlShmInterpRateFwd($F$3&amp;T(CalculationTrigger2),C1089,,5,C1090)</f>
        <v>5.5128810790866971E-3</v>
      </c>
      <c r="G1089" s="268">
        <f t="shared" si="32"/>
        <v>0.4074899907872791</v>
      </c>
      <c r="H1089" s="275">
        <f t="shared" si="33"/>
        <v>1.6633575717289826</v>
      </c>
      <c r="I1089" s="250"/>
      <c r="J1089" s="251"/>
      <c r="K1089" s="251"/>
      <c r="L1089" s="251"/>
    </row>
    <row r="1090" spans="2:12" x14ac:dyDescent="0.2">
      <c r="B1090" s="112" t="s">
        <v>156</v>
      </c>
      <c r="C1090" s="113">
        <f>_xll.qlCalendarAdvance("TARGET",C1089,B1090,"mf")</f>
        <v>44383</v>
      </c>
      <c r="D1090" s="120">
        <f>_xll.xlShmInterpRateFwd($D$3&amp;T(CalculationTrigger2),C1090,,5,C1091)</f>
        <v>5.7271768594729941E-3</v>
      </c>
      <c r="E1090" s="260">
        <f>_xll.xlShmInterpRateFwd($E$3&amp;T(CalculationTrigger2),C1090,,5,C1091)</f>
        <v>5.6863823367091487E-3</v>
      </c>
      <c r="F1090" s="260">
        <f>_xll.xlShmInterpRateFwd($F$3&amp;T(CalculationTrigger2),C1090,,5,C1091)</f>
        <v>5.5199011703642529E-3</v>
      </c>
      <c r="G1090" s="268">
        <f t="shared" si="32"/>
        <v>0.40794522763845481</v>
      </c>
      <c r="H1090" s="275">
        <f t="shared" si="33"/>
        <v>1.6648116634489576</v>
      </c>
      <c r="I1090" s="250"/>
      <c r="J1090" s="251"/>
      <c r="K1090" s="251"/>
      <c r="L1090" s="251"/>
    </row>
    <row r="1091" spans="2:12" x14ac:dyDescent="0.2">
      <c r="B1091" s="112" t="s">
        <v>156</v>
      </c>
      <c r="C1091" s="113">
        <f>_xll.qlCalendarAdvance("TARGET",C1090,B1091,"mf")</f>
        <v>44384</v>
      </c>
      <c r="D1091" s="120">
        <f>_xll.xlShmInterpRateFwd($D$3&amp;T(CalculationTrigger2),C1091,,5,C1092)</f>
        <v>5.7343866639861605E-3</v>
      </c>
      <c r="E1091" s="260">
        <f>_xll.xlShmInterpRateFwd($E$3&amp;T(CalculationTrigger2),C1091,,5,C1092)</f>
        <v>5.6935470536575265E-3</v>
      </c>
      <c r="F1091" s="260">
        <f>_xll.xlShmInterpRateFwd($F$3&amp;T(CalculationTrigger2),C1091,,5,C1092)</f>
        <v>5.5269213435279177E-3</v>
      </c>
      <c r="G1091" s="268">
        <f t="shared" si="32"/>
        <v>0.40839610328633968</v>
      </c>
      <c r="H1091" s="275">
        <f t="shared" si="33"/>
        <v>1.6662571012960887</v>
      </c>
      <c r="I1091" s="250"/>
      <c r="J1091" s="251"/>
      <c r="K1091" s="251"/>
      <c r="L1091" s="251"/>
    </row>
    <row r="1092" spans="2:12" x14ac:dyDescent="0.2">
      <c r="B1092" s="112" t="s">
        <v>156</v>
      </c>
      <c r="C1092" s="113">
        <f>_xll.qlCalendarAdvance("TARGET",C1091,B1092,"mf")</f>
        <v>44385</v>
      </c>
      <c r="D1092" s="120">
        <f>_xll.xlShmInterpRateFwd($D$3&amp;T(CalculationTrigger2),C1092,,5,C1093)</f>
        <v>5.7415952406512207E-3</v>
      </c>
      <c r="E1092" s="260">
        <f>_xll.xlShmInterpRateFwd($E$3&amp;T(CalculationTrigger2),C1092,,5,C1093)</f>
        <v>5.7007109801344392E-3</v>
      </c>
      <c r="F1092" s="260">
        <f>_xll.xlShmInterpRateFwd($F$3&amp;T(CalculationTrigger2),C1092,,5,C1093)</f>
        <v>5.5339415940389713E-3</v>
      </c>
      <c r="G1092" s="268">
        <f t="shared" si="32"/>
        <v>0.40884260516781468</v>
      </c>
      <c r="H1092" s="275">
        <f t="shared" si="33"/>
        <v>1.6676938609546788</v>
      </c>
      <c r="I1092" s="250"/>
      <c r="J1092" s="251"/>
      <c r="K1092" s="251"/>
      <c r="L1092" s="251"/>
    </row>
    <row r="1093" spans="2:12" x14ac:dyDescent="0.2">
      <c r="B1093" s="112" t="s">
        <v>156</v>
      </c>
      <c r="C1093" s="113">
        <f>_xll.qlCalendarAdvance("TARGET",C1092,B1093,"mf")</f>
        <v>44386</v>
      </c>
      <c r="D1093" s="120">
        <f>_xll.xlShmInterpRateFwd($D$3&amp;T(CalculationTrigger2),C1093,,5,C1094)</f>
        <v>5.7560990329518918E-3</v>
      </c>
      <c r="E1093" s="260">
        <f>_xll.xlShmInterpRateFwd($E$3&amp;T(CalculationTrigger2),C1093,,5,C1094)</f>
        <v>5.7151256482391747E-3</v>
      </c>
      <c r="F1093" s="260">
        <f>_xll.xlShmInterpRateFwd($F$3&amp;T(CalculationTrigger2),C1093,,5,C1094)</f>
        <v>5.5480666597916778E-3</v>
      </c>
      <c r="G1093" s="268">
        <f t="shared" ref="G1093:G1156" si="34">(D1093-E1093)*10000</f>
        <v>0.40973384712717115</v>
      </c>
      <c r="H1093" s="275">
        <f t="shared" ref="H1093:H1156" si="35">(E1093-F1093)*10000</f>
        <v>1.6705898844749691</v>
      </c>
      <c r="I1093" s="250"/>
      <c r="J1093" s="251"/>
      <c r="K1093" s="251"/>
      <c r="L1093" s="251"/>
    </row>
    <row r="1094" spans="2:12" x14ac:dyDescent="0.2">
      <c r="B1094" s="112" t="s">
        <v>156</v>
      </c>
      <c r="C1094" s="113">
        <f>_xll.qlCalendarAdvance("TARGET",C1093,B1094,"mf")</f>
        <v>44389</v>
      </c>
      <c r="D1094" s="120">
        <f>_xll.xlShmInterpRateFwd($D$3&amp;T(CalculationTrigger2),C1094,,5,C1095)</f>
        <v>5.7704171076213458E-3</v>
      </c>
      <c r="E1094" s="260">
        <f>_xll.xlShmInterpRateFwd($E$3&amp;T(CalculationTrigger2),C1094,,5,C1095)</f>
        <v>5.7293586437451929E-3</v>
      </c>
      <c r="F1094" s="260">
        <f>_xll.xlShmInterpRateFwd($F$3&amp;T(CalculationTrigger2),C1094,,5,C1095)</f>
        <v>5.5620232790663249E-3</v>
      </c>
      <c r="G1094" s="268">
        <f t="shared" si="34"/>
        <v>0.41058463876152834</v>
      </c>
      <c r="H1094" s="275">
        <f t="shared" si="35"/>
        <v>1.6733536467886805</v>
      </c>
      <c r="I1094" s="250"/>
      <c r="J1094" s="251"/>
      <c r="K1094" s="251"/>
      <c r="L1094" s="251"/>
    </row>
    <row r="1095" spans="2:12" x14ac:dyDescent="0.2">
      <c r="B1095" s="112" t="s">
        <v>156</v>
      </c>
      <c r="C1095" s="113">
        <f>_xll.qlCalendarAdvance("TARGET",C1094,B1095,"mf")</f>
        <v>44390</v>
      </c>
      <c r="D1095" s="120">
        <f>_xll.xlShmInterpRateFwd($D$3&amp;T(CalculationTrigger2),C1095,,5,C1096)</f>
        <v>5.7776194239567129E-3</v>
      </c>
      <c r="E1095" s="260">
        <f>_xll.xlShmInterpRateFwd($E$3&amp;T(CalculationTrigger2),C1095,,5,C1096)</f>
        <v>5.7365185145666448E-3</v>
      </c>
      <c r="F1095" s="260">
        <f>_xll.xlShmInterpRateFwd($F$3&amp;T(CalculationTrigger2),C1095,,5,C1096)</f>
        <v>5.5690438483550746E-3</v>
      </c>
      <c r="G1095" s="268">
        <f t="shared" si="34"/>
        <v>0.41100909390068102</v>
      </c>
      <c r="H1095" s="275">
        <f t="shared" si="35"/>
        <v>1.6747466621157021</v>
      </c>
      <c r="I1095" s="250"/>
      <c r="J1095" s="251"/>
      <c r="K1095" s="251"/>
      <c r="L1095" s="251"/>
    </row>
    <row r="1096" spans="2:12" x14ac:dyDescent="0.2">
      <c r="B1096" s="112" t="s">
        <v>156</v>
      </c>
      <c r="C1096" s="113">
        <f>_xll.qlCalendarAdvance("TARGET",C1095,B1096,"mf")</f>
        <v>44391</v>
      </c>
      <c r="D1096" s="120">
        <f>_xll.xlShmInterpRateFwd($D$3&amp;T(CalculationTrigger2),C1096,,5,C1097)</f>
        <v>5.7848204639758798E-3</v>
      </c>
      <c r="E1096" s="260">
        <f>_xll.xlShmInterpRateFwd($E$3&amp;T(CalculationTrigger2),C1096,,5,C1097)</f>
        <v>5.7436775535001129E-3</v>
      </c>
      <c r="F1096" s="260">
        <f>_xll.xlShmInterpRateFwd($F$3&amp;T(CalculationTrigger2),C1096,,5,C1097)</f>
        <v>5.5760644676778291E-3</v>
      </c>
      <c r="G1096" s="268">
        <f t="shared" si="34"/>
        <v>0.41142910475766914</v>
      </c>
      <c r="H1096" s="275">
        <f t="shared" si="35"/>
        <v>1.6761308582228378</v>
      </c>
      <c r="I1096" s="250"/>
      <c r="J1096" s="251"/>
      <c r="K1096" s="251"/>
      <c r="L1096" s="251"/>
    </row>
    <row r="1097" spans="2:12" x14ac:dyDescent="0.2">
      <c r="B1097" s="112" t="s">
        <v>156</v>
      </c>
      <c r="C1097" s="113">
        <f>_xll.qlCalendarAdvance("TARGET",C1096,B1097,"mf")</f>
        <v>44392</v>
      </c>
      <c r="D1097" s="120">
        <f>_xll.xlShmInterpRateFwd($D$3&amp;T(CalculationTrigger2),C1097,,5,C1098)</f>
        <v>5.7920202195332858E-3</v>
      </c>
      <c r="E1097" s="260">
        <f>_xll.xlShmInterpRateFwd($E$3&amp;T(CalculationTrigger2),C1097,,5,C1098)</f>
        <v>5.7508357536158218E-3</v>
      </c>
      <c r="F1097" s="260">
        <f>_xll.xlShmInterpRateFwd($F$3&amp;T(CalculationTrigger2),C1097,,5,C1098)</f>
        <v>5.5830851326579634E-3</v>
      </c>
      <c r="G1097" s="268">
        <f t="shared" si="34"/>
        <v>0.41184465917463997</v>
      </c>
      <c r="H1097" s="275">
        <f t="shared" si="35"/>
        <v>1.6775062095785842</v>
      </c>
      <c r="I1097" s="250"/>
      <c r="J1097" s="251"/>
      <c r="K1097" s="251"/>
      <c r="L1097" s="251"/>
    </row>
    <row r="1098" spans="2:12" x14ac:dyDescent="0.2">
      <c r="B1098" s="112" t="s">
        <v>156</v>
      </c>
      <c r="C1098" s="113">
        <f>_xll.qlCalendarAdvance("TARGET",C1097,B1098,"mf")</f>
        <v>44393</v>
      </c>
      <c r="D1098" s="120">
        <f>_xll.xlShmInterpRateFwd($D$3&amp;T(CalculationTrigger2),C1098,,5,C1099)</f>
        <v>5.8065077775718782E-3</v>
      </c>
      <c r="E1098" s="260">
        <f>_xll.xlShmInterpRateFwd($E$3&amp;T(CalculationTrigger2),C1098,,5,C1099)</f>
        <v>5.7652403842398262E-3</v>
      </c>
      <c r="F1098" s="260">
        <f>_xll.xlShmInterpRateFwd($F$3&amp;T(CalculationTrigger2),C1098,,5,C1099)</f>
        <v>5.5972124218243669E-3</v>
      </c>
      <c r="G1098" s="268">
        <f t="shared" si="34"/>
        <v>0.41267393332052038</v>
      </c>
      <c r="H1098" s="275">
        <f t="shared" si="35"/>
        <v>1.6802796241545923</v>
      </c>
      <c r="I1098" s="250"/>
      <c r="J1098" s="251"/>
      <c r="K1098" s="251"/>
      <c r="L1098" s="251"/>
    </row>
    <row r="1099" spans="2:12" x14ac:dyDescent="0.2">
      <c r="B1099" s="112" t="s">
        <v>156</v>
      </c>
      <c r="C1099" s="113">
        <f>_xll.qlCalendarAdvance("TARGET",C1098,B1099,"mf")</f>
        <v>44396</v>
      </c>
      <c r="D1099" s="120">
        <f>_xll.xlShmInterpRateFwd($D$3&amp;T(CalculationTrigger2),C1099,,5,C1100)</f>
        <v>5.8208062355308236E-3</v>
      </c>
      <c r="E1099" s="260">
        <f>_xll.xlShmInterpRateFwd($E$3&amp;T(CalculationTrigger2),C1099,,5,C1100)</f>
        <v>5.7794600288049794E-3</v>
      </c>
      <c r="F1099" s="260">
        <f>_xll.xlShmInterpRateFwd($F$3&amp;T(CalculationTrigger2),C1099,,5,C1100)</f>
        <v>5.6111681573646583E-3</v>
      </c>
      <c r="G1099" s="268">
        <f t="shared" si="34"/>
        <v>0.4134620672584417</v>
      </c>
      <c r="H1099" s="275">
        <f t="shared" si="35"/>
        <v>1.6829187144032105</v>
      </c>
      <c r="I1099" s="250"/>
      <c r="J1099" s="251"/>
      <c r="K1099" s="251"/>
      <c r="L1099" s="251"/>
    </row>
    <row r="1100" spans="2:12" x14ac:dyDescent="0.2">
      <c r="B1100" s="112" t="s">
        <v>156</v>
      </c>
      <c r="C1100" s="113">
        <f>_xll.qlCalendarAdvance("TARGET",C1099,B1100,"mf")</f>
        <v>44397</v>
      </c>
      <c r="D1100" s="120">
        <f>_xll.xlShmInterpRateFwd($D$3&amp;T(CalculationTrigger2),C1100,,5,C1101)</f>
        <v>5.8279994475685555E-3</v>
      </c>
      <c r="E1100" s="260">
        <f>_xll.xlShmInterpRateFwd($E$3&amp;T(CalculationTrigger2),C1100,,5,C1101)</f>
        <v>5.7866139317362744E-3</v>
      </c>
      <c r="F1100" s="260">
        <f>_xll.xlShmInterpRateFwd($F$3&amp;T(CalculationTrigger2),C1100,,5,C1101)</f>
        <v>5.6181889821050211E-3</v>
      </c>
      <c r="G1100" s="268">
        <f t="shared" si="34"/>
        <v>0.41385515832281089</v>
      </c>
      <c r="H1100" s="275">
        <f t="shared" si="35"/>
        <v>1.6842494963125332</v>
      </c>
      <c r="I1100" s="250"/>
      <c r="J1100" s="251"/>
      <c r="K1100" s="251"/>
      <c r="L1100" s="251"/>
    </row>
    <row r="1101" spans="2:12" x14ac:dyDescent="0.2">
      <c r="B1101" s="112" t="s">
        <v>156</v>
      </c>
      <c r="C1101" s="113">
        <f>_xll.qlCalendarAdvance("TARGET",C1100,B1101,"mf")</f>
        <v>44398</v>
      </c>
      <c r="D1101" s="120">
        <f>_xll.xlShmInterpRateFwd($D$3&amp;T(CalculationTrigger2),C1101,,5,C1102)</f>
        <v>5.8351913265548066E-3</v>
      </c>
      <c r="E1101" s="260">
        <f>_xll.xlShmInterpRateFwd($E$3&amp;T(CalculationTrigger2),C1101,,5,C1102)</f>
        <v>5.7937669543927225E-3</v>
      </c>
      <c r="F1101" s="260">
        <f>_xll.xlShmInterpRateFwd($F$3&amp;T(CalculationTrigger2),C1101,,5,C1102)</f>
        <v>5.6252098251488277E-3</v>
      </c>
      <c r="G1101" s="268">
        <f t="shared" si="34"/>
        <v>0.41424372162084111</v>
      </c>
      <c r="H1101" s="275">
        <f t="shared" si="35"/>
        <v>1.6855712924389483</v>
      </c>
      <c r="I1101" s="250"/>
      <c r="J1101" s="251"/>
      <c r="K1101" s="251"/>
      <c r="L1101" s="251"/>
    </row>
    <row r="1102" spans="2:12" x14ac:dyDescent="0.2">
      <c r="B1102" s="112" t="s">
        <v>156</v>
      </c>
      <c r="C1102" s="113">
        <f>_xll.qlCalendarAdvance("TARGET",C1101,B1102,"mf")</f>
        <v>44399</v>
      </c>
      <c r="D1102" s="120">
        <f>_xll.xlShmInterpRateFwd($D$3&amp;T(CalculationTrigger2),C1102,,5,C1103)</f>
        <v>5.8423818645061045E-3</v>
      </c>
      <c r="E1102" s="260">
        <f>_xll.xlShmInterpRateFwd($E$3&amp;T(CalculationTrigger2),C1102,,5,C1103)</f>
        <v>5.8009190900471649E-3</v>
      </c>
      <c r="F1102" s="260">
        <f>_xll.xlShmInterpRateFwd($F$3&amp;T(CalculationTrigger2),C1102,,5,C1103)</f>
        <v>5.632230681997869E-3</v>
      </c>
      <c r="G1102" s="268">
        <f t="shared" si="34"/>
        <v>0.41462774458939611</v>
      </c>
      <c r="H1102" s="275">
        <f t="shared" si="35"/>
        <v>1.686884080492959</v>
      </c>
      <c r="I1102" s="250"/>
      <c r="J1102" s="251"/>
      <c r="K1102" s="251"/>
      <c r="L1102" s="251"/>
    </row>
    <row r="1103" spans="2:12" x14ac:dyDescent="0.2">
      <c r="B1103" s="112" t="s">
        <v>156</v>
      </c>
      <c r="C1103" s="113">
        <f>_xll.qlCalendarAdvance("TARGET",C1102,B1103,"mf")</f>
        <v>44400</v>
      </c>
      <c r="D1103" s="120">
        <f>_xll.xlShmInterpRateFwd($D$3&amp;T(CalculationTrigger2),C1103,,5,C1104)</f>
        <v>5.8568524070592961E-3</v>
      </c>
      <c r="E1103" s="260">
        <f>_xll.xlShmInterpRateFwd($E$3&amp;T(CalculationTrigger2),C1103,,5,C1104)</f>
        <v>5.8153130191292172E-3</v>
      </c>
      <c r="F1103" s="260">
        <f>_xll.xlShmInterpRateFwd($F$3&amp;T(CalculationTrigger2),C1103,,5,C1104)</f>
        <v>5.6463597628922269E-3</v>
      </c>
      <c r="G1103" s="268">
        <f t="shared" si="34"/>
        <v>0.41539387930078842</v>
      </c>
      <c r="H1103" s="275">
        <f t="shared" si="35"/>
        <v>1.6895325623699029</v>
      </c>
      <c r="I1103" s="250"/>
      <c r="J1103" s="251"/>
      <c r="K1103" s="251"/>
      <c r="L1103" s="251"/>
    </row>
    <row r="1104" spans="2:12" x14ac:dyDescent="0.2">
      <c r="B1104" s="112" t="s">
        <v>156</v>
      </c>
      <c r="C1104" s="113">
        <f>_xll.qlCalendarAdvance("TARGET",C1103,B1104,"mf")</f>
        <v>44403</v>
      </c>
      <c r="D1104" s="120">
        <f>_xll.xlShmInterpRateFwd($D$3&amp;T(CalculationTrigger2),C1104,,5,C1105)</f>
        <v>5.8711304434555783E-3</v>
      </c>
      <c r="E1104" s="260">
        <f>_xll.xlShmInterpRateFwd($E$3&amp;T(CalculationTrigger2),C1104,,5,C1105)</f>
        <v>5.8295186239276531E-3</v>
      </c>
      <c r="F1104" s="260">
        <f>_xll.xlShmInterpRateFwd($F$3&amp;T(CalculationTrigger2),C1104,,5,C1105)</f>
        <v>5.6603141564286448E-3</v>
      </c>
      <c r="G1104" s="268">
        <f t="shared" si="34"/>
        <v>0.41611819527925115</v>
      </c>
      <c r="H1104" s="275">
        <f t="shared" si="35"/>
        <v>1.692044674990083</v>
      </c>
      <c r="I1104" s="250"/>
      <c r="J1104" s="251"/>
      <c r="K1104" s="251"/>
      <c r="L1104" s="251"/>
    </row>
    <row r="1105" spans="2:12" x14ac:dyDescent="0.2">
      <c r="B1105" s="112" t="s">
        <v>156</v>
      </c>
      <c r="C1105" s="113">
        <f>_xll.qlCalendarAdvance("TARGET",C1104,B1105,"mf")</f>
        <v>44404</v>
      </c>
      <c r="D1105" s="120">
        <f>_xll.xlShmInterpRateFwd($D$3&amp;T(CalculationTrigger2),C1105,,5,C1106)</f>
        <v>5.878314154575342E-3</v>
      </c>
      <c r="E1105" s="260">
        <f>_xll.xlShmInterpRateFwd($E$3&amp;T(CalculationTrigger2),C1105,,5,C1106)</f>
        <v>5.8366662207063671E-3</v>
      </c>
      <c r="F1105" s="260">
        <f>_xll.xlShmInterpRateFwd($F$3&amp;T(CalculationTrigger2),C1105,,5,C1106)</f>
        <v>5.6673350141823774E-3</v>
      </c>
      <c r="G1105" s="268">
        <f t="shared" si="34"/>
        <v>0.41647933868974896</v>
      </c>
      <c r="H1105" s="275">
        <f t="shared" si="35"/>
        <v>1.6933120652398974</v>
      </c>
      <c r="I1105" s="250"/>
      <c r="J1105" s="251"/>
      <c r="K1105" s="251"/>
      <c r="L1105" s="251"/>
    </row>
    <row r="1106" spans="2:12" x14ac:dyDescent="0.2">
      <c r="B1106" s="112" t="s">
        <v>156</v>
      </c>
      <c r="C1106" s="113">
        <f>_xll.qlCalendarAdvance("TARGET",C1105,B1106,"mf")</f>
        <v>44405</v>
      </c>
      <c r="D1106" s="120">
        <f>_xll.xlShmInterpRateFwd($D$3&amp;T(CalculationTrigger2),C1106,,5,C1107)</f>
        <v>5.8854964760298566E-3</v>
      </c>
      <c r="E1106" s="260">
        <f>_xll.xlShmInterpRateFwd($E$3&amp;T(CalculationTrigger2),C1106,,5,C1107)</f>
        <v>5.8438128889854168E-3</v>
      </c>
      <c r="F1106" s="260">
        <f>_xll.xlShmInterpRateFwd($F$3&amp;T(CalculationTrigger2),C1106,,5,C1107)</f>
        <v>5.6743558583468561E-3</v>
      </c>
      <c r="G1106" s="268">
        <f t="shared" si="34"/>
        <v>0.41683587044439796</v>
      </c>
      <c r="H1106" s="275">
        <f t="shared" si="35"/>
        <v>1.6945703063856072</v>
      </c>
      <c r="I1106" s="250"/>
      <c r="J1106" s="251"/>
      <c r="K1106" s="251"/>
      <c r="L1106" s="251"/>
    </row>
    <row r="1107" spans="2:12" x14ac:dyDescent="0.2">
      <c r="B1107" s="112" t="s">
        <v>156</v>
      </c>
      <c r="C1107" s="113">
        <f>_xll.qlCalendarAdvance("TARGET",C1106,B1107,"mf")</f>
        <v>44406</v>
      </c>
      <c r="D1107" s="120">
        <f>_xll.xlShmInterpRateFwd($D$3&amp;T(CalculationTrigger2),C1107,,5,C1108)</f>
        <v>5.892677399835641E-3</v>
      </c>
      <c r="E1107" s="260">
        <f>_xll.xlShmInterpRateFwd($E$3&amp;T(CalculationTrigger2),C1107,,5,C1108)</f>
        <v>5.8509586218755396E-3</v>
      </c>
      <c r="F1107" s="260">
        <f>_xll.xlShmInterpRateFwd($F$3&amp;T(CalculationTrigger2),C1107,,5,C1108)</f>
        <v>5.6813766845859696E-3</v>
      </c>
      <c r="G1107" s="268">
        <f t="shared" si="34"/>
        <v>0.41718777960101339</v>
      </c>
      <c r="H1107" s="275">
        <f t="shared" si="35"/>
        <v>1.6958193728956998</v>
      </c>
      <c r="I1107" s="250"/>
      <c r="J1107" s="251"/>
      <c r="K1107" s="251"/>
      <c r="L1107" s="251"/>
    </row>
    <row r="1108" spans="2:12" x14ac:dyDescent="0.2">
      <c r="B1108" s="112" t="s">
        <v>156</v>
      </c>
      <c r="C1108" s="113">
        <f>_xll.qlCalendarAdvance("TARGET",C1107,B1108,"mf")</f>
        <v>44407</v>
      </c>
      <c r="D1108" s="120">
        <f>_xll.xlShmInterpRateFwd($D$3&amp;T(CalculationTrigger2),C1108,,5,C1109)</f>
        <v>5.9071301456365783E-3</v>
      </c>
      <c r="E1108" s="260">
        <f>_xll.xlShmInterpRateFwd($E$3&amp;T(CalculationTrigger2),C1108,,5,C1109)</f>
        <v>5.8653411853753249E-3</v>
      </c>
      <c r="F1108" s="260">
        <f>_xll.xlShmInterpRateFwd($F$3&amp;T(CalculationTrigger2),C1108,,5,C1109)</f>
        <v>5.6955071254408771E-3</v>
      </c>
      <c r="G1108" s="268">
        <f t="shared" si="34"/>
        <v>0.41788960261253394</v>
      </c>
      <c r="H1108" s="275">
        <f t="shared" si="35"/>
        <v>1.6983405993444782</v>
      </c>
      <c r="I1108" s="250"/>
      <c r="J1108" s="251"/>
      <c r="K1108" s="251"/>
      <c r="L1108" s="251"/>
    </row>
    <row r="1109" spans="2:12" x14ac:dyDescent="0.2">
      <c r="B1109" s="112" t="s">
        <v>156</v>
      </c>
      <c r="C1109" s="113">
        <f>_xll.qlCalendarAdvance("TARGET",C1108,B1109,"mf")</f>
        <v>44410</v>
      </c>
      <c r="D1109" s="120">
        <f>_xll.xlShmInterpRateFwd($D$3&amp;T(CalculationTrigger2),C1109,,5,C1110)</f>
        <v>5.9213869556598636E-3</v>
      </c>
      <c r="E1109" s="260">
        <f>_xll.xlShmInterpRateFwd($E$3&amp;T(CalculationTrigger2),C1109,,5,C1110)</f>
        <v>5.8795320617209147E-3</v>
      </c>
      <c r="F1109" s="260">
        <f>_xll.xlShmInterpRateFwd($F$3&amp;T(CalculationTrigger2),C1109,,5,C1110)</f>
        <v>5.7094597187440817E-3</v>
      </c>
      <c r="G1109" s="268">
        <f t="shared" si="34"/>
        <v>0.41854893938948928</v>
      </c>
      <c r="H1109" s="275">
        <f t="shared" si="35"/>
        <v>1.7007234297683298</v>
      </c>
      <c r="I1109" s="250"/>
      <c r="J1109" s="251"/>
      <c r="K1109" s="251"/>
      <c r="L1109" s="251"/>
    </row>
    <row r="1110" spans="2:12" x14ac:dyDescent="0.2">
      <c r="B1110" s="112" t="s">
        <v>156</v>
      </c>
      <c r="C1110" s="113">
        <f>_xll.qlCalendarAdvance("TARGET",C1109,B1110,"mf")</f>
        <v>44411</v>
      </c>
      <c r="D1110" s="120">
        <f>_xll.xlShmInterpRateFwd($D$3&amp;T(CalculationTrigger2),C1110,,5,C1111)</f>
        <v>5.9285607694029982E-3</v>
      </c>
      <c r="E1110" s="260">
        <f>_xll.xlShmInterpRateFwd($E$3&amp;T(CalculationTrigger2),C1110,,5,C1111)</f>
        <v>5.8866730141247806E-3</v>
      </c>
      <c r="F1110" s="260">
        <f>_xll.xlShmInterpRateFwd($F$3&amp;T(CalculationTrigger2),C1110,,5,C1111)</f>
        <v>5.7164803868700771E-3</v>
      </c>
      <c r="G1110" s="268">
        <f t="shared" si="34"/>
        <v>0.41887755278217575</v>
      </c>
      <c r="H1110" s="275">
        <f t="shared" si="35"/>
        <v>1.7019262725470348</v>
      </c>
      <c r="I1110" s="250"/>
      <c r="J1110" s="251"/>
      <c r="K1110" s="251"/>
      <c r="L1110" s="251"/>
    </row>
    <row r="1111" spans="2:12" x14ac:dyDescent="0.2">
      <c r="B1111" s="112" t="s">
        <v>156</v>
      </c>
      <c r="C1111" s="113">
        <f>_xll.qlCalendarAdvance("TARGET",C1110,B1111,"mf")</f>
        <v>44412</v>
      </c>
      <c r="D1111" s="120">
        <f>_xll.xlShmInterpRateFwd($D$3&amp;T(CalculationTrigger2),C1111,,5,C1112)</f>
        <v>5.9357331368670527E-3</v>
      </c>
      <c r="E1111" s="260">
        <f>_xll.xlShmInterpRateFwd($E$3&amp;T(CalculationTrigger2),C1111,,5,C1112)</f>
        <v>5.8938129898446394E-3</v>
      </c>
      <c r="F1111" s="260">
        <f>_xll.xlShmInterpRateFwd($F$3&amp;T(CalculationTrigger2),C1111,,5,C1112)</f>
        <v>5.7235010097977605E-3</v>
      </c>
      <c r="G1111" s="268">
        <f t="shared" si="34"/>
        <v>0.41920147022413318</v>
      </c>
      <c r="H1111" s="275">
        <f t="shared" si="35"/>
        <v>1.7031198004687897</v>
      </c>
      <c r="I1111" s="250"/>
      <c r="J1111" s="251"/>
      <c r="K1111" s="251"/>
      <c r="L1111" s="251"/>
    </row>
    <row r="1112" spans="2:12" x14ac:dyDescent="0.2">
      <c r="B1112" s="112" t="s">
        <v>156</v>
      </c>
      <c r="C1112" s="113">
        <f>_xll.qlCalendarAdvance("TARGET",C1111,B1112,"mf")</f>
        <v>44413</v>
      </c>
      <c r="D1112" s="120">
        <f>_xll.xlShmInterpRateFwd($D$3&amp;T(CalculationTrigger2),C1112,,5,C1113)</f>
        <v>5.9429040499064415E-3</v>
      </c>
      <c r="E1112" s="260">
        <f>_xll.xlShmInterpRateFwd($E$3&amp;T(CalculationTrigger2),C1112,,5,C1113)</f>
        <v>5.9009519817885955E-3</v>
      </c>
      <c r="F1112" s="260">
        <f>_xll.xlShmInterpRateFwd($F$3&amp;T(CalculationTrigger2),C1112,,5,C1113)</f>
        <v>5.730521582907341E-3</v>
      </c>
      <c r="G1112" s="268">
        <f t="shared" si="34"/>
        <v>0.41952068117846048</v>
      </c>
      <c r="H1112" s="275">
        <f t="shared" si="35"/>
        <v>1.7043039888125449</v>
      </c>
      <c r="I1112" s="250"/>
      <c r="J1112" s="251"/>
      <c r="K1112" s="251"/>
      <c r="L1112" s="251"/>
    </row>
    <row r="1113" spans="2:12" x14ac:dyDescent="0.2">
      <c r="B1113" s="112" t="s">
        <v>156</v>
      </c>
      <c r="C1113" s="113">
        <f>_xll.qlCalendarAdvance("TARGET",C1112,B1113,"mf")</f>
        <v>44414</v>
      </c>
      <c r="D1113" s="120">
        <f>_xll.xlShmInterpRateFwd($D$3&amp;T(CalculationTrigger2),C1113,,5,C1114)</f>
        <v>5.9573382175171913E-3</v>
      </c>
      <c r="E1113" s="260">
        <f>_xll.xlShmInterpRateFwd($E$3&amp;T(CalculationTrigger2),C1113,,5,C1114)</f>
        <v>5.9153225154789657E-3</v>
      </c>
      <c r="F1113" s="260">
        <f>_xll.xlShmInterpRateFwd($F$3&amp;T(CalculationTrigger2),C1113,,5,C1114)</f>
        <v>5.744652951856861E-3</v>
      </c>
      <c r="G1113" s="268">
        <f t="shared" si="34"/>
        <v>0.42015702038225577</v>
      </c>
      <c r="H1113" s="275">
        <f t="shared" si="35"/>
        <v>1.7066956362210475</v>
      </c>
      <c r="I1113" s="250"/>
      <c r="J1113" s="251"/>
      <c r="K1113" s="251"/>
      <c r="L1113" s="251"/>
    </row>
    <row r="1114" spans="2:12" x14ac:dyDescent="0.2">
      <c r="B1114" s="112" t="s">
        <v>156</v>
      </c>
      <c r="C1114" s="113">
        <f>_xll.qlCalendarAdvance("TARGET",C1113,B1114,"mf")</f>
        <v>44417</v>
      </c>
      <c r="D1114" s="120">
        <f>_xll.xlShmInterpRateFwd($D$3&amp;T(CalculationTrigger2),C1114,,5,C1115)</f>
        <v>5.971572996607573E-3</v>
      </c>
      <c r="E1114" s="260">
        <f>_xll.xlShmInterpRateFwd($E$3&amp;T(CalculationTrigger2),C1114,,5,C1115)</f>
        <v>5.9294979746683284E-3</v>
      </c>
      <c r="F1114" s="260">
        <f>_xll.xlShmInterpRateFwd($F$3&amp;T(CalculationTrigger2),C1114,,5,C1115)</f>
        <v>5.7586032867140398E-3</v>
      </c>
      <c r="G1114" s="268">
        <f t="shared" si="34"/>
        <v>0.42075021939244617</v>
      </c>
      <c r="H1114" s="275">
        <f t="shared" si="35"/>
        <v>1.7089468795428857</v>
      </c>
      <c r="I1114" s="250"/>
      <c r="J1114" s="251"/>
      <c r="K1114" s="251"/>
      <c r="L1114" s="251"/>
    </row>
    <row r="1115" spans="2:12" x14ac:dyDescent="0.2">
      <c r="B1115" s="112" t="s">
        <v>156</v>
      </c>
      <c r="C1115" s="113">
        <f>_xll.qlCalendarAdvance("TARGET",C1114,B1115,"mf")</f>
        <v>44418</v>
      </c>
      <c r="D1115" s="120">
        <f>_xll.xlShmInterpRateFwd($D$3&amp;T(CalculationTrigger2),C1115,,5,C1116)</f>
        <v>5.9787365163934169E-3</v>
      </c>
      <c r="E1115" s="260">
        <f>_xll.xlShmInterpRateFwd($E$3&amp;T(CalculationTrigger2),C1115,,5,C1116)</f>
        <v>5.9366319446368153E-3</v>
      </c>
      <c r="F1115" s="260">
        <f>_xll.xlShmInterpRateFwd($F$3&amp;T(CalculationTrigger2),C1115,,5,C1116)</f>
        <v>5.7656235428140985E-3</v>
      </c>
      <c r="G1115" s="268">
        <f t="shared" si="34"/>
        <v>0.42104571756601539</v>
      </c>
      <c r="H1115" s="275">
        <f t="shared" si="35"/>
        <v>1.7100840182271686</v>
      </c>
      <c r="I1115" s="250"/>
      <c r="J1115" s="251"/>
      <c r="K1115" s="251"/>
      <c r="L1115" s="251"/>
    </row>
    <row r="1116" spans="2:12" x14ac:dyDescent="0.2">
      <c r="B1116" s="112" t="s">
        <v>156</v>
      </c>
      <c r="C1116" s="113">
        <f>_xll.qlCalendarAdvance("TARGET",C1115,B1116,"mf")</f>
        <v>44419</v>
      </c>
      <c r="D1116" s="120">
        <f>_xll.xlShmInterpRateFwd($D$3&amp;T(CalculationTrigger2),C1116,,5,C1117)</f>
        <v>5.98589853328629E-3</v>
      </c>
      <c r="E1116" s="260">
        <f>_xll.xlShmInterpRateFwd($E$3&amp;T(CalculationTrigger2),C1116,,5,C1117)</f>
        <v>5.9437648894937493E-3</v>
      </c>
      <c r="F1116" s="260">
        <f>_xll.xlShmInterpRateFwd($F$3&amp;T(CalculationTrigger2),C1116,,5,C1117)</f>
        <v>5.7726437218230797E-3</v>
      </c>
      <c r="G1116" s="268">
        <f t="shared" si="34"/>
        <v>0.42133643792540731</v>
      </c>
      <c r="H1116" s="275">
        <f t="shared" si="35"/>
        <v>1.7112116767066965</v>
      </c>
      <c r="I1116" s="250"/>
      <c r="J1116" s="251"/>
      <c r="K1116" s="251"/>
      <c r="L1116" s="251"/>
    </row>
    <row r="1117" spans="2:12" x14ac:dyDescent="0.2">
      <c r="B1117" s="112" t="s">
        <v>156</v>
      </c>
      <c r="C1117" s="113">
        <f>_xll.qlCalendarAdvance("TARGET",C1116,B1117,"mf")</f>
        <v>44420</v>
      </c>
      <c r="D1117" s="120">
        <f>_xll.xlShmInterpRateFwd($D$3&amp;T(CalculationTrigger2),C1117,,5,C1118)</f>
        <v>5.9930590391000741E-3</v>
      </c>
      <c r="E1117" s="260">
        <f>_xll.xlShmInterpRateFwd($E$3&amp;T(CalculationTrigger2),C1117,,5,C1118)</f>
        <v>5.950896802349853E-3</v>
      </c>
      <c r="F1117" s="260">
        <f>_xll.xlShmInterpRateFwd($F$3&amp;T(CalculationTrigger2),C1117,,5,C1118)</f>
        <v>5.7796638193643368E-3</v>
      </c>
      <c r="G1117" s="268">
        <f t="shared" si="34"/>
        <v>0.42162236750221094</v>
      </c>
      <c r="H1117" s="275">
        <f t="shared" si="35"/>
        <v>1.7123298298551624</v>
      </c>
      <c r="I1117" s="250"/>
      <c r="J1117" s="251"/>
      <c r="K1117" s="251"/>
      <c r="L1117" s="251"/>
    </row>
    <row r="1118" spans="2:12" x14ac:dyDescent="0.2">
      <c r="B1118" s="112" t="s">
        <v>156</v>
      </c>
      <c r="C1118" s="113">
        <f>_xll.qlCalendarAdvance("TARGET",C1117,B1118,"mf")</f>
        <v>44421</v>
      </c>
      <c r="D1118" s="120">
        <f>_xll.xlShmInterpRateFwd($D$3&amp;T(CalculationTrigger2),C1118,,5,C1119)</f>
        <v>6.007473846878662E-3</v>
      </c>
      <c r="E1118" s="260">
        <f>_xll.xlShmInterpRateFwd($E$3&amp;T(CalculationTrigger2),C1118,,5,C1119)</f>
        <v>5.9652546418927487E-3</v>
      </c>
      <c r="F1118" s="260">
        <f>_xll.xlShmInterpRateFwd($F$3&amp;T(CalculationTrigger2),C1118,,5,C1119)</f>
        <v>5.7937956845622203E-3</v>
      </c>
      <c r="G1118" s="268">
        <f t="shared" si="34"/>
        <v>0.4221920498591325</v>
      </c>
      <c r="H1118" s="275">
        <f t="shared" si="35"/>
        <v>1.7145895733052843</v>
      </c>
      <c r="I1118" s="250"/>
      <c r="J1118" s="251"/>
      <c r="K1118" s="251"/>
      <c r="L1118" s="251"/>
    </row>
    <row r="1119" spans="2:12" x14ac:dyDescent="0.2">
      <c r="B1119" s="112" t="s">
        <v>156</v>
      </c>
      <c r="C1119" s="113">
        <f>_xll.qlCalendarAdvance("TARGET",C1118,B1119,"mf")</f>
        <v>44424</v>
      </c>
      <c r="D1119" s="120">
        <f>_xll.xlShmInterpRateFwd($D$3&amp;T(CalculationTrigger2),C1119,,5,C1120)</f>
        <v>6.0216857905164792E-3</v>
      </c>
      <c r="E1119" s="260">
        <f>_xll.xlShmInterpRateFwd($E$3&amp;T(CalculationTrigger2),C1119,,5,C1120)</f>
        <v>5.9794139955345778E-3</v>
      </c>
      <c r="F1119" s="260">
        <f>_xll.xlShmInterpRateFwd($F$3&amp;T(CalculationTrigger2),C1119,,5,C1120)</f>
        <v>5.8077433027804359E-3</v>
      </c>
      <c r="G1119" s="268">
        <f t="shared" si="34"/>
        <v>0.42271794981901467</v>
      </c>
      <c r="H1119" s="275">
        <f t="shared" si="35"/>
        <v>1.7167069275414188</v>
      </c>
      <c r="I1119" s="250"/>
      <c r="J1119" s="251"/>
      <c r="K1119" s="251"/>
      <c r="L1119" s="251"/>
    </row>
    <row r="1120" spans="2:12" x14ac:dyDescent="0.2">
      <c r="B1120" s="112" t="s">
        <v>156</v>
      </c>
      <c r="C1120" s="113">
        <f>_xll.qlCalendarAdvance("TARGET",C1119,B1120,"mf")</f>
        <v>44425</v>
      </c>
      <c r="D1120" s="120">
        <f>_xll.xlShmInterpRateFwd($D$3&amp;T(CalculationTrigger2),C1120,,5,C1121)</f>
        <v>6.0288386198855196E-3</v>
      </c>
      <c r="E1120" s="260">
        <f>_xll.xlShmInterpRateFwd($E$3&amp;T(CalculationTrigger2),C1120,,5,C1121)</f>
        <v>5.9865406447636377E-3</v>
      </c>
      <c r="F1120" s="260">
        <f>_xll.xlShmInterpRateFwd($F$3&amp;T(CalculationTrigger2),C1120,,5,C1121)</f>
        <v>5.814762924334544E-3</v>
      </c>
      <c r="G1120" s="268">
        <f t="shared" si="34"/>
        <v>0.42297975121881848</v>
      </c>
      <c r="H1120" s="275">
        <f t="shared" si="35"/>
        <v>1.7177772042909367</v>
      </c>
      <c r="I1120" s="250"/>
      <c r="J1120" s="251"/>
      <c r="K1120" s="251"/>
      <c r="L1120" s="251"/>
    </row>
    <row r="1121" spans="2:12" x14ac:dyDescent="0.2">
      <c r="B1121" s="112" t="s">
        <v>156</v>
      </c>
      <c r="C1121" s="113">
        <f>_xll.qlCalendarAdvance("TARGET",C1120,B1121,"mf")</f>
        <v>44426</v>
      </c>
      <c r="D1121" s="120">
        <f>_xll.xlShmInterpRateFwd($D$3&amp;T(CalculationTrigger2),C1121,,5,C1122)</f>
        <v>6.0359898896260667E-3</v>
      </c>
      <c r="E1121" s="260">
        <f>_xll.xlShmInterpRateFwd($E$3&amp;T(CalculationTrigger2),C1121,,5,C1122)</f>
        <v>5.9936662205751241E-3</v>
      </c>
      <c r="F1121" s="260">
        <f>_xll.xlShmInterpRateFwd($F$3&amp;T(CalculationTrigger2),C1121,,5,C1122)</f>
        <v>5.8217824370668742E-3</v>
      </c>
      <c r="G1121" s="268">
        <f t="shared" si="34"/>
        <v>0.42323669050942614</v>
      </c>
      <c r="H1121" s="275">
        <f t="shared" si="35"/>
        <v>1.7188378350824989</v>
      </c>
      <c r="I1121" s="250"/>
      <c r="J1121" s="251"/>
      <c r="K1121" s="251"/>
      <c r="L1121" s="251"/>
    </row>
    <row r="1122" spans="2:12" x14ac:dyDescent="0.2">
      <c r="B1122" s="112" t="s">
        <v>156</v>
      </c>
      <c r="C1122" s="113">
        <f>_xll.qlCalendarAdvance("TARGET",C1121,B1122,"mf")</f>
        <v>44427</v>
      </c>
      <c r="D1122" s="120">
        <f>_xll.xlShmInterpRateFwd($D$3&amp;T(CalculationTrigger2),C1122,,5,C1123)</f>
        <v>6.0431395918356624E-3</v>
      </c>
      <c r="E1122" s="260">
        <f>_xll.xlShmInterpRateFwd($E$3&amp;T(CalculationTrigger2),C1122,,5,C1123)</f>
        <v>6.0007907160797491E-3</v>
      </c>
      <c r="F1122" s="260">
        <f>_xll.xlShmInterpRateFwd($F$3&amp;T(CalculationTrigger2),C1122,,5,C1123)</f>
        <v>5.8288018363981528E-3</v>
      </c>
      <c r="G1122" s="268">
        <f t="shared" si="34"/>
        <v>0.42348875755913312</v>
      </c>
      <c r="H1122" s="275">
        <f t="shared" si="35"/>
        <v>1.7198887968159631</v>
      </c>
      <c r="I1122" s="250"/>
      <c r="J1122" s="251"/>
      <c r="K1122" s="251"/>
      <c r="L1122" s="251"/>
    </row>
    <row r="1123" spans="2:12" x14ac:dyDescent="0.2">
      <c r="B1123" s="112" t="s">
        <v>156</v>
      </c>
      <c r="C1123" s="113">
        <f>_xll.qlCalendarAdvance("TARGET",C1122,B1123,"mf")</f>
        <v>44428</v>
      </c>
      <c r="D1123" s="120">
        <f>_xll.xlShmInterpRateFwd($D$3&amp;T(CalculationTrigger2),C1123,,5,C1124)</f>
        <v>6.0575342579436498E-3</v>
      </c>
      <c r="E1123" s="260">
        <f>_xll.xlShmInterpRateFwd($E$3&amp;T(CalculationTrigger2),C1123,,5,C1124)</f>
        <v>6.0151351970751388E-3</v>
      </c>
      <c r="F1123" s="260">
        <f>_xll.xlShmInterpRateFwd($F$3&amp;T(CalculationTrigger2),C1123,,5,C1124)</f>
        <v>5.8429337659469472E-3</v>
      </c>
      <c r="G1123" s="268">
        <f t="shared" si="34"/>
        <v>0.42399060868511007</v>
      </c>
      <c r="H1123" s="275">
        <f t="shared" si="35"/>
        <v>1.722014311281916</v>
      </c>
      <c r="I1123" s="250"/>
      <c r="J1123" s="251"/>
      <c r="K1123" s="251"/>
      <c r="L1123" s="251"/>
    </row>
    <row r="1124" spans="2:12" x14ac:dyDescent="0.2">
      <c r="B1124" s="112" t="s">
        <v>156</v>
      </c>
      <c r="C1124" s="113">
        <f>_xll.qlCalendarAdvance("TARGET",C1123,B1124,"mf")</f>
        <v>44431</v>
      </c>
      <c r="D1124" s="120">
        <f>_xll.xlShmInterpRateFwd($D$3&amp;T(CalculationTrigger2),C1124,,5,C1125)</f>
        <v>6.071722561804012E-3</v>
      </c>
      <c r="E1124" s="260">
        <f>_xll.xlShmInterpRateFwd($E$3&amp;T(CalculationTrigger2),C1124,,5,C1125)</f>
        <v>6.0292777567981185E-3</v>
      </c>
      <c r="F1124" s="260">
        <f>_xll.xlShmInterpRateFwd($F$3&amp;T(CalculationTrigger2),C1124,,5,C1125)</f>
        <v>5.8568782094645597E-3</v>
      </c>
      <c r="G1124" s="268">
        <f t="shared" si="34"/>
        <v>0.42444805005893532</v>
      </c>
      <c r="H1124" s="275">
        <f t="shared" si="35"/>
        <v>1.7239954733355884</v>
      </c>
      <c r="I1124" s="250"/>
      <c r="J1124" s="251"/>
      <c r="K1124" s="251"/>
      <c r="L1124" s="251"/>
    </row>
    <row r="1125" spans="2:12" x14ac:dyDescent="0.2">
      <c r="B1125" s="112" t="s">
        <v>156</v>
      </c>
      <c r="C1125" s="113">
        <f>_xll.qlCalendarAdvance("TARGET",C1124,B1125,"mf")</f>
        <v>44432</v>
      </c>
      <c r="D1125" s="120">
        <f>_xll.xlShmInterpRateFwd($D$3&amp;T(CalculationTrigger2),C1125,,5,C1126)</f>
        <v>6.0788643042152682E-3</v>
      </c>
      <c r="E1125" s="260">
        <f>_xll.xlShmInterpRateFwd($E$3&amp;T(CalculationTrigger2),C1125,,5,C1126)</f>
        <v>6.0363967470643933E-3</v>
      </c>
      <c r="F1125" s="260">
        <f>_xll.xlShmInterpRateFwd($F$3&amp;T(CalculationTrigger2),C1125,,5,C1126)</f>
        <v>5.8638969739524633E-3</v>
      </c>
      <c r="G1125" s="268">
        <f t="shared" si="34"/>
        <v>0.42467557150874941</v>
      </c>
      <c r="H1125" s="275">
        <f t="shared" si="35"/>
        <v>1.7249977311192994</v>
      </c>
      <c r="I1125" s="250"/>
      <c r="J1125" s="251"/>
      <c r="K1125" s="251"/>
      <c r="L1125" s="251"/>
    </row>
    <row r="1126" spans="2:12" x14ac:dyDescent="0.2">
      <c r="B1126" s="112" t="s">
        <v>156</v>
      </c>
      <c r="C1126" s="113">
        <f>_xll.qlCalendarAdvance("TARGET",C1125,B1126,"mf")</f>
        <v>44433</v>
      </c>
      <c r="D1126" s="120">
        <f>_xll.xlShmInterpRateFwd($D$3&amp;T(CalculationTrigger2),C1126,,5,C1127)</f>
        <v>6.08600443038402E-3</v>
      </c>
      <c r="E1126" s="260">
        <f>_xll.xlShmInterpRateFwd($E$3&amp;T(CalculationTrigger2),C1126,,5,C1127)</f>
        <v>6.0435146156880681E-3</v>
      </c>
      <c r="F1126" s="260">
        <f>_xll.xlShmInterpRateFwd($F$3&amp;T(CalculationTrigger2),C1126,,5,C1127)</f>
        <v>5.8709155978068066E-3</v>
      </c>
      <c r="G1126" s="268">
        <f t="shared" si="34"/>
        <v>0.42489814695951916</v>
      </c>
      <c r="H1126" s="275">
        <f t="shared" si="35"/>
        <v>1.7259901788126142</v>
      </c>
      <c r="I1126" s="250"/>
      <c r="J1126" s="251"/>
      <c r="K1126" s="251"/>
      <c r="L1126" s="251"/>
    </row>
    <row r="1127" spans="2:12" x14ac:dyDescent="0.2">
      <c r="B1127" s="112" t="s">
        <v>156</v>
      </c>
      <c r="C1127" s="113">
        <f>_xll.qlCalendarAdvance("TARGET",C1126,B1127,"mf")</f>
        <v>44434</v>
      </c>
      <c r="D1127" s="120">
        <f>_xll.xlShmInterpRateFwd($D$3&amp;T(CalculationTrigger2),C1127,,5,C1128)</f>
        <v>6.0931429322862267E-3</v>
      </c>
      <c r="E1127" s="260">
        <f>_xll.xlShmInterpRateFwd($E$3&amp;T(CalculationTrigger2),C1127,,5,C1128)</f>
        <v>6.0506313556177522E-3</v>
      </c>
      <c r="F1127" s="260">
        <f>_xll.xlShmInterpRateFwd($F$3&amp;T(CalculationTrigger2),C1127,,5,C1128)</f>
        <v>5.8779340765293588E-3</v>
      </c>
      <c r="G1127" s="268">
        <f t="shared" si="34"/>
        <v>0.42511576668474543</v>
      </c>
      <c r="H1127" s="275">
        <f t="shared" si="35"/>
        <v>1.7269727908839332</v>
      </c>
      <c r="I1127" s="250"/>
      <c r="J1127" s="251"/>
      <c r="K1127" s="251"/>
      <c r="L1127" s="251"/>
    </row>
    <row r="1128" spans="2:12" x14ac:dyDescent="0.2">
      <c r="B1128" s="112" t="s">
        <v>156</v>
      </c>
      <c r="C1128" s="113">
        <f>_xll.qlCalendarAdvance("TARGET",C1127,B1128,"mf")</f>
        <v>44435</v>
      </c>
      <c r="D1128" s="120">
        <f>_xll.xlShmInterpRateFwd($D$3&amp;T(CalculationTrigger2),C1128,,5,C1129)</f>
        <v>6.1075166748854239E-3</v>
      </c>
      <c r="E1128" s="260">
        <f>_xll.xlShmInterpRateFwd($E$3&amp;T(CalculationTrigger2),C1128,,5,C1129)</f>
        <v>6.0649618134769618E-3</v>
      </c>
      <c r="F1128" s="260">
        <f>_xll.xlShmInterpRateFwd($F$3&amp;T(CalculationTrigger2),C1128,,5,C1129)</f>
        <v>5.8920656383959977E-3</v>
      </c>
      <c r="G1128" s="268">
        <f t="shared" si="34"/>
        <v>0.42554861408462125</v>
      </c>
      <c r="H1128" s="275">
        <f t="shared" si="35"/>
        <v>1.7289617508096413</v>
      </c>
      <c r="I1128" s="250"/>
      <c r="J1128" s="251"/>
      <c r="K1128" s="251"/>
      <c r="L1128" s="251"/>
    </row>
    <row r="1129" spans="2:12" x14ac:dyDescent="0.2">
      <c r="B1129" s="112" t="s">
        <v>156</v>
      </c>
      <c r="C1129" s="113">
        <f>_xll.qlCalendarAdvance("TARGET",C1128,B1129,"mf")</f>
        <v>44438</v>
      </c>
      <c r="D1129" s="120">
        <f>_xll.xlShmInterpRateFwd($D$3&amp;T(CalculationTrigger2),C1129,,5,C1130)</f>
        <v>6.1216805348036051E-3</v>
      </c>
      <c r="E1129" s="260">
        <f>_xll.xlShmInterpRateFwd($E$3&amp;T(CalculationTrigger2),C1129,,5,C1130)</f>
        <v>6.0790868910159165E-3</v>
      </c>
      <c r="F1129" s="260">
        <f>_xll.xlShmInterpRateFwd($F$3&amp;T(CalculationTrigger2),C1129,,5,C1130)</f>
        <v>5.9060064492049719E-3</v>
      </c>
      <c r="G1129" s="268">
        <f t="shared" si="34"/>
        <v>0.42593643787688584</v>
      </c>
      <c r="H1129" s="275">
        <f t="shared" si="35"/>
        <v>1.7308044181094453</v>
      </c>
      <c r="I1129" s="250"/>
      <c r="J1129" s="251"/>
      <c r="K1129" s="251"/>
      <c r="L1129" s="251"/>
    </row>
    <row r="1130" spans="2:12" x14ac:dyDescent="0.2">
      <c r="B1130" s="112" t="s">
        <v>156</v>
      </c>
      <c r="C1130" s="113">
        <f>_xll.qlCalendarAdvance("TARGET",C1129,B1130,"mf")</f>
        <v>44439</v>
      </c>
      <c r="D1130" s="120">
        <f>_xll.xlShmInterpRateFwd($D$3&amp;T(CalculationTrigger2),C1130,,5,C1131)</f>
        <v>6.1288107937156732E-3</v>
      </c>
      <c r="E1130" s="260">
        <f>_xll.xlShmInterpRateFwd($E$3&amp;T(CalculationTrigger2),C1130,,5,C1131)</f>
        <v>6.0861978842172548E-3</v>
      </c>
      <c r="F1130" s="260">
        <f>_xll.xlShmInterpRateFwd($F$3&amp;T(CalculationTrigger2),C1130,,5,C1131)</f>
        <v>5.9130241341061804E-3</v>
      </c>
      <c r="G1130" s="268">
        <f t="shared" si="34"/>
        <v>0.4261290949841845</v>
      </c>
      <c r="H1130" s="275">
        <f t="shared" si="35"/>
        <v>1.7317375011107436</v>
      </c>
      <c r="I1130" s="250"/>
      <c r="J1130" s="251"/>
      <c r="K1130" s="251"/>
      <c r="L1130" s="251"/>
    </row>
    <row r="1131" spans="2:12" x14ac:dyDescent="0.2">
      <c r="B1131" s="112" t="s">
        <v>156</v>
      </c>
      <c r="C1131" s="113">
        <f>_xll.qlCalendarAdvance("TARGET",C1130,B1131,"mf")</f>
        <v>44440</v>
      </c>
      <c r="D1131" s="120">
        <f>_xll.xlShmInterpRateFwd($D$3&amp;T(CalculationTrigger2),C1131,,5,C1132)</f>
        <v>6.135939379811689E-3</v>
      </c>
      <c r="E1131" s="260">
        <f>_xll.xlShmInterpRateFwd($E$3&amp;T(CalculationTrigger2),C1131,,5,C1132)</f>
        <v>6.0933077073482946E-3</v>
      </c>
      <c r="F1131" s="260">
        <f>_xll.xlShmInterpRateFwd($F$3&amp;T(CalculationTrigger2),C1131,,5,C1132)</f>
        <v>5.9200416466025354E-3</v>
      </c>
      <c r="G1131" s="268">
        <f t="shared" si="34"/>
        <v>0.42631672463394438</v>
      </c>
      <c r="H1131" s="275">
        <f t="shared" si="35"/>
        <v>1.7326606074575917</v>
      </c>
      <c r="I1131" s="250"/>
      <c r="J1131" s="251"/>
      <c r="K1131" s="251"/>
      <c r="L1131" s="251"/>
    </row>
    <row r="1132" spans="2:12" x14ac:dyDescent="0.2">
      <c r="B1132" s="112" t="s">
        <v>156</v>
      </c>
      <c r="C1132" s="113">
        <f>_xll.qlCalendarAdvance("TARGET",C1131,B1132,"mf")</f>
        <v>44441</v>
      </c>
      <c r="D1132" s="120">
        <f>_xll.xlShmInterpRateFwd($D$3&amp;T(CalculationTrigger2),C1132,,5,C1133)</f>
        <v>6.143066284864984E-3</v>
      </c>
      <c r="E1132" s="260">
        <f>_xll.xlShmInterpRateFwd($E$3&amp;T(CalculationTrigger2),C1132,,5,C1133)</f>
        <v>6.1004163535602601E-3</v>
      </c>
      <c r="F1132" s="260">
        <f>_xll.xlShmInterpRateFwd($F$3&amp;T(CalculationTrigger2),C1132,,5,C1133)</f>
        <v>5.9270589822363242E-3</v>
      </c>
      <c r="G1132" s="268">
        <f t="shared" si="34"/>
        <v>0.42649931304723948</v>
      </c>
      <c r="H1132" s="275">
        <f t="shared" si="35"/>
        <v>1.7335737132393585</v>
      </c>
      <c r="I1132" s="250"/>
      <c r="J1132" s="251"/>
      <c r="K1132" s="251"/>
      <c r="L1132" s="251"/>
    </row>
    <row r="1133" spans="2:12" x14ac:dyDescent="0.2">
      <c r="B1133" s="112" t="s">
        <v>156</v>
      </c>
      <c r="C1133" s="113">
        <f>_xll.qlCalendarAdvance("TARGET",C1132,B1133,"mf")</f>
        <v>44442</v>
      </c>
      <c r="D1133" s="120">
        <f>_xll.xlShmInterpRateFwd($D$3&amp;T(CalculationTrigger2),C1133,,5,C1134)</f>
        <v>6.1574183218819365E-3</v>
      </c>
      <c r="E1133" s="260">
        <f>_xll.xlShmInterpRateFwd($E$3&amp;T(CalculationTrigger2),C1133,,5,C1134)</f>
        <v>6.1147321235954623E-3</v>
      </c>
      <c r="F1133" s="260">
        <f>_xll.xlShmInterpRateFwd($F$3&amp;T(CalculationTrigger2),C1133,,5,C1134)</f>
        <v>5.9411897443433365E-3</v>
      </c>
      <c r="G1133" s="268">
        <f t="shared" si="34"/>
        <v>0.42686198286474158</v>
      </c>
      <c r="H1133" s="275">
        <f t="shared" si="35"/>
        <v>1.7354237925212586</v>
      </c>
      <c r="I1133" s="250"/>
      <c r="J1133" s="251"/>
      <c r="K1133" s="251"/>
      <c r="L1133" s="251"/>
    </row>
    <row r="1134" spans="2:12" x14ac:dyDescent="0.2">
      <c r="B1134" s="112" t="s">
        <v>156</v>
      </c>
      <c r="C1134" s="113">
        <f>_xll.qlCalendarAdvance("TARGET",C1133,B1134,"mf")</f>
        <v>44445</v>
      </c>
      <c r="D1134" s="120">
        <f>_xll.xlShmInterpRateFwd($D$3&amp;T(CalculationTrigger2),C1134,,5,C1135)</f>
        <v>6.1715569338862747E-3</v>
      </c>
      <c r="E1134" s="260">
        <f>_xll.xlShmInterpRateFwd($E$3&amp;T(CalculationTrigger2),C1134,,5,C1135)</f>
        <v>6.1288390308234459E-3</v>
      </c>
      <c r="F1134" s="260">
        <f>_xll.xlShmInterpRateFwd($F$3&amp;T(CalculationTrigger2),C1134,,5,C1135)</f>
        <v>5.9551264643980346E-3</v>
      </c>
      <c r="G1134" s="268">
        <f t="shared" si="34"/>
        <v>0.42717903062828788</v>
      </c>
      <c r="H1134" s="275">
        <f t="shared" si="35"/>
        <v>1.7371256642541126</v>
      </c>
      <c r="I1134" s="250"/>
      <c r="J1134" s="251"/>
      <c r="K1134" s="251"/>
      <c r="L1134" s="251"/>
    </row>
    <row r="1135" spans="2:12" x14ac:dyDescent="0.2">
      <c r="B1135" s="112" t="s">
        <v>156</v>
      </c>
      <c r="C1135" s="113">
        <f>_xll.qlCalendarAdvance("TARGET",C1134,B1135,"mf")</f>
        <v>44446</v>
      </c>
      <c r="D1135" s="120">
        <f>_xll.xlShmInterpRateFwd($D$3&amp;T(CalculationTrigger2),C1135,,5,C1136)</f>
        <v>6.178675312797856E-3</v>
      </c>
      <c r="E1135" s="260">
        <f>_xll.xlShmInterpRateFwd($E$3&amp;T(CalculationTrigger2),C1135,,5,C1136)</f>
        <v>6.1359416886952404E-3</v>
      </c>
      <c r="F1135" s="260">
        <f>_xll.xlShmInterpRateFwd($F$3&amp;T(CalculationTrigger2),C1135,,5,C1136)</f>
        <v>5.9621428471918177E-3</v>
      </c>
      <c r="G1135" s="268">
        <f t="shared" si="34"/>
        <v>0.42733624102615603</v>
      </c>
      <c r="H1135" s="275">
        <f t="shared" si="35"/>
        <v>1.7379884150342269</v>
      </c>
      <c r="I1135" s="250"/>
      <c r="J1135" s="251"/>
      <c r="K1135" s="251"/>
      <c r="L1135" s="251"/>
    </row>
    <row r="1136" spans="2:12" x14ac:dyDescent="0.2">
      <c r="B1136" s="112" t="s">
        <v>156</v>
      </c>
      <c r="C1136" s="113">
        <f>_xll.qlCalendarAdvance("TARGET",C1135,B1136,"mf")</f>
        <v>44447</v>
      </c>
      <c r="D1136" s="120">
        <f>_xll.xlShmInterpRateFwd($D$3&amp;T(CalculationTrigger2),C1136,,5,C1137)</f>
        <v>6.1857919621982078E-3</v>
      </c>
      <c r="E1136" s="260">
        <f>_xll.xlShmInterpRateFwd($E$3&amp;T(CalculationTrigger2),C1136,,5,C1137)</f>
        <v>6.1430431281905579E-3</v>
      </c>
      <c r="F1136" s="260">
        <f>_xll.xlShmInterpRateFwd($F$3&amp;T(CalculationTrigger2),C1136,,5,C1137)</f>
        <v>5.9691590258904668E-3</v>
      </c>
      <c r="G1136" s="268">
        <f t="shared" si="34"/>
        <v>0.42748834007649839</v>
      </c>
      <c r="H1136" s="275">
        <f t="shared" si="35"/>
        <v>1.7388410230009117</v>
      </c>
      <c r="I1136" s="250"/>
      <c r="J1136" s="251"/>
      <c r="K1136" s="251"/>
      <c r="L1136" s="251"/>
    </row>
    <row r="1137" spans="2:12" x14ac:dyDescent="0.2">
      <c r="B1137" s="112" t="s">
        <v>156</v>
      </c>
      <c r="C1137" s="113">
        <f>_xll.qlCalendarAdvance("TARGET",C1136,B1137,"mf")</f>
        <v>44448</v>
      </c>
      <c r="D1137" s="120">
        <f>_xll.xlShmInterpRateFwd($D$3&amp;T(CalculationTrigger2),C1137,,5,C1138)</f>
        <v>6.1929068739822223E-3</v>
      </c>
      <c r="E1137" s="260">
        <f>_xll.xlShmInterpRateFwd($E$3&amp;T(CalculationTrigger2),C1137,,5,C1138)</f>
        <v>6.1501433424606157E-3</v>
      </c>
      <c r="F1137" s="260">
        <f>_xll.xlShmInterpRateFwd($F$3&amp;T(CalculationTrigger2),C1137,,5,C1138)</f>
        <v>5.9761749958336437E-3</v>
      </c>
      <c r="G1137" s="268">
        <f t="shared" si="34"/>
        <v>0.4276353152160659</v>
      </c>
      <c r="H1137" s="275">
        <f t="shared" si="35"/>
        <v>1.7396834662697196</v>
      </c>
      <c r="I1137" s="250"/>
      <c r="J1137" s="251"/>
      <c r="K1137" s="251"/>
      <c r="L1137" s="251"/>
    </row>
    <row r="1138" spans="2:12" x14ac:dyDescent="0.2">
      <c r="B1138" s="112" t="s">
        <v>156</v>
      </c>
      <c r="C1138" s="113">
        <f>_xll.qlCalendarAdvance("TARGET",C1137,B1138,"mf")</f>
        <v>44449</v>
      </c>
      <c r="D1138" s="120">
        <f>_xll.xlShmInterpRateFwd($D$3&amp;T(CalculationTrigger2),C1138,,5,C1139)</f>
        <v>6.2072364231563829E-3</v>
      </c>
      <c r="E1138" s="260">
        <f>_xll.xlShmInterpRateFwd($E$3&amp;T(CalculationTrigger2),C1138,,5,C1139)</f>
        <v>6.1644437598527453E-3</v>
      </c>
      <c r="F1138" s="260">
        <f>_xll.xlShmInterpRateFwd($F$3&amp;T(CalculationTrigger2),C1138,,5,C1139)</f>
        <v>5.990304526150356E-3</v>
      </c>
      <c r="G1138" s="268">
        <f t="shared" si="34"/>
        <v>0.4279266330363754</v>
      </c>
      <c r="H1138" s="275">
        <f t="shared" si="35"/>
        <v>1.7413923370238928</v>
      </c>
      <c r="I1138" s="250"/>
      <c r="J1138" s="251"/>
      <c r="K1138" s="251"/>
      <c r="L1138" s="251"/>
    </row>
    <row r="1139" spans="2:12" x14ac:dyDescent="0.2">
      <c r="B1139" s="112" t="s">
        <v>156</v>
      </c>
      <c r="C1139" s="113">
        <f>_xll.qlCalendarAdvance("TARGET",C1138,B1139,"mf")</f>
        <v>44452</v>
      </c>
      <c r="D1139" s="120">
        <f>_xll.xlShmInterpRateFwd($D$3&amp;T(CalculationTrigger2),C1139,,5,C1140)</f>
        <v>6.221348983339061E-3</v>
      </c>
      <c r="E1139" s="260">
        <f>_xll.xlShmInterpRateFwd($E$3&amp;T(CalculationTrigger2),C1139,,5,C1140)</f>
        <v>6.1785318087320814E-3</v>
      </c>
      <c r="F1139" s="260">
        <f>_xll.xlShmInterpRateFwd($F$3&amp;T(CalculationTrigger2),C1139,,5,C1140)</f>
        <v>6.0042366975600085E-3</v>
      </c>
      <c r="G1139" s="268">
        <f t="shared" si="34"/>
        <v>0.42817174606979597</v>
      </c>
      <c r="H1139" s="275">
        <f t="shared" si="35"/>
        <v>1.7429511117207295</v>
      </c>
      <c r="I1139" s="250"/>
      <c r="J1139" s="251"/>
      <c r="K1139" s="251"/>
      <c r="L1139" s="251"/>
    </row>
    <row r="1140" spans="2:12" x14ac:dyDescent="0.2">
      <c r="B1140" s="112" t="s">
        <v>156</v>
      </c>
      <c r="C1140" s="113">
        <f>_xll.qlCalendarAdvance("TARGET",C1139,B1140,"mf")</f>
        <v>44453</v>
      </c>
      <c r="D1140" s="120">
        <f>_xll.xlShmInterpRateFwd($D$3&amp;T(CalculationTrigger2),C1140,,5,C1141)</f>
        <v>6.2284550857484421E-3</v>
      </c>
      <c r="E1140" s="260">
        <f>_xll.xlShmInterpRateFwd($E$3&amp;T(CalculationTrigger2),C1140,,5,C1141)</f>
        <v>6.1856257931309335E-3</v>
      </c>
      <c r="F1140" s="260">
        <f>_xll.xlShmInterpRateFwd($F$3&amp;T(CalculationTrigger2),C1140,,5,C1141)</f>
        <v>6.011251555846967E-3</v>
      </c>
      <c r="G1140" s="268">
        <f t="shared" si="34"/>
        <v>0.42829292617508652</v>
      </c>
      <c r="H1140" s="275">
        <f t="shared" si="35"/>
        <v>1.7437423728396648</v>
      </c>
      <c r="I1140" s="250"/>
      <c r="J1140" s="251"/>
      <c r="K1140" s="251"/>
      <c r="L1140" s="251"/>
    </row>
    <row r="1141" spans="2:12" x14ac:dyDescent="0.2">
      <c r="B1141" s="112" t="s">
        <v>156</v>
      </c>
      <c r="C1141" s="113">
        <f>_xll.qlCalendarAdvance("TARGET",C1140,B1141,"mf")</f>
        <v>44454</v>
      </c>
      <c r="D1141" s="120">
        <f>_xll.xlShmInterpRateFwd($D$3&amp;T(CalculationTrigger2),C1141,,5,C1142)</f>
        <v>6.235559401991878E-3</v>
      </c>
      <c r="E1141" s="260">
        <f>_xll.xlShmInterpRateFwd($E$3&amp;T(CalculationTrigger2),C1141,,5,C1142)</f>
        <v>6.1927185108470815E-3</v>
      </c>
      <c r="F1141" s="260">
        <f>_xll.xlShmInterpRateFwd($F$3&amp;T(CalculationTrigger2),C1141,,5,C1142)</f>
        <v>6.0182661780648081E-3</v>
      </c>
      <c r="G1141" s="268">
        <f t="shared" si="34"/>
        <v>0.42840891144796561</v>
      </c>
      <c r="H1141" s="275">
        <f t="shared" si="35"/>
        <v>1.7445233278227339</v>
      </c>
      <c r="I1141" s="250"/>
      <c r="J1141" s="251"/>
      <c r="K1141" s="251"/>
      <c r="L1141" s="251"/>
    </row>
    <row r="1142" spans="2:12" x14ac:dyDescent="0.2">
      <c r="B1142" s="112" t="s">
        <v>156</v>
      </c>
      <c r="C1142" s="113">
        <f>_xll.qlCalendarAdvance("TARGET",C1141,B1142,"mf")</f>
        <v>44455</v>
      </c>
      <c r="D1142" s="120">
        <f>_xll.xlShmInterpRateFwd($D$3&amp;T(CalculationTrigger2),C1142,,5,C1143)</f>
        <v>6.2642774961806976E-3</v>
      </c>
      <c r="E1142" s="260">
        <f>_xll.xlShmInterpRateFwd($E$3&amp;T(CalculationTrigger2),C1142,,5,C1143)</f>
        <v>6.2213920797263064E-3</v>
      </c>
      <c r="F1142" s="260">
        <f>_xll.xlShmInterpRateFwd($F$3&amp;T(CalculationTrigger2),C1142,,5,C1143)</f>
        <v>6.0466221842060209E-3</v>
      </c>
      <c r="G1142" s="268">
        <f t="shared" si="34"/>
        <v>0.42885416454391256</v>
      </c>
      <c r="H1142" s="275">
        <f t="shared" si="35"/>
        <v>1.747698955202855</v>
      </c>
      <c r="I1142" s="250"/>
      <c r="J1142" s="251"/>
      <c r="K1142" s="251"/>
      <c r="L1142" s="251"/>
    </row>
    <row r="1143" spans="2:12" x14ac:dyDescent="0.2">
      <c r="B1143" s="112" t="s">
        <v>2</v>
      </c>
      <c r="C1143" s="113">
        <f>_xll.qlCalendarAdvance("TARGET",C1142,B1143,"mf")</f>
        <v>44462</v>
      </c>
      <c r="D1143" s="120">
        <f>_xll.xlShmInterpRateFwd($D$3&amp;T(CalculationTrigger2),C1143,,5,C1144)</f>
        <v>6.3139105497241818E-3</v>
      </c>
      <c r="E1143" s="260">
        <f>_xll.xlShmInterpRateFwd($E$3&amp;T(CalculationTrigger2),C1143,,5,C1144)</f>
        <v>6.2709733269875586E-3</v>
      </c>
      <c r="F1143" s="260">
        <f>_xll.xlShmInterpRateFwd($F$3&amp;T(CalculationTrigger2),C1143,,5,C1144)</f>
        <v>6.0957149537681039E-3</v>
      </c>
      <c r="G1143" s="268">
        <f t="shared" si="34"/>
        <v>0.42937222736623254</v>
      </c>
      <c r="H1143" s="275">
        <f t="shared" si="35"/>
        <v>1.7525837321945466</v>
      </c>
      <c r="I1143" s="250"/>
      <c r="J1143" s="251"/>
      <c r="K1143" s="251"/>
      <c r="L1143" s="251"/>
    </row>
    <row r="1144" spans="2:12" x14ac:dyDescent="0.2">
      <c r="B1144" s="112" t="s">
        <v>2</v>
      </c>
      <c r="C1144" s="113">
        <f>_xll.qlCalendarAdvance("TARGET",C1143,B1144,"mf")</f>
        <v>44469</v>
      </c>
      <c r="D1144" s="120">
        <f>_xll.xlShmInterpRateFwd($D$3&amp;T(CalculationTrigger2),C1144,,5,C1145)</f>
        <v>6.3634513540595248E-3</v>
      </c>
      <c r="E1144" s="260">
        <f>_xll.xlShmInterpRateFwd($E$3&amp;T(CalculationTrigger2),C1144,,5,C1145)</f>
        <v>6.3204884818678017E-3</v>
      </c>
      <c r="F1144" s="260">
        <f>_xll.xlShmInterpRateFwd($F$3&amp;T(CalculationTrigger2),C1144,,5,C1145)</f>
        <v>6.1447935293080609E-3</v>
      </c>
      <c r="G1144" s="268">
        <f t="shared" si="34"/>
        <v>0.42962872191723045</v>
      </c>
      <c r="H1144" s="275">
        <f t="shared" si="35"/>
        <v>1.7569495255974084</v>
      </c>
      <c r="I1144" s="250"/>
      <c r="J1144" s="251"/>
      <c r="K1144" s="251"/>
      <c r="L1144" s="251"/>
    </row>
    <row r="1145" spans="2:12" x14ac:dyDescent="0.2">
      <c r="B1145" s="112" t="s">
        <v>2</v>
      </c>
      <c r="C1145" s="113">
        <f>_xll.qlCalendarAdvance("TARGET",C1144,B1145,"mf")</f>
        <v>44476</v>
      </c>
      <c r="D1145" s="120">
        <f>_xll.xlShmInterpRateFwd($D$3&amp;T(CalculationTrigger2),C1145,,5,C1146)</f>
        <v>6.4128971329996849E-3</v>
      </c>
      <c r="E1145" s="260">
        <f>_xll.xlShmInterpRateFwd($E$3&amp;T(CalculationTrigger2),C1145,,5,C1146)</f>
        <v>6.3699351765247525E-3</v>
      </c>
      <c r="F1145" s="260">
        <f>_xll.xlShmInterpRateFwd($F$3&amp;T(CalculationTrigger2),C1145,,5,C1146)</f>
        <v>6.1938563530885699E-3</v>
      </c>
      <c r="G1145" s="268">
        <f t="shared" si="34"/>
        <v>0.42961956474932456</v>
      </c>
      <c r="H1145" s="275">
        <f t="shared" si="35"/>
        <v>1.760788234361826</v>
      </c>
      <c r="I1145" s="250"/>
      <c r="J1145" s="251"/>
      <c r="K1145" s="251"/>
      <c r="L1145" s="251"/>
    </row>
    <row r="1146" spans="2:12" x14ac:dyDescent="0.2">
      <c r="B1146" s="112" t="s">
        <v>2</v>
      </c>
      <c r="C1146" s="113">
        <f>_xll.qlCalendarAdvance("TARGET",C1145,B1146,"mf")</f>
        <v>44483</v>
      </c>
      <c r="D1146" s="120">
        <f>_xll.xlShmInterpRateFwd($D$3&amp;T(CalculationTrigger2),C1146,,5,C1147)</f>
        <v>6.4622451103375899E-3</v>
      </c>
      <c r="E1146" s="260">
        <f>_xll.xlShmInterpRateFwd($E$3&amp;T(CalculationTrigger2),C1146,,5,C1147)</f>
        <v>6.4193110431334357E-3</v>
      </c>
      <c r="F1146" s="260">
        <f>_xll.xlShmInterpRateFwd($F$3&amp;T(CalculationTrigger2),C1146,,5,C1147)</f>
        <v>6.2429018673316643E-3</v>
      </c>
      <c r="G1146" s="268">
        <f t="shared" si="34"/>
        <v>0.42934067204154247</v>
      </c>
      <c r="H1146" s="275">
        <f t="shared" si="35"/>
        <v>1.7640917580177136</v>
      </c>
      <c r="I1146" s="250"/>
      <c r="J1146" s="251"/>
      <c r="K1146" s="251"/>
      <c r="L1146" s="251"/>
    </row>
    <row r="1147" spans="2:12" x14ac:dyDescent="0.2">
      <c r="B1147" s="112" t="s">
        <v>2</v>
      </c>
      <c r="C1147" s="113">
        <f>_xll.qlCalendarAdvance("TARGET",C1146,B1147,"mf")</f>
        <v>44490</v>
      </c>
      <c r="D1147" s="120">
        <f>_xll.xlShmInterpRateFwd($D$3&amp;T(CalculationTrigger2),C1147,,5,C1148)</f>
        <v>6.5114925099041378E-3</v>
      </c>
      <c r="E1147" s="260">
        <f>_xll.xlShmInterpRateFwd($E$3&amp;T(CalculationTrigger2),C1147,,5,C1148)</f>
        <v>6.4686137138225581E-3</v>
      </c>
      <c r="F1147" s="260">
        <f>_xll.xlShmInterpRateFwd($F$3&amp;T(CalculationTrigger2),C1147,,5,C1148)</f>
        <v>6.2919285143229623E-3</v>
      </c>
      <c r="G1147" s="268">
        <f t="shared" si="34"/>
        <v>0.42878796081579662</v>
      </c>
      <c r="H1147" s="275">
        <f t="shared" si="35"/>
        <v>1.7668519949959587</v>
      </c>
      <c r="I1147" s="250"/>
      <c r="J1147" s="251"/>
      <c r="K1147" s="251"/>
      <c r="L1147" s="251"/>
    </row>
    <row r="1148" spans="2:12" x14ac:dyDescent="0.2">
      <c r="B1148" s="112" t="s">
        <v>2</v>
      </c>
      <c r="C1148" s="113">
        <f>_xll.qlCalendarAdvance("TARGET",C1147,B1148,"mf")</f>
        <v>44497</v>
      </c>
      <c r="D1148" s="120">
        <f>_xll.xlShmInterpRateFwd($D$3&amp;T(CalculationTrigger2),C1148,,5,C1149)</f>
        <v>6.5606365554698636E-3</v>
      </c>
      <c r="E1148" s="260">
        <f>_xll.xlShmInterpRateFwd($E$3&amp;T(CalculationTrigger2),C1148,,5,C1149)</f>
        <v>6.517840820749847E-3</v>
      </c>
      <c r="F1148" s="260">
        <f>_xll.xlShmInterpRateFwd($F$3&amp;T(CalculationTrigger2),C1148,,5,C1149)</f>
        <v>6.340934736266921E-3</v>
      </c>
      <c r="G1148" s="268">
        <f t="shared" si="34"/>
        <v>0.42795734720016582</v>
      </c>
      <c r="H1148" s="275">
        <f t="shared" si="35"/>
        <v>1.7690608448292597</v>
      </c>
      <c r="I1148" s="250"/>
      <c r="J1148" s="251"/>
      <c r="K1148" s="251"/>
      <c r="L1148" s="251"/>
    </row>
    <row r="1149" spans="2:12" x14ac:dyDescent="0.2">
      <c r="B1149" s="112" t="s">
        <v>2</v>
      </c>
      <c r="C1149" s="113">
        <f>_xll.qlCalendarAdvance("TARGET",C1148,B1149,"mf")</f>
        <v>44504</v>
      </c>
      <c r="D1149" s="120">
        <f>_xll.xlShmInterpRateFwd($D$3&amp;T(CalculationTrigger2),C1149,,5,C1150)</f>
        <v>6.6096744708145369E-3</v>
      </c>
      <c r="E1149" s="260">
        <f>_xll.xlShmInterpRateFwd($E$3&amp;T(CalculationTrigger2),C1149,,5,C1150)</f>
        <v>6.5669899960326284E-3</v>
      </c>
      <c r="F1149" s="260">
        <f>_xll.xlShmInterpRateFwd($F$3&amp;T(CalculationTrigger2),C1149,,5,C1150)</f>
        <v>6.3899189754142351E-3</v>
      </c>
      <c r="G1149" s="268">
        <f t="shared" si="34"/>
        <v>0.42684474781908532</v>
      </c>
      <c r="H1149" s="275">
        <f t="shared" si="35"/>
        <v>1.7707102061839328</v>
      </c>
      <c r="I1149" s="250"/>
      <c r="J1149" s="251"/>
      <c r="K1149" s="251"/>
      <c r="L1149" s="251"/>
    </row>
    <row r="1150" spans="2:12" x14ac:dyDescent="0.2">
      <c r="B1150" s="112" t="s">
        <v>2</v>
      </c>
      <c r="C1150" s="113">
        <f>_xll.qlCalendarAdvance("TARGET",C1149,B1150,"mf")</f>
        <v>44511</v>
      </c>
      <c r="D1150" s="120">
        <f>_xll.xlShmInterpRateFwd($D$3&amp;T(CalculationTrigger2),C1150,,5,C1151)</f>
        <v>6.6586034797099002E-3</v>
      </c>
      <c r="E1150" s="260">
        <f>_xll.xlShmInterpRateFwd($E$3&amp;T(CalculationTrigger2),C1150,,5,C1151)</f>
        <v>6.616058871794229E-3</v>
      </c>
      <c r="F1150" s="260">
        <f>_xll.xlShmInterpRateFwd($F$3&amp;T(CalculationTrigger2),C1150,,5,C1151)</f>
        <v>6.4388796739807902E-3</v>
      </c>
      <c r="G1150" s="268">
        <f t="shared" si="34"/>
        <v>0.4254460791567119</v>
      </c>
      <c r="H1150" s="275">
        <f t="shared" si="35"/>
        <v>1.7717919781343876</v>
      </c>
      <c r="I1150" s="250"/>
      <c r="J1150" s="251"/>
      <c r="K1150" s="251"/>
      <c r="L1150" s="251"/>
    </row>
    <row r="1151" spans="2:12" x14ac:dyDescent="0.2">
      <c r="B1151" s="112" t="s">
        <v>2</v>
      </c>
      <c r="C1151" s="113">
        <f>_xll.qlCalendarAdvance("TARGET",C1150,B1151,"mf")</f>
        <v>44518</v>
      </c>
      <c r="D1151" s="120">
        <f>_xll.xlShmInterpRateFwd($D$3&amp;T(CalculationTrigger2),C1151,,5,C1152)</f>
        <v>6.7074208059197853E-3</v>
      </c>
      <c r="E1151" s="260">
        <f>_xll.xlShmInterpRateFwd($E$3&amp;T(CalculationTrigger2),C1151,,5,C1152)</f>
        <v>6.6650450801466693E-3</v>
      </c>
      <c r="F1151" s="260">
        <f>_xll.xlShmInterpRateFwd($F$3&amp;T(CalculationTrigger2),C1151,,5,C1152)</f>
        <v>6.4878152741939905E-3</v>
      </c>
      <c r="G1151" s="268">
        <f t="shared" si="34"/>
        <v>0.42375725773115963</v>
      </c>
      <c r="H1151" s="275">
        <f t="shared" si="35"/>
        <v>1.7722980595267883</v>
      </c>
      <c r="I1151" s="250"/>
      <c r="J1151" s="251"/>
      <c r="K1151" s="251"/>
      <c r="L1151" s="251"/>
    </row>
    <row r="1152" spans="2:12" x14ac:dyDescent="0.2">
      <c r="B1152" s="112" t="s">
        <v>2</v>
      </c>
      <c r="C1152" s="113">
        <f>_xll.qlCalendarAdvance("TARGET",C1151,B1152,"mf")</f>
        <v>44525</v>
      </c>
      <c r="D1152" s="120">
        <f>_xll.xlShmInterpRateFwd($D$3&amp;T(CalculationTrigger2),C1152,,5,C1153)</f>
        <v>6.7561236731886456E-3</v>
      </c>
      <c r="E1152" s="260">
        <f>_xll.xlShmInterpRateFwd($E$3&amp;T(CalculationTrigger2),C1152,,5,C1153)</f>
        <v>6.7139462532081135E-3</v>
      </c>
      <c r="F1152" s="260">
        <f>_xll.xlShmInterpRateFwd($F$3&amp;T(CalculationTrigger2),C1152,,5,C1153)</f>
        <v>6.5367242182696192E-3</v>
      </c>
      <c r="G1152" s="268">
        <f t="shared" si="34"/>
        <v>0.42177419980532138</v>
      </c>
      <c r="H1152" s="275">
        <f t="shared" si="35"/>
        <v>1.7722203493849427</v>
      </c>
      <c r="I1152" s="250"/>
      <c r="J1152" s="251"/>
      <c r="K1152" s="251"/>
      <c r="L1152" s="251"/>
    </row>
    <row r="1153" spans="2:12" x14ac:dyDescent="0.2">
      <c r="B1153" s="112" t="s">
        <v>2</v>
      </c>
      <c r="C1153" s="113">
        <f>_xll.qlCalendarAdvance("TARGET",C1152,B1153,"mf")</f>
        <v>44532</v>
      </c>
      <c r="D1153" s="120">
        <f>_xll.xlShmInterpRateFwd($D$3&amp;T(CalculationTrigger2),C1153,,5,C1154)</f>
        <v>6.8047093052648437E-3</v>
      </c>
      <c r="E1153" s="260">
        <f>_xll.xlShmInterpRateFwd($E$3&amp;T(CalculationTrigger2),C1153,,5,C1154)</f>
        <v>6.7627600230624084E-3</v>
      </c>
      <c r="F1153" s="260">
        <f>_xll.xlShmInterpRateFwd($F$3&amp;T(CalculationTrigger2),C1153,,5,C1154)</f>
        <v>6.58560494841185E-3</v>
      </c>
      <c r="G1153" s="268">
        <f t="shared" si="34"/>
        <v>0.41949282202435356</v>
      </c>
      <c r="H1153" s="275">
        <f t="shared" si="35"/>
        <v>1.7715507465055833</v>
      </c>
      <c r="I1153" s="250"/>
      <c r="J1153" s="251"/>
      <c r="K1153" s="251"/>
      <c r="L1153" s="251"/>
    </row>
    <row r="1154" spans="2:12" x14ac:dyDescent="0.2">
      <c r="B1154" s="112" t="s">
        <v>2</v>
      </c>
      <c r="C1154" s="113">
        <f>_xll.qlCalendarAdvance("TARGET",C1153,B1154,"mf")</f>
        <v>44539</v>
      </c>
      <c r="D1154" s="120">
        <f>_xll.xlShmInterpRateFwd($D$3&amp;T(CalculationTrigger2),C1154,,5,C1155)</f>
        <v>6.8531749258718185E-3</v>
      </c>
      <c r="E1154" s="260">
        <f>_xll.xlShmInterpRateFwd($E$3&amp;T(CalculationTrigger2),C1154,,5,C1155)</f>
        <v>6.8114840217939083E-3</v>
      </c>
      <c r="F1154" s="260">
        <f>_xll.xlShmInterpRateFwd($F$3&amp;T(CalculationTrigger2),C1154,,5,C1155)</f>
        <v>6.6344559068306367E-3</v>
      </c>
      <c r="G1154" s="268">
        <f t="shared" si="34"/>
        <v>0.41690904077910235</v>
      </c>
      <c r="H1154" s="275">
        <f t="shared" si="35"/>
        <v>1.7702811496327162</v>
      </c>
      <c r="I1154" s="250"/>
      <c r="J1154" s="251"/>
      <c r="K1154" s="251"/>
      <c r="L1154" s="251"/>
    </row>
    <row r="1155" spans="2:12" x14ac:dyDescent="0.2">
      <c r="B1155" s="112" t="s">
        <v>2</v>
      </c>
      <c r="C1155" s="113">
        <f>_xll.qlCalendarAdvance("TARGET",C1154,B1155,"mf")</f>
        <v>44546</v>
      </c>
      <c r="D1155" s="120">
        <f>_xll.xlShmInterpRateFwd($D$3&amp;T(CalculationTrigger2),C1155,,5,C1156)</f>
        <v>6.9015177587371654E-3</v>
      </c>
      <c r="E1155" s="260">
        <f>_xll.xlShmInterpRateFwd($E$3&amp;T(CalculationTrigger2),C1155,,5,C1156)</f>
        <v>6.8601158814933444E-3</v>
      </c>
      <c r="F1155" s="260">
        <f>_xll.xlShmInterpRateFwd($F$3&amp;T(CalculationTrigger2),C1155,,5,C1156)</f>
        <v>6.6832755357185657E-3</v>
      </c>
      <c r="G1155" s="268">
        <f t="shared" si="34"/>
        <v>0.41401877243820928</v>
      </c>
      <c r="H1155" s="275">
        <f t="shared" si="35"/>
        <v>1.7684034577477876</v>
      </c>
      <c r="I1155" s="250"/>
      <c r="J1155" s="251"/>
      <c r="K1155" s="251"/>
      <c r="L1155" s="251"/>
    </row>
    <row r="1156" spans="2:12" x14ac:dyDescent="0.2">
      <c r="B1156" s="112" t="s">
        <v>2</v>
      </c>
      <c r="C1156" s="113">
        <f>_xll.qlCalendarAdvance("TARGET",C1155,B1156,"mf")</f>
        <v>44553</v>
      </c>
      <c r="D1156" s="120">
        <f>_xll.xlShmInterpRateFwd($D$3&amp;T(CalculationTrigger2),C1156,,5,C1157)</f>
        <v>6.949735027569604E-3</v>
      </c>
      <c r="E1156" s="260">
        <f>_xll.xlShmInterpRateFwd($E$3&amp;T(CalculationTrigger2),C1156,,5,C1157)</f>
        <v>6.9086532342231641E-3</v>
      </c>
      <c r="F1156" s="260">
        <f>_xll.xlShmInterpRateFwd($F$3&amp;T(CalculationTrigger2),C1156,,5,C1157)</f>
        <v>6.73206227726246E-3</v>
      </c>
      <c r="G1156" s="268">
        <f t="shared" si="34"/>
        <v>0.4108179334643986</v>
      </c>
      <c r="H1156" s="275">
        <f t="shared" si="35"/>
        <v>1.7659095696070417</v>
      </c>
      <c r="I1156" s="250"/>
      <c r="J1156" s="251"/>
      <c r="K1156" s="251"/>
      <c r="L1156" s="251"/>
    </row>
    <row r="1157" spans="2:12" x14ac:dyDescent="0.2">
      <c r="B1157" s="112" t="s">
        <v>2</v>
      </c>
      <c r="C1157" s="113">
        <f>_xll.qlCalendarAdvance("TARGET",C1156,B1157,"mf")</f>
        <v>44560</v>
      </c>
      <c r="D1157" s="120">
        <f>_xll.xlShmInterpRateFwd($D$3&amp;T(CalculationTrigger2),C1157,,5,C1158)</f>
        <v>6.9978239560706899E-3</v>
      </c>
      <c r="E1157" s="260">
        <f>_xll.xlShmInterpRateFwd($E$3&amp;T(CalculationTrigger2),C1157,,5,C1158)</f>
        <v>6.9570937120523582E-3</v>
      </c>
      <c r="F1157" s="260">
        <f>_xll.xlShmInterpRateFwd($F$3&amp;T(CalculationTrigger2),C1157,,5,C1158)</f>
        <v>6.7808145736549764E-3</v>
      </c>
      <c r="G1157" s="268">
        <f t="shared" ref="G1157:G1220" si="36">(D1157-E1157)*10000</f>
        <v>0.40730244018331691</v>
      </c>
      <c r="H1157" s="275">
        <f t="shared" ref="H1157:H1220" si="37">(E1157-F1157)*10000</f>
        <v>1.7627913839738176</v>
      </c>
      <c r="I1157" s="250"/>
      <c r="J1157" s="251"/>
      <c r="K1157" s="251"/>
      <c r="L1157" s="251"/>
    </row>
    <row r="1158" spans="2:12" x14ac:dyDescent="0.2">
      <c r="B1158" s="112" t="s">
        <v>2</v>
      </c>
      <c r="C1158" s="113">
        <f>_xll.qlCalendarAdvance("TARGET",C1157,B1158,"mf")</f>
        <v>44567</v>
      </c>
      <c r="D1158" s="120">
        <f>_xll.xlShmInterpRateFwd($D$3&amp;T(CalculationTrigger2),C1158,,5,C1159)</f>
        <v>7.0457817679349536E-3</v>
      </c>
      <c r="E1158" s="260">
        <f>_xll.xlShmInterpRateFwd($E$3&amp;T(CalculationTrigger2),C1158,,5,C1159)</f>
        <v>7.0054349470391811E-3</v>
      </c>
      <c r="F1158" s="260">
        <f>_xll.xlShmInterpRateFwd($F$3&amp;T(CalculationTrigger2),C1158,,5,C1159)</f>
        <v>6.8295308670772541E-3</v>
      </c>
      <c r="G1158" s="268">
        <f t="shared" si="36"/>
        <v>0.40346820895772495</v>
      </c>
      <c r="H1158" s="275">
        <f t="shared" si="37"/>
        <v>1.7590407996192701</v>
      </c>
      <c r="I1158" s="250"/>
      <c r="J1158" s="251"/>
      <c r="K1158" s="251"/>
      <c r="L1158" s="251"/>
    </row>
    <row r="1159" spans="2:12" x14ac:dyDescent="0.2">
      <c r="B1159" s="112" t="s">
        <v>2</v>
      </c>
      <c r="C1159" s="113">
        <f>_xll.qlCalendarAdvance("TARGET",C1158,B1159,"mf")</f>
        <v>44574</v>
      </c>
      <c r="D1159" s="120">
        <f>_xll.xlShmInterpRateFwd($D$3&amp;T(CalculationTrigger2),C1159,,5,C1160)</f>
        <v>7.0936056868558216E-3</v>
      </c>
      <c r="E1159" s="260">
        <f>_xll.xlShmInterpRateFwd($E$3&amp;T(CalculationTrigger2),C1159,,5,C1160)</f>
        <v>7.0536745712196499E-3</v>
      </c>
      <c r="F1159" s="260">
        <f>_xll.xlShmInterpRateFwd($F$3&amp;T(CalculationTrigger2),C1159,,5,C1160)</f>
        <v>6.8782095997047274E-3</v>
      </c>
      <c r="G1159" s="268">
        <f t="shared" si="36"/>
        <v>0.39931115636171638</v>
      </c>
      <c r="H1159" s="275">
        <f t="shared" si="37"/>
        <v>1.7546497151492251</v>
      </c>
      <c r="I1159" s="250"/>
      <c r="J1159" s="251"/>
      <c r="K1159" s="251"/>
      <c r="L1159" s="251"/>
    </row>
    <row r="1160" spans="2:12" x14ac:dyDescent="0.2">
      <c r="B1160" s="112" t="s">
        <v>2</v>
      </c>
      <c r="C1160" s="113">
        <f>_xll.qlCalendarAdvance("TARGET",C1159,B1160,"mf")</f>
        <v>44581</v>
      </c>
      <c r="D1160" s="120">
        <f>_xll.xlShmInterpRateFwd($D$3&amp;T(CalculationTrigger2),C1160,,5,C1161)</f>
        <v>7.1412929364968146E-3</v>
      </c>
      <c r="E1160" s="260">
        <f>_xll.xlShmInterpRateFwd($E$3&amp;T(CalculationTrigger2),C1160,,5,C1161)</f>
        <v>7.1018102166365976E-3</v>
      </c>
      <c r="F1160" s="260">
        <f>_xll.xlShmInterpRateFwd($F$3&amp;T(CalculationTrigger2),C1160,,5,C1161)</f>
        <v>6.9268492137013532E-3</v>
      </c>
      <c r="G1160" s="268">
        <f t="shared" si="36"/>
        <v>0.3948271986021698</v>
      </c>
      <c r="H1160" s="275">
        <f t="shared" si="37"/>
        <v>1.7496100293524446</v>
      </c>
      <c r="I1160" s="250"/>
      <c r="J1160" s="251"/>
      <c r="K1160" s="251"/>
      <c r="L1160" s="251"/>
    </row>
    <row r="1161" spans="2:12" x14ac:dyDescent="0.2">
      <c r="B1161" s="112" t="s">
        <v>2</v>
      </c>
      <c r="C1161" s="113">
        <f>_xll.qlCalendarAdvance("TARGET",C1160,B1161,"mf")</f>
        <v>44588</v>
      </c>
      <c r="D1161" s="120">
        <f>_xll.xlShmInterpRateFwd($D$3&amp;T(CalculationTrigger2),C1161,,5,C1162)</f>
        <v>7.1888407405264277E-3</v>
      </c>
      <c r="E1161" s="260">
        <f>_xll.xlShmInterpRateFwd($E$3&amp;T(CalculationTrigger2),C1161,,5,C1162)</f>
        <v>7.1498395153165983E-3</v>
      </c>
      <c r="F1161" s="260">
        <f>_xll.xlShmInterpRateFwd($F$3&amp;T(CalculationTrigger2),C1161,,5,C1162)</f>
        <v>6.975448151231225E-3</v>
      </c>
      <c r="G1161" s="268">
        <f t="shared" si="36"/>
        <v>0.39001225209829399</v>
      </c>
      <c r="H1161" s="275">
        <f t="shared" si="37"/>
        <v>1.7439136408537326</v>
      </c>
      <c r="I1161" s="250"/>
      <c r="J1161" s="251"/>
      <c r="K1161" s="251"/>
      <c r="L1161" s="251"/>
    </row>
    <row r="1162" spans="2:12" x14ac:dyDescent="0.2">
      <c r="B1162" s="112" t="s">
        <v>2</v>
      </c>
      <c r="C1162" s="113">
        <f>_xll.qlCalendarAdvance("TARGET",C1161,B1162,"mf")</f>
        <v>44595</v>
      </c>
      <c r="D1162" s="120">
        <f>_xll.xlShmInterpRateFwd($D$3&amp;T(CalculationTrigger2),C1162,,5,C1163)</f>
        <v>7.2362463226066983E-3</v>
      </c>
      <c r="E1162" s="260">
        <f>_xll.xlShmInterpRateFwd($E$3&amp;T(CalculationTrigger2),C1162,,5,C1163)</f>
        <v>7.1977600992932256E-3</v>
      </c>
      <c r="F1162" s="260">
        <f>_xll.xlShmInterpRateFwd($F$3&amp;T(CalculationTrigger2),C1162,,5,C1163)</f>
        <v>7.0240048544527945E-3</v>
      </c>
      <c r="G1162" s="268">
        <f t="shared" si="36"/>
        <v>0.38486223313472651</v>
      </c>
      <c r="H1162" s="275">
        <f t="shared" si="37"/>
        <v>1.7375524484043119</v>
      </c>
      <c r="I1162" s="250"/>
      <c r="J1162" s="251"/>
      <c r="K1162" s="251"/>
      <c r="L1162" s="251"/>
    </row>
    <row r="1163" spans="2:12" x14ac:dyDescent="0.2">
      <c r="B1163" s="112" t="s">
        <v>2</v>
      </c>
      <c r="C1163" s="113">
        <f>_xll.qlCalendarAdvance("TARGET",C1162,B1163,"mf")</f>
        <v>44602</v>
      </c>
      <c r="D1163" s="120">
        <f>_xll.xlShmInterpRateFwd($D$3&amp;T(CalculationTrigger2),C1163,,5,C1164)</f>
        <v>7.2835069063817755E-3</v>
      </c>
      <c r="E1163" s="260">
        <f>_xll.xlShmInterpRateFwd($E$3&amp;T(CalculationTrigger2),C1163,,5,C1164)</f>
        <v>7.2455696005666211E-3</v>
      </c>
      <c r="F1163" s="260">
        <f>_xll.xlShmInterpRateFwd($F$3&amp;T(CalculationTrigger2),C1163,,5,C1164)</f>
        <v>7.0725177655189021E-3</v>
      </c>
      <c r="G1163" s="268">
        <f t="shared" si="36"/>
        <v>0.37937305815154487</v>
      </c>
      <c r="H1163" s="275">
        <f t="shared" si="37"/>
        <v>1.7305183504771893</v>
      </c>
      <c r="I1163" s="250"/>
      <c r="J1163" s="251"/>
      <c r="K1163" s="251"/>
      <c r="L1163" s="251"/>
    </row>
    <row r="1164" spans="2:12" x14ac:dyDescent="0.2">
      <c r="B1164" s="112" t="s">
        <v>2</v>
      </c>
      <c r="C1164" s="113">
        <f>_xll.qlCalendarAdvance("TARGET",C1163,B1164,"mf")</f>
        <v>44609</v>
      </c>
      <c r="D1164" s="120">
        <f>_xll.xlShmInterpRateFwd($D$3&amp;T(CalculationTrigger2),C1164,,5,C1165)</f>
        <v>7.3306197154896545E-3</v>
      </c>
      <c r="E1164" s="260">
        <f>_xll.xlShmInterpRateFwd($E$3&amp;T(CalculationTrigger2),C1164,,5,C1165)</f>
        <v>7.2932656511557042E-3</v>
      </c>
      <c r="F1164" s="260">
        <f>_xll.xlShmInterpRateFwd($F$3&amp;T(CalculationTrigger2),C1164,,5,C1165)</f>
        <v>7.1209853265710114E-3</v>
      </c>
      <c r="G1164" s="268">
        <f t="shared" si="36"/>
        <v>0.37354064333950354</v>
      </c>
      <c r="H1164" s="275">
        <f t="shared" si="37"/>
        <v>1.722803245846928</v>
      </c>
      <c r="I1164" s="250"/>
      <c r="J1164" s="251"/>
      <c r="K1164" s="251"/>
      <c r="L1164" s="251"/>
    </row>
    <row r="1165" spans="2:12" x14ac:dyDescent="0.2">
      <c r="B1165" s="112" t="s">
        <v>2</v>
      </c>
      <c r="C1165" s="113">
        <f>_xll.qlCalendarAdvance("TARGET",C1164,B1165,"mf")</f>
        <v>44616</v>
      </c>
      <c r="D1165" s="120">
        <f>_xll.xlShmInterpRateFwd($D$3&amp;T(CalculationTrigger2),C1165,,5,C1166)</f>
        <v>7.3775819735681222E-3</v>
      </c>
      <c r="E1165" s="260">
        <f>_xll.xlShmInterpRateFwd($E$3&amp;T(CalculationTrigger2),C1165,,5,C1166)</f>
        <v>7.3408458830461574E-3</v>
      </c>
      <c r="F1165" s="260">
        <f>_xll.xlShmInterpRateFwd($F$3&amp;T(CalculationTrigger2),C1165,,5,C1166)</f>
        <v>7.1694059797566111E-3</v>
      </c>
      <c r="G1165" s="268">
        <f t="shared" si="36"/>
        <v>0.36736090521964809</v>
      </c>
      <c r="H1165" s="275">
        <f t="shared" si="37"/>
        <v>1.7143990328954626</v>
      </c>
      <c r="I1165" s="250"/>
      <c r="J1165" s="251"/>
      <c r="K1165" s="251"/>
      <c r="L1165" s="251"/>
    </row>
    <row r="1166" spans="2:12" x14ac:dyDescent="0.2">
      <c r="B1166" s="112" t="s">
        <v>2</v>
      </c>
      <c r="C1166" s="113">
        <f>_xll.qlCalendarAdvance("TARGET",C1165,B1166,"mf")</f>
        <v>44623</v>
      </c>
      <c r="D1166" s="120">
        <f>_xll.xlShmInterpRateFwd($D$3&amp;T(CalculationTrigger2),C1166,,5,C1167)</f>
        <v>7.424390904231754E-3</v>
      </c>
      <c r="E1166" s="260">
        <f>_xll.xlShmInterpRateFwd($E$3&amp;T(CalculationTrigger2),C1166,,5,C1167)</f>
        <v>7.3883079282368617E-3</v>
      </c>
      <c r="F1166" s="260">
        <f>_xll.xlShmInterpRateFwd($F$3&amp;T(CalculationTrigger2),C1166,,5,C1167)</f>
        <v>7.2177781671944902E-3</v>
      </c>
      <c r="G1166" s="268">
        <f t="shared" si="36"/>
        <v>0.36082975994892325</v>
      </c>
      <c r="H1166" s="275">
        <f t="shared" si="37"/>
        <v>1.7052976104237147</v>
      </c>
      <c r="I1166" s="250"/>
      <c r="J1166" s="251"/>
      <c r="K1166" s="251"/>
      <c r="L1166" s="251"/>
    </row>
    <row r="1167" spans="2:12" x14ac:dyDescent="0.2">
      <c r="B1167" s="112" t="s">
        <v>2</v>
      </c>
      <c r="C1167" s="113">
        <f>_xll.qlCalendarAdvance("TARGET",C1166,B1167,"mf")</f>
        <v>44630</v>
      </c>
      <c r="D1167" s="120">
        <f>_xll.xlShmInterpRateFwd($D$3&amp;T(CalculationTrigger2),C1167,,5,C1168)</f>
        <v>7.4710437310894452E-3</v>
      </c>
      <c r="E1167" s="260">
        <f>_xll.xlShmInterpRateFwd($E$3&amp;T(CalculationTrigger2),C1167,,5,C1168)</f>
        <v>7.4356494187052561E-3</v>
      </c>
      <c r="F1167" s="260">
        <f>_xll.xlShmInterpRateFwd($F$3&amp;T(CalculationTrigger2),C1167,,5,C1168)</f>
        <v>7.2661003310384728E-3</v>
      </c>
      <c r="G1167" s="268">
        <f t="shared" si="36"/>
        <v>0.35394312384189053</v>
      </c>
      <c r="H1167" s="275">
        <f t="shared" si="37"/>
        <v>1.6954908766678329</v>
      </c>
      <c r="I1167" s="250"/>
      <c r="J1167" s="251"/>
      <c r="K1167" s="251"/>
      <c r="L1167" s="251"/>
    </row>
    <row r="1168" spans="2:12" x14ac:dyDescent="0.2">
      <c r="B1168" s="112" t="s">
        <v>2</v>
      </c>
      <c r="C1168" s="113">
        <f>_xll.qlCalendarAdvance("TARGET",C1167,B1168,"mf")</f>
        <v>44637</v>
      </c>
      <c r="D1168" s="120">
        <f>_xll.xlShmInterpRateFwd($D$3&amp;T(CalculationTrigger2),C1168,,5,C1169)</f>
        <v>7.5175376777503727E-3</v>
      </c>
      <c r="E1168" s="260">
        <f>_xll.xlShmInterpRateFwd($E$3&amp;T(CalculationTrigger2),C1168,,5,C1169)</f>
        <v>7.4828679864248149E-3</v>
      </c>
      <c r="F1168" s="260">
        <f>_xll.xlShmInterpRateFwd($F$3&amp;T(CalculationTrigger2),C1168,,5,C1169)</f>
        <v>7.3143709133963739E-3</v>
      </c>
      <c r="G1168" s="268">
        <f t="shared" si="36"/>
        <v>0.34669691325557755</v>
      </c>
      <c r="H1168" s="275">
        <f t="shared" si="37"/>
        <v>1.6849707302844101</v>
      </c>
      <c r="I1168" s="250"/>
      <c r="J1168" s="251"/>
      <c r="K1168" s="251"/>
      <c r="L1168" s="251"/>
    </row>
    <row r="1169" spans="2:12" x14ac:dyDescent="0.2">
      <c r="B1169" s="112" t="s">
        <v>2</v>
      </c>
      <c r="C1169" s="113">
        <f>_xll.qlCalendarAdvance("TARGET",C1168,B1169,"mf")</f>
        <v>44644</v>
      </c>
      <c r="D1169" s="120">
        <f>_xll.xlShmInterpRateFwd($D$3&amp;T(CalculationTrigger2),C1169,,5,C1170)</f>
        <v>7.5638699678183628E-3</v>
      </c>
      <c r="E1169" s="260">
        <f>_xll.xlShmInterpRateFwd($E$3&amp;T(CalculationTrigger2),C1169,,5,C1170)</f>
        <v>7.5299612633709543E-3</v>
      </c>
      <c r="F1169" s="260">
        <f>_xll.xlShmInterpRateFwd($F$3&amp;T(CalculationTrigger2),C1169,,5,C1170)</f>
        <v>7.3625883563763518E-3</v>
      </c>
      <c r="G1169" s="268">
        <f t="shared" si="36"/>
        <v>0.33908704447408422</v>
      </c>
      <c r="H1169" s="275">
        <f t="shared" si="37"/>
        <v>1.6737290699460252</v>
      </c>
      <c r="I1169" s="250"/>
      <c r="J1169" s="251"/>
      <c r="K1169" s="251"/>
      <c r="L1169" s="251"/>
    </row>
    <row r="1170" spans="2:12" x14ac:dyDescent="0.2">
      <c r="B1170" s="112" t="s">
        <v>2</v>
      </c>
      <c r="C1170" s="113">
        <f>_xll.qlCalendarAdvance("TARGET",C1169,B1170,"mf")</f>
        <v>44651</v>
      </c>
      <c r="D1170" s="120">
        <f>_xll.xlShmInterpRateFwd($D$3&amp;T(CalculationTrigger2),C1170,,5,C1171)</f>
        <v>7.6101433023149671E-3</v>
      </c>
      <c r="E1170" s="260">
        <f>_xll.xlShmInterpRateFwd($E$3&amp;T(CalculationTrigger2),C1170,,5,C1171)</f>
        <v>7.5770539742000742E-3</v>
      </c>
      <c r="F1170" s="260">
        <f>_xll.xlShmInterpRateFwd($F$3&amp;T(CalculationTrigger2),C1170,,5,C1171)</f>
        <v>7.4108852619788066E-3</v>
      </c>
      <c r="G1170" s="268">
        <f t="shared" si="36"/>
        <v>0.3308932811489293</v>
      </c>
      <c r="H1170" s="275">
        <f t="shared" si="37"/>
        <v>1.6616871222126759</v>
      </c>
      <c r="I1170" s="250"/>
      <c r="J1170" s="251"/>
      <c r="K1170" s="251"/>
      <c r="L1170" s="251"/>
    </row>
    <row r="1171" spans="2:12" x14ac:dyDescent="0.2">
      <c r="B1171" s="112" t="s">
        <v>2</v>
      </c>
      <c r="C1171" s="113">
        <f>_xll.qlCalendarAdvance("TARGET",C1170,B1171,"mf")</f>
        <v>44658</v>
      </c>
      <c r="D1171" s="120">
        <f>_xll.xlShmInterpRateFwd($D$3&amp;T(CalculationTrigger2),C1171,,5,C1172)</f>
        <v>7.6581390521387989E-3</v>
      </c>
      <c r="E1171" s="260">
        <f>_xll.xlShmInterpRateFwd($E$3&amp;T(CalculationTrigger2),C1171,,5,C1172)</f>
        <v>7.6262581470088325E-3</v>
      </c>
      <c r="F1171" s="260">
        <f>_xll.xlShmInterpRateFwd($F$3&amp;T(CalculationTrigger2),C1171,,5,C1172)</f>
        <v>7.4614591755528372E-3</v>
      </c>
      <c r="G1171" s="268">
        <f t="shared" si="36"/>
        <v>0.31880905129966391</v>
      </c>
      <c r="H1171" s="275">
        <f t="shared" si="37"/>
        <v>1.6479897145599536</v>
      </c>
      <c r="I1171" s="250"/>
      <c r="J1171" s="251"/>
      <c r="K1171" s="251"/>
      <c r="L1171" s="251"/>
    </row>
    <row r="1172" spans="2:12" x14ac:dyDescent="0.2">
      <c r="B1172" s="112" t="s">
        <v>2</v>
      </c>
      <c r="C1172" s="113">
        <f>_xll.qlCalendarAdvance("TARGET",C1171,B1172,"mf")</f>
        <v>44665</v>
      </c>
      <c r="D1172" s="120">
        <f>_xll.xlShmInterpRateFwd($D$3&amp;T(CalculationTrigger2),C1172,,5,C1173)</f>
        <v>7.7068584723379305E-3</v>
      </c>
      <c r="E1172" s="260">
        <f>_xll.xlShmInterpRateFwd($E$3&amp;T(CalculationTrigger2),C1172,,5,C1173)</f>
        <v>7.6762883914330612E-3</v>
      </c>
      <c r="F1172" s="260">
        <f>_xll.xlShmInterpRateFwd($F$3&amp;T(CalculationTrigger2),C1172,,5,C1173)</f>
        <v>7.5128770978870885E-3</v>
      </c>
      <c r="G1172" s="268">
        <f t="shared" si="36"/>
        <v>0.3057008090486934</v>
      </c>
      <c r="H1172" s="275">
        <f t="shared" si="37"/>
        <v>1.634112935459727</v>
      </c>
      <c r="I1172" s="250"/>
      <c r="J1172" s="251"/>
      <c r="K1172" s="251"/>
      <c r="L1172" s="251"/>
    </row>
    <row r="1173" spans="2:12" x14ac:dyDescent="0.2">
      <c r="B1173" s="112" t="s">
        <v>2</v>
      </c>
      <c r="C1173" s="113">
        <f>_xll.qlCalendarAdvance("TARGET",C1172,B1173,"mf")</f>
        <v>44672</v>
      </c>
      <c r="D1173" s="120">
        <f>_xll.xlShmInterpRateFwd($D$3&amp;T(CalculationTrigger2),C1173,,5,C1174)</f>
        <v>7.7556644829286274E-3</v>
      </c>
      <c r="E1173" s="260">
        <f>_xll.xlShmInterpRateFwd($E$3&amp;T(CalculationTrigger2),C1173,,5,C1174)</f>
        <v>7.7263652577190655E-3</v>
      </c>
      <c r="F1173" s="260">
        <f>_xll.xlShmInterpRateFwd($F$3&amp;T(CalculationTrigger2),C1173,,5,C1174)</f>
        <v>7.5643052933883851E-3</v>
      </c>
      <c r="G1173" s="268">
        <f t="shared" si="36"/>
        <v>0.2929922520956193</v>
      </c>
      <c r="H1173" s="275">
        <f t="shared" si="37"/>
        <v>1.6205996433068039</v>
      </c>
      <c r="I1173" s="250"/>
      <c r="J1173" s="251"/>
      <c r="K1173" s="251"/>
      <c r="L1173" s="251"/>
    </row>
    <row r="1174" spans="2:12" x14ac:dyDescent="0.2">
      <c r="B1174" s="112" t="s">
        <v>2</v>
      </c>
      <c r="C1174" s="113">
        <f>_xll.qlCalendarAdvance("TARGET",C1173,B1174,"mf")</f>
        <v>44679</v>
      </c>
      <c r="D1174" s="120">
        <f>_xll.xlShmInterpRateFwd($D$3&amp;T(CalculationTrigger2),C1174,,5,C1175)</f>
        <v>7.8045577364182868E-3</v>
      </c>
      <c r="E1174" s="260">
        <f>_xll.xlShmInterpRateFwd($E$3&amp;T(CalculationTrigger2),C1174,,5,C1175)</f>
        <v>7.7764885521509515E-3</v>
      </c>
      <c r="F1174" s="260">
        <f>_xll.xlShmInterpRateFwd($F$3&amp;T(CalculationTrigger2),C1174,,5,C1175)</f>
        <v>7.6157426807598018E-3</v>
      </c>
      <c r="G1174" s="268">
        <f t="shared" si="36"/>
        <v>0.28069184267335257</v>
      </c>
      <c r="H1174" s="275">
        <f t="shared" si="37"/>
        <v>1.6074587139114966</v>
      </c>
      <c r="I1174" s="250"/>
      <c r="J1174" s="251"/>
      <c r="K1174" s="251"/>
      <c r="L1174" s="251"/>
    </row>
    <row r="1175" spans="2:12" x14ac:dyDescent="0.2">
      <c r="B1175" s="112" t="s">
        <v>2</v>
      </c>
      <c r="C1175" s="113">
        <f>_xll.qlCalendarAdvance("TARGET",C1174,B1175,"mf")</f>
        <v>44686</v>
      </c>
      <c r="D1175" s="120">
        <f>_xll.xlShmInterpRateFwd($D$3&amp;T(CalculationTrigger2),C1175,,5,C1176)</f>
        <v>7.8535388852969071E-3</v>
      </c>
      <c r="E1175" s="260">
        <f>_xll.xlShmInterpRateFwd($E$3&amp;T(CalculationTrigger2),C1175,,5,C1176)</f>
        <v>7.8266580809478736E-3</v>
      </c>
      <c r="F1175" s="260">
        <f>_xll.xlShmInterpRateFwd($F$3&amp;T(CalculationTrigger2),C1175,,5,C1176)</f>
        <v>7.6671881786785148E-3</v>
      </c>
      <c r="G1175" s="268">
        <f t="shared" si="36"/>
        <v>0.26880804349033516</v>
      </c>
      <c r="H1175" s="275">
        <f t="shared" si="37"/>
        <v>1.5946990226935882</v>
      </c>
      <c r="I1175" s="250"/>
      <c r="J1175" s="251"/>
      <c r="K1175" s="251"/>
      <c r="L1175" s="251"/>
    </row>
    <row r="1176" spans="2:12" x14ac:dyDescent="0.2">
      <c r="B1176" s="112" t="s">
        <v>2</v>
      </c>
      <c r="C1176" s="113">
        <f>_xll.qlCalendarAdvance("TARGET",C1175,B1176,"mf")</f>
        <v>44693</v>
      </c>
      <c r="D1176" s="120">
        <f>_xll.xlShmInterpRateFwd($D$3&amp;T(CalculationTrigger2),C1176,,5,C1177)</f>
        <v>7.9026085821008105E-3</v>
      </c>
      <c r="E1176" s="260">
        <f>_xll.xlShmInterpRateFwd($E$3&amp;T(CalculationTrigger2),C1176,,5,C1177)</f>
        <v>7.8768736504088218E-3</v>
      </c>
      <c r="F1176" s="260">
        <f>_xll.xlShmInterpRateFwd($F$3&amp;T(CalculationTrigger2),C1176,,5,C1177)</f>
        <v>7.7186407058189724E-3</v>
      </c>
      <c r="G1176" s="268">
        <f t="shared" si="36"/>
        <v>0.25734931691988661</v>
      </c>
      <c r="H1176" s="275">
        <f t="shared" si="37"/>
        <v>1.5823294458984938</v>
      </c>
      <c r="I1176" s="250"/>
      <c r="J1176" s="251"/>
      <c r="K1176" s="251"/>
      <c r="L1176" s="251"/>
    </row>
    <row r="1177" spans="2:12" x14ac:dyDescent="0.2">
      <c r="B1177" s="112" t="s">
        <v>2</v>
      </c>
      <c r="C1177" s="113">
        <f>_xll.qlCalendarAdvance("TARGET",C1176,B1177,"mf")</f>
        <v>44700</v>
      </c>
      <c r="D1177" s="120">
        <f>_xll.xlShmInterpRateFwd($D$3&amp;T(CalculationTrigger2),C1177,,5,C1178)</f>
        <v>7.9517674793200023E-3</v>
      </c>
      <c r="E1177" s="260">
        <f>_xll.xlShmInterpRateFwd($E$3&amp;T(CalculationTrigger2),C1177,,5,C1178)</f>
        <v>7.9271350667736197E-3</v>
      </c>
      <c r="F1177" s="260">
        <f>_xll.xlShmInterpRateFwd($F$3&amp;T(CalculationTrigger2),C1177,,5,C1178)</f>
        <v>7.7700991808470864E-3</v>
      </c>
      <c r="G1177" s="268">
        <f t="shared" si="36"/>
        <v>0.24632412546382598</v>
      </c>
      <c r="H1177" s="275">
        <f t="shared" si="37"/>
        <v>1.5703588592653333</v>
      </c>
      <c r="I1177" s="250"/>
      <c r="J1177" s="251"/>
      <c r="K1177" s="251"/>
      <c r="L1177" s="251"/>
    </row>
    <row r="1178" spans="2:12" x14ac:dyDescent="0.2">
      <c r="B1178" s="112" t="s">
        <v>2</v>
      </c>
      <c r="C1178" s="113">
        <f>_xll.qlCalendarAdvance("TARGET",C1177,B1178,"mf")</f>
        <v>44707</v>
      </c>
      <c r="D1178" s="120">
        <f>_xll.xlShmInterpRateFwd($D$3&amp;T(CalculationTrigger2),C1178,,5,C1179)</f>
        <v>8.0010162294792755E-3</v>
      </c>
      <c r="E1178" s="260">
        <f>_xll.xlShmInterpRateFwd($E$3&amp;T(CalculationTrigger2),C1178,,5,C1179)</f>
        <v>7.9774421362982188E-3</v>
      </c>
      <c r="F1178" s="260">
        <f>_xll.xlShmInterpRateFwd($F$3&amp;T(CalculationTrigger2),C1178,,5,C1179)</f>
        <v>7.8215625224491939E-3</v>
      </c>
      <c r="G1178" s="268">
        <f t="shared" si="36"/>
        <v>0.23574093181056785</v>
      </c>
      <c r="H1178" s="275">
        <f t="shared" si="37"/>
        <v>1.5587961384902482</v>
      </c>
      <c r="I1178" s="250"/>
      <c r="J1178" s="251"/>
      <c r="K1178" s="251"/>
      <c r="L1178" s="251"/>
    </row>
    <row r="1179" spans="2:12" x14ac:dyDescent="0.2">
      <c r="B1179" s="112" t="s">
        <v>2</v>
      </c>
      <c r="C1179" s="113">
        <f>_xll.qlCalendarAdvance("TARGET",C1178,B1179,"mf")</f>
        <v>44714</v>
      </c>
      <c r="D1179" s="120">
        <f>_xll.xlShmInterpRateFwd($D$3&amp;T(CalculationTrigger2),C1179,,5,C1180)</f>
        <v>8.050355485091901E-3</v>
      </c>
      <c r="E1179" s="260">
        <f>_xll.xlShmInterpRateFwd($E$3&amp;T(CalculationTrigger2),C1179,,5,C1180)</f>
        <v>8.0277946652315153E-3</v>
      </c>
      <c r="F1179" s="260">
        <f>_xll.xlShmInterpRateFwd($F$3&amp;T(CalculationTrigger2),C1179,,5,C1180)</f>
        <v>7.8730296492683597E-3</v>
      </c>
      <c r="G1179" s="268">
        <f t="shared" si="36"/>
        <v>0.22560819860385772</v>
      </c>
      <c r="H1179" s="275">
        <f t="shared" si="37"/>
        <v>1.5476501596315555</v>
      </c>
      <c r="I1179" s="250"/>
      <c r="J1179" s="251"/>
      <c r="K1179" s="251"/>
      <c r="L1179" s="251"/>
    </row>
    <row r="1180" spans="2:12" x14ac:dyDescent="0.2">
      <c r="B1180" s="112" t="s">
        <v>2</v>
      </c>
      <c r="C1180" s="113">
        <f>_xll.qlCalendarAdvance("TARGET",C1179,B1180,"mf")</f>
        <v>44721</v>
      </c>
      <c r="D1180" s="120">
        <f>_xll.xlShmInterpRateFwd($D$3&amp;T(CalculationTrigger2),C1180,,5,C1181)</f>
        <v>8.0997858986885992E-3</v>
      </c>
      <c r="E1180" s="260">
        <f>_xll.xlShmInterpRateFwd($E$3&amp;T(CalculationTrigger2),C1180,,5,C1181)</f>
        <v>8.0781924598385246E-3</v>
      </c>
      <c r="F1180" s="260">
        <f>_xll.xlShmInterpRateFwd($F$3&amp;T(CalculationTrigger2),C1180,,5,C1181)</f>
        <v>7.9244994799854279E-3</v>
      </c>
      <c r="G1180" s="268">
        <f t="shared" si="36"/>
        <v>0.21593438850074642</v>
      </c>
      <c r="H1180" s="275">
        <f t="shared" si="37"/>
        <v>1.5369297985309665</v>
      </c>
      <c r="I1180" s="250"/>
      <c r="J1180" s="251"/>
      <c r="K1180" s="251"/>
      <c r="L1180" s="251"/>
    </row>
    <row r="1181" spans="2:12" x14ac:dyDescent="0.2">
      <c r="B1181" s="112" t="s">
        <v>2</v>
      </c>
      <c r="C1181" s="113">
        <f>_xll.qlCalendarAdvance("TARGET",C1180,B1181,"mf")</f>
        <v>44728</v>
      </c>
      <c r="D1181" s="120">
        <f>_xll.xlShmInterpRateFwd($D$3&amp;T(CalculationTrigger2),C1181,,5,C1182)</f>
        <v>8.1493081227770429E-3</v>
      </c>
      <c r="E1181" s="260">
        <f>_xll.xlShmInterpRateFwd($E$3&amp;T(CalculationTrigger2),C1181,,5,C1182)</f>
        <v>8.1286353263772052E-3</v>
      </c>
      <c r="F1181" s="260">
        <f>_xll.xlShmInterpRateFwd($F$3&amp;T(CalculationTrigger2),C1181,,5,C1182)</f>
        <v>7.9759709332437607E-3</v>
      </c>
      <c r="G1181" s="268">
        <f t="shared" si="36"/>
        <v>0.20672796399837795</v>
      </c>
      <c r="H1181" s="275">
        <f t="shared" si="37"/>
        <v>1.5266439313344446</v>
      </c>
      <c r="I1181" s="250"/>
      <c r="J1181" s="251"/>
      <c r="K1181" s="251"/>
      <c r="L1181" s="251"/>
    </row>
    <row r="1182" spans="2:12" x14ac:dyDescent="0.2">
      <c r="B1182" s="112" t="s">
        <v>2</v>
      </c>
      <c r="C1182" s="113">
        <f>_xll.qlCalendarAdvance("TARGET",C1181,B1182,"mf")</f>
        <v>44735</v>
      </c>
      <c r="D1182" s="120">
        <f>_xll.xlShmInterpRateFwd($D$3&amp;T(CalculationTrigger2),C1182,,5,C1183)</f>
        <v>8.1989228098997679E-3</v>
      </c>
      <c r="E1182" s="260">
        <f>_xll.xlShmInterpRateFwd($E$3&amp;T(CalculationTrigger2),C1182,,5,C1183)</f>
        <v>8.1791230710984604E-3</v>
      </c>
      <c r="F1182" s="260">
        <f>_xll.xlShmInterpRateFwd($F$3&amp;T(CalculationTrigger2),C1182,,5,C1183)</f>
        <v>8.0274429276955515E-3</v>
      </c>
      <c r="G1182" s="268">
        <f t="shared" si="36"/>
        <v>0.1979973880130749</v>
      </c>
      <c r="H1182" s="275">
        <f t="shared" si="37"/>
        <v>1.5168014340290887</v>
      </c>
      <c r="I1182" s="250"/>
      <c r="J1182" s="251"/>
      <c r="K1182" s="251"/>
      <c r="L1182" s="251"/>
    </row>
    <row r="1183" spans="2:12" x14ac:dyDescent="0.2">
      <c r="B1183" s="112" t="s">
        <v>2</v>
      </c>
      <c r="C1183" s="113">
        <f>_xll.qlCalendarAdvance("TARGET",C1182,B1183,"mf")</f>
        <v>44742</v>
      </c>
      <c r="D1183" s="120">
        <f>_xll.xlShmInterpRateFwd($D$3&amp;T(CalculationTrigger2),C1183,,5,C1184)</f>
        <v>8.2486306125705167E-3</v>
      </c>
      <c r="E1183" s="260">
        <f>_xll.xlShmInterpRateFwd($E$3&amp;T(CalculationTrigger2),C1183,,5,C1184)</f>
        <v>8.2296555002403394E-3</v>
      </c>
      <c r="F1183" s="260">
        <f>_xll.xlShmInterpRateFwd($F$3&amp;T(CalculationTrigger2),C1183,,5,C1184)</f>
        <v>8.0789143819844575E-3</v>
      </c>
      <c r="G1183" s="268">
        <f t="shared" si="36"/>
        <v>0.18975112330177346</v>
      </c>
      <c r="H1183" s="275">
        <f t="shared" si="37"/>
        <v>1.507411182558819</v>
      </c>
      <c r="I1183" s="250"/>
      <c r="J1183" s="251"/>
      <c r="K1183" s="251"/>
      <c r="L1183" s="251"/>
    </row>
    <row r="1184" spans="2:12" x14ac:dyDescent="0.2">
      <c r="B1184" s="112" t="s">
        <v>2</v>
      </c>
      <c r="C1184" s="113">
        <f>_xll.qlCalendarAdvance("TARGET",C1183,B1184,"mf")</f>
        <v>44749</v>
      </c>
      <c r="D1184" s="120">
        <f>_xll.xlShmInterpRateFwd($D$3&amp;T(CalculationTrigger2),C1184,,5,C1185)</f>
        <v>8.2984321833437392E-3</v>
      </c>
      <c r="E1184" s="260">
        <f>_xll.xlShmInterpRateFwd($E$3&amp;T(CalculationTrigger2),C1184,,5,C1185)</f>
        <v>8.2802324200743661E-3</v>
      </c>
      <c r="F1184" s="260">
        <f>_xll.xlShmInterpRateFwd($F$3&amp;T(CalculationTrigger2),C1184,,5,C1185)</f>
        <v>8.1303842147629687E-3</v>
      </c>
      <c r="G1184" s="268">
        <f t="shared" si="36"/>
        <v>0.18199763269373045</v>
      </c>
      <c r="H1184" s="275">
        <f t="shared" si="37"/>
        <v>1.498482053113974</v>
      </c>
      <c r="I1184" s="250"/>
      <c r="J1184" s="251"/>
      <c r="K1184" s="251"/>
      <c r="L1184" s="251"/>
    </row>
    <row r="1185" spans="2:12" x14ac:dyDescent="0.2">
      <c r="B1185" s="112" t="s">
        <v>2</v>
      </c>
      <c r="C1185" s="113">
        <f>_xll.qlCalendarAdvance("TARGET",C1184,B1185,"mf")</f>
        <v>44756</v>
      </c>
      <c r="D1185" s="120">
        <f>_xll.xlShmInterpRateFwd($D$3&amp;T(CalculationTrigger2),C1185,,5,C1186)</f>
        <v>8.3483281747393327E-3</v>
      </c>
      <c r="E1185" s="260">
        <f>_xll.xlShmInterpRateFwd($E$3&amp;T(CalculationTrigger2),C1185,,5,C1186)</f>
        <v>8.3308536368418337E-3</v>
      </c>
      <c r="F1185" s="260">
        <f>_xll.xlShmInterpRateFwd($F$3&amp;T(CalculationTrigger2),C1185,,5,C1186)</f>
        <v>8.1818513446692467E-3</v>
      </c>
      <c r="G1185" s="268">
        <f t="shared" si="36"/>
        <v>0.17474537897499073</v>
      </c>
      <c r="H1185" s="275">
        <f t="shared" si="37"/>
        <v>1.4900229217258698</v>
      </c>
      <c r="I1185" s="250"/>
      <c r="J1185" s="251"/>
      <c r="K1185" s="251"/>
      <c r="L1185" s="251"/>
    </row>
    <row r="1186" spans="2:12" x14ac:dyDescent="0.2">
      <c r="B1186" s="112" t="s">
        <v>2</v>
      </c>
      <c r="C1186" s="113">
        <f>_xll.qlCalendarAdvance("TARGET",C1185,B1186,"mf")</f>
        <v>44763</v>
      </c>
      <c r="D1186" s="120">
        <f>_xll.xlShmInterpRateFwd($D$3&amp;T(CalculationTrigger2),C1186,,5,C1187)</f>
        <v>8.3983192392947954E-3</v>
      </c>
      <c r="E1186" s="260">
        <f>_xll.xlShmInterpRateFwd($E$3&amp;T(CalculationTrigger2),C1186,,5,C1187)</f>
        <v>8.3815189568059167E-3</v>
      </c>
      <c r="F1186" s="260">
        <f>_xll.xlShmInterpRateFwd($F$3&amp;T(CalculationTrigger2),C1186,,5,C1187)</f>
        <v>8.2333146903213368E-3</v>
      </c>
      <c r="G1186" s="268">
        <f t="shared" si="36"/>
        <v>0.16800282488878618</v>
      </c>
      <c r="H1186" s="275">
        <f t="shared" si="37"/>
        <v>1.4820426648457994</v>
      </c>
      <c r="I1186" s="250"/>
      <c r="J1186" s="251"/>
      <c r="K1186" s="251"/>
      <c r="L1186" s="251"/>
    </row>
    <row r="1187" spans="2:12" x14ac:dyDescent="0.2">
      <c r="B1187" s="112" t="s">
        <v>2</v>
      </c>
      <c r="C1187" s="113">
        <f>_xll.qlCalendarAdvance("TARGET",C1186,B1187,"mf")</f>
        <v>44770</v>
      </c>
      <c r="D1187" s="120">
        <f>_xll.xlShmInterpRateFwd($D$3&amp;T(CalculationTrigger2),C1187,,5,C1188)</f>
        <v>8.4484060295594507E-3</v>
      </c>
      <c r="E1187" s="260">
        <f>_xll.xlShmInterpRateFwd($E$3&amp;T(CalculationTrigger2),C1187,,5,C1188)</f>
        <v>8.4322281862111367E-3</v>
      </c>
      <c r="F1187" s="260">
        <f>_xll.xlShmInterpRateFwd($F$3&amp;T(CalculationTrigger2),C1187,,5,C1188)</f>
        <v>8.2847731703634894E-3</v>
      </c>
      <c r="G1187" s="268">
        <f t="shared" si="36"/>
        <v>0.16177843348313958</v>
      </c>
      <c r="H1187" s="275">
        <f t="shared" si="37"/>
        <v>1.4745501584764731</v>
      </c>
      <c r="I1187" s="250"/>
      <c r="J1187" s="251"/>
      <c r="K1187" s="251"/>
      <c r="L1187" s="251"/>
    </row>
    <row r="1188" spans="2:12" x14ac:dyDescent="0.2">
      <c r="B1188" s="112" t="s">
        <v>2</v>
      </c>
      <c r="C1188" s="113">
        <f>_xll.qlCalendarAdvance("TARGET",C1187,B1188,"mf")</f>
        <v>44777</v>
      </c>
      <c r="D1188" s="120">
        <f>_xll.xlShmInterpRateFwd($D$3&amp;T(CalculationTrigger2),C1188,,5,C1189)</f>
        <v>8.4985891980771024E-3</v>
      </c>
      <c r="E1188" s="260">
        <f>_xll.xlShmInterpRateFwd($E$3&amp;T(CalculationTrigger2),C1188,,5,C1189)</f>
        <v>8.4829811313007278E-3</v>
      </c>
      <c r="F1188" s="260">
        <f>_xll.xlShmInterpRateFwd($F$3&amp;T(CalculationTrigger2),C1188,,5,C1189)</f>
        <v>8.3362257034314269E-3</v>
      </c>
      <c r="G1188" s="268">
        <f t="shared" si="36"/>
        <v>0.15608066776374649</v>
      </c>
      <c r="H1188" s="275">
        <f t="shared" si="37"/>
        <v>1.4675542786930089</v>
      </c>
      <c r="I1188" s="250"/>
      <c r="J1188" s="251"/>
      <c r="K1188" s="251"/>
      <c r="L1188" s="251"/>
    </row>
    <row r="1189" spans="2:12" x14ac:dyDescent="0.2">
      <c r="B1189" s="112" t="s">
        <v>2</v>
      </c>
      <c r="C1189" s="113">
        <f>_xll.qlCalendarAdvance("TARGET",C1188,B1189,"mf")</f>
        <v>44784</v>
      </c>
      <c r="D1189" s="120">
        <f>_xll.xlShmInterpRateFwd($D$3&amp;T(CalculationTrigger2),C1189,,5,C1190)</f>
        <v>8.5488693973918388E-3</v>
      </c>
      <c r="E1189" s="260">
        <f>_xll.xlShmInterpRateFwd($E$3&amp;T(CalculationTrigger2),C1189,,5,C1190)</f>
        <v>8.5337775983282179E-3</v>
      </c>
      <c r="F1189" s="260">
        <f>_xll.xlShmInterpRateFwd($F$3&amp;T(CalculationTrigger2),C1189,,5,C1190)</f>
        <v>8.3876712081233807E-3</v>
      </c>
      <c r="G1189" s="268">
        <f t="shared" si="36"/>
        <v>0.15091799063620889</v>
      </c>
      <c r="H1189" s="275">
        <f t="shared" si="37"/>
        <v>1.461063902048372</v>
      </c>
      <c r="I1189" s="250"/>
      <c r="J1189" s="251"/>
      <c r="K1189" s="251"/>
      <c r="L1189" s="251"/>
    </row>
    <row r="1190" spans="2:12" x14ac:dyDescent="0.2">
      <c r="B1190" s="112" t="s">
        <v>2</v>
      </c>
      <c r="C1190" s="113">
        <f>_xll.qlCalendarAdvance("TARGET",C1189,B1190,"mf")</f>
        <v>44791</v>
      </c>
      <c r="D1190" s="120">
        <f>_xll.xlShmInterpRateFwd($D$3&amp;T(CalculationTrigger2),C1190,,5,C1191)</f>
        <v>8.5992472800538663E-3</v>
      </c>
      <c r="E1190" s="260">
        <f>_xll.xlShmInterpRateFwd($E$3&amp;T(CalculationTrigger2),C1190,,5,C1191)</f>
        <v>8.5846173935516315E-3</v>
      </c>
      <c r="F1190" s="260">
        <f>_xll.xlShmInterpRateFwd($F$3&amp;T(CalculationTrigger2),C1190,,5,C1191)</f>
        <v>8.439108603069595E-3</v>
      </c>
      <c r="G1190" s="268">
        <f t="shared" si="36"/>
        <v>0.14629886502234846</v>
      </c>
      <c r="H1190" s="275">
        <f t="shared" si="37"/>
        <v>1.4550879048203651</v>
      </c>
      <c r="I1190" s="250"/>
      <c r="J1190" s="251"/>
      <c r="K1190" s="251"/>
      <c r="L1190" s="251"/>
    </row>
    <row r="1191" spans="2:12" x14ac:dyDescent="0.2">
      <c r="B1191" s="112" t="s">
        <v>2</v>
      </c>
      <c r="C1191" s="113">
        <f>_xll.qlCalendarAdvance("TARGET",C1190,B1191,"mf")</f>
        <v>44798</v>
      </c>
      <c r="D1191" s="120">
        <f>_xll.xlShmInterpRateFwd($D$3&amp;T(CalculationTrigger2),C1191,,5,C1192)</f>
        <v>8.6497234986253127E-3</v>
      </c>
      <c r="E1191" s="260">
        <f>_xll.xlShmInterpRateFwd($E$3&amp;T(CalculationTrigger2),C1191,,5,C1192)</f>
        <v>8.6355003232045334E-3</v>
      </c>
      <c r="F1191" s="260">
        <f>_xll.xlShmInterpRateFwd($F$3&amp;T(CalculationTrigger2),C1191,,5,C1192)</f>
        <v>8.4905368068859937E-3</v>
      </c>
      <c r="G1191" s="268">
        <f t="shared" si="36"/>
        <v>0.14223175420779305</v>
      </c>
      <c r="H1191" s="275">
        <f t="shared" si="37"/>
        <v>1.449635163185397</v>
      </c>
      <c r="I1191" s="250"/>
      <c r="J1191" s="251"/>
      <c r="K1191" s="251"/>
      <c r="L1191" s="251"/>
    </row>
    <row r="1192" spans="2:12" x14ac:dyDescent="0.2">
      <c r="B1192" s="112" t="s">
        <v>2</v>
      </c>
      <c r="C1192" s="113">
        <f>_xll.qlCalendarAdvance("TARGET",C1191,B1192,"mf")</f>
        <v>44805</v>
      </c>
      <c r="D1192" s="120">
        <f>_xll.xlShmInterpRateFwd($D$3&amp;T(CalculationTrigger2),C1192,,5,C1193)</f>
        <v>8.7002987056455025E-3</v>
      </c>
      <c r="E1192" s="260">
        <f>_xll.xlShmInterpRateFwd($E$3&amp;T(CalculationTrigger2),C1192,,5,C1193)</f>
        <v>8.6864261935423563E-3</v>
      </c>
      <c r="F1192" s="260">
        <f>_xll.xlShmInterpRateFwd($F$3&amp;T(CalculationTrigger2),C1192,,5,C1193)</f>
        <v>8.5419547381626066E-3</v>
      </c>
      <c r="G1192" s="268">
        <f t="shared" si="36"/>
        <v>0.1387251210314619</v>
      </c>
      <c r="H1192" s="275">
        <f t="shared" si="37"/>
        <v>1.4447145537974972</v>
      </c>
      <c r="I1192" s="250"/>
      <c r="J1192" s="251"/>
      <c r="K1192" s="251"/>
      <c r="L1192" s="251"/>
    </row>
    <row r="1193" spans="2:12" x14ac:dyDescent="0.2">
      <c r="B1193" s="112" t="s">
        <v>2</v>
      </c>
      <c r="C1193" s="113">
        <f>_xll.qlCalendarAdvance("TARGET",C1192,B1193,"mf")</f>
        <v>44812</v>
      </c>
      <c r="D1193" s="120">
        <f>_xll.xlShmInterpRateFwd($D$3&amp;T(CalculationTrigger2),C1193,,5,C1194)</f>
        <v>8.7509735537004852E-3</v>
      </c>
      <c r="E1193" s="260">
        <f>_xll.xlShmInterpRateFwd($E$3&amp;T(CalculationTrigger2),C1193,,5,C1194)</f>
        <v>8.7373948108134345E-3</v>
      </c>
      <c r="F1193" s="260">
        <f>_xll.xlShmInterpRateFwd($F$3&amp;T(CalculationTrigger2),C1193,,5,C1194)</f>
        <v>8.5933613155272769E-3</v>
      </c>
      <c r="G1193" s="268">
        <f t="shared" si="36"/>
        <v>0.13578742887050688</v>
      </c>
      <c r="H1193" s="275">
        <f t="shared" si="37"/>
        <v>1.4403349528615759</v>
      </c>
      <c r="I1193" s="250"/>
      <c r="J1193" s="251"/>
      <c r="K1193" s="251"/>
      <c r="L1193" s="251"/>
    </row>
    <row r="1194" spans="2:12" x14ac:dyDescent="0.2">
      <c r="B1194" s="112" t="s">
        <v>2</v>
      </c>
      <c r="C1194" s="113">
        <f>_xll.qlCalendarAdvance("TARGET",C1193,B1194,"mf")</f>
        <v>44819</v>
      </c>
      <c r="D1194" s="120">
        <f>_xll.xlShmInterpRateFwd($D$3&amp;T(CalculationTrigger2),C1194,,5,C1195)</f>
        <v>8.8017486953361843E-3</v>
      </c>
      <c r="E1194" s="260">
        <f>_xll.xlShmInterpRateFwd($E$3&amp;T(CalculationTrigger2),C1194,,5,C1195)</f>
        <v>8.7884059812648029E-3</v>
      </c>
      <c r="F1194" s="260">
        <f>_xll.xlShmInterpRateFwd($F$3&amp;T(CalculationTrigger2),C1194,,5,C1195)</f>
        <v>8.644755457576165E-3</v>
      </c>
      <c r="G1194" s="268">
        <f t="shared" si="36"/>
        <v>0.13342714071381406</v>
      </c>
      <c r="H1194" s="275">
        <f t="shared" si="37"/>
        <v>1.4365052368863798</v>
      </c>
      <c r="I1194" s="250"/>
      <c r="J1194" s="251"/>
      <c r="K1194" s="251"/>
      <c r="L1194" s="251"/>
    </row>
    <row r="1195" spans="2:12" x14ac:dyDescent="0.2">
      <c r="B1195" s="112" t="s">
        <v>2</v>
      </c>
      <c r="C1195" s="113">
        <f>_xll.qlCalendarAdvance("TARGET",C1194,B1195,"mf")</f>
        <v>44826</v>
      </c>
      <c r="D1195" s="120">
        <f>_xll.xlShmInterpRateFwd($D$3&amp;T(CalculationTrigger2),C1195,,5,C1196)</f>
        <v>8.852624783122133E-3</v>
      </c>
      <c r="E1195" s="260">
        <f>_xll.xlShmInterpRateFwd($E$3&amp;T(CalculationTrigger2),C1195,,5,C1196)</f>
        <v>8.8394595111305971E-3</v>
      </c>
      <c r="F1195" s="260">
        <f>_xll.xlShmInterpRateFwd($F$3&amp;T(CalculationTrigger2),C1195,,5,C1196)</f>
        <v>8.6961360828853463E-3</v>
      </c>
      <c r="G1195" s="268">
        <f t="shared" si="36"/>
        <v>0.13165271991535943</v>
      </c>
      <c r="H1195" s="275">
        <f t="shared" si="37"/>
        <v>1.4332342824525077</v>
      </c>
      <c r="I1195" s="250"/>
      <c r="J1195" s="251"/>
      <c r="K1195" s="251"/>
      <c r="L1195" s="251"/>
    </row>
    <row r="1196" spans="2:12" x14ac:dyDescent="0.2">
      <c r="B1196" s="112" t="s">
        <v>2</v>
      </c>
      <c r="C1196" s="113">
        <f>_xll.qlCalendarAdvance("TARGET",C1195,B1196,"mf")</f>
        <v>44833</v>
      </c>
      <c r="D1196" s="120">
        <f>_xll.xlShmInterpRateFwd($D$3&amp;T(CalculationTrigger2),C1196,,5,C1197)</f>
        <v>8.9036024696283241E-3</v>
      </c>
      <c r="E1196" s="260">
        <f>_xll.xlShmInterpRateFwd($E$3&amp;T(CalculationTrigger2),C1196,,5,C1197)</f>
        <v>8.890555206666817E-3</v>
      </c>
      <c r="F1196" s="260">
        <f>_xll.xlShmInterpRateFwd($F$3&amp;T(CalculationTrigger2),C1196,,5,C1197)</f>
        <v>8.7475021100745076E-3</v>
      </c>
      <c r="G1196" s="268">
        <f t="shared" si="36"/>
        <v>0.13047262961507142</v>
      </c>
      <c r="H1196" s="275">
        <f t="shared" si="37"/>
        <v>1.4305309659230943</v>
      </c>
      <c r="I1196" s="250"/>
      <c r="J1196" s="251"/>
      <c r="K1196" s="251"/>
      <c r="L1196" s="251"/>
    </row>
    <row r="1197" spans="2:12" x14ac:dyDescent="0.2">
      <c r="B1197" s="112" t="s">
        <v>2</v>
      </c>
      <c r="C1197" s="113">
        <f>_xll.qlCalendarAdvance("TARGET",C1196,B1197,"mf")</f>
        <v>44840</v>
      </c>
      <c r="D1197" s="120">
        <f>_xll.xlShmInterpRateFwd($D$3&amp;T(CalculationTrigger2),C1197,,5,C1198)</f>
        <v>8.9546824074194561E-3</v>
      </c>
      <c r="E1197" s="260">
        <f>_xll.xlShmInterpRateFwd($E$3&amp;T(CalculationTrigger2),C1197,,5,C1198)</f>
        <v>8.9416928741107606E-3</v>
      </c>
      <c r="F1197" s="260">
        <f>_xll.xlShmInterpRateFwd($F$3&amp;T(CalculationTrigger2),C1197,,5,C1198)</f>
        <v>8.7988524577085146E-3</v>
      </c>
      <c r="G1197" s="268">
        <f t="shared" si="36"/>
        <v>0.12989533308695525</v>
      </c>
      <c r="H1197" s="275">
        <f t="shared" si="37"/>
        <v>1.4284041640224601</v>
      </c>
      <c r="I1197" s="250"/>
      <c r="J1197" s="251"/>
      <c r="K1197" s="251"/>
      <c r="L1197" s="251"/>
    </row>
    <row r="1198" spans="2:12" x14ac:dyDescent="0.2">
      <c r="B1198" s="112" t="s">
        <v>2</v>
      </c>
      <c r="C1198" s="113">
        <f>_xll.qlCalendarAdvance("TARGET",C1197,B1198,"mf")</f>
        <v>44847</v>
      </c>
      <c r="D1198" s="120">
        <f>_xll.xlShmInterpRateFwd($D$3&amp;T(CalculationTrigger2),C1198,,5,C1199)</f>
        <v>9.0058652490954856E-3</v>
      </c>
      <c r="E1198" s="260">
        <f>_xll.xlShmInterpRateFwd($E$3&amp;T(CalculationTrigger2),C1198,,5,C1199)</f>
        <v>8.9928723197157927E-3</v>
      </c>
      <c r="F1198" s="260">
        <f>_xll.xlShmInterpRateFwd($F$3&amp;T(CalculationTrigger2),C1198,,5,C1199)</f>
        <v>8.8501860443842752E-3</v>
      </c>
      <c r="G1198" s="268">
        <f t="shared" si="36"/>
        <v>0.12992929379692861</v>
      </c>
      <c r="H1198" s="275">
        <f t="shared" si="37"/>
        <v>1.426862753315175</v>
      </c>
      <c r="I1198" s="250"/>
      <c r="J1198" s="251"/>
      <c r="K1198" s="251"/>
      <c r="L1198" s="251"/>
    </row>
    <row r="1199" spans="2:12" x14ac:dyDescent="0.2">
      <c r="B1199" s="112" t="s">
        <v>2</v>
      </c>
      <c r="C1199" s="113">
        <f>_xll.qlCalendarAdvance("TARGET",C1198,B1199,"mf")</f>
        <v>44854</v>
      </c>
      <c r="D1199" s="120">
        <f>_xll.xlShmInterpRateFwd($D$3&amp;T(CalculationTrigger2),C1199,,5,C1200)</f>
        <v>9.0571516472047961E-3</v>
      </c>
      <c r="E1199" s="260">
        <f>_xll.xlShmInterpRateFwd($E$3&amp;T(CalculationTrigger2),C1199,,5,C1200)</f>
        <v>9.0440933497165799E-3</v>
      </c>
      <c r="F1199" s="260">
        <f>_xll.xlShmInterpRateFwd($F$3&amp;T(CalculationTrigger2),C1199,,5,C1200)</f>
        <v>8.9015017886728415E-3</v>
      </c>
      <c r="G1199" s="268">
        <f t="shared" si="36"/>
        <v>0.13058297488216172</v>
      </c>
      <c r="H1199" s="275">
        <f t="shared" si="37"/>
        <v>1.4259156104373845</v>
      </c>
      <c r="I1199" s="250"/>
      <c r="J1199" s="251"/>
      <c r="K1199" s="251"/>
      <c r="L1199" s="251"/>
    </row>
    <row r="1200" spans="2:12" x14ac:dyDescent="0.2">
      <c r="B1200" s="112" t="s">
        <v>2</v>
      </c>
      <c r="C1200" s="113">
        <f>_xll.qlCalendarAdvance("TARGET",C1199,B1200,"mf")</f>
        <v>44861</v>
      </c>
      <c r="D1200" s="120">
        <f>_xll.xlShmInterpRateFwd($D$3&amp;T(CalculationTrigger2),C1200,,5,C1201)</f>
        <v>9.1085422543484562E-3</v>
      </c>
      <c r="E1200" s="260">
        <f>_xll.xlShmInterpRateFwd($E$3&amp;T(CalculationTrigger2),C1200,,5,C1201)</f>
        <v>9.0953557703638329E-3</v>
      </c>
      <c r="F1200" s="260">
        <f>_xll.xlShmInterpRateFwd($F$3&amp;T(CalculationTrigger2),C1200,,5,C1201)</f>
        <v>8.952798609154166E-3</v>
      </c>
      <c r="G1200" s="268">
        <f t="shared" si="36"/>
        <v>0.13186483984623312</v>
      </c>
      <c r="H1200" s="275">
        <f t="shared" si="37"/>
        <v>1.425571612096669</v>
      </c>
      <c r="I1200" s="250"/>
      <c r="J1200" s="251"/>
      <c r="K1200" s="251"/>
      <c r="L1200" s="251"/>
    </row>
    <row r="1201" spans="2:12" x14ac:dyDescent="0.2">
      <c r="B1201" s="112" t="s">
        <v>2</v>
      </c>
      <c r="C1201" s="113">
        <f>_xll.qlCalendarAdvance("TARGET",C1200,B1201,"mf")</f>
        <v>44868</v>
      </c>
      <c r="D1201" s="120">
        <f>_xll.xlShmInterpRateFwd($D$3&amp;T(CalculationTrigger2),C1201,,5,C1202)</f>
        <v>9.1600377231107546E-3</v>
      </c>
      <c r="E1201" s="260">
        <f>_xll.xlShmInterpRateFwd($E$3&amp;T(CalculationTrigger2),C1201,,5,C1202)</f>
        <v>9.1466593878779864E-3</v>
      </c>
      <c r="F1201" s="260">
        <f>_xll.xlShmInterpRateFwd($F$3&amp;T(CalculationTrigger2),C1201,,5,C1202)</f>
        <v>9.004075424388143E-3</v>
      </c>
      <c r="G1201" s="268">
        <f t="shared" si="36"/>
        <v>0.13378335232768282</v>
      </c>
      <c r="H1201" s="275">
        <f t="shared" si="37"/>
        <v>1.4258396348984341</v>
      </c>
      <c r="I1201" s="250"/>
      <c r="J1201" s="251"/>
      <c r="K1201" s="251"/>
      <c r="L1201" s="251"/>
    </row>
    <row r="1202" spans="2:12" x14ac:dyDescent="0.2">
      <c r="B1202" s="112" t="s">
        <v>2</v>
      </c>
      <c r="C1202" s="113">
        <f>_xll.qlCalendarAdvance("TARGET",C1201,B1202,"mf")</f>
        <v>44875</v>
      </c>
      <c r="D1202" s="120">
        <f>_xll.xlShmInterpRateFwd($D$3&amp;T(CalculationTrigger2),C1202,,5,C1203)</f>
        <v>9.2116387060708106E-3</v>
      </c>
      <c r="E1202" s="260">
        <f>_xll.xlShmInterpRateFwd($E$3&amp;T(CalculationTrigger2),C1202,,5,C1203)</f>
        <v>9.1980040085302625E-3</v>
      </c>
      <c r="F1202" s="260">
        <f>_xll.xlShmInterpRateFwd($F$3&amp;T(CalculationTrigger2),C1202,,5,C1203)</f>
        <v>9.0553311529609562E-3</v>
      </c>
      <c r="G1202" s="268">
        <f t="shared" si="36"/>
        <v>0.13634697540548107</v>
      </c>
      <c r="H1202" s="275">
        <f t="shared" si="37"/>
        <v>1.4267285556930631</v>
      </c>
      <c r="I1202" s="250"/>
      <c r="J1202" s="251"/>
      <c r="K1202" s="251"/>
      <c r="L1202" s="251"/>
    </row>
    <row r="1203" spans="2:12" x14ac:dyDescent="0.2">
      <c r="B1203" s="112" t="s">
        <v>2</v>
      </c>
      <c r="C1203" s="113">
        <f>_xll.qlCalendarAdvance("TARGET",C1202,B1203,"mf")</f>
        <v>44882</v>
      </c>
      <c r="D1203" s="120">
        <f>_xll.xlShmInterpRateFwd($D$3&amp;T(CalculationTrigger2),C1203,,5,C1204)</f>
        <v>9.2633458558257636E-3</v>
      </c>
      <c r="E1203" s="260">
        <f>_xll.xlShmInterpRateFwd($E$3&amp;T(CalculationTrigger2),C1203,,5,C1204)</f>
        <v>9.249389438538428E-3</v>
      </c>
      <c r="F1203" s="260">
        <f>_xll.xlShmInterpRateFwd($F$3&amp;T(CalculationTrigger2),C1203,,5,C1204)</f>
        <v>9.106564713409801E-3</v>
      </c>
      <c r="G1203" s="268">
        <f t="shared" si="36"/>
        <v>0.13956417287335626</v>
      </c>
      <c r="H1203" s="275">
        <f t="shared" si="37"/>
        <v>1.4282472512862701</v>
      </c>
      <c r="I1203" s="250"/>
      <c r="J1203" s="251"/>
      <c r="K1203" s="251"/>
      <c r="L1203" s="251"/>
    </row>
    <row r="1204" spans="2:12" x14ac:dyDescent="0.2">
      <c r="B1204" s="112" t="s">
        <v>2</v>
      </c>
      <c r="C1204" s="113">
        <f>_xll.qlCalendarAdvance("TARGET",C1203,B1204,"mf")</f>
        <v>44889</v>
      </c>
      <c r="D1204" s="120">
        <f>_xll.xlShmInterpRateFwd($D$3&amp;T(CalculationTrigger2),C1204,,5,C1205)</f>
        <v>9.3151598249792151E-3</v>
      </c>
      <c r="E1204" s="260">
        <f>_xll.xlShmInterpRateFwd($E$3&amp;T(CalculationTrigger2),C1204,,5,C1205)</f>
        <v>9.3008154841478716E-3</v>
      </c>
      <c r="F1204" s="260">
        <f>_xll.xlShmInterpRateFwd($F$3&amp;T(CalculationTrigger2),C1204,,5,C1205)</f>
        <v>9.1577750243213314E-3</v>
      </c>
      <c r="G1204" s="268">
        <f t="shared" si="36"/>
        <v>0.14344340831343519</v>
      </c>
      <c r="H1204" s="275">
        <f t="shared" si="37"/>
        <v>1.4304045982654021</v>
      </c>
      <c r="I1204" s="250"/>
      <c r="J1204" s="251"/>
      <c r="K1204" s="251"/>
      <c r="L1204" s="251"/>
    </row>
    <row r="1205" spans="2:12" x14ac:dyDescent="0.2">
      <c r="B1205" s="112" t="s">
        <v>2</v>
      </c>
      <c r="C1205" s="113">
        <f>_xll.qlCalendarAdvance("TARGET",C1204,B1205,"mf")</f>
        <v>44896</v>
      </c>
      <c r="D1205" s="120">
        <f>_xll.xlShmInterpRateFwd($D$3&amp;T(CalculationTrigger2),C1205,,5,C1206)</f>
        <v>9.3670812661123017E-3</v>
      </c>
      <c r="E1205" s="260">
        <f>_xll.xlShmInterpRateFwd($E$3&amp;T(CalculationTrigger2),C1205,,5,C1206)</f>
        <v>9.3522819516026392E-3</v>
      </c>
      <c r="F1205" s="260">
        <f>_xll.xlShmInterpRateFwd($F$3&amp;T(CalculationTrigger2),C1205,,5,C1206)</f>
        <v>9.2089610042274464E-3</v>
      </c>
      <c r="G1205" s="268">
        <f t="shared" si="36"/>
        <v>0.14799314509662473</v>
      </c>
      <c r="H1205" s="275">
        <f t="shared" si="37"/>
        <v>1.4332094737519279</v>
      </c>
      <c r="I1205" s="250"/>
      <c r="J1205" s="251"/>
      <c r="K1205" s="251"/>
      <c r="L1205" s="251"/>
    </row>
    <row r="1206" spans="2:12" x14ac:dyDescent="0.2">
      <c r="B1206" s="112" t="s">
        <v>2</v>
      </c>
      <c r="C1206" s="113">
        <f>_xll.qlCalendarAdvance("TARGET",C1205,B1206,"mf")</f>
        <v>44903</v>
      </c>
      <c r="D1206" s="120">
        <f>_xll.xlShmInterpRateFwd($D$3&amp;T(CalculationTrigger2),C1206,,5,C1207)</f>
        <v>9.4191108318358429E-3</v>
      </c>
      <c r="E1206" s="260">
        <f>_xll.xlShmInterpRateFwd($E$3&amp;T(CalculationTrigger2),C1206,,5,C1207)</f>
        <v>9.4037886471338514E-3</v>
      </c>
      <c r="F1206" s="260">
        <f>_xll.xlShmInterpRateFwd($F$3&amp;T(CalculationTrigger2),C1206,,5,C1207)</f>
        <v>9.260121571680574E-3</v>
      </c>
      <c r="G1206" s="268">
        <f t="shared" si="36"/>
        <v>0.15322184701991454</v>
      </c>
      <c r="H1206" s="275">
        <f t="shared" si="37"/>
        <v>1.4366707545327742</v>
      </c>
      <c r="I1206" s="250"/>
      <c r="J1206" s="251"/>
      <c r="K1206" s="251"/>
      <c r="L1206" s="251"/>
    </row>
    <row r="1207" spans="2:12" x14ac:dyDescent="0.2">
      <c r="B1207" s="112" t="s">
        <v>2</v>
      </c>
      <c r="C1207" s="113">
        <f>_xll.qlCalendarAdvance("TARGET",C1206,B1207,"mf")</f>
        <v>44910</v>
      </c>
      <c r="D1207" s="120">
        <f>_xll.xlShmInterpRateFwd($D$3&amp;T(CalculationTrigger2),C1207,,5,C1208)</f>
        <v>9.4712491747614112E-3</v>
      </c>
      <c r="E1207" s="260">
        <f>_xll.xlShmInterpRateFwd($E$3&amp;T(CalculationTrigger2),C1207,,5,C1208)</f>
        <v>9.4553353769886647E-3</v>
      </c>
      <c r="F1207" s="260">
        <f>_xll.xlShmInterpRateFwd($F$3&amp;T(CalculationTrigger2),C1207,,5,C1208)</f>
        <v>9.3112556452247287E-3</v>
      </c>
      <c r="G1207" s="268">
        <f t="shared" si="36"/>
        <v>0.15913797772746513</v>
      </c>
      <c r="H1207" s="275">
        <f t="shared" si="37"/>
        <v>1.4407973176393598</v>
      </c>
      <c r="I1207" s="250"/>
      <c r="J1207" s="251"/>
      <c r="K1207" s="251"/>
      <c r="L1207" s="251"/>
    </row>
    <row r="1208" spans="2:12" x14ac:dyDescent="0.2">
      <c r="B1208" s="112" t="s">
        <v>2</v>
      </c>
      <c r="C1208" s="113">
        <f>_xll.qlCalendarAdvance("TARGET",C1207,B1208,"mf")</f>
        <v>44917</v>
      </c>
      <c r="D1208" s="120">
        <f>_xll.xlShmInterpRateFwd($D$3&amp;T(CalculationTrigger2),C1208,,5,C1209)</f>
        <v>9.5234969474781942E-3</v>
      </c>
      <c r="E1208" s="260">
        <f>_xll.xlShmInterpRateFwd($E$3&amp;T(CalculationTrigger2),C1208,,5,C1209)</f>
        <v>9.5069219473897116E-3</v>
      </c>
      <c r="F1208" s="260">
        <f>_xll.xlShmInterpRateFwd($F$3&amp;T(CalculationTrigger2),C1208,,5,C1209)</f>
        <v>9.3623621434128935E-3</v>
      </c>
      <c r="G1208" s="268">
        <f t="shared" si="36"/>
        <v>0.16575000088482617</v>
      </c>
      <c r="H1208" s="275">
        <f t="shared" si="37"/>
        <v>1.4455980397681811</v>
      </c>
      <c r="I1208" s="250"/>
      <c r="J1208" s="251"/>
      <c r="K1208" s="251"/>
      <c r="L1208" s="251"/>
    </row>
    <row r="1209" spans="2:12" x14ac:dyDescent="0.2">
      <c r="B1209" s="112" t="s">
        <v>2</v>
      </c>
      <c r="C1209" s="113">
        <f>_xll.qlCalendarAdvance("TARGET",C1208,B1209,"mf")</f>
        <v>44924</v>
      </c>
      <c r="D1209" s="120">
        <f>_xll.xlShmInterpRateFwd($D$3&amp;T(CalculationTrigger2),C1209,,5,C1210)</f>
        <v>9.5758548026167265E-3</v>
      </c>
      <c r="E1209" s="260">
        <f>_xll.xlShmInterpRateFwd($E$3&amp;T(CalculationTrigger2),C1209,,5,C1210)</f>
        <v>9.5585481645872345E-3</v>
      </c>
      <c r="F1209" s="260">
        <f>_xll.xlShmInterpRateFwd($F$3&amp;T(CalculationTrigger2),C1209,,5,C1210)</f>
        <v>9.4134399847664949E-3</v>
      </c>
      <c r="G1209" s="268">
        <f t="shared" si="36"/>
        <v>0.17306638029492005</v>
      </c>
      <c r="H1209" s="275">
        <f t="shared" si="37"/>
        <v>1.451081798207396</v>
      </c>
      <c r="I1209" s="250"/>
      <c r="J1209" s="251"/>
      <c r="K1209" s="251"/>
      <c r="L1209" s="251"/>
    </row>
    <row r="1210" spans="2:12" x14ac:dyDescent="0.2">
      <c r="B1210" s="112" t="s">
        <v>2</v>
      </c>
      <c r="C1210" s="113">
        <f>_xll.qlCalendarAdvance("TARGET",C1209,B1210,"mf")</f>
        <v>44931</v>
      </c>
      <c r="D1210" s="120">
        <f>_xll.xlShmInterpRateFwd($D$3&amp;T(CalculationTrigger2),C1210,,5,C1211)</f>
        <v>9.6283233927852152E-3</v>
      </c>
      <c r="E1210" s="260">
        <f>_xll.xlShmInterpRateFwd($E$3&amp;T(CalculationTrigger2),C1210,,5,C1211)</f>
        <v>9.6102138348069591E-3</v>
      </c>
      <c r="F1210" s="260">
        <f>_xll.xlShmInterpRateFwd($F$3&amp;T(CalculationTrigger2),C1210,,5,C1211)</f>
        <v>9.464488087839118E-3</v>
      </c>
      <c r="G1210" s="268">
        <f t="shared" si="36"/>
        <v>0.18109557978256141</v>
      </c>
      <c r="H1210" s="275">
        <f t="shared" si="37"/>
        <v>1.4572574696784106</v>
      </c>
      <c r="I1210" s="250"/>
      <c r="J1210" s="251"/>
      <c r="K1210" s="251"/>
      <c r="L1210" s="251"/>
    </row>
    <row r="1211" spans="2:12" x14ac:dyDescent="0.2">
      <c r="B1211" s="112" t="s">
        <v>2</v>
      </c>
      <c r="C1211" s="113">
        <f>_xll.qlCalendarAdvance("TARGET",C1210,B1211,"mf")</f>
        <v>44938</v>
      </c>
      <c r="D1211" s="120">
        <f>_xll.xlShmInterpRateFwd($D$3&amp;T(CalculationTrigger2),C1211,,5,C1212)</f>
        <v>9.6809033705985113E-3</v>
      </c>
      <c r="E1211" s="260">
        <f>_xll.xlShmInterpRateFwd($E$3&amp;T(CalculationTrigger2),C1211,,5,C1212)</f>
        <v>9.6619187642848301E-3</v>
      </c>
      <c r="F1211" s="260">
        <f>_xll.xlShmInterpRateFwd($F$3&amp;T(CalculationTrigger2),C1211,,5,C1212)</f>
        <v>9.5155053711354423E-3</v>
      </c>
      <c r="G1211" s="268">
        <f t="shared" si="36"/>
        <v>0.18984606313681221</v>
      </c>
      <c r="H1211" s="275">
        <f t="shared" si="37"/>
        <v>1.4641339314938779</v>
      </c>
      <c r="I1211" s="250"/>
      <c r="J1211" s="251"/>
      <c r="K1211" s="251"/>
      <c r="L1211" s="251"/>
    </row>
    <row r="1212" spans="2:12" x14ac:dyDescent="0.2">
      <c r="B1212" s="112" t="s">
        <v>2</v>
      </c>
      <c r="C1212" s="113">
        <f>_xll.qlCalendarAdvance("TARGET",C1211,B1212,"mf")</f>
        <v>44945</v>
      </c>
      <c r="D1212" s="120">
        <f>_xll.xlShmInterpRateFwd($D$3&amp;T(CalculationTrigger2),C1212,,5,C1213)</f>
        <v>9.7335953886839507E-3</v>
      </c>
      <c r="E1212" s="260">
        <f>_xll.xlShmInterpRateFwd($E$3&amp;T(CalculationTrigger2),C1212,,5,C1213)</f>
        <v>9.7136627592670187E-3</v>
      </c>
      <c r="F1212" s="260">
        <f>_xll.xlShmInterpRateFwd($F$3&amp;T(CalculationTrigger2),C1212,,5,C1213)</f>
        <v>9.5664907531923266E-3</v>
      </c>
      <c r="G1212" s="268">
        <f t="shared" si="36"/>
        <v>0.19932629416932052</v>
      </c>
      <c r="H1212" s="275">
        <f t="shared" si="37"/>
        <v>1.4717200607469207</v>
      </c>
      <c r="I1212" s="250"/>
      <c r="J1212" s="251"/>
      <c r="K1212" s="251"/>
      <c r="L1212" s="251"/>
    </row>
    <row r="1213" spans="2:12" x14ac:dyDescent="0.2">
      <c r="B1213" s="112" t="s">
        <v>2</v>
      </c>
      <c r="C1213" s="113">
        <f>_xll.qlCalendarAdvance("TARGET",C1212,B1213,"mf")</f>
        <v>44952</v>
      </c>
      <c r="D1213" s="120">
        <f>_xll.xlShmInterpRateFwd($D$3&amp;T(CalculationTrigger2),C1213,,5,C1214)</f>
        <v>9.786400099652405E-3</v>
      </c>
      <c r="E1213" s="260">
        <f>_xll.xlShmInterpRateFwd($E$3&amp;T(CalculationTrigger2),C1213,,5,C1214)</f>
        <v>9.7654456259693746E-3</v>
      </c>
      <c r="F1213" s="260">
        <f>_xll.xlShmInterpRateFwd($F$3&amp;T(CalculationTrigger2),C1213,,5,C1214)</f>
        <v>9.6174431525209193E-3</v>
      </c>
      <c r="G1213" s="268">
        <f t="shared" si="36"/>
        <v>0.20954473683030411</v>
      </c>
      <c r="H1213" s="275">
        <f t="shared" si="37"/>
        <v>1.480024734484553</v>
      </c>
      <c r="I1213" s="250"/>
      <c r="J1213" s="251"/>
      <c r="K1213" s="251"/>
      <c r="L1213" s="251"/>
    </row>
    <row r="1214" spans="2:12" x14ac:dyDescent="0.2">
      <c r="B1214" s="112" t="s">
        <v>2</v>
      </c>
      <c r="C1214" s="113">
        <f>_xll.qlCalendarAdvance("TARGET",C1213,B1214,"mf")</f>
        <v>44959</v>
      </c>
      <c r="D1214" s="120">
        <f>_xll.xlShmInterpRateFwd($D$3&amp;T(CalculationTrigger2),C1214,,5,C1215)</f>
        <v>9.8393181561504481E-3</v>
      </c>
      <c r="E1214" s="260">
        <f>_xll.xlShmInterpRateFwd($E$3&amp;T(CalculationTrigger2),C1214,,5,C1215)</f>
        <v>9.8172671706353402E-3</v>
      </c>
      <c r="F1214" s="260">
        <f>_xll.xlShmInterpRateFwd($F$3&amp;T(CalculationTrigger2),C1214,,5,C1215)</f>
        <v>9.6683614876529878E-3</v>
      </c>
      <c r="G1214" s="268">
        <f t="shared" si="36"/>
        <v>0.2205098551510791</v>
      </c>
      <c r="H1214" s="275">
        <f t="shared" si="37"/>
        <v>1.4890568298235249</v>
      </c>
      <c r="I1214" s="250"/>
      <c r="J1214" s="251"/>
      <c r="K1214" s="251"/>
      <c r="L1214" s="251"/>
    </row>
    <row r="1215" spans="2:12" x14ac:dyDescent="0.2">
      <c r="B1215" s="112" t="s">
        <v>2</v>
      </c>
      <c r="C1215" s="113">
        <f>_xll.qlCalendarAdvance("TARGET",C1214,B1215,"mf")</f>
        <v>44966</v>
      </c>
      <c r="D1215" s="120">
        <f>_xll.xlShmInterpRateFwd($D$3&amp;T(CalculationTrigger2),C1215,,5,C1216)</f>
        <v>9.8923502107908737E-3</v>
      </c>
      <c r="E1215" s="260">
        <f>_xll.xlShmInterpRateFwd($E$3&amp;T(CalculationTrigger2),C1215,,5,C1216)</f>
        <v>9.8691271995011917E-3</v>
      </c>
      <c r="F1215" s="260">
        <f>_xll.xlShmInterpRateFwd($F$3&amp;T(CalculationTrigger2),C1215,,5,C1216)</f>
        <v>9.7192446770830321E-3</v>
      </c>
      <c r="G1215" s="268">
        <f t="shared" si="36"/>
        <v>0.2322301128968203</v>
      </c>
      <c r="H1215" s="275">
        <f t="shared" si="37"/>
        <v>1.4988252241815956</v>
      </c>
      <c r="I1215" s="250"/>
      <c r="J1215" s="251"/>
      <c r="K1215" s="251"/>
      <c r="L1215" s="251"/>
    </row>
    <row r="1216" spans="2:12" x14ac:dyDescent="0.2">
      <c r="B1216" s="112" t="s">
        <v>2</v>
      </c>
      <c r="C1216" s="113">
        <f>_xll.qlCalendarAdvance("TARGET",C1215,B1216,"mf")</f>
        <v>44973</v>
      </c>
      <c r="D1216" s="120">
        <f>_xll.xlShmInterpRateFwd($D$3&amp;T(CalculationTrigger2),C1216,,5,C1217)</f>
        <v>9.9454969162280187E-3</v>
      </c>
      <c r="E1216" s="260">
        <f>_xll.xlShmInterpRateFwd($E$3&amp;T(CalculationTrigger2),C1216,,5,C1217)</f>
        <v>9.9210255187844668E-3</v>
      </c>
      <c r="F1216" s="260">
        <f>_xll.xlShmInterpRateFwd($F$3&amp;T(CalculationTrigger2),C1216,,5,C1217)</f>
        <v>9.7700916393320038E-3</v>
      </c>
      <c r="G1216" s="268">
        <f t="shared" si="36"/>
        <v>0.24471397443551896</v>
      </c>
      <c r="H1216" s="275">
        <f t="shared" si="37"/>
        <v>1.509338794524629</v>
      </c>
      <c r="I1216" s="250"/>
      <c r="J1216" s="251"/>
      <c r="K1216" s="251"/>
      <c r="L1216" s="251"/>
    </row>
    <row r="1217" spans="2:12" x14ac:dyDescent="0.2">
      <c r="B1217" s="112" t="s">
        <v>2</v>
      </c>
      <c r="C1217" s="113">
        <f>_xll.qlCalendarAdvance("TARGET",C1216,B1217,"mf")</f>
        <v>44980</v>
      </c>
      <c r="D1217" s="120">
        <f>_xll.xlShmInterpRateFwd($D$3&amp;T(CalculationTrigger2),C1217,,5,C1218)</f>
        <v>9.9987589250882976E-3</v>
      </c>
      <c r="E1217" s="260">
        <f>_xll.xlShmInterpRateFwd($E$3&amp;T(CalculationTrigger2),C1217,,5,C1218)</f>
        <v>9.9729619347186989E-3</v>
      </c>
      <c r="F1217" s="260">
        <f>_xll.xlShmInterpRateFwd($F$3&amp;T(CalculationTrigger2),C1217,,5,C1218)</f>
        <v>9.8209012929009742E-3</v>
      </c>
      <c r="G1217" s="268">
        <f t="shared" si="36"/>
        <v>0.25796990369598638</v>
      </c>
      <c r="H1217" s="275">
        <f t="shared" si="37"/>
        <v>1.520606418177247</v>
      </c>
      <c r="I1217" s="250"/>
      <c r="J1217" s="251"/>
      <c r="K1217" s="251"/>
      <c r="L1217" s="251"/>
    </row>
    <row r="1218" spans="2:12" x14ac:dyDescent="0.2">
      <c r="B1218" s="112" t="s">
        <v>2</v>
      </c>
      <c r="C1218" s="113">
        <f>_xll.qlCalendarAdvance("TARGET",C1217,B1218,"mf")</f>
        <v>44987</v>
      </c>
      <c r="D1218" s="120">
        <f>_xll.xlShmInterpRateFwd($D$3&amp;T(CalculationTrigger2),C1218,,5,C1219)</f>
        <v>1.0052136890016555E-2</v>
      </c>
      <c r="E1218" s="260">
        <f>_xll.xlShmInterpRateFwd($E$3&amp;T(CalculationTrigger2),C1218,,5,C1219)</f>
        <v>1.0024936253553418E-2</v>
      </c>
      <c r="F1218" s="260">
        <f>_xll.xlShmInterpRateFwd($F$3&amp;T(CalculationTrigger2),C1218,,5,C1219)</f>
        <v>9.8716725562769635E-3</v>
      </c>
      <c r="G1218" s="268">
        <f t="shared" si="36"/>
        <v>0.27200636463137196</v>
      </c>
      <c r="H1218" s="275">
        <f t="shared" si="37"/>
        <v>1.532636972764543</v>
      </c>
      <c r="I1218" s="250"/>
      <c r="J1218" s="251"/>
      <c r="K1218" s="251"/>
      <c r="L1218" s="251"/>
    </row>
    <row r="1219" spans="2:12" x14ac:dyDescent="0.2">
      <c r="B1219" s="112" t="s">
        <v>2</v>
      </c>
      <c r="C1219" s="113">
        <f>_xll.qlCalendarAdvance("TARGET",C1218,B1219,"mf")</f>
        <v>44994</v>
      </c>
      <c r="D1219" s="120">
        <f>_xll.xlShmInterpRateFwd($D$3&amp;T(CalculationTrigger2),C1219,,5,C1220)</f>
        <v>1.0105631463647151E-2</v>
      </c>
      <c r="E1219" s="260">
        <f>_xll.xlShmInterpRateFwd($E$3&amp;T(CalculationTrigger2),C1219,,5,C1220)</f>
        <v>1.0076948281490444E-2</v>
      </c>
      <c r="F1219" s="260">
        <f>_xll.xlShmInterpRateFwd($F$3&amp;T(CalculationTrigger2),C1219,,5,C1220)</f>
        <v>9.9224043479676886E-3</v>
      </c>
      <c r="G1219" s="268">
        <f t="shared" si="36"/>
        <v>0.28683182156706222</v>
      </c>
      <c r="H1219" s="275">
        <f t="shared" si="37"/>
        <v>1.5454393352275566</v>
      </c>
      <c r="I1219" s="250"/>
      <c r="J1219" s="251"/>
      <c r="K1219" s="251"/>
      <c r="L1219" s="251"/>
    </row>
    <row r="1220" spans="2:12" x14ac:dyDescent="0.2">
      <c r="B1220" s="112" t="s">
        <v>2</v>
      </c>
      <c r="C1220" s="113">
        <f>_xll.qlCalendarAdvance("TARGET",C1219,B1220,"mf")</f>
        <v>45001</v>
      </c>
      <c r="D1220" s="120">
        <f>_xll.xlShmInterpRateFwd($D$3&amp;T(CalculationTrigger2),C1220,,5,C1221)</f>
        <v>1.0159243298650302E-2</v>
      </c>
      <c r="E1220" s="260">
        <f>_xll.xlShmInterpRateFwd($E$3&amp;T(CalculationTrigger2),C1220,,5,C1221)</f>
        <v>1.0128997824776541E-2</v>
      </c>
      <c r="F1220" s="260">
        <f>_xll.xlShmInterpRateFwd($F$3&amp;T(CalculationTrigger2),C1220,,5,C1221)</f>
        <v>9.9730955864610425E-3</v>
      </c>
      <c r="G1220" s="268">
        <f t="shared" si="36"/>
        <v>0.30245473873761336</v>
      </c>
      <c r="H1220" s="275">
        <f t="shared" si="37"/>
        <v>1.559022383154987</v>
      </c>
      <c r="I1220" s="250"/>
      <c r="J1220" s="251"/>
      <c r="K1220" s="251"/>
      <c r="L1220" s="251"/>
    </row>
    <row r="1221" spans="2:12" x14ac:dyDescent="0.2">
      <c r="B1221" s="112" t="s">
        <v>2</v>
      </c>
      <c r="C1221" s="113">
        <f>_xll.qlCalendarAdvance("TARGET",C1220,B1221,"mf")</f>
        <v>45008</v>
      </c>
      <c r="D1221" s="120">
        <f>_xll.xlShmInterpRateFwd($D$3&amp;T(CalculationTrigger2),C1221,,5,C1222)</f>
        <v>1.0212973047662629E-2</v>
      </c>
      <c r="E1221" s="260">
        <f>_xll.xlShmInterpRateFwd($E$3&amp;T(CalculationTrigger2),C1221,,5,C1222)</f>
        <v>1.0181084689628136E-2</v>
      </c>
      <c r="F1221" s="260">
        <f>_xll.xlShmInterpRateFwd($F$3&amp;T(CalculationTrigger2),C1221,,5,C1222)</f>
        <v>1.0023745190242491E-2</v>
      </c>
      <c r="G1221" s="268">
        <f t="shared" ref="G1221:G1284" si="38">(D1221-E1221)*10000</f>
        <v>0.31888358034493425</v>
      </c>
      <c r="H1221" s="275">
        <f t="shared" ref="H1221:H1284" si="39">(E1221-F1221)*10000</f>
        <v>1.5733949938564509</v>
      </c>
      <c r="I1221" s="250"/>
      <c r="J1221" s="251"/>
      <c r="K1221" s="251"/>
      <c r="L1221" s="251"/>
    </row>
    <row r="1222" spans="2:12" x14ac:dyDescent="0.2">
      <c r="B1222" s="112" t="s">
        <v>2</v>
      </c>
      <c r="C1222" s="113">
        <f>_xll.qlCalendarAdvance("TARGET",C1221,B1222,"mf")</f>
        <v>45015</v>
      </c>
      <c r="D1222" s="120">
        <f>_xll.xlShmInterpRateFwd($D$3&amp;T(CalculationTrigger2),C1222,,5,C1223)</f>
        <v>1.0266917103570156E-2</v>
      </c>
      <c r="E1222" s="260">
        <f>_xll.xlShmInterpRateFwd($E$3&amp;T(CalculationTrigger2),C1222,,5,C1223)</f>
        <v>1.0233303630634315E-2</v>
      </c>
      <c r="F1222" s="260">
        <f>_xll.xlShmInterpRateFwd($F$3&amp;T(CalculationTrigger2),C1222,,5,C1223)</f>
        <v>1.0074471630824328E-2</v>
      </c>
      <c r="G1222" s="268">
        <f t="shared" si="38"/>
        <v>0.33613472935841576</v>
      </c>
      <c r="H1222" s="275">
        <f t="shared" si="39"/>
        <v>1.5883199980998643</v>
      </c>
      <c r="I1222" s="250"/>
      <c r="J1222" s="251"/>
      <c r="K1222" s="251"/>
      <c r="L1222" s="251"/>
    </row>
    <row r="1223" spans="2:12" x14ac:dyDescent="0.2">
      <c r="B1223" s="112" t="s">
        <v>2</v>
      </c>
      <c r="C1223" s="113">
        <f>_xll.qlCalendarAdvance("TARGET",C1222,B1223,"mf")</f>
        <v>45022</v>
      </c>
      <c r="D1223" s="120">
        <f>_xll.xlShmInterpRateFwd($D$3&amp;T(CalculationTrigger2),C1223,,5,C1224)</f>
        <v>1.0326703271741722E-2</v>
      </c>
      <c r="E1223" s="260">
        <f>_xll.xlShmInterpRateFwd($E$3&amp;T(CalculationTrigger2),C1223,,5,C1224)</f>
        <v>1.0291263304023628E-2</v>
      </c>
      <c r="F1223" s="260">
        <f>_xll.xlShmInterpRateFwd($F$3&amp;T(CalculationTrigger2),C1223,,5,C1224)</f>
        <v>1.0132364133024811E-2</v>
      </c>
      <c r="G1223" s="268">
        <f t="shared" si="38"/>
        <v>0.3543996771809485</v>
      </c>
      <c r="H1223" s="275">
        <f t="shared" si="39"/>
        <v>1.5889917099881634</v>
      </c>
      <c r="I1223" s="250"/>
      <c r="J1223" s="251"/>
      <c r="K1223" s="251"/>
      <c r="L1223" s="251"/>
    </row>
    <row r="1224" spans="2:12" x14ac:dyDescent="0.2">
      <c r="B1224" s="112" t="s">
        <v>2</v>
      </c>
      <c r="C1224" s="113">
        <f>_xll.qlCalendarAdvance("TARGET",C1223,B1224,"mf")</f>
        <v>45029</v>
      </c>
      <c r="D1224" s="120">
        <f>_xll.xlShmInterpRateFwd($D$3&amp;T(CalculationTrigger2),C1224,,5,C1225)</f>
        <v>1.0389580186046252E-2</v>
      </c>
      <c r="E1224" s="260">
        <f>_xll.xlShmInterpRateFwd($E$3&amp;T(CalculationTrigger2),C1224,,5,C1225)</f>
        <v>1.0352320496494948E-2</v>
      </c>
      <c r="F1224" s="260">
        <f>_xll.xlShmInterpRateFwd($F$3&amp;T(CalculationTrigger2),C1224,,5,C1225)</f>
        <v>1.0194179166384813E-2</v>
      </c>
      <c r="G1224" s="268">
        <f t="shared" si="38"/>
        <v>0.37259689551304498</v>
      </c>
      <c r="H1224" s="275">
        <f t="shared" si="39"/>
        <v>1.581413301101342</v>
      </c>
      <c r="I1224" s="250"/>
      <c r="J1224" s="251"/>
      <c r="K1224" s="251"/>
      <c r="L1224" s="251"/>
    </row>
    <row r="1225" spans="2:12" x14ac:dyDescent="0.2">
      <c r="B1225" s="112" t="s">
        <v>2</v>
      </c>
      <c r="C1225" s="113">
        <f>_xll.qlCalendarAdvance("TARGET",C1224,B1225,"mf")</f>
        <v>45036</v>
      </c>
      <c r="D1225" s="120">
        <f>_xll.xlShmInterpRateFwd($D$3&amp;T(CalculationTrigger2),C1225,,5,C1226)</f>
        <v>1.0452028380303005E-2</v>
      </c>
      <c r="E1225" s="260">
        <f>_xll.xlShmInterpRateFwd($E$3&amp;T(CalculationTrigger2),C1225,,5,C1226)</f>
        <v>1.0413001446397585E-2</v>
      </c>
      <c r="F1225" s="260">
        <f>_xll.xlShmInterpRateFwd($F$3&amp;T(CalculationTrigger2),C1225,,5,C1226)</f>
        <v>1.0255559230703181E-2</v>
      </c>
      <c r="G1225" s="268">
        <f t="shared" si="38"/>
        <v>0.39026933905419309</v>
      </c>
      <c r="H1225" s="275">
        <f t="shared" si="39"/>
        <v>1.57442215694404</v>
      </c>
      <c r="I1225" s="250"/>
      <c r="J1225" s="251"/>
      <c r="K1225" s="251"/>
      <c r="L1225" s="251"/>
    </row>
    <row r="1226" spans="2:12" x14ac:dyDescent="0.2">
      <c r="B1226" s="112" t="s">
        <v>2</v>
      </c>
      <c r="C1226" s="113">
        <f>_xll.qlCalendarAdvance("TARGET",C1225,B1226,"mf")</f>
        <v>45043</v>
      </c>
      <c r="D1226" s="120">
        <f>_xll.xlShmInterpRateFwd($D$3&amp;T(CalculationTrigger2),C1226,,5,C1227)</f>
        <v>1.0514040509719179E-2</v>
      </c>
      <c r="E1226" s="260">
        <f>_xll.xlShmInterpRateFwd($E$3&amp;T(CalculationTrigger2),C1226,,5,C1227)</f>
        <v>1.0473299679518735E-2</v>
      </c>
      <c r="F1226" s="260">
        <f>_xll.xlShmInterpRateFwd($F$3&amp;T(CalculationTrigger2),C1226,,5,C1227)</f>
        <v>1.031649697274966E-2</v>
      </c>
      <c r="G1226" s="268">
        <f t="shared" si="38"/>
        <v>0.40740830200444028</v>
      </c>
      <c r="H1226" s="275">
        <f t="shared" si="39"/>
        <v>1.5680270676907484</v>
      </c>
      <c r="I1226" s="250"/>
      <c r="J1226" s="251"/>
      <c r="K1226" s="251"/>
      <c r="L1226" s="251"/>
    </row>
    <row r="1227" spans="2:12" x14ac:dyDescent="0.2">
      <c r="B1227" s="112" t="s">
        <v>2</v>
      </c>
      <c r="C1227" s="113">
        <f>_xll.qlCalendarAdvance("TARGET",C1226,B1227,"mf")</f>
        <v>45050</v>
      </c>
      <c r="D1227" s="120">
        <f>_xll.xlShmInterpRateFwd($D$3&amp;T(CalculationTrigger2),C1227,,5,C1228)</f>
        <v>1.0575609229517469E-2</v>
      </c>
      <c r="E1227" s="260">
        <f>_xll.xlShmInterpRateFwd($E$3&amp;T(CalculationTrigger2),C1227,,5,C1228)</f>
        <v>1.0533208721642918E-2</v>
      </c>
      <c r="F1227" s="260">
        <f>_xll.xlShmInterpRateFwd($F$3&amp;T(CalculationTrigger2),C1227,,5,C1228)</f>
        <v>1.0376985039264913E-2</v>
      </c>
      <c r="G1227" s="268">
        <f t="shared" si="38"/>
        <v>0.42400507874551174</v>
      </c>
      <c r="H1227" s="275">
        <f t="shared" si="39"/>
        <v>1.5622368237800526</v>
      </c>
      <c r="I1227" s="250"/>
      <c r="J1227" s="251"/>
      <c r="K1227" s="251"/>
      <c r="L1227" s="251"/>
    </row>
    <row r="1228" spans="2:12" x14ac:dyDescent="0.2">
      <c r="B1228" s="112" t="s">
        <v>2</v>
      </c>
      <c r="C1228" s="113">
        <f>_xll.qlCalendarAdvance("TARGET",C1227,B1228,"mf")</f>
        <v>45057</v>
      </c>
      <c r="D1228" s="120">
        <f>_xll.xlShmInterpRateFwd($D$3&amp;T(CalculationTrigger2),C1228,,5,C1229)</f>
        <v>1.0636727194844641E-2</v>
      </c>
      <c r="E1228" s="260">
        <f>_xll.xlShmInterpRateFwd($E$3&amp;T(CalculationTrigger2),C1228,,5,C1229)</f>
        <v>1.059272209853559E-2</v>
      </c>
      <c r="F1228" s="260">
        <f>_xll.xlShmInterpRateFwd($F$3&amp;T(CalculationTrigger2),C1228,,5,C1229)</f>
        <v>1.0437016076973369E-2</v>
      </c>
      <c r="G1228" s="268">
        <f t="shared" si="38"/>
        <v>0.44005096309050751</v>
      </c>
      <c r="H1228" s="275">
        <f t="shared" si="39"/>
        <v>1.55706021562221</v>
      </c>
      <c r="I1228" s="250"/>
      <c r="J1228" s="251"/>
      <c r="K1228" s="251"/>
      <c r="L1228" s="251"/>
    </row>
    <row r="1229" spans="2:12" x14ac:dyDescent="0.2">
      <c r="B1229" s="112" t="s">
        <v>2</v>
      </c>
      <c r="C1229" s="113">
        <f>_xll.qlCalendarAdvance("TARGET",C1228,B1229,"mf")</f>
        <v>45064</v>
      </c>
      <c r="D1229" s="120">
        <f>_xll.xlShmInterpRateFwd($D$3&amp;T(CalculationTrigger2),C1229,,5,C1230)</f>
        <v>1.0697387060894403E-2</v>
      </c>
      <c r="E1229" s="260">
        <f>_xll.xlShmInterpRateFwd($E$3&amp;T(CalculationTrigger2),C1229,,5,C1230)</f>
        <v>1.0651833335897767E-2</v>
      </c>
      <c r="F1229" s="260">
        <f>_xll.xlShmInterpRateFwd($F$3&amp;T(CalculationTrigger2),C1229,,5,C1230)</f>
        <v>1.0496582732584499E-2</v>
      </c>
      <c r="G1229" s="268">
        <f t="shared" si="38"/>
        <v>0.45553724996635903</v>
      </c>
      <c r="H1229" s="275">
        <f t="shared" si="39"/>
        <v>1.5525060331326828</v>
      </c>
      <c r="I1229" s="250"/>
      <c r="J1229" s="251"/>
      <c r="K1229" s="251"/>
      <c r="L1229" s="251"/>
    </row>
    <row r="1230" spans="2:12" x14ac:dyDescent="0.2">
      <c r="B1230" s="112" t="s">
        <v>2</v>
      </c>
      <c r="C1230" s="113">
        <f>_xll.qlCalendarAdvance("TARGET",C1229,B1230,"mf")</f>
        <v>45071</v>
      </c>
      <c r="D1230" s="120">
        <f>_xll.xlShmInterpRateFwd($D$3&amp;T(CalculationTrigger2),C1230,,5,C1231)</f>
        <v>1.0757581482769708E-2</v>
      </c>
      <c r="E1230" s="260">
        <f>_xll.xlShmInterpRateFwd($E$3&amp;T(CalculationTrigger2),C1230,,5,C1231)</f>
        <v>1.0710535959465474E-2</v>
      </c>
      <c r="F1230" s="260">
        <f>_xll.xlShmInterpRateFwd($F$3&amp;T(CalculationTrigger2),C1230,,5,C1231)</f>
        <v>1.0555677652753568E-2</v>
      </c>
      <c r="G1230" s="268">
        <f t="shared" si="38"/>
        <v>0.47045523304234049</v>
      </c>
      <c r="H1230" s="275">
        <f t="shared" si="39"/>
        <v>1.5485830671190666</v>
      </c>
      <c r="I1230" s="250"/>
      <c r="J1230" s="251"/>
      <c r="K1230" s="251"/>
      <c r="L1230" s="251"/>
    </row>
    <row r="1231" spans="2:12" x14ac:dyDescent="0.2">
      <c r="B1231" s="112" t="s">
        <v>2</v>
      </c>
      <c r="C1231" s="113">
        <f>_xll.qlCalendarAdvance("TARGET",C1230,B1231,"mf")</f>
        <v>45078</v>
      </c>
      <c r="D1231" s="120">
        <f>_xll.xlShmInterpRateFwd($D$3&amp;T(CalculationTrigger2),C1231,,5,C1232)</f>
        <v>1.0817303115599869E-2</v>
      </c>
      <c r="E1231" s="260">
        <f>_xll.xlShmInterpRateFwd($E$3&amp;T(CalculationTrigger2),C1231,,5,C1232)</f>
        <v>1.0768823494918088E-2</v>
      </c>
      <c r="F1231" s="260">
        <f>_xll.xlShmInterpRateFwd($F$3&amp;T(CalculationTrigger2),C1231,,5,C1232)</f>
        <v>1.0614293484158257E-2</v>
      </c>
      <c r="G1231" s="268">
        <f t="shared" si="38"/>
        <v>0.48479620681780855</v>
      </c>
      <c r="H1231" s="275">
        <f t="shared" si="39"/>
        <v>1.5453001075983046</v>
      </c>
      <c r="I1231" s="250"/>
      <c r="J1231" s="251"/>
      <c r="K1231" s="251"/>
      <c r="L1231" s="251"/>
    </row>
    <row r="1232" spans="2:12" x14ac:dyDescent="0.2">
      <c r="B1232" s="112" t="s">
        <v>2</v>
      </c>
      <c r="C1232" s="113">
        <f>_xll.qlCalendarAdvance("TARGET",C1231,B1232,"mf")</f>
        <v>45085</v>
      </c>
      <c r="D1232" s="120">
        <f>_xll.xlShmInterpRateFwd($D$3&amp;T(CalculationTrigger2),C1232,,5,C1233)</f>
        <v>1.0876544614472385E-2</v>
      </c>
      <c r="E1232" s="260">
        <f>_xll.xlShmInterpRateFwd($E$3&amp;T(CalculationTrigger2),C1232,,5,C1233)</f>
        <v>1.082668946794307E-2</v>
      </c>
      <c r="F1232" s="260">
        <f>_xll.xlShmInterpRateFwd($F$3&amp;T(CalculationTrigger2),C1232,,5,C1233)</f>
        <v>1.0672422873430497E-2</v>
      </c>
      <c r="G1232" s="268">
        <f t="shared" si="38"/>
        <v>0.49855146529314415</v>
      </c>
      <c r="H1232" s="275">
        <f t="shared" si="39"/>
        <v>1.5426659451257299</v>
      </c>
      <c r="I1232" s="250"/>
      <c r="J1232" s="251"/>
      <c r="K1232" s="251"/>
      <c r="L1232" s="251"/>
    </row>
    <row r="1233" spans="2:12" x14ac:dyDescent="0.2">
      <c r="B1233" s="112" t="s">
        <v>2</v>
      </c>
      <c r="C1233" s="113">
        <f>_xll.qlCalendarAdvance("TARGET",C1232,B1233,"mf")</f>
        <v>45092</v>
      </c>
      <c r="D1233" s="120">
        <f>_xll.xlShmInterpRateFwd($D$3&amp;T(CalculationTrigger2),C1233,,5,C1234)</f>
        <v>1.0935298634445869E-2</v>
      </c>
      <c r="E1233" s="260">
        <f>_xll.xlShmInterpRateFwd($E$3&amp;T(CalculationTrigger2),C1233,,5,C1234)</f>
        <v>1.0884127404190671E-2</v>
      </c>
      <c r="F1233" s="260">
        <f>_xll.xlShmInterpRateFwd($F$3&amp;T(CalculationTrigger2),C1233,,5,C1234)</f>
        <v>1.0730058467180994E-2</v>
      </c>
      <c r="G1233" s="268">
        <f t="shared" si="38"/>
        <v>0.51171230255197753</v>
      </c>
      <c r="H1233" s="275">
        <f t="shared" si="39"/>
        <v>1.540689370096767</v>
      </c>
      <c r="I1233" s="250"/>
      <c r="J1233" s="251"/>
      <c r="K1233" s="251"/>
      <c r="L1233" s="251"/>
    </row>
    <row r="1234" spans="2:12" x14ac:dyDescent="0.2">
      <c r="B1234" s="112" t="s">
        <v>2</v>
      </c>
      <c r="C1234" s="113">
        <f>_xll.qlCalendarAdvance("TARGET",C1233,B1234,"mf")</f>
        <v>45099</v>
      </c>
      <c r="D1234" s="120">
        <f>_xll.xlShmInterpRateFwd($D$3&amp;T(CalculationTrigger2),C1234,,5,C1235)</f>
        <v>1.0993557830597746E-2</v>
      </c>
      <c r="E1234" s="260">
        <f>_xll.xlShmInterpRateFwd($E$3&amp;T(CalculationTrigger2),C1234,,5,C1235)</f>
        <v>1.0941130829286558E-2</v>
      </c>
      <c r="F1234" s="260">
        <f>_xll.xlShmInterpRateFwd($F$3&amp;T(CalculationTrigger2),C1234,,5,C1235)</f>
        <v>1.0787192912023786E-2</v>
      </c>
      <c r="G1234" s="268">
        <f t="shared" si="38"/>
        <v>0.52427001311187993</v>
      </c>
      <c r="H1234" s="275">
        <f t="shared" si="39"/>
        <v>1.5393791726277251</v>
      </c>
      <c r="I1234" s="250"/>
      <c r="J1234" s="251"/>
      <c r="K1234" s="251"/>
      <c r="L1234" s="251"/>
    </row>
    <row r="1235" spans="2:12" x14ac:dyDescent="0.2">
      <c r="B1235" s="112" t="s">
        <v>2</v>
      </c>
      <c r="C1235" s="113">
        <f>_xll.qlCalendarAdvance("TARGET",C1234,B1235,"mf")</f>
        <v>45106</v>
      </c>
      <c r="D1235" s="120">
        <f>_xll.xlShmInterpRateFwd($D$3&amp;T(CalculationTrigger2),C1235,,5,C1236)</f>
        <v>1.1051314857932964E-2</v>
      </c>
      <c r="E1235" s="260">
        <f>_xll.xlShmInterpRateFwd($E$3&amp;T(CalculationTrigger2),C1235,,5,C1236)</f>
        <v>1.0997693268861868E-2</v>
      </c>
      <c r="F1235" s="260">
        <f>_xll.xlShmInterpRateFwd($F$3&amp;T(CalculationTrigger2),C1235,,5,C1236)</f>
        <v>1.0843818854525513E-2</v>
      </c>
      <c r="G1235" s="268">
        <f t="shared" si="38"/>
        <v>0.53621589071095943</v>
      </c>
      <c r="H1235" s="275">
        <f t="shared" si="39"/>
        <v>1.5387441433635518</v>
      </c>
      <c r="I1235" s="250"/>
      <c r="J1235" s="251"/>
      <c r="K1235" s="251"/>
      <c r="L1235" s="251"/>
    </row>
    <row r="1236" spans="2:12" x14ac:dyDescent="0.2">
      <c r="B1236" s="112" t="s">
        <v>2</v>
      </c>
      <c r="C1236" s="113">
        <f>_xll.qlCalendarAdvance("TARGET",C1235,B1236,"mf")</f>
        <v>45113</v>
      </c>
      <c r="D1236" s="120">
        <f>_xll.xlShmInterpRateFwd($D$3&amp;T(CalculationTrigger2),C1236,,5,C1237)</f>
        <v>1.1108562371483853E-2</v>
      </c>
      <c r="E1236" s="260">
        <f>_xll.xlShmInterpRateFwd($E$3&amp;T(CalculationTrigger2),C1236,,5,C1237)</f>
        <v>1.1053808248519514E-2</v>
      </c>
      <c r="F1236" s="260">
        <f>_xll.xlShmInterpRateFwd($F$3&amp;T(CalculationTrigger2),C1236,,5,C1237)</f>
        <v>1.089992894126476E-2</v>
      </c>
      <c r="G1236" s="268">
        <f t="shared" si="38"/>
        <v>0.54754122964338969</v>
      </c>
      <c r="H1236" s="275">
        <f t="shared" si="39"/>
        <v>1.5387930725475376</v>
      </c>
      <c r="I1236" s="250"/>
      <c r="J1236" s="251"/>
      <c r="K1236" s="251"/>
      <c r="L1236" s="251"/>
    </row>
    <row r="1237" spans="2:12" x14ac:dyDescent="0.2">
      <c r="B1237" s="112" t="s">
        <v>2</v>
      </c>
      <c r="C1237" s="113">
        <f>_xll.qlCalendarAdvance("TARGET",C1236,B1237,"mf")</f>
        <v>45120</v>
      </c>
      <c r="D1237" s="120">
        <f>_xll.xlShmInterpRateFwd($D$3&amp;T(CalculationTrigger2),C1237,,5,C1238)</f>
        <v>1.1165293026242067E-2</v>
      </c>
      <c r="E1237" s="260">
        <f>_xll.xlShmInterpRateFwd($E$3&amp;T(CalculationTrigger2),C1237,,5,C1238)</f>
        <v>1.1109469293829524E-2</v>
      </c>
      <c r="F1237" s="260">
        <f>_xll.xlShmInterpRateFwd($F$3&amp;T(CalculationTrigger2),C1237,,5,C1238)</f>
        <v>1.0955515818787169E-2</v>
      </c>
      <c r="G1237" s="268">
        <f t="shared" si="38"/>
        <v>0.55823732412543792</v>
      </c>
      <c r="H1237" s="275">
        <f t="shared" si="39"/>
        <v>1.5395347504235448</v>
      </c>
      <c r="I1237" s="250"/>
      <c r="J1237" s="251"/>
      <c r="K1237" s="251"/>
      <c r="L1237" s="251"/>
    </row>
    <row r="1238" spans="2:12" x14ac:dyDescent="0.2">
      <c r="B1238" s="112" t="s">
        <v>2</v>
      </c>
      <c r="C1238" s="113">
        <f>_xll.qlCalendarAdvance("TARGET",C1237,B1238,"mf")</f>
        <v>45127</v>
      </c>
      <c r="D1238" s="120">
        <f>_xll.xlShmInterpRateFwd($D$3&amp;T(CalculationTrigger2),C1238,,5,C1239)</f>
        <v>1.1221499477177384E-2</v>
      </c>
      <c r="E1238" s="260">
        <f>_xll.xlShmInterpRateFwd($E$3&amp;T(CalculationTrigger2),C1238,,5,C1239)</f>
        <v>1.1164669930376472E-2</v>
      </c>
      <c r="F1238" s="260">
        <f>_xll.xlShmInterpRateFwd($F$3&amp;T(CalculationTrigger2),C1238,,5,C1239)</f>
        <v>1.1010572133612697E-2</v>
      </c>
      <c r="G1238" s="268">
        <f t="shared" si="38"/>
        <v>0.56829546800911401</v>
      </c>
      <c r="H1238" s="275">
        <f t="shared" si="39"/>
        <v>1.5409779676377535</v>
      </c>
      <c r="I1238" s="250"/>
      <c r="J1238" s="251"/>
      <c r="K1238" s="251"/>
      <c r="L1238" s="251"/>
    </row>
    <row r="1239" spans="2:12" x14ac:dyDescent="0.2">
      <c r="B1239" s="112" t="s">
        <v>2</v>
      </c>
      <c r="C1239" s="113">
        <f>_xll.qlCalendarAdvance("TARGET",C1238,B1239,"mf")</f>
        <v>45134</v>
      </c>
      <c r="D1239" s="120">
        <f>_xll.xlShmInterpRateFwd($D$3&amp;T(CalculationTrigger2),C1239,,5,C1240)</f>
        <v>1.1277174379273933E-2</v>
      </c>
      <c r="E1239" s="260">
        <f>_xll.xlShmInterpRateFwd($E$3&amp;T(CalculationTrigger2),C1239,,5,C1240)</f>
        <v>1.1219403683720087E-2</v>
      </c>
      <c r="F1239" s="260">
        <f>_xll.xlShmInterpRateFwd($F$3&amp;T(CalculationTrigger2),C1239,,5,C1240)</f>
        <v>1.1065090532266057E-2</v>
      </c>
      <c r="G1239" s="268">
        <f t="shared" si="38"/>
        <v>0.57770695553845819</v>
      </c>
      <c r="H1239" s="275">
        <f t="shared" si="39"/>
        <v>1.5431315145402955</v>
      </c>
      <c r="I1239" s="250"/>
      <c r="J1239" s="251"/>
      <c r="K1239" s="251"/>
      <c r="L1239" s="251"/>
    </row>
    <row r="1240" spans="2:12" x14ac:dyDescent="0.2">
      <c r="B1240" s="112" t="s">
        <v>2</v>
      </c>
      <c r="C1240" s="113">
        <f>_xll.qlCalendarAdvance("TARGET",C1239,B1240,"mf")</f>
        <v>45141</v>
      </c>
      <c r="D1240" s="120">
        <f>_xll.xlShmInterpRateFwd($D$3&amp;T(CalculationTrigger2),C1240,,5,C1241)</f>
        <v>1.1332310387467966E-2</v>
      </c>
      <c r="E1240" s="260">
        <f>_xll.xlShmInterpRateFwd($E$3&amp;T(CalculationTrigger2),C1240,,5,C1241)</f>
        <v>1.1273664079390603E-2</v>
      </c>
      <c r="F1240" s="260">
        <f>_xll.xlShmInterpRateFwd($F$3&amp;T(CalculationTrigger2),C1240,,5,C1241)</f>
        <v>1.1119063661266639E-2</v>
      </c>
      <c r="G1240" s="268">
        <f t="shared" si="38"/>
        <v>0.58646308077362974</v>
      </c>
      <c r="H1240" s="275">
        <f t="shared" si="39"/>
        <v>1.5460041812396379</v>
      </c>
      <c r="I1240" s="250"/>
      <c r="J1240" s="251"/>
      <c r="K1240" s="251"/>
      <c r="L1240" s="251"/>
    </row>
    <row r="1241" spans="2:12" x14ac:dyDescent="0.2">
      <c r="B1241" s="112" t="s">
        <v>2</v>
      </c>
      <c r="C1241" s="113">
        <f>_xll.qlCalendarAdvance("TARGET",C1240,B1241,"mf")</f>
        <v>45148</v>
      </c>
      <c r="D1241" s="120">
        <f>_xll.xlShmInterpRateFwd($D$3&amp;T(CalculationTrigger2),C1241,,5,C1242)</f>
        <v>1.1386900156701503E-2</v>
      </c>
      <c r="E1241" s="260">
        <f>_xll.xlShmInterpRateFwd($E$3&amp;T(CalculationTrigger2),C1241,,5,C1242)</f>
        <v>1.1327444642907299E-2</v>
      </c>
      <c r="F1241" s="260">
        <f>_xll.xlShmInterpRateFwd($F$3&amp;T(CalculationTrigger2),C1241,,5,C1242)</f>
        <v>1.1172484167077914E-2</v>
      </c>
      <c r="G1241" s="268">
        <f t="shared" si="38"/>
        <v>0.59455513794203285</v>
      </c>
      <c r="H1241" s="275">
        <f t="shared" si="39"/>
        <v>1.5496047582938544</v>
      </c>
      <c r="I1241" s="250"/>
      <c r="J1241" s="251"/>
      <c r="K1241" s="251"/>
      <c r="L1241" s="251"/>
    </row>
    <row r="1242" spans="2:12" x14ac:dyDescent="0.2">
      <c r="B1242" s="112" t="s">
        <v>2</v>
      </c>
      <c r="C1242" s="113">
        <f>_xll.qlCalendarAdvance("TARGET",C1241,B1242,"mf")</f>
        <v>45155</v>
      </c>
      <c r="D1242" s="120">
        <f>_xll.xlShmInterpRateFwd($D$3&amp;T(CalculationTrigger2),C1242,,5,C1243)</f>
        <v>1.1440936341877513E-2</v>
      </c>
      <c r="E1242" s="260">
        <f>_xll.xlShmInterpRateFwd($E$3&amp;T(CalculationTrigger2),C1242,,5,C1243)</f>
        <v>1.1380738899785489E-2</v>
      </c>
      <c r="F1242" s="260">
        <f>_xll.xlShmInterpRateFwd($F$3&amp;T(CalculationTrigger2),C1242,,5,C1243)</f>
        <v>1.1225344696190069E-2</v>
      </c>
      <c r="G1242" s="268">
        <f t="shared" si="38"/>
        <v>0.60197442092024134</v>
      </c>
      <c r="H1242" s="275">
        <f t="shared" si="39"/>
        <v>1.5539420359541971</v>
      </c>
      <c r="I1242" s="250"/>
      <c r="J1242" s="251"/>
      <c r="K1242" s="251"/>
      <c r="L1242" s="251"/>
    </row>
    <row r="1243" spans="2:12" x14ac:dyDescent="0.2">
      <c r="B1243" s="112" t="s">
        <v>2</v>
      </c>
      <c r="C1243" s="113">
        <f>_xll.qlCalendarAdvance("TARGET",C1242,B1243,"mf")</f>
        <v>45162</v>
      </c>
      <c r="D1243" s="120">
        <f>_xll.xlShmInterpRateFwd($D$3&amp;T(CalculationTrigger2),C1243,,5,C1244)</f>
        <v>1.1494411597925178E-2</v>
      </c>
      <c r="E1243" s="260">
        <f>_xll.xlShmInterpRateFwd($E$3&amp;T(CalculationTrigger2),C1243,,5,C1244)</f>
        <v>1.1433540375543491E-2</v>
      </c>
      <c r="F1243" s="260">
        <f>_xll.xlShmInterpRateFwd($F$3&amp;T(CalculationTrigger2),C1243,,5,C1244)</f>
        <v>1.1277637895069449E-2</v>
      </c>
      <c r="G1243" s="268">
        <f t="shared" si="38"/>
        <v>0.60871222381686518</v>
      </c>
      <c r="H1243" s="275">
        <f t="shared" si="39"/>
        <v>1.5590248047404192</v>
      </c>
      <c r="I1243" s="250"/>
      <c r="J1243" s="251"/>
      <c r="K1243" s="251"/>
      <c r="L1243" s="251"/>
    </row>
    <row r="1244" spans="2:12" x14ac:dyDescent="0.2">
      <c r="B1244" s="112" t="s">
        <v>2</v>
      </c>
      <c r="C1244" s="113">
        <f>_xll.qlCalendarAdvance("TARGET",C1243,B1244,"mf")</f>
        <v>45169</v>
      </c>
      <c r="D1244" s="120">
        <f>_xll.xlShmInterpRateFwd($D$3&amp;T(CalculationTrigger2),C1244,,5,C1245)</f>
        <v>1.1547318579726162E-2</v>
      </c>
      <c r="E1244" s="260">
        <f>_xll.xlShmInterpRateFwd($E$3&amp;T(CalculationTrigger2),C1244,,5,C1245)</f>
        <v>1.1485842595640155E-2</v>
      </c>
      <c r="F1244" s="260">
        <f>_xll.xlShmInterpRateFwd($F$3&amp;T(CalculationTrigger2),C1244,,5,C1245)</f>
        <v>1.1329356410165935E-2</v>
      </c>
      <c r="G1244" s="268">
        <f t="shared" si="38"/>
        <v>0.61475984086007196</v>
      </c>
      <c r="H1244" s="275">
        <f t="shared" si="39"/>
        <v>1.5648618547422013</v>
      </c>
      <c r="I1244" s="250"/>
      <c r="J1244" s="251"/>
      <c r="K1244" s="251"/>
      <c r="L1244" s="251"/>
    </row>
    <row r="1245" spans="2:12" x14ac:dyDescent="0.2">
      <c r="B1245" s="112" t="s">
        <v>2</v>
      </c>
      <c r="C1245" s="113">
        <f>_xll.qlCalendarAdvance("TARGET",C1244,B1245,"mf")</f>
        <v>45176</v>
      </c>
      <c r="D1245" s="120">
        <f>_xll.xlShmInterpRateFwd($D$3&amp;T(CalculationTrigger2),C1245,,5,C1246)</f>
        <v>1.1599649942168343E-2</v>
      </c>
      <c r="E1245" s="260">
        <f>_xll.xlShmInterpRateFwd($E$3&amp;T(CalculationTrigger2),C1245,,5,C1246)</f>
        <v>1.1537639085568747E-2</v>
      </c>
      <c r="F1245" s="260">
        <f>_xll.xlShmInterpRateFwd($F$3&amp;T(CalculationTrigger2),C1245,,5,C1246)</f>
        <v>1.1380492887920339E-2</v>
      </c>
      <c r="G1245" s="268">
        <f t="shared" si="38"/>
        <v>0.62010856599596309</v>
      </c>
      <c r="H1245" s="275">
        <f t="shared" si="39"/>
        <v>1.5714619764840843</v>
      </c>
      <c r="I1245" s="250"/>
      <c r="J1245" s="251"/>
      <c r="K1245" s="251"/>
      <c r="L1245" s="251"/>
    </row>
    <row r="1246" spans="2:12" x14ac:dyDescent="0.2">
      <c r="B1246" s="112" t="s">
        <v>2</v>
      </c>
      <c r="C1246" s="113">
        <f>_xll.qlCalendarAdvance("TARGET",C1245,B1246,"mf")</f>
        <v>45183</v>
      </c>
      <c r="D1246" s="120">
        <f>_xll.xlShmInterpRateFwd($D$3&amp;T(CalculationTrigger2),C1246,,5,C1247)</f>
        <v>1.1651398340135828E-2</v>
      </c>
      <c r="E1246" s="260">
        <f>_xll.xlShmInterpRateFwd($E$3&amp;T(CalculationTrigger2),C1246,,5,C1247)</f>
        <v>1.1588923370782909E-2</v>
      </c>
      <c r="F1246" s="260">
        <f>_xll.xlShmInterpRateFwd($F$3&amp;T(CalculationTrigger2),C1246,,5,C1247)</f>
        <v>1.1431039974789224E-2</v>
      </c>
      <c r="G1246" s="268">
        <f t="shared" si="38"/>
        <v>0.62474969352918974</v>
      </c>
      <c r="H1246" s="275">
        <f t="shared" si="39"/>
        <v>1.5788339599368504</v>
      </c>
      <c r="I1246" s="250"/>
      <c r="J1246" s="251"/>
      <c r="K1246" s="251"/>
      <c r="L1246" s="251"/>
    </row>
    <row r="1247" spans="2:12" x14ac:dyDescent="0.2">
      <c r="B1247" s="112" t="s">
        <v>2</v>
      </c>
      <c r="C1247" s="113">
        <f>_xll.qlCalendarAdvance("TARGET",C1246,B1247,"mf")</f>
        <v>45190</v>
      </c>
      <c r="D1247" s="120">
        <f>_xll.xlShmInterpRateFwd($D$3&amp;T(CalculationTrigger2),C1247,,5,C1248)</f>
        <v>1.1702556428470037E-2</v>
      </c>
      <c r="E1247" s="260">
        <f>_xll.xlShmInterpRateFwd($E$3&amp;T(CalculationTrigger2),C1247,,5,C1248)</f>
        <v>1.1639688976750046E-2</v>
      </c>
      <c r="F1247" s="260">
        <f>_xll.xlShmInterpRateFwd($F$3&amp;T(CalculationTrigger2),C1247,,5,C1248)</f>
        <v>1.1480990317159653E-2</v>
      </c>
      <c r="G1247" s="268">
        <f t="shared" si="38"/>
        <v>0.62867451719990708</v>
      </c>
      <c r="H1247" s="275">
        <f t="shared" si="39"/>
        <v>1.5869865959039324</v>
      </c>
      <c r="I1247" s="250"/>
      <c r="J1247" s="251"/>
      <c r="K1247" s="251"/>
      <c r="L1247" s="251"/>
    </row>
    <row r="1248" spans="2:12" x14ac:dyDescent="0.2">
      <c r="B1248" s="112" t="s">
        <v>2</v>
      </c>
      <c r="C1248" s="113">
        <f>_xll.qlCalendarAdvance("TARGET",C1247,B1248,"mf")</f>
        <v>45197</v>
      </c>
      <c r="D1248" s="120">
        <f>_xll.xlShmInterpRateFwd($D$3&amp;T(CalculationTrigger2),C1248,,5,C1249)</f>
        <v>1.1753116862046668E-2</v>
      </c>
      <c r="E1248" s="260">
        <f>_xll.xlShmInterpRateFwd($E$3&amp;T(CalculationTrigger2),C1248,,5,C1249)</f>
        <v>1.1689929428894701E-2</v>
      </c>
      <c r="F1248" s="260">
        <f>_xll.xlShmInterpRateFwd($F$3&amp;T(CalculationTrigger2),C1248,,5,C1249)</f>
        <v>1.153033656147251E-2</v>
      </c>
      <c r="G1248" s="268">
        <f t="shared" si="38"/>
        <v>0.63187433151966688</v>
      </c>
      <c r="H1248" s="275">
        <f t="shared" si="39"/>
        <v>1.5959286742219143</v>
      </c>
      <c r="I1248" s="250"/>
      <c r="J1248" s="251"/>
      <c r="K1248" s="251"/>
      <c r="L1248" s="251"/>
    </row>
    <row r="1249" spans="2:12" x14ac:dyDescent="0.2">
      <c r="B1249" s="112" t="s">
        <v>2</v>
      </c>
      <c r="C1249" s="113">
        <f>_xll.qlCalendarAdvance("TARGET",C1248,B1249,"mf")</f>
        <v>45204</v>
      </c>
      <c r="D1249" s="120">
        <f>_xll.xlShmInterpRateFwd($D$3&amp;T(CalculationTrigger2),C1249,,5,C1250)</f>
        <v>1.1803072295702054E-2</v>
      </c>
      <c r="E1249" s="260">
        <f>_xll.xlShmInterpRateFwd($E$3&amp;T(CalculationTrigger2),C1249,,5,C1250)</f>
        <v>1.1739638252663536E-2</v>
      </c>
      <c r="F1249" s="260">
        <f>_xll.xlShmInterpRateFwd($F$3&amp;T(CalculationTrigger2),C1249,,5,C1250)</f>
        <v>1.1579071354148878E-2</v>
      </c>
      <c r="G1249" s="268">
        <f t="shared" si="38"/>
        <v>0.63434043038518295</v>
      </c>
      <c r="H1249" s="275">
        <f t="shared" si="39"/>
        <v>1.6056689851465764</v>
      </c>
      <c r="I1249" s="250"/>
      <c r="J1249" s="251"/>
      <c r="K1249" s="251"/>
      <c r="L1249" s="251"/>
    </row>
    <row r="1250" spans="2:12" x14ac:dyDescent="0.2">
      <c r="B1250" s="112" t="s">
        <v>2</v>
      </c>
      <c r="C1250" s="113">
        <f>_xll.qlCalendarAdvance("TARGET",C1249,B1250,"mf")</f>
        <v>45211</v>
      </c>
      <c r="D1250" s="120">
        <f>_xll.xlShmInterpRateFwd($D$3&amp;T(CalculationTrigger2),C1250,,5,C1251)</f>
        <v>1.1852415384281209E-2</v>
      </c>
      <c r="E1250" s="260">
        <f>_xll.xlShmInterpRateFwd($E$3&amp;T(CalculationTrigger2),C1250,,5,C1251)</f>
        <v>1.1788808973480331E-2</v>
      </c>
      <c r="F1250" s="260">
        <f>_xll.xlShmInterpRateFwd($F$3&amp;T(CalculationTrigger2),C1250,,5,C1251)</f>
        <v>1.1627187341568607E-2</v>
      </c>
      <c r="G1250" s="268">
        <f t="shared" si="38"/>
        <v>0.63606410800878466</v>
      </c>
      <c r="H1250" s="275">
        <f t="shared" si="39"/>
        <v>1.6162163191172327</v>
      </c>
      <c r="I1250" s="250"/>
      <c r="J1250" s="251"/>
      <c r="K1250" s="251"/>
      <c r="L1250" s="251"/>
    </row>
    <row r="1251" spans="2:12" x14ac:dyDescent="0.2">
      <c r="B1251" s="112" t="s">
        <v>2</v>
      </c>
      <c r="C1251" s="113">
        <f>_xll.qlCalendarAdvance("TARGET",C1250,B1251,"mf")</f>
        <v>45218</v>
      </c>
      <c r="D1251" s="120">
        <f>_xll.xlShmInterpRateFwd($D$3&amp;T(CalculationTrigger2),C1251,,5,C1252)</f>
        <v>1.190113878261057E-2</v>
      </c>
      <c r="E1251" s="260">
        <f>_xll.xlShmInterpRateFwd($E$3&amp;T(CalculationTrigger2),C1251,,5,C1252)</f>
        <v>1.1837435116758882E-2</v>
      </c>
      <c r="F1251" s="260">
        <f>_xll.xlShmInterpRateFwd($F$3&amp;T(CalculationTrigger2),C1251,,5,C1252)</f>
        <v>1.1674677170147333E-2</v>
      </c>
      <c r="G1251" s="268">
        <f t="shared" si="38"/>
        <v>0.63703665851688052</v>
      </c>
      <c r="H1251" s="275">
        <f t="shared" si="39"/>
        <v>1.6275794661154905</v>
      </c>
      <c r="I1251" s="250"/>
      <c r="J1251" s="251"/>
      <c r="K1251" s="251"/>
      <c r="L1251" s="251"/>
    </row>
    <row r="1252" spans="2:12" x14ac:dyDescent="0.2">
      <c r="B1252" s="112" t="s">
        <v>2</v>
      </c>
      <c r="C1252" s="113">
        <f>_xll.qlCalendarAdvance("TARGET",C1251,B1252,"mf")</f>
        <v>45225</v>
      </c>
      <c r="D1252" s="120">
        <f>_xll.xlShmInterpRateFwd($D$3&amp;T(CalculationTrigger2),C1252,,5,C1253)</f>
        <v>1.194923514552291E-2</v>
      </c>
      <c r="E1252" s="260">
        <f>_xll.xlShmInterpRateFwd($E$3&amp;T(CalculationTrigger2),C1252,,5,C1253)</f>
        <v>1.1885510207915942E-2</v>
      </c>
      <c r="F1252" s="260">
        <f>_xll.xlShmInterpRateFwd($F$3&amp;T(CalculationTrigger2),C1252,,5,C1253)</f>
        <v>1.1721533486274513E-2</v>
      </c>
      <c r="G1252" s="268">
        <f t="shared" si="38"/>
        <v>0.63724937606968868</v>
      </c>
      <c r="H1252" s="275">
        <f t="shared" si="39"/>
        <v>1.639767216414286</v>
      </c>
      <c r="I1252" s="250"/>
      <c r="J1252" s="251"/>
      <c r="K1252" s="251"/>
      <c r="L1252" s="251"/>
    </row>
    <row r="1253" spans="2:12" x14ac:dyDescent="0.2">
      <c r="B1253" s="112" t="s">
        <v>2</v>
      </c>
      <c r="C1253" s="113">
        <f>_xll.qlCalendarAdvance("TARGET",C1252,B1253,"mf")</f>
        <v>45232</v>
      </c>
      <c r="D1253" s="120">
        <f>_xll.xlShmInterpRateFwd($D$3&amp;T(CalculationTrigger2),C1253,,5,C1254)</f>
        <v>1.1996697127835916E-2</v>
      </c>
      <c r="E1253" s="260">
        <f>_xll.xlShmInterpRateFwd($E$3&amp;T(CalculationTrigger2),C1253,,5,C1254)</f>
        <v>1.1933027772355187E-2</v>
      </c>
      <c r="F1253" s="260">
        <f>_xll.xlShmInterpRateFwd($F$3&amp;T(CalculationTrigger2),C1253,,5,C1254)</f>
        <v>1.176774893633839E-2</v>
      </c>
      <c r="G1253" s="268">
        <f t="shared" si="38"/>
        <v>0.63669355480728762</v>
      </c>
      <c r="H1253" s="275">
        <f t="shared" si="39"/>
        <v>1.6527883601679707</v>
      </c>
      <c r="I1253" s="250"/>
      <c r="J1253" s="251"/>
      <c r="K1253" s="251"/>
      <c r="L1253" s="251"/>
    </row>
    <row r="1254" spans="2:12" x14ac:dyDescent="0.2">
      <c r="B1254" s="112" t="s">
        <v>2</v>
      </c>
      <c r="C1254" s="113">
        <f>_xll.qlCalendarAdvance("TARGET",C1253,B1254,"mf")</f>
        <v>45239</v>
      </c>
      <c r="D1254" s="120">
        <f>_xll.xlShmInterpRateFwd($D$3&amp;T(CalculationTrigger2),C1254,,5,C1255)</f>
        <v>1.204351738437714E-2</v>
      </c>
      <c r="E1254" s="260">
        <f>_xll.xlShmInterpRateFwd($E$3&amp;T(CalculationTrigger2),C1254,,5,C1255)</f>
        <v>1.1979981335468612E-2</v>
      </c>
      <c r="F1254" s="260">
        <f>_xll.xlShmInterpRateFwd($F$3&amp;T(CalculationTrigger2),C1254,,5,C1255)</f>
        <v>1.1813316166727766E-2</v>
      </c>
      <c r="G1254" s="268">
        <f t="shared" si="38"/>
        <v>0.6353604890852772</v>
      </c>
      <c r="H1254" s="275">
        <f t="shared" si="39"/>
        <v>1.6666516874084583</v>
      </c>
      <c r="I1254" s="250"/>
      <c r="J1254" s="251"/>
      <c r="K1254" s="251"/>
      <c r="L1254" s="251"/>
    </row>
    <row r="1255" spans="2:12" x14ac:dyDescent="0.2">
      <c r="B1255" s="112" t="s">
        <v>2</v>
      </c>
      <c r="C1255" s="113">
        <f>_xll.qlCalendarAdvance("TARGET",C1254,B1255,"mf")</f>
        <v>45246</v>
      </c>
      <c r="D1255" s="120">
        <f>_xll.xlShmInterpRateFwd($D$3&amp;T(CalculationTrigger2),C1255,,5,C1256)</f>
        <v>1.2089688569956835E-2</v>
      </c>
      <c r="E1255" s="260">
        <f>_xll.xlShmInterpRateFwd($E$3&amp;T(CalculationTrigger2),C1255,,5,C1256)</f>
        <v>1.2026364422649488E-2</v>
      </c>
      <c r="F1255" s="260">
        <f>_xll.xlShmInterpRateFwd($F$3&amp;T(CalculationTrigger2),C1255,,5,C1256)</f>
        <v>1.185822782384542E-2</v>
      </c>
      <c r="G1255" s="268">
        <f t="shared" si="38"/>
        <v>0.63324147307346901</v>
      </c>
      <c r="H1255" s="275">
        <f t="shared" si="39"/>
        <v>1.6813659880406813</v>
      </c>
      <c r="I1255" s="250"/>
      <c r="J1255" s="251"/>
      <c r="K1255" s="251"/>
      <c r="L1255" s="251"/>
    </row>
    <row r="1256" spans="2:12" x14ac:dyDescent="0.2">
      <c r="B1256" s="112" t="s">
        <v>2</v>
      </c>
      <c r="C1256" s="113">
        <f>_xll.qlCalendarAdvance("TARGET",C1255,B1256,"mf")</f>
        <v>45253</v>
      </c>
      <c r="D1256" s="120">
        <f>_xll.xlShmInterpRateFwd($D$3&amp;T(CalculationTrigger2),C1256,,5,C1257)</f>
        <v>1.2135203339392935E-2</v>
      </c>
      <c r="E1256" s="260">
        <f>_xll.xlShmInterpRateFwd($E$3&amp;T(CalculationTrigger2),C1256,,5,C1257)</f>
        <v>1.2072170559293782E-2</v>
      </c>
      <c r="F1256" s="260">
        <f>_xll.xlShmInterpRateFwd($F$3&amp;T(CalculationTrigger2),C1256,,5,C1257)</f>
        <v>1.190247655405781E-2</v>
      </c>
      <c r="G1256" s="268">
        <f t="shared" si="38"/>
        <v>0.63032780099153007</v>
      </c>
      <c r="H1256" s="275">
        <f t="shared" si="39"/>
        <v>1.6969400523597113</v>
      </c>
      <c r="I1256" s="250"/>
      <c r="J1256" s="251"/>
      <c r="K1256" s="251"/>
      <c r="L1256" s="251"/>
    </row>
    <row r="1257" spans="2:12" x14ac:dyDescent="0.2">
      <c r="B1257" s="112" t="s">
        <v>2</v>
      </c>
      <c r="C1257" s="113">
        <f>_xll.qlCalendarAdvance("TARGET",C1256,B1257,"mf")</f>
        <v>45260</v>
      </c>
      <c r="D1257" s="120">
        <f>_xll.xlShmInterpRateFwd($D$3&amp;T(CalculationTrigger2),C1257,,5,C1258)</f>
        <v>1.2180054347489738E-2</v>
      </c>
      <c r="E1257" s="260">
        <f>_xll.xlShmInterpRateFwd($E$3&amp;T(CalculationTrigger2),C1257,,5,C1258)</f>
        <v>1.2117393270778419E-2</v>
      </c>
      <c r="F1257" s="260">
        <f>_xll.xlShmInterpRateFwd($F$3&amp;T(CalculationTrigger2),C1257,,5,C1258)</f>
        <v>1.194605500375486E-2</v>
      </c>
      <c r="G1257" s="268">
        <f t="shared" si="38"/>
        <v>0.62661076711318164</v>
      </c>
      <c r="H1257" s="275">
        <f t="shared" si="39"/>
        <v>1.7133826702355957</v>
      </c>
      <c r="I1257" s="250"/>
      <c r="J1257" s="251"/>
      <c r="K1257" s="251"/>
      <c r="L1257" s="251"/>
    </row>
    <row r="1258" spans="2:12" x14ac:dyDescent="0.2">
      <c r="B1258" s="112" t="s">
        <v>2</v>
      </c>
      <c r="C1258" s="113">
        <f>_xll.qlCalendarAdvance("TARGET",C1257,B1258,"mf")</f>
        <v>45267</v>
      </c>
      <c r="D1258" s="120">
        <f>_xll.xlShmInterpRateFwd($D$3&amp;T(CalculationTrigger2),C1258,,5,C1259)</f>
        <v>1.2224234249074496E-2</v>
      </c>
      <c r="E1258" s="260">
        <f>_xll.xlShmInterpRateFwd($E$3&amp;T(CalculationTrigger2),C1258,,5,C1259)</f>
        <v>1.2162026082497454E-2</v>
      </c>
      <c r="F1258" s="260">
        <f>_xll.xlShmInterpRateFwd($F$3&amp;T(CalculationTrigger2),C1258,,5,C1259)</f>
        <v>1.1988955819328658E-2</v>
      </c>
      <c r="G1258" s="268">
        <f t="shared" si="38"/>
        <v>0.62208166577041446</v>
      </c>
      <c r="H1258" s="275">
        <f t="shared" si="39"/>
        <v>1.7307026316879663</v>
      </c>
      <c r="I1258" s="250"/>
      <c r="J1258" s="251"/>
      <c r="K1258" s="251"/>
      <c r="L1258" s="251"/>
    </row>
    <row r="1259" spans="2:12" x14ac:dyDescent="0.2">
      <c r="B1259" s="112" t="s">
        <v>2</v>
      </c>
      <c r="C1259" s="113">
        <f>_xll.qlCalendarAdvance("TARGET",C1258,B1259,"mf")</f>
        <v>45274</v>
      </c>
      <c r="D1259" s="120">
        <f>_xll.xlShmInterpRateFwd($D$3&amp;T(CalculationTrigger2),C1259,,5,C1260)</f>
        <v>1.2267735698947195E-2</v>
      </c>
      <c r="E1259" s="260">
        <f>_xll.xlShmInterpRateFwd($E$3&amp;T(CalculationTrigger2),C1259,,5,C1260)</f>
        <v>1.2206062519817214E-2</v>
      </c>
      <c r="F1259" s="260">
        <f>_xll.xlShmInterpRateFwd($F$3&amp;T(CalculationTrigger2),C1259,,5,C1260)</f>
        <v>1.2031171647175369E-2</v>
      </c>
      <c r="G1259" s="268">
        <f t="shared" si="38"/>
        <v>0.61673179129981615</v>
      </c>
      <c r="H1259" s="275">
        <f t="shared" si="39"/>
        <v>1.7489087264184466</v>
      </c>
      <c r="I1259" s="250"/>
      <c r="J1259" s="251"/>
      <c r="K1259" s="251"/>
      <c r="L1259" s="251"/>
    </row>
    <row r="1260" spans="2:12" x14ac:dyDescent="0.2">
      <c r="B1260" s="112" t="s">
        <v>2</v>
      </c>
      <c r="C1260" s="113">
        <f>_xll.qlCalendarAdvance("TARGET",C1259,B1260,"mf")</f>
        <v>45281</v>
      </c>
      <c r="D1260" s="120">
        <f>_xll.xlShmInterpRateFwd($D$3&amp;T(CalculationTrigger2),C1260,,5,C1261)</f>
        <v>1.2310551351940348E-2</v>
      </c>
      <c r="E1260" s="260">
        <f>_xll.xlShmInterpRateFwd($E$3&amp;T(CalculationTrigger2),C1260,,5,C1261)</f>
        <v>1.2249496108124088E-2</v>
      </c>
      <c r="F1260" s="260">
        <f>_xll.xlShmInterpRateFwd($F$3&amp;T(CalculationTrigger2),C1260,,5,C1261)</f>
        <v>1.2072695133668191E-2</v>
      </c>
      <c r="G1260" s="268">
        <f t="shared" si="38"/>
        <v>0.61055243816259686</v>
      </c>
      <c r="H1260" s="275">
        <f t="shared" si="39"/>
        <v>1.7680097445589744</v>
      </c>
      <c r="I1260" s="250"/>
      <c r="J1260" s="251"/>
      <c r="K1260" s="251"/>
      <c r="L1260" s="251"/>
    </row>
    <row r="1261" spans="2:12" x14ac:dyDescent="0.2">
      <c r="B1261" s="112" t="s">
        <v>2</v>
      </c>
      <c r="C1261" s="113">
        <f>_xll.qlCalendarAdvance("TARGET",C1260,B1261,"mf")</f>
        <v>45288</v>
      </c>
      <c r="D1261" s="120">
        <f>_xll.xlShmInterpRateFwd($D$3&amp;T(CalculationTrigger2),C1261,,5,C1262)</f>
        <v>1.2352673862851427E-2</v>
      </c>
      <c r="E1261" s="260">
        <f>_xll.xlShmInterpRateFwd($E$3&amp;T(CalculationTrigger2),C1261,,5,C1262)</f>
        <v>1.2292320372791281E-2</v>
      </c>
      <c r="F1261" s="260">
        <f>_xll.xlShmInterpRateFwd($F$3&amp;T(CalculationTrigger2),C1261,,5,C1262)</f>
        <v>1.2113518925223008E-2</v>
      </c>
      <c r="G1261" s="268">
        <f t="shared" si="38"/>
        <v>0.60353490060146076</v>
      </c>
      <c r="H1261" s="275">
        <f t="shared" si="39"/>
        <v>1.7880144756827336</v>
      </c>
      <c r="I1261" s="250"/>
      <c r="J1261" s="251"/>
      <c r="K1261" s="251"/>
      <c r="L1261" s="251"/>
    </row>
    <row r="1262" spans="2:12" x14ac:dyDescent="0.2">
      <c r="B1262" s="112" t="s">
        <v>2</v>
      </c>
      <c r="C1262" s="113">
        <f>_xll.qlCalendarAdvance("TARGET",C1261,B1262,"mf")</f>
        <v>45295</v>
      </c>
      <c r="D1262" s="120">
        <f>_xll.xlShmInterpRateFwd($D$3&amp;T(CalculationTrigger2),C1262,,5,C1263)</f>
        <v>1.2394095886525893E-2</v>
      </c>
      <c r="E1262" s="260">
        <f>_xll.xlShmInterpRateFwd($E$3&amp;T(CalculationTrigger2),C1262,,5,C1263)</f>
        <v>1.2334528839191884E-2</v>
      </c>
      <c r="F1262" s="260">
        <f>_xll.xlShmInterpRateFwd($F$3&amp;T(CalculationTrigger2),C1262,,5,C1263)</f>
        <v>1.2153635668230847E-2</v>
      </c>
      <c r="G1262" s="268">
        <f t="shared" si="38"/>
        <v>0.59567047334009926</v>
      </c>
      <c r="H1262" s="275">
        <f t="shared" si="39"/>
        <v>1.8089317096103668</v>
      </c>
      <c r="I1262" s="250"/>
      <c r="J1262" s="251"/>
      <c r="K1262" s="251"/>
      <c r="L1262" s="251"/>
    </row>
    <row r="1263" spans="2:12" x14ac:dyDescent="0.2">
      <c r="B1263" s="112" t="s">
        <v>2</v>
      </c>
      <c r="C1263" s="113">
        <f>_xll.qlCalendarAdvance("TARGET",C1262,B1263,"mf")</f>
        <v>45302</v>
      </c>
      <c r="D1263" s="120">
        <f>_xll.xlShmInterpRateFwd($D$3&amp;T(CalculationTrigger2),C1263,,5,C1264)</f>
        <v>1.2434810077772269E-2</v>
      </c>
      <c r="E1263" s="260">
        <f>_xll.xlShmInterpRateFwd($E$3&amp;T(CalculationTrigger2),C1263,,5,C1264)</f>
        <v>1.2376115032706209E-2</v>
      </c>
      <c r="F1263" s="260">
        <f>_xll.xlShmInterpRateFwd($F$3&amp;T(CalculationTrigger2),C1263,,5,C1264)</f>
        <v>1.2193038009100409E-2</v>
      </c>
      <c r="G1263" s="268">
        <f t="shared" si="38"/>
        <v>0.58695045066059492</v>
      </c>
      <c r="H1263" s="275">
        <f t="shared" si="39"/>
        <v>1.8307702360579985</v>
      </c>
      <c r="I1263" s="250"/>
      <c r="J1263" s="251"/>
      <c r="K1263" s="251"/>
      <c r="L1263" s="251"/>
    </row>
    <row r="1264" spans="2:12" x14ac:dyDescent="0.2">
      <c r="B1264" s="112" t="s">
        <v>2</v>
      </c>
      <c r="C1264" s="113">
        <f>_xll.qlCalendarAdvance("TARGET",C1263,B1264,"mf")</f>
        <v>45309</v>
      </c>
      <c r="D1264" s="120">
        <f>_xll.xlShmInterpRateFwd($D$3&amp;T(CalculationTrigger2),C1264,,5,C1265)</f>
        <v>1.2474809091433638E-2</v>
      </c>
      <c r="E1264" s="260">
        <f>_xll.xlShmInterpRateFwd($E$3&amp;T(CalculationTrigger2),C1264,,5,C1265)</f>
        <v>1.2417072478729094E-2</v>
      </c>
      <c r="F1264" s="260">
        <f>_xll.xlShmInterpRateFwd($F$3&amp;T(CalculationTrigger2),C1264,,5,C1265)</f>
        <v>1.2231718594248488E-2</v>
      </c>
      <c r="G1264" s="268">
        <f t="shared" si="38"/>
        <v>0.57736612704544288</v>
      </c>
      <c r="H1264" s="275">
        <f t="shared" si="39"/>
        <v>1.8535388448060601</v>
      </c>
      <c r="I1264" s="250"/>
      <c r="J1264" s="251"/>
      <c r="K1264" s="251"/>
      <c r="L1264" s="251"/>
    </row>
    <row r="1265" spans="2:12" x14ac:dyDescent="0.2">
      <c r="B1265" s="112" t="s">
        <v>2</v>
      </c>
      <c r="C1265" s="113">
        <f>_xll.qlCalendarAdvance("TARGET",C1264,B1265,"mf")</f>
        <v>45316</v>
      </c>
      <c r="D1265" s="120">
        <f>_xll.xlShmInterpRateFwd($D$3&amp;T(CalculationTrigger2),C1265,,5,C1266)</f>
        <v>1.2514085582343301E-2</v>
      </c>
      <c r="E1265" s="260">
        <f>_xll.xlShmInterpRateFwd($E$3&amp;T(CalculationTrigger2),C1265,,5,C1266)</f>
        <v>1.2457394702619341E-2</v>
      </c>
      <c r="F1265" s="260">
        <f>_xll.xlShmInterpRateFwd($F$3&amp;T(CalculationTrigger2),C1265,,5,C1266)</f>
        <v>1.2269670070090407E-2</v>
      </c>
      <c r="G1265" s="268">
        <f t="shared" si="38"/>
        <v>0.56690879723960208</v>
      </c>
      <c r="H1265" s="275">
        <f t="shared" si="39"/>
        <v>1.8772463252893397</v>
      </c>
      <c r="I1265" s="250"/>
      <c r="J1265" s="251"/>
      <c r="K1265" s="251"/>
      <c r="L1265" s="251"/>
    </row>
    <row r="1266" spans="2:12" x14ac:dyDescent="0.2">
      <c r="B1266" s="112" t="s">
        <v>2</v>
      </c>
      <c r="C1266" s="113">
        <f>_xll.qlCalendarAdvance("TARGET",C1265,B1266,"mf")</f>
        <v>45323</v>
      </c>
      <c r="D1266" s="120">
        <f>_xll.xlShmInterpRateFwd($D$3&amp;T(CalculationTrigger2),C1266,,5,C1267)</f>
        <v>1.2552632205349978E-2</v>
      </c>
      <c r="E1266" s="260">
        <f>_xll.xlShmInterpRateFwd($E$3&amp;T(CalculationTrigger2),C1266,,5,C1267)</f>
        <v>1.2497075229776586E-2</v>
      </c>
      <c r="F1266" s="260">
        <f>_xll.xlShmInterpRateFwd($F$3&amp;T(CalculationTrigger2),C1266,,5,C1267)</f>
        <v>1.2306885083071034E-2</v>
      </c>
      <c r="G1266" s="268">
        <f t="shared" si="38"/>
        <v>0.55556975573391176</v>
      </c>
      <c r="H1266" s="275">
        <f t="shared" si="39"/>
        <v>1.9019014670555203</v>
      </c>
      <c r="I1266" s="250"/>
      <c r="J1266" s="251"/>
      <c r="K1266" s="251"/>
      <c r="L1266" s="251"/>
    </row>
    <row r="1267" spans="2:12" x14ac:dyDescent="0.2">
      <c r="B1267" s="112" t="s">
        <v>2</v>
      </c>
      <c r="C1267" s="113">
        <f>_xll.qlCalendarAdvance("TARGET",C1266,B1267,"mf")</f>
        <v>45330</v>
      </c>
      <c r="D1267" s="120">
        <f>_xll.xlShmInterpRateFwd($D$3&amp;T(CalculationTrigger2),C1267,,5,C1268)</f>
        <v>1.2590441615314054E-2</v>
      </c>
      <c r="E1267" s="260">
        <f>_xll.xlShmInterpRateFwd($E$3&amp;T(CalculationTrigger2),C1267,,5,C1268)</f>
        <v>1.2536107585579163E-2</v>
      </c>
      <c r="F1267" s="260">
        <f>_xll.xlShmInterpRateFwd($F$3&amp;T(CalculationTrigger2),C1267,,5,C1268)</f>
        <v>1.2343356279614704E-2</v>
      </c>
      <c r="G1267" s="268">
        <f t="shared" si="38"/>
        <v>0.54334029734891265</v>
      </c>
      <c r="H1267" s="275">
        <f t="shared" si="39"/>
        <v>1.9275130596445831</v>
      </c>
      <c r="I1267" s="250"/>
      <c r="J1267" s="251"/>
      <c r="K1267" s="251"/>
      <c r="L1267" s="251"/>
    </row>
    <row r="1268" spans="2:12" x14ac:dyDescent="0.2">
      <c r="B1268" s="112" t="s">
        <v>2</v>
      </c>
      <c r="C1268" s="113">
        <f>_xll.qlCalendarAdvance("TARGET",C1267,B1268,"mf")</f>
        <v>45337</v>
      </c>
      <c r="D1268" s="120">
        <f>_xll.xlShmInterpRateFwd($D$3&amp;T(CalculationTrigger2),C1268,,5,C1269)</f>
        <v>1.2627506467092276E-2</v>
      </c>
      <c r="E1268" s="260">
        <f>_xll.xlShmInterpRateFwd($E$3&amp;T(CalculationTrigger2),C1268,,5,C1269)</f>
        <v>1.2574485295426241E-2</v>
      </c>
      <c r="F1268" s="260">
        <f>_xll.xlShmInterpRateFwd($F$3&amp;T(CalculationTrigger2),C1268,,5,C1269)</f>
        <v>1.2379076306179453E-2</v>
      </c>
      <c r="G1268" s="268">
        <f t="shared" si="38"/>
        <v>0.53021171666035871</v>
      </c>
      <c r="H1268" s="275">
        <f t="shared" si="39"/>
        <v>1.95408989246788</v>
      </c>
      <c r="I1268" s="250"/>
      <c r="J1268" s="251"/>
      <c r="K1268" s="251"/>
      <c r="L1268" s="251"/>
    </row>
    <row r="1269" spans="2:12" x14ac:dyDescent="0.2">
      <c r="B1269" s="112" t="s">
        <v>2</v>
      </c>
      <c r="C1269" s="113">
        <f>_xll.qlCalendarAdvance("TARGET",C1268,B1269,"mf")</f>
        <v>45344</v>
      </c>
      <c r="D1269" s="120">
        <f>_xll.xlShmInterpRateFwd($D$3&amp;T(CalculationTrigger2),C1269,,5,C1270)</f>
        <v>1.2663819415568793E-2</v>
      </c>
      <c r="E1269" s="260">
        <f>_xll.xlShmInterpRateFwd($E$3&amp;T(CalculationTrigger2),C1269,,5,C1270)</f>
        <v>1.261220188471629E-2</v>
      </c>
      <c r="F1269" s="260">
        <f>_xll.xlShmInterpRateFwd($F$3&amp;T(CalculationTrigger2),C1269,,5,C1270)</f>
        <v>1.2414037809247519E-2</v>
      </c>
      <c r="G1269" s="268">
        <f t="shared" si="38"/>
        <v>0.51617530852502913</v>
      </c>
      <c r="H1269" s="275">
        <f t="shared" si="39"/>
        <v>1.981640754687708</v>
      </c>
      <c r="I1269" s="250"/>
      <c r="J1269" s="251"/>
      <c r="K1269" s="251"/>
      <c r="L1269" s="251"/>
    </row>
    <row r="1270" spans="2:12" x14ac:dyDescent="0.2">
      <c r="B1270" s="112" t="s">
        <v>2</v>
      </c>
      <c r="C1270" s="113">
        <f>_xll.qlCalendarAdvance("TARGET",C1269,B1270,"mf")</f>
        <v>45351</v>
      </c>
      <c r="D1270" s="120">
        <f>_xll.xlShmInterpRateFwd($D$3&amp;T(CalculationTrigger2),C1270,,5,C1271)</f>
        <v>1.2699373115634094E-2</v>
      </c>
      <c r="E1270" s="260">
        <f>_xll.xlShmInterpRateFwd($E$3&amp;T(CalculationTrigger2),C1270,,5,C1271)</f>
        <v>1.2649250878854504E-2</v>
      </c>
      <c r="F1270" s="260">
        <f>_xll.xlShmInterpRateFwd($F$3&amp;T(CalculationTrigger2),C1270,,5,C1271)</f>
        <v>1.2448233435263783E-2</v>
      </c>
      <c r="G1270" s="268">
        <f t="shared" si="38"/>
        <v>0.5012223677959039</v>
      </c>
      <c r="H1270" s="275">
        <f t="shared" si="39"/>
        <v>2.0101744359072096</v>
      </c>
      <c r="I1270" s="250"/>
      <c r="J1270" s="251"/>
      <c r="K1270" s="251"/>
      <c r="L1270" s="251"/>
    </row>
    <row r="1271" spans="2:12" x14ac:dyDescent="0.2">
      <c r="B1271" s="112" t="s">
        <v>2</v>
      </c>
      <c r="C1271" s="113">
        <f>_xll.qlCalendarAdvance("TARGET",C1270,B1271,"mf")</f>
        <v>45358</v>
      </c>
      <c r="D1271" s="120">
        <f>_xll.xlShmInterpRateFwd($D$3&amp;T(CalculationTrigger2),C1271,,5,C1272)</f>
        <v>1.2734160222181351E-2</v>
      </c>
      <c r="E1271" s="260">
        <f>_xll.xlShmInterpRateFwd($E$3&amp;T(CalculationTrigger2),C1271,,5,C1272)</f>
        <v>1.2685625803248645E-2</v>
      </c>
      <c r="F1271" s="260">
        <f>_xll.xlShmInterpRateFwd($F$3&amp;T(CalculationTrigger2),C1271,,5,C1272)</f>
        <v>1.2481655830747944E-2</v>
      </c>
      <c r="G1271" s="268">
        <f t="shared" si="38"/>
        <v>0.48534418932705614</v>
      </c>
      <c r="H1271" s="275">
        <f t="shared" si="39"/>
        <v>2.039699725007015</v>
      </c>
      <c r="I1271" s="250"/>
      <c r="J1271" s="251"/>
      <c r="K1271" s="251"/>
      <c r="L1271" s="251"/>
    </row>
    <row r="1272" spans="2:12" x14ac:dyDescent="0.2">
      <c r="B1272" s="112" t="s">
        <v>2</v>
      </c>
      <c r="C1272" s="113">
        <f>_xll.qlCalendarAdvance("TARGET",C1271,B1272,"mf")</f>
        <v>45365</v>
      </c>
      <c r="D1272" s="120">
        <f>_xll.xlShmInterpRateFwd($D$3&amp;T(CalculationTrigger2),C1272,,5,C1273)</f>
        <v>1.2768173390125944E-2</v>
      </c>
      <c r="E1272" s="260">
        <f>_xll.xlShmInterpRateFwd($E$3&amp;T(CalculationTrigger2),C1272,,5,C1273)</f>
        <v>1.2721320183322303E-2</v>
      </c>
      <c r="F1272" s="260">
        <f>_xll.xlShmInterpRateFwd($F$3&amp;T(CalculationTrigger2),C1272,,5,C1273)</f>
        <v>1.2514297642198241E-2</v>
      </c>
      <c r="G1272" s="268">
        <f t="shared" si="38"/>
        <v>0.46853206803641401</v>
      </c>
      <c r="H1272" s="275">
        <f t="shared" si="39"/>
        <v>2.0702254112406164</v>
      </c>
      <c r="I1272" s="250"/>
      <c r="J1272" s="251"/>
      <c r="K1272" s="251"/>
      <c r="L1272" s="251"/>
    </row>
    <row r="1273" spans="2:12" x14ac:dyDescent="0.2">
      <c r="B1273" s="112" t="s">
        <v>2</v>
      </c>
      <c r="C1273" s="113">
        <f>_xll.qlCalendarAdvance("TARGET",C1272,B1273,"mf")</f>
        <v>45372</v>
      </c>
      <c r="D1273" s="120">
        <f>_xll.xlShmInterpRateFwd($D$3&amp;T(CalculationTrigger2),C1273,,5,C1274)</f>
        <v>1.2801405274401828E-2</v>
      </c>
      <c r="E1273" s="260">
        <f>_xll.xlShmInterpRateFwd($E$3&amp;T(CalculationTrigger2),C1273,,5,C1274)</f>
        <v>1.2756327544510787E-2</v>
      </c>
      <c r="F1273" s="260">
        <f>_xll.xlShmInterpRateFwd($F$3&amp;T(CalculationTrigger2),C1273,,5,C1274)</f>
        <v>1.2546151516122594E-2</v>
      </c>
      <c r="G1273" s="268">
        <f t="shared" si="38"/>
        <v>0.45077729891040974</v>
      </c>
      <c r="H1273" s="275">
        <f t="shared" si="39"/>
        <v>2.1017602838819225</v>
      </c>
      <c r="I1273" s="250"/>
      <c r="J1273" s="251"/>
      <c r="K1273" s="251"/>
      <c r="L1273" s="251"/>
    </row>
    <row r="1274" spans="2:12" x14ac:dyDescent="0.2">
      <c r="B1274" s="112" t="s">
        <v>2</v>
      </c>
      <c r="C1274" s="113">
        <f>_xll.qlCalendarAdvance("TARGET",C1273,B1274,"mf")</f>
        <v>45379</v>
      </c>
      <c r="D1274" s="120">
        <f>_xll.xlShmInterpRateFwd($D$3&amp;T(CalculationTrigger2),C1274,,5,C1275)</f>
        <v>1.2833848529952141E-2</v>
      </c>
      <c r="E1274" s="260">
        <f>_xll.xlShmInterpRateFwd($E$3&amp;T(CalculationTrigger2),C1274,,5,C1275)</f>
        <v>1.279064141223385E-2</v>
      </c>
      <c r="F1274" s="260">
        <f>_xll.xlShmInterpRateFwd($F$3&amp;T(CalculationTrigger2),C1274,,5,C1275)</f>
        <v>1.2577210099087152E-2</v>
      </c>
      <c r="G1274" s="268">
        <f t="shared" si="38"/>
        <v>0.43207117718291677</v>
      </c>
      <c r="H1274" s="275">
        <f t="shared" si="39"/>
        <v>2.1343131314669783</v>
      </c>
      <c r="I1274" s="250"/>
      <c r="J1274" s="251"/>
      <c r="K1274" s="251"/>
      <c r="L1274" s="251"/>
    </row>
    <row r="1275" spans="2:12" x14ac:dyDescent="0.2">
      <c r="B1275" s="112" t="s">
        <v>2</v>
      </c>
      <c r="C1275" s="113">
        <f>_xll.qlCalendarAdvance("TARGET",C1274,B1275,"mf")</f>
        <v>45386</v>
      </c>
      <c r="D1275" s="120">
        <f>_xll.xlShmInterpRateFwd($D$3&amp;T(CalculationTrigger2),C1275,,5,C1276)</f>
        <v>1.2869991959596511E-2</v>
      </c>
      <c r="E1275" s="260">
        <f>_xll.xlShmInterpRateFwd($E$3&amp;T(CalculationTrigger2),C1275,,5,C1276)</f>
        <v>1.2828712439155678E-2</v>
      </c>
      <c r="F1275" s="260">
        <f>_xll.xlShmInterpRateFwd($F$3&amp;T(CalculationTrigger2),C1275,,5,C1276)</f>
        <v>1.2612006996483807E-2</v>
      </c>
      <c r="G1275" s="268">
        <f t="shared" si="38"/>
        <v>0.41279520440832762</v>
      </c>
      <c r="H1275" s="275">
        <f t="shared" si="39"/>
        <v>2.1670544267187073</v>
      </c>
      <c r="I1275" s="250"/>
      <c r="J1275" s="251"/>
      <c r="K1275" s="251"/>
      <c r="L1275" s="251"/>
    </row>
    <row r="1276" spans="2:12" x14ac:dyDescent="0.2">
      <c r="B1276" s="112" t="s">
        <v>2</v>
      </c>
      <c r="C1276" s="113">
        <f>_xll.qlCalendarAdvance("TARGET",C1275,B1276,"mf")</f>
        <v>45393</v>
      </c>
      <c r="D1276" s="120">
        <f>_xll.xlShmInterpRateFwd($D$3&amp;T(CalculationTrigger2),C1276,,5,C1277)</f>
        <v>1.2913388777423436E-2</v>
      </c>
      <c r="E1276" s="260">
        <f>_xll.xlShmInterpRateFwd($E$3&amp;T(CalculationTrigger2),C1276,,5,C1277)</f>
        <v>1.2873976290320893E-2</v>
      </c>
      <c r="F1276" s="260">
        <f>_xll.xlShmInterpRateFwd($F$3&amp;T(CalculationTrigger2),C1276,,5,C1277)</f>
        <v>1.2654125272286347E-2</v>
      </c>
      <c r="G1276" s="268">
        <f t="shared" si="38"/>
        <v>0.39412487102543148</v>
      </c>
      <c r="H1276" s="275">
        <f t="shared" si="39"/>
        <v>2.1985101803454614</v>
      </c>
      <c r="I1276" s="250"/>
      <c r="J1276" s="251"/>
      <c r="K1276" s="251"/>
      <c r="L1276" s="251"/>
    </row>
    <row r="1277" spans="2:12" x14ac:dyDescent="0.2">
      <c r="B1277" s="112" t="s">
        <v>2</v>
      </c>
      <c r="C1277" s="113">
        <f>_xll.qlCalendarAdvance("TARGET",C1276,B1277,"mf")</f>
        <v>45400</v>
      </c>
      <c r="D1277" s="120">
        <f>_xll.xlShmInterpRateFwd($D$3&amp;T(CalculationTrigger2),C1277,,5,C1278)</f>
        <v>1.295686450494541E-2</v>
      </c>
      <c r="E1277" s="260">
        <f>_xll.xlShmInterpRateFwd($E$3&amp;T(CalculationTrigger2),C1277,,5,C1278)</f>
        <v>1.2919256216276129E-2</v>
      </c>
      <c r="F1277" s="260">
        <f>_xll.xlShmInterpRateFwd($F$3&amp;T(CalculationTrigger2),C1277,,5,C1278)</f>
        <v>1.2696314806052527E-2</v>
      </c>
      <c r="G1277" s="268">
        <f t="shared" si="38"/>
        <v>0.37608288669280926</v>
      </c>
      <c r="H1277" s="275">
        <f t="shared" si="39"/>
        <v>2.2294141022360243</v>
      </c>
      <c r="I1277" s="250"/>
      <c r="J1277" s="251"/>
      <c r="K1277" s="251"/>
      <c r="L1277" s="251"/>
    </row>
    <row r="1278" spans="2:12" x14ac:dyDescent="0.2">
      <c r="B1278" s="112" t="s">
        <v>2</v>
      </c>
      <c r="C1278" s="113">
        <f>_xll.qlCalendarAdvance("TARGET",C1277,B1278,"mf")</f>
        <v>45407</v>
      </c>
      <c r="D1278" s="120">
        <f>_xll.xlShmInterpRateFwd($D$3&amp;T(CalculationTrigger2),C1278,,5,C1279)</f>
        <v>1.3000296694679454E-2</v>
      </c>
      <c r="E1278" s="260">
        <f>_xll.xlShmInterpRateFwd($E$3&amp;T(CalculationTrigger2),C1278,,5,C1279)</f>
        <v>1.2964429466149405E-2</v>
      </c>
      <c r="F1278" s="260">
        <f>_xll.xlShmInterpRateFwd($F$3&amp;T(CalculationTrigger2),C1278,,5,C1279)</f>
        <v>1.2738451854951505E-2</v>
      </c>
      <c r="G1278" s="268">
        <f t="shared" si="38"/>
        <v>0.35867228530049244</v>
      </c>
      <c r="H1278" s="275">
        <f t="shared" si="39"/>
        <v>2.2597761119790007</v>
      </c>
      <c r="I1278" s="250"/>
      <c r="J1278" s="251"/>
      <c r="K1278" s="251"/>
      <c r="L1278" s="251"/>
    </row>
    <row r="1279" spans="2:12" x14ac:dyDescent="0.2">
      <c r="B1279" s="112" t="s">
        <v>2</v>
      </c>
      <c r="C1279" s="113">
        <f>_xll.qlCalendarAdvance("TARGET",C1278,B1279,"mf")</f>
        <v>45414</v>
      </c>
      <c r="D1279" s="120">
        <f>_xll.xlShmInterpRateFwd($D$3&amp;T(CalculationTrigger2),C1279,,5,C1280)</f>
        <v>1.3043685211346146E-2</v>
      </c>
      <c r="E1279" s="260">
        <f>_xll.xlShmInterpRateFwd($E$3&amp;T(CalculationTrigger2),C1279,,5,C1280)</f>
        <v>1.3009495054865854E-2</v>
      </c>
      <c r="F1279" s="260">
        <f>_xll.xlShmInterpRateFwd($F$3&amp;T(CalculationTrigger2),C1279,,5,C1280)</f>
        <v>1.2780536240495837E-2</v>
      </c>
      <c r="G1279" s="268">
        <f t="shared" si="38"/>
        <v>0.34190156480292178</v>
      </c>
      <c r="H1279" s="275">
        <f t="shared" si="39"/>
        <v>2.2895881437001719</v>
      </c>
      <c r="I1279" s="250"/>
      <c r="J1279" s="251"/>
      <c r="K1279" s="251"/>
      <c r="L1279" s="251"/>
    </row>
    <row r="1280" spans="2:12" x14ac:dyDescent="0.2">
      <c r="B1280" s="112" t="s">
        <v>2</v>
      </c>
      <c r="C1280" s="113">
        <f>_xll.qlCalendarAdvance("TARGET",C1279,B1280,"mf")</f>
        <v>45421</v>
      </c>
      <c r="D1280" s="120">
        <f>_xll.xlShmInterpRateFwd($D$3&amp;T(CalculationTrigger2),C1280,,5,C1281)</f>
        <v>1.3087029919705933E-2</v>
      </c>
      <c r="E1280" s="260">
        <f>_xll.xlShmInterpRateFwd($E$3&amp;T(CalculationTrigger2),C1280,,5,C1281)</f>
        <v>1.3054451997293005E-2</v>
      </c>
      <c r="F1280" s="260">
        <f>_xll.xlShmInterpRateFwd($F$3&amp;T(CalculationTrigger2),C1280,,5,C1281)</f>
        <v>1.2822567784226217E-2</v>
      </c>
      <c r="G1280" s="268">
        <f t="shared" si="38"/>
        <v>0.3257792241292794</v>
      </c>
      <c r="H1280" s="275">
        <f t="shared" si="39"/>
        <v>2.318842130667881</v>
      </c>
      <c r="I1280" s="250"/>
      <c r="J1280" s="251"/>
      <c r="K1280" s="251"/>
      <c r="L1280" s="251"/>
    </row>
    <row r="1281" spans="2:12" x14ac:dyDescent="0.2">
      <c r="B1281" s="112" t="s">
        <v>2</v>
      </c>
      <c r="C1281" s="113">
        <f>_xll.qlCalendarAdvance("TARGET",C1280,B1281,"mf")</f>
        <v>45428</v>
      </c>
      <c r="D1281" s="120">
        <f>_xll.xlShmInterpRateFwd($D$3&amp;T(CalculationTrigger2),C1281,,5,C1282)</f>
        <v>1.3130330684483825E-2</v>
      </c>
      <c r="E1281" s="260">
        <f>_xll.xlShmInterpRateFwd($E$3&amp;T(CalculationTrigger2),C1281,,5,C1282)</f>
        <v>1.3099299308356651E-2</v>
      </c>
      <c r="F1281" s="260">
        <f>_xll.xlShmInterpRateFwd($F$3&amp;T(CalculationTrigger2),C1281,,5,C1282)</f>
        <v>1.2864546307653539E-2</v>
      </c>
      <c r="G1281" s="268">
        <f t="shared" si="38"/>
        <v>0.31031376127173615</v>
      </c>
      <c r="H1281" s="275">
        <f t="shared" si="39"/>
        <v>2.3475300070311191</v>
      </c>
      <c r="I1281" s="250"/>
      <c r="J1281" s="251"/>
      <c r="K1281" s="251"/>
      <c r="L1281" s="251"/>
    </row>
    <row r="1282" spans="2:12" x14ac:dyDescent="0.2">
      <c r="B1282" s="112" t="s">
        <v>2</v>
      </c>
      <c r="C1282" s="113">
        <f>_xll.qlCalendarAdvance("TARGET",C1281,B1282,"mf")</f>
        <v>45435</v>
      </c>
      <c r="D1282" s="120">
        <f>_xll.xlShmInterpRateFwd($D$3&amp;T(CalculationTrigger2),C1282,,5,C1283)</f>
        <v>1.3173587370433119E-2</v>
      </c>
      <c r="E1282" s="260">
        <f>_xll.xlShmInterpRateFwd($E$3&amp;T(CalculationTrigger2),C1282,,5,C1283)</f>
        <v>1.3144036002925069E-2</v>
      </c>
      <c r="F1282" s="260">
        <f>_xll.xlShmInterpRateFwd($F$3&amp;T(CalculationTrigger2),C1282,,5,C1283)</f>
        <v>1.2906471632316842E-2</v>
      </c>
      <c r="G1282" s="268">
        <f t="shared" si="38"/>
        <v>0.2955136750804922</v>
      </c>
      <c r="H1282" s="275">
        <f t="shared" si="39"/>
        <v>2.3756437060822728</v>
      </c>
      <c r="I1282" s="250"/>
      <c r="J1282" s="251"/>
      <c r="K1282" s="251"/>
      <c r="L1282" s="251"/>
    </row>
    <row r="1283" spans="2:12" x14ac:dyDescent="0.2">
      <c r="B1283" s="112" t="s">
        <v>2</v>
      </c>
      <c r="C1283" s="113">
        <f>_xll.qlCalendarAdvance("TARGET",C1282,B1283,"mf")</f>
        <v>45442</v>
      </c>
      <c r="D1283" s="120">
        <f>_xll.xlShmInterpRateFwd($D$3&amp;T(CalculationTrigger2),C1283,,5,C1284)</f>
        <v>1.321679984227748E-2</v>
      </c>
      <c r="E1283" s="260">
        <f>_xll.xlShmInterpRateFwd($E$3&amp;T(CalculationTrigger2),C1283,,5,C1284)</f>
        <v>1.3188661095907503E-2</v>
      </c>
      <c r="F1283" s="260">
        <f>_xll.xlShmInterpRateFwd($F$3&amp;T(CalculationTrigger2),C1283,,5,C1284)</f>
        <v>1.2948343579742753E-2</v>
      </c>
      <c r="G1283" s="268">
        <f t="shared" si="38"/>
        <v>0.28138746369976708</v>
      </c>
      <c r="H1283" s="275">
        <f t="shared" si="39"/>
        <v>2.4031751616475012</v>
      </c>
      <c r="I1283" s="250"/>
      <c r="J1283" s="251"/>
      <c r="K1283" s="251"/>
      <c r="L1283" s="251"/>
    </row>
    <row r="1284" spans="2:12" x14ac:dyDescent="0.2">
      <c r="B1284" s="112" t="s">
        <v>2</v>
      </c>
      <c r="C1284" s="113">
        <f>_xll.qlCalendarAdvance("TARGET",C1283,B1284,"mf")</f>
        <v>45449</v>
      </c>
      <c r="D1284" s="120">
        <f>_xll.xlShmInterpRateFwd($D$3&amp;T(CalculationTrigger2),C1284,,5,C1285)</f>
        <v>1.325996796475728E-2</v>
      </c>
      <c r="E1284" s="260">
        <f>_xll.xlShmInterpRateFwd($E$3&amp;T(CalculationTrigger2),C1284,,5,C1285)</f>
        <v>1.3233173602184723E-2</v>
      </c>
      <c r="F1284" s="260">
        <f>_xll.xlShmInterpRateFwd($F$3&amp;T(CalculationTrigger2),C1284,,5,C1285)</f>
        <v>1.2990161971457087E-2</v>
      </c>
      <c r="G1284" s="268">
        <f t="shared" si="38"/>
        <v>0.26794362572557173</v>
      </c>
      <c r="H1284" s="275">
        <f t="shared" si="39"/>
        <v>2.4301163072763634</v>
      </c>
      <c r="I1284" s="250"/>
      <c r="J1284" s="251"/>
      <c r="K1284" s="251"/>
      <c r="L1284" s="251"/>
    </row>
    <row r="1285" spans="2:12" x14ac:dyDescent="0.2">
      <c r="B1285" s="112" t="s">
        <v>2</v>
      </c>
      <c r="C1285" s="113">
        <f>_xll.qlCalendarAdvance("TARGET",C1284,B1285,"mf")</f>
        <v>45456</v>
      </c>
      <c r="D1285" s="120">
        <f>_xll.xlShmInterpRateFwd($D$3&amp;T(CalculationTrigger2),C1285,,5,C1286)</f>
        <v>1.3303091602623798E-2</v>
      </c>
      <c r="E1285" s="260">
        <f>_xll.xlShmInterpRateFwd($E$3&amp;T(CalculationTrigger2),C1285,,5,C1286)</f>
        <v>1.327757253663801E-2</v>
      </c>
      <c r="F1285" s="260">
        <f>_xll.xlShmInterpRateFwd($F$3&amp;T(CalculationTrigger2),C1285,,5,C1286)</f>
        <v>1.3031926628967459E-2</v>
      </c>
      <c r="G1285" s="268">
        <f t="shared" ref="G1285:G1348" si="40">(D1285-E1285)*10000</f>
        <v>0.25519065985787903</v>
      </c>
      <c r="H1285" s="275">
        <f t="shared" ref="H1285:H1348" si="41">(E1285-F1285)*10000</f>
        <v>2.4564590767055074</v>
      </c>
      <c r="I1285" s="250"/>
      <c r="J1285" s="251"/>
      <c r="K1285" s="251"/>
      <c r="L1285" s="251"/>
    </row>
    <row r="1286" spans="2:12" x14ac:dyDescent="0.2">
      <c r="B1286" s="112" t="s">
        <v>2</v>
      </c>
      <c r="C1286" s="113">
        <f>_xll.qlCalendarAdvance("TARGET",C1285,B1286,"mf")</f>
        <v>45463</v>
      </c>
      <c r="D1286" s="120">
        <f>_xll.xlShmInterpRateFwd($D$3&amp;T(CalculationTrigger2),C1286,,5,C1287)</f>
        <v>1.3346170620604491E-2</v>
      </c>
      <c r="E1286" s="260">
        <f>_xll.xlShmInterpRateFwd($E$3&amp;T(CalculationTrigger2),C1286,,5,C1287)</f>
        <v>1.332185691416079E-2</v>
      </c>
      <c r="F1286" s="260">
        <f>_xll.xlShmInterpRateFwd($F$3&amp;T(CalculationTrigger2),C1286,,5,C1287)</f>
        <v>1.3073637373832811E-2</v>
      </c>
      <c r="G1286" s="268">
        <f t="shared" si="40"/>
        <v>0.24313706443700178</v>
      </c>
      <c r="H1286" s="275">
        <f t="shared" si="41"/>
        <v>2.4821954032797944</v>
      </c>
      <c r="I1286" s="250"/>
      <c r="J1286" s="251"/>
      <c r="K1286" s="251"/>
      <c r="L1286" s="251"/>
    </row>
    <row r="1287" spans="2:12" x14ac:dyDescent="0.2">
      <c r="B1287" s="112" t="s">
        <v>2</v>
      </c>
      <c r="C1287" s="113">
        <f>_xll.qlCalendarAdvance("TARGET",C1286,B1287,"mf")</f>
        <v>45470</v>
      </c>
      <c r="D1287" s="120">
        <f>_xll.xlShmInterpRateFwd($D$3&amp;T(CalculationTrigger2),C1287,,5,C1288)</f>
        <v>1.3389204883437724E-2</v>
      </c>
      <c r="E1287" s="260">
        <f>_xll.xlShmInterpRateFwd($E$3&amp;T(CalculationTrigger2),C1287,,5,C1288)</f>
        <v>1.3366025749629728E-2</v>
      </c>
      <c r="F1287" s="260">
        <f>_xll.xlShmInterpRateFwd($F$3&amp;T(CalculationTrigger2),C1287,,5,C1288)</f>
        <v>1.3115294027541767E-2</v>
      </c>
      <c r="G1287" s="268">
        <f t="shared" si="40"/>
        <v>0.23179133807995841</v>
      </c>
      <c r="H1287" s="275">
        <f t="shared" si="41"/>
        <v>2.5073172208796115</v>
      </c>
      <c r="I1287" s="250"/>
      <c r="J1287" s="251"/>
      <c r="K1287" s="251"/>
      <c r="L1287" s="251"/>
    </row>
    <row r="1288" spans="2:12" x14ac:dyDescent="0.2">
      <c r="B1288" s="112" t="s">
        <v>2</v>
      </c>
      <c r="C1288" s="113">
        <f>_xll.qlCalendarAdvance("TARGET",C1287,B1288,"mf")</f>
        <v>45477</v>
      </c>
      <c r="D1288" s="120">
        <f>_xll.xlShmInterpRateFwd($D$3&amp;T(CalculationTrigger2),C1288,,5,C1289)</f>
        <v>1.343219425586121E-2</v>
      </c>
      <c r="E1288" s="260">
        <f>_xll.xlShmInterpRateFwd($E$3&amp;T(CalculationTrigger2),C1288,,5,C1289)</f>
        <v>1.3410078057922128E-2</v>
      </c>
      <c r="F1288" s="260">
        <f>_xll.xlShmInterpRateFwd($F$3&amp;T(CalculationTrigger2),C1288,,5,C1289)</f>
        <v>1.3156896411640074E-2</v>
      </c>
      <c r="G1288" s="268">
        <f t="shared" si="40"/>
        <v>0.22116197939082635</v>
      </c>
      <c r="H1288" s="275">
        <f t="shared" si="41"/>
        <v>2.531816462820538</v>
      </c>
      <c r="I1288" s="250"/>
      <c r="J1288" s="251"/>
      <c r="K1288" s="251"/>
      <c r="L1288" s="251"/>
    </row>
    <row r="1289" spans="2:12" x14ac:dyDescent="0.2">
      <c r="B1289" s="112" t="s">
        <v>2</v>
      </c>
      <c r="C1289" s="113">
        <f>_xll.qlCalendarAdvance("TARGET",C1288,B1289,"mf")</f>
        <v>45484</v>
      </c>
      <c r="D1289" s="120">
        <f>_xll.xlShmInterpRateFwd($D$3&amp;T(CalculationTrigger2),C1289,,5,C1290)</f>
        <v>1.3475138602617787E-2</v>
      </c>
      <c r="E1289" s="260">
        <f>_xll.xlShmInterpRateFwd($E$3&amp;T(CalculationTrigger2),C1289,,5,C1290)</f>
        <v>1.3454012853904402E-2</v>
      </c>
      <c r="F1289" s="260">
        <f>_xll.xlShmInterpRateFwd($F$3&amp;T(CalculationTrigger2),C1289,,5,C1290)</f>
        <v>1.3198444347649507E-2</v>
      </c>
      <c r="G1289" s="268">
        <f t="shared" si="40"/>
        <v>0.21125748713385004</v>
      </c>
      <c r="H1289" s="275">
        <f t="shared" si="41"/>
        <v>2.5556850625489504</v>
      </c>
      <c r="I1289" s="250"/>
      <c r="J1289" s="251"/>
      <c r="K1289" s="251"/>
      <c r="L1289" s="251"/>
    </row>
    <row r="1290" spans="2:12" x14ac:dyDescent="0.2">
      <c r="B1290" s="112" t="s">
        <v>2</v>
      </c>
      <c r="C1290" s="113">
        <f>_xll.qlCalendarAdvance("TARGET",C1289,B1290,"mf")</f>
        <v>45491</v>
      </c>
      <c r="D1290" s="120">
        <f>_xll.xlShmInterpRateFwd($D$3&amp;T(CalculationTrigger2),C1290,,5,C1291)</f>
        <v>1.3518037788438055E-2</v>
      </c>
      <c r="E1290" s="260">
        <f>_xll.xlShmInterpRateFwd($E$3&amp;T(CalculationTrigger2),C1290,,5,C1291)</f>
        <v>1.3497829152466867E-2</v>
      </c>
      <c r="F1290" s="260">
        <f>_xll.xlShmInterpRateFwd($F$3&amp;T(CalculationTrigger2),C1290,,5,C1291)</f>
        <v>1.3239937657085251E-2</v>
      </c>
      <c r="G1290" s="268">
        <f t="shared" si="40"/>
        <v>0.20208635971187897</v>
      </c>
      <c r="H1290" s="275">
        <f t="shared" si="41"/>
        <v>2.578914953816156</v>
      </c>
      <c r="I1290" s="250"/>
      <c r="J1290" s="251"/>
      <c r="K1290" s="251"/>
      <c r="L1290" s="251"/>
    </row>
    <row r="1291" spans="2:12" x14ac:dyDescent="0.2">
      <c r="B1291" s="112" t="s">
        <v>2</v>
      </c>
      <c r="C1291" s="113">
        <f>_xll.qlCalendarAdvance("TARGET",C1290,B1291,"mf")</f>
        <v>45498</v>
      </c>
      <c r="D1291" s="120">
        <f>_xll.xlShmInterpRateFwd($D$3&amp;T(CalculationTrigger2),C1291,,5,C1292)</f>
        <v>1.3560891678057747E-2</v>
      </c>
      <c r="E1291" s="260">
        <f>_xll.xlShmInterpRateFwd($E$3&amp;T(CalculationTrigger2),C1291,,5,C1292)</f>
        <v>1.3541525968465874E-2</v>
      </c>
      <c r="F1291" s="260">
        <f>_xll.xlShmInterpRateFwd($F$3&amp;T(CalculationTrigger2),C1291,,5,C1292)</f>
        <v>1.3281376161479083E-2</v>
      </c>
      <c r="G1291" s="268">
        <f t="shared" si="40"/>
        <v>0.19365709591873462</v>
      </c>
      <c r="H1291" s="275">
        <f t="shared" si="41"/>
        <v>2.6014980698679109</v>
      </c>
      <c r="I1291" s="250"/>
      <c r="J1291" s="251"/>
      <c r="K1291" s="251"/>
      <c r="L1291" s="251"/>
    </row>
    <row r="1292" spans="2:12" x14ac:dyDescent="0.2">
      <c r="B1292" s="112" t="s">
        <v>2</v>
      </c>
      <c r="C1292" s="113">
        <f>_xll.qlCalendarAdvance("TARGET",C1291,B1292,"mf")</f>
        <v>45505</v>
      </c>
      <c r="D1292" s="120">
        <f>_xll.xlShmInterpRateFwd($D$3&amp;T(CalculationTrigger2),C1292,,5,C1293)</f>
        <v>1.3603700136217747E-2</v>
      </c>
      <c r="E1292" s="260">
        <f>_xll.xlShmInterpRateFwd($E$3&amp;T(CalculationTrigger2),C1292,,5,C1293)</f>
        <v>1.3585102316764384E-2</v>
      </c>
      <c r="F1292" s="260">
        <f>_xll.xlShmInterpRateFwd($F$3&amp;T(CalculationTrigger2),C1292,,5,C1293)</f>
        <v>1.3322759682350398E-2</v>
      </c>
      <c r="G1292" s="268">
        <f t="shared" si="40"/>
        <v>0.1859781945336321</v>
      </c>
      <c r="H1292" s="275">
        <f t="shared" si="41"/>
        <v>2.6234263441398538</v>
      </c>
      <c r="I1292" s="250"/>
      <c r="J1292" s="251"/>
      <c r="K1292" s="251"/>
      <c r="L1292" s="251"/>
    </row>
    <row r="1293" spans="2:12" x14ac:dyDescent="0.2">
      <c r="B1293" s="112" t="s">
        <v>2</v>
      </c>
      <c r="C1293" s="113">
        <f>_xll.qlCalendarAdvance("TARGET",C1292,B1293,"mf")</f>
        <v>45512</v>
      </c>
      <c r="D1293" s="120">
        <f>_xll.xlShmInterpRateFwd($D$3&amp;T(CalculationTrigger2),C1293,,5,C1294)</f>
        <v>1.3646463027640901E-2</v>
      </c>
      <c r="E1293" s="260">
        <f>_xll.xlShmInterpRateFwd($E$3&amp;T(CalculationTrigger2),C1293,,5,C1294)</f>
        <v>1.3628557212249402E-2</v>
      </c>
      <c r="F1293" s="260">
        <f>_xll.xlShmInterpRateFwd($F$3&amp;T(CalculationTrigger2),C1293,,5,C1294)</f>
        <v>1.3364088041212027E-2</v>
      </c>
      <c r="G1293" s="268">
        <f t="shared" si="40"/>
        <v>0.17905815391499463</v>
      </c>
      <c r="H1293" s="275">
        <f t="shared" si="41"/>
        <v>2.6446917103737504</v>
      </c>
      <c r="I1293" s="250"/>
      <c r="J1293" s="251"/>
      <c r="K1293" s="251"/>
      <c r="L1293" s="251"/>
    </row>
    <row r="1294" spans="2:12" x14ac:dyDescent="0.2">
      <c r="B1294" s="112" t="s">
        <v>2</v>
      </c>
      <c r="C1294" s="113">
        <f>_xll.qlCalendarAdvance("TARGET",C1293,B1294,"mf")</f>
        <v>45519</v>
      </c>
      <c r="D1294" s="120">
        <f>_xll.xlShmInterpRateFwd($D$3&amp;T(CalculationTrigger2),C1294,,5,C1295)</f>
        <v>1.3689180217084165E-2</v>
      </c>
      <c r="E1294" s="260">
        <f>_xll.xlShmInterpRateFwd($E$3&amp;T(CalculationTrigger2),C1294,,5,C1295)</f>
        <v>1.3671889669768301E-2</v>
      </c>
      <c r="F1294" s="260">
        <f>_xll.xlShmInterpRateFwd($F$3&amp;T(CalculationTrigger2),C1294,,5,C1295)</f>
        <v>1.3405361059604963E-2</v>
      </c>
      <c r="G1294" s="268">
        <f t="shared" si="40"/>
        <v>0.17290547315864171</v>
      </c>
      <c r="H1294" s="275">
        <f t="shared" si="41"/>
        <v>2.6652861016333853</v>
      </c>
      <c r="I1294" s="250"/>
      <c r="J1294" s="251"/>
      <c r="K1294" s="251"/>
      <c r="L1294" s="251"/>
    </row>
    <row r="1295" spans="2:12" x14ac:dyDescent="0.2">
      <c r="B1295" s="112" t="s">
        <v>2</v>
      </c>
      <c r="C1295" s="113">
        <f>_xll.qlCalendarAdvance("TARGET",C1294,B1295,"mf")</f>
        <v>45526</v>
      </c>
      <c r="D1295" s="120">
        <f>_xll.xlShmInterpRateFwd($D$3&amp;T(CalculationTrigger2),C1295,,5,C1296)</f>
        <v>1.3731851569263303E-2</v>
      </c>
      <c r="E1295" s="260">
        <f>_xll.xlShmInterpRateFwd($E$3&amp;T(CalculationTrigger2),C1295,,5,C1296)</f>
        <v>1.3715098704175213E-2</v>
      </c>
      <c r="F1295" s="260">
        <f>_xll.xlShmInterpRateFwd($F$3&amp;T(CalculationTrigger2),C1295,,5,C1296)</f>
        <v>1.3446578559028893E-2</v>
      </c>
      <c r="G1295" s="268">
        <f t="shared" si="40"/>
        <v>0.16752865088089791</v>
      </c>
      <c r="H1295" s="275">
        <f t="shared" si="41"/>
        <v>2.6852014514631986</v>
      </c>
      <c r="I1295" s="250"/>
      <c r="J1295" s="251"/>
      <c r="K1295" s="251"/>
      <c r="L1295" s="251"/>
    </row>
    <row r="1296" spans="2:12" x14ac:dyDescent="0.2">
      <c r="B1296" s="112" t="s">
        <v>2</v>
      </c>
      <c r="C1296" s="113">
        <f>_xll.qlCalendarAdvance("TARGET",C1295,B1296,"mf")</f>
        <v>45533</v>
      </c>
      <c r="D1296" s="120">
        <f>_xll.xlShmInterpRateFwd($D$3&amp;T(CalculationTrigger2),C1296,,5,C1297)</f>
        <v>1.3774476948922402E-2</v>
      </c>
      <c r="E1296" s="260">
        <f>_xll.xlShmInterpRateFwd($E$3&amp;T(CalculationTrigger2),C1296,,5,C1297)</f>
        <v>1.3758183330348445E-2</v>
      </c>
      <c r="F1296" s="260">
        <f>_xll.xlShmInterpRateFwd($F$3&amp;T(CalculationTrigger2),C1296,,5,C1297)</f>
        <v>1.3487740361029059E-2</v>
      </c>
      <c r="G1296" s="268">
        <f t="shared" si="40"/>
        <v>0.16293618573956503</v>
      </c>
      <c r="H1296" s="275">
        <f t="shared" si="41"/>
        <v>2.7044296931938612</v>
      </c>
      <c r="I1296" s="250"/>
      <c r="J1296" s="251"/>
      <c r="K1296" s="251"/>
      <c r="L1296" s="251"/>
    </row>
    <row r="1297" spans="2:12" x14ac:dyDescent="0.2">
      <c r="B1297" s="112" t="s">
        <v>2</v>
      </c>
      <c r="C1297" s="113">
        <f>_xll.qlCalendarAdvance("TARGET",C1296,B1297,"mf")</f>
        <v>45540</v>
      </c>
      <c r="D1297" s="120">
        <f>_xll.xlShmInterpRateFwd($D$3&amp;T(CalculationTrigger2),C1297,,5,C1298)</f>
        <v>1.3817056220799104E-2</v>
      </c>
      <c r="E1297" s="260">
        <f>_xll.xlShmInterpRateFwd($E$3&amp;T(CalculationTrigger2),C1297,,5,C1298)</f>
        <v>1.3801142563132612E-2</v>
      </c>
      <c r="F1297" s="260">
        <f>_xll.xlShmInterpRateFwd($F$3&amp;T(CalculationTrigger2),C1297,,5,C1298)</f>
        <v>1.35288462871036E-2</v>
      </c>
      <c r="G1297" s="268">
        <f t="shared" si="40"/>
        <v>0.1591365766649179</v>
      </c>
      <c r="H1297" s="275">
        <f t="shared" si="41"/>
        <v>2.7229627602901214</v>
      </c>
      <c r="I1297" s="250"/>
      <c r="J1297" s="251"/>
      <c r="K1297" s="251"/>
      <c r="L1297" s="251"/>
    </row>
    <row r="1298" spans="2:12" x14ac:dyDescent="0.2">
      <c r="B1298" s="112" t="s">
        <v>2</v>
      </c>
      <c r="C1298" s="113">
        <f>_xll.qlCalendarAdvance("TARGET",C1297,B1298,"mf")</f>
        <v>45547</v>
      </c>
      <c r="D1298" s="120">
        <f>_xll.xlShmInterpRateFwd($D$3&amp;T(CalculationTrigger2),C1298,,5,C1299)</f>
        <v>1.3859589249613051E-2</v>
      </c>
      <c r="E1298" s="260">
        <f>_xll.xlShmInterpRateFwd($E$3&amp;T(CalculationTrigger2),C1298,,5,C1299)</f>
        <v>1.3843975417367628E-2</v>
      </c>
      <c r="F1298" s="260">
        <f>_xll.xlShmInterpRateFwd($F$3&amp;T(CalculationTrigger2),C1298,,5,C1299)</f>
        <v>1.356989615878464E-2</v>
      </c>
      <c r="G1298" s="268">
        <f t="shared" si="40"/>
        <v>0.15613832245423009</v>
      </c>
      <c r="H1298" s="275">
        <f t="shared" si="41"/>
        <v>2.7407925858298836</v>
      </c>
      <c r="I1298" s="250"/>
      <c r="J1298" s="251"/>
      <c r="K1298" s="251"/>
      <c r="L1298" s="251"/>
    </row>
    <row r="1299" spans="2:12" x14ac:dyDescent="0.2">
      <c r="B1299" s="112" t="s">
        <v>2</v>
      </c>
      <c r="C1299" s="113">
        <f>_xll.qlCalendarAdvance("TARGET",C1298,B1299,"mf")</f>
        <v>45554</v>
      </c>
      <c r="D1299" s="120">
        <f>_xll.xlShmInterpRateFwd($D$3&amp;T(CalculationTrigger2),C1299,,5,C1300)</f>
        <v>1.3902075900112198E-2</v>
      </c>
      <c r="E1299" s="260">
        <f>_xll.xlShmInterpRateFwd($E$3&amp;T(CalculationTrigger2),C1299,,5,C1300)</f>
        <v>1.3886680907929326E-2</v>
      </c>
      <c r="F1299" s="260">
        <f>_xll.xlShmInterpRateFwd($F$3&amp;T(CalculationTrigger2),C1299,,5,C1300)</f>
        <v>1.3610889797591957E-2</v>
      </c>
      <c r="G1299" s="268">
        <f t="shared" si="40"/>
        <v>0.15394992182872491</v>
      </c>
      <c r="H1299" s="275">
        <f t="shared" si="41"/>
        <v>2.7579111033736865</v>
      </c>
      <c r="I1299" s="250"/>
      <c r="J1299" s="251"/>
      <c r="K1299" s="251"/>
      <c r="L1299" s="251"/>
    </row>
    <row r="1300" spans="2:12" x14ac:dyDescent="0.2">
      <c r="B1300" s="112" t="s">
        <v>2</v>
      </c>
      <c r="C1300" s="113">
        <f>_xll.qlCalendarAdvance("TARGET",C1299,B1300,"mf")</f>
        <v>45561</v>
      </c>
      <c r="D1300" s="120">
        <f>_xll.xlShmInterpRateFwd($D$3&amp;T(CalculationTrigger2),C1300,,5,C1301)</f>
        <v>1.3944516037020708E-2</v>
      </c>
      <c r="E1300" s="260">
        <f>_xll.xlShmInterpRateFwd($E$3&amp;T(CalculationTrigger2),C1300,,5,C1301)</f>
        <v>1.3929258049648391E-2</v>
      </c>
      <c r="F1300" s="260">
        <f>_xll.xlShmInterpRateFwd($F$3&amp;T(CalculationTrigger2),C1300,,5,C1301)</f>
        <v>1.3651827025032991E-2</v>
      </c>
      <c r="G1300" s="268">
        <f t="shared" si="40"/>
        <v>0.15257987372317011</v>
      </c>
      <c r="H1300" s="275">
        <f t="shared" si="41"/>
        <v>2.7743102461539983</v>
      </c>
      <c r="I1300" s="250"/>
      <c r="J1300" s="251"/>
      <c r="K1300" s="251"/>
      <c r="L1300" s="251"/>
    </row>
    <row r="1301" spans="2:12" x14ac:dyDescent="0.2">
      <c r="B1301" s="112" t="s">
        <v>2</v>
      </c>
      <c r="C1301" s="113">
        <f>_xll.qlCalendarAdvance("TARGET",C1300,B1301,"mf")</f>
        <v>45568</v>
      </c>
      <c r="D1301" s="120">
        <f>_xll.xlShmInterpRateFwd($D$3&amp;T(CalculationTrigger2),C1301,,5,C1302)</f>
        <v>1.3986909525079482E-2</v>
      </c>
      <c r="E1301" s="260">
        <f>_xll.xlShmInterpRateFwd($E$3&amp;T(CalculationTrigger2),C1301,,5,C1302)</f>
        <v>1.3971705857385717E-2</v>
      </c>
      <c r="F1301" s="260">
        <f>_xll.xlShmInterpRateFwd($F$3&amp;T(CalculationTrigger2),C1301,,5,C1302)</f>
        <v>1.3692707662649175E-2</v>
      </c>
      <c r="G1301" s="268">
        <f t="shared" si="40"/>
        <v>0.15203667693764952</v>
      </c>
      <c r="H1301" s="275">
        <f t="shared" si="41"/>
        <v>2.789981947365419</v>
      </c>
      <c r="I1301" s="250"/>
      <c r="J1301" s="251"/>
      <c r="K1301" s="251"/>
      <c r="L1301" s="251"/>
    </row>
    <row r="1302" spans="2:12" x14ac:dyDescent="0.2">
      <c r="B1302" s="112" t="s">
        <v>2</v>
      </c>
      <c r="C1302" s="113">
        <f>_xll.qlCalendarAdvance("TARGET",C1301,B1302,"mf")</f>
        <v>45575</v>
      </c>
      <c r="D1302" s="120">
        <f>_xll.xlShmInterpRateFwd($D$3&amp;T(CalculationTrigger2),C1302,,5,C1303)</f>
        <v>1.402925622901721E-2</v>
      </c>
      <c r="E1302" s="260">
        <f>_xll.xlShmInterpRateFwd($E$3&amp;T(CalculationTrigger2),C1302,,5,C1303)</f>
        <v>1.4014023345974532E-2</v>
      </c>
      <c r="F1302" s="260">
        <f>_xll.xlShmInterpRateFwd($F$3&amp;T(CalculationTrigger2),C1302,,5,C1303)</f>
        <v>1.373353153194065E-2</v>
      </c>
      <c r="G1302" s="268">
        <f t="shared" si="40"/>
        <v>0.15232883042677614</v>
      </c>
      <c r="H1302" s="275">
        <f t="shared" si="41"/>
        <v>2.8049181403388275</v>
      </c>
      <c r="I1302" s="250"/>
      <c r="J1302" s="251"/>
      <c r="K1302" s="251"/>
      <c r="L1302" s="251"/>
    </row>
    <row r="1303" spans="2:12" x14ac:dyDescent="0.2">
      <c r="B1303" s="112" t="s">
        <v>2</v>
      </c>
      <c r="C1303" s="113">
        <f>_xll.qlCalendarAdvance("TARGET",C1302,B1303,"mf")</f>
        <v>45582</v>
      </c>
      <c r="D1303" s="120">
        <f>_xll.xlShmInterpRateFwd($D$3&amp;T(CalculationTrigger2),C1303,,5,C1304)</f>
        <v>1.4071556013556162E-2</v>
      </c>
      <c r="E1303" s="260">
        <f>_xll.xlShmInterpRateFwd($E$3&amp;T(CalculationTrigger2),C1303,,5,C1304)</f>
        <v>1.4056209530255208E-2</v>
      </c>
      <c r="F1303" s="260">
        <f>_xll.xlShmInterpRateFwd($F$3&amp;T(CalculationTrigger2),C1303,,5,C1304)</f>
        <v>1.3774298454424183E-2</v>
      </c>
      <c r="G1303" s="268">
        <f t="shared" si="40"/>
        <v>0.15346483300954228</v>
      </c>
      <c r="H1303" s="275">
        <f t="shared" si="41"/>
        <v>2.8191107583102477</v>
      </c>
      <c r="I1303" s="250"/>
      <c r="J1303" s="251"/>
      <c r="K1303" s="251"/>
      <c r="L1303" s="251"/>
    </row>
    <row r="1304" spans="2:12" x14ac:dyDescent="0.2">
      <c r="B1304" s="112" t="s">
        <v>2</v>
      </c>
      <c r="C1304" s="113">
        <f>_xll.qlCalendarAdvance("TARGET",C1303,B1304,"mf")</f>
        <v>45589</v>
      </c>
      <c r="D1304" s="120">
        <f>_xll.xlShmInterpRateFwd($D$3&amp;T(CalculationTrigger2),C1304,,5,C1305)</f>
        <v>1.4113808743452748E-2</v>
      </c>
      <c r="E1304" s="260">
        <f>_xll.xlShmInterpRateFwd($E$3&amp;T(CalculationTrigger2),C1304,,5,C1305)</f>
        <v>1.4098263425075292E-2</v>
      </c>
      <c r="F1304" s="260">
        <f>_xll.xlShmInterpRateFwd($F$3&amp;T(CalculationTrigger2),C1304,,5,C1305)</f>
        <v>1.3815008251638974E-2</v>
      </c>
      <c r="G1304" s="268">
        <f t="shared" si="40"/>
        <v>0.15545318377455097</v>
      </c>
      <c r="H1304" s="275">
        <f t="shared" si="41"/>
        <v>2.8325517343631876</v>
      </c>
      <c r="I1304" s="250"/>
      <c r="J1304" s="251"/>
      <c r="K1304" s="251"/>
      <c r="L1304" s="251"/>
    </row>
    <row r="1305" spans="2:12" x14ac:dyDescent="0.2">
      <c r="B1305" s="112" t="s">
        <v>2</v>
      </c>
      <c r="C1305" s="113">
        <f>_xll.qlCalendarAdvance("TARGET",C1304,B1305,"mf")</f>
        <v>45596</v>
      </c>
      <c r="D1305" s="120">
        <f>_xll.xlShmInterpRateFwd($D$3&amp;T(CalculationTrigger2),C1305,,5,C1306)</f>
        <v>1.4156014283422192E-2</v>
      </c>
      <c r="E1305" s="260">
        <f>_xll.xlShmInterpRateFwd($E$3&amp;T(CalculationTrigger2),C1305,,5,C1306)</f>
        <v>1.4140184045272198E-2</v>
      </c>
      <c r="F1305" s="260">
        <f>_xll.xlShmInterpRateFwd($F$3&amp;T(CalculationTrigger2),C1305,,5,C1306)</f>
        <v>1.3855660745082935E-2</v>
      </c>
      <c r="G1305" s="268">
        <f t="shared" si="40"/>
        <v>0.1583023814999418</v>
      </c>
      <c r="H1305" s="275">
        <f t="shared" si="41"/>
        <v>2.8452330018926242</v>
      </c>
      <c r="I1305" s="250"/>
      <c r="J1305" s="251"/>
      <c r="K1305" s="251"/>
      <c r="L1305" s="251"/>
    </row>
    <row r="1306" spans="2:12" x14ac:dyDescent="0.2">
      <c r="B1306" s="112" t="s">
        <v>2</v>
      </c>
      <c r="C1306" s="113">
        <f>_xll.qlCalendarAdvance("TARGET",C1305,B1306,"mf")</f>
        <v>45603</v>
      </c>
      <c r="D1306" s="120">
        <f>_xll.xlShmInterpRateFwd($D$3&amp;T(CalculationTrigger2),C1306,,5,C1307)</f>
        <v>1.4198172498190701E-2</v>
      </c>
      <c r="E1306" s="260">
        <f>_xll.xlShmInterpRateFwd($E$3&amp;T(CalculationTrigger2),C1306,,5,C1307)</f>
        <v>1.4181970405667457E-2</v>
      </c>
      <c r="F1306" s="260">
        <f>_xll.xlShmInterpRateFwd($F$3&amp;T(CalculationTrigger2),C1306,,5,C1307)</f>
        <v>1.3896255756276411E-2</v>
      </c>
      <c r="G1306" s="268">
        <f t="shared" si="40"/>
        <v>0.16202092523244158</v>
      </c>
      <c r="H1306" s="275">
        <f t="shared" si="41"/>
        <v>2.8571464939104554</v>
      </c>
      <c r="I1306" s="250"/>
      <c r="J1306" s="251"/>
      <c r="K1306" s="251"/>
      <c r="L1306" s="251"/>
    </row>
    <row r="1307" spans="2:12" x14ac:dyDescent="0.2">
      <c r="B1307" s="112" t="s">
        <v>2</v>
      </c>
      <c r="C1307" s="113">
        <f>_xll.qlCalendarAdvance("TARGET",C1306,B1307,"mf")</f>
        <v>45610</v>
      </c>
      <c r="D1307" s="120">
        <f>_xll.xlShmInterpRateFwd($D$3&amp;T(CalculationTrigger2),C1307,,5,C1308)</f>
        <v>1.4240283252495444E-2</v>
      </c>
      <c r="E1307" s="260">
        <f>_xll.xlShmInterpRateFwd($E$3&amp;T(CalculationTrigger2),C1307,,5,C1308)</f>
        <v>1.4223621521118895E-2</v>
      </c>
      <c r="F1307" s="260">
        <f>_xll.xlShmInterpRateFwd($F$3&amp;T(CalculationTrigger2),C1307,,5,C1308)</f>
        <v>1.393679310673902E-2</v>
      </c>
      <c r="G1307" s="268">
        <f t="shared" si="40"/>
        <v>0.16661731376549013</v>
      </c>
      <c r="H1307" s="275">
        <f t="shared" si="41"/>
        <v>2.868284143798753</v>
      </c>
      <c r="I1307" s="250"/>
      <c r="J1307" s="251"/>
      <c r="K1307" s="251"/>
      <c r="L1307" s="251"/>
    </row>
    <row r="1308" spans="2:12" x14ac:dyDescent="0.2">
      <c r="B1308" s="112" t="s">
        <v>2</v>
      </c>
      <c r="C1308" s="113">
        <f>_xll.qlCalendarAdvance("TARGET",C1307,B1308,"mf")</f>
        <v>45617</v>
      </c>
      <c r="D1308" s="120">
        <f>_xll.xlShmInterpRateFwd($D$3&amp;T(CalculationTrigger2),C1308,,5,C1309)</f>
        <v>1.4282346411078763E-2</v>
      </c>
      <c r="E1308" s="260">
        <f>_xll.xlShmInterpRateFwd($E$3&amp;T(CalculationTrigger2),C1308,,5,C1309)</f>
        <v>1.4265136406433808E-2</v>
      </c>
      <c r="F1308" s="260">
        <f>_xll.xlShmInterpRateFwd($F$3&amp;T(CalculationTrigger2),C1308,,5,C1309)</f>
        <v>1.3977272617989644E-2</v>
      </c>
      <c r="G1308" s="268">
        <f t="shared" si="40"/>
        <v>0.17210004644954702</v>
      </c>
      <c r="H1308" s="275">
        <f t="shared" si="41"/>
        <v>2.8786378844416345</v>
      </c>
      <c r="I1308" s="250"/>
      <c r="J1308" s="251"/>
      <c r="K1308" s="251"/>
      <c r="L1308" s="251"/>
    </row>
    <row r="1309" spans="2:12" x14ac:dyDescent="0.2">
      <c r="B1309" s="112" t="s">
        <v>2</v>
      </c>
      <c r="C1309" s="113">
        <f>_xll.qlCalendarAdvance("TARGET",C1308,B1309,"mf")</f>
        <v>45624</v>
      </c>
      <c r="D1309" s="120">
        <f>_xll.xlShmInterpRateFwd($D$3&amp;T(CalculationTrigger2),C1309,,5,C1310)</f>
        <v>1.4324361838659226E-2</v>
      </c>
      <c r="E1309" s="260">
        <f>_xll.xlShmInterpRateFwd($E$3&amp;T(CalculationTrigger2),C1309,,5,C1310)</f>
        <v>1.4306514076455884E-2</v>
      </c>
      <c r="F1309" s="260">
        <f>_xll.xlShmInterpRateFwd($F$3&amp;T(CalculationTrigger2),C1309,,5,C1310)</f>
        <v>1.4017694111540666E-2</v>
      </c>
      <c r="G1309" s="268">
        <f t="shared" si="40"/>
        <v>0.17847762203341763</v>
      </c>
      <c r="H1309" s="275">
        <f t="shared" si="41"/>
        <v>2.8881996491521811</v>
      </c>
      <c r="I1309" s="250"/>
      <c r="J1309" s="251"/>
      <c r="K1309" s="251"/>
      <c r="L1309" s="251"/>
    </row>
    <row r="1310" spans="2:12" x14ac:dyDescent="0.2">
      <c r="B1310" s="112" t="s">
        <v>2</v>
      </c>
      <c r="C1310" s="113">
        <f>_xll.qlCalendarAdvance("TARGET",C1309,B1310,"mf")</f>
        <v>45631</v>
      </c>
      <c r="D1310" s="120">
        <f>_xll.xlShmInterpRateFwd($D$3&amp;T(CalculationTrigger2),C1310,,5,C1311)</f>
        <v>1.4366329399966378E-2</v>
      </c>
      <c r="E1310" s="260">
        <f>_xll.xlShmInterpRateFwd($E$3&amp;T(CalculationTrigger2),C1310,,5,C1311)</f>
        <v>1.4347753546007352E-2</v>
      </c>
      <c r="F1310" s="260">
        <f>_xll.xlShmInterpRateFwd($F$3&amp;T(CalculationTrigger2),C1310,,5,C1311)</f>
        <v>1.4058057408915321E-2</v>
      </c>
      <c r="G1310" s="268">
        <f t="shared" si="40"/>
        <v>0.18575853959026598</v>
      </c>
      <c r="H1310" s="275">
        <f t="shared" si="41"/>
        <v>2.8969613709203119</v>
      </c>
      <c r="I1310" s="250"/>
      <c r="J1310" s="251"/>
      <c r="K1310" s="251"/>
      <c r="L1310" s="251"/>
    </row>
    <row r="1311" spans="2:12" x14ac:dyDescent="0.2">
      <c r="B1311" s="112" t="s">
        <v>2</v>
      </c>
      <c r="C1311" s="113">
        <f>_xll.qlCalendarAdvance("TARGET",C1310,B1311,"mf")</f>
        <v>45638</v>
      </c>
      <c r="D1311" s="120">
        <f>_xll.xlShmInterpRateFwd($D$3&amp;T(CalculationTrigger2),C1311,,5,C1312)</f>
        <v>1.4408248959734943E-2</v>
      </c>
      <c r="E1311" s="260">
        <f>_xll.xlShmInterpRateFwd($E$3&amp;T(CalculationTrigger2),C1311,,5,C1312)</f>
        <v>1.4388853829917973E-2</v>
      </c>
      <c r="F1311" s="260">
        <f>_xll.xlShmInterpRateFwd($F$3&amp;T(CalculationTrigger2),C1311,,5,C1312)</f>
        <v>1.4098362331612962E-2</v>
      </c>
      <c r="G1311" s="268">
        <f t="shared" si="40"/>
        <v>0.1939512981696985</v>
      </c>
      <c r="H1311" s="275">
        <f t="shared" si="41"/>
        <v>2.9049149830501046</v>
      </c>
      <c r="I1311" s="250"/>
      <c r="J1311" s="251"/>
      <c r="K1311" s="251"/>
      <c r="L1311" s="251"/>
    </row>
    <row r="1312" spans="2:12" x14ac:dyDescent="0.2">
      <c r="B1312" s="112" t="s">
        <v>2</v>
      </c>
      <c r="C1312" s="113">
        <f>_xll.qlCalendarAdvance("TARGET",C1311,B1312,"mf")</f>
        <v>45645</v>
      </c>
      <c r="D1312" s="120">
        <f>_xll.xlShmInterpRateFwd($D$3&amp;T(CalculationTrigger2),C1312,,5,C1313)</f>
        <v>1.4453394868058529E-2</v>
      </c>
      <c r="E1312" s="260">
        <f>_xll.xlShmInterpRateFwd($E$3&amp;T(CalculationTrigger2),C1312,,5,C1313)</f>
        <v>1.443301779894717E-2</v>
      </c>
      <c r="F1312" s="260">
        <f>_xll.xlShmInterpRateFwd($F$3&amp;T(CalculationTrigger2),C1312,,5,C1313)</f>
        <v>1.4141754372885817E-2</v>
      </c>
      <c r="G1312" s="268">
        <f t="shared" si="40"/>
        <v>0.20377069111359239</v>
      </c>
      <c r="H1312" s="275">
        <f t="shared" si="41"/>
        <v>2.9126342606135278</v>
      </c>
      <c r="I1312" s="250"/>
      <c r="J1312" s="251"/>
      <c r="K1312" s="251"/>
      <c r="L1312" s="251"/>
    </row>
    <row r="1313" spans="2:12" x14ac:dyDescent="0.2">
      <c r="B1313" s="112" t="s">
        <v>2</v>
      </c>
      <c r="C1313" s="113">
        <f>_xll.qlCalendarAdvance("TARGET",C1312,B1313,"mf")</f>
        <v>45653</v>
      </c>
      <c r="D1313" s="120">
        <f>_xll.xlShmInterpRateFwd($D$3&amp;T(CalculationTrigger2),C1313,,5,C1314)</f>
        <v>1.4497914320939621E-2</v>
      </c>
      <c r="E1313" s="260">
        <f>_xll.xlShmInterpRateFwd($E$3&amp;T(CalculationTrigger2),C1313,,5,C1314)</f>
        <v>1.4476452599283388E-2</v>
      </c>
      <c r="F1313" s="260">
        <f>_xll.xlShmInterpRateFwd($F$3&amp;T(CalculationTrigger2),C1313,,5,C1314)</f>
        <v>1.4184532625382192E-2</v>
      </c>
      <c r="G1313" s="268">
        <f t="shared" si="40"/>
        <v>0.21461721656233432</v>
      </c>
      <c r="H1313" s="275">
        <f t="shared" si="41"/>
        <v>2.9191997390119564</v>
      </c>
      <c r="I1313" s="250"/>
      <c r="J1313" s="251"/>
      <c r="K1313" s="251"/>
      <c r="L1313" s="251"/>
    </row>
    <row r="1314" spans="2:12" x14ac:dyDescent="0.2">
      <c r="B1314" s="112" t="s">
        <v>2</v>
      </c>
      <c r="C1314" s="113">
        <f>_xll.qlCalendarAdvance("TARGET",C1313,B1314,"mf")</f>
        <v>45660</v>
      </c>
      <c r="D1314" s="120">
        <f>_xll.xlShmInterpRateFwd($D$3&amp;T(CalculationTrigger2),C1314,,5,C1315)</f>
        <v>1.4539682138090145E-2</v>
      </c>
      <c r="E1314" s="260">
        <f>_xll.xlShmInterpRateFwd($E$3&amp;T(CalculationTrigger2),C1314,,5,C1315)</f>
        <v>1.4517109028875923E-2</v>
      </c>
      <c r="F1314" s="260">
        <f>_xll.xlShmInterpRateFwd($F$3&amp;T(CalculationTrigger2),C1314,,5,C1315)</f>
        <v>1.4224652922868368E-2</v>
      </c>
      <c r="G1314" s="268">
        <f t="shared" si="40"/>
        <v>0.22573109214222425</v>
      </c>
      <c r="H1314" s="275">
        <f t="shared" si="41"/>
        <v>2.9245610600755514</v>
      </c>
      <c r="I1314" s="250"/>
      <c r="J1314" s="251"/>
      <c r="K1314" s="251"/>
      <c r="L1314" s="251"/>
    </row>
    <row r="1315" spans="2:12" x14ac:dyDescent="0.2">
      <c r="B1315" s="112" t="s">
        <v>2</v>
      </c>
      <c r="C1315" s="113">
        <f>_xll.qlCalendarAdvance("TARGET",C1314,B1315,"mf")</f>
        <v>45667</v>
      </c>
      <c r="D1315" s="120">
        <f>_xll.xlShmInterpRateFwd($D$3&amp;T(CalculationTrigger2),C1315,,5,C1316)</f>
        <v>1.4581401393290287E-2</v>
      </c>
      <c r="E1315" s="260">
        <f>_xll.xlShmInterpRateFwd($E$3&amp;T(CalculationTrigger2),C1315,,5,C1316)</f>
        <v>1.4557622191370299E-2</v>
      </c>
      <c r="F1315" s="260">
        <f>_xll.xlShmInterpRateFwd($F$3&amp;T(CalculationTrigger2),C1315,,5,C1316)</f>
        <v>1.4264714106253391E-2</v>
      </c>
      <c r="G1315" s="268">
        <f t="shared" si="40"/>
        <v>0.23779201919987489</v>
      </c>
      <c r="H1315" s="275">
        <f t="shared" si="41"/>
        <v>2.92908085116908</v>
      </c>
      <c r="I1315" s="250"/>
      <c r="J1315" s="251"/>
      <c r="K1315" s="251"/>
      <c r="L1315" s="251"/>
    </row>
    <row r="1316" spans="2:12" x14ac:dyDescent="0.2">
      <c r="B1316" s="112" t="s">
        <v>2</v>
      </c>
      <c r="C1316" s="113">
        <f>_xll.qlCalendarAdvance("TARGET",C1315,B1316,"mf")</f>
        <v>45674</v>
      </c>
      <c r="D1316" s="120">
        <f>_xll.xlShmInterpRateFwd($D$3&amp;T(CalculationTrigger2),C1316,,5,C1317)</f>
        <v>1.4623071951265901E-2</v>
      </c>
      <c r="E1316" s="260">
        <f>_xll.xlShmInterpRateFwd($E$3&amp;T(CalculationTrigger2),C1316,,5,C1317)</f>
        <v>1.4597991101564742E-2</v>
      </c>
      <c r="F1316" s="260">
        <f>_xll.xlShmInterpRateFwd($F$3&amp;T(CalculationTrigger2),C1316,,5,C1317)</f>
        <v>1.4304715997038793E-2</v>
      </c>
      <c r="G1316" s="268">
        <f t="shared" si="40"/>
        <v>0.25080849701158636</v>
      </c>
      <c r="H1316" s="275">
        <f t="shared" si="41"/>
        <v>2.9327510452594949</v>
      </c>
      <c r="I1316" s="250"/>
      <c r="J1316" s="251"/>
      <c r="K1316" s="251"/>
      <c r="L1316" s="251"/>
    </row>
    <row r="1317" spans="2:12" x14ac:dyDescent="0.2">
      <c r="B1317" s="112" t="s">
        <v>2</v>
      </c>
      <c r="C1317" s="113">
        <f>_xll.qlCalendarAdvance("TARGET",C1316,B1317,"mf")</f>
        <v>45681</v>
      </c>
      <c r="D1317" s="120">
        <f>_xll.xlShmInterpRateFwd($D$3&amp;T(CalculationTrigger2),C1317,,5,C1318)</f>
        <v>1.466469367675963E-2</v>
      </c>
      <c r="E1317" s="260">
        <f>_xll.xlShmInterpRateFwd($E$3&amp;T(CalculationTrigger2),C1317,,5,C1318)</f>
        <v>1.4638214774294321E-2</v>
      </c>
      <c r="F1317" s="260">
        <f>_xll.xlShmInterpRateFwd($F$3&amp;T(CalculationTrigger2),C1317,,5,C1318)</f>
        <v>1.4344658416748583E-2</v>
      </c>
      <c r="G1317" s="268">
        <f t="shared" si="40"/>
        <v>0.26478902465308995</v>
      </c>
      <c r="H1317" s="275">
        <f t="shared" si="41"/>
        <v>2.9355635754573819</v>
      </c>
      <c r="I1317" s="250"/>
      <c r="J1317" s="251"/>
      <c r="K1317" s="251"/>
      <c r="L1317" s="251"/>
    </row>
    <row r="1318" spans="2:12" x14ac:dyDescent="0.2">
      <c r="B1318" s="112" t="s">
        <v>2</v>
      </c>
      <c r="C1318" s="113">
        <f>_xll.qlCalendarAdvance("TARGET",C1317,B1318,"mf")</f>
        <v>45688</v>
      </c>
      <c r="D1318" s="120">
        <f>_xll.xlShmInterpRateFwd($D$3&amp;T(CalculationTrigger2),C1318,,5,C1319)</f>
        <v>1.4706266434478773E-2</v>
      </c>
      <c r="E1318" s="260">
        <f>_xll.xlShmInterpRateFwd($E$3&amp;T(CalculationTrigger2),C1318,,5,C1319)</f>
        <v>1.4678292224349885E-2</v>
      </c>
      <c r="F1318" s="260">
        <f>_xll.xlShmInterpRateFwd($F$3&amp;T(CalculationTrigger2),C1318,,5,C1319)</f>
        <v>1.4384541186888717E-2</v>
      </c>
      <c r="G1318" s="268">
        <f t="shared" si="40"/>
        <v>0.27974210128888299</v>
      </c>
      <c r="H1318" s="275">
        <f t="shared" si="41"/>
        <v>2.9375103746116791</v>
      </c>
      <c r="I1318" s="250"/>
      <c r="J1318" s="251"/>
      <c r="K1318" s="251"/>
      <c r="L1318" s="251"/>
    </row>
    <row r="1319" spans="2:12" x14ac:dyDescent="0.2">
      <c r="B1319" s="112" t="s">
        <v>2</v>
      </c>
      <c r="C1319" s="113">
        <f>_xll.qlCalendarAdvance("TARGET",C1318,B1319,"mf")</f>
        <v>45695</v>
      </c>
      <c r="D1319" s="120">
        <f>_xll.xlShmInterpRateFwd($D$3&amp;T(CalculationTrigger2),C1319,,5,C1320)</f>
        <v>1.4747790089164796E-2</v>
      </c>
      <c r="E1319" s="260">
        <f>_xll.xlShmInterpRateFwd($E$3&amp;T(CalculationTrigger2),C1319,,5,C1320)</f>
        <v>1.4718222466559235E-2</v>
      </c>
      <c r="F1319" s="260">
        <f>_xll.xlShmInterpRateFwd($F$3&amp;T(CalculationTrigger2),C1319,,5,C1320)</f>
        <v>1.4424364128970251E-2</v>
      </c>
      <c r="G1319" s="268">
        <f t="shared" si="40"/>
        <v>0.29567622605560295</v>
      </c>
      <c r="H1319" s="275">
        <f t="shared" si="41"/>
        <v>2.9385833758898383</v>
      </c>
      <c r="I1319" s="250"/>
      <c r="J1319" s="251"/>
      <c r="K1319" s="251"/>
      <c r="L1319" s="251"/>
    </row>
    <row r="1320" spans="2:12" x14ac:dyDescent="0.2">
      <c r="B1320" s="112" t="s">
        <v>2</v>
      </c>
      <c r="C1320" s="113">
        <f>_xll.qlCalendarAdvance("TARGET",C1319,B1320,"mf")</f>
        <v>45702</v>
      </c>
      <c r="D1320" s="120">
        <f>_xll.xlShmInterpRateFwd($D$3&amp;T(CalculationTrigger2),C1320,,5,C1321)</f>
        <v>1.4789264505541203E-2</v>
      </c>
      <c r="E1320" s="260">
        <f>_xll.xlShmInterpRateFwd($E$3&amp;T(CalculationTrigger2),C1320,,5,C1321)</f>
        <v>1.4758004515717659E-2</v>
      </c>
      <c r="F1320" s="260">
        <f>_xll.xlShmInterpRateFwd($F$3&amp;T(CalculationTrigger2),C1320,,5,C1321)</f>
        <v>1.4464127064526737E-2</v>
      </c>
      <c r="G1320" s="268">
        <f t="shared" si="40"/>
        <v>0.31259989823543066</v>
      </c>
      <c r="H1320" s="275">
        <f t="shared" si="41"/>
        <v>2.9387745119092283</v>
      </c>
      <c r="I1320" s="250"/>
      <c r="J1320" s="251"/>
      <c r="K1320" s="251"/>
      <c r="L1320" s="251"/>
    </row>
    <row r="1321" spans="2:12" x14ac:dyDescent="0.2">
      <c r="B1321" s="112" t="s">
        <v>2</v>
      </c>
      <c r="C1321" s="113">
        <f>_xll.qlCalendarAdvance("TARGET",C1320,B1321,"mf")</f>
        <v>45709</v>
      </c>
      <c r="D1321" s="120">
        <f>_xll.xlShmInterpRateFwd($D$3&amp;T(CalculationTrigger2),C1321,,5,C1322)</f>
        <v>1.4830689548348293E-2</v>
      </c>
      <c r="E1321" s="260">
        <f>_xll.xlShmInterpRateFwd($E$3&amp;T(CalculationTrigger2),C1321,,5,C1322)</f>
        <v>1.4797637386622745E-2</v>
      </c>
      <c r="F1321" s="260">
        <f>_xll.xlShmInterpRateFwd($F$3&amp;T(CalculationTrigger2),C1321,,5,C1322)</f>
        <v>1.4503829815038923E-2</v>
      </c>
      <c r="G1321" s="268">
        <f t="shared" si="40"/>
        <v>0.33052161725548312</v>
      </c>
      <c r="H1321" s="275">
        <f t="shared" si="41"/>
        <v>2.9380757158382202</v>
      </c>
      <c r="I1321" s="250"/>
      <c r="J1321" s="251"/>
      <c r="K1321" s="251"/>
      <c r="L1321" s="251"/>
    </row>
    <row r="1322" spans="2:12" x14ac:dyDescent="0.2">
      <c r="B1322" s="112" t="s">
        <v>2</v>
      </c>
      <c r="C1322" s="113">
        <f>_xll.qlCalendarAdvance("TARGET",C1321,B1322,"mf")</f>
        <v>45716</v>
      </c>
      <c r="D1322" s="120">
        <f>_xll.xlShmInterpRateFwd($D$3&amp;T(CalculationTrigger2),C1322,,5,C1323)</f>
        <v>1.4872065082285248E-2</v>
      </c>
      <c r="E1322" s="260">
        <f>_xll.xlShmInterpRateFwd($E$3&amp;T(CalculationTrigger2),C1322,,5,C1323)</f>
        <v>1.4837120094103394E-2</v>
      </c>
      <c r="F1322" s="260">
        <f>_xll.xlShmInterpRateFwd($F$3&amp;T(CalculationTrigger2),C1322,,5,C1323)</f>
        <v>1.4543472202033225E-2</v>
      </c>
      <c r="G1322" s="268">
        <f t="shared" si="40"/>
        <v>0.34944988181854347</v>
      </c>
      <c r="H1322" s="275">
        <f t="shared" si="41"/>
        <v>2.9364789207016879</v>
      </c>
      <c r="I1322" s="250"/>
      <c r="J1322" s="251"/>
      <c r="K1322" s="251"/>
      <c r="L1322" s="251"/>
    </row>
    <row r="1323" spans="2:12" x14ac:dyDescent="0.2">
      <c r="B1323" s="112" t="s">
        <v>2</v>
      </c>
      <c r="C1323" s="113">
        <f>_xll.qlCalendarAdvance("TARGET",C1322,B1323,"mf")</f>
        <v>45723</v>
      </c>
      <c r="D1323" s="120">
        <f>_xll.xlShmInterpRateFwd($D$3&amp;T(CalculationTrigger2),C1323,,5,C1324)</f>
        <v>1.4913390972102796E-2</v>
      </c>
      <c r="E1323" s="260">
        <f>_xll.xlShmInterpRateFwd($E$3&amp;T(CalculationTrigger2),C1323,,5,C1324)</f>
        <v>1.4876451652944584E-2</v>
      </c>
      <c r="F1323" s="260">
        <f>_xll.xlShmInterpRateFwd($F$3&amp;T(CalculationTrigger2),C1323,,5,C1324)</f>
        <v>1.4583054047018009E-2</v>
      </c>
      <c r="G1323" s="268">
        <f t="shared" si="40"/>
        <v>0.36939319158211736</v>
      </c>
      <c r="H1323" s="275">
        <f t="shared" si="41"/>
        <v>2.9339760592657536</v>
      </c>
      <c r="I1323" s="250"/>
      <c r="J1323" s="251"/>
      <c r="K1323" s="251"/>
      <c r="L1323" s="251"/>
    </row>
    <row r="1324" spans="2:12" x14ac:dyDescent="0.2">
      <c r="B1324" s="112" t="s">
        <v>2</v>
      </c>
      <c r="C1324" s="113">
        <f>_xll.qlCalendarAdvance("TARGET",C1323,B1324,"mf")</f>
        <v>45730</v>
      </c>
      <c r="D1324" s="120">
        <f>_xll.xlShmInterpRateFwd($D$3&amp;T(CalculationTrigger2),C1324,,5,C1325)</f>
        <v>1.4954667082516346E-2</v>
      </c>
      <c r="E1324" s="260">
        <f>_xll.xlShmInterpRateFwd($E$3&amp;T(CalculationTrigger2),C1324,,5,C1325)</f>
        <v>1.4915631077956931E-2</v>
      </c>
      <c r="F1324" s="260">
        <f>_xll.xlShmInterpRateFwd($F$3&amp;T(CalculationTrigger2),C1324,,5,C1325)</f>
        <v>1.4622575171512579E-2</v>
      </c>
      <c r="G1324" s="268">
        <f t="shared" si="40"/>
        <v>0.39036004559414583</v>
      </c>
      <c r="H1324" s="275">
        <f t="shared" si="41"/>
        <v>2.9305590644435227</v>
      </c>
      <c r="I1324" s="250"/>
      <c r="J1324" s="251"/>
      <c r="K1324" s="251"/>
      <c r="L1324" s="251"/>
    </row>
    <row r="1325" spans="2:12" x14ac:dyDescent="0.2">
      <c r="B1325" s="112" t="s">
        <v>2</v>
      </c>
      <c r="C1325" s="113">
        <f>_xll.qlCalendarAdvance("TARGET",C1324,B1325,"mf")</f>
        <v>45737</v>
      </c>
      <c r="D1325" s="120">
        <f>_xll.xlShmInterpRateFwd($D$3&amp;T(CalculationTrigger2),C1325,,5,C1326)</f>
        <v>1.4995893278240727E-2</v>
      </c>
      <c r="E1325" s="260">
        <f>_xll.xlShmInterpRateFwd($E$3&amp;T(CalculationTrigger2),C1325,,5,C1326)</f>
        <v>1.4954657383930403E-2</v>
      </c>
      <c r="F1325" s="260">
        <f>_xll.xlShmInterpRateFwd($F$3&amp;T(CalculationTrigger2),C1325,,5,C1326)</f>
        <v>1.4662035397018191E-2</v>
      </c>
      <c r="G1325" s="268">
        <f t="shared" si="40"/>
        <v>0.41235894310324289</v>
      </c>
      <c r="H1325" s="275">
        <f t="shared" si="41"/>
        <v>2.9262198691221153</v>
      </c>
      <c r="I1325" s="250"/>
      <c r="J1325" s="251"/>
      <c r="K1325" s="251"/>
      <c r="L1325" s="251"/>
    </row>
    <row r="1326" spans="2:12" x14ac:dyDescent="0.2">
      <c r="B1326" s="112" t="s">
        <v>2</v>
      </c>
      <c r="C1326" s="113">
        <f>_xll.qlCalendarAdvance("TARGET",C1325,B1326,"mf")</f>
        <v>45744</v>
      </c>
      <c r="D1326" s="120">
        <f>_xll.xlShmInterpRateFwd($D$3&amp;T(CalculationTrigger2),C1326,,5,C1327)</f>
        <v>1.5037069424036544E-2</v>
      </c>
      <c r="E1326" s="260">
        <f>_xll.xlShmInterpRateFwd($E$3&amp;T(CalculationTrigger2),C1326,,5,C1327)</f>
        <v>1.499352958566335E-2</v>
      </c>
      <c r="F1326" s="260">
        <f>_xll.xlShmInterpRateFwd($F$3&amp;T(CalculationTrigger2),C1326,,5,C1327)</f>
        <v>1.4701434545058621E-2</v>
      </c>
      <c r="G1326" s="268">
        <f t="shared" si="40"/>
        <v>0.43539838373194206</v>
      </c>
      <c r="H1326" s="275">
        <f t="shared" si="41"/>
        <v>2.9209504060472882</v>
      </c>
      <c r="I1326" s="250"/>
      <c r="J1326" s="251"/>
      <c r="K1326" s="251"/>
      <c r="L1326" s="251"/>
    </row>
    <row r="1327" spans="2:12" x14ac:dyDescent="0.2">
      <c r="B1327" s="112" t="s">
        <v>2</v>
      </c>
      <c r="C1327" s="113">
        <f>_xll.qlCalendarAdvance("TARGET",C1326,B1327,"mf")</f>
        <v>45751</v>
      </c>
      <c r="D1327" s="120">
        <f>_xll.xlShmInterpRateFwd($D$3&amp;T(CalculationTrigger2),C1327,,5,C1328)</f>
        <v>1.5079762535723292E-2</v>
      </c>
      <c r="E1327" s="260">
        <f>_xll.xlShmInterpRateFwd($E$3&amp;T(CalculationTrigger2),C1327,,5,C1328)</f>
        <v>1.5033955598473982E-2</v>
      </c>
      <c r="F1327" s="260">
        <f>_xll.xlShmInterpRateFwd($F$3&amp;T(CalculationTrigger2),C1327,,5,C1328)</f>
        <v>1.4742241993000456E-2</v>
      </c>
      <c r="G1327" s="268">
        <f t="shared" si="40"/>
        <v>0.45806937249310076</v>
      </c>
      <c r="H1327" s="275">
        <f t="shared" si="41"/>
        <v>2.9171360547352623</v>
      </c>
      <c r="I1327" s="250"/>
      <c r="J1327" s="251"/>
      <c r="K1327" s="251"/>
      <c r="L1327" s="251"/>
    </row>
    <row r="1328" spans="2:12" x14ac:dyDescent="0.2">
      <c r="B1328" s="112" t="s">
        <v>2</v>
      </c>
      <c r="C1328" s="113">
        <f>_xll.qlCalendarAdvance("TARGET",C1327,B1328,"mf")</f>
        <v>45758</v>
      </c>
      <c r="D1328" s="120">
        <f>_xll.xlShmInterpRateFwd($D$3&amp;T(CalculationTrigger2),C1328,,5,C1329)</f>
        <v>1.5144928139047727E-2</v>
      </c>
      <c r="E1328" s="260">
        <f>_xll.xlShmInterpRateFwd($E$3&amp;T(CalculationTrigger2),C1328,,5,C1329)</f>
        <v>1.5096996899150046E-2</v>
      </c>
      <c r="F1328" s="260">
        <f>_xll.xlShmInterpRateFwd($F$3&amp;T(CalculationTrigger2),C1328,,5,C1329)</f>
        <v>1.480435455667909E-2</v>
      </c>
      <c r="G1328" s="268">
        <f t="shared" si="40"/>
        <v>0.479312398976809</v>
      </c>
      <c r="H1328" s="275">
        <f t="shared" si="41"/>
        <v>2.9264234247095531</v>
      </c>
      <c r="I1328" s="250"/>
      <c r="J1328" s="251"/>
      <c r="K1328" s="251"/>
      <c r="L1328" s="251"/>
    </row>
    <row r="1329" spans="2:12" x14ac:dyDescent="0.2">
      <c r="B1329" s="112" t="s">
        <v>2</v>
      </c>
      <c r="C1329" s="113">
        <f>_xll.qlCalendarAdvance("TARGET",C1328,B1329,"mf")</f>
        <v>45769</v>
      </c>
      <c r="D1329" s="120">
        <f>_xll.xlShmInterpRateFwd($D$3&amp;T(CalculationTrigger2),C1329,,5,C1330)</f>
        <v>1.5207693712686673E-2</v>
      </c>
      <c r="E1329" s="260">
        <f>_xll.xlShmInterpRateFwd($E$3&amp;T(CalculationTrigger2),C1329,,5,C1330)</f>
        <v>1.51577798097812E-2</v>
      </c>
      <c r="F1329" s="260">
        <f>_xll.xlShmInterpRateFwd($F$3&amp;T(CalculationTrigger2),C1329,,5,C1330)</f>
        <v>1.4864170942983127E-2</v>
      </c>
      <c r="G1329" s="268">
        <f t="shared" si="40"/>
        <v>0.49913902905472995</v>
      </c>
      <c r="H1329" s="275">
        <f t="shared" si="41"/>
        <v>2.9360886679807332</v>
      </c>
      <c r="I1329" s="250"/>
      <c r="J1329" s="251"/>
      <c r="K1329" s="251"/>
      <c r="L1329" s="251"/>
    </row>
    <row r="1330" spans="2:12" x14ac:dyDescent="0.2">
      <c r="B1330" s="112" t="s">
        <v>2</v>
      </c>
      <c r="C1330" s="113">
        <f>_xll.qlCalendarAdvance("TARGET",C1329,B1330,"mf")</f>
        <v>45776</v>
      </c>
      <c r="D1330" s="120">
        <f>_xll.xlShmInterpRateFwd($D$3&amp;T(CalculationTrigger2),C1330,,5,C1331)</f>
        <v>1.525687320699221E-2</v>
      </c>
      <c r="E1330" s="260">
        <f>_xll.xlShmInterpRateFwd($E$3&amp;T(CalculationTrigger2),C1330,,5,C1331)</f>
        <v>1.5205450702593685E-2</v>
      </c>
      <c r="F1330" s="260">
        <f>_xll.xlShmInterpRateFwd($F$3&amp;T(CalculationTrigger2),C1330,,5,C1331)</f>
        <v>1.4911051277165969E-2</v>
      </c>
      <c r="G1330" s="268">
        <f t="shared" si="40"/>
        <v>0.51422504398525304</v>
      </c>
      <c r="H1330" s="275">
        <f t="shared" si="41"/>
        <v>2.9439942542771638</v>
      </c>
      <c r="I1330" s="250"/>
      <c r="J1330" s="251"/>
      <c r="K1330" s="251"/>
      <c r="L1330" s="251"/>
    </row>
    <row r="1331" spans="2:12" x14ac:dyDescent="0.2">
      <c r="B1331" s="112" t="s">
        <v>2</v>
      </c>
      <c r="C1331" s="113">
        <f>_xll.qlCalendarAdvance("TARGET",C1330,B1331,"mf")</f>
        <v>45783</v>
      </c>
      <c r="D1331" s="120">
        <f>_xll.xlShmInterpRateFwd($D$3&amp;T(CalculationTrigger2),C1331,,5,C1332)</f>
        <v>1.5305529807812373E-2</v>
      </c>
      <c r="E1331" s="260">
        <f>_xll.xlShmInterpRateFwd($E$3&amp;T(CalculationTrigger2),C1331,,5,C1332)</f>
        <v>1.5252632475774094E-2</v>
      </c>
      <c r="F1331" s="260">
        <f>_xll.xlShmInterpRateFwd($F$3&amp;T(CalculationTrigger2),C1331,,5,C1332)</f>
        <v>1.4957441188168916E-2</v>
      </c>
      <c r="G1331" s="268">
        <f t="shared" si="40"/>
        <v>0.52897332038278488</v>
      </c>
      <c r="H1331" s="275">
        <f t="shared" si="41"/>
        <v>2.9519128760517774</v>
      </c>
      <c r="I1331" s="250"/>
      <c r="J1331" s="251"/>
      <c r="K1331" s="251"/>
      <c r="L1331" s="251"/>
    </row>
    <row r="1332" spans="2:12" x14ac:dyDescent="0.2">
      <c r="B1332" s="112" t="s">
        <v>2</v>
      </c>
      <c r="C1332" s="113">
        <f>_xll.qlCalendarAdvance("TARGET",C1331,B1332,"mf")</f>
        <v>45790</v>
      </c>
      <c r="D1332" s="120">
        <f>_xll.xlShmInterpRateFwd($D$3&amp;T(CalculationTrigger2),C1332,,5,C1333)</f>
        <v>1.5353658370164412E-2</v>
      </c>
      <c r="E1332" s="260">
        <f>_xll.xlShmInterpRateFwd($E$3&amp;T(CalculationTrigger2),C1332,,5,C1333)</f>
        <v>1.5299320397164218E-2</v>
      </c>
      <c r="F1332" s="260">
        <f>_xll.xlShmInterpRateFwd($F$3&amp;T(CalculationTrigger2),C1332,,5,C1333)</f>
        <v>1.5003335932670494E-2</v>
      </c>
      <c r="G1332" s="268">
        <f t="shared" si="40"/>
        <v>0.54337973000194095</v>
      </c>
      <c r="H1332" s="275">
        <f t="shared" si="41"/>
        <v>2.9598446449372386</v>
      </c>
      <c r="I1332" s="250"/>
      <c r="J1332" s="251"/>
      <c r="K1332" s="251"/>
      <c r="L1332" s="251"/>
    </row>
    <row r="1333" spans="2:12" x14ac:dyDescent="0.2">
      <c r="B1333" s="112" t="s">
        <v>2</v>
      </c>
      <c r="C1333" s="113">
        <f>_xll.qlCalendarAdvance("TARGET",C1332,B1333,"mf")</f>
        <v>45797</v>
      </c>
      <c r="D1333" s="120">
        <f>_xll.xlShmInterpRateFwd($D$3&amp;T(CalculationTrigger2),C1333,,5,C1334)</f>
        <v>1.5401253749094243E-2</v>
      </c>
      <c r="E1333" s="260">
        <f>_xll.xlShmInterpRateFwd($E$3&amp;T(CalculationTrigger2),C1333,,5,C1334)</f>
        <v>1.5345509734651984E-2</v>
      </c>
      <c r="F1333" s="260">
        <f>_xll.xlShmInterpRateFwd($F$3&amp;T(CalculationTrigger2),C1333,,5,C1334)</f>
        <v>1.5048730767314909E-2</v>
      </c>
      <c r="G1333" s="268">
        <f t="shared" si="40"/>
        <v>0.55744014442259826</v>
      </c>
      <c r="H1333" s="275">
        <f t="shared" si="41"/>
        <v>2.967789673370743</v>
      </c>
      <c r="I1333" s="250"/>
      <c r="J1333" s="251"/>
      <c r="K1333" s="251"/>
      <c r="L1333" s="251"/>
    </row>
    <row r="1334" spans="2:12" x14ac:dyDescent="0.2">
      <c r="B1334" s="112" t="s">
        <v>2</v>
      </c>
      <c r="C1334" s="113">
        <f>_xll.qlCalendarAdvance("TARGET",C1333,B1334,"mf")</f>
        <v>45804</v>
      </c>
      <c r="D1334" s="120">
        <f>_xll.xlShmInterpRateFwd($D$3&amp;T(CalculationTrigger2),C1334,,5,C1335)</f>
        <v>1.544831079961956E-2</v>
      </c>
      <c r="E1334" s="260">
        <f>_xll.xlShmInterpRateFwd($E$3&amp;T(CalculationTrigger2),C1334,,5,C1335)</f>
        <v>1.5391195756068093E-2</v>
      </c>
      <c r="F1334" s="260">
        <f>_xll.xlShmInterpRateFwd($F$3&amp;T(CalculationTrigger2),C1334,,5,C1335)</f>
        <v>1.5093620948765098E-2</v>
      </c>
      <c r="G1334" s="268">
        <f t="shared" si="40"/>
        <v>0.57115043551466194</v>
      </c>
      <c r="H1334" s="275">
        <f t="shared" si="41"/>
        <v>2.9757480730299539</v>
      </c>
      <c r="I1334" s="250"/>
      <c r="J1334" s="251"/>
      <c r="K1334" s="251"/>
      <c r="L1334" s="251"/>
    </row>
    <row r="1335" spans="2:12" x14ac:dyDescent="0.2">
      <c r="B1335" s="112" t="s">
        <v>2</v>
      </c>
      <c r="C1335" s="113">
        <f>_xll.qlCalendarAdvance("TARGET",C1334,B1335,"mf")</f>
        <v>45811</v>
      </c>
      <c r="D1335" s="120">
        <f>_xll.xlShmInterpRateFwd($D$3&amp;T(CalculationTrigger2),C1335,,5,C1336)</f>
        <v>1.5494824376765644E-2</v>
      </c>
      <c r="E1335" s="260">
        <f>_xll.xlShmInterpRateFwd($E$3&amp;T(CalculationTrigger2),C1335,,5,C1336)</f>
        <v>1.5436373729296987E-2</v>
      </c>
      <c r="F1335" s="260">
        <f>_xll.xlShmInterpRateFwd($F$3&amp;T(CalculationTrigger2),C1335,,5,C1336)</f>
        <v>1.5138001733668884E-2</v>
      </c>
      <c r="G1335" s="268">
        <f t="shared" si="40"/>
        <v>0.58450647468656636</v>
      </c>
      <c r="H1335" s="275">
        <f t="shared" si="41"/>
        <v>2.9837199562810293</v>
      </c>
      <c r="I1335" s="250"/>
      <c r="J1335" s="251"/>
      <c r="K1335" s="251"/>
      <c r="L1335" s="251"/>
    </row>
    <row r="1336" spans="2:12" x14ac:dyDescent="0.2">
      <c r="B1336" s="112" t="s">
        <v>2</v>
      </c>
      <c r="C1336" s="113">
        <f>_xll.qlCalendarAdvance("TARGET",C1335,B1336,"mf")</f>
        <v>45818</v>
      </c>
      <c r="D1336" s="120">
        <f>_xll.xlShmInterpRateFwd($D$3&amp;T(CalculationTrigger2),C1336,,5,C1337)</f>
        <v>1.5540789335549062E-2</v>
      </c>
      <c r="E1336" s="260">
        <f>_xll.xlShmInterpRateFwd($E$3&amp;T(CalculationTrigger2),C1336,,5,C1337)</f>
        <v>1.5481038922167699E-2</v>
      </c>
      <c r="F1336" s="260">
        <f>_xll.xlShmInterpRateFwd($F$3&amp;T(CalculationTrigger2),C1336,,5,C1337)</f>
        <v>1.5181868378694641E-2</v>
      </c>
      <c r="G1336" s="268">
        <f t="shared" si="40"/>
        <v>0.59750413381362899</v>
      </c>
      <c r="H1336" s="275">
        <f t="shared" si="41"/>
        <v>2.9917054347305787</v>
      </c>
      <c r="I1336" s="250"/>
      <c r="J1336" s="251"/>
      <c r="K1336" s="251"/>
      <c r="L1336" s="251"/>
    </row>
    <row r="1337" spans="2:12" x14ac:dyDescent="0.2">
      <c r="B1337" s="112" t="s">
        <v>2</v>
      </c>
      <c r="C1337" s="113">
        <f>_xll.qlCalendarAdvance("TARGET",C1336,B1337,"mf")</f>
        <v>45825</v>
      </c>
      <c r="D1337" s="120">
        <f>_xll.xlShmInterpRateFwd($D$3&amp;T(CalculationTrigger2),C1337,,5,C1338)</f>
        <v>1.5586200530996118E-2</v>
      </c>
      <c r="E1337" s="260">
        <f>_xll.xlShmInterpRateFwd($E$3&amp;T(CalculationTrigger2),C1337,,5,C1338)</f>
        <v>1.5525186602530099E-2</v>
      </c>
      <c r="F1337" s="260">
        <f>_xll.xlShmInterpRateFwd($F$3&amp;T(CalculationTrigger2),C1337,,5,C1338)</f>
        <v>1.5225216140468529E-2</v>
      </c>
      <c r="G1337" s="268">
        <f t="shared" si="40"/>
        <v>0.61013928466019729</v>
      </c>
      <c r="H1337" s="275">
        <f t="shared" si="41"/>
        <v>2.9997046206156965</v>
      </c>
      <c r="I1337" s="250"/>
      <c r="J1337" s="251"/>
      <c r="K1337" s="251"/>
      <c r="L1337" s="251"/>
    </row>
    <row r="1338" spans="2:12" x14ac:dyDescent="0.2">
      <c r="B1338" s="112" t="s">
        <v>2</v>
      </c>
      <c r="C1338" s="113">
        <f>_xll.qlCalendarAdvance("TARGET",C1337,B1338,"mf")</f>
        <v>45832</v>
      </c>
      <c r="D1338" s="120">
        <f>_xll.xlShmInterpRateFwd($D$3&amp;T(CalculationTrigger2),C1338,,5,C1339)</f>
        <v>1.5631052818120768E-2</v>
      </c>
      <c r="E1338" s="260">
        <f>_xll.xlShmInterpRateFwd($E$3&amp;T(CalculationTrigger2),C1338,,5,C1339)</f>
        <v>1.5568812038255811E-2</v>
      </c>
      <c r="F1338" s="260">
        <f>_xll.xlShmInterpRateFwd($F$3&amp;T(CalculationTrigger2),C1338,,5,C1339)</f>
        <v>1.5268040275679674E-2</v>
      </c>
      <c r="G1338" s="268">
        <f t="shared" si="40"/>
        <v>0.62240779864957196</v>
      </c>
      <c r="H1338" s="275">
        <f t="shared" si="41"/>
        <v>3.0077176257613769</v>
      </c>
      <c r="I1338" s="250"/>
      <c r="J1338" s="251"/>
      <c r="K1338" s="251"/>
      <c r="L1338" s="251"/>
    </row>
    <row r="1339" spans="2:12" x14ac:dyDescent="0.2">
      <c r="B1339" s="112" t="s">
        <v>2</v>
      </c>
      <c r="C1339" s="113">
        <f>_xll.qlCalendarAdvance("TARGET",C1338,B1339,"mf")</f>
        <v>45839</v>
      </c>
      <c r="D1339" s="120">
        <f>_xll.xlShmInterpRateFwd($D$3&amp;T(CalculationTrigger2),C1339,,5,C1340)</f>
        <v>1.5675341051948885E-2</v>
      </c>
      <c r="E1339" s="260">
        <f>_xll.xlShmInterpRateFwd($E$3&amp;T(CalculationTrigger2),C1339,,5,C1340)</f>
        <v>1.5611910497187038E-2</v>
      </c>
      <c r="F1339" s="260">
        <f>_xll.xlShmInterpRateFwd($F$3&amp;T(CalculationTrigger2),C1339,,5,C1340)</f>
        <v>1.531033604094211E-2</v>
      </c>
      <c r="G1339" s="268">
        <f t="shared" si="40"/>
        <v>0.63430554761847313</v>
      </c>
      <c r="H1339" s="275">
        <f t="shared" si="41"/>
        <v>3.0157445624492789</v>
      </c>
      <c r="I1339" s="250"/>
      <c r="J1339" s="251"/>
      <c r="K1339" s="251"/>
      <c r="L1339" s="251"/>
    </row>
    <row r="1340" spans="2:12" x14ac:dyDescent="0.2">
      <c r="B1340" s="112" t="s">
        <v>2</v>
      </c>
      <c r="C1340" s="113">
        <f>_xll.qlCalendarAdvance("TARGET",C1339,B1340,"mf")</f>
        <v>45846</v>
      </c>
      <c r="D1340" s="120">
        <f>_xll.xlShmInterpRateFwd($D$3&amp;T(CalculationTrigger2),C1340,,5,C1341)</f>
        <v>1.5719060087501995E-2</v>
      </c>
      <c r="E1340" s="260">
        <f>_xll.xlShmInterpRateFwd($E$3&amp;T(CalculationTrigger2),C1340,,5,C1341)</f>
        <v>1.5654477247166468E-2</v>
      </c>
      <c r="F1340" s="260">
        <f>_xll.xlShmInterpRateFwd($F$3&amp;T(CalculationTrigger2),C1340,,5,C1341)</f>
        <v>1.5352098692928969E-2</v>
      </c>
      <c r="G1340" s="268">
        <f t="shared" si="40"/>
        <v>0.64582840335527392</v>
      </c>
      <c r="H1340" s="275">
        <f t="shared" si="41"/>
        <v>3.0237855423749864</v>
      </c>
      <c r="I1340" s="250"/>
      <c r="J1340" s="251"/>
      <c r="K1340" s="251"/>
      <c r="L1340" s="251"/>
    </row>
    <row r="1341" spans="2:12" x14ac:dyDescent="0.2">
      <c r="B1341" s="112" t="s">
        <v>2</v>
      </c>
      <c r="C1341" s="113">
        <f>_xll.qlCalendarAdvance("TARGET",C1340,B1341,"mf")</f>
        <v>45853</v>
      </c>
      <c r="D1341" s="120">
        <f>_xll.xlShmInterpRateFwd($D$3&amp;T(CalculationTrigger2),C1341,,5,C1342)</f>
        <v>1.576220477978681E-2</v>
      </c>
      <c r="E1341" s="260">
        <f>_xll.xlShmInterpRateFwd($E$3&amp;T(CalculationTrigger2),C1341,,5,C1342)</f>
        <v>1.5696507556049819E-2</v>
      </c>
      <c r="F1341" s="260">
        <f>_xll.xlShmInterpRateFwd($F$3&amp;T(CalculationTrigger2),C1341,,5,C1342)</f>
        <v>1.5393323488292332E-2</v>
      </c>
      <c r="G1341" s="268">
        <f t="shared" si="40"/>
        <v>0.65697223736990717</v>
      </c>
      <c r="H1341" s="275">
        <f t="shared" si="41"/>
        <v>3.0318406775748685</v>
      </c>
      <c r="I1341" s="250"/>
      <c r="J1341" s="251"/>
      <c r="K1341" s="251"/>
      <c r="L1341" s="251"/>
    </row>
    <row r="1342" spans="2:12" x14ac:dyDescent="0.2">
      <c r="B1342" s="112" t="s">
        <v>2</v>
      </c>
      <c r="C1342" s="113">
        <f>_xll.qlCalendarAdvance("TARGET",C1341,B1342,"mf")</f>
        <v>45860</v>
      </c>
      <c r="D1342" s="120">
        <f>_xll.xlShmInterpRateFwd($D$3&amp;T(CalculationTrigger2),C1342,,5,C1343)</f>
        <v>1.5804769983854269E-2</v>
      </c>
      <c r="E1342" s="260">
        <f>_xll.xlShmInterpRateFwd($E$3&amp;T(CalculationTrigger2),C1342,,5,C1343)</f>
        <v>1.573799669170102E-2</v>
      </c>
      <c r="F1342" s="260">
        <f>_xll.xlShmInterpRateFwd($F$3&amp;T(CalculationTrigger2),C1342,,5,C1343)</f>
        <v>1.5434005683675806E-2</v>
      </c>
      <c r="G1342" s="268">
        <f t="shared" si="40"/>
        <v>0.66773292153248653</v>
      </c>
      <c r="H1342" s="275">
        <f t="shared" si="41"/>
        <v>3.0399100802521417</v>
      </c>
      <c r="I1342" s="250"/>
      <c r="J1342" s="251"/>
      <c r="K1342" s="251"/>
      <c r="L1342" s="251"/>
    </row>
    <row r="1343" spans="2:12" x14ac:dyDescent="0.2">
      <c r="B1343" s="112" t="s">
        <v>2</v>
      </c>
      <c r="C1343" s="113">
        <f>_xll.qlCalendarAdvance("TARGET",C1342,B1343,"mf")</f>
        <v>45867</v>
      </c>
      <c r="D1343" s="120">
        <f>_xll.xlShmInterpRateFwd($D$3&amp;T(CalculationTrigger2),C1343,,5,C1344)</f>
        <v>1.5846750554713809E-2</v>
      </c>
      <c r="E1343" s="260">
        <f>_xll.xlShmInterpRateFwd($E$3&amp;T(CalculationTrigger2),C1343,,5,C1344)</f>
        <v>1.5778939921964222E-2</v>
      </c>
      <c r="F1343" s="260">
        <f>_xll.xlShmInterpRateFwd($F$3&amp;T(CalculationTrigger2),C1343,,5,C1344)</f>
        <v>1.5474140535756036E-2</v>
      </c>
      <c r="G1343" s="268">
        <f t="shared" si="40"/>
        <v>0.67810632749586852</v>
      </c>
      <c r="H1343" s="275">
        <f t="shared" si="41"/>
        <v>3.0479938620818667</v>
      </c>
      <c r="I1343" s="250"/>
      <c r="J1343" s="251"/>
      <c r="K1343" s="251"/>
      <c r="L1343" s="251"/>
    </row>
    <row r="1344" spans="2:12" x14ac:dyDescent="0.2">
      <c r="B1344" s="112" t="s">
        <v>2</v>
      </c>
      <c r="C1344" s="113">
        <f>_xll.qlCalendarAdvance("TARGET",C1343,B1344,"mf")</f>
        <v>45874</v>
      </c>
      <c r="D1344" s="120">
        <f>_xll.xlShmInterpRateFwd($D$3&amp;T(CalculationTrigger2),C1344,,5,C1345)</f>
        <v>1.5888141347392418E-2</v>
      </c>
      <c r="E1344" s="260">
        <f>_xll.xlShmInterpRateFwd($E$3&amp;T(CalculationTrigger2),C1344,,5,C1345)</f>
        <v>1.5819332514699538E-2</v>
      </c>
      <c r="F1344" s="260">
        <f>_xll.xlShmInterpRateFwd($F$3&amp;T(CalculationTrigger2),C1344,,5,C1345)</f>
        <v>1.5513723301180005E-2</v>
      </c>
      <c r="G1344" s="268">
        <f t="shared" si="40"/>
        <v>0.68808832692879984</v>
      </c>
      <c r="H1344" s="275">
        <f t="shared" si="41"/>
        <v>3.0560921351953372</v>
      </c>
      <c r="I1344" s="250"/>
      <c r="J1344" s="251"/>
      <c r="K1344" s="251"/>
      <c r="L1344" s="251"/>
    </row>
    <row r="1345" spans="2:12" x14ac:dyDescent="0.2">
      <c r="B1345" s="112" t="s">
        <v>2</v>
      </c>
      <c r="C1345" s="113">
        <f>_xll.qlCalendarAdvance("TARGET",C1344,B1345,"mf")</f>
        <v>45881</v>
      </c>
      <c r="D1345" s="120">
        <f>_xll.xlShmInterpRateFwd($D$3&amp;T(CalculationTrigger2),C1345,,5,C1346)</f>
        <v>1.5928937216930009E-2</v>
      </c>
      <c r="E1345" s="260">
        <f>_xll.xlShmInterpRateFwd($E$3&amp;T(CalculationTrigger2),C1345,,5,C1346)</f>
        <v>1.5859169737772464E-2</v>
      </c>
      <c r="F1345" s="260">
        <f>_xll.xlShmInterpRateFwd($F$3&amp;T(CalculationTrigger2),C1345,,5,C1346)</f>
        <v>1.5552749236612344E-2</v>
      </c>
      <c r="G1345" s="268">
        <f t="shared" si="40"/>
        <v>0.69767479157545331</v>
      </c>
      <c r="H1345" s="275">
        <f t="shared" si="41"/>
        <v>3.064205011601203</v>
      </c>
      <c r="I1345" s="250"/>
      <c r="J1345" s="251"/>
      <c r="K1345" s="251"/>
      <c r="L1345" s="251"/>
    </row>
    <row r="1346" spans="2:12" x14ac:dyDescent="0.2">
      <c r="B1346" s="112" t="s">
        <v>2</v>
      </c>
      <c r="C1346" s="113">
        <f>_xll.qlCalendarAdvance("TARGET",C1345,B1346,"mf")</f>
        <v>45888</v>
      </c>
      <c r="D1346" s="120">
        <f>_xll.xlShmInterpRateFwd($D$3&amp;T(CalculationTrigger2),C1346,,5,C1347)</f>
        <v>1.5969133018369011E-2</v>
      </c>
      <c r="E1346" s="260">
        <f>_xll.xlShmInterpRateFwd($E$3&amp;T(CalculationTrigger2),C1346,,5,C1347)</f>
        <v>1.5898446859031697E-2</v>
      </c>
      <c r="F1346" s="260">
        <f>_xll.xlShmInterpRateFwd($F$3&amp;T(CalculationTrigger2),C1346,,5,C1347)</f>
        <v>1.5591213598718979E-2</v>
      </c>
      <c r="G1346" s="268">
        <f t="shared" si="40"/>
        <v>0.70686159337314536</v>
      </c>
      <c r="H1346" s="275">
        <f t="shared" si="41"/>
        <v>3.0723326031271805</v>
      </c>
      <c r="I1346" s="250"/>
      <c r="J1346" s="251"/>
      <c r="K1346" s="251"/>
      <c r="L1346" s="251"/>
    </row>
    <row r="1347" spans="2:12" x14ac:dyDescent="0.2">
      <c r="B1347" s="112" t="s">
        <v>2</v>
      </c>
      <c r="C1347" s="113">
        <f>_xll.qlCalendarAdvance("TARGET",C1346,B1347,"mf")</f>
        <v>45895</v>
      </c>
      <c r="D1347" s="120">
        <f>_xll.xlShmInterpRateFwd($D$3&amp;T(CalculationTrigger2),C1347,,5,C1348)</f>
        <v>1.6008723606743946E-2</v>
      </c>
      <c r="E1347" s="260">
        <f>_xll.xlShmInterpRateFwd($E$3&amp;T(CalculationTrigger2),C1347,,5,C1348)</f>
        <v>1.5937159146356489E-2</v>
      </c>
      <c r="F1347" s="260">
        <f>_xll.xlShmInterpRateFwd($F$3&amp;T(CalculationTrigger2),C1347,,5,C1348)</f>
        <v>1.562911164416815E-2</v>
      </c>
      <c r="G1347" s="268">
        <f t="shared" si="40"/>
        <v>0.71564460387456985</v>
      </c>
      <c r="H1347" s="275">
        <f t="shared" si="41"/>
        <v>3.080475021883383</v>
      </c>
      <c r="I1347" s="250"/>
      <c r="J1347" s="251"/>
      <c r="K1347" s="251"/>
      <c r="L1347" s="251"/>
    </row>
    <row r="1348" spans="2:12" x14ac:dyDescent="0.2">
      <c r="B1348" s="112" t="s">
        <v>2</v>
      </c>
      <c r="C1348" s="113">
        <f>_xll.qlCalendarAdvance("TARGET",C1347,B1348,"mf")</f>
        <v>45902</v>
      </c>
      <c r="D1348" s="120">
        <f>_xll.xlShmInterpRateFwd($D$3&amp;T(CalculationTrigger2),C1348,,5,C1349)</f>
        <v>1.60477038371E-2</v>
      </c>
      <c r="E1348" s="260">
        <f>_xll.xlShmInterpRateFwd($E$3&amp;T(CalculationTrigger2),C1348,,5,C1349)</f>
        <v>1.5975301867611341E-2</v>
      </c>
      <c r="F1348" s="260">
        <f>_xll.xlShmInterpRateFwd($F$3&amp;T(CalculationTrigger2),C1348,,5,C1349)</f>
        <v>1.5666438629637226E-2</v>
      </c>
      <c r="G1348" s="268">
        <f t="shared" si="40"/>
        <v>0.72401969488659201</v>
      </c>
      <c r="H1348" s="275">
        <f t="shared" si="41"/>
        <v>3.0886323797411559</v>
      </c>
      <c r="I1348" s="250"/>
      <c r="J1348" s="251"/>
      <c r="K1348" s="251"/>
      <c r="L1348" s="251"/>
    </row>
    <row r="1349" spans="2:12" x14ac:dyDescent="0.2">
      <c r="B1349" s="112" t="s">
        <v>2</v>
      </c>
      <c r="C1349" s="113">
        <f>_xll.qlCalendarAdvance("TARGET",C1348,B1349,"mf")</f>
        <v>45909</v>
      </c>
      <c r="D1349" s="120">
        <f>_xll.xlShmInterpRateFwd($D$3&amp;T(CalculationTrigger2),C1349,,5,C1350)</f>
        <v>1.6086068564494242E-2</v>
      </c>
      <c r="E1349" s="260">
        <f>_xll.xlShmInterpRateFwd($E$3&amp;T(CalculationTrigger2),C1349,,5,C1350)</f>
        <v>1.6012870290675982E-2</v>
      </c>
      <c r="F1349" s="260">
        <f>_xll.xlShmInterpRateFwd($F$3&amp;T(CalculationTrigger2),C1349,,5,C1350)</f>
        <v>1.5703189811819514E-2</v>
      </c>
      <c r="G1349" s="268">
        <f t="shared" ref="G1349:G1412" si="42">(D1349-E1349)*10000</f>
        <v>0.7319827381825974</v>
      </c>
      <c r="H1349" s="275">
        <f t="shared" ref="H1349:H1412" si="43">(E1349-F1349)*10000</f>
        <v>3.0968047885646803</v>
      </c>
      <c r="I1349" s="250"/>
      <c r="J1349" s="251"/>
      <c r="K1349" s="251"/>
      <c r="L1349" s="251"/>
    </row>
    <row r="1350" spans="2:12" x14ac:dyDescent="0.2">
      <c r="B1350" s="112" t="s">
        <v>2</v>
      </c>
      <c r="C1350" s="113">
        <f>_xll.qlCalendarAdvance("TARGET",C1349,B1350,"mf")</f>
        <v>45916</v>
      </c>
      <c r="D1350" s="120">
        <f>_xll.xlShmInterpRateFwd($D$3&amp;T(CalculationTrigger2),C1350,,5,C1351)</f>
        <v>1.6123812643985217E-2</v>
      </c>
      <c r="E1350" s="260">
        <f>_xll.xlShmInterpRateFwd($E$3&amp;T(CalculationTrigger2),C1350,,5,C1351)</f>
        <v>1.6049859683434819E-2</v>
      </c>
      <c r="F1350" s="260">
        <f>_xll.xlShmInterpRateFwd($F$3&amp;T(CalculationTrigger2),C1350,,5,C1351)</f>
        <v>1.5739360447367408E-2</v>
      </c>
      <c r="G1350" s="268">
        <f t="shared" si="42"/>
        <v>0.73952960550398295</v>
      </c>
      <c r="H1350" s="275">
        <f t="shared" si="43"/>
        <v>3.1049923606741094</v>
      </c>
      <c r="I1350" s="250"/>
      <c r="J1350" s="251"/>
      <c r="K1350" s="251"/>
      <c r="L1350" s="251"/>
    </row>
    <row r="1351" spans="2:12" x14ac:dyDescent="0.2">
      <c r="B1351" s="112" t="s">
        <v>2</v>
      </c>
      <c r="C1351" s="113">
        <f>_xll.qlCalendarAdvance("TARGET",C1350,B1351,"mf")</f>
        <v>45923</v>
      </c>
      <c r="D1351" s="120">
        <f>_xll.xlShmInterpRateFwd($D$3&amp;T(CalculationTrigger2),C1351,,5,C1352)</f>
        <v>1.6160930930645773E-2</v>
      </c>
      <c r="E1351" s="260">
        <f>_xll.xlShmInterpRateFwd($E$3&amp;T(CalculationTrigger2),C1351,,5,C1352)</f>
        <v>1.6086265313760621E-2</v>
      </c>
      <c r="F1351" s="260">
        <f>_xll.xlShmInterpRateFwd($F$3&amp;T(CalculationTrigger2),C1351,,5,C1352)</f>
        <v>1.5774945793009271E-2</v>
      </c>
      <c r="G1351" s="268">
        <f t="shared" si="42"/>
        <v>0.74665616885152142</v>
      </c>
      <c r="H1351" s="275">
        <f t="shared" si="43"/>
        <v>3.1131952075134919</v>
      </c>
      <c r="I1351" s="250"/>
      <c r="J1351" s="251"/>
      <c r="K1351" s="251"/>
      <c r="L1351" s="251"/>
    </row>
    <row r="1352" spans="2:12" x14ac:dyDescent="0.2">
      <c r="B1352" s="112" t="s">
        <v>2</v>
      </c>
      <c r="C1352" s="113">
        <f>_xll.qlCalendarAdvance("TARGET",C1351,B1352,"mf")</f>
        <v>45930</v>
      </c>
      <c r="D1352" s="120">
        <f>_xll.xlShmInterpRateFwd($D$3&amp;T(CalculationTrigger2),C1352,,5,C1353)</f>
        <v>1.6197418279541104E-2</v>
      </c>
      <c r="E1352" s="260">
        <f>_xll.xlShmInterpRateFwd($E$3&amp;T(CalculationTrigger2),C1352,,5,C1353)</f>
        <v>1.6122082449567685E-2</v>
      </c>
      <c r="F1352" s="260">
        <f>_xll.xlShmInterpRateFwd($F$3&amp;T(CalculationTrigger2),C1352,,5,C1353)</f>
        <v>1.5809941105423064E-2</v>
      </c>
      <c r="G1352" s="268">
        <f t="shared" si="42"/>
        <v>0.75335829973419144</v>
      </c>
      <c r="H1352" s="275">
        <f t="shared" si="43"/>
        <v>3.1214134414462094</v>
      </c>
      <c r="I1352" s="250"/>
      <c r="J1352" s="251"/>
      <c r="K1352" s="251"/>
      <c r="L1352" s="251"/>
    </row>
    <row r="1353" spans="2:12" x14ac:dyDescent="0.2">
      <c r="B1353" s="112" t="s">
        <v>2</v>
      </c>
      <c r="C1353" s="113">
        <f>_xll.qlCalendarAdvance("TARGET",C1352,B1353,"mf")</f>
        <v>45937</v>
      </c>
      <c r="D1353" s="120">
        <f>_xll.xlShmInterpRateFwd($D$3&amp;T(CalculationTrigger2),C1353,,5,C1354)</f>
        <v>1.6233269545758964E-2</v>
      </c>
      <c r="E1353" s="260">
        <f>_xll.xlShmInterpRateFwd($E$3&amp;T(CalculationTrigger2),C1353,,5,C1354)</f>
        <v>1.6157306358726031E-2</v>
      </c>
      <c r="F1353" s="260">
        <f>_xll.xlShmInterpRateFwd($F$3&amp;T(CalculationTrigger2),C1353,,5,C1354)</f>
        <v>1.5844341641318503E-2</v>
      </c>
      <c r="G1353" s="268">
        <f t="shared" si="42"/>
        <v>0.75963187032932611</v>
      </c>
      <c r="H1353" s="275">
        <f t="shared" si="43"/>
        <v>3.1296471740752811</v>
      </c>
      <c r="I1353" s="250"/>
      <c r="J1353" s="251"/>
      <c r="K1353" s="251"/>
      <c r="L1353" s="251"/>
    </row>
    <row r="1354" spans="2:12" x14ac:dyDescent="0.2">
      <c r="B1354" s="112" t="s">
        <v>2</v>
      </c>
      <c r="C1354" s="113">
        <f>_xll.qlCalendarAdvance("TARGET",C1353,B1354,"mf")</f>
        <v>45944</v>
      </c>
      <c r="D1354" s="120">
        <f>_xll.xlShmInterpRateFwd($D$3&amp;T(CalculationTrigger2),C1354,,5,C1355)</f>
        <v>1.6268479584393543E-2</v>
      </c>
      <c r="E1354" s="260">
        <f>_xll.xlShmInterpRateFwd($E$3&amp;T(CalculationTrigger2),C1354,,5,C1355)</f>
        <v>1.6191932309178318E-2</v>
      </c>
      <c r="F1354" s="260">
        <f>_xll.xlShmInterpRateFwd($F$3&amp;T(CalculationTrigger2),C1354,,5,C1355)</f>
        <v>1.5878142657403393E-2</v>
      </c>
      <c r="G1354" s="268">
        <f t="shared" si="42"/>
        <v>0.7654727521522533</v>
      </c>
      <c r="H1354" s="275">
        <f t="shared" si="43"/>
        <v>3.1378965177492404</v>
      </c>
      <c r="I1354" s="250"/>
      <c r="J1354" s="251"/>
      <c r="K1354" s="251"/>
      <c r="L1354" s="251"/>
    </row>
    <row r="1355" spans="2:12" x14ac:dyDescent="0.2">
      <c r="B1355" s="112" t="s">
        <v>2</v>
      </c>
      <c r="C1355" s="113">
        <f>_xll.qlCalendarAdvance("TARGET",C1354,B1355,"mf")</f>
        <v>45951</v>
      </c>
      <c r="D1355" s="120">
        <f>_xll.xlShmInterpRateFwd($D$3&amp;T(CalculationTrigger2),C1355,,5,C1356)</f>
        <v>1.6303043250546698E-2</v>
      </c>
      <c r="E1355" s="260">
        <f>_xll.xlShmInterpRateFwd($E$3&amp;T(CalculationTrigger2),C1355,,5,C1356)</f>
        <v>1.6225955568801895E-2</v>
      </c>
      <c r="F1355" s="260">
        <f>_xll.xlShmInterpRateFwd($F$3&amp;T(CalculationTrigger2),C1355,,5,C1356)</f>
        <v>1.5911339410413679E-2</v>
      </c>
      <c r="G1355" s="268">
        <f t="shared" si="42"/>
        <v>0.77087681744802961</v>
      </c>
      <c r="H1355" s="275">
        <f t="shared" si="43"/>
        <v>3.1461615838821593</v>
      </c>
      <c r="I1355" s="250"/>
      <c r="J1355" s="251"/>
      <c r="K1355" s="251"/>
      <c r="L1355" s="251"/>
    </row>
    <row r="1356" spans="2:12" x14ac:dyDescent="0.2">
      <c r="B1356" s="112" t="s">
        <v>2</v>
      </c>
      <c r="C1356" s="113">
        <f>_xll.qlCalendarAdvance("TARGET",C1355,B1356,"mf")</f>
        <v>45958</v>
      </c>
      <c r="D1356" s="120">
        <f>_xll.xlShmInterpRateFwd($D$3&amp;T(CalculationTrigger2),C1356,,5,C1357)</f>
        <v>1.633695539932347E-2</v>
      </c>
      <c r="E1356" s="260">
        <f>_xll.xlShmInterpRateFwd($E$3&amp;T(CalculationTrigger2),C1356,,5,C1357)</f>
        <v>1.6259371405548926E-2</v>
      </c>
      <c r="F1356" s="260">
        <f>_xll.xlShmInterpRateFwd($F$3&amp;T(CalculationTrigger2),C1356,,5,C1357)</f>
        <v>1.5943927157068178E-2</v>
      </c>
      <c r="G1356" s="268">
        <f t="shared" si="42"/>
        <v>0.77583993774544413</v>
      </c>
      <c r="H1356" s="275">
        <f t="shared" si="43"/>
        <v>3.154442484807479</v>
      </c>
      <c r="I1356" s="250"/>
      <c r="J1356" s="251"/>
      <c r="K1356" s="251"/>
      <c r="L1356" s="251"/>
    </row>
    <row r="1357" spans="2:12" x14ac:dyDescent="0.2">
      <c r="B1357" s="112" t="s">
        <v>2</v>
      </c>
      <c r="C1357" s="113">
        <f>_xll.qlCalendarAdvance("TARGET",C1356,B1357,"mf")</f>
        <v>45965</v>
      </c>
      <c r="D1357" s="120">
        <f>_xll.xlShmInterpRateFwd($D$3&amp;T(CalculationTrigger2),C1357,,5,C1358)</f>
        <v>1.6370210885856506E-2</v>
      </c>
      <c r="E1357" s="260">
        <f>_xll.xlShmInterpRateFwd($E$3&amp;T(CalculationTrigger2),C1357,,5,C1358)</f>
        <v>1.6292175087343205E-2</v>
      </c>
      <c r="F1357" s="260">
        <f>_xll.xlShmInterpRateFwd($F$3&amp;T(CalculationTrigger2),C1357,,5,C1358)</f>
        <v>1.597590115411025E-2</v>
      </c>
      <c r="G1357" s="268">
        <f t="shared" si="42"/>
        <v>0.78035798513301224</v>
      </c>
      <c r="H1357" s="275">
        <f t="shared" si="43"/>
        <v>3.1627393323295507</v>
      </c>
      <c r="I1357" s="250"/>
      <c r="J1357" s="251"/>
      <c r="K1357" s="251"/>
      <c r="L1357" s="251"/>
    </row>
    <row r="1358" spans="2:12" x14ac:dyDescent="0.2">
      <c r="B1358" s="112" t="s">
        <v>2</v>
      </c>
      <c r="C1358" s="113">
        <f>_xll.qlCalendarAdvance("TARGET",C1357,B1358,"mf")</f>
        <v>45972</v>
      </c>
      <c r="D1358" s="120">
        <f>_xll.xlShmInterpRateFwd($D$3&amp;T(CalculationTrigger2),C1358,,5,C1359)</f>
        <v>1.6402804565266809E-2</v>
      </c>
      <c r="E1358" s="260">
        <f>_xll.xlShmInterpRateFwd($E$3&amp;T(CalculationTrigger2),C1358,,5,C1359)</f>
        <v>1.6324361882127623E-2</v>
      </c>
      <c r="F1358" s="260">
        <f>_xll.xlShmInterpRateFwd($F$3&amp;T(CalculationTrigger2),C1358,,5,C1359)</f>
        <v>1.600725665829153E-2</v>
      </c>
      <c r="G1358" s="268">
        <f t="shared" si="42"/>
        <v>0.78442683139185587</v>
      </c>
      <c r="H1358" s="275">
        <f t="shared" si="43"/>
        <v>3.1710522383609359</v>
      </c>
      <c r="I1358" s="250"/>
      <c r="J1358" s="251"/>
      <c r="K1358" s="251"/>
      <c r="L1358" s="251"/>
    </row>
    <row r="1359" spans="2:12" x14ac:dyDescent="0.2">
      <c r="B1359" s="112" t="s">
        <v>2</v>
      </c>
      <c r="C1359" s="113">
        <f>_xll.qlCalendarAdvance("TARGET",C1358,B1359,"mf")</f>
        <v>45979</v>
      </c>
      <c r="D1359" s="120">
        <f>_xll.xlShmInterpRateFwd($D$3&amp;T(CalculationTrigger2),C1359,,5,C1360)</f>
        <v>1.6434731292717171E-2</v>
      </c>
      <c r="E1359" s="260">
        <f>_xll.xlShmInterpRateFwd($E$3&amp;T(CalculationTrigger2),C1359,,5,C1360)</f>
        <v>1.6355927057842088E-2</v>
      </c>
      <c r="F1359" s="260">
        <f>_xll.xlShmInterpRateFwd($F$3&amp;T(CalculationTrigger2),C1359,,5,C1360)</f>
        <v>1.6037988926355658E-2</v>
      </c>
      <c r="G1359" s="268">
        <f t="shared" si="42"/>
        <v>0.78804234875082946</v>
      </c>
      <c r="H1359" s="275">
        <f t="shared" si="43"/>
        <v>3.1793813148642962</v>
      </c>
      <c r="I1359" s="250"/>
      <c r="J1359" s="251"/>
      <c r="K1359" s="251"/>
      <c r="L1359" s="251"/>
    </row>
    <row r="1360" spans="2:12" x14ac:dyDescent="0.2">
      <c r="B1360" s="112" t="s">
        <v>2</v>
      </c>
      <c r="C1360" s="113">
        <f>_xll.qlCalendarAdvance("TARGET",C1359,B1360,"mf")</f>
        <v>45986</v>
      </c>
      <c r="D1360" s="120">
        <f>_xll.xlShmInterpRateFwd($D$3&amp;T(CalculationTrigger2),C1360,,5,C1361)</f>
        <v>1.6465985923355568E-2</v>
      </c>
      <c r="E1360" s="260">
        <f>_xll.xlShmInterpRateFwd($E$3&amp;T(CalculationTrigger2),C1360,,5,C1361)</f>
        <v>1.6386865882471013E-2</v>
      </c>
      <c r="F1360" s="260">
        <f>_xll.xlShmInterpRateFwd($F$3&amp;T(CalculationTrigger2),C1360,,5,C1361)</f>
        <v>1.6068093215108943E-2</v>
      </c>
      <c r="G1360" s="268">
        <f t="shared" si="42"/>
        <v>0.79120040884554654</v>
      </c>
      <c r="H1360" s="275">
        <f t="shared" si="43"/>
        <v>3.1877266736207028</v>
      </c>
      <c r="I1360" s="250"/>
      <c r="J1360" s="251"/>
      <c r="K1360" s="251"/>
      <c r="L1360" s="251"/>
    </row>
    <row r="1361" spans="2:12" x14ac:dyDescent="0.2">
      <c r="B1361" s="112" t="s">
        <v>2</v>
      </c>
      <c r="C1361" s="113">
        <f>_xll.qlCalendarAdvance("TARGET",C1360,B1361,"mf")</f>
        <v>45993</v>
      </c>
      <c r="D1361" s="120">
        <f>_xll.xlShmInterpRateFwd($D$3&amp;T(CalculationTrigger2),C1361,,5,C1362)</f>
        <v>1.6496563312362801E-2</v>
      </c>
      <c r="E1361" s="260">
        <f>_xll.xlShmInterpRateFwd($E$3&amp;T(CalculationTrigger2),C1361,,5,C1362)</f>
        <v>1.6417173623963329E-2</v>
      </c>
      <c r="F1361" s="260">
        <f>_xll.xlShmInterpRateFwd($F$3&amp;T(CalculationTrigger2),C1361,,5,C1362)</f>
        <v>1.6097564781299825E-2</v>
      </c>
      <c r="G1361" s="268">
        <f t="shared" si="42"/>
        <v>0.79389688399472003</v>
      </c>
      <c r="H1361" s="275">
        <f t="shared" si="43"/>
        <v>3.1960884266350393</v>
      </c>
      <c r="I1361" s="250"/>
      <c r="J1361" s="251"/>
      <c r="K1361" s="251"/>
      <c r="L1361" s="251"/>
    </row>
    <row r="1362" spans="2:12" x14ac:dyDescent="0.2">
      <c r="B1362" s="112" t="s">
        <v>2</v>
      </c>
      <c r="C1362" s="113">
        <f>_xll.qlCalendarAdvance("TARGET",C1361,B1362,"mf")</f>
        <v>46000</v>
      </c>
      <c r="D1362" s="120">
        <f>_xll.xlShmInterpRateFwd($D$3&amp;T(CalculationTrigger2),C1362,,5,C1363)</f>
        <v>1.6526458314919088E-2</v>
      </c>
      <c r="E1362" s="260">
        <f>_xll.xlShmInterpRateFwd($E$3&amp;T(CalculationTrigger2),C1362,,5,C1363)</f>
        <v>1.6446845550332129E-2</v>
      </c>
      <c r="F1362" s="260">
        <f>_xll.xlShmInterpRateFwd($F$3&amp;T(CalculationTrigger2),C1362,,5,C1363)</f>
        <v>1.6126398881735893E-2</v>
      </c>
      <c r="G1362" s="268">
        <f t="shared" si="42"/>
        <v>0.7961276458695945</v>
      </c>
      <c r="H1362" s="275">
        <f t="shared" si="43"/>
        <v>3.2044666859623594</v>
      </c>
      <c r="I1362" s="250"/>
      <c r="J1362" s="251"/>
      <c r="K1362" s="251"/>
      <c r="L1362" s="251"/>
    </row>
    <row r="1363" spans="2:12" x14ac:dyDescent="0.2">
      <c r="B1363" s="112" t="s">
        <v>2</v>
      </c>
      <c r="C1363" s="113">
        <f>_xll.qlCalendarAdvance("TARGET",C1362,B1363,"mf")</f>
        <v>46007</v>
      </c>
      <c r="D1363" s="120">
        <f>_xll.xlShmInterpRateFwd($D$3&amp;T(CalculationTrigger2),C1363,,5,C1364)</f>
        <v>1.655566578623436E-2</v>
      </c>
      <c r="E1363" s="260">
        <f>_xll.xlShmInterpRateFwd($E$3&amp;T(CalculationTrigger2),C1363,,5,C1364)</f>
        <v>1.6475876929557307E-2</v>
      </c>
      <c r="F1363" s="260">
        <f>_xll.xlShmInterpRateFwd($F$3&amp;T(CalculationTrigger2),C1363,,5,C1364)</f>
        <v>1.6154590773232912E-2</v>
      </c>
      <c r="G1363" s="268">
        <f t="shared" si="42"/>
        <v>0.79788856677052988</v>
      </c>
      <c r="H1363" s="275">
        <f t="shared" si="43"/>
        <v>3.212861563243949</v>
      </c>
      <c r="I1363" s="250"/>
      <c r="J1363" s="251"/>
      <c r="K1363" s="251"/>
      <c r="L1363" s="251"/>
    </row>
    <row r="1364" spans="2:12" x14ac:dyDescent="0.2">
      <c r="B1364" s="112" t="s">
        <v>2</v>
      </c>
      <c r="C1364" s="113">
        <f>_xll.qlCalendarAdvance("TARGET",C1363,B1364,"mf")</f>
        <v>46014</v>
      </c>
      <c r="D1364" s="120">
        <f>_xll.xlShmInterpRateFwd($D$3&amp;T(CalculationTrigger2),C1364,,5,C1365)</f>
        <v>1.6584180581509067E-2</v>
      </c>
      <c r="E1364" s="260">
        <f>_xll.xlShmInterpRateFwd($E$3&amp;T(CalculationTrigger2),C1364,,5,C1365)</f>
        <v>1.6504263029650464E-2</v>
      </c>
      <c r="F1364" s="260">
        <f>_xll.xlShmInterpRateFwd($F$3&amp;T(CalculationTrigger2),C1364,,5,C1365)</f>
        <v>1.6182135712598588E-2</v>
      </c>
      <c r="G1364" s="268">
        <f t="shared" si="42"/>
        <v>0.79917551858602742</v>
      </c>
      <c r="H1364" s="275">
        <f t="shared" si="43"/>
        <v>3.2212731705187627</v>
      </c>
      <c r="I1364" s="250"/>
      <c r="J1364" s="251"/>
      <c r="K1364" s="251"/>
      <c r="L1364" s="251"/>
    </row>
    <row r="1365" spans="2:12" x14ac:dyDescent="0.2">
      <c r="B1365" s="112" t="s">
        <v>2</v>
      </c>
      <c r="C1365" s="113">
        <f>_xll.qlCalendarAdvance("TARGET",C1364,B1365,"mf")</f>
        <v>46021</v>
      </c>
      <c r="D1365" s="120">
        <f>_xll.xlShmInterpRateFwd($D$3&amp;T(CalculationTrigger2),C1365,,5,C1366)</f>
        <v>1.6611997556005044E-2</v>
      </c>
      <c r="E1365" s="260">
        <f>_xll.xlShmInterpRateFwd($E$3&amp;T(CalculationTrigger2),C1365,,5,C1366)</f>
        <v>1.6531999118644475E-2</v>
      </c>
      <c r="F1365" s="260">
        <f>_xll.xlShmInterpRateFwd($F$3&amp;T(CalculationTrigger2),C1365,,5,C1366)</f>
        <v>1.6209028956685897E-2</v>
      </c>
      <c r="G1365" s="268">
        <f t="shared" si="42"/>
        <v>0.79998437360569163</v>
      </c>
      <c r="H1365" s="275">
        <f t="shared" si="43"/>
        <v>3.2297016195857733</v>
      </c>
      <c r="I1365" s="250"/>
      <c r="J1365" s="251"/>
      <c r="K1365" s="251"/>
      <c r="L1365" s="251"/>
    </row>
    <row r="1366" spans="2:12" x14ac:dyDescent="0.2">
      <c r="B1366" s="112" t="s">
        <v>2</v>
      </c>
      <c r="C1366" s="113">
        <f>_xll.qlCalendarAdvance("TARGET",C1365,B1366,"mf")</f>
        <v>46028</v>
      </c>
      <c r="D1366" s="120">
        <f>_xll.xlShmInterpRateFwd($D$3&amp;T(CalculationTrigger2),C1366,,5,C1367)</f>
        <v>1.6639111564948423E-2</v>
      </c>
      <c r="E1366" s="260">
        <f>_xll.xlShmInterpRateFwd($E$3&amp;T(CalculationTrigger2),C1366,,5,C1367)</f>
        <v>1.6559080464565699E-2</v>
      </c>
      <c r="F1366" s="260">
        <f>_xll.xlShmInterpRateFwd($F$3&amp;T(CalculationTrigger2),C1366,,5,C1367)</f>
        <v>1.6235265762318936E-2</v>
      </c>
      <c r="G1366" s="268">
        <f t="shared" si="42"/>
        <v>0.80031100382724207</v>
      </c>
      <c r="H1366" s="275">
        <f t="shared" si="43"/>
        <v>3.2381470224676288</v>
      </c>
      <c r="I1366" s="250"/>
      <c r="J1366" s="251"/>
      <c r="K1366" s="251"/>
      <c r="L1366" s="251"/>
    </row>
    <row r="1367" spans="2:12" x14ac:dyDescent="0.2">
      <c r="B1367" s="112" t="s">
        <v>2</v>
      </c>
      <c r="C1367" s="113">
        <f>_xll.qlCalendarAdvance("TARGET",C1366,B1367,"mf")</f>
        <v>46035</v>
      </c>
      <c r="D1367" s="120">
        <f>_xll.xlShmInterpRateFwd($D$3&amp;T(CalculationTrigger2),C1367,,5,C1368)</f>
        <v>1.6665517463612087E-2</v>
      </c>
      <c r="E1367" s="260">
        <f>_xll.xlShmInterpRateFwd($E$3&amp;T(CalculationTrigger2),C1367,,5,C1368)</f>
        <v>1.658550233548152E-2</v>
      </c>
      <c r="F1367" s="260">
        <f>_xll.xlShmInterpRateFwd($F$3&amp;T(CalculationTrigger2),C1367,,5,C1368)</f>
        <v>1.6260841386386813E-2</v>
      </c>
      <c r="G1367" s="268">
        <f t="shared" si="42"/>
        <v>0.80015128130567903</v>
      </c>
      <c r="H1367" s="275">
        <f t="shared" si="43"/>
        <v>3.2466094909470651</v>
      </c>
      <c r="I1367" s="250"/>
      <c r="J1367" s="251"/>
      <c r="K1367" s="251"/>
      <c r="L1367" s="251"/>
    </row>
    <row r="1368" spans="2:12" x14ac:dyDescent="0.2">
      <c r="B1368" s="112" t="s">
        <v>2</v>
      </c>
      <c r="C1368" s="113">
        <f>_xll.qlCalendarAdvance("TARGET",C1367,B1368,"mf")</f>
        <v>46042</v>
      </c>
      <c r="D1368" s="120">
        <f>_xll.xlShmInterpRateFwd($D$3&amp;T(CalculationTrigger2),C1368,,5,C1369)</f>
        <v>1.6691210107299712E-2</v>
      </c>
      <c r="E1368" s="260">
        <f>_xll.xlShmInterpRateFwd($E$3&amp;T(CalculationTrigger2),C1368,,5,C1369)</f>
        <v>1.6611259999449374E-2</v>
      </c>
      <c r="F1368" s="260">
        <f>_xll.xlShmInterpRateFwd($F$3&amp;T(CalculationTrigger2),C1368,,5,C1369)</f>
        <v>1.6285751085752163E-2</v>
      </c>
      <c r="G1368" s="268">
        <f t="shared" si="42"/>
        <v>0.79950107850338537</v>
      </c>
      <c r="H1368" s="275">
        <f t="shared" si="43"/>
        <v>3.2550891369721029</v>
      </c>
      <c r="I1368" s="250"/>
      <c r="J1368" s="251"/>
      <c r="K1368" s="251"/>
      <c r="L1368" s="251"/>
    </row>
    <row r="1369" spans="2:12" x14ac:dyDescent="0.2">
      <c r="B1369" s="112" t="s">
        <v>2</v>
      </c>
      <c r="C1369" s="113">
        <f>_xll.qlCalendarAdvance("TARGET",C1368,B1369,"mf")</f>
        <v>46049</v>
      </c>
      <c r="D1369" s="120">
        <f>_xll.xlShmInterpRateFwd($D$3&amp;T(CalculationTrigger2),C1369,,5,C1370)</f>
        <v>1.6716184351295005E-2</v>
      </c>
      <c r="E1369" s="260">
        <f>_xll.xlShmInterpRateFwd($E$3&amp;T(CalculationTrigger2),C1369,,5,C1370)</f>
        <v>1.6636348724564331E-2</v>
      </c>
      <c r="F1369" s="260">
        <f>_xll.xlShmInterpRateFwd($F$3&amp;T(CalculationTrigger2),C1369,,5,C1370)</f>
        <v>1.6309990117321854E-2</v>
      </c>
      <c r="G1369" s="268">
        <f t="shared" si="42"/>
        <v>0.79835626730674625</v>
      </c>
      <c r="H1369" s="275">
        <f t="shared" si="43"/>
        <v>3.2635860724247734</v>
      </c>
      <c r="I1369" s="250"/>
      <c r="J1369" s="251"/>
      <c r="K1369" s="251"/>
      <c r="L1369" s="251"/>
    </row>
    <row r="1370" spans="2:12" x14ac:dyDescent="0.2">
      <c r="B1370" s="112" t="s">
        <v>2</v>
      </c>
      <c r="C1370" s="113">
        <f>_xll.qlCalendarAdvance("TARGET",C1369,B1370,"mf")</f>
        <v>46056</v>
      </c>
      <c r="D1370" s="120">
        <f>_xll.xlShmInterpRateFwd($D$3&amp;T(CalculationTrigger2),C1370,,5,C1371)</f>
        <v>1.6740435050938449E-2</v>
      </c>
      <c r="E1370" s="260">
        <f>_xll.xlShmInterpRateFwd($E$3&amp;T(CalculationTrigger2),C1370,,5,C1371)</f>
        <v>1.6660763778913928E-2</v>
      </c>
      <c r="F1370" s="260">
        <f>_xll.xlShmInterpRateFwd($F$3&amp;T(CalculationTrigger2),C1370,,5,C1371)</f>
        <v>1.633355373800767E-2</v>
      </c>
      <c r="G1370" s="268">
        <f t="shared" si="42"/>
        <v>0.79671272024520867</v>
      </c>
      <c r="H1370" s="275">
        <f t="shared" si="43"/>
        <v>3.2721004090625891</v>
      </c>
      <c r="I1370" s="250"/>
      <c r="J1370" s="251"/>
      <c r="K1370" s="251"/>
      <c r="L1370" s="251"/>
    </row>
    <row r="1371" spans="2:12" x14ac:dyDescent="0.2">
      <c r="B1371" s="112" t="s">
        <v>2</v>
      </c>
      <c r="C1371" s="113">
        <f>_xll.qlCalendarAdvance("TARGET",C1370,B1371,"mf")</f>
        <v>46063</v>
      </c>
      <c r="D1371" s="120">
        <f>_xll.xlShmInterpRateFwd($D$3&amp;T(CalculationTrigger2),C1371,,5,C1372)</f>
        <v>1.6763957061570779E-2</v>
      </c>
      <c r="E1371" s="260">
        <f>_xll.xlShmInterpRateFwd($E$3&amp;T(CalculationTrigger2),C1371,,5,C1372)</f>
        <v>1.6684500430637333E-2</v>
      </c>
      <c r="F1371" s="260">
        <f>_xll.xlShmInterpRateFwd($F$3&amp;T(CalculationTrigger2),C1371,,5,C1372)</f>
        <v>1.6356437204750683E-2</v>
      </c>
      <c r="G1371" s="268">
        <f t="shared" si="42"/>
        <v>0.79456630933446437</v>
      </c>
      <c r="H1371" s="275">
        <f t="shared" si="43"/>
        <v>3.2806322588664965</v>
      </c>
      <c r="I1371" s="250"/>
      <c r="J1371" s="251"/>
      <c r="K1371" s="251"/>
      <c r="L1371" s="251"/>
    </row>
    <row r="1372" spans="2:12" x14ac:dyDescent="0.2">
      <c r="B1372" s="112" t="s">
        <v>2</v>
      </c>
      <c r="C1372" s="113">
        <f>_xll.qlCalendarAdvance("TARGET",C1371,B1372,"mf")</f>
        <v>46070</v>
      </c>
      <c r="D1372" s="120">
        <f>_xll.xlShmInterpRateFwd($D$3&amp;T(CalculationTrigger2),C1372,,5,C1373)</f>
        <v>1.6786745238546008E-2</v>
      </c>
      <c r="E1372" s="260">
        <f>_xll.xlShmInterpRateFwd($E$3&amp;T(CalculationTrigger2),C1372,,5,C1373)</f>
        <v>1.6707553947851259E-2</v>
      </c>
      <c r="F1372" s="260">
        <f>_xll.xlShmInterpRateFwd($F$3&amp;T(CalculationTrigger2),C1372,,5,C1373)</f>
        <v>1.6378635774470379E-2</v>
      </c>
      <c r="G1372" s="268">
        <f t="shared" si="42"/>
        <v>0.79191290694748817</v>
      </c>
      <c r="H1372" s="275">
        <f t="shared" si="43"/>
        <v>3.2891817338088005</v>
      </c>
      <c r="I1372" s="250"/>
      <c r="J1372" s="251"/>
      <c r="K1372" s="251"/>
      <c r="L1372" s="251"/>
    </row>
    <row r="1373" spans="2:12" x14ac:dyDescent="0.2">
      <c r="B1373" s="112" t="s">
        <v>2</v>
      </c>
      <c r="C1373" s="113">
        <f>_xll.qlCalendarAdvance("TARGET",C1372,B1373,"mf")</f>
        <v>46077</v>
      </c>
      <c r="D1373" s="120">
        <f>_xll.xlShmInterpRateFwd($D$3&amp;T(CalculationTrigger2),C1373,,5,C1374)</f>
        <v>1.680879443727341E-2</v>
      </c>
      <c r="E1373" s="260">
        <f>_xll.xlShmInterpRateFwd($E$3&amp;T(CalculationTrigger2),C1373,,5,C1374)</f>
        <v>1.6729919598709134E-2</v>
      </c>
      <c r="F1373" s="260">
        <f>_xll.xlShmInterpRateFwd($F$3&amp;T(CalculationTrigger2),C1373,,5,C1374)</f>
        <v>1.6400144704170134E-2</v>
      </c>
      <c r="G1373" s="268">
        <f t="shared" si="42"/>
        <v>0.78874838564276661</v>
      </c>
      <c r="H1373" s="275">
        <f t="shared" si="43"/>
        <v>3.2977489453899986</v>
      </c>
      <c r="I1373" s="250"/>
      <c r="J1373" s="251"/>
      <c r="K1373" s="251"/>
      <c r="L1373" s="251"/>
    </row>
    <row r="1374" spans="2:12" x14ac:dyDescent="0.2">
      <c r="B1374" s="112" t="s">
        <v>2</v>
      </c>
      <c r="C1374" s="113">
        <f>_xll.qlCalendarAdvance("TARGET",C1373,B1374,"mf")</f>
        <v>46084</v>
      </c>
      <c r="D1374" s="120">
        <f>_xll.xlShmInterpRateFwd($D$3&amp;T(CalculationTrigger2),C1374,,5,C1375)</f>
        <v>1.6830099513155262E-2</v>
      </c>
      <c r="E1374" s="260">
        <f>_xll.xlShmInterpRateFwd($E$3&amp;T(CalculationTrigger2),C1374,,5,C1375)</f>
        <v>1.6751592651396533E-2</v>
      </c>
      <c r="F1374" s="260">
        <f>_xll.xlShmInterpRateFwd($F$3&amp;T(CalculationTrigger2),C1374,,5,C1375)</f>
        <v>1.6420959250816863E-2</v>
      </c>
      <c r="G1374" s="268">
        <f t="shared" si="42"/>
        <v>0.78506861758729363</v>
      </c>
      <c r="H1374" s="275">
        <f t="shared" si="43"/>
        <v>3.3063340057967046</v>
      </c>
      <c r="I1374" s="250"/>
      <c r="J1374" s="251"/>
      <c r="K1374" s="251"/>
      <c r="L1374" s="251"/>
    </row>
    <row r="1375" spans="2:12" x14ac:dyDescent="0.2">
      <c r="B1375" s="112" t="s">
        <v>2</v>
      </c>
      <c r="C1375" s="113">
        <f>_xll.qlCalendarAdvance("TARGET",C1374,B1375,"mf")</f>
        <v>46091</v>
      </c>
      <c r="D1375" s="120">
        <f>_xll.xlShmInterpRateFwd($D$3&amp;T(CalculationTrigger2),C1375,,5,C1376)</f>
        <v>1.6850655321628858E-2</v>
      </c>
      <c r="E1375" s="260">
        <f>_xll.xlShmInterpRateFwd($E$3&amp;T(CalculationTrigger2),C1375,,5,C1376)</f>
        <v>1.6772568374109283E-2</v>
      </c>
      <c r="F1375" s="260">
        <f>_xll.xlShmInterpRateFwd($F$3&amp;T(CalculationTrigger2),C1375,,5,C1376)</f>
        <v>1.6441074671417529E-2</v>
      </c>
      <c r="G1375" s="268">
        <f t="shared" si="42"/>
        <v>0.78086947519574734</v>
      </c>
      <c r="H1375" s="275">
        <f t="shared" si="43"/>
        <v>3.3149370269175416</v>
      </c>
      <c r="I1375" s="250"/>
      <c r="J1375" s="251"/>
      <c r="K1375" s="251"/>
      <c r="L1375" s="251"/>
    </row>
    <row r="1376" spans="2:12" x14ac:dyDescent="0.2">
      <c r="B1376" s="112" t="s">
        <v>2</v>
      </c>
      <c r="C1376" s="113">
        <f>_xll.qlCalendarAdvance("TARGET",C1375,B1376,"mf")</f>
        <v>46098</v>
      </c>
      <c r="D1376" s="120">
        <f>_xll.xlShmInterpRateFwd($D$3&amp;T(CalculationTrigger2),C1376,,5,C1377)</f>
        <v>1.6870456718144789E-2</v>
      </c>
      <c r="E1376" s="260">
        <f>_xll.xlShmInterpRateFwd($E$3&amp;T(CalculationTrigger2),C1376,,5,C1377)</f>
        <v>1.6792842035043123E-2</v>
      </c>
      <c r="F1376" s="260">
        <f>_xll.xlShmInterpRateFwd($F$3&amp;T(CalculationTrigger2),C1376,,5,C1377)</f>
        <v>1.6460486223014666E-2</v>
      </c>
      <c r="G1376" s="268">
        <f t="shared" si="42"/>
        <v>0.7761468310166566</v>
      </c>
      <c r="H1376" s="275">
        <f t="shared" si="43"/>
        <v>3.3235581202845781</v>
      </c>
      <c r="I1376" s="250"/>
      <c r="J1376" s="251"/>
      <c r="K1376" s="251"/>
      <c r="L1376" s="251"/>
    </row>
    <row r="1377" spans="2:12" x14ac:dyDescent="0.2">
      <c r="B1377" s="112" t="s">
        <v>2</v>
      </c>
      <c r="C1377" s="113">
        <f>_xll.qlCalendarAdvance("TARGET",C1376,B1377,"mf")</f>
        <v>46105</v>
      </c>
      <c r="D1377" s="120">
        <f>_xll.xlShmInterpRateFwd($D$3&amp;T(CalculationTrigger2),C1377,,5,C1378)</f>
        <v>1.6889498558203212E-2</v>
      </c>
      <c r="E1377" s="260">
        <f>_xll.xlShmInterpRateFwd($E$3&amp;T(CalculationTrigger2),C1377,,5,C1378)</f>
        <v>1.6812408902447114E-2</v>
      </c>
      <c r="F1377" s="260">
        <f>_xll.xlShmInterpRateFwd($F$3&amp;T(CalculationTrigger2),C1377,,5,C1378)</f>
        <v>1.6479189162658656E-2</v>
      </c>
      <c r="G1377" s="268">
        <f t="shared" si="42"/>
        <v>0.77089655756097664</v>
      </c>
      <c r="H1377" s="275">
        <f t="shared" si="43"/>
        <v>3.3321973978845882</v>
      </c>
      <c r="I1377" s="250"/>
      <c r="J1377" s="251"/>
      <c r="K1377" s="251"/>
      <c r="L1377" s="251"/>
    </row>
    <row r="1378" spans="2:12" x14ac:dyDescent="0.2">
      <c r="B1378" s="112" t="s">
        <v>2</v>
      </c>
      <c r="C1378" s="113">
        <f>_xll.qlCalendarAdvance("TARGET",C1377,B1378,"mf")</f>
        <v>46112</v>
      </c>
      <c r="D1378" s="120">
        <f>_xll.xlShmInterpRateFwd($D$3&amp;T(CalculationTrigger2),C1378,,5,C1379)</f>
        <v>1.6907775697285812E-2</v>
      </c>
      <c r="E1378" s="260">
        <f>_xll.xlShmInterpRateFwd($E$3&amp;T(CalculationTrigger2),C1378,,5,C1379)</f>
        <v>1.6831264244566987E-2</v>
      </c>
      <c r="F1378" s="260">
        <f>_xll.xlShmInterpRateFwd($F$3&amp;T(CalculationTrigger2),C1378,,5,C1379)</f>
        <v>1.6497178747391653E-2</v>
      </c>
      <c r="G1378" s="268">
        <f t="shared" si="42"/>
        <v>0.76511452718825557</v>
      </c>
      <c r="H1378" s="275">
        <f t="shared" si="43"/>
        <v>3.3408549717533349</v>
      </c>
      <c r="I1378" s="250"/>
      <c r="J1378" s="251"/>
      <c r="K1378" s="251"/>
      <c r="L1378" s="251"/>
    </row>
    <row r="1379" spans="2:12" x14ac:dyDescent="0.2">
      <c r="B1379" s="112" t="s">
        <v>2</v>
      </c>
      <c r="C1379" s="113">
        <f>_xll.qlCalendarAdvance("TARGET",C1378,B1379,"mf")</f>
        <v>46119</v>
      </c>
      <c r="D1379" s="120">
        <f>_xll.xlShmInterpRateFwd($D$3&amp;T(CalculationTrigger2),C1379,,5,C1380)</f>
        <v>1.6933459920981688E-2</v>
      </c>
      <c r="E1379" s="260">
        <f>_xll.xlShmInterpRateFwd($E$3&amp;T(CalculationTrigger2),C1379,,5,C1380)</f>
        <v>1.6856987305234404E-2</v>
      </c>
      <c r="F1379" s="260">
        <f>_xll.xlShmInterpRateFwd($F$3&amp;T(CalculationTrigger2),C1379,,5,C1380)</f>
        <v>1.6521448009182649E-2</v>
      </c>
      <c r="G1379" s="268">
        <f t="shared" si="42"/>
        <v>0.76472615747284056</v>
      </c>
      <c r="H1379" s="275">
        <f t="shared" si="43"/>
        <v>3.3553929605175532</v>
      </c>
      <c r="I1379" s="250"/>
      <c r="J1379" s="251"/>
      <c r="K1379" s="251"/>
      <c r="L1379" s="251"/>
    </row>
    <row r="1380" spans="2:12" x14ac:dyDescent="0.2">
      <c r="B1380" s="112" t="s">
        <v>2</v>
      </c>
      <c r="C1380" s="113">
        <f>_xll.qlCalendarAdvance("TARGET",C1379,B1380,"mf")</f>
        <v>46126</v>
      </c>
      <c r="D1380" s="120">
        <f>_xll.xlShmInterpRateFwd($D$3&amp;T(CalculationTrigger2),C1380,,5,C1381)</f>
        <v>1.6966841753458747E-2</v>
      </c>
      <c r="E1380" s="260">
        <f>_xll.xlShmInterpRateFwd($E$3&amp;T(CalculationTrigger2),C1380,,5,C1381)</f>
        <v>1.6889844584189875E-2</v>
      </c>
      <c r="F1380" s="260">
        <f>_xll.xlShmInterpRateFwd($F$3&amp;T(CalculationTrigger2),C1380,,5,C1381)</f>
        <v>1.6552307591677438E-2</v>
      </c>
      <c r="G1380" s="268">
        <f t="shared" si="42"/>
        <v>0.76997169268872012</v>
      </c>
      <c r="H1380" s="275">
        <f t="shared" si="43"/>
        <v>3.3753699251243621</v>
      </c>
      <c r="I1380" s="250"/>
      <c r="J1380" s="251"/>
      <c r="K1380" s="251"/>
      <c r="L1380" s="251"/>
    </row>
    <row r="1381" spans="2:12" x14ac:dyDescent="0.2">
      <c r="B1381" s="112" t="s">
        <v>2</v>
      </c>
      <c r="C1381" s="113">
        <f>_xll.qlCalendarAdvance("TARGET",C1380,B1381,"mf")</f>
        <v>46133</v>
      </c>
      <c r="D1381" s="120">
        <f>_xll.xlShmInterpRateFwd($D$3&amp;T(CalculationTrigger2),C1381,,5,C1382)</f>
        <v>1.6999889108942706E-2</v>
      </c>
      <c r="E1381" s="260">
        <f>_xll.xlShmInterpRateFwd($E$3&amp;T(CalculationTrigger2),C1381,,5,C1382)</f>
        <v>1.6922384959510376E-2</v>
      </c>
      <c r="F1381" s="260">
        <f>_xll.xlShmInterpRateFwd($F$3&amp;T(CalculationTrigger2),C1381,,5,C1382)</f>
        <v>1.6582915108611769E-2</v>
      </c>
      <c r="G1381" s="268">
        <f t="shared" si="42"/>
        <v>0.77504149432330172</v>
      </c>
      <c r="H1381" s="275">
        <f t="shared" si="43"/>
        <v>3.3946985089860702</v>
      </c>
      <c r="I1381" s="250"/>
      <c r="J1381" s="251"/>
      <c r="K1381" s="251"/>
      <c r="L1381" s="251"/>
    </row>
    <row r="1382" spans="2:12" x14ac:dyDescent="0.2">
      <c r="B1382" s="112" t="s">
        <v>2</v>
      </c>
      <c r="C1382" s="113">
        <f>_xll.qlCalendarAdvance("TARGET",C1381,B1382,"mf")</f>
        <v>46140</v>
      </c>
      <c r="D1382" s="120">
        <f>_xll.xlShmInterpRateFwd($D$3&amp;T(CalculationTrigger2),C1382,,5,C1383)</f>
        <v>1.7032599718117537E-2</v>
      </c>
      <c r="E1382" s="260">
        <f>_xll.xlShmInterpRateFwd($E$3&amp;T(CalculationTrigger2),C1382,,5,C1383)</f>
        <v>1.6954606328068479E-2</v>
      </c>
      <c r="F1382" s="260">
        <f>_xll.xlShmInterpRateFwd($F$3&amp;T(CalculationTrigger2),C1382,,5,C1383)</f>
        <v>1.6613269070203756E-2</v>
      </c>
      <c r="G1382" s="268">
        <f t="shared" si="42"/>
        <v>0.77993390049057454</v>
      </c>
      <c r="H1382" s="275">
        <f t="shared" si="43"/>
        <v>3.4133725786472322</v>
      </c>
      <c r="I1382" s="250"/>
      <c r="J1382" s="251"/>
      <c r="K1382" s="251"/>
      <c r="L1382" s="251"/>
    </row>
    <row r="1383" spans="2:12" x14ac:dyDescent="0.2">
      <c r="B1383" s="112" t="s">
        <v>2</v>
      </c>
      <c r="C1383" s="113">
        <f>_xll.qlCalendarAdvance("TARGET",C1382,B1383,"mf")</f>
        <v>46147</v>
      </c>
      <c r="D1383" s="120">
        <f>_xll.xlShmInterpRateFwd($D$3&amp;T(CalculationTrigger2),C1383,,5,C1384)</f>
        <v>1.7064971311674594E-2</v>
      </c>
      <c r="E1383" s="260">
        <f>_xll.xlShmInterpRateFwd($E$3&amp;T(CalculationTrigger2),C1383,,5,C1384)</f>
        <v>1.6986506586761194E-2</v>
      </c>
      <c r="F1383" s="260">
        <f>_xll.xlShmInterpRateFwd($F$3&amp;T(CalculationTrigger2),C1383,,5,C1384)</f>
        <v>1.6643367986642992E-2</v>
      </c>
      <c r="G1383" s="268">
        <f t="shared" si="42"/>
        <v>0.78464724913400452</v>
      </c>
      <c r="H1383" s="275">
        <f t="shared" si="43"/>
        <v>3.4313860011820143</v>
      </c>
      <c r="I1383" s="250"/>
      <c r="J1383" s="251"/>
      <c r="K1383" s="251"/>
      <c r="L1383" s="251"/>
    </row>
    <row r="1384" spans="2:12" x14ac:dyDescent="0.2">
      <c r="B1384" s="112" t="s">
        <v>2</v>
      </c>
      <c r="C1384" s="113">
        <f>_xll.qlCalendarAdvance("TARGET",C1383,B1384,"mf")</f>
        <v>46154</v>
      </c>
      <c r="D1384" s="120">
        <f>_xll.xlShmInterpRateFwd($D$3&amp;T(CalculationTrigger2),C1384,,5,C1385)</f>
        <v>1.7097001620307157E-2</v>
      </c>
      <c r="E1384" s="260">
        <f>_xll.xlShmInterpRateFwd($E$3&amp;T(CalculationTrigger2),C1384,,5,C1385)</f>
        <v>1.7018083632458093E-2</v>
      </c>
      <c r="F1384" s="260">
        <f>_xll.xlShmInterpRateFwd($F$3&amp;T(CalculationTrigger2),C1384,,5,C1385)</f>
        <v>1.6673210368142802E-2</v>
      </c>
      <c r="G1384" s="268">
        <f t="shared" si="42"/>
        <v>0.78917987849064231</v>
      </c>
      <c r="H1384" s="275">
        <f t="shared" si="43"/>
        <v>3.4487326431529088</v>
      </c>
      <c r="I1384" s="250"/>
      <c r="J1384" s="251"/>
      <c r="K1384" s="251"/>
      <c r="L1384" s="251"/>
    </row>
    <row r="1385" spans="2:12" x14ac:dyDescent="0.2">
      <c r="B1385" s="112" t="s">
        <v>2</v>
      </c>
      <c r="C1385" s="113">
        <f>_xll.qlCalendarAdvance("TARGET",C1384,B1385,"mf")</f>
        <v>46161</v>
      </c>
      <c r="D1385" s="120">
        <f>_xll.xlShmInterpRateFwd($D$3&amp;T(CalculationTrigger2),C1385,,5,C1386)</f>
        <v>1.7128688374716473E-2</v>
      </c>
      <c r="E1385" s="260">
        <f>_xll.xlShmInterpRateFwd($E$3&amp;T(CalculationTrigger2),C1385,,5,C1386)</f>
        <v>1.7049335362053698E-2</v>
      </c>
      <c r="F1385" s="260">
        <f>_xll.xlShmInterpRateFwd($F$3&amp;T(CalculationTrigger2),C1385,,5,C1386)</f>
        <v>1.6702794724905663E-2</v>
      </c>
      <c r="G1385" s="268">
        <f t="shared" si="42"/>
        <v>0.79353012662774369</v>
      </c>
      <c r="H1385" s="275">
        <f t="shared" si="43"/>
        <v>3.4654063714803507</v>
      </c>
      <c r="I1385" s="250"/>
      <c r="J1385" s="251"/>
      <c r="K1385" s="251"/>
      <c r="L1385" s="251"/>
    </row>
    <row r="1386" spans="2:12" x14ac:dyDescent="0.2">
      <c r="B1386" s="112" t="s">
        <v>2</v>
      </c>
      <c r="C1386" s="113">
        <f>_xll.qlCalendarAdvance("TARGET",C1385,B1386,"mf")</f>
        <v>46168</v>
      </c>
      <c r="D1386" s="120">
        <f>_xll.xlShmInterpRateFwd($D$3&amp;T(CalculationTrigger2),C1386,,5,C1387)</f>
        <v>1.7160029305588919E-2</v>
      </c>
      <c r="E1386" s="260">
        <f>_xll.xlShmInterpRateFwd($E$3&amp;T(CalculationTrigger2),C1386,,5,C1387)</f>
        <v>1.7080259672433002E-2</v>
      </c>
      <c r="F1386" s="260">
        <f>_xll.xlShmInterpRateFwd($F$3&amp;T(CalculationTrigger2),C1386,,5,C1387)</f>
        <v>1.6732119567129129E-2</v>
      </c>
      <c r="G1386" s="268">
        <f t="shared" si="42"/>
        <v>0.79769633155916952</v>
      </c>
      <c r="H1386" s="275">
        <f t="shared" si="43"/>
        <v>3.4814010530387351</v>
      </c>
      <c r="I1386" s="250"/>
      <c r="J1386" s="251"/>
      <c r="K1386" s="251"/>
      <c r="L1386" s="251"/>
    </row>
    <row r="1387" spans="2:12" x14ac:dyDescent="0.2">
      <c r="B1387" s="112" t="s">
        <v>2</v>
      </c>
      <c r="C1387" s="113">
        <f>_xll.qlCalendarAdvance("TARGET",C1386,B1387,"mf")</f>
        <v>46175</v>
      </c>
      <c r="D1387" s="120">
        <f>_xll.xlShmInterpRateFwd($D$3&amp;T(CalculationTrigger2),C1387,,5,C1388)</f>
        <v>1.7191022143636825E-2</v>
      </c>
      <c r="E1387" s="260">
        <f>_xll.xlShmInterpRateFwd($E$3&amp;T(CalculationTrigger2),C1387,,5,C1388)</f>
        <v>1.7110854460471704E-2</v>
      </c>
      <c r="F1387" s="260">
        <f>_xll.xlShmInterpRateFwd($F$3&amp;T(CalculationTrigger2),C1387,,5,C1388)</f>
        <v>1.6761183405034945E-2</v>
      </c>
      <c r="G1387" s="268">
        <f t="shared" si="42"/>
        <v>0.8016768316512074</v>
      </c>
      <c r="H1387" s="275">
        <f t="shared" si="43"/>
        <v>3.4967105543675867</v>
      </c>
      <c r="I1387" s="250"/>
      <c r="J1387" s="251"/>
      <c r="K1387" s="251"/>
      <c r="L1387" s="251"/>
    </row>
    <row r="1388" spans="2:12" x14ac:dyDescent="0.2">
      <c r="B1388" s="112" t="s">
        <v>2</v>
      </c>
      <c r="C1388" s="113">
        <f>_xll.qlCalendarAdvance("TARGET",C1387,B1388,"mf")</f>
        <v>46182</v>
      </c>
      <c r="D1388" s="120">
        <f>_xll.xlShmInterpRateFwd($D$3&amp;T(CalculationTrigger2),C1388,,5,C1389)</f>
        <v>1.7221664619540861E-2</v>
      </c>
      <c r="E1388" s="260">
        <f>_xll.xlShmInterpRateFwd($E$3&amp;T(CalculationTrigger2),C1388,,5,C1389)</f>
        <v>1.7141117623071259E-2</v>
      </c>
      <c r="F1388" s="260">
        <f>_xll.xlShmInterpRateFwd($F$3&amp;T(CalculationTrigger2),C1388,,5,C1389)</f>
        <v>1.678998474880547E-2</v>
      </c>
      <c r="G1388" s="268">
        <f t="shared" si="42"/>
        <v>0.80546996469602061</v>
      </c>
      <c r="H1388" s="275">
        <f t="shared" si="43"/>
        <v>3.5113287426578879</v>
      </c>
      <c r="I1388" s="250"/>
      <c r="J1388" s="251"/>
      <c r="K1388" s="251"/>
      <c r="L1388" s="251"/>
    </row>
    <row r="1389" spans="2:12" x14ac:dyDescent="0.2">
      <c r="B1389" s="112" t="s">
        <v>2</v>
      </c>
      <c r="C1389" s="113">
        <f>_xll.qlCalendarAdvance("TARGET",C1388,B1389,"mf")</f>
        <v>46189</v>
      </c>
      <c r="D1389" s="120">
        <f>_xll.xlShmInterpRateFwd($D$3&amp;T(CalculationTrigger2),C1389,,5,C1390)</f>
        <v>1.725195446401407E-2</v>
      </c>
      <c r="E1389" s="260">
        <f>_xll.xlShmInterpRateFwd($E$3&amp;T(CalculationTrigger2),C1389,,5,C1390)</f>
        <v>1.7171047057112789E-2</v>
      </c>
      <c r="F1389" s="260">
        <f>_xll.xlShmInterpRateFwd($F$3&amp;T(CalculationTrigger2),C1389,,5,C1390)</f>
        <v>1.6818522108676525E-2</v>
      </c>
      <c r="G1389" s="268">
        <f t="shared" si="42"/>
        <v>0.8090740690128162</v>
      </c>
      <c r="H1389" s="275">
        <f t="shared" si="43"/>
        <v>3.5252494843626345</v>
      </c>
      <c r="I1389" s="250"/>
      <c r="J1389" s="251"/>
      <c r="K1389" s="251"/>
      <c r="L1389" s="251"/>
    </row>
    <row r="1390" spans="2:12" x14ac:dyDescent="0.2">
      <c r="B1390" s="112" t="s">
        <v>2</v>
      </c>
      <c r="C1390" s="113">
        <f>_xll.qlCalendarAdvance("TARGET",C1389,B1390,"mf")</f>
        <v>46196</v>
      </c>
      <c r="D1390" s="120">
        <f>_xll.xlShmInterpRateFwd($D$3&amp;T(CalculationTrigger2),C1390,,5,C1391)</f>
        <v>1.7281889407750016E-2</v>
      </c>
      <c r="E1390" s="260">
        <f>_xll.xlShmInterpRateFwd($E$3&amp;T(CalculationTrigger2),C1390,,5,C1391)</f>
        <v>1.7200640659492106E-2</v>
      </c>
      <c r="F1390" s="260">
        <f>_xll.xlShmInterpRateFwd($F$3&amp;T(CalculationTrigger2),C1390,,5,C1391)</f>
        <v>1.6846793994827466E-2</v>
      </c>
      <c r="G1390" s="268">
        <f t="shared" si="42"/>
        <v>0.81248748257909531</v>
      </c>
      <c r="H1390" s="275">
        <f t="shared" si="43"/>
        <v>3.5384666466464072</v>
      </c>
      <c r="I1390" s="250"/>
      <c r="J1390" s="251"/>
      <c r="K1390" s="251"/>
      <c r="L1390" s="251"/>
    </row>
    <row r="1391" spans="2:12" x14ac:dyDescent="0.2">
      <c r="B1391" s="112" t="s">
        <v>2</v>
      </c>
      <c r="C1391" s="113">
        <f>_xll.qlCalendarAdvance("TARGET",C1390,B1391,"mf")</f>
        <v>46203</v>
      </c>
      <c r="D1391" s="120">
        <f>_xll.xlShmInterpRateFwd($D$3&amp;T(CalculationTrigger2),C1391,,5,C1392)</f>
        <v>1.7311467181469451E-2</v>
      </c>
      <c r="E1391" s="260">
        <f>_xll.xlShmInterpRateFwd($E$3&amp;T(CalculationTrigger2),C1391,,5,C1392)</f>
        <v>1.7229896327102603E-2</v>
      </c>
      <c r="F1391" s="260">
        <f>_xll.xlShmInterpRateFwd($F$3&amp;T(CalculationTrigger2),C1391,,5,C1392)</f>
        <v>1.6874798917479818E-2</v>
      </c>
      <c r="G1391" s="268">
        <f t="shared" si="42"/>
        <v>0.81570854366847656</v>
      </c>
      <c r="H1391" s="275">
        <f t="shared" si="43"/>
        <v>3.5509740962278573</v>
      </c>
      <c r="I1391" s="250"/>
      <c r="J1391" s="251"/>
      <c r="K1391" s="251"/>
      <c r="L1391" s="251"/>
    </row>
    <row r="1392" spans="2:12" x14ac:dyDescent="0.2">
      <c r="B1392" s="112" t="s">
        <v>2</v>
      </c>
      <c r="C1392" s="113">
        <f>_xll.qlCalendarAdvance("TARGET",C1391,B1392,"mf")</f>
        <v>46210</v>
      </c>
      <c r="D1392" s="120">
        <f>_xll.xlShmInterpRateFwd($D$3&amp;T(CalculationTrigger2),C1392,,5,C1393)</f>
        <v>1.7340685515868492E-2</v>
      </c>
      <c r="E1392" s="260">
        <f>_xll.xlShmInterpRateFwd($E$3&amp;T(CalculationTrigger2),C1392,,5,C1393)</f>
        <v>1.7258811956835544E-2</v>
      </c>
      <c r="F1392" s="260">
        <f>_xll.xlShmInterpRateFwd($F$3&amp;T(CalculationTrigger2),C1392,,5,C1393)</f>
        <v>1.6902535386833704E-2</v>
      </c>
      <c r="G1392" s="268">
        <f t="shared" si="42"/>
        <v>0.81873559032948073</v>
      </c>
      <c r="H1392" s="275">
        <f t="shared" si="43"/>
        <v>3.5627657000183999</v>
      </c>
      <c r="I1392" s="250"/>
      <c r="J1392" s="251"/>
      <c r="K1392" s="251"/>
      <c r="L1392" s="251"/>
    </row>
    <row r="1393" spans="2:12" x14ac:dyDescent="0.2">
      <c r="B1393" s="112" t="s">
        <v>2</v>
      </c>
      <c r="C1393" s="113">
        <f>_xll.qlCalendarAdvance("TARGET",C1392,B1393,"mf")</f>
        <v>46217</v>
      </c>
      <c r="D1393" s="120">
        <f>_xll.xlShmInterpRateFwd($D$3&amp;T(CalculationTrigger2),C1393,,5,C1394)</f>
        <v>1.7369542141636291E-2</v>
      </c>
      <c r="E1393" s="260">
        <f>_xll.xlShmInterpRateFwd($E$3&amp;T(CalculationTrigger2),C1393,,5,C1394)</f>
        <v>1.7287385445586102E-2</v>
      </c>
      <c r="F1393" s="260">
        <f>_xll.xlShmInterpRateFwd($F$3&amp;T(CalculationTrigger2),C1393,,5,C1394)</f>
        <v>1.6930001913114352E-2</v>
      </c>
      <c r="G1393" s="268">
        <f t="shared" si="42"/>
        <v>0.82156696050189604</v>
      </c>
      <c r="H1393" s="275">
        <f t="shared" si="43"/>
        <v>3.5738353247175003</v>
      </c>
      <c r="I1393" s="250"/>
      <c r="J1393" s="251"/>
      <c r="K1393" s="251"/>
      <c r="L1393" s="251"/>
    </row>
    <row r="1394" spans="2:12" x14ac:dyDescent="0.2">
      <c r="B1394" s="112" t="s">
        <v>2</v>
      </c>
      <c r="C1394" s="113">
        <f>_xll.qlCalendarAdvance("TARGET",C1393,B1394,"mf")</f>
        <v>46224</v>
      </c>
      <c r="D1394" s="120">
        <f>_xll.xlShmInterpRateFwd($D$3&amp;T(CalculationTrigger2),C1394,,5,C1395)</f>
        <v>1.7398034789524883E-2</v>
      </c>
      <c r="E1394" s="260">
        <f>_xll.xlShmInterpRateFwd($E$3&amp;T(CalculationTrigger2),C1394,,5,C1395)</f>
        <v>1.7315614690247852E-2</v>
      </c>
      <c r="F1394" s="260">
        <f>_xll.xlShmInterpRateFwd($F$3&amp;T(CalculationTrigger2),C1394,,5,C1395)</f>
        <v>1.6957197006520094E-2</v>
      </c>
      <c r="G1394" s="268">
        <f t="shared" si="42"/>
        <v>0.82420099277030756</v>
      </c>
      <c r="H1394" s="275">
        <f t="shared" si="43"/>
        <v>3.5841768372775822</v>
      </c>
      <c r="I1394" s="250"/>
      <c r="J1394" s="251"/>
      <c r="K1394" s="251"/>
      <c r="L1394" s="251"/>
    </row>
    <row r="1395" spans="2:12" x14ac:dyDescent="0.2">
      <c r="B1395" s="112" t="s">
        <v>2</v>
      </c>
      <c r="C1395" s="113">
        <f>_xll.qlCalendarAdvance("TARGET",C1394,B1395,"mf")</f>
        <v>46231</v>
      </c>
      <c r="D1395" s="120">
        <f>_xll.xlShmInterpRateFwd($D$3&amp;T(CalculationTrigger2),C1395,,5,C1396)</f>
        <v>1.7426161190210475E-2</v>
      </c>
      <c r="E1395" s="260">
        <f>_xll.xlShmInterpRateFwd($E$3&amp;T(CalculationTrigger2),C1395,,5,C1396)</f>
        <v>1.7343497587736241E-2</v>
      </c>
      <c r="F1395" s="260">
        <f>_xll.xlShmInterpRateFwd($F$3&amp;T(CalculationTrigger2),C1395,,5,C1396)</f>
        <v>1.6984119177268879E-2</v>
      </c>
      <c r="G1395" s="268">
        <f t="shared" si="42"/>
        <v>0.82663602474233877</v>
      </c>
      <c r="H1395" s="275">
        <f t="shared" si="43"/>
        <v>3.5937841046736194</v>
      </c>
      <c r="I1395" s="250"/>
      <c r="J1395" s="251"/>
      <c r="K1395" s="251"/>
      <c r="L1395" s="251"/>
    </row>
    <row r="1396" spans="2:12" x14ac:dyDescent="0.2">
      <c r="B1396" s="112" t="s">
        <v>2</v>
      </c>
      <c r="C1396" s="113">
        <f>_xll.qlCalendarAdvance("TARGET",C1395,B1396,"mf")</f>
        <v>46238</v>
      </c>
      <c r="D1396" s="120">
        <f>_xll.xlShmInterpRateFwd($D$3&amp;T(CalculationTrigger2),C1396,,5,C1397)</f>
        <v>1.7453919074444348E-2</v>
      </c>
      <c r="E1396" s="260">
        <f>_xll.xlShmInterpRateFwd($E$3&amp;T(CalculationTrigger2),C1396,,5,C1397)</f>
        <v>1.7371032034942484E-2</v>
      </c>
      <c r="F1396" s="260">
        <f>_xll.xlShmInterpRateFwd($F$3&amp;T(CalculationTrigger2),C1396,,5,C1397)</f>
        <v>1.7010766935563661E-2</v>
      </c>
      <c r="G1396" s="268">
        <f t="shared" si="42"/>
        <v>0.82887039501863824</v>
      </c>
      <c r="H1396" s="275">
        <f t="shared" si="43"/>
        <v>3.6026509937882309</v>
      </c>
      <c r="I1396" s="250"/>
      <c r="J1396" s="251"/>
      <c r="K1396" s="251"/>
      <c r="L1396" s="251"/>
    </row>
    <row r="1397" spans="2:12" x14ac:dyDescent="0.2">
      <c r="B1397" s="112" t="s">
        <v>2</v>
      </c>
      <c r="C1397" s="113">
        <f>_xll.qlCalendarAdvance("TARGET",C1396,B1397,"mf")</f>
        <v>46245</v>
      </c>
      <c r="D1397" s="120">
        <f>_xll.xlShmInterpRateFwd($D$3&amp;T(CalculationTrigger2),C1397,,5,C1398)</f>
        <v>1.7481306172914188E-2</v>
      </c>
      <c r="E1397" s="260">
        <f>_xll.xlShmInterpRateFwd($E$3&amp;T(CalculationTrigger2),C1397,,5,C1398)</f>
        <v>1.7398215928780218E-2</v>
      </c>
      <c r="F1397" s="260">
        <f>_xll.xlShmInterpRateFwd($F$3&amp;T(CalculationTrigger2),C1397,,5,C1398)</f>
        <v>1.7037138791627326E-2</v>
      </c>
      <c r="G1397" s="268">
        <f t="shared" si="42"/>
        <v>0.83090244133970925</v>
      </c>
      <c r="H1397" s="275">
        <f t="shared" si="43"/>
        <v>3.6107713715289105</v>
      </c>
      <c r="I1397" s="250"/>
      <c r="J1397" s="251"/>
      <c r="K1397" s="251"/>
      <c r="L1397" s="251"/>
    </row>
    <row r="1398" spans="2:12" x14ac:dyDescent="0.2">
      <c r="B1398" s="112" t="s">
        <v>2</v>
      </c>
      <c r="C1398" s="113">
        <f>_xll.qlCalendarAdvance("TARGET",C1397,B1398,"mf")</f>
        <v>46252</v>
      </c>
      <c r="D1398" s="120">
        <f>_xll.xlShmInterpRateFwd($D$3&amp;T(CalculationTrigger2),C1398,,5,C1399)</f>
        <v>1.7508320216360243E-2</v>
      </c>
      <c r="E1398" s="260">
        <f>_xll.xlShmInterpRateFwd($E$3&amp;T(CalculationTrigger2),C1398,,5,C1399)</f>
        <v>1.7425047166145218E-2</v>
      </c>
      <c r="F1398" s="260">
        <f>_xll.xlShmInterpRateFwd($F$3&amp;T(CalculationTrigger2),C1398,,5,C1399)</f>
        <v>1.7063233255685449E-2</v>
      </c>
      <c r="G1398" s="268">
        <f t="shared" si="42"/>
        <v>0.83273050215024869</v>
      </c>
      <c r="H1398" s="275">
        <f t="shared" si="43"/>
        <v>3.6181391045976912</v>
      </c>
      <c r="I1398" s="250"/>
      <c r="J1398" s="251"/>
      <c r="K1398" s="251"/>
      <c r="L1398" s="251"/>
    </row>
    <row r="1399" spans="2:12" x14ac:dyDescent="0.2">
      <c r="B1399" s="112" t="s">
        <v>2</v>
      </c>
      <c r="C1399" s="113">
        <f>_xll.qlCalendarAdvance("TARGET",C1398,B1399,"mf")</f>
        <v>46259</v>
      </c>
      <c r="D1399" s="120">
        <f>_xll.xlShmInterpRateFwd($D$3&amp;T(CalculationTrigger2),C1399,,5,C1400)</f>
        <v>1.7534958935511914E-2</v>
      </c>
      <c r="E1399" s="260">
        <f>_xll.xlShmInterpRateFwd($E$3&amp;T(CalculationTrigger2),C1399,,5,C1400)</f>
        <v>1.7451523643973618E-2</v>
      </c>
      <c r="F1399" s="260">
        <f>_xll.xlShmInterpRateFwd($F$3&amp;T(CalculationTrigger2),C1399,,5,C1400)</f>
        <v>1.708904883793172E-2</v>
      </c>
      <c r="G1399" s="268">
        <f t="shared" si="42"/>
        <v>0.83435291538296741</v>
      </c>
      <c r="H1399" s="275">
        <f t="shared" si="43"/>
        <v>3.6247480604189795</v>
      </c>
      <c r="I1399" s="250"/>
      <c r="J1399" s="251"/>
      <c r="K1399" s="251"/>
      <c r="L1399" s="251"/>
    </row>
    <row r="1400" spans="2:12" x14ac:dyDescent="0.2">
      <c r="B1400" s="112" t="s">
        <v>2</v>
      </c>
      <c r="C1400" s="113">
        <f>_xll.qlCalendarAdvance("TARGET",C1399,B1400,"mf")</f>
        <v>46266</v>
      </c>
      <c r="D1400" s="120">
        <f>_xll.xlShmInterpRateFwd($D$3&amp;T(CalculationTrigger2),C1400,,5,C1401)</f>
        <v>1.7561220061088109E-2</v>
      </c>
      <c r="E1400" s="260">
        <f>_xll.xlShmInterpRateFwd($E$3&amp;T(CalculationTrigger2),C1400,,5,C1401)</f>
        <v>1.7477643259149505E-2</v>
      </c>
      <c r="F1400" s="260">
        <f>_xll.xlShmInterpRateFwd($F$3&amp;T(CalculationTrigger2),C1400,,5,C1401)</f>
        <v>1.7114584048603387E-2</v>
      </c>
      <c r="G1400" s="268">
        <f t="shared" si="42"/>
        <v>0.83576801938604195</v>
      </c>
      <c r="H1400" s="275">
        <f t="shared" si="43"/>
        <v>3.6305921054611763</v>
      </c>
      <c r="I1400" s="250"/>
      <c r="J1400" s="251"/>
      <c r="K1400" s="251"/>
      <c r="L1400" s="251"/>
    </row>
    <row r="1401" spans="2:12" x14ac:dyDescent="0.2">
      <c r="B1401" s="112" t="s">
        <v>2</v>
      </c>
      <c r="C1401" s="113">
        <f>_xll.qlCalendarAdvance("TARGET",C1400,B1401,"mf")</f>
        <v>46273</v>
      </c>
      <c r="D1401" s="120">
        <f>_xll.xlShmInterpRateFwd($D$3&amp;T(CalculationTrigger2),C1401,,5,C1402)</f>
        <v>1.7587101323814934E-2</v>
      </c>
      <c r="E1401" s="260">
        <f>_xll.xlShmInterpRateFwd($E$3&amp;T(CalculationTrigger2),C1401,,5,C1402)</f>
        <v>1.7503403908603686E-2</v>
      </c>
      <c r="F1401" s="260">
        <f>_xll.xlShmInterpRateFwd($F$3&amp;T(CalculationTrigger2),C1401,,5,C1402)</f>
        <v>1.713983739791192E-2</v>
      </c>
      <c r="G1401" s="268">
        <f t="shared" si="42"/>
        <v>0.83697415211247961</v>
      </c>
      <c r="H1401" s="275">
        <f t="shared" si="43"/>
        <v>3.6356651069176587</v>
      </c>
      <c r="I1401" s="250"/>
      <c r="J1401" s="251"/>
      <c r="K1401" s="251"/>
      <c r="L1401" s="251"/>
    </row>
    <row r="1402" spans="2:12" x14ac:dyDescent="0.2">
      <c r="B1402" s="112" t="s">
        <v>2</v>
      </c>
      <c r="C1402" s="113">
        <f>_xll.qlCalendarAdvance("TARGET",C1401,B1402,"mf")</f>
        <v>46280</v>
      </c>
      <c r="D1402" s="120">
        <f>_xll.xlShmInterpRateFwd($D$3&amp;T(CalculationTrigger2),C1402,,5,C1403)</f>
        <v>1.761260045446077E-2</v>
      </c>
      <c r="E1402" s="260">
        <f>_xll.xlShmInterpRateFwd($E$3&amp;T(CalculationTrigger2),C1402,,5,C1403)</f>
        <v>1.7528803489261842E-2</v>
      </c>
      <c r="F1402" s="260">
        <f>_xll.xlShmInterpRateFwd($F$3&amp;T(CalculationTrigger2),C1402,,5,C1403)</f>
        <v>1.7164807396083708E-2</v>
      </c>
      <c r="G1402" s="268">
        <f t="shared" si="42"/>
        <v>0.83796965198928297</v>
      </c>
      <c r="H1402" s="275">
        <f t="shared" si="43"/>
        <v>3.6399609317813373</v>
      </c>
      <c r="I1402" s="250"/>
      <c r="J1402" s="251"/>
      <c r="K1402" s="251"/>
      <c r="L1402" s="251"/>
    </row>
    <row r="1403" spans="2:12" x14ac:dyDescent="0.2">
      <c r="B1403" s="112" t="s">
        <v>2</v>
      </c>
      <c r="C1403" s="113">
        <f>_xll.qlCalendarAdvance("TARGET",C1402,B1403,"mf")</f>
        <v>46287</v>
      </c>
      <c r="D1403" s="120">
        <f>_xll.xlShmInterpRateFwd($D$3&amp;T(CalculationTrigger2),C1403,,5,C1404)</f>
        <v>1.7637715183743938E-2</v>
      </c>
      <c r="E1403" s="260">
        <f>_xll.xlShmInterpRateFwd($E$3&amp;T(CalculationTrigger2),C1403,,5,C1404)</f>
        <v>1.755383989803902E-2</v>
      </c>
      <c r="F1403" s="260">
        <f>_xll.xlShmInterpRateFwd($F$3&amp;T(CalculationTrigger2),C1403,,5,C1404)</f>
        <v>1.7189492553342855E-2</v>
      </c>
      <c r="G1403" s="268">
        <f t="shared" si="42"/>
        <v>0.83875285704918667</v>
      </c>
      <c r="H1403" s="275">
        <f t="shared" si="43"/>
        <v>3.6434734469616497</v>
      </c>
      <c r="I1403" s="250"/>
      <c r="J1403" s="251"/>
      <c r="K1403" s="251"/>
      <c r="L1403" s="251"/>
    </row>
    <row r="1404" spans="2:12" x14ac:dyDescent="0.2">
      <c r="B1404" s="112" t="s">
        <v>2</v>
      </c>
      <c r="C1404" s="113">
        <f>_xll.qlCalendarAdvance("TARGET",C1403,B1404,"mf")</f>
        <v>46294</v>
      </c>
      <c r="D1404" s="120">
        <f>_xll.xlShmInterpRateFwd($D$3&amp;T(CalculationTrigger2),C1404,,5,C1405)</f>
        <v>1.7662443242402535E-2</v>
      </c>
      <c r="E1404" s="260">
        <f>_xll.xlShmInterpRateFwd($E$3&amp;T(CalculationTrigger2),C1404,,5,C1405)</f>
        <v>1.7578511031863104E-2</v>
      </c>
      <c r="F1404" s="260">
        <f>_xll.xlShmInterpRateFwd($F$3&amp;T(CalculationTrigger2),C1404,,5,C1405)</f>
        <v>1.7213891379905533E-2</v>
      </c>
      <c r="G1404" s="268">
        <f t="shared" si="42"/>
        <v>0.83932210539431473</v>
      </c>
      <c r="H1404" s="275">
        <f t="shared" si="43"/>
        <v>3.6461965195757133</v>
      </c>
      <c r="I1404" s="250"/>
      <c r="J1404" s="251"/>
      <c r="K1404" s="251"/>
      <c r="L1404" s="251"/>
    </row>
    <row r="1405" spans="2:12" x14ac:dyDescent="0.2">
      <c r="B1405" s="112" t="s">
        <v>2</v>
      </c>
      <c r="C1405" s="113">
        <f>_xll.qlCalendarAdvance("TARGET",C1404,B1405,"mf")</f>
        <v>46301</v>
      </c>
      <c r="D1405" s="120">
        <f>_xll.xlShmInterpRateFwd($D$3&amp;T(CalculationTrigger2),C1405,,5,C1406)</f>
        <v>1.7686782361206351E-2</v>
      </c>
      <c r="E1405" s="260">
        <f>_xll.xlShmInterpRateFwd($E$3&amp;T(CalculationTrigger2),C1405,,5,C1406)</f>
        <v>1.7602814787669317E-2</v>
      </c>
      <c r="F1405" s="260">
        <f>_xll.xlShmInterpRateFwd($F$3&amp;T(CalculationTrigger2),C1405,,5,C1406)</f>
        <v>1.7238002386020704E-2</v>
      </c>
      <c r="G1405" s="268">
        <f t="shared" si="42"/>
        <v>0.83967573537034601</v>
      </c>
      <c r="H1405" s="275">
        <f t="shared" si="43"/>
        <v>3.6481240164861277</v>
      </c>
      <c r="I1405" s="250"/>
      <c r="J1405" s="251"/>
      <c r="K1405" s="251"/>
      <c r="L1405" s="251"/>
    </row>
    <row r="1406" spans="2:12" x14ac:dyDescent="0.2">
      <c r="B1406" s="112" t="s">
        <v>2</v>
      </c>
      <c r="C1406" s="113">
        <f>_xll.qlCalendarAdvance("TARGET",C1405,B1406,"mf")</f>
        <v>46308</v>
      </c>
      <c r="D1406" s="120">
        <f>_xll.xlShmInterpRateFwd($D$3&amp;T(CalculationTrigger2),C1406,,5,C1407)</f>
        <v>1.7710730270881922E-2</v>
      </c>
      <c r="E1406" s="260">
        <f>_xll.xlShmInterpRateFwd($E$3&amp;T(CalculationTrigger2),C1406,,5,C1407)</f>
        <v>1.7626749062394708E-2</v>
      </c>
      <c r="F1406" s="260">
        <f>_xll.xlShmInterpRateFwd($F$3&amp;T(CalculationTrigger2),C1406,,5,C1407)</f>
        <v>1.7261824081889192E-2</v>
      </c>
      <c r="G1406" s="268">
        <f t="shared" si="42"/>
        <v>0.83981208487213932</v>
      </c>
      <c r="H1406" s="275">
        <f t="shared" si="43"/>
        <v>3.6492498050551618</v>
      </c>
      <c r="I1406" s="250"/>
      <c r="J1406" s="251"/>
      <c r="K1406" s="251"/>
      <c r="L1406" s="251"/>
    </row>
    <row r="1407" spans="2:12" x14ac:dyDescent="0.2">
      <c r="B1407" s="112" t="s">
        <v>2</v>
      </c>
      <c r="C1407" s="113">
        <f>_xll.qlCalendarAdvance("TARGET",C1406,B1407,"mf")</f>
        <v>46315</v>
      </c>
      <c r="D1407" s="120">
        <f>_xll.xlShmInterpRateFwd($D$3&amp;T(CalculationTrigger2),C1407,,5,C1408)</f>
        <v>1.7734284702222897E-2</v>
      </c>
      <c r="E1407" s="260">
        <f>_xll.xlShmInterpRateFwd($E$3&amp;T(CalculationTrigger2),C1407,,5,C1408)</f>
        <v>1.7650311752966878E-2</v>
      </c>
      <c r="F1407" s="260">
        <f>_xll.xlShmInterpRateFwd($F$3&amp;T(CalculationTrigger2),C1407,,5,C1408)</f>
        <v>1.7285354977762311E-2</v>
      </c>
      <c r="G1407" s="268">
        <f t="shared" si="42"/>
        <v>0.83972949256019147</v>
      </c>
      <c r="H1407" s="275">
        <f t="shared" si="43"/>
        <v>3.6495677520456682</v>
      </c>
      <c r="I1407" s="250"/>
      <c r="J1407" s="251"/>
      <c r="K1407" s="251"/>
      <c r="L1407" s="251"/>
    </row>
    <row r="1408" spans="2:12" x14ac:dyDescent="0.2">
      <c r="B1408" s="112" t="s">
        <v>2</v>
      </c>
      <c r="C1408" s="113">
        <f>_xll.qlCalendarAdvance("TARGET",C1407,B1408,"mf")</f>
        <v>46322</v>
      </c>
      <c r="D1408" s="120">
        <f>_xll.xlShmInterpRateFwd($D$3&amp;T(CalculationTrigger2),C1408,,5,C1409)</f>
        <v>1.7757443385962975E-2</v>
      </c>
      <c r="E1408" s="260">
        <f>_xll.xlShmInterpRateFwd($E$3&amp;T(CalculationTrigger2),C1408,,5,C1409)</f>
        <v>1.7673500756344832E-2</v>
      </c>
      <c r="F1408" s="260">
        <f>_xll.xlShmInterpRateFwd($F$3&amp;T(CalculationTrigger2),C1408,,5,C1409)</f>
        <v>1.730859358386673E-2</v>
      </c>
      <c r="G1408" s="268">
        <f t="shared" si="42"/>
        <v>0.83942629618142384</v>
      </c>
      <c r="H1408" s="275">
        <f t="shared" si="43"/>
        <v>3.6490717247810238</v>
      </c>
      <c r="I1408" s="250"/>
      <c r="J1408" s="251"/>
      <c r="K1408" s="251"/>
      <c r="L1408" s="251"/>
    </row>
    <row r="1409" spans="2:12" x14ac:dyDescent="0.2">
      <c r="B1409" s="112" t="s">
        <v>2</v>
      </c>
      <c r="C1409" s="113">
        <f>_xll.qlCalendarAdvance("TARGET",C1408,B1409,"mf")</f>
        <v>46329</v>
      </c>
      <c r="D1409" s="120">
        <f>_xll.xlShmInterpRateFwd($D$3&amp;T(CalculationTrigger2),C1409,,5,C1410)</f>
        <v>1.7780204052880489E-2</v>
      </c>
      <c r="E1409" s="260">
        <f>_xll.xlShmInterpRateFwd($E$3&amp;T(CalculationTrigger2),C1409,,5,C1410)</f>
        <v>1.7696313969461336E-2</v>
      </c>
      <c r="F1409" s="260">
        <f>_xll.xlShmInterpRateFwd($F$3&amp;T(CalculationTrigger2),C1409,,5,C1410)</f>
        <v>1.7331538410439405E-2</v>
      </c>
      <c r="G1409" s="268">
        <f t="shared" si="42"/>
        <v>0.83890083419153183</v>
      </c>
      <c r="H1409" s="275">
        <f t="shared" si="43"/>
        <v>3.6477555902193064</v>
      </c>
      <c r="I1409" s="250"/>
      <c r="J1409" s="251"/>
      <c r="K1409" s="251"/>
      <c r="L1409" s="251"/>
    </row>
    <row r="1410" spans="2:12" x14ac:dyDescent="0.2">
      <c r="B1410" s="112" t="s">
        <v>2</v>
      </c>
      <c r="C1410" s="113">
        <f>_xll.qlCalendarAdvance("TARGET",C1409,B1410,"mf")</f>
        <v>46336</v>
      </c>
      <c r="D1410" s="120">
        <f>_xll.xlShmInterpRateFwd($D$3&amp;T(CalculationTrigger2),C1410,,5,C1411)</f>
        <v>1.7802564433752426E-2</v>
      </c>
      <c r="E1410" s="260">
        <f>_xll.xlShmInterpRateFwd($E$3&amp;T(CalculationTrigger2),C1410,,5,C1411)</f>
        <v>1.7718749289269576E-2</v>
      </c>
      <c r="F1410" s="260">
        <f>_xll.xlShmInterpRateFwd($F$3&amp;T(CalculationTrigger2),C1410,,5,C1411)</f>
        <v>1.7354187967721937E-2</v>
      </c>
      <c r="G1410" s="268">
        <f t="shared" si="42"/>
        <v>0.83815144482850268</v>
      </c>
      <c r="H1410" s="275">
        <f t="shared" si="43"/>
        <v>3.6456132154763856</v>
      </c>
      <c r="I1410" s="250"/>
      <c r="J1410" s="251"/>
      <c r="K1410" s="251"/>
      <c r="L1410" s="251"/>
    </row>
    <row r="1411" spans="2:12" x14ac:dyDescent="0.2">
      <c r="B1411" s="112" t="s">
        <v>2</v>
      </c>
      <c r="C1411" s="113">
        <f>_xll.qlCalendarAdvance("TARGET",C1410,B1411,"mf")</f>
        <v>46343</v>
      </c>
      <c r="D1411" s="120">
        <f>_xll.xlShmInterpRateFwd($D$3&amp;T(CalculationTrigger2),C1411,,5,C1412)</f>
        <v>1.7824522259354773E-2</v>
      </c>
      <c r="E1411" s="260">
        <f>_xll.xlShmInterpRateFwd($E$3&amp;T(CalculationTrigger2),C1411,,5,C1412)</f>
        <v>1.7740804612726067E-2</v>
      </c>
      <c r="F1411" s="260">
        <f>_xll.xlShmInterpRateFwd($F$3&amp;T(CalculationTrigger2),C1411,,5,C1412)</f>
        <v>1.7376540765949171E-2</v>
      </c>
      <c r="G1411" s="268">
        <f t="shared" si="42"/>
        <v>0.83717646628705955</v>
      </c>
      <c r="H1411" s="275">
        <f t="shared" si="43"/>
        <v>3.6426384677689523</v>
      </c>
      <c r="I1411" s="250"/>
      <c r="J1411" s="251"/>
      <c r="K1411" s="251"/>
      <c r="L1411" s="251"/>
    </row>
    <row r="1412" spans="2:12" x14ac:dyDescent="0.2">
      <c r="B1412" s="112" t="s">
        <v>2</v>
      </c>
      <c r="C1412" s="113">
        <f>_xll.qlCalendarAdvance("TARGET",C1411,B1412,"mf")</f>
        <v>46350</v>
      </c>
      <c r="D1412" s="120">
        <f>_xll.xlShmInterpRateFwd($D$3&amp;T(CalculationTrigger2),C1412,,5,C1413)</f>
        <v>1.7846075260462852E-2</v>
      </c>
      <c r="E1412" s="260">
        <f>_xll.xlShmInterpRateFwd($E$3&amp;T(CalculationTrigger2),C1412,,5,C1413)</f>
        <v>1.7762477836808357E-2</v>
      </c>
      <c r="F1412" s="260">
        <f>_xll.xlShmInterpRateFwd($F$3&amp;T(CalculationTrigger2),C1412,,5,C1413)</f>
        <v>1.7398595315366729E-2</v>
      </c>
      <c r="G1412" s="268">
        <f t="shared" si="42"/>
        <v>0.83597423654494651</v>
      </c>
      <c r="H1412" s="275">
        <f t="shared" si="43"/>
        <v>3.6388252144162885</v>
      </c>
      <c r="I1412" s="250"/>
      <c r="J1412" s="251"/>
      <c r="K1412" s="251"/>
      <c r="L1412" s="251"/>
    </row>
    <row r="1413" spans="2:12" x14ac:dyDescent="0.2">
      <c r="B1413" s="112" t="s">
        <v>2</v>
      </c>
      <c r="C1413" s="113">
        <f>_xll.qlCalendarAdvance("TARGET",C1412,B1413,"mf")</f>
        <v>46357</v>
      </c>
      <c r="D1413" s="120">
        <f>_xll.xlShmInterpRateFwd($D$3&amp;T(CalculationTrigger2),C1413,,5,C1414)</f>
        <v>1.7867221167886454E-2</v>
      </c>
      <c r="E1413" s="260">
        <f>_xll.xlShmInterpRateFwd($E$3&amp;T(CalculationTrigger2),C1413,,5,C1414)</f>
        <v>1.7783766858463185E-2</v>
      </c>
      <c r="F1413" s="260">
        <f>_xll.xlShmInterpRateFwd($F$3&amp;T(CalculationTrigger2),C1413,,5,C1414)</f>
        <v>1.7420350126225396E-2</v>
      </c>
      <c r="G1413" s="268">
        <f t="shared" ref="G1413:G1476" si="44">(D1413-E1413)*10000</f>
        <v>0.83454309423268425</v>
      </c>
      <c r="H1413" s="275">
        <f t="shared" ref="H1413:H1476" si="45">(E1413-F1413)*10000</f>
        <v>3.6341673223778956</v>
      </c>
      <c r="I1413" s="250"/>
      <c r="J1413" s="251"/>
      <c r="K1413" s="251"/>
      <c r="L1413" s="251"/>
    </row>
    <row r="1414" spans="2:12" x14ac:dyDescent="0.2">
      <c r="B1414" s="112" t="s">
        <v>2</v>
      </c>
      <c r="C1414" s="113">
        <f>_xll.qlCalendarAdvance("TARGET",C1413,B1414,"mf")</f>
        <v>46364</v>
      </c>
      <c r="D1414" s="120">
        <f>_xll.xlShmInterpRateFwd($D$3&amp;T(CalculationTrigger2),C1414,,5,C1415)</f>
        <v>1.7887957712394851E-2</v>
      </c>
      <c r="E1414" s="260">
        <f>_xll.xlShmInterpRateFwd($E$3&amp;T(CalculationTrigger2),C1414,,5,C1415)</f>
        <v>1.7804669574653136E-2</v>
      </c>
      <c r="F1414" s="260">
        <f>_xll.xlShmInterpRateFwd($F$3&amp;T(CalculationTrigger2),C1414,,5,C1415)</f>
        <v>1.7441803708763911E-2</v>
      </c>
      <c r="G1414" s="268">
        <f t="shared" si="44"/>
        <v>0.83288137741714674</v>
      </c>
      <c r="H1414" s="275">
        <f t="shared" si="45"/>
        <v>3.6286586588922534</v>
      </c>
      <c r="I1414" s="250"/>
      <c r="J1414" s="251"/>
      <c r="K1414" s="251"/>
      <c r="L1414" s="251"/>
    </row>
    <row r="1415" spans="2:12" x14ac:dyDescent="0.2">
      <c r="B1415" s="112" t="s">
        <v>2</v>
      </c>
      <c r="C1415" s="113">
        <f>_xll.qlCalendarAdvance("TARGET",C1414,B1415,"mf")</f>
        <v>46371</v>
      </c>
      <c r="D1415" s="120">
        <f>_xll.xlShmInterpRateFwd($D$3&amp;T(CalculationTrigger2),C1415,,5,C1416)</f>
        <v>1.7908282624809872E-2</v>
      </c>
      <c r="E1415" s="260">
        <f>_xll.xlShmInterpRateFwd($E$3&amp;T(CalculationTrigger2),C1415,,5,C1416)</f>
        <v>1.7825183882385912E-2</v>
      </c>
      <c r="F1415" s="260">
        <f>_xll.xlShmInterpRateFwd($F$3&amp;T(CalculationTrigger2),C1415,,5,C1416)</f>
        <v>1.7462954573238106E-2</v>
      </c>
      <c r="G1415" s="268">
        <f t="shared" si="44"/>
        <v>0.83098742423959315</v>
      </c>
      <c r="H1415" s="275">
        <f t="shared" si="45"/>
        <v>3.6222930914780669</v>
      </c>
      <c r="I1415" s="250"/>
      <c r="J1415" s="251"/>
      <c r="K1415" s="251"/>
      <c r="L1415" s="251"/>
    </row>
    <row r="1416" spans="2:12" x14ac:dyDescent="0.2">
      <c r="B1416" s="112" t="s">
        <v>2</v>
      </c>
      <c r="C1416" s="113">
        <f>_xll.qlCalendarAdvance("TARGET",C1415,B1416,"mf")</f>
        <v>46378</v>
      </c>
      <c r="D1416" s="120">
        <f>_xll.xlShmInterpRateFwd($D$3&amp;T(CalculationTrigger2),C1416,,5,C1417)</f>
        <v>1.7928193635930924E-2</v>
      </c>
      <c r="E1416" s="260">
        <f>_xll.xlShmInterpRateFwd($E$3&amp;T(CalculationTrigger2),C1416,,5,C1417)</f>
        <v>1.7845307678616178E-2</v>
      </c>
      <c r="F1416" s="260">
        <f>_xll.xlShmInterpRateFwd($F$3&amp;T(CalculationTrigger2),C1416,,5,C1417)</f>
        <v>1.7483801229903687E-2</v>
      </c>
      <c r="G1416" s="268">
        <f t="shared" si="44"/>
        <v>0.82885957314746128</v>
      </c>
      <c r="H1416" s="275">
        <f t="shared" si="45"/>
        <v>3.615064487124918</v>
      </c>
      <c r="I1416" s="250"/>
      <c r="J1416" s="251"/>
      <c r="K1416" s="251"/>
      <c r="L1416" s="251"/>
    </row>
    <row r="1417" spans="2:12" x14ac:dyDescent="0.2">
      <c r="B1417" s="112" t="s">
        <v>2</v>
      </c>
      <c r="C1417" s="113">
        <f>_xll.qlCalendarAdvance("TARGET",C1416,B1417,"mf")</f>
        <v>46385</v>
      </c>
      <c r="D1417" s="120">
        <f>_xll.xlShmInterpRateFwd($D$3&amp;T(CalculationTrigger2),C1417,,5,C1418)</f>
        <v>1.7947688476570134E-2</v>
      </c>
      <c r="E1417" s="260">
        <f>_xll.xlShmInterpRateFwd($E$3&amp;T(CalculationTrigger2),C1417,,5,C1418)</f>
        <v>1.7865038860332756E-2</v>
      </c>
      <c r="F1417" s="260">
        <f>_xll.xlShmInterpRateFwd($F$3&amp;T(CalculationTrigger2),C1417,,5,C1418)</f>
        <v>1.750434218901642E-2</v>
      </c>
      <c r="G1417" s="268">
        <f t="shared" si="44"/>
        <v>0.8264961623737771</v>
      </c>
      <c r="H1417" s="275">
        <f t="shared" si="45"/>
        <v>3.6069667131633647</v>
      </c>
      <c r="I1417" s="250"/>
      <c r="J1417" s="251"/>
      <c r="K1417" s="251"/>
      <c r="L1417" s="251"/>
    </row>
    <row r="1418" spans="2:12" x14ac:dyDescent="0.2">
      <c r="B1418" s="112" t="s">
        <v>2</v>
      </c>
      <c r="C1418" s="113">
        <f>_xll.qlCalendarAdvance("TARGET",C1417,B1418,"mf")</f>
        <v>46392</v>
      </c>
      <c r="D1418" s="120">
        <f>_xll.xlShmInterpRateFwd($D$3&amp;T(CalculationTrigger2),C1418,,5,C1419)</f>
        <v>1.7966764877558477E-2</v>
      </c>
      <c r="E1418" s="260">
        <f>_xll.xlShmInterpRateFwd($E$3&amp;T(CalculationTrigger2),C1418,,5,C1419)</f>
        <v>1.7884375324541568E-2</v>
      </c>
      <c r="F1418" s="260">
        <f>_xll.xlShmInterpRateFwd($F$3&amp;T(CalculationTrigger2),C1418,,5,C1419)</f>
        <v>1.7524575960838101E-2</v>
      </c>
      <c r="G1418" s="268">
        <f t="shared" si="44"/>
        <v>0.82389553016908734</v>
      </c>
      <c r="H1418" s="275">
        <f t="shared" si="45"/>
        <v>3.5979936370346759</v>
      </c>
      <c r="I1418" s="250"/>
      <c r="J1418" s="251"/>
      <c r="K1418" s="251"/>
      <c r="L1418" s="251"/>
    </row>
    <row r="1419" spans="2:12" x14ac:dyDescent="0.2">
      <c r="B1419" s="112" t="s">
        <v>2</v>
      </c>
      <c r="C1419" s="113">
        <f>_xll.qlCalendarAdvance("TARGET",C1418,B1419,"mf")</f>
        <v>46399</v>
      </c>
      <c r="D1419" s="120">
        <f>_xll.xlShmInterpRateFwd($D$3&amp;T(CalculationTrigger2),C1419,,5,C1420)</f>
        <v>1.7985420569705608E-2</v>
      </c>
      <c r="E1419" s="260">
        <f>_xll.xlShmInterpRateFwd($E$3&amp;T(CalculationTrigger2),C1419,,5,C1420)</f>
        <v>1.790331496823119E-2</v>
      </c>
      <c r="F1419" s="260">
        <f>_xll.xlShmInterpRateFwd($F$3&amp;T(CalculationTrigger2),C1419,,5,C1420)</f>
        <v>1.7544501055619336E-2</v>
      </c>
      <c r="G1419" s="268">
        <f t="shared" si="44"/>
        <v>0.82105601474417866</v>
      </c>
      <c r="H1419" s="275">
        <f t="shared" si="45"/>
        <v>3.5881391261185365</v>
      </c>
      <c r="I1419" s="250"/>
      <c r="J1419" s="251"/>
      <c r="K1419" s="251"/>
      <c r="L1419" s="251"/>
    </row>
    <row r="1420" spans="2:12" x14ac:dyDescent="0.2">
      <c r="B1420" s="112" t="s">
        <v>2</v>
      </c>
      <c r="C1420" s="113">
        <f>_xll.qlCalendarAdvance("TARGET",C1419,B1420,"mf")</f>
        <v>46406</v>
      </c>
      <c r="D1420" s="120">
        <f>_xll.xlShmInterpRateFwd($D$3&amp;T(CalculationTrigger2),C1420,,5,C1421)</f>
        <v>1.8003653283852353E-2</v>
      </c>
      <c r="E1420" s="260">
        <f>_xll.xlShmInterpRateFwd($E$3&amp;T(CalculationTrigger2),C1420,,5,C1421)</f>
        <v>1.7921855688402148E-2</v>
      </c>
      <c r="F1420" s="260">
        <f>_xll.xlShmInterpRateFwd($F$3&amp;T(CalculationTrigger2),C1420,,5,C1421)</f>
        <v>1.7564115983646076E-2</v>
      </c>
      <c r="G1420" s="268">
        <f t="shared" si="44"/>
        <v>0.81797595450204541</v>
      </c>
      <c r="H1420" s="275">
        <f t="shared" si="45"/>
        <v>3.5773970475607224</v>
      </c>
      <c r="I1420" s="250"/>
      <c r="J1420" s="251"/>
      <c r="K1420" s="251"/>
      <c r="L1420" s="251"/>
    </row>
    <row r="1421" spans="2:12" x14ac:dyDescent="0.2">
      <c r="B1421" s="112" t="s">
        <v>2</v>
      </c>
      <c r="C1421" s="113">
        <f>_xll.qlCalendarAdvance("TARGET",C1420,B1421,"mf")</f>
        <v>46413</v>
      </c>
      <c r="D1421" s="120">
        <f>_xll.xlShmInterpRateFwd($D$3&amp;T(CalculationTrigger2),C1421,,5,C1422)</f>
        <v>1.8021460750859499E-2</v>
      </c>
      <c r="E1421" s="260">
        <f>_xll.xlShmInterpRateFwd($E$3&amp;T(CalculationTrigger2),C1421,,5,C1422)</f>
        <v>1.7939995382078813E-2</v>
      </c>
      <c r="F1421" s="260">
        <f>_xll.xlShmInterpRateFwd($F$3&amp;T(CalculationTrigger2),C1421,,5,C1422)</f>
        <v>1.7583419255176057E-2</v>
      </c>
      <c r="G1421" s="268">
        <f t="shared" si="44"/>
        <v>0.81465368780685865</v>
      </c>
      <c r="H1421" s="275">
        <f t="shared" si="45"/>
        <v>3.5657612690275649</v>
      </c>
      <c r="I1421" s="250"/>
      <c r="J1421" s="251"/>
      <c r="K1421" s="251"/>
      <c r="L1421" s="251"/>
    </row>
    <row r="1422" spans="2:12" x14ac:dyDescent="0.2">
      <c r="B1422" s="112" t="s">
        <v>2</v>
      </c>
      <c r="C1422" s="113">
        <f>_xll.qlCalendarAdvance("TARGET",C1421,B1422,"mf")</f>
        <v>46420</v>
      </c>
      <c r="D1422" s="120">
        <f>_xll.xlShmInterpRateFwd($D$3&amp;T(CalculationTrigger2),C1422,,5,C1423)</f>
        <v>1.8038840701544434E-2</v>
      </c>
      <c r="E1422" s="260">
        <f>_xll.xlShmInterpRateFwd($E$3&amp;T(CalculationTrigger2),C1422,,5,C1423)</f>
        <v>1.7957731946263388E-2</v>
      </c>
      <c r="F1422" s="260">
        <f>_xll.xlShmInterpRateFwd($F$3&amp;T(CalculationTrigger2),C1422,,5,C1423)</f>
        <v>1.7602409380479547E-2</v>
      </c>
      <c r="G1422" s="268">
        <f t="shared" si="44"/>
        <v>0.81108755281045908</v>
      </c>
      <c r="H1422" s="275">
        <f t="shared" si="45"/>
        <v>3.553225657838416</v>
      </c>
      <c r="I1422" s="250"/>
      <c r="J1422" s="251"/>
      <c r="K1422" s="251"/>
      <c r="L1422" s="251"/>
    </row>
    <row r="1423" spans="2:12" x14ac:dyDescent="0.2">
      <c r="B1423" s="112" t="s">
        <v>2</v>
      </c>
      <c r="C1423" s="113">
        <f>_xll.qlCalendarAdvance("TARGET",C1422,B1423,"mf")</f>
        <v>46427</v>
      </c>
      <c r="D1423" s="120">
        <f>_xll.xlShmInterpRateFwd($D$3&amp;T(CalculationTrigger2),C1423,,5,C1424)</f>
        <v>1.80557908667742E-2</v>
      </c>
      <c r="E1423" s="260">
        <f>_xll.xlShmInterpRateFwd($E$3&amp;T(CalculationTrigger2),C1423,,5,C1424)</f>
        <v>1.7975063277988357E-2</v>
      </c>
      <c r="F1423" s="260">
        <f>_xll.xlShmInterpRateFwd($F$3&amp;T(CalculationTrigger2),C1423,,5,C1424)</f>
        <v>1.7621084869845302E-2</v>
      </c>
      <c r="G1423" s="268">
        <f t="shared" si="44"/>
        <v>0.80727588785842186</v>
      </c>
      <c r="H1423" s="275">
        <f t="shared" si="45"/>
        <v>3.5397840814305539</v>
      </c>
      <c r="I1423" s="250"/>
      <c r="J1423" s="251"/>
      <c r="K1423" s="251"/>
      <c r="L1423" s="251"/>
    </row>
    <row r="1424" spans="2:12" x14ac:dyDescent="0.2">
      <c r="B1424" s="112" t="s">
        <v>2</v>
      </c>
      <c r="C1424" s="113">
        <f>_xll.qlCalendarAdvance("TARGET",C1423,B1424,"mf")</f>
        <v>46434</v>
      </c>
      <c r="D1424" s="120">
        <f>_xll.xlShmInterpRateFwd($D$3&amp;T(CalculationTrigger2),C1424,,5,C1425)</f>
        <v>1.8072308977431117E-2</v>
      </c>
      <c r="E1424" s="260">
        <f>_xll.xlShmInterpRateFwd($E$3&amp;T(CalculationTrigger2),C1424,,5,C1425)</f>
        <v>1.7991987274276273E-2</v>
      </c>
      <c r="F1424" s="260">
        <f>_xll.xlShmInterpRateFwd($F$3&amp;T(CalculationTrigger2),C1424,,5,C1425)</f>
        <v>1.7639444233540195E-2</v>
      </c>
      <c r="G1424" s="268">
        <f t="shared" si="44"/>
        <v>0.80321703154844637</v>
      </c>
      <c r="H1424" s="275">
        <f t="shared" si="45"/>
        <v>3.5254304073607798</v>
      </c>
      <c r="I1424" s="250"/>
      <c r="J1424" s="251"/>
      <c r="K1424" s="251"/>
      <c r="L1424" s="251"/>
    </row>
    <row r="1425" spans="2:12" x14ac:dyDescent="0.2">
      <c r="B1425" s="112" t="s">
        <v>2</v>
      </c>
      <c r="C1425" s="113">
        <f>_xll.qlCalendarAdvance("TARGET",C1424,B1425,"mf")</f>
        <v>46441</v>
      </c>
      <c r="D1425" s="120">
        <f>_xll.xlShmInterpRateFwd($D$3&amp;T(CalculationTrigger2),C1425,,5,C1426)</f>
        <v>1.8088392764361031E-2</v>
      </c>
      <c r="E1425" s="260">
        <f>_xll.xlShmInterpRateFwd($E$3&amp;T(CalculationTrigger2),C1425,,5,C1426)</f>
        <v>1.8008501832169045E-2</v>
      </c>
      <c r="F1425" s="260">
        <f>_xll.xlShmInterpRateFwd($F$3&amp;T(CalculationTrigger2),C1425,,5,C1426)</f>
        <v>1.7657485981855747E-2</v>
      </c>
      <c r="G1425" s="268">
        <f t="shared" si="44"/>
        <v>0.79890932191985931</v>
      </c>
      <c r="H1425" s="275">
        <f t="shared" si="45"/>
        <v>3.5101585031329861</v>
      </c>
      <c r="I1425" s="250"/>
      <c r="J1425" s="251"/>
      <c r="K1425" s="251"/>
      <c r="L1425" s="251"/>
    </row>
    <row r="1426" spans="2:12" x14ac:dyDescent="0.2">
      <c r="B1426" s="112" t="s">
        <v>2</v>
      </c>
      <c r="C1426" s="113">
        <f>_xll.qlCalendarAdvance("TARGET",C1425,B1426,"mf")</f>
        <v>46448</v>
      </c>
      <c r="D1426" s="120">
        <f>_xll.xlShmInterpRateFwd($D$3&amp;T(CalculationTrigger2),C1426,,5,C1427)</f>
        <v>1.8104039958454762E-2</v>
      </c>
      <c r="E1426" s="260">
        <f>_xll.xlShmInterpRateFwd($E$3&amp;T(CalculationTrigger2),C1426,,5,C1427)</f>
        <v>1.8024604848705099E-2</v>
      </c>
      <c r="F1426" s="260">
        <f>_xll.xlShmInterpRateFwd($F$3&amp;T(CalculationTrigger2),C1426,,5,C1427)</f>
        <v>1.7675208625073557E-2</v>
      </c>
      <c r="G1426" s="268">
        <f t="shared" si="44"/>
        <v>0.79435109749663446</v>
      </c>
      <c r="H1426" s="275">
        <f t="shared" si="45"/>
        <v>3.4939622363154217</v>
      </c>
      <c r="I1426" s="250"/>
      <c r="J1426" s="251"/>
      <c r="K1426" s="251"/>
      <c r="L1426" s="251"/>
    </row>
    <row r="1427" spans="2:12" x14ac:dyDescent="0.2">
      <c r="B1427" s="112" t="s">
        <v>2</v>
      </c>
      <c r="C1427" s="113">
        <f>_xll.qlCalendarAdvance("TARGET",C1426,B1427,"mf")</f>
        <v>46455</v>
      </c>
      <c r="D1427" s="120">
        <f>_xll.xlShmInterpRateFwd($D$3&amp;T(CalculationTrigger2),C1427,,5,C1428)</f>
        <v>1.8119248290596378E-2</v>
      </c>
      <c r="E1427" s="260">
        <f>_xll.xlShmInterpRateFwd($E$3&amp;T(CalculationTrigger2),C1427,,5,C1428)</f>
        <v>1.8040294220937076E-2</v>
      </c>
      <c r="F1427" s="260">
        <f>_xll.xlShmInterpRateFwd($F$3&amp;T(CalculationTrigger2),C1427,,5,C1428)</f>
        <v>1.7692610673477042E-2</v>
      </c>
      <c r="G1427" s="268">
        <f t="shared" si="44"/>
        <v>0.78954069659301762</v>
      </c>
      <c r="H1427" s="275">
        <f t="shared" si="45"/>
        <v>3.4768354746003358</v>
      </c>
      <c r="I1427" s="250"/>
      <c r="J1427" s="251"/>
      <c r="K1427" s="251"/>
      <c r="L1427" s="251"/>
    </row>
    <row r="1428" spans="2:12" x14ac:dyDescent="0.2">
      <c r="B1428" s="112" t="s">
        <v>2</v>
      </c>
      <c r="C1428" s="113">
        <f>_xll.qlCalendarAdvance("TARGET",C1427,B1428,"mf")</f>
        <v>46462</v>
      </c>
      <c r="D1428" s="120">
        <f>_xll.xlShmInterpRateFwd($D$3&amp;T(CalculationTrigger2),C1428,,5,C1429)</f>
        <v>1.8134015491675134E-2</v>
      </c>
      <c r="E1428" s="260">
        <f>_xll.xlShmInterpRateFwd($E$3&amp;T(CalculationTrigger2),C1428,,5,C1429)</f>
        <v>1.8055567845926383E-2</v>
      </c>
      <c r="F1428" s="260">
        <f>_xll.xlShmInterpRateFwd($F$3&amp;T(CalculationTrigger2),C1428,,5,C1429)</f>
        <v>1.7709690637386408E-2</v>
      </c>
      <c r="G1428" s="268">
        <f t="shared" si="44"/>
        <v>0.78447645748751937</v>
      </c>
      <c r="H1428" s="275">
        <f t="shared" si="45"/>
        <v>3.4587720853997488</v>
      </c>
      <c r="I1428" s="250"/>
      <c r="J1428" s="251"/>
      <c r="K1428" s="251"/>
      <c r="L1428" s="251"/>
    </row>
    <row r="1429" spans="2:12" x14ac:dyDescent="0.2">
      <c r="B1429" s="112" t="s">
        <v>2</v>
      </c>
      <c r="C1429" s="113">
        <f>_xll.qlCalendarAdvance("TARGET",C1428,B1429,"mf")</f>
        <v>46469</v>
      </c>
      <c r="D1429" s="120">
        <f>_xll.xlShmInterpRateFwd($D$3&amp;T(CalculationTrigger2),C1429,,5,C1430)</f>
        <v>1.8148339292620639E-2</v>
      </c>
      <c r="E1429" s="260">
        <f>_xll.xlShmInterpRateFwd($E$3&amp;T(CalculationTrigger2),C1429,,5,C1430)</f>
        <v>1.8070423620726153E-2</v>
      </c>
      <c r="F1429" s="260">
        <f>_xll.xlShmInterpRateFwd($F$3&amp;T(CalculationTrigger2),C1429,,5,C1430)</f>
        <v>1.7726447027083512E-2</v>
      </c>
      <c r="G1429" s="268">
        <f t="shared" si="44"/>
        <v>0.77915671894485805</v>
      </c>
      <c r="H1429" s="275">
        <f t="shared" si="45"/>
        <v>3.4397659364264128</v>
      </c>
      <c r="I1429" s="250"/>
      <c r="J1429" s="251"/>
      <c r="K1429" s="251"/>
      <c r="L1429" s="251"/>
    </row>
    <row r="1430" spans="2:12" x14ac:dyDescent="0.2">
      <c r="B1430" s="112" t="s">
        <v>2</v>
      </c>
      <c r="C1430" s="113">
        <f>_xll.qlCalendarAdvance("TARGET",C1429,B1430,"mf")</f>
        <v>46476</v>
      </c>
      <c r="D1430" s="120">
        <f>_xll.xlShmInterpRateFwd($D$3&amp;T(CalculationTrigger2),C1430,,5,C1431)</f>
        <v>1.8162318909224737E-2</v>
      </c>
      <c r="E1430" s="260">
        <f>_xll.xlShmInterpRateFwd($E$3&amp;T(CalculationTrigger2),C1430,,5,C1431)</f>
        <v>1.8084955884689502E-2</v>
      </c>
      <c r="F1430" s="260">
        <f>_xll.xlShmInterpRateFwd($F$3&amp;T(CalculationTrigger2),C1430,,5,C1431)</f>
        <v>1.7742964370674314E-2</v>
      </c>
      <c r="G1430" s="268">
        <f t="shared" si="44"/>
        <v>0.77363024535235381</v>
      </c>
      <c r="H1430" s="275">
        <f t="shared" si="45"/>
        <v>3.4199151401518786</v>
      </c>
      <c r="I1430" s="250"/>
      <c r="J1430" s="251"/>
      <c r="K1430" s="251"/>
      <c r="L1430" s="251"/>
    </row>
    <row r="1431" spans="2:12" x14ac:dyDescent="0.2">
      <c r="B1431" s="112" t="s">
        <v>2</v>
      </c>
      <c r="C1431" s="113">
        <f>_xll.qlCalendarAdvance("TARGET",C1430,B1431,"mf")</f>
        <v>46483</v>
      </c>
      <c r="D1431" s="120">
        <f>_xll.xlShmInterpRateFwd($D$3&amp;T(CalculationTrigger2),C1431,,5,C1432)</f>
        <v>1.8182085694222493E-2</v>
      </c>
      <c r="E1431" s="260">
        <f>_xll.xlShmInterpRateFwd($E$3&amp;T(CalculationTrigger2),C1431,,5,C1432)</f>
        <v>1.8104988957228042E-2</v>
      </c>
      <c r="F1431" s="260">
        <f>_xll.xlShmInterpRateFwd($F$3&amp;T(CalculationTrigger2),C1431,,5,C1432)</f>
        <v>1.7764416048436298E-2</v>
      </c>
      <c r="G1431" s="268">
        <f t="shared" si="44"/>
        <v>0.77096736994450299</v>
      </c>
      <c r="H1431" s="275">
        <f t="shared" si="45"/>
        <v>3.4057290879174404</v>
      </c>
      <c r="I1431" s="250"/>
      <c r="J1431" s="251"/>
      <c r="K1431" s="251"/>
      <c r="L1431" s="251"/>
    </row>
    <row r="1432" spans="2:12" x14ac:dyDescent="0.2">
      <c r="B1432" s="112" t="s">
        <v>2</v>
      </c>
      <c r="C1432" s="113">
        <f>_xll.qlCalendarAdvance("TARGET",C1431,B1432,"mf")</f>
        <v>46490</v>
      </c>
      <c r="D1432" s="120">
        <f>_xll.xlShmInterpRateFwd($D$3&amp;T(CalculationTrigger2),C1432,,5,C1433)</f>
        <v>1.8205235658078533E-2</v>
      </c>
      <c r="E1432" s="260">
        <f>_xll.xlShmInterpRateFwd($E$3&amp;T(CalculationTrigger2),C1432,,5,C1433)</f>
        <v>1.812823096237761E-2</v>
      </c>
      <c r="F1432" s="260">
        <f>_xll.xlShmInterpRateFwd($F$3&amp;T(CalculationTrigger2),C1432,,5,C1433)</f>
        <v>1.7788692003415162E-2</v>
      </c>
      <c r="G1432" s="268">
        <f t="shared" si="44"/>
        <v>0.77004695700922521</v>
      </c>
      <c r="H1432" s="275">
        <f t="shared" si="45"/>
        <v>3.3953895896244797</v>
      </c>
      <c r="I1432" s="250"/>
      <c r="J1432" s="251"/>
      <c r="K1432" s="251"/>
      <c r="L1432" s="251"/>
    </row>
    <row r="1433" spans="2:12" x14ac:dyDescent="0.2">
      <c r="B1433" s="112" t="s">
        <v>2</v>
      </c>
      <c r="C1433" s="113">
        <f>_xll.qlCalendarAdvance("TARGET",C1432,B1433,"mf")</f>
        <v>46497</v>
      </c>
      <c r="D1433" s="120">
        <f>_xll.xlShmInterpRateFwd($D$3&amp;T(CalculationTrigger2),C1433,,5,C1434)</f>
        <v>1.8228139178271464E-2</v>
      </c>
      <c r="E1433" s="260">
        <f>_xll.xlShmInterpRateFwd($E$3&amp;T(CalculationTrigger2),C1433,,5,C1434)</f>
        <v>1.8151231236822458E-2</v>
      </c>
      <c r="F1433" s="260">
        <f>_xll.xlShmInterpRateFwd($F$3&amp;T(CalculationTrigger2),C1433,,5,C1434)</f>
        <v>1.7812701974421481E-2</v>
      </c>
      <c r="G1433" s="268">
        <f t="shared" si="44"/>
        <v>0.76907941449006612</v>
      </c>
      <c r="H1433" s="275">
        <f t="shared" si="45"/>
        <v>3.3852926240097654</v>
      </c>
      <c r="I1433" s="250"/>
      <c r="J1433" s="251"/>
      <c r="K1433" s="251"/>
      <c r="L1433" s="251"/>
    </row>
    <row r="1434" spans="2:12" x14ac:dyDescent="0.2">
      <c r="B1434" s="112" t="s">
        <v>2</v>
      </c>
      <c r="C1434" s="113">
        <f>_xll.qlCalendarAdvance("TARGET",C1433,B1434,"mf")</f>
        <v>46504</v>
      </c>
      <c r="D1434" s="120">
        <f>_xll.xlShmInterpRateFwd($D$3&amp;T(CalculationTrigger2),C1434,,5,C1435)</f>
        <v>1.825079511273698E-2</v>
      </c>
      <c r="E1434" s="260">
        <f>_xll.xlShmInterpRateFwd($E$3&amp;T(CalculationTrigger2),C1434,,5,C1435)</f>
        <v>1.8173988663392527E-2</v>
      </c>
      <c r="F1434" s="260">
        <f>_xll.xlShmInterpRateFwd($F$3&amp;T(CalculationTrigger2),C1434,,5,C1435)</f>
        <v>1.7836444586075133E-2</v>
      </c>
      <c r="G1434" s="268">
        <f t="shared" si="44"/>
        <v>0.7680644934445271</v>
      </c>
      <c r="H1434" s="275">
        <f t="shared" si="45"/>
        <v>3.375440773173942</v>
      </c>
      <c r="I1434" s="250"/>
      <c r="J1434" s="251"/>
      <c r="K1434" s="251"/>
      <c r="L1434" s="251"/>
    </row>
    <row r="1435" spans="2:12" x14ac:dyDescent="0.2">
      <c r="B1435" s="112" t="s">
        <v>2</v>
      </c>
      <c r="C1435" s="113">
        <f>_xll.qlCalendarAdvance("TARGET",C1434,B1435,"mf")</f>
        <v>46511</v>
      </c>
      <c r="D1435" s="120">
        <f>_xll.xlShmInterpRateFwd($D$3&amp;T(CalculationTrigger2),C1435,,5,C1436)</f>
        <v>1.8273202319413824E-2</v>
      </c>
      <c r="E1435" s="260">
        <f>_xll.xlShmInterpRateFwd($E$3&amp;T(CalculationTrigger2),C1435,,5,C1436)</f>
        <v>1.8196502124932235E-2</v>
      </c>
      <c r="F1435" s="260">
        <f>_xll.xlShmInterpRateFwd($F$3&amp;T(CalculationTrigger2),C1435,,5,C1436)</f>
        <v>1.7859918462976014E-2</v>
      </c>
      <c r="G1435" s="268">
        <f t="shared" si="44"/>
        <v>0.76700194481589545</v>
      </c>
      <c r="H1435" s="275">
        <f t="shared" si="45"/>
        <v>3.365836619562204</v>
      </c>
      <c r="I1435" s="250"/>
      <c r="J1435" s="251"/>
      <c r="K1435" s="251"/>
      <c r="L1435" s="251"/>
    </row>
    <row r="1436" spans="2:12" x14ac:dyDescent="0.2">
      <c r="B1436" s="112" t="s">
        <v>2</v>
      </c>
      <c r="C1436" s="113">
        <f>_xll.qlCalendarAdvance("TARGET",C1435,B1436,"mf")</f>
        <v>46518</v>
      </c>
      <c r="D1436" s="120">
        <f>_xll.xlShmInterpRateFwd($D$3&amp;T(CalculationTrigger2),C1436,,5,C1437)</f>
        <v>1.8295359656261299E-2</v>
      </c>
      <c r="E1436" s="260">
        <f>_xll.xlShmInterpRateFwd($E$3&amp;T(CalculationTrigger2),C1436,,5,C1437)</f>
        <v>1.8218770504254179E-2</v>
      </c>
      <c r="F1436" s="260">
        <f>_xll.xlShmInterpRateFwd($F$3&amp;T(CalculationTrigger2),C1436,,5,C1437)</f>
        <v>1.7883122229750532E-2</v>
      </c>
      <c r="G1436" s="268">
        <f t="shared" si="44"/>
        <v>0.76589152007120598</v>
      </c>
      <c r="H1436" s="275">
        <f t="shared" si="45"/>
        <v>3.3564827450364638</v>
      </c>
      <c r="I1436" s="250"/>
      <c r="J1436" s="251"/>
      <c r="K1436" s="251"/>
      <c r="L1436" s="251"/>
    </row>
    <row r="1437" spans="2:12" x14ac:dyDescent="0.2">
      <c r="B1437" s="112" t="s">
        <v>2</v>
      </c>
      <c r="C1437" s="113">
        <f>_xll.qlCalendarAdvance("TARGET",C1436,B1437,"mf")</f>
        <v>46525</v>
      </c>
      <c r="D1437" s="120">
        <f>_xll.xlShmInterpRateFwd($D$3&amp;T(CalculationTrigger2),C1437,,5,C1438)</f>
        <v>1.831726598121302E-2</v>
      </c>
      <c r="E1437" s="260">
        <f>_xll.xlShmInterpRateFwd($E$3&amp;T(CalculationTrigger2),C1437,,5,C1438)</f>
        <v>1.8240792684220394E-2</v>
      </c>
      <c r="F1437" s="260">
        <f>_xll.xlShmInterpRateFwd($F$3&amp;T(CalculationTrigger2),C1437,,5,C1438)</f>
        <v>1.790605451102276E-2</v>
      </c>
      <c r="G1437" s="268">
        <f t="shared" si="44"/>
        <v>0.7647329699262545</v>
      </c>
      <c r="H1437" s="275">
        <f t="shared" si="45"/>
        <v>3.3473817319763439</v>
      </c>
      <c r="I1437" s="250"/>
      <c r="J1437" s="251"/>
      <c r="K1437" s="251"/>
      <c r="L1437" s="251"/>
    </row>
    <row r="1438" spans="2:12" x14ac:dyDescent="0.2">
      <c r="B1438" s="112" t="s">
        <v>2</v>
      </c>
      <c r="C1438" s="113">
        <f>_xll.qlCalendarAdvance("TARGET",C1437,B1438,"mf")</f>
        <v>46532</v>
      </c>
      <c r="D1438" s="120">
        <f>_xll.xlShmInterpRateFwd($D$3&amp;T(CalculationTrigger2),C1438,,5,C1439)</f>
        <v>1.8338920152200198E-2</v>
      </c>
      <c r="E1438" s="260">
        <f>_xll.xlShmInterpRateFwd($E$3&amp;T(CalculationTrigger2),C1438,,5,C1439)</f>
        <v>1.8262567547643958E-2</v>
      </c>
      <c r="F1438" s="260">
        <f>_xll.xlShmInterpRateFwd($F$3&amp;T(CalculationTrigger2),C1438,,5,C1439)</f>
        <v>1.7928713931408803E-2</v>
      </c>
      <c r="G1438" s="268">
        <f t="shared" si="44"/>
        <v>0.76352604556240156</v>
      </c>
      <c r="H1438" s="275">
        <f t="shared" si="45"/>
        <v>3.3385361623515522</v>
      </c>
      <c r="I1438" s="250"/>
      <c r="J1438" s="251"/>
      <c r="K1438" s="251"/>
      <c r="L1438" s="251"/>
    </row>
    <row r="1439" spans="2:12" x14ac:dyDescent="0.2">
      <c r="B1439" s="112" t="s">
        <v>2</v>
      </c>
      <c r="C1439" s="113">
        <f>_xll.qlCalendarAdvance("TARGET",C1438,B1439,"mf")</f>
        <v>46539</v>
      </c>
      <c r="D1439" s="120">
        <f>_xll.xlShmInterpRateFwd($D$3&amp;T(CalculationTrigger2),C1439,,5,C1440)</f>
        <v>1.8360321027203894E-2</v>
      </c>
      <c r="E1439" s="260">
        <f>_xll.xlShmInterpRateFwd($E$3&amp;T(CalculationTrigger2),C1439,,5,C1440)</f>
        <v>1.8284093977381781E-2</v>
      </c>
      <c r="F1439" s="260">
        <f>_xll.xlShmInterpRateFwd($F$3&amp;T(CalculationTrigger2),C1439,,5,C1440)</f>
        <v>1.7951099115528526E-2</v>
      </c>
      <c r="G1439" s="268">
        <f t="shared" si="44"/>
        <v>0.76227049822113346</v>
      </c>
      <c r="H1439" s="275">
        <f t="shared" si="45"/>
        <v>3.3299486185325509</v>
      </c>
      <c r="I1439" s="250"/>
      <c r="J1439" s="251"/>
      <c r="K1439" s="251"/>
      <c r="L1439" s="251"/>
    </row>
    <row r="1440" spans="2:12" x14ac:dyDescent="0.2">
      <c r="B1440" s="112" t="s">
        <v>2</v>
      </c>
      <c r="C1440" s="113">
        <f>_xll.qlCalendarAdvance("TARGET",C1439,B1440,"mf")</f>
        <v>46546</v>
      </c>
      <c r="D1440" s="120">
        <f>_xll.xlShmInterpRateFwd($D$3&amp;T(CalculationTrigger2),C1440,,5,C1441)</f>
        <v>1.8381467464150845E-2</v>
      </c>
      <c r="E1440" s="260">
        <f>_xll.xlShmInterpRateFwd($E$3&amp;T(CalculationTrigger2),C1440,,5,C1441)</f>
        <v>1.8305370856265196E-2</v>
      </c>
      <c r="F1440" s="260">
        <f>_xll.xlShmInterpRateFwd($F$3&amp;T(CalculationTrigger2),C1440,,5,C1441)</f>
        <v>1.7973208688005692E-2</v>
      </c>
      <c r="G1440" s="268">
        <f t="shared" si="44"/>
        <v>0.76096607885649259</v>
      </c>
      <c r="H1440" s="275">
        <f t="shared" si="45"/>
        <v>3.32162168259504</v>
      </c>
      <c r="I1440" s="250"/>
      <c r="J1440" s="251"/>
      <c r="K1440" s="251"/>
      <c r="L1440" s="251"/>
    </row>
    <row r="1441" spans="2:12" x14ac:dyDescent="0.2">
      <c r="B1441" s="112" t="s">
        <v>2</v>
      </c>
      <c r="C1441" s="113">
        <f>_xll.qlCalendarAdvance("TARGET",C1440,B1441,"mf")</f>
        <v>46553</v>
      </c>
      <c r="D1441" s="120">
        <f>_xll.xlShmInterpRateFwd($D$3&amp;T(CalculationTrigger2),C1441,,5,C1442)</f>
        <v>1.8402358320988882E-2</v>
      </c>
      <c r="E1441" s="260">
        <f>_xll.xlShmInterpRateFwd($E$3&amp;T(CalculationTrigger2),C1441,,5,C1442)</f>
        <v>1.8326397067146415E-2</v>
      </c>
      <c r="F1441" s="260">
        <f>_xll.xlShmInterpRateFwd($F$3&amp;T(CalculationTrigger2),C1441,,5,C1442)</f>
        <v>1.7995041273479701E-2</v>
      </c>
      <c r="G1441" s="268">
        <f t="shared" si="44"/>
        <v>0.75961253842467269</v>
      </c>
      <c r="H1441" s="275">
        <f t="shared" si="45"/>
        <v>3.3135579366671415</v>
      </c>
      <c r="I1441" s="250"/>
      <c r="J1441" s="251"/>
      <c r="K1441" s="251"/>
      <c r="L1441" s="251"/>
    </row>
    <row r="1442" spans="2:12" x14ac:dyDescent="0.2">
      <c r="B1442" s="112" t="s">
        <v>2</v>
      </c>
      <c r="C1442" s="113">
        <f>_xll.qlCalendarAdvance("TARGET",C1441,B1442,"mf")</f>
        <v>46560</v>
      </c>
      <c r="D1442" s="120">
        <f>_xll.xlShmInterpRateFwd($D$3&amp;T(CalculationTrigger2),C1442,,5,C1443)</f>
        <v>1.8422992455692861E-2</v>
      </c>
      <c r="E1442" s="260">
        <f>_xll.xlShmInterpRateFwd($E$3&amp;T(CalculationTrigger2),C1442,,5,C1443)</f>
        <v>1.834717149285809E-2</v>
      </c>
      <c r="F1442" s="260">
        <f>_xll.xlShmInterpRateFwd($F$3&amp;T(CalculationTrigger2),C1442,,5,C1443)</f>
        <v>1.8016595496565174E-2</v>
      </c>
      <c r="G1442" s="268">
        <f t="shared" si="44"/>
        <v>0.75820962834771</v>
      </c>
      <c r="H1442" s="275">
        <f t="shared" si="45"/>
        <v>3.3057599629291583</v>
      </c>
      <c r="I1442" s="250"/>
      <c r="J1442" s="251"/>
      <c r="K1442" s="251"/>
      <c r="L1442" s="251"/>
    </row>
    <row r="1443" spans="2:12" x14ac:dyDescent="0.2">
      <c r="B1443" s="112" t="s">
        <v>2</v>
      </c>
      <c r="C1443" s="113">
        <f>_xll.qlCalendarAdvance("TARGET",C1442,B1443,"mf")</f>
        <v>46567</v>
      </c>
      <c r="D1443" s="120">
        <f>_xll.xlShmInterpRateFwd($D$3&amp;T(CalculationTrigger2),C1443,,5,C1444)</f>
        <v>1.8443368726206808E-2</v>
      </c>
      <c r="E1443" s="260">
        <f>_xll.xlShmInterpRateFwd($E$3&amp;T(CalculationTrigger2),C1443,,5,C1444)</f>
        <v>1.8367693016253954E-2</v>
      </c>
      <c r="F1443" s="260">
        <f>_xll.xlShmInterpRateFwd($F$3&amp;T(CalculationTrigger2),C1443,,5,C1444)</f>
        <v>1.8037869981892666E-2</v>
      </c>
      <c r="G1443" s="268">
        <f t="shared" si="44"/>
        <v>0.75675709952854198</v>
      </c>
      <c r="H1443" s="275">
        <f t="shared" si="45"/>
        <v>3.2982303436128806</v>
      </c>
      <c r="I1443" s="250"/>
      <c r="J1443" s="251"/>
      <c r="K1443" s="251"/>
      <c r="L1443" s="251"/>
    </row>
    <row r="1444" spans="2:12" x14ac:dyDescent="0.2">
      <c r="B1444" s="112" t="s">
        <v>2</v>
      </c>
      <c r="C1444" s="113">
        <f>_xll.qlCalendarAdvance("TARGET",C1443,B1444,"mf")</f>
        <v>46574</v>
      </c>
      <c r="D1444" s="120">
        <f>_xll.xlShmInterpRateFwd($D$3&amp;T(CalculationTrigger2),C1444,,5,C1445)</f>
        <v>1.8463485990484613E-2</v>
      </c>
      <c r="E1444" s="260">
        <f>_xll.xlShmInterpRateFwd($E$3&amp;T(CalculationTrigger2),C1444,,5,C1445)</f>
        <v>1.8387960520179981E-2</v>
      </c>
      <c r="F1444" s="260">
        <f>_xll.xlShmInterpRateFwd($F$3&amp;T(CalculationTrigger2),C1444,,5,C1445)</f>
        <v>1.805886335411459E-2</v>
      </c>
      <c r="G1444" s="268">
        <f t="shared" si="44"/>
        <v>0.75525470304631948</v>
      </c>
      <c r="H1444" s="275">
        <f t="shared" si="45"/>
        <v>3.2909716606539101</v>
      </c>
      <c r="I1444" s="250"/>
      <c r="J1444" s="251"/>
      <c r="K1444" s="251"/>
      <c r="L1444" s="251"/>
    </row>
    <row r="1445" spans="2:12" x14ac:dyDescent="0.2">
      <c r="B1445" s="112" t="s">
        <v>2</v>
      </c>
      <c r="C1445" s="113">
        <f>_xll.qlCalendarAdvance("TARGET",C1444,B1445,"mf")</f>
        <v>46581</v>
      </c>
      <c r="D1445" s="120">
        <f>_xll.xlShmInterpRateFwd($D$3&amp;T(CalculationTrigger2),C1445,,5,C1446)</f>
        <v>1.8483343106490118E-2</v>
      </c>
      <c r="E1445" s="260">
        <f>_xll.xlShmInterpRateFwd($E$3&amp;T(CalculationTrigger2),C1445,,5,C1446)</f>
        <v>1.8407972887491866E-2</v>
      </c>
      <c r="F1445" s="260">
        <f>_xll.xlShmInterpRateFwd($F$3&amp;T(CalculationTrigger2),C1445,,5,C1446)</f>
        <v>1.807957423784165E-2</v>
      </c>
      <c r="G1445" s="268">
        <f t="shared" si="44"/>
        <v>0.75370218998251781</v>
      </c>
      <c r="H1445" s="275">
        <f t="shared" si="45"/>
        <v>3.2839864965021617</v>
      </c>
      <c r="I1445" s="250"/>
      <c r="J1445" s="251"/>
      <c r="K1445" s="251"/>
      <c r="L1445" s="251"/>
    </row>
    <row r="1446" spans="2:12" x14ac:dyDescent="0.2">
      <c r="B1446" s="112" t="s">
        <v>2</v>
      </c>
      <c r="C1446" s="113">
        <f>_xll.qlCalendarAdvance("TARGET",C1445,B1446,"mf")</f>
        <v>46588</v>
      </c>
      <c r="D1446" s="120">
        <f>_xll.xlShmInterpRateFwd($D$3&amp;T(CalculationTrigger2),C1446,,5,C1447)</f>
        <v>1.8502938932191459E-2</v>
      </c>
      <c r="E1446" s="260">
        <f>_xll.xlShmInterpRateFwd($E$3&amp;T(CalculationTrigger2),C1446,,5,C1447)</f>
        <v>1.8427729001026176E-2</v>
      </c>
      <c r="F1446" s="260">
        <f>_xll.xlShmInterpRateFwd($F$3&amp;T(CalculationTrigger2),C1446,,5,C1447)</f>
        <v>1.8100001257735681E-2</v>
      </c>
      <c r="G1446" s="268">
        <f t="shared" si="44"/>
        <v>0.75209931165283461</v>
      </c>
      <c r="H1446" s="275">
        <f t="shared" si="45"/>
        <v>3.2772774329049499</v>
      </c>
      <c r="I1446" s="250"/>
      <c r="J1446" s="251"/>
      <c r="K1446" s="251"/>
      <c r="L1446" s="251"/>
    </row>
    <row r="1447" spans="2:12" x14ac:dyDescent="0.2">
      <c r="B1447" s="112" t="s">
        <v>2</v>
      </c>
      <c r="C1447" s="113">
        <f>_xll.qlCalendarAdvance("TARGET",C1446,B1447,"mf")</f>
        <v>46595</v>
      </c>
      <c r="D1447" s="120">
        <f>_xll.xlShmInterpRateFwd($D$3&amp;T(CalculationTrigger2),C1447,,5,C1448)</f>
        <v>1.8522272325538002E-2</v>
      </c>
      <c r="E1447" s="260">
        <f>_xll.xlShmInterpRateFwd($E$3&amp;T(CalculationTrigger2),C1447,,5,C1448)</f>
        <v>1.8447227743652581E-2</v>
      </c>
      <c r="F1447" s="260">
        <f>_xll.xlShmInterpRateFwd($F$3&amp;T(CalculationTrigger2),C1447,,5,C1448)</f>
        <v>1.8120143038411304E-2</v>
      </c>
      <c r="G1447" s="268">
        <f t="shared" si="44"/>
        <v>0.75044581885421602</v>
      </c>
      <c r="H1447" s="275">
        <f t="shared" si="45"/>
        <v>3.2708470524127691</v>
      </c>
      <c r="I1447" s="250"/>
      <c r="J1447" s="251"/>
      <c r="K1447" s="251"/>
      <c r="L1447" s="251"/>
    </row>
    <row r="1448" spans="2:12" x14ac:dyDescent="0.2">
      <c r="B1448" s="112" t="s">
        <v>2</v>
      </c>
      <c r="C1448" s="113">
        <f>_xll.qlCalendarAdvance("TARGET",C1447,B1448,"mf")</f>
        <v>46602</v>
      </c>
      <c r="D1448" s="120">
        <f>_xll.xlShmInterpRateFwd($D$3&amp;T(CalculationTrigger2),C1448,,5,C1449)</f>
        <v>1.8541342144512581E-2</v>
      </c>
      <c r="E1448" s="260">
        <f>_xll.xlShmInterpRateFwd($E$3&amp;T(CalculationTrigger2),C1448,,5,C1449)</f>
        <v>1.8466467998221842E-2</v>
      </c>
      <c r="F1448" s="260">
        <f>_xll.xlShmInterpRateFwd($F$3&amp;T(CalculationTrigger2),C1448,,5,C1449)</f>
        <v>1.8139998204540365E-2</v>
      </c>
      <c r="G1448" s="268">
        <f t="shared" si="44"/>
        <v>0.74874146290739019</v>
      </c>
      <c r="H1448" s="275">
        <f t="shared" si="45"/>
        <v>3.2646979368147755</v>
      </c>
      <c r="I1448" s="250"/>
      <c r="J1448" s="251"/>
      <c r="K1448" s="251"/>
      <c r="L1448" s="251"/>
    </row>
    <row r="1449" spans="2:12" x14ac:dyDescent="0.2">
      <c r="B1449" s="112" t="s">
        <v>2</v>
      </c>
      <c r="C1449" s="113">
        <f>_xll.qlCalendarAdvance("TARGET",C1448,B1449,"mf")</f>
        <v>46609</v>
      </c>
      <c r="D1449" s="120">
        <f>_xll.xlShmInterpRateFwd($D$3&amp;T(CalculationTrigger2),C1449,,5,C1450)</f>
        <v>1.8560147247073704E-2</v>
      </c>
      <c r="E1449" s="260">
        <f>_xll.xlShmInterpRateFwd($E$3&amp;T(CalculationTrigger2),C1449,,5,C1450)</f>
        <v>1.8485448647594882E-2</v>
      </c>
      <c r="F1449" s="260">
        <f>_xll.xlShmInterpRateFwd($F$3&amp;T(CalculationTrigger2),C1449,,5,C1450)</f>
        <v>1.8159565380742006E-2</v>
      </c>
      <c r="G1449" s="268">
        <f t="shared" si="44"/>
        <v>0.7469859947882227</v>
      </c>
      <c r="H1449" s="275">
        <f t="shared" si="45"/>
        <v>3.2588326685287563</v>
      </c>
      <c r="I1449" s="250"/>
      <c r="J1449" s="251"/>
      <c r="K1449" s="251"/>
      <c r="L1449" s="251"/>
    </row>
    <row r="1450" spans="2:12" x14ac:dyDescent="0.2">
      <c r="B1450" s="112" t="s">
        <v>2</v>
      </c>
      <c r="C1450" s="113">
        <f>_xll.qlCalendarAdvance("TARGET",C1449,B1450,"mf")</f>
        <v>46616</v>
      </c>
      <c r="D1450" s="120">
        <f>_xll.xlShmInterpRateFwd($D$3&amp;T(CalculationTrigger2),C1450,,5,C1451)</f>
        <v>1.8578686491207794E-2</v>
      </c>
      <c r="E1450" s="260">
        <f>_xll.xlShmInterpRateFwd($E$3&amp;T(CalculationTrigger2),C1450,,5,C1451)</f>
        <v>1.8504168574637096E-2</v>
      </c>
      <c r="F1450" s="260">
        <f>_xll.xlShmInterpRateFwd($F$3&amp;T(CalculationTrigger2),C1450,,5,C1451)</f>
        <v>1.8178843191681324E-2</v>
      </c>
      <c r="G1450" s="268">
        <f t="shared" si="44"/>
        <v>0.74517916570697451</v>
      </c>
      <c r="H1450" s="275">
        <f t="shared" si="45"/>
        <v>3.2532538295577256</v>
      </c>
      <c r="I1450" s="250"/>
      <c r="J1450" s="251"/>
      <c r="K1450" s="251"/>
      <c r="L1450" s="251"/>
    </row>
    <row r="1451" spans="2:12" x14ac:dyDescent="0.2">
      <c r="B1451" s="112" t="s">
        <v>2</v>
      </c>
      <c r="C1451" s="113">
        <f>_xll.qlCalendarAdvance("TARGET",C1450,B1451,"mf")</f>
        <v>46623</v>
      </c>
      <c r="D1451" s="120">
        <f>_xll.xlShmInterpRateFwd($D$3&amp;T(CalculationTrigger2),C1451,,5,C1452)</f>
        <v>1.8596958734865578E-2</v>
      </c>
      <c r="E1451" s="260">
        <f>_xll.xlShmInterpRateFwd($E$3&amp;T(CalculationTrigger2),C1451,,5,C1452)</f>
        <v>1.8522626662201107E-2</v>
      </c>
      <c r="F1451" s="260">
        <f>_xll.xlShmInterpRateFwd($F$3&amp;T(CalculationTrigger2),C1451,,5,C1452)</f>
        <v>1.8197830261999955E-2</v>
      </c>
      <c r="G1451" s="268">
        <f t="shared" si="44"/>
        <v>0.74332072664471527</v>
      </c>
      <c r="H1451" s="275">
        <f t="shared" si="45"/>
        <v>3.2479640020115221</v>
      </c>
      <c r="I1451" s="250"/>
      <c r="J1451" s="251"/>
      <c r="K1451" s="251"/>
      <c r="L1451" s="251"/>
    </row>
    <row r="1452" spans="2:12" x14ac:dyDescent="0.2">
      <c r="B1452" s="112" t="s">
        <v>2</v>
      </c>
      <c r="C1452" s="113">
        <f>_xll.qlCalendarAdvance("TARGET",C1451,B1452,"mf")</f>
        <v>46630</v>
      </c>
      <c r="D1452" s="120">
        <f>_xll.xlShmInterpRateFwd($D$3&amp;T(CalculationTrigger2),C1452,,5,C1453)</f>
        <v>1.8614962836031732E-2</v>
      </c>
      <c r="E1452" s="260">
        <f>_xll.xlShmInterpRateFwd($E$3&amp;T(CalculationTrigger2),C1452,,5,C1453)</f>
        <v>1.8540821793155811E-2</v>
      </c>
      <c r="F1452" s="260">
        <f>_xll.xlShmInterpRateFwd($F$3&amp;T(CalculationTrigger2),C1452,,5,C1453)</f>
        <v>1.8216525216356833E-2</v>
      </c>
      <c r="G1452" s="268">
        <f t="shared" si="44"/>
        <v>0.74141042875921359</v>
      </c>
      <c r="H1452" s="275">
        <f t="shared" si="45"/>
        <v>3.2429657679897832</v>
      </c>
      <c r="I1452" s="250"/>
      <c r="J1452" s="251"/>
      <c r="K1452" s="251"/>
      <c r="L1452" s="251"/>
    </row>
    <row r="1453" spans="2:12" x14ac:dyDescent="0.2">
      <c r="B1453" s="112" t="s">
        <v>2</v>
      </c>
      <c r="C1453" s="113">
        <f>_xll.qlCalendarAdvance("TARGET",C1452,B1453,"mf")</f>
        <v>46637</v>
      </c>
      <c r="D1453" s="120">
        <f>_xll.xlShmInterpRateFwd($D$3&amp;T(CalculationTrigger2),C1453,,5,C1454)</f>
        <v>1.8632697652696029E-2</v>
      </c>
      <c r="E1453" s="260">
        <f>_xll.xlShmInterpRateFwd($E$3&amp;T(CalculationTrigger2),C1453,,5,C1454)</f>
        <v>1.8558752850363333E-2</v>
      </c>
      <c r="F1453" s="260">
        <f>_xll.xlShmInterpRateFwd($F$3&amp;T(CalculationTrigger2),C1453,,5,C1454)</f>
        <v>1.8234926679405145E-2</v>
      </c>
      <c r="G1453" s="268">
        <f t="shared" si="44"/>
        <v>0.73944802332696202</v>
      </c>
      <c r="H1453" s="275">
        <f t="shared" si="45"/>
        <v>3.2382617095818786</v>
      </c>
      <c r="I1453" s="250"/>
      <c r="J1453" s="251"/>
      <c r="K1453" s="251"/>
      <c r="L1453" s="251"/>
    </row>
    <row r="1454" spans="2:12" x14ac:dyDescent="0.2">
      <c r="B1454" s="112" t="s">
        <v>2</v>
      </c>
      <c r="C1454" s="113">
        <f>_xll.qlCalendarAdvance("TARGET",C1453,B1454,"mf")</f>
        <v>46644</v>
      </c>
      <c r="D1454" s="120">
        <f>_xll.xlShmInterpRateFwd($D$3&amp;T(CalculationTrigger2),C1454,,5,C1455)</f>
        <v>1.8650162042824481E-2</v>
      </c>
      <c r="E1454" s="260">
        <f>_xll.xlShmInterpRateFwd($E$3&amp;T(CalculationTrigger2),C1454,,5,C1455)</f>
        <v>1.8576418716719705E-2</v>
      </c>
      <c r="F1454" s="260">
        <f>_xll.xlShmInterpRateFwd($F$3&amp;T(CalculationTrigger2),C1454,,5,C1455)</f>
        <v>1.8253033275815657E-2</v>
      </c>
      <c r="G1454" s="268">
        <f t="shared" si="44"/>
        <v>0.73743326104776241</v>
      </c>
      <c r="H1454" s="275">
        <f t="shared" si="45"/>
        <v>3.2338544090404833</v>
      </c>
      <c r="I1454" s="250"/>
      <c r="J1454" s="251"/>
      <c r="K1454" s="251"/>
      <c r="L1454" s="251"/>
    </row>
    <row r="1455" spans="2:12" x14ac:dyDescent="0.2">
      <c r="B1455" s="112" t="s">
        <v>2</v>
      </c>
      <c r="C1455" s="113">
        <f>_xll.qlCalendarAdvance("TARGET",C1454,B1455,"mf")</f>
        <v>46651</v>
      </c>
      <c r="D1455" s="120">
        <f>_xll.xlShmInterpRateFwd($D$3&amp;T(CalculationTrigger2),C1455,,5,C1456)</f>
        <v>1.8667354864405811E-2</v>
      </c>
      <c r="E1455" s="260">
        <f>_xll.xlShmInterpRateFwd($E$3&amp;T(CalculationTrigger2),C1455,,5,C1456)</f>
        <v>1.8593818275062259E-2</v>
      </c>
      <c r="F1455" s="260">
        <f>_xll.xlShmInterpRateFwd($F$3&amp;T(CalculationTrigger2),C1455,,5,C1456)</f>
        <v>1.8270843630236323E-2</v>
      </c>
      <c r="G1455" s="268">
        <f t="shared" si="44"/>
        <v>0.73536589343552172</v>
      </c>
      <c r="H1455" s="275">
        <f t="shared" si="45"/>
        <v>3.229746448259359</v>
      </c>
      <c r="I1455" s="250"/>
      <c r="J1455" s="251"/>
      <c r="K1455" s="251"/>
      <c r="L1455" s="251"/>
    </row>
    <row r="1456" spans="2:12" x14ac:dyDescent="0.2">
      <c r="B1456" s="112" t="s">
        <v>2</v>
      </c>
      <c r="C1456" s="113">
        <f>_xll.qlCalendarAdvance("TARGET",C1455,B1456,"mf")</f>
        <v>46658</v>
      </c>
      <c r="D1456" s="120">
        <f>_xll.xlShmInterpRateFwd($D$3&amp;T(CalculationTrigger2),C1456,,5,C1457)</f>
        <v>1.8684274975434196E-2</v>
      </c>
      <c r="E1456" s="260">
        <f>_xll.xlShmInterpRateFwd($E$3&amp;T(CalculationTrigger2),C1456,,5,C1457)</f>
        <v>1.8610950408285632E-2</v>
      </c>
      <c r="F1456" s="260">
        <f>_xll.xlShmInterpRateFwd($F$3&amp;T(CalculationTrigger2),C1456,,5,C1457)</f>
        <v>1.8288356367344581E-2</v>
      </c>
      <c r="G1456" s="268">
        <f t="shared" si="44"/>
        <v>0.73324567148563835</v>
      </c>
      <c r="H1456" s="275">
        <f t="shared" si="45"/>
        <v>3.2259404094105157</v>
      </c>
      <c r="I1456" s="250"/>
      <c r="J1456" s="251"/>
      <c r="K1456" s="251"/>
      <c r="L1456" s="251"/>
    </row>
    <row r="1457" spans="2:12" x14ac:dyDescent="0.2">
      <c r="B1457" s="112" t="s">
        <v>2</v>
      </c>
      <c r="C1457" s="113">
        <f>_xll.qlCalendarAdvance("TARGET",C1456,B1457,"mf")</f>
        <v>46665</v>
      </c>
      <c r="D1457" s="120">
        <f>_xll.xlShmInterpRateFwd($D$3&amp;T(CalculationTrigger2),C1457,,5,C1458)</f>
        <v>1.8700921233897796E-2</v>
      </c>
      <c r="E1457" s="260">
        <f>_xll.xlShmInterpRateFwd($E$3&amp;T(CalculationTrigger2),C1457,,5,C1458)</f>
        <v>1.8627813999278139E-2</v>
      </c>
      <c r="F1457" s="260">
        <f>_xll.xlShmInterpRateFwd($F$3&amp;T(CalculationTrigger2),C1457,,5,C1458)</f>
        <v>1.8305570111801155E-2</v>
      </c>
      <c r="G1457" s="268">
        <f t="shared" si="44"/>
        <v>0.7310723461965638</v>
      </c>
      <c r="H1457" s="275">
        <f t="shared" si="45"/>
        <v>3.2224388747698409</v>
      </c>
      <c r="I1457" s="250"/>
      <c r="J1457" s="251"/>
      <c r="K1457" s="251"/>
      <c r="L1457" s="251"/>
    </row>
    <row r="1458" spans="2:12" x14ac:dyDescent="0.2">
      <c r="B1458" s="112" t="s">
        <v>2</v>
      </c>
      <c r="C1458" s="113">
        <f>_xll.qlCalendarAdvance("TARGET",C1457,B1458,"mf")</f>
        <v>46672</v>
      </c>
      <c r="D1458" s="120">
        <f>_xll.xlShmInterpRateFwd($D$3&amp;T(CalculationTrigger2),C1458,,5,C1459)</f>
        <v>1.8717292497773076E-2</v>
      </c>
      <c r="E1458" s="260">
        <f>_xll.xlShmInterpRateFwd($E$3&amp;T(CalculationTrigger2),C1458,,5,C1459)</f>
        <v>1.8644407930892934E-2</v>
      </c>
      <c r="F1458" s="260">
        <f>_xll.xlShmInterpRateFwd($F$3&amp;T(CalculationTrigger2),C1458,,5,C1459)</f>
        <v>1.8322483488290776E-2</v>
      </c>
      <c r="G1458" s="268">
        <f t="shared" si="44"/>
        <v>0.72884566880142276</v>
      </c>
      <c r="H1458" s="275">
        <f t="shared" si="45"/>
        <v>3.2192444260215751</v>
      </c>
      <c r="I1458" s="250"/>
      <c r="J1458" s="251"/>
      <c r="K1458" s="251"/>
      <c r="L1458" s="251"/>
    </row>
    <row r="1459" spans="2:12" x14ac:dyDescent="0.2">
      <c r="B1459" s="112" t="s">
        <v>2</v>
      </c>
      <c r="C1459" s="113">
        <f>_xll.qlCalendarAdvance("TARGET",C1458,B1459,"mf")</f>
        <v>46679</v>
      </c>
      <c r="D1459" s="120">
        <f>_xll.xlShmInterpRateFwd($D$3&amp;T(CalculationTrigger2),C1459,,5,C1460)</f>
        <v>1.8733387625071277E-2</v>
      </c>
      <c r="E1459" s="260">
        <f>_xll.xlShmInterpRateFwd($E$3&amp;T(CalculationTrigger2),C1459,,5,C1460)</f>
        <v>1.8660731086040792E-2</v>
      </c>
      <c r="F1459" s="260">
        <f>_xll.xlShmInterpRateFwd($F$3&amp;T(CalculationTrigger2),C1459,,5,C1460)</f>
        <v>1.8339095121464397E-2</v>
      </c>
      <c r="G1459" s="268">
        <f t="shared" si="44"/>
        <v>0.72656539030484246</v>
      </c>
      <c r="H1459" s="275">
        <f t="shared" si="45"/>
        <v>3.2163596457639514</v>
      </c>
      <c r="I1459" s="250"/>
      <c r="J1459" s="251"/>
      <c r="K1459" s="251"/>
      <c r="L1459" s="251"/>
    </row>
    <row r="1460" spans="2:12" x14ac:dyDescent="0.2">
      <c r="B1460" s="112" t="s">
        <v>2</v>
      </c>
      <c r="C1460" s="113">
        <f>_xll.qlCalendarAdvance("TARGET",C1459,B1460,"mf")</f>
        <v>46686</v>
      </c>
      <c r="D1460" s="120">
        <f>_xll.xlShmInterpRateFwd($D$3&amp;T(CalculationTrigger2),C1460,,5,C1461)</f>
        <v>1.8749205473792181E-2</v>
      </c>
      <c r="E1460" s="260">
        <f>_xll.xlShmInterpRateFwd($E$3&amp;T(CalculationTrigger2),C1460,,5,C1461)</f>
        <v>1.8676782347585984E-2</v>
      </c>
      <c r="F1460" s="260">
        <f>_xll.xlShmInterpRateFwd($F$3&amp;T(CalculationTrigger2),C1460,,5,C1461)</f>
        <v>1.8355403636026262E-2</v>
      </c>
      <c r="G1460" s="268">
        <f t="shared" si="44"/>
        <v>0.7242312620619682</v>
      </c>
      <c r="H1460" s="275">
        <f t="shared" si="45"/>
        <v>3.2137871155972149</v>
      </c>
      <c r="I1460" s="250"/>
      <c r="J1460" s="251"/>
      <c r="K1460" s="251"/>
      <c r="L1460" s="251"/>
    </row>
    <row r="1461" spans="2:12" x14ac:dyDescent="0.2">
      <c r="B1461" s="112" t="s">
        <v>2</v>
      </c>
      <c r="C1461" s="113">
        <f>_xll.qlCalendarAdvance("TARGET",C1460,B1461,"mf")</f>
        <v>46693</v>
      </c>
      <c r="D1461" s="120">
        <f>_xll.xlShmInterpRateFwd($D$3&amp;T(CalculationTrigger2),C1461,,5,C1462)</f>
        <v>1.8764744901918456E-2</v>
      </c>
      <c r="E1461" s="260">
        <f>_xll.xlShmInterpRateFwd($E$3&amp;T(CalculationTrigger2),C1461,,5,C1462)</f>
        <v>1.8692560598439052E-2</v>
      </c>
      <c r="F1461" s="260">
        <f>_xll.xlShmInterpRateFwd($F$3&amp;T(CalculationTrigger2),C1461,,5,C1462)</f>
        <v>1.8371407656664535E-2</v>
      </c>
      <c r="G1461" s="268">
        <f t="shared" si="44"/>
        <v>0.72184303479404244</v>
      </c>
      <c r="H1461" s="275">
        <f t="shared" si="45"/>
        <v>3.2115294177451763</v>
      </c>
      <c r="I1461" s="250"/>
      <c r="J1461" s="251"/>
      <c r="K1461" s="251"/>
      <c r="L1461" s="251"/>
    </row>
    <row r="1462" spans="2:12" x14ac:dyDescent="0.2">
      <c r="B1462" s="112" t="s">
        <v>2</v>
      </c>
      <c r="C1462" s="113">
        <f>_xll.qlCalendarAdvance("TARGET",C1461,B1462,"mf")</f>
        <v>46700</v>
      </c>
      <c r="D1462" s="120">
        <f>_xll.xlShmInterpRateFwd($D$3&amp;T(CalculationTrigger2),C1462,,5,C1463)</f>
        <v>1.8780004767479496E-2</v>
      </c>
      <c r="E1462" s="260">
        <f>_xll.xlShmInterpRateFwd($E$3&amp;T(CalculationTrigger2),C1462,,5,C1463)</f>
        <v>1.8708064721470043E-2</v>
      </c>
      <c r="F1462" s="260">
        <f>_xll.xlShmInterpRateFwd($F$3&amp;T(CalculationTrigger2),C1462,,5,C1463)</f>
        <v>1.8387105808034088E-2</v>
      </c>
      <c r="G1462" s="268">
        <f t="shared" si="44"/>
        <v>0.71940046009452696</v>
      </c>
      <c r="H1462" s="275">
        <f t="shared" si="45"/>
        <v>3.20958913435955</v>
      </c>
      <c r="I1462" s="250"/>
      <c r="J1462" s="251"/>
      <c r="K1462" s="251"/>
      <c r="L1462" s="251"/>
    </row>
    <row r="1463" spans="2:12" x14ac:dyDescent="0.2">
      <c r="B1463" s="112" t="s">
        <v>2</v>
      </c>
      <c r="C1463" s="113">
        <f>_xll.qlCalendarAdvance("TARGET",C1462,B1463,"mf")</f>
        <v>46707</v>
      </c>
      <c r="D1463" s="120">
        <f>_xll.xlShmInterpRateFwd($D$3&amp;T(CalculationTrigger2),C1463,,5,C1464)</f>
        <v>1.8794983928458849E-2</v>
      </c>
      <c r="E1463" s="260">
        <f>_xll.xlShmInterpRateFwd($E$3&amp;T(CalculationTrigger2),C1463,,5,C1464)</f>
        <v>1.8723293599583937E-2</v>
      </c>
      <c r="F1463" s="260">
        <f>_xll.xlShmInterpRateFwd($F$3&amp;T(CalculationTrigger2),C1463,,5,C1464)</f>
        <v>1.8402496714855141E-2</v>
      </c>
      <c r="G1463" s="268">
        <f t="shared" si="44"/>
        <v>0.71690328874912668</v>
      </c>
      <c r="H1463" s="275">
        <f t="shared" si="45"/>
        <v>3.2079688472879537</v>
      </c>
      <c r="I1463" s="250"/>
      <c r="J1463" s="251"/>
      <c r="K1463" s="251"/>
      <c r="L1463" s="251"/>
    </row>
    <row r="1464" spans="2:12" x14ac:dyDescent="0.2">
      <c r="B1464" s="112" t="s">
        <v>2</v>
      </c>
      <c r="C1464" s="113">
        <f>_xll.qlCalendarAdvance("TARGET",C1463,B1464,"mf")</f>
        <v>46714</v>
      </c>
      <c r="D1464" s="120">
        <f>_xll.xlShmInterpRateFwd($D$3&amp;T(CalculationTrigger2),C1464,,5,C1465)</f>
        <v>1.8809681242881224E-2</v>
      </c>
      <c r="E1464" s="260">
        <f>_xll.xlShmInterpRateFwd($E$3&amp;T(CalculationTrigger2),C1464,,5,C1465)</f>
        <v>1.8738246115691793E-2</v>
      </c>
      <c r="F1464" s="260">
        <f>_xll.xlShmInterpRateFwd($F$3&amp;T(CalculationTrigger2),C1464,,5,C1465)</f>
        <v>1.8417579001809157E-2</v>
      </c>
      <c r="G1464" s="268">
        <f t="shared" si="44"/>
        <v>0.71435127189430769</v>
      </c>
      <c r="H1464" s="275">
        <f t="shared" si="45"/>
        <v>3.2066711388263611</v>
      </c>
      <c r="I1464" s="250"/>
      <c r="J1464" s="251"/>
      <c r="K1464" s="251"/>
      <c r="L1464" s="251"/>
    </row>
    <row r="1465" spans="2:12" x14ac:dyDescent="0.2">
      <c r="B1465" s="112" t="s">
        <v>2</v>
      </c>
      <c r="C1465" s="113">
        <f>_xll.qlCalendarAdvance("TARGET",C1464,B1465,"mf")</f>
        <v>46721</v>
      </c>
      <c r="D1465" s="120">
        <f>_xll.xlShmInterpRateFwd($D$3&amp;T(CalculationTrigger2),C1465,,5,C1466)</f>
        <v>1.8824095568760506E-2</v>
      </c>
      <c r="E1465" s="260">
        <f>_xll.xlShmInterpRateFwd($E$3&amp;T(CalculationTrigger2),C1465,,5,C1466)</f>
        <v>1.8752921152676117E-2</v>
      </c>
      <c r="F1465" s="260">
        <f>_xll.xlShmInterpRateFwd($F$3&amp;T(CalculationTrigger2),C1465,,5,C1466)</f>
        <v>1.8432351293596924E-2</v>
      </c>
      <c r="G1465" s="268">
        <f t="shared" si="44"/>
        <v>0.71174416084389402</v>
      </c>
      <c r="H1465" s="275">
        <f t="shared" si="45"/>
        <v>3.2056985907919291</v>
      </c>
      <c r="I1465" s="250"/>
      <c r="J1465" s="251"/>
      <c r="K1465" s="251"/>
      <c r="L1465" s="251"/>
    </row>
    <row r="1466" spans="2:12" x14ac:dyDescent="0.2">
      <c r="B1466" s="112" t="s">
        <v>2</v>
      </c>
      <c r="C1466" s="113">
        <f>_xll.qlCalendarAdvance("TARGET",C1465,B1466,"mf")</f>
        <v>46728</v>
      </c>
      <c r="D1466" s="120">
        <f>_xll.xlShmInterpRateFwd($D$3&amp;T(CalculationTrigger2),C1466,,5,C1467)</f>
        <v>1.8838225764111451E-2</v>
      </c>
      <c r="E1466" s="260">
        <f>_xll.xlShmInterpRateFwd($E$3&amp;T(CalculationTrigger2),C1466,,5,C1467)</f>
        <v>1.87673175934489E-2</v>
      </c>
      <c r="F1466" s="260">
        <f>_xll.xlShmInterpRateFwd($F$3&amp;T(CalculationTrigger2),C1466,,5,C1467)</f>
        <v>1.8446812214915544E-2</v>
      </c>
      <c r="G1466" s="268">
        <f t="shared" si="44"/>
        <v>0.70908170662551528</v>
      </c>
      <c r="H1466" s="275">
        <f t="shared" si="45"/>
        <v>3.2050537853335612</v>
      </c>
      <c r="I1466" s="250"/>
      <c r="J1466" s="251"/>
      <c r="K1466" s="251"/>
      <c r="L1466" s="251"/>
    </row>
    <row r="1467" spans="2:12" x14ac:dyDescent="0.2">
      <c r="B1467" s="112" t="s">
        <v>2</v>
      </c>
      <c r="C1467" s="113">
        <f>_xll.qlCalendarAdvance("TARGET",C1466,B1467,"mf")</f>
        <v>46735</v>
      </c>
      <c r="D1467" s="120">
        <f>_xll.xlShmInterpRateFwd($D$3&amp;T(CalculationTrigger2),C1467,,5,C1468)</f>
        <v>1.8852070686949798E-2</v>
      </c>
      <c r="E1467" s="260">
        <f>_xll.xlShmInterpRateFwd($E$3&amp;T(CalculationTrigger2),C1467,,5,C1468)</f>
        <v>1.8781434320916997E-2</v>
      </c>
      <c r="F1467" s="260">
        <f>_xll.xlShmInterpRateFwd($F$3&amp;T(CalculationTrigger2),C1467,,5,C1468)</f>
        <v>1.84609603904702E-2</v>
      </c>
      <c r="G1467" s="268">
        <f t="shared" si="44"/>
        <v>0.70636366032800213</v>
      </c>
      <c r="H1467" s="275">
        <f t="shared" si="45"/>
        <v>3.2047393044679766</v>
      </c>
      <c r="I1467" s="250"/>
      <c r="J1467" s="251"/>
      <c r="K1467" s="251"/>
      <c r="L1467" s="251"/>
    </row>
    <row r="1468" spans="2:12" x14ac:dyDescent="0.2">
      <c r="B1468" s="112" t="s">
        <v>2</v>
      </c>
      <c r="C1468" s="113">
        <f>_xll.qlCalendarAdvance("TARGET",C1467,B1468,"mf")</f>
        <v>46742</v>
      </c>
      <c r="D1468" s="120">
        <f>_xll.xlShmInterpRateFwd($D$3&amp;T(CalculationTrigger2),C1468,,5,C1469)</f>
        <v>1.8865629195303994E-2</v>
      </c>
      <c r="E1468" s="260">
        <f>_xll.xlShmInterpRateFwd($E$3&amp;T(CalculationTrigger2),C1468,,5,C1469)</f>
        <v>1.8795270217988012E-2</v>
      </c>
      <c r="F1468" s="260">
        <f>_xll.xlShmInterpRateFwd($F$3&amp;T(CalculationTrigger2),C1468,,5,C1469)</f>
        <v>1.8474794444980094E-2</v>
      </c>
      <c r="G1468" s="268">
        <f t="shared" si="44"/>
        <v>0.70358977315981153</v>
      </c>
      <c r="H1468" s="275">
        <f t="shared" si="45"/>
        <v>3.2047577300791872</v>
      </c>
      <c r="I1468" s="250"/>
      <c r="J1468" s="251"/>
      <c r="K1468" s="251"/>
      <c r="L1468" s="251"/>
    </row>
    <row r="1469" spans="2:12" x14ac:dyDescent="0.2">
      <c r="B1469" s="112" t="s">
        <v>2</v>
      </c>
      <c r="C1469" s="113">
        <f>_xll.qlCalendarAdvance("TARGET",C1468,B1469,"mf")</f>
        <v>46749</v>
      </c>
      <c r="D1469" s="120">
        <f>_xll.xlShmInterpRateFwd($D$3&amp;T(CalculationTrigger2),C1469,,5,C1470)</f>
        <v>1.8878900147203736E-2</v>
      </c>
      <c r="E1469" s="260">
        <f>_xll.xlShmInterpRateFwd($E$3&amp;T(CalculationTrigger2),C1469,,5,C1470)</f>
        <v>1.880882416758203E-2</v>
      </c>
      <c r="F1469" s="260">
        <f>_xll.xlShmInterpRateFwd($F$3&amp;T(CalculationTrigger2),C1469,,5,C1470)</f>
        <v>1.8488313003167039E-2</v>
      </c>
      <c r="G1469" s="268">
        <f t="shared" si="44"/>
        <v>0.70075979621705975</v>
      </c>
      <c r="H1469" s="275">
        <f t="shared" si="45"/>
        <v>3.2051116441499108</v>
      </c>
      <c r="I1469" s="250"/>
      <c r="J1469" s="251"/>
      <c r="K1469" s="251"/>
      <c r="L1469" s="251"/>
    </row>
    <row r="1470" spans="2:12" x14ac:dyDescent="0.2">
      <c r="B1470" s="112" t="s">
        <v>2</v>
      </c>
      <c r="C1470" s="113">
        <f>_xll.qlCalendarAdvance("TARGET",C1469,B1470,"mf")</f>
        <v>46756</v>
      </c>
      <c r="D1470" s="120">
        <f>_xll.xlShmInterpRateFwd($D$3&amp;T(CalculationTrigger2),C1470,,5,C1471)</f>
        <v>1.8891882400680085E-2</v>
      </c>
      <c r="E1470" s="260">
        <f>_xll.xlShmInterpRateFwd($E$3&amp;T(CalculationTrigger2),C1470,,5,C1471)</f>
        <v>1.8822095052614347E-2</v>
      </c>
      <c r="F1470" s="260">
        <f>_xll.xlShmInterpRateFwd($F$3&amp;T(CalculationTrigger2),C1470,,5,C1471)</f>
        <v>1.850151468971507E-2</v>
      </c>
      <c r="G1470" s="268">
        <f t="shared" si="44"/>
        <v>0.69787348065737664</v>
      </c>
      <c r="H1470" s="275">
        <f t="shared" si="45"/>
        <v>3.2058036289927747</v>
      </c>
      <c r="I1470" s="250"/>
      <c r="J1470" s="251"/>
      <c r="K1470" s="251"/>
      <c r="L1470" s="251"/>
    </row>
    <row r="1471" spans="2:12" x14ac:dyDescent="0.2">
      <c r="B1471" s="112" t="s">
        <v>2</v>
      </c>
      <c r="C1471" s="113">
        <f>_xll.qlCalendarAdvance("TARGET",C1470,B1471,"mf")</f>
        <v>46763</v>
      </c>
      <c r="D1471" s="120">
        <f>_xll.xlShmInterpRateFwd($D$3&amp;T(CalculationTrigger2),C1471,,5,C1472)</f>
        <v>1.890457481375981E-2</v>
      </c>
      <c r="E1471" s="260">
        <f>_xll.xlShmInterpRateFwd($E$3&amp;T(CalculationTrigger2),C1471,,5,C1472)</f>
        <v>1.8835081756012971E-2</v>
      </c>
      <c r="F1471" s="260">
        <f>_xll.xlShmInterpRateFwd($F$3&amp;T(CalculationTrigger2),C1471,,5,C1472)</f>
        <v>1.8514398129392262E-2</v>
      </c>
      <c r="G1471" s="268">
        <f t="shared" si="44"/>
        <v>0.69493057746838893</v>
      </c>
      <c r="H1471" s="275">
        <f t="shared" si="45"/>
        <v>3.2068362662070888</v>
      </c>
      <c r="I1471" s="250"/>
      <c r="J1471" s="251"/>
      <c r="K1471" s="251"/>
      <c r="L1471" s="251"/>
    </row>
    <row r="1472" spans="2:12" x14ac:dyDescent="0.2">
      <c r="B1472" s="112" t="s">
        <v>2</v>
      </c>
      <c r="C1472" s="113">
        <f>_xll.qlCalendarAdvance("TARGET",C1471,B1472,"mf")</f>
        <v>46770</v>
      </c>
      <c r="D1472" s="120">
        <f>_xll.xlShmInterpRateFwd($D$3&amp;T(CalculationTrigger2),C1472,,5,C1473)</f>
        <v>1.8916976244494465E-2</v>
      </c>
      <c r="E1472" s="260">
        <f>_xll.xlShmInterpRateFwd($E$3&amp;T(CalculationTrigger2),C1472,,5,C1473)</f>
        <v>1.884778316068398E-2</v>
      </c>
      <c r="F1472" s="260">
        <f>_xll.xlShmInterpRateFwd($F$3&amp;T(CalculationTrigger2),C1472,,5,C1473)</f>
        <v>1.8526961946882897E-2</v>
      </c>
      <c r="G1472" s="268">
        <f t="shared" si="44"/>
        <v>0.69193083810484968</v>
      </c>
      <c r="H1472" s="275">
        <f t="shared" si="45"/>
        <v>3.2082121380108339</v>
      </c>
      <c r="I1472" s="250"/>
      <c r="J1472" s="251"/>
      <c r="K1472" s="251"/>
      <c r="L1472" s="251"/>
    </row>
    <row r="1473" spans="2:12" x14ac:dyDescent="0.2">
      <c r="B1473" s="112" t="s">
        <v>2</v>
      </c>
      <c r="C1473" s="113">
        <f>_xll.qlCalendarAdvance("TARGET",C1472,B1473,"mf")</f>
        <v>46777</v>
      </c>
      <c r="D1473" s="120">
        <f>_xll.xlShmInterpRateFwd($D$3&amp;T(CalculationTrigger2),C1473,,5,C1474)</f>
        <v>1.8929085550914188E-2</v>
      </c>
      <c r="E1473" s="260">
        <f>_xll.xlShmInterpRateFwd($E$3&amp;T(CalculationTrigger2),C1473,,5,C1474)</f>
        <v>1.8860198149581179E-2</v>
      </c>
      <c r="F1473" s="260">
        <f>_xll.xlShmInterpRateFwd($F$3&amp;T(CalculationTrigger2),C1473,,5,C1474)</f>
        <v>1.8539204766955645E-2</v>
      </c>
      <c r="G1473" s="268">
        <f t="shared" si="44"/>
        <v>0.68887401333008613</v>
      </c>
      <c r="H1473" s="275">
        <f t="shared" si="45"/>
        <v>3.2099338262553401</v>
      </c>
      <c r="I1473" s="250"/>
      <c r="J1473" s="251"/>
      <c r="K1473" s="251"/>
      <c r="L1473" s="251"/>
    </row>
    <row r="1474" spans="2:12" x14ac:dyDescent="0.2">
      <c r="B1474" s="112" t="s">
        <v>2</v>
      </c>
      <c r="C1474" s="113">
        <f>_xll.qlCalendarAdvance("TARGET",C1473,B1474,"mf")</f>
        <v>46784</v>
      </c>
      <c r="D1474" s="120">
        <f>_xll.xlShmInterpRateFwd($D$3&amp;T(CalculationTrigger2),C1474,,5,C1475)</f>
        <v>1.8940901591062584E-2</v>
      </c>
      <c r="E1474" s="260">
        <f>_xll.xlShmInterpRateFwd($E$3&amp;T(CalculationTrigger2),C1474,,5,C1475)</f>
        <v>1.8872325605601922E-2</v>
      </c>
      <c r="F1474" s="260">
        <f>_xll.xlShmInterpRateFwd($F$3&amp;T(CalculationTrigger2),C1474,,5,C1475)</f>
        <v>1.8551125214324674E-2</v>
      </c>
      <c r="G1474" s="268">
        <f t="shared" si="44"/>
        <v>0.68575985460662259</v>
      </c>
      <c r="H1474" s="275">
        <f t="shared" si="45"/>
        <v>3.2120039127724738</v>
      </c>
      <c r="I1474" s="250"/>
      <c r="J1474" s="251"/>
      <c r="K1474" s="251"/>
      <c r="L1474" s="251"/>
    </row>
    <row r="1475" spans="2:12" x14ac:dyDescent="0.2">
      <c r="B1475" s="112" t="s">
        <v>2</v>
      </c>
      <c r="C1475" s="113">
        <f>_xll.qlCalendarAdvance("TARGET",C1474,B1475,"mf")</f>
        <v>46791</v>
      </c>
      <c r="D1475" s="120">
        <f>_xll.xlShmInterpRateFwd($D$3&amp;T(CalculationTrigger2),C1475,,5,C1476)</f>
        <v>1.8952423223014214E-2</v>
      </c>
      <c r="E1475" s="260">
        <f>_xll.xlShmInterpRateFwd($E$3&amp;T(CalculationTrigger2),C1475,,5,C1476)</f>
        <v>1.888416441172628E-2</v>
      </c>
      <c r="F1475" s="260">
        <f>_xll.xlShmInterpRateFwd($F$3&amp;T(CalculationTrigger2),C1475,,5,C1476)</f>
        <v>1.856272191373096E-2</v>
      </c>
      <c r="G1475" s="268">
        <f t="shared" si="44"/>
        <v>0.68258811287934262</v>
      </c>
      <c r="H1475" s="275">
        <f t="shared" si="45"/>
        <v>3.2144249799532023</v>
      </c>
      <c r="I1475" s="250"/>
      <c r="J1475" s="251"/>
      <c r="K1475" s="251"/>
      <c r="L1475" s="251"/>
    </row>
    <row r="1476" spans="2:12" x14ac:dyDescent="0.2">
      <c r="B1476" s="112" t="s">
        <v>2</v>
      </c>
      <c r="C1476" s="113">
        <f>_xll.qlCalendarAdvance("TARGET",C1475,B1476,"mf")</f>
        <v>46798</v>
      </c>
      <c r="D1476" s="120">
        <f>_xll.xlShmInterpRateFwd($D$3&amp;T(CalculationTrigger2),C1476,,5,C1477)</f>
        <v>1.8963649304787857E-2</v>
      </c>
      <c r="E1476" s="260">
        <f>_xll.xlShmInterpRateFwd($E$3&amp;T(CalculationTrigger2),C1476,,5,C1477)</f>
        <v>1.8895713450849182E-2</v>
      </c>
      <c r="F1476" s="260">
        <f>_xll.xlShmInterpRateFwd($F$3&amp;T(CalculationTrigger2),C1476,,5,C1477)</f>
        <v>1.8573993489936619E-2</v>
      </c>
      <c r="G1476" s="268">
        <f t="shared" si="44"/>
        <v>0.67935853938674851</v>
      </c>
      <c r="H1476" s="275">
        <f t="shared" si="45"/>
        <v>3.217199609125629</v>
      </c>
      <c r="I1476" s="250"/>
      <c r="J1476" s="251"/>
      <c r="K1476" s="251"/>
      <c r="L1476" s="251"/>
    </row>
    <row r="1477" spans="2:12" x14ac:dyDescent="0.2">
      <c r="B1477" s="112" t="s">
        <v>2</v>
      </c>
      <c r="C1477" s="113">
        <f>_xll.qlCalendarAdvance("TARGET",C1476,B1477,"mf")</f>
        <v>46805</v>
      </c>
      <c r="D1477" s="120">
        <f>_xll.xlShmInterpRateFwd($D$3&amp;T(CalculationTrigger2),C1477,,5,C1478)</f>
        <v>1.8974578694468277E-2</v>
      </c>
      <c r="E1477" s="260">
        <f>_xll.xlShmInterpRateFwd($E$3&amp;T(CalculationTrigger2),C1477,,5,C1478)</f>
        <v>1.8906971605948505E-2</v>
      </c>
      <c r="F1477" s="260">
        <f>_xll.xlShmInterpRateFwd($F$3&amp;T(CalculationTrigger2),C1477,,5,C1478)</f>
        <v>1.8584938567678767E-2</v>
      </c>
      <c r="G1477" s="268">
        <f t="shared" ref="G1477:G1540" si="46">(D1477-E1477)*10000</f>
        <v>0.67607088519772152</v>
      </c>
      <c r="H1477" s="275">
        <f t="shared" ref="H1477:H1540" si="47">(E1477-F1477)*10000</f>
        <v>3.2203303826973744</v>
      </c>
      <c r="I1477" s="250"/>
      <c r="J1477" s="251"/>
      <c r="K1477" s="251"/>
      <c r="L1477" s="251"/>
    </row>
    <row r="1478" spans="2:12" x14ac:dyDescent="0.2">
      <c r="B1478" s="112" t="s">
        <v>2</v>
      </c>
      <c r="C1478" s="113">
        <f>_xll.qlCalendarAdvance("TARGET",C1477,B1478,"mf")</f>
        <v>46812</v>
      </c>
      <c r="D1478" s="120">
        <f>_xll.xlShmInterpRateFwd($D$3&amp;T(CalculationTrigger2),C1478,,5,C1479)</f>
        <v>1.8985210250119448E-2</v>
      </c>
      <c r="E1478" s="260">
        <f>_xll.xlShmInterpRateFwd($E$3&amp;T(CalculationTrigger2),C1478,,5,C1479)</f>
        <v>1.8917937759946196E-2</v>
      </c>
      <c r="F1478" s="260">
        <f>_xll.xlShmInterpRateFwd($F$3&amp;T(CalculationTrigger2),C1478,,5,C1479)</f>
        <v>1.8595555771721822E-2</v>
      </c>
      <c r="G1478" s="268">
        <f t="shared" si="46"/>
        <v>0.67272490173252852</v>
      </c>
      <c r="H1478" s="275">
        <f t="shared" si="47"/>
        <v>3.2238198822437392</v>
      </c>
      <c r="I1478" s="250"/>
      <c r="J1478" s="251"/>
      <c r="K1478" s="251"/>
      <c r="L1478" s="251"/>
    </row>
    <row r="1479" spans="2:12" x14ac:dyDescent="0.2">
      <c r="B1479" s="112" t="s">
        <v>2</v>
      </c>
      <c r="C1479" s="113">
        <f>_xll.qlCalendarAdvance("TARGET",C1478,B1479,"mf")</f>
        <v>46819</v>
      </c>
      <c r="D1479" s="120">
        <f>_xll.xlShmInterpRateFwd($D$3&amp;T(CalculationTrigger2),C1479,,5,C1480)</f>
        <v>1.8995542829790501E-2</v>
      </c>
      <c r="E1479" s="260">
        <f>_xll.xlShmInterpRateFwd($E$3&amp;T(CalculationTrigger2),C1479,,5,C1480)</f>
        <v>1.8928610795818434E-2</v>
      </c>
      <c r="F1479" s="260">
        <f>_xll.xlShmInterpRateFwd($F$3&amp;T(CalculationTrigger2),C1479,,5,C1480)</f>
        <v>1.8605843726817117E-2</v>
      </c>
      <c r="G1479" s="268">
        <f t="shared" si="46"/>
        <v>0.66932033972066929</v>
      </c>
      <c r="H1479" s="275">
        <f t="shared" si="47"/>
        <v>3.2276706900131664</v>
      </c>
      <c r="I1479" s="250"/>
      <c r="J1479" s="251"/>
      <c r="K1479" s="251"/>
      <c r="L1479" s="251"/>
    </row>
    <row r="1480" spans="2:12" x14ac:dyDescent="0.2">
      <c r="B1480" s="112" t="s">
        <v>2</v>
      </c>
      <c r="C1480" s="113">
        <f>_xll.qlCalendarAdvance("TARGET",C1479,B1480,"mf")</f>
        <v>46826</v>
      </c>
      <c r="D1480" s="120">
        <f>_xll.xlShmInterpRateFwd($D$3&amp;T(CalculationTrigger2),C1480,,5,C1481)</f>
        <v>1.9005575291544792E-2</v>
      </c>
      <c r="E1480" s="260">
        <f>_xll.xlShmInterpRateFwd($E$3&amp;T(CalculationTrigger2),C1480,,5,C1481)</f>
        <v>1.8938989596491512E-2</v>
      </c>
      <c r="F1480" s="260">
        <f>_xll.xlShmInterpRateFwd($F$3&amp;T(CalculationTrigger2),C1480,,5,C1481)</f>
        <v>1.8615801057749421E-2</v>
      </c>
      <c r="G1480" s="268">
        <f t="shared" si="46"/>
        <v>0.6658569505327977</v>
      </c>
      <c r="H1480" s="275">
        <f t="shared" si="47"/>
        <v>3.2318853874209115</v>
      </c>
      <c r="I1480" s="250"/>
      <c r="J1480" s="251"/>
      <c r="K1480" s="251"/>
      <c r="L1480" s="251"/>
    </row>
    <row r="1481" spans="2:12" x14ac:dyDescent="0.2">
      <c r="B1481" s="112" t="s">
        <v>2</v>
      </c>
      <c r="C1481" s="113">
        <f>_xll.qlCalendarAdvance("TARGET",C1480,B1481,"mf")</f>
        <v>46833</v>
      </c>
      <c r="D1481" s="120">
        <f>_xll.xlShmInterpRateFwd($D$3&amp;T(CalculationTrigger2),C1481,,5,C1482)</f>
        <v>1.9015306493489023E-2</v>
      </c>
      <c r="E1481" s="260">
        <f>_xll.xlShmInterpRateFwd($E$3&amp;T(CalculationTrigger2),C1481,,5,C1482)</f>
        <v>1.8949073044946221E-2</v>
      </c>
      <c r="F1481" s="260">
        <f>_xll.xlShmInterpRateFwd($F$3&amp;T(CalculationTrigger2),C1481,,5,C1482)</f>
        <v>1.8625426389256017E-2</v>
      </c>
      <c r="G1481" s="268">
        <f t="shared" si="46"/>
        <v>0.66233448542802464</v>
      </c>
      <c r="H1481" s="275">
        <f t="shared" si="47"/>
        <v>3.2364665569020388</v>
      </c>
      <c r="I1481" s="250"/>
      <c r="J1481" s="251"/>
      <c r="K1481" s="251"/>
      <c r="L1481" s="251"/>
    </row>
    <row r="1482" spans="2:12" x14ac:dyDescent="0.2">
      <c r="B1482" s="112" t="s">
        <v>2</v>
      </c>
      <c r="C1482" s="113">
        <f>_xll.qlCalendarAdvance("TARGET",C1481,B1482,"mf")</f>
        <v>46840</v>
      </c>
      <c r="D1482" s="120">
        <f>_xll.xlShmInterpRateFwd($D$3&amp;T(CalculationTrigger2),C1482,,5,C1483)</f>
        <v>1.9024735293674887E-2</v>
      </c>
      <c r="E1482" s="260">
        <f>_xll.xlShmInterpRateFwd($E$3&amp;T(CalculationTrigger2),C1482,,5,C1483)</f>
        <v>1.8958860024136864E-2</v>
      </c>
      <c r="F1482" s="260">
        <f>_xll.xlShmInterpRateFwd($F$3&amp;T(CalculationTrigger2),C1482,,5,C1483)</f>
        <v>1.8634718346142727E-2</v>
      </c>
      <c r="G1482" s="268">
        <f t="shared" si="46"/>
        <v>0.65875269538023806</v>
      </c>
      <c r="H1482" s="275">
        <f t="shared" si="47"/>
        <v>3.2414167799413653</v>
      </c>
      <c r="I1482" s="250"/>
      <c r="J1482" s="251"/>
      <c r="K1482" s="251"/>
      <c r="L1482" s="251"/>
    </row>
    <row r="1483" spans="2:12" x14ac:dyDescent="0.2">
      <c r="B1483" s="112" t="s">
        <v>2</v>
      </c>
      <c r="C1483" s="113">
        <f>_xll.qlCalendarAdvance("TARGET",C1482,B1483,"mf")</f>
        <v>46847</v>
      </c>
      <c r="D1483" s="120">
        <f>_xll.xlShmInterpRateFwd($D$3&amp;T(CalculationTrigger2),C1483,,5,C1484)</f>
        <v>1.9036893305362214E-2</v>
      </c>
      <c r="E1483" s="260">
        <f>_xll.xlShmInterpRateFwd($E$3&amp;T(CalculationTrigger2),C1483,,5,C1484)</f>
        <v>1.8971297340473758E-2</v>
      </c>
      <c r="F1483" s="260">
        <f>_xll.xlShmInterpRateFwd($F$3&amp;T(CalculationTrigger2),C1483,,5,C1484)</f>
        <v>1.8646901572924653E-2</v>
      </c>
      <c r="G1483" s="268">
        <f t="shared" si="46"/>
        <v>0.65595964888455482</v>
      </c>
      <c r="H1483" s="275">
        <f t="shared" si="47"/>
        <v>3.2439576754910577</v>
      </c>
      <c r="I1483" s="250"/>
      <c r="J1483" s="251"/>
      <c r="K1483" s="251"/>
      <c r="L1483" s="251"/>
    </row>
    <row r="1484" spans="2:12" x14ac:dyDescent="0.2">
      <c r="B1484" s="112" t="s">
        <v>2</v>
      </c>
      <c r="C1484" s="113">
        <f>_xll.qlCalendarAdvance("TARGET",C1483,B1484,"mf")</f>
        <v>46854</v>
      </c>
      <c r="D1484" s="120">
        <f>_xll.xlShmInterpRateFwd($D$3&amp;T(CalculationTrigger2),C1484,,5,C1485)</f>
        <v>1.905391047560729E-2</v>
      </c>
      <c r="E1484" s="260">
        <f>_xll.xlShmInterpRateFwd($E$3&amp;T(CalculationTrigger2),C1484,,5,C1485)</f>
        <v>1.8988456446383955E-2</v>
      </c>
      <c r="F1484" s="260">
        <f>_xll.xlShmInterpRateFwd($F$3&amp;T(CalculationTrigger2),C1484,,5,C1485)</f>
        <v>1.8664257700017554E-2</v>
      </c>
      <c r="G1484" s="268">
        <f t="shared" si="46"/>
        <v>0.65454029223335075</v>
      </c>
      <c r="H1484" s="275">
        <f t="shared" si="47"/>
        <v>3.2419874636640049</v>
      </c>
      <c r="I1484" s="250"/>
      <c r="J1484" s="251"/>
      <c r="K1484" s="251"/>
      <c r="L1484" s="251"/>
    </row>
    <row r="1485" spans="2:12" x14ac:dyDescent="0.2">
      <c r="B1485" s="112" t="s">
        <v>2</v>
      </c>
      <c r="C1485" s="113">
        <f>_xll.qlCalendarAdvance("TARGET",C1484,B1485,"mf")</f>
        <v>46861</v>
      </c>
      <c r="D1485" s="120">
        <f>_xll.xlShmInterpRateFwd($D$3&amp;T(CalculationTrigger2),C1485,,5,C1486)</f>
        <v>1.9070749421572868E-2</v>
      </c>
      <c r="E1485" s="260">
        <f>_xll.xlShmInterpRateFwd($E$3&amp;T(CalculationTrigger2),C1485,,5,C1486)</f>
        <v>1.9005441666283963E-2</v>
      </c>
      <c r="F1485" s="260">
        <f>_xll.xlShmInterpRateFwd($F$3&amp;T(CalculationTrigger2),C1485,,5,C1486)</f>
        <v>1.8681440126962073E-2</v>
      </c>
      <c r="G1485" s="268">
        <f t="shared" si="46"/>
        <v>0.6530775528890489</v>
      </c>
      <c r="H1485" s="275">
        <f t="shared" si="47"/>
        <v>3.2400153932189006</v>
      </c>
      <c r="I1485" s="250"/>
      <c r="J1485" s="251"/>
      <c r="K1485" s="251"/>
      <c r="L1485" s="251"/>
    </row>
    <row r="1486" spans="2:12" x14ac:dyDescent="0.2">
      <c r="B1486" s="112" t="s">
        <v>2</v>
      </c>
      <c r="C1486" s="113">
        <f>_xll.qlCalendarAdvance("TARGET",C1485,B1486,"mf")</f>
        <v>46868</v>
      </c>
      <c r="D1486" s="120">
        <f>_xll.xlShmInterpRateFwd($D$3&amp;T(CalculationTrigger2),C1486,,5,C1487)</f>
        <v>1.9087324909091295E-2</v>
      </c>
      <c r="E1486" s="260">
        <f>_xll.xlShmInterpRateFwd($E$3&amp;T(CalculationTrigger2),C1486,,5,C1487)</f>
        <v>1.9022170162681283E-2</v>
      </c>
      <c r="F1486" s="260">
        <f>_xll.xlShmInterpRateFwd($F$3&amp;T(CalculationTrigger2),C1486,,5,C1487)</f>
        <v>1.8698358317040229E-2</v>
      </c>
      <c r="G1486" s="268">
        <f t="shared" si="46"/>
        <v>0.65154746410011488</v>
      </c>
      <c r="H1486" s="275">
        <f t="shared" si="47"/>
        <v>3.2381184564105396</v>
      </c>
      <c r="I1486" s="250"/>
      <c r="J1486" s="251"/>
      <c r="K1486" s="251"/>
      <c r="L1486" s="251"/>
    </row>
    <row r="1487" spans="2:12" x14ac:dyDescent="0.2">
      <c r="B1487" s="112" t="s">
        <v>2</v>
      </c>
      <c r="C1487" s="113">
        <f>_xll.qlCalendarAdvance("TARGET",C1486,B1487,"mf")</f>
        <v>46875</v>
      </c>
      <c r="D1487" s="120">
        <f>_xll.xlShmInterpRateFwd($D$3&amp;T(CalculationTrigger2),C1487,,5,C1488)</f>
        <v>1.9103635799179848E-2</v>
      </c>
      <c r="E1487" s="260">
        <f>_xll.xlShmInterpRateFwd($E$3&amp;T(CalculationTrigger2),C1487,,5,C1488)</f>
        <v>1.9038640834596471E-2</v>
      </c>
      <c r="F1487" s="260">
        <f>_xll.xlShmInterpRateFwd($F$3&amp;T(CalculationTrigger2),C1487,,5,C1488)</f>
        <v>1.8715011092761316E-2</v>
      </c>
      <c r="G1487" s="268">
        <f t="shared" si="46"/>
        <v>0.64994964583377224</v>
      </c>
      <c r="H1487" s="275">
        <f t="shared" si="47"/>
        <v>3.2362974183515467</v>
      </c>
      <c r="I1487" s="250"/>
      <c r="J1487" s="251"/>
      <c r="K1487" s="251"/>
      <c r="L1487" s="251"/>
    </row>
    <row r="1488" spans="2:12" x14ac:dyDescent="0.2">
      <c r="B1488" s="112" t="s">
        <v>2</v>
      </c>
      <c r="C1488" s="113">
        <f>_xll.qlCalendarAdvance("TARGET",C1487,B1488,"mf")</f>
        <v>46882</v>
      </c>
      <c r="D1488" s="120">
        <f>_xll.xlShmInterpRateFwd($D$3&amp;T(CalculationTrigger2),C1488,,5,C1489)</f>
        <v>1.911968095288416E-2</v>
      </c>
      <c r="E1488" s="260">
        <f>_xll.xlShmInterpRateFwd($E$3&amp;T(CalculationTrigger2),C1488,,5,C1489)</f>
        <v>1.9054852581078103E-2</v>
      </c>
      <c r="F1488" s="260">
        <f>_xll.xlShmInterpRateFwd($F$3&amp;T(CalculationTrigger2),C1488,,5,C1489)</f>
        <v>1.8731397276686056E-2</v>
      </c>
      <c r="G1488" s="268">
        <f t="shared" si="46"/>
        <v>0.64828371806057583</v>
      </c>
      <c r="H1488" s="275">
        <f t="shared" si="47"/>
        <v>3.2345530439204655</v>
      </c>
      <c r="I1488" s="250"/>
      <c r="J1488" s="251"/>
      <c r="K1488" s="251"/>
      <c r="L1488" s="251"/>
    </row>
    <row r="1489" spans="2:12" x14ac:dyDescent="0.2">
      <c r="B1489" s="112" t="s">
        <v>2</v>
      </c>
      <c r="C1489" s="113">
        <f>_xll.qlCalendarAdvance("TARGET",C1488,B1489,"mf")</f>
        <v>46889</v>
      </c>
      <c r="D1489" s="120">
        <f>_xll.xlShmInterpRateFwd($D$3&amp;T(CalculationTrigger2),C1489,,5,C1490)</f>
        <v>1.913545923127254E-2</v>
      </c>
      <c r="E1489" s="260">
        <f>_xll.xlShmInterpRateFwd($E$3&amp;T(CalculationTrigger2),C1489,,5,C1490)</f>
        <v>1.9070804301127564E-2</v>
      </c>
      <c r="F1489" s="260">
        <f>_xll.xlShmInterpRateFwd($F$3&amp;T(CalculationTrigger2),C1489,,5,C1490)</f>
        <v>1.8747515691339804E-2</v>
      </c>
      <c r="G1489" s="268">
        <f t="shared" si="46"/>
        <v>0.6465493014497572</v>
      </c>
      <c r="H1489" s="275">
        <f t="shared" si="47"/>
        <v>3.2328860978775991</v>
      </c>
      <c r="I1489" s="250"/>
      <c r="J1489" s="251"/>
      <c r="K1489" s="251"/>
      <c r="L1489" s="251"/>
    </row>
    <row r="1490" spans="2:12" x14ac:dyDescent="0.2">
      <c r="B1490" s="112" t="s">
        <v>2</v>
      </c>
      <c r="C1490" s="113">
        <f>_xll.qlCalendarAdvance("TARGET",C1489,B1490,"mf")</f>
        <v>46896</v>
      </c>
      <c r="D1490" s="120">
        <f>_xll.xlShmInterpRateFwd($D$3&amp;T(CalculationTrigger2),C1490,,5,C1491)</f>
        <v>1.915096949536078E-2</v>
      </c>
      <c r="E1490" s="260">
        <f>_xll.xlShmInterpRateFwd($E$3&amp;T(CalculationTrigger2),C1490,,5,C1491)</f>
        <v>1.9086494893768693E-2</v>
      </c>
      <c r="F1490" s="260">
        <f>_xll.xlShmInterpRateFwd($F$3&amp;T(CalculationTrigger2),C1490,,5,C1491)</f>
        <v>1.876336515925903E-2</v>
      </c>
      <c r="G1490" s="268">
        <f t="shared" si="46"/>
        <v>0.64474601592087044</v>
      </c>
      <c r="H1490" s="275">
        <f t="shared" si="47"/>
        <v>3.2312973450966327</v>
      </c>
      <c r="I1490" s="250"/>
      <c r="J1490" s="251"/>
      <c r="K1490" s="251"/>
      <c r="L1490" s="251"/>
    </row>
    <row r="1491" spans="2:12" x14ac:dyDescent="0.2">
      <c r="B1491" s="112" t="s">
        <v>2</v>
      </c>
      <c r="C1491" s="113">
        <f>_xll.qlCalendarAdvance("TARGET",C1490,B1491,"mf")</f>
        <v>46903</v>
      </c>
      <c r="D1491" s="120">
        <f>_xll.xlShmInterpRateFwd($D$3&amp;T(CalculationTrigger2),C1491,,5,C1492)</f>
        <v>1.9166210606222336E-2</v>
      </c>
      <c r="E1491" s="260">
        <f>_xll.xlShmInterpRateFwd($E$3&amp;T(CalculationTrigger2),C1491,,5,C1492)</f>
        <v>1.9101923258065246E-2</v>
      </c>
      <c r="F1491" s="260">
        <f>_xll.xlShmInterpRateFwd($F$3&amp;T(CalculationTrigger2),C1491,,5,C1492)</f>
        <v>1.8778944502997212E-2</v>
      </c>
      <c r="G1491" s="268">
        <f t="shared" si="46"/>
        <v>0.64287348157089641</v>
      </c>
      <c r="H1491" s="275">
        <f t="shared" si="47"/>
        <v>3.2297875506803395</v>
      </c>
      <c r="I1491" s="250"/>
      <c r="J1491" s="251"/>
      <c r="K1491" s="251"/>
      <c r="L1491" s="251"/>
    </row>
    <row r="1492" spans="2:12" x14ac:dyDescent="0.2">
      <c r="B1492" s="112" t="s">
        <v>2</v>
      </c>
      <c r="C1492" s="113">
        <f>_xll.qlCalendarAdvance("TARGET",C1491,B1492,"mf")</f>
        <v>46910</v>
      </c>
      <c r="D1492" s="120">
        <f>_xll.xlShmInterpRateFwd($D$3&amp;T(CalculationTrigger2),C1492,,5,C1493)</f>
        <v>1.918118142490156E-2</v>
      </c>
      <c r="E1492" s="260">
        <f>_xll.xlShmInterpRateFwd($E$3&amp;T(CalculationTrigger2),C1492,,5,C1493)</f>
        <v>1.9117088293010964E-2</v>
      </c>
      <c r="F1492" s="260">
        <f>_xll.xlShmInterpRateFwd($F$3&amp;T(CalculationTrigger2),C1492,,5,C1493)</f>
        <v>1.8794252545084433E-2</v>
      </c>
      <c r="G1492" s="268">
        <f t="shared" si="46"/>
        <v>0.64093131890596844</v>
      </c>
      <c r="H1492" s="275">
        <f t="shared" si="47"/>
        <v>3.228357479265302</v>
      </c>
      <c r="I1492" s="250"/>
      <c r="J1492" s="251"/>
      <c r="K1492" s="251"/>
      <c r="L1492" s="251"/>
    </row>
    <row r="1493" spans="2:12" x14ac:dyDescent="0.2">
      <c r="B1493" s="112" t="s">
        <v>2</v>
      </c>
      <c r="C1493" s="113">
        <f>_xll.qlCalendarAdvance("TARGET",C1492,B1493,"mf")</f>
        <v>46917</v>
      </c>
      <c r="D1493" s="120">
        <f>_xll.xlShmInterpRateFwd($D$3&amp;T(CalculationTrigger2),C1493,,5,C1494)</f>
        <v>1.919588081246015E-2</v>
      </c>
      <c r="E1493" s="260">
        <f>_xll.xlShmInterpRateFwd($E$3&amp;T(CalculationTrigger2),C1493,,5,C1494)</f>
        <v>1.9131988897686077E-2</v>
      </c>
      <c r="F1493" s="260">
        <f>_xll.xlShmInterpRateFwd($F$3&amp;T(CalculationTrigger2),C1493,,5,C1494)</f>
        <v>1.8809288108102791E-2</v>
      </c>
      <c r="G1493" s="268">
        <f t="shared" si="46"/>
        <v>0.63891914774072411</v>
      </c>
      <c r="H1493" s="275">
        <f t="shared" si="47"/>
        <v>3.2270078958328634</v>
      </c>
      <c r="I1493" s="250"/>
      <c r="J1493" s="251"/>
      <c r="K1493" s="251"/>
      <c r="L1493" s="251"/>
    </row>
    <row r="1494" spans="2:12" x14ac:dyDescent="0.2">
      <c r="B1494" s="112" t="s">
        <v>2</v>
      </c>
      <c r="C1494" s="113">
        <f>_xll.qlCalendarAdvance("TARGET",C1493,B1494,"mf")</f>
        <v>46924</v>
      </c>
      <c r="D1494" s="120">
        <f>_xll.xlShmInterpRateFwd($D$3&amp;T(CalculationTrigger2),C1494,,5,C1495)</f>
        <v>1.9210307629942525E-2</v>
      </c>
      <c r="E1494" s="260">
        <f>_xll.xlShmInterpRateFwd($E$3&amp;T(CalculationTrigger2),C1494,,5,C1495)</f>
        <v>1.9146623971101014E-2</v>
      </c>
      <c r="F1494" s="260">
        <f>_xll.xlShmInterpRateFwd($F$3&amp;T(CalculationTrigger2),C1494,,5,C1495)</f>
        <v>1.8824050014564879E-2</v>
      </c>
      <c r="G1494" s="268">
        <f t="shared" si="46"/>
        <v>0.63683658841511004</v>
      </c>
      <c r="H1494" s="275">
        <f t="shared" si="47"/>
        <v>3.2257395653613461</v>
      </c>
      <c r="I1494" s="250"/>
      <c r="J1494" s="251"/>
      <c r="K1494" s="251"/>
      <c r="L1494" s="251"/>
    </row>
    <row r="1495" spans="2:12" x14ac:dyDescent="0.2">
      <c r="B1495" s="112" t="s">
        <v>2</v>
      </c>
      <c r="C1495" s="113">
        <f>_xll.qlCalendarAdvance("TARGET",C1494,B1495,"mf")</f>
        <v>46931</v>
      </c>
      <c r="D1495" s="120">
        <f>_xll.xlShmInterpRateFwd($D$3&amp;T(CalculationTrigger2),C1495,,5,C1496)</f>
        <v>1.9224460738439645E-2</v>
      </c>
      <c r="E1495" s="260">
        <f>_xll.xlShmInterpRateFwd($E$3&amp;T(CalculationTrigger2),C1495,,5,C1496)</f>
        <v>1.9160992412312377E-2</v>
      </c>
      <c r="F1495" s="260">
        <f>_xll.xlShmInterpRateFwd($F$3&amp;T(CalculationTrigger2),C1495,,5,C1496)</f>
        <v>1.8838537087058727E-2</v>
      </c>
      <c r="G1495" s="268">
        <f t="shared" si="46"/>
        <v>0.63468326127268104</v>
      </c>
      <c r="H1495" s="275">
        <f t="shared" si="47"/>
        <v>3.2245532525364968</v>
      </c>
      <c r="I1495" s="250"/>
      <c r="J1495" s="251"/>
      <c r="K1495" s="251"/>
      <c r="L1495" s="251"/>
    </row>
    <row r="1496" spans="2:12" x14ac:dyDescent="0.2">
      <c r="B1496" s="112" t="s">
        <v>2</v>
      </c>
      <c r="C1496" s="113">
        <f>_xll.qlCalendarAdvance("TARGET",C1495,B1496,"mf")</f>
        <v>46938</v>
      </c>
      <c r="D1496" s="120">
        <f>_xll.xlShmInterpRateFwd($D$3&amp;T(CalculationTrigger2),C1496,,5,C1497)</f>
        <v>1.923833899900226E-2</v>
      </c>
      <c r="E1496" s="260">
        <f>_xll.xlShmInterpRateFwd($E$3&amp;T(CalculationTrigger2),C1496,,5,C1497)</f>
        <v>1.9175093120370901E-2</v>
      </c>
      <c r="F1496" s="260">
        <f>_xll.xlShmInterpRateFwd($F$3&amp;T(CalculationTrigger2),C1496,,5,C1497)</f>
        <v>1.8852748148120487E-2</v>
      </c>
      <c r="G1496" s="268">
        <f t="shared" si="46"/>
        <v>0.6324587863135861</v>
      </c>
      <c r="H1496" s="275">
        <f t="shared" si="47"/>
        <v>3.2234497225041432</v>
      </c>
      <c r="I1496" s="250"/>
      <c r="J1496" s="251"/>
      <c r="K1496" s="251"/>
      <c r="L1496" s="251"/>
    </row>
    <row r="1497" spans="2:12" x14ac:dyDescent="0.2">
      <c r="B1497" s="112" t="s">
        <v>2</v>
      </c>
      <c r="C1497" s="113">
        <f>_xll.qlCalendarAdvance("TARGET",C1496,B1497,"mf")</f>
        <v>46945</v>
      </c>
      <c r="D1497" s="120">
        <f>_xll.xlShmInterpRateFwd($D$3&amp;T(CalculationTrigger2),C1497,,5,C1498)</f>
        <v>1.9251941272693144E-2</v>
      </c>
      <c r="E1497" s="260">
        <f>_xll.xlShmInterpRateFwd($E$3&amp;T(CalculationTrigger2),C1497,,5,C1498)</f>
        <v>1.9188924994298414E-2</v>
      </c>
      <c r="F1497" s="260">
        <f>_xll.xlShmInterpRateFwd($F$3&amp;T(CalculationTrigger2),C1497,,5,C1498)</f>
        <v>1.8866682020321445E-2</v>
      </c>
      <c r="G1497" s="268">
        <f t="shared" si="46"/>
        <v>0.63016278394729952</v>
      </c>
      <c r="H1497" s="275">
        <f t="shared" si="47"/>
        <v>3.222429739769689</v>
      </c>
      <c r="I1497" s="250"/>
      <c r="J1497" s="251"/>
      <c r="K1497" s="251"/>
      <c r="L1497" s="251"/>
    </row>
    <row r="1498" spans="2:12" x14ac:dyDescent="0.2">
      <c r="B1498" s="112" t="s">
        <v>2</v>
      </c>
      <c r="C1498" s="113">
        <f>_xll.qlCalendarAdvance("TARGET",C1497,B1498,"mf")</f>
        <v>46952</v>
      </c>
      <c r="D1498" s="120">
        <f>_xll.xlShmInterpRateFwd($D$3&amp;T(CalculationTrigger2),C1498,,5,C1499)</f>
        <v>1.9265266420593029E-2</v>
      </c>
      <c r="E1498" s="260">
        <f>_xll.xlShmInterpRateFwd($E$3&amp;T(CalculationTrigger2),C1498,,5,C1499)</f>
        <v>1.9202486933180628E-2</v>
      </c>
      <c r="F1498" s="260">
        <f>_xll.xlShmInterpRateFwd($F$3&amp;T(CalculationTrigger2),C1498,,5,C1499)</f>
        <v>1.8880337526221806E-2</v>
      </c>
      <c r="G1498" s="268">
        <f t="shared" si="46"/>
        <v>0.62779487412401025</v>
      </c>
      <c r="H1498" s="275">
        <f t="shared" si="47"/>
        <v>3.2214940695882155</v>
      </c>
      <c r="I1498" s="250"/>
      <c r="J1498" s="251"/>
      <c r="K1498" s="251"/>
      <c r="L1498" s="251"/>
    </row>
    <row r="1499" spans="2:12" x14ac:dyDescent="0.2">
      <c r="B1499" s="112" t="s">
        <v>2</v>
      </c>
      <c r="C1499" s="113">
        <f>_xll.qlCalendarAdvance("TARGET",C1498,B1499,"mf")</f>
        <v>46959</v>
      </c>
      <c r="D1499" s="120">
        <f>_xll.xlShmInterpRateFwd($D$3&amp;T(CalculationTrigger2),C1499,,5,C1500)</f>
        <v>1.9278313303771739E-2</v>
      </c>
      <c r="E1499" s="260">
        <f>_xll.xlShmInterpRateFwd($E$3&amp;T(CalculationTrigger2),C1499,,5,C1500)</f>
        <v>1.9215777836051388E-2</v>
      </c>
      <c r="F1499" s="260">
        <f>_xll.xlShmInterpRateFwd($F$3&amp;T(CalculationTrigger2),C1499,,5,C1500)</f>
        <v>1.8893713488393995E-2</v>
      </c>
      <c r="G1499" s="268">
        <f t="shared" si="46"/>
        <v>0.62535467720351012</v>
      </c>
      <c r="H1499" s="275">
        <f t="shared" si="47"/>
        <v>3.2206434765739282</v>
      </c>
      <c r="I1499" s="250"/>
      <c r="J1499" s="251"/>
      <c r="K1499" s="251"/>
      <c r="L1499" s="251"/>
    </row>
    <row r="1500" spans="2:12" x14ac:dyDescent="0.2">
      <c r="B1500" s="112" t="s">
        <v>2</v>
      </c>
      <c r="C1500" s="113">
        <f>_xll.qlCalendarAdvance("TARGET",C1499,B1500,"mf")</f>
        <v>46966</v>
      </c>
      <c r="D1500" s="120">
        <f>_xll.xlShmInterpRateFwd($D$3&amp;T(CalculationTrigger2),C1500,,5,C1501)</f>
        <v>1.9291080783311505E-2</v>
      </c>
      <c r="E1500" s="260">
        <f>_xll.xlShmInterpRateFwd($E$3&amp;T(CalculationTrigger2),C1500,,5,C1501)</f>
        <v>1.9228796601979695E-2</v>
      </c>
      <c r="F1500" s="260">
        <f>_xll.xlShmInterpRateFwd($F$3&amp;T(CalculationTrigger2),C1500,,5,C1501)</f>
        <v>1.8906808729411192E-2</v>
      </c>
      <c r="G1500" s="268">
        <f t="shared" si="46"/>
        <v>0.62284181331809929</v>
      </c>
      <c r="H1500" s="275">
        <f t="shared" si="47"/>
        <v>3.2198787256850285</v>
      </c>
      <c r="I1500" s="250"/>
      <c r="J1500" s="251"/>
      <c r="K1500" s="251"/>
      <c r="L1500" s="251"/>
    </row>
    <row r="1501" spans="2:12" x14ac:dyDescent="0.2">
      <c r="B1501" s="112" t="s">
        <v>2</v>
      </c>
      <c r="C1501" s="113">
        <f>_xll.qlCalendarAdvance("TARGET",C1500,B1501,"mf")</f>
        <v>46973</v>
      </c>
      <c r="D1501" s="120">
        <f>_xll.xlShmInterpRateFwd($D$3&amp;T(CalculationTrigger2),C1501,,5,C1502)</f>
        <v>1.9303567720301278E-2</v>
      </c>
      <c r="E1501" s="260">
        <f>_xll.xlShmInterpRateFwd($E$3&amp;T(CalculationTrigger2),C1501,,5,C1502)</f>
        <v>1.9241542130017678E-2</v>
      </c>
      <c r="F1501" s="260">
        <f>_xll.xlShmInterpRateFwd($F$3&amp;T(CalculationTrigger2),C1501,,5,C1502)</f>
        <v>1.8919622071835861E-2</v>
      </c>
      <c r="G1501" s="268">
        <f t="shared" si="46"/>
        <v>0.62025590283600052</v>
      </c>
      <c r="H1501" s="275">
        <f t="shared" si="47"/>
        <v>3.2192005818181686</v>
      </c>
      <c r="I1501" s="250"/>
      <c r="J1501" s="251"/>
      <c r="K1501" s="251"/>
      <c r="L1501" s="251"/>
    </row>
    <row r="1502" spans="2:12" x14ac:dyDescent="0.2">
      <c r="B1502" s="112" t="s">
        <v>2</v>
      </c>
      <c r="C1502" s="113">
        <f>_xll.qlCalendarAdvance("TARGET",C1501,B1502,"mf")</f>
        <v>46980</v>
      </c>
      <c r="D1502" s="120">
        <f>_xll.xlShmInterpRateFwd($D$3&amp;T(CalculationTrigger2),C1502,,5,C1503)</f>
        <v>1.9315772975807898E-2</v>
      </c>
      <c r="E1502" s="260">
        <f>_xll.xlShmInterpRateFwd($E$3&amp;T(CalculationTrigger2),C1502,,5,C1503)</f>
        <v>1.9254013319229657E-2</v>
      </c>
      <c r="F1502" s="260">
        <f>_xll.xlShmInterpRateFwd($F$3&amp;T(CalculationTrigger2),C1502,,5,C1503)</f>
        <v>1.8932152338248874E-2</v>
      </c>
      <c r="G1502" s="268">
        <f t="shared" si="46"/>
        <v>0.61759656578241207</v>
      </c>
      <c r="H1502" s="275">
        <f t="shared" si="47"/>
        <v>3.2186098098078291</v>
      </c>
      <c r="I1502" s="250"/>
      <c r="J1502" s="251"/>
      <c r="K1502" s="251"/>
      <c r="L1502" s="251"/>
    </row>
    <row r="1503" spans="2:12" x14ac:dyDescent="0.2">
      <c r="B1503" s="112" t="s">
        <v>2</v>
      </c>
      <c r="C1503" s="113">
        <f>_xll.qlCalendarAdvance("TARGET",C1502,B1503,"mf")</f>
        <v>46987</v>
      </c>
      <c r="D1503" s="120">
        <f>_xll.xlShmInterpRateFwd($D$3&amp;T(CalculationTrigger2),C1503,,5,C1504)</f>
        <v>1.9327695410939927E-2</v>
      </c>
      <c r="E1503" s="260">
        <f>_xll.xlShmInterpRateFwd($E$3&amp;T(CalculationTrigger2),C1503,,5,C1504)</f>
        <v>1.9266209068692291E-2</v>
      </c>
      <c r="F1503" s="260">
        <f>_xll.xlShmInterpRateFwd($F$3&amp;T(CalculationTrigger2),C1503,,5,C1504)</f>
        <v>1.8944398351249604E-2</v>
      </c>
      <c r="G1503" s="268">
        <f t="shared" si="46"/>
        <v>0.61486342247635961</v>
      </c>
      <c r="H1503" s="275">
        <f t="shared" si="47"/>
        <v>3.2181071744268737</v>
      </c>
      <c r="I1503" s="250"/>
      <c r="J1503" s="251"/>
      <c r="K1503" s="251"/>
      <c r="L1503" s="251"/>
    </row>
    <row r="1504" spans="2:12" x14ac:dyDescent="0.2">
      <c r="B1504" s="112" t="s">
        <v>2</v>
      </c>
      <c r="C1504" s="113">
        <f>_xll.qlCalendarAdvance("TARGET",C1503,B1504,"mf")</f>
        <v>46994</v>
      </c>
      <c r="D1504" s="120">
        <f>_xll.xlShmInterpRateFwd($D$3&amp;T(CalculationTrigger2),C1504,,5,C1505)</f>
        <v>1.933933388678406E-2</v>
      </c>
      <c r="E1504" s="260">
        <f>_xll.xlShmInterpRateFwd($E$3&amp;T(CalculationTrigger2),C1504,,5,C1505)</f>
        <v>1.9278128277483084E-2</v>
      </c>
      <c r="F1504" s="260">
        <f>_xll.xlShmInterpRateFwd($F$3&amp;T(CalculationTrigger2),C1504,,5,C1505)</f>
        <v>1.8956358933392346E-2</v>
      </c>
      <c r="G1504" s="268">
        <f t="shared" si="46"/>
        <v>0.61205609300975938</v>
      </c>
      <c r="H1504" s="275">
        <f t="shared" si="47"/>
        <v>3.2176934409073805</v>
      </c>
      <c r="I1504" s="250"/>
      <c r="J1504" s="251"/>
      <c r="K1504" s="251"/>
      <c r="L1504" s="251"/>
    </row>
    <row r="1505" spans="2:12" x14ac:dyDescent="0.2">
      <c r="B1505" s="112" t="s">
        <v>2</v>
      </c>
      <c r="C1505" s="113">
        <f>_xll.qlCalendarAdvance("TARGET",C1504,B1505,"mf")</f>
        <v>47001</v>
      </c>
      <c r="D1505" s="120">
        <f>_xll.xlShmInterpRateFwd($D$3&amp;T(CalculationTrigger2),C1505,,5,C1506)</f>
        <v>1.9350687264428408E-2</v>
      </c>
      <c r="E1505" s="260">
        <f>_xll.xlShmInterpRateFwd($E$3&amp;T(CalculationTrigger2),C1505,,5,C1506)</f>
        <v>1.9289769844651545E-2</v>
      </c>
      <c r="F1505" s="260">
        <f>_xll.xlShmInterpRateFwd($F$3&amp;T(CalculationTrigger2),C1505,,5,C1506)</f>
        <v>1.8968032907296518E-2</v>
      </c>
      <c r="G1505" s="268">
        <f t="shared" si="46"/>
        <v>0.6091741977686318</v>
      </c>
      <c r="H1505" s="275">
        <f t="shared" si="47"/>
        <v>3.2173693735502646</v>
      </c>
      <c r="I1505" s="250"/>
      <c r="J1505" s="251"/>
      <c r="K1505" s="251"/>
      <c r="L1505" s="251"/>
    </row>
    <row r="1506" spans="2:12" x14ac:dyDescent="0.2">
      <c r="B1506" s="112" t="s">
        <v>2</v>
      </c>
      <c r="C1506" s="113">
        <f>_xll.qlCalendarAdvance("TARGET",C1505,B1506,"mf")</f>
        <v>47008</v>
      </c>
      <c r="D1506" s="120">
        <f>_xll.xlShmInterpRateFwd($D$3&amp;T(CalculationTrigger2),C1506,,5,C1507)</f>
        <v>1.9361754404974233E-2</v>
      </c>
      <c r="E1506" s="260">
        <f>_xll.xlShmInterpRateFwd($E$3&amp;T(CalculationTrigger2),C1506,,5,C1507)</f>
        <v>1.9301132669294601E-2</v>
      </c>
      <c r="F1506" s="260">
        <f>_xll.xlShmInterpRateFwd($F$3&amp;T(CalculationTrigger2),C1506,,5,C1507)</f>
        <v>1.8979419095525127E-2</v>
      </c>
      <c r="G1506" s="268">
        <f t="shared" si="46"/>
        <v>0.60621735679632083</v>
      </c>
      <c r="H1506" s="275">
        <f t="shared" si="47"/>
        <v>3.2171357376947416</v>
      </c>
      <c r="I1506" s="250"/>
      <c r="J1506" s="251"/>
      <c r="K1506" s="251"/>
      <c r="L1506" s="251"/>
    </row>
    <row r="1507" spans="2:12" x14ac:dyDescent="0.2">
      <c r="B1507" s="112" t="s">
        <v>2</v>
      </c>
      <c r="C1507" s="113">
        <f>_xll.qlCalendarAdvance("TARGET",C1506,B1507,"mf")</f>
        <v>47015</v>
      </c>
      <c r="D1507" s="120">
        <f>_xll.xlShmInterpRateFwd($D$3&amp;T(CalculationTrigger2),C1507,,5,C1508)</f>
        <v>1.9372534169541832E-2</v>
      </c>
      <c r="E1507" s="260">
        <f>_xll.xlShmInterpRateFwd($E$3&amp;T(CalculationTrigger2),C1507,,5,C1508)</f>
        <v>1.9312215650481433E-2</v>
      </c>
      <c r="F1507" s="260">
        <f>_xll.xlShmInterpRateFwd($F$3&amp;T(CalculationTrigger2),C1507,,5,C1508)</f>
        <v>1.8990516320694966E-2</v>
      </c>
      <c r="G1507" s="268">
        <f t="shared" si="46"/>
        <v>0.60318519060399001</v>
      </c>
      <c r="H1507" s="275">
        <f t="shared" si="47"/>
        <v>3.2169932978646716</v>
      </c>
      <c r="I1507" s="250"/>
      <c r="J1507" s="251"/>
      <c r="K1507" s="251"/>
      <c r="L1507" s="251"/>
    </row>
    <row r="1508" spans="2:12" x14ac:dyDescent="0.2">
      <c r="B1508" s="112" t="s">
        <v>2</v>
      </c>
      <c r="C1508" s="113">
        <f>_xll.qlCalendarAdvance("TARGET",C1507,B1508,"mf")</f>
        <v>47022</v>
      </c>
      <c r="D1508" s="120">
        <f>_xll.xlShmInterpRateFwd($D$3&amp;T(CalculationTrigger2),C1508,,5,C1509)</f>
        <v>1.9383025419218554E-2</v>
      </c>
      <c r="E1508" s="260">
        <f>_xll.xlShmInterpRateFwd($E$3&amp;T(CalculationTrigger2),C1508,,5,C1509)</f>
        <v>1.9323017687317288E-2</v>
      </c>
      <c r="F1508" s="260">
        <f>_xll.xlShmInterpRateFwd($F$3&amp;T(CalculationTrigger2),C1508,,5,C1509)</f>
        <v>1.9001323405395648E-2</v>
      </c>
      <c r="G1508" s="268">
        <f t="shared" si="46"/>
        <v>0.60007731901266093</v>
      </c>
      <c r="H1508" s="275">
        <f t="shared" si="47"/>
        <v>3.2169428192163965</v>
      </c>
      <c r="I1508" s="250"/>
      <c r="J1508" s="251"/>
      <c r="K1508" s="251"/>
      <c r="L1508" s="251"/>
    </row>
    <row r="1509" spans="2:12" x14ac:dyDescent="0.2">
      <c r="B1509" s="112" t="s">
        <v>2</v>
      </c>
      <c r="C1509" s="113">
        <f>_xll.qlCalendarAdvance("TARGET",C1508,B1509,"mf")</f>
        <v>47029</v>
      </c>
      <c r="D1509" s="120">
        <f>_xll.xlShmInterpRateFwd($D$3&amp;T(CalculationTrigger2),C1509,,5,C1510)</f>
        <v>1.9393227015122631E-2</v>
      </c>
      <c r="E1509" s="260">
        <f>_xll.xlShmInterpRateFwd($E$3&amp;T(CalculationTrigger2),C1509,,5,C1510)</f>
        <v>1.933353767886831E-2</v>
      </c>
      <c r="F1509" s="260">
        <f>_xll.xlShmInterpRateFwd($F$3&amp;T(CalculationTrigger2),C1509,,5,C1510)</f>
        <v>1.9011839172230285E-2</v>
      </c>
      <c r="G1509" s="268">
        <f t="shared" si="46"/>
        <v>0.59689336254321179</v>
      </c>
      <c r="H1509" s="275">
        <f t="shared" si="47"/>
        <v>3.2169850663802539</v>
      </c>
      <c r="I1509" s="250"/>
      <c r="J1509" s="251"/>
      <c r="K1509" s="251"/>
      <c r="L1509" s="251"/>
    </row>
    <row r="1510" spans="2:12" x14ac:dyDescent="0.2">
      <c r="B1510" s="112" t="s">
        <v>2</v>
      </c>
      <c r="C1510" s="113">
        <f>_xll.qlCalendarAdvance("TARGET",C1509,B1510,"mf")</f>
        <v>47036</v>
      </c>
      <c r="D1510" s="120">
        <f>_xll.xlShmInterpRateFwd($D$3&amp;T(CalculationTrigger2),C1510,,5,C1511)</f>
        <v>1.9403137818374359E-2</v>
      </c>
      <c r="E1510" s="260">
        <f>_xll.xlShmInterpRateFwd($E$3&amp;T(CalculationTrigger2),C1510,,5,C1511)</f>
        <v>1.9343774524231153E-2</v>
      </c>
      <c r="F1510" s="260">
        <f>_xll.xlShmInterpRateFwd($F$3&amp;T(CalculationTrigger2),C1510,,5,C1511)</f>
        <v>1.9022062443815612E-2</v>
      </c>
      <c r="G1510" s="268">
        <f t="shared" si="46"/>
        <v>0.59363294143206091</v>
      </c>
      <c r="H1510" s="275">
        <f t="shared" si="47"/>
        <v>3.2171208041554058</v>
      </c>
      <c r="I1510" s="250"/>
      <c r="J1510" s="251"/>
      <c r="K1510" s="251"/>
      <c r="L1510" s="251"/>
    </row>
    <row r="1511" spans="2:12" x14ac:dyDescent="0.2">
      <c r="B1511" s="112" t="s">
        <v>2</v>
      </c>
      <c r="C1511" s="113">
        <f>_xll.qlCalendarAdvance("TARGET",C1510,B1511,"mf")</f>
        <v>47043</v>
      </c>
      <c r="D1511" s="120">
        <f>_xll.xlShmInterpRateFwd($D$3&amp;T(CalculationTrigger2),C1511,,5,C1512)</f>
        <v>1.941275669007881E-2</v>
      </c>
      <c r="E1511" s="260">
        <f>_xll.xlShmInterpRateFwd($E$3&amp;T(CalculationTrigger2),C1511,,5,C1512)</f>
        <v>1.9353727122509958E-2</v>
      </c>
      <c r="F1511" s="260">
        <f>_xll.xlShmInterpRateFwd($F$3&amp;T(CalculationTrigger2),C1511,,5,C1512)</f>
        <v>1.9031992042747383E-2</v>
      </c>
      <c r="G1511" s="268">
        <f t="shared" si="46"/>
        <v>0.59029567568851671</v>
      </c>
      <c r="H1511" s="275">
        <f t="shared" si="47"/>
        <v>3.2173507976257509</v>
      </c>
      <c r="I1511" s="250"/>
      <c r="J1511" s="251"/>
      <c r="K1511" s="251"/>
      <c r="L1511" s="251"/>
    </row>
    <row r="1512" spans="2:12" x14ac:dyDescent="0.2">
      <c r="B1512" s="112" t="s">
        <v>2</v>
      </c>
      <c r="C1512" s="113">
        <f>_xll.qlCalendarAdvance("TARGET",C1511,B1512,"mf")</f>
        <v>47050</v>
      </c>
      <c r="D1512" s="120">
        <f>_xll.xlShmInterpRateFwd($D$3&amp;T(CalculationTrigger2),C1512,,5,C1513)</f>
        <v>1.9422082491372339E-2</v>
      </c>
      <c r="E1512" s="260">
        <f>_xll.xlShmInterpRateFwd($E$3&amp;T(CalculationTrigger2),C1512,,5,C1513)</f>
        <v>1.9363394372804852E-2</v>
      </c>
      <c r="F1512" s="260">
        <f>_xll.xlShmInterpRateFwd($F$3&amp;T(CalculationTrigger2),C1512,,5,C1513)</f>
        <v>1.9041626791658401E-2</v>
      </c>
      <c r="G1512" s="268">
        <f t="shared" si="46"/>
        <v>0.5868811856748688</v>
      </c>
      <c r="H1512" s="275">
        <f t="shared" si="47"/>
        <v>3.2176758114645096</v>
      </c>
      <c r="I1512" s="250"/>
      <c r="J1512" s="251"/>
      <c r="K1512" s="251"/>
      <c r="L1512" s="251"/>
    </row>
    <row r="1513" spans="2:12" x14ac:dyDescent="0.2">
      <c r="B1513" s="112" t="s">
        <v>2</v>
      </c>
      <c r="C1513" s="113">
        <f>_xll.qlCalendarAdvance("TARGET",C1512,B1513,"mf")</f>
        <v>47057</v>
      </c>
      <c r="D1513" s="120">
        <f>_xll.xlShmInterpRateFwd($D$3&amp;T(CalculationTrigger2),C1513,,5,C1514)</f>
        <v>1.9431114083382155E-2</v>
      </c>
      <c r="E1513" s="260">
        <f>_xll.xlShmInterpRateFwd($E$3&amp;T(CalculationTrigger2),C1513,,5,C1514)</f>
        <v>1.9372775174212101E-2</v>
      </c>
      <c r="F1513" s="260">
        <f>_xll.xlShmInterpRateFwd($F$3&amp;T(CalculationTrigger2),C1513,,5,C1514)</f>
        <v>1.9050965513149169E-2</v>
      </c>
      <c r="G1513" s="268">
        <f t="shared" si="46"/>
        <v>0.58338909170053266</v>
      </c>
      <c r="H1513" s="275">
        <f t="shared" si="47"/>
        <v>3.2180966106293285</v>
      </c>
      <c r="I1513" s="250"/>
      <c r="J1513" s="251"/>
      <c r="K1513" s="251"/>
      <c r="L1513" s="251"/>
    </row>
    <row r="1514" spans="2:12" x14ac:dyDescent="0.2">
      <c r="B1514" s="112" t="s">
        <v>2</v>
      </c>
      <c r="C1514" s="113">
        <f>_xll.qlCalendarAdvance("TARGET",C1513,B1514,"mf")</f>
        <v>47064</v>
      </c>
      <c r="D1514" s="120">
        <f>_xll.xlShmInterpRateFwd($D$3&amp;T(CalculationTrigger2),C1514,,5,C1515)</f>
        <v>1.9439850327232215E-2</v>
      </c>
      <c r="E1514" s="260">
        <f>_xll.xlShmInterpRateFwd($E$3&amp;T(CalculationTrigger2),C1514,,5,C1515)</f>
        <v>1.9381868425847375E-2</v>
      </c>
      <c r="F1514" s="260">
        <f>_xll.xlShmInterpRateFwd($F$3&amp;T(CalculationTrigger2),C1514,,5,C1515)</f>
        <v>1.9060007029863296E-2</v>
      </c>
      <c r="G1514" s="268">
        <f t="shared" si="46"/>
        <v>0.57981901384840384</v>
      </c>
      <c r="H1514" s="275">
        <f t="shared" si="47"/>
        <v>3.2186139598407855</v>
      </c>
      <c r="I1514" s="250"/>
      <c r="J1514" s="251"/>
      <c r="K1514" s="251"/>
      <c r="L1514" s="251"/>
    </row>
    <row r="1515" spans="2:12" x14ac:dyDescent="0.2">
      <c r="B1515" s="112" t="s">
        <v>2</v>
      </c>
      <c r="C1515" s="113">
        <f>_xll.qlCalendarAdvance("TARGET",C1514,B1515,"mf")</f>
        <v>47071</v>
      </c>
      <c r="D1515" s="120">
        <f>_xll.xlShmInterpRateFwd($D$3&amp;T(CalculationTrigger2),C1515,,5,C1516)</f>
        <v>1.9448290084066556E-2</v>
      </c>
      <c r="E1515" s="260">
        <f>_xll.xlShmInterpRateFwd($E$3&amp;T(CalculationTrigger2),C1515,,5,C1516)</f>
        <v>1.9390673026805333E-2</v>
      </c>
      <c r="F1515" s="260">
        <f>_xll.xlShmInterpRateFwd($F$3&amp;T(CalculationTrigger2),C1515,,5,C1516)</f>
        <v>1.9068750164406567E-2</v>
      </c>
      <c r="G1515" s="268">
        <f t="shared" si="46"/>
        <v>0.57617057261222926</v>
      </c>
      <c r="H1515" s="275">
        <f t="shared" si="47"/>
        <v>3.2192286239876577</v>
      </c>
      <c r="I1515" s="250"/>
      <c r="J1515" s="251"/>
      <c r="K1515" s="251"/>
      <c r="L1515" s="251"/>
    </row>
    <row r="1516" spans="2:12" x14ac:dyDescent="0.2">
      <c r="B1516" s="112" t="s">
        <v>2</v>
      </c>
      <c r="C1516" s="113">
        <f>_xll.qlCalendarAdvance("TARGET",C1515,B1516,"mf")</f>
        <v>47078</v>
      </c>
      <c r="D1516" s="120">
        <f>_xll.xlShmInterpRateFwd($D$3&amp;T(CalculationTrigger2),C1516,,5,C1517)</f>
        <v>1.9456432215014662E-2</v>
      </c>
      <c r="E1516" s="260">
        <f>_xll.xlShmInterpRateFwd($E$3&amp;T(CalculationTrigger2),C1516,,5,C1517)</f>
        <v>1.9399187876223474E-2</v>
      </c>
      <c r="F1516" s="260">
        <f>_xll.xlShmInterpRateFwd($F$3&amp;T(CalculationTrigger2),C1516,,5,C1517)</f>
        <v>1.9077193739428146E-2</v>
      </c>
      <c r="G1516" s="268">
        <f t="shared" si="46"/>
        <v>0.5724433879118751</v>
      </c>
      <c r="H1516" s="275">
        <f t="shared" si="47"/>
        <v>3.2199413679532758</v>
      </c>
      <c r="I1516" s="250"/>
      <c r="J1516" s="251"/>
      <c r="K1516" s="251"/>
      <c r="L1516" s="251"/>
    </row>
    <row r="1517" spans="2:12" x14ac:dyDescent="0.2">
      <c r="B1517" s="112" t="s">
        <v>2</v>
      </c>
      <c r="C1517" s="113">
        <f>_xll.qlCalendarAdvance("TARGET",C1516,B1517,"mf")</f>
        <v>47085</v>
      </c>
      <c r="D1517" s="120">
        <f>_xll.xlShmInterpRateFwd($D$3&amp;T(CalculationTrigger2),C1517,,5,C1518)</f>
        <v>1.9464275581237908E-2</v>
      </c>
      <c r="E1517" s="260">
        <f>_xll.xlShmInterpRateFwd($E$3&amp;T(CalculationTrigger2),C1517,,5,C1518)</f>
        <v>1.940741187320693E-2</v>
      </c>
      <c r="F1517" s="260">
        <f>_xll.xlShmInterpRateFwd($F$3&amp;T(CalculationTrigger2),C1517,,5,C1518)</f>
        <v>1.9085336577557007E-2</v>
      </c>
      <c r="G1517" s="268">
        <f t="shared" si="46"/>
        <v>0.56863708030978344</v>
      </c>
      <c r="H1517" s="275">
        <f t="shared" si="47"/>
        <v>3.2207529564992274</v>
      </c>
      <c r="I1517" s="250"/>
      <c r="J1517" s="251"/>
      <c r="K1517" s="251"/>
      <c r="L1517" s="251"/>
    </row>
    <row r="1518" spans="2:12" x14ac:dyDescent="0.2">
      <c r="B1518" s="112" t="s">
        <v>2</v>
      </c>
      <c r="C1518" s="113">
        <f>_xll.qlCalendarAdvance("TARGET",C1517,B1518,"mf")</f>
        <v>47092</v>
      </c>
      <c r="D1518" s="120">
        <f>_xll.xlShmInterpRateFwd($D$3&amp;T(CalculationTrigger2),C1518,,5,C1519)</f>
        <v>1.9471819043854425E-2</v>
      </c>
      <c r="E1518" s="260">
        <f>_xll.xlShmInterpRateFwd($E$3&amp;T(CalculationTrigger2),C1518,,5,C1519)</f>
        <v>1.941534391688654E-2</v>
      </c>
      <c r="F1518" s="260">
        <f>_xll.xlShmInterpRateFwd($F$3&amp;T(CalculationTrigger2),C1518,,5,C1519)</f>
        <v>1.9093177501442619E-2</v>
      </c>
      <c r="G1518" s="268">
        <f t="shared" si="46"/>
        <v>0.56475126967884393</v>
      </c>
      <c r="H1518" s="275">
        <f t="shared" si="47"/>
        <v>3.2216641544392104</v>
      </c>
      <c r="I1518" s="250"/>
      <c r="J1518" s="251"/>
      <c r="K1518" s="251"/>
      <c r="L1518" s="251"/>
    </row>
    <row r="1519" spans="2:12" x14ac:dyDescent="0.2">
      <c r="B1519" s="112" t="s">
        <v>2</v>
      </c>
      <c r="C1519" s="113">
        <f>_xll.qlCalendarAdvance("TARGET",C1518,B1519,"mf")</f>
        <v>47099</v>
      </c>
      <c r="D1519" s="120">
        <f>_xll.xlShmInterpRateFwd($D$3&amp;T(CalculationTrigger2),C1519,,5,C1520)</f>
        <v>1.9479061464049263E-2</v>
      </c>
      <c r="E1519" s="260">
        <f>_xll.xlShmInterpRateFwd($E$3&amp;T(CalculationTrigger2),C1519,,5,C1520)</f>
        <v>1.9422982906378394E-2</v>
      </c>
      <c r="F1519" s="260">
        <f>_xll.xlShmInterpRateFwd($F$3&amp;T(CalculationTrigger2),C1519,,5,C1520)</f>
        <v>1.9100715333714526E-2</v>
      </c>
      <c r="G1519" s="268">
        <f t="shared" si="46"/>
        <v>0.56078557670868889</v>
      </c>
      <c r="H1519" s="275">
        <f t="shared" si="47"/>
        <v>3.2226757266386881</v>
      </c>
      <c r="I1519" s="250"/>
      <c r="J1519" s="251"/>
      <c r="K1519" s="251"/>
      <c r="L1519" s="251"/>
    </row>
    <row r="1520" spans="2:12" x14ac:dyDescent="0.2">
      <c r="B1520" s="112" t="s">
        <v>2</v>
      </c>
      <c r="C1520" s="113">
        <f>_xll.qlCalendarAdvance("TARGET",C1519,B1520,"mf")</f>
        <v>47106</v>
      </c>
      <c r="D1520" s="120">
        <f>_xll.xlShmInterpRateFwd($D$3&amp;T(CalculationTrigger2),C1520,,5,C1521)</f>
        <v>1.9487002084179198E-2</v>
      </c>
      <c r="E1520" s="260">
        <f>_xll.xlShmInterpRateFwd($E$3&amp;T(CalculationTrigger2),C1520,,5,C1521)</f>
        <v>1.9431354466722714E-2</v>
      </c>
      <c r="F1520" s="260">
        <f>_xll.xlShmInterpRateFwd($F$3&amp;T(CalculationTrigger2),C1520,,5,C1521)</f>
        <v>1.9108950138630131E-2</v>
      </c>
      <c r="G1520" s="268">
        <f t="shared" si="46"/>
        <v>0.55647617456484189</v>
      </c>
      <c r="H1520" s="275">
        <f t="shared" si="47"/>
        <v>3.224043280925827</v>
      </c>
      <c r="I1520" s="250"/>
      <c r="J1520" s="251"/>
      <c r="K1520" s="251"/>
      <c r="L1520" s="251"/>
    </row>
    <row r="1521" spans="2:12" x14ac:dyDescent="0.2">
      <c r="B1521" s="112" t="s">
        <v>2</v>
      </c>
      <c r="C1521" s="113">
        <f>_xll.qlCalendarAdvance("TARGET",C1520,B1521,"mf")</f>
        <v>47114</v>
      </c>
      <c r="D1521" s="120">
        <f>_xll.xlShmInterpRateFwd($D$3&amp;T(CalculationTrigger2),C1521,,5,C1522)</f>
        <v>1.9493561925790739E-2</v>
      </c>
      <c r="E1521" s="260">
        <f>_xll.xlShmInterpRateFwd($E$3&amp;T(CalculationTrigger2),C1521,,5,C1522)</f>
        <v>1.943836023531403E-2</v>
      </c>
      <c r="F1521" s="260">
        <f>_xll.xlShmInterpRateFwd($F$3&amp;T(CalculationTrigger2),C1521,,5,C1522)</f>
        <v>1.9115841742021203E-2</v>
      </c>
      <c r="G1521" s="268">
        <f t="shared" si="46"/>
        <v>0.55201690476708309</v>
      </c>
      <c r="H1521" s="275">
        <f t="shared" si="47"/>
        <v>3.2251849329282751</v>
      </c>
      <c r="I1521" s="250"/>
      <c r="J1521" s="251"/>
      <c r="K1521" s="251"/>
      <c r="L1521" s="251"/>
    </row>
    <row r="1522" spans="2:12" x14ac:dyDescent="0.2">
      <c r="B1522" s="112" t="s">
        <v>2</v>
      </c>
      <c r="C1522" s="113">
        <f>_xll.qlCalendarAdvance("TARGET",C1521,B1522,"mf")</f>
        <v>47121</v>
      </c>
      <c r="D1522" s="120">
        <f>_xll.xlShmInterpRateFwd($D$3&amp;T(CalculationTrigger2),C1522,,5,C1523)</f>
        <v>1.9499850798552112E-2</v>
      </c>
      <c r="E1522" s="260">
        <f>_xll.xlShmInterpRateFwd($E$3&amp;T(CalculationTrigger2),C1522,,5,C1523)</f>
        <v>1.9445071030529941E-2</v>
      </c>
      <c r="F1522" s="260">
        <f>_xll.xlShmInterpRateFwd($F$3&amp;T(CalculationTrigger2),C1522,,5,C1523)</f>
        <v>1.9122419335916702E-2</v>
      </c>
      <c r="G1522" s="268">
        <f t="shared" si="46"/>
        <v>0.54779768022171493</v>
      </c>
      <c r="H1522" s="275">
        <f t="shared" si="47"/>
        <v>3.2265169461323864</v>
      </c>
      <c r="I1522" s="250"/>
      <c r="J1522" s="251"/>
      <c r="K1522" s="251"/>
      <c r="L1522" s="251"/>
    </row>
    <row r="1523" spans="2:12" x14ac:dyDescent="0.2">
      <c r="B1523" s="112" t="s">
        <v>2</v>
      </c>
      <c r="C1523" s="113">
        <f>_xll.qlCalendarAdvance("TARGET",C1522,B1523,"mf")</f>
        <v>47128</v>
      </c>
      <c r="D1523" s="120">
        <f>_xll.xlShmInterpRateFwd($D$3&amp;T(CalculationTrigger2),C1523,,5,C1524)</f>
        <v>1.9505833910848466E-2</v>
      </c>
      <c r="E1523" s="260">
        <f>_xll.xlShmInterpRateFwd($E$3&amp;T(CalculationTrigger2),C1523,,5,C1524)</f>
        <v>1.9451484210874968E-2</v>
      </c>
      <c r="F1523" s="260">
        <f>_xll.xlShmInterpRateFwd($F$3&amp;T(CalculationTrigger2),C1523,,5,C1524)</f>
        <v>1.9128688960639236E-2</v>
      </c>
      <c r="G1523" s="268">
        <f t="shared" si="46"/>
        <v>0.54349699973497978</v>
      </c>
      <c r="H1523" s="275">
        <f t="shared" si="47"/>
        <v>3.2279525023573217</v>
      </c>
      <c r="I1523" s="250"/>
      <c r="J1523" s="251"/>
      <c r="K1523" s="251"/>
      <c r="L1523" s="251"/>
    </row>
    <row r="1524" spans="2:12" x14ac:dyDescent="0.2">
      <c r="B1524" s="112" t="s">
        <v>2</v>
      </c>
      <c r="C1524" s="113">
        <f>_xll.qlCalendarAdvance("TARGET",C1523,B1524,"mf")</f>
        <v>47135</v>
      </c>
      <c r="D1524" s="120">
        <f>_xll.xlShmInterpRateFwd($D$3&amp;T(CalculationTrigger2),C1524,,5,C1525)</f>
        <v>1.9511510123843712E-2</v>
      </c>
      <c r="E1524" s="260">
        <f>_xll.xlShmInterpRateFwd($E$3&amp;T(CalculationTrigger2),C1524,,5,C1525)</f>
        <v>1.9457598675464233E-2</v>
      </c>
      <c r="F1524" s="260">
        <f>_xll.xlShmInterpRateFwd($F$3&amp;T(CalculationTrigger2),C1524,,5,C1525)</f>
        <v>1.9134649438872817E-2</v>
      </c>
      <c r="G1524" s="268">
        <f t="shared" si="46"/>
        <v>0.5391144837947961</v>
      </c>
      <c r="H1524" s="275">
        <f t="shared" si="47"/>
        <v>3.2294923659141608</v>
      </c>
      <c r="I1524" s="250"/>
      <c r="J1524" s="251"/>
      <c r="K1524" s="251"/>
      <c r="L1524" s="251"/>
    </row>
    <row r="1525" spans="2:12" x14ac:dyDescent="0.2">
      <c r="B1525" s="112" t="s">
        <v>2</v>
      </c>
      <c r="C1525" s="113">
        <f>_xll.qlCalendarAdvance("TARGET",C1524,B1525,"mf")</f>
        <v>47142</v>
      </c>
      <c r="D1525" s="120">
        <f>_xll.xlShmInterpRateFwd($D$3&amp;T(CalculationTrigger2),C1525,,5,C1526)</f>
        <v>1.9516878298746342E-2</v>
      </c>
      <c r="E1525" s="260">
        <f>_xll.xlShmInterpRateFwd($E$3&amp;T(CalculationTrigger2),C1525,,5,C1526)</f>
        <v>1.9463413323485799E-2</v>
      </c>
      <c r="F1525" s="260">
        <f>_xll.xlShmInterpRateFwd($F$3&amp;T(CalculationTrigger2),C1525,,5,C1526)</f>
        <v>1.9140299593282364E-2</v>
      </c>
      <c r="G1525" s="268">
        <f t="shared" si="46"/>
        <v>0.53464975260542058</v>
      </c>
      <c r="H1525" s="275">
        <f t="shared" si="47"/>
        <v>3.2311373020343579</v>
      </c>
      <c r="I1525" s="250"/>
      <c r="J1525" s="251"/>
      <c r="K1525" s="251"/>
      <c r="L1525" s="251"/>
    </row>
    <row r="1526" spans="2:12" x14ac:dyDescent="0.2">
      <c r="B1526" s="112" t="s">
        <v>2</v>
      </c>
      <c r="C1526" s="113">
        <f>_xll.qlCalendarAdvance("TARGET",C1525,B1526,"mf")</f>
        <v>47149</v>
      </c>
      <c r="D1526" s="120">
        <f>_xll.xlShmInterpRateFwd($D$3&amp;T(CalculationTrigger2),C1526,,5,C1527)</f>
        <v>1.9521937296740038E-2</v>
      </c>
      <c r="E1526" s="260">
        <f>_xll.xlShmInterpRateFwd($E$3&amp;T(CalculationTrigger2),C1526,,5,C1527)</f>
        <v>1.9468927054073319E-2</v>
      </c>
      <c r="F1526" s="260">
        <f>_xll.xlShmInterpRateFwd($F$3&amp;T(CalculationTrigger2),C1526,,5,C1527)</f>
        <v>1.9145638246548642E-2</v>
      </c>
      <c r="G1526" s="268">
        <f t="shared" si="46"/>
        <v>0.53010242666719221</v>
      </c>
      <c r="H1526" s="275">
        <f t="shared" si="47"/>
        <v>3.2328880752467706</v>
      </c>
      <c r="I1526" s="250"/>
      <c r="J1526" s="251"/>
      <c r="K1526" s="251"/>
      <c r="L1526" s="251"/>
    </row>
    <row r="1527" spans="2:12" x14ac:dyDescent="0.2">
      <c r="B1527" s="112" t="s">
        <v>2</v>
      </c>
      <c r="C1527" s="113">
        <f>_xll.qlCalendarAdvance("TARGET",C1526,B1527,"mf")</f>
        <v>47156</v>
      </c>
      <c r="D1527" s="120">
        <f>_xll.xlShmInterpRateFwd($D$3&amp;T(CalculationTrigger2),C1527,,5,C1528)</f>
        <v>1.95266859789896E-2</v>
      </c>
      <c r="E1527" s="260">
        <f>_xll.xlShmInterpRateFwd($E$3&amp;T(CalculationTrigger2),C1527,,5,C1528)</f>
        <v>1.947413876641628E-2</v>
      </c>
      <c r="F1527" s="260">
        <f>_xll.xlShmInterpRateFwd($F$3&amp;T(CalculationTrigger2),C1527,,5,C1528)</f>
        <v>1.9150664221362565E-2</v>
      </c>
      <c r="G1527" s="268">
        <f t="shared" si="46"/>
        <v>0.52547212573320068</v>
      </c>
      <c r="H1527" s="275">
        <f t="shared" si="47"/>
        <v>3.2347454505371465</v>
      </c>
      <c r="I1527" s="250"/>
      <c r="J1527" s="251"/>
      <c r="K1527" s="251"/>
      <c r="L1527" s="251"/>
    </row>
    <row r="1528" spans="2:12" x14ac:dyDescent="0.2">
      <c r="B1528" s="112" t="s">
        <v>2</v>
      </c>
      <c r="C1528" s="113">
        <f>_xll.qlCalendarAdvance("TARGET",C1527,B1528,"mf")</f>
        <v>47163</v>
      </c>
      <c r="D1528" s="120">
        <f>_xll.xlShmInterpRateFwd($D$3&amp;T(CalculationTrigger2),C1528,,5,C1529)</f>
        <v>1.9531123206727979E-2</v>
      </c>
      <c r="E1528" s="260">
        <f>_xll.xlShmInterpRateFwd($E$3&amp;T(CalculationTrigger2),C1528,,5,C1529)</f>
        <v>1.9479047359667375E-2</v>
      </c>
      <c r="F1528" s="260">
        <f>_xll.xlShmInterpRateFwd($F$3&amp;T(CalculationTrigger2),C1528,,5,C1529)</f>
        <v>1.9155376340402198E-2</v>
      </c>
      <c r="G1528" s="268">
        <f t="shared" si="46"/>
        <v>0.5207584706060433</v>
      </c>
      <c r="H1528" s="275">
        <f t="shared" si="47"/>
        <v>3.2367101926517732</v>
      </c>
      <c r="I1528" s="250"/>
      <c r="J1528" s="251"/>
      <c r="K1528" s="251"/>
      <c r="L1528" s="251"/>
    </row>
    <row r="1529" spans="2:12" x14ac:dyDescent="0.2">
      <c r="B1529" s="112" t="s">
        <v>2</v>
      </c>
      <c r="C1529" s="113">
        <f>_xll.qlCalendarAdvance("TARGET",C1528,B1529,"mf")</f>
        <v>47170</v>
      </c>
      <c r="D1529" s="120">
        <f>_xll.xlShmInterpRateFwd($D$3&amp;T(CalculationTrigger2),C1529,,5,C1530)</f>
        <v>1.9535247841134761E-2</v>
      </c>
      <c r="E1529" s="260">
        <f>_xll.xlShmInterpRateFwd($E$3&amp;T(CalculationTrigger2),C1529,,5,C1530)</f>
        <v>1.9483651732994833E-2</v>
      </c>
      <c r="F1529" s="260">
        <f>_xll.xlShmInterpRateFwd($F$3&amp;T(CalculationTrigger2),C1529,,5,C1530)</f>
        <v>1.9159773426373424E-2</v>
      </c>
      <c r="G1529" s="268">
        <f t="shared" si="46"/>
        <v>0.51596108139928543</v>
      </c>
      <c r="H1529" s="275">
        <f t="shared" si="47"/>
        <v>3.2387830662140846</v>
      </c>
      <c r="I1529" s="250"/>
      <c r="J1529" s="251"/>
      <c r="K1529" s="251"/>
      <c r="L1529" s="251"/>
    </row>
    <row r="1530" spans="2:12" x14ac:dyDescent="0.2">
      <c r="B1530" s="112" t="s">
        <v>2</v>
      </c>
      <c r="C1530" s="113">
        <f>_xll.qlCalendarAdvance("TARGET",C1529,B1530,"mf")</f>
        <v>47177</v>
      </c>
      <c r="D1530" s="120">
        <f>_xll.xlShmInterpRateFwd($D$3&amp;T(CalculationTrigger2),C1530,,5,C1531)</f>
        <v>1.953905874342899E-2</v>
      </c>
      <c r="E1530" s="260">
        <f>_xll.xlShmInterpRateFwd($E$3&amp;T(CalculationTrigger2),C1530,,5,C1531)</f>
        <v>1.948795078559409E-2</v>
      </c>
      <c r="F1530" s="260">
        <f>_xll.xlShmInterpRateFwd($F$3&amp;T(CalculationTrigger2),C1530,,5,C1531)</f>
        <v>1.9163854301969565E-2</v>
      </c>
      <c r="G1530" s="268">
        <f t="shared" si="46"/>
        <v>0.51107957834899831</v>
      </c>
      <c r="H1530" s="275">
        <f t="shared" si="47"/>
        <v>3.2409648362452526</v>
      </c>
      <c r="I1530" s="250"/>
      <c r="J1530" s="251"/>
      <c r="K1530" s="251"/>
      <c r="L1530" s="251"/>
    </row>
    <row r="1531" spans="2:12" x14ac:dyDescent="0.2">
      <c r="B1531" s="112" t="s">
        <v>2</v>
      </c>
      <c r="C1531" s="113">
        <f>_xll.qlCalendarAdvance("TARGET",C1530,B1531,"mf")</f>
        <v>47184</v>
      </c>
      <c r="D1531" s="120">
        <f>_xll.xlShmInterpRateFwd($D$3&amp;T(CalculationTrigger2),C1531,,5,C1532)</f>
        <v>1.9542554774822953E-2</v>
      </c>
      <c r="E1531" s="260">
        <f>_xll.xlShmInterpRateFwd($E$3&amp;T(CalculationTrigger2),C1531,,5,C1532)</f>
        <v>1.9491943416641594E-2</v>
      </c>
      <c r="F1531" s="260">
        <f>_xll.xlShmInterpRateFwd($F$3&amp;T(CalculationTrigger2),C1531,,5,C1532)</f>
        <v>1.9167617789900449E-2</v>
      </c>
      <c r="G1531" s="268">
        <f t="shared" si="46"/>
        <v>0.5061135818135859</v>
      </c>
      <c r="H1531" s="275">
        <f t="shared" si="47"/>
        <v>3.243256267411454</v>
      </c>
      <c r="I1531" s="250"/>
      <c r="J1531" s="251"/>
      <c r="K1531" s="251"/>
      <c r="L1531" s="251"/>
    </row>
    <row r="1532" spans="2:12" x14ac:dyDescent="0.2">
      <c r="B1532" s="112" t="s">
        <v>2</v>
      </c>
      <c r="C1532" s="113">
        <f>_xll.qlCalendarAdvance("TARGET",C1531,B1532,"mf")</f>
        <v>47191</v>
      </c>
      <c r="D1532" s="120">
        <f>_xll.xlShmInterpRateFwd($D$3&amp;T(CalculationTrigger2),C1532,,5,C1533)</f>
        <v>1.954573479653391E-2</v>
      </c>
      <c r="E1532" s="260">
        <f>_xll.xlShmInterpRateFwd($E$3&amp;T(CalculationTrigger2),C1532,,5,C1533)</f>
        <v>1.949562852532389E-2</v>
      </c>
      <c r="F1532" s="260">
        <f>_xll.xlShmInterpRateFwd($F$3&amp;T(CalculationTrigger2),C1532,,5,C1533)</f>
        <v>1.917106271288101E-2</v>
      </c>
      <c r="G1532" s="268">
        <f t="shared" si="46"/>
        <v>0.5010627121002087</v>
      </c>
      <c r="H1532" s="275">
        <f t="shared" si="47"/>
        <v>3.2456581244287923</v>
      </c>
      <c r="I1532" s="250"/>
      <c r="J1532" s="251"/>
      <c r="K1532" s="251"/>
      <c r="L1532" s="251"/>
    </row>
    <row r="1533" spans="2:12" x14ac:dyDescent="0.2">
      <c r="B1533" s="112" t="s">
        <v>2</v>
      </c>
      <c r="C1533" s="113">
        <f>_xll.qlCalendarAdvance("TARGET",C1532,B1533,"mf")</f>
        <v>47198</v>
      </c>
      <c r="D1533" s="120">
        <f>_xll.xlShmInterpRateFwd($D$3&amp;T(CalculationTrigger2),C1533,,5,C1534)</f>
        <v>1.9548597669772651E-2</v>
      </c>
      <c r="E1533" s="260">
        <f>_xll.xlShmInterpRateFwd($E$3&amp;T(CalculationTrigger2),C1533,,5,C1534)</f>
        <v>1.9499005010855133E-2</v>
      </c>
      <c r="F1533" s="260">
        <f>_xll.xlShmInterpRateFwd($F$3&amp;T(CalculationTrigger2),C1533,,5,C1534)</f>
        <v>1.917418789362561E-2</v>
      </c>
      <c r="G1533" s="268">
        <f t="shared" si="46"/>
        <v>0.4959265891751885</v>
      </c>
      <c r="H1533" s="275">
        <f t="shared" si="47"/>
        <v>3.248171172295228</v>
      </c>
      <c r="I1533" s="250"/>
      <c r="J1533" s="251"/>
      <c r="K1533" s="251"/>
      <c r="L1533" s="251"/>
    </row>
    <row r="1534" spans="2:12" x14ac:dyDescent="0.2">
      <c r="B1534" s="112" t="s">
        <v>2</v>
      </c>
      <c r="C1534" s="113">
        <f>_xll.qlCalendarAdvance("TARGET",C1533,B1534,"mf")</f>
        <v>47205</v>
      </c>
      <c r="D1534" s="120">
        <f>_xll.xlShmInterpRateFwd($D$3&amp;T(CalculationTrigger2),C1534,,5,C1535)</f>
        <v>1.955114225578997E-2</v>
      </c>
      <c r="E1534" s="260">
        <f>_xll.xlShmInterpRateFwd($E$3&amp;T(CalculationTrigger2),C1534,,5,C1535)</f>
        <v>1.9502071772396108E-2</v>
      </c>
      <c r="F1534" s="260">
        <f>_xll.xlShmInterpRateFwd($F$3&amp;T(CalculationTrigger2),C1534,,5,C1535)</f>
        <v>1.9176992154842396E-2</v>
      </c>
      <c r="G1534" s="268">
        <f t="shared" si="46"/>
        <v>0.49070483393861414</v>
      </c>
      <c r="H1534" s="275">
        <f t="shared" si="47"/>
        <v>3.2507961755371197</v>
      </c>
      <c r="I1534" s="250"/>
      <c r="J1534" s="251"/>
      <c r="K1534" s="251"/>
      <c r="L1534" s="251"/>
    </row>
    <row r="1535" spans="2:12" x14ac:dyDescent="0.2">
      <c r="B1535" s="112" t="s">
        <v>2</v>
      </c>
      <c r="C1535" s="113">
        <f>_xll.qlCalendarAdvance("TARGET",C1534,B1535,"mf")</f>
        <v>47212</v>
      </c>
      <c r="D1535" s="120">
        <f>_xll.xlShmInterpRateFwd($D$3&amp;T(CalculationTrigger2),C1535,,5,C1536)</f>
        <v>1.9556450431001852E-2</v>
      </c>
      <c r="E1535" s="260">
        <f>_xll.xlShmInterpRateFwd($E$3&amp;T(CalculationTrigger2),C1535,,5,C1536)</f>
        <v>1.9507963918235671E-2</v>
      </c>
      <c r="F1535" s="260">
        <f>_xll.xlShmInterpRateFwd($F$3&amp;T(CalculationTrigger2),C1535,,5,C1536)</f>
        <v>1.9182681576617587E-2</v>
      </c>
      <c r="G1535" s="268">
        <f t="shared" si="46"/>
        <v>0.48486512766180573</v>
      </c>
      <c r="H1535" s="275">
        <f t="shared" si="47"/>
        <v>3.2528234161808416</v>
      </c>
      <c r="I1535" s="250"/>
      <c r="J1535" s="251"/>
      <c r="K1535" s="251"/>
      <c r="L1535" s="251"/>
    </row>
    <row r="1536" spans="2:12" x14ac:dyDescent="0.2">
      <c r="B1536" s="112" t="s">
        <v>2</v>
      </c>
      <c r="C1536" s="113">
        <f>_xll.qlCalendarAdvance("TARGET",C1535,B1536,"mf")</f>
        <v>47219</v>
      </c>
      <c r="D1536" s="120">
        <f>_xll.xlShmInterpRateFwd($D$3&amp;T(CalculationTrigger2),C1536,,5,C1537)</f>
        <v>1.9566720538326341E-2</v>
      </c>
      <c r="E1536" s="260">
        <f>_xll.xlShmInterpRateFwd($E$3&amp;T(CalculationTrigger2),C1536,,5,C1537)</f>
        <v>1.9518901902912628E-2</v>
      </c>
      <c r="F1536" s="260">
        <f>_xll.xlShmInterpRateFwd($F$3&amp;T(CalculationTrigger2),C1536,,5,C1537)</f>
        <v>1.9193532512185248E-2</v>
      </c>
      <c r="G1536" s="268">
        <f t="shared" si="46"/>
        <v>0.47818635413712784</v>
      </c>
      <c r="H1536" s="275">
        <f t="shared" si="47"/>
        <v>3.2536939072737998</v>
      </c>
      <c r="I1536" s="250"/>
      <c r="J1536" s="251"/>
      <c r="K1536" s="251"/>
      <c r="L1536" s="251"/>
    </row>
    <row r="1537" spans="2:12" x14ac:dyDescent="0.2">
      <c r="B1537" s="112" t="s">
        <v>2</v>
      </c>
      <c r="C1537" s="113">
        <f>_xll.qlCalendarAdvance("TARGET",C1536,B1537,"mf")</f>
        <v>47226</v>
      </c>
      <c r="D1537" s="120">
        <f>_xll.xlShmInterpRateFwd($D$3&amp;T(CalculationTrigger2),C1537,,5,C1538)</f>
        <v>1.9576856269110186E-2</v>
      </c>
      <c r="E1537" s="260">
        <f>_xll.xlShmInterpRateFwd($E$3&amp;T(CalculationTrigger2),C1537,,5,C1538)</f>
        <v>1.9529689776323324E-2</v>
      </c>
      <c r="F1537" s="260">
        <f>_xll.xlShmInterpRateFwd($F$3&amp;T(CalculationTrigger2),C1537,,5,C1538)</f>
        <v>1.9204235436151556E-2</v>
      </c>
      <c r="G1537" s="268">
        <f t="shared" si="46"/>
        <v>0.47166492786861192</v>
      </c>
      <c r="H1537" s="275">
        <f t="shared" si="47"/>
        <v>3.2545434017176857</v>
      </c>
      <c r="I1537" s="250"/>
      <c r="J1537" s="251"/>
      <c r="K1537" s="251"/>
      <c r="L1537" s="251"/>
    </row>
    <row r="1538" spans="2:12" x14ac:dyDescent="0.2">
      <c r="B1538" s="112" t="s">
        <v>2</v>
      </c>
      <c r="C1538" s="113">
        <f>_xll.qlCalendarAdvance("TARGET",C1537,B1538,"mf")</f>
        <v>47233</v>
      </c>
      <c r="D1538" s="120">
        <f>_xll.xlShmInterpRateFwd($D$3&amp;T(CalculationTrigger2),C1538,,5,C1539)</f>
        <v>1.9586771583019798E-2</v>
      </c>
      <c r="E1538" s="260">
        <f>_xll.xlShmInterpRateFwd($E$3&amp;T(CalculationTrigger2),C1538,,5,C1539)</f>
        <v>1.9540239801753786E-2</v>
      </c>
      <c r="F1538" s="260">
        <f>_xll.xlShmInterpRateFwd($F$3&amp;T(CalculationTrigger2),C1538,,5,C1539)</f>
        <v>1.9214700668523821E-2</v>
      </c>
      <c r="G1538" s="268">
        <f t="shared" si="46"/>
        <v>0.46531781266012651</v>
      </c>
      <c r="H1538" s="275">
        <f t="shared" si="47"/>
        <v>3.2553913322996495</v>
      </c>
      <c r="I1538" s="250"/>
      <c r="J1538" s="251"/>
      <c r="K1538" s="251"/>
      <c r="L1538" s="251"/>
    </row>
    <row r="1539" spans="2:12" x14ac:dyDescent="0.2">
      <c r="B1539" s="112" t="s">
        <v>2</v>
      </c>
      <c r="C1539" s="113">
        <f>_xll.qlCalendarAdvance("TARGET",C1538,B1539,"mf")</f>
        <v>47240</v>
      </c>
      <c r="D1539" s="120">
        <f>_xll.xlShmInterpRateFwd($D$3&amp;T(CalculationTrigger2),C1539,,5,C1540)</f>
        <v>1.959646573356531E-2</v>
      </c>
      <c r="E1539" s="260">
        <f>_xll.xlShmInterpRateFwd($E$3&amp;T(CalculationTrigger2),C1539,,5,C1540)</f>
        <v>1.9550551101597605E-2</v>
      </c>
      <c r="F1539" s="260">
        <f>_xll.xlShmInterpRateFwd($F$3&amp;T(CalculationTrigger2),C1539,,5,C1540)</f>
        <v>1.9224927322833783E-2</v>
      </c>
      <c r="G1539" s="268">
        <f t="shared" si="46"/>
        <v>0.45914631967704927</v>
      </c>
      <c r="H1539" s="275">
        <f t="shared" si="47"/>
        <v>3.2562377876382138</v>
      </c>
      <c r="I1539" s="250"/>
      <c r="J1539" s="251"/>
      <c r="K1539" s="251"/>
      <c r="L1539" s="251"/>
    </row>
    <row r="1540" spans="2:12" x14ac:dyDescent="0.2">
      <c r="B1540" s="112" t="s">
        <v>2</v>
      </c>
      <c r="C1540" s="113">
        <f>_xll.qlCalendarAdvance("TARGET",C1539,B1540,"mf")</f>
        <v>47247</v>
      </c>
      <c r="D1540" s="120">
        <f>_xll.xlShmInterpRateFwd($D$3&amp;T(CalculationTrigger2),C1540,,5,C1541)</f>
        <v>1.9605937974243984E-2</v>
      </c>
      <c r="E1540" s="260">
        <f>_xll.xlShmInterpRateFwd($E$3&amp;T(CalculationTrigger2),C1540,,5,C1541)</f>
        <v>1.9560622798247738E-2</v>
      </c>
      <c r="F1540" s="260">
        <f>_xll.xlShmInterpRateFwd($F$3&amp;T(CalculationTrigger2),C1540,,5,C1541)</f>
        <v>1.9234914512595139E-2</v>
      </c>
      <c r="G1540" s="268">
        <f t="shared" si="46"/>
        <v>0.45315175996245988</v>
      </c>
      <c r="H1540" s="275">
        <f t="shared" si="47"/>
        <v>3.2570828565259973</v>
      </c>
      <c r="I1540" s="250"/>
      <c r="J1540" s="251"/>
      <c r="K1540" s="251"/>
      <c r="L1540" s="251"/>
    </row>
    <row r="1541" spans="2:12" x14ac:dyDescent="0.2">
      <c r="B1541" s="112" t="s">
        <v>2</v>
      </c>
      <c r="C1541" s="113">
        <f>_xll.qlCalendarAdvance("TARGET",C1540,B1541,"mf")</f>
        <v>47254</v>
      </c>
      <c r="D1541" s="120">
        <f>_xll.xlShmInterpRateFwd($D$3&amp;T(CalculationTrigger2),C1541,,5,C1542)</f>
        <v>1.9615187558575026E-2</v>
      </c>
      <c r="E1541" s="260">
        <f>_xll.xlShmInterpRateFwd($E$3&amp;T(CalculationTrigger2),C1541,,5,C1542)</f>
        <v>1.9570454014113958E-2</v>
      </c>
      <c r="F1541" s="260">
        <f>_xll.xlShmInterpRateFwd($F$3&amp;T(CalculationTrigger2),C1541,,5,C1542)</f>
        <v>1.9244661351378953E-2</v>
      </c>
      <c r="G1541" s="268">
        <f t="shared" ref="G1541:G1604" si="48">(D1541-E1541)*10000</f>
        <v>0.4473354446106817</v>
      </c>
      <c r="H1541" s="275">
        <f t="shared" ref="H1541:H1604" si="49">(E1541-F1541)*10000</f>
        <v>3.2579266273500411</v>
      </c>
      <c r="I1541" s="250"/>
      <c r="J1541" s="251"/>
      <c r="K1541" s="251"/>
      <c r="L1541" s="251"/>
    </row>
    <row r="1542" spans="2:12" x14ac:dyDescent="0.2">
      <c r="B1542" s="112" t="s">
        <v>2</v>
      </c>
      <c r="C1542" s="113">
        <f>_xll.qlCalendarAdvance("TARGET",C1541,B1542,"mf")</f>
        <v>47261</v>
      </c>
      <c r="D1542" s="120">
        <f>_xll.xlShmInterpRateFwd($D$3&amp;T(CalculationTrigger2),C1542,,5,C1543)</f>
        <v>1.9624213740064889E-2</v>
      </c>
      <c r="E1542" s="260">
        <f>_xll.xlShmInterpRateFwd($E$3&amp;T(CalculationTrigger2),C1542,,5,C1543)</f>
        <v>1.9580043871617138E-2</v>
      </c>
      <c r="F1542" s="260">
        <f>_xll.xlShmInterpRateFwd($F$3&amp;T(CalculationTrigger2),C1542,,5,C1543)</f>
        <v>1.9254166952680486E-2</v>
      </c>
      <c r="G1542" s="268">
        <f t="shared" si="48"/>
        <v>0.44169868447751365</v>
      </c>
      <c r="H1542" s="275">
        <f t="shared" si="49"/>
        <v>3.2587691893665172</v>
      </c>
      <c r="I1542" s="250"/>
      <c r="J1542" s="251"/>
      <c r="K1542" s="251"/>
      <c r="L1542" s="251"/>
    </row>
    <row r="1543" spans="2:12" x14ac:dyDescent="0.2">
      <c r="B1543" s="112" t="s">
        <v>2</v>
      </c>
      <c r="C1543" s="113">
        <f>_xll.qlCalendarAdvance("TARGET",C1542,B1543,"mf")</f>
        <v>47268</v>
      </c>
      <c r="D1543" s="120">
        <f>_xll.xlShmInterpRateFwd($D$3&amp;T(CalculationTrigger2),C1543,,5,C1544)</f>
        <v>1.9633015772242107E-2</v>
      </c>
      <c r="E1543" s="260">
        <f>_xll.xlShmInterpRateFwd($E$3&amp;T(CalculationTrigger2),C1543,,5,C1544)</f>
        <v>1.9589391493148801E-2</v>
      </c>
      <c r="F1543" s="260">
        <f>_xll.xlShmInterpRateFwd($F$3&amp;T(CalculationTrigger2),C1543,,5,C1544)</f>
        <v>1.9263430430069915E-2</v>
      </c>
      <c r="G1543" s="268">
        <f t="shared" si="48"/>
        <v>0.43624279093306545</v>
      </c>
      <c r="H1543" s="275">
        <f t="shared" si="49"/>
        <v>3.2596106307888548</v>
      </c>
      <c r="I1543" s="250"/>
      <c r="J1543" s="251"/>
      <c r="K1543" s="251"/>
      <c r="L1543" s="251"/>
    </row>
    <row r="1544" spans="2:12" x14ac:dyDescent="0.2">
      <c r="B1544" s="112" t="s">
        <v>2</v>
      </c>
      <c r="C1544" s="113">
        <f>_xll.qlCalendarAdvance("TARGET",C1543,B1544,"mf")</f>
        <v>47275</v>
      </c>
      <c r="D1544" s="120">
        <f>_xll.xlShmInterpRateFwd($D$3&amp;T(CalculationTrigger2),C1544,,5,C1545)</f>
        <v>1.9641592908599414E-2</v>
      </c>
      <c r="E1544" s="260">
        <f>_xll.xlShmInterpRateFwd($E$3&amp;T(CalculationTrigger2),C1544,,5,C1545)</f>
        <v>1.9598496001134887E-2</v>
      </c>
      <c r="F1544" s="260">
        <f>_xll.xlShmInterpRateFwd($F$3&amp;T(CalculationTrigger2),C1544,,5,C1545)</f>
        <v>1.9272450897088102E-2</v>
      </c>
      <c r="G1544" s="268">
        <f t="shared" si="48"/>
        <v>0.43096907464526546</v>
      </c>
      <c r="H1544" s="275">
        <f t="shared" si="49"/>
        <v>3.2604510404678559</v>
      </c>
      <c r="I1544" s="250"/>
      <c r="J1544" s="251"/>
      <c r="K1544" s="251"/>
      <c r="L1544" s="251"/>
    </row>
    <row r="1545" spans="2:12" x14ac:dyDescent="0.2">
      <c r="B1545" s="112" t="s">
        <v>2</v>
      </c>
      <c r="C1545" s="113">
        <f>_xll.qlCalendarAdvance("TARGET",C1544,B1545,"mf")</f>
        <v>47282</v>
      </c>
      <c r="D1545" s="120">
        <f>_xll.xlShmInterpRateFwd($D$3&amp;T(CalculationTrigger2),C1545,,5,C1546)</f>
        <v>1.9649944402674931E-2</v>
      </c>
      <c r="E1545" s="260">
        <f>_xll.xlShmInterpRateFwd($E$3&amp;T(CalculationTrigger2),C1545,,5,C1546)</f>
        <v>1.9607356517989533E-2</v>
      </c>
      <c r="F1545" s="260">
        <f>_xll.xlShmInterpRateFwd($F$3&amp;T(CalculationTrigger2),C1545,,5,C1546)</f>
        <v>1.9281227467269887E-2</v>
      </c>
      <c r="G1545" s="268">
        <f t="shared" si="48"/>
        <v>0.42587884685398036</v>
      </c>
      <c r="H1545" s="275">
        <f t="shared" si="49"/>
        <v>3.2612905071964517</v>
      </c>
      <c r="I1545" s="250"/>
      <c r="J1545" s="251"/>
      <c r="K1545" s="251"/>
      <c r="L1545" s="251"/>
    </row>
    <row r="1546" spans="2:12" x14ac:dyDescent="0.2">
      <c r="B1546" s="112" t="s">
        <v>2</v>
      </c>
      <c r="C1546" s="113">
        <f>_xll.qlCalendarAdvance("TARGET",C1545,B1546,"mf")</f>
        <v>47289</v>
      </c>
      <c r="D1546" s="120">
        <f>_xll.xlShmInterpRateFwd($D$3&amp;T(CalculationTrigger2),C1546,,5,C1547)</f>
        <v>1.9658069508000066E-2</v>
      </c>
      <c r="E1546" s="260">
        <f>_xll.xlShmInterpRateFwd($E$3&amp;T(CalculationTrigger2),C1546,,5,C1547)</f>
        <v>1.9615972166126722E-2</v>
      </c>
      <c r="F1546" s="260">
        <f>_xll.xlShmInterpRateFwd($F$3&amp;T(CalculationTrigger2),C1546,,5,C1547)</f>
        <v>1.9289759254173134E-2</v>
      </c>
      <c r="G1546" s="268">
        <f t="shared" si="48"/>
        <v>0.42097341873343491</v>
      </c>
      <c r="H1546" s="275">
        <f t="shared" si="49"/>
        <v>3.2621291195358837</v>
      </c>
      <c r="I1546" s="250"/>
      <c r="J1546" s="251"/>
      <c r="K1546" s="251"/>
      <c r="L1546" s="251"/>
    </row>
    <row r="1547" spans="2:12" x14ac:dyDescent="0.2">
      <c r="B1547" s="112" t="s">
        <v>2</v>
      </c>
      <c r="C1547" s="113">
        <f>_xll.qlCalendarAdvance("TARGET",C1546,B1547,"mf")</f>
        <v>47296</v>
      </c>
      <c r="D1547" s="120">
        <f>_xll.xlShmInterpRateFwd($D$3&amp;T(CalculationTrigger2),C1547,,5,C1548)</f>
        <v>1.9665967478076436E-2</v>
      </c>
      <c r="E1547" s="260">
        <f>_xll.xlShmInterpRateFwd($E$3&amp;T(CalculationTrigger2),C1547,,5,C1548)</f>
        <v>1.9624342067983521E-2</v>
      </c>
      <c r="F1547" s="260">
        <f>_xll.xlShmInterpRateFwd($F$3&amp;T(CalculationTrigger2),C1547,,5,C1548)</f>
        <v>1.9298045371349808E-2</v>
      </c>
      <c r="G1547" s="268">
        <f t="shared" si="48"/>
        <v>0.41625410092914483</v>
      </c>
      <c r="H1547" s="275">
        <f t="shared" si="49"/>
        <v>3.2629669663371272</v>
      </c>
      <c r="I1547" s="250"/>
      <c r="J1547" s="251"/>
      <c r="K1547" s="251"/>
      <c r="L1547" s="251"/>
    </row>
    <row r="1548" spans="2:12" x14ac:dyDescent="0.2">
      <c r="B1548" s="112" t="s">
        <v>2</v>
      </c>
      <c r="C1548" s="113">
        <f>_xll.qlCalendarAdvance("TARGET",C1547,B1548,"mf")</f>
        <v>47303</v>
      </c>
      <c r="D1548" s="120">
        <f>_xll.xlShmInterpRateFwd($D$3&amp;T(CalculationTrigger2),C1548,,5,C1549)</f>
        <v>1.9673637566439615E-2</v>
      </c>
      <c r="E1548" s="260">
        <f>_xll.xlShmInterpRateFwd($E$3&amp;T(CalculationTrigger2),C1548,,5,C1549)</f>
        <v>1.9632465345962264E-2</v>
      </c>
      <c r="F1548" s="260">
        <f>_xll.xlShmInterpRateFwd($F$3&amp;T(CalculationTrigger2),C1548,,5,C1549)</f>
        <v>1.9306084932351902E-2</v>
      </c>
      <c r="G1548" s="268">
        <f t="shared" si="48"/>
        <v>0.41172220477350696</v>
      </c>
      <c r="H1548" s="275">
        <f t="shared" si="49"/>
        <v>3.2638041361036234</v>
      </c>
      <c r="I1548" s="250"/>
      <c r="J1548" s="251"/>
      <c r="K1548" s="251"/>
      <c r="L1548" s="251"/>
    </row>
    <row r="1549" spans="2:12" x14ac:dyDescent="0.2">
      <c r="B1549" s="112" t="s">
        <v>2</v>
      </c>
      <c r="C1549" s="113">
        <f>_xll.qlCalendarAdvance("TARGET",C1548,B1549,"mf")</f>
        <v>47310</v>
      </c>
      <c r="D1549" s="120">
        <f>_xll.xlShmInterpRateFwd($D$3&amp;T(CalculationTrigger2),C1549,,5,C1550)</f>
        <v>1.9681079026630292E-2</v>
      </c>
      <c r="E1549" s="260">
        <f>_xll.xlShmInterpRateFwd($E$3&amp;T(CalculationTrigger2),C1549,,5,C1550)</f>
        <v>1.9640341122500134E-2</v>
      </c>
      <c r="F1549" s="260">
        <f>_xll.xlShmInterpRateFwd($F$3&amp;T(CalculationTrigger2),C1549,,5,C1550)</f>
        <v>1.9313877050731492E-2</v>
      </c>
      <c r="G1549" s="268">
        <f t="shared" si="48"/>
        <v>0.40737904130158653</v>
      </c>
      <c r="H1549" s="275">
        <f t="shared" si="49"/>
        <v>3.2646407176864165</v>
      </c>
      <c r="I1549" s="250"/>
      <c r="J1549" s="251"/>
      <c r="K1549" s="251"/>
      <c r="L1549" s="251"/>
    </row>
    <row r="1550" spans="2:12" x14ac:dyDescent="0.2">
      <c r="B1550" s="112" t="s">
        <v>2</v>
      </c>
      <c r="C1550" s="113">
        <f>_xll.qlCalendarAdvance("TARGET",C1549,B1550,"mf")</f>
        <v>47317</v>
      </c>
      <c r="D1550" s="120">
        <f>_xll.xlShmInterpRateFwd($D$3&amp;T(CalculationTrigger2),C1550,,5,C1551)</f>
        <v>1.9688291112171106E-2</v>
      </c>
      <c r="E1550" s="260">
        <f>_xll.xlShmInterpRateFwd($E$3&amp;T(CalculationTrigger2),C1550,,5,C1551)</f>
        <v>1.9647968520034486E-2</v>
      </c>
      <c r="F1550" s="260">
        <f>_xll.xlShmInterpRateFwd($F$3&amp;T(CalculationTrigger2),C1550,,5,C1551)</f>
        <v>1.9321420840069797E-2</v>
      </c>
      <c r="G1550" s="268">
        <f t="shared" si="48"/>
        <v>0.40322592136619873</v>
      </c>
      <c r="H1550" s="275">
        <f t="shared" si="49"/>
        <v>3.2654767996468865</v>
      </c>
      <c r="I1550" s="250"/>
      <c r="J1550" s="251"/>
      <c r="K1550" s="251"/>
      <c r="L1550" s="251"/>
    </row>
    <row r="1551" spans="2:12" x14ac:dyDescent="0.2">
      <c r="B1551" s="112" t="s">
        <v>2</v>
      </c>
      <c r="C1551" s="113">
        <f>_xll.qlCalendarAdvance("TARGET",C1550,B1551,"mf")</f>
        <v>47324</v>
      </c>
      <c r="D1551" s="120">
        <f>_xll.xlShmInterpRateFwd($D$3&amp;T(CalculationTrigger2),C1551,,5,C1552)</f>
        <v>1.9695273076595719E-2</v>
      </c>
      <c r="E1551" s="260">
        <f>_xll.xlShmInterpRateFwd($E$3&amp;T(CalculationTrigger2),C1551,,5,C1552)</f>
        <v>1.9655346660997147E-2</v>
      </c>
      <c r="F1551" s="260">
        <f>_xll.xlShmInterpRateFwd($F$3&amp;T(CalculationTrigger2),C1551,,5,C1552)</f>
        <v>1.9328715413913525E-2</v>
      </c>
      <c r="G1551" s="268">
        <f t="shared" si="48"/>
        <v>0.39926415598572074</v>
      </c>
      <c r="H1551" s="275">
        <f t="shared" si="49"/>
        <v>3.2663124708362177</v>
      </c>
      <c r="I1551" s="250"/>
      <c r="J1551" s="251"/>
      <c r="K1551" s="251"/>
      <c r="L1551" s="251"/>
    </row>
    <row r="1552" spans="2:12" x14ac:dyDescent="0.2">
      <c r="B1552" s="112" t="s">
        <v>2</v>
      </c>
      <c r="C1552" s="113">
        <f>_xll.qlCalendarAdvance("TARGET",C1551,B1552,"mf")</f>
        <v>47331</v>
      </c>
      <c r="D1552" s="120">
        <f>_xll.xlShmInterpRateFwd($D$3&amp;T(CalculationTrigger2),C1552,,5,C1553)</f>
        <v>1.970202417343726E-2</v>
      </c>
      <c r="E1552" s="260">
        <f>_xll.xlShmInterpRateFwd($E$3&amp;T(CalculationTrigger2),C1552,,5,C1553)</f>
        <v>1.9662474667814487E-2</v>
      </c>
      <c r="F1552" s="260">
        <f>_xll.xlShmInterpRateFwd($F$3&amp;T(CalculationTrigger2),C1552,,5,C1553)</f>
        <v>1.9335759885827117E-2</v>
      </c>
      <c r="G1552" s="268">
        <f t="shared" si="48"/>
        <v>0.39549505622772652</v>
      </c>
      <c r="H1552" s="275">
        <f t="shared" si="49"/>
        <v>3.2671478198736947</v>
      </c>
      <c r="I1552" s="250"/>
      <c r="J1552" s="251"/>
      <c r="K1552" s="251"/>
      <c r="L1552" s="251"/>
    </row>
    <row r="1553" spans="2:12" x14ac:dyDescent="0.2">
      <c r="B1553" s="112" t="s">
        <v>2</v>
      </c>
      <c r="C1553" s="113">
        <f>_xll.qlCalendarAdvance("TARGET",C1552,B1553,"mf")</f>
        <v>47338</v>
      </c>
      <c r="D1553" s="120">
        <f>_xll.xlShmInterpRateFwd($D$3&amp;T(CalculationTrigger2),C1553,,5,C1554)</f>
        <v>1.9708543656257398E-2</v>
      </c>
      <c r="E1553" s="260">
        <f>_xll.xlShmInterpRateFwd($E$3&amp;T(CalculationTrigger2),C1553,,5,C1554)</f>
        <v>1.9669351662942276E-2</v>
      </c>
      <c r="F1553" s="260">
        <f>_xll.xlShmInterpRateFwd($F$3&amp;T(CalculationTrigger2),C1553,,5,C1554)</f>
        <v>1.9342553369398611E-2</v>
      </c>
      <c r="G1553" s="268">
        <f t="shared" si="48"/>
        <v>0.39191993315122048</v>
      </c>
      <c r="H1553" s="275">
        <f t="shared" si="49"/>
        <v>3.2679829354366472</v>
      </c>
      <c r="I1553" s="250"/>
      <c r="J1553" s="251"/>
      <c r="K1553" s="251"/>
      <c r="L1553" s="251"/>
    </row>
    <row r="1554" spans="2:12" x14ac:dyDescent="0.2">
      <c r="B1554" s="112" t="s">
        <v>2</v>
      </c>
      <c r="C1554" s="113">
        <f>_xll.qlCalendarAdvance("TARGET",C1553,B1554,"mf")</f>
        <v>47345</v>
      </c>
      <c r="D1554" s="120">
        <f>_xll.xlShmInterpRateFwd($D$3&amp;T(CalculationTrigger2),C1554,,5,C1555)</f>
        <v>1.9714830778576845E-2</v>
      </c>
      <c r="E1554" s="260">
        <f>_xll.xlShmInterpRateFwd($E$3&amp;T(CalculationTrigger2),C1554,,5,C1555)</f>
        <v>1.9675976768807831E-2</v>
      </c>
      <c r="F1554" s="260">
        <f>_xll.xlShmInterpRateFwd($F$3&amp;T(CalculationTrigger2),C1554,,5,C1555)</f>
        <v>1.9349094978187587E-2</v>
      </c>
      <c r="G1554" s="268">
        <f t="shared" si="48"/>
        <v>0.38854009769013348</v>
      </c>
      <c r="H1554" s="275">
        <f t="shared" si="49"/>
        <v>3.2688179062024396</v>
      </c>
      <c r="I1554" s="250"/>
      <c r="J1554" s="251"/>
      <c r="K1554" s="251"/>
      <c r="L1554" s="251"/>
    </row>
    <row r="1555" spans="2:12" x14ac:dyDescent="0.2">
      <c r="B1555" s="112" t="s">
        <v>2</v>
      </c>
      <c r="C1555" s="113">
        <f>_xll.qlCalendarAdvance("TARGET",C1554,B1555,"mf")</f>
        <v>47352</v>
      </c>
      <c r="D1555" s="120">
        <f>_xll.xlShmInterpRateFwd($D$3&amp;T(CalculationTrigger2),C1555,,5,C1556)</f>
        <v>1.972088479394498E-2</v>
      </c>
      <c r="E1555" s="260">
        <f>_xll.xlShmInterpRateFwd($E$3&amp;T(CalculationTrigger2),C1555,,5,C1556)</f>
        <v>1.9682349107873819E-2</v>
      </c>
      <c r="F1555" s="260">
        <f>_xll.xlShmInterpRateFwd($F$3&amp;T(CalculationTrigger2),C1555,,5,C1556)</f>
        <v>1.9355383825777398E-2</v>
      </c>
      <c r="G1555" s="268">
        <f t="shared" si="48"/>
        <v>0.38535686071160952</v>
      </c>
      <c r="H1555" s="275">
        <f t="shared" si="49"/>
        <v>3.2696528209642111</v>
      </c>
      <c r="I1555" s="250"/>
      <c r="J1555" s="251"/>
      <c r="K1555" s="251"/>
      <c r="L1555" s="251"/>
    </row>
    <row r="1556" spans="2:12" x14ac:dyDescent="0.2">
      <c r="B1556" s="112" t="s">
        <v>2</v>
      </c>
      <c r="C1556" s="113">
        <f>_xll.qlCalendarAdvance("TARGET",C1555,B1556,"mf")</f>
        <v>47359</v>
      </c>
      <c r="D1556" s="120">
        <f>_xll.xlShmInterpRateFwd($D$3&amp;T(CalculationTrigger2),C1556,,5,C1557)</f>
        <v>1.9726704955922512E-2</v>
      </c>
      <c r="E1556" s="260">
        <f>_xll.xlShmInterpRateFwd($E$3&amp;T(CalculationTrigger2),C1556,,5,C1557)</f>
        <v>1.9688467802563038E-2</v>
      </c>
      <c r="F1556" s="260">
        <f>_xll.xlShmInterpRateFwd($F$3&amp;T(CalculationTrigger2),C1556,,5,C1557)</f>
        <v>1.93614190257347E-2</v>
      </c>
      <c r="G1556" s="268">
        <f t="shared" si="48"/>
        <v>0.38237153359474418</v>
      </c>
      <c r="H1556" s="275">
        <f t="shared" si="49"/>
        <v>3.2704877682833771</v>
      </c>
      <c r="I1556" s="250"/>
      <c r="J1556" s="251"/>
      <c r="K1556" s="251"/>
      <c r="L1556" s="251"/>
    </row>
    <row r="1557" spans="2:12" x14ac:dyDescent="0.2">
      <c r="B1557" s="112" t="s">
        <v>2</v>
      </c>
      <c r="C1557" s="113">
        <f>_xll.qlCalendarAdvance("TARGET",C1556,B1557,"mf")</f>
        <v>47366</v>
      </c>
      <c r="D1557" s="120">
        <f>_xll.xlShmInterpRateFwd($D$3&amp;T(CalculationTrigger2),C1557,,5,C1558)</f>
        <v>1.9732290518058384E-2</v>
      </c>
      <c r="E1557" s="260">
        <f>_xll.xlShmInterpRateFwd($E$3&amp;T(CalculationTrigger2),C1557,,5,C1558)</f>
        <v>1.969433197536857E-2</v>
      </c>
      <c r="F1557" s="260">
        <f>_xll.xlShmInterpRateFwd($F$3&amp;T(CalculationTrigger2),C1557,,5,C1558)</f>
        <v>1.9367199691667478E-2</v>
      </c>
      <c r="G1557" s="268">
        <f t="shared" si="48"/>
        <v>0.37958542689814356</v>
      </c>
      <c r="H1557" s="275">
        <f t="shared" si="49"/>
        <v>3.2713228370109122</v>
      </c>
      <c r="I1557" s="250"/>
      <c r="J1557" s="251"/>
      <c r="K1557" s="251"/>
      <c r="L1557" s="251"/>
    </row>
    <row r="1558" spans="2:12" x14ac:dyDescent="0.2">
      <c r="B1558" s="112" t="s">
        <v>2</v>
      </c>
      <c r="C1558" s="113">
        <f>_xll.qlCalendarAdvance("TARGET",C1557,B1558,"mf")</f>
        <v>47373</v>
      </c>
      <c r="D1558" s="120">
        <f>_xll.xlShmInterpRateFwd($D$3&amp;T(CalculationTrigger2),C1558,,5,C1559)</f>
        <v>1.9737640733889835E-2</v>
      </c>
      <c r="E1558" s="260">
        <f>_xll.xlShmInterpRateFwd($E$3&amp;T(CalculationTrigger2),C1558,,5,C1559)</f>
        <v>1.969994074872063E-2</v>
      </c>
      <c r="F1558" s="260">
        <f>_xll.xlShmInterpRateFwd($F$3&amp;T(CalculationTrigger2),C1558,,5,C1559)</f>
        <v>1.9372724937132421E-2</v>
      </c>
      <c r="G1558" s="268">
        <f t="shared" si="48"/>
        <v>0.37699985169205308</v>
      </c>
      <c r="H1558" s="275">
        <f t="shared" si="49"/>
        <v>3.2721581158820858</v>
      </c>
      <c r="I1558" s="250"/>
      <c r="J1558" s="251"/>
      <c r="K1558" s="251"/>
      <c r="L1558" s="251"/>
    </row>
    <row r="1559" spans="2:12" x14ac:dyDescent="0.2">
      <c r="B1559" s="112" t="s">
        <v>2</v>
      </c>
      <c r="C1559" s="113">
        <f>_xll.qlCalendarAdvance("TARGET",C1558,B1559,"mf")</f>
        <v>47380</v>
      </c>
      <c r="D1559" s="120">
        <f>_xll.xlShmInterpRateFwd($D$3&amp;T(CalculationTrigger2),C1559,,5,C1560)</f>
        <v>1.9742754856994602E-2</v>
      </c>
      <c r="E1559" s="260">
        <f>_xll.xlShmInterpRateFwd($E$3&amp;T(CalculationTrigger2),C1559,,5,C1560)</f>
        <v>1.9705293245067739E-2</v>
      </c>
      <c r="F1559" s="260">
        <f>_xll.xlShmInterpRateFwd($F$3&amp;T(CalculationTrigger2),C1559,,5,C1560)</f>
        <v>1.9377993875750898E-2</v>
      </c>
      <c r="G1559" s="268">
        <f t="shared" si="48"/>
        <v>0.37461611926862398</v>
      </c>
      <c r="H1559" s="275">
        <f t="shared" si="49"/>
        <v>3.2729936931684063</v>
      </c>
      <c r="I1559" s="250"/>
      <c r="J1559" s="251"/>
      <c r="K1559" s="251"/>
      <c r="L1559" s="251"/>
    </row>
    <row r="1560" spans="2:12" x14ac:dyDescent="0.2">
      <c r="B1560" s="112" t="s">
        <v>2</v>
      </c>
      <c r="C1560" s="113">
        <f>_xll.qlCalendarAdvance("TARGET",C1559,B1560,"mf")</f>
        <v>47387</v>
      </c>
      <c r="D1560" s="120">
        <f>_xll.xlShmInterpRateFwd($D$3&amp;T(CalculationTrigger2),C1560,,5,C1561)</f>
        <v>1.9747632140915697E-2</v>
      </c>
      <c r="E1560" s="260">
        <f>_xll.xlShmInterpRateFwd($E$3&amp;T(CalculationTrigger2),C1560,,5,C1561)</f>
        <v>1.9710388586900007E-2</v>
      </c>
      <c r="F1560" s="260">
        <f>_xll.xlShmInterpRateFwd($F$3&amp;T(CalculationTrigger2),C1560,,5,C1561)</f>
        <v>1.9383005621081584E-2</v>
      </c>
      <c r="G1560" s="268">
        <f t="shared" si="48"/>
        <v>0.37243554015690267</v>
      </c>
      <c r="H1560" s="275">
        <f t="shared" si="49"/>
        <v>3.2738296581842281</v>
      </c>
      <c r="I1560" s="250"/>
      <c r="J1560" s="251"/>
      <c r="K1560" s="251"/>
      <c r="L1560" s="251"/>
    </row>
    <row r="1561" spans="2:12" x14ac:dyDescent="0.2">
      <c r="B1561" s="112" t="s">
        <v>2</v>
      </c>
      <c r="C1561" s="113">
        <f>_xll.qlCalendarAdvance("TARGET",C1560,B1561,"mf")</f>
        <v>47394</v>
      </c>
      <c r="D1561" s="120">
        <f>_xll.xlShmInterpRateFwd($D$3&amp;T(CalculationTrigger2),C1561,,5,C1562)</f>
        <v>1.9752271839230968E-2</v>
      </c>
      <c r="E1561" s="260">
        <f>_xll.xlShmInterpRateFwd($E$3&amp;T(CalculationTrigger2),C1561,,5,C1562)</f>
        <v>1.9715225896662296E-2</v>
      </c>
      <c r="F1561" s="260">
        <f>_xll.xlShmInterpRateFwd($F$3&amp;T(CalculationTrigger2),C1561,,5,C1562)</f>
        <v>1.9387759286747977E-2</v>
      </c>
      <c r="G1561" s="268">
        <f t="shared" si="48"/>
        <v>0.37045942568671858</v>
      </c>
      <c r="H1561" s="275">
        <f t="shared" si="49"/>
        <v>3.2746660991431891</v>
      </c>
      <c r="I1561" s="250"/>
      <c r="J1561" s="251"/>
      <c r="K1561" s="251"/>
      <c r="L1561" s="251"/>
    </row>
    <row r="1562" spans="2:12" x14ac:dyDescent="0.2">
      <c r="B1562" s="112" t="s">
        <v>2</v>
      </c>
      <c r="C1562" s="113">
        <f>_xll.qlCalendarAdvance("TARGET",C1561,B1562,"mf")</f>
        <v>47401</v>
      </c>
      <c r="D1562" s="120">
        <f>_xll.xlShmInterpRateFwd($D$3&amp;T(CalculationTrigger2),C1562,,5,C1563)</f>
        <v>1.9756673205501035E-2</v>
      </c>
      <c r="E1562" s="260">
        <f>_xll.xlShmInterpRateFwd($E$3&amp;T(CalculationTrigger2),C1562,,5,C1563)</f>
        <v>1.9719804296847016E-2</v>
      </c>
      <c r="F1562" s="260">
        <f>_xll.xlShmInterpRateFwd($F$3&amp;T(CalculationTrigger2),C1562,,5,C1563)</f>
        <v>1.9392253986340043E-2</v>
      </c>
      <c r="G1562" s="268">
        <f t="shared" si="48"/>
        <v>0.36868908654019011</v>
      </c>
      <c r="H1562" s="275">
        <f t="shared" si="49"/>
        <v>3.2755031050697365</v>
      </c>
      <c r="I1562" s="250"/>
      <c r="J1562" s="251"/>
      <c r="K1562" s="251"/>
      <c r="L1562" s="251"/>
    </row>
    <row r="1563" spans="2:12" x14ac:dyDescent="0.2">
      <c r="B1563" s="112" t="s">
        <v>2</v>
      </c>
      <c r="C1563" s="113">
        <f>_xll.qlCalendarAdvance("TARGET",C1562,B1563,"mf")</f>
        <v>47408</v>
      </c>
      <c r="D1563" s="120">
        <f>_xll.xlShmInterpRateFwd($D$3&amp;T(CalculationTrigger2),C1563,,5,C1564)</f>
        <v>1.9760835493286749E-2</v>
      </c>
      <c r="E1563" s="260">
        <f>_xll.xlShmInterpRateFwd($E$3&amp;T(CalculationTrigger2),C1563,,5,C1564)</f>
        <v>1.9724122909901526E-2</v>
      </c>
      <c r="F1563" s="260">
        <f>_xll.xlShmInterpRateFwd($F$3&amp;T(CalculationTrigger2),C1563,,5,C1564)</f>
        <v>1.9396488833460606E-2</v>
      </c>
      <c r="G1563" s="268">
        <f t="shared" si="48"/>
        <v>0.36712583385223319</v>
      </c>
      <c r="H1563" s="275">
        <f t="shared" si="49"/>
        <v>3.2763407644091984</v>
      </c>
      <c r="I1563" s="250"/>
      <c r="J1563" s="251"/>
      <c r="K1563" s="251"/>
      <c r="L1563" s="251"/>
    </row>
    <row r="1564" spans="2:12" x14ac:dyDescent="0.2">
      <c r="B1564" s="112" t="s">
        <v>2</v>
      </c>
      <c r="C1564" s="113">
        <f>_xll.qlCalendarAdvance("TARGET",C1563,B1564,"mf")</f>
        <v>47415</v>
      </c>
      <c r="D1564" s="120">
        <f>_xll.xlShmInterpRateFwd($D$3&amp;T(CalculationTrigger2),C1564,,5,C1565)</f>
        <v>1.9764757956172427E-2</v>
      </c>
      <c r="E1564" s="260">
        <f>_xll.xlShmInterpRateFwd($E$3&amp;T(CalculationTrigger2),C1564,,5,C1565)</f>
        <v>1.9728180858320878E-2</v>
      </c>
      <c r="F1564" s="260">
        <f>_xll.xlShmInterpRateFwd($F$3&amp;T(CalculationTrigger2),C1564,,5,C1565)</f>
        <v>1.9400462941719689E-2</v>
      </c>
      <c r="G1564" s="268">
        <f t="shared" si="48"/>
        <v>0.36577097851549223</v>
      </c>
      <c r="H1564" s="275">
        <f t="shared" si="49"/>
        <v>3.2771791660118899</v>
      </c>
      <c r="I1564" s="250"/>
      <c r="J1564" s="251"/>
      <c r="K1564" s="251"/>
      <c r="L1564" s="251"/>
    </row>
    <row r="1565" spans="2:12" x14ac:dyDescent="0.2">
      <c r="B1565" s="112" t="s">
        <v>2</v>
      </c>
      <c r="C1565" s="113">
        <f>_xll.qlCalendarAdvance("TARGET",C1564,B1565,"mf")</f>
        <v>47422</v>
      </c>
      <c r="D1565" s="120">
        <f>_xll.xlShmInterpRateFwd($D$3&amp;T(CalculationTrigger2),C1565,,5,C1566)</f>
        <v>1.9768439847719563E-2</v>
      </c>
      <c r="E1565" s="260">
        <f>_xll.xlShmInterpRateFwd($E$3&amp;T(CalculationTrigger2),C1565,,5,C1566)</f>
        <v>1.9731977264584227E-2</v>
      </c>
      <c r="F1565" s="260">
        <f>_xll.xlShmInterpRateFwd($F$3&amp;T(CalculationTrigger2),C1565,,5,C1566)</f>
        <v>1.9404175424734545E-2</v>
      </c>
      <c r="G1565" s="268">
        <f t="shared" si="48"/>
        <v>0.36462583135336152</v>
      </c>
      <c r="H1565" s="275">
        <f t="shared" si="49"/>
        <v>3.2780183984968194</v>
      </c>
      <c r="I1565" s="250"/>
      <c r="J1565" s="251"/>
      <c r="K1565" s="251"/>
      <c r="L1565" s="251"/>
    </row>
    <row r="1566" spans="2:12" x14ac:dyDescent="0.2">
      <c r="B1566" s="112" t="s">
        <v>2</v>
      </c>
      <c r="C1566" s="113">
        <f>_xll.qlCalendarAdvance("TARGET",C1565,B1566,"mf")</f>
        <v>47429</v>
      </c>
      <c r="D1566" s="120">
        <f>_xll.xlShmInterpRateFwd($D$3&amp;T(CalculationTrigger2),C1566,,5,C1567)</f>
        <v>1.9771880421524845E-2</v>
      </c>
      <c r="E1566" s="260">
        <f>_xll.xlShmInterpRateFwd($E$3&amp;T(CalculationTrigger2),C1566,,5,C1567)</f>
        <v>1.9735511251166467E-2</v>
      </c>
      <c r="F1566" s="260">
        <f>_xll.xlShmInterpRateFwd($F$3&amp;T(CalculationTrigger2),C1566,,5,C1567)</f>
        <v>1.9407625396106638E-2</v>
      </c>
      <c r="G1566" s="268">
        <f t="shared" si="48"/>
        <v>0.36369170358378083</v>
      </c>
      <c r="H1566" s="275">
        <f t="shared" si="49"/>
        <v>3.2788585505982848</v>
      </c>
      <c r="I1566" s="250"/>
      <c r="J1566" s="251"/>
      <c r="K1566" s="251"/>
      <c r="L1566" s="251"/>
    </row>
    <row r="1567" spans="2:12" x14ac:dyDescent="0.2">
      <c r="B1567" s="112" t="s">
        <v>2</v>
      </c>
      <c r="C1567" s="113">
        <f>_xll.qlCalendarAdvance("TARGET",C1566,B1567,"mf")</f>
        <v>47436</v>
      </c>
      <c r="D1567" s="120">
        <f>_xll.xlShmInterpRateFwd($D$3&amp;T(CalculationTrigger2),C1567,,5,C1568)</f>
        <v>1.97750789311507E-2</v>
      </c>
      <c r="E1567" s="260">
        <f>_xll.xlShmInterpRateFwd($E$3&amp;T(CalculationTrigger2),C1567,,5,C1568)</f>
        <v>1.9738781940561504E-2</v>
      </c>
      <c r="F1567" s="260">
        <f>_xll.xlShmInterpRateFwd($F$3&amp;T(CalculationTrigger2),C1567,,5,C1568)</f>
        <v>1.9410811969462222E-2</v>
      </c>
      <c r="G1567" s="268">
        <f t="shared" si="48"/>
        <v>0.36296990589195638</v>
      </c>
      <c r="H1567" s="275">
        <f t="shared" si="49"/>
        <v>3.2796997109928174</v>
      </c>
      <c r="I1567" s="250"/>
      <c r="J1567" s="251"/>
      <c r="K1567" s="251"/>
      <c r="L1567" s="251"/>
    </row>
    <row r="1568" spans="2:12" x14ac:dyDescent="0.2">
      <c r="B1568" s="112" t="s">
        <v>2</v>
      </c>
      <c r="C1568" s="113">
        <f>_xll.qlCalendarAdvance("TARGET",C1567,B1568,"mf")</f>
        <v>47443</v>
      </c>
      <c r="D1568" s="120">
        <f>_xll.xlShmInterpRateFwd($D$3&amp;T(CalculationTrigger2),C1568,,5,C1569)</f>
        <v>1.9778034630194872E-2</v>
      </c>
      <c r="E1568" s="260">
        <f>_xll.xlShmInterpRateFwd($E$3&amp;T(CalculationTrigger2),C1568,,5,C1569)</f>
        <v>1.9741788455253394E-2</v>
      </c>
      <c r="F1568" s="260">
        <f>_xll.xlShmInterpRateFwd($F$3&amp;T(CalculationTrigger2),C1568,,5,C1569)</f>
        <v>1.9413734258417727E-2</v>
      </c>
      <c r="G1568" s="268">
        <f t="shared" si="48"/>
        <v>0.36246174941478165</v>
      </c>
      <c r="H1568" s="275">
        <f t="shared" si="49"/>
        <v>3.2805419683566708</v>
      </c>
      <c r="I1568" s="250"/>
      <c r="J1568" s="251"/>
      <c r="K1568" s="251"/>
      <c r="L1568" s="251"/>
    </row>
    <row r="1569" spans="2:12" x14ac:dyDescent="0.2">
      <c r="B1569" s="112" t="s">
        <v>2</v>
      </c>
      <c r="C1569" s="113">
        <f>_xll.qlCalendarAdvance("TARGET",C1568,B1569,"mf")</f>
        <v>47450</v>
      </c>
      <c r="D1569" s="120">
        <f>_xll.xlShmInterpRateFwd($D$3&amp;T(CalculationTrigger2),C1569,,5,C1570)</f>
        <v>1.9780746772244173E-2</v>
      </c>
      <c r="E1569" s="260">
        <f>_xll.xlShmInterpRateFwd($E$3&amp;T(CalculationTrigger2),C1569,,5,C1570)</f>
        <v>1.9744529917756961E-2</v>
      </c>
      <c r="F1569" s="260">
        <f>_xll.xlShmInterpRateFwd($F$3&amp;T(CalculationTrigger2),C1569,,5,C1570)</f>
        <v>1.9416391376614554E-2</v>
      </c>
      <c r="G1569" s="268">
        <f t="shared" si="48"/>
        <v>0.36216854487212263</v>
      </c>
      <c r="H1569" s="275">
        <f t="shared" si="49"/>
        <v>3.2813854114240733</v>
      </c>
      <c r="I1569" s="250"/>
      <c r="J1569" s="251"/>
      <c r="K1569" s="251"/>
      <c r="L1569" s="251"/>
    </row>
    <row r="1570" spans="2:12" x14ac:dyDescent="0.2">
      <c r="B1570" s="112" t="s">
        <v>2</v>
      </c>
      <c r="C1570" s="113">
        <f>_xll.qlCalendarAdvance("TARGET",C1569,B1570,"mf")</f>
        <v>47457</v>
      </c>
      <c r="D1570" s="120">
        <f>_xll.xlShmInterpRateFwd($D$3&amp;T(CalculationTrigger2),C1570,,5,C1571)</f>
        <v>1.9783214610874511E-2</v>
      </c>
      <c r="E1570" s="260">
        <f>_xll.xlShmInterpRateFwd($E$3&amp;T(CalculationTrigger2),C1570,,5,C1571)</f>
        <v>1.9747005450554175E-2</v>
      </c>
      <c r="F1570" s="260">
        <f>_xll.xlShmInterpRateFwd($F$3&amp;T(CalculationTrigger2),C1570,,5,C1571)</f>
        <v>1.9418782437655498E-2</v>
      </c>
      <c r="G1570" s="268">
        <f t="shared" si="48"/>
        <v>0.3620916032033572</v>
      </c>
      <c r="H1570" s="275">
        <f t="shared" si="49"/>
        <v>3.2822301289867766</v>
      </c>
      <c r="I1570" s="250"/>
      <c r="J1570" s="251"/>
      <c r="K1570" s="251"/>
      <c r="L1570" s="251"/>
    </row>
    <row r="1571" spans="2:12" x14ac:dyDescent="0.2">
      <c r="B1571" s="112" t="s">
        <v>2</v>
      </c>
      <c r="C1571" s="113">
        <f>_xll.qlCalendarAdvance("TARGET",C1570,B1571,"mf")</f>
        <v>47464</v>
      </c>
      <c r="D1571" s="120">
        <f>_xll.xlShmInterpRateFwd($D$3&amp;T(CalculationTrigger2),C1571,,5,C1572)</f>
        <v>1.9785437399691557E-2</v>
      </c>
      <c r="E1571" s="260">
        <f>_xll.xlShmInterpRateFwd($E$3&amp;T(CalculationTrigger2),C1571,,5,C1572)</f>
        <v>1.9749214176163748E-2</v>
      </c>
      <c r="F1571" s="260">
        <f>_xll.xlShmInterpRateFwd($F$3&amp;T(CalculationTrigger2),C1571,,5,C1572)</f>
        <v>1.942090655519747E-2</v>
      </c>
      <c r="G1571" s="268">
        <f t="shared" si="48"/>
        <v>0.36223223527809267</v>
      </c>
      <c r="H1571" s="275">
        <f t="shared" si="49"/>
        <v>3.283076209662783</v>
      </c>
      <c r="I1571" s="250"/>
      <c r="J1571" s="251"/>
      <c r="K1571" s="251"/>
      <c r="L1571" s="251"/>
    </row>
    <row r="1572" spans="2:12" x14ac:dyDescent="0.2">
      <c r="B1572" s="112" t="s">
        <v>2</v>
      </c>
      <c r="C1572" s="113">
        <f>_xll.qlCalendarAdvance("TARGET",C1571,B1572,"mf")</f>
        <v>47471</v>
      </c>
      <c r="D1572" s="120">
        <f>_xll.xlShmInterpRateFwd($D$3&amp;T(CalculationTrigger2),C1572,,5,C1573)</f>
        <v>1.9788079342926854E-2</v>
      </c>
      <c r="E1572" s="260">
        <f>_xll.xlShmInterpRateFwd($E$3&amp;T(CalculationTrigger2),C1572,,5,C1573)</f>
        <v>1.975181451392009E-2</v>
      </c>
      <c r="F1572" s="260">
        <f>_xll.xlShmInterpRateFwd($F$3&amp;T(CalculationTrigger2),C1572,,5,C1573)</f>
        <v>1.9423398458079E-2</v>
      </c>
      <c r="G1572" s="268">
        <f t="shared" si="48"/>
        <v>0.36264829006763671</v>
      </c>
      <c r="H1572" s="275">
        <f t="shared" si="49"/>
        <v>3.2841605584109019</v>
      </c>
      <c r="I1572" s="250"/>
      <c r="J1572" s="251"/>
      <c r="K1572" s="251"/>
      <c r="L1572" s="251"/>
    </row>
    <row r="1573" spans="2:12" x14ac:dyDescent="0.2">
      <c r="B1573" s="112" t="s">
        <v>2</v>
      </c>
      <c r="C1573" s="113">
        <f>_xll.qlCalendarAdvance("TARGET",C1572,B1573,"mf")</f>
        <v>47479</v>
      </c>
      <c r="D1573" s="120">
        <f>_xll.xlShmInterpRateFwd($D$3&amp;T(CalculationTrigger2),C1573,,5,C1574)</f>
        <v>1.9789371879977636E-2</v>
      </c>
      <c r="E1573" s="260">
        <f>_xll.xlShmInterpRateFwd($E$3&amp;T(CalculationTrigger2),C1573,,5,C1574)</f>
        <v>1.9753044646724078E-2</v>
      </c>
      <c r="F1573" s="260">
        <f>_xll.xlShmInterpRateFwd($F$3&amp;T(CalculationTrigger2),C1573,,5,C1574)</f>
        <v>1.9424555222537269E-2</v>
      </c>
      <c r="G1573" s="268">
        <f t="shared" si="48"/>
        <v>0.36327233253558022</v>
      </c>
      <c r="H1573" s="275">
        <f t="shared" si="49"/>
        <v>3.2848942418680847</v>
      </c>
      <c r="I1573" s="250"/>
      <c r="J1573" s="251"/>
      <c r="K1573" s="251"/>
      <c r="L1573" s="251"/>
    </row>
    <row r="1574" spans="2:12" x14ac:dyDescent="0.2">
      <c r="B1574" s="112" t="s">
        <v>2</v>
      </c>
      <c r="C1574" s="113">
        <f>_xll.qlCalendarAdvance("TARGET",C1573,B1574,"mf")</f>
        <v>47486</v>
      </c>
      <c r="D1574" s="120">
        <f>_xll.xlShmInterpRateFwd($D$3&amp;T(CalculationTrigger2),C1574,,5,C1575)</f>
        <v>1.9790819653022033E-2</v>
      </c>
      <c r="E1574" s="260">
        <f>_xll.xlShmInterpRateFwd($E$3&amp;T(CalculationTrigger2),C1574,,5,C1575)</f>
        <v>1.9754409122778413E-2</v>
      </c>
      <c r="F1574" s="260">
        <f>_xll.xlShmInterpRateFwd($F$3&amp;T(CalculationTrigger2),C1574,,5,C1575)</f>
        <v>1.9425834604392331E-2</v>
      </c>
      <c r="G1574" s="268">
        <f t="shared" si="48"/>
        <v>0.36410530243620454</v>
      </c>
      <c r="H1574" s="275">
        <f t="shared" si="49"/>
        <v>3.285745183860822</v>
      </c>
      <c r="I1574" s="250"/>
      <c r="J1574" s="251"/>
      <c r="K1574" s="251"/>
      <c r="L1574" s="251"/>
    </row>
    <row r="1575" spans="2:12" x14ac:dyDescent="0.2">
      <c r="B1575" s="112" t="s">
        <v>2</v>
      </c>
      <c r="C1575" s="113">
        <f>_xll.qlCalendarAdvance("TARGET",C1574,B1575,"mf")</f>
        <v>47493</v>
      </c>
      <c r="D1575" s="120">
        <f>_xll.xlShmInterpRateFwd($D$3&amp;T(CalculationTrigger2),C1575,,5,C1576)</f>
        <v>1.9792019284040074E-2</v>
      </c>
      <c r="E1575" s="260">
        <f>_xll.xlShmInterpRateFwd($E$3&amp;T(CalculationTrigger2),C1575,,5,C1576)</f>
        <v>1.9755503156332035E-2</v>
      </c>
      <c r="F1575" s="260">
        <f>_xll.xlShmInterpRateFwd($F$3&amp;T(CalculationTrigger2),C1575,,5,C1576)</f>
        <v>1.9426843370698395E-2</v>
      </c>
      <c r="G1575" s="268">
        <f t="shared" si="48"/>
        <v>0.36516127708038915</v>
      </c>
      <c r="H1575" s="275">
        <f t="shared" si="49"/>
        <v>3.2865978563364</v>
      </c>
      <c r="I1575" s="250"/>
      <c r="J1575" s="251"/>
      <c r="K1575" s="251"/>
      <c r="L1575" s="251"/>
    </row>
    <row r="1576" spans="2:12" x14ac:dyDescent="0.2">
      <c r="B1576" s="112" t="s">
        <v>2</v>
      </c>
      <c r="C1576" s="113">
        <f>_xll.qlCalendarAdvance("TARGET",C1575,B1576,"mf")</f>
        <v>47500</v>
      </c>
      <c r="D1576" s="120">
        <f>_xll.xlShmInterpRateFwd($D$3&amp;T(CalculationTrigger2),C1576,,5,C1577)</f>
        <v>1.979297002663755E-2</v>
      </c>
      <c r="E1576" s="260">
        <f>_xll.xlShmInterpRateFwd($E$3&amp;T(CalculationTrigger2),C1576,,5,C1577)</f>
        <v>1.9756325869921942E-2</v>
      </c>
      <c r="F1576" s="260">
        <f>_xll.xlShmInterpRateFwd($F$3&amp;T(CalculationTrigger2),C1576,,5,C1577)</f>
        <v>1.9427580635096003E-2</v>
      </c>
      <c r="G1576" s="268">
        <f t="shared" si="48"/>
        <v>0.36644156715608112</v>
      </c>
      <c r="H1576" s="275">
        <f t="shared" si="49"/>
        <v>3.2874523482593827</v>
      </c>
      <c r="I1576" s="250"/>
      <c r="J1576" s="251"/>
      <c r="K1576" s="251"/>
      <c r="L1576" s="251"/>
    </row>
    <row r="1577" spans="2:12" x14ac:dyDescent="0.2">
      <c r="B1577" s="112" t="s">
        <v>2</v>
      </c>
      <c r="C1577" s="113">
        <f>_xll.qlCalendarAdvance("TARGET",C1576,B1577,"mf")</f>
        <v>47507</v>
      </c>
      <c r="D1577" s="120">
        <f>_xll.xlShmInterpRateFwd($D$3&amp;T(CalculationTrigger2),C1577,,5,C1578)</f>
        <v>1.979367113442726E-2</v>
      </c>
      <c r="E1577" s="260">
        <f>_xll.xlShmInterpRateFwd($E$3&amp;T(CalculationTrigger2),C1577,,5,C1578)</f>
        <v>1.9756876386047117E-2</v>
      </c>
      <c r="F1577" s="260">
        <f>_xll.xlShmInterpRateFwd($F$3&amp;T(CalculationTrigger2),C1577,,5,C1578)</f>
        <v>1.9428045511257225E-2</v>
      </c>
      <c r="G1577" s="268">
        <f t="shared" si="48"/>
        <v>0.36794748380142295</v>
      </c>
      <c r="H1577" s="275">
        <f t="shared" si="49"/>
        <v>3.2883087478989199</v>
      </c>
      <c r="I1577" s="250"/>
      <c r="J1577" s="251"/>
      <c r="K1577" s="251"/>
      <c r="L1577" s="251"/>
    </row>
    <row r="1578" spans="2:12" x14ac:dyDescent="0.2">
      <c r="B1578" s="112" t="s">
        <v>2</v>
      </c>
      <c r="C1578" s="113">
        <f>_xll.qlCalendarAdvance("TARGET",C1577,B1578,"mf")</f>
        <v>47514</v>
      </c>
      <c r="D1578" s="120">
        <f>_xll.xlShmInterpRateFwd($D$3&amp;T(CalculationTrigger2),C1578,,5,C1579)</f>
        <v>1.9794121861034866E-2</v>
      </c>
      <c r="E1578" s="260">
        <f>_xll.xlShmInterpRateFwd($E$3&amp;T(CalculationTrigger2),C1578,,5,C1579)</f>
        <v>1.9757153827278707E-2</v>
      </c>
      <c r="F1578" s="260">
        <f>_xll.xlShmInterpRateFwd($F$3&amp;T(CalculationTrigger2),C1578,,5,C1579)</f>
        <v>1.9428237112839412E-2</v>
      </c>
      <c r="G1578" s="268">
        <f t="shared" si="48"/>
        <v>0.36968033756159396</v>
      </c>
      <c r="H1578" s="275">
        <f t="shared" si="49"/>
        <v>3.2891671443929447</v>
      </c>
      <c r="I1578" s="250"/>
      <c r="J1578" s="251"/>
      <c r="K1578" s="251"/>
      <c r="L1578" s="251"/>
    </row>
    <row r="1579" spans="2:12" x14ac:dyDescent="0.2">
      <c r="B1579" s="112" t="s">
        <v>2</v>
      </c>
      <c r="C1579" s="113">
        <f>_xll.qlCalendarAdvance("TARGET",C1578,B1579,"mf")</f>
        <v>47521</v>
      </c>
      <c r="D1579" s="120">
        <f>_xll.xlShmInterpRateFwd($D$3&amp;T(CalculationTrigger2),C1579,,5,C1580)</f>
        <v>1.979432146007579E-2</v>
      </c>
      <c r="E1579" s="260">
        <f>_xll.xlShmInterpRateFwd($E$3&amp;T(CalculationTrigger2),C1579,,5,C1580)</f>
        <v>1.9757157316121061E-2</v>
      </c>
      <c r="F1579" s="260">
        <f>_xll.xlShmInterpRateFwd($F$3&amp;T(CalculationTrigger2),C1579,,5,C1580)</f>
        <v>1.9428154553514251E-2</v>
      </c>
      <c r="G1579" s="268">
        <f t="shared" si="48"/>
        <v>0.37164143954729334</v>
      </c>
      <c r="H1579" s="275">
        <f t="shared" si="49"/>
        <v>3.2900276260680941</v>
      </c>
      <c r="I1579" s="250"/>
      <c r="J1579" s="251"/>
      <c r="K1579" s="251"/>
      <c r="L1579" s="251"/>
    </row>
    <row r="1580" spans="2:12" x14ac:dyDescent="0.2">
      <c r="B1580" s="112" t="s">
        <v>2</v>
      </c>
      <c r="C1580" s="113">
        <f>_xll.qlCalendarAdvance("TARGET",C1579,B1580,"mf")</f>
        <v>47528</v>
      </c>
      <c r="D1580" s="120">
        <f>_xll.xlShmInterpRateFwd($D$3&amp;T(CalculationTrigger2),C1580,,5,C1581)</f>
        <v>1.979426918518427E-2</v>
      </c>
      <c r="E1580" s="260">
        <f>_xll.xlShmInterpRateFwd($E$3&amp;T(CalculationTrigger2),C1580,,5,C1581)</f>
        <v>1.9756885975127696E-2</v>
      </c>
      <c r="F1580" s="260">
        <f>_xll.xlShmInterpRateFwd($F$3&amp;T(CalculationTrigger2),C1580,,5,C1581)</f>
        <v>1.9427796946950487E-2</v>
      </c>
      <c r="G1580" s="268">
        <f t="shared" si="48"/>
        <v>0.37383210056574773</v>
      </c>
      <c r="H1580" s="275">
        <f t="shared" si="49"/>
        <v>3.2908902817720826</v>
      </c>
      <c r="I1580" s="250"/>
      <c r="J1580" s="251"/>
      <c r="K1580" s="251"/>
      <c r="L1580" s="251"/>
    </row>
    <row r="1581" spans="2:12" x14ac:dyDescent="0.2">
      <c r="B1581" s="112" t="s">
        <v>2</v>
      </c>
      <c r="C1581" s="113">
        <f>_xll.qlCalendarAdvance("TARGET",C1580,B1581,"mf")</f>
        <v>47535</v>
      </c>
      <c r="D1581" s="120">
        <f>_xll.xlShmInterpRateFwd($D$3&amp;T(CalculationTrigger2),C1581,,5,C1582)</f>
        <v>1.9793964289984447E-2</v>
      </c>
      <c r="E1581" s="260">
        <f>_xll.xlShmInterpRateFwd($E$3&amp;T(CalculationTrigger2),C1581,,5,C1582)</f>
        <v>1.9756338926849252E-2</v>
      </c>
      <c r="F1581" s="260">
        <f>_xll.xlShmInterpRateFwd($F$3&amp;T(CalculationTrigger2),C1581,,5,C1582)</f>
        <v>1.9427163406831389E-2</v>
      </c>
      <c r="G1581" s="268">
        <f t="shared" si="48"/>
        <v>0.37625363135194989</v>
      </c>
      <c r="H1581" s="275">
        <f t="shared" si="49"/>
        <v>3.2917552001786312</v>
      </c>
      <c r="I1581" s="250"/>
      <c r="J1581" s="251"/>
      <c r="K1581" s="251"/>
      <c r="L1581" s="251"/>
    </row>
    <row r="1582" spans="2:12" x14ac:dyDescent="0.2">
      <c r="B1582" s="112" t="s">
        <v>2</v>
      </c>
      <c r="C1582" s="113">
        <f>_xll.qlCalendarAdvance("TARGET",C1581,B1582,"mf")</f>
        <v>47542</v>
      </c>
      <c r="D1582" s="120">
        <f>_xll.xlShmInterpRateFwd($D$3&amp;T(CalculationTrigger2),C1582,,5,C1583)</f>
        <v>1.9793406028107814E-2</v>
      </c>
      <c r="E1582" s="260">
        <f>_xll.xlShmInterpRateFwd($E$3&amp;T(CalculationTrigger2),C1582,,5,C1583)</f>
        <v>1.9755515293827783E-2</v>
      </c>
      <c r="F1582" s="260">
        <f>_xll.xlShmInterpRateFwd($F$3&amp;T(CalculationTrigger2),C1582,,5,C1583)</f>
        <v>1.9426253046814286E-2</v>
      </c>
      <c r="G1582" s="268">
        <f t="shared" si="48"/>
        <v>0.37890734280031368</v>
      </c>
      <c r="H1582" s="275">
        <f t="shared" si="49"/>
        <v>3.2926224701349676</v>
      </c>
      <c r="I1582" s="250"/>
      <c r="J1582" s="251"/>
      <c r="K1582" s="251"/>
      <c r="L1582" s="251"/>
    </row>
    <row r="1583" spans="2:12" x14ac:dyDescent="0.2">
      <c r="B1583" s="112" t="s">
        <v>2</v>
      </c>
      <c r="C1583" s="113">
        <f>_xll.qlCalendarAdvance("TARGET",C1582,B1583,"mf")</f>
        <v>47549</v>
      </c>
      <c r="D1583" s="120">
        <f>_xll.xlShmInterpRateFwd($D$3&amp;T(CalculationTrigger2),C1583,,5,C1584)</f>
        <v>1.9792593653193316E-2</v>
      </c>
      <c r="E1583" s="260">
        <f>_xll.xlShmInterpRateFwd($E$3&amp;T(CalculationTrigger2),C1583,,5,C1584)</f>
        <v>1.9754414198608447E-2</v>
      </c>
      <c r="F1583" s="260">
        <f>_xll.xlShmInterpRateFwd($F$3&amp;T(CalculationTrigger2),C1583,,5,C1584)</f>
        <v>1.9425064980605977E-2</v>
      </c>
      <c r="G1583" s="268">
        <f t="shared" si="48"/>
        <v>0.38179454584869044</v>
      </c>
      <c r="H1583" s="275">
        <f t="shared" si="49"/>
        <v>3.2934921800246988</v>
      </c>
      <c r="I1583" s="250"/>
      <c r="J1583" s="251"/>
      <c r="K1583" s="251"/>
      <c r="L1583" s="251"/>
    </row>
    <row r="1584" spans="2:12" x14ac:dyDescent="0.2">
      <c r="B1584" s="112" t="s">
        <v>2</v>
      </c>
      <c r="C1584" s="113">
        <f>_xll.qlCalendarAdvance("TARGET",C1583,B1584,"mf")</f>
        <v>47556</v>
      </c>
      <c r="D1584" s="120">
        <f>_xll.xlShmInterpRateFwd($D$3&amp;T(CalculationTrigger2),C1584,,5,C1585)</f>
        <v>1.9791526418881589E-2</v>
      </c>
      <c r="E1584" s="260">
        <f>_xll.xlShmInterpRateFwd($E$3&amp;T(CalculationTrigger2),C1584,,5,C1585)</f>
        <v>1.9753034763780142E-2</v>
      </c>
      <c r="F1584" s="260">
        <f>_xll.xlShmInterpRateFwd($F$3&amp;T(CalculationTrigger2),C1584,,5,C1585)</f>
        <v>1.9423598321893321E-2</v>
      </c>
      <c r="G1584" s="268">
        <f t="shared" si="48"/>
        <v>0.3849165510144692</v>
      </c>
      <c r="H1584" s="275">
        <f t="shared" si="49"/>
        <v>3.294364418868212</v>
      </c>
      <c r="I1584" s="250"/>
      <c r="J1584" s="251"/>
      <c r="K1584" s="251"/>
      <c r="L1584" s="251"/>
    </row>
    <row r="1585" spans="2:12" x14ac:dyDescent="0.2">
      <c r="B1585" s="112" t="s">
        <v>2</v>
      </c>
      <c r="C1585" s="113">
        <f>_xll.qlCalendarAdvance("TARGET",C1584,B1585,"mf")</f>
        <v>47563</v>
      </c>
      <c r="D1585" s="120">
        <f>_xll.xlShmInterpRateFwd($D$3&amp;T(CalculationTrigger2),C1585,,5,C1586)</f>
        <v>1.9790203578815075E-2</v>
      </c>
      <c r="E1585" s="260">
        <f>_xll.xlShmInterpRateFwd($E$3&amp;T(CalculationTrigger2),C1585,,5,C1586)</f>
        <v>1.9751376111871322E-2</v>
      </c>
      <c r="F1585" s="260">
        <f>_xll.xlShmInterpRateFwd($F$3&amp;T(CalculationTrigger2),C1585,,5,C1586)</f>
        <v>1.942185218436069E-2</v>
      </c>
      <c r="G1585" s="268">
        <f t="shared" si="48"/>
        <v>0.3882746694375272</v>
      </c>
      <c r="H1585" s="275">
        <f t="shared" si="49"/>
        <v>3.2952392751063249</v>
      </c>
      <c r="I1585" s="250"/>
      <c r="J1585" s="251"/>
      <c r="K1585" s="251"/>
      <c r="L1585" s="251"/>
    </row>
    <row r="1586" spans="2:12" x14ac:dyDescent="0.2">
      <c r="B1586" s="112" t="s">
        <v>2</v>
      </c>
      <c r="C1586" s="113">
        <f>_xll.qlCalendarAdvance("TARGET",C1585,B1586,"mf")</f>
        <v>47570</v>
      </c>
      <c r="D1586" s="120">
        <f>_xll.xlShmInterpRateFwd($D$3&amp;T(CalculationTrigger2),C1586,,5,C1587)</f>
        <v>1.9788624386655438E-2</v>
      </c>
      <c r="E1586" s="260">
        <f>_xll.xlShmInterpRateFwd($E$3&amp;T(CalculationTrigger2),C1586,,5,C1587)</f>
        <v>1.9749437365477556E-2</v>
      </c>
      <c r="F1586" s="260">
        <f>_xll.xlShmInterpRateFwd($F$3&amp;T(CalculationTrigger2),C1586,,5,C1587)</f>
        <v>1.941982568171324E-2</v>
      </c>
      <c r="G1586" s="268">
        <f t="shared" si="48"/>
        <v>0.3918702117788192</v>
      </c>
      <c r="H1586" s="275">
        <f t="shared" si="49"/>
        <v>3.2961168376431651</v>
      </c>
      <c r="I1586" s="250"/>
      <c r="J1586" s="251"/>
      <c r="K1586" s="251"/>
      <c r="L1586" s="251"/>
    </row>
    <row r="1587" spans="2:12" x14ac:dyDescent="0.2">
      <c r="B1587" s="112" t="s">
        <v>2</v>
      </c>
      <c r="C1587" s="113">
        <f>_xll.qlCalendarAdvance("TARGET",C1586,B1587,"mf")</f>
        <v>47577</v>
      </c>
      <c r="D1587" s="120">
        <f>_xll.xlShmInterpRateFwd($D$3&amp;T(CalculationTrigger2),C1587,,5,C1588)</f>
        <v>1.9789853043068892E-2</v>
      </c>
      <c r="E1587" s="260">
        <f>_xll.xlShmInterpRateFwd($E$3&amp;T(CalculationTrigger2),C1587,,5,C1588)</f>
        <v>1.9750426359475416E-2</v>
      </c>
      <c r="F1587" s="260">
        <f>_xll.xlShmInterpRateFwd($F$3&amp;T(CalculationTrigger2),C1587,,5,C1588)</f>
        <v>1.9420621041039653E-2</v>
      </c>
      <c r="G1587" s="268">
        <f t="shared" si="48"/>
        <v>0.3942668359347562</v>
      </c>
      <c r="H1587" s="275">
        <f t="shared" si="49"/>
        <v>3.2980531843576286</v>
      </c>
      <c r="I1587" s="250"/>
      <c r="J1587" s="251"/>
      <c r="K1587" s="251"/>
      <c r="L1587" s="251"/>
    </row>
    <row r="1588" spans="2:12" x14ac:dyDescent="0.2">
      <c r="B1588" s="112" t="s">
        <v>2</v>
      </c>
      <c r="C1588" s="113">
        <f>_xll.qlCalendarAdvance("TARGET",C1587,B1588,"mf")</f>
        <v>47584</v>
      </c>
      <c r="D1588" s="120">
        <f>_xll.xlShmInterpRateFwd($D$3&amp;T(CalculationTrigger2),C1588,,5,C1589)</f>
        <v>1.9796032570527498E-2</v>
      </c>
      <c r="E1588" s="260">
        <f>_xll.xlShmInterpRateFwd($E$3&amp;T(CalculationTrigger2),C1588,,5,C1589)</f>
        <v>1.9756599713505199E-2</v>
      </c>
      <c r="F1588" s="260">
        <f>_xll.xlShmInterpRateFwd($F$3&amp;T(CalculationTrigger2),C1588,,5,C1589)</f>
        <v>1.9426431033485521E-2</v>
      </c>
      <c r="G1588" s="268">
        <f t="shared" si="48"/>
        <v>0.39432857022299317</v>
      </c>
      <c r="H1588" s="275">
        <f t="shared" si="49"/>
        <v>3.3016868001967818</v>
      </c>
      <c r="I1588" s="250"/>
      <c r="J1588" s="251"/>
      <c r="K1588" s="251"/>
      <c r="L1588" s="251"/>
    </row>
    <row r="1589" spans="2:12" x14ac:dyDescent="0.2">
      <c r="B1589" s="112" t="s">
        <v>2</v>
      </c>
      <c r="C1589" s="113">
        <f>_xll.qlCalendarAdvance("TARGET",C1588,B1589,"mf")</f>
        <v>47591</v>
      </c>
      <c r="D1589" s="120">
        <f>_xll.xlShmInterpRateFwd($D$3&amp;T(CalculationTrigger2),C1589,,5,C1590)</f>
        <v>1.9802065187301217E-2</v>
      </c>
      <c r="E1589" s="260">
        <f>_xll.xlShmInterpRateFwd($E$3&amp;T(CalculationTrigger2),C1589,,5,C1590)</f>
        <v>1.9762630188024873E-2</v>
      </c>
      <c r="F1589" s="260">
        <f>_xll.xlShmInterpRateFwd($F$3&amp;T(CalculationTrigger2),C1589,,5,C1590)</f>
        <v>1.9432111445236121E-2</v>
      </c>
      <c r="G1589" s="268">
        <f t="shared" si="48"/>
        <v>0.39434999276343613</v>
      </c>
      <c r="H1589" s="275">
        <f t="shared" si="49"/>
        <v>3.3051874278875251</v>
      </c>
      <c r="I1589" s="250"/>
      <c r="J1589" s="251"/>
      <c r="K1589" s="251"/>
      <c r="L1589" s="251"/>
    </row>
    <row r="1590" spans="2:12" x14ac:dyDescent="0.2">
      <c r="B1590" s="112" t="s">
        <v>2</v>
      </c>
      <c r="C1590" s="113">
        <f>_xll.qlCalendarAdvance("TARGET",C1589,B1590,"mf")</f>
        <v>47598</v>
      </c>
      <c r="D1590" s="120">
        <f>_xll.xlShmInterpRateFwd($D$3&amp;T(CalculationTrigger2),C1590,,5,C1591)</f>
        <v>1.9807865040598421E-2</v>
      </c>
      <c r="E1590" s="260">
        <f>_xll.xlShmInterpRateFwd($E$3&amp;T(CalculationTrigger2),C1590,,5,C1591)</f>
        <v>1.9768428019551153E-2</v>
      </c>
      <c r="F1590" s="260">
        <f>_xll.xlShmInterpRateFwd($F$3&amp;T(CalculationTrigger2),C1590,,5,C1591)</f>
        <v>1.943757559780087E-2</v>
      </c>
      <c r="G1590" s="268">
        <f t="shared" si="48"/>
        <v>0.39437021047267901</v>
      </c>
      <c r="H1590" s="275">
        <f t="shared" si="49"/>
        <v>3.3085242175028355</v>
      </c>
      <c r="I1590" s="250"/>
      <c r="J1590" s="251"/>
      <c r="K1590" s="251"/>
      <c r="L1590" s="251"/>
    </row>
    <row r="1591" spans="2:12" x14ac:dyDescent="0.2">
      <c r="B1591" s="112" t="s">
        <v>2</v>
      </c>
      <c r="C1591" s="113">
        <f>_xll.qlCalendarAdvance("TARGET",C1590,B1591,"mf")</f>
        <v>47605</v>
      </c>
      <c r="D1591" s="120">
        <f>_xll.xlShmInterpRateFwd($D$3&amp;T(CalculationTrigger2),C1591,,5,C1592)</f>
        <v>1.9813431324184689E-2</v>
      </c>
      <c r="E1591" s="260">
        <f>_xll.xlShmInterpRateFwd($E$3&amp;T(CalculationTrigger2),C1591,,5,C1592)</f>
        <v>1.9773992402644679E-2</v>
      </c>
      <c r="F1591" s="260">
        <f>_xll.xlShmInterpRateFwd($F$3&amp;T(CalculationTrigger2),C1591,,5,C1592)</f>
        <v>1.944282278145263E-2</v>
      </c>
      <c r="G1591" s="268">
        <f t="shared" si="48"/>
        <v>0.39438921540010247</v>
      </c>
      <c r="H1591" s="275">
        <f t="shared" si="49"/>
        <v>3.3116962119204842</v>
      </c>
      <c r="I1591" s="250"/>
      <c r="J1591" s="251"/>
      <c r="K1591" s="251"/>
      <c r="L1591" s="251"/>
    </row>
    <row r="1592" spans="2:12" x14ac:dyDescent="0.2">
      <c r="B1592" s="112" t="s">
        <v>2</v>
      </c>
      <c r="C1592" s="113">
        <f>_xll.qlCalendarAdvance("TARGET",C1591,B1592,"mf")</f>
        <v>47612</v>
      </c>
      <c r="D1592" s="120">
        <f>_xll.xlShmInterpRateFwd($D$3&amp;T(CalculationTrigger2),C1592,,5,C1593)</f>
        <v>1.9818763231848564E-2</v>
      </c>
      <c r="E1592" s="260">
        <f>_xll.xlShmInterpRateFwd($E$3&amp;T(CalculationTrigger2),C1592,,5,C1593)</f>
        <v>1.9779322531952765E-2</v>
      </c>
      <c r="F1592" s="260">
        <f>_xll.xlShmInterpRateFwd($F$3&amp;T(CalculationTrigger2),C1592,,5,C1593)</f>
        <v>1.9447852286474887E-2</v>
      </c>
      <c r="G1592" s="268">
        <f t="shared" si="48"/>
        <v>0.39440699895799264</v>
      </c>
      <c r="H1592" s="275">
        <f t="shared" si="49"/>
        <v>3.31470245477878</v>
      </c>
      <c r="I1592" s="250"/>
      <c r="J1592" s="251"/>
      <c r="K1592" s="251"/>
      <c r="L1592" s="251"/>
    </row>
    <row r="1593" spans="2:12" x14ac:dyDescent="0.2">
      <c r="B1593" s="112" t="s">
        <v>2</v>
      </c>
      <c r="C1593" s="113">
        <f>_xll.qlCalendarAdvance("TARGET",C1592,B1593,"mf")</f>
        <v>47619</v>
      </c>
      <c r="D1593" s="120">
        <f>_xll.xlShmInterpRateFwd($D$3&amp;T(CalculationTrigger2),C1593,,5,C1594)</f>
        <v>1.9823859957395825E-2</v>
      </c>
      <c r="E1593" s="260">
        <f>_xll.xlShmInterpRateFwd($E$3&amp;T(CalculationTrigger2),C1593,,5,C1594)</f>
        <v>1.9784417602064633E-2</v>
      </c>
      <c r="F1593" s="260">
        <f>_xll.xlShmInterpRateFwd($F$3&amp;T(CalculationTrigger2),C1593,,5,C1594)</f>
        <v>1.945266340318498E-2</v>
      </c>
      <c r="G1593" s="268">
        <f t="shared" si="48"/>
        <v>0.39442355331192197</v>
      </c>
      <c r="H1593" s="275">
        <f t="shared" si="49"/>
        <v>3.3175419887965241</v>
      </c>
      <c r="I1593" s="250"/>
      <c r="J1593" s="251"/>
      <c r="K1593" s="251"/>
      <c r="L1593" s="251"/>
    </row>
    <row r="1594" spans="2:12" x14ac:dyDescent="0.2">
      <c r="B1594" s="112" t="s">
        <v>2</v>
      </c>
      <c r="C1594" s="113">
        <f>_xll.qlCalendarAdvance("TARGET",C1593,B1594,"mf")</f>
        <v>47626</v>
      </c>
      <c r="D1594" s="120">
        <f>_xll.xlShmInterpRateFwd($D$3&amp;T(CalculationTrigger2),C1594,,5,C1595)</f>
        <v>1.9828720694608986E-2</v>
      </c>
      <c r="E1594" s="260">
        <f>_xll.xlShmInterpRateFwd($E$3&amp;T(CalculationTrigger2),C1594,,5,C1595)</f>
        <v>1.9789276807581021E-2</v>
      </c>
      <c r="F1594" s="260">
        <f>_xll.xlShmInterpRateFwd($F$3&amp;T(CalculationTrigger2),C1594,,5,C1595)</f>
        <v>1.9457255421824103E-2</v>
      </c>
      <c r="G1594" s="268">
        <f t="shared" si="48"/>
        <v>0.39443887027965086</v>
      </c>
      <c r="H1594" s="275">
        <f t="shared" si="49"/>
        <v>3.3202138575691778</v>
      </c>
      <c r="I1594" s="250"/>
      <c r="J1594" s="251"/>
      <c r="K1594" s="251"/>
      <c r="L1594" s="251"/>
    </row>
    <row r="1595" spans="2:12" x14ac:dyDescent="0.2">
      <c r="B1595" s="112" t="s">
        <v>2</v>
      </c>
      <c r="C1595" s="113">
        <f>_xll.qlCalendarAdvance("TARGET",C1594,B1595,"mf")</f>
        <v>47633</v>
      </c>
      <c r="D1595" s="120">
        <f>_xll.xlShmInterpRateFwd($D$3&amp;T(CalculationTrigger2),C1595,,5,C1596)</f>
        <v>1.983334463728216E-2</v>
      </c>
      <c r="E1595" s="260">
        <f>_xll.xlShmInterpRateFwd($E$3&amp;T(CalculationTrigger2),C1595,,5,C1596)</f>
        <v>1.9793899343125813E-2</v>
      </c>
      <c r="F1595" s="260">
        <f>_xll.xlShmInterpRateFwd($F$3&amp;T(CalculationTrigger2),C1595,,5,C1596)</f>
        <v>1.9461627632742728E-2</v>
      </c>
      <c r="G1595" s="268">
        <f t="shared" si="48"/>
        <v>0.39445294156347649</v>
      </c>
      <c r="H1595" s="275">
        <f t="shared" si="49"/>
        <v>3.3227171038308425</v>
      </c>
      <c r="I1595" s="250"/>
      <c r="J1595" s="251"/>
      <c r="K1595" s="251"/>
      <c r="L1595" s="251"/>
    </row>
    <row r="1596" spans="2:12" x14ac:dyDescent="0.2">
      <c r="B1596" s="112" t="s">
        <v>2</v>
      </c>
      <c r="C1596" s="113">
        <f>_xll.qlCalendarAdvance("TARGET",C1595,B1596,"mf")</f>
        <v>47640</v>
      </c>
      <c r="D1596" s="120">
        <f>_xll.xlShmInterpRateFwd($D$3&amp;T(CalculationTrigger2),C1596,,5,C1597)</f>
        <v>1.9837730979226902E-2</v>
      </c>
      <c r="E1596" s="260">
        <f>_xll.xlShmInterpRateFwd($E$3&amp;T(CalculationTrigger2),C1596,,5,C1597)</f>
        <v>1.9798284403317185E-2</v>
      </c>
      <c r="F1596" s="260">
        <f>_xll.xlShmInterpRateFwd($F$3&amp;T(CalculationTrigger2),C1596,,5,C1597)</f>
        <v>1.9465779326203719E-2</v>
      </c>
      <c r="G1596" s="268">
        <f t="shared" si="48"/>
        <v>0.39446575909717757</v>
      </c>
      <c r="H1596" s="275">
        <f t="shared" si="49"/>
        <v>3.3250507711346522</v>
      </c>
      <c r="I1596" s="250"/>
      <c r="J1596" s="251"/>
      <c r="K1596" s="251"/>
      <c r="L1596" s="251"/>
    </row>
    <row r="1597" spans="2:12" x14ac:dyDescent="0.2">
      <c r="B1597" s="112" t="s">
        <v>2</v>
      </c>
      <c r="C1597" s="113">
        <f>_xll.qlCalendarAdvance("TARGET",C1596,B1597,"mf")</f>
        <v>47647</v>
      </c>
      <c r="D1597" s="120">
        <f>_xll.xlShmInterpRateFwd($D$3&amp;T(CalculationTrigger2),C1597,,5,C1598)</f>
        <v>1.9841878914231739E-2</v>
      </c>
      <c r="E1597" s="260">
        <f>_xll.xlShmInterpRateFwd($E$3&amp;T(CalculationTrigger2),C1597,,5,C1598)</f>
        <v>1.9802431182773431E-2</v>
      </c>
      <c r="F1597" s="260">
        <f>_xll.xlShmInterpRateFwd($F$3&amp;T(CalculationTrigger2),C1597,,5,C1598)</f>
        <v>1.9469709792515603E-2</v>
      </c>
      <c r="G1597" s="268">
        <f t="shared" si="48"/>
        <v>0.39447731458308599</v>
      </c>
      <c r="H1597" s="275">
        <f t="shared" si="49"/>
        <v>3.3272139025782717</v>
      </c>
      <c r="I1597" s="250"/>
      <c r="J1597" s="251"/>
      <c r="K1597" s="251"/>
      <c r="L1597" s="251"/>
    </row>
    <row r="1598" spans="2:12" x14ac:dyDescent="0.2">
      <c r="B1598" s="112" t="s">
        <v>2</v>
      </c>
      <c r="C1598" s="113">
        <f>_xll.qlCalendarAdvance("TARGET",C1597,B1598,"mf")</f>
        <v>47654</v>
      </c>
      <c r="D1598" s="120">
        <f>_xll.xlShmInterpRateFwd($D$3&amp;T(CalculationTrigger2),C1598,,5,C1599)</f>
        <v>1.9845787636114384E-2</v>
      </c>
      <c r="E1598" s="260">
        <f>_xll.xlShmInterpRateFwd($E$3&amp;T(CalculationTrigger2),C1598,,5,C1599)</f>
        <v>1.980633887610728E-2</v>
      </c>
      <c r="F1598" s="260">
        <f>_xll.xlShmInterpRateFwd($F$3&amp;T(CalculationTrigger2),C1598,,5,C1599)</f>
        <v>1.9473418321992116E-2</v>
      </c>
      <c r="G1598" s="268">
        <f t="shared" si="48"/>
        <v>0.39448760007103345</v>
      </c>
      <c r="H1598" s="275">
        <f t="shared" si="49"/>
        <v>3.329205541151639</v>
      </c>
      <c r="I1598" s="250"/>
      <c r="J1598" s="251"/>
      <c r="K1598" s="251"/>
      <c r="L1598" s="251"/>
    </row>
    <row r="1599" spans="2:12" x14ac:dyDescent="0.2">
      <c r="B1599" s="112" t="s">
        <v>2</v>
      </c>
      <c r="C1599" s="113">
        <f>_xll.qlCalendarAdvance("TARGET",C1598,B1599,"mf")</f>
        <v>47661</v>
      </c>
      <c r="D1599" s="120">
        <f>_xll.xlShmInterpRateFwd($D$3&amp;T(CalculationTrigger2),C1599,,5,C1600)</f>
        <v>1.9849456338681251E-2</v>
      </c>
      <c r="E1599" s="260">
        <f>_xll.xlShmInterpRateFwd($E$3&amp;T(CalculationTrigger2),C1599,,5,C1600)</f>
        <v>1.9810006677954906E-2</v>
      </c>
      <c r="F1599" s="260">
        <f>_xll.xlShmInterpRateFwd($F$3&amp;T(CalculationTrigger2),C1599,,5,C1600)</f>
        <v>1.947690420490588E-2</v>
      </c>
      <c r="G1599" s="268">
        <f t="shared" si="48"/>
        <v>0.39449660726345592</v>
      </c>
      <c r="H1599" s="275">
        <f t="shared" si="49"/>
        <v>3.3310247304902534</v>
      </c>
      <c r="I1599" s="250"/>
      <c r="J1599" s="251"/>
      <c r="K1599" s="251"/>
      <c r="L1599" s="251"/>
    </row>
    <row r="1600" spans="2:12" x14ac:dyDescent="0.2">
      <c r="B1600" s="112" t="s">
        <v>2</v>
      </c>
      <c r="C1600" s="113">
        <f>_xll.qlCalendarAdvance("TARGET",C1599,B1600,"mf")</f>
        <v>47668</v>
      </c>
      <c r="D1600" s="120">
        <f>_xll.xlShmInterpRateFwd($D$3&amp;T(CalculationTrigger2),C1600,,5,C1601)</f>
        <v>1.9852884215733321E-2</v>
      </c>
      <c r="E1600" s="260">
        <f>_xll.xlShmInterpRateFwd($E$3&amp;T(CalculationTrigger2),C1600,,5,C1601)</f>
        <v>1.9813433782935465E-2</v>
      </c>
      <c r="F1600" s="260">
        <f>_xll.xlShmInterpRateFwd($F$3&amp;T(CalculationTrigger2),C1600,,5,C1601)</f>
        <v>1.9480166731604357E-2</v>
      </c>
      <c r="G1600" s="268">
        <f t="shared" si="48"/>
        <v>0.39450432797856483</v>
      </c>
      <c r="H1600" s="275">
        <f t="shared" si="49"/>
        <v>3.332670513311077</v>
      </c>
      <c r="I1600" s="250"/>
      <c r="J1600" s="251"/>
      <c r="K1600" s="251"/>
      <c r="L1600" s="251"/>
    </row>
    <row r="1601" spans="2:12" x14ac:dyDescent="0.2">
      <c r="B1601" s="112" t="s">
        <v>2</v>
      </c>
      <c r="C1601" s="113">
        <f>_xll.qlCalendarAdvance("TARGET",C1600,B1601,"mf")</f>
        <v>47675</v>
      </c>
      <c r="D1601" s="120">
        <f>_xll.xlShmInterpRateFwd($D$3&amp;T(CalculationTrigger2),C1601,,5,C1602)</f>
        <v>1.9856070461106785E-2</v>
      </c>
      <c r="E1601" s="260">
        <f>_xll.xlShmInterpRateFwd($E$3&amp;T(CalculationTrigger2),C1601,,5,C1602)</f>
        <v>1.9816619385685921E-2</v>
      </c>
      <c r="F1601" s="260">
        <f>_xll.xlShmInterpRateFwd($F$3&amp;T(CalculationTrigger2),C1601,,5,C1602)</f>
        <v>1.9483205192382457E-2</v>
      </c>
      <c r="G1601" s="268">
        <f t="shared" si="48"/>
        <v>0.39451075420863374</v>
      </c>
      <c r="H1601" s="275">
        <f t="shared" si="49"/>
        <v>3.3341419330346413</v>
      </c>
      <c r="I1601" s="250"/>
      <c r="J1601" s="251"/>
      <c r="K1601" s="251"/>
      <c r="L1601" s="251"/>
    </row>
    <row r="1602" spans="2:12" x14ac:dyDescent="0.2">
      <c r="B1602" s="112" t="s">
        <v>2</v>
      </c>
      <c r="C1602" s="113">
        <f>_xll.qlCalendarAdvance("TARGET",C1601,B1602,"mf")</f>
        <v>47682</v>
      </c>
      <c r="D1602" s="120">
        <f>_xll.xlShmInterpRateFwd($D$3&amp;T(CalculationTrigger2),C1602,,5,C1603)</f>
        <v>1.9859014268597784E-2</v>
      </c>
      <c r="E1602" s="260">
        <f>_xll.xlShmInterpRateFwd($E$3&amp;T(CalculationTrigger2),C1602,,5,C1603)</f>
        <v>1.9819562680832171E-2</v>
      </c>
      <c r="F1602" s="260">
        <f>_xll.xlShmInterpRateFwd($F$3&amp;T(CalculationTrigger2),C1602,,5,C1603)</f>
        <v>1.9486018877540496E-2</v>
      </c>
      <c r="G1602" s="268">
        <f t="shared" si="48"/>
        <v>0.39451587765613333</v>
      </c>
      <c r="H1602" s="275">
        <f t="shared" si="49"/>
        <v>3.3354380329167488</v>
      </c>
      <c r="I1602" s="250"/>
      <c r="J1602" s="251"/>
      <c r="K1602" s="251"/>
      <c r="L1602" s="251"/>
    </row>
    <row r="1603" spans="2:12" x14ac:dyDescent="0.2">
      <c r="B1603" s="112" t="s">
        <v>2</v>
      </c>
      <c r="C1603" s="113">
        <f>_xll.qlCalendarAdvance("TARGET",C1602,B1603,"mf")</f>
        <v>47689</v>
      </c>
      <c r="D1603" s="120">
        <f>_xll.xlShmInterpRateFwd($D$3&amp;T(CalculationTrigger2),C1603,,5,C1604)</f>
        <v>1.9861714832037813E-2</v>
      </c>
      <c r="E1603" s="260">
        <f>_xll.xlShmInterpRateFwd($E$3&amp;T(CalculationTrigger2),C1603,,5,C1604)</f>
        <v>1.9822262863029648E-2</v>
      </c>
      <c r="F1603" s="260">
        <f>_xll.xlShmInterpRateFwd($F$3&amp;T(CalculationTrigger2),C1603,,5,C1604)</f>
        <v>1.9488607077419062E-2</v>
      </c>
      <c r="G1603" s="268">
        <f t="shared" si="48"/>
        <v>0.3945196900816475</v>
      </c>
      <c r="H1603" s="275">
        <f t="shared" si="49"/>
        <v>3.3365578561058569</v>
      </c>
      <c r="I1603" s="250"/>
      <c r="J1603" s="251"/>
      <c r="K1603" s="251"/>
      <c r="L1603" s="251"/>
    </row>
    <row r="1604" spans="2:12" x14ac:dyDescent="0.2">
      <c r="B1604" s="112" t="s">
        <v>2</v>
      </c>
      <c r="C1604" s="113">
        <f>_xll.qlCalendarAdvance("TARGET",C1603,B1604,"mf")</f>
        <v>47696</v>
      </c>
      <c r="D1604" s="120">
        <f>_xll.xlShmInterpRateFwd($D$3&amp;T(CalculationTrigger2),C1604,,5,C1605)</f>
        <v>1.9864171345247445E-2</v>
      </c>
      <c r="E1604" s="260">
        <f>_xll.xlShmInterpRateFwd($E$3&amp;T(CalculationTrigger2),C1604,,5,C1605)</f>
        <v>1.982471912690548E-2</v>
      </c>
      <c r="F1604" s="260">
        <f>_xll.xlShmInterpRateFwd($F$3&amp;T(CalculationTrigger2),C1604,,5,C1605)</f>
        <v>1.9490969082312161E-2</v>
      </c>
      <c r="G1604" s="268">
        <f t="shared" si="48"/>
        <v>0.39452218341964884</v>
      </c>
      <c r="H1604" s="275">
        <f t="shared" si="49"/>
        <v>3.3375004459331934</v>
      </c>
      <c r="I1604" s="250"/>
      <c r="J1604" s="251"/>
      <c r="K1604" s="251"/>
      <c r="L1604" s="251"/>
    </row>
    <row r="1605" spans="2:12" x14ac:dyDescent="0.2">
      <c r="B1605" s="112" t="s">
        <v>2</v>
      </c>
      <c r="C1605" s="113">
        <f>_xll.qlCalendarAdvance("TARGET",C1604,B1605,"mf")</f>
        <v>47703</v>
      </c>
      <c r="D1605" s="120">
        <f>_xll.xlShmInterpRateFwd($D$3&amp;T(CalculationTrigger2),C1605,,5,C1606)</f>
        <v>1.9866383002059576E-2</v>
      </c>
      <c r="E1605" s="260">
        <f>_xll.xlShmInterpRateFwd($E$3&amp;T(CalculationTrigger2),C1605,,5,C1606)</f>
        <v>1.9826930667093318E-2</v>
      </c>
      <c r="F1605" s="260">
        <f>_xll.xlShmInterpRateFwd($F$3&amp;T(CalculationTrigger2),C1605,,5,C1606)</f>
        <v>1.949310418255416E-2</v>
      </c>
      <c r="G1605" s="268">
        <f t="shared" ref="G1605:G1668" si="50">(D1605-E1605)*10000</f>
        <v>0.3945233496625844</v>
      </c>
      <c r="H1605" s="275">
        <f t="shared" ref="H1605:H1668" si="51">(E1605-F1605)*10000</f>
        <v>3.3382648453915769</v>
      </c>
      <c r="I1605" s="250"/>
      <c r="J1605" s="251"/>
      <c r="K1605" s="251"/>
      <c r="L1605" s="251"/>
    </row>
    <row r="1606" spans="2:12" x14ac:dyDescent="0.2">
      <c r="B1606" s="112" t="s">
        <v>2</v>
      </c>
      <c r="C1606" s="113">
        <f>_xll.qlCalendarAdvance("TARGET",C1605,B1606,"mf")</f>
        <v>47710</v>
      </c>
      <c r="D1606" s="120">
        <f>_xll.xlShmInterpRateFwd($D$3&amp;T(CalculationTrigger2),C1606,,5,C1607)</f>
        <v>1.9868348996302115E-2</v>
      </c>
      <c r="E1606" s="260">
        <f>_xll.xlShmInterpRateFwd($E$3&amp;T(CalculationTrigger2),C1606,,5,C1607)</f>
        <v>1.9828896678256588E-2</v>
      </c>
      <c r="F1606" s="260">
        <f>_xll.xlShmInterpRateFwd($F$3&amp;T(CalculationTrigger2),C1606,,5,C1607)</f>
        <v>1.949501166847932E-2</v>
      </c>
      <c r="G1606" s="268">
        <f t="shared" si="50"/>
        <v>0.39452318045526263</v>
      </c>
      <c r="H1606" s="275">
        <f t="shared" si="51"/>
        <v>3.3388500977726832</v>
      </c>
      <c r="I1606" s="250"/>
      <c r="J1606" s="251"/>
      <c r="K1606" s="251"/>
      <c r="L1606" s="251"/>
    </row>
    <row r="1607" spans="2:12" x14ac:dyDescent="0.2">
      <c r="B1607" s="112" t="s">
        <v>2</v>
      </c>
      <c r="C1607" s="113">
        <f>_xll.qlCalendarAdvance("TARGET",C1606,B1607,"mf")</f>
        <v>47717</v>
      </c>
      <c r="D1607" s="120">
        <f>_xll.xlShmInterpRateFwd($D$3&amp;T(CalculationTrigger2),C1607,,5,C1608)</f>
        <v>1.9870068521815464E-2</v>
      </c>
      <c r="E1607" s="260">
        <f>_xll.xlShmInterpRateFwd($E$3&amp;T(CalculationTrigger2),C1607,,5,C1608)</f>
        <v>1.9830616355048014E-2</v>
      </c>
      <c r="F1607" s="260">
        <f>_xll.xlShmInterpRateFwd($F$3&amp;T(CalculationTrigger2),C1607,,5,C1608)</f>
        <v>1.9496690830387086E-2</v>
      </c>
      <c r="G1607" s="268">
        <f t="shared" si="50"/>
        <v>0.39452166767449393</v>
      </c>
      <c r="H1607" s="275">
        <f t="shared" si="51"/>
        <v>3.3392552466092811</v>
      </c>
      <c r="I1607" s="250"/>
      <c r="J1607" s="251"/>
      <c r="K1607" s="251"/>
      <c r="L1607" s="251"/>
    </row>
    <row r="1608" spans="2:12" x14ac:dyDescent="0.2">
      <c r="B1608" s="112" t="s">
        <v>2</v>
      </c>
      <c r="C1608" s="113">
        <f>_xll.qlCalendarAdvance("TARGET",C1607,B1608,"mf")</f>
        <v>47724</v>
      </c>
      <c r="D1608" s="120">
        <f>_xll.xlShmInterpRateFwd($D$3&amp;T(CalculationTrigger2),C1608,,5,C1609)</f>
        <v>1.9871540772417803E-2</v>
      </c>
      <c r="E1608" s="260">
        <f>_xll.xlShmInterpRateFwd($E$3&amp;T(CalculationTrigger2),C1608,,5,C1609)</f>
        <v>1.9832088892115483E-2</v>
      </c>
      <c r="F1608" s="260">
        <f>_xll.xlShmInterpRateFwd($F$3&amp;T(CalculationTrigger2),C1608,,5,C1609)</f>
        <v>1.9498140958634839E-2</v>
      </c>
      <c r="G1608" s="268">
        <f t="shared" si="50"/>
        <v>0.39451880302319997</v>
      </c>
      <c r="H1608" s="275">
        <f t="shared" si="51"/>
        <v>3.339479334806446</v>
      </c>
      <c r="I1608" s="250"/>
      <c r="J1608" s="251"/>
      <c r="K1608" s="251"/>
      <c r="L1608" s="251"/>
    </row>
    <row r="1609" spans="2:12" x14ac:dyDescent="0.2">
      <c r="B1609" s="112" t="s">
        <v>2</v>
      </c>
      <c r="C1609" s="113">
        <f>_xll.qlCalendarAdvance("TARGET",C1608,B1609,"mf")</f>
        <v>47731</v>
      </c>
      <c r="D1609" s="120">
        <f>_xll.xlShmInterpRateFwd($D$3&amp;T(CalculationTrigger2),C1609,,5,C1610)</f>
        <v>1.9872764941980512E-2</v>
      </c>
      <c r="E1609" s="260">
        <f>_xll.xlShmInterpRateFwd($E$3&amp;T(CalculationTrigger2),C1609,,5,C1610)</f>
        <v>1.9833313484107915E-2</v>
      </c>
      <c r="F1609" s="260">
        <f>_xll.xlShmInterpRateFwd($F$3&amp;T(CalculationTrigger2),C1609,,5,C1610)</f>
        <v>1.9499361343551069E-2</v>
      </c>
      <c r="G1609" s="268">
        <f t="shared" si="50"/>
        <v>0.39451457872596851</v>
      </c>
      <c r="H1609" s="275">
        <f t="shared" si="51"/>
        <v>3.3395214055684588</v>
      </c>
      <c r="I1609" s="250"/>
      <c r="J1609" s="251"/>
      <c r="K1609" s="251"/>
      <c r="L1609" s="251"/>
    </row>
    <row r="1610" spans="2:12" x14ac:dyDescent="0.2">
      <c r="B1610" s="112" t="s">
        <v>2</v>
      </c>
      <c r="C1610" s="113">
        <f>_xll.qlCalendarAdvance("TARGET",C1609,B1610,"mf")</f>
        <v>47738</v>
      </c>
      <c r="D1610" s="120">
        <f>_xll.xlShmInterpRateFwd($D$3&amp;T(CalculationTrigger2),C1610,,5,C1611)</f>
        <v>1.9873740224318131E-2</v>
      </c>
      <c r="E1610" s="260">
        <f>_xll.xlShmInterpRateFwd($E$3&amp;T(CalculationTrigger2),C1610,,5,C1611)</f>
        <v>1.9834289325698522E-2</v>
      </c>
      <c r="F1610" s="260">
        <f>_xll.xlShmInterpRateFwd($F$3&amp;T(CalculationTrigger2),C1610,,5,C1611)</f>
        <v>1.950035127545861E-2</v>
      </c>
      <c r="G1610" s="268">
        <f t="shared" si="50"/>
        <v>0.39450898619609182</v>
      </c>
      <c r="H1610" s="275">
        <f t="shared" si="51"/>
        <v>3.3393805023991181</v>
      </c>
      <c r="I1610" s="250"/>
      <c r="J1610" s="251"/>
      <c r="K1610" s="251"/>
      <c r="L1610" s="251"/>
    </row>
    <row r="1611" spans="2:12" x14ac:dyDescent="0.2">
      <c r="B1611" s="112" t="s">
        <v>2</v>
      </c>
      <c r="C1611" s="113">
        <f>_xll.qlCalendarAdvance("TARGET",C1610,B1611,"mf")</f>
        <v>47745</v>
      </c>
      <c r="D1611" s="120">
        <f>_xll.xlShmInterpRateFwd($D$3&amp;T(CalculationTrigger2),C1611,,5,C1612)</f>
        <v>1.9874465813298565E-2</v>
      </c>
      <c r="E1611" s="260">
        <f>_xll.xlShmInterpRateFwd($E$3&amp;T(CalculationTrigger2),C1611,,5,C1612)</f>
        <v>1.9835015611544316E-2</v>
      </c>
      <c r="F1611" s="260">
        <f>_xll.xlShmInterpRateFwd($F$3&amp;T(CalculationTrigger2),C1611,,5,C1612)</f>
        <v>1.9501110044697866E-2</v>
      </c>
      <c r="G1611" s="268">
        <f t="shared" si="50"/>
        <v>0.39450201754248626</v>
      </c>
      <c r="H1611" s="275">
        <f t="shared" si="51"/>
        <v>3.3390556684645065</v>
      </c>
      <c r="I1611" s="250"/>
      <c r="J1611" s="251"/>
      <c r="K1611" s="251"/>
      <c r="L1611" s="251"/>
    </row>
    <row r="1612" spans="2:12" x14ac:dyDescent="0.2">
      <c r="B1612" s="112" t="s">
        <v>2</v>
      </c>
      <c r="C1612" s="113">
        <f>_xll.qlCalendarAdvance("TARGET",C1611,B1612,"mf")</f>
        <v>47752</v>
      </c>
      <c r="D1612" s="120">
        <f>_xll.xlShmInterpRateFwd($D$3&amp;T(CalculationTrigger2),C1612,,5,C1613)</f>
        <v>1.9874940902767792E-2</v>
      </c>
      <c r="E1612" s="260">
        <f>_xll.xlShmInterpRateFwd($E$3&amp;T(CalculationTrigger2),C1612,,5,C1613)</f>
        <v>1.9835491536326751E-2</v>
      </c>
      <c r="F1612" s="260">
        <f>_xll.xlShmInterpRateFwd($F$3&amp;T(CalculationTrigger2),C1612,,5,C1613)</f>
        <v>1.950163694162687E-2</v>
      </c>
      <c r="G1612" s="268">
        <f t="shared" si="50"/>
        <v>0.39449366441041134</v>
      </c>
      <c r="H1612" s="275">
        <f t="shared" si="51"/>
        <v>3.3385459469988108</v>
      </c>
      <c r="I1612" s="250"/>
      <c r="J1612" s="251"/>
      <c r="K1612" s="251"/>
      <c r="L1612" s="251"/>
    </row>
    <row r="1613" spans="2:12" x14ac:dyDescent="0.2">
      <c r="B1613" s="112" t="s">
        <v>2</v>
      </c>
      <c r="C1613" s="113">
        <f>_xll.qlCalendarAdvance("TARGET",C1612,B1613,"mf")</f>
        <v>47759</v>
      </c>
      <c r="D1613" s="120">
        <f>_xll.xlShmInterpRateFwd($D$3&amp;T(CalculationTrigger2),C1613,,5,C1614)</f>
        <v>1.9875164686578951E-2</v>
      </c>
      <c r="E1613" s="260">
        <f>_xll.xlShmInterpRateFwd($E$3&amp;T(CalculationTrigger2),C1613,,5,C1614)</f>
        <v>1.9835716294688072E-2</v>
      </c>
      <c r="F1613" s="260">
        <f>_xll.xlShmInterpRateFwd($F$3&amp;T(CalculationTrigger2),C1613,,5,C1614)</f>
        <v>1.9501931256580816E-2</v>
      </c>
      <c r="G1613" s="268">
        <f t="shared" si="50"/>
        <v>0.39448391890878343</v>
      </c>
      <c r="H1613" s="275">
        <f t="shared" si="51"/>
        <v>3.3378503810725659</v>
      </c>
      <c r="I1613" s="250"/>
      <c r="J1613" s="251"/>
      <c r="K1613" s="251"/>
      <c r="L1613" s="251"/>
    </row>
    <row r="1614" spans="2:12" x14ac:dyDescent="0.2">
      <c r="B1614" s="112" t="s">
        <v>2</v>
      </c>
      <c r="C1614" s="113">
        <f>_xll.qlCalendarAdvance("TARGET",C1613,B1614,"mf")</f>
        <v>47766</v>
      </c>
      <c r="D1614" s="120">
        <f>_xll.xlShmInterpRateFwd($D$3&amp;T(CalculationTrigger2),C1614,,5,C1615)</f>
        <v>1.9875136358598194E-2</v>
      </c>
      <c r="E1614" s="260">
        <f>_xll.xlShmInterpRateFwd($E$3&amp;T(CalculationTrigger2),C1614,,5,C1615)</f>
        <v>1.9835689081341461E-2</v>
      </c>
      <c r="F1614" s="260">
        <f>_xll.xlShmInterpRateFwd($F$3&amp;T(CalculationTrigger2),C1614,,5,C1615)</f>
        <v>1.9501992279906864E-2</v>
      </c>
      <c r="G1614" s="268">
        <f t="shared" si="50"/>
        <v>0.39447277256732943</v>
      </c>
      <c r="H1614" s="275">
        <f t="shared" si="51"/>
        <v>3.3369680143459717</v>
      </c>
      <c r="I1614" s="250"/>
      <c r="J1614" s="251"/>
      <c r="K1614" s="251"/>
      <c r="L1614" s="251"/>
    </row>
    <row r="1615" spans="2:12" x14ac:dyDescent="0.2">
      <c r="B1615" s="112" t="s">
        <v>2</v>
      </c>
      <c r="C1615" s="113">
        <f>_xll.qlCalendarAdvance("TARGET",C1614,B1615,"mf")</f>
        <v>47773</v>
      </c>
      <c r="D1615" s="120">
        <f>_xll.xlShmInterpRateFwd($D$3&amp;T(CalculationTrigger2),C1615,,5,C1616)</f>
        <v>1.9874855112675786E-2</v>
      </c>
      <c r="E1615" s="260">
        <f>_xll.xlShmInterpRateFwd($E$3&amp;T(CalculationTrigger2),C1615,,5,C1616)</f>
        <v>1.9835409090932073E-2</v>
      </c>
      <c r="F1615" s="260">
        <f>_xll.xlShmInterpRateFwd($F$3&amp;T(CalculationTrigger2),C1615,,5,C1616)</f>
        <v>1.9501819301952626E-2</v>
      </c>
      <c r="G1615" s="268">
        <f t="shared" si="50"/>
        <v>0.39446021743713006</v>
      </c>
      <c r="H1615" s="275">
        <f t="shared" si="51"/>
        <v>3.3358978897944649</v>
      </c>
      <c r="I1615" s="250"/>
      <c r="J1615" s="251"/>
      <c r="K1615" s="251"/>
      <c r="L1615" s="251"/>
    </row>
    <row r="1616" spans="2:12" x14ac:dyDescent="0.2">
      <c r="B1616" s="112" t="s">
        <v>2</v>
      </c>
      <c r="C1616" s="113">
        <f>_xll.qlCalendarAdvance("TARGET",C1615,B1616,"mf")</f>
        <v>47780</v>
      </c>
      <c r="D1616" s="120">
        <f>_xll.xlShmInterpRateFwd($D$3&amp;T(CalculationTrigger2),C1616,,5,C1617)</f>
        <v>1.9874320142680972E-2</v>
      </c>
      <c r="E1616" s="260">
        <f>_xll.xlShmInterpRateFwd($E$3&amp;T(CalculationTrigger2),C1616,,5,C1617)</f>
        <v>1.9834875518152998E-2</v>
      </c>
      <c r="F1616" s="260">
        <f>_xll.xlShmInterpRateFwd($F$3&amp;T(CalculationTrigger2),C1616,,5,C1617)</f>
        <v>1.9501411613083591E-2</v>
      </c>
      <c r="G1616" s="268">
        <f t="shared" si="50"/>
        <v>0.39444624527974065</v>
      </c>
      <c r="H1616" s="275">
        <f t="shared" si="51"/>
        <v>3.3346390506940744</v>
      </c>
      <c r="I1616" s="250"/>
      <c r="J1616" s="251"/>
      <c r="K1616" s="251"/>
      <c r="L1616" s="251"/>
    </row>
    <row r="1617" spans="2:12" x14ac:dyDescent="0.2">
      <c r="B1617" s="112" t="s">
        <v>2</v>
      </c>
      <c r="C1617" s="113">
        <f>_xll.qlCalendarAdvance("TARGET",C1616,B1617,"mf")</f>
        <v>47787</v>
      </c>
      <c r="D1617" s="120">
        <f>_xll.xlShmInterpRateFwd($D$3&amp;T(CalculationTrigger2),C1617,,5,C1618)</f>
        <v>1.9873530642496234E-2</v>
      </c>
      <c r="E1617" s="260">
        <f>_xll.xlShmInterpRateFwd($E$3&amp;T(CalculationTrigger2),C1617,,5,C1618)</f>
        <v>1.9834087557710552E-2</v>
      </c>
      <c r="F1617" s="260">
        <f>_xll.xlShmInterpRateFwd($F$3&amp;T(CalculationTrigger2),C1617,,5,C1618)</f>
        <v>1.9500768503660049E-2</v>
      </c>
      <c r="G1617" s="268">
        <f t="shared" si="50"/>
        <v>0.39443084785682064</v>
      </c>
      <c r="H1617" s="275">
        <f t="shared" si="51"/>
        <v>3.3331905405050226</v>
      </c>
      <c r="I1617" s="250"/>
      <c r="J1617" s="251"/>
      <c r="K1617" s="251"/>
      <c r="L1617" s="251"/>
    </row>
    <row r="1618" spans="2:12" x14ac:dyDescent="0.2">
      <c r="B1618" s="112" t="s">
        <v>2</v>
      </c>
      <c r="C1618" s="113">
        <f>_xll.qlCalendarAdvance("TARGET",C1617,B1618,"mf")</f>
        <v>47794</v>
      </c>
      <c r="D1618" s="120">
        <f>_xll.xlShmInterpRateFwd($D$3&amp;T(CalculationTrigger2),C1618,,5,C1619)</f>
        <v>1.9872485805976833E-2</v>
      </c>
      <c r="E1618" s="260">
        <f>_xll.xlShmInterpRateFwd($E$3&amp;T(CalculationTrigger2),C1618,,5,C1619)</f>
        <v>1.9833044404260647E-2</v>
      </c>
      <c r="F1618" s="260">
        <f>_xll.xlShmInterpRateFwd($F$3&amp;T(CalculationTrigger2),C1618,,5,C1619)</f>
        <v>1.9499889264019746E-2</v>
      </c>
      <c r="G1618" s="268">
        <f t="shared" si="50"/>
        <v>0.39441401716185792</v>
      </c>
      <c r="H1618" s="275">
        <f t="shared" si="51"/>
        <v>3.331551402409004</v>
      </c>
      <c r="I1618" s="250"/>
      <c r="J1618" s="251"/>
      <c r="K1618" s="251"/>
      <c r="L1618" s="251"/>
    </row>
    <row r="1619" spans="2:12" x14ac:dyDescent="0.2">
      <c r="B1619" s="112" t="s">
        <v>2</v>
      </c>
      <c r="C1619" s="113">
        <f>_xll.qlCalendarAdvance("TARGET",C1618,B1619,"mf")</f>
        <v>47801</v>
      </c>
      <c r="D1619" s="120">
        <f>_xll.xlShmInterpRateFwd($D$3&amp;T(CalculationTrigger2),C1619,,5,C1620)</f>
        <v>1.9871184827014606E-2</v>
      </c>
      <c r="E1619" s="260">
        <f>_xll.xlShmInterpRateFwd($E$3&amp;T(CalculationTrigger2),C1619,,5,C1620)</f>
        <v>1.9831745252518945E-2</v>
      </c>
      <c r="F1619" s="260">
        <f>_xll.xlShmInterpRateFwd($F$3&amp;T(CalculationTrigger2),C1619,,5,C1620)</f>
        <v>1.9498773184553266E-2</v>
      </c>
      <c r="G1619" s="268">
        <f t="shared" si="50"/>
        <v>0.394395744956616</v>
      </c>
      <c r="H1619" s="275">
        <f t="shared" si="51"/>
        <v>3.3297206796567904</v>
      </c>
      <c r="I1619" s="250"/>
      <c r="J1619" s="251"/>
      <c r="K1619" s="251"/>
      <c r="L1619" s="251"/>
    </row>
    <row r="1620" spans="2:12" x14ac:dyDescent="0.2">
      <c r="B1620" s="112" t="s">
        <v>2</v>
      </c>
      <c r="C1620" s="113">
        <f>_xll.qlCalendarAdvance("TARGET",C1619,B1620,"mf")</f>
        <v>47808</v>
      </c>
      <c r="D1620" s="120">
        <f>_xll.xlShmInterpRateFwd($D$3&amp;T(CalculationTrigger2),C1620,,5,C1621)</f>
        <v>1.9869626899491708E-2</v>
      </c>
      <c r="E1620" s="260">
        <f>_xll.xlShmInterpRateFwd($E$3&amp;T(CalculationTrigger2),C1620,,5,C1621)</f>
        <v>1.9830189297179817E-2</v>
      </c>
      <c r="F1620" s="260">
        <f>_xll.xlShmInterpRateFwd($F$3&amp;T(CalculationTrigger2),C1620,,5,C1621)</f>
        <v>1.9497419555605619E-2</v>
      </c>
      <c r="G1620" s="268">
        <f t="shared" si="50"/>
        <v>0.3943760231189114</v>
      </c>
      <c r="H1620" s="275">
        <f t="shared" si="51"/>
        <v>3.3276974157419801</v>
      </c>
      <c r="I1620" s="250"/>
      <c r="J1620" s="251"/>
      <c r="K1620" s="251"/>
      <c r="L1620" s="251"/>
    </row>
    <row r="1621" spans="2:12" x14ac:dyDescent="0.2">
      <c r="B1621" s="112" t="s">
        <v>2</v>
      </c>
      <c r="C1621" s="113">
        <f>_xll.qlCalendarAdvance("TARGET",C1620,B1621,"mf")</f>
        <v>47815</v>
      </c>
      <c r="D1621" s="120">
        <f>_xll.xlShmInterpRateFwd($D$3&amp;T(CalculationTrigger2),C1621,,5,C1622)</f>
        <v>1.9867811217274881E-2</v>
      </c>
      <c r="E1621" s="260">
        <f>_xll.xlShmInterpRateFwd($E$3&amp;T(CalculationTrigger2),C1621,,5,C1622)</f>
        <v>1.9828375732945401E-2</v>
      </c>
      <c r="F1621" s="260">
        <f>_xll.xlShmInterpRateFwd($F$3&amp;T(CalculationTrigger2),C1621,,5,C1622)</f>
        <v>1.9495827667574794E-2</v>
      </c>
      <c r="G1621" s="268">
        <f t="shared" si="50"/>
        <v>0.39435484329480158</v>
      </c>
      <c r="H1621" s="275">
        <f t="shared" si="51"/>
        <v>3.3254806537060673</v>
      </c>
      <c r="I1621" s="250"/>
      <c r="J1621" s="251"/>
      <c r="K1621" s="251"/>
      <c r="L1621" s="251"/>
    </row>
    <row r="1622" spans="2:12" x14ac:dyDescent="0.2">
      <c r="B1622" s="112" t="s">
        <v>2</v>
      </c>
      <c r="C1622" s="113">
        <f>_xll.qlCalendarAdvance("TARGET",C1621,B1622,"mf")</f>
        <v>47822</v>
      </c>
      <c r="D1622" s="120">
        <f>_xll.xlShmInterpRateFwd($D$3&amp;T(CalculationTrigger2),C1622,,5,C1623)</f>
        <v>1.986573697427349E-2</v>
      </c>
      <c r="E1622" s="260">
        <f>_xll.xlShmInterpRateFwd($E$3&amp;T(CalculationTrigger2),C1622,,5,C1623)</f>
        <v>1.9826303754508293E-2</v>
      </c>
      <c r="F1622" s="260">
        <f>_xll.xlShmInterpRateFwd($F$3&amp;T(CalculationTrigger2),C1622,,5,C1623)</f>
        <v>1.949399681079594E-2</v>
      </c>
      <c r="G1622" s="268">
        <f t="shared" si="50"/>
        <v>0.39433219765197536</v>
      </c>
      <c r="H1622" s="275">
        <f t="shared" si="51"/>
        <v>3.323069437123523</v>
      </c>
      <c r="I1622" s="250"/>
      <c r="J1622" s="251"/>
      <c r="K1622" s="251"/>
      <c r="L1622" s="251"/>
    </row>
    <row r="1623" spans="2:12" x14ac:dyDescent="0.2">
      <c r="B1623" s="112" t="s">
        <v>2</v>
      </c>
      <c r="C1623" s="113">
        <f>_xll.qlCalendarAdvance("TARGET",C1622,B1623,"mf")</f>
        <v>47829</v>
      </c>
      <c r="D1623" s="120">
        <f>_xll.xlShmInterpRateFwd($D$3&amp;T(CalculationTrigger2),C1623,,5,C1624)</f>
        <v>1.9863403364370057E-2</v>
      </c>
      <c r="E1623" s="260">
        <f>_xll.xlShmInterpRateFwd($E$3&amp;T(CalculationTrigger2),C1623,,5,C1624)</f>
        <v>1.982397255658639E-2</v>
      </c>
      <c r="F1623" s="260">
        <f>_xll.xlShmInterpRateFwd($F$3&amp;T(CalculationTrigger2),C1623,,5,C1624)</f>
        <v>1.9491926275686269E-2</v>
      </c>
      <c r="G1623" s="268">
        <f t="shared" si="50"/>
        <v>0.39430807783666366</v>
      </c>
      <c r="H1623" s="275">
        <f t="shared" si="51"/>
        <v>3.3204628090012163</v>
      </c>
      <c r="I1623" s="250"/>
      <c r="J1623" s="251"/>
      <c r="K1623" s="251"/>
      <c r="L1623" s="251"/>
    </row>
    <row r="1624" spans="2:12" x14ac:dyDescent="0.2">
      <c r="B1624" s="112" t="s">
        <v>2</v>
      </c>
      <c r="C1624" s="113">
        <f>_xll.qlCalendarAdvance("TARGET",C1623,B1624,"mf")</f>
        <v>47836</v>
      </c>
      <c r="D1624" s="120">
        <f>_xll.xlShmInterpRateFwd($D$3&amp;T(CalculationTrigger2),C1624,,5,C1625)</f>
        <v>1.9861151280087242E-2</v>
      </c>
      <c r="E1624" s="260">
        <f>_xll.xlShmInterpRateFwd($E$3&amp;T(CalculationTrigger2),C1624,,5,C1625)</f>
        <v>1.9821721080091045E-2</v>
      </c>
      <c r="F1624" s="260">
        <f>_xll.xlShmInterpRateFwd($F$3&amp;T(CalculationTrigger2),C1624,,5,C1625)</f>
        <v>1.9489958264270673E-2</v>
      </c>
      <c r="G1624" s="268">
        <f t="shared" si="50"/>
        <v>0.39430199996196708</v>
      </c>
      <c r="H1624" s="275">
        <f t="shared" si="51"/>
        <v>3.3176281582037239</v>
      </c>
      <c r="I1624" s="250"/>
      <c r="J1624" s="251"/>
      <c r="K1624" s="251"/>
      <c r="L1624" s="251"/>
    </row>
    <row r="1625" spans="2:12" x14ac:dyDescent="0.2">
      <c r="B1625" s="112" t="s">
        <v>2</v>
      </c>
      <c r="C1625" s="113">
        <f>_xll.qlCalendarAdvance("TARGET",C1624,B1625,"mf")</f>
        <v>47844</v>
      </c>
      <c r="D1625" s="120">
        <f>_xll.xlShmInterpRateFwd($D$3&amp;T(CalculationTrigger2),C1625,,5,C1626)</f>
        <v>1.9857525644898906E-2</v>
      </c>
      <c r="E1625" s="260">
        <f>_xll.xlShmInterpRateFwd($E$3&amp;T(CalculationTrigger2),C1625,,5,C1626)</f>
        <v>1.9818100505849666E-2</v>
      </c>
      <c r="F1625" s="260">
        <f>_xll.xlShmInterpRateFwd($F$3&amp;T(CalculationTrigger2),C1625,,5,C1626)</f>
        <v>1.9486679034754359E-2</v>
      </c>
      <c r="G1625" s="268">
        <f t="shared" si="50"/>
        <v>0.39425139049240054</v>
      </c>
      <c r="H1625" s="275">
        <f t="shared" si="51"/>
        <v>3.31421471095307</v>
      </c>
      <c r="I1625" s="250"/>
      <c r="J1625" s="251"/>
      <c r="K1625" s="251"/>
      <c r="L1625" s="251"/>
    </row>
    <row r="1626" spans="2:12" x14ac:dyDescent="0.2">
      <c r="B1626" s="112" t="s">
        <v>2</v>
      </c>
      <c r="C1626" s="113">
        <f>_xll.qlCalendarAdvance("TARGET",C1625,B1626,"mf")</f>
        <v>47851</v>
      </c>
      <c r="D1626" s="120">
        <f>_xll.xlShmInterpRateFwd($D$3&amp;T(CalculationTrigger2),C1626,,5,C1627)</f>
        <v>1.9854371634012297E-2</v>
      </c>
      <c r="E1626" s="260">
        <f>_xll.xlShmInterpRateFwd($E$3&amp;T(CalculationTrigger2),C1626,,5,C1627)</f>
        <v>1.9814949375567378E-2</v>
      </c>
      <c r="F1626" s="260">
        <f>_xll.xlShmInterpRateFwd($F$3&amp;T(CalculationTrigger2),C1626,,5,C1627)</f>
        <v>1.9483850605080032E-2</v>
      </c>
      <c r="G1626" s="268">
        <f t="shared" si="50"/>
        <v>0.39422258444919006</v>
      </c>
      <c r="H1626" s="275">
        <f t="shared" si="51"/>
        <v>3.3109877048734595</v>
      </c>
      <c r="I1626" s="250"/>
      <c r="J1626" s="251"/>
      <c r="K1626" s="251"/>
      <c r="L1626" s="251"/>
    </row>
    <row r="1627" spans="2:12" x14ac:dyDescent="0.2">
      <c r="B1627" s="112" t="s">
        <v>2</v>
      </c>
      <c r="C1627" s="113">
        <f>_xll.qlCalendarAdvance("TARGET",C1626,B1627,"mf")</f>
        <v>47858</v>
      </c>
      <c r="D1627" s="120">
        <f>_xll.xlShmInterpRateFwd($D$3&amp;T(CalculationTrigger2),C1627,,5,C1628)</f>
        <v>1.9850954916675392E-2</v>
      </c>
      <c r="E1627" s="260">
        <f>_xll.xlShmInterpRateFwd($E$3&amp;T(CalculationTrigger2),C1627,,5,C1628)</f>
        <v>1.9811535689634126E-2</v>
      </c>
      <c r="F1627" s="260">
        <f>_xll.xlShmInterpRateFwd($F$3&amp;T(CalculationTrigger2),C1627,,5,C1628)</f>
        <v>1.9480779557243772E-2</v>
      </c>
      <c r="G1627" s="268">
        <f t="shared" si="50"/>
        <v>0.39419227041266602</v>
      </c>
      <c r="H1627" s="275">
        <f t="shared" si="51"/>
        <v>3.3075613239035366</v>
      </c>
      <c r="I1627" s="250"/>
      <c r="J1627" s="251"/>
      <c r="K1627" s="251"/>
      <c r="L1627" s="251"/>
    </row>
    <row r="1628" spans="2:12" x14ac:dyDescent="0.2">
      <c r="B1628" s="112" t="s">
        <v>2</v>
      </c>
      <c r="C1628" s="113">
        <f>_xll.qlCalendarAdvance("TARGET",C1627,B1628,"mf")</f>
        <v>47865</v>
      </c>
      <c r="D1628" s="120">
        <f>_xll.xlShmInterpRateFwd($D$3&amp;T(CalculationTrigger2),C1628,,5,C1629)</f>
        <v>1.9847274686812771E-2</v>
      </c>
      <c r="E1628" s="260">
        <f>_xll.xlShmInterpRateFwd($E$3&amp;T(CalculationTrigger2),C1628,,5,C1629)</f>
        <v>1.9807858642780847E-2</v>
      </c>
      <c r="F1628" s="260">
        <f>_xll.xlShmInterpRateFwd($F$3&amp;T(CalculationTrigger2),C1628,,5,C1629)</f>
        <v>1.947746518161746E-2</v>
      </c>
      <c r="G1628" s="268">
        <f t="shared" si="50"/>
        <v>0.39416044031924391</v>
      </c>
      <c r="H1628" s="275">
        <f t="shared" si="51"/>
        <v>3.3039346116338701</v>
      </c>
      <c r="I1628" s="250"/>
      <c r="J1628" s="251"/>
      <c r="K1628" s="251"/>
      <c r="L1628" s="251"/>
    </row>
    <row r="1629" spans="2:12" x14ac:dyDescent="0.2">
      <c r="B1629" s="112" t="s">
        <v>2</v>
      </c>
      <c r="C1629" s="113">
        <f>_xll.qlCalendarAdvance("TARGET",C1628,B1629,"mf")</f>
        <v>47872</v>
      </c>
      <c r="D1629" s="120">
        <f>_xll.xlShmInterpRateFwd($D$3&amp;T(CalculationTrigger2),C1629,,5,C1630)</f>
        <v>1.9843330138345858E-2</v>
      </c>
      <c r="E1629" s="260">
        <f>_xll.xlShmInterpRateFwd($E$3&amp;T(CalculationTrigger2),C1629,,5,C1630)</f>
        <v>1.9803917429758483E-2</v>
      </c>
      <c r="F1629" s="260">
        <f>_xll.xlShmInterpRateFwd($F$3&amp;T(CalculationTrigger2),C1629,,5,C1630)</f>
        <v>1.947390676860911E-2</v>
      </c>
      <c r="G1629" s="268">
        <f t="shared" si="50"/>
        <v>0.39412708587375361</v>
      </c>
      <c r="H1629" s="275">
        <f t="shared" si="51"/>
        <v>3.3001066114937347</v>
      </c>
      <c r="I1629" s="250"/>
      <c r="J1629" s="251"/>
      <c r="K1629" s="251"/>
      <c r="L1629" s="251"/>
    </row>
    <row r="1630" spans="2:12" x14ac:dyDescent="0.2">
      <c r="B1630" s="112" t="s">
        <v>2</v>
      </c>
      <c r="C1630" s="113">
        <f>_xll.qlCalendarAdvance("TARGET",C1629,B1630,"mf")</f>
        <v>47879</v>
      </c>
      <c r="D1630" s="120">
        <f>_xll.xlShmInterpRateFwd($D$3&amp;T(CalculationTrigger2),C1630,,5,C1631)</f>
        <v>1.9839120465187206E-2</v>
      </c>
      <c r="E1630" s="260">
        <f>_xll.xlShmInterpRateFwd($E$3&amp;T(CalculationTrigger2),C1630,,5,C1631)</f>
        <v>1.9799711245280117E-2</v>
      </c>
      <c r="F1630" s="260">
        <f>_xll.xlShmInterpRateFwd($F$3&amp;T(CalculationTrigger2),C1630,,5,C1631)</f>
        <v>1.9470103608628161E-2</v>
      </c>
      <c r="G1630" s="268">
        <f t="shared" si="50"/>
        <v>0.39409219907089732</v>
      </c>
      <c r="H1630" s="275">
        <f t="shared" si="51"/>
        <v>3.2960763665195598</v>
      </c>
      <c r="I1630" s="250"/>
      <c r="J1630" s="251"/>
      <c r="K1630" s="251"/>
      <c r="L1630" s="251"/>
    </row>
    <row r="1631" spans="2:12" x14ac:dyDescent="0.2">
      <c r="B1631" s="112" t="s">
        <v>2</v>
      </c>
      <c r="C1631" s="113">
        <f>_xll.qlCalendarAdvance("TARGET",C1630,B1631,"mf")</f>
        <v>47886</v>
      </c>
      <c r="D1631" s="120">
        <f>_xll.xlShmInterpRateFwd($D$3&amp;T(CalculationTrigger2),C1631,,5,C1632)</f>
        <v>1.9834644861269533E-2</v>
      </c>
      <c r="E1631" s="260">
        <f>_xll.xlShmInterpRateFwd($E$3&amp;T(CalculationTrigger2),C1631,,5,C1632)</f>
        <v>1.979523928411956E-2</v>
      </c>
      <c r="F1631" s="260">
        <f>_xll.xlShmInterpRateFwd($F$3&amp;T(CalculationTrigger2),C1631,,5,C1632)</f>
        <v>1.9466054992068174E-2</v>
      </c>
      <c r="G1631" s="268">
        <f t="shared" si="50"/>
        <v>0.39405577149972948</v>
      </c>
      <c r="H1631" s="275">
        <f t="shared" si="51"/>
        <v>3.2918429205138628</v>
      </c>
      <c r="I1631" s="250"/>
      <c r="J1631" s="251"/>
      <c r="K1631" s="251"/>
      <c r="L1631" s="251"/>
    </row>
    <row r="1632" spans="2:12" x14ac:dyDescent="0.2">
      <c r="B1632" s="112" t="s">
        <v>2</v>
      </c>
      <c r="C1632" s="113">
        <f>_xll.qlCalendarAdvance("TARGET",C1631,B1632,"mf")</f>
        <v>47893</v>
      </c>
      <c r="D1632" s="120">
        <f>_xll.xlShmInterpRateFwd($D$3&amp;T(CalculationTrigger2),C1632,,5,C1633)</f>
        <v>1.9829902520522656E-2</v>
      </c>
      <c r="E1632" s="260">
        <f>_xll.xlShmInterpRateFwd($E$3&amp;T(CalculationTrigger2),C1632,,5,C1633)</f>
        <v>1.9790500740989758E-2</v>
      </c>
      <c r="F1632" s="260">
        <f>_xll.xlShmInterpRateFwd($F$3&amp;T(CalculationTrigger2),C1632,,5,C1633)</f>
        <v>1.9461760209353234E-2</v>
      </c>
      <c r="G1632" s="268">
        <f t="shared" si="50"/>
        <v>0.39401779532897974</v>
      </c>
      <c r="H1632" s="275">
        <f t="shared" si="51"/>
        <v>3.2874053163652399</v>
      </c>
      <c r="I1632" s="250"/>
      <c r="J1632" s="251"/>
      <c r="K1632" s="251"/>
      <c r="L1632" s="251"/>
    </row>
    <row r="1633" spans="2:12" x14ac:dyDescent="0.2">
      <c r="B1633" s="112" t="s">
        <v>2</v>
      </c>
      <c r="C1633" s="113">
        <f>_xll.qlCalendarAdvance("TARGET",C1632,B1633,"mf")</f>
        <v>47900</v>
      </c>
      <c r="D1633" s="120">
        <f>_xll.xlShmInterpRateFwd($D$3&amp;T(CalculationTrigger2),C1633,,5,C1634)</f>
        <v>1.9824892636885128E-2</v>
      </c>
      <c r="E1633" s="260">
        <f>_xll.xlShmInterpRateFwd($E$3&amp;T(CalculationTrigger2),C1633,,5,C1634)</f>
        <v>1.978549481066455E-2</v>
      </c>
      <c r="F1633" s="260">
        <f>_xll.xlShmInterpRateFwd($F$3&amp;T(CalculationTrigger2),C1633,,5,C1634)</f>
        <v>1.9457218550885898E-2</v>
      </c>
      <c r="G1633" s="268">
        <f t="shared" si="50"/>
        <v>0.39397826220578108</v>
      </c>
      <c r="H1633" s="275">
        <f t="shared" si="51"/>
        <v>3.2827625977865234</v>
      </c>
      <c r="I1633" s="250"/>
      <c r="J1633" s="251"/>
      <c r="K1633" s="251"/>
      <c r="L1633" s="251"/>
    </row>
    <row r="1634" spans="2:12" x14ac:dyDescent="0.2">
      <c r="B1634" s="112" t="s">
        <v>2</v>
      </c>
      <c r="C1634" s="113">
        <f>_xll.qlCalendarAdvance("TARGET",C1633,B1634,"mf")</f>
        <v>47907</v>
      </c>
      <c r="D1634" s="120">
        <f>_xll.xlShmInterpRateFwd($D$3&amp;T(CalculationTrigger2),C1634,,5,C1635)</f>
        <v>1.9819614404292779E-2</v>
      </c>
      <c r="E1634" s="260">
        <f>_xll.xlShmInterpRateFwd($E$3&amp;T(CalculationTrigger2),C1634,,5,C1635)</f>
        <v>1.9780220687903412E-2</v>
      </c>
      <c r="F1634" s="260">
        <f>_xll.xlShmInterpRateFwd($F$3&amp;T(CalculationTrigger2),C1634,,5,C1635)</f>
        <v>1.9452429307087783E-2</v>
      </c>
      <c r="G1634" s="268">
        <f t="shared" si="50"/>
        <v>0.39393716389366645</v>
      </c>
      <c r="H1634" s="275">
        <f t="shared" si="51"/>
        <v>3.2779138081562991</v>
      </c>
      <c r="I1634" s="250"/>
      <c r="J1634" s="251"/>
      <c r="K1634" s="251"/>
      <c r="L1634" s="251"/>
    </row>
    <row r="1635" spans="2:12" x14ac:dyDescent="0.2">
      <c r="B1635" s="112" t="s">
        <v>2</v>
      </c>
      <c r="C1635" s="113">
        <f>_xll.qlCalendarAdvance("TARGET",C1634,B1635,"mf")</f>
        <v>47914</v>
      </c>
      <c r="D1635" s="120">
        <f>_xll.xlShmInterpRateFwd($D$3&amp;T(CalculationTrigger2),C1635,,5,C1636)</f>
        <v>1.9814067016690327E-2</v>
      </c>
      <c r="E1635" s="260">
        <f>_xll.xlShmInterpRateFwd($E$3&amp;T(CalculationTrigger2),C1635,,5,C1636)</f>
        <v>1.9774677567451569E-2</v>
      </c>
      <c r="F1635" s="260">
        <f>_xll.xlShmInterpRateFwd($F$3&amp;T(CalculationTrigger2),C1635,,5,C1636)</f>
        <v>1.9447391768376489E-2</v>
      </c>
      <c r="G1635" s="268">
        <f t="shared" si="50"/>
        <v>0.3938944923875809</v>
      </c>
      <c r="H1635" s="275">
        <f t="shared" si="51"/>
        <v>3.2728579907508051</v>
      </c>
      <c r="I1635" s="250"/>
      <c r="J1635" s="251"/>
      <c r="K1635" s="251"/>
      <c r="L1635" s="251"/>
    </row>
    <row r="1636" spans="2:12" x14ac:dyDescent="0.2">
      <c r="B1636" s="112" t="s">
        <v>2</v>
      </c>
      <c r="C1636" s="113">
        <f>_xll.qlCalendarAdvance("TARGET",C1635,B1636,"mf")</f>
        <v>47921</v>
      </c>
      <c r="D1636" s="120">
        <f>_xll.xlShmInterpRateFwd($D$3&amp;T(CalculationTrigger2),C1636,,5,C1637)</f>
        <v>1.9808249668025718E-2</v>
      </c>
      <c r="E1636" s="260">
        <f>_xll.xlShmInterpRateFwd($E$3&amp;T(CalculationTrigger2),C1636,,5,C1637)</f>
        <v>1.9768864644080602E-2</v>
      </c>
      <c r="F1636" s="260">
        <f>_xll.xlShmInterpRateFwd($F$3&amp;T(CalculationTrigger2),C1636,,5,C1637)</f>
        <v>1.9442105225188831E-2</v>
      </c>
      <c r="G1636" s="268">
        <f t="shared" si="50"/>
        <v>0.39385023945116143</v>
      </c>
      <c r="H1636" s="275">
        <f t="shared" si="51"/>
        <v>3.2675941889177134</v>
      </c>
      <c r="I1636" s="250"/>
      <c r="J1636" s="251"/>
      <c r="K1636" s="251"/>
      <c r="L1636" s="251"/>
    </row>
    <row r="1637" spans="2:12" x14ac:dyDescent="0.2">
      <c r="B1637" s="112" t="s">
        <v>2</v>
      </c>
      <c r="C1637" s="113">
        <f>_xll.qlCalendarAdvance("TARGET",C1636,B1637,"mf")</f>
        <v>47928</v>
      </c>
      <c r="D1637" s="120">
        <f>_xll.xlShmInterpRateFwd($D$3&amp;T(CalculationTrigger2),C1637,,5,C1638)</f>
        <v>1.9802161552255972E-2</v>
      </c>
      <c r="E1637" s="260">
        <f>_xll.xlShmInterpRateFwd($E$3&amp;T(CalculationTrigger2),C1637,,5,C1638)</f>
        <v>1.9762781112559601E-2</v>
      </c>
      <c r="F1637" s="260">
        <f>_xll.xlShmInterpRateFwd($F$3&amp;T(CalculationTrigger2),C1637,,5,C1638)</f>
        <v>1.943656896794034E-2</v>
      </c>
      <c r="G1637" s="268">
        <f t="shared" si="50"/>
        <v>0.39380439696371644</v>
      </c>
      <c r="H1637" s="275">
        <f t="shared" si="51"/>
        <v>3.2621214461926034</v>
      </c>
      <c r="I1637" s="250"/>
      <c r="J1637" s="251"/>
      <c r="K1637" s="251"/>
      <c r="L1637" s="251"/>
    </row>
    <row r="1638" spans="2:12" x14ac:dyDescent="0.2">
      <c r="B1638" s="112" t="s">
        <v>2</v>
      </c>
      <c r="C1638" s="113">
        <f>_xll.qlCalendarAdvance("TARGET",C1637,B1638,"mf")</f>
        <v>47935</v>
      </c>
      <c r="D1638" s="120">
        <f>_xll.xlShmInterpRateFwd($D$3&amp;T(CalculationTrigger2),C1638,,5,C1639)</f>
        <v>1.9795801863341504E-2</v>
      </c>
      <c r="E1638" s="260">
        <f>_xll.xlShmInterpRateFwd($E$3&amp;T(CalculationTrigger2),C1638,,5,C1639)</f>
        <v>1.9756426167661004E-2</v>
      </c>
      <c r="F1638" s="260">
        <f>_xll.xlShmInterpRateFwd($F$3&amp;T(CalculationTrigger2),C1638,,5,C1639)</f>
        <v>1.9430782287060112E-2</v>
      </c>
      <c r="G1638" s="268">
        <f t="shared" si="50"/>
        <v>0.39375695680500533</v>
      </c>
      <c r="H1638" s="275">
        <f t="shared" si="51"/>
        <v>3.2564388060089127</v>
      </c>
      <c r="I1638" s="250"/>
      <c r="J1638" s="251"/>
      <c r="K1638" s="251"/>
      <c r="L1638" s="251"/>
    </row>
    <row r="1639" spans="2:12" x14ac:dyDescent="0.2">
      <c r="B1639" s="112" t="s">
        <v>2</v>
      </c>
      <c r="C1639" s="113">
        <f>_xll.qlCalendarAdvance("TARGET",C1638,B1639,"mf")</f>
        <v>47942</v>
      </c>
      <c r="D1639" s="120">
        <f>_xll.xlShmInterpRateFwd($D$3&amp;T(CalculationTrigger2),C1639,,5,C1640)</f>
        <v>1.9793004627682385E-2</v>
      </c>
      <c r="E1639" s="260">
        <f>_xll.xlShmInterpRateFwd($E$3&amp;T(CalculationTrigger2),C1639,,5,C1640)</f>
        <v>1.9753678835219744E-2</v>
      </c>
      <c r="F1639" s="260">
        <f>_xll.xlShmInterpRateFwd($F$3&amp;T(CalculationTrigger2),C1639,,5,C1640)</f>
        <v>1.9428495903670694E-2</v>
      </c>
      <c r="G1639" s="268">
        <f t="shared" si="50"/>
        <v>0.39325792462640424</v>
      </c>
      <c r="H1639" s="275">
        <f t="shared" si="51"/>
        <v>3.2518293154904994</v>
      </c>
      <c r="I1639" s="250"/>
      <c r="J1639" s="251"/>
      <c r="K1639" s="251"/>
      <c r="L1639" s="251"/>
    </row>
    <row r="1640" spans="2:12" x14ac:dyDescent="0.2">
      <c r="B1640" s="112" t="s">
        <v>2</v>
      </c>
      <c r="C1640" s="113">
        <f>_xll.qlCalendarAdvance("TARGET",C1639,B1640,"mf")</f>
        <v>47953</v>
      </c>
      <c r="D1640" s="120">
        <f>_xll.xlShmInterpRateFwd($D$3&amp;T(CalculationTrigger2),C1640,,5,C1641)</f>
        <v>1.979266370149307E-2</v>
      </c>
      <c r="E1640" s="260">
        <f>_xll.xlShmInterpRateFwd($E$3&amp;T(CalculationTrigger2),C1640,,5,C1641)</f>
        <v>1.9753501282628955E-2</v>
      </c>
      <c r="F1640" s="260">
        <f>_xll.xlShmInterpRateFwd($F$3&amp;T(CalculationTrigger2),C1640,,5,C1641)</f>
        <v>1.9428488773508227E-2</v>
      </c>
      <c r="G1640" s="268">
        <f t="shared" si="50"/>
        <v>0.39162418864115839</v>
      </c>
      <c r="H1640" s="275">
        <f t="shared" si="51"/>
        <v>3.2501250912072774</v>
      </c>
      <c r="I1640" s="250"/>
      <c r="J1640" s="251"/>
      <c r="K1640" s="251"/>
      <c r="L1640" s="251"/>
    </row>
    <row r="1641" spans="2:12" x14ac:dyDescent="0.2">
      <c r="B1641" s="112" t="s">
        <v>2</v>
      </c>
      <c r="C1641" s="113">
        <f>_xll.qlCalendarAdvance("TARGET",C1640,B1641,"mf")</f>
        <v>47960</v>
      </c>
      <c r="D1641" s="120">
        <f>_xll.xlShmInterpRateFwd($D$3&amp;T(CalculationTrigger2),C1641,,5,C1642)</f>
        <v>1.9794196842965517E-2</v>
      </c>
      <c r="E1641" s="260">
        <f>_xll.xlShmInterpRateFwd($E$3&amp;T(CalculationTrigger2),C1641,,5,C1642)</f>
        <v>1.9755152300213328E-2</v>
      </c>
      <c r="F1641" s="260">
        <f>_xll.xlShmInterpRateFwd($F$3&amp;T(CalculationTrigger2),C1641,,5,C1642)</f>
        <v>1.9430204158660019E-2</v>
      </c>
      <c r="G1641" s="268">
        <f t="shared" si="50"/>
        <v>0.3904454275218891</v>
      </c>
      <c r="H1641" s="275">
        <f t="shared" si="51"/>
        <v>3.2494814155330927</v>
      </c>
      <c r="I1641" s="250"/>
      <c r="J1641" s="251"/>
      <c r="K1641" s="251"/>
      <c r="L1641" s="251"/>
    </row>
    <row r="1642" spans="2:12" x14ac:dyDescent="0.2">
      <c r="B1642" s="112" t="s">
        <v>2</v>
      </c>
      <c r="C1642" s="113">
        <f>_xll.qlCalendarAdvance("TARGET",C1641,B1642,"mf")</f>
        <v>47967</v>
      </c>
      <c r="D1642" s="120">
        <f>_xll.xlShmInterpRateFwd($D$3&amp;T(CalculationTrigger2),C1642,,5,C1643)</f>
        <v>1.9795503195721934E-2</v>
      </c>
      <c r="E1642" s="260">
        <f>_xll.xlShmInterpRateFwd($E$3&amp;T(CalculationTrigger2),C1642,,5,C1643)</f>
        <v>1.9756569397228231E-2</v>
      </c>
      <c r="F1642" s="260">
        <f>_xll.xlShmInterpRateFwd($F$3&amp;T(CalculationTrigger2),C1642,,5,C1643)</f>
        <v>1.9431695088755477E-2</v>
      </c>
      <c r="G1642" s="268">
        <f t="shared" si="50"/>
        <v>0.38933798493703126</v>
      </c>
      <c r="H1642" s="275">
        <f t="shared" si="51"/>
        <v>3.2487430847275358</v>
      </c>
      <c r="I1642" s="250"/>
      <c r="J1642" s="251"/>
      <c r="K1642" s="251"/>
      <c r="L1642" s="251"/>
    </row>
    <row r="1643" spans="2:12" x14ac:dyDescent="0.2">
      <c r="B1643" s="112" t="s">
        <v>2</v>
      </c>
      <c r="C1643" s="113">
        <f>_xll.qlCalendarAdvance("TARGET",C1642,B1643,"mf")</f>
        <v>47974</v>
      </c>
      <c r="D1643" s="120">
        <f>_xll.xlShmInterpRateFwd($D$3&amp;T(CalculationTrigger2),C1643,,5,C1644)</f>
        <v>1.9796582021021279E-2</v>
      </c>
      <c r="E1643" s="260">
        <f>_xll.xlShmInterpRateFwd($E$3&amp;T(CalculationTrigger2),C1643,,5,C1644)</f>
        <v>1.9757751793587904E-2</v>
      </c>
      <c r="F1643" s="260">
        <f>_xll.xlShmInterpRateFwd($F$3&amp;T(CalculationTrigger2),C1643,,5,C1644)</f>
        <v>1.9432960827075522E-2</v>
      </c>
      <c r="G1643" s="268">
        <f t="shared" si="50"/>
        <v>0.38830227433374331</v>
      </c>
      <c r="H1643" s="275">
        <f t="shared" si="51"/>
        <v>3.2479096651238244</v>
      </c>
      <c r="I1643" s="250"/>
      <c r="J1643" s="251"/>
      <c r="K1643" s="251"/>
      <c r="L1643" s="251"/>
    </row>
    <row r="1644" spans="2:12" x14ac:dyDescent="0.2">
      <c r="B1644" s="112" t="s">
        <v>2</v>
      </c>
      <c r="C1644" s="113">
        <f>_xll.qlCalendarAdvance("TARGET",C1643,B1644,"mf")</f>
        <v>47981</v>
      </c>
      <c r="D1644" s="120">
        <f>_xll.xlShmInterpRateFwd($D$3&amp;T(CalculationTrigger2),C1644,,5,C1645)</f>
        <v>1.9797432580110949E-2</v>
      </c>
      <c r="E1644" s="260">
        <f>_xll.xlShmInterpRateFwd($E$3&amp;T(CalculationTrigger2),C1644,,5,C1645)</f>
        <v>1.9758698709143256E-2</v>
      </c>
      <c r="F1644" s="260">
        <f>_xll.xlShmInterpRateFwd($F$3&amp;T(CalculationTrigger2),C1644,,5,C1645)</f>
        <v>1.9434000636924138E-2</v>
      </c>
      <c r="G1644" s="268">
        <f t="shared" si="50"/>
        <v>0.38733870967692929</v>
      </c>
      <c r="H1644" s="275">
        <f t="shared" si="51"/>
        <v>3.2469807221911786</v>
      </c>
      <c r="I1644" s="250"/>
      <c r="J1644" s="251"/>
      <c r="K1644" s="251"/>
      <c r="L1644" s="251"/>
    </row>
    <row r="1645" spans="2:12" x14ac:dyDescent="0.2">
      <c r="B1645" s="112" t="s">
        <v>2</v>
      </c>
      <c r="C1645" s="113">
        <f>_xll.qlCalendarAdvance("TARGET",C1644,B1645,"mf")</f>
        <v>47988</v>
      </c>
      <c r="D1645" s="120">
        <f>_xll.xlShmInterpRateFwd($D$3&amp;T(CalculationTrigger2),C1645,,5,C1646)</f>
        <v>1.9798054134244222E-2</v>
      </c>
      <c r="E1645" s="260">
        <f>_xll.xlShmInterpRateFwd($E$3&amp;T(CalculationTrigger2),C1645,,5,C1646)</f>
        <v>1.9759409363791992E-2</v>
      </c>
      <c r="F1645" s="260">
        <f>_xll.xlShmInterpRateFwd($F$3&amp;T(CalculationTrigger2),C1645,,5,C1646)</f>
        <v>1.9434813781616826E-2</v>
      </c>
      <c r="G1645" s="268">
        <f t="shared" si="50"/>
        <v>0.38644770452230665</v>
      </c>
      <c r="H1645" s="275">
        <f t="shared" si="51"/>
        <v>3.2459558217516618</v>
      </c>
      <c r="I1645" s="250"/>
      <c r="J1645" s="251"/>
      <c r="K1645" s="251"/>
      <c r="L1645" s="251"/>
    </row>
    <row r="1646" spans="2:12" x14ac:dyDescent="0.2">
      <c r="B1646" s="112" t="s">
        <v>2</v>
      </c>
      <c r="C1646" s="113">
        <f>_xll.qlCalendarAdvance("TARGET",C1645,B1646,"mf")</f>
        <v>47995</v>
      </c>
      <c r="D1646" s="120">
        <f>_xll.xlShmInterpRateFwd($D$3&amp;T(CalculationTrigger2),C1646,,5,C1647)</f>
        <v>1.9798445944691913E-2</v>
      </c>
      <c r="E1646" s="260">
        <f>_xll.xlShmInterpRateFwd($E$3&amp;T(CalculationTrigger2),C1646,,5,C1647)</f>
        <v>1.9759882977420769E-2</v>
      </c>
      <c r="F1646" s="260">
        <f>_xll.xlShmInterpRateFwd($F$3&amp;T(CalculationTrigger2),C1646,,5,C1647)</f>
        <v>1.9435399524457532E-2</v>
      </c>
      <c r="G1646" s="268">
        <f t="shared" si="50"/>
        <v>0.38562967271144055</v>
      </c>
      <c r="H1646" s="275">
        <f t="shared" si="51"/>
        <v>3.2448345296323677</v>
      </c>
      <c r="I1646" s="250"/>
      <c r="J1646" s="251"/>
      <c r="K1646" s="251"/>
      <c r="L1646" s="251"/>
    </row>
    <row r="1647" spans="2:12" x14ac:dyDescent="0.2">
      <c r="B1647" s="112" t="s">
        <v>2</v>
      </c>
      <c r="C1647" s="113">
        <f>_xll.qlCalendarAdvance("TARGET",C1646,B1647,"mf")</f>
        <v>48002</v>
      </c>
      <c r="D1647" s="120">
        <f>_xll.xlShmInterpRateFwd($D$3&amp;T(CalculationTrigger2),C1647,,5,C1648)</f>
        <v>1.9798607272707679E-2</v>
      </c>
      <c r="E1647" s="260">
        <f>_xll.xlShmInterpRateFwd($E$3&amp;T(CalculationTrigger2),C1647,,5,C1648)</f>
        <v>1.9760118769922626E-2</v>
      </c>
      <c r="F1647" s="260">
        <f>_xll.xlShmInterpRateFwd($F$3&amp;T(CalculationTrigger2),C1647,,5,C1648)</f>
        <v>1.9435757128756063E-2</v>
      </c>
      <c r="G1647" s="268">
        <f t="shared" si="50"/>
        <v>0.38488502785052892</v>
      </c>
      <c r="H1647" s="275">
        <f t="shared" si="51"/>
        <v>3.2436164116656299</v>
      </c>
      <c r="I1647" s="250"/>
      <c r="J1647" s="251"/>
      <c r="K1647" s="251"/>
      <c r="L1647" s="251"/>
    </row>
    <row r="1648" spans="2:12" x14ac:dyDescent="0.2">
      <c r="B1648" s="112" t="s">
        <v>2</v>
      </c>
      <c r="C1648" s="113">
        <f>_xll.qlCalendarAdvance("TARGET",C1647,B1648,"mf")</f>
        <v>48009</v>
      </c>
      <c r="D1648" s="120">
        <f>_xll.xlShmInterpRateFwd($D$3&amp;T(CalculationTrigger2),C1648,,5,C1649)</f>
        <v>1.9798537379551253E-2</v>
      </c>
      <c r="E1648" s="260">
        <f>_xll.xlShmInterpRateFwd($E$3&amp;T(CalculationTrigger2),C1648,,5,C1649)</f>
        <v>1.9760115961179686E-2</v>
      </c>
      <c r="F1648" s="260">
        <f>_xll.xlShmInterpRateFwd($F$3&amp;T(CalculationTrigger2),C1648,,5,C1649)</f>
        <v>1.9435885857816564E-2</v>
      </c>
      <c r="G1648" s="268">
        <f t="shared" si="50"/>
        <v>0.38421418371566846</v>
      </c>
      <c r="H1648" s="275">
        <f t="shared" si="51"/>
        <v>3.242301033631219</v>
      </c>
      <c r="I1648" s="250"/>
      <c r="J1648" s="251"/>
      <c r="K1648" s="251"/>
      <c r="L1648" s="251"/>
    </row>
    <row r="1649" spans="2:12" x14ac:dyDescent="0.2">
      <c r="B1649" s="112" t="s">
        <v>2</v>
      </c>
      <c r="C1649" s="113">
        <f>_xll.qlCalendarAdvance("TARGET",C1648,B1649,"mf")</f>
        <v>48016</v>
      </c>
      <c r="D1649" s="120">
        <f>_xll.xlShmInterpRateFwd($D$3&amp;T(CalculationTrigger2),C1649,,5,C1650)</f>
        <v>1.9798235526494311E-2</v>
      </c>
      <c r="E1649" s="260">
        <f>_xll.xlShmInterpRateFwd($E$3&amp;T(CalculationTrigger2),C1649,,5,C1650)</f>
        <v>1.9759873771121171E-2</v>
      </c>
      <c r="F1649" s="260">
        <f>_xll.xlShmInterpRateFwd($F$3&amp;T(CalculationTrigger2),C1649,,5,C1650)</f>
        <v>1.9435784974966581E-2</v>
      </c>
      <c r="G1649" s="268">
        <f t="shared" si="50"/>
        <v>0.38361755373139683</v>
      </c>
      <c r="H1649" s="275">
        <f t="shared" si="51"/>
        <v>3.2408879615459032</v>
      </c>
      <c r="I1649" s="250"/>
      <c r="J1649" s="251"/>
      <c r="K1649" s="251"/>
      <c r="L1649" s="251"/>
    </row>
    <row r="1650" spans="2:12" x14ac:dyDescent="0.2">
      <c r="B1650" s="112" t="s">
        <v>2</v>
      </c>
      <c r="C1650" s="113">
        <f>_xll.qlCalendarAdvance("TARGET",C1649,B1650,"mf")</f>
        <v>48023</v>
      </c>
      <c r="D1650" s="120">
        <f>_xll.xlShmInterpRateFwd($D$3&amp;T(CalculationTrigger2),C1650,,5,C1651)</f>
        <v>1.9797700974826322E-2</v>
      </c>
      <c r="E1650" s="260">
        <f>_xll.xlShmInterpRateFwd($E$3&amp;T(CalculationTrigger2),C1650,,5,C1651)</f>
        <v>1.9759391419619174E-2</v>
      </c>
      <c r="F1650" s="260">
        <f>_xll.xlShmInterpRateFwd($F$3&amp;T(CalculationTrigger2),C1650,,5,C1651)</f>
        <v>1.9435453743533906E-2</v>
      </c>
      <c r="G1650" s="268">
        <f t="shared" si="50"/>
        <v>0.38309555207147877</v>
      </c>
      <c r="H1650" s="275">
        <f t="shared" si="51"/>
        <v>3.2393767608526747</v>
      </c>
      <c r="I1650" s="250"/>
      <c r="J1650" s="251"/>
      <c r="K1650" s="251"/>
      <c r="L1650" s="251"/>
    </row>
    <row r="1651" spans="2:12" x14ac:dyDescent="0.2">
      <c r="B1651" s="112" t="s">
        <v>2</v>
      </c>
      <c r="C1651" s="113">
        <f>_xll.qlCalendarAdvance("TARGET",C1650,B1651,"mf")</f>
        <v>48030</v>
      </c>
      <c r="D1651" s="120">
        <f>_xll.xlShmInterpRateFwd($D$3&amp;T(CalculationTrigger2),C1651,,5,C1652)</f>
        <v>1.9796932985796677E-2</v>
      </c>
      <c r="E1651" s="260">
        <f>_xll.xlShmInterpRateFwd($E$3&amp;T(CalculationTrigger2),C1651,,5,C1652)</f>
        <v>1.9758668126581426E-2</v>
      </c>
      <c r="F1651" s="260">
        <f>_xll.xlShmInterpRateFwd($F$3&amp;T(CalculationTrigger2),C1651,,5,C1652)</f>
        <v>1.9434891426823503E-2</v>
      </c>
      <c r="G1651" s="268">
        <f t="shared" si="50"/>
        <v>0.38264859215250691</v>
      </c>
      <c r="H1651" s="275">
        <f t="shared" si="51"/>
        <v>3.2377669975792305</v>
      </c>
      <c r="I1651" s="250"/>
      <c r="J1651" s="251"/>
      <c r="K1651" s="251"/>
      <c r="L1651" s="251"/>
    </row>
    <row r="1652" spans="2:12" x14ac:dyDescent="0.2">
      <c r="B1652" s="112" t="s">
        <v>2</v>
      </c>
      <c r="C1652" s="113">
        <f>_xll.qlCalendarAdvance("TARGET",C1651,B1652,"mf")</f>
        <v>48037</v>
      </c>
      <c r="D1652" s="120">
        <f>_xll.xlShmInterpRateFwd($D$3&amp;T(CalculationTrigger2),C1652,,5,C1653)</f>
        <v>1.9795930820695886E-2</v>
      </c>
      <c r="E1652" s="260">
        <f>_xll.xlShmInterpRateFwd($E$3&amp;T(CalculationTrigger2),C1652,,5,C1653)</f>
        <v>1.9757703111934005E-2</v>
      </c>
      <c r="F1652" s="260">
        <f>_xll.xlShmInterpRateFwd($F$3&amp;T(CalculationTrigger2),C1652,,5,C1653)</f>
        <v>1.9434097288169701E-2</v>
      </c>
      <c r="G1652" s="268">
        <f t="shared" si="50"/>
        <v>0.38227708761880835</v>
      </c>
      <c r="H1652" s="275">
        <f t="shared" si="51"/>
        <v>3.2360582376430442</v>
      </c>
      <c r="I1652" s="250"/>
      <c r="J1652" s="251"/>
      <c r="K1652" s="251"/>
      <c r="L1652" s="251"/>
    </row>
    <row r="1653" spans="2:12" x14ac:dyDescent="0.2">
      <c r="B1653" s="112" t="s">
        <v>2</v>
      </c>
      <c r="C1653" s="113">
        <f>_xll.qlCalendarAdvance("TARGET",C1652,B1653,"mf")</f>
        <v>48044</v>
      </c>
      <c r="D1653" s="120">
        <f>_xll.xlShmInterpRateFwd($D$3&amp;T(CalculationTrigger2),C1653,,5,C1654)</f>
        <v>1.9794693740803469E-2</v>
      </c>
      <c r="E1653" s="260">
        <f>_xll.xlShmInterpRateFwd($E$3&amp;T(CalculationTrigger2),C1653,,5,C1654)</f>
        <v>1.9756495595580841E-2</v>
      </c>
      <c r="F1653" s="260">
        <f>_xll.xlShmInterpRateFwd($F$3&amp;T(CalculationTrigger2),C1653,,5,C1654)</f>
        <v>1.9433070590907292E-2</v>
      </c>
      <c r="G1653" s="268">
        <f t="shared" si="50"/>
        <v>0.38198145222628765</v>
      </c>
      <c r="H1653" s="275">
        <f t="shared" si="51"/>
        <v>3.2342500467354847</v>
      </c>
      <c r="I1653" s="250"/>
      <c r="J1653" s="251"/>
      <c r="K1653" s="251"/>
      <c r="L1653" s="251"/>
    </row>
    <row r="1654" spans="2:12" x14ac:dyDescent="0.2">
      <c r="B1654" s="112" t="s">
        <v>2</v>
      </c>
      <c r="C1654" s="113">
        <f>_xll.qlCalendarAdvance("TARGET",C1653,B1654,"mf")</f>
        <v>48051</v>
      </c>
      <c r="D1654" s="120">
        <f>_xll.xlShmInterpRateFwd($D$3&amp;T(CalculationTrigger2),C1654,,5,C1655)</f>
        <v>1.979322100739964E-2</v>
      </c>
      <c r="E1654" s="260">
        <f>_xll.xlShmInterpRateFwd($E$3&amp;T(CalculationTrigger2),C1654,,5,C1655)</f>
        <v>1.9755044797421167E-2</v>
      </c>
      <c r="F1654" s="260">
        <f>_xll.xlShmInterpRateFwd($F$3&amp;T(CalculationTrigger2),C1654,,5,C1655)</f>
        <v>1.9431810598354221E-2</v>
      </c>
      <c r="G1654" s="268">
        <f t="shared" si="50"/>
        <v>0.38176209978472986</v>
      </c>
      <c r="H1654" s="275">
        <f t="shared" si="51"/>
        <v>3.2323419906694557</v>
      </c>
      <c r="I1654" s="250"/>
      <c r="J1654" s="251"/>
      <c r="K1654" s="251"/>
      <c r="L1654" s="251"/>
    </row>
    <row r="1655" spans="2:12" x14ac:dyDescent="0.2">
      <c r="B1655" s="112" t="s">
        <v>2</v>
      </c>
      <c r="C1655" s="113">
        <f>_xll.qlCalendarAdvance("TARGET",C1654,B1655,"mf")</f>
        <v>48058</v>
      </c>
      <c r="D1655" s="120">
        <f>_xll.xlShmInterpRateFwd($D$3&amp;T(CalculationTrigger2),C1655,,5,C1656)</f>
        <v>1.9791511881782738E-2</v>
      </c>
      <c r="E1655" s="260">
        <f>_xll.xlShmInterpRateFwd($E$3&amp;T(CalculationTrigger2),C1655,,5,C1656)</f>
        <v>1.9753349937395945E-2</v>
      </c>
      <c r="F1655" s="260">
        <f>_xll.xlShmInterpRateFwd($F$3&amp;T(CalculationTrigger2),C1655,,5,C1656)</f>
        <v>1.9430316573863793E-2</v>
      </c>
      <c r="G1655" s="268">
        <f t="shared" si="50"/>
        <v>0.38161944386792823</v>
      </c>
      <c r="H1655" s="275">
        <f t="shared" si="51"/>
        <v>3.2303336353215264</v>
      </c>
      <c r="I1655" s="250"/>
      <c r="J1655" s="251"/>
      <c r="K1655" s="251"/>
      <c r="L1655" s="251"/>
    </row>
    <row r="1656" spans="2:12" x14ac:dyDescent="0.2">
      <c r="B1656" s="112" t="s">
        <v>2</v>
      </c>
      <c r="C1656" s="113">
        <f>_xll.qlCalendarAdvance("TARGET",C1655,B1656,"mf")</f>
        <v>48065</v>
      </c>
      <c r="D1656" s="120">
        <f>_xll.xlShmInterpRateFwd($D$3&amp;T(CalculationTrigger2),C1656,,5,C1657)</f>
        <v>1.9789565625228735E-2</v>
      </c>
      <c r="E1656" s="260">
        <f>_xll.xlShmInterpRateFwd($E$3&amp;T(CalculationTrigger2),C1656,,5,C1657)</f>
        <v>1.9751410235418428E-2</v>
      </c>
      <c r="F1656" s="260">
        <f>_xll.xlShmInterpRateFwd($F$3&amp;T(CalculationTrigger2),C1656,,5,C1657)</f>
        <v>1.9428587780755204E-2</v>
      </c>
      <c r="G1656" s="268">
        <f t="shared" si="50"/>
        <v>0.38155389810307083</v>
      </c>
      <c r="H1656" s="275">
        <f t="shared" si="51"/>
        <v>3.2282245466322412</v>
      </c>
      <c r="I1656" s="250"/>
      <c r="J1656" s="251"/>
      <c r="K1656" s="251"/>
      <c r="L1656" s="251"/>
    </row>
    <row r="1657" spans="2:12" x14ac:dyDescent="0.2">
      <c r="B1657" s="112" t="s">
        <v>2</v>
      </c>
      <c r="C1657" s="113">
        <f>_xll.qlCalendarAdvance("TARGET",C1656,B1657,"mf")</f>
        <v>48072</v>
      </c>
      <c r="D1657" s="120">
        <f>_xll.xlShmInterpRateFwd($D$3&amp;T(CalculationTrigger2),C1657,,5,C1658)</f>
        <v>1.9787381499043459E-2</v>
      </c>
      <c r="E1657" s="260">
        <f>_xll.xlShmInterpRateFwd($E$3&amp;T(CalculationTrigger2),C1657,,5,C1658)</f>
        <v>1.9749224911408968E-2</v>
      </c>
      <c r="F1657" s="260">
        <f>_xll.xlShmInterpRateFwd($F$3&amp;T(CalculationTrigger2),C1657,,5,C1658)</f>
        <v>1.9426623482388938E-2</v>
      </c>
      <c r="G1657" s="268">
        <f t="shared" si="50"/>
        <v>0.38156587634490674</v>
      </c>
      <c r="H1657" s="275">
        <f t="shared" si="51"/>
        <v>3.2260142902003004</v>
      </c>
      <c r="I1657" s="250"/>
      <c r="J1657" s="251"/>
      <c r="K1657" s="251"/>
      <c r="L1657" s="251"/>
    </row>
    <row r="1658" spans="2:12" x14ac:dyDescent="0.2">
      <c r="B1658" s="112" t="s">
        <v>2</v>
      </c>
      <c r="C1658" s="113">
        <f>_xll.qlCalendarAdvance("TARGET",C1657,B1658,"mf")</f>
        <v>48079</v>
      </c>
      <c r="D1658" s="120">
        <f>_xll.xlShmInterpRateFwd($D$3&amp;T(CalculationTrigger2),C1658,,5,C1659)</f>
        <v>1.9784958764522104E-2</v>
      </c>
      <c r="E1658" s="260">
        <f>_xll.xlShmInterpRateFwd($E$3&amp;T(CalculationTrigger2),C1658,,5,C1659)</f>
        <v>1.9746793185312486E-2</v>
      </c>
      <c r="F1658" s="260">
        <f>_xll.xlShmInterpRateFwd($F$3&amp;T(CalculationTrigger2),C1658,,5,C1659)</f>
        <v>1.9424422942103111E-2</v>
      </c>
      <c r="G1658" s="268">
        <f t="shared" si="50"/>
        <v>0.38165579209617495</v>
      </c>
      <c r="H1658" s="275">
        <f t="shared" si="51"/>
        <v>3.2237024320937517</v>
      </c>
      <c r="I1658" s="250"/>
      <c r="J1658" s="251"/>
      <c r="K1658" s="251"/>
      <c r="L1658" s="251"/>
    </row>
    <row r="1659" spans="2:12" x14ac:dyDescent="0.2">
      <c r="B1659" s="112" t="s">
        <v>2</v>
      </c>
      <c r="C1659" s="113">
        <f>_xll.qlCalendarAdvance("TARGET",C1658,B1659,"mf")</f>
        <v>48086</v>
      </c>
      <c r="D1659" s="120">
        <f>_xll.xlShmInterpRateFwd($D$3&amp;T(CalculationTrigger2),C1659,,5,C1660)</f>
        <v>1.9782296682949285E-2</v>
      </c>
      <c r="E1659" s="260">
        <f>_xll.xlShmInterpRateFwd($E$3&amp;T(CalculationTrigger2),C1659,,5,C1660)</f>
        <v>1.9744114277034815E-2</v>
      </c>
      <c r="F1659" s="260">
        <f>_xll.xlShmInterpRateFwd($F$3&amp;T(CalculationTrigger2),C1659,,5,C1660)</f>
        <v>1.9421985423248269E-2</v>
      </c>
      <c r="G1659" s="268">
        <f t="shared" si="50"/>
        <v>0.38182405914469891</v>
      </c>
      <c r="H1659" s="275">
        <f t="shared" si="51"/>
        <v>3.2212885378654632</v>
      </c>
      <c r="I1659" s="250"/>
      <c r="J1659" s="251"/>
      <c r="K1659" s="251"/>
      <c r="L1659" s="251"/>
    </row>
    <row r="1660" spans="2:12" x14ac:dyDescent="0.2">
      <c r="B1660" s="112" t="s">
        <v>2</v>
      </c>
      <c r="C1660" s="113">
        <f>_xll.qlCalendarAdvance("TARGET",C1659,B1660,"mf")</f>
        <v>48093</v>
      </c>
      <c r="D1660" s="120">
        <f>_xll.xlShmInterpRateFwd($D$3&amp;T(CalculationTrigger2),C1660,,5,C1661)</f>
        <v>1.9779394515662845E-2</v>
      </c>
      <c r="E1660" s="260">
        <f>_xll.xlShmInterpRateFwd($E$3&amp;T(CalculationTrigger2),C1660,,5,C1661)</f>
        <v>1.974118740654706E-2</v>
      </c>
      <c r="F1660" s="260">
        <f>_xll.xlShmInterpRateFwd($F$3&amp;T(CalculationTrigger2),C1660,,5,C1661)</f>
        <v>1.9419310189158514E-2</v>
      </c>
      <c r="G1660" s="268">
        <f t="shared" si="50"/>
        <v>0.38207109115784288</v>
      </c>
      <c r="H1660" s="275">
        <f t="shared" si="51"/>
        <v>3.2187721738854633</v>
      </c>
      <c r="I1660" s="250"/>
      <c r="J1660" s="251"/>
      <c r="K1660" s="251"/>
      <c r="L1660" s="251"/>
    </row>
    <row r="1661" spans="2:12" x14ac:dyDescent="0.2">
      <c r="B1661" s="112" t="s">
        <v>2</v>
      </c>
      <c r="C1661" s="113">
        <f>_xll.qlCalendarAdvance("TARGET",C1660,B1661,"mf")</f>
        <v>48100</v>
      </c>
      <c r="D1661" s="120">
        <f>_xll.xlShmInterpRateFwd($D$3&amp;T(CalculationTrigger2),C1661,,5,C1662)</f>
        <v>1.9776251523938054E-2</v>
      </c>
      <c r="E1661" s="260">
        <f>_xll.xlShmInterpRateFwd($E$3&amp;T(CalculationTrigger2),C1661,,5,C1662)</f>
        <v>1.9738011793764006E-2</v>
      </c>
      <c r="F1661" s="260">
        <f>_xll.xlShmInterpRateFwd($F$3&amp;T(CalculationTrigger2),C1661,,5,C1662)</f>
        <v>1.9416396503209501E-2</v>
      </c>
      <c r="G1661" s="268">
        <f t="shared" si="50"/>
        <v>0.38239730174048636</v>
      </c>
      <c r="H1661" s="275">
        <f t="shared" si="51"/>
        <v>3.2161529055450484</v>
      </c>
      <c r="I1661" s="250"/>
      <c r="J1661" s="251"/>
      <c r="K1661" s="251"/>
      <c r="L1661" s="251"/>
    </row>
    <row r="1662" spans="2:12" x14ac:dyDescent="0.2">
      <c r="B1662" s="112" t="s">
        <v>2</v>
      </c>
      <c r="C1662" s="113">
        <f>_xll.qlCalendarAdvance("TARGET",C1661,B1662,"mf")</f>
        <v>48107</v>
      </c>
      <c r="D1662" s="120">
        <f>_xll.xlShmInterpRateFwd($D$3&amp;T(CalculationTrigger2),C1662,,5,C1663)</f>
        <v>1.9772866969109331E-2</v>
      </c>
      <c r="E1662" s="260">
        <f>_xll.xlShmInterpRateFwd($E$3&amp;T(CalculationTrigger2),C1662,,5,C1663)</f>
        <v>1.9734586658631093E-2</v>
      </c>
      <c r="F1662" s="260">
        <f>_xll.xlShmInterpRateFwd($F$3&amp;T(CalculationTrigger2),C1662,,5,C1663)</f>
        <v>1.9413243628766362E-2</v>
      </c>
      <c r="G1662" s="268">
        <f t="shared" si="50"/>
        <v>0.38280310478238516</v>
      </c>
      <c r="H1662" s="275">
        <f t="shared" si="51"/>
        <v>3.2134302986473045</v>
      </c>
      <c r="I1662" s="250"/>
      <c r="J1662" s="251"/>
      <c r="K1662" s="251"/>
      <c r="L1662" s="251"/>
    </row>
    <row r="1663" spans="2:12" x14ac:dyDescent="0.2">
      <c r="B1663" s="112" t="s">
        <v>2</v>
      </c>
      <c r="C1663" s="113">
        <f>_xll.qlCalendarAdvance("TARGET",C1662,B1663,"mf")</f>
        <v>48114</v>
      </c>
      <c r="D1663" s="120">
        <f>_xll.xlShmInterpRateFwd($D$3&amp;T(CalculationTrigger2),C1663,,5,C1664)</f>
        <v>1.9769240112471834E-2</v>
      </c>
      <c r="E1663" s="260">
        <f>_xll.xlShmInterpRateFwd($E$3&amp;T(CalculationTrigger2),C1663,,5,C1664)</f>
        <v>1.9730911221112899E-2</v>
      </c>
      <c r="F1663" s="260">
        <f>_xll.xlShmInterpRateFwd($F$3&amp;T(CalculationTrigger2),C1663,,5,C1664)</f>
        <v>1.9409850829177965E-2</v>
      </c>
      <c r="G1663" s="268">
        <f t="shared" si="50"/>
        <v>0.38328891358935246</v>
      </c>
      <c r="H1663" s="275">
        <f t="shared" si="51"/>
        <v>3.2106039193493392</v>
      </c>
      <c r="I1663" s="250"/>
      <c r="J1663" s="251"/>
      <c r="K1663" s="251"/>
      <c r="L1663" s="251"/>
    </row>
    <row r="1664" spans="2:12" x14ac:dyDescent="0.2">
      <c r="B1664" s="112" t="s">
        <v>2</v>
      </c>
      <c r="C1664" s="113">
        <f>_xll.qlCalendarAdvance("TARGET",C1663,B1664,"mf")</f>
        <v>48121</v>
      </c>
      <c r="D1664" s="120">
        <f>_xll.xlShmInterpRateFwd($D$3&amp;T(CalculationTrigger2),C1664,,5,C1665)</f>
        <v>1.9765370215362631E-2</v>
      </c>
      <c r="E1664" s="260">
        <f>_xll.xlShmInterpRateFwd($E$3&amp;T(CalculationTrigger2),C1664,,5,C1665)</f>
        <v>1.9726984701146876E-2</v>
      </c>
      <c r="F1664" s="260">
        <f>_xll.xlShmInterpRateFwd($F$3&amp;T(CalculationTrigger2),C1664,,5,C1665)</f>
        <v>1.940621736780019E-2</v>
      </c>
      <c r="G1664" s="268">
        <f t="shared" si="50"/>
        <v>0.38385514215755201</v>
      </c>
      <c r="H1664" s="275">
        <f t="shared" si="51"/>
        <v>3.2076733334668663</v>
      </c>
      <c r="I1664" s="250"/>
      <c r="J1664" s="251"/>
      <c r="K1664" s="251"/>
      <c r="L1664" s="251"/>
    </row>
    <row r="1665" spans="2:12" x14ac:dyDescent="0.2">
      <c r="B1665" s="112" t="s">
        <v>2</v>
      </c>
      <c r="C1665" s="113">
        <f>_xll.qlCalendarAdvance("TARGET",C1664,B1665,"mf")</f>
        <v>48128</v>
      </c>
      <c r="D1665" s="120">
        <f>_xll.xlShmInterpRateFwd($D$3&amp;T(CalculationTrigger2),C1665,,5,C1666)</f>
        <v>1.9761256539085455E-2</v>
      </c>
      <c r="E1665" s="260">
        <f>_xll.xlShmInterpRateFwd($E$3&amp;T(CalculationTrigger2),C1665,,5,C1666)</f>
        <v>1.9722806318689775E-2</v>
      </c>
      <c r="F1665" s="260">
        <f>_xll.xlShmInterpRateFwd($F$3&amp;T(CalculationTrigger2),C1665,,5,C1666)</f>
        <v>1.9402342508024924E-2</v>
      </c>
      <c r="G1665" s="268">
        <f t="shared" si="50"/>
        <v>0.38450220395679774</v>
      </c>
      <c r="H1665" s="275">
        <f t="shared" si="51"/>
        <v>3.2046381066485123</v>
      </c>
      <c r="I1665" s="250"/>
      <c r="J1665" s="251"/>
      <c r="K1665" s="251"/>
      <c r="L1665" s="251"/>
    </row>
    <row r="1666" spans="2:12" x14ac:dyDescent="0.2">
      <c r="B1666" s="112" t="s">
        <v>2</v>
      </c>
      <c r="C1666" s="113">
        <f>_xll.qlCalendarAdvance("TARGET",C1665,B1666,"mf")</f>
        <v>48135</v>
      </c>
      <c r="D1666" s="120">
        <f>_xll.xlShmInterpRateFwd($D$3&amp;T(CalculationTrigger2),C1666,,5,C1667)</f>
        <v>1.9756898344991881E-2</v>
      </c>
      <c r="E1666" s="260">
        <f>_xll.xlShmInterpRateFwd($E$3&amp;T(CalculationTrigger2),C1666,,5,C1667)</f>
        <v>1.9718375293711912E-2</v>
      </c>
      <c r="F1666" s="260">
        <f>_xll.xlShmInterpRateFwd($F$3&amp;T(CalculationTrigger2),C1666,,5,C1667)</f>
        <v>1.9398225513210632E-2</v>
      </c>
      <c r="G1666" s="268">
        <f t="shared" si="50"/>
        <v>0.38523051279968495</v>
      </c>
      <c r="H1666" s="275">
        <f t="shared" si="51"/>
        <v>3.2014978050128038</v>
      </c>
      <c r="I1666" s="250"/>
      <c r="J1666" s="251"/>
      <c r="K1666" s="251"/>
      <c r="L1666" s="251"/>
    </row>
    <row r="1667" spans="2:12" x14ac:dyDescent="0.2">
      <c r="B1667" s="112" t="s">
        <v>2</v>
      </c>
      <c r="C1667" s="113">
        <f>_xll.qlCalendarAdvance("TARGET",C1666,B1667,"mf")</f>
        <v>48142</v>
      </c>
      <c r="D1667" s="120">
        <f>_xll.xlShmInterpRateFwd($D$3&amp;T(CalculationTrigger2),C1667,,5,C1668)</f>
        <v>1.9752294894377104E-2</v>
      </c>
      <c r="E1667" s="260">
        <f>_xll.xlShmInterpRateFwd($E$3&amp;T(CalculationTrigger2),C1667,,5,C1668)</f>
        <v>1.9713690846162504E-2</v>
      </c>
      <c r="F1667" s="260">
        <f>_xll.xlShmInterpRateFwd($F$3&amp;T(CalculationTrigger2),C1667,,5,C1668)</f>
        <v>1.9393865646734575E-2</v>
      </c>
      <c r="G1667" s="268">
        <f t="shared" si="50"/>
        <v>0.3860404821460009</v>
      </c>
      <c r="H1667" s="275">
        <f t="shared" si="51"/>
        <v>3.1982519942792829</v>
      </c>
      <c r="I1667" s="250"/>
      <c r="J1667" s="251"/>
      <c r="K1667" s="251"/>
      <c r="L1667" s="251"/>
    </row>
    <row r="1668" spans="2:12" x14ac:dyDescent="0.2">
      <c r="B1668" s="112" t="s">
        <v>2</v>
      </c>
      <c r="C1668" s="113">
        <f>_xll.qlCalendarAdvance("TARGET",C1667,B1668,"mf")</f>
        <v>48149</v>
      </c>
      <c r="D1668" s="120">
        <f>_xll.xlShmInterpRateFwd($D$3&amp;T(CalculationTrigger2),C1668,,5,C1669)</f>
        <v>1.97474454486017E-2</v>
      </c>
      <c r="E1668" s="260">
        <f>_xll.xlShmInterpRateFwd($E$3&amp;T(CalculationTrigger2),C1668,,5,C1669)</f>
        <v>1.9708752196010277E-2</v>
      </c>
      <c r="F1668" s="260">
        <f>_xll.xlShmInterpRateFwd($F$3&amp;T(CalculationTrigger2),C1668,,5,C1669)</f>
        <v>1.9389262171981263E-2</v>
      </c>
      <c r="G1668" s="268">
        <f t="shared" si="50"/>
        <v>0.38693252591422839</v>
      </c>
      <c r="H1668" s="275">
        <f t="shared" si="51"/>
        <v>3.1949002402901354</v>
      </c>
      <c r="I1668" s="250"/>
      <c r="J1668" s="251"/>
      <c r="K1668" s="251"/>
      <c r="L1668" s="251"/>
    </row>
    <row r="1669" spans="2:12" x14ac:dyDescent="0.2">
      <c r="B1669" s="112" t="s">
        <v>2</v>
      </c>
      <c r="C1669" s="113">
        <f>_xll.qlCalendarAdvance("TARGET",C1668,B1669,"mf")</f>
        <v>48156</v>
      </c>
      <c r="D1669" s="120">
        <f>_xll.xlShmInterpRateFwd($D$3&amp;T(CalculationTrigger2),C1669,,5,C1670)</f>
        <v>1.9742349268993174E-2</v>
      </c>
      <c r="E1669" s="260">
        <f>_xll.xlShmInterpRateFwd($E$3&amp;T(CalculationTrigger2),C1669,,5,C1670)</f>
        <v>1.9703558563237758E-2</v>
      </c>
      <c r="F1669" s="260">
        <f>_xll.xlShmInterpRateFwd($F$3&amp;T(CalculationTrigger2),C1669,,5,C1670)</f>
        <v>1.9384414352330952E-2</v>
      </c>
      <c r="G1669" s="268">
        <f t="shared" ref="G1669:G1732" si="52">(D1669-E1669)*10000</f>
        <v>0.38790705755416266</v>
      </c>
      <c r="H1669" s="275">
        <f t="shared" ref="H1669:H1732" si="53">(E1669-F1669)*10000</f>
        <v>3.1914421090680629</v>
      </c>
      <c r="I1669" s="250"/>
      <c r="J1669" s="251"/>
      <c r="K1669" s="251"/>
      <c r="L1669" s="251"/>
    </row>
    <row r="1670" spans="2:12" x14ac:dyDescent="0.2">
      <c r="B1670" s="112" t="s">
        <v>2</v>
      </c>
      <c r="C1670" s="113">
        <f>_xll.qlCalendarAdvance("TARGET",C1669,B1670,"mf")</f>
        <v>48163</v>
      </c>
      <c r="D1670" s="120">
        <f>_xll.xlShmInterpRateFwd($D$3&amp;T(CalculationTrigger2),C1670,,5,C1671)</f>
        <v>1.973700561689239E-2</v>
      </c>
      <c r="E1670" s="260">
        <f>_xll.xlShmInterpRateFwd($E$3&amp;T(CalculationTrigger2),C1670,,5,C1671)</f>
        <v>1.9698109167818199E-2</v>
      </c>
      <c r="F1670" s="260">
        <f>_xll.xlShmInterpRateFwd($F$3&amp;T(CalculationTrigger2),C1670,,5,C1671)</f>
        <v>1.9379321451177104E-2</v>
      </c>
      <c r="G1670" s="268">
        <f t="shared" si="52"/>
        <v>0.38896449074191097</v>
      </c>
      <c r="H1670" s="275">
        <f t="shared" si="53"/>
        <v>3.1878771664109462</v>
      </c>
      <c r="I1670" s="250"/>
      <c r="J1670" s="251"/>
      <c r="K1670" s="251"/>
      <c r="L1670" s="251"/>
    </row>
    <row r="1671" spans="2:12" x14ac:dyDescent="0.2">
      <c r="B1671" s="112" t="s">
        <v>2</v>
      </c>
      <c r="C1671" s="113">
        <f>_xll.qlCalendarAdvance("TARGET",C1670,B1671,"mf")</f>
        <v>48170</v>
      </c>
      <c r="D1671" s="120">
        <f>_xll.xlShmInterpRateFwd($D$3&amp;T(CalculationTrigger2),C1671,,5,C1672)</f>
        <v>1.9731413753636264E-2</v>
      </c>
      <c r="E1671" s="260">
        <f>_xll.xlShmInterpRateFwd($E$3&amp;T(CalculationTrigger2),C1671,,5,C1672)</f>
        <v>1.9692403229715598E-2</v>
      </c>
      <c r="F1671" s="260">
        <f>_xll.xlShmInterpRateFwd($F$3&amp;T(CalculationTrigger2),C1671,,5,C1672)</f>
        <v>1.9373982731914846E-2</v>
      </c>
      <c r="G1671" s="268">
        <f t="shared" si="52"/>
        <v>0.39010523920666312</v>
      </c>
      <c r="H1671" s="275">
        <f t="shared" si="53"/>
        <v>3.1842049780075183</v>
      </c>
      <c r="I1671" s="250"/>
      <c r="J1671" s="251"/>
      <c r="K1671" s="251"/>
      <c r="L1671" s="251"/>
    </row>
    <row r="1672" spans="2:12" x14ac:dyDescent="0.2">
      <c r="B1672" s="112" t="s">
        <v>2</v>
      </c>
      <c r="C1672" s="113">
        <f>_xll.qlCalendarAdvance("TARGET",C1671,B1672,"mf")</f>
        <v>48177</v>
      </c>
      <c r="D1672" s="120">
        <f>_xll.xlShmInterpRateFwd($D$3&amp;T(CalculationTrigger2),C1672,,5,C1673)</f>
        <v>1.9725572940586796E-2</v>
      </c>
      <c r="E1672" s="260">
        <f>_xll.xlShmInterpRateFwd($E$3&amp;T(CalculationTrigger2),C1672,,5,C1673)</f>
        <v>1.9686439968931192E-2</v>
      </c>
      <c r="F1672" s="260">
        <f>_xll.xlShmInterpRateFwd($F$3&amp;T(CalculationTrigger2),C1672,,5,C1673)</f>
        <v>1.9368397457912096E-2</v>
      </c>
      <c r="G1672" s="268">
        <f t="shared" si="52"/>
        <v>0.39132971655603949</v>
      </c>
      <c r="H1672" s="275">
        <f t="shared" si="53"/>
        <v>3.1804251101909613</v>
      </c>
      <c r="I1672" s="250"/>
      <c r="J1672" s="251"/>
      <c r="K1672" s="251"/>
      <c r="L1672" s="251"/>
    </row>
    <row r="1673" spans="2:12" x14ac:dyDescent="0.2">
      <c r="B1673" s="112" t="s">
        <v>2</v>
      </c>
      <c r="C1673" s="113">
        <f>_xll.qlCalendarAdvance("TARGET",C1672,B1673,"mf")</f>
        <v>48184</v>
      </c>
      <c r="D1673" s="120">
        <f>_xll.xlShmInterpRateFwd($D$3&amp;T(CalculationTrigger2),C1673,,5,C1674)</f>
        <v>1.971948243909059E-2</v>
      </c>
      <c r="E1673" s="260">
        <f>_xll.xlShmInterpRateFwd($E$3&amp;T(CalculationTrigger2),C1673,,5,C1674)</f>
        <v>1.9680218605445547E-2</v>
      </c>
      <c r="F1673" s="260">
        <f>_xll.xlShmInterpRateFwd($F$3&amp;T(CalculationTrigger2),C1673,,5,C1674)</f>
        <v>1.9362564892602307E-2</v>
      </c>
      <c r="G1673" s="268">
        <f t="shared" si="52"/>
        <v>0.39263833645043072</v>
      </c>
      <c r="H1673" s="275">
        <f t="shared" si="53"/>
        <v>3.1765371284324035</v>
      </c>
      <c r="I1673" s="250"/>
      <c r="J1673" s="251"/>
      <c r="K1673" s="251"/>
      <c r="L1673" s="251"/>
    </row>
    <row r="1674" spans="2:12" x14ac:dyDescent="0.2">
      <c r="B1674" s="112" t="s">
        <v>2</v>
      </c>
      <c r="C1674" s="113">
        <f>_xll.qlCalendarAdvance("TARGET",C1673,B1674,"mf")</f>
        <v>48191</v>
      </c>
      <c r="D1674" s="120">
        <f>_xll.xlShmInterpRateFwd($D$3&amp;T(CalculationTrigger2),C1674,,5,C1675)</f>
        <v>1.9713141510502106E-2</v>
      </c>
      <c r="E1674" s="260">
        <f>_xll.xlShmInterpRateFwd($E$3&amp;T(CalculationTrigger2),C1674,,5,C1675)</f>
        <v>1.9673738359241827E-2</v>
      </c>
      <c r="F1674" s="260">
        <f>_xll.xlShmInterpRateFwd($F$3&amp;T(CalculationTrigger2),C1674,,5,C1675)</f>
        <v>1.9356484299362889E-2</v>
      </c>
      <c r="G1674" s="268">
        <f t="shared" si="52"/>
        <v>0.39403151260278962</v>
      </c>
      <c r="H1674" s="275">
        <f t="shared" si="53"/>
        <v>3.1725405987893804</v>
      </c>
      <c r="I1674" s="250"/>
      <c r="J1674" s="251"/>
      <c r="K1674" s="251"/>
      <c r="L1674" s="251"/>
    </row>
    <row r="1675" spans="2:12" x14ac:dyDescent="0.2">
      <c r="B1675" s="112" t="s">
        <v>2</v>
      </c>
      <c r="C1675" s="113">
        <f>_xll.qlCalendarAdvance("TARGET",C1674,B1675,"mf")</f>
        <v>48198</v>
      </c>
      <c r="D1675" s="120">
        <f>_xll.xlShmInterpRateFwd($D$3&amp;T(CalculationTrigger2),C1675,,5,C1676)</f>
        <v>1.9706549416177908E-2</v>
      </c>
      <c r="E1675" s="260">
        <f>_xll.xlShmInterpRateFwd($E$3&amp;T(CalculationTrigger2),C1675,,5,C1676)</f>
        <v>1.9666998450334844E-2</v>
      </c>
      <c r="F1675" s="260">
        <f>_xll.xlShmInterpRateFwd($F$3&amp;T(CalculationTrigger2),C1675,,5,C1676)</f>
        <v>1.935015494161375E-2</v>
      </c>
      <c r="G1675" s="268">
        <f t="shared" si="52"/>
        <v>0.39550965843064556</v>
      </c>
      <c r="H1675" s="275">
        <f t="shared" si="53"/>
        <v>3.1684350872109373</v>
      </c>
      <c r="I1675" s="250"/>
      <c r="J1675" s="251"/>
      <c r="K1675" s="251"/>
      <c r="L1675" s="251"/>
    </row>
    <row r="1676" spans="2:12" x14ac:dyDescent="0.2">
      <c r="B1676" s="112" t="s">
        <v>2</v>
      </c>
      <c r="C1676" s="113">
        <f>_xll.qlCalendarAdvance("TARGET",C1675,B1676,"mf")</f>
        <v>48205</v>
      </c>
      <c r="D1676" s="120">
        <f>_xll.xlShmInterpRateFwd($D$3&amp;T(CalculationTrigger2),C1676,,5,C1677)</f>
        <v>1.9699705417494155E-2</v>
      </c>
      <c r="E1676" s="260">
        <f>_xll.xlShmInterpRateFwd($E$3&amp;T(CalculationTrigger2),C1676,,5,C1677)</f>
        <v>1.9659998098713195E-2</v>
      </c>
      <c r="F1676" s="260">
        <f>_xll.xlShmInterpRateFwd($F$3&amp;T(CalculationTrigger2),C1676,,5,C1677)</f>
        <v>1.9343576082759464E-2</v>
      </c>
      <c r="G1676" s="268">
        <f t="shared" si="52"/>
        <v>0.39707318780959899</v>
      </c>
      <c r="H1676" s="275">
        <f t="shared" si="53"/>
        <v>3.1642201595373161</v>
      </c>
      <c r="I1676" s="250"/>
      <c r="J1676" s="251"/>
      <c r="K1676" s="251"/>
      <c r="L1676" s="251"/>
    </row>
    <row r="1677" spans="2:12" x14ac:dyDescent="0.2">
      <c r="B1677" s="112" t="s">
        <v>2</v>
      </c>
      <c r="C1677" s="113">
        <f>_xll.qlCalendarAdvance("TARGET",C1676,B1677,"mf")</f>
        <v>48212</v>
      </c>
      <c r="D1677" s="120">
        <f>_xll.xlShmInterpRateFwd($D$3&amp;T(CalculationTrigger2),C1677,,5,C1678)</f>
        <v>1.969260877580609E-2</v>
      </c>
      <c r="E1677" s="260">
        <f>_xll.xlShmInterpRateFwd($E$3&amp;T(CalculationTrigger2),C1677,,5,C1678)</f>
        <v>1.9652736524385688E-2</v>
      </c>
      <c r="F1677" s="260">
        <f>_xll.xlShmInterpRateFwd($F$3&amp;T(CalculationTrigger2),C1677,,5,C1678)</f>
        <v>1.9336746986218272E-2</v>
      </c>
      <c r="G1677" s="268">
        <f t="shared" si="52"/>
        <v>0.39872251420401683</v>
      </c>
      <c r="H1677" s="275">
        <f t="shared" si="53"/>
        <v>3.1598953816741604</v>
      </c>
      <c r="I1677" s="250"/>
      <c r="J1677" s="251"/>
      <c r="K1677" s="251"/>
      <c r="L1677" s="251"/>
    </row>
    <row r="1678" spans="2:12" x14ac:dyDescent="0.2">
      <c r="B1678" s="112" t="s">
        <v>2</v>
      </c>
      <c r="C1678" s="113">
        <f>_xll.qlCalendarAdvance("TARGET",C1677,B1678,"mf")</f>
        <v>48219</v>
      </c>
      <c r="D1678" s="120">
        <f>_xll.xlShmInterpRateFwd($D$3&amp;T(CalculationTrigger2),C1678,,5,C1679)</f>
        <v>1.968525875248868E-2</v>
      </c>
      <c r="E1678" s="260">
        <f>_xll.xlShmInterpRateFwd($E$3&amp;T(CalculationTrigger2),C1678,,5,C1679)</f>
        <v>1.9645212947358243E-2</v>
      </c>
      <c r="F1678" s="260">
        <f>_xll.xlShmInterpRateFwd($F$3&amp;T(CalculationTrigger2),C1678,,5,C1679)</f>
        <v>1.9329666915404792E-2</v>
      </c>
      <c r="G1678" s="268">
        <f t="shared" si="52"/>
        <v>0.40045805130436984</v>
      </c>
      <c r="H1678" s="275">
        <f t="shared" si="53"/>
        <v>3.1554603195345017</v>
      </c>
      <c r="I1678" s="250"/>
      <c r="J1678" s="251"/>
      <c r="K1678" s="251"/>
      <c r="L1678" s="251"/>
    </row>
    <row r="1679" spans="2:12" x14ac:dyDescent="0.2">
      <c r="B1679" s="112" t="s">
        <v>2</v>
      </c>
      <c r="C1679" s="113">
        <f>_xll.qlCalendarAdvance("TARGET",C1678,B1679,"mf")</f>
        <v>48226</v>
      </c>
      <c r="D1679" s="120">
        <f>_xll.xlShmInterpRateFwd($D$3&amp;T(CalculationTrigger2),C1679,,5,C1680)</f>
        <v>1.9677654608919293E-2</v>
      </c>
      <c r="E1679" s="260">
        <f>_xll.xlShmInterpRateFwd($E$3&amp;T(CalculationTrigger2),C1679,,5,C1680)</f>
        <v>1.9637426587639773E-2</v>
      </c>
      <c r="F1679" s="260">
        <f>_xll.xlShmInterpRateFwd($F$3&amp;T(CalculationTrigger2),C1679,,5,C1680)</f>
        <v>1.9322335133735886E-2</v>
      </c>
      <c r="G1679" s="268">
        <f t="shared" si="52"/>
        <v>0.40228021279519605</v>
      </c>
      <c r="H1679" s="275">
        <f t="shared" si="53"/>
        <v>3.1509145390388666</v>
      </c>
      <c r="I1679" s="250"/>
      <c r="J1679" s="251"/>
      <c r="K1679" s="251"/>
      <c r="L1679" s="251"/>
    </row>
    <row r="1680" spans="2:12" x14ac:dyDescent="0.2">
      <c r="B1680" s="112" t="s">
        <v>2</v>
      </c>
      <c r="C1680" s="113">
        <f>_xll.qlCalendarAdvance("TARGET",C1679,B1680,"mf")</f>
        <v>48233</v>
      </c>
      <c r="D1680" s="120">
        <f>_xll.xlShmInterpRateFwd($D$3&amp;T(CalculationTrigger2),C1680,,5,C1681)</f>
        <v>1.9669795606483586E-2</v>
      </c>
      <c r="E1680" s="260">
        <f>_xll.xlShmInterpRateFwd($E$3&amp;T(CalculationTrigger2),C1680,,5,C1681)</f>
        <v>1.9629376665259633E-2</v>
      </c>
      <c r="F1680" s="260">
        <f>_xll.xlShmInterpRateFwd($F$3&amp;T(CalculationTrigger2),C1680,,5,C1681)</f>
        <v>1.9314750904659686E-2</v>
      </c>
      <c r="G1680" s="268">
        <f t="shared" si="52"/>
        <v>0.40418941223953342</v>
      </c>
      <c r="H1680" s="275">
        <f t="shared" si="53"/>
        <v>3.1462576059994656</v>
      </c>
      <c r="I1680" s="250"/>
      <c r="J1680" s="251"/>
      <c r="K1680" s="251"/>
      <c r="L1680" s="251"/>
    </row>
    <row r="1681" spans="2:12" x14ac:dyDescent="0.2">
      <c r="B1681" s="112" t="s">
        <v>2</v>
      </c>
      <c r="C1681" s="113">
        <f>_xll.qlCalendarAdvance("TARGET",C1680,B1681,"mf")</f>
        <v>48240</v>
      </c>
      <c r="D1681" s="120">
        <f>_xll.xlShmInterpRateFwd($D$3&amp;T(CalculationTrigger2),C1681,,5,C1682)</f>
        <v>1.9661681006569752E-2</v>
      </c>
      <c r="E1681" s="260">
        <f>_xll.xlShmInterpRateFwd($E$3&amp;T(CalculationTrigger2),C1681,,5,C1682)</f>
        <v>1.9621062400238736E-2</v>
      </c>
      <c r="F1681" s="260">
        <f>_xll.xlShmInterpRateFwd($F$3&amp;T(CalculationTrigger2),C1681,,5,C1682)</f>
        <v>1.9306913491586149E-2</v>
      </c>
      <c r="G1681" s="268">
        <f t="shared" si="52"/>
        <v>0.40618606331015855</v>
      </c>
      <c r="H1681" s="275">
        <f t="shared" si="53"/>
        <v>3.141489086525874</v>
      </c>
      <c r="I1681" s="250"/>
      <c r="J1681" s="251"/>
      <c r="K1681" s="251"/>
      <c r="L1681" s="251"/>
    </row>
    <row r="1682" spans="2:12" x14ac:dyDescent="0.2">
      <c r="B1682" s="112" t="s">
        <v>2</v>
      </c>
      <c r="C1682" s="113">
        <f>_xll.qlCalendarAdvance("TARGET",C1681,B1682,"mf")</f>
        <v>48247</v>
      </c>
      <c r="D1682" s="120">
        <f>_xll.xlShmInterpRateFwd($D$3&amp;T(CalculationTrigger2),C1682,,5,C1683)</f>
        <v>1.9653310070539658E-2</v>
      </c>
      <c r="E1682" s="260">
        <f>_xll.xlShmInterpRateFwd($E$3&amp;T(CalculationTrigger2),C1682,,5,C1683)</f>
        <v>1.9612483012583837E-2</v>
      </c>
      <c r="F1682" s="260">
        <f>_xll.xlShmInterpRateFwd($F$3&amp;T(CalculationTrigger2),C1682,,5,C1683)</f>
        <v>1.9298822157956658E-2</v>
      </c>
      <c r="G1682" s="268">
        <f t="shared" si="52"/>
        <v>0.40827057955820922</v>
      </c>
      <c r="H1682" s="275">
        <f t="shared" si="53"/>
        <v>3.1366085462717836</v>
      </c>
      <c r="I1682" s="250"/>
      <c r="J1682" s="251"/>
      <c r="K1682" s="251"/>
      <c r="L1682" s="251"/>
    </row>
    <row r="1683" spans="2:12" x14ac:dyDescent="0.2">
      <c r="B1683" s="112" t="s">
        <v>2</v>
      </c>
      <c r="C1683" s="113">
        <f>_xll.qlCalendarAdvance("TARGET",C1682,B1683,"mf")</f>
        <v>48254</v>
      </c>
      <c r="D1683" s="120">
        <f>_xll.xlShmInterpRateFwd($D$3&amp;T(CalculationTrigger2),C1683,,5,C1684)</f>
        <v>1.9644682059821592E-2</v>
      </c>
      <c r="E1683" s="260">
        <f>_xll.xlShmInterpRateFwd($E$3&amp;T(CalculationTrigger2),C1683,,5,C1684)</f>
        <v>1.9603637722362927E-2</v>
      </c>
      <c r="F1683" s="260">
        <f>_xll.xlShmInterpRateFwd($F$3&amp;T(CalculationTrigger2),C1683,,5,C1684)</f>
        <v>1.9290476167203519E-2</v>
      </c>
      <c r="G1683" s="268">
        <f t="shared" si="52"/>
        <v>0.41044337458665675</v>
      </c>
      <c r="H1683" s="275">
        <f t="shared" si="53"/>
        <v>3.1316155515940731</v>
      </c>
      <c r="I1683" s="250"/>
      <c r="J1683" s="251"/>
      <c r="K1683" s="251"/>
      <c r="L1683" s="251"/>
    </row>
    <row r="1684" spans="2:12" x14ac:dyDescent="0.2">
      <c r="B1684" s="112" t="s">
        <v>2</v>
      </c>
      <c r="C1684" s="113">
        <f>_xll.qlCalendarAdvance("TARGET",C1683,B1684,"mf")</f>
        <v>48261</v>
      </c>
      <c r="D1684" s="120">
        <f>_xll.xlShmInterpRateFwd($D$3&amp;T(CalculationTrigger2),C1684,,5,C1685)</f>
        <v>1.9635796235788677E-2</v>
      </c>
      <c r="E1684" s="260">
        <f>_xll.xlShmInterpRateFwd($E$3&amp;T(CalculationTrigger2),C1684,,5,C1685)</f>
        <v>1.9594525749572073E-2</v>
      </c>
      <c r="F1684" s="260">
        <f>_xll.xlShmInterpRateFwd($F$3&amp;T(CalculationTrigger2),C1684,,5,C1685)</f>
        <v>1.9281874782784824E-2</v>
      </c>
      <c r="G1684" s="268">
        <f t="shared" si="52"/>
        <v>0.41270486216604674</v>
      </c>
      <c r="H1684" s="275">
        <f t="shared" si="53"/>
        <v>3.1265096678724862</v>
      </c>
      <c r="I1684" s="250"/>
      <c r="J1684" s="251"/>
      <c r="K1684" s="251"/>
      <c r="L1684" s="251"/>
    </row>
    <row r="1685" spans="2:12" x14ac:dyDescent="0.2">
      <c r="B1685" s="112" t="s">
        <v>2</v>
      </c>
      <c r="C1685" s="113">
        <f>_xll.qlCalendarAdvance("TARGET",C1684,B1685,"mf")</f>
        <v>48268</v>
      </c>
      <c r="D1685" s="120">
        <f>_xll.xlShmInterpRateFwd($D$3&amp;T(CalculationTrigger2),C1685,,5,C1686)</f>
        <v>1.9626651859857441E-2</v>
      </c>
      <c r="E1685" s="260">
        <f>_xll.xlShmInterpRateFwd($E$3&amp;T(CalculationTrigger2),C1685,,5,C1686)</f>
        <v>1.9585146314291903E-2</v>
      </c>
      <c r="F1685" s="260">
        <f>_xll.xlShmInterpRateFwd($F$3&amp;T(CalculationTrigger2),C1685,,5,C1686)</f>
        <v>1.9273017268126552E-2</v>
      </c>
      <c r="G1685" s="268">
        <f t="shared" si="52"/>
        <v>0.41505545565537899</v>
      </c>
      <c r="H1685" s="275">
        <f t="shared" si="53"/>
        <v>3.1212904616535058</v>
      </c>
      <c r="I1685" s="250"/>
      <c r="J1685" s="251"/>
      <c r="K1685" s="251"/>
      <c r="L1685" s="251"/>
    </row>
    <row r="1686" spans="2:12" x14ac:dyDescent="0.2">
      <c r="B1686" s="112" t="s">
        <v>2</v>
      </c>
      <c r="C1686" s="113">
        <f>_xll.qlCalendarAdvance("TARGET",C1685,B1686,"mf")</f>
        <v>48275</v>
      </c>
      <c r="D1686" s="120">
        <f>_xll.xlShmInterpRateFwd($D$3&amp;T(CalculationTrigger2),C1686,,5,C1687)</f>
        <v>1.9617248193429939E-2</v>
      </c>
      <c r="E1686" s="260">
        <f>_xll.xlShmInterpRateFwd($E$3&amp;T(CalculationTrigger2),C1686,,5,C1687)</f>
        <v>1.9575498636519677E-2</v>
      </c>
      <c r="F1686" s="260">
        <f>_xll.xlShmInterpRateFwd($F$3&amp;T(CalculationTrigger2),C1686,,5,C1687)</f>
        <v>1.9263902886703786E-2</v>
      </c>
      <c r="G1686" s="268">
        <f t="shared" si="52"/>
        <v>0.41749556910261609</v>
      </c>
      <c r="H1686" s="275">
        <f t="shared" si="53"/>
        <v>3.1159574981589127</v>
      </c>
      <c r="I1686" s="250"/>
      <c r="J1686" s="251"/>
      <c r="K1686" s="251"/>
      <c r="L1686" s="251"/>
    </row>
    <row r="1687" spans="2:12" x14ac:dyDescent="0.2">
      <c r="B1687" s="112" t="s">
        <v>2</v>
      </c>
      <c r="C1687" s="113">
        <f>_xll.qlCalendarAdvance("TARGET",C1686,B1687,"mf")</f>
        <v>48282</v>
      </c>
      <c r="D1687" s="120">
        <f>_xll.xlShmInterpRateFwd($D$3&amp;T(CalculationTrigger2),C1687,,5,C1688)</f>
        <v>1.9607584497899636E-2</v>
      </c>
      <c r="E1687" s="260">
        <f>_xll.xlShmInterpRateFwd($E$3&amp;T(CalculationTrigger2),C1687,,5,C1688)</f>
        <v>1.9565581936354787E-2</v>
      </c>
      <c r="F1687" s="260">
        <f>_xll.xlShmInterpRateFwd($F$3&amp;T(CalculationTrigger2),C1687,,5,C1688)</f>
        <v>1.9254530901948064E-2</v>
      </c>
      <c r="G1687" s="268">
        <f t="shared" si="52"/>
        <v>0.42002561544848133</v>
      </c>
      <c r="H1687" s="275">
        <f t="shared" si="53"/>
        <v>3.110510344067237</v>
      </c>
      <c r="I1687" s="250"/>
      <c r="J1687" s="251"/>
      <c r="K1687" s="251"/>
      <c r="L1687" s="251"/>
    </row>
    <row r="1688" spans="2:12" x14ac:dyDescent="0.2">
      <c r="B1688" s="112" t="s">
        <v>2</v>
      </c>
      <c r="C1688" s="113">
        <f>_xll.qlCalendarAdvance("TARGET",C1687,B1688,"mf")</f>
        <v>48289</v>
      </c>
      <c r="D1688" s="120">
        <f>_xll.xlShmInterpRateFwd($D$3&amp;T(CalculationTrigger2),C1688,,5,C1689)</f>
        <v>1.9597660034703621E-2</v>
      </c>
      <c r="E1688" s="260">
        <f>_xll.xlShmInterpRateFwd($E$3&amp;T(CalculationTrigger2),C1688,,5,C1689)</f>
        <v>1.9555395433830787E-2</v>
      </c>
      <c r="F1688" s="260">
        <f>_xll.xlShmInterpRateFwd($F$3&amp;T(CalculationTrigger2),C1688,,5,C1689)</f>
        <v>1.924490057734015E-2</v>
      </c>
      <c r="G1688" s="268">
        <f t="shared" si="52"/>
        <v>0.42264600872834318</v>
      </c>
      <c r="H1688" s="275">
        <f t="shared" si="53"/>
        <v>3.1049485649063682</v>
      </c>
      <c r="I1688" s="250"/>
      <c r="J1688" s="251"/>
      <c r="K1688" s="251"/>
      <c r="L1688" s="251"/>
    </row>
    <row r="1689" spans="2:12" x14ac:dyDescent="0.2">
      <c r="B1689" s="112" t="s">
        <v>2</v>
      </c>
      <c r="C1689" s="113">
        <f>_xll.qlCalendarAdvance("TARGET",C1688,B1689,"mf")</f>
        <v>48296</v>
      </c>
      <c r="D1689" s="120">
        <f>_xll.xlShmInterpRateFwd($D$3&amp;T(CalculationTrigger2),C1689,,5,C1690)</f>
        <v>1.9587474065247346E-2</v>
      </c>
      <c r="E1689" s="260">
        <f>_xll.xlShmInterpRateFwd($E$3&amp;T(CalculationTrigger2),C1689,,5,C1690)</f>
        <v>1.9544938348990813E-2</v>
      </c>
      <c r="F1689" s="260">
        <f>_xll.xlShmInterpRateFwd($F$3&amp;T(CalculationTrigger2),C1689,,5,C1690)</f>
        <v>1.9235011176334811E-2</v>
      </c>
      <c r="G1689" s="268">
        <f t="shared" si="52"/>
        <v>0.42535716256533046</v>
      </c>
      <c r="H1689" s="275">
        <f t="shared" si="53"/>
        <v>3.0992717265600209</v>
      </c>
      <c r="I1689" s="250"/>
      <c r="J1689" s="251"/>
      <c r="K1689" s="251"/>
      <c r="L1689" s="251"/>
    </row>
    <row r="1690" spans="2:12" x14ac:dyDescent="0.2">
      <c r="B1690" s="112" t="s">
        <v>2</v>
      </c>
      <c r="C1690" s="113">
        <f>_xll.qlCalendarAdvance("TARGET",C1689,B1690,"mf")</f>
        <v>48303</v>
      </c>
      <c r="D1690" s="120">
        <f>_xll.xlShmInterpRateFwd($D$3&amp;T(CalculationTrigger2),C1690,,5,C1691)</f>
        <v>1.9577114210928354E-2</v>
      </c>
      <c r="E1690" s="260">
        <f>_xll.xlShmInterpRateFwd($E$3&amp;T(CalculationTrigger2),C1690,,5,C1691)</f>
        <v>1.9534301363814163E-2</v>
      </c>
      <c r="F1690" s="260">
        <f>_xll.xlShmInterpRateFwd($F$3&amp;T(CalculationTrigger2),C1690,,5,C1691)</f>
        <v>1.9224952293847082E-2</v>
      </c>
      <c r="G1690" s="268">
        <f t="shared" si="52"/>
        <v>0.42812847114191005</v>
      </c>
      <c r="H1690" s="275">
        <f t="shared" si="53"/>
        <v>3.0934906996708116</v>
      </c>
      <c r="I1690" s="250"/>
      <c r="J1690" s="251"/>
      <c r="K1690" s="251"/>
      <c r="L1690" s="251"/>
    </row>
    <row r="1691" spans="2:12" x14ac:dyDescent="0.2">
      <c r="B1691" s="112" t="s">
        <v>2</v>
      </c>
      <c r="C1691" s="113">
        <f>_xll.qlCalendarAdvance("TARGET",C1690,B1691,"mf")</f>
        <v>48310</v>
      </c>
      <c r="D1691" s="120">
        <f>_xll.xlShmInterpRateFwd($D$3&amp;T(CalculationTrigger2),C1691,,5,C1692)</f>
        <v>1.9571899830178853E-2</v>
      </c>
      <c r="E1691" s="260">
        <f>_xll.xlShmInterpRateFwd($E$3&amp;T(CalculationTrigger2),C1691,,5,C1692)</f>
        <v>1.9528990410972048E-2</v>
      </c>
      <c r="F1691" s="260">
        <f>_xll.xlShmInterpRateFwd($F$3&amp;T(CalculationTrigger2),C1691,,5,C1692)</f>
        <v>1.9220157753917659E-2</v>
      </c>
      <c r="G1691" s="268">
        <f t="shared" si="52"/>
        <v>0.42909419206805383</v>
      </c>
      <c r="H1691" s="275">
        <f t="shared" si="53"/>
        <v>3.0883265705438854</v>
      </c>
      <c r="I1691" s="250"/>
      <c r="J1691" s="251"/>
      <c r="K1691" s="251"/>
      <c r="L1691" s="251"/>
    </row>
    <row r="1692" spans="2:12" x14ac:dyDescent="0.2">
      <c r="B1692" s="112" t="s">
        <v>2</v>
      </c>
      <c r="C1692" s="113">
        <f>_xll.qlCalendarAdvance("TARGET",C1691,B1692,"mf")</f>
        <v>48317</v>
      </c>
      <c r="D1692" s="120">
        <f>_xll.xlShmInterpRateFwd($D$3&amp;T(CalculationTrigger2),C1692,,5,C1693)</f>
        <v>1.9569677366151311E-2</v>
      </c>
      <c r="E1692" s="260">
        <f>_xll.xlShmInterpRateFwd($E$3&amp;T(CalculationTrigger2),C1692,,5,C1693)</f>
        <v>1.9526775858631312E-2</v>
      </c>
      <c r="F1692" s="260">
        <f>_xll.xlShmInterpRateFwd($F$3&amp;T(CalculationTrigger2),C1692,,5,C1693)</f>
        <v>1.9218413080499916E-2</v>
      </c>
      <c r="G1692" s="268">
        <f t="shared" si="52"/>
        <v>0.42901507519999688</v>
      </c>
      <c r="H1692" s="275">
        <f t="shared" si="53"/>
        <v>3.0836277813139565</v>
      </c>
      <c r="I1692" s="250"/>
      <c r="J1692" s="251"/>
      <c r="K1692" s="251"/>
      <c r="L1692" s="251"/>
    </row>
    <row r="1693" spans="2:12" x14ac:dyDescent="0.2">
      <c r="B1693" s="112" t="s">
        <v>2</v>
      </c>
      <c r="C1693" s="113">
        <f>_xll.qlCalendarAdvance("TARGET",C1692,B1693,"mf")</f>
        <v>48324</v>
      </c>
      <c r="D1693" s="120">
        <f>_xll.xlShmInterpRateFwd($D$3&amp;T(CalculationTrigger2),C1693,,5,C1694)</f>
        <v>1.9567275776868297E-2</v>
      </c>
      <c r="E1693" s="260">
        <f>_xll.xlShmInterpRateFwd($E$3&amp;T(CalculationTrigger2),C1693,,5,C1694)</f>
        <v>1.9524375239711629E-2</v>
      </c>
      <c r="F1693" s="260">
        <f>_xll.xlShmInterpRateFwd($F$3&amp;T(CalculationTrigger2),C1693,,5,C1694)</f>
        <v>1.9216474019939107E-2</v>
      </c>
      <c r="G1693" s="268">
        <f t="shared" si="52"/>
        <v>0.42900537156668334</v>
      </c>
      <c r="H1693" s="275">
        <f t="shared" si="53"/>
        <v>3.0790121977252243</v>
      </c>
      <c r="I1693" s="250"/>
      <c r="J1693" s="251"/>
      <c r="K1693" s="251"/>
      <c r="L1693" s="251"/>
    </row>
    <row r="1694" spans="2:12" x14ac:dyDescent="0.2">
      <c r="B1694" s="112" t="s">
        <v>2</v>
      </c>
      <c r="C1694" s="113">
        <f>_xll.qlCalendarAdvance("TARGET",C1693,B1694,"mf")</f>
        <v>48331</v>
      </c>
      <c r="D1694" s="120">
        <f>_xll.xlShmInterpRateFwd($D$3&amp;T(CalculationTrigger2),C1694,,5,C1695)</f>
        <v>1.9564694587960618E-2</v>
      </c>
      <c r="E1694" s="260">
        <f>_xll.xlShmInterpRateFwd($E$3&amp;T(CalculationTrigger2),C1694,,5,C1695)</f>
        <v>1.9521788044223148E-2</v>
      </c>
      <c r="F1694" s="260">
        <f>_xll.xlShmInterpRateFwd($F$3&amp;T(CalculationTrigger2),C1694,,5,C1695)</f>
        <v>1.9214340006454007E-2</v>
      </c>
      <c r="G1694" s="268">
        <f t="shared" si="52"/>
        <v>0.42906543737470521</v>
      </c>
      <c r="H1694" s="275">
        <f t="shared" si="53"/>
        <v>3.0744803776914034</v>
      </c>
      <c r="I1694" s="250"/>
      <c r="J1694" s="251"/>
      <c r="K1694" s="251"/>
      <c r="L1694" s="251"/>
    </row>
    <row r="1695" spans="2:12" x14ac:dyDescent="0.2">
      <c r="B1695" s="112" t="s">
        <v>2</v>
      </c>
      <c r="C1695" s="113">
        <f>_xll.qlCalendarAdvance("TARGET",C1694,B1695,"mf")</f>
        <v>48338</v>
      </c>
      <c r="D1695" s="120">
        <f>_xll.xlShmInterpRateFwd($D$3&amp;T(CalculationTrigger2),C1695,,5,C1696)</f>
        <v>1.9561933325039815E-2</v>
      </c>
      <c r="E1695" s="260">
        <f>_xll.xlShmInterpRateFwd($E$3&amp;T(CalculationTrigger2),C1695,,5,C1696)</f>
        <v>1.9519013762157041E-2</v>
      </c>
      <c r="F1695" s="260">
        <f>_xll.xlShmInterpRateFwd($F$3&amp;T(CalculationTrigger2),C1695,,5,C1696)</f>
        <v>1.9212010474279541E-2</v>
      </c>
      <c r="G1695" s="268">
        <f t="shared" si="52"/>
        <v>0.42919562882774015</v>
      </c>
      <c r="H1695" s="275">
        <f t="shared" si="53"/>
        <v>3.0700328787749975</v>
      </c>
      <c r="I1695" s="250"/>
      <c r="J1695" s="251"/>
      <c r="K1695" s="251"/>
      <c r="L1695" s="251"/>
    </row>
    <row r="1696" spans="2:12" x14ac:dyDescent="0.2">
      <c r="B1696" s="112" t="s">
        <v>2</v>
      </c>
      <c r="C1696" s="113">
        <f>_xll.qlCalendarAdvance("TARGET",C1695,B1696,"mf")</f>
        <v>48345</v>
      </c>
      <c r="D1696" s="120">
        <f>_xll.xlShmInterpRateFwd($D$3&amp;T(CalculationTrigger2),C1696,,5,C1697)</f>
        <v>1.9558991513738719E-2</v>
      </c>
      <c r="E1696" s="260">
        <f>_xll.xlShmInterpRateFwd($E$3&amp;T(CalculationTrigger2),C1696,,5,C1697)</f>
        <v>1.9516051883549265E-2</v>
      </c>
      <c r="F1696" s="260">
        <f>_xll.xlShmInterpRateFwd($F$3&amp;T(CalculationTrigger2),C1696,,5,C1697)</f>
        <v>1.9209484857649419E-2</v>
      </c>
      <c r="G1696" s="268">
        <f t="shared" si="52"/>
        <v>0.42939630189454958</v>
      </c>
      <c r="H1696" s="275">
        <f t="shared" si="53"/>
        <v>3.0656702589984541</v>
      </c>
      <c r="I1696" s="250"/>
      <c r="J1696" s="251"/>
      <c r="K1696" s="251"/>
      <c r="L1696" s="251"/>
    </row>
    <row r="1697" spans="2:12" x14ac:dyDescent="0.2">
      <c r="B1697" s="112" t="s">
        <v>2</v>
      </c>
      <c r="C1697" s="113">
        <f>_xll.qlCalendarAdvance("TARGET",C1696,B1697,"mf")</f>
        <v>48352</v>
      </c>
      <c r="D1697" s="120">
        <f>_xll.xlShmInterpRateFwd($D$3&amp;T(CalculationTrigger2),C1697,,5,C1698)</f>
        <v>1.9555868679682537E-2</v>
      </c>
      <c r="E1697" s="260">
        <f>_xll.xlShmInterpRateFwd($E$3&amp;T(CalculationTrigger2),C1697,,5,C1698)</f>
        <v>1.9512901898399507E-2</v>
      </c>
      <c r="F1697" s="260">
        <f>_xll.xlShmInterpRateFwd($F$3&amp;T(CalculationTrigger2),C1697,,5,C1698)</f>
        <v>1.9206762590825162E-2</v>
      </c>
      <c r="G1697" s="268">
        <f t="shared" si="52"/>
        <v>0.42966781283029776</v>
      </c>
      <c r="H1697" s="275">
        <f t="shared" si="53"/>
        <v>3.0613930757434487</v>
      </c>
      <c r="I1697" s="250"/>
      <c r="J1697" s="251"/>
      <c r="K1697" s="251"/>
      <c r="L1697" s="251"/>
    </row>
    <row r="1698" spans="2:12" x14ac:dyDescent="0.2">
      <c r="B1698" s="112" t="s">
        <v>2</v>
      </c>
      <c r="C1698" s="113">
        <f>_xll.qlCalendarAdvance("TARGET",C1697,B1698,"mf")</f>
        <v>48359</v>
      </c>
      <c r="D1698" s="120">
        <f>_xll.xlShmInterpRateFwd($D$3&amp;T(CalculationTrigger2),C1698,,5,C1699)</f>
        <v>1.9552564348494672E-2</v>
      </c>
      <c r="E1698" s="260">
        <f>_xll.xlShmInterpRateFwd($E$3&amp;T(CalculationTrigger2),C1698,,5,C1699)</f>
        <v>1.9509563296734929E-2</v>
      </c>
      <c r="F1698" s="260">
        <f>_xll.xlShmInterpRateFwd($F$3&amp;T(CalculationTrigger2),C1698,,5,C1699)</f>
        <v>1.9203843108015029E-2</v>
      </c>
      <c r="G1698" s="268">
        <f t="shared" si="52"/>
        <v>0.4300105175974317</v>
      </c>
      <c r="H1698" s="275">
        <f t="shared" si="53"/>
        <v>3.0572018871989974</v>
      </c>
      <c r="I1698" s="250"/>
      <c r="J1698" s="251"/>
      <c r="K1698" s="251"/>
      <c r="L1698" s="251"/>
    </row>
    <row r="1699" spans="2:12" x14ac:dyDescent="0.2">
      <c r="B1699" s="112" t="s">
        <v>2</v>
      </c>
      <c r="C1699" s="113">
        <f>_xll.qlCalendarAdvance("TARGET",C1698,B1699,"mf")</f>
        <v>48366</v>
      </c>
      <c r="D1699" s="120">
        <f>_xll.xlShmInterpRateFwd($D$3&amp;T(CalculationTrigger2),C1699,,5,C1700)</f>
        <v>1.9549078045814138E-2</v>
      </c>
      <c r="E1699" s="260">
        <f>_xll.xlShmInterpRateFwd($E$3&amp;T(CalculationTrigger2),C1699,,5,C1700)</f>
        <v>1.9506035568558074E-2</v>
      </c>
      <c r="F1699" s="260">
        <f>_xll.xlShmInterpRateFwd($F$3&amp;T(CalculationTrigger2),C1699,,5,C1700)</f>
        <v>1.920072584349573E-2</v>
      </c>
      <c r="G1699" s="268">
        <f t="shared" si="52"/>
        <v>0.4304247725606461</v>
      </c>
      <c r="H1699" s="275">
        <f t="shared" si="53"/>
        <v>3.0530972506234364</v>
      </c>
      <c r="I1699" s="250"/>
      <c r="J1699" s="251"/>
      <c r="K1699" s="251"/>
      <c r="L1699" s="251"/>
    </row>
    <row r="1700" spans="2:12" x14ac:dyDescent="0.2">
      <c r="B1700" s="112" t="s">
        <v>2</v>
      </c>
      <c r="C1700" s="113">
        <f>_xll.qlCalendarAdvance("TARGET",C1699,B1700,"mf")</f>
        <v>48373</v>
      </c>
      <c r="D1700" s="120">
        <f>_xll.xlShmInterpRateFwd($D$3&amp;T(CalculationTrigger2),C1700,,5,C1701)</f>
        <v>1.9545409297260823E-2</v>
      </c>
      <c r="E1700" s="260">
        <f>_xll.xlShmInterpRateFwd($E$3&amp;T(CalculationTrigger2),C1700,,5,C1701)</f>
        <v>1.9502318203887457E-2</v>
      </c>
      <c r="F1700" s="260">
        <f>_xll.xlShmInterpRateFwd($F$3&amp;T(CalculationTrigger2),C1700,,5,C1701)</f>
        <v>1.9197410231502388E-2</v>
      </c>
      <c r="G1700" s="268">
        <f t="shared" si="52"/>
        <v>0.4309109337336664</v>
      </c>
      <c r="H1700" s="275">
        <f t="shared" si="53"/>
        <v>3.0490797238506842</v>
      </c>
      <c r="I1700" s="250"/>
      <c r="J1700" s="251"/>
      <c r="K1700" s="251"/>
      <c r="L1700" s="251"/>
    </row>
    <row r="1701" spans="2:12" x14ac:dyDescent="0.2">
      <c r="B1701" s="112" t="s">
        <v>2</v>
      </c>
      <c r="C1701" s="113">
        <f>_xll.qlCalendarAdvance("TARGET",C1700,B1701,"mf")</f>
        <v>48380</v>
      </c>
      <c r="D1701" s="120">
        <f>_xll.xlShmInterpRateFwd($D$3&amp;T(CalculationTrigger2),C1701,,5,C1702)</f>
        <v>1.9541557628481893E-2</v>
      </c>
      <c r="E1701" s="260">
        <f>_xll.xlShmInterpRateFwd($E$3&amp;T(CalculationTrigger2),C1701,,5,C1702)</f>
        <v>1.949841069276918E-2</v>
      </c>
      <c r="F1701" s="260">
        <f>_xll.xlShmInterpRateFwd($F$3&amp;T(CalculationTrigger2),C1701,,5,C1702)</f>
        <v>1.9193895706269143E-2</v>
      </c>
      <c r="G1701" s="268">
        <f t="shared" si="52"/>
        <v>0.43146935712713025</v>
      </c>
      <c r="H1701" s="275">
        <f t="shared" si="53"/>
        <v>3.0451498650003668</v>
      </c>
      <c r="I1701" s="250"/>
      <c r="J1701" s="251"/>
      <c r="K1701" s="251"/>
      <c r="L1701" s="251"/>
    </row>
    <row r="1702" spans="2:12" x14ac:dyDescent="0.2">
      <c r="B1702" s="112" t="s">
        <v>2</v>
      </c>
      <c r="C1702" s="113">
        <f>_xll.qlCalendarAdvance("TARGET",C1701,B1702,"mf")</f>
        <v>48387</v>
      </c>
      <c r="D1702" s="120">
        <f>_xll.xlShmInterpRateFwd($D$3&amp;T(CalculationTrigger2),C1702,,5,C1703)</f>
        <v>1.9537522565105457E-2</v>
      </c>
      <c r="E1702" s="260">
        <f>_xll.xlShmInterpRateFwd($E$3&amp;T(CalculationTrigger2),C1702,,5,C1703)</f>
        <v>1.949431252520167E-2</v>
      </c>
      <c r="F1702" s="260">
        <f>_xll.xlShmInterpRateFwd($F$3&amp;T(CalculationTrigger2),C1702,,5,C1703)</f>
        <v>1.9190181702063935E-2</v>
      </c>
      <c r="G1702" s="268">
        <f t="shared" si="52"/>
        <v>0.43210039903786995</v>
      </c>
      <c r="H1702" s="275">
        <f t="shared" si="53"/>
        <v>3.0413082313773474</v>
      </c>
      <c r="I1702" s="250"/>
      <c r="J1702" s="251"/>
      <c r="K1702" s="251"/>
      <c r="L1702" s="251"/>
    </row>
    <row r="1703" spans="2:12" x14ac:dyDescent="0.2">
      <c r="B1703" s="112" t="s">
        <v>2</v>
      </c>
      <c r="C1703" s="113">
        <f>_xll.qlCalendarAdvance("TARGET",C1702,B1703,"mf")</f>
        <v>48394</v>
      </c>
      <c r="D1703" s="120">
        <f>_xll.xlShmInterpRateFwd($D$3&amp;T(CalculationTrigger2),C1703,,5,C1704)</f>
        <v>1.9533303632763763E-2</v>
      </c>
      <c r="E1703" s="260">
        <f>_xll.xlShmInterpRateFwd($E$3&amp;T(CalculationTrigger2),C1703,,5,C1704)</f>
        <v>1.9490023191222602E-2</v>
      </c>
      <c r="F1703" s="260">
        <f>_xll.xlShmInterpRateFwd($F$3&amp;T(CalculationTrigger2),C1703,,5,C1704)</f>
        <v>1.9186267653130636E-2</v>
      </c>
      <c r="G1703" s="268">
        <f t="shared" si="52"/>
        <v>0.4328044154116098</v>
      </c>
      <c r="H1703" s="275">
        <f t="shared" si="53"/>
        <v>3.0375553809196614</v>
      </c>
      <c r="I1703" s="250"/>
      <c r="J1703" s="251"/>
      <c r="K1703" s="251"/>
      <c r="L1703" s="251"/>
    </row>
    <row r="1704" spans="2:12" x14ac:dyDescent="0.2">
      <c r="B1704" s="112" t="s">
        <v>2</v>
      </c>
      <c r="C1704" s="113">
        <f>_xll.qlCalendarAdvance("TARGET",C1703,B1704,"mf")</f>
        <v>48401</v>
      </c>
      <c r="D1704" s="120">
        <f>_xll.xlShmInterpRateFwd($D$3&amp;T(CalculationTrigger2),C1704,,5,C1705)</f>
        <v>1.9528900357116453E-2</v>
      </c>
      <c r="E1704" s="260">
        <f>_xll.xlShmInterpRateFwd($E$3&amp;T(CalculationTrigger2),C1704,,5,C1705)</f>
        <v>1.9485542180868391E-2</v>
      </c>
      <c r="F1704" s="260">
        <f>_xll.xlShmInterpRateFwd($F$3&amp;T(CalculationTrigger2),C1704,,5,C1705)</f>
        <v>1.9182152993747027E-2</v>
      </c>
      <c r="G1704" s="268">
        <f t="shared" si="52"/>
        <v>0.4335817624806157</v>
      </c>
      <c r="H1704" s="275">
        <f t="shared" si="53"/>
        <v>3.0338918712136467</v>
      </c>
      <c r="I1704" s="250"/>
      <c r="J1704" s="251"/>
      <c r="K1704" s="251"/>
      <c r="L1704" s="251"/>
    </row>
    <row r="1705" spans="2:12" x14ac:dyDescent="0.2">
      <c r="B1705" s="112" t="s">
        <v>2</v>
      </c>
      <c r="C1705" s="113">
        <f>_xll.qlCalendarAdvance("TARGET",C1704,B1705,"mf")</f>
        <v>48408</v>
      </c>
      <c r="D1705" s="120">
        <f>_xll.xlShmInterpRateFwd($D$3&amp;T(CalculationTrigger2),C1705,,5,C1706)</f>
        <v>1.9524312263786807E-2</v>
      </c>
      <c r="E1705" s="260">
        <f>_xll.xlShmInterpRateFwd($E$3&amp;T(CalculationTrigger2),C1705,,5,C1706)</f>
        <v>1.9480868984162642E-2</v>
      </c>
      <c r="F1705" s="260">
        <f>_xll.xlShmInterpRateFwd($F$3&amp;T(CalculationTrigger2),C1705,,5,C1706)</f>
        <v>1.9177837158137919E-2</v>
      </c>
      <c r="G1705" s="268">
        <f t="shared" si="52"/>
        <v>0.43443279624164749</v>
      </c>
      <c r="H1705" s="275">
        <f t="shared" si="53"/>
        <v>3.0303182602472307</v>
      </c>
      <c r="I1705" s="250"/>
      <c r="J1705" s="251"/>
      <c r="K1705" s="251"/>
      <c r="L1705" s="251"/>
    </row>
    <row r="1706" spans="2:12" x14ac:dyDescent="0.2">
      <c r="B1706" s="112" t="s">
        <v>2</v>
      </c>
      <c r="C1706" s="113">
        <f>_xll.qlCalendarAdvance("TARGET",C1705,B1706,"mf")</f>
        <v>48415</v>
      </c>
      <c r="D1706" s="120">
        <f>_xll.xlShmInterpRateFwd($D$3&amp;T(CalculationTrigger2),C1706,,5,C1707)</f>
        <v>1.9519538878425551E-2</v>
      </c>
      <c r="E1706" s="260">
        <f>_xll.xlShmInterpRateFwd($E$3&amp;T(CalculationTrigger2),C1706,,5,C1707)</f>
        <v>1.9476003091127778E-2</v>
      </c>
      <c r="F1706" s="260">
        <f>_xll.xlShmInterpRateFwd($F$3&amp;T(CalculationTrigger2),C1706,,5,C1707)</f>
        <v>1.9173319580591087E-2</v>
      </c>
      <c r="G1706" s="268">
        <f t="shared" si="52"/>
        <v>0.4353578729777291</v>
      </c>
      <c r="H1706" s="275">
        <f t="shared" si="53"/>
        <v>3.0268351053669083</v>
      </c>
      <c r="I1706" s="250"/>
      <c r="J1706" s="251"/>
      <c r="K1706" s="251"/>
      <c r="L1706" s="251"/>
    </row>
    <row r="1707" spans="2:12" x14ac:dyDescent="0.2">
      <c r="B1707" s="112" t="s">
        <v>2</v>
      </c>
      <c r="C1707" s="113">
        <f>_xll.qlCalendarAdvance("TARGET",C1706,B1707,"mf")</f>
        <v>48422</v>
      </c>
      <c r="D1707" s="120">
        <f>_xll.xlShmInterpRateFwd($D$3&amp;T(CalculationTrigger2),C1707,,5,C1708)</f>
        <v>1.9514579726687707E-2</v>
      </c>
      <c r="E1707" s="260">
        <f>_xll.xlShmInterpRateFwd($E$3&amp;T(CalculationTrigger2),C1707,,5,C1708)</f>
        <v>1.9470943991814024E-2</v>
      </c>
      <c r="F1707" s="260">
        <f>_xll.xlShmInterpRateFwd($F$3&amp;T(CalculationTrigger2),C1707,,5,C1708)</f>
        <v>1.916859969535302E-2</v>
      </c>
      <c r="G1707" s="268">
        <f t="shared" si="52"/>
        <v>0.43635734873682941</v>
      </c>
      <c r="H1707" s="275">
        <f t="shared" si="53"/>
        <v>3.0234429646100458</v>
      </c>
      <c r="I1707" s="250"/>
      <c r="J1707" s="251"/>
      <c r="K1707" s="251"/>
      <c r="L1707" s="251"/>
    </row>
    <row r="1708" spans="2:12" x14ac:dyDescent="0.2">
      <c r="B1708" s="112" t="s">
        <v>2</v>
      </c>
      <c r="C1708" s="113">
        <f>_xll.qlCalendarAdvance("TARGET",C1707,B1708,"mf")</f>
        <v>48429</v>
      </c>
      <c r="D1708" s="120">
        <f>_xll.xlShmInterpRateFwd($D$3&amp;T(CalculationTrigger2),C1708,,5,C1709)</f>
        <v>1.9509434334209427E-2</v>
      </c>
      <c r="E1708" s="260">
        <f>_xll.xlShmInterpRateFwd($E$3&amp;T(CalculationTrigger2),C1708,,5,C1709)</f>
        <v>1.9465691176270512E-2</v>
      </c>
      <c r="F1708" s="260">
        <f>_xll.xlShmInterpRateFwd($F$3&amp;T(CalculationTrigger2),C1708,,5,C1709)</f>
        <v>1.9163676936721663E-2</v>
      </c>
      <c r="G1708" s="268">
        <f t="shared" si="52"/>
        <v>0.43743157938914284</v>
      </c>
      <c r="H1708" s="275">
        <f t="shared" si="53"/>
        <v>3.0201423954884925</v>
      </c>
      <c r="I1708" s="250"/>
      <c r="J1708" s="251"/>
      <c r="K1708" s="251"/>
      <c r="L1708" s="251"/>
    </row>
    <row r="1709" spans="2:12" x14ac:dyDescent="0.2">
      <c r="B1709" s="112" t="s">
        <v>2</v>
      </c>
      <c r="C1709" s="113">
        <f>_xll.qlCalendarAdvance("TARGET",C1708,B1709,"mf")</f>
        <v>48436</v>
      </c>
      <c r="D1709" s="120">
        <f>_xll.xlShmInterpRateFwd($D$3&amp;T(CalculationTrigger2),C1709,,5,C1710)</f>
        <v>1.9504102226654409E-2</v>
      </c>
      <c r="E1709" s="260">
        <f>_xll.xlShmInterpRateFwd($E$3&amp;T(CalculationTrigger2),C1709,,5,C1710)</f>
        <v>1.9460244134510533E-2</v>
      </c>
      <c r="F1709" s="260">
        <f>_xll.xlShmInterpRateFwd($F$3&amp;T(CalculationTrigger2),C1709,,5,C1710)</f>
        <v>1.9158550738913212E-2</v>
      </c>
      <c r="G1709" s="268">
        <f t="shared" si="52"/>
        <v>0.43858092143876648</v>
      </c>
      <c r="H1709" s="275">
        <f t="shared" si="53"/>
        <v>3.0169339559732098</v>
      </c>
      <c r="I1709" s="250"/>
      <c r="J1709" s="251"/>
      <c r="K1709" s="251"/>
      <c r="L1709" s="251"/>
    </row>
    <row r="1710" spans="2:12" x14ac:dyDescent="0.2">
      <c r="B1710" s="112" t="s">
        <v>2</v>
      </c>
      <c r="C1710" s="113">
        <f>_xll.qlCalendarAdvance("TARGET",C1709,B1710,"mf")</f>
        <v>48443</v>
      </c>
      <c r="D1710" s="120">
        <f>_xll.xlShmInterpRateFwd($D$3&amp;T(CalculationTrigger2),C1710,,5,C1711)</f>
        <v>1.9498582929661775E-2</v>
      </c>
      <c r="E1710" s="260">
        <f>_xll.xlShmInterpRateFwd($E$3&amp;T(CalculationTrigger2),C1710,,5,C1711)</f>
        <v>1.9454602356592684E-2</v>
      </c>
      <c r="F1710" s="260">
        <f>_xll.xlShmInterpRateFwd($F$3&amp;T(CalculationTrigger2),C1710,,5,C1711)</f>
        <v>1.9153220536253346E-2</v>
      </c>
      <c r="G1710" s="268">
        <f t="shared" si="52"/>
        <v>0.439805730690912</v>
      </c>
      <c r="H1710" s="275">
        <f t="shared" si="53"/>
        <v>3.01381820339338</v>
      </c>
      <c r="I1710" s="250"/>
      <c r="J1710" s="251"/>
      <c r="K1710" s="251"/>
      <c r="L1710" s="251"/>
    </row>
    <row r="1711" spans="2:12" x14ac:dyDescent="0.2">
      <c r="B1711" s="112" t="s">
        <v>2</v>
      </c>
      <c r="C1711" s="113">
        <f>_xll.qlCalendarAdvance("TARGET",C1710,B1711,"mf")</f>
        <v>48450</v>
      </c>
      <c r="D1711" s="120">
        <f>_xll.xlShmInterpRateFwd($D$3&amp;T(CalculationTrigger2),C1711,,5,C1712)</f>
        <v>1.949287596890403E-2</v>
      </c>
      <c r="E1711" s="260">
        <f>_xll.xlShmInterpRateFwd($E$3&amp;T(CalculationTrigger2),C1711,,5,C1712)</f>
        <v>1.9448765332568774E-2</v>
      </c>
      <c r="F1711" s="260">
        <f>_xll.xlShmInterpRateFwd($F$3&amp;T(CalculationTrigger2),C1711,,5,C1712)</f>
        <v>1.9147685762986082E-2</v>
      </c>
      <c r="G1711" s="268">
        <f t="shared" si="52"/>
        <v>0.44110636335255304</v>
      </c>
      <c r="H1711" s="275">
        <f t="shared" si="53"/>
        <v>3.0107956958269275</v>
      </c>
      <c r="I1711" s="250"/>
      <c r="J1711" s="251"/>
      <c r="K1711" s="251"/>
      <c r="L1711" s="251"/>
    </row>
    <row r="1712" spans="2:12" x14ac:dyDescent="0.2">
      <c r="B1712" s="112" t="s">
        <v>2</v>
      </c>
      <c r="C1712" s="113">
        <f>_xll.qlCalendarAdvance("TARGET",C1711,B1712,"mf")</f>
        <v>48457</v>
      </c>
      <c r="D1712" s="120">
        <f>_xll.xlShmInterpRateFwd($D$3&amp;T(CalculationTrigger2),C1712,,5,C1713)</f>
        <v>1.9486980870023388E-2</v>
      </c>
      <c r="E1712" s="260">
        <f>_xll.xlShmInterpRateFwd($E$3&amp;T(CalculationTrigger2),C1712,,5,C1713)</f>
        <v>1.944273255246649E-2</v>
      </c>
      <c r="F1712" s="260">
        <f>_xll.xlShmInterpRateFwd($F$3&amp;T(CalculationTrigger2),C1712,,5,C1713)</f>
        <v>1.9141945853383888E-2</v>
      </c>
      <c r="G1712" s="268">
        <f t="shared" si="52"/>
        <v>0.44248317556897648</v>
      </c>
      <c r="H1712" s="275">
        <f t="shared" si="53"/>
        <v>3.0078669908260163</v>
      </c>
      <c r="I1712" s="250"/>
      <c r="J1712" s="251"/>
      <c r="K1712" s="251"/>
      <c r="L1712" s="251"/>
    </row>
    <row r="1713" spans="2:12" x14ac:dyDescent="0.2">
      <c r="B1713" s="112" t="s">
        <v>2</v>
      </c>
      <c r="C1713" s="113">
        <f>_xll.qlCalendarAdvance("TARGET",C1712,B1713,"mf")</f>
        <v>48464</v>
      </c>
      <c r="D1713" s="120">
        <f>_xll.xlShmInterpRateFwd($D$3&amp;T(CalculationTrigger2),C1713,,5,C1714)</f>
        <v>1.9480897158689722E-2</v>
      </c>
      <c r="E1713" s="260">
        <f>_xll.xlShmInterpRateFwd($E$3&amp;T(CalculationTrigger2),C1713,,5,C1714)</f>
        <v>1.9436503506358924E-2</v>
      </c>
      <c r="F1713" s="260">
        <f>_xll.xlShmInterpRateFwd($F$3&amp;T(CalculationTrigger2),C1713,,5,C1714)</f>
        <v>1.9136000241747747E-2</v>
      </c>
      <c r="G1713" s="268">
        <f t="shared" si="52"/>
        <v>0.44393652330797229</v>
      </c>
      <c r="H1713" s="275">
        <f t="shared" si="53"/>
        <v>3.0050326461117729</v>
      </c>
      <c r="I1713" s="250"/>
      <c r="J1713" s="251"/>
      <c r="K1713" s="251"/>
      <c r="L1713" s="251"/>
    </row>
    <row r="1714" spans="2:12" x14ac:dyDescent="0.2">
      <c r="B1714" s="112" t="s">
        <v>2</v>
      </c>
      <c r="C1714" s="113">
        <f>_xll.qlCalendarAdvance("TARGET",C1713,B1714,"mf")</f>
        <v>48471</v>
      </c>
      <c r="D1714" s="120">
        <f>_xll.xlShmInterpRateFwd($D$3&amp;T(CalculationTrigger2),C1714,,5,C1715)</f>
        <v>1.9474624360554266E-2</v>
      </c>
      <c r="E1714" s="260">
        <f>_xll.xlShmInterpRateFwd($E$3&amp;T(CalculationTrigger2),C1714,,5,C1715)</f>
        <v>1.9430077684283543E-2</v>
      </c>
      <c r="F1714" s="260">
        <f>_xll.xlShmInterpRateFwd($F$3&amp;T(CalculationTrigger2),C1714,,5,C1715)</f>
        <v>1.9129848362343452E-2</v>
      </c>
      <c r="G1714" s="268">
        <f t="shared" si="52"/>
        <v>0.44546676270722924</v>
      </c>
      <c r="H1714" s="275">
        <f t="shared" si="53"/>
        <v>3.0022932194009173</v>
      </c>
      <c r="I1714" s="250"/>
      <c r="J1714" s="251"/>
      <c r="K1714" s="251"/>
      <c r="L1714" s="251"/>
    </row>
    <row r="1715" spans="2:12" x14ac:dyDescent="0.2">
      <c r="B1715" s="112" t="s">
        <v>2</v>
      </c>
      <c r="C1715" s="113">
        <f>_xll.qlCalendarAdvance("TARGET",C1714,B1715,"mf")</f>
        <v>48478</v>
      </c>
      <c r="D1715" s="120">
        <f>_xll.xlShmInterpRateFwd($D$3&amp;T(CalculationTrigger2),C1715,,5,C1716)</f>
        <v>1.9468162001295981E-2</v>
      </c>
      <c r="E1715" s="260">
        <f>_xll.xlShmInterpRateFwd($E$3&amp;T(CalculationTrigger2),C1715,,5,C1716)</f>
        <v>1.9423454576288551E-2</v>
      </c>
      <c r="F1715" s="260">
        <f>_xll.xlShmInterpRateFwd($F$3&amp;T(CalculationTrigger2),C1715,,5,C1716)</f>
        <v>1.9123489649465395E-2</v>
      </c>
      <c r="G1715" s="268">
        <f t="shared" si="52"/>
        <v>0.44707425007430024</v>
      </c>
      <c r="H1715" s="275">
        <f t="shared" si="53"/>
        <v>2.9996492682315621</v>
      </c>
      <c r="I1715" s="250"/>
      <c r="J1715" s="251"/>
      <c r="K1715" s="251"/>
      <c r="L1715" s="251"/>
    </row>
    <row r="1716" spans="2:12" x14ac:dyDescent="0.2">
      <c r="B1716" s="112" t="s">
        <v>2</v>
      </c>
      <c r="C1716" s="113">
        <f>_xll.qlCalendarAdvance("TARGET",C1715,B1716,"mf")</f>
        <v>48485</v>
      </c>
      <c r="D1716" s="120">
        <f>_xll.xlShmInterpRateFwd($D$3&amp;T(CalculationTrigger2),C1716,,5,C1717)</f>
        <v>1.9461509606575264E-2</v>
      </c>
      <c r="E1716" s="260">
        <f>_xll.xlShmInterpRateFwd($E$3&amp;T(CalculationTrigger2),C1716,,5,C1717)</f>
        <v>1.9416633672461891E-2</v>
      </c>
      <c r="F1716" s="260">
        <f>_xll.xlShmInterpRateFwd($F$3&amp;T(CalculationTrigger2),C1716,,5,C1717)</f>
        <v>1.9116923537390262E-2</v>
      </c>
      <c r="G1716" s="268">
        <f t="shared" si="52"/>
        <v>0.44875934113373234</v>
      </c>
      <c r="H1716" s="275">
        <f t="shared" si="53"/>
        <v>2.9971013507162914</v>
      </c>
      <c r="I1716" s="250"/>
      <c r="J1716" s="251"/>
      <c r="K1716" s="251"/>
      <c r="L1716" s="251"/>
    </row>
    <row r="1717" spans="2:12" x14ac:dyDescent="0.2">
      <c r="B1717" s="112" t="s">
        <v>2</v>
      </c>
      <c r="C1717" s="113">
        <f>_xll.qlCalendarAdvance("TARGET",C1716,B1717,"mf")</f>
        <v>48492</v>
      </c>
      <c r="D1717" s="120">
        <f>_xll.xlShmInterpRateFwd($D$3&amp;T(CalculationTrigger2),C1717,,5,C1718)</f>
        <v>1.9454666702068718E-2</v>
      </c>
      <c r="E1717" s="260">
        <f>_xll.xlShmInterpRateFwd($E$3&amp;T(CalculationTrigger2),C1717,,5,C1718)</f>
        <v>1.9409614462827022E-2</v>
      </c>
      <c r="F1717" s="260">
        <f>_xll.xlShmInterpRateFwd($F$3&amp;T(CalculationTrigger2),C1717,,5,C1718)</f>
        <v>1.9110149460429198E-2</v>
      </c>
      <c r="G1717" s="268">
        <f t="shared" si="52"/>
        <v>0.45052239241696185</v>
      </c>
      <c r="H1717" s="275">
        <f t="shared" si="53"/>
        <v>2.9946500239782377</v>
      </c>
      <c r="I1717" s="250"/>
      <c r="J1717" s="251"/>
      <c r="K1717" s="251"/>
      <c r="L1717" s="251"/>
    </row>
    <row r="1718" spans="2:12" x14ac:dyDescent="0.2">
      <c r="B1718" s="112" t="s">
        <v>2</v>
      </c>
      <c r="C1718" s="113">
        <f>_xll.qlCalendarAdvance("TARGET",C1717,B1718,"mf")</f>
        <v>48499</v>
      </c>
      <c r="D1718" s="120">
        <f>_xll.xlShmInterpRateFwd($D$3&amp;T(CalculationTrigger2),C1718,,5,C1719)</f>
        <v>1.944763281342286E-2</v>
      </c>
      <c r="E1718" s="260">
        <f>_xll.xlShmInterpRateFwd($E$3&amp;T(CalculationTrigger2),C1718,,5,C1719)</f>
        <v>1.9402396437481987E-2</v>
      </c>
      <c r="F1718" s="260">
        <f>_xll.xlShmInterpRateFwd($F$3&amp;T(CalculationTrigger2),C1718,,5,C1719)</f>
        <v>1.9103166852846784E-2</v>
      </c>
      <c r="G1718" s="268">
        <f t="shared" si="52"/>
        <v>0.45236375940872764</v>
      </c>
      <c r="H1718" s="275">
        <f t="shared" si="53"/>
        <v>2.9922958463520293</v>
      </c>
      <c r="I1718" s="250"/>
      <c r="J1718" s="251"/>
      <c r="K1718" s="251"/>
      <c r="L1718" s="251"/>
    </row>
    <row r="1719" spans="2:12" x14ac:dyDescent="0.2">
      <c r="B1719" s="112" t="s">
        <v>2</v>
      </c>
      <c r="C1719" s="113">
        <f>_xll.qlCalendarAdvance("TARGET",C1718,B1719,"mf")</f>
        <v>48506</v>
      </c>
      <c r="D1719" s="120">
        <f>_xll.xlShmInterpRateFwd($D$3&amp;T(CalculationTrigger2),C1719,,5,C1720)</f>
        <v>1.9440407466335245E-2</v>
      </c>
      <c r="E1719" s="260">
        <f>_xll.xlShmInterpRateFwd($E$3&amp;T(CalculationTrigger2),C1719,,5,C1720)</f>
        <v>1.9394979086460408E-2</v>
      </c>
      <c r="F1719" s="260">
        <f>_xll.xlShmInterpRateFwd($F$3&amp;T(CalculationTrigger2),C1719,,5,C1720)</f>
        <v>1.9095975148959533E-2</v>
      </c>
      <c r="G1719" s="268">
        <f t="shared" si="52"/>
        <v>0.45428379874836583</v>
      </c>
      <c r="H1719" s="275">
        <f t="shared" si="53"/>
        <v>2.9900393750087462</v>
      </c>
      <c r="I1719" s="250"/>
      <c r="J1719" s="251"/>
      <c r="K1719" s="251"/>
      <c r="L1719" s="251"/>
    </row>
    <row r="1720" spans="2:12" x14ac:dyDescent="0.2">
      <c r="B1720" s="112" t="s">
        <v>2</v>
      </c>
      <c r="C1720" s="113">
        <f>_xll.qlCalendarAdvance("TARGET",C1719,B1720,"mf")</f>
        <v>48513</v>
      </c>
      <c r="D1720" s="120">
        <f>_xll.xlShmInterpRateFwd($D$3&amp;T(CalculationTrigger2),C1720,,5,C1721)</f>
        <v>1.9432990186473417E-2</v>
      </c>
      <c r="E1720" s="260">
        <f>_xll.xlShmInterpRateFwd($E$3&amp;T(CalculationTrigger2),C1720,,5,C1721)</f>
        <v>1.9387361899853191E-2</v>
      </c>
      <c r="F1720" s="260">
        <f>_xll.xlShmInterpRateFwd($F$3&amp;T(CalculationTrigger2),C1720,,5,C1721)</f>
        <v>1.9088573783072219E-2</v>
      </c>
      <c r="G1720" s="268">
        <f t="shared" si="52"/>
        <v>0.45628286620226499</v>
      </c>
      <c r="H1720" s="275">
        <f t="shared" si="53"/>
        <v>2.9878811678097152</v>
      </c>
      <c r="I1720" s="250"/>
      <c r="J1720" s="251"/>
      <c r="K1720" s="251"/>
      <c r="L1720" s="251"/>
    </row>
    <row r="1721" spans="2:12" x14ac:dyDescent="0.2">
      <c r="B1721" s="112" t="s">
        <v>2</v>
      </c>
      <c r="C1721" s="113">
        <f>_xll.qlCalendarAdvance("TARGET",C1720,B1721,"mf")</f>
        <v>48520</v>
      </c>
      <c r="D1721" s="120">
        <f>_xll.xlShmInterpRateFwd($D$3&amp;T(CalculationTrigger2),C1721,,5,C1722)</f>
        <v>1.9425380499532848E-2</v>
      </c>
      <c r="E1721" s="260">
        <f>_xll.xlShmInterpRateFwd($E$3&amp;T(CalculationTrigger2),C1721,,5,C1722)</f>
        <v>1.937954436771008E-2</v>
      </c>
      <c r="F1721" s="260">
        <f>_xll.xlShmInterpRateFwd($F$3&amp;T(CalculationTrigger2),C1721,,5,C1722)</f>
        <v>1.9080962189448967E-2</v>
      </c>
      <c r="G1721" s="268">
        <f t="shared" si="52"/>
        <v>0.45836131822768467</v>
      </c>
      <c r="H1721" s="275">
        <f t="shared" si="53"/>
        <v>2.9858217826111284</v>
      </c>
      <c r="I1721" s="250"/>
      <c r="J1721" s="251"/>
      <c r="K1721" s="251"/>
      <c r="L1721" s="251"/>
    </row>
    <row r="1722" spans="2:12" x14ac:dyDescent="0.2">
      <c r="B1722" s="112" t="s">
        <v>2</v>
      </c>
      <c r="C1722" s="113">
        <f>_xll.qlCalendarAdvance("TARGET",C1721,B1722,"mf")</f>
        <v>48527</v>
      </c>
      <c r="D1722" s="120">
        <f>_xll.xlShmInterpRateFwd($D$3&amp;T(CalculationTrigger2),C1722,,5,C1723)</f>
        <v>1.9417577931167475E-2</v>
      </c>
      <c r="E1722" s="260">
        <f>_xll.xlShmInterpRateFwd($E$3&amp;T(CalculationTrigger2),C1722,,5,C1723)</f>
        <v>1.9371525980120798E-2</v>
      </c>
      <c r="F1722" s="260">
        <f>_xll.xlShmInterpRateFwd($F$3&amp;T(CalculationTrigger2),C1722,,5,C1723)</f>
        <v>1.9073139802440738E-2</v>
      </c>
      <c r="G1722" s="268">
        <f t="shared" si="52"/>
        <v>0.46051951046677253</v>
      </c>
      <c r="H1722" s="275">
        <f t="shared" si="53"/>
        <v>2.9838617768005933</v>
      </c>
      <c r="I1722" s="250"/>
      <c r="J1722" s="251"/>
      <c r="K1722" s="251"/>
      <c r="L1722" s="251"/>
    </row>
    <row r="1723" spans="2:12" x14ac:dyDescent="0.2">
      <c r="B1723" s="112" t="s">
        <v>2</v>
      </c>
      <c r="C1723" s="113">
        <f>_xll.qlCalendarAdvance("TARGET",C1722,B1723,"mf")</f>
        <v>48534</v>
      </c>
      <c r="D1723" s="120">
        <f>_xll.xlShmInterpRateFwd($D$3&amp;T(CalculationTrigger2),C1723,,5,C1724)</f>
        <v>1.9409582007076629E-2</v>
      </c>
      <c r="E1723" s="260">
        <f>_xll.xlShmInterpRateFwd($E$3&amp;T(CalculationTrigger2),C1723,,5,C1724)</f>
        <v>1.9363306227157151E-2</v>
      </c>
      <c r="F1723" s="260">
        <f>_xll.xlShmInterpRateFwd($F$3&amp;T(CalculationTrigger2),C1723,,5,C1724)</f>
        <v>1.9065106056328971E-2</v>
      </c>
      <c r="G1723" s="268">
        <f t="shared" si="52"/>
        <v>0.46275779919478094</v>
      </c>
      <c r="H1723" s="275">
        <f t="shared" si="53"/>
        <v>2.9820017082817993</v>
      </c>
      <c r="I1723" s="250"/>
      <c r="J1723" s="251"/>
      <c r="K1723" s="251"/>
      <c r="L1723" s="251"/>
    </row>
    <row r="1724" spans="2:12" x14ac:dyDescent="0.2">
      <c r="B1724" s="112" t="s">
        <v>2</v>
      </c>
      <c r="C1724" s="113">
        <f>_xll.qlCalendarAdvance("TARGET",C1723,B1724,"mf")</f>
        <v>48541</v>
      </c>
      <c r="D1724" s="120">
        <f>_xll.xlShmInterpRateFwd($D$3&amp;T(CalculationTrigger2),C1724,,5,C1725)</f>
        <v>1.9401392252935554E-2</v>
      </c>
      <c r="E1724" s="260">
        <f>_xll.xlShmInterpRateFwd($E$3&amp;T(CalculationTrigger2),C1724,,5,C1725)</f>
        <v>1.9354884598907832E-2</v>
      </c>
      <c r="F1724" s="260">
        <f>_xll.xlShmInterpRateFwd($F$3&amp;T(CalculationTrigger2),C1724,,5,C1725)</f>
        <v>1.9056860385424094E-2</v>
      </c>
      <c r="G1724" s="268">
        <f t="shared" si="52"/>
        <v>0.46507654027722056</v>
      </c>
      <c r="H1724" s="275">
        <f t="shared" si="53"/>
        <v>2.9802421348373853</v>
      </c>
      <c r="I1724" s="250"/>
      <c r="J1724" s="251"/>
      <c r="K1724" s="251"/>
      <c r="L1724" s="251"/>
    </row>
    <row r="1725" spans="2:12" x14ac:dyDescent="0.2">
      <c r="B1725" s="112" t="s">
        <v>2</v>
      </c>
      <c r="C1725" s="113">
        <f>_xll.qlCalendarAdvance("TARGET",C1724,B1725,"mf")</f>
        <v>48548</v>
      </c>
      <c r="D1725" s="120">
        <f>_xll.xlShmInterpRateFwd($D$3&amp;T(CalculationTrigger2),C1725,,5,C1726)</f>
        <v>1.9393008194453363E-2</v>
      </c>
      <c r="E1725" s="260">
        <f>_xll.xlShmInterpRateFwd($E$3&amp;T(CalculationTrigger2),C1725,,5,C1726)</f>
        <v>1.9346260585426326E-2</v>
      </c>
      <c r="F1725" s="260">
        <f>_xll.xlShmInterpRateFwd($F$3&amp;T(CalculationTrigger2),C1725,,5,C1726)</f>
        <v>1.9048402224053997E-2</v>
      </c>
      <c r="G1725" s="268">
        <f t="shared" si="52"/>
        <v>0.46747609027036896</v>
      </c>
      <c r="H1725" s="275">
        <f t="shared" si="53"/>
        <v>2.9785836137232944</v>
      </c>
      <c r="I1725" s="250"/>
      <c r="J1725" s="251"/>
      <c r="K1725" s="251"/>
      <c r="L1725" s="251"/>
    </row>
    <row r="1726" spans="2:12" x14ac:dyDescent="0.2">
      <c r="B1726" s="112" t="s">
        <v>2</v>
      </c>
      <c r="C1726" s="113">
        <f>_xll.qlCalendarAdvance("TARGET",C1725,B1726,"mf")</f>
        <v>48555</v>
      </c>
      <c r="D1726" s="120">
        <f>_xll.xlShmInterpRateFwd($D$3&amp;T(CalculationTrigger2),C1726,,5,C1727)</f>
        <v>1.9384429357297773E-2</v>
      </c>
      <c r="E1726" s="260">
        <f>_xll.xlShmInterpRateFwd($E$3&amp;T(CalculationTrigger2),C1726,,5,C1727)</f>
        <v>1.9337433676817829E-2</v>
      </c>
      <c r="F1726" s="260">
        <f>_xll.xlShmInterpRateFwd($F$3&amp;T(CalculationTrigger2),C1726,,5,C1727)</f>
        <v>1.9039731006506144E-2</v>
      </c>
      <c r="G1726" s="268">
        <f t="shared" si="52"/>
        <v>0.46995680479944291</v>
      </c>
      <c r="H1726" s="275">
        <f t="shared" si="53"/>
        <v>2.97702670311685</v>
      </c>
      <c r="I1726" s="250"/>
      <c r="J1726" s="251"/>
      <c r="K1726" s="251"/>
      <c r="L1726" s="251"/>
    </row>
    <row r="1727" spans="2:12" x14ac:dyDescent="0.2">
      <c r="B1727" s="112" t="s">
        <v>2</v>
      </c>
      <c r="C1727" s="113">
        <f>_xll.qlCalendarAdvance("TARGET",C1726,B1727,"mf")</f>
        <v>48562</v>
      </c>
      <c r="D1727" s="120">
        <f>_xll.xlShmInterpRateFwd($D$3&amp;T(CalculationTrigger2),C1727,,5,C1728)</f>
        <v>1.9375655267170444E-2</v>
      </c>
      <c r="E1727" s="260">
        <f>_xll.xlShmInterpRateFwd($E$3&amp;T(CalculationTrigger2),C1727,,5,C1728)</f>
        <v>1.9328403363158216E-2</v>
      </c>
      <c r="F1727" s="260">
        <f>_xll.xlShmInterpRateFwd($F$3&amp;T(CalculationTrigger2),C1727,,5,C1728)</f>
        <v>1.9030846167149271E-2</v>
      </c>
      <c r="G1727" s="268">
        <f t="shared" si="52"/>
        <v>0.47251904012227813</v>
      </c>
      <c r="H1727" s="275">
        <f t="shared" si="53"/>
        <v>2.9755719600894555</v>
      </c>
      <c r="I1727" s="250"/>
      <c r="J1727" s="251"/>
      <c r="K1727" s="251"/>
      <c r="L1727" s="251"/>
    </row>
    <row r="1728" spans="2:12" x14ac:dyDescent="0.2">
      <c r="B1728" s="112" t="s">
        <v>2</v>
      </c>
      <c r="C1728" s="113">
        <f>_xll.qlCalendarAdvance("TARGET",C1727,B1728,"mf")</f>
        <v>48569</v>
      </c>
      <c r="D1728" s="120">
        <f>_xll.xlShmInterpRateFwd($D$3&amp;T(CalculationTrigger2),C1728,,5,C1729)</f>
        <v>1.9366685449772266E-2</v>
      </c>
      <c r="E1728" s="260">
        <f>_xll.xlShmInterpRateFwd($E$3&amp;T(CalculationTrigger2),C1728,,5,C1729)</f>
        <v>1.9319169134551974E-2</v>
      </c>
      <c r="F1728" s="260">
        <f>_xll.xlShmInterpRateFwd($F$3&amp;T(CalculationTrigger2),C1728,,5,C1729)</f>
        <v>1.9021747140248062E-2</v>
      </c>
      <c r="G1728" s="268">
        <f t="shared" si="52"/>
        <v>0.4751631522029176</v>
      </c>
      <c r="H1728" s="275">
        <f t="shared" si="53"/>
        <v>2.9742199430391261</v>
      </c>
      <c r="I1728" s="250"/>
      <c r="J1728" s="251"/>
      <c r="K1728" s="251"/>
      <c r="L1728" s="251"/>
    </row>
    <row r="1729" spans="2:12" x14ac:dyDescent="0.2">
      <c r="B1729" s="112" t="s">
        <v>2</v>
      </c>
      <c r="C1729" s="113">
        <f>_xll.qlCalendarAdvance("TARGET",C1728,B1729,"mf")</f>
        <v>48576</v>
      </c>
      <c r="D1729" s="120">
        <f>_xll.xlShmInterpRateFwd($D$3&amp;T(CalculationTrigger2),C1729,,5,C1730)</f>
        <v>1.9357519430797589E-2</v>
      </c>
      <c r="E1729" s="260">
        <f>_xll.xlShmInterpRateFwd($E$3&amp;T(CalculationTrigger2),C1729,,5,C1730)</f>
        <v>1.9309730481074334E-2</v>
      </c>
      <c r="F1729" s="260">
        <f>_xll.xlShmInterpRateFwd($F$3&amp;T(CalculationTrigger2),C1729,,5,C1730)</f>
        <v>1.901243336016015E-2</v>
      </c>
      <c r="G1729" s="268">
        <f t="shared" si="52"/>
        <v>0.47788949723254898</v>
      </c>
      <c r="H1729" s="275">
        <f t="shared" si="53"/>
        <v>2.9729712091418339</v>
      </c>
      <c r="I1729" s="250"/>
      <c r="J1729" s="251"/>
      <c r="K1729" s="251"/>
      <c r="L1729" s="251"/>
    </row>
    <row r="1730" spans="2:12" x14ac:dyDescent="0.2">
      <c r="B1730" s="112" t="s">
        <v>2</v>
      </c>
      <c r="C1730" s="113">
        <f>_xll.qlCalendarAdvance("TARGET",C1729,B1730,"mf")</f>
        <v>48583</v>
      </c>
      <c r="D1730" s="120">
        <f>_xll.xlShmInterpRateFwd($D$3&amp;T(CalculationTrigger2),C1730,,5,C1731)</f>
        <v>1.9348156735951649E-2</v>
      </c>
      <c r="E1730" s="260">
        <f>_xll.xlShmInterpRateFwd($E$3&amp;T(CalculationTrigger2),C1730,,5,C1731)</f>
        <v>1.9300086892823441E-2</v>
      </c>
      <c r="F1730" s="260">
        <f>_xll.xlShmInterpRateFwd($F$3&amp;T(CalculationTrigger2),C1730,,5,C1731)</f>
        <v>1.900290426122031E-2</v>
      </c>
      <c r="G1730" s="268">
        <f t="shared" si="52"/>
        <v>0.48069843128207418</v>
      </c>
      <c r="H1730" s="275">
        <f t="shared" si="53"/>
        <v>2.9718263160313092</v>
      </c>
      <c r="I1730" s="250"/>
      <c r="J1730" s="251"/>
      <c r="K1730" s="251"/>
      <c r="L1730" s="251"/>
    </row>
    <row r="1731" spans="2:12" x14ac:dyDescent="0.2">
      <c r="B1731" s="112" t="s">
        <v>2</v>
      </c>
      <c r="C1731" s="113">
        <f>_xll.qlCalendarAdvance("TARGET",C1730,B1731,"mf")</f>
        <v>48590</v>
      </c>
      <c r="D1731" s="120">
        <f>_xll.xlShmInterpRateFwd($D$3&amp;T(CalculationTrigger2),C1731,,5,C1732)</f>
        <v>1.9338596890927418E-2</v>
      </c>
      <c r="E1731" s="260">
        <f>_xll.xlShmInterpRateFwd($E$3&amp;T(CalculationTrigger2),C1731,,5,C1732)</f>
        <v>1.9290237859908816E-2</v>
      </c>
      <c r="F1731" s="260">
        <f>_xll.xlShmInterpRateFwd($F$3&amp;T(CalculationTrigger2),C1731,,5,C1732)</f>
        <v>1.899315927774629E-2</v>
      </c>
      <c r="G1731" s="268">
        <f t="shared" si="52"/>
        <v>0.48359031018602172</v>
      </c>
      <c r="H1731" s="275">
        <f t="shared" si="53"/>
        <v>2.9707858216252574</v>
      </c>
      <c r="I1731" s="250"/>
      <c r="J1731" s="251"/>
      <c r="K1731" s="251"/>
      <c r="L1731" s="251"/>
    </row>
    <row r="1732" spans="2:12" x14ac:dyDescent="0.2">
      <c r="B1732" s="112" t="s">
        <v>2</v>
      </c>
      <c r="C1732" s="113">
        <f>_xll.qlCalendarAdvance("TARGET",C1731,B1732,"mf")</f>
        <v>48597</v>
      </c>
      <c r="D1732" s="120">
        <f>_xll.xlShmInterpRateFwd($D$3&amp;T(CalculationTrigger2),C1732,,5,C1733)</f>
        <v>1.9328839421428826E-2</v>
      </c>
      <c r="E1732" s="260">
        <f>_xll.xlShmInterpRateFwd($E$3&amp;T(CalculationTrigger2),C1732,,5,C1733)</f>
        <v>1.9280182872416632E-2</v>
      </c>
      <c r="F1732" s="260">
        <f>_xll.xlShmInterpRateFwd($F$3&amp;T(CalculationTrigger2),C1732,,5,C1733)</f>
        <v>1.898319784406783E-2</v>
      </c>
      <c r="G1732" s="268">
        <f t="shared" si="52"/>
        <v>0.48656549012194433</v>
      </c>
      <c r="H1732" s="275">
        <f t="shared" si="53"/>
        <v>2.9698502834880207</v>
      </c>
      <c r="I1732" s="250"/>
      <c r="J1732" s="251"/>
      <c r="K1732" s="251"/>
      <c r="L1732" s="251"/>
    </row>
    <row r="1733" spans="2:12" x14ac:dyDescent="0.2">
      <c r="B1733" s="112" t="s">
        <v>2</v>
      </c>
      <c r="C1733" s="113">
        <f>_xll.qlCalendarAdvance("TARGET",C1732,B1733,"mf")</f>
        <v>48604</v>
      </c>
      <c r="D1733" s="120">
        <f>_xll.xlShmInterpRateFwd($D$3&amp;T(CalculationTrigger2),C1733,,5,C1734)</f>
        <v>1.9318883853193965E-2</v>
      </c>
      <c r="E1733" s="260">
        <f>_xll.xlShmInterpRateFwd($E$3&amp;T(CalculationTrigger2),C1733,,5,C1734)</f>
        <v>1.9269921420450298E-2</v>
      </c>
      <c r="F1733" s="260">
        <f>_xll.xlShmInterpRateFwd($F$3&amp;T(CalculationTrigger2),C1733,,5,C1734)</f>
        <v>1.8973019394526711E-2</v>
      </c>
      <c r="G1733" s="268">
        <f t="shared" ref="G1733:G1796" si="54">(D1733-E1733)*10000</f>
        <v>0.48962432743666906</v>
      </c>
      <c r="H1733" s="275">
        <f t="shared" ref="H1733:H1796" si="55">(E1733-F1733)*10000</f>
        <v>2.9690202592358785</v>
      </c>
      <c r="I1733" s="250"/>
      <c r="J1733" s="251"/>
      <c r="K1733" s="251"/>
      <c r="L1733" s="251"/>
    </row>
    <row r="1734" spans="2:12" x14ac:dyDescent="0.2">
      <c r="B1734" s="112" t="s">
        <v>2</v>
      </c>
      <c r="C1734" s="113">
        <f>_xll.qlCalendarAdvance("TARGET",C1733,B1734,"mf")</f>
        <v>48611</v>
      </c>
      <c r="D1734" s="120">
        <f>_xll.xlShmInterpRateFwd($D$3&amp;T(CalculationTrigger2),C1734,,5,C1735)</f>
        <v>1.9308729711890845E-2</v>
      </c>
      <c r="E1734" s="260">
        <f>_xll.xlShmInterpRateFwd($E$3&amp;T(CalculationTrigger2),C1734,,5,C1735)</f>
        <v>1.925945299412472E-2</v>
      </c>
      <c r="F1734" s="260">
        <f>_xll.xlShmInterpRateFwd($F$3&amp;T(CalculationTrigger2),C1734,,5,C1735)</f>
        <v>1.8962623363471001E-2</v>
      </c>
      <c r="G1734" s="268">
        <f t="shared" si="54"/>
        <v>0.49276717766125189</v>
      </c>
      <c r="H1734" s="275">
        <f t="shared" si="55"/>
        <v>2.9682963065371868</v>
      </c>
      <c r="I1734" s="250"/>
      <c r="J1734" s="251"/>
      <c r="K1734" s="251"/>
      <c r="L1734" s="251"/>
    </row>
    <row r="1735" spans="2:12" x14ac:dyDescent="0.2">
      <c r="B1735" s="112" t="s">
        <v>2</v>
      </c>
      <c r="C1735" s="113">
        <f>_xll.qlCalendarAdvance("TARGET",C1734,B1735,"mf")</f>
        <v>48618</v>
      </c>
      <c r="D1735" s="120">
        <f>_xll.xlShmInterpRateFwd($D$3&amp;T(CalculationTrigger2),C1735,,5,C1736)</f>
        <v>1.9298376523268056E-2</v>
      </c>
      <c r="E1735" s="260">
        <f>_xll.xlShmInterpRateFwd($E$3&amp;T(CalculationTrigger2),C1735,,5,C1736)</f>
        <v>1.9248777083548958E-2</v>
      </c>
      <c r="F1735" s="260">
        <f>_xll.xlShmInterpRateFwd($F$3&amp;T(CalculationTrigger2),C1735,,5,C1736)</f>
        <v>1.8952009185237727E-2</v>
      </c>
      <c r="G1735" s="268">
        <f t="shared" si="54"/>
        <v>0.49599439719098803</v>
      </c>
      <c r="H1735" s="275">
        <f t="shared" si="55"/>
        <v>2.9676789831123083</v>
      </c>
      <c r="I1735" s="250"/>
      <c r="J1735" s="251"/>
      <c r="K1735" s="251"/>
      <c r="L1735" s="251"/>
    </row>
    <row r="1736" spans="2:12" x14ac:dyDescent="0.2">
      <c r="B1736" s="112" t="s">
        <v>2</v>
      </c>
      <c r="C1736" s="113">
        <f>_xll.qlCalendarAdvance("TARGET",C1735,B1736,"mf")</f>
        <v>48625</v>
      </c>
      <c r="D1736" s="120">
        <f>_xll.xlShmInterpRateFwd($D$3&amp;T(CalculationTrigger2),C1736,,5,C1737)</f>
        <v>1.928782381303314E-2</v>
      </c>
      <c r="E1736" s="260">
        <f>_xll.xlShmInterpRateFwd($E$3&amp;T(CalculationTrigger2),C1736,,5,C1737)</f>
        <v>1.9237893178820464E-2</v>
      </c>
      <c r="F1736" s="260">
        <f>_xll.xlShmInterpRateFwd($F$3&amp;T(CalculationTrigger2),C1736,,5,C1737)</f>
        <v>1.8941176294176101E-2</v>
      </c>
      <c r="G1736" s="268">
        <f t="shared" si="54"/>
        <v>0.49930634212675545</v>
      </c>
      <c r="H1736" s="275">
        <f t="shared" si="55"/>
        <v>2.9671688464436365</v>
      </c>
      <c r="I1736" s="250"/>
      <c r="J1736" s="251"/>
      <c r="K1736" s="251"/>
      <c r="L1736" s="251"/>
    </row>
    <row r="1737" spans="2:12" x14ac:dyDescent="0.2">
      <c r="B1737" s="112" t="s">
        <v>2</v>
      </c>
      <c r="C1737" s="113">
        <f>_xll.qlCalendarAdvance("TARGET",C1736,B1737,"mf")</f>
        <v>48632</v>
      </c>
      <c r="D1737" s="120">
        <f>_xll.xlShmInterpRateFwd($D$3&amp;T(CalculationTrigger2),C1737,,5,C1738)</f>
        <v>1.9277071106887398E-2</v>
      </c>
      <c r="E1737" s="260">
        <f>_xll.xlShmInterpRateFwd($E$3&amp;T(CalculationTrigger2),C1737,,5,C1738)</f>
        <v>1.9226800770065691E-2</v>
      </c>
      <c r="F1737" s="260">
        <f>_xll.xlShmInterpRateFwd($F$3&amp;T(CalculationTrigger2),C1737,,5,C1738)</f>
        <v>1.8930124124635968E-2</v>
      </c>
      <c r="G1737" s="268">
        <f t="shared" si="54"/>
        <v>0.50270336821707506</v>
      </c>
      <c r="H1737" s="275">
        <f t="shared" si="55"/>
        <v>2.9667664542972276</v>
      </c>
      <c r="I1737" s="250"/>
      <c r="J1737" s="251"/>
      <c r="K1737" s="251"/>
      <c r="L1737" s="251"/>
    </row>
    <row r="1738" spans="2:12" x14ac:dyDescent="0.2">
      <c r="B1738" s="112" t="s">
        <v>2</v>
      </c>
      <c r="C1738" s="113">
        <f>_xll.qlCalendarAdvance("TARGET",C1737,B1738,"mf")</f>
        <v>48639</v>
      </c>
      <c r="D1738" s="120">
        <f>_xll.xlShmInterpRateFwd($D$3&amp;T(CalculationTrigger2),C1738,,5,C1739)</f>
        <v>1.9266117930583859E-2</v>
      </c>
      <c r="E1738" s="260">
        <f>_xll.xlShmInterpRateFwd($E$3&amp;T(CalculationTrigger2),C1738,,5,C1739)</f>
        <v>1.9215499347405355E-2</v>
      </c>
      <c r="F1738" s="260">
        <f>_xll.xlShmInterpRateFwd($F$3&amp;T(CalculationTrigger2),C1738,,5,C1739)</f>
        <v>1.891885211097365E-2</v>
      </c>
      <c r="G1738" s="268">
        <f t="shared" si="54"/>
        <v>0.50618583178504295</v>
      </c>
      <c r="H1738" s="275">
        <f t="shared" si="55"/>
        <v>2.9664723643170463</v>
      </c>
      <c r="I1738" s="250"/>
      <c r="J1738" s="251"/>
      <c r="K1738" s="251"/>
      <c r="L1738" s="251"/>
    </row>
    <row r="1739" spans="2:12" x14ac:dyDescent="0.2">
      <c r="B1739" s="112" t="s">
        <v>2</v>
      </c>
      <c r="C1739" s="113">
        <f>_xll.qlCalendarAdvance("TARGET",C1738,B1739,"mf")</f>
        <v>48646</v>
      </c>
      <c r="D1739" s="120">
        <f>_xll.xlShmInterpRateFwd($D$3&amp;T(CalculationTrigger2),C1739,,5,C1740)</f>
        <v>1.925496380981143E-2</v>
      </c>
      <c r="E1739" s="260">
        <f>_xll.xlShmInterpRateFwd($E$3&amp;T(CalculationTrigger2),C1739,,5,C1740)</f>
        <v>1.9203988400954497E-2</v>
      </c>
      <c r="F1739" s="260">
        <f>_xll.xlShmInterpRateFwd($F$3&amp;T(CalculationTrigger2),C1739,,5,C1740)</f>
        <v>1.8907359687540419E-2</v>
      </c>
      <c r="G1739" s="268">
        <f t="shared" si="54"/>
        <v>0.50975408856932658</v>
      </c>
      <c r="H1739" s="275">
        <f t="shared" si="55"/>
        <v>2.9662871341407797</v>
      </c>
      <c r="I1739" s="250"/>
      <c r="J1739" s="251"/>
      <c r="K1739" s="251"/>
      <c r="L1739" s="251"/>
    </row>
    <row r="1740" spans="2:12" x14ac:dyDescent="0.2">
      <c r="B1740" s="112" t="s">
        <v>2</v>
      </c>
      <c r="C1740" s="113">
        <f>_xll.qlCalendarAdvance("TARGET",C1739,B1740,"mf")</f>
        <v>48653</v>
      </c>
      <c r="D1740" s="120">
        <f>_xll.xlShmInterpRateFwd($D$3&amp;T(CalculationTrigger2),C1740,,5,C1741)</f>
        <v>1.92436082703282E-2</v>
      </c>
      <c r="E1740" s="260">
        <f>_xll.xlShmInterpRateFwd($E$3&amp;T(CalculationTrigger2),C1740,,5,C1741)</f>
        <v>1.9192267420828302E-2</v>
      </c>
      <c r="F1740" s="260">
        <f>_xll.xlShmInterpRateFwd($F$3&amp;T(CalculationTrigger2),C1740,,5,C1741)</f>
        <v>1.8895646288705707E-2</v>
      </c>
      <c r="G1740" s="268">
        <f t="shared" si="54"/>
        <v>0.51340849499897923</v>
      </c>
      <c r="H1740" s="275">
        <f t="shared" si="55"/>
        <v>2.9662113212259449</v>
      </c>
      <c r="I1740" s="250"/>
      <c r="J1740" s="251"/>
      <c r="K1740" s="251"/>
      <c r="L1740" s="251"/>
    </row>
    <row r="1741" spans="2:12" x14ac:dyDescent="0.2">
      <c r="B1741" s="112" t="s">
        <v>2</v>
      </c>
      <c r="C1741" s="113">
        <f>_xll.qlCalendarAdvance("TARGET",C1740,B1741,"mf")</f>
        <v>48660</v>
      </c>
      <c r="D1741" s="120">
        <f>_xll.xlShmInterpRateFwd($D$3&amp;T(CalculationTrigger2),C1741,,5,C1742)</f>
        <v>1.9232050837857197E-2</v>
      </c>
      <c r="E1741" s="260">
        <f>_xll.xlShmInterpRateFwd($E$3&amp;T(CalculationTrigger2),C1741,,5,C1742)</f>
        <v>1.9180335897171111E-2</v>
      </c>
      <c r="F1741" s="260">
        <f>_xll.xlShmInterpRateFwd($F$3&amp;T(CalculationTrigger2),C1741,,5,C1742)</f>
        <v>1.8883711348816608E-2</v>
      </c>
      <c r="G1741" s="268">
        <f t="shared" si="54"/>
        <v>0.51714940686085897</v>
      </c>
      <c r="H1741" s="275">
        <f t="shared" si="55"/>
        <v>2.9662454835450296</v>
      </c>
      <c r="I1741" s="250"/>
      <c r="J1741" s="251"/>
      <c r="K1741" s="251"/>
      <c r="L1741" s="251"/>
    </row>
    <row r="1742" spans="2:12" x14ac:dyDescent="0.2">
      <c r="B1742" s="112" t="s">
        <v>2</v>
      </c>
      <c r="C1742" s="113">
        <f>_xll.qlCalendarAdvance("TARGET",C1741,B1742,"mf")</f>
        <v>48667</v>
      </c>
      <c r="D1742" s="120">
        <f>_xll.xlShmInterpRateFwd($D$3&amp;T(CalculationTrigger2),C1742,,5,C1743)</f>
        <v>1.9220291038109578E-2</v>
      </c>
      <c r="E1742" s="260">
        <f>_xll.xlShmInterpRateFwd($E$3&amp;T(CalculationTrigger2),C1742,,5,C1743)</f>
        <v>1.9168193320092737E-2</v>
      </c>
      <c r="F1742" s="260">
        <f>_xll.xlShmInterpRateFwd($F$3&amp;T(CalculationTrigger2),C1742,,5,C1743)</f>
        <v>1.8871554302250047E-2</v>
      </c>
      <c r="G1742" s="268">
        <f t="shared" si="54"/>
        <v>0.52097718016841377</v>
      </c>
      <c r="H1742" s="275">
        <f t="shared" si="55"/>
        <v>2.9663901784269044</v>
      </c>
      <c r="I1742" s="250"/>
      <c r="J1742" s="251"/>
      <c r="K1742" s="251"/>
      <c r="L1742" s="251"/>
    </row>
    <row r="1743" spans="2:12" x14ac:dyDescent="0.2">
      <c r="B1743" s="112" t="s">
        <v>2</v>
      </c>
      <c r="C1743" s="113">
        <f>_xll.qlCalendarAdvance("TARGET",C1742,B1743,"mf")</f>
        <v>48674</v>
      </c>
      <c r="D1743" s="120">
        <f>_xll.xlShmInterpRateFwd($D$3&amp;T(CalculationTrigger2),C1743,,5,C1744)</f>
        <v>1.9212109636011176E-2</v>
      </c>
      <c r="E1743" s="260">
        <f>_xll.xlShmInterpRateFwd($E$3&amp;T(CalculationTrigger2),C1743,,5,C1744)</f>
        <v>1.9159719120467007E-2</v>
      </c>
      <c r="F1743" s="260">
        <f>_xll.xlShmInterpRateFwd($F$3&amp;T(CalculationTrigger2),C1743,,5,C1744)</f>
        <v>1.8863206196697804E-2</v>
      </c>
      <c r="G1743" s="268">
        <f t="shared" si="54"/>
        <v>0.52390515544169236</v>
      </c>
      <c r="H1743" s="275">
        <f t="shared" si="55"/>
        <v>2.9651292376920226</v>
      </c>
      <c r="I1743" s="250"/>
      <c r="J1743" s="251"/>
      <c r="K1743" s="251"/>
      <c r="L1743" s="251"/>
    </row>
    <row r="1744" spans="2:12" x14ac:dyDescent="0.2">
      <c r="B1744" s="112" t="s">
        <v>2</v>
      </c>
      <c r="C1744" s="113">
        <f>_xll.qlCalendarAdvance("TARGET",C1743,B1744,"mf")</f>
        <v>48681</v>
      </c>
      <c r="D1744" s="120">
        <f>_xll.xlShmInterpRateFwd($D$3&amp;T(CalculationTrigger2),C1744,,5,C1745)</f>
        <v>1.9207541159943269E-2</v>
      </c>
      <c r="E1744" s="260">
        <f>_xll.xlShmInterpRateFwd($E$3&amp;T(CalculationTrigger2),C1744,,5,C1745)</f>
        <v>1.9154953729338117E-2</v>
      </c>
      <c r="F1744" s="260">
        <f>_xll.xlShmInterpRateFwd($F$3&amp;T(CalculationTrigger2),C1744,,5,C1745)</f>
        <v>1.8858709455567207E-2</v>
      </c>
      <c r="G1744" s="268">
        <f t="shared" si="54"/>
        <v>0.52587430605152008</v>
      </c>
      <c r="H1744" s="275">
        <f t="shared" si="55"/>
        <v>2.9624427377090976</v>
      </c>
      <c r="I1744" s="250"/>
      <c r="J1744" s="251"/>
      <c r="K1744" s="251"/>
      <c r="L1744" s="251"/>
    </row>
    <row r="1745" spans="2:12" x14ac:dyDescent="0.2">
      <c r="B1745" s="112" t="s">
        <v>2</v>
      </c>
      <c r="C1745" s="113">
        <f>_xll.qlCalendarAdvance("TARGET",C1744,B1745,"mf")</f>
        <v>48688</v>
      </c>
      <c r="D1745" s="120">
        <f>_xll.xlShmInterpRateFwd($D$3&amp;T(CalculationTrigger2),C1745,,5,C1746)</f>
        <v>1.9202821488992945E-2</v>
      </c>
      <c r="E1745" s="260">
        <f>_xll.xlShmInterpRateFwd($E$3&amp;T(CalculationTrigger2),C1745,,5,C1746)</f>
        <v>1.9150037287133138E-2</v>
      </c>
      <c r="F1745" s="260">
        <f>_xll.xlShmInterpRateFwd($F$3&amp;T(CalculationTrigger2),C1745,,5,C1746)</f>
        <v>1.8854053522105115E-2</v>
      </c>
      <c r="G1745" s="268">
        <f t="shared" si="54"/>
        <v>0.52784201859806812</v>
      </c>
      <c r="H1745" s="275">
        <f t="shared" si="55"/>
        <v>2.9598376502802322</v>
      </c>
      <c r="I1745" s="250"/>
      <c r="J1745" s="251"/>
      <c r="K1745" s="251"/>
      <c r="L1745" s="251"/>
    </row>
    <row r="1746" spans="2:12" x14ac:dyDescent="0.2">
      <c r="B1746" s="112" t="s">
        <v>2</v>
      </c>
      <c r="C1746" s="113">
        <f>_xll.qlCalendarAdvance("TARGET",C1745,B1746,"mf")</f>
        <v>48695</v>
      </c>
      <c r="D1746" s="120">
        <f>_xll.xlShmInterpRateFwd($D$3&amp;T(CalculationTrigger2),C1746,,5,C1747)</f>
        <v>1.9197950270031575E-2</v>
      </c>
      <c r="E1746" s="260">
        <f>_xll.xlShmInterpRateFwd($E$3&amp;T(CalculationTrigger2),C1746,,5,C1747)</f>
        <v>1.9144969444272981E-2</v>
      </c>
      <c r="F1746" s="260">
        <f>_xll.xlShmInterpRateFwd($F$3&amp;T(CalculationTrigger2),C1746,,5,C1747)</f>
        <v>1.8849238000460105E-2</v>
      </c>
      <c r="G1746" s="268">
        <f t="shared" si="54"/>
        <v>0.5298082575859453</v>
      </c>
      <c r="H1746" s="275">
        <f t="shared" si="55"/>
        <v>2.9573144381287579</v>
      </c>
      <c r="I1746" s="250"/>
      <c r="J1746" s="251"/>
      <c r="K1746" s="251"/>
      <c r="L1746" s="251"/>
    </row>
    <row r="1747" spans="2:12" x14ac:dyDescent="0.2">
      <c r="B1747" s="112" t="s">
        <v>2</v>
      </c>
      <c r="C1747" s="113">
        <f>_xll.qlCalendarAdvance("TARGET",C1746,B1747,"mf")</f>
        <v>48702</v>
      </c>
      <c r="D1747" s="120">
        <f>_xll.xlShmInterpRateFwd($D$3&amp;T(CalculationTrigger2),C1747,,5,C1748)</f>
        <v>1.9192927149927645E-2</v>
      </c>
      <c r="E1747" s="260">
        <f>_xll.xlShmInterpRateFwd($E$3&amp;T(CalculationTrigger2),C1747,,5,C1748)</f>
        <v>1.9139749851222011E-2</v>
      </c>
      <c r="F1747" s="260">
        <f>_xll.xlShmInterpRateFwd($F$3&amp;T(CalculationTrigger2),C1747,,5,C1748)</f>
        <v>1.8844262494766596E-2</v>
      </c>
      <c r="G1747" s="268">
        <f t="shared" si="54"/>
        <v>0.53177298705634612</v>
      </c>
      <c r="H1747" s="275">
        <f t="shared" si="55"/>
        <v>2.9548735645541431</v>
      </c>
      <c r="I1747" s="250"/>
      <c r="J1747" s="251"/>
      <c r="K1747" s="251"/>
      <c r="L1747" s="251"/>
    </row>
    <row r="1748" spans="2:12" x14ac:dyDescent="0.2">
      <c r="B1748" s="112" t="s">
        <v>2</v>
      </c>
      <c r="C1748" s="113">
        <f>_xll.qlCalendarAdvance("TARGET",C1747,B1748,"mf")</f>
        <v>48709</v>
      </c>
      <c r="D1748" s="120">
        <f>_xll.xlShmInterpRateFwd($D$3&amp;T(CalculationTrigger2),C1748,,5,C1749)</f>
        <v>1.9187751775587309E-2</v>
      </c>
      <c r="E1748" s="260">
        <f>_xll.xlShmInterpRateFwd($E$3&amp;T(CalculationTrigger2),C1748,,5,C1749)</f>
        <v>1.9134378158430148E-2</v>
      </c>
      <c r="F1748" s="260">
        <f>_xll.xlShmInterpRateFwd($F$3&amp;T(CalculationTrigger2),C1748,,5,C1749)</f>
        <v>1.8839126609220175E-2</v>
      </c>
      <c r="G1748" s="268">
        <f t="shared" si="54"/>
        <v>0.53373617157161102</v>
      </c>
      <c r="H1748" s="275">
        <f t="shared" si="55"/>
        <v>2.952515492099725</v>
      </c>
      <c r="I1748" s="250"/>
      <c r="J1748" s="251"/>
      <c r="K1748" s="251"/>
      <c r="L1748" s="251"/>
    </row>
    <row r="1749" spans="2:12" x14ac:dyDescent="0.2">
      <c r="B1749" s="112" t="s">
        <v>2</v>
      </c>
      <c r="C1749" s="113">
        <f>_xll.qlCalendarAdvance("TARGET",C1748,B1749,"mf")</f>
        <v>48716</v>
      </c>
      <c r="D1749" s="120">
        <f>_xll.xlShmInterpRateFwd($D$3&amp;T(CalculationTrigger2),C1749,,5,C1750)</f>
        <v>1.9182423793861744E-2</v>
      </c>
      <c r="E1749" s="260">
        <f>_xll.xlShmInterpRateFwd($E$3&amp;T(CalculationTrigger2),C1749,,5,C1750)</f>
        <v>1.9128854016315488E-2</v>
      </c>
      <c r="F1749" s="260">
        <f>_xll.xlShmInterpRateFwd($F$3&amp;T(CalculationTrigger2),C1749,,5,C1750)</f>
        <v>1.8833829947944396E-2</v>
      </c>
      <c r="G1749" s="268">
        <f t="shared" si="54"/>
        <v>0.53569777546256381</v>
      </c>
      <c r="H1749" s="275">
        <f t="shared" si="55"/>
        <v>2.9502406837109141</v>
      </c>
      <c r="I1749" s="250"/>
      <c r="J1749" s="251"/>
      <c r="K1749" s="251"/>
      <c r="L1749" s="251"/>
    </row>
    <row r="1750" spans="2:12" x14ac:dyDescent="0.2">
      <c r="B1750" s="112" t="s">
        <v>2</v>
      </c>
      <c r="C1750" s="113">
        <f>_xll.qlCalendarAdvance("TARGET",C1749,B1750,"mf")</f>
        <v>48723</v>
      </c>
      <c r="D1750" s="120">
        <f>_xll.xlShmInterpRateFwd($D$3&amp;T(CalculationTrigger2),C1750,,5,C1751)</f>
        <v>1.9176942851651429E-2</v>
      </c>
      <c r="E1750" s="260">
        <f>_xll.xlShmInterpRateFwd($E$3&amp;T(CalculationTrigger2),C1750,,5,C1751)</f>
        <v>1.9123177075357031E-2</v>
      </c>
      <c r="F1750" s="260">
        <f>_xll.xlShmInterpRateFwd($F$3&amp;T(CalculationTrigger2),C1750,,5,C1751)</f>
        <v>1.8828372115106642E-2</v>
      </c>
      <c r="G1750" s="268">
        <f t="shared" si="54"/>
        <v>0.53765776294397583</v>
      </c>
      <c r="H1750" s="275">
        <f t="shared" si="55"/>
        <v>2.9480496025038883</v>
      </c>
      <c r="I1750" s="250"/>
      <c r="J1750" s="251"/>
      <c r="K1750" s="251"/>
      <c r="L1750" s="251"/>
    </row>
    <row r="1751" spans="2:12" x14ac:dyDescent="0.2">
      <c r="B1751" s="112" t="s">
        <v>2</v>
      </c>
      <c r="C1751" s="113">
        <f>_xll.qlCalendarAdvance("TARGET",C1750,B1751,"mf")</f>
        <v>48730</v>
      </c>
      <c r="D1751" s="120">
        <f>_xll.xlShmInterpRateFwd($D$3&amp;T(CalculationTrigger2),C1751,,5,C1752)</f>
        <v>1.9171308595836652E-2</v>
      </c>
      <c r="E1751" s="260">
        <f>_xll.xlShmInterpRateFwd($E$3&amp;T(CalculationTrigger2),C1751,,5,C1752)</f>
        <v>1.9117346986001999E-2</v>
      </c>
      <c r="F1751" s="260">
        <f>_xll.xlShmInterpRateFwd($F$3&amp;T(CalculationTrigger2),C1751,,5,C1752)</f>
        <v>1.8822752714866026E-2</v>
      </c>
      <c r="G1751" s="268">
        <f t="shared" si="54"/>
        <v>0.53961609834653201</v>
      </c>
      <c r="H1751" s="275">
        <f t="shared" si="55"/>
        <v>2.9459427113597352</v>
      </c>
      <c r="I1751" s="250"/>
      <c r="J1751" s="251"/>
      <c r="K1751" s="251"/>
      <c r="L1751" s="251"/>
    </row>
    <row r="1752" spans="2:12" x14ac:dyDescent="0.2">
      <c r="B1752" s="112" t="s">
        <v>2</v>
      </c>
      <c r="C1752" s="113">
        <f>_xll.qlCalendarAdvance("TARGET",C1751,B1752,"mf")</f>
        <v>48737</v>
      </c>
      <c r="D1752" s="120">
        <f>_xll.xlShmInterpRateFwd($D$3&amp;T(CalculationTrigger2),C1752,,5,C1753)</f>
        <v>1.9165520673306506E-2</v>
      </c>
      <c r="E1752" s="260">
        <f>_xll.xlShmInterpRateFwd($E$3&amp;T(CalculationTrigger2),C1752,,5,C1753)</f>
        <v>1.9111363398677451E-2</v>
      </c>
      <c r="F1752" s="260">
        <f>_xll.xlShmInterpRateFwd($F$3&amp;T(CalculationTrigger2),C1752,,5,C1753)</f>
        <v>1.8816971351408175E-2</v>
      </c>
      <c r="G1752" s="268">
        <f t="shared" si="54"/>
        <v>0.5415727462905473</v>
      </c>
      <c r="H1752" s="275">
        <f t="shared" si="55"/>
        <v>2.9439204726927626</v>
      </c>
      <c r="I1752" s="250"/>
      <c r="J1752" s="251"/>
      <c r="K1752" s="251"/>
      <c r="L1752" s="251"/>
    </row>
    <row r="1753" spans="2:12" x14ac:dyDescent="0.2">
      <c r="B1753" s="112" t="s">
        <v>2</v>
      </c>
      <c r="C1753" s="113">
        <f>_xll.qlCalendarAdvance("TARGET",C1752,B1753,"mf")</f>
        <v>48744</v>
      </c>
      <c r="D1753" s="120">
        <f>_xll.xlShmInterpRateFwd($D$3&amp;T(CalculationTrigger2),C1753,,5,C1754)</f>
        <v>1.9159578730947313E-2</v>
      </c>
      <c r="E1753" s="260">
        <f>_xll.xlShmInterpRateFwd($E$3&amp;T(CalculationTrigger2),C1753,,5,C1754)</f>
        <v>1.9105225963854028E-2</v>
      </c>
      <c r="F1753" s="260">
        <f>_xll.xlShmInterpRateFwd($F$3&amp;T(CalculationTrigger2),C1753,,5,C1754)</f>
        <v>1.881102762884098E-2</v>
      </c>
      <c r="G1753" s="268">
        <f t="shared" si="54"/>
        <v>0.54352767093285292</v>
      </c>
      <c r="H1753" s="275">
        <f t="shared" si="55"/>
        <v>2.9419833501304753</v>
      </c>
      <c r="I1753" s="250"/>
      <c r="J1753" s="251"/>
      <c r="K1753" s="251"/>
      <c r="L1753" s="251"/>
    </row>
    <row r="1754" spans="2:12" x14ac:dyDescent="0.2">
      <c r="B1754" s="112" t="s">
        <v>2</v>
      </c>
      <c r="C1754" s="113">
        <f>_xll.qlCalendarAdvance("TARGET",C1753,B1754,"mf")</f>
        <v>48751</v>
      </c>
      <c r="D1754" s="120">
        <f>_xll.xlShmInterpRateFwd($D$3&amp;T(CalculationTrigger2),C1754,,5,C1755)</f>
        <v>1.9153482415648439E-2</v>
      </c>
      <c r="E1754" s="260">
        <f>_xll.xlShmInterpRateFwd($E$3&amp;T(CalculationTrigger2),C1754,,5,C1755)</f>
        <v>1.9098934332011198E-2</v>
      </c>
      <c r="F1754" s="260">
        <f>_xll.xlShmInterpRateFwd($F$3&amp;T(CalculationTrigger2),C1754,,5,C1755)</f>
        <v>1.8804921151397373E-2</v>
      </c>
      <c r="G1754" s="268">
        <f t="shared" si="54"/>
        <v>0.54548083637240974</v>
      </c>
      <c r="H1754" s="275">
        <f t="shared" si="55"/>
        <v>2.9401318061382522</v>
      </c>
      <c r="I1754" s="250"/>
      <c r="J1754" s="251"/>
      <c r="K1754" s="251"/>
      <c r="L1754" s="251"/>
    </row>
    <row r="1755" spans="2:12" x14ac:dyDescent="0.2">
      <c r="B1755" s="112" t="s">
        <v>2</v>
      </c>
      <c r="C1755" s="113">
        <f>_xll.qlCalendarAdvance("TARGET",C1754,B1755,"mf")</f>
        <v>48758</v>
      </c>
      <c r="D1755" s="120">
        <f>_xll.xlShmInterpRateFwd($D$3&amp;T(CalculationTrigger2),C1755,,5,C1756)</f>
        <v>1.9147231374302326E-2</v>
      </c>
      <c r="E1755" s="260">
        <f>_xll.xlShmInterpRateFwd($E$3&amp;T(CalculationTrigger2),C1755,,5,C1756)</f>
        <v>1.909248815355041E-2</v>
      </c>
      <c r="F1755" s="260">
        <f>_xll.xlShmInterpRateFwd($F$3&amp;T(CalculationTrigger2),C1755,,5,C1756)</f>
        <v>1.879865152318624E-2</v>
      </c>
      <c r="G1755" s="268">
        <f t="shared" si="54"/>
        <v>0.547432207519162</v>
      </c>
      <c r="H1755" s="275">
        <f t="shared" si="55"/>
        <v>2.9383663036416929</v>
      </c>
      <c r="I1755" s="250"/>
      <c r="J1755" s="251"/>
      <c r="K1755" s="251"/>
      <c r="L1755" s="251"/>
    </row>
    <row r="1756" spans="2:12" x14ac:dyDescent="0.2">
      <c r="B1756" s="112" t="s">
        <v>2</v>
      </c>
      <c r="C1756" s="113">
        <f>_xll.qlCalendarAdvance("TARGET",C1755,B1756,"mf")</f>
        <v>48765</v>
      </c>
      <c r="D1756" s="120">
        <f>_xll.xlShmInterpRateFwd($D$3&amp;T(CalculationTrigger2),C1756,,5,C1757)</f>
        <v>1.91408252537929E-2</v>
      </c>
      <c r="E1756" s="260">
        <f>_xll.xlShmInterpRateFwd($E$3&amp;T(CalculationTrigger2),C1756,,5,C1757)</f>
        <v>1.9085887078968879E-2</v>
      </c>
      <c r="F1756" s="260">
        <f>_xll.xlShmInterpRateFwd($F$3&amp;T(CalculationTrigger2),C1756,,5,C1757)</f>
        <v>1.8792218348401026E-2</v>
      </c>
      <c r="G1756" s="268">
        <f t="shared" si="54"/>
        <v>0.54938174824020747</v>
      </c>
      <c r="H1756" s="275">
        <f t="shared" si="55"/>
        <v>2.9366873056785314</v>
      </c>
      <c r="I1756" s="250"/>
      <c r="J1756" s="251"/>
      <c r="K1756" s="251"/>
      <c r="L1756" s="251"/>
    </row>
    <row r="1757" spans="2:12" x14ac:dyDescent="0.2">
      <c r="B1757" s="112" t="s">
        <v>2</v>
      </c>
      <c r="C1757" s="113">
        <f>_xll.qlCalendarAdvance("TARGET",C1756,B1757,"mf")</f>
        <v>48772</v>
      </c>
      <c r="D1757" s="120">
        <f>_xll.xlShmInterpRateFwd($D$3&amp;T(CalculationTrigger2),C1757,,5,C1758)</f>
        <v>1.9134263701030392E-2</v>
      </c>
      <c r="E1757" s="260">
        <f>_xll.xlShmInterpRateFwd($E$3&amp;T(CalculationTrigger2),C1757,,5,C1758)</f>
        <v>1.9079130758720596E-2</v>
      </c>
      <c r="F1757" s="260">
        <f>_xll.xlShmInterpRateFwd($F$3&amp;T(CalculationTrigger2),C1757,,5,C1758)</f>
        <v>1.8785621231227043E-2</v>
      </c>
      <c r="G1757" s="268">
        <f t="shared" si="54"/>
        <v>0.55132942309795574</v>
      </c>
      <c r="H1757" s="275">
        <f t="shared" si="55"/>
        <v>2.9350952749355312</v>
      </c>
      <c r="I1757" s="250"/>
      <c r="J1757" s="251"/>
      <c r="K1757" s="251"/>
      <c r="L1757" s="251"/>
    </row>
    <row r="1758" spans="2:12" x14ac:dyDescent="0.2">
      <c r="B1758" s="112" t="s">
        <v>2</v>
      </c>
      <c r="C1758" s="113">
        <f>_xll.qlCalendarAdvance("TARGET",C1757,B1758,"mf")</f>
        <v>48779</v>
      </c>
      <c r="D1758" s="120">
        <f>_xll.xlShmInterpRateFwd($D$3&amp;T(CalculationTrigger2),C1758,,5,C1759)</f>
        <v>1.9127546362899175E-2</v>
      </c>
      <c r="E1758" s="260">
        <f>_xll.xlShmInterpRateFwd($E$3&amp;T(CalculationTrigger2),C1758,,5,C1759)</f>
        <v>1.9072218843251085E-2</v>
      </c>
      <c r="F1758" s="260">
        <f>_xll.xlShmInterpRateFwd($F$3&amp;T(CalculationTrigger2),C1758,,5,C1759)</f>
        <v>1.8778859775812531E-2</v>
      </c>
      <c r="G1758" s="268">
        <f t="shared" si="54"/>
        <v>0.55327519648089296</v>
      </c>
      <c r="H1758" s="275">
        <f t="shared" si="55"/>
        <v>2.9335906743855471</v>
      </c>
      <c r="I1758" s="250"/>
      <c r="J1758" s="251"/>
      <c r="K1758" s="251"/>
      <c r="L1758" s="251"/>
    </row>
    <row r="1759" spans="2:12" x14ac:dyDescent="0.2">
      <c r="B1759" s="112" t="s">
        <v>2</v>
      </c>
      <c r="C1759" s="113">
        <f>_xll.qlCalendarAdvance("TARGET",C1758,B1759,"mf")</f>
        <v>48786</v>
      </c>
      <c r="D1759" s="120">
        <f>_xll.xlShmInterpRateFwd($D$3&amp;T(CalculationTrigger2),C1759,,5,C1760)</f>
        <v>1.9120672886292583E-2</v>
      </c>
      <c r="E1759" s="260">
        <f>_xll.xlShmInterpRateFwd($E$3&amp;T(CalculationTrigger2),C1759,,5,C1760)</f>
        <v>1.906515098305538E-2</v>
      </c>
      <c r="F1759" s="260">
        <f>_xll.xlShmInterpRateFwd($F$3&amp;T(CalculationTrigger2),C1759,,5,C1760)</f>
        <v>1.8771933586338219E-2</v>
      </c>
      <c r="G1759" s="268">
        <f t="shared" si="54"/>
        <v>0.5552190323720313</v>
      </c>
      <c r="H1759" s="275">
        <f t="shared" si="55"/>
        <v>2.9321739671716101</v>
      </c>
      <c r="I1759" s="250"/>
      <c r="J1759" s="251"/>
      <c r="K1759" s="251"/>
      <c r="L1759" s="251"/>
    </row>
    <row r="1760" spans="2:12" x14ac:dyDescent="0.2">
      <c r="B1760" s="112" t="s">
        <v>2</v>
      </c>
      <c r="C1760" s="113">
        <f>_xll.qlCalendarAdvance("TARGET",C1759,B1760,"mf")</f>
        <v>48793</v>
      </c>
      <c r="D1760" s="120">
        <f>_xll.xlShmInterpRateFwd($D$3&amp;T(CalculationTrigger2),C1760,,5,C1761)</f>
        <v>1.9113642918118703E-2</v>
      </c>
      <c r="E1760" s="260">
        <f>_xll.xlShmInterpRateFwd($E$3&amp;T(CalculationTrigger2),C1760,,5,C1761)</f>
        <v>1.9057926828550564E-2</v>
      </c>
      <c r="F1760" s="260">
        <f>_xll.xlShmInterpRateFwd($F$3&amp;T(CalculationTrigger2),C1760,,5,C1761)</f>
        <v>1.8764842266976785E-2</v>
      </c>
      <c r="G1760" s="268">
        <f t="shared" si="54"/>
        <v>0.55716089568138427</v>
      </c>
      <c r="H1760" s="275">
        <f t="shared" si="55"/>
        <v>2.9308456157377956</v>
      </c>
      <c r="I1760" s="250"/>
      <c r="J1760" s="251"/>
      <c r="K1760" s="251"/>
      <c r="L1760" s="251"/>
    </row>
    <row r="1761" spans="2:12" x14ac:dyDescent="0.2">
      <c r="B1761" s="112" t="s">
        <v>2</v>
      </c>
      <c r="C1761" s="113">
        <f>_xll.qlCalendarAdvance("TARGET",C1760,B1761,"mf")</f>
        <v>48800</v>
      </c>
      <c r="D1761" s="120">
        <f>_xll.xlShmInterpRateFwd($D$3&amp;T(CalculationTrigger2),C1761,,5,C1762)</f>
        <v>1.9106456105265641E-2</v>
      </c>
      <c r="E1761" s="260">
        <f>_xll.xlShmInterpRateFwd($E$3&amp;T(CalculationTrigger2),C1761,,5,C1762)</f>
        <v>1.905054603024962E-2</v>
      </c>
      <c r="F1761" s="260">
        <f>_xll.xlShmInterpRateFwd($F$3&amp;T(CalculationTrigger2),C1761,,5,C1762)</f>
        <v>1.8757585421916051E-2</v>
      </c>
      <c r="G1761" s="268">
        <f t="shared" si="54"/>
        <v>0.55910075016020466</v>
      </c>
      <c r="H1761" s="275">
        <f t="shared" si="55"/>
        <v>2.9296060833356936</v>
      </c>
      <c r="I1761" s="250"/>
      <c r="J1761" s="251"/>
      <c r="K1761" s="251"/>
      <c r="L1761" s="251"/>
    </row>
    <row r="1762" spans="2:12" x14ac:dyDescent="0.2">
      <c r="B1762" s="112" t="s">
        <v>2</v>
      </c>
      <c r="C1762" s="113">
        <f>_xll.qlCalendarAdvance("TARGET",C1761,B1762,"mf")</f>
        <v>48807</v>
      </c>
      <c r="D1762" s="120">
        <f>_xll.xlShmInterpRateFwd($D$3&amp;T(CalculationTrigger2),C1762,,5,C1763)</f>
        <v>1.9099112094659473E-2</v>
      </c>
      <c r="E1762" s="260">
        <f>_xll.xlShmInterpRateFwd($E$3&amp;T(CalculationTrigger2),C1762,,5,C1763)</f>
        <v>1.9043008238587636E-2</v>
      </c>
      <c r="F1762" s="260">
        <f>_xll.xlShmInterpRateFwd($F$3&amp;T(CalculationTrigger2),C1762,,5,C1763)</f>
        <v>1.8750162655324254E-2</v>
      </c>
      <c r="G1762" s="268">
        <f t="shared" si="54"/>
        <v>0.56103856071836744</v>
      </c>
      <c r="H1762" s="275">
        <f t="shared" si="55"/>
        <v>2.9284558326338193</v>
      </c>
      <c r="I1762" s="250"/>
      <c r="J1762" s="251"/>
      <c r="K1762" s="251"/>
      <c r="L1762" s="251"/>
    </row>
    <row r="1763" spans="2:12" x14ac:dyDescent="0.2">
      <c r="B1763" s="112" t="s">
        <v>2</v>
      </c>
      <c r="C1763" s="113">
        <f>_xll.qlCalendarAdvance("TARGET",C1762,B1763,"mf")</f>
        <v>48814</v>
      </c>
      <c r="D1763" s="120">
        <f>_xll.xlShmInterpRateFwd($D$3&amp;T(CalculationTrigger2),C1763,,5,C1764)</f>
        <v>1.9091610533177386E-2</v>
      </c>
      <c r="E1763" s="260">
        <f>_xll.xlShmInterpRateFwd($E$3&amp;T(CalculationTrigger2),C1763,,5,C1764)</f>
        <v>1.9035313104060859E-2</v>
      </c>
      <c r="F1763" s="260">
        <f>_xll.xlShmInterpRateFwd($F$3&amp;T(CalculationTrigger2),C1763,,5,C1764)</f>
        <v>1.8742573571390631E-2</v>
      </c>
      <c r="G1763" s="268">
        <f t="shared" si="54"/>
        <v>0.56297429116527331</v>
      </c>
      <c r="H1763" s="275">
        <f t="shared" si="55"/>
        <v>2.9273953267022756</v>
      </c>
      <c r="I1763" s="250"/>
      <c r="J1763" s="251"/>
      <c r="K1763" s="251"/>
      <c r="L1763" s="251"/>
    </row>
    <row r="1764" spans="2:12" x14ac:dyDescent="0.2">
      <c r="B1764" s="112" t="s">
        <v>2</v>
      </c>
      <c r="C1764" s="113">
        <f>_xll.qlCalendarAdvance("TARGET",C1763,B1764,"mf")</f>
        <v>48821</v>
      </c>
      <c r="D1764" s="120">
        <f>_xll.xlShmInterpRateFwd($D$3&amp;T(CalculationTrigger2),C1764,,5,C1765)</f>
        <v>1.9083951067740364E-2</v>
      </c>
      <c r="E1764" s="260">
        <f>_xll.xlShmInterpRateFwd($E$3&amp;T(CalculationTrigger2),C1764,,5,C1765)</f>
        <v>1.9027460277099287E-2</v>
      </c>
      <c r="F1764" s="260">
        <f>_xll.xlShmInterpRateFwd($F$3&amp;T(CalculationTrigger2),C1764,,5,C1765)</f>
        <v>1.8734817774290664E-2</v>
      </c>
      <c r="G1764" s="268">
        <f t="shared" si="54"/>
        <v>0.56490790641076227</v>
      </c>
      <c r="H1764" s="275">
        <f t="shared" si="55"/>
        <v>2.9264250280862383</v>
      </c>
      <c r="I1764" s="250"/>
      <c r="J1764" s="251"/>
      <c r="K1764" s="251"/>
      <c r="L1764" s="251"/>
    </row>
    <row r="1765" spans="2:12" x14ac:dyDescent="0.2">
      <c r="B1765" s="112" t="s">
        <v>2</v>
      </c>
      <c r="C1765" s="113">
        <f>_xll.qlCalendarAdvance("TARGET",C1764,B1765,"mf")</f>
        <v>48828</v>
      </c>
      <c r="D1765" s="120">
        <f>_xll.xlShmInterpRateFwd($D$3&amp;T(CalculationTrigger2),C1765,,5,C1766)</f>
        <v>1.907613334523791E-2</v>
      </c>
      <c r="E1765" s="260">
        <f>_xll.xlShmInterpRateFwd($E$3&amp;T(CalculationTrigger2),C1765,,5,C1766)</f>
        <v>1.9019449408217287E-2</v>
      </c>
      <c r="F1765" s="260">
        <f>_xll.xlShmInterpRateFwd($F$3&amp;T(CalculationTrigger2),C1765,,5,C1766)</f>
        <v>1.8726894868215098E-2</v>
      </c>
      <c r="G1765" s="268">
        <f t="shared" si="54"/>
        <v>0.56683937020622632</v>
      </c>
      <c r="H1765" s="275">
        <f t="shared" si="55"/>
        <v>2.9255454000218921</v>
      </c>
      <c r="I1765" s="250"/>
      <c r="J1765" s="251"/>
      <c r="K1765" s="251"/>
      <c r="L1765" s="251"/>
    </row>
    <row r="1766" spans="2:12" x14ac:dyDescent="0.2">
      <c r="B1766" s="112" t="s">
        <v>2</v>
      </c>
      <c r="C1766" s="113">
        <f>_xll.qlCalendarAdvance("TARGET",C1765,B1766,"mf")</f>
        <v>48835</v>
      </c>
      <c r="D1766" s="120">
        <f>_xll.xlShmInterpRateFwd($D$3&amp;T(CalculationTrigger2),C1766,,5,C1767)</f>
        <v>1.9068157012603389E-2</v>
      </c>
      <c r="E1766" s="260">
        <f>_xll.xlShmInterpRateFwd($E$3&amp;T(CalculationTrigger2),C1766,,5,C1767)</f>
        <v>1.9011280147868816E-2</v>
      </c>
      <c r="F1766" s="260">
        <f>_xll.xlShmInterpRateFwd($F$3&amp;T(CalculationTrigger2),C1766,,5,C1767)</f>
        <v>1.8718804457340973E-2</v>
      </c>
      <c r="G1766" s="268">
        <f t="shared" si="54"/>
        <v>0.56876864734572985</v>
      </c>
      <c r="H1766" s="275">
        <f t="shared" si="55"/>
        <v>2.9247569052784361</v>
      </c>
      <c r="I1766" s="250"/>
      <c r="J1766" s="251"/>
      <c r="K1766" s="251"/>
      <c r="L1766" s="251"/>
    </row>
    <row r="1767" spans="2:12" x14ac:dyDescent="0.2">
      <c r="B1767" s="112" t="s">
        <v>2</v>
      </c>
      <c r="C1767" s="113">
        <f>_xll.qlCalendarAdvance("TARGET",C1766,B1767,"mf")</f>
        <v>48842</v>
      </c>
      <c r="D1767" s="120">
        <f>_xll.xlShmInterpRateFwd($D$3&amp;T(CalculationTrigger2),C1767,,5,C1768)</f>
        <v>1.9060021716727136E-2</v>
      </c>
      <c r="E1767" s="260">
        <f>_xll.xlShmInterpRateFwd($E$3&amp;T(CalculationTrigger2),C1767,,5,C1768)</f>
        <v>1.9002952146522718E-2</v>
      </c>
      <c r="F1767" s="260">
        <f>_xll.xlShmInterpRateFwd($F$3&amp;T(CalculationTrigger2),C1767,,5,C1768)</f>
        <v>1.8710546145860641E-2</v>
      </c>
      <c r="G1767" s="268">
        <f t="shared" si="54"/>
        <v>0.57069570204418274</v>
      </c>
      <c r="H1767" s="275">
        <f t="shared" si="55"/>
        <v>2.9240600066207656</v>
      </c>
      <c r="I1767" s="250"/>
      <c r="J1767" s="251"/>
      <c r="K1767" s="251"/>
      <c r="L1767" s="251"/>
    </row>
    <row r="1768" spans="2:12" x14ac:dyDescent="0.2">
      <c r="B1768" s="112" t="s">
        <v>2</v>
      </c>
      <c r="C1768" s="113">
        <f>_xll.qlCalendarAdvance("TARGET",C1767,B1768,"mf")</f>
        <v>48849</v>
      </c>
      <c r="D1768" s="120">
        <f>_xll.xlShmInterpRateFwd($D$3&amp;T(CalculationTrigger2),C1768,,5,C1769)</f>
        <v>1.9051727104531797E-2</v>
      </c>
      <c r="E1768" s="260">
        <f>_xll.xlShmInterpRateFwd($E$3&amp;T(CalculationTrigger2),C1768,,5,C1769)</f>
        <v>1.8994465054680148E-2</v>
      </c>
      <c r="F1768" s="260">
        <f>_xll.xlShmInterpRateFwd($F$3&amp;T(CalculationTrigger2),C1768,,5,C1769)</f>
        <v>1.8702119537981773E-2</v>
      </c>
      <c r="G1768" s="268">
        <f t="shared" si="54"/>
        <v>0.57262049851649488</v>
      </c>
      <c r="H1768" s="275">
        <f t="shared" si="55"/>
        <v>2.9234551669837447</v>
      </c>
      <c r="I1768" s="250"/>
      <c r="J1768" s="251"/>
      <c r="K1768" s="251"/>
      <c r="L1768" s="251"/>
    </row>
    <row r="1769" spans="2:12" x14ac:dyDescent="0.2">
      <c r="B1769" s="112" t="s">
        <v>2</v>
      </c>
      <c r="C1769" s="113">
        <f>_xll.qlCalendarAdvance("TARGET",C1768,B1769,"mf")</f>
        <v>48856</v>
      </c>
      <c r="D1769" s="120">
        <f>_xll.xlShmInterpRateFwd($D$3&amp;T(CalculationTrigger2),C1769,,5,C1770)</f>
        <v>1.9043272822920204E-2</v>
      </c>
      <c r="E1769" s="260">
        <f>_xll.xlShmInterpRateFwd($E$3&amp;T(CalculationTrigger2),C1769,,5,C1770)</f>
        <v>1.8985818522781917E-2</v>
      </c>
      <c r="F1769" s="260">
        <f>_xll.xlShmInterpRateFwd($F$3&amp;T(CalculationTrigger2),C1769,,5,C1770)</f>
        <v>1.8693524237863666E-2</v>
      </c>
      <c r="G1769" s="268">
        <f t="shared" si="54"/>
        <v>0.57454300138287673</v>
      </c>
      <c r="H1769" s="275">
        <f t="shared" si="55"/>
        <v>2.9229428491825069</v>
      </c>
      <c r="I1769" s="250"/>
      <c r="J1769" s="251"/>
      <c r="K1769" s="251"/>
      <c r="L1769" s="251"/>
    </row>
    <row r="1770" spans="2:12" x14ac:dyDescent="0.2">
      <c r="B1770" s="112" t="s">
        <v>2</v>
      </c>
      <c r="C1770" s="113">
        <f>_xll.qlCalendarAdvance("TARGET",C1769,B1770,"mf")</f>
        <v>48863</v>
      </c>
      <c r="D1770" s="120">
        <f>_xll.xlShmInterpRateFwd($D$3&amp;T(CalculationTrigger2),C1770,,5,C1771)</f>
        <v>1.9034658518827553E-2</v>
      </c>
      <c r="E1770" s="260">
        <f>_xll.xlShmInterpRateFwd($E$3&amp;T(CalculationTrigger2),C1770,,5,C1771)</f>
        <v>1.8977012201364885E-2</v>
      </c>
      <c r="F1770" s="260">
        <f>_xll.xlShmInterpRateFwd($F$3&amp;T(CalculationTrigger2),C1770,,5,C1771)</f>
        <v>1.8684759849738924E-2</v>
      </c>
      <c r="G1770" s="268">
        <f t="shared" si="54"/>
        <v>0.57646317462668739</v>
      </c>
      <c r="H1770" s="275">
        <f t="shared" si="55"/>
        <v>2.9225235162596079</v>
      </c>
      <c r="I1770" s="250"/>
      <c r="J1770" s="251"/>
      <c r="K1770" s="251"/>
      <c r="L1770" s="251"/>
    </row>
    <row r="1771" spans="2:12" x14ac:dyDescent="0.2">
      <c r="B1771" s="112" t="s">
        <v>2</v>
      </c>
      <c r="C1771" s="113">
        <f>_xll.qlCalendarAdvance("TARGET",C1770,B1771,"mf")</f>
        <v>48870</v>
      </c>
      <c r="D1771" s="120">
        <f>_xll.xlShmInterpRateFwd($D$3&amp;T(CalculationTrigger2),C1771,,5,C1772)</f>
        <v>1.9025883839140296E-2</v>
      </c>
      <c r="E1771" s="260">
        <f>_xll.xlShmInterpRateFwd($E$3&amp;T(CalculationTrigger2),C1771,,5,C1772)</f>
        <v>1.8968045740853461E-2</v>
      </c>
      <c r="F1771" s="260">
        <f>_xll.xlShmInterpRateFwd($F$3&amp;T(CalculationTrigger2),C1771,,5,C1772)</f>
        <v>1.8675825977757084E-2</v>
      </c>
      <c r="G1771" s="268">
        <f t="shared" si="54"/>
        <v>0.57838098286834561</v>
      </c>
      <c r="H1771" s="275">
        <f t="shared" si="55"/>
        <v>2.9221976309637756</v>
      </c>
      <c r="I1771" s="250"/>
      <c r="J1771" s="251"/>
      <c r="K1771" s="251"/>
      <c r="L1771" s="251"/>
    </row>
    <row r="1772" spans="2:12" x14ac:dyDescent="0.2">
      <c r="B1772" s="112" t="s">
        <v>2</v>
      </c>
      <c r="C1772" s="113">
        <f>_xll.qlCalendarAdvance("TARGET",C1771,B1772,"mf")</f>
        <v>48877</v>
      </c>
      <c r="D1772" s="120">
        <f>_xll.xlShmInterpRateFwd($D$3&amp;T(CalculationTrigger2),C1772,,5,C1773)</f>
        <v>1.9016948430806251E-2</v>
      </c>
      <c r="E1772" s="260">
        <f>_xll.xlShmInterpRateFwd($E$3&amp;T(CalculationTrigger2),C1772,,5,C1773)</f>
        <v>1.8958918791768187E-2</v>
      </c>
      <c r="F1772" s="260">
        <f>_xll.xlShmInterpRateFwd($F$3&amp;T(CalculationTrigger2),C1772,,5,C1773)</f>
        <v>1.8666722226164185E-2</v>
      </c>
      <c r="G1772" s="268">
        <f t="shared" si="54"/>
        <v>0.58029639038063152</v>
      </c>
      <c r="H1772" s="275">
        <f t="shared" si="55"/>
        <v>2.9219656560400264</v>
      </c>
      <c r="I1772" s="250"/>
      <c r="J1772" s="251"/>
      <c r="K1772" s="251"/>
      <c r="L1772" s="251"/>
    </row>
    <row r="1773" spans="2:12" x14ac:dyDescent="0.2">
      <c r="B1773" s="112" t="s">
        <v>2</v>
      </c>
      <c r="C1773" s="113">
        <f>_xll.qlCalendarAdvance("TARGET",C1772,B1773,"mf")</f>
        <v>48884</v>
      </c>
      <c r="D1773" s="120">
        <f>_xll.xlShmInterpRateFwd($D$3&amp;T(CalculationTrigger2),C1773,,5,C1774)</f>
        <v>1.9007851940724556E-2</v>
      </c>
      <c r="E1773" s="260">
        <f>_xll.xlShmInterpRateFwd($E$3&amp;T(CalculationTrigger2),C1773,,5,C1774)</f>
        <v>1.8949631004580889E-2</v>
      </c>
      <c r="F1773" s="260">
        <f>_xll.xlShmInterpRateFwd($F$3&amp;T(CalculationTrigger2),C1773,,5,C1774)</f>
        <v>1.8657448199123267E-2</v>
      </c>
      <c r="G1773" s="268">
        <f t="shared" si="54"/>
        <v>0.58220936143667246</v>
      </c>
      <c r="H1773" s="275">
        <f t="shared" si="55"/>
        <v>2.9218280545762267</v>
      </c>
      <c r="I1773" s="250"/>
      <c r="J1773" s="251"/>
      <c r="K1773" s="251"/>
      <c r="L1773" s="251"/>
    </row>
    <row r="1774" spans="2:12" x14ac:dyDescent="0.2">
      <c r="B1774" s="112" t="s">
        <v>2</v>
      </c>
      <c r="C1774" s="113">
        <f>_xll.qlCalendarAdvance("TARGET",C1773,B1774,"mf")</f>
        <v>48891</v>
      </c>
      <c r="D1774" s="120">
        <f>_xll.xlShmInterpRateFwd($D$3&amp;T(CalculationTrigger2),C1774,,5,C1775)</f>
        <v>1.8998594015832568E-2</v>
      </c>
      <c r="E1774" s="260">
        <f>_xll.xlShmInterpRateFwd($E$3&amp;T(CalculationTrigger2),C1774,,5,C1775)</f>
        <v>1.8940182029784265E-2</v>
      </c>
      <c r="F1774" s="260">
        <f>_xll.xlShmInterpRateFwd($F$3&amp;T(CalculationTrigger2),C1774,,5,C1775)</f>
        <v>1.8648003500853383E-2</v>
      </c>
      <c r="G1774" s="268">
        <f t="shared" si="54"/>
        <v>0.5841198604830331</v>
      </c>
      <c r="H1774" s="275">
        <f t="shared" si="55"/>
        <v>2.921785289308823</v>
      </c>
      <c r="I1774" s="250"/>
      <c r="J1774" s="251"/>
      <c r="K1774" s="251"/>
      <c r="L1774" s="251"/>
    </row>
    <row r="1775" spans="2:12" x14ac:dyDescent="0.2">
      <c r="B1775" s="112" t="s">
        <v>2</v>
      </c>
      <c r="C1775" s="113">
        <f>_xll.qlCalendarAdvance("TARGET",C1774,B1775,"mf")</f>
        <v>48898</v>
      </c>
      <c r="D1775" s="120">
        <f>_xll.xlShmInterpRateFwd($D$3&amp;T(CalculationTrigger2),C1775,,5,C1776)</f>
        <v>1.898917430304798E-2</v>
      </c>
      <c r="E1775" s="260">
        <f>_xll.xlShmInterpRateFwd($E$3&amp;T(CalculationTrigger2),C1775,,5,C1776)</f>
        <v>1.8930571517862895E-2</v>
      </c>
      <c r="F1775" s="260">
        <f>_xll.xlShmInterpRateFwd($F$3&amp;T(CalculationTrigger2),C1775,,5,C1776)</f>
        <v>1.8638387735548545E-2</v>
      </c>
      <c r="G1775" s="268">
        <f t="shared" si="54"/>
        <v>0.58602785185084971</v>
      </c>
      <c r="H1775" s="275">
        <f t="shared" si="55"/>
        <v>2.9218378231435014</v>
      </c>
      <c r="I1775" s="250"/>
      <c r="J1775" s="251"/>
      <c r="K1775" s="251"/>
      <c r="L1775" s="251"/>
    </row>
    <row r="1776" spans="2:12" x14ac:dyDescent="0.2">
      <c r="B1776" s="112" t="s">
        <v>2</v>
      </c>
      <c r="C1776" s="113">
        <f>_xll.qlCalendarAdvance("TARGET",C1775,B1776,"mf")</f>
        <v>48905</v>
      </c>
      <c r="D1776" s="120">
        <f>_xll.xlShmInterpRateFwd($D$3&amp;T(CalculationTrigger2),C1776,,5,C1777)</f>
        <v>1.8979592449291986E-2</v>
      </c>
      <c r="E1776" s="260">
        <f>_xll.xlShmInterpRateFwd($E$3&amp;T(CalculationTrigger2),C1776,,5,C1777)</f>
        <v>1.89207991192991E-2</v>
      </c>
      <c r="F1776" s="260">
        <f>_xll.xlShmInterpRateFwd($F$3&amp;T(CalculationTrigger2),C1776,,5,C1777)</f>
        <v>1.8628600507418297E-2</v>
      </c>
      <c r="G1776" s="268">
        <f t="shared" si="54"/>
        <v>0.58793329992885135</v>
      </c>
      <c r="H1776" s="275">
        <f t="shared" si="55"/>
        <v>2.921986118808034</v>
      </c>
      <c r="I1776" s="250"/>
      <c r="J1776" s="251"/>
      <c r="K1776" s="251"/>
      <c r="L1776" s="251"/>
    </row>
    <row r="1777" spans="2:12" x14ac:dyDescent="0.2">
      <c r="B1777" s="112" t="s">
        <v>2</v>
      </c>
      <c r="C1777" s="113">
        <f>_xll.qlCalendarAdvance("TARGET",C1776,B1777,"mf")</f>
        <v>48912</v>
      </c>
      <c r="D1777" s="120">
        <f>_xll.xlShmInterpRateFwd($D$3&amp;T(CalculationTrigger2),C1777,,5,C1778)</f>
        <v>1.8969848101489335E-2</v>
      </c>
      <c r="E1777" s="260">
        <f>_xll.xlShmInterpRateFwd($E$3&amp;T(CalculationTrigger2),C1777,,5,C1778)</f>
        <v>1.8910864484619275E-2</v>
      </c>
      <c r="F1777" s="260">
        <f>_xll.xlShmInterpRateFwd($F$3&amp;T(CalculationTrigger2),C1777,,5,C1778)</f>
        <v>1.8618641420687736E-2</v>
      </c>
      <c r="G1777" s="268">
        <f t="shared" si="54"/>
        <v>0.5898361687006054</v>
      </c>
      <c r="H1777" s="275">
        <f t="shared" si="55"/>
        <v>2.9222306393153832</v>
      </c>
      <c r="I1777" s="250"/>
      <c r="J1777" s="251"/>
      <c r="K1777" s="251"/>
      <c r="L1777" s="251"/>
    </row>
    <row r="1778" spans="2:12" x14ac:dyDescent="0.2">
      <c r="B1778" s="112" t="s">
        <v>2</v>
      </c>
      <c r="C1778" s="113">
        <f>_xll.qlCalendarAdvance("TARGET",C1777,B1778,"mf")</f>
        <v>48919</v>
      </c>
      <c r="D1778" s="120">
        <f>_xll.xlShmInterpRateFwd($D$3&amp;T(CalculationTrigger2),C1778,,5,C1779)</f>
        <v>1.8959940906591498E-2</v>
      </c>
      <c r="E1778" s="260">
        <f>_xll.xlShmInterpRateFwd($E$3&amp;T(CalculationTrigger2),C1778,,5,C1779)</f>
        <v>1.890076726427806E-2</v>
      </c>
      <c r="F1778" s="260">
        <f>_xll.xlShmInterpRateFwd($F$3&amp;T(CalculationTrigger2),C1778,,5,C1779)</f>
        <v>1.8608510079528032E-2</v>
      </c>
      <c r="G1778" s="268">
        <f t="shared" si="54"/>
        <v>0.59173642313437713</v>
      </c>
      <c r="H1778" s="275">
        <f t="shared" si="55"/>
        <v>2.9225718475002842</v>
      </c>
      <c r="I1778" s="250"/>
      <c r="J1778" s="251"/>
      <c r="K1778" s="251"/>
      <c r="L1778" s="251"/>
    </row>
    <row r="1779" spans="2:12" x14ac:dyDescent="0.2">
      <c r="B1779" s="112" t="s">
        <v>2</v>
      </c>
      <c r="C1779" s="113">
        <f>_xll.qlCalendarAdvance("TARGET",C1778,B1779,"mf")</f>
        <v>48926</v>
      </c>
      <c r="D1779" s="120">
        <f>_xll.xlShmInterpRateFwd($D$3&amp;T(CalculationTrigger2),C1779,,5,C1780)</f>
        <v>1.8949870511501394E-2</v>
      </c>
      <c r="E1779" s="260">
        <f>_xll.xlShmInterpRateFwd($E$3&amp;T(CalculationTrigger2),C1779,,5,C1780)</f>
        <v>1.8890507108797399E-2</v>
      </c>
      <c r="F1779" s="260">
        <f>_xll.xlShmInterpRateFwd($F$3&amp;T(CalculationTrigger2),C1779,,5,C1780)</f>
        <v>1.8598206088195467E-2</v>
      </c>
      <c r="G1779" s="268">
        <f t="shared" si="54"/>
        <v>0.59363402703994927</v>
      </c>
      <c r="H1779" s="275">
        <f t="shared" si="55"/>
        <v>2.9230102060193164</v>
      </c>
      <c r="I1779" s="250"/>
      <c r="J1779" s="251"/>
      <c r="K1779" s="251"/>
      <c r="L1779" s="251"/>
    </row>
    <row r="1780" spans="2:12" x14ac:dyDescent="0.2">
      <c r="B1780" s="112" t="s">
        <v>2</v>
      </c>
      <c r="C1780" s="113">
        <f>_xll.qlCalendarAdvance("TARGET",C1779,B1780,"mf")</f>
        <v>48933</v>
      </c>
      <c r="D1780" s="120">
        <f>_xll.xlShmInterpRateFwd($D$3&amp;T(CalculationTrigger2),C1780,,5,C1781)</f>
        <v>1.8939636563171894E-2</v>
      </c>
      <c r="E1780" s="260">
        <f>_xll.xlShmInterpRateFwd($E$3&amp;T(CalculationTrigger2),C1780,,5,C1781)</f>
        <v>1.8880083668656497E-2</v>
      </c>
      <c r="F1780" s="260">
        <f>_xll.xlShmInterpRateFwd($F$3&amp;T(CalculationTrigger2),C1780,,5,C1781)</f>
        <v>1.8587729050863498E-2</v>
      </c>
      <c r="G1780" s="268">
        <f t="shared" si="54"/>
        <v>0.59552894515396693</v>
      </c>
      <c r="H1780" s="275">
        <f t="shared" si="55"/>
        <v>2.9235461779299894</v>
      </c>
      <c r="I1780" s="250"/>
      <c r="J1780" s="251"/>
      <c r="K1780" s="251"/>
      <c r="L1780" s="251"/>
    </row>
    <row r="1781" spans="2:12" x14ac:dyDescent="0.2">
      <c r="B1781" s="112" t="s">
        <v>2</v>
      </c>
      <c r="C1781" s="113">
        <f>_xll.qlCalendarAdvance("TARGET",C1780,B1781,"mf")</f>
        <v>48940</v>
      </c>
      <c r="D1781" s="120">
        <f>_xll.xlShmInterpRateFwd($D$3&amp;T(CalculationTrigger2),C1781,,5,C1782)</f>
        <v>1.8929238708518936E-2</v>
      </c>
      <c r="E1781" s="260">
        <f>_xll.xlShmInterpRateFwd($E$3&amp;T(CalculationTrigger2),C1781,,5,C1782)</f>
        <v>1.8869496594378723E-2</v>
      </c>
      <c r="F1781" s="260">
        <f>_xll.xlShmInterpRateFwd($F$3&amp;T(CalculationTrigger2),C1781,,5,C1782)</f>
        <v>1.8577078571779156E-2</v>
      </c>
      <c r="G1781" s="268">
        <f t="shared" si="54"/>
        <v>0.59742114140212688</v>
      </c>
      <c r="H1781" s="275">
        <f t="shared" si="55"/>
        <v>2.9241802259956722</v>
      </c>
      <c r="I1781" s="250"/>
      <c r="J1781" s="251"/>
      <c r="K1781" s="251"/>
      <c r="L1781" s="251"/>
    </row>
    <row r="1782" spans="2:12" x14ac:dyDescent="0.2">
      <c r="B1782" s="112" t="s">
        <v>2</v>
      </c>
      <c r="C1782" s="113">
        <f>_xll.qlCalendarAdvance("TARGET",C1781,B1782,"mf")</f>
        <v>48947</v>
      </c>
      <c r="D1782" s="120">
        <f>_xll.xlShmInterpRateFwd($D$3&amp;T(CalculationTrigger2),C1782,,5,C1783)</f>
        <v>1.8918676594491084E-2</v>
      </c>
      <c r="E1782" s="260">
        <f>_xll.xlShmInterpRateFwd($E$3&amp;T(CalculationTrigger2),C1782,,5,C1783)</f>
        <v>1.885874553645054E-2</v>
      </c>
      <c r="F1782" s="260">
        <f>_xll.xlShmInterpRateFwd($F$3&amp;T(CalculationTrigger2),C1782,,5,C1783)</f>
        <v>1.856625425513565E-2</v>
      </c>
      <c r="G1782" s="268">
        <f t="shared" si="54"/>
        <v>0.59931058040543772</v>
      </c>
      <c r="H1782" s="275">
        <f t="shared" si="55"/>
        <v>2.9249128131489042</v>
      </c>
      <c r="I1782" s="250"/>
      <c r="J1782" s="251"/>
      <c r="K1782" s="251"/>
      <c r="L1782" s="251"/>
    </row>
    <row r="1783" spans="2:12" x14ac:dyDescent="0.2">
      <c r="B1783" s="112" t="s">
        <v>2</v>
      </c>
      <c r="C1783" s="113">
        <f>_xll.qlCalendarAdvance("TARGET",C1782,B1783,"mf")</f>
        <v>48954</v>
      </c>
      <c r="D1783" s="120">
        <f>_xll.xlShmInterpRateFwd($D$3&amp;T(CalculationTrigger2),C1783,,5,C1784)</f>
        <v>1.8907949868028982E-2</v>
      </c>
      <c r="E1783" s="260">
        <f>_xll.xlShmInterpRateFwd($E$3&amp;T(CalculationTrigger2),C1783,,5,C1784)</f>
        <v>1.8847830145373664E-2</v>
      </c>
      <c r="F1783" s="260">
        <f>_xll.xlShmInterpRateFwd($F$3&amp;T(CalculationTrigger2),C1783,,5,C1784)</f>
        <v>1.8555255705170862E-2</v>
      </c>
      <c r="G1783" s="268">
        <f t="shared" si="54"/>
        <v>0.60119722655318375</v>
      </c>
      <c r="H1783" s="275">
        <f t="shared" si="55"/>
        <v>2.9257444020280161</v>
      </c>
      <c r="I1783" s="250"/>
      <c r="J1783" s="251"/>
      <c r="K1783" s="251"/>
      <c r="L1783" s="251"/>
    </row>
    <row r="1784" spans="2:12" x14ac:dyDescent="0.2">
      <c r="B1784" s="112" t="s">
        <v>2</v>
      </c>
      <c r="C1784" s="113">
        <f>_xll.qlCalendarAdvance("TARGET",C1783,B1784,"mf")</f>
        <v>48961</v>
      </c>
      <c r="D1784" s="120">
        <f>_xll.xlShmInterpRateFwd($D$3&amp;T(CalculationTrigger2),C1784,,5,C1785)</f>
        <v>1.8897058176071169E-2</v>
      </c>
      <c r="E1784" s="260">
        <f>_xll.xlShmInterpRateFwd($E$3&amp;T(CalculationTrigger2),C1784,,5,C1785)</f>
        <v>1.8836750071653502E-2</v>
      </c>
      <c r="F1784" s="260">
        <f>_xll.xlShmInterpRateFwd($F$3&amp;T(CalculationTrigger2),C1784,,5,C1785)</f>
        <v>1.854408252609788E-2</v>
      </c>
      <c r="G1784" s="268">
        <f t="shared" si="54"/>
        <v>0.60308104417667452</v>
      </c>
      <c r="H1784" s="275">
        <f t="shared" si="55"/>
        <v>2.9266754555562144</v>
      </c>
      <c r="I1784" s="250"/>
      <c r="J1784" s="251"/>
      <c r="K1784" s="251"/>
      <c r="L1784" s="251"/>
    </row>
    <row r="1785" spans="2:12" x14ac:dyDescent="0.2">
      <c r="B1785" s="112" t="s">
        <v>2</v>
      </c>
      <c r="C1785" s="113">
        <f>_xll.qlCalendarAdvance("TARGET",C1784,B1785,"mf")</f>
        <v>48968</v>
      </c>
      <c r="D1785" s="120">
        <f>_xll.xlShmInterpRateFwd($D$3&amp;T(CalculationTrigger2),C1785,,5,C1786)</f>
        <v>1.8886001165548321E-2</v>
      </c>
      <c r="E1785" s="260">
        <f>_xll.xlShmInterpRateFwd($E$3&amp;T(CalculationTrigger2),C1785,,5,C1786)</f>
        <v>1.8825504965810744E-2</v>
      </c>
      <c r="F1785" s="260">
        <f>_xll.xlShmInterpRateFwd($F$3&amp;T(CalculationTrigger2),C1785,,5,C1786)</f>
        <v>1.8532734322133957E-2</v>
      </c>
      <c r="G1785" s="268">
        <f t="shared" si="54"/>
        <v>0.60496199737577339</v>
      </c>
      <c r="H1785" s="275">
        <f t="shared" si="55"/>
        <v>2.9277064367678669</v>
      </c>
      <c r="I1785" s="250"/>
      <c r="J1785" s="251"/>
      <c r="K1785" s="251"/>
      <c r="L1785" s="251"/>
    </row>
    <row r="1786" spans="2:12" x14ac:dyDescent="0.2">
      <c r="B1786" s="112" t="s">
        <v>2</v>
      </c>
      <c r="C1786" s="113">
        <f>_xll.qlCalendarAdvance("TARGET",C1785,B1786,"mf")</f>
        <v>48975</v>
      </c>
      <c r="D1786" s="120">
        <f>_xll.xlShmInterpRateFwd($D$3&amp;T(CalculationTrigger2),C1786,,5,C1787)</f>
        <v>1.8874778483418026E-2</v>
      </c>
      <c r="E1786" s="260">
        <f>_xll.xlShmInterpRateFwd($E$3&amp;T(CalculationTrigger2),C1786,,5,C1787)</f>
        <v>1.8814094478346654E-2</v>
      </c>
      <c r="F1786" s="260">
        <f>_xll.xlShmInterpRateFwd($F$3&amp;T(CalculationTrigger2),C1786,,5,C1787)</f>
        <v>1.8521210697523726E-2</v>
      </c>
      <c r="G1786" s="268">
        <f t="shared" si="54"/>
        <v>0.60684005071372227</v>
      </c>
      <c r="H1786" s="275">
        <f t="shared" si="55"/>
        <v>2.9288378082292787</v>
      </c>
      <c r="I1786" s="250"/>
      <c r="J1786" s="251"/>
      <c r="K1786" s="251"/>
      <c r="L1786" s="251"/>
    </row>
    <row r="1787" spans="2:12" x14ac:dyDescent="0.2">
      <c r="B1787" s="112" t="s">
        <v>2</v>
      </c>
      <c r="C1787" s="113">
        <f>_xll.qlCalendarAdvance("TARGET",C1786,B1787,"mf")</f>
        <v>48982</v>
      </c>
      <c r="D1787" s="120">
        <f>_xll.xlShmInterpRateFwd($D$3&amp;T(CalculationTrigger2),C1787,,5,C1788)</f>
        <v>1.8863389776612654E-2</v>
      </c>
      <c r="E1787" s="260">
        <f>_xll.xlShmInterpRateFwd($E$3&amp;T(CalculationTrigger2),C1787,,5,C1788)</f>
        <v>1.880251825976624E-2</v>
      </c>
      <c r="F1787" s="260">
        <f>_xll.xlShmInterpRateFwd($F$3&amp;T(CalculationTrigger2),C1787,,5,C1788)</f>
        <v>1.8509511256475514E-2</v>
      </c>
      <c r="G1787" s="268">
        <f t="shared" si="54"/>
        <v>0.60871516846413432</v>
      </c>
      <c r="H1787" s="275">
        <f t="shared" si="55"/>
        <v>2.9300700329072669</v>
      </c>
      <c r="I1787" s="250"/>
      <c r="J1787" s="251"/>
      <c r="K1787" s="251"/>
      <c r="L1787" s="251"/>
    </row>
    <row r="1788" spans="2:12" x14ac:dyDescent="0.2">
      <c r="B1788" s="112" t="s">
        <v>2</v>
      </c>
      <c r="C1788" s="113">
        <f>_xll.qlCalendarAdvance("TARGET",C1787,B1788,"mf")</f>
        <v>48989</v>
      </c>
      <c r="D1788" s="120">
        <f>_xll.xlShmInterpRateFwd($D$3&amp;T(CalculationTrigger2),C1788,,5,C1789)</f>
        <v>1.8851834692103133E-2</v>
      </c>
      <c r="E1788" s="260">
        <f>_xll.xlShmInterpRateFwd($E$3&amp;T(CalculationTrigger2),C1788,,5,C1789)</f>
        <v>1.8790775960589878E-2</v>
      </c>
      <c r="F1788" s="260">
        <f>_xll.xlShmInterpRateFwd($F$3&amp;T(CalculationTrigger2),C1788,,5,C1789)</f>
        <v>1.8497635603242447E-2</v>
      </c>
      <c r="G1788" s="268">
        <f t="shared" si="54"/>
        <v>0.61058731513255471</v>
      </c>
      <c r="H1788" s="275">
        <f t="shared" si="55"/>
        <v>2.9314035734743018</v>
      </c>
      <c r="I1788" s="250"/>
      <c r="J1788" s="251"/>
      <c r="K1788" s="251"/>
      <c r="L1788" s="251"/>
    </row>
    <row r="1789" spans="2:12" x14ac:dyDescent="0.2">
      <c r="B1789" s="112" t="s">
        <v>2</v>
      </c>
      <c r="C1789" s="113">
        <f>_xll.qlCalendarAdvance("TARGET",C1788,B1789,"mf")</f>
        <v>48996</v>
      </c>
      <c r="D1789" s="120">
        <f>_xll.xlShmInterpRateFwd($D$3&amp;T(CalculationTrigger2),C1789,,5,C1790)</f>
        <v>1.8840112876800461E-2</v>
      </c>
      <c r="E1789" s="260">
        <f>_xll.xlShmInterpRateFwd($E$3&amp;T(CalculationTrigger2),C1789,,5,C1790)</f>
        <v>1.8778867231324353E-2</v>
      </c>
      <c r="F1789" s="260">
        <f>_xll.xlShmInterpRateFwd($F$3&amp;T(CalculationTrigger2),C1789,,5,C1790)</f>
        <v>1.8485583342024024E-2</v>
      </c>
      <c r="G1789" s="268">
        <f t="shared" si="54"/>
        <v>0.61245645476108024</v>
      </c>
      <c r="H1789" s="275">
        <f t="shared" si="55"/>
        <v>2.9328388930032965</v>
      </c>
      <c r="I1789" s="250"/>
      <c r="J1789" s="251"/>
      <c r="K1789" s="251"/>
      <c r="L1789" s="251"/>
    </row>
    <row r="1790" spans="2:12" x14ac:dyDescent="0.2">
      <c r="B1790" s="112" t="s">
        <v>2</v>
      </c>
      <c r="C1790" s="113">
        <f>_xll.qlCalendarAdvance("TARGET",C1789,B1790,"mf")</f>
        <v>49003</v>
      </c>
      <c r="D1790" s="120">
        <f>_xll.xlShmInterpRateFwd($D$3&amp;T(CalculationTrigger2),C1790,,5,C1791)</f>
        <v>1.8828223977700575E-2</v>
      </c>
      <c r="E1790" s="260">
        <f>_xll.xlShmInterpRateFwd($E$3&amp;T(CalculationTrigger2),C1790,,5,C1791)</f>
        <v>1.8766791722509252E-2</v>
      </c>
      <c r="F1790" s="260">
        <f>_xll.xlShmInterpRateFwd($F$3&amp;T(CalculationTrigger2),C1790,,5,C1791)</f>
        <v>1.8473354077087764E-2</v>
      </c>
      <c r="G1790" s="268">
        <f t="shared" si="54"/>
        <v>0.61432255191323093</v>
      </c>
      <c r="H1790" s="275">
        <f t="shared" si="55"/>
        <v>2.9343764542148767</v>
      </c>
      <c r="I1790" s="250"/>
      <c r="J1790" s="251"/>
      <c r="K1790" s="251"/>
      <c r="L1790" s="251"/>
    </row>
    <row r="1791" spans="2:12" x14ac:dyDescent="0.2">
      <c r="B1791" s="112" t="s">
        <v>2</v>
      </c>
      <c r="C1791" s="113">
        <f>_xll.qlCalendarAdvance("TARGET",C1790,B1791,"mf")</f>
        <v>49010</v>
      </c>
      <c r="D1791" s="120">
        <f>_xll.xlShmInterpRateFwd($D$3&amp;T(CalculationTrigger2),C1791,,5,C1792)</f>
        <v>1.8816167641716362E-2</v>
      </c>
      <c r="E1791" s="260">
        <f>_xll.xlShmInterpRateFwd($E$3&amp;T(CalculationTrigger2),C1791,,5,C1792)</f>
        <v>1.8754549084618464E-2</v>
      </c>
      <c r="F1791" s="260">
        <f>_xll.xlShmInterpRateFwd($F$3&amp;T(CalculationTrigger2),C1791,,5,C1792)</f>
        <v>1.8460947412647605E-2</v>
      </c>
      <c r="G1791" s="268">
        <f t="shared" si="54"/>
        <v>0.61618557097898452</v>
      </c>
      <c r="H1791" s="275">
        <f t="shared" si="55"/>
        <v>2.9360167197085838</v>
      </c>
      <c r="I1791" s="250"/>
      <c r="J1791" s="251"/>
      <c r="K1791" s="251"/>
      <c r="L1791" s="251"/>
    </row>
    <row r="1792" spans="2:12" x14ac:dyDescent="0.2">
      <c r="B1792" s="112" t="s">
        <v>2</v>
      </c>
      <c r="C1792" s="113">
        <f>_xll.qlCalendarAdvance("TARGET",C1791,B1792,"mf")</f>
        <v>49017</v>
      </c>
      <c r="D1792" s="120">
        <f>_xll.xlShmInterpRateFwd($D$3&amp;T(CalculationTrigger2),C1792,,5,C1793)</f>
        <v>1.8803943515839888E-2</v>
      </c>
      <c r="E1792" s="260">
        <f>_xll.xlShmInterpRateFwd($E$3&amp;T(CalculationTrigger2),C1792,,5,C1793)</f>
        <v>1.874213896822825E-2</v>
      </c>
      <c r="F1792" s="260">
        <f>_xll.xlShmInterpRateFwd($F$3&amp;T(CalculationTrigger2),C1792,,5,C1793)</f>
        <v>1.8448362952968197E-2</v>
      </c>
      <c r="G1792" s="268">
        <f t="shared" si="54"/>
        <v>0.61804547611638694</v>
      </c>
      <c r="H1792" s="275">
        <f t="shared" si="55"/>
        <v>2.9377601526005268</v>
      </c>
      <c r="I1792" s="250"/>
      <c r="J1792" s="251"/>
      <c r="K1792" s="251"/>
      <c r="L1792" s="251"/>
    </row>
    <row r="1793" spans="2:12" x14ac:dyDescent="0.2">
      <c r="B1793" s="112" t="s">
        <v>2</v>
      </c>
      <c r="C1793" s="113">
        <f>_xll.qlCalendarAdvance("TARGET",C1792,B1793,"mf")</f>
        <v>49024</v>
      </c>
      <c r="D1793" s="120">
        <f>_xll.xlShmInterpRateFwd($D$3&amp;T(CalculationTrigger2),C1793,,5,C1794)</f>
        <v>1.8791551246991816E-2</v>
      </c>
      <c r="E1793" s="260">
        <f>_xll.xlShmInterpRateFwd($E$3&amp;T(CalculationTrigger2),C1793,,5,C1794)</f>
        <v>1.8729561023820264E-2</v>
      </c>
      <c r="F1793" s="260">
        <f>_xll.xlShmInterpRateFwd($F$3&amp;T(CalculationTrigger2),C1793,,5,C1794)</f>
        <v>1.843560030225487E-2</v>
      </c>
      <c r="G1793" s="268">
        <f t="shared" si="54"/>
        <v>0.61990223171552028</v>
      </c>
      <c r="H1793" s="275">
        <f t="shared" si="55"/>
        <v>2.9396072156539361</v>
      </c>
      <c r="I1793" s="250"/>
      <c r="J1793" s="251"/>
      <c r="K1793" s="251"/>
      <c r="L1793" s="251"/>
    </row>
    <row r="1794" spans="2:12" x14ac:dyDescent="0.2">
      <c r="B1794" s="112" t="s">
        <v>2</v>
      </c>
      <c r="C1794" s="113">
        <f>_xll.qlCalendarAdvance("TARGET",C1793,B1794,"mf")</f>
        <v>49031</v>
      </c>
      <c r="D1794" s="120">
        <f>_xll.xlShmInterpRateFwd($D$3&amp;T(CalculationTrigger2),C1794,,5,C1795)</f>
        <v>1.8778990482154655E-2</v>
      </c>
      <c r="E1794" s="260">
        <f>_xll.xlShmInterpRateFwd($E$3&amp;T(CalculationTrigger2),C1794,,5,C1795)</f>
        <v>1.871681490192062E-2</v>
      </c>
      <c r="F1794" s="260">
        <f>_xll.xlShmInterpRateFwd($F$3&amp;T(CalculationTrigger2),C1794,,5,C1795)</f>
        <v>1.842265906477529E-2</v>
      </c>
      <c r="G1794" s="268">
        <f t="shared" si="54"/>
        <v>0.62175580234035555</v>
      </c>
      <c r="H1794" s="275">
        <f t="shared" si="55"/>
        <v>2.9415583714532954</v>
      </c>
      <c r="I1794" s="250"/>
      <c r="J1794" s="251"/>
      <c r="K1794" s="251"/>
      <c r="L1794" s="251"/>
    </row>
    <row r="1795" spans="2:12" x14ac:dyDescent="0.2">
      <c r="B1795" s="112" t="s">
        <v>2</v>
      </c>
      <c r="C1795" s="113">
        <f>_xll.qlCalendarAdvance("TARGET",C1794,B1795,"mf")</f>
        <v>49038</v>
      </c>
      <c r="D1795" s="120">
        <f>_xll.xlShmInterpRateFwd($D$3&amp;T(CalculationTrigger2),C1795,,5,C1796)</f>
        <v>1.8768792515997113E-2</v>
      </c>
      <c r="E1795" s="260">
        <f>_xll.xlShmInterpRateFwd($E$3&amp;T(CalculationTrigger2),C1795,,5,C1796)</f>
        <v>1.8706431613516601E-2</v>
      </c>
      <c r="F1795" s="260">
        <f>_xll.xlShmInterpRateFwd($F$3&amp;T(CalculationTrigger2),C1795,,5,C1796)</f>
        <v>1.8412224428877657E-2</v>
      </c>
      <c r="G1795" s="268">
        <f t="shared" si="54"/>
        <v>0.62360902480511349</v>
      </c>
      <c r="H1795" s="275">
        <f t="shared" si="55"/>
        <v>2.942071846389442</v>
      </c>
      <c r="I1795" s="250"/>
      <c r="J1795" s="251"/>
      <c r="K1795" s="251"/>
      <c r="L1795" s="251"/>
    </row>
    <row r="1796" spans="2:12" x14ac:dyDescent="0.2">
      <c r="B1796" s="112" t="s">
        <v>2</v>
      </c>
      <c r="C1796" s="113">
        <f>_xll.qlCalendarAdvance("TARGET",C1795,B1796,"mf")</f>
        <v>49045</v>
      </c>
      <c r="D1796" s="120">
        <f>_xll.xlShmInterpRateFwd($D$3&amp;T(CalculationTrigger2),C1796,,5,C1797)</f>
        <v>1.8762738734430521E-2</v>
      </c>
      <c r="E1796" s="260">
        <f>_xll.xlShmInterpRateFwd($E$3&amp;T(CalculationTrigger2),C1796,,5,C1797)</f>
        <v>1.8700193505861079E-2</v>
      </c>
      <c r="F1796" s="260">
        <f>_xll.xlShmInterpRateFwd($F$3&amp;T(CalculationTrigger2),C1796,,5,C1797)</f>
        <v>1.840618454660331E-2</v>
      </c>
      <c r="G1796" s="268">
        <f t="shared" si="54"/>
        <v>0.62545228569441802</v>
      </c>
      <c r="H1796" s="275">
        <f t="shared" si="55"/>
        <v>2.9400895925776882</v>
      </c>
      <c r="I1796" s="250"/>
      <c r="J1796" s="251"/>
      <c r="K1796" s="251"/>
      <c r="L1796" s="251"/>
    </row>
    <row r="1797" spans="2:12" x14ac:dyDescent="0.2">
      <c r="B1797" s="112" t="s">
        <v>2</v>
      </c>
      <c r="C1797" s="113">
        <f>_xll.qlCalendarAdvance("TARGET",C1796,B1797,"mf")</f>
        <v>49052</v>
      </c>
      <c r="D1797" s="120">
        <f>_xll.xlShmInterpRateFwd($D$3&amp;T(CalculationTrigger2),C1797,,5,C1798)</f>
        <v>1.8756626779579941E-2</v>
      </c>
      <c r="E1797" s="260">
        <f>_xll.xlShmInterpRateFwd($E$3&amp;T(CalculationTrigger2),C1797,,5,C1798)</f>
        <v>1.8693899558747999E-2</v>
      </c>
      <c r="F1797" s="260">
        <f>_xll.xlShmInterpRateFwd($F$3&amp;T(CalculationTrigger2),C1797,,5,C1798)</f>
        <v>1.8400080384793183E-2</v>
      </c>
      <c r="G1797" s="268">
        <f t="shared" ref="G1797:G1860" si="56">(D1797-E1797)*10000</f>
        <v>0.62727220831941544</v>
      </c>
      <c r="H1797" s="275">
        <f t="shared" ref="H1797:H1860" si="57">(E1797-F1797)*10000</f>
        <v>2.9381917395481656</v>
      </c>
      <c r="I1797" s="250"/>
      <c r="J1797" s="251"/>
      <c r="K1797" s="251"/>
      <c r="L1797" s="251"/>
    </row>
    <row r="1798" spans="2:12" x14ac:dyDescent="0.2">
      <c r="B1798" s="112" t="s">
        <v>2</v>
      </c>
      <c r="C1798" s="113">
        <f>_xll.qlCalendarAdvance("TARGET",C1797,B1798,"mf")</f>
        <v>49059</v>
      </c>
      <c r="D1798" s="120">
        <f>_xll.xlShmInterpRateFwd($D$3&amp;T(CalculationTrigger2),C1798,,5,C1799)</f>
        <v>1.875038619494182E-2</v>
      </c>
      <c r="E1798" s="260">
        <f>_xll.xlShmInterpRateFwd($E$3&amp;T(CalculationTrigger2),C1798,,5,C1799)</f>
        <v>1.8687479343152263E-2</v>
      </c>
      <c r="F1798" s="260">
        <f>_xll.xlShmInterpRateFwd($F$3&amp;T(CalculationTrigger2),C1798,,5,C1799)</f>
        <v>1.8393837160612294E-2</v>
      </c>
      <c r="G1798" s="268">
        <f t="shared" si="56"/>
        <v>0.62906851789557017</v>
      </c>
      <c r="H1798" s="275">
        <f t="shared" si="57"/>
        <v>2.9364218253996945</v>
      </c>
      <c r="I1798" s="250"/>
      <c r="J1798" s="251"/>
      <c r="K1798" s="251"/>
      <c r="L1798" s="251"/>
    </row>
    <row r="1799" spans="2:12" x14ac:dyDescent="0.2">
      <c r="B1799" s="112" t="s">
        <v>2</v>
      </c>
      <c r="C1799" s="113">
        <f>_xll.qlCalendarAdvance("TARGET",C1798,B1799,"mf")</f>
        <v>49066</v>
      </c>
      <c r="D1799" s="120">
        <f>_xll.xlShmInterpRateFwd($D$3&amp;T(CalculationTrigger2),C1799,,5,C1800)</f>
        <v>1.8744016707790127E-2</v>
      </c>
      <c r="E1799" s="260">
        <f>_xll.xlShmInterpRateFwd($E$3&amp;T(CalculationTrigger2),C1799,,5,C1800)</f>
        <v>1.8680932598955358E-2</v>
      </c>
      <c r="F1799" s="260">
        <f>_xll.xlShmInterpRateFwd($F$3&amp;T(CalculationTrigger2),C1799,,5,C1800)</f>
        <v>1.8387454551548364E-2</v>
      </c>
      <c r="G1799" s="268">
        <f t="shared" si="56"/>
        <v>0.63084108834769026</v>
      </c>
      <c r="H1799" s="275">
        <f t="shared" si="57"/>
        <v>2.9347804740699477</v>
      </c>
      <c r="I1799" s="250"/>
      <c r="J1799" s="251"/>
      <c r="K1799" s="251"/>
      <c r="L1799" s="251"/>
    </row>
    <row r="1800" spans="2:12" x14ac:dyDescent="0.2">
      <c r="B1800" s="112" t="s">
        <v>2</v>
      </c>
      <c r="C1800" s="113">
        <f>_xll.qlCalendarAdvance("TARGET",C1799,B1800,"mf")</f>
        <v>49073</v>
      </c>
      <c r="D1800" s="120">
        <f>_xll.xlShmInterpRateFwd($D$3&amp;T(CalculationTrigger2),C1800,,5,C1801)</f>
        <v>1.8737518045383636E-2</v>
      </c>
      <c r="E1800" s="260">
        <f>_xll.xlShmInterpRateFwd($E$3&amp;T(CalculationTrigger2),C1800,,5,C1801)</f>
        <v>1.8674259066064049E-2</v>
      </c>
      <c r="F1800" s="260">
        <f>_xll.xlShmInterpRateFwd($F$3&amp;T(CalculationTrigger2),C1800,,5,C1801)</f>
        <v>1.8380932235033738E-2</v>
      </c>
      <c r="G1800" s="268">
        <f t="shared" si="56"/>
        <v>0.63258979319587294</v>
      </c>
      <c r="H1800" s="275">
        <f t="shared" si="57"/>
        <v>2.9332683103031054</v>
      </c>
      <c r="I1800" s="250"/>
      <c r="J1800" s="251"/>
      <c r="K1800" s="251"/>
      <c r="L1800" s="251"/>
    </row>
    <row r="1801" spans="2:12" x14ac:dyDescent="0.2">
      <c r="B1801" s="112" t="s">
        <v>2</v>
      </c>
      <c r="C1801" s="113">
        <f>_xll.qlCalendarAdvance("TARGET",C1800,B1801,"mf")</f>
        <v>49080</v>
      </c>
      <c r="D1801" s="120">
        <f>_xll.xlShmInterpRateFwd($D$3&amp;T(CalculationTrigger2),C1801,,5,C1802)</f>
        <v>1.8730889935023861E-2</v>
      </c>
      <c r="E1801" s="260">
        <f>_xll.xlShmInterpRateFwd($E$3&amp;T(CalculationTrigger2),C1801,,5,C1802)</f>
        <v>1.8667458484392996E-2</v>
      </c>
      <c r="F1801" s="260">
        <f>_xll.xlShmInterpRateFwd($F$3&amp;T(CalculationTrigger2),C1801,,5,C1802)</f>
        <v>1.8374269888555447E-2</v>
      </c>
      <c r="G1801" s="268">
        <f t="shared" si="56"/>
        <v>0.63431450630865172</v>
      </c>
      <c r="H1801" s="275">
        <f t="shared" si="57"/>
        <v>2.9318859583754922</v>
      </c>
      <c r="I1801" s="250"/>
      <c r="J1801" s="251"/>
      <c r="K1801" s="251"/>
      <c r="L1801" s="251"/>
    </row>
    <row r="1802" spans="2:12" x14ac:dyDescent="0.2">
      <c r="B1802" s="112" t="s">
        <v>2</v>
      </c>
      <c r="C1802" s="113">
        <f>_xll.qlCalendarAdvance("TARGET",C1801,B1802,"mf")</f>
        <v>49087</v>
      </c>
      <c r="D1802" s="120">
        <f>_xll.xlShmInterpRateFwd($D$3&amp;T(CalculationTrigger2),C1802,,5,C1803)</f>
        <v>1.872413210392183E-2</v>
      </c>
      <c r="E1802" s="260">
        <f>_xll.xlShmInterpRateFwd($E$3&amp;T(CalculationTrigger2),C1802,,5,C1803)</f>
        <v>1.8660530593824231E-2</v>
      </c>
      <c r="F1802" s="260">
        <f>_xll.xlShmInterpRateFwd($F$3&amp;T(CalculationTrigger2),C1802,,5,C1803)</f>
        <v>1.8367467189545177E-2</v>
      </c>
      <c r="G1802" s="268">
        <f t="shared" si="56"/>
        <v>0.63601510097599512</v>
      </c>
      <c r="H1802" s="275">
        <f t="shared" si="57"/>
        <v>2.9306340427905435</v>
      </c>
      <c r="I1802" s="250"/>
      <c r="J1802" s="251"/>
      <c r="K1802" s="251"/>
      <c r="L1802" s="251"/>
    </row>
    <row r="1803" spans="2:12" x14ac:dyDescent="0.2">
      <c r="B1803" s="112" t="s">
        <v>2</v>
      </c>
      <c r="C1803" s="113">
        <f>_xll.qlCalendarAdvance("TARGET",C1802,B1803,"mf")</f>
        <v>49094</v>
      </c>
      <c r="D1803" s="120">
        <f>_xll.xlShmInterpRateFwd($D$3&amp;T(CalculationTrigger2),C1803,,5,C1804)</f>
        <v>1.8717244279395057E-2</v>
      </c>
      <c r="E1803" s="260">
        <f>_xll.xlShmInterpRateFwd($E$3&amp;T(CalculationTrigger2),C1803,,5,C1804)</f>
        <v>1.8653475134253521E-2</v>
      </c>
      <c r="F1803" s="260">
        <f>_xll.xlShmInterpRateFwd($F$3&amp;T(CalculationTrigger2),C1803,,5,C1804)</f>
        <v>1.8360523815495161E-2</v>
      </c>
      <c r="G1803" s="268">
        <f t="shared" si="56"/>
        <v>0.63769145141535921</v>
      </c>
      <c r="H1803" s="275">
        <f t="shared" si="57"/>
        <v>2.9295131875835962</v>
      </c>
      <c r="I1803" s="250"/>
      <c r="J1803" s="251"/>
      <c r="K1803" s="251"/>
      <c r="L1803" s="251"/>
    </row>
    <row r="1804" spans="2:12" x14ac:dyDescent="0.2">
      <c r="B1804" s="112" t="s">
        <v>2</v>
      </c>
      <c r="C1804" s="113">
        <f>_xll.qlCalendarAdvance("TARGET",C1803,B1804,"mf")</f>
        <v>49101</v>
      </c>
      <c r="D1804" s="120">
        <f>_xll.xlShmInterpRateFwd($D$3&amp;T(CalculationTrigger2),C1804,,5,C1805)</f>
        <v>1.8710226188682188E-2</v>
      </c>
      <c r="E1804" s="260">
        <f>_xll.xlShmInterpRateFwd($E$3&amp;T(CalculationTrigger2),C1804,,5,C1805)</f>
        <v>1.8646291845619313E-2</v>
      </c>
      <c r="F1804" s="260">
        <f>_xll.xlShmInterpRateFwd($F$3&amp;T(CalculationTrigger2),C1804,,5,C1805)</f>
        <v>1.8353439443865464E-2</v>
      </c>
      <c r="G1804" s="268">
        <f t="shared" si="56"/>
        <v>0.63934343062874843</v>
      </c>
      <c r="H1804" s="275">
        <f t="shared" si="57"/>
        <v>2.9285240175384866</v>
      </c>
      <c r="I1804" s="250"/>
      <c r="J1804" s="251"/>
      <c r="K1804" s="251"/>
      <c r="L1804" s="251"/>
    </row>
    <row r="1805" spans="2:12" x14ac:dyDescent="0.2">
      <c r="B1805" s="112" t="s">
        <v>2</v>
      </c>
      <c r="C1805" s="113">
        <f>_xll.qlCalendarAdvance("TARGET",C1804,B1805,"mf")</f>
        <v>49108</v>
      </c>
      <c r="D1805" s="120">
        <f>_xll.xlShmInterpRateFwd($D$3&amp;T(CalculationTrigger2),C1805,,5,C1806)</f>
        <v>1.8703077559070452E-2</v>
      </c>
      <c r="E1805" s="260">
        <f>_xll.xlShmInterpRateFwd($E$3&amp;T(CalculationTrigger2),C1805,,5,C1806)</f>
        <v>1.8638980467786923E-2</v>
      </c>
      <c r="F1805" s="260">
        <f>_xll.xlShmInterpRateFwd($F$3&amp;T(CalculationTrigger2),C1805,,5,C1806)</f>
        <v>1.8346213752107217E-2</v>
      </c>
      <c r="G1805" s="268">
        <f t="shared" si="56"/>
        <v>0.64097091283528418</v>
      </c>
      <c r="H1805" s="275">
        <f t="shared" si="57"/>
        <v>2.9276671567970634</v>
      </c>
      <c r="I1805" s="250"/>
      <c r="J1805" s="251"/>
      <c r="K1805" s="251"/>
      <c r="L1805" s="251"/>
    </row>
    <row r="1806" spans="2:12" x14ac:dyDescent="0.2">
      <c r="B1806" s="112" t="s">
        <v>2</v>
      </c>
      <c r="C1806" s="113">
        <f>_xll.qlCalendarAdvance("TARGET",C1805,B1806,"mf")</f>
        <v>49115</v>
      </c>
      <c r="D1806" s="120">
        <f>_xll.xlShmInterpRateFwd($D$3&amp;T(CalculationTrigger2),C1806,,5,C1807)</f>
        <v>1.8695798117831956E-2</v>
      </c>
      <c r="E1806" s="260">
        <f>_xll.xlShmInterpRateFwd($E$3&amp;T(CalculationTrigger2),C1806,,5,C1807)</f>
        <v>1.8631540740681775E-2</v>
      </c>
      <c r="F1806" s="260">
        <f>_xll.xlShmInterpRateFwd($F$3&amp;T(CalculationTrigger2),C1806,,5,C1807)</f>
        <v>1.8338846417697365E-2</v>
      </c>
      <c r="G1806" s="268">
        <f t="shared" si="56"/>
        <v>0.64257377150180739</v>
      </c>
      <c r="H1806" s="275">
        <f t="shared" si="57"/>
        <v>2.9269432298440963</v>
      </c>
      <c r="I1806" s="250"/>
      <c r="J1806" s="251"/>
      <c r="K1806" s="251"/>
      <c r="L1806" s="251"/>
    </row>
    <row r="1807" spans="2:12" x14ac:dyDescent="0.2">
      <c r="B1807" s="112" t="s">
        <v>2</v>
      </c>
      <c r="C1807" s="113">
        <f>_xll.qlCalendarAdvance("TARGET",C1806,B1807,"mf")</f>
        <v>49122</v>
      </c>
      <c r="D1807" s="120">
        <f>_xll.xlShmInterpRateFwd($D$3&amp;T(CalculationTrigger2),C1807,,5,C1808)</f>
        <v>1.8688387592229499E-2</v>
      </c>
      <c r="E1807" s="260">
        <f>_xll.xlShmInterpRateFwd($E$3&amp;T(CalculationTrigger2),C1807,,5,C1808)</f>
        <v>1.8623972404219893E-2</v>
      </c>
      <c r="F1807" s="260">
        <f>_xll.xlShmInterpRateFwd($F$3&amp;T(CalculationTrigger2),C1807,,5,C1808)</f>
        <v>1.8331337118109737E-2</v>
      </c>
      <c r="G1807" s="268">
        <f t="shared" si="56"/>
        <v>0.64415188009606106</v>
      </c>
      <c r="H1807" s="275">
        <f t="shared" si="57"/>
        <v>2.9263528611015581</v>
      </c>
      <c r="I1807" s="250"/>
      <c r="J1807" s="251"/>
      <c r="K1807" s="251"/>
      <c r="L1807" s="251"/>
    </row>
    <row r="1808" spans="2:12" x14ac:dyDescent="0.2">
      <c r="B1808" s="112" t="s">
        <v>2</v>
      </c>
      <c r="C1808" s="113">
        <f>_xll.qlCalendarAdvance("TARGET",C1807,B1808,"mf")</f>
        <v>49129</v>
      </c>
      <c r="D1808" s="120">
        <f>_xll.xlShmInterpRateFwd($D$3&amp;T(CalculationTrigger2),C1808,,5,C1809)</f>
        <v>1.8680845709545521E-2</v>
      </c>
      <c r="E1808" s="260">
        <f>_xll.xlShmInterpRateFwd($E$3&amp;T(CalculationTrigger2),C1808,,5,C1809)</f>
        <v>1.8616275198284737E-2</v>
      </c>
      <c r="F1808" s="260">
        <f>_xll.xlShmInterpRateFwd($F$3&amp;T(CalculationTrigger2),C1808,,5,C1809)</f>
        <v>1.8323685530826635E-2</v>
      </c>
      <c r="G1808" s="268">
        <f t="shared" si="56"/>
        <v>0.64570511260783614</v>
      </c>
      <c r="H1808" s="275">
        <f t="shared" si="57"/>
        <v>2.9258966745810202</v>
      </c>
      <c r="I1808" s="250"/>
      <c r="J1808" s="251"/>
      <c r="K1808" s="251"/>
      <c r="L1808" s="251"/>
    </row>
    <row r="1809" spans="2:12" x14ac:dyDescent="0.2">
      <c r="B1809" s="112" t="s">
        <v>2</v>
      </c>
      <c r="C1809" s="113">
        <f>_xll.qlCalendarAdvance("TARGET",C1808,B1809,"mf")</f>
        <v>49136</v>
      </c>
      <c r="D1809" s="120">
        <f>_xll.xlShmInterpRateFwd($D$3&amp;T(CalculationTrigger2),C1809,,5,C1810)</f>
        <v>1.8673172197047411E-2</v>
      </c>
      <c r="E1809" s="260">
        <f>_xll.xlShmInterpRateFwd($E$3&amp;T(CalculationTrigger2),C1809,,5,C1810)</f>
        <v>1.860844886279096E-2</v>
      </c>
      <c r="F1809" s="260">
        <f>_xll.xlShmInterpRateFwd($F$3&amp;T(CalculationTrigger2),C1809,,5,C1810)</f>
        <v>1.8315891333280928E-2</v>
      </c>
      <c r="G1809" s="268">
        <f t="shared" si="56"/>
        <v>0.64723334256451548</v>
      </c>
      <c r="H1809" s="275">
        <f t="shared" si="57"/>
        <v>2.9255752951003187</v>
      </c>
      <c r="I1809" s="250"/>
      <c r="J1809" s="251"/>
      <c r="K1809" s="251"/>
      <c r="L1809" s="251"/>
    </row>
    <row r="1810" spans="2:12" x14ac:dyDescent="0.2">
      <c r="B1810" s="112" t="s">
        <v>2</v>
      </c>
      <c r="C1810" s="113">
        <f>_xll.qlCalendarAdvance("TARGET",C1809,B1810,"mf")</f>
        <v>49143</v>
      </c>
      <c r="D1810" s="120">
        <f>_xll.xlShmInterpRateFwd($D$3&amp;T(CalculationTrigger2),C1810,,5,C1811)</f>
        <v>1.8665366782033808E-2</v>
      </c>
      <c r="E1810" s="260">
        <f>_xll.xlShmInterpRateFwd($E$3&amp;T(CalculationTrigger2),C1810,,5,C1811)</f>
        <v>1.8600493137667023E-2</v>
      </c>
      <c r="F1810" s="260">
        <f>_xll.xlShmInterpRateFwd($F$3&amp;T(CalculationTrigger2),C1810,,5,C1811)</f>
        <v>1.8307954202989311E-2</v>
      </c>
      <c r="G1810" s="268">
        <f t="shared" si="56"/>
        <v>0.64873644366785643</v>
      </c>
      <c r="H1810" s="275">
        <f t="shared" si="57"/>
        <v>2.9253893467771213</v>
      </c>
      <c r="I1810" s="250"/>
      <c r="J1810" s="251"/>
      <c r="K1810" s="251"/>
      <c r="L1810" s="251"/>
    </row>
    <row r="1811" spans="2:12" x14ac:dyDescent="0.2">
      <c r="B1811" s="112" t="s">
        <v>2</v>
      </c>
      <c r="C1811" s="113">
        <f>_xll.qlCalendarAdvance("TARGET",C1810,B1811,"mf")</f>
        <v>49150</v>
      </c>
      <c r="D1811" s="120">
        <f>_xll.xlShmInterpRateFwd($D$3&amp;T(CalculationTrigger2),C1811,,5,C1812)</f>
        <v>1.8657429191753557E-2</v>
      </c>
      <c r="E1811" s="260">
        <f>_xll.xlShmInterpRateFwd($E$3&amp;T(CalculationTrigger2),C1811,,5,C1812)</f>
        <v>1.8592407762797278E-2</v>
      </c>
      <c r="F1811" s="260">
        <f>_xll.xlShmInterpRateFwd($F$3&amp;T(CalculationTrigger2),C1811,,5,C1812)</f>
        <v>1.82998738174017E-2</v>
      </c>
      <c r="G1811" s="268">
        <f t="shared" si="56"/>
        <v>0.6502142895627866</v>
      </c>
      <c r="H1811" s="275">
        <f t="shared" si="57"/>
        <v>2.9253394539557886</v>
      </c>
      <c r="I1811" s="250"/>
      <c r="J1811" s="251"/>
      <c r="K1811" s="251"/>
      <c r="L1811" s="251"/>
    </row>
    <row r="1812" spans="2:12" x14ac:dyDescent="0.2">
      <c r="B1812" s="112" t="s">
        <v>2</v>
      </c>
      <c r="C1812" s="113">
        <f>_xll.qlCalendarAdvance("TARGET",C1811,B1812,"mf")</f>
        <v>49157</v>
      </c>
      <c r="D1812" s="120">
        <f>_xll.xlShmInterpRateFwd($D$3&amp;T(CalculationTrigger2),C1812,,5,C1813)</f>
        <v>1.8649359153492584E-2</v>
      </c>
      <c r="E1812" s="260">
        <f>_xll.xlShmInterpRateFwd($E$3&amp;T(CalculationTrigger2),C1812,,5,C1813)</f>
        <v>1.8584192478120477E-2</v>
      </c>
      <c r="F1812" s="260">
        <f>_xll.xlShmInterpRateFwd($F$3&amp;T(CalculationTrigger2),C1812,,5,C1813)</f>
        <v>1.8291649853993945E-2</v>
      </c>
      <c r="G1812" s="268">
        <f t="shared" si="56"/>
        <v>0.65166675372107385</v>
      </c>
      <c r="H1812" s="275">
        <f t="shared" si="57"/>
        <v>2.9254262412653151</v>
      </c>
      <c r="I1812" s="250"/>
      <c r="J1812" s="251"/>
      <c r="K1812" s="251"/>
      <c r="L1812" s="251"/>
    </row>
    <row r="1813" spans="2:12" x14ac:dyDescent="0.2">
      <c r="B1813" s="112" t="s">
        <v>2</v>
      </c>
      <c r="C1813" s="113">
        <f>_xll.qlCalendarAdvance("TARGET",C1812,B1813,"mf")</f>
        <v>49164</v>
      </c>
      <c r="D1813" s="120">
        <f>_xll.xlShmInterpRateFwd($D$3&amp;T(CalculationTrigger2),C1813,,5,C1814)</f>
        <v>1.8641156394556567E-2</v>
      </c>
      <c r="E1813" s="260">
        <f>_xll.xlShmInterpRateFwd($E$3&amp;T(CalculationTrigger2),C1813,,5,C1814)</f>
        <v>1.8575847023531288E-2</v>
      </c>
      <c r="F1813" s="260">
        <f>_xll.xlShmInterpRateFwd($F$3&amp;T(CalculationTrigger2),C1813,,5,C1814)</f>
        <v>1.8283281990267838E-2</v>
      </c>
      <c r="G1813" s="268">
        <f t="shared" si="56"/>
        <v>0.6530937102527945</v>
      </c>
      <c r="H1813" s="275">
        <f t="shared" si="57"/>
        <v>2.9256503326344911</v>
      </c>
      <c r="I1813" s="250"/>
      <c r="J1813" s="251"/>
      <c r="K1813" s="251"/>
      <c r="L1813" s="251"/>
    </row>
    <row r="1814" spans="2:12" x14ac:dyDescent="0.2">
      <c r="B1814" s="112" t="s">
        <v>2</v>
      </c>
      <c r="C1814" s="113">
        <f>_xll.qlCalendarAdvance("TARGET",C1813,B1814,"mf")</f>
        <v>49171</v>
      </c>
      <c r="D1814" s="120">
        <f>_xll.xlShmInterpRateFwd($D$3&amp;T(CalculationTrigger2),C1814,,5,C1815)</f>
        <v>1.8632820642189806E-2</v>
      </c>
      <c r="E1814" s="260">
        <f>_xll.xlShmInterpRateFwd($E$3&amp;T(CalculationTrigger2),C1814,,5,C1815)</f>
        <v>1.8567371138949837E-2</v>
      </c>
      <c r="F1814" s="260">
        <f>_xll.xlShmInterpRateFwd($F$3&amp;T(CalculationTrigger2),C1814,,5,C1815)</f>
        <v>1.8274769903670031E-2</v>
      </c>
      <c r="G1814" s="268">
        <f t="shared" si="56"/>
        <v>0.65449503239969209</v>
      </c>
      <c r="H1814" s="275">
        <f t="shared" si="57"/>
        <v>2.9260123527980602</v>
      </c>
      <c r="I1814" s="250"/>
      <c r="J1814" s="251"/>
      <c r="K1814" s="251"/>
      <c r="L1814" s="251"/>
    </row>
    <row r="1815" spans="2:12" x14ac:dyDescent="0.2">
      <c r="B1815" s="112" t="s">
        <v>2</v>
      </c>
      <c r="C1815" s="113">
        <f>_xll.qlCalendarAdvance("TARGET",C1814,B1815,"mf")</f>
        <v>49178</v>
      </c>
      <c r="D1815" s="120">
        <f>_xll.xlShmInterpRateFwd($D$3&amp;T(CalculationTrigger2),C1815,,5,C1816)</f>
        <v>1.8624351623702719E-2</v>
      </c>
      <c r="E1815" s="260">
        <f>_xll.xlShmInterpRateFwd($E$3&amp;T(CalculationTrigger2),C1815,,5,C1816)</f>
        <v>1.8558764564281155E-2</v>
      </c>
      <c r="F1815" s="260">
        <f>_xll.xlShmInterpRateFwd($F$3&amp;T(CalculationTrigger2),C1815,,5,C1816)</f>
        <v>1.8266113271707917E-2</v>
      </c>
      <c r="G1815" s="268">
        <f t="shared" si="56"/>
        <v>0.65587059421563787</v>
      </c>
      <c r="H1815" s="275">
        <f t="shared" si="57"/>
        <v>2.926512925732379</v>
      </c>
      <c r="I1815" s="250"/>
      <c r="J1815" s="251"/>
      <c r="K1815" s="251"/>
      <c r="L1815" s="251"/>
    </row>
    <row r="1816" spans="2:12" x14ac:dyDescent="0.2">
      <c r="B1816" s="112" t="s">
        <v>2</v>
      </c>
      <c r="C1816" s="113">
        <f>_xll.qlCalendarAdvance("TARGET",C1815,B1816,"mf")</f>
        <v>49185</v>
      </c>
      <c r="D1816" s="120">
        <f>_xll.xlShmInterpRateFwd($D$3&amp;T(CalculationTrigger2),C1816,,5,C1817)</f>
        <v>1.8615749066361768E-2</v>
      </c>
      <c r="E1816" s="260">
        <f>_xll.xlShmInterpRateFwd($E$3&amp;T(CalculationTrigger2),C1816,,5,C1817)</f>
        <v>1.8550027039461552E-2</v>
      </c>
      <c r="F1816" s="260">
        <f>_xll.xlShmInterpRateFwd($F$3&amp;T(CalculationTrigger2),C1816,,5,C1817)</f>
        <v>1.8257311771839591E-2</v>
      </c>
      <c r="G1816" s="268">
        <f t="shared" si="56"/>
        <v>0.65722026900215391</v>
      </c>
      <c r="H1816" s="275">
        <f t="shared" si="57"/>
        <v>2.9271526762196172</v>
      </c>
      <c r="I1816" s="250"/>
      <c r="J1816" s="251"/>
      <c r="K1816" s="251"/>
      <c r="L1816" s="251"/>
    </row>
    <row r="1817" spans="2:12" x14ac:dyDescent="0.2">
      <c r="B1817" s="112" t="s">
        <v>2</v>
      </c>
      <c r="C1817" s="113">
        <f>_xll.qlCalendarAdvance("TARGET",C1816,B1817,"mf")</f>
        <v>49192</v>
      </c>
      <c r="D1817" s="120">
        <f>_xll.xlShmInterpRateFwd($D$3&amp;T(CalculationTrigger2),C1817,,5,C1818)</f>
        <v>1.860701269747058E-2</v>
      </c>
      <c r="E1817" s="260">
        <f>_xll.xlShmInterpRateFwd($E$3&amp;T(CalculationTrigger2),C1817,,5,C1818)</f>
        <v>1.8541158304412265E-2</v>
      </c>
      <c r="F1817" s="260">
        <f>_xll.xlShmInterpRateFwd($F$3&amp;T(CalculationTrigger2),C1817,,5,C1818)</f>
        <v>1.8248365081572324E-2</v>
      </c>
      <c r="G1817" s="268">
        <f t="shared" si="56"/>
        <v>0.65854393058315663</v>
      </c>
      <c r="H1817" s="275">
        <f t="shared" si="57"/>
        <v>2.9279322283994045</v>
      </c>
      <c r="I1817" s="250"/>
      <c r="J1817" s="251"/>
      <c r="K1817" s="251"/>
      <c r="L1817" s="251"/>
    </row>
    <row r="1818" spans="2:12" x14ac:dyDescent="0.2">
      <c r="B1818" s="112" t="s">
        <v>2</v>
      </c>
      <c r="C1818" s="113">
        <f>_xll.qlCalendarAdvance("TARGET",C1817,B1818,"mf")</f>
        <v>49199</v>
      </c>
      <c r="D1818" s="120">
        <f>_xll.xlShmInterpRateFwd($D$3&amp;T(CalculationTrigger2),C1818,,5,C1819)</f>
        <v>1.8598142244283081E-2</v>
      </c>
      <c r="E1818" s="260">
        <f>_xll.xlShmInterpRateFwd($E$3&amp;T(CalculationTrigger2),C1818,,5,C1819)</f>
        <v>1.8532158099010532E-2</v>
      </c>
      <c r="F1818" s="260">
        <f>_xll.xlShmInterpRateFwd($F$3&amp;T(CalculationTrigger2),C1818,,5,C1819)</f>
        <v>1.8239272878369916E-2</v>
      </c>
      <c r="G1818" s="268">
        <f t="shared" si="56"/>
        <v>0.65984145272549033</v>
      </c>
      <c r="H1818" s="275">
        <f t="shared" si="57"/>
        <v>2.9288522064061655</v>
      </c>
      <c r="I1818" s="250"/>
      <c r="J1818" s="251"/>
      <c r="K1818" s="251"/>
      <c r="L1818" s="251"/>
    </row>
    <row r="1819" spans="2:12" x14ac:dyDescent="0.2">
      <c r="B1819" s="112" t="s">
        <v>2</v>
      </c>
      <c r="C1819" s="113">
        <f>_xll.qlCalendarAdvance("TARGET",C1818,B1819,"mf")</f>
        <v>49206</v>
      </c>
      <c r="D1819" s="120">
        <f>_xll.xlShmInterpRateFwd($D$3&amp;T(CalculationTrigger2),C1819,,5,C1820)</f>
        <v>1.8589137434125127E-2</v>
      </c>
      <c r="E1819" s="260">
        <f>_xll.xlShmInterpRateFwd($E$3&amp;T(CalculationTrigger2),C1819,,5,C1820)</f>
        <v>1.8523026163228623E-2</v>
      </c>
      <c r="F1819" s="260">
        <f>_xll.xlShmInterpRateFwd($F$3&amp;T(CalculationTrigger2),C1819,,5,C1820)</f>
        <v>1.8230034839722215E-2</v>
      </c>
      <c r="G1819" s="268">
        <f t="shared" si="56"/>
        <v>0.66111270896503793</v>
      </c>
      <c r="H1819" s="275">
        <f t="shared" si="57"/>
        <v>2.9299132350640855</v>
      </c>
      <c r="I1819" s="250"/>
      <c r="J1819" s="251"/>
      <c r="K1819" s="251"/>
      <c r="L1819" s="251"/>
    </row>
    <row r="1820" spans="2:12" x14ac:dyDescent="0.2">
      <c r="B1820" s="112" t="s">
        <v>2</v>
      </c>
      <c r="C1820" s="113">
        <f>_xll.qlCalendarAdvance("TARGET",C1819,B1820,"mf")</f>
        <v>49213</v>
      </c>
      <c r="D1820" s="120">
        <f>_xll.xlShmInterpRateFwd($D$3&amp;T(CalculationTrigger2),C1820,,5,C1821)</f>
        <v>1.8579997994255526E-2</v>
      </c>
      <c r="E1820" s="260">
        <f>_xll.xlShmInterpRateFwd($E$3&amp;T(CalculationTrigger2),C1820,,5,C1821)</f>
        <v>1.8513762236948464E-2</v>
      </c>
      <c r="F1820" s="260">
        <f>_xll.xlShmInterpRateFwd($F$3&amp;T(CalculationTrigger2),C1820,,5,C1821)</f>
        <v>1.8220650643133551E-2</v>
      </c>
      <c r="G1820" s="268">
        <f t="shared" si="56"/>
        <v>0.66235757307062104</v>
      </c>
      <c r="H1820" s="275">
        <f t="shared" si="57"/>
        <v>2.9311159381491256</v>
      </c>
      <c r="I1820" s="250"/>
      <c r="J1820" s="251"/>
      <c r="K1820" s="251"/>
      <c r="L1820" s="251"/>
    </row>
    <row r="1821" spans="2:12" x14ac:dyDescent="0.2">
      <c r="B1821" s="112" t="s">
        <v>2</v>
      </c>
      <c r="C1821" s="113">
        <f>_xll.qlCalendarAdvance("TARGET",C1820,B1821,"mf")</f>
        <v>49220</v>
      </c>
      <c r="D1821" s="120">
        <f>_xll.xlShmInterpRateFwd($D$3&amp;T(CalculationTrigger2),C1821,,5,C1822)</f>
        <v>1.8570723651981893E-2</v>
      </c>
      <c r="E1821" s="260">
        <f>_xll.xlShmInterpRateFwd($E$3&amp;T(CalculationTrigger2),C1821,,5,C1822)</f>
        <v>1.8504366060123883E-2</v>
      </c>
      <c r="F1821" s="260">
        <f>_xll.xlShmInterpRateFwd($F$3&amp;T(CalculationTrigger2),C1821,,5,C1822)</f>
        <v>1.8211119966076432E-2</v>
      </c>
      <c r="G1821" s="268">
        <f t="shared" si="56"/>
        <v>0.66357591858010045</v>
      </c>
      <c r="H1821" s="275">
        <f t="shared" si="57"/>
        <v>2.9324609404745088</v>
      </c>
      <c r="I1821" s="250"/>
      <c r="J1821" s="251"/>
      <c r="K1821" s="251"/>
      <c r="L1821" s="251"/>
    </row>
    <row r="1822" spans="2:12" x14ac:dyDescent="0.2">
      <c r="B1822" s="112" t="s">
        <v>2</v>
      </c>
      <c r="C1822" s="113">
        <f>_xll.qlCalendarAdvance("TARGET",C1821,B1822,"mf")</f>
        <v>49227</v>
      </c>
      <c r="D1822" s="120">
        <f>_xll.xlShmInterpRateFwd($D$3&amp;T(CalculationTrigger2),C1822,,5,C1823)</f>
        <v>1.856131413459693E-2</v>
      </c>
      <c r="E1822" s="260">
        <f>_xll.xlShmInterpRateFwd($E$3&amp;T(CalculationTrigger2),C1822,,5,C1823)</f>
        <v>1.8494837372653155E-2</v>
      </c>
      <c r="F1822" s="260">
        <f>_xll.xlShmInterpRateFwd($F$3&amp;T(CalculationTrigger2),C1822,,5,C1823)</f>
        <v>1.8201442486043658E-2</v>
      </c>
      <c r="G1822" s="268">
        <f t="shared" si="56"/>
        <v>0.66476761943774776</v>
      </c>
      <c r="H1822" s="275">
        <f t="shared" si="57"/>
        <v>2.9339488660949655</v>
      </c>
      <c r="I1822" s="250"/>
      <c r="J1822" s="251"/>
      <c r="K1822" s="251"/>
      <c r="L1822" s="251"/>
    </row>
    <row r="1823" spans="2:12" x14ac:dyDescent="0.2">
      <c r="B1823" s="112" t="s">
        <v>2</v>
      </c>
      <c r="C1823" s="113">
        <f>_xll.qlCalendarAdvance("TARGET",C1822,B1823,"mf")</f>
        <v>49234</v>
      </c>
      <c r="D1823" s="120">
        <f>_xll.xlShmInterpRateFwd($D$3&amp;T(CalculationTrigger2),C1823,,5,C1824)</f>
        <v>1.8551769169366877E-2</v>
      </c>
      <c r="E1823" s="260">
        <f>_xll.xlShmInterpRateFwd($E$3&amp;T(CalculationTrigger2),C1823,,5,C1824)</f>
        <v>1.8485175914465919E-2</v>
      </c>
      <c r="F1823" s="260">
        <f>_xll.xlShmInterpRateFwd($F$3&amp;T(CalculationTrigger2),C1823,,5,C1824)</f>
        <v>1.81916178805368E-2</v>
      </c>
      <c r="G1823" s="268">
        <f t="shared" si="56"/>
        <v>0.66593254900958188</v>
      </c>
      <c r="H1823" s="275">
        <f t="shared" si="57"/>
        <v>2.9355803392911923</v>
      </c>
      <c r="I1823" s="250"/>
      <c r="J1823" s="251"/>
      <c r="K1823" s="251"/>
      <c r="L1823" s="251"/>
    </row>
    <row r="1824" spans="2:12" x14ac:dyDescent="0.2">
      <c r="B1824" s="112" t="s">
        <v>2</v>
      </c>
      <c r="C1824" s="113">
        <f>_xll.qlCalendarAdvance("TARGET",C1823,B1824,"mf")</f>
        <v>49241</v>
      </c>
      <c r="D1824" s="120">
        <f>_xll.xlShmInterpRateFwd($D$3&amp;T(CalculationTrigger2),C1824,,5,C1825)</f>
        <v>1.8542088483612617E-2</v>
      </c>
      <c r="E1824" s="260">
        <f>_xll.xlShmInterpRateFwd($E$3&amp;T(CalculationTrigger2),C1824,,5,C1825)</f>
        <v>1.8475381425511604E-2</v>
      </c>
      <c r="F1824" s="260">
        <f>_xll.xlShmInterpRateFwd($F$3&amp;T(CalculationTrigger2),C1824,,5,C1825)</f>
        <v>1.8181645827037206E-2</v>
      </c>
      <c r="G1824" s="268">
        <f t="shared" si="56"/>
        <v>0.66707058101012762</v>
      </c>
      <c r="H1824" s="275">
        <f t="shared" si="57"/>
        <v>2.9373559847439834</v>
      </c>
      <c r="I1824" s="250"/>
      <c r="J1824" s="251"/>
      <c r="K1824" s="251"/>
      <c r="L1824" s="251"/>
    </row>
    <row r="1825" spans="2:12" x14ac:dyDescent="0.2">
      <c r="B1825" s="112" t="s">
        <v>2</v>
      </c>
      <c r="C1825" s="113">
        <f>_xll.qlCalendarAdvance("TARGET",C1824,B1825,"mf")</f>
        <v>49248</v>
      </c>
      <c r="D1825" s="120">
        <f>_xll.xlShmInterpRateFwd($D$3&amp;T(CalculationTrigger2),C1825,,5,C1826)</f>
        <v>1.8532271804622798E-2</v>
      </c>
      <c r="E1825" s="260">
        <f>_xll.xlShmInterpRateFwd($E$3&amp;T(CalculationTrigger2),C1825,,5,C1826)</f>
        <v>1.8465453645684127E-2</v>
      </c>
      <c r="F1825" s="260">
        <f>_xll.xlShmInterpRateFwd($F$3&amp;T(CalculationTrigger2),C1825,,5,C1826)</f>
        <v>1.8171526003046608E-2</v>
      </c>
      <c r="G1825" s="268">
        <f t="shared" si="56"/>
        <v>0.66818158938670991</v>
      </c>
      <c r="H1825" s="275">
        <f t="shared" si="57"/>
        <v>2.9392764263751898</v>
      </c>
      <c r="I1825" s="250"/>
      <c r="J1825" s="251"/>
      <c r="K1825" s="251"/>
      <c r="L1825" s="251"/>
    </row>
    <row r="1826" spans="2:12" x14ac:dyDescent="0.2">
      <c r="B1826" s="112" t="s">
        <v>2</v>
      </c>
      <c r="C1826" s="113">
        <f>_xll.qlCalendarAdvance("TARGET",C1825,B1826,"mf")</f>
        <v>49255</v>
      </c>
      <c r="D1826" s="120">
        <f>_xll.xlShmInterpRateFwd($D$3&amp;T(CalculationTrigger2),C1826,,5,C1827)</f>
        <v>1.8522318859688594E-2</v>
      </c>
      <c r="E1826" s="260">
        <f>_xll.xlShmInterpRateFwd($E$3&amp;T(CalculationTrigger2),C1826,,5,C1827)</f>
        <v>1.8455392314937785E-2</v>
      </c>
      <c r="F1826" s="260">
        <f>_xll.xlShmInterpRateFwd($F$3&amp;T(CalculationTrigger2),C1826,,5,C1827)</f>
        <v>1.8161258086063951E-2</v>
      </c>
      <c r="G1826" s="268">
        <f t="shared" si="56"/>
        <v>0.66926544750808836</v>
      </c>
      <c r="H1826" s="275">
        <f t="shared" si="57"/>
        <v>2.9413422887383454</v>
      </c>
      <c r="I1826" s="250"/>
      <c r="J1826" s="251"/>
      <c r="K1826" s="251"/>
      <c r="L1826" s="251"/>
    </row>
    <row r="1827" spans="2:12" x14ac:dyDescent="0.2">
      <c r="B1827" s="112" t="s">
        <v>2</v>
      </c>
      <c r="C1827" s="113">
        <f>_xll.qlCalendarAdvance("TARGET",C1826,B1827,"mf")</f>
        <v>49262</v>
      </c>
      <c r="D1827" s="120">
        <f>_xll.xlShmInterpRateFwd($D$3&amp;T(CalculationTrigger2),C1827,,5,C1828)</f>
        <v>1.8512229376103737E-2</v>
      </c>
      <c r="E1827" s="260">
        <f>_xll.xlShmInterpRateFwd($E$3&amp;T(CalculationTrigger2),C1827,,5,C1828)</f>
        <v>1.8445197173188762E-2</v>
      </c>
      <c r="F1827" s="260">
        <f>_xll.xlShmInterpRateFwd($F$3&amp;T(CalculationTrigger2),C1827,,5,C1828)</f>
        <v>1.8150841753568032E-2</v>
      </c>
      <c r="G1827" s="268">
        <f t="shared" si="56"/>
        <v>0.67032202914974603</v>
      </c>
      <c r="H1827" s="275">
        <f t="shared" si="57"/>
        <v>2.9435541962073013</v>
      </c>
      <c r="I1827" s="250"/>
      <c r="J1827" s="251"/>
      <c r="K1827" s="251"/>
      <c r="L1827" s="251"/>
    </row>
    <row r="1828" spans="2:12" x14ac:dyDescent="0.2">
      <c r="B1828" s="112" t="s">
        <v>2</v>
      </c>
      <c r="C1828" s="113">
        <f>_xll.qlCalendarAdvance("TARGET",C1827,B1828,"mf")</f>
        <v>49269</v>
      </c>
      <c r="D1828" s="120">
        <f>_xll.xlShmInterpRateFwd($D$3&amp;T(CalculationTrigger2),C1828,,5,C1829)</f>
        <v>1.8502003081187695E-2</v>
      </c>
      <c r="E1828" s="260">
        <f>_xll.xlShmInterpRateFwd($E$3&amp;T(CalculationTrigger2),C1828,,5,C1829)</f>
        <v>1.8434867960367293E-2</v>
      </c>
      <c r="F1828" s="260">
        <f>_xll.xlShmInterpRateFwd($F$3&amp;T(CalculationTrigger2),C1828,,5,C1829)</f>
        <v>1.8140276683087046E-2</v>
      </c>
      <c r="G1828" s="268">
        <f t="shared" si="56"/>
        <v>0.67135120820401717</v>
      </c>
      <c r="H1828" s="275">
        <f t="shared" si="57"/>
        <v>2.9459127728024765</v>
      </c>
      <c r="I1828" s="250"/>
      <c r="J1828" s="251"/>
      <c r="K1828" s="251"/>
      <c r="L1828" s="251"/>
    </row>
    <row r="1829" spans="2:12" x14ac:dyDescent="0.2">
      <c r="B1829" s="112" t="s">
        <v>2</v>
      </c>
      <c r="C1829" s="113">
        <f>_xll.qlCalendarAdvance("TARGET",C1828,B1829,"mf")</f>
        <v>49276</v>
      </c>
      <c r="D1829" s="120">
        <f>_xll.xlShmInterpRateFwd($D$3&amp;T(CalculationTrigger2),C1829,,5,C1830)</f>
        <v>1.8491639702210367E-2</v>
      </c>
      <c r="E1829" s="260">
        <f>_xll.xlShmInterpRateFwd($E$3&amp;T(CalculationTrigger2),C1829,,5,C1830)</f>
        <v>1.8424404416411896E-2</v>
      </c>
      <c r="F1829" s="260">
        <f>_xll.xlShmInterpRateFwd($F$3&amp;T(CalculationTrigger2),C1829,,5,C1830)</f>
        <v>1.81295625521001E-2</v>
      </c>
      <c r="G1829" s="268">
        <f t="shared" si="56"/>
        <v>0.67235285798470512</v>
      </c>
      <c r="H1829" s="275">
        <f t="shared" si="57"/>
        <v>2.9484186431179631</v>
      </c>
      <c r="I1829" s="250"/>
      <c r="J1829" s="251"/>
      <c r="K1829" s="251"/>
      <c r="L1829" s="251"/>
    </row>
    <row r="1830" spans="2:12" x14ac:dyDescent="0.2">
      <c r="B1830" s="112" t="s">
        <v>2</v>
      </c>
      <c r="C1830" s="113">
        <f>_xll.qlCalendarAdvance("TARGET",C1829,B1830,"mf")</f>
        <v>49283</v>
      </c>
      <c r="D1830" s="120">
        <f>_xll.xlShmInterpRateFwd($D$3&amp;T(CalculationTrigger2),C1830,,5,C1831)</f>
        <v>1.8481138966490604E-2</v>
      </c>
      <c r="E1830" s="260">
        <f>_xll.xlShmInterpRateFwd($E$3&amp;T(CalculationTrigger2),C1830,,5,C1831)</f>
        <v>1.8413806281251974E-2</v>
      </c>
      <c r="F1830" s="260">
        <f>_xll.xlShmInterpRateFwd($F$3&amp;T(CalculationTrigger2),C1830,,5,C1831)</f>
        <v>1.8118699038124155E-2</v>
      </c>
      <c r="G1830" s="268">
        <f t="shared" si="56"/>
        <v>0.67332685238629542</v>
      </c>
      <c r="H1830" s="275">
        <f t="shared" si="57"/>
        <v>2.9510724312781926</v>
      </c>
      <c r="I1830" s="250"/>
      <c r="J1830" s="251"/>
      <c r="K1830" s="251"/>
      <c r="L1830" s="251"/>
    </row>
    <row r="1831" spans="2:12" x14ac:dyDescent="0.2">
      <c r="B1831" s="112" t="s">
        <v>2</v>
      </c>
      <c r="C1831" s="113">
        <f>_xll.qlCalendarAdvance("TARGET",C1830,B1831,"mf")</f>
        <v>49290</v>
      </c>
      <c r="D1831" s="120">
        <f>_xll.xlShmInterpRateFwd($D$3&amp;T(CalculationTrigger2),C1831,,5,C1832)</f>
        <v>1.8470500601332471E-2</v>
      </c>
      <c r="E1831" s="260">
        <f>_xll.xlShmInterpRateFwd($E$3&amp;T(CalculationTrigger2),C1831,,5,C1832)</f>
        <v>1.840307329483104E-2</v>
      </c>
      <c r="F1831" s="260">
        <f>_xll.xlShmInterpRateFwd($F$3&amp;T(CalculationTrigger2),C1831,,5,C1832)</f>
        <v>1.81076858186561E-2</v>
      </c>
      <c r="G1831" s="268">
        <f t="shared" si="56"/>
        <v>0.67427306501430251</v>
      </c>
      <c r="H1831" s="275">
        <f t="shared" si="57"/>
        <v>2.9538747617494088</v>
      </c>
      <c r="I1831" s="250"/>
      <c r="J1831" s="251"/>
      <c r="K1831" s="251"/>
      <c r="L1831" s="251"/>
    </row>
    <row r="1832" spans="2:12" x14ac:dyDescent="0.2">
      <c r="B1832" s="112" t="s">
        <v>2</v>
      </c>
      <c r="C1832" s="113">
        <f>_xll.qlCalendarAdvance("TARGET",C1831,B1832,"mf")</f>
        <v>49297</v>
      </c>
      <c r="D1832" s="120">
        <f>_xll.xlShmInterpRateFwd($D$3&amp;T(CalculationTrigger2),C1832,,5,C1833)</f>
        <v>1.8459414263847129E-2</v>
      </c>
      <c r="E1832" s="260">
        <f>_xll.xlShmInterpRateFwd($E$3&amp;T(CalculationTrigger2),C1832,,5,C1833)</f>
        <v>1.8391885302292282E-2</v>
      </c>
      <c r="F1832" s="260">
        <f>_xll.xlShmInterpRateFwd($F$3&amp;T(CalculationTrigger2),C1832,,5,C1833)</f>
        <v>1.8096166052945718E-2</v>
      </c>
      <c r="G1832" s="268">
        <f t="shared" si="56"/>
        <v>0.67528961554846889</v>
      </c>
      <c r="H1832" s="275">
        <f t="shared" si="57"/>
        <v>2.9571924934656408</v>
      </c>
      <c r="I1832" s="250"/>
      <c r="J1832" s="251"/>
      <c r="K1832" s="251"/>
      <c r="L1832" s="251"/>
    </row>
    <row r="1833" spans="2:12" x14ac:dyDescent="0.2">
      <c r="B1833" s="112" t="s">
        <v>2</v>
      </c>
      <c r="C1833" s="113">
        <f>_xll.qlCalendarAdvance("TARGET",C1832,B1833,"mf")</f>
        <v>49305</v>
      </c>
      <c r="D1833" s="120">
        <f>_xll.xlShmInterpRateFwd($D$3&amp;T(CalculationTrigger2),C1833,,5,C1834)</f>
        <v>1.8447239390401261E-2</v>
      </c>
      <c r="E1833" s="260">
        <f>_xll.xlShmInterpRateFwd($E$3&amp;T(CalculationTrigger2),C1833,,5,C1834)</f>
        <v>1.8379618737866876E-2</v>
      </c>
      <c r="F1833" s="260">
        <f>_xll.xlShmInterpRateFwd($F$3&amp;T(CalculationTrigger2),C1833,,5,C1834)</f>
        <v>1.8083580452679587E-2</v>
      </c>
      <c r="G1833" s="268">
        <f t="shared" si="56"/>
        <v>0.6762065253438504</v>
      </c>
      <c r="H1833" s="275">
        <f t="shared" si="57"/>
        <v>2.9603828518728892</v>
      </c>
      <c r="I1833" s="250"/>
      <c r="J1833" s="251"/>
      <c r="K1833" s="251"/>
      <c r="L1833" s="251"/>
    </row>
    <row r="1834" spans="2:12" x14ac:dyDescent="0.2">
      <c r="B1834" s="112" t="s">
        <v>2</v>
      </c>
      <c r="C1834" s="113">
        <f>_xll.qlCalendarAdvance("TARGET",C1833,B1834,"mf")</f>
        <v>49312</v>
      </c>
      <c r="D1834" s="120">
        <f>_xll.xlShmInterpRateFwd($D$3&amp;T(CalculationTrigger2),C1834,,5,C1835)</f>
        <v>1.8436166700260541E-2</v>
      </c>
      <c r="E1834" s="260">
        <f>_xll.xlShmInterpRateFwd($E$3&amp;T(CalculationTrigger2),C1834,,5,C1835)</f>
        <v>1.8368460240098406E-2</v>
      </c>
      <c r="F1834" s="260">
        <f>_xll.xlShmInterpRateFwd($F$3&amp;T(CalculationTrigger2),C1834,,5,C1835)</f>
        <v>1.807209463073934E-2</v>
      </c>
      <c r="G1834" s="268">
        <f t="shared" si="56"/>
        <v>0.67706460162134796</v>
      </c>
      <c r="H1834" s="275">
        <f t="shared" si="57"/>
        <v>2.9636560935906648</v>
      </c>
      <c r="I1834" s="250"/>
      <c r="J1834" s="251"/>
      <c r="K1834" s="251"/>
      <c r="L1834" s="251"/>
    </row>
    <row r="1835" spans="2:12" x14ac:dyDescent="0.2">
      <c r="B1835" s="112" t="s">
        <v>2</v>
      </c>
      <c r="C1835" s="113">
        <f>_xll.qlCalendarAdvance("TARGET",C1834,B1835,"mf")</f>
        <v>49319</v>
      </c>
      <c r="D1835" s="120">
        <f>_xll.xlShmInterpRateFwd($D$3&amp;T(CalculationTrigger2),C1835,,5,C1836)</f>
        <v>1.8424955250944428E-2</v>
      </c>
      <c r="E1835" s="260">
        <f>_xll.xlShmInterpRateFwd($E$3&amp;T(CalculationTrigger2),C1835,,5,C1836)</f>
        <v>1.8357165813678418E-2</v>
      </c>
      <c r="F1835" s="260">
        <f>_xll.xlShmInterpRateFwd($F$3&amp;T(CalculationTrigger2),C1835,,5,C1836)</f>
        <v>1.8060457767276772E-2</v>
      </c>
      <c r="G1835" s="268">
        <f t="shared" si="56"/>
        <v>0.67789437266010255</v>
      </c>
      <c r="H1835" s="275">
        <f t="shared" si="57"/>
        <v>2.967080464016461</v>
      </c>
      <c r="I1835" s="250"/>
      <c r="J1835" s="251"/>
      <c r="K1835" s="251"/>
      <c r="L1835" s="251"/>
    </row>
    <row r="1836" spans="2:12" x14ac:dyDescent="0.2">
      <c r="B1836" s="112" t="s">
        <v>2</v>
      </c>
      <c r="C1836" s="113">
        <f>_xll.qlCalendarAdvance("TARGET",C1835,B1836,"mf")</f>
        <v>49326</v>
      </c>
      <c r="D1836" s="120">
        <f>_xll.xlShmInterpRateFwd($D$3&amp;T(CalculationTrigger2),C1836,,5,C1837)</f>
        <v>1.8413604769770626E-2</v>
      </c>
      <c r="E1836" s="260">
        <f>_xll.xlShmInterpRateFwd($E$3&amp;T(CalculationTrigger2),C1836,,5,C1837)</f>
        <v>1.8345735198528747E-2</v>
      </c>
      <c r="F1836" s="260">
        <f>_xll.xlShmInterpRateFwd($F$3&amp;T(CalculationTrigger2),C1836,,5,C1837)</f>
        <v>1.8048669539793418E-2</v>
      </c>
      <c r="G1836" s="268">
        <f t="shared" si="56"/>
        <v>0.67869571241878368</v>
      </c>
      <c r="H1836" s="275">
        <f t="shared" si="57"/>
        <v>2.9706565873532931</v>
      </c>
      <c r="I1836" s="250"/>
      <c r="J1836" s="251"/>
      <c r="K1836" s="251"/>
      <c r="L1836" s="251"/>
    </row>
    <row r="1837" spans="2:12" x14ac:dyDescent="0.2">
      <c r="B1837" s="112" t="s">
        <v>2</v>
      </c>
      <c r="C1837" s="113">
        <f>_xll.qlCalendarAdvance("TARGET",C1836,B1837,"mf")</f>
        <v>49333</v>
      </c>
      <c r="D1837" s="120">
        <f>_xll.xlShmInterpRateFwd($D$3&amp;T(CalculationTrigger2),C1837,,5,C1838)</f>
        <v>1.8402114984018985E-2</v>
      </c>
      <c r="E1837" s="260">
        <f>_xll.xlShmInterpRateFwd($E$3&amp;T(CalculationTrigger2),C1837,,5,C1838)</f>
        <v>1.8334168134585403E-2</v>
      </c>
      <c r="F1837" s="260">
        <f>_xll.xlShmInterpRateFwd($F$3&amp;T(CalculationTrigger2),C1837,,5,C1838)</f>
        <v>1.8036729625805624E-2</v>
      </c>
      <c r="G1837" s="268">
        <f t="shared" si="56"/>
        <v>0.6794684943358178</v>
      </c>
      <c r="H1837" s="275">
        <f t="shared" si="57"/>
        <v>2.9743850877977929</v>
      </c>
      <c r="I1837" s="250"/>
      <c r="J1837" s="251"/>
      <c r="K1837" s="251"/>
      <c r="L1837" s="251"/>
    </row>
    <row r="1838" spans="2:12" x14ac:dyDescent="0.2">
      <c r="B1838" s="112" t="s">
        <v>2</v>
      </c>
      <c r="C1838" s="113">
        <f>_xll.qlCalendarAdvance("TARGET",C1837,B1838,"mf")</f>
        <v>49340</v>
      </c>
      <c r="D1838" s="120">
        <f>_xll.xlShmInterpRateFwd($D$3&amp;T(CalculationTrigger2),C1838,,5,C1839)</f>
        <v>1.8390485621053162E-2</v>
      </c>
      <c r="E1838" s="260">
        <f>_xll.xlShmInterpRateFwd($E$3&amp;T(CalculationTrigger2),C1838,,5,C1839)</f>
        <v>1.8322464361810162E-2</v>
      </c>
      <c r="F1838" s="260">
        <f>_xll.xlShmInterpRateFwd($F$3&amp;T(CalculationTrigger2),C1838,,5,C1839)</f>
        <v>1.8024637702832955E-2</v>
      </c>
      <c r="G1838" s="268">
        <f t="shared" si="56"/>
        <v>0.68021259243000043</v>
      </c>
      <c r="H1838" s="275">
        <f t="shared" si="57"/>
        <v>2.9782665897720717</v>
      </c>
      <c r="I1838" s="250"/>
      <c r="J1838" s="251"/>
      <c r="K1838" s="251"/>
      <c r="L1838" s="251"/>
    </row>
    <row r="1839" spans="2:12" x14ac:dyDescent="0.2">
      <c r="B1839" s="112" t="s">
        <v>2</v>
      </c>
      <c r="C1839" s="113">
        <f>_xll.qlCalendarAdvance("TARGET",C1838,B1839,"mf")</f>
        <v>49347</v>
      </c>
      <c r="D1839" s="120">
        <f>_xll.xlShmInterpRateFwd($D$3&amp;T(CalculationTrigger2),C1839,,5,C1840)</f>
        <v>1.8378716408141062E-2</v>
      </c>
      <c r="E1839" s="260">
        <f>_xll.xlShmInterpRateFwd($E$3&amp;T(CalculationTrigger2),C1839,,5,C1840)</f>
        <v>1.8310623620138463E-2</v>
      </c>
      <c r="F1839" s="260">
        <f>_xll.xlShmInterpRateFwd($F$3&amp;T(CalculationTrigger2),C1839,,5,C1840)</f>
        <v>1.8012393448386656E-2</v>
      </c>
      <c r="G1839" s="268">
        <f t="shared" si="56"/>
        <v>0.68092788002599436</v>
      </c>
      <c r="H1839" s="275">
        <f t="shared" si="57"/>
        <v>2.9823017175180726</v>
      </c>
      <c r="I1839" s="250"/>
      <c r="J1839" s="251"/>
      <c r="K1839" s="251"/>
      <c r="L1839" s="251"/>
    </row>
    <row r="1840" spans="2:12" x14ac:dyDescent="0.2">
      <c r="B1840" s="112" t="s">
        <v>2</v>
      </c>
      <c r="C1840" s="113">
        <f>_xll.qlCalendarAdvance("TARGET",C1839,B1840,"mf")</f>
        <v>49354</v>
      </c>
      <c r="D1840" s="120">
        <f>_xll.xlShmInterpRateFwd($D$3&amp;T(CalculationTrigger2),C1840,,5,C1841)</f>
        <v>1.8366807072617054E-2</v>
      </c>
      <c r="E1840" s="260">
        <f>_xll.xlShmInterpRateFwd($E$3&amp;T(CalculationTrigger2),C1840,,5,C1841)</f>
        <v>1.8298645649525734E-2</v>
      </c>
      <c r="F1840" s="260">
        <f>_xll.xlShmInterpRateFwd($F$3&amp;T(CalculationTrigger2),C1840,,5,C1841)</f>
        <v>1.7999996539992826E-2</v>
      </c>
      <c r="G1840" s="268">
        <f t="shared" si="56"/>
        <v>0.6816142309131954</v>
      </c>
      <c r="H1840" s="275">
        <f t="shared" si="57"/>
        <v>2.986491095329086</v>
      </c>
      <c r="I1840" s="250"/>
      <c r="J1840" s="251"/>
      <c r="K1840" s="251"/>
      <c r="L1840" s="251"/>
    </row>
    <row r="1841" spans="2:12" x14ac:dyDescent="0.2">
      <c r="B1841" s="112" t="s">
        <v>2</v>
      </c>
      <c r="C1841" s="113">
        <f>_xll.qlCalendarAdvance("TARGET",C1840,B1841,"mf")</f>
        <v>49361</v>
      </c>
      <c r="D1841" s="120">
        <f>_xll.xlShmInterpRateFwd($D$3&amp;T(CalculationTrigger2),C1841,,5,C1842)</f>
        <v>1.8354757341789287E-2</v>
      </c>
      <c r="E1841" s="260">
        <f>_xll.xlShmInterpRateFwd($E$3&amp;T(CalculationTrigger2),C1841,,5,C1842)</f>
        <v>1.8286530189895296E-2</v>
      </c>
      <c r="F1841" s="260">
        <f>_xll.xlShmInterpRateFwd($F$3&amp;T(CalculationTrigger2),C1841,,5,C1842)</f>
        <v>1.7987446655163469E-2</v>
      </c>
      <c r="G1841" s="268">
        <f t="shared" si="56"/>
        <v>0.68227151893991</v>
      </c>
      <c r="H1841" s="275">
        <f t="shared" si="57"/>
        <v>2.9908353473182685</v>
      </c>
      <c r="I1841" s="250"/>
      <c r="J1841" s="251"/>
      <c r="K1841" s="251"/>
      <c r="L1841" s="251"/>
    </row>
    <row r="1842" spans="2:12" x14ac:dyDescent="0.2">
      <c r="B1842" s="112" t="s">
        <v>2</v>
      </c>
      <c r="C1842" s="113">
        <f>_xll.qlCalendarAdvance("TARGET",C1841,B1842,"mf")</f>
        <v>49368</v>
      </c>
      <c r="D1842" s="120">
        <f>_xll.xlShmInterpRateFwd($D$3&amp;T(CalculationTrigger2),C1842,,5,C1843)</f>
        <v>1.8342566942991863E-2</v>
      </c>
      <c r="E1842" s="260">
        <f>_xll.xlShmInterpRateFwd($E$3&amp;T(CalculationTrigger2),C1842,,5,C1843)</f>
        <v>1.8274276981236848E-2</v>
      </c>
      <c r="F1842" s="260">
        <f>_xll.xlShmInterpRateFwd($F$3&amp;T(CalculationTrigger2),C1842,,5,C1843)</f>
        <v>1.7974743471437075E-2</v>
      </c>
      <c r="G1842" s="268">
        <f t="shared" si="56"/>
        <v>0.68289961755015061</v>
      </c>
      <c r="H1842" s="275">
        <f t="shared" si="57"/>
        <v>2.9953350979977298</v>
      </c>
      <c r="I1842" s="250"/>
      <c r="J1842" s="251"/>
      <c r="K1842" s="251"/>
      <c r="L1842" s="251"/>
    </row>
    <row r="1843" spans="2:12" x14ac:dyDescent="0.2">
      <c r="B1843" s="112" t="s">
        <v>2</v>
      </c>
      <c r="C1843" s="113">
        <f>_xll.qlCalendarAdvance("TARGET",C1842,B1843,"mf")</f>
        <v>49375</v>
      </c>
      <c r="D1843" s="120">
        <f>_xll.xlShmInterpRateFwd($D$3&amp;T(CalculationTrigger2),C1843,,5,C1844)</f>
        <v>1.8330235603515314E-2</v>
      </c>
      <c r="E1843" s="260">
        <f>_xll.xlShmInterpRateFwd($E$3&amp;T(CalculationTrigger2),C1843,,5,C1844)</f>
        <v>1.8261885763450069E-2</v>
      </c>
      <c r="F1843" s="260">
        <f>_xll.xlShmInterpRateFwd($F$3&amp;T(CalculationTrigger2),C1843,,5,C1844)</f>
        <v>1.7961886666314913E-2</v>
      </c>
      <c r="G1843" s="268">
        <f t="shared" si="56"/>
        <v>0.68349840065245338</v>
      </c>
      <c r="H1843" s="275">
        <f t="shared" si="57"/>
        <v>2.9999909713515627</v>
      </c>
      <c r="I1843" s="250"/>
      <c r="J1843" s="251"/>
      <c r="K1843" s="251"/>
      <c r="L1843" s="251"/>
    </row>
    <row r="1844" spans="2:12" x14ac:dyDescent="0.2">
      <c r="B1844" s="112" t="s">
        <v>2</v>
      </c>
      <c r="C1844" s="113">
        <f>_xll.qlCalendarAdvance("TARGET",C1843,B1844,"mf")</f>
        <v>49382</v>
      </c>
      <c r="D1844" s="120">
        <f>_xll.xlShmInterpRateFwd($D$3&amp;T(CalculationTrigger2),C1844,,5,C1845)</f>
        <v>1.8317763050716696E-2</v>
      </c>
      <c r="E1844" s="260">
        <f>_xll.xlShmInterpRateFwd($E$3&amp;T(CalculationTrigger2),C1844,,5,C1845)</f>
        <v>1.8249356276541593E-2</v>
      </c>
      <c r="F1844" s="260">
        <f>_xll.xlShmInterpRateFwd($F$3&amp;T(CalculationTrigger2),C1844,,5,C1845)</f>
        <v>1.7948875917336356E-2</v>
      </c>
      <c r="G1844" s="268">
        <f t="shared" si="56"/>
        <v>0.68406774175102525</v>
      </c>
      <c r="H1844" s="275">
        <f t="shared" si="57"/>
        <v>3.0048035920523728</v>
      </c>
      <c r="I1844" s="250"/>
      <c r="J1844" s="251"/>
      <c r="K1844" s="251"/>
      <c r="L1844" s="251"/>
    </row>
    <row r="1845" spans="2:12" x14ac:dyDescent="0.2">
      <c r="B1845" s="112" t="s">
        <v>2</v>
      </c>
      <c r="C1845" s="113">
        <f>_xll.qlCalendarAdvance("TARGET",C1844,B1845,"mf")</f>
        <v>49389</v>
      </c>
      <c r="D1845" s="120">
        <f>_xll.xlShmInterpRateFwd($D$3&amp;T(CalculationTrigger2),C1845,,5,C1846)</f>
        <v>1.830514901188636E-2</v>
      </c>
      <c r="E1845" s="260">
        <f>_xll.xlShmInterpRateFwd($E$3&amp;T(CalculationTrigger2),C1845,,5,C1846)</f>
        <v>1.8236688260422275E-2</v>
      </c>
      <c r="F1845" s="260">
        <f>_xll.xlShmInterpRateFwd($F$3&amp;T(CalculationTrigger2),C1845,,5,C1846)</f>
        <v>1.7935710902026756E-2</v>
      </c>
      <c r="G1845" s="268">
        <f t="shared" si="56"/>
        <v>0.68460751464084757</v>
      </c>
      <c r="H1845" s="275">
        <f t="shared" si="57"/>
        <v>3.00977358395519</v>
      </c>
      <c r="I1845" s="250"/>
      <c r="J1845" s="251"/>
      <c r="K1845" s="251"/>
      <c r="L1845" s="251"/>
    </row>
    <row r="1846" spans="2:12" x14ac:dyDescent="0.2">
      <c r="B1846" s="112" t="s">
        <v>2</v>
      </c>
      <c r="C1846" s="113">
        <f>_xll.qlCalendarAdvance("TARGET",C1845,B1846,"mf")</f>
        <v>49396</v>
      </c>
      <c r="D1846" s="120">
        <f>_xll.xlShmInterpRateFwd($D$3&amp;T(CalculationTrigger2),C1846,,5,C1847)</f>
        <v>1.8292393214352248E-2</v>
      </c>
      <c r="E1846" s="260">
        <f>_xll.xlShmInterpRateFwd($E$3&amp;T(CalculationTrigger2),C1846,,5,C1847)</f>
        <v>1.8223881455063595E-2</v>
      </c>
      <c r="F1846" s="260">
        <f>_xll.xlShmInterpRateFwd($F$3&amp;T(CalculationTrigger2),C1846,,5,C1847)</f>
        <v>1.7922391297903278E-2</v>
      </c>
      <c r="G1846" s="268">
        <f t="shared" si="56"/>
        <v>0.68511759288653051</v>
      </c>
      <c r="H1846" s="275">
        <f t="shared" si="57"/>
        <v>3.0149015716031751</v>
      </c>
      <c r="I1846" s="250"/>
      <c r="J1846" s="251"/>
      <c r="K1846" s="251"/>
      <c r="L1846" s="251"/>
    </row>
    <row r="1847" spans="2:12" x14ac:dyDescent="0.2">
      <c r="B1847" s="112" t="s">
        <v>2</v>
      </c>
      <c r="C1847" s="113">
        <f>_xll.qlCalendarAdvance("TARGET",C1846,B1847,"mf")</f>
        <v>49403</v>
      </c>
      <c r="D1847" s="120">
        <f>_xll.xlShmInterpRateFwd($D$3&amp;T(CalculationTrigger2),C1847,,5,C1848)</f>
        <v>1.8281707110940414E-2</v>
      </c>
      <c r="E1847" s="260">
        <f>_xll.xlShmInterpRateFwd($E$3&amp;T(CalculationTrigger2),C1847,,5,C1848)</f>
        <v>1.821311533594348E-2</v>
      </c>
      <c r="F1847" s="260">
        <f>_xll.xlShmInterpRateFwd($F$3&amp;T(CalculationTrigger2),C1847,,5,C1848)</f>
        <v>1.7911383504433585E-2</v>
      </c>
      <c r="G1847" s="268">
        <f t="shared" si="56"/>
        <v>0.68591774996934474</v>
      </c>
      <c r="H1847" s="275">
        <f t="shared" si="57"/>
        <v>3.0173183150989518</v>
      </c>
      <c r="I1847" s="250"/>
      <c r="J1847" s="251"/>
      <c r="K1847" s="251"/>
      <c r="L1847" s="251"/>
    </row>
    <row r="1848" spans="2:12" x14ac:dyDescent="0.2">
      <c r="B1848" s="112" t="s">
        <v>2</v>
      </c>
      <c r="C1848" s="113">
        <f>_xll.qlCalendarAdvance("TARGET",C1847,B1848,"mf")</f>
        <v>49410</v>
      </c>
      <c r="D1848" s="120">
        <f>_xll.xlShmInterpRateFwd($D$3&amp;T(CalculationTrigger2),C1848,,5,C1849)</f>
        <v>1.8274659366609835E-2</v>
      </c>
      <c r="E1848" s="260">
        <f>_xll.xlShmInterpRateFwd($E$3&amp;T(CalculationTrigger2),C1848,,5,C1849)</f>
        <v>1.8205936707969671E-2</v>
      </c>
      <c r="F1848" s="260">
        <f>_xll.xlShmInterpRateFwd($F$3&amp;T(CalculationTrigger2),C1848,,5,C1849)</f>
        <v>1.7904429009053185E-2</v>
      </c>
      <c r="G1848" s="268">
        <f t="shared" si="56"/>
        <v>0.6872265864016347</v>
      </c>
      <c r="H1848" s="275">
        <f t="shared" si="57"/>
        <v>3.0150769891648665</v>
      </c>
      <c r="I1848" s="250"/>
      <c r="J1848" s="251"/>
      <c r="K1848" s="251"/>
      <c r="L1848" s="251"/>
    </row>
    <row r="1849" spans="2:12" x14ac:dyDescent="0.2">
      <c r="B1849" s="112" t="s">
        <v>2</v>
      </c>
      <c r="C1849" s="113">
        <f>_xll.qlCalendarAdvance("TARGET",C1848,B1849,"mf")</f>
        <v>49417</v>
      </c>
      <c r="D1849" s="120">
        <f>_xll.xlShmInterpRateFwd($D$3&amp;T(CalculationTrigger2),C1849,,5,C1850)</f>
        <v>1.8267587836019589E-2</v>
      </c>
      <c r="E1849" s="260">
        <f>_xll.xlShmInterpRateFwd($E$3&amp;T(CalculationTrigger2),C1849,,5,C1850)</f>
        <v>1.8198737008979924E-2</v>
      </c>
      <c r="F1849" s="260">
        <f>_xll.xlShmInterpRateFwd($F$3&amp;T(CalculationTrigger2),C1849,,5,C1850)</f>
        <v>1.7897437507153936E-2</v>
      </c>
      <c r="G1849" s="268">
        <f t="shared" si="56"/>
        <v>0.68850827039664697</v>
      </c>
      <c r="H1849" s="275">
        <f t="shared" si="57"/>
        <v>3.0129950182598844</v>
      </c>
      <c r="I1849" s="250"/>
      <c r="J1849" s="251"/>
      <c r="K1849" s="251"/>
      <c r="L1849" s="251"/>
    </row>
    <row r="1850" spans="2:12" x14ac:dyDescent="0.2">
      <c r="B1850" s="112" t="s">
        <v>2</v>
      </c>
      <c r="C1850" s="113">
        <f>_xll.qlCalendarAdvance("TARGET",C1849,B1850,"mf")</f>
        <v>49424</v>
      </c>
      <c r="D1850" s="120">
        <f>_xll.xlShmInterpRateFwd($D$3&amp;T(CalculationTrigger2),C1850,,5,C1851)</f>
        <v>1.8260431167195265E-2</v>
      </c>
      <c r="E1850" s="260">
        <f>_xll.xlShmInterpRateFwd($E$3&amp;T(CalculationTrigger2),C1850,,5,C1851)</f>
        <v>1.819145579392472E-2</v>
      </c>
      <c r="F1850" s="260">
        <f>_xll.xlShmInterpRateFwd($F$3&amp;T(CalculationTrigger2),C1850,,5,C1851)</f>
        <v>1.7890340448347988E-2</v>
      </c>
      <c r="G1850" s="268">
        <f t="shared" si="56"/>
        <v>0.68975373270545315</v>
      </c>
      <c r="H1850" s="275">
        <f t="shared" si="57"/>
        <v>3.0111534557673152</v>
      </c>
      <c r="I1850" s="250"/>
      <c r="J1850" s="251"/>
      <c r="K1850" s="251"/>
      <c r="L1850" s="251"/>
    </row>
    <row r="1851" spans="2:12" x14ac:dyDescent="0.2">
      <c r="B1851" s="112" t="s">
        <v>2</v>
      </c>
      <c r="C1851" s="113">
        <f>_xll.qlCalendarAdvance("TARGET",C1850,B1851,"mf")</f>
        <v>49431</v>
      </c>
      <c r="D1851" s="120">
        <f>_xll.xlShmInterpRateFwd($D$3&amp;T(CalculationTrigger2),C1851,,5,C1852)</f>
        <v>1.8253189249848902E-2</v>
      </c>
      <c r="E1851" s="260">
        <f>_xll.xlShmInterpRateFwd($E$3&amp;T(CalculationTrigger2),C1851,,5,C1852)</f>
        <v>1.8184092968879954E-2</v>
      </c>
      <c r="F1851" s="260">
        <f>_xll.xlShmInterpRateFwd($F$3&amp;T(CalculationTrigger2),C1851,,5,C1852)</f>
        <v>1.7883137632029131E-2</v>
      </c>
      <c r="G1851" s="268">
        <f t="shared" si="56"/>
        <v>0.69096280968947155</v>
      </c>
      <c r="H1851" s="275">
        <f t="shared" si="57"/>
        <v>3.0095533685082358</v>
      </c>
      <c r="I1851" s="250"/>
      <c r="J1851" s="251"/>
      <c r="K1851" s="251"/>
      <c r="L1851" s="251"/>
    </row>
    <row r="1852" spans="2:12" x14ac:dyDescent="0.2">
      <c r="B1852" s="112" t="s">
        <v>2</v>
      </c>
      <c r="C1852" s="113">
        <f>_xll.qlCalendarAdvance("TARGET",C1851,B1852,"mf")</f>
        <v>49438</v>
      </c>
      <c r="D1852" s="120">
        <f>_xll.xlShmInterpRateFwd($D$3&amp;T(CalculationTrigger2),C1852,,5,C1853)</f>
        <v>1.8245861973687695E-2</v>
      </c>
      <c r="E1852" s="260">
        <f>_xll.xlShmInterpRateFwd($E$3&amp;T(CalculationTrigger2),C1852,,5,C1853)</f>
        <v>1.8176648439905026E-2</v>
      </c>
      <c r="F1852" s="260">
        <f>_xll.xlShmInterpRateFwd($F$3&amp;T(CalculationTrigger2),C1852,,5,C1853)</f>
        <v>1.7875828857604213E-2</v>
      </c>
      <c r="G1852" s="268">
        <f t="shared" si="56"/>
        <v>0.69213533782669368</v>
      </c>
      <c r="H1852" s="275">
        <f t="shared" si="57"/>
        <v>3.0081958230081254</v>
      </c>
      <c r="I1852" s="250"/>
      <c r="J1852" s="251"/>
      <c r="K1852" s="251"/>
      <c r="L1852" s="251"/>
    </row>
    <row r="1853" spans="2:12" x14ac:dyDescent="0.2">
      <c r="B1853" s="112" t="s">
        <v>2</v>
      </c>
      <c r="C1853" s="113">
        <f>_xll.qlCalendarAdvance("TARGET",C1852,B1853,"mf")</f>
        <v>49445</v>
      </c>
      <c r="D1853" s="120">
        <f>_xll.xlShmInterpRateFwd($D$3&amp;T(CalculationTrigger2),C1853,,5,C1854)</f>
        <v>1.8238449228448764E-2</v>
      </c>
      <c r="E1853" s="260">
        <f>_xll.xlShmInterpRateFwd($E$3&amp;T(CalculationTrigger2),C1853,,5,C1854)</f>
        <v>1.8169122113077581E-2</v>
      </c>
      <c r="F1853" s="260">
        <f>_xll.xlShmInterpRateFwd($F$3&amp;T(CalculationTrigger2),C1853,,5,C1854)</f>
        <v>1.7868413924464251E-2</v>
      </c>
      <c r="G1853" s="268">
        <f t="shared" si="56"/>
        <v>0.69327115371182324</v>
      </c>
      <c r="H1853" s="275">
        <f t="shared" si="57"/>
        <v>3.0070818861333004</v>
      </c>
      <c r="I1853" s="250"/>
      <c r="J1853" s="251"/>
      <c r="K1853" s="251"/>
      <c r="L1853" s="251"/>
    </row>
    <row r="1854" spans="2:12" x14ac:dyDescent="0.2">
      <c r="B1854" s="112" t="s">
        <v>2</v>
      </c>
      <c r="C1854" s="113">
        <f>_xll.qlCalendarAdvance("TARGET",C1853,B1854,"mf")</f>
        <v>49452</v>
      </c>
      <c r="D1854" s="120">
        <f>_xll.xlShmInterpRateFwd($D$3&amp;T(CalculationTrigger2),C1854,,5,C1855)</f>
        <v>1.8230950903841241E-2</v>
      </c>
      <c r="E1854" s="260">
        <f>_xll.xlShmInterpRateFwd($E$3&amp;T(CalculationTrigger2),C1854,,5,C1855)</f>
        <v>1.8161513894476143E-2</v>
      </c>
      <c r="F1854" s="260">
        <f>_xll.xlShmInterpRateFwd($F$3&amp;T(CalculationTrigger2),C1854,,5,C1855)</f>
        <v>1.786089263200755E-2</v>
      </c>
      <c r="G1854" s="268">
        <f t="shared" si="56"/>
        <v>0.69437009365097557</v>
      </c>
      <c r="H1854" s="275">
        <f t="shared" si="57"/>
        <v>3.0062126246859293</v>
      </c>
      <c r="I1854" s="250"/>
      <c r="J1854" s="251"/>
      <c r="K1854" s="251"/>
      <c r="L1854" s="251"/>
    </row>
    <row r="1855" spans="2:12" x14ac:dyDescent="0.2">
      <c r="B1855" s="112" t="s">
        <v>2</v>
      </c>
      <c r="C1855" s="113">
        <f>_xll.qlCalendarAdvance("TARGET",C1854,B1855,"mf")</f>
        <v>49459</v>
      </c>
      <c r="D1855" s="120">
        <f>_xll.xlShmInterpRateFwd($D$3&amp;T(CalculationTrigger2),C1855,,5,C1856)</f>
        <v>1.8223366889604173E-2</v>
      </c>
      <c r="E1855" s="260">
        <f>_xll.xlShmInterpRateFwd($E$3&amp;T(CalculationTrigger2),C1855,,5,C1856)</f>
        <v>1.8153823690127979E-2</v>
      </c>
      <c r="F1855" s="260">
        <f>_xll.xlShmInterpRateFwd($F$3&amp;T(CalculationTrigger2),C1855,,5,C1856)</f>
        <v>1.785326477963976E-2</v>
      </c>
      <c r="G1855" s="268">
        <f t="shared" si="56"/>
        <v>0.69543199476194273</v>
      </c>
      <c r="H1855" s="275">
        <f t="shared" si="57"/>
        <v>3.0055891048821892</v>
      </c>
      <c r="I1855" s="250"/>
      <c r="J1855" s="251"/>
      <c r="K1855" s="251"/>
      <c r="L1855" s="251"/>
    </row>
    <row r="1856" spans="2:12" x14ac:dyDescent="0.2">
      <c r="B1856" s="112" t="s">
        <v>2</v>
      </c>
      <c r="C1856" s="113">
        <f>_xll.qlCalendarAdvance("TARGET",C1855,B1856,"mf")</f>
        <v>49466</v>
      </c>
      <c r="D1856" s="120">
        <f>_xll.xlShmInterpRateFwd($D$3&amp;T(CalculationTrigger2),C1856,,5,C1857)</f>
        <v>1.8215697075442839E-2</v>
      </c>
      <c r="E1856" s="260">
        <f>_xll.xlShmInterpRateFwd($E$3&amp;T(CalculationTrigger2),C1856,,5,C1857)</f>
        <v>1.8146051406130764E-2</v>
      </c>
      <c r="F1856" s="260">
        <f>_xll.xlShmInterpRateFwd($F$3&amp;T(CalculationTrigger2),C1856,,5,C1857)</f>
        <v>1.7845530166756472E-2</v>
      </c>
      <c r="G1856" s="268">
        <f t="shared" si="56"/>
        <v>0.69645669312074632</v>
      </c>
      <c r="H1856" s="275">
        <f t="shared" si="57"/>
        <v>3.0052123937429274</v>
      </c>
      <c r="I1856" s="250"/>
      <c r="J1856" s="251"/>
      <c r="K1856" s="251"/>
      <c r="L1856" s="251"/>
    </row>
    <row r="1857" spans="2:12" x14ac:dyDescent="0.2">
      <c r="B1857" s="112" t="s">
        <v>2</v>
      </c>
      <c r="C1857" s="113">
        <f>_xll.qlCalendarAdvance("TARGET",C1856,B1857,"mf")</f>
        <v>49473</v>
      </c>
      <c r="D1857" s="120">
        <f>_xll.xlShmInterpRateFwd($D$3&amp;T(CalculationTrigger2),C1857,,5,C1858)</f>
        <v>1.8207941351086658E-2</v>
      </c>
      <c r="E1857" s="260">
        <f>_xll.xlShmInterpRateFwd($E$3&amp;T(CalculationTrigger2),C1857,,5,C1858)</f>
        <v>1.8138196948554078E-2</v>
      </c>
      <c r="F1857" s="260">
        <f>_xll.xlShmInterpRateFwd($F$3&amp;T(CalculationTrigger2),C1857,,5,C1858)</f>
        <v>1.7837688592772214E-2</v>
      </c>
      <c r="G1857" s="268">
        <f t="shared" si="56"/>
        <v>0.69744402532580241</v>
      </c>
      <c r="H1857" s="275">
        <f t="shared" si="57"/>
        <v>3.005083557818637</v>
      </c>
      <c r="I1857" s="250"/>
      <c r="J1857" s="251"/>
      <c r="K1857" s="251"/>
      <c r="L1857" s="251"/>
    </row>
    <row r="1858" spans="2:12" x14ac:dyDescent="0.2">
      <c r="B1858" s="112" t="s">
        <v>2</v>
      </c>
      <c r="C1858" s="113">
        <f>_xll.qlCalendarAdvance("TARGET",C1857,B1858,"mf")</f>
        <v>49480</v>
      </c>
      <c r="D1858" s="120">
        <f>_xll.xlShmInterpRateFwd($D$3&amp;T(CalculationTrigger2),C1858,,5,C1859)</f>
        <v>1.8200099606266028E-2</v>
      </c>
      <c r="E1858" s="260">
        <f>_xll.xlShmInterpRateFwd($E$3&amp;T(CalculationTrigger2),C1858,,5,C1859)</f>
        <v>1.8130260223456818E-2</v>
      </c>
      <c r="F1858" s="260">
        <f>_xll.xlShmInterpRateFwd($F$3&amp;T(CalculationTrigger2),C1858,,5,C1859)</f>
        <v>1.7829739857068296E-2</v>
      </c>
      <c r="G1858" s="268">
        <f t="shared" si="56"/>
        <v>0.69839382809210038</v>
      </c>
      <c r="H1858" s="275">
        <f t="shared" si="57"/>
        <v>3.0052036638852226</v>
      </c>
      <c r="I1858" s="250"/>
      <c r="J1858" s="251"/>
      <c r="K1858" s="251"/>
      <c r="L1858" s="251"/>
    </row>
    <row r="1859" spans="2:12" x14ac:dyDescent="0.2">
      <c r="B1859" s="112" t="s">
        <v>2</v>
      </c>
      <c r="C1859" s="113">
        <f>_xll.qlCalendarAdvance("TARGET",C1858,B1859,"mf")</f>
        <v>49487</v>
      </c>
      <c r="D1859" s="120">
        <f>_xll.xlShmInterpRateFwd($D$3&amp;T(CalculationTrigger2),C1859,,5,C1860)</f>
        <v>1.8192171730694949E-2</v>
      </c>
      <c r="E1859" s="260">
        <f>_xll.xlShmInterpRateFwd($E$3&amp;T(CalculationTrigger2),C1859,,5,C1860)</f>
        <v>1.8122241136904558E-2</v>
      </c>
      <c r="F1859" s="260">
        <f>_xll.xlShmInterpRateFwd($F$3&amp;T(CalculationTrigger2),C1859,,5,C1860)</f>
        <v>1.7821683759073947E-2</v>
      </c>
      <c r="G1859" s="268">
        <f t="shared" si="56"/>
        <v>0.69930593790391149</v>
      </c>
      <c r="H1859" s="275">
        <f t="shared" si="57"/>
        <v>3.0055737783061045</v>
      </c>
      <c r="I1859" s="250"/>
      <c r="J1859" s="251"/>
      <c r="K1859" s="251"/>
      <c r="L1859" s="251"/>
    </row>
    <row r="1860" spans="2:12" x14ac:dyDescent="0.2">
      <c r="B1860" s="112" t="s">
        <v>2</v>
      </c>
      <c r="C1860" s="113">
        <f>_xll.qlCalendarAdvance("TARGET",C1859,B1860,"mf")</f>
        <v>49494</v>
      </c>
      <c r="D1860" s="120">
        <f>_xll.xlShmInterpRateFwd($D$3&amp;T(CalculationTrigger2),C1860,,5,C1861)</f>
        <v>1.8184157614105793E-2</v>
      </c>
      <c r="E1860" s="260">
        <f>_xll.xlShmInterpRateFwd($E$3&amp;T(CalculationTrigger2),C1860,,5,C1861)</f>
        <v>1.8114139594981156E-2</v>
      </c>
      <c r="F1860" s="260">
        <f>_xll.xlShmInterpRateFwd($F$3&amp;T(CalculationTrigger2),C1860,,5,C1861)</f>
        <v>1.7813520098173628E-2</v>
      </c>
      <c r="G1860" s="268">
        <f t="shared" si="56"/>
        <v>0.70018019124637454</v>
      </c>
      <c r="H1860" s="275">
        <f t="shared" si="57"/>
        <v>3.0061949680752766</v>
      </c>
      <c r="I1860" s="250"/>
      <c r="J1860" s="251"/>
      <c r="K1860" s="251"/>
      <c r="L1860" s="251"/>
    </row>
    <row r="1861" spans="2:12" x14ac:dyDescent="0.2">
      <c r="B1861" s="112" t="s">
        <v>2</v>
      </c>
      <c r="C1861" s="113">
        <f>_xll.qlCalendarAdvance("TARGET",C1860,B1861,"mf")</f>
        <v>49501</v>
      </c>
      <c r="D1861" s="120">
        <f>_xll.xlShmInterpRateFwd($D$3&amp;T(CalculationTrigger2),C1861,,5,C1862)</f>
        <v>1.8176057146208745E-2</v>
      </c>
      <c r="E1861" s="260">
        <f>_xll.xlShmInterpRateFwd($E$3&amp;T(CalculationTrigger2),C1861,,5,C1862)</f>
        <v>1.8105955503736601E-2</v>
      </c>
      <c r="F1861" s="260">
        <f>_xll.xlShmInterpRateFwd($F$3&amp;T(CalculationTrigger2),C1861,,5,C1862)</f>
        <v>1.7805248673782335E-2</v>
      </c>
      <c r="G1861" s="268">
        <f t="shared" ref="G1861:G1924" si="58">(D1861-E1861)*10000</f>
        <v>0.70101642472144432</v>
      </c>
      <c r="H1861" s="275">
        <f t="shared" ref="H1861:H1924" si="59">(E1861-F1861)*10000</f>
        <v>3.007068299542663</v>
      </c>
      <c r="I1861" s="250"/>
      <c r="J1861" s="251"/>
      <c r="K1861" s="251"/>
      <c r="L1861" s="251"/>
    </row>
    <row r="1862" spans="2:12" x14ac:dyDescent="0.2">
      <c r="B1862" s="112" t="s">
        <v>2</v>
      </c>
      <c r="C1862" s="113">
        <f>_xll.qlCalendarAdvance("TARGET",C1861,B1862,"mf")</f>
        <v>49508</v>
      </c>
      <c r="D1862" s="120">
        <f>_xll.xlShmInterpRateFwd($D$3&amp;T(CalculationTrigger2),C1862,,5,C1863)</f>
        <v>1.816787021675554E-2</v>
      </c>
      <c r="E1862" s="260">
        <f>_xll.xlShmInterpRateFwd($E$3&amp;T(CalculationTrigger2),C1862,,5,C1863)</f>
        <v>1.8097688769262335E-2</v>
      </c>
      <c r="F1862" s="260">
        <f>_xll.xlShmInterpRateFwd($F$3&amp;T(CalculationTrigger2),C1862,,5,C1863)</f>
        <v>1.7796869285299281E-2</v>
      </c>
      <c r="G1862" s="268">
        <f t="shared" si="58"/>
        <v>0.70181447493204707</v>
      </c>
      <c r="H1862" s="275">
        <f t="shared" si="59"/>
        <v>3.0081948396305442</v>
      </c>
      <c r="I1862" s="250"/>
      <c r="J1862" s="251"/>
      <c r="K1862" s="251"/>
      <c r="L1862" s="251"/>
    </row>
    <row r="1863" spans="2:12" x14ac:dyDescent="0.2">
      <c r="B1863" s="112" t="s">
        <v>2</v>
      </c>
      <c r="C1863" s="113">
        <f>_xll.qlCalendarAdvance("TARGET",C1862,B1863,"mf")</f>
        <v>49515</v>
      </c>
      <c r="D1863" s="120">
        <f>_xll.xlShmInterpRateFwd($D$3&amp;T(CalculationTrigger2),C1863,,5,C1864)</f>
        <v>1.8159596715446768E-2</v>
      </c>
      <c r="E1863" s="260">
        <f>_xll.xlShmInterpRateFwd($E$3&amp;T(CalculationTrigger2),C1863,,5,C1864)</f>
        <v>1.8089339297615956E-2</v>
      </c>
      <c r="F1863" s="260">
        <f>_xll.xlShmInterpRateFwd($F$3&amp;T(CalculationTrigger2),C1863,,5,C1864)</f>
        <v>1.7788381732148445E-2</v>
      </c>
      <c r="G1863" s="268">
        <f t="shared" si="58"/>
        <v>0.70257417830812274</v>
      </c>
      <c r="H1863" s="275">
        <f t="shared" si="59"/>
        <v>3.009575654675106</v>
      </c>
      <c r="I1863" s="250"/>
      <c r="J1863" s="251"/>
      <c r="K1863" s="251"/>
      <c r="L1863" s="251"/>
    </row>
    <row r="1864" spans="2:12" x14ac:dyDescent="0.2">
      <c r="B1864" s="112" t="s">
        <v>2</v>
      </c>
      <c r="C1864" s="113">
        <f>_xll.qlCalendarAdvance("TARGET",C1863,B1864,"mf")</f>
        <v>49522</v>
      </c>
      <c r="D1864" s="120">
        <f>_xll.xlShmInterpRateFwd($D$3&amp;T(CalculationTrigger2),C1864,,5,C1865)</f>
        <v>1.8151236532018784E-2</v>
      </c>
      <c r="E1864" s="260">
        <f>_xll.xlShmInterpRateFwd($E$3&amp;T(CalculationTrigger2),C1864,,5,C1865)</f>
        <v>1.8080906994873334E-2</v>
      </c>
      <c r="F1864" s="260">
        <f>_xll.xlShmInterpRateFwd($F$3&amp;T(CalculationTrigger2),C1864,,5,C1865)</f>
        <v>1.7779785813709065E-2</v>
      </c>
      <c r="G1864" s="268">
        <f t="shared" si="58"/>
        <v>0.7032953714545056</v>
      </c>
      <c r="H1864" s="275">
        <f t="shared" si="59"/>
        <v>3.0112118116426903</v>
      </c>
      <c r="I1864" s="250"/>
      <c r="J1864" s="251"/>
      <c r="K1864" s="251"/>
      <c r="L1864" s="251"/>
    </row>
    <row r="1865" spans="2:12" x14ac:dyDescent="0.2">
      <c r="B1865" s="112" t="s">
        <v>2</v>
      </c>
      <c r="C1865" s="113">
        <f>_xll.qlCalendarAdvance("TARGET",C1864,B1865,"mf")</f>
        <v>49529</v>
      </c>
      <c r="D1865" s="120">
        <f>_xll.xlShmInterpRateFwd($D$3&amp;T(CalculationTrigger2),C1865,,5,C1866)</f>
        <v>1.8142789556203149E-2</v>
      </c>
      <c r="E1865" s="260">
        <f>_xll.xlShmInterpRateFwd($E$3&amp;T(CalculationTrigger2),C1865,,5,C1866)</f>
        <v>1.8072391767105466E-2</v>
      </c>
      <c r="F1865" s="260">
        <f>_xll.xlShmInterpRateFwd($F$3&amp;T(CalculationTrigger2),C1865,,5,C1866)</f>
        <v>1.7771081329414136E-2</v>
      </c>
      <c r="G1865" s="268">
        <f t="shared" si="58"/>
        <v>0.7039778909768285</v>
      </c>
      <c r="H1865" s="275">
        <f t="shared" si="59"/>
        <v>3.0131043769133017</v>
      </c>
      <c r="I1865" s="250"/>
      <c r="J1865" s="251"/>
      <c r="K1865" s="251"/>
      <c r="L1865" s="251"/>
    </row>
    <row r="1866" spans="2:12" x14ac:dyDescent="0.2">
      <c r="B1866" s="112" t="s">
        <v>2</v>
      </c>
      <c r="C1866" s="113">
        <f>_xll.qlCalendarAdvance("TARGET",C1865,B1866,"mf")</f>
        <v>49536</v>
      </c>
      <c r="D1866" s="120">
        <f>_xll.xlShmInterpRateFwd($D$3&amp;T(CalculationTrigger2),C1866,,5,C1867)</f>
        <v>1.8134255677726648E-2</v>
      </c>
      <c r="E1866" s="260">
        <f>_xll.xlShmInterpRateFwd($E$3&amp;T(CalculationTrigger2),C1866,,5,C1867)</f>
        <v>1.8063793520384258E-2</v>
      </c>
      <c r="F1866" s="260">
        <f>_xll.xlShmInterpRateFwd($F$3&amp;T(CalculationTrigger2),C1866,,5,C1867)</f>
        <v>1.776226807865772E-2</v>
      </c>
      <c r="G1866" s="268">
        <f t="shared" si="58"/>
        <v>0.7046215734238942</v>
      </c>
      <c r="H1866" s="275">
        <f t="shared" si="59"/>
        <v>3.015254417265377</v>
      </c>
      <c r="I1866" s="250"/>
      <c r="J1866" s="251"/>
      <c r="K1866" s="251"/>
      <c r="L1866" s="251"/>
    </row>
    <row r="1867" spans="2:12" x14ac:dyDescent="0.2">
      <c r="B1867" s="112" t="s">
        <v>2</v>
      </c>
      <c r="C1867" s="113">
        <f>_xll.qlCalendarAdvance("TARGET",C1866,B1867,"mf")</f>
        <v>49543</v>
      </c>
      <c r="D1867" s="120">
        <f>_xll.xlShmInterpRateFwd($D$3&amp;T(CalculationTrigger2),C1867,,5,C1868)</f>
        <v>1.8125634786305484E-2</v>
      </c>
      <c r="E1867" s="260">
        <f>_xll.xlShmInterpRateFwd($E$3&amp;T(CalculationTrigger2),C1867,,5,C1868)</f>
        <v>1.8055112160782535E-2</v>
      </c>
      <c r="F1867" s="260">
        <f>_xll.xlShmInterpRateFwd($F$3&amp;T(CalculationTrigger2),C1867,,5,C1868)</f>
        <v>1.7753345860876058E-2</v>
      </c>
      <c r="G1867" s="268">
        <f t="shared" si="58"/>
        <v>0.70522625522949356</v>
      </c>
      <c r="H1867" s="275">
        <f t="shared" si="59"/>
        <v>3.0176629990647656</v>
      </c>
      <c r="I1867" s="250"/>
      <c r="J1867" s="251"/>
      <c r="K1867" s="251"/>
      <c r="L1867" s="251"/>
    </row>
    <row r="1868" spans="2:12" x14ac:dyDescent="0.2">
      <c r="B1868" s="112" t="s">
        <v>2</v>
      </c>
      <c r="C1868" s="113">
        <f>_xll.qlCalendarAdvance("TARGET",C1867,B1868,"mf")</f>
        <v>49550</v>
      </c>
      <c r="D1868" s="120">
        <f>_xll.xlShmInterpRateFwd($D$3&amp;T(CalculationTrigger2),C1868,,5,C1869)</f>
        <v>1.8116926771680052E-2</v>
      </c>
      <c r="E1868" s="260">
        <f>_xll.xlShmInterpRateFwd($E$3&amp;T(CalculationTrigger2),C1868,,5,C1869)</f>
        <v>1.8046347594368246E-2</v>
      </c>
      <c r="F1868" s="260">
        <f>_xll.xlShmInterpRateFwd($F$3&amp;T(CalculationTrigger2),C1868,,5,C1869)</f>
        <v>1.7744314475431726E-2</v>
      </c>
      <c r="G1868" s="268">
        <f t="shared" si="58"/>
        <v>0.70579177311805297</v>
      </c>
      <c r="H1868" s="275">
        <f t="shared" si="59"/>
        <v>3.0203311893652049</v>
      </c>
      <c r="I1868" s="250"/>
      <c r="J1868" s="251"/>
      <c r="K1868" s="251"/>
      <c r="L1868" s="251"/>
    </row>
    <row r="1869" spans="2:12" x14ac:dyDescent="0.2">
      <c r="B1869" s="112" t="s">
        <v>2</v>
      </c>
      <c r="C1869" s="113">
        <f>_xll.qlCalendarAdvance("TARGET",C1868,B1869,"mf")</f>
        <v>49557</v>
      </c>
      <c r="D1869" s="120">
        <f>_xll.xlShmInterpRateFwd($D$3&amp;T(CalculationTrigger2),C1869,,5,C1870)</f>
        <v>1.8108131523580179E-2</v>
      </c>
      <c r="E1869" s="260">
        <f>_xll.xlShmInterpRateFwd($E$3&amp;T(CalculationTrigger2),C1869,,5,C1870)</f>
        <v>1.8037499727233432E-2</v>
      </c>
      <c r="F1869" s="260">
        <f>_xll.xlShmInterpRateFwd($F$3&amp;T(CalculationTrigger2),C1869,,5,C1870)</f>
        <v>1.7735173721781638E-2</v>
      </c>
      <c r="G1869" s="268">
        <f t="shared" si="58"/>
        <v>0.70631796346747044</v>
      </c>
      <c r="H1869" s="275">
        <f t="shared" si="59"/>
        <v>3.0232600545179387</v>
      </c>
      <c r="I1869" s="250"/>
      <c r="J1869" s="251"/>
      <c r="K1869" s="251"/>
      <c r="L1869" s="251"/>
    </row>
    <row r="1870" spans="2:12" x14ac:dyDescent="0.2">
      <c r="B1870" s="112" t="s">
        <v>2</v>
      </c>
      <c r="C1870" s="113">
        <f>_xll.qlCalendarAdvance("TARGET",C1869,B1870,"mf")</f>
        <v>49564</v>
      </c>
      <c r="D1870" s="120">
        <f>_xll.xlShmInterpRateFwd($D$3&amp;T(CalculationTrigger2),C1870,,5,C1871)</f>
        <v>1.8099248931730927E-2</v>
      </c>
      <c r="E1870" s="260">
        <f>_xll.xlShmInterpRateFwd($E$3&amp;T(CalculationTrigger2),C1870,,5,C1871)</f>
        <v>1.8028568465430515E-2</v>
      </c>
      <c r="F1870" s="260">
        <f>_xll.xlShmInterpRateFwd($F$3&amp;T(CalculationTrigger2),C1870,,5,C1871)</f>
        <v>1.7725923399314832E-2</v>
      </c>
      <c r="G1870" s="268">
        <f t="shared" si="58"/>
        <v>0.70680466300411526</v>
      </c>
      <c r="H1870" s="275">
        <f t="shared" si="59"/>
        <v>3.0264506611568307</v>
      </c>
      <c r="I1870" s="250"/>
      <c r="J1870" s="251"/>
      <c r="K1870" s="251"/>
      <c r="L1870" s="251"/>
    </row>
    <row r="1871" spans="2:12" x14ac:dyDescent="0.2">
      <c r="B1871" s="112" t="s">
        <v>2</v>
      </c>
      <c r="C1871" s="113">
        <f>_xll.qlCalendarAdvance("TARGET",C1870,B1871,"mf")</f>
        <v>49571</v>
      </c>
      <c r="D1871" s="120">
        <f>_xll.xlShmInterpRateFwd($D$3&amp;T(CalculationTrigger2),C1871,,5,C1872)</f>
        <v>1.8090278885852584E-2</v>
      </c>
      <c r="E1871" s="260">
        <f>_xll.xlShmInterpRateFwd($E$3&amp;T(CalculationTrigger2),C1871,,5,C1872)</f>
        <v>1.8019553715047595E-2</v>
      </c>
      <c r="F1871" s="260">
        <f>_xll.xlShmInterpRateFwd($F$3&amp;T(CalculationTrigger2),C1871,,5,C1872)</f>
        <v>1.771656330745679E-2</v>
      </c>
      <c r="G1871" s="268">
        <f t="shared" si="58"/>
        <v>0.70725170804988857</v>
      </c>
      <c r="H1871" s="275">
        <f t="shared" si="59"/>
        <v>3.0299040759080436</v>
      </c>
      <c r="I1871" s="250"/>
      <c r="J1871" s="251"/>
      <c r="K1871" s="251"/>
      <c r="L1871" s="251"/>
    </row>
    <row r="1872" spans="2:12" x14ac:dyDescent="0.2">
      <c r="B1872" s="112" t="s">
        <v>2</v>
      </c>
      <c r="C1872" s="113">
        <f>_xll.qlCalendarAdvance("TARGET",C1871,B1872,"mf")</f>
        <v>49578</v>
      </c>
      <c r="D1872" s="120">
        <f>_xll.xlShmInterpRateFwd($D$3&amp;T(CalculationTrigger2),C1872,,5,C1873)</f>
        <v>1.8081221275695447E-2</v>
      </c>
      <c r="E1872" s="260">
        <f>_xll.xlShmInterpRateFwd($E$3&amp;T(CalculationTrigger2),C1872,,5,C1873)</f>
        <v>1.8010455382156329E-2</v>
      </c>
      <c r="F1872" s="260">
        <f>_xll.xlShmInterpRateFwd($F$3&amp;T(CalculationTrigger2),C1872,,5,C1873)</f>
        <v>1.7707093245605682E-2</v>
      </c>
      <c r="G1872" s="268">
        <f t="shared" si="58"/>
        <v>0.70765893539118108</v>
      </c>
      <c r="H1872" s="275">
        <f t="shared" si="59"/>
        <v>3.0336213655064723</v>
      </c>
      <c r="I1872" s="250"/>
      <c r="J1872" s="251"/>
      <c r="K1872" s="251"/>
      <c r="L1872" s="251"/>
    </row>
    <row r="1873" spans="2:12" x14ac:dyDescent="0.2">
      <c r="B1873" s="112" t="s">
        <v>2</v>
      </c>
      <c r="C1873" s="113">
        <f>_xll.qlCalendarAdvance("TARGET",C1872,B1873,"mf")</f>
        <v>49585</v>
      </c>
      <c r="D1873" s="120">
        <f>_xll.xlShmInterpRateFwd($D$3&amp;T(CalculationTrigger2),C1873,,5,C1874)</f>
        <v>1.8072075990981862E-2</v>
      </c>
      <c r="E1873" s="260">
        <f>_xll.xlShmInterpRateFwd($E$3&amp;T(CalculationTrigger2),C1873,,5,C1874)</f>
        <v>1.8001273372823517E-2</v>
      </c>
      <c r="F1873" s="260">
        <f>_xll.xlShmInterpRateFwd($F$3&amp;T(CalculationTrigger2),C1873,,5,C1874)</f>
        <v>1.7697513013201917E-2</v>
      </c>
      <c r="G1873" s="268">
        <f t="shared" si="58"/>
        <v>0.70802618158345709</v>
      </c>
      <c r="H1873" s="275">
        <f t="shared" si="59"/>
        <v>3.037603596216</v>
      </c>
      <c r="I1873" s="250"/>
      <c r="J1873" s="251"/>
      <c r="K1873" s="251"/>
      <c r="L1873" s="251"/>
    </row>
    <row r="1874" spans="2:12" x14ac:dyDescent="0.2">
      <c r="B1874" s="112" t="s">
        <v>2</v>
      </c>
      <c r="C1874" s="113">
        <f>_xll.qlCalendarAdvance("TARGET",C1873,B1874,"mf")</f>
        <v>49592</v>
      </c>
      <c r="D1874" s="120">
        <f>_xll.xlShmInterpRateFwd($D$3&amp;T(CalculationTrigger2),C1874,,5,C1875)</f>
        <v>1.806284292144103E-2</v>
      </c>
      <c r="E1874" s="260">
        <f>_xll.xlShmInterpRateFwd($E$3&amp;T(CalculationTrigger2),C1874,,5,C1875)</f>
        <v>1.7992007593140059E-2</v>
      </c>
      <c r="F1874" s="260">
        <f>_xll.xlShmInterpRateFwd($F$3&amp;T(CalculationTrigger2),C1874,,5,C1875)</f>
        <v>1.7687822409647048E-2</v>
      </c>
      <c r="G1874" s="268">
        <f t="shared" si="58"/>
        <v>0.70835328300971478</v>
      </c>
      <c r="H1874" s="275">
        <f t="shared" si="59"/>
        <v>3.0418518349301094</v>
      </c>
      <c r="I1874" s="250"/>
      <c r="J1874" s="251"/>
      <c r="K1874" s="251"/>
      <c r="L1874" s="251"/>
    </row>
    <row r="1875" spans="2:12" x14ac:dyDescent="0.2">
      <c r="B1875" s="112" t="s">
        <v>2</v>
      </c>
      <c r="C1875" s="113">
        <f>_xll.qlCalendarAdvance("TARGET",C1874,B1875,"mf")</f>
        <v>49599</v>
      </c>
      <c r="D1875" s="120">
        <f>_xll.xlShmInterpRateFwd($D$3&amp;T(CalculationTrigger2),C1875,,5,C1876)</f>
        <v>1.8053521956808972E-2</v>
      </c>
      <c r="E1875" s="260">
        <f>_xll.xlShmInterpRateFwd($E$3&amp;T(CalculationTrigger2),C1875,,5,C1876)</f>
        <v>1.7982657949168847E-2</v>
      </c>
      <c r="F1875" s="260">
        <f>_xll.xlShmInterpRateFwd($F$3&amp;T(CalculationTrigger2),C1875,,5,C1876)</f>
        <v>1.7678021234338526E-2</v>
      </c>
      <c r="G1875" s="268">
        <f t="shared" si="58"/>
        <v>0.70864007640124993</v>
      </c>
      <c r="H1875" s="275">
        <f t="shared" si="59"/>
        <v>3.0463671483032044</v>
      </c>
      <c r="I1875" s="250"/>
      <c r="J1875" s="251"/>
      <c r="K1875" s="251"/>
      <c r="L1875" s="251"/>
    </row>
    <row r="1876" spans="2:12" x14ac:dyDescent="0.2">
      <c r="B1876" s="112" t="s">
        <v>2</v>
      </c>
      <c r="C1876" s="113">
        <f>_xll.qlCalendarAdvance("TARGET",C1875,B1876,"mf")</f>
        <v>49606</v>
      </c>
      <c r="D1876" s="120">
        <f>_xll.xlShmInterpRateFwd($D$3&amp;T(CalculationTrigger2),C1876,,5,C1877)</f>
        <v>1.8044112986811162E-2</v>
      </c>
      <c r="E1876" s="260">
        <f>_xll.xlShmInterpRateFwd($E$3&amp;T(CalculationTrigger2),C1876,,5,C1877)</f>
        <v>1.7973224346996868E-2</v>
      </c>
      <c r="F1876" s="260">
        <f>_xll.xlShmInterpRateFwd($F$3&amp;T(CalculationTrigger2),C1876,,5,C1877)</f>
        <v>1.7668109286733447E-2</v>
      </c>
      <c r="G1876" s="268">
        <f t="shared" si="58"/>
        <v>0.70888639814293408</v>
      </c>
      <c r="H1876" s="275">
        <f t="shared" si="59"/>
        <v>3.051150602634209</v>
      </c>
      <c r="I1876" s="250"/>
      <c r="J1876" s="251"/>
      <c r="K1876" s="251"/>
      <c r="L1876" s="251"/>
    </row>
    <row r="1877" spans="2:12" x14ac:dyDescent="0.2">
      <c r="B1877" s="112" t="s">
        <v>2</v>
      </c>
      <c r="C1877" s="113">
        <f>_xll.qlCalendarAdvance("TARGET",C1876,B1877,"mf")</f>
        <v>49613</v>
      </c>
      <c r="D1877" s="120">
        <f>_xll.xlShmInterpRateFwd($D$3&amp;T(CalculationTrigger2),C1877,,5,C1878)</f>
        <v>1.8034615901191528E-2</v>
      </c>
      <c r="E1877" s="260">
        <f>_xll.xlShmInterpRateFwd($E$3&amp;T(CalculationTrigger2),C1877,,5,C1878)</f>
        <v>1.7963706692700483E-2</v>
      </c>
      <c r="F1877" s="260">
        <f>_xll.xlShmInterpRateFwd($F$3&amp;T(CalculationTrigger2),C1877,,5,C1878)</f>
        <v>1.7658086366215294E-2</v>
      </c>
      <c r="G1877" s="268">
        <f t="shared" si="58"/>
        <v>0.70909208491044817</v>
      </c>
      <c r="H1877" s="275">
        <f t="shared" si="59"/>
        <v>3.0562032648518906</v>
      </c>
      <c r="I1877" s="250"/>
      <c r="J1877" s="251"/>
      <c r="K1877" s="251"/>
      <c r="L1877" s="251"/>
    </row>
    <row r="1878" spans="2:12" x14ac:dyDescent="0.2">
      <c r="B1878" s="112" t="s">
        <v>2</v>
      </c>
      <c r="C1878" s="113">
        <f>_xll.qlCalendarAdvance("TARGET",C1877,B1878,"mf")</f>
        <v>49620</v>
      </c>
      <c r="D1878" s="120">
        <f>_xll.xlShmInterpRateFwd($D$3&amp;T(CalculationTrigger2),C1878,,5,C1879)</f>
        <v>1.8025030589666056E-2</v>
      </c>
      <c r="E1878" s="260">
        <f>_xll.xlShmInterpRateFwd($E$3&amp;T(CalculationTrigger2),C1878,,5,C1879)</f>
        <v>1.7954104892356996E-2</v>
      </c>
      <c r="F1878" s="260">
        <f>_xll.xlShmInterpRateFwd($F$3&amp;T(CalculationTrigger2),C1878,,5,C1879)</f>
        <v>1.7647952272227221E-2</v>
      </c>
      <c r="G1878" s="268">
        <f t="shared" si="58"/>
        <v>0.70925697309060642</v>
      </c>
      <c r="H1878" s="275">
        <f t="shared" si="59"/>
        <v>3.0615262012977444</v>
      </c>
      <c r="I1878" s="250"/>
      <c r="J1878" s="251"/>
      <c r="K1878" s="251"/>
      <c r="L1878" s="251"/>
    </row>
    <row r="1879" spans="2:12" x14ac:dyDescent="0.2">
      <c r="B1879" s="112" t="s">
        <v>2</v>
      </c>
      <c r="C1879" s="113">
        <f>_xll.qlCalendarAdvance("TARGET",C1878,B1879,"mf")</f>
        <v>49627</v>
      </c>
      <c r="D1879" s="120">
        <f>_xll.xlShmInterpRateFwd($D$3&amp;T(CalculationTrigger2),C1879,,5,C1880)</f>
        <v>1.801535694199816E-2</v>
      </c>
      <c r="E1879" s="260">
        <f>_xll.xlShmInterpRateFwd($E$3&amp;T(CalculationTrigger2),C1879,,5,C1880)</f>
        <v>1.7944418852027289E-2</v>
      </c>
      <c r="F1879" s="260">
        <f>_xll.xlShmInterpRateFwd($F$3&amp;T(CalculationTrigger2),C1879,,5,C1880)</f>
        <v>1.7637706804173561E-2</v>
      </c>
      <c r="G1879" s="268">
        <f t="shared" si="58"/>
        <v>0.70938089970870588</v>
      </c>
      <c r="H1879" s="275">
        <f t="shared" si="59"/>
        <v>3.0671204785372859</v>
      </c>
      <c r="I1879" s="250"/>
      <c r="J1879" s="251"/>
      <c r="K1879" s="251"/>
      <c r="L1879" s="251"/>
    </row>
    <row r="1880" spans="2:12" x14ac:dyDescent="0.2">
      <c r="B1880" s="112" t="s">
        <v>2</v>
      </c>
      <c r="C1880" s="113">
        <f>_xll.qlCalendarAdvance("TARGET",C1879,B1880,"mf")</f>
        <v>49634</v>
      </c>
      <c r="D1880" s="120">
        <f>_xll.xlShmInterpRateFwd($D$3&amp;T(CalculationTrigger2),C1880,,5,C1881)</f>
        <v>1.8005594847905947E-2</v>
      </c>
      <c r="E1880" s="260">
        <f>_xll.xlShmInterpRateFwd($E$3&amp;T(CalculationTrigger2),C1880,,5,C1881)</f>
        <v>1.7934648477819538E-2</v>
      </c>
      <c r="F1880" s="260">
        <f>_xll.xlShmInterpRateFwd($F$3&amp;T(CalculationTrigger2),C1880,,5,C1881)</f>
        <v>1.762734976148355E-2</v>
      </c>
      <c r="G1880" s="268">
        <f t="shared" si="58"/>
        <v>0.7094637008640825</v>
      </c>
      <c r="H1880" s="275">
        <f t="shared" si="59"/>
        <v>3.0729871633598806</v>
      </c>
      <c r="I1880" s="250"/>
      <c r="J1880" s="251"/>
      <c r="K1880" s="251"/>
      <c r="L1880" s="251"/>
    </row>
    <row r="1881" spans="2:12" x14ac:dyDescent="0.2">
      <c r="B1881" s="112" t="s">
        <v>2</v>
      </c>
      <c r="C1881" s="113">
        <f>_xll.qlCalendarAdvance("TARGET",C1880,B1881,"mf")</f>
        <v>49641</v>
      </c>
      <c r="D1881" s="120">
        <f>_xll.xlShmInterpRateFwd($D$3&amp;T(CalculationTrigger2),C1881,,5,C1882)</f>
        <v>1.7995744197108608E-2</v>
      </c>
      <c r="E1881" s="260">
        <f>_xll.xlShmInterpRateFwd($E$3&amp;T(CalculationTrigger2),C1881,,5,C1882)</f>
        <v>1.7924793675790748E-2</v>
      </c>
      <c r="F1881" s="260">
        <f>_xll.xlShmInterpRateFwd($F$3&amp;T(CalculationTrigger2),C1881,,5,C1882)</f>
        <v>1.7616880943570806E-2</v>
      </c>
      <c r="G1881" s="268">
        <f t="shared" si="58"/>
        <v>0.70950521317860593</v>
      </c>
      <c r="H1881" s="275">
        <f t="shared" si="59"/>
        <v>3.079127322199414</v>
      </c>
      <c r="I1881" s="250"/>
      <c r="J1881" s="251"/>
      <c r="K1881" s="251"/>
      <c r="L1881" s="251"/>
    </row>
    <row r="1882" spans="2:12" x14ac:dyDescent="0.2">
      <c r="B1882" s="112" t="s">
        <v>2</v>
      </c>
      <c r="C1882" s="113">
        <f>_xll.qlCalendarAdvance("TARGET",C1881,B1882,"mf")</f>
        <v>49648</v>
      </c>
      <c r="D1882" s="120">
        <f>_xll.xlShmInterpRateFwd($D$3&amp;T(CalculationTrigger2),C1882,,5,C1883)</f>
        <v>1.7985804879372732E-2</v>
      </c>
      <c r="E1882" s="260">
        <f>_xll.xlShmInterpRateFwd($E$3&amp;T(CalculationTrigger2),C1882,,5,C1883)</f>
        <v>1.7914854352033632E-2</v>
      </c>
      <c r="F1882" s="260">
        <f>_xll.xlShmInterpRateFwd($F$3&amp;T(CalculationTrigger2),C1882,,5,C1883)</f>
        <v>1.7606300149873865E-2</v>
      </c>
      <c r="G1882" s="268">
        <f t="shared" si="58"/>
        <v>0.70950527339099656</v>
      </c>
      <c r="H1882" s="275">
        <f t="shared" si="59"/>
        <v>3.0855420215976719</v>
      </c>
      <c r="I1882" s="250"/>
      <c r="J1882" s="251"/>
      <c r="K1882" s="251"/>
      <c r="L1882" s="251"/>
    </row>
    <row r="1883" spans="2:12" x14ac:dyDescent="0.2">
      <c r="B1883" s="112" t="s">
        <v>2</v>
      </c>
      <c r="C1883" s="113">
        <f>_xll.qlCalendarAdvance("TARGET",C1882,B1883,"mf")</f>
        <v>49655</v>
      </c>
      <c r="D1883" s="120">
        <f>_xll.xlShmInterpRateFwd($D$3&amp;T(CalculationTrigger2),C1883,,5,C1884)</f>
        <v>1.7975776784413849E-2</v>
      </c>
      <c r="E1883" s="260">
        <f>_xll.xlShmInterpRateFwd($E$3&amp;T(CalculationTrigger2),C1883,,5,C1884)</f>
        <v>1.7904830412624501E-2</v>
      </c>
      <c r="F1883" s="260">
        <f>_xll.xlShmInterpRateFwd($F$3&amp;T(CalculationTrigger2),C1883,,5,C1884)</f>
        <v>1.7595607179809868E-2</v>
      </c>
      <c r="G1883" s="268">
        <f t="shared" si="58"/>
        <v>0.70946371789348128</v>
      </c>
      <c r="H1883" s="275">
        <f t="shared" si="59"/>
        <v>3.0922323281463298</v>
      </c>
      <c r="I1883" s="250"/>
      <c r="J1883" s="251"/>
      <c r="K1883" s="251"/>
      <c r="L1883" s="251"/>
    </row>
    <row r="1884" spans="2:12" x14ac:dyDescent="0.2">
      <c r="B1884" s="112" t="s">
        <v>2</v>
      </c>
      <c r="C1884" s="113">
        <f>_xll.qlCalendarAdvance("TARGET",C1883,B1884,"mf")</f>
        <v>49662</v>
      </c>
      <c r="D1884" s="120">
        <f>_xll.xlShmInterpRateFwd($D$3&amp;T(CalculationTrigger2),C1884,,5,C1885)</f>
        <v>1.7965374685281942E-2</v>
      </c>
      <c r="E1884" s="260">
        <f>_xll.xlShmInterpRateFwd($E$3&amp;T(CalculationTrigger2),C1884,,5,C1885)</f>
        <v>1.789443397196613E-2</v>
      </c>
      <c r="F1884" s="260">
        <f>_xll.xlShmInterpRateFwd($F$3&amp;T(CalculationTrigger2),C1884,,5,C1885)</f>
        <v>1.7584447798677422E-2</v>
      </c>
      <c r="G1884" s="268">
        <f t="shared" si="58"/>
        <v>0.70940713315811177</v>
      </c>
      <c r="H1884" s="275">
        <f t="shared" si="59"/>
        <v>3.0998617328870797</v>
      </c>
      <c r="I1884" s="250"/>
      <c r="J1884" s="251"/>
      <c r="K1884" s="251"/>
      <c r="L1884" s="251"/>
    </row>
    <row r="1885" spans="2:12" x14ac:dyDescent="0.2">
      <c r="B1885" s="112" t="s">
        <v>2</v>
      </c>
      <c r="C1885" s="113">
        <f>_xll.qlCalendarAdvance("TARGET",C1884,B1885,"mf")</f>
        <v>49670</v>
      </c>
      <c r="D1885" s="120">
        <f>_xll.xlShmInterpRateFwd($D$3&amp;T(CalculationTrigger2),C1885,,5,C1886)</f>
        <v>1.7953988553076301E-2</v>
      </c>
      <c r="E1885" s="260">
        <f>_xll.xlShmInterpRateFwd($E$3&amp;T(CalculationTrigger2),C1885,,5,C1886)</f>
        <v>1.788306517546856E-2</v>
      </c>
      <c r="F1885" s="260">
        <f>_xll.xlShmInterpRateFwd($F$3&amp;T(CalculationTrigger2),C1885,,5,C1886)</f>
        <v>1.7572315003054027E-2</v>
      </c>
      <c r="G1885" s="268">
        <f t="shared" si="58"/>
        <v>0.70923377607740723</v>
      </c>
      <c r="H1885" s="275">
        <f t="shared" si="59"/>
        <v>3.1075017241453256</v>
      </c>
      <c r="I1885" s="250"/>
      <c r="J1885" s="251"/>
      <c r="K1885" s="251"/>
      <c r="L1885" s="251"/>
    </row>
    <row r="1886" spans="2:12" x14ac:dyDescent="0.2">
      <c r="B1886" s="112" t="s">
        <v>2</v>
      </c>
      <c r="C1886" s="113">
        <f>_xll.qlCalendarAdvance("TARGET",C1885,B1886,"mf")</f>
        <v>49677</v>
      </c>
      <c r="D1886" s="120">
        <f>_xll.xlShmInterpRateFwd($D$3&amp;T(CalculationTrigger2),C1886,,5,C1887)</f>
        <v>1.7943680726170877E-2</v>
      </c>
      <c r="E1886" s="260">
        <f>_xll.xlShmInterpRateFwd($E$3&amp;T(CalculationTrigger2),C1886,,5,C1887)</f>
        <v>1.7872774689707507E-2</v>
      </c>
      <c r="F1886" s="260">
        <f>_xll.xlShmInterpRateFwd($F$3&amp;T(CalculationTrigger2),C1886,,5,C1887)</f>
        <v>1.7561268172899918E-2</v>
      </c>
      <c r="G1886" s="268">
        <f t="shared" si="58"/>
        <v>0.70906036463369571</v>
      </c>
      <c r="H1886" s="275">
        <f t="shared" si="59"/>
        <v>3.1150651680758936</v>
      </c>
      <c r="I1886" s="250"/>
      <c r="J1886" s="251"/>
      <c r="K1886" s="251"/>
      <c r="L1886" s="251"/>
    </row>
    <row r="1887" spans="2:12" x14ac:dyDescent="0.2">
      <c r="B1887" s="112" t="s">
        <v>2</v>
      </c>
      <c r="C1887" s="113">
        <f>_xll.qlCalendarAdvance("TARGET",C1886,B1887,"mf")</f>
        <v>49684</v>
      </c>
      <c r="D1887" s="120">
        <f>_xll.xlShmInterpRateFwd($D$3&amp;T(CalculationTrigger2),C1887,,5,C1888)</f>
        <v>1.7933283665254651E-2</v>
      </c>
      <c r="E1887" s="260">
        <f>_xll.xlShmInterpRateFwd($E$3&amp;T(CalculationTrigger2),C1887,,5,C1888)</f>
        <v>1.7862399199218809E-2</v>
      </c>
      <c r="F1887" s="260">
        <f>_xll.xlShmInterpRateFwd($F$3&amp;T(CalculationTrigger2),C1887,,5,C1888)</f>
        <v>1.7550108335410767E-2</v>
      </c>
      <c r="G1887" s="268">
        <f t="shared" si="58"/>
        <v>0.70884466035842086</v>
      </c>
      <c r="H1887" s="275">
        <f t="shared" si="59"/>
        <v>3.1229086380804225</v>
      </c>
      <c r="I1887" s="250"/>
      <c r="J1887" s="251"/>
      <c r="K1887" s="251"/>
      <c r="L1887" s="251"/>
    </row>
    <row r="1888" spans="2:12" x14ac:dyDescent="0.2">
      <c r="B1888" s="112" t="s">
        <v>2</v>
      </c>
      <c r="C1888" s="113">
        <f>_xll.qlCalendarAdvance("TARGET",C1887,B1888,"mf")</f>
        <v>49691</v>
      </c>
      <c r="D1888" s="120">
        <f>_xll.xlShmInterpRateFwd($D$3&amp;T(CalculationTrigger2),C1888,,5,C1889)</f>
        <v>1.7922797260060311E-2</v>
      </c>
      <c r="E1888" s="260">
        <f>_xll.xlShmInterpRateFwd($E$3&amp;T(CalculationTrigger2),C1888,,5,C1889)</f>
        <v>1.7851938610066398E-2</v>
      </c>
      <c r="F1888" s="260">
        <f>_xll.xlShmInterpRateFwd($F$3&amp;T(CalculationTrigger2),C1888,,5,C1889)</f>
        <v>1.7538835290053494E-2</v>
      </c>
      <c r="G1888" s="268">
        <f t="shared" si="58"/>
        <v>0.70858649993912892</v>
      </c>
      <c r="H1888" s="275">
        <f t="shared" si="59"/>
        <v>3.1310332001290369</v>
      </c>
      <c r="I1888" s="250"/>
      <c r="J1888" s="251"/>
      <c r="K1888" s="251"/>
      <c r="L1888" s="251"/>
    </row>
    <row r="1889" spans="2:12" x14ac:dyDescent="0.2">
      <c r="B1889" s="112" t="s">
        <v>2</v>
      </c>
      <c r="C1889" s="113">
        <f>_xll.qlCalendarAdvance("TARGET",C1888,B1889,"mf")</f>
        <v>49698</v>
      </c>
      <c r="D1889" s="120">
        <f>_xll.xlShmInterpRateFwd($D$3&amp;T(CalculationTrigger2),C1889,,5,C1890)</f>
        <v>1.7912221400315842E-2</v>
      </c>
      <c r="E1889" s="260">
        <f>_xll.xlShmInterpRateFwd($E$3&amp;T(CalculationTrigger2),C1889,,5,C1890)</f>
        <v>1.7841392828332574E-2</v>
      </c>
      <c r="F1889" s="260">
        <f>_xll.xlShmInterpRateFwd($F$3&amp;T(CalculationTrigger2),C1889,,5,C1890)</f>
        <v>1.7527448836215719E-2</v>
      </c>
      <c r="G1889" s="268">
        <f t="shared" si="58"/>
        <v>0.70828571983268251</v>
      </c>
      <c r="H1889" s="275">
        <f t="shared" si="59"/>
        <v>3.1394399211685449</v>
      </c>
      <c r="I1889" s="250"/>
      <c r="J1889" s="251"/>
      <c r="K1889" s="251"/>
      <c r="L1889" s="251"/>
    </row>
    <row r="1890" spans="2:12" x14ac:dyDescent="0.2">
      <c r="B1890" s="112" t="s">
        <v>2</v>
      </c>
      <c r="C1890" s="113">
        <f>_xll.qlCalendarAdvance("TARGET",C1889,B1890,"mf")</f>
        <v>49705</v>
      </c>
      <c r="D1890" s="120">
        <f>_xll.xlShmInterpRateFwd($D$3&amp;T(CalculationTrigger2),C1890,,5,C1891)</f>
        <v>1.7901555975785095E-2</v>
      </c>
      <c r="E1890" s="260">
        <f>_xll.xlShmInterpRateFwd($E$3&amp;T(CalculationTrigger2),C1890,,5,C1891)</f>
        <v>1.7830761760112199E-2</v>
      </c>
      <c r="F1890" s="260">
        <f>_xll.xlShmInterpRateFwd($F$3&amp;T(CalculationTrigger2),C1890,,5,C1891)</f>
        <v>1.7515948773356417E-2</v>
      </c>
      <c r="G1890" s="268">
        <f t="shared" si="58"/>
        <v>0.70794215672895233</v>
      </c>
      <c r="H1890" s="275">
        <f t="shared" si="59"/>
        <v>3.1481298675578238</v>
      </c>
      <c r="I1890" s="250"/>
      <c r="J1890" s="251"/>
      <c r="K1890" s="251"/>
      <c r="L1890" s="251"/>
    </row>
    <row r="1891" spans="2:12" x14ac:dyDescent="0.2">
      <c r="B1891" s="112" t="s">
        <v>2</v>
      </c>
      <c r="C1891" s="113">
        <f>_xll.qlCalendarAdvance("TARGET",C1890,B1891,"mf")</f>
        <v>49712</v>
      </c>
      <c r="D1891" s="120">
        <f>_xll.xlShmInterpRateFwd($D$3&amp;T(CalculationTrigger2),C1891,,5,C1892)</f>
        <v>1.7890800876198255E-2</v>
      </c>
      <c r="E1891" s="260">
        <f>_xll.xlShmInterpRateFwd($E$3&amp;T(CalculationTrigger2),C1891,,5,C1892)</f>
        <v>1.782004531146638E-2</v>
      </c>
      <c r="F1891" s="260">
        <f>_xll.xlShmInterpRateFwd($F$3&amp;T(CalculationTrigger2),C1891,,5,C1892)</f>
        <v>1.750433490089583E-2</v>
      </c>
      <c r="G1891" s="268">
        <f t="shared" si="58"/>
        <v>0.70755564731874587</v>
      </c>
      <c r="H1891" s="275">
        <f t="shared" si="59"/>
        <v>3.1571041057055007</v>
      </c>
      <c r="I1891" s="250"/>
      <c r="J1891" s="251"/>
      <c r="K1891" s="251"/>
      <c r="L1891" s="251"/>
    </row>
    <row r="1892" spans="2:12" x14ac:dyDescent="0.2">
      <c r="B1892" s="112" t="s">
        <v>2</v>
      </c>
      <c r="C1892" s="113">
        <f>_xll.qlCalendarAdvance("TARGET",C1891,B1892,"mf")</f>
        <v>49719</v>
      </c>
      <c r="D1892" s="120">
        <f>_xll.xlShmInterpRateFwd($D$3&amp;T(CalculationTrigger2),C1892,,5,C1893)</f>
        <v>1.7879955991292409E-2</v>
      </c>
      <c r="E1892" s="260">
        <f>_xll.xlShmInterpRateFwd($E$3&amp;T(CalculationTrigger2),C1892,,5,C1893)</f>
        <v>1.7809243388509338E-2</v>
      </c>
      <c r="F1892" s="260">
        <f>_xll.xlShmInterpRateFwd($F$3&amp;T(CalculationTrigger2),C1892,,5,C1893)</f>
        <v>1.7492607018256074E-2</v>
      </c>
      <c r="G1892" s="268">
        <f t="shared" si="58"/>
        <v>0.70712602783070544</v>
      </c>
      <c r="H1892" s="275">
        <f t="shared" si="59"/>
        <v>3.1663637025326414</v>
      </c>
      <c r="I1892" s="250"/>
      <c r="J1892" s="251"/>
      <c r="K1892" s="251"/>
      <c r="L1892" s="251"/>
    </row>
    <row r="1893" spans="2:12" x14ac:dyDescent="0.2">
      <c r="B1893" s="112" t="s">
        <v>2</v>
      </c>
      <c r="C1893" s="113">
        <f>_xll.qlCalendarAdvance("TARGET",C1892,B1893,"mf")</f>
        <v>49726</v>
      </c>
      <c r="D1893" s="120">
        <f>_xll.xlShmInterpRateFwd($D$3&amp;T(CalculationTrigger2),C1893,,5,C1894)</f>
        <v>1.7869021210805764E-2</v>
      </c>
      <c r="E1893" s="260">
        <f>_xll.xlShmInterpRateFwd($E$3&amp;T(CalculationTrigger2),C1893,,5,C1894)</f>
        <v>1.779835589730417E-2</v>
      </c>
      <c r="F1893" s="260">
        <f>_xll.xlShmInterpRateFwd($F$3&amp;T(CalculationTrigger2),C1893,,5,C1894)</f>
        <v>1.7480764924890056E-2</v>
      </c>
      <c r="G1893" s="268">
        <f t="shared" si="58"/>
        <v>0.70665313501593752</v>
      </c>
      <c r="H1893" s="275">
        <f t="shared" si="59"/>
        <v>3.1759097241411407</v>
      </c>
      <c r="I1893" s="250"/>
      <c r="J1893" s="251"/>
      <c r="K1893" s="251"/>
      <c r="L1893" s="251"/>
    </row>
    <row r="1894" spans="2:12" x14ac:dyDescent="0.2">
      <c r="B1894" s="112" t="s">
        <v>2</v>
      </c>
      <c r="C1894" s="113">
        <f>_xll.qlCalendarAdvance("TARGET",C1893,B1894,"mf")</f>
        <v>49733</v>
      </c>
      <c r="D1894" s="120">
        <f>_xll.xlShmInterpRateFwd($D$3&amp;T(CalculationTrigger2),C1894,,5,C1895)</f>
        <v>1.7857996424506587E-2</v>
      </c>
      <c r="E1894" s="260">
        <f>_xll.xlShmInterpRateFwd($E$3&amp;T(CalculationTrigger2),C1894,,5,C1895)</f>
        <v>1.7787382743961303E-2</v>
      </c>
      <c r="F1894" s="260">
        <f>_xll.xlShmInterpRateFwd($F$3&amp;T(CalculationTrigger2),C1894,,5,C1895)</f>
        <v>1.7468808420223598E-2</v>
      </c>
      <c r="G1894" s="268">
        <f t="shared" si="58"/>
        <v>0.70613680545283941</v>
      </c>
      <c r="H1894" s="275">
        <f t="shared" si="59"/>
        <v>3.1857432373770536</v>
      </c>
      <c r="I1894" s="250"/>
      <c r="J1894" s="251"/>
      <c r="K1894" s="251"/>
      <c r="L1894" s="251"/>
    </row>
    <row r="1895" spans="2:12" x14ac:dyDescent="0.2">
      <c r="B1895" s="112" t="s">
        <v>2</v>
      </c>
      <c r="C1895" s="113">
        <f>_xll.qlCalendarAdvance("TARGET",C1894,B1895,"mf")</f>
        <v>49740</v>
      </c>
      <c r="D1895" s="120">
        <f>_xll.xlShmInterpRateFwd($D$3&amp;T(CalculationTrigger2),C1895,,5,C1896)</f>
        <v>1.7846881522094769E-2</v>
      </c>
      <c r="E1895" s="260">
        <f>_xll.xlShmInterpRateFwd($E$3&amp;T(CalculationTrigger2),C1895,,5,C1896)</f>
        <v>1.7776323834534237E-2</v>
      </c>
      <c r="F1895" s="260">
        <f>_xll.xlShmInterpRateFwd($F$3&amp;T(CalculationTrigger2),C1895,,5,C1896)</f>
        <v>1.7456737303690188E-2</v>
      </c>
      <c r="G1895" s="268">
        <f t="shared" si="58"/>
        <v>0.7055768756053169</v>
      </c>
      <c r="H1895" s="275">
        <f t="shared" si="59"/>
        <v>3.1958653084404944</v>
      </c>
      <c r="I1895" s="250"/>
      <c r="J1895" s="251"/>
      <c r="K1895" s="251"/>
      <c r="L1895" s="251"/>
    </row>
    <row r="1896" spans="2:12" x14ac:dyDescent="0.2">
      <c r="B1896" s="112" t="s">
        <v>2</v>
      </c>
      <c r="C1896" s="113">
        <f>_xll.qlCalendarAdvance("TARGET",C1895,B1896,"mf")</f>
        <v>49747</v>
      </c>
      <c r="D1896" s="120">
        <f>_xll.xlShmInterpRateFwd($D$3&amp;T(CalculationTrigger2),C1896,,5,C1897)</f>
        <v>1.7835676393352397E-2</v>
      </c>
      <c r="E1896" s="260">
        <f>_xll.xlShmInterpRateFwd($E$3&amp;T(CalculationTrigger2),C1896,,5,C1897)</f>
        <v>1.7765179075135411E-2</v>
      </c>
      <c r="F1896" s="260">
        <f>_xll.xlShmInterpRateFwd($F$3&amp;T(CalculationTrigger2),C1896,,5,C1897)</f>
        <v>1.7444551374719394E-2</v>
      </c>
      <c r="G1896" s="268">
        <f t="shared" si="58"/>
        <v>0.70497318216986704</v>
      </c>
      <c r="H1896" s="275">
        <f t="shared" si="59"/>
        <v>3.2062770041601727</v>
      </c>
      <c r="I1896" s="250"/>
      <c r="J1896" s="251"/>
      <c r="K1896" s="251"/>
      <c r="L1896" s="251"/>
    </row>
    <row r="1897" spans="2:12" x14ac:dyDescent="0.2">
      <c r="B1897" s="112" t="s">
        <v>2</v>
      </c>
      <c r="C1897" s="113">
        <f>_xll.qlCalendarAdvance("TARGET",C1896,B1897,"mf")</f>
        <v>49754</v>
      </c>
      <c r="D1897" s="120">
        <f>_xll.xlShmInterpRateFwd($D$3&amp;T(CalculationTrigger2),C1897,,5,C1898)</f>
        <v>1.7824380928010579E-2</v>
      </c>
      <c r="E1897" s="260">
        <f>_xll.xlShmInterpRateFwd($E$3&amp;T(CalculationTrigger2),C1897,,5,C1898)</f>
        <v>1.7753948371837715E-2</v>
      </c>
      <c r="F1897" s="260">
        <f>_xll.xlShmInterpRateFwd($F$3&amp;T(CalculationTrigger2),C1897,,5,C1898)</f>
        <v>1.7432250432754256E-2</v>
      </c>
      <c r="G1897" s="268">
        <f t="shared" si="58"/>
        <v>0.70432556172863459</v>
      </c>
      <c r="H1897" s="275">
        <f t="shared" si="59"/>
        <v>3.2169793908345956</v>
      </c>
      <c r="I1897" s="250"/>
      <c r="J1897" s="251"/>
      <c r="K1897" s="251"/>
      <c r="L1897" s="251"/>
    </row>
    <row r="1898" spans="2:12" x14ac:dyDescent="0.2">
      <c r="B1898" s="112" t="s">
        <v>2</v>
      </c>
      <c r="C1898" s="113">
        <f>_xll.qlCalendarAdvance("TARGET",C1897,B1898,"mf")</f>
        <v>49761</v>
      </c>
      <c r="D1898" s="120">
        <f>_xll.xlShmInterpRateFwd($D$3&amp;T(CalculationTrigger2),C1898,,5,C1899)</f>
        <v>1.7812995015801528E-2</v>
      </c>
      <c r="E1898" s="260">
        <f>_xll.xlShmInterpRateFwd($E$3&amp;T(CalculationTrigger2),C1898,,5,C1899)</f>
        <v>1.7742631630738231E-2</v>
      </c>
      <c r="F1898" s="260">
        <f>_xll.xlShmInterpRateFwd($F$3&amp;T(CalculationTrigger2),C1898,,5,C1899)</f>
        <v>1.7419834277222348E-2</v>
      </c>
      <c r="G1898" s="268">
        <f t="shared" si="58"/>
        <v>0.7036338506329759</v>
      </c>
      <c r="H1898" s="275">
        <f t="shared" si="59"/>
        <v>3.2279735351588288</v>
      </c>
      <c r="I1898" s="250"/>
      <c r="J1898" s="251"/>
      <c r="K1898" s="251"/>
      <c r="L1898" s="251"/>
    </row>
    <row r="1899" spans="2:12" x14ac:dyDescent="0.2">
      <c r="B1899" s="112" t="s">
        <v>2</v>
      </c>
      <c r="C1899" s="113">
        <f>_xll.qlCalendarAdvance("TARGET",C1898,B1899,"mf")</f>
        <v>49768</v>
      </c>
      <c r="D1899" s="120">
        <f>_xll.xlShmInterpRateFwd($D$3&amp;T(CalculationTrigger2),C1899,,5,C1900)</f>
        <v>1.7801882246876254E-2</v>
      </c>
      <c r="E1899" s="260">
        <f>_xll.xlShmInterpRateFwd($E$3&amp;T(CalculationTrigger2),C1899,,5,C1900)</f>
        <v>1.7731592368983529E-2</v>
      </c>
      <c r="F1899" s="260">
        <f>_xll.xlShmInterpRateFwd($F$3&amp;T(CalculationTrigger2),C1899,,5,C1900)</f>
        <v>1.740779591536367E-2</v>
      </c>
      <c r="G1899" s="268">
        <f t="shared" si="58"/>
        <v>0.7028987789272495</v>
      </c>
      <c r="H1899" s="275">
        <f t="shared" si="59"/>
        <v>3.2379645361985814</v>
      </c>
      <c r="I1899" s="250"/>
      <c r="J1899" s="251"/>
      <c r="K1899" s="251"/>
      <c r="L1899" s="251"/>
    </row>
    <row r="1900" spans="2:12" x14ac:dyDescent="0.2">
      <c r="B1900" s="112" t="s">
        <v>2</v>
      </c>
      <c r="C1900" s="113">
        <f>_xll.qlCalendarAdvance("TARGET",C1899,B1900,"mf")</f>
        <v>49775</v>
      </c>
      <c r="D1900" s="120">
        <f>_xll.xlShmInterpRateFwd($D$3&amp;T(CalculationTrigger2),C1900,,5,C1901)</f>
        <v>1.7793646555580231E-2</v>
      </c>
      <c r="E1900" s="260">
        <f>_xll.xlShmInterpRateFwd($E$3&amp;T(CalculationTrigger2),C1900,,5,C1901)</f>
        <v>1.77234310907321E-2</v>
      </c>
      <c r="F1900" s="260">
        <f>_xll.xlShmInterpRateFwd($F$3&amp;T(CalculationTrigger2),C1900,,5,C1901)</f>
        <v>1.7399653753898181E-2</v>
      </c>
      <c r="G1900" s="268">
        <f t="shared" si="58"/>
        <v>0.70215464848130682</v>
      </c>
      <c r="H1900" s="275">
        <f t="shared" si="59"/>
        <v>3.2377733683391918</v>
      </c>
      <c r="I1900" s="250"/>
      <c r="J1900" s="251"/>
      <c r="K1900" s="251"/>
      <c r="L1900" s="251"/>
    </row>
    <row r="1901" spans="2:12" x14ac:dyDescent="0.2">
      <c r="B1901" s="112" t="s">
        <v>2</v>
      </c>
      <c r="C1901" s="113">
        <f>_xll.qlCalendarAdvance("TARGET",C1900,B1901,"mf")</f>
        <v>49782</v>
      </c>
      <c r="D1901" s="120">
        <f>_xll.xlShmInterpRateFwd($D$3&amp;T(CalculationTrigger2),C1901,,5,C1902)</f>
        <v>1.7786016036708988E-2</v>
      </c>
      <c r="E1901" s="260">
        <f>_xll.xlShmInterpRateFwd($E$3&amp;T(CalculationTrigger2),C1901,,5,C1902)</f>
        <v>1.7715871451979323E-2</v>
      </c>
      <c r="F1901" s="260">
        <f>_xll.xlShmInterpRateFwd($F$3&amp;T(CalculationTrigger2),C1901,,5,C1902)</f>
        <v>1.7392304184483613E-2</v>
      </c>
      <c r="G1901" s="268">
        <f t="shared" si="58"/>
        <v>0.70144584729665138</v>
      </c>
      <c r="H1901" s="275">
        <f t="shared" si="59"/>
        <v>3.2356726749570992</v>
      </c>
      <c r="I1901" s="250"/>
      <c r="J1901" s="251"/>
      <c r="K1901" s="251"/>
      <c r="L1901" s="251"/>
    </row>
    <row r="1902" spans="2:12" x14ac:dyDescent="0.2">
      <c r="B1902" s="112" t="s">
        <v>2</v>
      </c>
      <c r="C1902" s="113">
        <f>_xll.qlCalendarAdvance("TARGET",C1901,B1902,"mf")</f>
        <v>49789</v>
      </c>
      <c r="D1902" s="120">
        <f>_xll.xlShmInterpRateFwd($D$3&amp;T(CalculationTrigger2),C1902,,5,C1903)</f>
        <v>1.7778230146996869E-2</v>
      </c>
      <c r="E1902" s="260">
        <f>_xll.xlShmInterpRateFwd($E$3&amp;T(CalculationTrigger2),C1902,,5,C1903)</f>
        <v>1.7708153788601525E-2</v>
      </c>
      <c r="F1902" s="260">
        <f>_xll.xlShmInterpRateFwd($F$3&amp;T(CalculationTrigger2),C1902,,5,C1903)</f>
        <v>1.7384750949009223E-2</v>
      </c>
      <c r="G1902" s="268">
        <f t="shared" si="58"/>
        <v>0.7007635839534343</v>
      </c>
      <c r="H1902" s="275">
        <f t="shared" si="59"/>
        <v>3.2340283959230236</v>
      </c>
      <c r="I1902" s="250"/>
      <c r="J1902" s="251"/>
      <c r="K1902" s="251"/>
      <c r="L1902" s="251"/>
    </row>
    <row r="1903" spans="2:12" x14ac:dyDescent="0.2">
      <c r="B1903" s="112" t="s">
        <v>2</v>
      </c>
      <c r="C1903" s="113">
        <f>_xll.qlCalendarAdvance("TARGET",C1902,B1903,"mf")</f>
        <v>49797</v>
      </c>
      <c r="D1903" s="120">
        <f>_xll.xlShmInterpRateFwd($D$3&amp;T(CalculationTrigger2),C1903,,5,C1904)</f>
        <v>1.7769535273871862E-2</v>
      </c>
      <c r="E1903" s="260">
        <f>_xll.xlShmInterpRateFwd($E$3&amp;T(CalculationTrigger2),C1903,,5,C1904)</f>
        <v>1.7699529622817557E-2</v>
      </c>
      <c r="F1903" s="260">
        <f>_xll.xlShmInterpRateFwd($F$3&amp;T(CalculationTrigger2),C1903,,5,C1904)</f>
        <v>1.7376277001892933E-2</v>
      </c>
      <c r="G1903" s="268">
        <f t="shared" si="58"/>
        <v>0.70005651054305673</v>
      </c>
      <c r="H1903" s="275">
        <f t="shared" si="59"/>
        <v>3.2325262092462377</v>
      </c>
      <c r="I1903" s="250"/>
      <c r="J1903" s="251"/>
      <c r="K1903" s="251"/>
      <c r="L1903" s="251"/>
    </row>
    <row r="1904" spans="2:12" x14ac:dyDescent="0.2">
      <c r="B1904" s="112" t="s">
        <v>2</v>
      </c>
      <c r="C1904" s="113">
        <f>_xll.qlCalendarAdvance("TARGET",C1903,B1904,"mf")</f>
        <v>49804</v>
      </c>
      <c r="D1904" s="120">
        <f>_xll.xlShmInterpRateFwd($D$3&amp;T(CalculationTrigger2),C1904,,5,C1905)</f>
        <v>1.776178385898991E-2</v>
      </c>
      <c r="E1904" s="260">
        <f>_xll.xlShmInterpRateFwd($E$3&amp;T(CalculationTrigger2),C1904,,5,C1905)</f>
        <v>1.7691836962520396E-2</v>
      </c>
      <c r="F1904" s="260">
        <f>_xll.xlShmInterpRateFwd($F$3&amp;T(CalculationTrigger2),C1904,,5,C1905)</f>
        <v>1.7368667582011863E-2</v>
      </c>
      <c r="G1904" s="268">
        <f t="shared" si="58"/>
        <v>0.69946896469514486</v>
      </c>
      <c r="H1904" s="275">
        <f t="shared" si="59"/>
        <v>3.2316938050853254</v>
      </c>
      <c r="I1904" s="250"/>
      <c r="J1904" s="251"/>
      <c r="K1904" s="251"/>
      <c r="L1904" s="251"/>
    </row>
    <row r="1905" spans="2:12" x14ac:dyDescent="0.2">
      <c r="B1905" s="112" t="s">
        <v>2</v>
      </c>
      <c r="C1905" s="113">
        <f>_xll.qlCalendarAdvance("TARGET",C1904,B1905,"mf")</f>
        <v>49811</v>
      </c>
      <c r="D1905" s="120">
        <f>_xll.xlShmInterpRateFwd($D$3&amp;T(CalculationTrigger2),C1905,,5,C1906)</f>
        <v>1.7753994083656119E-2</v>
      </c>
      <c r="E1905" s="260">
        <f>_xll.xlShmInterpRateFwd($E$3&amp;T(CalculationTrigger2),C1905,,5,C1906)</f>
        <v>1.7684102048590639E-2</v>
      </c>
      <c r="F1905" s="260">
        <f>_xll.xlShmInterpRateFwd($F$3&amp;T(CalculationTrigger2),C1905,,5,C1906)</f>
        <v>1.7360975209868162E-2</v>
      </c>
      <c r="G1905" s="268">
        <f t="shared" si="58"/>
        <v>0.69892035065480251</v>
      </c>
      <c r="H1905" s="275">
        <f t="shared" si="59"/>
        <v>3.2312683872247687</v>
      </c>
      <c r="I1905" s="250"/>
      <c r="J1905" s="251"/>
      <c r="K1905" s="251"/>
      <c r="L1905" s="251"/>
    </row>
    <row r="1906" spans="2:12" x14ac:dyDescent="0.2">
      <c r="B1906" s="112" t="s">
        <v>2</v>
      </c>
      <c r="C1906" s="113">
        <f>_xll.qlCalendarAdvance("TARGET",C1905,B1906,"mf")</f>
        <v>49818</v>
      </c>
      <c r="D1906" s="120">
        <f>_xll.xlShmInterpRateFwd($D$3&amp;T(CalculationTrigger2),C1906,,5,C1907)</f>
        <v>1.7746165999294222E-2</v>
      </c>
      <c r="E1906" s="260">
        <f>_xll.xlShmInterpRateFwd($E$3&amp;T(CalculationTrigger2),C1906,,5,C1907)</f>
        <v>1.7676324915539696E-2</v>
      </c>
      <c r="F1906" s="260">
        <f>_xll.xlShmInterpRateFwd($F$3&amp;T(CalculationTrigger2),C1906,,5,C1907)</f>
        <v>1.7353199753903752E-2</v>
      </c>
      <c r="G1906" s="268">
        <f t="shared" si="58"/>
        <v>0.69841083754525191</v>
      </c>
      <c r="H1906" s="275">
        <f t="shared" si="59"/>
        <v>3.2312516163594469</v>
      </c>
      <c r="I1906" s="250"/>
      <c r="J1906" s="251"/>
      <c r="K1906" s="251"/>
      <c r="L1906" s="251"/>
    </row>
    <row r="1907" spans="2:12" x14ac:dyDescent="0.2">
      <c r="B1907" s="112" t="s">
        <v>2</v>
      </c>
      <c r="C1907" s="113">
        <f>_xll.qlCalendarAdvance("TARGET",C1906,B1907,"mf")</f>
        <v>49825</v>
      </c>
      <c r="D1907" s="120">
        <f>_xll.xlShmInterpRateFwd($D$3&amp;T(CalculationTrigger2),C1907,,5,C1908)</f>
        <v>1.7738299657293292E-2</v>
      </c>
      <c r="E1907" s="260">
        <f>_xll.xlShmInterpRateFwd($E$3&amp;T(CalculationTrigger2),C1907,,5,C1908)</f>
        <v>1.7668505597821224E-2</v>
      </c>
      <c r="F1907" s="260">
        <f>_xll.xlShmInterpRateFwd($F$3&amp;T(CalculationTrigger2),C1907,,5,C1908)</f>
        <v>1.734534108253255E-2</v>
      </c>
      <c r="G1907" s="268">
        <f t="shared" si="58"/>
        <v>0.69794059472067649</v>
      </c>
      <c r="H1907" s="275">
        <f t="shared" si="59"/>
        <v>3.2316451528867365</v>
      </c>
      <c r="I1907" s="250"/>
      <c r="J1907" s="251"/>
      <c r="K1907" s="251"/>
      <c r="L1907" s="251"/>
    </row>
    <row r="1908" spans="2:12" x14ac:dyDescent="0.2">
      <c r="B1908" s="112" t="s">
        <v>2</v>
      </c>
      <c r="C1908" s="113">
        <f>_xll.qlCalendarAdvance("TARGET",C1907,B1908,"mf")</f>
        <v>49832</v>
      </c>
      <c r="D1908" s="120">
        <f>_xll.xlShmInterpRateFwd($D$3&amp;T(CalculationTrigger2),C1908,,5,C1909)</f>
        <v>1.7730395109077285E-2</v>
      </c>
      <c r="E1908" s="260">
        <f>_xll.xlShmInterpRateFwd($E$3&amp;T(CalculationTrigger2),C1908,,5,C1909)</f>
        <v>1.7660644129946959E-2</v>
      </c>
      <c r="F1908" s="260">
        <f>_xll.xlShmInterpRateFwd($F$3&amp;T(CalculationTrigger2),C1908,,5,C1909)</f>
        <v>1.7337399064175224E-2</v>
      </c>
      <c r="G1908" s="268">
        <f t="shared" si="58"/>
        <v>0.69750979130325796</v>
      </c>
      <c r="H1908" s="275">
        <f t="shared" si="59"/>
        <v>3.2324506577173509</v>
      </c>
      <c r="I1908" s="250"/>
      <c r="J1908" s="251"/>
      <c r="K1908" s="251"/>
      <c r="L1908" s="251"/>
    </row>
    <row r="1909" spans="2:12" x14ac:dyDescent="0.2">
      <c r="B1909" s="112" t="s">
        <v>2</v>
      </c>
      <c r="C1909" s="113">
        <f>_xll.qlCalendarAdvance("TARGET",C1908,B1909,"mf")</f>
        <v>49839</v>
      </c>
      <c r="D1909" s="120">
        <f>_xll.xlShmInterpRateFwd($D$3&amp;T(CalculationTrigger2),C1909,,5,C1910)</f>
        <v>1.772245240600653E-2</v>
      </c>
      <c r="E1909" s="260">
        <f>_xll.xlShmInterpRateFwd($E$3&amp;T(CalculationTrigger2),C1909,,5,C1910)</f>
        <v>1.7652740546365089E-2</v>
      </c>
      <c r="F1909" s="260">
        <f>_xll.xlShmInterpRateFwd($F$3&amp;T(CalculationTrigger2),C1909,,5,C1910)</f>
        <v>1.7329373567241801E-2</v>
      </c>
      <c r="G1909" s="268">
        <f t="shared" si="58"/>
        <v>0.69711859641441443</v>
      </c>
      <c r="H1909" s="275">
        <f t="shared" si="59"/>
        <v>3.2336697912328791</v>
      </c>
      <c r="I1909" s="250"/>
      <c r="J1909" s="251"/>
      <c r="K1909" s="251"/>
      <c r="L1909" s="251"/>
    </row>
    <row r="1910" spans="2:12" x14ac:dyDescent="0.2">
      <c r="B1910" s="112" t="s">
        <v>2</v>
      </c>
      <c r="C1910" s="113">
        <f>_xll.qlCalendarAdvance("TARGET",C1909,B1910,"mf")</f>
        <v>49846</v>
      </c>
      <c r="D1910" s="120">
        <f>_xll.xlShmInterpRateFwd($D$3&amp;T(CalculationTrigger2),C1910,,5,C1911)</f>
        <v>1.7714471599522556E-2</v>
      </c>
      <c r="E1910" s="260">
        <f>_xll.xlShmInterpRateFwd($E$3&amp;T(CalculationTrigger2),C1910,,5,C1911)</f>
        <v>1.7644794881576095E-2</v>
      </c>
      <c r="F1910" s="260">
        <f>_xll.xlShmInterpRateFwd($F$3&amp;T(CalculationTrigger2),C1910,,5,C1911)</f>
        <v>1.7321264460189615E-2</v>
      </c>
      <c r="G1910" s="268">
        <f t="shared" si="58"/>
        <v>0.69676717946460376</v>
      </c>
      <c r="H1910" s="275">
        <f t="shared" si="59"/>
        <v>3.235304213864802</v>
      </c>
      <c r="I1910" s="250"/>
      <c r="J1910" s="251"/>
      <c r="K1910" s="251"/>
      <c r="L1910" s="251"/>
    </row>
    <row r="1911" spans="2:12" x14ac:dyDescent="0.2">
      <c r="B1911" s="112" t="s">
        <v>2</v>
      </c>
      <c r="C1911" s="113">
        <f>_xll.qlCalendarAdvance("TARGET",C1910,B1911,"mf")</f>
        <v>49853</v>
      </c>
      <c r="D1911" s="120">
        <f>_xll.xlShmInterpRateFwd($D$3&amp;T(CalculationTrigger2),C1911,,5,C1912)</f>
        <v>1.7706452741026456E-2</v>
      </c>
      <c r="E1911" s="260">
        <f>_xll.xlShmInterpRateFwd($E$3&amp;T(CalculationTrigger2),C1911,,5,C1912)</f>
        <v>1.7636807170045867E-2</v>
      </c>
      <c r="F1911" s="260">
        <f>_xll.xlShmInterpRateFwd($F$3&amp;T(CalculationTrigger2),C1911,,5,C1912)</f>
        <v>1.7313071611401679E-2</v>
      </c>
      <c r="G1911" s="268">
        <f t="shared" si="58"/>
        <v>0.69645570980589322</v>
      </c>
      <c r="H1911" s="275">
        <f t="shared" si="59"/>
        <v>3.2373555864418853</v>
      </c>
      <c r="I1911" s="250"/>
      <c r="J1911" s="251"/>
      <c r="K1911" s="251"/>
      <c r="L1911" s="251"/>
    </row>
    <row r="1912" spans="2:12" x14ac:dyDescent="0.2">
      <c r="B1912" s="112" t="s">
        <v>2</v>
      </c>
      <c r="C1912" s="113">
        <f>_xll.qlCalendarAdvance("TARGET",C1911,B1912,"mf")</f>
        <v>49860</v>
      </c>
      <c r="D1912" s="120">
        <f>_xll.xlShmInterpRateFwd($D$3&amp;T(CalculationTrigger2),C1912,,5,C1913)</f>
        <v>1.7698395881890459E-2</v>
      </c>
      <c r="E1912" s="260">
        <f>_xll.xlShmInterpRateFwd($E$3&amp;T(CalculationTrigger2),C1912,,5,C1913)</f>
        <v>1.7628777446275206E-2</v>
      </c>
      <c r="F1912" s="260">
        <f>_xll.xlShmInterpRateFwd($F$3&amp;T(CalculationTrigger2),C1912,,5,C1913)</f>
        <v>1.7304794889337265E-2</v>
      </c>
      <c r="G1912" s="268">
        <f t="shared" si="58"/>
        <v>0.69618435615252661</v>
      </c>
      <c r="H1912" s="275">
        <f t="shared" si="59"/>
        <v>3.2398255693794065</v>
      </c>
      <c r="I1912" s="250"/>
      <c r="J1912" s="251"/>
      <c r="K1912" s="251"/>
      <c r="L1912" s="251"/>
    </row>
    <row r="1913" spans="2:12" x14ac:dyDescent="0.2">
      <c r="B1913" s="112" t="s">
        <v>2</v>
      </c>
      <c r="C1913" s="113">
        <f>_xll.qlCalendarAdvance("TARGET",C1912,B1913,"mf")</f>
        <v>49867</v>
      </c>
      <c r="D1913" s="120">
        <f>_xll.xlShmInterpRateFwd($D$3&amp;T(CalculationTrigger2),C1913,,5,C1914)</f>
        <v>1.7690301073544829E-2</v>
      </c>
      <c r="E1913" s="260">
        <f>_xll.xlShmInterpRateFwd($E$3&amp;T(CalculationTrigger2),C1913,,5,C1914)</f>
        <v>1.7620705744730319E-2</v>
      </c>
      <c r="F1913" s="260">
        <f>_xll.xlShmInterpRateFwd($F$3&amp;T(CalculationTrigger2),C1913,,5,C1914)</f>
        <v>1.7296434162410283E-2</v>
      </c>
      <c r="G1913" s="268">
        <f t="shared" si="58"/>
        <v>0.69595328814509028</v>
      </c>
      <c r="H1913" s="275">
        <f t="shared" si="59"/>
        <v>3.2427158232003692</v>
      </c>
      <c r="I1913" s="250"/>
      <c r="J1913" s="251"/>
      <c r="K1913" s="251"/>
      <c r="L1913" s="251"/>
    </row>
    <row r="1914" spans="2:12" x14ac:dyDescent="0.2">
      <c r="B1914" s="112" t="s">
        <v>2</v>
      </c>
      <c r="C1914" s="113">
        <f>_xll.qlCalendarAdvance("TARGET",C1913,B1914,"mf")</f>
        <v>49874</v>
      </c>
      <c r="D1914" s="120">
        <f>_xll.xlShmInterpRateFwd($D$3&amp;T(CalculationTrigger2),C1914,,5,C1915)</f>
        <v>1.7682168367379375E-2</v>
      </c>
      <c r="E1914" s="260">
        <f>_xll.xlShmInterpRateFwd($E$3&amp;T(CalculationTrigger2),C1914,,5,C1915)</f>
        <v>1.7612592099883376E-2</v>
      </c>
      <c r="F1914" s="260">
        <f>_xll.xlShmInterpRateFwd($F$3&amp;T(CalculationTrigger2),C1914,,5,C1915)</f>
        <v>1.7287989299029832E-2</v>
      </c>
      <c r="G1914" s="268">
        <f t="shared" si="58"/>
        <v>0.69576267495999322</v>
      </c>
      <c r="H1914" s="275">
        <f t="shared" si="59"/>
        <v>3.2460280085354345</v>
      </c>
      <c r="I1914" s="250"/>
      <c r="J1914" s="251"/>
      <c r="K1914" s="251"/>
      <c r="L1914" s="251"/>
    </row>
    <row r="1915" spans="2:12" x14ac:dyDescent="0.2">
      <c r="B1915" s="112" t="s">
        <v>2</v>
      </c>
      <c r="C1915" s="113">
        <f>_xll.qlCalendarAdvance("TARGET",C1914,B1915,"mf")</f>
        <v>49881</v>
      </c>
      <c r="D1915" s="120">
        <f>_xll.xlShmInterpRateFwd($D$3&amp;T(CalculationTrigger2),C1915,,5,C1916)</f>
        <v>1.7673997814812971E-2</v>
      </c>
      <c r="E1915" s="260">
        <f>_xll.xlShmInterpRateFwd($E$3&amp;T(CalculationTrigger2),C1915,,5,C1916)</f>
        <v>1.7604436546247239E-2</v>
      </c>
      <c r="F1915" s="260">
        <f>_xll.xlShmInterpRateFwd($F$3&amp;T(CalculationTrigger2),C1915,,5,C1916)</f>
        <v>1.727946016765813E-2</v>
      </c>
      <c r="G1915" s="268">
        <f t="shared" si="58"/>
        <v>0.69561268565731393</v>
      </c>
      <c r="H1915" s="275">
        <f t="shared" si="59"/>
        <v>3.2497637858910911</v>
      </c>
      <c r="I1915" s="250"/>
      <c r="J1915" s="251"/>
      <c r="K1915" s="251"/>
      <c r="L1915" s="251"/>
    </row>
    <row r="1916" spans="2:12" x14ac:dyDescent="0.2">
      <c r="B1916" s="112" t="s">
        <v>2</v>
      </c>
      <c r="C1916" s="113">
        <f>_xll.qlCalendarAdvance("TARGET",C1915,B1916,"mf")</f>
        <v>49888</v>
      </c>
      <c r="D1916" s="120">
        <f>_xll.xlShmInterpRateFwd($D$3&amp;T(CalculationTrigger2),C1916,,5,C1917)</f>
        <v>1.7665789467229843E-2</v>
      </c>
      <c r="E1916" s="260">
        <f>_xll.xlShmInterpRateFwd($E$3&amp;T(CalculationTrigger2),C1916,,5,C1917)</f>
        <v>1.7596239118265432E-2</v>
      </c>
      <c r="F1916" s="260">
        <f>_xll.xlShmInterpRateFwd($F$3&amp;T(CalculationTrigger2),C1916,,5,C1917)</f>
        <v>1.7270846636677283E-2</v>
      </c>
      <c r="G1916" s="268">
        <f t="shared" si="58"/>
        <v>0.69550348964411013</v>
      </c>
      <c r="H1916" s="275">
        <f t="shared" si="59"/>
        <v>3.2539248158814855</v>
      </c>
      <c r="I1916" s="250"/>
      <c r="J1916" s="251"/>
      <c r="K1916" s="251"/>
      <c r="L1916" s="251"/>
    </row>
    <row r="1917" spans="2:12" x14ac:dyDescent="0.2">
      <c r="B1917" s="112" t="s">
        <v>2</v>
      </c>
      <c r="C1917" s="113">
        <f>_xll.qlCalendarAdvance("TARGET",C1916,B1917,"mf")</f>
        <v>49895</v>
      </c>
      <c r="D1917" s="120">
        <f>_xll.xlShmInterpRateFwd($D$3&amp;T(CalculationTrigger2),C1917,,5,C1918)</f>
        <v>1.765754337603169E-2</v>
      </c>
      <c r="E1917" s="260">
        <f>_xll.xlShmInterpRateFwd($E$3&amp;T(CalculationTrigger2),C1917,,5,C1918)</f>
        <v>1.7587999850456931E-2</v>
      </c>
      <c r="F1917" s="260">
        <f>_xll.xlShmInterpRateFwd($F$3&amp;T(CalculationTrigger2),C1917,,5,C1918)</f>
        <v>1.7262148574545694E-2</v>
      </c>
      <c r="G1917" s="268">
        <f t="shared" si="58"/>
        <v>0.69543525574759091</v>
      </c>
      <c r="H1917" s="275">
        <f t="shared" si="59"/>
        <v>3.2585127591123682</v>
      </c>
      <c r="I1917" s="250"/>
      <c r="J1917" s="251"/>
      <c r="K1917" s="251"/>
      <c r="L1917" s="251"/>
    </row>
    <row r="1918" spans="2:12" x14ac:dyDescent="0.2">
      <c r="B1918" s="112" t="s">
        <v>2</v>
      </c>
      <c r="C1918" s="113">
        <f>_xll.qlCalendarAdvance("TARGET",C1917,B1918,"mf")</f>
        <v>49902</v>
      </c>
      <c r="D1918" s="120">
        <f>_xll.xlShmInterpRateFwd($D$3&amp;T(CalculationTrigger2),C1918,,5,C1919)</f>
        <v>1.7649259592631892E-2</v>
      </c>
      <c r="E1918" s="260">
        <f>_xll.xlShmInterpRateFwd($E$3&amp;T(CalculationTrigger2),C1918,,5,C1919)</f>
        <v>1.7579718777271366E-2</v>
      </c>
      <c r="F1918" s="260">
        <f>_xll.xlShmInterpRateFwd($F$3&amp;T(CalculationTrigger2),C1918,,5,C1919)</f>
        <v>1.7253365849682217E-2</v>
      </c>
      <c r="G1918" s="268">
        <f t="shared" si="58"/>
        <v>0.69540815360525499</v>
      </c>
      <c r="H1918" s="275">
        <f t="shared" si="59"/>
        <v>3.2635292758914982</v>
      </c>
      <c r="I1918" s="250"/>
      <c r="J1918" s="251"/>
      <c r="K1918" s="251"/>
      <c r="L1918" s="251"/>
    </row>
    <row r="1919" spans="2:12" x14ac:dyDescent="0.2">
      <c r="B1919" s="112" t="s">
        <v>2</v>
      </c>
      <c r="C1919" s="113">
        <f>_xll.qlCalendarAdvance("TARGET",C1918,B1919,"mf")</f>
        <v>49909</v>
      </c>
      <c r="D1919" s="120">
        <f>_xll.xlShmInterpRateFwd($D$3&amp;T(CalculationTrigger2),C1919,,5,C1920)</f>
        <v>1.7640938168449732E-2</v>
      </c>
      <c r="E1919" s="260">
        <f>_xll.xlShmInterpRateFwd($E$3&amp;T(CalculationTrigger2),C1919,,5,C1920)</f>
        <v>1.7571395933210648E-2</v>
      </c>
      <c r="F1919" s="260">
        <f>_xll.xlShmInterpRateFwd($F$3&amp;T(CalculationTrigger2),C1919,,5,C1920)</f>
        <v>1.724449833051829E-2</v>
      </c>
      <c r="G1919" s="268">
        <f t="shared" si="58"/>
        <v>0.69542235239083983</v>
      </c>
      <c r="H1919" s="275">
        <f t="shared" si="59"/>
        <v>3.2689760269235744</v>
      </c>
      <c r="I1919" s="250"/>
      <c r="J1919" s="251"/>
      <c r="K1919" s="251"/>
      <c r="L1919" s="251"/>
    </row>
    <row r="1920" spans="2:12" x14ac:dyDescent="0.2">
      <c r="B1920" s="112" t="s">
        <v>2</v>
      </c>
      <c r="C1920" s="113">
        <f>_xll.qlCalendarAdvance("TARGET",C1919,B1920,"mf")</f>
        <v>49916</v>
      </c>
      <c r="D1920" s="120">
        <f>_xll.xlShmInterpRateFwd($D$3&amp;T(CalculationTrigger2),C1920,,5,C1921)</f>
        <v>1.7632579154840851E-2</v>
      </c>
      <c r="E1920" s="260">
        <f>_xll.xlShmInterpRateFwd($E$3&amp;T(CalculationTrigger2),C1920,,5,C1921)</f>
        <v>1.7563031352742106E-2</v>
      </c>
      <c r="F1920" s="260">
        <f>_xll.xlShmInterpRateFwd($F$3&amp;T(CalculationTrigger2),C1920,,5,C1921)</f>
        <v>1.7235545885474768E-2</v>
      </c>
      <c r="G1920" s="268">
        <f t="shared" si="58"/>
        <v>0.69547802098744727</v>
      </c>
      <c r="H1920" s="275">
        <f t="shared" si="59"/>
        <v>3.2748546726733831</v>
      </c>
      <c r="I1920" s="250"/>
      <c r="J1920" s="251"/>
      <c r="K1920" s="251"/>
      <c r="L1920" s="251"/>
    </row>
    <row r="1921" spans="2:12" x14ac:dyDescent="0.2">
      <c r="B1921" s="112" t="s">
        <v>2</v>
      </c>
      <c r="C1921" s="113">
        <f>_xll.qlCalendarAdvance("TARGET",C1920,B1921,"mf")</f>
        <v>49923</v>
      </c>
      <c r="D1921" s="120">
        <f>_xll.xlShmInterpRateFwd($D$3&amp;T(CalculationTrigger2),C1921,,5,C1922)</f>
        <v>1.7624182603253696E-2</v>
      </c>
      <c r="E1921" s="260">
        <f>_xll.xlShmInterpRateFwd($E$3&amp;T(CalculationTrigger2),C1921,,5,C1922)</f>
        <v>1.7554625070350587E-2</v>
      </c>
      <c r="F1921" s="260">
        <f>_xll.xlShmInterpRateFwd($F$3&amp;T(CalculationTrigger2),C1921,,5,C1922)</f>
        <v>1.7226508382996698E-2</v>
      </c>
      <c r="G1921" s="268">
        <f t="shared" si="58"/>
        <v>0.69557532903108399</v>
      </c>
      <c r="H1921" s="275">
        <f t="shared" si="59"/>
        <v>3.281166873538889</v>
      </c>
      <c r="I1921" s="250"/>
      <c r="J1921" s="251"/>
      <c r="K1921" s="251"/>
      <c r="L1921" s="251"/>
    </row>
    <row r="1922" spans="2:12" x14ac:dyDescent="0.2">
      <c r="B1922" s="112" t="s">
        <v>2</v>
      </c>
      <c r="C1922" s="113">
        <f>_xll.qlCalendarAdvance("TARGET",C1921,B1922,"mf")</f>
        <v>49930</v>
      </c>
      <c r="D1922" s="120">
        <f>_xll.xlShmInterpRateFwd($D$3&amp;T(CalculationTrigger2),C1922,,5,C1923)</f>
        <v>1.7615748565067271E-2</v>
      </c>
      <c r="E1922" s="260">
        <f>_xll.xlShmInterpRateFwd($E$3&amp;T(CalculationTrigger2),C1922,,5,C1923)</f>
        <v>1.7546177120526894E-2</v>
      </c>
      <c r="F1922" s="260">
        <f>_xll.xlShmInterpRateFwd($F$3&amp;T(CalculationTrigger2),C1922,,5,C1923)</f>
        <v>1.7217385691483782E-2</v>
      </c>
      <c r="G1922" s="268">
        <f t="shared" si="58"/>
        <v>0.69571444540377647</v>
      </c>
      <c r="H1922" s="275">
        <f t="shared" si="59"/>
        <v>3.2879142904311194</v>
      </c>
      <c r="I1922" s="250"/>
      <c r="J1922" s="251"/>
      <c r="K1922" s="251"/>
      <c r="L1922" s="251"/>
    </row>
    <row r="1923" spans="2:12" x14ac:dyDescent="0.2">
      <c r="B1923" s="112" t="s">
        <v>2</v>
      </c>
      <c r="C1923" s="113">
        <f>_xll.qlCalendarAdvance("TARGET",C1922,B1923,"mf")</f>
        <v>49937</v>
      </c>
      <c r="D1923" s="120">
        <f>_xll.xlShmInterpRateFwd($D$3&amp;T(CalculationTrigger2),C1923,,5,C1924)</f>
        <v>1.7607277091695451E-2</v>
      </c>
      <c r="E1923" s="260">
        <f>_xll.xlShmInterpRateFwd($E$3&amp;T(CalculationTrigger2),C1923,,5,C1924)</f>
        <v>1.7537687537738808E-2</v>
      </c>
      <c r="F1923" s="260">
        <f>_xll.xlShmInterpRateFwd($F$3&amp;T(CalculationTrigger2),C1923,,5,C1924)</f>
        <v>1.7208177679394681E-2</v>
      </c>
      <c r="G1923" s="268">
        <f t="shared" si="58"/>
        <v>0.69589553956642813</v>
      </c>
      <c r="H1923" s="275">
        <f t="shared" si="59"/>
        <v>3.2950985834412707</v>
      </c>
      <c r="I1923" s="250"/>
      <c r="J1923" s="251"/>
      <c r="K1923" s="251"/>
      <c r="L1923" s="251"/>
    </row>
    <row r="1924" spans="2:12" x14ac:dyDescent="0.2">
      <c r="B1924" s="112" t="s">
        <v>2</v>
      </c>
      <c r="C1924" s="113">
        <f>_xll.qlCalendarAdvance("TARGET",C1923,B1924,"mf")</f>
        <v>49944</v>
      </c>
      <c r="D1924" s="120">
        <f>_xll.xlShmInterpRateFwd($D$3&amp;T(CalculationTrigger2),C1924,,5,C1925)</f>
        <v>1.7598768234546404E-2</v>
      </c>
      <c r="E1924" s="260">
        <f>_xll.xlShmInterpRateFwd($E$3&amp;T(CalculationTrigger2),C1924,,5,C1925)</f>
        <v>1.7529156356477445E-2</v>
      </c>
      <c r="F1924" s="260">
        <f>_xll.xlShmInterpRateFwd($F$3&amp;T(CalculationTrigger2),C1924,,5,C1925)</f>
        <v>1.7198884215154312E-2</v>
      </c>
      <c r="G1924" s="268">
        <f t="shared" si="58"/>
        <v>0.69611878068958499</v>
      </c>
      <c r="H1924" s="275">
        <f t="shared" si="59"/>
        <v>3.3027214132313327</v>
      </c>
      <c r="I1924" s="250"/>
      <c r="J1924" s="251"/>
      <c r="K1924" s="251"/>
      <c r="L1924" s="251"/>
    </row>
    <row r="1925" spans="2:12" x14ac:dyDescent="0.2">
      <c r="B1925" s="112" t="s">
        <v>2</v>
      </c>
      <c r="C1925" s="113">
        <f>_xll.qlCalendarAdvance("TARGET",C1924,B1925,"mf")</f>
        <v>49951</v>
      </c>
      <c r="D1925" s="120">
        <f>_xll.xlShmInterpRateFwd($D$3&amp;T(CalculationTrigger2),C1925,,5,C1926)</f>
        <v>1.759022204499364E-2</v>
      </c>
      <c r="E1925" s="260">
        <f>_xll.xlShmInterpRateFwd($E$3&amp;T(CalculationTrigger2),C1925,,5,C1926)</f>
        <v>1.752058361123407E-2</v>
      </c>
      <c r="F1925" s="260">
        <f>_xll.xlShmInterpRateFwd($F$3&amp;T(CalculationTrigger2),C1925,,5,C1926)</f>
        <v>1.7189505167182838E-2</v>
      </c>
      <c r="G1925" s="268">
        <f t="shared" ref="G1925:G1988" si="60">(D1925-E1925)*10000</f>
        <v>0.69638433759570262</v>
      </c>
      <c r="H1925" s="275">
        <f t="shared" ref="H1925:H1988" si="61">(E1925-F1925)*10000</f>
        <v>3.3107844405123181</v>
      </c>
      <c r="I1925" s="250"/>
      <c r="J1925" s="251"/>
      <c r="K1925" s="251"/>
      <c r="L1925" s="251"/>
    </row>
    <row r="1926" spans="2:12" x14ac:dyDescent="0.2">
      <c r="B1926" s="112" t="s">
        <v>2</v>
      </c>
      <c r="C1926" s="113">
        <f>_xll.qlCalendarAdvance("TARGET",C1925,B1926,"mf")</f>
        <v>49958</v>
      </c>
      <c r="D1926" s="120">
        <f>_xll.xlShmInterpRateFwd($D$3&amp;T(CalculationTrigger2),C1926,,5,C1927)</f>
        <v>1.7581638574480269E-2</v>
      </c>
      <c r="E1926" s="260">
        <f>_xll.xlShmInterpRateFwd($E$3&amp;T(CalculationTrigger2),C1926,,5,C1927)</f>
        <v>1.7511969336465351E-2</v>
      </c>
      <c r="F1926" s="260">
        <f>_xll.xlShmInterpRateFwd($F$3&amp;T(CalculationTrigger2),C1926,,5,C1927)</f>
        <v>1.7180040403918819E-2</v>
      </c>
      <c r="G1926" s="268">
        <f t="shared" si="60"/>
        <v>0.69669238014918178</v>
      </c>
      <c r="H1926" s="275">
        <f t="shared" si="61"/>
        <v>3.3192893254653173</v>
      </c>
      <c r="I1926" s="250"/>
      <c r="J1926" s="251"/>
      <c r="K1926" s="251"/>
      <c r="L1926" s="251"/>
    </row>
    <row r="1927" spans="2:12" x14ac:dyDescent="0.2">
      <c r="B1927" s="112" t="s">
        <v>2</v>
      </c>
      <c r="C1927" s="113">
        <f>_xll.qlCalendarAdvance("TARGET",C1926,B1927,"mf")</f>
        <v>49965</v>
      </c>
      <c r="D1927" s="120">
        <f>_xll.xlShmInterpRateFwd($D$3&amp;T(CalculationTrigger2),C1927,,5,C1928)</f>
        <v>1.7573017874385772E-2</v>
      </c>
      <c r="E1927" s="260">
        <f>_xll.xlShmInterpRateFwd($E$3&amp;T(CalculationTrigger2),C1927,,5,C1928)</f>
        <v>1.7503313566668639E-2</v>
      </c>
      <c r="F1927" s="260">
        <f>_xll.xlShmInterpRateFwd($F$3&amp;T(CalculationTrigger2),C1927,,5,C1928)</f>
        <v>1.7170489793796068E-2</v>
      </c>
      <c r="G1927" s="268">
        <f t="shared" si="60"/>
        <v>0.69704307717133318</v>
      </c>
      <c r="H1927" s="275">
        <f t="shared" si="61"/>
        <v>3.3282377287257097</v>
      </c>
      <c r="I1927" s="250"/>
      <c r="J1927" s="251"/>
      <c r="K1927" s="251"/>
      <c r="L1927" s="251"/>
    </row>
    <row r="1928" spans="2:12" x14ac:dyDescent="0.2">
      <c r="B1928" s="112" t="s">
        <v>2</v>
      </c>
      <c r="C1928" s="113">
        <f>_xll.qlCalendarAdvance("TARGET",C1927,B1928,"mf")</f>
        <v>49972</v>
      </c>
      <c r="D1928" s="120">
        <f>_xll.xlShmInterpRateFwd($D$3&amp;T(CalculationTrigger2),C1928,,5,C1929)</f>
        <v>1.7564359996130288E-2</v>
      </c>
      <c r="E1928" s="260">
        <f>_xll.xlShmInterpRateFwd($E$3&amp;T(CalculationTrigger2),C1928,,5,C1929)</f>
        <v>1.7494616336335672E-2</v>
      </c>
      <c r="F1928" s="260">
        <f>_xll.xlShmInterpRateFwd($F$3&amp;T(CalculationTrigger2),C1928,,5,C1929)</f>
        <v>1.7160853205249425E-2</v>
      </c>
      <c r="G1928" s="268">
        <f t="shared" si="60"/>
        <v>0.69743659794615365</v>
      </c>
      <c r="H1928" s="275">
        <f t="shared" si="61"/>
        <v>3.3376313108624682</v>
      </c>
      <c r="I1928" s="250"/>
      <c r="J1928" s="251"/>
      <c r="K1928" s="251"/>
      <c r="L1928" s="251"/>
    </row>
    <row r="1929" spans="2:12" x14ac:dyDescent="0.2">
      <c r="B1929" s="112" t="s">
        <v>2</v>
      </c>
      <c r="C1929" s="113">
        <f>_xll.qlCalendarAdvance("TARGET",C1928,B1929,"mf")</f>
        <v>49979</v>
      </c>
      <c r="D1929" s="120">
        <f>_xll.xlShmInterpRateFwd($D$3&amp;T(CalculationTrigger2),C1929,,5,C1930)</f>
        <v>1.7555664991087683E-2</v>
      </c>
      <c r="E1929" s="260">
        <f>_xll.xlShmInterpRateFwd($E$3&amp;T(CalculationTrigger2),C1929,,5,C1930)</f>
        <v>1.7485877679923559E-2</v>
      </c>
      <c r="F1929" s="260">
        <f>_xll.xlShmInterpRateFwd($F$3&amp;T(CalculationTrigger2),C1929,,5,C1930)</f>
        <v>1.7151130506703204E-2</v>
      </c>
      <c r="G1929" s="268">
        <f t="shared" si="60"/>
        <v>0.69787311164123955</v>
      </c>
      <c r="H1929" s="275">
        <f t="shared" si="61"/>
        <v>3.3474717322035454</v>
      </c>
      <c r="I1929" s="250"/>
      <c r="J1929" s="251"/>
      <c r="K1929" s="251"/>
      <c r="L1929" s="251"/>
    </row>
    <row r="1930" spans="2:12" x14ac:dyDescent="0.2">
      <c r="B1930" s="112" t="s">
        <v>2</v>
      </c>
      <c r="C1930" s="113">
        <f>_xll.qlCalendarAdvance("TARGET",C1929,B1930,"mf")</f>
        <v>49986</v>
      </c>
      <c r="D1930" s="120">
        <f>_xll.xlShmInterpRateFwd($D$3&amp;T(CalculationTrigger2),C1930,,5,C1931)</f>
        <v>1.7546932910684061E-2</v>
      </c>
      <c r="E1930" s="260">
        <f>_xll.xlShmInterpRateFwd($E$3&amp;T(CalculationTrigger2),C1930,,5,C1931)</f>
        <v>1.7477097631941718E-2</v>
      </c>
      <c r="F1930" s="260">
        <f>_xll.xlShmInterpRateFwd($F$3&amp;T(CalculationTrigger2),C1930,,5,C1931)</f>
        <v>1.7141321566600136E-2</v>
      </c>
      <c r="G1930" s="268">
        <f t="shared" si="60"/>
        <v>0.69835278742342433</v>
      </c>
      <c r="H1930" s="275">
        <f t="shared" si="61"/>
        <v>3.3577606534158226</v>
      </c>
      <c r="I1930" s="250"/>
      <c r="J1930" s="251"/>
      <c r="K1930" s="251"/>
      <c r="L1930" s="251"/>
    </row>
    <row r="1931" spans="2:12" x14ac:dyDescent="0.2">
      <c r="B1931" s="112" t="s">
        <v>2</v>
      </c>
      <c r="C1931" s="113">
        <f>_xll.qlCalendarAdvance("TARGET",C1930,B1931,"mf")</f>
        <v>49993</v>
      </c>
      <c r="D1931" s="120">
        <f>_xll.xlShmInterpRateFwd($D$3&amp;T(CalculationTrigger2),C1931,,5,C1932)</f>
        <v>1.7538163806322438E-2</v>
      </c>
      <c r="E1931" s="260">
        <f>_xll.xlShmInterpRateFwd($E$3&amp;T(CalculationTrigger2),C1931,,5,C1932)</f>
        <v>1.746827622685335E-2</v>
      </c>
      <c r="F1931" s="260">
        <f>_xll.xlShmInterpRateFwd($F$3&amp;T(CalculationTrigger2),C1931,,5,C1932)</f>
        <v>1.7131426253378212E-2</v>
      </c>
      <c r="G1931" s="268">
        <f t="shared" si="60"/>
        <v>0.69887579469088412</v>
      </c>
      <c r="H1931" s="275">
        <f t="shared" si="61"/>
        <v>3.3684997347513748</v>
      </c>
      <c r="I1931" s="250"/>
      <c r="J1931" s="251"/>
      <c r="K1931" s="251"/>
      <c r="L1931" s="251"/>
    </row>
    <row r="1932" spans="2:12" x14ac:dyDescent="0.2">
      <c r="B1932" s="112" t="s">
        <v>2</v>
      </c>
      <c r="C1932" s="113">
        <f>_xll.qlCalendarAdvance("TARGET",C1931,B1932,"mf")</f>
        <v>50000</v>
      </c>
      <c r="D1932" s="120">
        <f>_xll.xlShmInterpRateFwd($D$3&amp;T(CalculationTrigger2),C1932,,5,C1933)</f>
        <v>1.7529357729394339E-2</v>
      </c>
      <c r="E1932" s="260">
        <f>_xll.xlShmInterpRateFwd($E$3&amp;T(CalculationTrigger2),C1932,,5,C1933)</f>
        <v>1.7459413499150794E-2</v>
      </c>
      <c r="F1932" s="260">
        <f>_xll.xlShmInterpRateFwd($F$3&amp;T(CalculationTrigger2),C1932,,5,C1933)</f>
        <v>1.7121444435441727E-2</v>
      </c>
      <c r="G1932" s="268">
        <f t="shared" si="60"/>
        <v>0.69944230243545324</v>
      </c>
      <c r="H1932" s="275">
        <f t="shared" si="61"/>
        <v>3.3796906370906625</v>
      </c>
      <c r="I1932" s="250"/>
      <c r="J1932" s="251"/>
      <c r="K1932" s="251"/>
      <c r="L1932" s="251"/>
    </row>
    <row r="1933" spans="2:12" x14ac:dyDescent="0.2">
      <c r="B1933" s="112" t="s">
        <v>2</v>
      </c>
      <c r="C1933" s="113">
        <f>_xll.qlCalendarAdvance("TARGET",C1932,B1933,"mf")</f>
        <v>50007</v>
      </c>
      <c r="D1933" s="120">
        <f>_xll.xlShmInterpRateFwd($D$3&amp;T(CalculationTrigger2),C1933,,5,C1934)</f>
        <v>1.7520514731326126E-2</v>
      </c>
      <c r="E1933" s="260">
        <f>_xll.xlShmInterpRateFwd($E$3&amp;T(CalculationTrigger2),C1933,,5,C1934)</f>
        <v>1.7450509483309142E-2</v>
      </c>
      <c r="F1933" s="260">
        <f>_xll.xlShmInterpRateFwd($F$3&amp;T(CalculationTrigger2),C1933,,5,C1934)</f>
        <v>1.7111375981271337E-2</v>
      </c>
      <c r="G1933" s="268">
        <f t="shared" si="60"/>
        <v>0.70005248016983401</v>
      </c>
      <c r="H1933" s="275">
        <f t="shared" si="61"/>
        <v>3.3913350203780555</v>
      </c>
      <c r="I1933" s="250"/>
      <c r="J1933" s="251"/>
      <c r="K1933" s="251"/>
      <c r="L1933" s="251"/>
    </row>
    <row r="1934" spans="2:12" x14ac:dyDescent="0.2">
      <c r="B1934" s="112" t="s">
        <v>2</v>
      </c>
      <c r="C1934" s="113">
        <f>_xll.qlCalendarAdvance("TARGET",C1933,B1934,"mf")</f>
        <v>50014</v>
      </c>
      <c r="D1934" s="120">
        <f>_xll.xlShmInterpRateFwd($D$3&amp;T(CalculationTrigger2),C1934,,5,C1935)</f>
        <v>1.7511634863497917E-2</v>
      </c>
      <c r="E1934" s="260">
        <f>_xll.xlShmInterpRateFwd($E$3&amp;T(CalculationTrigger2),C1934,,5,C1935)</f>
        <v>1.7441564213809442E-2</v>
      </c>
      <c r="F1934" s="260">
        <f>_xll.xlShmInterpRateFwd($F$3&amp;T(CalculationTrigger2),C1934,,5,C1935)</f>
        <v>1.7101220759267677E-2</v>
      </c>
      <c r="G1934" s="268">
        <f t="shared" si="60"/>
        <v>0.70070649688475095</v>
      </c>
      <c r="H1934" s="275">
        <f t="shared" si="61"/>
        <v>3.4034345454176522</v>
      </c>
      <c r="I1934" s="250"/>
      <c r="J1934" s="251"/>
      <c r="K1934" s="251"/>
      <c r="L1934" s="251"/>
    </row>
    <row r="1935" spans="2:12" x14ac:dyDescent="0.2">
      <c r="B1935" s="112" t="s">
        <v>2</v>
      </c>
      <c r="C1935" s="113">
        <f>_xll.qlCalendarAdvance("TARGET",C1934,B1935,"mf")</f>
        <v>50021</v>
      </c>
      <c r="D1935" s="120">
        <f>_xll.xlShmInterpRateFwd($D$3&amp;T(CalculationTrigger2),C1935,,5,C1936)</f>
        <v>1.7502718177324662E-2</v>
      </c>
      <c r="E1935" s="260">
        <f>_xll.xlShmInterpRateFwd($E$3&amp;T(CalculationTrigger2),C1935,,5,C1936)</f>
        <v>1.743257772514447E-2</v>
      </c>
      <c r="F1935" s="260">
        <f>_xll.xlShmInterpRateFwd($F$3&amp;T(CalculationTrigger2),C1935,,5,C1936)</f>
        <v>1.7090978637884575E-2</v>
      </c>
      <c r="G1935" s="268">
        <f t="shared" si="60"/>
        <v>0.70140452180192381</v>
      </c>
      <c r="H1935" s="275">
        <f t="shared" si="61"/>
        <v>3.4159908725989521</v>
      </c>
      <c r="I1935" s="250"/>
      <c r="J1935" s="251"/>
      <c r="K1935" s="251"/>
      <c r="L1935" s="251"/>
    </row>
    <row r="1936" spans="2:12" x14ac:dyDescent="0.2">
      <c r="B1936" s="112" t="s">
        <v>2</v>
      </c>
      <c r="C1936" s="113">
        <f>_xll.qlCalendarAdvance("TARGET",C1935,B1936,"mf")</f>
        <v>50028</v>
      </c>
      <c r="D1936" s="120">
        <f>_xll.xlShmInterpRateFwd($D$3&amp;T(CalculationTrigger2),C1936,,5,C1937)</f>
        <v>1.7493097064598496E-2</v>
      </c>
      <c r="E1936" s="260">
        <f>_xll.xlShmInterpRateFwd($E$3&amp;T(CalculationTrigger2),C1936,,5,C1937)</f>
        <v>1.7422855643163357E-2</v>
      </c>
      <c r="F1936" s="260">
        <f>_xll.xlShmInterpRateFwd($F$3&amp;T(CalculationTrigger2),C1936,,5,C1937)</f>
        <v>1.7079619558095744E-2</v>
      </c>
      <c r="G1936" s="268">
        <f t="shared" si="60"/>
        <v>0.70241421435138918</v>
      </c>
      <c r="H1936" s="275">
        <f t="shared" si="61"/>
        <v>3.4323608506761292</v>
      </c>
      <c r="I1936" s="250"/>
      <c r="J1936" s="251"/>
      <c r="K1936" s="251"/>
      <c r="L1936" s="251"/>
    </row>
    <row r="1937" spans="2:12" x14ac:dyDescent="0.2">
      <c r="B1937" s="112" t="s">
        <v>2</v>
      </c>
      <c r="C1937" s="113">
        <f>_xll.qlCalendarAdvance("TARGET",C1936,B1937,"mf")</f>
        <v>50038</v>
      </c>
      <c r="D1937" s="120">
        <f>_xll.xlShmInterpRateFwd($D$3&amp;T(CalculationTrigger2),C1937,,5,C1938)</f>
        <v>1.7480910399408068E-2</v>
      </c>
      <c r="E1937" s="260">
        <f>_xll.xlShmInterpRateFwd($E$3&amp;T(CalculationTrigger2),C1937,,5,C1938)</f>
        <v>1.7410582001113277E-2</v>
      </c>
      <c r="F1937" s="260">
        <f>_xll.xlShmInterpRateFwd($F$3&amp;T(CalculationTrigger2),C1937,,5,C1938)</f>
        <v>1.7065742320787444E-2</v>
      </c>
      <c r="G1937" s="268">
        <f t="shared" si="60"/>
        <v>0.70328398294790961</v>
      </c>
      <c r="H1937" s="275">
        <f t="shared" si="61"/>
        <v>3.4483968032583343</v>
      </c>
      <c r="I1937" s="250"/>
      <c r="J1937" s="251"/>
      <c r="K1937" s="251"/>
      <c r="L1937" s="251"/>
    </row>
    <row r="1938" spans="2:12" x14ac:dyDescent="0.2">
      <c r="B1938" s="112" t="s">
        <v>2</v>
      </c>
      <c r="C1938" s="113">
        <f>_xll.qlCalendarAdvance("TARGET",C1937,B1938,"mf")</f>
        <v>50045</v>
      </c>
      <c r="D1938" s="120">
        <f>_xll.xlShmInterpRateFwd($D$3&amp;T(CalculationTrigger2),C1938,,5,C1939)</f>
        <v>1.7471867869152211E-2</v>
      </c>
      <c r="E1938" s="260">
        <f>_xll.xlShmInterpRateFwd($E$3&amp;T(CalculationTrigger2),C1938,,5,C1939)</f>
        <v>1.7401454451356747E-2</v>
      </c>
      <c r="F1938" s="260">
        <f>_xll.xlShmInterpRateFwd($F$3&amp;T(CalculationTrigger2),C1938,,5,C1939)</f>
        <v>1.7055201259842605E-2</v>
      </c>
      <c r="G1938" s="268">
        <f t="shared" si="60"/>
        <v>0.70413417795463229</v>
      </c>
      <c r="H1938" s="275">
        <f t="shared" si="61"/>
        <v>3.462531915141426</v>
      </c>
      <c r="I1938" s="250"/>
      <c r="J1938" s="251"/>
      <c r="K1938" s="251"/>
      <c r="L1938" s="251"/>
    </row>
    <row r="1939" spans="2:12" x14ac:dyDescent="0.2">
      <c r="B1939" s="112" t="s">
        <v>2</v>
      </c>
      <c r="C1939" s="113">
        <f>_xll.qlCalendarAdvance("TARGET",C1938,B1939,"mf")</f>
        <v>50052</v>
      </c>
      <c r="D1939" s="120">
        <f>_xll.xlShmInterpRateFwd($D$3&amp;T(CalculationTrigger2),C1939,,5,C1940)</f>
        <v>1.7462788748194989E-2</v>
      </c>
      <c r="E1939" s="260">
        <f>_xll.xlShmInterpRateFwd($E$3&amp;T(CalculationTrigger2),C1939,,5,C1940)</f>
        <v>1.739228583515734E-2</v>
      </c>
      <c r="F1939" s="260">
        <f>_xll.xlShmInterpRateFwd($F$3&amp;T(CalculationTrigger2),C1939,,5,C1940)</f>
        <v>1.7044572716915916E-2</v>
      </c>
      <c r="G1939" s="268">
        <f t="shared" si="60"/>
        <v>0.70502913037649018</v>
      </c>
      <c r="H1939" s="275">
        <f t="shared" si="61"/>
        <v>3.4771311824142308</v>
      </c>
      <c r="I1939" s="250"/>
      <c r="J1939" s="251"/>
      <c r="K1939" s="251"/>
      <c r="L1939" s="251"/>
    </row>
    <row r="1940" spans="2:12" x14ac:dyDescent="0.2">
      <c r="B1940" s="112" t="s">
        <v>2</v>
      </c>
      <c r="C1940" s="113">
        <f>_xll.qlCalendarAdvance("TARGET",C1939,B1940,"mf")</f>
        <v>50059</v>
      </c>
      <c r="D1940" s="120">
        <f>_xll.xlShmInterpRateFwd($D$3&amp;T(CalculationTrigger2),C1940,,5,C1941)</f>
        <v>1.7453673087928657E-2</v>
      </c>
      <c r="E1940" s="260">
        <f>_xll.xlShmInterpRateFwd($E$3&amp;T(CalculationTrigger2),C1940,,5,C1941)</f>
        <v>1.7383076186979662E-2</v>
      </c>
      <c r="F1940" s="260">
        <f>_xll.xlShmInterpRateFwd($F$3&amp;T(CalculationTrigger2),C1940,,5,C1941)</f>
        <v>1.7033856560380201E-2</v>
      </c>
      <c r="G1940" s="268">
        <f t="shared" si="60"/>
        <v>0.70596900948995123</v>
      </c>
      <c r="H1940" s="275">
        <f t="shared" si="61"/>
        <v>3.4921962659946111</v>
      </c>
      <c r="I1940" s="250"/>
      <c r="J1940" s="251"/>
      <c r="K1940" s="251"/>
      <c r="L1940" s="251"/>
    </row>
    <row r="1941" spans="2:12" x14ac:dyDescent="0.2">
      <c r="B1941" s="112" t="s">
        <v>2</v>
      </c>
      <c r="C1941" s="113">
        <f>_xll.qlCalendarAdvance("TARGET",C1940,B1941,"mf")</f>
        <v>50066</v>
      </c>
      <c r="D1941" s="120">
        <f>_xll.xlShmInterpRateFwd($D$3&amp;T(CalculationTrigger2),C1941,,5,C1942)</f>
        <v>1.7444520939786077E-2</v>
      </c>
      <c r="E1941" s="260">
        <f>_xll.xlShmInterpRateFwd($E$3&amp;T(CalculationTrigger2),C1941,,5,C1942)</f>
        <v>1.7373825541288464E-2</v>
      </c>
      <c r="F1941" s="260">
        <f>_xll.xlShmInterpRateFwd($F$3&amp;T(CalculationTrigger2),C1941,,5,C1942)</f>
        <v>1.7023052658725248E-2</v>
      </c>
      <c r="G1941" s="268">
        <f t="shared" si="60"/>
        <v>0.70695398497612472</v>
      </c>
      <c r="H1941" s="275">
        <f t="shared" si="61"/>
        <v>3.5077288256321615</v>
      </c>
      <c r="I1941" s="250"/>
      <c r="J1941" s="251"/>
      <c r="K1941" s="251"/>
      <c r="L1941" s="251"/>
    </row>
    <row r="1942" spans="2:12" x14ac:dyDescent="0.2">
      <c r="B1942" s="112" t="s">
        <v>2</v>
      </c>
      <c r="C1942" s="113">
        <f>_xll.qlCalendarAdvance("TARGET",C1941,B1942,"mf")</f>
        <v>50073</v>
      </c>
      <c r="D1942" s="120">
        <f>_xll.xlShmInterpRateFwd($D$3&amp;T(CalculationTrigger2),C1942,,5,C1943)</f>
        <v>1.7435332355136487E-2</v>
      </c>
      <c r="E1942" s="260">
        <f>_xll.xlShmInterpRateFwd($E$3&amp;T(CalculationTrigger2),C1942,,5,C1943)</f>
        <v>1.736453393260079E-2</v>
      </c>
      <c r="F1942" s="260">
        <f>_xll.xlShmInterpRateFwd($F$3&amp;T(CalculationTrigger2),C1942,,5,C1943)</f>
        <v>1.7012160880372419E-2</v>
      </c>
      <c r="G1942" s="268">
        <f t="shared" si="60"/>
        <v>0.70798422535697791</v>
      </c>
      <c r="H1942" s="275">
        <f t="shared" si="61"/>
        <v>3.5237305222837052</v>
      </c>
      <c r="I1942" s="250"/>
      <c r="J1942" s="251"/>
      <c r="K1942" s="251"/>
      <c r="L1942" s="251"/>
    </row>
    <row r="1943" spans="2:12" x14ac:dyDescent="0.2">
      <c r="B1943" s="112" t="s">
        <v>2</v>
      </c>
      <c r="C1943" s="113">
        <f>_xll.qlCalendarAdvance("TARGET",C1942,B1943,"mf")</f>
        <v>50080</v>
      </c>
      <c r="D1943" s="120">
        <f>_xll.xlShmInterpRateFwd($D$3&amp;T(CalculationTrigger2),C1943,,5,C1944)</f>
        <v>1.742610738541292E-2</v>
      </c>
      <c r="E1943" s="260">
        <f>_xll.xlShmInterpRateFwd($E$3&amp;T(CalculationTrigger2),C1943,,5,C1944)</f>
        <v>1.7355201395381676E-2</v>
      </c>
      <c r="F1943" s="260">
        <f>_xll.xlShmInterpRateFwd($F$3&amp;T(CalculationTrigger2),C1943,,5,C1944)</f>
        <v>1.7001181093755785E-2</v>
      </c>
      <c r="G1943" s="268">
        <f t="shared" si="60"/>
        <v>0.70905990031244071</v>
      </c>
      <c r="H1943" s="275">
        <f t="shared" si="61"/>
        <v>3.5402030162589098</v>
      </c>
      <c r="I1943" s="250"/>
      <c r="J1943" s="251"/>
      <c r="K1943" s="251"/>
      <c r="L1943" s="251"/>
    </row>
    <row r="1944" spans="2:12" x14ac:dyDescent="0.2">
      <c r="B1944" s="112" t="s">
        <v>2</v>
      </c>
      <c r="C1944" s="113">
        <f>_xll.qlCalendarAdvance("TARGET",C1943,B1944,"mf")</f>
        <v>50087</v>
      </c>
      <c r="D1944" s="120">
        <f>_xll.xlShmInterpRateFwd($D$3&amp;T(CalculationTrigger2),C1944,,5,C1945)</f>
        <v>1.7416846081996354E-2</v>
      </c>
      <c r="E1944" s="260">
        <f>_xll.xlShmInterpRateFwd($E$3&amp;T(CalculationTrigger2),C1944,,5,C1945)</f>
        <v>1.7345827964113686E-2</v>
      </c>
      <c r="F1944" s="260">
        <f>_xll.xlShmInterpRateFwd($F$3&amp;T(CalculationTrigger2),C1944,,5,C1945)</f>
        <v>1.6990113167339484E-2</v>
      </c>
      <c r="G1944" s="268">
        <f t="shared" si="60"/>
        <v>0.71018117882667986</v>
      </c>
      <c r="H1944" s="275">
        <f t="shared" si="61"/>
        <v>3.5571479677420221</v>
      </c>
      <c r="I1944" s="250"/>
      <c r="J1944" s="251"/>
      <c r="K1944" s="251"/>
      <c r="L1944" s="251"/>
    </row>
    <row r="1945" spans="2:12" x14ac:dyDescent="0.2">
      <c r="B1945" s="112" t="s">
        <v>2</v>
      </c>
      <c r="C1945" s="113">
        <f>_xll.qlCalendarAdvance("TARGET",C1944,B1945,"mf")</f>
        <v>50094</v>
      </c>
      <c r="D1945" s="120">
        <f>_xll.xlShmInterpRateFwd($D$3&amp;T(CalculationTrigger2),C1945,,5,C1946)</f>
        <v>1.740754849631998E-2</v>
      </c>
      <c r="E1945" s="260">
        <f>_xll.xlShmInterpRateFwd($E$3&amp;T(CalculationTrigger2),C1945,,5,C1946)</f>
        <v>1.7336413673285325E-2</v>
      </c>
      <c r="F1945" s="260">
        <f>_xll.xlShmInterpRateFwd($F$3&amp;T(CalculationTrigger2),C1945,,5,C1946)</f>
        <v>1.6978956969542429E-2</v>
      </c>
      <c r="G1945" s="268">
        <f t="shared" si="60"/>
        <v>0.71134823034654793</v>
      </c>
      <c r="H1945" s="275">
        <f t="shared" si="61"/>
        <v>3.5745670374289635</v>
      </c>
      <c r="I1945" s="250"/>
      <c r="J1945" s="251"/>
      <c r="K1945" s="251"/>
      <c r="L1945" s="251"/>
    </row>
    <row r="1946" spans="2:12" x14ac:dyDescent="0.2">
      <c r="B1946" s="112" t="s">
        <v>2</v>
      </c>
      <c r="C1946" s="113">
        <f>_xll.qlCalendarAdvance("TARGET",C1945,B1946,"mf")</f>
        <v>50101</v>
      </c>
      <c r="D1946" s="120">
        <f>_xll.xlShmInterpRateFwd($D$3&amp;T(CalculationTrigger2),C1946,,5,C1947)</f>
        <v>1.7398214679753349E-2</v>
      </c>
      <c r="E1946" s="260">
        <f>_xll.xlShmInterpRateFwd($E$3&amp;T(CalculationTrigger2),C1946,,5,C1947)</f>
        <v>1.7326958557385235E-2</v>
      </c>
      <c r="F1946" s="260">
        <f>_xll.xlShmInterpRateFwd($F$3&amp;T(CalculationTrigger2),C1946,,5,C1947)</f>
        <v>1.6967712368813618E-2</v>
      </c>
      <c r="G1946" s="268">
        <f t="shared" si="60"/>
        <v>0.7125612236811435</v>
      </c>
      <c r="H1946" s="275">
        <f t="shared" si="61"/>
        <v>3.5924618857161721</v>
      </c>
      <c r="I1946" s="250"/>
      <c r="J1946" s="251"/>
      <c r="K1946" s="251"/>
      <c r="L1946" s="251"/>
    </row>
    <row r="1947" spans="2:12" x14ac:dyDescent="0.2">
      <c r="B1947" s="112" t="s">
        <v>2</v>
      </c>
      <c r="C1947" s="113">
        <f>_xll.qlCalendarAdvance("TARGET",C1946,B1947,"mf")</f>
        <v>50108</v>
      </c>
      <c r="D1947" s="120">
        <f>_xll.xlShmInterpRateFwd($D$3&amp;T(CalculationTrigger2),C1947,,5,C1948)</f>
        <v>1.7388844683724026E-2</v>
      </c>
      <c r="E1947" s="260">
        <f>_xll.xlShmInterpRateFwd($E$3&amp;T(CalculationTrigger2),C1947,,5,C1948)</f>
        <v>1.7317462650884824E-2</v>
      </c>
      <c r="F1947" s="260">
        <f>_xll.xlShmInterpRateFwd($F$3&amp;T(CalculationTrigger2),C1947,,5,C1948)</f>
        <v>1.6956379233608963E-2</v>
      </c>
      <c r="G1947" s="268">
        <f t="shared" si="60"/>
        <v>0.71382032839201881</v>
      </c>
      <c r="H1947" s="275">
        <f t="shared" si="61"/>
        <v>3.6108341727586133</v>
      </c>
      <c r="I1947" s="250"/>
      <c r="J1947" s="251"/>
      <c r="K1947" s="251"/>
      <c r="L1947" s="251"/>
    </row>
    <row r="1948" spans="2:12" x14ac:dyDescent="0.2">
      <c r="B1948" s="112" t="s">
        <v>2</v>
      </c>
      <c r="C1948" s="113">
        <f>_xll.qlCalendarAdvance("TARGET",C1947,B1948,"mf")</f>
        <v>50115</v>
      </c>
      <c r="D1948" s="120">
        <f>_xll.xlShmInterpRateFwd($D$3&amp;T(CalculationTrigger2),C1948,,5,C1949)</f>
        <v>1.7379438559630665E-2</v>
      </c>
      <c r="E1948" s="260">
        <f>_xll.xlShmInterpRateFwd($E$3&amp;T(CalculationTrigger2),C1948,,5,C1949)</f>
        <v>1.730792598827301E-2</v>
      </c>
      <c r="F1948" s="260">
        <f>_xll.xlShmInterpRateFwd($F$3&amp;T(CalculationTrigger2),C1948,,5,C1949)</f>
        <v>1.6944957432356553E-2</v>
      </c>
      <c r="G1948" s="268">
        <f t="shared" si="60"/>
        <v>0.71512571357654897</v>
      </c>
      <c r="H1948" s="275">
        <f t="shared" si="61"/>
        <v>3.6296855591645691</v>
      </c>
      <c r="I1948" s="250"/>
      <c r="J1948" s="251"/>
      <c r="K1948" s="251"/>
      <c r="L1948" s="251"/>
    </row>
    <row r="1949" spans="2:12" x14ac:dyDescent="0.2">
      <c r="B1949" s="112" t="s">
        <v>2</v>
      </c>
      <c r="C1949" s="113">
        <f>_xll.qlCalendarAdvance("TARGET",C1948,B1949,"mf")</f>
        <v>50122</v>
      </c>
      <c r="D1949" s="120">
        <f>_xll.xlShmInterpRateFwd($D$3&amp;T(CalculationTrigger2),C1949,,5,C1950)</f>
        <v>1.7369996358866227E-2</v>
      </c>
      <c r="E1949" s="260">
        <f>_xll.xlShmInterpRateFwd($E$3&amp;T(CalculationTrigger2),C1949,,5,C1950)</f>
        <v>1.7298348604044663E-2</v>
      </c>
      <c r="F1949" s="260">
        <f>_xll.xlShmInterpRateFwd($F$3&amp;T(CalculationTrigger2),C1949,,5,C1950)</f>
        <v>1.693344683350877E-2</v>
      </c>
      <c r="G1949" s="268">
        <f t="shared" si="60"/>
        <v>0.71647754821563958</v>
      </c>
      <c r="H1949" s="275">
        <f t="shared" si="61"/>
        <v>3.6490177053589283</v>
      </c>
      <c r="I1949" s="250"/>
      <c r="J1949" s="251"/>
      <c r="K1949" s="251"/>
      <c r="L1949" s="251"/>
    </row>
    <row r="1950" spans="2:12" x14ac:dyDescent="0.2">
      <c r="B1950" s="112" t="s">
        <v>2</v>
      </c>
      <c r="C1950" s="113">
        <f>_xll.qlCalendarAdvance("TARGET",C1949,B1950,"mf")</f>
        <v>50129</v>
      </c>
      <c r="D1950" s="120">
        <f>_xll.xlShmInterpRateFwd($D$3&amp;T(CalculationTrigger2),C1950,,5,C1951)</f>
        <v>1.7360252068901617E-2</v>
      </c>
      <c r="E1950" s="260">
        <f>_xll.xlShmInterpRateFwd($E$3&amp;T(CalculationTrigger2),C1950,,5,C1951)</f>
        <v>1.7288450833961085E-2</v>
      </c>
      <c r="F1950" s="260">
        <f>_xll.xlShmInterpRateFwd($F$3&amp;T(CalculationTrigger2),C1950,,5,C1951)</f>
        <v>1.6921406409092118E-2</v>
      </c>
      <c r="G1950" s="268">
        <f t="shared" si="60"/>
        <v>0.71801234940532122</v>
      </c>
      <c r="H1950" s="275">
        <f t="shared" si="61"/>
        <v>3.6704442486896678</v>
      </c>
      <c r="I1950" s="250"/>
      <c r="J1950" s="251"/>
      <c r="K1950" s="251"/>
      <c r="L1950" s="251"/>
    </row>
    <row r="1951" spans="2:12" x14ac:dyDescent="0.2">
      <c r="B1951" s="112" t="s">
        <v>2</v>
      </c>
      <c r="C1951" s="113">
        <f>_xll.qlCalendarAdvance("TARGET",C1950,B1951,"mf")</f>
        <v>50137</v>
      </c>
      <c r="D1951" s="120">
        <f>_xll.xlShmInterpRateFwd($D$3&amp;T(CalculationTrigger2),C1951,,5,C1952)</f>
        <v>1.7351292450160781E-2</v>
      </c>
      <c r="E1951" s="260">
        <f>_xll.xlShmInterpRateFwd($E$3&amp;T(CalculationTrigger2),C1951,,5,C1952)</f>
        <v>1.7279442320478212E-2</v>
      </c>
      <c r="F1951" s="260">
        <f>_xll.xlShmInterpRateFwd($F$3&amp;T(CalculationTrigger2),C1951,,5,C1952)</f>
        <v>1.6911007650540821E-2</v>
      </c>
      <c r="G1951" s="268">
        <f t="shared" si="60"/>
        <v>0.71850129682568542</v>
      </c>
      <c r="H1951" s="275">
        <f t="shared" si="61"/>
        <v>3.6843466993739109</v>
      </c>
      <c r="I1951" s="250"/>
      <c r="J1951" s="251"/>
      <c r="K1951" s="251"/>
      <c r="L1951" s="251"/>
    </row>
    <row r="1952" spans="2:12" x14ac:dyDescent="0.2">
      <c r="B1952" s="112" t="s">
        <v>2</v>
      </c>
      <c r="C1952" s="113">
        <f>_xll.qlCalendarAdvance("TARGET",C1951,B1952,"mf")</f>
        <v>50144</v>
      </c>
      <c r="D1952" s="120">
        <f>_xll.xlShmInterpRateFwd($D$3&amp;T(CalculationTrigger2),C1952,,5,C1953)</f>
        <v>1.7345020354462681E-2</v>
      </c>
      <c r="E1952" s="260">
        <f>_xll.xlShmInterpRateFwd($E$3&amp;T(CalculationTrigger2),C1952,,5,C1953)</f>
        <v>1.7273225623357064E-2</v>
      </c>
      <c r="F1952" s="260">
        <f>_xll.xlShmInterpRateFwd($F$3&amp;T(CalculationTrigger2),C1952,,5,C1953)</f>
        <v>1.6904269407711014E-2</v>
      </c>
      <c r="G1952" s="268">
        <f t="shared" si="60"/>
        <v>0.71794731105617049</v>
      </c>
      <c r="H1952" s="275">
        <f t="shared" si="61"/>
        <v>3.6895621564604979</v>
      </c>
      <c r="I1952" s="250"/>
      <c r="J1952" s="251"/>
      <c r="K1952" s="251"/>
      <c r="L1952" s="251"/>
    </row>
    <row r="1953" spans="2:12" x14ac:dyDescent="0.2">
      <c r="B1953" s="112" t="s">
        <v>2</v>
      </c>
      <c r="C1953" s="113">
        <f>_xll.qlCalendarAdvance("TARGET",C1952,B1953,"mf")</f>
        <v>50151</v>
      </c>
      <c r="D1953" s="120">
        <f>_xll.xlShmInterpRateFwd($D$3&amp;T(CalculationTrigger2),C1953,,5,C1954)</f>
        <v>1.7338685154889108E-2</v>
      </c>
      <c r="E1953" s="260">
        <f>_xll.xlShmInterpRateFwd($E$3&amp;T(CalculationTrigger2),C1953,,5,C1954)</f>
        <v>1.7266939966528033E-2</v>
      </c>
      <c r="F1953" s="260">
        <f>_xll.xlShmInterpRateFwd($F$3&amp;T(CalculationTrigger2),C1953,,5,C1954)</f>
        <v>1.6897442187826746E-2</v>
      </c>
      <c r="G1953" s="268">
        <f t="shared" si="60"/>
        <v>0.71745188361074796</v>
      </c>
      <c r="H1953" s="275">
        <f t="shared" si="61"/>
        <v>3.6949777870128737</v>
      </c>
      <c r="I1953" s="250"/>
      <c r="J1953" s="251"/>
      <c r="K1953" s="251"/>
      <c r="L1953" s="251"/>
    </row>
    <row r="1954" spans="2:12" x14ac:dyDescent="0.2">
      <c r="B1954" s="112" t="s">
        <v>2</v>
      </c>
      <c r="C1954" s="113">
        <f>_xll.qlCalendarAdvance("TARGET",C1953,B1954,"mf")</f>
        <v>50158</v>
      </c>
      <c r="D1954" s="120">
        <f>_xll.xlShmInterpRateFwd($D$3&amp;T(CalculationTrigger2),C1954,,5,C1955)</f>
        <v>1.733228676283197E-2</v>
      </c>
      <c r="E1954" s="260">
        <f>_xll.xlShmInterpRateFwd($E$3&amp;T(CalculationTrigger2),C1954,,5,C1955)</f>
        <v>1.7260585237902935E-2</v>
      </c>
      <c r="F1954" s="260">
        <f>_xll.xlShmInterpRateFwd($F$3&amp;T(CalculationTrigger2),C1954,,5,C1955)</f>
        <v>1.6890525805415439E-2</v>
      </c>
      <c r="G1954" s="268">
        <f t="shared" si="60"/>
        <v>0.71701524929034677</v>
      </c>
      <c r="H1954" s="275">
        <f t="shared" si="61"/>
        <v>3.7005943248749618</v>
      </c>
      <c r="I1954" s="250"/>
      <c r="J1954" s="251"/>
      <c r="K1954" s="251"/>
      <c r="L1954" s="251"/>
    </row>
    <row r="1955" spans="2:12" x14ac:dyDescent="0.2">
      <c r="B1955" s="112" t="s">
        <v>2</v>
      </c>
      <c r="C1955" s="113">
        <f>_xll.qlCalendarAdvance("TARGET",C1954,B1955,"mf")</f>
        <v>50165</v>
      </c>
      <c r="D1955" s="120">
        <f>_xll.xlShmInterpRateFwd($D$3&amp;T(CalculationTrigger2),C1955,,5,C1956)</f>
        <v>1.7325825089759044E-2</v>
      </c>
      <c r="E1955" s="260">
        <f>_xll.xlShmInterpRateFwd($E$3&amp;T(CalculationTrigger2),C1955,,5,C1956)</f>
        <v>1.7254161325371054E-2</v>
      </c>
      <c r="F1955" s="260">
        <f>_xll.xlShmInterpRateFwd($F$3&amp;T(CalculationTrigger2),C1955,,5,C1956)</f>
        <v>1.6883520075023004E-2</v>
      </c>
      <c r="G1955" s="268">
        <f t="shared" si="60"/>
        <v>0.71663764387989992</v>
      </c>
      <c r="H1955" s="275">
        <f t="shared" si="61"/>
        <v>3.7064125034804927</v>
      </c>
      <c r="I1955" s="250"/>
      <c r="J1955" s="251"/>
      <c r="K1955" s="251"/>
      <c r="L1955" s="251"/>
    </row>
    <row r="1956" spans="2:12" x14ac:dyDescent="0.2">
      <c r="B1956" s="112" t="s">
        <v>2</v>
      </c>
      <c r="C1956" s="113">
        <f>_xll.qlCalendarAdvance("TARGET",C1955,B1956,"mf")</f>
        <v>50172</v>
      </c>
      <c r="D1956" s="120">
        <f>_xll.xlShmInterpRateFwd($D$3&amp;T(CalculationTrigger2),C1956,,5,C1957)</f>
        <v>1.7319300047063332E-2</v>
      </c>
      <c r="E1956" s="260">
        <f>_xll.xlShmInterpRateFwd($E$3&amp;T(CalculationTrigger2),C1956,,5,C1957)</f>
        <v>1.724766811684552E-2</v>
      </c>
      <c r="F1956" s="260">
        <f>_xll.xlShmInterpRateFwd($F$3&amp;T(CalculationTrigger2),C1956,,5,C1957)</f>
        <v>1.6876424811155914E-2</v>
      </c>
      <c r="G1956" s="268">
        <f t="shared" si="60"/>
        <v>0.71631930217811579</v>
      </c>
      <c r="H1956" s="275">
        <f t="shared" si="61"/>
        <v>3.7124330568960584</v>
      </c>
      <c r="I1956" s="250"/>
      <c r="J1956" s="251"/>
      <c r="K1956" s="251"/>
      <c r="L1956" s="251"/>
    </row>
    <row r="1957" spans="2:12" x14ac:dyDescent="0.2">
      <c r="B1957" s="112" t="s">
        <v>2</v>
      </c>
      <c r="C1957" s="113">
        <f>_xll.qlCalendarAdvance("TARGET",C1956,B1957,"mf")</f>
        <v>50179</v>
      </c>
      <c r="D1957" s="120">
        <f>_xll.xlShmInterpRateFwd($D$3&amp;T(CalculationTrigger2),C1957,,5,C1958)</f>
        <v>1.7312711546196326E-2</v>
      </c>
      <c r="E1957" s="260">
        <f>_xll.xlShmInterpRateFwd($E$3&amp;T(CalculationTrigger2),C1957,,5,C1958)</f>
        <v>1.7241105500205363E-2</v>
      </c>
      <c r="F1957" s="260">
        <f>_xll.xlShmInterpRateFwd($F$3&amp;T(CalculationTrigger2),C1957,,5,C1958)</f>
        <v>1.6869239828385486E-2</v>
      </c>
      <c r="G1957" s="268">
        <f t="shared" si="60"/>
        <v>0.71606045990962874</v>
      </c>
      <c r="H1957" s="275">
        <f t="shared" si="61"/>
        <v>3.7186567181987651</v>
      </c>
      <c r="I1957" s="250"/>
      <c r="J1957" s="251"/>
      <c r="K1957" s="251"/>
      <c r="L1957" s="251"/>
    </row>
    <row r="1958" spans="2:12" x14ac:dyDescent="0.2">
      <c r="B1958" s="112" t="s">
        <v>2</v>
      </c>
      <c r="C1958" s="113">
        <f>_xll.qlCalendarAdvance("TARGET",C1957,B1958,"mf")</f>
        <v>50186</v>
      </c>
      <c r="D1958" s="120">
        <f>_xll.xlShmInterpRateFwd($D$3&amp;T(CalculationTrigger2),C1958,,5,C1959)</f>
        <v>1.7306059498569518E-2</v>
      </c>
      <c r="E1958" s="260">
        <f>_xll.xlShmInterpRateFwd($E$3&amp;T(CalculationTrigger2),C1958,,5,C1959)</f>
        <v>1.7234473363382415E-2</v>
      </c>
      <c r="F1958" s="260">
        <f>_xll.xlShmInterpRateFwd($F$3&amp;T(CalculationTrigger2),C1958,,5,C1959)</f>
        <v>1.6861964941220445E-2</v>
      </c>
      <c r="G1958" s="268">
        <f t="shared" si="60"/>
        <v>0.7158613518710305</v>
      </c>
      <c r="H1958" s="275">
        <f t="shared" si="61"/>
        <v>3.7250842216196913</v>
      </c>
      <c r="I1958" s="250"/>
      <c r="J1958" s="251"/>
      <c r="K1958" s="251"/>
      <c r="L1958" s="251"/>
    </row>
    <row r="1959" spans="2:12" x14ac:dyDescent="0.2">
      <c r="B1959" s="112" t="s">
        <v>2</v>
      </c>
      <c r="C1959" s="113">
        <f>_xll.qlCalendarAdvance("TARGET",C1958,B1959,"mf")</f>
        <v>50193</v>
      </c>
      <c r="D1959" s="120">
        <f>_xll.xlShmInterpRateFwd($D$3&amp;T(CalculationTrigger2),C1959,,5,C1960)</f>
        <v>1.7299343815600745E-2</v>
      </c>
      <c r="E1959" s="260">
        <f>_xll.xlShmInterpRateFwd($E$3&amp;T(CalculationTrigger2),C1959,,5,C1960)</f>
        <v>1.7227771594257042E-2</v>
      </c>
      <c r="F1959" s="260">
        <f>_xll.xlShmInterpRateFwd($F$3&amp;T(CalculationTrigger2),C1959,,5,C1960)</f>
        <v>1.6854599964205415E-2</v>
      </c>
      <c r="G1959" s="268">
        <f t="shared" si="60"/>
        <v>0.71572221343702691</v>
      </c>
      <c r="H1959" s="275">
        <f t="shared" si="61"/>
        <v>3.7317163005162746</v>
      </c>
      <c r="I1959" s="250"/>
      <c r="J1959" s="251"/>
      <c r="K1959" s="251"/>
      <c r="L1959" s="251"/>
    </row>
    <row r="1960" spans="2:12" x14ac:dyDescent="0.2">
      <c r="B1960" s="112" t="s">
        <v>2</v>
      </c>
      <c r="C1960" s="113">
        <f>_xll.qlCalendarAdvance("TARGET",C1959,B1960,"mf")</f>
        <v>50200</v>
      </c>
      <c r="D1960" s="120">
        <f>_xll.xlShmInterpRateFwd($D$3&amp;T(CalculationTrigger2),C1960,,5,C1961)</f>
        <v>1.7292564408748955E-2</v>
      </c>
      <c r="E1960" s="260">
        <f>_xll.xlShmInterpRateFwd($E$3&amp;T(CalculationTrigger2),C1960,,5,C1961)</f>
        <v>1.7221000080739252E-2</v>
      </c>
      <c r="F1960" s="260">
        <f>_xll.xlShmInterpRateFwd($F$3&amp;T(CalculationTrigger2),C1960,,5,C1961)</f>
        <v>1.6847144711874564E-2</v>
      </c>
      <c r="G1960" s="268">
        <f t="shared" si="60"/>
        <v>0.71564328009702383</v>
      </c>
      <c r="H1960" s="275">
        <f t="shared" si="61"/>
        <v>3.7385536886468813</v>
      </c>
      <c r="I1960" s="250"/>
      <c r="J1960" s="251"/>
      <c r="K1960" s="251"/>
      <c r="L1960" s="251"/>
    </row>
    <row r="1961" spans="2:12" x14ac:dyDescent="0.2">
      <c r="B1961" s="112" t="s">
        <v>2</v>
      </c>
      <c r="C1961" s="113">
        <f>_xll.qlCalendarAdvance("TARGET",C1960,B1961,"mf")</f>
        <v>50207</v>
      </c>
      <c r="D1961" s="120">
        <f>_xll.xlShmInterpRateFwd($D$3&amp;T(CalculationTrigger2),C1961,,5,C1962)</f>
        <v>1.7285721189421514E-2</v>
      </c>
      <c r="E1961" s="260">
        <f>_xll.xlShmInterpRateFwd($E$3&amp;T(CalculationTrigger2),C1961,,5,C1962)</f>
        <v>1.721415871073393E-2</v>
      </c>
      <c r="F1961" s="260">
        <f>_xll.xlShmInterpRateFwd($F$3&amp;T(CalculationTrigger2),C1961,,5,C1962)</f>
        <v>1.6839598998769013E-2</v>
      </c>
      <c r="G1961" s="268">
        <f t="shared" si="60"/>
        <v>0.71562478687583342</v>
      </c>
      <c r="H1961" s="275">
        <f t="shared" si="61"/>
        <v>3.745597119649176</v>
      </c>
      <c r="I1961" s="250"/>
      <c r="J1961" s="251"/>
      <c r="K1961" s="251"/>
      <c r="L1961" s="251"/>
    </row>
    <row r="1962" spans="2:12" x14ac:dyDescent="0.2">
      <c r="B1962" s="112" t="s">
        <v>2</v>
      </c>
      <c r="C1962" s="113">
        <f>_xll.qlCalendarAdvance("TARGET",C1961,B1962,"mf")</f>
        <v>50214</v>
      </c>
      <c r="D1962" s="120">
        <f>_xll.xlShmInterpRateFwd($D$3&amp;T(CalculationTrigger2),C1962,,5,C1963)</f>
        <v>1.7278814069043726E-2</v>
      </c>
      <c r="E1962" s="260">
        <f>_xll.xlShmInterpRateFwd($E$3&amp;T(CalculationTrigger2),C1962,,5,C1963)</f>
        <v>1.7207247372146638E-2</v>
      </c>
      <c r="F1962" s="260">
        <f>_xll.xlShmInterpRateFwd($F$3&amp;T(CalculationTrigger2),C1962,,5,C1963)</f>
        <v>1.6831962639431031E-2</v>
      </c>
      <c r="G1962" s="268">
        <f t="shared" si="60"/>
        <v>0.71566696897087256</v>
      </c>
      <c r="H1962" s="275">
        <f t="shared" si="61"/>
        <v>3.7528473271560698</v>
      </c>
      <c r="I1962" s="250"/>
      <c r="J1962" s="251"/>
      <c r="K1962" s="251"/>
      <c r="L1962" s="251"/>
    </row>
    <row r="1963" spans="2:12" x14ac:dyDescent="0.2">
      <c r="B1963" s="112" t="s">
        <v>2</v>
      </c>
      <c r="C1963" s="113">
        <f>_xll.qlCalendarAdvance("TARGET",C1962,B1963,"mf")</f>
        <v>50221</v>
      </c>
      <c r="D1963" s="120">
        <f>_xll.xlShmInterpRateFwd($D$3&amp;T(CalculationTrigger2),C1963,,5,C1964)</f>
        <v>1.7271842959058845E-2</v>
      </c>
      <c r="E1963" s="260">
        <f>_xll.xlShmInterpRateFwd($E$3&amp;T(CalculationTrigger2),C1963,,5,C1964)</f>
        <v>1.7200265952872034E-2</v>
      </c>
      <c r="F1963" s="260">
        <f>_xll.xlShmInterpRateFwd($F$3&amp;T(CalculationTrigger2),C1963,,5,C1964)</f>
        <v>1.6824235448375087E-2</v>
      </c>
      <c r="G1963" s="268">
        <f t="shared" si="60"/>
        <v>0.71577006186811232</v>
      </c>
      <c r="H1963" s="275">
        <f t="shared" si="61"/>
        <v>3.760305044969471</v>
      </c>
      <c r="I1963" s="250"/>
      <c r="J1963" s="251"/>
      <c r="K1963" s="251"/>
      <c r="L1963" s="251"/>
    </row>
    <row r="1964" spans="2:12" x14ac:dyDescent="0.2">
      <c r="B1964" s="112" t="s">
        <v>2</v>
      </c>
      <c r="C1964" s="113">
        <f>_xll.qlCalendarAdvance("TARGET",C1963,B1964,"mf")</f>
        <v>50228</v>
      </c>
      <c r="D1964" s="120">
        <f>_xll.xlShmInterpRateFwd($D$3&amp;T(CalculationTrigger2),C1964,,5,C1965)</f>
        <v>1.7264807770881723E-2</v>
      </c>
      <c r="E1964" s="260">
        <f>_xll.xlShmInterpRateFwd($E$3&amp;T(CalculationTrigger2),C1964,,5,C1965)</f>
        <v>1.7193214340828641E-2</v>
      </c>
      <c r="F1964" s="260">
        <f>_xll.xlShmInterpRateFwd($F$3&amp;T(CalculationTrigger2),C1964,,5,C1965)</f>
        <v>1.6816417240180535E-2</v>
      </c>
      <c r="G1964" s="268">
        <f t="shared" si="60"/>
        <v>0.71593430053081697</v>
      </c>
      <c r="H1964" s="275">
        <f t="shared" si="61"/>
        <v>3.7679710064810608</v>
      </c>
      <c r="I1964" s="250"/>
      <c r="J1964" s="251"/>
      <c r="K1964" s="251"/>
      <c r="L1964" s="251"/>
    </row>
    <row r="1965" spans="2:12" x14ac:dyDescent="0.2">
      <c r="B1965" s="112" t="s">
        <v>2</v>
      </c>
      <c r="C1965" s="113">
        <f>_xll.qlCalendarAdvance("TARGET",C1964,B1965,"mf")</f>
        <v>50235</v>
      </c>
      <c r="D1965" s="120">
        <f>_xll.xlShmInterpRateFwd($D$3&amp;T(CalculationTrigger2),C1965,,5,C1966)</f>
        <v>1.7257708415950947E-2</v>
      </c>
      <c r="E1965" s="260">
        <f>_xll.xlShmInterpRateFwd($E$3&amp;T(CalculationTrigger2),C1965,,5,C1966)</f>
        <v>1.7186092423900904E-2</v>
      </c>
      <c r="F1965" s="260">
        <f>_xll.xlShmInterpRateFwd($F$3&amp;T(CalculationTrigger2),C1965,,5,C1966)</f>
        <v>1.6808507829352604E-2</v>
      </c>
      <c r="G1965" s="268">
        <f t="shared" si="60"/>
        <v>0.71615992050043376</v>
      </c>
      <c r="H1965" s="275">
        <f t="shared" si="61"/>
        <v>3.7758459454829971</v>
      </c>
      <c r="I1965" s="250"/>
      <c r="J1965" s="251"/>
      <c r="K1965" s="251"/>
      <c r="L1965" s="251"/>
    </row>
    <row r="1966" spans="2:12" x14ac:dyDescent="0.2">
      <c r="B1966" s="112" t="s">
        <v>2</v>
      </c>
      <c r="C1966" s="113">
        <f>_xll.qlCalendarAdvance("TARGET",C1965,B1966,"mf")</f>
        <v>50242</v>
      </c>
      <c r="D1966" s="120">
        <f>_xll.xlShmInterpRateFwd($D$3&amp;T(CalculationTrigger2),C1966,,5,C1967)</f>
        <v>1.7250544805688293E-2</v>
      </c>
      <c r="E1966" s="260">
        <f>_xll.xlShmInterpRateFwd($E$3&amp;T(CalculationTrigger2),C1966,,5,C1967)</f>
        <v>1.7178900090014503E-2</v>
      </c>
      <c r="F1966" s="260">
        <f>_xll.xlShmInterpRateFwd($F$3&amp;T(CalculationTrigger2),C1966,,5,C1967)</f>
        <v>1.6800507030438245E-2</v>
      </c>
      <c r="G1966" s="268">
        <f t="shared" si="60"/>
        <v>0.71644715673790249</v>
      </c>
      <c r="H1966" s="275">
        <f t="shared" si="61"/>
        <v>3.7839305957625831</v>
      </c>
      <c r="I1966" s="250"/>
      <c r="J1966" s="251"/>
      <c r="K1966" s="251"/>
      <c r="L1966" s="251"/>
    </row>
    <row r="1967" spans="2:12" x14ac:dyDescent="0.2">
      <c r="B1967" s="112" t="s">
        <v>2</v>
      </c>
      <c r="C1967" s="113">
        <f>_xll.qlCalendarAdvance("TARGET",C1966,B1967,"mf")</f>
        <v>50249</v>
      </c>
      <c r="D1967" s="120">
        <f>_xll.xlShmInterpRateFwd($D$3&amp;T(CalculationTrigger2),C1967,,5,C1968)</f>
        <v>1.7243316851527708E-2</v>
      </c>
      <c r="E1967" s="260">
        <f>_xll.xlShmInterpRateFwd($E$3&amp;T(CalculationTrigger2),C1967,,5,C1968)</f>
        <v>1.7171637227061071E-2</v>
      </c>
      <c r="F1967" s="260">
        <f>_xll.xlShmInterpRateFwd($F$3&amp;T(CalculationTrigger2),C1967,,5,C1968)</f>
        <v>1.6792414657985602E-2</v>
      </c>
      <c r="G1967" s="268">
        <f t="shared" si="60"/>
        <v>0.71679624466636227</v>
      </c>
      <c r="H1967" s="275">
        <f t="shared" si="61"/>
        <v>3.7922256907546927</v>
      </c>
      <c r="I1967" s="250"/>
      <c r="J1967" s="251"/>
      <c r="K1967" s="251"/>
      <c r="L1967" s="251"/>
    </row>
    <row r="1968" spans="2:12" x14ac:dyDescent="0.2">
      <c r="B1968" s="112" t="s">
        <v>2</v>
      </c>
      <c r="C1968" s="113">
        <f>_xll.qlCalendarAdvance("TARGET",C1967,B1968,"mf")</f>
        <v>50256</v>
      </c>
      <c r="D1968" s="120">
        <f>_xll.xlShmInterpRateFwd($D$3&amp;T(CalculationTrigger2),C1968,,5,C1969)</f>
        <v>1.7236024464921076E-2</v>
      </c>
      <c r="E1968" s="260">
        <f>_xll.xlShmInterpRateFwd($E$3&amp;T(CalculationTrigger2),C1968,,5,C1969)</f>
        <v>1.7164303722950303E-2</v>
      </c>
      <c r="F1968" s="260">
        <f>_xll.xlShmInterpRateFwd($F$3&amp;T(CalculationTrigger2),C1968,,5,C1969)</f>
        <v>1.6784230526532423E-2</v>
      </c>
      <c r="G1968" s="268">
        <f t="shared" si="60"/>
        <v>0.71720741970773827</v>
      </c>
      <c r="H1968" s="275">
        <f t="shared" si="61"/>
        <v>3.8007319641788011</v>
      </c>
      <c r="I1968" s="250"/>
      <c r="J1968" s="251"/>
      <c r="K1968" s="251"/>
      <c r="L1968" s="251"/>
    </row>
    <row r="1969" spans="2:12" x14ac:dyDescent="0.2">
      <c r="B1969" s="112" t="s">
        <v>2</v>
      </c>
      <c r="C1969" s="113">
        <f>_xll.qlCalendarAdvance("TARGET",C1968,B1969,"mf")</f>
        <v>50263</v>
      </c>
      <c r="D1969" s="120">
        <f>_xll.xlShmInterpRateFwd($D$3&amp;T(CalculationTrigger2),C1969,,5,C1970)</f>
        <v>1.7228667557245562E-2</v>
      </c>
      <c r="E1969" s="260">
        <f>_xll.xlShmInterpRateFwd($E$3&amp;T(CalculationTrigger2),C1969,,5,C1970)</f>
        <v>1.7156899465586802E-2</v>
      </c>
      <c r="F1969" s="260">
        <f>_xll.xlShmInterpRateFwd($F$3&amp;T(CalculationTrigger2),C1969,,5,C1970)</f>
        <v>1.6775954450629238E-2</v>
      </c>
      <c r="G1969" s="268">
        <f t="shared" si="60"/>
        <v>0.7176809165876028</v>
      </c>
      <c r="H1969" s="275">
        <f t="shared" si="61"/>
        <v>3.8094501495756354</v>
      </c>
      <c r="I1969" s="250"/>
      <c r="J1969" s="251"/>
      <c r="K1969" s="251"/>
      <c r="L1969" s="251"/>
    </row>
    <row r="1970" spans="2:12" x14ac:dyDescent="0.2">
      <c r="B1970" s="112" t="s">
        <v>2</v>
      </c>
      <c r="C1970" s="113">
        <f>_xll.qlCalendarAdvance("TARGET",C1969,B1970,"mf")</f>
        <v>50270</v>
      </c>
      <c r="D1970" s="120">
        <f>_xll.xlShmInterpRateFwd($D$3&amp;T(CalculationTrigger2),C1970,,5,C1971)</f>
        <v>1.7221246039988963E-2</v>
      </c>
      <c r="E1970" s="260">
        <f>_xll.xlShmInterpRateFwd($E$3&amp;T(CalculationTrigger2),C1970,,5,C1971)</f>
        <v>1.7149424342870083E-2</v>
      </c>
      <c r="F1970" s="260">
        <f>_xll.xlShmInterpRateFwd($F$3&amp;T(CalculationTrigger2),C1970,,5,C1971)</f>
        <v>1.6767586244793044E-2</v>
      </c>
      <c r="G1970" s="268">
        <f t="shared" si="60"/>
        <v>0.71821697118879668</v>
      </c>
      <c r="H1970" s="275">
        <f t="shared" si="61"/>
        <v>3.8183809807703848</v>
      </c>
      <c r="I1970" s="250"/>
      <c r="J1970" s="251"/>
      <c r="K1970" s="251"/>
      <c r="L1970" s="251"/>
    </row>
    <row r="1971" spans="2:12" x14ac:dyDescent="0.2">
      <c r="B1971" s="112" t="s">
        <v>2</v>
      </c>
      <c r="C1971" s="113">
        <f>_xll.qlCalendarAdvance("TARGET",C1970,B1971,"mf")</f>
        <v>50277</v>
      </c>
      <c r="D1971" s="120">
        <f>_xll.xlShmInterpRateFwd($D$3&amp;T(CalculationTrigger2),C1971,,5,C1972)</f>
        <v>1.7213759824546974E-2</v>
      </c>
      <c r="E1971" s="260">
        <f>_xll.xlShmInterpRateFwd($E$3&amp;T(CalculationTrigger2),C1971,,5,C1972)</f>
        <v>1.7141878242735123E-2</v>
      </c>
      <c r="F1971" s="260">
        <f>_xll.xlShmInterpRateFwd($F$3&amp;T(CalculationTrigger2),C1971,,5,C1972)</f>
        <v>1.6759125723599954E-2</v>
      </c>
      <c r="G1971" s="268">
        <f t="shared" si="60"/>
        <v>0.71881581811851503</v>
      </c>
      <c r="H1971" s="275">
        <f t="shared" si="61"/>
        <v>3.8275251913516897</v>
      </c>
      <c r="I1971" s="250"/>
      <c r="J1971" s="251"/>
      <c r="K1971" s="251"/>
      <c r="L1971" s="251"/>
    </row>
    <row r="1972" spans="2:12" x14ac:dyDescent="0.2">
      <c r="B1972" s="112" t="s">
        <v>2</v>
      </c>
      <c r="C1972" s="113">
        <f>_xll.qlCalendarAdvance("TARGET",C1971,B1972,"mf")</f>
        <v>50284</v>
      </c>
      <c r="D1972" s="120">
        <f>_xll.xlShmInterpRateFwd($D$3&amp;T(CalculationTrigger2),C1972,,5,C1973)</f>
        <v>1.7206208822362228E-2</v>
      </c>
      <c r="E1972" s="260">
        <f>_xll.xlShmInterpRateFwd($E$3&amp;T(CalculationTrigger2),C1972,,5,C1973)</f>
        <v>1.7134261053048098E-2</v>
      </c>
      <c r="F1972" s="260">
        <f>_xll.xlShmInterpRateFwd($F$3&amp;T(CalculationTrigger2),C1972,,5,C1973)</f>
        <v>1.6750572701569398E-2</v>
      </c>
      <c r="G1972" s="268">
        <f t="shared" si="60"/>
        <v>0.71947769314129051</v>
      </c>
      <c r="H1972" s="275">
        <f t="shared" si="61"/>
        <v>3.836883514787004</v>
      </c>
      <c r="I1972" s="250"/>
      <c r="J1972" s="251"/>
      <c r="K1972" s="251"/>
      <c r="L1972" s="251"/>
    </row>
    <row r="1973" spans="2:12" x14ac:dyDescent="0.2">
      <c r="B1973" s="112" t="s">
        <v>2</v>
      </c>
      <c r="C1973" s="113">
        <f>_xll.qlCalendarAdvance("TARGET",C1972,B1973,"mf")</f>
        <v>50291</v>
      </c>
      <c r="D1973" s="120">
        <f>_xll.xlShmInterpRateFwd($D$3&amp;T(CalculationTrigger2),C1973,,5,C1974)</f>
        <v>1.719859294486055E-2</v>
      </c>
      <c r="E1973" s="260">
        <f>_xll.xlShmInterpRateFwd($E$3&amp;T(CalculationTrigger2),C1973,,5,C1974)</f>
        <v>1.7126572661745405E-2</v>
      </c>
      <c r="F1973" s="260">
        <f>_xll.xlShmInterpRateFwd($F$3&amp;T(CalculationTrigger2),C1973,,5,C1974)</f>
        <v>1.6741926993262563E-2</v>
      </c>
      <c r="G1973" s="268">
        <f t="shared" si="60"/>
        <v>0.72020283115144945</v>
      </c>
      <c r="H1973" s="275">
        <f t="shared" si="61"/>
        <v>3.8464566848284143</v>
      </c>
      <c r="I1973" s="250"/>
      <c r="J1973" s="251"/>
      <c r="K1973" s="251"/>
      <c r="L1973" s="251"/>
    </row>
    <row r="1974" spans="2:12" x14ac:dyDescent="0.2">
      <c r="B1974" s="112" t="s">
        <v>2</v>
      </c>
      <c r="C1974" s="113">
        <f>_xll.qlCalendarAdvance("TARGET",C1973,B1974,"mf")</f>
        <v>50298</v>
      </c>
      <c r="D1974" s="120">
        <f>_xll.xlShmInterpRateFwd($D$3&amp;T(CalculationTrigger2),C1974,,5,C1975)</f>
        <v>1.7190912103491524E-2</v>
      </c>
      <c r="E1974" s="260">
        <f>_xll.xlShmInterpRateFwd($E$3&amp;T(CalculationTrigger2),C1974,,5,C1975)</f>
        <v>1.7118812956729391E-2</v>
      </c>
      <c r="F1974" s="260">
        <f>_xll.xlShmInterpRateFwd($F$3&amp;T(CalculationTrigger2),C1974,,5,C1975)</f>
        <v>1.6733188413201323E-2</v>
      </c>
      <c r="G1974" s="268">
        <f t="shared" si="60"/>
        <v>0.72099146762132782</v>
      </c>
      <c r="H1974" s="275">
        <f t="shared" si="61"/>
        <v>3.8562454352806737</v>
      </c>
      <c r="I1974" s="250"/>
      <c r="J1974" s="251"/>
      <c r="K1974" s="251"/>
      <c r="L1974" s="251"/>
    </row>
    <row r="1975" spans="2:12" x14ac:dyDescent="0.2">
      <c r="B1975" s="112" t="s">
        <v>2</v>
      </c>
      <c r="C1975" s="113">
        <f>_xll.qlCalendarAdvance("TARGET",C1974,B1975,"mf")</f>
        <v>50305</v>
      </c>
      <c r="D1975" s="120">
        <f>_xll.xlShmInterpRateFwd($D$3&amp;T(CalculationTrigger2),C1975,,5,C1976)</f>
        <v>1.7183166209664782E-2</v>
      </c>
      <c r="E1975" s="260">
        <f>_xll.xlShmInterpRateFwd($E$3&amp;T(CalculationTrigger2),C1975,,5,C1976)</f>
        <v>1.7110981825903142E-2</v>
      </c>
      <c r="F1975" s="260">
        <f>_xll.xlShmInterpRateFwd($F$3&amp;T(CalculationTrigger2),C1975,,5,C1976)</f>
        <v>1.6724356775955147E-2</v>
      </c>
      <c r="G1975" s="268">
        <f t="shared" si="60"/>
        <v>0.72184383761639959</v>
      </c>
      <c r="H1975" s="275">
        <f t="shared" si="61"/>
        <v>3.866250499479952</v>
      </c>
      <c r="I1975" s="250"/>
      <c r="J1975" s="251"/>
      <c r="K1975" s="251"/>
      <c r="L1975" s="251"/>
    </row>
    <row r="1976" spans="2:12" x14ac:dyDescent="0.2">
      <c r="B1976" s="112" t="s">
        <v>2</v>
      </c>
      <c r="C1976" s="113">
        <f>_xll.qlCalendarAdvance("TARGET",C1975,B1976,"mf")</f>
        <v>50312</v>
      </c>
      <c r="D1976" s="120">
        <f>_xll.xlShmInterpRateFwd($D$3&amp;T(CalculationTrigger2),C1976,,5,C1977)</f>
        <v>1.7175355174819502E-2</v>
      </c>
      <c r="E1976" s="260">
        <f>_xll.xlShmInterpRateFwd($E$3&amp;T(CalculationTrigger2),C1976,,5,C1977)</f>
        <v>1.7103079157164653E-2</v>
      </c>
      <c r="F1976" s="260">
        <f>_xll.xlShmInterpRateFwd($F$3&amp;T(CalculationTrigger2),C1976,,5,C1977)</f>
        <v>1.6715431896054182E-2</v>
      </c>
      <c r="G1976" s="268">
        <f t="shared" si="60"/>
        <v>0.72276017654849389</v>
      </c>
      <c r="H1976" s="275">
        <f t="shared" si="61"/>
        <v>3.8764726111047141</v>
      </c>
      <c r="I1976" s="250"/>
      <c r="J1976" s="251"/>
      <c r="K1976" s="251"/>
      <c r="L1976" s="251"/>
    </row>
    <row r="1977" spans="2:12" x14ac:dyDescent="0.2">
      <c r="B1977" s="112" t="s">
        <v>2</v>
      </c>
      <c r="C1977" s="113">
        <f>_xll.qlCalendarAdvance("TARGET",C1976,B1977,"mf")</f>
        <v>50319</v>
      </c>
      <c r="D1977" s="120">
        <f>_xll.xlShmInterpRateFwd($D$3&amp;T(CalculationTrigger2),C1977,,5,C1978)</f>
        <v>1.7167478910401261E-2</v>
      </c>
      <c r="E1977" s="260">
        <f>_xll.xlShmInterpRateFwd($E$3&amp;T(CalculationTrigger2),C1977,,5,C1978)</f>
        <v>1.7095104838447409E-2</v>
      </c>
      <c r="F1977" s="260">
        <f>_xll.xlShmInterpRateFwd($F$3&amp;T(CalculationTrigger2),C1977,,5,C1978)</f>
        <v>1.6706413588070391E-2</v>
      </c>
      <c r="G1977" s="268">
        <f t="shared" si="60"/>
        <v>0.72374071953852648</v>
      </c>
      <c r="H1977" s="275">
        <f t="shared" si="61"/>
        <v>3.8869125037701777</v>
      </c>
      <c r="I1977" s="250"/>
      <c r="J1977" s="251"/>
      <c r="K1977" s="251"/>
      <c r="L1977" s="251"/>
    </row>
    <row r="1978" spans="2:12" x14ac:dyDescent="0.2">
      <c r="B1978" s="112" t="s">
        <v>2</v>
      </c>
      <c r="C1978" s="113">
        <f>_xll.qlCalendarAdvance("TARGET",C1977,B1978,"mf")</f>
        <v>50326</v>
      </c>
      <c r="D1978" s="120">
        <f>_xll.xlShmInterpRateFwd($D$3&amp;T(CalculationTrigger2),C1978,,5,C1979)</f>
        <v>1.7159537327833051E-2</v>
      </c>
      <c r="E1978" s="260">
        <f>_xll.xlShmInterpRateFwd($E$3&amp;T(CalculationTrigger2),C1978,,5,C1979)</f>
        <v>1.7087058757639273E-2</v>
      </c>
      <c r="F1978" s="260">
        <f>_xll.xlShmInterpRateFwd($F$3&amp;T(CalculationTrigger2),C1978,,5,C1979)</f>
        <v>1.6697301666513269E-2</v>
      </c>
      <c r="G1978" s="268">
        <f t="shared" si="60"/>
        <v>0.72478570193778435</v>
      </c>
      <c r="H1978" s="275">
        <f t="shared" si="61"/>
        <v>3.8975709112600359</v>
      </c>
      <c r="I1978" s="250"/>
      <c r="J1978" s="251"/>
      <c r="K1978" s="251"/>
      <c r="L1978" s="251"/>
    </row>
    <row r="1979" spans="2:12" x14ac:dyDescent="0.2">
      <c r="B1979" s="112" t="s">
        <v>2</v>
      </c>
      <c r="C1979" s="113">
        <f>_xll.qlCalendarAdvance("TARGET",C1978,B1979,"mf")</f>
        <v>50333</v>
      </c>
      <c r="D1979" s="120">
        <f>_xll.xlShmInterpRateFwd($D$3&amp;T(CalculationTrigger2),C1979,,5,C1980)</f>
        <v>1.7151530338544257E-2</v>
      </c>
      <c r="E1979" s="260">
        <f>_xll.xlShmInterpRateFwd($E$3&amp;T(CalculationTrigger2),C1979,,5,C1980)</f>
        <v>1.7078940802663603E-2</v>
      </c>
      <c r="F1979" s="260">
        <f>_xll.xlShmInterpRateFwd($F$3&amp;T(CalculationTrigger2),C1979,,5,C1980)</f>
        <v>1.6688095945957302E-2</v>
      </c>
      <c r="G1979" s="268">
        <f t="shared" si="60"/>
        <v>0.72589535880653733</v>
      </c>
      <c r="H1979" s="275">
        <f t="shared" si="61"/>
        <v>3.9084485670630094</v>
      </c>
      <c r="I1979" s="250"/>
      <c r="J1979" s="251"/>
      <c r="K1979" s="251"/>
      <c r="L1979" s="251"/>
    </row>
    <row r="1980" spans="2:12" x14ac:dyDescent="0.2">
      <c r="B1980" s="112" t="s">
        <v>2</v>
      </c>
      <c r="C1980" s="113">
        <f>_xll.qlCalendarAdvance("TARGET",C1979,B1980,"mf")</f>
        <v>50340</v>
      </c>
      <c r="D1980" s="120">
        <f>_xll.xlShmInterpRateFwd($D$3&amp;T(CalculationTrigger2),C1980,,5,C1981)</f>
        <v>1.7143457853970659E-2</v>
      </c>
      <c r="E1980" s="260">
        <f>_xll.xlShmInterpRateFwd($E$3&amp;T(CalculationTrigger2),C1980,,5,C1981)</f>
        <v>1.7070750861415521E-2</v>
      </c>
      <c r="F1980" s="260">
        <f>_xll.xlShmInterpRateFwd($F$3&amp;T(CalculationTrigger2),C1980,,5,C1981)</f>
        <v>1.6678796240937686E-2</v>
      </c>
      <c r="G1980" s="268">
        <f t="shared" si="60"/>
        <v>0.72706992555137551</v>
      </c>
      <c r="H1980" s="275">
        <f t="shared" si="61"/>
        <v>3.9195462047783569</v>
      </c>
      <c r="I1980" s="250"/>
      <c r="J1980" s="251"/>
      <c r="K1980" s="251"/>
      <c r="L1980" s="251"/>
    </row>
    <row r="1981" spans="2:12" x14ac:dyDescent="0.2">
      <c r="B1981" s="112" t="s">
        <v>2</v>
      </c>
      <c r="C1981" s="113">
        <f>_xll.qlCalendarAdvance("TARGET",C1980,B1981,"mf")</f>
        <v>50347</v>
      </c>
      <c r="D1981" s="120">
        <f>_xll.xlShmInterpRateFwd($D$3&amp;T(CalculationTrigger2),C1981,,5,C1982)</f>
        <v>1.7135319785548636E-2</v>
      </c>
      <c r="E1981" s="260">
        <f>_xll.xlShmInterpRateFwd($E$3&amp;T(CalculationTrigger2),C1981,,5,C1982)</f>
        <v>1.7062488821819852E-2</v>
      </c>
      <c r="F1981" s="260">
        <f>_xll.xlShmInterpRateFwd($F$3&amp;T(CalculationTrigger2),C1981,,5,C1982)</f>
        <v>1.6669402366014094E-2</v>
      </c>
      <c r="G1981" s="268">
        <f t="shared" si="60"/>
        <v>0.72830963728783704</v>
      </c>
      <c r="H1981" s="275">
        <f t="shared" si="61"/>
        <v>3.9308645580575856</v>
      </c>
      <c r="I1981" s="250"/>
      <c r="J1981" s="251"/>
      <c r="K1981" s="251"/>
      <c r="L1981" s="251"/>
    </row>
    <row r="1982" spans="2:12" x14ac:dyDescent="0.2">
      <c r="B1982" s="112" t="s">
        <v>2</v>
      </c>
      <c r="C1982" s="113">
        <f>_xll.qlCalendarAdvance("TARGET",C1981,B1982,"mf")</f>
        <v>50354</v>
      </c>
      <c r="D1982" s="120">
        <f>_xll.xlShmInterpRateFwd($D$3&amp;T(CalculationTrigger2),C1982,,5,C1983)</f>
        <v>1.7127116044715181E-2</v>
      </c>
      <c r="E1982" s="260">
        <f>_xll.xlShmInterpRateFwd($E$3&amp;T(CalculationTrigger2),C1982,,5,C1983)</f>
        <v>1.7054154571790572E-2</v>
      </c>
      <c r="F1982" s="260">
        <f>_xll.xlShmInterpRateFwd($F$3&amp;T(CalculationTrigger2),C1982,,5,C1983)</f>
        <v>1.6659914135741662E-2</v>
      </c>
      <c r="G1982" s="268">
        <f t="shared" si="60"/>
        <v>0.72961472924609061</v>
      </c>
      <c r="H1982" s="275">
        <f t="shared" si="61"/>
        <v>3.9424043604890935</v>
      </c>
      <c r="I1982" s="250"/>
      <c r="J1982" s="251"/>
      <c r="K1982" s="251"/>
      <c r="L1982" s="251"/>
    </row>
    <row r="1983" spans="2:12" x14ac:dyDescent="0.2">
      <c r="B1983" s="112" t="s">
        <v>2</v>
      </c>
      <c r="C1983" s="113">
        <f>_xll.qlCalendarAdvance("TARGET",C1982,B1983,"mf")</f>
        <v>50361</v>
      </c>
      <c r="D1983" s="120">
        <f>_xll.xlShmInterpRateFwd($D$3&amp;T(CalculationTrigger2),C1983,,5,C1984)</f>
        <v>1.7118846542902084E-2</v>
      </c>
      <c r="E1983" s="260">
        <f>_xll.xlShmInterpRateFwd($E$3&amp;T(CalculationTrigger2),C1983,,5,C1984)</f>
        <v>1.7045747999219228E-2</v>
      </c>
      <c r="F1983" s="260">
        <f>_xll.xlShmInterpRateFwd($F$3&amp;T(CalculationTrigger2),C1983,,5,C1984)</f>
        <v>1.6650331364642085E-2</v>
      </c>
      <c r="G1983" s="268">
        <f t="shared" si="60"/>
        <v>0.73098543682856287</v>
      </c>
      <c r="H1983" s="275">
        <f t="shared" si="61"/>
        <v>3.9541663457714344</v>
      </c>
      <c r="I1983" s="250"/>
      <c r="J1983" s="251"/>
      <c r="K1983" s="251"/>
      <c r="L1983" s="251"/>
    </row>
    <row r="1984" spans="2:12" x14ac:dyDescent="0.2">
      <c r="B1984" s="112" t="s">
        <v>2</v>
      </c>
      <c r="C1984" s="113">
        <f>_xll.qlCalendarAdvance("TARGET",C1983,B1984,"mf")</f>
        <v>50368</v>
      </c>
      <c r="D1984" s="120">
        <f>_xll.xlShmInterpRateFwd($D$3&amp;T(CalculationTrigger2),C1984,,5,C1985)</f>
        <v>1.7110511191535976E-2</v>
      </c>
      <c r="E1984" s="260">
        <f>_xll.xlShmInterpRateFwd($E$3&amp;T(CalculationTrigger2),C1984,,5,C1985)</f>
        <v>1.7037268992027083E-2</v>
      </c>
      <c r="F1984" s="260">
        <f>_xll.xlShmInterpRateFwd($F$3&amp;T(CalculationTrigger2),C1984,,5,C1985)</f>
        <v>1.6640653867296275E-2</v>
      </c>
      <c r="G1984" s="268">
        <f t="shared" si="60"/>
        <v>0.73242199508893191</v>
      </c>
      <c r="H1984" s="275">
        <f t="shared" si="61"/>
        <v>3.9661512473080847</v>
      </c>
      <c r="I1984" s="250"/>
      <c r="J1984" s="251"/>
      <c r="K1984" s="251"/>
      <c r="L1984" s="251"/>
    </row>
    <row r="1985" spans="2:12" x14ac:dyDescent="0.2">
      <c r="B1985" s="112" t="s">
        <v>2</v>
      </c>
      <c r="C1985" s="113">
        <f>_xll.qlCalendarAdvance("TARGET",C1984,B1985,"mf")</f>
        <v>50375</v>
      </c>
      <c r="D1985" s="120">
        <f>_xll.xlShmInterpRateFwd($D$3&amp;T(CalculationTrigger2),C1985,,5,C1986)</f>
        <v>1.7102109902073042E-2</v>
      </c>
      <c r="E1985" s="260">
        <f>_xll.xlShmInterpRateFwd($E$3&amp;T(CalculationTrigger2),C1985,,5,C1986)</f>
        <v>1.702871743812456E-2</v>
      </c>
      <c r="F1985" s="260">
        <f>_xll.xlShmInterpRateFwd($F$3&amp;T(CalculationTrigger2),C1985,,5,C1986)</f>
        <v>1.6630881458251697E-2</v>
      </c>
      <c r="G1985" s="268">
        <f t="shared" si="60"/>
        <v>0.73392463948482312</v>
      </c>
      <c r="H1985" s="275">
        <f t="shared" si="61"/>
        <v>3.9783597987286257</v>
      </c>
      <c r="I1985" s="250"/>
      <c r="J1985" s="251"/>
      <c r="K1985" s="251"/>
      <c r="L1985" s="251"/>
    </row>
    <row r="1986" spans="2:12" x14ac:dyDescent="0.2">
      <c r="B1986" s="112" t="s">
        <v>2</v>
      </c>
      <c r="C1986" s="113">
        <f>_xll.qlCalendarAdvance("TARGET",C1985,B1986,"mf")</f>
        <v>50382</v>
      </c>
      <c r="D1986" s="120">
        <f>_xll.xlShmInterpRateFwd($D$3&amp;T(CalculationTrigger2),C1986,,5,C1987)</f>
        <v>1.7093642585935334E-2</v>
      </c>
      <c r="E1986" s="260">
        <f>_xll.xlShmInterpRateFwd($E$3&amp;T(CalculationTrigger2),C1986,,5,C1987)</f>
        <v>1.7020093225428617E-2</v>
      </c>
      <c r="F1986" s="260">
        <f>_xll.xlShmInterpRateFwd($F$3&amp;T(CalculationTrigger2),C1986,,5,C1987)</f>
        <v>1.6621013952045537E-2</v>
      </c>
      <c r="G1986" s="268">
        <f t="shared" si="60"/>
        <v>0.73549360506717365</v>
      </c>
      <c r="H1986" s="275">
        <f t="shared" si="61"/>
        <v>3.9907927338308018</v>
      </c>
      <c r="I1986" s="250"/>
      <c r="J1986" s="251"/>
      <c r="K1986" s="251"/>
      <c r="L1986" s="251"/>
    </row>
    <row r="1987" spans="2:12" x14ac:dyDescent="0.2">
      <c r="B1987" s="112" t="s">
        <v>2</v>
      </c>
      <c r="C1987" s="113">
        <f>_xll.qlCalendarAdvance("TARGET",C1986,B1987,"mf")</f>
        <v>50389</v>
      </c>
      <c r="D1987" s="120">
        <f>_xll.xlShmInterpRateFwd($D$3&amp;T(CalculationTrigger2),C1987,,5,C1988)</f>
        <v>1.708510915454552E-2</v>
      </c>
      <c r="E1987" s="260">
        <f>_xll.xlShmInterpRateFwd($E$3&amp;T(CalculationTrigger2),C1987,,5,C1988)</f>
        <v>1.7011396241845396E-2</v>
      </c>
      <c r="F1987" s="260">
        <f>_xll.xlShmInterpRateFwd($F$3&amp;T(CalculationTrigger2),C1987,,5,C1988)</f>
        <v>1.6611051163239476E-2</v>
      </c>
      <c r="G1987" s="268">
        <f t="shared" si="60"/>
        <v>0.737129127001239</v>
      </c>
      <c r="H1987" s="275">
        <f t="shared" si="61"/>
        <v>4.0034507860592026</v>
      </c>
      <c r="I1987" s="250"/>
      <c r="J1987" s="251"/>
      <c r="K1987" s="251"/>
      <c r="L1987" s="251"/>
    </row>
    <row r="1988" spans="2:12" x14ac:dyDescent="0.2">
      <c r="B1988" s="112" t="s">
        <v>2</v>
      </c>
      <c r="C1988" s="113">
        <f>_xll.qlCalendarAdvance("TARGET",C1987,B1988,"mf")</f>
        <v>50396</v>
      </c>
      <c r="D1988" s="120">
        <f>_xll.xlShmInterpRateFwd($D$3&amp;T(CalculationTrigger2),C1988,,5,C1989)</f>
        <v>1.7076509519367435E-2</v>
      </c>
      <c r="E1988" s="260">
        <f>_xll.xlShmInterpRateFwd($E$3&amp;T(CalculationTrigger2),C1988,,5,C1989)</f>
        <v>1.7002626375299167E-2</v>
      </c>
      <c r="F1988" s="260">
        <f>_xll.xlShmInterpRateFwd($F$3&amp;T(CalculationTrigger2),C1988,,5,C1989)</f>
        <v>1.6600992906402323E-2</v>
      </c>
      <c r="G1988" s="268">
        <f t="shared" si="60"/>
        <v>0.73883144068268014</v>
      </c>
      <c r="H1988" s="275">
        <f t="shared" si="61"/>
        <v>4.0163346889684339</v>
      </c>
      <c r="I1988" s="250"/>
      <c r="J1988" s="251"/>
      <c r="K1988" s="251"/>
      <c r="L1988" s="251"/>
    </row>
    <row r="1989" spans="2:12" x14ac:dyDescent="0.2">
      <c r="B1989" s="112" t="s">
        <v>2</v>
      </c>
      <c r="C1989" s="113">
        <f>_xll.qlCalendarAdvance("TARGET",C1988,B1989,"mf")</f>
        <v>50403</v>
      </c>
      <c r="D1989" s="120">
        <f>_xll.xlShmInterpRateFwd($D$3&amp;T(CalculationTrigger2),C1989,,5,C1990)</f>
        <v>1.7067843591824981E-2</v>
      </c>
      <c r="E1989" s="260">
        <f>_xll.xlShmInterpRateFwd($E$3&amp;T(CalculationTrigger2),C1989,,5,C1990)</f>
        <v>1.6993783513685998E-2</v>
      </c>
      <c r="F1989" s="260">
        <f>_xll.xlShmInterpRateFwd($F$3&amp;T(CalculationTrigger2),C1989,,5,C1990)</f>
        <v>1.6590838996063655E-2</v>
      </c>
      <c r="G1989" s="268">
        <f t="shared" ref="G1989:G2052" si="62">(D1989-E1989)*10000</f>
        <v>0.74060078138982188</v>
      </c>
      <c r="H1989" s="275">
        <f t="shared" ref="H1989:H2052" si="63">(E1989-F1989)*10000</f>
        <v>4.0294451762234313</v>
      </c>
      <c r="I1989" s="250"/>
      <c r="J1989" s="251"/>
      <c r="K1989" s="251"/>
      <c r="L1989" s="251"/>
    </row>
    <row r="1990" spans="2:12" x14ac:dyDescent="0.2">
      <c r="B1990" s="112" t="s">
        <v>2</v>
      </c>
      <c r="C1990" s="113">
        <f>_xll.qlCalendarAdvance("TARGET",C1989,B1990,"mf")</f>
        <v>50410</v>
      </c>
      <c r="D1990" s="120">
        <f>_xll.xlShmInterpRateFwd($D$3&amp;T(CalculationTrigger2),C1990,,5,C1991)</f>
        <v>1.7059111283331103E-2</v>
      </c>
      <c r="E1990" s="260">
        <f>_xll.xlShmInterpRateFwd($E$3&amp;T(CalculationTrigger2),C1990,,5,C1991)</f>
        <v>1.6984867544920103E-2</v>
      </c>
      <c r="F1990" s="260">
        <f>_xll.xlShmInterpRateFwd($F$3&amp;T(CalculationTrigger2),C1990,,5,C1991)</f>
        <v>1.6580589246789158E-2</v>
      </c>
      <c r="G1990" s="268">
        <f t="shared" si="62"/>
        <v>0.74243738411000626</v>
      </c>
      <c r="H1990" s="275">
        <f t="shared" si="63"/>
        <v>4.0427829813094451</v>
      </c>
      <c r="I1990" s="250"/>
      <c r="J1990" s="251"/>
      <c r="K1990" s="251"/>
      <c r="L1990" s="251"/>
    </row>
    <row r="1991" spans="2:12" x14ac:dyDescent="0.2">
      <c r="B1991" s="112" t="s">
        <v>2</v>
      </c>
      <c r="C1991" s="113">
        <f>_xll.qlCalendarAdvance("TARGET",C1990,B1991,"mf")</f>
        <v>50417</v>
      </c>
      <c r="D1991" s="120">
        <f>_xll.xlShmInterpRateFwd($D$3&amp;T(CalculationTrigger2),C1991,,5,C1992)</f>
        <v>1.7050312505374674E-2</v>
      </c>
      <c r="E1991" s="260">
        <f>_xll.xlShmInterpRateFwd($E$3&amp;T(CalculationTrigger2),C1991,,5,C1992)</f>
        <v>1.6975878356939634E-2</v>
      </c>
      <c r="F1991" s="260">
        <f>_xll.xlShmInterpRateFwd($F$3&amp;T(CalculationTrigger2),C1991,,5,C1992)</f>
        <v>1.6570243473140064E-2</v>
      </c>
      <c r="G1991" s="268">
        <f t="shared" si="62"/>
        <v>0.74434148435040259</v>
      </c>
      <c r="H1991" s="275">
        <f t="shared" si="63"/>
        <v>4.056348837995702</v>
      </c>
      <c r="I1991" s="250"/>
      <c r="J1991" s="251"/>
      <c r="K1991" s="251"/>
      <c r="L1991" s="251"/>
    </row>
    <row r="1992" spans="2:12" x14ac:dyDescent="0.2">
      <c r="B1992" s="112" t="s">
        <v>2</v>
      </c>
      <c r="C1992" s="113">
        <f>_xll.qlCalendarAdvance("TARGET",C1991,B1992,"mf")</f>
        <v>50424</v>
      </c>
      <c r="D1992" s="120">
        <f>_xll.xlShmInterpRateFwd($D$3&amp;T(CalculationTrigger2),C1992,,5,C1993)</f>
        <v>1.7041447169346718E-2</v>
      </c>
      <c r="E1992" s="260">
        <f>_xll.xlShmInterpRateFwd($E$3&amp;T(CalculationTrigger2),C1992,,5,C1993)</f>
        <v>1.6966815837637171E-2</v>
      </c>
      <c r="F1992" s="260">
        <f>_xll.xlShmInterpRateFwd($F$3&amp;T(CalculationTrigger2),C1992,,5,C1993)</f>
        <v>1.6559801489667375E-2</v>
      </c>
      <c r="G1992" s="268">
        <f t="shared" si="62"/>
        <v>0.74631331709547333</v>
      </c>
      <c r="H1992" s="275">
        <f t="shared" si="63"/>
        <v>4.0701434796979603</v>
      </c>
      <c r="I1992" s="250"/>
      <c r="J1992" s="251"/>
      <c r="K1992" s="251"/>
      <c r="L1992" s="251"/>
    </row>
    <row r="1993" spans="2:12" x14ac:dyDescent="0.2">
      <c r="B1993" s="112" t="s">
        <v>2</v>
      </c>
      <c r="C1993" s="113">
        <f>_xll.qlCalendarAdvance("TARGET",C1992,B1993,"mf")</f>
        <v>50431</v>
      </c>
      <c r="D1993" s="120">
        <f>_xll.xlShmInterpRateFwd($D$3&amp;T(CalculationTrigger2),C1993,,5,C1994)</f>
        <v>1.7032515186702613E-2</v>
      </c>
      <c r="E1993" s="260">
        <f>_xll.xlShmInterpRateFwd($E$3&amp;T(CalculationTrigger2),C1993,,5,C1994)</f>
        <v>1.6957679874935027E-2</v>
      </c>
      <c r="F1993" s="260">
        <f>_xll.xlShmInterpRateFwd($F$3&amp;T(CalculationTrigger2),C1993,,5,C1994)</f>
        <v>1.6549263110935047E-2</v>
      </c>
      <c r="G1993" s="268">
        <f t="shared" si="62"/>
        <v>0.74835311767586232</v>
      </c>
      <c r="H1993" s="275">
        <f t="shared" si="63"/>
        <v>4.0841676399997962</v>
      </c>
      <c r="I1993" s="250"/>
      <c r="J1993" s="251"/>
      <c r="K1993" s="251"/>
      <c r="L1993" s="251"/>
    </row>
    <row r="1994" spans="2:12" x14ac:dyDescent="0.2">
      <c r="B1994" s="112" t="s">
        <v>2</v>
      </c>
      <c r="C1994" s="113">
        <f>_xll.qlCalendarAdvance("TARGET",C1993,B1994,"mf")</f>
        <v>50438</v>
      </c>
      <c r="D1994" s="120">
        <f>_xll.xlShmInterpRateFwd($D$3&amp;T(CalculationTrigger2),C1994,,5,C1995)</f>
        <v>1.7023516468875195E-2</v>
      </c>
      <c r="E1994" s="260">
        <f>_xll.xlShmInterpRateFwd($E$3&amp;T(CalculationTrigger2),C1994,,5,C1995)</f>
        <v>1.6948470356738923E-2</v>
      </c>
      <c r="F1994" s="260">
        <f>_xll.xlShmInterpRateFwd($F$3&amp;T(CalculationTrigger2),C1994,,5,C1995)</f>
        <v>1.6538628151485223E-2</v>
      </c>
      <c r="G1994" s="268">
        <f t="shared" si="62"/>
        <v>0.75046112136271237</v>
      </c>
      <c r="H1994" s="275">
        <f t="shared" si="63"/>
        <v>4.0984220525369999</v>
      </c>
      <c r="I1994" s="250"/>
      <c r="J1994" s="251"/>
      <c r="K1994" s="251"/>
      <c r="L1994" s="251"/>
    </row>
    <row r="1995" spans="2:12" x14ac:dyDescent="0.2">
      <c r="B1995" s="112" t="s">
        <v>2</v>
      </c>
      <c r="C1995" s="113">
        <f>_xll.qlCalendarAdvance("TARGET",C1994,B1995,"mf")</f>
        <v>50445</v>
      </c>
      <c r="D1995" s="120">
        <f>_xll.xlShmInterpRateFwd($D$3&amp;T(CalculationTrigger2),C1995,,5,C1996)</f>
        <v>1.7014450927321092E-2</v>
      </c>
      <c r="E1995" s="260">
        <f>_xll.xlShmInterpRateFwd($E$3&amp;T(CalculationTrigger2),C1995,,5,C1996)</f>
        <v>1.6939187170984315E-2</v>
      </c>
      <c r="F1995" s="260">
        <f>_xll.xlShmInterpRateFwd($F$3&amp;T(CalculationTrigger2),C1995,,5,C1996)</f>
        <v>1.6527896425890386E-2</v>
      </c>
      <c r="G1995" s="268">
        <f t="shared" si="62"/>
        <v>0.75263756336776955</v>
      </c>
      <c r="H1995" s="275">
        <f t="shared" si="63"/>
        <v>4.112907450939292</v>
      </c>
      <c r="I1995" s="250"/>
      <c r="J1995" s="251"/>
      <c r="K1995" s="251"/>
      <c r="L1995" s="251"/>
    </row>
    <row r="1996" spans="2:12" x14ac:dyDescent="0.2">
      <c r="B1996" s="112" t="s">
        <v>2</v>
      </c>
      <c r="C1996" s="113">
        <f>_xll.qlCalendarAdvance("TARGET",C1995,B1996,"mf")</f>
        <v>50452</v>
      </c>
      <c r="D1996" s="120">
        <f>_xll.xlShmInterpRateFwd($D$3&amp;T(CalculationTrigger2),C1996,,5,C1997)</f>
        <v>1.7005318473451249E-2</v>
      </c>
      <c r="E1996" s="260">
        <f>_xll.xlShmInterpRateFwd($E$3&amp;T(CalculationTrigger2),C1996,,5,C1997)</f>
        <v>1.6929830205561103E-2</v>
      </c>
      <c r="F1996" s="260">
        <f>_xll.xlShmInterpRateFwd($F$3&amp;T(CalculationTrigger2),C1996,,5,C1997)</f>
        <v>1.6517067748707023E-2</v>
      </c>
      <c r="G1996" s="268">
        <f t="shared" si="62"/>
        <v>0.75488267890146121</v>
      </c>
      <c r="H1996" s="275">
        <f t="shared" si="63"/>
        <v>4.127624568540794</v>
      </c>
      <c r="I1996" s="250"/>
      <c r="J1996" s="251"/>
      <c r="K1996" s="251"/>
      <c r="L1996" s="251"/>
    </row>
    <row r="1997" spans="2:12" x14ac:dyDescent="0.2">
      <c r="B1997" s="112" t="s">
        <v>2</v>
      </c>
      <c r="C1997" s="113">
        <f>_xll.qlCalendarAdvance("TARGET",C1996,B1997,"mf")</f>
        <v>50459</v>
      </c>
      <c r="D1997" s="120">
        <f>_xll.xlShmInterpRateFwd($D$3&amp;T(CalculationTrigger2),C1997,,5,C1998)</f>
        <v>1.6996119018723582E-2</v>
      </c>
      <c r="E1997" s="260">
        <f>_xll.xlShmInterpRateFwd($E$3&amp;T(CalculationTrigger2),C1997,,5,C1998)</f>
        <v>1.6920399348400526E-2</v>
      </c>
      <c r="F1997" s="260">
        <f>_xll.xlShmInterpRateFwd($F$3&amp;T(CalculationTrigger2),C1997,,5,C1998)</f>
        <v>1.6506141934493013E-2</v>
      </c>
      <c r="G1997" s="268">
        <f t="shared" si="62"/>
        <v>0.75719670323055877</v>
      </c>
      <c r="H1997" s="275">
        <f t="shared" si="63"/>
        <v>4.1425741390751361</v>
      </c>
      <c r="I1997" s="250"/>
      <c r="J1997" s="251"/>
      <c r="K1997" s="251"/>
      <c r="L1997" s="251"/>
    </row>
    <row r="1998" spans="2:12" x14ac:dyDescent="0.2">
      <c r="B1998" s="112" t="s">
        <v>2</v>
      </c>
      <c r="C1998" s="113">
        <f>_xll.qlCalendarAdvance("TARGET",C1997,B1998,"mf")</f>
        <v>50466</v>
      </c>
      <c r="D1998" s="120">
        <f>_xll.xlShmInterpRateFwd($D$3&amp;T(CalculationTrigger2),C1998,,5,C1999)</f>
        <v>1.6986852474579268E-2</v>
      </c>
      <c r="E1998" s="260">
        <f>_xll.xlShmInterpRateFwd($E$3&amp;T(CalculationTrigger2),C1998,,5,C1999)</f>
        <v>1.6910894487423025E-2</v>
      </c>
      <c r="F1998" s="260">
        <f>_xll.xlShmInterpRateFwd($F$3&amp;T(CalculationTrigger2),C1998,,5,C1999)</f>
        <v>1.6495118797813416E-2</v>
      </c>
      <c r="G1998" s="268">
        <f t="shared" si="62"/>
        <v>0.75957987156243667</v>
      </c>
      <c r="H1998" s="275">
        <f t="shared" si="63"/>
        <v>4.1577568960960916</v>
      </c>
      <c r="I1998" s="250"/>
      <c r="J1998" s="251"/>
      <c r="K1998" s="251"/>
      <c r="L1998" s="251"/>
    </row>
    <row r="1999" spans="2:12" x14ac:dyDescent="0.2">
      <c r="B1999" s="112" t="s">
        <v>2</v>
      </c>
      <c r="C1999" s="113">
        <f>_xll.qlCalendarAdvance("TARGET",C1998,B1999,"mf")</f>
        <v>50473</v>
      </c>
      <c r="D1999" s="120">
        <f>_xll.xlShmInterpRateFwd($D$3&amp;T(CalculationTrigger2),C1999,,5,C2000)</f>
        <v>1.697751875243116E-2</v>
      </c>
      <c r="E1999" s="260">
        <f>_xll.xlShmInterpRateFwd($E$3&amp;T(CalculationTrigger2),C1999,,5,C2000)</f>
        <v>1.6901315510532453E-2</v>
      </c>
      <c r="F1999" s="260">
        <f>_xll.xlShmInterpRateFwd($F$3&amp;T(CalculationTrigger2),C1999,,5,C2000)</f>
        <v>1.6483998153217317E-2</v>
      </c>
      <c r="G1999" s="268">
        <f t="shared" si="62"/>
        <v>0.76203241898706309</v>
      </c>
      <c r="H1999" s="275">
        <f t="shared" si="63"/>
        <v>4.1731735731513622</v>
      </c>
      <c r="I1999" s="250"/>
      <c r="J1999" s="251"/>
      <c r="K1999" s="251"/>
      <c r="L1999" s="251"/>
    </row>
    <row r="2000" spans="2:12" x14ac:dyDescent="0.2">
      <c r="B2000" s="112" t="s">
        <v>2</v>
      </c>
      <c r="C2000" s="113">
        <f>_xll.qlCalendarAdvance("TARGET",C1999,B2000,"mf")</f>
        <v>50480</v>
      </c>
      <c r="D2000" s="120">
        <f>_xll.xlShmInterpRateFwd($D$3&amp;T(CalculationTrigger2),C2000,,5,C2001)</f>
        <v>1.696811776376228E-2</v>
      </c>
      <c r="E2000" s="260">
        <f>_xll.xlShmInterpRateFwd($E$3&amp;T(CalculationTrigger2),C2000,,5,C2001)</f>
        <v>1.6891662305662428E-2</v>
      </c>
      <c r="F2000" s="260">
        <f>_xll.xlShmInterpRateFwd($F$3&amp;T(CalculationTrigger2),C2000,,5,C2001)</f>
        <v>1.6472779815284173E-2</v>
      </c>
      <c r="G2000" s="268">
        <f t="shared" si="62"/>
        <v>0.76455458099852769</v>
      </c>
      <c r="H2000" s="275">
        <f t="shared" si="63"/>
        <v>4.1888249037825425</v>
      </c>
      <c r="I2000" s="250"/>
      <c r="J2000" s="251"/>
      <c r="K2000" s="251"/>
      <c r="L2000" s="251"/>
    </row>
    <row r="2001" spans="2:12" x14ac:dyDescent="0.2">
      <c r="B2001" s="112" t="s">
        <v>2</v>
      </c>
      <c r="C2001" s="113">
        <f>_xll.qlCalendarAdvance("TARGET",C2000,B2001,"mf")</f>
        <v>50487</v>
      </c>
      <c r="D2001" s="120">
        <f>_xll.xlShmInterpRateFwd($D$3&amp;T(CalculationTrigger2),C2001,,5,C2002)</f>
        <v>1.6958649419969395E-2</v>
      </c>
      <c r="E2001" s="260">
        <f>_xll.xlShmInterpRateFwd($E$3&amp;T(CalculationTrigger2),C2001,,5,C2002)</f>
        <v>1.6881934760718399E-2</v>
      </c>
      <c r="F2001" s="260">
        <f>_xll.xlShmInterpRateFwd($F$3&amp;T(CalculationTrigger2),C2001,,5,C2002)</f>
        <v>1.6461463598565901E-2</v>
      </c>
      <c r="G2001" s="268">
        <f t="shared" si="62"/>
        <v>0.76714659250996098</v>
      </c>
      <c r="H2001" s="275">
        <f t="shared" si="63"/>
        <v>4.204711621524984</v>
      </c>
      <c r="I2001" s="250"/>
      <c r="J2001" s="251"/>
      <c r="K2001" s="251"/>
      <c r="L2001" s="251"/>
    </row>
    <row r="2002" spans="2:12" x14ac:dyDescent="0.2">
      <c r="B2002" s="112" t="s">
        <v>2</v>
      </c>
      <c r="C2002" s="113">
        <f>_xll.qlCalendarAdvance("TARGET",C2001,B2002,"mf")</f>
        <v>50494</v>
      </c>
      <c r="D2002" s="120">
        <f>_xll.xlShmInterpRateFwd($D$3&amp;T(CalculationTrigger2),C2002,,5,C2003)</f>
        <v>1.6949153765466643E-2</v>
      </c>
      <c r="E2002" s="260">
        <f>_xll.xlShmInterpRateFwd($E$3&amp;T(CalculationTrigger2),C2002,,5,C2003)</f>
        <v>1.6872173803113458E-2</v>
      </c>
      <c r="F2002" s="260">
        <f>_xll.xlShmInterpRateFwd($F$3&amp;T(CalculationTrigger2),C2002,,5,C2003)</f>
        <v>1.6450097232604963E-2</v>
      </c>
      <c r="G2002" s="268">
        <f t="shared" si="62"/>
        <v>0.76979962353184583</v>
      </c>
      <c r="H2002" s="275">
        <f t="shared" si="63"/>
        <v>4.2207657050849505</v>
      </c>
      <c r="I2002" s="250"/>
      <c r="J2002" s="251"/>
      <c r="K2002" s="251"/>
      <c r="L2002" s="251"/>
    </row>
    <row r="2003" spans="2:12" x14ac:dyDescent="0.2">
      <c r="B2003" s="112" t="s">
        <v>2</v>
      </c>
      <c r="C2003" s="113">
        <f>_xll.qlCalendarAdvance("TARGET",C2002,B2003,"mf")</f>
        <v>50501</v>
      </c>
      <c r="D2003" s="120">
        <f>_xll.xlShmInterpRateFwd($D$3&amp;T(CalculationTrigger2),C2003,,5,C2004)</f>
        <v>1.694203975433916E-2</v>
      </c>
      <c r="E2003" s="260">
        <f>_xll.xlShmInterpRateFwd($E$3&amp;T(CalculationTrigger2),C2003,,5,C2004)</f>
        <v>1.6864845231145714E-2</v>
      </c>
      <c r="F2003" s="260">
        <f>_xll.xlShmInterpRateFwd($F$3&amp;T(CalculationTrigger2),C2003,,5,C2004)</f>
        <v>1.6441565806225598E-2</v>
      </c>
      <c r="G2003" s="268">
        <f t="shared" si="62"/>
        <v>0.77194523193446085</v>
      </c>
      <c r="H2003" s="275">
        <f t="shared" si="63"/>
        <v>4.2327942492011505</v>
      </c>
      <c r="I2003" s="250"/>
      <c r="J2003" s="251"/>
      <c r="K2003" s="251"/>
      <c r="L2003" s="251"/>
    </row>
    <row r="2004" spans="2:12" x14ac:dyDescent="0.2">
      <c r="B2004" s="112" t="s">
        <v>2</v>
      </c>
      <c r="C2004" s="113">
        <f>_xll.qlCalendarAdvance("TARGET",C2003,B2004,"mf")</f>
        <v>50508</v>
      </c>
      <c r="D2004" s="120">
        <f>_xll.xlShmInterpRateFwd($D$3&amp;T(CalculationTrigger2),C2004,,5,C2005)</f>
        <v>1.6936307200285595E-2</v>
      </c>
      <c r="E2004" s="260">
        <f>_xll.xlShmInterpRateFwd($E$3&amp;T(CalculationTrigger2),C2004,,5,C2005)</f>
        <v>1.6858933689191401E-2</v>
      </c>
      <c r="F2004" s="260">
        <f>_xll.xlShmInterpRateFwd($F$3&amp;T(CalculationTrigger2),C2004,,5,C2005)</f>
        <v>1.6434702761298239E-2</v>
      </c>
      <c r="G2004" s="268">
        <f t="shared" si="62"/>
        <v>0.77373511094193381</v>
      </c>
      <c r="H2004" s="275">
        <f t="shared" si="63"/>
        <v>4.2423092789316277</v>
      </c>
      <c r="I2004" s="250"/>
      <c r="J2004" s="251"/>
      <c r="K2004" s="251"/>
      <c r="L2004" s="251"/>
    </row>
    <row r="2005" spans="2:12" x14ac:dyDescent="0.2">
      <c r="B2005" s="112" t="s">
        <v>2</v>
      </c>
      <c r="C2005" s="113">
        <f>_xll.qlCalendarAdvance("TARGET",C2004,B2005,"mf")</f>
        <v>50515</v>
      </c>
      <c r="D2005" s="120">
        <f>_xll.xlShmInterpRateFwd($D$3&amp;T(CalculationTrigger2),C2005,,5,C2006)</f>
        <v>1.6930511809227753E-2</v>
      </c>
      <c r="E2005" s="260">
        <f>_xll.xlShmInterpRateFwd($E$3&amp;T(CalculationTrigger2),C2005,,5,C2006)</f>
        <v>1.6852963654301223E-2</v>
      </c>
      <c r="F2005" s="260">
        <f>_xll.xlShmInterpRateFwd($F$3&amp;T(CalculationTrigger2),C2005,,5,C2006)</f>
        <v>1.6427788929410631E-2</v>
      </c>
      <c r="G2005" s="268">
        <f t="shared" si="62"/>
        <v>0.77548154926530133</v>
      </c>
      <c r="H2005" s="275">
        <f t="shared" si="63"/>
        <v>4.2517472489059234</v>
      </c>
      <c r="I2005" s="250"/>
      <c r="J2005" s="251"/>
      <c r="K2005" s="251"/>
      <c r="L2005" s="251"/>
    </row>
    <row r="2006" spans="2:12" x14ac:dyDescent="0.2">
      <c r="B2006" s="112" t="s">
        <v>2</v>
      </c>
      <c r="C2006" s="113">
        <f>_xll.qlCalendarAdvance("TARGET",C2005,B2006,"mf")</f>
        <v>50522</v>
      </c>
      <c r="D2006" s="120">
        <f>_xll.xlShmInterpRateFwd($D$3&amp;T(CalculationTrigger2),C2006,,5,C2007)</f>
        <v>1.6924653471254793E-2</v>
      </c>
      <c r="E2006" s="260">
        <f>_xll.xlShmInterpRateFwd($E$3&amp;T(CalculationTrigger2),C2006,,5,C2007)</f>
        <v>1.6846935033570504E-2</v>
      </c>
      <c r="F2006" s="260">
        <f>_xll.xlShmInterpRateFwd($F$3&amp;T(CalculationTrigger2),C2006,,5,C2007)</f>
        <v>1.6420824251998763E-2</v>
      </c>
      <c r="G2006" s="268">
        <f t="shared" si="62"/>
        <v>0.77718437684289043</v>
      </c>
      <c r="H2006" s="275">
        <f t="shared" si="63"/>
        <v>4.2611078157174171</v>
      </c>
      <c r="I2006" s="250"/>
      <c r="J2006" s="251"/>
      <c r="K2006" s="251"/>
      <c r="L2006" s="251"/>
    </row>
    <row r="2007" spans="2:12" x14ac:dyDescent="0.2">
      <c r="B2007" s="112" t="s">
        <v>2</v>
      </c>
      <c r="C2007" s="113">
        <f>_xll.qlCalendarAdvance("TARGET",C2006,B2007,"mf")</f>
        <v>50529</v>
      </c>
      <c r="D2007" s="120">
        <f>_xll.xlShmInterpRateFwd($D$3&amp;T(CalculationTrigger2),C2007,,5,C2008)</f>
        <v>1.6918732076398501E-2</v>
      </c>
      <c r="E2007" s="260">
        <f>_xll.xlShmInterpRateFwd($E$3&amp;T(CalculationTrigger2),C2007,,5,C2008)</f>
        <v>1.6840847734089233E-2</v>
      </c>
      <c r="F2007" s="260">
        <f>_xll.xlShmInterpRateFwd($F$3&amp;T(CalculationTrigger2),C2007,,5,C2008)</f>
        <v>1.6413808670545312E-2</v>
      </c>
      <c r="G2007" s="268">
        <f t="shared" si="62"/>
        <v>0.77884342309268018</v>
      </c>
      <c r="H2007" s="275">
        <f t="shared" si="63"/>
        <v>4.2703906354392069</v>
      </c>
      <c r="I2007" s="250"/>
      <c r="J2007" s="251"/>
      <c r="K2007" s="251"/>
      <c r="L2007" s="251"/>
    </row>
    <row r="2008" spans="2:12" x14ac:dyDescent="0.2">
      <c r="B2008" s="112" t="s">
        <v>2</v>
      </c>
      <c r="C2008" s="113">
        <f>_xll.qlCalendarAdvance("TARGET",C2007,B2008,"mf")</f>
        <v>50536</v>
      </c>
      <c r="D2008" s="120">
        <f>_xll.xlShmInterpRateFwd($D$3&amp;T(CalculationTrigger2),C2008,,5,C2009)</f>
        <v>1.6912747514708594E-2</v>
      </c>
      <c r="E2008" s="260">
        <f>_xll.xlShmInterpRateFwd($E$3&amp;T(CalculationTrigger2),C2008,,5,C2009)</f>
        <v>1.6834701662942111E-2</v>
      </c>
      <c r="F2008" s="260">
        <f>_xll.xlShmInterpRateFwd($F$3&amp;T(CalculationTrigger2),C2008,,5,C2009)</f>
        <v>1.6406742126475395E-2</v>
      </c>
      <c r="G2008" s="268">
        <f t="shared" si="62"/>
        <v>0.78045851766482544</v>
      </c>
      <c r="H2008" s="275">
        <f t="shared" si="63"/>
        <v>4.2795953646671689</v>
      </c>
      <c r="I2008" s="250"/>
      <c r="J2008" s="251"/>
      <c r="K2008" s="251"/>
      <c r="L2008" s="251"/>
    </row>
    <row r="2009" spans="2:12" x14ac:dyDescent="0.2">
      <c r="B2009" s="112" t="s">
        <v>2</v>
      </c>
      <c r="C2009" s="113">
        <f>_xll.qlCalendarAdvance("TARGET",C2008,B2009,"mf")</f>
        <v>50543</v>
      </c>
      <c r="D2009" s="120">
        <f>_xll.xlShmInterpRateFwd($D$3&amp;T(CalculationTrigger2),C2009,,5,C2010)</f>
        <v>1.6906699676246941E-2</v>
      </c>
      <c r="E2009" s="260">
        <f>_xll.xlShmInterpRateFwd($E$3&amp;T(CalculationTrigger2),C2009,,5,C2010)</f>
        <v>1.6828496727220092E-2</v>
      </c>
      <c r="F2009" s="260">
        <f>_xll.xlShmInterpRateFwd($F$3&amp;T(CalculationTrigger2),C2009,,5,C2010)</f>
        <v>1.6399624561272422E-2</v>
      </c>
      <c r="G2009" s="268">
        <f t="shared" si="62"/>
        <v>0.782029490268496</v>
      </c>
      <c r="H2009" s="275">
        <f t="shared" si="63"/>
        <v>4.2887216594766908</v>
      </c>
      <c r="I2009" s="250"/>
      <c r="J2009" s="251"/>
      <c r="K2009" s="251"/>
      <c r="L2009" s="251"/>
    </row>
    <row r="2010" spans="2:12" x14ac:dyDescent="0.2">
      <c r="B2010" s="112" t="s">
        <v>2</v>
      </c>
      <c r="C2010" s="113">
        <f>_xll.qlCalendarAdvance("TARGET",C2009,B2010,"mf")</f>
        <v>50550</v>
      </c>
      <c r="D2010" s="120">
        <f>_xll.xlShmInterpRateFwd($D$3&amp;T(CalculationTrigger2),C2010,,5,C2011)</f>
        <v>1.6900588451064381E-2</v>
      </c>
      <c r="E2010" s="260">
        <f>_xll.xlShmInterpRateFwd($E$3&amp;T(CalculationTrigger2),C2010,,5,C2011)</f>
        <v>1.6822232834008851E-2</v>
      </c>
      <c r="F2010" s="260">
        <f>_xll.xlShmInterpRateFwd($F$3&amp;T(CalculationTrigger2),C2010,,5,C2011)</f>
        <v>1.6392455916362236E-2</v>
      </c>
      <c r="G2010" s="268">
        <f t="shared" si="62"/>
        <v>0.7835561705553038</v>
      </c>
      <c r="H2010" s="275">
        <f t="shared" si="63"/>
        <v>4.2977691764661472</v>
      </c>
      <c r="I2010" s="250"/>
      <c r="J2010" s="251"/>
      <c r="K2010" s="251"/>
      <c r="L2010" s="251"/>
    </row>
    <row r="2011" spans="2:12" x14ac:dyDescent="0.2">
      <c r="B2011" s="112" t="s">
        <v>2</v>
      </c>
      <c r="C2011" s="113">
        <f>_xll.qlCalendarAdvance("TARGET",C2010,B2011,"mf")</f>
        <v>50557</v>
      </c>
      <c r="D2011" s="120">
        <f>_xll.xlShmInterpRateFwd($D$3&amp;T(CalculationTrigger2),C2011,,5,C2012)</f>
        <v>1.6894413729218113E-2</v>
      </c>
      <c r="E2011" s="260">
        <f>_xll.xlShmInterpRateFwd($E$3&amp;T(CalculationTrigger2),C2011,,5,C2012)</f>
        <v>1.6815909890411904E-2</v>
      </c>
      <c r="F2011" s="260">
        <f>_xll.xlShmInterpRateFwd($F$3&amp;T(CalculationTrigger2),C2011,,5,C2012)</f>
        <v>1.638523613322897E-2</v>
      </c>
      <c r="G2011" s="268">
        <f t="shared" si="62"/>
        <v>0.78503838806209125</v>
      </c>
      <c r="H2011" s="275">
        <f t="shared" si="63"/>
        <v>4.3067375718293386</v>
      </c>
      <c r="I2011" s="250"/>
      <c r="J2011" s="251"/>
      <c r="K2011" s="251"/>
      <c r="L2011" s="251"/>
    </row>
    <row r="2012" spans="2:12" x14ac:dyDescent="0.2">
      <c r="B2012" s="112" t="s">
        <v>2</v>
      </c>
      <c r="C2012" s="113">
        <f>_xll.qlCalendarAdvance("TARGET",C2011,B2012,"mf")</f>
        <v>50564</v>
      </c>
      <c r="D2012" s="120">
        <f>_xll.xlShmInterpRateFwd($D$3&amp;T(CalculationTrigger2),C2012,,5,C2013)</f>
        <v>1.6888175400742729E-2</v>
      </c>
      <c r="E2012" s="260">
        <f>_xll.xlShmInterpRateFwd($E$3&amp;T(CalculationTrigger2),C2012,,5,C2013)</f>
        <v>1.680952780350432E-2</v>
      </c>
      <c r="F2012" s="260">
        <f>_xll.xlShmInterpRateFwd($F$3&amp;T(CalculationTrigger2),C2012,,5,C2013)</f>
        <v>1.6377965153299194E-2</v>
      </c>
      <c r="G2012" s="268">
        <f t="shared" si="62"/>
        <v>0.78647597238409173</v>
      </c>
      <c r="H2012" s="275">
        <f t="shared" si="63"/>
        <v>4.3156265020512574</v>
      </c>
      <c r="I2012" s="250"/>
      <c r="J2012" s="251"/>
      <c r="K2012" s="251"/>
      <c r="L2012" s="251"/>
    </row>
    <row r="2013" spans="2:12" x14ac:dyDescent="0.2">
      <c r="B2013" s="112" t="s">
        <v>2</v>
      </c>
      <c r="C2013" s="113">
        <f>_xll.qlCalendarAdvance("TARGET",C2012,B2013,"mf")</f>
        <v>50571</v>
      </c>
      <c r="D2013" s="120">
        <f>_xll.xlShmInterpRateFwd($D$3&amp;T(CalculationTrigger2),C2013,,5,C2014)</f>
        <v>1.6881873355708153E-2</v>
      </c>
      <c r="E2013" s="260">
        <f>_xll.xlShmInterpRateFwd($E$3&amp;T(CalculationTrigger2),C2013,,5,C2014)</f>
        <v>1.6803086480379009E-2</v>
      </c>
      <c r="F2013" s="260">
        <f>_xll.xlShmInterpRateFwd($F$3&amp;T(CalculationTrigger2),C2013,,5,C2014)</f>
        <v>1.6370642918046192E-2</v>
      </c>
      <c r="G2013" s="268">
        <f t="shared" si="62"/>
        <v>0.78786875329143324</v>
      </c>
      <c r="H2013" s="275">
        <f t="shared" si="63"/>
        <v>4.324435623328168</v>
      </c>
      <c r="I2013" s="250"/>
      <c r="J2013" s="251"/>
      <c r="K2013" s="251"/>
      <c r="L2013" s="251"/>
    </row>
    <row r="2014" spans="2:12" x14ac:dyDescent="0.2">
      <c r="B2014" s="112" t="s">
        <v>2</v>
      </c>
      <c r="C2014" s="113">
        <f>_xll.qlCalendarAdvance("TARGET",C2013,B2014,"mf")</f>
        <v>50578</v>
      </c>
      <c r="D2014" s="120">
        <f>_xll.xlShmInterpRateFwd($D$3&amp;T(CalculationTrigger2),C2014,,5,C2015)</f>
        <v>1.6875507484173293E-2</v>
      </c>
      <c r="E2014" s="260">
        <f>_xll.xlShmInterpRateFwd($E$3&amp;T(CalculationTrigger2),C2014,,5,C2015)</f>
        <v>1.6796585828135199E-2</v>
      </c>
      <c r="F2014" s="260">
        <f>_xll.xlShmInterpRateFwd($F$3&amp;T(CalculationTrigger2),C2014,,5,C2015)</f>
        <v>1.6363269368926233E-2</v>
      </c>
      <c r="G2014" s="268">
        <f t="shared" si="62"/>
        <v>0.78921656038094534</v>
      </c>
      <c r="H2014" s="275">
        <f t="shared" si="63"/>
        <v>4.3331645920896555</v>
      </c>
      <c r="I2014" s="250"/>
      <c r="J2014" s="251"/>
      <c r="K2014" s="251"/>
      <c r="L2014" s="251"/>
    </row>
    <row r="2015" spans="2:12" x14ac:dyDescent="0.2">
      <c r="B2015" s="112" t="s">
        <v>2</v>
      </c>
      <c r="C2015" s="113">
        <f>_xll.qlCalendarAdvance("TARGET",C2014,B2015,"mf")</f>
        <v>50585</v>
      </c>
      <c r="D2015" s="120">
        <f>_xll.xlShmInterpRateFwd($D$3&amp;T(CalculationTrigger2),C2015,,5,C2016)</f>
        <v>1.6869077676180257E-2</v>
      </c>
      <c r="E2015" s="260">
        <f>_xll.xlShmInterpRateFwd($E$3&amp;T(CalculationTrigger2),C2015,,5,C2016)</f>
        <v>1.6790025753855214E-2</v>
      </c>
      <c r="F2015" s="260">
        <f>_xll.xlShmInterpRateFwd($F$3&amp;T(CalculationTrigger2),C2015,,5,C2016)</f>
        <v>1.6355844447384374E-2</v>
      </c>
      <c r="G2015" s="268">
        <f t="shared" si="62"/>
        <v>0.79051922325042856</v>
      </c>
      <c r="H2015" s="275">
        <f t="shared" si="63"/>
        <v>4.341813064708405</v>
      </c>
      <c r="I2015" s="250"/>
      <c r="J2015" s="251"/>
      <c r="K2015" s="251"/>
      <c r="L2015" s="251"/>
    </row>
    <row r="2016" spans="2:12" x14ac:dyDescent="0.2">
      <c r="B2016" s="112" t="s">
        <v>2</v>
      </c>
      <c r="C2016" s="113">
        <f>_xll.qlCalendarAdvance("TARGET",C2015,B2016,"mf")</f>
        <v>50592</v>
      </c>
      <c r="D2016" s="120">
        <f>_xll.xlShmInterpRateFwd($D$3&amp;T(CalculationTrigger2),C2016,,5,C2017)</f>
        <v>1.6862583821777518E-2</v>
      </c>
      <c r="E2016" s="260">
        <f>_xll.xlShmInterpRateFwd($E$3&amp;T(CalculationTrigger2),C2016,,5,C2017)</f>
        <v>1.6783406164645062E-2</v>
      </c>
      <c r="F2016" s="260">
        <f>_xll.xlShmInterpRateFwd($F$3&amp;T(CalculationTrigger2),C2016,,5,C2017)</f>
        <v>1.6348368094877618E-2</v>
      </c>
      <c r="G2016" s="268">
        <f t="shared" si="62"/>
        <v>0.79177657132455814</v>
      </c>
      <c r="H2016" s="275">
        <f t="shared" si="63"/>
        <v>4.3503806976744404</v>
      </c>
      <c r="I2016" s="250"/>
      <c r="J2016" s="251"/>
      <c r="K2016" s="251"/>
      <c r="L2016" s="251"/>
    </row>
    <row r="2017" spans="2:12" x14ac:dyDescent="0.2">
      <c r="B2017" s="112" t="s">
        <v>2</v>
      </c>
      <c r="C2017" s="113">
        <f>_xll.qlCalendarAdvance("TARGET",C2016,B2017,"mf")</f>
        <v>50599</v>
      </c>
      <c r="D2017" s="120">
        <f>_xll.xlShmInterpRateFwd($D$3&amp;T(CalculationTrigger2),C2017,,5,C2018)</f>
        <v>1.6856025811043104E-2</v>
      </c>
      <c r="E2017" s="260">
        <f>_xll.xlShmInterpRateFwd($E$3&amp;T(CalculationTrigger2),C2017,,5,C2018)</f>
        <v>1.6776726967564905E-2</v>
      </c>
      <c r="F2017" s="260">
        <f>_xll.xlShmInterpRateFwd($F$3&amp;T(CalculationTrigger2),C2017,,5,C2018)</f>
        <v>1.6340840252869141E-2</v>
      </c>
      <c r="G2017" s="268">
        <f t="shared" si="62"/>
        <v>0.79298843478198955</v>
      </c>
      <c r="H2017" s="275">
        <f t="shared" si="63"/>
        <v>4.3588671469576425</v>
      </c>
      <c r="I2017" s="250"/>
      <c r="J2017" s="251"/>
      <c r="K2017" s="251"/>
      <c r="L2017" s="251"/>
    </row>
    <row r="2018" spans="2:12" x14ac:dyDescent="0.2">
      <c r="B2018" s="112" t="s">
        <v>2</v>
      </c>
      <c r="C2018" s="113">
        <f>_xll.qlCalendarAdvance("TARGET",C2017,B2018,"mf")</f>
        <v>50606</v>
      </c>
      <c r="D2018" s="120">
        <f>_xll.xlShmInterpRateFwd($D$3&amp;T(CalculationTrigger2),C2018,,5,C2019)</f>
        <v>1.6849403534003486E-2</v>
      </c>
      <c r="E2018" s="260">
        <f>_xll.xlShmInterpRateFwd($E$3&amp;T(CalculationTrigger2),C2018,,5,C2019)</f>
        <v>1.6769988069733337E-2</v>
      </c>
      <c r="F2018" s="260">
        <f>_xll.xlShmInterpRateFwd($F$3&amp;T(CalculationTrigger2),C2018,,5,C2019)</f>
        <v>1.6333260862810905E-2</v>
      </c>
      <c r="G2018" s="268">
        <f t="shared" si="62"/>
        <v>0.7941546427014945</v>
      </c>
      <c r="H2018" s="275">
        <f t="shared" si="63"/>
        <v>4.3672720692243194</v>
      </c>
      <c r="I2018" s="250"/>
      <c r="J2018" s="251"/>
      <c r="K2018" s="251"/>
      <c r="L2018" s="251"/>
    </row>
    <row r="2019" spans="2:12" x14ac:dyDescent="0.2">
      <c r="B2019" s="112" t="s">
        <v>2</v>
      </c>
      <c r="C2019" s="113">
        <f>_xll.qlCalendarAdvance("TARGET",C2018,B2019,"mf")</f>
        <v>50613</v>
      </c>
      <c r="D2019" s="120">
        <f>_xll.xlShmInterpRateFwd($D$3&amp;T(CalculationTrigger2),C2019,,5,C2020)</f>
        <v>1.6842716880743638E-2</v>
      </c>
      <c r="E2019" s="260">
        <f>_xll.xlShmInterpRateFwd($E$3&amp;T(CalculationTrigger2),C2019,,5,C2020)</f>
        <v>1.6763189378234698E-2</v>
      </c>
      <c r="F2019" s="260">
        <f>_xll.xlShmInterpRateFwd($F$3&amp;T(CalculationTrigger2),C2019,,5,C2020)</f>
        <v>1.6325629866155243E-2</v>
      </c>
      <c r="G2019" s="268">
        <f t="shared" si="62"/>
        <v>0.79527502508940084</v>
      </c>
      <c r="H2019" s="275">
        <f t="shared" si="63"/>
        <v>4.375595120794558</v>
      </c>
      <c r="I2019" s="250"/>
      <c r="J2019" s="251"/>
      <c r="K2019" s="251"/>
      <c r="L2019" s="251"/>
    </row>
    <row r="2020" spans="2:12" x14ac:dyDescent="0.2">
      <c r="B2020" s="112" t="s">
        <v>2</v>
      </c>
      <c r="C2020" s="113">
        <f>_xll.qlCalendarAdvance("TARGET",C2019,B2020,"mf")</f>
        <v>50620</v>
      </c>
      <c r="D2020" s="120">
        <f>_xll.xlShmInterpRateFwd($D$3&amp;T(CalculationTrigger2),C2020,,5,C2021)</f>
        <v>1.683596574129121E-2</v>
      </c>
      <c r="E2020" s="260">
        <f>_xll.xlShmInterpRateFwd($E$3&amp;T(CalculationTrigger2),C2020,,5,C2021)</f>
        <v>1.6756330800159633E-2</v>
      </c>
      <c r="F2020" s="260">
        <f>_xll.xlShmInterpRateFwd($F$3&amp;T(CalculationTrigger2),C2020,,5,C2021)</f>
        <v>1.6317947204360656E-2</v>
      </c>
      <c r="G2020" s="268">
        <f t="shared" si="62"/>
        <v>0.79634941131577486</v>
      </c>
      <c r="H2020" s="275">
        <f t="shared" si="63"/>
        <v>4.3838359579897661</v>
      </c>
      <c r="I2020" s="250"/>
      <c r="J2020" s="251"/>
      <c r="K2020" s="251"/>
      <c r="L2020" s="251"/>
    </row>
    <row r="2021" spans="2:12" x14ac:dyDescent="0.2">
      <c r="B2021" s="112" t="s">
        <v>2</v>
      </c>
      <c r="C2021" s="113">
        <f>_xll.qlCalendarAdvance("TARGET",C2020,B2021,"mf")</f>
        <v>50627</v>
      </c>
      <c r="D2021" s="120">
        <f>_xll.xlShmInterpRateFwd($D$3&amp;T(CalculationTrigger2),C2021,,5,C2022)</f>
        <v>1.6829150005720786E-2</v>
      </c>
      <c r="E2021" s="260">
        <f>_xll.xlShmInterpRateFwd($E$3&amp;T(CalculationTrigger2),C2021,,5,C2022)</f>
        <v>1.67494122425993E-2</v>
      </c>
      <c r="F2021" s="260">
        <f>_xll.xlShmInterpRateFwd($F$3&amp;T(CalculationTrigger2),C2021,,5,C2022)</f>
        <v>1.6310212818886019E-2</v>
      </c>
      <c r="G2021" s="268">
        <f t="shared" si="62"/>
        <v>0.79737763121486005</v>
      </c>
      <c r="H2021" s="275">
        <f t="shared" si="63"/>
        <v>4.3919942371328098</v>
      </c>
      <c r="I2021" s="250"/>
      <c r="J2021" s="251"/>
      <c r="K2021" s="251"/>
      <c r="L2021" s="251"/>
    </row>
    <row r="2022" spans="2:12" x14ac:dyDescent="0.2">
      <c r="B2022" s="112" t="s">
        <v>2</v>
      </c>
      <c r="C2022" s="113">
        <f>_xll.qlCalendarAdvance("TARGET",C2021,B2022,"mf")</f>
        <v>50634</v>
      </c>
      <c r="D2022" s="120">
        <f>_xll.xlShmInterpRateFwd($D$3&amp;T(CalculationTrigger2),C2022,,5,C2023)</f>
        <v>1.6822269564078573E-2</v>
      </c>
      <c r="E2022" s="260">
        <f>_xll.xlShmInterpRateFwd($E$3&amp;T(CalculationTrigger2),C2022,,5,C2023)</f>
        <v>1.6742433612656944E-2</v>
      </c>
      <c r="F2022" s="260">
        <f>_xll.xlShmInterpRateFwd($F$3&amp;T(CalculationTrigger2),C2022,,5,C2023)</f>
        <v>1.6302426651202174E-2</v>
      </c>
      <c r="G2022" s="268">
        <f t="shared" si="62"/>
        <v>0.79835951421629303</v>
      </c>
      <c r="H2022" s="275">
        <f t="shared" si="63"/>
        <v>4.4000696145476965</v>
      </c>
      <c r="I2022" s="250"/>
      <c r="J2022" s="251"/>
      <c r="K2022" s="251"/>
      <c r="L2022" s="251"/>
    </row>
    <row r="2023" spans="2:12" x14ac:dyDescent="0.2">
      <c r="B2023" s="112" t="s">
        <v>2</v>
      </c>
      <c r="C2023" s="113">
        <f>_xll.qlCalendarAdvance("TARGET",C2022,B2023,"mf")</f>
        <v>50641</v>
      </c>
      <c r="D2023" s="120">
        <f>_xll.xlShmInterpRateFwd($D$3&amp;T(CalculationTrigger2),C2023,,5,C2024)</f>
        <v>1.6815324306428757E-2</v>
      </c>
      <c r="E2023" s="260">
        <f>_xll.xlShmInterpRateFwd($E$3&amp;T(CalculationTrigger2),C2023,,5,C2024)</f>
        <v>1.6735394817401574E-2</v>
      </c>
      <c r="F2023" s="260">
        <f>_xll.xlShmInterpRateFwd($F$3&amp;T(CalculationTrigger2),C2023,,5,C2024)</f>
        <v>1.6294588642733993E-2</v>
      </c>
      <c r="G2023" s="268">
        <f t="shared" si="62"/>
        <v>0.79929489027182754</v>
      </c>
      <c r="H2023" s="275">
        <f t="shared" si="63"/>
        <v>4.4080617466758092</v>
      </c>
      <c r="I2023" s="250"/>
      <c r="J2023" s="251"/>
      <c r="K2023" s="251"/>
      <c r="L2023" s="251"/>
    </row>
    <row r="2024" spans="2:12" x14ac:dyDescent="0.2">
      <c r="B2024" s="112" t="s">
        <v>2</v>
      </c>
      <c r="C2024" s="113">
        <f>_xll.qlCalendarAdvance("TARGET",C2023,B2024,"mf")</f>
        <v>50648</v>
      </c>
      <c r="D2024" s="120">
        <f>_xll.xlShmInterpRateFwd($D$3&amp;T(CalculationTrigger2),C2024,,5,C2025)</f>
        <v>1.6808314122818743E-2</v>
      </c>
      <c r="E2024" s="260">
        <f>_xll.xlShmInterpRateFwd($E$3&amp;T(CalculationTrigger2),C2024,,5,C2025)</f>
        <v>1.6728295763949057E-2</v>
      </c>
      <c r="F2024" s="260">
        <f>_xll.xlShmInterpRateFwd($F$3&amp;T(CalculationTrigger2),C2024,,5,C2025)</f>
        <v>1.6286698734970455E-2</v>
      </c>
      <c r="G2024" s="268">
        <f t="shared" si="62"/>
        <v>0.80018358869685113</v>
      </c>
      <c r="H2024" s="275">
        <f t="shared" si="63"/>
        <v>4.4159702897860269</v>
      </c>
      <c r="I2024" s="250"/>
      <c r="J2024" s="251"/>
      <c r="K2024" s="251"/>
      <c r="L2024" s="251"/>
    </row>
    <row r="2025" spans="2:12" x14ac:dyDescent="0.2">
      <c r="B2025" s="112" t="s">
        <v>2</v>
      </c>
      <c r="C2025" s="113">
        <f>_xll.qlCalendarAdvance("TARGET",C2024,B2025,"mf")</f>
        <v>50655</v>
      </c>
      <c r="D2025" s="120">
        <f>_xll.xlShmInterpRateFwd($D$3&amp;T(CalculationTrigger2),C2025,,5,C2026)</f>
        <v>1.6801238903319714E-2</v>
      </c>
      <c r="E2025" s="260">
        <f>_xll.xlShmInterpRateFwd($E$3&amp;T(CalculationTrigger2),C2025,,5,C2026)</f>
        <v>1.6721136359386816E-2</v>
      </c>
      <c r="F2025" s="260">
        <f>_xll.xlShmInterpRateFwd($F$3&amp;T(CalculationTrigger2),C2025,,5,C2026)</f>
        <v>1.6278756869337198E-2</v>
      </c>
      <c r="G2025" s="268">
        <f t="shared" si="62"/>
        <v>0.80102543932897285</v>
      </c>
      <c r="H2025" s="275">
        <f t="shared" si="63"/>
        <v>4.4237949004961861</v>
      </c>
      <c r="I2025" s="250"/>
      <c r="J2025" s="251"/>
      <c r="K2025" s="251"/>
      <c r="L2025" s="251"/>
    </row>
    <row r="2026" spans="2:12" x14ac:dyDescent="0.2">
      <c r="B2026" s="112" t="s">
        <v>2</v>
      </c>
      <c r="C2026" s="113">
        <f>_xll.qlCalendarAdvance("TARGET",C2025,B2026,"mf")</f>
        <v>50662</v>
      </c>
      <c r="D2026" s="120">
        <f>_xll.xlShmInterpRateFwd($D$3&amp;T(CalculationTrigger2),C2026,,5,C2027)</f>
        <v>1.6794098537968694E-2</v>
      </c>
      <c r="E2026" s="260">
        <f>_xll.xlShmInterpRateFwd($E$3&amp;T(CalculationTrigger2),C2026,,5,C2027)</f>
        <v>1.6713916510808585E-2</v>
      </c>
      <c r="F2026" s="260">
        <f>_xll.xlShmInterpRateFwd($F$3&amp;T(CalculationTrigger2),C2026,,5,C2027)</f>
        <v>1.6270762987318162E-2</v>
      </c>
      <c r="G2026" s="268">
        <f t="shared" si="62"/>
        <v>0.80182027160109048</v>
      </c>
      <c r="H2026" s="275">
        <f t="shared" si="63"/>
        <v>4.4315352349042287</v>
      </c>
      <c r="I2026" s="250"/>
      <c r="J2026" s="251"/>
      <c r="K2026" s="251"/>
      <c r="L2026" s="251"/>
    </row>
    <row r="2027" spans="2:12" x14ac:dyDescent="0.2">
      <c r="B2027" s="112" t="s">
        <v>2</v>
      </c>
      <c r="C2027" s="113">
        <f>_xll.qlCalendarAdvance("TARGET",C2026,B2027,"mf")</f>
        <v>50669</v>
      </c>
      <c r="D2027" s="120">
        <f>_xll.xlShmInterpRateFwd($D$3&amp;T(CalculationTrigger2),C2027,,5,C2028)</f>
        <v>1.678689291684388E-2</v>
      </c>
      <c r="E2027" s="260">
        <f>_xll.xlShmInterpRateFwd($E$3&amp;T(CalculationTrigger2),C2027,,5,C2028)</f>
        <v>1.6706636125297037E-2</v>
      </c>
      <c r="F2027" s="260">
        <f>_xll.xlShmInterpRateFwd($F$3&amp;T(CalculationTrigger2),C2027,,5,C2028)</f>
        <v>1.626271703036871E-2</v>
      </c>
      <c r="G2027" s="268">
        <f t="shared" si="62"/>
        <v>0.80256791546842732</v>
      </c>
      <c r="H2027" s="275">
        <f t="shared" si="63"/>
        <v>4.4391909492832653</v>
      </c>
      <c r="I2027" s="250"/>
      <c r="J2027" s="251"/>
      <c r="K2027" s="251"/>
      <c r="L2027" s="251"/>
    </row>
    <row r="2028" spans="2:12" x14ac:dyDescent="0.2">
      <c r="B2028" s="112" t="s">
        <v>2</v>
      </c>
      <c r="C2028" s="113">
        <f>_xll.qlCalendarAdvance("TARGET",C2027,B2028,"mf")</f>
        <v>50676</v>
      </c>
      <c r="D2028" s="120">
        <f>_xll.xlShmInterpRateFwd($D$3&amp;T(CalculationTrigger2),C2028,,5,C2029)</f>
        <v>1.6779621929989306E-2</v>
      </c>
      <c r="E2028" s="260">
        <f>_xll.xlShmInterpRateFwd($E$3&amp;T(CalculationTrigger2),C2028,,5,C2029)</f>
        <v>1.6699295109958538E-2</v>
      </c>
      <c r="F2028" s="260">
        <f>_xll.xlShmInterpRateFwd($F$3&amp;T(CalculationTrigger2),C2028,,5,C2029)</f>
        <v>1.625461893992142E-2</v>
      </c>
      <c r="G2028" s="268">
        <f t="shared" si="62"/>
        <v>0.80326820030767609</v>
      </c>
      <c r="H2028" s="275">
        <f t="shared" si="63"/>
        <v>4.4467617003711783</v>
      </c>
      <c r="I2028" s="250"/>
      <c r="J2028" s="251"/>
      <c r="K2028" s="251"/>
      <c r="L2028" s="251"/>
    </row>
    <row r="2029" spans="2:12" x14ac:dyDescent="0.2">
      <c r="B2029" s="112" t="s">
        <v>2</v>
      </c>
      <c r="C2029" s="113">
        <f>_xll.qlCalendarAdvance("TARGET",C2028,B2029,"mf")</f>
        <v>50683</v>
      </c>
      <c r="D2029" s="120">
        <f>_xll.xlShmInterpRateFwd($D$3&amp;T(CalculationTrigger2),C2029,,5,C2030)</f>
        <v>1.6772285467472798E-2</v>
      </c>
      <c r="E2029" s="260">
        <f>_xll.xlShmInterpRateFwd($E$3&amp;T(CalculationTrigger2),C2029,,5,C2030)</f>
        <v>1.6691893371882607E-2</v>
      </c>
      <c r="F2029" s="260">
        <f>_xll.xlShmInterpRateFwd($F$3&amp;T(CalculationTrigger2),C2029,,5,C2030)</f>
        <v>1.6246468657472979E-2</v>
      </c>
      <c r="G2029" s="268">
        <f t="shared" si="62"/>
        <v>0.80392095590190582</v>
      </c>
      <c r="H2029" s="275">
        <f t="shared" si="63"/>
        <v>4.4542471440962847</v>
      </c>
      <c r="I2029" s="250"/>
      <c r="J2029" s="251"/>
      <c r="K2029" s="251"/>
      <c r="L2029" s="251"/>
    </row>
    <row r="2030" spans="2:12" x14ac:dyDescent="0.2">
      <c r="B2030" s="112" t="s">
        <v>2</v>
      </c>
      <c r="C2030" s="113">
        <f>_xll.qlCalendarAdvance("TARGET",C2029,B2030,"mf")</f>
        <v>50690</v>
      </c>
      <c r="D2030" s="120">
        <f>_xll.xlShmInterpRateFwd($D$3&amp;T(CalculationTrigger2),C2030,,5,C2031)</f>
        <v>1.6764883419333833E-2</v>
      </c>
      <c r="E2030" s="260">
        <f>_xll.xlShmInterpRateFwd($E$3&amp;T(CalculationTrigger2),C2030,,5,C2031)</f>
        <v>1.6684430818170875E-2</v>
      </c>
      <c r="F2030" s="260">
        <f>_xll.xlShmInterpRateFwd($F$3&amp;T(CalculationTrigger2),C2030,,5,C2031)</f>
        <v>1.6238266124450933E-2</v>
      </c>
      <c r="G2030" s="268">
        <f t="shared" si="62"/>
        <v>0.80452601162957915</v>
      </c>
      <c r="H2030" s="275">
        <f t="shared" si="63"/>
        <v>4.461646937199415</v>
      </c>
      <c r="I2030" s="250"/>
      <c r="J2030" s="251"/>
      <c r="K2030" s="251"/>
      <c r="L2030" s="251"/>
    </row>
    <row r="2031" spans="2:12" x14ac:dyDescent="0.2">
      <c r="B2031" s="112" t="s">
        <v>2</v>
      </c>
      <c r="C2031" s="113">
        <f>_xll.qlCalendarAdvance("TARGET",C2030,B2031,"mf")</f>
        <v>50697</v>
      </c>
      <c r="D2031" s="120">
        <f>_xll.xlShmInterpRateFwd($D$3&amp;T(CalculationTrigger2),C2031,,5,C2032)</f>
        <v>1.6757415675670441E-2</v>
      </c>
      <c r="E2031" s="260">
        <f>_xll.xlShmInterpRateFwd($E$3&amp;T(CalculationTrigger2),C2031,,5,C2032)</f>
        <v>1.6676907355908124E-2</v>
      </c>
      <c r="F2031" s="260">
        <f>_xll.xlShmInterpRateFwd($F$3&amp;T(CalculationTrigger2),C2031,,5,C2032)</f>
        <v>1.6230011282335369E-2</v>
      </c>
      <c r="G2031" s="268">
        <f t="shared" si="62"/>
        <v>0.80508319762317293</v>
      </c>
      <c r="H2031" s="275">
        <f t="shared" si="63"/>
        <v>4.468960735727542</v>
      </c>
      <c r="I2031" s="250"/>
      <c r="J2031" s="251"/>
      <c r="K2031" s="251"/>
      <c r="L2031" s="251"/>
    </row>
    <row r="2032" spans="2:12" x14ac:dyDescent="0.2">
      <c r="B2032" s="112" t="s">
        <v>2</v>
      </c>
      <c r="C2032" s="113">
        <f>_xll.qlCalendarAdvance("TARGET",C2031,B2032,"mf")</f>
        <v>50704</v>
      </c>
      <c r="D2032" s="120">
        <f>_xll.xlShmInterpRateFwd($D$3&amp;T(CalculationTrigger2),C2032,,5,C2033)</f>
        <v>1.6749882126494378E-2</v>
      </c>
      <c r="E2032" s="260">
        <f>_xll.xlShmInterpRateFwd($E$3&amp;T(CalculationTrigger2),C2032,,5,C2033)</f>
        <v>1.6669322892197053E-2</v>
      </c>
      <c r="F2032" s="260">
        <f>_xll.xlShmInterpRateFwd($F$3&amp;T(CalculationTrigger2),C2032,,5,C2033)</f>
        <v>1.6221704072548821E-2</v>
      </c>
      <c r="G2032" s="268">
        <f t="shared" si="62"/>
        <v>0.80559234297325477</v>
      </c>
      <c r="H2032" s="275">
        <f t="shared" si="63"/>
        <v>4.4761881964823154</v>
      </c>
      <c r="I2032" s="250"/>
      <c r="J2032" s="251"/>
      <c r="K2032" s="251"/>
      <c r="L2032" s="251"/>
    </row>
    <row r="2033" spans="2:12" x14ac:dyDescent="0.2">
      <c r="B2033" s="112" t="s">
        <v>2</v>
      </c>
      <c r="C2033" s="113">
        <f>_xll.qlCalendarAdvance("TARGET",C2032,B2033,"mf")</f>
        <v>50711</v>
      </c>
      <c r="D2033" s="120">
        <f>_xll.xlShmInterpRateFwd($D$3&amp;T(CalculationTrigger2),C2033,,5,C2034)</f>
        <v>1.6742282661899113E-2</v>
      </c>
      <c r="E2033" s="260">
        <f>_xll.xlShmInterpRateFwd($E$3&amp;T(CalculationTrigger2),C2033,,5,C2034)</f>
        <v>1.6661677334129311E-2</v>
      </c>
      <c r="F2033" s="260">
        <f>_xll.xlShmInterpRateFwd($F$3&amp;T(CalculationTrigger2),C2033,,5,C2034)</f>
        <v>1.6213344436606901E-2</v>
      </c>
      <c r="G2033" s="268">
        <f t="shared" si="62"/>
        <v>0.80605327769801838</v>
      </c>
      <c r="H2033" s="275">
        <f t="shared" si="63"/>
        <v>4.4833289752240972</v>
      </c>
      <c r="I2033" s="250"/>
      <c r="J2033" s="251"/>
      <c r="K2033" s="251"/>
      <c r="L2033" s="251"/>
    </row>
    <row r="2034" spans="2:12" x14ac:dyDescent="0.2">
      <c r="B2034" s="112" t="s">
        <v>2</v>
      </c>
      <c r="C2034" s="113">
        <f>_xll.qlCalendarAdvance("TARGET",C2033,B2034,"mf")</f>
        <v>50718</v>
      </c>
      <c r="D2034" s="120">
        <f>_xll.xlShmInterpRateFwd($D$3&amp;T(CalculationTrigger2),C2034,,5,C2035)</f>
        <v>1.6734617171920839E-2</v>
      </c>
      <c r="E2034" s="260">
        <f>_xll.xlShmInterpRateFwd($E$3&amp;T(CalculationTrigger2),C2034,,5,C2035)</f>
        <v>1.6653970588797081E-2</v>
      </c>
      <c r="F2034" s="260">
        <f>_xll.xlShmInterpRateFwd($F$3&amp;T(CalculationTrigger2),C2034,,5,C2035)</f>
        <v>1.6204932315915556E-2</v>
      </c>
      <c r="G2034" s="268">
        <f t="shared" si="62"/>
        <v>0.80646583123757809</v>
      </c>
      <c r="H2034" s="275">
        <f t="shared" si="63"/>
        <v>4.490382728815252</v>
      </c>
      <c r="I2034" s="250"/>
      <c r="J2034" s="251"/>
      <c r="K2034" s="251"/>
      <c r="L2034" s="251"/>
    </row>
    <row r="2035" spans="2:12" x14ac:dyDescent="0.2">
      <c r="B2035" s="112" t="s">
        <v>2</v>
      </c>
      <c r="C2035" s="113">
        <f>_xll.qlCalendarAdvance("TARGET",C2034,B2035,"mf")</f>
        <v>50725</v>
      </c>
      <c r="D2035" s="120">
        <f>_xll.xlShmInterpRateFwd($D$3&amp;T(CalculationTrigger2),C2035,,5,C2036)</f>
        <v>1.6726885546642693E-2</v>
      </c>
      <c r="E2035" s="260">
        <f>_xll.xlShmInterpRateFwd($E$3&amp;T(CalculationTrigger2),C2035,,5,C2036)</f>
        <v>1.6646202563304669E-2</v>
      </c>
      <c r="F2035" s="260">
        <f>_xll.xlShmInterpRateFwd($F$3&amp;T(CalculationTrigger2),C2035,,5,C2036)</f>
        <v>1.6196467651968006E-2</v>
      </c>
      <c r="G2035" s="268">
        <f t="shared" si="62"/>
        <v>0.80682983338024172</v>
      </c>
      <c r="H2035" s="275">
        <f t="shared" si="63"/>
        <v>4.4973491133666261</v>
      </c>
      <c r="I2035" s="250"/>
      <c r="J2035" s="251"/>
      <c r="K2035" s="251"/>
      <c r="L2035" s="251"/>
    </row>
    <row r="2036" spans="2:12" x14ac:dyDescent="0.2">
      <c r="B2036" s="112" t="s">
        <v>2</v>
      </c>
      <c r="C2036" s="113">
        <f>_xll.qlCalendarAdvance("TARGET",C2035,B2036,"mf")</f>
        <v>50732</v>
      </c>
      <c r="D2036" s="120">
        <f>_xll.xlShmInterpRateFwd($D$3&amp;T(CalculationTrigger2),C2036,,5,C2037)</f>
        <v>1.6719087676113711E-2</v>
      </c>
      <c r="E2036" s="260">
        <f>_xll.xlShmInterpRateFwd($E$3&amp;T(CalculationTrigger2),C2036,,5,C2037)</f>
        <v>1.6638373164745347E-2</v>
      </c>
      <c r="F2036" s="260">
        <f>_xll.xlShmInterpRateFwd($F$3&amp;T(CalculationTrigger2),C2036,,5,C2037)</f>
        <v>1.6187950386199947E-2</v>
      </c>
      <c r="G2036" s="268">
        <f t="shared" si="62"/>
        <v>0.80714511368363406</v>
      </c>
      <c r="H2036" s="275">
        <f t="shared" si="63"/>
        <v>4.5042277854540069</v>
      </c>
      <c r="I2036" s="250"/>
      <c r="J2036" s="251"/>
      <c r="K2036" s="251"/>
      <c r="L2036" s="251"/>
    </row>
    <row r="2037" spans="2:12" x14ac:dyDescent="0.2">
      <c r="B2037" s="112" t="s">
        <v>2</v>
      </c>
      <c r="C2037" s="113">
        <f>_xll.qlCalendarAdvance("TARGET",C2036,B2037,"mf")</f>
        <v>50739</v>
      </c>
      <c r="D2037" s="120">
        <f>_xll.xlShmInterpRateFwd($D$3&amp;T(CalculationTrigger2),C2037,,5,C2038)</f>
        <v>1.6711223450395139E-2</v>
      </c>
      <c r="E2037" s="260">
        <f>_xll.xlShmInterpRateFwd($E$3&amp;T(CalculationTrigger2),C2037,,5,C2038)</f>
        <v>1.6630482300207132E-2</v>
      </c>
      <c r="F2037" s="260">
        <f>_xll.xlShmInterpRateFwd($F$3&amp;T(CalculationTrigger2),C2037,,5,C2038)</f>
        <v>1.6179380460099594E-2</v>
      </c>
      <c r="G2037" s="268">
        <f t="shared" si="62"/>
        <v>0.80741150188006627</v>
      </c>
      <c r="H2037" s="275">
        <f t="shared" si="63"/>
        <v>4.51101840107538</v>
      </c>
      <c r="I2037" s="250"/>
      <c r="J2037" s="251"/>
      <c r="K2037" s="251"/>
      <c r="L2037" s="251"/>
    </row>
    <row r="2038" spans="2:12" x14ac:dyDescent="0.2">
      <c r="B2038" s="112" t="s">
        <v>2</v>
      </c>
      <c r="C2038" s="113">
        <f>_xll.qlCalendarAdvance("TARGET",C2037,B2038,"mf")</f>
        <v>50746</v>
      </c>
      <c r="D2038" s="120">
        <f>_xll.xlShmInterpRateFwd($D$3&amp;T(CalculationTrigger2),C2038,,5,C2039)</f>
        <v>1.6703292759537278E-2</v>
      </c>
      <c r="E2038" s="260">
        <f>_xll.xlShmInterpRateFwd($E$3&amp;T(CalculationTrigger2),C2038,,5,C2039)</f>
        <v>1.6622529876813345E-2</v>
      </c>
      <c r="F2038" s="260">
        <f>_xll.xlShmInterpRateFwd($F$3&amp;T(CalculationTrigger2),C2038,,5,C2039)</f>
        <v>1.6170757815091846E-2</v>
      </c>
      <c r="G2038" s="268">
        <f t="shared" si="62"/>
        <v>0.80762882723933727</v>
      </c>
      <c r="H2038" s="275">
        <f t="shared" si="63"/>
        <v>4.51772061721499</v>
      </c>
      <c r="I2038" s="250"/>
      <c r="J2038" s="251"/>
      <c r="K2038" s="251"/>
      <c r="L2038" s="251"/>
    </row>
    <row r="2039" spans="2:12" x14ac:dyDescent="0.2">
      <c r="B2039" s="112" t="s">
        <v>2</v>
      </c>
      <c r="C2039" s="113">
        <f>_xll.qlCalendarAdvance("TARGET",C2038,B2039,"mf")</f>
        <v>50753</v>
      </c>
      <c r="D2039" s="120">
        <f>_xll.xlShmInterpRateFwd($D$3&amp;T(CalculationTrigger2),C2039,,5,C2040)</f>
        <v>1.669529549362004E-2</v>
      </c>
      <c r="E2039" s="260">
        <f>_xll.xlShmInterpRateFwd($E$3&amp;T(CalculationTrigger2),C2039,,5,C2040)</f>
        <v>1.6614515801618348E-2</v>
      </c>
      <c r="F2039" s="260">
        <f>_xll.xlShmInterpRateFwd($F$3&amp;T(CalculationTrigger2),C2039,,5,C2040)</f>
        <v>1.616208239265992E-2</v>
      </c>
      <c r="G2039" s="268">
        <f t="shared" si="62"/>
        <v>0.80779692001691639</v>
      </c>
      <c r="H2039" s="275">
        <f t="shared" si="63"/>
        <v>4.5243340895842827</v>
      </c>
      <c r="I2039" s="250"/>
      <c r="J2039" s="251"/>
      <c r="K2039" s="251"/>
      <c r="L2039" s="251"/>
    </row>
    <row r="2040" spans="2:12" x14ac:dyDescent="0.2">
      <c r="B2040" s="112" t="s">
        <v>2</v>
      </c>
      <c r="C2040" s="113">
        <f>_xll.qlCalendarAdvance("TARGET",C2039,B2040,"mf")</f>
        <v>50760</v>
      </c>
      <c r="D2040" s="120">
        <f>_xll.xlShmInterpRateFwd($D$3&amp;T(CalculationTrigger2),C2040,,5,C2041)</f>
        <v>1.6687231542706588E-2</v>
      </c>
      <c r="E2040" s="260">
        <f>_xll.xlShmInterpRateFwd($E$3&amp;T(CalculationTrigger2),C2040,,5,C2041)</f>
        <v>1.6606439981763938E-2</v>
      </c>
      <c r="F2040" s="260">
        <f>_xll.xlShmInterpRateFwd($F$3&amp;T(CalculationTrigger2),C2040,,5,C2041)</f>
        <v>1.6153354134270062E-2</v>
      </c>
      <c r="G2040" s="268">
        <f t="shared" si="62"/>
        <v>0.80791560942650165</v>
      </c>
      <c r="H2040" s="275">
        <f t="shared" si="63"/>
        <v>4.5308584749387606</v>
      </c>
      <c r="I2040" s="250"/>
      <c r="J2040" s="251"/>
      <c r="K2040" s="251"/>
      <c r="L2040" s="251"/>
    </row>
    <row r="2041" spans="2:12" x14ac:dyDescent="0.2">
      <c r="B2041" s="112" t="s">
        <v>2</v>
      </c>
      <c r="C2041" s="113">
        <f>_xll.qlCalendarAdvance("TARGET",C2040,B2041,"mf")</f>
        <v>50767</v>
      </c>
      <c r="D2041" s="120">
        <f>_xll.xlShmInterpRateFwd($D$3&amp;T(CalculationTrigger2),C2041,,5,C2042)</f>
        <v>1.6679100796825996E-2</v>
      </c>
      <c r="E2041" s="260">
        <f>_xll.xlShmInterpRateFwd($E$3&amp;T(CalculationTrigger2),C2041,,5,C2042)</f>
        <v>1.6598302324305574E-2</v>
      </c>
      <c r="F2041" s="260">
        <f>_xll.xlShmInterpRateFwd($F$3&amp;T(CalculationTrigger2),C2041,,5,C2042)</f>
        <v>1.614457298135415E-2</v>
      </c>
      <c r="G2041" s="268">
        <f t="shared" si="62"/>
        <v>0.80798472520422071</v>
      </c>
      <c r="H2041" s="275">
        <f t="shared" si="63"/>
        <v>4.5372934295142411</v>
      </c>
      <c r="I2041" s="250"/>
      <c r="J2041" s="251"/>
      <c r="K2041" s="251"/>
      <c r="L2041" s="251"/>
    </row>
    <row r="2042" spans="2:12" x14ac:dyDescent="0.2">
      <c r="B2042" s="112" t="s">
        <v>2</v>
      </c>
      <c r="C2042" s="113">
        <f>_xll.qlCalendarAdvance("TARGET",C2041,B2042,"mf")</f>
        <v>50774</v>
      </c>
      <c r="D2042" s="120">
        <f>_xll.xlShmInterpRateFwd($D$3&amp;T(CalculationTrigger2),C2042,,5,C2043)</f>
        <v>1.6670903146089065E-2</v>
      </c>
      <c r="E2042" s="260">
        <f>_xll.xlShmInterpRateFwd($E$3&amp;T(CalculationTrigger2),C2042,,5,C2043)</f>
        <v>1.6590102736374585E-2</v>
      </c>
      <c r="F2042" s="260">
        <f>_xll.xlShmInterpRateFwd($F$3&amp;T(CalculationTrigger2),C2042,,5,C2043)</f>
        <v>1.6135738875408191E-2</v>
      </c>
      <c r="G2042" s="268">
        <f t="shared" si="62"/>
        <v>0.80800409714480015</v>
      </c>
      <c r="H2042" s="275">
        <f t="shared" si="63"/>
        <v>4.5436386096639474</v>
      </c>
      <c r="I2042" s="250"/>
      <c r="J2042" s="251"/>
      <c r="K2042" s="251"/>
      <c r="L2042" s="251"/>
    </row>
    <row r="2043" spans="2:12" x14ac:dyDescent="0.2">
      <c r="B2043" s="112" t="s">
        <v>2</v>
      </c>
      <c r="C2043" s="113">
        <f>_xll.qlCalendarAdvance("TARGET",C2042,B2043,"mf")</f>
        <v>50781</v>
      </c>
      <c r="D2043" s="120">
        <f>_xll.xlShmInterpRateFwd($D$3&amp;T(CalculationTrigger2),C2043,,5,C2044)</f>
        <v>1.6662638480520377E-2</v>
      </c>
      <c r="E2043" s="260">
        <f>_xll.xlShmInterpRateFwd($E$3&amp;T(CalculationTrigger2),C2043,,5,C2044)</f>
        <v>1.6581841125056503E-2</v>
      </c>
      <c r="F2043" s="260">
        <f>_xll.xlShmInterpRateFwd($F$3&amp;T(CalculationTrigger2),C2043,,5,C2044)</f>
        <v>1.6126851757859075E-2</v>
      </c>
      <c r="G2043" s="268">
        <f t="shared" si="62"/>
        <v>0.80797355463874121</v>
      </c>
      <c r="H2043" s="275">
        <f t="shared" si="63"/>
        <v>4.5498936719742815</v>
      </c>
      <c r="I2043" s="250"/>
      <c r="J2043" s="251"/>
      <c r="K2043" s="251"/>
      <c r="L2043" s="251"/>
    </row>
    <row r="2044" spans="2:12" x14ac:dyDescent="0.2">
      <c r="B2044" s="112" t="s">
        <v>2</v>
      </c>
      <c r="C2044" s="113">
        <f>_xll.qlCalendarAdvance("TARGET",C2043,B2044,"mf")</f>
        <v>50788</v>
      </c>
      <c r="D2044" s="120">
        <f>_xll.xlShmInterpRateFwd($D$3&amp;T(CalculationTrigger2),C2044,,5,C2045)</f>
        <v>1.6654306690203086E-2</v>
      </c>
      <c r="E2044" s="260">
        <f>_xll.xlShmInterpRateFwd($E$3&amp;T(CalculationTrigger2),C2044,,5,C2045)</f>
        <v>1.6573517397449018E-2</v>
      </c>
      <c r="F2044" s="260">
        <f>_xll.xlShmInterpRateFwd($F$3&amp;T(CalculationTrigger2),C2044,,5,C2045)</f>
        <v>1.6117911570192024E-2</v>
      </c>
      <c r="G2044" s="268">
        <f t="shared" si="62"/>
        <v>0.80789292754068764</v>
      </c>
      <c r="H2044" s="275">
        <f t="shared" si="63"/>
        <v>4.5560582725699339</v>
      </c>
      <c r="I2044" s="250"/>
      <c r="J2044" s="251"/>
      <c r="K2044" s="251"/>
      <c r="L2044" s="251"/>
    </row>
    <row r="2045" spans="2:12" x14ac:dyDescent="0.2">
      <c r="B2045" s="112" t="s">
        <v>2</v>
      </c>
      <c r="C2045" s="113">
        <f>_xll.qlCalendarAdvance("TARGET",C2044,B2045,"mf")</f>
        <v>50795</v>
      </c>
      <c r="D2045" s="120">
        <f>_xll.xlShmInterpRateFwd($D$3&amp;T(CalculationTrigger2),C2045,,5,C2046)</f>
        <v>1.6645907665180457E-2</v>
      </c>
      <c r="E2045" s="260">
        <f>_xll.xlShmInterpRateFwd($E$3&amp;T(CalculationTrigger2),C2045,,5,C2046)</f>
        <v>1.656513146065617E-2</v>
      </c>
      <c r="F2045" s="260">
        <f>_xll.xlShmInterpRateFwd($F$3&amp;T(CalculationTrigger2),C2045,,5,C2046)</f>
        <v>1.6108918253869502E-2</v>
      </c>
      <c r="G2045" s="268">
        <f t="shared" si="62"/>
        <v>0.80776204524287554</v>
      </c>
      <c r="H2045" s="275">
        <f t="shared" si="63"/>
        <v>4.5621320678666812</v>
      </c>
      <c r="I2045" s="250"/>
      <c r="J2045" s="251"/>
      <c r="K2045" s="251"/>
      <c r="L2045" s="251"/>
    </row>
    <row r="2046" spans="2:12" x14ac:dyDescent="0.2">
      <c r="B2046" s="112" t="s">
        <v>2</v>
      </c>
      <c r="C2046" s="113">
        <f>_xll.qlCalendarAdvance("TARGET",C2045,B2046,"mf")</f>
        <v>50802</v>
      </c>
      <c r="D2046" s="120">
        <f>_xll.xlShmInterpRateFwd($D$3&amp;T(CalculationTrigger2),C2046,,5,C2047)</f>
        <v>1.6637441295542756E-2</v>
      </c>
      <c r="E2046" s="260">
        <f>_xll.xlShmInterpRateFwd($E$3&amp;T(CalculationTrigger2),C2046,,5,C2047)</f>
        <v>1.6556683221765175E-2</v>
      </c>
      <c r="F2046" s="260">
        <f>_xll.xlShmInterpRateFwd($F$3&amp;T(CalculationTrigger2),C2046,,5,C2047)</f>
        <v>1.6099871750325394E-2</v>
      </c>
      <c r="G2046" s="268">
        <f t="shared" si="62"/>
        <v>0.80758073777581485</v>
      </c>
      <c r="H2046" s="275">
        <f t="shared" si="63"/>
        <v>4.5681147143978098</v>
      </c>
      <c r="I2046" s="250"/>
      <c r="J2046" s="251"/>
      <c r="K2046" s="251"/>
      <c r="L2046" s="251"/>
    </row>
    <row r="2047" spans="2:12" x14ac:dyDescent="0.2">
      <c r="B2047" s="112" t="s">
        <v>2</v>
      </c>
      <c r="C2047" s="113">
        <f>_xll.qlCalendarAdvance("TARGET",C2046,B2047,"mf")</f>
        <v>50809</v>
      </c>
      <c r="D2047" s="120">
        <f>_xll.xlShmInterpRateFwd($D$3&amp;T(CalculationTrigger2),C2047,,5,C2048)</f>
        <v>1.662890747133457E-2</v>
      </c>
      <c r="E2047" s="260">
        <f>_xll.xlShmInterpRateFwd($E$3&amp;T(CalculationTrigger2),C2047,,5,C2048)</f>
        <v>1.6548172587887006E-2</v>
      </c>
      <c r="F2047" s="260">
        <f>_xll.xlShmInterpRateFwd($F$3&amp;T(CalculationTrigger2),C2047,,5,C2048)</f>
        <v>1.6090772001046149E-2</v>
      </c>
      <c r="G2047" s="268">
        <f t="shared" si="62"/>
        <v>0.80734883447564076</v>
      </c>
      <c r="H2047" s="275">
        <f t="shared" si="63"/>
        <v>4.5740058684085731</v>
      </c>
      <c r="I2047" s="250"/>
      <c r="J2047" s="251"/>
      <c r="K2047" s="251"/>
      <c r="L2047" s="251"/>
    </row>
    <row r="2048" spans="2:12" x14ac:dyDescent="0.2">
      <c r="B2048" s="112" t="s">
        <v>2</v>
      </c>
      <c r="C2048" s="113">
        <f>_xll.qlCalendarAdvance("TARGET",C2047,B2048,"mf")</f>
        <v>50816</v>
      </c>
      <c r="D2048" s="120">
        <f>_xll.xlShmInterpRateFwd($D$3&amp;T(CalculationTrigger2),C2048,,5,C2049)</f>
        <v>1.6620306082624336E-2</v>
      </c>
      <c r="E2048" s="260">
        <f>_xll.xlShmInterpRateFwd($E$3&amp;T(CalculationTrigger2),C2048,,5,C2049)</f>
        <v>1.6539599466115815E-2</v>
      </c>
      <c r="F2048" s="260">
        <f>_xll.xlShmInterpRateFwd($F$3&amp;T(CalculationTrigger2),C2048,,5,C2049)</f>
        <v>1.6081618947489645E-2</v>
      </c>
      <c r="G2048" s="268">
        <f t="shared" si="62"/>
        <v>0.80706616508521156</v>
      </c>
      <c r="H2048" s="275">
        <f t="shared" si="63"/>
        <v>4.5798051862616997</v>
      </c>
      <c r="I2048" s="250"/>
      <c r="J2048" s="251"/>
      <c r="K2048" s="251"/>
      <c r="L2048" s="251"/>
    </row>
    <row r="2049" spans="2:12" x14ac:dyDescent="0.2">
      <c r="B2049" s="112" t="s">
        <v>2</v>
      </c>
      <c r="C2049" s="113">
        <f>_xll.qlCalendarAdvance("TARGET",C2048,B2049,"mf")</f>
        <v>50823</v>
      </c>
      <c r="D2049" s="120">
        <f>_xll.xlShmInterpRateFwd($D$3&amp;T(CalculationTrigger2),C2049,,5,C2050)</f>
        <v>1.6611637019492729E-2</v>
      </c>
      <c r="E2049" s="260">
        <f>_xll.xlShmInterpRateFwd($E$3&amp;T(CalculationTrigger2),C2049,,5,C2050)</f>
        <v>1.653096376355211E-2</v>
      </c>
      <c r="F2049" s="260">
        <f>_xll.xlShmInterpRateFwd($F$3&amp;T(CalculationTrigger2),C2049,,5,C2050)</f>
        <v>1.6072412531114171E-2</v>
      </c>
      <c r="G2049" s="268">
        <f t="shared" si="62"/>
        <v>0.80673255940619248</v>
      </c>
      <c r="H2049" s="275">
        <f t="shared" si="63"/>
        <v>4.5855123243793843</v>
      </c>
      <c r="I2049" s="250"/>
      <c r="J2049" s="251"/>
      <c r="K2049" s="251"/>
      <c r="L2049" s="251"/>
    </row>
    <row r="2050" spans="2:12" x14ac:dyDescent="0.2">
      <c r="B2050" s="112" t="s">
        <v>2</v>
      </c>
      <c r="C2050" s="113">
        <f>_xll.qlCalendarAdvance("TARGET",C2049,B2050,"mf")</f>
        <v>50830</v>
      </c>
      <c r="D2050" s="120">
        <f>_xll.xlShmInterpRateFwd($D$3&amp;T(CalculationTrigger2),C2050,,5,C2051)</f>
        <v>1.6602900171963184E-2</v>
      </c>
      <c r="E2050" s="260">
        <f>_xll.xlShmInterpRateFwd($E$3&amp;T(CalculationTrigger2),C2050,,5,C2051)</f>
        <v>1.6522265387302785E-2</v>
      </c>
      <c r="F2050" s="260">
        <f>_xll.xlShmInterpRateFwd($F$3&amp;T(CalculationTrigger2),C2050,,5,C2051)</f>
        <v>1.6063152693390023E-2</v>
      </c>
      <c r="G2050" s="268">
        <f t="shared" si="62"/>
        <v>0.80634784660398728</v>
      </c>
      <c r="H2050" s="275">
        <f t="shared" si="63"/>
        <v>4.5911269391276166</v>
      </c>
      <c r="I2050" s="250"/>
      <c r="J2050" s="251"/>
      <c r="K2050" s="251"/>
      <c r="L2050" s="251"/>
    </row>
    <row r="2051" spans="2:12" x14ac:dyDescent="0.2">
      <c r="B2051" s="112" t="s">
        <v>2</v>
      </c>
      <c r="C2051" s="113">
        <f>_xll.qlCalendarAdvance("TARGET",C2050,B2051,"mf")</f>
        <v>50837</v>
      </c>
      <c r="D2051" s="120">
        <f>_xll.xlShmInterpRateFwd($D$3&amp;T(CalculationTrigger2),C2051,,5,C2052)</f>
        <v>1.6594095430158273E-2</v>
      </c>
      <c r="E2051" s="260">
        <f>_xll.xlShmInterpRateFwd($E$3&amp;T(CalculationTrigger2),C2051,,5,C2052)</f>
        <v>1.6513504244463701E-2</v>
      </c>
      <c r="F2051" s="260">
        <f>_xll.xlShmInterpRateFwd($F$3&amp;T(CalculationTrigger2),C2051,,5,C2052)</f>
        <v>1.6053839375764718E-2</v>
      </c>
      <c r="G2051" s="268">
        <f t="shared" si="62"/>
        <v>0.8059118569457222</v>
      </c>
      <c r="H2051" s="275">
        <f t="shared" si="63"/>
        <v>4.5966486869898278</v>
      </c>
      <c r="I2051" s="250"/>
      <c r="J2051" s="251"/>
      <c r="K2051" s="251"/>
      <c r="L2051" s="251"/>
    </row>
    <row r="2052" spans="2:12" x14ac:dyDescent="0.2">
      <c r="B2052" s="112" t="s">
        <v>2</v>
      </c>
      <c r="C2052" s="113">
        <f>_xll.qlCalendarAdvance("TARGET",C2051,B2052,"mf")</f>
        <v>50844</v>
      </c>
      <c r="D2052" s="120">
        <f>_xll.xlShmInterpRateFwd($D$3&amp;T(CalculationTrigger2),C2052,,5,C2053)</f>
        <v>1.6585222684096991E-2</v>
      </c>
      <c r="E2052" s="260">
        <f>_xll.xlShmInterpRateFwd($E$3&amp;T(CalculationTrigger2),C2052,,5,C2053)</f>
        <v>1.6504680242113937E-2</v>
      </c>
      <c r="F2052" s="260">
        <f>_xll.xlShmInterpRateFwd($F$3&amp;T(CalculationTrigger2),C2052,,5,C2053)</f>
        <v>1.6044472519703579E-2</v>
      </c>
      <c r="G2052" s="268">
        <f t="shared" si="62"/>
        <v>0.80542441983053736</v>
      </c>
      <c r="H2052" s="275">
        <f t="shared" si="63"/>
        <v>4.6020772241035788</v>
      </c>
      <c r="I2052" s="250"/>
      <c r="J2052" s="251"/>
      <c r="K2052" s="251"/>
      <c r="L2052" s="251"/>
    </row>
    <row r="2053" spans="2:12" x14ac:dyDescent="0.2">
      <c r="B2053" s="112" t="s">
        <v>2</v>
      </c>
      <c r="C2053" s="113">
        <f>_xll.qlCalendarAdvance("TARGET",C2052,B2053,"mf")</f>
        <v>50851</v>
      </c>
      <c r="D2053" s="120">
        <f>_xll.xlShmInterpRateFwd($D$3&amp;T(CalculationTrigger2),C2053,,5,C2054)</f>
        <v>1.6576281823862726E-2</v>
      </c>
      <c r="E2053" s="260">
        <f>_xll.xlShmInterpRateFwd($E$3&amp;T(CalculationTrigger2),C2053,,5,C2054)</f>
        <v>1.6495793287391071E-2</v>
      </c>
      <c r="F2053" s="260">
        <f>_xll.xlShmInterpRateFwd($F$3&amp;T(CalculationTrigger2),C2053,,5,C2054)</f>
        <v>1.6035052066695508E-2</v>
      </c>
      <c r="G2053" s="268">
        <f t="shared" ref="G2053:G2116" si="64">(D2053-E2053)*10000</f>
        <v>0.80488536471655381</v>
      </c>
      <c r="H2053" s="275">
        <f t="shared" ref="H2053:H2116" si="65">(E2053-F2053)*10000</f>
        <v>4.6074122069556314</v>
      </c>
      <c r="I2053" s="250"/>
      <c r="J2053" s="251"/>
      <c r="K2053" s="251"/>
      <c r="L2053" s="251"/>
    </row>
    <row r="2054" spans="2:12" x14ac:dyDescent="0.2">
      <c r="B2054" s="112" t="s">
        <v>2</v>
      </c>
      <c r="C2054" s="113">
        <f>_xll.qlCalendarAdvance("TARGET",C2053,B2054,"mf")</f>
        <v>50858</v>
      </c>
      <c r="D2054" s="120">
        <f>_xll.xlShmInterpRateFwd($D$3&amp;T(CalculationTrigger2),C2054,,5,C2055)</f>
        <v>1.6567272739527971E-2</v>
      </c>
      <c r="E2054" s="260">
        <f>_xll.xlShmInterpRateFwd($E$3&amp;T(CalculationTrigger2),C2054,,5,C2055)</f>
        <v>1.6486843287386924E-2</v>
      </c>
      <c r="F2054" s="260">
        <f>_xll.xlShmInterpRateFwd($F$3&amp;T(CalculationTrigger2),C2054,,5,C2055)</f>
        <v>1.6025577958171895E-2</v>
      </c>
      <c r="G2054" s="268">
        <f t="shared" si="64"/>
        <v>0.80429452141046742</v>
      </c>
      <c r="H2054" s="275">
        <f t="shared" si="65"/>
        <v>4.6126532921502914</v>
      </c>
      <c r="I2054" s="250"/>
      <c r="J2054" s="251"/>
      <c r="K2054" s="251"/>
      <c r="L2054" s="251"/>
    </row>
    <row r="2055" spans="2:12" x14ac:dyDescent="0.2">
      <c r="B2055" s="112" t="s">
        <v>2</v>
      </c>
      <c r="C2055" s="113">
        <f>_xll.qlCalendarAdvance("TARGET",C2054,B2055,"mf")</f>
        <v>50865</v>
      </c>
      <c r="D2055" s="120">
        <f>_xll.xlShmInterpRateFwd($D$3&amp;T(CalculationTrigger2),C2055,,5,C2056)</f>
        <v>1.655984231835567E-2</v>
      </c>
      <c r="E2055" s="260">
        <f>_xll.xlShmInterpRateFwd($E$3&amp;T(CalculationTrigger2),C2055,,5,C2056)</f>
        <v>1.647937620776712E-2</v>
      </c>
      <c r="F2055" s="260">
        <f>_xll.xlShmInterpRateFwd($F$3&amp;T(CalculationTrigger2),C2055,,5,C2056)</f>
        <v>1.6017478020089213E-2</v>
      </c>
      <c r="G2055" s="268">
        <f t="shared" si="64"/>
        <v>0.80466110588549999</v>
      </c>
      <c r="H2055" s="275">
        <f t="shared" si="65"/>
        <v>4.6189818767790669</v>
      </c>
      <c r="I2055" s="250"/>
      <c r="J2055" s="251"/>
      <c r="K2055" s="251"/>
      <c r="L2055" s="251"/>
    </row>
    <row r="2056" spans="2:12" x14ac:dyDescent="0.2">
      <c r="B2056" s="112" t="s">
        <v>2</v>
      </c>
      <c r="C2056" s="113">
        <f>_xll.qlCalendarAdvance("TARGET",C2055,B2056,"mf")</f>
        <v>50872</v>
      </c>
      <c r="D2056" s="120">
        <f>_xll.xlShmInterpRateFwd($D$3&amp;T(CalculationTrigger2),C2056,,5,C2057)</f>
        <v>1.6554015915354717E-2</v>
      </c>
      <c r="E2056" s="260">
        <f>_xll.xlShmInterpRateFwd($E$3&amp;T(CalculationTrigger2),C2056,,5,C2057)</f>
        <v>1.6473418743048321E-2</v>
      </c>
      <c r="F2056" s="260">
        <f>_xll.xlShmInterpRateFwd($F$3&amp;T(CalculationTrigger2),C2056,,5,C2057)</f>
        <v>1.6010785658439868E-2</v>
      </c>
      <c r="G2056" s="268">
        <f t="shared" si="64"/>
        <v>0.80597172306396536</v>
      </c>
      <c r="H2056" s="275">
        <f t="shared" si="65"/>
        <v>4.6263308460845272</v>
      </c>
      <c r="I2056" s="250"/>
      <c r="J2056" s="251"/>
      <c r="K2056" s="251"/>
      <c r="L2056" s="251"/>
    </row>
    <row r="2057" spans="2:12" x14ac:dyDescent="0.2">
      <c r="B2057" s="112" t="s">
        <v>2</v>
      </c>
      <c r="C2057" s="113">
        <f>_xll.qlCalendarAdvance("TARGET",C2056,B2057,"mf")</f>
        <v>50879</v>
      </c>
      <c r="D2057" s="120">
        <f>_xll.xlShmInterpRateFwd($D$3&amp;T(CalculationTrigger2),C2057,,5,C2058)</f>
        <v>1.6548159233129741E-2</v>
      </c>
      <c r="E2057" s="260">
        <f>_xll.xlShmInterpRateFwd($E$3&amp;T(CalculationTrigger2),C2057,,5,C2058)</f>
        <v>1.6467438219257027E-2</v>
      </c>
      <c r="F2057" s="260">
        <f>_xll.xlShmInterpRateFwd($F$3&amp;T(CalculationTrigger2),C2057,,5,C2058)</f>
        <v>1.6004089774039262E-2</v>
      </c>
      <c r="G2057" s="268">
        <f t="shared" si="64"/>
        <v>0.80721013872714353</v>
      </c>
      <c r="H2057" s="275">
        <f t="shared" si="65"/>
        <v>4.633484452177643</v>
      </c>
      <c r="I2057" s="250"/>
      <c r="J2057" s="251"/>
      <c r="K2057" s="251"/>
      <c r="L2057" s="251"/>
    </row>
    <row r="2058" spans="2:12" x14ac:dyDescent="0.2">
      <c r="B2058" s="112" t="s">
        <v>2</v>
      </c>
      <c r="C2058" s="113">
        <f>_xll.qlCalendarAdvance("TARGET",C2057,B2058,"mf")</f>
        <v>50886</v>
      </c>
      <c r="D2058" s="120">
        <f>_xll.xlShmInterpRateFwd($D$3&amp;T(CalculationTrigger2),C2058,,5,C2059)</f>
        <v>1.654227226469198E-2</v>
      </c>
      <c r="E2058" s="260">
        <f>_xll.xlShmInterpRateFwd($E$3&amp;T(CalculationTrigger2),C2058,,5,C2059)</f>
        <v>1.6461434655177375E-2</v>
      </c>
      <c r="F2058" s="260">
        <f>_xll.xlShmInterpRateFwd($F$3&amp;T(CalculationTrigger2),C2058,,5,C2059)</f>
        <v>1.5997390456987792E-2</v>
      </c>
      <c r="G2058" s="268">
        <f t="shared" si="64"/>
        <v>0.80837609514605724</v>
      </c>
      <c r="H2058" s="275">
        <f t="shared" si="65"/>
        <v>4.6404419818958305</v>
      </c>
      <c r="I2058" s="250"/>
      <c r="J2058" s="251"/>
      <c r="K2058" s="251"/>
      <c r="L2058" s="251"/>
    </row>
    <row r="2059" spans="2:12" x14ac:dyDescent="0.2">
      <c r="B2059" s="112" t="s">
        <v>2</v>
      </c>
      <c r="C2059" s="113">
        <f>_xll.qlCalendarAdvance("TARGET",C2058,B2059,"mf")</f>
        <v>50893</v>
      </c>
      <c r="D2059" s="120">
        <f>_xll.xlShmInterpRateFwd($D$3&amp;T(CalculationTrigger2),C2059,,5,C2060)</f>
        <v>1.6536355002989066E-2</v>
      </c>
      <c r="E2059" s="260">
        <f>_xll.xlShmInterpRateFwd($E$3&amp;T(CalculationTrigger2),C2059,,5,C2060)</f>
        <v>1.6455408069506652E-2</v>
      </c>
      <c r="F2059" s="260">
        <f>_xll.xlShmInterpRateFwd($F$3&amp;T(CalculationTrigger2),C2059,,5,C2060)</f>
        <v>1.5990687797333612E-2</v>
      </c>
      <c r="G2059" s="268">
        <f t="shared" si="64"/>
        <v>0.80946933482414773</v>
      </c>
      <c r="H2059" s="275">
        <f t="shared" si="65"/>
        <v>4.6472027217303937</v>
      </c>
      <c r="I2059" s="250"/>
      <c r="J2059" s="251"/>
      <c r="K2059" s="251"/>
      <c r="L2059" s="251"/>
    </row>
    <row r="2060" spans="2:12" x14ac:dyDescent="0.2">
      <c r="B2060" s="112" t="s">
        <v>2</v>
      </c>
      <c r="C2060" s="113">
        <f>_xll.qlCalendarAdvance("TARGET",C2059,B2060,"mf")</f>
        <v>50900</v>
      </c>
      <c r="D2060" s="120">
        <f>_xll.xlShmInterpRateFwd($D$3&amp;T(CalculationTrigger2),C2060,,5,C2061)</f>
        <v>1.6530407441032464E-2</v>
      </c>
      <c r="E2060" s="260">
        <f>_xll.xlShmInterpRateFwd($E$3&amp;T(CalculationTrigger2),C2060,,5,C2061)</f>
        <v>1.6449358481029075E-2</v>
      </c>
      <c r="F2060" s="260">
        <f>_xll.xlShmInterpRateFwd($F$3&amp;T(CalculationTrigger2),C2060,,5,C2061)</f>
        <v>1.5983981885205899E-2</v>
      </c>
      <c r="G2060" s="268">
        <f t="shared" si="64"/>
        <v>0.81048960003389514</v>
      </c>
      <c r="H2060" s="275">
        <f t="shared" si="65"/>
        <v>4.6537659582317552</v>
      </c>
      <c r="I2060" s="250"/>
      <c r="J2060" s="251"/>
      <c r="K2060" s="251"/>
      <c r="L2060" s="251"/>
    </row>
    <row r="2061" spans="2:12" x14ac:dyDescent="0.2">
      <c r="B2061" s="112" t="s">
        <v>2</v>
      </c>
      <c r="C2061" s="113">
        <f>_xll.qlCalendarAdvance("TARGET",C2060,B2061,"mf")</f>
        <v>50907</v>
      </c>
      <c r="D2061" s="120">
        <f>_xll.xlShmInterpRateFwd($D$3&amp;T(CalculationTrigger2),C2061,,5,C2062)</f>
        <v>1.6524429571787409E-2</v>
      </c>
      <c r="E2061" s="260">
        <f>_xll.xlShmInterpRateFwd($E$3&amp;T(CalculationTrigger2),C2061,,5,C2062)</f>
        <v>1.6443285908505745E-2</v>
      </c>
      <c r="F2061" s="260">
        <f>_xll.xlShmInterpRateFwd($F$3&amp;T(CalculationTrigger2),C2061,,5,C2062)</f>
        <v>1.597727281065843E-2</v>
      </c>
      <c r="G2061" s="268">
        <f t="shared" si="64"/>
        <v>0.81143663281664502</v>
      </c>
      <c r="H2061" s="275">
        <f t="shared" si="65"/>
        <v>4.6601309784731484</v>
      </c>
      <c r="I2061" s="250"/>
      <c r="J2061" s="251"/>
      <c r="K2061" s="251"/>
      <c r="L2061" s="251"/>
    </row>
    <row r="2062" spans="2:12" x14ac:dyDescent="0.2">
      <c r="B2062" s="112" t="s">
        <v>2</v>
      </c>
      <c r="C2062" s="113">
        <f>_xll.qlCalendarAdvance("TARGET",C2061,B2062,"mf")</f>
        <v>50914</v>
      </c>
      <c r="D2062" s="120">
        <f>_xll.xlShmInterpRateFwd($D$3&amp;T(CalculationTrigger2),C2062,,5,C2063)</f>
        <v>1.6518421388242416E-2</v>
      </c>
      <c r="E2062" s="260">
        <f>_xll.xlShmInterpRateFwd($E$3&amp;T(CalculationTrigger2),C2062,,5,C2063)</f>
        <v>1.6437190370639863E-2</v>
      </c>
      <c r="F2062" s="260">
        <f>_xll.xlShmInterpRateFwd($F$3&amp;T(CalculationTrigger2),C2062,,5,C2063)</f>
        <v>1.5970560663797026E-2</v>
      </c>
      <c r="G2062" s="268">
        <f t="shared" si="64"/>
        <v>0.81231017602552413</v>
      </c>
      <c r="H2062" s="275">
        <f t="shared" si="65"/>
        <v>4.6662970684283742</v>
      </c>
      <c r="I2062" s="250"/>
      <c r="J2062" s="251"/>
      <c r="K2062" s="251"/>
      <c r="L2062" s="251"/>
    </row>
    <row r="2063" spans="2:12" x14ac:dyDescent="0.2">
      <c r="B2063" s="112" t="s">
        <v>2</v>
      </c>
      <c r="C2063" s="113">
        <f>_xll.qlCalendarAdvance("TARGET",C2062,B2063,"mf")</f>
        <v>50921</v>
      </c>
      <c r="D2063" s="120">
        <f>_xll.xlShmInterpRateFwd($D$3&amp;T(CalculationTrigger2),C2063,,5,C2064)</f>
        <v>1.6512382883374532E-2</v>
      </c>
      <c r="E2063" s="260">
        <f>_xll.xlShmInterpRateFwd($E$3&amp;T(CalculationTrigger2),C2063,,5,C2064)</f>
        <v>1.6431071886233172E-2</v>
      </c>
      <c r="F2063" s="260">
        <f>_xll.xlShmInterpRateFwd($F$3&amp;T(CalculationTrigger2),C2063,,5,C2064)</f>
        <v>1.5963845534704237E-2</v>
      </c>
      <c r="G2063" s="268">
        <f t="shared" si="64"/>
        <v>0.81310997141360164</v>
      </c>
      <c r="H2063" s="275">
        <f t="shared" si="65"/>
        <v>4.6722635152893561</v>
      </c>
      <c r="I2063" s="250"/>
      <c r="J2063" s="251"/>
      <c r="K2063" s="251"/>
      <c r="L2063" s="251"/>
    </row>
    <row r="2064" spans="2:12" x14ac:dyDescent="0.2">
      <c r="B2064" s="112" t="s">
        <v>2</v>
      </c>
      <c r="C2064" s="113">
        <f>_xll.qlCalendarAdvance("TARGET",C2063,B2064,"mf")</f>
        <v>50928</v>
      </c>
      <c r="D2064" s="120">
        <f>_xll.xlShmInterpRateFwd($D$3&amp;T(CalculationTrigger2),C2064,,5,C2065)</f>
        <v>1.6506314050172503E-2</v>
      </c>
      <c r="E2064" s="260">
        <f>_xll.xlShmInterpRateFwd($E$3&amp;T(CalculationTrigger2),C2064,,5,C2065)</f>
        <v>1.6424930473977369E-2</v>
      </c>
      <c r="F2064" s="260">
        <f>_xll.xlShmInterpRateFwd($F$3&amp;T(CalculationTrigger2),C2064,,5,C2065)</f>
        <v>1.5957127513450943E-2</v>
      </c>
      <c r="G2064" s="268">
        <f t="shared" si="64"/>
        <v>0.81383576195134122</v>
      </c>
      <c r="H2064" s="275">
        <f t="shared" si="65"/>
        <v>4.6780296052642552</v>
      </c>
      <c r="I2064" s="250"/>
      <c r="J2064" s="251"/>
      <c r="K2064" s="251"/>
      <c r="L2064" s="251"/>
    </row>
    <row r="2065" spans="2:12" x14ac:dyDescent="0.2">
      <c r="B2065" s="112" t="s">
        <v>2</v>
      </c>
      <c r="C2065" s="113">
        <f>_xll.qlCalendarAdvance("TARGET",C2064,B2065,"mf")</f>
        <v>50935</v>
      </c>
      <c r="D2065" s="120">
        <f>_xll.xlShmInterpRateFwd($D$3&amp;T(CalculationTrigger2),C2065,,5,C2066)</f>
        <v>1.6500214881625168E-2</v>
      </c>
      <c r="E2065" s="260">
        <f>_xll.xlShmInterpRateFwd($E$3&amp;T(CalculationTrigger2),C2065,,5,C2066)</f>
        <v>1.6418766152685862E-2</v>
      </c>
      <c r="F2065" s="260">
        <f>_xll.xlShmInterpRateFwd($F$3&amp;T(CalculationTrigger2),C2065,,5,C2066)</f>
        <v>1.5950406690136892E-2</v>
      </c>
      <c r="G2065" s="268">
        <f t="shared" si="64"/>
        <v>0.81448728939306081</v>
      </c>
      <c r="H2065" s="275">
        <f t="shared" si="65"/>
        <v>4.6835946254896941</v>
      </c>
      <c r="I2065" s="250"/>
      <c r="J2065" s="251"/>
      <c r="K2065" s="251"/>
      <c r="L2065" s="251"/>
    </row>
    <row r="2066" spans="2:12" x14ac:dyDescent="0.2">
      <c r="B2066" s="112" t="s">
        <v>2</v>
      </c>
      <c r="C2066" s="113">
        <f>_xll.qlCalendarAdvance("TARGET",C2065,B2066,"mf")</f>
        <v>50942</v>
      </c>
      <c r="D2066" s="120">
        <f>_xll.xlShmInterpRateFwd($D$3&amp;T(CalculationTrigger2),C2066,,5,C2067)</f>
        <v>1.6494085370692548E-2</v>
      </c>
      <c r="E2066" s="260">
        <f>_xll.xlShmInterpRateFwd($E$3&amp;T(CalculationTrigger2),C2066,,5,C2067)</f>
        <v>1.6412578941062031E-2</v>
      </c>
      <c r="F2066" s="260">
        <f>_xll.xlShmInterpRateFwd($F$3&amp;T(CalculationTrigger2),C2066,,5,C2067)</f>
        <v>1.5943683154850157E-2</v>
      </c>
      <c r="G2066" s="268">
        <f t="shared" si="64"/>
        <v>0.81506429630517219</v>
      </c>
      <c r="H2066" s="275">
        <f t="shared" si="65"/>
        <v>4.6889578621187384</v>
      </c>
      <c r="I2066" s="250"/>
      <c r="J2066" s="251"/>
      <c r="K2066" s="251"/>
      <c r="L2066" s="251"/>
    </row>
    <row r="2067" spans="2:12" x14ac:dyDescent="0.2">
      <c r="B2067" s="112" t="s">
        <v>2</v>
      </c>
      <c r="C2067" s="113">
        <f>_xll.qlCalendarAdvance("TARGET",C2066,B2067,"mf")</f>
        <v>50949</v>
      </c>
      <c r="D2067" s="120">
        <f>_xll.xlShmInterpRateFwd($D$3&amp;T(CalculationTrigger2),C2067,,5,C2068)</f>
        <v>1.6487925510381092E-2</v>
      </c>
      <c r="E2067" s="260">
        <f>_xll.xlShmInterpRateFwd($E$3&amp;T(CalculationTrigger2),C2067,,5,C2068)</f>
        <v>1.6406368857861439E-2</v>
      </c>
      <c r="F2067" s="260">
        <f>_xll.xlShmInterpRateFwd($F$3&amp;T(CalculationTrigger2),C2067,,5,C2068)</f>
        <v>1.5936956997678723E-2</v>
      </c>
      <c r="G2067" s="268">
        <f t="shared" si="64"/>
        <v>0.81556652519652884</v>
      </c>
      <c r="H2067" s="275">
        <f t="shared" si="65"/>
        <v>4.6941186018271619</v>
      </c>
      <c r="I2067" s="250"/>
      <c r="J2067" s="251"/>
      <c r="K2067" s="251"/>
      <c r="L2067" s="251"/>
    </row>
    <row r="2068" spans="2:12" x14ac:dyDescent="0.2">
      <c r="B2068" s="112" t="s">
        <v>2</v>
      </c>
      <c r="C2068" s="113">
        <f>_xll.qlCalendarAdvance("TARGET",C2067,B2068,"mf")</f>
        <v>50956</v>
      </c>
      <c r="D2068" s="120">
        <f>_xll.xlShmInterpRateFwd($D$3&amp;T(CalculationTrigger2),C2068,,5,C2069)</f>
        <v>1.648173529364523E-2</v>
      </c>
      <c r="E2068" s="260">
        <f>_xll.xlShmInterpRateFwd($E$3&amp;T(CalculationTrigger2),C2068,,5,C2069)</f>
        <v>1.6400135921851269E-2</v>
      </c>
      <c r="F2068" s="260">
        <f>_xll.xlShmInterpRateFwd($F$3&amp;T(CalculationTrigger2),C2068,,5,C2069)</f>
        <v>1.59302283086931E-2</v>
      </c>
      <c r="G2068" s="268">
        <f t="shared" si="64"/>
        <v>0.81599371793961839</v>
      </c>
      <c r="H2068" s="275">
        <f t="shared" si="65"/>
        <v>4.6990761315816867</v>
      </c>
      <c r="I2068" s="250"/>
      <c r="J2068" s="251"/>
      <c r="K2068" s="251"/>
      <c r="L2068" s="251"/>
    </row>
    <row r="2069" spans="2:12" x14ac:dyDescent="0.2">
      <c r="B2069" s="112" t="s">
        <v>2</v>
      </c>
      <c r="C2069" s="113">
        <f>_xll.qlCalendarAdvance("TARGET",C2068,B2069,"mf")</f>
        <v>50963</v>
      </c>
      <c r="D2069" s="120">
        <f>_xll.xlShmInterpRateFwd($D$3&amp;T(CalculationTrigger2),C2069,,5,C2070)</f>
        <v>1.6475514713497445E-2</v>
      </c>
      <c r="E2069" s="260">
        <f>_xll.xlShmInterpRateFwd($E$3&amp;T(CalculationTrigger2),C2069,,5,C2070)</f>
        <v>1.6393880151769784E-2</v>
      </c>
      <c r="F2069" s="260">
        <f>_xll.xlShmInterpRateFwd($F$3&amp;T(CalculationTrigger2),C2069,,5,C2070)</f>
        <v>1.592349717798108E-2</v>
      </c>
      <c r="G2069" s="268">
        <f t="shared" si="64"/>
        <v>0.81634561727661481</v>
      </c>
      <c r="H2069" s="275">
        <f t="shared" si="65"/>
        <v>4.7038297378870428</v>
      </c>
      <c r="I2069" s="250"/>
      <c r="J2069" s="251"/>
      <c r="K2069" s="251"/>
      <c r="L2069" s="251"/>
    </row>
    <row r="2070" spans="2:12" x14ac:dyDescent="0.2">
      <c r="B2070" s="112" t="s">
        <v>2</v>
      </c>
      <c r="C2070" s="113">
        <f>_xll.qlCalendarAdvance("TARGET",C2069,B2070,"mf")</f>
        <v>50970</v>
      </c>
      <c r="D2070" s="120">
        <f>_xll.xlShmInterpRateFwd($D$3&amp;T(CalculationTrigger2),C2070,,5,C2071)</f>
        <v>1.6469263762909775E-2</v>
      </c>
      <c r="E2070" s="260">
        <f>_xll.xlShmInterpRateFwd($E$3&amp;T(CalculationTrigger2),C2070,,5,C2071)</f>
        <v>1.6387601566355298E-2</v>
      </c>
      <c r="F2070" s="260">
        <f>_xll.xlShmInterpRateFwd($F$3&amp;T(CalculationTrigger2),C2070,,5,C2071)</f>
        <v>1.5916763695647748E-2</v>
      </c>
      <c r="G2070" s="268">
        <f t="shared" si="64"/>
        <v>0.81662196554477262</v>
      </c>
      <c r="H2070" s="275">
        <f t="shared" si="65"/>
        <v>4.7083787070754948</v>
      </c>
      <c r="I2070" s="250"/>
      <c r="J2070" s="251"/>
      <c r="K2070" s="251"/>
      <c r="L2070" s="251"/>
    </row>
    <row r="2071" spans="2:12" x14ac:dyDescent="0.2">
      <c r="B2071" s="112" t="s">
        <v>2</v>
      </c>
      <c r="C2071" s="113">
        <f>_xll.qlCalendarAdvance("TARGET",C2070,B2071,"mf")</f>
        <v>50977</v>
      </c>
      <c r="D2071" s="120">
        <f>_xll.xlShmInterpRateFwd($D$3&amp;T(CalculationTrigger2),C2071,,5,C2072)</f>
        <v>1.6462982434860163E-2</v>
      </c>
      <c r="E2071" s="260">
        <f>_xll.xlShmInterpRateFwd($E$3&amp;T(CalculationTrigger2),C2071,,5,C2072)</f>
        <v>1.6381300184380908E-2</v>
      </c>
      <c r="F2071" s="260">
        <f>_xll.xlShmInterpRateFwd($F$3&amp;T(CalculationTrigger2),C2071,,5,C2072)</f>
        <v>1.5910027951757541E-2</v>
      </c>
      <c r="G2071" s="268">
        <f t="shared" si="64"/>
        <v>0.81682250479254981</v>
      </c>
      <c r="H2071" s="275">
        <f t="shared" si="65"/>
        <v>4.7127223262336679</v>
      </c>
      <c r="I2071" s="250"/>
      <c r="J2071" s="251"/>
      <c r="K2071" s="251"/>
      <c r="L2071" s="251"/>
    </row>
    <row r="2072" spans="2:12" x14ac:dyDescent="0.2">
      <c r="B2072" s="112" t="s">
        <v>2</v>
      </c>
      <c r="C2072" s="113">
        <f>_xll.qlCalendarAdvance("TARGET",C2071,B2072,"mf")</f>
        <v>50984</v>
      </c>
      <c r="D2072" s="120">
        <f>_xll.xlShmInterpRateFwd($D$3&amp;T(CalculationTrigger2),C2072,,5,C2073)</f>
        <v>1.6456670722326663E-2</v>
      </c>
      <c r="E2072" s="260">
        <f>_xll.xlShmInterpRateFwd($E$3&amp;T(CalculationTrigger2),C2072,,5,C2073)</f>
        <v>1.6374976024573426E-2</v>
      </c>
      <c r="F2072" s="260">
        <f>_xll.xlShmInterpRateFwd($F$3&amp;T(CalculationTrigger2),C2072,,5,C2073)</f>
        <v>1.5903290036403776E-2</v>
      </c>
      <c r="G2072" s="268">
        <f t="shared" si="64"/>
        <v>0.81694697753237344</v>
      </c>
      <c r="H2072" s="275">
        <f t="shared" si="65"/>
        <v>4.7168598816964975</v>
      </c>
      <c r="I2072" s="250"/>
      <c r="J2072" s="251"/>
      <c r="K2072" s="251"/>
      <c r="L2072" s="251"/>
    </row>
    <row r="2073" spans="2:12" x14ac:dyDescent="0.2">
      <c r="B2073" s="112" t="s">
        <v>2</v>
      </c>
      <c r="C2073" s="113">
        <f>_xll.qlCalendarAdvance("TARGET",C2072,B2073,"mf")</f>
        <v>50991</v>
      </c>
      <c r="D2073" s="120">
        <f>_xll.xlShmInterpRateFwd($D$3&amp;T(CalculationTrigger2),C2073,,5,C2074)</f>
        <v>1.6450328618299041E-2</v>
      </c>
      <c r="E2073" s="260">
        <f>_xll.xlShmInterpRateFwd($E$3&amp;T(CalculationTrigger2),C2073,,5,C2074)</f>
        <v>1.6368629105688662E-2</v>
      </c>
      <c r="F2073" s="260">
        <f>_xll.xlShmInterpRateFwd($F$3&amp;T(CalculationTrigger2),C2073,,5,C2074)</f>
        <v>1.5896550039673881E-2</v>
      </c>
      <c r="G2073" s="268">
        <f t="shared" si="64"/>
        <v>0.81699512610378799</v>
      </c>
      <c r="H2073" s="275">
        <f t="shared" si="65"/>
        <v>4.7207906601478067</v>
      </c>
      <c r="I2073" s="250"/>
      <c r="J2073" s="251"/>
      <c r="K2073" s="251"/>
      <c r="L2073" s="251"/>
    </row>
    <row r="2074" spans="2:12" x14ac:dyDescent="0.2">
      <c r="B2074" s="112" t="s">
        <v>2</v>
      </c>
      <c r="C2074" s="113">
        <f>_xll.qlCalendarAdvance("TARGET",C2073,B2074,"mf")</f>
        <v>50998</v>
      </c>
      <c r="D2074" s="120">
        <f>_xll.xlShmInterpRateFwd($D$3&amp;T(CalculationTrigger2),C2074,,5,C2075)</f>
        <v>1.6443956115767155E-2</v>
      </c>
      <c r="E2074" s="260">
        <f>_xll.xlShmInterpRateFwd($E$3&amp;T(CalculationTrigger2),C2074,,5,C2075)</f>
        <v>1.6362259446494054E-2</v>
      </c>
      <c r="F2074" s="260">
        <f>_xll.xlShmInterpRateFwd($F$3&amp;T(CalculationTrigger2),C2074,,5,C2075)</f>
        <v>1.5889808051655185E-2</v>
      </c>
      <c r="G2074" s="268">
        <f t="shared" si="64"/>
        <v>0.81696669273101374</v>
      </c>
      <c r="H2074" s="275">
        <f t="shared" si="65"/>
        <v>4.7245139483886867</v>
      </c>
      <c r="I2074" s="250"/>
      <c r="J2074" s="251"/>
      <c r="K2074" s="251"/>
      <c r="L2074" s="251"/>
    </row>
    <row r="2075" spans="2:12" x14ac:dyDescent="0.2">
      <c r="B2075" s="112" t="s">
        <v>2</v>
      </c>
      <c r="C2075" s="113">
        <f>_xll.qlCalendarAdvance("TARGET",C2074,B2075,"mf")</f>
        <v>51005</v>
      </c>
      <c r="D2075" s="120">
        <f>_xll.xlShmInterpRateFwd($D$3&amp;T(CalculationTrigger2),C2075,,5,C2076)</f>
        <v>1.6437553207697821E-2</v>
      </c>
      <c r="E2075" s="260">
        <f>_xll.xlShmInterpRateFwd($E$3&amp;T(CalculationTrigger2),C2075,,5,C2076)</f>
        <v>1.6355867065710735E-2</v>
      </c>
      <c r="F2075" s="260">
        <f>_xll.xlShmInterpRateFwd($F$3&amp;T(CalculationTrigger2),C2075,,5,C2076)</f>
        <v>1.5883064162417554E-2</v>
      </c>
      <c r="G2075" s="268">
        <f t="shared" si="64"/>
        <v>0.81686141987086236</v>
      </c>
      <c r="H2075" s="275">
        <f t="shared" si="65"/>
        <v>4.7280290329318113</v>
      </c>
      <c r="I2075" s="250"/>
      <c r="J2075" s="251"/>
      <c r="K2075" s="251"/>
      <c r="L2075" s="251"/>
    </row>
    <row r="2076" spans="2:12" x14ac:dyDescent="0.2">
      <c r="B2076" s="112" t="s">
        <v>2</v>
      </c>
      <c r="C2076" s="113">
        <f>_xll.qlCalendarAdvance("TARGET",C2075,B2076,"mf")</f>
        <v>51012</v>
      </c>
      <c r="D2076" s="120">
        <f>_xll.xlShmInterpRateFwd($D$3&amp;T(CalculationTrigger2),C2076,,5,C2077)</f>
        <v>1.643111988709272E-2</v>
      </c>
      <c r="E2076" s="260">
        <f>_xll.xlShmInterpRateFwd($E$3&amp;T(CalculationTrigger2),C2076,,5,C2077)</f>
        <v>1.6349451982112021E-2</v>
      </c>
      <c r="F2076" s="260">
        <f>_xll.xlShmInterpRateFwd($F$3&amp;T(CalculationTrigger2),C2076,,5,C2077)</f>
        <v>1.5876318462077096E-2</v>
      </c>
      <c r="G2076" s="268">
        <f t="shared" si="64"/>
        <v>0.81667904980698558</v>
      </c>
      <c r="H2076" s="275">
        <f t="shared" si="65"/>
        <v>4.7313352003492541</v>
      </c>
      <c r="I2076" s="250"/>
      <c r="J2076" s="251"/>
      <c r="K2076" s="251"/>
      <c r="L2076" s="251"/>
    </row>
    <row r="2077" spans="2:12" x14ac:dyDescent="0.2">
      <c r="B2077" s="112" t="s">
        <v>2</v>
      </c>
      <c r="C2077" s="113">
        <f>_xll.qlCalendarAdvance("TARGET",C2076,B2077,"mf")</f>
        <v>51019</v>
      </c>
      <c r="D2077" s="120">
        <f>_xll.xlShmInterpRateFwd($D$3&amp;T(CalculationTrigger2),C2077,,5,C2078)</f>
        <v>1.642465614691889E-2</v>
      </c>
      <c r="E2077" s="260">
        <f>_xll.xlShmInterpRateFwd($E$3&amp;T(CalculationTrigger2),C2077,,5,C2078)</f>
        <v>1.6343014214430716E-2</v>
      </c>
      <c r="F2077" s="260">
        <f>_xll.xlShmInterpRateFwd($F$3&amp;T(CalculationTrigger2),C2077,,5,C2078)</f>
        <v>1.5869571040680323E-2</v>
      </c>
      <c r="G2077" s="268">
        <f t="shared" si="64"/>
        <v>0.81641932488173841</v>
      </c>
      <c r="H2077" s="275">
        <f t="shared" si="65"/>
        <v>4.7344317375039306</v>
      </c>
      <c r="I2077" s="250"/>
      <c r="J2077" s="251"/>
      <c r="K2077" s="251"/>
      <c r="L2077" s="251"/>
    </row>
    <row r="2078" spans="2:12" x14ac:dyDescent="0.2">
      <c r="B2078" s="112" t="s">
        <v>2</v>
      </c>
      <c r="C2078" s="113">
        <f>_xll.qlCalendarAdvance("TARGET",C2077,B2078,"mf")</f>
        <v>51026</v>
      </c>
      <c r="D2078" s="120">
        <f>_xll.xlShmInterpRateFwd($D$3&amp;T(CalculationTrigger2),C2078,,5,C2079)</f>
        <v>1.641816198017244E-2</v>
      </c>
      <c r="E2078" s="260">
        <f>_xll.xlShmInterpRateFwd($E$3&amp;T(CalculationTrigger2),C2078,,5,C2079)</f>
        <v>1.6336553781417042E-2</v>
      </c>
      <c r="F2078" s="260">
        <f>_xll.xlShmInterpRateFwd($F$3&amp;T(CalculationTrigger2),C2078,,5,C2079)</f>
        <v>1.586282198834895E-2</v>
      </c>
      <c r="G2078" s="268">
        <f t="shared" si="64"/>
        <v>0.81608198755397932</v>
      </c>
      <c r="H2078" s="275">
        <f t="shared" si="65"/>
        <v>4.737317930680919</v>
      </c>
      <c r="I2078" s="250"/>
      <c r="J2078" s="251"/>
      <c r="K2078" s="251"/>
      <c r="L2078" s="251"/>
    </row>
    <row r="2079" spans="2:12" x14ac:dyDescent="0.2">
      <c r="B2079" s="112" t="s">
        <v>2</v>
      </c>
      <c r="C2079" s="113">
        <f>_xll.qlCalendarAdvance("TARGET",C2078,B2079,"mf")</f>
        <v>51033</v>
      </c>
      <c r="D2079" s="120">
        <f>_xll.xlShmInterpRateFwd($D$3&amp;T(CalculationTrigger2),C2079,,5,C2080)</f>
        <v>1.6411637379820643E-2</v>
      </c>
      <c r="E2079" s="260">
        <f>_xll.xlShmInterpRateFwd($E$3&amp;T(CalculationTrigger2),C2079,,5,C2080)</f>
        <v>1.6330070701832847E-2</v>
      </c>
      <c r="F2079" s="260">
        <f>_xll.xlShmInterpRateFwd($F$3&amp;T(CalculationTrigger2),C2079,,5,C2080)</f>
        <v>1.5856071395135098E-2</v>
      </c>
      <c r="G2079" s="268">
        <f t="shared" si="64"/>
        <v>0.81566677987796044</v>
      </c>
      <c r="H2079" s="275">
        <f t="shared" si="65"/>
        <v>4.7399930669774974</v>
      </c>
      <c r="I2079" s="250"/>
      <c r="J2079" s="251"/>
      <c r="K2079" s="251"/>
      <c r="L2079" s="251"/>
    </row>
    <row r="2080" spans="2:12" x14ac:dyDescent="0.2">
      <c r="B2080" s="112" t="s">
        <v>2</v>
      </c>
      <c r="C2080" s="113">
        <f>_xll.qlCalendarAdvance("TARGET",C2079,B2080,"mf")</f>
        <v>51040</v>
      </c>
      <c r="D2080" s="120">
        <f>_xll.xlShmInterpRateFwd($D$3&amp;T(CalculationTrigger2),C2080,,5,C2081)</f>
        <v>1.6405082338854043E-2</v>
      </c>
      <c r="E2080" s="260">
        <f>_xll.xlShmInterpRateFwd($E$3&amp;T(CalculationTrigger2),C2080,,5,C2081)</f>
        <v>1.6323564994428438E-2</v>
      </c>
      <c r="F2080" s="260">
        <f>_xll.xlShmInterpRateFwd($F$3&amp;T(CalculationTrigger2),C2080,,5,C2081)</f>
        <v>1.5849319351154498E-2</v>
      </c>
      <c r="G2080" s="268">
        <f t="shared" si="64"/>
        <v>0.81517344425605787</v>
      </c>
      <c r="H2080" s="275">
        <f t="shared" si="65"/>
        <v>4.7424564327393917</v>
      </c>
      <c r="I2080" s="250"/>
      <c r="J2080" s="251"/>
      <c r="K2080" s="251"/>
      <c r="L2080" s="251"/>
    </row>
    <row r="2081" spans="2:12" x14ac:dyDescent="0.2">
      <c r="B2081" s="112" t="s">
        <v>2</v>
      </c>
      <c r="C2081" s="113">
        <f>_xll.qlCalendarAdvance("TARGET",C2080,B2081,"mf")</f>
        <v>51047</v>
      </c>
      <c r="D2081" s="120">
        <f>_xll.xlShmInterpRateFwd($D$3&amp;T(CalculationTrigger2),C2081,,5,C2082)</f>
        <v>1.6398496850257512E-2</v>
      </c>
      <c r="E2081" s="260">
        <f>_xll.xlShmInterpRateFwd($E$3&amp;T(CalculationTrigger2),C2081,,5,C2082)</f>
        <v>1.6317036677930989E-2</v>
      </c>
      <c r="F2081" s="260">
        <f>_xll.xlShmInterpRateFwd($F$3&amp;T(CalculationTrigger2),C2081,,5,C2082)</f>
        <v>1.5842565946464875E-2</v>
      </c>
      <c r="G2081" s="268">
        <f t="shared" si="64"/>
        <v>0.8146017232652305</v>
      </c>
      <c r="H2081" s="275">
        <f t="shared" si="65"/>
        <v>4.7447073146611451</v>
      </c>
      <c r="I2081" s="250"/>
      <c r="J2081" s="251"/>
      <c r="K2081" s="251"/>
      <c r="L2081" s="251"/>
    </row>
    <row r="2082" spans="2:12" x14ac:dyDescent="0.2">
      <c r="B2082" s="112" t="s">
        <v>2</v>
      </c>
      <c r="C2082" s="113">
        <f>_xll.qlCalendarAdvance("TARGET",C2081,B2082,"mf")</f>
        <v>51054</v>
      </c>
      <c r="D2082" s="120">
        <f>_xll.xlShmInterpRateFwd($D$3&amp;T(CalculationTrigger2),C2082,,5,C2083)</f>
        <v>1.6391880907027621E-2</v>
      </c>
      <c r="E2082" s="260">
        <f>_xll.xlShmInterpRateFwd($E$3&amp;T(CalculationTrigger2),C2082,,5,C2083)</f>
        <v>1.6310485771114047E-2</v>
      </c>
      <c r="F2082" s="260">
        <f>_xll.xlShmInterpRateFwd($F$3&amp;T(CalculationTrigger2),C2082,,5,C2083)</f>
        <v>1.5835811271187574E-2</v>
      </c>
      <c r="G2082" s="268">
        <f t="shared" si="64"/>
        <v>0.81395135913573524</v>
      </c>
      <c r="H2082" s="275">
        <f t="shared" si="65"/>
        <v>4.746744999264731</v>
      </c>
      <c r="I2082" s="250"/>
      <c r="J2082" s="251"/>
      <c r="K2082" s="251"/>
      <c r="L2082" s="251"/>
    </row>
    <row r="2083" spans="2:12" x14ac:dyDescent="0.2">
      <c r="B2083" s="112" t="s">
        <v>2</v>
      </c>
      <c r="C2083" s="113">
        <f>_xll.qlCalendarAdvance("TARGET",C2082,B2083,"mf")</f>
        <v>51061</v>
      </c>
      <c r="D2083" s="120">
        <f>_xll.xlShmInterpRateFwd($D$3&amp;T(CalculationTrigger2),C2083,,5,C2084)</f>
        <v>1.6385234502126287E-2</v>
      </c>
      <c r="E2083" s="260">
        <f>_xll.xlShmInterpRateFwd($E$3&amp;T(CalculationTrigger2),C2083,,5,C2084)</f>
        <v>1.6303912292710672E-2</v>
      </c>
      <c r="F2083" s="260">
        <f>_xll.xlShmInterpRateFwd($F$3&amp;T(CalculationTrigger2),C2083,,5,C2084)</f>
        <v>1.5829055415356966E-2</v>
      </c>
      <c r="G2083" s="268">
        <f t="shared" si="64"/>
        <v>0.81322209415615054</v>
      </c>
      <c r="H2083" s="275">
        <f t="shared" si="65"/>
        <v>4.7485687735370625</v>
      </c>
      <c r="I2083" s="250"/>
      <c r="J2083" s="251"/>
      <c r="K2083" s="251"/>
      <c r="L2083" s="251"/>
    </row>
    <row r="2084" spans="2:12" x14ac:dyDescent="0.2">
      <c r="B2084" s="112" t="s">
        <v>2</v>
      </c>
      <c r="C2084" s="113">
        <f>_xll.qlCalendarAdvance("TARGET",C2083,B2084,"mf")</f>
        <v>51068</v>
      </c>
      <c r="D2084" s="120">
        <f>_xll.xlShmInterpRateFwd($D$3&amp;T(CalculationTrigger2),C2084,,5,C2085)</f>
        <v>1.6378557628532943E-2</v>
      </c>
      <c r="E2084" s="260">
        <f>_xll.xlShmInterpRateFwd($E$3&amp;T(CalculationTrigger2),C2084,,5,C2085)</f>
        <v>1.629731626147711E-2</v>
      </c>
      <c r="F2084" s="260">
        <f>_xll.xlShmInterpRateFwd($F$3&amp;T(CalculationTrigger2),C2084,,5,C2085)</f>
        <v>1.5822298469111581E-2</v>
      </c>
      <c r="G2084" s="268">
        <f t="shared" si="64"/>
        <v>0.81241367055832903</v>
      </c>
      <c r="H2084" s="275">
        <f t="shared" si="65"/>
        <v>4.7501779236552855</v>
      </c>
      <c r="I2084" s="250"/>
      <c r="J2084" s="251"/>
      <c r="K2084" s="251"/>
      <c r="L2084" s="251"/>
    </row>
    <row r="2085" spans="2:12" x14ac:dyDescent="0.2">
      <c r="B2085" s="112" t="s">
        <v>2</v>
      </c>
      <c r="C2085" s="113">
        <f>_xll.qlCalendarAdvance("TARGET",C2084,B2085,"mf")</f>
        <v>51075</v>
      </c>
      <c r="D2085" s="120">
        <f>_xll.xlShmInterpRateFwd($D$3&amp;T(CalculationTrigger2),C2085,,5,C2086)</f>
        <v>1.6371850279250283E-2</v>
      </c>
      <c r="E2085" s="260">
        <f>_xll.xlShmInterpRateFwd($E$3&amp;T(CalculationTrigger2),C2085,,5,C2086)</f>
        <v>1.6290697696169663E-2</v>
      </c>
      <c r="F2085" s="260">
        <f>_xll.xlShmInterpRateFwd($F$3&amp;T(CalculationTrigger2),C2085,,5,C2086)</f>
        <v>1.5815540522491393E-2</v>
      </c>
      <c r="G2085" s="268">
        <f t="shared" si="64"/>
        <v>0.81152583080619511</v>
      </c>
      <c r="H2085" s="275">
        <f t="shared" si="65"/>
        <v>4.7515717367827008</v>
      </c>
      <c r="I2085" s="250"/>
      <c r="J2085" s="251"/>
      <c r="K2085" s="251"/>
      <c r="L2085" s="251"/>
    </row>
    <row r="2086" spans="2:12" x14ac:dyDescent="0.2">
      <c r="B2086" s="112" t="s">
        <v>2</v>
      </c>
      <c r="C2086" s="113">
        <f>_xll.qlCalendarAdvance("TARGET",C2085,B2086,"mf")</f>
        <v>51082</v>
      </c>
      <c r="D2086" s="120">
        <f>_xll.xlShmInterpRateFwd($D$3&amp;T(CalculationTrigger2),C2086,,5,C2087)</f>
        <v>1.6365112447257954E-2</v>
      </c>
      <c r="E2086" s="260">
        <f>_xll.xlShmInterpRateFwd($E$3&amp;T(CalculationTrigger2),C2086,,5,C2087)</f>
        <v>1.6284056615538871E-2</v>
      </c>
      <c r="F2086" s="260">
        <f>_xll.xlShmInterpRateFwd($F$3&amp;T(CalculationTrigger2),C2086,,5,C2087)</f>
        <v>1.5808781665611581E-2</v>
      </c>
      <c r="G2086" s="268">
        <f t="shared" si="64"/>
        <v>0.81055831719082505</v>
      </c>
      <c r="H2086" s="275">
        <f t="shared" si="65"/>
        <v>4.752749499272908</v>
      </c>
      <c r="I2086" s="250"/>
      <c r="J2086" s="251"/>
      <c r="K2086" s="251"/>
      <c r="L2086" s="251"/>
    </row>
    <row r="2087" spans="2:12" x14ac:dyDescent="0.2">
      <c r="B2087" s="112" t="s">
        <v>2</v>
      </c>
      <c r="C2087" s="113">
        <f>_xll.qlCalendarAdvance("TARGET",C2086,B2087,"mf")</f>
        <v>51089</v>
      </c>
      <c r="D2087" s="120">
        <f>_xll.xlShmInterpRateFwd($D$3&amp;T(CalculationTrigger2),C2087,,5,C2088)</f>
        <v>1.6358344125535725E-2</v>
      </c>
      <c r="E2087" s="260">
        <f>_xll.xlShmInterpRateFwd($E$3&amp;T(CalculationTrigger2),C2087,,5,C2088)</f>
        <v>1.6277393038306352E-2</v>
      </c>
      <c r="F2087" s="260">
        <f>_xll.xlShmInterpRateFwd($F$3&amp;T(CalculationTrigger2),C2087,,5,C2088)</f>
        <v>1.58020219885351E-2</v>
      </c>
      <c r="G2087" s="268">
        <f t="shared" si="64"/>
        <v>0.80951087229372276</v>
      </c>
      <c r="H2087" s="275">
        <f t="shared" si="65"/>
        <v>4.7537104977125182</v>
      </c>
      <c r="I2087" s="250"/>
      <c r="J2087" s="251"/>
      <c r="K2087" s="251"/>
      <c r="L2087" s="251"/>
    </row>
    <row r="2088" spans="2:12" x14ac:dyDescent="0.2">
      <c r="B2088" s="112" t="s">
        <v>2</v>
      </c>
      <c r="C2088" s="113">
        <f>_xll.qlCalendarAdvance("TARGET",C2087,B2088,"mf")</f>
        <v>51096</v>
      </c>
      <c r="D2088" s="120">
        <f>_xll.xlShmInterpRateFwd($D$3&amp;T(CalculationTrigger2),C2088,,5,C2089)</f>
        <v>1.6351545307057666E-2</v>
      </c>
      <c r="E2088" s="260">
        <f>_xll.xlShmInterpRateFwd($E$3&amp;T(CalculationTrigger2),C2088,,5,C2089)</f>
        <v>1.6270706983245904E-2</v>
      </c>
      <c r="F2088" s="260">
        <f>_xll.xlShmInterpRateFwd($F$3&amp;T(CalculationTrigger2),C2088,,5,C2089)</f>
        <v>1.5795261581365364E-2</v>
      </c>
      <c r="G2088" s="268">
        <f t="shared" si="64"/>
        <v>0.8083832381176187</v>
      </c>
      <c r="H2088" s="275">
        <f t="shared" si="65"/>
        <v>4.754454018805407</v>
      </c>
      <c r="I2088" s="250"/>
      <c r="J2088" s="251"/>
      <c r="K2088" s="251"/>
      <c r="L2088" s="251"/>
    </row>
    <row r="2089" spans="2:12" x14ac:dyDescent="0.2">
      <c r="B2089" s="112" t="s">
        <v>2</v>
      </c>
      <c r="C2089" s="113">
        <f>_xll.qlCalendarAdvance("TARGET",C2088,B2089,"mf")</f>
        <v>51103</v>
      </c>
      <c r="D2089" s="120">
        <f>_xll.xlShmInterpRateFwd($D$3&amp;T(CalculationTrigger2),C2089,,5,C2090)</f>
        <v>1.6344715984821151E-2</v>
      </c>
      <c r="E2089" s="260">
        <f>_xll.xlShmInterpRateFwd($E$3&amp;T(CalculationTrigger2),C2089,,5,C2090)</f>
        <v>1.626399846912556E-2</v>
      </c>
      <c r="F2089" s="260">
        <f>_xll.xlShmInterpRateFwd($F$3&amp;T(CalculationTrigger2),C2089,,5,C2090)</f>
        <v>1.5788500534176717E-2</v>
      </c>
      <c r="G2089" s="268">
        <f t="shared" si="64"/>
        <v>0.8071751569559138</v>
      </c>
      <c r="H2089" s="275">
        <f t="shared" si="65"/>
        <v>4.7549793494884236</v>
      </c>
      <c r="I2089" s="250"/>
      <c r="J2089" s="251"/>
      <c r="K2089" s="251"/>
      <c r="L2089" s="251"/>
    </row>
    <row r="2090" spans="2:12" x14ac:dyDescent="0.2">
      <c r="B2090" s="112" t="s">
        <v>2</v>
      </c>
      <c r="C2090" s="113">
        <f>_xll.qlCalendarAdvance("TARGET",C2089,B2090,"mf")</f>
        <v>51110</v>
      </c>
      <c r="D2090" s="120">
        <f>_xll.xlShmInterpRateFwd($D$3&amp;T(CalculationTrigger2),C2090,,5,C2091)</f>
        <v>1.6337856151806288E-2</v>
      </c>
      <c r="E2090" s="260">
        <f>_xll.xlShmInterpRateFwd($E$3&amp;T(CalculationTrigger2),C2090,,5,C2091)</f>
        <v>1.6257267514643889E-2</v>
      </c>
      <c r="F2090" s="260">
        <f>_xll.xlShmInterpRateFwd($F$3&amp;T(CalculationTrigger2),C2090,,5,C2091)</f>
        <v>1.5781738937060804E-2</v>
      </c>
      <c r="G2090" s="268">
        <f t="shared" si="64"/>
        <v>0.80588637162398724</v>
      </c>
      <c r="H2090" s="275">
        <f t="shared" si="65"/>
        <v>4.7552857758308491</v>
      </c>
      <c r="I2090" s="250"/>
      <c r="J2090" s="251"/>
      <c r="K2090" s="251"/>
      <c r="L2090" s="251"/>
    </row>
    <row r="2091" spans="2:12" x14ac:dyDescent="0.2">
      <c r="B2091" s="112" t="s">
        <v>2</v>
      </c>
      <c r="C2091" s="113">
        <f>_xll.qlCalendarAdvance("TARGET",C2090,B2091,"mf")</f>
        <v>51117</v>
      </c>
      <c r="D2091" s="120">
        <f>_xll.xlShmInterpRateFwd($D$3&amp;T(CalculationTrigger2),C2091,,5,C2092)</f>
        <v>1.6330965801004876E-2</v>
      </c>
      <c r="E2091" s="260">
        <f>_xll.xlShmInterpRateFwd($E$3&amp;T(CalculationTrigger2),C2091,,5,C2092)</f>
        <v>1.625051413859796E-2</v>
      </c>
      <c r="F2091" s="260">
        <f>_xll.xlShmInterpRateFwd($F$3&amp;T(CalculationTrigger2),C2091,,5,C2092)</f>
        <v>1.5774976880097581E-2</v>
      </c>
      <c r="G2091" s="268">
        <f t="shared" si="64"/>
        <v>0.80451662406916258</v>
      </c>
      <c r="H2091" s="275">
        <f t="shared" si="65"/>
        <v>4.7553725850037889</v>
      </c>
      <c r="I2091" s="250"/>
      <c r="J2091" s="251"/>
      <c r="K2091" s="251"/>
      <c r="L2091" s="251"/>
    </row>
    <row r="2092" spans="2:12" x14ac:dyDescent="0.2">
      <c r="B2092" s="112" t="s">
        <v>2</v>
      </c>
      <c r="C2092" s="113">
        <f>_xll.qlCalendarAdvance("TARGET",C2091,B2092,"mf")</f>
        <v>51124</v>
      </c>
      <c r="D2092" s="120">
        <f>_xll.xlShmInterpRateFwd($D$3&amp;T(CalculationTrigger2),C2092,,5,C2093)</f>
        <v>1.6324044925379866E-2</v>
      </c>
      <c r="E2092" s="260">
        <f>_xll.xlShmInterpRateFwd($E$3&amp;T(CalculationTrigger2),C2092,,5,C2093)</f>
        <v>1.6243738359715397E-2</v>
      </c>
      <c r="F2092" s="260">
        <f>_xll.xlShmInterpRateFwd($F$3&amp;T(CalculationTrigger2),C2092,,5,C2093)</f>
        <v>1.5768214453361119E-2</v>
      </c>
      <c r="G2092" s="268">
        <f t="shared" si="64"/>
        <v>0.80306565664468865</v>
      </c>
      <c r="H2092" s="275">
        <f t="shared" si="65"/>
        <v>4.7552390635427839</v>
      </c>
      <c r="I2092" s="250"/>
      <c r="J2092" s="251"/>
      <c r="K2092" s="251"/>
      <c r="L2092" s="251"/>
    </row>
    <row r="2093" spans="2:12" x14ac:dyDescent="0.2">
      <c r="B2093" s="112" t="s">
        <v>2</v>
      </c>
      <c r="C2093" s="113">
        <f>_xll.qlCalendarAdvance("TARGET",C2092,B2093,"mf")</f>
        <v>51131</v>
      </c>
      <c r="D2093" s="120">
        <f>_xll.xlShmInterpRateFwd($D$3&amp;T(CalculationTrigger2),C2093,,5,C2094)</f>
        <v>1.6317093517929093E-2</v>
      </c>
      <c r="E2093" s="260">
        <f>_xll.xlShmInterpRateFwd($E$3&amp;T(CalculationTrigger2),C2093,,5,C2094)</f>
        <v>1.6236940196746999E-2</v>
      </c>
      <c r="F2093" s="260">
        <f>_xll.xlShmInterpRateFwd($F$3&amp;T(CalculationTrigger2),C2093,,5,C2094)</f>
        <v>1.5761451746960153E-2</v>
      </c>
      <c r="G2093" s="268">
        <f t="shared" si="64"/>
        <v>0.80153321182094284</v>
      </c>
      <c r="H2093" s="275">
        <f t="shared" si="65"/>
        <v>4.7548844978684626</v>
      </c>
      <c r="I2093" s="250"/>
      <c r="J2093" s="251"/>
      <c r="K2093" s="251"/>
      <c r="L2093" s="251"/>
    </row>
    <row r="2094" spans="2:12" x14ac:dyDescent="0.2">
      <c r="B2094" s="112" t="s">
        <v>2</v>
      </c>
      <c r="C2094" s="113">
        <f>_xll.qlCalendarAdvance("TARGET",C2093,B2094,"mf")</f>
        <v>51138</v>
      </c>
      <c r="D2094" s="120">
        <f>_xll.xlShmInterpRateFwd($D$3&amp;T(CalculationTrigger2),C2094,,5,C2095)</f>
        <v>1.6310111571633111E-2</v>
      </c>
      <c r="E2094" s="260">
        <f>_xll.xlShmInterpRateFwd($E$3&amp;T(CalculationTrigger2),C2094,,5,C2095)</f>
        <v>1.6230119668449415E-2</v>
      </c>
      <c r="F2094" s="260">
        <f>_xll.xlShmInterpRateFwd($F$3&amp;T(CalculationTrigger2),C2094,,5,C2095)</f>
        <v>1.5754688850962782E-2</v>
      </c>
      <c r="G2094" s="268">
        <f t="shared" si="64"/>
        <v>0.79991903183695978</v>
      </c>
      <c r="H2094" s="275">
        <f t="shared" si="65"/>
        <v>4.7543081748663285</v>
      </c>
      <c r="I2094" s="250"/>
      <c r="J2094" s="251"/>
      <c r="K2094" s="251"/>
      <c r="L2094" s="251"/>
    </row>
    <row r="2095" spans="2:12" x14ac:dyDescent="0.2">
      <c r="B2095" s="112" t="s">
        <v>2</v>
      </c>
      <c r="C2095" s="113">
        <f>_xll.qlCalendarAdvance("TARGET",C2094,B2095,"mf")</f>
        <v>51145</v>
      </c>
      <c r="D2095" s="120">
        <f>_xll.xlShmInterpRateFwd($D$3&amp;T(CalculationTrigger2),C2095,,5,C2096)</f>
        <v>1.6303099079478394E-2</v>
      </c>
      <c r="E2095" s="260">
        <f>_xll.xlShmInterpRateFwd($E$3&amp;T(CalculationTrigger2),C2095,,5,C2096)</f>
        <v>1.6223276793561957E-2</v>
      </c>
      <c r="F2095" s="260">
        <f>_xll.xlShmInterpRateFwd($F$3&amp;T(CalculationTrigger2),C2095,,5,C2096)</f>
        <v>1.5747925855448583E-2</v>
      </c>
      <c r="G2095" s="268">
        <f t="shared" si="64"/>
        <v>0.79822285916436586</v>
      </c>
      <c r="H2095" s="275">
        <f t="shared" si="65"/>
        <v>4.7535093811337452</v>
      </c>
      <c r="I2095" s="250"/>
      <c r="J2095" s="251"/>
      <c r="K2095" s="251"/>
      <c r="L2095" s="251"/>
    </row>
    <row r="2096" spans="2:12" x14ac:dyDescent="0.2">
      <c r="B2096" s="112" t="s">
        <v>2</v>
      </c>
      <c r="C2096" s="113">
        <f>_xll.qlCalendarAdvance("TARGET",C2095,B2096,"mf")</f>
        <v>51152</v>
      </c>
      <c r="D2096" s="120">
        <f>_xll.xlShmInterpRateFwd($D$3&amp;T(CalculationTrigger2),C2096,,5,C2097)</f>
        <v>1.6296056034457315E-2</v>
      </c>
      <c r="E2096" s="260">
        <f>_xll.xlShmInterpRateFwd($E$3&amp;T(CalculationTrigger2),C2096,,5,C2097)</f>
        <v>1.6216411590852922E-2</v>
      </c>
      <c r="F2096" s="260">
        <f>_xll.xlShmInterpRateFwd($F$3&amp;T(CalculationTrigger2),C2096,,5,C2097)</f>
        <v>1.5741162850514433E-2</v>
      </c>
      <c r="G2096" s="268">
        <f t="shared" si="64"/>
        <v>0.79644443604393045</v>
      </c>
      <c r="H2096" s="275">
        <f t="shared" si="65"/>
        <v>4.7524874033848947</v>
      </c>
      <c r="I2096" s="250"/>
      <c r="J2096" s="251"/>
      <c r="K2096" s="251"/>
      <c r="L2096" s="251"/>
    </row>
    <row r="2097" spans="2:12" x14ac:dyDescent="0.2">
      <c r="B2097" s="112" t="s">
        <v>2</v>
      </c>
      <c r="C2097" s="113">
        <f>_xll.qlCalendarAdvance("TARGET",C2096,B2097,"mf")</f>
        <v>51159</v>
      </c>
      <c r="D2097" s="120">
        <f>_xll.xlShmInterpRateFwd($D$3&amp;T(CalculationTrigger2),C2097,,5,C2098)</f>
        <v>1.6288982429533409E-2</v>
      </c>
      <c r="E2097" s="260">
        <f>_xll.xlShmInterpRateFwd($E$3&amp;T(CalculationTrigger2),C2097,,5,C2098)</f>
        <v>1.6209524079044316E-2</v>
      </c>
      <c r="F2097" s="260">
        <f>_xll.xlShmInterpRateFwd($F$3&amp;T(CalculationTrigger2),C2097,,5,C2098)</f>
        <v>1.5734399926245514E-2</v>
      </c>
      <c r="G2097" s="268">
        <f t="shared" si="64"/>
        <v>0.7945835048909361</v>
      </c>
      <c r="H2097" s="275">
        <f t="shared" si="65"/>
        <v>4.751241527988018</v>
      </c>
      <c r="I2097" s="250"/>
      <c r="J2097" s="251"/>
      <c r="K2097" s="251"/>
      <c r="L2097" s="251"/>
    </row>
    <row r="2098" spans="2:12" x14ac:dyDescent="0.2">
      <c r="B2098" s="112" t="s">
        <v>2</v>
      </c>
      <c r="C2098" s="113">
        <f>_xll.qlCalendarAdvance("TARGET",C2097,B2098,"mf")</f>
        <v>51166</v>
      </c>
      <c r="D2098" s="120">
        <f>_xll.xlShmInterpRateFwd($D$3&amp;T(CalculationTrigger2),C2098,,5,C2099)</f>
        <v>1.6281878257716657E-2</v>
      </c>
      <c r="E2098" s="260">
        <f>_xll.xlShmInterpRateFwd($E$3&amp;T(CalculationTrigger2),C2098,,5,C2099)</f>
        <v>1.6202614276916109E-2</v>
      </c>
      <c r="F2098" s="260">
        <f>_xll.xlShmInterpRateFwd($F$3&amp;T(CalculationTrigger2),C2098,,5,C2099)</f>
        <v>1.5727637172721142E-2</v>
      </c>
      <c r="G2098" s="268">
        <f t="shared" si="64"/>
        <v>0.79263980800547973</v>
      </c>
      <c r="H2098" s="275">
        <f t="shared" si="65"/>
        <v>4.7497710419496659</v>
      </c>
      <c r="I2098" s="250"/>
      <c r="J2098" s="251"/>
      <c r="K2098" s="251"/>
      <c r="L2098" s="251"/>
    </row>
    <row r="2099" spans="2:12" x14ac:dyDescent="0.2">
      <c r="B2099" s="112" t="s">
        <v>2</v>
      </c>
      <c r="C2099" s="113">
        <f>_xll.qlCalendarAdvance("TARGET",C2098,B2099,"mf")</f>
        <v>51173</v>
      </c>
      <c r="D2099" s="120">
        <f>_xll.xlShmInterpRateFwd($D$3&amp;T(CalculationTrigger2),C2099,,5,C2100)</f>
        <v>1.6274743511953443E-2</v>
      </c>
      <c r="E2099" s="260">
        <f>_xll.xlShmInterpRateFwd($E$3&amp;T(CalculationTrigger2),C2099,,5,C2100)</f>
        <v>1.6195682203190377E-2</v>
      </c>
      <c r="F2099" s="260">
        <f>_xll.xlShmInterpRateFwd($F$3&amp;T(CalculationTrigger2),C2099,,5,C2100)</f>
        <v>1.5720874680014724E-2</v>
      </c>
      <c r="G2099" s="268">
        <f t="shared" si="64"/>
        <v>0.79061308763065519</v>
      </c>
      <c r="H2099" s="275">
        <f t="shared" si="65"/>
        <v>4.7480752317565278</v>
      </c>
      <c r="I2099" s="250"/>
      <c r="J2099" s="251"/>
      <c r="K2099" s="251"/>
      <c r="L2099" s="251"/>
    </row>
    <row r="2100" spans="2:12" x14ac:dyDescent="0.2">
      <c r="B2100" s="112" t="s">
        <v>2</v>
      </c>
      <c r="C2100" s="113">
        <f>_xll.qlCalendarAdvance("TARGET",C2099,B2100,"mf")</f>
        <v>51180</v>
      </c>
      <c r="D2100" s="120">
        <f>_xll.xlShmInterpRateFwd($D$3&amp;T(CalculationTrigger2),C2100,,5,C2101)</f>
        <v>1.6267578185271355E-2</v>
      </c>
      <c r="E2100" s="260">
        <f>_xll.xlShmInterpRateFwd($E$3&amp;T(CalculationTrigger2),C2100,,5,C2101)</f>
        <v>1.6188727876641371E-2</v>
      </c>
      <c r="F2100" s="260">
        <f>_xll.xlShmInterpRateFwd($F$3&amp;T(CalculationTrigger2),C2100,,5,C2101)</f>
        <v>1.5714112538234352E-2</v>
      </c>
      <c r="G2100" s="268">
        <f t="shared" si="64"/>
        <v>0.78850308629984522</v>
      </c>
      <c r="H2100" s="275">
        <f t="shared" si="65"/>
        <v>4.7461533840701886</v>
      </c>
      <c r="I2100" s="250"/>
      <c r="J2100" s="251"/>
      <c r="K2100" s="251"/>
      <c r="L2100" s="251"/>
    </row>
    <row r="2101" spans="2:12" x14ac:dyDescent="0.2">
      <c r="B2101" s="112" t="s">
        <v>2</v>
      </c>
      <c r="C2101" s="113">
        <f>_xll.qlCalendarAdvance("TARGET",C2100,B2101,"mf")</f>
        <v>51187</v>
      </c>
      <c r="D2101" s="120">
        <f>_xll.xlShmInterpRateFwd($D$3&amp;T(CalculationTrigger2),C2101,,5,C2102)</f>
        <v>1.6260382270617008E-2</v>
      </c>
      <c r="E2101" s="260">
        <f>_xll.xlShmInterpRateFwd($E$3&amp;T(CalculationTrigger2),C2101,,5,C2102)</f>
        <v>1.6181751316008613E-2</v>
      </c>
      <c r="F2101" s="260">
        <f>_xll.xlShmInterpRateFwd($F$3&amp;T(CalculationTrigger2),C2101,,5,C2102)</f>
        <v>1.5707350837435869E-2</v>
      </c>
      <c r="G2101" s="268">
        <f t="shared" si="64"/>
        <v>0.78630954608395476</v>
      </c>
      <c r="H2101" s="275">
        <f t="shared" si="65"/>
        <v>4.7440047857274372</v>
      </c>
      <c r="I2101" s="250"/>
      <c r="J2101" s="251"/>
      <c r="K2101" s="251"/>
      <c r="L2101" s="251"/>
    </row>
    <row r="2102" spans="2:12" x14ac:dyDescent="0.2">
      <c r="B2102" s="112" t="s">
        <v>2</v>
      </c>
      <c r="C2102" s="113">
        <f>_xll.qlCalendarAdvance("TARGET",C2101,B2102,"mf")</f>
        <v>51194</v>
      </c>
      <c r="D2102" s="120">
        <f>_xll.xlShmInterpRateFwd($D$3&amp;T(CalculationTrigger2),C2102,,5,C2103)</f>
        <v>1.6253155761000851E-2</v>
      </c>
      <c r="E2102" s="260">
        <f>_xll.xlShmInterpRateFwd($E$3&amp;T(CalculationTrigger2),C2102,,5,C2103)</f>
        <v>1.6174752540025886E-2</v>
      </c>
      <c r="F2102" s="260">
        <f>_xll.xlShmInterpRateFwd($F$3&amp;T(CalculationTrigger2),C2102,,5,C2103)</f>
        <v>1.5700589667727177E-2</v>
      </c>
      <c r="G2102" s="268">
        <f t="shared" si="64"/>
        <v>0.78403220974965215</v>
      </c>
      <c r="H2102" s="275">
        <f t="shared" si="65"/>
        <v>4.7416287229870919</v>
      </c>
      <c r="I2102" s="250"/>
      <c r="J2102" s="251"/>
      <c r="K2102" s="251"/>
      <c r="L2102" s="251"/>
    </row>
    <row r="2103" spans="2:12" x14ac:dyDescent="0.2">
      <c r="B2103" s="112" t="s">
        <v>2</v>
      </c>
      <c r="C2103" s="113">
        <f>_xll.qlCalendarAdvance("TARGET",C2102,B2103,"mf")</f>
        <v>51201</v>
      </c>
      <c r="D2103" s="120">
        <f>_xll.xlShmInterpRateFwd($D$3&amp;T(CalculationTrigger2),C2103,,5,C2104)</f>
        <v>1.624589864941027E-2</v>
      </c>
      <c r="E2103" s="260">
        <f>_xll.xlShmInterpRateFwd($E$3&amp;T(CalculationTrigger2),C2103,,5,C2104)</f>
        <v>1.6167731567479127E-2</v>
      </c>
      <c r="F2103" s="260">
        <f>_xll.xlShmInterpRateFwd($F$3&amp;T(CalculationTrigger2),C2103,,5,C2104)</f>
        <v>1.5693829119192901E-2</v>
      </c>
      <c r="G2103" s="268">
        <f t="shared" si="64"/>
        <v>0.78167081931142945</v>
      </c>
      <c r="H2103" s="275">
        <f t="shared" si="65"/>
        <v>4.7390244828622583</v>
      </c>
      <c r="I2103" s="250"/>
      <c r="J2103" s="251"/>
      <c r="K2103" s="251"/>
      <c r="L2103" s="251"/>
    </row>
    <row r="2104" spans="2:12" x14ac:dyDescent="0.2">
      <c r="B2104" s="112" t="s">
        <v>2</v>
      </c>
      <c r="C2104" s="113">
        <f>_xll.qlCalendarAdvance("TARGET",C2103,B2104,"mf")</f>
        <v>51208</v>
      </c>
      <c r="D2104" s="120">
        <f>_xll.xlShmInterpRateFwd($D$3&amp;T(CalculationTrigger2),C2104,,5,C2105)</f>
        <v>1.6238610928798022E-2</v>
      </c>
      <c r="E2104" s="260">
        <f>_xll.xlShmInterpRateFwd($E$3&amp;T(CalculationTrigger2),C2104,,5,C2105)</f>
        <v>1.616068841707902E-2</v>
      </c>
      <c r="F2104" s="260">
        <f>_xll.xlShmInterpRateFwd($F$3&amp;T(CalculationTrigger2),C2104,,5,C2105)</f>
        <v>1.5687069281894415E-2</v>
      </c>
      <c r="G2104" s="268">
        <f t="shared" si="64"/>
        <v>0.77922511719001608</v>
      </c>
      <c r="H2104" s="275">
        <f t="shared" si="65"/>
        <v>4.7361913518460463</v>
      </c>
      <c r="I2104" s="250"/>
      <c r="J2104" s="251"/>
      <c r="K2104" s="251"/>
      <c r="L2104" s="251"/>
    </row>
    <row r="2105" spans="2:12" x14ac:dyDescent="0.2">
      <c r="B2105" s="112" t="s">
        <v>2</v>
      </c>
      <c r="C2105" s="113">
        <f>_xll.qlCalendarAdvance("TARGET",C2104,B2105,"mf")</f>
        <v>51215</v>
      </c>
      <c r="D2105" s="120">
        <f>_xll.xlShmInterpRateFwd($D$3&amp;T(CalculationTrigger2),C2105,,5,C2106)</f>
        <v>1.6231292592192269E-2</v>
      </c>
      <c r="E2105" s="260">
        <f>_xll.xlShmInterpRateFwd($E$3&amp;T(CalculationTrigger2),C2105,,5,C2106)</f>
        <v>1.6153623107611578E-2</v>
      </c>
      <c r="F2105" s="260">
        <f>_xll.xlShmInterpRateFwd($F$3&amp;T(CalculationTrigger2),C2105,,5,C2106)</f>
        <v>1.5680310245933533E-2</v>
      </c>
      <c r="G2105" s="268">
        <f t="shared" si="64"/>
        <v>0.77669484580690507</v>
      </c>
      <c r="H2105" s="275">
        <f t="shared" si="65"/>
        <v>4.7331286167804496</v>
      </c>
      <c r="I2105" s="250"/>
      <c r="J2105" s="251"/>
      <c r="K2105" s="251"/>
      <c r="L2105" s="251"/>
    </row>
    <row r="2106" spans="2:12" x14ac:dyDescent="0.2">
      <c r="B2106" s="112" t="s">
        <v>2</v>
      </c>
      <c r="C2106" s="113">
        <f>_xll.qlCalendarAdvance("TARGET",C2105,B2106,"mf")</f>
        <v>51222</v>
      </c>
      <c r="D2106" s="120">
        <f>_xll.xlShmInterpRateFwd($D$3&amp;T(CalculationTrigger2),C2106,,5,C2107)</f>
        <v>1.622394363252283E-2</v>
      </c>
      <c r="E2106" s="260">
        <f>_xll.xlShmInterpRateFwd($E$3&amp;T(CalculationTrigger2),C2106,,5,C2107)</f>
        <v>1.6146535657793344E-2</v>
      </c>
      <c r="F2106" s="260">
        <f>_xll.xlShmInterpRateFwd($F$3&amp;T(CalculationTrigger2),C2106,,5,C2107)</f>
        <v>1.5673552101383024E-2</v>
      </c>
      <c r="G2106" s="268">
        <f t="shared" si="64"/>
        <v>0.77407974729486184</v>
      </c>
      <c r="H2106" s="275">
        <f t="shared" si="65"/>
        <v>4.7298355641032037</v>
      </c>
      <c r="I2106" s="250"/>
      <c r="J2106" s="251"/>
      <c r="K2106" s="251"/>
      <c r="L2106" s="251"/>
    </row>
    <row r="2107" spans="2:12" x14ac:dyDescent="0.2">
      <c r="B2107" s="112" t="s">
        <v>2</v>
      </c>
      <c r="C2107" s="113">
        <f>_xll.qlCalendarAdvance("TARGET",C2106,B2107,"mf")</f>
        <v>51229</v>
      </c>
      <c r="D2107" s="120">
        <f>_xll.xlShmInterpRateFwd($D$3&amp;T(CalculationTrigger2),C2107,,5,C2108)</f>
        <v>1.6217010394655475E-2</v>
      </c>
      <c r="E2107" s="260">
        <f>_xll.xlShmInterpRateFwd($E$3&amp;T(CalculationTrigger2),C2107,,5,C2108)</f>
        <v>1.6139772853357912E-2</v>
      </c>
      <c r="F2107" s="260">
        <f>_xll.xlShmInterpRateFwd($F$3&amp;T(CalculationTrigger2),C2107,,5,C2108)</f>
        <v>1.5666861848477237E-2</v>
      </c>
      <c r="G2107" s="268">
        <f t="shared" si="64"/>
        <v>0.77237541297563161</v>
      </c>
      <c r="H2107" s="275">
        <f t="shared" si="65"/>
        <v>4.7291100488067519</v>
      </c>
      <c r="I2107" s="250"/>
      <c r="J2107" s="251"/>
      <c r="K2107" s="251"/>
      <c r="L2107" s="251"/>
    </row>
    <row r="2108" spans="2:12" x14ac:dyDescent="0.2">
      <c r="B2108" s="112" t="s">
        <v>2</v>
      </c>
      <c r="C2108" s="113">
        <f>_xll.qlCalendarAdvance("TARGET",C2107,B2108,"mf")</f>
        <v>51236</v>
      </c>
      <c r="D2108" s="120">
        <f>_xll.xlShmInterpRateFwd($D$3&amp;T(CalculationTrigger2),C2108,,5,C2109)</f>
        <v>1.6211296250359126E-2</v>
      </c>
      <c r="E2108" s="260">
        <f>_xll.xlShmInterpRateFwd($E$3&amp;T(CalculationTrigger2),C2108,,5,C2109)</f>
        <v>1.6133964535089983E-2</v>
      </c>
      <c r="F2108" s="260">
        <f>_xll.xlShmInterpRateFwd($F$3&amp;T(CalculationTrigger2),C2108,,5,C2109)</f>
        <v>1.5660386740806699E-2</v>
      </c>
      <c r="G2108" s="268">
        <f t="shared" si="64"/>
        <v>0.77331715269142454</v>
      </c>
      <c r="H2108" s="275">
        <f t="shared" si="65"/>
        <v>4.7357779428328435</v>
      </c>
      <c r="I2108" s="250"/>
      <c r="J2108" s="251"/>
      <c r="K2108" s="251"/>
      <c r="L2108" s="251"/>
    </row>
    <row r="2109" spans="2:12" x14ac:dyDescent="0.2">
      <c r="B2109" s="112" t="s">
        <v>2</v>
      </c>
      <c r="C2109" s="113">
        <f>_xll.qlCalendarAdvance("TARGET",C2108,B2109,"mf")</f>
        <v>51243</v>
      </c>
      <c r="D2109" s="120">
        <f>_xll.xlShmInterpRateFwd($D$3&amp;T(CalculationTrigger2),C2109,,5,C2110)</f>
        <v>1.6205658790213451E-2</v>
      </c>
      <c r="E2109" s="260">
        <f>_xll.xlShmInterpRateFwd($E$3&amp;T(CalculationTrigger2),C2109,,5,C2110)</f>
        <v>1.6128228985329632E-2</v>
      </c>
      <c r="F2109" s="260">
        <f>_xll.xlShmInterpRateFwd($F$3&amp;T(CalculationTrigger2),C2109,,5,C2110)</f>
        <v>1.5653982833515209E-2</v>
      </c>
      <c r="G2109" s="268">
        <f t="shared" si="64"/>
        <v>0.77429804883819697</v>
      </c>
      <c r="H2109" s="275">
        <f t="shared" si="65"/>
        <v>4.742461518144232</v>
      </c>
      <c r="I2109" s="250"/>
      <c r="J2109" s="251"/>
      <c r="K2109" s="251"/>
      <c r="L2109" s="251"/>
    </row>
    <row r="2110" spans="2:12" x14ac:dyDescent="0.2">
      <c r="B2110" s="112" t="s">
        <v>2</v>
      </c>
      <c r="C2110" s="113">
        <f>_xll.qlCalendarAdvance("TARGET",C2109,B2110,"mf")</f>
        <v>51250</v>
      </c>
      <c r="D2110" s="120">
        <f>_xll.xlShmInterpRateFwd($D$3&amp;T(CalculationTrigger2),C2110,,5,C2111)</f>
        <v>1.6199984695185764E-2</v>
      </c>
      <c r="E2110" s="260">
        <f>_xll.xlShmInterpRateFwd($E$3&amp;T(CalculationTrigger2),C2110,,5,C2111)</f>
        <v>1.6122459952466174E-2</v>
      </c>
      <c r="F2110" s="260">
        <f>_xll.xlShmInterpRateFwd($F$3&amp;T(CalculationTrigger2),C2110,,5,C2111)</f>
        <v>1.5647526017189016E-2</v>
      </c>
      <c r="G2110" s="268">
        <f t="shared" si="64"/>
        <v>0.77524742719589645</v>
      </c>
      <c r="H2110" s="275">
        <f t="shared" si="65"/>
        <v>4.7493393527715808</v>
      </c>
      <c r="I2110" s="250"/>
      <c r="J2110" s="251"/>
      <c r="K2110" s="251"/>
      <c r="L2110" s="251"/>
    </row>
    <row r="2111" spans="2:12" x14ac:dyDescent="0.2">
      <c r="B2111" s="112" t="s">
        <v>2</v>
      </c>
      <c r="C2111" s="113">
        <f>_xll.qlCalendarAdvance("TARGET",C2110,B2111,"mf")</f>
        <v>51258</v>
      </c>
      <c r="D2111" s="120">
        <f>_xll.xlShmInterpRateFwd($D$3&amp;T(CalculationTrigger2),C2111,,5,C2112)</f>
        <v>1.6193598381609615E-2</v>
      </c>
      <c r="E2111" s="260">
        <f>_xll.xlShmInterpRateFwd($E$3&amp;T(CalculationTrigger2),C2111,,5,C2112)</f>
        <v>1.6115999202173912E-2</v>
      </c>
      <c r="F2111" s="260">
        <f>_xll.xlShmInterpRateFwd($F$3&amp;T(CalculationTrigger2),C2111,,5,C2112)</f>
        <v>1.5640467964936056E-2</v>
      </c>
      <c r="G2111" s="268">
        <f t="shared" si="64"/>
        <v>0.77599179435703514</v>
      </c>
      <c r="H2111" s="275">
        <f t="shared" si="65"/>
        <v>4.7553123723785564</v>
      </c>
      <c r="I2111" s="250"/>
      <c r="J2111" s="251"/>
      <c r="K2111" s="251"/>
      <c r="L2111" s="251"/>
    </row>
    <row r="2112" spans="2:12" x14ac:dyDescent="0.2">
      <c r="B2112" s="112" t="s">
        <v>2</v>
      </c>
      <c r="C2112" s="113">
        <f>_xll.qlCalendarAdvance("TARGET",C2111,B2112,"mf")</f>
        <v>51265</v>
      </c>
      <c r="D2112" s="120">
        <f>_xll.xlShmInterpRateFwd($D$3&amp;T(CalculationTrigger2),C2112,,5,C2113)</f>
        <v>1.6187979676013518E-2</v>
      </c>
      <c r="E2112" s="260">
        <f>_xll.xlShmInterpRateFwd($E$3&amp;T(CalculationTrigger2),C2112,,5,C2113)</f>
        <v>1.6110320591449363E-2</v>
      </c>
      <c r="F2112" s="260">
        <f>_xll.xlShmInterpRateFwd($F$3&amp;T(CalculationTrigger2),C2112,,5,C2113)</f>
        <v>1.5634258619067583E-2</v>
      </c>
      <c r="G2112" s="268">
        <f t="shared" si="64"/>
        <v>0.77659084564155045</v>
      </c>
      <c r="H2112" s="275">
        <f t="shared" si="65"/>
        <v>4.7606197238177907</v>
      </c>
      <c r="I2112" s="250"/>
      <c r="J2112" s="251"/>
      <c r="K2112" s="251"/>
      <c r="L2112" s="251"/>
    </row>
    <row r="2113" spans="2:12" x14ac:dyDescent="0.2">
      <c r="B2113" s="112" t="s">
        <v>2</v>
      </c>
      <c r="C2113" s="113">
        <f>_xll.qlCalendarAdvance("TARGET",C2112,B2113,"mf")</f>
        <v>51272</v>
      </c>
      <c r="D2113" s="120">
        <f>_xll.xlShmInterpRateFwd($D$3&amp;T(CalculationTrigger2),C2113,,5,C2114)</f>
        <v>1.6182367143565288E-2</v>
      </c>
      <c r="E2113" s="260">
        <f>_xll.xlShmInterpRateFwd($E$3&amp;T(CalculationTrigger2),C2113,,5,C2114)</f>
        <v>1.6104660387687771E-2</v>
      </c>
      <c r="F2113" s="260">
        <f>_xll.xlShmInterpRateFwd($F$3&amp;T(CalculationTrigger2),C2113,,5,C2114)</f>
        <v>1.5628111774870279E-2</v>
      </c>
      <c r="G2113" s="268">
        <f t="shared" si="64"/>
        <v>0.77706755877517131</v>
      </c>
      <c r="H2113" s="275">
        <f t="shared" si="65"/>
        <v>4.7654861281749143</v>
      </c>
      <c r="I2113" s="250"/>
      <c r="J2113" s="251"/>
      <c r="K2113" s="251"/>
      <c r="L2113" s="251"/>
    </row>
    <row r="2114" spans="2:12" x14ac:dyDescent="0.2">
      <c r="B2114" s="112" t="s">
        <v>2</v>
      </c>
      <c r="C2114" s="113">
        <f>_xll.qlCalendarAdvance("TARGET",C2113,B2114,"mf")</f>
        <v>51279</v>
      </c>
      <c r="D2114" s="120">
        <f>_xll.xlShmInterpRateFwd($D$3&amp;T(CalculationTrigger2),C2114,,5,C2115)</f>
        <v>1.6176760883621622E-2</v>
      </c>
      <c r="E2114" s="260">
        <f>_xll.xlShmInterpRateFwd($E$3&amp;T(CalculationTrigger2),C2114,,5,C2115)</f>
        <v>1.6099018730878392E-2</v>
      </c>
      <c r="F2114" s="260">
        <f>_xll.xlShmInterpRateFwd($F$3&amp;T(CalculationTrigger2),C2114,,5,C2115)</f>
        <v>1.562202772000131E-2</v>
      </c>
      <c r="G2114" s="268">
        <f t="shared" si="64"/>
        <v>0.77742152743229953</v>
      </c>
      <c r="H2114" s="275">
        <f t="shared" si="65"/>
        <v>4.7699101087708176</v>
      </c>
      <c r="I2114" s="250"/>
      <c r="J2114" s="251"/>
      <c r="K2114" s="251"/>
      <c r="L2114" s="251"/>
    </row>
    <row r="2115" spans="2:12" x14ac:dyDescent="0.2">
      <c r="B2115" s="112" t="s">
        <v>2</v>
      </c>
      <c r="C2115" s="113">
        <f>_xll.qlCalendarAdvance("TARGET",C2114,B2115,"mf")</f>
        <v>51286</v>
      </c>
      <c r="D2115" s="120">
        <f>_xll.xlShmInterpRateFwd($D$3&amp;T(CalculationTrigger2),C2115,,5,C2116)</f>
        <v>1.6171160995544932E-2</v>
      </c>
      <c r="E2115" s="260">
        <f>_xll.xlShmInterpRateFwd($E$3&amp;T(CalculationTrigger2),C2115,,5,C2116)</f>
        <v>1.609339576100461E-2</v>
      </c>
      <c r="F2115" s="260">
        <f>_xll.xlShmInterpRateFwd($F$3&amp;T(CalculationTrigger2),C2115,,5,C2116)</f>
        <v>1.5616006742054312E-2</v>
      </c>
      <c r="G2115" s="268">
        <f t="shared" si="64"/>
        <v>0.7776523454032167</v>
      </c>
      <c r="H2115" s="275">
        <f t="shared" si="65"/>
        <v>4.7738901895029784</v>
      </c>
      <c r="I2115" s="250"/>
      <c r="J2115" s="251"/>
      <c r="K2115" s="251"/>
      <c r="L2115" s="251"/>
    </row>
    <row r="2116" spans="2:12" x14ac:dyDescent="0.2">
      <c r="B2116" s="112" t="s">
        <v>2</v>
      </c>
      <c r="C2116" s="113">
        <f>_xll.qlCalendarAdvance("TARGET",C2115,B2116,"mf")</f>
        <v>51293</v>
      </c>
      <c r="D2116" s="120">
        <f>_xll.xlShmInterpRateFwd($D$3&amp;T(CalculationTrigger2),C2116,,5,C2117)</f>
        <v>1.6165567578680172E-2</v>
      </c>
      <c r="E2116" s="260">
        <f>_xll.xlShmInterpRateFwd($E$3&amp;T(CalculationTrigger2),C2116,,5,C2117)</f>
        <v>1.6087791618067088E-2</v>
      </c>
      <c r="F2116" s="260">
        <f>_xll.xlShmInterpRateFwd($F$3&amp;T(CalculationTrigger2),C2116,,5,C2117)</f>
        <v>1.5610049128669447E-2</v>
      </c>
      <c r="G2116" s="268">
        <f t="shared" si="64"/>
        <v>0.77775960613084283</v>
      </c>
      <c r="H2116" s="275">
        <f t="shared" si="65"/>
        <v>4.7774248939764021</v>
      </c>
      <c r="I2116" s="250"/>
      <c r="J2116" s="251"/>
      <c r="K2116" s="251"/>
      <c r="L2116" s="251"/>
    </row>
    <row r="2117" spans="2:12" x14ac:dyDescent="0.2">
      <c r="B2117" s="112" t="s">
        <v>2</v>
      </c>
      <c r="C2117" s="113">
        <f>_xll.qlCalendarAdvance("TARGET",C2116,B2117,"mf")</f>
        <v>51300</v>
      </c>
      <c r="D2117" s="120">
        <f>_xll.xlShmInterpRateFwd($D$3&amp;T(CalculationTrigger2),C2117,,5,C2118)</f>
        <v>1.6159980732366415E-2</v>
      </c>
      <c r="E2117" s="260">
        <f>_xll.xlShmInterpRateFwd($E$3&amp;T(CalculationTrigger2),C2117,,5,C2118)</f>
        <v>1.6082206442066427E-2</v>
      </c>
      <c r="F2117" s="260">
        <f>_xll.xlShmInterpRateFwd($F$3&amp;T(CalculationTrigger2),C2117,,5,C2118)</f>
        <v>1.5604155167452324E-2</v>
      </c>
      <c r="G2117" s="268">
        <f t="shared" ref="G2117:G2180" si="66">(D2117-E2117)*10000</f>
        <v>0.77774290299988114</v>
      </c>
      <c r="H2117" s="275">
        <f t="shared" ref="H2117:H2180" si="67">(E2117-F2117)*10000</f>
        <v>4.7805127461410244</v>
      </c>
      <c r="I2117" s="250"/>
      <c r="J2117" s="251"/>
      <c r="K2117" s="251"/>
      <c r="L2117" s="251"/>
    </row>
    <row r="2118" spans="2:12" x14ac:dyDescent="0.2">
      <c r="B2118" s="112" t="s">
        <v>2</v>
      </c>
      <c r="C2118" s="113">
        <f>_xll.qlCalendarAdvance("TARGET",C2117,B2118,"mf")</f>
        <v>51307</v>
      </c>
      <c r="D2118" s="120">
        <f>_xll.xlShmInterpRateFwd($D$3&amp;T(CalculationTrigger2),C2118,,5,C2119)</f>
        <v>1.6154400555971622E-2</v>
      </c>
      <c r="E2118" s="260">
        <f>_xll.xlShmInterpRateFwd($E$3&amp;T(CalculationTrigger2),C2118,,5,C2119)</f>
        <v>1.6076640372997348E-2</v>
      </c>
      <c r="F2118" s="260">
        <f>_xll.xlShmInterpRateFwd($F$3&amp;T(CalculationTrigger2),C2118,,5,C2119)</f>
        <v>1.559832514604351E-2</v>
      </c>
      <c r="G2118" s="268">
        <f t="shared" si="66"/>
        <v>0.7776018297427425</v>
      </c>
      <c r="H2118" s="275">
        <f t="shared" si="67"/>
        <v>4.7831522695383768</v>
      </c>
      <c r="I2118" s="250"/>
      <c r="J2118" s="251"/>
      <c r="K2118" s="251"/>
      <c r="L2118" s="251"/>
    </row>
    <row r="2119" spans="2:12" x14ac:dyDescent="0.2">
      <c r="B2119" s="112" t="s">
        <v>2</v>
      </c>
      <c r="C2119" s="113">
        <f>_xll.qlCalendarAdvance("TARGET",C2118,B2119,"mf")</f>
        <v>51314</v>
      </c>
      <c r="D2119" s="120">
        <f>_xll.xlShmInterpRateFwd($D$3&amp;T(CalculationTrigger2),C2119,,5,C2120)</f>
        <v>1.614882714883472E-2</v>
      </c>
      <c r="E2119" s="260">
        <f>_xll.xlShmInterpRateFwd($E$3&amp;T(CalculationTrigger2),C2119,,5,C2120)</f>
        <v>1.6071093550837121E-2</v>
      </c>
      <c r="F2119" s="260">
        <f>_xll.xlShmInterpRateFwd($F$3&amp;T(CalculationTrigger2),C2119,,5,C2120)</f>
        <v>1.5592559352037441E-2</v>
      </c>
      <c r="G2119" s="268">
        <f t="shared" si="66"/>
        <v>0.77733597997599324</v>
      </c>
      <c r="H2119" s="275">
        <f t="shared" si="67"/>
        <v>4.7853419879967909</v>
      </c>
      <c r="I2119" s="250"/>
      <c r="J2119" s="251"/>
      <c r="K2119" s="251"/>
      <c r="L2119" s="251"/>
    </row>
    <row r="2120" spans="2:12" x14ac:dyDescent="0.2">
      <c r="B2120" s="112" t="s">
        <v>2</v>
      </c>
      <c r="C2120" s="113">
        <f>_xll.qlCalendarAdvance("TARGET",C2119,B2120,"mf")</f>
        <v>51321</v>
      </c>
      <c r="D2120" s="120">
        <f>_xll.xlShmInterpRateFwd($D$3&amp;T(CalculationTrigger2),C2120,,5,C2121)</f>
        <v>1.6143260610311912E-2</v>
      </c>
      <c r="E2120" s="260">
        <f>_xll.xlShmInterpRateFwd($E$3&amp;T(CalculationTrigger2),C2120,,5,C2121)</f>
        <v>1.6065566115591897E-2</v>
      </c>
      <c r="F2120" s="260">
        <f>_xll.xlShmInterpRateFwd($F$3&amp;T(CalculationTrigger2),C2120,,5,C2121)</f>
        <v>1.5586858073075116E-2</v>
      </c>
      <c r="G2120" s="268">
        <f t="shared" si="66"/>
        <v>0.7769449472001464</v>
      </c>
      <c r="H2120" s="275">
        <f t="shared" si="67"/>
        <v>4.7870804251678134</v>
      </c>
      <c r="I2120" s="250"/>
      <c r="J2120" s="251"/>
      <c r="K2120" s="251"/>
      <c r="L2120" s="251"/>
    </row>
    <row r="2121" spans="2:12" x14ac:dyDescent="0.2">
      <c r="B2121" s="112" t="s">
        <v>2</v>
      </c>
      <c r="C2121" s="113">
        <f>_xll.qlCalendarAdvance("TARGET",C2120,B2121,"mf")</f>
        <v>51328</v>
      </c>
      <c r="D2121" s="120">
        <f>_xll.xlShmInterpRateFwd($D$3&amp;T(CalculationTrigger2),C2121,,5,C2122)</f>
        <v>1.6137701039753555E-2</v>
      </c>
      <c r="E2121" s="260">
        <f>_xll.xlShmInterpRateFwd($E$3&amp;T(CalculationTrigger2),C2121,,5,C2122)</f>
        <v>1.6060058207256169E-2</v>
      </c>
      <c r="F2121" s="260">
        <f>_xll.xlShmInterpRateFwd($F$3&amp;T(CalculationTrigger2),C2121,,5,C2122)</f>
        <v>1.5581221596768795E-2</v>
      </c>
      <c r="G2121" s="268">
        <f t="shared" si="66"/>
        <v>0.77642832497386294</v>
      </c>
      <c r="H2121" s="275">
        <f t="shared" si="67"/>
        <v>4.7883661048737407</v>
      </c>
      <c r="I2121" s="250"/>
      <c r="J2121" s="251"/>
      <c r="K2121" s="251"/>
      <c r="L2121" s="251"/>
    </row>
    <row r="2122" spans="2:12" x14ac:dyDescent="0.2">
      <c r="B2122" s="112" t="s">
        <v>2</v>
      </c>
      <c r="C2122" s="113">
        <f>_xll.qlCalendarAdvance("TARGET",C2121,B2122,"mf")</f>
        <v>51335</v>
      </c>
      <c r="D2122" s="120">
        <f>_xll.xlShmInterpRateFwd($D$3&amp;T(CalculationTrigger2),C2122,,5,C2123)</f>
        <v>1.6132148536509905E-2</v>
      </c>
      <c r="E2122" s="260">
        <f>_xll.xlShmInterpRateFwd($E$3&amp;T(CalculationTrigger2),C2122,,5,C2123)</f>
        <v>1.605456996583015E-2</v>
      </c>
      <c r="F2122" s="260">
        <f>_xll.xlShmInterpRateFwd($F$3&amp;T(CalculationTrigger2),C2122,,5,C2123)</f>
        <v>1.5575650210754141E-2</v>
      </c>
      <c r="G2122" s="268">
        <f t="shared" si="66"/>
        <v>0.7757857067975521</v>
      </c>
      <c r="H2122" s="275">
        <f t="shared" si="67"/>
        <v>4.7891975507600817</v>
      </c>
      <c r="I2122" s="250"/>
      <c r="J2122" s="251"/>
      <c r="K2122" s="251"/>
      <c r="L2122" s="251"/>
    </row>
    <row r="2123" spans="2:12" x14ac:dyDescent="0.2">
      <c r="B2123" s="112" t="s">
        <v>2</v>
      </c>
      <c r="C2123" s="113">
        <f>_xll.qlCalendarAdvance("TARGET",C2122,B2123,"mf")</f>
        <v>51342</v>
      </c>
      <c r="D2123" s="120">
        <f>_xll.xlShmInterpRateFwd($D$3&amp;T(CalculationTrigger2),C2123,,5,C2124)</f>
        <v>1.6126603199936945E-2</v>
      </c>
      <c r="E2123" s="260">
        <f>_xll.xlShmInterpRateFwd($E$3&amp;T(CalculationTrigger2),C2123,,5,C2124)</f>
        <v>1.6049101531279218E-2</v>
      </c>
      <c r="F2123" s="260">
        <f>_xll.xlShmInterpRateFwd($F$3&amp;T(CalculationTrigger2),C2123,,5,C2124)</f>
        <v>1.5570144202643889E-2</v>
      </c>
      <c r="G2123" s="268">
        <f t="shared" si="66"/>
        <v>0.77501668657727063</v>
      </c>
      <c r="H2123" s="275">
        <f t="shared" si="67"/>
        <v>4.7895732863532938</v>
      </c>
      <c r="I2123" s="250"/>
      <c r="J2123" s="251"/>
      <c r="K2123" s="251"/>
      <c r="L2123" s="251"/>
    </row>
    <row r="2124" spans="2:12" x14ac:dyDescent="0.2">
      <c r="B2124" s="112" t="s">
        <v>2</v>
      </c>
      <c r="C2124" s="113">
        <f>_xll.qlCalendarAdvance("TARGET",C2123,B2124,"mf")</f>
        <v>51349</v>
      </c>
      <c r="D2124" s="120">
        <f>_xll.xlShmInterpRateFwd($D$3&amp;T(CalculationTrigger2),C2124,,5,C2125)</f>
        <v>1.6121065129373197E-2</v>
      </c>
      <c r="E2124" s="260">
        <f>_xll.xlShmInterpRateFwd($E$3&amp;T(CalculationTrigger2),C2124,,5,C2125)</f>
        <v>1.6043653043632405E-2</v>
      </c>
      <c r="F2124" s="260">
        <f>_xll.xlShmInterpRateFwd($F$3&amp;T(CalculationTrigger2),C2124,,5,C2125)</f>
        <v>1.5564703860045225E-2</v>
      </c>
      <c r="G2124" s="268">
        <f t="shared" si="66"/>
        <v>0.77412085740791858</v>
      </c>
      <c r="H2124" s="275">
        <f t="shared" si="67"/>
        <v>4.7894918358717948</v>
      </c>
      <c r="I2124" s="250"/>
      <c r="J2124" s="251"/>
      <c r="K2124" s="251"/>
      <c r="L2124" s="251"/>
    </row>
    <row r="2125" spans="2:12" x14ac:dyDescent="0.2">
      <c r="B2125" s="112" t="s">
        <v>2</v>
      </c>
      <c r="C2125" s="113">
        <f>_xll.qlCalendarAdvance("TARGET",C2124,B2125,"mf")</f>
        <v>51356</v>
      </c>
      <c r="D2125" s="120">
        <f>_xll.xlShmInterpRateFwd($D$3&amp;T(CalculationTrigger2),C2125,,5,C2126)</f>
        <v>1.6115534424180275E-2</v>
      </c>
      <c r="E2125" s="260">
        <f>_xll.xlShmInterpRateFwd($E$3&amp;T(CalculationTrigger2),C2125,,5,C2126)</f>
        <v>1.6038224642866531E-2</v>
      </c>
      <c r="F2125" s="260">
        <f>_xll.xlShmInterpRateFwd($F$3&amp;T(CalculationTrigger2),C2125,,5,C2126)</f>
        <v>1.5559329470606145E-2</v>
      </c>
      <c r="G2125" s="268">
        <f t="shared" si="66"/>
        <v>0.77309781313743975</v>
      </c>
      <c r="H2125" s="275">
        <f t="shared" si="67"/>
        <v>4.7889517226038656</v>
      </c>
      <c r="I2125" s="250"/>
      <c r="J2125" s="251"/>
      <c r="K2125" s="251"/>
      <c r="L2125" s="251"/>
    </row>
    <row r="2126" spans="2:12" x14ac:dyDescent="0.2">
      <c r="B2126" s="112" t="s">
        <v>2</v>
      </c>
      <c r="C2126" s="113">
        <f>_xll.qlCalendarAdvance("TARGET",C2125,B2126,"mf")</f>
        <v>51363</v>
      </c>
      <c r="D2126" s="120">
        <f>_xll.xlShmInterpRateFwd($D$3&amp;T(CalculationTrigger2),C2126,,5,C2127)</f>
        <v>1.6110011183708129E-2</v>
      </c>
      <c r="E2126" s="260">
        <f>_xll.xlShmInterpRateFwd($E$3&amp;T(CalculationTrigger2),C2126,,5,C2127)</f>
        <v>1.603281646895835E-2</v>
      </c>
      <c r="F2126" s="260">
        <f>_xll.xlShmInterpRateFwd($F$3&amp;T(CalculationTrigger2),C2126,,5,C2127)</f>
        <v>1.5554021321940137E-2</v>
      </c>
      <c r="G2126" s="268">
        <f t="shared" si="66"/>
        <v>0.7719471474977937</v>
      </c>
      <c r="H2126" s="275">
        <f t="shared" si="67"/>
        <v>4.7879514701821249</v>
      </c>
      <c r="I2126" s="250"/>
      <c r="J2126" s="251"/>
      <c r="K2126" s="251"/>
      <c r="L2126" s="251"/>
    </row>
    <row r="2127" spans="2:12" x14ac:dyDescent="0.2">
      <c r="B2127" s="112" t="s">
        <v>2</v>
      </c>
      <c r="C2127" s="113">
        <f>_xll.qlCalendarAdvance("TARGET",C2126,B2127,"mf")</f>
        <v>51370</v>
      </c>
      <c r="D2127" s="120">
        <f>_xll.xlShmInterpRateFwd($D$3&amp;T(CalculationTrigger2),C2127,,5,C2128)</f>
        <v>1.6104495507289259E-2</v>
      </c>
      <c r="E2127" s="260">
        <f>_xll.xlShmInterpRateFwd($E$3&amp;T(CalculationTrigger2),C2127,,5,C2128)</f>
        <v>1.6027428661936675E-2</v>
      </c>
      <c r="F2127" s="260">
        <f>_xll.xlShmInterpRateFwd($F$3&amp;T(CalculationTrigger2),C2127,,5,C2128)</f>
        <v>1.5548779701649388E-2</v>
      </c>
      <c r="G2127" s="268">
        <f t="shared" si="66"/>
        <v>0.77066845352583702</v>
      </c>
      <c r="H2127" s="275">
        <f t="shared" si="67"/>
        <v>4.7864896028728712</v>
      </c>
      <c r="I2127" s="250"/>
      <c r="J2127" s="251"/>
      <c r="K2127" s="251"/>
      <c r="L2127" s="251"/>
    </row>
    <row r="2128" spans="2:12" x14ac:dyDescent="0.2">
      <c r="B2128" s="112" t="s">
        <v>2</v>
      </c>
      <c r="C2128" s="113">
        <f>_xll.qlCalendarAdvance("TARGET",C2127,B2128,"mf")</f>
        <v>51377</v>
      </c>
      <c r="D2128" s="120">
        <f>_xll.xlShmInterpRateFwd($D$3&amp;T(CalculationTrigger2),C2128,,5,C2129)</f>
        <v>1.6098987494302417E-2</v>
      </c>
      <c r="E2128" s="260">
        <f>_xll.xlShmInterpRateFwd($E$3&amp;T(CalculationTrigger2),C2128,,5,C2129)</f>
        <v>1.6022061361778129E-2</v>
      </c>
      <c r="F2128" s="260">
        <f>_xll.xlShmInterpRateFwd($F$3&amp;T(CalculationTrigger2),C2128,,5,C2129)</f>
        <v>1.5543604897388491E-2</v>
      </c>
      <c r="G2128" s="268">
        <f t="shared" si="66"/>
        <v>0.76926132524288149</v>
      </c>
      <c r="H2128" s="275">
        <f t="shared" si="67"/>
        <v>4.784564643896382</v>
      </c>
      <c r="I2128" s="250"/>
      <c r="J2128" s="251"/>
      <c r="K2128" s="251"/>
      <c r="L2128" s="251"/>
    </row>
    <row r="2129" spans="2:12" x14ac:dyDescent="0.2">
      <c r="B2129" s="112" t="s">
        <v>2</v>
      </c>
      <c r="C2129" s="113">
        <f>_xll.qlCalendarAdvance("TARGET",C2128,B2129,"mf")</f>
        <v>51384</v>
      </c>
      <c r="D2129" s="120">
        <f>_xll.xlShmInterpRateFwd($D$3&amp;T(CalculationTrigger2),C2129,,5,C2130)</f>
        <v>1.6093487244079947E-2</v>
      </c>
      <c r="E2129" s="260">
        <f>_xll.xlShmInterpRateFwd($E$3&amp;T(CalculationTrigger2),C2129,,5,C2130)</f>
        <v>1.6016714708453464E-2</v>
      </c>
      <c r="F2129" s="260">
        <f>_xll.xlShmInterpRateFwd($F$3&amp;T(CalculationTrigger2),C2129,,5,C2130)</f>
        <v>1.5538497196754389E-2</v>
      </c>
      <c r="G2129" s="268">
        <f t="shared" si="66"/>
        <v>0.76772535626483396</v>
      </c>
      <c r="H2129" s="275">
        <f t="shared" si="67"/>
        <v>4.78217511699075</v>
      </c>
      <c r="I2129" s="250"/>
      <c r="J2129" s="251"/>
      <c r="K2129" s="251"/>
      <c r="L2129" s="251"/>
    </row>
    <row r="2130" spans="2:12" x14ac:dyDescent="0.2">
      <c r="B2130" s="112" t="s">
        <v>2</v>
      </c>
      <c r="C2130" s="113">
        <f>_xll.qlCalendarAdvance("TARGET",C2129,B2130,"mf")</f>
        <v>51391</v>
      </c>
      <c r="D2130" s="120">
        <f>_xll.xlShmInterpRateFwd($D$3&amp;T(CalculationTrigger2),C2130,,5,C2131)</f>
        <v>1.608799485597728E-2</v>
      </c>
      <c r="E2130" s="260">
        <f>_xll.xlShmInterpRateFwd($E$3&amp;T(CalculationTrigger2),C2130,,5,C2131)</f>
        <v>1.6011388842008666E-2</v>
      </c>
      <c r="F2130" s="260">
        <f>_xll.xlShmInterpRateFwd($F$3&amp;T(CalculationTrigger2),C2130,,5,C2131)</f>
        <v>1.5533456887384873E-2</v>
      </c>
      <c r="G2130" s="268">
        <f t="shared" si="66"/>
        <v>0.7660601396861435</v>
      </c>
      <c r="H2130" s="275">
        <f t="shared" si="67"/>
        <v>4.7793195462379234</v>
      </c>
      <c r="I2130" s="250"/>
      <c r="J2130" s="251"/>
      <c r="K2130" s="251"/>
      <c r="L2130" s="251"/>
    </row>
    <row r="2131" spans="2:12" x14ac:dyDescent="0.2">
      <c r="B2131" s="112" t="s">
        <v>2</v>
      </c>
      <c r="C2131" s="113">
        <f>_xll.qlCalendarAdvance("TARGET",C2130,B2131,"mf")</f>
        <v>51398</v>
      </c>
      <c r="D2131" s="120">
        <f>_xll.xlShmInterpRateFwd($D$3&amp;T(CalculationTrigger2),C2131,,5,C2132)</f>
        <v>1.6082510429343989E-2</v>
      </c>
      <c r="E2131" s="260">
        <f>_xll.xlShmInterpRateFwd($E$3&amp;T(CalculationTrigger2),C2131,,5,C2132)</f>
        <v>1.6006083902379616E-2</v>
      </c>
      <c r="F2131" s="260">
        <f>_xll.xlShmInterpRateFwd($F$3&amp;T(CalculationTrigger2),C2131,,5,C2132)</f>
        <v>1.552848425690065E-2</v>
      </c>
      <c r="G2131" s="268">
        <f t="shared" si="66"/>
        <v>0.7642652696437241</v>
      </c>
      <c r="H2131" s="275">
        <f t="shared" si="67"/>
        <v>4.7759964547896585</v>
      </c>
      <c r="I2131" s="250"/>
      <c r="J2131" s="251"/>
      <c r="K2131" s="251"/>
      <c r="L2131" s="251"/>
    </row>
    <row r="2132" spans="2:12" x14ac:dyDescent="0.2">
      <c r="B2132" s="112" t="s">
        <v>2</v>
      </c>
      <c r="C2132" s="113">
        <f>_xll.qlCalendarAdvance("TARGET",C2131,B2132,"mf")</f>
        <v>51405</v>
      </c>
      <c r="D2132" s="120">
        <f>_xll.xlShmInterpRateFwd($D$3&amp;T(CalculationTrigger2),C2132,,5,C2133)</f>
        <v>1.6077034063535344E-2</v>
      </c>
      <c r="E2132" s="260">
        <f>_xll.xlShmInterpRateFwd($E$3&amp;T(CalculationTrigger2),C2132,,5,C2133)</f>
        <v>1.6000800029612169E-2</v>
      </c>
      <c r="F2132" s="260">
        <f>_xll.xlShmInterpRateFwd($F$3&amp;T(CalculationTrigger2),C2132,,5,C2133)</f>
        <v>1.5523579592911153E-2</v>
      </c>
      <c r="G2132" s="268">
        <f t="shared" si="66"/>
        <v>0.76234033923174715</v>
      </c>
      <c r="H2132" s="275">
        <f t="shared" si="67"/>
        <v>4.7722043670101604</v>
      </c>
      <c r="I2132" s="250"/>
      <c r="J2132" s="251"/>
      <c r="K2132" s="251"/>
      <c r="L2132" s="251"/>
    </row>
    <row r="2133" spans="2:12" x14ac:dyDescent="0.2">
      <c r="B2133" s="112" t="s">
        <v>2</v>
      </c>
      <c r="C2133" s="113">
        <f>_xll.qlCalendarAdvance("TARGET",C2132,B2133,"mf")</f>
        <v>51412</v>
      </c>
      <c r="D2133" s="120">
        <f>_xll.xlShmInterpRateFwd($D$3&amp;T(CalculationTrigger2),C2133,,5,C2134)</f>
        <v>1.6071565857883392E-2</v>
      </c>
      <c r="E2133" s="260">
        <f>_xll.xlShmInterpRateFwd($E$3&amp;T(CalculationTrigger2),C2133,,5,C2134)</f>
        <v>1.5995537363642075E-2</v>
      </c>
      <c r="F2133" s="260">
        <f>_xll.xlShmInterpRateFwd($F$3&amp;T(CalculationTrigger2),C2133,,5,C2134)</f>
        <v>1.5518743183060879E-2</v>
      </c>
      <c r="G2133" s="268">
        <f t="shared" si="66"/>
        <v>0.76028494241316835</v>
      </c>
      <c r="H2133" s="275">
        <f t="shared" si="67"/>
        <v>4.7679418058119669</v>
      </c>
      <c r="I2133" s="250"/>
      <c r="J2133" s="251"/>
      <c r="K2133" s="251"/>
      <c r="L2133" s="251"/>
    </row>
    <row r="2134" spans="2:12" x14ac:dyDescent="0.2">
      <c r="B2134" s="112" t="s">
        <v>2</v>
      </c>
      <c r="C2134" s="113">
        <f>_xll.qlCalendarAdvance("TARGET",C2133,B2134,"mf")</f>
        <v>51419</v>
      </c>
      <c r="D2134" s="120">
        <f>_xll.xlShmInterpRateFwd($D$3&amp;T(CalculationTrigger2),C2134,,5,C2135)</f>
        <v>1.6066105911772217E-2</v>
      </c>
      <c r="E2134" s="260">
        <f>_xll.xlShmInterpRateFwd($E$3&amp;T(CalculationTrigger2),C2134,,5,C2135)</f>
        <v>1.5990296044526654E-2</v>
      </c>
      <c r="F2134" s="260">
        <f>_xll.xlShmInterpRateFwd($F$3&amp;T(CalculationTrigger2),C2134,,5,C2135)</f>
        <v>1.5513975314959887E-2</v>
      </c>
      <c r="G2134" s="268">
        <f t="shared" si="66"/>
        <v>0.75809867245563156</v>
      </c>
      <c r="H2134" s="275">
        <f t="shared" si="67"/>
        <v>4.7632072956676694</v>
      </c>
      <c r="I2134" s="250"/>
      <c r="J2134" s="251"/>
      <c r="K2134" s="251"/>
      <c r="L2134" s="251"/>
    </row>
    <row r="2135" spans="2:12" x14ac:dyDescent="0.2">
      <c r="B2135" s="112" t="s">
        <v>2</v>
      </c>
      <c r="C2135" s="113">
        <f>_xll.qlCalendarAdvance("TARGET",C2134,B2135,"mf")</f>
        <v>51426</v>
      </c>
      <c r="D2135" s="120">
        <f>_xll.xlShmInterpRateFwd($D$3&amp;T(CalculationTrigger2),C2135,,5,C2136)</f>
        <v>1.6060654324527909E-2</v>
      </c>
      <c r="E2135" s="260">
        <f>_xll.xlShmInterpRateFwd($E$3&amp;T(CalculationTrigger2),C2135,,5,C2136)</f>
        <v>1.5985076212207319E-2</v>
      </c>
      <c r="F2135" s="260">
        <f>_xll.xlShmInterpRateFwd($F$3&amp;T(CalculationTrigger2),C2135,,5,C2136)</f>
        <v>1.5509276276230163E-2</v>
      </c>
      <c r="G2135" s="268">
        <f t="shared" si="66"/>
        <v>0.75578112320590085</v>
      </c>
      <c r="H2135" s="275">
        <f t="shared" si="67"/>
        <v>4.7579993597715582</v>
      </c>
      <c r="I2135" s="250"/>
      <c r="J2135" s="251"/>
      <c r="K2135" s="251"/>
      <c r="L2135" s="251"/>
    </row>
    <row r="2136" spans="2:12" x14ac:dyDescent="0.2">
      <c r="B2136" s="112" t="s">
        <v>2</v>
      </c>
      <c r="C2136" s="113">
        <f>_xll.qlCalendarAdvance("TARGET",C2135,B2136,"mf")</f>
        <v>51433</v>
      </c>
      <c r="D2136" s="120">
        <f>_xll.xlShmInterpRateFwd($D$3&amp;T(CalculationTrigger2),C2136,,5,C2137)</f>
        <v>1.6055211195493867E-2</v>
      </c>
      <c r="E2136" s="260">
        <f>_xll.xlShmInterpRateFwd($E$3&amp;T(CalculationTrigger2),C2136,,5,C2137)</f>
        <v>1.5979878006706527E-2</v>
      </c>
      <c r="F2136" s="260">
        <f>_xll.xlShmInterpRateFwd($F$3&amp;T(CalculationTrigger2),C2136,,5,C2137)</f>
        <v>1.5504646354494016E-2</v>
      </c>
      <c r="G2136" s="268">
        <f t="shared" si="66"/>
        <v>0.75333188787340277</v>
      </c>
      <c r="H2136" s="275">
        <f t="shared" si="67"/>
        <v>4.7523165221251098</v>
      </c>
      <c r="I2136" s="250"/>
      <c r="J2136" s="251"/>
      <c r="K2136" s="251"/>
      <c r="L2136" s="251"/>
    </row>
    <row r="2137" spans="2:12" x14ac:dyDescent="0.2">
      <c r="B2137" s="112" t="s">
        <v>2</v>
      </c>
      <c r="C2137" s="113">
        <f>_xll.qlCalendarAdvance("TARGET",C2136,B2137,"mf")</f>
        <v>51440</v>
      </c>
      <c r="D2137" s="120">
        <f>_xll.xlShmInterpRateFwd($D$3&amp;T(CalculationTrigger2),C2137,,5,C2138)</f>
        <v>1.6049776624030787E-2</v>
      </c>
      <c r="E2137" s="260">
        <f>_xll.xlShmInterpRateFwd($E$3&amp;T(CalculationTrigger2),C2137,,5,C2138)</f>
        <v>1.5974701568006115E-2</v>
      </c>
      <c r="F2137" s="260">
        <f>_xll.xlShmInterpRateFwd($F$3&amp;T(CalculationTrigger2),C2137,,5,C2138)</f>
        <v>1.5500085837397277E-2</v>
      </c>
      <c r="G2137" s="268">
        <f t="shared" si="66"/>
        <v>0.75075056024671849</v>
      </c>
      <c r="H2137" s="275">
        <f t="shared" si="67"/>
        <v>4.746157306088385</v>
      </c>
      <c r="I2137" s="250"/>
      <c r="J2137" s="251"/>
      <c r="K2137" s="251"/>
      <c r="L2137" s="251"/>
    </row>
    <row r="2138" spans="2:12" x14ac:dyDescent="0.2">
      <c r="B2138" s="112" t="s">
        <v>2</v>
      </c>
      <c r="C2138" s="113">
        <f>_xll.qlCalendarAdvance("TARGET",C2137,B2138,"mf")</f>
        <v>51447</v>
      </c>
      <c r="D2138" s="120">
        <f>_xll.xlShmInterpRateFwd($D$3&amp;T(CalculationTrigger2),C2138,,5,C2139)</f>
        <v>1.6044350709510873E-2</v>
      </c>
      <c r="E2138" s="260">
        <f>_xll.xlShmInterpRateFwd($E$3&amp;T(CalculationTrigger2),C2138,,5,C2139)</f>
        <v>1.5969547036093667E-2</v>
      </c>
      <c r="F2138" s="260">
        <f>_xll.xlShmInterpRateFwd($F$3&amp;T(CalculationTrigger2),C2138,,5,C2139)</f>
        <v>1.5495595012533987E-2</v>
      </c>
      <c r="G2138" s="268">
        <f t="shared" si="66"/>
        <v>0.74803673417205707</v>
      </c>
      <c r="H2138" s="275">
        <f t="shared" si="67"/>
        <v>4.7395202355967996</v>
      </c>
      <c r="I2138" s="250"/>
      <c r="J2138" s="251"/>
      <c r="K2138" s="251"/>
      <c r="L2138" s="251"/>
    </row>
    <row r="2139" spans="2:12" x14ac:dyDescent="0.2">
      <c r="B2139" s="112" t="s">
        <v>2</v>
      </c>
      <c r="C2139" s="113">
        <f>_xll.qlCalendarAdvance("TARGET",C2138,B2139,"mf")</f>
        <v>51454</v>
      </c>
      <c r="D2139" s="120">
        <f>_xll.xlShmInterpRateFwd($D$3&amp;T(CalculationTrigger2),C2139,,5,C2140)</f>
        <v>1.6038933551236749E-2</v>
      </c>
      <c r="E2139" s="260">
        <f>_xll.xlShmInterpRateFwd($E$3&amp;T(CalculationTrigger2),C2139,,5,C2140)</f>
        <v>1.596441455098567E-2</v>
      </c>
      <c r="F2139" s="260">
        <f>_xll.xlShmInterpRateFwd($F$3&amp;T(CalculationTrigger2),C2139,,5,C2140)</f>
        <v>1.54911741675449E-2</v>
      </c>
      <c r="G2139" s="268">
        <f t="shared" si="66"/>
        <v>0.74519000251078993</v>
      </c>
      <c r="H2139" s="275">
        <f t="shared" si="67"/>
        <v>4.7324038344077026</v>
      </c>
      <c r="I2139" s="250"/>
      <c r="J2139" s="251"/>
      <c r="K2139" s="251"/>
      <c r="L2139" s="251"/>
    </row>
    <row r="2140" spans="2:12" x14ac:dyDescent="0.2">
      <c r="B2140" s="112" t="s">
        <v>2</v>
      </c>
      <c r="C2140" s="113">
        <f>_xll.qlCalendarAdvance("TARGET",C2139,B2140,"mf")</f>
        <v>51461</v>
      </c>
      <c r="D2140" s="120">
        <f>_xll.xlShmInterpRateFwd($D$3&amp;T(CalculationTrigger2),C2140,,5,C2141)</f>
        <v>1.603352524859206E-2</v>
      </c>
      <c r="E2140" s="260">
        <f>_xll.xlShmInterpRateFwd($E$3&amp;T(CalculationTrigger2),C2140,,5,C2141)</f>
        <v>1.5959304252640628E-2</v>
      </c>
      <c r="F2140" s="260">
        <f>_xll.xlShmInterpRateFwd($F$3&amp;T(CalculationTrigger2),C2140,,5,C2141)</f>
        <v>1.548682359004795E-2</v>
      </c>
      <c r="G2140" s="268">
        <f t="shared" si="66"/>
        <v>0.74220995951432278</v>
      </c>
      <c r="H2140" s="275">
        <f t="shared" si="67"/>
        <v>4.7248066259267771</v>
      </c>
      <c r="I2140" s="250"/>
      <c r="J2140" s="251"/>
      <c r="K2140" s="251"/>
      <c r="L2140" s="251"/>
    </row>
    <row r="2141" spans="2:12" x14ac:dyDescent="0.2">
      <c r="B2141" s="112" t="s">
        <v>2</v>
      </c>
      <c r="C2141" s="113">
        <f>_xll.qlCalendarAdvance("TARGET",C2140,B2141,"mf")</f>
        <v>51468</v>
      </c>
      <c r="D2141" s="120">
        <f>_xll.xlShmInterpRateFwd($D$3&amp;T(CalculationTrigger2),C2141,,5,C2142)</f>
        <v>1.6028125900937204E-2</v>
      </c>
      <c r="E2141" s="260">
        <f>_xll.xlShmInterpRateFwd($E$3&amp;T(CalculationTrigger2),C2141,,5,C2142)</f>
        <v>1.5954216281086508E-2</v>
      </c>
      <c r="F2141" s="260">
        <f>_xll.xlShmInterpRateFwd($F$3&amp;T(CalculationTrigger2),C2141,,5,C2142)</f>
        <v>1.5482543567673044E-2</v>
      </c>
      <c r="G2141" s="268">
        <f t="shared" si="66"/>
        <v>0.73909619850695552</v>
      </c>
      <c r="H2141" s="275">
        <f t="shared" si="67"/>
        <v>4.7167271341346479</v>
      </c>
      <c r="I2141" s="250"/>
      <c r="J2141" s="251"/>
      <c r="K2141" s="251"/>
      <c r="L2141" s="251"/>
    </row>
    <row r="2142" spans="2:12" x14ac:dyDescent="0.2">
      <c r="B2142" s="112" t="s">
        <v>2</v>
      </c>
      <c r="C2142" s="113">
        <f>_xll.qlCalendarAdvance("TARGET",C2141,B2142,"mf")</f>
        <v>51475</v>
      </c>
      <c r="D2142" s="120">
        <f>_xll.xlShmInterpRateFwd($D$3&amp;T(CalculationTrigger2),C2142,,5,C2143)</f>
        <v>1.6022735607574588E-2</v>
      </c>
      <c r="E2142" s="260">
        <f>_xll.xlShmInterpRateFwd($E$3&amp;T(CalculationTrigger2),C2142,,5,C2143)</f>
        <v>1.5949150776293296E-2</v>
      </c>
      <c r="F2142" s="260">
        <f>_xll.xlShmInterpRateFwd($F$3&amp;T(CalculationTrigger2),C2142,,5,C2143)</f>
        <v>1.5478334388050467E-2</v>
      </c>
      <c r="G2142" s="268">
        <f t="shared" si="66"/>
        <v>0.73584831281291874</v>
      </c>
      <c r="H2142" s="275">
        <f t="shared" si="67"/>
        <v>4.7081638824282912</v>
      </c>
      <c r="I2142" s="250"/>
      <c r="J2142" s="251"/>
      <c r="K2142" s="251"/>
      <c r="L2142" s="251"/>
    </row>
    <row r="2143" spans="2:12" x14ac:dyDescent="0.2">
      <c r="B2143" s="112" t="s">
        <v>2</v>
      </c>
      <c r="C2143" s="113">
        <f>_xll.qlCalendarAdvance("TARGET",C2142,B2143,"mf")</f>
        <v>51482</v>
      </c>
      <c r="D2143" s="120">
        <f>_xll.xlShmInterpRateFwd($D$3&amp;T(CalculationTrigger2),C2143,,5,C2144)</f>
        <v>1.6017354467910801E-2</v>
      </c>
      <c r="E2143" s="260">
        <f>_xll.xlShmInterpRateFwd($E$3&amp;T(CalculationTrigger2),C2143,,5,C2144)</f>
        <v>1.5944107878265681E-2</v>
      </c>
      <c r="F2143" s="260">
        <f>_xll.xlShmInterpRateFwd($F$3&amp;T(CalculationTrigger2),C2143,,5,C2144)</f>
        <v>1.5474196338787719E-2</v>
      </c>
      <c r="G2143" s="268">
        <f t="shared" si="66"/>
        <v>0.73246589645119964</v>
      </c>
      <c r="H2143" s="275">
        <f t="shared" si="67"/>
        <v>4.6991153947796223</v>
      </c>
      <c r="I2143" s="250"/>
      <c r="J2143" s="251"/>
      <c r="K2143" s="251"/>
      <c r="L2143" s="251"/>
    </row>
    <row r="2144" spans="2:12" x14ac:dyDescent="0.2">
      <c r="B2144" s="112" t="s">
        <v>2</v>
      </c>
      <c r="C2144" s="113">
        <f>_xll.qlCalendarAdvance("TARGET",C2143,B2144,"mf")</f>
        <v>51489</v>
      </c>
      <c r="D2144" s="120">
        <f>_xll.xlShmInterpRateFwd($D$3&amp;T(CalculationTrigger2),C2144,,5,C2145)</f>
        <v>1.6011950513905318E-2</v>
      </c>
      <c r="E2144" s="260">
        <f>_xll.xlShmInterpRateFwd($E$3&amp;T(CalculationTrigger2),C2144,,5,C2145)</f>
        <v>1.5939078284798239E-2</v>
      </c>
      <c r="F2144" s="260">
        <f>_xll.xlShmInterpRateFwd($F$3&amp;T(CalculationTrigger2),C2144,,5,C2145)</f>
        <v>1.5470170691563203E-2</v>
      </c>
      <c r="G2144" s="268">
        <f t="shared" si="66"/>
        <v>0.72872229107078668</v>
      </c>
      <c r="H2144" s="275">
        <f t="shared" si="67"/>
        <v>4.6890759323503683</v>
      </c>
      <c r="I2144" s="250"/>
      <c r="J2144" s="251"/>
      <c r="K2144" s="251"/>
      <c r="L2144" s="251"/>
    </row>
    <row r="2145" spans="2:12" x14ac:dyDescent="0.2">
      <c r="B2145" s="112" t="s">
        <v>2</v>
      </c>
      <c r="C2145" s="113">
        <f>_xll.qlCalendarAdvance("TARGET",C2144,B2145,"mf")</f>
        <v>51497</v>
      </c>
      <c r="D2145" s="120">
        <f>_xll.xlShmInterpRateFwd($D$3&amp;T(CalculationTrigger2),C2145,,5,C2146)</f>
        <v>1.6005854739895544E-2</v>
      </c>
      <c r="E2145" s="260">
        <f>_xll.xlShmInterpRateFwd($E$3&amp;T(CalculationTrigger2),C2145,,5,C2146)</f>
        <v>1.5933378443991827E-2</v>
      </c>
      <c r="F2145" s="260">
        <f>_xll.xlShmInterpRateFwd($F$3&amp;T(CalculationTrigger2),C2145,,5,C2146)</f>
        <v>1.5465569948501092E-2</v>
      </c>
      <c r="G2145" s="268">
        <f t="shared" si="66"/>
        <v>0.72476295903716603</v>
      </c>
      <c r="H2145" s="275">
        <f t="shared" si="67"/>
        <v>4.6780849549073533</v>
      </c>
      <c r="I2145" s="250"/>
      <c r="J2145" s="251"/>
      <c r="K2145" s="251"/>
      <c r="L2145" s="251"/>
    </row>
    <row r="2146" spans="2:12" x14ac:dyDescent="0.2">
      <c r="B2146" s="112" t="s">
        <v>2</v>
      </c>
      <c r="C2146" s="113">
        <f>_xll.qlCalendarAdvance("TARGET",C2145,B2146,"mf")</f>
        <v>51504</v>
      </c>
      <c r="D2146" s="120">
        <f>_xll.xlShmInterpRateFwd($D$3&amp;T(CalculationTrigger2),C2146,,5,C2147)</f>
        <v>1.6000503015697616E-2</v>
      </c>
      <c r="E2146" s="260">
        <f>_xll.xlShmInterpRateFwd($E$3&amp;T(CalculationTrigger2),C2146,,5,C2147)</f>
        <v>1.5928407507174294E-2</v>
      </c>
      <c r="F2146" s="260">
        <f>_xll.xlShmInterpRateFwd($F$3&amp;T(CalculationTrigger2),C2146,,5,C2147)</f>
        <v>1.5461657324331492E-2</v>
      </c>
      <c r="G2146" s="268">
        <f t="shared" si="66"/>
        <v>0.72095508523321861</v>
      </c>
      <c r="H2146" s="275">
        <f t="shared" si="67"/>
        <v>4.6675018284280183</v>
      </c>
      <c r="I2146" s="250"/>
      <c r="J2146" s="251"/>
      <c r="K2146" s="251"/>
      <c r="L2146" s="251"/>
    </row>
    <row r="2147" spans="2:12" x14ac:dyDescent="0.2">
      <c r="B2147" s="112" t="s">
        <v>2</v>
      </c>
      <c r="C2147" s="113">
        <f>_xll.qlCalendarAdvance("TARGET",C2146,B2147,"mf")</f>
        <v>51511</v>
      </c>
      <c r="D2147" s="120">
        <f>_xll.xlShmInterpRateFwd($D$3&amp;T(CalculationTrigger2),C2147,,5,C2148)</f>
        <v>1.5995160856742893E-2</v>
      </c>
      <c r="E2147" s="260">
        <f>_xll.xlShmInterpRateFwd($E$3&amp;T(CalculationTrigger2),C2147,,5,C2148)</f>
        <v>1.5923459757076732E-2</v>
      </c>
      <c r="F2147" s="260">
        <f>_xll.xlShmInterpRateFwd($F$3&amp;T(CalculationTrigger2),C2147,,5,C2148)</f>
        <v>1.5457817022118157E-2</v>
      </c>
      <c r="G2147" s="268">
        <f t="shared" si="66"/>
        <v>0.71701099666161139</v>
      </c>
      <c r="H2147" s="275">
        <f t="shared" si="67"/>
        <v>4.656427349585754</v>
      </c>
      <c r="I2147" s="250"/>
      <c r="J2147" s="251"/>
      <c r="K2147" s="251"/>
      <c r="L2147" s="251"/>
    </row>
    <row r="2148" spans="2:12" x14ac:dyDescent="0.2">
      <c r="B2148" s="112" t="s">
        <v>2</v>
      </c>
      <c r="C2148" s="113">
        <f>_xll.qlCalendarAdvance("TARGET",C2147,B2148,"mf")</f>
        <v>51518</v>
      </c>
      <c r="D2148" s="120">
        <f>_xll.xlShmInterpRateFwd($D$3&amp;T(CalculationTrigger2),C2148,,5,C2149)</f>
        <v>1.5989828362426017E-2</v>
      </c>
      <c r="E2148" s="260">
        <f>_xll.xlShmInterpRateFwd($E$3&amp;T(CalculationTrigger2),C2148,,5,C2149)</f>
        <v>1.5918535333709377E-2</v>
      </c>
      <c r="F2148" s="260">
        <f>_xll.xlShmInterpRateFwd($F$3&amp;T(CalculationTrigger2),C2148,,5,C2149)</f>
        <v>1.5454049329493888E-2</v>
      </c>
      <c r="G2148" s="268">
        <f t="shared" si="66"/>
        <v>0.71293028716640228</v>
      </c>
      <c r="H2148" s="275">
        <f t="shared" si="67"/>
        <v>4.6448600421548916</v>
      </c>
      <c r="I2148" s="250"/>
      <c r="J2148" s="251"/>
      <c r="K2148" s="251"/>
      <c r="L2148" s="251"/>
    </row>
    <row r="2149" spans="2:12" x14ac:dyDescent="0.2">
      <c r="B2149" s="112" t="s">
        <v>2</v>
      </c>
      <c r="C2149" s="113">
        <f>_xll.qlCalendarAdvance("TARGET",C2148,B2149,"mf")</f>
        <v>51525</v>
      </c>
      <c r="D2149" s="120">
        <f>_xll.xlShmInterpRateFwd($D$3&amp;T(CalculationTrigger2),C2149,,5,C2150)</f>
        <v>1.5984505632066263E-2</v>
      </c>
      <c r="E2149" s="260">
        <f>_xll.xlShmInterpRateFwd($E$3&amp;T(CalculationTrigger2),C2149,,5,C2150)</f>
        <v>1.5913634377053468E-2</v>
      </c>
      <c r="F2149" s="260">
        <f>_xll.xlShmInterpRateFwd($F$3&amp;T(CalculationTrigger2),C2149,,5,C2150)</f>
        <v>1.5450354534080347E-2</v>
      </c>
      <c r="G2149" s="268">
        <f t="shared" si="66"/>
        <v>0.70871255012795731</v>
      </c>
      <c r="H2149" s="275">
        <f t="shared" si="67"/>
        <v>4.6327984297312064</v>
      </c>
      <c r="I2149" s="250"/>
      <c r="J2149" s="251"/>
      <c r="K2149" s="251"/>
      <c r="L2149" s="251"/>
    </row>
    <row r="2150" spans="2:12" x14ac:dyDescent="0.2">
      <c r="B2150" s="112" t="s">
        <v>2</v>
      </c>
      <c r="C2150" s="113">
        <f>_xll.qlCalendarAdvance("TARGET",C2149,B2150,"mf")</f>
        <v>51532</v>
      </c>
      <c r="D2150" s="120">
        <f>_xll.xlShmInterpRateFwd($D$3&amp;T(CalculationTrigger2),C2150,,5,C2151)</f>
        <v>1.5979192765005989E-2</v>
      </c>
      <c r="E2150" s="260">
        <f>_xll.xlShmInterpRateFwd($E$3&amp;T(CalculationTrigger2),C2150,,5,C2151)</f>
        <v>1.5908757027119167E-2</v>
      </c>
      <c r="F2150" s="260">
        <f>_xll.xlShmInterpRateFwd($F$3&amp;T(CalculationTrigger2),C2150,,5,C2151)</f>
        <v>1.5446732923505426E-2</v>
      </c>
      <c r="G2150" s="268">
        <f t="shared" si="66"/>
        <v>0.70435737886821725</v>
      </c>
      <c r="H2150" s="275">
        <f t="shared" si="67"/>
        <v>4.6202410361374096</v>
      </c>
      <c r="I2150" s="250"/>
      <c r="J2150" s="251"/>
      <c r="K2150" s="251"/>
      <c r="L2150" s="251"/>
    </row>
    <row r="2151" spans="2:12" x14ac:dyDescent="0.2">
      <c r="B2151" s="112" t="s">
        <v>2</v>
      </c>
      <c r="C2151" s="113">
        <f>_xll.qlCalendarAdvance("TARGET",C2150,B2151,"mf")</f>
        <v>51539</v>
      </c>
      <c r="D2151" s="120">
        <f>_xll.xlShmInterpRateFwd($D$3&amp;T(CalculationTrigger2),C2151,,5,C2152)</f>
        <v>1.597388986062805E-2</v>
      </c>
      <c r="E2151" s="260">
        <f>_xll.xlShmInterpRateFwd($E$3&amp;T(CalculationTrigger2),C2151,,5,C2152)</f>
        <v>1.5903903423887613E-2</v>
      </c>
      <c r="F2151" s="260">
        <f>_xll.xlShmInterpRateFwd($F$3&amp;T(CalculationTrigger2),C2151,,5,C2152)</f>
        <v>1.544318478540907E-2</v>
      </c>
      <c r="G2151" s="268">
        <f t="shared" si="66"/>
        <v>0.69986436740436531</v>
      </c>
      <c r="H2151" s="275">
        <f t="shared" si="67"/>
        <v>4.6071863847854315</v>
      </c>
      <c r="I2151" s="250"/>
      <c r="J2151" s="251"/>
      <c r="K2151" s="251"/>
      <c r="L2151" s="251"/>
    </row>
    <row r="2152" spans="2:12" x14ac:dyDescent="0.2">
      <c r="B2152" s="112" t="s">
        <v>2</v>
      </c>
      <c r="C2152" s="113">
        <f>_xll.qlCalendarAdvance("TARGET",C2151,B2152,"mf")</f>
        <v>51546</v>
      </c>
      <c r="D2152" s="120">
        <f>_xll.xlShmInterpRateFwd($D$3&amp;T(CalculationTrigger2),C2152,,5,C2153)</f>
        <v>1.5968597018251499E-2</v>
      </c>
      <c r="E2152" s="260">
        <f>_xll.xlShmInterpRateFwd($E$3&amp;T(CalculationTrigger2),C2152,,5,C2153)</f>
        <v>1.5899073707339926E-2</v>
      </c>
      <c r="F2152" s="260">
        <f>_xll.xlShmInterpRateFwd($F$3&amp;T(CalculationTrigger2),C2152,,5,C2153)</f>
        <v>1.5439710407379544E-2</v>
      </c>
      <c r="G2152" s="268">
        <f t="shared" si="66"/>
        <v>0.69523310911572689</v>
      </c>
      <c r="H2152" s="275">
        <f t="shared" si="67"/>
        <v>4.5936329996038205</v>
      </c>
      <c r="I2152" s="250"/>
      <c r="J2152" s="251"/>
      <c r="K2152" s="251"/>
      <c r="L2152" s="251"/>
    </row>
    <row r="2153" spans="2:12" x14ac:dyDescent="0.2">
      <c r="B2153" s="112" t="s">
        <v>2</v>
      </c>
      <c r="C2153" s="113">
        <f>_xll.qlCalendarAdvance("TARGET",C2152,B2153,"mf")</f>
        <v>51553</v>
      </c>
      <c r="D2153" s="120">
        <f>_xll.xlShmInterpRateFwd($D$3&amp;T(CalculationTrigger2),C2153,,5,C2154)</f>
        <v>1.5963314337241661E-2</v>
      </c>
      <c r="E2153" s="260">
        <f>_xll.xlShmInterpRateFwd($E$3&amp;T(CalculationTrigger2),C2153,,5,C2154)</f>
        <v>1.5894268017491935E-2</v>
      </c>
      <c r="F2153" s="260">
        <f>_xll.xlShmInterpRateFwd($F$3&amp;T(CalculationTrigger2),C2153,,5,C2154)</f>
        <v>1.5436310077086681E-2</v>
      </c>
      <c r="G2153" s="268">
        <f t="shared" si="66"/>
        <v>0.69046319749726393</v>
      </c>
      <c r="H2153" s="275">
        <f t="shared" si="67"/>
        <v>4.5795794040525379</v>
      </c>
      <c r="I2153" s="250"/>
      <c r="J2153" s="251"/>
      <c r="K2153" s="251"/>
      <c r="L2153" s="251"/>
    </row>
    <row r="2154" spans="2:12" x14ac:dyDescent="0.2">
      <c r="B2154" s="112" t="s">
        <v>2</v>
      </c>
      <c r="C2154" s="113">
        <f>_xll.qlCalendarAdvance("TARGET",C2153,B2154,"mf")</f>
        <v>51560</v>
      </c>
      <c r="D2154" s="120">
        <f>_xll.xlShmInterpRateFwd($D$3&amp;T(CalculationTrigger2),C2154,,5,C2155)</f>
        <v>1.5958041916940634E-2</v>
      </c>
      <c r="E2154" s="260">
        <f>_xll.xlShmInterpRateFwd($E$3&amp;T(CalculationTrigger2),C2154,,5,C2155)</f>
        <v>1.5889486494324673E-2</v>
      </c>
      <c r="F2154" s="260">
        <f>_xll.xlShmInterpRateFwd($F$3&amp;T(CalculationTrigger2),C2154,,5,C2155)</f>
        <v>1.543298408214866E-2</v>
      </c>
      <c r="G2154" s="268">
        <f t="shared" si="66"/>
        <v>0.68555422615960981</v>
      </c>
      <c r="H2154" s="275">
        <f t="shared" si="67"/>
        <v>4.5650241217601302</v>
      </c>
      <c r="I2154" s="250"/>
      <c r="J2154" s="251"/>
      <c r="K2154" s="251"/>
      <c r="L2154" s="251"/>
    </row>
    <row r="2155" spans="2:12" x14ac:dyDescent="0.2">
      <c r="B2155" s="112" t="s">
        <v>2</v>
      </c>
      <c r="C2155" s="113">
        <f>_xll.qlCalendarAdvance("TARGET",C2154,B2155,"mf")</f>
        <v>51567</v>
      </c>
      <c r="D2155" s="120">
        <f>_xll.xlShmInterpRateFwd($D$3&amp;T(CalculationTrigger2),C2155,,5,C2156)</f>
        <v>1.5952779856707816E-2</v>
      </c>
      <c r="E2155" s="260">
        <f>_xll.xlShmInterpRateFwd($E$3&amp;T(CalculationTrigger2),C2155,,5,C2156)</f>
        <v>1.5884729277836521E-2</v>
      </c>
      <c r="F2155" s="260">
        <f>_xll.xlShmInterpRateFwd($F$3&amp;T(CalculationTrigger2),C2155,,5,C2156)</f>
        <v>1.5429732710160977E-2</v>
      </c>
      <c r="G2155" s="268">
        <f t="shared" si="66"/>
        <v>0.68050578871294709</v>
      </c>
      <c r="H2155" s="275">
        <f t="shared" si="67"/>
        <v>4.5499656767554466</v>
      </c>
      <c r="I2155" s="250"/>
      <c r="J2155" s="251"/>
      <c r="K2155" s="251"/>
      <c r="L2155" s="251"/>
    </row>
    <row r="2156" spans="2:12" x14ac:dyDescent="0.2">
      <c r="B2156" s="112" t="s">
        <v>2</v>
      </c>
      <c r="C2156" s="113">
        <f>_xll.qlCalendarAdvance("TARGET",C2155,B2156,"mf")</f>
        <v>51574</v>
      </c>
      <c r="D2156" s="120">
        <f>_xll.xlShmInterpRateFwd($D$3&amp;T(CalculationTrigger2),C2156,,5,C2157)</f>
        <v>1.5947528255867781E-2</v>
      </c>
      <c r="E2156" s="260">
        <f>_xll.xlShmInterpRateFwd($E$3&amp;T(CalculationTrigger2),C2156,,5,C2157)</f>
        <v>1.5879996508014232E-2</v>
      </c>
      <c r="F2156" s="260">
        <f>_xll.xlShmInterpRateFwd($F$3&amp;T(CalculationTrigger2),C2156,,5,C2157)</f>
        <v>1.5426556248794928E-2</v>
      </c>
      <c r="G2156" s="268">
        <f t="shared" si="66"/>
        <v>0.67531747853549073</v>
      </c>
      <c r="H2156" s="275">
        <f t="shared" si="67"/>
        <v>4.5344025921930342</v>
      </c>
      <c r="I2156" s="250"/>
      <c r="J2156" s="251"/>
      <c r="K2156" s="251"/>
      <c r="L2156" s="251"/>
    </row>
    <row r="2157" spans="2:12" x14ac:dyDescent="0.2">
      <c r="B2157" s="112" t="s">
        <v>2</v>
      </c>
      <c r="C2157" s="113">
        <f>_xll.qlCalendarAdvance("TARGET",C2156,B2157,"mf")</f>
        <v>51581</v>
      </c>
      <c r="D2157" s="120">
        <f>_xll.xlShmInterpRateFwd($D$3&amp;T(CalculationTrigger2),C2157,,5,C2158)</f>
        <v>1.5942287213808762E-2</v>
      </c>
      <c r="E2157" s="260">
        <f>_xll.xlShmInterpRateFwd($E$3&amp;T(CalculationTrigger2),C2157,,5,C2158)</f>
        <v>1.5875288324850332E-2</v>
      </c>
      <c r="F2157" s="260">
        <f>_xll.xlShmInterpRateFwd($F$3&amp;T(CalculationTrigger2),C2157,,5,C2158)</f>
        <v>1.5423454985652807E-2</v>
      </c>
      <c r="G2157" s="268">
        <f t="shared" si="66"/>
        <v>0.66998888958429847</v>
      </c>
      <c r="H2157" s="275">
        <f t="shared" si="67"/>
        <v>4.5183333919752471</v>
      </c>
      <c r="I2157" s="250"/>
      <c r="J2157" s="251"/>
      <c r="K2157" s="251"/>
      <c r="L2157" s="251"/>
    </row>
    <row r="2158" spans="2:12" x14ac:dyDescent="0.2">
      <c r="B2158" s="112" t="s">
        <v>2</v>
      </c>
      <c r="C2158" s="113">
        <f>_xll.qlCalendarAdvance("TARGET",C2157,B2158,"mf")</f>
        <v>51588</v>
      </c>
      <c r="D2158" s="120">
        <f>_xll.xlShmInterpRateFwd($D$3&amp;T(CalculationTrigger2),C2158,,5,C2159)</f>
        <v>1.5937056829855197E-2</v>
      </c>
      <c r="E2158" s="260">
        <f>_xll.xlShmInterpRateFwd($E$3&amp;T(CalculationTrigger2),C2158,,5,C2159)</f>
        <v>1.5870604868343099E-2</v>
      </c>
      <c r="F2158" s="260">
        <f>_xll.xlShmInterpRateFwd($F$3&amp;T(CalculationTrigger2),C2158,,5,C2159)</f>
        <v>1.5420429208372166E-2</v>
      </c>
      <c r="G2158" s="268">
        <f t="shared" si="66"/>
        <v>0.66451961512097735</v>
      </c>
      <c r="H2158" s="275">
        <f t="shared" si="67"/>
        <v>4.5017565997093261</v>
      </c>
      <c r="I2158" s="250"/>
      <c r="J2158" s="251"/>
      <c r="K2158" s="251"/>
      <c r="L2158" s="251"/>
    </row>
    <row r="2159" spans="2:12" x14ac:dyDescent="0.2">
      <c r="B2159" s="112" t="s">
        <v>2</v>
      </c>
      <c r="C2159" s="113">
        <f>_xll.qlCalendarAdvance("TARGET",C2158,B2159,"mf")</f>
        <v>51595</v>
      </c>
      <c r="D2159" s="120">
        <f>_xll.xlShmInterpRateFwd($D$3&amp;T(CalculationTrigger2),C2159,,5,C2160)</f>
        <v>1.5931876544098555E-2</v>
      </c>
      <c r="E2159" s="260">
        <f>_xll.xlShmInterpRateFwd($E$3&amp;T(CalculationTrigger2),C2159,,5,C2160)</f>
        <v>1.5865869066254649E-2</v>
      </c>
      <c r="F2159" s="260">
        <f>_xll.xlShmInterpRateFwd($F$3&amp;T(CalculationTrigger2),C2159,,5,C2160)</f>
        <v>1.5417004447798758E-2</v>
      </c>
      <c r="G2159" s="268">
        <f t="shared" si="66"/>
        <v>0.66007477843906681</v>
      </c>
      <c r="H2159" s="275">
        <f t="shared" si="67"/>
        <v>4.4886461845589087</v>
      </c>
      <c r="I2159" s="250"/>
      <c r="J2159" s="251"/>
      <c r="K2159" s="251"/>
      <c r="L2159" s="251"/>
    </row>
    <row r="2160" spans="2:12" x14ac:dyDescent="0.2">
      <c r="B2160" s="112" t="s">
        <v>2</v>
      </c>
      <c r="C2160" s="113">
        <f>_xll.qlCalendarAdvance("TARGET",C2159,B2160,"mf")</f>
        <v>51602</v>
      </c>
      <c r="D2160" s="120">
        <f>_xll.xlShmInterpRateFwd($D$3&amp;T(CalculationTrigger2),C2160,,5,C2161)</f>
        <v>1.5926792480717659E-2</v>
      </c>
      <c r="E2160" s="260">
        <f>_xll.xlShmInterpRateFwd($E$3&amp;T(CalculationTrigger2),C2160,,5,C2161)</f>
        <v>1.5861037620963171E-2</v>
      </c>
      <c r="F2160" s="260">
        <f>_xll.xlShmInterpRateFwd($F$3&amp;T(CalculationTrigger2),C2160,,5,C2161)</f>
        <v>1.5412832602806001E-2</v>
      </c>
      <c r="G2160" s="268">
        <f t="shared" si="66"/>
        <v>0.6575485975448756</v>
      </c>
      <c r="H2160" s="275">
        <f t="shared" si="67"/>
        <v>4.4820501815717035</v>
      </c>
      <c r="I2160" s="250"/>
      <c r="J2160" s="251"/>
      <c r="K2160" s="251"/>
      <c r="L2160" s="251"/>
    </row>
    <row r="2161" spans="2:12" x14ac:dyDescent="0.2">
      <c r="B2161" s="112" t="s">
        <v>2</v>
      </c>
      <c r="C2161" s="113">
        <f>_xll.qlCalendarAdvance("TARGET",C2160,B2161,"mf")</f>
        <v>51609</v>
      </c>
      <c r="D2161" s="120">
        <f>_xll.xlShmInterpRateFwd($D$3&amp;T(CalculationTrigger2),C2161,,5,C2162)</f>
        <v>1.5921752965371044E-2</v>
      </c>
      <c r="E2161" s="260">
        <f>_xll.xlShmInterpRateFwd($E$3&amp;T(CalculationTrigger2),C2161,,5,C2162)</f>
        <v>1.5856246869847705E-2</v>
      </c>
      <c r="F2161" s="260">
        <f>_xll.xlShmInterpRateFwd($F$3&amp;T(CalculationTrigger2),C2161,,5,C2162)</f>
        <v>1.5408691440211647E-2</v>
      </c>
      <c r="G2161" s="268">
        <f t="shared" si="66"/>
        <v>0.65506095523339136</v>
      </c>
      <c r="H2161" s="275">
        <f t="shared" si="67"/>
        <v>4.4755542963605812</v>
      </c>
      <c r="I2161" s="250"/>
      <c r="J2161" s="251"/>
      <c r="K2161" s="251"/>
      <c r="L2161" s="251"/>
    </row>
    <row r="2162" spans="2:12" x14ac:dyDescent="0.2">
      <c r="B2162" s="112" t="s">
        <v>2</v>
      </c>
      <c r="C2162" s="113">
        <f>_xll.qlCalendarAdvance("TARGET",C2161,B2162,"mf")</f>
        <v>51616</v>
      </c>
      <c r="D2162" s="120">
        <f>_xll.xlShmInterpRateFwd($D$3&amp;T(CalculationTrigger2),C2162,,5,C2163)</f>
        <v>1.5916757218088558E-2</v>
      </c>
      <c r="E2162" s="260">
        <f>_xll.xlShmInterpRateFwd($E$3&amp;T(CalculationTrigger2),C2162,,5,C2163)</f>
        <v>1.5851499215897999E-2</v>
      </c>
      <c r="F2162" s="260">
        <f>_xll.xlShmInterpRateFwd($F$3&amp;T(CalculationTrigger2),C2162,,5,C2163)</f>
        <v>1.5404594231045426E-2</v>
      </c>
      <c r="G2162" s="268">
        <f t="shared" si="66"/>
        <v>0.65258002190558828</v>
      </c>
      <c r="H2162" s="275">
        <f t="shared" si="67"/>
        <v>4.4690498485257244</v>
      </c>
      <c r="I2162" s="250"/>
      <c r="J2162" s="251"/>
      <c r="K2162" s="251"/>
      <c r="L2162" s="251"/>
    </row>
    <row r="2163" spans="2:12" x14ac:dyDescent="0.2">
      <c r="B2163" s="112" t="s">
        <v>2</v>
      </c>
      <c r="C2163" s="113">
        <f>_xll.qlCalendarAdvance("TARGET",C2162,B2163,"mf")</f>
        <v>51623</v>
      </c>
      <c r="D2163" s="120">
        <f>_xll.xlShmInterpRateFwd($D$3&amp;T(CalculationTrigger2),C2163,,5,C2164)</f>
        <v>1.59118054411326E-2</v>
      </c>
      <c r="E2163" s="260">
        <f>_xll.xlShmInterpRateFwd($E$3&amp;T(CalculationTrigger2),C2163,,5,C2164)</f>
        <v>1.5846794857172199E-2</v>
      </c>
      <c r="F2163" s="260">
        <f>_xll.xlShmInterpRateFwd($F$3&amp;T(CalculationTrigger2),C2163,,5,C2164)</f>
        <v>1.5400541169061126E-2</v>
      </c>
      <c r="G2163" s="268">
        <f t="shared" si="66"/>
        <v>0.65010583960401624</v>
      </c>
      <c r="H2163" s="275">
        <f t="shared" si="67"/>
        <v>4.4625368811107222</v>
      </c>
      <c r="I2163" s="250"/>
      <c r="J2163" s="251"/>
      <c r="K2163" s="251"/>
      <c r="L2163" s="251"/>
    </row>
    <row r="2164" spans="2:12" x14ac:dyDescent="0.2">
      <c r="B2164" s="112" t="s">
        <v>2</v>
      </c>
      <c r="C2164" s="113">
        <f>_xll.qlCalendarAdvance("TARGET",C2163,B2164,"mf")</f>
        <v>51630</v>
      </c>
      <c r="D2164" s="120">
        <f>_xll.xlShmInterpRateFwd($D$3&amp;T(CalculationTrigger2),C2164,,5,C2165)</f>
        <v>1.5906897836800406E-2</v>
      </c>
      <c r="E2164" s="260">
        <f>_xll.xlShmInterpRateFwd($E$3&amp;T(CalculationTrigger2),C2164,,5,C2165)</f>
        <v>1.5842133991798017E-2</v>
      </c>
      <c r="F2164" s="260">
        <f>_xll.xlShmInterpRateFwd($F$3&amp;T(CalculationTrigger2),C2164,,5,C2165)</f>
        <v>1.5396532448076351E-2</v>
      </c>
      <c r="G2164" s="268">
        <f t="shared" si="66"/>
        <v>0.64763845002389908</v>
      </c>
      <c r="H2164" s="275">
        <f t="shared" si="67"/>
        <v>4.4560154372166521</v>
      </c>
      <c r="I2164" s="250"/>
      <c r="J2164" s="251"/>
      <c r="K2164" s="251"/>
      <c r="L2164" s="251"/>
    </row>
    <row r="2165" spans="2:12" x14ac:dyDescent="0.2">
      <c r="B2165" s="112" t="s">
        <v>2</v>
      </c>
      <c r="C2165" s="113">
        <f>_xll.qlCalendarAdvance("TARGET",C2164,B2165,"mf")</f>
        <v>51637</v>
      </c>
      <c r="D2165" s="120">
        <f>_xll.xlShmInterpRateFwd($D$3&amp;T(CalculationTrigger2),C2165,,5,C2166)</f>
        <v>1.5902034607348736E-2</v>
      </c>
      <c r="E2165" s="260">
        <f>_xll.xlShmInterpRateFwd($E$3&amp;T(CalculationTrigger2),C2165,,5,C2166)</f>
        <v>1.5837516817781609E-2</v>
      </c>
      <c r="F2165" s="260">
        <f>_xll.xlShmInterpRateFwd($F$3&amp;T(CalculationTrigger2),C2165,,5,C2166)</f>
        <v>1.5392568261810345E-2</v>
      </c>
      <c r="G2165" s="268">
        <f t="shared" si="66"/>
        <v>0.64517789567127004</v>
      </c>
      <c r="H2165" s="275">
        <f t="shared" si="67"/>
        <v>4.4494855597126435</v>
      </c>
      <c r="I2165" s="250"/>
      <c r="J2165" s="251"/>
      <c r="K2165" s="251"/>
      <c r="L2165" s="251"/>
    </row>
    <row r="2166" spans="2:12" x14ac:dyDescent="0.2">
      <c r="B2166" s="112" t="s">
        <v>2</v>
      </c>
      <c r="C2166" s="113">
        <f>_xll.qlCalendarAdvance("TARGET",C2165,B2166,"mf")</f>
        <v>51644</v>
      </c>
      <c r="D2166" s="120">
        <f>_xll.xlShmInterpRateFwd($D$3&amp;T(CalculationTrigger2),C2166,,5,C2167)</f>
        <v>1.589721595508076E-2</v>
      </c>
      <c r="E2166" s="260">
        <f>_xll.xlShmInterpRateFwd($E$3&amp;T(CalculationTrigger2),C2166,,5,C2167)</f>
        <v>1.5832943533245054E-2</v>
      </c>
      <c r="F2166" s="260">
        <f>_xll.xlShmInterpRateFwd($F$3&amp;T(CalculationTrigger2),C2166,,5,C2167)</f>
        <v>1.5388648804109886E-2</v>
      </c>
      <c r="G2166" s="268">
        <f t="shared" si="66"/>
        <v>0.64272421835705895</v>
      </c>
      <c r="H2166" s="275">
        <f t="shared" si="67"/>
        <v>4.4429472913516852</v>
      </c>
      <c r="I2166" s="250"/>
      <c r="J2166" s="251"/>
      <c r="K2166" s="251"/>
      <c r="L2166" s="251"/>
    </row>
    <row r="2167" spans="2:12" x14ac:dyDescent="0.2">
      <c r="B2167" s="112" t="s">
        <v>2</v>
      </c>
      <c r="C2167" s="113">
        <f>_xll.qlCalendarAdvance("TARGET",C2166,B2167,"mf")</f>
        <v>51651</v>
      </c>
      <c r="D2167" s="120">
        <f>_xll.xlShmInterpRateFwd($D$3&amp;T(CalculationTrigger2),C2167,,5,C2168)</f>
        <v>1.5892442082276553E-2</v>
      </c>
      <c r="E2167" s="260">
        <f>_xll.xlShmInterpRateFwd($E$3&amp;T(CalculationTrigger2),C2167,,5,C2168)</f>
        <v>1.5828414336246793E-2</v>
      </c>
      <c r="F2167" s="260">
        <f>_xll.xlShmInterpRateFwd($F$3&amp;T(CalculationTrigger2),C2167,,5,C2168)</f>
        <v>1.53847742687234E-2</v>
      </c>
      <c r="G2167" s="268">
        <f t="shared" si="66"/>
        <v>0.64027746029760024</v>
      </c>
      <c r="H2167" s="275">
        <f t="shared" si="67"/>
        <v>4.4364006752339344</v>
      </c>
      <c r="I2167" s="250"/>
      <c r="J2167" s="251"/>
      <c r="K2167" s="251"/>
      <c r="L2167" s="251"/>
    </row>
    <row r="2168" spans="2:12" x14ac:dyDescent="0.2">
      <c r="B2168" s="112" t="s">
        <v>2</v>
      </c>
      <c r="C2168" s="113">
        <f>_xll.qlCalendarAdvance("TARGET",C2167,B2168,"mf")</f>
        <v>51658</v>
      </c>
      <c r="D2168" s="120">
        <f>_xll.xlShmInterpRateFwd($D$3&amp;T(CalculationTrigger2),C2168,,5,C2169)</f>
        <v>1.5887713191198902E-2</v>
      </c>
      <c r="E2168" s="260">
        <f>_xll.xlShmInterpRateFwd($E$3&amp;T(CalculationTrigger2),C2168,,5,C2169)</f>
        <v>1.5823929424845364E-2</v>
      </c>
      <c r="F2168" s="260">
        <f>_xll.xlShmInterpRateFwd($F$3&amp;T(CalculationTrigger2),C2168,,5,C2169)</f>
        <v>1.5380944849411016E-2</v>
      </c>
      <c r="G2168" s="268">
        <f t="shared" si="66"/>
        <v>0.63783766353537463</v>
      </c>
      <c r="H2168" s="275">
        <f t="shared" si="67"/>
        <v>4.4298457543434822</v>
      </c>
      <c r="I2168" s="250"/>
      <c r="J2168" s="251"/>
      <c r="K2168" s="251"/>
      <c r="L2168" s="251"/>
    </row>
    <row r="2169" spans="2:12" x14ac:dyDescent="0.2">
      <c r="B2169" s="112" t="s">
        <v>2</v>
      </c>
      <c r="C2169" s="113">
        <f>_xll.qlCalendarAdvance("TARGET",C2168,B2169,"mf")</f>
        <v>51665</v>
      </c>
      <c r="D2169" s="120">
        <f>_xll.xlShmInterpRateFwd($D$3&amp;T(CalculationTrigger2),C2169,,5,C2170)</f>
        <v>1.5883029484162814E-2</v>
      </c>
      <c r="E2169" s="260">
        <f>_xll.xlShmInterpRateFwd($E$3&amp;T(CalculationTrigger2),C2169,,5,C2170)</f>
        <v>1.581948899714572E-2</v>
      </c>
      <c r="F2169" s="260">
        <f>_xll.xlShmInterpRateFwd($F$3&amp;T(CalculationTrigger2),C2169,,5,C2170)</f>
        <v>1.5377160740008276E-2</v>
      </c>
      <c r="G2169" s="268">
        <f t="shared" si="66"/>
        <v>0.63540487017094138</v>
      </c>
      <c r="H2169" s="275">
        <f t="shared" si="67"/>
        <v>4.4232825713744379</v>
      </c>
      <c r="I2169" s="250"/>
      <c r="J2169" s="251"/>
      <c r="K2169" s="251"/>
      <c r="L2169" s="251"/>
    </row>
    <row r="2170" spans="2:12" x14ac:dyDescent="0.2">
      <c r="B2170" s="112" t="s">
        <v>2</v>
      </c>
      <c r="C2170" s="113">
        <f>_xll.qlCalendarAdvance("TARGET",C2169,B2170,"mf")</f>
        <v>51672</v>
      </c>
      <c r="D2170" s="120">
        <f>_xll.xlShmInterpRateFwd($D$3&amp;T(CalculationTrigger2),C2170,,5,C2171)</f>
        <v>1.587839116343703E-2</v>
      </c>
      <c r="E2170" s="260">
        <f>_xll.xlShmInterpRateFwd($E$3&amp;T(CalculationTrigger2),C2170,,5,C2171)</f>
        <v>1.5815093251177612E-2</v>
      </c>
      <c r="F2170" s="260">
        <f>_xll.xlShmInterpRateFwd($F$3&amp;T(CalculationTrigger2),C2170,,5,C2171)</f>
        <v>1.5373422134235003E-2</v>
      </c>
      <c r="G2170" s="268">
        <f t="shared" si="66"/>
        <v>0.63297912259417666</v>
      </c>
      <c r="H2170" s="275">
        <f t="shared" si="67"/>
        <v>4.4167111694260948</v>
      </c>
      <c r="I2170" s="250"/>
      <c r="J2170" s="251"/>
      <c r="K2170" s="251"/>
      <c r="L2170" s="251"/>
    </row>
    <row r="2171" spans="2:12" x14ac:dyDescent="0.2">
      <c r="B2171" s="112" t="s">
        <v>2</v>
      </c>
      <c r="C2171" s="113">
        <f>_xll.qlCalendarAdvance("TARGET",C2170,B2171,"mf")</f>
        <v>51679</v>
      </c>
      <c r="D2171" s="120">
        <f>_xll.xlShmInterpRateFwd($D$3&amp;T(CalculationTrigger2),C2171,,5,C2172)</f>
        <v>1.5873798431284607E-2</v>
      </c>
      <c r="E2171" s="260">
        <f>_xll.xlShmInterpRateFwd($E$3&amp;T(CalculationTrigger2),C2171,,5,C2172)</f>
        <v>1.581074238506356E-2</v>
      </c>
      <c r="F2171" s="260">
        <f>_xll.xlShmInterpRateFwd($F$3&amp;T(CalculationTrigger2),C2171,,5,C2172)</f>
        <v>1.5369729225921204E-2</v>
      </c>
      <c r="G2171" s="268">
        <f t="shared" si="66"/>
        <v>0.63056046221046658</v>
      </c>
      <c r="H2171" s="275">
        <f t="shared" si="67"/>
        <v>4.4101315914235606</v>
      </c>
      <c r="I2171" s="250"/>
      <c r="J2171" s="251"/>
      <c r="K2171" s="251"/>
      <c r="L2171" s="251"/>
    </row>
    <row r="2172" spans="2:12" x14ac:dyDescent="0.2">
      <c r="B2172" s="112" t="s">
        <v>2</v>
      </c>
      <c r="C2172" s="113">
        <f>_xll.qlCalendarAdvance("TARGET",C2171,B2172,"mf")</f>
        <v>51686</v>
      </c>
      <c r="D2172" s="120">
        <f>_xll.xlShmInterpRateFwd($D$3&amp;T(CalculationTrigger2),C2172,,5,C2173)</f>
        <v>1.5869251490015022E-2</v>
      </c>
      <c r="E2172" s="260">
        <f>_xll.xlShmInterpRateFwd($E$3&amp;T(CalculationTrigger2),C2172,,5,C2173)</f>
        <v>1.5806436596845094E-2</v>
      </c>
      <c r="F2172" s="260">
        <f>_xll.xlShmInterpRateFwd($F$3&amp;T(CalculationTrigger2),C2172,,5,C2173)</f>
        <v>1.5366082208821708E-2</v>
      </c>
      <c r="G2172" s="268">
        <f t="shared" si="66"/>
        <v>0.62814893169928221</v>
      </c>
      <c r="H2172" s="275">
        <f t="shared" si="67"/>
        <v>4.4035438802338644</v>
      </c>
      <c r="I2172" s="250"/>
      <c r="J2172" s="251"/>
      <c r="K2172" s="251"/>
      <c r="L2172" s="251"/>
    </row>
    <row r="2173" spans="2:12" x14ac:dyDescent="0.2">
      <c r="B2173" s="112" t="s">
        <v>2</v>
      </c>
      <c r="C2173" s="113">
        <f>_xll.qlCalendarAdvance("TARGET",C2172,B2173,"mf")</f>
        <v>51693</v>
      </c>
      <c r="D2173" s="120">
        <f>_xll.xlShmInterpRateFwd($D$3&amp;T(CalculationTrigger2),C2173,,5,C2174)</f>
        <v>1.5864750541908914E-2</v>
      </c>
      <c r="E2173" s="260">
        <f>_xll.xlShmInterpRateFwd($E$3&amp;T(CalculationTrigger2),C2173,,5,C2174)</f>
        <v>1.5802176084610185E-2</v>
      </c>
      <c r="F2173" s="260">
        <f>_xll.xlShmInterpRateFwd($F$3&amp;T(CalculationTrigger2),C2173,,5,C2174)</f>
        <v>1.5362481276726236E-2</v>
      </c>
      <c r="G2173" s="268">
        <f t="shared" si="66"/>
        <v>0.62574457298729402</v>
      </c>
      <c r="H2173" s="275">
        <f t="shared" si="67"/>
        <v>4.3969480788394817</v>
      </c>
      <c r="I2173" s="250"/>
      <c r="J2173" s="251"/>
      <c r="K2173" s="251"/>
      <c r="L2173" s="251"/>
    </row>
    <row r="2174" spans="2:12" x14ac:dyDescent="0.2">
      <c r="B2174" s="112" t="s">
        <v>2</v>
      </c>
      <c r="C2174" s="113">
        <f>_xll.qlCalendarAdvance("TARGET",C2173,B2174,"mf")</f>
        <v>51700</v>
      </c>
      <c r="D2174" s="120">
        <f>_xll.xlShmInterpRateFwd($D$3&amp;T(CalculationTrigger2),C2174,,5,C2175)</f>
        <v>1.5860295789229619E-2</v>
      </c>
      <c r="E2174" s="260">
        <f>_xll.xlShmInterpRateFwd($E$3&amp;T(CalculationTrigger2),C2174,,5,C2175)</f>
        <v>1.5797961046406357E-2</v>
      </c>
      <c r="F2174" s="260">
        <f>_xll.xlShmInterpRateFwd($F$3&amp;T(CalculationTrigger2),C2174,,5,C2175)</f>
        <v>1.5358926623401476E-2</v>
      </c>
      <c r="G2174" s="268">
        <f t="shared" si="66"/>
        <v>0.62334742823261924</v>
      </c>
      <c r="H2174" s="275">
        <f t="shared" si="67"/>
        <v>4.3903442300488074</v>
      </c>
      <c r="I2174" s="250"/>
      <c r="J2174" s="251"/>
      <c r="K2174" s="251"/>
      <c r="L2174" s="251"/>
    </row>
    <row r="2175" spans="2:12" x14ac:dyDescent="0.2">
      <c r="B2175" s="112" t="s">
        <v>2</v>
      </c>
      <c r="C2175" s="113">
        <f>_xll.qlCalendarAdvance("TARGET",C2174,B2175,"mf")</f>
        <v>51707</v>
      </c>
      <c r="D2175" s="120">
        <f>_xll.xlShmInterpRateFwd($D$3&amp;T(CalculationTrigger2),C2175,,5,C2176)</f>
        <v>1.5855887434281141E-2</v>
      </c>
      <c r="E2175" s="260">
        <f>_xll.xlShmInterpRateFwd($E$3&amp;T(CalculationTrigger2),C2175,,5,C2176)</f>
        <v>1.5793791680356554E-2</v>
      </c>
      <c r="F2175" s="260">
        <f>_xll.xlShmInterpRateFwd($F$3&amp;T(CalculationTrigger2),C2175,,5,C2176)</f>
        <v>1.5355418442649007E-2</v>
      </c>
      <c r="G2175" s="268">
        <f t="shared" si="66"/>
        <v>0.62095753924587549</v>
      </c>
      <c r="H2175" s="275">
        <f t="shared" si="67"/>
        <v>4.3837323770754697</v>
      </c>
      <c r="I2175" s="250"/>
      <c r="J2175" s="251"/>
      <c r="K2175" s="251"/>
      <c r="L2175" s="251"/>
    </row>
    <row r="2176" spans="2:12" x14ac:dyDescent="0.2">
      <c r="B2176" s="112" t="s">
        <v>2</v>
      </c>
      <c r="C2176" s="113">
        <f>_xll.qlCalendarAdvance("TARGET",C2175,B2176,"mf")</f>
        <v>51714</v>
      </c>
      <c r="D2176" s="120">
        <f>_xll.xlShmInterpRateFwd($D$3&amp;T(CalculationTrigger2),C2176,,5,C2177)</f>
        <v>1.5851525679327051E-2</v>
      </c>
      <c r="E2176" s="260">
        <f>_xll.xlShmInterpRateFwd($E$3&amp;T(CalculationTrigger2),C2176,,5,C2177)</f>
        <v>1.5789668184491144E-2</v>
      </c>
      <c r="F2176" s="260">
        <f>_xll.xlShmInterpRateFwd($F$3&amp;T(CalculationTrigger2),C2176,,5,C2177)</f>
        <v>1.5351956928241593E-2</v>
      </c>
      <c r="G2176" s="268">
        <f t="shared" si="66"/>
        <v>0.61857494835906857</v>
      </c>
      <c r="H2176" s="275">
        <f t="shared" si="67"/>
        <v>4.3771125624955145</v>
      </c>
      <c r="I2176" s="250"/>
      <c r="J2176" s="251"/>
      <c r="K2176" s="251"/>
      <c r="L2176" s="251"/>
    </row>
    <row r="2177" spans="2:12" x14ac:dyDescent="0.2">
      <c r="B2177" s="112" t="s">
        <v>2</v>
      </c>
      <c r="C2177" s="113">
        <f>_xll.qlCalendarAdvance("TARGET",C2176,B2177,"mf")</f>
        <v>51721</v>
      </c>
      <c r="D2177" s="120">
        <f>_xll.xlShmInterpRateFwd($D$3&amp;T(CalculationTrigger2),C2177,,5,C2178)</f>
        <v>1.5847210726659986E-2</v>
      </c>
      <c r="E2177" s="260">
        <f>_xll.xlShmInterpRateFwd($E$3&amp;T(CalculationTrigger2),C2177,,5,C2178)</f>
        <v>1.5785590756898542E-2</v>
      </c>
      <c r="F2177" s="260">
        <f>_xll.xlShmInterpRateFwd($F$3&amp;T(CalculationTrigger2),C2177,,5,C2178)</f>
        <v>1.5348542273957938E-2</v>
      </c>
      <c r="G2177" s="268">
        <f t="shared" si="66"/>
        <v>0.61619969761443627</v>
      </c>
      <c r="H2177" s="275">
        <f t="shared" si="67"/>
        <v>4.3704848294060481</v>
      </c>
      <c r="I2177" s="250"/>
      <c r="J2177" s="251"/>
      <c r="K2177" s="251"/>
      <c r="L2177" s="251"/>
    </row>
    <row r="2178" spans="2:12" x14ac:dyDescent="0.2">
      <c r="B2178" s="112" t="s">
        <v>2</v>
      </c>
      <c r="C2178" s="113">
        <f>_xll.qlCalendarAdvance("TARGET",C2177,B2178,"mf")</f>
        <v>51728</v>
      </c>
      <c r="D2178" s="120">
        <f>_xll.xlShmInterpRateFwd($D$3&amp;T(CalculationTrigger2),C2178,,5,C2179)</f>
        <v>1.5842942778584293E-2</v>
      </c>
      <c r="E2178" s="260">
        <f>_xll.xlShmInterpRateFwd($E$3&amp;T(CalculationTrigger2),C2178,,5,C2179)</f>
        <v>1.5781559595655699E-2</v>
      </c>
      <c r="F2178" s="260">
        <f>_xll.xlShmInterpRateFwd($F$3&amp;T(CalculationTrigger2),C2178,,5,C2179)</f>
        <v>1.5345174673571101E-2</v>
      </c>
      <c r="G2178" s="268">
        <f t="shared" si="66"/>
        <v>0.61383182928594071</v>
      </c>
      <c r="H2178" s="275">
        <f t="shared" si="67"/>
        <v>4.3638492208459763</v>
      </c>
      <c r="I2178" s="250"/>
      <c r="J2178" s="251"/>
      <c r="K2178" s="251"/>
      <c r="L2178" s="251"/>
    </row>
    <row r="2179" spans="2:12" x14ac:dyDescent="0.2">
      <c r="B2179" s="112" t="s">
        <v>2</v>
      </c>
      <c r="C2179" s="113">
        <f>_xll.qlCalendarAdvance("TARGET",C2178,B2179,"mf")</f>
        <v>51735</v>
      </c>
      <c r="D2179" s="120">
        <f>_xll.xlShmInterpRateFwd($D$3&amp;T(CalculationTrigger2),C2179,,5,C2180)</f>
        <v>1.5838722037340717E-2</v>
      </c>
      <c r="E2179" s="260">
        <f>_xll.xlShmInterpRateFwd($E$3&amp;T(CalculationTrigger2),C2179,,5,C2180)</f>
        <v>1.5777574898833892E-2</v>
      </c>
      <c r="F2179" s="260">
        <f>_xll.xlShmInterpRateFwd($F$3&amp;T(CalculationTrigger2),C2179,,5,C2180)</f>
        <v>1.5341854320883256E-2</v>
      </c>
      <c r="G2179" s="268">
        <f t="shared" si="66"/>
        <v>0.61147138506825049</v>
      </c>
      <c r="H2179" s="275">
        <f t="shared" si="67"/>
        <v>4.3572057795063586</v>
      </c>
      <c r="I2179" s="250"/>
      <c r="J2179" s="251"/>
      <c r="K2179" s="251"/>
      <c r="L2179" s="251"/>
    </row>
    <row r="2180" spans="2:12" x14ac:dyDescent="0.2">
      <c r="B2180" s="112" t="s">
        <v>2</v>
      </c>
      <c r="C2180" s="113">
        <f>_xll.qlCalendarAdvance("TARGET",C2179,B2180,"mf")</f>
        <v>51742</v>
      </c>
      <c r="D2180" s="120">
        <f>_xll.xlShmInterpRateFwd($D$3&amp;T(CalculationTrigger2),C2180,,5,C2181)</f>
        <v>1.5834548705251226E-2</v>
      </c>
      <c r="E2180" s="260">
        <f>_xll.xlShmInterpRateFwd($E$3&amp;T(CalculationTrigger2),C2180,,5,C2181)</f>
        <v>1.577363686449873E-2</v>
      </c>
      <c r="F2180" s="260">
        <f>_xll.xlShmInterpRateFwd($F$3&amp;T(CalculationTrigger2),C2180,,5,C2181)</f>
        <v>1.5338581409673572E-2</v>
      </c>
      <c r="G2180" s="268">
        <f t="shared" si="66"/>
        <v>0.60911840752495694</v>
      </c>
      <c r="H2180" s="275">
        <f t="shared" si="67"/>
        <v>4.3505545482515862</v>
      </c>
      <c r="I2180" s="250"/>
      <c r="J2180" s="251"/>
      <c r="K2180" s="251"/>
      <c r="L2180" s="251"/>
    </row>
    <row r="2181" spans="2:12" x14ac:dyDescent="0.2">
      <c r="B2181" s="112" t="s">
        <v>2</v>
      </c>
      <c r="C2181" s="113">
        <f>_xll.qlCalendarAdvance("TARGET",C2180,B2181,"mf")</f>
        <v>51749</v>
      </c>
      <c r="D2181" s="120">
        <f>_xll.xlShmInterpRateFwd($D$3&amp;T(CalculationTrigger2),C2181,,5,C2182)</f>
        <v>1.5830422984551028E-2</v>
      </c>
      <c r="E2181" s="260">
        <f>_xll.xlShmInterpRateFwd($E$3&amp;T(CalculationTrigger2),C2181,,5,C2182)</f>
        <v>1.5769745690744918E-2</v>
      </c>
      <c r="F2181" s="260">
        <f>_xll.xlShmInterpRateFwd($F$3&amp;T(CalculationTrigger2),C2181,,5,C2182)</f>
        <v>1.5335356133692402E-2</v>
      </c>
      <c r="G2181" s="268">
        <f t="shared" ref="G2181:G2244" si="68">(D2181-E2181)*10000</f>
        <v>0.60677293806109955</v>
      </c>
      <c r="H2181" s="275">
        <f t="shared" ref="H2181:H2244" si="69">(E2181-F2181)*10000</f>
        <v>4.343895570525155</v>
      </c>
      <c r="I2181" s="250"/>
      <c r="J2181" s="251"/>
      <c r="K2181" s="251"/>
      <c r="L2181" s="251"/>
    </row>
    <row r="2182" spans="2:12" x14ac:dyDescent="0.2">
      <c r="B2182" s="112" t="s">
        <v>2</v>
      </c>
      <c r="C2182" s="113">
        <f>_xll.qlCalendarAdvance("TARGET",C2181,B2182,"mf")</f>
        <v>51756</v>
      </c>
      <c r="D2182" s="120">
        <f>_xll.xlShmInterpRateFwd($D$3&amp;T(CalculationTrigger2),C2182,,5,C2183)</f>
        <v>1.582634507758552E-2</v>
      </c>
      <c r="E2182" s="260">
        <f>_xll.xlShmInterpRateFwd($E$3&amp;T(CalculationTrigger2),C2182,,5,C2183)</f>
        <v>1.5765901575644128E-2</v>
      </c>
      <c r="F2182" s="260">
        <f>_xll.xlShmInterpRateFwd($F$3&amp;T(CalculationTrigger2),C2182,,5,C2183)</f>
        <v>1.5332178686759793E-2</v>
      </c>
      <c r="G2182" s="268">
        <f t="shared" si="68"/>
        <v>0.60443501941391531</v>
      </c>
      <c r="H2182" s="275">
        <f t="shared" si="69"/>
        <v>4.3372288888433514</v>
      </c>
      <c r="I2182" s="250"/>
      <c r="J2182" s="251"/>
      <c r="K2182" s="251"/>
      <c r="L2182" s="251"/>
    </row>
    <row r="2183" spans="2:12" x14ac:dyDescent="0.2">
      <c r="B2183" s="112" t="s">
        <v>2</v>
      </c>
      <c r="C2183" s="113">
        <f>_xll.qlCalendarAdvance("TARGET",C2182,B2183,"mf")</f>
        <v>51763</v>
      </c>
      <c r="D2183" s="120">
        <f>_xll.xlShmInterpRateFwd($D$3&amp;T(CalculationTrigger2),C2183,,5,C2184)</f>
        <v>1.5822315186584383E-2</v>
      </c>
      <c r="E2183" s="260">
        <f>_xll.xlShmInterpRateFwd($E$3&amp;T(CalculationTrigger2),C2183,,5,C2184)</f>
        <v>1.5762104717233407E-2</v>
      </c>
      <c r="F2183" s="260">
        <f>_xll.xlShmInterpRateFwd($F$3&amp;T(CalculationTrigger2),C2183,,5,C2184)</f>
        <v>1.532904926263802E-2</v>
      </c>
      <c r="G2183" s="268">
        <f t="shared" si="68"/>
        <v>0.6021046935097627</v>
      </c>
      <c r="H2183" s="275">
        <f t="shared" si="69"/>
        <v>4.3305545459538726</v>
      </c>
      <c r="I2183" s="250"/>
      <c r="J2183" s="251"/>
      <c r="K2183" s="251"/>
      <c r="L2183" s="251"/>
    </row>
    <row r="2184" spans="2:12" x14ac:dyDescent="0.2">
      <c r="B2184" s="112" t="s">
        <v>2</v>
      </c>
      <c r="C2184" s="113">
        <f>_xll.qlCalendarAdvance("TARGET",C2183,B2184,"mf")</f>
        <v>51770</v>
      </c>
      <c r="D2184" s="120">
        <f>_xll.xlShmInterpRateFwd($D$3&amp;T(CalculationTrigger2),C2184,,5,C2185)</f>
        <v>1.5818333513875914E-2</v>
      </c>
      <c r="E2184" s="260">
        <f>_xll.xlShmInterpRateFwd($E$3&amp;T(CalculationTrigger2),C2184,,5,C2185)</f>
        <v>1.5758355313642631E-2</v>
      </c>
      <c r="F2184" s="260">
        <f>_xll.xlShmInterpRateFwd($F$3&amp;T(CalculationTrigger2),C2184,,5,C2185)</f>
        <v>1.5325968055118499E-2</v>
      </c>
      <c r="G2184" s="268">
        <f t="shared" si="68"/>
        <v>0.59978200233283541</v>
      </c>
      <c r="H2184" s="275">
        <f t="shared" si="69"/>
        <v>4.32387258524132</v>
      </c>
      <c r="I2184" s="250"/>
      <c r="J2184" s="251"/>
      <c r="K2184" s="251"/>
      <c r="L2184" s="251"/>
    </row>
    <row r="2185" spans="2:12" x14ac:dyDescent="0.2">
      <c r="B2185" s="112" t="s">
        <v>2</v>
      </c>
      <c r="C2185" s="113">
        <f>_xll.qlCalendarAdvance("TARGET",C2184,B2185,"mf")</f>
        <v>51777</v>
      </c>
      <c r="D2185" s="120">
        <f>_xll.xlShmInterpRateFwd($D$3&amp;T(CalculationTrigger2),C2185,,5,C2186)</f>
        <v>1.5814400261695876E-2</v>
      </c>
      <c r="E2185" s="260">
        <f>_xll.xlShmInterpRateFwd($E$3&amp;T(CalculationTrigger2),C2185,,5,C2186)</f>
        <v>1.5754653562903342E-2</v>
      </c>
      <c r="F2185" s="260">
        <f>_xll.xlShmInterpRateFwd($F$3&amp;T(CalculationTrigger2),C2185,,5,C2186)</f>
        <v>1.5322935257963853E-2</v>
      </c>
      <c r="G2185" s="268">
        <f t="shared" si="68"/>
        <v>0.5974669879253367</v>
      </c>
      <c r="H2185" s="275">
        <f t="shared" si="69"/>
        <v>4.3171830493948971</v>
      </c>
      <c r="I2185" s="250"/>
      <c r="J2185" s="251"/>
      <c r="K2185" s="251"/>
      <c r="L2185" s="251"/>
    </row>
    <row r="2186" spans="2:12" x14ac:dyDescent="0.2">
      <c r="B2186" s="112" t="s">
        <v>2</v>
      </c>
      <c r="C2186" s="113">
        <f>_xll.qlCalendarAdvance("TARGET",C2185,B2186,"mf")</f>
        <v>51784</v>
      </c>
      <c r="D2186" s="120">
        <f>_xll.xlShmInterpRateFwd($D$3&amp;T(CalculationTrigger2),C2186,,5,C2187)</f>
        <v>1.581051563237864E-2</v>
      </c>
      <c r="E2186" s="260">
        <f>_xll.xlShmInterpRateFwd($E$3&amp;T(CalculationTrigger2),C2186,,5,C2187)</f>
        <v>1.575099966311674E-2</v>
      </c>
      <c r="F2186" s="260">
        <f>_xll.xlShmInterpRateFwd($F$3&amp;T(CalculationTrigger2),C2186,,5,C2187)</f>
        <v>1.5319951064977435E-2</v>
      </c>
      <c r="G2186" s="268">
        <f t="shared" si="68"/>
        <v>0.59515969261899482</v>
      </c>
      <c r="H2186" s="275">
        <f t="shared" si="69"/>
        <v>4.3104859813930529</v>
      </c>
      <c r="I2186" s="250"/>
      <c r="J2186" s="251"/>
      <c r="K2186" s="251"/>
      <c r="L2186" s="251"/>
    </row>
    <row r="2187" spans="2:12" x14ac:dyDescent="0.2">
      <c r="B2187" s="112" t="s">
        <v>2</v>
      </c>
      <c r="C2187" s="113">
        <f>_xll.qlCalendarAdvance("TARGET",C2186,B2187,"mf")</f>
        <v>51791</v>
      </c>
      <c r="D2187" s="120">
        <f>_xll.xlShmInterpRateFwd($D$3&amp;T(CalculationTrigger2),C2187,,5,C2188)</f>
        <v>1.5806679828166054E-2</v>
      </c>
      <c r="E2187" s="260">
        <f>_xll.xlShmInterpRateFwd($E$3&amp;T(CalculationTrigger2),C2187,,5,C2188)</f>
        <v>1.5747393812332051E-2</v>
      </c>
      <c r="F2187" s="260">
        <f>_xll.xlShmInterpRateFwd($F$3&amp;T(CalculationTrigger2),C2187,,5,C2188)</f>
        <v>1.5317015669928026E-2</v>
      </c>
      <c r="G2187" s="268">
        <f t="shared" si="68"/>
        <v>0.59286015834002925</v>
      </c>
      <c r="H2187" s="275">
        <f t="shared" si="69"/>
        <v>4.3037814240402472</v>
      </c>
      <c r="I2187" s="250"/>
      <c r="J2187" s="251"/>
      <c r="K2187" s="251"/>
      <c r="L2187" s="251"/>
    </row>
    <row r="2188" spans="2:12" x14ac:dyDescent="0.2">
      <c r="B2188" s="112" t="s">
        <v>2</v>
      </c>
      <c r="C2188" s="113">
        <f>_xll.qlCalendarAdvance("TARGET",C2187,B2188,"mf")</f>
        <v>51798</v>
      </c>
      <c r="D2188" s="120">
        <f>_xll.xlShmInterpRateFwd($D$3&amp;T(CalculationTrigger2),C2188,,5,C2189)</f>
        <v>1.5802893051352261E-2</v>
      </c>
      <c r="E2188" s="260">
        <f>_xll.xlShmInterpRateFwd($E$3&amp;T(CalculationTrigger2),C2188,,5,C2189)</f>
        <v>1.5743836208639193E-2</v>
      </c>
      <c r="F2188" s="260">
        <f>_xll.xlShmInterpRateFwd($F$3&amp;T(CalculationTrigger2),C2188,,5,C2189)</f>
        <v>1.5314129266601972E-2</v>
      </c>
      <c r="G2188" s="268">
        <f t="shared" si="68"/>
        <v>0.5905684271306777</v>
      </c>
      <c r="H2188" s="275">
        <f t="shared" si="69"/>
        <v>4.2970694203722095</v>
      </c>
      <c r="I2188" s="250"/>
      <c r="J2188" s="251"/>
      <c r="K2188" s="251"/>
      <c r="L2188" s="251"/>
    </row>
    <row r="2189" spans="2:12" x14ac:dyDescent="0.2">
      <c r="B2189" s="112" t="s">
        <v>2</v>
      </c>
      <c r="C2189" s="113">
        <f>_xll.qlCalendarAdvance("TARGET",C2188,B2189,"mf")</f>
        <v>51805</v>
      </c>
      <c r="D2189" s="120">
        <f>_xll.xlShmInterpRateFwd($D$3&amp;T(CalculationTrigger2),C2189,,5,C2190)</f>
        <v>1.5799155504243129E-2</v>
      </c>
      <c r="E2189" s="260">
        <f>_xll.xlShmInterpRateFwd($E$3&amp;T(CalculationTrigger2),C2189,,5,C2190)</f>
        <v>1.5740327050128251E-2</v>
      </c>
      <c r="F2189" s="260">
        <f>_xll.xlShmInterpRateFwd($F$3&amp;T(CalculationTrigger2),C2189,,5,C2190)</f>
        <v>1.5311292048797389E-2</v>
      </c>
      <c r="G2189" s="268">
        <f t="shared" si="68"/>
        <v>0.58828454114878004</v>
      </c>
      <c r="H2189" s="275">
        <f t="shared" si="69"/>
        <v>4.2903500133086201</v>
      </c>
      <c r="I2189" s="250"/>
      <c r="J2189" s="251"/>
      <c r="K2189" s="251"/>
      <c r="L2189" s="251"/>
    </row>
    <row r="2190" spans="2:12" x14ac:dyDescent="0.2">
      <c r="B2190" s="112" t="s">
        <v>2</v>
      </c>
      <c r="C2190" s="113">
        <f>_xll.qlCalendarAdvance("TARGET",C2189,B2190,"mf")</f>
        <v>51812</v>
      </c>
      <c r="D2190" s="120">
        <f>_xll.xlShmInterpRateFwd($D$3&amp;T(CalculationTrigger2),C2190,,5,C2191)</f>
        <v>1.5795467389092575E-2</v>
      </c>
      <c r="E2190" s="260">
        <f>_xll.xlShmInterpRateFwd($E$3&amp;T(CalculationTrigger2),C2190,,5,C2191)</f>
        <v>1.5736866534843127E-2</v>
      </c>
      <c r="F2190" s="260">
        <f>_xll.xlShmInterpRateFwd($F$3&amp;T(CalculationTrigger2),C2190,,5,C2191)</f>
        <v>1.5308504210260452E-2</v>
      </c>
      <c r="G2190" s="268">
        <f t="shared" si="68"/>
        <v>0.58600854249447887</v>
      </c>
      <c r="H2190" s="275">
        <f t="shared" si="69"/>
        <v>4.2836232458267478</v>
      </c>
      <c r="I2190" s="250"/>
      <c r="J2190" s="251"/>
      <c r="K2190" s="251"/>
      <c r="L2190" s="251"/>
    </row>
    <row r="2191" spans="2:12" x14ac:dyDescent="0.2">
      <c r="B2191" s="112" t="s">
        <v>2</v>
      </c>
      <c r="C2191" s="113">
        <f>_xll.qlCalendarAdvance("TARGET",C2190,B2191,"mf")</f>
        <v>51819</v>
      </c>
      <c r="D2191" s="120">
        <f>_xll.xlShmInterpRateFwd($D$3&amp;T(CalculationTrigger2),C2191,,5,C2192)</f>
        <v>1.5791828908206802E-2</v>
      </c>
      <c r="E2191" s="260">
        <f>_xll.xlShmInterpRateFwd($E$3&amp;T(CalculationTrigger2),C2191,,5,C2192)</f>
        <v>1.5733454860880035E-2</v>
      </c>
      <c r="F2191" s="260">
        <f>_xll.xlShmInterpRateFwd($F$3&amp;T(CalculationTrigger2),C2191,,5,C2192)</f>
        <v>1.5305765944807051E-2</v>
      </c>
      <c r="G2191" s="268">
        <f t="shared" si="68"/>
        <v>0.58374047326767431</v>
      </c>
      <c r="H2191" s="275">
        <f t="shared" si="69"/>
        <v>4.276889160729838</v>
      </c>
      <c r="I2191" s="250"/>
      <c r="J2191" s="251"/>
      <c r="K2191" s="251"/>
      <c r="L2191" s="251"/>
    </row>
    <row r="2192" spans="2:12" x14ac:dyDescent="0.2">
      <c r="B2192" s="112" t="s">
        <v>2</v>
      </c>
      <c r="C2192" s="113">
        <f>_xll.qlCalendarAdvance("TARGET",C2191,B2192,"mf")</f>
        <v>51826</v>
      </c>
      <c r="D2192" s="120">
        <f>_xll.xlShmInterpRateFwd($D$3&amp;T(CalculationTrigger2),C2192,,5,C2193)</f>
        <v>1.5788240263851634E-2</v>
      </c>
      <c r="E2192" s="260">
        <f>_xll.xlShmInterpRateFwd($E$3&amp;T(CalculationTrigger2),C2192,,5,C2193)</f>
        <v>1.573009222630058E-2</v>
      </c>
      <c r="F2192" s="260">
        <f>_xll.xlShmInterpRateFwd($F$3&amp;T(CalculationTrigger2),C2192,,5,C2193)</f>
        <v>1.5303077446206934E-2</v>
      </c>
      <c r="G2192" s="268">
        <f t="shared" si="68"/>
        <v>0.58148037551053466</v>
      </c>
      <c r="H2192" s="275">
        <f t="shared" si="69"/>
        <v>4.2701478009364582</v>
      </c>
      <c r="I2192" s="250"/>
      <c r="J2192" s="251"/>
      <c r="K2192" s="251"/>
      <c r="L2192" s="251"/>
    </row>
    <row r="2193" spans="2:12" x14ac:dyDescent="0.2">
      <c r="B2193" s="112" t="s">
        <v>2</v>
      </c>
      <c r="C2193" s="113">
        <f>_xll.qlCalendarAdvance("TARGET",C2192,B2193,"mf")</f>
        <v>51833</v>
      </c>
      <c r="D2193" s="120">
        <f>_xll.xlShmInterpRateFwd($D$3&amp;T(CalculationTrigger2),C2193,,5,C2194)</f>
        <v>1.5784701658333632E-2</v>
      </c>
      <c r="E2193" s="260">
        <f>_xll.xlShmInterpRateFwd($E$3&amp;T(CalculationTrigger2),C2193,,5,C2194)</f>
        <v>1.5726778829201319E-2</v>
      </c>
      <c r="F2193" s="260">
        <f>_xll.xlShmInterpRateFwd($F$3&amp;T(CalculationTrigger2),C2193,,5,C2194)</f>
        <v>1.5300438908235839E-2</v>
      </c>
      <c r="G2193" s="268">
        <f t="shared" si="68"/>
        <v>0.57922829132313336</v>
      </c>
      <c r="H2193" s="275">
        <f t="shared" si="69"/>
        <v>4.2633992096548052</v>
      </c>
      <c r="I2193" s="250"/>
      <c r="J2193" s="251"/>
      <c r="K2193" s="251"/>
      <c r="L2193" s="251"/>
    </row>
    <row r="2194" spans="2:12" x14ac:dyDescent="0.2">
      <c r="B2194" s="112" t="s">
        <v>2</v>
      </c>
      <c r="C2194" s="113">
        <f>_xll.qlCalendarAdvance("TARGET",C2193,B2194,"mf")</f>
        <v>51840</v>
      </c>
      <c r="D2194" s="120">
        <f>_xll.xlShmInterpRateFwd($D$3&amp;T(CalculationTrigger2),C2194,,5,C2195)</f>
        <v>1.5781213293901586E-2</v>
      </c>
      <c r="E2194" s="260">
        <f>_xll.xlShmInterpRateFwd($E$3&amp;T(CalculationTrigger2),C2194,,5,C2195)</f>
        <v>1.5723514867621045E-2</v>
      </c>
      <c r="F2194" s="260">
        <f>_xll.xlShmInterpRateFwd($F$3&amp;T(CalculationTrigger2),C2194,,5,C2195)</f>
        <v>1.5297850524687094E-2</v>
      </c>
      <c r="G2194" s="268">
        <f t="shared" si="68"/>
        <v>0.57698426280540505</v>
      </c>
      <c r="H2194" s="275">
        <f t="shared" si="69"/>
        <v>4.2566434293395128</v>
      </c>
      <c r="I2194" s="250"/>
      <c r="J2194" s="251"/>
      <c r="K2194" s="251"/>
      <c r="L2194" s="251"/>
    </row>
    <row r="2195" spans="2:12" x14ac:dyDescent="0.2">
      <c r="B2195" s="112" t="s">
        <v>2</v>
      </c>
      <c r="C2195" s="113">
        <f>_xll.qlCalendarAdvance("TARGET",C2194,B2195,"mf")</f>
        <v>51847</v>
      </c>
      <c r="D2195" s="120">
        <f>_xll.xlShmInterpRateFwd($D$3&amp;T(CalculationTrigger2),C2195,,5,C2196)</f>
        <v>1.5777775372885581E-2</v>
      </c>
      <c r="E2195" s="260">
        <f>_xll.xlShmInterpRateFwd($E$3&amp;T(CalculationTrigger2),C2195,,5,C2196)</f>
        <v>1.5720300539668261E-2</v>
      </c>
      <c r="F2195" s="260">
        <f>_xll.xlShmInterpRateFwd($F$3&amp;T(CalculationTrigger2),C2195,,5,C2196)</f>
        <v>1.5295312489348454E-2</v>
      </c>
      <c r="G2195" s="268">
        <f t="shared" si="68"/>
        <v>0.57474833217319854</v>
      </c>
      <c r="H2195" s="275">
        <f t="shared" si="69"/>
        <v>4.2498805031980673</v>
      </c>
      <c r="I2195" s="250"/>
      <c r="J2195" s="251"/>
      <c r="K2195" s="251"/>
      <c r="L2195" s="251"/>
    </row>
    <row r="2196" spans="2:12" x14ac:dyDescent="0.2">
      <c r="B2196" s="112" t="s">
        <v>2</v>
      </c>
      <c r="C2196" s="113">
        <f>_xll.qlCalendarAdvance("TARGET",C2195,B2196,"mf")</f>
        <v>51854</v>
      </c>
      <c r="D2196" s="120">
        <f>_xll.xlShmInterpRateFwd($D$3&amp;T(CalculationTrigger2),C2196,,5,C2197)</f>
        <v>1.5774489566386808E-2</v>
      </c>
      <c r="E2196" s="260">
        <f>_xll.xlShmInterpRateFwd($E$3&amp;T(CalculationTrigger2),C2196,,5,C2197)</f>
        <v>1.5717250914596501E-2</v>
      </c>
      <c r="F2196" s="260">
        <f>_xll.xlShmInterpRateFwd($F$3&amp;T(CalculationTrigger2),C2196,,5,C2197)</f>
        <v>1.5292970240693024E-2</v>
      </c>
      <c r="G2196" s="268">
        <f t="shared" si="68"/>
        <v>0.57238651790306871</v>
      </c>
      <c r="H2196" s="275">
        <f t="shared" si="69"/>
        <v>4.2428067390347728</v>
      </c>
      <c r="I2196" s="250"/>
      <c r="J2196" s="251"/>
      <c r="K2196" s="251"/>
      <c r="L2196" s="251"/>
    </row>
    <row r="2197" spans="2:12" x14ac:dyDescent="0.2">
      <c r="B2197" s="112" t="s">
        <v>2</v>
      </c>
      <c r="C2197" s="113">
        <f>_xll.qlCalendarAdvance("TARGET",C2196,B2197,"mf")</f>
        <v>51862</v>
      </c>
      <c r="D2197" s="120">
        <f>_xll.xlShmInterpRateFwd($D$3&amp;T(CalculationTrigger2),C2197,,5,C2198)</f>
        <v>1.5770579200314581E-2</v>
      </c>
      <c r="E2197" s="260">
        <f>_xll.xlShmInterpRateFwd($E$3&amp;T(CalculationTrigger2),C2197,,5,C2198)</f>
        <v>1.5713580748731786E-2</v>
      </c>
      <c r="F2197" s="260">
        <f>_xll.xlShmInterpRateFwd($F$3&amp;T(CalculationTrigger2),C2197,,5,C2198)</f>
        <v>1.529004428314315E-2</v>
      </c>
      <c r="G2197" s="268">
        <f t="shared" si="68"/>
        <v>0.5699845158279454</v>
      </c>
      <c r="H2197" s="275">
        <f t="shared" si="69"/>
        <v>4.2353646558863574</v>
      </c>
      <c r="I2197" s="250"/>
      <c r="J2197" s="251"/>
      <c r="K2197" s="251"/>
      <c r="L2197" s="251"/>
    </row>
    <row r="2198" spans="2:12" x14ac:dyDescent="0.2">
      <c r="B2198" s="112" t="s">
        <v>2</v>
      </c>
      <c r="C2198" s="113">
        <f>_xll.qlCalendarAdvance("TARGET",C2197,B2198,"mf")</f>
        <v>51869</v>
      </c>
      <c r="D2198" s="120">
        <f>_xll.xlShmInterpRateFwd($D$3&amp;T(CalculationTrigger2),C2198,,5,C2199)</f>
        <v>1.5767301132574976E-2</v>
      </c>
      <c r="E2198" s="260">
        <f>_xll.xlShmInterpRateFwd($E$3&amp;T(CalculationTrigger2),C2198,,5,C2199)</f>
        <v>1.5710523701661747E-2</v>
      </c>
      <c r="F2198" s="260">
        <f>_xll.xlShmInterpRateFwd($F$3&amp;T(CalculationTrigger2),C2198,,5,C2199)</f>
        <v>1.5287665746582794E-2</v>
      </c>
      <c r="G2198" s="268">
        <f t="shared" si="68"/>
        <v>0.56777430913229621</v>
      </c>
      <c r="H2198" s="275">
        <f t="shared" si="69"/>
        <v>4.2285795507895214</v>
      </c>
      <c r="I2198" s="250"/>
      <c r="J2198" s="251"/>
      <c r="K2198" s="251"/>
      <c r="L2198" s="251"/>
    </row>
    <row r="2199" spans="2:12" x14ac:dyDescent="0.2">
      <c r="B2199" s="112" t="s">
        <v>2</v>
      </c>
      <c r="C2199" s="113">
        <f>_xll.qlCalendarAdvance("TARGET",C2198,B2199,"mf")</f>
        <v>51876</v>
      </c>
      <c r="D2199" s="120">
        <f>_xll.xlShmInterpRateFwd($D$3&amp;T(CalculationTrigger2),C2199,,5,C2200)</f>
        <v>1.5764074346267028E-2</v>
      </c>
      <c r="E2199" s="260">
        <f>_xll.xlShmInterpRateFwd($E$3&amp;T(CalculationTrigger2),C2199,,5,C2200)</f>
        <v>1.5707517108798325E-2</v>
      </c>
      <c r="F2199" s="260">
        <f>_xll.xlShmInterpRateFwd($F$3&amp;T(CalculationTrigger2),C2199,,5,C2200)</f>
        <v>1.5285338361025146E-2</v>
      </c>
      <c r="G2199" s="268">
        <f t="shared" si="68"/>
        <v>0.5655723746870317</v>
      </c>
      <c r="H2199" s="275">
        <f t="shared" si="69"/>
        <v>4.2217874777317892</v>
      </c>
      <c r="I2199" s="250"/>
      <c r="J2199" s="251"/>
      <c r="K2199" s="251"/>
      <c r="L2199" s="251"/>
    </row>
    <row r="2200" spans="2:12" x14ac:dyDescent="0.2">
      <c r="B2200" s="112" t="s">
        <v>2</v>
      </c>
      <c r="C2200" s="113">
        <f>_xll.qlCalendarAdvance("TARGET",C2199,B2200,"mf")</f>
        <v>51883</v>
      </c>
      <c r="D2200" s="120">
        <f>_xll.xlShmInterpRateFwd($D$3&amp;T(CalculationTrigger2),C2200,,5,C2201)</f>
        <v>1.5760899043681262E-2</v>
      </c>
      <c r="E2200" s="260">
        <f>_xll.xlShmInterpRateFwd($E$3&amp;T(CalculationTrigger2),C2200,,5,C2201)</f>
        <v>1.570456116822784E-2</v>
      </c>
      <c r="F2200" s="260">
        <f>_xll.xlShmInterpRateFwd($F$3&amp;T(CalculationTrigger2),C2200,,5,C2201)</f>
        <v>1.5283062320270683E-2</v>
      </c>
      <c r="G2200" s="268">
        <f t="shared" si="68"/>
        <v>0.56337875453421615</v>
      </c>
      <c r="H2200" s="275">
        <f t="shared" si="69"/>
        <v>4.2149884795715691</v>
      </c>
      <c r="I2200" s="250"/>
      <c r="J2200" s="251"/>
      <c r="K2200" s="251"/>
      <c r="L2200" s="251"/>
    </row>
    <row r="2201" spans="2:12" x14ac:dyDescent="0.2">
      <c r="B2201" s="112" t="s">
        <v>2</v>
      </c>
      <c r="C2201" s="113">
        <f>_xll.qlCalendarAdvance("TARGET",C2200,B2201,"mf")</f>
        <v>51890</v>
      </c>
      <c r="D2201" s="120">
        <f>_xll.xlShmInterpRateFwd($D$3&amp;T(CalculationTrigger2),C2201,,5,C2202)</f>
        <v>1.575777542707945E-2</v>
      </c>
      <c r="E2201" s="260">
        <f>_xll.xlShmInterpRateFwd($E$3&amp;T(CalculationTrigger2),C2201,,5,C2202)</f>
        <v>1.5701656078013642E-2</v>
      </c>
      <c r="F2201" s="260">
        <f>_xll.xlShmInterpRateFwd($F$3&amp;T(CalculationTrigger2),C2201,,5,C2202)</f>
        <v>1.5280837818108538E-2</v>
      </c>
      <c r="G2201" s="268">
        <f t="shared" si="68"/>
        <v>0.56119349065807822</v>
      </c>
      <c r="H2201" s="275">
        <f t="shared" si="69"/>
        <v>4.2081825990510424</v>
      </c>
      <c r="I2201" s="250"/>
      <c r="J2201" s="251"/>
      <c r="K2201" s="251"/>
      <c r="L2201" s="251"/>
    </row>
    <row r="2202" spans="2:12" x14ac:dyDescent="0.2">
      <c r="B2202" s="112" t="s">
        <v>2</v>
      </c>
      <c r="C2202" s="113">
        <f>_xll.qlCalendarAdvance("TARGET",C2201,B2202,"mf")</f>
        <v>51897</v>
      </c>
      <c r="D2202" s="120">
        <f>_xll.xlShmInterpRateFwd($D$3&amp;T(CalculationTrigger2),C2202,,5,C2203)</f>
        <v>1.5754703698764111E-2</v>
      </c>
      <c r="E2202" s="260">
        <f>_xll.xlShmInterpRateFwd($E$3&amp;T(CalculationTrigger2),C2202,,5,C2203)</f>
        <v>1.5698802036242448E-2</v>
      </c>
      <c r="F2202" s="260">
        <f>_xll.xlShmInterpRateFwd($F$3&amp;T(CalculationTrigger2),C2202,,5,C2203)</f>
        <v>1.5278665048293325E-2</v>
      </c>
      <c r="G2202" s="268">
        <f t="shared" si="68"/>
        <v>0.55901662521663087</v>
      </c>
      <c r="H2202" s="275">
        <f t="shared" si="69"/>
        <v>4.2013698794912333</v>
      </c>
      <c r="I2202" s="250"/>
      <c r="J2202" s="251"/>
      <c r="K2202" s="251"/>
      <c r="L2202" s="251"/>
    </row>
    <row r="2203" spans="2:12" x14ac:dyDescent="0.2">
      <c r="B2203" s="112" t="s">
        <v>2</v>
      </c>
      <c r="C2203" s="113">
        <f>_xll.qlCalendarAdvance("TARGET",C2202,B2203,"mf")</f>
        <v>51904</v>
      </c>
      <c r="D2203" s="120">
        <f>_xll.xlShmInterpRateFwd($D$3&amp;T(CalculationTrigger2),C2203,,5,C2204)</f>
        <v>1.5751684061020607E-2</v>
      </c>
      <c r="E2203" s="260">
        <f>_xll.xlShmInterpRateFwd($E$3&amp;T(CalculationTrigger2),C2203,,5,C2204)</f>
        <v>1.5695999241012788E-2</v>
      </c>
      <c r="F2203" s="260">
        <f>_xll.xlShmInterpRateFwd($F$3&amp;T(CalculationTrigger2),C2203,,5,C2204)</f>
        <v>1.5276544204637827E-2</v>
      </c>
      <c r="G2203" s="268">
        <f t="shared" si="68"/>
        <v>0.5568482000781888</v>
      </c>
      <c r="H2203" s="275">
        <f t="shared" si="69"/>
        <v>4.1945503637496122</v>
      </c>
      <c r="I2203" s="250"/>
      <c r="J2203" s="251"/>
      <c r="K2203" s="251"/>
      <c r="L2203" s="251"/>
    </row>
    <row r="2204" spans="2:12" x14ac:dyDescent="0.2">
      <c r="B2204" s="112" t="s">
        <v>2</v>
      </c>
      <c r="C2204" s="113">
        <f>_xll.qlCalendarAdvance("TARGET",C2203,B2204,"mf")</f>
        <v>51911</v>
      </c>
      <c r="D2204" s="120">
        <f>_xll.xlShmInterpRateFwd($D$3&amp;T(CalculationTrigger2),C2204,,5,C2205)</f>
        <v>1.5748716716128736E-2</v>
      </c>
      <c r="E2204" s="260">
        <f>_xll.xlShmInterpRateFwd($E$3&amp;T(CalculationTrigger2),C2204,,5,C2205)</f>
        <v>1.5693247890342311E-2</v>
      </c>
      <c r="F2204" s="260">
        <f>_xll.xlShmInterpRateFwd($F$3&amp;T(CalculationTrigger2),C2204,,5,C2205)</f>
        <v>1.5274475480926105E-2</v>
      </c>
      <c r="G2204" s="268">
        <f t="shared" si="68"/>
        <v>0.55468825786424847</v>
      </c>
      <c r="H2204" s="275">
        <f t="shared" si="69"/>
        <v>4.1877240941620535</v>
      </c>
      <c r="I2204" s="250"/>
      <c r="J2204" s="251"/>
      <c r="K2204" s="251"/>
      <c r="L2204" s="251"/>
    </row>
    <row r="2205" spans="2:12" x14ac:dyDescent="0.2">
      <c r="B2205" s="112" t="s">
        <v>2</v>
      </c>
      <c r="C2205" s="113">
        <f>_xll.qlCalendarAdvance("TARGET",C2204,B2205,"mf")</f>
        <v>51918</v>
      </c>
      <c r="D2205" s="120">
        <f>_xll.xlShmInterpRateFwd($D$3&amp;T(CalculationTrigger2),C2205,,5,C2206)</f>
        <v>1.5745801866374289E-2</v>
      </c>
      <c r="E2205" s="260">
        <f>_xll.xlShmInterpRateFwd($E$3&amp;T(CalculationTrigger2),C2205,,5,C2206)</f>
        <v>1.5690548182376304E-2</v>
      </c>
      <c r="F2205" s="260">
        <f>_xll.xlShmInterpRateFwd($F$3&amp;T(CalculationTrigger2),C2205,,5,C2206)</f>
        <v>1.5272459070936686E-2</v>
      </c>
      <c r="G2205" s="268">
        <f t="shared" si="68"/>
        <v>0.55253683997984893</v>
      </c>
      <c r="H2205" s="275">
        <f t="shared" si="69"/>
        <v>4.1808911143961787</v>
      </c>
      <c r="I2205" s="250"/>
      <c r="J2205" s="251"/>
      <c r="K2205" s="251"/>
      <c r="L2205" s="251"/>
    </row>
    <row r="2206" spans="2:12" x14ac:dyDescent="0.2">
      <c r="B2206" s="112" t="s">
        <v>2</v>
      </c>
      <c r="C2206" s="113">
        <f>_xll.qlCalendarAdvance("TARGET",C2205,B2206,"mf")</f>
        <v>51925</v>
      </c>
      <c r="D2206" s="120">
        <f>_xll.xlShmInterpRateFwd($D$3&amp;T(CalculationTrigger2),C2206,,5,C2207)</f>
        <v>1.5742939714054882E-2</v>
      </c>
      <c r="E2206" s="260">
        <f>_xll.xlShmInterpRateFwd($E$3&amp;T(CalculationTrigger2),C2206,,5,C2207)</f>
        <v>1.5687900315132865E-2</v>
      </c>
      <c r="F2206" s="260">
        <f>_xll.xlShmInterpRateFwd($F$3&amp;T(CalculationTrigger2),C2206,,5,C2207)</f>
        <v>1.5270495168442554E-2</v>
      </c>
      <c r="G2206" s="268">
        <f t="shared" si="68"/>
        <v>0.55039398922016725</v>
      </c>
      <c r="H2206" s="275">
        <f t="shared" si="69"/>
        <v>4.1740514669031183</v>
      </c>
      <c r="I2206" s="250"/>
      <c r="J2206" s="251"/>
      <c r="K2206" s="251"/>
      <c r="L2206" s="251"/>
    </row>
    <row r="2207" spans="2:12" x14ac:dyDescent="0.2">
      <c r="B2207" s="112" t="s">
        <v>2</v>
      </c>
      <c r="C2207" s="113">
        <f>_xll.qlCalendarAdvance("TARGET",C2206,B2207,"mf")</f>
        <v>51932</v>
      </c>
      <c r="D2207" s="120">
        <f>_xll.xlShmInterpRateFwd($D$3&amp;T(CalculationTrigger2),C2207,,5,C2208)</f>
        <v>1.5740130461427807E-2</v>
      </c>
      <c r="E2207" s="260">
        <f>_xll.xlShmInterpRateFwd($E$3&amp;T(CalculationTrigger2),C2207,,5,C2208)</f>
        <v>1.5685304486717195E-2</v>
      </c>
      <c r="F2207" s="260">
        <f>_xll.xlShmInterpRateFwd($F$3&amp;T(CalculationTrigger2),C2207,,5,C2208)</f>
        <v>1.5268583967234328E-2</v>
      </c>
      <c r="G2207" s="268">
        <f t="shared" si="68"/>
        <v>0.54825974710612235</v>
      </c>
      <c r="H2207" s="275">
        <f t="shared" si="69"/>
        <v>4.1672051948286706</v>
      </c>
      <c r="I2207" s="250"/>
      <c r="J2207" s="251"/>
      <c r="K2207" s="251"/>
      <c r="L2207" s="251"/>
    </row>
    <row r="2208" spans="2:12" x14ac:dyDescent="0.2">
      <c r="B2208" s="112" t="s">
        <v>2</v>
      </c>
      <c r="C2208" s="113">
        <f>_xll.qlCalendarAdvance("TARGET",C2207,B2208,"mf")</f>
        <v>51939</v>
      </c>
      <c r="D2208" s="120">
        <f>_xll.xlShmInterpRateFwd($D$3&amp;T(CalculationTrigger2),C2208,,5,C2209)</f>
        <v>1.5737374310796935E-2</v>
      </c>
      <c r="E2208" s="260">
        <f>_xll.xlShmInterpRateFwd($E$3&amp;T(CalculationTrigger2),C2208,,5,C2209)</f>
        <v>1.5682760895205768E-2</v>
      </c>
      <c r="F2208" s="260">
        <f>_xll.xlShmInterpRateFwd($F$3&amp;T(CalculationTrigger2),C2208,,5,C2209)</f>
        <v>1.5266725661102893E-2</v>
      </c>
      <c r="G2208" s="268">
        <f t="shared" si="68"/>
        <v>0.54613415591167613</v>
      </c>
      <c r="H2208" s="275">
        <f t="shared" si="69"/>
        <v>4.1603523410287462</v>
      </c>
      <c r="I2208" s="250"/>
      <c r="J2208" s="251"/>
      <c r="K2208" s="251"/>
      <c r="L2208" s="251"/>
    </row>
    <row r="2209" spans="2:12" x14ac:dyDescent="0.2">
      <c r="B2209" s="112" t="s">
        <v>2</v>
      </c>
      <c r="C2209" s="113">
        <f>_xll.qlCalendarAdvance("TARGET",C2208,B2209,"mf")</f>
        <v>51946</v>
      </c>
      <c r="D2209" s="120">
        <f>_xll.xlShmInterpRateFwd($D$3&amp;T(CalculationTrigger2),C2209,,5,C2210)</f>
        <v>1.5734671464466374E-2</v>
      </c>
      <c r="E2209" s="260">
        <f>_xll.xlShmInterpRateFwd($E$3&amp;T(CalculationTrigger2),C2209,,5,C2210)</f>
        <v>1.5680269738681085E-2</v>
      </c>
      <c r="F2209" s="260">
        <f>_xll.xlShmInterpRateFwd($F$3&amp;T(CalculationTrigger2),C2209,,5,C2210)</f>
        <v>1.5264920443827807E-2</v>
      </c>
      <c r="G2209" s="268">
        <f t="shared" si="68"/>
        <v>0.54401725785288568</v>
      </c>
      <c r="H2209" s="275">
        <f t="shared" si="69"/>
        <v>4.1534929485327785</v>
      </c>
      <c r="I2209" s="250"/>
      <c r="J2209" s="251"/>
      <c r="K2209" s="251"/>
      <c r="L2209" s="251"/>
    </row>
    <row r="2210" spans="2:12" x14ac:dyDescent="0.2">
      <c r="B2210" s="112" t="s">
        <v>2</v>
      </c>
      <c r="C2210" s="113">
        <f>_xll.qlCalendarAdvance("TARGET",C2209,B2210,"mf")</f>
        <v>51953</v>
      </c>
      <c r="D2210" s="120">
        <f>_xll.xlShmInterpRateFwd($D$3&amp;T(CalculationTrigger2),C2210,,5,C2211)</f>
        <v>1.5732634276981801E-2</v>
      </c>
      <c r="E2210" s="260">
        <f>_xll.xlShmInterpRateFwd($E$3&amp;T(CalculationTrigger2),C2210,,5,C2211)</f>
        <v>1.5678494070495506E-2</v>
      </c>
      <c r="F2210" s="260">
        <f>_xll.xlShmInterpRateFwd($F$3&amp;T(CalculationTrigger2),C2210,,5,C2211)</f>
        <v>1.5263957429506944E-2</v>
      </c>
      <c r="G2210" s="268">
        <f t="shared" si="68"/>
        <v>0.54140206486294473</v>
      </c>
      <c r="H2210" s="275">
        <f t="shared" si="69"/>
        <v>4.1453664098856269</v>
      </c>
      <c r="I2210" s="250"/>
      <c r="J2210" s="251"/>
      <c r="K2210" s="251"/>
      <c r="L2210" s="251"/>
    </row>
    <row r="2211" spans="2:12" x14ac:dyDescent="0.2">
      <c r="B2211" s="112" t="s">
        <v>2</v>
      </c>
      <c r="C2211" s="113">
        <f>_xll.qlCalendarAdvance("TARGET",C2210,B2211,"mf")</f>
        <v>51964</v>
      </c>
      <c r="D2211" s="120">
        <f>_xll.xlShmInterpRateFwd($D$3&amp;T(CalculationTrigger2),C2211,,5,C2212)</f>
        <v>1.5727813008781205E-2</v>
      </c>
      <c r="E2211" s="260">
        <f>_xll.xlShmInterpRateFwd($E$3&amp;T(CalculationTrigger2),C2211,,5,C2212)</f>
        <v>1.5674015074706629E-2</v>
      </c>
      <c r="F2211" s="260">
        <f>_xll.xlShmInterpRateFwd($F$3&amp;T(CalculationTrigger2),C2211,,5,C2212)</f>
        <v>1.5260568880793657E-2</v>
      </c>
      <c r="G2211" s="268">
        <f t="shared" si="68"/>
        <v>0.53797934074575893</v>
      </c>
      <c r="H2211" s="275">
        <f t="shared" si="69"/>
        <v>4.1344619391297206</v>
      </c>
      <c r="I2211" s="250"/>
      <c r="J2211" s="251"/>
      <c r="K2211" s="251"/>
      <c r="L2211" s="251"/>
    </row>
    <row r="2212" spans="2:12" x14ac:dyDescent="0.2">
      <c r="B2212" s="112" t="s">
        <v>2</v>
      </c>
      <c r="C2212" s="113">
        <f>_xll.qlCalendarAdvance("TARGET",C2211,B2212,"mf")</f>
        <v>51971</v>
      </c>
      <c r="D2212" s="120">
        <f>_xll.xlShmInterpRateFwd($D$3&amp;T(CalculationTrigger2),C2212,,5,C2213)</f>
        <v>1.5724952216357301E-2</v>
      </c>
      <c r="E2212" s="260">
        <f>_xll.xlShmInterpRateFwd($E$3&amp;T(CalculationTrigger2),C2212,,5,C2213)</f>
        <v>1.5671484259064974E-2</v>
      </c>
      <c r="F2212" s="260">
        <f>_xll.xlShmInterpRateFwd($F$3&amp;T(CalculationTrigger2),C2212,,5,C2213)</f>
        <v>1.5258983069334514E-2</v>
      </c>
      <c r="G2212" s="268">
        <f t="shared" si="68"/>
        <v>0.53467957292326762</v>
      </c>
      <c r="H2212" s="275">
        <f t="shared" si="69"/>
        <v>4.1250118973045966</v>
      </c>
      <c r="I2212" s="250"/>
      <c r="J2212" s="251"/>
      <c r="K2212" s="251"/>
      <c r="L2212" s="251"/>
    </row>
    <row r="2213" spans="2:12" x14ac:dyDescent="0.2">
      <c r="B2213" s="112" t="s">
        <v>2</v>
      </c>
      <c r="C2213" s="113">
        <f>_xll.qlCalendarAdvance("TARGET",C2212,B2213,"mf")</f>
        <v>51978</v>
      </c>
      <c r="D2213" s="120">
        <f>_xll.xlShmInterpRateFwd($D$3&amp;T(CalculationTrigger2),C2213,,5,C2214)</f>
        <v>1.5722083936551317E-2</v>
      </c>
      <c r="E2213" s="260">
        <f>_xll.xlShmInterpRateFwd($E$3&amp;T(CalculationTrigger2),C2213,,5,C2214)</f>
        <v>1.5668936783918209E-2</v>
      </c>
      <c r="F2213" s="260">
        <f>_xll.xlShmInterpRateFwd($F$3&amp;T(CalculationTrigger2),C2213,,5,C2214)</f>
        <v>1.5257357469831815E-2</v>
      </c>
      <c r="G2213" s="268">
        <f t="shared" si="68"/>
        <v>0.53147152633107453</v>
      </c>
      <c r="H2213" s="275">
        <f t="shared" si="69"/>
        <v>4.1157931408639454</v>
      </c>
      <c r="I2213" s="250"/>
      <c r="J2213" s="251"/>
      <c r="K2213" s="251"/>
      <c r="L2213" s="251"/>
    </row>
    <row r="2214" spans="2:12" x14ac:dyDescent="0.2">
      <c r="B2214" s="112" t="s">
        <v>2</v>
      </c>
      <c r="C2214" s="113">
        <f>_xll.qlCalendarAdvance("TARGET",C2213,B2214,"mf")</f>
        <v>51985</v>
      </c>
      <c r="D2214" s="120">
        <f>_xll.xlShmInterpRateFwd($D$3&amp;T(CalculationTrigger2),C2214,,5,C2215)</f>
        <v>1.5719208185410984E-2</v>
      </c>
      <c r="E2214" s="260">
        <f>_xll.xlShmInterpRateFwd($E$3&amp;T(CalculationTrigger2),C2214,,5,C2215)</f>
        <v>1.5666372634900033E-2</v>
      </c>
      <c r="F2214" s="260">
        <f>_xll.xlShmInterpRateFwd($F$3&amp;T(CalculationTrigger2),C2214,,5,C2215)</f>
        <v>1.5255691989197417E-2</v>
      </c>
      <c r="G2214" s="268">
        <f t="shared" si="68"/>
        <v>0.52835550510950402</v>
      </c>
      <c r="H2214" s="275">
        <f t="shared" si="69"/>
        <v>4.1068064570261642</v>
      </c>
      <c r="I2214" s="250"/>
      <c r="J2214" s="251"/>
      <c r="K2214" s="251"/>
      <c r="L2214" s="251"/>
    </row>
    <row r="2215" spans="2:12" x14ac:dyDescent="0.2">
      <c r="B2215" s="112" t="s">
        <v>2</v>
      </c>
      <c r="C2215" s="113">
        <f>_xll.qlCalendarAdvance("TARGET",C2214,B2215,"mf")</f>
        <v>51992</v>
      </c>
      <c r="D2215" s="120">
        <f>_xll.xlShmInterpRateFwd($D$3&amp;T(CalculationTrigger2),C2215,,5,C2216)</f>
        <v>1.5716324978943472E-2</v>
      </c>
      <c r="E2215" s="260">
        <f>_xll.xlShmInterpRateFwd($E$3&amp;T(CalculationTrigger2),C2215,,5,C2216)</f>
        <v>1.5663791797644169E-2</v>
      </c>
      <c r="F2215" s="260">
        <f>_xll.xlShmInterpRateFwd($F$3&amp;T(CalculationTrigger2),C2215,,5,C2216)</f>
        <v>1.525398653430284E-2</v>
      </c>
      <c r="G2215" s="268">
        <f t="shared" si="68"/>
        <v>0.52533181299302401</v>
      </c>
      <c r="H2215" s="275">
        <f t="shared" si="69"/>
        <v>4.0980526334132881</v>
      </c>
      <c r="I2215" s="250"/>
      <c r="J2215" s="251"/>
      <c r="K2215" s="251"/>
      <c r="L2215" s="251"/>
    </row>
    <row r="2216" spans="2:12" x14ac:dyDescent="0.2">
      <c r="B2216" s="112" t="s">
        <v>2</v>
      </c>
      <c r="C2216" s="113">
        <f>_xll.qlCalendarAdvance("TARGET",C2215,B2216,"mf")</f>
        <v>51999</v>
      </c>
      <c r="D2216" s="120">
        <f>_xll.xlShmInterpRateFwd($D$3&amp;T(CalculationTrigger2),C2216,,5,C2217)</f>
        <v>1.5713434333208095E-2</v>
      </c>
      <c r="E2216" s="260">
        <f>_xll.xlShmInterpRateFwd($E$3&amp;T(CalculationTrigger2),C2216,,5,C2217)</f>
        <v>1.5661194257836519E-2</v>
      </c>
      <c r="F2216" s="260">
        <f>_xll.xlShmInterpRateFwd($F$3&amp;T(CalculationTrigger2),C2216,,5,C2217)</f>
        <v>1.5252241012054567E-2</v>
      </c>
      <c r="G2216" s="268">
        <f t="shared" si="68"/>
        <v>0.52240075371575578</v>
      </c>
      <c r="H2216" s="275">
        <f t="shared" si="69"/>
        <v>4.089532457819522</v>
      </c>
      <c r="I2216" s="250"/>
      <c r="J2216" s="251"/>
      <c r="K2216" s="251"/>
      <c r="L2216" s="251"/>
    </row>
    <row r="2217" spans="2:12" x14ac:dyDescent="0.2">
      <c r="B2217" s="112" t="s">
        <v>2</v>
      </c>
      <c r="C2217" s="113">
        <f>_xll.qlCalendarAdvance("TARGET",C2216,B2217,"mf")</f>
        <v>52006</v>
      </c>
      <c r="D2217" s="120">
        <f>_xll.xlShmInterpRateFwd($D$3&amp;T(CalculationTrigger2),C2217,,5,C2218)</f>
        <v>1.5710536264240984E-2</v>
      </c>
      <c r="E2217" s="260">
        <f>_xll.xlShmInterpRateFwd($E$3&amp;T(CalculationTrigger2),C2217,,5,C2218)</f>
        <v>1.5658580001081928E-2</v>
      </c>
      <c r="F2217" s="260">
        <f>_xll.xlShmInterpRateFwd($F$3&amp;T(CalculationTrigger2),C2217,,5,C2218)</f>
        <v>1.5250455329330325E-2</v>
      </c>
      <c r="G2217" s="268">
        <f t="shared" si="68"/>
        <v>0.51956263159055882</v>
      </c>
      <c r="H2217" s="275">
        <f t="shared" si="69"/>
        <v>4.0812467175160325</v>
      </c>
      <c r="I2217" s="250"/>
      <c r="J2217" s="251"/>
      <c r="K2217" s="251"/>
      <c r="L2217" s="251"/>
    </row>
    <row r="2218" spans="2:12" x14ac:dyDescent="0.2">
      <c r="B2218" s="112" t="s">
        <v>2</v>
      </c>
      <c r="C2218" s="113">
        <f>_xll.qlCalendarAdvance("TARGET",C2217,B2218,"mf")</f>
        <v>52013</v>
      </c>
      <c r="D2218" s="120">
        <f>_xll.xlShmInterpRateFwd($D$3&amp;T(CalculationTrigger2),C2218,,5,C2219)</f>
        <v>1.5707630788060912E-2</v>
      </c>
      <c r="E2218" s="260">
        <f>_xll.xlShmInterpRateFwd($E$3&amp;T(CalculationTrigger2),C2218,,5,C2219)</f>
        <v>1.56559490130374E-2</v>
      </c>
      <c r="F2218" s="260">
        <f>_xll.xlShmInterpRateFwd($F$3&amp;T(CalculationTrigger2),C2218,,5,C2219)</f>
        <v>1.5248629393037016E-2</v>
      </c>
      <c r="G2218" s="268">
        <f t="shared" si="68"/>
        <v>0.51681775023511989</v>
      </c>
      <c r="H2218" s="275">
        <f t="shared" si="69"/>
        <v>4.0731962000038413</v>
      </c>
      <c r="I2218" s="250"/>
      <c r="J2218" s="251"/>
      <c r="K2218" s="251"/>
      <c r="L2218" s="251"/>
    </row>
    <row r="2219" spans="2:12" x14ac:dyDescent="0.2">
      <c r="B2219" s="112" t="s">
        <v>2</v>
      </c>
      <c r="C2219" s="113">
        <f>_xll.qlCalendarAdvance("TARGET",C2218,B2219,"mf")</f>
        <v>52020</v>
      </c>
      <c r="D2219" s="120">
        <f>_xll.xlShmInterpRateFwd($D$3&amp;T(CalculationTrigger2),C2219,,5,C2220)</f>
        <v>1.570471792070401E-2</v>
      </c>
      <c r="E2219" s="260">
        <f>_xll.xlShmInterpRateFwd($E$3&amp;T(CalculationTrigger2),C2219,,5,C2220)</f>
        <v>1.5653301279359991E-2</v>
      </c>
      <c r="F2219" s="260">
        <f>_xll.xlShmInterpRateFwd($F$3&amp;T(CalculationTrigger2),C2219,,5,C2220)</f>
        <v>1.5246763110046994E-2</v>
      </c>
      <c r="G2219" s="268">
        <f t="shared" si="68"/>
        <v>0.51416641344018132</v>
      </c>
      <c r="H2219" s="275">
        <f t="shared" si="69"/>
        <v>4.0653816931299733</v>
      </c>
      <c r="I2219" s="250"/>
      <c r="J2219" s="251"/>
      <c r="K2219" s="251"/>
      <c r="L2219" s="251"/>
    </row>
    <row r="2220" spans="2:12" x14ac:dyDescent="0.2">
      <c r="B2220" s="112" t="s">
        <v>2</v>
      </c>
      <c r="C2220" s="113">
        <f>_xll.qlCalendarAdvance("TARGET",C2219,B2220,"mf")</f>
        <v>52027</v>
      </c>
      <c r="D2220" s="120">
        <f>_xll.xlShmInterpRateFwd($D$3&amp;T(CalculationTrigger2),C2220,,5,C2221)</f>
        <v>1.570179767822958E-2</v>
      </c>
      <c r="E2220" s="260">
        <f>_xll.xlShmInterpRateFwd($E$3&amp;T(CalculationTrigger2),C2220,,5,C2221)</f>
        <v>1.5650636785689412E-2</v>
      </c>
      <c r="F2220" s="260">
        <f>_xll.xlShmInterpRateFwd($F$3&amp;T(CalculationTrigger2),C2220,,5,C2221)</f>
        <v>1.5244856387273385E-2</v>
      </c>
      <c r="G2220" s="268">
        <f t="shared" si="68"/>
        <v>0.51160892540168257</v>
      </c>
      <c r="H2220" s="275">
        <f t="shared" si="69"/>
        <v>4.0578039841602731</v>
      </c>
      <c r="I2220" s="250"/>
      <c r="J2220" s="251"/>
      <c r="K2220" s="251"/>
      <c r="L2220" s="251"/>
    </row>
    <row r="2221" spans="2:12" x14ac:dyDescent="0.2">
      <c r="B2221" s="112" t="s">
        <v>2</v>
      </c>
      <c r="C2221" s="113">
        <f>_xll.qlCalendarAdvance("TARGET",C2220,B2221,"mf")</f>
        <v>52034</v>
      </c>
      <c r="D2221" s="120">
        <f>_xll.xlShmInterpRateFwd($D$3&amp;T(CalculationTrigger2),C2221,,5,C2222)</f>
        <v>1.5698870076633217E-2</v>
      </c>
      <c r="E2221" s="260">
        <f>_xll.xlShmInterpRateFwd($E$3&amp;T(CalculationTrigger2),C2221,,5,C2222)</f>
        <v>1.5647955517659618E-2</v>
      </c>
      <c r="F2221" s="260">
        <f>_xll.xlShmInterpRateFwd($F$3&amp;T(CalculationTrigger2),C2221,,5,C2222)</f>
        <v>1.5242909131594765E-2</v>
      </c>
      <c r="G2221" s="268">
        <f t="shared" si="68"/>
        <v>0.50914558973599178</v>
      </c>
      <c r="H2221" s="275">
        <f t="shared" si="69"/>
        <v>4.050463860648529</v>
      </c>
      <c r="I2221" s="250"/>
      <c r="J2221" s="251"/>
      <c r="K2221" s="251"/>
      <c r="L2221" s="251"/>
    </row>
    <row r="2222" spans="2:12" x14ac:dyDescent="0.2">
      <c r="B2222" s="112" t="s">
        <v>2</v>
      </c>
      <c r="C2222" s="113">
        <f>_xll.qlCalendarAdvance("TARGET",C2221,B2222,"mf")</f>
        <v>52041</v>
      </c>
      <c r="D2222" s="120">
        <f>_xll.xlShmInterpRateFwd($D$3&amp;T(CalculationTrigger2),C2222,,5,C2223)</f>
        <v>1.5695935131991599E-2</v>
      </c>
      <c r="E2222" s="260">
        <f>_xll.xlShmInterpRateFwd($E$3&amp;T(CalculationTrigger2),C2222,,5,C2223)</f>
        <v>1.5645257460939362E-2</v>
      </c>
      <c r="F2222" s="260">
        <f>_xll.xlShmInterpRateFwd($F$3&amp;T(CalculationTrigger2),C2222,,5,C2223)</f>
        <v>1.524092124991889E-2</v>
      </c>
      <c r="G2222" s="268">
        <f t="shared" si="68"/>
        <v>0.50677671052237061</v>
      </c>
      <c r="H2222" s="275">
        <f t="shared" si="69"/>
        <v>4.0433621102047184</v>
      </c>
      <c r="I2222" s="250"/>
      <c r="J2222" s="251"/>
      <c r="K2222" s="251"/>
      <c r="L2222" s="251"/>
    </row>
    <row r="2223" spans="2:12" x14ac:dyDescent="0.2">
      <c r="B2223" s="112" t="s">
        <v>2</v>
      </c>
      <c r="C2223" s="113">
        <f>_xll.qlCalendarAdvance("TARGET",C2222,B2223,"mf")</f>
        <v>52048</v>
      </c>
      <c r="D2223" s="120">
        <f>_xll.xlShmInterpRateFwd($D$3&amp;T(CalculationTrigger2),C2223,,5,C2224)</f>
        <v>1.5692992860311897E-2</v>
      </c>
      <c r="E2223" s="260">
        <f>_xll.xlShmInterpRateFwd($E$3&amp;T(CalculationTrigger2),C2223,,5,C2224)</f>
        <v>1.564254260115688E-2</v>
      </c>
      <c r="F2223" s="260">
        <f>_xll.xlShmInterpRateFwd($F$3&amp;T(CalculationTrigger2),C2223,,5,C2224)</f>
        <v>1.5238892649107405E-2</v>
      </c>
      <c r="G2223" s="268">
        <f t="shared" si="68"/>
        <v>0.50450259155017385</v>
      </c>
      <c r="H2223" s="275">
        <f t="shared" si="69"/>
        <v>4.0364995204947469</v>
      </c>
      <c r="I2223" s="250"/>
      <c r="J2223" s="251"/>
      <c r="K2223" s="251"/>
      <c r="L2223" s="251"/>
    </row>
    <row r="2224" spans="2:12" x14ac:dyDescent="0.2">
      <c r="B2224" s="112" t="s">
        <v>2</v>
      </c>
      <c r="C2224" s="113">
        <f>_xll.qlCalendarAdvance("TARGET",C2223,B2224,"mf")</f>
        <v>52055</v>
      </c>
      <c r="D2224" s="120">
        <f>_xll.xlShmInterpRateFwd($D$3&amp;T(CalculationTrigger2),C2224,,5,C2225)</f>
        <v>1.5690043277636036E-2</v>
      </c>
      <c r="E2224" s="260">
        <f>_xll.xlShmInterpRateFwd($E$3&amp;T(CalculationTrigger2),C2224,,5,C2225)</f>
        <v>1.5639810923957834E-2</v>
      </c>
      <c r="F2224" s="260">
        <f>_xll.xlShmInterpRateFwd($F$3&amp;T(CalculationTrigger2),C2224,,5,C2225)</f>
        <v>1.5236823236080083E-2</v>
      </c>
      <c r="G2224" s="268">
        <f t="shared" si="68"/>
        <v>0.50232353678202057</v>
      </c>
      <c r="H2224" s="275">
        <f t="shared" si="69"/>
        <v>4.0298768787775181</v>
      </c>
      <c r="I2224" s="250"/>
      <c r="J2224" s="251"/>
      <c r="K2224" s="251"/>
      <c r="L2224" s="251"/>
    </row>
    <row r="2225" spans="2:12" x14ac:dyDescent="0.2">
      <c r="B2225" s="112" t="s">
        <v>2</v>
      </c>
      <c r="C2225" s="113">
        <f>_xll.qlCalendarAdvance("TARGET",C2224,B2225,"mf")</f>
        <v>52062</v>
      </c>
      <c r="D2225" s="120">
        <f>_xll.xlShmInterpRateFwd($D$3&amp;T(CalculationTrigger2),C2225,,5,C2226)</f>
        <v>1.568708640000015E-2</v>
      </c>
      <c r="E2225" s="260">
        <f>_xll.xlShmInterpRateFwd($E$3&amp;T(CalculationTrigger2),C2225,,5,C2226)</f>
        <v>1.5637062415005294E-2</v>
      </c>
      <c r="F2225" s="260">
        <f>_xll.xlShmInterpRateFwd($F$3&amp;T(CalculationTrigger2),C2225,,5,C2226)</f>
        <v>1.5234712917733761E-2</v>
      </c>
      <c r="G2225" s="268">
        <f t="shared" si="68"/>
        <v>0.50023984994856252</v>
      </c>
      <c r="H2225" s="275">
        <f t="shared" si="69"/>
        <v>4.0234949727153273</v>
      </c>
      <c r="I2225" s="250"/>
      <c r="J2225" s="251"/>
      <c r="K2225" s="251"/>
      <c r="L2225" s="251"/>
    </row>
    <row r="2226" spans="2:12" x14ac:dyDescent="0.2">
      <c r="B2226" s="112" t="s">
        <v>2</v>
      </c>
      <c r="C2226" s="113">
        <f>_xll.qlCalendarAdvance("TARGET",C2225,B2226,"mf")</f>
        <v>52069</v>
      </c>
      <c r="D2226" s="120">
        <f>_xll.xlShmInterpRateFwd($D$3&amp;T(CalculationTrigger2),C2226,,5,C2227)</f>
        <v>1.5684122243446161E-2</v>
      </c>
      <c r="E2226" s="260">
        <f>_xll.xlShmInterpRateFwd($E$3&amp;T(CalculationTrigger2),C2226,,5,C2227)</f>
        <v>1.5634297059921826E-2</v>
      </c>
      <c r="F2226" s="260">
        <f>_xll.xlShmInterpRateFwd($F$3&amp;T(CalculationTrigger2),C2226,,5,C2227)</f>
        <v>1.5232561600930738E-2</v>
      </c>
      <c r="G2226" s="268">
        <f t="shared" si="68"/>
        <v>0.49825183524334488</v>
      </c>
      <c r="H2226" s="275">
        <f t="shared" si="69"/>
        <v>4.0173545899108847</v>
      </c>
      <c r="I2226" s="250"/>
      <c r="J2226" s="251"/>
      <c r="K2226" s="251"/>
      <c r="L2226" s="251"/>
    </row>
    <row r="2227" spans="2:12" x14ac:dyDescent="0.2">
      <c r="B2227" s="112" t="s">
        <v>2</v>
      </c>
      <c r="C2227" s="113">
        <f>_xll.qlCalendarAdvance("TARGET",C2226,B2227,"mf")</f>
        <v>52076</v>
      </c>
      <c r="D2227" s="120">
        <f>_xll.xlShmInterpRateFwd($D$3&amp;T(CalculationTrigger2),C2227,,5,C2228)</f>
        <v>1.568115082399861E-2</v>
      </c>
      <c r="E2227" s="260">
        <f>_xll.xlShmInterpRateFwd($E$3&amp;T(CalculationTrigger2),C2227,,5,C2228)</f>
        <v>1.5631514844376367E-2</v>
      </c>
      <c r="F2227" s="260">
        <f>_xll.xlShmInterpRateFwd($F$3&amp;T(CalculationTrigger2),C2227,,5,C2228)</f>
        <v>1.5230369192597249E-2</v>
      </c>
      <c r="G2227" s="268">
        <f t="shared" si="68"/>
        <v>0.49635979622243698</v>
      </c>
      <c r="H2227" s="275">
        <f t="shared" si="69"/>
        <v>4.0114565177911707</v>
      </c>
      <c r="I2227" s="250"/>
      <c r="J2227" s="251"/>
      <c r="K2227" s="251"/>
      <c r="L2227" s="251"/>
    </row>
    <row r="2228" spans="2:12" x14ac:dyDescent="0.2">
      <c r="B2228" s="112" t="s">
        <v>2</v>
      </c>
      <c r="C2228" s="113">
        <f>_xll.qlCalendarAdvance("TARGET",C2227,B2228,"mf")</f>
        <v>52083</v>
      </c>
      <c r="D2228" s="120">
        <f>_xll.xlShmInterpRateFwd($D$3&amp;T(CalculationTrigger2),C2228,,5,C2229)</f>
        <v>1.5678172157699417E-2</v>
      </c>
      <c r="E2228" s="260">
        <f>_xll.xlShmInterpRateFwd($E$3&amp;T(CalculationTrigger2),C2228,,5,C2229)</f>
        <v>1.5628715753997355E-2</v>
      </c>
      <c r="F2228" s="260">
        <f>_xll.xlShmInterpRateFwd($F$3&amp;T(CalculationTrigger2),C2228,,5,C2229)</f>
        <v>1.522813559959605E-2</v>
      </c>
      <c r="G2228" s="268">
        <f t="shared" si="68"/>
        <v>0.49456403702061169</v>
      </c>
      <c r="H2228" s="275">
        <f t="shared" si="69"/>
        <v>4.0058015440130532</v>
      </c>
      <c r="I2228" s="250"/>
      <c r="J2228" s="251"/>
      <c r="K2228" s="251"/>
      <c r="L2228" s="251"/>
    </row>
    <row r="2229" spans="2:12" x14ac:dyDescent="0.2">
      <c r="B2229" s="112" t="s">
        <v>2</v>
      </c>
      <c r="C2229" s="113">
        <f>_xll.qlCalendarAdvance("TARGET",C2228,B2229,"mf")</f>
        <v>52090</v>
      </c>
      <c r="D2229" s="120">
        <f>_xll.xlShmInterpRateFwd($D$3&amp;T(CalculationTrigger2),C2229,,5,C2230)</f>
        <v>1.5675186260573126E-2</v>
      </c>
      <c r="E2229" s="260">
        <f>_xll.xlShmInterpRateFwd($E$3&amp;T(CalculationTrigger2),C2229,,5,C2230)</f>
        <v>1.5625899774448018E-2</v>
      </c>
      <c r="F2229" s="260">
        <f>_xll.xlShmInterpRateFwd($F$3&amp;T(CalculationTrigger2),C2229,,5,C2230)</f>
        <v>1.5225860728848037E-2</v>
      </c>
      <c r="G2229" s="268">
        <f t="shared" si="68"/>
        <v>0.49286486125107998</v>
      </c>
      <c r="H2229" s="275">
        <f t="shared" si="69"/>
        <v>4.0003904559998169</v>
      </c>
      <c r="I2229" s="250"/>
      <c r="J2229" s="251"/>
      <c r="K2229" s="251"/>
      <c r="L2229" s="251"/>
    </row>
    <row r="2230" spans="2:12" x14ac:dyDescent="0.2">
      <c r="B2230" s="112" t="s">
        <v>2</v>
      </c>
      <c r="C2230" s="113">
        <f>_xll.qlCalendarAdvance("TARGET",C2229,B2230,"mf")</f>
        <v>52097</v>
      </c>
      <c r="D2230" s="120">
        <f>_xll.xlShmInterpRateFwd($D$3&amp;T(CalculationTrigger2),C2230,,5,C2231)</f>
        <v>1.5672193148673238E-2</v>
      </c>
      <c r="E2230" s="260">
        <f>_xll.xlShmInterpRateFwd($E$3&amp;T(CalculationTrigger2),C2230,,5,C2231)</f>
        <v>1.5623066891351076E-2</v>
      </c>
      <c r="F2230" s="260">
        <f>_xll.xlShmInterpRateFwd($F$3&amp;T(CalculationTrigger2),C2230,,5,C2231)</f>
        <v>1.5223544487222206E-2</v>
      </c>
      <c r="G2230" s="268">
        <f t="shared" si="68"/>
        <v>0.4912625732216187</v>
      </c>
      <c r="H2230" s="275">
        <f t="shared" si="69"/>
        <v>3.9952240412887039</v>
      </c>
      <c r="I2230" s="250"/>
      <c r="J2230" s="251"/>
      <c r="K2230" s="251"/>
      <c r="L2230" s="251"/>
    </row>
    <row r="2231" spans="2:12" x14ac:dyDescent="0.2">
      <c r="B2231" s="112" t="s">
        <v>2</v>
      </c>
      <c r="C2231" s="113">
        <f>_xll.qlCalendarAdvance("TARGET",C2230,B2231,"mf")</f>
        <v>52104</v>
      </c>
      <c r="D2231" s="120">
        <f>_xll.xlShmInterpRateFwd($D$3&amp;T(CalculationTrigger2),C2231,,5,C2232)</f>
        <v>1.56691928380185E-2</v>
      </c>
      <c r="E2231" s="260">
        <f>_xll.xlShmInterpRateFwd($E$3&amp;T(CalculationTrigger2),C2231,,5,C2232)</f>
        <v>1.5620217090364041E-2</v>
      </c>
      <c r="F2231" s="260">
        <f>_xll.xlShmInterpRateFwd($F$3&amp;T(CalculationTrigger2),C2231,,5,C2232)</f>
        <v>1.522118678162254E-2</v>
      </c>
      <c r="G2231" s="268">
        <f t="shared" si="68"/>
        <v>0.4897574765445889</v>
      </c>
      <c r="H2231" s="275">
        <f t="shared" si="69"/>
        <v>3.9903030874150098</v>
      </c>
      <c r="I2231" s="250"/>
      <c r="J2231" s="251"/>
      <c r="K2231" s="251"/>
      <c r="L2231" s="251"/>
    </row>
    <row r="2232" spans="2:12" x14ac:dyDescent="0.2">
      <c r="B2232" s="112" t="s">
        <v>2</v>
      </c>
      <c r="C2232" s="113">
        <f>_xll.qlCalendarAdvance("TARGET",C2231,B2232,"mf")</f>
        <v>52111</v>
      </c>
      <c r="D2232" s="120">
        <f>_xll.xlShmInterpRateFwd($D$3&amp;T(CalculationTrigger2),C2232,,5,C2233)</f>
        <v>1.5666185344650828E-2</v>
      </c>
      <c r="E2232" s="260">
        <f>_xll.xlShmInterpRateFwd($E$3&amp;T(CalculationTrigger2),C2232,,5,C2233)</f>
        <v>1.561735035715605E-2</v>
      </c>
      <c r="F2232" s="260">
        <f>_xll.xlShmInterpRateFwd($F$3&amp;T(CalculationTrigger2),C2232,,5,C2233)</f>
        <v>1.5218787518953246E-2</v>
      </c>
      <c r="G2232" s="268">
        <f t="shared" si="68"/>
        <v>0.48834987494777993</v>
      </c>
      <c r="H2232" s="275">
        <f t="shared" si="69"/>
        <v>3.9856283820280392</v>
      </c>
      <c r="I2232" s="250"/>
      <c r="J2232" s="251"/>
      <c r="K2232" s="251"/>
      <c r="L2232" s="251"/>
    </row>
    <row r="2233" spans="2:12" x14ac:dyDescent="0.2">
      <c r="B2233" s="112" t="s">
        <v>2</v>
      </c>
      <c r="C2233" s="113">
        <f>_xll.qlCalendarAdvance("TARGET",C2232,B2233,"mf")</f>
        <v>52118</v>
      </c>
      <c r="D2233" s="120">
        <f>_xll.xlShmInterpRateFwd($D$3&amp;T(CalculationTrigger2),C2233,,5,C2234)</f>
        <v>1.5663170684600547E-2</v>
      </c>
      <c r="E2233" s="260">
        <f>_xll.xlShmInterpRateFwd($E$3&amp;T(CalculationTrigger2),C2233,,5,C2234)</f>
        <v>1.5614466677326773E-2</v>
      </c>
      <c r="F2233" s="260">
        <f>_xll.xlShmInterpRateFwd($F$3&amp;T(CalculationTrigger2),C2233,,5,C2234)</f>
        <v>1.5216346606078224E-2</v>
      </c>
      <c r="G2233" s="268">
        <f t="shared" si="68"/>
        <v>0.48704007273773708</v>
      </c>
      <c r="H2233" s="275">
        <f t="shared" si="69"/>
        <v>3.9812007124854878</v>
      </c>
      <c r="I2233" s="250"/>
      <c r="J2233" s="251"/>
      <c r="K2233" s="251"/>
      <c r="L2233" s="251"/>
    </row>
    <row r="2234" spans="2:12" x14ac:dyDescent="0.2">
      <c r="B2234" s="112" t="s">
        <v>2</v>
      </c>
      <c r="C2234" s="113">
        <f>_xll.qlCalendarAdvance("TARGET",C2233,B2234,"mf")</f>
        <v>52125</v>
      </c>
      <c r="D2234" s="120">
        <f>_xll.xlShmInterpRateFwd($D$3&amp;T(CalculationTrigger2),C2234,,5,C2235)</f>
        <v>1.5660148873921156E-2</v>
      </c>
      <c r="E2234" s="260">
        <f>_xll.xlShmInterpRateFwd($E$3&amp;T(CalculationTrigger2),C2234,,5,C2235)</f>
        <v>1.5611566036562798E-2</v>
      </c>
      <c r="F2234" s="260">
        <f>_xll.xlShmInterpRateFwd($F$3&amp;T(CalculationTrigger2),C2234,,5,C2235)</f>
        <v>1.5213863949936906E-2</v>
      </c>
      <c r="G2234" s="268">
        <f t="shared" si="68"/>
        <v>0.48582837358358139</v>
      </c>
      <c r="H2234" s="275">
        <f t="shared" si="69"/>
        <v>3.9770208662589202</v>
      </c>
      <c r="I2234" s="250"/>
      <c r="J2234" s="251"/>
      <c r="K2234" s="251"/>
      <c r="L2234" s="251"/>
    </row>
    <row r="2235" spans="2:12" x14ac:dyDescent="0.2">
      <c r="B2235" s="112" t="s">
        <v>2</v>
      </c>
      <c r="C2235" s="113">
        <f>_xll.qlCalendarAdvance("TARGET",C2234,B2235,"mf")</f>
        <v>52132</v>
      </c>
      <c r="D2235" s="120">
        <f>_xll.xlShmInterpRateFwd($D$3&amp;T(CalculationTrigger2),C2235,,5,C2236)</f>
        <v>1.565711992861402E-2</v>
      </c>
      <c r="E2235" s="260">
        <f>_xll.xlShmInterpRateFwd($E$3&amp;T(CalculationTrigger2),C2235,,5,C2236)</f>
        <v>1.5608648420487045E-2</v>
      </c>
      <c r="F2235" s="260">
        <f>_xll.xlShmInterpRateFwd($F$3&amp;T(CalculationTrigger2),C2235,,5,C2236)</f>
        <v>1.5211339457376283E-2</v>
      </c>
      <c r="G2235" s="268">
        <f t="shared" si="68"/>
        <v>0.48471508126974105</v>
      </c>
      <c r="H2235" s="275">
        <f t="shared" si="69"/>
        <v>3.9730896311076203</v>
      </c>
      <c r="I2235" s="250"/>
      <c r="J2235" s="251"/>
      <c r="K2235" s="251"/>
      <c r="L2235" s="251"/>
    </row>
    <row r="2236" spans="2:12" x14ac:dyDescent="0.2">
      <c r="B2236" s="112" t="s">
        <v>2</v>
      </c>
      <c r="C2236" s="113">
        <f>_xll.qlCalendarAdvance("TARGET",C2235,B2236,"mf")</f>
        <v>52139</v>
      </c>
      <c r="D2236" s="120">
        <f>_xll.xlShmInterpRateFwd($D$3&amp;T(CalculationTrigger2),C2236,,5,C2237)</f>
        <v>1.5654083864750007E-2</v>
      </c>
      <c r="E2236" s="260">
        <f>_xll.xlShmInterpRateFwd($E$3&amp;T(CalculationTrigger2),C2236,,5,C2237)</f>
        <v>1.5605713814763018E-2</v>
      </c>
      <c r="F2236" s="260">
        <f>_xll.xlShmInterpRateFwd($F$3&amp;T(CalculationTrigger2),C2236,,5,C2237)</f>
        <v>1.5208773035307297E-2</v>
      </c>
      <c r="G2236" s="268">
        <f t="shared" si="68"/>
        <v>0.48370049986989211</v>
      </c>
      <c r="H2236" s="275">
        <f t="shared" si="69"/>
        <v>3.9694077945572062</v>
      </c>
      <c r="I2236" s="250"/>
      <c r="J2236" s="251"/>
      <c r="K2236" s="251"/>
      <c r="L2236" s="251"/>
    </row>
    <row r="2237" spans="2:12" x14ac:dyDescent="0.2">
      <c r="B2237" s="112" t="s">
        <v>2</v>
      </c>
      <c r="C2237" s="113">
        <f>_xll.qlCalendarAdvance("TARGET",C2236,B2237,"mf")</f>
        <v>52146</v>
      </c>
      <c r="D2237" s="120">
        <f>_xll.xlShmInterpRateFwd($D$3&amp;T(CalculationTrigger2),C2237,,5,C2238)</f>
        <v>1.5651040698336269E-2</v>
      </c>
      <c r="E2237" s="260">
        <f>_xll.xlShmInterpRateFwd($E$3&amp;T(CalculationTrigger2),C2237,,5,C2238)</f>
        <v>1.5602762205013707E-2</v>
      </c>
      <c r="F2237" s="260">
        <f>_xll.xlShmInterpRateFwd($F$3&amp;T(CalculationTrigger2),C2237,,5,C2238)</f>
        <v>1.5206164590635339E-2</v>
      </c>
      <c r="G2237" s="268">
        <f t="shared" si="68"/>
        <v>0.48278493322562177</v>
      </c>
      <c r="H2237" s="275">
        <f t="shared" si="69"/>
        <v>3.9659761437836791</v>
      </c>
      <c r="I2237" s="250"/>
      <c r="J2237" s="251"/>
      <c r="K2237" s="251"/>
      <c r="L2237" s="251"/>
    </row>
    <row r="2238" spans="2:12" x14ac:dyDescent="0.2">
      <c r="B2238" s="112" t="s">
        <v>2</v>
      </c>
      <c r="C2238" s="113">
        <f>_xll.qlCalendarAdvance("TARGET",C2237,B2238,"mf")</f>
        <v>52153</v>
      </c>
      <c r="D2238" s="120">
        <f>_xll.xlShmInterpRateFwd($D$3&amp;T(CalculationTrigger2),C2238,,5,C2239)</f>
        <v>1.5647990445426301E-2</v>
      </c>
      <c r="E2238" s="260">
        <f>_xll.xlShmInterpRateFwd($E$3&amp;T(CalculationTrigger2),C2238,,5,C2239)</f>
        <v>1.559979357690849E-2</v>
      </c>
      <c r="F2238" s="260">
        <f>_xll.xlShmInterpRateFwd($F$3&amp;T(CalculationTrigger2),C2238,,5,C2239)</f>
        <v>1.5203514030248659E-2</v>
      </c>
      <c r="G2238" s="268">
        <f t="shared" si="68"/>
        <v>0.48196868517810104</v>
      </c>
      <c r="H2238" s="275">
        <f t="shared" si="69"/>
        <v>3.9627954665983136</v>
      </c>
      <c r="I2238" s="250"/>
      <c r="J2238" s="251"/>
      <c r="K2238" s="251"/>
      <c r="L2238" s="251"/>
    </row>
    <row r="2239" spans="2:12" x14ac:dyDescent="0.2">
      <c r="B2239" s="112" t="s">
        <v>2</v>
      </c>
      <c r="C2239" s="113">
        <f>_xll.qlCalendarAdvance("TARGET",C2238,B2239,"mf")</f>
        <v>52160</v>
      </c>
      <c r="D2239" s="120">
        <f>_xll.xlShmInterpRateFwd($D$3&amp;T(CalculationTrigger2),C2239,,5,C2240)</f>
        <v>1.564493312203883E-2</v>
      </c>
      <c r="E2239" s="260">
        <f>_xll.xlShmInterpRateFwd($E$3&amp;T(CalculationTrigger2),C2239,,5,C2240)</f>
        <v>1.5596807916093613E-2</v>
      </c>
      <c r="F2239" s="260">
        <f>_xll.xlShmInterpRateFwd($F$3&amp;T(CalculationTrigger2),C2239,,5,C2240)</f>
        <v>1.5200821261018373E-2</v>
      </c>
      <c r="G2239" s="268">
        <f t="shared" si="68"/>
        <v>0.48125205945217031</v>
      </c>
      <c r="H2239" s="275">
        <f t="shared" si="69"/>
        <v>3.9598665507523978</v>
      </c>
      <c r="I2239" s="250"/>
      <c r="J2239" s="251"/>
      <c r="K2239" s="251"/>
      <c r="L2239" s="251"/>
    </row>
    <row r="2240" spans="2:12" x14ac:dyDescent="0.2">
      <c r="B2240" s="112" t="s">
        <v>2</v>
      </c>
      <c r="C2240" s="113">
        <f>_xll.qlCalendarAdvance("TARGET",C2239,B2240,"mf")</f>
        <v>52167</v>
      </c>
      <c r="D2240" s="120">
        <f>_xll.xlShmInterpRateFwd($D$3&amp;T(CalculationTrigger2),C2240,,5,C2241)</f>
        <v>1.5641868744221552E-2</v>
      </c>
      <c r="E2240" s="260">
        <f>_xll.xlShmInterpRateFwd($E$3&amp;T(CalculationTrigger2),C2240,,5,C2241)</f>
        <v>1.5593805208192186E-2</v>
      </c>
      <c r="F2240" s="260">
        <f>_xll.xlShmInterpRateFwd($F$3&amp;T(CalculationTrigger2),C2240,,5,C2241)</f>
        <v>1.5198086189885357E-2</v>
      </c>
      <c r="G2240" s="268">
        <f t="shared" si="68"/>
        <v>0.48063536029365961</v>
      </c>
      <c r="H2240" s="275">
        <f t="shared" si="69"/>
        <v>3.9571901830682923</v>
      </c>
      <c r="I2240" s="250"/>
      <c r="J2240" s="251"/>
      <c r="K2240" s="251"/>
      <c r="L2240" s="251"/>
    </row>
    <row r="2241" spans="2:12" x14ac:dyDescent="0.2">
      <c r="B2241" s="112" t="s">
        <v>2</v>
      </c>
      <c r="C2241" s="113">
        <f>_xll.qlCalendarAdvance("TARGET",C2240,B2241,"mf")</f>
        <v>52174</v>
      </c>
      <c r="D2241" s="120">
        <f>_xll.xlShmInterpRateFwd($D$3&amp;T(CalculationTrigger2),C2241,,5,C2242)</f>
        <v>1.5638797328022161E-2</v>
      </c>
      <c r="E2241" s="260">
        <f>_xll.xlShmInterpRateFwd($E$3&amp;T(CalculationTrigger2),C2241,,5,C2242)</f>
        <v>1.5590785438856329E-2</v>
      </c>
      <c r="F2241" s="260">
        <f>_xll.xlShmInterpRateFwd($F$3&amp;T(CalculationTrigger2),C2241,,5,C2242)</f>
        <v>1.5195308723698038E-2</v>
      </c>
      <c r="G2241" s="268">
        <f t="shared" si="68"/>
        <v>0.48011889165831823</v>
      </c>
      <c r="H2241" s="275">
        <f t="shared" si="69"/>
        <v>3.9547671515829075</v>
      </c>
      <c r="I2241" s="250"/>
      <c r="J2241" s="251"/>
      <c r="K2241" s="251"/>
      <c r="L2241" s="251"/>
    </row>
    <row r="2242" spans="2:12" x14ac:dyDescent="0.2">
      <c r="B2242" s="112" t="s">
        <v>2</v>
      </c>
      <c r="C2242" s="113">
        <f>_xll.qlCalendarAdvance("TARGET",C2241,B2242,"mf")</f>
        <v>52181</v>
      </c>
      <c r="D2242" s="120">
        <f>_xll.xlShmInterpRateFwd($D$3&amp;T(CalculationTrigger2),C2242,,5,C2243)</f>
        <v>1.5635718889430428E-2</v>
      </c>
      <c r="E2242" s="260">
        <f>_xll.xlShmInterpRateFwd($E$3&amp;T(CalculationTrigger2),C2242,,5,C2243)</f>
        <v>1.558774859376137E-2</v>
      </c>
      <c r="F2242" s="260">
        <f>_xll.xlShmInterpRateFwd($F$3&amp;T(CalculationTrigger2),C2242,,5,C2243)</f>
        <v>1.5192488769374608E-2</v>
      </c>
      <c r="G2242" s="268">
        <f t="shared" si="68"/>
        <v>0.47970295669058294</v>
      </c>
      <c r="H2242" s="275">
        <f t="shared" si="69"/>
        <v>3.9525982438676222</v>
      </c>
      <c r="I2242" s="250"/>
      <c r="J2242" s="251"/>
      <c r="K2242" s="251"/>
      <c r="L2242" s="251"/>
    </row>
    <row r="2243" spans="2:12" x14ac:dyDescent="0.2">
      <c r="B2243" s="112" t="s">
        <v>2</v>
      </c>
      <c r="C2243" s="113">
        <f>_xll.qlCalendarAdvance("TARGET",C2242,B2243,"mf")</f>
        <v>52188</v>
      </c>
      <c r="D2243" s="120">
        <f>_xll.xlShmInterpRateFwd($D$3&amp;T(CalculationTrigger2),C2243,,5,C2244)</f>
        <v>1.5632633444540377E-2</v>
      </c>
      <c r="E2243" s="260">
        <f>_xll.xlShmInterpRateFwd($E$3&amp;T(CalculationTrigger2),C2243,,5,C2244)</f>
        <v>1.5584694658518953E-2</v>
      </c>
      <c r="F2243" s="260">
        <f>_xll.xlShmInterpRateFwd($F$3&amp;T(CalculationTrigger2),C2243,,5,C2244)</f>
        <v>1.5189626233804541E-2</v>
      </c>
      <c r="G2243" s="268">
        <f t="shared" si="68"/>
        <v>0.4793878602142414</v>
      </c>
      <c r="H2243" s="275">
        <f t="shared" si="69"/>
        <v>3.9506842471441135</v>
      </c>
      <c r="I2243" s="250"/>
      <c r="J2243" s="251"/>
      <c r="K2243" s="251"/>
      <c r="L2243" s="251"/>
    </row>
    <row r="2244" spans="2:12" x14ac:dyDescent="0.2">
      <c r="B2244" s="112" t="s">
        <v>2</v>
      </c>
      <c r="C2244" s="113">
        <f>_xll.qlCalendarAdvance("TARGET",C2243,B2244,"mf")</f>
        <v>52195</v>
      </c>
      <c r="D2244" s="120">
        <f>_xll.xlShmInterpRateFwd($D$3&amp;T(CalculationTrigger2),C2244,,5,C2245)</f>
        <v>1.5629541009341767E-2</v>
      </c>
      <c r="E2244" s="260">
        <f>_xll.xlShmInterpRateFwd($E$3&amp;T(CalculationTrigger2),C2244,,5,C2245)</f>
        <v>1.5581623618787115E-2</v>
      </c>
      <c r="F2244" s="260">
        <f>_xll.xlShmInterpRateFwd($F$3&amp;T(CalculationTrigger2),C2244,,5,C2245)</f>
        <v>1.5186721023883361E-2</v>
      </c>
      <c r="G2244" s="268">
        <f t="shared" si="68"/>
        <v>0.47917390554652606</v>
      </c>
      <c r="H2244" s="275">
        <f t="shared" si="69"/>
        <v>3.9490259490375381</v>
      </c>
      <c r="I2244" s="250"/>
      <c r="J2244" s="251"/>
      <c r="K2244" s="251"/>
      <c r="L2244" s="251"/>
    </row>
    <row r="2245" spans="2:12" x14ac:dyDescent="0.2">
      <c r="B2245" s="112" t="s">
        <v>2</v>
      </c>
      <c r="C2245" s="113">
        <f>_xll.qlCalendarAdvance("TARGET",C2244,B2245,"mf")</f>
        <v>52202</v>
      </c>
      <c r="D2245" s="120">
        <f>_xll.xlShmInterpRateFwd($D$3&amp;T(CalculationTrigger2),C2245,,5,C2246)</f>
        <v>1.5626441599888078E-2</v>
      </c>
      <c r="E2245" s="260">
        <f>_xll.xlShmInterpRateFwd($E$3&amp;T(CalculationTrigger2),C2245,,5,C2246)</f>
        <v>1.5578535460229715E-2</v>
      </c>
      <c r="F2245" s="260">
        <f>_xll.xlShmInterpRateFwd($F$3&amp;T(CalculationTrigger2),C2245,,5,C2246)</f>
        <v>1.518377304651262E-2</v>
      </c>
      <c r="G2245" s="268">
        <f t="shared" ref="G2245:G2308" si="70">(D2245-E2245)*10000</f>
        <v>0.47906139658363334</v>
      </c>
      <c r="H2245" s="275">
        <f t="shared" ref="H2245:H2308" si="71">(E2245-F2245)*10000</f>
        <v>3.9476241371709522</v>
      </c>
      <c r="I2245" s="250"/>
      <c r="J2245" s="251"/>
      <c r="K2245" s="251"/>
      <c r="L2245" s="251"/>
    </row>
    <row r="2246" spans="2:12" x14ac:dyDescent="0.2">
      <c r="B2246" s="112" t="s">
        <v>2</v>
      </c>
      <c r="C2246" s="113">
        <f>_xll.qlCalendarAdvance("TARGET",C2245,B2246,"mf")</f>
        <v>52209</v>
      </c>
      <c r="D2246" s="120">
        <f>_xll.xlShmInterpRateFwd($D$3&amp;T(CalculationTrigger2),C2246,,5,C2247)</f>
        <v>1.5623335232209618E-2</v>
      </c>
      <c r="E2246" s="260">
        <f>_xll.xlShmInterpRateFwd($E$3&amp;T(CalculationTrigger2),C2246,,5,C2247)</f>
        <v>1.5575430168464318E-2</v>
      </c>
      <c r="F2246" s="260">
        <f>_xll.xlShmInterpRateFwd($F$3&amp;T(CalculationTrigger2),C2246,,5,C2247)</f>
        <v>1.5180782208570965E-2</v>
      </c>
      <c r="G2246" s="268">
        <f t="shared" si="70"/>
        <v>0.47905063745299836</v>
      </c>
      <c r="H2246" s="275">
        <f t="shared" si="71"/>
        <v>3.9464795989335375</v>
      </c>
      <c r="I2246" s="250"/>
      <c r="J2246" s="251"/>
      <c r="K2246" s="251"/>
      <c r="L2246" s="251"/>
    </row>
    <row r="2247" spans="2:12" x14ac:dyDescent="0.2">
      <c r="B2247" s="112" t="s">
        <v>2</v>
      </c>
      <c r="C2247" s="113">
        <f>_xll.qlCalendarAdvance("TARGET",C2246,B2247,"mf")</f>
        <v>52216</v>
      </c>
      <c r="D2247" s="120">
        <f>_xll.xlShmInterpRateFwd($D$3&amp;T(CalculationTrigger2),C2247,,5,C2248)</f>
        <v>1.5620221922348276E-2</v>
      </c>
      <c r="E2247" s="260">
        <f>_xll.xlShmInterpRateFwd($E$3&amp;T(CalculationTrigger2),C2247,,5,C2248)</f>
        <v>1.5572307729166452E-2</v>
      </c>
      <c r="F2247" s="260">
        <f>_xll.xlShmInterpRateFwd($F$3&amp;T(CalculationTrigger2),C2247,,5,C2248)</f>
        <v>1.5177748416972042E-2</v>
      </c>
      <c r="G2247" s="268">
        <f t="shared" si="70"/>
        <v>0.47914193181824299</v>
      </c>
      <c r="H2247" s="275">
        <f t="shared" si="71"/>
        <v>3.9455931219441012</v>
      </c>
      <c r="I2247" s="250"/>
      <c r="J2247" s="251"/>
      <c r="K2247" s="251"/>
      <c r="L2247" s="251"/>
    </row>
    <row r="2248" spans="2:12" x14ac:dyDescent="0.2">
      <c r="B2248" s="112" t="s">
        <v>2</v>
      </c>
      <c r="C2248" s="113">
        <f>_xll.qlCalendarAdvance("TARGET",C2247,B2248,"mf")</f>
        <v>52223</v>
      </c>
      <c r="D2248" s="120">
        <f>_xll.xlShmInterpRateFwd($D$3&amp;T(CalculationTrigger2),C2248,,5,C2249)</f>
        <v>1.5617101686328558E-2</v>
      </c>
      <c r="E2248" s="260">
        <f>_xll.xlShmInterpRateFwd($E$3&amp;T(CalculationTrigger2),C2248,,5,C2249)</f>
        <v>1.5569168127947969E-2</v>
      </c>
      <c r="F2248" s="260">
        <f>_xll.xlShmInterpRateFwd($F$3&amp;T(CalculationTrigger2),C2248,,5,C2249)</f>
        <v>1.5174671578583425E-2</v>
      </c>
      <c r="G2248" s="268">
        <f t="shared" si="70"/>
        <v>0.47933558380588298</v>
      </c>
      <c r="H2248" s="275">
        <f t="shared" si="71"/>
        <v>3.9449654936454457</v>
      </c>
      <c r="I2248" s="250"/>
      <c r="J2248" s="251"/>
      <c r="K2248" s="251"/>
      <c r="L2248" s="251"/>
    </row>
    <row r="2249" spans="2:12" x14ac:dyDescent="0.2">
      <c r="B2249" s="112" t="s">
        <v>2</v>
      </c>
      <c r="C2249" s="113">
        <f>_xll.qlCalendarAdvance("TARGET",C2248,B2249,"mf")</f>
        <v>52230</v>
      </c>
      <c r="D2249" s="120">
        <f>_xll.xlShmInterpRateFwd($D$3&amp;T(CalculationTrigger2),C2249,,5,C2250)</f>
        <v>1.5613974540198137E-2</v>
      </c>
      <c r="E2249" s="260">
        <f>_xll.xlShmInterpRateFwd($E$3&amp;T(CalculationTrigger2),C2249,,5,C2250)</f>
        <v>1.5566011350472897E-2</v>
      </c>
      <c r="F2249" s="260">
        <f>_xll.xlShmInterpRateFwd($F$3&amp;T(CalculationTrigger2),C2249,,5,C2250)</f>
        <v>1.5171551600336649E-2</v>
      </c>
      <c r="G2249" s="268">
        <f t="shared" si="70"/>
        <v>0.47963189725240551</v>
      </c>
      <c r="H2249" s="275">
        <f t="shared" si="71"/>
        <v>3.9445975013624803</v>
      </c>
      <c r="I2249" s="250"/>
      <c r="J2249" s="251"/>
      <c r="K2249" s="251"/>
      <c r="L2249" s="251"/>
    </row>
    <row r="2250" spans="2:12" x14ac:dyDescent="0.2">
      <c r="B2250" s="112" t="s">
        <v>2</v>
      </c>
      <c r="C2250" s="113">
        <f>_xll.qlCalendarAdvance("TARGET",C2249,B2250,"mf")</f>
        <v>52237</v>
      </c>
      <c r="D2250" s="120">
        <f>_xll.xlShmInterpRateFwd($D$3&amp;T(CalculationTrigger2),C2250,,5,C2251)</f>
        <v>1.5610840499987316E-2</v>
      </c>
      <c r="E2250" s="260">
        <f>_xll.xlShmInterpRateFwd($E$3&amp;T(CalculationTrigger2),C2250,,5,C2251)</f>
        <v>1.5562837382405298E-2</v>
      </c>
      <c r="F2250" s="260">
        <f>_xll.xlShmInterpRateFwd($F$3&amp;T(CalculationTrigger2),C2250,,5,C2251)</f>
        <v>1.5168388389111385E-2</v>
      </c>
      <c r="G2250" s="268">
        <f t="shared" si="70"/>
        <v>0.48003117582018362</v>
      </c>
      <c r="H2250" s="275">
        <f t="shared" si="71"/>
        <v>3.9444899329391276</v>
      </c>
      <c r="I2250" s="250"/>
      <c r="J2250" s="251"/>
      <c r="K2250" s="251"/>
      <c r="L2250" s="251"/>
    </row>
    <row r="2251" spans="2:12" x14ac:dyDescent="0.2">
      <c r="B2251" s="112" t="s">
        <v>2</v>
      </c>
      <c r="C2251" s="113">
        <f>_xll.qlCalendarAdvance("TARGET",C2250,B2251,"mf")</f>
        <v>52244</v>
      </c>
      <c r="D2251" s="120">
        <f>_xll.xlShmInterpRateFwd($D$3&amp;T(CalculationTrigger2),C2251,,5,C2252)</f>
        <v>1.5607699581714806E-2</v>
      </c>
      <c r="E2251" s="260">
        <f>_xll.xlShmInterpRateFwd($E$3&amp;T(CalculationTrigger2),C2251,,5,C2252)</f>
        <v>1.555964620937453E-2</v>
      </c>
      <c r="F2251" s="260">
        <f>_xll.xlShmInterpRateFwd($F$3&amp;T(CalculationTrigger2),C2251,,5,C2252)</f>
        <v>1.5165181851793347E-2</v>
      </c>
      <c r="G2251" s="268">
        <f t="shared" si="70"/>
        <v>0.48053372340275957</v>
      </c>
      <c r="H2251" s="275">
        <f t="shared" si="71"/>
        <v>3.9446435758118228</v>
      </c>
      <c r="I2251" s="250"/>
      <c r="J2251" s="251"/>
      <c r="K2251" s="251"/>
      <c r="L2251" s="251"/>
    </row>
    <row r="2252" spans="2:12" x14ac:dyDescent="0.2">
      <c r="B2252" s="112" t="s">
        <v>2</v>
      </c>
      <c r="C2252" s="113">
        <f>_xll.qlCalendarAdvance("TARGET",C2251,B2252,"mf")</f>
        <v>52251</v>
      </c>
      <c r="D2252" s="120">
        <f>_xll.xlShmInterpRateFwd($D$3&amp;T(CalculationTrigger2),C2252,,5,C2253)</f>
        <v>1.5604551801445651E-2</v>
      </c>
      <c r="E2252" s="260">
        <f>_xll.xlShmInterpRateFwd($E$3&amp;T(CalculationTrigger2),C2252,,5,C2253)</f>
        <v>1.5556437817015772E-2</v>
      </c>
      <c r="F2252" s="260">
        <f>_xll.xlShmInterpRateFwd($F$3&amp;T(CalculationTrigger2),C2252,,5,C2253)</f>
        <v>1.5161931895285896E-2</v>
      </c>
      <c r="G2252" s="268">
        <f t="shared" si="70"/>
        <v>0.48113984429878565</v>
      </c>
      <c r="H2252" s="275">
        <f t="shared" si="71"/>
        <v>3.9450592172987631</v>
      </c>
      <c r="I2252" s="250"/>
      <c r="J2252" s="251"/>
      <c r="K2252" s="251"/>
      <c r="L2252" s="251"/>
    </row>
    <row r="2253" spans="2:12" x14ac:dyDescent="0.2">
      <c r="B2253" s="112" t="s">
        <v>2</v>
      </c>
      <c r="C2253" s="113">
        <f>_xll.qlCalendarAdvance("TARGET",C2252,B2253,"mf")</f>
        <v>52258</v>
      </c>
      <c r="D2253" s="120">
        <f>_xll.xlShmInterpRateFwd($D$3&amp;T(CalculationTrigger2),C2253,,5,C2254)</f>
        <v>1.5601397175181176E-2</v>
      </c>
      <c r="E2253" s="260">
        <f>_xll.xlShmInterpRateFwd($E$3&amp;T(CalculationTrigger2),C2253,,5,C2254)</f>
        <v>1.555321219099322E-2</v>
      </c>
      <c r="F2253" s="260">
        <f>_xll.xlShmInterpRateFwd($F$3&amp;T(CalculationTrigger2),C2253,,5,C2254)</f>
        <v>1.5158638426481066E-2</v>
      </c>
      <c r="G2253" s="268">
        <f t="shared" si="70"/>
        <v>0.48184984187956553</v>
      </c>
      <c r="H2253" s="275">
        <f t="shared" si="71"/>
        <v>3.9457376451215374</v>
      </c>
      <c r="I2253" s="250"/>
      <c r="J2253" s="251"/>
      <c r="K2253" s="251"/>
      <c r="L2253" s="251"/>
    </row>
    <row r="2254" spans="2:12" x14ac:dyDescent="0.2">
      <c r="B2254" s="112" t="s">
        <v>2</v>
      </c>
      <c r="C2254" s="113">
        <f>_xll.qlCalendarAdvance("TARGET",C2253,B2254,"mf")</f>
        <v>52265</v>
      </c>
      <c r="D2254" s="120">
        <f>_xll.xlShmInterpRateFwd($D$3&amp;T(CalculationTrigger2),C2254,,5,C2255)</f>
        <v>1.5598235719003806E-2</v>
      </c>
      <c r="E2254" s="260">
        <f>_xll.xlShmInterpRateFwd($E$3&amp;T(CalculationTrigger2),C2254,,5,C2255)</f>
        <v>1.5549969316953722E-2</v>
      </c>
      <c r="F2254" s="260">
        <f>_xll.xlShmInterpRateFwd($F$3&amp;T(CalculationTrigger2),C2254,,5,C2255)</f>
        <v>1.515530135229433E-2</v>
      </c>
      <c r="G2254" s="268">
        <f t="shared" si="70"/>
        <v>0.48266402050084134</v>
      </c>
      <c r="H2254" s="275">
        <f t="shared" si="71"/>
        <v>3.9466796465939189</v>
      </c>
      <c r="I2254" s="250"/>
      <c r="J2254" s="251"/>
      <c r="K2254" s="251"/>
      <c r="L2254" s="251"/>
    </row>
    <row r="2255" spans="2:12" x14ac:dyDescent="0.2">
      <c r="B2255" s="112" t="s">
        <v>2</v>
      </c>
      <c r="C2255" s="113">
        <f>_xll.qlCalendarAdvance("TARGET",C2254,B2255,"mf")</f>
        <v>52272</v>
      </c>
      <c r="D2255" s="120">
        <f>_xll.xlShmInterpRateFwd($D$3&amp;T(CalculationTrigger2),C2255,,5,C2256)</f>
        <v>1.5595067448897486E-2</v>
      </c>
      <c r="E2255" s="260">
        <f>_xll.xlShmInterpRateFwd($E$3&amp;T(CalculationTrigger2),C2255,,5,C2256)</f>
        <v>1.5546709180526801E-2</v>
      </c>
      <c r="F2255" s="260">
        <f>_xll.xlShmInterpRateFwd($F$3&amp;T(CalculationTrigger2),C2255,,5,C2256)</f>
        <v>1.5151920579600875E-2</v>
      </c>
      <c r="G2255" s="268">
        <f t="shared" si="70"/>
        <v>0.48358268370685131</v>
      </c>
      <c r="H2255" s="275">
        <f t="shared" si="71"/>
        <v>3.9478860092592543</v>
      </c>
      <c r="I2255" s="250"/>
      <c r="J2255" s="251"/>
      <c r="K2255" s="251"/>
      <c r="L2255" s="251"/>
    </row>
    <row r="2256" spans="2:12" x14ac:dyDescent="0.2">
      <c r="B2256" s="112" t="s">
        <v>2</v>
      </c>
      <c r="C2256" s="113">
        <f>_xll.qlCalendarAdvance("TARGET",C2255,B2256,"mf")</f>
        <v>52279</v>
      </c>
      <c r="D2256" s="120">
        <f>_xll.xlShmInterpRateFwd($D$3&amp;T(CalculationTrigger2),C2256,,5,C2257)</f>
        <v>1.5591892380927253E-2</v>
      </c>
      <c r="E2256" s="260">
        <f>_xll.xlShmInterpRateFwd($E$3&amp;T(CalculationTrigger2),C2256,,5,C2257)</f>
        <v>1.5543431767376766E-2</v>
      </c>
      <c r="F2256" s="260">
        <f>_xll.xlShmInterpRateFwd($F$3&amp;T(CalculationTrigger2),C2256,,5,C2257)</f>
        <v>1.5148496015305121E-2</v>
      </c>
      <c r="G2256" s="268">
        <f t="shared" si="70"/>
        <v>0.48460613550486631</v>
      </c>
      <c r="H2256" s="275">
        <f t="shared" si="71"/>
        <v>3.9493575207164531</v>
      </c>
      <c r="I2256" s="250"/>
      <c r="J2256" s="251"/>
      <c r="K2256" s="251"/>
      <c r="L2256" s="251"/>
    </row>
    <row r="2257" spans="2:12" x14ac:dyDescent="0.2">
      <c r="B2257" s="112" t="s">
        <v>2</v>
      </c>
      <c r="C2257" s="113">
        <f>_xll.qlCalendarAdvance("TARGET",C2256,B2257,"mf")</f>
        <v>52286</v>
      </c>
      <c r="D2257" s="120">
        <f>_xll.xlShmInterpRateFwd($D$3&amp;T(CalculationTrigger2),C2257,,5,C2258)</f>
        <v>1.5588710531111803E-2</v>
      </c>
      <c r="E2257" s="260">
        <f>_xll.xlShmInterpRateFwd($E$3&amp;T(CalculationTrigger2),C2257,,5,C2258)</f>
        <v>1.5540137063144803E-2</v>
      </c>
      <c r="F2257" s="260">
        <f>_xll.xlShmInterpRateFwd($F$3&amp;T(CalculationTrigger2),C2257,,5,C2258)</f>
        <v>1.5145027566282793E-2</v>
      </c>
      <c r="G2257" s="268">
        <f t="shared" si="70"/>
        <v>0.48573467966999895</v>
      </c>
      <c r="H2257" s="275">
        <f t="shared" si="71"/>
        <v>3.9510949686200925</v>
      </c>
      <c r="I2257" s="250"/>
      <c r="J2257" s="251"/>
      <c r="K2257" s="251"/>
      <c r="L2257" s="251"/>
    </row>
    <row r="2258" spans="2:12" x14ac:dyDescent="0.2">
      <c r="B2258" s="112" t="s">
        <v>2</v>
      </c>
      <c r="C2258" s="113">
        <f>_xll.qlCalendarAdvance("TARGET",C2257,B2258,"mf")</f>
        <v>52293</v>
      </c>
      <c r="D2258" s="120">
        <f>_xll.xlShmInterpRateFwd($D$3&amp;T(CalculationTrigger2),C2258,,5,C2259)</f>
        <v>1.5585521915510374E-2</v>
      </c>
      <c r="E2258" s="260">
        <f>_xll.xlShmInterpRateFwd($E$3&amp;T(CalculationTrigger2),C2258,,5,C2259)</f>
        <v>1.5536825053483723E-2</v>
      </c>
      <c r="F2258" s="260">
        <f>_xll.xlShmInterpRateFwd($F$3&amp;T(CalculationTrigger2),C2258,,5,C2259)</f>
        <v>1.5141515139473604E-2</v>
      </c>
      <c r="G2258" s="268">
        <f t="shared" si="70"/>
        <v>0.48696862026650567</v>
      </c>
      <c r="H2258" s="275">
        <f t="shared" si="71"/>
        <v>3.9530991401011928</v>
      </c>
      <c r="I2258" s="250"/>
      <c r="J2258" s="251"/>
      <c r="K2258" s="251"/>
      <c r="L2258" s="251"/>
    </row>
    <row r="2259" spans="2:12" x14ac:dyDescent="0.2">
      <c r="B2259" s="112" t="s">
        <v>2</v>
      </c>
      <c r="C2259" s="113">
        <f>_xll.qlCalendarAdvance("TARGET",C2258,B2259,"mf")</f>
        <v>52300</v>
      </c>
      <c r="D2259" s="120">
        <f>_xll.xlShmInterpRateFwd($D$3&amp;T(CalculationTrigger2),C2259,,5,C2260)</f>
        <v>1.5582326550130076E-2</v>
      </c>
      <c r="E2259" s="260">
        <f>_xll.xlShmInterpRateFwd($E$3&amp;T(CalculationTrigger2),C2259,,5,C2260)</f>
        <v>1.553349572401742E-2</v>
      </c>
      <c r="F2259" s="260">
        <f>_xll.xlShmInterpRateFwd($F$3&amp;T(CalculationTrigger2),C2259,,5,C2260)</f>
        <v>1.5137958641742241E-2</v>
      </c>
      <c r="G2259" s="268">
        <f t="shared" si="70"/>
        <v>0.48830826112655423</v>
      </c>
      <c r="H2259" s="275">
        <f t="shared" si="71"/>
        <v>3.9553708227517936</v>
      </c>
      <c r="I2259" s="250"/>
      <c r="J2259" s="251"/>
      <c r="K2259" s="251"/>
      <c r="L2259" s="251"/>
    </row>
    <row r="2260" spans="2:12" x14ac:dyDescent="0.2">
      <c r="B2260" s="112" t="s">
        <v>2</v>
      </c>
      <c r="C2260" s="113">
        <f>_xll.qlCalendarAdvance("TARGET",C2259,B2260,"mf")</f>
        <v>52307</v>
      </c>
      <c r="D2260" s="120">
        <f>_xll.xlShmInterpRateFwd($D$3&amp;T(CalculationTrigger2),C2260,,5,C2261)</f>
        <v>1.5579124451018556E-2</v>
      </c>
      <c r="E2260" s="260">
        <f>_xll.xlShmInterpRateFwd($E$3&amp;T(CalculationTrigger2),C2260,,5,C2261)</f>
        <v>1.5530149060416163E-2</v>
      </c>
      <c r="F2260" s="260">
        <f>_xll.xlShmInterpRateFwd($F$3&amp;T(CalculationTrigger2),C2260,,5,C2261)</f>
        <v>1.5134357979994208E-2</v>
      </c>
      <c r="G2260" s="268">
        <f t="shared" si="70"/>
        <v>0.48975390602392155</v>
      </c>
      <c r="H2260" s="275">
        <f t="shared" si="71"/>
        <v>3.9579108042195505</v>
      </c>
      <c r="I2260" s="250"/>
      <c r="J2260" s="251"/>
      <c r="K2260" s="251"/>
      <c r="L2260" s="251"/>
    </row>
    <row r="2261" spans="2:12" x14ac:dyDescent="0.2">
      <c r="B2261" s="112" t="s">
        <v>2</v>
      </c>
      <c r="C2261" s="113">
        <f>_xll.qlCalendarAdvance("TARGET",C2260,B2261,"mf")</f>
        <v>52314</v>
      </c>
      <c r="D2261" s="120">
        <f>_xll.xlShmInterpRateFwd($D$3&amp;T(CalculationTrigger2),C2261,,5,C2262)</f>
        <v>1.5575915634217667E-2</v>
      </c>
      <c r="E2261" s="260">
        <f>_xll.xlShmInterpRateFwd($E$3&amp;T(CalculationTrigger2),C2261,,5,C2262)</f>
        <v>1.5526785048327102E-2</v>
      </c>
      <c r="F2261" s="260">
        <f>_xll.xlShmInterpRateFwd($F$3&amp;T(CalculationTrigger2),C2261,,5,C2262)</f>
        <v>1.5130713061112116E-2</v>
      </c>
      <c r="G2261" s="268">
        <f t="shared" si="70"/>
        <v>0.49130585890564893</v>
      </c>
      <c r="H2261" s="275">
        <f t="shared" si="71"/>
        <v>3.960719872149864</v>
      </c>
      <c r="I2261" s="250"/>
      <c r="J2261" s="251"/>
      <c r="K2261" s="251"/>
      <c r="L2261" s="251"/>
    </row>
    <row r="2262" spans="2:12" x14ac:dyDescent="0.2">
      <c r="B2262" s="112" t="s">
        <v>2</v>
      </c>
      <c r="C2262" s="113">
        <f>_xll.qlCalendarAdvance("TARGET",C2261,B2262,"mf")</f>
        <v>52321</v>
      </c>
      <c r="D2262" s="120">
        <f>_xll.xlShmInterpRateFwd($D$3&amp;T(CalculationTrigger2),C2262,,5,C2263)</f>
        <v>1.5572713438446437E-2</v>
      </c>
      <c r="E2262" s="260">
        <f>_xll.xlShmInterpRateFwd($E$3&amp;T(CalculationTrigger2),C2262,,5,C2263)</f>
        <v>1.5523418859387714E-2</v>
      </c>
      <c r="F2262" s="260">
        <f>_xll.xlShmInterpRateFwd($F$3&amp;T(CalculationTrigger2),C2262,,5,C2263)</f>
        <v>1.5127042953001994E-2</v>
      </c>
      <c r="G2262" s="268">
        <f t="shared" si="70"/>
        <v>0.4929457905872292</v>
      </c>
      <c r="H2262" s="275">
        <f t="shared" si="71"/>
        <v>3.9637590638572084</v>
      </c>
      <c r="I2262" s="250"/>
      <c r="J2262" s="251"/>
      <c r="K2262" s="251"/>
      <c r="L2262" s="251"/>
    </row>
    <row r="2263" spans="2:12" x14ac:dyDescent="0.2">
      <c r="B2263" s="112" t="s">
        <v>2</v>
      </c>
      <c r="C2263" s="113">
        <f>_xll.qlCalendarAdvance("TARGET",C2262,B2263,"mf")</f>
        <v>52328</v>
      </c>
      <c r="D2263" s="120">
        <f>_xll.xlShmInterpRateFwd($D$3&amp;T(CalculationTrigger2),C2263,,5,C2264)</f>
        <v>1.5570310530181684E-2</v>
      </c>
      <c r="E2263" s="260">
        <f>_xll.xlShmInterpRateFwd($E$3&amp;T(CalculationTrigger2),C2263,,5,C2264)</f>
        <v>1.5520957201132127E-2</v>
      </c>
      <c r="F2263" s="260">
        <f>_xll.xlShmInterpRateFwd($F$3&amp;T(CalculationTrigger2),C2263,,5,C2264)</f>
        <v>1.5124499295144971E-2</v>
      </c>
      <c r="G2263" s="268">
        <f t="shared" si="70"/>
        <v>0.49353329049556943</v>
      </c>
      <c r="H2263" s="275">
        <f t="shared" si="71"/>
        <v>3.964579059871562</v>
      </c>
      <c r="I2263" s="250"/>
      <c r="J2263" s="251"/>
      <c r="K2263" s="251"/>
      <c r="L2263" s="251"/>
    </row>
    <row r="2264" spans="2:12" x14ac:dyDescent="0.2">
      <c r="B2264" s="112" t="s">
        <v>2</v>
      </c>
      <c r="C2264" s="113">
        <f>_xll.qlCalendarAdvance("TARGET",C2263,B2264,"mf")</f>
        <v>52335</v>
      </c>
      <c r="D2264" s="120">
        <f>_xll.xlShmInterpRateFwd($D$3&amp;T(CalculationTrigger2),C2264,,5,C2265)</f>
        <v>1.5568353475477574E-2</v>
      </c>
      <c r="E2264" s="260">
        <f>_xll.xlShmInterpRateFwd($E$3&amp;T(CalculationTrigger2),C2264,,5,C2265)</f>
        <v>1.551900692599093E-2</v>
      </c>
      <c r="F2264" s="260">
        <f>_xll.xlShmInterpRateFwd($F$3&amp;T(CalculationTrigger2),C2264,,5,C2265)</f>
        <v>1.5122609263487775E-2</v>
      </c>
      <c r="G2264" s="268">
        <f t="shared" si="70"/>
        <v>0.49346549486644142</v>
      </c>
      <c r="H2264" s="275">
        <f t="shared" si="71"/>
        <v>3.9639766250315449</v>
      </c>
      <c r="I2264" s="250"/>
      <c r="J2264" s="251"/>
      <c r="K2264" s="251"/>
      <c r="L2264" s="251"/>
    </row>
    <row r="2265" spans="2:12" x14ac:dyDescent="0.2">
      <c r="B2265" s="112" t="s">
        <v>2</v>
      </c>
      <c r="C2265" s="113">
        <f>_xll.qlCalendarAdvance("TARGET",C2264,B2265,"mf")</f>
        <v>52342</v>
      </c>
      <c r="D2265" s="120">
        <f>_xll.xlShmInterpRateFwd($D$3&amp;T(CalculationTrigger2),C2265,,5,C2266)</f>
        <v>1.5566358804719479E-2</v>
      </c>
      <c r="E2265" s="260">
        <f>_xll.xlShmInterpRateFwd($E$3&amp;T(CalculationTrigger2),C2265,,5,C2266)</f>
        <v>1.5517018760575254E-2</v>
      </c>
      <c r="F2265" s="260">
        <f>_xll.xlShmInterpRateFwd($F$3&amp;T(CalculationTrigger2),C2265,,5,C2266)</f>
        <v>1.5120684151461158E-2</v>
      </c>
      <c r="G2265" s="268">
        <f t="shared" si="70"/>
        <v>0.49340044144224882</v>
      </c>
      <c r="H2265" s="275">
        <f t="shared" si="71"/>
        <v>3.9633460911409588</v>
      </c>
      <c r="I2265" s="250"/>
      <c r="J2265" s="251"/>
      <c r="K2265" s="251"/>
      <c r="L2265" s="251"/>
    </row>
    <row r="2266" spans="2:12" x14ac:dyDescent="0.2">
      <c r="B2266" s="112" t="s">
        <v>2</v>
      </c>
      <c r="C2266" s="113">
        <f>_xll.qlCalendarAdvance("TARGET",C2265,B2266,"mf")</f>
        <v>52349</v>
      </c>
      <c r="D2266" s="120">
        <f>_xll.xlShmInterpRateFwd($D$3&amp;T(CalculationTrigger2),C2266,,5,C2267)</f>
        <v>1.5564326434631806E-2</v>
      </c>
      <c r="E2266" s="260">
        <f>_xll.xlShmInterpRateFwd($E$3&amp;T(CalculationTrigger2),C2266,,5,C2267)</f>
        <v>1.5514992620752415E-2</v>
      </c>
      <c r="F2266" s="260">
        <f>_xll.xlShmInterpRateFwd($F$3&amp;T(CalculationTrigger2),C2266,,5,C2267)</f>
        <v>1.5118723881785196E-2</v>
      </c>
      <c r="G2266" s="268">
        <f t="shared" si="70"/>
        <v>0.49333813879391331</v>
      </c>
      <c r="H2266" s="275">
        <f t="shared" si="71"/>
        <v>3.9626873896721899</v>
      </c>
      <c r="I2266" s="250"/>
      <c r="J2266" s="251"/>
      <c r="K2266" s="251"/>
      <c r="L2266" s="251"/>
    </row>
    <row r="2267" spans="2:12" x14ac:dyDescent="0.2">
      <c r="B2267" s="112" t="s">
        <v>2</v>
      </c>
      <c r="C2267" s="113">
        <f>_xll.qlCalendarAdvance("TARGET",C2266,B2267,"mf")</f>
        <v>52356</v>
      </c>
      <c r="D2267" s="120">
        <f>_xll.xlShmInterpRateFwd($D$3&amp;T(CalculationTrigger2),C2267,,5,C2268)</f>
        <v>1.5562256281939146E-2</v>
      </c>
      <c r="E2267" s="260">
        <f>_xll.xlShmInterpRateFwd($E$3&amp;T(CalculationTrigger2),C2267,,5,C2268)</f>
        <v>1.5512928422471007E-2</v>
      </c>
      <c r="F2267" s="260">
        <f>_xll.xlShmInterpRateFwd($F$3&amp;T(CalculationTrigger2),C2267,,5,C2268)</f>
        <v>1.5116728377191708E-2</v>
      </c>
      <c r="G2267" s="268">
        <f t="shared" si="70"/>
        <v>0.49327859468139068</v>
      </c>
      <c r="H2267" s="275">
        <f t="shared" si="71"/>
        <v>3.9620004527929873</v>
      </c>
      <c r="I2267" s="250"/>
      <c r="J2267" s="251"/>
      <c r="K2267" s="251"/>
      <c r="L2267" s="251"/>
    </row>
    <row r="2268" spans="2:12" x14ac:dyDescent="0.2">
      <c r="B2268" s="112" t="s">
        <v>2</v>
      </c>
      <c r="C2268" s="113">
        <f>_xll.qlCalendarAdvance("TARGET",C2267,B2268,"mf")</f>
        <v>52363</v>
      </c>
      <c r="D2268" s="120">
        <f>_xll.xlShmInterpRateFwd($D$3&amp;T(CalculationTrigger2),C2268,,5,C2269)</f>
        <v>1.5560148263406829E-2</v>
      </c>
      <c r="E2268" s="260">
        <f>_xll.xlShmInterpRateFwd($E$3&amp;T(CalculationTrigger2),C2268,,5,C2269)</f>
        <v>1.5510826081569761E-2</v>
      </c>
      <c r="F2268" s="260">
        <f>_xll.xlShmInterpRateFwd($F$3&amp;T(CalculationTrigger2),C2268,,5,C2269)</f>
        <v>1.5114697560412688E-2</v>
      </c>
      <c r="G2268" s="268">
        <f t="shared" si="70"/>
        <v>0.49322181837067186</v>
      </c>
      <c r="H2268" s="275">
        <f t="shared" si="71"/>
        <v>3.9612852115707318</v>
      </c>
      <c r="I2268" s="250"/>
      <c r="J2268" s="251"/>
      <c r="K2268" s="251"/>
      <c r="L2268" s="251"/>
    </row>
    <row r="2269" spans="2:12" x14ac:dyDescent="0.2">
      <c r="B2269" s="112" t="s">
        <v>2</v>
      </c>
      <c r="C2269" s="113">
        <f>_xll.qlCalendarAdvance("TARGET",C2268,B2269,"mf")</f>
        <v>52370</v>
      </c>
      <c r="D2269" s="120">
        <f>_xll.xlShmInterpRateFwd($D$3&amp;T(CalculationTrigger2),C2269,,5,C2270)</f>
        <v>1.5558002295725072E-2</v>
      </c>
      <c r="E2269" s="260">
        <f>_xll.xlShmInterpRateFwd($E$3&amp;T(CalculationTrigger2),C2269,,5,C2270)</f>
        <v>1.5508685514003457E-2</v>
      </c>
      <c r="F2269" s="260">
        <f>_xll.xlShmInterpRateFwd($F$3&amp;T(CalculationTrigger2),C2269,,5,C2270)</f>
        <v>1.5112631354186092E-2</v>
      </c>
      <c r="G2269" s="268">
        <f t="shared" si="70"/>
        <v>0.4931678172161516</v>
      </c>
      <c r="H2269" s="275">
        <f t="shared" si="71"/>
        <v>3.9605415981736578</v>
      </c>
      <c r="I2269" s="250"/>
      <c r="J2269" s="251"/>
      <c r="K2269" s="251"/>
      <c r="L2269" s="251"/>
    </row>
    <row r="2270" spans="2:12" x14ac:dyDescent="0.2">
      <c r="B2270" s="112" t="s">
        <v>2</v>
      </c>
      <c r="C2270" s="113">
        <f>_xll.qlCalendarAdvance("TARGET",C2269,B2270,"mf")</f>
        <v>52377</v>
      </c>
      <c r="D2270" s="120">
        <f>_xll.xlShmInterpRateFwd($D$3&amp;T(CalculationTrigger2),C2270,,5,C2271)</f>
        <v>1.5555818295659597E-2</v>
      </c>
      <c r="E2270" s="260">
        <f>_xll.xlShmInterpRateFwd($E$3&amp;T(CalculationTrigger2),C2270,,5,C2271)</f>
        <v>1.5506506635651765E-2</v>
      </c>
      <c r="F2270" s="260">
        <f>_xll.xlShmInterpRateFwd($F$3&amp;T(CalculationTrigger2),C2270,,5,C2271)</f>
        <v>1.5110529681226864E-2</v>
      </c>
      <c r="G2270" s="268">
        <f t="shared" si="70"/>
        <v>0.49311660007831171</v>
      </c>
      <c r="H2270" s="275">
        <f t="shared" si="71"/>
        <v>3.9597695442490122</v>
      </c>
      <c r="I2270" s="250"/>
      <c r="J2270" s="251"/>
      <c r="K2270" s="251"/>
      <c r="L2270" s="251"/>
    </row>
    <row r="2271" spans="2:12" x14ac:dyDescent="0.2">
      <c r="B2271" s="112" t="s">
        <v>2</v>
      </c>
      <c r="C2271" s="113">
        <f>_xll.qlCalendarAdvance("TARGET",C2270,B2271,"mf")</f>
        <v>52384</v>
      </c>
      <c r="D2271" s="120">
        <f>_xll.xlShmInterpRateFwd($D$3&amp;T(CalculationTrigger2),C2271,,5,C2272)</f>
        <v>1.5553596179941551E-2</v>
      </c>
      <c r="E2271" s="260">
        <f>_xll.xlShmInterpRateFwd($E$3&amp;T(CalculationTrigger2),C2271,,5,C2272)</f>
        <v>1.5504289362400343E-2</v>
      </c>
      <c r="F2271" s="260">
        <f>_xll.xlShmInterpRateFwd($F$3&amp;T(CalculationTrigger2),C2271,,5,C2272)</f>
        <v>1.5108392464267499E-2</v>
      </c>
      <c r="G2271" s="268">
        <f t="shared" si="70"/>
        <v>0.49306817541207304</v>
      </c>
      <c r="H2271" s="275">
        <f t="shared" si="71"/>
        <v>3.958968981328439</v>
      </c>
      <c r="I2271" s="250"/>
      <c r="J2271" s="251"/>
      <c r="K2271" s="251"/>
      <c r="L2271" s="251"/>
    </row>
    <row r="2272" spans="2:12" x14ac:dyDescent="0.2">
      <c r="B2272" s="112" t="s">
        <v>2</v>
      </c>
      <c r="C2272" s="113">
        <f>_xll.qlCalendarAdvance("TARGET",C2271,B2272,"mf")</f>
        <v>52391</v>
      </c>
      <c r="D2272" s="120">
        <f>_xll.xlShmInterpRateFwd($D$3&amp;T(CalculationTrigger2),C2272,,5,C2273)</f>
        <v>1.5551335865308076E-2</v>
      </c>
      <c r="E2272" s="260">
        <f>_xll.xlShmInterpRateFwd($E$3&amp;T(CalculationTrigger2),C2272,,5,C2273)</f>
        <v>1.5502033610175592E-2</v>
      </c>
      <c r="F2272" s="260">
        <f>_xll.xlShmInterpRateFwd($F$3&amp;T(CalculationTrigger2),C2272,,5,C2273)</f>
        <v>1.5106219626058046E-2</v>
      </c>
      <c r="G2272" s="268">
        <f t="shared" si="70"/>
        <v>0.49302255132483919</v>
      </c>
      <c r="H2272" s="275">
        <f t="shared" si="71"/>
        <v>3.9581398411754618</v>
      </c>
      <c r="I2272" s="250"/>
      <c r="J2272" s="251"/>
      <c r="K2272" s="251"/>
      <c r="L2272" s="251"/>
    </row>
    <row r="2273" spans="2:12" x14ac:dyDescent="0.2">
      <c r="B2273" s="112" t="s">
        <v>2</v>
      </c>
      <c r="C2273" s="113">
        <f>_xll.qlCalendarAdvance("TARGET",C2272,B2273,"mf")</f>
        <v>52398</v>
      </c>
      <c r="D2273" s="120">
        <f>_xll.xlShmInterpRateFwd($D$3&amp;T(CalculationTrigger2),C2273,,5,C2274)</f>
        <v>1.5549037268473346E-2</v>
      </c>
      <c r="E2273" s="260">
        <f>_xll.xlShmInterpRateFwd($E$3&amp;T(CalculationTrigger2),C2273,,5,C2274)</f>
        <v>1.5499739294863575E-2</v>
      </c>
      <c r="F2273" s="260">
        <f>_xll.xlShmInterpRateFwd($F$3&amp;T(CalculationTrigger2),C2273,,5,C2274)</f>
        <v>1.5104011089302373E-2</v>
      </c>
      <c r="G2273" s="268">
        <f t="shared" si="70"/>
        <v>0.49297973609771162</v>
      </c>
      <c r="H2273" s="275">
        <f t="shared" si="71"/>
        <v>3.9572820556120143</v>
      </c>
      <c r="I2273" s="250"/>
      <c r="J2273" s="251"/>
      <c r="K2273" s="251"/>
      <c r="L2273" s="251"/>
    </row>
    <row r="2274" spans="2:12" x14ac:dyDescent="0.2">
      <c r="B2274" s="112" t="s">
        <v>2</v>
      </c>
      <c r="C2274" s="113">
        <f>_xll.qlCalendarAdvance("TARGET",C2273,B2274,"mf")</f>
        <v>52405</v>
      </c>
      <c r="D2274" s="120">
        <f>_xll.xlShmInterpRateFwd($D$3&amp;T(CalculationTrigger2),C2274,,5,C2275)</f>
        <v>1.5546700306192273E-2</v>
      </c>
      <c r="E2274" s="260">
        <f>_xll.xlShmInterpRateFwd($E$3&amp;T(CalculationTrigger2),C2274,,5,C2275)</f>
        <v>1.5497406332362129E-2</v>
      </c>
      <c r="F2274" s="260">
        <f>_xll.xlShmInterpRateFwd($F$3&amp;T(CalculationTrigger2),C2274,,5,C2275)</f>
        <v>1.5101766776745086E-2</v>
      </c>
      <c r="G2274" s="268">
        <f t="shared" si="70"/>
        <v>0.49293973830143861</v>
      </c>
      <c r="H2274" s="275">
        <f t="shared" si="71"/>
        <v>3.9563955561704343</v>
      </c>
      <c r="I2274" s="250"/>
      <c r="J2274" s="251"/>
      <c r="K2274" s="251"/>
      <c r="L2274" s="251"/>
    </row>
    <row r="2275" spans="2:12" x14ac:dyDescent="0.2">
      <c r="B2275" s="112" t="s">
        <v>2</v>
      </c>
      <c r="C2275" s="113">
        <f>_xll.qlCalendarAdvance("TARGET",C2274,B2275,"mf")</f>
        <v>52412</v>
      </c>
      <c r="D2275" s="120">
        <f>_xll.xlShmInterpRateFwd($D$3&amp;T(CalculationTrigger2),C2275,,5,C2276)</f>
        <v>1.5544324895191001E-2</v>
      </c>
      <c r="E2275" s="260">
        <f>_xll.xlShmInterpRateFwd($E$3&amp;T(CalculationTrigger2),C2275,,5,C2276)</f>
        <v>1.5495034638586678E-2</v>
      </c>
      <c r="F2275" s="260">
        <f>_xll.xlShmInterpRateFwd($F$3&amp;T(CalculationTrigger2),C2275,,5,C2276)</f>
        <v>1.5099486611119359E-2</v>
      </c>
      <c r="G2275" s="268">
        <f t="shared" si="70"/>
        <v>0.49290256604323301</v>
      </c>
      <c r="H2275" s="275">
        <f t="shared" si="71"/>
        <v>3.9554802746731914</v>
      </c>
      <c r="I2275" s="250"/>
      <c r="J2275" s="251"/>
      <c r="K2275" s="251"/>
      <c r="L2275" s="251"/>
    </row>
    <row r="2276" spans="2:12" x14ac:dyDescent="0.2">
      <c r="B2276" s="112" t="s">
        <v>2</v>
      </c>
      <c r="C2276" s="113">
        <f>_xll.qlCalendarAdvance("TARGET",C2275,B2276,"mf")</f>
        <v>52419</v>
      </c>
      <c r="D2276" s="120">
        <f>_xll.xlShmInterpRateFwd($D$3&amp;T(CalculationTrigger2),C2276,,5,C2277)</f>
        <v>1.5541910952207473E-2</v>
      </c>
      <c r="E2276" s="260">
        <f>_xll.xlShmInterpRateFwd($E$3&amp;T(CalculationTrigger2),C2276,,5,C2277)</f>
        <v>1.5492624129429672E-2</v>
      </c>
      <c r="F2276" s="260">
        <f>_xll.xlShmInterpRateFwd($F$3&amp;T(CalculationTrigger2),C2276,,5,C2277)</f>
        <v>1.5097170515146972E-2</v>
      </c>
      <c r="G2276" s="268">
        <f t="shared" si="70"/>
        <v>0.49286822777801564</v>
      </c>
      <c r="H2276" s="275">
        <f t="shared" si="71"/>
        <v>3.9545361428269983</v>
      </c>
      <c r="I2276" s="250"/>
      <c r="J2276" s="251"/>
      <c r="K2276" s="251"/>
      <c r="L2276" s="251"/>
    </row>
    <row r="2277" spans="2:12" x14ac:dyDescent="0.2">
      <c r="B2277" s="112" t="s">
        <v>2</v>
      </c>
      <c r="C2277" s="113">
        <f>_xll.qlCalendarAdvance("TARGET",C2276,B2277,"mf")</f>
        <v>52426</v>
      </c>
      <c r="D2277" s="120">
        <f>_xll.xlShmInterpRateFwd($D$3&amp;T(CalculationTrigger2),C2277,,5,C2278)</f>
        <v>1.5539458393985612E-2</v>
      </c>
      <c r="E2277" s="260">
        <f>_xll.xlShmInterpRateFwd($E$3&amp;T(CalculationTrigger2),C2277,,5,C2278)</f>
        <v>1.549017472078377E-2</v>
      </c>
      <c r="F2277" s="260">
        <f>_xll.xlShmInterpRateFwd($F$3&amp;T(CalculationTrigger2),C2277,,5,C2278)</f>
        <v>1.5094818411555667E-2</v>
      </c>
      <c r="G2277" s="268">
        <f t="shared" si="70"/>
        <v>0.49283673201842154</v>
      </c>
      <c r="H2277" s="275">
        <f t="shared" si="71"/>
        <v>3.9535630922810268</v>
      </c>
      <c r="I2277" s="250"/>
      <c r="J2277" s="251"/>
      <c r="K2277" s="251"/>
      <c r="L2277" s="251"/>
    </row>
    <row r="2278" spans="2:12" x14ac:dyDescent="0.2">
      <c r="B2278" s="112" t="s">
        <v>2</v>
      </c>
      <c r="C2278" s="113">
        <f>_xll.qlCalendarAdvance("TARGET",C2277,B2278,"mf")</f>
        <v>52433</v>
      </c>
      <c r="D2278" s="120">
        <f>_xll.xlShmInterpRateFwd($D$3&amp;T(CalculationTrigger2),C2278,,5,C2279)</f>
        <v>1.5536967137240587E-2</v>
      </c>
      <c r="E2278" s="260">
        <f>_xll.xlShmInterpRateFwd($E$3&amp;T(CalculationTrigger2),C2278,,5,C2279)</f>
        <v>1.5487686328570801E-2</v>
      </c>
      <c r="F2278" s="260">
        <f>_xll.xlShmInterpRateFwd($F$3&amp;T(CalculationTrigger2),C2278,,5,C2279)</f>
        <v>1.5092430223090739E-2</v>
      </c>
      <c r="G2278" s="268">
        <f t="shared" si="70"/>
        <v>0.49280808669786152</v>
      </c>
      <c r="H2278" s="275">
        <f t="shared" si="71"/>
        <v>3.9525610548006225</v>
      </c>
      <c r="I2278" s="250"/>
      <c r="J2278" s="251"/>
      <c r="K2278" s="251"/>
      <c r="L2278" s="251"/>
    </row>
    <row r="2279" spans="2:12" x14ac:dyDescent="0.2">
      <c r="B2279" s="112" t="s">
        <v>2</v>
      </c>
      <c r="C2279" s="113">
        <f>_xll.qlCalendarAdvance("TARGET",C2278,B2279,"mf")</f>
        <v>52440</v>
      </c>
      <c r="D2279" s="120">
        <f>_xll.xlShmInterpRateFwd($D$3&amp;T(CalculationTrigger2),C2279,,5,C2280)</f>
        <v>1.553443709871674E-2</v>
      </c>
      <c r="E2279" s="260">
        <f>_xll.xlShmInterpRateFwd($E$3&amp;T(CalculationTrigger2),C2279,,5,C2280)</f>
        <v>1.5485158868678038E-2</v>
      </c>
      <c r="F2279" s="260">
        <f>_xll.xlShmInterpRateFwd($F$3&amp;T(CalculationTrigger2),C2279,,5,C2280)</f>
        <v>1.5090005872480283E-2</v>
      </c>
      <c r="G2279" s="268">
        <f t="shared" si="70"/>
        <v>0.49278230038701454</v>
      </c>
      <c r="H2279" s="275">
        <f t="shared" si="71"/>
        <v>3.9515299619775552</v>
      </c>
      <c r="I2279" s="250"/>
      <c r="J2279" s="251"/>
      <c r="K2279" s="251"/>
      <c r="L2279" s="251"/>
    </row>
    <row r="2280" spans="2:12" x14ac:dyDescent="0.2">
      <c r="B2280" s="112" t="s">
        <v>2</v>
      </c>
      <c r="C2280" s="113">
        <f>_xll.qlCalendarAdvance("TARGET",C2279,B2280,"mf")</f>
        <v>52447</v>
      </c>
      <c r="D2280" s="120">
        <f>_xll.xlShmInterpRateFwd($D$3&amp;T(CalculationTrigger2),C2280,,5,C2281)</f>
        <v>1.5531868195147017E-2</v>
      </c>
      <c r="E2280" s="260">
        <f>_xll.xlShmInterpRateFwd($E$3&amp;T(CalculationTrigger2),C2280,,5,C2281)</f>
        <v>1.5482592256998764E-2</v>
      </c>
      <c r="F2280" s="260">
        <f>_xll.xlShmInterpRateFwd($F$3&amp;T(CalculationTrigger2),C2280,,5,C2281)</f>
        <v>1.5087545282429411E-2</v>
      </c>
      <c r="G2280" s="268">
        <f t="shared" si="70"/>
        <v>0.49275938148253196</v>
      </c>
      <c r="H2280" s="275">
        <f t="shared" si="71"/>
        <v>3.9504697456935363</v>
      </c>
      <c r="I2280" s="250"/>
      <c r="J2280" s="251"/>
      <c r="K2280" s="251"/>
      <c r="L2280" s="251"/>
    </row>
    <row r="2281" spans="2:12" x14ac:dyDescent="0.2">
      <c r="B2281" s="112" t="s">
        <v>2</v>
      </c>
      <c r="C2281" s="113">
        <f>_xll.qlCalendarAdvance("TARGET",C2280,B2281,"mf")</f>
        <v>52454</v>
      </c>
      <c r="D2281" s="120">
        <f>_xll.xlShmInterpRateFwd($D$3&amp;T(CalculationTrigger2),C2281,,5,C2282)</f>
        <v>1.5529260343299343E-2</v>
      </c>
      <c r="E2281" s="260">
        <f>_xll.xlShmInterpRateFwd($E$3&amp;T(CalculationTrigger2),C2281,,5,C2282)</f>
        <v>1.547998640944963E-2</v>
      </c>
      <c r="F2281" s="260">
        <f>_xll.xlShmInterpRateFwd($F$3&amp;T(CalculationTrigger2),C2281,,5,C2282)</f>
        <v>1.5085048375718705E-2</v>
      </c>
      <c r="G2281" s="268">
        <f t="shared" si="70"/>
        <v>0.49273933849713558</v>
      </c>
      <c r="H2281" s="275">
        <f t="shared" si="71"/>
        <v>3.9493803373092522</v>
      </c>
      <c r="I2281" s="250"/>
      <c r="J2281" s="251"/>
      <c r="K2281" s="251"/>
      <c r="L2281" s="251"/>
    </row>
    <row r="2282" spans="2:12" x14ac:dyDescent="0.2">
      <c r="B2282" s="112" t="s">
        <v>2</v>
      </c>
      <c r="C2282" s="113">
        <f>_xll.qlCalendarAdvance("TARGET",C2281,B2282,"mf")</f>
        <v>52461</v>
      </c>
      <c r="D2282" s="120">
        <f>_xll.xlShmInterpRateFwd($D$3&amp;T(CalculationTrigger2),C2282,,5,C2283)</f>
        <v>1.5526613459849157E-2</v>
      </c>
      <c r="E2282" s="260">
        <f>_xll.xlShmInterpRateFwd($E$3&amp;T(CalculationTrigger2),C2282,,5,C2283)</f>
        <v>1.5477341241930131E-2</v>
      </c>
      <c r="F2282" s="260">
        <f>_xll.xlShmInterpRateFwd($F$3&amp;T(CalculationTrigger2),C2282,,5,C2283)</f>
        <v>1.5082515075018879E-2</v>
      </c>
      <c r="G2282" s="268">
        <f t="shared" si="70"/>
        <v>0.49272217919026084</v>
      </c>
      <c r="H2282" s="275">
        <f t="shared" si="71"/>
        <v>3.9482616691125134</v>
      </c>
      <c r="I2282" s="250"/>
      <c r="J2282" s="251"/>
      <c r="K2282" s="251"/>
      <c r="L2282" s="251"/>
    </row>
    <row r="2283" spans="2:12" x14ac:dyDescent="0.2">
      <c r="B2283" s="112" t="s">
        <v>2</v>
      </c>
      <c r="C2283" s="113">
        <f>_xll.qlCalendarAdvance("TARGET",C2282,B2283,"mf")</f>
        <v>52468</v>
      </c>
      <c r="D2283" s="120">
        <f>_xll.xlShmInterpRateFwd($D$3&amp;T(CalculationTrigger2),C2283,,5,C2284)</f>
        <v>1.5523927461582172E-2</v>
      </c>
      <c r="E2283" s="260">
        <f>_xll.xlShmInterpRateFwd($E$3&amp;T(CalculationTrigger2),C2283,,5,C2284)</f>
        <v>1.5474656670339964E-2</v>
      </c>
      <c r="F2283" s="260">
        <f>_xll.xlShmInterpRateFwd($F$3&amp;T(CalculationTrigger2),C2283,,5,C2284)</f>
        <v>1.5079945303116677E-2</v>
      </c>
      <c r="G2283" s="268">
        <f t="shared" si="70"/>
        <v>0.49270791242207734</v>
      </c>
      <c r="H2283" s="275">
        <f t="shared" si="71"/>
        <v>3.9471136722328724</v>
      </c>
      <c r="I2283" s="250"/>
      <c r="J2283" s="251"/>
      <c r="K2283" s="251"/>
      <c r="L2283" s="251"/>
    </row>
    <row r="2284" spans="2:12" x14ac:dyDescent="0.2">
      <c r="B2284" s="112" t="s">
        <v>2</v>
      </c>
      <c r="C2284" s="113">
        <f>_xll.qlCalendarAdvance("TARGET",C2283,B2284,"mf")</f>
        <v>52475</v>
      </c>
      <c r="D2284" s="120">
        <f>_xll.xlShmInterpRateFwd($D$3&amp;T(CalculationTrigger2),C2284,,5,C2285)</f>
        <v>1.5521202265209007E-2</v>
      </c>
      <c r="E2284" s="260">
        <f>_xll.xlShmInterpRateFwd($E$3&amp;T(CalculationTrigger2),C2284,,5,C2285)</f>
        <v>1.5471932610573258E-2</v>
      </c>
      <c r="F2284" s="260">
        <f>_xll.xlShmInterpRateFwd($F$3&amp;T(CalculationTrigger2),C2284,,5,C2285)</f>
        <v>1.5077338982717934E-2</v>
      </c>
      <c r="G2284" s="268">
        <f t="shared" si="70"/>
        <v>0.49269654635749477</v>
      </c>
      <c r="H2284" s="275">
        <f t="shared" si="71"/>
        <v>3.9459362785532366</v>
      </c>
      <c r="I2284" s="250"/>
      <c r="J2284" s="251"/>
      <c r="K2284" s="251"/>
      <c r="L2284" s="251"/>
    </row>
    <row r="2285" spans="2:12" x14ac:dyDescent="0.2">
      <c r="B2285" s="112" t="s">
        <v>2</v>
      </c>
      <c r="C2285" s="113">
        <f>_xll.qlCalendarAdvance("TARGET",C2284,B2285,"mf")</f>
        <v>52482</v>
      </c>
      <c r="D2285" s="120">
        <f>_xll.xlShmInterpRateFwd($D$3&amp;T(CalculationTrigger2),C2285,,5,C2286)</f>
        <v>1.5518437787481035E-2</v>
      </c>
      <c r="E2285" s="260">
        <f>_xll.xlShmInterpRateFwd($E$3&amp;T(CalculationTrigger2),C2285,,5,C2286)</f>
        <v>1.5469168978547512E-2</v>
      </c>
      <c r="F2285" s="260">
        <f>_xll.xlShmInterpRateFwd($F$3&amp;T(CalculationTrigger2),C2285,,5,C2286)</f>
        <v>1.507469603654025E-2</v>
      </c>
      <c r="G2285" s="268">
        <f t="shared" si="70"/>
        <v>0.49268808933522479</v>
      </c>
      <c r="H2285" s="275">
        <f t="shared" si="71"/>
        <v>3.94472942007262</v>
      </c>
      <c r="I2285" s="250"/>
      <c r="J2285" s="251"/>
      <c r="K2285" s="251"/>
      <c r="L2285" s="251"/>
    </row>
    <row r="2286" spans="2:12" x14ac:dyDescent="0.2">
      <c r="B2286" s="112" t="s">
        <v>2</v>
      </c>
      <c r="C2286" s="113">
        <f>_xll.qlCalendarAdvance("TARGET",C2285,B2286,"mf")</f>
        <v>52489</v>
      </c>
      <c r="D2286" s="120">
        <f>_xll.xlShmInterpRateFwd($D$3&amp;T(CalculationTrigger2),C2286,,5,C2287)</f>
        <v>1.5515633945120887E-2</v>
      </c>
      <c r="E2286" s="260">
        <f>_xll.xlShmInterpRateFwd($E$3&amp;T(CalculationTrigger2),C2286,,5,C2287)</f>
        <v>1.5466365690151491E-2</v>
      </c>
      <c r="F2286" s="260">
        <f>_xll.xlShmInterpRateFwd($F$3&amp;T(CalculationTrigger2),C2286,,5,C2287)</f>
        <v>1.5072016387341958E-2</v>
      </c>
      <c r="G2286" s="268">
        <f t="shared" si="70"/>
        <v>0.49268254969396175</v>
      </c>
      <c r="H2286" s="275">
        <f t="shared" si="71"/>
        <v>3.9434930280953311</v>
      </c>
      <c r="I2286" s="250"/>
      <c r="J2286" s="251"/>
      <c r="K2286" s="251"/>
      <c r="L2286" s="251"/>
    </row>
    <row r="2287" spans="2:12" x14ac:dyDescent="0.2">
      <c r="B2287" s="112" t="s">
        <v>2</v>
      </c>
      <c r="C2287" s="113">
        <f>_xll.qlCalendarAdvance("TARGET",C2286,B2287,"mf")</f>
        <v>52496</v>
      </c>
      <c r="D2287" s="120">
        <f>_xll.xlShmInterpRateFwd($D$3&amp;T(CalculationTrigger2),C2287,,5,C2288)</f>
        <v>1.5512790654868781E-2</v>
      </c>
      <c r="E2287" s="260">
        <f>_xll.xlShmInterpRateFwd($E$3&amp;T(CalculationTrigger2),C2287,,5,C2288)</f>
        <v>1.5463522661279965E-2</v>
      </c>
      <c r="F2287" s="260">
        <f>_xll.xlShmInterpRateFwd($F$3&amp;T(CalculationTrigger2),C2287,,5,C2288)</f>
        <v>1.5069299957835241E-2</v>
      </c>
      <c r="G2287" s="268">
        <f t="shared" si="70"/>
        <v>0.49267993588815795</v>
      </c>
      <c r="H2287" s="275">
        <f t="shared" si="71"/>
        <v>3.9422270344472397</v>
      </c>
      <c r="I2287" s="250"/>
      <c r="J2287" s="251"/>
      <c r="K2287" s="251"/>
      <c r="L2287" s="251"/>
    </row>
    <row r="2288" spans="2:12" x14ac:dyDescent="0.2">
      <c r="B2288" s="112" t="s">
        <v>2</v>
      </c>
      <c r="C2288" s="113">
        <f>_xll.qlCalendarAdvance("TARGET",C2287,B2288,"mf")</f>
        <v>52503</v>
      </c>
      <c r="D2288" s="120">
        <f>_xll.xlShmInterpRateFwd($D$3&amp;T(CalculationTrigger2),C2288,,5,C2289)</f>
        <v>1.5509907833465149E-2</v>
      </c>
      <c r="E2288" s="260">
        <f>_xll.xlShmInterpRateFwd($E$3&amp;T(CalculationTrigger2),C2288,,5,C2289)</f>
        <v>1.5460639807874254E-2</v>
      </c>
      <c r="F2288" s="260">
        <f>_xll.xlShmInterpRateFwd($F$3&amp;T(CalculationTrigger2),C2288,,5,C2289)</f>
        <v>1.5066546670767223E-2</v>
      </c>
      <c r="G2288" s="268">
        <f t="shared" si="70"/>
        <v>0.49268025590895603</v>
      </c>
      <c r="H2288" s="275">
        <f t="shared" si="71"/>
        <v>3.9409313710703047</v>
      </c>
      <c r="I2288" s="250"/>
      <c r="J2288" s="251"/>
      <c r="K2288" s="251"/>
      <c r="L2288" s="251"/>
    </row>
    <row r="2289" spans="2:12" x14ac:dyDescent="0.2">
      <c r="B2289" s="112" t="s">
        <v>2</v>
      </c>
      <c r="C2289" s="113">
        <f>_xll.qlCalendarAdvance("TARGET",C2288,B2289,"mf")</f>
        <v>52510</v>
      </c>
      <c r="D2289" s="120">
        <f>_xll.xlShmInterpRateFwd($D$3&amp;T(CalculationTrigger2),C2289,,5,C2290)</f>
        <v>1.5506985397650639E-2</v>
      </c>
      <c r="E2289" s="260">
        <f>_xll.xlShmInterpRateFwd($E$3&amp;T(CalculationTrigger2),C2289,,5,C2290)</f>
        <v>1.5457717045789023E-2</v>
      </c>
      <c r="F2289" s="260">
        <f>_xll.xlShmInterpRateFwd($F$3&amp;T(CalculationTrigger2),C2289,,5,C2290)</f>
        <v>1.5063756448862048E-2</v>
      </c>
      <c r="G2289" s="268">
        <f t="shared" si="70"/>
        <v>0.49268351861616111</v>
      </c>
      <c r="H2289" s="275">
        <f t="shared" si="71"/>
        <v>3.9396059692697536</v>
      </c>
      <c r="I2289" s="250"/>
      <c r="J2289" s="251"/>
      <c r="K2289" s="251"/>
      <c r="L2289" s="251"/>
    </row>
    <row r="2290" spans="2:12" x14ac:dyDescent="0.2">
      <c r="B2290" s="112" t="s">
        <v>2</v>
      </c>
      <c r="C2290" s="113">
        <f>_xll.qlCalendarAdvance("TARGET",C2289,B2290,"mf")</f>
        <v>52517</v>
      </c>
      <c r="D2290" s="120">
        <f>_xll.xlShmInterpRateFwd($D$3&amp;T(CalculationTrigger2),C2290,,5,C2291)</f>
        <v>1.5504023264142951E-2</v>
      </c>
      <c r="E2290" s="260">
        <f>_xll.xlShmInterpRateFwd($E$3&amp;T(CalculationTrigger2),C2290,,5,C2291)</f>
        <v>1.5454754290954451E-2</v>
      </c>
      <c r="F2290" s="260">
        <f>_xll.xlShmInterpRateFwd($F$3&amp;T(CalculationTrigger2),C2290,,5,C2291)</f>
        <v>1.5060929214849837E-2</v>
      </c>
      <c r="G2290" s="268">
        <f t="shared" si="70"/>
        <v>0.49268973188500154</v>
      </c>
      <c r="H2290" s="275">
        <f t="shared" si="71"/>
        <v>3.9382507610461435</v>
      </c>
      <c r="I2290" s="250"/>
      <c r="J2290" s="251"/>
      <c r="K2290" s="251"/>
      <c r="L2290" s="251"/>
    </row>
    <row r="2291" spans="2:12" x14ac:dyDescent="0.2">
      <c r="B2291" s="112" t="s">
        <v>2</v>
      </c>
      <c r="C2291" s="113">
        <f>_xll.qlCalendarAdvance("TARGET",C2290,B2291,"mf")</f>
        <v>52524</v>
      </c>
      <c r="D2291" s="120">
        <f>_xll.xlShmInterpRateFwd($D$3&amp;T(CalculationTrigger2),C2291,,5,C2292)</f>
        <v>1.5501021349694758E-2</v>
      </c>
      <c r="E2291" s="260">
        <f>_xll.xlShmInterpRateFwd($E$3&amp;T(CalculationTrigger2),C2291,,5,C2292)</f>
        <v>1.5451751459260393E-2</v>
      </c>
      <c r="F2291" s="260">
        <f>_xll.xlShmInterpRateFwd($F$3&amp;T(CalculationTrigger2),C2291,,5,C2292)</f>
        <v>1.5058064891466699E-2</v>
      </c>
      <c r="G2291" s="268">
        <f t="shared" si="70"/>
        <v>0.49269890434364483</v>
      </c>
      <c r="H2291" s="275">
        <f t="shared" si="71"/>
        <v>3.9368656779369475</v>
      </c>
      <c r="I2291" s="250"/>
      <c r="J2291" s="251"/>
      <c r="K2291" s="251"/>
      <c r="L2291" s="251"/>
    </row>
    <row r="2292" spans="2:12" x14ac:dyDescent="0.2">
      <c r="B2292" s="112" t="s">
        <v>2</v>
      </c>
      <c r="C2292" s="113">
        <f>_xll.qlCalendarAdvance("TARGET",C2291,B2292,"mf")</f>
        <v>52531</v>
      </c>
      <c r="D2292" s="120">
        <f>_xll.xlShmInterpRateFwd($D$3&amp;T(CalculationTrigger2),C2292,,5,C2293)</f>
        <v>1.5497979571047364E-2</v>
      </c>
      <c r="E2292" s="260">
        <f>_xll.xlShmInterpRateFwd($E$3&amp;T(CalculationTrigger2),C2292,,5,C2293)</f>
        <v>1.5448708466625896E-2</v>
      </c>
      <c r="F2292" s="260">
        <f>_xll.xlShmInterpRateFwd($F$3&amp;T(CalculationTrigger2),C2292,,5,C2293)</f>
        <v>1.5055163401437352E-2</v>
      </c>
      <c r="G2292" s="268">
        <f t="shared" si="70"/>
        <v>0.49271104421468037</v>
      </c>
      <c r="H2292" s="275">
        <f t="shared" si="71"/>
        <v>3.9354506518854415</v>
      </c>
      <c r="I2292" s="250"/>
      <c r="J2292" s="251"/>
      <c r="K2292" s="251"/>
      <c r="L2292" s="251"/>
    </row>
    <row r="2293" spans="2:12" x14ac:dyDescent="0.2">
      <c r="B2293" s="112" t="s">
        <v>2</v>
      </c>
      <c r="C2293" s="113">
        <f>_xll.qlCalendarAdvance("TARGET",C2292,B2293,"mf")</f>
        <v>52538</v>
      </c>
      <c r="D2293" s="120">
        <f>_xll.xlShmInterpRateFwd($D$3&amp;T(CalculationTrigger2),C2293,,5,C2294)</f>
        <v>1.5494897844913333E-2</v>
      </c>
      <c r="E2293" s="260">
        <f>_xll.xlShmInterpRateFwd($E$3&amp;T(CalculationTrigger2),C2293,,5,C2294)</f>
        <v>1.5445625228935471E-2</v>
      </c>
      <c r="F2293" s="260">
        <f>_xll.xlShmInterpRateFwd($F$3&amp;T(CalculationTrigger2),C2293,,5,C2294)</f>
        <v>1.5052224667504079E-2</v>
      </c>
      <c r="G2293" s="268">
        <f t="shared" si="70"/>
        <v>0.49272615977861978</v>
      </c>
      <c r="H2293" s="275">
        <f t="shared" si="71"/>
        <v>3.934005614313913</v>
      </c>
      <c r="I2293" s="250"/>
      <c r="J2293" s="251"/>
      <c r="K2293" s="251"/>
      <c r="L2293" s="251"/>
    </row>
    <row r="2294" spans="2:12" x14ac:dyDescent="0.2">
      <c r="B2294" s="112" t="s">
        <v>2</v>
      </c>
      <c r="C2294" s="113">
        <f>_xll.qlCalendarAdvance("TARGET",C2293,B2294,"mf")</f>
        <v>52545</v>
      </c>
      <c r="D2294" s="120">
        <f>_xll.xlShmInterpRateFwd($D$3&amp;T(CalculationTrigger2),C2294,,5,C2295)</f>
        <v>1.5491776088063382E-2</v>
      </c>
      <c r="E2294" s="260">
        <f>_xll.xlShmInterpRateFwd($E$3&amp;T(CalculationTrigger2),C2294,,5,C2295)</f>
        <v>1.5442501662102816E-2</v>
      </c>
      <c r="F2294" s="260">
        <f>_xll.xlShmInterpRateFwd($F$3&amp;T(CalculationTrigger2),C2294,,5,C2295)</f>
        <v>1.5049248612391984E-2</v>
      </c>
      <c r="G2294" s="268">
        <f t="shared" si="70"/>
        <v>0.49274425960565627</v>
      </c>
      <c r="H2294" s="275">
        <f t="shared" si="71"/>
        <v>3.9325304971083233</v>
      </c>
      <c r="I2294" s="250"/>
      <c r="J2294" s="251"/>
      <c r="K2294" s="251"/>
      <c r="L2294" s="251"/>
    </row>
    <row r="2295" spans="2:12" x14ac:dyDescent="0.2">
      <c r="B2295" s="112" t="s">
        <v>2</v>
      </c>
      <c r="C2295" s="113">
        <f>_xll.qlCalendarAdvance("TARGET",C2294,B2295,"mf")</f>
        <v>52552</v>
      </c>
      <c r="D2295" s="120">
        <f>_xll.xlShmInterpRateFwd($D$3&amp;T(CalculationTrigger2),C2295,,5,C2296)</f>
        <v>1.5488614217204724E-2</v>
      </c>
      <c r="E2295" s="260">
        <f>_xll.xlShmInterpRateFwd($E$3&amp;T(CalculationTrigger2),C2295,,5,C2296)</f>
        <v>1.5439337682030272E-2</v>
      </c>
      <c r="F2295" s="260">
        <f>_xll.xlShmInterpRateFwd($F$3&amp;T(CalculationTrigger2),C2295,,5,C2296)</f>
        <v>1.5046235158832156E-2</v>
      </c>
      <c r="G2295" s="268">
        <f t="shared" si="70"/>
        <v>0.49276535174452507</v>
      </c>
      <c r="H2295" s="275">
        <f t="shared" si="71"/>
        <v>3.9310252319811614</v>
      </c>
      <c r="I2295" s="250"/>
      <c r="J2295" s="251"/>
      <c r="K2295" s="251"/>
      <c r="L2295" s="251"/>
    </row>
    <row r="2296" spans="2:12" x14ac:dyDescent="0.2">
      <c r="B2296" s="112" t="s">
        <v>2</v>
      </c>
      <c r="C2296" s="113">
        <f>_xll.qlCalendarAdvance("TARGET",C2295,B2296,"mf")</f>
        <v>52559</v>
      </c>
      <c r="D2296" s="120">
        <f>_xll.xlShmInterpRateFwd($D$3&amp;T(CalculationTrigger2),C2296,,5,C2297)</f>
        <v>1.5485412149091151E-2</v>
      </c>
      <c r="E2296" s="260">
        <f>_xll.xlShmInterpRateFwd($E$3&amp;T(CalculationTrigger2),C2296,,5,C2297)</f>
        <v>1.543613320461462E-2</v>
      </c>
      <c r="F2296" s="260">
        <f>_xll.xlShmInterpRateFwd($F$3&amp;T(CalculationTrigger2),C2296,,5,C2297)</f>
        <v>1.5043184229561676E-2</v>
      </c>
      <c r="G2296" s="268">
        <f t="shared" si="70"/>
        <v>0.49278944476531528</v>
      </c>
      <c r="H2296" s="275">
        <f t="shared" si="71"/>
        <v>3.9294897505294348</v>
      </c>
      <c r="I2296" s="250"/>
      <c r="J2296" s="251"/>
      <c r="K2296" s="251"/>
      <c r="L2296" s="251"/>
    </row>
    <row r="2297" spans="2:12" x14ac:dyDescent="0.2">
      <c r="B2297" s="112" t="s">
        <v>2</v>
      </c>
      <c r="C2297" s="113">
        <f>_xll.qlCalendarAdvance("TARGET",C2296,B2297,"mf")</f>
        <v>52566</v>
      </c>
      <c r="D2297" s="120">
        <f>_xll.xlShmInterpRateFwd($D$3&amp;T(CalculationTrigger2),C2297,,5,C2298)</f>
        <v>1.5482169800459293E-2</v>
      </c>
      <c r="E2297" s="260">
        <f>_xll.xlShmInterpRateFwd($E$3&amp;T(CalculationTrigger2),C2297,,5,C2298)</f>
        <v>1.5432888145758657E-2</v>
      </c>
      <c r="F2297" s="260">
        <f>_xll.xlShmInterpRateFwd($F$3&amp;T(CalculationTrigger2),C2297,,5,C2298)</f>
        <v>1.5040095747323611E-2</v>
      </c>
      <c r="G2297" s="268">
        <f t="shared" si="70"/>
        <v>0.49281654700635696</v>
      </c>
      <c r="H2297" s="275">
        <f t="shared" si="71"/>
        <v>3.9279239843504654</v>
      </c>
      <c r="I2297" s="250"/>
      <c r="J2297" s="251"/>
      <c r="K2297" s="251"/>
      <c r="L2297" s="251"/>
    </row>
    <row r="2298" spans="2:12" x14ac:dyDescent="0.2">
      <c r="B2298" s="112" t="s">
        <v>2</v>
      </c>
      <c r="C2298" s="113">
        <f>_xll.qlCalendarAdvance("TARGET",C2297,B2298,"mf")</f>
        <v>52573</v>
      </c>
      <c r="D2298" s="120">
        <f>_xll.xlShmInterpRateFwd($D$3&amp;T(CalculationTrigger2),C2298,,5,C2299)</f>
        <v>1.5478887088028635E-2</v>
      </c>
      <c r="E2298" s="260">
        <f>_xll.xlShmInterpRateFwd($E$3&amp;T(CalculationTrigger2),C2298,,5,C2299)</f>
        <v>1.5429602421377003E-2</v>
      </c>
      <c r="F2298" s="260">
        <f>_xll.xlShmInterpRateFwd($F$3&amp;T(CalculationTrigger2),C2298,,5,C2299)</f>
        <v>1.5036969634820679E-2</v>
      </c>
      <c r="G2298" s="268">
        <f t="shared" si="70"/>
        <v>0.49284666651631603</v>
      </c>
      <c r="H2298" s="275">
        <f t="shared" si="71"/>
        <v>3.9263278655632394</v>
      </c>
      <c r="I2298" s="250"/>
      <c r="J2298" s="251"/>
      <c r="K2298" s="251"/>
      <c r="L2298" s="251"/>
    </row>
    <row r="2299" spans="2:12" x14ac:dyDescent="0.2">
      <c r="B2299" s="112" t="s">
        <v>2</v>
      </c>
      <c r="C2299" s="113">
        <f>_xll.qlCalendarAdvance("TARGET",C2298,B2299,"mf")</f>
        <v>52580</v>
      </c>
      <c r="D2299" s="120">
        <f>_xll.xlShmInterpRateFwd($D$3&amp;T(CalculationTrigger2),C2299,,5,C2300)</f>
        <v>1.5475563928559434E-2</v>
      </c>
      <c r="E2299" s="260">
        <f>_xll.xlShmInterpRateFwd($E$3&amp;T(CalculationTrigger2),C2299,,5,C2300)</f>
        <v>1.5426275947378713E-2</v>
      </c>
      <c r="F2299" s="260">
        <f>_xll.xlShmInterpRateFwd($F$3&amp;T(CalculationTrigger2),C2299,,5,C2300)</f>
        <v>1.5033805814813731E-2</v>
      </c>
      <c r="G2299" s="268">
        <f t="shared" si="70"/>
        <v>0.49287981180720297</v>
      </c>
      <c r="H2299" s="275">
        <f t="shared" si="71"/>
        <v>3.9247013256498224</v>
      </c>
      <c r="I2299" s="250"/>
      <c r="J2299" s="251"/>
      <c r="K2299" s="251"/>
      <c r="L2299" s="251"/>
    </row>
    <row r="2300" spans="2:12" x14ac:dyDescent="0.2">
      <c r="B2300" s="112" t="s">
        <v>2</v>
      </c>
      <c r="C2300" s="113">
        <f>_xll.qlCalendarAdvance("TARGET",C2299,B2300,"mf")</f>
        <v>52587</v>
      </c>
      <c r="D2300" s="120">
        <f>_xll.xlShmInterpRateFwd($D$3&amp;T(CalculationTrigger2),C2300,,5,C2301)</f>
        <v>1.5472200238777427E-2</v>
      </c>
      <c r="E2300" s="260">
        <f>_xll.xlShmInterpRateFwd($E$3&amp;T(CalculationTrigger2),C2300,,5,C2301)</f>
        <v>1.5422908639638322E-2</v>
      </c>
      <c r="F2300" s="260">
        <f>_xll.xlShmInterpRateFwd($F$3&amp;T(CalculationTrigger2),C2300,,5,C2301)</f>
        <v>1.5030604210023262E-2</v>
      </c>
      <c r="G2300" s="268">
        <f t="shared" si="70"/>
        <v>0.49291599139104569</v>
      </c>
      <c r="H2300" s="275">
        <f t="shared" si="71"/>
        <v>3.9230442961506009</v>
      </c>
      <c r="I2300" s="250"/>
      <c r="J2300" s="251"/>
      <c r="K2300" s="251"/>
      <c r="L2300" s="251"/>
    </row>
    <row r="2301" spans="2:12" x14ac:dyDescent="0.2">
      <c r="B2301" s="112" t="s">
        <v>2</v>
      </c>
      <c r="C2301" s="113">
        <f>_xll.qlCalendarAdvance("TARGET",C2300,B2301,"mf")</f>
        <v>52594</v>
      </c>
      <c r="D2301" s="120">
        <f>_xll.xlShmInterpRateFwd($D$3&amp;T(CalculationTrigger2),C2301,,5,C2302)</f>
        <v>1.5468795935437551E-2</v>
      </c>
      <c r="E2301" s="260">
        <f>_xll.xlShmInterpRateFwd($E$3&amp;T(CalculationTrigger2),C2301,,5,C2302)</f>
        <v>1.5419500414082734E-2</v>
      </c>
      <c r="F2301" s="260">
        <f>_xll.xlShmInterpRateFwd($F$3&amp;T(CalculationTrigger2),C2301,,5,C2302)</f>
        <v>1.5027364743193142E-2</v>
      </c>
      <c r="G2301" s="268">
        <f t="shared" si="70"/>
        <v>0.49295521354816507</v>
      </c>
      <c r="H2301" s="275">
        <f t="shared" si="71"/>
        <v>3.9213567088959218</v>
      </c>
      <c r="I2301" s="250"/>
      <c r="J2301" s="251"/>
      <c r="K2301" s="251"/>
      <c r="L2301" s="251"/>
    </row>
    <row r="2302" spans="2:12" x14ac:dyDescent="0.2">
      <c r="B2302" s="112" t="s">
        <v>2</v>
      </c>
      <c r="C2302" s="113">
        <f>_xll.qlCalendarAdvance("TARGET",C2301,B2302,"mf")</f>
        <v>52601</v>
      </c>
      <c r="D2302" s="120">
        <f>_xll.xlShmInterpRateFwd($D$3&amp;T(CalculationTrigger2),C2302,,5,C2303)</f>
        <v>1.5465350935242829E-2</v>
      </c>
      <c r="E2302" s="260">
        <f>_xll.xlShmInterpRateFwd($E$3&amp;T(CalculationTrigger2),C2302,,5,C2303)</f>
        <v>1.5416051186592743E-2</v>
      </c>
      <c r="F2302" s="260">
        <f>_xll.xlShmInterpRateFwd($F$3&amp;T(CalculationTrigger2),C2302,,5,C2303)</f>
        <v>1.5024087337038479E-2</v>
      </c>
      <c r="G2302" s="268">
        <f t="shared" si="70"/>
        <v>0.49299748650085545</v>
      </c>
      <c r="H2302" s="275">
        <f t="shared" si="71"/>
        <v>3.9196384955426411</v>
      </c>
      <c r="I2302" s="250"/>
      <c r="J2302" s="251"/>
      <c r="K2302" s="251"/>
      <c r="L2302" s="251"/>
    </row>
    <row r="2303" spans="2:12" x14ac:dyDescent="0.2">
      <c r="B2303" s="112" t="s">
        <v>2</v>
      </c>
      <c r="C2303" s="113">
        <f>_xll.qlCalendarAdvance("TARGET",C2302,B2303,"mf")</f>
        <v>52608</v>
      </c>
      <c r="D2303" s="120">
        <f>_xll.xlShmInterpRateFwd($D$3&amp;T(CalculationTrigger2),C2303,,5,C2304)</f>
        <v>1.5461865154966037E-2</v>
      </c>
      <c r="E2303" s="260">
        <f>_xll.xlShmInterpRateFwd($E$3&amp;T(CalculationTrigger2),C2303,,5,C2304)</f>
        <v>1.5412560873118901E-2</v>
      </c>
      <c r="F2303" s="260">
        <f>_xll.xlShmInterpRateFwd($F$3&amp;T(CalculationTrigger2),C2303,,5,C2304)</f>
        <v>1.5020771914303557E-2</v>
      </c>
      <c r="G2303" s="268">
        <f t="shared" si="70"/>
        <v>0.49304281847135922</v>
      </c>
      <c r="H2303" s="275">
        <f t="shared" si="71"/>
        <v>3.9178895881534364</v>
      </c>
      <c r="I2303" s="250"/>
      <c r="J2303" s="251"/>
      <c r="K2303" s="251"/>
      <c r="L2303" s="251"/>
    </row>
    <row r="2304" spans="2:12" x14ac:dyDescent="0.2">
      <c r="B2304" s="112" t="s">
        <v>2</v>
      </c>
      <c r="C2304" s="113">
        <f>_xll.qlCalendarAdvance("TARGET",C2303,B2304,"mf")</f>
        <v>52615</v>
      </c>
      <c r="D2304" s="120">
        <f>_xll.xlShmInterpRateFwd($D$3&amp;T(CalculationTrigger2),C2304,,5,C2305)</f>
        <v>1.5458338511328055E-2</v>
      </c>
      <c r="E2304" s="260">
        <f>_xll.xlShmInterpRateFwd($E$3&amp;T(CalculationTrigger2),C2304,,5,C2305)</f>
        <v>1.5409029389519307E-2</v>
      </c>
      <c r="F2304" s="260">
        <f>_xll.xlShmInterpRateFwd($F$3&amp;T(CalculationTrigger2),C2304,,5,C2305)</f>
        <v>1.5017418397721269E-2</v>
      </c>
      <c r="G2304" s="268">
        <f t="shared" si="70"/>
        <v>0.49309121808747969</v>
      </c>
      <c r="H2304" s="275">
        <f t="shared" si="71"/>
        <v>3.9161099179803838</v>
      </c>
      <c r="I2304" s="250"/>
      <c r="J2304" s="251"/>
      <c r="K2304" s="251"/>
      <c r="L2304" s="251"/>
    </row>
    <row r="2305" spans="2:12" x14ac:dyDescent="0.2">
      <c r="B2305" s="112" t="s">
        <v>2</v>
      </c>
      <c r="C2305" s="113">
        <f>_xll.qlCalendarAdvance("TARGET",C2304,B2305,"mf")</f>
        <v>52622</v>
      </c>
      <c r="D2305" s="120">
        <f>_xll.xlShmInterpRateFwd($D$3&amp;T(CalculationTrigger2),C2305,,5,C2306)</f>
        <v>1.5454770921067375E-2</v>
      </c>
      <c r="E2305" s="260">
        <f>_xll.xlShmInterpRateFwd($E$3&amp;T(CalculationTrigger2),C2305,,5,C2306)</f>
        <v>1.5405456651716033E-2</v>
      </c>
      <c r="F2305" s="260">
        <f>_xll.xlShmInterpRateFwd($F$3&amp;T(CalculationTrigger2),C2305,,5,C2306)</f>
        <v>1.5014026710024723E-2</v>
      </c>
      <c r="G2305" s="268">
        <f t="shared" si="70"/>
        <v>0.49314269351341533</v>
      </c>
      <c r="H2305" s="275">
        <f t="shared" si="71"/>
        <v>3.9142994169131042</v>
      </c>
      <c r="I2305" s="250"/>
      <c r="J2305" s="251"/>
      <c r="K2305" s="251"/>
      <c r="L2305" s="251"/>
    </row>
    <row r="2306" spans="2:12" x14ac:dyDescent="0.2">
      <c r="B2306" s="112" t="s">
        <v>2</v>
      </c>
      <c r="C2306" s="113">
        <f>_xll.qlCalendarAdvance("TARGET",C2305,B2306,"mf")</f>
        <v>52629</v>
      </c>
      <c r="D2306" s="120">
        <f>_xll.xlShmInterpRateFwd($D$3&amp;T(CalculationTrigger2),C2306,,5,C2307)</f>
        <v>1.5451162300922725E-2</v>
      </c>
      <c r="E2306" s="260">
        <f>_xll.xlShmInterpRateFwd($E$3&amp;T(CalculationTrigger2),C2306,,5,C2307)</f>
        <v>1.5401842575613998E-2</v>
      </c>
      <c r="F2306" s="260">
        <f>_xll.xlShmInterpRateFwd($F$3&amp;T(CalculationTrigger2),C2306,,5,C2307)</f>
        <v>1.5010596773947227E-2</v>
      </c>
      <c r="G2306" s="268">
        <f t="shared" si="70"/>
        <v>0.49319725308727069</v>
      </c>
      <c r="H2306" s="275">
        <f t="shared" si="71"/>
        <v>3.912458016667713</v>
      </c>
      <c r="I2306" s="250"/>
      <c r="J2306" s="251"/>
      <c r="K2306" s="251"/>
      <c r="L2306" s="251"/>
    </row>
    <row r="2307" spans="2:12" x14ac:dyDescent="0.2">
      <c r="B2307" s="112" t="s">
        <v>2</v>
      </c>
      <c r="C2307" s="113">
        <f>_xll.qlCalendarAdvance("TARGET",C2306,B2307,"mf")</f>
        <v>52636</v>
      </c>
      <c r="D2307" s="120">
        <f>_xll.xlShmInterpRateFwd($D$3&amp;T(CalculationTrigger2),C2307,,5,C2308)</f>
        <v>1.5447512567650454E-2</v>
      </c>
      <c r="E2307" s="260">
        <f>_xll.xlShmInterpRateFwd($E$3&amp;T(CalculationTrigger2),C2307,,5,C2308)</f>
        <v>1.5398187077112583E-2</v>
      </c>
      <c r="F2307" s="260">
        <f>_xll.xlShmInterpRateFwd($F$3&amp;T(CalculationTrigger2),C2307,,5,C2308)</f>
        <v>1.500712851221651E-2</v>
      </c>
      <c r="G2307" s="268">
        <f t="shared" si="70"/>
        <v>0.49325490537871841</v>
      </c>
      <c r="H2307" s="275">
        <f t="shared" si="71"/>
        <v>3.9105856489607231</v>
      </c>
      <c r="I2307" s="250"/>
      <c r="J2307" s="251"/>
      <c r="K2307" s="251"/>
      <c r="L2307" s="251"/>
    </row>
    <row r="2308" spans="2:12" x14ac:dyDescent="0.2">
      <c r="B2308" s="112" t="s">
        <v>2</v>
      </c>
      <c r="C2308" s="113">
        <f>_xll.qlCalendarAdvance("TARGET",C2307,B2308,"mf")</f>
        <v>52643</v>
      </c>
      <c r="D2308" s="120">
        <f>_xll.xlShmInterpRateFwd($D$3&amp;T(CalculationTrigger2),C2308,,5,C2309)</f>
        <v>1.5443821637960813E-2</v>
      </c>
      <c r="E2308" s="260">
        <f>_xll.xlShmInterpRateFwd($E$3&amp;T(CalculationTrigger2),C2308,,5,C2309)</f>
        <v>1.5394490072122992E-2</v>
      </c>
      <c r="F2308" s="260">
        <f>_xll.xlShmInterpRateFwd($F$3&amp;T(CalculationTrigger2),C2308,,5,C2309)</f>
        <v>1.500362184757789E-2</v>
      </c>
      <c r="G2308" s="268">
        <f t="shared" si="70"/>
        <v>0.49331565837820723</v>
      </c>
      <c r="H2308" s="275">
        <f t="shared" si="71"/>
        <v>3.9086822454510206</v>
      </c>
      <c r="I2308" s="250"/>
      <c r="J2308" s="251"/>
      <c r="K2308" s="251"/>
      <c r="L2308" s="251"/>
    </row>
    <row r="2309" spans="2:12" x14ac:dyDescent="0.2">
      <c r="B2309" s="112" t="s">
        <v>2</v>
      </c>
      <c r="C2309" s="113">
        <f>_xll.qlCalendarAdvance("TARGET",C2308,B2309,"mf")</f>
        <v>52650</v>
      </c>
      <c r="D2309" s="120">
        <f>_xll.xlShmInterpRateFwd($D$3&amp;T(CalculationTrigger2),C2309,,5,C2310)</f>
        <v>1.5440089428599044E-2</v>
      </c>
      <c r="E2309" s="260">
        <f>_xll.xlShmInterpRateFwd($E$3&amp;T(CalculationTrigger2),C2309,,5,C2310)</f>
        <v>1.5390751476539306E-2</v>
      </c>
      <c r="F2309" s="260">
        <f>_xll.xlShmInterpRateFwd($F$3&amp;T(CalculationTrigger2),C2309,,5,C2310)</f>
        <v>1.5000076702759513E-2</v>
      </c>
      <c r="G2309" s="268">
        <f t="shared" ref="G2309:G2372" si="72">(D2309-E2309)*10000</f>
        <v>0.49337952059738333</v>
      </c>
      <c r="H2309" s="275">
        <f t="shared" ref="H2309:H2372" si="73">(E2309-F2309)*10000</f>
        <v>3.9067477377979256</v>
      </c>
      <c r="I2309" s="250"/>
      <c r="J2309" s="251"/>
      <c r="K2309" s="251"/>
      <c r="L2309" s="251"/>
    </row>
    <row r="2310" spans="2:12" x14ac:dyDescent="0.2">
      <c r="B2310" s="112" t="s">
        <v>2</v>
      </c>
      <c r="C2310" s="113">
        <f>_xll.qlCalendarAdvance("TARGET",C2309,B2310,"mf")</f>
        <v>52657</v>
      </c>
      <c r="D2310" s="120">
        <f>_xll.xlShmInterpRateFwd($D$3&amp;T(CalculationTrigger2),C2310,,5,C2311)</f>
        <v>1.5436315856328013E-2</v>
      </c>
      <c r="E2310" s="260">
        <f>_xll.xlShmInterpRateFwd($E$3&amp;T(CalculationTrigger2),C2310,,5,C2311)</f>
        <v>1.5386971206290598E-2</v>
      </c>
      <c r="F2310" s="260">
        <f>_xll.xlShmInterpRateFwd($F$3&amp;T(CalculationTrigger2),C2310,,5,C2311)</f>
        <v>1.4996493000489743E-2</v>
      </c>
      <c r="G2310" s="268">
        <f t="shared" si="72"/>
        <v>0.49344650037414295</v>
      </c>
      <c r="H2310" s="275">
        <f t="shared" si="73"/>
        <v>3.9047820580085517</v>
      </c>
      <c r="I2310" s="250"/>
      <c r="J2310" s="251"/>
      <c r="K2310" s="251"/>
      <c r="L2310" s="251"/>
    </row>
    <row r="2311" spans="2:12" x14ac:dyDescent="0.2">
      <c r="B2311" s="112" t="s">
        <v>2</v>
      </c>
      <c r="C2311" s="113">
        <f>_xll.qlCalendarAdvance("TARGET",C2310,B2311,"mf")</f>
        <v>52664</v>
      </c>
      <c r="D2311" s="120">
        <f>_xll.xlShmInterpRateFwd($D$3&amp;T(CalculationTrigger2),C2311,,5,C2312)</f>
        <v>1.5432500837858701E-2</v>
      </c>
      <c r="E2311" s="260">
        <f>_xll.xlShmInterpRateFwd($E$3&amp;T(CalculationTrigger2),C2311,,5,C2312)</f>
        <v>1.538314917724827E-2</v>
      </c>
      <c r="F2311" s="260">
        <f>_xll.xlShmInterpRateFwd($F$3&amp;T(CalculationTrigger2),C2311,,5,C2312)</f>
        <v>1.4992870663497151E-2</v>
      </c>
      <c r="G2311" s="268">
        <f t="shared" si="72"/>
        <v>0.49351660610430503</v>
      </c>
      <c r="H2311" s="275">
        <f t="shared" si="73"/>
        <v>3.9027851375111888</v>
      </c>
      <c r="I2311" s="250"/>
      <c r="J2311" s="251"/>
      <c r="K2311" s="251"/>
      <c r="L2311" s="251"/>
    </row>
    <row r="2312" spans="2:12" x14ac:dyDescent="0.2">
      <c r="B2312" s="112" t="s">
        <v>2</v>
      </c>
      <c r="C2312" s="113">
        <f>_xll.qlCalendarAdvance("TARGET",C2311,B2312,"mf")</f>
        <v>52671</v>
      </c>
      <c r="D2312" s="120">
        <f>_xll.xlShmInterpRateFwd($D$3&amp;T(CalculationTrigger2),C2312,,5,C2313)</f>
        <v>1.5428644289942875E-2</v>
      </c>
      <c r="E2312" s="260">
        <f>_xll.xlShmInterpRateFwd($E$3&amp;T(CalculationTrigger2),C2312,,5,C2313)</f>
        <v>1.5379285305341892E-2</v>
      </c>
      <c r="F2312" s="260">
        <f>_xll.xlShmInterpRateFwd($F$3&amp;T(CalculationTrigger2),C2312,,5,C2313)</f>
        <v>1.4989209614551075E-2</v>
      </c>
      <c r="G2312" s="268">
        <f t="shared" si="72"/>
        <v>0.49358984600983424</v>
      </c>
      <c r="H2312" s="275">
        <f t="shared" si="73"/>
        <v>3.9007569079081703</v>
      </c>
      <c r="I2312" s="250"/>
      <c r="J2312" s="251"/>
      <c r="K2312" s="251"/>
      <c r="L2312" s="251"/>
    </row>
    <row r="2313" spans="2:12" x14ac:dyDescent="0.2">
      <c r="B2313" s="112" t="s">
        <v>2</v>
      </c>
      <c r="C2313" s="113">
        <f>_xll.qlCalendarAdvance("TARGET",C2312,B2313,"mf")</f>
        <v>52678</v>
      </c>
      <c r="D2313" s="120">
        <f>_xll.xlShmInterpRateFwd($D$3&amp;T(CalculationTrigger2),C2313,,5,C2314)</f>
        <v>1.5424746129315187E-2</v>
      </c>
      <c r="E2313" s="260">
        <f>_xll.xlShmInterpRateFwd($E$3&amp;T(CalculationTrigger2),C2313,,5,C2314)</f>
        <v>1.537537950646654E-2</v>
      </c>
      <c r="F2313" s="260">
        <f>_xll.xlShmInterpRateFwd($F$3&amp;T(CalculationTrigger2),C2313,,5,C2314)</f>
        <v>1.498550977633418E-2</v>
      </c>
      <c r="G2313" s="268">
        <f t="shared" si="72"/>
        <v>0.49366622848646263</v>
      </c>
      <c r="H2313" s="275">
        <f t="shared" si="73"/>
        <v>3.898697301323601</v>
      </c>
      <c r="I2313" s="250"/>
      <c r="J2313" s="251"/>
      <c r="K2313" s="251"/>
      <c r="L2313" s="251"/>
    </row>
    <row r="2314" spans="2:12" x14ac:dyDescent="0.2">
      <c r="B2314" s="112" t="s">
        <v>2</v>
      </c>
      <c r="C2314" s="113">
        <f>_xll.qlCalendarAdvance("TARGET",C2313,B2314,"mf")</f>
        <v>52685</v>
      </c>
      <c r="D2314" s="120">
        <f>_xll.xlShmInterpRateFwd($D$3&amp;T(CalculationTrigger2),C2314,,5,C2315)</f>
        <v>1.542080627271631E-2</v>
      </c>
      <c r="E2314" s="260">
        <f>_xll.xlShmInterpRateFwd($E$3&amp;T(CalculationTrigger2),C2314,,5,C2315)</f>
        <v>1.5371431696529122E-2</v>
      </c>
      <c r="F2314" s="260">
        <f>_xll.xlShmInterpRateFwd($F$3&amp;T(CalculationTrigger2),C2314,,5,C2315)</f>
        <v>1.498177107162782E-2</v>
      </c>
      <c r="G2314" s="268">
        <f t="shared" si="72"/>
        <v>0.49374576187187835</v>
      </c>
      <c r="H2314" s="275">
        <f t="shared" si="73"/>
        <v>3.896606249013026</v>
      </c>
      <c r="I2314" s="250"/>
      <c r="J2314" s="251"/>
      <c r="K2314" s="251"/>
      <c r="L2314" s="251"/>
    </row>
    <row r="2315" spans="2:12" x14ac:dyDescent="0.2">
      <c r="B2315" s="112" t="s">
        <v>2</v>
      </c>
      <c r="C2315" s="113">
        <f>_xll.qlCalendarAdvance("TARGET",C2314,B2315,"mf")</f>
        <v>52692</v>
      </c>
      <c r="D2315" s="120">
        <f>_xll.xlShmInterpRateFwd($D$3&amp;T(CalculationTrigger2),C2315,,5,C2316)</f>
        <v>1.5417807488416174E-2</v>
      </c>
      <c r="E2315" s="260">
        <f>_xll.xlShmInterpRateFwd($E$3&amp;T(CalculationTrigger2),C2315,,5,C2316)</f>
        <v>1.5368426276870401E-2</v>
      </c>
      <c r="F2315" s="260">
        <f>_xll.xlShmInterpRateFwd($F$3&amp;T(CalculationTrigger2),C2315,,5,C2316)</f>
        <v>1.4978874154050342E-2</v>
      </c>
      <c r="G2315" s="268">
        <f t="shared" si="72"/>
        <v>0.4938121154577334</v>
      </c>
      <c r="H2315" s="275">
        <f t="shared" si="73"/>
        <v>3.8955212282005927</v>
      </c>
      <c r="I2315" s="250"/>
      <c r="J2315" s="251"/>
      <c r="K2315" s="251"/>
      <c r="L2315" s="251"/>
    </row>
    <row r="2316" spans="2:12" x14ac:dyDescent="0.2">
      <c r="B2316" s="112" t="s">
        <v>2</v>
      </c>
      <c r="C2316" s="113">
        <f>_xll.qlCalendarAdvance("TARGET",C2315,B2316,"mf")</f>
        <v>52699</v>
      </c>
      <c r="D2316" s="120">
        <f>_xll.xlShmInterpRateFwd($D$3&amp;T(CalculationTrigger2),C2316,,5,C2317)</f>
        <v>1.5415751948065326E-2</v>
      </c>
      <c r="E2316" s="260">
        <f>_xll.xlShmInterpRateFwd($E$3&amp;T(CalculationTrigger2),C2316,,5,C2317)</f>
        <v>1.5366365726180895E-2</v>
      </c>
      <c r="F2316" s="260">
        <f>_xll.xlShmInterpRateFwd($F$3&amp;T(CalculationTrigger2),C2316,,5,C2317)</f>
        <v>1.4976824444036153E-2</v>
      </c>
      <c r="G2316" s="268">
        <f t="shared" si="72"/>
        <v>0.49386221884431192</v>
      </c>
      <c r="H2316" s="275">
        <f t="shared" si="73"/>
        <v>3.895412821447418</v>
      </c>
      <c r="I2316" s="250"/>
      <c r="J2316" s="251"/>
      <c r="K2316" s="251"/>
      <c r="L2316" s="251"/>
    </row>
    <row r="2317" spans="2:12" x14ac:dyDescent="0.2">
      <c r="B2317" s="112" t="s">
        <v>2</v>
      </c>
      <c r="C2317" s="113">
        <f>_xll.qlCalendarAdvance("TARGET",C2316,B2317,"mf")</f>
        <v>52706</v>
      </c>
      <c r="D2317" s="120">
        <f>_xll.xlShmInterpRateFwd($D$3&amp;T(CalculationTrigger2),C2317,,5,C2318)</f>
        <v>1.5413657842705628E-2</v>
      </c>
      <c r="E2317" s="260">
        <f>_xll.xlShmInterpRateFwd($E$3&amp;T(CalculationTrigger2),C2317,,5,C2318)</f>
        <v>1.5364266755651005E-2</v>
      </c>
      <c r="F2317" s="260">
        <f>_xll.xlShmInterpRateFwd($F$3&amp;T(CalculationTrigger2),C2317,,5,C2318)</f>
        <v>1.4974743891836846E-2</v>
      </c>
      <c r="G2317" s="268">
        <f t="shared" si="72"/>
        <v>0.49391087054623251</v>
      </c>
      <c r="H2317" s="275">
        <f t="shared" si="73"/>
        <v>3.8952286381415888</v>
      </c>
      <c r="I2317" s="250"/>
      <c r="J2317" s="251"/>
      <c r="K2317" s="251"/>
      <c r="L2317" s="251"/>
    </row>
    <row r="2318" spans="2:12" x14ac:dyDescent="0.2">
      <c r="B2318" s="112" t="s">
        <v>2</v>
      </c>
      <c r="C2318" s="113">
        <f>_xll.qlCalendarAdvance("TARGET",C2317,B2318,"mf")</f>
        <v>52713</v>
      </c>
      <c r="D2318" s="120">
        <f>_xll.xlShmInterpRateFwd($D$3&amp;T(CalculationTrigger2),C2318,,5,C2319)</f>
        <v>1.5411525086780408E-2</v>
      </c>
      <c r="E2318" s="260">
        <f>_xll.xlShmInterpRateFwd($E$3&amp;T(CalculationTrigger2),C2318,,5,C2319)</f>
        <v>1.5362129280176013E-2</v>
      </c>
      <c r="F2318" s="260">
        <f>_xll.xlShmInterpRateFwd($F$3&amp;T(CalculationTrigger2),C2318,,5,C2319)</f>
        <v>1.4972632432927287E-2</v>
      </c>
      <c r="G2318" s="268">
        <f t="shared" si="72"/>
        <v>0.49395806604395076</v>
      </c>
      <c r="H2318" s="275">
        <f t="shared" si="73"/>
        <v>3.8949684724872564</v>
      </c>
      <c r="I2318" s="250"/>
      <c r="J2318" s="251"/>
      <c r="K2318" s="251"/>
      <c r="L2318" s="251"/>
    </row>
    <row r="2319" spans="2:12" x14ac:dyDescent="0.2">
      <c r="B2319" s="112" t="s">
        <v>2</v>
      </c>
      <c r="C2319" s="113">
        <f>_xll.qlCalendarAdvance("TARGET",C2318,B2319,"mf")</f>
        <v>52720</v>
      </c>
      <c r="D2319" s="120">
        <f>_xll.xlShmInterpRateFwd($D$3&amp;T(CalculationTrigger2),C2319,,5,C2320)</f>
        <v>1.5409353594779537E-2</v>
      </c>
      <c r="E2319" s="260">
        <f>_xll.xlShmInterpRateFwd($E$3&amp;T(CalculationTrigger2),C2319,,5,C2320)</f>
        <v>1.5359953214703537E-2</v>
      </c>
      <c r="F2319" s="260">
        <f>_xll.xlShmInterpRateFwd($F$3&amp;T(CalculationTrigger2),C2319,,5,C2320)</f>
        <v>1.4970490002811433E-2</v>
      </c>
      <c r="G2319" s="268">
        <f t="shared" si="72"/>
        <v>0.49400380075999978</v>
      </c>
      <c r="H2319" s="275">
        <f t="shared" si="73"/>
        <v>3.8946321189210416</v>
      </c>
      <c r="I2319" s="250"/>
      <c r="J2319" s="251"/>
      <c r="K2319" s="251"/>
      <c r="L2319" s="251"/>
    </row>
    <row r="2320" spans="2:12" x14ac:dyDescent="0.2">
      <c r="B2320" s="112" t="s">
        <v>2</v>
      </c>
      <c r="C2320" s="113">
        <f>_xll.qlCalendarAdvance("TARGET",C2319,B2320,"mf")</f>
        <v>52727</v>
      </c>
      <c r="D2320" s="120">
        <f>_xll.xlShmInterpRateFwd($D$3&amp;T(CalculationTrigger2),C2320,,5,C2321)</f>
        <v>1.5407143281146738E-2</v>
      </c>
      <c r="E2320" s="260">
        <f>_xll.xlShmInterpRateFwd($E$3&amp;T(CalculationTrigger2),C2320,,5,C2321)</f>
        <v>1.5357738474140844E-2</v>
      </c>
      <c r="F2320" s="260">
        <f>_xll.xlShmInterpRateFwd($F$3&amp;T(CalculationTrigger2),C2320,,5,C2321)</f>
        <v>1.496831653694124E-2</v>
      </c>
      <c r="G2320" s="268">
        <f t="shared" si="72"/>
        <v>0.49404807005893825</v>
      </c>
      <c r="H2320" s="275">
        <f t="shared" si="73"/>
        <v>3.8942193719960354</v>
      </c>
      <c r="I2320" s="250"/>
      <c r="J2320" s="251"/>
      <c r="K2320" s="251"/>
      <c r="L2320" s="251"/>
    </row>
    <row r="2321" spans="2:12" x14ac:dyDescent="0.2">
      <c r="B2321" s="112" t="s">
        <v>2</v>
      </c>
      <c r="C2321" s="113">
        <f>_xll.qlCalendarAdvance("TARGET",C2320,B2321,"mf")</f>
        <v>52734</v>
      </c>
      <c r="D2321" s="120">
        <f>_xll.xlShmInterpRateFwd($D$3&amp;T(CalculationTrigger2),C2321,,5,C2322)</f>
        <v>1.5404894060389663E-2</v>
      </c>
      <c r="E2321" s="260">
        <f>_xll.xlShmInterpRateFwd($E$3&amp;T(CalculationTrigger2),C2321,,5,C2322)</f>
        <v>1.5355484973430159E-2</v>
      </c>
      <c r="F2321" s="260">
        <f>_xll.xlShmInterpRateFwd($F$3&amp;T(CalculationTrigger2),C2321,,5,C2322)</f>
        <v>1.496611197082672E-2</v>
      </c>
      <c r="G2321" s="268">
        <f t="shared" si="72"/>
        <v>0.49409086959504089</v>
      </c>
      <c r="H2321" s="275">
        <f t="shared" si="73"/>
        <v>3.8937300260343846</v>
      </c>
      <c r="I2321" s="250"/>
      <c r="J2321" s="251"/>
      <c r="K2321" s="251"/>
      <c r="L2321" s="251"/>
    </row>
    <row r="2322" spans="2:12" x14ac:dyDescent="0.2">
      <c r="B2322" s="112" t="s">
        <v>2</v>
      </c>
      <c r="C2322" s="113">
        <f>_xll.qlCalendarAdvance("TARGET",C2321,B2322,"mf")</f>
        <v>52741</v>
      </c>
      <c r="D2322" s="120">
        <f>_xll.xlShmInterpRateFwd($D$3&amp;T(CalculationTrigger2),C2322,,5,C2323)</f>
        <v>1.5402605846946648E-2</v>
      </c>
      <c r="E2322" s="260">
        <f>_xll.xlShmInterpRateFwd($E$3&amp;T(CalculationTrigger2),C2322,,5,C2323)</f>
        <v>1.5353192627461773E-2</v>
      </c>
      <c r="F2322" s="260">
        <f>_xll.xlShmInterpRateFwd($F$3&amp;T(CalculationTrigger2),C2322,,5,C2323)</f>
        <v>1.496387623994906E-2</v>
      </c>
      <c r="G2322" s="268">
        <f t="shared" si="72"/>
        <v>0.49413219484874604</v>
      </c>
      <c r="H2322" s="275">
        <f t="shared" si="73"/>
        <v>3.8931638751271356</v>
      </c>
      <c r="I2322" s="250"/>
      <c r="J2322" s="251"/>
      <c r="K2322" s="251"/>
      <c r="L2322" s="251"/>
    </row>
    <row r="2323" spans="2:12" x14ac:dyDescent="0.2">
      <c r="B2323" s="112" t="s">
        <v>2</v>
      </c>
      <c r="C2323" s="113">
        <f>_xll.qlCalendarAdvance("TARGET",C2322,B2323,"mf")</f>
        <v>52748</v>
      </c>
      <c r="D2323" s="120">
        <f>_xll.xlShmInterpRateFwd($D$3&amp;T(CalculationTrigger2),C2323,,5,C2324)</f>
        <v>1.5400278555285207E-2</v>
      </c>
      <c r="E2323" s="260">
        <f>_xll.xlShmInterpRateFwd($E$3&amp;T(CalculationTrigger2),C2323,,5,C2324)</f>
        <v>1.5350861351213076E-2</v>
      </c>
      <c r="F2323" s="260">
        <f>_xll.xlShmInterpRateFwd($F$3&amp;T(CalculationTrigger2),C2323,,5,C2324)</f>
        <v>1.4961609279777991E-2</v>
      </c>
      <c r="G2323" s="268">
        <f t="shared" si="72"/>
        <v>0.49417204072130239</v>
      </c>
      <c r="H2323" s="275">
        <f t="shared" si="73"/>
        <v>3.8925207143508493</v>
      </c>
      <c r="I2323" s="250"/>
      <c r="J2323" s="251"/>
      <c r="K2323" s="251"/>
      <c r="L2323" s="251"/>
    </row>
    <row r="2324" spans="2:12" x14ac:dyDescent="0.2">
      <c r="B2324" s="112" t="s">
        <v>2</v>
      </c>
      <c r="C2324" s="113">
        <f>_xll.qlCalendarAdvance("TARGET",C2323,B2324,"mf")</f>
        <v>52755</v>
      </c>
      <c r="D2324" s="120">
        <f>_xll.xlShmInterpRateFwd($D$3&amp;T(CalculationTrigger2),C2324,,5,C2325)</f>
        <v>1.5397912099907806E-2</v>
      </c>
      <c r="E2324" s="260">
        <f>_xll.xlShmInterpRateFwd($E$3&amp;T(CalculationTrigger2),C2324,,5,C2325)</f>
        <v>1.5348491059568974E-2</v>
      </c>
      <c r="F2324" s="260">
        <f>_xll.xlShmInterpRateFwd($F$3&amp;T(CalculationTrigger2),C2324,,5,C2325)</f>
        <v>1.4959311025806551E-2</v>
      </c>
      <c r="G2324" s="268">
        <f t="shared" si="72"/>
        <v>0.49421040338832112</v>
      </c>
      <c r="H2324" s="275">
        <f t="shared" si="73"/>
        <v>3.8918003376242281</v>
      </c>
      <c r="I2324" s="250"/>
      <c r="J2324" s="251"/>
      <c r="K2324" s="251"/>
      <c r="L2324" s="251"/>
    </row>
    <row r="2325" spans="2:12" x14ac:dyDescent="0.2">
      <c r="B2325" s="112" t="s">
        <v>2</v>
      </c>
      <c r="C2325" s="113">
        <f>_xll.qlCalendarAdvance("TARGET",C2324,B2325,"mf")</f>
        <v>52762</v>
      </c>
      <c r="D2325" s="120">
        <f>_xll.xlShmInterpRateFwd($D$3&amp;T(CalculationTrigger2),C2325,,5,C2326)</f>
        <v>1.5395506395247612E-2</v>
      </c>
      <c r="E2325" s="260">
        <f>_xll.xlShmInterpRateFwd($E$3&amp;T(CalculationTrigger2),C2325,,5,C2326)</f>
        <v>1.5346081667466713E-2</v>
      </c>
      <c r="F2325" s="260">
        <f>_xll.xlShmInterpRateFwd($F$3&amp;T(CalculationTrigger2),C2325,,5,C2326)</f>
        <v>1.4956981413516326E-2</v>
      </c>
      <c r="G2325" s="268">
        <f t="shared" si="72"/>
        <v>0.4942472778089908</v>
      </c>
      <c r="H2325" s="275">
        <f t="shared" si="73"/>
        <v>3.8910025395038663</v>
      </c>
      <c r="I2325" s="250"/>
      <c r="J2325" s="251"/>
      <c r="K2325" s="251"/>
      <c r="L2325" s="251"/>
    </row>
    <row r="2326" spans="2:12" x14ac:dyDescent="0.2">
      <c r="B2326" s="112" t="s">
        <v>2</v>
      </c>
      <c r="C2326" s="113">
        <f>_xll.qlCalendarAdvance("TARGET",C2325,B2326,"mf")</f>
        <v>52769</v>
      </c>
      <c r="D2326" s="120">
        <f>_xll.xlShmInterpRateFwd($D$3&amp;T(CalculationTrigger2),C2326,,5,C2327)</f>
        <v>1.5393061355784339E-2</v>
      </c>
      <c r="E2326" s="260">
        <f>_xll.xlShmInterpRateFwd($E$3&amp;T(CalculationTrigger2),C2326,,5,C2327)</f>
        <v>1.5343633089826373E-2</v>
      </c>
      <c r="F2326" s="260">
        <f>_xll.xlShmInterpRateFwd($F$3&amp;T(CalculationTrigger2),C2326,,5,C2327)</f>
        <v>1.4954620378406417E-2</v>
      </c>
      <c r="G2326" s="268">
        <f t="shared" si="72"/>
        <v>0.49428265957966389</v>
      </c>
      <c r="H2326" s="275">
        <f t="shared" si="73"/>
        <v>3.8901271141995526</v>
      </c>
      <c r="I2326" s="250"/>
      <c r="J2326" s="251"/>
      <c r="K2326" s="251"/>
      <c r="L2326" s="251"/>
    </row>
    <row r="2327" spans="2:12" x14ac:dyDescent="0.2">
      <c r="B2327" s="112" t="s">
        <v>2</v>
      </c>
      <c r="C2327" s="113">
        <f>_xll.qlCalendarAdvance("TARGET",C2326,B2327,"mf")</f>
        <v>52776</v>
      </c>
      <c r="D2327" s="120">
        <f>_xll.xlShmInterpRateFwd($D$3&amp;T(CalculationTrigger2),C2327,,5,C2328)</f>
        <v>1.5390576896009497E-2</v>
      </c>
      <c r="E2327" s="260">
        <f>_xll.xlShmInterpRateFwd($E$3&amp;T(CalculationTrigger2),C2327,,5,C2328)</f>
        <v>1.5341145241585611E-2</v>
      </c>
      <c r="F2327" s="260">
        <f>_xll.xlShmInterpRateFwd($F$3&amp;T(CalculationTrigger2),C2327,,5,C2328)</f>
        <v>1.4952227855935519E-2</v>
      </c>
      <c r="G2327" s="268">
        <f t="shared" si="72"/>
        <v>0.49431654423885696</v>
      </c>
      <c r="H2327" s="275">
        <f t="shared" si="73"/>
        <v>3.8891738565009248</v>
      </c>
      <c r="I2327" s="250"/>
      <c r="J2327" s="251"/>
      <c r="K2327" s="251"/>
      <c r="L2327" s="251"/>
    </row>
    <row r="2328" spans="2:12" x14ac:dyDescent="0.2">
      <c r="B2328" s="112" t="s">
        <v>2</v>
      </c>
      <c r="C2328" s="113">
        <f>_xll.qlCalendarAdvance("TARGET",C2327,B2328,"mf")</f>
        <v>52783</v>
      </c>
      <c r="D2328" s="120">
        <f>_xll.xlShmInterpRateFwd($D$3&amp;T(CalculationTrigger2),C2328,,5,C2329)</f>
        <v>1.5388052930368467E-2</v>
      </c>
      <c r="E2328" s="260">
        <f>_xll.xlShmInterpRateFwd($E$3&amp;T(CalculationTrigger2),C2328,,5,C2329)</f>
        <v>1.5338618037653342E-2</v>
      </c>
      <c r="F2328" s="260">
        <f>_xll.xlShmInterpRateFwd($F$3&amp;T(CalculationTrigger2),C2328,,5,C2329)</f>
        <v>1.4949803781597206E-2</v>
      </c>
      <c r="G2328" s="268">
        <f t="shared" si="72"/>
        <v>0.49434892715125023</v>
      </c>
      <c r="H2328" s="275">
        <f t="shared" si="73"/>
        <v>3.8881425605613584</v>
      </c>
      <c r="I2328" s="250"/>
      <c r="J2328" s="251"/>
      <c r="K2328" s="251"/>
      <c r="L2328" s="251"/>
    </row>
    <row r="2329" spans="2:12" x14ac:dyDescent="0.2">
      <c r="B2329" s="112" t="s">
        <v>2</v>
      </c>
      <c r="C2329" s="113">
        <f>_xll.qlCalendarAdvance("TARGET",C2328,B2329,"mf")</f>
        <v>52790</v>
      </c>
      <c r="D2329" s="120">
        <f>_xll.xlShmInterpRateFwd($D$3&amp;T(CalculationTrigger2),C2329,,5,C2330)</f>
        <v>1.5385489373335805E-2</v>
      </c>
      <c r="E2329" s="260">
        <f>_xll.xlShmInterpRateFwd($E$3&amp;T(CalculationTrigger2),C2329,,5,C2330)</f>
        <v>1.5336051392956063E-2</v>
      </c>
      <c r="F2329" s="260">
        <f>_xll.xlShmInterpRateFwd($F$3&amp;T(CalculationTrigger2),C2329,,5,C2330)</f>
        <v>1.4947348090891001E-2</v>
      </c>
      <c r="G2329" s="268">
        <f t="shared" si="72"/>
        <v>0.49437980379742064</v>
      </c>
      <c r="H2329" s="275">
        <f t="shared" si="73"/>
        <v>3.8870330206506285</v>
      </c>
      <c r="I2329" s="250"/>
      <c r="J2329" s="251"/>
      <c r="K2329" s="251"/>
      <c r="L2329" s="251"/>
    </row>
    <row r="2330" spans="2:12" x14ac:dyDescent="0.2">
      <c r="B2330" s="112" t="s">
        <v>2</v>
      </c>
      <c r="C2330" s="113">
        <f>_xll.qlCalendarAdvance("TARGET",C2329,B2330,"mf")</f>
        <v>52797</v>
      </c>
      <c r="D2330" s="120">
        <f>_xll.xlShmInterpRateFwd($D$3&amp;T(CalculationTrigger2),C2330,,5,C2331)</f>
        <v>1.5382886139392074E-2</v>
      </c>
      <c r="E2330" s="260">
        <f>_xll.xlShmInterpRateFwd($E$3&amp;T(CalculationTrigger2),C2330,,5,C2331)</f>
        <v>1.5333445222449445E-2</v>
      </c>
      <c r="F2330" s="260">
        <f>_xll.xlShmInterpRateFwd($F$3&amp;T(CalculationTrigger2),C2330,,5,C2331)</f>
        <v>1.4944860719276004E-2</v>
      </c>
      <c r="G2330" s="268">
        <f t="shared" si="72"/>
        <v>0.49440916942629021</v>
      </c>
      <c r="H2330" s="275">
        <f t="shared" si="73"/>
        <v>3.8858450317344126</v>
      </c>
      <c r="I2330" s="250"/>
      <c r="J2330" s="251"/>
      <c r="K2330" s="251"/>
      <c r="L2330" s="251"/>
    </row>
    <row r="2331" spans="2:12" x14ac:dyDescent="0.2">
      <c r="B2331" s="112" t="s">
        <v>2</v>
      </c>
      <c r="C2331" s="113">
        <f>_xll.qlCalendarAdvance("TARGET",C2330,B2331,"mf")</f>
        <v>52804</v>
      </c>
      <c r="D2331" s="120">
        <f>_xll.xlShmInterpRateFwd($D$3&amp;T(CalculationTrigger2),C2331,,5,C2332)</f>
        <v>1.5380243143000674E-2</v>
      </c>
      <c r="E2331" s="260">
        <f>_xll.xlShmInterpRateFwd($E$3&amp;T(CalculationTrigger2),C2331,,5,C2332)</f>
        <v>1.5330799441019866E-2</v>
      </c>
      <c r="F2331" s="260">
        <f>_xll.xlShmInterpRateFwd($F$3&amp;T(CalculationTrigger2),C2331,,5,C2332)</f>
        <v>1.4942341602252008E-2</v>
      </c>
      <c r="G2331" s="268">
        <f t="shared" si="72"/>
        <v>0.49443701980808263</v>
      </c>
      <c r="H2331" s="275">
        <f t="shared" si="73"/>
        <v>3.8845783876785731</v>
      </c>
      <c r="I2331" s="250"/>
      <c r="J2331" s="251"/>
      <c r="K2331" s="251"/>
      <c r="L2331" s="251"/>
    </row>
    <row r="2332" spans="2:12" x14ac:dyDescent="0.2">
      <c r="B2332" s="112" t="s">
        <v>2</v>
      </c>
      <c r="C2332" s="113">
        <f>_xll.qlCalendarAdvance("TARGET",C2331,B2332,"mf")</f>
        <v>52811</v>
      </c>
      <c r="D2332" s="120">
        <f>_xll.xlShmInterpRateFwd($D$3&amp;T(CalculationTrigger2),C2332,,5,C2333)</f>
        <v>1.5377560298636803E-2</v>
      </c>
      <c r="E2332" s="260">
        <f>_xll.xlShmInterpRateFwd($E$3&amp;T(CalculationTrigger2),C2332,,5,C2333)</f>
        <v>1.532811396361184E-2</v>
      </c>
      <c r="F2332" s="260">
        <f>_xll.xlShmInterpRateFwd($F$3&amp;T(CalculationTrigger2),C2332,,5,C2333)</f>
        <v>1.4939790675313156E-2</v>
      </c>
      <c r="G2332" s="268">
        <f t="shared" si="72"/>
        <v>0.49446335024962496</v>
      </c>
      <c r="H2332" s="275">
        <f t="shared" si="73"/>
        <v>3.8832328829868472</v>
      </c>
      <c r="I2332" s="250"/>
      <c r="J2332" s="251"/>
      <c r="K2332" s="251"/>
      <c r="L2332" s="251"/>
    </row>
    <row r="2333" spans="2:12" x14ac:dyDescent="0.2">
      <c r="B2333" s="112" t="s">
        <v>2</v>
      </c>
      <c r="C2333" s="113">
        <f>_xll.qlCalendarAdvance("TARGET",C2332,B2333,"mf")</f>
        <v>52818</v>
      </c>
      <c r="D2333" s="120">
        <f>_xll.xlShmInterpRateFwd($D$3&amp;T(CalculationTrigger2),C2333,,5,C2334)</f>
        <v>1.5374837520764297E-2</v>
      </c>
      <c r="E2333" s="260">
        <f>_xll.xlShmInterpRateFwd($E$3&amp;T(CalculationTrigger2),C2333,,5,C2334)</f>
        <v>1.5325388705146934E-2</v>
      </c>
      <c r="F2333" s="260">
        <f>_xll.xlShmInterpRateFwd($F$3&amp;T(CalculationTrigger2),C2333,,5,C2334)</f>
        <v>1.4937207873918975E-2</v>
      </c>
      <c r="G2333" s="268">
        <f t="shared" si="72"/>
        <v>0.49448815617362391</v>
      </c>
      <c r="H2333" s="275">
        <f t="shared" si="73"/>
        <v>3.8818083122795985</v>
      </c>
      <c r="I2333" s="250"/>
      <c r="J2333" s="251"/>
      <c r="K2333" s="251"/>
      <c r="L2333" s="251"/>
    </row>
    <row r="2334" spans="2:12" x14ac:dyDescent="0.2">
      <c r="B2334" s="112" t="s">
        <v>2</v>
      </c>
      <c r="C2334" s="113">
        <f>_xll.qlCalendarAdvance("TARGET",C2333,B2334,"mf")</f>
        <v>52825</v>
      </c>
      <c r="D2334" s="120">
        <f>_xll.xlShmInterpRateFwd($D$3&amp;T(CalculationTrigger2),C2334,,5,C2335)</f>
        <v>1.5372074723847206E-2</v>
      </c>
      <c r="E2334" s="260">
        <f>_xll.xlShmInterpRateFwd($E$3&amp;T(CalculationTrigger2),C2334,,5,C2335)</f>
        <v>1.5322623580558506E-2</v>
      </c>
      <c r="F2334" s="260">
        <f>_xll.xlShmInterpRateFwd($F$3&amp;T(CalculationTrigger2),C2334,,5,C2335)</f>
        <v>1.4934593133569677E-2</v>
      </c>
      <c r="G2334" s="268">
        <f t="shared" si="72"/>
        <v>0.49451143288699317</v>
      </c>
      <c r="H2334" s="275">
        <f t="shared" si="73"/>
        <v>3.8803044698882889</v>
      </c>
      <c r="I2334" s="250"/>
      <c r="J2334" s="251"/>
      <c r="K2334" s="251"/>
      <c r="L2334" s="251"/>
    </row>
    <row r="2335" spans="2:12" x14ac:dyDescent="0.2">
      <c r="B2335" s="112" t="s">
        <v>2</v>
      </c>
      <c r="C2335" s="113">
        <f>_xll.qlCalendarAdvance("TARGET",C2334,B2335,"mf")</f>
        <v>52832</v>
      </c>
      <c r="D2335" s="120">
        <f>_xll.xlShmInterpRateFwd($D$3&amp;T(CalculationTrigger2),C2335,,5,C2336)</f>
        <v>1.5369271822378763E-2</v>
      </c>
      <c r="E2335" s="260">
        <f>_xll.xlShmInterpRateFwd($E$3&amp;T(CalculationTrigger2),C2335,,5,C2336)</f>
        <v>1.5319818504768559E-2</v>
      </c>
      <c r="F2335" s="260">
        <f>_xll.xlShmInterpRateFwd($F$3&amp;T(CalculationTrigger2),C2335,,5,C2336)</f>
        <v>1.4931946389748256E-2</v>
      </c>
      <c r="G2335" s="268">
        <f t="shared" si="72"/>
        <v>0.49453317610203412</v>
      </c>
      <c r="H2335" s="275">
        <f t="shared" si="73"/>
        <v>3.8787211502030323</v>
      </c>
      <c r="I2335" s="250"/>
      <c r="J2335" s="251"/>
      <c r="K2335" s="251"/>
      <c r="L2335" s="251"/>
    </row>
    <row r="2336" spans="2:12" x14ac:dyDescent="0.2">
      <c r="B2336" s="112" t="s">
        <v>2</v>
      </c>
      <c r="C2336" s="113">
        <f>_xll.qlCalendarAdvance("TARGET",C2335,B2336,"mf")</f>
        <v>52839</v>
      </c>
      <c r="D2336" s="120">
        <f>_xll.xlShmInterpRateFwd($D$3&amp;T(CalculationTrigger2),C2336,,5,C2337)</f>
        <v>1.5366428730806089E-2</v>
      </c>
      <c r="E2336" s="260">
        <f>_xll.xlShmInterpRateFwd($E$3&amp;T(CalculationTrigger2),C2336,,5,C2337)</f>
        <v>1.5316973392693518E-2</v>
      </c>
      <c r="F2336" s="260">
        <f>_xll.xlShmInterpRateFwd($F$3&amp;T(CalculationTrigger2),C2336,,5,C2337)</f>
        <v>1.4929267577932035E-2</v>
      </c>
      <c r="G2336" s="268">
        <f t="shared" si="72"/>
        <v>0.49455338112571257</v>
      </c>
      <c r="H2336" s="275">
        <f t="shared" si="73"/>
        <v>3.877058147614826</v>
      </c>
      <c r="I2336" s="250"/>
      <c r="J2336" s="251"/>
      <c r="K2336" s="251"/>
      <c r="L2336" s="251"/>
    </row>
    <row r="2337" spans="2:12" x14ac:dyDescent="0.2">
      <c r="B2337" s="112" t="s">
        <v>2</v>
      </c>
      <c r="C2337" s="113">
        <f>_xll.qlCalendarAdvance("TARGET",C2336,B2337,"mf")</f>
        <v>52846</v>
      </c>
      <c r="D2337" s="120">
        <f>_xll.xlShmInterpRateFwd($D$3&amp;T(CalculationTrigger2),C2337,,5,C2338)</f>
        <v>1.5363545363628653E-2</v>
      </c>
      <c r="E2337" s="260">
        <f>_xll.xlShmInterpRateFwd($E$3&amp;T(CalculationTrigger2),C2337,,5,C2338)</f>
        <v>1.5314088159273195E-2</v>
      </c>
      <c r="F2337" s="260">
        <f>_xll.xlShmInterpRateFwd($F$3&amp;T(CalculationTrigger2),C2337,,5,C2338)</f>
        <v>1.492655663362167E-2</v>
      </c>
      <c r="G2337" s="268">
        <f t="shared" si="72"/>
        <v>0.49457204355457185</v>
      </c>
      <c r="H2337" s="275">
        <f t="shared" si="73"/>
        <v>3.8753152565152575</v>
      </c>
      <c r="I2337" s="250"/>
      <c r="J2337" s="251"/>
      <c r="K2337" s="251"/>
      <c r="L2337" s="251"/>
    </row>
    <row r="2338" spans="2:12" x14ac:dyDescent="0.2">
      <c r="B2338" s="112" t="s">
        <v>2</v>
      </c>
      <c r="C2338" s="113">
        <f>_xll.qlCalendarAdvance("TARGET",C2337,B2338,"mf")</f>
        <v>52853</v>
      </c>
      <c r="D2338" s="120">
        <f>_xll.xlShmInterpRateFwd($D$3&amp;T(CalculationTrigger2),C2338,,5,C2339)</f>
        <v>1.5360621635288228E-2</v>
      </c>
      <c r="E2338" s="260">
        <f>_xll.xlShmInterpRateFwd($E$3&amp;T(CalculationTrigger2),C2338,,5,C2339)</f>
        <v>1.5311162719424466E-2</v>
      </c>
      <c r="F2338" s="260">
        <f>_xll.xlShmInterpRateFwd($F$3&amp;T(CalculationTrigger2),C2338,,5,C2339)</f>
        <v>1.4923813492294781E-2</v>
      </c>
      <c r="G2338" s="268">
        <f t="shared" si="72"/>
        <v>0.49458915863762054</v>
      </c>
      <c r="H2338" s="275">
        <f t="shared" si="73"/>
        <v>3.8734922712968523</v>
      </c>
      <c r="I2338" s="250"/>
      <c r="J2338" s="251"/>
      <c r="K2338" s="251"/>
      <c r="L2338" s="251"/>
    </row>
    <row r="2339" spans="2:12" x14ac:dyDescent="0.2">
      <c r="B2339" s="112" t="s">
        <v>2</v>
      </c>
      <c r="C2339" s="113">
        <f>_xll.qlCalendarAdvance("TARGET",C2338,B2339,"mf")</f>
        <v>52860</v>
      </c>
      <c r="D2339" s="120">
        <f>_xll.xlShmInterpRateFwd($D$3&amp;T(CalculationTrigger2),C2339,,5,C2340)</f>
        <v>1.5357657460267356E-2</v>
      </c>
      <c r="E2339" s="260">
        <f>_xll.xlShmInterpRateFwd($E$3&amp;T(CalculationTrigger2),C2339,,5,C2340)</f>
        <v>1.5308196988081798E-2</v>
      </c>
      <c r="F2339" s="260">
        <f>_xll.xlShmInterpRateFwd($F$3&amp;T(CalculationTrigger2),C2339,,5,C2340)</f>
        <v>1.4921038089423347E-2</v>
      </c>
      <c r="G2339" s="268">
        <f t="shared" si="72"/>
        <v>0.49460472185557447</v>
      </c>
      <c r="H2339" s="275">
        <f t="shared" si="73"/>
        <v>3.8715889865845177</v>
      </c>
      <c r="I2339" s="250"/>
      <c r="J2339" s="251"/>
      <c r="K2339" s="251"/>
      <c r="L2339" s="251"/>
    </row>
    <row r="2340" spans="2:12" x14ac:dyDescent="0.2">
      <c r="B2340" s="112" t="s">
        <v>2</v>
      </c>
      <c r="C2340" s="113">
        <f>_xll.qlCalendarAdvance("TARGET",C2339,B2340,"mf")</f>
        <v>52867</v>
      </c>
      <c r="D2340" s="120">
        <f>_xll.xlShmInterpRateFwd($D$3&amp;T(CalculationTrigger2),C2340,,5,C2341)</f>
        <v>1.535465275303143E-2</v>
      </c>
      <c r="E2340" s="260">
        <f>_xll.xlShmInterpRateFwd($E$3&amp;T(CalculationTrigger2),C2340,,5,C2341)</f>
        <v>1.530519088016251E-2</v>
      </c>
      <c r="F2340" s="260">
        <f>_xll.xlShmInterpRateFwd($F$3&amp;T(CalculationTrigger2),C2340,,5,C2341)</f>
        <v>1.4918230360502667E-2</v>
      </c>
      <c r="G2340" s="268">
        <f t="shared" si="72"/>
        <v>0.49461872868920148</v>
      </c>
      <c r="H2340" s="275">
        <f t="shared" si="73"/>
        <v>3.8696051965984335</v>
      </c>
      <c r="I2340" s="250"/>
      <c r="J2340" s="251"/>
      <c r="K2340" s="251"/>
      <c r="L2340" s="251"/>
    </row>
    <row r="2341" spans="2:12" x14ac:dyDescent="0.2">
      <c r="B2341" s="112" t="s">
        <v>2</v>
      </c>
      <c r="C2341" s="113">
        <f>_xll.qlCalendarAdvance("TARGET",C2340,B2341,"mf")</f>
        <v>52874</v>
      </c>
      <c r="D2341" s="120">
        <f>_xll.xlShmInterpRateFwd($D$3&amp;T(CalculationTrigger2),C2341,,5,C2342)</f>
        <v>1.5351607428080829E-2</v>
      </c>
      <c r="E2341" s="260">
        <f>_xll.xlShmInterpRateFwd($E$3&amp;T(CalculationTrigger2),C2341,,5,C2342)</f>
        <v>1.5302144310613112E-2</v>
      </c>
      <c r="F2341" s="260">
        <f>_xll.xlShmInterpRateFwd($F$3&amp;T(CalculationTrigger2),C2341,,5,C2342)</f>
        <v>1.4915390241028177E-2</v>
      </c>
      <c r="G2341" s="268">
        <f t="shared" si="72"/>
        <v>0.49463117467717432</v>
      </c>
      <c r="H2341" s="275">
        <f t="shared" si="73"/>
        <v>3.8675406958493461</v>
      </c>
      <c r="I2341" s="250"/>
      <c r="J2341" s="251"/>
      <c r="K2341" s="251"/>
      <c r="L2341" s="251"/>
    </row>
    <row r="2342" spans="2:12" x14ac:dyDescent="0.2">
      <c r="B2342" s="112" t="s">
        <v>2</v>
      </c>
      <c r="C2342" s="113">
        <f>_xll.qlCalendarAdvance("TARGET",C2341,B2342,"mf")</f>
        <v>52881</v>
      </c>
      <c r="D2342" s="120">
        <f>_xll.xlShmInterpRateFwd($D$3&amp;T(CalculationTrigger2),C2342,,5,C2343)</f>
        <v>1.534852139985244E-2</v>
      </c>
      <c r="E2342" s="260">
        <f>_xll.xlShmInterpRateFwd($E$3&amp;T(CalculationTrigger2),C2342,,5,C2343)</f>
        <v>1.5299057194333993E-2</v>
      </c>
      <c r="F2342" s="260">
        <f>_xll.xlShmInterpRateFwd($F$3&amp;T(CalculationTrigger2),C2342,,5,C2343)</f>
        <v>1.4912517666472305E-2</v>
      </c>
      <c r="G2342" s="268">
        <f t="shared" si="72"/>
        <v>0.49464205518446813</v>
      </c>
      <c r="H2342" s="275">
        <f t="shared" si="73"/>
        <v>3.8653952786168837</v>
      </c>
      <c r="I2342" s="250"/>
      <c r="J2342" s="251"/>
      <c r="K2342" s="251"/>
      <c r="L2342" s="251"/>
    </row>
    <row r="2343" spans="2:12" x14ac:dyDescent="0.2">
      <c r="B2343" s="112" t="s">
        <v>2</v>
      </c>
      <c r="C2343" s="113">
        <f>_xll.qlCalendarAdvance("TARGET",C2342,B2343,"mf")</f>
        <v>52888</v>
      </c>
      <c r="D2343" s="120">
        <f>_xll.xlShmInterpRateFwd($D$3&amp;T(CalculationTrigger2),C2343,,5,C2344)</f>
        <v>1.5345394582829722E-2</v>
      </c>
      <c r="E2343" s="260">
        <f>_xll.xlShmInterpRateFwd($E$3&amp;T(CalculationTrigger2),C2343,,5,C2344)</f>
        <v>1.5295929446260539E-2</v>
      </c>
      <c r="F2343" s="260">
        <f>_xll.xlShmInterpRateFwd($F$3&amp;T(CalculationTrigger2),C2343,,5,C2344)</f>
        <v>1.49096125723192E-2</v>
      </c>
      <c r="G2343" s="268">
        <f t="shared" si="72"/>
        <v>0.49465136569183321</v>
      </c>
      <c r="H2343" s="275">
        <f t="shared" si="73"/>
        <v>3.8631687394133882</v>
      </c>
      <c r="I2343" s="250"/>
      <c r="J2343" s="251"/>
      <c r="K2343" s="251"/>
      <c r="L2343" s="251"/>
    </row>
    <row r="2344" spans="2:12" x14ac:dyDescent="0.2">
      <c r="B2344" s="112" t="s">
        <v>2</v>
      </c>
      <c r="C2344" s="113">
        <f>_xll.qlCalendarAdvance("TARGET",C2343,B2344,"mf")</f>
        <v>52895</v>
      </c>
      <c r="D2344" s="120">
        <f>_xll.xlShmInterpRateFwd($D$3&amp;T(CalculationTrigger2),C2344,,5,C2345)</f>
        <v>1.5342226891490573E-2</v>
      </c>
      <c r="E2344" s="260">
        <f>_xll.xlShmInterpRateFwd($E$3&amp;T(CalculationTrigger2),C2344,,5,C2345)</f>
        <v>1.5292760981328358E-2</v>
      </c>
      <c r="F2344" s="260">
        <f>_xll.xlShmInterpRateFwd($F$3&amp;T(CalculationTrigger2),C2344,,5,C2345)</f>
        <v>1.4906674894064761E-2</v>
      </c>
      <c r="G2344" s="268">
        <f t="shared" si="72"/>
        <v>0.49465910162214966</v>
      </c>
      <c r="H2344" s="275">
        <f t="shared" si="73"/>
        <v>3.8608608726359641</v>
      </c>
      <c r="I2344" s="250"/>
      <c r="J2344" s="251"/>
      <c r="K2344" s="251"/>
      <c r="L2344" s="251"/>
    </row>
    <row r="2345" spans="2:12" x14ac:dyDescent="0.2">
      <c r="B2345" s="112" t="s">
        <v>2</v>
      </c>
      <c r="C2345" s="113">
        <f>_xll.qlCalendarAdvance("TARGET",C2344,B2345,"mf")</f>
        <v>52902</v>
      </c>
      <c r="D2345" s="120">
        <f>_xll.xlShmInterpRateFwd($D$3&amp;T(CalculationTrigger2),C2345,,5,C2346)</f>
        <v>1.5339018240295748E-2</v>
      </c>
      <c r="E2345" s="260">
        <f>_xll.xlShmInterpRateFwd($E$3&amp;T(CalculationTrigger2),C2345,,5,C2346)</f>
        <v>1.5289551714461704E-2</v>
      </c>
      <c r="F2345" s="260">
        <f>_xll.xlShmInterpRateFwd($F$3&amp;T(CalculationTrigger2),C2345,,5,C2346)</f>
        <v>1.4903704567187648E-2</v>
      </c>
      <c r="G2345" s="268">
        <f t="shared" si="72"/>
        <v>0.49466525834044456</v>
      </c>
      <c r="H2345" s="275">
        <f t="shared" si="73"/>
        <v>3.8584714727405571</v>
      </c>
      <c r="I2345" s="250"/>
      <c r="J2345" s="251"/>
      <c r="K2345" s="251"/>
      <c r="L2345" s="251"/>
    </row>
    <row r="2346" spans="2:12" x14ac:dyDescent="0.2">
      <c r="B2346" s="112" t="s">
        <v>2</v>
      </c>
      <c r="C2346" s="113">
        <f>_xll.qlCalendarAdvance("TARGET",C2345,B2346,"mf")</f>
        <v>52909</v>
      </c>
      <c r="D2346" s="120">
        <f>_xll.xlShmInterpRateFwd($D$3&amp;T(CalculationTrigger2),C2346,,5,C2347)</f>
        <v>1.5335768543735202E-2</v>
      </c>
      <c r="E2346" s="260">
        <f>_xll.xlShmInterpRateFwd($E$3&amp;T(CalculationTrigger2),C2346,,5,C2347)</f>
        <v>1.5286301560590862E-2</v>
      </c>
      <c r="F2346" s="260">
        <f>_xll.xlShmInterpRateFwd($F$3&amp;T(CalculationTrigger2),C2346,,5,C2347)</f>
        <v>1.4900701527160885E-2</v>
      </c>
      <c r="G2346" s="268">
        <f t="shared" si="72"/>
        <v>0.49466983144339993</v>
      </c>
      <c r="H2346" s="275">
        <f t="shared" si="73"/>
        <v>3.8560003342997735</v>
      </c>
      <c r="I2346" s="250"/>
      <c r="J2346" s="251"/>
      <c r="K2346" s="251"/>
      <c r="L2346" s="251"/>
    </row>
    <row r="2347" spans="2:12" x14ac:dyDescent="0.2">
      <c r="B2347" s="112" t="s">
        <v>2</v>
      </c>
      <c r="C2347" s="113">
        <f>_xll.qlCalendarAdvance("TARGET",C2346,B2347,"mf")</f>
        <v>52916</v>
      </c>
      <c r="D2347" s="120">
        <f>_xll.xlShmInterpRateFwd($D$3&amp;T(CalculationTrigger2),C2347,,5,C2348)</f>
        <v>1.5332477716258572E-2</v>
      </c>
      <c r="E2347" s="260">
        <f>_xll.xlShmInterpRateFwd($E$3&amp;T(CalculationTrigger2),C2347,,5,C2348)</f>
        <v>1.5283010434628973E-2</v>
      </c>
      <c r="F2347" s="260">
        <f>_xll.xlShmInterpRateFwd($F$3&amp;T(CalculationTrigger2),C2347,,5,C2348)</f>
        <v>1.4897665709498199E-2</v>
      </c>
      <c r="G2347" s="268">
        <f t="shared" si="72"/>
        <v>0.49467281629599069</v>
      </c>
      <c r="H2347" s="275">
        <f t="shared" si="73"/>
        <v>3.8534472513077414</v>
      </c>
      <c r="I2347" s="250"/>
      <c r="J2347" s="251"/>
      <c r="K2347" s="251"/>
      <c r="L2347" s="251"/>
    </row>
    <row r="2348" spans="2:12" x14ac:dyDescent="0.2">
      <c r="B2348" s="112" t="s">
        <v>2</v>
      </c>
      <c r="C2348" s="113">
        <f>_xll.qlCalendarAdvance("TARGET",C2347,B2348,"mf")</f>
        <v>52923</v>
      </c>
      <c r="D2348" s="120">
        <f>_xll.xlShmInterpRateFwd($D$3&amp;T(CalculationTrigger2),C2348,,5,C2349)</f>
        <v>1.5329145672356288E-2</v>
      </c>
      <c r="E2348" s="260">
        <f>_xll.xlShmInterpRateFwd($E$3&amp;T(CalculationTrigger2),C2348,,5,C2349)</f>
        <v>1.5279678251524162E-2</v>
      </c>
      <c r="F2348" s="260">
        <f>_xll.xlShmInterpRateFwd($F$3&amp;T(CalculationTrigger2),C2348,,5,C2349)</f>
        <v>1.4894597049661331E-2</v>
      </c>
      <c r="G2348" s="268">
        <f t="shared" si="72"/>
        <v>0.49467420832125308</v>
      </c>
      <c r="H2348" s="275">
        <f t="shared" si="73"/>
        <v>3.8508120186283095</v>
      </c>
      <c r="I2348" s="250"/>
      <c r="J2348" s="251"/>
      <c r="K2348" s="251"/>
      <c r="L2348" s="251"/>
    </row>
    <row r="2349" spans="2:12" x14ac:dyDescent="0.2">
      <c r="B2349" s="112" t="s">
        <v>2</v>
      </c>
      <c r="C2349" s="113">
        <f>_xll.qlCalendarAdvance("TARGET",C2348,B2349,"mf")</f>
        <v>52930</v>
      </c>
      <c r="D2349" s="120">
        <f>_xll.xlShmInterpRateFwd($D$3&amp;T(CalculationTrigger2),C2349,,5,C2350)</f>
        <v>1.5325772326484254E-2</v>
      </c>
      <c r="E2349" s="260">
        <f>_xll.xlShmInterpRateFwd($E$3&amp;T(CalculationTrigger2),C2349,,5,C2350)</f>
        <v>1.527630492617846E-2</v>
      </c>
      <c r="F2349" s="260">
        <f>_xll.xlShmInterpRateFwd($F$3&amp;T(CalculationTrigger2),C2349,,5,C2350)</f>
        <v>1.4891495483152734E-2</v>
      </c>
      <c r="G2349" s="268">
        <f t="shared" si="72"/>
        <v>0.49467400305794673</v>
      </c>
      <c r="H2349" s="275">
        <f t="shared" si="73"/>
        <v>3.8480944302572531</v>
      </c>
      <c r="I2349" s="250"/>
      <c r="J2349" s="251"/>
      <c r="K2349" s="251"/>
      <c r="L2349" s="251"/>
    </row>
    <row r="2350" spans="2:12" x14ac:dyDescent="0.2">
      <c r="B2350" s="112" t="s">
        <v>2</v>
      </c>
      <c r="C2350" s="113">
        <f>_xll.qlCalendarAdvance("TARGET",C2349,B2350,"mf")</f>
        <v>52937</v>
      </c>
      <c r="D2350" s="120">
        <f>_xll.xlShmInterpRateFwd($D$3&amp;T(CalculationTrigger2),C2350,,5,C2351)</f>
        <v>1.5322357593133379E-2</v>
      </c>
      <c r="E2350" s="260">
        <f>_xll.xlShmInterpRateFwd($E$3&amp;T(CalculationTrigger2),C2350,,5,C2351)</f>
        <v>1.5272890373540472E-2</v>
      </c>
      <c r="F2350" s="260">
        <f>_xll.xlShmInterpRateFwd($F$3&amp;T(CalculationTrigger2),C2350,,5,C2351)</f>
        <v>1.4888360945446042E-2</v>
      </c>
      <c r="G2350" s="268">
        <f t="shared" si="72"/>
        <v>0.49467219592907313</v>
      </c>
      <c r="H2350" s="275">
        <f t="shared" si="73"/>
        <v>3.8452942809442945</v>
      </c>
      <c r="I2350" s="250"/>
      <c r="J2350" s="251"/>
      <c r="K2350" s="251"/>
      <c r="L2350" s="251"/>
    </row>
    <row r="2351" spans="2:12" x14ac:dyDescent="0.2">
      <c r="B2351" s="112" t="s">
        <v>2</v>
      </c>
      <c r="C2351" s="113">
        <f>_xll.qlCalendarAdvance("TARGET",C2350,B2351,"mf")</f>
        <v>52944</v>
      </c>
      <c r="D2351" s="120">
        <f>_xll.xlShmInterpRateFwd($D$3&amp;T(CalculationTrigger2),C2351,,5,C2352)</f>
        <v>1.5318901386777431E-2</v>
      </c>
      <c r="E2351" s="260">
        <f>_xll.xlShmInterpRateFwd($E$3&amp;T(CalculationTrigger2),C2351,,5,C2352)</f>
        <v>1.5269434508530081E-2</v>
      </c>
      <c r="F2351" s="260">
        <f>_xll.xlShmInterpRateFwd($F$3&amp;T(CalculationTrigger2),C2351,,5,C2352)</f>
        <v>1.4885193372032432E-2</v>
      </c>
      <c r="G2351" s="268">
        <f t="shared" si="72"/>
        <v>0.49466878247349588</v>
      </c>
      <c r="H2351" s="275">
        <f t="shared" si="73"/>
        <v>3.8424113649764871</v>
      </c>
      <c r="I2351" s="250"/>
      <c r="J2351" s="251"/>
      <c r="K2351" s="251"/>
      <c r="L2351" s="251"/>
    </row>
    <row r="2352" spans="2:12" x14ac:dyDescent="0.2">
      <c r="B2352" s="112" t="s">
        <v>2</v>
      </c>
      <c r="C2352" s="113">
        <f>_xll.qlCalendarAdvance("TARGET",C2351,B2352,"mf")</f>
        <v>52951</v>
      </c>
      <c r="D2352" s="120">
        <f>_xll.xlShmInterpRateFwd($D$3&amp;T(CalculationTrigger2),C2352,,5,C2353)</f>
        <v>1.5315403621861462E-2</v>
      </c>
      <c r="E2352" s="260">
        <f>_xll.xlShmInterpRateFwd($E$3&amp;T(CalculationTrigger2),C2352,,5,C2353)</f>
        <v>1.526593724609058E-2</v>
      </c>
      <c r="F2352" s="260">
        <f>_xll.xlShmInterpRateFwd($F$3&amp;T(CalculationTrigger2),C2352,,5,C2353)</f>
        <v>1.4881992698391647E-2</v>
      </c>
      <c r="G2352" s="268">
        <f t="shared" si="72"/>
        <v>0.49466375770881171</v>
      </c>
      <c r="H2352" s="275">
        <f t="shared" si="73"/>
        <v>3.8394454769893374</v>
      </c>
      <c r="I2352" s="250"/>
      <c r="J2352" s="251"/>
      <c r="K2352" s="251"/>
      <c r="L2352" s="251"/>
    </row>
    <row r="2353" spans="2:12" x14ac:dyDescent="0.2">
      <c r="B2353" s="112" t="s">
        <v>2</v>
      </c>
      <c r="C2353" s="113">
        <f>_xll.qlCalendarAdvance("TARGET",C2352,B2353,"mf")</f>
        <v>52958</v>
      </c>
      <c r="D2353" s="120">
        <f>_xll.xlShmInterpRateFwd($D$3&amp;T(CalculationTrigger2),C2353,,5,C2354)</f>
        <v>1.5311864212888686E-2</v>
      </c>
      <c r="E2353" s="260">
        <f>_xll.xlShmInterpRateFwd($E$3&amp;T(CalculationTrigger2),C2353,,5,C2354)</f>
        <v>1.5262398501119169E-2</v>
      </c>
      <c r="F2353" s="260">
        <f>_xll.xlShmInterpRateFwd($F$3&amp;T(CalculationTrigger2),C2353,,5,C2354)</f>
        <v>1.4878758860020967E-2</v>
      </c>
      <c r="G2353" s="268">
        <f t="shared" si="72"/>
        <v>0.49465711769516862</v>
      </c>
      <c r="H2353" s="275">
        <f t="shared" si="73"/>
        <v>3.8363964109820214</v>
      </c>
      <c r="I2353" s="250"/>
      <c r="J2353" s="251"/>
      <c r="K2353" s="251"/>
      <c r="L2353" s="251"/>
    </row>
    <row r="2354" spans="2:12" x14ac:dyDescent="0.2">
      <c r="B2354" s="112" t="s">
        <v>2</v>
      </c>
      <c r="C2354" s="113">
        <f>_xll.qlCalendarAdvance("TARGET",C2353,B2354,"mf")</f>
        <v>52965</v>
      </c>
      <c r="D2354" s="120">
        <f>_xll.xlShmInterpRateFwd($D$3&amp;T(CalculationTrigger2),C2354,,5,C2355)</f>
        <v>1.5308283074316229E-2</v>
      </c>
      <c r="E2354" s="260">
        <f>_xll.xlShmInterpRateFwd($E$3&amp;T(CalculationTrigger2),C2354,,5,C2355)</f>
        <v>1.5258818188571208E-2</v>
      </c>
      <c r="F2354" s="260">
        <f>_xll.xlShmInterpRateFwd($F$3&amp;T(CalculationTrigger2),C2354,,5,C2355)</f>
        <v>1.4875491792388867E-2</v>
      </c>
      <c r="G2354" s="268">
        <f t="shared" si="72"/>
        <v>0.49464885745021531</v>
      </c>
      <c r="H2354" s="275">
        <f t="shared" si="73"/>
        <v>3.8332639618234019</v>
      </c>
      <c r="I2354" s="250"/>
      <c r="J2354" s="251"/>
      <c r="K2354" s="251"/>
      <c r="L2354" s="251"/>
    </row>
    <row r="2355" spans="2:12" x14ac:dyDescent="0.2">
      <c r="B2355" s="112" t="s">
        <v>2</v>
      </c>
      <c r="C2355" s="113">
        <f>_xll.qlCalendarAdvance("TARGET",C2354,B2355,"mf")</f>
        <v>52972</v>
      </c>
      <c r="D2355" s="120">
        <f>_xll.xlShmInterpRateFwd($D$3&amp;T(CalculationTrigger2),C2355,,5,C2356)</f>
        <v>1.5304660120618842E-2</v>
      </c>
      <c r="E2355" s="260">
        <f>_xll.xlShmInterpRateFwd($E$3&amp;T(CalculationTrigger2),C2355,,5,C2356)</f>
        <v>1.5255196223361763E-2</v>
      </c>
      <c r="F2355" s="260">
        <f>_xll.xlShmInterpRateFwd($F$3&amp;T(CalculationTrigger2),C2355,,5,C2356)</f>
        <v>1.4872191431016113E-2</v>
      </c>
      <c r="G2355" s="268">
        <f t="shared" si="72"/>
        <v>0.49463897257078993</v>
      </c>
      <c r="H2355" s="275">
        <f t="shared" si="73"/>
        <v>3.8300479234565019</v>
      </c>
      <c r="I2355" s="250"/>
      <c r="J2355" s="251"/>
      <c r="K2355" s="251"/>
      <c r="L2355" s="251"/>
    </row>
    <row r="2356" spans="2:12" x14ac:dyDescent="0.2">
      <c r="B2356" s="112" t="s">
        <v>2</v>
      </c>
      <c r="C2356" s="113">
        <f>_xll.qlCalendarAdvance("TARGET",C2355,B2356,"mf")</f>
        <v>52979</v>
      </c>
      <c r="D2356" s="120">
        <f>_xll.xlShmInterpRateFwd($D$3&amp;T(CalculationTrigger2),C2356,,5,C2357)</f>
        <v>1.5300995266277314E-2</v>
      </c>
      <c r="E2356" s="260">
        <f>_xll.xlShmInterpRateFwd($E$3&amp;T(CalculationTrigger2),C2356,,5,C2357)</f>
        <v>1.5251532520423524E-2</v>
      </c>
      <c r="F2356" s="260">
        <f>_xll.xlShmInterpRateFwd($F$3&amp;T(CalculationTrigger2),C2356,,5,C2357)</f>
        <v>1.4868857711348337E-2</v>
      </c>
      <c r="G2356" s="268">
        <f t="shared" si="72"/>
        <v>0.49462745853790302</v>
      </c>
      <c r="H2356" s="275">
        <f t="shared" si="73"/>
        <v>3.8267480907518658</v>
      </c>
      <c r="I2356" s="250"/>
      <c r="J2356" s="251"/>
      <c r="K2356" s="251"/>
      <c r="L2356" s="251"/>
    </row>
    <row r="2357" spans="2:12" x14ac:dyDescent="0.2">
      <c r="B2357" s="112" t="s">
        <v>2</v>
      </c>
      <c r="C2357" s="113">
        <f>_xll.qlCalendarAdvance("TARGET",C2356,B2357,"mf")</f>
        <v>52986</v>
      </c>
      <c r="D2357" s="120">
        <f>_xll.xlShmInterpRateFwd($D$3&amp;T(CalculationTrigger2),C2357,,5,C2358)</f>
        <v>1.5297288425761099E-2</v>
      </c>
      <c r="E2357" s="260">
        <f>_xll.xlShmInterpRateFwd($E$3&amp;T(CalculationTrigger2),C2357,,5,C2358)</f>
        <v>1.5247826994683631E-2</v>
      </c>
      <c r="F2357" s="260">
        <f>_xll.xlShmInterpRateFwd($F$3&amp;T(CalculationTrigger2),C2357,,5,C2358)</f>
        <v>1.4865490568900826E-2</v>
      </c>
      <c r="G2357" s="268">
        <f t="shared" si="72"/>
        <v>0.49461431077467766</v>
      </c>
      <c r="H2357" s="275">
        <f t="shared" si="73"/>
        <v>3.8233642578280533</v>
      </c>
      <c r="I2357" s="250"/>
      <c r="J2357" s="251"/>
      <c r="K2357" s="251"/>
      <c r="L2357" s="251"/>
    </row>
    <row r="2358" spans="2:12" x14ac:dyDescent="0.2">
      <c r="B2358" s="112" t="s">
        <v>2</v>
      </c>
      <c r="C2358" s="113">
        <f>_xll.qlCalendarAdvance("TARGET",C2357,B2358,"mf")</f>
        <v>52993</v>
      </c>
      <c r="D2358" s="120">
        <f>_xll.xlShmInterpRateFwd($D$3&amp;T(CalculationTrigger2),C2358,,5,C2359)</f>
        <v>1.5293539513534109E-2</v>
      </c>
      <c r="E2358" s="260">
        <f>_xll.xlShmInterpRateFwd($E$3&amp;T(CalculationTrigger2),C2358,,5,C2359)</f>
        <v>1.5244079561063684E-2</v>
      </c>
      <c r="F2358" s="260">
        <f>_xll.xlShmInterpRateFwd($F$3&amp;T(CalculationTrigger2),C2358,,5,C2359)</f>
        <v>1.4862089939131119E-2</v>
      </c>
      <c r="G2358" s="268">
        <f t="shared" si="72"/>
        <v>0.49459952470425406</v>
      </c>
      <c r="H2358" s="275">
        <f t="shared" si="73"/>
        <v>3.8198962193256545</v>
      </c>
      <c r="I2358" s="250"/>
      <c r="J2358" s="251"/>
      <c r="K2358" s="251"/>
      <c r="L2358" s="251"/>
    </row>
    <row r="2359" spans="2:12" x14ac:dyDescent="0.2">
      <c r="B2359" s="112" t="s">
        <v>2</v>
      </c>
      <c r="C2359" s="113">
        <f>_xll.qlCalendarAdvance("TARGET",C2358,B2359,"mf")</f>
        <v>53000</v>
      </c>
      <c r="D2359" s="120">
        <f>_xll.xlShmInterpRateFwd($D$3&amp;T(CalculationTrigger2),C2359,,5,C2360)</f>
        <v>1.5289748444089478E-2</v>
      </c>
      <c r="E2359" s="260">
        <f>_xll.xlShmInterpRateFwd($E$3&amp;T(CalculationTrigger2),C2359,,5,C2360)</f>
        <v>1.524029013452608E-2</v>
      </c>
      <c r="F2359" s="260">
        <f>_xll.xlShmInterpRateFwd($F$3&amp;T(CalculationTrigger2),C2359,,5,C2360)</f>
        <v>1.4858655757554831E-2</v>
      </c>
      <c r="G2359" s="268">
        <f t="shared" si="72"/>
        <v>0.49458309563397973</v>
      </c>
      <c r="H2359" s="275">
        <f t="shared" si="73"/>
        <v>3.8163437697124811</v>
      </c>
      <c r="I2359" s="250"/>
      <c r="J2359" s="251"/>
      <c r="K2359" s="251"/>
      <c r="L2359" s="251"/>
    </row>
    <row r="2360" spans="2:12" x14ac:dyDescent="0.2">
      <c r="B2360" s="112" t="s">
        <v>2</v>
      </c>
      <c r="C2360" s="113">
        <f>_xll.qlCalendarAdvance("TARGET",C2359,B2360,"mf")</f>
        <v>53007</v>
      </c>
      <c r="D2360" s="120">
        <f>_xll.xlShmInterpRateFwd($D$3&amp;T(CalculationTrigger2),C2360,,5,C2361)</f>
        <v>1.5285915131868446E-2</v>
      </c>
      <c r="E2360" s="260">
        <f>_xll.xlShmInterpRateFwd($E$3&amp;T(CalculationTrigger2),C2360,,5,C2361)</f>
        <v>1.5236458629946584E-2</v>
      </c>
      <c r="F2360" s="260">
        <f>_xll.xlShmInterpRateFwd($F$3&amp;T(CalculationTrigger2),C2360,,5,C2361)</f>
        <v>1.4855187959652993E-2</v>
      </c>
      <c r="G2360" s="268">
        <f t="shared" si="72"/>
        <v>0.49456501921861518</v>
      </c>
      <c r="H2360" s="275">
        <f t="shared" si="73"/>
        <v>3.8127067029359099</v>
      </c>
      <c r="I2360" s="250"/>
      <c r="J2360" s="251"/>
      <c r="K2360" s="251"/>
      <c r="L2360" s="251"/>
    </row>
    <row r="2361" spans="2:12" x14ac:dyDescent="0.2">
      <c r="B2361" s="112" t="s">
        <v>2</v>
      </c>
      <c r="C2361" s="113">
        <f>_xll.qlCalendarAdvance("TARGET",C2360,B2361,"mf")</f>
        <v>53014</v>
      </c>
      <c r="D2361" s="120">
        <f>_xll.xlShmInterpRateFwd($D$3&amp;T(CalculationTrigger2),C2361,,5,C2362)</f>
        <v>1.5282039491393621E-2</v>
      </c>
      <c r="E2361" s="260">
        <f>_xll.xlShmInterpRateFwd($E$3&amp;T(CalculationTrigger2),C2361,,5,C2362)</f>
        <v>1.5232584962299681E-2</v>
      </c>
      <c r="F2361" s="260">
        <f>_xll.xlShmInterpRateFwd($F$3&amp;T(CalculationTrigger2),C2361,,5,C2362)</f>
        <v>1.4851686480901006E-2</v>
      </c>
      <c r="G2361" s="268">
        <f t="shared" si="72"/>
        <v>0.49454529093939659</v>
      </c>
      <c r="H2361" s="275">
        <f t="shared" si="73"/>
        <v>3.8089848139867541</v>
      </c>
      <c r="I2361" s="250"/>
      <c r="J2361" s="251"/>
      <c r="K2361" s="251"/>
      <c r="L2361" s="251"/>
    </row>
    <row r="2362" spans="2:12" x14ac:dyDescent="0.2">
      <c r="B2362" s="112" t="s">
        <v>2</v>
      </c>
      <c r="C2362" s="113">
        <f>_xll.qlCalendarAdvance("TARGET",C2361,B2362,"mf")</f>
        <v>53021</v>
      </c>
      <c r="D2362" s="120">
        <f>_xll.xlShmInterpRateFwd($D$3&amp;T(CalculationTrigger2),C2362,,5,C2363)</f>
        <v>1.5278121437100967E-2</v>
      </c>
      <c r="E2362" s="260">
        <f>_xll.xlShmInterpRateFwd($E$3&amp;T(CalculationTrigger2),C2362,,5,C2363)</f>
        <v>1.5228669046496397E-2</v>
      </c>
      <c r="F2362" s="260">
        <f>_xll.xlShmInterpRateFwd($F$3&amp;T(CalculationTrigger2),C2362,,5,C2363)</f>
        <v>1.4848151256780224E-2</v>
      </c>
      <c r="G2362" s="268">
        <f t="shared" si="72"/>
        <v>0.49452390604569696</v>
      </c>
      <c r="H2362" s="275">
        <f t="shared" si="73"/>
        <v>3.8051778971617303</v>
      </c>
      <c r="I2362" s="250"/>
      <c r="J2362" s="251"/>
      <c r="K2362" s="251"/>
      <c r="L2362" s="251"/>
    </row>
    <row r="2363" spans="2:12" x14ac:dyDescent="0.2">
      <c r="B2363" s="112" t="s">
        <v>2</v>
      </c>
      <c r="C2363" s="113">
        <f>_xll.qlCalendarAdvance("TARGET",C2362,B2363,"mf")</f>
        <v>53028</v>
      </c>
      <c r="D2363" s="120">
        <f>_xll.xlShmInterpRateFwd($D$3&amp;T(CalculationTrigger2),C2363,,5,C2364)</f>
        <v>1.5274160883478848E-2</v>
      </c>
      <c r="E2363" s="260">
        <f>_xll.xlShmInterpRateFwd($E$3&amp;T(CalculationTrigger2),C2363,,5,C2364)</f>
        <v>1.5224710797453809E-2</v>
      </c>
      <c r="F2363" s="260">
        <f>_xll.xlShmInterpRateFwd($F$3&amp;T(CalculationTrigger2),C2363,,5,C2364)</f>
        <v>1.4844582222801135E-2</v>
      </c>
      <c r="G2363" s="268">
        <f t="shared" si="72"/>
        <v>0.4945008602503902</v>
      </c>
      <c r="H2363" s="275">
        <f t="shared" si="73"/>
        <v>3.8012857465267307</v>
      </c>
      <c r="I2363" s="250"/>
      <c r="J2363" s="251"/>
      <c r="K2363" s="251"/>
      <c r="L2363" s="251"/>
    </row>
    <row r="2364" spans="2:12" x14ac:dyDescent="0.2">
      <c r="B2364" s="112" t="s">
        <v>2</v>
      </c>
      <c r="C2364" s="113">
        <f>_xll.qlCalendarAdvance("TARGET",C2363,B2364,"mf")</f>
        <v>53035</v>
      </c>
      <c r="D2364" s="120">
        <f>_xll.xlShmInterpRateFwd($D$3&amp;T(CalculationTrigger2),C2364,,5,C2365)</f>
        <v>1.5270157744992711E-2</v>
      </c>
      <c r="E2364" s="260">
        <f>_xll.xlShmInterpRateFwd($E$3&amp;T(CalculationTrigger2),C2364,,5,C2365)</f>
        <v>1.5220710130124E-2</v>
      </c>
      <c r="F2364" s="260">
        <f>_xll.xlShmInterpRateFwd($F$3&amp;T(CalculationTrigger2),C2364,,5,C2365)</f>
        <v>1.4840979314445427E-2</v>
      </c>
      <c r="G2364" s="268">
        <f t="shared" si="72"/>
        <v>0.49447614868710843</v>
      </c>
      <c r="H2364" s="275">
        <f t="shared" si="73"/>
        <v>3.797308156785733</v>
      </c>
      <c r="I2364" s="250"/>
      <c r="J2364" s="251"/>
      <c r="K2364" s="251"/>
      <c r="L2364" s="251"/>
    </row>
    <row r="2365" spans="2:12" x14ac:dyDescent="0.2">
      <c r="B2365" s="112" t="s">
        <v>2</v>
      </c>
      <c r="C2365" s="113">
        <f>_xll.qlCalendarAdvance("TARGET",C2364,B2365,"mf")</f>
        <v>53042</v>
      </c>
      <c r="D2365" s="120">
        <f>_xll.xlShmInterpRateFwd($D$3&amp;T(CalculationTrigger2),C2365,,5,C2366)</f>
        <v>1.5266111936125646E-2</v>
      </c>
      <c r="E2365" s="260">
        <f>_xll.xlShmInterpRateFwd($E$3&amp;T(CalculationTrigger2),C2365,,5,C2366)</f>
        <v>1.521666695941877E-2</v>
      </c>
      <c r="F2365" s="260">
        <f>_xll.xlShmInterpRateFwd($F$3&amp;T(CalculationTrigger2),C2365,,5,C2366)</f>
        <v>1.4837342467171789E-2</v>
      </c>
      <c r="G2365" s="268">
        <f t="shared" si="72"/>
        <v>0.4944497670687602</v>
      </c>
      <c r="H2365" s="275">
        <f t="shared" si="73"/>
        <v>3.7932449224698135</v>
      </c>
      <c r="I2365" s="250"/>
      <c r="J2365" s="251"/>
      <c r="K2365" s="251"/>
      <c r="L2365" s="251"/>
    </row>
    <row r="2366" spans="2:12" x14ac:dyDescent="0.2">
      <c r="B2366" s="112" t="s">
        <v>2</v>
      </c>
      <c r="C2366" s="113">
        <f>_xll.qlCalendarAdvance("TARGET",C2365,B2366,"mf")</f>
        <v>53049</v>
      </c>
      <c r="D2366" s="120">
        <f>_xll.xlShmInterpRateFwd($D$3&amp;T(CalculationTrigger2),C2366,,5,C2367)</f>
        <v>1.5262023371349414E-2</v>
      </c>
      <c r="E2366" s="260">
        <f>_xll.xlShmInterpRateFwd($E$3&amp;T(CalculationTrigger2),C2366,,5,C2367)</f>
        <v>1.5212581200290724E-2</v>
      </c>
      <c r="F2366" s="260">
        <f>_xll.xlShmInterpRateFwd($F$3&amp;T(CalculationTrigger2),C2366,,5,C2367)</f>
        <v>1.4833671616502796E-2</v>
      </c>
      <c r="G2366" s="268">
        <f t="shared" si="72"/>
        <v>0.49442171058690021</v>
      </c>
      <c r="H2366" s="275">
        <f t="shared" si="73"/>
        <v>3.7890958378792789</v>
      </c>
      <c r="I2366" s="250"/>
      <c r="J2366" s="251"/>
      <c r="K2366" s="251"/>
      <c r="L2366" s="251"/>
    </row>
    <row r="2367" spans="2:12" x14ac:dyDescent="0.2">
      <c r="B2367" s="112" t="s">
        <v>2</v>
      </c>
      <c r="C2367" s="113">
        <f>_xll.qlCalendarAdvance("TARGET",C2366,B2367,"mf")</f>
        <v>53056</v>
      </c>
      <c r="D2367" s="120">
        <f>_xll.xlShmInterpRateFwd($D$3&amp;T(CalculationTrigger2),C2367,,5,C2368)</f>
        <v>1.5258659619003093E-2</v>
      </c>
      <c r="E2367" s="260">
        <f>_xll.xlShmInterpRateFwd($E$3&amp;T(CalculationTrigger2),C2367,,5,C2368)</f>
        <v>1.5209218958462462E-2</v>
      </c>
      <c r="F2367" s="260">
        <f>_xll.xlShmInterpRateFwd($F$3&amp;T(CalculationTrigger2),C2367,,5,C2368)</f>
        <v>1.483059630829481E-2</v>
      </c>
      <c r="G2367" s="268">
        <f t="shared" si="72"/>
        <v>0.49440660540630427</v>
      </c>
      <c r="H2367" s="275">
        <f t="shared" si="73"/>
        <v>3.7862265016765271</v>
      </c>
      <c r="I2367" s="250"/>
      <c r="J2367" s="251"/>
      <c r="K2367" s="251"/>
      <c r="L2367" s="251"/>
    </row>
    <row r="2368" spans="2:12" x14ac:dyDescent="0.2">
      <c r="B2368" s="112" t="s">
        <v>2</v>
      </c>
      <c r="C2368" s="113">
        <f>_xll.qlCalendarAdvance("TARGET",C2367,B2368,"mf")</f>
        <v>53063</v>
      </c>
      <c r="D2368" s="120">
        <f>_xll.xlShmInterpRateFwd($D$3&amp;T(CalculationTrigger2),C2368,,5,C2369)</f>
        <v>1.5256555651759788E-2</v>
      </c>
      <c r="E2368" s="260">
        <f>_xll.xlShmInterpRateFwd($E$3&amp;T(CalculationTrigger2),C2368,,5,C2369)</f>
        <v>1.5207114112660841E-2</v>
      </c>
      <c r="F2368" s="260">
        <f>_xll.xlShmInterpRateFwd($F$3&amp;T(CalculationTrigger2),C2368,,5,C2369)</f>
        <v>1.4828556092669547E-2</v>
      </c>
      <c r="G2368" s="268">
        <f t="shared" si="72"/>
        <v>0.49441539098946802</v>
      </c>
      <c r="H2368" s="275">
        <f t="shared" si="73"/>
        <v>3.7855801999129439</v>
      </c>
      <c r="I2368" s="250"/>
      <c r="J2368" s="251"/>
      <c r="K2368" s="251"/>
      <c r="L2368" s="251"/>
    </row>
    <row r="2369" spans="2:12" x14ac:dyDescent="0.2">
      <c r="B2369" s="112" t="s">
        <v>2</v>
      </c>
      <c r="C2369" s="113">
        <f>_xll.qlCalendarAdvance("TARGET",C2368,B2369,"mf")</f>
        <v>53070</v>
      </c>
      <c r="D2369" s="120">
        <f>_xll.xlShmInterpRateFwd($D$3&amp;T(CalculationTrigger2),C2369,,5,C2370)</f>
        <v>1.525443340143203E-2</v>
      </c>
      <c r="E2369" s="260">
        <f>_xll.xlShmInterpRateFwd($E$3&amp;T(CalculationTrigger2),C2369,,5,C2370)</f>
        <v>1.5204990975734967E-2</v>
      </c>
      <c r="F2369" s="260">
        <f>_xll.xlShmInterpRateFwd($F$3&amp;T(CalculationTrigger2),C2369,,5,C2370)</f>
        <v>1.4826503305753826E-2</v>
      </c>
      <c r="G2369" s="268">
        <f t="shared" si="72"/>
        <v>0.49442425697062908</v>
      </c>
      <c r="H2369" s="275">
        <f t="shared" si="73"/>
        <v>3.7848766998114027</v>
      </c>
      <c r="I2369" s="250"/>
      <c r="J2369" s="251"/>
      <c r="K2369" s="251"/>
      <c r="L2369" s="251"/>
    </row>
    <row r="2370" spans="2:12" x14ac:dyDescent="0.2">
      <c r="B2370" s="112" t="s">
        <v>2</v>
      </c>
      <c r="C2370" s="113">
        <f>_xll.qlCalendarAdvance("TARGET",C2369,B2370,"mf")</f>
        <v>53077</v>
      </c>
      <c r="D2370" s="120">
        <f>_xll.xlShmInterpRateFwd($D$3&amp;T(CalculationTrigger2),C2370,,5,C2371)</f>
        <v>1.5252271468022072E-2</v>
      </c>
      <c r="E2370" s="260">
        <f>_xll.xlShmInterpRateFwd($E$3&amp;T(CalculationTrigger2),C2370,,5,C2371)</f>
        <v>1.5202828187996413E-2</v>
      </c>
      <c r="F2370" s="260">
        <f>_xll.xlShmInterpRateFwd($F$3&amp;T(CalculationTrigger2),C2370,,5,C2371)</f>
        <v>1.4824420409726728E-2</v>
      </c>
      <c r="G2370" s="268">
        <f t="shared" si="72"/>
        <v>0.4944328002565862</v>
      </c>
      <c r="H2370" s="275">
        <f t="shared" si="73"/>
        <v>3.7840777826968557</v>
      </c>
      <c r="I2370" s="250"/>
      <c r="J2370" s="251"/>
      <c r="K2370" s="251"/>
      <c r="L2370" s="251"/>
    </row>
    <row r="2371" spans="2:12" x14ac:dyDescent="0.2">
      <c r="B2371" s="112" t="s">
        <v>2</v>
      </c>
      <c r="C2371" s="113">
        <f>_xll.qlCalendarAdvance("TARGET",C2370,B2371,"mf")</f>
        <v>53084</v>
      </c>
      <c r="D2371" s="120">
        <f>_xll.xlShmInterpRateFwd($D$3&amp;T(CalculationTrigger2),C2371,,5,C2372)</f>
        <v>1.5250069763593674E-2</v>
      </c>
      <c r="E2371" s="260">
        <f>_xll.xlShmInterpRateFwd($E$3&amp;T(CalculationTrigger2),C2371,,5,C2372)</f>
        <v>1.5200625661607568E-2</v>
      </c>
      <c r="F2371" s="260">
        <f>_xll.xlShmInterpRateFwd($F$3&amp;T(CalculationTrigger2),C2371,,5,C2372)</f>
        <v>1.4822307341777842E-2</v>
      </c>
      <c r="G2371" s="268">
        <f t="shared" si="72"/>
        <v>0.49444101986106243</v>
      </c>
      <c r="H2371" s="275">
        <f t="shared" si="73"/>
        <v>3.7831831982972597</v>
      </c>
      <c r="I2371" s="250"/>
      <c r="J2371" s="251"/>
      <c r="K2371" s="251"/>
      <c r="L2371" s="251"/>
    </row>
    <row r="2372" spans="2:12" x14ac:dyDescent="0.2">
      <c r="B2372" s="112" t="s">
        <v>2</v>
      </c>
      <c r="C2372" s="113">
        <f>_xll.qlCalendarAdvance("TARGET",C2371,B2372,"mf")</f>
        <v>53091</v>
      </c>
      <c r="D2372" s="120">
        <f>_xll.xlShmInterpRateFwd($D$3&amp;T(CalculationTrigger2),C2372,,5,C2373)</f>
        <v>1.5247828200280313E-2</v>
      </c>
      <c r="E2372" s="260">
        <f>_xll.xlShmInterpRateFwd($E$3&amp;T(CalculationTrigger2),C2372,,5,C2373)</f>
        <v>1.5198383308812137E-2</v>
      </c>
      <c r="F2372" s="260">
        <f>_xll.xlShmInterpRateFwd($F$3&amp;T(CalculationTrigger2),C2372,,5,C2373)</f>
        <v>1.482016403910847E-2</v>
      </c>
      <c r="G2372" s="268">
        <f t="shared" si="72"/>
        <v>0.49444891468176239</v>
      </c>
      <c r="H2372" s="275">
        <f t="shared" si="73"/>
        <v>3.7821926970366646</v>
      </c>
      <c r="I2372" s="250"/>
      <c r="J2372" s="251"/>
      <c r="K2372" s="251"/>
      <c r="L2372" s="251"/>
    </row>
    <row r="2373" spans="2:12" x14ac:dyDescent="0.2">
      <c r="B2373" s="112" t="s">
        <v>2</v>
      </c>
      <c r="C2373" s="113">
        <f>_xll.qlCalendarAdvance("TARGET",C2372,B2373,"mf")</f>
        <v>53098</v>
      </c>
      <c r="D2373" s="120">
        <f>_xll.xlShmInterpRateFwd($D$3&amp;T(CalculationTrigger2),C2373,,5,C2374)</f>
        <v>1.5245546690175135E-2</v>
      </c>
      <c r="E2373" s="260">
        <f>_xll.xlShmInterpRateFwd($E$3&amp;T(CalculationTrigger2),C2373,,5,C2374)</f>
        <v>1.5196101041778712E-2</v>
      </c>
      <c r="F2373" s="260">
        <f>_xll.xlShmInterpRateFwd($F$3&amp;T(CalculationTrigger2),C2373,,5,C2374)</f>
        <v>1.4817990438977968E-2</v>
      </c>
      <c r="G2373" s="268">
        <f t="shared" ref="G2373:G2436" si="74">(D2373-E2373)*10000</f>
        <v>0.49445648396422015</v>
      </c>
      <c r="H2373" s="275">
        <f t="shared" ref="H2373:H2436" si="75">(E2373-F2373)*10000</f>
        <v>3.7811060280074429</v>
      </c>
      <c r="I2373" s="250"/>
      <c r="J2373" s="251"/>
      <c r="K2373" s="251"/>
      <c r="L2373" s="251"/>
    </row>
    <row r="2374" spans="2:12" x14ac:dyDescent="0.2">
      <c r="B2374" s="112" t="s">
        <v>2</v>
      </c>
      <c r="C2374" s="113">
        <f>_xll.qlCalendarAdvance("TARGET",C2373,B2374,"mf")</f>
        <v>53105</v>
      </c>
      <c r="D2374" s="120">
        <f>_xll.xlShmInterpRateFwd($D$3&amp;T(CalculationTrigger2),C2374,,5,C2375)</f>
        <v>1.5243225145342534E-2</v>
      </c>
      <c r="E2374" s="260">
        <f>_xll.xlShmInterpRateFwd($E$3&amp;T(CalculationTrigger2),C2374,,5,C2375)</f>
        <v>1.5193778772722466E-2</v>
      </c>
      <c r="F2374" s="260">
        <f>_xll.xlShmInterpRateFwd($F$3&amp;T(CalculationTrigger2),C2374,,5,C2375)</f>
        <v>1.4815786478558928E-2</v>
      </c>
      <c r="G2374" s="268">
        <f t="shared" si="74"/>
        <v>0.49446372620068346</v>
      </c>
      <c r="H2374" s="275">
        <f t="shared" si="75"/>
        <v>3.779922941635379</v>
      </c>
      <c r="I2374" s="250"/>
      <c r="J2374" s="251"/>
      <c r="K2374" s="251"/>
      <c r="L2374" s="251"/>
    </row>
    <row r="2375" spans="2:12" x14ac:dyDescent="0.2">
      <c r="B2375" s="112" t="s">
        <v>2</v>
      </c>
      <c r="C2375" s="113">
        <f>_xll.qlCalendarAdvance("TARGET",C2374,B2375,"mf")</f>
        <v>53112</v>
      </c>
      <c r="D2375" s="120">
        <f>_xll.xlShmInterpRateFwd($D$3&amp;T(CalculationTrigger2),C2375,,5,C2376)</f>
        <v>1.5240863477922419E-2</v>
      </c>
      <c r="E2375" s="260">
        <f>_xll.xlShmInterpRateFwd($E$3&amp;T(CalculationTrigger2),C2375,,5,C2376)</f>
        <v>1.5191416413847181E-2</v>
      </c>
      <c r="F2375" s="260">
        <f>_xll.xlShmInterpRateFwd($F$3&amp;T(CalculationTrigger2),C2375,,5,C2376)</f>
        <v>1.481355209509358E-2</v>
      </c>
      <c r="G2375" s="268">
        <f t="shared" si="74"/>
        <v>0.49447064075237512</v>
      </c>
      <c r="H2375" s="275">
        <f t="shared" si="75"/>
        <v>3.7786431875360198</v>
      </c>
      <c r="I2375" s="250"/>
      <c r="J2375" s="251"/>
      <c r="K2375" s="251"/>
      <c r="L2375" s="251"/>
    </row>
    <row r="2376" spans="2:12" x14ac:dyDescent="0.2">
      <c r="B2376" s="112" t="s">
        <v>2</v>
      </c>
      <c r="C2376" s="113">
        <f>_xll.qlCalendarAdvance("TARGET",C2375,B2376,"mf")</f>
        <v>53119</v>
      </c>
      <c r="D2376" s="120">
        <f>_xll.xlShmInterpRateFwd($D$3&amp;T(CalculationTrigger2),C2376,,5,C2377)</f>
        <v>1.5238461599973833E-2</v>
      </c>
      <c r="E2376" s="260">
        <f>_xll.xlShmInterpRateFwd($E$3&amp;T(CalculationTrigger2),C2376,,5,C2377)</f>
        <v>1.5189013877327904E-2</v>
      </c>
      <c r="F2376" s="260">
        <f>_xll.xlShmInterpRateFwd($F$3&amp;T(CalculationTrigger2),C2376,,5,C2377)</f>
        <v>1.4811287225772143E-2</v>
      </c>
      <c r="G2376" s="268">
        <f t="shared" si="74"/>
        <v>0.49447722645928549</v>
      </c>
      <c r="H2376" s="275">
        <f t="shared" si="75"/>
        <v>3.7772665155576082</v>
      </c>
      <c r="I2376" s="250"/>
      <c r="J2376" s="251"/>
      <c r="K2376" s="251"/>
      <c r="L2376" s="251"/>
    </row>
    <row r="2377" spans="2:12" x14ac:dyDescent="0.2">
      <c r="B2377" s="112" t="s">
        <v>2</v>
      </c>
      <c r="C2377" s="113">
        <f>_xll.qlCalendarAdvance("TARGET",C2376,B2377,"mf")</f>
        <v>53126</v>
      </c>
      <c r="D2377" s="120">
        <f>_xll.xlShmInterpRateFwd($D$3&amp;T(CalculationTrigger2),C2377,,5,C2378)</f>
        <v>1.5236019423608155E-2</v>
      </c>
      <c r="E2377" s="260">
        <f>_xll.xlShmInterpRateFwd($E$3&amp;T(CalculationTrigger2),C2377,,5,C2378)</f>
        <v>1.5186571075397821E-2</v>
      </c>
      <c r="F2377" s="260">
        <f>_xll.xlShmInterpRateFwd($F$3&amp;T(CalculationTrigger2),C2377,,5,C2378)</f>
        <v>1.4808991807819735E-2</v>
      </c>
      <c r="G2377" s="268">
        <f t="shared" si="74"/>
        <v>0.49448348210334381</v>
      </c>
      <c r="H2377" s="275">
        <f t="shared" si="75"/>
        <v>3.7757926757808584</v>
      </c>
      <c r="I2377" s="250"/>
      <c r="J2377" s="251"/>
      <c r="K2377" s="251"/>
      <c r="L2377" s="251"/>
    </row>
    <row r="2378" spans="2:12" x14ac:dyDescent="0.2">
      <c r="B2378" s="112" t="s">
        <v>2</v>
      </c>
      <c r="C2378" s="113">
        <f>_xll.qlCalendarAdvance("TARGET",C2377,B2378,"mf")</f>
        <v>53133</v>
      </c>
      <c r="D2378" s="120">
        <f>_xll.xlShmInterpRateFwd($D$3&amp;T(CalculationTrigger2),C2378,,5,C2379)</f>
        <v>1.523353686091382E-2</v>
      </c>
      <c r="E2378" s="260">
        <f>_xll.xlShmInterpRateFwd($E$3&amp;T(CalculationTrigger2),C2378,,5,C2379)</f>
        <v>1.5184087920232413E-2</v>
      </c>
      <c r="F2378" s="260">
        <f>_xll.xlShmInterpRateFwd($F$3&amp;T(CalculationTrigger2),C2378,,5,C2379)</f>
        <v>1.4806665778455795E-2</v>
      </c>
      <c r="G2378" s="268">
        <f t="shared" si="74"/>
        <v>0.49448940681406583</v>
      </c>
      <c r="H2378" s="275">
        <f t="shared" si="75"/>
        <v>3.7742214177661872</v>
      </c>
      <c r="I2378" s="250"/>
      <c r="J2378" s="251"/>
      <c r="K2378" s="251"/>
      <c r="L2378" s="251"/>
    </row>
    <row r="2379" spans="2:12" x14ac:dyDescent="0.2">
      <c r="B2379" s="112" t="s">
        <v>2</v>
      </c>
      <c r="C2379" s="113">
        <f>_xll.qlCalendarAdvance("TARGET",C2378,B2379,"mf")</f>
        <v>53140</v>
      </c>
      <c r="D2379" s="120">
        <f>_xll.xlShmInterpRateFwd($D$3&amp;T(CalculationTrigger2),C2379,,5,C2380)</f>
        <v>1.5231013823996865E-2</v>
      </c>
      <c r="E2379" s="260">
        <f>_xll.xlShmInterpRateFwd($E$3&amp;T(CalculationTrigger2),C2379,,5,C2380)</f>
        <v>1.5181564324053719E-2</v>
      </c>
      <c r="F2379" s="260">
        <f>_xll.xlShmInterpRateFwd($F$3&amp;T(CalculationTrigger2),C2379,,5,C2380)</f>
        <v>1.4804309074899895E-2</v>
      </c>
      <c r="G2379" s="268">
        <f t="shared" si="74"/>
        <v>0.4944949994314593</v>
      </c>
      <c r="H2379" s="275">
        <f t="shared" si="75"/>
        <v>3.7725524915382427</v>
      </c>
      <c r="I2379" s="250"/>
      <c r="J2379" s="251"/>
      <c r="K2379" s="251"/>
      <c r="L2379" s="251"/>
    </row>
    <row r="2380" spans="2:12" x14ac:dyDescent="0.2">
      <c r="B2380" s="112" t="s">
        <v>2</v>
      </c>
      <c r="C2380" s="113">
        <f>_xll.qlCalendarAdvance("TARGET",C2379,B2380,"mf")</f>
        <v>53147</v>
      </c>
      <c r="D2380" s="120">
        <f>_xll.xlShmInterpRateFwd($D$3&amp;T(CalculationTrigger2),C2380,,5,C2381)</f>
        <v>1.522845022495775E-2</v>
      </c>
      <c r="E2380" s="260">
        <f>_xll.xlShmInterpRateFwd($E$3&amp;T(CalculationTrigger2),C2380,,5,C2381)</f>
        <v>1.5179000199049251E-2</v>
      </c>
      <c r="F2380" s="260">
        <f>_xll.xlShmInterpRateFwd($F$3&amp;T(CalculationTrigger2),C2380,,5,C2381)</f>
        <v>1.480192163434858E-2</v>
      </c>
      <c r="G2380" s="268">
        <f t="shared" si="74"/>
        <v>0.49450025908498796</v>
      </c>
      <c r="H2380" s="275">
        <f t="shared" si="75"/>
        <v>3.7707856470067109</v>
      </c>
      <c r="I2380" s="250"/>
      <c r="J2380" s="251"/>
      <c r="K2380" s="251"/>
      <c r="L2380" s="251"/>
    </row>
    <row r="2381" spans="2:12" x14ac:dyDescent="0.2">
      <c r="B2381" s="112" t="s">
        <v>2</v>
      </c>
      <c r="C2381" s="113">
        <f>_xll.qlCalendarAdvance("TARGET",C2380,B2381,"mf")</f>
        <v>53154</v>
      </c>
      <c r="D2381" s="120">
        <f>_xll.xlShmInterpRateFwd($D$3&amp;T(CalculationTrigger2),C2381,,5,C2382)</f>
        <v>1.52258459758682E-2</v>
      </c>
      <c r="E2381" s="260">
        <f>_xll.xlShmInterpRateFwd($E$3&amp;T(CalculationTrigger2),C2381,,5,C2382)</f>
        <v>1.5176395457412529E-2</v>
      </c>
      <c r="F2381" s="260">
        <f>_xll.xlShmInterpRateFwd($F$3&amp;T(CalculationTrigger2),C2381,,5,C2382)</f>
        <v>1.4799503394027472E-2</v>
      </c>
      <c r="G2381" s="268">
        <f t="shared" si="74"/>
        <v>0.49450518455671988</v>
      </c>
      <c r="H2381" s="275">
        <f t="shared" si="75"/>
        <v>3.768920633850561</v>
      </c>
      <c r="I2381" s="250"/>
      <c r="J2381" s="251"/>
      <c r="K2381" s="251"/>
      <c r="L2381" s="251"/>
    </row>
    <row r="2382" spans="2:12" x14ac:dyDescent="0.2">
      <c r="B2382" s="112" t="s">
        <v>2</v>
      </c>
      <c r="C2382" s="113">
        <f>_xll.qlCalendarAdvance("TARGET",C2381,B2382,"mf")</f>
        <v>53161</v>
      </c>
      <c r="D2382" s="120">
        <f>_xll.xlShmInterpRateFwd($D$3&amp;T(CalculationTrigger2),C2382,,5,C2383)</f>
        <v>1.5223200988863881E-2</v>
      </c>
      <c r="E2382" s="260">
        <f>_xll.xlShmInterpRateFwd($E$3&amp;T(CalculationTrigger2),C2382,,5,C2383)</f>
        <v>1.5173750011360473E-2</v>
      </c>
      <c r="F2382" s="260">
        <f>_xll.xlShmInterpRateFwd($F$3&amp;T(CalculationTrigger2),C2382,,5,C2383)</f>
        <v>1.4797054291156546E-2</v>
      </c>
      <c r="G2382" s="268">
        <f t="shared" si="74"/>
        <v>0.49450977503407573</v>
      </c>
      <c r="H2382" s="275">
        <f t="shared" si="75"/>
        <v>3.7669572020392756</v>
      </c>
      <c r="I2382" s="250"/>
      <c r="J2382" s="251"/>
      <c r="K2382" s="251"/>
      <c r="L2382" s="251"/>
    </row>
    <row r="2383" spans="2:12" x14ac:dyDescent="0.2">
      <c r="B2383" s="112" t="s">
        <v>2</v>
      </c>
      <c r="C2383" s="113">
        <f>_xll.qlCalendarAdvance("TARGET",C2382,B2383,"mf")</f>
        <v>53168</v>
      </c>
      <c r="D2383" s="120">
        <f>_xll.xlShmInterpRateFwd($D$3&amp;T(CalculationTrigger2),C2383,,5,C2384)</f>
        <v>1.52205151759938E-2</v>
      </c>
      <c r="E2383" s="260">
        <f>_xll.xlShmInterpRateFwd($E$3&amp;T(CalculationTrigger2),C2383,,5,C2384)</f>
        <v>1.5171063773087058E-2</v>
      </c>
      <c r="F2383" s="260">
        <f>_xll.xlShmInterpRateFwd($F$3&amp;T(CalculationTrigger2),C2383,,5,C2384)</f>
        <v>1.4794574262938525E-2</v>
      </c>
      <c r="G2383" s="268">
        <f t="shared" si="74"/>
        <v>0.49451402906741659</v>
      </c>
      <c r="H2383" s="275">
        <f t="shared" si="75"/>
        <v>3.7648951014853349</v>
      </c>
      <c r="I2383" s="250"/>
      <c r="J2383" s="251"/>
      <c r="K2383" s="251"/>
      <c r="L2383" s="251"/>
    </row>
    <row r="2384" spans="2:12" x14ac:dyDescent="0.2">
      <c r="B2384" s="112" t="s">
        <v>2</v>
      </c>
      <c r="C2384" s="113">
        <f>_xll.qlCalendarAdvance("TARGET",C2383,B2384,"mf")</f>
        <v>53175</v>
      </c>
      <c r="D2384" s="120">
        <f>_xll.xlShmInterpRateFwd($D$3&amp;T(CalculationTrigger2),C2384,,5,C2385)</f>
        <v>1.5217788449388281E-2</v>
      </c>
      <c r="E2384" s="260">
        <f>_xll.xlShmInterpRateFwd($E$3&amp;T(CalculationTrigger2),C2384,,5,C2385)</f>
        <v>1.5168336654798071E-2</v>
      </c>
      <c r="F2384" s="260">
        <f>_xll.xlShmInterpRateFwd($F$3&amp;T(CalculationTrigger2),C2384,,5,C2385)</f>
        <v>1.4792063246593646E-2</v>
      </c>
      <c r="G2384" s="268">
        <f t="shared" si="74"/>
        <v>0.49451794590210307</v>
      </c>
      <c r="H2384" s="275">
        <f t="shared" si="75"/>
        <v>3.7627340820442501</v>
      </c>
      <c r="I2384" s="250"/>
      <c r="J2384" s="251"/>
      <c r="K2384" s="251"/>
      <c r="L2384" s="251"/>
    </row>
    <row r="2385" spans="2:12" x14ac:dyDescent="0.2">
      <c r="B2385" s="112" t="s">
        <v>2</v>
      </c>
      <c r="C2385" s="113">
        <f>_xll.qlCalendarAdvance("TARGET",C2384,B2385,"mf")</f>
        <v>53182</v>
      </c>
      <c r="D2385" s="120">
        <f>_xll.xlShmInterpRateFwd($D$3&amp;T(CalculationTrigger2),C2385,,5,C2386)</f>
        <v>1.5215020721143127E-2</v>
      </c>
      <c r="E2385" s="260">
        <f>_xll.xlShmInterpRateFwd($E$3&amp;T(CalculationTrigger2),C2385,,5,C2386)</f>
        <v>1.5165568568687943E-2</v>
      </c>
      <c r="F2385" s="260">
        <f>_xll.xlShmInterpRateFwd($F$3&amp;T(CalculationTrigger2),C2385,,5,C2386)</f>
        <v>1.4789521179330694E-2</v>
      </c>
      <c r="G2385" s="268">
        <f t="shared" si="74"/>
        <v>0.49452152455184073</v>
      </c>
      <c r="H2385" s="275">
        <f t="shared" si="75"/>
        <v>3.7604738935724873</v>
      </c>
      <c r="I2385" s="250"/>
      <c r="J2385" s="251"/>
      <c r="K2385" s="251"/>
      <c r="L2385" s="251"/>
    </row>
    <row r="2386" spans="2:12" x14ac:dyDescent="0.2">
      <c r="B2386" s="112" t="s">
        <v>2</v>
      </c>
      <c r="C2386" s="113">
        <f>_xll.qlCalendarAdvance("TARGET",C2385,B2386,"mf")</f>
        <v>53189</v>
      </c>
      <c r="D2386" s="120">
        <f>_xll.xlShmInterpRateFwd($D$3&amp;T(CalculationTrigger2),C2386,,5,C2387)</f>
        <v>1.5212211903342789E-2</v>
      </c>
      <c r="E2386" s="260">
        <f>_xll.xlShmInterpRateFwd($E$3&amp;T(CalculationTrigger2),C2386,,5,C2387)</f>
        <v>1.5162759426968707E-2</v>
      </c>
      <c r="F2386" s="260">
        <f>_xll.xlShmInterpRateFwd($F$3&amp;T(CalculationTrigger2),C2386,,5,C2387)</f>
        <v>1.4786947998393345E-2</v>
      </c>
      <c r="G2386" s="268">
        <f t="shared" si="74"/>
        <v>0.49452476374082721</v>
      </c>
      <c r="H2386" s="275">
        <f t="shared" si="75"/>
        <v>3.7581142857536118</v>
      </c>
      <c r="I2386" s="250"/>
      <c r="J2386" s="251"/>
      <c r="K2386" s="251"/>
      <c r="L2386" s="251"/>
    </row>
    <row r="2387" spans="2:12" x14ac:dyDescent="0.2">
      <c r="B2387" s="112" t="s">
        <v>2</v>
      </c>
      <c r="C2387" s="113">
        <f>_xll.qlCalendarAdvance("TARGET",C2386,B2387,"mf")</f>
        <v>53196</v>
      </c>
      <c r="D2387" s="120">
        <f>_xll.xlShmInterpRateFwd($D$3&amp;T(CalculationTrigger2),C2387,,5,C2388)</f>
        <v>1.5209361908083528E-2</v>
      </c>
      <c r="E2387" s="260">
        <f>_xll.xlShmInterpRateFwd($E$3&amp;T(CalculationTrigger2),C2387,,5,C2388)</f>
        <v>1.5159909141823677E-2</v>
      </c>
      <c r="F2387" s="260">
        <f>_xll.xlShmInterpRateFwd($F$3&amp;T(CalculationTrigger2),C2387,,5,C2388)</f>
        <v>1.4784343640955903E-2</v>
      </c>
      <c r="G2387" s="268">
        <f t="shared" si="74"/>
        <v>0.49452766259850889</v>
      </c>
      <c r="H2387" s="275">
        <f t="shared" si="75"/>
        <v>3.7556550086777394</v>
      </c>
      <c r="I2387" s="250"/>
      <c r="J2387" s="251"/>
      <c r="K2387" s="251"/>
      <c r="L2387" s="251"/>
    </row>
    <row r="2388" spans="2:12" x14ac:dyDescent="0.2">
      <c r="B2388" s="112" t="s">
        <v>2</v>
      </c>
      <c r="C2388" s="113">
        <f>_xll.qlCalendarAdvance("TARGET",C2387,B2388,"mf")</f>
        <v>53203</v>
      </c>
      <c r="D2388" s="120">
        <f>_xll.xlShmInterpRateFwd($D$3&amp;T(CalculationTrigger2),C2388,,5,C2389)</f>
        <v>1.5206470647479218E-2</v>
      </c>
      <c r="E2388" s="260">
        <f>_xll.xlShmInterpRateFwd($E$3&amp;T(CalculationTrigger2),C2388,,5,C2389)</f>
        <v>1.5157017625476932E-2</v>
      </c>
      <c r="F2388" s="260">
        <f>_xll.xlShmInterpRateFwd($F$3&amp;T(CalculationTrigger2),C2388,,5,C2389)</f>
        <v>1.4781708044256523E-2</v>
      </c>
      <c r="G2388" s="268">
        <f t="shared" si="74"/>
        <v>0.49453022002285063</v>
      </c>
      <c r="H2388" s="275">
        <f t="shared" si="75"/>
        <v>3.7530958122040934</v>
      </c>
      <c r="I2388" s="250"/>
      <c r="J2388" s="251"/>
      <c r="K2388" s="251"/>
      <c r="L2388" s="251"/>
    </row>
    <row r="2389" spans="2:12" x14ac:dyDescent="0.2">
      <c r="B2389" s="112" t="s">
        <v>2</v>
      </c>
      <c r="C2389" s="113">
        <f>_xll.qlCalendarAdvance("TARGET",C2388,B2389,"mf")</f>
        <v>53210</v>
      </c>
      <c r="D2389" s="120">
        <f>_xll.xlShmInterpRateFwd($D$3&amp;T(CalculationTrigger2),C2389,,5,C2390)</f>
        <v>1.5203538033603425E-2</v>
      </c>
      <c r="E2389" s="260">
        <f>_xll.xlShmInterpRateFwd($E$3&amp;T(CalculationTrigger2),C2389,,5,C2390)</f>
        <v>1.5154084790106465E-2</v>
      </c>
      <c r="F2389" s="260">
        <f>_xll.xlShmInterpRateFwd($F$3&amp;T(CalculationTrigger2),C2389,,5,C2390)</f>
        <v>1.4779041145516127E-2</v>
      </c>
      <c r="G2389" s="268">
        <f t="shared" si="74"/>
        <v>0.49453243496960092</v>
      </c>
      <c r="H2389" s="275">
        <f t="shared" si="75"/>
        <v>3.7504364459033797</v>
      </c>
      <c r="I2389" s="250"/>
      <c r="J2389" s="251"/>
      <c r="K2389" s="251"/>
      <c r="L2389" s="251"/>
    </row>
    <row r="2390" spans="2:12" x14ac:dyDescent="0.2">
      <c r="B2390" s="112" t="s">
        <v>2</v>
      </c>
      <c r="C2390" s="113">
        <f>_xll.qlCalendarAdvance("TARGET",C2389,B2390,"mf")</f>
        <v>53217</v>
      </c>
      <c r="D2390" s="120">
        <f>_xll.xlShmInterpRateFwd($D$3&amp;T(CalculationTrigger2),C2390,,5,C2391)</f>
        <v>1.5200563978576281E-2</v>
      </c>
      <c r="E2390" s="260">
        <f>_xll.xlShmInterpRateFwd($E$3&amp;T(CalculationTrigger2),C2390,,5,C2391)</f>
        <v>1.5151110547936822E-2</v>
      </c>
      <c r="F2390" s="260">
        <f>_xll.xlShmInterpRateFwd($F$3&amp;T(CalculationTrigger2),C2390,,5,C2391)</f>
        <v>1.4776342881915216E-2</v>
      </c>
      <c r="G2390" s="268">
        <f t="shared" si="74"/>
        <v>0.49453430639459506</v>
      </c>
      <c r="H2390" s="275">
        <f t="shared" si="75"/>
        <v>3.7476766602160572</v>
      </c>
      <c r="I2390" s="250"/>
      <c r="J2390" s="251"/>
      <c r="K2390" s="251"/>
      <c r="L2390" s="251"/>
    </row>
    <row r="2391" spans="2:12" x14ac:dyDescent="0.2">
      <c r="B2391" s="112" t="s">
        <v>2</v>
      </c>
      <c r="C2391" s="113">
        <f>_xll.qlCalendarAdvance("TARGET",C2390,B2391,"mf")</f>
        <v>53224</v>
      </c>
      <c r="D2391" s="120">
        <f>_xll.xlShmInterpRateFwd($D$3&amp;T(CalculationTrigger2),C2391,,5,C2392)</f>
        <v>1.5197548394483411E-2</v>
      </c>
      <c r="E2391" s="260">
        <f>_xll.xlShmInterpRateFwd($E$3&amp;T(CalculationTrigger2),C2391,,5,C2392)</f>
        <v>1.5148094811163838E-2</v>
      </c>
      <c r="F2391" s="260">
        <f>_xll.xlShmInterpRateFwd($F$3&amp;T(CalculationTrigger2),C2391,,5,C2392)</f>
        <v>1.4773613190721322E-2</v>
      </c>
      <c r="G2391" s="268">
        <f t="shared" si="74"/>
        <v>0.49453583319572847</v>
      </c>
      <c r="H2391" s="275">
        <f t="shared" si="75"/>
        <v>3.7448162044251623</v>
      </c>
      <c r="I2391" s="250"/>
      <c r="J2391" s="251"/>
      <c r="K2391" s="251"/>
      <c r="L2391" s="251"/>
    </row>
    <row r="2392" spans="2:12" x14ac:dyDescent="0.2">
      <c r="B2392" s="112" t="s">
        <v>2</v>
      </c>
      <c r="C2392" s="113">
        <f>_xll.qlCalendarAdvance("TARGET",C2391,B2392,"mf")</f>
        <v>53231</v>
      </c>
      <c r="D2392" s="120">
        <f>_xll.xlShmInterpRateFwd($D$3&amp;T(CalculationTrigger2),C2392,,5,C2393)</f>
        <v>1.519449119342226E-2</v>
      </c>
      <c r="E2392" s="260">
        <f>_xll.xlShmInterpRateFwd($E$3&amp;T(CalculationTrigger2),C2392,,5,C2393)</f>
        <v>1.5145037491972001E-2</v>
      </c>
      <c r="F2392" s="260">
        <f>_xll.xlShmInterpRateFwd($F$3&amp;T(CalculationTrigger2),C2392,,5,C2393)</f>
        <v>1.4770852009115237E-2</v>
      </c>
      <c r="G2392" s="268">
        <f t="shared" si="74"/>
        <v>0.49453701450258636</v>
      </c>
      <c r="H2392" s="275">
        <f t="shared" si="75"/>
        <v>3.7418548285676407</v>
      </c>
      <c r="I2392" s="250"/>
      <c r="J2392" s="251"/>
      <c r="K2392" s="251"/>
      <c r="L2392" s="251"/>
    </row>
    <row r="2393" spans="2:12" x14ac:dyDescent="0.2">
      <c r="B2393" s="112" t="s">
        <v>2</v>
      </c>
      <c r="C2393" s="113">
        <f>_xll.qlCalendarAdvance("TARGET",C2392,B2393,"mf")</f>
        <v>53238</v>
      </c>
      <c r="D2393" s="120">
        <f>_xll.xlShmInterpRateFwd($D$3&amp;T(CalculationTrigger2),C2393,,5,C2394)</f>
        <v>1.519139228749051E-2</v>
      </c>
      <c r="E2393" s="260">
        <f>_xll.xlShmInterpRateFwd($E$3&amp;T(CalculationTrigger2),C2393,,5,C2394)</f>
        <v>1.5141938502586582E-2</v>
      </c>
      <c r="F2393" s="260">
        <f>_xll.xlShmInterpRateFwd($F$3&amp;T(CalculationTrigger2),C2393,,5,C2394)</f>
        <v>1.4768059274324225E-2</v>
      </c>
      <c r="G2393" s="268">
        <f t="shared" si="74"/>
        <v>0.49453784903927961</v>
      </c>
      <c r="H2393" s="275">
        <f t="shared" si="75"/>
        <v>3.7387922826235749</v>
      </c>
      <c r="I2393" s="250"/>
      <c r="J2393" s="251"/>
      <c r="K2393" s="251"/>
      <c r="L2393" s="251"/>
    </row>
    <row r="2394" spans="2:12" x14ac:dyDescent="0.2">
      <c r="B2394" s="112" t="s">
        <v>2</v>
      </c>
      <c r="C2394" s="113">
        <f>_xll.qlCalendarAdvance("TARGET",C2393,B2394,"mf")</f>
        <v>53245</v>
      </c>
      <c r="D2394" s="120">
        <f>_xll.xlShmInterpRateFwd($D$3&amp;T(CalculationTrigger2),C2394,,5,C2395)</f>
        <v>1.5188251588791878E-2</v>
      </c>
      <c r="E2394" s="260">
        <f>_xll.xlShmInterpRateFwd($E$3&amp;T(CalculationTrigger2),C2394,,5,C2395)</f>
        <v>1.5138797755192546E-2</v>
      </c>
      <c r="F2394" s="260">
        <f>_xll.xlShmInterpRateFwd($F$3&amp;T(CalculationTrigger2),C2394,,5,C2395)</f>
        <v>1.4765234923552525E-2</v>
      </c>
      <c r="G2394" s="268">
        <f t="shared" si="74"/>
        <v>0.49453833599331576</v>
      </c>
      <c r="H2394" s="275">
        <f t="shared" si="75"/>
        <v>3.7356283164002164</v>
      </c>
      <c r="I2394" s="250"/>
      <c r="J2394" s="251"/>
      <c r="K2394" s="251"/>
      <c r="L2394" s="251"/>
    </row>
    <row r="2395" spans="2:12" x14ac:dyDescent="0.2">
      <c r="B2395" s="112" t="s">
        <v>2</v>
      </c>
      <c r="C2395" s="113">
        <f>_xll.qlCalendarAdvance("TARGET",C2394,B2395,"mf")</f>
        <v>53252</v>
      </c>
      <c r="D2395" s="120">
        <f>_xll.xlShmInterpRateFwd($D$3&amp;T(CalculationTrigger2),C2395,,5,C2396)</f>
        <v>1.5185069009424535E-2</v>
      </c>
      <c r="E2395" s="260">
        <f>_xll.xlShmInterpRateFwd($E$3&amp;T(CalculationTrigger2),C2395,,5,C2396)</f>
        <v>1.5135615162021441E-2</v>
      </c>
      <c r="F2395" s="260">
        <f>_xll.xlShmInterpRateFwd($F$3&amp;T(CalculationTrigger2),C2395,,5,C2396)</f>
        <v>1.4762378894027683E-2</v>
      </c>
      <c r="G2395" s="268">
        <f t="shared" si="74"/>
        <v>0.49453847403093526</v>
      </c>
      <c r="H2395" s="275">
        <f t="shared" si="75"/>
        <v>3.7323626799375815</v>
      </c>
      <c r="I2395" s="250"/>
      <c r="J2395" s="251"/>
      <c r="K2395" s="251"/>
      <c r="L2395" s="251"/>
    </row>
    <row r="2396" spans="2:12" x14ac:dyDescent="0.2">
      <c r="B2396" s="112" t="s">
        <v>2</v>
      </c>
      <c r="C2396" s="113">
        <f>_xll.qlCalendarAdvance("TARGET",C2395,B2396,"mf")</f>
        <v>53259</v>
      </c>
      <c r="D2396" s="120">
        <f>_xll.xlShmInterpRateFwd($D$3&amp;T(CalculationTrigger2),C2396,,5,C2397)</f>
        <v>1.5181844461469517E-2</v>
      </c>
      <c r="E2396" s="260">
        <f>_xll.xlShmInterpRateFwd($E$3&amp;T(CalculationTrigger2),C2396,,5,C2397)</f>
        <v>1.5132390635241346E-2</v>
      </c>
      <c r="F2396" s="260">
        <f>_xll.xlShmInterpRateFwd($F$3&amp;T(CalculationTrigger2),C2396,,5,C2397)</f>
        <v>1.4759491122960018E-2</v>
      </c>
      <c r="G2396" s="268">
        <f t="shared" si="74"/>
        <v>0.494538262281706</v>
      </c>
      <c r="H2396" s="275">
        <f t="shared" si="75"/>
        <v>3.7289951228132794</v>
      </c>
      <c r="I2396" s="250"/>
      <c r="J2396" s="251"/>
      <c r="K2396" s="251"/>
      <c r="L2396" s="251"/>
    </row>
    <row r="2397" spans="2:12" x14ac:dyDescent="0.2">
      <c r="B2397" s="112" t="s">
        <v>2</v>
      </c>
      <c r="C2397" s="113">
        <f>_xll.qlCalendarAdvance("TARGET",C2396,B2397,"mf")</f>
        <v>53266</v>
      </c>
      <c r="D2397" s="120">
        <f>_xll.xlShmInterpRateFwd($D$3&amp;T(CalculationTrigger2),C2397,,5,C2398)</f>
        <v>1.5178577857042859E-2</v>
      </c>
      <c r="E2397" s="260">
        <f>_xll.xlShmInterpRateFwd($E$3&amp;T(CalculationTrigger2),C2397,,5,C2398)</f>
        <v>1.5129124087066915E-2</v>
      </c>
      <c r="F2397" s="260">
        <f>_xll.xlShmInterpRateFwd($F$3&amp;T(CalculationTrigger2),C2397,,5,C2398)</f>
        <v>1.4756571547571574E-2</v>
      </c>
      <c r="G2397" s="268">
        <f t="shared" si="74"/>
        <v>0.49453769975943762</v>
      </c>
      <c r="H2397" s="275">
        <f t="shared" si="75"/>
        <v>3.7255253949534071</v>
      </c>
      <c r="I2397" s="250"/>
      <c r="J2397" s="251"/>
      <c r="K2397" s="251"/>
      <c r="L2397" s="251"/>
    </row>
    <row r="2398" spans="2:12" x14ac:dyDescent="0.2">
      <c r="B2398" s="112" t="s">
        <v>2</v>
      </c>
      <c r="C2398" s="113">
        <f>_xll.qlCalendarAdvance("TARGET",C2397,B2398,"mf")</f>
        <v>53273</v>
      </c>
      <c r="D2398" s="120">
        <f>_xll.xlShmInterpRateFwd($D$3&amp;T(CalculationTrigger2),C2398,,5,C2399)</f>
        <v>1.517526910824347E-2</v>
      </c>
      <c r="E2398" s="260">
        <f>_xll.xlShmInterpRateFwd($E$3&amp;T(CalculationTrigger2),C2398,,5,C2399)</f>
        <v>1.5125815429718855E-2</v>
      </c>
      <c r="F2398" s="260">
        <f>_xll.xlShmInterpRateFwd($F$3&amp;T(CalculationTrigger2),C2398,,5,C2399)</f>
        <v>1.475362010506716E-2</v>
      </c>
      <c r="G2398" s="268">
        <f t="shared" si="74"/>
        <v>0.49453678524614619</v>
      </c>
      <c r="H2398" s="275">
        <f t="shared" si="75"/>
        <v>3.7219532465169491</v>
      </c>
      <c r="I2398" s="250"/>
      <c r="J2398" s="251"/>
      <c r="K2398" s="251"/>
      <c r="L2398" s="251"/>
    </row>
    <row r="2399" spans="2:12" x14ac:dyDescent="0.2">
      <c r="B2399" s="112" t="s">
        <v>2</v>
      </c>
      <c r="C2399" s="113">
        <f>_xll.qlCalendarAdvance("TARGET",C2398,B2399,"mf")</f>
        <v>53280</v>
      </c>
      <c r="D2399" s="120">
        <f>_xll.xlShmInterpRateFwd($D$3&amp;T(CalculationTrigger2),C2399,,5,C2400)</f>
        <v>1.5171918127176293E-2</v>
      </c>
      <c r="E2399" s="260">
        <f>_xll.xlShmInterpRateFwd($E$3&amp;T(CalculationTrigger2),C2399,,5,C2400)</f>
        <v>1.5122464575365977E-2</v>
      </c>
      <c r="F2399" s="260">
        <f>_xll.xlShmInterpRateFwd($F$3&amp;T(CalculationTrigger2),C2399,,5,C2400)</f>
        <v>1.4750636732680695E-2</v>
      </c>
      <c r="G2399" s="268">
        <f t="shared" si="74"/>
        <v>0.49453551810315843</v>
      </c>
      <c r="H2399" s="275">
        <f t="shared" si="75"/>
        <v>3.7182784268528257</v>
      </c>
      <c r="I2399" s="250"/>
      <c r="J2399" s="251"/>
      <c r="K2399" s="251"/>
      <c r="L2399" s="251"/>
    </row>
    <row r="2400" spans="2:12" x14ac:dyDescent="0.2">
      <c r="B2400" s="112" t="s">
        <v>2</v>
      </c>
      <c r="C2400" s="113">
        <f>_xll.qlCalendarAdvance("TARGET",C2399,B2400,"mf")</f>
        <v>53287</v>
      </c>
      <c r="D2400" s="120">
        <f>_xll.xlShmInterpRateFwd($D$3&amp;T(CalculationTrigger2),C2400,,5,C2401)</f>
        <v>1.5168524825911776E-2</v>
      </c>
      <c r="E2400" s="260">
        <f>_xll.xlShmInterpRateFwd($E$3&amp;T(CalculationTrigger2),C2400,,5,C2401)</f>
        <v>1.5119071436235275E-2</v>
      </c>
      <c r="F2400" s="260">
        <f>_xll.xlShmInterpRateFwd($F$3&amp;T(CalculationTrigger2),C2400,,5,C2401)</f>
        <v>1.474762136759411E-2</v>
      </c>
      <c r="G2400" s="268">
        <f t="shared" si="74"/>
        <v>0.49453389676500786</v>
      </c>
      <c r="H2400" s="275">
        <f t="shared" si="75"/>
        <v>3.7145006864116454</v>
      </c>
      <c r="I2400" s="250"/>
      <c r="J2400" s="251"/>
      <c r="K2400" s="251"/>
      <c r="L2400" s="251"/>
    </row>
    <row r="2401" spans="2:12" x14ac:dyDescent="0.2">
      <c r="B2401" s="112" t="s">
        <v>2</v>
      </c>
      <c r="C2401" s="113">
        <f>_xll.qlCalendarAdvance("TARGET",C2400,B2401,"mf")</f>
        <v>53294</v>
      </c>
      <c r="D2401" s="120">
        <f>_xll.xlShmInterpRateFwd($D$3&amp;T(CalculationTrigger2),C2401,,5,C2402)</f>
        <v>1.5165089116572742E-2</v>
      </c>
      <c r="E2401" s="260">
        <f>_xll.xlShmInterpRateFwd($E$3&amp;T(CalculationTrigger2),C2401,,5,C2402)</f>
        <v>1.5115635924536609E-2</v>
      </c>
      <c r="F2401" s="260">
        <f>_xll.xlShmInterpRateFwd($F$3&amp;T(CalculationTrigger2),C2401,,5,C2402)</f>
        <v>1.4744573947064785E-2</v>
      </c>
      <c r="G2401" s="268">
        <f t="shared" si="74"/>
        <v>0.49453192036133176</v>
      </c>
      <c r="H2401" s="275">
        <f t="shared" si="75"/>
        <v>3.7106197747182463</v>
      </c>
      <c r="I2401" s="250"/>
      <c r="J2401" s="251"/>
      <c r="K2401" s="251"/>
      <c r="L2401" s="251"/>
    </row>
    <row r="2402" spans="2:12" x14ac:dyDescent="0.2">
      <c r="B2402" s="112" t="s">
        <v>2</v>
      </c>
      <c r="C2402" s="113">
        <f>_xll.qlCalendarAdvance("TARGET",C2401,B2402,"mf")</f>
        <v>53301</v>
      </c>
      <c r="D2402" s="120">
        <f>_xll.xlShmInterpRateFwd($D$3&amp;T(CalculationTrigger2),C2402,,5,C2403)</f>
        <v>1.5161610911247517E-2</v>
      </c>
      <c r="E2402" s="260">
        <f>_xll.xlShmInterpRateFwd($E$3&amp;T(CalculationTrigger2),C2402,,5,C2403)</f>
        <v>1.5112157952456929E-2</v>
      </c>
      <c r="F2402" s="260">
        <f>_xll.xlShmInterpRateFwd($F$3&amp;T(CalculationTrigger2),C2402,,5,C2403)</f>
        <v>1.4741494408292326E-2</v>
      </c>
      <c r="G2402" s="268">
        <f t="shared" si="74"/>
        <v>0.49452958790588764</v>
      </c>
      <c r="H2402" s="275">
        <f t="shared" si="75"/>
        <v>3.706635441646025</v>
      </c>
      <c r="I2402" s="250"/>
      <c r="J2402" s="251"/>
      <c r="K2402" s="251"/>
      <c r="L2402" s="251"/>
    </row>
    <row r="2403" spans="2:12" x14ac:dyDescent="0.2">
      <c r="B2403" s="112" t="s">
        <v>2</v>
      </c>
      <c r="C2403" s="113">
        <f>_xll.qlCalendarAdvance("TARGET",C2402,B2403,"mf")</f>
        <v>53308</v>
      </c>
      <c r="D2403" s="120">
        <f>_xll.xlShmInterpRateFwd($D$3&amp;T(CalculationTrigger2),C2403,,5,C2404)</f>
        <v>1.5158090122036264E-2</v>
      </c>
      <c r="E2403" s="260">
        <f>_xll.xlShmInterpRateFwd($E$3&amp;T(CalculationTrigger2),C2403,,5,C2404)</f>
        <v>1.5108637432189225E-2</v>
      </c>
      <c r="F2403" s="260">
        <f>_xll.xlShmInterpRateFwd($F$3&amp;T(CalculationTrigger2),C2403,,5,C2404)</f>
        <v>1.4738382688482271E-2</v>
      </c>
      <c r="G2403" s="268">
        <f t="shared" si="74"/>
        <v>0.49452689847039044</v>
      </c>
      <c r="H2403" s="275">
        <f t="shared" si="75"/>
        <v>3.7025474370695406</v>
      </c>
      <c r="I2403" s="250"/>
      <c r="J2403" s="251"/>
      <c r="K2403" s="251"/>
      <c r="L2403" s="251"/>
    </row>
    <row r="2404" spans="2:12" x14ac:dyDescent="0.2">
      <c r="B2404" s="112" t="s">
        <v>2</v>
      </c>
      <c r="C2404" s="113">
        <f>_xll.qlCalendarAdvance("TARGET",C2403,B2404,"mf")</f>
        <v>53315</v>
      </c>
      <c r="D2404" s="120">
        <f>_xll.xlShmInterpRateFwd($D$3&amp;T(CalculationTrigger2),C2404,,5,C2405)</f>
        <v>1.515458451298257E-2</v>
      </c>
      <c r="E2404" s="260">
        <f>_xll.xlShmInterpRateFwd($E$3&amp;T(CalculationTrigger2),C2404,,5,C2405)</f>
        <v>1.5105130101926443E-2</v>
      </c>
      <c r="F2404" s="260">
        <f>_xll.xlShmInterpRateFwd($F$3&amp;T(CalculationTrigger2),C2404,,5,C2405)</f>
        <v>1.4735309909885889E-2</v>
      </c>
      <c r="G2404" s="268">
        <f t="shared" si="74"/>
        <v>0.49454411056127495</v>
      </c>
      <c r="H2404" s="275">
        <f t="shared" si="75"/>
        <v>3.6982019204055345</v>
      </c>
      <c r="I2404" s="250"/>
      <c r="J2404" s="251"/>
      <c r="K2404" s="251"/>
      <c r="L2404" s="251"/>
    </row>
    <row r="2405" spans="2:12" x14ac:dyDescent="0.2">
      <c r="B2405" s="112" t="s">
        <v>2</v>
      </c>
      <c r="C2405" s="113">
        <f>_xll.qlCalendarAdvance("TARGET",C2404,B2405,"mf")</f>
        <v>53323</v>
      </c>
      <c r="D2405" s="120">
        <f>_xll.xlShmInterpRateFwd($D$3&amp;T(CalculationTrigger2),C2405,,5,C2406)</f>
        <v>1.515040177027965E-2</v>
      </c>
      <c r="E2405" s="260">
        <f>_xll.xlShmInterpRateFwd($E$3&amp;T(CalculationTrigger2),C2405,,5,C2406)</f>
        <v>1.5100949777509755E-2</v>
      </c>
      <c r="F2405" s="260">
        <f>_xll.xlShmInterpRateFwd($F$3&amp;T(CalculationTrigger2),C2405,,5,C2406)</f>
        <v>1.473160606082813E-2</v>
      </c>
      <c r="G2405" s="268">
        <f t="shared" si="74"/>
        <v>0.4945199276989477</v>
      </c>
      <c r="H2405" s="275">
        <f t="shared" si="75"/>
        <v>3.6934371668162491</v>
      </c>
      <c r="I2405" s="250"/>
      <c r="J2405" s="251"/>
      <c r="K2405" s="251"/>
      <c r="L2405" s="251"/>
    </row>
    <row r="2406" spans="2:12" x14ac:dyDescent="0.2">
      <c r="B2406" s="112" t="s">
        <v>2</v>
      </c>
      <c r="C2406" s="113">
        <f>_xll.qlCalendarAdvance("TARGET",C2405,B2406,"mf")</f>
        <v>53330</v>
      </c>
      <c r="D2406" s="120">
        <f>_xll.xlShmInterpRateFwd($D$3&amp;T(CalculationTrigger2),C2406,,5,C2407)</f>
        <v>1.5146746573750168E-2</v>
      </c>
      <c r="E2406" s="260">
        <f>_xll.xlShmInterpRateFwd($E$3&amp;T(CalculationTrigger2),C2406,,5,C2407)</f>
        <v>1.5097294962845894E-2</v>
      </c>
      <c r="F2406" s="260">
        <f>_xll.xlShmInterpRateFwd($F$3&amp;T(CalculationTrigger2),C2406,,5,C2407)</f>
        <v>1.4728392791910457E-2</v>
      </c>
      <c r="G2406" s="268">
        <f t="shared" si="74"/>
        <v>0.49451610904274051</v>
      </c>
      <c r="H2406" s="275">
        <f t="shared" si="75"/>
        <v>3.6890217093543676</v>
      </c>
      <c r="I2406" s="250"/>
      <c r="J2406" s="251"/>
      <c r="K2406" s="251"/>
      <c r="L2406" s="251"/>
    </row>
    <row r="2407" spans="2:12" x14ac:dyDescent="0.2">
      <c r="B2407" s="112" t="s">
        <v>2</v>
      </c>
      <c r="C2407" s="113">
        <f>_xll.qlCalendarAdvance("TARGET",C2406,B2407,"mf")</f>
        <v>53337</v>
      </c>
      <c r="D2407" s="120">
        <f>_xll.xlShmInterpRateFwd($D$3&amp;T(CalculationTrigger2),C2407,,5,C2408)</f>
        <v>1.5143048429188385E-2</v>
      </c>
      <c r="E2407" s="260">
        <f>_xll.xlShmInterpRateFwd($E$3&amp;T(CalculationTrigger2),C2407,,5,C2408)</f>
        <v>1.5093597236294368E-2</v>
      </c>
      <c r="F2407" s="260">
        <f>_xll.xlShmInterpRateFwd($F$3&amp;T(CalculationTrigger2),C2407,,5,C2408)</f>
        <v>1.4725147081866249E-2</v>
      </c>
      <c r="G2407" s="268">
        <f t="shared" si="74"/>
        <v>0.49451192894017437</v>
      </c>
      <c r="H2407" s="275">
        <f t="shared" si="75"/>
        <v>3.6845015442811895</v>
      </c>
      <c r="I2407" s="250"/>
      <c r="J2407" s="251"/>
      <c r="K2407" s="251"/>
      <c r="L2407" s="251"/>
    </row>
    <row r="2408" spans="2:12" x14ac:dyDescent="0.2">
      <c r="B2408" s="112" t="s">
        <v>2</v>
      </c>
      <c r="C2408" s="113">
        <f>_xll.qlCalendarAdvance("TARGET",C2407,B2408,"mf")</f>
        <v>53344</v>
      </c>
      <c r="D2408" s="120">
        <f>_xll.xlShmInterpRateFwd($D$3&amp;T(CalculationTrigger2),C2408,,5,C2409)</f>
        <v>1.5139307248684208E-2</v>
      </c>
      <c r="E2408" s="260">
        <f>_xll.xlShmInterpRateFwd($E$3&amp;T(CalculationTrigger2),C2408,,5,C2409)</f>
        <v>1.5089856510055295E-2</v>
      </c>
      <c r="F2408" s="260">
        <f>_xll.xlShmInterpRateFwd($F$3&amp;T(CalculationTrigger2),C2408,,5,C2409)</f>
        <v>1.4721868867901829E-2</v>
      </c>
      <c r="G2408" s="268">
        <f t="shared" si="74"/>
        <v>0.49450738628912738</v>
      </c>
      <c r="H2408" s="275">
        <f t="shared" si="75"/>
        <v>3.6798764215346598</v>
      </c>
      <c r="I2408" s="250"/>
      <c r="J2408" s="251"/>
      <c r="K2408" s="251"/>
      <c r="L2408" s="251"/>
    </row>
    <row r="2409" spans="2:12" x14ac:dyDescent="0.2">
      <c r="B2409" s="112" t="s">
        <v>2</v>
      </c>
      <c r="C2409" s="113">
        <f>_xll.qlCalendarAdvance("TARGET",C2408,B2409,"mf")</f>
        <v>53351</v>
      </c>
      <c r="D2409" s="120">
        <f>_xll.xlShmInterpRateFwd($D$3&amp;T(CalculationTrigger2),C2409,,5,C2410)</f>
        <v>1.5135522944327812E-2</v>
      </c>
      <c r="E2409" s="260">
        <f>_xll.xlShmInterpRateFwd($E$3&amp;T(CalculationTrigger2),C2409,,5,C2410)</f>
        <v>1.5086072696317468E-2</v>
      </c>
      <c r="F2409" s="260">
        <f>_xll.xlShmInterpRateFwd($F$3&amp;T(CalculationTrigger2),C2409,,5,C2410)</f>
        <v>1.471855808724104E-2</v>
      </c>
      <c r="G2409" s="268">
        <f t="shared" si="74"/>
        <v>0.49450248010344394</v>
      </c>
      <c r="H2409" s="275">
        <f t="shared" si="75"/>
        <v>3.675146090764275</v>
      </c>
      <c r="I2409" s="250"/>
      <c r="J2409" s="251"/>
      <c r="K2409" s="251"/>
      <c r="L2409" s="251"/>
    </row>
    <row r="2410" spans="2:12" x14ac:dyDescent="0.2">
      <c r="B2410" s="112" t="s">
        <v>2</v>
      </c>
      <c r="C2410" s="113">
        <f>_xll.qlCalendarAdvance("TARGET",C2409,B2410,"mf")</f>
        <v>53358</v>
      </c>
      <c r="D2410" s="120">
        <f>_xll.xlShmInterpRateFwd($D$3&amp;T(CalculationTrigger2),C2410,,5,C2411)</f>
        <v>1.5131695428232802E-2</v>
      </c>
      <c r="E2410" s="260">
        <f>_xll.xlShmInterpRateFwd($E$3&amp;T(CalculationTrigger2),C2410,,5,C2411)</f>
        <v>1.5082245707293111E-2</v>
      </c>
      <c r="F2410" s="260">
        <f>_xll.xlShmInterpRateFwd($F$3&amp;T(CalculationTrigger2),C2410,,5,C2411)</f>
        <v>1.4715214677096302E-2</v>
      </c>
      <c r="G2410" s="268">
        <f t="shared" si="74"/>
        <v>0.49449720939691644</v>
      </c>
      <c r="H2410" s="275">
        <f t="shared" si="75"/>
        <v>3.6703103019680889</v>
      </c>
      <c r="I2410" s="250"/>
      <c r="J2410" s="251"/>
      <c r="K2410" s="251"/>
      <c r="L2410" s="251"/>
    </row>
    <row r="2411" spans="2:12" x14ac:dyDescent="0.2">
      <c r="B2411" s="112" t="s">
        <v>2</v>
      </c>
      <c r="C2411" s="113">
        <f>_xll.qlCalendarAdvance("TARGET",C2410,B2411,"mf")</f>
        <v>53365</v>
      </c>
      <c r="D2411" s="120">
        <f>_xll.xlShmInterpRateFwd($D$3&amp;T(CalculationTrigger2),C2411,,5,C2412)</f>
        <v>1.5127824612489882E-2</v>
      </c>
      <c r="E2411" s="260">
        <f>_xll.xlShmInterpRateFwd($E$3&amp;T(CalculationTrigger2),C2411,,5,C2412)</f>
        <v>1.5078375455183127E-2</v>
      </c>
      <c r="F2411" s="260">
        <f>_xll.xlShmInterpRateFwd($F$3&amp;T(CalculationTrigger2),C2411,,5,C2412)</f>
        <v>1.4711838574697563E-2</v>
      </c>
      <c r="G2411" s="268">
        <f t="shared" si="74"/>
        <v>0.49449157306754449</v>
      </c>
      <c r="H2411" s="275">
        <f t="shared" si="75"/>
        <v>3.6653688048556359</v>
      </c>
      <c r="I2411" s="250"/>
      <c r="J2411" s="251"/>
      <c r="K2411" s="251"/>
      <c r="L2411" s="251"/>
    </row>
    <row r="2412" spans="2:12" x14ac:dyDescent="0.2">
      <c r="B2412" s="112" t="s">
        <v>2</v>
      </c>
      <c r="C2412" s="113">
        <f>_xll.qlCalendarAdvance("TARGET",C2411,B2412,"mf")</f>
        <v>53372</v>
      </c>
      <c r="D2412" s="120">
        <f>_xll.xlShmInterpRateFwd($D$3&amp;T(CalculationTrigger2),C2412,,5,C2413)</f>
        <v>1.5123910409207403E-2</v>
      </c>
      <c r="E2412" s="260">
        <f>_xll.xlShmInterpRateFwd($E$3&amp;T(CalculationTrigger2),C2412,,5,C2413)</f>
        <v>1.5074461852206076E-2</v>
      </c>
      <c r="F2412" s="260">
        <f>_xll.xlShmInterpRateFwd($F$3&amp;T(CalculationTrigger2),C2412,,5,C2413)</f>
        <v>1.4708429717240174E-2</v>
      </c>
      <c r="G2412" s="268">
        <f t="shared" si="74"/>
        <v>0.49448557001327553</v>
      </c>
      <c r="H2412" s="275">
        <f t="shared" si="75"/>
        <v>3.6603213496590179</v>
      </c>
      <c r="I2412" s="250"/>
      <c r="J2412" s="251"/>
      <c r="K2412" s="251"/>
      <c r="L2412" s="251"/>
    </row>
    <row r="2413" spans="2:12" x14ac:dyDescent="0.2">
      <c r="B2413" s="112" t="s">
        <v>2</v>
      </c>
      <c r="C2413" s="113">
        <f>_xll.qlCalendarAdvance("TARGET",C2412,B2413,"mf")</f>
        <v>53379</v>
      </c>
      <c r="D2413" s="120">
        <f>_xll.xlShmInterpRateFwd($D$3&amp;T(CalculationTrigger2),C2413,,5,C2414)</f>
        <v>1.5119952730482396E-2</v>
      </c>
      <c r="E2413" s="260">
        <f>_xll.xlShmInterpRateFwd($E$3&amp;T(CalculationTrigger2),C2413,,5,C2414)</f>
        <v>1.5070504810551812E-2</v>
      </c>
      <c r="F2413" s="260">
        <f>_xll.xlShmInterpRateFwd($F$3&amp;T(CalculationTrigger2),C2413,,5,C2414)</f>
        <v>1.4704988041960186E-2</v>
      </c>
      <c r="G2413" s="268">
        <f t="shared" si="74"/>
        <v>0.49447919930584172</v>
      </c>
      <c r="H2413" s="275">
        <f t="shared" si="75"/>
        <v>3.6551676859162585</v>
      </c>
      <c r="I2413" s="250"/>
      <c r="J2413" s="251"/>
      <c r="K2413" s="251"/>
      <c r="L2413" s="251"/>
    </row>
    <row r="2414" spans="2:12" x14ac:dyDescent="0.2">
      <c r="B2414" s="112" t="s">
        <v>2</v>
      </c>
      <c r="C2414" s="113">
        <f>_xll.qlCalendarAdvance("TARGET",C2413,B2414,"mf")</f>
        <v>53386</v>
      </c>
      <c r="D2414" s="120">
        <f>_xll.xlShmInterpRateFwd($D$3&amp;T(CalculationTrigger2),C2414,,5,C2415)</f>
        <v>1.5115951488412164E-2</v>
      </c>
      <c r="E2414" s="260">
        <f>_xll.xlShmInterpRateFwd($E$3&amp;T(CalculationTrigger2),C2414,,5,C2415)</f>
        <v>1.5066504242445213E-2</v>
      </c>
      <c r="F2414" s="260">
        <f>_xll.xlShmInterpRateFwd($F$3&amp;T(CalculationTrigger2),C2414,,5,C2415)</f>
        <v>1.4701513486059055E-2</v>
      </c>
      <c r="G2414" s="268">
        <f t="shared" si="74"/>
        <v>0.49447245966951003</v>
      </c>
      <c r="H2414" s="275">
        <f t="shared" si="75"/>
        <v>3.6499075638615763</v>
      </c>
      <c r="I2414" s="250"/>
      <c r="J2414" s="251"/>
      <c r="K2414" s="251"/>
      <c r="L2414" s="251"/>
    </row>
    <row r="2415" spans="2:12" x14ac:dyDescent="0.2">
      <c r="B2415" s="112" t="s">
        <v>2</v>
      </c>
      <c r="C2415" s="113">
        <f>_xll.qlCalendarAdvance("TARGET",C2414,B2415,"mf")</f>
        <v>53393</v>
      </c>
      <c r="D2415" s="120">
        <f>_xll.xlShmInterpRateFwd($D$3&amp;T(CalculationTrigger2),C2415,,5,C2416)</f>
        <v>1.5111906595094286E-2</v>
      </c>
      <c r="E2415" s="260">
        <f>_xll.xlShmInterpRateFwd($E$3&amp;T(CalculationTrigger2),C2415,,5,C2416)</f>
        <v>1.5062460060053514E-2</v>
      </c>
      <c r="F2415" s="260">
        <f>_xll.xlShmInterpRateFwd($F$3&amp;T(CalculationTrigger2),C2415,,5,C2416)</f>
        <v>1.4698005986761567E-2</v>
      </c>
      <c r="G2415" s="268">
        <f t="shared" si="74"/>
        <v>0.49446535040771966</v>
      </c>
      <c r="H2415" s="275">
        <f t="shared" si="75"/>
        <v>3.6445407329194732</v>
      </c>
      <c r="I2415" s="250"/>
      <c r="J2415" s="251"/>
      <c r="K2415" s="251"/>
      <c r="L2415" s="251"/>
    </row>
    <row r="2416" spans="2:12" x14ac:dyDescent="0.2">
      <c r="B2416" s="112" t="s">
        <v>2</v>
      </c>
      <c r="C2416" s="113">
        <f>_xll.qlCalendarAdvance("TARGET",C2415,B2416,"mf")</f>
        <v>53400</v>
      </c>
      <c r="D2416" s="120">
        <f>_xll.xlShmInterpRateFwd($D$3&amp;T(CalculationTrigger2),C2416,,5,C2417)</f>
        <v>1.5107817962649777E-2</v>
      </c>
      <c r="E2416" s="260">
        <f>_xll.xlShmInterpRateFwd($E$3&amp;T(CalculationTrigger2),C2416,,5,C2417)</f>
        <v>1.5058372175625312E-2</v>
      </c>
      <c r="F2416" s="260">
        <f>_xll.xlShmInterpRateFwd($F$3&amp;T(CalculationTrigger2),C2416,,5,C2417)</f>
        <v>1.4694465481298451E-2</v>
      </c>
      <c r="G2416" s="268">
        <f t="shared" si="74"/>
        <v>0.49445787024465088</v>
      </c>
      <c r="H2416" s="275">
        <f t="shared" si="75"/>
        <v>3.6390669432686056</v>
      </c>
      <c r="I2416" s="250"/>
      <c r="J2416" s="251"/>
      <c r="K2416" s="251"/>
      <c r="L2416" s="251"/>
    </row>
    <row r="2417" spans="2:12" x14ac:dyDescent="0.2">
      <c r="B2417" s="112" t="s">
        <v>2</v>
      </c>
      <c r="C2417" s="113">
        <f>_xll.qlCalendarAdvance("TARGET",C2416,B2417,"mf")</f>
        <v>53407</v>
      </c>
      <c r="D2417" s="120">
        <f>_xll.xlShmInterpRateFwd($D$3&amp;T(CalculationTrigger2),C2417,,5,C2418)</f>
        <v>1.5103685503147798E-2</v>
      </c>
      <c r="E2417" s="260">
        <f>_xll.xlShmInterpRateFwd($E$3&amp;T(CalculationTrigger2),C2417,,5,C2418)</f>
        <v>1.5054240501328383E-2</v>
      </c>
      <c r="F2417" s="260">
        <f>_xll.xlShmInterpRateFwd($F$3&amp;T(CalculationTrigger2),C2417,,5,C2418)</f>
        <v>1.4690891906865847E-2</v>
      </c>
      <c r="G2417" s="268">
        <f t="shared" si="74"/>
        <v>0.49445001819414802</v>
      </c>
      <c r="H2417" s="275">
        <f t="shared" si="75"/>
        <v>3.6334859446253596</v>
      </c>
      <c r="I2417" s="250"/>
      <c r="J2417" s="251"/>
      <c r="K2417" s="251"/>
      <c r="L2417" s="251"/>
    </row>
    <row r="2418" spans="2:12" x14ac:dyDescent="0.2">
      <c r="B2418" s="112" t="s">
        <v>2</v>
      </c>
      <c r="C2418" s="113">
        <f>_xll.qlCalendarAdvance("TARGET",C2417,B2418,"mf")</f>
        <v>53414</v>
      </c>
      <c r="D2418" s="120">
        <f>_xll.xlShmInterpRateFwd($D$3&amp;T(CalculationTrigger2),C2418,,5,C2419)</f>
        <v>1.5099509128715716E-2</v>
      </c>
      <c r="E2418" s="260">
        <f>_xll.xlShmInterpRateFwd($E$3&amp;T(CalculationTrigger2),C2418,,5,C2419)</f>
        <v>1.505006494941187E-2</v>
      </c>
      <c r="F2418" s="260">
        <f>_xll.xlShmInterpRateFwd($F$3&amp;T(CalculationTrigger2),C2418,,5,C2419)</f>
        <v>1.4687285200677431E-2</v>
      </c>
      <c r="G2418" s="268">
        <f t="shared" si="74"/>
        <v>0.49444179303845259</v>
      </c>
      <c r="H2418" s="275">
        <f t="shared" si="75"/>
        <v>3.6277974873443961</v>
      </c>
      <c r="I2418" s="250"/>
      <c r="J2418" s="251"/>
      <c r="K2418" s="251"/>
      <c r="L2418" s="251"/>
    </row>
    <row r="2419" spans="2:12" x14ac:dyDescent="0.2">
      <c r="B2419" s="112" t="s">
        <v>2</v>
      </c>
      <c r="C2419" s="113">
        <f>_xll.qlCalendarAdvance("TARGET",C2418,B2419,"mf")</f>
        <v>53421</v>
      </c>
      <c r="D2419" s="120">
        <f>_xll.xlShmInterpRateFwd($D$3&amp;T(CalculationTrigger2),C2419,,5,C2420)</f>
        <v>1.5095845762470302E-2</v>
      </c>
      <c r="E2419" s="260">
        <f>_xll.xlShmInterpRateFwd($E$3&amp;T(CalculationTrigger2),C2419,,5,C2420)</f>
        <v>1.5046430568885378E-2</v>
      </c>
      <c r="F2419" s="260">
        <f>_xll.xlShmInterpRateFwd($F$3&amp;T(CalculationTrigger2),C2419,,5,C2420)</f>
        <v>1.4684107488034859E-2</v>
      </c>
      <c r="G2419" s="268">
        <f t="shared" si="74"/>
        <v>0.49415193584924699</v>
      </c>
      <c r="H2419" s="275">
        <f t="shared" si="75"/>
        <v>3.6232308085051845</v>
      </c>
      <c r="I2419" s="250"/>
      <c r="J2419" s="251"/>
      <c r="K2419" s="251"/>
      <c r="L2419" s="251"/>
    </row>
    <row r="2420" spans="2:12" x14ac:dyDescent="0.2">
      <c r="B2420" s="112" t="s">
        <v>2</v>
      </c>
      <c r="C2420" s="113">
        <f>_xll.qlCalendarAdvance("TARGET",C2419,B2420,"mf")</f>
        <v>53428</v>
      </c>
      <c r="D2420" s="120">
        <f>_xll.xlShmInterpRateFwd($D$3&amp;T(CalculationTrigger2),C2420,,5,C2421)</f>
        <v>1.5093107103679282E-2</v>
      </c>
      <c r="E2420" s="260">
        <f>_xll.xlShmInterpRateFwd($E$3&amp;T(CalculationTrigger2),C2420,,5,C2421)</f>
        <v>1.5043766034722034E-2</v>
      </c>
      <c r="F2420" s="260">
        <f>_xll.xlShmInterpRateFwd($F$3&amp;T(CalculationTrigger2),C2420,,5,C2421)</f>
        <v>1.4681697360770341E-2</v>
      </c>
      <c r="G2420" s="268">
        <f t="shared" si="74"/>
        <v>0.49341068957247519</v>
      </c>
      <c r="H2420" s="275">
        <f t="shared" si="75"/>
        <v>3.6206867395169318</v>
      </c>
      <c r="I2420" s="250"/>
      <c r="J2420" s="251"/>
      <c r="K2420" s="251"/>
      <c r="L2420" s="251"/>
    </row>
    <row r="2421" spans="2:12" x14ac:dyDescent="0.2">
      <c r="B2421" s="112" t="s">
        <v>2</v>
      </c>
      <c r="C2421" s="113">
        <f>_xll.qlCalendarAdvance("TARGET",C2420,B2421,"mf")</f>
        <v>53435</v>
      </c>
      <c r="D2421" s="120">
        <f>_xll.xlShmInterpRateFwd($D$3&amp;T(CalculationTrigger2),C2421,,5,C2422)</f>
        <v>1.5090383109496324E-2</v>
      </c>
      <c r="E2421" s="260">
        <f>_xll.xlShmInterpRateFwd($E$3&amp;T(CalculationTrigger2),C2421,,5,C2422)</f>
        <v>1.5041112543844272E-2</v>
      </c>
      <c r="F2421" s="260">
        <f>_xll.xlShmInterpRateFwd($F$3&amp;T(CalculationTrigger2),C2421,,5,C2422)</f>
        <v>1.4679297473720765E-2</v>
      </c>
      <c r="G2421" s="268">
        <f t="shared" si="74"/>
        <v>0.49270565652051801</v>
      </c>
      <c r="H2421" s="275">
        <f t="shared" si="75"/>
        <v>3.618150701235074</v>
      </c>
      <c r="I2421" s="250"/>
      <c r="J2421" s="251"/>
      <c r="K2421" s="251"/>
      <c r="L2421" s="251"/>
    </row>
    <row r="2422" spans="2:12" x14ac:dyDescent="0.2">
      <c r="B2422" s="112" t="s">
        <v>2</v>
      </c>
      <c r="C2422" s="113">
        <f>_xll.qlCalendarAdvance("TARGET",C2421,B2422,"mf")</f>
        <v>53442</v>
      </c>
      <c r="D2422" s="120">
        <f>_xll.xlShmInterpRateFwd($D$3&amp;T(CalculationTrigger2),C2422,,5,C2423)</f>
        <v>1.5087658473820594E-2</v>
      </c>
      <c r="E2422" s="260">
        <f>_xll.xlShmInterpRateFwd($E$3&amp;T(CalculationTrigger2),C2422,,5,C2423)</f>
        <v>1.5038453981788054E-2</v>
      </c>
      <c r="F2422" s="260">
        <f>_xll.xlShmInterpRateFwd($F$3&amp;T(CalculationTrigger2),C2422,,5,C2423)</f>
        <v>1.4676895104778659E-2</v>
      </c>
      <c r="G2422" s="268">
        <f t="shared" si="74"/>
        <v>0.4920449203254032</v>
      </c>
      <c r="H2422" s="275">
        <f t="shared" si="75"/>
        <v>3.6155887700939533</v>
      </c>
      <c r="I2422" s="250"/>
      <c r="J2422" s="251"/>
      <c r="K2422" s="251"/>
      <c r="L2422" s="251"/>
    </row>
    <row r="2423" spans="2:12" x14ac:dyDescent="0.2">
      <c r="B2423" s="112" t="s">
        <v>2</v>
      </c>
      <c r="C2423" s="113">
        <f>_xll.qlCalendarAdvance("TARGET",C2422,B2423,"mf")</f>
        <v>53449</v>
      </c>
      <c r="D2423" s="120">
        <f>_xll.xlShmInterpRateFwd($D$3&amp;T(CalculationTrigger2),C2423,,5,C2424)</f>
        <v>1.5084933215500675E-2</v>
      </c>
      <c r="E2423" s="260">
        <f>_xll.xlShmInterpRateFwd($E$3&amp;T(CalculationTrigger2),C2423,,5,C2424)</f>
        <v>1.503579035535516E-2</v>
      </c>
      <c r="F2423" s="260">
        <f>_xll.xlShmInterpRateFwd($F$3&amp;T(CalculationTrigger2),C2423,,5,C2424)</f>
        <v>1.4674490265772543E-2</v>
      </c>
      <c r="G2423" s="268">
        <f t="shared" si="74"/>
        <v>0.49142860145514122</v>
      </c>
      <c r="H2423" s="275">
        <f t="shared" si="75"/>
        <v>3.6130008958261755</v>
      </c>
      <c r="I2423" s="250"/>
      <c r="J2423" s="251"/>
      <c r="K2423" s="251"/>
      <c r="L2423" s="251"/>
    </row>
    <row r="2424" spans="2:12" x14ac:dyDescent="0.2">
      <c r="B2424" s="112" t="s">
        <v>2</v>
      </c>
      <c r="C2424" s="113">
        <f>_xll.qlCalendarAdvance("TARGET",C2423,B2424,"mf")</f>
        <v>53456</v>
      </c>
      <c r="D2424" s="120">
        <f>_xll.xlShmInterpRateFwd($D$3&amp;T(CalculationTrigger2),C2424,,5,C2425)</f>
        <v>1.50822073534025E-2</v>
      </c>
      <c r="E2424" s="260">
        <f>_xll.xlShmInterpRateFwd($E$3&amp;T(CalculationTrigger2),C2424,,5,C2425)</f>
        <v>1.5033121671347368E-2</v>
      </c>
      <c r="F2424" s="260">
        <f>_xll.xlShmInterpRateFwd($F$3&amp;T(CalculationTrigger2),C2424,,5,C2425)</f>
        <v>1.4672082968606231E-2</v>
      </c>
      <c r="G2424" s="268">
        <f t="shared" si="74"/>
        <v>0.49085682055131918</v>
      </c>
      <c r="H2424" s="275">
        <f t="shared" si="75"/>
        <v>3.6103870274113712</v>
      </c>
      <c r="I2424" s="250"/>
      <c r="J2424" s="251"/>
      <c r="K2424" s="251"/>
      <c r="L2424" s="251"/>
    </row>
    <row r="2425" spans="2:12" x14ac:dyDescent="0.2">
      <c r="B2425" s="112" t="s">
        <v>2</v>
      </c>
      <c r="C2425" s="113">
        <f>_xll.qlCalendarAdvance("TARGET",C2424,B2425,"mf")</f>
        <v>53463</v>
      </c>
      <c r="D2425" s="120">
        <f>_xll.xlShmInterpRateFwd($D$3&amp;T(CalculationTrigger2),C2425,,5,C2426)</f>
        <v>1.5079480906351464E-2</v>
      </c>
      <c r="E2425" s="260">
        <f>_xll.xlShmInterpRateFwd($E$3&amp;T(CalculationTrigger2),C2425,,5,C2426)</f>
        <v>1.5030447936612805E-2</v>
      </c>
      <c r="F2425" s="260">
        <f>_xll.xlShmInterpRateFwd($F$3&amp;T(CalculationTrigger2),C2425,,5,C2426)</f>
        <v>1.4669673225137196E-2</v>
      </c>
      <c r="G2425" s="268">
        <f t="shared" si="74"/>
        <v>0.49032969738658366</v>
      </c>
      <c r="H2425" s="275">
        <f t="shared" si="75"/>
        <v>3.607747114756088</v>
      </c>
      <c r="I2425" s="250"/>
      <c r="J2425" s="251"/>
      <c r="K2425" s="251"/>
      <c r="L2425" s="251"/>
    </row>
    <row r="2426" spans="2:12" x14ac:dyDescent="0.2">
      <c r="B2426" s="112" t="s">
        <v>2</v>
      </c>
      <c r="C2426" s="113">
        <f>_xll.qlCalendarAdvance("TARGET",C2425,B2426,"mf")</f>
        <v>53470</v>
      </c>
      <c r="D2426" s="120">
        <f>_xll.xlShmInterpRateFwd($D$3&amp;T(CalculationTrigger2),C2426,,5,C2427)</f>
        <v>1.5076753893207697E-2</v>
      </c>
      <c r="E2426" s="260">
        <f>_xll.xlShmInterpRateFwd($E$3&amp;T(CalculationTrigger2),C2426,,5,C2427)</f>
        <v>1.5027769157930075E-2</v>
      </c>
      <c r="F2426" s="260">
        <f>_xll.xlShmInterpRateFwd($F$3&amp;T(CalculationTrigger2),C2426,,5,C2427)</f>
        <v>1.4667261047240289E-2</v>
      </c>
      <c r="G2426" s="268">
        <f t="shared" si="74"/>
        <v>0.48984735277621955</v>
      </c>
      <c r="H2426" s="275">
        <f t="shared" si="75"/>
        <v>3.6050811068978614</v>
      </c>
      <c r="I2426" s="250"/>
      <c r="J2426" s="251"/>
      <c r="K2426" s="251"/>
      <c r="L2426" s="251"/>
    </row>
    <row r="2427" spans="2:12" x14ac:dyDescent="0.2">
      <c r="B2427" s="112" t="s">
        <v>2</v>
      </c>
      <c r="C2427" s="113">
        <f>_xll.qlCalendarAdvance("TARGET",C2426,B2427,"mf")</f>
        <v>53477</v>
      </c>
      <c r="D2427" s="120">
        <f>_xll.xlShmInterpRateFwd($D$3&amp;T(CalculationTrigger2),C2427,,5,C2428)</f>
        <v>1.5074026332825537E-2</v>
      </c>
      <c r="E2427" s="260">
        <f>_xll.xlShmInterpRateFwd($E$3&amp;T(CalculationTrigger2),C2427,,5,C2428)</f>
        <v>1.5025085342124133E-2</v>
      </c>
      <c r="F2427" s="260">
        <f>_xll.xlShmInterpRateFwd($F$3&amp;T(CalculationTrigger2),C2427,,5,C2428)</f>
        <v>1.4664846446796142E-2</v>
      </c>
      <c r="G2427" s="268">
        <f t="shared" si="74"/>
        <v>0.48940990701403647</v>
      </c>
      <c r="H2427" s="275">
        <f t="shared" si="75"/>
        <v>3.6023889532799114</v>
      </c>
      <c r="I2427" s="250"/>
      <c r="J2427" s="251"/>
      <c r="K2427" s="251"/>
      <c r="L2427" s="251"/>
    </row>
    <row r="2428" spans="2:12" x14ac:dyDescent="0.2">
      <c r="B2428" s="112" t="s">
        <v>2</v>
      </c>
      <c r="C2428" s="113">
        <f>_xll.qlCalendarAdvance("TARGET",C2427,B2428,"mf")</f>
        <v>53484</v>
      </c>
      <c r="D2428" s="120">
        <f>_xll.xlShmInterpRateFwd($D$3&amp;T(CalculationTrigger2),C2428,,5,C2429)</f>
        <v>1.5071298244041929E-2</v>
      </c>
      <c r="E2428" s="260">
        <f>_xll.xlShmInterpRateFwd($E$3&amp;T(CalculationTrigger2),C2428,,5,C2429)</f>
        <v>1.5022396496031515E-2</v>
      </c>
      <c r="F2428" s="260">
        <f>_xll.xlShmInterpRateFwd($F$3&amp;T(CalculationTrigger2),C2428,,5,C2429)</f>
        <v>1.4662429435656424E-2</v>
      </c>
      <c r="G2428" s="268">
        <f t="shared" si="74"/>
        <v>0.48901748010414525</v>
      </c>
      <c r="H2428" s="275">
        <f t="shared" si="75"/>
        <v>3.599670603750913</v>
      </c>
      <c r="I2428" s="250"/>
      <c r="J2428" s="251"/>
      <c r="K2428" s="251"/>
      <c r="L2428" s="251"/>
    </row>
    <row r="2429" spans="2:12" x14ac:dyDescent="0.2">
      <c r="B2429" s="112" t="s">
        <v>2</v>
      </c>
      <c r="C2429" s="113">
        <f>_xll.qlCalendarAdvance("TARGET",C2428,B2429,"mf")</f>
        <v>53491</v>
      </c>
      <c r="D2429" s="120">
        <f>_xll.xlShmInterpRateFwd($D$3&amp;T(CalculationTrigger2),C2429,,5,C2430)</f>
        <v>1.5068569645711197E-2</v>
      </c>
      <c r="E2429" s="260">
        <f>_xll.xlShmInterpRateFwd($E$3&amp;T(CalculationTrigger2),C2429,,5,C2430)</f>
        <v>1.5019702626425036E-2</v>
      </c>
      <c r="F2429" s="260">
        <f>_xll.xlShmInterpRateFwd($F$3&amp;T(CalculationTrigger2),C2429,,5,C2430)</f>
        <v>1.4660010025724935E-2</v>
      </c>
      <c r="G2429" s="268">
        <f t="shared" si="74"/>
        <v>0.48867019286160523</v>
      </c>
      <c r="H2429" s="275">
        <f t="shared" si="75"/>
        <v>3.5969260070010076</v>
      </c>
      <c r="I2429" s="250"/>
      <c r="J2429" s="251"/>
      <c r="K2429" s="251"/>
      <c r="L2429" s="251"/>
    </row>
    <row r="2430" spans="2:12" x14ac:dyDescent="0.2">
      <c r="B2430" s="112" t="s">
        <v>2</v>
      </c>
      <c r="C2430" s="113">
        <f>_xll.qlCalendarAdvance("TARGET",C2429,B2430,"mf")</f>
        <v>53498</v>
      </c>
      <c r="D2430" s="120">
        <f>_xll.xlShmInterpRateFwd($D$3&amp;T(CalculationTrigger2),C2430,,5,C2431)</f>
        <v>1.506584055667606E-2</v>
      </c>
      <c r="E2430" s="260">
        <f>_xll.xlShmInterpRateFwd($E$3&amp;T(CalculationTrigger2),C2430,,5,C2431)</f>
        <v>1.501700374015282E-2</v>
      </c>
      <c r="F2430" s="260">
        <f>_xll.xlShmInterpRateFwd($F$3&amp;T(CalculationTrigger2),C2430,,5,C2431)</f>
        <v>1.4657588228835956E-2</v>
      </c>
      <c r="G2430" s="268">
        <f t="shared" si="74"/>
        <v>0.48836816523239668</v>
      </c>
      <c r="H2430" s="275">
        <f t="shared" si="75"/>
        <v>3.5941551131686391</v>
      </c>
      <c r="I2430" s="250"/>
      <c r="J2430" s="251"/>
      <c r="K2430" s="251"/>
      <c r="L2430" s="251"/>
    </row>
    <row r="2431" spans="2:12" x14ac:dyDescent="0.2">
      <c r="B2431" s="112" t="s">
        <v>2</v>
      </c>
      <c r="C2431" s="113">
        <f>_xll.qlCalendarAdvance("TARGET",C2430,B2431,"mf")</f>
        <v>53505</v>
      </c>
      <c r="D2431" s="120">
        <f>_xll.xlShmInterpRateFwd($D$3&amp;T(CalculationTrigger2),C2431,,5,C2432)</f>
        <v>1.5063110995802416E-2</v>
      </c>
      <c r="E2431" s="260">
        <f>_xll.xlShmInterpRateFwd($E$3&amp;T(CalculationTrigger2),C2431,,5,C2432)</f>
        <v>1.5014299844016648E-2</v>
      </c>
      <c r="F2431" s="260">
        <f>_xll.xlShmInterpRateFwd($F$3&amp;T(CalculationTrigger2),C2431,,5,C2432)</f>
        <v>1.465516405688749E-2</v>
      </c>
      <c r="G2431" s="268">
        <f t="shared" si="74"/>
        <v>0.48811151785767282</v>
      </c>
      <c r="H2431" s="275">
        <f t="shared" si="75"/>
        <v>3.5913578712915872</v>
      </c>
      <c r="I2431" s="250"/>
      <c r="J2431" s="251"/>
      <c r="K2431" s="251"/>
      <c r="L2431" s="251"/>
    </row>
    <row r="2432" spans="2:12" x14ac:dyDescent="0.2">
      <c r="B2432" s="112" t="s">
        <v>2</v>
      </c>
      <c r="C2432" s="113">
        <f>_xll.qlCalendarAdvance("TARGET",C2431,B2432,"mf")</f>
        <v>53512</v>
      </c>
      <c r="D2432" s="120">
        <f>_xll.xlShmInterpRateFwd($D$3&amp;T(CalculationTrigger2),C2432,,5,C2433)</f>
        <v>1.5060380981904002E-2</v>
      </c>
      <c r="E2432" s="260">
        <f>_xll.xlShmInterpRateFwd($E$3&amp;T(CalculationTrigger2),C2432,,5,C2433)</f>
        <v>1.5011590944824094E-2</v>
      </c>
      <c r="F2432" s="260">
        <f>_xll.xlShmInterpRateFwd($F$3&amp;T(CalculationTrigger2),C2432,,5,C2433)</f>
        <v>1.4652737521748564E-2</v>
      </c>
      <c r="G2432" s="268">
        <f t="shared" si="74"/>
        <v>0.48790037079908533</v>
      </c>
      <c r="H2432" s="275">
        <f t="shared" si="75"/>
        <v>3.5885342307553048</v>
      </c>
      <c r="I2432" s="250"/>
      <c r="J2432" s="251"/>
      <c r="K2432" s="251"/>
      <c r="L2432" s="251"/>
    </row>
    <row r="2433" spans="2:12" x14ac:dyDescent="0.2">
      <c r="B2433" s="112" t="s">
        <v>2</v>
      </c>
      <c r="C2433" s="113">
        <f>_xll.qlCalendarAdvance("TARGET",C2432,B2433,"mf")</f>
        <v>53519</v>
      </c>
      <c r="D2433" s="120">
        <f>_xll.xlShmInterpRateFwd($D$3&amp;T(CalculationTrigger2),C2433,,5,C2434)</f>
        <v>1.5057650533852489E-2</v>
      </c>
      <c r="E2433" s="260">
        <f>_xll.xlShmInterpRateFwd($E$3&amp;T(CalculationTrigger2),C2433,,5,C2434)</f>
        <v>1.5008877049400111E-2</v>
      </c>
      <c r="F2433" s="260">
        <f>_xll.xlShmInterpRateFwd($F$3&amp;T(CalculationTrigger2),C2433,,5,C2434)</f>
        <v>1.4650308635282416E-2</v>
      </c>
      <c r="G2433" s="268">
        <f t="shared" si="74"/>
        <v>0.48773484452377736</v>
      </c>
      <c r="H2433" s="275">
        <f t="shared" si="75"/>
        <v>3.5856841411769507</v>
      </c>
      <c r="I2433" s="250"/>
      <c r="J2433" s="251"/>
      <c r="K2433" s="251"/>
      <c r="L2433" s="251"/>
    </row>
    <row r="2434" spans="2:12" x14ac:dyDescent="0.2">
      <c r="B2434" s="112" t="s">
        <v>2</v>
      </c>
      <c r="C2434" s="113">
        <f>_xll.qlCalendarAdvance("TARGET",C2433,B2434,"mf")</f>
        <v>53526</v>
      </c>
      <c r="D2434" s="120">
        <f>_xll.xlShmInterpRateFwd($D$3&amp;T(CalculationTrigger2),C2434,,5,C2435)</f>
        <v>1.5054919670507949E-2</v>
      </c>
      <c r="E2434" s="260">
        <f>_xll.xlShmInterpRateFwd($E$3&amp;T(CalculationTrigger2),C2434,,5,C2435)</f>
        <v>1.5006158164558062E-2</v>
      </c>
      <c r="F2434" s="260">
        <f>_xll.xlShmInterpRateFwd($F$3&amp;T(CalculationTrigger2),C2434,,5,C2435)</f>
        <v>1.4647877409369656E-2</v>
      </c>
      <c r="G2434" s="268">
        <f t="shared" si="74"/>
        <v>0.48761505949887485</v>
      </c>
      <c r="H2434" s="275">
        <f t="shared" si="75"/>
        <v>3.5828075518840561</v>
      </c>
      <c r="I2434" s="250"/>
      <c r="J2434" s="251"/>
      <c r="K2434" s="251"/>
      <c r="L2434" s="251"/>
    </row>
    <row r="2435" spans="2:12" x14ac:dyDescent="0.2">
      <c r="B2435" s="112" t="s">
        <v>2</v>
      </c>
      <c r="C2435" s="113">
        <f>_xll.qlCalendarAdvance("TARGET",C2434,B2435,"mf")</f>
        <v>53533</v>
      </c>
      <c r="D2435" s="120">
        <f>_xll.xlShmInterpRateFwd($D$3&amp;T(CalculationTrigger2),C2435,,5,C2436)</f>
        <v>1.5052188410701477E-2</v>
      </c>
      <c r="E2435" s="260">
        <f>_xll.xlShmInterpRateFwd($E$3&amp;T(CalculationTrigger2),C2435,,5,C2436)</f>
        <v>1.5003434297088147E-2</v>
      </c>
      <c r="F2435" s="260">
        <f>_xll.xlShmInterpRateFwd($F$3&amp;T(CalculationTrigger2),C2435,,5,C2436)</f>
        <v>1.4645443855867718E-2</v>
      </c>
      <c r="G2435" s="268">
        <f t="shared" si="74"/>
        <v>0.48754113613330363</v>
      </c>
      <c r="H2435" s="275">
        <f t="shared" si="75"/>
        <v>3.5799044122042898</v>
      </c>
      <c r="I2435" s="250"/>
      <c r="J2435" s="251"/>
      <c r="K2435" s="251"/>
      <c r="L2435" s="251"/>
    </row>
    <row r="2436" spans="2:12" x14ac:dyDescent="0.2">
      <c r="B2436" s="112" t="s">
        <v>2</v>
      </c>
      <c r="C2436" s="113">
        <f>_xll.qlCalendarAdvance("TARGET",C2435,B2436,"mf")</f>
        <v>53540</v>
      </c>
      <c r="D2436" s="120">
        <f>_xll.xlShmInterpRateFwd($D$3&amp;T(CalculationTrigger2),C2436,,5,C2437)</f>
        <v>1.5049456773275762E-2</v>
      </c>
      <c r="E2436" s="260">
        <f>_xll.xlShmInterpRateFwd($E$3&amp;T(CalculationTrigger2),C2436,,5,C2437)</f>
        <v>1.5000705453850068E-2</v>
      </c>
      <c r="F2436" s="260">
        <f>_xll.xlShmInterpRateFwd($F$3&amp;T(CalculationTrigger2),C2436,,5,C2437)</f>
        <v>1.4643007986674582E-2</v>
      </c>
      <c r="G2436" s="268">
        <f t="shared" si="74"/>
        <v>0.48751319425693884</v>
      </c>
      <c r="H2436" s="275">
        <f t="shared" si="75"/>
        <v>3.5769746717548636</v>
      </c>
      <c r="I2436" s="250"/>
      <c r="J2436" s="251"/>
      <c r="K2436" s="251"/>
      <c r="L2436" s="251"/>
    </row>
    <row r="2437" spans="2:12" x14ac:dyDescent="0.2">
      <c r="B2437" s="112" t="s">
        <v>2</v>
      </c>
      <c r="C2437" s="113">
        <f>_xll.qlCalendarAdvance("TARGET",C2436,B2437,"mf")</f>
        <v>53547</v>
      </c>
      <c r="D2437" s="120">
        <f>_xll.xlShmInterpRateFwd($D$3&amp;T(CalculationTrigger2),C2437,,5,C2438)</f>
        <v>1.5046724777096638E-2</v>
      </c>
      <c r="E2437" s="260">
        <f>_xll.xlShmInterpRateFwd($E$3&amp;T(CalculationTrigger2),C2437,,5,C2438)</f>
        <v>1.4997971641628235E-2</v>
      </c>
      <c r="F2437" s="260">
        <f>_xll.xlShmInterpRateFwd($F$3&amp;T(CalculationTrigger2),C2437,,5,C2438)</f>
        <v>1.464056981363609E-2</v>
      </c>
      <c r="G2437" s="268">
        <f t="shared" ref="G2437:G2500" si="76">(D2437-E2437)*10000</f>
        <v>0.48753135468402459</v>
      </c>
      <c r="H2437" s="275">
        <f t="shared" ref="H2437:H2500" si="77">(E2437-F2437)*10000</f>
        <v>3.5740182799214559</v>
      </c>
      <c r="I2437" s="250"/>
      <c r="J2437" s="251"/>
      <c r="K2437" s="251"/>
      <c r="L2437" s="251"/>
    </row>
    <row r="2438" spans="2:12" x14ac:dyDescent="0.2">
      <c r="B2438" s="112" t="s">
        <v>2</v>
      </c>
      <c r="C2438" s="113">
        <f>_xll.qlCalendarAdvance("TARGET",C2437,B2438,"mf")</f>
        <v>53554</v>
      </c>
      <c r="D2438" s="120">
        <f>_xll.xlShmInterpRateFwd($D$3&amp;T(CalculationTrigger2),C2438,,5,C2439)</f>
        <v>1.5043992440995186E-2</v>
      </c>
      <c r="E2438" s="260">
        <f>_xll.xlShmInterpRateFwd($E$3&amp;T(CalculationTrigger2),C2438,,5,C2439)</f>
        <v>1.4995232867224423E-2</v>
      </c>
      <c r="F2438" s="260">
        <f>_xll.xlShmInterpRateFwd($F$3&amp;T(CalculationTrigger2),C2438,,5,C2439)</f>
        <v>1.4638129348632836E-2</v>
      </c>
      <c r="G2438" s="268">
        <f t="shared" si="76"/>
        <v>0.48759573770762454</v>
      </c>
      <c r="H2438" s="275">
        <f t="shared" si="77"/>
        <v>3.5710351859158731</v>
      </c>
      <c r="I2438" s="250"/>
      <c r="J2438" s="251"/>
      <c r="K2438" s="251"/>
      <c r="L2438" s="251"/>
    </row>
    <row r="2439" spans="2:12" x14ac:dyDescent="0.2">
      <c r="B2439" s="112" t="s">
        <v>2</v>
      </c>
      <c r="C2439" s="113">
        <f>_xll.qlCalendarAdvance("TARGET",C2438,B2439,"mf")</f>
        <v>53561</v>
      </c>
      <c r="D2439" s="120">
        <f>_xll.xlShmInterpRateFwd($D$3&amp;T(CalculationTrigger2),C2439,,5,C2440)</f>
        <v>1.5041259783843018E-2</v>
      </c>
      <c r="E2439" s="260">
        <f>_xll.xlShmInterpRateFwd($E$3&amp;T(CalculationTrigger2),C2439,,5,C2440)</f>
        <v>1.4992489137475173E-2</v>
      </c>
      <c r="F2439" s="260">
        <f>_xll.xlShmInterpRateFwd($F$3&amp;T(CalculationTrigger2),C2439,,5,C2440)</f>
        <v>1.4635686603545412E-2</v>
      </c>
      <c r="G2439" s="268">
        <f t="shared" si="76"/>
        <v>0.48770646367844728</v>
      </c>
      <c r="H2439" s="275">
        <f t="shared" si="77"/>
        <v>3.5680253392976131</v>
      </c>
      <c r="I2439" s="250"/>
      <c r="J2439" s="251"/>
      <c r="K2439" s="251"/>
      <c r="L2439" s="251"/>
    </row>
    <row r="2440" spans="2:12" x14ac:dyDescent="0.2">
      <c r="B2440" s="112" t="s">
        <v>2</v>
      </c>
      <c r="C2440" s="113">
        <f>_xll.qlCalendarAdvance("TARGET",C2439,B2440,"mf")</f>
        <v>53568</v>
      </c>
      <c r="D2440" s="120">
        <f>_xll.xlShmInterpRateFwd($D$3&amp;T(CalculationTrigger2),C2440,,5,C2441)</f>
        <v>1.5038526824453825E-2</v>
      </c>
      <c r="E2440" s="260">
        <f>_xll.xlShmInterpRateFwd($E$3&amp;T(CalculationTrigger2),C2440,,5,C2441)</f>
        <v>1.4989740459188057E-2</v>
      </c>
      <c r="F2440" s="260">
        <f>_xll.xlShmInterpRateFwd($F$3&amp;T(CalculationTrigger2),C2440,,5,C2441)</f>
        <v>1.4633241590242816E-2</v>
      </c>
      <c r="G2440" s="268">
        <f t="shared" si="76"/>
        <v>0.48786365265767601</v>
      </c>
      <c r="H2440" s="275">
        <f t="shared" si="77"/>
        <v>3.5649886894524063</v>
      </c>
      <c r="I2440" s="250"/>
      <c r="J2440" s="251"/>
      <c r="K2440" s="251"/>
      <c r="L2440" s="251"/>
    </row>
    <row r="2441" spans="2:12" x14ac:dyDescent="0.2">
      <c r="B2441" s="112" t="s">
        <v>2</v>
      </c>
      <c r="C2441" s="113">
        <f>_xll.qlCalendarAdvance("TARGET",C2440,B2441,"mf")</f>
        <v>53575</v>
      </c>
      <c r="D2441" s="120">
        <f>_xll.xlShmInterpRateFwd($D$3&amp;T(CalculationTrigger2),C2441,,5,C2442)</f>
        <v>1.5035793581699208E-2</v>
      </c>
      <c r="E2441" s="260">
        <f>_xll.xlShmInterpRateFwd($E$3&amp;T(CalculationTrigger2),C2441,,5,C2442)</f>
        <v>1.4986986839193819E-2</v>
      </c>
      <c r="F2441" s="260">
        <f>_xll.xlShmInterpRateFwd($F$3&amp;T(CalculationTrigger2),C2441,,5,C2442)</f>
        <v>1.4630794320576672E-2</v>
      </c>
      <c r="G2441" s="268">
        <f t="shared" si="76"/>
        <v>0.48806742505388967</v>
      </c>
      <c r="H2441" s="275">
        <f t="shared" si="77"/>
        <v>3.5619251861714747</v>
      </c>
      <c r="I2441" s="250"/>
      <c r="J2441" s="251"/>
      <c r="K2441" s="251"/>
      <c r="L2441" s="251"/>
    </row>
    <row r="2442" spans="2:12" x14ac:dyDescent="0.2">
      <c r="B2442" s="112" t="s">
        <v>2</v>
      </c>
      <c r="C2442" s="113">
        <f>_xll.qlCalendarAdvance("TARGET",C2441,B2442,"mf")</f>
        <v>53582</v>
      </c>
      <c r="D2442" s="120">
        <f>_xll.xlShmInterpRateFwd($D$3&amp;T(CalculationTrigger2),C2442,,5,C2443)</f>
        <v>1.503306007443338E-2</v>
      </c>
      <c r="E2442" s="260">
        <f>_xll.xlShmInterpRateFwd($E$3&amp;T(CalculationTrigger2),C2442,,5,C2443)</f>
        <v>1.4984228284265278E-2</v>
      </c>
      <c r="F2442" s="260">
        <f>_xll.xlShmInterpRateFwd($F$3&amp;T(CalculationTrigger2),C2442,,5,C2443)</f>
        <v>1.4628344806444933E-2</v>
      </c>
      <c r="G2442" s="268">
        <f t="shared" si="76"/>
        <v>0.48831790168102007</v>
      </c>
      <c r="H2442" s="275">
        <f t="shared" si="77"/>
        <v>3.5588347782034533</v>
      </c>
      <c r="I2442" s="250"/>
      <c r="J2442" s="251"/>
      <c r="K2442" s="251"/>
      <c r="L2442" s="251"/>
    </row>
    <row r="2443" spans="2:12" x14ac:dyDescent="0.2">
      <c r="B2443" s="112" t="s">
        <v>2</v>
      </c>
      <c r="C2443" s="113">
        <f>_xll.qlCalendarAdvance("TARGET",C2442,B2443,"mf")</f>
        <v>53589</v>
      </c>
      <c r="D2443" s="120">
        <f>_xll.xlShmInterpRateFwd($D$3&amp;T(CalculationTrigger2),C2443,,5,C2444)</f>
        <v>1.5030326321487384E-2</v>
      </c>
      <c r="E2443" s="260">
        <f>_xll.xlShmInterpRateFwd($E$3&amp;T(CalculationTrigger2),C2443,,5,C2444)</f>
        <v>1.4981464801250557E-2</v>
      </c>
      <c r="F2443" s="260">
        <f>_xll.xlShmInterpRateFwd($F$3&amp;T(CalculationTrigger2),C2443,,5,C2444)</f>
        <v>1.4625893059710798E-2</v>
      </c>
      <c r="G2443" s="268">
        <f t="shared" si="76"/>
        <v>0.48861520236826578</v>
      </c>
      <c r="H2443" s="275">
        <f t="shared" si="77"/>
        <v>3.5557174153975915</v>
      </c>
      <c r="I2443" s="250"/>
      <c r="J2443" s="251"/>
      <c r="K2443" s="251"/>
      <c r="L2443" s="251"/>
    </row>
    <row r="2444" spans="2:12" x14ac:dyDescent="0.2">
      <c r="B2444" s="112" t="s">
        <v>2</v>
      </c>
      <c r="C2444" s="113">
        <f>_xll.qlCalendarAdvance("TARGET",C2443,B2444,"mf")</f>
        <v>53596</v>
      </c>
      <c r="D2444" s="120">
        <f>_xll.xlShmInterpRateFwd($D$3&amp;T(CalculationTrigger2),C2444,,5,C2445)</f>
        <v>1.5027592341721206E-2</v>
      </c>
      <c r="E2444" s="260">
        <f>_xll.xlShmInterpRateFwd($E$3&amp;T(CalculationTrigger2),C2444,,5,C2445)</f>
        <v>1.4978696396957227E-2</v>
      </c>
      <c r="F2444" s="260">
        <f>_xll.xlShmInterpRateFwd($F$3&amp;T(CalculationTrigger2),C2444,,5,C2445)</f>
        <v>1.4623439092254839E-2</v>
      </c>
      <c r="G2444" s="268">
        <f t="shared" si="76"/>
        <v>0.48895944763979043</v>
      </c>
      <c r="H2444" s="275">
        <f t="shared" si="77"/>
        <v>3.5525730470238779</v>
      </c>
      <c r="I2444" s="250"/>
      <c r="J2444" s="251"/>
      <c r="K2444" s="251"/>
      <c r="L2444" s="251"/>
    </row>
    <row r="2445" spans="2:12" x14ac:dyDescent="0.2">
      <c r="B2445" s="112" t="s">
        <v>2</v>
      </c>
      <c r="C2445" s="113">
        <f>_xll.qlCalendarAdvance("TARGET",C2444,B2445,"mf")</f>
        <v>53603</v>
      </c>
      <c r="D2445" s="120">
        <f>_xll.xlShmInterpRateFwd($D$3&amp;T(CalculationTrigger2),C2445,,5,C2446)</f>
        <v>1.5024858153971669E-2</v>
      </c>
      <c r="E2445" s="260">
        <f>_xll.xlShmInterpRateFwd($E$3&amp;T(CalculationTrigger2),C2445,,5,C2446)</f>
        <v>1.4975923078187068E-2</v>
      </c>
      <c r="F2445" s="260">
        <f>_xll.xlShmInterpRateFwd($F$3&amp;T(CalculationTrigger2),C2445,,5,C2446)</f>
        <v>1.4620982915922863E-2</v>
      </c>
      <c r="G2445" s="268">
        <f t="shared" si="76"/>
        <v>0.48935075784600768</v>
      </c>
      <c r="H2445" s="275">
        <f t="shared" si="77"/>
        <v>3.5494016226420531</v>
      </c>
      <c r="I2445" s="250"/>
      <c r="J2445" s="251"/>
      <c r="K2445" s="251"/>
      <c r="L2445" s="251"/>
    </row>
    <row r="2446" spans="2:12" x14ac:dyDescent="0.2">
      <c r="B2446" s="112" t="s">
        <v>2</v>
      </c>
      <c r="C2446" s="113">
        <f>_xll.qlCalendarAdvance("TARGET",C2445,B2446,"mf")</f>
        <v>53610</v>
      </c>
      <c r="D2446" s="120">
        <f>_xll.xlShmInterpRateFwd($D$3&amp;T(CalculationTrigger2),C2446,,5,C2447)</f>
        <v>1.5022123777098741E-2</v>
      </c>
      <c r="E2446" s="260">
        <f>_xll.xlShmInterpRateFwd($E$3&amp;T(CalculationTrigger2),C2446,,5,C2447)</f>
        <v>1.497314485177662E-2</v>
      </c>
      <c r="F2446" s="260">
        <f>_xll.xlShmInterpRateFwd($F$3&amp;T(CalculationTrigger2),C2446,,5,C2447)</f>
        <v>1.4618524542618609E-2</v>
      </c>
      <c r="G2446" s="268">
        <f t="shared" si="76"/>
        <v>0.48978925322120881</v>
      </c>
      <c r="H2446" s="275">
        <f t="shared" si="77"/>
        <v>3.5462030915801162</v>
      </c>
      <c r="I2446" s="250"/>
      <c r="J2446" s="251"/>
      <c r="K2446" s="251"/>
      <c r="L2446" s="251"/>
    </row>
    <row r="2447" spans="2:12" x14ac:dyDescent="0.2">
      <c r="B2447" s="112" t="s">
        <v>2</v>
      </c>
      <c r="C2447" s="113">
        <f>_xll.qlCalendarAdvance("TARGET",C2446,B2447,"mf")</f>
        <v>53617</v>
      </c>
      <c r="D2447" s="120">
        <f>_xll.xlShmInterpRateFwd($D$3&amp;T(CalculationTrigger2),C2447,,5,C2448)</f>
        <v>1.5019389229945026E-2</v>
      </c>
      <c r="E2447" s="260">
        <f>_xll.xlShmInterpRateFwd($E$3&amp;T(CalculationTrigger2),C2447,,5,C2448)</f>
        <v>1.4970361724521869E-2</v>
      </c>
      <c r="F2447" s="260">
        <f>_xll.xlShmInterpRateFwd($F$3&amp;T(CalculationTrigger2),C2447,,5,C2448)</f>
        <v>1.4616063984187874E-2</v>
      </c>
      <c r="G2447" s="268">
        <f t="shared" si="76"/>
        <v>0.49027505423156548</v>
      </c>
      <c r="H2447" s="275">
        <f t="shared" si="77"/>
        <v>3.5429774033399544</v>
      </c>
      <c r="I2447" s="250"/>
      <c r="J2447" s="251"/>
      <c r="K2447" s="251"/>
      <c r="L2447" s="251"/>
    </row>
    <row r="2448" spans="2:12" x14ac:dyDescent="0.2">
      <c r="B2448" s="112" t="s">
        <v>2</v>
      </c>
      <c r="C2448" s="113">
        <f>_xll.qlCalendarAdvance("TARGET",C2447,B2448,"mf")</f>
        <v>53624</v>
      </c>
      <c r="D2448" s="120">
        <f>_xll.xlShmInterpRateFwd($D$3&amp;T(CalculationTrigger2),C2448,,5,C2449)</f>
        <v>1.5016654531364684E-2</v>
      </c>
      <c r="E2448" s="260">
        <f>_xll.xlShmInterpRateFwd($E$3&amp;T(CalculationTrigger2),C2448,,5,C2449)</f>
        <v>1.4967573703236181E-2</v>
      </c>
      <c r="F2448" s="260">
        <f>_xll.xlShmInterpRateFwd($F$3&amp;T(CalculationTrigger2),C2448,,5,C2449)</f>
        <v>1.4613601252522805E-2</v>
      </c>
      <c r="G2448" s="268">
        <f t="shared" si="76"/>
        <v>0.49080828128503229</v>
      </c>
      <c r="H2448" s="275">
        <f t="shared" si="77"/>
        <v>3.539724507133756</v>
      </c>
      <c r="I2448" s="250"/>
      <c r="J2448" s="251"/>
      <c r="K2448" s="251"/>
      <c r="L2448" s="251"/>
    </row>
    <row r="2449" spans="2:12" x14ac:dyDescent="0.2">
      <c r="B2449" s="112" t="s">
        <v>2</v>
      </c>
      <c r="C2449" s="113">
        <f>_xll.qlCalendarAdvance("TARGET",C2448,B2449,"mf")</f>
        <v>53631</v>
      </c>
      <c r="D2449" s="120">
        <f>_xll.xlShmInterpRateFwd($D$3&amp;T(CalculationTrigger2),C2449,,5,C2450)</f>
        <v>1.501391970018871E-2</v>
      </c>
      <c r="E2449" s="260">
        <f>_xll.xlShmInterpRateFwd($E$3&amp;T(CalculationTrigger2),C2449,,5,C2450)</f>
        <v>1.4964780794750296E-2</v>
      </c>
      <c r="F2449" s="260">
        <f>_xll.xlShmInterpRateFwd($F$3&amp;T(CalculationTrigger2),C2449,,5,C2450)</f>
        <v>1.461113635947499E-2</v>
      </c>
      <c r="G2449" s="268">
        <f t="shared" si="76"/>
        <v>0.49138905438414138</v>
      </c>
      <c r="H2449" s="275">
        <f t="shared" si="77"/>
        <v>3.5364443527530556</v>
      </c>
      <c r="I2449" s="250"/>
      <c r="J2449" s="251"/>
      <c r="K2449" s="251"/>
      <c r="L2449" s="251"/>
    </row>
    <row r="2450" spans="2:12" x14ac:dyDescent="0.2">
      <c r="B2450" s="112" t="s">
        <v>2</v>
      </c>
      <c r="C2450" s="113">
        <f>_xll.qlCalendarAdvance("TARGET",C2449,B2450,"mf")</f>
        <v>53638</v>
      </c>
      <c r="D2450" s="120">
        <f>_xll.xlShmInterpRateFwd($D$3&amp;T(CalculationTrigger2),C2450,,5,C2451)</f>
        <v>1.5011184755282838E-2</v>
      </c>
      <c r="E2450" s="260">
        <f>_xll.xlShmInterpRateFwd($E$3&amp;T(CalculationTrigger2),C2450,,5,C2451)</f>
        <v>1.4961983005848622E-2</v>
      </c>
      <c r="F2450" s="260">
        <f>_xll.xlShmInterpRateFwd($F$3&amp;T(CalculationTrigger2),C2450,,5,C2451)</f>
        <v>1.4608669316936558E-2</v>
      </c>
      <c r="G2450" s="268">
        <f t="shared" si="76"/>
        <v>0.49201749434216524</v>
      </c>
      <c r="H2450" s="275">
        <f t="shared" si="77"/>
        <v>3.5331368891206374</v>
      </c>
      <c r="I2450" s="250"/>
      <c r="J2450" s="251"/>
      <c r="K2450" s="251"/>
      <c r="L2450" s="251"/>
    </row>
    <row r="2451" spans="2:12" x14ac:dyDescent="0.2">
      <c r="B2451" s="112" t="s">
        <v>2</v>
      </c>
      <c r="C2451" s="113">
        <f>_xll.qlCalendarAdvance("TARGET",C2450,B2451,"mf")</f>
        <v>53645</v>
      </c>
      <c r="D2451" s="120">
        <f>_xll.xlShmInterpRateFwd($D$3&amp;T(CalculationTrigger2),C2451,,5,C2452)</f>
        <v>1.5008449715495425E-2</v>
      </c>
      <c r="E2451" s="260">
        <f>_xll.xlShmInterpRateFwd($E$3&amp;T(CalculationTrigger2),C2451,,5,C2452)</f>
        <v>1.4959180343367691E-2</v>
      </c>
      <c r="F2451" s="260">
        <f>_xll.xlShmInterpRateFwd($F$3&amp;T(CalculationTrigger2),C2451,,5,C2452)</f>
        <v>1.460620013677647E-2</v>
      </c>
      <c r="G2451" s="268">
        <f t="shared" si="76"/>
        <v>0.49269372127734234</v>
      </c>
      <c r="H2451" s="275">
        <f t="shared" si="77"/>
        <v>3.5298020659122082</v>
      </c>
      <c r="I2451" s="250"/>
      <c r="J2451" s="251"/>
      <c r="K2451" s="251"/>
      <c r="L2451" s="251"/>
    </row>
    <row r="2452" spans="2:12" x14ac:dyDescent="0.2">
      <c r="B2452" s="112" t="s">
        <v>2</v>
      </c>
      <c r="C2452" s="113">
        <f>_xll.qlCalendarAdvance("TARGET",C2451,B2452,"mf")</f>
        <v>53652</v>
      </c>
      <c r="D2452" s="120">
        <f>_xll.xlShmInterpRateFwd($D$3&amp;T(CalculationTrigger2),C2452,,5,C2453)</f>
        <v>1.5005714599674817E-2</v>
      </c>
      <c r="E2452" s="260">
        <f>_xll.xlShmInterpRateFwd($E$3&amp;T(CalculationTrigger2),C2452,,5,C2453)</f>
        <v>1.4956372814132455E-2</v>
      </c>
      <c r="F2452" s="260">
        <f>_xll.xlShmInterpRateFwd($F$3&amp;T(CalculationTrigger2),C2452,,5,C2453)</f>
        <v>1.4603728830852092E-2</v>
      </c>
      <c r="G2452" s="268">
        <f t="shared" si="76"/>
        <v>0.49341785542361682</v>
      </c>
      <c r="H2452" s="275">
        <f t="shared" si="77"/>
        <v>3.5264398328036308</v>
      </c>
      <c r="I2452" s="250"/>
      <c r="J2452" s="251"/>
      <c r="K2452" s="251"/>
      <c r="L2452" s="251"/>
    </row>
    <row r="2453" spans="2:12" x14ac:dyDescent="0.2">
      <c r="B2453" s="112" t="s">
        <v>2</v>
      </c>
      <c r="C2453" s="113">
        <f>_xll.qlCalendarAdvance("TARGET",C2452,B2453,"mf")</f>
        <v>53659</v>
      </c>
      <c r="D2453" s="120">
        <f>_xll.xlShmInterpRateFwd($D$3&amp;T(CalculationTrigger2),C2453,,5,C2454)</f>
        <v>1.5002979426646173E-2</v>
      </c>
      <c r="E2453" s="260">
        <f>_xll.xlShmInterpRateFwd($E$3&amp;T(CalculationTrigger2),C2453,,5,C2454)</f>
        <v>1.4953560424927313E-2</v>
      </c>
      <c r="F2453" s="260">
        <f>_xll.xlShmInterpRateFwd($F$3&amp;T(CalculationTrigger2),C2453,,5,C2454)</f>
        <v>1.4601255411049755E-2</v>
      </c>
      <c r="G2453" s="268">
        <f t="shared" si="76"/>
        <v>0.49419001718859629</v>
      </c>
      <c r="H2453" s="275">
        <f t="shared" si="77"/>
        <v>3.5230501387755777</v>
      </c>
      <c r="I2453" s="250"/>
      <c r="J2453" s="251"/>
      <c r="K2453" s="251"/>
      <c r="L2453" s="251"/>
    </row>
    <row r="2454" spans="2:12" x14ac:dyDescent="0.2">
      <c r="B2454" s="112" t="s">
        <v>2</v>
      </c>
      <c r="C2454" s="113">
        <f>_xll.qlCalendarAdvance("TARGET",C2453,B2454,"mf")</f>
        <v>53666</v>
      </c>
      <c r="D2454" s="120">
        <f>_xll.xlShmInterpRateFwd($D$3&amp;T(CalculationTrigger2),C2454,,5,C2455)</f>
        <v>1.5000244215286795E-2</v>
      </c>
      <c r="E2454" s="260">
        <f>_xll.xlShmInterpRateFwd($E$3&amp;T(CalculationTrigger2),C2454,,5,C2455)</f>
        <v>1.4950743182594593E-2</v>
      </c>
      <c r="F2454" s="260">
        <f>_xll.xlShmInterpRateFwd($F$3&amp;T(CalculationTrigger2),C2454,,5,C2455)</f>
        <v>1.459877988923261E-2</v>
      </c>
      <c r="G2454" s="268">
        <f t="shared" si="76"/>
        <v>0.49501032692201785</v>
      </c>
      <c r="H2454" s="275">
        <f t="shared" si="77"/>
        <v>3.5196329336198255</v>
      </c>
      <c r="I2454" s="250"/>
      <c r="J2454" s="251"/>
      <c r="K2454" s="251"/>
      <c r="L2454" s="251"/>
    </row>
    <row r="2455" spans="2:12" x14ac:dyDescent="0.2">
      <c r="B2455" s="112" t="s">
        <v>2</v>
      </c>
      <c r="C2455" s="113">
        <f>_xll.qlCalendarAdvance("TARGET",C2454,B2455,"mf")</f>
        <v>53673</v>
      </c>
      <c r="D2455" s="120">
        <f>_xll.xlShmInterpRateFwd($D$3&amp;T(CalculationTrigger2),C2455,,5,C2456)</f>
        <v>1.4997508984439205E-2</v>
      </c>
      <c r="E2455" s="260">
        <f>_xll.xlShmInterpRateFwd($E$3&amp;T(CalculationTrigger2),C2455,,5,C2456)</f>
        <v>1.4947921093912908E-2</v>
      </c>
      <c r="F2455" s="260">
        <f>_xll.xlShmInterpRateFwd($F$3&amp;T(CalculationTrigger2),C2455,,5,C2456)</f>
        <v>1.4596302277275399E-2</v>
      </c>
      <c r="G2455" s="268">
        <f t="shared" si="76"/>
        <v>0.4958789052629704</v>
      </c>
      <c r="H2455" s="275">
        <f t="shared" si="77"/>
        <v>3.5161881663750907</v>
      </c>
      <c r="I2455" s="250"/>
      <c r="J2455" s="251"/>
      <c r="K2455" s="251"/>
      <c r="L2455" s="251"/>
    </row>
    <row r="2456" spans="2:12" x14ac:dyDescent="0.2">
      <c r="B2456" s="112" t="s">
        <v>2</v>
      </c>
      <c r="C2456" s="113">
        <f>_xll.qlCalendarAdvance("TARGET",C2455,B2456,"mf")</f>
        <v>53680</v>
      </c>
      <c r="D2456" s="120">
        <f>_xll.xlShmInterpRateFwd($D$3&amp;T(CalculationTrigger2),C2456,,5,C2457)</f>
        <v>1.4994886351079541E-2</v>
      </c>
      <c r="E2456" s="260">
        <f>_xll.xlShmInterpRateFwd($E$3&amp;T(CalculationTrigger2),C2456,,5,C2457)</f>
        <v>1.4945197929216952E-2</v>
      </c>
      <c r="F2456" s="260">
        <f>_xll.xlShmInterpRateFwd($F$3&amp;T(CalculationTrigger2),C2456,,5,C2457)</f>
        <v>1.4593937083310875E-2</v>
      </c>
      <c r="G2456" s="268">
        <f t="shared" si="76"/>
        <v>0.49688421862589122</v>
      </c>
      <c r="H2456" s="275">
        <f t="shared" si="77"/>
        <v>3.5126084590607691</v>
      </c>
      <c r="I2456" s="250"/>
      <c r="J2456" s="251"/>
      <c r="K2456" s="251"/>
      <c r="L2456" s="251"/>
    </row>
    <row r="2457" spans="2:12" x14ac:dyDescent="0.2">
      <c r="B2457" s="112" t="s">
        <v>2</v>
      </c>
      <c r="C2457" s="113">
        <f>_xll.qlCalendarAdvance("TARGET",C2456,B2457,"mf")</f>
        <v>53688</v>
      </c>
      <c r="D2457" s="120">
        <f>_xll.xlShmInterpRateFwd($D$3&amp;T(CalculationTrigger2),C2457,,5,C2458)</f>
        <v>1.4991647797449988E-2</v>
      </c>
      <c r="E2457" s="260">
        <f>_xll.xlShmInterpRateFwd($E$3&amp;T(CalculationTrigger2),C2457,,5,C2458)</f>
        <v>1.4941857473475336E-2</v>
      </c>
      <c r="F2457" s="260">
        <f>_xll.xlShmInterpRateFwd($F$3&amp;T(CalculationTrigger2),C2457,,5,C2458)</f>
        <v>1.4590986125781354E-2</v>
      </c>
      <c r="G2457" s="268">
        <f t="shared" si="76"/>
        <v>0.49790323974651873</v>
      </c>
      <c r="H2457" s="275">
        <f t="shared" si="77"/>
        <v>3.5087134769398212</v>
      </c>
      <c r="I2457" s="250"/>
      <c r="J2457" s="251"/>
      <c r="K2457" s="251"/>
      <c r="L2457" s="251"/>
    </row>
    <row r="2458" spans="2:12" x14ac:dyDescent="0.2">
      <c r="B2458" s="112" t="s">
        <v>2</v>
      </c>
      <c r="C2458" s="113">
        <f>_xll.qlCalendarAdvance("TARGET",C2457,B2458,"mf")</f>
        <v>53695</v>
      </c>
      <c r="D2458" s="120">
        <f>_xll.xlShmInterpRateFwd($D$3&amp;T(CalculationTrigger2),C2458,,5,C2459)</f>
        <v>1.4988912628034057E-2</v>
      </c>
      <c r="E2458" s="260">
        <f>_xll.xlShmInterpRateFwd($E$3&amp;T(CalculationTrigger2),C2458,,5,C2459)</f>
        <v>1.4939020197846178E-2</v>
      </c>
      <c r="F2458" s="260">
        <f>_xll.xlShmInterpRateFwd($F$3&amp;T(CalculationTrigger2),C2458,,5,C2459)</f>
        <v>1.4588502022095865E-2</v>
      </c>
      <c r="G2458" s="268">
        <f t="shared" si="76"/>
        <v>0.49892430187879411</v>
      </c>
      <c r="H2458" s="275">
        <f t="shared" si="77"/>
        <v>3.5051817575031294</v>
      </c>
      <c r="I2458" s="250"/>
      <c r="J2458" s="251"/>
      <c r="K2458" s="251"/>
      <c r="L2458" s="251"/>
    </row>
    <row r="2459" spans="2:12" x14ac:dyDescent="0.2">
      <c r="B2459" s="112" t="s">
        <v>2</v>
      </c>
      <c r="C2459" s="113">
        <f>_xll.qlCalendarAdvance("TARGET",C2458,B2459,"mf")</f>
        <v>53702</v>
      </c>
      <c r="D2459" s="120">
        <f>_xll.xlShmInterpRateFwd($D$3&amp;T(CalculationTrigger2),C2459,,5,C2460)</f>
        <v>1.4986177517210767E-2</v>
      </c>
      <c r="E2459" s="260">
        <f>_xll.xlShmInterpRateFwd($E$3&amp;T(CalculationTrigger2),C2459,,5,C2460)</f>
        <v>1.493617810412381E-2</v>
      </c>
      <c r="F2459" s="260">
        <f>_xll.xlShmInterpRateFwd($F$3&amp;T(CalculationTrigger2),C2459,,5,C2460)</f>
        <v>1.4586015877478008E-2</v>
      </c>
      <c r="G2459" s="268">
        <f t="shared" si="76"/>
        <v>0.49999413086957223</v>
      </c>
      <c r="H2459" s="275">
        <f t="shared" si="77"/>
        <v>3.5016222664580217</v>
      </c>
      <c r="I2459" s="250"/>
      <c r="J2459" s="251"/>
      <c r="K2459" s="251"/>
      <c r="L2459" s="251"/>
    </row>
    <row r="2460" spans="2:12" x14ac:dyDescent="0.2">
      <c r="B2460" s="112" t="s">
        <v>2</v>
      </c>
      <c r="C2460" s="113">
        <f>_xll.qlCalendarAdvance("TARGET",C2459,B2460,"mf")</f>
        <v>53709</v>
      </c>
      <c r="D2460" s="120">
        <f>_xll.xlShmInterpRateFwd($D$3&amp;T(CalculationTrigger2),C2460,,5,C2461)</f>
        <v>1.498344248382261E-2</v>
      </c>
      <c r="E2460" s="260">
        <f>_xll.xlShmInterpRateFwd($E$3&amp;T(CalculationTrigger2),C2460,,5,C2461)</f>
        <v>1.4933331199110002E-2</v>
      </c>
      <c r="F2460" s="260">
        <f>_xll.xlShmInterpRateFwd($F$3&amp;T(CalculationTrigger2),C2460,,5,C2461)</f>
        <v>1.4583527703750359E-2</v>
      </c>
      <c r="G2460" s="268">
        <f t="shared" si="76"/>
        <v>0.50111284712607906</v>
      </c>
      <c r="H2460" s="275">
        <f t="shared" si="77"/>
        <v>3.4980349535964317</v>
      </c>
      <c r="I2460" s="250"/>
      <c r="J2460" s="251"/>
      <c r="K2460" s="251"/>
      <c r="L2460" s="251"/>
    </row>
    <row r="2461" spans="2:12" x14ac:dyDescent="0.2">
      <c r="B2461" s="112" t="s">
        <v>2</v>
      </c>
      <c r="C2461" s="113">
        <f>_xll.qlCalendarAdvance("TARGET",C2460,B2461,"mf")</f>
        <v>53716</v>
      </c>
      <c r="D2461" s="120">
        <f>_xll.xlShmInterpRateFwd($D$3&amp;T(CalculationTrigger2),C2461,,5,C2462)</f>
        <v>1.4980707546723648E-2</v>
      </c>
      <c r="E2461" s="260">
        <f>_xll.xlShmInterpRateFwd($E$3&amp;T(CalculationTrigger2),C2461,,5,C2462)</f>
        <v>1.4930479489641294E-2</v>
      </c>
      <c r="F2461" s="260">
        <f>_xll.xlShmInterpRateFwd($F$3&amp;T(CalculationTrigger2),C2461,,5,C2462)</f>
        <v>1.4581037512833973E-2</v>
      </c>
      <c r="G2461" s="268">
        <f t="shared" si="76"/>
        <v>0.5022805708235385</v>
      </c>
      <c r="H2461" s="275">
        <f t="shared" si="77"/>
        <v>3.4944197680732145</v>
      </c>
      <c r="I2461" s="250"/>
      <c r="J2461" s="251"/>
      <c r="K2461" s="251"/>
      <c r="L2461" s="251"/>
    </row>
    <row r="2462" spans="2:12" x14ac:dyDescent="0.2">
      <c r="B2462" s="112" t="s">
        <v>2</v>
      </c>
      <c r="C2462" s="113">
        <f>_xll.qlCalendarAdvance("TARGET",C2461,B2462,"mf")</f>
        <v>53723</v>
      </c>
      <c r="D2462" s="120">
        <f>_xll.xlShmInterpRateFwd($D$3&amp;T(CalculationTrigger2),C2462,,5,C2463)</f>
        <v>1.4977972724756355E-2</v>
      </c>
      <c r="E2462" s="260">
        <f>_xll.xlShmInterpRateFwd($E$3&amp;T(CalculationTrigger2),C2462,,5,C2463)</f>
        <v>1.4927622982502081E-2</v>
      </c>
      <c r="F2462" s="260">
        <f>_xll.xlShmInterpRateFwd($F$3&amp;T(CalculationTrigger2),C2462,,5,C2463)</f>
        <v>1.4578545316545627E-2</v>
      </c>
      <c r="G2462" s="268">
        <f t="shared" si="76"/>
        <v>0.50349742254273555</v>
      </c>
      <c r="H2462" s="275">
        <f t="shared" si="77"/>
        <v>3.4907766595645464</v>
      </c>
      <c r="I2462" s="250"/>
      <c r="J2462" s="251"/>
      <c r="K2462" s="251"/>
      <c r="L2462" s="251"/>
    </row>
    <row r="2463" spans="2:12" x14ac:dyDescent="0.2">
      <c r="B2463" s="112" t="s">
        <v>2</v>
      </c>
      <c r="C2463" s="113">
        <f>_xll.qlCalendarAdvance("TARGET",C2462,B2463,"mf")</f>
        <v>53730</v>
      </c>
      <c r="D2463" s="120">
        <f>_xll.xlShmInterpRateFwd($D$3&amp;T(CalculationTrigger2),C2463,,5,C2464)</f>
        <v>1.4975238036780565E-2</v>
      </c>
      <c r="E2463" s="260">
        <f>_xll.xlShmInterpRateFwd($E$3&amp;T(CalculationTrigger2),C2463,,5,C2464)</f>
        <v>1.4924761684534693E-2</v>
      </c>
      <c r="F2463" s="260">
        <f>_xll.xlShmInterpRateFwd($F$3&amp;T(CalculationTrigger2),C2463,,5,C2464)</f>
        <v>1.4576051126829534E-2</v>
      </c>
      <c r="G2463" s="268">
        <f t="shared" si="76"/>
        <v>0.50476352245872047</v>
      </c>
      <c r="H2463" s="275">
        <f t="shared" si="77"/>
        <v>3.4871055770515844</v>
      </c>
      <c r="I2463" s="250"/>
      <c r="J2463" s="251"/>
      <c r="K2463" s="251"/>
      <c r="L2463" s="251"/>
    </row>
    <row r="2464" spans="2:12" x14ac:dyDescent="0.2">
      <c r="B2464" s="112" t="s">
        <v>2</v>
      </c>
      <c r="C2464" s="113">
        <f>_xll.qlCalendarAdvance("TARGET",C2463,B2464,"mf")</f>
        <v>53737</v>
      </c>
      <c r="D2464" s="120">
        <f>_xll.xlShmInterpRateFwd($D$3&amp;T(CalculationTrigger2),C2464,,5,C2465)</f>
        <v>1.4972503501632954E-2</v>
      </c>
      <c r="E2464" s="260">
        <f>_xll.xlShmInterpRateFwd($E$3&amp;T(CalculationTrigger2),C2464,,5,C2465)</f>
        <v>1.4921895602523522E-2</v>
      </c>
      <c r="F2464" s="260">
        <f>_xll.xlShmInterpRateFwd($F$3&amp;T(CalculationTrigger2),C2464,,5,C2465)</f>
        <v>1.4573554955490885E-2</v>
      </c>
      <c r="G2464" s="268">
        <f t="shared" si="76"/>
        <v>0.50607899109432131</v>
      </c>
      <c r="H2464" s="275">
        <f t="shared" si="77"/>
        <v>3.4834064703263659</v>
      </c>
      <c r="I2464" s="250"/>
      <c r="J2464" s="251"/>
      <c r="K2464" s="251"/>
      <c r="L2464" s="251"/>
    </row>
    <row r="2465" spans="2:12" x14ac:dyDescent="0.2">
      <c r="B2465" s="112" t="s">
        <v>2</v>
      </c>
      <c r="C2465" s="113">
        <f>_xll.qlCalendarAdvance("TARGET",C2464,B2465,"mf")</f>
        <v>53744</v>
      </c>
      <c r="D2465" s="120">
        <f>_xll.xlShmInterpRateFwd($D$3&amp;T(CalculationTrigger2),C2465,,5,C2466)</f>
        <v>1.4969769138167548E-2</v>
      </c>
      <c r="E2465" s="260">
        <f>_xll.xlShmInterpRateFwd($E$3&amp;T(CalculationTrigger2),C2465,,5,C2466)</f>
        <v>1.4919024743310893E-2</v>
      </c>
      <c r="F2465" s="260">
        <f>_xll.xlShmInterpRateFwd($F$3&amp;T(CalculationTrigger2),C2465,,5,C2466)</f>
        <v>1.4571056814439126E-2</v>
      </c>
      <c r="G2465" s="268">
        <f t="shared" si="76"/>
        <v>0.50744394856654451</v>
      </c>
      <c r="H2465" s="275">
        <f t="shared" si="77"/>
        <v>3.4796792887176706</v>
      </c>
      <c r="I2465" s="250"/>
      <c r="J2465" s="251"/>
      <c r="K2465" s="251"/>
      <c r="L2465" s="251"/>
    </row>
    <row r="2466" spans="2:12" x14ac:dyDescent="0.2">
      <c r="B2466" s="112" t="s">
        <v>2</v>
      </c>
      <c r="C2466" s="113">
        <f>_xll.qlCalendarAdvance("TARGET",C2465,B2466,"mf")</f>
        <v>53751</v>
      </c>
      <c r="D2466" s="120">
        <f>_xll.xlShmInterpRateFwd($D$3&amp;T(CalculationTrigger2),C2466,,5,C2467)</f>
        <v>1.4967034965226786E-2</v>
      </c>
      <c r="E2466" s="260">
        <f>_xll.xlShmInterpRateFwd($E$3&amp;T(CalculationTrigger2),C2466,,5,C2467)</f>
        <v>1.4916149113692795E-2</v>
      </c>
      <c r="F2466" s="260">
        <f>_xll.xlShmInterpRateFwd($F$3&amp;T(CalculationTrigger2),C2466,,5,C2467)</f>
        <v>1.456855671553157E-2</v>
      </c>
      <c r="G2466" s="268">
        <f t="shared" si="76"/>
        <v>0.508858515339914</v>
      </c>
      <c r="H2466" s="275">
        <f t="shared" si="77"/>
        <v>3.4759239816122522</v>
      </c>
      <c r="I2466" s="250"/>
      <c r="J2466" s="251"/>
      <c r="K2466" s="251"/>
      <c r="L2466" s="251"/>
    </row>
    <row r="2467" spans="2:12" x14ac:dyDescent="0.2">
      <c r="B2467" s="112" t="s">
        <v>2</v>
      </c>
      <c r="C2467" s="113">
        <f>_xll.qlCalendarAdvance("TARGET",C2466,B2467,"mf")</f>
        <v>53758</v>
      </c>
      <c r="D2467" s="120">
        <f>_xll.xlShmInterpRateFwd($D$3&amp;T(CalculationTrigger2),C2467,,5,C2468)</f>
        <v>1.496430100166469E-2</v>
      </c>
      <c r="E2467" s="260">
        <f>_xll.xlShmInterpRateFwd($E$3&amp;T(CalculationTrigger2),C2467,,5,C2468)</f>
        <v>1.4913268720488376E-2</v>
      </c>
      <c r="F2467" s="260">
        <f>_xll.xlShmInterpRateFwd($F$3&amp;T(CalculationTrigger2),C2467,,5,C2468)</f>
        <v>1.4566054670631318E-2</v>
      </c>
      <c r="G2467" s="268">
        <f t="shared" si="76"/>
        <v>0.51032281176314331</v>
      </c>
      <c r="H2467" s="275">
        <f t="shared" si="77"/>
        <v>3.472140498570579</v>
      </c>
      <c r="I2467" s="250"/>
      <c r="J2467" s="251"/>
      <c r="K2467" s="251"/>
      <c r="L2467" s="251"/>
    </row>
    <row r="2468" spans="2:12" x14ac:dyDescent="0.2">
      <c r="B2468" s="112" t="s">
        <v>2</v>
      </c>
      <c r="C2468" s="113">
        <f>_xll.qlCalendarAdvance("TARGET",C2467,B2468,"mf")</f>
        <v>53765</v>
      </c>
      <c r="D2468" s="120">
        <f>_xll.xlShmInterpRateFwd($D$3&amp;T(CalculationTrigger2),C2468,,5,C2469)</f>
        <v>1.4961567266323686E-2</v>
      </c>
      <c r="E2468" s="260">
        <f>_xll.xlShmInterpRateFwd($E$3&amp;T(CalculationTrigger2),C2468,,5,C2469)</f>
        <v>1.4910383570505205E-2</v>
      </c>
      <c r="F2468" s="260">
        <f>_xll.xlShmInterpRateFwd($F$3&amp;T(CalculationTrigger2),C2468,,5,C2469)</f>
        <v>1.4563550691642013E-2</v>
      </c>
      <c r="G2468" s="268">
        <f t="shared" si="76"/>
        <v>0.51183695818480746</v>
      </c>
      <c r="H2468" s="275">
        <f t="shared" si="77"/>
        <v>3.4683287886319234</v>
      </c>
      <c r="I2468" s="250"/>
      <c r="J2468" s="251"/>
      <c r="K2468" s="251"/>
      <c r="L2468" s="251"/>
    </row>
    <row r="2469" spans="2:12" x14ac:dyDescent="0.2">
      <c r="B2469" s="112" t="s">
        <v>2</v>
      </c>
      <c r="C2469" s="113">
        <f>_xll.qlCalendarAdvance("TARGET",C2468,B2469,"mf")</f>
        <v>53772</v>
      </c>
      <c r="D2469" s="120">
        <f>_xll.xlShmInterpRateFwd($D$3&amp;T(CalculationTrigger2),C2469,,5,C2470)</f>
        <v>1.4958833778057769E-2</v>
      </c>
      <c r="E2469" s="260">
        <f>_xll.xlShmInterpRateFwd($E$3&amp;T(CalculationTrigger2),C2469,,5,C2470)</f>
        <v>1.4907493670568227E-2</v>
      </c>
      <c r="F2469" s="260">
        <f>_xll.xlShmInterpRateFwd($F$3&amp;T(CalculationTrigger2),C2469,,5,C2470)</f>
        <v>1.4561044790409369E-2</v>
      </c>
      <c r="G2469" s="268">
        <f t="shared" si="76"/>
        <v>0.51340107489541986</v>
      </c>
      <c r="H2469" s="275">
        <f t="shared" si="77"/>
        <v>3.464488801588582</v>
      </c>
      <c r="I2469" s="250"/>
      <c r="J2469" s="251"/>
      <c r="K2469" s="251"/>
      <c r="L2469" s="251"/>
    </row>
    <row r="2470" spans="2:12" x14ac:dyDescent="0.2">
      <c r="B2470" s="112" t="s">
        <v>2</v>
      </c>
      <c r="C2470" s="113">
        <f>_xll.qlCalendarAdvance("TARGET",C2469,B2470,"mf")</f>
        <v>53779</v>
      </c>
      <c r="D2470" s="120">
        <f>_xll.xlShmInterpRateFwd($D$3&amp;T(CalculationTrigger2),C2470,,5,C2471)</f>
        <v>1.4956100555720941E-2</v>
      </c>
      <c r="E2470" s="260">
        <f>_xll.xlShmInterpRateFwd($E$3&amp;T(CalculationTrigger2),C2470,,5,C2471)</f>
        <v>1.4904599027502385E-2</v>
      </c>
      <c r="F2470" s="260">
        <f>_xll.xlShmInterpRateFwd($F$3&amp;T(CalculationTrigger2),C2470,,5,C2471)</f>
        <v>1.4558536978808065E-2</v>
      </c>
      <c r="G2470" s="268">
        <f t="shared" si="76"/>
        <v>0.51501528218556369</v>
      </c>
      <c r="H2470" s="275">
        <f t="shared" si="77"/>
        <v>3.4606204869432053</v>
      </c>
      <c r="I2470" s="250"/>
      <c r="J2470" s="251"/>
      <c r="K2470" s="251"/>
      <c r="L2470" s="251"/>
    </row>
    <row r="2471" spans="2:12" x14ac:dyDescent="0.2">
      <c r="B2471" s="112" t="s">
        <v>2</v>
      </c>
      <c r="C2471" s="113">
        <f>_xll.qlCalendarAdvance("TARGET",C2470,B2471,"mf")</f>
        <v>53786</v>
      </c>
      <c r="D2471" s="120">
        <f>_xll.xlShmInterpRateFwd($D$3&amp;T(CalculationTrigger2),C2471,,5,C2472)</f>
        <v>1.4953605773644947E-2</v>
      </c>
      <c r="E2471" s="260">
        <f>_xll.xlShmInterpRateFwd($E$3&amp;T(CalculationTrigger2),C2471,,5,C2472)</f>
        <v>1.4902020919092387E-2</v>
      </c>
      <c r="F2471" s="260">
        <f>_xll.xlShmInterpRateFwd($F$3&amp;T(CalculationTrigger2),C2471,,5,C2472)</f>
        <v>1.4556350282421254E-2</v>
      </c>
      <c r="G2471" s="268">
        <f t="shared" si="76"/>
        <v>0.51584854552559278</v>
      </c>
      <c r="H2471" s="275">
        <f t="shared" si="77"/>
        <v>3.4567063667113351</v>
      </c>
      <c r="I2471" s="250"/>
      <c r="J2471" s="251"/>
      <c r="K2471" s="251"/>
      <c r="L2471" s="251"/>
    </row>
    <row r="2472" spans="2:12" x14ac:dyDescent="0.2">
      <c r="B2472" s="112" t="s">
        <v>2</v>
      </c>
      <c r="C2472" s="113">
        <f>_xll.qlCalendarAdvance("TARGET",C2471,B2472,"mf")</f>
        <v>53793</v>
      </c>
      <c r="D2472" s="120">
        <f>_xll.xlShmInterpRateFwd($D$3&amp;T(CalculationTrigger2),C2472,,5,C2473)</f>
        <v>1.4951512859952807E-2</v>
      </c>
      <c r="E2472" s="260">
        <f>_xll.xlShmInterpRateFwd($E$3&amp;T(CalculationTrigger2),C2472,,5,C2473)</f>
        <v>1.4899979768378566E-2</v>
      </c>
      <c r="F2472" s="260">
        <f>_xll.xlShmInterpRateFwd($F$3&amp;T(CalculationTrigger2),C2472,,5,C2473)</f>
        <v>1.4554699909764502E-2</v>
      </c>
      <c r="G2472" s="268">
        <f t="shared" si="76"/>
        <v>0.51533091574240686</v>
      </c>
      <c r="H2472" s="275">
        <f t="shared" si="77"/>
        <v>3.4527985861406396</v>
      </c>
      <c r="I2472" s="250"/>
      <c r="J2472" s="251"/>
      <c r="K2472" s="251"/>
      <c r="L2472" s="251"/>
    </row>
    <row r="2473" spans="2:12" x14ac:dyDescent="0.2">
      <c r="B2473" s="112" t="s">
        <v>2</v>
      </c>
      <c r="C2473" s="113">
        <f>_xll.qlCalendarAdvance("TARGET",C2472,B2473,"mf")</f>
        <v>53800</v>
      </c>
      <c r="D2473" s="120">
        <f>_xll.xlShmInterpRateFwd($D$3&amp;T(CalculationTrigger2),C2473,,5,C2474)</f>
        <v>1.4949423449288303E-2</v>
      </c>
      <c r="E2473" s="260">
        <f>_xll.xlShmInterpRateFwd($E$3&amp;T(CalculationTrigger2),C2473,,5,C2474)</f>
        <v>1.4897938146780757E-2</v>
      </c>
      <c r="F2473" s="260">
        <f>_xll.xlShmInterpRateFwd($F$3&amp;T(CalculationTrigger2),C2473,,5,C2474)</f>
        <v>1.4553040795609292E-2</v>
      </c>
      <c r="G2473" s="268">
        <f t="shared" si="76"/>
        <v>0.51485302507545472</v>
      </c>
      <c r="H2473" s="275">
        <f t="shared" si="77"/>
        <v>3.4489735117146543</v>
      </c>
      <c r="I2473" s="250"/>
      <c r="J2473" s="251"/>
      <c r="K2473" s="251"/>
      <c r="L2473" s="251"/>
    </row>
    <row r="2474" spans="2:12" x14ac:dyDescent="0.2">
      <c r="B2474" s="112" t="s">
        <v>2</v>
      </c>
      <c r="C2474" s="113">
        <f>_xll.qlCalendarAdvance("TARGET",C2473,B2474,"mf")</f>
        <v>53807</v>
      </c>
      <c r="D2474" s="120">
        <f>_xll.xlShmInterpRateFwd($D$3&amp;T(CalculationTrigger2),C2474,,5,C2475)</f>
        <v>1.4947330921493092E-2</v>
      </c>
      <c r="E2474" s="260">
        <f>_xll.xlShmInterpRateFwd($E$3&amp;T(CalculationTrigger2),C2474,,5,C2475)</f>
        <v>1.4895887104833609E-2</v>
      </c>
      <c r="F2474" s="260">
        <f>_xll.xlShmInterpRateFwd($F$3&amp;T(CalculationTrigger2),C2474,,5,C2475)</f>
        <v>1.4551363880620989E-2</v>
      </c>
      <c r="G2474" s="268">
        <f t="shared" si="76"/>
        <v>0.51443816659483066</v>
      </c>
      <c r="H2474" s="275">
        <f t="shared" si="77"/>
        <v>3.4452322421262007</v>
      </c>
      <c r="I2474" s="250"/>
      <c r="J2474" s="251"/>
      <c r="K2474" s="251"/>
      <c r="L2474" s="251"/>
    </row>
    <row r="2475" spans="2:12" x14ac:dyDescent="0.2">
      <c r="B2475" s="112" t="s">
        <v>2</v>
      </c>
      <c r="C2475" s="113">
        <f>_xll.qlCalendarAdvance("TARGET",C2474,B2475,"mf")</f>
        <v>53814</v>
      </c>
      <c r="D2475" s="120">
        <f>_xll.xlShmInterpRateFwd($D$3&amp;T(CalculationTrigger2),C2475,,5,C2476)</f>
        <v>1.4945235283420262E-2</v>
      </c>
      <c r="E2475" s="260">
        <f>_xll.xlShmInterpRateFwd($E$3&amp;T(CalculationTrigger2),C2475,,5,C2476)</f>
        <v>1.4893826633121025E-2</v>
      </c>
      <c r="F2475" s="260">
        <f>_xll.xlShmInterpRateFwd($F$3&amp;T(CalculationTrigger2),C2475,,5,C2476)</f>
        <v>1.4549669131856702E-2</v>
      </c>
      <c r="G2475" s="268">
        <f t="shared" si="76"/>
        <v>0.51408650299237379</v>
      </c>
      <c r="H2475" s="275">
        <f t="shared" si="77"/>
        <v>3.441575012643229</v>
      </c>
      <c r="I2475" s="250"/>
      <c r="J2475" s="251"/>
      <c r="K2475" s="251"/>
      <c r="L2475" s="251"/>
    </row>
    <row r="2476" spans="2:12" x14ac:dyDescent="0.2">
      <c r="B2476" s="112" t="s">
        <v>2</v>
      </c>
      <c r="C2476" s="113">
        <f>_xll.qlCalendarAdvance("TARGET",C2475,B2476,"mf")</f>
        <v>53821</v>
      </c>
      <c r="D2476" s="120">
        <f>_xll.xlShmInterpRateFwd($D$3&amp;T(CalculationTrigger2),C2476,,5,C2477)</f>
        <v>1.494313654203875E-2</v>
      </c>
      <c r="E2476" s="260">
        <f>_xll.xlShmInterpRateFwd($E$3&amp;T(CalculationTrigger2),C2476,,5,C2477)</f>
        <v>1.4891756722261664E-2</v>
      </c>
      <c r="F2476" s="260">
        <f>_xll.xlShmInterpRateFwd($F$3&amp;T(CalculationTrigger2),C2476,,5,C2477)</f>
        <v>1.4547956516425717E-2</v>
      </c>
      <c r="G2476" s="268">
        <f t="shared" si="76"/>
        <v>0.51379819777085456</v>
      </c>
      <c r="H2476" s="275">
        <f t="shared" si="77"/>
        <v>3.4380020583594724</v>
      </c>
      <c r="I2476" s="250"/>
      <c r="J2476" s="251"/>
      <c r="K2476" s="251"/>
      <c r="L2476" s="251"/>
    </row>
    <row r="2477" spans="2:12" x14ac:dyDescent="0.2">
      <c r="B2477" s="112" t="s">
        <v>2</v>
      </c>
      <c r="C2477" s="113">
        <f>_xll.qlCalendarAdvance("TARGET",C2476,B2477,"mf")</f>
        <v>53828</v>
      </c>
      <c r="D2477" s="120">
        <f>_xll.xlShmInterpRateFwd($D$3&amp;T(CalculationTrigger2),C2477,,5,C2478)</f>
        <v>1.4941034704195846E-2</v>
      </c>
      <c r="E2477" s="260">
        <f>_xll.xlShmInterpRateFwd($E$3&amp;T(CalculationTrigger2),C2477,,5,C2478)</f>
        <v>1.4889677362862624E-2</v>
      </c>
      <c r="F2477" s="260">
        <f>_xll.xlShmInterpRateFwd($F$3&amp;T(CalculationTrigger2),C2477,,5,C2478)</f>
        <v>1.4546226001414199E-2</v>
      </c>
      <c r="G2477" s="268">
        <f t="shared" si="76"/>
        <v>0.51357341333222239</v>
      </c>
      <c r="H2477" s="275">
        <f t="shared" si="77"/>
        <v>3.4345136144842483</v>
      </c>
      <c r="I2477" s="250"/>
      <c r="J2477" s="251"/>
      <c r="K2477" s="251"/>
      <c r="L2477" s="251"/>
    </row>
    <row r="2478" spans="2:12" x14ac:dyDescent="0.2">
      <c r="B2478" s="112" t="s">
        <v>2</v>
      </c>
      <c r="C2478" s="113">
        <f>_xll.qlCalendarAdvance("TARGET",C2477,B2478,"mf")</f>
        <v>53835</v>
      </c>
      <c r="D2478" s="120">
        <f>_xll.xlShmInterpRateFwd($D$3&amp;T(CalculationTrigger2),C2478,,5,C2479)</f>
        <v>1.4938929776831516E-2</v>
      </c>
      <c r="E2478" s="260">
        <f>_xll.xlShmInterpRateFwd($E$3&amp;T(CalculationTrigger2),C2478,,5,C2479)</f>
        <v>1.488758854550784E-2</v>
      </c>
      <c r="F2478" s="260">
        <f>_xll.xlShmInterpRateFwd($F$3&amp;T(CalculationTrigger2),C2478,,5,C2479)</f>
        <v>1.4544477553931515E-2</v>
      </c>
      <c r="G2478" s="268">
        <f t="shared" si="76"/>
        <v>0.51341231323675385</v>
      </c>
      <c r="H2478" s="275">
        <f t="shared" si="77"/>
        <v>3.4311099157632516</v>
      </c>
      <c r="I2478" s="250"/>
      <c r="J2478" s="251"/>
      <c r="K2478" s="251"/>
      <c r="L2478" s="251"/>
    </row>
    <row r="2479" spans="2:12" x14ac:dyDescent="0.2">
      <c r="B2479" s="112" t="s">
        <v>2</v>
      </c>
      <c r="C2479" s="113">
        <f>_xll.qlCalendarAdvance("TARGET",C2478,B2479,"mf")</f>
        <v>53842</v>
      </c>
      <c r="D2479" s="120">
        <f>_xll.xlShmInterpRateFwd($D$3&amp;T(CalculationTrigger2),C2479,,5,C2480)</f>
        <v>1.4936821766833605E-2</v>
      </c>
      <c r="E2479" s="260">
        <f>_xll.xlShmInterpRateFwd($E$3&amp;T(CalculationTrigger2),C2479,,5,C2480)</f>
        <v>1.4885490260833394E-2</v>
      </c>
      <c r="F2479" s="260">
        <f>_xll.xlShmInterpRateFwd($F$3&amp;T(CalculationTrigger2),C2479,,5,C2480)</f>
        <v>1.454271114105234E-2</v>
      </c>
      <c r="G2479" s="268">
        <f t="shared" si="76"/>
        <v>0.51331506000210425</v>
      </c>
      <c r="H2479" s="275">
        <f t="shared" si="77"/>
        <v>3.4277911978105453</v>
      </c>
      <c r="I2479" s="250"/>
      <c r="J2479" s="251"/>
      <c r="K2479" s="251"/>
      <c r="L2479" s="251"/>
    </row>
    <row r="2480" spans="2:12" x14ac:dyDescent="0.2">
      <c r="B2480" s="112" t="s">
        <v>2</v>
      </c>
      <c r="C2480" s="113">
        <f>_xll.qlCalendarAdvance("TARGET",C2479,B2480,"mf")</f>
        <v>53849</v>
      </c>
      <c r="D2480" s="120">
        <f>_xll.xlShmInterpRateFwd($D$3&amp;T(CalculationTrigger2),C2480,,5,C2481)</f>
        <v>1.4934710681124693E-2</v>
      </c>
      <c r="E2480" s="260">
        <f>_xll.xlShmInterpRateFwd($E$3&amp;T(CalculationTrigger2),C2480,,5,C2481)</f>
        <v>1.4883382499400086E-2</v>
      </c>
      <c r="F2480" s="260">
        <f>_xll.xlShmInterpRateFwd($F$3&amp;T(CalculationTrigger2),C2480,,5,C2481)</f>
        <v>1.4540926729886137E-2</v>
      </c>
      <c r="G2480" s="268">
        <f t="shared" si="76"/>
        <v>0.5132818172460738</v>
      </c>
      <c r="H2480" s="275">
        <f t="shared" si="77"/>
        <v>3.4245576951394927</v>
      </c>
      <c r="I2480" s="250"/>
      <c r="J2480" s="251"/>
      <c r="K2480" s="251"/>
      <c r="L2480" s="251"/>
    </row>
    <row r="2481" spans="2:12" x14ac:dyDescent="0.2">
      <c r="B2481" s="112" t="s">
        <v>2</v>
      </c>
      <c r="C2481" s="113">
        <f>_xll.qlCalendarAdvance("TARGET",C2480,B2481,"mf")</f>
        <v>53856</v>
      </c>
      <c r="D2481" s="120">
        <f>_xll.xlShmInterpRateFwd($D$3&amp;T(CalculationTrigger2),C2481,,5,C2482)</f>
        <v>1.4932596526592621E-2</v>
      </c>
      <c r="E2481" s="260">
        <f>_xll.xlShmInterpRateFwd($E$3&amp;T(CalculationTrigger2),C2481,,5,C2482)</f>
        <v>1.4881265251867186E-2</v>
      </c>
      <c r="F2481" s="260">
        <f>_xll.xlShmInterpRateFwd($F$3&amp;T(CalculationTrigger2),C2481,,5,C2482)</f>
        <v>1.4539124287530836E-2</v>
      </c>
      <c r="G2481" s="268">
        <f t="shared" si="76"/>
        <v>0.51331274725435061</v>
      </c>
      <c r="H2481" s="275">
        <f t="shared" si="77"/>
        <v>3.4214096433634982</v>
      </c>
      <c r="I2481" s="250"/>
      <c r="J2481" s="251"/>
      <c r="K2481" s="251"/>
      <c r="L2481" s="251"/>
    </row>
    <row r="2482" spans="2:12" x14ac:dyDescent="0.2">
      <c r="B2482" s="112" t="s">
        <v>2</v>
      </c>
      <c r="C2482" s="113">
        <f>_xll.qlCalendarAdvance("TARGET",C2481,B2482,"mf")</f>
        <v>53863</v>
      </c>
      <c r="D2482" s="120">
        <f>_xll.xlShmInterpRateFwd($D$3&amp;T(CalculationTrigger2),C2482,,5,C2483)</f>
        <v>1.4930479310148395E-2</v>
      </c>
      <c r="E2482" s="260">
        <f>_xll.xlShmInterpRateFwd($E$3&amp;T(CalculationTrigger2),C2482,,5,C2483)</f>
        <v>1.4879138508783935E-2</v>
      </c>
      <c r="F2482" s="260">
        <f>_xll.xlShmInterpRateFwd($F$3&amp;T(CalculationTrigger2),C2482,,5,C2483)</f>
        <v>1.4537303781072829E-2</v>
      </c>
      <c r="G2482" s="268">
        <f t="shared" si="76"/>
        <v>0.51340801364459576</v>
      </c>
      <c r="H2482" s="275">
        <f t="shared" si="77"/>
        <v>3.4183472771110583</v>
      </c>
      <c r="I2482" s="250"/>
      <c r="J2482" s="251"/>
      <c r="K2482" s="251"/>
      <c r="L2482" s="251"/>
    </row>
    <row r="2483" spans="2:12" x14ac:dyDescent="0.2">
      <c r="B2483" s="112" t="s">
        <v>2</v>
      </c>
      <c r="C2483" s="113">
        <f>_xll.qlCalendarAdvance("TARGET",C2482,B2483,"mf")</f>
        <v>53870</v>
      </c>
      <c r="D2483" s="120">
        <f>_xll.xlShmInterpRateFwd($D$3&amp;T(CalculationTrigger2),C2483,,5,C2484)</f>
        <v>1.4928359038714593E-2</v>
      </c>
      <c r="E2483" s="260">
        <f>_xll.xlShmInterpRateFwd($E$3&amp;T(CalculationTrigger2),C2483,,5,C2484)</f>
        <v>1.487700226079226E-2</v>
      </c>
      <c r="F2483" s="260">
        <f>_xll.xlShmInterpRateFwd($F$3&amp;T(CalculationTrigger2),C2483,,5,C2484)</f>
        <v>1.4535465177598553E-2</v>
      </c>
      <c r="G2483" s="268">
        <f t="shared" si="76"/>
        <v>0.51356777922333119</v>
      </c>
      <c r="H2483" s="275">
        <f t="shared" si="77"/>
        <v>3.4153708319370653</v>
      </c>
      <c r="I2483" s="250"/>
      <c r="J2483" s="251"/>
      <c r="K2483" s="251"/>
      <c r="L2483" s="251"/>
    </row>
    <row r="2484" spans="2:12" x14ac:dyDescent="0.2">
      <c r="B2484" s="112" t="s">
        <v>2</v>
      </c>
      <c r="C2484" s="113">
        <f>_xll.qlCalendarAdvance("TARGET",C2483,B2484,"mf")</f>
        <v>53877</v>
      </c>
      <c r="D2484" s="120">
        <f>_xll.xlShmInterpRateFwd($D$3&amp;T(CalculationTrigger2),C2484,,5,C2485)</f>
        <v>1.4926235719161672E-2</v>
      </c>
      <c r="E2484" s="260">
        <f>_xll.xlShmInterpRateFwd($E$3&amp;T(CalculationTrigger2),C2484,,5,C2485)</f>
        <v>1.4874856498481973E-2</v>
      </c>
      <c r="F2484" s="260">
        <f>_xll.xlShmInterpRateFwd($F$3&amp;T(CalculationTrigger2),C2484,,5,C2485)</f>
        <v>1.4533608444229244E-2</v>
      </c>
      <c r="G2484" s="268">
        <f t="shared" si="76"/>
        <v>0.51379220679699178</v>
      </c>
      <c r="H2484" s="275">
        <f t="shared" si="77"/>
        <v>3.4124805425272964</v>
      </c>
      <c r="I2484" s="250"/>
      <c r="J2484" s="251"/>
      <c r="K2484" s="251"/>
      <c r="L2484" s="251"/>
    </row>
    <row r="2485" spans="2:12" x14ac:dyDescent="0.2">
      <c r="B2485" s="112" t="s">
        <v>2</v>
      </c>
      <c r="C2485" s="113">
        <f>_xll.qlCalendarAdvance("TARGET",C2484,B2485,"mf")</f>
        <v>53884</v>
      </c>
      <c r="D2485" s="120">
        <f>_xll.xlShmInterpRateFwd($D$3&amp;T(CalculationTrigger2),C2485,,5,C2486)</f>
        <v>1.4924109358418014E-2</v>
      </c>
      <c r="E2485" s="260">
        <f>_xll.xlShmInterpRateFwd($E$3&amp;T(CalculationTrigger2),C2485,,5,C2486)</f>
        <v>1.4872701212454481E-2</v>
      </c>
      <c r="F2485" s="260">
        <f>_xll.xlShmInterpRateFwd($F$3&amp;T(CalculationTrigger2),C2485,,5,C2486)</f>
        <v>1.4531733548022476E-2</v>
      </c>
      <c r="G2485" s="268">
        <f t="shared" si="76"/>
        <v>0.51408145963532248</v>
      </c>
      <c r="H2485" s="275">
        <f t="shared" si="77"/>
        <v>3.4096766443200526</v>
      </c>
      <c r="I2485" s="250"/>
      <c r="J2485" s="251"/>
      <c r="K2485" s="251"/>
      <c r="L2485" s="251"/>
    </row>
    <row r="2486" spans="2:12" x14ac:dyDescent="0.2">
      <c r="B2486" s="112" t="s">
        <v>2</v>
      </c>
      <c r="C2486" s="113">
        <f>_xll.qlCalendarAdvance("TARGET",C2485,B2486,"mf")</f>
        <v>53891</v>
      </c>
      <c r="D2486" s="120">
        <f>_xll.xlShmInterpRateFwd($D$3&amp;T(CalculationTrigger2),C2486,,5,C2487)</f>
        <v>1.4921979963394611E-2</v>
      </c>
      <c r="E2486" s="260">
        <f>_xll.xlShmInterpRateFwd($E$3&amp;T(CalculationTrigger2),C2486,,5,C2487)</f>
        <v>1.4870536393311207E-2</v>
      </c>
      <c r="F2486" s="260">
        <f>_xll.xlShmInterpRateFwd($F$3&amp;T(CalculationTrigger2),C2486,,5,C2487)</f>
        <v>1.4529840456122744E-2</v>
      </c>
      <c r="G2486" s="268">
        <f t="shared" si="76"/>
        <v>0.51443570083404067</v>
      </c>
      <c r="H2486" s="275">
        <f t="shared" si="77"/>
        <v>3.4069593718846249</v>
      </c>
      <c r="I2486" s="250"/>
      <c r="J2486" s="251"/>
      <c r="K2486" s="251"/>
      <c r="L2486" s="251"/>
    </row>
    <row r="2487" spans="2:12" x14ac:dyDescent="0.2">
      <c r="B2487" s="112" t="s">
        <v>2</v>
      </c>
      <c r="C2487" s="113">
        <f>_xll.qlCalendarAdvance("TARGET",C2486,B2487,"mf")</f>
        <v>53898</v>
      </c>
      <c r="D2487" s="120">
        <f>_xll.xlShmInterpRateFwd($D$3&amp;T(CalculationTrigger2),C2487,,5,C2488)</f>
        <v>1.4919847540990879E-2</v>
      </c>
      <c r="E2487" s="260">
        <f>_xll.xlShmInterpRateFwd($E$3&amp;T(CalculationTrigger2),C2487,,5,C2488)</f>
        <v>1.4868362031670959E-2</v>
      </c>
      <c r="F2487" s="260">
        <f>_xll.xlShmInterpRateFwd($F$3&amp;T(CalculationTrigger2),C2487,,5,C2488)</f>
        <v>1.4527929135570345E-2</v>
      </c>
      <c r="G2487" s="268">
        <f t="shared" si="76"/>
        <v>0.51485509319919998</v>
      </c>
      <c r="H2487" s="275">
        <f t="shared" si="77"/>
        <v>3.4043289610061374</v>
      </c>
      <c r="I2487" s="250"/>
      <c r="J2487" s="251"/>
      <c r="K2487" s="251"/>
      <c r="L2487" s="251"/>
    </row>
    <row r="2488" spans="2:12" x14ac:dyDescent="0.2">
      <c r="B2488" s="112" t="s">
        <v>2</v>
      </c>
      <c r="C2488" s="113">
        <f>_xll.qlCalendarAdvance("TARGET",C2487,B2488,"mf")</f>
        <v>53905</v>
      </c>
      <c r="D2488" s="120">
        <f>_xll.xlShmInterpRateFwd($D$3&amp;T(CalculationTrigger2),C2488,,5,C2489)</f>
        <v>1.4917712098106224E-2</v>
      </c>
      <c r="E2488" s="260">
        <f>_xll.xlShmInterpRateFwd($E$3&amp;T(CalculationTrigger2),C2488,,5,C2489)</f>
        <v>1.4866178118123607E-2</v>
      </c>
      <c r="F2488" s="260">
        <f>_xll.xlShmInterpRateFwd($F$3&amp;T(CalculationTrigger2),C2488,,5,C2489)</f>
        <v>1.4525999553515662E-2</v>
      </c>
      <c r="G2488" s="268">
        <f t="shared" si="76"/>
        <v>0.51533979982617062</v>
      </c>
      <c r="H2488" s="275">
        <f t="shared" si="77"/>
        <v>3.4017856460794547</v>
      </c>
      <c r="I2488" s="250"/>
      <c r="J2488" s="251"/>
      <c r="K2488" s="251"/>
      <c r="L2488" s="251"/>
    </row>
    <row r="2489" spans="2:12" x14ac:dyDescent="0.2">
      <c r="B2489" s="112" t="s">
        <v>2</v>
      </c>
      <c r="C2489" s="113">
        <f>_xll.qlCalendarAdvance("TARGET",C2488,B2489,"mf")</f>
        <v>53912</v>
      </c>
      <c r="D2489" s="120">
        <f>_xll.xlShmInterpRateFwd($D$3&amp;T(CalculationTrigger2),C2489,,5,C2490)</f>
        <v>1.491557364163427E-2</v>
      </c>
      <c r="E2489" s="260">
        <f>_xll.xlShmInterpRateFwd($E$3&amp;T(CalculationTrigger2),C2489,,5,C2490)</f>
        <v>1.4863984643282197E-2</v>
      </c>
      <c r="F2489" s="260">
        <f>_xll.xlShmInterpRateFwd($F$3&amp;T(CalculationTrigger2),C2489,,5,C2490)</f>
        <v>1.4524051676999081E-2</v>
      </c>
      <c r="G2489" s="268">
        <f t="shared" si="76"/>
        <v>0.51588998352072868</v>
      </c>
      <c r="H2489" s="275">
        <f t="shared" si="77"/>
        <v>3.3993296628311542</v>
      </c>
      <c r="I2489" s="250"/>
      <c r="J2489" s="251"/>
      <c r="K2489" s="251"/>
      <c r="L2489" s="251"/>
    </row>
    <row r="2490" spans="2:12" x14ac:dyDescent="0.2">
      <c r="B2490" s="112" t="s">
        <v>2</v>
      </c>
      <c r="C2490" s="113">
        <f>_xll.qlCalendarAdvance("TARGET",C2489,B2490,"mf")</f>
        <v>53919</v>
      </c>
      <c r="D2490" s="120">
        <f>_xll.xlShmInterpRateFwd($D$3&amp;T(CalculationTrigger2),C2490,,5,C2491)</f>
        <v>1.4913432178526552E-2</v>
      </c>
      <c r="E2490" s="260">
        <f>_xll.xlShmInterpRateFwd($E$3&amp;T(CalculationTrigger2),C2490,,5,C2491)</f>
        <v>1.4861781597748206E-2</v>
      </c>
      <c r="F2490" s="260">
        <f>_xll.xlShmInterpRateFwd($F$3&amp;T(CalculationTrigger2),C2490,,5,C2491)</f>
        <v>1.4522085473147921E-2</v>
      </c>
      <c r="G2490" s="268">
        <f t="shared" si="76"/>
        <v>0.51650580778345856</v>
      </c>
      <c r="H2490" s="275">
        <f t="shared" si="77"/>
        <v>3.3969612460028538</v>
      </c>
      <c r="I2490" s="250"/>
      <c r="J2490" s="251"/>
      <c r="K2490" s="251"/>
      <c r="L2490" s="251"/>
    </row>
    <row r="2491" spans="2:12" x14ac:dyDescent="0.2">
      <c r="B2491" s="112" t="s">
        <v>2</v>
      </c>
      <c r="C2491" s="113">
        <f>_xll.qlCalendarAdvance("TARGET",C2490,B2491,"mf")</f>
        <v>53926</v>
      </c>
      <c r="D2491" s="120">
        <f>_xll.xlShmInterpRateFwd($D$3&amp;T(CalculationTrigger2),C2491,,5,C2492)</f>
        <v>1.4911287715624558E-2</v>
      </c>
      <c r="E2491" s="260">
        <f>_xll.xlShmInterpRateFwd($E$3&amp;T(CalculationTrigger2),C2491,,5,C2492)</f>
        <v>1.4859568972111534E-2</v>
      </c>
      <c r="F2491" s="260">
        <f>_xll.xlShmInterpRateFwd($F$3&amp;T(CalculationTrigger2),C2491,,5,C2492)</f>
        <v>1.4520100909060581E-2</v>
      </c>
      <c r="G2491" s="268">
        <f t="shared" si="76"/>
        <v>0.51718743513024656</v>
      </c>
      <c r="H2491" s="275">
        <f t="shared" si="77"/>
        <v>3.3946806305095238</v>
      </c>
      <c r="I2491" s="250"/>
      <c r="J2491" s="251"/>
      <c r="K2491" s="251"/>
      <c r="L2491" s="251"/>
    </row>
    <row r="2492" spans="2:12" x14ac:dyDescent="0.2">
      <c r="B2492" s="112" t="s">
        <v>2</v>
      </c>
      <c r="C2492" s="113">
        <f>_xll.qlCalendarAdvance("TARGET",C2491,B2492,"mf")</f>
        <v>53933</v>
      </c>
      <c r="D2492" s="120">
        <f>_xll.xlShmInterpRateFwd($D$3&amp;T(CalculationTrigger2),C2492,,5,C2493)</f>
        <v>1.4909140259885616E-2</v>
      </c>
      <c r="E2492" s="260">
        <f>_xll.xlShmInterpRateFwd($E$3&amp;T(CalculationTrigger2),C2492,,5,C2493)</f>
        <v>1.485734675701424E-2</v>
      </c>
      <c r="F2492" s="260">
        <f>_xll.xlShmInterpRateFwd($F$3&amp;T(CalculationTrigger2),C2492,,5,C2493)</f>
        <v>1.4518097951823935E-2</v>
      </c>
      <c r="G2492" s="268">
        <f t="shared" si="76"/>
        <v>0.51793502871376118</v>
      </c>
      <c r="H2492" s="275">
        <f t="shared" si="77"/>
        <v>3.392488051903054</v>
      </c>
      <c r="I2492" s="250"/>
      <c r="J2492" s="251"/>
      <c r="K2492" s="251"/>
      <c r="L2492" s="251"/>
    </row>
    <row r="2493" spans="2:12" x14ac:dyDescent="0.2">
      <c r="B2493" s="112" t="s">
        <v>2</v>
      </c>
      <c r="C2493" s="113">
        <f>_xll.qlCalendarAdvance("TARGET",C2492,B2493,"mf")</f>
        <v>53940</v>
      </c>
      <c r="D2493" s="120">
        <f>_xll.xlShmInterpRateFwd($D$3&amp;T(CalculationTrigger2),C2493,,5,C2494)</f>
        <v>1.4906989818197547E-2</v>
      </c>
      <c r="E2493" s="260">
        <f>_xll.xlShmInterpRateFwd($E$3&amp;T(CalculationTrigger2),C2493,,5,C2494)</f>
        <v>1.4855114943011496E-2</v>
      </c>
      <c r="F2493" s="260">
        <f>_xll.xlShmInterpRateFwd($F$3&amp;T(CalculationTrigger2),C2493,,5,C2494)</f>
        <v>1.4516076568513307E-2</v>
      </c>
      <c r="G2493" s="268">
        <f t="shared" si="76"/>
        <v>0.51874875186050728</v>
      </c>
      <c r="H2493" s="275">
        <f t="shared" si="77"/>
        <v>3.3903837449818925</v>
      </c>
      <c r="I2493" s="250"/>
      <c r="J2493" s="251"/>
      <c r="K2493" s="251"/>
      <c r="L2493" s="251"/>
    </row>
    <row r="2494" spans="2:12" x14ac:dyDescent="0.2">
      <c r="B2494" s="112" t="s">
        <v>2</v>
      </c>
      <c r="C2494" s="113">
        <f>_xll.qlCalendarAdvance("TARGET",C2493,B2494,"mf")</f>
        <v>53947</v>
      </c>
      <c r="D2494" s="120">
        <f>_xll.xlShmInterpRateFwd($D$3&amp;T(CalculationTrigger2),C2494,,5,C2495)</f>
        <v>1.4904836397453958E-2</v>
      </c>
      <c r="E2494" s="260">
        <f>_xll.xlShmInterpRateFwd($E$3&amp;T(CalculationTrigger2),C2494,,5,C2495)</f>
        <v>1.4852873520739589E-2</v>
      </c>
      <c r="F2494" s="260">
        <f>_xll.xlShmInterpRateFwd($F$3&amp;T(CalculationTrigger2),C2494,,5,C2495)</f>
        <v>1.4514036726273594E-2</v>
      </c>
      <c r="G2494" s="268">
        <f t="shared" si="76"/>
        <v>0.51962876714368655</v>
      </c>
      <c r="H2494" s="275">
        <f t="shared" si="77"/>
        <v>3.3883679446599508</v>
      </c>
      <c r="I2494" s="250"/>
      <c r="J2494" s="251"/>
      <c r="K2494" s="251"/>
      <c r="L2494" s="251"/>
    </row>
    <row r="2495" spans="2:12" x14ac:dyDescent="0.2">
      <c r="B2495" s="112" t="s">
        <v>2</v>
      </c>
      <c r="C2495" s="113">
        <f>_xll.qlCalendarAdvance("TARGET",C2494,B2495,"mf")</f>
        <v>53954</v>
      </c>
      <c r="D2495" s="120">
        <f>_xll.xlShmInterpRateFwd($D$3&amp;T(CalculationTrigger2),C2495,,5,C2496)</f>
        <v>1.4902680004577425E-2</v>
      </c>
      <c r="E2495" s="260">
        <f>_xll.xlShmInterpRateFwd($E$3&amp;T(CalculationTrigger2),C2495,,5,C2496)</f>
        <v>1.4850622480805859E-2</v>
      </c>
      <c r="F2495" s="260">
        <f>_xll.xlShmInterpRateFwd($F$3&amp;T(CalculationTrigger2),C2495,,5,C2496)</f>
        <v>1.4511978392139678E-2</v>
      </c>
      <c r="G2495" s="268">
        <f t="shared" si="76"/>
        <v>0.52057523771565495</v>
      </c>
      <c r="H2495" s="275">
        <f t="shared" si="77"/>
        <v>3.386440886661811</v>
      </c>
      <c r="I2495" s="250"/>
      <c r="J2495" s="251"/>
      <c r="K2495" s="251"/>
      <c r="L2495" s="251"/>
    </row>
    <row r="2496" spans="2:12" x14ac:dyDescent="0.2">
      <c r="B2496" s="112" t="s">
        <v>2</v>
      </c>
      <c r="C2496" s="113">
        <f>_xll.qlCalendarAdvance("TARGET",C2495,B2496,"mf")</f>
        <v>53961</v>
      </c>
      <c r="D2496" s="120">
        <f>_xll.xlShmInterpRateFwd($D$3&amp;T(CalculationTrigger2),C2496,,5,C2497)</f>
        <v>1.4900520646467352E-2</v>
      </c>
      <c r="E2496" s="260">
        <f>_xll.xlShmInterpRateFwd($E$3&amp;T(CalculationTrigger2),C2496,,5,C2497)</f>
        <v>1.4848361813788697E-2</v>
      </c>
      <c r="F2496" s="260">
        <f>_xll.xlShmInterpRateFwd($F$3&amp;T(CalculationTrigger2),C2496,,5,C2497)</f>
        <v>1.4509901533262337E-2</v>
      </c>
      <c r="G2496" s="268">
        <f t="shared" si="76"/>
        <v>0.52158832678655265</v>
      </c>
      <c r="H2496" s="275">
        <f t="shared" si="77"/>
        <v>3.3846028052635959</v>
      </c>
      <c r="I2496" s="250"/>
      <c r="J2496" s="251"/>
      <c r="K2496" s="251"/>
      <c r="L2496" s="251"/>
    </row>
    <row r="2497" spans="2:12" x14ac:dyDescent="0.2">
      <c r="B2497" s="112" t="s">
        <v>2</v>
      </c>
      <c r="C2497" s="113">
        <f>_xll.qlCalendarAdvance("TARGET",C2496,B2497,"mf")</f>
        <v>53968</v>
      </c>
      <c r="D2497" s="120">
        <f>_xll.xlShmInterpRateFwd($D$3&amp;T(CalculationTrigger2),C2497,,5,C2498)</f>
        <v>1.4898358330023134E-2</v>
      </c>
      <c r="E2497" s="260">
        <f>_xll.xlShmInterpRateFwd($E$3&amp;T(CalculationTrigger2),C2497,,5,C2498)</f>
        <v>1.4846091510312841E-2</v>
      </c>
      <c r="F2497" s="260">
        <f>_xll.xlShmInterpRateFwd($F$3&amp;T(CalculationTrigger2),C2497,,5,C2498)</f>
        <v>1.4507806116693937E-2</v>
      </c>
      <c r="G2497" s="268">
        <f t="shared" si="76"/>
        <v>0.52266819710293166</v>
      </c>
      <c r="H2497" s="275">
        <f t="shared" si="77"/>
        <v>3.3828539361890377</v>
      </c>
      <c r="I2497" s="250"/>
      <c r="J2497" s="251"/>
      <c r="K2497" s="251"/>
      <c r="L2497" s="251"/>
    </row>
    <row r="2498" spans="2:12" x14ac:dyDescent="0.2">
      <c r="B2498" s="112" t="s">
        <v>2</v>
      </c>
      <c r="C2498" s="113">
        <f>_xll.qlCalendarAdvance("TARGET",C2497,B2498,"mf")</f>
        <v>53975</v>
      </c>
      <c r="D2498" s="120">
        <f>_xll.xlShmInterpRateFwd($D$3&amp;T(CalculationTrigger2),C2498,,5,C2499)</f>
        <v>1.4896193062155755E-2</v>
      </c>
      <c r="E2498" s="260">
        <f>_xll.xlShmInterpRateFwd($E$3&amp;T(CalculationTrigger2),C2498,,5,C2499)</f>
        <v>1.4843811560974087E-2</v>
      </c>
      <c r="F2498" s="260">
        <f>_xll.xlShmInterpRateFwd($F$3&amp;T(CalculationTrigger2),C2498,,5,C2499)</f>
        <v>1.4505692109556392E-2</v>
      </c>
      <c r="G2498" s="268">
        <f t="shared" si="76"/>
        <v>0.52381501181668</v>
      </c>
      <c r="H2498" s="275">
        <f t="shared" si="77"/>
        <v>3.3811945141769448</v>
      </c>
      <c r="I2498" s="250"/>
      <c r="J2498" s="251"/>
      <c r="K2498" s="251"/>
      <c r="L2498" s="251"/>
    </row>
    <row r="2499" spans="2:12" x14ac:dyDescent="0.2">
      <c r="B2499" s="112" t="s">
        <v>2</v>
      </c>
      <c r="C2499" s="113">
        <f>_xll.qlCalendarAdvance("TARGET",C2498,B2499,"mf")</f>
        <v>53982</v>
      </c>
      <c r="D2499" s="120">
        <f>_xll.xlShmInterpRateFwd($D$3&amp;T(CalculationTrigger2),C2499,,5,C2500)</f>
        <v>1.4894024849781992E-2</v>
      </c>
      <c r="E2499" s="260">
        <f>_xll.xlShmInterpRateFwd($E$3&amp;T(CalculationTrigger2),C2499,,5,C2500)</f>
        <v>1.4841521956379828E-2</v>
      </c>
      <c r="F2499" s="260">
        <f>_xll.xlShmInterpRateFwd($F$3&amp;T(CalculationTrigger2),C2499,,5,C2500)</f>
        <v>1.450355947892534E-2</v>
      </c>
      <c r="G2499" s="268">
        <f t="shared" si="76"/>
        <v>0.52502893402164164</v>
      </c>
      <c r="H2499" s="275">
        <f t="shared" si="77"/>
        <v>3.3796247745448809</v>
      </c>
      <c r="I2499" s="250"/>
      <c r="J2499" s="251"/>
      <c r="K2499" s="251"/>
      <c r="L2499" s="251"/>
    </row>
    <row r="2500" spans="2:12" x14ac:dyDescent="0.2">
      <c r="B2500" s="112" t="s">
        <v>2</v>
      </c>
      <c r="C2500" s="113">
        <f>_xll.qlCalendarAdvance("TARGET",C2499,B2500,"mf")</f>
        <v>53989</v>
      </c>
      <c r="D2500" s="120">
        <f>_xll.xlShmInterpRateFwd($D$3&amp;T(CalculationTrigger2),C2500,,5,C2501)</f>
        <v>1.4891853699778069E-2</v>
      </c>
      <c r="E2500" s="260">
        <f>_xll.xlShmInterpRateFwd($E$3&amp;T(CalculationTrigger2),C2500,,5,C2501)</f>
        <v>1.4839222687137473E-2</v>
      </c>
      <c r="F2500" s="260">
        <f>_xll.xlShmInterpRateFwd($F$3&amp;T(CalculationTrigger2),C2500,,5,C2501)</f>
        <v>1.4501408191917002E-2</v>
      </c>
      <c r="G2500" s="268">
        <f t="shared" si="76"/>
        <v>0.52631012640596064</v>
      </c>
      <c r="H2500" s="275">
        <f t="shared" si="77"/>
        <v>3.3781449522047104</v>
      </c>
      <c r="I2500" s="250"/>
      <c r="J2500" s="251"/>
      <c r="K2500" s="251"/>
      <c r="L2500" s="251"/>
    </row>
    <row r="2501" spans="2:12" x14ac:dyDescent="0.2">
      <c r="B2501" s="112" t="s">
        <v>2</v>
      </c>
      <c r="C2501" s="113">
        <f>_xll.qlCalendarAdvance("TARGET",C2500,B2501,"mf")</f>
        <v>53996</v>
      </c>
      <c r="D2501" s="120">
        <f>_xll.xlShmInterpRateFwd($D$3&amp;T(CalculationTrigger2),C2501,,5,C2502)</f>
        <v>1.4889679619083931E-2</v>
      </c>
      <c r="E2501" s="260">
        <f>_xll.xlShmInterpRateFwd($E$3&amp;T(CalculationTrigger2),C2501,,5,C2502)</f>
        <v>1.4836913743837065E-2</v>
      </c>
      <c r="F2501" s="260">
        <f>_xll.xlShmInterpRateFwd($F$3&amp;T(CalculationTrigger2),C2501,,5,C2502)</f>
        <v>1.4499238215618698E-2</v>
      </c>
      <c r="G2501" s="268">
        <f t="shared" ref="G2501:G2564" si="78">(D2501-E2501)*10000</f>
        <v>0.52765875246866056</v>
      </c>
      <c r="H2501" s="275">
        <f t="shared" ref="H2501:H2564" si="79">(E2501-F2501)*10000</f>
        <v>3.3767552821836744</v>
      </c>
      <c r="I2501" s="250"/>
      <c r="J2501" s="251"/>
      <c r="K2501" s="251"/>
      <c r="L2501" s="251"/>
    </row>
    <row r="2502" spans="2:12" x14ac:dyDescent="0.2">
      <c r="B2502" s="112" t="s">
        <v>2</v>
      </c>
      <c r="C2502" s="113">
        <f>_xll.qlCalendarAdvance("TARGET",C2501,B2502,"mf")</f>
        <v>54003</v>
      </c>
      <c r="D2502" s="120">
        <f>_xll.xlShmInterpRateFwd($D$3&amp;T(CalculationTrigger2),C2502,,5,C2503)</f>
        <v>1.4887502614575795E-2</v>
      </c>
      <c r="E2502" s="260">
        <f>_xll.xlShmInterpRateFwd($E$3&amp;T(CalculationTrigger2),C2502,,5,C2503)</f>
        <v>1.4834595117097626E-2</v>
      </c>
      <c r="F2502" s="260">
        <f>_xll.xlShmInterpRateFwd($F$3&amp;T(CalculationTrigger2),C2502,,5,C2503)</f>
        <v>1.4497049517117796E-2</v>
      </c>
      <c r="G2502" s="268">
        <f t="shared" si="78"/>
        <v>0.52907497478169374</v>
      </c>
      <c r="H2502" s="275">
        <f t="shared" si="79"/>
        <v>3.3754559997982958</v>
      </c>
      <c r="I2502" s="250"/>
      <c r="J2502" s="251"/>
      <c r="K2502" s="251"/>
      <c r="L2502" s="251"/>
    </row>
    <row r="2503" spans="2:12" x14ac:dyDescent="0.2">
      <c r="B2503" s="112" t="s">
        <v>2</v>
      </c>
      <c r="C2503" s="113">
        <f>_xll.qlCalendarAdvance("TARGET",C2502,B2503,"mf")</f>
        <v>54010</v>
      </c>
      <c r="D2503" s="120">
        <f>_xll.xlShmInterpRateFwd($D$3&amp;T(CalculationTrigger2),C2503,,5,C2504)</f>
        <v>1.4885322693182022E-2</v>
      </c>
      <c r="E2503" s="260">
        <f>_xll.xlShmInterpRateFwd($E$3&amp;T(CalculationTrigger2),C2503,,5,C2504)</f>
        <v>1.4832266797526604E-2</v>
      </c>
      <c r="F2503" s="260">
        <f>_xll.xlShmInterpRateFwd($F$3&amp;T(CalculationTrigger2),C2503,,5,C2504)</f>
        <v>1.4494842063507507E-2</v>
      </c>
      <c r="G2503" s="268">
        <f t="shared" si="78"/>
        <v>0.53055895655417662</v>
      </c>
      <c r="H2503" s="275">
        <f t="shared" si="79"/>
        <v>3.3742473401909661</v>
      </c>
      <c r="I2503" s="250"/>
      <c r="J2503" s="251"/>
      <c r="K2503" s="251"/>
      <c r="L2503" s="251"/>
    </row>
    <row r="2504" spans="2:12" x14ac:dyDescent="0.2">
      <c r="B2504" s="112" t="s">
        <v>2</v>
      </c>
      <c r="C2504" s="113">
        <f>_xll.qlCalendarAdvance("TARGET",C2503,B2504,"mf")</f>
        <v>54017</v>
      </c>
      <c r="D2504" s="120">
        <f>_xll.xlShmInterpRateFwd($D$3&amp;T(CalculationTrigger2),C2504,,5,C2505)</f>
        <v>1.4883139861790417E-2</v>
      </c>
      <c r="E2504" s="260">
        <f>_xll.xlShmInterpRateFwd($E$3&amp;T(CalculationTrigger2),C2504,,5,C2505)</f>
        <v>1.4829928775708292E-2</v>
      </c>
      <c r="F2504" s="260">
        <f>_xll.xlShmInterpRateFwd($F$3&amp;T(CalculationTrigger2),C2504,,5,C2505)</f>
        <v>1.4492615821910056E-2</v>
      </c>
      <c r="G2504" s="268">
        <f t="shared" si="78"/>
        <v>0.53211086082124992</v>
      </c>
      <c r="H2504" s="275">
        <f t="shared" si="79"/>
        <v>3.3731295379823591</v>
      </c>
      <c r="I2504" s="250"/>
      <c r="J2504" s="251"/>
      <c r="K2504" s="251"/>
      <c r="L2504" s="251"/>
    </row>
    <row r="2505" spans="2:12" x14ac:dyDescent="0.2">
      <c r="B2505" s="112" t="s">
        <v>2</v>
      </c>
      <c r="C2505" s="113">
        <f>_xll.qlCalendarAdvance("TARGET",C2504,B2505,"mf")</f>
        <v>54024</v>
      </c>
      <c r="D2505" s="120">
        <f>_xll.xlShmInterpRateFwd($D$3&amp;T(CalculationTrigger2),C2505,,5,C2506)</f>
        <v>1.4880954127306159E-2</v>
      </c>
      <c r="E2505" s="260">
        <f>_xll.xlShmInterpRateFwd($E$3&amp;T(CalculationTrigger2),C2505,,5,C2506)</f>
        <v>1.4827581042261756E-2</v>
      </c>
      <c r="F2505" s="260">
        <f>_xll.xlShmInterpRateFwd($F$3&amp;T(CalculationTrigger2),C2505,,5,C2506)</f>
        <v>1.4490370759378216E-2</v>
      </c>
      <c r="G2505" s="268">
        <f t="shared" si="78"/>
        <v>0.53373085044402735</v>
      </c>
      <c r="H2505" s="275">
        <f t="shared" si="79"/>
        <v>3.3721028288354047</v>
      </c>
      <c r="I2505" s="250"/>
      <c r="J2505" s="251"/>
      <c r="K2505" s="251"/>
      <c r="L2505" s="251"/>
    </row>
    <row r="2506" spans="2:12" x14ac:dyDescent="0.2">
      <c r="B2506" s="112" t="s">
        <v>2</v>
      </c>
      <c r="C2506" s="113">
        <f>_xll.qlCalendarAdvance("TARGET",C2505,B2506,"mf")</f>
        <v>54031</v>
      </c>
      <c r="D2506" s="120">
        <f>_xll.xlShmInterpRateFwd($D$3&amp;T(CalculationTrigger2),C2506,,5,C2507)</f>
        <v>1.4878765496657597E-2</v>
      </c>
      <c r="E2506" s="260">
        <f>_xll.xlShmInterpRateFwd($E$3&amp;T(CalculationTrigger2),C2506,,5,C2507)</f>
        <v>1.4825223587794489E-2</v>
      </c>
      <c r="F2506" s="260">
        <f>_xll.xlShmInterpRateFwd($F$3&amp;T(CalculationTrigger2),C2506,,5,C2507)</f>
        <v>1.4488106843057479E-2</v>
      </c>
      <c r="G2506" s="268">
        <f t="shared" si="78"/>
        <v>0.53541908863108734</v>
      </c>
      <c r="H2506" s="275">
        <f t="shared" si="79"/>
        <v>3.3711674473701008</v>
      </c>
      <c r="I2506" s="250"/>
      <c r="J2506" s="251"/>
      <c r="K2506" s="251"/>
      <c r="L2506" s="251"/>
    </row>
    <row r="2507" spans="2:12" x14ac:dyDescent="0.2">
      <c r="B2507" s="112" t="s">
        <v>2</v>
      </c>
      <c r="C2507" s="113">
        <f>_xll.qlCalendarAdvance("TARGET",C2506,B2507,"mf")</f>
        <v>54038</v>
      </c>
      <c r="D2507" s="120">
        <f>_xll.xlShmInterpRateFwd($D$3&amp;T(CalculationTrigger2),C2507,,5,C2508)</f>
        <v>1.4876573976726747E-2</v>
      </c>
      <c r="E2507" s="260">
        <f>_xll.xlShmInterpRateFwd($E$3&amp;T(CalculationTrigger2),C2507,,5,C2508)</f>
        <v>1.4822856402890824E-2</v>
      </c>
      <c r="F2507" s="260">
        <f>_xll.xlShmInterpRateFwd($F$3&amp;T(CalculationTrigger2),C2507,,5,C2508)</f>
        <v>1.4485824040000721E-2</v>
      </c>
      <c r="G2507" s="268">
        <f t="shared" si="78"/>
        <v>0.53717573835923227</v>
      </c>
      <c r="H2507" s="275">
        <f t="shared" si="79"/>
        <v>3.3703236289010263</v>
      </c>
      <c r="I2507" s="250"/>
      <c r="J2507" s="251"/>
      <c r="K2507" s="251"/>
      <c r="L2507" s="251"/>
    </row>
    <row r="2508" spans="2:12" x14ac:dyDescent="0.2">
      <c r="B2508" s="112" t="s">
        <v>2</v>
      </c>
      <c r="C2508" s="113">
        <f>_xll.qlCalendarAdvance("TARGET",C2507,B2508,"mf")</f>
        <v>54045</v>
      </c>
      <c r="D2508" s="120">
        <f>_xll.xlShmInterpRateFwd($D$3&amp;T(CalculationTrigger2),C2508,,5,C2509)</f>
        <v>1.4874525731838943E-2</v>
      </c>
      <c r="E2508" s="260">
        <f>_xll.xlShmInterpRateFwd($E$3&amp;T(CalculationTrigger2),C2508,,5,C2509)</f>
        <v>1.4820610054963365E-2</v>
      </c>
      <c r="F2508" s="260">
        <f>_xll.xlShmInterpRateFwd($F$3&amp;T(CalculationTrigger2),C2508,,5,C2509)</f>
        <v>1.4483644272074023E-2</v>
      </c>
      <c r="G2508" s="268">
        <f t="shared" si="78"/>
        <v>0.53915676875578022</v>
      </c>
      <c r="H2508" s="275">
        <f t="shared" si="79"/>
        <v>3.3696578288934171</v>
      </c>
      <c r="I2508" s="250"/>
      <c r="J2508" s="251"/>
      <c r="K2508" s="251"/>
      <c r="L2508" s="251"/>
    </row>
    <row r="2509" spans="2:12" x14ac:dyDescent="0.2">
      <c r="B2509" s="112" t="s">
        <v>2</v>
      </c>
      <c r="C2509" s="113">
        <f>_xll.qlCalendarAdvance("TARGET",C2508,B2509,"mf")</f>
        <v>54053</v>
      </c>
      <c r="D2509" s="120">
        <f>_xll.xlShmInterpRateFwd($D$3&amp;T(CalculationTrigger2),C2509,,5,C2510)</f>
        <v>1.4871868165513115E-2</v>
      </c>
      <c r="E2509" s="260">
        <f>_xll.xlShmInterpRateFwd($E$3&amp;T(CalculationTrigger2),C2509,,5,C2510)</f>
        <v>1.4817751054434478E-2</v>
      </c>
      <c r="F2509" s="260">
        <f>_xll.xlShmInterpRateFwd($F$3&amp;T(CalculationTrigger2),C2509,,5,C2510)</f>
        <v>1.4480868568028405E-2</v>
      </c>
      <c r="G2509" s="268">
        <f t="shared" si="78"/>
        <v>0.5411711107863697</v>
      </c>
      <c r="H2509" s="275">
        <f t="shared" si="79"/>
        <v>3.3688248640607354</v>
      </c>
      <c r="I2509" s="250"/>
      <c r="J2509" s="251"/>
      <c r="K2509" s="251"/>
      <c r="L2509" s="251"/>
    </row>
    <row r="2510" spans="2:12" x14ac:dyDescent="0.2">
      <c r="B2510" s="112" t="s">
        <v>2</v>
      </c>
      <c r="C2510" s="113">
        <f>_xll.qlCalendarAdvance("TARGET",C2509,B2510,"mf")</f>
        <v>54060</v>
      </c>
      <c r="D2510" s="120">
        <f>_xll.xlShmInterpRateFwd($D$3&amp;T(CalculationTrigger2),C2510,,5,C2511)</f>
        <v>1.4869667609953797E-2</v>
      </c>
      <c r="E2510" s="260">
        <f>_xll.xlShmInterpRateFwd($E$3&amp;T(CalculationTrigger2),C2510,,5,C2511)</f>
        <v>1.4815353227034618E-2</v>
      </c>
      <c r="F2510" s="260">
        <f>_xll.xlShmInterpRateFwd($F$3&amp;T(CalculationTrigger2),C2510,,5,C2511)</f>
        <v>1.4478526192504828E-2</v>
      </c>
      <c r="G2510" s="268">
        <f t="shared" si="78"/>
        <v>0.54314382919178761</v>
      </c>
      <c r="H2510" s="275">
        <f t="shared" si="79"/>
        <v>3.3682703452979008</v>
      </c>
      <c r="I2510" s="250"/>
      <c r="J2510" s="251"/>
      <c r="K2510" s="251"/>
      <c r="L2510" s="251"/>
    </row>
    <row r="2511" spans="2:12" x14ac:dyDescent="0.2">
      <c r="B2511" s="112" t="s">
        <v>2</v>
      </c>
      <c r="C2511" s="113">
        <f>_xll.qlCalendarAdvance("TARGET",C2510,B2511,"mf")</f>
        <v>54067</v>
      </c>
      <c r="D2511" s="120">
        <f>_xll.xlShmInterpRateFwd($D$3&amp;T(CalculationTrigger2),C2511,,5,C2512)</f>
        <v>1.4867464193735068E-2</v>
      </c>
      <c r="E2511" s="260">
        <f>_xll.xlShmInterpRateFwd($E$3&amp;T(CalculationTrigger2),C2511,,5,C2512)</f>
        <v>1.481294563029089E-2</v>
      </c>
      <c r="F2511" s="260">
        <f>_xll.xlShmInterpRateFwd($F$3&amp;T(CalculationTrigger2),C2511,,5,C2512)</f>
        <v>1.4476164793945834E-2</v>
      </c>
      <c r="G2511" s="268">
        <f t="shared" si="78"/>
        <v>0.54518563444178392</v>
      </c>
      <c r="H2511" s="275">
        <f t="shared" si="79"/>
        <v>3.3678083634505578</v>
      </c>
      <c r="I2511" s="250"/>
      <c r="J2511" s="251"/>
      <c r="K2511" s="251"/>
      <c r="L2511" s="251"/>
    </row>
    <row r="2512" spans="2:12" x14ac:dyDescent="0.2">
      <c r="B2512" s="112" t="s">
        <v>2</v>
      </c>
      <c r="C2512" s="113">
        <f>_xll.qlCalendarAdvance("TARGET",C2511,B2512,"mf")</f>
        <v>54074</v>
      </c>
      <c r="D2512" s="120">
        <f>_xll.xlShmInterpRateFwd($D$3&amp;T(CalculationTrigger2),C2512,,5,C2513)</f>
        <v>1.4865257923756304E-2</v>
      </c>
      <c r="E2512" s="260">
        <f>_xll.xlShmInterpRateFwd($E$3&amp;T(CalculationTrigger2),C2512,,5,C2513)</f>
        <v>1.4810528254805087E-2</v>
      </c>
      <c r="F2512" s="260">
        <f>_xll.xlShmInterpRateFwd($F$3&amp;T(CalculationTrigger2),C2512,,5,C2513)</f>
        <v>1.4473784339433533E-2</v>
      </c>
      <c r="G2512" s="268">
        <f t="shared" si="78"/>
        <v>0.54729668951217225</v>
      </c>
      <c r="H2512" s="275">
        <f t="shared" si="79"/>
        <v>3.3674391537155333</v>
      </c>
      <c r="I2512" s="250"/>
      <c r="J2512" s="251"/>
      <c r="K2512" s="251"/>
      <c r="L2512" s="251"/>
    </row>
    <row r="2513" spans="2:12" x14ac:dyDescent="0.2">
      <c r="B2513" s="112" t="s">
        <v>2</v>
      </c>
      <c r="C2513" s="113">
        <f>_xll.qlCalendarAdvance("TARGET",C2512,B2513,"mf")</f>
        <v>54081</v>
      </c>
      <c r="D2513" s="120">
        <f>_xll.xlShmInterpRateFwd($D$3&amp;T(CalculationTrigger2),C2513,,5,C2514)</f>
        <v>1.486304880692847E-2</v>
      </c>
      <c r="E2513" s="260">
        <f>_xll.xlShmInterpRateFwd($E$3&amp;T(CalculationTrigger2),C2513,,5,C2514)</f>
        <v>1.4808101091184802E-2</v>
      </c>
      <c r="F2513" s="260">
        <f>_xll.xlShmInterpRateFwd($F$3&amp;T(CalculationTrigger2),C2513,,5,C2514)</f>
        <v>1.4471384796084842E-2</v>
      </c>
      <c r="G2513" s="268">
        <f t="shared" si="78"/>
        <v>0.54947715743668835</v>
      </c>
      <c r="H2513" s="275">
        <f t="shared" si="79"/>
        <v>3.3671629509995915</v>
      </c>
      <c r="I2513" s="250"/>
      <c r="J2513" s="251"/>
      <c r="K2513" s="251"/>
      <c r="L2513" s="251"/>
    </row>
    <row r="2514" spans="2:12" x14ac:dyDescent="0.2">
      <c r="B2514" s="112" t="s">
        <v>2</v>
      </c>
      <c r="C2514" s="113">
        <f>_xll.qlCalendarAdvance("TARGET",C2513,B2514,"mf")</f>
        <v>54088</v>
      </c>
      <c r="D2514" s="120">
        <f>_xll.xlShmInterpRateFwd($D$3&amp;T(CalculationTrigger2),C2514,,5,C2515)</f>
        <v>1.4860836850139359E-2</v>
      </c>
      <c r="E2514" s="260">
        <f>_xll.xlShmInterpRateFwd($E$3&amp;T(CalculationTrigger2),C2514,,5,C2515)</f>
        <v>1.4805664130014471E-2</v>
      </c>
      <c r="F2514" s="260">
        <f>_xll.xlShmInterpRateFwd($F$3&amp;T(CalculationTrigger2),C2514,,5,C2515)</f>
        <v>1.4468966130987767E-2</v>
      </c>
      <c r="G2514" s="268">
        <f t="shared" si="78"/>
        <v>0.55172720124887709</v>
      </c>
      <c r="H2514" s="275">
        <f t="shared" si="79"/>
        <v>3.3669799902670374</v>
      </c>
      <c r="I2514" s="250"/>
      <c r="J2514" s="251"/>
      <c r="K2514" s="251"/>
      <c r="L2514" s="251"/>
    </row>
    <row r="2515" spans="2:12" x14ac:dyDescent="0.2">
      <c r="B2515" s="112" t="s">
        <v>2</v>
      </c>
      <c r="C2515" s="113">
        <f>_xll.qlCalendarAdvance("TARGET",C2514,B2515,"mf")</f>
        <v>54095</v>
      </c>
      <c r="D2515" s="120">
        <f>_xll.xlShmInterpRateFwd($D$3&amp;T(CalculationTrigger2),C2515,,5,C2516)</f>
        <v>1.4858622060311511E-2</v>
      </c>
      <c r="E2515" s="260">
        <f>_xll.xlShmInterpRateFwd($E$3&amp;T(CalculationTrigger2),C2515,,5,C2516)</f>
        <v>1.4803217361924895E-2</v>
      </c>
      <c r="F2515" s="260">
        <f>_xll.xlShmInterpRateFwd($F$3&amp;T(CalculationTrigger2),C2515,,5,C2516)</f>
        <v>1.4466528311218784E-2</v>
      </c>
      <c r="G2515" s="268">
        <f t="shared" si="78"/>
        <v>0.55404698386616114</v>
      </c>
      <c r="H2515" s="275">
        <f t="shared" si="79"/>
        <v>3.3668905070611057</v>
      </c>
      <c r="I2515" s="250"/>
      <c r="J2515" s="251"/>
      <c r="K2515" s="251"/>
      <c r="L2515" s="251"/>
    </row>
    <row r="2516" spans="2:12" x14ac:dyDescent="0.2">
      <c r="B2516" s="112" t="s">
        <v>2</v>
      </c>
      <c r="C2516" s="113">
        <f>_xll.qlCalendarAdvance("TARGET",C2515,B2516,"mf")</f>
        <v>54102</v>
      </c>
      <c r="D2516" s="120">
        <f>_xll.xlShmInterpRateFwd($D$3&amp;T(CalculationTrigger2),C2516,,5,C2517)</f>
        <v>1.4856404444332722E-2</v>
      </c>
      <c r="E2516" s="260">
        <f>_xll.xlShmInterpRateFwd($E$3&amp;T(CalculationTrigger2),C2516,,5,C2517)</f>
        <v>1.4800760777500539E-2</v>
      </c>
      <c r="F2516" s="260">
        <f>_xll.xlShmInterpRateFwd($F$3&amp;T(CalculationTrigger2),C2516,,5,C2517)</f>
        <v>1.4464071303918141E-2</v>
      </c>
      <c r="G2516" s="268">
        <f t="shared" si="78"/>
        <v>0.55643666832182537</v>
      </c>
      <c r="H2516" s="275">
        <f t="shared" si="79"/>
        <v>3.3668947358239838</v>
      </c>
      <c r="I2516" s="250"/>
      <c r="J2516" s="251"/>
      <c r="K2516" s="251"/>
      <c r="L2516" s="251"/>
    </row>
    <row r="2517" spans="2:12" x14ac:dyDescent="0.2">
      <c r="B2517" s="112" t="s">
        <v>2</v>
      </c>
      <c r="C2517" s="113">
        <f>_xll.qlCalendarAdvance("TARGET",C2516,B2517,"mf")</f>
        <v>54109</v>
      </c>
      <c r="D2517" s="120">
        <f>_xll.xlShmInterpRateFwd($D$3&amp;T(CalculationTrigger2),C2517,,5,C2518)</f>
        <v>1.4854184009142905E-2</v>
      </c>
      <c r="E2517" s="260">
        <f>_xll.xlShmInterpRateFwd($E$3&amp;T(CalculationTrigger2),C2517,,5,C2518)</f>
        <v>1.479829436736064E-2</v>
      </c>
      <c r="F2517" s="260">
        <f>_xll.xlShmInterpRateFwd($F$3&amp;T(CalculationTrigger2),C2517,,5,C2518)</f>
        <v>1.4461595076133463E-2</v>
      </c>
      <c r="G2517" s="268">
        <f t="shared" si="78"/>
        <v>0.55889641782264421</v>
      </c>
      <c r="H2517" s="275">
        <f t="shared" si="79"/>
        <v>3.3669929122717712</v>
      </c>
      <c r="I2517" s="250"/>
      <c r="J2517" s="251"/>
      <c r="K2517" s="251"/>
      <c r="L2517" s="251"/>
    </row>
    <row r="2518" spans="2:12" x14ac:dyDescent="0.2">
      <c r="B2518" s="112" t="s">
        <v>2</v>
      </c>
      <c r="C2518" s="113">
        <f>_xll.qlCalendarAdvance("TARGET",C2517,B2518,"mf")</f>
        <v>54116</v>
      </c>
      <c r="D2518" s="120">
        <f>_xll.xlShmInterpRateFwd($D$3&amp;T(CalculationTrigger2),C2518,,5,C2519)</f>
        <v>1.4851960761600889E-2</v>
      </c>
      <c r="E2518" s="260">
        <f>_xll.xlShmInterpRateFwd($E$3&amp;T(CalculationTrigger2),C2518,,5,C2519)</f>
        <v>1.4795818122089698E-2</v>
      </c>
      <c r="F2518" s="260">
        <f>_xll.xlShmInterpRateFwd($F$3&amp;T(CalculationTrigger2),C2518,,5,C2519)</f>
        <v>1.4459099594999313E-2</v>
      </c>
      <c r="G2518" s="268">
        <f t="shared" si="78"/>
        <v>0.56142639511190873</v>
      </c>
      <c r="H2518" s="275">
        <f t="shared" si="79"/>
        <v>3.3671852709038497</v>
      </c>
      <c r="I2518" s="250"/>
      <c r="J2518" s="251"/>
      <c r="K2518" s="251"/>
      <c r="L2518" s="251"/>
    </row>
    <row r="2519" spans="2:12" x14ac:dyDescent="0.2">
      <c r="B2519" s="112" t="s">
        <v>2</v>
      </c>
      <c r="C2519" s="113">
        <f>_xll.qlCalendarAdvance("TARGET",C2518,B2519,"mf")</f>
        <v>54123</v>
      </c>
      <c r="D2519" s="120">
        <f>_xll.xlShmInterpRateFwd($D$3&amp;T(CalculationTrigger2),C2519,,5,C2520)</f>
        <v>1.4849734708652381E-2</v>
      </c>
      <c r="E2519" s="260">
        <f>_xll.xlShmInterpRateFwd($E$3&amp;T(CalculationTrigger2),C2519,,5,C2520)</f>
        <v>1.4793332032318562E-2</v>
      </c>
      <c r="F2519" s="260">
        <f>_xll.xlShmInterpRateFwd($F$3&amp;T(CalculationTrigger2),C2519,,5,C2520)</f>
        <v>1.4456584827575013E-2</v>
      </c>
      <c r="G2519" s="268">
        <f t="shared" si="78"/>
        <v>0.56402676333819346</v>
      </c>
      <c r="H2519" s="275">
        <f t="shared" si="79"/>
        <v>3.367472047435486</v>
      </c>
      <c r="I2519" s="250"/>
      <c r="J2519" s="251"/>
      <c r="K2519" s="251"/>
      <c r="L2519" s="251"/>
    </row>
    <row r="2520" spans="2:12" x14ac:dyDescent="0.2">
      <c r="B2520" s="112" t="s">
        <v>2</v>
      </c>
      <c r="C2520" s="113">
        <f>_xll.qlCalendarAdvance("TARGET",C2519,B2520,"mf")</f>
        <v>54130</v>
      </c>
      <c r="D2520" s="120">
        <f>_xll.xlShmInterpRateFwd($D$3&amp;T(CalculationTrigger2),C2520,,5,C2521)</f>
        <v>1.4847505857173579E-2</v>
      </c>
      <c r="E2520" s="260">
        <f>_xll.xlShmInterpRateFwd($E$3&amp;T(CalculationTrigger2),C2520,,5,C2521)</f>
        <v>1.4790836088631765E-2</v>
      </c>
      <c r="F2520" s="260">
        <f>_xll.xlShmInterpRateFwd($F$3&amp;T(CalculationTrigger2),C2520,,5,C2521)</f>
        <v>1.4454050740995235E-2</v>
      </c>
      <c r="G2520" s="268">
        <f t="shared" si="78"/>
        <v>0.56669768541814036</v>
      </c>
      <c r="H2520" s="275">
        <f t="shared" si="79"/>
        <v>3.3678534763652985</v>
      </c>
      <c r="I2520" s="250"/>
      <c r="J2520" s="251"/>
      <c r="K2520" s="251"/>
      <c r="L2520" s="251"/>
    </row>
    <row r="2521" spans="2:12" x14ac:dyDescent="0.2">
      <c r="B2521" s="112" t="s">
        <v>2</v>
      </c>
      <c r="C2521" s="113">
        <f>_xll.qlCalendarAdvance("TARGET",C2520,B2521,"mf")</f>
        <v>54137</v>
      </c>
      <c r="D2521" s="120">
        <f>_xll.xlShmInterpRateFwd($D$3&amp;T(CalculationTrigger2),C2521,,5,C2522)</f>
        <v>1.4845274214087023E-2</v>
      </c>
      <c r="E2521" s="260">
        <f>_xll.xlShmInterpRateFwd($E$3&amp;T(CalculationTrigger2),C2521,,5,C2522)</f>
        <v>1.4788330281631222E-2</v>
      </c>
      <c r="F2521" s="260">
        <f>_xll.xlShmInterpRateFwd($F$3&amp;T(CalculationTrigger2),C2521,,5,C2522)</f>
        <v>1.4451497302330994E-2</v>
      </c>
      <c r="G2521" s="268">
        <f t="shared" si="78"/>
        <v>0.56943932455800339</v>
      </c>
      <c r="H2521" s="275">
        <f t="shared" si="79"/>
        <v>3.3683297930022817</v>
      </c>
      <c r="I2521" s="250"/>
      <c r="J2521" s="251"/>
      <c r="K2521" s="251"/>
      <c r="L2521" s="251"/>
    </row>
    <row r="2522" spans="2:12" x14ac:dyDescent="0.2">
      <c r="B2522" s="112" t="s">
        <v>2</v>
      </c>
      <c r="C2522" s="113">
        <f>_xll.qlCalendarAdvance("TARGET",C2521,B2522,"mf")</f>
        <v>54144</v>
      </c>
      <c r="D2522" s="120">
        <f>_xll.xlShmInterpRateFwd($D$3&amp;T(CalculationTrigger2),C2522,,5,C2523)</f>
        <v>1.4843607754888011E-2</v>
      </c>
      <c r="E2522" s="260">
        <f>_xll.xlShmInterpRateFwd($E$3&amp;T(CalculationTrigger2),C2522,,5,C2523)</f>
        <v>1.4786291170607141E-2</v>
      </c>
      <c r="F2522" s="260">
        <f>_xll.xlShmInterpRateFwd($F$3&amp;T(CalculationTrigger2),C2522,,5,C2523)</f>
        <v>1.4449328422213831E-2</v>
      </c>
      <c r="G2522" s="268">
        <f t="shared" si="78"/>
        <v>0.57316584280870175</v>
      </c>
      <c r="H2522" s="275">
        <f t="shared" si="79"/>
        <v>3.3696274839331055</v>
      </c>
      <c r="I2522" s="250"/>
      <c r="J2522" s="251"/>
      <c r="K2522" s="251"/>
      <c r="L2522" s="251"/>
    </row>
    <row r="2523" spans="2:12" x14ac:dyDescent="0.2">
      <c r="B2523" s="112" t="s">
        <v>2</v>
      </c>
      <c r="C2523" s="113">
        <f>_xll.qlCalendarAdvance("TARGET",C2522,B2523,"mf")</f>
        <v>54155</v>
      </c>
      <c r="D2523" s="120">
        <f>_xll.xlShmInterpRateFwd($D$3&amp;T(CalculationTrigger2),C2523,,5,C2524)</f>
        <v>1.4840180736833049E-2</v>
      </c>
      <c r="E2523" s="260">
        <f>_xll.xlShmInterpRateFwd($E$3&amp;T(CalculationTrigger2),C2523,,5,C2524)</f>
        <v>1.4782618526403292E-2</v>
      </c>
      <c r="F2523" s="260">
        <f>_xll.xlShmInterpRateFwd($F$3&amp;T(CalculationTrigger2),C2523,,5,C2524)</f>
        <v>1.4445688210392334E-2</v>
      </c>
      <c r="G2523" s="268">
        <f t="shared" si="78"/>
        <v>0.57562210429757532</v>
      </c>
      <c r="H2523" s="275">
        <f t="shared" si="79"/>
        <v>3.3693031601095789</v>
      </c>
      <c r="I2523" s="250"/>
      <c r="J2523" s="251"/>
      <c r="K2523" s="251"/>
      <c r="L2523" s="251"/>
    </row>
    <row r="2524" spans="2:12" x14ac:dyDescent="0.2">
      <c r="B2524" s="112" t="s">
        <v>2</v>
      </c>
      <c r="C2524" s="113">
        <f>_xll.qlCalendarAdvance("TARGET",C2523,B2524,"mf")</f>
        <v>54162</v>
      </c>
      <c r="D2524" s="120">
        <f>_xll.xlShmInterpRateFwd($D$3&amp;T(CalculationTrigger2),C2524,,5,C2525)</f>
        <v>1.4839224282596021E-2</v>
      </c>
      <c r="E2524" s="260">
        <f>_xll.xlShmInterpRateFwd($E$3&amp;T(CalculationTrigger2),C2524,,5,C2525)</f>
        <v>1.4781603749056012E-2</v>
      </c>
      <c r="F2524" s="260">
        <f>_xll.xlShmInterpRateFwd($F$3&amp;T(CalculationTrigger2),C2524,,5,C2525)</f>
        <v>1.4444736492476578E-2</v>
      </c>
      <c r="G2524" s="268">
        <f t="shared" si="78"/>
        <v>0.57620533540008601</v>
      </c>
      <c r="H2524" s="275">
        <f t="shared" si="79"/>
        <v>3.3686725657943417</v>
      </c>
      <c r="I2524" s="250"/>
      <c r="J2524" s="251"/>
      <c r="K2524" s="251"/>
      <c r="L2524" s="251"/>
    </row>
    <row r="2525" spans="2:12" x14ac:dyDescent="0.2">
      <c r="B2525" s="112" t="s">
        <v>2</v>
      </c>
      <c r="C2525" s="113">
        <f>_xll.qlCalendarAdvance("TARGET",C2524,B2525,"mf")</f>
        <v>54169</v>
      </c>
      <c r="D2525" s="120">
        <f>_xll.xlShmInterpRateFwd($D$3&amp;T(CalculationTrigger2),C2525,,5,C2526)</f>
        <v>1.4838219221317365E-2</v>
      </c>
      <c r="E2525" s="260">
        <f>_xll.xlShmInterpRateFwd($E$3&amp;T(CalculationTrigger2),C2525,,5,C2526)</f>
        <v>1.4780537166634515E-2</v>
      </c>
      <c r="F2525" s="260">
        <f>_xll.xlShmInterpRateFwd($F$3&amp;T(CalculationTrigger2),C2525,,5,C2526)</f>
        <v>1.4443733909059422E-2</v>
      </c>
      <c r="G2525" s="268">
        <f t="shared" si="78"/>
        <v>0.57682054682850137</v>
      </c>
      <c r="H2525" s="275">
        <f t="shared" si="79"/>
        <v>3.3680325757509331</v>
      </c>
      <c r="I2525" s="250"/>
      <c r="J2525" s="251"/>
      <c r="K2525" s="251"/>
      <c r="L2525" s="251"/>
    </row>
    <row r="2526" spans="2:12" x14ac:dyDescent="0.2">
      <c r="B2526" s="112" t="s">
        <v>2</v>
      </c>
      <c r="C2526" s="113">
        <f>_xll.qlCalendarAdvance("TARGET",C2525,B2526,"mf")</f>
        <v>54176</v>
      </c>
      <c r="D2526" s="120">
        <f>_xll.xlShmInterpRateFwd($D$3&amp;T(CalculationTrigger2),C2526,,5,C2527)</f>
        <v>1.4837165440950366E-2</v>
      </c>
      <c r="E2526" s="260">
        <f>_xll.xlShmInterpRateFwd($E$3&amp;T(CalculationTrigger2),C2526,,5,C2527)</f>
        <v>1.4779418659406683E-2</v>
      </c>
      <c r="F2526" s="260">
        <f>_xll.xlShmInterpRateFwd($F$3&amp;T(CalculationTrigger2),C2526,,5,C2527)</f>
        <v>1.4442680342251733E-2</v>
      </c>
      <c r="G2526" s="268">
        <f t="shared" si="78"/>
        <v>0.57746781543683079</v>
      </c>
      <c r="H2526" s="275">
        <f t="shared" si="79"/>
        <v>3.3673831715494948</v>
      </c>
      <c r="I2526" s="250"/>
      <c r="J2526" s="251"/>
      <c r="K2526" s="251"/>
      <c r="L2526" s="251"/>
    </row>
    <row r="2527" spans="2:12" x14ac:dyDescent="0.2">
      <c r="B2527" s="112" t="s">
        <v>2</v>
      </c>
      <c r="C2527" s="113">
        <f>_xll.qlCalendarAdvance("TARGET",C2526,B2527,"mf")</f>
        <v>54183</v>
      </c>
      <c r="D2527" s="120">
        <f>_xll.xlShmInterpRateFwd($D$3&amp;T(CalculationTrigger2),C2527,,5,C2528)</f>
        <v>1.4836062829384883E-2</v>
      </c>
      <c r="E2527" s="260">
        <f>_xll.xlShmInterpRateFwd($E$3&amp;T(CalculationTrigger2),C2527,,5,C2528)</f>
        <v>1.4778248107623354E-2</v>
      </c>
      <c r="F2527" s="260">
        <f>_xll.xlShmInterpRateFwd($F$3&amp;T(CalculationTrigger2),C2527,,5,C2528)</f>
        <v>1.4441575674112566E-2</v>
      </c>
      <c r="G2527" s="268">
        <f t="shared" si="78"/>
        <v>0.57814721761528798</v>
      </c>
      <c r="H2527" s="275">
        <f t="shared" si="79"/>
        <v>3.3667243351078771</v>
      </c>
      <c r="I2527" s="250"/>
      <c r="J2527" s="251"/>
      <c r="K2527" s="251"/>
      <c r="L2527" s="251"/>
    </row>
    <row r="2528" spans="2:12" x14ac:dyDescent="0.2">
      <c r="B2528" s="112" t="s">
        <v>2</v>
      </c>
      <c r="C2528" s="113">
        <f>_xll.qlCalendarAdvance("TARGET",C2527,B2528,"mf")</f>
        <v>54190</v>
      </c>
      <c r="D2528" s="120">
        <f>_xll.xlShmInterpRateFwd($D$3&amp;T(CalculationTrigger2),C2528,,5,C2529)</f>
        <v>1.4834911274545823E-2</v>
      </c>
      <c r="E2528" s="260">
        <f>_xll.xlShmInterpRateFwd($E$3&amp;T(CalculationTrigger2),C2528,,5,C2529)</f>
        <v>1.4777025391547283E-2</v>
      </c>
      <c r="F2528" s="260">
        <f>_xll.xlShmInterpRateFwd($F$3&amp;T(CalculationTrigger2),C2528,,5,C2529)</f>
        <v>1.444041978673026E-2</v>
      </c>
      <c r="G2528" s="268">
        <f t="shared" si="78"/>
        <v>0.57885882998539451</v>
      </c>
      <c r="H2528" s="275">
        <f t="shared" si="79"/>
        <v>3.3660560481702309</v>
      </c>
      <c r="I2528" s="250"/>
      <c r="J2528" s="251"/>
      <c r="K2528" s="251"/>
      <c r="L2528" s="251"/>
    </row>
    <row r="2529" spans="2:12" x14ac:dyDescent="0.2">
      <c r="B2529" s="112" t="s">
        <v>2</v>
      </c>
      <c r="C2529" s="113">
        <f>_xll.qlCalendarAdvance("TARGET",C2528,B2529,"mf")</f>
        <v>54197</v>
      </c>
      <c r="D2529" s="120">
        <f>_xll.xlShmInterpRateFwd($D$3&amp;T(CalculationTrigger2),C2529,,5,C2530)</f>
        <v>1.4833710664352599E-2</v>
      </c>
      <c r="E2529" s="260">
        <f>_xll.xlShmInterpRateFwd($E$3&amp;T(CalculationTrigger2),C2529,,5,C2530)</f>
        <v>1.4775750391429978E-2</v>
      </c>
      <c r="F2529" s="260">
        <f>_xll.xlShmInterpRateFwd($F$3&amp;T(CalculationTrigger2),C2529,,5,C2530)</f>
        <v>1.4439212562187689E-2</v>
      </c>
      <c r="G2529" s="268">
        <f t="shared" si="78"/>
        <v>0.5796027292262127</v>
      </c>
      <c r="H2529" s="275">
        <f t="shared" si="79"/>
        <v>3.3653782924228901</v>
      </c>
      <c r="I2529" s="250"/>
      <c r="J2529" s="251"/>
      <c r="K2529" s="251"/>
      <c r="L2529" s="251"/>
    </row>
    <row r="2530" spans="2:12" x14ac:dyDescent="0.2">
      <c r="B2530" s="112" t="s">
        <v>2</v>
      </c>
      <c r="C2530" s="113">
        <f>_xll.qlCalendarAdvance("TARGET",C2529,B2530,"mf")</f>
        <v>54204</v>
      </c>
      <c r="D2530" s="120">
        <f>_xll.xlShmInterpRateFwd($D$3&amp;T(CalculationTrigger2),C2530,,5,C2531)</f>
        <v>1.4832460886724918E-2</v>
      </c>
      <c r="E2530" s="260">
        <f>_xll.xlShmInterpRateFwd($E$3&amp;T(CalculationTrigger2),C2530,,5,C2531)</f>
        <v>1.477442298752907E-2</v>
      </c>
      <c r="F2530" s="260">
        <f>_xll.xlShmInterpRateFwd($F$3&amp;T(CalculationTrigger2),C2530,,5,C2531)</f>
        <v>1.4437953882556451E-2</v>
      </c>
      <c r="G2530" s="268">
        <f t="shared" si="78"/>
        <v>0.58037899195848353</v>
      </c>
      <c r="H2530" s="275">
        <f t="shared" si="79"/>
        <v>3.364691049726181</v>
      </c>
      <c r="I2530" s="250"/>
      <c r="J2530" s="251"/>
      <c r="K2530" s="251"/>
      <c r="L2530" s="251"/>
    </row>
    <row r="2531" spans="2:12" x14ac:dyDescent="0.2">
      <c r="B2531" s="112" t="s">
        <v>2</v>
      </c>
      <c r="C2531" s="113">
        <f>_xll.qlCalendarAdvance("TARGET",C2530,B2531,"mf")</f>
        <v>54211</v>
      </c>
      <c r="D2531" s="120">
        <f>_xll.xlShmInterpRateFwd($D$3&amp;T(CalculationTrigger2),C2531,,5,C2532)</f>
        <v>1.4831161829571195E-2</v>
      </c>
      <c r="E2531" s="260">
        <f>_xll.xlShmInterpRateFwd($E$3&amp;T(CalculationTrigger2),C2531,,5,C2532)</f>
        <v>1.4773043060102539E-2</v>
      </c>
      <c r="F2531" s="260">
        <f>_xll.xlShmInterpRateFwd($F$3&amp;T(CalculationTrigger2),C2531,,5,C2532)</f>
        <v>1.443664362993745E-2</v>
      </c>
      <c r="G2531" s="268">
        <f t="shared" si="78"/>
        <v>0.58118769468656561</v>
      </c>
      <c r="H2531" s="275">
        <f t="shared" si="79"/>
        <v>3.3639943016508869</v>
      </c>
      <c r="I2531" s="250"/>
      <c r="J2531" s="251"/>
      <c r="K2531" s="251"/>
      <c r="L2531" s="251"/>
    </row>
    <row r="2532" spans="2:12" x14ac:dyDescent="0.2">
      <c r="B2532" s="112" t="s">
        <v>2</v>
      </c>
      <c r="C2532" s="113">
        <f>_xll.qlCalendarAdvance("TARGET",C2531,B2532,"mf")</f>
        <v>54218</v>
      </c>
      <c r="D2532" s="120">
        <f>_xll.xlShmInterpRateFwd($D$3&amp;T(CalculationTrigger2),C2532,,5,C2533)</f>
        <v>1.4829813380834915E-2</v>
      </c>
      <c r="E2532" s="260">
        <f>_xll.xlShmInterpRateFwd($E$3&amp;T(CalculationTrigger2),C2532,,5,C2533)</f>
        <v>1.4771610489414494E-2</v>
      </c>
      <c r="F2532" s="260">
        <f>_xll.xlShmInterpRateFwd($F$3&amp;T(CalculationTrigger2),C2532,,5,C2533)</f>
        <v>1.443528168640874E-2</v>
      </c>
      <c r="G2532" s="268">
        <f t="shared" si="78"/>
        <v>0.58202891420420366</v>
      </c>
      <c r="H2532" s="275">
        <f t="shared" si="79"/>
        <v>3.3632880300575421</v>
      </c>
      <c r="I2532" s="250"/>
      <c r="J2532" s="251"/>
      <c r="K2532" s="251"/>
      <c r="L2532" s="251"/>
    </row>
    <row r="2533" spans="2:12" x14ac:dyDescent="0.2">
      <c r="B2533" s="112" t="s">
        <v>2</v>
      </c>
      <c r="C2533" s="113">
        <f>_xll.qlCalendarAdvance("TARGET",C2532,B2533,"mf")</f>
        <v>54225</v>
      </c>
      <c r="D2533" s="120">
        <f>_xll.xlShmInterpRateFwd($D$3&amp;T(CalculationTrigger2),C2533,,5,C2534)</f>
        <v>1.4828415428413518E-2</v>
      </c>
      <c r="E2533" s="260">
        <f>_xll.xlShmInterpRateFwd($E$3&amp;T(CalculationTrigger2),C2533,,5,C2534)</f>
        <v>1.4770125155700427E-2</v>
      </c>
      <c r="F2533" s="260">
        <f>_xll.xlShmInterpRateFwd($F$3&amp;T(CalculationTrigger2),C2533,,5,C2534)</f>
        <v>1.4433867934042917E-2</v>
      </c>
      <c r="G2533" s="268">
        <f t="shared" si="78"/>
        <v>0.58290272713090729</v>
      </c>
      <c r="H2533" s="275">
        <f t="shared" si="79"/>
        <v>3.3625722165750958</v>
      </c>
      <c r="I2533" s="250"/>
      <c r="J2533" s="251"/>
      <c r="K2533" s="251"/>
      <c r="L2533" s="251"/>
    </row>
    <row r="2534" spans="2:12" x14ac:dyDescent="0.2">
      <c r="B2534" s="112" t="s">
        <v>2</v>
      </c>
      <c r="C2534" s="113">
        <f>_xll.qlCalendarAdvance("TARGET",C2533,B2534,"mf")</f>
        <v>54232</v>
      </c>
      <c r="D2534" s="120">
        <f>_xll.xlShmInterpRateFwd($D$3&amp;T(CalculationTrigger2),C2534,,5,C2535)</f>
        <v>1.4826967860222124E-2</v>
      </c>
      <c r="E2534" s="260">
        <f>_xll.xlShmInterpRateFwd($E$3&amp;T(CalculationTrigger2),C2534,,5,C2535)</f>
        <v>1.476858693924831E-2</v>
      </c>
      <c r="F2534" s="260">
        <f>_xll.xlShmInterpRateFwd($F$3&amp;T(CalculationTrigger2),C2534,,5,C2535)</f>
        <v>1.4432402254912912E-2</v>
      </c>
      <c r="G2534" s="268">
        <f t="shared" si="78"/>
        <v>0.58380920973814809</v>
      </c>
      <c r="H2534" s="275">
        <f t="shared" si="79"/>
        <v>3.3618468433539714</v>
      </c>
      <c r="I2534" s="250"/>
      <c r="J2534" s="251"/>
      <c r="K2534" s="251"/>
      <c r="L2534" s="251"/>
    </row>
    <row r="2535" spans="2:12" x14ac:dyDescent="0.2">
      <c r="B2535" s="112" t="s">
        <v>2</v>
      </c>
      <c r="C2535" s="113">
        <f>_xll.qlCalendarAdvance("TARGET",C2534,B2535,"mf")</f>
        <v>54239</v>
      </c>
      <c r="D2535" s="120">
        <f>_xll.xlShmInterpRateFwd($D$3&amp;T(CalculationTrigger2),C2535,,5,C2536)</f>
        <v>1.4825470564193546E-2</v>
      </c>
      <c r="E2535" s="260">
        <f>_xll.xlShmInterpRateFwd($E$3&amp;T(CalculationTrigger2),C2535,,5,C2536)</f>
        <v>1.476699572030012E-2</v>
      </c>
      <c r="F2535" s="260">
        <f>_xll.xlShmInterpRateFwd($F$3&amp;T(CalculationTrigger2),C2535,,5,C2536)</f>
        <v>1.4430884531138327E-2</v>
      </c>
      <c r="G2535" s="268">
        <f t="shared" si="78"/>
        <v>0.58474843893426698</v>
      </c>
      <c r="H2535" s="275">
        <f t="shared" si="79"/>
        <v>3.3611118916179219</v>
      </c>
      <c r="I2535" s="250"/>
      <c r="J2535" s="251"/>
      <c r="K2535" s="251"/>
      <c r="L2535" s="251"/>
    </row>
    <row r="2536" spans="2:12" x14ac:dyDescent="0.2">
      <c r="B2536" s="112" t="s">
        <v>2</v>
      </c>
      <c r="C2536" s="113">
        <f>_xll.qlCalendarAdvance("TARGET",C2535,B2536,"mf")</f>
        <v>54246</v>
      </c>
      <c r="D2536" s="120">
        <f>_xll.xlShmInterpRateFwd($D$3&amp;T(CalculationTrigger2),C2536,,5,C2537)</f>
        <v>1.4823923428249315E-2</v>
      </c>
      <c r="E2536" s="260">
        <f>_xll.xlShmInterpRateFwd($E$3&amp;T(CalculationTrigger2),C2536,,5,C2537)</f>
        <v>1.4765351379103991E-2</v>
      </c>
      <c r="F2536" s="260">
        <f>_xll.xlShmInterpRateFwd($F$3&amp;T(CalculationTrigger2),C2536,,5,C2537)</f>
        <v>1.442931464476381E-2</v>
      </c>
      <c r="G2536" s="268">
        <f t="shared" si="78"/>
        <v>0.58572049145324756</v>
      </c>
      <c r="H2536" s="275">
        <f t="shared" si="79"/>
        <v>3.3603673434018031</v>
      </c>
      <c r="I2536" s="250"/>
      <c r="J2536" s="251"/>
      <c r="K2536" s="251"/>
      <c r="L2536" s="251"/>
    </row>
    <row r="2537" spans="2:12" x14ac:dyDescent="0.2">
      <c r="B2537" s="112" t="s">
        <v>2</v>
      </c>
      <c r="C2537" s="113">
        <f>_xll.qlCalendarAdvance("TARGET",C2536,B2537,"mf")</f>
        <v>54253</v>
      </c>
      <c r="D2537" s="120">
        <f>_xll.xlShmInterpRateFwd($D$3&amp;T(CalculationTrigger2),C2537,,5,C2538)</f>
        <v>1.4822326340293903E-2</v>
      </c>
      <c r="E2537" s="260">
        <f>_xll.xlShmInterpRateFwd($E$3&amp;T(CalculationTrigger2),C2537,,5,C2538)</f>
        <v>1.4763653795943152E-2</v>
      </c>
      <c r="F2537" s="260">
        <f>_xll.xlShmInterpRateFwd($F$3&amp;T(CalculationTrigger2),C2537,,5,C2538)</f>
        <v>1.4427692477898053E-2</v>
      </c>
      <c r="G2537" s="268">
        <f t="shared" si="78"/>
        <v>0.58672544350751177</v>
      </c>
      <c r="H2537" s="275">
        <f t="shared" si="79"/>
        <v>3.3596131804509812</v>
      </c>
      <c r="I2537" s="250"/>
      <c r="J2537" s="251"/>
      <c r="K2537" s="251"/>
      <c r="L2537" s="251"/>
    </row>
    <row r="2538" spans="2:12" x14ac:dyDescent="0.2">
      <c r="B2538" s="112" t="s">
        <v>2</v>
      </c>
      <c r="C2538" s="113">
        <f>_xll.qlCalendarAdvance("TARGET",C2537,B2538,"mf")</f>
        <v>54260</v>
      </c>
      <c r="D2538" s="120">
        <f>_xll.xlShmInterpRateFwd($D$3&amp;T(CalculationTrigger2),C2538,,5,C2539)</f>
        <v>1.4820679188249466E-2</v>
      </c>
      <c r="E2538" s="260">
        <f>_xll.xlShmInterpRateFwd($E$3&amp;T(CalculationTrigger2),C2538,,5,C2539)</f>
        <v>1.4761902851043269E-2</v>
      </c>
      <c r="F2538" s="260">
        <f>_xll.xlShmInterpRateFwd($F$3&amp;T(CalculationTrigger2),C2538,,5,C2539)</f>
        <v>1.4426017912609558E-2</v>
      </c>
      <c r="G2538" s="268">
        <f t="shared" si="78"/>
        <v>0.5877633720619696</v>
      </c>
      <c r="H2538" s="275">
        <f t="shared" si="79"/>
        <v>3.3588493843371077</v>
      </c>
      <c r="I2538" s="250"/>
      <c r="J2538" s="251"/>
      <c r="K2538" s="251"/>
      <c r="L2538" s="251"/>
    </row>
    <row r="2539" spans="2:12" x14ac:dyDescent="0.2">
      <c r="B2539" s="112" t="s">
        <v>2</v>
      </c>
      <c r="C2539" s="113">
        <f>_xll.qlCalendarAdvance("TARGET",C2538,B2539,"mf")</f>
        <v>54267</v>
      </c>
      <c r="D2539" s="120">
        <f>_xll.xlShmInterpRateFwd($D$3&amp;T(CalculationTrigger2),C2539,,5,C2540)</f>
        <v>1.4818981860050068E-2</v>
      </c>
      <c r="E2539" s="260">
        <f>_xll.xlShmInterpRateFwd($E$3&amp;T(CalculationTrigger2),C2539,,5,C2540)</f>
        <v>1.4760098424688298E-2</v>
      </c>
      <c r="F2539" s="260">
        <f>_xll.xlShmInterpRateFwd($F$3&amp;T(CalculationTrigger2),C2539,,5,C2540)</f>
        <v>1.4424290830978749E-2</v>
      </c>
      <c r="G2539" s="268">
        <f t="shared" si="78"/>
        <v>0.58883435361770098</v>
      </c>
      <c r="H2539" s="275">
        <f t="shared" si="79"/>
        <v>3.35807593709549</v>
      </c>
      <c r="I2539" s="250"/>
      <c r="J2539" s="251"/>
      <c r="K2539" s="251"/>
      <c r="L2539" s="251"/>
    </row>
    <row r="2540" spans="2:12" x14ac:dyDescent="0.2">
      <c r="B2540" s="112" t="s">
        <v>2</v>
      </c>
      <c r="C2540" s="113">
        <f>_xll.qlCalendarAdvance("TARGET",C2539,B2540,"mf")</f>
        <v>54274</v>
      </c>
      <c r="D2540" s="120">
        <f>_xll.xlShmInterpRateFwd($D$3&amp;T(CalculationTrigger2),C2540,,5,C2541)</f>
        <v>1.4817234243595333E-2</v>
      </c>
      <c r="E2540" s="260">
        <f>_xll.xlShmInterpRateFwd($E$3&amp;T(CalculationTrigger2),C2540,,5,C2541)</f>
        <v>1.4758240397133585E-2</v>
      </c>
      <c r="F2540" s="260">
        <f>_xll.xlShmInterpRateFwd($F$3&amp;T(CalculationTrigger2),C2540,,5,C2541)</f>
        <v>1.4422511115097984E-2</v>
      </c>
      <c r="G2540" s="268">
        <f t="shared" si="78"/>
        <v>0.58993846461748156</v>
      </c>
      <c r="H2540" s="275">
        <f t="shared" si="79"/>
        <v>3.3572928203560135</v>
      </c>
      <c r="I2540" s="250"/>
      <c r="J2540" s="251"/>
      <c r="K2540" s="251"/>
      <c r="L2540" s="251"/>
    </row>
    <row r="2541" spans="2:12" x14ac:dyDescent="0.2">
      <c r="B2541" s="112" t="s">
        <v>2</v>
      </c>
      <c r="C2541" s="113">
        <f>_xll.qlCalendarAdvance("TARGET",C2540,B2541,"mf")</f>
        <v>54281</v>
      </c>
      <c r="D2541" s="120">
        <f>_xll.xlShmInterpRateFwd($D$3&amp;T(CalculationTrigger2),C2541,,5,C2542)</f>
        <v>1.4815436226837337E-2</v>
      </c>
      <c r="E2541" s="260">
        <f>_xll.xlShmInterpRateFwd($E$3&amp;T(CalculationTrigger2),C2541,,5,C2542)</f>
        <v>1.4756328648629058E-2</v>
      </c>
      <c r="F2541" s="260">
        <f>_xll.xlShmInterpRateFwd($F$3&amp;T(CalculationTrigger2),C2541,,5,C2542)</f>
        <v>1.442067864706577E-2</v>
      </c>
      <c r="G2541" s="268">
        <f t="shared" si="78"/>
        <v>0.59107578208279077</v>
      </c>
      <c r="H2541" s="275">
        <f t="shared" si="79"/>
        <v>3.3565000156328755</v>
      </c>
      <c r="I2541" s="250"/>
      <c r="J2541" s="251"/>
      <c r="K2541" s="251"/>
      <c r="L2541" s="251"/>
    </row>
    <row r="2542" spans="2:12" x14ac:dyDescent="0.2">
      <c r="B2542" s="112" t="s">
        <v>2</v>
      </c>
      <c r="C2542" s="113">
        <f>_xll.qlCalendarAdvance("TARGET",C2541,B2542,"mf")</f>
        <v>54288</v>
      </c>
      <c r="D2542" s="120">
        <f>_xll.xlShmInterpRateFwd($D$3&amp;T(CalculationTrigger2),C2542,,5,C2543)</f>
        <v>1.481358769765318E-2</v>
      </c>
      <c r="E2542" s="260">
        <f>_xll.xlShmInterpRateFwd($E$3&amp;T(CalculationTrigger2),C2542,,5,C2543)</f>
        <v>1.4754363059442374E-2</v>
      </c>
      <c r="F2542" s="260">
        <f>_xll.xlShmInterpRateFwd($F$3&amp;T(CalculationTrigger2),C2542,,5,C2543)</f>
        <v>1.441879330893462E-2</v>
      </c>
      <c r="G2542" s="268">
        <f t="shared" si="78"/>
        <v>0.59224638210805469</v>
      </c>
      <c r="H2542" s="275">
        <f t="shared" si="79"/>
        <v>3.3556975050775399</v>
      </c>
      <c r="I2542" s="250"/>
      <c r="J2542" s="251"/>
      <c r="K2542" s="251"/>
      <c r="L2542" s="251"/>
    </row>
    <row r="2543" spans="2:12" x14ac:dyDescent="0.2">
      <c r="B2543" s="112" t="s">
        <v>2</v>
      </c>
      <c r="C2543" s="113">
        <f>_xll.qlCalendarAdvance("TARGET",C2542,B2543,"mf")</f>
        <v>54295</v>
      </c>
      <c r="D2543" s="120">
        <f>_xll.xlShmInterpRateFwd($D$3&amp;T(CalculationTrigger2),C2543,,5,C2544)</f>
        <v>1.4811688544001377E-2</v>
      </c>
      <c r="E2543" s="260">
        <f>_xll.xlShmInterpRateFwd($E$3&amp;T(CalculationTrigger2),C2543,,5,C2544)</f>
        <v>1.4752343509818406E-2</v>
      </c>
      <c r="F2543" s="260">
        <f>_xll.xlShmInterpRateFwd($F$3&amp;T(CalculationTrigger2),C2543,,5,C2544)</f>
        <v>1.4416854982809537E-2</v>
      </c>
      <c r="G2543" s="268">
        <f t="shared" si="78"/>
        <v>0.59345034182971268</v>
      </c>
      <c r="H2543" s="275">
        <f t="shared" si="79"/>
        <v>3.3548852700886895</v>
      </c>
      <c r="I2543" s="250"/>
      <c r="J2543" s="251"/>
      <c r="K2543" s="251"/>
      <c r="L2543" s="251"/>
    </row>
    <row r="2544" spans="2:12" x14ac:dyDescent="0.2">
      <c r="B2544" s="112" t="s">
        <v>2</v>
      </c>
      <c r="C2544" s="113">
        <f>_xll.qlCalendarAdvance("TARGET",C2543,B2544,"mf")</f>
        <v>54302</v>
      </c>
      <c r="D2544" s="120">
        <f>_xll.xlShmInterpRateFwd($D$3&amp;T(CalculationTrigger2),C2544,,5,C2545)</f>
        <v>1.480973865378285E-2</v>
      </c>
      <c r="E2544" s="260">
        <f>_xll.xlShmInterpRateFwd($E$3&amp;T(CalculationTrigger2),C2544,,5,C2545)</f>
        <v>1.4750269880037139E-2</v>
      </c>
      <c r="F2544" s="260">
        <f>_xll.xlShmInterpRateFwd($F$3&amp;T(CalculationTrigger2),C2544,,5,C2545)</f>
        <v>1.4414863550778501E-2</v>
      </c>
      <c r="G2544" s="268">
        <f t="shared" si="78"/>
        <v>0.59468773745711623</v>
      </c>
      <c r="H2544" s="275">
        <f t="shared" si="79"/>
        <v>3.354063292586376</v>
      </c>
      <c r="I2544" s="250"/>
      <c r="J2544" s="251"/>
      <c r="K2544" s="251"/>
      <c r="L2544" s="251"/>
    </row>
    <row r="2545" spans="2:12" x14ac:dyDescent="0.2">
      <c r="B2545" s="112" t="s">
        <v>2</v>
      </c>
      <c r="C2545" s="113">
        <f>_xll.qlCalendarAdvance("TARGET",C2544,B2545,"mf")</f>
        <v>54309</v>
      </c>
      <c r="D2545" s="120">
        <f>_xll.xlShmInterpRateFwd($D$3&amp;T(CalculationTrigger2),C2545,,5,C2546)</f>
        <v>1.4807737914904641E-2</v>
      </c>
      <c r="E2545" s="260">
        <f>_xll.xlShmInterpRateFwd($E$3&amp;T(CalculationTrigger2),C2545,,5,C2546)</f>
        <v>1.4748142050338395E-2</v>
      </c>
      <c r="F2545" s="260">
        <f>_xll.xlShmInterpRateFwd($F$3&amp;T(CalculationTrigger2),C2545,,5,C2546)</f>
        <v>1.4412818894889316E-2</v>
      </c>
      <c r="G2545" s="268">
        <f t="shared" si="78"/>
        <v>0.59595864566245815</v>
      </c>
      <c r="H2545" s="275">
        <f t="shared" si="79"/>
        <v>3.3532315544907916</v>
      </c>
      <c r="I2545" s="250"/>
      <c r="J2545" s="251"/>
      <c r="K2545" s="251"/>
      <c r="L2545" s="251"/>
    </row>
    <row r="2546" spans="2:12" x14ac:dyDescent="0.2">
      <c r="B2546" s="112" t="s">
        <v>2</v>
      </c>
      <c r="C2546" s="113">
        <f>_xll.qlCalendarAdvance("TARGET",C2545,B2546,"mf")</f>
        <v>54316</v>
      </c>
      <c r="D2546" s="120">
        <f>_xll.xlShmInterpRateFwd($D$3&amp;T(CalculationTrigger2),C2546,,5,C2547)</f>
        <v>1.480568621532625E-2</v>
      </c>
      <c r="E2546" s="260">
        <f>_xll.xlShmInterpRateFwd($E$3&amp;T(CalculationTrigger2),C2546,,5,C2547)</f>
        <v>1.4745959901008712E-2</v>
      </c>
      <c r="F2546" s="260">
        <f>_xll.xlShmInterpRateFwd($F$3&amp;T(CalculationTrigger2),C2546,,5,C2547)</f>
        <v>1.4410720897277018E-2</v>
      </c>
      <c r="G2546" s="268">
        <f t="shared" si="78"/>
        <v>0.59726314317538542</v>
      </c>
      <c r="H2546" s="275">
        <f t="shared" si="79"/>
        <v>3.3523900373169311</v>
      </c>
      <c r="I2546" s="250"/>
      <c r="J2546" s="251"/>
      <c r="K2546" s="251"/>
      <c r="L2546" s="251"/>
    </row>
    <row r="2547" spans="2:12" x14ac:dyDescent="0.2">
      <c r="B2547" s="112" t="s">
        <v>2</v>
      </c>
      <c r="C2547" s="113">
        <f>_xll.qlCalendarAdvance("TARGET",C2546,B2547,"mf")</f>
        <v>54323</v>
      </c>
      <c r="D2547" s="120">
        <f>_xll.xlShmInterpRateFwd($D$3&amp;T(CalculationTrigger2),C2547,,5,C2548)</f>
        <v>1.4803583442943805E-2</v>
      </c>
      <c r="E2547" s="260">
        <f>_xll.xlShmInterpRateFwd($E$3&amp;T(CalculationTrigger2),C2547,,5,C2548)</f>
        <v>1.4743723312265486E-2</v>
      </c>
      <c r="F2547" s="260">
        <f>_xll.xlShmInterpRateFwd($F$3&amp;T(CalculationTrigger2),C2547,,5,C2548)</f>
        <v>1.440856943999593E-2</v>
      </c>
      <c r="G2547" s="268">
        <f t="shared" si="78"/>
        <v>0.59860130678318979</v>
      </c>
      <c r="H2547" s="275">
        <f t="shared" si="79"/>
        <v>3.3515387226955644</v>
      </c>
      <c r="I2547" s="250"/>
      <c r="J2547" s="251"/>
      <c r="K2547" s="251"/>
      <c r="L2547" s="251"/>
    </row>
    <row r="2548" spans="2:12" x14ac:dyDescent="0.2">
      <c r="B2548" s="112" t="s">
        <v>2</v>
      </c>
      <c r="C2548" s="113">
        <f>_xll.qlCalendarAdvance("TARGET",C2547,B2548,"mf")</f>
        <v>54330</v>
      </c>
      <c r="D2548" s="120">
        <f>_xll.xlShmInterpRateFwd($D$3&amp;T(CalculationTrigger2),C2548,,5,C2549)</f>
        <v>1.4801429485665346E-2</v>
      </c>
      <c r="E2548" s="260">
        <f>_xll.xlShmInterpRateFwd($E$3&amp;T(CalculationTrigger2),C2548,,5,C2549)</f>
        <v>1.4741432164419189E-2</v>
      </c>
      <c r="F2548" s="260">
        <f>_xll.xlShmInterpRateFwd($F$3&amp;T(CalculationTrigger2),C2548,,5,C2549)</f>
        <v>1.4406364405141276E-2</v>
      </c>
      <c r="G2548" s="268">
        <f t="shared" si="78"/>
        <v>0.59997321246157287</v>
      </c>
      <c r="H2548" s="275">
        <f t="shared" si="79"/>
        <v>3.3506775927791277</v>
      </c>
      <c r="I2548" s="250"/>
      <c r="J2548" s="251"/>
      <c r="K2548" s="251"/>
      <c r="L2548" s="251"/>
    </row>
    <row r="2549" spans="2:12" x14ac:dyDescent="0.2">
      <c r="B2549" s="112" t="s">
        <v>2</v>
      </c>
      <c r="C2549" s="113">
        <f>_xll.qlCalendarAdvance("TARGET",C2548,B2549,"mf")</f>
        <v>54337</v>
      </c>
      <c r="D2549" s="120">
        <f>_xll.xlShmInterpRateFwd($D$3&amp;T(CalculationTrigger2),C2549,,5,C2550)</f>
        <v>1.4799224231439799E-2</v>
      </c>
      <c r="E2549" s="260">
        <f>_xll.xlShmInterpRateFwd($E$3&amp;T(CalculationTrigger2),C2549,,5,C2550)</f>
        <v>1.4739086337687989E-2</v>
      </c>
      <c r="F2549" s="260">
        <f>_xll.xlShmInterpRateFwd($F$3&amp;T(CalculationTrigger2),C2549,,5,C2550)</f>
        <v>1.4404105674797073E-2</v>
      </c>
      <c r="G2549" s="268">
        <f t="shared" si="78"/>
        <v>0.60137893751810445</v>
      </c>
      <c r="H2549" s="275">
        <f t="shared" si="79"/>
        <v>3.3498066289091613</v>
      </c>
      <c r="I2549" s="250"/>
      <c r="J2549" s="251"/>
      <c r="K2549" s="251"/>
      <c r="L2549" s="251"/>
    </row>
    <row r="2550" spans="2:12" x14ac:dyDescent="0.2">
      <c r="B2550" s="112" t="s">
        <v>2</v>
      </c>
      <c r="C2550" s="113">
        <f>_xll.qlCalendarAdvance("TARGET",C2549,B2550,"mf")</f>
        <v>54344</v>
      </c>
      <c r="D2550" s="120">
        <f>_xll.xlShmInterpRateFwd($D$3&amp;T(CalculationTrigger2),C2550,,5,C2551)</f>
        <v>1.4796967568175886E-2</v>
      </c>
      <c r="E2550" s="260">
        <f>_xll.xlShmInterpRateFwd($E$3&amp;T(CalculationTrigger2),C2550,,5,C2551)</f>
        <v>1.4736685712354154E-2</v>
      </c>
      <c r="F2550" s="260">
        <f>_xll.xlShmInterpRateFwd($F$3&amp;T(CalculationTrigger2),C2550,,5,C2551)</f>
        <v>1.4401793131036122E-2</v>
      </c>
      <c r="G2550" s="268">
        <f t="shared" si="78"/>
        <v>0.60281855821731756</v>
      </c>
      <c r="H2550" s="275">
        <f t="shared" si="79"/>
        <v>3.3489258131803172</v>
      </c>
      <c r="I2550" s="250"/>
      <c r="J2550" s="251"/>
      <c r="K2550" s="251"/>
      <c r="L2550" s="251"/>
    </row>
    <row r="2551" spans="2:12" x14ac:dyDescent="0.2">
      <c r="B2551" s="112" t="s">
        <v>2</v>
      </c>
      <c r="C2551" s="113">
        <f>_xll.qlCalendarAdvance("TARGET",C2550,B2551,"mf")</f>
        <v>54351</v>
      </c>
      <c r="D2551" s="120">
        <f>_xll.xlShmInterpRateFwd($D$3&amp;T(CalculationTrigger2),C2551,,5,C2552)</f>
        <v>1.4794659383794252E-2</v>
      </c>
      <c r="E2551" s="260">
        <f>_xll.xlShmInterpRateFwd($E$3&amp;T(CalculationTrigger2),C2551,,5,C2552)</f>
        <v>1.4734230168677183E-2</v>
      </c>
      <c r="F2551" s="260">
        <f>_xll.xlShmInterpRateFwd($F$3&amp;T(CalculationTrigger2),C2551,,5,C2552)</f>
        <v>1.439942665597215E-2</v>
      </c>
      <c r="G2551" s="268">
        <f t="shared" si="78"/>
        <v>0.60429215117068991</v>
      </c>
      <c r="H2551" s="275">
        <f t="shared" si="79"/>
        <v>3.3480351270503279</v>
      </c>
      <c r="I2551" s="250"/>
      <c r="J2551" s="251"/>
      <c r="K2551" s="251"/>
      <c r="L2551" s="251"/>
    </row>
    <row r="2552" spans="2:12" x14ac:dyDescent="0.2">
      <c r="B2552" s="112" t="s">
        <v>2</v>
      </c>
      <c r="C2552" s="113">
        <f>_xll.qlCalendarAdvance("TARGET",C2551,B2552,"mf")</f>
        <v>54358</v>
      </c>
      <c r="D2552" s="120">
        <f>_xll.xlShmInterpRateFwd($D$3&amp;T(CalculationTrigger2),C2552,,5,C2553)</f>
        <v>1.4792299566227476E-2</v>
      </c>
      <c r="E2552" s="260">
        <f>_xll.xlShmInterpRateFwd($E$3&amp;T(CalculationTrigger2),C2552,,5,C2553)</f>
        <v>1.4731719586899578E-2</v>
      </c>
      <c r="F2552" s="260">
        <f>_xll.xlShmInterpRateFwd($F$3&amp;T(CalculationTrigger2),C2552,,5,C2553)</f>
        <v>1.4397006131649745E-2</v>
      </c>
      <c r="G2552" s="268">
        <f t="shared" si="78"/>
        <v>0.60579979327898137</v>
      </c>
      <c r="H2552" s="275">
        <f t="shared" si="79"/>
        <v>3.3471345524983298</v>
      </c>
      <c r="I2552" s="250"/>
      <c r="J2552" s="251"/>
      <c r="K2552" s="251"/>
      <c r="L2552" s="251"/>
    </row>
    <row r="2553" spans="2:12" x14ac:dyDescent="0.2">
      <c r="B2553" s="112" t="s">
        <v>2</v>
      </c>
      <c r="C2553" s="113">
        <f>_xll.qlCalendarAdvance("TARGET",C2552,B2553,"mf")</f>
        <v>54365</v>
      </c>
      <c r="D2553" s="120">
        <f>_xll.xlShmInterpRateFwd($D$3&amp;T(CalculationTrigger2),C2553,,5,C2554)</f>
        <v>1.4789888003373731E-2</v>
      </c>
      <c r="E2553" s="260">
        <f>_xll.xlShmInterpRateFwd($E$3&amp;T(CalculationTrigger2),C2553,,5,C2554)</f>
        <v>1.4729153847316375E-2</v>
      </c>
      <c r="F2553" s="260">
        <f>_xll.xlShmInterpRateFwd($F$3&amp;T(CalculationTrigger2),C2553,,5,C2554)</f>
        <v>1.439453144020076E-2</v>
      </c>
      <c r="G2553" s="268">
        <f t="shared" si="78"/>
        <v>0.60734156057356059</v>
      </c>
      <c r="H2553" s="275">
        <f t="shared" si="79"/>
        <v>3.3462240711561524</v>
      </c>
      <c r="I2553" s="250"/>
      <c r="J2553" s="251"/>
      <c r="K2553" s="251"/>
      <c r="L2553" s="251"/>
    </row>
    <row r="2554" spans="2:12" x14ac:dyDescent="0.2">
      <c r="B2554" s="112" t="s">
        <v>2</v>
      </c>
      <c r="C2554" s="113">
        <f>_xll.qlCalendarAdvance("TARGET",C2553,B2554,"mf")</f>
        <v>54372</v>
      </c>
      <c r="D2554" s="120">
        <f>_xll.xlShmInterpRateFwd($D$3&amp;T(CalculationTrigger2),C2554,,5,C2555)</f>
        <v>1.4787424583183663E-2</v>
      </c>
      <c r="E2554" s="260">
        <f>_xll.xlShmInterpRateFwd($E$3&amp;T(CalculationTrigger2),C2554,,5,C2555)</f>
        <v>1.4726532830170868E-2</v>
      </c>
      <c r="F2554" s="260">
        <f>_xll.xlShmInterpRateFwd($F$3&amp;T(CalculationTrigger2),C2554,,5,C2555)</f>
        <v>1.4392002463682141E-2</v>
      </c>
      <c r="G2554" s="268">
        <f t="shared" si="78"/>
        <v>0.60891753012794902</v>
      </c>
      <c r="H2554" s="275">
        <f t="shared" si="79"/>
        <v>3.345303664887278</v>
      </c>
      <c r="I2554" s="250"/>
      <c r="J2554" s="251"/>
      <c r="K2554" s="251"/>
      <c r="L2554" s="251"/>
    </row>
    <row r="2555" spans="2:12" x14ac:dyDescent="0.2">
      <c r="B2555" s="112" t="s">
        <v>2</v>
      </c>
      <c r="C2555" s="113">
        <f>_xll.qlCalendarAdvance("TARGET",C2554,B2555,"mf")</f>
        <v>54379</v>
      </c>
      <c r="D2555" s="120">
        <f>_xll.xlShmInterpRateFwd($D$3&amp;T(CalculationTrigger2),C2555,,5,C2556)</f>
        <v>1.4784909193567727E-2</v>
      </c>
      <c r="E2555" s="260">
        <f>_xll.xlShmInterpRateFwd($E$3&amp;T(CalculationTrigger2),C2555,,5,C2556)</f>
        <v>1.4723856415706759E-2</v>
      </c>
      <c r="F2555" s="260">
        <f>_xll.xlShmInterpRateFwd($F$3&amp;T(CalculationTrigger2),C2555,,5,C2556)</f>
        <v>1.4389419084180163E-2</v>
      </c>
      <c r="G2555" s="268">
        <f t="shared" si="78"/>
        <v>0.61052777860967289</v>
      </c>
      <c r="H2555" s="275">
        <f t="shared" si="79"/>
        <v>3.3443733152659605</v>
      </c>
      <c r="I2555" s="250"/>
      <c r="J2555" s="251"/>
      <c r="K2555" s="251"/>
      <c r="L2555" s="251"/>
    </row>
    <row r="2556" spans="2:12" x14ac:dyDescent="0.2">
      <c r="B2556" s="112" t="s">
        <v>2</v>
      </c>
      <c r="C2556" s="113">
        <f>_xll.qlCalendarAdvance("TARGET",C2555,B2556,"mf")</f>
        <v>54386</v>
      </c>
      <c r="D2556" s="120">
        <f>_xll.xlShmInterpRateFwd($D$3&amp;T(CalculationTrigger2),C2556,,5,C2557)</f>
        <v>1.4782341722436733E-2</v>
      </c>
      <c r="E2556" s="260">
        <f>_xll.xlShmInterpRateFwd($E$3&amp;T(CalculationTrigger2),C2556,,5,C2557)</f>
        <v>1.4721124484208686E-2</v>
      </c>
      <c r="F2556" s="260">
        <f>_xll.xlShmInterpRateFwd($F$3&amp;T(CalculationTrigger2),C2556,,5,C2557)</f>
        <v>1.4386781183787296E-2</v>
      </c>
      <c r="G2556" s="268">
        <f t="shared" si="78"/>
        <v>0.61217238228047233</v>
      </c>
      <c r="H2556" s="275">
        <f t="shared" si="79"/>
        <v>3.3434330042139</v>
      </c>
      <c r="I2556" s="250"/>
      <c r="J2556" s="251"/>
      <c r="K2556" s="251"/>
      <c r="L2556" s="251"/>
    </row>
    <row r="2557" spans="2:12" x14ac:dyDescent="0.2">
      <c r="B2557" s="112" t="s">
        <v>2</v>
      </c>
      <c r="C2557" s="113">
        <f>_xll.qlCalendarAdvance("TARGET",C2556,B2557,"mf")</f>
        <v>54393</v>
      </c>
      <c r="D2557" s="120">
        <f>_xll.xlShmInterpRateFwd($D$3&amp;T(CalculationTrigger2),C2557,,5,C2558)</f>
        <v>1.4779722057736595E-2</v>
      </c>
      <c r="E2557" s="260">
        <f>_xll.xlShmInterpRateFwd($E$3&amp;T(CalculationTrigger2),C2557,,5,C2558)</f>
        <v>1.4718336915932741E-2</v>
      </c>
      <c r="F2557" s="260">
        <f>_xll.xlShmInterpRateFwd($F$3&amp;T(CalculationTrigger2),C2557,,5,C2558)</f>
        <v>1.4384088644607971E-2</v>
      </c>
      <c r="G2557" s="268">
        <f t="shared" si="78"/>
        <v>0.61385141803853993</v>
      </c>
      <c r="H2557" s="275">
        <f t="shared" si="79"/>
        <v>3.3424827132477049</v>
      </c>
      <c r="I2557" s="250"/>
      <c r="J2557" s="251"/>
      <c r="K2557" s="251"/>
      <c r="L2557" s="251"/>
    </row>
    <row r="2558" spans="2:12" x14ac:dyDescent="0.2">
      <c r="B2558" s="112" t="s">
        <v>2</v>
      </c>
      <c r="C2558" s="113">
        <f>_xll.qlCalendarAdvance("TARGET",C2557,B2558,"mf")</f>
        <v>54400</v>
      </c>
      <c r="D2558" s="120">
        <f>_xll.xlShmInterpRateFwd($D$3&amp;T(CalculationTrigger2),C2558,,5,C2559)</f>
        <v>1.477705008737305E-2</v>
      </c>
      <c r="E2558" s="260">
        <f>_xll.xlShmInterpRateFwd($E$3&amp;T(CalculationTrigger2),C2558,,5,C2559)</f>
        <v>1.4715493591147001E-2</v>
      </c>
      <c r="F2558" s="260">
        <f>_xll.xlShmInterpRateFwd($F$3&amp;T(CalculationTrigger2),C2558,,5,C2559)</f>
        <v>1.4381341348694888E-2</v>
      </c>
      <c r="G2558" s="268">
        <f t="shared" si="78"/>
        <v>0.61556496226048907</v>
      </c>
      <c r="H2558" s="275">
        <f t="shared" si="79"/>
        <v>3.3415224245211297</v>
      </c>
      <c r="I2558" s="250"/>
      <c r="J2558" s="251"/>
      <c r="K2558" s="251"/>
      <c r="L2558" s="251"/>
    </row>
    <row r="2559" spans="2:12" x14ac:dyDescent="0.2">
      <c r="B2559" s="112" t="s">
        <v>2</v>
      </c>
      <c r="C2559" s="113">
        <f>_xll.qlCalendarAdvance("TARGET",C2558,B2559,"mf")</f>
        <v>54407</v>
      </c>
      <c r="D2559" s="120">
        <f>_xll.xlShmInterpRateFwd($D$3&amp;T(CalculationTrigger2),C2559,,5,C2560)</f>
        <v>1.4774325699263765E-2</v>
      </c>
      <c r="E2559" s="260">
        <f>_xll.xlShmInterpRateFwd($E$3&amp;T(CalculationTrigger2),C2559,,5,C2560)</f>
        <v>1.4712594390102578E-2</v>
      </c>
      <c r="F2559" s="260">
        <f>_xll.xlShmInterpRateFwd($F$3&amp;T(CalculationTrigger2),C2559,,5,C2560)</f>
        <v>1.4378539178170642E-2</v>
      </c>
      <c r="G2559" s="268">
        <f t="shared" si="78"/>
        <v>0.61731309161186865</v>
      </c>
      <c r="H2559" s="275">
        <f t="shared" si="79"/>
        <v>3.3405521193193533</v>
      </c>
      <c r="I2559" s="250"/>
      <c r="J2559" s="251"/>
      <c r="K2559" s="251"/>
      <c r="L2559" s="251"/>
    </row>
    <row r="2560" spans="2:12" x14ac:dyDescent="0.2">
      <c r="B2560" s="112" t="s">
        <v>2</v>
      </c>
      <c r="C2560" s="113">
        <f>_xll.qlCalendarAdvance("TARGET",C2559,B2560,"mf")</f>
        <v>54414</v>
      </c>
      <c r="D2560" s="120">
        <f>_xll.xlShmInterpRateFwd($D$3&amp;T(CalculationTrigger2),C2560,,5,C2561)</f>
        <v>1.4771548781355741E-2</v>
      </c>
      <c r="E2560" s="260">
        <f>_xll.xlShmInterpRateFwd($E$3&amp;T(CalculationTrigger2),C2560,,5,C2561)</f>
        <v>1.4709639193056788E-2</v>
      </c>
      <c r="F2560" s="260">
        <f>_xll.xlShmInterpRateFwd($F$3&amp;T(CalculationTrigger2),C2560,,5,C2561)</f>
        <v>1.4375682015082936E-2</v>
      </c>
      <c r="G2560" s="268">
        <f t="shared" si="78"/>
        <v>0.61909588298953566</v>
      </c>
      <c r="H2560" s="275">
        <f t="shared" si="79"/>
        <v>3.3395717797385198</v>
      </c>
      <c r="I2560" s="250"/>
      <c r="J2560" s="251"/>
      <c r="K2560" s="251"/>
      <c r="L2560" s="251"/>
    </row>
    <row r="2561" spans="2:12" x14ac:dyDescent="0.2">
      <c r="B2561" s="112" t="s">
        <v>2</v>
      </c>
      <c r="C2561" s="113">
        <f>_xll.qlCalendarAdvance("TARGET",C2560,B2561,"mf")</f>
        <v>54421</v>
      </c>
      <c r="D2561" s="120">
        <f>_xll.xlShmInterpRateFwd($D$3&amp;T(CalculationTrigger2),C2561,,5,C2562)</f>
        <v>1.4768719221550002E-2</v>
      </c>
      <c r="E2561" s="260">
        <f>_xll.xlShmInterpRateFwd($E$3&amp;T(CalculationTrigger2),C2561,,5,C2562)</f>
        <v>1.4706627880302111E-2</v>
      </c>
      <c r="F2561" s="260">
        <f>_xll.xlShmInterpRateFwd($F$3&amp;T(CalculationTrigger2),C2561,,5,C2562)</f>
        <v>1.4372769741560949E-2</v>
      </c>
      <c r="G2561" s="268">
        <f t="shared" si="78"/>
        <v>0.62091341247891285</v>
      </c>
      <c r="H2561" s="275">
        <f t="shared" si="79"/>
        <v>3.3385813874116201</v>
      </c>
      <c r="I2561" s="250"/>
      <c r="J2561" s="251"/>
      <c r="K2561" s="251"/>
      <c r="L2561" s="251"/>
    </row>
    <row r="2562" spans="2:12" x14ac:dyDescent="0.2">
      <c r="B2562" s="112" t="s">
        <v>2</v>
      </c>
      <c r="C2562" s="113">
        <f>_xll.qlCalendarAdvance("TARGET",C2561,B2562,"mf")</f>
        <v>54428</v>
      </c>
      <c r="D2562" s="120">
        <f>_xll.xlShmInterpRateFwd($D$3&amp;T(CalculationTrigger2),C2562,,5,C2563)</f>
        <v>1.4765836907782697E-2</v>
      </c>
      <c r="E2562" s="260">
        <f>_xll.xlShmInterpRateFwd($E$3&amp;T(CalculationTrigger2),C2562,,5,C2563)</f>
        <v>1.4703560332067735E-2</v>
      </c>
      <c r="F2562" s="260">
        <f>_xll.xlShmInterpRateFwd($F$3&amp;T(CalculationTrigger2),C2562,,5,C2563)</f>
        <v>1.4369802239658971E-2</v>
      </c>
      <c r="G2562" s="268">
        <f t="shared" si="78"/>
        <v>0.62276575714961813</v>
      </c>
      <c r="H2562" s="275">
        <f t="shared" si="79"/>
        <v>3.3375809240876464</v>
      </c>
      <c r="I2562" s="250"/>
      <c r="J2562" s="251"/>
      <c r="K2562" s="251"/>
      <c r="L2562" s="251"/>
    </row>
    <row r="2563" spans="2:12" x14ac:dyDescent="0.2">
      <c r="B2563" s="112" t="s">
        <v>2</v>
      </c>
      <c r="C2563" s="113">
        <f>_xll.qlCalendarAdvance("TARGET",C2562,B2563,"mf")</f>
        <v>54435</v>
      </c>
      <c r="D2563" s="120">
        <f>_xll.xlShmInterpRateFwd($D$3&amp;T(CalculationTrigger2),C2563,,5,C2564)</f>
        <v>1.4762901727967171E-2</v>
      </c>
      <c r="E2563" s="260">
        <f>_xll.xlShmInterpRateFwd($E$3&amp;T(CalculationTrigger2),C2563,,5,C2564)</f>
        <v>1.4700436428629605E-2</v>
      </c>
      <c r="F2563" s="260">
        <f>_xll.xlShmInterpRateFwd($F$3&amp;T(CalculationTrigger2),C2563,,5,C2564)</f>
        <v>1.4366779391489623E-2</v>
      </c>
      <c r="G2563" s="268">
        <f t="shared" si="78"/>
        <v>0.62465299337566282</v>
      </c>
      <c r="H2563" s="275">
        <f t="shared" si="79"/>
        <v>3.3365703713998141</v>
      </c>
      <c r="I2563" s="250"/>
      <c r="J2563" s="251"/>
      <c r="K2563" s="251"/>
      <c r="L2563" s="251"/>
    </row>
    <row r="2564" spans="2:12" x14ac:dyDescent="0.2">
      <c r="B2564" s="112" t="s">
        <v>2</v>
      </c>
      <c r="C2564" s="113">
        <f>_xll.qlCalendarAdvance("TARGET",C2563,B2564,"mf")</f>
        <v>54442</v>
      </c>
      <c r="D2564" s="120">
        <f>_xll.xlShmInterpRateFwd($D$3&amp;T(CalculationTrigger2),C2564,,5,C2565)</f>
        <v>1.4759913570040306E-2</v>
      </c>
      <c r="E2564" s="260">
        <f>_xll.xlShmInterpRateFwd($E$3&amp;T(CalculationTrigger2),C2564,,5,C2565)</f>
        <v>1.4697256050258293E-2</v>
      </c>
      <c r="F2564" s="260">
        <f>_xll.xlShmInterpRateFwd($F$3&amp;T(CalculationTrigger2),C2564,,5,C2565)</f>
        <v>1.4363701079119585E-2</v>
      </c>
      <c r="G2564" s="268">
        <f t="shared" si="78"/>
        <v>0.6265751978201326</v>
      </c>
      <c r="H2564" s="275">
        <f t="shared" si="79"/>
        <v>3.3355497113870745</v>
      </c>
      <c r="I2564" s="250"/>
      <c r="J2564" s="251"/>
      <c r="K2564" s="251"/>
      <c r="L2564" s="251"/>
    </row>
    <row r="2565" spans="2:12" x14ac:dyDescent="0.2">
      <c r="B2565" s="112" t="s">
        <v>2</v>
      </c>
      <c r="C2565" s="113">
        <f>_xll.qlCalendarAdvance("TARGET",C2564,B2565,"mf")</f>
        <v>54449</v>
      </c>
      <c r="D2565" s="120">
        <f>_xll.xlShmInterpRateFwd($D$3&amp;T(CalculationTrigger2),C2565,,5,C2566)</f>
        <v>1.4756872321927782E-2</v>
      </c>
      <c r="E2565" s="260">
        <f>_xll.xlShmInterpRateFwd($E$3&amp;T(CalculationTrigger2),C2565,,5,C2566)</f>
        <v>1.4694019077213212E-2</v>
      </c>
      <c r="F2565" s="260">
        <f>_xll.xlShmInterpRateFwd($F$3&amp;T(CalculationTrigger2),C2565,,5,C2566)</f>
        <v>1.4360567184639121E-2</v>
      </c>
      <c r="G2565" s="268">
        <f t="shared" ref="G2565:G2628" si="80">(D2565-E2565)*10000</f>
        <v>0.62853244714569656</v>
      </c>
      <c r="H2565" s="275">
        <f t="shared" ref="H2565:H2628" si="81">(E2565-F2565)*10000</f>
        <v>3.3345189257409125</v>
      </c>
      <c r="I2565" s="250"/>
      <c r="J2565" s="251"/>
      <c r="K2565" s="251"/>
      <c r="L2565" s="251"/>
    </row>
    <row r="2566" spans="2:12" x14ac:dyDescent="0.2">
      <c r="B2566" s="112" t="s">
        <v>2</v>
      </c>
      <c r="C2566" s="113">
        <f>_xll.qlCalendarAdvance("TARGET",C2565,B2566,"mf")</f>
        <v>54456</v>
      </c>
      <c r="D2566" s="120">
        <f>_xll.xlShmInterpRateFwd($D$3&amp;T(CalculationTrigger2),C2566,,5,C2567)</f>
        <v>1.475377787152669E-2</v>
      </c>
      <c r="E2566" s="260">
        <f>_xll.xlShmInterpRateFwd($E$3&amp;T(CalculationTrigger2),C2566,,5,C2567)</f>
        <v>1.4690725389748411E-2</v>
      </c>
      <c r="F2566" s="260">
        <f>_xll.xlShmInterpRateFwd($F$3&amp;T(CalculationTrigger2),C2566,,5,C2567)</f>
        <v>1.435737759016786E-2</v>
      </c>
      <c r="G2566" s="268">
        <f t="shared" si="80"/>
        <v>0.63052481778279668</v>
      </c>
      <c r="H2566" s="275">
        <f t="shared" si="81"/>
        <v>3.3334779958055054</v>
      </c>
      <c r="I2566" s="250"/>
      <c r="J2566" s="251"/>
      <c r="K2566" s="251"/>
      <c r="L2566" s="251"/>
    </row>
    <row r="2567" spans="2:12" x14ac:dyDescent="0.2">
      <c r="B2567" s="112" t="s">
        <v>2</v>
      </c>
      <c r="C2567" s="113">
        <f>_xll.qlCalendarAdvance("TARGET",C2566,B2567,"mf")</f>
        <v>54463</v>
      </c>
      <c r="D2567" s="120">
        <f>_xll.xlShmInterpRateFwd($D$3&amp;T(CalculationTrigger2),C2567,,5,C2568)</f>
        <v>1.4750630106804E-2</v>
      </c>
      <c r="E2567" s="260">
        <f>_xll.xlShmInterpRateFwd($E$3&amp;T(CalculationTrigger2),C2567,,5,C2568)</f>
        <v>1.4687374868141536E-2</v>
      </c>
      <c r="F2567" s="260">
        <f>_xll.xlShmInterpRateFwd($F$3&amp;T(CalculationTrigger2),C2567,,5,C2568)</f>
        <v>1.4354132177767936E-2</v>
      </c>
      <c r="G2567" s="268">
        <f t="shared" si="80"/>
        <v>0.63255238662464697</v>
      </c>
      <c r="H2567" s="275">
        <f t="shared" si="81"/>
        <v>3.3324269037359953</v>
      </c>
      <c r="I2567" s="250"/>
      <c r="J2567" s="251"/>
      <c r="K2567" s="251"/>
      <c r="L2567" s="251"/>
    </row>
    <row r="2568" spans="2:12" x14ac:dyDescent="0.2">
      <c r="B2568" s="112" t="s">
        <v>2</v>
      </c>
      <c r="C2568" s="113">
        <f>_xll.qlCalendarAdvance("TARGET",C2567,B2568,"mf")</f>
        <v>54470</v>
      </c>
      <c r="D2568" s="120">
        <f>_xll.xlShmInterpRateFwd($D$3&amp;T(CalculationTrigger2),C2568,,5,C2569)</f>
        <v>1.4747428915645983E-2</v>
      </c>
      <c r="E2568" s="260">
        <f>_xll.xlShmInterpRateFwd($E$3&amp;T(CalculationTrigger2),C2568,,5,C2569)</f>
        <v>1.4683967392647499E-2</v>
      </c>
      <c r="F2568" s="260">
        <f>_xll.xlShmInterpRateFwd($F$3&amp;T(CalculationTrigger2),C2568,,5,C2569)</f>
        <v>1.4350830829507683E-2</v>
      </c>
      <c r="G2568" s="268">
        <f t="shared" si="80"/>
        <v>0.63461522998483832</v>
      </c>
      <c r="H2568" s="275">
        <f t="shared" si="81"/>
        <v>3.3313656313981554</v>
      </c>
      <c r="I2568" s="250"/>
      <c r="J2568" s="251"/>
      <c r="K2568" s="251"/>
      <c r="L2568" s="251"/>
    </row>
    <row r="2569" spans="2:12" x14ac:dyDescent="0.2">
      <c r="B2569" s="112" t="s">
        <v>2</v>
      </c>
      <c r="C2569" s="113">
        <f>_xll.qlCalendarAdvance("TARGET",C2568,B2569,"mf")</f>
        <v>54477</v>
      </c>
      <c r="D2569" s="120">
        <f>_xll.xlShmInterpRateFwd($D$3&amp;T(CalculationTrigger2),C2569,,5,C2570)</f>
        <v>1.4744174185997204E-2</v>
      </c>
      <c r="E2569" s="260">
        <f>_xll.xlShmInterpRateFwd($E$3&amp;T(CalculationTrigger2),C2569,,5,C2570)</f>
        <v>1.4680502843544819E-2</v>
      </c>
      <c r="F2569" s="260">
        <f>_xll.xlShmInterpRateFwd($F$3&amp;T(CalculationTrigger2),C2569,,5,C2570)</f>
        <v>1.4347473427525358E-2</v>
      </c>
      <c r="G2569" s="268">
        <f t="shared" si="80"/>
        <v>0.63671342452385415</v>
      </c>
      <c r="H2569" s="275">
        <f t="shared" si="81"/>
        <v>3.330294160194605</v>
      </c>
      <c r="I2569" s="250"/>
      <c r="J2569" s="251"/>
      <c r="K2569" s="251"/>
      <c r="L2569" s="251"/>
    </row>
    <row r="2570" spans="2:12" x14ac:dyDescent="0.2">
      <c r="B2570" s="112" t="s">
        <v>2</v>
      </c>
      <c r="C2570" s="113">
        <f>_xll.qlCalendarAdvance("TARGET",C2569,B2570,"mf")</f>
        <v>54484</v>
      </c>
      <c r="D2570" s="120">
        <f>_xll.xlShmInterpRateFwd($D$3&amp;T(CalculationTrigger2),C2570,,5,C2571)</f>
        <v>1.4740865805767868E-2</v>
      </c>
      <c r="E2570" s="260">
        <f>_xll.xlShmInterpRateFwd($E$3&amp;T(CalculationTrigger2),C2570,,5,C2571)</f>
        <v>1.4676981101066107E-2</v>
      </c>
      <c r="F2570" s="260">
        <f>_xll.xlShmInterpRateFwd($F$3&amp;T(CalculationTrigger2),C2570,,5,C2571)</f>
        <v>1.4344059853878557E-2</v>
      </c>
      <c r="G2570" s="268">
        <f t="shared" si="80"/>
        <v>0.63884704701760653</v>
      </c>
      <c r="H2570" s="275">
        <f t="shared" si="81"/>
        <v>3.3292124718754987</v>
      </c>
      <c r="I2570" s="250"/>
      <c r="J2570" s="251"/>
      <c r="K2570" s="251"/>
      <c r="L2570" s="251"/>
    </row>
    <row r="2571" spans="2:12" x14ac:dyDescent="0.2">
      <c r="B2571" s="112" t="s">
        <v>2</v>
      </c>
      <c r="C2571" s="113">
        <f>_xll.qlCalendarAdvance("TARGET",C2570,B2571,"mf")</f>
        <v>54491</v>
      </c>
      <c r="D2571" s="120">
        <f>_xll.xlShmInterpRateFwd($D$3&amp;T(CalculationTrigger2),C2571,,5,C2572)</f>
        <v>1.4737503662909112E-2</v>
      </c>
      <c r="E2571" s="260">
        <f>_xll.xlShmInterpRateFwd($E$3&amp;T(CalculationTrigger2),C2571,,5,C2572)</f>
        <v>1.4673402045519722E-2</v>
      </c>
      <c r="F2571" s="260">
        <f>_xll.xlShmInterpRateFwd($F$3&amp;T(CalculationTrigger2),C2571,,5,C2572)</f>
        <v>1.4340589990654254E-2</v>
      </c>
      <c r="G2571" s="268">
        <f t="shared" si="80"/>
        <v>0.64101617389390042</v>
      </c>
      <c r="H2571" s="275">
        <f t="shared" si="81"/>
        <v>3.328120548654681</v>
      </c>
      <c r="I2571" s="250"/>
      <c r="J2571" s="251"/>
      <c r="K2571" s="251"/>
      <c r="L2571" s="251"/>
    </row>
    <row r="2572" spans="2:12" x14ac:dyDescent="0.2">
      <c r="B2572" s="112" t="s">
        <v>2</v>
      </c>
      <c r="C2572" s="113">
        <f>_xll.qlCalendarAdvance("TARGET",C2571,B2572,"mf")</f>
        <v>54498</v>
      </c>
      <c r="D2572" s="120">
        <f>_xll.xlShmInterpRateFwd($D$3&amp;T(CalculationTrigger2),C2572,,5,C2573)</f>
        <v>1.4734087645331911E-2</v>
      </c>
      <c r="E2572" s="260">
        <f>_xll.xlShmInterpRateFwd($E$3&amp;T(CalculationTrigger2),C2572,,5,C2573)</f>
        <v>1.4669765557144951E-2</v>
      </c>
      <c r="F2572" s="260">
        <f>_xll.xlShmInterpRateFwd($F$3&amp;T(CalculationTrigger2),C2572,,5,C2573)</f>
        <v>1.4337063719963022E-2</v>
      </c>
      <c r="G2572" s="268">
        <f t="shared" si="80"/>
        <v>0.64322088186959814</v>
      </c>
      <c r="H2572" s="275">
        <f t="shared" si="81"/>
        <v>3.3270183718192916</v>
      </c>
      <c r="I2572" s="250"/>
      <c r="J2572" s="251"/>
      <c r="K2572" s="251"/>
      <c r="L2572" s="251"/>
    </row>
    <row r="2573" spans="2:12" x14ac:dyDescent="0.2">
      <c r="B2573" s="112" t="s">
        <v>2</v>
      </c>
      <c r="C2573" s="113">
        <f>_xll.qlCalendarAdvance("TARGET",C2572,B2573,"mf")</f>
        <v>54505</v>
      </c>
      <c r="D2573" s="120">
        <f>_xll.xlShmInterpRateFwd($D$3&amp;T(CalculationTrigger2),C2573,,5,C2574)</f>
        <v>1.4730617640953432E-2</v>
      </c>
      <c r="E2573" s="260">
        <f>_xll.xlShmInterpRateFwd($E$3&amp;T(CalculationTrigger2),C2573,,5,C2574)</f>
        <v>1.4666071516198911E-2</v>
      </c>
      <c r="F2573" s="260">
        <f>_xll.xlShmInterpRateFwd($F$3&amp;T(CalculationTrigger2),C2573,,5,C2574)</f>
        <v>1.4333480923881113E-2</v>
      </c>
      <c r="G2573" s="268">
        <f t="shared" si="80"/>
        <v>0.6454612475452135</v>
      </c>
      <c r="H2573" s="275">
        <f t="shared" si="81"/>
        <v>3.3259059231779791</v>
      </c>
      <c r="I2573" s="250"/>
      <c r="J2573" s="251"/>
      <c r="K2573" s="251"/>
      <c r="L2573" s="251"/>
    </row>
    <row r="2574" spans="2:12" x14ac:dyDescent="0.2">
      <c r="B2574" s="112" t="s">
        <v>2</v>
      </c>
      <c r="C2574" s="113">
        <f>_xll.qlCalendarAdvance("TARGET",C2573,B2574,"mf")</f>
        <v>54512</v>
      </c>
      <c r="D2574" s="120">
        <f>_xll.xlShmInterpRateFwd($D$3&amp;T(CalculationTrigger2),C2574,,5,C2575)</f>
        <v>1.4727122803870818E-2</v>
      </c>
      <c r="E2574" s="260">
        <f>_xll.xlShmInterpRateFwd($E$3&amp;T(CalculationTrigger2),C2574,,5,C2575)</f>
        <v>1.4662351649510899E-2</v>
      </c>
      <c r="F2574" s="260">
        <f>_xll.xlShmInterpRateFwd($F$3&amp;T(CalculationTrigger2),C2574,,5,C2575)</f>
        <v>1.4329873599982551E-2</v>
      </c>
      <c r="G2574" s="268">
        <f t="shared" si="80"/>
        <v>0.6477115435991887</v>
      </c>
      <c r="H2574" s="275">
        <f t="shared" si="81"/>
        <v>3.3247804952834734</v>
      </c>
      <c r="I2574" s="250"/>
      <c r="J2574" s="251"/>
      <c r="K2574" s="251"/>
      <c r="L2574" s="251"/>
    </row>
    <row r="2575" spans="2:12" x14ac:dyDescent="0.2">
      <c r="B2575" s="112" t="s">
        <v>2</v>
      </c>
      <c r="C2575" s="113">
        <f>_xll.qlCalendarAdvance("TARGET",C2574,B2575,"mf")</f>
        <v>54519</v>
      </c>
      <c r="D2575" s="120">
        <f>_xll.xlShmInterpRateFwd($D$3&amp;T(CalculationTrigger2),C2575,,5,C2576)</f>
        <v>1.4725355696589752E-2</v>
      </c>
      <c r="E2575" s="260">
        <f>_xll.xlShmInterpRateFwd($E$3&amp;T(CalculationTrigger2),C2575,,5,C2576)</f>
        <v>1.4660512833540884E-2</v>
      </c>
      <c r="F2575" s="260">
        <f>_xll.xlShmInterpRateFwd($F$3&amp;T(CalculationTrigger2),C2575,,5,C2576)</f>
        <v>1.4328163860142374E-2</v>
      </c>
      <c r="G2575" s="268">
        <f t="shared" si="80"/>
        <v>0.64842863048867461</v>
      </c>
      <c r="H2575" s="275">
        <f t="shared" si="81"/>
        <v>3.3234897339851077</v>
      </c>
      <c r="I2575" s="250"/>
      <c r="J2575" s="251"/>
      <c r="K2575" s="251"/>
      <c r="L2575" s="251"/>
    </row>
    <row r="2576" spans="2:12" x14ac:dyDescent="0.2">
      <c r="B2576" s="112" t="s">
        <v>2</v>
      </c>
      <c r="C2576" s="113">
        <f>_xll.qlCalendarAdvance("TARGET",C2575,B2576,"mf")</f>
        <v>54526</v>
      </c>
      <c r="D2576" s="120">
        <f>_xll.xlShmInterpRateFwd($D$3&amp;T(CalculationTrigger2),C2576,,5,C2577)</f>
        <v>1.4724574547209188E-2</v>
      </c>
      <c r="E2576" s="260">
        <f>_xll.xlShmInterpRateFwd($E$3&amp;T(CalculationTrigger2),C2576,,5,C2577)</f>
        <v>1.4659747256197071E-2</v>
      </c>
      <c r="F2576" s="260">
        <f>_xll.xlShmInterpRateFwd($F$3&amp;T(CalculationTrigger2),C2576,,5,C2577)</f>
        <v>1.4327534430526527E-2</v>
      </c>
      <c r="G2576" s="268">
        <f t="shared" si="80"/>
        <v>0.64827291012117128</v>
      </c>
      <c r="H2576" s="275">
        <f t="shared" si="81"/>
        <v>3.322128256705442</v>
      </c>
      <c r="I2576" s="250"/>
      <c r="J2576" s="251"/>
      <c r="K2576" s="251"/>
      <c r="L2576" s="251"/>
    </row>
    <row r="2577" spans="2:12" x14ac:dyDescent="0.2">
      <c r="B2577" s="112" t="s">
        <v>2</v>
      </c>
      <c r="C2577" s="113">
        <f>_xll.qlCalendarAdvance("TARGET",C2576,B2577,"mf")</f>
        <v>54533</v>
      </c>
      <c r="D2577" s="120">
        <f>_xll.xlShmInterpRateFwd($D$3&amp;T(CalculationTrigger2),C2577,,5,C2578)</f>
        <v>1.4723723763111431E-2</v>
      </c>
      <c r="E2577" s="260">
        <f>_xll.xlShmInterpRateFwd($E$3&amp;T(CalculationTrigger2),C2577,,5,C2578)</f>
        <v>1.4658906134999827E-2</v>
      </c>
      <c r="F2577" s="260">
        <f>_xll.xlShmInterpRateFwd($F$3&amp;T(CalculationTrigger2),C2577,,5,C2578)</f>
        <v>1.4326826331503069E-2</v>
      </c>
      <c r="G2577" s="268">
        <f t="shared" si="80"/>
        <v>0.64817628111604397</v>
      </c>
      <c r="H2577" s="275">
        <f t="shared" si="81"/>
        <v>3.3207980349675772</v>
      </c>
      <c r="I2577" s="250"/>
      <c r="J2577" s="251"/>
      <c r="K2577" s="251"/>
      <c r="L2577" s="251"/>
    </row>
    <row r="2578" spans="2:12" x14ac:dyDescent="0.2">
      <c r="B2578" s="112" t="s">
        <v>2</v>
      </c>
      <c r="C2578" s="113">
        <f>_xll.qlCalendarAdvance("TARGET",C2577,B2578,"mf")</f>
        <v>54540</v>
      </c>
      <c r="D2578" s="120">
        <f>_xll.xlShmInterpRateFwd($D$3&amp;T(CalculationTrigger2),C2578,,5,C2579)</f>
        <v>1.4722803183630962E-2</v>
      </c>
      <c r="E2578" s="260">
        <f>_xll.xlShmInterpRateFwd($E$3&amp;T(CalculationTrigger2),C2578,,5,C2579)</f>
        <v>1.4657989295047117E-2</v>
      </c>
      <c r="F2578" s="260">
        <f>_xll.xlShmInterpRateFwd($F$3&amp;T(CalculationTrigger2),C2578,,5,C2579)</f>
        <v>1.4326039379946372E-2</v>
      </c>
      <c r="G2578" s="268">
        <f t="shared" si="80"/>
        <v>0.64813888583845758</v>
      </c>
      <c r="H2578" s="275">
        <f t="shared" si="81"/>
        <v>3.3194991510074496</v>
      </c>
      <c r="I2578" s="250"/>
      <c r="J2578" s="251"/>
      <c r="K2578" s="251"/>
      <c r="L2578" s="251"/>
    </row>
    <row r="2579" spans="2:12" x14ac:dyDescent="0.2">
      <c r="B2579" s="112" t="s">
        <v>2</v>
      </c>
      <c r="C2579" s="113">
        <f>_xll.qlCalendarAdvance("TARGET",C2578,B2579,"mf")</f>
        <v>54547</v>
      </c>
      <c r="D2579" s="120">
        <f>_xll.xlShmInterpRateFwd($D$3&amp;T(CalculationTrigger2),C2579,,5,C2580)</f>
        <v>1.4721812648154997E-2</v>
      </c>
      <c r="E2579" s="260">
        <f>_xll.xlShmInterpRateFwd($E$3&amp;T(CalculationTrigger2),C2579,,5,C2580)</f>
        <v>1.4656996561426017E-2</v>
      </c>
      <c r="F2579" s="260">
        <f>_xll.xlShmInterpRateFwd($F$3&amp;T(CalculationTrigger2),C2579,,5,C2580)</f>
        <v>1.4325173392760506E-2</v>
      </c>
      <c r="G2579" s="268">
        <f t="shared" si="80"/>
        <v>0.64816086728980427</v>
      </c>
      <c r="H2579" s="275">
        <f t="shared" si="81"/>
        <v>3.3182316866551056</v>
      </c>
      <c r="I2579" s="250"/>
      <c r="J2579" s="251"/>
      <c r="K2579" s="251"/>
      <c r="L2579" s="251"/>
    </row>
    <row r="2580" spans="2:12" x14ac:dyDescent="0.2">
      <c r="B2580" s="112" t="s">
        <v>2</v>
      </c>
      <c r="C2580" s="113">
        <f>_xll.qlCalendarAdvance("TARGET",C2579,B2580,"mf")</f>
        <v>54554</v>
      </c>
      <c r="D2580" s="120">
        <f>_xll.xlShmInterpRateFwd($D$3&amp;T(CalculationTrigger2),C2580,,5,C2581)</f>
        <v>1.4720751996030778E-2</v>
      </c>
      <c r="E2580" s="260">
        <f>_xll.xlShmInterpRateFwd($E$3&amp;T(CalculationTrigger2),C2580,,5,C2581)</f>
        <v>1.4655927759224292E-2</v>
      </c>
      <c r="F2580" s="260">
        <f>_xll.xlShmInterpRateFwd($F$3&amp;T(CalculationTrigger2),C2580,,5,C2581)</f>
        <v>1.4324228186815533E-2</v>
      </c>
      <c r="G2580" s="268">
        <f t="shared" si="80"/>
        <v>0.64824236806485658</v>
      </c>
      <c r="H2580" s="275">
        <f t="shared" si="81"/>
        <v>3.316995724087588</v>
      </c>
      <c r="I2580" s="250"/>
      <c r="J2580" s="251"/>
      <c r="K2580" s="251"/>
      <c r="L2580" s="251"/>
    </row>
    <row r="2581" spans="2:12" x14ac:dyDescent="0.2">
      <c r="B2581" s="112" t="s">
        <v>2</v>
      </c>
      <c r="C2581" s="113">
        <f>_xll.qlCalendarAdvance("TARGET",C2580,B2581,"mf")</f>
        <v>54561</v>
      </c>
      <c r="D2581" s="120">
        <f>_xll.xlShmInterpRateFwd($D$3&amp;T(CalculationTrigger2),C2581,,5,C2582)</f>
        <v>1.4719621066629308E-2</v>
      </c>
      <c r="E2581" s="260">
        <f>_xll.xlShmInterpRateFwd($E$3&amp;T(CalculationTrigger2),C2581,,5,C2582)</f>
        <v>1.4654782713570935E-2</v>
      </c>
      <c r="F2581" s="260">
        <f>_xll.xlShmInterpRateFwd($F$3&amp;T(CalculationTrigger2),C2581,,5,C2582)</f>
        <v>1.4323203578999633E-2</v>
      </c>
      <c r="G2581" s="268">
        <f t="shared" si="80"/>
        <v>0.64838353058373555</v>
      </c>
      <c r="H2581" s="275">
        <f t="shared" si="81"/>
        <v>3.3157913457130226</v>
      </c>
      <c r="I2581" s="250"/>
      <c r="J2581" s="251"/>
      <c r="K2581" s="251"/>
      <c r="L2581" s="251"/>
    </row>
    <row r="2582" spans="2:12" x14ac:dyDescent="0.2">
      <c r="B2582" s="112" t="s">
        <v>2</v>
      </c>
      <c r="C2582" s="113">
        <f>_xll.qlCalendarAdvance("TARGET",C2581,B2582,"mf")</f>
        <v>54568</v>
      </c>
      <c r="D2582" s="120">
        <f>_xll.xlShmInterpRateFwd($D$3&amp;T(CalculationTrigger2),C2582,,5,C2583)</f>
        <v>1.4718419699304817E-2</v>
      </c>
      <c r="E2582" s="260">
        <f>_xll.xlShmInterpRateFwd($E$3&amp;T(CalculationTrigger2),C2582,,5,C2583)</f>
        <v>1.465356124954352E-2</v>
      </c>
      <c r="F2582" s="260">
        <f>_xll.xlShmInterpRateFwd($F$3&amp;T(CalculationTrigger2),C2582,,5,C2583)</f>
        <v>1.4322099386184369E-2</v>
      </c>
      <c r="G2582" s="268">
        <f t="shared" si="80"/>
        <v>0.64858449761296888</v>
      </c>
      <c r="H2582" s="275">
        <f t="shared" si="81"/>
        <v>3.3146186335915142</v>
      </c>
      <c r="I2582" s="250"/>
      <c r="J2582" s="251"/>
      <c r="K2582" s="251"/>
      <c r="L2582" s="251"/>
    </row>
    <row r="2583" spans="2:12" x14ac:dyDescent="0.2">
      <c r="B2583" s="112" t="s">
        <v>2</v>
      </c>
      <c r="C2583" s="113">
        <f>_xll.qlCalendarAdvance("TARGET",C2582,B2583,"mf")</f>
        <v>54575</v>
      </c>
      <c r="D2583" s="120">
        <f>_xll.xlShmInterpRateFwd($D$3&amp;T(CalculationTrigger2),C2583,,5,C2584)</f>
        <v>1.471714773341213E-2</v>
      </c>
      <c r="E2583" s="260">
        <f>_xll.xlShmInterpRateFwd($E$3&amp;T(CalculationTrigger2),C2583,,5,C2584)</f>
        <v>1.4652263192226112E-2</v>
      </c>
      <c r="F2583" s="260">
        <f>_xll.xlShmInterpRateFwd($F$3&amp;T(CalculationTrigger2),C2583,,5,C2584)</f>
        <v>1.4320915425259427E-2</v>
      </c>
      <c r="G2583" s="268">
        <f t="shared" si="80"/>
        <v>0.64884541186017297</v>
      </c>
      <c r="H2583" s="275">
        <f t="shared" si="81"/>
        <v>3.3134776696668555</v>
      </c>
      <c r="I2583" s="250"/>
      <c r="J2583" s="251"/>
      <c r="K2583" s="251"/>
      <c r="L2583" s="251"/>
    </row>
    <row r="2584" spans="2:12" x14ac:dyDescent="0.2">
      <c r="B2584" s="112" t="s">
        <v>2</v>
      </c>
      <c r="C2584" s="113">
        <f>_xll.qlCalendarAdvance("TARGET",C2583,B2584,"mf")</f>
        <v>54582</v>
      </c>
      <c r="D2584" s="120">
        <f>_xll.xlShmInterpRateFwd($D$3&amp;T(CalculationTrigger2),C2584,,5,C2585)</f>
        <v>1.4715805008329837E-2</v>
      </c>
      <c r="E2584" s="260">
        <f>_xll.xlShmInterpRateFwd($E$3&amp;T(CalculationTrigger2),C2584,,5,C2585)</f>
        <v>1.4650888366755608E-2</v>
      </c>
      <c r="F2584" s="260">
        <f>_xll.xlShmInterpRateFwd($F$3&amp;T(CalculationTrigger2),C2584,,5,C2585)</f>
        <v>1.4319651513138444E-2</v>
      </c>
      <c r="G2584" s="268">
        <f t="shared" si="80"/>
        <v>0.64916641574229439</v>
      </c>
      <c r="H2584" s="275">
        <f t="shared" si="81"/>
        <v>3.3123685361716344</v>
      </c>
      <c r="I2584" s="250"/>
      <c r="J2584" s="251"/>
      <c r="K2584" s="251"/>
      <c r="L2584" s="251"/>
    </row>
    <row r="2585" spans="2:12" x14ac:dyDescent="0.2">
      <c r="B2585" s="112" t="s">
        <v>2</v>
      </c>
      <c r="C2585" s="113">
        <f>_xll.qlCalendarAdvance("TARGET",C2584,B2585,"mf")</f>
        <v>54589</v>
      </c>
      <c r="D2585" s="120">
        <f>_xll.xlShmInterpRateFwd($D$3&amp;T(CalculationTrigger2),C2585,,5,C2586)</f>
        <v>1.4714391363431356E-2</v>
      </c>
      <c r="E2585" s="260">
        <f>_xll.xlShmInterpRateFwd($E$3&amp;T(CalculationTrigger2),C2585,,5,C2586)</f>
        <v>1.4649436598200118E-2</v>
      </c>
      <c r="F2585" s="260">
        <f>_xll.xlShmInterpRateFwd($F$3&amp;T(CalculationTrigger2),C2585,,5,C2586)</f>
        <v>1.4318307466672094E-2</v>
      </c>
      <c r="G2585" s="268">
        <f t="shared" si="80"/>
        <v>0.64954765231238498</v>
      </c>
      <c r="H2585" s="275">
        <f t="shared" si="81"/>
        <v>3.3112913152802403</v>
      </c>
      <c r="I2585" s="250"/>
      <c r="J2585" s="251"/>
      <c r="K2585" s="251"/>
      <c r="L2585" s="251"/>
    </row>
    <row r="2586" spans="2:12" x14ac:dyDescent="0.2">
      <c r="B2586" s="112" t="s">
        <v>2</v>
      </c>
      <c r="C2586" s="113">
        <f>_xll.qlCalendarAdvance("TARGET",C2585,B2586,"mf")</f>
        <v>54596</v>
      </c>
      <c r="D2586" s="120">
        <f>_xll.xlShmInterpRateFwd($D$3&amp;T(CalculationTrigger2),C2586,,5,C2587)</f>
        <v>1.4712906638021201E-2</v>
      </c>
      <c r="E2586" s="260">
        <f>_xll.xlShmInterpRateFwd($E$3&amp;T(CalculationTrigger2),C2586,,5,C2587)</f>
        <v>1.4647907711663228E-2</v>
      </c>
      <c r="F2586" s="260">
        <f>_xll.xlShmInterpRateFwd($F$3&amp;T(CalculationTrigger2),C2586,,5,C2587)</f>
        <v>1.4316883102740803E-2</v>
      </c>
      <c r="G2586" s="268">
        <f t="shared" si="80"/>
        <v>0.64998926357973108</v>
      </c>
      <c r="H2586" s="275">
        <f t="shared" si="81"/>
        <v>3.3102460892242558</v>
      </c>
      <c r="I2586" s="250"/>
      <c r="J2586" s="251"/>
      <c r="K2586" s="251"/>
      <c r="L2586" s="251"/>
    </row>
    <row r="2587" spans="2:12" x14ac:dyDescent="0.2">
      <c r="B2587" s="112" t="s">
        <v>2</v>
      </c>
      <c r="C2587" s="113">
        <f>_xll.qlCalendarAdvance("TARGET",C2586,B2587,"mf")</f>
        <v>54603</v>
      </c>
      <c r="D2587" s="120">
        <f>_xll.xlShmInterpRateFwd($D$3&amp;T(CalculationTrigger2),C2587,,5,C2588)</f>
        <v>1.471135067152036E-2</v>
      </c>
      <c r="E2587" s="260">
        <f>_xll.xlShmInterpRateFwd($E$3&amp;T(CalculationTrigger2),C2587,,5,C2588)</f>
        <v>1.464630153226662E-2</v>
      </c>
      <c r="F2587" s="260">
        <f>_xll.xlShmInterpRateFwd($F$3&amp;T(CalculationTrigger2),C2587,,5,C2588)</f>
        <v>1.4315378238260519E-2</v>
      </c>
      <c r="G2587" s="268">
        <f t="shared" si="80"/>
        <v>0.65049139253739796</v>
      </c>
      <c r="H2587" s="275">
        <f t="shared" si="81"/>
        <v>3.3092329400610105</v>
      </c>
      <c r="I2587" s="250"/>
      <c r="J2587" s="251"/>
      <c r="K2587" s="251"/>
      <c r="L2587" s="251"/>
    </row>
    <row r="2588" spans="2:12" x14ac:dyDescent="0.2">
      <c r="B2588" s="112" t="s">
        <v>2</v>
      </c>
      <c r="C2588" s="113">
        <f>_xll.qlCalendarAdvance("TARGET",C2587,B2588,"mf")</f>
        <v>54610</v>
      </c>
      <c r="D2588" s="120">
        <f>_xll.xlShmInterpRateFwd($D$3&amp;T(CalculationTrigger2),C2588,,5,C2589)</f>
        <v>1.4709723303286713E-2</v>
      </c>
      <c r="E2588" s="260">
        <f>_xll.xlShmInterpRateFwd($E$3&amp;T(CalculationTrigger2),C2588,,5,C2589)</f>
        <v>1.4644617885074783E-2</v>
      </c>
      <c r="F2588" s="260">
        <f>_xll.xlShmInterpRateFwd($F$3&amp;T(CalculationTrigger2),C2588,,5,C2589)</f>
        <v>1.4313792690095858E-2</v>
      </c>
      <c r="G2588" s="268">
        <f t="shared" si="80"/>
        <v>0.651054182119297</v>
      </c>
      <c r="H2588" s="275">
        <f t="shared" si="81"/>
        <v>3.3082519497892524</v>
      </c>
      <c r="I2588" s="250"/>
      <c r="J2588" s="251"/>
      <c r="K2588" s="251"/>
      <c r="L2588" s="251"/>
    </row>
    <row r="2589" spans="2:12" x14ac:dyDescent="0.2">
      <c r="B2589" s="112" t="s">
        <v>2</v>
      </c>
      <c r="C2589" s="113">
        <f>_xll.qlCalendarAdvance("TARGET",C2588,B2589,"mf")</f>
        <v>54617</v>
      </c>
      <c r="D2589" s="120">
        <f>_xll.xlShmInterpRateFwd($D$3&amp;T(CalculationTrigger2),C2589,,5,C2590)</f>
        <v>1.4708024372649814E-2</v>
      </c>
      <c r="E2589" s="260">
        <f>_xll.xlShmInterpRateFwd($E$3&amp;T(CalculationTrigger2),C2589,,5,C2590)</f>
        <v>1.4642856595210864E-2</v>
      </c>
      <c r="F2589" s="260">
        <f>_xll.xlShmInterpRateFwd($F$3&amp;T(CalculationTrigger2),C2589,,5,C2590)</f>
        <v>1.4312126275141177E-2</v>
      </c>
      <c r="G2589" s="268">
        <f t="shared" si="80"/>
        <v>0.65167777438949681</v>
      </c>
      <c r="H2589" s="275">
        <f t="shared" si="81"/>
        <v>3.3073032006968734</v>
      </c>
      <c r="I2589" s="250"/>
      <c r="J2589" s="251"/>
      <c r="K2589" s="251"/>
      <c r="L2589" s="251"/>
    </row>
    <row r="2590" spans="2:12" x14ac:dyDescent="0.2">
      <c r="B2590" s="112" t="s">
        <v>2</v>
      </c>
      <c r="C2590" s="113">
        <f>_xll.qlCalendarAdvance("TARGET",C2589,B2590,"mf")</f>
        <v>54624</v>
      </c>
      <c r="D2590" s="120">
        <f>_xll.xlShmInterpRateFwd($D$3&amp;T(CalculationTrigger2),C2590,,5,C2591)</f>
        <v>1.4706253718991974E-2</v>
      </c>
      <c r="E2590" s="260">
        <f>_xll.xlShmInterpRateFwd($E$3&amp;T(CalculationTrigger2),C2590,,5,C2591)</f>
        <v>1.464101748778137E-2</v>
      </c>
      <c r="F2590" s="260">
        <f>_xll.xlShmInterpRateFwd($F$3&amp;T(CalculationTrigger2),C2590,,5,C2591)</f>
        <v>1.4310378810291638E-2</v>
      </c>
      <c r="G2590" s="268">
        <f t="shared" si="80"/>
        <v>0.65236231210604245</v>
      </c>
      <c r="H2590" s="275">
        <f t="shared" si="81"/>
        <v>3.3063867748973212</v>
      </c>
      <c r="I2590" s="250"/>
      <c r="J2590" s="251"/>
      <c r="K2590" s="251"/>
      <c r="L2590" s="251"/>
    </row>
    <row r="2591" spans="2:12" x14ac:dyDescent="0.2">
      <c r="B2591" s="112" t="s">
        <v>2</v>
      </c>
      <c r="C2591" s="113">
        <f>_xll.qlCalendarAdvance("TARGET",C2590,B2591,"mf")</f>
        <v>54631</v>
      </c>
      <c r="D2591" s="120">
        <f>_xll.xlShmInterpRateFwd($D$3&amp;T(CalculationTrigger2),C2591,,5,C2592)</f>
        <v>1.4704411181690347E-2</v>
      </c>
      <c r="E2591" s="260">
        <f>_xll.xlShmInterpRateFwd($E$3&amp;T(CalculationTrigger2),C2591,,5,C2592)</f>
        <v>1.4639100387876183E-2</v>
      </c>
      <c r="F2591" s="260">
        <f>_xll.xlShmInterpRateFwd($F$3&amp;T(CalculationTrigger2),C2591,,5,C2592)</f>
        <v>1.4308550112408456E-2</v>
      </c>
      <c r="G2591" s="268">
        <f t="shared" si="80"/>
        <v>0.65310793814164425</v>
      </c>
      <c r="H2591" s="275">
        <f t="shared" si="81"/>
        <v>3.3055027546772737</v>
      </c>
      <c r="I2591" s="250"/>
      <c r="J2591" s="251"/>
      <c r="K2591" s="251"/>
      <c r="L2591" s="251"/>
    </row>
    <row r="2592" spans="2:12" x14ac:dyDescent="0.2">
      <c r="B2592" s="112" t="s">
        <v>2</v>
      </c>
      <c r="C2592" s="113">
        <f>_xll.qlCalendarAdvance("TARGET",C2591,B2592,"mf")</f>
        <v>54638</v>
      </c>
      <c r="D2592" s="120">
        <f>_xll.xlShmInterpRateFwd($D$3&amp;T(CalculationTrigger2),C2592,,5,C2593)</f>
        <v>1.4702496600093765E-2</v>
      </c>
      <c r="E2592" s="260">
        <f>_xll.xlShmInterpRateFwd($E$3&amp;T(CalculationTrigger2),C2592,,5,C2593)</f>
        <v>1.4637105120597516E-2</v>
      </c>
      <c r="F2592" s="260">
        <f>_xll.xlShmInterpRateFwd($F$3&amp;T(CalculationTrigger2),C2592,,5,C2593)</f>
        <v>1.4306639998411572E-2</v>
      </c>
      <c r="G2592" s="268">
        <f t="shared" si="80"/>
        <v>0.65391479496249705</v>
      </c>
      <c r="H2592" s="275">
        <f t="shared" si="81"/>
        <v>3.304651221859439</v>
      </c>
      <c r="I2592" s="250"/>
      <c r="J2592" s="251"/>
      <c r="K2592" s="251"/>
      <c r="L2592" s="251"/>
    </row>
    <row r="2593" spans="2:12" x14ac:dyDescent="0.2">
      <c r="B2593" s="112" t="s">
        <v>2</v>
      </c>
      <c r="C2593" s="113">
        <f>_xll.qlCalendarAdvance("TARGET",C2592,B2593,"mf")</f>
        <v>54645</v>
      </c>
      <c r="D2593" s="120">
        <f>_xll.xlShmInterpRateFwd($D$3&amp;T(CalculationTrigger2),C2593,,5,C2594)</f>
        <v>1.4700509813569081E-2</v>
      </c>
      <c r="E2593" s="260">
        <f>_xll.xlShmInterpRateFwd($E$3&amp;T(CalculationTrigger2),C2593,,5,C2594)</f>
        <v>1.463503151104254E-2</v>
      </c>
      <c r="F2593" s="260">
        <f>_xll.xlShmInterpRateFwd($F$3&amp;T(CalculationTrigger2),C2593,,5,C2594)</f>
        <v>1.4304648285169613E-2</v>
      </c>
      <c r="G2593" s="268">
        <f t="shared" si="80"/>
        <v>0.65478302526541032</v>
      </c>
      <c r="H2593" s="275">
        <f t="shared" si="81"/>
        <v>3.3038322587292632</v>
      </c>
      <c r="I2593" s="250"/>
      <c r="J2593" s="251"/>
      <c r="K2593" s="251"/>
      <c r="L2593" s="251"/>
    </row>
    <row r="2594" spans="2:12" x14ac:dyDescent="0.2">
      <c r="B2594" s="112" t="s">
        <v>2</v>
      </c>
      <c r="C2594" s="113">
        <f>_xll.qlCalendarAdvance("TARGET",C2593,B2594,"mf")</f>
        <v>54652</v>
      </c>
      <c r="D2594" s="120">
        <f>_xll.xlShmInterpRateFwd($D$3&amp;T(CalculationTrigger2),C2594,,5,C2595)</f>
        <v>1.4698450661472203E-2</v>
      </c>
      <c r="E2594" s="260">
        <f>_xll.xlShmInterpRateFwd($E$3&amp;T(CalculationTrigger2),C2594,,5,C2595)</f>
        <v>1.4632879384332361E-2</v>
      </c>
      <c r="F2594" s="260">
        <f>_xll.xlShmInterpRateFwd($F$3&amp;T(CalculationTrigger2),C2594,,5,C2595)</f>
        <v>1.4302574789563618E-2</v>
      </c>
      <c r="G2594" s="268">
        <f t="shared" si="80"/>
        <v>0.65571277139842699</v>
      </c>
      <c r="H2594" s="275">
        <f t="shared" si="81"/>
        <v>3.3030459476874294</v>
      </c>
      <c r="I2594" s="250"/>
      <c r="J2594" s="251"/>
      <c r="K2594" s="251"/>
      <c r="L2594" s="251"/>
    </row>
    <row r="2595" spans="2:12" x14ac:dyDescent="0.2">
      <c r="B2595" s="112" t="s">
        <v>2</v>
      </c>
      <c r="C2595" s="113">
        <f>_xll.qlCalendarAdvance("TARGET",C2594,B2595,"mf")</f>
        <v>54659</v>
      </c>
      <c r="D2595" s="120">
        <f>_xll.xlShmInterpRateFwd($D$3&amp;T(CalculationTrigger2),C2595,,5,C2596)</f>
        <v>1.4696318983200254E-2</v>
      </c>
      <c r="E2595" s="260">
        <f>_xll.xlShmInterpRateFwd($E$3&amp;T(CalculationTrigger2),C2595,,5,C2596)</f>
        <v>1.4630648565542517E-2</v>
      </c>
      <c r="F2595" s="260">
        <f>_xll.xlShmInterpRateFwd($F$3&amp;T(CalculationTrigger2),C2595,,5,C2596)</f>
        <v>1.430041932852757E-2</v>
      </c>
      <c r="G2595" s="268">
        <f t="shared" si="80"/>
        <v>0.65670417657736835</v>
      </c>
      <c r="H2595" s="275">
        <f t="shared" si="81"/>
        <v>3.302292370149472</v>
      </c>
      <c r="I2595" s="250"/>
      <c r="J2595" s="251"/>
      <c r="K2595" s="251"/>
      <c r="L2595" s="251"/>
    </row>
    <row r="2596" spans="2:12" x14ac:dyDescent="0.2">
      <c r="B2596" s="112" t="s">
        <v>2</v>
      </c>
      <c r="C2596" s="113">
        <f>_xll.qlCalendarAdvance("TARGET",C2595,B2596,"mf")</f>
        <v>54666</v>
      </c>
      <c r="D2596" s="120">
        <f>_xll.xlShmInterpRateFwd($D$3&amp;T(CalculationTrigger2),C2596,,5,C2597)</f>
        <v>1.469411461808149E-2</v>
      </c>
      <c r="E2596" s="260">
        <f>_xll.xlShmInterpRateFwd($E$3&amp;T(CalculationTrigger2),C2596,,5,C2597)</f>
        <v>1.4628338879801436E-2</v>
      </c>
      <c r="F2596" s="260">
        <f>_xll.xlShmInterpRateFwd($F$3&amp;T(CalculationTrigger2),C2596,,5,C2597)</f>
        <v>1.4298181718880452E-2</v>
      </c>
      <c r="G2596" s="268">
        <f t="shared" si="80"/>
        <v>0.65775738280053964</v>
      </c>
      <c r="H2596" s="275">
        <f t="shared" si="81"/>
        <v>3.3015716092098422</v>
      </c>
      <c r="I2596" s="250"/>
      <c r="J2596" s="251"/>
      <c r="K2596" s="251"/>
      <c r="L2596" s="251"/>
    </row>
    <row r="2597" spans="2:12" x14ac:dyDescent="0.2">
      <c r="B2597" s="112" t="s">
        <v>2</v>
      </c>
      <c r="C2597" s="113">
        <f>_xll.qlCalendarAdvance("TARGET",C2596,B2597,"mf")</f>
        <v>54673</v>
      </c>
      <c r="D2597" s="120">
        <f>_xll.xlShmInterpRateFwd($D$3&amp;T(CalculationTrigger2),C2597,,5,C2598)</f>
        <v>1.4691837405491176E-2</v>
      </c>
      <c r="E2597" s="260">
        <f>_xll.xlShmInterpRateFwd($E$3&amp;T(CalculationTrigger2),C2597,,5,C2598)</f>
        <v>1.4625950152197788E-2</v>
      </c>
      <c r="F2597" s="260">
        <f>_xll.xlShmInterpRateFwd($F$3&amp;T(CalculationTrigger2),C2597,,5,C2598)</f>
        <v>1.4295861777581088E-2</v>
      </c>
      <c r="G2597" s="268">
        <f t="shared" si="80"/>
        <v>0.65887253293388581</v>
      </c>
      <c r="H2597" s="275">
        <f t="shared" si="81"/>
        <v>3.3008837461669973</v>
      </c>
      <c r="I2597" s="250"/>
      <c r="J2597" s="251"/>
      <c r="K2597" s="251"/>
      <c r="L2597" s="251"/>
    </row>
    <row r="2598" spans="2:12" x14ac:dyDescent="0.2">
      <c r="B2598" s="112" t="s">
        <v>2</v>
      </c>
      <c r="C2598" s="113">
        <f>_xll.qlCalendarAdvance("TARGET",C2597,B2598,"mf")</f>
        <v>54680</v>
      </c>
      <c r="D2598" s="120">
        <f>_xll.xlShmInterpRateFwd($D$3&amp;T(CalculationTrigger2),C2598,,5,C2599)</f>
        <v>1.4689487184828407E-2</v>
      </c>
      <c r="E2598" s="260">
        <f>_xll.xlShmInterpRateFwd($E$3&amp;T(CalculationTrigger2),C2598,,5,C2599)</f>
        <v>1.4623482207838394E-2</v>
      </c>
      <c r="F2598" s="260">
        <f>_xll.xlShmInterpRateFwd($F$3&amp;T(CalculationTrigger2),C2598,,5,C2599)</f>
        <v>1.4293459321467517E-2</v>
      </c>
      <c r="G2598" s="268">
        <f t="shared" si="80"/>
        <v>0.66004976990012909</v>
      </c>
      <c r="H2598" s="275">
        <f t="shared" si="81"/>
        <v>3.30022886370877</v>
      </c>
      <c r="I2598" s="250"/>
      <c r="J2598" s="251"/>
      <c r="K2598" s="251"/>
      <c r="L2598" s="251"/>
    </row>
    <row r="2599" spans="2:12" x14ac:dyDescent="0.2">
      <c r="B2599" s="112" t="s">
        <v>2</v>
      </c>
      <c r="C2599" s="113">
        <f>_xll.qlCalendarAdvance("TARGET",C2598,B2599,"mf")</f>
        <v>54687</v>
      </c>
      <c r="D2599" s="120">
        <f>_xll.xlShmInterpRateFwd($D$3&amp;T(CalculationTrigger2),C2599,,5,C2600)</f>
        <v>1.4687063795417652E-2</v>
      </c>
      <c r="E2599" s="260">
        <f>_xll.xlShmInterpRateFwd($E$3&amp;T(CalculationTrigger2),C2599,,5,C2600)</f>
        <v>1.4620934871836659E-2</v>
      </c>
      <c r="F2599" s="260">
        <f>_xll.xlShmInterpRateFwd($F$3&amp;T(CalculationTrigger2),C2599,,5,C2600)</f>
        <v>1.4290974167459716E-2</v>
      </c>
      <c r="G2599" s="268">
        <f t="shared" si="80"/>
        <v>0.66128923580993304</v>
      </c>
      <c r="H2599" s="275">
        <f t="shared" si="81"/>
        <v>3.2996070437694285</v>
      </c>
      <c r="I2599" s="250"/>
      <c r="J2599" s="251"/>
      <c r="K2599" s="251"/>
      <c r="L2599" s="251"/>
    </row>
    <row r="2600" spans="2:12" x14ac:dyDescent="0.2">
      <c r="B2600" s="112" t="s">
        <v>2</v>
      </c>
      <c r="C2600" s="113">
        <f>_xll.qlCalendarAdvance("TARGET",C2599,B2600,"mf")</f>
        <v>54694</v>
      </c>
      <c r="D2600" s="120">
        <f>_xll.xlShmInterpRateFwd($D$3&amp;T(CalculationTrigger2),C2600,,5,C2601)</f>
        <v>1.4684567076636183E-2</v>
      </c>
      <c r="E2600" s="260">
        <f>_xll.xlShmInterpRateFwd($E$3&amp;T(CalculationTrigger2),C2600,,5,C2601)</f>
        <v>1.4618307969277817E-2</v>
      </c>
      <c r="F2600" s="260">
        <f>_xll.xlShmInterpRateFwd($F$3&amp;T(CalculationTrigger2),C2600,,5,C2601)</f>
        <v>1.4288406132449555E-2</v>
      </c>
      <c r="G2600" s="268">
        <f t="shared" si="80"/>
        <v>0.66259107358366054</v>
      </c>
      <c r="H2600" s="275">
        <f t="shared" si="81"/>
        <v>3.2990183682826171</v>
      </c>
      <c r="I2600" s="250"/>
      <c r="J2600" s="251"/>
      <c r="K2600" s="251"/>
      <c r="L2600" s="251"/>
    </row>
    <row r="2601" spans="2:12" x14ac:dyDescent="0.2">
      <c r="B2601" s="112" t="s">
        <v>2</v>
      </c>
      <c r="C2601" s="113">
        <f>_xll.qlCalendarAdvance("TARGET",C2600,B2601,"mf")</f>
        <v>54701</v>
      </c>
      <c r="D2601" s="120">
        <f>_xll.xlShmInterpRateFwd($D$3&amp;T(CalculationTrigger2),C2601,,5,C2602)</f>
        <v>1.468199686786195E-2</v>
      </c>
      <c r="E2601" s="260">
        <f>_xll.xlShmInterpRateFwd($E$3&amp;T(CalculationTrigger2),C2601,,5,C2602)</f>
        <v>1.4615601325288441E-2</v>
      </c>
      <c r="F2601" s="260">
        <f>_xll.xlShmInterpRateFwd($F$3&amp;T(CalculationTrigger2),C2601,,5,C2602)</f>
        <v>1.4285755033306598E-2</v>
      </c>
      <c r="G2601" s="268">
        <f t="shared" si="80"/>
        <v>0.66395542573509037</v>
      </c>
      <c r="H2601" s="275">
        <f t="shared" si="81"/>
        <v>3.2984629198184319</v>
      </c>
      <c r="I2601" s="250"/>
      <c r="J2601" s="251"/>
      <c r="K2601" s="251"/>
      <c r="L2601" s="251"/>
    </row>
    <row r="2602" spans="2:12" x14ac:dyDescent="0.2">
      <c r="B2602" s="112" t="s">
        <v>2</v>
      </c>
      <c r="C2602" s="113">
        <f>_xll.qlCalendarAdvance("TARGET",C2601,B2602,"mf")</f>
        <v>54708</v>
      </c>
      <c r="D2602" s="120">
        <f>_xll.xlShmInterpRateFwd($D$3&amp;T(CalculationTrigger2),C2602,,5,C2603)</f>
        <v>1.4679353008467797E-2</v>
      </c>
      <c r="E2602" s="260">
        <f>_xll.xlShmInterpRateFwd($E$3&amp;T(CalculationTrigger2),C2602,,5,C2603)</f>
        <v>1.4612814764943787E-2</v>
      </c>
      <c r="F2602" s="260">
        <f>_xll.xlShmInterpRateFwd($F$3&amp;T(CalculationTrigger2),C2602,,5,C2603)</f>
        <v>1.4283020686941823E-2</v>
      </c>
      <c r="G2602" s="268">
        <f t="shared" si="80"/>
        <v>0.66538243524009655</v>
      </c>
      <c r="H2602" s="275">
        <f t="shared" si="81"/>
        <v>3.2979407800196383</v>
      </c>
      <c r="I2602" s="250"/>
      <c r="J2602" s="251"/>
      <c r="K2602" s="251"/>
      <c r="L2602" s="251"/>
    </row>
    <row r="2603" spans="2:12" x14ac:dyDescent="0.2">
      <c r="B2603" s="112" t="s">
        <v>2</v>
      </c>
      <c r="C2603" s="113">
        <f>_xll.qlCalendarAdvance("TARGET",C2602,B2603,"mf")</f>
        <v>54715</v>
      </c>
      <c r="D2603" s="120">
        <f>_xll.xlShmInterpRateFwd($D$3&amp;T(CalculationTrigger2),C2603,,5,C2604)</f>
        <v>1.4676635337804089E-2</v>
      </c>
      <c r="E2603" s="260">
        <f>_xll.xlShmInterpRateFwd($E$3&amp;T(CalculationTrigger2),C2603,,5,C2604)</f>
        <v>1.4609948113401003E-2</v>
      </c>
      <c r="F2603" s="260">
        <f>_xll.xlShmInterpRateFwd($F$3&amp;T(CalculationTrigger2),C2603,,5,C2604)</f>
        <v>1.4280202910249697E-2</v>
      </c>
      <c r="G2603" s="268">
        <f t="shared" si="80"/>
        <v>0.66687224403085699</v>
      </c>
      <c r="H2603" s="275">
        <f t="shared" si="81"/>
        <v>3.2974520315130587</v>
      </c>
      <c r="I2603" s="250"/>
      <c r="J2603" s="251"/>
      <c r="K2603" s="251"/>
      <c r="L2603" s="251"/>
    </row>
    <row r="2604" spans="2:12" x14ac:dyDescent="0.2">
      <c r="B2604" s="112" t="s">
        <v>2</v>
      </c>
      <c r="C2604" s="113">
        <f>_xll.qlCalendarAdvance("TARGET",C2603,B2604,"mf")</f>
        <v>54722</v>
      </c>
      <c r="D2604" s="120">
        <f>_xll.xlShmInterpRateFwd($D$3&amp;T(CalculationTrigger2),C2604,,5,C2605)</f>
        <v>1.4673843695245046E-2</v>
      </c>
      <c r="E2604" s="260">
        <f>_xll.xlShmInterpRateFwd($E$3&amp;T(CalculationTrigger2),C2604,,5,C2605)</f>
        <v>1.4607001195719581E-2</v>
      </c>
      <c r="F2604" s="260">
        <f>_xll.xlShmInterpRateFwd($F$3&amp;T(CalculationTrigger2),C2604,,5,C2605)</f>
        <v>1.4277301520108197E-2</v>
      </c>
      <c r="G2604" s="268">
        <f t="shared" si="80"/>
        <v>0.66842499525465382</v>
      </c>
      <c r="H2604" s="275">
        <f t="shared" si="81"/>
        <v>3.2969967561138382</v>
      </c>
      <c r="I2604" s="250"/>
      <c r="J2604" s="251"/>
      <c r="K2604" s="251"/>
      <c r="L2604" s="251"/>
    </row>
    <row r="2605" spans="2:12" x14ac:dyDescent="0.2">
      <c r="B2605" s="112" t="s">
        <v>2</v>
      </c>
      <c r="C2605" s="113">
        <f>_xll.qlCalendarAdvance("TARGET",C2604,B2605,"mf")</f>
        <v>54729</v>
      </c>
      <c r="D2605" s="120">
        <f>_xll.xlShmInterpRateFwd($D$3&amp;T(CalculationTrigger2),C2605,,5,C2606)</f>
        <v>1.4670977920165591E-2</v>
      </c>
      <c r="E2605" s="260">
        <f>_xll.xlShmInterpRateFwd($E$3&amp;T(CalculationTrigger2),C2605,,5,C2606)</f>
        <v>1.4603973837023557E-2</v>
      </c>
      <c r="F2605" s="260">
        <f>_xll.xlShmInterpRateFwd($F$3&amp;T(CalculationTrigger2),C2605,,5,C2606)</f>
        <v>1.4274316333425146E-2</v>
      </c>
      <c r="G2605" s="268">
        <f t="shared" si="80"/>
        <v>0.67004083142033899</v>
      </c>
      <c r="H2605" s="275">
        <f t="shared" si="81"/>
        <v>3.2965750359841182</v>
      </c>
      <c r="I2605" s="250"/>
      <c r="J2605" s="251"/>
      <c r="K2605" s="251"/>
      <c r="L2605" s="251"/>
    </row>
    <row r="2606" spans="2:12" x14ac:dyDescent="0.2">
      <c r="B2606" s="112" t="s">
        <v>2</v>
      </c>
      <c r="C2606" s="113">
        <f>_xll.qlCalendarAdvance("TARGET",C2605,B2606,"mf")</f>
        <v>54736</v>
      </c>
      <c r="D2606" s="120">
        <f>_xll.xlShmInterpRateFwd($D$3&amp;T(CalculationTrigger2),C2606,,5,C2607)</f>
        <v>1.4668037851947141E-2</v>
      </c>
      <c r="E2606" s="260">
        <f>_xll.xlShmInterpRateFwd($E$3&amp;T(CalculationTrigger2),C2606,,5,C2607)</f>
        <v>1.4600865862420404E-2</v>
      </c>
      <c r="F2606" s="260">
        <f>_xll.xlShmInterpRateFwd($F$3&amp;T(CalculationTrigger2),C2606,,5,C2607)</f>
        <v>1.4271247167080291E-2</v>
      </c>
      <c r="G2606" s="268">
        <f t="shared" si="80"/>
        <v>0.67171989526737874</v>
      </c>
      <c r="H2606" s="275">
        <f t="shared" si="81"/>
        <v>3.2961869534011217</v>
      </c>
      <c r="I2606" s="250"/>
      <c r="J2606" s="251"/>
      <c r="K2606" s="251"/>
      <c r="L2606" s="251"/>
    </row>
    <row r="2607" spans="2:12" x14ac:dyDescent="0.2">
      <c r="B2607" s="112" t="s">
        <v>2</v>
      </c>
      <c r="C2607" s="113">
        <f>_xll.qlCalendarAdvance("TARGET",C2606,B2607,"mf")</f>
        <v>54743</v>
      </c>
      <c r="D2607" s="120">
        <f>_xll.xlShmInterpRateFwd($D$3&amp;T(CalculationTrigger2),C2607,,5,C2608)</f>
        <v>1.4665023329913896E-2</v>
      </c>
      <c r="E2607" s="260">
        <f>_xll.xlShmInterpRateFwd($E$3&amp;T(CalculationTrigger2),C2607,,5,C2608)</f>
        <v>1.4597677097006847E-2</v>
      </c>
      <c r="F2607" s="260">
        <f>_xll.xlShmInterpRateFwd($F$3&amp;T(CalculationTrigger2),C2607,,5,C2608)</f>
        <v>1.4268093837971653E-2</v>
      </c>
      <c r="G2607" s="268">
        <f t="shared" si="80"/>
        <v>0.67346232907048931</v>
      </c>
      <c r="H2607" s="275">
        <f t="shared" si="81"/>
        <v>3.2958325903519397</v>
      </c>
      <c r="I2607" s="250"/>
      <c r="J2607" s="251"/>
      <c r="K2607" s="251"/>
      <c r="L2607" s="251"/>
    </row>
    <row r="2608" spans="2:12" x14ac:dyDescent="0.2">
      <c r="B2608" s="112" t="s">
        <v>2</v>
      </c>
      <c r="C2608" s="113">
        <f>_xll.qlCalendarAdvance("TARGET",C2607,B2608,"mf")</f>
        <v>54750</v>
      </c>
      <c r="D2608" s="120">
        <f>_xll.xlShmInterpRateFwd($D$3&amp;T(CalculationTrigger2),C2608,,5,C2609)</f>
        <v>1.4661934193477649E-2</v>
      </c>
      <c r="E2608" s="260">
        <f>_xll.xlShmInterpRateFwd($E$3&amp;T(CalculationTrigger2),C2608,,5,C2609)</f>
        <v>1.45944073659094E-2</v>
      </c>
      <c r="F2608" s="260">
        <f>_xll.xlShmInterpRateFwd($F$3&amp;T(CalculationTrigger2),C2608,,5,C2609)</f>
        <v>1.4264856163003947E-2</v>
      </c>
      <c r="G2608" s="268">
        <f t="shared" si="80"/>
        <v>0.67526827568248349</v>
      </c>
      <c r="H2608" s="275">
        <f t="shared" si="81"/>
        <v>3.295512029054537</v>
      </c>
      <c r="I2608" s="250"/>
      <c r="J2608" s="251"/>
      <c r="K2608" s="251"/>
      <c r="L2608" s="251"/>
    </row>
    <row r="2609" spans="2:12" x14ac:dyDescent="0.2">
      <c r="B2609" s="112" t="s">
        <v>2</v>
      </c>
      <c r="C2609" s="113">
        <f>_xll.qlCalendarAdvance("TARGET",C2608,B2609,"mf")</f>
        <v>54757</v>
      </c>
      <c r="D2609" s="120">
        <f>_xll.xlShmInterpRateFwd($D$3&amp;T(CalculationTrigger2),C2609,,5,C2610)</f>
        <v>1.4658770281987194E-2</v>
      </c>
      <c r="E2609" s="260">
        <f>_xll.xlShmInterpRateFwd($E$3&amp;T(CalculationTrigger2),C2609,,5,C2610)</f>
        <v>1.4591056494232261E-2</v>
      </c>
      <c r="F2609" s="260">
        <f>_xll.xlShmInterpRateFwd($F$3&amp;T(CalculationTrigger2),C2609,,5,C2610)</f>
        <v>1.4261533959077009E-2</v>
      </c>
      <c r="G2609" s="268">
        <f t="shared" si="80"/>
        <v>0.67713787754932964</v>
      </c>
      <c r="H2609" s="275">
        <f t="shared" si="81"/>
        <v>3.2952253515525221</v>
      </c>
      <c r="I2609" s="250"/>
      <c r="J2609" s="251"/>
      <c r="K2609" s="251"/>
      <c r="L2609" s="251"/>
    </row>
    <row r="2610" spans="2:12" x14ac:dyDescent="0.2">
      <c r="B2610" s="112" t="s">
        <v>2</v>
      </c>
      <c r="C2610" s="113">
        <f>_xll.qlCalendarAdvance("TARGET",C2609,B2610,"mf")</f>
        <v>54764</v>
      </c>
      <c r="D2610" s="120">
        <f>_xll.xlShmInterpRateFwd($D$3&amp;T(CalculationTrigger2),C2610,,5,C2611)</f>
        <v>1.4655531434838385E-2</v>
      </c>
      <c r="E2610" s="260">
        <f>_xll.xlShmInterpRateFwd($E$3&amp;T(CalculationTrigger2),C2610,,5,C2611)</f>
        <v>1.4587624307063085E-2</v>
      </c>
      <c r="F2610" s="260">
        <f>_xll.xlShmInterpRateFwd($F$3&amp;T(CalculationTrigger2),C2610,,5,C2611)</f>
        <v>1.4258127043068416E-2</v>
      </c>
      <c r="G2610" s="268">
        <f t="shared" si="80"/>
        <v>0.67907127775299747</v>
      </c>
      <c r="H2610" s="275">
        <f t="shared" si="81"/>
        <v>3.2949726399466965</v>
      </c>
      <c r="I2610" s="250"/>
      <c r="J2610" s="251"/>
      <c r="K2610" s="251"/>
      <c r="L2610" s="251"/>
    </row>
    <row r="2611" spans="2:12" x14ac:dyDescent="0.2">
      <c r="B2611" s="112" t="s">
        <v>2</v>
      </c>
      <c r="C2611" s="113">
        <f>_xll.qlCalendarAdvance("TARGET",C2610,B2611,"mf")</f>
        <v>54771</v>
      </c>
      <c r="D2611" s="120">
        <f>_xll.xlShmInterpRateFwd($D$3&amp;T(CalculationTrigger2),C2611,,5,C2612)</f>
        <v>1.4652217491375673E-2</v>
      </c>
      <c r="E2611" s="260">
        <f>_xll.xlShmInterpRateFwd($E$3&amp;T(CalculationTrigger2),C2611,,5,C2612)</f>
        <v>1.458411062954252E-2</v>
      </c>
      <c r="F2611" s="260">
        <f>_xll.xlShmInterpRateFwd($F$3&amp;T(CalculationTrigger2),C2611,,5,C2612)</f>
        <v>1.4254635231879836E-2</v>
      </c>
      <c r="G2611" s="268">
        <f t="shared" si="80"/>
        <v>0.6810686183315352</v>
      </c>
      <c r="H2611" s="275">
        <f t="shared" si="81"/>
        <v>3.2947539766268323</v>
      </c>
      <c r="I2611" s="250"/>
      <c r="J2611" s="251"/>
      <c r="K2611" s="251"/>
      <c r="L2611" s="251"/>
    </row>
    <row r="2612" spans="2:12" x14ac:dyDescent="0.2">
      <c r="B2612" s="112" t="s">
        <v>2</v>
      </c>
      <c r="C2612" s="113">
        <f>_xll.qlCalendarAdvance("TARGET",C2611,B2612,"mf")</f>
        <v>54778</v>
      </c>
      <c r="D2612" s="120">
        <f>_xll.xlShmInterpRateFwd($D$3&amp;T(CalculationTrigger2),C2612,,5,C2613)</f>
        <v>1.4648828290973191E-2</v>
      </c>
      <c r="E2612" s="260">
        <f>_xll.xlShmInterpRateFwd($E$3&amp;T(CalculationTrigger2),C2612,,5,C2613)</f>
        <v>1.4580515286759929E-2</v>
      </c>
      <c r="F2612" s="260">
        <f>_xll.xlShmInterpRateFwd($F$3&amp;T(CalculationTrigger2),C2612,,5,C2613)</f>
        <v>1.4251058342402274E-2</v>
      </c>
      <c r="G2612" s="268">
        <f t="shared" si="80"/>
        <v>0.68313004213262085</v>
      </c>
      <c r="H2612" s="275">
        <f t="shared" si="81"/>
        <v>3.2945694435765511</v>
      </c>
      <c r="I2612" s="250"/>
      <c r="J2612" s="251"/>
      <c r="K2612" s="251"/>
      <c r="L2612" s="251"/>
    </row>
    <row r="2613" spans="2:12" x14ac:dyDescent="0.2">
      <c r="B2613" s="112" t="s">
        <v>2</v>
      </c>
      <c r="C2613" s="113">
        <f>_xll.qlCalendarAdvance("TARGET",C2612,B2613,"mf")</f>
        <v>54785</v>
      </c>
      <c r="D2613" s="120">
        <f>_xll.xlShmInterpRateFwd($D$3&amp;T(CalculationTrigger2),C2613,,5,C2614)</f>
        <v>1.4645363673011612E-2</v>
      </c>
      <c r="E2613" s="260">
        <f>_xll.xlShmInterpRateFwd($E$3&amp;T(CalculationTrigger2),C2613,,5,C2614)</f>
        <v>1.4576838103822926E-2</v>
      </c>
      <c r="F2613" s="260">
        <f>_xll.xlShmInterpRateFwd($F$3&amp;T(CalculationTrigger2),C2613,,5,C2614)</f>
        <v>1.4247396191556634E-2</v>
      </c>
      <c r="G2613" s="268">
        <f t="shared" si="80"/>
        <v>0.68525569188685598</v>
      </c>
      <c r="H2613" s="275">
        <f t="shared" si="81"/>
        <v>3.294419122662918</v>
      </c>
      <c r="I2613" s="250"/>
      <c r="J2613" s="251"/>
      <c r="K2613" s="251"/>
      <c r="L2613" s="251"/>
    </row>
    <row r="2614" spans="2:12" x14ac:dyDescent="0.2">
      <c r="B2614" s="112" t="s">
        <v>2</v>
      </c>
      <c r="C2614" s="113">
        <f>_xll.qlCalendarAdvance("TARGET",C2613,B2614,"mf")</f>
        <v>54792</v>
      </c>
      <c r="D2614" s="120">
        <f>_xll.xlShmInterpRateFwd($D$3&amp;T(CalculationTrigger2),C2614,,5,C2615)</f>
        <v>1.4641823476872335E-2</v>
      </c>
      <c r="E2614" s="260">
        <f>_xll.xlShmInterpRateFwd($E$3&amp;T(CalculationTrigger2),C2614,,5,C2615)</f>
        <v>1.4573078905851565E-2</v>
      </c>
      <c r="F2614" s="260">
        <f>_xll.xlShmInterpRateFwd($F$3&amp;T(CalculationTrigger2),C2614,,5,C2615)</f>
        <v>1.4243648596206833E-2</v>
      </c>
      <c r="G2614" s="268">
        <f t="shared" si="80"/>
        <v>0.68744571020769651</v>
      </c>
      <c r="H2614" s="275">
        <f t="shared" si="81"/>
        <v>3.2943030964473206</v>
      </c>
      <c r="I2614" s="250"/>
      <c r="J2614" s="251"/>
      <c r="K2614" s="251"/>
      <c r="L2614" s="251"/>
    </row>
    <row r="2615" spans="2:12" x14ac:dyDescent="0.2">
      <c r="B2615" s="112" t="s">
        <v>2</v>
      </c>
      <c r="C2615" s="113">
        <f>_xll.qlCalendarAdvance("TARGET",C2614,B2615,"mf")</f>
        <v>54799</v>
      </c>
      <c r="D2615" s="120">
        <f>_xll.xlShmInterpRateFwd($D$3&amp;T(CalculationTrigger2),C2615,,5,C2616)</f>
        <v>1.4638207541896962E-2</v>
      </c>
      <c r="E2615" s="260">
        <f>_xll.xlShmInterpRateFwd($E$3&amp;T(CalculationTrigger2),C2615,,5,C2616)</f>
        <v>1.4569237517955204E-2</v>
      </c>
      <c r="F2615" s="260">
        <f>_xll.xlShmInterpRateFwd($F$3&amp;T(CalculationTrigger2),C2615,,5,C2616)</f>
        <v>1.4239815373287237E-2</v>
      </c>
      <c r="G2615" s="268">
        <f t="shared" si="80"/>
        <v>0.68970023941758096</v>
      </c>
      <c r="H2615" s="275">
        <f t="shared" si="81"/>
        <v>3.294221446679662</v>
      </c>
      <c r="I2615" s="250"/>
      <c r="J2615" s="251"/>
      <c r="K2615" s="251"/>
      <c r="L2615" s="251"/>
    </row>
    <row r="2616" spans="2:12" x14ac:dyDescent="0.2">
      <c r="B2616" s="112" t="s">
        <v>2</v>
      </c>
      <c r="C2616" s="113">
        <f>_xll.qlCalendarAdvance("TARGET",C2615,B2616,"mf")</f>
        <v>54806</v>
      </c>
      <c r="D2616" s="120">
        <f>_xll.xlShmInterpRateFwd($D$3&amp;T(CalculationTrigger2),C2616,,5,C2617)</f>
        <v>1.4634515707497351E-2</v>
      </c>
      <c r="E2616" s="260">
        <f>_xll.xlShmInterpRateFwd($E$3&amp;T(CalculationTrigger2),C2616,,5,C2617)</f>
        <v>1.4565313765244068E-2</v>
      </c>
      <c r="F2616" s="260">
        <f>_xll.xlShmInterpRateFwd($F$3&amp;T(CalculationTrigger2),C2616,,5,C2617)</f>
        <v>1.4235896339652075E-2</v>
      </c>
      <c r="G2616" s="268">
        <f t="shared" si="80"/>
        <v>0.6920194225328371</v>
      </c>
      <c r="H2616" s="275">
        <f t="shared" si="81"/>
        <v>3.2941742559199247</v>
      </c>
      <c r="I2616" s="250"/>
      <c r="J2616" s="251"/>
      <c r="K2616" s="251"/>
      <c r="L2616" s="251"/>
    </row>
    <row r="2617" spans="2:12" x14ac:dyDescent="0.2">
      <c r="B2617" s="112" t="s">
        <v>2</v>
      </c>
      <c r="C2617" s="113">
        <f>_xll.qlCalendarAdvance("TARGET",C2616,B2617,"mf")</f>
        <v>54813</v>
      </c>
      <c r="D2617" s="120">
        <f>_xll.xlShmInterpRateFwd($D$3&amp;T(CalculationTrigger2),C2617,,5,C2618)</f>
        <v>1.4630747813010811E-2</v>
      </c>
      <c r="E2617" s="260">
        <f>_xll.xlShmInterpRateFwd($E$3&amp;T(CalculationTrigger2),C2617,,5,C2618)</f>
        <v>1.4561307472852437E-2</v>
      </c>
      <c r="F2617" s="260">
        <f>_xll.xlShmInterpRateFwd($F$3&amp;T(CalculationTrigger2),C2617,,5,C2618)</f>
        <v>1.4231891312260788E-2</v>
      </c>
      <c r="G2617" s="268">
        <f t="shared" si="80"/>
        <v>0.6944034015837417</v>
      </c>
      <c r="H2617" s="275">
        <f t="shared" si="81"/>
        <v>3.294161605916484</v>
      </c>
      <c r="I2617" s="250"/>
      <c r="J2617" s="251"/>
      <c r="K2617" s="251"/>
      <c r="L2617" s="251"/>
    </row>
    <row r="2618" spans="2:12" x14ac:dyDescent="0.2">
      <c r="B2618" s="112" t="s">
        <v>2</v>
      </c>
      <c r="C2618" s="113">
        <f>_xll.qlCalendarAdvance("TARGET",C2617,B2618,"mf")</f>
        <v>54820</v>
      </c>
      <c r="D2618" s="120">
        <f>_xll.xlShmInterpRateFwd($D$3&amp;T(CalculationTrigger2),C2618,,5,C2619)</f>
        <v>1.4626903697833331E-2</v>
      </c>
      <c r="E2618" s="260">
        <f>_xll.xlShmInterpRateFwd($E$3&amp;T(CalculationTrigger2),C2618,,5,C2619)</f>
        <v>1.4557218465834399E-2</v>
      </c>
      <c r="F2618" s="260">
        <f>_xll.xlShmInterpRateFwd($F$3&amp;T(CalculationTrigger2),C2618,,5,C2619)</f>
        <v>1.4227800107940558E-2</v>
      </c>
      <c r="G2618" s="268">
        <f t="shared" si="80"/>
        <v>0.69685231998932107</v>
      </c>
      <c r="H2618" s="275">
        <f t="shared" si="81"/>
        <v>3.2941835789384104</v>
      </c>
      <c r="I2618" s="250"/>
      <c r="J2618" s="251"/>
      <c r="K2618" s="251"/>
      <c r="L2618" s="251"/>
    </row>
    <row r="2619" spans="2:12" x14ac:dyDescent="0.2">
      <c r="B2619" s="112" t="s">
        <v>2</v>
      </c>
      <c r="C2619" s="113">
        <f>_xll.qlCalendarAdvance("TARGET",C2618,B2619,"mf")</f>
        <v>54827</v>
      </c>
      <c r="D2619" s="120">
        <f>_xll.xlShmInterpRateFwd($D$3&amp;T(CalculationTrigger2),C2619,,5,C2620)</f>
        <v>1.4622983201326914E-2</v>
      </c>
      <c r="E2619" s="260">
        <f>_xll.xlShmInterpRateFwd($E$3&amp;T(CalculationTrigger2),C2619,,5,C2620)</f>
        <v>1.4553046569354976E-2</v>
      </c>
      <c r="F2619" s="260">
        <f>_xll.xlShmInterpRateFwd($F$3&amp;T(CalculationTrigger2),C2619,,5,C2620)</f>
        <v>1.4223622543646966E-2</v>
      </c>
      <c r="G2619" s="268">
        <f t="shared" si="80"/>
        <v>0.69936631971937935</v>
      </c>
      <c r="H2619" s="275">
        <f t="shared" si="81"/>
        <v>3.2942402570801042</v>
      </c>
      <c r="I2619" s="250"/>
      <c r="J2619" s="251"/>
      <c r="K2619" s="251"/>
      <c r="L2619" s="251"/>
    </row>
    <row r="2620" spans="2:12" x14ac:dyDescent="0.2">
      <c r="B2620" s="112" t="s">
        <v>2</v>
      </c>
      <c r="C2620" s="113">
        <f>_xll.qlCalendarAdvance("TARGET",C2619,B2620,"mf")</f>
        <v>54834</v>
      </c>
      <c r="D2620" s="120">
        <f>_xll.xlShmInterpRateFwd($D$3&amp;T(CalculationTrigger2),C2620,,5,C2621)</f>
        <v>1.4618986162865907E-2</v>
      </c>
      <c r="E2620" s="260">
        <f>_xll.xlShmInterpRateFwd($E$3&amp;T(CalculationTrigger2),C2620,,5,C2621)</f>
        <v>1.4548791608516392E-2</v>
      </c>
      <c r="F2620" s="260">
        <f>_xll.xlShmInterpRateFwd($F$3&amp;T(CalculationTrigger2),C2620,,5,C2621)</f>
        <v>1.421935843626127E-2</v>
      </c>
      <c r="G2620" s="268">
        <f t="shared" si="80"/>
        <v>0.70194554349515059</v>
      </c>
      <c r="H2620" s="275">
        <f t="shared" si="81"/>
        <v>3.2943317225512212</v>
      </c>
      <c r="I2620" s="250"/>
      <c r="J2620" s="251"/>
      <c r="K2620" s="251"/>
      <c r="L2620" s="251"/>
    </row>
    <row r="2621" spans="2:12" x14ac:dyDescent="0.2">
      <c r="B2621" s="112" t="s">
        <v>2</v>
      </c>
      <c r="C2621" s="113">
        <f>_xll.qlCalendarAdvance("TARGET",C2620,B2621,"mf")</f>
        <v>54841</v>
      </c>
      <c r="D2621" s="120">
        <f>_xll.xlShmInterpRateFwd($D$3&amp;T(CalculationTrigger2),C2621,,5,C2622)</f>
        <v>1.4614912421848597E-2</v>
      </c>
      <c r="E2621" s="260">
        <f>_xll.xlShmInterpRateFwd($E$3&amp;T(CalculationTrigger2),C2621,,5,C2622)</f>
        <v>1.4544453408427558E-2</v>
      </c>
      <c r="F2621" s="260">
        <f>_xll.xlShmInterpRateFwd($F$3&amp;T(CalculationTrigger2),C2621,,5,C2622)</f>
        <v>1.4215007602677288E-2</v>
      </c>
      <c r="G2621" s="268">
        <f t="shared" si="80"/>
        <v>0.7045901342103873</v>
      </c>
      <c r="H2621" s="275">
        <f t="shared" si="81"/>
        <v>3.2944580575026974</v>
      </c>
      <c r="I2621" s="250"/>
      <c r="J2621" s="251"/>
      <c r="K2621" s="251"/>
      <c r="L2621" s="251"/>
    </row>
    <row r="2622" spans="2:12" x14ac:dyDescent="0.2">
      <c r="B2622" s="112" t="s">
        <v>2</v>
      </c>
      <c r="C2622" s="113">
        <f>_xll.qlCalendarAdvance("TARGET",C2621,B2622,"mf")</f>
        <v>54848</v>
      </c>
      <c r="D2622" s="120">
        <f>_xll.xlShmInterpRateFwd($D$3&amp;T(CalculationTrigger2),C2622,,5,C2623)</f>
        <v>1.4610761817610342E-2</v>
      </c>
      <c r="E2622" s="260">
        <f>_xll.xlShmInterpRateFwd($E$3&amp;T(CalculationTrigger2),C2622,,5,C2623)</f>
        <v>1.4540031794186718E-2</v>
      </c>
      <c r="F2622" s="260">
        <f>_xll.xlShmInterpRateFwd($F$3&amp;T(CalculationTrigger2),C2622,,5,C2623)</f>
        <v>1.4210569859812993E-2</v>
      </c>
      <c r="G2622" s="268">
        <f t="shared" si="80"/>
        <v>0.707300234236239</v>
      </c>
      <c r="H2622" s="275">
        <f t="shared" si="81"/>
        <v>3.294619343737256</v>
      </c>
      <c r="I2622" s="250"/>
      <c r="J2622" s="251"/>
      <c r="K2622" s="251"/>
      <c r="L2622" s="251"/>
    </row>
    <row r="2623" spans="2:12" x14ac:dyDescent="0.2">
      <c r="B2623" s="112" t="s">
        <v>2</v>
      </c>
      <c r="C2623" s="113">
        <f>_xll.qlCalendarAdvance("TARGET",C2622,B2623,"mf")</f>
        <v>54855</v>
      </c>
      <c r="D2623" s="120">
        <f>_xll.xlShmInterpRateFwd($D$3&amp;T(CalculationTrigger2),C2623,,5,C2624)</f>
        <v>1.4606534189556777E-2</v>
      </c>
      <c r="E2623" s="260">
        <f>_xll.xlShmInterpRateFwd($E$3&amp;T(CalculationTrigger2),C2623,,5,C2624)</f>
        <v>1.4535526590945159E-2</v>
      </c>
      <c r="F2623" s="260">
        <f>_xll.xlShmInterpRateFwd($F$3&amp;T(CalculationTrigger2),C2623,,5,C2624)</f>
        <v>1.4206045024552603E-2</v>
      </c>
      <c r="G2623" s="268">
        <f t="shared" si="80"/>
        <v>0.71007598611618272</v>
      </c>
      <c r="H2623" s="275">
        <f t="shared" si="81"/>
        <v>3.2948156639255566</v>
      </c>
      <c r="I2623" s="250"/>
      <c r="J2623" s="251"/>
      <c r="K2623" s="251"/>
      <c r="L2623" s="251"/>
    </row>
    <row r="2624" spans="2:12" x14ac:dyDescent="0.2">
      <c r="B2624" s="112" t="s">
        <v>2</v>
      </c>
      <c r="C2624" s="113">
        <f>_xll.qlCalendarAdvance("TARGET",C2623,B2624,"mf")</f>
        <v>54862</v>
      </c>
      <c r="D2624" s="120">
        <f>_xll.xlShmInterpRateFwd($D$3&amp;T(CalculationTrigger2),C2624,,5,C2625)</f>
        <v>1.4602229377053787E-2</v>
      </c>
      <c r="E2624" s="260">
        <f>_xll.xlShmInterpRateFwd($E$3&amp;T(CalculationTrigger2),C2624,,5,C2625)</f>
        <v>1.4530937623779801E-2</v>
      </c>
      <c r="F2624" s="260">
        <f>_xll.xlShmInterpRateFwd($F$3&amp;T(CalculationTrigger2),C2624,,5,C2625)</f>
        <v>1.4201432913816084E-2</v>
      </c>
      <c r="G2624" s="268">
        <f t="shared" si="80"/>
        <v>0.71291753273985958</v>
      </c>
      <c r="H2624" s="275">
        <f t="shared" si="81"/>
        <v>3.2950470996371757</v>
      </c>
      <c r="I2624" s="250"/>
      <c r="J2624" s="251"/>
      <c r="K2624" s="251"/>
      <c r="L2624" s="251"/>
    </row>
    <row r="2625" spans="2:12" x14ac:dyDescent="0.2">
      <c r="B2625" s="112" t="s">
        <v>2</v>
      </c>
      <c r="C2625" s="113">
        <f>_xll.qlCalendarAdvance("TARGET",C2624,B2625,"mf")</f>
        <v>54869</v>
      </c>
      <c r="D2625" s="120">
        <f>_xll.xlShmInterpRateFwd($D$3&amp;T(CalculationTrigger2),C2625,,5,C2626)</f>
        <v>1.4597847219473829E-2</v>
      </c>
      <c r="E2625" s="260">
        <f>_xll.xlShmInterpRateFwd($E$3&amp;T(CalculationTrigger2),C2625,,5,C2626)</f>
        <v>1.4526264717837994E-2</v>
      </c>
      <c r="F2625" s="260">
        <f>_xll.xlShmInterpRateFwd($F$3&amp;T(CalculationTrigger2),C2625,,5,C2626)</f>
        <v>1.4196733344483856E-2</v>
      </c>
      <c r="G2625" s="268">
        <f t="shared" si="80"/>
        <v>0.7158250163583415</v>
      </c>
      <c r="H2625" s="275">
        <f t="shared" si="81"/>
        <v>3.2953137335413851</v>
      </c>
      <c r="I2625" s="250"/>
      <c r="J2625" s="251"/>
      <c r="K2625" s="251"/>
      <c r="L2625" s="251"/>
    </row>
    <row r="2626" spans="2:12" x14ac:dyDescent="0.2">
      <c r="B2626" s="112" t="s">
        <v>2</v>
      </c>
      <c r="C2626" s="113">
        <f>_xll.qlCalendarAdvance("TARGET",C2625,B2626,"mf")</f>
        <v>54876</v>
      </c>
      <c r="D2626" s="120">
        <f>_xll.xlShmInterpRateFwd($D$3&amp;T(CalculationTrigger2),C2626,,5,C2627)</f>
        <v>1.4593387556207541E-2</v>
      </c>
      <c r="E2626" s="260">
        <f>_xll.xlShmInterpRateFwd($E$3&amp;T(CalculationTrigger2),C2626,,5,C2627)</f>
        <v>1.4521507698204312E-2</v>
      </c>
      <c r="F2626" s="260">
        <f>_xll.xlShmInterpRateFwd($F$3&amp;T(CalculationTrigger2),C2626,,5,C2627)</f>
        <v>1.4191946133489491E-2</v>
      </c>
      <c r="G2626" s="268">
        <f t="shared" si="80"/>
        <v>0.71879858003229613</v>
      </c>
      <c r="H2626" s="275">
        <f t="shared" si="81"/>
        <v>3.2956156471482081</v>
      </c>
      <c r="I2626" s="250"/>
      <c r="J2626" s="251"/>
      <c r="K2626" s="251"/>
      <c r="L2626" s="251"/>
    </row>
    <row r="2627" spans="2:12" x14ac:dyDescent="0.2">
      <c r="B2627" s="112" t="s">
        <v>2</v>
      </c>
      <c r="C2627" s="113">
        <f>_xll.qlCalendarAdvance("TARGET",C2626,B2627,"mf")</f>
        <v>54883</v>
      </c>
      <c r="D2627" s="120">
        <f>_xll.xlShmInterpRateFwd($D$3&amp;T(CalculationTrigger2),C2627,,5,C2628)</f>
        <v>1.4591151554556529E-2</v>
      </c>
      <c r="E2627" s="260">
        <f>_xll.xlShmInterpRateFwd($E$3&amp;T(CalculationTrigger2),C2627,,5,C2628)</f>
        <v>1.4519242536854167E-2</v>
      </c>
      <c r="F2627" s="260">
        <f>_xll.xlShmInterpRateFwd($F$3&amp;T(CalculationTrigger2),C2627,,5,C2628)</f>
        <v>1.4189812381879895E-2</v>
      </c>
      <c r="G2627" s="268">
        <f t="shared" si="80"/>
        <v>0.71909017702362354</v>
      </c>
      <c r="H2627" s="275">
        <f t="shared" si="81"/>
        <v>3.2943015497427162</v>
      </c>
      <c r="I2627" s="250"/>
      <c r="J2627" s="251"/>
      <c r="K2627" s="251"/>
      <c r="L2627" s="251"/>
    </row>
    <row r="2628" spans="2:12" x14ac:dyDescent="0.2">
      <c r="B2628" s="112" t="s">
        <v>2</v>
      </c>
      <c r="C2628" s="113">
        <f>_xll.qlCalendarAdvance("TARGET",C2627,B2628,"mf")</f>
        <v>54890</v>
      </c>
      <c r="D2628" s="120">
        <f>_xll.xlShmInterpRateFwd($D$3&amp;T(CalculationTrigger2),C2628,,5,C2629)</f>
        <v>1.4591111836123426E-2</v>
      </c>
      <c r="E2628" s="260">
        <f>_xll.xlShmInterpRateFwd($E$3&amp;T(CalculationTrigger2),C2628,,5,C2629)</f>
        <v>1.4519435694936435E-2</v>
      </c>
      <c r="F2628" s="260">
        <f>_xll.xlShmInterpRateFwd($F$3&amp;T(CalculationTrigger2),C2628,,5,C2629)</f>
        <v>1.4190292585375602E-2</v>
      </c>
      <c r="G2628" s="268">
        <f t="shared" si="80"/>
        <v>0.71676141186990605</v>
      </c>
      <c r="H2628" s="275">
        <f t="shared" si="81"/>
        <v>3.2914310956083312</v>
      </c>
      <c r="I2628" s="250"/>
      <c r="J2628" s="251"/>
      <c r="K2628" s="251"/>
      <c r="L2628" s="251"/>
    </row>
    <row r="2629" spans="2:12" x14ac:dyDescent="0.2">
      <c r="B2629" s="112" t="s">
        <v>2</v>
      </c>
      <c r="C2629" s="113">
        <f>_xll.qlCalendarAdvance("TARGET",C2628,B2629,"mf")</f>
        <v>54897</v>
      </c>
      <c r="D2629" s="120">
        <f>_xll.xlShmInterpRateFwd($D$3&amp;T(CalculationTrigger2),C2629,,5,C2630)</f>
        <v>1.459095321844428E-2</v>
      </c>
      <c r="E2629" s="260">
        <f>_xll.xlShmInterpRateFwd($E$3&amp;T(CalculationTrigger2),C2629,,5,C2630)</f>
        <v>1.4519494066036854E-2</v>
      </c>
      <c r="F2629" s="260">
        <f>_xll.xlShmInterpRateFwd($F$3&amp;T(CalculationTrigger2),C2629,,5,C2630)</f>
        <v>1.4190625496850368E-2</v>
      </c>
      <c r="G2629" s="268">
        <f t="shared" ref="G2629:G2692" si="82">(D2629-E2629)*10000</f>
        <v>0.71459152407426374</v>
      </c>
      <c r="H2629" s="275">
        <f t="shared" ref="H2629:H2692" si="83">(E2629-F2629)*10000</f>
        <v>3.2886856918648566</v>
      </c>
      <c r="I2629" s="250"/>
      <c r="J2629" s="251"/>
      <c r="K2629" s="251"/>
      <c r="L2629" s="251"/>
    </row>
    <row r="2630" spans="2:12" x14ac:dyDescent="0.2">
      <c r="B2630" s="112" t="s">
        <v>2</v>
      </c>
      <c r="C2630" s="113">
        <f>_xll.qlCalendarAdvance("TARGET",C2629,B2630,"mf")</f>
        <v>54904</v>
      </c>
      <c r="D2630" s="120">
        <f>_xll.xlShmInterpRateFwd($D$3&amp;T(CalculationTrigger2),C2630,,5,C2631)</f>
        <v>1.4590675427593689E-2</v>
      </c>
      <c r="E2630" s="260">
        <f>_xll.xlShmInterpRateFwd($E$3&amp;T(CalculationTrigger2),C2630,,5,C2631)</f>
        <v>1.4519417338375378E-2</v>
      </c>
      <c r="F2630" s="260">
        <f>_xll.xlShmInterpRateFwd($F$3&amp;T(CalculationTrigger2),C2630,,5,C2631)</f>
        <v>1.419081077423608E-2</v>
      </c>
      <c r="G2630" s="268">
        <f t="shared" si="82"/>
        <v>0.71258089218310949</v>
      </c>
      <c r="H2630" s="275">
        <f t="shared" si="83"/>
        <v>3.2860656413929816</v>
      </c>
      <c r="I2630" s="250"/>
      <c r="J2630" s="251"/>
      <c r="K2630" s="251"/>
      <c r="L2630" s="251"/>
    </row>
    <row r="2631" spans="2:12" x14ac:dyDescent="0.2">
      <c r="B2631" s="112" t="s">
        <v>2</v>
      </c>
      <c r="C2631" s="113">
        <f>_xll.qlCalendarAdvance("TARGET",C2630,B2631,"mf")</f>
        <v>54911</v>
      </c>
      <c r="D2631" s="120">
        <f>_xll.xlShmInterpRateFwd($D$3&amp;T(CalculationTrigger2),C2631,,5,C2632)</f>
        <v>1.4590278189618926E-2</v>
      </c>
      <c r="E2631" s="260">
        <f>_xll.xlShmInterpRateFwd($E$3&amp;T(CalculationTrigger2),C2631,,5,C2632)</f>
        <v>1.4519205200110345E-2</v>
      </c>
      <c r="F2631" s="260">
        <f>_xll.xlShmInterpRateFwd($F$3&amp;T(CalculationTrigger2),C2631,,5,C2632)</f>
        <v>1.4190848075409187E-2</v>
      </c>
      <c r="G2631" s="268">
        <f t="shared" si="82"/>
        <v>0.71072989508581119</v>
      </c>
      <c r="H2631" s="275">
        <f t="shared" si="83"/>
        <v>3.2835712470115874</v>
      </c>
      <c r="I2631" s="250"/>
      <c r="J2631" s="251"/>
      <c r="K2631" s="251"/>
      <c r="L2631" s="251"/>
    </row>
    <row r="2632" spans="2:12" x14ac:dyDescent="0.2">
      <c r="B2632" s="112" t="s">
        <v>2</v>
      </c>
      <c r="C2632" s="113">
        <f>_xll.qlCalendarAdvance("TARGET",C2631,B2632,"mf")</f>
        <v>54918</v>
      </c>
      <c r="D2632" s="120">
        <f>_xll.xlShmInterpRateFwd($D$3&amp;T(CalculationTrigger2),C2632,,5,C2633)</f>
        <v>1.4589761230586303E-2</v>
      </c>
      <c r="E2632" s="260">
        <f>_xll.xlShmInterpRateFwd($E$3&amp;T(CalculationTrigger2),C2632,,5,C2633)</f>
        <v>1.4518857339436959E-2</v>
      </c>
      <c r="F2632" s="260">
        <f>_xll.xlShmInterpRateFwd($F$3&amp;T(CalculationTrigger2),C2632,,5,C2633)</f>
        <v>1.4190737058283404E-2</v>
      </c>
      <c r="G2632" s="268">
        <f t="shared" si="82"/>
        <v>0.70903891149344189</v>
      </c>
      <c r="H2632" s="275">
        <f t="shared" si="83"/>
        <v>3.2812028115355476</v>
      </c>
      <c r="I2632" s="250"/>
      <c r="J2632" s="251"/>
      <c r="K2632" s="251"/>
      <c r="L2632" s="251"/>
    </row>
    <row r="2633" spans="2:12" x14ac:dyDescent="0.2">
      <c r="B2633" s="112" t="s">
        <v>2</v>
      </c>
      <c r="C2633" s="113">
        <f>_xll.qlCalendarAdvance("TARGET",C2632,B2633,"mf")</f>
        <v>54925</v>
      </c>
      <c r="D2633" s="120">
        <f>_xll.xlShmInterpRateFwd($D$3&amp;T(CalculationTrigger2),C2633,,5,C2634)</f>
        <v>1.4589124276511668E-2</v>
      </c>
      <c r="E2633" s="260">
        <f>_xll.xlShmInterpRateFwd($E$3&amp;T(CalculationTrigger2),C2633,,5,C2634)</f>
        <v>1.4518373444506225E-2</v>
      </c>
      <c r="F2633" s="260">
        <f>_xll.xlShmInterpRateFwd($F$3&amp;T(CalculationTrigger2),C2633,,5,C2634)</f>
        <v>1.4190477380751817E-2</v>
      </c>
      <c r="G2633" s="268">
        <f t="shared" si="82"/>
        <v>0.70750832005443343</v>
      </c>
      <c r="H2633" s="275">
        <f t="shared" si="83"/>
        <v>3.2789606375440741</v>
      </c>
      <c r="I2633" s="250"/>
      <c r="J2633" s="251"/>
      <c r="K2633" s="251"/>
      <c r="L2633" s="251"/>
    </row>
    <row r="2634" spans="2:12" x14ac:dyDescent="0.2">
      <c r="B2634" s="112" t="s">
        <v>2</v>
      </c>
      <c r="C2634" s="113">
        <f>_xll.qlCalendarAdvance("TARGET",C2633,B2634,"mf")</f>
        <v>54932</v>
      </c>
      <c r="D2634" s="120">
        <f>_xll.xlShmInterpRateFwd($D$3&amp;T(CalculationTrigger2),C2634,,5,C2635)</f>
        <v>1.4588367053482057E-2</v>
      </c>
      <c r="E2634" s="260">
        <f>_xll.xlShmInterpRateFwd($E$3&amp;T(CalculationTrigger2),C2634,,5,C2635)</f>
        <v>1.4517753203540797E-2</v>
      </c>
      <c r="F2634" s="260">
        <f>_xll.xlShmInterpRateFwd($F$3&amp;T(CalculationTrigger2),C2634,,5,C2635)</f>
        <v>1.4190068700704271E-2</v>
      </c>
      <c r="G2634" s="268">
        <f t="shared" si="82"/>
        <v>0.70613849941260354</v>
      </c>
      <c r="H2634" s="275">
        <f t="shared" si="83"/>
        <v>3.2768450283652584</v>
      </c>
      <c r="I2634" s="250"/>
      <c r="J2634" s="251"/>
      <c r="K2634" s="251"/>
      <c r="L2634" s="251"/>
    </row>
    <row r="2635" spans="2:12" x14ac:dyDescent="0.2">
      <c r="B2635" s="112" t="s">
        <v>2</v>
      </c>
      <c r="C2635" s="113">
        <f>_xll.qlCalendarAdvance("TARGET",C2634,B2635,"mf")</f>
        <v>54939</v>
      </c>
      <c r="D2635" s="120">
        <f>_xll.xlShmInterpRateFwd($D$3&amp;T(CalculationTrigger2),C2635,,5,C2636)</f>
        <v>1.4587489287545649E-2</v>
      </c>
      <c r="E2635" s="260">
        <f>_xll.xlShmInterpRateFwd($E$3&amp;T(CalculationTrigger2),C2635,,5,C2636)</f>
        <v>1.451699630467862E-2</v>
      </c>
      <c r="F2635" s="260">
        <f>_xll.xlShmInterpRateFwd($F$3&amp;T(CalculationTrigger2),C2635,,5,C2636)</f>
        <v>1.4189510676073722E-2</v>
      </c>
      <c r="G2635" s="268">
        <f t="shared" si="82"/>
        <v>0.70492982867029208</v>
      </c>
      <c r="H2635" s="275">
        <f t="shared" si="83"/>
        <v>3.2748562860489794</v>
      </c>
      <c r="I2635" s="250"/>
      <c r="J2635" s="251"/>
      <c r="K2635" s="251"/>
      <c r="L2635" s="251"/>
    </row>
    <row r="2636" spans="2:12" x14ac:dyDescent="0.2">
      <c r="B2636" s="112" t="s">
        <v>2</v>
      </c>
      <c r="C2636" s="113">
        <f>_xll.qlCalendarAdvance("TARGET",C2635,B2636,"mf")</f>
        <v>54946</v>
      </c>
      <c r="D2636" s="120">
        <f>_xll.xlShmInterpRateFwd($D$3&amp;T(CalculationTrigger2),C2636,,5,C2637)</f>
        <v>1.4586490704740752E-2</v>
      </c>
      <c r="E2636" s="260">
        <f>_xll.xlShmInterpRateFwd($E$3&amp;T(CalculationTrigger2),C2636,,5,C2637)</f>
        <v>1.4516102436140897E-2</v>
      </c>
      <c r="F2636" s="260">
        <f>_xll.xlShmInterpRateFwd($F$3&amp;T(CalculationTrigger2),C2636,,5,C2637)</f>
        <v>1.4188802964708836E-2</v>
      </c>
      <c r="G2636" s="268">
        <f t="shared" si="82"/>
        <v>0.70388268599855253</v>
      </c>
      <c r="H2636" s="275">
        <f t="shared" si="83"/>
        <v>3.2729947143206144</v>
      </c>
      <c r="I2636" s="250"/>
      <c r="J2636" s="251"/>
      <c r="K2636" s="251"/>
      <c r="L2636" s="251"/>
    </row>
    <row r="2637" spans="2:12" x14ac:dyDescent="0.2">
      <c r="B2637" s="112" t="s">
        <v>2</v>
      </c>
      <c r="C2637" s="113">
        <f>_xll.qlCalendarAdvance("TARGET",C2636,B2637,"mf")</f>
        <v>54953</v>
      </c>
      <c r="D2637" s="120">
        <f>_xll.xlShmInterpRateFwd($D$3&amp;T(CalculationTrigger2),C2637,,5,C2638)</f>
        <v>1.4585371031153723E-2</v>
      </c>
      <c r="E2637" s="260">
        <f>_xll.xlShmInterpRateFwd($E$3&amp;T(CalculationTrigger2),C2637,,5,C2638)</f>
        <v>1.4515071286093121E-2</v>
      </c>
      <c r="F2637" s="260">
        <f>_xll.xlShmInterpRateFwd($F$3&amp;T(CalculationTrigger2),C2637,,5,C2638)</f>
        <v>1.4187945224576738E-2</v>
      </c>
      <c r="G2637" s="268">
        <f t="shared" si="82"/>
        <v>0.70299745060602858</v>
      </c>
      <c r="H2637" s="275">
        <f t="shared" si="83"/>
        <v>3.2712606151638277</v>
      </c>
      <c r="I2637" s="250"/>
      <c r="J2637" s="251"/>
      <c r="K2637" s="251"/>
      <c r="L2637" s="251"/>
    </row>
    <row r="2638" spans="2:12" x14ac:dyDescent="0.2">
      <c r="B2638" s="112" t="s">
        <v>2</v>
      </c>
      <c r="C2638" s="113">
        <f>_xll.qlCalendarAdvance("TARGET",C2637,B2638,"mf")</f>
        <v>54960</v>
      </c>
      <c r="D2638" s="120">
        <f>_xll.xlShmInterpRateFwd($D$3&amp;T(CalculationTrigger2),C2638,,5,C2639)</f>
        <v>1.4584129992832116E-2</v>
      </c>
      <c r="E2638" s="260">
        <f>_xll.xlShmInterpRateFwd($E$3&amp;T(CalculationTrigger2),C2638,,5,C2639)</f>
        <v>1.4513902542708781E-2</v>
      </c>
      <c r="F2638" s="260">
        <f>_xll.xlShmInterpRateFwd($F$3&amp;T(CalculationTrigger2),C2638,,5,C2639)</f>
        <v>1.4186937113537126E-2</v>
      </c>
      <c r="G2638" s="268">
        <f t="shared" si="82"/>
        <v>0.70227450123335267</v>
      </c>
      <c r="H2638" s="275">
        <f t="shared" si="83"/>
        <v>3.2696542917165505</v>
      </c>
      <c r="I2638" s="250"/>
      <c r="J2638" s="251"/>
      <c r="K2638" s="251"/>
      <c r="L2638" s="251"/>
    </row>
    <row r="2639" spans="2:12" x14ac:dyDescent="0.2">
      <c r="B2639" s="112" t="s">
        <v>2</v>
      </c>
      <c r="C2639" s="113">
        <f>_xll.qlCalendarAdvance("TARGET",C2638,B2639,"mf")</f>
        <v>54967</v>
      </c>
      <c r="D2639" s="120">
        <f>_xll.xlShmInterpRateFwd($D$3&amp;T(CalculationTrigger2),C2639,,5,C2640)</f>
        <v>1.4582767315813625E-2</v>
      </c>
      <c r="E2639" s="260">
        <f>_xll.xlShmInterpRateFwd($E$3&amp;T(CalculationTrigger2),C2639,,5,C2640)</f>
        <v>1.4512595894215734E-2</v>
      </c>
      <c r="F2639" s="260">
        <f>_xll.xlShmInterpRateFwd($F$3&amp;T(CalculationTrigger2),C2639,,5,C2640)</f>
        <v>1.4185778289539236E-2</v>
      </c>
      <c r="G2639" s="268">
        <f t="shared" si="82"/>
        <v>0.70171421597891093</v>
      </c>
      <c r="H2639" s="275">
        <f t="shared" si="83"/>
        <v>3.2681760467649821</v>
      </c>
      <c r="I2639" s="250"/>
      <c r="J2639" s="251"/>
      <c r="K2639" s="251"/>
      <c r="L2639" s="251"/>
    </row>
    <row r="2640" spans="2:12" x14ac:dyDescent="0.2">
      <c r="B2640" s="112" t="s">
        <v>2</v>
      </c>
      <c r="C2640" s="113">
        <f>_xll.qlCalendarAdvance("TARGET",C2639,B2640,"mf")</f>
        <v>54974</v>
      </c>
      <c r="D2640" s="120">
        <f>_xll.xlShmInterpRateFwd($D$3&amp;T(CalculationTrigger2),C2640,,5,C2641)</f>
        <v>1.458128272618406E-2</v>
      </c>
      <c r="E2640" s="260">
        <f>_xll.xlShmInterpRateFwd($E$3&amp;T(CalculationTrigger2),C2640,,5,C2641)</f>
        <v>1.4511151028757191E-2</v>
      </c>
      <c r="F2640" s="260">
        <f>_xll.xlShmInterpRateFwd($F$3&amp;T(CalculationTrigger2),C2640,,5,C2641)</f>
        <v>1.4184468410442295E-2</v>
      </c>
      <c r="G2640" s="268">
        <f t="shared" si="82"/>
        <v>0.70131697426869044</v>
      </c>
      <c r="H2640" s="275">
        <f t="shared" si="83"/>
        <v>3.2668261831489582</v>
      </c>
      <c r="I2640" s="250"/>
      <c r="J2640" s="251"/>
      <c r="K2640" s="251"/>
      <c r="L2640" s="251"/>
    </row>
    <row r="2641" spans="2:12" x14ac:dyDescent="0.2">
      <c r="B2641" s="112" t="s">
        <v>2</v>
      </c>
      <c r="C2641" s="113">
        <f>_xll.qlCalendarAdvance("TARGET",C2640,B2641,"mf")</f>
        <v>54981</v>
      </c>
      <c r="D2641" s="120">
        <f>_xll.xlShmInterpRateFwd($D$3&amp;T(CalculationTrigger2),C2641,,5,C2642)</f>
        <v>1.4579675949984649E-2</v>
      </c>
      <c r="E2641" s="260">
        <f>_xll.xlShmInterpRateFwd($E$3&amp;T(CalculationTrigger2),C2641,,5,C2642)</f>
        <v>1.4509567634548146E-2</v>
      </c>
      <c r="F2641" s="260">
        <f>_xll.xlShmInterpRateFwd($F$3&amp;T(CalculationTrigger2),C2641,,5,C2642)</f>
        <v>1.4183007134200894E-2</v>
      </c>
      <c r="G2641" s="268">
        <f t="shared" si="82"/>
        <v>0.70108315436502588</v>
      </c>
      <c r="H2641" s="275">
        <f t="shared" si="83"/>
        <v>3.265605003472515</v>
      </c>
      <c r="I2641" s="250"/>
      <c r="J2641" s="251"/>
      <c r="K2641" s="251"/>
      <c r="L2641" s="251"/>
    </row>
    <row r="2642" spans="2:12" x14ac:dyDescent="0.2">
      <c r="B2642" s="112" t="s">
        <v>2</v>
      </c>
      <c r="C2642" s="113">
        <f>_xll.qlCalendarAdvance("TARGET",C2641,B2642,"mf")</f>
        <v>54988</v>
      </c>
      <c r="D2642" s="120">
        <f>_xll.xlShmInterpRateFwd($D$3&amp;T(CalculationTrigger2),C2642,,5,C2643)</f>
        <v>1.4577946713298951E-2</v>
      </c>
      <c r="E2642" s="260">
        <f>_xll.xlShmInterpRateFwd($E$3&amp;T(CalculationTrigger2),C2642,,5,C2643)</f>
        <v>1.4507845399776901E-2</v>
      </c>
      <c r="F2642" s="260">
        <f>_xll.xlShmInterpRateFwd($F$3&amp;T(CalculationTrigger2),C2642,,5,C2643)</f>
        <v>1.4181394118702836E-2</v>
      </c>
      <c r="G2642" s="268">
        <f t="shared" si="82"/>
        <v>0.70101313522049835</v>
      </c>
      <c r="H2642" s="275">
        <f t="shared" si="83"/>
        <v>3.2645128107406522</v>
      </c>
      <c r="I2642" s="250"/>
      <c r="J2642" s="251"/>
      <c r="K2642" s="251"/>
      <c r="L2642" s="251"/>
    </row>
    <row r="2643" spans="2:12" x14ac:dyDescent="0.2">
      <c r="B2643" s="112" t="s">
        <v>2</v>
      </c>
      <c r="C2643" s="113">
        <f>_xll.qlCalendarAdvance("TARGET",C2642,B2643,"mf")</f>
        <v>54995</v>
      </c>
      <c r="D2643" s="120">
        <f>_xll.xlShmInterpRateFwd($D$3&amp;T(CalculationTrigger2),C2643,,5,C2644)</f>
        <v>1.45760947421544E-2</v>
      </c>
      <c r="E2643" s="260">
        <f>_xll.xlShmInterpRateFwd($E$3&amp;T(CalculationTrigger2),C2643,,5,C2644)</f>
        <v>1.4505984012610889E-2</v>
      </c>
      <c r="F2643" s="260">
        <f>_xll.xlShmInterpRateFwd($F$3&amp;T(CalculationTrigger2),C2643,,5,C2644)</f>
        <v>1.4179629021867601E-2</v>
      </c>
      <c r="G2643" s="268">
        <f t="shared" si="82"/>
        <v>0.7011072954351063</v>
      </c>
      <c r="H2643" s="275">
        <f t="shared" si="83"/>
        <v>3.2635499074328869</v>
      </c>
      <c r="I2643" s="250"/>
      <c r="J2643" s="251"/>
      <c r="K2643" s="251"/>
      <c r="L2643" s="251"/>
    </row>
    <row r="2644" spans="2:12" x14ac:dyDescent="0.2">
      <c r="B2644" s="112" t="s">
        <v>2</v>
      </c>
      <c r="C2644" s="113">
        <f>_xll.qlCalendarAdvance("TARGET",C2643,B2644,"mf")</f>
        <v>55002</v>
      </c>
      <c r="D2644" s="120">
        <f>_xll.xlShmInterpRateFwd($D$3&amp;T(CalculationTrigger2),C2644,,5,C2645)</f>
        <v>1.4574119762661328E-2</v>
      </c>
      <c r="E2644" s="260">
        <f>_xll.xlShmInterpRateFwd($E$3&amp;T(CalculationTrigger2),C2644,,5,C2645)</f>
        <v>1.4503983161283573E-2</v>
      </c>
      <c r="F2644" s="260">
        <f>_xll.xlShmInterpRateFwd($F$3&amp;T(CalculationTrigger2),C2644,,5,C2645)</f>
        <v>1.4177711501600054E-2</v>
      </c>
      <c r="G2644" s="268">
        <f t="shared" si="82"/>
        <v>0.70136601377755037</v>
      </c>
      <c r="H2644" s="275">
        <f t="shared" si="83"/>
        <v>3.2627165968351912</v>
      </c>
      <c r="I2644" s="250"/>
      <c r="J2644" s="251"/>
      <c r="K2644" s="251"/>
      <c r="L2644" s="251"/>
    </row>
    <row r="2645" spans="2:12" x14ac:dyDescent="0.2">
      <c r="B2645" s="112" t="s">
        <v>2</v>
      </c>
      <c r="C2645" s="113">
        <f>_xll.qlCalendarAdvance("TARGET",C2644,B2645,"mf")</f>
        <v>55009</v>
      </c>
      <c r="D2645" s="120">
        <f>_xll.xlShmInterpRateFwd($D$3&amp;T(CalculationTrigger2),C2645,,5,C2646)</f>
        <v>1.4572021500827632E-2</v>
      </c>
      <c r="E2645" s="260">
        <f>_xll.xlShmInterpRateFwd($E$3&amp;T(CalculationTrigger2),C2645,,5,C2646)</f>
        <v>1.4501842533961239E-2</v>
      </c>
      <c r="F2645" s="260">
        <f>_xll.xlShmInterpRateFwd($F$3&amp;T(CalculationTrigger2),C2645,,5,C2646)</f>
        <v>1.4175641215830988E-2</v>
      </c>
      <c r="G2645" s="268">
        <f t="shared" si="82"/>
        <v>0.70178966866393111</v>
      </c>
      <c r="H2645" s="275">
        <f t="shared" si="83"/>
        <v>3.2620131813025122</v>
      </c>
      <c r="I2645" s="250"/>
      <c r="J2645" s="251"/>
      <c r="K2645" s="251"/>
      <c r="L2645" s="251"/>
    </row>
    <row r="2646" spans="2:12" x14ac:dyDescent="0.2">
      <c r="B2646" s="112" t="s">
        <v>2</v>
      </c>
      <c r="C2646" s="113">
        <f>_xll.qlCalendarAdvance("TARGET",C2645,B2646,"mf")</f>
        <v>55016</v>
      </c>
      <c r="D2646" s="120">
        <f>_xll.xlShmInterpRateFwd($D$3&amp;T(CalculationTrigger2),C2646,,5,C2647)</f>
        <v>1.4569799682767295E-2</v>
      </c>
      <c r="E2646" s="260">
        <f>_xll.xlShmInterpRateFwd($E$3&amp;T(CalculationTrigger2),C2646,,5,C2647)</f>
        <v>1.4499561818841473E-2</v>
      </c>
      <c r="F2646" s="260">
        <f>_xll.xlShmInterpRateFwd($F$3&amp;T(CalculationTrigger2),C2646,,5,C2647)</f>
        <v>1.4173417822482406E-2</v>
      </c>
      <c r="G2646" s="268">
        <f t="shared" si="82"/>
        <v>0.70237863925822275</v>
      </c>
      <c r="H2646" s="275">
        <f t="shared" si="83"/>
        <v>3.2614399635906741</v>
      </c>
      <c r="I2646" s="250"/>
      <c r="J2646" s="251"/>
      <c r="K2646" s="251"/>
      <c r="L2646" s="251"/>
    </row>
    <row r="2647" spans="2:12" x14ac:dyDescent="0.2">
      <c r="B2647" s="112" t="s">
        <v>2</v>
      </c>
      <c r="C2647" s="113">
        <f>_xll.qlCalendarAdvance("TARGET",C2646,B2647,"mf")</f>
        <v>55023</v>
      </c>
      <c r="D2647" s="120">
        <f>_xll.xlShmInterpRateFwd($D$3&amp;T(CalculationTrigger2),C2647,,5,C2648)</f>
        <v>1.4567454034526646E-2</v>
      </c>
      <c r="E2647" s="260">
        <f>_xll.xlShmInterpRateFwd($E$3&amp;T(CalculationTrigger2),C2647,,5,C2648)</f>
        <v>1.449714070410686E-2</v>
      </c>
      <c r="F2647" s="260">
        <f>_xll.xlShmInterpRateFwd($F$3&amp;T(CalculationTrigger2),C2647,,5,C2648)</f>
        <v>1.4171040979438575E-2</v>
      </c>
      <c r="G2647" s="268">
        <f t="shared" si="82"/>
        <v>0.70313330419785947</v>
      </c>
      <c r="H2647" s="275">
        <f t="shared" si="83"/>
        <v>3.260997246682853</v>
      </c>
      <c r="I2647" s="250"/>
      <c r="J2647" s="251"/>
      <c r="K2647" s="251"/>
      <c r="L2647" s="251"/>
    </row>
    <row r="2648" spans="2:12" x14ac:dyDescent="0.2">
      <c r="B2648" s="112" t="s">
        <v>2</v>
      </c>
      <c r="C2648" s="113">
        <f>_xll.qlCalendarAdvance("TARGET",C2647,B2648,"mf")</f>
        <v>55030</v>
      </c>
      <c r="D2648" s="120">
        <f>_xll.xlShmInterpRateFwd($D$3&amp;T(CalculationTrigger2),C2648,,5,C2649)</f>
        <v>1.4564984282153871E-2</v>
      </c>
      <c r="E2648" s="260">
        <f>_xll.xlShmInterpRateFwd($E$3&amp;T(CalculationTrigger2),C2648,,5,C2649)</f>
        <v>1.4494578878000279E-2</v>
      </c>
      <c r="F2648" s="260">
        <f>_xll.xlShmInterpRateFwd($F$3&amp;T(CalculationTrigger2),C2648,,5,C2649)</f>
        <v>1.4168510344661892E-2</v>
      </c>
      <c r="G2648" s="268">
        <f t="shared" si="82"/>
        <v>0.70405404153591622</v>
      </c>
      <c r="H2648" s="275">
        <f t="shared" si="83"/>
        <v>3.2606853333838788</v>
      </c>
      <c r="I2648" s="250"/>
      <c r="J2648" s="251"/>
      <c r="K2648" s="251"/>
      <c r="L2648" s="251"/>
    </row>
    <row r="2649" spans="2:12" x14ac:dyDescent="0.2">
      <c r="B2649" s="112" t="s">
        <v>2</v>
      </c>
      <c r="C2649" s="113">
        <f>_xll.qlCalendarAdvance("TARGET",C2648,B2649,"mf")</f>
        <v>55037</v>
      </c>
      <c r="D2649" s="120">
        <f>_xll.xlShmInterpRateFwd($D$3&amp;T(CalculationTrigger2),C2649,,5,C2650)</f>
        <v>1.4562390151756956E-2</v>
      </c>
      <c r="E2649" s="260">
        <f>_xll.xlShmInterpRateFwd($E$3&amp;T(CalculationTrigger2),C2649,,5,C2650)</f>
        <v>1.4491876028680123E-2</v>
      </c>
      <c r="F2649" s="260">
        <f>_xll.xlShmInterpRateFwd($F$3&amp;T(CalculationTrigger2),C2649,,5,C2650)</f>
        <v>1.4165825576042301E-2</v>
      </c>
      <c r="G2649" s="268">
        <f t="shared" si="82"/>
        <v>0.70514123076832402</v>
      </c>
      <c r="H2649" s="275">
        <f t="shared" si="83"/>
        <v>3.2605045263782264</v>
      </c>
      <c r="I2649" s="250"/>
      <c r="J2649" s="251"/>
      <c r="K2649" s="251"/>
      <c r="L2649" s="251"/>
    </row>
    <row r="2650" spans="2:12" x14ac:dyDescent="0.2">
      <c r="B2650" s="112" t="s">
        <v>2</v>
      </c>
      <c r="C2650" s="113">
        <f>_xll.qlCalendarAdvance("TARGET",C2649,B2650,"mf")</f>
        <v>55044</v>
      </c>
      <c r="D2650" s="120">
        <f>_xll.xlShmInterpRateFwd($D$3&amp;T(CalculationTrigger2),C2650,,5,C2651)</f>
        <v>1.4559671369364676E-2</v>
      </c>
      <c r="E2650" s="260">
        <f>_xll.xlShmInterpRateFwd($E$3&amp;T(CalculationTrigger2),C2650,,5,C2651)</f>
        <v>1.4489031844359332E-2</v>
      </c>
      <c r="F2650" s="260">
        <f>_xll.xlShmInterpRateFwd($F$3&amp;T(CalculationTrigger2),C2650,,5,C2651)</f>
        <v>1.4162986331518952E-2</v>
      </c>
      <c r="G2650" s="268">
        <f t="shared" si="82"/>
        <v>0.70639525005343828</v>
      </c>
      <c r="H2650" s="275">
        <f t="shared" si="83"/>
        <v>3.2604551284038004</v>
      </c>
      <c r="I2650" s="250"/>
      <c r="J2650" s="251"/>
      <c r="K2650" s="251"/>
      <c r="L2650" s="251"/>
    </row>
    <row r="2651" spans="2:12" x14ac:dyDescent="0.2">
      <c r="B2651" s="112" t="s">
        <v>2</v>
      </c>
      <c r="C2651" s="113">
        <f>_xll.qlCalendarAdvance("TARGET",C2650,B2651,"mf")</f>
        <v>55051</v>
      </c>
      <c r="D2651" s="120">
        <f>_xll.xlShmInterpRateFwd($D$3&amp;T(CalculationTrigger2),C2651,,5,C2652)</f>
        <v>1.4556827661059838E-2</v>
      </c>
      <c r="E2651" s="260">
        <f>_xll.xlShmInterpRateFwd($E$3&amp;T(CalculationTrigger2),C2651,,5,C2652)</f>
        <v>1.4486046013218519E-2</v>
      </c>
      <c r="F2651" s="260">
        <f>_xll.xlShmInterpRateFwd($F$3&amp;T(CalculationTrigger2),C2651,,5,C2652)</f>
        <v>1.4159992269004933E-2</v>
      </c>
      <c r="G2651" s="268">
        <f t="shared" si="82"/>
        <v>0.70781647841319451</v>
      </c>
      <c r="H2651" s="275">
        <f t="shared" si="83"/>
        <v>3.2605374421358633</v>
      </c>
      <c r="I2651" s="250"/>
      <c r="J2651" s="251"/>
      <c r="K2651" s="251"/>
      <c r="L2651" s="251"/>
    </row>
    <row r="2652" spans="2:12" x14ac:dyDescent="0.2">
      <c r="B2652" s="112" t="s">
        <v>2</v>
      </c>
      <c r="C2652" s="113">
        <f>_xll.qlCalendarAdvance("TARGET",C2651,B2652,"mf")</f>
        <v>55058</v>
      </c>
      <c r="D2652" s="120">
        <f>_xll.xlShmInterpRateFwd($D$3&amp;T(CalculationTrigger2),C2652,,5,C2653)</f>
        <v>1.4553858752938745E-2</v>
      </c>
      <c r="E2652" s="260">
        <f>_xll.xlShmInterpRateFwd($E$3&amp;T(CalculationTrigger2),C2652,,5,C2653)</f>
        <v>1.4482918223492881E-2</v>
      </c>
      <c r="F2652" s="260">
        <f>_xll.xlShmInterpRateFwd($F$3&amp;T(CalculationTrigger2),C2652,,5,C2653)</f>
        <v>1.4156843046433606E-2</v>
      </c>
      <c r="G2652" s="268">
        <f t="shared" si="82"/>
        <v>0.70940529445864131</v>
      </c>
      <c r="H2652" s="275">
        <f t="shared" si="83"/>
        <v>3.2607517705927553</v>
      </c>
      <c r="I2652" s="250"/>
      <c r="J2652" s="251"/>
      <c r="K2652" s="251"/>
      <c r="L2652" s="251"/>
    </row>
    <row r="2653" spans="2:12" x14ac:dyDescent="0.2">
      <c r="B2653" s="112" t="s">
        <v>2</v>
      </c>
      <c r="C2653" s="113">
        <f>_xll.qlCalendarAdvance("TARGET",C2652,B2653,"mf")</f>
        <v>55065</v>
      </c>
      <c r="D2653" s="120">
        <f>_xll.xlShmInterpRateFwd($D$3&amp;T(CalculationTrigger2),C2653,,5,C2654)</f>
        <v>1.4550764371035911E-2</v>
      </c>
      <c r="E2653" s="260">
        <f>_xll.xlShmInterpRateFwd($E$3&amp;T(CalculationTrigger2),C2653,,5,C2654)</f>
        <v>1.4479648163373736E-2</v>
      </c>
      <c r="F2653" s="260">
        <f>_xll.xlShmInterpRateFwd($F$3&amp;T(CalculationTrigger2),C2653,,5,C2654)</f>
        <v>1.4153538321741276E-2</v>
      </c>
      <c r="G2653" s="268">
        <f t="shared" si="82"/>
        <v>0.7111620766217519</v>
      </c>
      <c r="H2653" s="275">
        <f t="shared" si="83"/>
        <v>3.2610984163245966</v>
      </c>
      <c r="I2653" s="250"/>
      <c r="J2653" s="251"/>
      <c r="K2653" s="251"/>
      <c r="L2653" s="251"/>
    </row>
    <row r="2654" spans="2:12" x14ac:dyDescent="0.2">
      <c r="B2654" s="112" t="s">
        <v>2</v>
      </c>
      <c r="C2654" s="113">
        <f>_xll.qlCalendarAdvance("TARGET",C2653,B2654,"mf")</f>
        <v>55072</v>
      </c>
      <c r="D2654" s="120">
        <f>_xll.xlShmInterpRateFwd($D$3&amp;T(CalculationTrigger2),C2654,,5,C2655)</f>
        <v>1.4547544241439919E-2</v>
      </c>
      <c r="E2654" s="260">
        <f>_xll.xlShmInterpRateFwd($E$3&amp;T(CalculationTrigger2),C2654,,5,C2655)</f>
        <v>1.4476235521043298E-2</v>
      </c>
      <c r="F2654" s="260">
        <f>_xll.xlShmInterpRateFwd($F$3&amp;T(CalculationTrigger2),C2654,,5,C2655)</f>
        <v>1.415007775283823E-2</v>
      </c>
      <c r="G2654" s="268">
        <f t="shared" si="82"/>
        <v>0.71308720396621661</v>
      </c>
      <c r="H2654" s="275">
        <f t="shared" si="83"/>
        <v>3.2615776820506781</v>
      </c>
      <c r="I2654" s="250"/>
      <c r="J2654" s="251"/>
      <c r="K2654" s="251"/>
      <c r="L2654" s="251"/>
    </row>
    <row r="2655" spans="2:12" x14ac:dyDescent="0.2">
      <c r="B2655" s="112" t="s">
        <v>2</v>
      </c>
      <c r="C2655" s="113">
        <f>_xll.qlCalendarAdvance("TARGET",C2654,B2655,"mf")</f>
        <v>55079</v>
      </c>
      <c r="D2655" s="120">
        <f>_xll.xlShmInterpRateFwd($D$3&amp;T(CalculationTrigger2),C2655,,5,C2656)</f>
        <v>1.4544198090218136E-2</v>
      </c>
      <c r="E2655" s="260">
        <f>_xll.xlShmInterpRateFwd($E$3&amp;T(CalculationTrigger2),C2655,,5,C2656)</f>
        <v>1.4472679984744207E-2</v>
      </c>
      <c r="F2655" s="260">
        <f>_xll.xlShmInterpRateFwd($F$3&amp;T(CalculationTrigger2),C2655,,5,C2656)</f>
        <v>1.4146460997655106E-2</v>
      </c>
      <c r="G2655" s="268">
        <f t="shared" si="82"/>
        <v>0.71518105473929516</v>
      </c>
      <c r="H2655" s="275">
        <f t="shared" si="83"/>
        <v>3.2621898708910106</v>
      </c>
      <c r="I2655" s="250"/>
      <c r="J2655" s="251"/>
      <c r="K2655" s="251"/>
      <c r="L2655" s="251"/>
    </row>
    <row r="2656" spans="2:12" x14ac:dyDescent="0.2">
      <c r="B2656" s="112" t="s">
        <v>2</v>
      </c>
      <c r="C2656" s="113">
        <f>_xll.qlCalendarAdvance("TARGET",C2655,B2656,"mf")</f>
        <v>55086</v>
      </c>
      <c r="D2656" s="120">
        <f>_xll.xlShmInterpRateFwd($D$3&amp;T(CalculationTrigger2),C2656,,5,C2657)</f>
        <v>1.4540725643457264E-2</v>
      </c>
      <c r="E2656" s="260">
        <f>_xll.xlShmInterpRateFwd($E$3&amp;T(CalculationTrigger2),C2656,,5,C2657)</f>
        <v>1.44689812426579E-2</v>
      </c>
      <c r="F2656" s="260">
        <f>_xll.xlShmInterpRateFwd($F$3&amp;T(CalculationTrigger2),C2656,,5,C2657)</f>
        <v>1.4142687714131325E-2</v>
      </c>
      <c r="G2656" s="268">
        <f t="shared" si="82"/>
        <v>0.71744400799364505</v>
      </c>
      <c r="H2656" s="275">
        <f t="shared" si="83"/>
        <v>3.2629352852657503</v>
      </c>
      <c r="I2656" s="250"/>
      <c r="J2656" s="251"/>
      <c r="K2656" s="251"/>
      <c r="L2656" s="251"/>
    </row>
    <row r="2657" spans="2:12" x14ac:dyDescent="0.2">
      <c r="B2657" s="112" t="s">
        <v>2</v>
      </c>
      <c r="C2657" s="113">
        <f>_xll.qlCalendarAdvance("TARGET",C2656,B2657,"mf")</f>
        <v>55093</v>
      </c>
      <c r="D2657" s="120">
        <f>_xll.xlShmInterpRateFwd($D$3&amp;T(CalculationTrigger2),C2657,,5,C2658)</f>
        <v>1.4537126627234408E-2</v>
      </c>
      <c r="E2657" s="260">
        <f>_xll.xlShmInterpRateFwd($E$3&amp;T(CalculationTrigger2),C2657,,5,C2658)</f>
        <v>1.4465138983003103E-2</v>
      </c>
      <c r="F2657" s="260">
        <f>_xll.xlShmInterpRateFwd($F$3&amp;T(CalculationTrigger2),C2657,,5,C2658)</f>
        <v>1.4138757560215114E-2</v>
      </c>
      <c r="G2657" s="268">
        <f t="shared" si="82"/>
        <v>0.71987644231304504</v>
      </c>
      <c r="H2657" s="275">
        <f t="shared" si="83"/>
        <v>3.2638142278798923</v>
      </c>
      <c r="I2657" s="250"/>
      <c r="J2657" s="251"/>
      <c r="K2657" s="251"/>
      <c r="L2657" s="251"/>
    </row>
    <row r="2658" spans="2:12" x14ac:dyDescent="0.2">
      <c r="B2658" s="112" t="s">
        <v>2</v>
      </c>
      <c r="C2658" s="113">
        <f>_xll.qlCalendarAdvance("TARGET",C2657,B2658,"mf")</f>
        <v>55100</v>
      </c>
      <c r="D2658" s="120">
        <f>_xll.xlShmInterpRateFwd($D$3&amp;T(CalculationTrigger2),C2658,,5,C2659)</f>
        <v>1.4533400767588115E-2</v>
      </c>
      <c r="E2658" s="260">
        <f>_xll.xlShmInterpRateFwd($E$3&amp;T(CalculationTrigger2),C2658,,5,C2659)</f>
        <v>1.446115289398371E-2</v>
      </c>
      <c r="F2658" s="260">
        <f>_xll.xlShmInterpRateFwd($F$3&amp;T(CalculationTrigger2),C2658,,5,C2659)</f>
        <v>1.4134670193805607E-2</v>
      </c>
      <c r="G2658" s="268">
        <f t="shared" si="82"/>
        <v>0.72247873604405077</v>
      </c>
      <c r="H2658" s="275">
        <f t="shared" si="83"/>
        <v>3.2648270017810246</v>
      </c>
      <c r="I2658" s="250"/>
      <c r="J2658" s="251"/>
      <c r="K2658" s="251"/>
      <c r="L2658" s="251"/>
    </row>
    <row r="2659" spans="2:12" x14ac:dyDescent="0.2">
      <c r="B2659" s="112" t="s">
        <v>2</v>
      </c>
      <c r="C2659" s="113">
        <f>_xll.qlCalendarAdvance("TARGET",C2658,B2659,"mf")</f>
        <v>55107</v>
      </c>
      <c r="D2659" s="120">
        <f>_xll.xlShmInterpRateFwd($D$3&amp;T(CalculationTrigger2),C2659,,5,C2660)</f>
        <v>1.4529547790640022E-2</v>
      </c>
      <c r="E2659" s="260">
        <f>_xll.xlShmInterpRateFwd($E$3&amp;T(CalculationTrigger2),C2659,,5,C2660)</f>
        <v>1.4457022663823567E-2</v>
      </c>
      <c r="F2659" s="260">
        <f>_xll.xlShmInterpRateFwd($F$3&amp;T(CalculationTrigger2),C2659,,5,C2660)</f>
        <v>1.4130425272868697E-2</v>
      </c>
      <c r="G2659" s="268">
        <f t="shared" si="82"/>
        <v>0.72525126816455276</v>
      </c>
      <c r="H2659" s="275">
        <f t="shared" si="83"/>
        <v>3.2659739095487055</v>
      </c>
      <c r="I2659" s="250"/>
      <c r="J2659" s="251"/>
      <c r="K2659" s="251"/>
      <c r="L2659" s="251"/>
    </row>
    <row r="2660" spans="2:12" x14ac:dyDescent="0.2">
      <c r="B2660" s="112" t="s">
        <v>2</v>
      </c>
      <c r="C2660" s="113">
        <f>_xll.qlCalendarAdvance("TARGET",C2659,B2660,"mf")</f>
        <v>55114</v>
      </c>
      <c r="D2660" s="120">
        <f>_xll.xlShmInterpRateFwd($D$3&amp;T(CalculationTrigger2),C2660,,5,C2661)</f>
        <v>1.4525567422450082E-2</v>
      </c>
      <c r="E2660" s="260">
        <f>_xll.xlShmInterpRateFwd($E$3&amp;T(CalculationTrigger2),C2660,,5,C2661)</f>
        <v>1.4452747980720137E-2</v>
      </c>
      <c r="F2660" s="260">
        <f>_xll.xlShmInterpRateFwd($F$3&amp;T(CalculationTrigger2),C2660,,5,C2661)</f>
        <v>1.4126022455338602E-2</v>
      </c>
      <c r="G2660" s="268">
        <f t="shared" si="82"/>
        <v>0.72819441729944301</v>
      </c>
      <c r="H2660" s="275">
        <f t="shared" si="83"/>
        <v>3.267255253815351</v>
      </c>
      <c r="I2660" s="250"/>
      <c r="J2660" s="251"/>
      <c r="K2660" s="251"/>
      <c r="L2660" s="251"/>
    </row>
    <row r="2661" spans="2:12" x14ac:dyDescent="0.2">
      <c r="B2661" s="112" t="s">
        <v>2</v>
      </c>
      <c r="C2661" s="113">
        <f>_xll.qlCalendarAdvance("TARGET",C2660,B2661,"mf")</f>
        <v>55121</v>
      </c>
      <c r="D2661" s="120">
        <f>_xll.xlShmInterpRateFwd($D$3&amp;T(CalculationTrigger2),C2661,,5,C2662)</f>
        <v>1.452145938909764E-2</v>
      </c>
      <c r="E2661" s="260">
        <f>_xll.xlShmInterpRateFwd($E$3&amp;T(CalculationTrigger2),C2661,,5,C2662)</f>
        <v>1.4448328532879274E-2</v>
      </c>
      <c r="F2661" s="260">
        <f>_xll.xlShmInterpRateFwd($F$3&amp;T(CalculationTrigger2),C2661,,5,C2662)</f>
        <v>1.412146139913526E-2</v>
      </c>
      <c r="G2661" s="268">
        <f t="shared" si="82"/>
        <v>0.73130856218366413</v>
      </c>
      <c r="H2661" s="275">
        <f t="shared" si="83"/>
        <v>3.2686713374401393</v>
      </c>
      <c r="I2661" s="250"/>
      <c r="J2661" s="251"/>
      <c r="K2661" s="251"/>
      <c r="L2661" s="251"/>
    </row>
    <row r="2662" spans="2:12" x14ac:dyDescent="0.2">
      <c r="B2662" s="112" t="s">
        <v>2</v>
      </c>
      <c r="C2662" s="113">
        <f>_xll.qlCalendarAdvance("TARGET",C2661,B2662,"mf")</f>
        <v>55128</v>
      </c>
      <c r="D2662" s="120">
        <f>_xll.xlShmInterpRateFwd($D$3&amp;T(CalculationTrigger2),C2662,,5,C2663)</f>
        <v>1.4517223416669899E-2</v>
      </c>
      <c r="E2662" s="260">
        <f>_xll.xlShmInterpRateFwd($E$3&amp;T(CalculationTrigger2),C2662,,5,C2663)</f>
        <v>1.4443764008538421E-2</v>
      </c>
      <c r="F2662" s="260">
        <f>_xll.xlShmInterpRateFwd($F$3&amp;T(CalculationTrigger2),C2662,,5,C2663)</f>
        <v>1.4116741762210687E-2</v>
      </c>
      <c r="G2662" s="268">
        <f t="shared" si="82"/>
        <v>0.73459408131477943</v>
      </c>
      <c r="H2662" s="275">
        <f t="shared" si="83"/>
        <v>3.27022246327734</v>
      </c>
      <c r="I2662" s="250"/>
      <c r="J2662" s="251"/>
      <c r="K2662" s="251"/>
      <c r="L2662" s="251"/>
    </row>
    <row r="2663" spans="2:12" x14ac:dyDescent="0.2">
      <c r="B2663" s="112" t="s">
        <v>2</v>
      </c>
      <c r="C2663" s="113">
        <f>_xll.qlCalendarAdvance("TARGET",C2662,B2663,"mf")</f>
        <v>55135</v>
      </c>
      <c r="D2663" s="120">
        <f>_xll.xlShmInterpRateFwd($D$3&amp;T(CalculationTrigger2),C2663,,5,C2664)</f>
        <v>1.4512859231244516E-2</v>
      </c>
      <c r="E2663" s="260">
        <f>_xll.xlShmInterpRateFwd($E$3&amp;T(CalculationTrigger2),C2663,,5,C2664)</f>
        <v>1.4439054095902893E-2</v>
      </c>
      <c r="F2663" s="260">
        <f>_xll.xlShmInterpRateFwd($F$3&amp;T(CalculationTrigger2),C2663,,5,C2664)</f>
        <v>1.4111863202508446E-2</v>
      </c>
      <c r="G2663" s="268">
        <f t="shared" si="82"/>
        <v>0.73805135341623029</v>
      </c>
      <c r="H2663" s="275">
        <f t="shared" si="83"/>
        <v>3.2719089339444674</v>
      </c>
      <c r="I2663" s="250"/>
      <c r="J2663" s="251"/>
      <c r="K2663" s="251"/>
      <c r="L2663" s="251"/>
    </row>
    <row r="2664" spans="2:12" x14ac:dyDescent="0.2">
      <c r="B2664" s="112" t="s">
        <v>2</v>
      </c>
      <c r="C2664" s="113">
        <f>_xll.qlCalendarAdvance("TARGET",C2663,B2664,"mf")</f>
        <v>55142</v>
      </c>
      <c r="D2664" s="120">
        <f>_xll.xlShmInterpRateFwd($D$3&amp;T(CalculationTrigger2),C2664,,5,C2665)</f>
        <v>1.4508366558901226E-2</v>
      </c>
      <c r="E2664" s="260">
        <f>_xll.xlShmInterpRateFwd($E$3&amp;T(CalculationTrigger2),C2664,,5,C2665)</f>
        <v>1.4434198483192254E-2</v>
      </c>
      <c r="F2664" s="260">
        <f>_xll.xlShmInterpRateFwd($F$3&amp;T(CalculationTrigger2),C2664,,5,C2665)</f>
        <v>1.4106825377986843E-2</v>
      </c>
      <c r="G2664" s="268">
        <f t="shared" si="82"/>
        <v>0.74168075708971537</v>
      </c>
      <c r="H2664" s="275">
        <f t="shared" si="83"/>
        <v>3.2737310520541096</v>
      </c>
      <c r="I2664" s="250"/>
      <c r="J2664" s="251"/>
      <c r="K2664" s="251"/>
      <c r="L2664" s="251"/>
    </row>
    <row r="2665" spans="2:12" x14ac:dyDescent="0.2">
      <c r="B2665" s="112" t="s">
        <v>2</v>
      </c>
      <c r="C2665" s="113">
        <f>_xll.qlCalendarAdvance("TARGET",C2664,B2665,"mf")</f>
        <v>55149</v>
      </c>
      <c r="D2665" s="120">
        <f>_xll.xlShmInterpRateFwd($D$3&amp;T(CalculationTrigger2),C2665,,5,C2666)</f>
        <v>1.4503745125716066E-2</v>
      </c>
      <c r="E2665" s="260">
        <f>_xll.xlShmInterpRateFwd($E$3&amp;T(CalculationTrigger2),C2665,,5,C2666)</f>
        <v>1.442919685861135E-2</v>
      </c>
      <c r="F2665" s="260">
        <f>_xll.xlShmInterpRateFwd($F$3&amp;T(CalculationTrigger2),C2665,,5,C2666)</f>
        <v>1.4101627946555241E-2</v>
      </c>
      <c r="G2665" s="268">
        <f t="shared" si="82"/>
        <v>0.74548267104715749</v>
      </c>
      <c r="H2665" s="275">
        <f t="shared" si="83"/>
        <v>3.2756891205610974</v>
      </c>
      <c r="I2665" s="250"/>
      <c r="J2665" s="251"/>
      <c r="K2665" s="251"/>
      <c r="L2665" s="251"/>
    </row>
    <row r="2666" spans="2:12" x14ac:dyDescent="0.2">
      <c r="B2666" s="112" t="s">
        <v>2</v>
      </c>
      <c r="C2666" s="113">
        <f>_xll.qlCalendarAdvance("TARGET",C2665,B2666,"mf")</f>
        <v>55156</v>
      </c>
      <c r="D2666" s="120">
        <f>_xll.xlShmInterpRateFwd($D$3&amp;T(CalculationTrigger2),C2666,,5,C2667)</f>
        <v>1.4498994657784536E-2</v>
      </c>
      <c r="E2666" s="260">
        <f>_xll.xlShmInterpRateFwd($E$3&amp;T(CalculationTrigger2),C2666,,5,C2667)</f>
        <v>1.4424048910402483E-2</v>
      </c>
      <c r="F2666" s="260">
        <f>_xll.xlShmInterpRateFwd($F$3&amp;T(CalculationTrigger2),C2666,,5,C2667)</f>
        <v>1.4096270566201483E-2</v>
      </c>
      <c r="G2666" s="268">
        <f t="shared" si="82"/>
        <v>0.74945747382053685</v>
      </c>
      <c r="H2666" s="275">
        <f t="shared" si="83"/>
        <v>3.2777834420100009</v>
      </c>
      <c r="I2666" s="250"/>
      <c r="J2666" s="251"/>
      <c r="K2666" s="251"/>
      <c r="L2666" s="251"/>
    </row>
    <row r="2667" spans="2:12" x14ac:dyDescent="0.2">
      <c r="B2667" s="112" t="s">
        <v>2</v>
      </c>
      <c r="C2667" s="113">
        <f>_xll.qlCalendarAdvance("TARGET",C2666,B2667,"mf")</f>
        <v>55163</v>
      </c>
      <c r="D2667" s="120">
        <f>_xll.xlShmInterpRateFwd($D$3&amp;T(CalculationTrigger2),C2667,,5,C2668)</f>
        <v>1.449411488121005E-2</v>
      </c>
      <c r="E2667" s="260">
        <f>_xll.xlShmInterpRateFwd($E$3&amp;T(CalculationTrigger2),C2667,,5,C2668)</f>
        <v>1.4418754326787478E-2</v>
      </c>
      <c r="F2667" s="260">
        <f>_xll.xlShmInterpRateFwd($F$3&amp;T(CalculationTrigger2),C2667,,5,C2668)</f>
        <v>1.4090752894847142E-2</v>
      </c>
      <c r="G2667" s="268">
        <f t="shared" si="82"/>
        <v>0.75360554422572101</v>
      </c>
      <c r="H2667" s="275">
        <f t="shared" si="83"/>
        <v>3.2800143194033557</v>
      </c>
      <c r="I2667" s="250"/>
      <c r="J2667" s="251"/>
      <c r="K2667" s="251"/>
      <c r="L2667" s="251"/>
    </row>
    <row r="2668" spans="2:12" x14ac:dyDescent="0.2">
      <c r="B2668" s="112" t="s">
        <v>2</v>
      </c>
      <c r="C2668" s="113">
        <f>_xll.qlCalendarAdvance("TARGET",C2667,B2668,"mf")</f>
        <v>55170</v>
      </c>
      <c r="D2668" s="120">
        <f>_xll.xlShmInterpRateFwd($D$3&amp;T(CalculationTrigger2),C2668,,5,C2669)</f>
        <v>1.4489105522034423E-2</v>
      </c>
      <c r="E2668" s="260">
        <f>_xll.xlShmInterpRateFwd($E$3&amp;T(CalculationTrigger2),C2668,,5,C2669)</f>
        <v>1.4413312795961926E-2</v>
      </c>
      <c r="F2668" s="260">
        <f>_xll.xlShmInterpRateFwd($F$3&amp;T(CalculationTrigger2),C2668,,5,C2669)</f>
        <v>1.4085074590451781E-2</v>
      </c>
      <c r="G2668" s="268">
        <f t="shared" si="82"/>
        <v>0.75792726072497141</v>
      </c>
      <c r="H2668" s="275">
        <f t="shared" si="83"/>
        <v>3.2823820551014515</v>
      </c>
      <c r="I2668" s="250"/>
      <c r="J2668" s="251"/>
      <c r="K2668" s="251"/>
      <c r="L2668" s="251"/>
    </row>
    <row r="2669" spans="2:12" x14ac:dyDescent="0.2">
      <c r="B2669" s="112" t="s">
        <v>2</v>
      </c>
      <c r="C2669" s="113">
        <f>_xll.qlCalendarAdvance("TARGET",C2668,B2669,"mf")</f>
        <v>55177</v>
      </c>
      <c r="D2669" s="120">
        <f>_xll.xlShmInterpRateFwd($D$3&amp;T(CalculationTrigger2),C2669,,5,C2670)</f>
        <v>1.4483966306365335E-2</v>
      </c>
      <c r="E2669" s="260">
        <f>_xll.xlShmInterpRateFwd($E$3&amp;T(CalculationTrigger2),C2669,,5,C2670)</f>
        <v>1.4407724006176299E-2</v>
      </c>
      <c r="F2669" s="260">
        <f>_xll.xlShmInterpRateFwd($F$3&amp;T(CalculationTrigger2),C2669,,5,C2670)</f>
        <v>1.4079235310960843E-2</v>
      </c>
      <c r="G2669" s="268">
        <f t="shared" si="82"/>
        <v>0.76242300189035761</v>
      </c>
      <c r="H2669" s="275">
        <f t="shared" si="83"/>
        <v>3.2848869521545643</v>
      </c>
      <c r="I2669" s="250"/>
      <c r="J2669" s="251"/>
      <c r="K2669" s="251"/>
      <c r="L2669" s="251"/>
    </row>
    <row r="2670" spans="2:12" x14ac:dyDescent="0.2">
      <c r="B2670" s="112" t="s">
        <v>2</v>
      </c>
      <c r="C2670" s="113">
        <f>_xll.qlCalendarAdvance("TARGET",C2669,B2670,"mf")</f>
        <v>55184</v>
      </c>
      <c r="D2670" s="120">
        <f>_xll.xlShmInterpRateFwd($D$3&amp;T(CalculationTrigger2),C2670,,5,C2671)</f>
        <v>1.4478696960329985E-2</v>
      </c>
      <c r="E2670" s="260">
        <f>_xll.xlShmInterpRateFwd($E$3&amp;T(CalculationTrigger2),C2670,,5,C2671)</f>
        <v>1.4401987645643268E-2</v>
      </c>
      <c r="F2670" s="260">
        <f>_xll.xlShmInterpRateFwd($F$3&amp;T(CalculationTrigger2),C2670,,5,C2671)</f>
        <v>1.4073234714328852E-2</v>
      </c>
      <c r="G2670" s="268">
        <f t="shared" si="82"/>
        <v>0.76709314686717112</v>
      </c>
      <c r="H2670" s="275">
        <f t="shared" si="83"/>
        <v>3.2875293131441605</v>
      </c>
      <c r="I2670" s="250"/>
      <c r="J2670" s="251"/>
      <c r="K2670" s="251"/>
      <c r="L2670" s="251"/>
    </row>
    <row r="2671" spans="2:12" x14ac:dyDescent="0.2">
      <c r="B2671" s="112" t="s">
        <v>2</v>
      </c>
      <c r="C2671" s="113">
        <f>_xll.qlCalendarAdvance("TARGET",C2670,B2671,"mf")</f>
        <v>55191</v>
      </c>
      <c r="D2671" s="120">
        <f>_xll.xlShmInterpRateFwd($D$3&amp;T(CalculationTrigger2),C2671,,5,C2672)</f>
        <v>1.4473297209953492E-2</v>
      </c>
      <c r="E2671" s="260">
        <f>_xll.xlShmInterpRateFwd($E$3&amp;T(CalculationTrigger2),C2671,,5,C2672)</f>
        <v>1.4396103402595662E-2</v>
      </c>
      <c r="F2671" s="260">
        <f>_xll.xlShmInterpRateFwd($F$3&amp;T(CalculationTrigger2),C2671,,5,C2672)</f>
        <v>1.4067072458542593E-2</v>
      </c>
      <c r="G2671" s="268">
        <f t="shared" si="82"/>
        <v>0.77193807357829602</v>
      </c>
      <c r="H2671" s="275">
        <f t="shared" si="83"/>
        <v>3.2903094405306934</v>
      </c>
      <c r="I2671" s="250"/>
      <c r="J2671" s="251"/>
      <c r="K2671" s="251"/>
      <c r="L2671" s="251"/>
    </row>
    <row r="2672" spans="2:12" x14ac:dyDescent="0.2">
      <c r="B2672" s="112" t="s">
        <v>2</v>
      </c>
      <c r="C2672" s="113">
        <f>_xll.qlCalendarAdvance("TARGET",C2671,B2672,"mf")</f>
        <v>55198</v>
      </c>
      <c r="D2672" s="120">
        <f>_xll.xlShmInterpRateFwd($D$3&amp;T(CalculationTrigger2),C2672,,5,C2673)</f>
        <v>1.4467766781373195E-2</v>
      </c>
      <c r="E2672" s="260">
        <f>_xll.xlShmInterpRateFwd($E$3&amp;T(CalculationTrigger2),C2672,,5,C2673)</f>
        <v>1.4390070965251731E-2</v>
      </c>
      <c r="F2672" s="260">
        <f>_xll.xlShmInterpRateFwd($F$3&amp;T(CalculationTrigger2),C2672,,5,C2673)</f>
        <v>1.4060748201493715E-2</v>
      </c>
      <c r="G2672" s="268">
        <f t="shared" si="82"/>
        <v>0.776958161214647</v>
      </c>
      <c r="H2672" s="275">
        <f t="shared" si="83"/>
        <v>3.2932276375801512</v>
      </c>
      <c r="I2672" s="250"/>
      <c r="J2672" s="251"/>
      <c r="K2672" s="251"/>
      <c r="L2672" s="251"/>
    </row>
    <row r="2673" spans="2:12" x14ac:dyDescent="0.2">
      <c r="B2673" s="112" t="s">
        <v>2</v>
      </c>
      <c r="C2673" s="113">
        <f>_xll.qlCalendarAdvance("TARGET",C2672,B2673,"mf")</f>
        <v>55205</v>
      </c>
      <c r="D2673" s="120">
        <f>_xll.xlShmInterpRateFwd($D$3&amp;T(CalculationTrigger2),C2673,,5,C2674)</f>
        <v>1.4462105400647541E-2</v>
      </c>
      <c r="E2673" s="260">
        <f>_xll.xlShmInterpRateFwd($E$3&amp;T(CalculationTrigger2),C2673,,5,C2674)</f>
        <v>1.4383890021855698E-2</v>
      </c>
      <c r="F2673" s="260">
        <f>_xll.xlShmInterpRateFwd($F$3&amp;T(CalculationTrigger2),C2673,,5,C2674)</f>
        <v>1.4054261601204638E-2</v>
      </c>
      <c r="G2673" s="268">
        <f t="shared" si="82"/>
        <v>0.78215378791842916</v>
      </c>
      <c r="H2673" s="275">
        <f t="shared" si="83"/>
        <v>3.2962842065105935</v>
      </c>
      <c r="I2673" s="250"/>
      <c r="J2673" s="251"/>
      <c r="K2673" s="251"/>
      <c r="L2673" s="251"/>
    </row>
    <row r="2674" spans="2:12" x14ac:dyDescent="0.2">
      <c r="B2674" s="112" t="s">
        <v>2</v>
      </c>
      <c r="C2674" s="113">
        <f>_xll.qlCalendarAdvance("TARGET",C2673,B2674,"mf")</f>
        <v>55212</v>
      </c>
      <c r="D2674" s="120">
        <f>_xll.xlShmInterpRateFwd($D$3&amp;T(CalculationTrigger2),C2674,,5,C2675)</f>
        <v>1.4456312793912483E-2</v>
      </c>
      <c r="E2674" s="260">
        <f>_xll.xlShmInterpRateFwd($E$3&amp;T(CalculationTrigger2),C2674,,5,C2675)</f>
        <v>1.4377560260625658E-2</v>
      </c>
      <c r="F2674" s="260">
        <f>_xll.xlShmInterpRateFwd($F$3&amp;T(CalculationTrigger2),C2674,,5,C2675)</f>
        <v>1.4047612315602682E-2</v>
      </c>
      <c r="G2674" s="268">
        <f t="shared" si="82"/>
        <v>0.78752533286825799</v>
      </c>
      <c r="H2674" s="275">
        <f t="shared" si="83"/>
        <v>3.2994794502297538</v>
      </c>
      <c r="I2674" s="250"/>
      <c r="J2674" s="251"/>
      <c r="K2674" s="251"/>
      <c r="L2674" s="251"/>
    </row>
    <row r="2675" spans="2:12" x14ac:dyDescent="0.2">
      <c r="B2675" s="112" t="s">
        <v>2</v>
      </c>
      <c r="C2675" s="113">
        <f>_xll.qlCalendarAdvance("TARGET",C2674,B2675,"mf")</f>
        <v>55219</v>
      </c>
      <c r="D2675" s="120">
        <f>_xll.xlShmInterpRateFwd($D$3&amp;T(CalculationTrigger2),C2675,,5,C2676)</f>
        <v>1.4450388687236694E-2</v>
      </c>
      <c r="E2675" s="260">
        <f>_xll.xlShmInterpRateFwd($E$3&amp;T(CalculationTrigger2),C2675,,5,C2676)</f>
        <v>1.437108136981731E-2</v>
      </c>
      <c r="F2675" s="260">
        <f>_xll.xlShmInterpRateFwd($F$3&amp;T(CalculationTrigger2),C2675,,5,C2676)</f>
        <v>1.4040800002659103E-2</v>
      </c>
      <c r="G2675" s="268">
        <f t="shared" si="82"/>
        <v>0.7930731741938486</v>
      </c>
      <c r="H2675" s="275">
        <f t="shared" si="83"/>
        <v>3.302813671582066</v>
      </c>
      <c r="I2675" s="250"/>
      <c r="J2675" s="251"/>
      <c r="K2675" s="251"/>
      <c r="L2675" s="251"/>
    </row>
    <row r="2676" spans="2:12" x14ac:dyDescent="0.2">
      <c r="B2676" s="112" t="s">
        <v>2</v>
      </c>
      <c r="C2676" s="113">
        <f>_xll.qlCalendarAdvance("TARGET",C2675,B2676,"mf")</f>
        <v>55226</v>
      </c>
      <c r="D2676" s="120">
        <f>_xll.xlShmInterpRateFwd($D$3&amp;T(CalculationTrigger2),C2676,,5,C2677)</f>
        <v>1.4444332806691074E-2</v>
      </c>
      <c r="E2676" s="260">
        <f>_xll.xlShmInterpRateFwd($E$3&amp;T(CalculationTrigger2),C2676,,5,C2677)</f>
        <v>1.4364453037637077E-2</v>
      </c>
      <c r="F2676" s="260">
        <f>_xll.xlShmInterpRateFwd($F$3&amp;T(CalculationTrigger2),C2676,,5,C2677)</f>
        <v>1.4033824320331191E-2</v>
      </c>
      <c r="G2676" s="268">
        <f t="shared" si="82"/>
        <v>0.79879769053997285</v>
      </c>
      <c r="H2676" s="275">
        <f t="shared" si="83"/>
        <v>3.3062871730588603</v>
      </c>
      <c r="I2676" s="250"/>
      <c r="J2676" s="251"/>
      <c r="K2676" s="251"/>
      <c r="L2676" s="251"/>
    </row>
    <row r="2677" spans="2:12" x14ac:dyDescent="0.2">
      <c r="B2677" s="112" t="s">
        <v>2</v>
      </c>
      <c r="C2677" s="113">
        <f>_xll.qlCalendarAdvance("TARGET",C2676,B2677,"mf")</f>
        <v>55233</v>
      </c>
      <c r="D2677" s="120">
        <f>_xll.xlShmInterpRateFwd($D$3&amp;T(CalculationTrigger2),C2677,,5,C2678)</f>
        <v>1.4438144878418283E-2</v>
      </c>
      <c r="E2677" s="260">
        <f>_xll.xlShmInterpRateFwd($E$3&amp;T(CalculationTrigger2),C2677,,5,C2678)</f>
        <v>1.435767495232324E-2</v>
      </c>
      <c r="F2677" s="260">
        <f>_xll.xlShmInterpRateFwd($F$3&amp;T(CalculationTrigger2),C2677,,5,C2678)</f>
        <v>1.4026684926585464E-2</v>
      </c>
      <c r="G2677" s="268">
        <f t="shared" si="82"/>
        <v>0.80469926095042343</v>
      </c>
      <c r="H2677" s="275">
        <f t="shared" si="83"/>
        <v>3.3099002573777625</v>
      </c>
      <c r="I2677" s="250"/>
      <c r="J2677" s="251"/>
      <c r="K2677" s="251"/>
      <c r="L2677" s="251"/>
    </row>
    <row r="2678" spans="2:12" x14ac:dyDescent="0.2">
      <c r="B2678" s="112" t="s">
        <v>2</v>
      </c>
      <c r="C2678" s="113">
        <f>_xll.qlCalendarAdvance("TARGET",C2677,B2678,"mf")</f>
        <v>55240</v>
      </c>
      <c r="D2678" s="120">
        <f>_xll.xlShmInterpRateFwd($D$3&amp;T(CalculationTrigger2),C2678,,5,C2679)</f>
        <v>1.4431824628482153E-2</v>
      </c>
      <c r="E2678" s="260">
        <f>_xll.xlShmInterpRateFwd($E$3&amp;T(CalculationTrigger2),C2678,,5,C2679)</f>
        <v>1.435074680212276E-2</v>
      </c>
      <c r="F2678" s="260">
        <f>_xll.xlShmInterpRateFwd($F$3&amp;T(CalculationTrigger2),C2678,,5,C2679)</f>
        <v>1.4019381479397677E-2</v>
      </c>
      <c r="G2678" s="268">
        <f t="shared" si="82"/>
        <v>0.81077826359392957</v>
      </c>
      <c r="H2678" s="275">
        <f t="shared" si="83"/>
        <v>3.3136532272508292</v>
      </c>
      <c r="I2678" s="250"/>
      <c r="J2678" s="251"/>
      <c r="K2678" s="251"/>
      <c r="L2678" s="251"/>
    </row>
    <row r="2679" spans="2:12" x14ac:dyDescent="0.2">
      <c r="B2679" s="112" t="s">
        <v>2</v>
      </c>
      <c r="C2679" s="113">
        <f>_xll.qlCalendarAdvance("TARGET",C2678,B2679,"mf")</f>
        <v>55247</v>
      </c>
      <c r="D2679" s="120">
        <f>_xll.xlShmInterpRateFwd($D$3&amp;T(CalculationTrigger2),C2679,,5,C2680)</f>
        <v>1.4427750504300599E-2</v>
      </c>
      <c r="E2679" s="260">
        <f>_xll.xlShmInterpRateFwd($E$3&amp;T(CalculationTrigger2),C2679,,5,C2680)</f>
        <v>1.4346381656771224E-2</v>
      </c>
      <c r="F2679" s="260">
        <f>_xll.xlShmInterpRateFwd($F$3&amp;T(CalculationTrigger2),C2679,,5,C2680)</f>
        <v>1.4014627126050901E-2</v>
      </c>
      <c r="G2679" s="268">
        <f t="shared" si="82"/>
        <v>0.81368847529374877</v>
      </c>
      <c r="H2679" s="275">
        <f t="shared" si="83"/>
        <v>3.3175453072032366</v>
      </c>
      <c r="I2679" s="250"/>
      <c r="J2679" s="251"/>
      <c r="K2679" s="251"/>
      <c r="L2679" s="251"/>
    </row>
    <row r="2680" spans="2:12" x14ac:dyDescent="0.2">
      <c r="B2680" s="112" t="s">
        <v>2</v>
      </c>
      <c r="C2680" s="113">
        <f>_xll.qlCalendarAdvance("TARGET",C2679,B2680,"mf")</f>
        <v>55254</v>
      </c>
      <c r="D2680" s="120">
        <f>_xll.xlShmInterpRateFwd($D$3&amp;T(CalculationTrigger2),C2680,,5,C2681)</f>
        <v>1.4427595354209033E-2</v>
      </c>
      <c r="E2680" s="260">
        <f>_xll.xlShmInterpRateFwd($E$3&amp;T(CalculationTrigger2),C2680,,5,C2681)</f>
        <v>1.434649060367795E-2</v>
      </c>
      <c r="F2680" s="260">
        <f>_xll.xlShmInterpRateFwd($F$3&amp;T(CalculationTrigger2),C2680,,5,C2681)</f>
        <v>1.4014360863228407E-2</v>
      </c>
      <c r="G2680" s="268">
        <f t="shared" si="82"/>
        <v>0.81104750531083702</v>
      </c>
      <c r="H2680" s="275">
        <f t="shared" si="83"/>
        <v>3.3212974044954242</v>
      </c>
      <c r="I2680" s="250"/>
      <c r="J2680" s="251"/>
      <c r="K2680" s="251"/>
      <c r="L2680" s="251"/>
    </row>
    <row r="2681" spans="2:12" x14ac:dyDescent="0.2">
      <c r="B2681" s="112" t="s">
        <v>2</v>
      </c>
      <c r="C2681" s="113">
        <f>_xll.qlCalendarAdvance("TARGET",C2680,B2681,"mf")</f>
        <v>55261</v>
      </c>
      <c r="D2681" s="120">
        <f>_xll.xlShmInterpRateFwd($D$3&amp;T(CalculationTrigger2),C2681,,5,C2682)</f>
        <v>1.4427409987649516E-2</v>
      </c>
      <c r="E2681" s="260">
        <f>_xll.xlShmInterpRateFwd($E$3&amp;T(CalculationTrigger2),C2681,,5,C2682)</f>
        <v>1.4346570970670323E-2</v>
      </c>
      <c r="F2681" s="260">
        <f>_xll.xlShmInterpRateFwd($F$3&amp;T(CalculationTrigger2),C2681,,5,C2682)</f>
        <v>1.4014100328051263E-2</v>
      </c>
      <c r="G2681" s="268">
        <f t="shared" si="82"/>
        <v>0.80839016979193312</v>
      </c>
      <c r="H2681" s="275">
        <f t="shared" si="83"/>
        <v>3.3247064261906005</v>
      </c>
      <c r="I2681" s="250"/>
      <c r="J2681" s="251"/>
      <c r="K2681" s="251"/>
      <c r="L2681" s="251"/>
    </row>
    <row r="2682" spans="2:12" x14ac:dyDescent="0.2">
      <c r="B2682" s="112" t="s">
        <v>2</v>
      </c>
      <c r="C2682" s="113">
        <f>_xll.qlCalendarAdvance("TARGET",C2681,B2682,"mf")</f>
        <v>55268</v>
      </c>
      <c r="D2682" s="120">
        <f>_xll.xlShmInterpRateFwd($D$3&amp;T(CalculationTrigger2),C2682,,5,C2683)</f>
        <v>1.442712823917941E-2</v>
      </c>
      <c r="E2682" s="260">
        <f>_xll.xlShmInterpRateFwd($E$3&amp;T(CalculationTrigger2),C2682,,5,C2683)</f>
        <v>1.4346547312589974E-2</v>
      </c>
      <c r="F2682" s="260">
        <f>_xll.xlShmInterpRateFwd($F$3&amp;T(CalculationTrigger2),C2682,,5,C2683)</f>
        <v>1.401377031597917E-2</v>
      </c>
      <c r="G2682" s="268">
        <f t="shared" si="82"/>
        <v>0.8058092658943562</v>
      </c>
      <c r="H2682" s="275">
        <f t="shared" si="83"/>
        <v>3.327769966108042</v>
      </c>
      <c r="I2682" s="250"/>
      <c r="J2682" s="251"/>
      <c r="K2682" s="251"/>
      <c r="L2682" s="251"/>
    </row>
    <row r="2683" spans="2:12" x14ac:dyDescent="0.2">
      <c r="B2683" s="112" t="s">
        <v>2</v>
      </c>
      <c r="C2683" s="113">
        <f>_xll.qlCalendarAdvance("TARGET",C2682,B2683,"mf")</f>
        <v>55275</v>
      </c>
      <c r="D2683" s="120">
        <f>_xll.xlShmInterpRateFwd($D$3&amp;T(CalculationTrigger2),C2683,,5,C2684)</f>
        <v>1.4426749893331106E-2</v>
      </c>
      <c r="E2683" s="260">
        <f>_xll.xlShmInterpRateFwd($E$3&amp;T(CalculationTrigger2),C2683,,5,C2684)</f>
        <v>1.4346419395686925E-2</v>
      </c>
      <c r="F2683" s="260">
        <f>_xll.xlShmInterpRateFwd($F$3&amp;T(CalculationTrigger2),C2683,,5,C2684)</f>
        <v>1.4013370672127367E-2</v>
      </c>
      <c r="G2683" s="268">
        <f t="shared" si="82"/>
        <v>0.80330497644181054</v>
      </c>
      <c r="H2683" s="275">
        <f t="shared" si="83"/>
        <v>3.3304872355955846</v>
      </c>
      <c r="I2683" s="250"/>
      <c r="J2683" s="251"/>
      <c r="K2683" s="251"/>
      <c r="L2683" s="251"/>
    </row>
    <row r="2684" spans="2:12" x14ac:dyDescent="0.2">
      <c r="B2684" s="112" t="s">
        <v>2</v>
      </c>
      <c r="C2684" s="113">
        <f>_xll.qlCalendarAdvance("TARGET",C2683,B2684,"mf")</f>
        <v>55282</v>
      </c>
      <c r="D2684" s="120">
        <f>_xll.xlShmInterpRateFwd($D$3&amp;T(CalculationTrigger2),C2684,,5,C2685)</f>
        <v>1.442627473476552E-2</v>
      </c>
      <c r="E2684" s="260">
        <f>_xll.xlShmInterpRateFwd($E$3&amp;T(CalculationTrigger2),C2684,,5,C2685)</f>
        <v>1.4346186986218229E-2</v>
      </c>
      <c r="F2684" s="260">
        <f>_xll.xlShmInterpRateFwd($F$3&amp;T(CalculationTrigger2),C2684,,5,C2685)</f>
        <v>1.401290124165799E-2</v>
      </c>
      <c r="G2684" s="268">
        <f t="shared" si="82"/>
        <v>0.80087748547291382</v>
      </c>
      <c r="H2684" s="275">
        <f t="shared" si="83"/>
        <v>3.3328574456023898</v>
      </c>
      <c r="I2684" s="250"/>
      <c r="J2684" s="251"/>
      <c r="K2684" s="251"/>
      <c r="L2684" s="251"/>
    </row>
    <row r="2685" spans="2:12" x14ac:dyDescent="0.2">
      <c r="B2685" s="112" t="s">
        <v>2</v>
      </c>
      <c r="C2685" s="113">
        <f>_xll.qlCalendarAdvance("TARGET",C2684,B2685,"mf")</f>
        <v>55289</v>
      </c>
      <c r="D2685" s="120">
        <f>_xll.xlShmInterpRateFwd($D$3&amp;T(CalculationTrigger2),C2685,,5,C2686)</f>
        <v>1.4425702548057761E-2</v>
      </c>
      <c r="E2685" s="260">
        <f>_xll.xlShmInterpRateFwd($E$3&amp;T(CalculationTrigger2),C2685,,5,C2686)</f>
        <v>1.4345849850482765E-2</v>
      </c>
      <c r="F2685" s="260">
        <f>_xll.xlShmInterpRateFwd($F$3&amp;T(CalculationTrigger2),C2685,,5,C2686)</f>
        <v>1.4012361869762707E-2</v>
      </c>
      <c r="G2685" s="268">
        <f t="shared" si="82"/>
        <v>0.79852697574996079</v>
      </c>
      <c r="H2685" s="275">
        <f t="shared" si="83"/>
        <v>3.3348798072005761</v>
      </c>
      <c r="I2685" s="250"/>
      <c r="J2685" s="251"/>
      <c r="K2685" s="251"/>
      <c r="L2685" s="251"/>
    </row>
    <row r="2686" spans="2:12" x14ac:dyDescent="0.2">
      <c r="B2686" s="112" t="s">
        <v>2</v>
      </c>
      <c r="C2686" s="113">
        <f>_xll.qlCalendarAdvance("TARGET",C2685,B2686,"mf")</f>
        <v>55296</v>
      </c>
      <c r="D2686" s="120">
        <f>_xll.xlShmInterpRateFwd($D$3&amp;T(CalculationTrigger2),C2686,,5,C2687)</f>
        <v>1.4425033117795642E-2</v>
      </c>
      <c r="E2686" s="260">
        <f>_xll.xlShmInterpRateFwd($E$3&amp;T(CalculationTrigger2),C2686,,5,C2687)</f>
        <v>1.4345407754722745E-2</v>
      </c>
      <c r="F2686" s="260">
        <f>_xll.xlShmInterpRateFwd($F$3&amp;T(CalculationTrigger2),C2686,,5,C2687)</f>
        <v>1.4011752401558466E-2</v>
      </c>
      <c r="G2686" s="268">
        <f t="shared" si="82"/>
        <v>0.79625363072896238</v>
      </c>
      <c r="H2686" s="275">
        <f t="shared" si="83"/>
        <v>3.336553531642795</v>
      </c>
      <c r="I2686" s="250"/>
      <c r="J2686" s="251"/>
      <c r="K2686" s="251"/>
      <c r="L2686" s="251"/>
    </row>
    <row r="2687" spans="2:12" x14ac:dyDescent="0.2">
      <c r="B2687" s="112" t="s">
        <v>2</v>
      </c>
      <c r="C2687" s="113">
        <f>_xll.qlCalendarAdvance("TARGET",C2686,B2687,"mf")</f>
        <v>55303</v>
      </c>
      <c r="D2687" s="120">
        <f>_xll.xlShmInterpRateFwd($D$3&amp;T(CalculationTrigger2),C2687,,5,C2688)</f>
        <v>1.4424266228550685E-2</v>
      </c>
      <c r="E2687" s="260">
        <f>_xll.xlShmInterpRateFwd($E$3&amp;T(CalculationTrigger2),C2687,,5,C2688)</f>
        <v>1.4344860465210635E-2</v>
      </c>
      <c r="F2687" s="260">
        <f>_xll.xlShmInterpRateFwd($F$3&amp;T(CalculationTrigger2),C2687,,5,C2688)</f>
        <v>1.4011072682220708E-2</v>
      </c>
      <c r="G2687" s="268">
        <f t="shared" si="82"/>
        <v>0.79405763340050295</v>
      </c>
      <c r="H2687" s="275">
        <f t="shared" si="83"/>
        <v>3.3378778298992668</v>
      </c>
      <c r="I2687" s="250"/>
      <c r="J2687" s="251"/>
      <c r="K2687" s="251"/>
      <c r="L2687" s="251"/>
    </row>
    <row r="2688" spans="2:12" x14ac:dyDescent="0.2">
      <c r="B2688" s="112" t="s">
        <v>2</v>
      </c>
      <c r="C2688" s="113">
        <f>_xll.qlCalendarAdvance("TARGET",C2687,B2688,"mf")</f>
        <v>55310</v>
      </c>
      <c r="D2688" s="120">
        <f>_xll.xlShmInterpRateFwd($D$3&amp;T(CalculationTrigger2),C2688,,5,C2689)</f>
        <v>1.4423401664970848E-2</v>
      </c>
      <c r="E2688" s="260">
        <f>_xll.xlShmInterpRateFwd($E$3&amp;T(CalculationTrigger2),C2688,,5,C2689)</f>
        <v>1.4344207748231768E-2</v>
      </c>
      <c r="F2688" s="260">
        <f>_xll.xlShmInterpRateFwd($F$3&amp;T(CalculationTrigger2),C2688,,5,C2689)</f>
        <v>1.4010322556896507E-2</v>
      </c>
      <c r="G2688" s="268">
        <f t="shared" si="82"/>
        <v>0.7919391673908045</v>
      </c>
      <c r="H2688" s="275">
        <f t="shared" si="83"/>
        <v>3.3388519133526091</v>
      </c>
      <c r="I2688" s="250"/>
      <c r="J2688" s="251"/>
      <c r="K2688" s="251"/>
      <c r="L2688" s="251"/>
    </row>
    <row r="2689" spans="2:12" x14ac:dyDescent="0.2">
      <c r="B2689" s="112" t="s">
        <v>2</v>
      </c>
      <c r="C2689" s="113">
        <f>_xll.qlCalendarAdvance("TARGET",C2688,B2689,"mf")</f>
        <v>55317</v>
      </c>
      <c r="D2689" s="120">
        <f>_xll.xlShmInterpRateFwd($D$3&amp;T(CalculationTrigger2),C2689,,5,C2690)</f>
        <v>1.4422439211629903E-2</v>
      </c>
      <c r="E2689" s="260">
        <f>_xll.xlShmInterpRateFwd($E$3&amp;T(CalculationTrigger2),C2689,,5,C2690)</f>
        <v>1.4343449370043825E-2</v>
      </c>
      <c r="F2689" s="260">
        <f>_xll.xlShmInterpRateFwd($F$3&amp;T(CalculationTrigger2),C2689,,5,C2690)</f>
        <v>1.4009501870762477E-2</v>
      </c>
      <c r="G2689" s="268">
        <f t="shared" si="82"/>
        <v>0.78989841586078402</v>
      </c>
      <c r="H2689" s="275">
        <f t="shared" si="83"/>
        <v>3.3394749928134826</v>
      </c>
      <c r="I2689" s="250"/>
      <c r="J2689" s="251"/>
      <c r="K2689" s="251"/>
      <c r="L2689" s="251"/>
    </row>
    <row r="2690" spans="2:12" x14ac:dyDescent="0.2">
      <c r="B2690" s="112" t="s">
        <v>2</v>
      </c>
      <c r="C2690" s="113">
        <f>_xll.qlCalendarAdvance("TARGET",C2689,B2690,"mf")</f>
        <v>55324</v>
      </c>
      <c r="D2690" s="120">
        <f>_xll.xlShmInterpRateFwd($D$3&amp;T(CalculationTrigger2),C2690,,5,C2691)</f>
        <v>1.4421378653108554E-2</v>
      </c>
      <c r="E2690" s="260">
        <f>_xll.xlShmInterpRateFwd($E$3&amp;T(CalculationTrigger2),C2690,,5,C2691)</f>
        <v>1.4342585096899995E-2</v>
      </c>
      <c r="F2690" s="260">
        <f>_xll.xlShmInterpRateFwd($F$3&amp;T(CalculationTrigger2),C2690,,5,C2691)</f>
        <v>1.4008610468961071E-2</v>
      </c>
      <c r="G2690" s="268">
        <f t="shared" si="82"/>
        <v>0.7879355620855899</v>
      </c>
      <c r="H2690" s="275">
        <f t="shared" si="83"/>
        <v>3.3397462793892387</v>
      </c>
      <c r="I2690" s="250"/>
      <c r="J2690" s="251"/>
      <c r="K2690" s="251"/>
      <c r="L2690" s="251"/>
    </row>
    <row r="2691" spans="2:12" x14ac:dyDescent="0.2">
      <c r="B2691" s="112" t="s">
        <v>2</v>
      </c>
      <c r="C2691" s="113">
        <f>_xll.qlCalendarAdvance("TARGET",C2690,B2691,"mf")</f>
        <v>55331</v>
      </c>
      <c r="D2691" s="120">
        <f>_xll.xlShmInterpRateFwd($D$3&amp;T(CalculationTrigger2),C2691,,5,C2692)</f>
        <v>1.4420219774017593E-2</v>
      </c>
      <c r="E2691" s="260">
        <f>_xll.xlShmInterpRateFwd($E$3&amp;T(CalculationTrigger2),C2691,,5,C2692)</f>
        <v>1.4341614695118502E-2</v>
      </c>
      <c r="F2691" s="260">
        <f>_xll.xlShmInterpRateFwd($F$3&amp;T(CalculationTrigger2),C2691,,5,C2692)</f>
        <v>1.400764819665851E-2</v>
      </c>
      <c r="G2691" s="268">
        <f t="shared" si="82"/>
        <v>0.78605078899091074</v>
      </c>
      <c r="H2691" s="275">
        <f t="shared" si="83"/>
        <v>3.339664984599918</v>
      </c>
      <c r="I2691" s="250"/>
      <c r="J2691" s="251"/>
      <c r="K2691" s="251"/>
      <c r="L2691" s="251"/>
    </row>
    <row r="2692" spans="2:12" x14ac:dyDescent="0.2">
      <c r="B2692" s="112" t="s">
        <v>2</v>
      </c>
      <c r="C2692" s="113">
        <f>_xll.qlCalendarAdvance("TARGET",C2691,B2692,"mf")</f>
        <v>55338</v>
      </c>
      <c r="D2692" s="120">
        <f>_xll.xlShmInterpRateFwd($D$3&amp;T(CalculationTrigger2),C2692,,5,C2693)</f>
        <v>1.441896235897477E-2</v>
      </c>
      <c r="E2692" s="260">
        <f>_xll.xlShmInterpRateFwd($E$3&amp;T(CalculationTrigger2),C2692,,5,C2693)</f>
        <v>1.4340537930932025E-2</v>
      </c>
      <c r="F2692" s="260">
        <f>_xll.xlShmInterpRateFwd($F$3&amp;T(CalculationTrigger2),C2692,,5,C2693)</f>
        <v>1.4006614899010023E-2</v>
      </c>
      <c r="G2692" s="268">
        <f t="shared" si="82"/>
        <v>0.78424428042745897</v>
      </c>
      <c r="H2692" s="275">
        <f t="shared" si="83"/>
        <v>3.3392303192200137</v>
      </c>
      <c r="I2692" s="250"/>
      <c r="J2692" s="251"/>
      <c r="K2692" s="251"/>
      <c r="L2692" s="251"/>
    </row>
    <row r="2693" spans="2:12" x14ac:dyDescent="0.2">
      <c r="B2693" s="112" t="s">
        <v>2</v>
      </c>
      <c r="C2693" s="113">
        <f>_xll.qlCalendarAdvance("TARGET",C2692,B2693,"mf")</f>
        <v>55345</v>
      </c>
      <c r="D2693" s="120">
        <f>_xll.xlShmInterpRateFwd($D$3&amp;T(CalculationTrigger2),C2693,,5,C2694)</f>
        <v>1.4417606192552643E-2</v>
      </c>
      <c r="E2693" s="260">
        <f>_xll.xlShmInterpRateFwd($E$3&amp;T(CalculationTrigger2),C2693,,5,C2694)</f>
        <v>1.4339354570632495E-2</v>
      </c>
      <c r="F2693" s="260">
        <f>_xll.xlShmInterpRateFwd($F$3&amp;T(CalculationTrigger2),C2693,,5,C2694)</f>
        <v>1.4005510421171458E-2</v>
      </c>
      <c r="G2693" s="268">
        <f t="shared" ref="G2693:G2756" si="84">(D2693-E2693)*10000</f>
        <v>0.78251621920148728</v>
      </c>
      <c r="H2693" s="275">
        <f t="shared" ref="H2693:H2756" si="85">(E2693-F2693)*10000</f>
        <v>3.3384414946103709</v>
      </c>
      <c r="I2693" s="250"/>
      <c r="J2693" s="251"/>
      <c r="K2693" s="251"/>
      <c r="L2693" s="251"/>
    </row>
    <row r="2694" spans="2:12" x14ac:dyDescent="0.2">
      <c r="B2694" s="112" t="s">
        <v>2</v>
      </c>
      <c r="C2694" s="113">
        <f>_xll.qlCalendarAdvance("TARGET",C2693,B2694,"mf")</f>
        <v>55352</v>
      </c>
      <c r="D2694" s="120">
        <f>_xll.xlShmInterpRateFwd($D$3&amp;T(CalculationTrigger2),C2694,,5,C2695)</f>
        <v>1.4416151059353901E-2</v>
      </c>
      <c r="E2694" s="260">
        <f>_xll.xlShmInterpRateFwd($E$3&amp;T(CalculationTrigger2),C2694,,5,C2695)</f>
        <v>1.4338064380478435E-2</v>
      </c>
      <c r="F2694" s="260">
        <f>_xll.xlShmInterpRateFwd($F$3&amp;T(CalculationTrigger2),C2694,,5,C2695)</f>
        <v>1.4004334608310841E-2</v>
      </c>
      <c r="G2694" s="268">
        <f t="shared" si="84"/>
        <v>0.78086678875466042</v>
      </c>
      <c r="H2694" s="275">
        <f t="shared" si="85"/>
        <v>3.3372977216759336</v>
      </c>
      <c r="I2694" s="250"/>
      <c r="J2694" s="251"/>
      <c r="K2694" s="251"/>
      <c r="L2694" s="251"/>
    </row>
    <row r="2695" spans="2:12" x14ac:dyDescent="0.2">
      <c r="B2695" s="112" t="s">
        <v>2</v>
      </c>
      <c r="C2695" s="113">
        <f>_xll.qlCalendarAdvance("TARGET",C2694,B2695,"mf")</f>
        <v>55359</v>
      </c>
      <c r="D2695" s="120">
        <f>_xll.xlShmInterpRateFwd($D$3&amp;T(CalculationTrigger2),C2695,,5,C2696)</f>
        <v>1.4414596743993988E-2</v>
      </c>
      <c r="E2695" s="260">
        <f>_xll.xlShmInterpRateFwd($E$3&amp;T(CalculationTrigger2),C2695,,5,C2696)</f>
        <v>1.4336667126752895E-2</v>
      </c>
      <c r="F2695" s="260">
        <f>_xll.xlShmInterpRateFwd($F$3&amp;T(CalculationTrigger2),C2695,,5,C2696)</f>
        <v>1.4003087305596814E-2</v>
      </c>
      <c r="G2695" s="268">
        <f t="shared" si="84"/>
        <v>0.77929617241092464</v>
      </c>
      <c r="H2695" s="275">
        <f t="shared" si="85"/>
        <v>3.3357982115608116</v>
      </c>
      <c r="I2695" s="250"/>
      <c r="J2695" s="251"/>
      <c r="K2695" s="251"/>
      <c r="L2695" s="251"/>
    </row>
    <row r="2696" spans="2:12" x14ac:dyDescent="0.2">
      <c r="B2696" s="112" t="s">
        <v>2</v>
      </c>
      <c r="C2696" s="113">
        <f>_xll.qlCalendarAdvance("TARGET",C2695,B2696,"mf")</f>
        <v>55366</v>
      </c>
      <c r="D2696" s="120">
        <f>_xll.xlShmInterpRateFwd($D$3&amp;T(CalculationTrigger2),C2696,,5,C2697)</f>
        <v>1.4412943031066364E-2</v>
      </c>
      <c r="E2696" s="260">
        <f>_xll.xlShmInterpRateFwd($E$3&amp;T(CalculationTrigger2),C2696,,5,C2697)</f>
        <v>1.4335162575740305E-2</v>
      </c>
      <c r="F2696" s="260">
        <f>_xll.xlShmInterpRateFwd($F$3&amp;T(CalculationTrigger2),C2696,,5,C2697)</f>
        <v>1.4001768358158093E-2</v>
      </c>
      <c r="G2696" s="268">
        <f t="shared" si="84"/>
        <v>0.77780455326059361</v>
      </c>
      <c r="H2696" s="275">
        <f t="shared" si="85"/>
        <v>3.3339421758221168</v>
      </c>
      <c r="I2696" s="250"/>
      <c r="J2696" s="251"/>
      <c r="K2696" s="251"/>
      <c r="L2696" s="251"/>
    </row>
    <row r="2697" spans="2:12" x14ac:dyDescent="0.2">
      <c r="B2697" s="112" t="s">
        <v>2</v>
      </c>
      <c r="C2697" s="113">
        <f>_xll.qlCalendarAdvance("TARGET",C2696,B2697,"mf")</f>
        <v>55373</v>
      </c>
      <c r="D2697" s="120">
        <f>_xll.xlShmInterpRateFwd($D$3&amp;T(CalculationTrigger2),C2697,,5,C2698)</f>
        <v>1.4411189705171464E-2</v>
      </c>
      <c r="E2697" s="260">
        <f>_xll.xlShmInterpRateFwd($E$3&amp;T(CalculationTrigger2),C2697,,5,C2698)</f>
        <v>1.4333550493709076E-2</v>
      </c>
      <c r="F2697" s="260">
        <f>_xll.xlShmInterpRateFwd($F$3&amp;T(CalculationTrigger2),C2697,,5,C2698)</f>
        <v>1.4000377611176147E-2</v>
      </c>
      <c r="G2697" s="268">
        <f t="shared" si="84"/>
        <v>0.77639211462388402</v>
      </c>
      <c r="H2697" s="275">
        <f t="shared" si="85"/>
        <v>3.3317288253292832</v>
      </c>
      <c r="I2697" s="250"/>
      <c r="J2697" s="251"/>
      <c r="K2697" s="251"/>
      <c r="L2697" s="251"/>
    </row>
    <row r="2698" spans="2:12" x14ac:dyDescent="0.2">
      <c r="B2698" s="112" t="s">
        <v>2</v>
      </c>
      <c r="C2698" s="113">
        <f>_xll.qlCalendarAdvance("TARGET",C2697,B2698,"mf")</f>
        <v>55380</v>
      </c>
      <c r="D2698" s="120">
        <f>_xll.xlShmInterpRateFwd($D$3&amp;T(CalculationTrigger2),C2698,,5,C2699)</f>
        <v>1.4409336550905138E-2</v>
      </c>
      <c r="E2698" s="260">
        <f>_xll.xlShmInterpRateFwd($E$3&amp;T(CalculationTrigger2),C2698,,5,C2699)</f>
        <v>1.4331830646923222E-2</v>
      </c>
      <c r="F2698" s="260">
        <f>_xll.xlShmInterpRateFwd($F$3&amp;T(CalculationTrigger2),C2698,,5,C2699)</f>
        <v>1.3998914909821478E-2</v>
      </c>
      <c r="G2698" s="268">
        <f t="shared" si="84"/>
        <v>0.77505903981915647</v>
      </c>
      <c r="H2698" s="275">
        <f t="shared" si="85"/>
        <v>3.3291573710174385</v>
      </c>
      <c r="I2698" s="250"/>
      <c r="J2698" s="251"/>
      <c r="K2698" s="251"/>
      <c r="L2698" s="251"/>
    </row>
    <row r="2699" spans="2:12" x14ac:dyDescent="0.2">
      <c r="B2699" s="112" t="s">
        <v>2</v>
      </c>
      <c r="C2699" s="113">
        <f>_xll.qlCalendarAdvance("TARGET",C2698,B2699,"mf")</f>
        <v>55387</v>
      </c>
      <c r="D2699" s="120">
        <f>_xll.xlShmInterpRateFwd($D$3&amp;T(CalculationTrigger2),C2699,,5,C2700)</f>
        <v>1.4407383352881806E-2</v>
      </c>
      <c r="E2699" s="260">
        <f>_xll.xlShmInterpRateFwd($E$3&amp;T(CalculationTrigger2),C2699,,5,C2700)</f>
        <v>1.4330002801671323E-2</v>
      </c>
      <c r="F2699" s="260">
        <f>_xll.xlShmInterpRateFwd($F$3&amp;T(CalculationTrigger2),C2699,,5,C2700)</f>
        <v>1.3997380099242056E-2</v>
      </c>
      <c r="G2699" s="268">
        <f t="shared" si="84"/>
        <v>0.77380551210483661</v>
      </c>
      <c r="H2699" s="275">
        <f t="shared" si="85"/>
        <v>3.3262270242926695</v>
      </c>
      <c r="I2699" s="250"/>
      <c r="J2699" s="251"/>
      <c r="K2699" s="251"/>
      <c r="L2699" s="251"/>
    </row>
    <row r="2700" spans="2:12" x14ac:dyDescent="0.2">
      <c r="B2700" s="112" t="s">
        <v>2</v>
      </c>
      <c r="C2700" s="113">
        <f>_xll.qlCalendarAdvance("TARGET",C2699,B2700,"mf")</f>
        <v>55394</v>
      </c>
      <c r="D2700" s="120">
        <f>_xll.xlShmInterpRateFwd($D$3&amp;T(CalculationTrigger2),C2700,,5,C2701)</f>
        <v>1.440532989569974E-2</v>
      </c>
      <c r="E2700" s="260">
        <f>_xll.xlShmInterpRateFwd($E$3&amp;T(CalculationTrigger2),C2700,,5,C2701)</f>
        <v>1.4328066724243362E-2</v>
      </c>
      <c r="F2700" s="260">
        <f>_xll.xlShmInterpRateFwd($F$3&amp;T(CalculationTrigger2),C2700,,5,C2701)</f>
        <v>1.399577302459227E-2</v>
      </c>
      <c r="G2700" s="268">
        <f t="shared" si="84"/>
        <v>0.77263171456377899</v>
      </c>
      <c r="H2700" s="275">
        <f t="shared" si="85"/>
        <v>3.3229369965109141</v>
      </c>
      <c r="I2700" s="250"/>
      <c r="J2700" s="251"/>
      <c r="K2700" s="251"/>
      <c r="L2700" s="251"/>
    </row>
    <row r="2701" spans="2:12" x14ac:dyDescent="0.2">
      <c r="B2701" s="112" t="s">
        <v>2</v>
      </c>
      <c r="C2701" s="113">
        <f>_xll.qlCalendarAdvance("TARGET",C2700,B2701,"mf")</f>
        <v>55401</v>
      </c>
      <c r="D2701" s="120">
        <f>_xll.xlShmInterpRateFwd($D$3&amp;T(CalculationTrigger2),C2701,,5,C2702)</f>
        <v>1.440317596396422E-2</v>
      </c>
      <c r="E2701" s="260">
        <f>_xll.xlShmInterpRateFwd($E$3&amp;T(CalculationTrigger2),C2701,,5,C2702)</f>
        <v>1.4326022180884397E-2</v>
      </c>
      <c r="F2701" s="260">
        <f>_xll.xlShmInterpRateFwd($F$3&amp;T(CalculationTrigger2),C2701,,5,C2702)</f>
        <v>1.3994093531056118E-2</v>
      </c>
      <c r="G2701" s="268">
        <f t="shared" si="84"/>
        <v>0.77153783079823146</v>
      </c>
      <c r="H2701" s="275">
        <f t="shared" si="85"/>
        <v>3.3192864982827843</v>
      </c>
      <c r="I2701" s="250"/>
      <c r="J2701" s="251"/>
      <c r="K2701" s="251"/>
      <c r="L2701" s="251"/>
    </row>
    <row r="2702" spans="2:12" x14ac:dyDescent="0.2">
      <c r="B2702" s="112" t="s">
        <v>2</v>
      </c>
      <c r="C2702" s="113">
        <f>_xll.qlCalendarAdvance("TARGET",C2701,B2702,"mf")</f>
        <v>55408</v>
      </c>
      <c r="D2702" s="120">
        <f>_xll.xlShmInterpRateFwd($D$3&amp;T(CalculationTrigger2),C2702,,5,C2703)</f>
        <v>1.4400921342275958E-2</v>
      </c>
      <c r="E2702" s="260">
        <f>_xll.xlShmInterpRateFwd($E$3&amp;T(CalculationTrigger2),C2702,,5,C2703)</f>
        <v>1.4323868937910421E-2</v>
      </c>
      <c r="F2702" s="260">
        <f>_xll.xlShmInterpRateFwd($F$3&amp;T(CalculationTrigger2),C2702,,5,C2703)</f>
        <v>1.3992341463766099E-2</v>
      </c>
      <c r="G2702" s="268">
        <f t="shared" si="84"/>
        <v>0.77052404365536908</v>
      </c>
      <c r="H2702" s="275">
        <f t="shared" si="85"/>
        <v>3.3152747414432264</v>
      </c>
      <c r="I2702" s="250"/>
      <c r="J2702" s="251"/>
      <c r="K2702" s="251"/>
      <c r="L2702" s="251"/>
    </row>
    <row r="2703" spans="2:12" x14ac:dyDescent="0.2">
      <c r="B2703" s="112" t="s">
        <v>2</v>
      </c>
      <c r="C2703" s="113">
        <f>_xll.qlCalendarAdvance("TARGET",C2702,B2703,"mf")</f>
        <v>55415</v>
      </c>
      <c r="D2703" s="120">
        <f>_xll.xlShmInterpRateFwd($D$3&amp;T(CalculationTrigger2),C2703,,5,C2704)</f>
        <v>1.4398565815248504E-2</v>
      </c>
      <c r="E2703" s="260">
        <f>_xll.xlShmInterpRateFwd($E$3&amp;T(CalculationTrigger2),C2703,,5,C2704)</f>
        <v>1.4321606761580936E-2</v>
      </c>
      <c r="F2703" s="260">
        <f>_xll.xlShmInterpRateFwd($F$3&amp;T(CalculationTrigger2),C2703,,5,C2704)</f>
        <v>1.3990516667919084E-2</v>
      </c>
      <c r="G2703" s="268">
        <f t="shared" si="84"/>
        <v>0.76959053667568367</v>
      </c>
      <c r="H2703" s="275">
        <f t="shared" si="85"/>
        <v>3.3109009366185176</v>
      </c>
      <c r="I2703" s="250"/>
      <c r="J2703" s="251"/>
      <c r="K2703" s="251"/>
      <c r="L2703" s="251"/>
    </row>
    <row r="2704" spans="2:12" x14ac:dyDescent="0.2">
      <c r="B2704" s="112" t="s">
        <v>2</v>
      </c>
      <c r="C2704" s="113">
        <f>_xll.qlCalendarAdvance("TARGET",C2703,B2704,"mf")</f>
        <v>55422</v>
      </c>
      <c r="D2704" s="120">
        <f>_xll.xlShmInterpRateFwd($D$3&amp;T(CalculationTrigger2),C2704,,5,C2705)</f>
        <v>1.4396109167479264E-2</v>
      </c>
      <c r="E2704" s="260">
        <f>_xll.xlShmInterpRateFwd($E$3&amp;T(CalculationTrigger2),C2704,,5,C2705)</f>
        <v>1.4319235418180063E-2</v>
      </c>
      <c r="F2704" s="260">
        <f>_xll.xlShmInterpRateFwd($F$3&amp;T(CalculationTrigger2),C2704,,5,C2705)</f>
        <v>1.3988618988637288E-2</v>
      </c>
      <c r="G2704" s="268">
        <f t="shared" si="84"/>
        <v>0.76873749299200678</v>
      </c>
      <c r="H2704" s="275">
        <f t="shared" si="85"/>
        <v>3.3061642954277519</v>
      </c>
      <c r="I2704" s="250"/>
      <c r="J2704" s="251"/>
      <c r="K2704" s="251"/>
      <c r="L2704" s="251"/>
    </row>
    <row r="2705" spans="2:12" x14ac:dyDescent="0.2">
      <c r="B2705" s="112" t="s">
        <v>2</v>
      </c>
      <c r="C2705" s="113">
        <f>_xll.qlCalendarAdvance("TARGET",C2704,B2705,"mf")</f>
        <v>55429</v>
      </c>
      <c r="D2705" s="120">
        <f>_xll.xlShmInterpRateFwd($D$3&amp;T(CalculationTrigger2),C2705,,5,C2706)</f>
        <v>1.4393551183584288E-2</v>
      </c>
      <c r="E2705" s="260">
        <f>_xll.xlShmInterpRateFwd($E$3&amp;T(CalculationTrigger2),C2705,,5,C2706)</f>
        <v>1.4316754673999163E-2</v>
      </c>
      <c r="F2705" s="260">
        <f>_xll.xlShmInterpRateFwd($F$3&amp;T(CalculationTrigger2),C2705,,5,C2706)</f>
        <v>1.3986648271130466E-2</v>
      </c>
      <c r="G2705" s="268">
        <f t="shared" si="84"/>
        <v>0.76796509585124606</v>
      </c>
      <c r="H2705" s="275">
        <f t="shared" si="85"/>
        <v>3.301064028686969</v>
      </c>
      <c r="I2705" s="250"/>
      <c r="J2705" s="251"/>
      <c r="K2705" s="251"/>
      <c r="L2705" s="251"/>
    </row>
    <row r="2706" spans="2:12" x14ac:dyDescent="0.2">
      <c r="B2706" s="112" t="s">
        <v>2</v>
      </c>
      <c r="C2706" s="113">
        <f>_xll.qlCalendarAdvance("TARGET",C2705,B2706,"mf")</f>
        <v>55436</v>
      </c>
      <c r="D2706" s="120">
        <f>_xll.xlShmInterpRateFwd($D$3&amp;T(CalculationTrigger2),C2706,,5,C2707)</f>
        <v>1.4390891648146132E-2</v>
      </c>
      <c r="E2706" s="260">
        <f>_xll.xlShmInterpRateFwd($E$3&amp;T(CalculationTrigger2),C2706,,5,C2707)</f>
        <v>1.4314164295290517E-2</v>
      </c>
      <c r="F2706" s="260">
        <f>_xll.xlShmInterpRateFwd($F$3&amp;T(CalculationTrigger2),C2706,,5,C2707)</f>
        <v>1.3984604360516359E-2</v>
      </c>
      <c r="G2706" s="268">
        <f t="shared" si="84"/>
        <v>0.76727352855614916</v>
      </c>
      <c r="H2706" s="275">
        <f t="shared" si="85"/>
        <v>3.2955993477415748</v>
      </c>
      <c r="I2706" s="250"/>
      <c r="J2706" s="251"/>
      <c r="K2706" s="251"/>
      <c r="L2706" s="251"/>
    </row>
    <row r="2707" spans="2:12" x14ac:dyDescent="0.2">
      <c r="B2707" s="112" t="s">
        <v>2</v>
      </c>
      <c r="C2707" s="113">
        <f>_xll.qlCalendarAdvance("TARGET",C2706,B2707,"mf")</f>
        <v>55443</v>
      </c>
      <c r="D2707" s="120">
        <f>_xll.xlShmInterpRateFwd($D$3&amp;T(CalculationTrigger2),C2707,,5,C2708)</f>
        <v>1.4388130345812334E-2</v>
      </c>
      <c r="E2707" s="260">
        <f>_xll.xlShmInterpRateFwd($E$3&amp;T(CalculationTrigger2),C2707,,5,C2708)</f>
        <v>1.4311464048383179E-2</v>
      </c>
      <c r="F2707" s="260">
        <f>_xll.xlShmInterpRateFwd($F$3&amp;T(CalculationTrigger2),C2707,,5,C2708)</f>
        <v>1.3982487102006049E-2</v>
      </c>
      <c r="G2707" s="268">
        <f t="shared" si="84"/>
        <v>0.76666297429155494</v>
      </c>
      <c r="H2707" s="275">
        <f t="shared" si="85"/>
        <v>3.2897694637712935</v>
      </c>
      <c r="I2707" s="250"/>
      <c r="J2707" s="251"/>
      <c r="K2707" s="251"/>
      <c r="L2707" s="251"/>
    </row>
    <row r="2708" spans="2:12" x14ac:dyDescent="0.2">
      <c r="B2708" s="112" t="s">
        <v>2</v>
      </c>
      <c r="C2708" s="113">
        <f>_xll.qlCalendarAdvance("TARGET",C2707,B2708,"mf")</f>
        <v>55450</v>
      </c>
      <c r="D2708" s="120">
        <f>_xll.xlShmInterpRateFwd($D$3&amp;T(CalculationTrigger2),C2708,,5,C2709)</f>
        <v>1.4385267061162216E-2</v>
      </c>
      <c r="E2708" s="260">
        <f>_xll.xlShmInterpRateFwd($E$3&amp;T(CalculationTrigger2),C2708,,5,C2709)</f>
        <v>1.4308653699509221E-2</v>
      </c>
      <c r="F2708" s="260">
        <f>_xll.xlShmInterpRateFwd($F$3&amp;T(CalculationTrigger2),C2708,,5,C2709)</f>
        <v>1.3980296340707025E-2</v>
      </c>
      <c r="G2708" s="268">
        <f t="shared" si="84"/>
        <v>0.76613361652995426</v>
      </c>
      <c r="H2708" s="275">
        <f t="shared" si="85"/>
        <v>3.2835735880219588</v>
      </c>
      <c r="I2708" s="250"/>
      <c r="J2708" s="251"/>
      <c r="K2708" s="251"/>
      <c r="L2708" s="251"/>
    </row>
    <row r="2709" spans="2:12" x14ac:dyDescent="0.2">
      <c r="B2709" s="112" t="s">
        <v>2</v>
      </c>
      <c r="C2709" s="113">
        <f>_xll.qlCalendarAdvance("TARGET",C2708,B2709,"mf")</f>
        <v>55457</v>
      </c>
      <c r="D2709" s="120">
        <f>_xll.xlShmInterpRateFwd($D$3&amp;T(CalculationTrigger2),C2709,,5,C2710)</f>
        <v>1.438230157881114E-2</v>
      </c>
      <c r="E2709" s="260">
        <f>_xll.xlShmInterpRateFwd($E$3&amp;T(CalculationTrigger2),C2709,,5,C2710)</f>
        <v>1.4305733015000668E-2</v>
      </c>
      <c r="F2709" s="260">
        <f>_xll.xlShmInterpRateFwd($F$3&amp;T(CalculationTrigger2),C2709,,5,C2710)</f>
        <v>1.3978031921831705E-2</v>
      </c>
      <c r="G2709" s="268">
        <f t="shared" si="84"/>
        <v>0.76568563810471346</v>
      </c>
      <c r="H2709" s="275">
        <f t="shared" si="85"/>
        <v>3.2770109316896354</v>
      </c>
      <c r="I2709" s="250"/>
      <c r="J2709" s="251"/>
      <c r="K2709" s="251"/>
      <c r="L2709" s="251"/>
    </row>
    <row r="2710" spans="2:12" x14ac:dyDescent="0.2">
      <c r="B2710" s="112" t="s">
        <v>2</v>
      </c>
      <c r="C2710" s="113">
        <f>_xll.qlCalendarAdvance("TARGET",C2709,B2710,"mf")</f>
        <v>55464</v>
      </c>
      <c r="D2710" s="120">
        <f>_xll.xlShmInterpRateFwd($D$3&amp;T(CalculationTrigger2),C2710,,5,C2711)</f>
        <v>1.4379233683364172E-2</v>
      </c>
      <c r="E2710" s="260">
        <f>_xll.xlShmInterpRateFwd($E$3&amp;T(CalculationTrigger2),C2710,,5,C2711)</f>
        <v>1.4302701761115767E-2</v>
      </c>
      <c r="F2710" s="260">
        <f>_xll.xlShmInterpRateFwd($F$3&amp;T(CalculationTrigger2),C2710,,5,C2711)</f>
        <v>1.3975693690529473E-2</v>
      </c>
      <c r="G2710" s="268">
        <f t="shared" si="84"/>
        <v>0.76531922248405593</v>
      </c>
      <c r="H2710" s="275">
        <f t="shared" si="85"/>
        <v>3.2700807058629393</v>
      </c>
      <c r="I2710" s="250"/>
      <c r="J2710" s="251"/>
      <c r="K2710" s="251"/>
      <c r="L2710" s="251"/>
    </row>
    <row r="2711" spans="2:12" x14ac:dyDescent="0.2">
      <c r="B2711" s="112" t="s">
        <v>2</v>
      </c>
      <c r="C2711" s="113">
        <f>_xll.qlCalendarAdvance("TARGET",C2710,B2711,"mf")</f>
        <v>55471</v>
      </c>
      <c r="D2711" s="120">
        <f>_xll.xlShmInterpRateFwd($D$3&amp;T(CalculationTrigger2),C2711,,5,C2712)</f>
        <v>1.4376063159462452E-2</v>
      </c>
      <c r="E2711" s="260">
        <f>_xll.xlShmInterpRateFwd($E$3&amp;T(CalculationTrigger2),C2711,,5,C2712)</f>
        <v>1.4299559704143214E-2</v>
      </c>
      <c r="F2711" s="260">
        <f>_xll.xlShmInterpRateFwd($F$3&amp;T(CalculationTrigger2),C2711,,5,C2712)</f>
        <v>1.3973281491956188E-2</v>
      </c>
      <c r="G2711" s="268">
        <f t="shared" si="84"/>
        <v>0.76503455319237512</v>
      </c>
      <c r="H2711" s="275">
        <f t="shared" si="85"/>
        <v>3.2627821218702593</v>
      </c>
      <c r="I2711" s="250"/>
      <c r="J2711" s="251"/>
      <c r="K2711" s="251"/>
      <c r="L2711" s="251"/>
    </row>
    <row r="2712" spans="2:12" x14ac:dyDescent="0.2">
      <c r="B2712" s="112" t="s">
        <v>2</v>
      </c>
      <c r="C2712" s="113">
        <f>_xll.qlCalendarAdvance("TARGET",C2711,B2712,"mf")</f>
        <v>55478</v>
      </c>
      <c r="D2712" s="120">
        <f>_xll.xlShmInterpRateFwd($D$3&amp;T(CalculationTrigger2),C2712,,5,C2713)</f>
        <v>1.4372789791655747E-2</v>
      </c>
      <c r="E2712" s="260">
        <f>_xll.xlShmInterpRateFwd($E$3&amp;T(CalculationTrigger2),C2712,,5,C2713)</f>
        <v>1.4296306610367458E-2</v>
      </c>
      <c r="F2712" s="260">
        <f>_xll.xlShmInterpRateFwd($F$3&amp;T(CalculationTrigger2),C2712,,5,C2713)</f>
        <v>1.3970795171291562E-2</v>
      </c>
      <c r="G2712" s="268">
        <f t="shared" si="84"/>
        <v>0.7648318128828866</v>
      </c>
      <c r="H2712" s="275">
        <f t="shared" si="85"/>
        <v>3.2551143907589597</v>
      </c>
      <c r="I2712" s="250"/>
      <c r="J2712" s="251"/>
      <c r="K2712" s="251"/>
      <c r="L2712" s="251"/>
    </row>
    <row r="2713" spans="2:12" x14ac:dyDescent="0.2">
      <c r="B2713" s="112" t="s">
        <v>2</v>
      </c>
      <c r="C2713" s="113">
        <f>_xll.qlCalendarAdvance("TARGET",C2712,B2713,"mf")</f>
        <v>55485</v>
      </c>
      <c r="D2713" s="120">
        <f>_xll.xlShmInterpRateFwd($D$3&amp;T(CalculationTrigger2),C2713,,5,C2714)</f>
        <v>1.4369413364616794E-2</v>
      </c>
      <c r="E2713" s="260">
        <f>_xll.xlShmInterpRateFwd($E$3&amp;T(CalculationTrigger2),C2713,,5,C2714)</f>
        <v>1.4292942246091841E-2</v>
      </c>
      <c r="F2713" s="260">
        <f>_xll.xlShmInterpRateFwd($F$3&amp;T(CalculationTrigger2),C2713,,5,C2714)</f>
        <v>1.3968234573681241E-2</v>
      </c>
      <c r="G2713" s="268">
        <f t="shared" si="84"/>
        <v>0.76471118524953574</v>
      </c>
      <c r="H2713" s="275">
        <f t="shared" si="85"/>
        <v>3.247076724105999</v>
      </c>
      <c r="I2713" s="250"/>
      <c r="J2713" s="251"/>
      <c r="K2713" s="251"/>
      <c r="L2713" s="251"/>
    </row>
    <row r="2714" spans="2:12" x14ac:dyDescent="0.2">
      <c r="B2714" s="112" t="s">
        <v>2</v>
      </c>
      <c r="C2714" s="113">
        <f>_xll.qlCalendarAdvance("TARGET",C2713,B2714,"mf")</f>
        <v>55492</v>
      </c>
      <c r="D2714" s="120">
        <f>_xll.xlShmInterpRateFwd($D$3&amp;T(CalculationTrigger2),C2714,,5,C2715)</f>
        <v>1.4365933662926976E-2</v>
      </c>
      <c r="E2714" s="260">
        <f>_xll.xlShmInterpRateFwd($E$3&amp;T(CalculationTrigger2),C2714,,5,C2715)</f>
        <v>1.4289466377586511E-2</v>
      </c>
      <c r="F2714" s="260">
        <f>_xll.xlShmInterpRateFwd($F$3&amp;T(CalculationTrigger2),C2714,,5,C2715)</f>
        <v>1.3965599544317909E-2</v>
      </c>
      <c r="G2714" s="268">
        <f t="shared" si="84"/>
        <v>0.76467285340464997</v>
      </c>
      <c r="H2714" s="275">
        <f t="shared" si="85"/>
        <v>3.2386683326860246</v>
      </c>
      <c r="I2714" s="250"/>
      <c r="J2714" s="251"/>
      <c r="K2714" s="251"/>
      <c r="L2714" s="251"/>
    </row>
    <row r="2715" spans="2:12" x14ac:dyDescent="0.2">
      <c r="B2715" s="112" t="s">
        <v>2</v>
      </c>
      <c r="C2715" s="113">
        <f>_xll.qlCalendarAdvance("TARGET",C2714,B2715,"mf")</f>
        <v>55499</v>
      </c>
      <c r="D2715" s="120">
        <f>_xll.xlShmInterpRateFwd($D$3&amp;T(CalculationTrigger2),C2715,,5,C2716)</f>
        <v>1.4362350471215363E-2</v>
      </c>
      <c r="E2715" s="260">
        <f>_xll.xlShmInterpRateFwd($E$3&amp;T(CalculationTrigger2),C2715,,5,C2716)</f>
        <v>1.4285878771146324E-2</v>
      </c>
      <c r="F2715" s="260">
        <f>_xll.xlShmInterpRateFwd($F$3&amp;T(CalculationTrigger2),C2715,,5,C2716)</f>
        <v>1.3962889928360193E-2</v>
      </c>
      <c r="G2715" s="268">
        <f t="shared" si="84"/>
        <v>0.76471700069039028</v>
      </c>
      <c r="H2715" s="275">
        <f t="shared" si="85"/>
        <v>3.2298884278613058</v>
      </c>
      <c r="I2715" s="250"/>
      <c r="J2715" s="251"/>
      <c r="K2715" s="251"/>
      <c r="L2715" s="251"/>
    </row>
    <row r="2716" spans="2:12" x14ac:dyDescent="0.2">
      <c r="B2716" s="112" t="s">
        <v>2</v>
      </c>
      <c r="C2716" s="113">
        <f>_xll.qlCalendarAdvance("TARGET",C2715,B2716,"mf")</f>
        <v>55506</v>
      </c>
      <c r="D2716" s="120">
        <f>_xll.xlShmInterpRateFwd($D$3&amp;T(CalculationTrigger2),C2716,,5,C2717)</f>
        <v>1.4358677318093824E-2</v>
      </c>
      <c r="E2716" s="260">
        <f>_xll.xlShmInterpRateFwd($E$3&amp;T(CalculationTrigger2),C2716,,5,C2717)</f>
        <v>1.4282188608385652E-2</v>
      </c>
      <c r="F2716" s="260">
        <f>_xll.xlShmInterpRateFwd($F$3&amp;T(CalculationTrigger2),C2716,,5,C2717)</f>
        <v>1.3960169805696247E-2</v>
      </c>
      <c r="G2716" s="268">
        <f t="shared" si="84"/>
        <v>0.76488709708171998</v>
      </c>
      <c r="H2716" s="275">
        <f t="shared" si="85"/>
        <v>3.2201880268940481</v>
      </c>
      <c r="I2716" s="250"/>
      <c r="J2716" s="251"/>
      <c r="K2716" s="251"/>
      <c r="L2716" s="251"/>
    </row>
    <row r="2717" spans="2:12" x14ac:dyDescent="0.2">
      <c r="B2717" s="112" t="s">
        <v>2</v>
      </c>
      <c r="C2717" s="113">
        <f>_xll.qlCalendarAdvance("TARGET",C2716,B2717,"mf")</f>
        <v>55514</v>
      </c>
      <c r="D2717" s="120">
        <f>_xll.xlShmInterpRateFwd($D$3&amp;T(CalculationTrigger2),C2717,,5,C2718)</f>
        <v>1.4354322714817482E-2</v>
      </c>
      <c r="E2717" s="260">
        <f>_xll.xlShmInterpRateFwd($E$3&amp;T(CalculationTrigger2),C2717,,5,C2718)</f>
        <v>1.4277813695889709E-2</v>
      </c>
      <c r="F2717" s="260">
        <f>_xll.xlShmInterpRateFwd($F$3&amp;T(CalculationTrigger2),C2717,,5,C2718)</f>
        <v>1.3956831729464108E-2</v>
      </c>
      <c r="G2717" s="268">
        <f t="shared" si="84"/>
        <v>0.76509018927773187</v>
      </c>
      <c r="H2717" s="275">
        <f t="shared" si="85"/>
        <v>3.2098196642560071</v>
      </c>
      <c r="I2717" s="250"/>
      <c r="J2717" s="251"/>
      <c r="K2717" s="251"/>
      <c r="L2717" s="251"/>
    </row>
    <row r="2718" spans="2:12" x14ac:dyDescent="0.2">
      <c r="B2718" s="112" t="s">
        <v>2</v>
      </c>
      <c r="C2718" s="113">
        <f>_xll.qlCalendarAdvance("TARGET",C2717,B2718,"mf")</f>
        <v>55521</v>
      </c>
      <c r="D2718" s="120">
        <f>_xll.xlShmInterpRateFwd($D$3&amp;T(CalculationTrigger2),C2718,,5,C2719)</f>
        <v>1.4350412866511088E-2</v>
      </c>
      <c r="E2718" s="260">
        <f>_xll.xlShmInterpRateFwd($E$3&amp;T(CalculationTrigger2),C2718,,5,C2719)</f>
        <v>1.4273873391578875E-2</v>
      </c>
      <c r="F2718" s="260">
        <f>_xll.xlShmInterpRateFwd($F$3&amp;T(CalculationTrigger2),C2718,,5,C2719)</f>
        <v>1.3953886690478635E-2</v>
      </c>
      <c r="G2718" s="268">
        <f t="shared" si="84"/>
        <v>0.76539474932213813</v>
      </c>
      <c r="H2718" s="275">
        <f t="shared" si="85"/>
        <v>3.1998670110023988</v>
      </c>
      <c r="I2718" s="250"/>
      <c r="J2718" s="251"/>
      <c r="K2718" s="251"/>
      <c r="L2718" s="251"/>
    </row>
    <row r="2719" spans="2:12" x14ac:dyDescent="0.2">
      <c r="B2719" s="112" t="s">
        <v>2</v>
      </c>
      <c r="C2719" s="113">
        <f>_xll.qlCalendarAdvance("TARGET",C2718,B2719,"mf")</f>
        <v>55528</v>
      </c>
      <c r="D2719" s="120">
        <f>_xll.xlShmInterpRateFwd($D$3&amp;T(CalculationTrigger2),C2719,,5,C2720)</f>
        <v>1.4346398635864432E-2</v>
      </c>
      <c r="E2719" s="260">
        <f>_xll.xlShmInterpRateFwd($E$3&amp;T(CalculationTrigger2),C2719,,5,C2720)</f>
        <v>1.4269820381137978E-2</v>
      </c>
      <c r="F2719" s="260">
        <f>_xll.xlShmInterpRateFwd($F$3&amp;T(CalculationTrigger2),C2719,,5,C2720)</f>
        <v>1.3950866423441323E-2</v>
      </c>
      <c r="G2719" s="268">
        <f t="shared" si="84"/>
        <v>0.76578254726454231</v>
      </c>
      <c r="H2719" s="275">
        <f t="shared" si="85"/>
        <v>3.1895395769665491</v>
      </c>
      <c r="I2719" s="250"/>
      <c r="J2719" s="251"/>
      <c r="K2719" s="251"/>
      <c r="L2719" s="251"/>
    </row>
    <row r="2720" spans="2:12" x14ac:dyDescent="0.2">
      <c r="B2720" s="112" t="s">
        <v>2</v>
      </c>
      <c r="C2720" s="113">
        <f>_xll.qlCalendarAdvance("TARGET",C2719,B2720,"mf")</f>
        <v>55535</v>
      </c>
      <c r="D2720" s="120">
        <f>_xll.xlShmInterpRateFwd($D$3&amp;T(CalculationTrigger2),C2720,,5,C2721)</f>
        <v>1.4342279807502021E-2</v>
      </c>
      <c r="E2720" s="260">
        <f>_xll.xlShmInterpRateFwd($E$3&amp;T(CalculationTrigger2),C2720,,5,C2721)</f>
        <v>1.4265654430806306E-2</v>
      </c>
      <c r="F2720" s="260">
        <f>_xll.xlShmInterpRateFwd($F$3&amp;T(CalculationTrigger2),C2720,,5,C2721)</f>
        <v>1.3947770773520248E-2</v>
      </c>
      <c r="G2720" s="268">
        <f t="shared" si="84"/>
        <v>0.76625376695714853</v>
      </c>
      <c r="H2720" s="275">
        <f t="shared" si="85"/>
        <v>3.1788365728605861</v>
      </c>
      <c r="I2720" s="250"/>
      <c r="J2720" s="251"/>
      <c r="K2720" s="251"/>
      <c r="L2720" s="251"/>
    </row>
    <row r="2721" spans="2:12" x14ac:dyDescent="0.2">
      <c r="B2721" s="112" t="s">
        <v>2</v>
      </c>
      <c r="C2721" s="113">
        <f>_xll.qlCalendarAdvance("TARGET",C2720,B2721,"mf")</f>
        <v>55542</v>
      </c>
      <c r="D2721" s="120">
        <f>_xll.xlShmInterpRateFwd($D$3&amp;T(CalculationTrigger2),C2721,,5,C2722)</f>
        <v>1.4338056166003419E-2</v>
      </c>
      <c r="E2721" s="260">
        <f>_xll.xlShmInterpRateFwd($E$3&amp;T(CalculationTrigger2),C2721,,5,C2722)</f>
        <v>1.4261375306923242E-2</v>
      </c>
      <c r="F2721" s="260">
        <f>_xll.xlShmInterpRateFwd($F$3&amp;T(CalculationTrigger2),C2721,,5,C2722)</f>
        <v>1.3944599585895808E-2</v>
      </c>
      <c r="G2721" s="268">
        <f t="shared" si="84"/>
        <v>0.76680859080177632</v>
      </c>
      <c r="H2721" s="275">
        <f t="shared" si="85"/>
        <v>3.1677572102743397</v>
      </c>
      <c r="I2721" s="250"/>
      <c r="J2721" s="251"/>
      <c r="K2721" s="251"/>
      <c r="L2721" s="251"/>
    </row>
    <row r="2722" spans="2:12" x14ac:dyDescent="0.2">
      <c r="B2722" s="112" t="s">
        <v>2</v>
      </c>
      <c r="C2722" s="113">
        <f>_xll.qlCalendarAdvance("TARGET",C2721,B2722,"mf")</f>
        <v>55549</v>
      </c>
      <c r="D2722" s="120">
        <f>_xll.xlShmInterpRateFwd($D$3&amp;T(CalculationTrigger2),C2722,,5,C2723)</f>
        <v>1.433372749603069E-2</v>
      </c>
      <c r="E2722" s="260">
        <f>_xll.xlShmInterpRateFwd($E$3&amp;T(CalculationTrigger2),C2722,,5,C2723)</f>
        <v>1.4256982775748685E-2</v>
      </c>
      <c r="F2722" s="260">
        <f>_xll.xlShmInterpRateFwd($F$3&amp;T(CalculationTrigger2),C2722,,5,C2723)</f>
        <v>1.3941352705714378E-2</v>
      </c>
      <c r="G2722" s="268">
        <f t="shared" si="84"/>
        <v>0.76744720282004297</v>
      </c>
      <c r="H2722" s="275">
        <f t="shared" si="85"/>
        <v>3.1563007003430723</v>
      </c>
      <c r="I2722" s="250"/>
      <c r="J2722" s="251"/>
      <c r="K2722" s="251"/>
      <c r="L2722" s="251"/>
    </row>
    <row r="2723" spans="2:12" x14ac:dyDescent="0.2">
      <c r="B2723" s="112" t="s">
        <v>2</v>
      </c>
      <c r="C2723" s="113">
        <f>_xll.qlCalendarAdvance("TARGET",C2722,B2723,"mf")</f>
        <v>55556</v>
      </c>
      <c r="D2723" s="120">
        <f>_xll.xlShmInterpRateFwd($D$3&amp;T(CalculationTrigger2),C2723,,5,C2724)</f>
        <v>1.4329293582200956E-2</v>
      </c>
      <c r="E2723" s="260">
        <f>_xll.xlShmInterpRateFwd($E$3&amp;T(CalculationTrigger2),C2723,,5,C2724)</f>
        <v>1.425247660361369E-2</v>
      </c>
      <c r="F2723" s="260">
        <f>_xll.xlShmInterpRateFwd($F$3&amp;T(CalculationTrigger2),C2723,,5,C2724)</f>
        <v>1.3938029978180985E-2</v>
      </c>
      <c r="G2723" s="268">
        <f t="shared" si="84"/>
        <v>0.76816978587265428</v>
      </c>
      <c r="H2723" s="275">
        <f t="shared" si="85"/>
        <v>3.144466254327051</v>
      </c>
      <c r="I2723" s="250"/>
      <c r="J2723" s="251"/>
      <c r="K2723" s="251"/>
      <c r="L2723" s="251"/>
    </row>
    <row r="2724" spans="2:12" x14ac:dyDescent="0.2">
      <c r="B2724" s="112" t="s">
        <v>2</v>
      </c>
      <c r="C2724" s="113">
        <f>_xll.qlCalendarAdvance("TARGET",C2723,B2724,"mf")</f>
        <v>55563</v>
      </c>
      <c r="D2724" s="120">
        <f>_xll.xlShmInterpRateFwd($D$3&amp;T(CalculationTrigger2),C2724,,5,C2725)</f>
        <v>1.4324754209098015E-2</v>
      </c>
      <c r="E2724" s="260">
        <f>_xll.xlShmInterpRateFwd($E$3&amp;T(CalculationTrigger2),C2724,,5,C2725)</f>
        <v>1.4247856556769857E-2</v>
      </c>
      <c r="F2724" s="260">
        <f>_xll.xlShmInterpRateFwd($F$3&amp;T(CalculationTrigger2),C2724,,5,C2725)</f>
        <v>1.3934631248408724E-2</v>
      </c>
      <c r="G2724" s="268">
        <f t="shared" si="84"/>
        <v>0.76897652328157884</v>
      </c>
      <c r="H2724" s="275">
        <f t="shared" si="85"/>
        <v>3.1322530836113383</v>
      </c>
      <c r="I2724" s="250"/>
      <c r="J2724" s="251"/>
      <c r="K2724" s="251"/>
      <c r="L2724" s="251"/>
    </row>
    <row r="2725" spans="2:12" x14ac:dyDescent="0.2">
      <c r="B2725" s="112" t="s">
        <v>2</v>
      </c>
      <c r="C2725" s="113">
        <f>_xll.qlCalendarAdvance("TARGET",C2724,B2725,"mf")</f>
        <v>55570</v>
      </c>
      <c r="D2725" s="120">
        <f>_xll.xlShmInterpRateFwd($D$3&amp;T(CalculationTrigger2),C2725,,5,C2726)</f>
        <v>1.4320109161376601E-2</v>
      </c>
      <c r="E2725" s="260">
        <f>_xll.xlShmInterpRateFwd($E$3&amp;T(CalculationTrigger2),C2725,,5,C2726)</f>
        <v>1.4243122401563123E-2</v>
      </c>
      <c r="F2725" s="260">
        <f>_xll.xlShmInterpRateFwd($F$3&amp;T(CalculationTrigger2),C2725,,5,C2726)</f>
        <v>1.393115636162728E-2</v>
      </c>
      <c r="G2725" s="268">
        <f t="shared" si="84"/>
        <v>0.76986759813477135</v>
      </c>
      <c r="H2725" s="275">
        <f t="shared" si="85"/>
        <v>3.1196603993584313</v>
      </c>
      <c r="I2725" s="250"/>
      <c r="J2725" s="251"/>
      <c r="K2725" s="251"/>
      <c r="L2725" s="251"/>
    </row>
    <row r="2726" spans="2:12" x14ac:dyDescent="0.2">
      <c r="B2726" s="112" t="s">
        <v>2</v>
      </c>
      <c r="C2726" s="113">
        <f>_xll.qlCalendarAdvance("TARGET",C2725,B2726,"mf")</f>
        <v>55577</v>
      </c>
      <c r="D2726" s="120">
        <f>_xll.xlShmInterpRateFwd($D$3&amp;T(CalculationTrigger2),C2726,,5,C2727)</f>
        <v>1.4315358223640742E-2</v>
      </c>
      <c r="E2726" s="260">
        <f>_xll.xlShmInterpRateFwd($E$3&amp;T(CalculationTrigger2),C2726,,5,C2727)</f>
        <v>1.4238273904259992E-2</v>
      </c>
      <c r="F2726" s="260">
        <f>_xll.xlShmInterpRateFwd($F$3&amp;T(CalculationTrigger2),C2726,,5,C2727)</f>
        <v>1.3927605162991784E-2</v>
      </c>
      <c r="G2726" s="268">
        <f t="shared" si="84"/>
        <v>0.77084319380749111</v>
      </c>
      <c r="H2726" s="275">
        <f t="shared" si="85"/>
        <v>3.1066874126820831</v>
      </c>
      <c r="I2726" s="250"/>
      <c r="J2726" s="251"/>
      <c r="K2726" s="251"/>
      <c r="L2726" s="251"/>
    </row>
    <row r="2727" spans="2:12" x14ac:dyDescent="0.2">
      <c r="B2727" s="112" t="s">
        <v>2</v>
      </c>
      <c r="C2727" s="113">
        <f>_xll.qlCalendarAdvance("TARGET",C2726,B2727,"mf")</f>
        <v>55584</v>
      </c>
      <c r="D2727" s="120">
        <f>_xll.xlShmInterpRateFwd($D$3&amp;T(CalculationTrigger2),C2727,,5,C2728)</f>
        <v>1.4310501180524886E-2</v>
      </c>
      <c r="E2727" s="260">
        <f>_xll.xlShmInterpRateFwd($E$3&amp;T(CalculationTrigger2),C2727,,5,C2728)</f>
        <v>1.4233310831163408E-2</v>
      </c>
      <c r="F2727" s="260">
        <f>_xll.xlShmInterpRateFwd($F$3&amp;T(CalculationTrigger2),C2727,,5,C2728)</f>
        <v>1.3923977497640743E-2</v>
      </c>
      <c r="G2727" s="268">
        <f t="shared" si="84"/>
        <v>0.77190349361478527</v>
      </c>
      <c r="H2727" s="275">
        <f t="shared" si="85"/>
        <v>3.0933333352266454</v>
      </c>
      <c r="I2727" s="250"/>
      <c r="J2727" s="251"/>
      <c r="K2727" s="251"/>
      <c r="L2727" s="251"/>
    </row>
    <row r="2728" spans="2:12" x14ac:dyDescent="0.2">
      <c r="B2728" s="112" t="s">
        <v>2</v>
      </c>
      <c r="C2728" s="113">
        <f>_xll.qlCalendarAdvance("TARGET",C2727,B2728,"mf")</f>
        <v>55591</v>
      </c>
      <c r="D2728" s="120">
        <f>_xll.xlShmInterpRateFwd($D$3&amp;T(CalculationTrigger2),C2728,,5,C2729)</f>
        <v>1.4305537816618591E-2</v>
      </c>
      <c r="E2728" s="260">
        <f>_xll.xlShmInterpRateFwd($E$3&amp;T(CalculationTrigger2),C2728,,5,C2729)</f>
        <v>1.4228232948572199E-2</v>
      </c>
      <c r="F2728" s="260">
        <f>_xll.xlShmInterpRateFwd($F$3&amp;T(CalculationTrigger2),C2728,,5,C2729)</f>
        <v>1.3920273210777146E-2</v>
      </c>
      <c r="G2728" s="268">
        <f t="shared" si="84"/>
        <v>0.77304868046391972</v>
      </c>
      <c r="H2728" s="275">
        <f t="shared" si="85"/>
        <v>3.0795973779505248</v>
      </c>
      <c r="I2728" s="250"/>
      <c r="J2728" s="251"/>
      <c r="K2728" s="251"/>
      <c r="L2728" s="251"/>
    </row>
    <row r="2729" spans="2:12" x14ac:dyDescent="0.2">
      <c r="B2729" s="112" t="s">
        <v>2</v>
      </c>
      <c r="C2729" s="113">
        <f>_xll.qlCalendarAdvance("TARGET",C2728,B2729,"mf")</f>
        <v>55598</v>
      </c>
      <c r="D2729" s="120">
        <f>_xll.xlShmInterpRateFwd($D$3&amp;T(CalculationTrigger2),C2729,,5,C2730)</f>
        <v>1.4300467916588174E-2</v>
      </c>
      <c r="E2729" s="260">
        <f>_xll.xlShmInterpRateFwd($E$3&amp;T(CalculationTrigger2),C2729,,5,C2730)</f>
        <v>1.4223040022798478E-2</v>
      </c>
      <c r="F2729" s="260">
        <f>_xll.xlShmInterpRateFwd($F$3&amp;T(CalculationTrigger2),C2729,,5,C2730)</f>
        <v>1.391649214756998E-2</v>
      </c>
      <c r="G2729" s="268">
        <f t="shared" si="84"/>
        <v>0.77427893789696478</v>
      </c>
      <c r="H2729" s="275">
        <f t="shared" si="85"/>
        <v>3.0654787522849807</v>
      </c>
      <c r="I2729" s="250"/>
      <c r="J2729" s="251"/>
      <c r="K2729" s="251"/>
      <c r="L2729" s="251"/>
    </row>
    <row r="2730" spans="2:12" x14ac:dyDescent="0.2">
      <c r="B2730" s="112" t="s">
        <v>2</v>
      </c>
      <c r="C2730" s="113">
        <f>_xll.qlCalendarAdvance("TARGET",C2729,B2730,"mf")</f>
        <v>55605</v>
      </c>
      <c r="D2730" s="120">
        <f>_xll.xlShmInterpRateFwd($D$3&amp;T(CalculationTrigger2),C2730,,5,C2731)</f>
        <v>1.4295291265037717E-2</v>
      </c>
      <c r="E2730" s="260">
        <f>_xll.xlShmInterpRateFwd($E$3&amp;T(CalculationTrigger2),C2730,,5,C2731)</f>
        <v>1.4217731820138687E-2</v>
      </c>
      <c r="F2730" s="260">
        <f>_xll.xlShmInterpRateFwd($F$3&amp;T(CalculationTrigger2),C2730,,5,C2731)</f>
        <v>1.3912634153177415E-2</v>
      </c>
      <c r="G2730" s="268">
        <f t="shared" si="84"/>
        <v>0.77559444899030427</v>
      </c>
      <c r="H2730" s="275">
        <f t="shared" si="85"/>
        <v>3.0509766696127163</v>
      </c>
      <c r="I2730" s="250"/>
      <c r="J2730" s="251"/>
      <c r="K2730" s="251"/>
      <c r="L2730" s="251"/>
    </row>
    <row r="2731" spans="2:12" x14ac:dyDescent="0.2">
      <c r="B2731" s="112" t="s">
        <v>2</v>
      </c>
      <c r="C2731" s="113">
        <f>_xll.qlCalendarAdvance("TARGET",C2730,B2731,"mf")</f>
        <v>55612</v>
      </c>
      <c r="D2731" s="120">
        <f>_xll.xlShmInterpRateFwd($D$3&amp;T(CalculationTrigger2),C2731,,5,C2732)</f>
        <v>1.4291298004749868E-2</v>
      </c>
      <c r="E2731" s="260">
        <f>_xll.xlShmInterpRateFwd($E$3&amp;T(CalculationTrigger2),C2731,,5,C2732)</f>
        <v>1.4213542921838329E-2</v>
      </c>
      <c r="F2731" s="260">
        <f>_xll.xlShmInterpRateFwd($F$3&amp;T(CalculationTrigger2),C2731,,5,C2732)</f>
        <v>1.390919843815667E-2</v>
      </c>
      <c r="G2731" s="268">
        <f t="shared" si="84"/>
        <v>0.77755082911539275</v>
      </c>
      <c r="H2731" s="275">
        <f t="shared" si="85"/>
        <v>3.0434448368165876</v>
      </c>
      <c r="I2731" s="250"/>
      <c r="J2731" s="251"/>
      <c r="K2731" s="251"/>
      <c r="L2731" s="251"/>
    </row>
    <row r="2732" spans="2:12" x14ac:dyDescent="0.2">
      <c r="B2732" s="112" t="s">
        <v>2</v>
      </c>
      <c r="C2732" s="113">
        <f>_xll.qlCalendarAdvance("TARGET",C2731,B2732,"mf")</f>
        <v>55619</v>
      </c>
      <c r="D2732" s="120">
        <f>_xll.xlShmInterpRateFwd($D$3&amp;T(CalculationTrigger2),C2732,,5,C2733)</f>
        <v>1.4290808229526065E-2</v>
      </c>
      <c r="E2732" s="260">
        <f>_xll.xlShmInterpRateFwd($E$3&amp;T(CalculationTrigger2),C2732,,5,C2733)</f>
        <v>1.4212705664414429E-2</v>
      </c>
      <c r="F2732" s="260">
        <f>_xll.xlShmInterpRateFwd($F$3&amp;T(CalculationTrigger2),C2732,,5,C2733)</f>
        <v>1.3907116263530261E-2</v>
      </c>
      <c r="G2732" s="268">
        <f t="shared" si="84"/>
        <v>0.78102565111636335</v>
      </c>
      <c r="H2732" s="275">
        <f t="shared" si="85"/>
        <v>3.0558940088416806</v>
      </c>
      <c r="I2732" s="250"/>
      <c r="J2732" s="251"/>
      <c r="K2732" s="251"/>
      <c r="L2732" s="251"/>
    </row>
    <row r="2733" spans="2:12" x14ac:dyDescent="0.2">
      <c r="B2733" s="112" t="s">
        <v>2</v>
      </c>
      <c r="C2733" s="113">
        <f>_xll.qlCalendarAdvance("TARGET",C2732,B2733,"mf")</f>
        <v>55626</v>
      </c>
      <c r="D2733" s="120">
        <f>_xll.xlShmInterpRateFwd($D$3&amp;T(CalculationTrigger2),C2733,,5,C2734)</f>
        <v>1.4290516880082585E-2</v>
      </c>
      <c r="E2733" s="260">
        <f>_xll.xlShmInterpRateFwd($E$3&amp;T(CalculationTrigger2),C2733,,5,C2734)</f>
        <v>1.4212069566776479E-2</v>
      </c>
      <c r="F2733" s="260">
        <f>_xll.xlShmInterpRateFwd($F$3&amp;T(CalculationTrigger2),C2733,,5,C2734)</f>
        <v>1.3905142526773341E-2</v>
      </c>
      <c r="G2733" s="268">
        <f t="shared" si="84"/>
        <v>0.78447313306105604</v>
      </c>
      <c r="H2733" s="275">
        <f t="shared" si="85"/>
        <v>3.0692704000313817</v>
      </c>
      <c r="I2733" s="250"/>
      <c r="J2733" s="251"/>
      <c r="K2733" s="251"/>
      <c r="L2733" s="251"/>
    </row>
    <row r="2734" spans="2:12" x14ac:dyDescent="0.2">
      <c r="B2734" s="112" t="s">
        <v>2</v>
      </c>
      <c r="C2734" s="113">
        <f>_xll.qlCalendarAdvance("TARGET",C2733,B2734,"mf")</f>
        <v>55633</v>
      </c>
      <c r="D2734" s="120">
        <f>_xll.xlShmInterpRateFwd($D$3&amp;T(CalculationTrigger2),C2734,,5,C2735)</f>
        <v>1.4290476941766809E-2</v>
      </c>
      <c r="E2734" s="260">
        <f>_xll.xlShmInterpRateFwd($E$3&amp;T(CalculationTrigger2),C2734,,5,C2735)</f>
        <v>1.4211670566517865E-2</v>
      </c>
      <c r="F2734" s="260">
        <f>_xll.xlShmInterpRateFwd($F$3&amp;T(CalculationTrigger2),C2734,,5,C2735)</f>
        <v>1.3903326331319526E-2</v>
      </c>
      <c r="G2734" s="268">
        <f t="shared" si="84"/>
        <v>0.78806375248943739</v>
      </c>
      <c r="H2734" s="275">
        <f t="shared" si="85"/>
        <v>3.0834423519833858</v>
      </c>
      <c r="I2734" s="250"/>
      <c r="J2734" s="251"/>
      <c r="K2734" s="251"/>
      <c r="L2734" s="251"/>
    </row>
    <row r="2735" spans="2:12" x14ac:dyDescent="0.2">
      <c r="B2735" s="112" t="s">
        <v>2</v>
      </c>
      <c r="C2735" s="113">
        <f>_xll.qlCalendarAdvance("TARGET",C2734,B2735,"mf")</f>
        <v>55641</v>
      </c>
      <c r="D2735" s="120">
        <f>_xll.xlShmInterpRateFwd($D$3&amp;T(CalculationTrigger2),C2735,,5,C2736)</f>
        <v>1.4289870057192457E-2</v>
      </c>
      <c r="E2735" s="260">
        <f>_xll.xlShmInterpRateFwd($E$3&amp;T(CalculationTrigger2),C2735,,5,C2736)</f>
        <v>1.421072419189923E-2</v>
      </c>
      <c r="F2735" s="260">
        <f>_xll.xlShmInterpRateFwd($F$3&amp;T(CalculationTrigger2),C2735,,5,C2736)</f>
        <v>1.3901014439965803E-2</v>
      </c>
      <c r="G2735" s="268">
        <f t="shared" si="84"/>
        <v>0.79145865293226914</v>
      </c>
      <c r="H2735" s="275">
        <f t="shared" si="85"/>
        <v>3.09709751933427</v>
      </c>
      <c r="I2735" s="250"/>
      <c r="J2735" s="251"/>
      <c r="K2735" s="251"/>
      <c r="L2735" s="251"/>
    </row>
    <row r="2736" spans="2:12" x14ac:dyDescent="0.2">
      <c r="B2736" s="112" t="s">
        <v>2</v>
      </c>
      <c r="C2736" s="113">
        <f>_xll.qlCalendarAdvance("TARGET",C2735,B2736,"mf")</f>
        <v>55648</v>
      </c>
      <c r="D2736" s="120">
        <f>_xll.xlShmInterpRateFwd($D$3&amp;T(CalculationTrigger2),C2736,,5,C2737)</f>
        <v>1.4289557676067694E-2</v>
      </c>
      <c r="E2736" s="260">
        <f>_xll.xlShmInterpRateFwd($E$3&amp;T(CalculationTrigger2),C2736,,5,C2737)</f>
        <v>1.4210104636126446E-2</v>
      </c>
      <c r="F2736" s="260">
        <f>_xll.xlShmInterpRateFwd($F$3&amp;T(CalculationTrigger2),C2736,,5,C2737)</f>
        <v>1.3899135453633612E-2</v>
      </c>
      <c r="G2736" s="268">
        <f t="shared" si="84"/>
        <v>0.79453039941248393</v>
      </c>
      <c r="H2736" s="275">
        <f t="shared" si="85"/>
        <v>3.1096918249283458</v>
      </c>
      <c r="I2736" s="250"/>
      <c r="J2736" s="251"/>
      <c r="K2736" s="251"/>
      <c r="L2736" s="251"/>
    </row>
    <row r="2737" spans="2:12" x14ac:dyDescent="0.2">
      <c r="B2737" s="112" t="s">
        <v>2</v>
      </c>
      <c r="C2737" s="113">
        <f>_xll.qlCalendarAdvance("TARGET",C2736,B2737,"mf")</f>
        <v>55655</v>
      </c>
      <c r="D2737" s="120">
        <f>_xll.xlShmInterpRateFwd($D$3&amp;T(CalculationTrigger2),C2737,,5,C2738)</f>
        <v>1.4289238575179908E-2</v>
      </c>
      <c r="E2737" s="260">
        <f>_xll.xlShmInterpRateFwd($E$3&amp;T(CalculationTrigger2),C2737,,5,C2738)</f>
        <v>1.4209490372157955E-2</v>
      </c>
      <c r="F2737" s="260">
        <f>_xll.xlShmInterpRateFwd($F$3&amp;T(CalculationTrigger2),C2737,,5,C2738)</f>
        <v>1.3897286765910013E-2</v>
      </c>
      <c r="G2737" s="268">
        <f t="shared" si="84"/>
        <v>0.79748203021952691</v>
      </c>
      <c r="H2737" s="275">
        <f t="shared" si="85"/>
        <v>3.1220360624794297</v>
      </c>
      <c r="I2737" s="250"/>
      <c r="J2737" s="251"/>
      <c r="K2737" s="251"/>
      <c r="L2737" s="251"/>
    </row>
    <row r="2738" spans="2:12" x14ac:dyDescent="0.2">
      <c r="B2738" s="112" t="s">
        <v>2</v>
      </c>
      <c r="C2738" s="113">
        <f>_xll.qlCalendarAdvance("TARGET",C2737,B2738,"mf")</f>
        <v>55662</v>
      </c>
      <c r="D2738" s="120">
        <f>_xll.xlShmInterpRateFwd($D$3&amp;T(CalculationTrigger2),C2738,,5,C2739)</f>
        <v>1.4288912741045117E-2</v>
      </c>
      <c r="E2738" s="260">
        <f>_xll.xlShmInterpRateFwd($E$3&amp;T(CalculationTrigger2),C2738,,5,C2739)</f>
        <v>1.4208881413726634E-2</v>
      </c>
      <c r="F2738" s="260">
        <f>_xll.xlShmInterpRateFwd($F$3&amp;T(CalculationTrigger2),C2738,,5,C2739)</f>
        <v>1.3895468449583752E-2</v>
      </c>
      <c r="G2738" s="268">
        <f t="shared" si="84"/>
        <v>0.80031327318482592</v>
      </c>
      <c r="H2738" s="275">
        <f t="shared" si="85"/>
        <v>3.1341296414288262</v>
      </c>
      <c r="I2738" s="250"/>
      <c r="J2738" s="251"/>
      <c r="K2738" s="251"/>
      <c r="L2738" s="251"/>
    </row>
    <row r="2739" spans="2:12" x14ac:dyDescent="0.2">
      <c r="B2739" s="112" t="s">
        <v>2</v>
      </c>
      <c r="C2739" s="113">
        <f>_xll.qlCalendarAdvance("TARGET",C2738,B2739,"mf")</f>
        <v>55669</v>
      </c>
      <c r="D2739" s="120">
        <f>_xll.xlShmInterpRateFwd($D$3&amp;T(CalculationTrigger2),C2739,,5,C2740)</f>
        <v>1.4288580160248854E-2</v>
      </c>
      <c r="E2739" s="260">
        <f>_xll.xlShmInterpRateFwd($E$3&amp;T(CalculationTrigger2),C2739,,5,C2740)</f>
        <v>1.42082777746059E-2</v>
      </c>
      <c r="F2739" s="260">
        <f>_xll.xlShmInterpRateFwd($F$3&amp;T(CalculationTrigger2),C2739,,5,C2740)</f>
        <v>1.3893680577443654E-2</v>
      </c>
      <c r="G2739" s="268">
        <f t="shared" si="84"/>
        <v>0.80302385642954177</v>
      </c>
      <c r="H2739" s="275">
        <f t="shared" si="85"/>
        <v>3.1459719716224641</v>
      </c>
      <c r="I2739" s="250"/>
      <c r="J2739" s="251"/>
      <c r="K2739" s="251"/>
      <c r="L2739" s="251"/>
    </row>
    <row r="2740" spans="2:12" x14ac:dyDescent="0.2">
      <c r="B2740" s="112" t="s">
        <v>2</v>
      </c>
      <c r="C2740" s="113">
        <f>_xll.qlCalendarAdvance("TARGET",C2739,B2740,"mf")</f>
        <v>55676</v>
      </c>
      <c r="D2740" s="120">
        <f>_xll.xlShmInterpRateFwd($D$3&amp;T(CalculationTrigger2),C2740,,5,C2741)</f>
        <v>1.4288240819324532E-2</v>
      </c>
      <c r="E2740" s="260">
        <f>_xll.xlShmInterpRateFwd($E$3&amp;T(CalculationTrigger2),C2740,,5,C2741)</f>
        <v>1.4207679468488089E-2</v>
      </c>
      <c r="F2740" s="260">
        <f>_xll.xlShmInterpRateFwd($F$3&amp;T(CalculationTrigger2),C2740,,5,C2741)</f>
        <v>1.3891923222214929E-2</v>
      </c>
      <c r="G2740" s="268">
        <f t="shared" si="84"/>
        <v>0.80561350836443057</v>
      </c>
      <c r="H2740" s="275">
        <f t="shared" si="85"/>
        <v>3.1575624627316023</v>
      </c>
      <c r="I2740" s="250"/>
      <c r="J2740" s="251"/>
      <c r="K2740" s="251"/>
      <c r="L2740" s="251"/>
    </row>
    <row r="2741" spans="2:12" x14ac:dyDescent="0.2">
      <c r="B2741" s="112" t="s">
        <v>2</v>
      </c>
      <c r="C2741" s="113">
        <f>_xll.qlCalendarAdvance("TARGET",C2740,B2741,"mf")</f>
        <v>55683</v>
      </c>
      <c r="D2741" s="120">
        <f>_xll.xlShmInterpRateFwd($D$3&amp;T(CalculationTrigger2),C2741,,5,C2742)</f>
        <v>1.428789470480556E-2</v>
      </c>
      <c r="E2741" s="260">
        <f>_xll.xlShmInterpRateFwd($E$3&amp;T(CalculationTrigger2),C2741,,5,C2742)</f>
        <v>1.420708650918138E-2</v>
      </c>
      <c r="F2741" s="260">
        <f>_xll.xlShmInterpRateFwd($F$3&amp;T(CalculationTrigger2),C2741,,5,C2742)</f>
        <v>1.3890196456732911E-2</v>
      </c>
      <c r="G2741" s="268">
        <f t="shared" si="84"/>
        <v>0.80808195624179968</v>
      </c>
      <c r="H2741" s="275">
        <f t="shared" si="85"/>
        <v>3.1689005244846942</v>
      </c>
      <c r="I2741" s="250"/>
      <c r="J2741" s="251"/>
      <c r="K2741" s="251"/>
      <c r="L2741" s="251"/>
    </row>
    <row r="2742" spans="2:12" x14ac:dyDescent="0.2">
      <c r="B2742" s="112" t="s">
        <v>2</v>
      </c>
      <c r="C2742" s="113">
        <f>_xll.qlCalendarAdvance("TARGET",C2741,B2742,"mf")</f>
        <v>55690</v>
      </c>
      <c r="D2742" s="120">
        <f>_xll.xlShmInterpRateFwd($D$3&amp;T(CalculationTrigger2),C2742,,5,C2743)</f>
        <v>1.4287541803254323E-2</v>
      </c>
      <c r="E2742" s="260">
        <f>_xll.xlShmInterpRateFwd($E$3&amp;T(CalculationTrigger2),C2742,,5,C2743)</f>
        <v>1.4206498910401275E-2</v>
      </c>
      <c r="F2742" s="260">
        <f>_xll.xlShmInterpRateFwd($F$3&amp;T(CalculationTrigger2),C2742,,5,C2743)</f>
        <v>1.3888500353751936E-2</v>
      </c>
      <c r="G2742" s="268">
        <f t="shared" si="84"/>
        <v>0.81042892853048354</v>
      </c>
      <c r="H2742" s="275">
        <f t="shared" si="85"/>
        <v>3.1799855664933938</v>
      </c>
      <c r="I2742" s="250"/>
      <c r="J2742" s="251"/>
      <c r="K2742" s="251"/>
      <c r="L2742" s="251"/>
    </row>
    <row r="2743" spans="2:12" x14ac:dyDescent="0.2">
      <c r="B2743" s="112" t="s">
        <v>2</v>
      </c>
      <c r="C2743" s="113">
        <f>_xll.qlCalendarAdvance("TARGET",C2742,B2743,"mf")</f>
        <v>55697</v>
      </c>
      <c r="D2743" s="120">
        <f>_xll.xlShmInterpRateFwd($D$3&amp;T(CalculationTrigger2),C2743,,5,C2744)</f>
        <v>1.4287182101221626E-2</v>
      </c>
      <c r="E2743" s="260">
        <f>_xll.xlShmInterpRateFwd($E$3&amp;T(CalculationTrigger2),C2743,,5,C2744)</f>
        <v>1.4205916685898035E-2</v>
      </c>
      <c r="F2743" s="260">
        <f>_xll.xlShmInterpRateFwd($F$3&amp;T(CalculationTrigger2),C2743,,5,C2744)</f>
        <v>1.3886834986049605E-2</v>
      </c>
      <c r="G2743" s="268">
        <f t="shared" si="84"/>
        <v>0.81265415323590262</v>
      </c>
      <c r="H2743" s="275">
        <f t="shared" si="85"/>
        <v>3.1908169984842978</v>
      </c>
      <c r="I2743" s="250"/>
      <c r="J2743" s="251"/>
      <c r="K2743" s="251"/>
      <c r="L2743" s="251"/>
    </row>
    <row r="2744" spans="2:12" x14ac:dyDescent="0.2">
      <c r="B2744" s="112" t="s">
        <v>2</v>
      </c>
      <c r="C2744" s="113">
        <f>_xll.qlCalendarAdvance("TARGET",C2743,B2744,"mf")</f>
        <v>55704</v>
      </c>
      <c r="D2744" s="120">
        <f>_xll.xlShmInterpRateFwd($D$3&amp;T(CalculationTrigger2),C2744,,5,C2745)</f>
        <v>1.4286815585223522E-2</v>
      </c>
      <c r="E2744" s="260">
        <f>_xll.xlShmInterpRateFwd($E$3&amp;T(CalculationTrigger2),C2744,,5,C2745)</f>
        <v>1.4205339849416134E-2</v>
      </c>
      <c r="F2744" s="260">
        <f>_xll.xlShmInterpRateFwd($F$3&amp;T(CalculationTrigger2),C2744,,5,C2745)</f>
        <v>1.3885200426397811E-2</v>
      </c>
      <c r="G2744" s="268">
        <f t="shared" si="84"/>
        <v>0.81475735807388228</v>
      </c>
      <c r="H2744" s="275">
        <f t="shared" si="85"/>
        <v>3.2013942301832228</v>
      </c>
      <c r="I2744" s="250"/>
      <c r="J2744" s="251"/>
      <c r="K2744" s="251"/>
      <c r="L2744" s="251"/>
    </row>
    <row r="2745" spans="2:12" x14ac:dyDescent="0.2">
      <c r="B2745" s="112" t="s">
        <v>2</v>
      </c>
      <c r="C2745" s="113">
        <f>_xll.qlCalendarAdvance("TARGET",C2744,B2745,"mf")</f>
        <v>55711</v>
      </c>
      <c r="D2745" s="120">
        <f>_xll.xlShmInterpRateFwd($D$3&amp;T(CalculationTrigger2),C2745,,5,C2746)</f>
        <v>1.4286442241834001E-2</v>
      </c>
      <c r="E2745" s="260">
        <f>_xll.xlShmInterpRateFwd($E$3&amp;T(CalculationTrigger2),C2745,,5,C2746)</f>
        <v>1.4204768414711626E-2</v>
      </c>
      <c r="F2745" s="260">
        <f>_xll.xlShmInterpRateFwd($F$3&amp;T(CalculationTrigger2),C2745,,5,C2746)</f>
        <v>1.3883596747591704E-2</v>
      </c>
      <c r="G2745" s="268">
        <f t="shared" si="84"/>
        <v>0.8167382712237492</v>
      </c>
      <c r="H2745" s="275">
        <f t="shared" si="85"/>
        <v>3.2117166711992211</v>
      </c>
      <c r="I2745" s="250"/>
      <c r="J2745" s="251"/>
      <c r="K2745" s="251"/>
      <c r="L2745" s="251"/>
    </row>
    <row r="2746" spans="2:12" x14ac:dyDescent="0.2">
      <c r="B2746" s="112" t="s">
        <v>2</v>
      </c>
      <c r="C2746" s="113">
        <f>_xll.qlCalendarAdvance("TARGET",C2745,B2746,"mf")</f>
        <v>55718</v>
      </c>
      <c r="D2746" s="120">
        <f>_xll.xlShmInterpRateFwd($D$3&amp;T(CalculationTrigger2),C2746,,5,C2747)</f>
        <v>1.4286062057586502E-2</v>
      </c>
      <c r="E2746" s="260">
        <f>_xll.xlShmInterpRateFwd($E$3&amp;T(CalculationTrigger2),C2746,,5,C2747)</f>
        <v>1.4204202395534781E-2</v>
      </c>
      <c r="F2746" s="260">
        <f>_xll.xlShmInterpRateFwd($F$3&amp;T(CalculationTrigger2),C2746,,5,C2747)</f>
        <v>1.3882024022391776E-2</v>
      </c>
      <c r="G2746" s="268">
        <f t="shared" si="84"/>
        <v>0.81859662051720838</v>
      </c>
      <c r="H2746" s="275">
        <f t="shared" si="85"/>
        <v>3.2217837314300541</v>
      </c>
      <c r="I2746" s="250"/>
      <c r="J2746" s="251"/>
      <c r="K2746" s="251"/>
      <c r="L2746" s="251"/>
    </row>
    <row r="2747" spans="2:12" x14ac:dyDescent="0.2">
      <c r="B2747" s="112" t="s">
        <v>2</v>
      </c>
      <c r="C2747" s="113">
        <f>_xll.qlCalendarAdvance("TARGET",C2746,B2747,"mf")</f>
        <v>55725</v>
      </c>
      <c r="D2747" s="120">
        <f>_xll.xlShmInterpRateFwd($D$3&amp;T(CalculationTrigger2),C2747,,5,C2748)</f>
        <v>1.4285675019043443E-2</v>
      </c>
      <c r="E2747" s="260">
        <f>_xll.xlShmInterpRateFwd($E$3&amp;T(CalculationTrigger2),C2747,,5,C2748)</f>
        <v>1.4203641805606905E-2</v>
      </c>
      <c r="F2747" s="260">
        <f>_xll.xlShmInterpRateFwd($F$3&amp;T(CalculationTrigger2),C2747,,5,C2748)</f>
        <v>1.3880482323575988E-2</v>
      </c>
      <c r="G2747" s="268">
        <f t="shared" si="84"/>
        <v>0.82033213436537999</v>
      </c>
      <c r="H2747" s="275">
        <f t="shared" si="85"/>
        <v>3.2315948203091684</v>
      </c>
      <c r="I2747" s="250"/>
      <c r="J2747" s="251"/>
      <c r="K2747" s="251"/>
      <c r="L2747" s="251"/>
    </row>
    <row r="2748" spans="2:12" x14ac:dyDescent="0.2">
      <c r="B2748" s="112" t="s">
        <v>2</v>
      </c>
      <c r="C2748" s="113">
        <f>_xll.qlCalendarAdvance("TARGET",C2747,B2748,"mf")</f>
        <v>55732</v>
      </c>
      <c r="D2748" s="120">
        <f>_xll.xlShmInterpRateFwd($D$3&amp;T(CalculationTrigger2),C2748,,5,C2749)</f>
        <v>1.4285281112709316E-2</v>
      </c>
      <c r="E2748" s="260">
        <f>_xll.xlShmInterpRateFwd($E$3&amp;T(CalculationTrigger2),C2748,,5,C2749)</f>
        <v>1.4203086658713024E-2</v>
      </c>
      <c r="F2748" s="260">
        <f>_xll.xlShmInterpRateFwd($F$3&amp;T(CalculationTrigger2),C2748,,5,C2749)</f>
        <v>1.3878971723939768E-2</v>
      </c>
      <c r="G2748" s="268">
        <f t="shared" si="84"/>
        <v>0.8219445399629266</v>
      </c>
      <c r="H2748" s="275">
        <f t="shared" si="85"/>
        <v>3.2411493477325566</v>
      </c>
      <c r="I2748" s="250"/>
      <c r="J2748" s="251"/>
      <c r="K2748" s="251"/>
      <c r="L2748" s="251"/>
    </row>
    <row r="2749" spans="2:12" x14ac:dyDescent="0.2">
      <c r="B2749" s="112" t="s">
        <v>2</v>
      </c>
      <c r="C2749" s="113">
        <f>_xll.qlCalendarAdvance("TARGET",C2748,B2749,"mf")</f>
        <v>55739</v>
      </c>
      <c r="D2749" s="120">
        <f>_xll.xlShmInterpRateFwd($D$3&amp;T(CalculationTrigger2),C2749,,5,C2750)</f>
        <v>1.428488032519868E-2</v>
      </c>
      <c r="E2749" s="260">
        <f>_xll.xlShmInterpRateFwd($E$3&amp;T(CalculationTrigger2),C2749,,5,C2750)</f>
        <v>1.4202536968562864E-2</v>
      </c>
      <c r="F2749" s="260">
        <f>_xll.xlShmInterpRateFwd($F$3&amp;T(CalculationTrigger2),C2749,,5,C2750)</f>
        <v>1.3877492296249684E-2</v>
      </c>
      <c r="G2749" s="268">
        <f t="shared" si="84"/>
        <v>0.82343356635816711</v>
      </c>
      <c r="H2749" s="275">
        <f t="shared" si="85"/>
        <v>3.2504467231317911</v>
      </c>
      <c r="I2749" s="250"/>
      <c r="J2749" s="251"/>
      <c r="K2749" s="251"/>
      <c r="L2749" s="251"/>
    </row>
    <row r="2750" spans="2:12" x14ac:dyDescent="0.2">
      <c r="B2750" s="112" t="s">
        <v>2</v>
      </c>
      <c r="C2750" s="113">
        <f>_xll.qlCalendarAdvance("TARGET",C2749,B2750,"mf")</f>
        <v>55746</v>
      </c>
      <c r="D2750" s="120">
        <f>_xll.xlShmInterpRateFwd($D$3&amp;T(CalculationTrigger2),C2750,,5,C2751)</f>
        <v>1.4284472642998664E-2</v>
      </c>
      <c r="E2750" s="260">
        <f>_xll.xlShmInterpRateFwd($E$3&amp;T(CalculationTrigger2),C2750,,5,C2751)</f>
        <v>1.4201992748935665E-2</v>
      </c>
      <c r="F2750" s="260">
        <f>_xll.xlShmInterpRateFwd($F$3&amp;T(CalculationTrigger2),C2750,,5,C2751)</f>
        <v>1.3876044113283977E-2</v>
      </c>
      <c r="G2750" s="268">
        <f t="shared" si="84"/>
        <v>0.82479894062998871</v>
      </c>
      <c r="H2750" s="275">
        <f t="shared" si="85"/>
        <v>3.2594863565168879</v>
      </c>
      <c r="I2750" s="250"/>
      <c r="J2750" s="251"/>
      <c r="K2750" s="251"/>
      <c r="L2750" s="251"/>
    </row>
    <row r="2751" spans="2:12" x14ac:dyDescent="0.2">
      <c r="B2751" s="112" t="s">
        <v>2</v>
      </c>
      <c r="C2751" s="113">
        <f>_xll.qlCalendarAdvance("TARGET",C2750,B2751,"mf")</f>
        <v>55753</v>
      </c>
      <c r="D2751" s="120">
        <f>_xll.xlShmInterpRateFwd($D$3&amp;T(CalculationTrigger2),C2751,,5,C2752)</f>
        <v>1.4284058052665917E-2</v>
      </c>
      <c r="E2751" s="260">
        <f>_xll.xlShmInterpRateFwd($E$3&amp;T(CalculationTrigger2),C2751,,5,C2752)</f>
        <v>1.4201454013552741E-2</v>
      </c>
      <c r="F2751" s="260">
        <f>_xll.xlShmInterpRateFwd($F$3&amp;T(CalculationTrigger2),C2751,,5,C2752)</f>
        <v>1.3874627247815196E-2</v>
      </c>
      <c r="G2751" s="268">
        <f t="shared" si="84"/>
        <v>0.82604039113176253</v>
      </c>
      <c r="H2751" s="275">
        <f t="shared" si="85"/>
        <v>3.2682676573754508</v>
      </c>
      <c r="I2751" s="250"/>
      <c r="J2751" s="251"/>
      <c r="K2751" s="251"/>
      <c r="L2751" s="251"/>
    </row>
    <row r="2752" spans="2:12" x14ac:dyDescent="0.2">
      <c r="B2752" s="112" t="s">
        <v>2</v>
      </c>
      <c r="C2752" s="113">
        <f>_xll.qlCalendarAdvance("TARGET",C2751,B2752,"mf")</f>
        <v>55760</v>
      </c>
      <c r="D2752" s="120">
        <f>_xll.xlShmInterpRateFwd($D$3&amp;T(CalculationTrigger2),C2752,,5,C2753)</f>
        <v>1.428363654076867E-2</v>
      </c>
      <c r="E2752" s="260">
        <f>_xll.xlShmInterpRateFwd($E$3&amp;T(CalculationTrigger2),C2752,,5,C2753)</f>
        <v>1.4200920776175959E-2</v>
      </c>
      <c r="F2752" s="260">
        <f>_xll.xlShmInterpRateFwd($F$3&amp;T(CalculationTrigger2),C2752,,5,C2753)</f>
        <v>1.3873241772627564E-2</v>
      </c>
      <c r="G2752" s="268">
        <f t="shared" si="84"/>
        <v>0.82715764592710894</v>
      </c>
      <c r="H2752" s="275">
        <f t="shared" si="85"/>
        <v>3.276790035483951</v>
      </c>
      <c r="I2752" s="250"/>
      <c r="J2752" s="251"/>
      <c r="K2752" s="251"/>
      <c r="L2752" s="251"/>
    </row>
    <row r="2753" spans="2:12" x14ac:dyDescent="0.2">
      <c r="B2753" s="112" t="s">
        <v>2</v>
      </c>
      <c r="C2753" s="113">
        <f>_xll.qlCalendarAdvance("TARGET",C2752,B2753,"mf")</f>
        <v>55767</v>
      </c>
      <c r="D2753" s="120">
        <f>_xll.xlShmInterpRateFwd($D$3&amp;T(CalculationTrigger2),C2753,,5,C2754)</f>
        <v>1.4283208093846211E-2</v>
      </c>
      <c r="E2753" s="260">
        <f>_xll.xlShmInterpRateFwd($E$3&amp;T(CalculationTrigger2),C2753,,5,C2754)</f>
        <v>1.4200393050567185E-2</v>
      </c>
      <c r="F2753" s="260">
        <f>_xll.xlShmInterpRateFwd($F$3&amp;T(CalculationTrigger2),C2753,,5,C2754)</f>
        <v>1.3871887760493829E-2</v>
      </c>
      <c r="G2753" s="268">
        <f t="shared" si="84"/>
        <v>0.82815043279026168</v>
      </c>
      <c r="H2753" s="275">
        <f t="shared" si="85"/>
        <v>3.2850529007335574</v>
      </c>
      <c r="I2753" s="250"/>
      <c r="J2753" s="251"/>
      <c r="K2753" s="251"/>
      <c r="L2753" s="251"/>
    </row>
    <row r="2754" spans="2:12" x14ac:dyDescent="0.2">
      <c r="B2754" s="112" t="s">
        <v>2</v>
      </c>
      <c r="C2754" s="113">
        <f>_xll.qlCalendarAdvance("TARGET",C2753,B2754,"mf")</f>
        <v>55774</v>
      </c>
      <c r="D2754" s="120">
        <f>_xll.xlShmInterpRateFwd($D$3&amp;T(CalculationTrigger2),C2754,,5,C2755)</f>
        <v>1.4282772698432028E-2</v>
      </c>
      <c r="E2754" s="260">
        <f>_xll.xlShmInterpRateFwd($E$3&amp;T(CalculationTrigger2),C2754,,5,C2755)</f>
        <v>1.4199870850436162E-2</v>
      </c>
      <c r="F2754" s="260">
        <f>_xll.xlShmInterpRateFwd($F$3&amp;T(CalculationTrigger2),C2754,,5,C2755)</f>
        <v>1.3870565284215788E-2</v>
      </c>
      <c r="G2754" s="268">
        <f t="shared" si="84"/>
        <v>0.8290184799586604</v>
      </c>
      <c r="H2754" s="275">
        <f t="shared" si="85"/>
        <v>3.2930556622037463</v>
      </c>
      <c r="I2754" s="250"/>
      <c r="J2754" s="251"/>
      <c r="K2754" s="251"/>
      <c r="L2754" s="251"/>
    </row>
    <row r="2755" spans="2:12" x14ac:dyDescent="0.2">
      <c r="B2755" s="112" t="s">
        <v>2</v>
      </c>
      <c r="C2755" s="113">
        <f>_xll.qlCalendarAdvance("TARGET",C2754,B2755,"mf")</f>
        <v>55781</v>
      </c>
      <c r="D2755" s="120">
        <f>_xll.xlShmInterpRateFwd($D$3&amp;T(CalculationTrigger2),C2755,,5,C2756)</f>
        <v>1.4282330341088591E-2</v>
      </c>
      <c r="E2755" s="260">
        <f>_xll.xlShmInterpRateFwd($E$3&amp;T(CalculationTrigger2),C2755,,5,C2756)</f>
        <v>1.4199354189544761E-2</v>
      </c>
      <c r="F2755" s="260">
        <f>_xll.xlShmInterpRateFwd($F$3&amp;T(CalculationTrigger2),C2755,,5,C2756)</f>
        <v>1.3869274416525834E-2</v>
      </c>
      <c r="G2755" s="268">
        <f t="shared" si="84"/>
        <v>0.82976151543829801</v>
      </c>
      <c r="H2755" s="275">
        <f t="shared" si="85"/>
        <v>3.3007977301892715</v>
      </c>
      <c r="I2755" s="250"/>
      <c r="J2755" s="251"/>
      <c r="K2755" s="251"/>
      <c r="L2755" s="251"/>
    </row>
    <row r="2756" spans="2:12" x14ac:dyDescent="0.2">
      <c r="B2756" s="112" t="s">
        <v>2</v>
      </c>
      <c r="C2756" s="113">
        <f>_xll.qlCalendarAdvance("TARGET",C2755,B2756,"mf")</f>
        <v>55788</v>
      </c>
      <c r="D2756" s="120">
        <f>_xll.xlShmInterpRateFwd($D$3&amp;T(CalculationTrigger2),C2756,,5,C2757)</f>
        <v>1.4281881008337821E-2</v>
      </c>
      <c r="E2756" s="260">
        <f>_xll.xlShmInterpRateFwd($E$3&amp;T(CalculationTrigger2),C2756,,5,C2757)</f>
        <v>1.4198843081660644E-2</v>
      </c>
      <c r="F2756" s="260">
        <f>_xll.xlShmInterpRateFwd($F$3&amp;T(CalculationTrigger2),C2756,,5,C2757)</f>
        <v>1.386801523024914E-2</v>
      </c>
      <c r="G2756" s="268">
        <f t="shared" si="84"/>
        <v>0.83037926677177043</v>
      </c>
      <c r="H2756" s="275">
        <f t="shared" si="85"/>
        <v>3.3082785141150435</v>
      </c>
      <c r="I2756" s="250"/>
      <c r="J2756" s="251"/>
      <c r="K2756" s="251"/>
      <c r="L2756" s="251"/>
    </row>
    <row r="2757" spans="2:12" x14ac:dyDescent="0.2">
      <c r="B2757" s="112" t="s">
        <v>2</v>
      </c>
      <c r="C2757" s="113">
        <f>_xll.qlCalendarAdvance("TARGET",C2756,B2757,"mf")</f>
        <v>55795</v>
      </c>
      <c r="D2757" s="120">
        <f>_xll.xlShmInterpRateFwd($D$3&amp;T(CalculationTrigger2),C2757,,5,C2758)</f>
        <v>1.4281424686759569E-2</v>
      </c>
      <c r="E2757" s="260">
        <f>_xll.xlShmInterpRateFwd($E$3&amp;T(CalculationTrigger2),C2757,,5,C2758)</f>
        <v>1.4198337540510942E-2</v>
      </c>
      <c r="F2757" s="260">
        <f>_xll.xlShmInterpRateFwd($F$3&amp;T(CalculationTrigger2),C2757,,5,C2758)</f>
        <v>1.3866787798129885E-2</v>
      </c>
      <c r="G2757" s="268">
        <f t="shared" ref="G2757:G2820" si="86">(D2757-E2757)*10000</f>
        <v>0.83087146248626842</v>
      </c>
      <c r="H2757" s="275">
        <f t="shared" ref="H2757:H2820" si="87">(E2757-F2757)*10000</f>
        <v>3.3154974238105637</v>
      </c>
      <c r="I2757" s="250"/>
      <c r="J2757" s="251"/>
      <c r="K2757" s="251"/>
      <c r="L2757" s="251"/>
    </row>
    <row r="2758" spans="2:12" x14ac:dyDescent="0.2">
      <c r="B2758" s="112" t="s">
        <v>2</v>
      </c>
      <c r="C2758" s="113">
        <f>_xll.qlCalendarAdvance("TARGET",C2757,B2758,"mf")</f>
        <v>55802</v>
      </c>
      <c r="D2758" s="120">
        <f>_xll.xlShmInterpRateFwd($D$3&amp;T(CalculationTrigger2),C2758,,5,C2759)</f>
        <v>1.4280961362858398E-2</v>
      </c>
      <c r="E2758" s="260">
        <f>_xll.xlShmInterpRateFwd($E$3&amp;T(CalculationTrigger2),C2758,,5,C2759)</f>
        <v>1.4197837579834359E-2</v>
      </c>
      <c r="F2758" s="260">
        <f>_xll.xlShmInterpRateFwd($F$3&amp;T(CalculationTrigger2),C2758,,5,C2759)</f>
        <v>1.3865592192970271E-2</v>
      </c>
      <c r="G2758" s="268">
        <f t="shared" si="86"/>
        <v>0.83123783024038889</v>
      </c>
      <c r="H2758" s="275">
        <f t="shared" si="87"/>
        <v>3.3224538686408773</v>
      </c>
      <c r="I2758" s="250"/>
      <c r="J2758" s="251"/>
      <c r="K2758" s="251"/>
      <c r="L2758" s="251"/>
    </row>
    <row r="2759" spans="2:12" x14ac:dyDescent="0.2">
      <c r="B2759" s="112" t="s">
        <v>2</v>
      </c>
      <c r="C2759" s="113">
        <f>_xll.qlCalendarAdvance("TARGET",C2758,B2759,"mf")</f>
        <v>55809</v>
      </c>
      <c r="D2759" s="120">
        <f>_xll.xlShmInterpRateFwd($D$3&amp;T(CalculationTrigger2),C2759,,5,C2760)</f>
        <v>1.4280491023231551E-2</v>
      </c>
      <c r="E2759" s="260">
        <f>_xll.xlShmInterpRateFwd($E$3&amp;T(CalculationTrigger2),C2759,,5,C2760)</f>
        <v>1.4197343213415951E-2</v>
      </c>
      <c r="F2759" s="260">
        <f>_xll.xlShmInterpRateFwd($F$3&amp;T(CalculationTrigger2),C2759,,5,C2760)</f>
        <v>1.3864428487532065E-2</v>
      </c>
      <c r="G2759" s="268">
        <f t="shared" si="86"/>
        <v>0.83147809815600426</v>
      </c>
      <c r="H2759" s="275">
        <f t="shared" si="87"/>
        <v>3.3291472588388613</v>
      </c>
      <c r="I2759" s="250"/>
      <c r="J2759" s="251"/>
      <c r="K2759" s="251"/>
      <c r="L2759" s="251"/>
    </row>
    <row r="2760" spans="2:12" x14ac:dyDescent="0.2">
      <c r="B2760" s="112" t="s">
        <v>2</v>
      </c>
      <c r="C2760" s="113">
        <f>_xll.qlCalendarAdvance("TARGET",C2759,B2760,"mf")</f>
        <v>55816</v>
      </c>
      <c r="D2760" s="120">
        <f>_xll.xlShmInterpRateFwd($D$3&amp;T(CalculationTrigger2),C2760,,5,C2761)</f>
        <v>1.4280013654366222E-2</v>
      </c>
      <c r="E2760" s="260">
        <f>_xll.xlShmInterpRateFwd($E$3&amp;T(CalculationTrigger2),C2760,,5,C2761)</f>
        <v>1.4196854454953884E-2</v>
      </c>
      <c r="F2760" s="260">
        <f>_xll.xlShmInterpRateFwd($F$3&amp;T(CalculationTrigger2),C2760,,5,C2761)</f>
        <v>1.3863296754611879E-2</v>
      </c>
      <c r="G2760" s="268">
        <f t="shared" si="86"/>
        <v>0.83159199412338392</v>
      </c>
      <c r="H2760" s="275">
        <f t="shared" si="87"/>
        <v>3.335577003420048</v>
      </c>
      <c r="I2760" s="250"/>
      <c r="J2760" s="251"/>
      <c r="K2760" s="251"/>
      <c r="L2760" s="251"/>
    </row>
    <row r="2761" spans="2:12" x14ac:dyDescent="0.2">
      <c r="B2761" s="112" t="s">
        <v>2</v>
      </c>
      <c r="C2761" s="113">
        <f>_xll.qlCalendarAdvance("TARGET",C2760,B2761,"mf")</f>
        <v>55823</v>
      </c>
      <c r="D2761" s="120">
        <f>_xll.xlShmInterpRateFwd($D$3&amp;T(CalculationTrigger2),C2761,,5,C2762)</f>
        <v>1.427952924288284E-2</v>
      </c>
      <c r="E2761" s="260">
        <f>_xll.xlShmInterpRateFwd($E$3&amp;T(CalculationTrigger2),C2761,,5,C2762)</f>
        <v>1.4196371318233217E-2</v>
      </c>
      <c r="F2761" s="260">
        <f>_xll.xlShmInterpRateFwd($F$3&amp;T(CalculationTrigger2),C2761,,5,C2762)</f>
        <v>1.3862197066965896E-2</v>
      </c>
      <c r="G2761" s="268">
        <f t="shared" si="86"/>
        <v>0.83157924649622861</v>
      </c>
      <c r="H2761" s="275">
        <f t="shared" si="87"/>
        <v>3.3417425126732079</v>
      </c>
      <c r="I2761" s="250"/>
      <c r="J2761" s="251"/>
      <c r="K2761" s="251"/>
      <c r="L2761" s="251"/>
    </row>
    <row r="2762" spans="2:12" x14ac:dyDescent="0.2">
      <c r="B2762" s="112" t="s">
        <v>2</v>
      </c>
      <c r="C2762" s="113">
        <f>_xll.qlCalendarAdvance("TARGET",C2761,B2762,"mf")</f>
        <v>55830</v>
      </c>
      <c r="D2762" s="120">
        <f>_xll.xlShmInterpRateFwd($D$3&amp;T(CalculationTrigger2),C2762,,5,C2763)</f>
        <v>1.4279037775245442E-2</v>
      </c>
      <c r="E2762" s="260">
        <f>_xll.xlShmInterpRateFwd($E$3&amp;T(CalculationTrigger2),C2762,,5,C2763)</f>
        <v>1.4195893816975294E-2</v>
      </c>
      <c r="F2762" s="260">
        <f>_xll.xlShmInterpRateFwd($F$3&amp;T(CalculationTrigger2),C2762,,5,C2763)</f>
        <v>1.3861129497385152E-2</v>
      </c>
      <c r="G2762" s="268">
        <f t="shared" si="86"/>
        <v>0.83143958270148066</v>
      </c>
      <c r="H2762" s="275">
        <f t="shared" si="87"/>
        <v>3.347643195901421</v>
      </c>
      <c r="I2762" s="250"/>
      <c r="J2762" s="251"/>
      <c r="K2762" s="251"/>
      <c r="L2762" s="251"/>
    </row>
    <row r="2763" spans="2:12" x14ac:dyDescent="0.2">
      <c r="B2763" s="112" t="s">
        <v>2</v>
      </c>
      <c r="C2763" s="113">
        <f>_xll.qlCalendarAdvance("TARGET",C2762,B2763,"mf")</f>
        <v>55837</v>
      </c>
      <c r="D2763" s="120">
        <f>_xll.xlShmInterpRateFwd($D$3&amp;T(CalculationTrigger2),C2763,,5,C2764)</f>
        <v>1.4278539238062885E-2</v>
      </c>
      <c r="E2763" s="260">
        <f>_xll.xlShmInterpRateFwd($E$3&amp;T(CalculationTrigger2),C2763,,5,C2764)</f>
        <v>1.4195421964953594E-2</v>
      </c>
      <c r="F2763" s="260">
        <f>_xll.xlShmInterpRateFwd($F$3&amp;T(CalculationTrigger2),C2763,,5,C2764)</f>
        <v>1.3860094118637624E-2</v>
      </c>
      <c r="G2763" s="268">
        <f t="shared" si="86"/>
        <v>0.83117273109291001</v>
      </c>
      <c r="H2763" s="275">
        <f t="shared" si="87"/>
        <v>3.3532784631597026</v>
      </c>
      <c r="I2763" s="250"/>
      <c r="J2763" s="251"/>
      <c r="K2763" s="251"/>
      <c r="L2763" s="251"/>
    </row>
    <row r="2764" spans="2:12" x14ac:dyDescent="0.2">
      <c r="B2764" s="112" t="s">
        <v>2</v>
      </c>
      <c r="C2764" s="113">
        <f>_xll.qlCalendarAdvance("TARGET",C2763,B2764,"mf")</f>
        <v>55844</v>
      </c>
      <c r="D2764" s="120">
        <f>_xll.xlShmInterpRateFwd($D$3&amp;T(CalculationTrigger2),C2764,,5,C2765)</f>
        <v>1.4278033617857145E-2</v>
      </c>
      <c r="E2764" s="260">
        <f>_xll.xlShmInterpRateFwd($E$3&amp;T(CalculationTrigger2),C2764,,5,C2765)</f>
        <v>1.4194955775895251E-2</v>
      </c>
      <c r="F2764" s="260">
        <f>_xll.xlShmInterpRateFwd($F$3&amp;T(CalculationTrigger2),C2764,,5,C2765)</f>
        <v>1.385909100353773E-2</v>
      </c>
      <c r="G2764" s="268">
        <f t="shared" si="86"/>
        <v>0.83077841961893406</v>
      </c>
      <c r="H2764" s="275">
        <f t="shared" si="87"/>
        <v>3.3586477235752166</v>
      </c>
      <c r="I2764" s="250"/>
      <c r="J2764" s="251"/>
      <c r="K2764" s="251"/>
      <c r="L2764" s="251"/>
    </row>
    <row r="2765" spans="2:12" x14ac:dyDescent="0.2">
      <c r="B2765" s="112" t="s">
        <v>2</v>
      </c>
      <c r="C2765" s="113">
        <f>_xll.qlCalendarAdvance("TARGET",C2764,B2765,"mf")</f>
        <v>55851</v>
      </c>
      <c r="D2765" s="120">
        <f>_xll.xlShmInterpRateFwd($D$3&amp;T(CalculationTrigger2),C2765,,5,C2766)</f>
        <v>1.4277520901155997E-2</v>
      </c>
      <c r="E2765" s="260">
        <f>_xll.xlShmInterpRateFwd($E$3&amp;T(CalculationTrigger2),C2765,,5,C2766)</f>
        <v>1.4194495263539001E-2</v>
      </c>
      <c r="F2765" s="260">
        <f>_xll.xlShmInterpRateFwd($F$3&amp;T(CalculationTrigger2),C2765,,5,C2766)</f>
        <v>1.3858120224807322E-2</v>
      </c>
      <c r="G2765" s="268">
        <f t="shared" si="86"/>
        <v>0.83025637616996117</v>
      </c>
      <c r="H2765" s="275">
        <f t="shared" si="87"/>
        <v>3.363750387316792</v>
      </c>
      <c r="I2765" s="250"/>
      <c r="J2765" s="251"/>
      <c r="K2765" s="251"/>
      <c r="L2765" s="251"/>
    </row>
    <row r="2766" spans="2:12" x14ac:dyDescent="0.2">
      <c r="B2766" s="112" t="s">
        <v>2</v>
      </c>
      <c r="C2766" s="113">
        <f>_xll.qlCalendarAdvance("TARGET",C2765,B2766,"mf")</f>
        <v>55858</v>
      </c>
      <c r="D2766" s="120">
        <f>_xll.xlShmInterpRateFwd($D$3&amp;T(CalculationTrigger2),C2766,,5,C2767)</f>
        <v>1.4277001074545149E-2</v>
      </c>
      <c r="E2766" s="260">
        <f>_xll.xlShmInterpRateFwd($E$3&amp;T(CalculationTrigger2),C2766,,5,C2767)</f>
        <v>1.4194040441658328E-2</v>
      </c>
      <c r="F2766" s="260">
        <f>_xll.xlShmInterpRateFwd($F$3&amp;T(CalculationTrigger2),C2766,,5,C2767)</f>
        <v>1.3857181855272621E-2</v>
      </c>
      <c r="G2766" s="268">
        <f t="shared" si="86"/>
        <v>0.82960632886821051</v>
      </c>
      <c r="H2766" s="275">
        <f t="shared" si="87"/>
        <v>3.3685858638570627</v>
      </c>
      <c r="I2766" s="250"/>
      <c r="J2766" s="251"/>
      <c r="K2766" s="251"/>
      <c r="L2766" s="251"/>
    </row>
    <row r="2767" spans="2:12" x14ac:dyDescent="0.2">
      <c r="B2767" s="112" t="s">
        <v>2</v>
      </c>
      <c r="C2767" s="113">
        <f>_xll.qlCalendarAdvance("TARGET",C2766,B2767,"mf")</f>
        <v>55865</v>
      </c>
      <c r="D2767" s="120">
        <f>_xll.xlShmInterpRateFwd($D$3&amp;T(CalculationTrigger2),C2767,,5,C2768)</f>
        <v>1.42764741245466E-2</v>
      </c>
      <c r="E2767" s="260">
        <f>_xll.xlShmInterpRateFwd($E$3&amp;T(CalculationTrigger2),C2767,,5,C2768)</f>
        <v>1.4193591323991965E-2</v>
      </c>
      <c r="F2767" s="260">
        <f>_xll.xlShmInterpRateFwd($F$3&amp;T(CalculationTrigger2),C2767,,5,C2768)</f>
        <v>1.3856275967678874E-2</v>
      </c>
      <c r="G2767" s="268">
        <f t="shared" si="86"/>
        <v>0.8288280055463414</v>
      </c>
      <c r="H2767" s="275">
        <f t="shared" si="87"/>
        <v>3.3731535631309137</v>
      </c>
      <c r="I2767" s="250"/>
      <c r="J2767" s="251"/>
      <c r="K2767" s="251"/>
      <c r="L2767" s="251"/>
    </row>
    <row r="2768" spans="2:12" x14ac:dyDescent="0.2">
      <c r="B2768" s="112" t="s">
        <v>2</v>
      </c>
      <c r="C2768" s="113">
        <f>_xll.qlCalendarAdvance("TARGET",C2767,B2768,"mf")</f>
        <v>55872</v>
      </c>
      <c r="D2768" s="120">
        <f>_xll.xlShmInterpRateFwd($D$3&amp;T(CalculationTrigger2),C2768,,5,C2769)</f>
        <v>1.4276180682108001E-2</v>
      </c>
      <c r="E2768" s="260">
        <f>_xll.xlShmInterpRateFwd($E$3&amp;T(CalculationTrigger2),C2768,,5,C2769)</f>
        <v>1.4193392475136077E-2</v>
      </c>
      <c r="F2768" s="260">
        <f>_xll.xlShmInterpRateFwd($F$3&amp;T(CalculationTrigger2),C2768,,5,C2769)</f>
        <v>1.3855604871126179E-2</v>
      </c>
      <c r="G2768" s="268">
        <f t="shared" si="86"/>
        <v>0.82788206971924283</v>
      </c>
      <c r="H2768" s="275">
        <f t="shared" si="87"/>
        <v>3.3778760400989851</v>
      </c>
      <c r="I2768" s="250"/>
      <c r="J2768" s="251"/>
      <c r="K2768" s="251"/>
      <c r="L2768" s="251"/>
    </row>
    <row r="2769" spans="2:12" x14ac:dyDescent="0.2">
      <c r="B2769" s="112" t="s">
        <v>2</v>
      </c>
      <c r="C2769" s="113">
        <f>_xll.qlCalendarAdvance("TARGET",C2768,B2769,"mf")</f>
        <v>55880</v>
      </c>
      <c r="D2769" s="120">
        <f>_xll.xlShmInterpRateFwd($D$3&amp;T(CalculationTrigger2),C2769,,5,C2770)</f>
        <v>1.4275320896511704E-2</v>
      </c>
      <c r="E2769" s="260">
        <f>_xll.xlShmInterpRateFwd($E$3&amp;T(CalculationTrigger2),C2769,,5,C2770)</f>
        <v>1.4192648200966298E-2</v>
      </c>
      <c r="F2769" s="260">
        <f>_xll.xlShmInterpRateFwd($F$3&amp;T(CalculationTrigger2),C2769,,5,C2770)</f>
        <v>1.3854444496468036E-2</v>
      </c>
      <c r="G2769" s="268">
        <f t="shared" si="86"/>
        <v>0.82672695545406638</v>
      </c>
      <c r="H2769" s="275">
        <f t="shared" si="87"/>
        <v>3.3820370449826229</v>
      </c>
      <c r="I2769" s="250"/>
      <c r="J2769" s="251"/>
      <c r="K2769" s="251"/>
      <c r="L2769" s="251"/>
    </row>
    <row r="2770" spans="2:12" x14ac:dyDescent="0.2">
      <c r="B2770" s="112" t="s">
        <v>2</v>
      </c>
      <c r="C2770" s="113">
        <f>_xll.qlCalendarAdvance("TARGET",C2769,B2770,"mf")</f>
        <v>55887</v>
      </c>
      <c r="D2770" s="120">
        <f>_xll.xlShmInterpRateFwd($D$3&amp;T(CalculationTrigger2),C2770,,5,C2771)</f>
        <v>1.4274771471163872E-2</v>
      </c>
      <c r="E2770" s="260">
        <f>_xll.xlShmInterpRateFwd($E$3&amp;T(CalculationTrigger2),C2770,,5,C2771)</f>
        <v>1.4192217100297087E-2</v>
      </c>
      <c r="F2770" s="260">
        <f>_xll.xlShmInterpRateFwd($F$3&amp;T(CalculationTrigger2),C2770,,5,C2771)</f>
        <v>1.3853641168835801E-2</v>
      </c>
      <c r="G2770" s="268">
        <f t="shared" si="86"/>
        <v>0.82554370866785509</v>
      </c>
      <c r="H2770" s="275">
        <f t="shared" si="87"/>
        <v>3.3857593146128551</v>
      </c>
      <c r="I2770" s="250"/>
      <c r="J2770" s="251"/>
      <c r="K2770" s="251"/>
      <c r="L2770" s="251"/>
    </row>
    <row r="2771" spans="2:12" x14ac:dyDescent="0.2">
      <c r="B2771" s="112" t="s">
        <v>2</v>
      </c>
      <c r="C2771" s="113">
        <f>_xll.qlCalendarAdvance("TARGET",C2770,B2771,"mf")</f>
        <v>55894</v>
      </c>
      <c r="D2771" s="120">
        <f>_xll.xlShmInterpRateFwd($D$3&amp;T(CalculationTrigger2),C2771,,5,C2772)</f>
        <v>1.4274214866680341E-2</v>
      </c>
      <c r="E2771" s="260">
        <f>_xll.xlShmInterpRateFwd($E$3&amp;T(CalculationTrigger2),C2771,,5,C2772)</f>
        <v>1.4191791760818584E-2</v>
      </c>
      <c r="F2771" s="260">
        <f>_xll.xlShmInterpRateFwd($F$3&amp;T(CalculationTrigger2),C2771,,5,C2772)</f>
        <v>1.3852870624685173E-2</v>
      </c>
      <c r="G2771" s="268">
        <f t="shared" si="86"/>
        <v>0.82423105861756729</v>
      </c>
      <c r="H2771" s="275">
        <f t="shared" si="87"/>
        <v>3.3892113613341079</v>
      </c>
      <c r="I2771" s="250"/>
      <c r="J2771" s="251"/>
      <c r="K2771" s="251"/>
      <c r="L2771" s="251"/>
    </row>
    <row r="2772" spans="2:12" x14ac:dyDescent="0.2">
      <c r="B2772" s="112" t="s">
        <v>2</v>
      </c>
      <c r="C2772" s="113">
        <f>_xll.qlCalendarAdvance("TARGET",C2771,B2772,"mf")</f>
        <v>55901</v>
      </c>
      <c r="D2772" s="120">
        <f>_xll.xlShmInterpRateFwd($D$3&amp;T(CalculationTrigger2),C2772,,5,C2773)</f>
        <v>1.4273651069617893E-2</v>
      </c>
      <c r="E2772" s="260">
        <f>_xll.xlShmInterpRateFwd($E$3&amp;T(CalculationTrigger2),C2772,,5,C2773)</f>
        <v>1.4191372196223196E-2</v>
      </c>
      <c r="F2772" s="260">
        <f>_xll.xlShmInterpRateFwd($F$3&amp;T(CalculationTrigger2),C2772,,5,C2773)</f>
        <v>1.3852132936773558E-2</v>
      </c>
      <c r="G2772" s="268">
        <f t="shared" si="86"/>
        <v>0.82278873394696705</v>
      </c>
      <c r="H2772" s="275">
        <f t="shared" si="87"/>
        <v>3.3923925944963873</v>
      </c>
      <c r="I2772" s="250"/>
      <c r="J2772" s="251"/>
      <c r="K2772" s="251"/>
      <c r="L2772" s="251"/>
    </row>
    <row r="2773" spans="2:12" x14ac:dyDescent="0.2">
      <c r="B2773" s="112" t="s">
        <v>2</v>
      </c>
      <c r="C2773" s="113">
        <f>_xll.qlCalendarAdvance("TARGET",C2772,B2773,"mf")</f>
        <v>55908</v>
      </c>
      <c r="D2773" s="120">
        <f>_xll.xlShmInterpRateFwd($D$3&amp;T(CalculationTrigger2),C2773,,5,C2774)</f>
        <v>1.4273080066550701E-2</v>
      </c>
      <c r="E2773" s="260">
        <f>_xll.xlShmInterpRateFwd($E$3&amp;T(CalculationTrigger2),C2773,,5,C2774)</f>
        <v>1.4190958420290221E-2</v>
      </c>
      <c r="F2773" s="260">
        <f>_xll.xlShmInterpRateFwd($F$3&amp;T(CalculationTrigger2),C2773,,5,C2774)</f>
        <v>1.3851428177904818E-2</v>
      </c>
      <c r="G2773" s="268">
        <f t="shared" si="86"/>
        <v>0.8212164626048013</v>
      </c>
      <c r="H2773" s="275">
        <f t="shared" si="87"/>
        <v>3.3953024238540275</v>
      </c>
      <c r="I2773" s="250"/>
      <c r="J2773" s="251"/>
      <c r="K2773" s="251"/>
      <c r="L2773" s="251"/>
    </row>
    <row r="2774" spans="2:12" x14ac:dyDescent="0.2">
      <c r="B2774" s="112" t="s">
        <v>2</v>
      </c>
      <c r="C2774" s="113">
        <f>_xll.qlCalendarAdvance("TARGET",C2773,B2774,"mf")</f>
        <v>55915</v>
      </c>
      <c r="D2774" s="120">
        <f>_xll.xlShmInterpRateFwd($D$3&amp;T(CalculationTrigger2),C2774,,5,C2775)</f>
        <v>1.4272501843983439E-2</v>
      </c>
      <c r="E2774" s="260">
        <f>_xll.xlShmInterpRateFwd($E$3&amp;T(CalculationTrigger2),C2774,,5,C2775)</f>
        <v>1.419055044678158E-2</v>
      </c>
      <c r="F2774" s="260">
        <f>_xll.xlShmInterpRateFwd($F$3&amp;T(CalculationTrigger2),C2774,,5,C2775)</f>
        <v>1.3850756420813421E-2</v>
      </c>
      <c r="G2774" s="268">
        <f t="shared" si="86"/>
        <v>0.81951397201858456</v>
      </c>
      <c r="H2774" s="275">
        <f t="shared" si="87"/>
        <v>3.3979402596815906</v>
      </c>
      <c r="I2774" s="250"/>
      <c r="J2774" s="251"/>
      <c r="K2774" s="251"/>
      <c r="L2774" s="251"/>
    </row>
    <row r="2775" spans="2:12" x14ac:dyDescent="0.2">
      <c r="B2775" s="112" t="s">
        <v>2</v>
      </c>
      <c r="C2775" s="113">
        <f>_xll.qlCalendarAdvance("TARGET",C2774,B2775,"mf")</f>
        <v>55922</v>
      </c>
      <c r="D2775" s="120">
        <f>_xll.xlShmInterpRateFwd($D$3&amp;T(CalculationTrigger2),C2775,,5,C2776)</f>
        <v>1.4271916388484495E-2</v>
      </c>
      <c r="E2775" s="260">
        <f>_xll.xlShmInterpRateFwd($E$3&amp;T(CalculationTrigger2),C2775,,5,C2776)</f>
        <v>1.4190148289395492E-2</v>
      </c>
      <c r="F2775" s="260">
        <f>_xll.xlShmInterpRateFwd($F$3&amp;T(CalculationTrigger2),C2775,,5,C2776)</f>
        <v>1.3850117738344004E-2</v>
      </c>
      <c r="G2775" s="268">
        <f t="shared" si="86"/>
        <v>0.81768099089003787</v>
      </c>
      <c r="H2775" s="275">
        <f t="shared" si="87"/>
        <v>3.4003055105148725</v>
      </c>
      <c r="I2775" s="250"/>
      <c r="J2775" s="251"/>
      <c r="K2775" s="251"/>
      <c r="L2775" s="251"/>
    </row>
    <row r="2776" spans="2:12" x14ac:dyDescent="0.2">
      <c r="B2776" s="112" t="s">
        <v>2</v>
      </c>
      <c r="C2776" s="113">
        <f>_xll.qlCalendarAdvance("TARGET",C2775,B2776,"mf")</f>
        <v>55929</v>
      </c>
      <c r="D2776" s="120">
        <f>_xll.xlShmInterpRateFwd($D$3&amp;T(CalculationTrigger2),C2776,,5,C2777)</f>
        <v>1.4271323686604895E-2</v>
      </c>
      <c r="E2776" s="260">
        <f>_xll.xlShmInterpRateFwd($E$3&amp;T(CalculationTrigger2),C2776,,5,C2777)</f>
        <v>1.4189751961934428E-2</v>
      </c>
      <c r="F2776" s="260">
        <f>_xll.xlShmInterpRateFwd($F$3&amp;T(CalculationTrigger2),C2776,,5,C2777)</f>
        <v>1.384951220322549E-2</v>
      </c>
      <c r="G2776" s="268">
        <f t="shared" si="86"/>
        <v>0.81571724670466761</v>
      </c>
      <c r="H2776" s="275">
        <f t="shared" si="87"/>
        <v>3.4023975870893857</v>
      </c>
      <c r="I2776" s="250"/>
      <c r="J2776" s="251"/>
      <c r="K2776" s="251"/>
      <c r="L2776" s="251"/>
    </row>
    <row r="2777" spans="2:12" x14ac:dyDescent="0.2">
      <c r="B2777" s="112" t="s">
        <v>2</v>
      </c>
      <c r="C2777" s="113">
        <f>_xll.qlCalendarAdvance("TARGET",C2776,B2777,"mf")</f>
        <v>55936</v>
      </c>
      <c r="D2777" s="120">
        <f>_xll.xlShmInterpRateFwd($D$3&amp;T(CalculationTrigger2),C2777,,5,C2778)</f>
        <v>1.4270723724878292E-2</v>
      </c>
      <c r="E2777" s="260">
        <f>_xll.xlShmInterpRateFwd($E$3&amp;T(CalculationTrigger2),C2777,,5,C2778)</f>
        <v>1.4189361478096605E-2</v>
      </c>
      <c r="F2777" s="260">
        <f>_xll.xlShmInterpRateFwd($F$3&amp;T(CalculationTrigger2),C2777,,5,C2778)</f>
        <v>1.384893988825062E-2</v>
      </c>
      <c r="G2777" s="268">
        <f t="shared" si="86"/>
        <v>0.81362246781686853</v>
      </c>
      <c r="H2777" s="275">
        <f t="shared" si="87"/>
        <v>3.4042158984598503</v>
      </c>
      <c r="I2777" s="250"/>
      <c r="J2777" s="251"/>
      <c r="K2777" s="251"/>
      <c r="L2777" s="251"/>
    </row>
    <row r="2778" spans="2:12" x14ac:dyDescent="0.2">
      <c r="B2778" s="112" t="s">
        <v>2</v>
      </c>
      <c r="C2778" s="113">
        <f>_xll.qlCalendarAdvance("TARGET",C2777,B2778,"mf")</f>
        <v>55943</v>
      </c>
      <c r="D2778" s="120">
        <f>_xll.xlShmInterpRateFwd($D$3&amp;T(CalculationTrigger2),C2778,,5,C2779)</f>
        <v>1.4270116489855728E-2</v>
      </c>
      <c r="E2778" s="260">
        <f>_xll.xlShmInterpRateFwd($E$3&amp;T(CalculationTrigger2),C2778,,5,C2779)</f>
        <v>1.4188976851661339E-2</v>
      </c>
      <c r="F2778" s="260">
        <f>_xll.xlShmInterpRateFwd($F$3&amp;T(CalculationTrigger2),C2778,,5,C2779)</f>
        <v>1.3848400866206473E-2</v>
      </c>
      <c r="G2778" s="268">
        <f t="shared" si="86"/>
        <v>0.81139638194388863</v>
      </c>
      <c r="H2778" s="275">
        <f t="shared" si="87"/>
        <v>3.4057598545486623</v>
      </c>
      <c r="I2778" s="250"/>
      <c r="J2778" s="251"/>
      <c r="K2778" s="251"/>
      <c r="L2778" s="251"/>
    </row>
    <row r="2779" spans="2:12" x14ac:dyDescent="0.2">
      <c r="B2779" s="112" t="s">
        <v>2</v>
      </c>
      <c r="C2779" s="113">
        <f>_xll.qlCalendarAdvance("TARGET",C2778,B2779,"mf")</f>
        <v>55950</v>
      </c>
      <c r="D2779" s="120">
        <f>_xll.xlShmInterpRateFwd($D$3&amp;T(CalculationTrigger2),C2779,,5,C2780)</f>
        <v>1.426950196808245E-2</v>
      </c>
      <c r="E2779" s="260">
        <f>_xll.xlShmInterpRateFwd($E$3&amp;T(CalculationTrigger2),C2779,,5,C2780)</f>
        <v>1.4188598096373196E-2</v>
      </c>
      <c r="F2779" s="260">
        <f>_xll.xlShmInterpRateFwd($F$3&amp;T(CalculationTrigger2),C2779,,5,C2780)</f>
        <v>1.3847895209851285E-2</v>
      </c>
      <c r="G2779" s="268">
        <f t="shared" si="86"/>
        <v>0.80903871709253616</v>
      </c>
      <c r="H2779" s="275">
        <f t="shared" si="87"/>
        <v>3.4070288652191145</v>
      </c>
      <c r="I2779" s="250"/>
      <c r="J2779" s="251"/>
      <c r="K2779" s="251"/>
      <c r="L2779" s="251"/>
    </row>
    <row r="2780" spans="2:12" x14ac:dyDescent="0.2">
      <c r="B2780" s="112" t="s">
        <v>2</v>
      </c>
      <c r="C2780" s="113">
        <f>_xll.qlCalendarAdvance("TARGET",C2779,B2780,"mf")</f>
        <v>55957</v>
      </c>
      <c r="D2780" s="120">
        <f>_xll.xlShmInterpRateFwd($D$3&amp;T(CalculationTrigger2),C2780,,5,C2781)</f>
        <v>1.4268880146109515E-2</v>
      </c>
      <c r="E2780" s="260">
        <f>_xll.xlShmInterpRateFwd($E$3&amp;T(CalculationTrigger2),C2780,,5,C2781)</f>
        <v>1.4188225225959356E-2</v>
      </c>
      <c r="F2780" s="260">
        <f>_xll.xlShmInterpRateFwd($F$3&amp;T(CalculationTrigger2),C2780,,5,C2781)</f>
        <v>1.3847422992007127E-2</v>
      </c>
      <c r="G2780" s="268">
        <f t="shared" si="86"/>
        <v>0.80654920150158638</v>
      </c>
      <c r="H2780" s="275">
        <f t="shared" si="87"/>
        <v>3.4080223395222853</v>
      </c>
      <c r="I2780" s="250"/>
      <c r="J2780" s="251"/>
      <c r="K2780" s="251"/>
      <c r="L2780" s="251"/>
    </row>
    <row r="2781" spans="2:12" x14ac:dyDescent="0.2">
      <c r="B2781" s="112" t="s">
        <v>2</v>
      </c>
      <c r="C2781" s="113">
        <f>_xll.qlCalendarAdvance("TARGET",C2780,B2781,"mf")</f>
        <v>55964</v>
      </c>
      <c r="D2781" s="120">
        <f>_xll.xlShmInterpRateFwd($D$3&amp;T(CalculationTrigger2),C2781,,5,C2782)</f>
        <v>1.4268251010482187E-2</v>
      </c>
      <c r="E2781" s="260">
        <f>_xll.xlShmInterpRateFwd($E$3&amp;T(CalculationTrigger2),C2781,,5,C2782)</f>
        <v>1.4187858254187563E-2</v>
      </c>
      <c r="F2781" s="260">
        <f>_xll.xlShmInterpRateFwd($F$3&amp;T(CalculationTrigger2),C2781,,5,C2782)</f>
        <v>1.3846984285391939E-2</v>
      </c>
      <c r="G2781" s="268">
        <f t="shared" si="86"/>
        <v>0.80392756294624457</v>
      </c>
      <c r="H2781" s="275">
        <f t="shared" si="87"/>
        <v>3.4087396879562379</v>
      </c>
      <c r="I2781" s="250"/>
      <c r="J2781" s="251"/>
      <c r="K2781" s="251"/>
      <c r="L2781" s="251"/>
    </row>
    <row r="2782" spans="2:12" x14ac:dyDescent="0.2">
      <c r="B2782" s="112" t="s">
        <v>2</v>
      </c>
      <c r="C2782" s="113">
        <f>_xll.qlCalendarAdvance("TARGET",C2781,B2782,"mf")</f>
        <v>55971</v>
      </c>
      <c r="D2782" s="120">
        <f>_xll.xlShmInterpRateFwd($D$3&amp;T(CalculationTrigger2),C2782,,5,C2783)</f>
        <v>1.4268546255293774E-2</v>
      </c>
      <c r="E2782" s="260">
        <f>_xll.xlShmInterpRateFwd($E$3&amp;T(CalculationTrigger2),C2782,,5,C2783)</f>
        <v>1.4188498359152825E-2</v>
      </c>
      <c r="F2782" s="260">
        <f>_xll.xlShmInterpRateFwd($F$3&amp;T(CalculationTrigger2),C2782,,5,C2783)</f>
        <v>1.3847522161007238E-2</v>
      </c>
      <c r="G2782" s="268">
        <f t="shared" si="86"/>
        <v>0.80047896140949404</v>
      </c>
      <c r="H2782" s="275">
        <f t="shared" si="87"/>
        <v>3.4097619814558651</v>
      </c>
      <c r="I2782" s="250"/>
      <c r="J2782" s="251"/>
      <c r="K2782" s="251"/>
      <c r="L2782" s="251"/>
    </row>
    <row r="2783" spans="2:12" x14ac:dyDescent="0.2">
      <c r="B2783" s="112" t="s">
        <v>2</v>
      </c>
      <c r="C2783" s="113">
        <f>_xll.qlCalendarAdvance("TARGET",C2782,B2783,"mf")</f>
        <v>55982</v>
      </c>
      <c r="D2783" s="120">
        <f>_xll.xlShmInterpRateFwd($D$3&amp;T(CalculationTrigger2),C2783,,5,C2784)</f>
        <v>1.4264220677341842E-2</v>
      </c>
      <c r="E2783" s="260">
        <f>_xll.xlShmInterpRateFwd($E$3&amp;T(CalculationTrigger2),C2783,,5,C2784)</f>
        <v>1.4184382956304236E-2</v>
      </c>
      <c r="F2783" s="260">
        <f>_xll.xlShmInterpRateFwd($F$3&amp;T(CalculationTrigger2),C2783,,5,C2784)</f>
        <v>1.3843866472670267E-2</v>
      </c>
      <c r="G2783" s="268">
        <f t="shared" si="86"/>
        <v>0.79837721037605625</v>
      </c>
      <c r="H2783" s="275">
        <f t="shared" si="87"/>
        <v>3.4051648363396874</v>
      </c>
      <c r="I2783" s="250"/>
      <c r="J2783" s="251"/>
      <c r="K2783" s="251"/>
      <c r="L2783" s="251"/>
    </row>
    <row r="2784" spans="2:12" x14ac:dyDescent="0.2">
      <c r="B2784" s="112" t="s">
        <v>2</v>
      </c>
      <c r="C2784" s="113">
        <f>_xll.qlCalendarAdvance("TARGET",C2783,B2784,"mf")</f>
        <v>55989</v>
      </c>
      <c r="D2784" s="120">
        <f>_xll.xlShmInterpRateFwd($D$3&amp;T(CalculationTrigger2),C2784,,5,C2785)</f>
        <v>1.4258873408850006E-2</v>
      </c>
      <c r="E2784" s="260">
        <f>_xll.xlShmInterpRateFwd($E$3&amp;T(CalculationTrigger2),C2784,,5,C2785)</f>
        <v>1.417897145859837E-2</v>
      </c>
      <c r="F2784" s="260">
        <f>_xll.xlShmInterpRateFwd($F$3&amp;T(CalculationTrigger2),C2784,,5,C2785)</f>
        <v>1.3839272318527563E-2</v>
      </c>
      <c r="G2784" s="268">
        <f t="shared" si="86"/>
        <v>0.79901950251636333</v>
      </c>
      <c r="H2784" s="275">
        <f t="shared" si="87"/>
        <v>3.3969914007080626</v>
      </c>
      <c r="I2784" s="250"/>
      <c r="J2784" s="251"/>
      <c r="K2784" s="251"/>
      <c r="L2784" s="251"/>
    </row>
    <row r="2785" spans="2:12" x14ac:dyDescent="0.2">
      <c r="B2785" s="112" t="s">
        <v>2</v>
      </c>
      <c r="C2785" s="113">
        <f>_xll.qlCalendarAdvance("TARGET",C2784,B2785,"mf")</f>
        <v>55996</v>
      </c>
      <c r="D2785" s="120">
        <f>_xll.xlShmInterpRateFwd($D$3&amp;T(CalculationTrigger2),C2785,,5,C2786)</f>
        <v>1.425361771618988E-2</v>
      </c>
      <c r="E2785" s="260">
        <f>_xll.xlShmInterpRateFwd($E$3&amp;T(CalculationTrigger2),C2785,,5,C2786)</f>
        <v>1.4173644016353827E-2</v>
      </c>
      <c r="F2785" s="260">
        <f>_xll.xlShmInterpRateFwd($F$3&amp;T(CalculationTrigger2),C2785,,5,C2786)</f>
        <v>1.3834730754554939E-2</v>
      </c>
      <c r="G2785" s="268">
        <f t="shared" si="86"/>
        <v>0.79973699836052503</v>
      </c>
      <c r="H2785" s="275">
        <f t="shared" si="87"/>
        <v>3.3891326179888783</v>
      </c>
      <c r="I2785" s="250"/>
      <c r="J2785" s="251"/>
      <c r="K2785" s="251"/>
      <c r="L2785" s="251"/>
    </row>
    <row r="2786" spans="2:12" x14ac:dyDescent="0.2">
      <c r="B2786" s="112" t="s">
        <v>2</v>
      </c>
      <c r="C2786" s="113">
        <f>_xll.qlCalendarAdvance("TARGET",C2785,B2786,"mf")</f>
        <v>56003</v>
      </c>
      <c r="D2786" s="120">
        <f>_xll.xlShmInterpRateFwd($D$3&amp;T(CalculationTrigger2),C2786,,5,C2787)</f>
        <v>1.4248453812018272E-2</v>
      </c>
      <c r="E2786" s="260">
        <f>_xll.xlShmInterpRateFwd($E$3&amp;T(CalculationTrigger2),C2786,,5,C2787)</f>
        <v>1.4168400826423792E-2</v>
      </c>
      <c r="F2786" s="260">
        <f>_xll.xlShmInterpRateFwd($F$3&amp;T(CalculationTrigger2),C2786,,5,C2787)</f>
        <v>1.383024190785553E-2</v>
      </c>
      <c r="G2786" s="268">
        <f t="shared" si="86"/>
        <v>0.80052985594479886</v>
      </c>
      <c r="H2786" s="275">
        <f t="shared" si="87"/>
        <v>3.3815891856826124</v>
      </c>
      <c r="I2786" s="250"/>
      <c r="J2786" s="251"/>
      <c r="K2786" s="251"/>
      <c r="L2786" s="251"/>
    </row>
    <row r="2787" spans="2:12" x14ac:dyDescent="0.2">
      <c r="B2787" s="112" t="s">
        <v>2</v>
      </c>
      <c r="C2787" s="113">
        <f>_xll.qlCalendarAdvance("TARGET",C2786,B2787,"mf")</f>
        <v>56010</v>
      </c>
      <c r="D2787" s="120">
        <f>_xll.xlShmInterpRateFwd($D$3&amp;T(CalculationTrigger2),C2787,,5,C2788)</f>
        <v>1.4243381909079672E-2</v>
      </c>
      <c r="E2787" s="260">
        <f>_xll.xlShmInterpRateFwd($E$3&amp;T(CalculationTrigger2),C2787,,5,C2788)</f>
        <v>1.4163242085650526E-2</v>
      </c>
      <c r="F2787" s="260">
        <f>_xll.xlShmInterpRateFwd($F$3&amp;T(CalculationTrigger2),C2787,,5,C2788)</f>
        <v>1.3825805905486377E-2</v>
      </c>
      <c r="G2787" s="268">
        <f t="shared" si="86"/>
        <v>0.80139823429145951</v>
      </c>
      <c r="H2787" s="275">
        <f t="shared" si="87"/>
        <v>3.3743618016414922</v>
      </c>
      <c r="I2787" s="250"/>
      <c r="J2787" s="251"/>
      <c r="K2787" s="251"/>
      <c r="L2787" s="251"/>
    </row>
    <row r="2788" spans="2:12" x14ac:dyDescent="0.2">
      <c r="B2788" s="112" t="s">
        <v>2</v>
      </c>
      <c r="C2788" s="113">
        <f>_xll.qlCalendarAdvance("TARGET",C2787,B2788,"mf")</f>
        <v>56017</v>
      </c>
      <c r="D2788" s="120">
        <f>_xll.xlShmInterpRateFwd($D$3&amp;T(CalculationTrigger2),C2788,,5,C2789)</f>
        <v>1.4238402220044084E-2</v>
      </c>
      <c r="E2788" s="260">
        <f>_xll.xlShmInterpRateFwd($E$3&amp;T(CalculationTrigger2),C2788,,5,C2789)</f>
        <v>1.4158167990911703E-2</v>
      </c>
      <c r="F2788" s="260">
        <f>_xll.xlShmInterpRateFwd($F$3&amp;T(CalculationTrigger2),C2788,,5,C2789)</f>
        <v>1.3821422874568451E-2</v>
      </c>
      <c r="G2788" s="268">
        <f t="shared" si="86"/>
        <v>0.80234229132381674</v>
      </c>
      <c r="H2788" s="275">
        <f t="shared" si="87"/>
        <v>3.3674511634325213</v>
      </c>
      <c r="I2788" s="250"/>
      <c r="J2788" s="251"/>
      <c r="K2788" s="251"/>
      <c r="L2788" s="251"/>
    </row>
    <row r="2789" spans="2:12" x14ac:dyDescent="0.2">
      <c r="B2789" s="112" t="s">
        <v>2</v>
      </c>
      <c r="C2789" s="113">
        <f>_xll.qlCalendarAdvance("TARGET",C2788,B2789,"mf")</f>
        <v>56024</v>
      </c>
      <c r="D2789" s="120">
        <f>_xll.xlShmInterpRateFwd($D$3&amp;T(CalculationTrigger2),C2789,,5,C2790)</f>
        <v>1.4233514957646029E-2</v>
      </c>
      <c r="E2789" s="260">
        <f>_xll.xlShmInterpRateFwd($E$3&amp;T(CalculationTrigger2),C2789,,5,C2790)</f>
        <v>1.4153178739016163E-2</v>
      </c>
      <c r="F2789" s="260">
        <f>_xll.xlShmInterpRateFwd($F$3&amp;T(CalculationTrigger2),C2789,,5,C2790)</f>
        <v>1.381709294217664E-2</v>
      </c>
      <c r="G2789" s="268">
        <f t="shared" si="86"/>
        <v>0.80336218629866241</v>
      </c>
      <c r="H2789" s="275">
        <f t="shared" si="87"/>
        <v>3.3608579683952304</v>
      </c>
      <c r="I2789" s="250"/>
      <c r="J2789" s="251"/>
      <c r="K2789" s="251"/>
      <c r="L2789" s="251"/>
    </row>
    <row r="2790" spans="2:12" x14ac:dyDescent="0.2">
      <c r="B2790" s="112" t="s">
        <v>2</v>
      </c>
      <c r="C2790" s="113">
        <f>_xll.qlCalendarAdvance("TARGET",C2789,B2790,"mf")</f>
        <v>56031</v>
      </c>
      <c r="D2790" s="120">
        <f>_xll.xlShmInterpRateFwd($D$3&amp;T(CalculationTrigger2),C2790,,5,C2791)</f>
        <v>1.4228720334586109E-2</v>
      </c>
      <c r="E2790" s="260">
        <f>_xll.xlShmInterpRateFwd($E$3&amp;T(CalculationTrigger2),C2790,,5,C2791)</f>
        <v>1.414827452684872E-2</v>
      </c>
      <c r="F2790" s="260">
        <f>_xll.xlShmInterpRateFwd($F$3&amp;T(CalculationTrigger2),C2790,,5,C2791)</f>
        <v>1.3812816235420813E-2</v>
      </c>
      <c r="G2790" s="268">
        <f t="shared" si="86"/>
        <v>0.80445807737389297</v>
      </c>
      <c r="H2790" s="275">
        <f t="shared" si="87"/>
        <v>3.3545829142790637</v>
      </c>
      <c r="I2790" s="250"/>
      <c r="J2790" s="251"/>
      <c r="K2790" s="251"/>
      <c r="L2790" s="251"/>
    </row>
    <row r="2791" spans="2:12" x14ac:dyDescent="0.2">
      <c r="B2791" s="112" t="s">
        <v>2</v>
      </c>
      <c r="C2791" s="113">
        <f>_xll.qlCalendarAdvance("TARGET",C2790,B2791,"mf")</f>
        <v>56038</v>
      </c>
      <c r="D2791" s="120">
        <f>_xll.xlShmInterpRateFwd($D$3&amp;T(CalculationTrigger2),C2791,,5,C2792)</f>
        <v>1.4224018563565746E-2</v>
      </c>
      <c r="E2791" s="260">
        <f>_xll.xlShmInterpRateFwd($E$3&amp;T(CalculationTrigger2),C2791,,5,C2792)</f>
        <v>1.4143455551225367E-2</v>
      </c>
      <c r="F2791" s="260">
        <f>_xll.xlShmInterpRateFwd($F$3&amp;T(CalculationTrigger2),C2791,,5,C2792)</f>
        <v>1.3808592881358956E-2</v>
      </c>
      <c r="G2791" s="268">
        <f t="shared" si="86"/>
        <v>0.80563012340379225</v>
      </c>
      <c r="H2791" s="275">
        <f t="shared" si="87"/>
        <v>3.348626698664106</v>
      </c>
      <c r="I2791" s="250"/>
      <c r="J2791" s="251"/>
      <c r="K2791" s="251"/>
      <c r="L2791" s="251"/>
    </row>
    <row r="2792" spans="2:12" x14ac:dyDescent="0.2">
      <c r="B2792" s="112" t="s">
        <v>2</v>
      </c>
      <c r="C2792" s="113">
        <f>_xll.qlCalendarAdvance("TARGET",C2791,B2792,"mf")</f>
        <v>56045</v>
      </c>
      <c r="D2792" s="120">
        <f>_xll.xlShmInterpRateFwd($D$3&amp;T(CalculationTrigger2),C2792,,5,C2793)</f>
        <v>1.4219409857275621E-2</v>
      </c>
      <c r="E2792" s="260">
        <f>_xll.xlShmInterpRateFwd($E$3&amp;T(CalculationTrigger2),C2792,,5,C2793)</f>
        <v>1.4138722009032285E-2</v>
      </c>
      <c r="F2792" s="260">
        <f>_xll.xlShmInterpRateFwd($F$3&amp;T(CalculationTrigger2),C2792,,5,C2793)</f>
        <v>1.3804423007107222E-2</v>
      </c>
      <c r="G2792" s="268">
        <f t="shared" si="86"/>
        <v>0.80687848243336102</v>
      </c>
      <c r="H2792" s="275">
        <f t="shared" si="87"/>
        <v>3.3429900192506223</v>
      </c>
      <c r="I2792" s="250"/>
      <c r="J2792" s="251"/>
      <c r="K2792" s="251"/>
      <c r="L2792" s="251"/>
    </row>
    <row r="2793" spans="2:12" x14ac:dyDescent="0.2">
      <c r="B2793" s="112" t="s">
        <v>2</v>
      </c>
      <c r="C2793" s="113">
        <f>_xll.qlCalendarAdvance("TARGET",C2792,B2793,"mf")</f>
        <v>56052</v>
      </c>
      <c r="D2793" s="120">
        <f>_xll.xlShmInterpRateFwd($D$3&amp;T(CalculationTrigger2),C2793,,5,C2794)</f>
        <v>1.421489442847676E-2</v>
      </c>
      <c r="E2793" s="260">
        <f>_xll.xlShmInterpRateFwd($E$3&amp;T(CalculationTrigger2),C2793,,5,C2794)</f>
        <v>1.4134074097092645E-2</v>
      </c>
      <c r="F2793" s="260">
        <f>_xll.xlShmInterpRateFwd($F$3&amp;T(CalculationTrigger2),C2793,,5,C2794)</f>
        <v>1.3800306739770424E-2</v>
      </c>
      <c r="G2793" s="268">
        <f t="shared" si="86"/>
        <v>0.80820331384115141</v>
      </c>
      <c r="H2793" s="275">
        <f t="shared" si="87"/>
        <v>3.3376735732222085</v>
      </c>
      <c r="I2793" s="250"/>
      <c r="J2793" s="251"/>
      <c r="K2793" s="251"/>
      <c r="L2793" s="251"/>
    </row>
    <row r="2794" spans="2:12" x14ac:dyDescent="0.2">
      <c r="B2794" s="112" t="s">
        <v>2</v>
      </c>
      <c r="C2794" s="113">
        <f>_xll.qlCalendarAdvance("TARGET",C2793,B2794,"mf")</f>
        <v>56059</v>
      </c>
      <c r="D2794" s="120">
        <f>_xll.xlShmInterpRateFwd($D$3&amp;T(CalculationTrigger2),C2794,,5,C2795)</f>
        <v>1.4210472489832579E-2</v>
      </c>
      <c r="E2794" s="260">
        <f>_xll.xlShmInterpRateFwd($E$3&amp;T(CalculationTrigger2),C2794,,5,C2795)</f>
        <v>1.4129512012270857E-2</v>
      </c>
      <c r="F2794" s="260">
        <f>_xll.xlShmInterpRateFwd($F$3&amp;T(CalculationTrigger2),C2794,,5,C2795)</f>
        <v>1.3796244206372536E-2</v>
      </c>
      <c r="G2794" s="268">
        <f t="shared" si="86"/>
        <v>0.80960477561722521</v>
      </c>
      <c r="H2794" s="275">
        <f t="shared" si="87"/>
        <v>3.3326780589832024</v>
      </c>
      <c r="I2794" s="250"/>
      <c r="J2794" s="251"/>
      <c r="K2794" s="251"/>
      <c r="L2794" s="251"/>
    </row>
    <row r="2795" spans="2:12" x14ac:dyDescent="0.2">
      <c r="B2795" s="112" t="s">
        <v>2</v>
      </c>
      <c r="C2795" s="113">
        <f>_xll.qlCalendarAdvance("TARGET",C2794,B2795,"mf")</f>
        <v>56066</v>
      </c>
      <c r="D2795" s="120">
        <f>_xll.xlShmInterpRateFwd($D$3&amp;T(CalculationTrigger2),C2795,,5,C2796)</f>
        <v>1.4206144254047894E-2</v>
      </c>
      <c r="E2795" s="260">
        <f>_xll.xlShmInterpRateFwd($E$3&amp;T(CalculationTrigger2),C2795,,5,C2796)</f>
        <v>1.4125035951408875E-2</v>
      </c>
      <c r="F2795" s="260">
        <f>_xll.xlShmInterpRateFwd($F$3&amp;T(CalculationTrigger2),C2795,,5,C2796)</f>
        <v>1.3792235534082592E-2</v>
      </c>
      <c r="G2795" s="268">
        <f t="shared" si="86"/>
        <v>0.81108302639019625</v>
      </c>
      <c r="H2795" s="275">
        <f t="shared" si="87"/>
        <v>3.3280041732628232</v>
      </c>
      <c r="I2795" s="250"/>
      <c r="J2795" s="251"/>
      <c r="K2795" s="251"/>
      <c r="L2795" s="251"/>
    </row>
    <row r="2796" spans="2:12" x14ac:dyDescent="0.2">
      <c r="B2796" s="112" t="s">
        <v>2</v>
      </c>
      <c r="C2796" s="113">
        <f>_xll.qlCalendarAdvance("TARGET",C2795,B2796,"mf")</f>
        <v>56073</v>
      </c>
      <c r="D2796" s="120">
        <f>_xll.xlShmInterpRateFwd($D$3&amp;T(CalculationTrigger2),C2796,,5,C2797)</f>
        <v>1.4201909933863149E-2</v>
      </c>
      <c r="E2796" s="260">
        <f>_xll.xlShmInterpRateFwd($E$3&amp;T(CalculationTrigger2),C2796,,5,C2797)</f>
        <v>1.4120646111378334E-2</v>
      </c>
      <c r="F2796" s="260">
        <f>_xll.xlShmInterpRateFwd($F$3&amp;T(CalculationTrigger2),C2796,,5,C2797)</f>
        <v>1.3788280849959821E-2</v>
      </c>
      <c r="G2796" s="268">
        <f t="shared" si="86"/>
        <v>0.81263822484814452</v>
      </c>
      <c r="H2796" s="275">
        <f t="shared" si="87"/>
        <v>3.3236526141851295</v>
      </c>
      <c r="I2796" s="250"/>
      <c r="J2796" s="251"/>
      <c r="K2796" s="251"/>
      <c r="L2796" s="251"/>
    </row>
    <row r="2797" spans="2:12" x14ac:dyDescent="0.2">
      <c r="B2797" s="112" t="s">
        <v>2</v>
      </c>
      <c r="C2797" s="113">
        <f>_xll.qlCalendarAdvance("TARGET",C2796,B2797,"mf")</f>
        <v>56080</v>
      </c>
      <c r="D2797" s="120">
        <f>_xll.xlShmInterpRateFwd($D$3&amp;T(CalculationTrigger2),C2797,,5,C2798)</f>
        <v>1.4197769741973317E-2</v>
      </c>
      <c r="E2797" s="260">
        <f>_xll.xlShmInterpRateFwd($E$3&amp;T(CalculationTrigger2),C2797,,5,C2798)</f>
        <v>1.4116342689016825E-2</v>
      </c>
      <c r="F2797" s="260">
        <f>_xll.xlShmInterpRateFwd($F$3&amp;T(CalculationTrigger2),C2797,,5,C2798)</f>
        <v>1.378438028108689E-2</v>
      </c>
      <c r="G2797" s="268">
        <f t="shared" si="86"/>
        <v>0.81427052956491863</v>
      </c>
      <c r="H2797" s="275">
        <f t="shared" si="87"/>
        <v>3.319624079299345</v>
      </c>
      <c r="I2797" s="250"/>
      <c r="J2797" s="251"/>
      <c r="K2797" s="251"/>
      <c r="L2797" s="251"/>
    </row>
    <row r="2798" spans="2:12" x14ac:dyDescent="0.2">
      <c r="B2798" s="112" t="s">
        <v>2</v>
      </c>
      <c r="C2798" s="113">
        <f>_xll.qlCalendarAdvance("TARGET",C2797,B2798,"mf")</f>
        <v>56087</v>
      </c>
      <c r="D2798" s="120">
        <f>_xll.xlShmInterpRateFwd($D$3&amp;T(CalculationTrigger2),C2798,,5,C2799)</f>
        <v>1.4193723891074254E-2</v>
      </c>
      <c r="E2798" s="260">
        <f>_xll.xlShmInterpRateFwd($E$3&amp;T(CalculationTrigger2),C2798,,5,C2799)</f>
        <v>1.4112125881168468E-2</v>
      </c>
      <c r="F2798" s="260">
        <f>_xll.xlShmInterpRateFwd($F$3&amp;T(CalculationTrigger2),C2798,,5,C2799)</f>
        <v>1.3780533954569883E-2</v>
      </c>
      <c r="G2798" s="268">
        <f t="shared" si="86"/>
        <v>0.81598009905786695</v>
      </c>
      <c r="H2798" s="275">
        <f t="shared" si="87"/>
        <v>3.3159192659858521</v>
      </c>
      <c r="I2798" s="250"/>
      <c r="J2798" s="251"/>
      <c r="K2798" s="251"/>
      <c r="L2798" s="251"/>
    </row>
    <row r="2799" spans="2:12" x14ac:dyDescent="0.2">
      <c r="B2799" s="112" t="s">
        <v>2</v>
      </c>
      <c r="C2799" s="113">
        <f>_xll.qlCalendarAdvance("TARGET",C2798,B2799,"mf")</f>
        <v>56094</v>
      </c>
      <c r="D2799" s="120">
        <f>_xll.xlShmInterpRateFwd($D$3&amp;T(CalculationTrigger2),C2799,,5,C2800)</f>
        <v>1.4189772593891677E-2</v>
      </c>
      <c r="E2799" s="260">
        <f>_xll.xlShmInterpRateFwd($E$3&amp;T(CalculationTrigger2),C2799,,5,C2800)</f>
        <v>1.4107995884707075E-2</v>
      </c>
      <c r="F2799" s="260">
        <f>_xll.xlShmInterpRateFwd($F$3&amp;T(CalculationTrigger2),C2799,,5,C2800)</f>
        <v>1.3776741997480401E-2</v>
      </c>
      <c r="G2799" s="268">
        <f t="shared" si="86"/>
        <v>0.81776709184602092</v>
      </c>
      <c r="H2799" s="275">
        <f t="shared" si="87"/>
        <v>3.3125388722667419</v>
      </c>
      <c r="I2799" s="250"/>
      <c r="J2799" s="251"/>
      <c r="K2799" s="251"/>
      <c r="L2799" s="251"/>
    </row>
    <row r="2800" spans="2:12" x14ac:dyDescent="0.2">
      <c r="B2800" s="112" t="s">
        <v>2</v>
      </c>
      <c r="C2800" s="113">
        <f>_xll.qlCalendarAdvance("TARGET",C2799,B2800,"mf")</f>
        <v>56101</v>
      </c>
      <c r="D2800" s="120">
        <f>_xll.xlShmInterpRateFwd($D$3&amp;T(CalculationTrigger2),C2800,,5,C2801)</f>
        <v>1.418591606315219E-2</v>
      </c>
      <c r="E2800" s="260">
        <f>_xll.xlShmInterpRateFwd($E$3&amp;T(CalculationTrigger2),C2800,,5,C2801)</f>
        <v>1.410395289647245E-2</v>
      </c>
      <c r="F2800" s="260">
        <f>_xll.xlShmInterpRateFwd($F$3&amp;T(CalculationTrigger2),C2800,,5,C2801)</f>
        <v>1.3773004536948233E-2</v>
      </c>
      <c r="G2800" s="268">
        <f t="shared" si="86"/>
        <v>0.81963166679740329</v>
      </c>
      <c r="H2800" s="275">
        <f t="shared" si="87"/>
        <v>3.30948359524217</v>
      </c>
      <c r="I2800" s="250"/>
      <c r="J2800" s="251"/>
      <c r="K2800" s="251"/>
      <c r="L2800" s="251"/>
    </row>
    <row r="2801" spans="2:12" x14ac:dyDescent="0.2">
      <c r="B2801" s="112" t="s">
        <v>2</v>
      </c>
      <c r="C2801" s="113">
        <f>_xll.qlCalendarAdvance("TARGET",C2800,B2801,"mf")</f>
        <v>56108</v>
      </c>
      <c r="D2801" s="120">
        <f>_xll.xlShmInterpRateFwd($D$3&amp;T(CalculationTrigger2),C2801,,5,C2802)</f>
        <v>1.4182154511513799E-2</v>
      </c>
      <c r="E2801" s="260">
        <f>_xll.xlShmInterpRateFwd($E$3&amp;T(CalculationTrigger2),C2801,,5,C2802)</f>
        <v>1.4099997113316718E-2</v>
      </c>
      <c r="F2801" s="260">
        <f>_xll.xlShmInterpRateFwd($F$3&amp;T(CalculationTrigger2),C2801,,5,C2802)</f>
        <v>1.3769321700010759E-2</v>
      </c>
      <c r="G2801" s="268">
        <f t="shared" si="86"/>
        <v>0.82157398197080578</v>
      </c>
      <c r="H2801" s="275">
        <f t="shared" si="87"/>
        <v>3.3067541330595964</v>
      </c>
      <c r="I2801" s="250"/>
      <c r="J2801" s="251"/>
      <c r="K2801" s="251"/>
      <c r="L2801" s="251"/>
    </row>
    <row r="2802" spans="2:12" x14ac:dyDescent="0.2">
      <c r="B2802" s="112" t="s">
        <v>2</v>
      </c>
      <c r="C2802" s="113">
        <f>_xll.qlCalendarAdvance("TARGET",C2801,B2802,"mf")</f>
        <v>56115</v>
      </c>
      <c r="D2802" s="120">
        <f>_xll.xlShmInterpRateFwd($D$3&amp;T(CalculationTrigger2),C2802,,5,C2803)</f>
        <v>1.4178488151751274E-2</v>
      </c>
      <c r="E2802" s="260">
        <f>_xll.xlShmInterpRateFwd($E$3&amp;T(CalculationTrigger2),C2802,,5,C2803)</f>
        <v>1.4096128732086982E-2</v>
      </c>
      <c r="F2802" s="260">
        <f>_xll.xlShmInterpRateFwd($F$3&amp;T(CalculationTrigger2),C2802,,5,C2803)</f>
        <v>1.3765693613815683E-2</v>
      </c>
      <c r="G2802" s="268">
        <f t="shared" si="86"/>
        <v>0.82359419664291766</v>
      </c>
      <c r="H2802" s="275">
        <f t="shared" si="87"/>
        <v>3.3043511827129946</v>
      </c>
      <c r="I2802" s="250"/>
      <c r="J2802" s="251"/>
      <c r="K2802" s="251"/>
      <c r="L2802" s="251"/>
    </row>
    <row r="2803" spans="2:12" x14ac:dyDescent="0.2">
      <c r="B2803" s="112" t="s">
        <v>2</v>
      </c>
      <c r="C2803" s="113">
        <f>_xll.qlCalendarAdvance("TARGET",C2802,B2803,"mf")</f>
        <v>56122</v>
      </c>
      <c r="D2803" s="120">
        <f>_xll.xlShmInterpRateFwd($D$3&amp;T(CalculationTrigger2),C2803,,5,C2804)</f>
        <v>1.4174917196536041E-2</v>
      </c>
      <c r="E2803" s="260">
        <f>_xll.xlShmInterpRateFwd($E$3&amp;T(CalculationTrigger2),C2803,,5,C2804)</f>
        <v>1.4092347949671638E-2</v>
      </c>
      <c r="F2803" s="260">
        <f>_xll.xlShmInterpRateFwd($F$3&amp;T(CalculationTrigger2),C2803,,5,C2804)</f>
        <v>1.376212040541251E-2</v>
      </c>
      <c r="G2803" s="268">
        <f t="shared" si="86"/>
        <v>0.82569246864403267</v>
      </c>
      <c r="H2803" s="275">
        <f t="shared" si="87"/>
        <v>3.3022754425912799</v>
      </c>
      <c r="I2803" s="250"/>
      <c r="J2803" s="251"/>
      <c r="K2803" s="251"/>
      <c r="L2803" s="251"/>
    </row>
    <row r="2804" spans="2:12" x14ac:dyDescent="0.2">
      <c r="B2804" s="112" t="s">
        <v>2</v>
      </c>
      <c r="C2804" s="113">
        <f>_xll.qlCalendarAdvance("TARGET",C2803,B2804,"mf")</f>
        <v>56129</v>
      </c>
      <c r="D2804" s="120">
        <f>_xll.xlShmInterpRateFwd($D$3&amp;T(CalculationTrigger2),C2804,,5,C2805)</f>
        <v>1.4171441858615751E-2</v>
      </c>
      <c r="E2804" s="260">
        <f>_xll.xlShmInterpRateFwd($E$3&amp;T(CalculationTrigger2),C2804,,5,C2805)</f>
        <v>1.4088654962896139E-2</v>
      </c>
      <c r="F2804" s="260">
        <f>_xll.xlShmInterpRateFwd($F$3&amp;T(CalculationTrigger2),C2804,,5,C2805)</f>
        <v>1.3758602201920534E-2</v>
      </c>
      <c r="G2804" s="268">
        <f t="shared" si="86"/>
        <v>0.82786895719612685</v>
      </c>
      <c r="H2804" s="275">
        <f t="shared" si="87"/>
        <v>3.3005276097560454</v>
      </c>
      <c r="I2804" s="250"/>
      <c r="J2804" s="251"/>
      <c r="K2804" s="251"/>
      <c r="L2804" s="251"/>
    </row>
    <row r="2805" spans="2:12" x14ac:dyDescent="0.2">
      <c r="B2805" s="112" t="s">
        <v>2</v>
      </c>
      <c r="C2805" s="113">
        <f>_xll.qlCalendarAdvance("TARGET",C2804,B2805,"mf")</f>
        <v>56136</v>
      </c>
      <c r="D2805" s="120">
        <f>_xll.xlShmInterpRateFwd($D$3&amp;T(CalculationTrigger2),C2805,,5,C2806)</f>
        <v>1.4168062350657906E-2</v>
      </c>
      <c r="E2805" s="260">
        <f>_xll.xlShmInterpRateFwd($E$3&amp;T(CalculationTrigger2),C2805,,5,C2806)</f>
        <v>1.4085049968615676E-2</v>
      </c>
      <c r="F2805" s="260">
        <f>_xll.xlShmInterpRateFwd($F$3&amp;T(CalculationTrigger2),C2805,,5,C2806)</f>
        <v>1.3755139130412992E-2</v>
      </c>
      <c r="G2805" s="268">
        <f t="shared" si="86"/>
        <v>0.83012382042229815</v>
      </c>
      <c r="H2805" s="275">
        <f t="shared" si="87"/>
        <v>3.2991083820268359</v>
      </c>
      <c r="I2805" s="250"/>
      <c r="J2805" s="251"/>
      <c r="K2805" s="251"/>
      <c r="L2805" s="251"/>
    </row>
    <row r="2806" spans="2:12" x14ac:dyDescent="0.2">
      <c r="B2806" s="112" t="s">
        <v>2</v>
      </c>
      <c r="C2806" s="113">
        <f>_xll.qlCalendarAdvance("TARGET",C2805,B2806,"mf")</f>
        <v>56143</v>
      </c>
      <c r="D2806" s="120">
        <f>_xll.xlShmInterpRateFwd($D$3&amp;T(CalculationTrigger2),C2806,,5,C2807)</f>
        <v>1.4164778885417837E-2</v>
      </c>
      <c r="E2806" s="260">
        <f>_xll.xlShmInterpRateFwd($E$3&amp;T(CalculationTrigger2),C2806,,5,C2807)</f>
        <v>1.40815331636978E-2</v>
      </c>
      <c r="F2806" s="260">
        <f>_xll.xlShmInterpRateFwd($F$3&amp;T(CalculationTrigger2),C2806,,5,C2807)</f>
        <v>1.3751731317998147E-2</v>
      </c>
      <c r="G2806" s="268">
        <f t="shared" si="86"/>
        <v>0.83245721720037058</v>
      </c>
      <c r="H2806" s="275">
        <f t="shared" si="87"/>
        <v>3.2980184569965374</v>
      </c>
      <c r="I2806" s="250"/>
      <c r="J2806" s="251"/>
      <c r="K2806" s="251"/>
      <c r="L2806" s="251"/>
    </row>
    <row r="2807" spans="2:12" x14ac:dyDescent="0.2">
      <c r="B2807" s="112" t="s">
        <v>2</v>
      </c>
      <c r="C2807" s="113">
        <f>_xll.qlCalendarAdvance("TARGET",C2806,B2807,"mf")</f>
        <v>56150</v>
      </c>
      <c r="D2807" s="120">
        <f>_xll.xlShmInterpRateFwd($D$3&amp;T(CalculationTrigger2),C2807,,5,C2808)</f>
        <v>1.4161591675576519E-2</v>
      </c>
      <c r="E2807" s="260">
        <f>_xll.xlShmInterpRateFwd($E$3&amp;T(CalculationTrigger2),C2807,,5,C2808)</f>
        <v>1.407810474498189E-2</v>
      </c>
      <c r="F2807" s="260">
        <f>_xll.xlShmInterpRateFwd($F$3&amp;T(CalculationTrigger2),C2807,,5,C2808)</f>
        <v>1.3748378891761384E-2</v>
      </c>
      <c r="G2807" s="268">
        <f t="shared" si="86"/>
        <v>0.83486930594629805</v>
      </c>
      <c r="H2807" s="275">
        <f t="shared" si="87"/>
        <v>3.2972585322050585</v>
      </c>
      <c r="I2807" s="250"/>
      <c r="J2807" s="251"/>
      <c r="K2807" s="251"/>
      <c r="L2807" s="251"/>
    </row>
    <row r="2808" spans="2:12" x14ac:dyDescent="0.2">
      <c r="B2808" s="112" t="s">
        <v>2</v>
      </c>
      <c r="C2808" s="113">
        <f>_xll.qlCalendarAdvance("TARGET",C2807,B2808,"mf")</f>
        <v>56157</v>
      </c>
      <c r="D2808" s="120">
        <f>_xll.xlShmInterpRateFwd($D$3&amp;T(CalculationTrigger2),C2808,,5,C2809)</f>
        <v>1.4158500933885409E-2</v>
      </c>
      <c r="E2808" s="260">
        <f>_xll.xlShmInterpRateFwd($E$3&amp;T(CalculationTrigger2),C2808,,5,C2809)</f>
        <v>1.407476490935446E-2</v>
      </c>
      <c r="F2808" s="260">
        <f>_xll.xlShmInterpRateFwd($F$3&amp;T(CalculationTrigger2),C2808,,5,C2809)</f>
        <v>1.3745081978799955E-2</v>
      </c>
      <c r="G2808" s="268">
        <f t="shared" si="86"/>
        <v>0.83736024530949371</v>
      </c>
      <c r="H2808" s="275">
        <f t="shared" si="87"/>
        <v>3.2968293055450451</v>
      </c>
      <c r="I2808" s="250"/>
      <c r="J2808" s="251"/>
      <c r="K2808" s="251"/>
      <c r="L2808" s="251"/>
    </row>
    <row r="2809" spans="2:12" x14ac:dyDescent="0.2">
      <c r="B2809" s="112" t="s">
        <v>2</v>
      </c>
      <c r="C2809" s="113">
        <f>_xll.qlCalendarAdvance("TARGET",C2808,B2809,"mf")</f>
        <v>56164</v>
      </c>
      <c r="D2809" s="120">
        <f>_xll.xlShmInterpRateFwd($D$3&amp;T(CalculationTrigger2),C2809,,5,C2810)</f>
        <v>1.4155506873015826E-2</v>
      </c>
      <c r="E2809" s="260">
        <f>_xll.xlShmInterpRateFwd($E$3&amp;T(CalculationTrigger2),C2809,,5,C2810)</f>
        <v>1.4071513853644895E-2</v>
      </c>
      <c r="F2809" s="260">
        <f>_xll.xlShmInterpRateFwd($F$3&amp;T(CalculationTrigger2),C2809,,5,C2810)</f>
        <v>1.3741840706188242E-2</v>
      </c>
      <c r="G2809" s="268">
        <f t="shared" si="86"/>
        <v>0.83993019370931166</v>
      </c>
      <c r="H2809" s="275">
        <f t="shared" si="87"/>
        <v>3.2967314745665361</v>
      </c>
      <c r="I2809" s="250"/>
      <c r="J2809" s="251"/>
      <c r="K2809" s="251"/>
      <c r="L2809" s="251"/>
    </row>
    <row r="2810" spans="2:12" x14ac:dyDescent="0.2">
      <c r="B2810" s="112" t="s">
        <v>2</v>
      </c>
      <c r="C2810" s="113">
        <f>_xll.qlCalendarAdvance("TARGET",C2809,B2810,"mf")</f>
        <v>56171</v>
      </c>
      <c r="D2810" s="120">
        <f>_xll.xlShmInterpRateFwd($D$3&amp;T(CalculationTrigger2),C2810,,5,C2811)</f>
        <v>1.4152609705721164E-2</v>
      </c>
      <c r="E2810" s="260">
        <f>_xll.xlShmInterpRateFwd($E$3&amp;T(CalculationTrigger2),C2810,,5,C2811)</f>
        <v>1.4068351774712357E-2</v>
      </c>
      <c r="F2810" s="260">
        <f>_xll.xlShmInterpRateFwd($F$3&amp;T(CalculationTrigger2),C2810,,5,C2811)</f>
        <v>1.3738655201053038E-2</v>
      </c>
      <c r="G2810" s="268">
        <f t="shared" si="86"/>
        <v>0.84257931008807285</v>
      </c>
      <c r="H2810" s="275">
        <f t="shared" si="87"/>
        <v>3.2969657365931884</v>
      </c>
      <c r="I2810" s="250"/>
      <c r="J2810" s="251"/>
      <c r="K2810" s="251"/>
      <c r="L2810" s="251"/>
    </row>
    <row r="2811" spans="2:12" x14ac:dyDescent="0.2">
      <c r="B2811" s="112" t="s">
        <v>2</v>
      </c>
      <c r="C2811" s="113">
        <f>_xll.qlCalendarAdvance("TARGET",C2810,B2811,"mf")</f>
        <v>56178</v>
      </c>
      <c r="D2811" s="120">
        <f>_xll.xlShmInterpRateFwd($D$3&amp;T(CalculationTrigger2),C2811,,5,C2812)</f>
        <v>1.4149809644709466E-2</v>
      </c>
      <c r="E2811" s="260">
        <f>_xll.xlShmInterpRateFwd($E$3&amp;T(CalculationTrigger2),C2811,,5,C2812)</f>
        <v>1.406527886943419E-2</v>
      </c>
      <c r="F2811" s="260">
        <f>_xll.xlShmInterpRateFwd($F$3&amp;T(CalculationTrigger2),C2811,,5,C2812)</f>
        <v>1.3735525590457723E-2</v>
      </c>
      <c r="G2811" s="268">
        <f t="shared" si="86"/>
        <v>0.84530775275275594</v>
      </c>
      <c r="H2811" s="275">
        <f t="shared" si="87"/>
        <v>3.2975327897646727</v>
      </c>
      <c r="I2811" s="250"/>
      <c r="J2811" s="251"/>
      <c r="K2811" s="251"/>
      <c r="L2811" s="251"/>
    </row>
    <row r="2812" spans="2:12" x14ac:dyDescent="0.2">
      <c r="B2812" s="112" t="s">
        <v>2</v>
      </c>
      <c r="C2812" s="113">
        <f>_xll.qlCalendarAdvance("TARGET",C2811,B2812,"mf")</f>
        <v>56185</v>
      </c>
      <c r="D2812" s="120">
        <f>_xll.xlShmInterpRateFwd($D$3&amp;T(CalculationTrigger2),C2812,,5,C2813)</f>
        <v>1.4147106902672381E-2</v>
      </c>
      <c r="E2812" s="260">
        <f>_xll.xlShmInterpRateFwd($E$3&amp;T(CalculationTrigger2),C2812,,5,C2813)</f>
        <v>1.4062295334642226E-2</v>
      </c>
      <c r="F2812" s="260">
        <f>_xll.xlShmInterpRateFwd($F$3&amp;T(CalculationTrigger2),C2812,,5,C2813)</f>
        <v>1.3732452001512314E-2</v>
      </c>
      <c r="G2812" s="268">
        <f t="shared" si="86"/>
        <v>0.84811568030154771</v>
      </c>
      <c r="H2812" s="275">
        <f t="shared" si="87"/>
        <v>3.2984333312991234</v>
      </c>
      <c r="I2812" s="250"/>
      <c r="J2812" s="251"/>
      <c r="K2812" s="251"/>
      <c r="L2812" s="251"/>
    </row>
    <row r="2813" spans="2:12" x14ac:dyDescent="0.2">
      <c r="B2813" s="112" t="s">
        <v>2</v>
      </c>
      <c r="C2813" s="113">
        <f>_xll.qlCalendarAdvance("TARGET",C2812,B2813,"mf")</f>
        <v>56192</v>
      </c>
      <c r="D2813" s="120">
        <f>_xll.xlShmInterpRateFwd($D$3&amp;T(CalculationTrigger2),C2813,,5,C2814)</f>
        <v>1.4144501692360485E-2</v>
      </c>
      <c r="E2813" s="260">
        <f>_xll.xlShmInterpRateFwd($E$3&amp;T(CalculationTrigger2),C2813,,5,C2814)</f>
        <v>1.4059401367209673E-2</v>
      </c>
      <c r="F2813" s="260">
        <f>_xll.xlShmInterpRateFwd($F$3&amp;T(CalculationTrigger2),C2813,,5,C2814)</f>
        <v>1.3729434561286577E-2</v>
      </c>
      <c r="G2813" s="268">
        <f t="shared" si="86"/>
        <v>0.8510032515081194</v>
      </c>
      <c r="H2813" s="275">
        <f t="shared" si="87"/>
        <v>3.299668059230966</v>
      </c>
      <c r="I2813" s="250"/>
      <c r="J2813" s="251"/>
      <c r="K2813" s="251"/>
      <c r="L2813" s="251"/>
    </row>
    <row r="2814" spans="2:12" x14ac:dyDescent="0.2">
      <c r="B2814" s="112" t="s">
        <v>2</v>
      </c>
      <c r="C2814" s="113">
        <f>_xll.qlCalendarAdvance("TARGET",C2813,B2814,"mf")</f>
        <v>56199</v>
      </c>
      <c r="D2814" s="120">
        <f>_xll.xlShmInterpRateFwd($D$3&amp;T(CalculationTrigger2),C2814,,5,C2815)</f>
        <v>1.4141994226473236E-2</v>
      </c>
      <c r="E2814" s="260">
        <f>_xll.xlShmInterpRateFwd($E$3&amp;T(CalculationTrigger2),C2814,,5,C2815)</f>
        <v>1.4056597164004769E-2</v>
      </c>
      <c r="F2814" s="260">
        <f>_xll.xlShmInterpRateFwd($F$3&amp;T(CalculationTrigger2),C2814,,5,C2815)</f>
        <v>1.3726473396914301E-2</v>
      </c>
      <c r="G2814" s="268">
        <f t="shared" si="86"/>
        <v>0.85397062468467111</v>
      </c>
      <c r="H2814" s="275">
        <f t="shared" si="87"/>
        <v>3.301237670904674</v>
      </c>
      <c r="I2814" s="250"/>
      <c r="J2814" s="251"/>
      <c r="K2814" s="251"/>
      <c r="L2814" s="251"/>
    </row>
    <row r="2815" spans="2:12" x14ac:dyDescent="0.2">
      <c r="B2815" s="112" t="s">
        <v>2</v>
      </c>
      <c r="C2815" s="113">
        <f>_xll.qlCalendarAdvance("TARGET",C2814,B2815,"mf")</f>
        <v>56206</v>
      </c>
      <c r="D2815" s="120">
        <f>_xll.xlShmInterpRateFwd($D$3&amp;T(CalculationTrigger2),C2815,,5,C2816)</f>
        <v>1.4139584717722684E-2</v>
      </c>
      <c r="E2815" s="260">
        <f>_xll.xlShmInterpRateFwd($E$3&amp;T(CalculationTrigger2),C2815,,5,C2816)</f>
        <v>1.4053882921867648E-2</v>
      </c>
      <c r="F2815" s="260">
        <f>_xll.xlShmInterpRateFwd($F$3&amp;T(CalculationTrigger2),C2815,,5,C2816)</f>
        <v>1.372356863545428E-2</v>
      </c>
      <c r="G2815" s="268">
        <f t="shared" si="86"/>
        <v>0.85701795855035179</v>
      </c>
      <c r="H2815" s="275">
        <f t="shared" si="87"/>
        <v>3.3031428641336866</v>
      </c>
      <c r="I2815" s="250"/>
      <c r="J2815" s="251"/>
      <c r="K2815" s="251"/>
      <c r="L2815" s="251"/>
    </row>
    <row r="2816" spans="2:12" x14ac:dyDescent="0.2">
      <c r="B2816" s="112" t="s">
        <v>2</v>
      </c>
      <c r="C2816" s="113">
        <f>_xll.qlCalendarAdvance("TARGET",C2815,B2816,"mf")</f>
        <v>56213</v>
      </c>
      <c r="D2816" s="120">
        <f>_xll.xlShmInterpRateFwd($D$3&amp;T(CalculationTrigger2),C2816,,5,C2817)</f>
        <v>1.4137273378850868E-2</v>
      </c>
      <c r="E2816" s="260">
        <f>_xll.xlShmInterpRateFwd($E$3&amp;T(CalculationTrigger2),C2816,,5,C2817)</f>
        <v>1.4051258837674031E-2</v>
      </c>
      <c r="F2816" s="260">
        <f>_xll.xlShmInterpRateFwd($F$3&amp;T(CalculationTrigger2),C2816,,5,C2817)</f>
        <v>1.3720720404023536E-2</v>
      </c>
      <c r="G2816" s="268">
        <f t="shared" si="86"/>
        <v>0.86014541176836556</v>
      </c>
      <c r="H2816" s="275">
        <f t="shared" si="87"/>
        <v>3.3053843365049573</v>
      </c>
      <c r="I2816" s="250"/>
      <c r="J2816" s="251"/>
      <c r="K2816" s="251"/>
      <c r="L2816" s="251"/>
    </row>
    <row r="2817" spans="2:12" x14ac:dyDescent="0.2">
      <c r="B2817" s="112" t="s">
        <v>2</v>
      </c>
      <c r="C2817" s="113">
        <f>_xll.qlCalendarAdvance("TARGET",C2816,B2817,"mf")</f>
        <v>56220</v>
      </c>
      <c r="D2817" s="120">
        <f>_xll.xlShmInterpRateFwd($D$3&amp;T(CalculationTrigger2),C2817,,5,C2818)</f>
        <v>1.4135060422554524E-2</v>
      </c>
      <c r="E2817" s="260">
        <f>_xll.xlShmInterpRateFwd($E$3&amp;T(CalculationTrigger2),C2817,,5,C2818)</f>
        <v>1.4048725108259955E-2</v>
      </c>
      <c r="F2817" s="260">
        <f>_xll.xlShmInterpRateFwd($F$3&amp;T(CalculationTrigger2),C2817,,5,C2818)</f>
        <v>1.3717928829698866E-2</v>
      </c>
      <c r="G2817" s="268">
        <f t="shared" si="86"/>
        <v>0.86335314294569421</v>
      </c>
      <c r="H2817" s="275">
        <f t="shared" si="87"/>
        <v>3.3079627856108864</v>
      </c>
      <c r="I2817" s="250"/>
      <c r="J2817" s="251"/>
      <c r="K2817" s="251"/>
      <c r="L2817" s="251"/>
    </row>
    <row r="2818" spans="2:12" x14ac:dyDescent="0.2">
      <c r="B2818" s="112" t="s">
        <v>2</v>
      </c>
      <c r="C2818" s="113">
        <f>_xll.qlCalendarAdvance("TARGET",C2817,B2818,"mf")</f>
        <v>56227</v>
      </c>
      <c r="D2818" s="120">
        <f>_xll.xlShmInterpRateFwd($D$3&amp;T(CalculationTrigger2),C2818,,5,C2819)</f>
        <v>1.4132946061577755E-2</v>
      </c>
      <c r="E2818" s="260">
        <f>_xll.xlShmInterpRateFwd($E$3&amp;T(CalculationTrigger2),C2818,,5,C2819)</f>
        <v>1.4046281930514447E-2</v>
      </c>
      <c r="F2818" s="260">
        <f>_xll.xlShmInterpRateFwd($F$3&amp;T(CalculationTrigger2),C2818,,5,C2819)</f>
        <v>1.3715194039568956E-2</v>
      </c>
      <c r="G2818" s="268">
        <f t="shared" si="86"/>
        <v>0.86664131063307959</v>
      </c>
      <c r="H2818" s="275">
        <f t="shared" si="87"/>
        <v>3.3108789094549174</v>
      </c>
      <c r="I2818" s="250"/>
      <c r="J2818" s="251"/>
      <c r="K2818" s="251"/>
      <c r="L2818" s="251"/>
    </row>
    <row r="2819" spans="2:12" x14ac:dyDescent="0.2">
      <c r="B2819" s="112" t="s">
        <v>2</v>
      </c>
      <c r="C2819" s="113">
        <f>_xll.qlCalendarAdvance("TARGET",C2818,B2819,"mf")</f>
        <v>56234</v>
      </c>
      <c r="D2819" s="120">
        <f>_xll.xlShmInterpRateFwd($D$3&amp;T(CalculationTrigger2),C2819,,5,C2820)</f>
        <v>1.4130930508607803E-2</v>
      </c>
      <c r="E2819" s="260">
        <f>_xll.xlShmInterpRateFwd($E$3&amp;T(CalculationTrigger2),C2819,,5,C2820)</f>
        <v>1.4043929501286858E-2</v>
      </c>
      <c r="F2819" s="260">
        <f>_xll.xlShmInterpRateFwd($F$3&amp;T(CalculationTrigger2),C2819,,5,C2820)</f>
        <v>1.3712516160763362E-2</v>
      </c>
      <c r="G2819" s="268">
        <f t="shared" si="86"/>
        <v>0.87001007320945678</v>
      </c>
      <c r="H2819" s="275">
        <f t="shared" si="87"/>
        <v>3.3141334052349571</v>
      </c>
      <c r="I2819" s="250"/>
      <c r="J2819" s="251"/>
      <c r="K2819" s="251"/>
      <c r="L2819" s="251"/>
    </row>
    <row r="2820" spans="2:12" x14ac:dyDescent="0.2">
      <c r="B2820" s="112" t="s">
        <v>2</v>
      </c>
      <c r="C2820" s="113">
        <f>_xll.qlCalendarAdvance("TARGET",C2819,B2820,"mf")</f>
        <v>56241</v>
      </c>
      <c r="D2820" s="120">
        <f>_xll.xlShmInterpRateFwd($D$3&amp;T(CalculationTrigger2),C2820,,5,C2821)</f>
        <v>1.4129013976379291E-2</v>
      </c>
      <c r="E2820" s="260">
        <f>_xll.xlShmInterpRateFwd($E$3&amp;T(CalculationTrigger2),C2820,,5,C2821)</f>
        <v>1.4041668017421616E-2</v>
      </c>
      <c r="F2820" s="260">
        <f>_xll.xlShmInterpRateFwd($F$3&amp;T(CalculationTrigger2),C2820,,5,C2821)</f>
        <v>1.3709895320354031E-2</v>
      </c>
      <c r="G2820" s="268">
        <f t="shared" si="86"/>
        <v>0.87345958957674508</v>
      </c>
      <c r="H2820" s="275">
        <f t="shared" si="87"/>
        <v>3.3177269706758521</v>
      </c>
      <c r="I2820" s="250"/>
      <c r="J2820" s="251"/>
      <c r="K2820" s="251"/>
      <c r="L2820" s="251"/>
    </row>
    <row r="2821" spans="2:12" x14ac:dyDescent="0.2">
      <c r="B2821" s="112" t="s">
        <v>2</v>
      </c>
      <c r="C2821" s="113">
        <f>_xll.qlCalendarAdvance("TARGET",C2820,B2821,"mf")</f>
        <v>56248</v>
      </c>
      <c r="D2821" s="120">
        <f>_xll.xlShmInterpRateFwd($D$3&amp;T(CalculationTrigger2),C2821,,5,C2822)</f>
        <v>1.41271966776395E-2</v>
      </c>
      <c r="E2821" s="260">
        <f>_xll.xlShmInterpRateFwd($E$3&amp;T(CalculationTrigger2),C2821,,5,C2822)</f>
        <v>1.403949767581617E-2</v>
      </c>
      <c r="F2821" s="260">
        <f>_xll.xlShmInterpRateFwd($F$3&amp;T(CalculationTrigger2),C2821,,5,C2822)</f>
        <v>1.370733164541903E-2</v>
      </c>
      <c r="G2821" s="268">
        <f t="shared" ref="G2821:G2884" si="88">(D2821-E2821)*10000</f>
        <v>0.87699001823329792</v>
      </c>
      <c r="H2821" s="275">
        <f t="shared" ref="H2821:H2884" si="89">(E2821-F2821)*10000</f>
        <v>3.3216603039713974</v>
      </c>
      <c r="I2821" s="250"/>
      <c r="J2821" s="251"/>
      <c r="K2821" s="251"/>
      <c r="L2821" s="251"/>
    </row>
    <row r="2822" spans="2:12" x14ac:dyDescent="0.2">
      <c r="B2822" s="112" t="s">
        <v>2</v>
      </c>
      <c r="C2822" s="113">
        <f>_xll.qlCalendarAdvance("TARGET",C2821,B2822,"mf")</f>
        <v>56255</v>
      </c>
      <c r="D2822" s="120">
        <f>_xll.xlShmInterpRateFwd($D$3&amp;T(CalculationTrigger2),C2822,,5,C2823)</f>
        <v>1.4125478825073064E-2</v>
      </c>
      <c r="E2822" s="260">
        <f>_xll.xlShmInterpRateFwd($E$3&amp;T(CalculationTrigger2),C2822,,5,C2823)</f>
        <v>1.4037418673316718E-2</v>
      </c>
      <c r="F2822" s="260">
        <f>_xll.xlShmInterpRateFwd($F$3&amp;T(CalculationTrigger2),C2822,,5,C2823)</f>
        <v>1.3704825263077295E-2</v>
      </c>
      <c r="G2822" s="268">
        <f t="shared" si="88"/>
        <v>0.8806015175634625</v>
      </c>
      <c r="H2822" s="275">
        <f t="shared" si="89"/>
        <v>3.325934102394231</v>
      </c>
      <c r="I2822" s="250"/>
      <c r="J2822" s="251"/>
      <c r="K2822" s="251"/>
      <c r="L2822" s="251"/>
    </row>
    <row r="2823" spans="2:12" x14ac:dyDescent="0.2">
      <c r="B2823" s="112" t="s">
        <v>2</v>
      </c>
      <c r="C2823" s="113">
        <f>_xll.qlCalendarAdvance("TARGET",C2822,B2823,"mf")</f>
        <v>56262</v>
      </c>
      <c r="D2823" s="120">
        <f>_xll.xlShmInterpRateFwd($D$3&amp;T(CalculationTrigger2),C2823,,5,C2824)</f>
        <v>1.4123860631417825E-2</v>
      </c>
      <c r="E2823" s="260">
        <f>_xll.xlShmInterpRateFwd($E$3&amp;T(CalculationTrigger2),C2823,,5,C2824)</f>
        <v>1.4035431206764568E-2</v>
      </c>
      <c r="F2823" s="260">
        <f>_xll.xlShmInterpRateFwd($F$3&amp;T(CalculationTrigger2),C2823,,5,C2824)</f>
        <v>1.3702376300419129E-2</v>
      </c>
      <c r="G2823" s="268">
        <f t="shared" si="88"/>
        <v>0.8842942465325625</v>
      </c>
      <c r="H2823" s="275">
        <f t="shared" si="89"/>
        <v>3.3305490634543897</v>
      </c>
      <c r="I2823" s="250"/>
      <c r="J2823" s="251"/>
      <c r="K2823" s="251"/>
      <c r="L2823" s="251"/>
    </row>
    <row r="2824" spans="2:12" x14ac:dyDescent="0.2">
      <c r="B2824" s="112" t="s">
        <v>2</v>
      </c>
      <c r="C2824" s="113">
        <f>_xll.qlCalendarAdvance("TARGET",C2823,B2824,"mf")</f>
        <v>56269</v>
      </c>
      <c r="D2824" s="120">
        <f>_xll.xlShmInterpRateFwd($D$3&amp;T(CalculationTrigger2),C2824,,5,C2825)</f>
        <v>1.4122342309395342E-2</v>
      </c>
      <c r="E2824" s="260">
        <f>_xll.xlShmInterpRateFwd($E$3&amp;T(CalculationTrigger2),C2824,,5,C2825)</f>
        <v>1.4033535473042476E-2</v>
      </c>
      <c r="F2824" s="260">
        <f>_xll.xlShmInterpRateFwd($F$3&amp;T(CalculationTrigger2),C2824,,5,C2825)</f>
        <v>1.3699984884535164E-2</v>
      </c>
      <c r="G2824" s="268">
        <f t="shared" si="88"/>
        <v>0.88806836352865737</v>
      </c>
      <c r="H2824" s="275">
        <f t="shared" si="89"/>
        <v>3.335505885073125</v>
      </c>
      <c r="I2824" s="250"/>
      <c r="J2824" s="251"/>
      <c r="K2824" s="251"/>
      <c r="L2824" s="251"/>
    </row>
    <row r="2825" spans="2:12" x14ac:dyDescent="0.2">
      <c r="B2825" s="112" t="s">
        <v>2</v>
      </c>
      <c r="C2825" s="113">
        <f>_xll.qlCalendarAdvance("TARGET",C2824,B2825,"mf")</f>
        <v>56276</v>
      </c>
      <c r="D2825" s="120">
        <f>_xll.xlShmInterpRateFwd($D$3&amp;T(CalculationTrigger2),C2825,,5,C2826)</f>
        <v>1.412092407173985E-2</v>
      </c>
      <c r="E2825" s="260">
        <f>_xll.xlShmInterpRateFwd($E$3&amp;T(CalculationTrigger2),C2825,,5,C2826)</f>
        <v>1.4031731669034103E-2</v>
      </c>
      <c r="F2825" s="260">
        <f>_xll.xlShmInterpRateFwd($F$3&amp;T(CalculationTrigger2),C2825,,5,C2826)</f>
        <v>1.3697651142527955E-2</v>
      </c>
      <c r="G2825" s="268">
        <f t="shared" si="88"/>
        <v>0.89192402705747309</v>
      </c>
      <c r="H2825" s="275">
        <f t="shared" si="89"/>
        <v>3.3408052650614821</v>
      </c>
      <c r="I2825" s="250"/>
      <c r="J2825" s="251"/>
      <c r="K2825" s="251"/>
      <c r="L2825" s="251"/>
    </row>
    <row r="2826" spans="2:12" x14ac:dyDescent="0.2">
      <c r="B2826" s="112" t="s">
        <v>2</v>
      </c>
      <c r="C2826" s="113">
        <f>_xll.qlCalendarAdvance("TARGET",C2825,B2826,"mf")</f>
        <v>56283</v>
      </c>
      <c r="D2826" s="120">
        <f>_xll.xlShmInterpRateFwd($D$3&amp;T(CalculationTrigger2),C2826,,5,C2827)</f>
        <v>1.4119606131163521E-2</v>
      </c>
      <c r="E2826" s="260">
        <f>_xll.xlShmInterpRateFwd($E$3&amp;T(CalculationTrigger2),C2826,,5,C2827)</f>
        <v>1.40300199915719E-2</v>
      </c>
      <c r="F2826" s="260">
        <f>_xll.xlShmInterpRateFwd($F$3&amp;T(CalculationTrigger2),C2826,,5,C2827)</f>
        <v>1.36953752014946E-2</v>
      </c>
      <c r="G2826" s="268">
        <f t="shared" si="88"/>
        <v>0.89586139591620384</v>
      </c>
      <c r="H2826" s="275">
        <f t="shared" si="89"/>
        <v>3.3464479007730072</v>
      </c>
      <c r="I2826" s="250"/>
      <c r="J2826" s="251"/>
      <c r="K2826" s="251"/>
      <c r="L2826" s="251"/>
    </row>
    <row r="2827" spans="2:12" x14ac:dyDescent="0.2">
      <c r="B2827" s="112" t="s">
        <v>2</v>
      </c>
      <c r="C2827" s="113">
        <f>_xll.qlCalendarAdvance("TARGET",C2826,B2827,"mf")</f>
        <v>56290</v>
      </c>
      <c r="D2827" s="120">
        <f>_xll.xlShmInterpRateFwd($D$3&amp;T(CalculationTrigger2),C2827,,5,C2828)</f>
        <v>1.4118388700368058E-2</v>
      </c>
      <c r="E2827" s="260">
        <f>_xll.xlShmInterpRateFwd($E$3&amp;T(CalculationTrigger2),C2827,,5,C2828)</f>
        <v>1.4028400637512409E-2</v>
      </c>
      <c r="F2827" s="260">
        <f>_xll.xlShmInterpRateFwd($F$3&amp;T(CalculationTrigger2),C2827,,5,C2828)</f>
        <v>1.3693157188503571E-2</v>
      </c>
      <c r="G2827" s="268">
        <f t="shared" si="88"/>
        <v>0.89988062855648687</v>
      </c>
      <c r="H2827" s="275">
        <f t="shared" si="89"/>
        <v>3.3524344900883776</v>
      </c>
      <c r="I2827" s="250"/>
      <c r="J2827" s="251"/>
      <c r="K2827" s="251"/>
      <c r="L2827" s="251"/>
    </row>
    <row r="2828" spans="2:12" x14ac:dyDescent="0.2">
      <c r="B2828" s="112" t="s">
        <v>2</v>
      </c>
      <c r="C2828" s="113">
        <f>_xll.qlCalendarAdvance("TARGET",C2827,B2828,"mf")</f>
        <v>56297</v>
      </c>
      <c r="D2828" s="120">
        <f>_xll.xlShmInterpRateFwd($D$3&amp;T(CalculationTrigger2),C2828,,5,C2829)</f>
        <v>1.4117271992137369E-2</v>
      </c>
      <c r="E2828" s="260">
        <f>_xll.xlShmInterpRateFwd($E$3&amp;T(CalculationTrigger2),C2828,,5,C2829)</f>
        <v>1.4026873803759438E-2</v>
      </c>
      <c r="F2828" s="260">
        <f>_xll.xlShmInterpRateFwd($F$3&amp;T(CalculationTrigger2),C2828,,5,C2829)</f>
        <v>1.3690997230693194E-2</v>
      </c>
      <c r="G2828" s="268">
        <f t="shared" si="88"/>
        <v>0.90398188377931521</v>
      </c>
      <c r="H2828" s="275">
        <f t="shared" si="89"/>
        <v>3.3587657306624434</v>
      </c>
      <c r="I2828" s="250"/>
      <c r="J2828" s="251"/>
      <c r="K2828" s="251"/>
      <c r="L2828" s="251"/>
    </row>
    <row r="2829" spans="2:12" x14ac:dyDescent="0.2">
      <c r="B2829" s="112" t="s">
        <v>2</v>
      </c>
      <c r="C2829" s="113">
        <f>_xll.qlCalendarAdvance("TARGET",C2828,B2829,"mf")</f>
        <v>56304</v>
      </c>
      <c r="D2829" s="120">
        <f>_xll.xlShmInterpRateFwd($D$3&amp;T(CalculationTrigger2),C2829,,5,C2830)</f>
        <v>1.4116256219152237E-2</v>
      </c>
      <c r="E2829" s="260">
        <f>_xll.xlShmInterpRateFwd($E$3&amp;T(CalculationTrigger2),C2829,,5,C2830)</f>
        <v>1.4025439687154022E-2</v>
      </c>
      <c r="F2829" s="260">
        <f>_xll.xlShmInterpRateFwd($F$3&amp;T(CalculationTrigger2),C2829,,5,C2830)</f>
        <v>1.3688895455138421E-2</v>
      </c>
      <c r="G2829" s="268">
        <f t="shared" si="88"/>
        <v>0.90816531998215089</v>
      </c>
      <c r="H2829" s="275">
        <f t="shared" si="89"/>
        <v>3.3654423201560055</v>
      </c>
      <c r="I2829" s="250"/>
      <c r="J2829" s="251"/>
      <c r="K2829" s="251"/>
      <c r="L2829" s="251"/>
    </row>
    <row r="2830" spans="2:12" x14ac:dyDescent="0.2">
      <c r="B2830" s="112" t="s">
        <v>2</v>
      </c>
      <c r="C2830" s="113">
        <f>_xll.qlCalendarAdvance("TARGET",C2829,B2830,"mf")</f>
        <v>56311</v>
      </c>
      <c r="D2830" s="120">
        <f>_xll.xlShmInterpRateFwd($D$3&amp;T(CalculationTrigger2),C2830,,5,C2831)</f>
        <v>1.4115341594146711E-2</v>
      </c>
      <c r="E2830" s="260">
        <f>_xll.xlShmInterpRateFwd($E$3&amp;T(CalculationTrigger2),C2830,,5,C2831)</f>
        <v>1.4024098484567099E-2</v>
      </c>
      <c r="F2830" s="260">
        <f>_xll.xlShmInterpRateFwd($F$3&amp;T(CalculationTrigger2),C2830,,5,C2831)</f>
        <v>1.3686851988914558E-2</v>
      </c>
      <c r="G2830" s="268">
        <f t="shared" si="88"/>
        <v>0.9124310957961228</v>
      </c>
      <c r="H2830" s="275">
        <f t="shared" si="89"/>
        <v>3.3724649565254095</v>
      </c>
      <c r="I2830" s="250"/>
      <c r="J2830" s="251"/>
      <c r="K2830" s="251"/>
      <c r="L2830" s="251"/>
    </row>
    <row r="2831" spans="2:12" x14ac:dyDescent="0.2">
      <c r="B2831" s="112" t="s">
        <v>2</v>
      </c>
      <c r="C2831" s="113">
        <f>_xll.qlCalendarAdvance("TARGET",C2830,B2831,"mf")</f>
        <v>56318</v>
      </c>
      <c r="D2831" s="120">
        <f>_xll.xlShmInterpRateFwd($D$3&amp;T(CalculationTrigger2),C2831,,5,C2832)</f>
        <v>1.4114528329855982E-2</v>
      </c>
      <c r="E2831" s="260">
        <f>_xll.xlShmInterpRateFwd($E$3&amp;T(CalculationTrigger2),C2831,,5,C2832)</f>
        <v>1.4022850392864765E-2</v>
      </c>
      <c r="F2831" s="260">
        <f>_xll.xlShmInterpRateFwd($F$3&amp;T(CalculationTrigger2),C2831,,5,C2832)</f>
        <v>1.3684866959155178E-2</v>
      </c>
      <c r="G2831" s="268">
        <f t="shared" si="88"/>
        <v>0.91677936991217335</v>
      </c>
      <c r="H2831" s="275">
        <f t="shared" si="89"/>
        <v>3.3798343370958737</v>
      </c>
      <c r="I2831" s="250"/>
      <c r="J2831" s="251"/>
      <c r="K2831" s="251"/>
      <c r="L2831" s="251"/>
    </row>
    <row r="2832" spans="2:12" x14ac:dyDescent="0.2">
      <c r="B2832" s="112" t="s">
        <v>2</v>
      </c>
      <c r="C2832" s="113">
        <f>_xll.qlCalendarAdvance("TARGET",C2831,B2832,"mf")</f>
        <v>56325</v>
      </c>
      <c r="D2832" s="120">
        <f>_xll.xlShmInterpRateFwd($D$3&amp;T(CalculationTrigger2),C2832,,5,C2833)</f>
        <v>1.4113816638987441E-2</v>
      </c>
      <c r="E2832" s="260">
        <f>_xll.xlShmInterpRateFwd($E$3&amp;T(CalculationTrigger2),C2832,,5,C2833)</f>
        <v>1.402169560890249E-2</v>
      </c>
      <c r="F2832" s="260">
        <f>_xll.xlShmInterpRateFwd($F$3&amp;T(CalculationTrigger2),C2832,,5,C2833)</f>
        <v>1.3682940492936287E-2</v>
      </c>
      <c r="G2832" s="268">
        <f t="shared" si="88"/>
        <v>0.92121030084950717</v>
      </c>
      <c r="H2832" s="275">
        <f t="shared" si="89"/>
        <v>3.3875511596620327</v>
      </c>
      <c r="I2832" s="250"/>
      <c r="J2832" s="251"/>
      <c r="K2832" s="251"/>
      <c r="L2832" s="251"/>
    </row>
    <row r="2833" spans="2:12" x14ac:dyDescent="0.2">
      <c r="B2833" s="112" t="s">
        <v>2</v>
      </c>
      <c r="C2833" s="113">
        <f>_xll.qlCalendarAdvance("TARGET",C2832,B2833,"mf")</f>
        <v>56332</v>
      </c>
      <c r="D2833" s="120">
        <f>_xll.xlShmInterpRateFwd($D$3&amp;T(CalculationTrigger2),C2833,,5,C2834)</f>
        <v>1.4113206734313346E-2</v>
      </c>
      <c r="E2833" s="260">
        <f>_xll.xlShmInterpRateFwd($E$3&amp;T(CalculationTrigger2),C2833,,5,C2834)</f>
        <v>1.4020634329583051E-2</v>
      </c>
      <c r="F2833" s="260">
        <f>_xll.xlShmInterpRateFwd($F$3&amp;T(CalculationTrigger2),C2833,,5,C2834)</f>
        <v>1.3681072717363213E-2</v>
      </c>
      <c r="G2833" s="268">
        <f t="shared" si="88"/>
        <v>0.92572404730295255</v>
      </c>
      <c r="H2833" s="275">
        <f t="shared" si="89"/>
        <v>3.3956161221983772</v>
      </c>
      <c r="I2833" s="250"/>
      <c r="J2833" s="251"/>
      <c r="K2833" s="251"/>
      <c r="L2833" s="251"/>
    </row>
    <row r="2834" spans="2:12" x14ac:dyDescent="0.2">
      <c r="B2834" s="112" t="s">
        <v>2</v>
      </c>
      <c r="C2834" s="113">
        <f>_xll.qlCalendarAdvance("TARGET",C2833,B2834,"mf")</f>
        <v>56339</v>
      </c>
      <c r="D2834" s="120">
        <f>_xll.xlShmInterpRateFwd($D$3&amp;T(CalculationTrigger2),C2834,,5,C2835)</f>
        <v>1.4112608862761004E-2</v>
      </c>
      <c r="E2834" s="260">
        <f>_xll.xlShmInterpRateFwd($E$3&amp;T(CalculationTrigger2),C2834,,5,C2835)</f>
        <v>1.401958863590691E-2</v>
      </c>
      <c r="F2834" s="260">
        <f>_xll.xlShmInterpRateFwd($F$3&amp;T(CalculationTrigger2),C2834,,5,C2835)</f>
        <v>1.3679196885113524E-2</v>
      </c>
      <c r="G2834" s="268">
        <f t="shared" si="88"/>
        <v>0.93020226854093746</v>
      </c>
      <c r="H2834" s="275">
        <f t="shared" si="89"/>
        <v>3.4039175079338646</v>
      </c>
      <c r="I2834" s="250"/>
      <c r="J2834" s="251"/>
      <c r="K2834" s="251"/>
      <c r="L2834" s="251"/>
    </row>
    <row r="2835" spans="2:12" x14ac:dyDescent="0.2">
      <c r="B2835" s="112" t="s">
        <v>2</v>
      </c>
      <c r="C2835" s="113">
        <f>_xll.qlCalendarAdvance("TARGET",C2834,B2835,"mf")</f>
        <v>56346</v>
      </c>
      <c r="D2835" s="120">
        <f>_xll.xlShmInterpRateFwd($D$3&amp;T(CalculationTrigger2),C2835,,5,C2836)</f>
        <v>1.4106629847679897E-2</v>
      </c>
      <c r="E2835" s="260">
        <f>_xll.xlShmInterpRateFwd($E$3&amp;T(CalculationTrigger2),C2835,,5,C2836)</f>
        <v>1.4013873070384751E-2</v>
      </c>
      <c r="F2835" s="260">
        <f>_xll.xlShmInterpRateFwd($F$3&amp;T(CalculationTrigger2),C2835,,5,C2836)</f>
        <v>1.3673306733807721E-2</v>
      </c>
      <c r="G2835" s="268">
        <f t="shared" si="88"/>
        <v>0.92756777295146042</v>
      </c>
      <c r="H2835" s="275">
        <f t="shared" si="89"/>
        <v>3.4056633657703062</v>
      </c>
      <c r="I2835" s="250"/>
      <c r="J2835" s="251"/>
      <c r="K2835" s="251"/>
      <c r="L2835" s="251"/>
    </row>
    <row r="2836" spans="2:12" x14ac:dyDescent="0.2">
      <c r="B2836" s="112" t="s">
        <v>2</v>
      </c>
      <c r="C2836" s="113">
        <f>_xll.qlCalendarAdvance("TARGET",C2835,B2836,"mf")</f>
        <v>56353</v>
      </c>
      <c r="D2836" s="120">
        <f>_xll.xlShmInterpRateFwd($D$3&amp;T(CalculationTrigger2),C2836,,5,C2837)</f>
        <v>1.4097532881906532E-2</v>
      </c>
      <c r="E2836" s="260">
        <f>_xll.xlShmInterpRateFwd($E$3&amp;T(CalculationTrigger2),C2836,,5,C2837)</f>
        <v>1.4005444663909511E-2</v>
      </c>
      <c r="F2836" s="260">
        <f>_xll.xlShmInterpRateFwd($F$3&amp;T(CalculationTrigger2),C2836,,5,C2837)</f>
        <v>1.3665092698148345E-2</v>
      </c>
      <c r="G2836" s="268">
        <f t="shared" si="88"/>
        <v>0.92088217997020327</v>
      </c>
      <c r="H2836" s="275">
        <f t="shared" si="89"/>
        <v>3.4035196576116635</v>
      </c>
      <c r="I2836" s="250"/>
      <c r="J2836" s="251"/>
      <c r="K2836" s="251"/>
      <c r="L2836" s="251"/>
    </row>
    <row r="2837" spans="2:12" x14ac:dyDescent="0.2">
      <c r="B2837" s="112" t="s">
        <v>2</v>
      </c>
      <c r="C2837" s="113">
        <f>_xll.qlCalendarAdvance("TARGET",C2836,B2837,"mf")</f>
        <v>56360</v>
      </c>
      <c r="D2837" s="120">
        <f>_xll.xlShmInterpRateFwd($D$3&amp;T(CalculationTrigger2),C2837,,5,C2838)</f>
        <v>1.4088559574697042E-2</v>
      </c>
      <c r="E2837" s="260">
        <f>_xll.xlShmInterpRateFwd($E$3&amp;T(CalculationTrigger2),C2837,,5,C2838)</f>
        <v>1.3997116545585719E-2</v>
      </c>
      <c r="F2837" s="260">
        <f>_xll.xlShmInterpRateFwd($F$3&amp;T(CalculationTrigger2),C2837,,5,C2838)</f>
        <v>1.3656965875790822E-2</v>
      </c>
      <c r="G2837" s="268">
        <f t="shared" si="88"/>
        <v>0.91443029111322804</v>
      </c>
      <c r="H2837" s="275">
        <f t="shared" si="89"/>
        <v>3.401506697948975</v>
      </c>
      <c r="I2837" s="250"/>
      <c r="J2837" s="251"/>
      <c r="K2837" s="251"/>
      <c r="L2837" s="251"/>
    </row>
    <row r="2838" spans="2:12" x14ac:dyDescent="0.2">
      <c r="B2838" s="112" t="s">
        <v>2</v>
      </c>
      <c r="C2838" s="113">
        <f>_xll.qlCalendarAdvance("TARGET",C2837,B2838,"mf")</f>
        <v>56367</v>
      </c>
      <c r="D2838" s="120">
        <f>_xll.xlShmInterpRateFwd($D$3&amp;T(CalculationTrigger2),C2838,,5,C2839)</f>
        <v>1.4079710210399277E-2</v>
      </c>
      <c r="E2838" s="260">
        <f>_xll.xlShmInterpRateFwd($E$3&amp;T(CalculationTrigger2),C2838,,5,C2839)</f>
        <v>1.3988888949145448E-2</v>
      </c>
      <c r="F2838" s="260">
        <f>_xll.xlShmInterpRateFwd($F$3&amp;T(CalculationTrigger2),C2838,,5,C2839)</f>
        <v>1.3648926472636326E-2</v>
      </c>
      <c r="G2838" s="268">
        <f t="shared" si="88"/>
        <v>0.90821261253828944</v>
      </c>
      <c r="H2838" s="275">
        <f t="shared" si="89"/>
        <v>3.3996247650912128</v>
      </c>
      <c r="I2838" s="250"/>
      <c r="J2838" s="251"/>
      <c r="K2838" s="251"/>
      <c r="L2838" s="251"/>
    </row>
    <row r="2839" spans="2:12" x14ac:dyDescent="0.2">
      <c r="B2839" s="112" t="s">
        <v>2</v>
      </c>
      <c r="C2839" s="113">
        <f>_xll.qlCalendarAdvance("TARGET",C2838,B2839,"mf")</f>
        <v>56374</v>
      </c>
      <c r="D2839" s="120">
        <f>_xll.xlShmInterpRateFwd($D$3&amp;T(CalculationTrigger2),C2839,,5,C2840)</f>
        <v>1.4070985073356678E-2</v>
      </c>
      <c r="E2839" s="260">
        <f>_xll.xlShmInterpRateFwd($E$3&amp;T(CalculationTrigger2),C2839,,5,C2840)</f>
        <v>1.3980762108362179E-2</v>
      </c>
      <c r="F2839" s="260">
        <f>_xll.xlShmInterpRateFwd($F$3&amp;T(CalculationTrigger2),C2839,,5,C2840)</f>
        <v>1.3640974694621421E-2</v>
      </c>
      <c r="G2839" s="268">
        <f t="shared" si="88"/>
        <v>0.90222964994498422</v>
      </c>
      <c r="H2839" s="275">
        <f t="shared" si="89"/>
        <v>3.3978741374075803</v>
      </c>
      <c r="I2839" s="250"/>
      <c r="J2839" s="251"/>
      <c r="K2839" s="251"/>
      <c r="L2839" s="251"/>
    </row>
    <row r="2840" spans="2:12" x14ac:dyDescent="0.2">
      <c r="B2840" s="112" t="s">
        <v>2</v>
      </c>
      <c r="C2840" s="113">
        <f>_xll.qlCalendarAdvance("TARGET",C2839,B2840,"mf")</f>
        <v>56381</v>
      </c>
      <c r="D2840" s="120">
        <f>_xll.xlShmInterpRateFwd($D$3&amp;T(CalculationTrigger2),C2840,,5,C2841)</f>
        <v>1.4062384447931444E-2</v>
      </c>
      <c r="E2840" s="260">
        <f>_xll.xlShmInterpRateFwd($E$3&amp;T(CalculationTrigger2),C2840,,5,C2841)</f>
        <v>1.3972736256975524E-2</v>
      </c>
      <c r="F2840" s="260">
        <f>_xll.xlShmInterpRateFwd($F$3&amp;T(CalculationTrigger2),C2840,,5,C2841)</f>
        <v>1.3633110747648539E-2</v>
      </c>
      <c r="G2840" s="268">
        <f t="shared" si="88"/>
        <v>0.89648190955920681</v>
      </c>
      <c r="H2840" s="275">
        <f t="shared" si="89"/>
        <v>3.3962550932698474</v>
      </c>
      <c r="I2840" s="250"/>
      <c r="J2840" s="251"/>
      <c r="K2840" s="251"/>
      <c r="L2840" s="251"/>
    </row>
    <row r="2841" spans="2:12" x14ac:dyDescent="0.2">
      <c r="B2841" s="112" t="s">
        <v>2</v>
      </c>
      <c r="C2841" s="113">
        <f>_xll.qlCalendarAdvance("TARGET",C2840,B2841,"mf")</f>
        <v>56388</v>
      </c>
      <c r="D2841" s="120">
        <f>_xll.xlShmInterpRateFwd($D$3&amp;T(CalculationTrigger2),C2841,,5,C2842)</f>
        <v>1.4053908618435064E-2</v>
      </c>
      <c r="E2841" s="260">
        <f>_xll.xlShmInterpRateFwd($E$3&amp;T(CalculationTrigger2),C2841,,5,C2842)</f>
        <v>1.396481162874913E-2</v>
      </c>
      <c r="F2841" s="260">
        <f>_xll.xlShmInterpRateFwd($F$3&amp;T(CalculationTrigger2),C2841,,5,C2842)</f>
        <v>1.3625334837638125E-2</v>
      </c>
      <c r="G2841" s="268">
        <f t="shared" si="88"/>
        <v>0.89096989685934214</v>
      </c>
      <c r="H2841" s="275">
        <f t="shared" si="89"/>
        <v>3.3947679111100486</v>
      </c>
      <c r="I2841" s="250"/>
      <c r="J2841" s="251"/>
      <c r="K2841" s="251"/>
      <c r="L2841" s="251"/>
    </row>
    <row r="2842" spans="2:12" x14ac:dyDescent="0.2">
      <c r="B2842" s="112" t="s">
        <v>2</v>
      </c>
      <c r="C2842" s="113">
        <f>_xll.qlCalendarAdvance("TARGET",C2841,B2842,"mf")</f>
        <v>56395</v>
      </c>
      <c r="D2842" s="120">
        <f>_xll.xlShmInterpRateFwd($D$3&amp;T(CalculationTrigger2),C2842,,5,C2843)</f>
        <v>1.4045557869244147E-2</v>
      </c>
      <c r="E2842" s="260">
        <f>_xll.xlShmInterpRateFwd($E$3&amp;T(CalculationTrigger2),C2842,,5,C2843)</f>
        <v>1.3956988457447556E-2</v>
      </c>
      <c r="F2842" s="260">
        <f>_xll.xlShmInterpRateFwd($F$3&amp;T(CalculationTrigger2),C2842,,5,C2843)</f>
        <v>1.3617647170505481E-2</v>
      </c>
      <c r="G2842" s="268">
        <f t="shared" si="88"/>
        <v>0.88569411796591768</v>
      </c>
      <c r="H2842" s="275">
        <f t="shared" si="89"/>
        <v>3.3934128694207422</v>
      </c>
      <c r="I2842" s="250"/>
      <c r="J2842" s="251"/>
      <c r="K2842" s="251"/>
      <c r="L2842" s="251"/>
    </row>
    <row r="2843" spans="2:12" x14ac:dyDescent="0.2">
      <c r="B2843" s="112" t="s">
        <v>2</v>
      </c>
      <c r="C2843" s="113">
        <f>_xll.qlCalendarAdvance("TARGET",C2842,B2843,"mf")</f>
        <v>56402</v>
      </c>
      <c r="D2843" s="120">
        <f>_xll.xlShmInterpRateFwd($D$3&amp;T(CalculationTrigger2),C2843,,5,C2844)</f>
        <v>1.4037332484678823E-2</v>
      </c>
      <c r="E2843" s="260">
        <f>_xll.xlShmInterpRateFwd($E$3&amp;T(CalculationTrigger2),C2843,,5,C2844)</f>
        <v>1.3949266976813077E-2</v>
      </c>
      <c r="F2843" s="260">
        <f>_xll.xlShmInterpRateFwd($F$3&amp;T(CalculationTrigger2),C2843,,5,C2844)</f>
        <v>1.3610047952207105E-2</v>
      </c>
      <c r="G2843" s="268">
        <f t="shared" si="88"/>
        <v>0.88065507865746007</v>
      </c>
      <c r="H2843" s="275">
        <f t="shared" si="89"/>
        <v>3.3921902460597178</v>
      </c>
      <c r="I2843" s="250"/>
      <c r="J2843" s="251"/>
      <c r="K2843" s="251"/>
      <c r="L2843" s="251"/>
    </row>
    <row r="2844" spans="2:12" x14ac:dyDescent="0.2">
      <c r="B2844" s="112" t="s">
        <v>2</v>
      </c>
      <c r="C2844" s="113">
        <f>_xll.qlCalendarAdvance("TARGET",C2843,B2844,"mf")</f>
        <v>56409</v>
      </c>
      <c r="D2844" s="120">
        <f>_xll.xlShmInterpRateFwd($D$3&amp;T(CalculationTrigger2),C2844,,5,C2845)</f>
        <v>1.4029232749124374E-2</v>
      </c>
      <c r="E2844" s="260">
        <f>_xll.xlShmInterpRateFwd($E$3&amp;T(CalculationTrigger2),C2844,,5,C2845)</f>
        <v>1.3941647420612061E-2</v>
      </c>
      <c r="F2844" s="260">
        <f>_xll.xlShmInterpRateFwd($F$3&amp;T(CalculationTrigger2),C2844,,5,C2845)</f>
        <v>1.3602537388607477E-2</v>
      </c>
      <c r="G2844" s="268">
        <f t="shared" si="88"/>
        <v>0.87585328512313976</v>
      </c>
      <c r="H2844" s="275">
        <f t="shared" si="89"/>
        <v>3.3911003200458314</v>
      </c>
      <c r="I2844" s="250"/>
      <c r="J2844" s="251"/>
      <c r="K2844" s="251"/>
      <c r="L2844" s="251"/>
    </row>
    <row r="2845" spans="2:12" x14ac:dyDescent="0.2">
      <c r="B2845" s="112" t="s">
        <v>2</v>
      </c>
      <c r="C2845" s="113">
        <f>_xll.qlCalendarAdvance("TARGET",C2844,B2845,"mf")</f>
        <v>56416</v>
      </c>
      <c r="D2845" s="120">
        <f>_xll.xlShmInterpRateFwd($D$3&amp;T(CalculationTrigger2),C2845,,5,C2846)</f>
        <v>1.4021258946892256E-2</v>
      </c>
      <c r="E2845" s="260">
        <f>_xll.xlShmInterpRateFwd($E$3&amp;T(CalculationTrigger2),C2845,,5,C2846)</f>
        <v>1.393413002259441E-2</v>
      </c>
      <c r="F2845" s="260">
        <f>_xll.xlShmInterpRateFwd($F$3&amp;T(CalculationTrigger2),C2845,,5,C2846)</f>
        <v>1.3595115685664422E-2</v>
      </c>
      <c r="G2845" s="268">
        <f t="shared" si="88"/>
        <v>0.87128924297845411</v>
      </c>
      <c r="H2845" s="275">
        <f t="shared" si="89"/>
        <v>3.390143369299877</v>
      </c>
      <c r="I2845" s="250"/>
      <c r="J2845" s="251"/>
      <c r="K2845" s="251"/>
      <c r="L2845" s="251"/>
    </row>
    <row r="2846" spans="2:12" x14ac:dyDescent="0.2">
      <c r="B2846" s="112" t="s">
        <v>2</v>
      </c>
      <c r="C2846" s="113">
        <f>_xll.qlCalendarAdvance("TARGET",C2845,B2846,"mf")</f>
        <v>56423</v>
      </c>
      <c r="D2846" s="120">
        <f>_xll.xlShmInterpRateFwd($D$3&amp;T(CalculationTrigger2),C2846,,5,C2847)</f>
        <v>1.4013411362347511E-2</v>
      </c>
      <c r="E2846" s="260">
        <f>_xll.xlShmInterpRateFwd($E$3&amp;T(CalculationTrigger2),C2846,,5,C2847)</f>
        <v>1.3926715016551508E-2</v>
      </c>
      <c r="F2846" s="260">
        <f>_xll.xlShmInterpRateFwd($F$3&amp;T(CalculationTrigger2),C2846,,5,C2847)</f>
        <v>1.3587783049266923E-2</v>
      </c>
      <c r="G2846" s="268">
        <f t="shared" si="88"/>
        <v>0.86696345796003627</v>
      </c>
      <c r="H2846" s="275">
        <f t="shared" si="89"/>
        <v>3.3893196728458466</v>
      </c>
      <c r="I2846" s="250"/>
      <c r="J2846" s="251"/>
      <c r="K2846" s="251"/>
      <c r="L2846" s="251"/>
    </row>
    <row r="2847" spans="2:12" x14ac:dyDescent="0.2">
      <c r="B2847" s="112" t="s">
        <v>2</v>
      </c>
      <c r="C2847" s="113">
        <f>_xll.qlCalendarAdvance("TARGET",C2846,B2847,"mf")</f>
        <v>56430</v>
      </c>
      <c r="D2847" s="120">
        <f>_xll.xlShmInterpRateFwd($D$3&amp;T(CalculationTrigger2),C2847,,5,C2848)</f>
        <v>1.4005690279839306E-2</v>
      </c>
      <c r="E2847" s="260">
        <f>_xll.xlShmInterpRateFwd($E$3&amp;T(CalculationTrigger2),C2847,,5,C2848)</f>
        <v>1.3919402636188785E-2</v>
      </c>
      <c r="F2847" s="260">
        <f>_xll.xlShmInterpRateFwd($F$3&amp;T(CalculationTrigger2),C2847,,5,C2848)</f>
        <v>1.3580539685391531E-2</v>
      </c>
      <c r="G2847" s="268">
        <f t="shared" si="88"/>
        <v>0.86287643650520895</v>
      </c>
      <c r="H2847" s="275">
        <f t="shared" si="89"/>
        <v>3.3886295079725395</v>
      </c>
      <c r="I2847" s="250"/>
      <c r="J2847" s="251"/>
      <c r="K2847" s="251"/>
      <c r="L2847" s="251"/>
    </row>
    <row r="2848" spans="2:12" x14ac:dyDescent="0.2">
      <c r="B2848" s="112" t="s">
        <v>2</v>
      </c>
      <c r="C2848" s="113">
        <f>_xll.qlCalendarAdvance("TARGET",C2847,B2848,"mf")</f>
        <v>56437</v>
      </c>
      <c r="D2848" s="120">
        <f>_xll.xlShmInterpRateFwd($D$3&amp;T(CalculationTrigger2),C2848,,5,C2849)</f>
        <v>1.399809598372989E-2</v>
      </c>
      <c r="E2848" s="260">
        <f>_xll.xlShmInterpRateFwd($E$3&amp;T(CalculationTrigger2),C2848,,5,C2849)</f>
        <v>1.3912193115316889E-2</v>
      </c>
      <c r="F2848" s="260">
        <f>_xll.xlShmInterpRateFwd($F$3&amp;T(CalculationTrigger2),C2848,,5,C2849)</f>
        <v>1.3573385799882267E-2</v>
      </c>
      <c r="G2848" s="268">
        <f t="shared" si="88"/>
        <v>0.85902868413000044</v>
      </c>
      <c r="H2848" s="275">
        <f t="shared" si="89"/>
        <v>3.3880731543462286</v>
      </c>
      <c r="I2848" s="250"/>
      <c r="J2848" s="251"/>
      <c r="K2848" s="251"/>
      <c r="L2848" s="251"/>
    </row>
    <row r="2849" spans="2:12" x14ac:dyDescent="0.2">
      <c r="B2849" s="112" t="s">
        <v>2</v>
      </c>
      <c r="C2849" s="113">
        <f>_xll.qlCalendarAdvance("TARGET",C2848,B2849,"mf")</f>
        <v>56444</v>
      </c>
      <c r="D2849" s="120">
        <f>_xll.xlShmInterpRateFwd($D$3&amp;T(CalculationTrigger2),C2849,,5,C2850)</f>
        <v>1.3990628758336683E-2</v>
      </c>
      <c r="E2849" s="260">
        <f>_xll.xlShmInterpRateFwd($E$3&amp;T(CalculationTrigger2),C2849,,5,C2850)</f>
        <v>1.3905086687666327E-2</v>
      </c>
      <c r="F2849" s="260">
        <f>_xll.xlShmInterpRateFwd($F$3&amp;T(CalculationTrigger2),C2849,,5,C2850)</f>
        <v>1.3566321598728635E-2</v>
      </c>
      <c r="G2849" s="268">
        <f t="shared" si="88"/>
        <v>0.8554207067035593</v>
      </c>
      <c r="H2849" s="275">
        <f t="shared" si="89"/>
        <v>3.3876508893769182</v>
      </c>
      <c r="I2849" s="250"/>
      <c r="J2849" s="251"/>
      <c r="K2849" s="251"/>
      <c r="L2849" s="251"/>
    </row>
    <row r="2850" spans="2:12" x14ac:dyDescent="0.2">
      <c r="B2850" s="112" t="s">
        <v>2</v>
      </c>
      <c r="C2850" s="113">
        <f>_xll.qlCalendarAdvance("TARGET",C2849,B2850,"mf")</f>
        <v>56451</v>
      </c>
      <c r="D2850" s="120">
        <f>_xll.xlShmInterpRateFwd($D$3&amp;T(CalculationTrigger2),C2850,,5,C2851)</f>
        <v>1.3983288888059737E-2</v>
      </c>
      <c r="E2850" s="260">
        <f>_xll.xlShmInterpRateFwd($E$3&amp;T(CalculationTrigger2),C2850,,5,C2851)</f>
        <v>1.3898083586991742E-2</v>
      </c>
      <c r="F2850" s="260">
        <f>_xll.xlShmInterpRateFwd($F$3&amp;T(CalculationTrigger2),C2850,,5,C2851)</f>
        <v>1.3559347287810809E-2</v>
      </c>
      <c r="G2850" s="268">
        <f t="shared" si="88"/>
        <v>0.85205301067994843</v>
      </c>
      <c r="H2850" s="275">
        <f t="shared" si="89"/>
        <v>3.3873629918093271</v>
      </c>
      <c r="I2850" s="250"/>
      <c r="J2850" s="251"/>
      <c r="K2850" s="251"/>
      <c r="L2850" s="251"/>
    </row>
    <row r="2851" spans="2:12" x14ac:dyDescent="0.2">
      <c r="B2851" s="112" t="s">
        <v>2</v>
      </c>
      <c r="C2851" s="113">
        <f>_xll.qlCalendarAdvance("TARGET",C2850,B2851,"mf")</f>
        <v>56458</v>
      </c>
      <c r="D2851" s="120">
        <f>_xll.xlShmInterpRateFwd($D$3&amp;T(CalculationTrigger2),C2851,,5,C2852)</f>
        <v>1.3976076657213754E-2</v>
      </c>
      <c r="E2851" s="260">
        <f>_xll.xlShmInterpRateFwd($E$3&amp;T(CalculationTrigger2),C2851,,5,C2852)</f>
        <v>1.3891184047100881E-2</v>
      </c>
      <c r="F2851" s="260">
        <f>_xll.xlShmInterpRateFwd($F$3&amp;T(CalculationTrigger2),C2851,,5,C2852)</f>
        <v>1.3552463073079163E-2</v>
      </c>
      <c r="G2851" s="268">
        <f t="shared" si="88"/>
        <v>0.84892610112873024</v>
      </c>
      <c r="H2851" s="275">
        <f t="shared" si="89"/>
        <v>3.3872097402171812</v>
      </c>
      <c r="I2851" s="250"/>
      <c r="J2851" s="251"/>
      <c r="K2851" s="251"/>
      <c r="L2851" s="251"/>
    </row>
    <row r="2852" spans="2:12" x14ac:dyDescent="0.2">
      <c r="B2852" s="112" t="s">
        <v>2</v>
      </c>
      <c r="C2852" s="113">
        <f>_xll.qlCalendarAdvance("TARGET",C2851,B2852,"mf")</f>
        <v>56465</v>
      </c>
      <c r="D2852" s="120">
        <f>_xll.xlShmInterpRateFwd($D$3&amp;T(CalculationTrigger2),C2852,,5,C2853)</f>
        <v>1.3968992350161333E-2</v>
      </c>
      <c r="E2852" s="260">
        <f>_xll.xlShmInterpRateFwd($E$3&amp;T(CalculationTrigger2),C2852,,5,C2853)</f>
        <v>1.3884388301686633E-2</v>
      </c>
      <c r="F2852" s="260">
        <f>_xll.xlShmInterpRateFwd($F$3&amp;T(CalculationTrigger2),C2852,,5,C2853)</f>
        <v>1.3545669160415282E-2</v>
      </c>
      <c r="G2852" s="268">
        <f t="shared" si="88"/>
        <v>0.84604048474700222</v>
      </c>
      <c r="H2852" s="275">
        <f t="shared" si="89"/>
        <v>3.3871914127135172</v>
      </c>
      <c r="I2852" s="250"/>
      <c r="J2852" s="251"/>
      <c r="K2852" s="251"/>
      <c r="L2852" s="251"/>
    </row>
    <row r="2853" spans="2:12" x14ac:dyDescent="0.2">
      <c r="B2853" s="112" t="s">
        <v>2</v>
      </c>
      <c r="C2853" s="113">
        <f>_xll.qlCalendarAdvance("TARGET",C2852,B2853,"mf")</f>
        <v>56472</v>
      </c>
      <c r="D2853" s="120">
        <f>_xll.xlShmInterpRateFwd($D$3&amp;T(CalculationTrigger2),C2853,,5,C2854)</f>
        <v>1.3962036251260855E-2</v>
      </c>
      <c r="E2853" s="260">
        <f>_xll.xlShmInterpRateFwd($E$3&amp;T(CalculationTrigger2),C2853,,5,C2854)</f>
        <v>1.3877696584581897E-2</v>
      </c>
      <c r="F2853" s="260">
        <f>_xll.xlShmInterpRateFwd($F$3&amp;T(CalculationTrigger2),C2853,,5,C2854)</f>
        <v>1.353896575579415E-2</v>
      </c>
      <c r="G2853" s="268">
        <f t="shared" si="88"/>
        <v>0.84339666678957814</v>
      </c>
      <c r="H2853" s="275">
        <f t="shared" si="89"/>
        <v>3.3873082878774738</v>
      </c>
      <c r="I2853" s="250"/>
      <c r="J2853" s="251"/>
      <c r="K2853" s="251"/>
      <c r="L2853" s="251"/>
    </row>
    <row r="2854" spans="2:12" x14ac:dyDescent="0.2">
      <c r="B2854" s="112" t="s">
        <v>2</v>
      </c>
      <c r="C2854" s="113">
        <f>_xll.qlCalendarAdvance("TARGET",C2853,B2854,"mf")</f>
        <v>56479</v>
      </c>
      <c r="D2854" s="120">
        <f>_xll.xlShmInterpRateFwd($D$3&amp;T(CalculationTrigger2),C2854,,5,C2855)</f>
        <v>1.3955208644878071E-2</v>
      </c>
      <c r="E2854" s="260">
        <f>_xll.xlShmInterpRateFwd($E$3&amp;T(CalculationTrigger2),C2854,,5,C2855)</f>
        <v>1.3871109129481555E-2</v>
      </c>
      <c r="F2854" s="260">
        <f>_xll.xlShmInterpRateFwd($F$3&amp;T(CalculationTrigger2),C2854,,5,C2855)</f>
        <v>1.3532353065098805E-2</v>
      </c>
      <c r="G2854" s="268">
        <f t="shared" si="88"/>
        <v>0.84099515396516067</v>
      </c>
      <c r="H2854" s="275">
        <f t="shared" si="89"/>
        <v>3.3875606438274994</v>
      </c>
      <c r="I2854" s="250"/>
      <c r="J2854" s="251"/>
      <c r="K2854" s="251"/>
      <c r="L2854" s="251"/>
    </row>
    <row r="2855" spans="2:12" x14ac:dyDescent="0.2">
      <c r="B2855" s="112" t="s">
        <v>2</v>
      </c>
      <c r="C2855" s="113">
        <f>_xll.qlCalendarAdvance("TARGET",C2854,B2855,"mf")</f>
        <v>56486</v>
      </c>
      <c r="D2855" s="120">
        <f>_xll.xlShmInterpRateFwd($D$3&amp;T(CalculationTrigger2),C2855,,5,C2856)</f>
        <v>1.3948509815362959E-2</v>
      </c>
      <c r="E2855" s="260">
        <f>_xll.xlShmInterpRateFwd($E$3&amp;T(CalculationTrigger2),C2855,,5,C2856)</f>
        <v>1.3864626170203141E-2</v>
      </c>
      <c r="F2855" s="260">
        <f>_xll.xlShmInterpRateFwd($F$3&amp;T(CalculationTrigger2),C2855,,5,C2856)</f>
        <v>1.3525831294270943E-2</v>
      </c>
      <c r="G2855" s="268">
        <f t="shared" si="88"/>
        <v>0.8388364515981781</v>
      </c>
      <c r="H2855" s="275">
        <f t="shared" si="89"/>
        <v>3.3879487593219819</v>
      </c>
      <c r="I2855" s="250"/>
      <c r="J2855" s="251"/>
      <c r="K2855" s="251"/>
      <c r="L2855" s="251"/>
    </row>
    <row r="2856" spans="2:12" x14ac:dyDescent="0.2">
      <c r="B2856" s="112" t="s">
        <v>2</v>
      </c>
      <c r="C2856" s="113">
        <f>_xll.qlCalendarAdvance("TARGET",C2855,B2856,"mf")</f>
        <v>56493</v>
      </c>
      <c r="D2856" s="120">
        <f>_xll.xlShmInterpRateFwd($D$3&amp;T(CalculationTrigger2),C2856,,5,C2857)</f>
        <v>1.3941940047049734E-2</v>
      </c>
      <c r="E2856" s="260">
        <f>_xll.xlShmInterpRateFwd($E$3&amp;T(CalculationTrigger2),C2856,,5,C2857)</f>
        <v>1.3858247940484125E-2</v>
      </c>
      <c r="F2856" s="260">
        <f>_xll.xlShmInterpRateFwd($F$3&amp;T(CalculationTrigger2),C2856,,5,C2857)</f>
        <v>1.3519400649229834E-2</v>
      </c>
      <c r="G2856" s="268">
        <f t="shared" si="88"/>
        <v>0.83692106565608559</v>
      </c>
      <c r="H2856" s="275">
        <f t="shared" si="89"/>
        <v>3.3884729125429129</v>
      </c>
      <c r="I2856" s="250"/>
      <c r="J2856" s="251"/>
      <c r="K2856" s="251"/>
      <c r="L2856" s="251"/>
    </row>
    <row r="2857" spans="2:12" x14ac:dyDescent="0.2">
      <c r="B2857" s="112" t="s">
        <v>2</v>
      </c>
      <c r="C2857" s="113">
        <f>_xll.qlCalendarAdvance("TARGET",C2856,B2857,"mf")</f>
        <v>56500</v>
      </c>
      <c r="D2857" s="120">
        <f>_xll.xlShmInterpRateFwd($D$3&amp;T(CalculationTrigger2),C2857,,5,C2858)</f>
        <v>1.3935499624326364E-2</v>
      </c>
      <c r="E2857" s="260">
        <f>_xll.xlShmInterpRateFwd($E$3&amp;T(CalculationTrigger2),C2857,,5,C2858)</f>
        <v>1.3851974674091957E-2</v>
      </c>
      <c r="F2857" s="260">
        <f>_xll.xlShmInterpRateFwd($F$3&amp;T(CalculationTrigger2),C2857,,5,C2858)</f>
        <v>1.3513061335901291E-2</v>
      </c>
      <c r="G2857" s="268">
        <f t="shared" si="88"/>
        <v>0.83524950234406536</v>
      </c>
      <c r="H2857" s="275">
        <f t="shared" si="89"/>
        <v>3.3891333819066616</v>
      </c>
      <c r="I2857" s="250"/>
      <c r="J2857" s="251"/>
      <c r="K2857" s="251"/>
      <c r="L2857" s="251"/>
    </row>
    <row r="2858" spans="2:12" x14ac:dyDescent="0.2">
      <c r="B2858" s="112" t="s">
        <v>2</v>
      </c>
      <c r="C2858" s="113">
        <f>_xll.qlCalendarAdvance("TARGET",C2857,B2858,"mf")</f>
        <v>56507</v>
      </c>
      <c r="D2858" s="120">
        <f>_xll.xlShmInterpRateFwd($D$3&amp;T(CalculationTrigger2),C2858,,5,C2859)</f>
        <v>1.3929188831547706E-2</v>
      </c>
      <c r="E2858" s="260">
        <f>_xll.xlShmInterpRateFwd($E$3&amp;T(CalculationTrigger2),C2858,,5,C2859)</f>
        <v>1.3845806604789348E-2</v>
      </c>
      <c r="F2858" s="260">
        <f>_xll.xlShmInterpRateFwd($F$3&amp;T(CalculationTrigger2),C2858,,5,C2859)</f>
        <v>1.3506813560188718E-2</v>
      </c>
      <c r="G2858" s="268">
        <f t="shared" si="88"/>
        <v>0.83382226758358513</v>
      </c>
      <c r="H2858" s="275">
        <f t="shared" si="89"/>
        <v>3.3899304460062973</v>
      </c>
      <c r="I2858" s="250"/>
      <c r="J2858" s="251"/>
      <c r="K2858" s="251"/>
      <c r="L2858" s="251"/>
    </row>
    <row r="2859" spans="2:12" x14ac:dyDescent="0.2">
      <c r="B2859" s="112" t="s">
        <v>2</v>
      </c>
      <c r="C2859" s="113">
        <f>_xll.qlCalendarAdvance("TARGET",C2858,B2859,"mf")</f>
        <v>56514</v>
      </c>
      <c r="D2859" s="120">
        <f>_xll.xlShmInterpRateFwd($D$3&amp;T(CalculationTrigger2),C2859,,5,C2860)</f>
        <v>1.3923007953052896E-2</v>
      </c>
      <c r="E2859" s="260">
        <f>_xll.xlShmInterpRateFwd($E$3&amp;T(CalculationTrigger2),C2859,,5,C2860)</f>
        <v>1.3839743966357428E-2</v>
      </c>
      <c r="F2859" s="260">
        <f>_xll.xlShmInterpRateFwd($F$3&amp;T(CalculationTrigger2),C2859,,5,C2860)</f>
        <v>1.3500657528065787E-2</v>
      </c>
      <c r="G2859" s="268">
        <f t="shared" si="88"/>
        <v>0.83263986695468473</v>
      </c>
      <c r="H2859" s="275">
        <f t="shared" si="89"/>
        <v>3.3908643829164142</v>
      </c>
      <c r="I2859" s="250"/>
      <c r="J2859" s="251"/>
      <c r="K2859" s="251"/>
      <c r="L2859" s="251"/>
    </row>
    <row r="2860" spans="2:12" x14ac:dyDescent="0.2">
      <c r="B2860" s="112" t="s">
        <v>2</v>
      </c>
      <c r="C2860" s="113">
        <f>_xll.qlCalendarAdvance("TARGET",C2859,B2860,"mf")</f>
        <v>56521</v>
      </c>
      <c r="D2860" s="120">
        <f>_xll.xlShmInterpRateFwd($D$3&amp;T(CalculationTrigger2),C2860,,5,C2861)</f>
        <v>1.3916957273217491E-2</v>
      </c>
      <c r="E2860" s="260">
        <f>_xll.xlShmInterpRateFwd($E$3&amp;T(CalculationTrigger2),C2860,,5,C2861)</f>
        <v>1.3833786992537844E-2</v>
      </c>
      <c r="F2860" s="260">
        <f>_xll.xlShmInterpRateFwd($F$3&amp;T(CalculationTrigger2),C2860,,5,C2861)</f>
        <v>1.3494593445425853E-2</v>
      </c>
      <c r="G2860" s="268">
        <f t="shared" si="88"/>
        <v>0.83170280679646658</v>
      </c>
      <c r="H2860" s="275">
        <f t="shared" si="89"/>
        <v>3.391935471119909</v>
      </c>
      <c r="I2860" s="250"/>
      <c r="J2860" s="251"/>
      <c r="K2860" s="251"/>
      <c r="L2860" s="251"/>
    </row>
    <row r="2861" spans="2:12" x14ac:dyDescent="0.2">
      <c r="B2861" s="112" t="s">
        <v>2</v>
      </c>
      <c r="C2861" s="113">
        <f>_xll.qlCalendarAdvance("TARGET",C2860,B2861,"mf")</f>
        <v>56528</v>
      </c>
      <c r="D2861" s="120">
        <f>_xll.xlShmInterpRateFwd($D$3&amp;T(CalculationTrigger2),C2861,,5,C2862)</f>
        <v>1.3911037076407151E-2</v>
      </c>
      <c r="E2861" s="260">
        <f>_xll.xlShmInterpRateFwd($E$3&amp;T(CalculationTrigger2),C2861,,5,C2862)</f>
        <v>1.3827935917113855E-2</v>
      </c>
      <c r="F2861" s="260">
        <f>_xll.xlShmInterpRateFwd($F$3&amp;T(CalculationTrigger2),C2861,,5,C2862)</f>
        <v>1.348862151818043E-2</v>
      </c>
      <c r="G2861" s="268">
        <f t="shared" si="88"/>
        <v>0.83101159293295923</v>
      </c>
      <c r="H2861" s="275">
        <f t="shared" si="89"/>
        <v>3.3931439893342477</v>
      </c>
      <c r="I2861" s="250"/>
      <c r="J2861" s="251"/>
      <c r="K2861" s="251"/>
      <c r="L2861" s="251"/>
    </row>
    <row r="2862" spans="2:12" x14ac:dyDescent="0.2">
      <c r="B2862" s="112" t="s">
        <v>2</v>
      </c>
      <c r="C2862" s="113">
        <f>_xll.qlCalendarAdvance("TARGET",C2861,B2862,"mf")</f>
        <v>56535</v>
      </c>
      <c r="D2862" s="120">
        <f>_xll.xlShmInterpRateFwd($D$3&amp;T(CalculationTrigger2),C2862,,5,C2863)</f>
        <v>1.3905247646971848E-2</v>
      </c>
      <c r="E2862" s="260">
        <f>_xll.xlShmInterpRateFwd($E$3&amp;T(CalculationTrigger2),C2862,,5,C2863)</f>
        <v>1.3822190973852427E-2</v>
      </c>
      <c r="F2862" s="260">
        <f>_xll.xlShmInterpRateFwd($F$3&amp;T(CalculationTrigger2),C2862,,5,C2863)</f>
        <v>1.348274195228236E-2</v>
      </c>
      <c r="G2862" s="268">
        <f t="shared" si="88"/>
        <v>0.83056673119421065</v>
      </c>
      <c r="H2862" s="275">
        <f t="shared" si="89"/>
        <v>3.3944902157006727</v>
      </c>
      <c r="I2862" s="250"/>
      <c r="J2862" s="251"/>
      <c r="K2862" s="251"/>
      <c r="L2862" s="251"/>
    </row>
    <row r="2863" spans="2:12" x14ac:dyDescent="0.2">
      <c r="B2863" s="112" t="s">
        <v>2</v>
      </c>
      <c r="C2863" s="113">
        <f>_xll.qlCalendarAdvance("TARGET",C2862,B2863,"mf")</f>
        <v>56542</v>
      </c>
      <c r="D2863" s="120">
        <f>_xll.xlShmInterpRateFwd($D$3&amp;T(CalculationTrigger2),C2863,,5,C2864)</f>
        <v>1.3899589269286444E-2</v>
      </c>
      <c r="E2863" s="260">
        <f>_xll.xlShmInterpRateFwd($E$3&amp;T(CalculationTrigger2),C2863,,5,C2864)</f>
        <v>1.3816552396510022E-2</v>
      </c>
      <c r="F2863" s="260">
        <f>_xll.xlShmInterpRateFwd($F$3&amp;T(CalculationTrigger2),C2863,,5,C2864)</f>
        <v>1.3476954953656318E-2</v>
      </c>
      <c r="G2863" s="268">
        <f t="shared" si="88"/>
        <v>0.83036872776422188</v>
      </c>
      <c r="H2863" s="275">
        <f t="shared" si="89"/>
        <v>3.3959744285370386</v>
      </c>
      <c r="I2863" s="250"/>
      <c r="J2863" s="251"/>
      <c r="K2863" s="251"/>
      <c r="L2863" s="251"/>
    </row>
    <row r="2864" spans="2:12" x14ac:dyDescent="0.2">
      <c r="B2864" s="112" t="s">
        <v>2</v>
      </c>
      <c r="C2864" s="113">
        <f>_xll.qlCalendarAdvance("TARGET",C2863,B2864,"mf")</f>
        <v>56549</v>
      </c>
      <c r="D2864" s="120">
        <f>_xll.xlShmInterpRateFwd($D$3&amp;T(CalculationTrigger2),C2864,,5,C2865)</f>
        <v>1.3894062227686977E-2</v>
      </c>
      <c r="E2864" s="260">
        <f>_xll.xlShmInterpRateFwd($E$3&amp;T(CalculationTrigger2),C2864,,5,C2865)</f>
        <v>1.3811020418873166E-2</v>
      </c>
      <c r="F2864" s="260">
        <f>_xll.xlShmInterpRateFwd($F$3&amp;T(CalculationTrigger2),C2864,,5,C2865)</f>
        <v>1.347126072820462E-2</v>
      </c>
      <c r="G2864" s="268">
        <f t="shared" si="88"/>
        <v>0.83041808813811779</v>
      </c>
      <c r="H2864" s="275">
        <f t="shared" si="89"/>
        <v>3.3975969066854517</v>
      </c>
      <c r="I2864" s="250"/>
      <c r="J2864" s="251"/>
      <c r="K2864" s="251"/>
      <c r="L2864" s="251"/>
    </row>
    <row r="2865" spans="2:12" x14ac:dyDescent="0.2">
      <c r="B2865" s="112" t="s">
        <v>2</v>
      </c>
      <c r="C2865" s="113">
        <f>_xll.qlCalendarAdvance("TARGET",C2864,B2865,"mf")</f>
        <v>56556</v>
      </c>
      <c r="D2865" s="120">
        <f>_xll.xlShmInterpRateFwd($D$3&amp;T(CalculationTrigger2),C2865,,5,C2866)</f>
        <v>1.3888666806586528E-2</v>
      </c>
      <c r="E2865" s="260">
        <f>_xll.xlShmInterpRateFwd($E$3&amp;T(CalculationTrigger2),C2865,,5,C2866)</f>
        <v>1.3805595274683153E-2</v>
      </c>
      <c r="F2865" s="260">
        <f>_xll.xlShmInterpRateFwd($F$3&amp;T(CalculationTrigger2),C2865,,5,C2866)</f>
        <v>1.3465659481888301E-2</v>
      </c>
      <c r="G2865" s="268">
        <f t="shared" si="88"/>
        <v>0.83071531903374307</v>
      </c>
      <c r="H2865" s="275">
        <f t="shared" si="89"/>
        <v>3.3993579279485187</v>
      </c>
      <c r="I2865" s="250"/>
      <c r="J2865" s="251"/>
      <c r="K2865" s="251"/>
      <c r="L2865" s="251"/>
    </row>
    <row r="2866" spans="2:12" x14ac:dyDescent="0.2">
      <c r="B2866" s="112" t="s">
        <v>2</v>
      </c>
      <c r="C2866" s="113">
        <f>_xll.qlCalendarAdvance("TARGET",C2865,B2866,"mf")</f>
        <v>56563</v>
      </c>
      <c r="D2866" s="120">
        <f>_xll.xlShmInterpRateFwd($D$3&amp;T(CalculationTrigger2),C2866,,5,C2867)</f>
        <v>1.3883403290301454E-2</v>
      </c>
      <c r="E2866" s="260">
        <f>_xll.xlShmInterpRateFwd($E$3&amp;T(CalculationTrigger2),C2866,,5,C2867)</f>
        <v>1.3800277197722935E-2</v>
      </c>
      <c r="F2866" s="260">
        <f>_xll.xlShmInterpRateFwd($F$3&amp;T(CalculationTrigger2),C2866,,5,C2867)</f>
        <v>1.3460151420605509E-2</v>
      </c>
      <c r="G2866" s="268">
        <f t="shared" si="88"/>
        <v>0.8312609257851884</v>
      </c>
      <c r="H2866" s="275">
        <f t="shared" si="89"/>
        <v>3.4012577711742611</v>
      </c>
      <c r="I2866" s="250"/>
      <c r="J2866" s="251"/>
      <c r="K2866" s="251"/>
      <c r="L2866" s="251"/>
    </row>
    <row r="2867" spans="2:12" x14ac:dyDescent="0.2">
      <c r="B2867" s="112" t="s">
        <v>2</v>
      </c>
      <c r="C2867" s="113">
        <f>_xll.qlCalendarAdvance("TARGET",C2866,B2867,"mf")</f>
        <v>56570</v>
      </c>
      <c r="D2867" s="120">
        <f>_xll.xlShmInterpRateFwd($D$3&amp;T(CalculationTrigger2),C2867,,5,C2868)</f>
        <v>1.3878271963230987E-2</v>
      </c>
      <c r="E2867" s="260">
        <f>_xll.xlShmInterpRateFwd($E$3&amp;T(CalculationTrigger2),C2867,,5,C2868)</f>
        <v>1.3795066421765015E-2</v>
      </c>
      <c r="F2867" s="260">
        <f>_xll.xlShmInterpRateFwd($F$3&amp;T(CalculationTrigger2),C2867,,5,C2868)</f>
        <v>1.345473675030733E-2</v>
      </c>
      <c r="G2867" s="268">
        <f t="shared" si="88"/>
        <v>0.83205541465972144</v>
      </c>
      <c r="H2867" s="275">
        <f t="shared" si="89"/>
        <v>3.4032967145768493</v>
      </c>
      <c r="I2867" s="250"/>
      <c r="J2867" s="251"/>
      <c r="K2867" s="251"/>
      <c r="L2867" s="251"/>
    </row>
    <row r="2868" spans="2:12" x14ac:dyDescent="0.2">
      <c r="B2868" s="112" t="s">
        <v>2</v>
      </c>
      <c r="C2868" s="113">
        <f>_xll.qlCalendarAdvance("TARGET",C2867,B2868,"mf")</f>
        <v>56577</v>
      </c>
      <c r="D2868" s="120">
        <f>_xll.xlShmInterpRateFwd($D$3&amp;T(CalculationTrigger2),C2868,,5,C2869)</f>
        <v>1.3873273109729795E-2</v>
      </c>
      <c r="E2868" s="260">
        <f>_xll.xlShmInterpRateFwd($E$3&amp;T(CalculationTrigger2),C2868,,5,C2869)</f>
        <v>1.3789963180577229E-2</v>
      </c>
      <c r="F2868" s="260">
        <f>_xll.xlShmInterpRateFwd($F$3&amp;T(CalculationTrigger2),C2868,,5,C2869)</f>
        <v>1.3449415676916739E-2</v>
      </c>
      <c r="G2868" s="268">
        <f t="shared" si="88"/>
        <v>0.83309929152565809</v>
      </c>
      <c r="H2868" s="275">
        <f t="shared" si="89"/>
        <v>3.4054750366049014</v>
      </c>
      <c r="I2868" s="250"/>
      <c r="J2868" s="251"/>
      <c r="K2868" s="251"/>
      <c r="L2868" s="251"/>
    </row>
    <row r="2869" spans="2:12" x14ac:dyDescent="0.2">
      <c r="B2869" s="112" t="s">
        <v>2</v>
      </c>
      <c r="C2869" s="113">
        <f>_xll.qlCalendarAdvance("TARGET",C2868,B2869,"mf")</f>
        <v>56584</v>
      </c>
      <c r="D2869" s="120">
        <f>_xll.xlShmInterpRateFwd($D$3&amp;T(CalculationTrigger2),C2869,,5,C2870)</f>
        <v>1.3868407014165928E-2</v>
      </c>
      <c r="E2869" s="260">
        <f>_xll.xlShmInterpRateFwd($E$3&amp;T(CalculationTrigger2),C2869,,5,C2870)</f>
        <v>1.378496770794594E-2</v>
      </c>
      <c r="F2869" s="260">
        <f>_xll.xlShmInterpRateFwd($F$3&amp;T(CalculationTrigger2),C2869,,5,C2870)</f>
        <v>1.3444188406345951E-2</v>
      </c>
      <c r="G2869" s="268">
        <f t="shared" si="88"/>
        <v>0.83439306219987985</v>
      </c>
      <c r="H2869" s="275">
        <f t="shared" si="89"/>
        <v>3.4077930159998915</v>
      </c>
      <c r="I2869" s="250"/>
      <c r="J2869" s="251"/>
      <c r="K2869" s="251"/>
      <c r="L2869" s="251"/>
    </row>
    <row r="2870" spans="2:12" x14ac:dyDescent="0.2">
      <c r="B2870" s="112" t="s">
        <v>2</v>
      </c>
      <c r="C2870" s="113">
        <f>_xll.qlCalendarAdvance("TARGET",C2869,B2870,"mf")</f>
        <v>56591</v>
      </c>
      <c r="D2870" s="120">
        <f>_xll.xlShmInterpRateFwd($D$3&amp;T(CalculationTrigger2),C2870,,5,C2871)</f>
        <v>1.3863673960915051E-2</v>
      </c>
      <c r="E2870" s="260">
        <f>_xll.xlShmInterpRateFwd($E$3&amp;T(CalculationTrigger2),C2870,,5,C2871)</f>
        <v>1.378008023761812E-2</v>
      </c>
      <c r="F2870" s="260">
        <f>_xll.xlShmInterpRateFwd($F$3&amp;T(CalculationTrigger2),C2870,,5,C2871)</f>
        <v>1.3439055144542784E-2</v>
      </c>
      <c r="G2870" s="268">
        <f t="shared" si="88"/>
        <v>0.83593723296930889</v>
      </c>
      <c r="H2870" s="275">
        <f t="shared" si="89"/>
        <v>3.4102509307533566</v>
      </c>
      <c r="I2870" s="250"/>
      <c r="J2870" s="251"/>
      <c r="K2870" s="251"/>
      <c r="L2870" s="251"/>
    </row>
    <row r="2871" spans="2:12" x14ac:dyDescent="0.2">
      <c r="B2871" s="112" t="s">
        <v>2</v>
      </c>
      <c r="C2871" s="113">
        <f>_xll.qlCalendarAdvance("TARGET",C2870,B2871,"mf")</f>
        <v>56598</v>
      </c>
      <c r="D2871" s="120">
        <f>_xll.xlShmInterpRateFwd($D$3&amp;T(CalculationTrigger2),C2871,,5,C2872)</f>
        <v>1.3859074234319889E-2</v>
      </c>
      <c r="E2871" s="260">
        <f>_xll.xlShmInterpRateFwd($E$3&amp;T(CalculationTrigger2),C2871,,5,C2872)</f>
        <v>1.3775301003365076E-2</v>
      </c>
      <c r="F2871" s="260">
        <f>_xll.xlShmInterpRateFwd($F$3&amp;T(CalculationTrigger2),C2871,,5,C2872)</f>
        <v>1.3434016097432741E-2</v>
      </c>
      <c r="G2871" s="268">
        <f t="shared" si="88"/>
        <v>0.83773230954813094</v>
      </c>
      <c r="H2871" s="275">
        <f t="shared" si="89"/>
        <v>3.4128490593233507</v>
      </c>
      <c r="I2871" s="250"/>
      <c r="J2871" s="251"/>
      <c r="K2871" s="251"/>
      <c r="L2871" s="251"/>
    </row>
    <row r="2872" spans="2:12" x14ac:dyDescent="0.2">
      <c r="B2872" s="112" t="s">
        <v>2</v>
      </c>
      <c r="C2872" s="113">
        <f>_xll.qlCalendarAdvance("TARGET",C2871,B2872,"mf")</f>
        <v>56605</v>
      </c>
      <c r="D2872" s="120">
        <f>_xll.xlShmInterpRateFwd($D$3&amp;T(CalculationTrigger2),C2872,,5,C2873)</f>
        <v>1.3854608118794524E-2</v>
      </c>
      <c r="E2872" s="260">
        <f>_xll.xlShmInterpRateFwd($E$3&amp;T(CalculationTrigger2),C2872,,5,C2873)</f>
        <v>1.3770630238970872E-2</v>
      </c>
      <c r="F2872" s="260">
        <f>_xll.xlShmInterpRateFwd($F$3&amp;T(CalculationTrigger2),C2872,,5,C2873)</f>
        <v>1.3429071470942185E-2</v>
      </c>
      <c r="G2872" s="268">
        <f t="shared" si="88"/>
        <v>0.83977879823652135</v>
      </c>
      <c r="H2872" s="275">
        <f t="shared" si="89"/>
        <v>3.4155876802868628</v>
      </c>
      <c r="I2872" s="250"/>
      <c r="J2872" s="251"/>
      <c r="K2872" s="251"/>
      <c r="L2872" s="251"/>
    </row>
    <row r="2873" spans="2:12" x14ac:dyDescent="0.2">
      <c r="B2873" s="112" t="s">
        <v>2</v>
      </c>
      <c r="C2873" s="113">
        <f>_xll.qlCalendarAdvance("TARGET",C2872,B2873,"mf")</f>
        <v>56612</v>
      </c>
      <c r="D2873" s="120">
        <f>_xll.xlShmInterpRateFwd($D$3&amp;T(CalculationTrigger2),C2873,,5,C2874)</f>
        <v>1.3850275898685383E-2</v>
      </c>
      <c r="E2873" s="260">
        <f>_xll.xlShmInterpRateFwd($E$3&amp;T(CalculationTrigger2),C2873,,5,C2874)</f>
        <v>1.3766068178220755E-2</v>
      </c>
      <c r="F2873" s="260">
        <f>_xll.xlShmInterpRateFwd($F$3&amp;T(CalculationTrigger2),C2873,,5,C2874)</f>
        <v>1.342422147100414E-2</v>
      </c>
      <c r="G2873" s="268">
        <f t="shared" si="88"/>
        <v>0.84207720464628266</v>
      </c>
      <c r="H2873" s="275">
        <f t="shared" si="89"/>
        <v>3.4184670721661496</v>
      </c>
      <c r="I2873" s="250"/>
      <c r="J2873" s="251"/>
      <c r="K2873" s="251"/>
      <c r="L2873" s="251"/>
    </row>
    <row r="2874" spans="2:12" x14ac:dyDescent="0.2">
      <c r="B2874" s="112" t="s">
        <v>2</v>
      </c>
      <c r="C2874" s="113">
        <f>_xll.qlCalendarAdvance("TARGET",C2873,B2874,"mf")</f>
        <v>56619</v>
      </c>
      <c r="D2874" s="120">
        <f>_xll.xlShmInterpRateFwd($D$3&amp;T(CalculationTrigger2),C2874,,5,C2875)</f>
        <v>1.3846077858369724E-2</v>
      </c>
      <c r="E2874" s="260">
        <f>_xll.xlShmInterpRateFwd($E$3&amp;T(CalculationTrigger2),C2874,,5,C2875)</f>
        <v>1.3761615054860624E-2</v>
      </c>
      <c r="F2874" s="260">
        <f>_xll.xlShmInterpRateFwd($F$3&amp;T(CalculationTrigger2),C2874,,5,C2875)</f>
        <v>1.3419466303552499E-2</v>
      </c>
      <c r="G2874" s="268">
        <f t="shared" si="88"/>
        <v>0.8446280350909996</v>
      </c>
      <c r="H2874" s="275">
        <f t="shared" si="89"/>
        <v>3.4214875130812552</v>
      </c>
      <c r="I2874" s="250"/>
      <c r="J2874" s="251"/>
      <c r="K2874" s="251"/>
      <c r="L2874" s="251"/>
    </row>
    <row r="2875" spans="2:12" x14ac:dyDescent="0.2">
      <c r="B2875" s="112" t="s">
        <v>2</v>
      </c>
      <c r="C2875" s="113">
        <f>_xll.qlCalendarAdvance("TARGET",C2874,B2875,"mf")</f>
        <v>56626</v>
      </c>
      <c r="D2875" s="120">
        <f>_xll.xlShmInterpRateFwd($D$3&amp;T(CalculationTrigger2),C2875,,5,C2876)</f>
        <v>1.3842014282203528E-2</v>
      </c>
      <c r="E2875" s="260">
        <f>_xll.xlShmInterpRateFwd($E$3&amp;T(CalculationTrigger2),C2875,,5,C2876)</f>
        <v>1.3757271102695499E-2</v>
      </c>
      <c r="F2875" s="260">
        <f>_xll.xlShmInterpRateFwd($F$3&amp;T(CalculationTrigger2),C2875,,5,C2876)</f>
        <v>1.3414806174522049E-2</v>
      </c>
      <c r="G2875" s="268">
        <f t="shared" si="88"/>
        <v>0.8474317950802821</v>
      </c>
      <c r="H2875" s="275">
        <f t="shared" si="89"/>
        <v>3.424649281734502</v>
      </c>
      <c r="I2875" s="250"/>
      <c r="J2875" s="251"/>
      <c r="K2875" s="251"/>
      <c r="L2875" s="251"/>
    </row>
    <row r="2876" spans="2:12" x14ac:dyDescent="0.2">
      <c r="B2876" s="112" t="s">
        <v>2</v>
      </c>
      <c r="C2876" s="113">
        <f>_xll.qlCalendarAdvance("TARGET",C2875,B2876,"mf")</f>
        <v>56633</v>
      </c>
      <c r="D2876" s="120">
        <f>_xll.xlShmInterpRateFwd($D$3&amp;T(CalculationTrigger2),C2876,,5,C2877)</f>
        <v>1.383808545460838E-2</v>
      </c>
      <c r="E2876" s="260">
        <f>_xll.xlShmInterpRateFwd($E$3&amp;T(CalculationTrigger2),C2876,,5,C2877)</f>
        <v>1.3753036555467902E-2</v>
      </c>
      <c r="F2876" s="260">
        <f>_xll.xlShmInterpRateFwd($F$3&amp;T(CalculationTrigger2),C2876,,5,C2877)</f>
        <v>1.3410241289831086E-2</v>
      </c>
      <c r="G2876" s="268">
        <f t="shared" si="88"/>
        <v>0.85048899140478107</v>
      </c>
      <c r="H2876" s="275">
        <f t="shared" si="89"/>
        <v>3.4279526563681628</v>
      </c>
      <c r="I2876" s="250"/>
      <c r="J2876" s="251"/>
      <c r="K2876" s="251"/>
      <c r="L2876" s="251"/>
    </row>
    <row r="2877" spans="2:12" x14ac:dyDescent="0.2">
      <c r="B2877" s="112" t="s">
        <v>2</v>
      </c>
      <c r="C2877" s="113">
        <f>_xll.qlCalendarAdvance("TARGET",C2876,B2877,"mf")</f>
        <v>56640</v>
      </c>
      <c r="D2877" s="120">
        <f>_xll.xlShmInterpRateFwd($D$3&amp;T(CalculationTrigger2),C2877,,5,C2878)</f>
        <v>1.3834291659903528E-2</v>
      </c>
      <c r="E2877" s="260">
        <f>_xll.xlShmInterpRateFwd($E$3&amp;T(CalculationTrigger2),C2877,,5,C2878)</f>
        <v>1.3748911646967916E-2</v>
      </c>
      <c r="F2877" s="260">
        <f>_xll.xlShmInterpRateFwd($F$3&amp;T(CalculationTrigger2),C2877,,5,C2878)</f>
        <v>1.3405771855416172E-2</v>
      </c>
      <c r="G2877" s="268">
        <f t="shared" si="88"/>
        <v>0.85380012935612137</v>
      </c>
      <c r="H2877" s="275">
        <f t="shared" si="89"/>
        <v>3.4313979155174352</v>
      </c>
      <c r="I2877" s="250"/>
      <c r="J2877" s="251"/>
      <c r="K2877" s="251"/>
      <c r="L2877" s="251"/>
    </row>
    <row r="2878" spans="2:12" x14ac:dyDescent="0.2">
      <c r="B2878" s="112" t="s">
        <v>2</v>
      </c>
      <c r="C2878" s="113">
        <f>_xll.qlCalendarAdvance("TARGET",C2877,B2878,"mf")</f>
        <v>56647</v>
      </c>
      <c r="D2878" s="120">
        <f>_xll.xlShmInterpRateFwd($D$3&amp;T(CalculationTrigger2),C2878,,5,C2879)</f>
        <v>1.3830633182514405E-2</v>
      </c>
      <c r="E2878" s="260">
        <f>_xll.xlShmInterpRateFwd($E$3&amp;T(CalculationTrigger2),C2878,,5,C2879)</f>
        <v>1.3744896610986856E-2</v>
      </c>
      <c r="F2878" s="260">
        <f>_xll.xlShmInterpRateFwd($F$3&amp;T(CalculationTrigger2),C2878,,5,C2879)</f>
        <v>1.3401398077232164E-2</v>
      </c>
      <c r="G2878" s="268">
        <f t="shared" si="88"/>
        <v>0.85736571527548699</v>
      </c>
      <c r="H2878" s="275">
        <f t="shared" si="89"/>
        <v>3.4349853375469261</v>
      </c>
      <c r="I2878" s="250"/>
      <c r="J2878" s="251"/>
      <c r="K2878" s="251"/>
      <c r="L2878" s="251"/>
    </row>
    <row r="2879" spans="2:12" x14ac:dyDescent="0.2">
      <c r="B2879" s="112" t="s">
        <v>2</v>
      </c>
      <c r="C2879" s="113">
        <f>_xll.qlCalendarAdvance("TARGET",C2878,B2879,"mf")</f>
        <v>56654</v>
      </c>
      <c r="D2879" s="120">
        <f>_xll.xlShmInterpRateFwd($D$3&amp;T(CalculationTrigger2),C2879,,5,C2880)</f>
        <v>1.3827110306769924E-2</v>
      </c>
      <c r="E2879" s="260">
        <f>_xll.xlShmInterpRateFwd($E$3&amp;T(CalculationTrigger2),C2879,,5,C2880)</f>
        <v>1.3740991681270943E-2</v>
      </c>
      <c r="F2879" s="260">
        <f>_xll.xlShmInterpRateFwd($F$3&amp;T(CalculationTrigger2),C2879,,5,C2880)</f>
        <v>1.3397120161176904E-2</v>
      </c>
      <c r="G2879" s="268">
        <f t="shared" si="88"/>
        <v>0.8611862549898035</v>
      </c>
      <c r="H2879" s="275">
        <f t="shared" si="89"/>
        <v>3.4387152009403983</v>
      </c>
      <c r="I2879" s="250"/>
      <c r="J2879" s="251"/>
      <c r="K2879" s="251"/>
      <c r="L2879" s="251"/>
    </row>
    <row r="2880" spans="2:12" x14ac:dyDescent="0.2">
      <c r="B2880" s="112" t="s">
        <v>2</v>
      </c>
      <c r="C2880" s="113">
        <f>_xll.qlCalendarAdvance("TARGET",C2879,B2880,"mf")</f>
        <v>56661</v>
      </c>
      <c r="D2880" s="120">
        <f>_xll.xlShmInterpRateFwd($D$3&amp;T(CalculationTrigger2),C2880,,5,C2881)</f>
        <v>1.3823723317093623E-2</v>
      </c>
      <c r="E2880" s="260">
        <f>_xll.xlShmInterpRateFwd($E$3&amp;T(CalculationTrigger2),C2880,,5,C2881)</f>
        <v>1.3737197091631362E-2</v>
      </c>
      <c r="F2880" s="260">
        <f>_xll.xlShmInterpRateFwd($F$3&amp;T(CalculationTrigger2),C2880,,5,C2881)</f>
        <v>1.3392938313212867E-2</v>
      </c>
      <c r="G2880" s="268">
        <f t="shared" si="88"/>
        <v>0.86526225462261674</v>
      </c>
      <c r="H2880" s="275">
        <f t="shared" si="89"/>
        <v>3.4425877841849464</v>
      </c>
      <c r="I2880" s="250"/>
      <c r="J2880" s="251"/>
      <c r="K2880" s="251"/>
      <c r="L2880" s="251"/>
    </row>
    <row r="2881" spans="2:12" x14ac:dyDescent="0.2">
      <c r="B2881" s="112" t="s">
        <v>2</v>
      </c>
      <c r="C2881" s="113">
        <f>_xll.qlCalendarAdvance("TARGET",C2880,B2881,"mf")</f>
        <v>56668</v>
      </c>
      <c r="D2881" s="120">
        <f>_xll.xlShmInterpRateFwd($D$3&amp;T(CalculationTrigger2),C2881,,5,C2882)</f>
        <v>1.3820472497853103E-2</v>
      </c>
      <c r="E2881" s="260">
        <f>_xll.xlShmInterpRateFwd($E$3&amp;T(CalculationTrigger2),C2881,,5,C2882)</f>
        <v>1.3733513075816852E-2</v>
      </c>
      <c r="F2881" s="260">
        <f>_xll.xlShmInterpRateFwd($F$3&amp;T(CalculationTrigger2),C2881,,5,C2882)</f>
        <v>1.3388852739251332E-2</v>
      </c>
      <c r="G2881" s="268">
        <f t="shared" si="88"/>
        <v>0.86959422036250733</v>
      </c>
      <c r="H2881" s="275">
        <f t="shared" si="89"/>
        <v>3.4466033656552035</v>
      </c>
      <c r="I2881" s="250"/>
      <c r="J2881" s="251"/>
      <c r="K2881" s="251"/>
      <c r="L2881" s="251"/>
    </row>
    <row r="2882" spans="2:12" x14ac:dyDescent="0.2">
      <c r="B2882" s="112" t="s">
        <v>2</v>
      </c>
      <c r="C2882" s="113">
        <f>_xll.qlCalendarAdvance("TARGET",C2881,B2882,"mf")</f>
        <v>56675</v>
      </c>
      <c r="D2882" s="120">
        <f>_xll.xlShmInterpRateFwd($D$3&amp;T(CalculationTrigger2),C2882,,5,C2883)</f>
        <v>1.3817358133388987E-2</v>
      </c>
      <c r="E2882" s="260">
        <f>_xll.xlShmInterpRateFwd($E$3&amp;T(CalculationTrigger2),C2882,,5,C2883)</f>
        <v>1.3729939867617962E-2</v>
      </c>
      <c r="F2882" s="260">
        <f>_xll.xlShmInterpRateFwd($F$3&amp;T(CalculationTrigger2),C2882,,5,C2883)</f>
        <v>1.3384863645256633E-2</v>
      </c>
      <c r="G2882" s="268">
        <f t="shared" si="88"/>
        <v>0.87418265771025538</v>
      </c>
      <c r="H2882" s="275">
        <f t="shared" si="89"/>
        <v>3.4507622236132871</v>
      </c>
      <c r="I2882" s="250"/>
      <c r="J2882" s="251"/>
      <c r="K2882" s="251"/>
      <c r="L2882" s="251"/>
    </row>
    <row r="2883" spans="2:12" x14ac:dyDescent="0.2">
      <c r="B2883" s="112" t="s">
        <v>2</v>
      </c>
      <c r="C2883" s="113">
        <f>_xll.qlCalendarAdvance("TARGET",C2882,B2883,"mf")</f>
        <v>56682</v>
      </c>
      <c r="D2883" s="120">
        <f>_xll.xlShmInterpRateFwd($D$3&amp;T(CalculationTrigger2),C2883,,5,C2884)</f>
        <v>1.3814380508153949E-2</v>
      </c>
      <c r="E2883" s="260">
        <f>_xll.xlShmInterpRateFwd($E$3&amp;T(CalculationTrigger2),C2883,,5,C2884)</f>
        <v>1.372647770083232E-2</v>
      </c>
      <c r="F2883" s="260">
        <f>_xll.xlShmInterpRateFwd($F$3&amp;T(CalculationTrigger2),C2883,,5,C2884)</f>
        <v>1.3380971237136137E-2</v>
      </c>
      <c r="G2883" s="268">
        <f t="shared" si="88"/>
        <v>0.87902807321628762</v>
      </c>
      <c r="H2883" s="275">
        <f t="shared" si="89"/>
        <v>3.4550646369618279</v>
      </c>
      <c r="I2883" s="250"/>
      <c r="J2883" s="251"/>
      <c r="K2883" s="251"/>
      <c r="L2883" s="251"/>
    </row>
    <row r="2884" spans="2:12" x14ac:dyDescent="0.2">
      <c r="B2884" s="112" t="s">
        <v>2</v>
      </c>
      <c r="C2884" s="113">
        <f>_xll.qlCalendarAdvance("TARGET",C2883,B2884,"mf")</f>
        <v>56689</v>
      </c>
      <c r="D2884" s="120">
        <f>_xll.xlShmInterpRateFwd($D$3&amp;T(CalculationTrigger2),C2884,,5,C2885)</f>
        <v>1.3811539906457884E-2</v>
      </c>
      <c r="E2884" s="260">
        <f>_xll.xlShmInterpRateFwd($E$3&amp;T(CalculationTrigger2),C2884,,5,C2885)</f>
        <v>1.372312680918355E-2</v>
      </c>
      <c r="F2884" s="260">
        <f>_xll.xlShmInterpRateFwd($F$3&amp;T(CalculationTrigger2),C2884,,5,C2885)</f>
        <v>1.3377175720832911E-2</v>
      </c>
      <c r="G2884" s="268">
        <f t="shared" si="88"/>
        <v>0.88413097274333419</v>
      </c>
      <c r="H2884" s="275">
        <f t="shared" si="89"/>
        <v>3.459510883506399</v>
      </c>
      <c r="I2884" s="250"/>
      <c r="J2884" s="251"/>
      <c r="K2884" s="251"/>
      <c r="L2884" s="251"/>
    </row>
    <row r="2885" spans="2:12" x14ac:dyDescent="0.2">
      <c r="B2885" s="112" t="s">
        <v>2</v>
      </c>
      <c r="C2885" s="113">
        <f>_xll.qlCalendarAdvance("TARGET",C2884,B2885,"mf")</f>
        <v>56696</v>
      </c>
      <c r="D2885" s="120">
        <f>_xll.xlShmInterpRateFwd($D$3&amp;T(CalculationTrigger2),C2885,,5,C2886)</f>
        <v>1.3808836612728557E-2</v>
      </c>
      <c r="E2885" s="260">
        <f>_xll.xlShmInterpRateFwd($E$3&amp;T(CalculationTrigger2),C2885,,5,C2886)</f>
        <v>1.3719887426524005E-2</v>
      </c>
      <c r="F2885" s="260">
        <f>_xll.xlShmInterpRateFwd($F$3&amp;T(CalculationTrigger2),C2885,,5,C2886)</f>
        <v>1.3373477302285183E-2</v>
      </c>
      <c r="G2885" s="268">
        <f t="shared" ref="G2885:G2948" si="90">(D2885-E2885)*10000</f>
        <v>0.889491862045514</v>
      </c>
      <c r="H2885" s="275">
        <f t="shared" ref="H2885:H2948" si="91">(E2885-F2885)*10000</f>
        <v>3.4641012423882249</v>
      </c>
      <c r="I2885" s="250"/>
      <c r="J2885" s="251"/>
      <c r="K2885" s="251"/>
      <c r="L2885" s="251"/>
    </row>
    <row r="2886" spans="2:12" x14ac:dyDescent="0.2">
      <c r="B2886" s="112" t="s">
        <v>2</v>
      </c>
      <c r="C2886" s="113">
        <f>_xll.qlCalendarAdvance("TARGET",C2885,B2886,"mf")</f>
        <v>56703</v>
      </c>
      <c r="D2886" s="120">
        <f>_xll.xlShmInterpRateFwd($D$3&amp;T(CalculationTrigger2),C2886,,5,C2887)</f>
        <v>1.3806174813001948E-2</v>
      </c>
      <c r="E2886" s="260">
        <f>_xll.xlShmInterpRateFwd($E$3&amp;T(CalculationTrigger2),C2886,,5,C2887)</f>
        <v>1.3716673743038895E-2</v>
      </c>
      <c r="F2886" s="260">
        <f>_xll.xlShmInterpRateFwd($F$3&amp;T(CalculationTrigger2),C2886,,5,C2887)</f>
        <v>1.3369795217381708E-2</v>
      </c>
      <c r="G2886" s="268">
        <f t="shared" si="90"/>
        <v>0.89501069963053226</v>
      </c>
      <c r="H2886" s="275">
        <f t="shared" si="91"/>
        <v>3.4687852565718629</v>
      </c>
      <c r="I2886" s="250"/>
      <c r="J2886" s="251"/>
      <c r="K2886" s="251"/>
      <c r="L2886" s="251"/>
    </row>
    <row r="2887" spans="2:12" x14ac:dyDescent="0.2">
      <c r="B2887" s="112" t="s">
        <v>2</v>
      </c>
      <c r="C2887" s="113">
        <f>_xll.qlCalendarAdvance("TARGET",C2886,B2887,"mf")</f>
        <v>56710</v>
      </c>
      <c r="D2887" s="120">
        <f>_xll.xlShmInterpRateFwd($D$3&amp;T(CalculationTrigger2),C2887,,5,C2888)</f>
        <v>1.3797784505671408E-2</v>
      </c>
      <c r="E2887" s="260">
        <f>_xll.xlShmInterpRateFwd($E$3&amp;T(CalculationTrigger2),C2887,,5,C2888)</f>
        <v>1.3708321846411612E-2</v>
      </c>
      <c r="F2887" s="260">
        <f>_xll.xlShmInterpRateFwd($F$3&amp;T(CalculationTrigger2),C2887,,5,C2888)</f>
        <v>1.3361271299383151E-2</v>
      </c>
      <c r="G2887" s="268">
        <f t="shared" si="90"/>
        <v>0.89462659259796284</v>
      </c>
      <c r="H2887" s="275">
        <f t="shared" si="91"/>
        <v>3.4705054702846052</v>
      </c>
      <c r="I2887" s="250"/>
      <c r="J2887" s="251"/>
      <c r="K2887" s="251"/>
      <c r="L2887" s="251"/>
    </row>
    <row r="2888" spans="2:12" x14ac:dyDescent="0.2">
      <c r="B2888" s="112" t="s">
        <v>2</v>
      </c>
      <c r="C2888" s="113">
        <f>_xll.qlCalendarAdvance("TARGET",C2887,B2888,"mf")</f>
        <v>56717</v>
      </c>
      <c r="D2888" s="120">
        <f>_xll.xlShmInterpRateFwd($D$3&amp;T(CalculationTrigger2),C2888,,5,C2889)</f>
        <v>1.3786055138236783E-2</v>
      </c>
      <c r="E2888" s="260">
        <f>_xll.xlShmInterpRateFwd($E$3&amp;T(CalculationTrigger2),C2888,,5,C2889)</f>
        <v>1.369697841531194E-2</v>
      </c>
      <c r="F2888" s="260">
        <f>_xll.xlShmInterpRateFwd($F$3&amp;T(CalculationTrigger2),C2888,,5,C2889)</f>
        <v>1.3349929502667422E-2</v>
      </c>
      <c r="G2888" s="268">
        <f t="shared" si="90"/>
        <v>0.89076722924843688</v>
      </c>
      <c r="H2888" s="275">
        <f t="shared" si="91"/>
        <v>3.4704891264451811</v>
      </c>
      <c r="I2888" s="250"/>
      <c r="J2888" s="251"/>
      <c r="K2888" s="251"/>
      <c r="L2888" s="251"/>
    </row>
    <row r="2889" spans="2:12" x14ac:dyDescent="0.2">
      <c r="B2889" s="112" t="s">
        <v>2</v>
      </c>
      <c r="C2889" s="113">
        <f>_xll.qlCalendarAdvance("TARGET",C2888,B2889,"mf")</f>
        <v>56724</v>
      </c>
      <c r="D2889" s="120">
        <f>_xll.xlShmInterpRateFwd($D$3&amp;T(CalculationTrigger2),C2889,,5,C2890)</f>
        <v>1.3774444057964637E-2</v>
      </c>
      <c r="E2889" s="260">
        <f>_xll.xlShmInterpRateFwd($E$3&amp;T(CalculationTrigger2),C2889,,5,C2890)</f>
        <v>1.3685740399233037E-2</v>
      </c>
      <c r="F2889" s="260">
        <f>_xll.xlShmInterpRateFwd($F$3&amp;T(CalculationTrigger2),C2889,,5,C2890)</f>
        <v>1.3338684881469805E-2</v>
      </c>
      <c r="G2889" s="268">
        <f t="shared" si="90"/>
        <v>0.88703658731599522</v>
      </c>
      <c r="H2889" s="275">
        <f t="shared" si="91"/>
        <v>3.4705551776323222</v>
      </c>
      <c r="I2889" s="250"/>
      <c r="J2889" s="251"/>
      <c r="K2889" s="251"/>
      <c r="L2889" s="251"/>
    </row>
    <row r="2890" spans="2:12" x14ac:dyDescent="0.2">
      <c r="B2890" s="112" t="s">
        <v>2</v>
      </c>
      <c r="C2890" s="113">
        <f>_xll.qlCalendarAdvance("TARGET",C2889,B2890,"mf")</f>
        <v>56731</v>
      </c>
      <c r="D2890" s="120">
        <f>_xll.xlShmInterpRateFwd($D$3&amp;T(CalculationTrigger2),C2890,,5,C2891)</f>
        <v>1.3762951537312643E-2</v>
      </c>
      <c r="E2890" s="260">
        <f>_xll.xlShmInterpRateFwd($E$3&amp;T(CalculationTrigger2),C2890,,5,C2891)</f>
        <v>1.3674608043407536E-2</v>
      </c>
      <c r="F2890" s="260">
        <f>_xll.xlShmInterpRateFwd($F$3&amp;T(CalculationTrigger2),C2890,,5,C2891)</f>
        <v>1.3327537664308792E-2</v>
      </c>
      <c r="G2890" s="268">
        <f t="shared" si="90"/>
        <v>0.88343493905107195</v>
      </c>
      <c r="H2890" s="275">
        <f t="shared" si="91"/>
        <v>3.4707037909874341</v>
      </c>
      <c r="I2890" s="250"/>
      <c r="J2890" s="251"/>
      <c r="K2890" s="251"/>
      <c r="L2890" s="251"/>
    </row>
    <row r="2891" spans="2:12" x14ac:dyDescent="0.2">
      <c r="B2891" s="112" t="s">
        <v>2</v>
      </c>
      <c r="C2891" s="113">
        <f>_xll.qlCalendarAdvance("TARGET",C2890,B2891,"mf")</f>
        <v>56738</v>
      </c>
      <c r="D2891" s="120">
        <f>_xll.xlShmInterpRateFwd($D$3&amp;T(CalculationTrigger2),C2891,,5,C2892)</f>
        <v>1.3751577848693262E-2</v>
      </c>
      <c r="E2891" s="260">
        <f>_xll.xlShmInterpRateFwd($E$3&amp;T(CalculationTrigger2),C2891,,5,C2892)</f>
        <v>1.366358159310367E-2</v>
      </c>
      <c r="F2891" s="260">
        <f>_xll.xlShmInterpRateFwd($F$3&amp;T(CalculationTrigger2),C2891,,5,C2892)</f>
        <v>1.3316488079749913E-2</v>
      </c>
      <c r="G2891" s="268">
        <f t="shared" si="90"/>
        <v>0.87996255589592798</v>
      </c>
      <c r="H2891" s="275">
        <f t="shared" si="91"/>
        <v>3.470935133537568</v>
      </c>
      <c r="I2891" s="250"/>
      <c r="J2891" s="251"/>
      <c r="K2891" s="251"/>
      <c r="L2891" s="251"/>
    </row>
    <row r="2892" spans="2:12" x14ac:dyDescent="0.2">
      <c r="B2892" s="112" t="s">
        <v>2</v>
      </c>
      <c r="C2892" s="113">
        <f>_xll.qlCalendarAdvance("TARGET",C2891,B2892,"mf")</f>
        <v>56745</v>
      </c>
      <c r="D2892" s="120">
        <f>_xll.xlShmInterpRateFwd($D$3&amp;T(CalculationTrigger2),C2892,,5,C2893)</f>
        <v>1.3740323264554861E-2</v>
      </c>
      <c r="E2892" s="260">
        <f>_xll.xlShmInterpRateFwd($E$3&amp;T(CalculationTrigger2),C2892,,5,C2893)</f>
        <v>1.3652661293515262E-2</v>
      </c>
      <c r="F2892" s="260">
        <f>_xll.xlShmInterpRateFwd($F$3&amp;T(CalculationTrigger2),C2892,,5,C2893)</f>
        <v>1.3305536356284104E-2</v>
      </c>
      <c r="G2892" s="268">
        <f t="shared" si="90"/>
        <v>0.87661971039598718</v>
      </c>
      <c r="H2892" s="275">
        <f t="shared" si="91"/>
        <v>3.47124937231158</v>
      </c>
      <c r="I2892" s="250"/>
      <c r="J2892" s="251"/>
      <c r="K2892" s="251"/>
      <c r="L2892" s="251"/>
    </row>
    <row r="2893" spans="2:12" x14ac:dyDescent="0.2">
      <c r="B2893" s="112" t="s">
        <v>2</v>
      </c>
      <c r="C2893" s="113">
        <f>_xll.qlCalendarAdvance("TARGET",C2892,B2893,"mf")</f>
        <v>56752</v>
      </c>
      <c r="D2893" s="120">
        <f>_xll.xlShmInterpRateFwd($D$3&amp;T(CalculationTrigger2),C2893,,5,C2894)</f>
        <v>1.3729188057329582E-2</v>
      </c>
      <c r="E2893" s="260">
        <f>_xll.xlShmInterpRateFwd($E$3&amp;T(CalculationTrigger2),C2893,,5,C2894)</f>
        <v>1.3641847389929686E-2</v>
      </c>
      <c r="F2893" s="260">
        <f>_xll.xlShmInterpRateFwd($F$3&amp;T(CalculationTrigger2),C2893,,5,C2894)</f>
        <v>1.3294682722426185E-2</v>
      </c>
      <c r="G2893" s="268">
        <f t="shared" si="90"/>
        <v>0.87340667399895755</v>
      </c>
      <c r="H2893" s="275">
        <f t="shared" si="91"/>
        <v>3.471646675035009</v>
      </c>
      <c r="I2893" s="250"/>
      <c r="J2893" s="251"/>
      <c r="K2893" s="251"/>
      <c r="L2893" s="251"/>
    </row>
    <row r="2894" spans="2:12" x14ac:dyDescent="0.2">
      <c r="B2894" s="112" t="s">
        <v>2</v>
      </c>
      <c r="C2894" s="113">
        <f>_xll.qlCalendarAdvance("TARGET",C2893,B2894,"mf")</f>
        <v>56759</v>
      </c>
      <c r="D2894" s="120">
        <f>_xll.xlShmInterpRateFwd($D$3&amp;T(CalculationTrigger2),C2894,,5,C2895)</f>
        <v>1.3718172499473918E-2</v>
      </c>
      <c r="E2894" s="260">
        <f>_xll.xlShmInterpRateFwd($E$3&amp;T(CalculationTrigger2),C2894,,5,C2895)</f>
        <v>1.3631140127571498E-2</v>
      </c>
      <c r="F2894" s="260">
        <f>_xll.xlShmInterpRateFwd($F$3&amp;T(CalculationTrigger2),C2894,,5,C2895)</f>
        <v>1.328392740675542E-2</v>
      </c>
      <c r="G2894" s="268">
        <f t="shared" si="90"/>
        <v>0.87032371902419359</v>
      </c>
      <c r="H2894" s="275">
        <f t="shared" si="91"/>
        <v>3.4721272081607824</v>
      </c>
      <c r="I2894" s="250"/>
      <c r="J2894" s="251"/>
      <c r="K2894" s="251"/>
      <c r="L2894" s="251"/>
    </row>
    <row r="2895" spans="2:12" x14ac:dyDescent="0.2">
      <c r="B2895" s="112" t="s">
        <v>2</v>
      </c>
      <c r="C2895" s="113">
        <f>_xll.qlCalendarAdvance("TARGET",C2894,B2895,"mf")</f>
        <v>56766</v>
      </c>
      <c r="D2895" s="120">
        <f>_xll.xlShmInterpRateFwd($D$3&amp;T(CalculationTrigger2),C2895,,5,C2896)</f>
        <v>1.3707276863399195E-2</v>
      </c>
      <c r="E2895" s="260">
        <f>_xll.xlShmInterpRateFwd($E$3&amp;T(CalculationTrigger2),C2895,,5,C2896)</f>
        <v>1.3620539751706698E-2</v>
      </c>
      <c r="F2895" s="260">
        <f>_xll.xlShmInterpRateFwd($F$3&amp;T(CalculationTrigger2),C2895,,5,C2896)</f>
        <v>1.3273270637741747E-2</v>
      </c>
      <c r="G2895" s="268">
        <f t="shared" si="90"/>
        <v>0.86737111692497193</v>
      </c>
      <c r="H2895" s="275">
        <f t="shared" si="91"/>
        <v>3.4726911396495108</v>
      </c>
      <c r="I2895" s="250"/>
      <c r="J2895" s="251"/>
      <c r="K2895" s="251"/>
      <c r="L2895" s="251"/>
    </row>
    <row r="2896" spans="2:12" x14ac:dyDescent="0.2">
      <c r="B2896" s="112" t="s">
        <v>2</v>
      </c>
      <c r="C2896" s="113">
        <f>_xll.qlCalendarAdvance("TARGET",C2895,B2896,"mf")</f>
        <v>56773</v>
      </c>
      <c r="D2896" s="120">
        <f>_xll.xlShmInterpRateFwd($D$3&amp;T(CalculationTrigger2),C2896,,5,C2897)</f>
        <v>1.3696501421564287E-2</v>
      </c>
      <c r="E2896" s="260">
        <f>_xll.xlShmInterpRateFwd($E$3&amp;T(CalculationTrigger2),C2896,,5,C2897)</f>
        <v>1.3610046507544283E-2</v>
      </c>
      <c r="F2896" s="260">
        <f>_xll.xlShmInterpRateFwd($F$3&amp;T(CalculationTrigger2),C2896,,5,C2897)</f>
        <v>1.3262712643936947E-2</v>
      </c>
      <c r="G2896" s="268">
        <f t="shared" si="90"/>
        <v>0.86454914020003482</v>
      </c>
      <c r="H2896" s="275">
        <f t="shared" si="91"/>
        <v>3.4733386360733669</v>
      </c>
      <c r="I2896" s="250"/>
      <c r="J2896" s="251"/>
      <c r="K2896" s="251"/>
      <c r="L2896" s="251"/>
    </row>
    <row r="2897" spans="2:12" x14ac:dyDescent="0.2">
      <c r="B2897" s="112" t="s">
        <v>2</v>
      </c>
      <c r="C2897" s="113">
        <f>_xll.qlCalendarAdvance("TARGET",C2896,B2897,"mf")</f>
        <v>56780</v>
      </c>
      <c r="D2897" s="120">
        <f>_xll.xlShmInterpRateFwd($D$3&amp;T(CalculationTrigger2),C2897,,5,C2898)</f>
        <v>1.3685846446388721E-2</v>
      </c>
      <c r="E2897" s="260">
        <f>_xll.xlShmInterpRateFwd($E$3&amp;T(CalculationTrigger2),C2897,,5,C2898)</f>
        <v>1.3599660640375261E-2</v>
      </c>
      <c r="F2897" s="260">
        <f>_xll.xlShmInterpRateFwd($F$3&amp;T(CalculationTrigger2),C2897,,5,C2898)</f>
        <v>1.3252253653881952E-2</v>
      </c>
      <c r="G2897" s="268">
        <f t="shared" si="90"/>
        <v>0.86185806013459876</v>
      </c>
      <c r="H2897" s="275">
        <f t="shared" si="91"/>
        <v>3.4740698649330866</v>
      </c>
      <c r="I2897" s="250"/>
      <c r="J2897" s="251"/>
      <c r="K2897" s="251"/>
      <c r="L2897" s="251"/>
    </row>
    <row r="2898" spans="2:12" x14ac:dyDescent="0.2">
      <c r="B2898" s="112" t="s">
        <v>2</v>
      </c>
      <c r="C2898" s="113">
        <f>_xll.qlCalendarAdvance("TARGET",C2897,B2898,"mf")</f>
        <v>56787</v>
      </c>
      <c r="D2898" s="120">
        <f>_xll.xlShmInterpRateFwd($D$3&amp;T(CalculationTrigger2),C2898,,5,C2899)</f>
        <v>1.3675312210345378E-2</v>
      </c>
      <c r="E2898" s="260">
        <f>_xll.xlShmInterpRateFwd($E$3&amp;T(CalculationTrigger2),C2898,,5,C2899)</f>
        <v>1.3589382395427861E-2</v>
      </c>
      <c r="F2898" s="260">
        <f>_xll.xlShmInterpRateFwd($F$3&amp;T(CalculationTrigger2),C2898,,5,C2899)</f>
        <v>1.32418938960953E-2</v>
      </c>
      <c r="G2898" s="268">
        <f t="shared" si="90"/>
        <v>0.85929814917517366</v>
      </c>
      <c r="H2898" s="275">
        <f t="shared" si="91"/>
        <v>3.4748849933256136</v>
      </c>
      <c r="I2898" s="250"/>
      <c r="J2898" s="251"/>
      <c r="K2898" s="251"/>
      <c r="L2898" s="251"/>
    </row>
    <row r="2899" spans="2:12" x14ac:dyDescent="0.2">
      <c r="B2899" s="112" t="s">
        <v>2</v>
      </c>
      <c r="C2899" s="113">
        <f>_xll.qlCalendarAdvance("TARGET",C2898,B2899,"mf")</f>
        <v>56794</v>
      </c>
      <c r="D2899" s="120">
        <f>_xll.xlShmInterpRateFwd($D$3&amp;T(CalculationTrigger2),C2899,,5,C2900)</f>
        <v>1.3664898985821496E-2</v>
      </c>
      <c r="E2899" s="260">
        <f>_xll.xlShmInterpRateFwd($E$3&amp;T(CalculationTrigger2),C2899,,5,C2900)</f>
        <v>1.3579212017931252E-2</v>
      </c>
      <c r="F2899" s="260">
        <f>_xll.xlShmInterpRateFwd($F$3&amp;T(CalculationTrigger2),C2899,,5,C2900)</f>
        <v>1.3231633599084702E-2</v>
      </c>
      <c r="G2899" s="268">
        <f t="shared" si="90"/>
        <v>0.85686967890243393</v>
      </c>
      <c r="H2899" s="275">
        <f t="shared" si="91"/>
        <v>3.4757841884655063</v>
      </c>
      <c r="I2899" s="250"/>
      <c r="J2899" s="251"/>
      <c r="K2899" s="251"/>
      <c r="L2899" s="251"/>
    </row>
    <row r="2900" spans="2:12" x14ac:dyDescent="0.2">
      <c r="B2900" s="112" t="s">
        <v>2</v>
      </c>
      <c r="C2900" s="113">
        <f>_xll.qlCalendarAdvance("TARGET",C2899,B2900,"mf")</f>
        <v>56801</v>
      </c>
      <c r="D2900" s="120">
        <f>_xll.xlShmInterpRateFwd($D$3&amp;T(CalculationTrigger2),C2900,,5,C2901)</f>
        <v>1.3654607045321393E-2</v>
      </c>
      <c r="E2900" s="260">
        <f>_xll.xlShmInterpRateFwd($E$3&amp;T(CalculationTrigger2),C2900,,5,C2901)</f>
        <v>1.35691497531619E-2</v>
      </c>
      <c r="F2900" s="260">
        <f>_xll.xlShmInterpRateFwd($F$3&amp;T(CalculationTrigger2),C2900,,5,C2901)</f>
        <v>1.3221472991399197E-2</v>
      </c>
      <c r="G2900" s="268">
        <f t="shared" si="90"/>
        <v>0.8545729215949337</v>
      </c>
      <c r="H2900" s="275">
        <f t="shared" si="91"/>
        <v>3.4767676176270315</v>
      </c>
      <c r="I2900" s="250"/>
      <c r="J2900" s="251"/>
      <c r="K2900" s="251"/>
      <c r="L2900" s="251"/>
    </row>
    <row r="2901" spans="2:12" x14ac:dyDescent="0.2">
      <c r="B2901" s="112" t="s">
        <v>2</v>
      </c>
      <c r="C2901" s="113">
        <f>_xll.qlCalendarAdvance("TARGET",C2900,B2901,"mf")</f>
        <v>56808</v>
      </c>
      <c r="D2901" s="120">
        <f>_xll.xlShmInterpRateFwd($D$3&amp;T(CalculationTrigger2),C2901,,5,C2902)</f>
        <v>1.3644436661246399E-2</v>
      </c>
      <c r="E2901" s="260">
        <f>_xll.xlShmInterpRateFwd($E$3&amp;T(CalculationTrigger2),C2901,,5,C2902)</f>
        <v>1.3559195846362481E-2</v>
      </c>
      <c r="F2901" s="260">
        <f>_xll.xlShmInterpRateFwd($F$3&amp;T(CalculationTrigger2),C2901,,5,C2902)</f>
        <v>1.3211412301571227E-2</v>
      </c>
      <c r="G2901" s="268">
        <f t="shared" si="90"/>
        <v>0.85240814883917604</v>
      </c>
      <c r="H2901" s="275">
        <f t="shared" si="91"/>
        <v>3.477835447912546</v>
      </c>
      <c r="I2901" s="250"/>
      <c r="J2901" s="251"/>
      <c r="K2901" s="251"/>
      <c r="L2901" s="251"/>
    </row>
    <row r="2902" spans="2:12" x14ac:dyDescent="0.2">
      <c r="B2902" s="112" t="s">
        <v>2</v>
      </c>
      <c r="C2902" s="113">
        <f>_xll.qlCalendarAdvance("TARGET",C2901,B2902,"mf")</f>
        <v>56815</v>
      </c>
      <c r="D2902" s="120">
        <f>_xll.xlShmInterpRateFwd($D$3&amp;T(CalculationTrigger2),C2902,,5,C2903)</f>
        <v>1.3634388106039652E-2</v>
      </c>
      <c r="E2902" s="260">
        <f>_xll.xlShmInterpRateFwd($E$3&amp;T(CalculationTrigger2),C2902,,5,C2903)</f>
        <v>1.3549350542770846E-2</v>
      </c>
      <c r="F2902" s="260">
        <f>_xll.xlShmInterpRateFwd($F$3&amp;T(CalculationTrigger2),C2902,,5,C2903)</f>
        <v>1.3201451758110865E-2</v>
      </c>
      <c r="G2902" s="268">
        <f t="shared" si="90"/>
        <v>0.85037563268806204</v>
      </c>
      <c r="H2902" s="275">
        <f t="shared" si="91"/>
        <v>3.4789878465998036</v>
      </c>
      <c r="I2902" s="250"/>
      <c r="J2902" s="251"/>
      <c r="K2902" s="251"/>
      <c r="L2902" s="251"/>
    </row>
    <row r="2903" spans="2:12" x14ac:dyDescent="0.2">
      <c r="B2903" s="112" t="s">
        <v>2</v>
      </c>
      <c r="C2903" s="113">
        <f>_xll.qlCalendarAdvance("TARGET",C2902,B2903,"mf")</f>
        <v>56822</v>
      </c>
      <c r="D2903" s="120">
        <f>_xll.xlShmInterpRateFwd($D$3&amp;T(CalculationTrigger2),C2903,,5,C2904)</f>
        <v>1.3624461652157164E-2</v>
      </c>
      <c r="E2903" s="260">
        <f>_xll.xlShmInterpRateFwd($E$3&amp;T(CalculationTrigger2),C2903,,5,C2904)</f>
        <v>1.3539614087637422E-2</v>
      </c>
      <c r="F2903" s="260">
        <f>_xll.xlShmInterpRateFwd($F$3&amp;T(CalculationTrigger2),C2903,,5,C2904)</f>
        <v>1.3191591589581109E-2</v>
      </c>
      <c r="G2903" s="268">
        <f t="shared" si="90"/>
        <v>0.84847564519742458</v>
      </c>
      <c r="H2903" s="275">
        <f t="shared" si="91"/>
        <v>3.4802249805631313</v>
      </c>
      <c r="I2903" s="250"/>
      <c r="J2903" s="251"/>
      <c r="K2903" s="251"/>
      <c r="L2903" s="251"/>
    </row>
    <row r="2904" spans="2:12" x14ac:dyDescent="0.2">
      <c r="B2904" s="112" t="s">
        <v>2</v>
      </c>
      <c r="C2904" s="113">
        <f>_xll.qlCalendarAdvance("TARGET",C2903,B2904,"mf")</f>
        <v>56829</v>
      </c>
      <c r="D2904" s="120">
        <f>_xll.xlShmInterpRateFwd($D$3&amp;T(CalculationTrigger2),C2904,,5,C2905)</f>
        <v>1.3614657572038863E-2</v>
      </c>
      <c r="E2904" s="260">
        <f>_xll.xlShmInterpRateFwd($E$3&amp;T(CalculationTrigger2),C2904,,5,C2905)</f>
        <v>1.3529986726231005E-2</v>
      </c>
      <c r="F2904" s="260">
        <f>_xll.xlShmInterpRateFwd($F$3&amp;T(CalculationTrigger2),C2904,,5,C2905)</f>
        <v>1.3181832024470477E-2</v>
      </c>
      <c r="G2904" s="268">
        <f t="shared" si="90"/>
        <v>0.84670845807858008</v>
      </c>
      <c r="H2904" s="275">
        <f t="shared" si="91"/>
        <v>3.4815470176052798</v>
      </c>
      <c r="I2904" s="250"/>
      <c r="J2904" s="251"/>
      <c r="K2904" s="251"/>
      <c r="L2904" s="251"/>
    </row>
    <row r="2905" spans="2:12" x14ac:dyDescent="0.2">
      <c r="B2905" s="112" t="s">
        <v>2</v>
      </c>
      <c r="C2905" s="113">
        <f>_xll.qlCalendarAdvance("TARGET",C2904,B2905,"mf")</f>
        <v>56836</v>
      </c>
      <c r="D2905" s="120">
        <f>_xll.xlShmInterpRateFwd($D$3&amp;T(CalculationTrigger2),C2905,,5,C2906)</f>
        <v>1.3604976138125995E-2</v>
      </c>
      <c r="E2905" s="260">
        <f>_xll.xlShmInterpRateFwd($E$3&amp;T(CalculationTrigger2),C2905,,5,C2906)</f>
        <v>1.3520468703786643E-2</v>
      </c>
      <c r="F2905" s="260">
        <f>_xll.xlShmInterpRateFwd($F$3&amp;T(CalculationTrigger2),C2905,,5,C2906)</f>
        <v>1.3172173291349397E-2</v>
      </c>
      <c r="G2905" s="268">
        <f t="shared" si="90"/>
        <v>0.84507434339351972</v>
      </c>
      <c r="H2905" s="275">
        <f t="shared" si="91"/>
        <v>3.4829541243724602</v>
      </c>
      <c r="I2905" s="250"/>
      <c r="J2905" s="251"/>
      <c r="K2905" s="251"/>
      <c r="L2905" s="251"/>
    </row>
    <row r="2906" spans="2:12" x14ac:dyDescent="0.2">
      <c r="B2906" s="112" t="s">
        <v>2</v>
      </c>
      <c r="C2906" s="113">
        <f>_xll.qlCalendarAdvance("TARGET",C2905,B2906,"mf")</f>
        <v>56843</v>
      </c>
      <c r="D2906" s="120">
        <f>_xll.xlShmInterpRateFwd($D$3&amp;T(CalculationTrigger2),C2906,,5,C2907)</f>
        <v>1.3595417622878499E-2</v>
      </c>
      <c r="E2906" s="260">
        <f>_xll.xlShmInterpRateFwd($E$3&amp;T(CalculationTrigger2),C2906,,5,C2907)</f>
        <v>1.3511060265546188E-2</v>
      </c>
      <c r="F2906" s="260">
        <f>_xll.xlShmInterpRateFwd($F$3&amp;T(CalculationTrigger2),C2906,,5,C2907)</f>
        <v>1.316261561872541E-2</v>
      </c>
      <c r="G2906" s="268">
        <f t="shared" si="90"/>
        <v>0.84357357332311489</v>
      </c>
      <c r="H2906" s="275">
        <f t="shared" si="91"/>
        <v>3.4844464682077732</v>
      </c>
      <c r="I2906" s="250"/>
      <c r="J2906" s="251"/>
      <c r="K2906" s="251"/>
      <c r="L2906" s="251"/>
    </row>
    <row r="2907" spans="2:12" x14ac:dyDescent="0.2">
      <c r="B2907" s="112" t="s">
        <v>2</v>
      </c>
      <c r="C2907" s="113">
        <f>_xll.qlCalendarAdvance("TARGET",C2906,B2907,"mf")</f>
        <v>56850</v>
      </c>
      <c r="D2907" s="120">
        <f>_xll.xlShmInterpRateFwd($D$3&amp;T(CalculationTrigger2),C2907,,5,C2908)</f>
        <v>1.3585982298717107E-2</v>
      </c>
      <c r="E2907" s="260">
        <f>_xll.xlShmInterpRateFwd($E$3&amp;T(CalculationTrigger2),C2907,,5,C2908)</f>
        <v>1.3501761656793065E-2</v>
      </c>
      <c r="F2907" s="260">
        <f>_xll.xlShmInterpRateFwd($F$3&amp;T(CalculationTrigger2),C2907,,5,C2908)</f>
        <v>1.3153159235130064E-2</v>
      </c>
      <c r="G2907" s="268">
        <f t="shared" si="90"/>
        <v>0.84220641924041129</v>
      </c>
      <c r="H2907" s="275">
        <f t="shared" si="91"/>
        <v>3.4860242166300135</v>
      </c>
      <c r="I2907" s="250"/>
      <c r="J2907" s="251"/>
      <c r="K2907" s="251"/>
      <c r="L2907" s="251"/>
    </row>
    <row r="2908" spans="2:12" x14ac:dyDescent="0.2">
      <c r="B2908" s="112" t="s">
        <v>2</v>
      </c>
      <c r="C2908" s="113">
        <f>_xll.qlCalendarAdvance("TARGET",C2907,B2908,"mf")</f>
        <v>56857</v>
      </c>
      <c r="D2908" s="120">
        <f>_xll.xlShmInterpRateFwd($D$3&amp;T(CalculationTrigger2),C2908,,5,C2909)</f>
        <v>1.3576670438098655E-2</v>
      </c>
      <c r="E2908" s="260">
        <f>_xll.xlShmInterpRateFwd($E$3&amp;T(CalculationTrigger2),C2908,,5,C2909)</f>
        <v>1.3492573122748028E-2</v>
      </c>
      <c r="F2908" s="260">
        <f>_xll.xlShmInterpRateFwd($F$3&amp;T(CalculationTrigger2),C2908,,5,C2909)</f>
        <v>1.3143804369101546E-2</v>
      </c>
      <c r="G2908" s="268">
        <f t="shared" si="90"/>
        <v>0.84097315350627544</v>
      </c>
      <c r="H2908" s="275">
        <f t="shared" si="91"/>
        <v>3.4876875364648132</v>
      </c>
      <c r="I2908" s="250"/>
      <c r="J2908" s="251"/>
      <c r="K2908" s="251"/>
      <c r="L2908" s="251"/>
    </row>
    <row r="2909" spans="2:12" x14ac:dyDescent="0.2">
      <c r="B2909" s="112" t="s">
        <v>2</v>
      </c>
      <c r="C2909" s="113">
        <f>_xll.qlCalendarAdvance("TARGET",C2908,B2909,"mf")</f>
        <v>56864</v>
      </c>
      <c r="D2909" s="120">
        <f>_xll.xlShmInterpRateFwd($D$3&amp;T(CalculationTrigger2),C2909,,5,C2910)</f>
        <v>1.3567482313492923E-2</v>
      </c>
      <c r="E2909" s="260">
        <f>_xll.xlShmInterpRateFwd($E$3&amp;T(CalculationTrigger2),C2909,,5,C2910)</f>
        <v>1.348349490868499E-2</v>
      </c>
      <c r="F2909" s="260">
        <f>_xll.xlShmInterpRateFwd($F$3&amp;T(CalculationTrigger2),C2909,,5,C2910)</f>
        <v>1.3134551249184691E-2</v>
      </c>
      <c r="G2909" s="268">
        <f t="shared" si="90"/>
        <v>0.83987404807932609</v>
      </c>
      <c r="H2909" s="275">
        <f t="shared" si="91"/>
        <v>3.48943659500299</v>
      </c>
      <c r="I2909" s="250"/>
      <c r="J2909" s="251"/>
      <c r="K2909" s="251"/>
      <c r="L2909" s="251"/>
    </row>
    <row r="2910" spans="2:12" x14ac:dyDescent="0.2">
      <c r="B2910" s="112" t="s">
        <v>2</v>
      </c>
      <c r="C2910" s="113">
        <f>_xll.qlCalendarAdvance("TARGET",C2909,B2910,"mf")</f>
        <v>56871</v>
      </c>
      <c r="D2910" s="120">
        <f>_xll.xlShmInterpRateFwd($D$3&amp;T(CalculationTrigger2),C2910,,5,C2911)</f>
        <v>1.3558418197301558E-2</v>
      </c>
      <c r="E2910" s="260">
        <f>_xll.xlShmInterpRateFwd($E$3&amp;T(CalculationTrigger2),C2910,,5,C2911)</f>
        <v>1.347452725983839E-2</v>
      </c>
      <c r="F2910" s="260">
        <f>_xll.xlShmInterpRateFwd($F$3&amp;T(CalculationTrigger2),C2910,,5,C2911)</f>
        <v>1.3125400103896239E-2</v>
      </c>
      <c r="G2910" s="268">
        <f t="shared" si="90"/>
        <v>0.83890937463167514</v>
      </c>
      <c r="H2910" s="275">
        <f t="shared" si="91"/>
        <v>3.4912715594215098</v>
      </c>
      <c r="I2910" s="250"/>
      <c r="J2910" s="251"/>
      <c r="K2910" s="251"/>
      <c r="L2910" s="251"/>
    </row>
    <row r="2911" spans="2:12" x14ac:dyDescent="0.2">
      <c r="B2911" s="112" t="s">
        <v>2</v>
      </c>
      <c r="C2911" s="113">
        <f>_xll.qlCalendarAdvance("TARGET",C2910,B2911,"mf")</f>
        <v>56878</v>
      </c>
      <c r="D2911" s="120">
        <f>_xll.xlShmInterpRateFwd($D$3&amp;T(CalculationTrigger2),C2911,,5,C2912)</f>
        <v>1.3549478362014481E-2</v>
      </c>
      <c r="E2911" s="260">
        <f>_xll.xlShmInterpRateFwd($E$3&amp;T(CalculationTrigger2),C2911,,5,C2912)</f>
        <v>1.3465670421478481E-2</v>
      </c>
      <c r="F2911" s="260">
        <f>_xll.xlShmInterpRateFwd($F$3&amp;T(CalculationTrigger2),C2911,,5,C2912)</f>
        <v>1.3116351161753807E-2</v>
      </c>
      <c r="G2911" s="268">
        <f t="shared" si="90"/>
        <v>0.83807940535999759</v>
      </c>
      <c r="H2911" s="275">
        <f t="shared" si="91"/>
        <v>3.4931925972467477</v>
      </c>
      <c r="I2911" s="250"/>
      <c r="J2911" s="251"/>
      <c r="K2911" s="251"/>
      <c r="L2911" s="251"/>
    </row>
    <row r="2912" spans="2:12" x14ac:dyDescent="0.2">
      <c r="B2912" s="112" t="s">
        <v>2</v>
      </c>
      <c r="C2912" s="113">
        <f>_xll.qlCalendarAdvance("TARGET",C2911,B2912,"mf")</f>
        <v>56885</v>
      </c>
      <c r="D2912" s="120">
        <f>_xll.xlShmInterpRateFwd($D$3&amp;T(CalculationTrigger2),C2912,,5,C2913)</f>
        <v>1.354066308007088E-2</v>
      </c>
      <c r="E2912" s="260">
        <f>_xll.xlShmInterpRateFwd($E$3&amp;T(CalculationTrigger2),C2912,,5,C2913)</f>
        <v>1.3456924638847633E-2</v>
      </c>
      <c r="F2912" s="260">
        <f>_xll.xlShmInterpRateFwd($F$3&amp;T(CalculationTrigger2),C2912,,5,C2913)</f>
        <v>1.3107404651328012E-2</v>
      </c>
      <c r="G2912" s="268">
        <f t="shared" si="90"/>
        <v>0.8373844122324704</v>
      </c>
      <c r="H2912" s="275">
        <f t="shared" si="91"/>
        <v>3.4951998751962114</v>
      </c>
      <c r="I2912" s="250"/>
      <c r="J2912" s="251"/>
      <c r="K2912" s="251"/>
      <c r="L2912" s="251"/>
    </row>
    <row r="2913" spans="2:12" x14ac:dyDescent="0.2">
      <c r="B2913" s="112" t="s">
        <v>2</v>
      </c>
      <c r="C2913" s="113">
        <f>_xll.qlCalendarAdvance("TARGET",C2912,B2913,"mf")</f>
        <v>56892</v>
      </c>
      <c r="D2913" s="120">
        <f>_xll.xlShmInterpRateFwd($D$3&amp;T(CalculationTrigger2),C2913,,5,C2914)</f>
        <v>1.3531972623899779E-2</v>
      </c>
      <c r="E2913" s="260">
        <f>_xll.xlShmInterpRateFwd($E$3&amp;T(CalculationTrigger2),C2913,,5,C2914)</f>
        <v>1.3448290157200888E-2</v>
      </c>
      <c r="F2913" s="260">
        <f>_xll.xlShmInterpRateFwd($F$3&amp;T(CalculationTrigger2),C2913,,5,C2914)</f>
        <v>1.3098560801132456E-2</v>
      </c>
      <c r="G2913" s="268">
        <f t="shared" si="90"/>
        <v>0.83682466698891189</v>
      </c>
      <c r="H2913" s="275">
        <f t="shared" si="91"/>
        <v>3.4972935606843167</v>
      </c>
      <c r="I2913" s="250"/>
      <c r="J2913" s="251"/>
      <c r="K2913" s="251"/>
      <c r="L2913" s="251"/>
    </row>
    <row r="2914" spans="2:12" x14ac:dyDescent="0.2">
      <c r="B2914" s="112" t="s">
        <v>2</v>
      </c>
      <c r="C2914" s="113">
        <f>_xll.qlCalendarAdvance("TARGET",C2913,B2914,"mf")</f>
        <v>56899</v>
      </c>
      <c r="D2914" s="120">
        <f>_xll.xlShmInterpRateFwd($D$3&amp;T(CalculationTrigger2),C2914,,5,C2915)</f>
        <v>1.3523407265972162E-2</v>
      </c>
      <c r="E2914" s="260">
        <f>_xll.xlShmInterpRateFwd($E$3&amp;T(CalculationTrigger2),C2914,,5,C2915)</f>
        <v>1.3439767221817552E-2</v>
      </c>
      <c r="F2914" s="260">
        <f>_xll.xlShmInterpRateFwd($F$3&amp;T(CalculationTrigger2),C2914,,5,C2915)</f>
        <v>1.3089819839704796E-2</v>
      </c>
      <c r="G2914" s="268">
        <f t="shared" si="90"/>
        <v>0.83640044154609927</v>
      </c>
      <c r="H2914" s="275">
        <f t="shared" si="91"/>
        <v>3.4994738211275611</v>
      </c>
      <c r="I2914" s="250"/>
      <c r="J2914" s="251"/>
      <c r="K2914" s="251"/>
      <c r="L2914" s="251"/>
    </row>
    <row r="2915" spans="2:12" x14ac:dyDescent="0.2">
      <c r="B2915" s="112" t="s">
        <v>2</v>
      </c>
      <c r="C2915" s="113">
        <f>_xll.qlCalendarAdvance("TARGET",C2914,B2915,"mf")</f>
        <v>56906</v>
      </c>
      <c r="D2915" s="120">
        <f>_xll.xlShmInterpRateFwd($D$3&amp;T(CalculationTrigger2),C2915,,5,C2916)</f>
        <v>1.3514967278743087E-2</v>
      </c>
      <c r="E2915" s="260">
        <f>_xll.xlShmInterpRateFwd($E$3&amp;T(CalculationTrigger2),C2915,,5,C2916)</f>
        <v>1.3431356077920125E-2</v>
      </c>
      <c r="F2915" s="260">
        <f>_xll.xlShmInterpRateFwd($F$3&amp;T(CalculationTrigger2),C2915,,5,C2916)</f>
        <v>1.3081181995589405E-2</v>
      </c>
      <c r="G2915" s="268">
        <f t="shared" si="90"/>
        <v>0.83611200822961484</v>
      </c>
      <c r="H2915" s="275">
        <f t="shared" si="91"/>
        <v>3.5017408233072036</v>
      </c>
      <c r="I2915" s="250"/>
      <c r="J2915" s="251"/>
      <c r="K2915" s="251"/>
      <c r="L2915" s="251"/>
    </row>
    <row r="2916" spans="2:12" x14ac:dyDescent="0.2">
      <c r="B2916" s="112" t="s">
        <v>2</v>
      </c>
      <c r="C2916" s="113">
        <f>_xll.qlCalendarAdvance("TARGET",C2915,B2916,"mf")</f>
        <v>56913</v>
      </c>
      <c r="D2916" s="120">
        <f>_xll.xlShmInterpRateFwd($D$3&amp;T(CalculationTrigger2),C2916,,5,C2917)</f>
        <v>1.3506652934657477E-2</v>
      </c>
      <c r="E2916" s="260">
        <f>_xll.xlShmInterpRateFwd($E$3&amp;T(CalculationTrigger2),C2916,,5,C2917)</f>
        <v>1.3423056970784346E-2</v>
      </c>
      <c r="F2916" s="260">
        <f>_xll.xlShmInterpRateFwd($F$3&amp;T(CalculationTrigger2),C2916,,5,C2917)</f>
        <v>1.3072647497296811E-2</v>
      </c>
      <c r="G2916" s="268">
        <f t="shared" si="90"/>
        <v>0.83595963873131163</v>
      </c>
      <c r="H2916" s="275">
        <f t="shared" si="91"/>
        <v>3.5040947348753506</v>
      </c>
      <c r="I2916" s="250"/>
      <c r="J2916" s="251"/>
      <c r="K2916" s="251"/>
      <c r="L2916" s="251"/>
    </row>
    <row r="2917" spans="2:12" x14ac:dyDescent="0.2">
      <c r="B2917" s="112" t="s">
        <v>2</v>
      </c>
      <c r="C2917" s="113">
        <f>_xll.qlCalendarAdvance("TARGET",C2916,B2917,"mf")</f>
        <v>56920</v>
      </c>
      <c r="D2917" s="120">
        <f>_xll.xlShmInterpRateFwd($D$3&amp;T(CalculationTrigger2),C2917,,5,C2918)</f>
        <v>1.3498464506132759E-2</v>
      </c>
      <c r="E2917" s="260">
        <f>_xll.xlShmInterpRateFwd($E$3&amp;T(CalculationTrigger2),C2917,,5,C2918)</f>
        <v>1.3414870145658134E-2</v>
      </c>
      <c r="F2917" s="260">
        <f>_xll.xlShmInterpRateFwd($F$3&amp;T(CalculationTrigger2),C2917,,5,C2918)</f>
        <v>1.3064216573390602E-2</v>
      </c>
      <c r="G2917" s="268">
        <f t="shared" si="90"/>
        <v>0.83594360474625184</v>
      </c>
      <c r="H2917" s="275">
        <f t="shared" si="91"/>
        <v>3.5065357226753138</v>
      </c>
      <c r="I2917" s="250"/>
      <c r="J2917" s="251"/>
      <c r="K2917" s="251"/>
      <c r="L2917" s="251"/>
    </row>
    <row r="2918" spans="2:12" x14ac:dyDescent="0.2">
      <c r="B2918" s="112" t="s">
        <v>2</v>
      </c>
      <c r="C2918" s="113">
        <f>_xll.qlCalendarAdvance("TARGET",C2917,B2918,"mf")</f>
        <v>56927</v>
      </c>
      <c r="D2918" s="120">
        <f>_xll.xlShmInterpRateFwd($D$3&amp;T(CalculationTrigger2),C2918,,5,C2919)</f>
        <v>1.3490402265697889E-2</v>
      </c>
      <c r="E2918" s="260">
        <f>_xll.xlShmInterpRateFwd($E$3&amp;T(CalculationTrigger2),C2918,,5,C2919)</f>
        <v>1.3406795847813706E-2</v>
      </c>
      <c r="F2918" s="260">
        <f>_xll.xlShmInterpRateFwd($F$3&amp;T(CalculationTrigger2),C2918,,5,C2919)</f>
        <v>1.3055889452394758E-2</v>
      </c>
      <c r="G2918" s="268">
        <f t="shared" si="90"/>
        <v>0.83606417884183815</v>
      </c>
      <c r="H2918" s="275">
        <f t="shared" si="91"/>
        <v>3.5090639541894739</v>
      </c>
      <c r="I2918" s="250"/>
      <c r="J2918" s="251"/>
      <c r="K2918" s="251"/>
      <c r="L2918" s="251"/>
    </row>
    <row r="2919" spans="2:12" x14ac:dyDescent="0.2">
      <c r="B2919" s="112" t="s">
        <v>2</v>
      </c>
      <c r="C2919" s="113">
        <f>_xll.qlCalendarAdvance("TARGET",C2918,B2919,"mf")</f>
        <v>56934</v>
      </c>
      <c r="D2919" s="120">
        <f>_xll.xlShmInterpRateFwd($D$3&amp;T(CalculationTrigger2),C2919,,5,C2920)</f>
        <v>1.3482466485744308E-2</v>
      </c>
      <c r="E2919" s="260">
        <f>_xll.xlShmInterpRateFwd($E$3&amp;T(CalculationTrigger2),C2919,,5,C2920)</f>
        <v>1.3398834322489681E-2</v>
      </c>
      <c r="F2919" s="260">
        <f>_xll.xlShmInterpRateFwd($F$3&amp;T(CalculationTrigger2),C2919,,5,C2920)</f>
        <v>1.3047666362839997E-2</v>
      </c>
      <c r="G2919" s="268">
        <f t="shared" si="90"/>
        <v>0.83632163254626979</v>
      </c>
      <c r="H2919" s="275">
        <f t="shared" si="91"/>
        <v>3.5116795964968381</v>
      </c>
      <c r="I2919" s="250"/>
      <c r="J2919" s="251"/>
      <c r="K2919" s="251"/>
      <c r="L2919" s="251"/>
    </row>
    <row r="2920" spans="2:12" x14ac:dyDescent="0.2">
      <c r="B2920" s="112" t="s">
        <v>2</v>
      </c>
      <c r="C2920" s="113">
        <f>_xll.qlCalendarAdvance("TARGET",C2919,B2920,"mf")</f>
        <v>56941</v>
      </c>
      <c r="D2920" s="120">
        <f>_xll.xlShmInterpRateFwd($D$3&amp;T(CalculationTrigger2),C2920,,5,C2921)</f>
        <v>1.3474657438769211E-2</v>
      </c>
      <c r="E2920" s="260">
        <f>_xll.xlShmInterpRateFwd($E$3&amp;T(CalculationTrigger2),C2920,,5,C2921)</f>
        <v>1.3390985814966389E-2</v>
      </c>
      <c r="F2920" s="260">
        <f>_xll.xlShmInterpRateFwd($F$3&amp;T(CalculationTrigger2),C2920,,5,C2921)</f>
        <v>1.3039547533292742E-2</v>
      </c>
      <c r="G2920" s="268">
        <f t="shared" si="90"/>
        <v>0.83671623802822337</v>
      </c>
      <c r="H2920" s="275">
        <f t="shared" si="91"/>
        <v>3.5143828167364699</v>
      </c>
      <c r="I2920" s="250"/>
      <c r="J2920" s="251"/>
      <c r="K2920" s="251"/>
      <c r="L2920" s="251"/>
    </row>
    <row r="2921" spans="2:12" x14ac:dyDescent="0.2">
      <c r="B2921" s="112" t="s">
        <v>2</v>
      </c>
      <c r="C2921" s="113">
        <f>_xll.qlCalendarAdvance("TARGET",C2920,B2921,"mf")</f>
        <v>56948</v>
      </c>
      <c r="D2921" s="120">
        <f>_xll.xlShmInterpRateFwd($D$3&amp;T(CalculationTrigger2),C2921,,5,C2922)</f>
        <v>1.3466975397172863E-2</v>
      </c>
      <c r="E2921" s="260">
        <f>_xll.xlShmInterpRateFwd($E$3&amp;T(CalculationTrigger2),C2921,,5,C2922)</f>
        <v>1.3383250570478986E-2</v>
      </c>
      <c r="F2921" s="260">
        <f>_xll.xlShmInterpRateFwd($F$3&amp;T(CalculationTrigger2),C2921,,5,C2922)</f>
        <v>1.3031533192233508E-2</v>
      </c>
      <c r="G2921" s="268">
        <f t="shared" si="90"/>
        <v>0.83724826693876842</v>
      </c>
      <c r="H2921" s="275">
        <f t="shared" si="91"/>
        <v>3.5171737824547797</v>
      </c>
      <c r="I2921" s="250"/>
      <c r="J2921" s="251"/>
      <c r="K2921" s="251"/>
      <c r="L2921" s="251"/>
    </row>
    <row r="2922" spans="2:12" x14ac:dyDescent="0.2">
      <c r="B2922" s="112" t="s">
        <v>2</v>
      </c>
      <c r="C2922" s="113">
        <f>_xll.qlCalendarAdvance("TARGET",C2921,B2922,"mf")</f>
        <v>56955</v>
      </c>
      <c r="D2922" s="120">
        <f>_xll.xlShmInterpRateFwd($D$3&amp;T(CalculationTrigger2),C2922,,5,C2923)</f>
        <v>1.3459420633472885E-2</v>
      </c>
      <c r="E2922" s="260">
        <f>_xll.xlShmInterpRateFwd($E$3&amp;T(CalculationTrigger2),C2922,,5,C2923)</f>
        <v>1.3375628834310158E-2</v>
      </c>
      <c r="F2922" s="260">
        <f>_xll.xlShmInterpRateFwd($F$3&amp;T(CalculationTrigger2),C2922,,5,C2923)</f>
        <v>1.3023623568259611E-2</v>
      </c>
      <c r="G2922" s="268">
        <f t="shared" si="90"/>
        <v>0.83791799162727043</v>
      </c>
      <c r="H2922" s="275">
        <f t="shared" si="91"/>
        <v>3.5200526605054692</v>
      </c>
      <c r="I2922" s="250"/>
      <c r="J2922" s="251"/>
      <c r="K2922" s="251"/>
      <c r="L2922" s="251"/>
    </row>
    <row r="2923" spans="2:12" x14ac:dyDescent="0.2">
      <c r="B2923" s="112" t="s">
        <v>2</v>
      </c>
      <c r="C2923" s="113">
        <f>_xll.qlCalendarAdvance("TARGET",C2922,B2923,"mf")</f>
        <v>56962</v>
      </c>
      <c r="D2923" s="120">
        <f>_xll.xlShmInterpRateFwd($D$3&amp;T(CalculationTrigger2),C2923,,5,C2924)</f>
        <v>1.3451993420089984E-2</v>
      </c>
      <c r="E2923" s="260">
        <f>_xll.xlShmInterpRateFwd($E$3&amp;T(CalculationTrigger2),C2923,,5,C2924)</f>
        <v>1.3368120851709018E-2</v>
      </c>
      <c r="F2923" s="260">
        <f>_xll.xlShmInterpRateFwd($F$3&amp;T(CalculationTrigger2),C2923,,5,C2924)</f>
        <v>1.3015818889899854E-2</v>
      </c>
      <c r="G2923" s="268">
        <f t="shared" si="90"/>
        <v>0.83872568380966017</v>
      </c>
      <c r="H2923" s="275">
        <f t="shared" si="91"/>
        <v>3.523019618091646</v>
      </c>
      <c r="I2923" s="250"/>
      <c r="J2923" s="251"/>
      <c r="K2923" s="251"/>
      <c r="L2923" s="251"/>
    </row>
    <row r="2924" spans="2:12" x14ac:dyDescent="0.2">
      <c r="B2924" s="112" t="s">
        <v>2</v>
      </c>
      <c r="C2924" s="113">
        <f>_xll.qlCalendarAdvance("TARGET",C2923,B2924,"mf")</f>
        <v>56969</v>
      </c>
      <c r="D2924" s="120">
        <f>_xll.xlShmInterpRateFwd($D$3&amp;T(CalculationTrigger2),C2924,,5,C2925)</f>
        <v>1.3444694029486979E-2</v>
      </c>
      <c r="E2924" s="260">
        <f>_xll.xlShmInterpRateFwd($E$3&amp;T(CalculationTrigger2),C2924,,5,C2925)</f>
        <v>1.3360726867943276E-2</v>
      </c>
      <c r="F2924" s="260">
        <f>_xll.xlShmInterpRateFwd($F$3&amp;T(CalculationTrigger2),C2924,,5,C2925)</f>
        <v>1.3008119385649275E-2</v>
      </c>
      <c r="G2924" s="268">
        <f t="shared" si="90"/>
        <v>0.83967161543702784</v>
      </c>
      <c r="H2924" s="275">
        <f t="shared" si="91"/>
        <v>3.5260748229400116</v>
      </c>
      <c r="I2924" s="250"/>
      <c r="J2924" s="251"/>
      <c r="K2924" s="251"/>
      <c r="L2924" s="251"/>
    </row>
    <row r="2925" spans="2:12" x14ac:dyDescent="0.2">
      <c r="B2925" s="112" t="s">
        <v>2</v>
      </c>
      <c r="C2925" s="113">
        <f>_xll.qlCalendarAdvance("TARGET",C2924,B2925,"mf")</f>
        <v>56976</v>
      </c>
      <c r="D2925" s="120">
        <f>_xll.xlShmInterpRateFwd($D$3&amp;T(CalculationTrigger2),C2925,,5,C2926)</f>
        <v>1.343752273414562E-2</v>
      </c>
      <c r="E2925" s="260">
        <f>_xll.xlShmInterpRateFwd($E$3&amp;T(CalculationTrigger2),C2925,,5,C2926)</f>
        <v>1.335344712825867E-2</v>
      </c>
      <c r="F2925" s="260">
        <f>_xll.xlShmInterpRateFwd($F$3&amp;T(CalculationTrigger2),C2925,,5,C2926)</f>
        <v>1.3000525284108172E-2</v>
      </c>
      <c r="G2925" s="268">
        <f t="shared" si="90"/>
        <v>0.84075605886949412</v>
      </c>
      <c r="H2925" s="275">
        <f t="shared" si="91"/>
        <v>3.5292184415049861</v>
      </c>
      <c r="I2925" s="250"/>
      <c r="J2925" s="251"/>
      <c r="K2925" s="251"/>
      <c r="L2925" s="251"/>
    </row>
    <row r="2926" spans="2:12" x14ac:dyDescent="0.2">
      <c r="B2926" s="112" t="s">
        <v>2</v>
      </c>
      <c r="C2926" s="113">
        <f>_xll.qlCalendarAdvance("TARGET",C2925,B2926,"mf")</f>
        <v>56983</v>
      </c>
      <c r="D2926" s="120">
        <f>_xll.xlShmInterpRateFwd($D$3&amp;T(CalculationTrigger2),C2926,,5,C2927)</f>
        <v>1.3430479806479753E-2</v>
      </c>
      <c r="E2926" s="260">
        <f>_xll.xlShmInterpRateFwd($E$3&amp;T(CalculationTrigger2),C2926,,5,C2927)</f>
        <v>1.3346281877936933E-2</v>
      </c>
      <c r="F2926" s="260">
        <f>_xll.xlShmInterpRateFwd($F$3&amp;T(CalculationTrigger2),C2926,,5,C2927)</f>
        <v>1.2993036813773591E-2</v>
      </c>
      <c r="G2926" s="268">
        <f t="shared" si="90"/>
        <v>0.84197928542820155</v>
      </c>
      <c r="H2926" s="275">
        <f t="shared" si="91"/>
        <v>3.532450641633416</v>
      </c>
      <c r="I2926" s="250"/>
      <c r="J2926" s="251"/>
      <c r="K2926" s="251"/>
      <c r="L2926" s="251"/>
    </row>
    <row r="2927" spans="2:12" x14ac:dyDescent="0.2">
      <c r="B2927" s="112" t="s">
        <v>2</v>
      </c>
      <c r="C2927" s="113">
        <f>_xll.qlCalendarAdvance("TARGET",C2926,B2927,"mf")</f>
        <v>56990</v>
      </c>
      <c r="D2927" s="120">
        <f>_xll.xlShmInterpRateFwd($D$3&amp;T(CalculationTrigger2),C2927,,5,C2928)</f>
        <v>1.3423565519009067E-2</v>
      </c>
      <c r="E2927" s="260">
        <f>_xll.xlShmInterpRateFwd($E$3&amp;T(CalculationTrigger2),C2927,,5,C2928)</f>
        <v>1.3339231362237854E-2</v>
      </c>
      <c r="F2927" s="260">
        <f>_xll.xlShmInterpRateFwd($F$3&amp;T(CalculationTrigger2),C2927,,5,C2928)</f>
        <v>1.2985654203218906E-2</v>
      </c>
      <c r="G2927" s="268">
        <f t="shared" si="90"/>
        <v>0.84334156771212476</v>
      </c>
      <c r="H2927" s="275">
        <f t="shared" si="91"/>
        <v>3.5357715901894808</v>
      </c>
      <c r="I2927" s="250"/>
      <c r="J2927" s="251"/>
      <c r="K2927" s="251"/>
      <c r="L2927" s="251"/>
    </row>
    <row r="2928" spans="2:12" x14ac:dyDescent="0.2">
      <c r="B2928" s="112" t="s">
        <v>2</v>
      </c>
      <c r="C2928" s="113">
        <f>_xll.qlCalendarAdvance("TARGET",C2927,B2928,"mf")</f>
        <v>56997</v>
      </c>
      <c r="D2928" s="120">
        <f>_xll.xlShmInterpRateFwd($D$3&amp;T(CalculationTrigger2),C2928,,5,C2929)</f>
        <v>1.3416780144144824E-2</v>
      </c>
      <c r="E2928" s="260">
        <f>_xll.xlShmInterpRateFwd($E$3&amp;T(CalculationTrigger2),C2928,,5,C2929)</f>
        <v>1.3332295826405098E-2</v>
      </c>
      <c r="F2928" s="260">
        <f>_xll.xlShmInterpRateFwd($F$3&amp;T(CalculationTrigger2),C2928,,5,C2929)</f>
        <v>1.2978377680937417E-2</v>
      </c>
      <c r="G2928" s="268">
        <f t="shared" si="90"/>
        <v>0.84484317739726145</v>
      </c>
      <c r="H2928" s="275">
        <f t="shared" si="91"/>
        <v>3.5391814546768123</v>
      </c>
      <c r="I2928" s="250"/>
      <c r="J2928" s="251"/>
      <c r="K2928" s="251"/>
      <c r="L2928" s="251"/>
    </row>
    <row r="2929" spans="2:12" x14ac:dyDescent="0.2">
      <c r="B2929" s="112" t="s">
        <v>2</v>
      </c>
      <c r="C2929" s="113">
        <f>_xll.qlCalendarAdvance("TARGET",C2928,B2929,"mf")</f>
        <v>57004</v>
      </c>
      <c r="D2929" s="120">
        <f>_xll.xlShmInterpRateFwd($D$3&amp;T(CalculationTrigger2),C2929,,5,C2930)</f>
        <v>1.3410123954369411E-2</v>
      </c>
      <c r="E2929" s="260">
        <f>_xll.xlShmInterpRateFwd($E$3&amp;T(CalculationTrigger2),C2929,,5,C2930)</f>
        <v>1.3325475515724132E-2</v>
      </c>
      <c r="F2929" s="260">
        <f>_xll.xlShmInterpRateFwd($F$3&amp;T(CalculationTrigger2),C2929,,5,C2930)</f>
        <v>1.2971207475521935E-2</v>
      </c>
      <c r="G2929" s="268">
        <f t="shared" si="90"/>
        <v>0.84648438645279489</v>
      </c>
      <c r="H2929" s="275">
        <f t="shared" si="91"/>
        <v>3.5426804020219707</v>
      </c>
      <c r="I2929" s="250"/>
      <c r="J2929" s="251"/>
      <c r="K2929" s="251"/>
      <c r="L2929" s="251"/>
    </row>
    <row r="2930" spans="2:12" x14ac:dyDescent="0.2">
      <c r="B2930" s="112" t="s">
        <v>2</v>
      </c>
      <c r="C2930" s="113">
        <f>_xll.qlCalendarAdvance("TARGET",C2929,B2930,"mf")</f>
        <v>57011</v>
      </c>
      <c r="D2930" s="120">
        <f>_xll.xlShmInterpRateFwd($D$3&amp;T(CalculationTrigger2),C2930,,5,C2931)</f>
        <v>1.3403597222155271E-2</v>
      </c>
      <c r="E2930" s="260">
        <f>_xll.xlShmInterpRateFwd($E$3&amp;T(CalculationTrigger2),C2930,,5,C2931)</f>
        <v>1.3318770675470101E-2</v>
      </c>
      <c r="F2930" s="260">
        <f>_xll.xlShmInterpRateFwd($F$3&amp;T(CalculationTrigger2),C2930,,5,C2931)</f>
        <v>1.2964143815502597E-2</v>
      </c>
      <c r="G2930" s="268">
        <f t="shared" si="90"/>
        <v>0.84826546685170745</v>
      </c>
      <c r="H2930" s="275">
        <f t="shared" si="91"/>
        <v>3.5462685996750372</v>
      </c>
      <c r="I2930" s="250"/>
      <c r="J2930" s="251"/>
      <c r="K2930" s="251"/>
      <c r="L2930" s="251"/>
    </row>
    <row r="2931" spans="2:12" x14ac:dyDescent="0.2">
      <c r="B2931" s="112" t="s">
        <v>2</v>
      </c>
      <c r="C2931" s="113">
        <f>_xll.qlCalendarAdvance("TARGET",C2930,B2931,"mf")</f>
        <v>57018</v>
      </c>
      <c r="D2931" s="120">
        <f>_xll.xlShmInterpRateFwd($D$3&amp;T(CalculationTrigger2),C2931,,5,C2932)</f>
        <v>1.3397200219935956E-2</v>
      </c>
      <c r="E2931" s="260">
        <f>_xll.xlShmInterpRateFwd($E$3&amp;T(CalculationTrigger2),C2931,,5,C2932)</f>
        <v>1.3312181550873103E-2</v>
      </c>
      <c r="F2931" s="260">
        <f>_xll.xlShmInterpRateFwd($F$3&amp;T(CalculationTrigger2),C2931,,5,C2932)</f>
        <v>1.2957186929399025E-2</v>
      </c>
      <c r="G2931" s="268">
        <f t="shared" si="90"/>
        <v>0.85018669062852936</v>
      </c>
      <c r="H2931" s="275">
        <f t="shared" si="91"/>
        <v>3.5499462147407792</v>
      </c>
      <c r="I2931" s="250"/>
      <c r="J2931" s="251"/>
      <c r="K2931" s="251"/>
      <c r="L2931" s="251"/>
    </row>
    <row r="2932" spans="2:12" x14ac:dyDescent="0.2">
      <c r="B2932" s="112" t="s">
        <v>2</v>
      </c>
      <c r="C2932" s="113">
        <f>_xll.qlCalendarAdvance("TARGET",C2931,B2932,"mf")</f>
        <v>57025</v>
      </c>
      <c r="D2932" s="120">
        <f>_xll.xlShmInterpRateFwd($D$3&amp;T(CalculationTrigger2),C2932,,5,C2933)</f>
        <v>1.3390933220210392E-2</v>
      </c>
      <c r="E2932" s="260">
        <f>_xll.xlShmInterpRateFwd($E$3&amp;T(CalculationTrigger2),C2932,,5,C2933)</f>
        <v>1.3305708387222445E-2</v>
      </c>
      <c r="F2932" s="260">
        <f>_xll.xlShmInterpRateFwd($F$3&amp;T(CalculationTrigger2),C2932,,5,C2933)</f>
        <v>1.2950337045772441E-2</v>
      </c>
      <c r="G2932" s="268">
        <f t="shared" si="90"/>
        <v>0.85224832987947785</v>
      </c>
      <c r="H2932" s="275">
        <f t="shared" si="91"/>
        <v>3.5537134145000384</v>
      </c>
      <c r="I2932" s="250"/>
      <c r="J2932" s="251"/>
      <c r="K2932" s="251"/>
      <c r="L2932" s="251"/>
    </row>
    <row r="2933" spans="2:12" x14ac:dyDescent="0.2">
      <c r="B2933" s="112" t="s">
        <v>2</v>
      </c>
      <c r="C2933" s="113">
        <f>_xll.qlCalendarAdvance("TARGET",C2932,B2933,"mf")</f>
        <v>57032</v>
      </c>
      <c r="D2933" s="120">
        <f>_xll.xlShmInterpRateFwd($D$3&amp;T(CalculationTrigger2),C2933,,5,C2934)</f>
        <v>1.3384796495421269E-2</v>
      </c>
      <c r="E2933" s="260">
        <f>_xll.xlShmInterpRateFwd($E$3&amp;T(CalculationTrigger2),C2933,,5,C2934)</f>
        <v>1.3299351429791348E-2</v>
      </c>
      <c r="F2933" s="260">
        <f>_xll.xlShmInterpRateFwd($F$3&amp;T(CalculationTrigger2),C2933,,5,C2934)</f>
        <v>1.2943594393167768E-2</v>
      </c>
      <c r="G2933" s="268">
        <f t="shared" si="90"/>
        <v>0.85445065629921602</v>
      </c>
      <c r="H2933" s="275">
        <f t="shared" si="91"/>
        <v>3.5575703662357911</v>
      </c>
      <c r="I2933" s="250"/>
      <c r="J2933" s="251"/>
      <c r="K2933" s="251"/>
      <c r="L2933" s="251"/>
    </row>
    <row r="2934" spans="2:12" x14ac:dyDescent="0.2">
      <c r="B2934" s="112" t="s">
        <v>2</v>
      </c>
      <c r="C2934" s="113">
        <f>_xll.qlCalendarAdvance("TARGET",C2933,B2934,"mf")</f>
        <v>57039</v>
      </c>
      <c r="D2934" s="120">
        <f>_xll.xlShmInterpRateFwd($D$3&amp;T(CalculationTrigger2),C2934,,5,C2935)</f>
        <v>1.3378790318053516E-2</v>
      </c>
      <c r="E2934" s="260">
        <f>_xll.xlShmInterpRateFwd($E$3&amp;T(CalculationTrigger2),C2934,,5,C2935)</f>
        <v>1.3293110923836983E-2</v>
      </c>
      <c r="F2934" s="260">
        <f>_xll.xlShmInterpRateFwd($F$3&amp;T(CalculationTrigger2),C2934,,5,C2935)</f>
        <v>1.2936959200136808E-2</v>
      </c>
      <c r="G2934" s="268">
        <f t="shared" si="90"/>
        <v>0.85679394216532645</v>
      </c>
      <c r="H2934" s="275">
        <f t="shared" si="91"/>
        <v>3.5615172370017518</v>
      </c>
      <c r="I2934" s="250"/>
      <c r="J2934" s="251"/>
      <c r="K2934" s="251"/>
      <c r="L2934" s="251"/>
    </row>
    <row r="2935" spans="2:12" x14ac:dyDescent="0.2">
      <c r="B2935" s="112" t="s">
        <v>2</v>
      </c>
      <c r="C2935" s="113">
        <f>_xll.qlCalendarAdvance("TARGET",C2934,B2935,"mf")</f>
        <v>57046</v>
      </c>
      <c r="D2935" s="120">
        <f>_xll.xlShmInterpRateFwd($D$3&amp;T(CalculationTrigger2),C2935,,5,C2936)</f>
        <v>1.3372914960559009E-2</v>
      </c>
      <c r="E2935" s="260">
        <f>_xll.xlShmInterpRateFwd($E$3&amp;T(CalculationTrigger2),C2935,,5,C2936)</f>
        <v>1.3286987114612044E-2</v>
      </c>
      <c r="F2935" s="260">
        <f>_xll.xlShmInterpRateFwd($F$3&amp;T(CalculationTrigger2),C2935,,5,C2936)</f>
        <v>1.2930431695209285E-2</v>
      </c>
      <c r="G2935" s="268">
        <f t="shared" si="90"/>
        <v>0.85927845946964787</v>
      </c>
      <c r="H2935" s="275">
        <f t="shared" si="91"/>
        <v>3.5655541940275879</v>
      </c>
      <c r="I2935" s="250"/>
      <c r="J2935" s="251"/>
      <c r="K2935" s="251"/>
      <c r="L2935" s="251"/>
    </row>
    <row r="2936" spans="2:12" x14ac:dyDescent="0.2">
      <c r="B2936" s="112" t="s">
        <v>2</v>
      </c>
      <c r="C2936" s="113">
        <f>_xll.qlCalendarAdvance("TARGET",C2935,B2936,"mf")</f>
        <v>57053</v>
      </c>
      <c r="D2936" s="120">
        <f>_xll.xlShmInterpRateFwd($D$3&amp;T(CalculationTrigger2),C2936,,5,C2937)</f>
        <v>1.3367170695402933E-2</v>
      </c>
      <c r="E2936" s="260">
        <f>_xll.xlShmInterpRateFwd($E$3&amp;T(CalculationTrigger2),C2936,,5,C2937)</f>
        <v>1.3280980247416899E-2</v>
      </c>
      <c r="F2936" s="260">
        <f>_xll.xlShmInterpRateFwd($F$3&amp;T(CalculationTrigger2),C2936,,5,C2937)</f>
        <v>1.2924012106927618E-2</v>
      </c>
      <c r="G2936" s="268">
        <f t="shared" si="90"/>
        <v>0.86190447986033569</v>
      </c>
      <c r="H2936" s="275">
        <f t="shared" si="91"/>
        <v>3.5696814048928083</v>
      </c>
      <c r="I2936" s="250"/>
      <c r="J2936" s="251"/>
      <c r="K2936" s="251"/>
      <c r="L2936" s="251"/>
    </row>
    <row r="2937" spans="2:12" x14ac:dyDescent="0.2">
      <c r="B2937" s="112" t="s">
        <v>2</v>
      </c>
      <c r="C2937" s="113">
        <f>_xll.qlCalendarAdvance("TARGET",C2936,B2937,"mf")</f>
        <v>57060</v>
      </c>
      <c r="D2937" s="120">
        <f>_xll.xlShmInterpRateFwd($D$3&amp;T(CalculationTrigger2),C2937,,5,C2938)</f>
        <v>1.3361557795058003E-2</v>
      </c>
      <c r="E2937" s="260">
        <f>_xll.xlShmInterpRateFwd($E$3&amp;T(CalculationTrigger2),C2937,,5,C2938)</f>
        <v>1.3275090567501127E-2</v>
      </c>
      <c r="F2937" s="260">
        <f>_xll.xlShmInterpRateFwd($F$3&amp;T(CalculationTrigger2),C2937,,5,C2938)</f>
        <v>1.2917700663858495E-2</v>
      </c>
      <c r="G2937" s="268">
        <f t="shared" si="90"/>
        <v>0.86467227556875914</v>
      </c>
      <c r="H2937" s="275">
        <f t="shared" si="91"/>
        <v>3.5738990364263259</v>
      </c>
      <c r="I2937" s="250"/>
      <c r="J2937" s="251"/>
      <c r="K2937" s="251"/>
      <c r="L2937" s="251"/>
    </row>
    <row r="2938" spans="2:12" x14ac:dyDescent="0.2">
      <c r="B2938" s="112" t="s">
        <v>2</v>
      </c>
      <c r="C2938" s="113">
        <f>_xll.qlCalendarAdvance("TARGET",C2937,B2938,"mf")</f>
        <v>57067</v>
      </c>
      <c r="D2938" s="120">
        <f>_xll.xlShmInterpRateFwd($D$3&amp;T(CalculationTrigger2),C2938,,5,C2939)</f>
        <v>1.3356076532016049E-2</v>
      </c>
      <c r="E2938" s="260">
        <f>_xll.xlShmInterpRateFwd($E$3&amp;T(CalculationTrigger2),C2938,,5,C2939)</f>
        <v>1.3269318320138841E-2</v>
      </c>
      <c r="F2938" s="260">
        <f>_xll.xlShmInterpRateFwd($F$3&amp;T(CalculationTrigger2),C2938,,5,C2939)</f>
        <v>1.2911497594529194E-2</v>
      </c>
      <c r="G2938" s="268">
        <f t="shared" si="90"/>
        <v>0.86758211877207769</v>
      </c>
      <c r="H2938" s="275">
        <f t="shared" si="91"/>
        <v>3.5782072560964702</v>
      </c>
      <c r="I2938" s="250"/>
      <c r="J2938" s="251"/>
      <c r="K2938" s="251"/>
      <c r="L2938" s="251"/>
    </row>
    <row r="2939" spans="2:12" x14ac:dyDescent="0.2">
      <c r="B2939" s="112" t="s">
        <v>2</v>
      </c>
      <c r="C2939" s="113">
        <f>_xll.qlCalendarAdvance("TARGET",C2938,B2939,"mf")</f>
        <v>57074</v>
      </c>
      <c r="D2939" s="120">
        <f>_xll.xlShmInterpRateFwd($D$3&amp;T(CalculationTrigger2),C2939,,5,C2940)</f>
        <v>1.3349281538790007E-2</v>
      </c>
      <c r="E2939" s="260">
        <f>_xll.xlShmInterpRateFwd($E$3&amp;T(CalculationTrigger2),C2939,,5,C2940)</f>
        <v>1.3262472219473947E-2</v>
      </c>
      <c r="F2939" s="260">
        <f>_xll.xlShmInterpRateFwd($F$3&amp;T(CalculationTrigger2),C2939,,5,C2940)</f>
        <v>1.2904459163387614E-2</v>
      </c>
      <c r="G2939" s="268">
        <f t="shared" si="90"/>
        <v>0.86809319316059896</v>
      </c>
      <c r="H2939" s="275">
        <f t="shared" si="91"/>
        <v>3.5801305608633252</v>
      </c>
      <c r="I2939" s="250"/>
      <c r="J2939" s="251"/>
      <c r="K2939" s="251"/>
      <c r="L2939" s="251"/>
    </row>
    <row r="2940" spans="2:12" x14ac:dyDescent="0.2">
      <c r="B2940" s="112" t="s">
        <v>2</v>
      </c>
      <c r="C2940" s="113">
        <f>_xll.qlCalendarAdvance("TARGET",C2939,B2940,"mf")</f>
        <v>57081</v>
      </c>
      <c r="D2940" s="120">
        <f>_xll.xlShmInterpRateFwd($D$3&amp;T(CalculationTrigger2),C2940,,5,C2941)</f>
        <v>1.3339976208084522E-2</v>
      </c>
      <c r="E2940" s="260">
        <f>_xll.xlShmInterpRateFwd($E$3&amp;T(CalculationTrigger2),C2940,,5,C2941)</f>
        <v>1.3253532315332528E-2</v>
      </c>
      <c r="F2940" s="260">
        <f>_xll.xlShmInterpRateFwd($F$3&amp;T(CalculationTrigger2),C2940,,5,C2941)</f>
        <v>1.2895724729059444E-2</v>
      </c>
      <c r="G2940" s="268">
        <f t="shared" si="90"/>
        <v>0.86443892751994145</v>
      </c>
      <c r="H2940" s="275">
        <f t="shared" si="91"/>
        <v>3.578075862730838</v>
      </c>
      <c r="I2940" s="250"/>
      <c r="J2940" s="251"/>
      <c r="K2940" s="251"/>
      <c r="L2940" s="251"/>
    </row>
    <row r="2941" spans="2:12" x14ac:dyDescent="0.2">
      <c r="B2941" s="112" t="s">
        <v>2</v>
      </c>
      <c r="C2941" s="113">
        <f>_xll.qlCalendarAdvance("TARGET",C2940,B2941,"mf")</f>
        <v>57088</v>
      </c>
      <c r="D2941" s="120">
        <f>_xll.xlShmInterpRateFwd($D$3&amp;T(CalculationTrigger2),C2941,,5,C2942)</f>
        <v>1.3330428188970485E-2</v>
      </c>
      <c r="E2941" s="260">
        <f>_xll.xlShmInterpRateFwd($E$3&amp;T(CalculationTrigger2),C2941,,5,C2942)</f>
        <v>1.324434287557325E-2</v>
      </c>
      <c r="F2941" s="260">
        <f>_xll.xlShmInterpRateFwd($F$3&amp;T(CalculationTrigger2),C2941,,5,C2942)</f>
        <v>1.2886716658431429E-2</v>
      </c>
      <c r="G2941" s="268">
        <f t="shared" si="90"/>
        <v>0.86085313397234886</v>
      </c>
      <c r="H2941" s="275">
        <f t="shared" si="91"/>
        <v>3.5762621714182168</v>
      </c>
      <c r="I2941" s="250"/>
      <c r="J2941" s="251"/>
      <c r="K2941" s="251"/>
      <c r="L2941" s="251"/>
    </row>
    <row r="2942" spans="2:12" x14ac:dyDescent="0.2">
      <c r="B2942" s="112" t="s">
        <v>2</v>
      </c>
      <c r="C2942" s="113">
        <f>_xll.qlCalendarAdvance("TARGET",C2941,B2942,"mf")</f>
        <v>57095</v>
      </c>
      <c r="D2942" s="120">
        <f>_xll.xlShmInterpRateFwd($D$3&amp;T(CalculationTrigger2),C2942,,5,C2943)</f>
        <v>1.3320676122300552E-2</v>
      </c>
      <c r="E2942" s="260">
        <f>_xll.xlShmInterpRateFwd($E$3&amp;T(CalculationTrigger2),C2942,,5,C2943)</f>
        <v>1.3234935455273584E-2</v>
      </c>
      <c r="F2942" s="260">
        <f>_xll.xlShmInterpRateFwd($F$3&amp;T(CalculationTrigger2),C2942,,5,C2943)</f>
        <v>1.2877459493609276E-2</v>
      </c>
      <c r="G2942" s="268">
        <f t="shared" si="90"/>
        <v>0.85740667026967465</v>
      </c>
      <c r="H2942" s="275">
        <f t="shared" si="91"/>
        <v>3.5747596166430839</v>
      </c>
      <c r="I2942" s="250"/>
      <c r="J2942" s="251"/>
      <c r="K2942" s="251"/>
      <c r="L2942" s="251"/>
    </row>
    <row r="2943" spans="2:12" x14ac:dyDescent="0.2">
      <c r="B2943" s="112" t="s">
        <v>2</v>
      </c>
      <c r="C2943" s="113">
        <f>_xll.qlCalendarAdvance("TARGET",C2942,B2943,"mf")</f>
        <v>57102</v>
      </c>
      <c r="D2943" s="120">
        <f>_xll.xlShmInterpRateFwd($D$3&amp;T(CalculationTrigger2),C2943,,5,C2944)</f>
        <v>1.3310719632937257E-2</v>
      </c>
      <c r="E2943" s="260">
        <f>_xll.xlShmInterpRateFwd($E$3&amp;T(CalculationTrigger2),C2943,,5,C2944)</f>
        <v>1.3225309650917894E-2</v>
      </c>
      <c r="F2943" s="260">
        <f>_xll.xlShmInterpRateFwd($F$3&amp;T(CalculationTrigger2),C2943,,5,C2944)</f>
        <v>1.2867952769330294E-2</v>
      </c>
      <c r="G2943" s="268">
        <f t="shared" si="90"/>
        <v>0.85409982019363229</v>
      </c>
      <c r="H2943" s="275">
        <f t="shared" si="91"/>
        <v>3.5735688158759946</v>
      </c>
      <c r="I2943" s="250"/>
      <c r="J2943" s="251"/>
      <c r="K2943" s="251"/>
      <c r="L2943" s="251"/>
    </row>
    <row r="2944" spans="2:12" x14ac:dyDescent="0.2">
      <c r="B2944" s="112" t="s">
        <v>2</v>
      </c>
      <c r="C2944" s="113">
        <f>_xll.qlCalendarAdvance("TARGET",C2943,B2944,"mf")</f>
        <v>57109</v>
      </c>
      <c r="D2944" s="120">
        <f>_xll.xlShmInterpRateFwd($D$3&amp;T(CalculationTrigger2),C2944,,5,C2945)</f>
        <v>1.3300558345794846E-2</v>
      </c>
      <c r="E2944" s="260">
        <f>_xll.xlShmInterpRateFwd($E$3&amp;T(CalculationTrigger2),C2944,,5,C2945)</f>
        <v>1.3215465058898168E-2</v>
      </c>
      <c r="F2944" s="260">
        <f>_xll.xlShmInterpRateFwd($F$3&amp;T(CalculationTrigger2),C2944,,5,C2945)</f>
        <v>1.2858196020333845E-2</v>
      </c>
      <c r="G2944" s="268">
        <f t="shared" si="90"/>
        <v>0.85093286896677922</v>
      </c>
      <c r="H2944" s="275">
        <f t="shared" si="91"/>
        <v>3.5726903856432393</v>
      </c>
      <c r="I2944" s="250"/>
      <c r="J2944" s="251"/>
      <c r="K2944" s="251"/>
      <c r="L2944" s="251"/>
    </row>
    <row r="2945" spans="2:12" x14ac:dyDescent="0.2">
      <c r="B2945" s="112" t="s">
        <v>2</v>
      </c>
      <c r="C2945" s="113">
        <f>_xll.qlCalendarAdvance("TARGET",C2944,B2945,"mf")</f>
        <v>57116</v>
      </c>
      <c r="D2945" s="120">
        <f>_xll.xlShmInterpRateFwd($D$3&amp;T(CalculationTrigger2),C2945,,5,C2946)</f>
        <v>1.3290191885694509E-2</v>
      </c>
      <c r="E2945" s="260">
        <f>_xll.xlShmInterpRateFwd($E$3&amp;T(CalculationTrigger2),C2945,,5,C2946)</f>
        <v>1.3205401275658838E-2</v>
      </c>
      <c r="F2945" s="260">
        <f>_xll.xlShmInterpRateFwd($F$3&amp;T(CalculationTrigger2),C2945,,5,C2946)</f>
        <v>1.2848188781419289E-2</v>
      </c>
      <c r="G2945" s="268">
        <f t="shared" si="90"/>
        <v>0.84790610035670799</v>
      </c>
      <c r="H2945" s="275">
        <f t="shared" si="91"/>
        <v>3.5721249423954946</v>
      </c>
      <c r="I2945" s="250"/>
      <c r="J2945" s="251"/>
      <c r="K2945" s="251"/>
      <c r="L2945" s="251"/>
    </row>
    <row r="2946" spans="2:12" x14ac:dyDescent="0.2">
      <c r="B2946" s="112" t="s">
        <v>2</v>
      </c>
      <c r="C2946" s="113">
        <f>_xll.qlCalendarAdvance("TARGET",C2945,B2946,"mf")</f>
        <v>57123</v>
      </c>
      <c r="D2946" s="120">
        <f>_xll.xlShmInterpRateFwd($D$3&amp;T(CalculationTrigger2),C2946,,5,C2947)</f>
        <v>1.32796198775787E-2</v>
      </c>
      <c r="E2946" s="260">
        <f>_xll.xlShmInterpRateFwd($E$3&amp;T(CalculationTrigger2),C2946,,5,C2947)</f>
        <v>1.3195117897621516E-2</v>
      </c>
      <c r="F2946" s="260">
        <f>_xll.xlShmInterpRateFwd($F$3&amp;T(CalculationTrigger2),C2946,,5,C2947)</f>
        <v>1.2837930587254909E-2</v>
      </c>
      <c r="G2946" s="268">
        <f t="shared" si="90"/>
        <v>0.84501979957183826</v>
      </c>
      <c r="H2946" s="275">
        <f t="shared" si="91"/>
        <v>3.5718731036660754</v>
      </c>
      <c r="I2946" s="250"/>
      <c r="J2946" s="251"/>
      <c r="K2946" s="251"/>
      <c r="L2946" s="251"/>
    </row>
    <row r="2947" spans="2:12" x14ac:dyDescent="0.2">
      <c r="B2947" s="112" t="s">
        <v>2</v>
      </c>
      <c r="C2947" s="113">
        <f>_xll.qlCalendarAdvance("TARGET",C2946,B2947,"mf")</f>
        <v>57130</v>
      </c>
      <c r="D2947" s="120">
        <f>_xll.xlShmInterpRateFwd($D$3&amp;T(CalculationTrigger2),C2947,,5,C2948)</f>
        <v>1.3268841946302672E-2</v>
      </c>
      <c r="E2947" s="260">
        <f>_xll.xlShmInterpRateFwd($E$3&amp;T(CalculationTrigger2),C2947,,5,C2948)</f>
        <v>1.3184614521260327E-2</v>
      </c>
      <c r="F2947" s="260">
        <f>_xll.xlShmInterpRateFwd($F$3&amp;T(CalculationTrigger2),C2947,,5,C2948)</f>
        <v>1.2827420972661747E-2</v>
      </c>
      <c r="G2947" s="268">
        <f t="shared" si="90"/>
        <v>0.84227425042344284</v>
      </c>
      <c r="H2947" s="275">
        <f t="shared" si="91"/>
        <v>3.5719354859858021</v>
      </c>
      <c r="I2947" s="250"/>
      <c r="J2947" s="251"/>
      <c r="K2947" s="251"/>
      <c r="L2947" s="251"/>
    </row>
    <row r="2948" spans="2:12" x14ac:dyDescent="0.2">
      <c r="B2948" s="112" t="s">
        <v>2</v>
      </c>
      <c r="C2948" s="113">
        <f>_xll.qlCalendarAdvance("TARGET",C2947,B2948,"mf")</f>
        <v>57137</v>
      </c>
      <c r="D2948" s="120">
        <f>_xll.xlShmInterpRateFwd($D$3&amp;T(CalculationTrigger2),C2948,,5,C2949)</f>
        <v>1.3257857716744544E-2</v>
      </c>
      <c r="E2948" s="260">
        <f>_xll.xlShmInterpRateFwd($E$3&amp;T(CalculationTrigger2),C2948,,5,C2949)</f>
        <v>1.3173890742980315E-2</v>
      </c>
      <c r="F2948" s="260">
        <f>_xll.xlShmInterpRateFwd($F$3&amp;T(CalculationTrigger2),C2948,,5,C2949)</f>
        <v>1.2816659472422531E-2</v>
      </c>
      <c r="G2948" s="268">
        <f t="shared" si="90"/>
        <v>0.83966973764228525</v>
      </c>
      <c r="H2948" s="275">
        <f t="shared" si="91"/>
        <v>3.5723127055778403</v>
      </c>
      <c r="I2948" s="250"/>
      <c r="J2948" s="251"/>
      <c r="K2948" s="251"/>
      <c r="L2948" s="251"/>
    </row>
    <row r="2949" spans="2:12" x14ac:dyDescent="0.2">
      <c r="B2949" s="112" t="s">
        <v>2</v>
      </c>
      <c r="C2949" s="113">
        <f>_xll.qlCalendarAdvance("TARGET",C2948,B2949,"mf")</f>
        <v>57144</v>
      </c>
      <c r="D2949" s="120">
        <f>_xll.xlShmInterpRateFwd($D$3&amp;T(CalculationTrigger2),C2949,,5,C2950)</f>
        <v>1.3246666813840086E-2</v>
      </c>
      <c r="E2949" s="260">
        <f>_xll.xlShmInterpRateFwd($E$3&amp;T(CalculationTrigger2),C2949,,5,C2950)</f>
        <v>1.3162946159262272E-2</v>
      </c>
      <c r="F2949" s="260">
        <f>_xll.xlShmInterpRateFwd($F$3&amp;T(CalculationTrigger2),C2949,,5,C2950)</f>
        <v>1.2805645621241167E-2</v>
      </c>
      <c r="G2949" s="268">
        <f t="shared" ref="G2949:G3012" si="92">(D2949-E2949)*10000</f>
        <v>0.83720654577814502</v>
      </c>
      <c r="H2949" s="275">
        <f t="shared" ref="H2949:H3012" si="93">(E2949-F2949)*10000</f>
        <v>3.5730053802110473</v>
      </c>
      <c r="I2949" s="250"/>
      <c r="J2949" s="251"/>
      <c r="K2949" s="251"/>
      <c r="L2949" s="251"/>
    </row>
    <row r="2950" spans="2:12" x14ac:dyDescent="0.2">
      <c r="B2950" s="112" t="s">
        <v>2</v>
      </c>
      <c r="C2950" s="113">
        <f>_xll.qlCalendarAdvance("TARGET",C2949,B2950,"mf")</f>
        <v>57151</v>
      </c>
      <c r="D2950" s="120">
        <f>_xll.xlShmInterpRateFwd($D$3&amp;T(CalculationTrigger2),C2950,,5,C2951)</f>
        <v>1.3235268862426366E-2</v>
      </c>
      <c r="E2950" s="260">
        <f>_xll.xlShmInterpRateFwd($E$3&amp;T(CalculationTrigger2),C2950,,5,C2951)</f>
        <v>1.3151780366517974E-2</v>
      </c>
      <c r="F2950" s="260">
        <f>_xll.xlShmInterpRateFwd($F$3&amp;T(CalculationTrigger2),C2950,,5,C2951)</f>
        <v>1.2794378953904954E-2</v>
      </c>
      <c r="G2950" s="268">
        <f t="shared" si="92"/>
        <v>0.83488495908392091</v>
      </c>
      <c r="H2950" s="275">
        <f t="shared" si="93"/>
        <v>3.5740141261302041</v>
      </c>
      <c r="I2950" s="250"/>
      <c r="J2950" s="251"/>
      <c r="K2950" s="251"/>
      <c r="L2950" s="251"/>
    </row>
    <row r="2951" spans="2:12" x14ac:dyDescent="0.2">
      <c r="B2951" s="112" t="s">
        <v>2</v>
      </c>
      <c r="C2951" s="113">
        <f>_xll.qlCalendarAdvance("TARGET",C2950,B2951,"mf")</f>
        <v>57158</v>
      </c>
      <c r="D2951" s="120">
        <f>_xll.xlShmInterpRateFwd($D$3&amp;T(CalculationTrigger2),C2951,,5,C2952)</f>
        <v>1.322366348746766E-2</v>
      </c>
      <c r="E2951" s="260">
        <f>_xll.xlShmInterpRateFwd($E$3&amp;T(CalculationTrigger2),C2951,,5,C2952)</f>
        <v>1.3140392961211845E-2</v>
      </c>
      <c r="F2951" s="260">
        <f>_xll.xlShmInterpRateFwd($F$3&amp;T(CalculationTrigger2),C2951,,5,C2952)</f>
        <v>1.2782859005226721E-2</v>
      </c>
      <c r="G2951" s="268">
        <f t="shared" si="92"/>
        <v>0.83270526255814836</v>
      </c>
      <c r="H2951" s="275">
        <f t="shared" si="93"/>
        <v>3.5753395598512454</v>
      </c>
      <c r="I2951" s="250"/>
      <c r="J2951" s="251"/>
      <c r="K2951" s="251"/>
      <c r="L2951" s="251"/>
    </row>
    <row r="2952" spans="2:12" x14ac:dyDescent="0.2">
      <c r="B2952" s="112" t="s">
        <v>2</v>
      </c>
      <c r="C2952" s="113">
        <f>_xll.qlCalendarAdvance("TARGET",C2951,B2952,"mf")</f>
        <v>57165</v>
      </c>
      <c r="D2952" s="120">
        <f>_xll.xlShmInterpRateFwd($D$3&amp;T(CalculationTrigger2),C2952,,5,C2953)</f>
        <v>1.3211850313800644E-2</v>
      </c>
      <c r="E2952" s="260">
        <f>_xll.xlShmInterpRateFwd($E$3&amp;T(CalculationTrigger2),C2952,,5,C2953)</f>
        <v>1.3128783539826248E-2</v>
      </c>
      <c r="F2952" s="260">
        <f>_xll.xlShmInterpRateFwd($F$3&amp;T(CalculationTrigger2),C2952,,5,C2953)</f>
        <v>1.2771085309952192E-2</v>
      </c>
      <c r="G2952" s="268">
        <f t="shared" si="92"/>
        <v>0.83066773974396424</v>
      </c>
      <c r="H2952" s="275">
        <f t="shared" si="93"/>
        <v>3.576982298740556</v>
      </c>
      <c r="I2952" s="250"/>
      <c r="J2952" s="251"/>
      <c r="K2952" s="251"/>
      <c r="L2952" s="251"/>
    </row>
    <row r="2953" spans="2:12" x14ac:dyDescent="0.2">
      <c r="B2953" s="112" t="s">
        <v>2</v>
      </c>
      <c r="C2953" s="113">
        <f>_xll.qlCalendarAdvance("TARGET",C2952,B2953,"mf")</f>
        <v>57172</v>
      </c>
      <c r="D2953" s="120">
        <f>_xll.xlShmInterpRateFwd($D$3&amp;T(CalculationTrigger2),C2953,,5,C2954)</f>
        <v>1.3199828966342933E-2</v>
      </c>
      <c r="E2953" s="260">
        <f>_xll.xlShmInterpRateFwd($E$3&amp;T(CalculationTrigger2),C2953,,5,C2954)</f>
        <v>1.3116951698791998E-2</v>
      </c>
      <c r="F2953" s="260">
        <f>_xll.xlShmInterpRateFwd($F$3&amp;T(CalculationTrigger2),C2953,,5,C2954)</f>
        <v>1.2759057402875876E-2</v>
      </c>
      <c r="G2953" s="268">
        <f t="shared" si="92"/>
        <v>0.8287726755093483</v>
      </c>
      <c r="H2953" s="275">
        <f t="shared" si="93"/>
        <v>3.5789429591612243</v>
      </c>
      <c r="I2953" s="250"/>
      <c r="J2953" s="251"/>
      <c r="K2953" s="251"/>
      <c r="L2953" s="251"/>
    </row>
    <row r="2954" spans="2:12" x14ac:dyDescent="0.2">
      <c r="B2954" s="112" t="s">
        <v>2</v>
      </c>
      <c r="C2954" s="113">
        <f>_xll.qlCalendarAdvance("TARGET",C2953,B2954,"mf")</f>
        <v>57179</v>
      </c>
      <c r="D2954" s="120">
        <f>_xll.xlShmInterpRateFwd($D$3&amp;T(CalculationTrigger2),C2954,,5,C2955)</f>
        <v>1.318759907004677E-2</v>
      </c>
      <c r="E2954" s="260">
        <f>_xll.xlShmInterpRateFwd($E$3&amp;T(CalculationTrigger2),C2954,,5,C2955)</f>
        <v>1.3104897034569501E-2</v>
      </c>
      <c r="F2954" s="260">
        <f>_xll.xlShmInterpRateFwd($F$3&amp;T(CalculationTrigger2),C2954,,5,C2955)</f>
        <v>1.2746774818765811E-2</v>
      </c>
      <c r="G2954" s="268">
        <f t="shared" si="92"/>
        <v>0.82702035477269165</v>
      </c>
      <c r="H2954" s="275">
        <f t="shared" si="93"/>
        <v>3.5812221580368981</v>
      </c>
      <c r="I2954" s="250"/>
      <c r="J2954" s="251"/>
      <c r="K2954" s="251"/>
      <c r="L2954" s="251"/>
    </row>
    <row r="2955" spans="2:12" x14ac:dyDescent="0.2">
      <c r="B2955" s="112" t="s">
        <v>2</v>
      </c>
      <c r="C2955" s="113">
        <f>_xll.qlCalendarAdvance("TARGET",C2954,B2955,"mf")</f>
        <v>57186</v>
      </c>
      <c r="D2955" s="120">
        <f>_xll.xlShmInterpRateFwd($D$3&amp;T(CalculationTrigger2),C2955,,5,C2956)</f>
        <v>1.3175160249748468E-2</v>
      </c>
      <c r="E2955" s="260">
        <f>_xll.xlShmInterpRateFwd($E$3&amp;T(CalculationTrigger2),C2955,,5,C2956)</f>
        <v>1.3092619143619828E-2</v>
      </c>
      <c r="F2955" s="260">
        <f>_xll.xlShmInterpRateFwd($F$3&amp;T(CalculationTrigger2),C2955,,5,C2956)</f>
        <v>1.2734237092427329E-2</v>
      </c>
      <c r="G2955" s="268">
        <f t="shared" si="92"/>
        <v>0.82541106128640807</v>
      </c>
      <c r="H2955" s="275">
        <f t="shared" si="93"/>
        <v>3.5838205119249897</v>
      </c>
      <c r="I2955" s="250"/>
      <c r="J2955" s="251"/>
      <c r="K2955" s="251"/>
      <c r="L2955" s="251"/>
    </row>
    <row r="2956" spans="2:12" x14ac:dyDescent="0.2">
      <c r="B2956" s="112" t="s">
        <v>2</v>
      </c>
      <c r="C2956" s="113">
        <f>_xll.qlCalendarAdvance("TARGET",C2955,B2956,"mf")</f>
        <v>57193</v>
      </c>
      <c r="D2956" s="120">
        <f>_xll.xlShmInterpRateFwd($D$3&amp;T(CalculationTrigger2),C2956,,5,C2957)</f>
        <v>1.316251213042908E-2</v>
      </c>
      <c r="E2956" s="260">
        <f>_xll.xlShmInterpRateFwd($E$3&amp;T(CalculationTrigger2),C2956,,5,C2957)</f>
        <v>1.3080117622451065E-2</v>
      </c>
      <c r="F2956" s="260">
        <f>_xll.xlShmInterpRateFwd($F$3&amp;T(CalculationTrigger2),C2956,,5,C2957)</f>
        <v>1.2721443758685712E-2</v>
      </c>
      <c r="G2956" s="268">
        <f t="shared" si="92"/>
        <v>0.82394507978015075</v>
      </c>
      <c r="H2956" s="275">
        <f t="shared" si="93"/>
        <v>3.5867386376535295</v>
      </c>
      <c r="I2956" s="250"/>
      <c r="J2956" s="251"/>
      <c r="K2956" s="251"/>
      <c r="L2956" s="251"/>
    </row>
    <row r="2957" spans="2:12" x14ac:dyDescent="0.2">
      <c r="B2957" s="112" t="s">
        <v>2</v>
      </c>
      <c r="C2957" s="113">
        <f>_xll.qlCalendarAdvance("TARGET",C2956,B2957,"mf")</f>
        <v>57200</v>
      </c>
      <c r="D2957" s="120">
        <f>_xll.xlShmInterpRateFwd($D$3&amp;T(CalculationTrigger2),C2957,,5,C2958)</f>
        <v>1.3149654336936413E-2</v>
      </c>
      <c r="E2957" s="260">
        <f>_xll.xlShmInterpRateFwd($E$3&amp;T(CalculationTrigger2),C2957,,5,C2958)</f>
        <v>1.3067392067496748E-2</v>
      </c>
      <c r="F2957" s="260">
        <f>_xll.xlShmInterpRateFwd($F$3&amp;T(CalculationTrigger2),C2957,,5,C2958)</f>
        <v>1.2708394352287796E-2</v>
      </c>
      <c r="G2957" s="268">
        <f t="shared" si="92"/>
        <v>0.82262269439664637</v>
      </c>
      <c r="H2957" s="275">
        <f t="shared" si="93"/>
        <v>3.5899771520895261</v>
      </c>
      <c r="I2957" s="250"/>
      <c r="J2957" s="251"/>
      <c r="K2957" s="251"/>
      <c r="L2957" s="251"/>
    </row>
    <row r="2958" spans="2:12" x14ac:dyDescent="0.2">
      <c r="B2958" s="112" t="s">
        <v>2</v>
      </c>
      <c r="C2958" s="113">
        <f>_xll.qlCalendarAdvance("TARGET",C2957,B2958,"mf")</f>
        <v>57207</v>
      </c>
      <c r="D2958" s="120">
        <f>_xll.xlShmInterpRateFwd($D$3&amp;T(CalculationTrigger2),C2958,,5,C2959)</f>
        <v>1.3136586494245699E-2</v>
      </c>
      <c r="E2958" s="260">
        <f>_xll.xlShmInterpRateFwd($E$3&amp;T(CalculationTrigger2),C2958,,5,C2959)</f>
        <v>1.3054442075220123E-2</v>
      </c>
      <c r="F2958" s="260">
        <f>_xll.xlShmInterpRateFwd($F$3&amp;T(CalculationTrigger2),C2958,,5,C2959)</f>
        <v>1.2695088408064168E-2</v>
      </c>
      <c r="G2958" s="268">
        <f t="shared" si="92"/>
        <v>0.82144419025575666</v>
      </c>
      <c r="H2958" s="275">
        <f t="shared" si="93"/>
        <v>3.5935366715595523</v>
      </c>
      <c r="I2958" s="250"/>
      <c r="J2958" s="251"/>
      <c r="K2958" s="251"/>
      <c r="L2958" s="251"/>
    </row>
    <row r="2959" spans="2:12" x14ac:dyDescent="0.2">
      <c r="B2959" s="112" t="s">
        <v>2</v>
      </c>
      <c r="C2959" s="113">
        <f>_xll.qlCalendarAdvance("TARGET",C2958,B2959,"mf")</f>
        <v>57214</v>
      </c>
      <c r="D2959" s="120">
        <f>_xll.xlShmInterpRateFwd($D$3&amp;T(CalculationTrigger2),C2959,,5,C2960)</f>
        <v>1.3123308227251107E-2</v>
      </c>
      <c r="E2959" s="260">
        <f>_xll.xlShmInterpRateFwd($E$3&amp;T(CalculationTrigger2),C2959,,5,C2960)</f>
        <v>1.3041267242148951E-2</v>
      </c>
      <c r="F2959" s="260">
        <f>_xll.xlShmInterpRateFwd($F$3&amp;T(CalculationTrigger2),C2959,,5,C2960)</f>
        <v>1.2681525460824974E-2</v>
      </c>
      <c r="G2959" s="268">
        <f t="shared" si="92"/>
        <v>0.82040985102156339</v>
      </c>
      <c r="H2959" s="275">
        <f t="shared" si="93"/>
        <v>3.5974178132397623</v>
      </c>
      <c r="I2959" s="250"/>
      <c r="J2959" s="251"/>
      <c r="K2959" s="251"/>
      <c r="L2959" s="251"/>
    </row>
    <row r="2960" spans="2:12" x14ac:dyDescent="0.2">
      <c r="B2960" s="112" t="s">
        <v>2</v>
      </c>
      <c r="C2960" s="113">
        <f>_xll.qlCalendarAdvance("TARGET",C2959,B2960,"mf")</f>
        <v>57221</v>
      </c>
      <c r="D2960" s="120">
        <f>_xll.xlShmInterpRateFwd($D$3&amp;T(CalculationTrigger2),C2960,,5,C2961)</f>
        <v>1.3109819160875832E-2</v>
      </c>
      <c r="E2960" s="260">
        <f>_xll.xlShmInterpRateFwd($E$3&amp;T(CalculationTrigger2),C2960,,5,C2961)</f>
        <v>1.3027867164695988E-2</v>
      </c>
      <c r="F2960" s="260">
        <f>_xll.xlShmInterpRateFwd($F$3&amp;T(CalculationTrigger2),C2960,,5,C2961)</f>
        <v>1.2667705045377328E-2</v>
      </c>
      <c r="G2960" s="268">
        <f t="shared" si="92"/>
        <v>0.81951996179843722</v>
      </c>
      <c r="H2960" s="275">
        <f t="shared" si="93"/>
        <v>3.601621193186598</v>
      </c>
      <c r="I2960" s="250"/>
      <c r="J2960" s="251"/>
      <c r="K2960" s="251"/>
      <c r="L2960" s="251"/>
    </row>
    <row r="2961" spans="2:12" x14ac:dyDescent="0.2">
      <c r="B2961" s="112" t="s">
        <v>2</v>
      </c>
      <c r="C2961" s="113">
        <f>_xll.qlCalendarAdvance("TARGET",C2960,B2961,"mf")</f>
        <v>57228</v>
      </c>
      <c r="D2961" s="120">
        <f>_xll.xlShmInterpRateFwd($D$3&amp;T(CalculationTrigger2),C2961,,5,C2962)</f>
        <v>1.309611892002578E-2</v>
      </c>
      <c r="E2961" s="260">
        <f>_xll.xlShmInterpRateFwd($E$3&amp;T(CalculationTrigger2),C2961,,5,C2962)</f>
        <v>1.3014241439408068E-2</v>
      </c>
      <c r="F2961" s="260">
        <f>_xll.xlShmInterpRateFwd($F$3&amp;T(CalculationTrigger2),C2961,,5,C2962)</f>
        <v>1.2653626696536953E-2</v>
      </c>
      <c r="G2961" s="268">
        <f t="shared" si="92"/>
        <v>0.81877480617711595</v>
      </c>
      <c r="H2961" s="275">
        <f t="shared" si="93"/>
        <v>3.6061474287111572</v>
      </c>
      <c r="I2961" s="250"/>
      <c r="J2961" s="251"/>
      <c r="K2961" s="251"/>
      <c r="L2961" s="251"/>
    </row>
    <row r="2962" spans="2:12" x14ac:dyDescent="0.2">
      <c r="B2962" s="112" t="s">
        <v>2</v>
      </c>
      <c r="C2962" s="113">
        <f>_xll.qlCalendarAdvance("TARGET",C2961,B2962,"mf")</f>
        <v>57235</v>
      </c>
      <c r="D2962" s="120">
        <f>_xll.xlShmInterpRateFwd($D$3&amp;T(CalculationTrigger2),C2962,,5,C2963)</f>
        <v>1.3082207129682277E-2</v>
      </c>
      <c r="E2962" s="260">
        <f>_xll.xlShmInterpRateFwd($E$3&amp;T(CalculationTrigger2),C2962,,5,C2963)</f>
        <v>1.3000389662757638E-2</v>
      </c>
      <c r="F2962" s="260">
        <f>_xll.xlShmInterpRateFwd($F$3&amp;T(CalculationTrigger2),C2962,,5,C2963)</f>
        <v>1.2639289949134011E-2</v>
      </c>
      <c r="G2962" s="268">
        <f t="shared" si="92"/>
        <v>0.81817466924639226</v>
      </c>
      <c r="H2962" s="275">
        <f t="shared" si="93"/>
        <v>3.6109971362362736</v>
      </c>
      <c r="I2962" s="250"/>
      <c r="J2962" s="251"/>
      <c r="K2962" s="251"/>
      <c r="L2962" s="251"/>
    </row>
    <row r="2963" spans="2:12" x14ac:dyDescent="0.2">
      <c r="B2963" s="112" t="s">
        <v>2</v>
      </c>
      <c r="C2963" s="113">
        <f>_xll.qlCalendarAdvance("TARGET",C2962,B2963,"mf")</f>
        <v>57242</v>
      </c>
      <c r="D2963" s="120">
        <f>_xll.xlShmInterpRateFwd($D$3&amp;T(CalculationTrigger2),C2963,,5,C2964)</f>
        <v>1.3068083414734123E-2</v>
      </c>
      <c r="E2963" s="260">
        <f>_xll.xlShmInterpRateFwd($E$3&amp;T(CalculationTrigger2),C2963,,5,C2964)</f>
        <v>1.2986311431223868E-2</v>
      </c>
      <c r="F2963" s="260">
        <f>_xll.xlShmInterpRateFwd($F$3&amp;T(CalculationTrigger2),C2963,,5,C2964)</f>
        <v>1.2624694337984192E-2</v>
      </c>
      <c r="G2963" s="268">
        <f t="shared" si="92"/>
        <v>0.81771983510255453</v>
      </c>
      <c r="H2963" s="275">
        <f t="shared" si="93"/>
        <v>3.6161709323967623</v>
      </c>
      <c r="I2963" s="250"/>
      <c r="J2963" s="251"/>
      <c r="K2963" s="251"/>
      <c r="L2963" s="251"/>
    </row>
    <row r="2964" spans="2:12" x14ac:dyDescent="0.2">
      <c r="B2964" s="112" t="s">
        <v>2</v>
      </c>
      <c r="C2964" s="113">
        <f>_xll.qlCalendarAdvance("TARGET",C2963,B2964,"mf")</f>
        <v>57249</v>
      </c>
      <c r="D2964" s="120">
        <f>_xll.xlShmInterpRateFwd($D$3&amp;T(CalculationTrigger2),C2964,,5,C2965)</f>
        <v>1.3053747400128223E-2</v>
      </c>
      <c r="E2964" s="260">
        <f>_xll.xlShmInterpRateFwd($E$3&amp;T(CalculationTrigger2),C2964,,5,C2965)</f>
        <v>1.297200634128111E-2</v>
      </c>
      <c r="F2964" s="260">
        <f>_xll.xlShmInterpRateFwd($F$3&amp;T(CalculationTrigger2),C2964,,5,C2965)</f>
        <v>1.2609839397906136E-2</v>
      </c>
      <c r="G2964" s="268">
        <f t="shared" si="92"/>
        <v>0.81741058847112702</v>
      </c>
      <c r="H2964" s="275">
        <f t="shared" si="93"/>
        <v>3.6216694337497422</v>
      </c>
      <c r="I2964" s="250"/>
      <c r="J2964" s="251"/>
      <c r="K2964" s="251"/>
      <c r="L2964" s="251"/>
    </row>
    <row r="2965" spans="2:12" x14ac:dyDescent="0.2">
      <c r="B2965" s="112" t="s">
        <v>2</v>
      </c>
      <c r="C2965" s="113">
        <f>_xll.qlCalendarAdvance("TARGET",C2964,B2965,"mf")</f>
        <v>57256</v>
      </c>
      <c r="D2965" s="120">
        <f>_xll.xlShmInterpRateFwd($D$3&amp;T(CalculationTrigger2),C2965,,5,C2966)</f>
        <v>1.3039198710800112E-2</v>
      </c>
      <c r="E2965" s="260">
        <f>_xll.xlShmInterpRateFwd($E$3&amp;T(CalculationTrigger2),C2965,,5,C2966)</f>
        <v>1.295747398946844E-2</v>
      </c>
      <c r="F2965" s="260">
        <f>_xll.xlShmInterpRateFwd($F$3&amp;T(CalculationTrigger2),C2965,,5,C2966)</f>
        <v>1.259472466375623E-2</v>
      </c>
      <c r="G2965" s="268">
        <f t="shared" si="92"/>
        <v>0.81724721331671513</v>
      </c>
      <c r="H2965" s="275">
        <f t="shared" si="93"/>
        <v>3.6274932571220968</v>
      </c>
      <c r="I2965" s="250"/>
      <c r="J2965" s="251"/>
      <c r="K2965" s="251"/>
      <c r="L2965" s="251"/>
    </row>
    <row r="2966" spans="2:12" x14ac:dyDescent="0.2">
      <c r="B2966" s="112" t="s">
        <v>2</v>
      </c>
      <c r="C2966" s="113">
        <f>_xll.qlCalendarAdvance("TARGET",C2965,B2966,"mf")</f>
        <v>57263</v>
      </c>
      <c r="D2966" s="120">
        <f>_xll.xlShmInterpRateFwd($D$3&amp;T(CalculationTrigger2),C2966,,5,C2967)</f>
        <v>1.3024436971685562E-2</v>
      </c>
      <c r="E2966" s="260">
        <f>_xll.xlShmInterpRateFwd($E$3&amp;T(CalculationTrigger2),C2966,,5,C2967)</f>
        <v>1.2942713972262258E-2</v>
      </c>
      <c r="F2966" s="260">
        <f>_xll.xlShmInterpRateFwd($F$3&amp;T(CalculationTrigger2),C2966,,5,C2967)</f>
        <v>1.2579349670382324E-2</v>
      </c>
      <c r="G2966" s="268">
        <f t="shared" si="92"/>
        <v>0.81722999423303877</v>
      </c>
      <c r="H2966" s="275">
        <f t="shared" si="93"/>
        <v>3.6336430187993396</v>
      </c>
      <c r="I2966" s="250"/>
      <c r="J2966" s="251"/>
      <c r="K2966" s="251"/>
      <c r="L2966" s="251"/>
    </row>
    <row r="2967" spans="2:12" x14ac:dyDescent="0.2">
      <c r="B2967" s="112" t="s">
        <v>2</v>
      </c>
      <c r="C2967" s="113">
        <f>_xll.qlCalendarAdvance("TARGET",C2966,B2967,"mf")</f>
        <v>57270</v>
      </c>
      <c r="D2967" s="120">
        <f>_xll.xlShmInterpRateFwd($D$3&amp;T(CalculationTrigger2),C2967,,5,C2968)</f>
        <v>1.300946180776117E-2</v>
      </c>
      <c r="E2967" s="260">
        <f>_xll.xlShmInterpRateFwd($E$3&amp;T(CalculationTrigger2),C2967,,5,C2968)</f>
        <v>1.2927725886203761E-2</v>
      </c>
      <c r="F2967" s="260">
        <f>_xll.xlShmInterpRateFwd($F$3&amp;T(CalculationTrigger2),C2967,,5,C2968)</f>
        <v>1.2563713952583226E-2</v>
      </c>
      <c r="G2967" s="268">
        <f t="shared" si="92"/>
        <v>0.81735921557409696</v>
      </c>
      <c r="H2967" s="275">
        <f t="shared" si="93"/>
        <v>3.6401193362053421</v>
      </c>
      <c r="I2967" s="250"/>
      <c r="J2967" s="251"/>
      <c r="K2967" s="251"/>
      <c r="L2967" s="251"/>
    </row>
    <row r="2968" spans="2:12" x14ac:dyDescent="0.2">
      <c r="B2968" s="112" t="s">
        <v>2</v>
      </c>
      <c r="C2968" s="113">
        <f>_xll.qlCalendarAdvance("TARGET",C2967,B2968,"mf")</f>
        <v>57277</v>
      </c>
      <c r="D2968" s="120">
        <f>_xll.xlShmInterpRateFwd($D$3&amp;T(CalculationTrigger2),C2968,,5,C2969)</f>
        <v>1.2994272843922744E-2</v>
      </c>
      <c r="E2968" s="260">
        <f>_xll.xlShmInterpRateFwd($E$3&amp;T(CalculationTrigger2),C2968,,5,C2969)</f>
        <v>1.2912509327725207E-2</v>
      </c>
      <c r="F2968" s="260">
        <f>_xll.xlShmInterpRateFwd($F$3&amp;T(CalculationTrigger2),C2968,,5,C2969)</f>
        <v>1.2547817045241966E-2</v>
      </c>
      <c r="G2968" s="268">
        <f t="shared" si="92"/>
        <v>0.81763516197536423</v>
      </c>
      <c r="H2968" s="275">
        <f t="shared" si="93"/>
        <v>3.6469228248324144</v>
      </c>
      <c r="I2968" s="250"/>
      <c r="J2968" s="251"/>
      <c r="K2968" s="251"/>
      <c r="L2968" s="251"/>
    </row>
    <row r="2969" spans="2:12" x14ac:dyDescent="0.2">
      <c r="B2969" s="112" t="s">
        <v>2</v>
      </c>
      <c r="C2969" s="113">
        <f>_xll.qlCalendarAdvance("TARGET",C2968,B2969,"mf")</f>
        <v>57284</v>
      </c>
      <c r="D2969" s="120">
        <f>_xll.xlShmInterpRateFwd($D$3&amp;T(CalculationTrigger2),C2969,,5,C2970)</f>
        <v>1.2978869705153308E-2</v>
      </c>
      <c r="E2969" s="260">
        <f>_xll.xlShmInterpRateFwd($E$3&amp;T(CalculationTrigger2),C2969,,5,C2970)</f>
        <v>1.2897063893422175E-2</v>
      </c>
      <c r="F2969" s="260">
        <f>_xll.xlShmInterpRateFwd($F$3&amp;T(CalculationTrigger2),C2969,,5,C2970)</f>
        <v>1.2531658483198418E-2</v>
      </c>
      <c r="G2969" s="268">
        <f t="shared" si="92"/>
        <v>0.81805811731132727</v>
      </c>
      <c r="H2969" s="275">
        <f t="shared" si="93"/>
        <v>3.6540541022375694</v>
      </c>
      <c r="I2969" s="250"/>
      <c r="J2969" s="251"/>
      <c r="K2969" s="251"/>
      <c r="L2969" s="251"/>
    </row>
    <row r="2970" spans="2:12" x14ac:dyDescent="0.2">
      <c r="B2970" s="112" t="s">
        <v>2</v>
      </c>
      <c r="C2970" s="113">
        <f>_xll.qlCalendarAdvance("TARGET",C2969,B2970,"mf")</f>
        <v>57291</v>
      </c>
      <c r="D2970" s="120">
        <f>_xll.xlShmInterpRateFwd($D$3&amp;T(CalculationTrigger2),C2970,,5,C2971)</f>
        <v>1.2963252016407288E-2</v>
      </c>
      <c r="E2970" s="260">
        <f>_xll.xlShmInterpRateFwd($E$3&amp;T(CalculationTrigger2),C2970,,5,C2971)</f>
        <v>1.2881389179758219E-2</v>
      </c>
      <c r="F2970" s="260">
        <f>_xll.xlShmInterpRateFwd($F$3&amp;T(CalculationTrigger2),C2970,,5,C2971)</f>
        <v>1.2515237801324654E-2</v>
      </c>
      <c r="G2970" s="268">
        <f t="shared" si="92"/>
        <v>0.81862836649069726</v>
      </c>
      <c r="H2970" s="275">
        <f t="shared" si="93"/>
        <v>3.6615137843356433</v>
      </c>
      <c r="I2970" s="250"/>
      <c r="J2970" s="251"/>
      <c r="K2970" s="251"/>
      <c r="L2970" s="251"/>
    </row>
    <row r="2971" spans="2:12" x14ac:dyDescent="0.2">
      <c r="B2971" s="112" t="s">
        <v>2</v>
      </c>
      <c r="C2971" s="113">
        <f>_xll.qlCalendarAdvance("TARGET",C2970,B2971,"mf")</f>
        <v>57298</v>
      </c>
      <c r="D2971" s="120">
        <f>_xll.xlShmInterpRateFwd($D$3&amp;T(CalculationTrigger2),C2971,,5,C2972)</f>
        <v>1.2947419402627933E-2</v>
      </c>
      <c r="E2971" s="260">
        <f>_xll.xlShmInterpRateFwd($E$3&amp;T(CalculationTrigger2),C2971,,5,C2972)</f>
        <v>1.2865484783261822E-2</v>
      </c>
      <c r="F2971" s="260">
        <f>_xll.xlShmInterpRateFwd($F$3&amp;T(CalculationTrigger2),C2971,,5,C2972)</f>
        <v>1.2498554534449674E-2</v>
      </c>
      <c r="G2971" s="268">
        <f t="shared" si="92"/>
        <v>0.81934619366111006</v>
      </c>
      <c r="H2971" s="275">
        <f t="shared" si="93"/>
        <v>3.6693024881214766</v>
      </c>
      <c r="I2971" s="250"/>
      <c r="J2971" s="251"/>
      <c r="K2971" s="251"/>
      <c r="L2971" s="251"/>
    </row>
    <row r="2972" spans="2:12" x14ac:dyDescent="0.2">
      <c r="B2972" s="112" t="s">
        <v>2</v>
      </c>
      <c r="C2972" s="113">
        <f>_xll.qlCalendarAdvance("TARGET",C2971,B2972,"mf")</f>
        <v>57305</v>
      </c>
      <c r="D2972" s="120">
        <f>_xll.xlShmInterpRateFwd($D$3&amp;T(CalculationTrigger2),C2972,,5,C2973)</f>
        <v>1.2931371488776284E-2</v>
      </c>
      <c r="E2972" s="260">
        <f>_xll.xlShmInterpRateFwd($E$3&amp;T(CalculationTrigger2),C2972,,5,C2973)</f>
        <v>1.2849350300474301E-2</v>
      </c>
      <c r="F2972" s="260">
        <f>_xll.xlShmInterpRateFwd($F$3&amp;T(CalculationTrigger2),C2972,,5,C2973)</f>
        <v>1.2481608217481106E-2</v>
      </c>
      <c r="G2972" s="268">
        <f t="shared" si="92"/>
        <v>0.82021188301983217</v>
      </c>
      <c r="H2972" s="275">
        <f t="shared" si="93"/>
        <v>3.6774208299319469</v>
      </c>
      <c r="I2972" s="250"/>
      <c r="J2972" s="251"/>
      <c r="K2972" s="251"/>
      <c r="L2972" s="251"/>
    </row>
    <row r="2973" spans="2:12" x14ac:dyDescent="0.2">
      <c r="B2973" s="112" t="s">
        <v>2</v>
      </c>
      <c r="C2973" s="113">
        <f>_xll.qlCalendarAdvance("TARGET",C2972,B2973,"mf")</f>
        <v>57312</v>
      </c>
      <c r="D2973" s="120">
        <f>_xll.xlShmInterpRateFwd($D$3&amp;T(CalculationTrigger2),C2973,,5,C2974)</f>
        <v>1.2915107899819639E-2</v>
      </c>
      <c r="E2973" s="260">
        <f>_xll.xlShmInterpRateFwd($E$3&amp;T(CalculationTrigger2),C2973,,5,C2974)</f>
        <v>1.2832985327903518E-2</v>
      </c>
      <c r="F2973" s="260">
        <f>_xll.xlShmInterpRateFwd($F$3&amp;T(CalculationTrigger2),C2973,,5,C2974)</f>
        <v>1.2464398385254644E-2</v>
      </c>
      <c r="G2973" s="268">
        <f t="shared" si="92"/>
        <v>0.82122571916120812</v>
      </c>
      <c r="H2973" s="275">
        <f t="shared" si="93"/>
        <v>3.685869426488745</v>
      </c>
      <c r="I2973" s="250"/>
      <c r="J2973" s="251"/>
      <c r="K2973" s="251"/>
      <c r="L2973" s="251"/>
    </row>
    <row r="2974" spans="2:12" x14ac:dyDescent="0.2">
      <c r="B2974" s="112" t="s">
        <v>2</v>
      </c>
      <c r="C2974" s="113">
        <f>_xll.qlCalendarAdvance("TARGET",C2973,B2974,"mf")</f>
        <v>57319</v>
      </c>
      <c r="D2974" s="120">
        <f>_xll.xlShmInterpRateFwd($D$3&amp;T(CalculationTrigger2),C2974,,5,C2975)</f>
        <v>1.2898628260725782E-2</v>
      </c>
      <c r="E2974" s="260">
        <f>_xll.xlShmInterpRateFwd($E$3&amp;T(CalculationTrigger2),C2974,,5,C2975)</f>
        <v>1.2816389462087621E-2</v>
      </c>
      <c r="F2974" s="260">
        <f>_xll.xlShmInterpRateFwd($F$3&amp;T(CalculationTrigger2),C2974,,5,C2975)</f>
        <v>1.2446924572661531E-2</v>
      </c>
      <c r="G2974" s="268">
        <f t="shared" si="92"/>
        <v>0.82238798638160915</v>
      </c>
      <c r="H2974" s="275">
        <f t="shared" si="93"/>
        <v>3.6946488942608999</v>
      </c>
      <c r="I2974" s="250"/>
      <c r="J2974" s="251"/>
      <c r="K2974" s="251"/>
      <c r="L2974" s="251"/>
    </row>
    <row r="2975" spans="2:12" x14ac:dyDescent="0.2">
      <c r="B2975" s="112" t="s">
        <v>2</v>
      </c>
      <c r="C2975" s="113">
        <f>_xll.qlCalendarAdvance("TARGET",C2974,B2975,"mf")</f>
        <v>57326</v>
      </c>
      <c r="D2975" s="120">
        <f>_xll.xlShmInterpRateFwd($D$3&amp;T(CalculationTrigger2),C2975,,5,C2976)</f>
        <v>1.2881932196457228E-2</v>
      </c>
      <c r="E2975" s="260">
        <f>_xll.xlShmInterpRateFwd($E$3&amp;T(CalculationTrigger2),C2975,,5,C2976)</f>
        <v>1.279956229953136E-2</v>
      </c>
      <c r="F2975" s="260">
        <f>_xll.xlShmInterpRateFwd($F$3&amp;T(CalculationTrigger2),C2975,,5,C2976)</f>
        <v>1.2429186314567509E-2</v>
      </c>
      <c r="G2975" s="268">
        <f t="shared" si="92"/>
        <v>0.82369896925867447</v>
      </c>
      <c r="H2975" s="275">
        <f t="shared" si="93"/>
        <v>3.7037598496385096</v>
      </c>
      <c r="I2975" s="250"/>
      <c r="J2975" s="251"/>
      <c r="K2975" s="251"/>
      <c r="L2975" s="251"/>
    </row>
    <row r="2976" spans="2:12" x14ac:dyDescent="0.2">
      <c r="B2976" s="112" t="s">
        <v>2</v>
      </c>
      <c r="C2976" s="113">
        <f>_xll.qlCalendarAdvance("TARGET",C2975,B2976,"mf")</f>
        <v>57333</v>
      </c>
      <c r="D2976" s="120">
        <f>_xll.xlShmInterpRateFwd($D$3&amp;T(CalculationTrigger2),C2976,,5,C2977)</f>
        <v>1.2864026859236176E-2</v>
      </c>
      <c r="E2976" s="260">
        <f>_xll.xlShmInterpRateFwd($E$3&amp;T(CalculationTrigger2),C2976,,5,C2977)</f>
        <v>1.2781496875395298E-2</v>
      </c>
      <c r="F2976" s="260">
        <f>_xll.xlShmInterpRateFwd($F$3&amp;T(CalculationTrigger2),C2976,,5,C2977)</f>
        <v>1.2410094622376721E-2</v>
      </c>
      <c r="G2976" s="268">
        <f t="shared" si="92"/>
        <v>0.82529983840878152</v>
      </c>
      <c r="H2976" s="275">
        <f t="shared" si="93"/>
        <v>3.7140225301857641</v>
      </c>
      <c r="I2976" s="250"/>
      <c r="J2976" s="251"/>
      <c r="K2976" s="251"/>
      <c r="L2976" s="251"/>
    </row>
    <row r="2977" spans="2:12" x14ac:dyDescent="0.2">
      <c r="B2977" s="112" t="s">
        <v>2</v>
      </c>
      <c r="C2977" s="113">
        <f>_xll.qlCalendarAdvance("TARGET",C2976,B2977,"mf")</f>
        <v>57341</v>
      </c>
      <c r="D2977" s="120">
        <f>_xll.xlShmInterpRateFwd($D$3&amp;T(CalculationTrigger2),C2977,,5,C2978)</f>
        <v>1.28454243933055E-2</v>
      </c>
      <c r="E2977" s="260">
        <f>_xll.xlShmInterpRateFwd($E$3&amp;T(CalculationTrigger2),C2977,,5,C2978)</f>
        <v>1.2762723361655268E-2</v>
      </c>
      <c r="F2977" s="260">
        <f>_xll.xlShmInterpRateFwd($F$3&amp;T(CalculationTrigger2),C2977,,5,C2978)</f>
        <v>1.2390283118946877E-2</v>
      </c>
      <c r="G2977" s="268">
        <f t="shared" si="92"/>
        <v>0.82701031650232038</v>
      </c>
      <c r="H2977" s="275">
        <f t="shared" si="93"/>
        <v>3.7244024270839149</v>
      </c>
      <c r="I2977" s="250"/>
      <c r="J2977" s="251"/>
      <c r="K2977" s="251"/>
      <c r="L2977" s="251"/>
    </row>
    <row r="2978" spans="2:12" x14ac:dyDescent="0.2">
      <c r="B2978" s="112" t="s">
        <v>2</v>
      </c>
      <c r="C2978" s="113">
        <f>_xll.qlCalendarAdvance("TARGET",C2977,B2978,"mf")</f>
        <v>57348</v>
      </c>
      <c r="D2978" s="120">
        <f>_xll.xlShmInterpRateFwd($D$3&amp;T(CalculationTrigger2),C2978,,5,C2979)</f>
        <v>1.2828045694135889E-2</v>
      </c>
      <c r="E2978" s="260">
        <f>_xll.xlShmInterpRateFwd($E$3&amp;T(CalculationTrigger2),C2978,,5,C2979)</f>
        <v>1.2745166639952734E-2</v>
      </c>
      <c r="F2978" s="260">
        <f>_xll.xlShmInterpRateFwd($F$3&amp;T(CalculationTrigger2),C2978,,5,C2979)</f>
        <v>1.2371710718485557E-2</v>
      </c>
      <c r="G2978" s="268">
        <f t="shared" si="92"/>
        <v>0.82879054183155465</v>
      </c>
      <c r="H2978" s="275">
        <f t="shared" si="93"/>
        <v>3.7345592146717683</v>
      </c>
      <c r="I2978" s="250"/>
      <c r="J2978" s="251"/>
      <c r="K2978" s="251"/>
      <c r="L2978" s="251"/>
    </row>
    <row r="2979" spans="2:12" x14ac:dyDescent="0.2">
      <c r="B2979" s="112" t="s">
        <v>2</v>
      </c>
      <c r="C2979" s="113">
        <f>_xll.qlCalendarAdvance("TARGET",C2978,B2979,"mf")</f>
        <v>57355</v>
      </c>
      <c r="D2979" s="120">
        <f>_xll.xlShmInterpRateFwd($D$3&amp;T(CalculationTrigger2),C2979,,5,C2980)</f>
        <v>1.2810449016146842E-2</v>
      </c>
      <c r="E2979" s="260">
        <f>_xll.xlShmInterpRateFwd($E$3&amp;T(CalculationTrigger2),C2979,,5,C2980)</f>
        <v>1.2727376950086133E-2</v>
      </c>
      <c r="F2979" s="260">
        <f>_xll.xlShmInterpRateFwd($F$3&amp;T(CalculationTrigger2),C2979,,5,C2980)</f>
        <v>1.2352871945654724E-2</v>
      </c>
      <c r="G2979" s="268">
        <f t="shared" si="92"/>
        <v>0.83072066060708993</v>
      </c>
      <c r="H2979" s="275">
        <f t="shared" si="93"/>
        <v>3.7450500443140902</v>
      </c>
      <c r="I2979" s="250"/>
      <c r="J2979" s="251"/>
      <c r="K2979" s="251"/>
      <c r="L2979" s="251"/>
    </row>
    <row r="2980" spans="2:12" x14ac:dyDescent="0.2">
      <c r="B2980" s="112" t="s">
        <v>2</v>
      </c>
      <c r="C2980" s="113">
        <f>_xll.qlCalendarAdvance("TARGET",C2979,B2980,"mf")</f>
        <v>57362</v>
      </c>
      <c r="D2980" s="120">
        <f>_xll.xlShmInterpRateFwd($D$3&amp;T(CalculationTrigger2),C2980,,5,C2981)</f>
        <v>1.2792633984281706E-2</v>
      </c>
      <c r="E2980" s="260">
        <f>_xll.xlShmInterpRateFwd($E$3&amp;T(CalculationTrigger2),C2980,,5,C2981)</f>
        <v>1.2709353888580204E-2</v>
      </c>
      <c r="F2980" s="260">
        <f>_xll.xlShmInterpRateFwd($F$3&amp;T(CalculationTrigger2),C2980,,5,C2981)</f>
        <v>1.2333766335345307E-2</v>
      </c>
      <c r="G2980" s="268">
        <f t="shared" si="92"/>
        <v>0.83280095701502088</v>
      </c>
      <c r="H2980" s="275">
        <f t="shared" si="93"/>
        <v>3.7558755323489725</v>
      </c>
      <c r="I2980" s="250"/>
      <c r="J2980" s="251"/>
      <c r="K2980" s="251"/>
      <c r="L2980" s="251"/>
    </row>
    <row r="2981" spans="2:12" x14ac:dyDescent="0.2">
      <c r="B2981" s="112" t="s">
        <v>2</v>
      </c>
      <c r="C2981" s="113">
        <f>_xll.qlCalendarAdvance("TARGET",C2980,B2981,"mf")</f>
        <v>57369</v>
      </c>
      <c r="D2981" s="120">
        <f>_xll.xlShmInterpRateFwd($D$3&amp;T(CalculationTrigger2),C2981,,5,C2982)</f>
        <v>1.2774600223565616E-2</v>
      </c>
      <c r="E2981" s="260">
        <f>_xll.xlShmInterpRateFwd($E$3&amp;T(CalculationTrigger2),C2981,,5,C2982)</f>
        <v>1.2691097051996015E-2</v>
      </c>
      <c r="F2981" s="260">
        <f>_xll.xlShmInterpRateFwd($F$3&amp;T(CalculationTrigger2),C2981,,5,C2982)</f>
        <v>1.2314393422486724E-2</v>
      </c>
      <c r="G2981" s="268">
        <f t="shared" si="92"/>
        <v>0.83503171569600942</v>
      </c>
      <c r="H2981" s="275">
        <f t="shared" si="93"/>
        <v>3.7670362950929097</v>
      </c>
      <c r="I2981" s="250"/>
      <c r="J2981" s="251"/>
      <c r="K2981" s="251"/>
      <c r="L2981" s="251"/>
    </row>
    <row r="2982" spans="2:12" x14ac:dyDescent="0.2">
      <c r="B2982" s="112" t="s">
        <v>2</v>
      </c>
      <c r="C2982" s="113">
        <f>_xll.qlCalendarAdvance("TARGET",C2981,B2982,"mf")</f>
        <v>57376</v>
      </c>
      <c r="D2982" s="120">
        <f>_xll.xlShmInterpRateFwd($D$3&amp;T(CalculationTrigger2),C2982,,5,C2983)</f>
        <v>1.2756347358972337E-2</v>
      </c>
      <c r="E2982" s="260">
        <f>_xll.xlShmInterpRateFwd($E$3&amp;T(CalculationTrigger2),C2982,,5,C2983)</f>
        <v>1.2672606036896262E-2</v>
      </c>
      <c r="F2982" s="260">
        <f>_xll.xlShmInterpRateFwd($F$3&amp;T(CalculationTrigger2),C2982,,5,C2983)</f>
        <v>1.2294752741971669E-2</v>
      </c>
      <c r="G2982" s="268">
        <f t="shared" si="92"/>
        <v>0.83741322076075897</v>
      </c>
      <c r="H2982" s="275">
        <f t="shared" si="93"/>
        <v>3.7785329492459261</v>
      </c>
      <c r="I2982" s="250"/>
      <c r="J2982" s="251"/>
      <c r="K2982" s="251"/>
      <c r="L2982" s="251"/>
    </row>
    <row r="2983" spans="2:12" x14ac:dyDescent="0.2">
      <c r="B2983" s="112" t="s">
        <v>2</v>
      </c>
      <c r="C2983" s="113">
        <f>_xll.qlCalendarAdvance("TARGET",C2982,B2983,"mf")</f>
        <v>57383</v>
      </c>
      <c r="D2983" s="120">
        <f>_xll.xlShmInterpRateFwd($D$3&amp;T(CalculationTrigger2),C2983,,5,C2984)</f>
        <v>1.2737875015482193E-2</v>
      </c>
      <c r="E2983" s="260">
        <f>_xll.xlShmInterpRateFwd($E$3&amp;T(CalculationTrigger2),C2983,,5,C2984)</f>
        <v>1.2653880439827906E-2</v>
      </c>
      <c r="F2983" s="260">
        <f>_xll.xlShmInterpRateFwd($F$3&amp;T(CalculationTrigger2),C2983,,5,C2984)</f>
        <v>1.2274843828743005E-2</v>
      </c>
      <c r="G2983" s="268">
        <f t="shared" si="92"/>
        <v>0.83994575654286818</v>
      </c>
      <c r="H2983" s="275">
        <f t="shared" si="93"/>
        <v>3.790366110849007</v>
      </c>
      <c r="I2983" s="250"/>
      <c r="J2983" s="251"/>
      <c r="K2983" s="251"/>
      <c r="L2983" s="251"/>
    </row>
    <row r="2984" spans="2:12" x14ac:dyDescent="0.2">
      <c r="B2984" s="112" t="s">
        <v>2</v>
      </c>
      <c r="C2984" s="113">
        <f>_xll.qlCalendarAdvance("TARGET",C2983,B2984,"mf")</f>
        <v>57390</v>
      </c>
      <c r="D2984" s="120">
        <f>_xll.xlShmInterpRateFwd($D$3&amp;T(CalculationTrigger2),C2984,,5,C2985)</f>
        <v>1.2719182818128442E-2</v>
      </c>
      <c r="E2984" s="260">
        <f>_xll.xlShmInterpRateFwd($E$3&amp;T(CalculationTrigger2),C2984,,5,C2985)</f>
        <v>1.2634919857380161E-2</v>
      </c>
      <c r="F2984" s="260">
        <f>_xll.xlShmInterpRateFwd($F$3&amp;T(CalculationTrigger2),C2984,,5,C2985)</f>
        <v>1.2254666217701165E-2</v>
      </c>
      <c r="G2984" s="268">
        <f t="shared" si="92"/>
        <v>0.84262960748281157</v>
      </c>
      <c r="H2984" s="275">
        <f t="shared" si="93"/>
        <v>3.8025363967899608</v>
      </c>
      <c r="I2984" s="250"/>
      <c r="J2984" s="251"/>
      <c r="K2984" s="251"/>
      <c r="L2984" s="251"/>
    </row>
    <row r="2985" spans="2:12" x14ac:dyDescent="0.2">
      <c r="B2985" s="112" t="s">
        <v>2</v>
      </c>
      <c r="C2985" s="113">
        <f>_xll.qlCalendarAdvance("TARGET",C2984,B2985,"mf")</f>
        <v>57397</v>
      </c>
      <c r="D2985" s="120">
        <f>_xll.xlShmInterpRateFwd($D$3&amp;T(CalculationTrigger2),C2985,,5,C2986)</f>
        <v>1.2700270391898853E-2</v>
      </c>
      <c r="E2985" s="260">
        <f>_xll.xlShmInterpRateFwd($E$3&amp;T(CalculationTrigger2),C2985,,5,C2986)</f>
        <v>1.2615723886120783E-2</v>
      </c>
      <c r="F2985" s="260">
        <f>_xll.xlShmInterpRateFwd($F$3&amp;T(CalculationTrigger2),C2985,,5,C2986)</f>
        <v>1.2234219443791071E-2</v>
      </c>
      <c r="G2985" s="268">
        <f t="shared" si="92"/>
        <v>0.84546505778070047</v>
      </c>
      <c r="H2985" s="275">
        <f t="shared" si="93"/>
        <v>3.815044423297123</v>
      </c>
      <c r="I2985" s="250"/>
      <c r="J2985" s="251"/>
      <c r="K2985" s="251"/>
      <c r="L2985" s="251"/>
    </row>
    <row r="2986" spans="2:12" x14ac:dyDescent="0.2">
      <c r="B2986" s="112" t="s">
        <v>2</v>
      </c>
      <c r="C2986" s="113">
        <f>_xll.qlCalendarAdvance("TARGET",C2985,B2986,"mf")</f>
        <v>57404</v>
      </c>
      <c r="D2986" s="120">
        <f>_xll.xlShmInterpRateFwd($D$3&amp;T(CalculationTrigger2),C2986,,5,C2987)</f>
        <v>1.2681137361799429E-2</v>
      </c>
      <c r="E2986" s="260">
        <f>_xll.xlShmInterpRateFwd($E$3&amp;T(CalculationTrigger2),C2986,,5,C2987)</f>
        <v>1.2596292122607719E-2</v>
      </c>
      <c r="F2986" s="260">
        <f>_xll.xlShmInterpRateFwd($F$3&amp;T(CalculationTrigger2),C2986,,5,C2987)</f>
        <v>1.2213503041921092E-2</v>
      </c>
      <c r="G2986" s="268">
        <f t="shared" si="92"/>
        <v>0.84845239191709898</v>
      </c>
      <c r="H2986" s="275">
        <f t="shared" si="93"/>
        <v>3.827890806866272</v>
      </c>
      <c r="I2986" s="250"/>
      <c r="J2986" s="251"/>
      <c r="K2986" s="251"/>
      <c r="L2986" s="251"/>
    </row>
    <row r="2987" spans="2:12" x14ac:dyDescent="0.2">
      <c r="B2987" s="112" t="s">
        <v>2</v>
      </c>
      <c r="C2987" s="113">
        <f>_xll.qlCalendarAdvance("TARGET",C2986,B2987,"mf")</f>
        <v>57411</v>
      </c>
      <c r="D2987" s="120">
        <f>_xll.xlShmInterpRateFwd($D$3&amp;T(CalculationTrigger2),C2987,,5,C2988)</f>
        <v>1.2661783352808126E-2</v>
      </c>
      <c r="E2987" s="260">
        <f>_xll.xlShmInterpRateFwd($E$3&amp;T(CalculationTrigger2),C2987,,5,C2988)</f>
        <v>1.2576624163412303E-2</v>
      </c>
      <c r="F2987" s="260">
        <f>_xll.xlShmInterpRateFwd($F$3&amp;T(CalculationTrigger2),C2987,,5,C2988)</f>
        <v>1.2192516547061563E-2</v>
      </c>
      <c r="G2987" s="268">
        <f t="shared" si="92"/>
        <v>0.85159189395823254</v>
      </c>
      <c r="H2987" s="275">
        <f t="shared" si="93"/>
        <v>3.841076163507394</v>
      </c>
      <c r="I2987" s="250"/>
      <c r="J2987" s="251"/>
      <c r="K2987" s="251"/>
      <c r="L2987" s="251"/>
    </row>
    <row r="2988" spans="2:12" x14ac:dyDescent="0.2">
      <c r="B2988" s="112" t="s">
        <v>2</v>
      </c>
      <c r="C2988" s="113">
        <f>_xll.qlCalendarAdvance("TARGET",C2987,B2988,"mf")</f>
        <v>57418</v>
      </c>
      <c r="D2988" s="120">
        <f>_xll.xlShmInterpRateFwd($D$3&amp;T(CalculationTrigger2),C2988,,5,C2989)</f>
        <v>1.264220798997912E-2</v>
      </c>
      <c r="E2988" s="260">
        <f>_xll.xlShmInterpRateFwd($E$3&amp;T(CalculationTrigger2),C2988,,5,C2989)</f>
        <v>1.2556719605159819E-2</v>
      </c>
      <c r="F2988" s="260">
        <f>_xll.xlShmInterpRateFwd($F$3&amp;T(CalculationTrigger2),C2988,,5,C2989)</f>
        <v>1.2171259494134772E-2</v>
      </c>
      <c r="G2988" s="268">
        <f t="shared" si="92"/>
        <v>0.85488384819301311</v>
      </c>
      <c r="H2988" s="275">
        <f t="shared" si="93"/>
        <v>3.8546011102504747</v>
      </c>
      <c r="I2988" s="250"/>
      <c r="J2988" s="251"/>
      <c r="K2988" s="251"/>
      <c r="L2988" s="251"/>
    </row>
    <row r="2989" spans="2:12" x14ac:dyDescent="0.2">
      <c r="B2989" s="112" t="s">
        <v>2</v>
      </c>
      <c r="C2989" s="113">
        <f>_xll.qlCalendarAdvance("TARGET",C2988,B2989,"mf")</f>
        <v>57425</v>
      </c>
      <c r="D2989" s="120">
        <f>_xll.xlShmInterpRateFwd($D$3&amp;T(CalculationTrigger2),C2989,,5,C2990)</f>
        <v>1.2622410898321227E-2</v>
      </c>
      <c r="E2989" s="260">
        <f>_xll.xlShmInterpRateFwd($E$3&amp;T(CalculationTrigger2),C2989,,5,C2990)</f>
        <v>1.2536578044384768E-2</v>
      </c>
      <c r="F2989" s="260">
        <f>_xll.xlShmInterpRateFwd($F$3&amp;T(CalculationTrigger2),C2989,,5,C2990)</f>
        <v>1.214973141809032E-2</v>
      </c>
      <c r="G2989" s="268">
        <f t="shared" si="92"/>
        <v>0.85832853936458964</v>
      </c>
      <c r="H2989" s="275">
        <f t="shared" si="93"/>
        <v>3.8684662629444833</v>
      </c>
      <c r="I2989" s="250"/>
      <c r="J2989" s="251"/>
      <c r="K2989" s="251"/>
      <c r="L2989" s="251"/>
    </row>
    <row r="2990" spans="2:12" x14ac:dyDescent="0.2">
      <c r="B2990" s="112" t="s">
        <v>2</v>
      </c>
      <c r="C2990" s="113">
        <f>_xll.qlCalendarAdvance("TARGET",C2989,B2990,"mf")</f>
        <v>57432</v>
      </c>
      <c r="D2990" s="120">
        <f>_xll.xlShmInterpRateFwd($D$3&amp;T(CalculationTrigger2),C2990,,5,C2991)</f>
        <v>1.2602391702826876E-2</v>
      </c>
      <c r="E2990" s="260">
        <f>_xll.xlShmInterpRateFwd($E$3&amp;T(CalculationTrigger2),C2990,,5,C2991)</f>
        <v>1.2516199077716223E-2</v>
      </c>
      <c r="F2990" s="260">
        <f>_xll.xlShmInterpRateFwd($F$3&amp;T(CalculationTrigger2),C2990,,5,C2991)</f>
        <v>1.21279318538762E-2</v>
      </c>
      <c r="G2990" s="268">
        <f t="shared" si="92"/>
        <v>0.86192625110653043</v>
      </c>
      <c r="H2990" s="275">
        <f t="shared" si="93"/>
        <v>3.8826722384002235</v>
      </c>
      <c r="I2990" s="250"/>
      <c r="J2990" s="251"/>
      <c r="K2990" s="251"/>
      <c r="L2990" s="251"/>
    </row>
    <row r="2991" spans="2:12" x14ac:dyDescent="0.2">
      <c r="B2991" s="112" t="s">
        <v>2</v>
      </c>
      <c r="C2991" s="113">
        <f>_xll.qlCalendarAdvance("TARGET",C2990,B2991,"mf")</f>
        <v>57439</v>
      </c>
      <c r="D2991" s="120">
        <f>_xll.xlShmInterpRateFwd($D$3&amp;T(CalculationTrigger2),C2991,,5,C2992)</f>
        <v>1.2585654701723223E-2</v>
      </c>
      <c r="E2991" s="260">
        <f>_xll.xlShmInterpRateFwd($E$3&amp;T(CalculationTrigger2),C2991,,5,C2992)</f>
        <v>1.2499198670015969E-2</v>
      </c>
      <c r="F2991" s="260">
        <f>_xll.xlShmInterpRateFwd($F$3&amp;T(CalculationTrigger2),C2991,,5,C2992)</f>
        <v>1.2109702488173297E-2</v>
      </c>
      <c r="G2991" s="268">
        <f t="shared" si="92"/>
        <v>0.86456031707253522</v>
      </c>
      <c r="H2991" s="275">
        <f t="shared" si="93"/>
        <v>3.8949618184267245</v>
      </c>
      <c r="I2991" s="250"/>
      <c r="J2991" s="251"/>
      <c r="K2991" s="251"/>
      <c r="L2991" s="251"/>
    </row>
    <row r="2992" spans="2:12" x14ac:dyDescent="0.2">
      <c r="B2992" s="112" t="s">
        <v>2</v>
      </c>
      <c r="C2992" s="113">
        <f>_xll.qlCalendarAdvance("TARGET",C2991,B2992,"mf")</f>
        <v>57446</v>
      </c>
      <c r="D2992" s="120">
        <f>_xll.xlShmInterpRateFwd($D$3&amp;T(CalculationTrigger2),C2992,,5,C2993)</f>
        <v>1.2574774462502899E-2</v>
      </c>
      <c r="E2992" s="260">
        <f>_xll.xlShmInterpRateFwd($E$3&amp;T(CalculationTrigger2),C2992,,5,C2993)</f>
        <v>1.2488237941120106E-2</v>
      </c>
      <c r="F2992" s="260">
        <f>_xll.xlShmInterpRateFwd($F$3&amp;T(CalculationTrigger2),C2992,,5,C2993)</f>
        <v>1.2097882204193231E-2</v>
      </c>
      <c r="G2992" s="268">
        <f t="shared" si="92"/>
        <v>0.86536521382792753</v>
      </c>
      <c r="H2992" s="275">
        <f t="shared" si="93"/>
        <v>3.9035573692687562</v>
      </c>
      <c r="I2992" s="250"/>
      <c r="J2992" s="251"/>
      <c r="K2992" s="251"/>
      <c r="L2992" s="251"/>
    </row>
    <row r="2993" spans="2:12" x14ac:dyDescent="0.2">
      <c r="B2993" s="112" t="s">
        <v>2</v>
      </c>
      <c r="C2993" s="113">
        <f>_xll.qlCalendarAdvance("TARGET",C2992,B2993,"mf")</f>
        <v>57453</v>
      </c>
      <c r="D2993" s="120">
        <f>_xll.xlShmInterpRateFwd($D$3&amp;T(CalculationTrigger2),C2993,,5,C2994)</f>
        <v>1.2564013350541426E-2</v>
      </c>
      <c r="E2993" s="260">
        <f>_xll.xlShmInterpRateFwd($E$3&amp;T(CalculationTrigger2),C2993,,5,C2994)</f>
        <v>1.2477399703658328E-2</v>
      </c>
      <c r="F2993" s="260">
        <f>_xll.xlShmInterpRateFwd($F$3&amp;T(CalculationTrigger2),C2993,,5,C2994)</f>
        <v>1.2086192924950553E-2</v>
      </c>
      <c r="G2993" s="268">
        <f t="shared" si="92"/>
        <v>0.8661364688309845</v>
      </c>
      <c r="H2993" s="275">
        <f t="shared" si="93"/>
        <v>3.9120677870777518</v>
      </c>
      <c r="I2993" s="250"/>
      <c r="J2993" s="251"/>
      <c r="K2993" s="251"/>
      <c r="L2993" s="251"/>
    </row>
    <row r="2994" spans="2:12" x14ac:dyDescent="0.2">
      <c r="B2994" s="112" t="s">
        <v>2</v>
      </c>
      <c r="C2994" s="113">
        <f>_xll.qlCalendarAdvance("TARGET",C2993,B2994,"mf")</f>
        <v>57460</v>
      </c>
      <c r="D2994" s="120">
        <f>_xll.xlShmInterpRateFwd($D$3&amp;T(CalculationTrigger2),C2994,,5,C2995)</f>
        <v>1.2553274916836004E-2</v>
      </c>
      <c r="E2994" s="260">
        <f>_xll.xlShmInterpRateFwd($E$3&amp;T(CalculationTrigger2),C2994,,5,C2995)</f>
        <v>1.2466584460041459E-2</v>
      </c>
      <c r="F2994" s="260">
        <f>_xll.xlShmInterpRateFwd($F$3&amp;T(CalculationTrigger2),C2994,,5,C2995)</f>
        <v>1.2074529012020585E-2</v>
      </c>
      <c r="G2994" s="268">
        <f t="shared" si="92"/>
        <v>0.86690456794545279</v>
      </c>
      <c r="H2994" s="275">
        <f t="shared" si="93"/>
        <v>3.920554480208744</v>
      </c>
      <c r="I2994" s="250"/>
      <c r="J2994" s="251"/>
      <c r="K2994" s="251"/>
      <c r="L2994" s="251"/>
    </row>
    <row r="2995" spans="2:12" x14ac:dyDescent="0.2">
      <c r="B2995" s="112" t="s">
        <v>2</v>
      </c>
      <c r="C2995" s="113">
        <f>_xll.qlCalendarAdvance("TARGET",C2994,B2995,"mf")</f>
        <v>57467</v>
      </c>
      <c r="D2995" s="120">
        <f>_xll.xlShmInterpRateFwd($D$3&amp;T(CalculationTrigger2),C2995,,5,C2996)</f>
        <v>1.2542559230020473E-2</v>
      </c>
      <c r="E2995" s="260">
        <f>_xll.xlShmInterpRateFwd($E$3&amp;T(CalculationTrigger2),C2995,,5,C2996)</f>
        <v>1.2455792279597536E-2</v>
      </c>
      <c r="F2995" s="260">
        <f>_xll.xlShmInterpRateFwd($F$3&amp;T(CalculationTrigger2),C2995,,5,C2996)</f>
        <v>1.2062890541443261E-2</v>
      </c>
      <c r="G2995" s="268">
        <f t="shared" si="92"/>
        <v>0.86766950422936806</v>
      </c>
      <c r="H2995" s="275">
        <f t="shared" si="93"/>
        <v>3.9290173815427485</v>
      </c>
      <c r="I2995" s="250"/>
      <c r="J2995" s="251"/>
      <c r="K2995" s="251"/>
      <c r="L2995" s="251"/>
    </row>
    <row r="2996" spans="2:12" x14ac:dyDescent="0.2">
      <c r="B2996" s="112" t="s">
        <v>2</v>
      </c>
      <c r="C2996" s="113">
        <f>_xll.qlCalendarAdvance("TARGET",C2995,B2996,"mf")</f>
        <v>57474</v>
      </c>
      <c r="D2996" s="120">
        <f>_xll.xlShmInterpRateFwd($D$3&amp;T(CalculationTrigger2),C2996,,5,C2997)</f>
        <v>1.2531866358676492E-2</v>
      </c>
      <c r="E2996" s="260">
        <f>_xll.xlShmInterpRateFwd($E$3&amp;T(CalculationTrigger2),C2996,,5,C2997)</f>
        <v>1.2445023231695081E-2</v>
      </c>
      <c r="F2996" s="260">
        <f>_xll.xlShmInterpRateFwd($F$3&amp;T(CalculationTrigger2),C2996,,5,C2997)</f>
        <v>1.2051277589206327E-2</v>
      </c>
      <c r="G2996" s="268">
        <f t="shared" si="92"/>
        <v>0.86843126981411145</v>
      </c>
      <c r="H2996" s="275">
        <f t="shared" si="93"/>
        <v>3.9374564248875408</v>
      </c>
      <c r="I2996" s="250"/>
      <c r="J2996" s="251"/>
      <c r="K2996" s="251"/>
      <c r="L2996" s="251"/>
    </row>
    <row r="2997" spans="2:12" x14ac:dyDescent="0.2">
      <c r="B2997" s="112" t="s">
        <v>2</v>
      </c>
      <c r="C2997" s="113">
        <f>_xll.qlCalendarAdvance("TARGET",C2996,B2997,"mf")</f>
        <v>57481</v>
      </c>
      <c r="D2997" s="120">
        <f>_xll.xlShmInterpRateFwd($D$3&amp;T(CalculationTrigger2),C2997,,5,C2998)</f>
        <v>1.2521196371455171E-2</v>
      </c>
      <c r="E2997" s="260">
        <f>_xll.xlShmInterpRateFwd($E$3&amp;T(CalculationTrigger2),C2997,,5,C2998)</f>
        <v>1.2434277385673599E-2</v>
      </c>
      <c r="F2997" s="260">
        <f>_xll.xlShmInterpRateFwd($F$3&amp;T(CalculationTrigger2),C2997,,5,C2998)</f>
        <v>1.2039690231338003E-2</v>
      </c>
      <c r="G2997" s="268">
        <f t="shared" si="92"/>
        <v>0.86918985781571023</v>
      </c>
      <c r="H2997" s="275">
        <f t="shared" si="93"/>
        <v>3.9458715433559646</v>
      </c>
      <c r="I2997" s="250"/>
      <c r="J2997" s="251"/>
      <c r="K2997" s="251"/>
      <c r="L2997" s="251"/>
    </row>
    <row r="2998" spans="2:12" x14ac:dyDescent="0.2">
      <c r="B2998" s="112" t="s">
        <v>2</v>
      </c>
      <c r="C2998" s="113">
        <f>_xll.qlCalendarAdvance("TARGET",C2997,B2998,"mf")</f>
        <v>57488</v>
      </c>
      <c r="D2998" s="120">
        <f>_xll.xlShmInterpRateFwd($D$3&amp;T(CalculationTrigger2),C2998,,5,C2999)</f>
        <v>1.2510549336938065E-2</v>
      </c>
      <c r="E2998" s="260">
        <f>_xll.xlShmInterpRateFwd($E$3&amp;T(CalculationTrigger2),C2998,,5,C2999)</f>
        <v>1.2423554810866759E-2</v>
      </c>
      <c r="F2998" s="260">
        <f>_xll.xlShmInterpRateFwd($F$3&amp;T(CalculationTrigger2),C2998,,5,C2999)</f>
        <v>1.2028128543808541E-2</v>
      </c>
      <c r="G2998" s="268">
        <f t="shared" si="92"/>
        <v>0.86994526071306266</v>
      </c>
      <c r="H2998" s="275">
        <f t="shared" si="93"/>
        <v>3.9542626705821835</v>
      </c>
      <c r="I2998" s="250"/>
      <c r="J2998" s="251"/>
      <c r="K2998" s="251"/>
      <c r="L2998" s="251"/>
    </row>
    <row r="2999" spans="2:12" x14ac:dyDescent="0.2">
      <c r="B2999" s="112" t="s">
        <v>2</v>
      </c>
      <c r="C2999" s="113">
        <f>_xll.qlCalendarAdvance("TARGET",C2998,B2999,"mf")</f>
        <v>57495</v>
      </c>
      <c r="D2999" s="120">
        <f>_xll.xlShmInterpRateFwd($D$3&amp;T(CalculationTrigger2),C2999,,5,C3000)</f>
        <v>1.2499925323724055E-2</v>
      </c>
      <c r="E2999" s="260">
        <f>_xll.xlShmInterpRateFwd($E$3&amp;T(CalculationTrigger2),C2999,,5,C3000)</f>
        <v>1.2412855576654509E-2</v>
      </c>
      <c r="F2999" s="260">
        <f>_xll.xlShmInterpRateFwd($F$3&amp;T(CalculationTrigger2),C2999,,5,C3000)</f>
        <v>1.2016592602640253E-2</v>
      </c>
      <c r="G2999" s="268">
        <f t="shared" si="92"/>
        <v>0.870697470695455</v>
      </c>
      <c r="H2999" s="275">
        <f t="shared" si="93"/>
        <v>3.9626297401425608</v>
      </c>
      <c r="I2999" s="250"/>
      <c r="J2999" s="251"/>
      <c r="K2999" s="251"/>
      <c r="L2999" s="251"/>
    </row>
    <row r="3000" spans="2:12" x14ac:dyDescent="0.2">
      <c r="B3000" s="112" t="s">
        <v>2</v>
      </c>
      <c r="C3000" s="113">
        <f>_xll.qlCalendarAdvance("TARGET",C2999,B3000,"mf")</f>
        <v>57502</v>
      </c>
      <c r="D3000" s="120">
        <f>_xll.xlShmInterpRateFwd($D$3&amp;T(CalculationTrigger2),C3000,,5,C3001)</f>
        <v>1.24893244004583E-2</v>
      </c>
      <c r="E3000" s="260">
        <f>_xll.xlShmInterpRateFwd($E$3&amp;T(CalculationTrigger2),C3000,,5,C3001)</f>
        <v>1.2402179752358826E-2</v>
      </c>
      <c r="F3000" s="260">
        <f>_xll.xlShmInterpRateFwd($F$3&amp;T(CalculationTrigger2),C3000,,5,C3001)</f>
        <v>1.2005082483866978E-2</v>
      </c>
      <c r="G3000" s="268">
        <f t="shared" si="92"/>
        <v>0.87144648099474198</v>
      </c>
      <c r="H3000" s="275">
        <f t="shared" si="93"/>
        <v>3.9709726849184759</v>
      </c>
      <c r="I3000" s="250"/>
      <c r="J3000" s="251"/>
      <c r="K3000" s="251"/>
      <c r="L3000" s="251"/>
    </row>
    <row r="3001" spans="2:12" x14ac:dyDescent="0.2">
      <c r="B3001" s="112" t="s">
        <v>2</v>
      </c>
      <c r="C3001" s="113">
        <f>_xll.qlCalendarAdvance("TARGET",C3000,B3001,"mf")</f>
        <v>57509</v>
      </c>
      <c r="D3001" s="120">
        <f>_xll.xlShmInterpRateFwd($D$3&amp;T(CalculationTrigger2),C3001,,5,C3002)</f>
        <v>1.2478746635756955E-2</v>
      </c>
      <c r="E3001" s="260">
        <f>_xll.xlShmInterpRateFwd($E$3&amp;T(CalculationTrigger2),C3001,,5,C3002)</f>
        <v>1.2391527407347971E-2</v>
      </c>
      <c r="F3001" s="260">
        <f>_xll.xlShmInterpRateFwd($F$3&amp;T(CalculationTrigger2),C3001,,5,C3002)</f>
        <v>1.1993598263429833E-2</v>
      </c>
      <c r="G3001" s="268">
        <f t="shared" si="92"/>
        <v>0.87219228408983929</v>
      </c>
      <c r="H3001" s="275">
        <f t="shared" si="93"/>
        <v>3.9792914391813783</v>
      </c>
      <c r="I3001" s="250"/>
      <c r="J3001" s="251"/>
      <c r="K3001" s="251"/>
      <c r="L3001" s="251"/>
    </row>
    <row r="3002" spans="2:12" x14ac:dyDescent="0.2">
      <c r="B3002" s="112" t="s">
        <v>2</v>
      </c>
      <c r="C3002" s="113">
        <f>_xll.qlCalendarAdvance("TARGET",C3001,B3002,"mf")</f>
        <v>57516</v>
      </c>
      <c r="D3002" s="120">
        <f>_xll.xlShmInterpRateFwd($D$3&amp;T(CalculationTrigger2),C3002,,5,C3003)</f>
        <v>1.2468192098178206E-2</v>
      </c>
      <c r="E3002" s="260">
        <f>_xll.xlShmInterpRateFwd($E$3&amp;T(CalculationTrigger2),C3002,,5,C3003)</f>
        <v>1.2380898610955406E-2</v>
      </c>
      <c r="F3002" s="260">
        <f>_xll.xlShmInterpRateFwd($F$3&amp;T(CalculationTrigger2),C3002,,5,C3003)</f>
        <v>1.1982140017414667E-2</v>
      </c>
      <c r="G3002" s="268">
        <f t="shared" si="92"/>
        <v>0.87293487222800736</v>
      </c>
      <c r="H3002" s="275">
        <f t="shared" si="93"/>
        <v>3.9875859354073819</v>
      </c>
      <c r="I3002" s="250"/>
      <c r="J3002" s="251"/>
      <c r="K3002" s="251"/>
      <c r="L3002" s="251"/>
    </row>
    <row r="3003" spans="2:12" x14ac:dyDescent="0.2">
      <c r="B3003" s="112" t="s">
        <v>2</v>
      </c>
      <c r="C3003" s="113">
        <f>_xll.qlCalendarAdvance("TARGET",C3002,B3003,"mf")</f>
        <v>57523</v>
      </c>
      <c r="D3003" s="120">
        <f>_xll.xlShmInterpRateFwd($D$3&amp;T(CalculationTrigger2),C3003,,5,C3004)</f>
        <v>1.2457660856384443E-2</v>
      </c>
      <c r="E3003" s="260">
        <f>_xll.xlShmInterpRateFwd($E$3&amp;T(CalculationTrigger2),C3003,,5,C3004)</f>
        <v>1.2370293432543502E-2</v>
      </c>
      <c r="F3003" s="260">
        <f>_xll.xlShmInterpRateFwd($F$3&amp;T(CalculationTrigger2),C3003,,5,C3004)</f>
        <v>1.1970707821745107E-2</v>
      </c>
      <c r="G3003" s="268">
        <f t="shared" si="92"/>
        <v>0.87367423840941161</v>
      </c>
      <c r="H3003" s="275">
        <f t="shared" si="93"/>
        <v>3.9958561079839541</v>
      </c>
      <c r="I3003" s="250"/>
      <c r="J3003" s="251"/>
      <c r="K3003" s="251"/>
      <c r="L3003" s="251"/>
    </row>
    <row r="3004" spans="2:12" x14ac:dyDescent="0.2">
      <c r="B3004" s="112" t="s">
        <v>2</v>
      </c>
      <c r="C3004" s="113">
        <f>_xll.qlCalendarAdvance("TARGET",C3003,B3004,"mf")</f>
        <v>57530</v>
      </c>
      <c r="D3004" s="120">
        <f>_xll.xlShmInterpRateFwd($D$3&amp;T(CalculationTrigger2),C3004,,5,C3005)</f>
        <v>1.2447152978974294E-2</v>
      </c>
      <c r="E3004" s="260">
        <f>_xll.xlShmInterpRateFwd($E$3&amp;T(CalculationTrigger2),C3004,,5,C3005)</f>
        <v>1.2359711941457206E-2</v>
      </c>
      <c r="F3004" s="260">
        <f>_xll.xlShmInterpRateFwd($F$3&amp;T(CalculationTrigger2),C3004,,5,C3005)</f>
        <v>1.1959301752495306E-2</v>
      </c>
      <c r="G3004" s="268">
        <f t="shared" si="92"/>
        <v>0.87441037517087261</v>
      </c>
      <c r="H3004" s="275">
        <f t="shared" si="93"/>
        <v>4.0041018896190028</v>
      </c>
      <c r="I3004" s="250"/>
      <c r="J3004" s="251"/>
      <c r="K3004" s="251"/>
      <c r="L3004" s="251"/>
    </row>
    <row r="3005" spans="2:12" x14ac:dyDescent="0.2">
      <c r="B3005" s="112" t="s">
        <v>2</v>
      </c>
      <c r="C3005" s="113">
        <f>_xll.qlCalendarAdvance("TARGET",C3004,B3005,"mf")</f>
        <v>57537</v>
      </c>
      <c r="D3005" s="120">
        <f>_xll.xlShmInterpRateFwd($D$3&amp;T(CalculationTrigger2),C3005,,5,C3006)</f>
        <v>1.2436668534563714E-2</v>
      </c>
      <c r="E3005" s="260">
        <f>_xll.xlShmInterpRateFwd($E$3&amp;T(CalculationTrigger2),C3005,,5,C3006)</f>
        <v>1.2349154207035624E-2</v>
      </c>
      <c r="F3005" s="260">
        <f>_xll.xlShmInterpRateFwd($F$3&amp;T(CalculationTrigger2),C3005,,5,C3006)</f>
        <v>1.1947921885629322E-2</v>
      </c>
      <c r="G3005" s="268">
        <f t="shared" si="92"/>
        <v>0.87514327528090063</v>
      </c>
      <c r="H3005" s="275">
        <f t="shared" si="93"/>
        <v>4.0123232140630227</v>
      </c>
      <c r="I3005" s="250"/>
      <c r="J3005" s="251"/>
      <c r="K3005" s="251"/>
      <c r="L3005" s="251"/>
    </row>
    <row r="3006" spans="2:12" x14ac:dyDescent="0.2">
      <c r="B3006" s="112" t="s">
        <v>2</v>
      </c>
      <c r="C3006" s="113">
        <f>_xll.qlCalendarAdvance("TARGET",C3005,B3006,"mf")</f>
        <v>57544</v>
      </c>
      <c r="D3006" s="120">
        <f>_xll.xlShmInterpRateFwd($D$3&amp;T(CalculationTrigger2),C3006,,5,C3007)</f>
        <v>1.2426207591739661E-2</v>
      </c>
      <c r="E3006" s="260">
        <f>_xll.xlShmInterpRateFwd($E$3&amp;T(CalculationTrigger2),C3006,,5,C3007)</f>
        <v>1.2338620298623608E-2</v>
      </c>
      <c r="F3006" s="260">
        <f>_xll.xlShmInterpRateFwd($F$3&amp;T(CalculationTrigger2),C3006,,5,C3007)</f>
        <v>1.1936568297163287E-2</v>
      </c>
      <c r="G3006" s="268">
        <f t="shared" si="92"/>
        <v>0.87587293116052345</v>
      </c>
      <c r="H3006" s="275">
        <f t="shared" si="93"/>
        <v>4.0205200146032141</v>
      </c>
      <c r="I3006" s="250"/>
      <c r="J3006" s="251"/>
      <c r="K3006" s="251"/>
      <c r="L3006" s="251"/>
    </row>
    <row r="3007" spans="2:12" x14ac:dyDescent="0.2">
      <c r="B3007" s="112" t="s">
        <v>2</v>
      </c>
      <c r="C3007" s="113">
        <f>_xll.qlCalendarAdvance("TARGET",C3006,B3007,"mf")</f>
        <v>57551</v>
      </c>
      <c r="D3007" s="120">
        <f>_xll.xlShmInterpRateFwd($D$3&amp;T(CalculationTrigger2),C3007,,5,C3008)</f>
        <v>1.2415770219129579E-2</v>
      </c>
      <c r="E3007" s="260">
        <f>_xll.xlShmInterpRateFwd($E$3&amp;T(CalculationTrigger2),C3007,,5,C3008)</f>
        <v>1.2328110285589128E-2</v>
      </c>
      <c r="F3007" s="260">
        <f>_xll.xlShmInterpRateFwd($F$3&amp;T(CalculationTrigger2),C3007,,5,C3008)</f>
        <v>1.1925241063113276E-2</v>
      </c>
      <c r="G3007" s="268">
        <f t="shared" si="92"/>
        <v>0.87659933540450152</v>
      </c>
      <c r="H3007" s="275">
        <f t="shared" si="93"/>
        <v>4.0286922247585215</v>
      </c>
      <c r="I3007" s="250"/>
      <c r="J3007" s="251"/>
      <c r="K3007" s="251"/>
      <c r="L3007" s="251"/>
    </row>
    <row r="3008" spans="2:12" x14ac:dyDescent="0.2">
      <c r="B3008" s="112" t="s">
        <v>2</v>
      </c>
      <c r="C3008" s="113">
        <f>_xll.qlCalendarAdvance("TARGET",C3007,B3008,"mf")</f>
        <v>57558</v>
      </c>
      <c r="D3008" s="120">
        <f>_xll.xlShmInterpRateFwd($D$3&amp;T(CalculationTrigger2),C3008,,5,C3009)</f>
        <v>1.2405356485372448E-2</v>
      </c>
      <c r="E3008" s="260">
        <f>_xll.xlShmInterpRateFwd($E$3&amp;T(CalculationTrigger2),C3008,,5,C3009)</f>
        <v>1.2317624237288527E-2</v>
      </c>
      <c r="F3008" s="260">
        <f>_xll.xlShmInterpRateFwd($F$3&amp;T(CalculationTrigger2),C3008,,5,C3009)</f>
        <v>1.1913940259466353E-2</v>
      </c>
      <c r="G3008" s="268">
        <f t="shared" si="92"/>
        <v>0.87732248083921549</v>
      </c>
      <c r="H3008" s="275">
        <f t="shared" si="93"/>
        <v>4.0368397782217409</v>
      </c>
      <c r="I3008" s="250"/>
      <c r="J3008" s="251"/>
      <c r="K3008" s="251"/>
      <c r="L3008" s="251"/>
    </row>
    <row r="3009" spans="2:12" x14ac:dyDescent="0.2">
      <c r="B3009" s="112" t="s">
        <v>2</v>
      </c>
      <c r="C3009" s="113">
        <f>_xll.qlCalendarAdvance("TARGET",C3008,B3009,"mf")</f>
        <v>57565</v>
      </c>
      <c r="D3009" s="120">
        <f>_xll.xlShmInterpRateFwd($D$3&amp;T(CalculationTrigger2),C3009,,5,C3010)</f>
        <v>1.239496645902613E-2</v>
      </c>
      <c r="E3009" s="260">
        <f>_xll.xlShmInterpRateFwd($E$3&amp;T(CalculationTrigger2),C3009,,5,C3010)</f>
        <v>1.2307162223031765E-2</v>
      </c>
      <c r="F3009" s="260">
        <f>_xll.xlShmInterpRateFwd($F$3&amp;T(CalculationTrigger2),C3009,,5,C3010)</f>
        <v>1.1902665962244287E-2</v>
      </c>
      <c r="G3009" s="268">
        <f t="shared" si="92"/>
        <v>0.87804235994365032</v>
      </c>
      <c r="H3009" s="275">
        <f t="shared" si="93"/>
        <v>4.0449626078747736</v>
      </c>
      <c r="I3009" s="250"/>
      <c r="J3009" s="251"/>
      <c r="K3009" s="251"/>
      <c r="L3009" s="251"/>
    </row>
    <row r="3010" spans="2:12" x14ac:dyDescent="0.2">
      <c r="B3010" s="112" t="s">
        <v>2</v>
      </c>
      <c r="C3010" s="113">
        <f>_xll.qlCalendarAdvance("TARGET",C3009,B3010,"mf")</f>
        <v>57572</v>
      </c>
      <c r="D3010" s="120">
        <f>_xll.xlShmInterpRateFwd($D$3&amp;T(CalculationTrigger2),C3010,,5,C3011)</f>
        <v>1.23846002087411E-2</v>
      </c>
      <c r="E3010" s="260">
        <f>_xll.xlShmInterpRateFwd($E$3&amp;T(CalculationTrigger2),C3010,,5,C3011)</f>
        <v>1.2296724312192467E-2</v>
      </c>
      <c r="F3010" s="260">
        <f>_xll.xlShmInterpRateFwd($F$3&amp;T(CalculationTrigger2),C3010,,5,C3011)</f>
        <v>1.1891418247445619E-2</v>
      </c>
      <c r="G3010" s="268">
        <f t="shared" si="92"/>
        <v>0.87875896548633359</v>
      </c>
      <c r="H3010" s="275">
        <f t="shared" si="93"/>
        <v>4.0530606474684792</v>
      </c>
      <c r="I3010" s="250"/>
      <c r="J3010" s="251"/>
      <c r="K3010" s="251"/>
      <c r="L3010" s="251"/>
    </row>
    <row r="3011" spans="2:12" x14ac:dyDescent="0.2">
      <c r="B3011" s="112" t="s">
        <v>2</v>
      </c>
      <c r="C3011" s="113">
        <f>_xll.qlCalendarAdvance("TARGET",C3010,B3011,"mf")</f>
        <v>57579</v>
      </c>
      <c r="D3011" s="120">
        <f>_xll.xlShmInterpRateFwd($D$3&amp;T(CalculationTrigger2),C3011,,5,C3012)</f>
        <v>1.237425780312725E-2</v>
      </c>
      <c r="E3011" s="260">
        <f>_xll.xlShmInterpRateFwd($E$3&amp;T(CalculationTrigger2),C3011,,5,C3012)</f>
        <v>1.228631057413263E-2</v>
      </c>
      <c r="F3011" s="260">
        <f>_xll.xlShmInterpRateFwd($F$3&amp;T(CalculationTrigger2),C3011,,5,C3012)</f>
        <v>1.1880197191086222E-2</v>
      </c>
      <c r="G3011" s="268">
        <f t="shared" si="92"/>
        <v>0.87947228994619819</v>
      </c>
      <c r="H3011" s="275">
        <f t="shared" si="93"/>
        <v>4.061133830464084</v>
      </c>
      <c r="I3011" s="250"/>
      <c r="J3011" s="251"/>
      <c r="K3011" s="251"/>
      <c r="L3011" s="251"/>
    </row>
    <row r="3012" spans="2:12" x14ac:dyDescent="0.2">
      <c r="B3012" s="112" t="s">
        <v>2</v>
      </c>
      <c r="C3012" s="113">
        <f>_xll.qlCalendarAdvance("TARGET",C3011,B3012,"mf")</f>
        <v>57586</v>
      </c>
      <c r="D3012" s="120">
        <f>_xll.xlShmInterpRateFwd($D$3&amp;T(CalculationTrigger2),C3012,,5,C3013)</f>
        <v>1.2363939310753884E-2</v>
      </c>
      <c r="E3012" s="260">
        <f>_xll.xlShmInterpRateFwd($E$3&amp;T(CalculationTrigger2),C3012,,5,C3013)</f>
        <v>1.2275921078162087E-2</v>
      </c>
      <c r="F3012" s="260">
        <f>_xll.xlShmInterpRateFwd($F$3&amp;T(CalculationTrigger2),C3012,,5,C3013)</f>
        <v>1.1869002869135588E-2</v>
      </c>
      <c r="G3012" s="268">
        <f t="shared" si="92"/>
        <v>0.88018232591796985</v>
      </c>
      <c r="H3012" s="275">
        <f t="shared" si="93"/>
        <v>4.0691820902649845</v>
      </c>
      <c r="I3012" s="250"/>
      <c r="J3012" s="251"/>
      <c r="K3012" s="251"/>
      <c r="L3012" s="251"/>
    </row>
    <row r="3013" spans="2:12" x14ac:dyDescent="0.2">
      <c r="B3013" s="112" t="s">
        <v>2</v>
      </c>
      <c r="C3013" s="113">
        <f>_xll.qlCalendarAdvance("TARGET",C3012,B3013,"mf")</f>
        <v>57593</v>
      </c>
      <c r="D3013" s="120">
        <f>_xll.xlShmInterpRateFwd($D$3&amp;T(CalculationTrigger2),C3013,,5,C3014)</f>
        <v>1.2353644800294513E-2</v>
      </c>
      <c r="E3013" s="260">
        <f>_xll.xlShmInterpRateFwd($E$3&amp;T(CalculationTrigger2),C3013,,5,C3014)</f>
        <v>1.2265555893665911E-2</v>
      </c>
      <c r="F3013" s="260">
        <f>_xll.xlShmInterpRateFwd($F$3&amp;T(CalculationTrigger2),C3013,,5,C3014)</f>
        <v>1.1857835357638444E-2</v>
      </c>
      <c r="G3013" s="268">
        <f t="shared" ref="G3013:G3076" si="94">(D3013-E3013)*10000</f>
        <v>0.88088906628602115</v>
      </c>
      <c r="H3013" s="275">
        <f t="shared" ref="H3013:H3076" si="95">(E3013-F3013)*10000</f>
        <v>4.0772053602746752</v>
      </c>
      <c r="I3013" s="250"/>
      <c r="J3013" s="251"/>
      <c r="K3013" s="251"/>
      <c r="L3013" s="251"/>
    </row>
    <row r="3014" spans="2:12" x14ac:dyDescent="0.2">
      <c r="B3014" s="112" t="s">
        <v>2</v>
      </c>
      <c r="C3014" s="113">
        <f>_xll.qlCalendarAdvance("TARGET",C3013,B3014,"mf")</f>
        <v>57600</v>
      </c>
      <c r="D3014" s="120">
        <f>_xll.xlShmInterpRateFwd($D$3&amp;T(CalculationTrigger2),C3014,,5,C3015)</f>
        <v>1.2343374340318366E-2</v>
      </c>
      <c r="E3014" s="260">
        <f>_xll.xlShmInterpRateFwd($E$3&amp;T(CalculationTrigger2),C3014,,5,C3015)</f>
        <v>1.2255215089977015E-2</v>
      </c>
      <c r="F3014" s="260">
        <f>_xll.xlShmInterpRateFwd($F$3&amp;T(CalculationTrigger2),C3014,,5,C3015)</f>
        <v>1.1846694732598938E-2</v>
      </c>
      <c r="G3014" s="268">
        <f t="shared" si="94"/>
        <v>0.88159250341350925</v>
      </c>
      <c r="H3014" s="275">
        <f t="shared" si="95"/>
        <v>4.0852035737807757</v>
      </c>
      <c r="I3014" s="250"/>
      <c r="J3014" s="251"/>
      <c r="K3014" s="251"/>
      <c r="L3014" s="251"/>
    </row>
    <row r="3015" spans="2:12" x14ac:dyDescent="0.2">
      <c r="B3015" s="112" t="s">
        <v>2</v>
      </c>
      <c r="C3015" s="113">
        <f>_xll.qlCalendarAdvance("TARGET",C3014,B3015,"mf")</f>
        <v>57607</v>
      </c>
      <c r="D3015" s="120">
        <f>_xll.xlShmInterpRateFwd($D$3&amp;T(CalculationTrigger2),C3015,,5,C3016)</f>
        <v>1.2333127999452529E-2</v>
      </c>
      <c r="E3015" s="260">
        <f>_xll.xlShmInterpRateFwd($E$3&amp;T(CalculationTrigger2),C3015,,5,C3016)</f>
        <v>1.2244898736439852E-2</v>
      </c>
      <c r="F3015" s="260">
        <f>_xll.xlShmInterpRateFwd($F$3&amp;T(CalculationTrigger2),C3015,,5,C3016)</f>
        <v>1.1835581069980622E-2</v>
      </c>
      <c r="G3015" s="268">
        <f t="shared" si="94"/>
        <v>0.88229263012676307</v>
      </c>
      <c r="H3015" s="275">
        <f t="shared" si="95"/>
        <v>4.0931766645923089</v>
      </c>
      <c r="I3015" s="250"/>
      <c r="J3015" s="251"/>
      <c r="K3015" s="251"/>
      <c r="L3015" s="251"/>
    </row>
    <row r="3016" spans="2:12" x14ac:dyDescent="0.2">
      <c r="B3016" s="112" t="s">
        <v>2</v>
      </c>
      <c r="C3016" s="113">
        <f>_xll.qlCalendarAdvance("TARGET",C3015,B3016,"mf")</f>
        <v>57614</v>
      </c>
      <c r="D3016" s="120">
        <f>_xll.xlShmInterpRateFwd($D$3&amp;T(CalculationTrigger2),C3016,,5,C3017)</f>
        <v>1.2322905846300896E-2</v>
      </c>
      <c r="E3016" s="260">
        <f>_xll.xlShmInterpRateFwd($E$3&amp;T(CalculationTrigger2),C3016,,5,C3017)</f>
        <v>1.2234606902410416E-2</v>
      </c>
      <c r="F3016" s="260">
        <f>_xll.xlShmInterpRateFwd($F$3&amp;T(CalculationTrigger2),C3016,,5,C3017)</f>
        <v>1.1824494445839669E-2</v>
      </c>
      <c r="G3016" s="268">
        <f t="shared" si="94"/>
        <v>0.88298943890480208</v>
      </c>
      <c r="H3016" s="275">
        <f t="shared" si="95"/>
        <v>4.1011245657074715</v>
      </c>
      <c r="I3016" s="250"/>
      <c r="J3016" s="251"/>
      <c r="K3016" s="251"/>
      <c r="L3016" s="251"/>
    </row>
    <row r="3017" spans="2:12" x14ac:dyDescent="0.2">
      <c r="B3017" s="112" t="s">
        <v>2</v>
      </c>
      <c r="C3017" s="113">
        <f>_xll.qlCalendarAdvance("TARGET",C3016,B3017,"mf")</f>
        <v>57621</v>
      </c>
      <c r="D3017" s="120">
        <f>_xll.xlShmInterpRateFwd($D$3&amp;T(CalculationTrigger2),C3017,,5,C3018)</f>
        <v>1.2312707949467311E-2</v>
      </c>
      <c r="E3017" s="260">
        <f>_xll.xlShmInterpRateFwd($E$3&amp;T(CalculationTrigger2),C3017,,5,C3018)</f>
        <v>1.2224339657244659E-2</v>
      </c>
      <c r="F3017" s="260">
        <f>_xll.xlShmInterpRateFwd($F$3&amp;T(CalculationTrigger2),C3017,,5,C3018)</f>
        <v>1.1813434936145336E-2</v>
      </c>
      <c r="G3017" s="268">
        <f t="shared" si="94"/>
        <v>0.88368292222652456</v>
      </c>
      <c r="H3017" s="275">
        <f t="shared" si="95"/>
        <v>4.1090472109932277</v>
      </c>
      <c r="I3017" s="250"/>
      <c r="J3017" s="251"/>
      <c r="K3017" s="251"/>
      <c r="L3017" s="251"/>
    </row>
    <row r="3018" spans="2:12" x14ac:dyDescent="0.2">
      <c r="B3018" s="112" t="s">
        <v>2</v>
      </c>
      <c r="C3018" s="113">
        <f>_xll.qlCalendarAdvance("TARGET",C3017,B3018,"mf")</f>
        <v>57628</v>
      </c>
      <c r="D3018" s="120">
        <f>_xll.xlShmInterpRateFwd($D$3&amp;T(CalculationTrigger2),C3018,,5,C3019)</f>
        <v>1.2302534377601919E-2</v>
      </c>
      <c r="E3018" s="260">
        <f>_xll.xlShmInterpRateFwd($E$3&amp;T(CalculationTrigger2),C3018,,5,C3019)</f>
        <v>1.2214097070263739E-2</v>
      </c>
      <c r="F3018" s="260">
        <f>_xll.xlShmInterpRateFwd($F$3&amp;T(CalculationTrigger2),C3018,,5,C3019)</f>
        <v>1.180240261693054E-2</v>
      </c>
      <c r="G3018" s="268">
        <f t="shared" si="94"/>
        <v>0.88437307338179449</v>
      </c>
      <c r="H3018" s="275">
        <f t="shared" si="95"/>
        <v>4.1169445333319974</v>
      </c>
      <c r="I3018" s="250"/>
      <c r="J3018" s="251"/>
      <c r="K3018" s="251"/>
      <c r="L3018" s="251"/>
    </row>
    <row r="3019" spans="2:12" x14ac:dyDescent="0.2">
      <c r="B3019" s="112" t="s">
        <v>2</v>
      </c>
      <c r="C3019" s="113">
        <f>_xll.qlCalendarAdvance("TARGET",C3018,B3019,"mf")</f>
        <v>57635</v>
      </c>
      <c r="D3019" s="120">
        <f>_xll.xlShmInterpRateFwd($D$3&amp;T(CalculationTrigger2),C3019,,5,C3020)</f>
        <v>1.2292385199267944E-2</v>
      </c>
      <c r="E3019" s="260">
        <f>_xll.xlShmInterpRateFwd($E$3&amp;T(CalculationTrigger2),C3019,,5,C3020)</f>
        <v>1.2203879210852501E-2</v>
      </c>
      <c r="F3019" s="260">
        <f>_xll.xlShmInterpRateFwd($F$3&amp;T(CalculationTrigger2),C3019,,5,C3020)</f>
        <v>1.1791397564170239E-2</v>
      </c>
      <c r="G3019" s="268">
        <f t="shared" si="94"/>
        <v>0.88505988415442383</v>
      </c>
      <c r="H3019" s="275">
        <f t="shared" si="95"/>
        <v>4.1248164668226259</v>
      </c>
      <c r="I3019" s="250"/>
      <c r="J3019" s="251"/>
      <c r="K3019" s="251"/>
      <c r="L3019" s="251"/>
    </row>
    <row r="3020" spans="2:12" x14ac:dyDescent="0.2">
      <c r="B3020" s="112" t="s">
        <v>2</v>
      </c>
      <c r="C3020" s="113">
        <f>_xll.qlCalendarAdvance("TARGET",C3019,B3020,"mf")</f>
        <v>57642</v>
      </c>
      <c r="D3020" s="120">
        <f>_xll.xlShmInterpRateFwd($D$3&amp;T(CalculationTrigger2),C3020,,5,C3021)</f>
        <v>1.2282260483098075E-2</v>
      </c>
      <c r="E3020" s="260">
        <f>_xll.xlShmInterpRateFwd($E$3&amp;T(CalculationTrigger2),C3020,,5,C3021)</f>
        <v>1.2193686148332022E-2</v>
      </c>
      <c r="F3020" s="260">
        <f>_xll.xlShmInterpRateFwd($F$3&amp;T(CalculationTrigger2),C3020,,5,C3021)</f>
        <v>1.1780419853897262E-2</v>
      </c>
      <c r="G3020" s="268">
        <f t="shared" si="94"/>
        <v>0.88574334766052676</v>
      </c>
      <c r="H3020" s="275">
        <f t="shared" si="95"/>
        <v>4.1326629443476026</v>
      </c>
      <c r="I3020" s="250"/>
      <c r="J3020" s="251"/>
      <c r="K3020" s="251"/>
      <c r="L3020" s="251"/>
    </row>
    <row r="3021" spans="2:12" x14ac:dyDescent="0.2">
      <c r="B3021" s="112" t="s">
        <v>2</v>
      </c>
      <c r="C3021" s="113">
        <f>_xll.qlCalendarAdvance("TARGET",C3020,B3021,"mf")</f>
        <v>57649</v>
      </c>
      <c r="D3021" s="120">
        <f>_xll.xlShmInterpRateFwd($D$3&amp;T(CalculationTrigger2),C3021,,5,C3022)</f>
        <v>1.2272160297701798E-2</v>
      </c>
      <c r="E3021" s="260">
        <f>_xll.xlShmInterpRateFwd($E$3&amp;T(CalculationTrigger2),C3021,,5,C3022)</f>
        <v>1.218351795205231E-2</v>
      </c>
      <c r="F3021" s="260">
        <f>_xll.xlShmInterpRateFwd($F$3&amp;T(CalculationTrigger2),C3021,,5,C3022)</f>
        <v>1.1769469562092277E-2</v>
      </c>
      <c r="G3021" s="268">
        <f t="shared" si="94"/>
        <v>0.88642345649488086</v>
      </c>
      <c r="H3021" s="275">
        <f t="shared" si="95"/>
        <v>4.1404838996003317</v>
      </c>
      <c r="I3021" s="250"/>
      <c r="J3021" s="251"/>
      <c r="K3021" s="251"/>
      <c r="L3021" s="251"/>
    </row>
    <row r="3022" spans="2:12" x14ac:dyDescent="0.2">
      <c r="B3022" s="112" t="s">
        <v>2</v>
      </c>
      <c r="C3022" s="113">
        <f>_xll.qlCalendarAdvance("TARGET",C3021,B3022,"mf")</f>
        <v>57656</v>
      </c>
      <c r="D3022" s="120">
        <f>_xll.xlShmInterpRateFwd($D$3&amp;T(CalculationTrigger2),C3022,,5,C3023)</f>
        <v>1.2262084711694345E-2</v>
      </c>
      <c r="E3022" s="260">
        <f>_xll.xlShmInterpRateFwd($E$3&amp;T(CalculationTrigger2),C3022,,5,C3023)</f>
        <v>1.2173374691380712E-2</v>
      </c>
      <c r="F3022" s="260">
        <f>_xll.xlShmInterpRateFwd($F$3&amp;T(CalculationTrigger2),C3022,,5,C3023)</f>
        <v>1.1758546764805405E-2</v>
      </c>
      <c r="G3022" s="268">
        <f t="shared" si="94"/>
        <v>0.88710020313633242</v>
      </c>
      <c r="H3022" s="275">
        <f t="shared" si="95"/>
        <v>4.1482792657530734</v>
      </c>
      <c r="I3022" s="250"/>
      <c r="J3022" s="251"/>
      <c r="K3022" s="251"/>
      <c r="L3022" s="251"/>
    </row>
    <row r="3023" spans="2:12" x14ac:dyDescent="0.2">
      <c r="B3023" s="112" t="s">
        <v>2</v>
      </c>
      <c r="C3023" s="113">
        <f>_xll.qlCalendarAdvance("TARGET",C3022,B3023,"mf")</f>
        <v>57663</v>
      </c>
      <c r="D3023" s="120">
        <f>_xll.xlShmInterpRateFwd($D$3&amp;T(CalculationTrigger2),C3023,,5,C3024)</f>
        <v>1.2252033793679343E-2</v>
      </c>
      <c r="E3023" s="260">
        <f>_xll.xlShmInterpRateFwd($E$3&amp;T(CalculationTrigger2),C3023,,5,C3024)</f>
        <v>1.2163256435643992E-2</v>
      </c>
      <c r="F3023" s="260">
        <f>_xll.xlShmInterpRateFwd($F$3&amp;T(CalculationTrigger2),C3023,,5,C3024)</f>
        <v>1.1747651537976685E-2</v>
      </c>
      <c r="G3023" s="268">
        <f t="shared" si="94"/>
        <v>0.88777358035351317</v>
      </c>
      <c r="H3023" s="275">
        <f t="shared" si="95"/>
        <v>4.1560489766730679</v>
      </c>
      <c r="I3023" s="250"/>
      <c r="J3023" s="251"/>
      <c r="K3023" s="251"/>
      <c r="L3023" s="251"/>
    </row>
    <row r="3024" spans="2:12" x14ac:dyDescent="0.2">
      <c r="B3024" s="112" t="s">
        <v>2</v>
      </c>
      <c r="C3024" s="113">
        <f>_xll.qlCalendarAdvance("TARGET",C3023,B3024,"mf")</f>
        <v>57670</v>
      </c>
      <c r="D3024" s="120">
        <f>_xll.xlShmInterpRateFwd($D$3&amp;T(CalculationTrigger2),C3024,,5,C3025)</f>
        <v>1.2242007612266157E-2</v>
      </c>
      <c r="E3024" s="260">
        <f>_xll.xlShmInterpRateFwd($E$3&amp;T(CalculationTrigger2),C3024,,5,C3025)</f>
        <v>1.215316325420363E-2</v>
      </c>
      <c r="F3024" s="260">
        <f>_xll.xlShmInterpRateFwd($F$3&amp;T(CalculationTrigger2),C3024,,5,C3025)</f>
        <v>1.1736783957650371E-2</v>
      </c>
      <c r="G3024" s="268">
        <f t="shared" si="94"/>
        <v>0.88844358062526929</v>
      </c>
      <c r="H3024" s="275">
        <f t="shared" si="95"/>
        <v>4.1637929655325907</v>
      </c>
      <c r="I3024" s="250"/>
      <c r="J3024" s="251"/>
      <c r="K3024" s="251"/>
      <c r="L3024" s="251"/>
    </row>
    <row r="3025" spans="2:12" x14ac:dyDescent="0.2">
      <c r="B3025" s="112" t="s">
        <v>2</v>
      </c>
      <c r="C3025" s="113">
        <f>_xll.qlCalendarAdvance("TARGET",C3024,B3025,"mf")</f>
        <v>57677</v>
      </c>
      <c r="D3025" s="120">
        <f>_xll.xlShmInterpRateFwd($D$3&amp;T(CalculationTrigger2),C3025,,5,C3026)</f>
        <v>1.2232006236087301E-2</v>
      </c>
      <c r="E3025" s="260">
        <f>_xll.xlShmInterpRateFwd($E$3&amp;T(CalculationTrigger2),C3025,,5,C3026)</f>
        <v>1.2143095216409491E-2</v>
      </c>
      <c r="F3025" s="260">
        <f>_xll.xlShmInterpRateFwd($F$3&amp;T(CalculationTrigger2),C3025,,5,C3026)</f>
        <v>1.172594409982434E-2</v>
      </c>
      <c r="G3025" s="268">
        <f t="shared" si="94"/>
        <v>0.88911019677810277</v>
      </c>
      <c r="H3025" s="275">
        <f t="shared" si="95"/>
        <v>4.1715111658515056</v>
      </c>
      <c r="I3025" s="250"/>
      <c r="J3025" s="251"/>
      <c r="K3025" s="251"/>
      <c r="L3025" s="251"/>
    </row>
    <row r="3026" spans="2:12" x14ac:dyDescent="0.2">
      <c r="B3026" s="112" t="s">
        <v>2</v>
      </c>
      <c r="C3026" s="113">
        <f>_xll.qlCalendarAdvance("TARGET",C3025,B3026,"mf")</f>
        <v>57684</v>
      </c>
      <c r="D3026" s="120">
        <f>_xll.xlShmInterpRateFwd($D$3&amp;T(CalculationTrigger2),C3026,,5,C3027)</f>
        <v>1.2222029733728908E-2</v>
      </c>
      <c r="E3026" s="260">
        <f>_xll.xlShmInterpRateFwd($E$3&amp;T(CalculationTrigger2),C3026,,5,C3027)</f>
        <v>1.2133052391605606E-2</v>
      </c>
      <c r="F3026" s="260">
        <f>_xll.xlShmInterpRateFwd($F$3&amp;T(CalculationTrigger2),C3026,,5,C3027)</f>
        <v>1.1715132040513807E-2</v>
      </c>
      <c r="G3026" s="268">
        <f t="shared" si="94"/>
        <v>0.88977342123302416</v>
      </c>
      <c r="H3026" s="275">
        <f t="shared" si="95"/>
        <v>4.1792035109179846</v>
      </c>
      <c r="I3026" s="250"/>
      <c r="J3026" s="251"/>
      <c r="K3026" s="251"/>
      <c r="L3026" s="251"/>
    </row>
    <row r="3027" spans="2:12" x14ac:dyDescent="0.2">
      <c r="B3027" s="112" t="s">
        <v>2</v>
      </c>
      <c r="C3027" s="113">
        <f>_xll.qlCalendarAdvance("TARGET",C3026,B3027,"mf")</f>
        <v>57691</v>
      </c>
      <c r="D3027" s="120">
        <f>_xll.xlShmInterpRateFwd($D$3&amp;T(CalculationTrigger2),C3027,,5,C3028)</f>
        <v>1.2212078173811831E-2</v>
      </c>
      <c r="E3027" s="260">
        <f>_xll.xlShmInterpRateFwd($E$3&amp;T(CalculationTrigger2),C3027,,5,C3028)</f>
        <v>1.2123034849135978E-2</v>
      </c>
      <c r="F3027" s="260">
        <f>_xll.xlShmInterpRateFwd($F$3&amp;T(CalculationTrigger2),C3027,,5,C3028)</f>
        <v>1.1704347855699199E-2</v>
      </c>
      <c r="G3027" s="268">
        <f t="shared" si="94"/>
        <v>0.89043324675852631</v>
      </c>
      <c r="H3027" s="275">
        <f t="shared" si="95"/>
        <v>4.1868699343677873</v>
      </c>
      <c r="I3027" s="250"/>
      <c r="J3027" s="251"/>
      <c r="K3027" s="251"/>
      <c r="L3027" s="251"/>
    </row>
    <row r="3028" spans="2:12" x14ac:dyDescent="0.2">
      <c r="B3028" s="112" t="s">
        <v>2</v>
      </c>
      <c r="C3028" s="113">
        <f>_xll.qlCalendarAdvance("TARGET",C3027,B3028,"mf")</f>
        <v>57698</v>
      </c>
      <c r="D3028" s="120">
        <f>_xll.xlShmInterpRateFwd($D$3&amp;T(CalculationTrigger2),C3028,,5,C3029)</f>
        <v>1.2201647789577661E-2</v>
      </c>
      <c r="E3028" s="260">
        <f>_xll.xlShmInterpRateFwd($E$3&amp;T(CalculationTrigger2),C3028,,5,C3029)</f>
        <v>1.2112531183909009E-2</v>
      </c>
      <c r="F3028" s="260">
        <f>_xll.xlShmInterpRateFwd($F$3&amp;T(CalculationTrigger2),C3028,,5,C3029)</f>
        <v>1.1693012026649675E-2</v>
      </c>
      <c r="G3028" s="268">
        <f t="shared" si="94"/>
        <v>0.89116605668652582</v>
      </c>
      <c r="H3028" s="275">
        <f t="shared" si="95"/>
        <v>4.195191572593342</v>
      </c>
      <c r="I3028" s="250"/>
      <c r="J3028" s="251"/>
      <c r="K3028" s="251"/>
      <c r="L3028" s="251"/>
    </row>
    <row r="3029" spans="2:12" x14ac:dyDescent="0.2">
      <c r="B3029" s="112" t="s">
        <v>2</v>
      </c>
      <c r="C3029" s="113">
        <f>_xll.qlCalendarAdvance("TARGET",C3028,B3029,"mf")</f>
        <v>57706</v>
      </c>
      <c r="D3029" s="120">
        <f>_xll.xlShmInterpRateFwd($D$3&amp;T(CalculationTrigger2),C3029,,5,C3030)</f>
        <v>1.2190837711449002E-2</v>
      </c>
      <c r="E3029" s="260">
        <f>_xll.xlShmInterpRateFwd($E$3&amp;T(CalculationTrigger2),C3029,,5,C3030)</f>
        <v>1.2101654143573566E-2</v>
      </c>
      <c r="F3029" s="260">
        <f>_xll.xlShmInterpRateFwd($F$3&amp;T(CalculationTrigger2),C3029,,5,C3030)</f>
        <v>1.1681333104848356E-2</v>
      </c>
      <c r="G3029" s="268">
        <f t="shared" si="94"/>
        <v>0.89183567875435532</v>
      </c>
      <c r="H3029" s="275">
        <f t="shared" si="95"/>
        <v>4.2032103872521009</v>
      </c>
      <c r="I3029" s="250"/>
      <c r="J3029" s="251"/>
      <c r="K3029" s="251"/>
      <c r="L3029" s="251"/>
    </row>
    <row r="3030" spans="2:12" x14ac:dyDescent="0.2">
      <c r="B3030" s="112" t="s">
        <v>2</v>
      </c>
      <c r="C3030" s="113">
        <f>_xll.qlCalendarAdvance("TARGET",C3029,B3030,"mf")</f>
        <v>57713</v>
      </c>
      <c r="D3030" s="120">
        <f>_xll.xlShmInterpRateFwd($D$3&amp;T(CalculationTrigger2),C3030,,5,C3031)</f>
        <v>1.2180964988732517E-2</v>
      </c>
      <c r="E3030" s="260">
        <f>_xll.xlShmInterpRateFwd($E$3&amp;T(CalculationTrigger2),C3030,,5,C3031)</f>
        <v>1.2091716511355363E-2</v>
      </c>
      <c r="F3030" s="260">
        <f>_xll.xlShmInterpRateFwd($F$3&amp;T(CalculationTrigger2),C3030,,5,C3031)</f>
        <v>1.1670637020452703E-2</v>
      </c>
      <c r="G3030" s="268">
        <f t="shared" si="94"/>
        <v>0.89248477377153534</v>
      </c>
      <c r="H3030" s="275">
        <f t="shared" si="95"/>
        <v>4.2107949090266006</v>
      </c>
      <c r="I3030" s="250"/>
      <c r="J3030" s="251"/>
      <c r="K3030" s="251"/>
      <c r="L3030" s="251"/>
    </row>
    <row r="3031" spans="2:12" x14ac:dyDescent="0.2">
      <c r="B3031" s="112" t="s">
        <v>2</v>
      </c>
      <c r="C3031" s="113">
        <f>_xll.qlCalendarAdvance("TARGET",C3030,B3031,"mf")</f>
        <v>57720</v>
      </c>
      <c r="D3031" s="120">
        <f>_xll.xlShmInterpRateFwd($D$3&amp;T(CalculationTrigger2),C3031,,5,C3032)</f>
        <v>1.217111749270699E-2</v>
      </c>
      <c r="E3031" s="260">
        <f>_xll.xlShmInterpRateFwd($E$3&amp;T(CalculationTrigger2),C3031,,5,C3032)</f>
        <v>1.2081804448781496E-2</v>
      </c>
      <c r="F3031" s="260">
        <f>_xll.xlShmInterpRateFwd($F$3&amp;T(CalculationTrigger2),C3031,,5,C3032)</f>
        <v>1.1659969125456068E-2</v>
      </c>
      <c r="G3031" s="268">
        <f t="shared" si="94"/>
        <v>0.8931304392549404</v>
      </c>
      <c r="H3031" s="275">
        <f t="shared" si="95"/>
        <v>4.2183532332542777</v>
      </c>
      <c r="I3031" s="250"/>
      <c r="J3031" s="251"/>
      <c r="K3031" s="251"/>
      <c r="L3031" s="251"/>
    </row>
    <row r="3032" spans="2:12" x14ac:dyDescent="0.2">
      <c r="B3032" s="112" t="s">
        <v>2</v>
      </c>
      <c r="C3032" s="113">
        <f>_xll.qlCalendarAdvance("TARGET",C3031,B3032,"mf")</f>
        <v>57727</v>
      </c>
      <c r="D3032" s="120">
        <f>_xll.xlShmInterpRateFwd($D$3&amp;T(CalculationTrigger2),C3032,,5,C3033)</f>
        <v>1.2161295291964152E-2</v>
      </c>
      <c r="E3032" s="260">
        <f>_xll.xlShmInterpRateFwd($E$3&amp;T(CalculationTrigger2),C3032,,5,C3033)</f>
        <v>1.2071918025166842E-2</v>
      </c>
      <c r="F3032" s="260">
        <f>_xll.xlShmInterpRateFwd($F$3&amp;T(CalculationTrigger2),C3032,,5,C3033)</f>
        <v>1.1649329495838705E-2</v>
      </c>
      <c r="G3032" s="268">
        <f t="shared" si="94"/>
        <v>0.89377266797309796</v>
      </c>
      <c r="H3032" s="275">
        <f t="shared" si="95"/>
        <v>4.2258852932813662</v>
      </c>
      <c r="I3032" s="250"/>
      <c r="J3032" s="251"/>
      <c r="K3032" s="251"/>
      <c r="L3032" s="251"/>
    </row>
    <row r="3033" spans="2:12" x14ac:dyDescent="0.2">
      <c r="B3033" s="112" t="s">
        <v>2</v>
      </c>
      <c r="C3033" s="113">
        <f>_xll.qlCalendarAdvance("TARGET",C3032,B3033,"mf")</f>
        <v>57734</v>
      </c>
      <c r="D3033" s="120">
        <f>_xll.xlShmInterpRateFwd($D$3&amp;T(CalculationTrigger2),C3033,,5,C3034)</f>
        <v>1.2151498455142037E-2</v>
      </c>
      <c r="E3033" s="260">
        <f>_xll.xlShmInterpRateFwd($E$3&amp;T(CalculationTrigger2),C3033,,5,C3034)</f>
        <v>1.2062057309895752E-2</v>
      </c>
      <c r="F3033" s="260">
        <f>_xll.xlShmInterpRateFwd($F$3&amp;T(CalculationTrigger2),C3033,,5,C3034)</f>
        <v>1.1638718207627161E-2</v>
      </c>
      <c r="G3033" s="268">
        <f t="shared" si="94"/>
        <v>0.89441145246284615</v>
      </c>
      <c r="H3033" s="275">
        <f t="shared" si="95"/>
        <v>4.2333910226859119</v>
      </c>
      <c r="I3033" s="250"/>
      <c r="J3033" s="251"/>
      <c r="K3033" s="251"/>
      <c r="L3033" s="251"/>
    </row>
    <row r="3034" spans="2:12" x14ac:dyDescent="0.2">
      <c r="B3034" s="112" t="s">
        <v>2</v>
      </c>
      <c r="C3034" s="113">
        <f>_xll.qlCalendarAdvance("TARGET",C3033,B3034,"mf")</f>
        <v>57741</v>
      </c>
      <c r="D3034" s="120">
        <f>_xll.xlShmInterpRateFwd($D$3&amp;T(CalculationTrigger2),C3034,,5,C3035)</f>
        <v>1.2141727050826525E-2</v>
      </c>
      <c r="E3034" s="260">
        <f>_xll.xlShmInterpRateFwd($E$3&amp;T(CalculationTrigger2),C3034,,5,C3035)</f>
        <v>1.2052222372329384E-2</v>
      </c>
      <c r="F3034" s="260">
        <f>_xll.xlShmInterpRateFwd($F$3&amp;T(CalculationTrigger2),C3034,,5,C3035)</f>
        <v>1.1628135336818998E-2</v>
      </c>
      <c r="G3034" s="268">
        <f t="shared" si="94"/>
        <v>0.89504678497141077</v>
      </c>
      <c r="H3034" s="275">
        <f t="shared" si="95"/>
        <v>4.2408703551038638</v>
      </c>
      <c r="I3034" s="250"/>
      <c r="J3034" s="251"/>
      <c r="K3034" s="251"/>
      <c r="L3034" s="251"/>
    </row>
    <row r="3035" spans="2:12" x14ac:dyDescent="0.2">
      <c r="B3035" s="112" t="s">
        <v>2</v>
      </c>
      <c r="C3035" s="113">
        <f>_xll.qlCalendarAdvance("TARGET",C3034,B3035,"mf")</f>
        <v>57748</v>
      </c>
      <c r="D3035" s="120">
        <f>_xll.xlShmInterpRateFwd($D$3&amp;T(CalculationTrigger2),C3035,,5,C3036)</f>
        <v>1.2131981147649799E-2</v>
      </c>
      <c r="E3035" s="260">
        <f>_xll.xlShmInterpRateFwd($E$3&amp;T(CalculationTrigger2),C3035,,5,C3036)</f>
        <v>1.2042413281765151E-2</v>
      </c>
      <c r="F3035" s="260">
        <f>_xll.xlShmInterpRateFwd($F$3&amp;T(CalculationTrigger2),C3035,,5,C3036)</f>
        <v>1.1617580959417534E-2</v>
      </c>
      <c r="G3035" s="268">
        <f t="shared" si="94"/>
        <v>0.89567865884647435</v>
      </c>
      <c r="H3035" s="275">
        <f t="shared" si="95"/>
        <v>4.2483232234761736</v>
      </c>
      <c r="I3035" s="250"/>
      <c r="J3035" s="251"/>
      <c r="K3035" s="251"/>
      <c r="L3035" s="251"/>
    </row>
    <row r="3036" spans="2:12" x14ac:dyDescent="0.2">
      <c r="B3036" s="112" t="s">
        <v>2</v>
      </c>
      <c r="C3036" s="113">
        <f>_xll.qlCalendarAdvance("TARGET",C3035,B3036,"mf")</f>
        <v>57755</v>
      </c>
      <c r="D3036" s="120">
        <f>_xll.xlShmInterpRateFwd($D$3&amp;T(CalculationTrigger2),C3036,,5,C3037)</f>
        <v>1.2122260814209269E-2</v>
      </c>
      <c r="E3036" s="260">
        <f>_xll.xlShmInterpRateFwd($E$3&amp;T(CalculationTrigger2),C3036,,5,C3037)</f>
        <v>1.203263010758732E-2</v>
      </c>
      <c r="F3036" s="260">
        <f>_xll.xlShmInterpRateFwd($F$3&amp;T(CalculationTrigger2),C3036,,5,C3037)</f>
        <v>1.1607055151437647E-2</v>
      </c>
      <c r="G3036" s="268">
        <f t="shared" si="94"/>
        <v>0.89630706621948719</v>
      </c>
      <c r="H3036" s="275">
        <f t="shared" si="95"/>
        <v>4.2557495614967307</v>
      </c>
      <c r="I3036" s="250"/>
      <c r="J3036" s="251"/>
      <c r="K3036" s="251"/>
      <c r="L3036" s="251"/>
    </row>
    <row r="3037" spans="2:12" x14ac:dyDescent="0.2">
      <c r="B3037" s="112" t="s">
        <v>2</v>
      </c>
      <c r="C3037" s="113">
        <f>_xll.qlCalendarAdvance("TARGET",C3036,B3037,"mf")</f>
        <v>57762</v>
      </c>
      <c r="D3037" s="120">
        <f>_xll.xlShmInterpRateFwd($D$3&amp;T(CalculationTrigger2),C3037,,5,C3038)</f>
        <v>1.2112566119119686E-2</v>
      </c>
      <c r="E3037" s="260">
        <f>_xll.xlShmInterpRateFwd($E$3&amp;T(CalculationTrigger2),C3037,,5,C3038)</f>
        <v>1.2022872919145378E-2</v>
      </c>
      <c r="F3037" s="260">
        <f>_xll.xlShmInterpRateFwd($F$3&amp;T(CalculationTrigger2),C3037,,5,C3038)</f>
        <v>1.1596557988853637E-2</v>
      </c>
      <c r="G3037" s="268">
        <f t="shared" si="94"/>
        <v>0.89693199974308013</v>
      </c>
      <c r="H3037" s="275">
        <f t="shared" si="95"/>
        <v>4.2631493029174177</v>
      </c>
      <c r="I3037" s="250"/>
      <c r="J3037" s="251"/>
      <c r="K3037" s="251"/>
      <c r="L3037" s="251"/>
    </row>
    <row r="3038" spans="2:12" x14ac:dyDescent="0.2">
      <c r="B3038" s="112" t="s">
        <v>2</v>
      </c>
      <c r="C3038" s="113">
        <f>_xll.qlCalendarAdvance("TARGET",C3037,B3038,"mf")</f>
        <v>57769</v>
      </c>
      <c r="D3038" s="120">
        <f>_xll.xlShmInterpRateFwd($D$3&amp;T(CalculationTrigger2),C3038,,5,C3039)</f>
        <v>1.2102897131007363E-2</v>
      </c>
      <c r="E3038" s="260">
        <f>_xll.xlShmInterpRateFwd($E$3&amp;T(CalculationTrigger2),C3038,,5,C3039)</f>
        <v>1.2013141785759834E-2</v>
      </c>
      <c r="F3038" s="260">
        <f>_xll.xlShmInterpRateFwd($F$3&amp;T(CalculationTrigger2),C3038,,5,C3039)</f>
        <v>1.1586089547703489E-2</v>
      </c>
      <c r="G3038" s="268">
        <f t="shared" si="94"/>
        <v>0.89755345247528873</v>
      </c>
      <c r="H3038" s="275">
        <f t="shared" si="95"/>
        <v>4.2705223805634445</v>
      </c>
      <c r="I3038" s="250"/>
      <c r="J3038" s="251"/>
      <c r="K3038" s="251"/>
      <c r="L3038" s="251"/>
    </row>
    <row r="3039" spans="2:12" x14ac:dyDescent="0.2">
      <c r="B3039" s="112" t="s">
        <v>2</v>
      </c>
      <c r="C3039" s="113">
        <f>_xll.qlCalendarAdvance("TARGET",C3038,B3039,"mf")</f>
        <v>57776</v>
      </c>
      <c r="D3039" s="120">
        <f>_xll.xlShmInterpRateFwd($D$3&amp;T(CalculationTrigger2),C3039,,5,C3040)</f>
        <v>1.2093253918440669E-2</v>
      </c>
      <c r="E3039" s="260">
        <f>_xll.xlShmInterpRateFwd($E$3&amp;T(CalculationTrigger2),C3039,,5,C3040)</f>
        <v>1.2003436776826448E-2</v>
      </c>
      <c r="F3039" s="260">
        <f>_xll.xlShmInterpRateFwd($F$3&amp;T(CalculationTrigger2),C3039,,5,C3040)</f>
        <v>1.1575649903996203E-2</v>
      </c>
      <c r="G3039" s="268">
        <f t="shared" si="94"/>
        <v>0.89817141614221063</v>
      </c>
      <c r="H3039" s="275">
        <f t="shared" si="95"/>
        <v>4.2778687283024501</v>
      </c>
      <c r="I3039" s="250"/>
      <c r="J3039" s="251"/>
      <c r="K3039" s="251"/>
      <c r="L3039" s="251"/>
    </row>
    <row r="3040" spans="2:12" x14ac:dyDescent="0.2">
      <c r="B3040" s="112" t="s">
        <v>2</v>
      </c>
      <c r="C3040" s="113">
        <f>_xll.qlCalendarAdvance("TARGET",C3039,B3040,"mf")</f>
        <v>57783</v>
      </c>
      <c r="D3040" s="120">
        <f>_xll.xlShmInterpRateFwd($D$3&amp;T(CalculationTrigger2),C3040,,5,C3041)</f>
        <v>1.2083636550086407E-2</v>
      </c>
      <c r="E3040" s="260">
        <f>_xll.xlShmInterpRateFwd($E$3&amp;T(CalculationTrigger2),C3040,,5,C3041)</f>
        <v>1.1993757961630932E-2</v>
      </c>
      <c r="F3040" s="260">
        <f>_xll.xlShmInterpRateFwd($F$3&amp;T(CalculationTrigger2),C3040,,5,C3041)</f>
        <v>1.156523913368283E-2</v>
      </c>
      <c r="G3040" s="268">
        <f t="shared" si="94"/>
        <v>0.8987858845547515</v>
      </c>
      <c r="H3040" s="275">
        <f t="shared" si="95"/>
        <v>4.2851882794810168</v>
      </c>
      <c r="I3040" s="250"/>
      <c r="J3040" s="251"/>
      <c r="K3040" s="251"/>
      <c r="L3040" s="251"/>
    </row>
    <row r="3041" spans="2:12" x14ac:dyDescent="0.2">
      <c r="B3041" s="112" t="s">
        <v>2</v>
      </c>
      <c r="C3041" s="113">
        <f>_xll.qlCalendarAdvance("TARGET",C3040,B3041,"mf")</f>
        <v>57790</v>
      </c>
      <c r="D3041" s="120">
        <f>_xll.xlShmInterpRateFwd($D$3&amp;T(CalculationTrigger2),C3041,,5,C3042)</f>
        <v>1.20740450945071E-2</v>
      </c>
      <c r="E3041" s="260">
        <f>_xll.xlShmInterpRateFwd($E$3&amp;T(CalculationTrigger2),C3041,,5,C3042)</f>
        <v>1.1984105409568999E-2</v>
      </c>
      <c r="F3041" s="260">
        <f>_xll.xlShmInterpRateFwd($F$3&amp;T(CalculationTrigger2),C3041,,5,C3042)</f>
        <v>1.1554857312853405E-2</v>
      </c>
      <c r="G3041" s="268">
        <f t="shared" si="94"/>
        <v>0.89939684938101716</v>
      </c>
      <c r="H3041" s="275">
        <f t="shared" si="95"/>
        <v>4.2924809671559396</v>
      </c>
      <c r="I3041" s="250"/>
      <c r="J3041" s="251"/>
      <c r="K3041" s="251"/>
      <c r="L3041" s="251"/>
    </row>
    <row r="3042" spans="2:12" x14ac:dyDescent="0.2">
      <c r="B3042" s="112" t="s">
        <v>2</v>
      </c>
      <c r="C3042" s="113">
        <f>_xll.qlCalendarAdvance("TARGET",C3041,B3042,"mf")</f>
        <v>57797</v>
      </c>
      <c r="D3042" s="120">
        <f>_xll.xlShmInterpRateFwd($D$3&amp;T(CalculationTrigger2),C3042,,5,C3043)</f>
        <v>1.2064479620357924E-2</v>
      </c>
      <c r="E3042" s="260">
        <f>_xll.xlShmInterpRateFwd($E$3&amp;T(CalculationTrigger2),C3042,,5,C3043)</f>
        <v>1.1974479189978434E-2</v>
      </c>
      <c r="F3042" s="260">
        <f>_xll.xlShmInterpRateFwd($F$3&amp;T(CalculationTrigger2),C3042,,5,C3043)</f>
        <v>1.1544504517435758E-2</v>
      </c>
      <c r="G3042" s="268">
        <f t="shared" si="94"/>
        <v>0.90000430379490526</v>
      </c>
      <c r="H3042" s="275">
        <f t="shared" si="95"/>
        <v>4.2997467254267567</v>
      </c>
      <c r="I3042" s="250"/>
      <c r="J3042" s="251"/>
      <c r="K3042" s="251"/>
      <c r="L3042" s="251"/>
    </row>
    <row r="3043" spans="2:12" x14ac:dyDescent="0.2">
      <c r="B3043" s="112" t="s">
        <v>2</v>
      </c>
      <c r="C3043" s="113">
        <f>_xll.qlCalendarAdvance("TARGET",C3042,B3043,"mf")</f>
        <v>57804</v>
      </c>
      <c r="D3043" s="120">
        <f>_xll.xlShmInterpRateFwd($D$3&amp;T(CalculationTrigger2),C3043,,5,C3044)</f>
        <v>1.2054940196201354E-2</v>
      </c>
      <c r="E3043" s="260">
        <f>_xll.xlShmInterpRateFwd($E$3&amp;T(CalculationTrigger2),C3043,,5,C3044)</f>
        <v>1.1964879372202787E-2</v>
      </c>
      <c r="F3043" s="260">
        <f>_xll.xlShmInterpRateFwd($F$3&amp;T(CalculationTrigger2),C3043,,5,C3044)</f>
        <v>1.1534180823467752E-2</v>
      </c>
      <c r="G3043" s="268">
        <f t="shared" si="94"/>
        <v>0.90060823998566741</v>
      </c>
      <c r="H3043" s="275">
        <f t="shared" si="95"/>
        <v>4.3069854873503504</v>
      </c>
      <c r="I3043" s="250"/>
      <c r="J3043" s="251"/>
      <c r="K3043" s="251"/>
      <c r="L3043" s="251"/>
    </row>
    <row r="3044" spans="2:12" x14ac:dyDescent="0.2">
      <c r="B3044" s="112" t="s">
        <v>2</v>
      </c>
      <c r="C3044" s="113">
        <f>_xll.qlCalendarAdvance("TARGET",C3043,B3044,"mf")</f>
        <v>57811</v>
      </c>
      <c r="D3044" s="120">
        <f>_xll.xlShmInterpRateFwd($D$3&amp;T(CalculationTrigger2),C3044,,5,C3045)</f>
        <v>1.2045426890680933E-2</v>
      </c>
      <c r="E3044" s="260">
        <f>_xll.xlShmInterpRateFwd($E$3&amp;T(CalculationTrigger2),C3044,,5,C3045)</f>
        <v>1.1955306025579791E-2</v>
      </c>
      <c r="F3044" s="260">
        <f>_xll.xlShmInterpRateFwd($F$3&amp;T(CalculationTrigger2),C3044,,5,C3045)</f>
        <v>1.1523886306946672E-2</v>
      </c>
      <c r="G3044" s="268">
        <f t="shared" si="94"/>
        <v>0.90120865101142589</v>
      </c>
      <c r="H3044" s="275">
        <f t="shared" si="95"/>
        <v>4.3141971863311888</v>
      </c>
      <c r="I3044" s="250"/>
      <c r="J3044" s="251"/>
      <c r="K3044" s="251"/>
      <c r="L3044" s="251"/>
    </row>
    <row r="3045" spans="2:12" x14ac:dyDescent="0.2">
      <c r="B3045" s="112" t="s">
        <v>2</v>
      </c>
      <c r="C3045" s="113">
        <f>_xll.qlCalendarAdvance("TARGET",C3044,B3045,"mf")</f>
        <v>57818</v>
      </c>
      <c r="D3045" s="120">
        <f>_xll.xlShmInterpRateFwd($D$3&amp;T(CalculationTrigger2),C3045,,5,C3046)</f>
        <v>1.2035939772417016E-2</v>
      </c>
      <c r="E3045" s="260">
        <f>_xll.xlShmInterpRateFwd($E$3&amp;T(CalculationTrigger2),C3045,,5,C3046)</f>
        <v>1.1945759219476116E-2</v>
      </c>
      <c r="F3045" s="260">
        <f>_xll.xlShmInterpRateFwd($F$3&amp;T(CalculationTrigger2),C3045,,5,C3046)</f>
        <v>1.151362104390454E-2</v>
      </c>
      <c r="G3045" s="268">
        <f t="shared" si="94"/>
        <v>0.90180552940900127</v>
      </c>
      <c r="H3045" s="275">
        <f t="shared" si="95"/>
        <v>4.321381755715767</v>
      </c>
      <c r="I3045" s="250"/>
      <c r="J3045" s="251"/>
      <c r="K3045" s="251"/>
      <c r="L3045" s="251"/>
    </row>
    <row r="3046" spans="2:12" x14ac:dyDescent="0.2">
      <c r="B3046" s="112" t="s">
        <v>2</v>
      </c>
      <c r="C3046" s="113">
        <f>_xll.qlCalendarAdvance("TARGET",C3045,B3046,"mf")</f>
        <v>57825</v>
      </c>
      <c r="D3046" s="120">
        <f>_xll.xlShmInterpRateFwd($D$3&amp;T(CalculationTrigger2),C3046,,5,C3047)</f>
        <v>1.2026478909966224E-2</v>
      </c>
      <c r="E3046" s="260">
        <f>_xll.xlShmInterpRateFwd($E$3&amp;T(CalculationTrigger2),C3046,,5,C3047)</f>
        <v>1.193623902322946E-2</v>
      </c>
      <c r="F3046" s="260">
        <f>_xll.xlShmInterpRateFwd($F$3&amp;T(CalculationTrigger2),C3046,,5,C3047)</f>
        <v>1.1503385110292268E-2</v>
      </c>
      <c r="G3046" s="268">
        <f t="shared" si="94"/>
        <v>0.90239886736764519</v>
      </c>
      <c r="H3046" s="275">
        <f t="shared" si="95"/>
        <v>4.3285391293719151</v>
      </c>
      <c r="I3046" s="250"/>
      <c r="J3046" s="251"/>
      <c r="K3046" s="251"/>
      <c r="L3046" s="251"/>
    </row>
    <row r="3047" spans="2:12" x14ac:dyDescent="0.2">
      <c r="B3047" s="112" t="s">
        <v>2</v>
      </c>
      <c r="C3047" s="113">
        <f>_xll.qlCalendarAdvance("TARGET",C3046,B3047,"mf")</f>
        <v>57832</v>
      </c>
      <c r="D3047" s="120">
        <f>_xll.xlShmInterpRateFwd($D$3&amp;T(CalculationTrigger2),C3047,,5,C3048)</f>
        <v>1.2017044372012575E-2</v>
      </c>
      <c r="E3047" s="260">
        <f>_xll.xlShmInterpRateFwd($E$3&amp;T(CalculationTrigger2),C3047,,5,C3048)</f>
        <v>1.192674550619487E-2</v>
      </c>
      <c r="F3047" s="260">
        <f>_xll.xlShmInterpRateFwd($F$3&amp;T(CalculationTrigger2),C3047,,5,C3048)</f>
        <v>1.1493178582159209E-2</v>
      </c>
      <c r="G3047" s="268">
        <f t="shared" si="94"/>
        <v>0.90298865817704799</v>
      </c>
      <c r="H3047" s="275">
        <f t="shared" si="95"/>
        <v>4.3356692403566033</v>
      </c>
      <c r="I3047" s="250"/>
      <c r="J3047" s="251"/>
      <c r="K3047" s="251"/>
      <c r="L3047" s="251"/>
    </row>
    <row r="3048" spans="2:12" x14ac:dyDescent="0.2">
      <c r="B3048" s="112" t="s">
        <v>2</v>
      </c>
      <c r="C3048" s="113">
        <f>_xll.qlCalendarAdvance("TARGET",C3047,B3048,"mf")</f>
        <v>57839</v>
      </c>
      <c r="D3048" s="120">
        <f>_xll.xlShmInterpRateFwd($D$3&amp;T(CalculationTrigger2),C3048,,5,C3049)</f>
        <v>1.2007636227095279E-2</v>
      </c>
      <c r="E3048" s="260">
        <f>_xll.xlShmInterpRateFwd($E$3&amp;T(CalculationTrigger2),C3048,,5,C3049)</f>
        <v>1.1917278737704207E-2</v>
      </c>
      <c r="F3048" s="260">
        <f>_xll.xlShmInterpRateFwd($F$3&amp;T(CalculationTrigger2),C3048,,5,C3049)</f>
        <v>1.1483001535485192E-2</v>
      </c>
      <c r="G3048" s="268">
        <f t="shared" si="94"/>
        <v>0.90357489391072043</v>
      </c>
      <c r="H3048" s="275">
        <f t="shared" si="95"/>
        <v>4.342772022190144</v>
      </c>
      <c r="I3048" s="250"/>
      <c r="J3048" s="251"/>
      <c r="K3048" s="251"/>
      <c r="L3048" s="251"/>
    </row>
    <row r="3049" spans="2:12" x14ac:dyDescent="0.2">
      <c r="B3049" s="112" t="s">
        <v>2</v>
      </c>
      <c r="C3049" s="113">
        <f>_xll.qlCalendarAdvance("TARGET",C3048,B3049,"mf")</f>
        <v>57846</v>
      </c>
      <c r="D3049" s="120">
        <f>_xll.xlShmInterpRateFwd($D$3&amp;T(CalculationTrigger2),C3049,,5,C3050)</f>
        <v>1.1998254543898315E-2</v>
      </c>
      <c r="E3049" s="260">
        <f>_xll.xlShmInterpRateFwd($E$3&amp;T(CalculationTrigger2),C3049,,5,C3050)</f>
        <v>1.1907838787124066E-2</v>
      </c>
      <c r="F3049" s="260">
        <f>_xll.xlShmInterpRateFwd($F$3&amp;T(CalculationTrigger2),C3049,,5,C3050)</f>
        <v>1.1472854046307946E-2</v>
      </c>
      <c r="G3049" s="268">
        <f t="shared" si="94"/>
        <v>0.90415756774249112</v>
      </c>
      <c r="H3049" s="275">
        <f t="shared" si="95"/>
        <v>4.349847408161196</v>
      </c>
      <c r="I3049" s="250"/>
      <c r="J3049" s="251"/>
      <c r="K3049" s="251"/>
      <c r="L3049" s="251"/>
    </row>
    <row r="3050" spans="2:12" x14ac:dyDescent="0.2">
      <c r="B3050" s="112" t="s">
        <v>2</v>
      </c>
      <c r="C3050" s="113">
        <f>_xll.qlCalendarAdvance("TARGET",C3049,B3050,"mf")</f>
        <v>57853</v>
      </c>
      <c r="D3050" s="120">
        <f>_xll.xlShmInterpRateFwd($D$3&amp;T(CalculationTrigger2),C3050,,5,C3051)</f>
        <v>1.1988899390960856E-2</v>
      </c>
      <c r="E3050" s="260">
        <f>_xll.xlShmInterpRateFwd($E$3&amp;T(CalculationTrigger2),C3050,,5,C3051)</f>
        <v>1.1898425723797857E-2</v>
      </c>
      <c r="F3050" s="260">
        <f>_xll.xlShmInterpRateFwd($F$3&amp;T(CalculationTrigger2),C3050,,5,C3051)</f>
        <v>1.1462736190601478E-2</v>
      </c>
      <c r="G3050" s="268">
        <f t="shared" si="94"/>
        <v>0.90473667162999094</v>
      </c>
      <c r="H3050" s="275">
        <f t="shared" si="95"/>
        <v>4.3568953319637895</v>
      </c>
      <c r="I3050" s="250"/>
      <c r="J3050" s="251"/>
      <c r="K3050" s="251"/>
      <c r="L3050" s="251"/>
    </row>
    <row r="3051" spans="2:12" x14ac:dyDescent="0.2">
      <c r="B3051" s="112" t="s">
        <v>2</v>
      </c>
      <c r="C3051" s="113">
        <f>_xll.qlCalendarAdvance("TARGET",C3050,B3051,"mf")</f>
        <v>57860</v>
      </c>
      <c r="D3051" s="120">
        <f>_xll.xlShmInterpRateFwd($D$3&amp;T(CalculationTrigger2),C3051,,5,C3052)</f>
        <v>1.197957083694947E-2</v>
      </c>
      <c r="E3051" s="260">
        <f>_xll.xlShmInterpRateFwd($E$3&amp;T(CalculationTrigger2),C3051,,5,C3052)</f>
        <v>1.1889039617063179E-2</v>
      </c>
      <c r="F3051" s="260">
        <f>_xll.xlShmInterpRateFwd($F$3&amp;T(CalculationTrigger2),C3051,,5,C3052)</f>
        <v>1.1452648044362936E-2</v>
      </c>
      <c r="G3051" s="268">
        <f t="shared" si="94"/>
        <v>0.9053121988629107</v>
      </c>
      <c r="H3051" s="275">
        <f t="shared" si="95"/>
        <v>4.3639157270024267</v>
      </c>
      <c r="I3051" s="250"/>
      <c r="J3051" s="251"/>
      <c r="K3051" s="251"/>
      <c r="L3051" s="251"/>
    </row>
    <row r="3052" spans="2:12" x14ac:dyDescent="0.2">
      <c r="B3052" s="112" t="s">
        <v>2</v>
      </c>
      <c r="C3052" s="113">
        <f>_xll.qlCalendarAdvance("TARGET",C3051,B3052,"mf")</f>
        <v>57867</v>
      </c>
      <c r="D3052" s="120">
        <f>_xll.xlShmInterpRateFwd($D$3&amp;T(CalculationTrigger2),C3052,,5,C3053)</f>
        <v>1.1970268950432251E-2</v>
      </c>
      <c r="E3052" s="260">
        <f>_xll.xlShmInterpRateFwd($E$3&amp;T(CalculationTrigger2),C3052,,5,C3053)</f>
        <v>1.1879680536280784E-2</v>
      </c>
      <c r="F3052" s="260">
        <f>_xll.xlShmInterpRateFwd($F$3&amp;T(CalculationTrigger2),C3052,,5,C3053)</f>
        <v>1.1442589683618418E-2</v>
      </c>
      <c r="G3052" s="268">
        <f t="shared" si="94"/>
        <v>0.90588414151467411</v>
      </c>
      <c r="H3052" s="275">
        <f t="shared" si="95"/>
        <v>4.370908526623654</v>
      </c>
      <c r="I3052" s="250"/>
      <c r="J3052" s="251"/>
      <c r="K3052" s="251"/>
      <c r="L3052" s="251"/>
    </row>
    <row r="3053" spans="2:12" x14ac:dyDescent="0.2">
      <c r="B3053" s="112" t="s">
        <v>2</v>
      </c>
      <c r="C3053" s="113">
        <f>_xll.qlCalendarAdvance("TARGET",C3052,B3053,"mf")</f>
        <v>57874</v>
      </c>
      <c r="D3053" s="120">
        <f>_xll.xlShmInterpRateFwd($D$3&amp;T(CalculationTrigger2),C3053,,5,C3054)</f>
        <v>1.1960993800064153E-2</v>
      </c>
      <c r="E3053" s="260">
        <f>_xll.xlShmInterpRateFwd($E$3&amp;T(CalculationTrigger2),C3053,,5,C3054)</f>
        <v>1.1870348550799822E-2</v>
      </c>
      <c r="F3053" s="260">
        <f>_xll.xlShmInterpRateFwd($F$3&amp;T(CalculationTrigger2),C3053,,5,C3054)</f>
        <v>1.143256118438821E-2</v>
      </c>
      <c r="G3053" s="268">
        <f t="shared" si="94"/>
        <v>0.90645249264331706</v>
      </c>
      <c r="H3053" s="275">
        <f t="shared" si="95"/>
        <v>4.3778736641161133</v>
      </c>
      <c r="I3053" s="250"/>
      <c r="J3053" s="251"/>
      <c r="K3053" s="251"/>
      <c r="L3053" s="251"/>
    </row>
    <row r="3054" spans="2:12" x14ac:dyDescent="0.2">
      <c r="B3054" s="112" t="s">
        <v>2</v>
      </c>
      <c r="C3054" s="113">
        <f>_xll.qlCalendarAdvance("TARGET",C3053,B3054,"mf")</f>
        <v>57881</v>
      </c>
      <c r="D3054" s="120">
        <f>_xll.xlShmInterpRateFwd($D$3&amp;T(CalculationTrigger2),C3054,,5,C3055)</f>
        <v>1.195174545441903E-2</v>
      </c>
      <c r="E3054" s="260">
        <f>_xll.xlShmInterpRateFwd($E$3&amp;T(CalculationTrigger2),C3054,,5,C3055)</f>
        <v>1.186104372993468E-2</v>
      </c>
      <c r="F3054" s="260">
        <f>_xll.xlShmInterpRateFwd($F$3&amp;T(CalculationTrigger2),C3054,,5,C3055)</f>
        <v>1.1422562622617293E-2</v>
      </c>
      <c r="G3054" s="268">
        <f t="shared" si="94"/>
        <v>0.90701724484349566</v>
      </c>
      <c r="H3054" s="275">
        <f t="shared" si="95"/>
        <v>4.3848110731738688</v>
      </c>
      <c r="I3054" s="250"/>
      <c r="J3054" s="251"/>
      <c r="K3054" s="251"/>
      <c r="L3054" s="251"/>
    </row>
    <row r="3055" spans="2:12" x14ac:dyDescent="0.2">
      <c r="B3055" s="112" t="s">
        <v>2</v>
      </c>
      <c r="C3055" s="113">
        <f>_xll.qlCalendarAdvance("TARGET",C3054,B3055,"mf")</f>
        <v>57888</v>
      </c>
      <c r="D3055" s="120">
        <f>_xll.xlShmInterpRateFwd($D$3&amp;T(CalculationTrigger2),C3055,,5,C3056)</f>
        <v>1.1942523982099679E-2</v>
      </c>
      <c r="E3055" s="260">
        <f>_xll.xlShmInterpRateFwd($E$3&amp;T(CalculationTrigger2),C3055,,5,C3056)</f>
        <v>1.1851766143092397E-2</v>
      </c>
      <c r="F3055" s="260">
        <f>_xll.xlShmInterpRateFwd($F$3&amp;T(CalculationTrigger2),C3055,,5,C3056)</f>
        <v>1.141259407437226E-2</v>
      </c>
      <c r="G3055" s="268">
        <f t="shared" si="94"/>
        <v>0.90757839007282393</v>
      </c>
      <c r="H3055" s="275">
        <f t="shared" si="95"/>
        <v>4.3917206872013708</v>
      </c>
      <c r="I3055" s="250"/>
      <c r="J3055" s="251"/>
      <c r="K3055" s="251"/>
      <c r="L3055" s="251"/>
    </row>
    <row r="3056" spans="2:12" x14ac:dyDescent="0.2">
      <c r="B3056" s="112" t="s">
        <v>2</v>
      </c>
      <c r="C3056" s="113">
        <f>_xll.qlCalendarAdvance("TARGET",C3055,B3056,"mf")</f>
        <v>57895</v>
      </c>
      <c r="D3056" s="120">
        <f>_xll.xlShmInterpRateFwd($D$3&amp;T(CalculationTrigger2),C3056,,5,C3057)</f>
        <v>1.1933329451778383E-2</v>
      </c>
      <c r="E3056" s="260">
        <f>_xll.xlShmInterpRateFwd($E$3&amp;T(CalculationTrigger2),C3056,,5,C3057)</f>
        <v>1.1842515859575752E-2</v>
      </c>
      <c r="F3056" s="260">
        <f>_xll.xlShmInterpRateFwd($F$3&amp;T(CalculationTrigger2),C3056,,5,C3057)</f>
        <v>1.1402655615655984E-2</v>
      </c>
      <c r="G3056" s="268">
        <f t="shared" si="94"/>
        <v>0.90813592202631033</v>
      </c>
      <c r="H3056" s="275">
        <f t="shared" si="95"/>
        <v>4.398602439197683</v>
      </c>
      <c r="I3056" s="250"/>
      <c r="J3056" s="251"/>
      <c r="K3056" s="251"/>
      <c r="L3056" s="251"/>
    </row>
    <row r="3057" spans="2:12" x14ac:dyDescent="0.2">
      <c r="B3057" s="112" t="s">
        <v>2</v>
      </c>
      <c r="C3057" s="113">
        <f>_xll.qlCalendarAdvance("TARGET",C3056,B3057,"mf")</f>
        <v>57902</v>
      </c>
      <c r="D3057" s="120">
        <f>_xll.xlShmInterpRateFwd($D$3&amp;T(CalculationTrigger2),C3057,,5,C3058)</f>
        <v>1.1924161931999999E-2</v>
      </c>
      <c r="E3057" s="260">
        <f>_xll.xlShmInterpRateFwd($E$3&amp;T(CalculationTrigger2),C3057,,5,C3058)</f>
        <v>1.1833292948751215E-2</v>
      </c>
      <c r="F3057" s="260">
        <f>_xll.xlShmInterpRateFwd($F$3&amp;T(CalculationTrigger2),C3057,,5,C3058)</f>
        <v>1.1392747322401822E-2</v>
      </c>
      <c r="G3057" s="268">
        <f t="shared" si="94"/>
        <v>0.9086898324878363</v>
      </c>
      <c r="H3057" s="275">
        <f t="shared" si="95"/>
        <v>4.4054562634939298</v>
      </c>
      <c r="I3057" s="250"/>
      <c r="J3057" s="251"/>
      <c r="K3057" s="251"/>
      <c r="L3057" s="251"/>
    </row>
    <row r="3058" spans="2:12" x14ac:dyDescent="0.2">
      <c r="B3058" s="112" t="s">
        <v>2</v>
      </c>
      <c r="C3058" s="113">
        <f>_xll.qlCalendarAdvance("TARGET",C3057,B3058,"mf")</f>
        <v>57909</v>
      </c>
      <c r="D3058" s="120">
        <f>_xll.xlShmInterpRateFwd($D$3&amp;T(CalculationTrigger2),C3058,,5,C3059)</f>
        <v>1.1915021491413614E-2</v>
      </c>
      <c r="E3058" s="260">
        <f>_xll.xlShmInterpRateFwd($E$3&amp;T(CalculationTrigger2),C3058,,5,C3059)</f>
        <v>1.1824097479938907E-2</v>
      </c>
      <c r="F3058" s="260">
        <f>_xll.xlShmInterpRateFwd($F$3&amp;T(CalculationTrigger2),C3058,,5,C3059)</f>
        <v>1.1382869270687915E-2</v>
      </c>
      <c r="G3058" s="268">
        <f t="shared" si="94"/>
        <v>0.90924011474707511</v>
      </c>
      <c r="H3058" s="275">
        <f t="shared" si="95"/>
        <v>4.4122820925099164</v>
      </c>
      <c r="I3058" s="250"/>
      <c r="J3058" s="251"/>
      <c r="K3058" s="251"/>
      <c r="L3058" s="251"/>
    </row>
    <row r="3059" spans="2:12" x14ac:dyDescent="0.2">
      <c r="B3059" s="112" t="s">
        <v>2</v>
      </c>
      <c r="C3059" s="113">
        <f>_xll.qlCalendarAdvance("TARGET",C3058,B3059,"mf")</f>
        <v>57916</v>
      </c>
      <c r="D3059" s="120">
        <f>_xll.xlShmInterpRateFwd($D$3&amp;T(CalculationTrigger2),C3059,,5,C3060)</f>
        <v>1.1905908198593017E-2</v>
      </c>
      <c r="E3059" s="260">
        <f>_xll.xlShmInterpRateFwd($E$3&amp;T(CalculationTrigger2),C3059,,5,C3060)</f>
        <v>1.181492952253424E-2</v>
      </c>
      <c r="F3059" s="260">
        <f>_xll.xlShmInterpRateFwd($F$3&amp;T(CalculationTrigger2),C3059,,5,C3060)</f>
        <v>1.1373021536505518E-2</v>
      </c>
      <c r="G3059" s="268">
        <f t="shared" si="94"/>
        <v>0.90978676058776908</v>
      </c>
      <c r="H3059" s="275">
        <f t="shared" si="95"/>
        <v>4.4190798602872228</v>
      </c>
      <c r="I3059" s="250"/>
      <c r="J3059" s="251"/>
      <c r="K3059" s="251"/>
      <c r="L3059" s="251"/>
    </row>
    <row r="3060" spans="2:12" x14ac:dyDescent="0.2">
      <c r="B3060" s="112" t="s">
        <v>2</v>
      </c>
      <c r="C3060" s="113">
        <f>_xll.qlCalendarAdvance("TARGET",C3059,B3060,"mf")</f>
        <v>57923</v>
      </c>
      <c r="D3060" s="120">
        <f>_xll.xlShmInterpRateFwd($D$3&amp;T(CalculationTrigger2),C3060,,5,C3061)</f>
        <v>1.1896822122204649E-2</v>
      </c>
      <c r="E3060" s="260">
        <f>_xll.xlShmInterpRateFwd($E$3&amp;T(CalculationTrigger2),C3060,,5,C3061)</f>
        <v>1.1805789145851521E-2</v>
      </c>
      <c r="F3060" s="260">
        <f>_xll.xlShmInterpRateFwd($F$3&amp;T(CalculationTrigger2),C3060,,5,C3061)</f>
        <v>1.1363204195828503E-2</v>
      </c>
      <c r="G3060" s="268">
        <f t="shared" si="94"/>
        <v>0.91032976353128126</v>
      </c>
      <c r="H3060" s="275">
        <f t="shared" si="95"/>
        <v>4.4258495002301794</v>
      </c>
      <c r="I3060" s="250"/>
      <c r="J3060" s="251"/>
      <c r="K3060" s="251"/>
      <c r="L3060" s="251"/>
    </row>
    <row r="3061" spans="2:12" x14ac:dyDescent="0.2">
      <c r="B3061" s="112" t="s">
        <v>2</v>
      </c>
      <c r="C3061" s="113">
        <f>_xll.qlCalendarAdvance("TARGET",C3060,B3061,"mf")</f>
        <v>57930</v>
      </c>
      <c r="D3061" s="120">
        <f>_xll.xlShmInterpRateFwd($D$3&amp;T(CalculationTrigger2),C3061,,5,C3062)</f>
        <v>1.1887763330793315E-2</v>
      </c>
      <c r="E3061" s="260">
        <f>_xll.xlShmInterpRateFwd($E$3&amp;T(CalculationTrigger2),C3061,,5,C3062)</f>
        <v>1.1796676419245599E-2</v>
      </c>
      <c r="F3061" s="260">
        <f>_xll.xlShmInterpRateFwd($F$3&amp;T(CalculationTrigger2),C3061,,5,C3062)</f>
        <v>1.1353417324700233E-2</v>
      </c>
      <c r="G3061" s="268">
        <f t="shared" si="94"/>
        <v>0.9108691154771642</v>
      </c>
      <c r="H3061" s="275">
        <f t="shared" si="95"/>
        <v>4.4325909454536596</v>
      </c>
      <c r="I3061" s="250"/>
      <c r="J3061" s="251"/>
      <c r="K3061" s="251"/>
      <c r="L3061" s="251"/>
    </row>
    <row r="3062" spans="2:12" x14ac:dyDescent="0.2">
      <c r="B3062" s="112" t="s">
        <v>2</v>
      </c>
      <c r="C3062" s="113">
        <f>_xll.qlCalendarAdvance("TARGET",C3061,B3062,"mf")</f>
        <v>57937</v>
      </c>
      <c r="D3062" s="120">
        <f>_xll.xlShmInterpRateFwd($D$3&amp;T(CalculationTrigger2),C3062,,5,C3063)</f>
        <v>1.1878731893037026E-2</v>
      </c>
      <c r="E3062" s="260">
        <f>_xll.xlShmInterpRateFwd($E$3&amp;T(CalculationTrigger2),C3062,,5,C3063)</f>
        <v>1.1787591412071306E-2</v>
      </c>
      <c r="F3062" s="260">
        <f>_xll.xlShmInterpRateFwd($F$3&amp;T(CalculationTrigger2),C3062,,5,C3063)</f>
        <v>1.1343660999082975E-2</v>
      </c>
      <c r="G3062" s="268">
        <f t="shared" si="94"/>
        <v>0.9114048096572035</v>
      </c>
      <c r="H3062" s="275">
        <f t="shared" si="95"/>
        <v>4.4393041298833138</v>
      </c>
      <c r="I3062" s="250"/>
      <c r="J3062" s="251"/>
      <c r="K3062" s="251"/>
      <c r="L3062" s="251"/>
    </row>
    <row r="3063" spans="2:12" x14ac:dyDescent="0.2">
      <c r="B3063" s="112" t="s">
        <v>2</v>
      </c>
      <c r="C3063" s="113">
        <f>_xll.qlCalendarAdvance("TARGET",C3062,B3063,"mf")</f>
        <v>57944</v>
      </c>
      <c r="D3063" s="120">
        <f>_xll.xlShmInterpRateFwd($D$3&amp;T(CalculationTrigger2),C3063,,5,C3064)</f>
        <v>1.1869727877492148E-2</v>
      </c>
      <c r="E3063" s="260">
        <f>_xll.xlShmInterpRateFwd($E$3&amp;T(CalculationTrigger2),C3063,,5,C3064)</f>
        <v>1.1778534193671883E-2</v>
      </c>
      <c r="F3063" s="260">
        <f>_xll.xlShmInterpRateFwd($F$3&amp;T(CalculationTrigger2),C3063,,5,C3064)</f>
        <v>1.1333935295025875E-2</v>
      </c>
      <c r="G3063" s="268">
        <f t="shared" si="94"/>
        <v>0.91193683820265869</v>
      </c>
      <c r="H3063" s="275">
        <f t="shared" si="95"/>
        <v>4.4459889864600743</v>
      </c>
      <c r="I3063" s="250"/>
      <c r="J3063" s="251"/>
      <c r="K3063" s="251"/>
      <c r="L3063" s="251"/>
    </row>
    <row r="3064" spans="2:12" x14ac:dyDescent="0.2">
      <c r="B3064" s="112" t="s">
        <v>2</v>
      </c>
      <c r="C3064" s="113">
        <f>_xll.qlCalendarAdvance("TARGET",C3063,B3064,"mf")</f>
        <v>57951</v>
      </c>
      <c r="D3064" s="120">
        <f>_xll.xlShmInterpRateFwd($D$3&amp;T(CalculationTrigger2),C3064,,5,C3065)</f>
        <v>1.1860751352784547E-2</v>
      </c>
      <c r="E3064" s="260">
        <f>_xll.xlShmInterpRateFwd($E$3&amp;T(CalculationTrigger2),C3064,,5,C3065)</f>
        <v>1.1769504833378986E-2</v>
      </c>
      <c r="F3064" s="260">
        <f>_xll.xlShmInterpRateFwd($F$3&amp;T(CalculationTrigger2),C3064,,5,C3065)</f>
        <v>1.1324240288514354E-2</v>
      </c>
      <c r="G3064" s="268">
        <f t="shared" si="94"/>
        <v>0.91246519405561655</v>
      </c>
      <c r="H3064" s="275">
        <f t="shared" si="95"/>
        <v>4.4526454486463161</v>
      </c>
      <c r="I3064" s="250"/>
      <c r="J3064" s="251"/>
      <c r="K3064" s="251"/>
      <c r="L3064" s="251"/>
    </row>
    <row r="3065" spans="2:12" x14ac:dyDescent="0.2">
      <c r="B3065" s="112" t="s">
        <v>2</v>
      </c>
      <c r="C3065" s="113">
        <f>_xll.qlCalendarAdvance("TARGET",C3064,B3065,"mf")</f>
        <v>57958</v>
      </c>
      <c r="D3065" s="120">
        <f>_xll.xlShmInterpRateFwd($D$3&amp;T(CalculationTrigger2),C3065,,5,C3066)</f>
        <v>1.1851802387545868E-2</v>
      </c>
      <c r="E3065" s="260">
        <f>_xll.xlShmInterpRateFwd($E$3&amp;T(CalculationTrigger2),C3065,,5,C3066)</f>
        <v>1.1760503400570589E-2</v>
      </c>
      <c r="F3065" s="260">
        <f>_xll.xlShmInterpRateFwd($F$3&amp;T(CalculationTrigger2),C3065,,5,C3066)</f>
        <v>1.1314576055516459E-2</v>
      </c>
      <c r="G3065" s="268">
        <f t="shared" si="94"/>
        <v>0.91298986975279361</v>
      </c>
      <c r="H3065" s="275">
        <f t="shared" si="95"/>
        <v>4.4592734505412981</v>
      </c>
      <c r="I3065" s="250"/>
      <c r="J3065" s="251"/>
      <c r="K3065" s="251"/>
      <c r="L3065" s="251"/>
    </row>
    <row r="3066" spans="2:12" x14ac:dyDescent="0.2">
      <c r="B3066" s="112" t="s">
        <v>2</v>
      </c>
      <c r="C3066" s="113">
        <f>_xll.qlCalendarAdvance("TARGET",C3065,B3066,"mf")</f>
        <v>57965</v>
      </c>
      <c r="D3066" s="120">
        <f>_xll.xlShmInterpRateFwd($D$3&amp;T(CalculationTrigger2),C3066,,5,C3067)</f>
        <v>1.184288105036721E-2</v>
      </c>
      <c r="E3066" s="260">
        <f>_xll.xlShmInterpRateFwd($E$3&amp;T(CalculationTrigger2),C3066,,5,C3067)</f>
        <v>1.1751529964572542E-2</v>
      </c>
      <c r="F3066" s="260">
        <f>_xll.xlShmInterpRateFwd($F$3&amp;T(CalculationTrigger2),C3066,,5,C3067)</f>
        <v>1.1304942672110274E-2</v>
      </c>
      <c r="G3066" s="268">
        <f t="shared" si="94"/>
        <v>0.91351085794668174</v>
      </c>
      <c r="H3066" s="275">
        <f t="shared" si="95"/>
        <v>4.4658729246226798</v>
      </c>
      <c r="I3066" s="250"/>
      <c r="J3066" s="251"/>
      <c r="K3066" s="251"/>
      <c r="L3066" s="251"/>
    </row>
    <row r="3067" spans="2:12" x14ac:dyDescent="0.2">
      <c r="B3067" s="112" t="s">
        <v>2</v>
      </c>
      <c r="C3067" s="113">
        <f>_xll.qlCalendarAdvance("TARGET",C3066,B3067,"mf")</f>
        <v>57972</v>
      </c>
      <c r="D3067" s="120">
        <f>_xll.xlShmInterpRateFwd($D$3&amp;T(CalculationTrigger2),C3067,,5,C3068)</f>
        <v>1.1833987409868621E-2</v>
      </c>
      <c r="E3067" s="260">
        <f>_xll.xlShmInterpRateFwd($E$3&amp;T(CalculationTrigger2),C3067,,5,C3068)</f>
        <v>1.174258459475123E-2</v>
      </c>
      <c r="F3067" s="260">
        <f>_xll.xlShmInterpRateFwd($F$3&amp;T(CalculationTrigger2),C3067,,5,C3068)</f>
        <v>1.1295340214246465E-2</v>
      </c>
      <c r="G3067" s="268">
        <f t="shared" si="94"/>
        <v>0.91402815117391101</v>
      </c>
      <c r="H3067" s="275">
        <f t="shared" si="95"/>
        <v>4.4724438050476429</v>
      </c>
      <c r="I3067" s="250"/>
      <c r="J3067" s="251"/>
      <c r="K3067" s="251"/>
      <c r="L3067" s="251"/>
    </row>
    <row r="3068" spans="2:12" x14ac:dyDescent="0.2">
      <c r="B3068" s="112" t="s">
        <v>2</v>
      </c>
      <c r="C3068" s="113">
        <f>_xll.qlCalendarAdvance("TARGET",C3067,B3068,"mf")</f>
        <v>57979</v>
      </c>
      <c r="D3068" s="120">
        <f>_xll.xlShmInterpRateFwd($D$3&amp;T(CalculationTrigger2),C3068,,5,C3069)</f>
        <v>1.182512153464119E-2</v>
      </c>
      <c r="E3068" s="260">
        <f>_xll.xlShmInterpRateFwd($E$3&amp;T(CalculationTrigger2),C3068,,5,C3069)</f>
        <v>1.1733667360426692E-2</v>
      </c>
      <c r="F3068" s="260">
        <f>_xll.xlShmInterpRateFwd($F$3&amp;T(CalculationTrigger2),C3068,,5,C3069)</f>
        <v>1.1285768757945193E-2</v>
      </c>
      <c r="G3068" s="268">
        <f t="shared" si="94"/>
        <v>0.91454174214498218</v>
      </c>
      <c r="H3068" s="275">
        <f t="shared" si="95"/>
        <v>4.4789860248149909</v>
      </c>
      <c r="I3068" s="250"/>
      <c r="J3068" s="251"/>
      <c r="K3068" s="251"/>
      <c r="L3068" s="251"/>
    </row>
    <row r="3069" spans="2:12" x14ac:dyDescent="0.2">
      <c r="B3069" s="112" t="s">
        <v>2</v>
      </c>
      <c r="C3069" s="113">
        <f>_xll.qlCalendarAdvance("TARGET",C3068,B3069,"mf")</f>
        <v>57986</v>
      </c>
      <c r="D3069" s="120">
        <f>_xll.xlShmInterpRateFwd($D$3&amp;T(CalculationTrigger2),C3069,,5,C3070)</f>
        <v>1.181628349332233E-2</v>
      </c>
      <c r="E3069" s="260">
        <f>_xll.xlShmInterpRateFwd($E$3&amp;T(CalculationTrigger2),C3069,,5,C3070)</f>
        <v>1.1724778330982684E-2</v>
      </c>
      <c r="F3069" s="260">
        <f>_xll.xlShmInterpRateFwd($F$3&amp;T(CalculationTrigger2),C3069,,5,C3070)</f>
        <v>1.1276228379197657E-2</v>
      </c>
      <c r="G3069" s="268">
        <f t="shared" si="94"/>
        <v>0.91505162339645607</v>
      </c>
      <c r="H3069" s="275">
        <f t="shared" si="95"/>
        <v>4.4854995178502701</v>
      </c>
      <c r="I3069" s="250"/>
      <c r="J3069" s="251"/>
      <c r="K3069" s="251"/>
      <c r="L3069" s="251"/>
    </row>
    <row r="3070" spans="2:12" x14ac:dyDescent="0.2">
      <c r="B3070" s="112" t="s">
        <v>2</v>
      </c>
      <c r="C3070" s="113">
        <f>_xll.qlCalendarAdvance("TARGET",C3069,B3070,"mf")</f>
        <v>57993</v>
      </c>
      <c r="D3070" s="120">
        <f>_xll.xlShmInterpRateFwd($D$3&amp;T(CalculationTrigger2),C3070,,5,C3071)</f>
        <v>1.1807473354503118E-2</v>
      </c>
      <c r="E3070" s="260">
        <f>_xll.xlShmInterpRateFwd($E$3&amp;T(CalculationTrigger2),C3070,,5,C3071)</f>
        <v>1.1715917575739239E-2</v>
      </c>
      <c r="F3070" s="260">
        <f>_xll.xlShmInterpRateFwd($F$3&amp;T(CalculationTrigger2),C3070,,5,C3071)</f>
        <v>1.1266719154047188E-2</v>
      </c>
      <c r="G3070" s="268">
        <f t="shared" si="94"/>
        <v>0.9155577876387988</v>
      </c>
      <c r="H3070" s="275">
        <f t="shared" si="95"/>
        <v>4.4919842169205069</v>
      </c>
      <c r="I3070" s="250"/>
      <c r="J3070" s="251"/>
      <c r="K3070" s="251"/>
      <c r="L3070" s="251"/>
    </row>
    <row r="3071" spans="2:12" x14ac:dyDescent="0.2">
      <c r="B3071" s="112" t="s">
        <v>2</v>
      </c>
      <c r="C3071" s="113">
        <f>_xll.qlCalendarAdvance("TARGET",C3070,B3071,"mf")</f>
        <v>58000</v>
      </c>
      <c r="D3071" s="120">
        <f>_xll.xlShmInterpRateFwd($D$3&amp;T(CalculationTrigger2),C3071,,5,C3072)</f>
        <v>1.1798691186820963E-2</v>
      </c>
      <c r="E3071" s="260">
        <f>_xll.xlShmInterpRateFwd($E$3&amp;T(CalculationTrigger2),C3071,,5,C3072)</f>
        <v>1.1707085164051148E-2</v>
      </c>
      <c r="F3071" s="260">
        <f>_xll.xlShmInterpRateFwd($F$3&amp;T(CalculationTrigger2),C3071,,5,C3072)</f>
        <v>1.1257241158450238E-2</v>
      </c>
      <c r="G3071" s="268">
        <f t="shared" si="94"/>
        <v>0.91606022769814832</v>
      </c>
      <c r="H3071" s="275">
        <f t="shared" si="95"/>
        <v>4.4984400560090991</v>
      </c>
      <c r="I3071" s="250"/>
      <c r="J3071" s="251"/>
      <c r="K3071" s="251"/>
      <c r="L3071" s="251"/>
    </row>
    <row r="3072" spans="2:12" x14ac:dyDescent="0.2">
      <c r="B3072" s="112" t="s">
        <v>2</v>
      </c>
      <c r="C3072" s="113">
        <f>_xll.qlCalendarAdvance("TARGET",C3071,B3072,"mf")</f>
        <v>58007</v>
      </c>
      <c r="D3072" s="120">
        <f>_xll.xlShmInterpRateFwd($D$3&amp;T(CalculationTrigger2),C3072,,5,C3073)</f>
        <v>1.178993705884377E-2</v>
      </c>
      <c r="E3072" s="260">
        <f>_xll.xlShmInterpRateFwd($E$3&amp;T(CalculationTrigger2),C3072,,5,C3073)</f>
        <v>1.16982811652674E-2</v>
      </c>
      <c r="F3072" s="260">
        <f>_xll.xlShmInterpRateFwd($F$3&amp;T(CalculationTrigger2),C3072,,5,C3073)</f>
        <v>1.1247794468438549E-2</v>
      </c>
      <c r="G3072" s="268">
        <f t="shared" si="94"/>
        <v>0.91655893576370395</v>
      </c>
      <c r="H3072" s="275">
        <f t="shared" si="95"/>
        <v>4.504866968288515</v>
      </c>
      <c r="I3072" s="250"/>
      <c r="J3072" s="251"/>
      <c r="K3072" s="251"/>
      <c r="L3072" s="251"/>
    </row>
    <row r="3073" spans="2:12" x14ac:dyDescent="0.2">
      <c r="B3073" s="112" t="s">
        <v>2</v>
      </c>
      <c r="C3073" s="113">
        <f>_xll.qlCalendarAdvance("TARGET",C3072,B3073,"mf")</f>
        <v>58014</v>
      </c>
      <c r="D3073" s="120">
        <f>_xll.xlShmInterpRateFwd($D$3&amp;T(CalculationTrigger2),C3073,,5,C3074)</f>
        <v>1.1781211039203149E-2</v>
      </c>
      <c r="E3073" s="260">
        <f>_xll.xlShmInterpRateFwd($E$3&amp;T(CalculationTrigger2),C3073,,5,C3074)</f>
        <v>1.1689505648736985E-2</v>
      </c>
      <c r="F3073" s="260">
        <f>_xll.xlShmInterpRateFwd($F$3&amp;T(CalculationTrigger2),C3073,,5,C3074)</f>
        <v>1.1238379160009124E-2</v>
      </c>
      <c r="G3073" s="268">
        <f t="shared" si="94"/>
        <v>0.91705390466163828</v>
      </c>
      <c r="H3073" s="275">
        <f t="shared" si="95"/>
        <v>4.5112648872786165</v>
      </c>
      <c r="I3073" s="250"/>
      <c r="J3073" s="251"/>
      <c r="K3073" s="251"/>
      <c r="L3073" s="251"/>
    </row>
    <row r="3074" spans="2:12" x14ac:dyDescent="0.2">
      <c r="B3074" s="112" t="s">
        <v>2</v>
      </c>
      <c r="C3074" s="113">
        <f>_xll.qlCalendarAdvance("TARGET",C3073,B3074,"mf")</f>
        <v>58021</v>
      </c>
      <c r="D3074" s="120">
        <f>_xll.xlShmInterpRateFwd($D$3&amp;T(CalculationTrigger2),C3074,,5,C3075)</f>
        <v>1.177251319652492E-2</v>
      </c>
      <c r="E3074" s="260">
        <f>_xll.xlShmInterpRateFwd($E$3&amp;T(CalculationTrigger2),C3074,,5,C3075)</f>
        <v>1.1680758683814687E-2</v>
      </c>
      <c r="F3074" s="260">
        <f>_xll.xlShmInterpRateFwd($F$3&amp;T(CalculationTrigger2),C3074,,5,C3075)</f>
        <v>1.122899530918213E-2</v>
      </c>
      <c r="G3074" s="268">
        <f t="shared" si="94"/>
        <v>0.91754512710233094</v>
      </c>
      <c r="H3074" s="275">
        <f t="shared" si="95"/>
        <v>4.5176337463255676</v>
      </c>
      <c r="I3074" s="250"/>
      <c r="J3074" s="251"/>
      <c r="K3074" s="251"/>
      <c r="L3074" s="251"/>
    </row>
    <row r="3075" spans="2:12" x14ac:dyDescent="0.2">
      <c r="B3075" s="112" t="s">
        <v>2</v>
      </c>
      <c r="C3075" s="113">
        <f>_xll.qlCalendarAdvance("TARGET",C3074,B3075,"mf")</f>
        <v>58028</v>
      </c>
      <c r="D3075" s="120">
        <f>_xll.xlShmInterpRateFwd($D$3&amp;T(CalculationTrigger2),C3075,,5,C3076)</f>
        <v>1.1763843599405943E-2</v>
      </c>
      <c r="E3075" s="260">
        <f>_xll.xlShmInterpRateFwd($E$3&amp;T(CalculationTrigger2),C3075,,5,C3076)</f>
        <v>1.1672040339820541E-2</v>
      </c>
      <c r="F3075" s="260">
        <f>_xll.xlShmInterpRateFwd($F$3&amp;T(CalculationTrigger2),C3075,,5,C3076)</f>
        <v>1.1219642991931403E-2</v>
      </c>
      <c r="G3075" s="268">
        <f t="shared" si="94"/>
        <v>0.91803259585401464</v>
      </c>
      <c r="H3075" s="275">
        <f t="shared" si="95"/>
        <v>4.5239734788913788</v>
      </c>
      <c r="I3075" s="250"/>
      <c r="J3075" s="251"/>
      <c r="K3075" s="251"/>
      <c r="L3075" s="251"/>
    </row>
    <row r="3076" spans="2:12" x14ac:dyDescent="0.2">
      <c r="B3076" s="112" t="s">
        <v>2</v>
      </c>
      <c r="C3076" s="113">
        <f>_xll.qlCalendarAdvance("TARGET",C3075,B3076,"mf")</f>
        <v>58035</v>
      </c>
      <c r="D3076" s="120">
        <f>_xll.xlShmInterpRateFwd($D$3&amp;T(CalculationTrigger2),C3076,,5,C3077)</f>
        <v>1.1755202316460449E-2</v>
      </c>
      <c r="E3076" s="260">
        <f>_xll.xlShmInterpRateFwd($E$3&amp;T(CalculationTrigger2),C3076,,5,C3077)</f>
        <v>1.1663350686149872E-2</v>
      </c>
      <c r="F3076" s="260">
        <f>_xll.xlShmInterpRateFwd($F$3&amp;T(CalculationTrigger2),C3076,,5,C3077)</f>
        <v>1.1210322284288705E-2</v>
      </c>
      <c r="G3076" s="268">
        <f t="shared" si="94"/>
        <v>0.91851630310576737</v>
      </c>
      <c r="H3076" s="275">
        <f t="shared" si="95"/>
        <v>4.5302840186116704</v>
      </c>
      <c r="I3076" s="250"/>
      <c r="J3076" s="251"/>
      <c r="K3076" s="251"/>
      <c r="L3076" s="251"/>
    </row>
    <row r="3077" spans="2:12" x14ac:dyDescent="0.2">
      <c r="B3077" s="112" t="s">
        <v>2</v>
      </c>
      <c r="C3077" s="113">
        <f>_xll.qlCalendarAdvance("TARGET",C3076,B3077,"mf")</f>
        <v>58042</v>
      </c>
      <c r="D3077" s="120">
        <f>_xll.xlShmInterpRateFwd($D$3&amp;T(CalculationTrigger2),C3077,,5,C3078)</f>
        <v>1.1746589416279513E-2</v>
      </c>
      <c r="E3077" s="260">
        <f>_xll.xlShmInterpRateFwd($E$3&amp;T(CalculationTrigger2),C3077,,5,C3078)</f>
        <v>1.1654689792111133E-2</v>
      </c>
      <c r="F3077" s="260">
        <f>_xll.xlShmInterpRateFwd($F$3&amp;T(CalculationTrigger2),C3077,,5,C3078)</f>
        <v>1.1201033262251055E-2</v>
      </c>
      <c r="G3077" s="268">
        <f t="shared" ref="G3077:G3140" si="96">(D3077-E3077)*10000</f>
        <v>0.91899624168379623</v>
      </c>
      <c r="H3077" s="275">
        <f t="shared" ref="H3077:H3140" si="97">(E3077-F3077)*10000</f>
        <v>4.5365652986007792</v>
      </c>
      <c r="I3077" s="250"/>
      <c r="J3077" s="251"/>
      <c r="K3077" s="251"/>
      <c r="L3077" s="251"/>
    </row>
    <row r="3078" spans="2:12" x14ac:dyDescent="0.2">
      <c r="B3078" s="112" t="s">
        <v>2</v>
      </c>
      <c r="C3078" s="113">
        <f>_xll.qlCalendarAdvance("TARGET",C3077,B3078,"mf")</f>
        <v>58049</v>
      </c>
      <c r="D3078" s="120">
        <f>_xll.xlShmInterpRateFwd($D$3&amp;T(CalculationTrigger2),C3078,,5,C3079)</f>
        <v>1.1738004967523703E-2</v>
      </c>
      <c r="E3078" s="260">
        <f>_xll.xlShmInterpRateFwd($E$3&amp;T(CalculationTrigger2),C3078,,5,C3079)</f>
        <v>1.1646057727059112E-2</v>
      </c>
      <c r="F3078" s="260">
        <f>_xll.xlShmInterpRateFwd($F$3&amp;T(CalculationTrigger2),C3078,,5,C3079)</f>
        <v>1.1191776001815474E-2</v>
      </c>
      <c r="G3078" s="268">
        <f t="shared" si="96"/>
        <v>0.91947240464591151</v>
      </c>
      <c r="H3078" s="275">
        <f t="shared" si="97"/>
        <v>4.542817252436385</v>
      </c>
      <c r="I3078" s="250"/>
      <c r="J3078" s="251"/>
      <c r="K3078" s="251"/>
      <c r="L3078" s="251"/>
    </row>
    <row r="3079" spans="2:12" x14ac:dyDescent="0.2">
      <c r="B3079" s="112" t="s">
        <v>2</v>
      </c>
      <c r="C3079" s="113">
        <f>_xll.qlCalendarAdvance("TARGET",C3078,B3079,"mf")</f>
        <v>58056</v>
      </c>
      <c r="D3079" s="120">
        <f>_xll.xlShmInterpRateFwd($D$3&amp;T(CalculationTrigger2),C3079,,5,C3080)</f>
        <v>1.1729449038737762E-2</v>
      </c>
      <c r="E3079" s="260">
        <f>_xll.xlShmInterpRateFwd($E$3&amp;T(CalculationTrigger2),C3079,,5,C3080)</f>
        <v>1.1637454560354397E-2</v>
      </c>
      <c r="F3079" s="260">
        <f>_xll.xlShmInterpRateFwd($F$3&amp;T(CalculationTrigger2),C3079,,5,C3080)</f>
        <v>1.1182550578990579E-2</v>
      </c>
      <c r="G3079" s="268">
        <f t="shared" si="96"/>
        <v>0.91994478383365663</v>
      </c>
      <c r="H3079" s="275">
        <f t="shared" si="97"/>
        <v>4.5490398136381787</v>
      </c>
      <c r="I3079" s="250"/>
      <c r="J3079" s="251"/>
      <c r="K3079" s="251"/>
      <c r="L3079" s="251"/>
    </row>
    <row r="3080" spans="2:12" x14ac:dyDescent="0.2">
      <c r="B3080" s="112" t="s">
        <v>2</v>
      </c>
      <c r="C3080" s="113">
        <f>_xll.qlCalendarAdvance("TARGET",C3079,B3080,"mf")</f>
        <v>58063</v>
      </c>
      <c r="D3080" s="120">
        <f>_xll.xlShmInterpRateFwd($D$3&amp;T(CalculationTrigger2),C3080,,5,C3081)</f>
        <v>1.1720502224382872E-2</v>
      </c>
      <c r="E3080" s="260">
        <f>_xll.xlShmInterpRateFwd($E$3&amp;T(CalculationTrigger2),C3080,,5,C3081)</f>
        <v>1.162845461573399E-2</v>
      </c>
      <c r="F3080" s="260">
        <f>_xll.xlShmInterpRateFwd($F$3&amp;T(CalculationTrigger2),C3080,,5,C3081)</f>
        <v>1.1172873010366444E-2</v>
      </c>
      <c r="G3080" s="268">
        <f t="shared" si="96"/>
        <v>0.92047608648882639</v>
      </c>
      <c r="H3080" s="275">
        <f t="shared" si="97"/>
        <v>4.5558160536754606</v>
      </c>
      <c r="I3080" s="250"/>
      <c r="J3080" s="251"/>
      <c r="K3080" s="251"/>
      <c r="L3080" s="251"/>
    </row>
    <row r="3081" spans="2:12" x14ac:dyDescent="0.2">
      <c r="B3081" s="112" t="s">
        <v>2</v>
      </c>
      <c r="C3081" s="113">
        <f>_xll.qlCalendarAdvance("TARGET",C3080,B3081,"mf")</f>
        <v>58071</v>
      </c>
      <c r="D3081" s="120">
        <f>_xll.xlShmInterpRateFwd($D$3&amp;T(CalculationTrigger2),C3081,,5,C3082)</f>
        <v>1.1711211261449923E-2</v>
      </c>
      <c r="E3081" s="260">
        <f>_xll.xlShmInterpRateFwd($E$3&amp;T(CalculationTrigger2),C3081,,5,C3082)</f>
        <v>1.1619116836348009E-2</v>
      </c>
      <c r="F3081" s="260">
        <f>_xll.xlShmInterpRateFwd($F$3&amp;T(CalculationTrigger2),C3081,,5,C3082)</f>
        <v>1.1162889377523222E-2</v>
      </c>
      <c r="G3081" s="268">
        <f t="shared" si="96"/>
        <v>0.92094425101914634</v>
      </c>
      <c r="H3081" s="275">
        <f t="shared" si="97"/>
        <v>4.5622745882478721</v>
      </c>
      <c r="I3081" s="250"/>
      <c r="J3081" s="251"/>
      <c r="K3081" s="251"/>
      <c r="L3081" s="251"/>
    </row>
    <row r="3082" spans="2:12" x14ac:dyDescent="0.2">
      <c r="B3082" s="112" t="s">
        <v>2</v>
      </c>
      <c r="C3082" s="113">
        <f>_xll.qlCalendarAdvance("TARGET",C3081,B3082,"mf")</f>
        <v>58078</v>
      </c>
      <c r="D3082" s="120">
        <f>_xll.xlShmInterpRateFwd($D$3&amp;T(CalculationTrigger2),C3082,,5,C3083)</f>
        <v>1.1702745413638289E-2</v>
      </c>
      <c r="E3082" s="260">
        <f>_xll.xlShmInterpRateFwd($E$3&amp;T(CalculationTrigger2),C3082,,5,C3083)</f>
        <v>1.1610604944461875E-2</v>
      </c>
      <c r="F3082" s="260">
        <f>_xll.xlShmInterpRateFwd($F$3&amp;T(CalculationTrigger2),C3082,,5,C3083)</f>
        <v>1.1153764510574924E-2</v>
      </c>
      <c r="G3082" s="268">
        <f t="shared" si="96"/>
        <v>0.92140469176413964</v>
      </c>
      <c r="H3082" s="275">
        <f t="shared" si="97"/>
        <v>4.5684043388695068</v>
      </c>
      <c r="I3082" s="250"/>
      <c r="J3082" s="251"/>
      <c r="K3082" s="251"/>
      <c r="L3082" s="251"/>
    </row>
    <row r="3083" spans="2:12" x14ac:dyDescent="0.2">
      <c r="B3083" s="112" t="s">
        <v>2</v>
      </c>
      <c r="C3083" s="113">
        <f>_xll.qlCalendarAdvance("TARGET",C3082,B3083,"mf")</f>
        <v>58085</v>
      </c>
      <c r="D3083" s="120">
        <f>_xll.xlShmInterpRateFwd($D$3&amp;T(CalculationTrigger2),C3083,,5,C3084)</f>
        <v>1.1694308370083692E-2</v>
      </c>
      <c r="E3083" s="260">
        <f>_xll.xlShmInterpRateFwd($E$3&amp;T(CalculationTrigger2),C3083,,5,C3084)</f>
        <v>1.1602122238218661E-2</v>
      </c>
      <c r="F3083" s="260">
        <f>_xll.xlShmInterpRateFwd($F$3&amp;T(CalculationTrigger2),C3083,,5,C3084)</f>
        <v>1.1144671796108736E-2</v>
      </c>
      <c r="G3083" s="268">
        <f t="shared" si="96"/>
        <v>0.92186131865030352</v>
      </c>
      <c r="H3083" s="275">
        <f t="shared" si="97"/>
        <v>4.5745044210992489</v>
      </c>
      <c r="I3083" s="250"/>
      <c r="J3083" s="251"/>
      <c r="K3083" s="251"/>
      <c r="L3083" s="251"/>
    </row>
    <row r="3084" spans="2:12" x14ac:dyDescent="0.2">
      <c r="B3084" s="112" t="s">
        <v>2</v>
      </c>
      <c r="C3084" s="113">
        <f>_xll.qlCalendarAdvance("TARGET",C3083,B3084,"mf")</f>
        <v>58092</v>
      </c>
      <c r="D3084" s="120">
        <f>_xll.xlShmInterpRateFwd($D$3&amp;T(CalculationTrigger2),C3084,,5,C3085)</f>
        <v>1.1685900199365652E-2</v>
      </c>
      <c r="E3084" s="260">
        <f>_xll.xlShmInterpRateFwd($E$3&amp;T(CalculationTrigger2),C3084,,5,C3085)</f>
        <v>1.1593668786950022E-2</v>
      </c>
      <c r="F3084" s="260">
        <f>_xll.xlShmInterpRateFwd($F$3&amp;T(CalculationTrigger2),C3084,,5,C3085)</f>
        <v>1.1135611310150706E-2</v>
      </c>
      <c r="G3084" s="268">
        <f t="shared" si="96"/>
        <v>0.92231412415629332</v>
      </c>
      <c r="H3084" s="275">
        <f t="shared" si="97"/>
        <v>4.5805747679931663</v>
      </c>
      <c r="I3084" s="250"/>
      <c r="J3084" s="251"/>
      <c r="K3084" s="251"/>
      <c r="L3084" s="251"/>
    </row>
    <row r="3085" spans="2:12" x14ac:dyDescent="0.2">
      <c r="B3085" s="112" t="s">
        <v>2</v>
      </c>
      <c r="C3085" s="113">
        <f>_xll.qlCalendarAdvance("TARGET",C3084,B3085,"mf")</f>
        <v>58099</v>
      </c>
      <c r="D3085" s="120">
        <f>_xll.xlShmInterpRateFwd($D$3&amp;T(CalculationTrigger2),C3085,,5,C3086)</f>
        <v>1.1677520970144772E-2</v>
      </c>
      <c r="E3085" s="260">
        <f>_xll.xlShmInterpRateFwd($E$3&amp;T(CalculationTrigger2),C3085,,5,C3086)</f>
        <v>1.1585244660045544E-2</v>
      </c>
      <c r="F3085" s="260">
        <f>_xll.xlShmInterpRateFwd($F$3&amp;T(CalculationTrigger2),C3085,,5,C3086)</f>
        <v>1.1126583128663183E-2</v>
      </c>
      <c r="G3085" s="268">
        <f t="shared" si="96"/>
        <v>0.92276310099228054</v>
      </c>
      <c r="H3085" s="275">
        <f t="shared" si="97"/>
        <v>4.5866153138236081</v>
      </c>
      <c r="I3085" s="250"/>
      <c r="J3085" s="251"/>
      <c r="K3085" s="251"/>
      <c r="L3085" s="251"/>
    </row>
    <row r="3086" spans="2:12" x14ac:dyDescent="0.2">
      <c r="B3086" s="112" t="s">
        <v>2</v>
      </c>
      <c r="C3086" s="113">
        <f>_xll.qlCalendarAdvance("TARGET",C3085,B3086,"mf")</f>
        <v>58106</v>
      </c>
      <c r="D3086" s="120">
        <f>_xll.xlShmInterpRateFwd($D$3&amp;T(CalculationTrigger2),C3086,,5,C3087)</f>
        <v>1.1669170750989007E-2</v>
      </c>
      <c r="E3086" s="260">
        <f>_xll.xlShmInterpRateFwd($E$3&amp;T(CalculationTrigger2),C3086,,5,C3087)</f>
        <v>1.1576849926790565E-2</v>
      </c>
      <c r="F3086" s="260">
        <f>_xll.xlShmInterpRateFwd($F$3&amp;T(CalculationTrigger2),C3086,,5,C3087)</f>
        <v>1.1117587327701201E-2</v>
      </c>
      <c r="G3086" s="268">
        <f t="shared" si="96"/>
        <v>0.92320824198442031</v>
      </c>
      <c r="H3086" s="275">
        <f t="shared" si="97"/>
        <v>4.5926259908936338</v>
      </c>
      <c r="I3086" s="250"/>
      <c r="J3086" s="251"/>
      <c r="K3086" s="251"/>
      <c r="L3086" s="251"/>
    </row>
    <row r="3087" spans="2:12" x14ac:dyDescent="0.2">
      <c r="B3087" s="112" t="s">
        <v>2</v>
      </c>
      <c r="C3087" s="113">
        <f>_xll.qlCalendarAdvance("TARGET",C3086,B3087,"mf")</f>
        <v>58113</v>
      </c>
      <c r="D3087" s="120">
        <f>_xll.xlShmInterpRateFwd($D$3&amp;T(CalculationTrigger2),C3087,,5,C3088)</f>
        <v>1.1660849610518434E-2</v>
      </c>
      <c r="E3087" s="260">
        <f>_xll.xlShmInterpRateFwd($E$3&amp;T(CalculationTrigger2),C3087,,5,C3088)</f>
        <v>1.156848465658627E-2</v>
      </c>
      <c r="F3087" s="260">
        <f>_xll.xlShmInterpRateFwd($F$3&amp;T(CalculationTrigger2),C3087,,5,C3088)</f>
        <v>1.1108623983244513E-2</v>
      </c>
      <c r="G3087" s="268">
        <f t="shared" si="96"/>
        <v>0.92364953932163463</v>
      </c>
      <c r="H3087" s="275">
        <f t="shared" si="97"/>
        <v>4.5986067334175678</v>
      </c>
      <c r="I3087" s="250"/>
      <c r="J3087" s="251"/>
      <c r="K3087" s="251"/>
      <c r="L3087" s="251"/>
    </row>
    <row r="3088" spans="2:12" x14ac:dyDescent="0.2">
      <c r="B3088" s="112" t="s">
        <v>2</v>
      </c>
      <c r="C3088" s="113">
        <f>_xll.qlCalendarAdvance("TARGET",C3087,B3088,"mf")</f>
        <v>58120</v>
      </c>
      <c r="D3088" s="120">
        <f>_xll.xlShmInterpRateFwd($D$3&amp;T(CalculationTrigger2),C3088,,5,C3089)</f>
        <v>1.1652557617358936E-2</v>
      </c>
      <c r="E3088" s="260">
        <f>_xll.xlShmInterpRateFwd($E$3&amp;T(CalculationTrigger2),C3088,,5,C3089)</f>
        <v>1.1560148918741192E-2</v>
      </c>
      <c r="F3088" s="260">
        <f>_xll.xlShmInterpRateFwd($F$3&amp;T(CalculationTrigger2),C3088,,5,C3089)</f>
        <v>1.1099693171278686E-2</v>
      </c>
      <c r="G3088" s="268">
        <f t="shared" si="96"/>
        <v>0.92408698617743934</v>
      </c>
      <c r="H3088" s="275">
        <f t="shared" si="97"/>
        <v>4.6045574746250528</v>
      </c>
      <c r="I3088" s="250"/>
      <c r="J3088" s="251"/>
      <c r="K3088" s="251"/>
      <c r="L3088" s="251"/>
    </row>
    <row r="3089" spans="2:12" x14ac:dyDescent="0.2">
      <c r="B3089" s="112" t="s">
        <v>2</v>
      </c>
      <c r="C3089" s="113">
        <f>_xll.qlCalendarAdvance("TARGET",C3088,B3089,"mf")</f>
        <v>58127</v>
      </c>
      <c r="D3089" s="120">
        <f>_xll.xlShmInterpRateFwd($D$3&amp;T(CalculationTrigger2),C3089,,5,C3090)</f>
        <v>1.1644294840095864E-2</v>
      </c>
      <c r="E3089" s="260">
        <f>_xll.xlShmInterpRateFwd($E$3&amp;T(CalculationTrigger2),C3089,,5,C3090)</f>
        <v>1.1551842782644949E-2</v>
      </c>
      <c r="F3089" s="260">
        <f>_xll.xlShmInterpRateFwd($F$3&amp;T(CalculationTrigger2),C3089,,5,C3090)</f>
        <v>1.1090794967853009E-2</v>
      </c>
      <c r="G3089" s="268">
        <f t="shared" si="96"/>
        <v>0.92452057450915359</v>
      </c>
      <c r="H3089" s="275">
        <f t="shared" si="97"/>
        <v>4.6104781479193964</v>
      </c>
      <c r="I3089" s="250"/>
      <c r="J3089" s="251"/>
      <c r="K3089" s="251"/>
      <c r="L3089" s="251"/>
    </row>
    <row r="3090" spans="2:12" x14ac:dyDescent="0.2">
      <c r="B3090" s="112" t="s">
        <v>2</v>
      </c>
      <c r="C3090" s="113">
        <f>_xll.qlCalendarAdvance("TARGET",C3089,B3090,"mf")</f>
        <v>58134</v>
      </c>
      <c r="D3090" s="120">
        <f>_xll.xlShmInterpRateFwd($D$3&amp;T(CalculationTrigger2),C3090,,5,C3091)</f>
        <v>1.1636061347366708E-2</v>
      </c>
      <c r="E3090" s="260">
        <f>_xll.xlShmInterpRateFwd($E$3&amp;T(CalculationTrigger2),C3090,,5,C3091)</f>
        <v>1.1543566317617677E-2</v>
      </c>
      <c r="F3090" s="260">
        <f>_xll.xlShmInterpRateFwd($F$3&amp;T(CalculationTrigger2),C3090,,5,C3091)</f>
        <v>1.1081929448953075E-2</v>
      </c>
      <c r="G3090" s="268">
        <f t="shared" si="96"/>
        <v>0.92495029749031099</v>
      </c>
      <c r="H3090" s="275">
        <f t="shared" si="97"/>
        <v>4.616368686646017</v>
      </c>
      <c r="I3090" s="250"/>
      <c r="J3090" s="251"/>
      <c r="K3090" s="251"/>
      <c r="L3090" s="251"/>
    </row>
    <row r="3091" spans="2:12" x14ac:dyDescent="0.2">
      <c r="B3091" s="112" t="s">
        <v>2</v>
      </c>
      <c r="C3091" s="113">
        <f>_xll.qlCalendarAdvance("TARGET",C3090,B3091,"mf")</f>
        <v>58141</v>
      </c>
      <c r="D3091" s="120">
        <f>_xll.xlShmInterpRateFwd($D$3&amp;T(CalculationTrigger2),C3091,,5,C3092)</f>
        <v>1.162785720776263E-2</v>
      </c>
      <c r="E3091" s="260">
        <f>_xll.xlShmInterpRateFwd($E$3&amp;T(CalculationTrigger2),C3091,,5,C3092)</f>
        <v>1.1535319592996904E-2</v>
      </c>
      <c r="F3091" s="260">
        <f>_xll.xlShmInterpRateFwd($F$3&amp;T(CalculationTrigger2),C3091,,5,C3092)</f>
        <v>1.1073096690541349E-2</v>
      </c>
      <c r="G3091" s="268">
        <f t="shared" si="96"/>
        <v>0.9253761476572635</v>
      </c>
      <c r="H3091" s="275">
        <f t="shared" si="97"/>
        <v>4.6222290245555469</v>
      </c>
      <c r="I3091" s="250"/>
      <c r="J3091" s="251"/>
      <c r="K3091" s="251"/>
      <c r="L3091" s="251"/>
    </row>
    <row r="3092" spans="2:12" x14ac:dyDescent="0.2">
      <c r="B3092" s="112" t="s">
        <v>2</v>
      </c>
      <c r="C3092" s="113">
        <f>_xll.qlCalendarAdvance("TARGET",C3091,B3092,"mf")</f>
        <v>58148</v>
      </c>
      <c r="D3092" s="120">
        <f>_xll.xlShmInterpRateFwd($D$3&amp;T(CalculationTrigger2),C3092,,5,C3093)</f>
        <v>1.1619682489915356E-2</v>
      </c>
      <c r="E3092" s="260">
        <f>_xll.xlShmInterpRateFwd($E$3&amp;T(CalculationTrigger2),C3092,,5,C3093)</f>
        <v>1.1527102678154917E-2</v>
      </c>
      <c r="F3092" s="260">
        <f>_xll.xlShmInterpRateFwd($F$3&amp;T(CalculationTrigger2),C3092,,5,C3093)</f>
        <v>1.1064296768696127E-2</v>
      </c>
      <c r="G3092" s="268">
        <f t="shared" si="96"/>
        <v>0.92579811760439001</v>
      </c>
      <c r="H3092" s="275">
        <f t="shared" si="97"/>
        <v>4.628059094587897</v>
      </c>
      <c r="I3092" s="250"/>
      <c r="J3092" s="251"/>
      <c r="K3092" s="251"/>
      <c r="L3092" s="251"/>
    </row>
    <row r="3093" spans="2:12" x14ac:dyDescent="0.2">
      <c r="B3093" s="112" t="s">
        <v>2</v>
      </c>
      <c r="C3093" s="113">
        <f>_xll.qlCalendarAdvance("TARGET",C3092,B3093,"mf")</f>
        <v>58155</v>
      </c>
      <c r="D3093" s="120">
        <f>_xll.xlShmInterpRateFwd($D$3&amp;T(CalculationTrigger2),C3093,,5,C3094)</f>
        <v>1.1611933059811671E-2</v>
      </c>
      <c r="E3093" s="260">
        <f>_xll.xlShmInterpRateFwd($E$3&amp;T(CalculationTrigger2),C3093,,5,C3094)</f>
        <v>1.1519317343387901E-2</v>
      </c>
      <c r="F3093" s="260">
        <f>_xll.xlShmInterpRateFwd($F$3&amp;T(CalculationTrigger2),C3093,,5,C3094)</f>
        <v>1.1055987080059495E-2</v>
      </c>
      <c r="G3093" s="268">
        <f t="shared" si="96"/>
        <v>0.92615716423770023</v>
      </c>
      <c r="H3093" s="275">
        <f t="shared" si="97"/>
        <v>4.6333026332840559</v>
      </c>
      <c r="I3093" s="250"/>
      <c r="J3093" s="251"/>
      <c r="K3093" s="251"/>
      <c r="L3093" s="251"/>
    </row>
    <row r="3094" spans="2:12" x14ac:dyDescent="0.2">
      <c r="B3094" s="112" t="s">
        <v>2</v>
      </c>
      <c r="C3094" s="113">
        <f>_xll.qlCalendarAdvance("TARGET",C3093,B3094,"mf")</f>
        <v>58161</v>
      </c>
      <c r="D3094" s="120">
        <f>_xll.xlShmInterpRateFwd($D$3&amp;T(CalculationTrigger2),C3094,,5,C3095)</f>
        <v>1.1604579162759143E-2</v>
      </c>
      <c r="E3094" s="260">
        <f>_xll.xlShmInterpRateFwd($E$3&amp;T(CalculationTrigger2),C3094,,5,C3095)</f>
        <v>1.1511922017150629E-2</v>
      </c>
      <c r="F3094" s="260">
        <f>_xll.xlShmInterpRateFwd($F$3&amp;T(CalculationTrigger2),C3094,,5,C3095)</f>
        <v>1.10480414332501E-2</v>
      </c>
      <c r="G3094" s="268">
        <f t="shared" si="96"/>
        <v>0.92657145608514291</v>
      </c>
      <c r="H3094" s="275">
        <f t="shared" si="97"/>
        <v>4.6388058390052844</v>
      </c>
      <c r="I3094" s="250"/>
      <c r="J3094" s="251"/>
      <c r="K3094" s="251"/>
      <c r="L3094" s="251"/>
    </row>
    <row r="3095" spans="2:12" x14ac:dyDescent="0.2">
      <c r="B3095" s="112" t="s">
        <v>2</v>
      </c>
      <c r="C3095" s="113">
        <f>_xll.qlCalendarAdvance("TARGET",C3094,B3095,"mf")</f>
        <v>58168</v>
      </c>
      <c r="D3095" s="120">
        <f>_xll.xlShmInterpRateFwd($D$3&amp;T(CalculationTrigger2),C3095,,5,C3096)</f>
        <v>1.1596488885085007E-2</v>
      </c>
      <c r="E3095" s="260">
        <f>_xll.xlShmInterpRateFwd($E$3&amp;T(CalculationTrigger2),C3095,,5,C3096)</f>
        <v>1.1503790655200723E-2</v>
      </c>
      <c r="F3095" s="260">
        <f>_xll.xlShmInterpRateFwd($F$3&amp;T(CalculationTrigger2),C3095,,5,C3096)</f>
        <v>1.1039335748850845E-2</v>
      </c>
      <c r="G3095" s="268">
        <f t="shared" si="96"/>
        <v>0.92698229884283911</v>
      </c>
      <c r="H3095" s="275">
        <f t="shared" si="97"/>
        <v>4.6445490634987836</v>
      </c>
      <c r="I3095" s="250"/>
      <c r="J3095" s="251"/>
      <c r="K3095" s="251"/>
      <c r="L3095" s="251"/>
    </row>
    <row r="3096" spans="2:12" x14ac:dyDescent="0.2">
      <c r="B3096" s="112" t="s">
        <v>2</v>
      </c>
      <c r="C3096" s="113">
        <f>_xll.qlCalendarAdvance("TARGET",C3095,B3096,"mf")</f>
        <v>58175</v>
      </c>
      <c r="D3096" s="120">
        <f>_xll.xlShmInterpRateFwd($D$3&amp;T(CalculationTrigger2),C3096,,5,C3097)</f>
        <v>1.1588428293806588E-2</v>
      </c>
      <c r="E3096" s="260">
        <f>_xll.xlShmInterpRateFwd($E$3&amp;T(CalculationTrigger2),C3096,,5,C3097)</f>
        <v>1.1495689370509285E-2</v>
      </c>
      <c r="F3096" s="260">
        <f>_xll.xlShmInterpRateFwd($F$3&amp;T(CalculationTrigger2),C3096,,5,C3097)</f>
        <v>1.1030663194147139E-2</v>
      </c>
      <c r="G3096" s="268">
        <f t="shared" si="96"/>
        <v>0.92738923297303388</v>
      </c>
      <c r="H3096" s="275">
        <f t="shared" si="97"/>
        <v>4.6502617636214572</v>
      </c>
      <c r="I3096" s="250"/>
      <c r="J3096" s="251"/>
      <c r="K3096" s="251"/>
      <c r="L3096" s="251"/>
    </row>
    <row r="3097" spans="2:12" x14ac:dyDescent="0.2">
      <c r="B3097" s="112" t="s">
        <v>2</v>
      </c>
      <c r="C3097" s="113">
        <f>_xll.qlCalendarAdvance("TARGET",C3096,B3097,"mf")</f>
        <v>58182</v>
      </c>
      <c r="D3097" s="120">
        <f>_xll.xlShmInterpRateFwd($D$3&amp;T(CalculationTrigger2),C3097,,5,C3098)</f>
        <v>1.1580397457509344E-2</v>
      </c>
      <c r="E3097" s="260">
        <f>_xll.xlShmInterpRateFwd($E$3&amp;T(CalculationTrigger2),C3097,,5,C3098)</f>
        <v>1.1487618232419717E-2</v>
      </c>
      <c r="F3097" s="260">
        <f>_xll.xlShmInterpRateFwd($F$3&amp;T(CalculationTrigger2),C3097,,5,C3098)</f>
        <v>1.1022023845136319E-2</v>
      </c>
      <c r="G3097" s="268">
        <f t="shared" si="96"/>
        <v>0.92779225089626927</v>
      </c>
      <c r="H3097" s="275">
        <f t="shared" si="97"/>
        <v>4.6559438728339781</v>
      </c>
      <c r="I3097" s="250"/>
      <c r="J3097" s="251"/>
      <c r="K3097" s="251"/>
      <c r="L3097" s="251"/>
    </row>
    <row r="3098" spans="2:12" x14ac:dyDescent="0.2">
      <c r="B3098" s="112" t="s">
        <v>2</v>
      </c>
      <c r="C3098" s="113">
        <f>_xll.qlCalendarAdvance("TARGET",C3097,B3098,"mf")</f>
        <v>58189</v>
      </c>
      <c r="D3098" s="120">
        <f>_xll.xlShmInterpRateFwd($D$3&amp;T(CalculationTrigger2),C3098,,5,C3099)</f>
        <v>1.1572009891109158E-2</v>
      </c>
      <c r="E3098" s="260">
        <f>_xll.xlShmInterpRateFwd($E$3&amp;T(CalculationTrigger2),C3098,,5,C3099)</f>
        <v>1.1479184995221501E-2</v>
      </c>
      <c r="F3098" s="260">
        <f>_xll.xlShmInterpRateFwd($F$3&amp;T(CalculationTrigger2),C3098,,5,C3099)</f>
        <v>1.1012970889322538E-2</v>
      </c>
      <c r="G3098" s="268">
        <f t="shared" si="96"/>
        <v>0.92824895887657499</v>
      </c>
      <c r="H3098" s="275">
        <f t="shared" si="97"/>
        <v>4.6621410589896275</v>
      </c>
      <c r="I3098" s="250"/>
      <c r="J3098" s="251"/>
      <c r="K3098" s="251"/>
      <c r="L3098" s="251"/>
    </row>
    <row r="3099" spans="2:12" x14ac:dyDescent="0.2">
      <c r="B3099" s="112" t="s">
        <v>2</v>
      </c>
      <c r="C3099" s="113">
        <f>_xll.qlCalendarAdvance("TARGET",C3098,B3099,"mf")</f>
        <v>58197</v>
      </c>
      <c r="D3099" s="120">
        <f>_xll.xlShmInterpRateFwd($D$3&amp;T(CalculationTrigger2),C3099,,5,C3100)</f>
        <v>1.1563289037035735E-2</v>
      </c>
      <c r="E3099" s="260">
        <f>_xll.xlShmInterpRateFwd($E$3&amp;T(CalculationTrigger2),C3099,,5,C3100)</f>
        <v>1.1470424773060466E-2</v>
      </c>
      <c r="F3099" s="260">
        <f>_xll.xlShmInterpRateFwd($F$3&amp;T(CalculationTrigger2),C3099,,5,C3100)</f>
        <v>1.1003623122909305E-2</v>
      </c>
      <c r="G3099" s="268">
        <f t="shared" si="96"/>
        <v>0.92864263975268524</v>
      </c>
      <c r="H3099" s="275">
        <f t="shared" si="97"/>
        <v>4.6680165015116142</v>
      </c>
      <c r="I3099" s="250"/>
      <c r="J3099" s="251"/>
      <c r="K3099" s="251"/>
      <c r="L3099" s="251"/>
    </row>
    <row r="3100" spans="2:12" x14ac:dyDescent="0.2">
      <c r="B3100" s="112" t="s">
        <v>2</v>
      </c>
      <c r="C3100" s="113">
        <f>_xll.qlCalendarAdvance("TARGET",C3099,B3100,"mf")</f>
        <v>58204</v>
      </c>
      <c r="D3100" s="120">
        <f>_xll.xlShmInterpRateFwd($D$3&amp;T(CalculationTrigger2),C3100,,5,C3101)</f>
        <v>1.1555352163123605E-2</v>
      </c>
      <c r="E3100" s="260">
        <f>_xll.xlShmInterpRateFwd($E$3&amp;T(CalculationTrigger2),C3100,,5,C3101)</f>
        <v>1.1462448832897402E-2</v>
      </c>
      <c r="F3100" s="260">
        <f>_xll.xlShmInterpRateFwd($F$3&amp;T(CalculationTrigger2),C3100,,5,C3101)</f>
        <v>1.0995088629481529E-2</v>
      </c>
      <c r="G3100" s="268">
        <f t="shared" si="96"/>
        <v>0.92903330226202363</v>
      </c>
      <c r="H3100" s="275">
        <f t="shared" si="97"/>
        <v>4.6736020341587272</v>
      </c>
      <c r="I3100" s="250"/>
      <c r="J3100" s="251"/>
      <c r="K3100" s="251"/>
      <c r="L3100" s="251"/>
    </row>
    <row r="3101" spans="2:12" x14ac:dyDescent="0.2">
      <c r="B3101" s="112" t="s">
        <v>2</v>
      </c>
      <c r="C3101" s="113">
        <f>_xll.qlCalendarAdvance("TARGET",C3100,B3101,"mf")</f>
        <v>58211</v>
      </c>
      <c r="D3101" s="120">
        <f>_xll.xlShmInterpRateFwd($D$3&amp;T(CalculationTrigger2),C3101,,5,C3102)</f>
        <v>1.1547445328434372E-2</v>
      </c>
      <c r="E3101" s="260">
        <f>_xll.xlShmInterpRateFwd($E$3&amp;T(CalculationTrigger2),C3101,,5,C3102)</f>
        <v>1.1454503326644385E-2</v>
      </c>
      <c r="F3101" s="260">
        <f>_xll.xlShmInterpRateFwd($F$3&amp;T(CalculationTrigger2),C3101,,5,C3102)</f>
        <v>1.0986587656602129E-2</v>
      </c>
      <c r="G3101" s="268">
        <f t="shared" si="96"/>
        <v>0.92942001789986928</v>
      </c>
      <c r="H3101" s="275">
        <f t="shared" si="97"/>
        <v>4.6791567004225536</v>
      </c>
      <c r="I3101" s="250"/>
      <c r="J3101" s="251"/>
      <c r="K3101" s="251"/>
      <c r="L3101" s="251"/>
    </row>
    <row r="3102" spans="2:12" x14ac:dyDescent="0.2">
      <c r="B3102" s="112" t="s">
        <v>2</v>
      </c>
      <c r="C3102" s="113">
        <f>_xll.qlCalendarAdvance("TARGET",C3101,B3102,"mf")</f>
        <v>58218</v>
      </c>
      <c r="D3102" s="120">
        <f>_xll.xlShmInterpRateFwd($D$3&amp;T(CalculationTrigger2),C3102,,5,C3103)</f>
        <v>1.1539568601599923E-2</v>
      </c>
      <c r="E3102" s="260">
        <f>_xll.xlShmInterpRateFwd($E$3&amp;T(CalculationTrigger2),C3102,,5,C3103)</f>
        <v>1.144658832363913E-2</v>
      </c>
      <c r="F3102" s="260">
        <f>_xll.xlShmInterpRateFwd($F$3&amp;T(CalculationTrigger2),C3102,,5,C3103)</f>
        <v>1.0978120280297538E-2</v>
      </c>
      <c r="G3102" s="268">
        <f t="shared" si="96"/>
        <v>0.92980277960792723</v>
      </c>
      <c r="H3102" s="275">
        <f t="shared" si="97"/>
        <v>4.6846804334159211</v>
      </c>
      <c r="I3102" s="250"/>
      <c r="J3102" s="251"/>
      <c r="K3102" s="251"/>
      <c r="L3102" s="251"/>
    </row>
    <row r="3103" spans="2:12" x14ac:dyDescent="0.2">
      <c r="B3103" s="112" t="s">
        <v>2</v>
      </c>
      <c r="C3103" s="113">
        <f>_xll.qlCalendarAdvance("TARGET",C3102,B3103,"mf")</f>
        <v>58225</v>
      </c>
      <c r="D3103" s="120">
        <f>_xll.xlShmInterpRateFwd($D$3&amp;T(CalculationTrigger2),C3103,,5,C3104)</f>
        <v>1.1531722051234795E-2</v>
      </c>
      <c r="E3103" s="260">
        <f>_xll.xlShmInterpRateFwd($E$3&amp;T(CalculationTrigger2),C3103,,5,C3104)</f>
        <v>1.1438703893225172E-2</v>
      </c>
      <c r="F3103" s="260">
        <f>_xll.xlShmInterpRateFwd($F$3&amp;T(CalculationTrigger2),C3103,,5,C3104)</f>
        <v>1.0969686576588433E-2</v>
      </c>
      <c r="G3103" s="268">
        <f t="shared" si="96"/>
        <v>0.93018158009623009</v>
      </c>
      <c r="H3103" s="275">
        <f t="shared" si="97"/>
        <v>4.6901731663673978</v>
      </c>
      <c r="I3103" s="250"/>
      <c r="J3103" s="251"/>
      <c r="K3103" s="251"/>
      <c r="L3103" s="251"/>
    </row>
    <row r="3104" spans="2:12" x14ac:dyDescent="0.2">
      <c r="B3104" s="112" t="s">
        <v>2</v>
      </c>
      <c r="C3104" s="113">
        <f>_xll.qlCalendarAdvance("TARGET",C3103,B3104,"mf")</f>
        <v>58232</v>
      </c>
      <c r="D3104" s="120">
        <f>_xll.xlShmInterpRateFwd($D$3&amp;T(CalculationTrigger2),C3104,,5,C3105)</f>
        <v>1.1523905745941958E-2</v>
      </c>
      <c r="E3104" s="260">
        <f>_xll.xlShmInterpRateFwd($E$3&amp;T(CalculationTrigger2),C3104,,5,C3105)</f>
        <v>1.1430850104786614E-2</v>
      </c>
      <c r="F3104" s="260">
        <f>_xll.xlShmInterpRateFwd($F$3&amp;T(CalculationTrigger2),C3104,,5,C3105)</f>
        <v>1.0961286621460771E-2</v>
      </c>
      <c r="G3104" s="268">
        <f t="shared" si="96"/>
        <v>0.93055641155343971</v>
      </c>
      <c r="H3104" s="275">
        <f t="shared" si="97"/>
        <v>4.6956348332584383</v>
      </c>
      <c r="I3104" s="250"/>
      <c r="J3104" s="251"/>
      <c r="K3104" s="251"/>
      <c r="L3104" s="251"/>
    </row>
    <row r="3105" spans="2:12" x14ac:dyDescent="0.2">
      <c r="B3105" s="112" t="s">
        <v>2</v>
      </c>
      <c r="C3105" s="113">
        <f>_xll.qlCalendarAdvance("TARGET",C3104,B3105,"mf")</f>
        <v>58239</v>
      </c>
      <c r="D3105" s="120">
        <f>_xll.xlShmInterpRateFwd($D$3&amp;T(CalculationTrigger2),C3105,,5,C3106)</f>
        <v>1.1516119754335996E-2</v>
      </c>
      <c r="E3105" s="260">
        <f>_xll.xlShmInterpRateFwd($E$3&amp;T(CalculationTrigger2),C3105,,5,C3106)</f>
        <v>1.1423027027609119E-2</v>
      </c>
      <c r="F3105" s="260">
        <f>_xll.xlShmInterpRateFwd($F$3&amp;T(CalculationTrigger2),C3105,,5,C3106)</f>
        <v>1.0952920490923709E-2</v>
      </c>
      <c r="G3105" s="268">
        <f t="shared" si="96"/>
        <v>0.93092726726877806</v>
      </c>
      <c r="H3105" s="275">
        <f t="shared" si="97"/>
        <v>4.7010653668540927</v>
      </c>
      <c r="I3105" s="250"/>
      <c r="J3105" s="251"/>
      <c r="K3105" s="251"/>
      <c r="L3105" s="251"/>
    </row>
    <row r="3106" spans="2:12" x14ac:dyDescent="0.2">
      <c r="B3106" s="112" t="s">
        <v>2</v>
      </c>
      <c r="C3106" s="113">
        <f>_xll.qlCalendarAdvance("TARGET",C3105,B3106,"mf")</f>
        <v>58246</v>
      </c>
      <c r="D3106" s="120">
        <f>_xll.xlShmInterpRateFwd($D$3&amp;T(CalculationTrigger2),C3106,,5,C3107)</f>
        <v>1.1508364144996763E-2</v>
      </c>
      <c r="E3106" s="260">
        <f>_xll.xlShmInterpRateFwd($E$3&amp;T(CalculationTrigger2),C3106,,5,C3107)</f>
        <v>1.1415234731071042E-2</v>
      </c>
      <c r="F3106" s="260">
        <f>_xll.xlShmInterpRateFwd($F$3&amp;T(CalculationTrigger2),C3106,,5,C3107)</f>
        <v>1.0944588260992233E-2</v>
      </c>
      <c r="G3106" s="268">
        <f t="shared" si="96"/>
        <v>0.93129413925720916</v>
      </c>
      <c r="H3106" s="275">
        <f t="shared" si="97"/>
        <v>4.7064647007880911</v>
      </c>
      <c r="I3106" s="250"/>
      <c r="J3106" s="251"/>
      <c r="K3106" s="251"/>
      <c r="L3106" s="251"/>
    </row>
    <row r="3107" spans="2:12" x14ac:dyDescent="0.2">
      <c r="B3107" s="112" t="s">
        <v>2</v>
      </c>
      <c r="C3107" s="113">
        <f>_xll.qlCalendarAdvance("TARGET",C3106,B3107,"mf")</f>
        <v>58253</v>
      </c>
      <c r="D3107" s="120">
        <f>_xll.xlShmInterpRateFwd($D$3&amp;T(CalculationTrigger2),C3107,,5,C3108)</f>
        <v>1.1500638986602594E-2</v>
      </c>
      <c r="E3107" s="260">
        <f>_xll.xlShmInterpRateFwd($E$3&amp;T(CalculationTrigger2),C3107,,5,C3108)</f>
        <v>1.1407473284539185E-2</v>
      </c>
      <c r="F3107" s="260">
        <f>_xll.xlShmInterpRateFwd($F$3&amp;T(CalculationTrigger2),C3107,,5,C3108)</f>
        <v>1.0936290007646607E-2</v>
      </c>
      <c r="G3107" s="268">
        <f t="shared" si="96"/>
        <v>0.93165702063408362</v>
      </c>
      <c r="H3107" s="275">
        <f t="shared" si="97"/>
        <v>4.7118327689257828</v>
      </c>
      <c r="I3107" s="250"/>
      <c r="J3107" s="251"/>
      <c r="K3107" s="251"/>
      <c r="L3107" s="251"/>
    </row>
    <row r="3108" spans="2:12" x14ac:dyDescent="0.2">
      <c r="B3108" s="112" t="s">
        <v>2</v>
      </c>
      <c r="C3108" s="113">
        <f>_xll.qlCalendarAdvance("TARGET",C3107,B3108,"mf")</f>
        <v>58260</v>
      </c>
      <c r="D3108" s="120">
        <f>_xll.xlShmInterpRateFwd($D$3&amp;T(CalculationTrigger2),C3108,,5,C3109)</f>
        <v>1.1492944347710227E-2</v>
      </c>
      <c r="E3108" s="260">
        <f>_xll.xlShmInterpRateFwd($E$3&amp;T(CalculationTrigger2),C3108,,5,C3109)</f>
        <v>1.1399742757357209E-2</v>
      </c>
      <c r="F3108" s="260">
        <f>_xll.xlShmInterpRateFwd($F$3&amp;T(CalculationTrigger2),C3108,,5,C3109)</f>
        <v>1.0928025806925054E-2</v>
      </c>
      <c r="G3108" s="268">
        <f t="shared" si="96"/>
        <v>0.9320159035301756</v>
      </c>
      <c r="H3108" s="275">
        <f t="shared" si="97"/>
        <v>4.7171695043215536</v>
      </c>
      <c r="I3108" s="250"/>
      <c r="J3108" s="251"/>
      <c r="K3108" s="251"/>
      <c r="L3108" s="251"/>
    </row>
    <row r="3109" spans="2:12" x14ac:dyDescent="0.2">
      <c r="B3109" s="112" t="s">
        <v>2</v>
      </c>
      <c r="C3109" s="113">
        <f>_xll.qlCalendarAdvance("TARGET",C3108,B3109,"mf")</f>
        <v>58267</v>
      </c>
      <c r="D3109" s="120">
        <f>_xll.xlShmInterpRateFwd($D$3&amp;T(CalculationTrigger2),C3109,,5,C3110)</f>
        <v>1.1485280296928546E-2</v>
      </c>
      <c r="E3109" s="260">
        <f>_xll.xlShmInterpRateFwd($E$3&amp;T(CalculationTrigger2),C3109,,5,C3110)</f>
        <v>1.1392043218828259E-2</v>
      </c>
      <c r="F3109" s="260">
        <f>_xll.xlShmInterpRateFwd($F$3&amp;T(CalculationTrigger2),C3109,,5,C3110)</f>
        <v>1.0919795734802121E-2</v>
      </c>
      <c r="G3109" s="268">
        <f t="shared" si="96"/>
        <v>0.93237078100287873</v>
      </c>
      <c r="H3109" s="275">
        <f t="shared" si="97"/>
        <v>4.7224748402613717</v>
      </c>
      <c r="I3109" s="250"/>
      <c r="J3109" s="251"/>
      <c r="K3109" s="251"/>
      <c r="L3109" s="251"/>
    </row>
    <row r="3110" spans="2:12" x14ac:dyDescent="0.2">
      <c r="B3110" s="112" t="s">
        <v>2</v>
      </c>
      <c r="C3110" s="113">
        <f>_xll.qlCalendarAdvance("TARGET",C3109,B3110,"mf")</f>
        <v>58274</v>
      </c>
      <c r="D3110" s="120">
        <f>_xll.xlShmInterpRateFwd($D$3&amp;T(CalculationTrigger2),C3110,,5,C3111)</f>
        <v>1.1477646902901217E-2</v>
      </c>
      <c r="E3110" s="260">
        <f>_xll.xlShmInterpRateFwd($E$3&amp;T(CalculationTrigger2),C3110,,5,C3111)</f>
        <v>1.1384374738353966E-2</v>
      </c>
      <c r="F3110" s="260">
        <f>_xll.xlShmInterpRateFwd($F$3&amp;T(CalculationTrigger2),C3110,,5,C3111)</f>
        <v>1.0911599867304519E-2</v>
      </c>
      <c r="G3110" s="268">
        <f t="shared" si="96"/>
        <v>0.93272164547250969</v>
      </c>
      <c r="H3110" s="275">
        <f t="shared" si="97"/>
        <v>4.727748710494466</v>
      </c>
      <c r="I3110" s="250"/>
      <c r="J3110" s="251"/>
      <c r="K3110" s="251"/>
      <c r="L3110" s="251"/>
    </row>
    <row r="3111" spans="2:12" x14ac:dyDescent="0.2">
      <c r="B3111" s="112" t="s">
        <v>2</v>
      </c>
      <c r="C3111" s="113">
        <f>_xll.qlCalendarAdvance("TARGET",C3110,B3111,"mf")</f>
        <v>58281</v>
      </c>
      <c r="D3111" s="120">
        <f>_xll.xlShmInterpRateFwd($D$3&amp;T(CalculationTrigger2),C3111,,5,C3112)</f>
        <v>1.1470044234219809E-2</v>
      </c>
      <c r="E3111" s="260">
        <f>_xll.xlShmInterpRateFwd($E$3&amp;T(CalculationTrigger2),C3111,,5,C3112)</f>
        <v>1.1376737385266492E-2</v>
      </c>
      <c r="F3111" s="260">
        <f>_xll.xlShmInterpRateFwd($F$3&amp;T(CalculationTrigger2),C3111,,5,C3112)</f>
        <v>1.0903438280412667E-2</v>
      </c>
      <c r="G3111" s="268">
        <f t="shared" si="96"/>
        <v>0.93306848953316968</v>
      </c>
      <c r="H3111" s="275">
        <f t="shared" si="97"/>
        <v>4.7329910485382518</v>
      </c>
      <c r="I3111" s="250"/>
      <c r="J3111" s="251"/>
      <c r="K3111" s="251"/>
      <c r="L3111" s="251"/>
    </row>
    <row r="3112" spans="2:12" x14ac:dyDescent="0.2">
      <c r="B3112" s="112" t="s">
        <v>2</v>
      </c>
      <c r="C3112" s="113">
        <f>_xll.qlCalendarAdvance("TARGET",C3111,B3112,"mf")</f>
        <v>58288</v>
      </c>
      <c r="D3112" s="120">
        <f>_xll.xlShmInterpRateFwd($D$3&amp;T(CalculationTrigger2),C3112,,5,C3113)</f>
        <v>1.1462472359499083E-2</v>
      </c>
      <c r="E3112" s="260">
        <f>_xll.xlShmInterpRateFwd($E$3&amp;T(CalculationTrigger2),C3112,,5,C3113)</f>
        <v>1.1369131228909611E-2</v>
      </c>
      <c r="F3112" s="260">
        <f>_xll.xlShmInterpRateFwd($F$3&amp;T(CalculationTrigger2),C3112,,5,C3113)</f>
        <v>1.0895311050182309E-2</v>
      </c>
      <c r="G3112" s="268">
        <f t="shared" si="96"/>
        <v>0.93341130589471788</v>
      </c>
      <c r="H3112" s="275">
        <f t="shared" si="97"/>
        <v>4.7382017872730184</v>
      </c>
      <c r="I3112" s="250"/>
      <c r="J3112" s="251"/>
      <c r="K3112" s="251"/>
      <c r="L3112" s="251"/>
    </row>
    <row r="3113" spans="2:12" x14ac:dyDescent="0.2">
      <c r="B3113" s="112" t="s">
        <v>2</v>
      </c>
      <c r="C3113" s="113">
        <f>_xll.qlCalendarAdvance("TARGET",C3112,B3113,"mf")</f>
        <v>58295</v>
      </c>
      <c r="D3113" s="120">
        <f>_xll.xlShmInterpRateFwd($D$3&amp;T(CalculationTrigger2),C3113,,5,C3114)</f>
        <v>1.1454931347348037E-2</v>
      </c>
      <c r="E3113" s="260">
        <f>_xll.xlShmInterpRateFwd($E$3&amp;T(CalculationTrigger2),C3113,,5,C3114)</f>
        <v>1.1361556338603968E-2</v>
      </c>
      <c r="F3113" s="260">
        <f>_xll.xlShmInterpRateFwd($F$3&amp;T(CalculationTrigger2),C3113,,5,C3114)</f>
        <v>1.0887218252547617E-2</v>
      </c>
      <c r="G3113" s="268">
        <f t="shared" si="96"/>
        <v>0.9337500874406941</v>
      </c>
      <c r="H3113" s="275">
        <f t="shared" si="97"/>
        <v>4.7433808605635077</v>
      </c>
      <c r="I3113" s="250"/>
      <c r="J3113" s="251"/>
      <c r="K3113" s="251"/>
      <c r="L3113" s="251"/>
    </row>
    <row r="3114" spans="2:12" x14ac:dyDescent="0.2">
      <c r="B3114" s="112" t="s">
        <v>2</v>
      </c>
      <c r="C3114" s="113">
        <f>_xll.qlCalendarAdvance("TARGET",C3113,B3114,"mf")</f>
        <v>58302</v>
      </c>
      <c r="D3114" s="120">
        <f>_xll.xlShmInterpRateFwd($D$3&amp;T(CalculationTrigger2),C3114,,5,C3115)</f>
        <v>1.1447421266375704E-2</v>
      </c>
      <c r="E3114" s="260">
        <f>_xll.xlShmInterpRateFwd($E$3&amp;T(CalculationTrigger2),C3114,,5,C3115)</f>
        <v>1.1354012783762892E-2</v>
      </c>
      <c r="F3114" s="260">
        <f>_xll.xlShmInterpRateFwd($F$3&amp;T(CalculationTrigger2),C3114,,5,C3115)</f>
        <v>1.0879159963558625E-2</v>
      </c>
      <c r="G3114" s="268">
        <f t="shared" si="96"/>
        <v>0.93408482612812249</v>
      </c>
      <c r="H3114" s="275">
        <f t="shared" si="97"/>
        <v>4.7485282020426691</v>
      </c>
      <c r="I3114" s="250"/>
      <c r="J3114" s="251"/>
      <c r="K3114" s="251"/>
      <c r="L3114" s="251"/>
    </row>
    <row r="3115" spans="2:12" x14ac:dyDescent="0.2">
      <c r="B3115" s="112" t="s">
        <v>2</v>
      </c>
      <c r="C3115" s="113">
        <f>_xll.qlCalendarAdvance("TARGET",C3114,B3115,"mf")</f>
        <v>58309</v>
      </c>
      <c r="D3115" s="120">
        <f>_xll.xlShmInterpRateFwd($D$3&amp;T(CalculationTrigger2),C3115,,5,C3116)</f>
        <v>1.1439942185191142E-2</v>
      </c>
      <c r="E3115" s="260">
        <f>_xll.xlShmInterpRateFwd($E$3&amp;T(CalculationTrigger2),C3115,,5,C3116)</f>
        <v>1.1346500633678133E-2</v>
      </c>
      <c r="F3115" s="260">
        <f>_xll.xlShmInterpRateFwd($F$3&amp;T(CalculationTrigger2),C3115,,5,C3116)</f>
        <v>1.0871136259224872E-2</v>
      </c>
      <c r="G3115" s="268">
        <f t="shared" si="96"/>
        <v>0.93441551513008536</v>
      </c>
      <c r="H3115" s="275">
        <f t="shared" si="97"/>
        <v>4.7536437445326074</v>
      </c>
      <c r="I3115" s="250"/>
      <c r="J3115" s="251"/>
      <c r="K3115" s="251"/>
      <c r="L3115" s="251"/>
    </row>
    <row r="3116" spans="2:12" x14ac:dyDescent="0.2">
      <c r="B3116" s="112" t="s">
        <v>2</v>
      </c>
      <c r="C3116" s="113">
        <f>_xll.qlCalendarAdvance("TARGET",C3115,B3116,"mf")</f>
        <v>58316</v>
      </c>
      <c r="D3116" s="120">
        <f>_xll.xlShmInterpRateFwd($D$3&amp;T(CalculationTrigger2),C3116,,5,C3117)</f>
        <v>1.1432494172432401E-2</v>
      </c>
      <c r="E3116" s="260">
        <f>_xll.xlShmInterpRateFwd($E$3&amp;T(CalculationTrigger2),C3116,,5,C3117)</f>
        <v>1.1339019957716762E-2</v>
      </c>
      <c r="F3116" s="260">
        <f>_xll.xlShmInterpRateFwd($F$3&amp;T(CalculationTrigger2),C3116,,5,C3117)</f>
        <v>1.0863147215521196E-2</v>
      </c>
      <c r="G3116" s="268">
        <f t="shared" si="96"/>
        <v>0.93474214715639004</v>
      </c>
      <c r="H3116" s="275">
        <f t="shared" si="97"/>
        <v>4.7587274219556583</v>
      </c>
      <c r="I3116" s="250"/>
      <c r="J3116" s="251"/>
      <c r="K3116" s="251"/>
      <c r="L3116" s="251"/>
    </row>
    <row r="3117" spans="2:12" x14ac:dyDescent="0.2">
      <c r="B3117" s="112" t="s">
        <v>2</v>
      </c>
      <c r="C3117" s="113">
        <f>_xll.qlCalendarAdvance("TARGET",C3116,B3117,"mf")</f>
        <v>58323</v>
      </c>
      <c r="D3117" s="120">
        <f>_xll.xlShmInterpRateFwd($D$3&amp;T(CalculationTrigger2),C3117,,5,C3118)</f>
        <v>1.1425077296656485E-2</v>
      </c>
      <c r="E3117" s="260">
        <f>_xll.xlShmInterpRateFwd($E$3&amp;T(CalculationTrigger2),C3117,,5,C3118)</f>
        <v>1.1331570825222714E-2</v>
      </c>
      <c r="F3117" s="260">
        <f>_xll.xlShmInterpRateFwd($F$3&amp;T(CalculationTrigger2),C3117,,5,C3118)</f>
        <v>1.0855192908486183E-2</v>
      </c>
      <c r="G3117" s="268">
        <f t="shared" si="96"/>
        <v>0.93506471433770644</v>
      </c>
      <c r="H3117" s="275">
        <f t="shared" si="97"/>
        <v>4.7637791673653052</v>
      </c>
      <c r="I3117" s="250"/>
      <c r="J3117" s="251"/>
      <c r="K3117" s="251"/>
      <c r="L3117" s="251"/>
    </row>
    <row r="3118" spans="2:12" x14ac:dyDescent="0.2">
      <c r="B3118" s="112" t="s">
        <v>2</v>
      </c>
      <c r="C3118" s="113">
        <f>_xll.qlCalendarAdvance("TARGET",C3117,B3118,"mf")</f>
        <v>58330</v>
      </c>
      <c r="D3118" s="120">
        <f>_xll.xlShmInterpRateFwd($D$3&amp;T(CalculationTrigger2),C3118,,5,C3119)</f>
        <v>1.1417691626518877E-2</v>
      </c>
      <c r="E3118" s="260">
        <f>_xll.xlShmInterpRateFwd($E$3&amp;T(CalculationTrigger2),C3118,,5,C3119)</f>
        <v>1.1324153305557336E-2</v>
      </c>
      <c r="F3118" s="260">
        <f>_xll.xlShmInterpRateFwd($F$3&amp;T(CalculationTrigger2),C3118,,5,C3119)</f>
        <v>1.084727341409476E-2</v>
      </c>
      <c r="G3118" s="268">
        <f t="shared" si="96"/>
        <v>0.93538320961540977</v>
      </c>
      <c r="H3118" s="275">
        <f t="shared" si="97"/>
        <v>4.7687989146257683</v>
      </c>
      <c r="I3118" s="250"/>
      <c r="J3118" s="251"/>
      <c r="K3118" s="251"/>
      <c r="L3118" s="251"/>
    </row>
    <row r="3119" spans="2:12" x14ac:dyDescent="0.2">
      <c r="B3119" s="112" t="s">
        <v>2</v>
      </c>
      <c r="C3119" s="113">
        <f>_xll.qlCalendarAdvance("TARGET",C3118,B3119,"mf")</f>
        <v>58337</v>
      </c>
      <c r="D3119" s="120">
        <f>_xll.xlShmInterpRateFwd($D$3&amp;T(CalculationTrigger2),C3119,,5,C3120)</f>
        <v>1.1410337230646151E-2</v>
      </c>
      <c r="E3119" s="260">
        <f>_xll.xlShmInterpRateFwd($E$3&amp;T(CalculationTrigger2),C3119,,5,C3120)</f>
        <v>1.1316767468076224E-2</v>
      </c>
      <c r="F3119" s="260">
        <f>_xll.xlShmInterpRateFwd($F$3&amp;T(CalculationTrigger2),C3119,,5,C3120)</f>
        <v>1.0839388808385605E-2</v>
      </c>
      <c r="G3119" s="268">
        <f t="shared" si="96"/>
        <v>0.93569762569927284</v>
      </c>
      <c r="H3119" s="275">
        <f t="shared" si="97"/>
        <v>4.7737865969061861</v>
      </c>
      <c r="I3119" s="250"/>
      <c r="J3119" s="251"/>
      <c r="K3119" s="251"/>
      <c r="L3119" s="251"/>
    </row>
    <row r="3120" spans="2:12" x14ac:dyDescent="0.2">
      <c r="B3120" s="112" t="s">
        <v>2</v>
      </c>
      <c r="C3120" s="113">
        <f>_xll.qlCalendarAdvance("TARGET",C3119,B3120,"mf")</f>
        <v>58344</v>
      </c>
      <c r="D3120" s="120">
        <f>_xll.xlShmInterpRateFwd($D$3&amp;T(CalculationTrigger2),C3120,,5,C3121)</f>
        <v>1.1403014177572243E-2</v>
      </c>
      <c r="E3120" s="260">
        <f>_xll.xlShmInterpRateFwd($E$3&amp;T(CalculationTrigger2),C3120,,5,C3121)</f>
        <v>1.1309413382071296E-2</v>
      </c>
      <c r="F3120" s="260">
        <f>_xll.xlShmInterpRateFwd($F$3&amp;T(CalculationTrigger2),C3120,,5,C3121)</f>
        <v>1.0831539167310573E-2</v>
      </c>
      <c r="G3120" s="268">
        <f t="shared" si="96"/>
        <v>0.93600795500947342</v>
      </c>
      <c r="H3120" s="275">
        <f t="shared" si="97"/>
        <v>4.7787421476072272</v>
      </c>
      <c r="I3120" s="250"/>
      <c r="J3120" s="251"/>
      <c r="K3120" s="251"/>
      <c r="L3120" s="251"/>
    </row>
    <row r="3121" spans="2:12" x14ac:dyDescent="0.2">
      <c r="B3121" s="112" t="s">
        <v>2</v>
      </c>
      <c r="C3121" s="113">
        <f>_xll.qlCalendarAdvance("TARGET",C3120,B3121,"mf")</f>
        <v>58351</v>
      </c>
      <c r="D3121" s="120">
        <f>_xll.xlShmInterpRateFwd($D$3&amp;T(CalculationTrigger2),C3121,,5,C3122)</f>
        <v>1.1395722535987493E-2</v>
      </c>
      <c r="E3121" s="260">
        <f>_xll.xlShmInterpRateFwd($E$3&amp;T(CalculationTrigger2),C3121,,5,C3122)</f>
        <v>1.1302091116961925E-2</v>
      </c>
      <c r="F3121" s="260">
        <f>_xll.xlShmInterpRateFwd($F$3&amp;T(CalculationTrigger2),C3121,,5,C3122)</f>
        <v>1.0823724566931606E-2</v>
      </c>
      <c r="G3121" s="268">
        <f t="shared" si="96"/>
        <v>0.93631419025567986</v>
      </c>
      <c r="H3121" s="275">
        <f t="shared" si="97"/>
        <v>4.7836655003031909</v>
      </c>
      <c r="I3121" s="250"/>
      <c r="J3121" s="251"/>
      <c r="K3121" s="251"/>
      <c r="L3121" s="251"/>
    </row>
    <row r="3122" spans="2:12" x14ac:dyDescent="0.2">
      <c r="B3122" s="112" t="s">
        <v>2</v>
      </c>
      <c r="C3122" s="113">
        <f>_xll.qlCalendarAdvance("TARGET",C3121,B3122,"mf")</f>
        <v>58358</v>
      </c>
      <c r="D3122" s="120">
        <f>_xll.xlShmInterpRateFwd($D$3&amp;T(CalculationTrigger2),C3122,,5,C3123)</f>
        <v>1.1388462374466456E-2</v>
      </c>
      <c r="E3122" s="260">
        <f>_xll.xlShmInterpRateFwd($E$3&amp;T(CalculationTrigger2),C3122,,5,C3123)</f>
        <v>1.1294800742057484E-2</v>
      </c>
      <c r="F3122" s="260">
        <f>_xll.xlShmInterpRateFwd($F$3&amp;T(CalculationTrigger2),C3122,,5,C3123)</f>
        <v>1.0815945083223824E-2</v>
      </c>
      <c r="G3122" s="268">
        <f t="shared" si="96"/>
        <v>0.93661632408972506</v>
      </c>
      <c r="H3122" s="275">
        <f t="shared" si="97"/>
        <v>4.7885565883365979</v>
      </c>
      <c r="I3122" s="250"/>
      <c r="J3122" s="251"/>
      <c r="K3122" s="251"/>
      <c r="L3122" s="251"/>
    </row>
    <row r="3123" spans="2:12" x14ac:dyDescent="0.2">
      <c r="B3123" s="112" t="s">
        <v>2</v>
      </c>
      <c r="C3123" s="113">
        <f>_xll.qlCalendarAdvance("TARGET",C3122,B3123,"mf")</f>
        <v>58365</v>
      </c>
      <c r="D3123" s="120">
        <f>_xll.xlShmInterpRateFwd($D$3&amp;T(CalculationTrigger2),C3123,,5,C3124)</f>
        <v>1.1381233761641633E-2</v>
      </c>
      <c r="E3123" s="260">
        <f>_xll.xlShmInterpRateFwd($E$3&amp;T(CalculationTrigger2),C3123,,5,C3124)</f>
        <v>1.1287542326713716E-2</v>
      </c>
      <c r="F3123" s="260">
        <f>_xll.xlShmInterpRateFwd($F$3&amp;T(CalculationTrigger2),C3123,,5,C3124)</f>
        <v>1.0808200792208728E-2</v>
      </c>
      <c r="G3123" s="268">
        <f t="shared" si="96"/>
        <v>0.93691434927916517</v>
      </c>
      <c r="H3123" s="275">
        <f t="shared" si="97"/>
        <v>4.7934153450498833</v>
      </c>
      <c r="I3123" s="250"/>
      <c r="J3123" s="251"/>
      <c r="K3123" s="251"/>
      <c r="L3123" s="251"/>
    </row>
    <row r="3124" spans="2:12" x14ac:dyDescent="0.2">
      <c r="B3124" s="112" t="s">
        <v>2</v>
      </c>
      <c r="C3124" s="113">
        <f>_xll.qlCalendarAdvance("TARGET",C3123,B3124,"mf")</f>
        <v>58372</v>
      </c>
      <c r="D3124" s="120">
        <f>_xll.xlShmInterpRateFwd($D$3&amp;T(CalculationTrigger2),C3124,,5,C3125)</f>
        <v>1.1374036766076064E-2</v>
      </c>
      <c r="E3124" s="260">
        <f>_xll.xlShmInterpRateFwd($E$3&amp;T(CalculationTrigger2),C3124,,5,C3125)</f>
        <v>1.128031594026903E-2</v>
      </c>
      <c r="F3124" s="260">
        <f>_xll.xlShmInterpRateFwd($F$3&amp;T(CalculationTrigger2),C3124,,5,C3125)</f>
        <v>1.0800491769861541E-2</v>
      </c>
      <c r="G3124" s="268">
        <f t="shared" si="96"/>
        <v>0.93720825807034125</v>
      </c>
      <c r="H3124" s="275">
        <f t="shared" si="97"/>
        <v>4.7982417040748873</v>
      </c>
      <c r="I3124" s="250"/>
      <c r="J3124" s="251"/>
      <c r="K3124" s="251"/>
      <c r="L3124" s="251"/>
    </row>
    <row r="3125" spans="2:12" x14ac:dyDescent="0.2">
      <c r="B3125" s="112" t="s">
        <v>2</v>
      </c>
      <c r="C3125" s="113">
        <f>_xll.qlCalendarAdvance("TARGET",C3124,B3125,"mf")</f>
        <v>58379</v>
      </c>
      <c r="D3125" s="120">
        <f>_xll.xlShmInterpRateFwd($D$3&amp;T(CalculationTrigger2),C3125,,5,C3126)</f>
        <v>1.1366871456437081E-2</v>
      </c>
      <c r="E3125" s="260">
        <f>_xll.xlShmInterpRateFwd($E$3&amp;T(CalculationTrigger2),C3125,,5,C3126)</f>
        <v>1.1273121652102419E-2</v>
      </c>
      <c r="F3125" s="260">
        <f>_xll.xlShmInterpRateFwd($F$3&amp;T(CalculationTrigger2),C3125,,5,C3126)</f>
        <v>1.0792818092227038E-2</v>
      </c>
      <c r="G3125" s="268">
        <f t="shared" si="96"/>
        <v>0.93749804334661979</v>
      </c>
      <c r="H3125" s="275">
        <f t="shared" si="97"/>
        <v>4.8030355987538176</v>
      </c>
      <c r="I3125" s="250"/>
      <c r="J3125" s="251"/>
      <c r="K3125" s="251"/>
      <c r="L3125" s="251"/>
    </row>
    <row r="3126" spans="2:12" x14ac:dyDescent="0.2">
      <c r="B3126" s="112" t="s">
        <v>2</v>
      </c>
      <c r="C3126" s="113">
        <f>_xll.qlCalendarAdvance("TARGET",C3125,B3126,"mf")</f>
        <v>58386</v>
      </c>
      <c r="D3126" s="120">
        <f>_xll.xlShmInterpRateFwd($D$3&amp;T(CalculationTrigger2),C3126,,5,C3127)</f>
        <v>1.1359737901305183E-2</v>
      </c>
      <c r="E3126" s="260">
        <f>_xll.xlShmInterpRateFwd($E$3&amp;T(CalculationTrigger2),C3126,,5,C3127)</f>
        <v>1.126595953154079E-2</v>
      </c>
      <c r="F3126" s="260">
        <f>_xll.xlShmInterpRateFwd($F$3&amp;T(CalculationTrigger2),C3126,,5,C3127)</f>
        <v>1.078517983529213E-2</v>
      </c>
      <c r="G3126" s="268">
        <f t="shared" si="96"/>
        <v>0.93778369764393676</v>
      </c>
      <c r="H3126" s="275">
        <f t="shared" si="97"/>
        <v>4.8077969624866004</v>
      </c>
      <c r="I3126" s="250"/>
      <c r="J3126" s="251"/>
      <c r="K3126" s="251"/>
      <c r="L3126" s="251"/>
    </row>
    <row r="3127" spans="2:12" x14ac:dyDescent="0.2">
      <c r="B3127" s="112" t="s">
        <v>2</v>
      </c>
      <c r="C3127" s="113">
        <f>_xll.qlCalendarAdvance("TARGET",C3126,B3127,"mf")</f>
        <v>58393</v>
      </c>
      <c r="D3127" s="120">
        <f>_xll.xlShmInterpRateFwd($D$3&amp;T(CalculationTrigger2),C3127,,5,C3128)</f>
        <v>1.1352636169307238E-2</v>
      </c>
      <c r="E3127" s="260">
        <f>_xll.xlShmInterpRateFwd($E$3&amp;T(CalculationTrigger2),C3127,,5,C3128)</f>
        <v>1.1258829647922679E-2</v>
      </c>
      <c r="F3127" s="260">
        <f>_xll.xlShmInterpRateFwd($F$3&amp;T(CalculationTrigger2),C3127,,5,C3128)</f>
        <v>1.0777577075043785E-2</v>
      </c>
      <c r="G3127" s="268">
        <f t="shared" si="96"/>
        <v>0.93806521384558894</v>
      </c>
      <c r="H3127" s="275">
        <f t="shared" si="97"/>
        <v>4.8125257287889331</v>
      </c>
      <c r="I3127" s="250"/>
      <c r="J3127" s="251"/>
      <c r="K3127" s="251"/>
      <c r="L3127" s="251"/>
    </row>
    <row r="3128" spans="2:12" x14ac:dyDescent="0.2">
      <c r="B3128" s="112" t="s">
        <v>2</v>
      </c>
      <c r="C3128" s="113">
        <f>_xll.qlCalendarAdvance("TARGET",C3127,B3128,"mf")</f>
        <v>58400</v>
      </c>
      <c r="D3128" s="120">
        <f>_xll.xlShmInterpRateFwd($D$3&amp;T(CalculationTrigger2),C3128,,5,C3129)</f>
        <v>1.134556632902961E-2</v>
      </c>
      <c r="E3128" s="260">
        <f>_xll.xlShmInterpRateFwd($E$3&amp;T(CalculationTrigger2),C3128,,5,C3129)</f>
        <v>1.1251732070609827E-2</v>
      </c>
      <c r="F3128" s="260">
        <f>_xll.xlShmInterpRateFwd($F$3&amp;T(CalculationTrigger2),C3128,,5,C3129)</f>
        <v>1.0770009887521149E-2</v>
      </c>
      <c r="G3128" s="268">
        <f t="shared" si="96"/>
        <v>0.93834258419783079</v>
      </c>
      <c r="H3128" s="275">
        <f t="shared" si="97"/>
        <v>4.8172218308867834</v>
      </c>
      <c r="I3128" s="250"/>
      <c r="J3128" s="251"/>
      <c r="K3128" s="251"/>
      <c r="L3128" s="251"/>
    </row>
    <row r="3129" spans="2:12" x14ac:dyDescent="0.2">
      <c r="B3129" s="112" t="s">
        <v>2</v>
      </c>
      <c r="C3129" s="113">
        <f>_xll.qlCalendarAdvance("TARGET",C3128,B3129,"mf")</f>
        <v>58407</v>
      </c>
      <c r="D3129" s="120">
        <f>_xll.xlShmInterpRateFwd($D$3&amp;T(CalculationTrigger2),C3129,,5,C3130)</f>
        <v>1.1338528449122427E-2</v>
      </c>
      <c r="E3129" s="260">
        <f>_xll.xlShmInterpRateFwd($E$3&amp;T(CalculationTrigger2),C3129,,5,C3130)</f>
        <v>1.1244666868958236E-2</v>
      </c>
      <c r="F3129" s="260">
        <f>_xll.xlShmInterpRateFwd($F$3&amp;T(CalculationTrigger2),C3129,,5,C3130)</f>
        <v>1.0762478348705513E-2</v>
      </c>
      <c r="G3129" s="268">
        <f t="shared" si="96"/>
        <v>0.93861580164191638</v>
      </c>
      <c r="H3129" s="275">
        <f t="shared" si="97"/>
        <v>4.8218852025272252</v>
      </c>
      <c r="I3129" s="250"/>
      <c r="J3129" s="251"/>
      <c r="K3129" s="251"/>
      <c r="L3129" s="251"/>
    </row>
    <row r="3130" spans="2:12" x14ac:dyDescent="0.2">
      <c r="B3130" s="112" t="s">
        <v>2</v>
      </c>
      <c r="C3130" s="113">
        <f>_xll.qlCalendarAdvance("TARGET",C3129,B3130,"mf")</f>
        <v>58414</v>
      </c>
      <c r="D3130" s="120">
        <f>_xll.xlShmInterpRateFwd($D$3&amp;T(CalculationTrigger2),C3130,,5,C3131)</f>
        <v>1.1331522598154764E-2</v>
      </c>
      <c r="E3130" s="260">
        <f>_xll.xlShmInterpRateFwd($E$3&amp;T(CalculationTrigger2),C3130,,5,C3131)</f>
        <v>1.1237634112294986E-2</v>
      </c>
      <c r="F3130" s="260">
        <f>_xll.xlShmInterpRateFwd($F$3&amp;T(CalculationTrigger2),C3130,,5,C3131)</f>
        <v>1.0754982534618764E-2</v>
      </c>
      <c r="G3130" s="268">
        <f t="shared" si="96"/>
        <v>0.93888485859778059</v>
      </c>
      <c r="H3130" s="275">
        <f t="shared" si="97"/>
        <v>4.8265157767622169</v>
      </c>
      <c r="I3130" s="250"/>
      <c r="J3130" s="251"/>
      <c r="K3130" s="251"/>
      <c r="L3130" s="251"/>
    </row>
    <row r="3131" spans="2:12" x14ac:dyDescent="0.2">
      <c r="B3131" s="112" t="s">
        <v>2</v>
      </c>
      <c r="C3131" s="113">
        <f>_xll.qlCalendarAdvance("TARGET",C3130,B3131,"mf")</f>
        <v>58421</v>
      </c>
      <c r="D3131" s="120">
        <f>_xll.xlShmInterpRateFwd($D$3&amp;T(CalculationTrigger2),C3131,,5,C3132)</f>
        <v>1.132454884477104E-2</v>
      </c>
      <c r="E3131" s="260">
        <f>_xll.xlShmInterpRateFwd($E$3&amp;T(CalculationTrigger2),C3131,,5,C3132)</f>
        <v>1.1230633869999335E-2</v>
      </c>
      <c r="F3131" s="260">
        <f>_xll.xlShmInterpRateFwd($F$3&amp;T(CalculationTrigger2),C3131,,5,C3132)</f>
        <v>1.0747522521236516E-2</v>
      </c>
      <c r="G3131" s="268">
        <f t="shared" si="96"/>
        <v>0.93914974771704829</v>
      </c>
      <c r="H3131" s="275">
        <f t="shared" si="97"/>
        <v>4.831113487628186</v>
      </c>
      <c r="I3131" s="250"/>
      <c r="J3131" s="251"/>
      <c r="K3131" s="251"/>
      <c r="L3131" s="251"/>
    </row>
    <row r="3132" spans="2:12" x14ac:dyDescent="0.2">
      <c r="B3132" s="112" t="s">
        <v>2</v>
      </c>
      <c r="C3132" s="113">
        <f>_xll.qlCalendarAdvance("TARGET",C3131,B3132,"mf")</f>
        <v>58428</v>
      </c>
      <c r="D3132" s="120">
        <f>_xll.xlShmInterpRateFwd($D$3&amp;T(CalculationTrigger2),C3132,,5,C3133)</f>
        <v>1.1316651595010604E-2</v>
      </c>
      <c r="E3132" s="260">
        <f>_xll.xlShmInterpRateFwd($E$3&amp;T(CalculationTrigger2),C3132,,5,C3133)</f>
        <v>1.1222696333544328E-2</v>
      </c>
      <c r="F3132" s="260">
        <f>_xll.xlShmInterpRateFwd($F$3&amp;T(CalculationTrigger2),C3132,,5,C3133)</f>
        <v>1.0738987614414686E-2</v>
      </c>
      <c r="G3132" s="268">
        <f t="shared" si="96"/>
        <v>0.93955261466275442</v>
      </c>
      <c r="H3132" s="275">
        <f t="shared" si="97"/>
        <v>4.8370871912964235</v>
      </c>
      <c r="I3132" s="250"/>
      <c r="J3132" s="251"/>
      <c r="K3132" s="251"/>
      <c r="L3132" s="251"/>
    </row>
    <row r="3133" spans="2:12" x14ac:dyDescent="0.2">
      <c r="B3133" s="112" t="s">
        <v>2</v>
      </c>
      <c r="C3133" s="113">
        <f>_xll.qlCalendarAdvance("TARGET",C3132,B3133,"mf")</f>
        <v>58438</v>
      </c>
      <c r="D3133" s="120">
        <f>_xll.xlShmInterpRateFwd($D$3&amp;T(CalculationTrigger2),C3133,,5,C3134)</f>
        <v>1.1307746638906407E-2</v>
      </c>
      <c r="E3133" s="260">
        <f>_xll.xlShmInterpRateFwd($E$3&amp;T(CalculationTrigger2),C3133,,5,C3134)</f>
        <v>1.1213769073588406E-2</v>
      </c>
      <c r="F3133" s="260">
        <f>_xll.xlShmInterpRateFwd($F$3&amp;T(CalculationTrigger2),C3133,,5,C3134)</f>
        <v>1.0729554860959471E-2</v>
      </c>
      <c r="G3133" s="268">
        <f t="shared" si="96"/>
        <v>0.93977565318001044</v>
      </c>
      <c r="H3133" s="275">
        <f t="shared" si="97"/>
        <v>4.8421421262893549</v>
      </c>
      <c r="I3133" s="250"/>
      <c r="J3133" s="251"/>
      <c r="K3133" s="251"/>
      <c r="L3133" s="251"/>
    </row>
    <row r="3134" spans="2:12" x14ac:dyDescent="0.2">
      <c r="B3134" s="112" t="s">
        <v>2</v>
      </c>
      <c r="C3134" s="113">
        <f>_xll.qlCalendarAdvance("TARGET",C3133,B3134,"mf")</f>
        <v>58445</v>
      </c>
      <c r="D3134" s="120">
        <f>_xll.xlShmInterpRateFwd($D$3&amp;T(CalculationTrigger2),C3134,,5,C3135)</f>
        <v>1.1300883455227775E-2</v>
      </c>
      <c r="E3134" s="260">
        <f>_xll.xlShmInterpRateFwd($E$3&amp;T(CalculationTrigger2),C3134,,5,C3135)</f>
        <v>1.1206880835545776E-2</v>
      </c>
      <c r="F3134" s="260">
        <f>_xll.xlShmInterpRateFwd($F$3&amp;T(CalculationTrigger2),C3134,,5,C3135)</f>
        <v>1.0722218169950518E-2</v>
      </c>
      <c r="G3134" s="268">
        <f t="shared" si="96"/>
        <v>0.94002619681999433</v>
      </c>
      <c r="H3134" s="275">
        <f t="shared" si="97"/>
        <v>4.8466266559525799</v>
      </c>
      <c r="I3134" s="250"/>
      <c r="J3134" s="251"/>
      <c r="K3134" s="251"/>
      <c r="L3134" s="251"/>
    </row>
    <row r="3135" spans="2:12" x14ac:dyDescent="0.2">
      <c r="B3135" s="112" t="s">
        <v>2</v>
      </c>
      <c r="C3135" s="113">
        <f>_xll.qlCalendarAdvance("TARGET",C3134,B3135,"mf")</f>
        <v>58452</v>
      </c>
      <c r="D3135" s="120">
        <f>_xll.xlShmInterpRateFwd($D$3&amp;T(CalculationTrigger2),C3135,,5,C3136)</f>
        <v>1.1294052672941689E-2</v>
      </c>
      <c r="E3135" s="260">
        <f>_xll.xlShmInterpRateFwd($E$3&amp;T(CalculationTrigger2),C3135,,5,C3136)</f>
        <v>1.1200025418936974E-2</v>
      </c>
      <c r="F3135" s="260">
        <f>_xll.xlShmInterpRateFwd($F$3&amp;T(CalculationTrigger2),C3135,,5,C3136)</f>
        <v>1.0714917616280677E-2</v>
      </c>
      <c r="G3135" s="268">
        <f t="shared" si="96"/>
        <v>0.94027254004714833</v>
      </c>
      <c r="H3135" s="275">
        <f t="shared" si="97"/>
        <v>4.851078026562976</v>
      </c>
      <c r="I3135" s="250"/>
      <c r="J3135" s="251"/>
      <c r="K3135" s="251"/>
      <c r="L3135" s="251"/>
    </row>
    <row r="3136" spans="2:12" x14ac:dyDescent="0.2">
      <c r="B3136" s="112" t="s">
        <v>2</v>
      </c>
      <c r="C3136" s="113">
        <f>_xll.qlCalendarAdvance("TARGET",C3135,B3136,"mf")</f>
        <v>58459</v>
      </c>
      <c r="D3136" s="120">
        <f>_xll.xlShmInterpRateFwd($D$3&amp;T(CalculationTrigger2),C3136,,5,C3137)</f>
        <v>1.1287254360715988E-2</v>
      </c>
      <c r="E3136" s="260">
        <f>_xll.xlShmInterpRateFwd($E$3&amp;T(CalculationTrigger2),C3136,,5,C3137)</f>
        <v>1.1193202893164687E-2</v>
      </c>
      <c r="F3136" s="260">
        <f>_xll.xlShmInterpRateFwd($F$3&amp;T(CalculationTrigger2),C3136,,5,C3137)</f>
        <v>1.0707653275937487E-2</v>
      </c>
      <c r="G3136" s="268">
        <f t="shared" si="96"/>
        <v>0.94051467551301005</v>
      </c>
      <c r="H3136" s="275">
        <f t="shared" si="97"/>
        <v>4.8554961722719998</v>
      </c>
      <c r="I3136" s="250"/>
      <c r="J3136" s="251"/>
      <c r="K3136" s="251"/>
      <c r="L3136" s="251"/>
    </row>
    <row r="3137" spans="2:12" x14ac:dyDescent="0.2">
      <c r="B3137" s="112" t="s">
        <v>2</v>
      </c>
      <c r="C3137" s="113">
        <f>_xll.qlCalendarAdvance("TARGET",C3136,B3137,"mf")</f>
        <v>58466</v>
      </c>
      <c r="D3137" s="120">
        <f>_xll.xlShmInterpRateFwd($D$3&amp;T(CalculationTrigger2),C3137,,5,C3138)</f>
        <v>1.1280488587120097E-2</v>
      </c>
      <c r="E3137" s="260">
        <f>_xll.xlShmInterpRateFwd($E$3&amp;T(CalculationTrigger2),C3137,,5,C3138)</f>
        <v>1.1186413327550574E-2</v>
      </c>
      <c r="F3137" s="260">
        <f>_xll.xlShmInterpRateFwd($F$3&amp;T(CalculationTrigger2),C3137,,5,C3138)</f>
        <v>1.0700425224914345E-2</v>
      </c>
      <c r="G3137" s="268">
        <f t="shared" si="96"/>
        <v>0.94075259569522884</v>
      </c>
      <c r="H3137" s="275">
        <f t="shared" si="97"/>
        <v>4.8598810263622907</v>
      </c>
      <c r="I3137" s="250"/>
      <c r="J3137" s="251"/>
      <c r="K3137" s="251"/>
      <c r="L3137" s="251"/>
    </row>
    <row r="3138" spans="2:12" x14ac:dyDescent="0.2">
      <c r="B3138" s="112" t="s">
        <v>2</v>
      </c>
      <c r="C3138" s="113">
        <f>_xll.qlCalendarAdvance("TARGET",C3137,B3138,"mf")</f>
        <v>58473</v>
      </c>
      <c r="D3138" s="120">
        <f>_xll.xlShmInterpRateFwd($D$3&amp;T(CalculationTrigger2),C3138,,5,C3139)</f>
        <v>1.1273755420775624E-2</v>
      </c>
      <c r="E3138" s="260">
        <f>_xll.xlShmInterpRateFwd($E$3&amp;T(CalculationTrigger2),C3138,,5,C3139)</f>
        <v>1.117965679145109E-2</v>
      </c>
      <c r="F3138" s="260">
        <f>_xll.xlShmInterpRateFwd($F$3&amp;T(CalculationTrigger2),C3138,,5,C3139)</f>
        <v>1.0693233539233672E-2</v>
      </c>
      <c r="G3138" s="268">
        <f t="shared" si="96"/>
        <v>0.94098629324534255</v>
      </c>
      <c r="H3138" s="275">
        <f t="shared" si="97"/>
        <v>4.8642325221741851</v>
      </c>
      <c r="I3138" s="250"/>
      <c r="J3138" s="251"/>
      <c r="K3138" s="251"/>
      <c r="L3138" s="251"/>
    </row>
    <row r="3139" spans="2:12" x14ac:dyDescent="0.2">
      <c r="B3139" s="112" t="s">
        <v>2</v>
      </c>
      <c r="C3139" s="113">
        <f>_xll.qlCalendarAdvance("TARGET",C3138,B3139,"mf")</f>
        <v>58480</v>
      </c>
      <c r="D3139" s="120">
        <f>_xll.xlShmInterpRateFwd($D$3&amp;T(CalculationTrigger2),C3139,,5,C3140)</f>
        <v>1.1267054930315802E-2</v>
      </c>
      <c r="E3139" s="260">
        <f>_xll.xlShmInterpRateFwd($E$3&amp;T(CalculationTrigger2),C3139,,5,C3140)</f>
        <v>1.1172933354187998E-2</v>
      </c>
      <c r="F3139" s="260">
        <f>_xll.xlShmInterpRateFwd($F$3&amp;T(CalculationTrigger2),C3139,,5,C3140)</f>
        <v>1.0686078294906368E-2</v>
      </c>
      <c r="G3139" s="268">
        <f t="shared" si="96"/>
        <v>0.94121576127804274</v>
      </c>
      <c r="H3139" s="275">
        <f t="shared" si="97"/>
        <v>4.8685505928162955</v>
      </c>
      <c r="I3139" s="250"/>
      <c r="J3139" s="251"/>
      <c r="K3139" s="251"/>
      <c r="L3139" s="251"/>
    </row>
    <row r="3140" spans="2:12" x14ac:dyDescent="0.2">
      <c r="B3140" s="112" t="s">
        <v>2</v>
      </c>
      <c r="C3140" s="113">
        <f>_xll.qlCalendarAdvance("TARGET",C3139,B3140,"mf")</f>
        <v>58487</v>
      </c>
      <c r="D3140" s="120">
        <f>_xll.xlShmInterpRateFwd($D$3&amp;T(CalculationTrigger2),C3140,,5,C3141)</f>
        <v>1.1260387184316005E-2</v>
      </c>
      <c r="E3140" s="260">
        <f>_xll.xlShmInterpRateFwd($E$3&amp;T(CalculationTrigger2),C3140,,5,C3141)</f>
        <v>1.1166243085158404E-2</v>
      </c>
      <c r="F3140" s="260">
        <f>_xll.xlShmInterpRateFwd($F$3&amp;T(CalculationTrigger2),C3140,,5,C3141)</f>
        <v>1.0678959567926036E-2</v>
      </c>
      <c r="G3140" s="268">
        <f t="shared" si="96"/>
        <v>0.94144099157601402</v>
      </c>
      <c r="H3140" s="275">
        <f t="shared" si="97"/>
        <v>4.8728351723236782</v>
      </c>
      <c r="I3140" s="250"/>
      <c r="J3140" s="251"/>
      <c r="K3140" s="251"/>
      <c r="L3140" s="251"/>
    </row>
    <row r="3141" spans="2:12" x14ac:dyDescent="0.2">
      <c r="B3141" s="112" t="s">
        <v>2</v>
      </c>
      <c r="C3141" s="113">
        <f>_xll.qlCalendarAdvance("TARGET",C3140,B3141,"mf")</f>
        <v>58494</v>
      </c>
      <c r="D3141" s="120">
        <f>_xll.xlShmInterpRateFwd($D$3&amp;T(CalculationTrigger2),C3141,,5,C3142)</f>
        <v>1.1253752251421162E-2</v>
      </c>
      <c r="E3141" s="260">
        <f>_xll.xlShmInterpRateFwd($E$3&amp;T(CalculationTrigger2),C3141,,5,C3142)</f>
        <v>1.1159586053661016E-2</v>
      </c>
      <c r="F3141" s="260">
        <f>_xll.xlShmInterpRateFwd($F$3&amp;T(CalculationTrigger2),C3141,,5,C3142)</f>
        <v>1.0671877434297927E-2</v>
      </c>
      <c r="G3141" s="268">
        <f t="shared" ref="G3141:G3204" si="98">(D3141-E3141)*10000</f>
        <v>0.94166197760146497</v>
      </c>
      <c r="H3141" s="275">
        <f t="shared" ref="H3141:H3204" si="99">(E3141-F3141)*10000</f>
        <v>4.8770861936308849</v>
      </c>
      <c r="I3141" s="250"/>
      <c r="J3141" s="251"/>
      <c r="K3141" s="251"/>
      <c r="L3141" s="251"/>
    </row>
    <row r="3142" spans="2:12" x14ac:dyDescent="0.2">
      <c r="B3142" s="112" t="s">
        <v>2</v>
      </c>
      <c r="C3142" s="113">
        <f>_xll.qlCalendarAdvance("TARGET",C3141,B3142,"mf")</f>
        <v>58501</v>
      </c>
      <c r="D3142" s="120">
        <f>_xll.xlShmInterpRateFwd($D$3&amp;T(CalculationTrigger2),C3142,,5,C3143)</f>
        <v>1.1247150200206755E-2</v>
      </c>
      <c r="E3142" s="260">
        <f>_xll.xlShmInterpRateFwd($E$3&amp;T(CalculationTrigger2),C3142,,5,C3143)</f>
        <v>1.1152962329093049E-2</v>
      </c>
      <c r="F3142" s="260">
        <f>_xll.xlShmInterpRateFwd($F$3&amp;T(CalculationTrigger2),C3142,,5,C3143)</f>
        <v>1.0664831970027364E-2</v>
      </c>
      <c r="G3142" s="268">
        <f t="shared" si="98"/>
        <v>0.94187871113706256</v>
      </c>
      <c r="H3142" s="275">
        <f t="shared" si="99"/>
        <v>4.8813035906568496</v>
      </c>
      <c r="I3142" s="250"/>
      <c r="J3142" s="251"/>
      <c r="K3142" s="251"/>
      <c r="L3142" s="251"/>
    </row>
    <row r="3143" spans="2:12" x14ac:dyDescent="0.2">
      <c r="B3143" s="112" t="s">
        <v>2</v>
      </c>
      <c r="C3143" s="113">
        <f>_xll.qlCalendarAdvance("TARGET",C3142,B3143,"mf")</f>
        <v>58508</v>
      </c>
      <c r="D3143" s="120">
        <f>_xll.xlShmInterpRateFwd($D$3&amp;T(CalculationTrigger2),C3143,,5,C3144)</f>
        <v>1.1240581099323604E-2</v>
      </c>
      <c r="E3143" s="260">
        <f>_xll.xlShmInterpRateFwd($E$3&amp;T(CalculationTrigger2),C3143,,5,C3144)</f>
        <v>1.1146371980770698E-2</v>
      </c>
      <c r="F3143" s="260">
        <f>_xll.xlShmInterpRateFwd($F$3&amp;T(CalculationTrigger2),C3143,,5,C3144)</f>
        <v>1.0657823251131328E-2</v>
      </c>
      <c r="G3143" s="268">
        <f t="shared" si="98"/>
        <v>0.9420911855290669</v>
      </c>
      <c r="H3143" s="275">
        <f t="shared" si="99"/>
        <v>4.8854872963936984</v>
      </c>
      <c r="I3143" s="250"/>
      <c r="J3143" s="251"/>
      <c r="K3143" s="251"/>
      <c r="L3143" s="251"/>
    </row>
    <row r="3144" spans="2:12" x14ac:dyDescent="0.2">
      <c r="B3144" s="112" t="s">
        <v>2</v>
      </c>
      <c r="C3144" s="113">
        <f>_xll.qlCalendarAdvance("TARGET",C3143,B3144,"mf")</f>
        <v>58515</v>
      </c>
      <c r="D3144" s="120">
        <f>_xll.xlShmInterpRateFwd($D$3&amp;T(CalculationTrigger2),C3144,,5,C3145)</f>
        <v>1.1234045017353101E-2</v>
      </c>
      <c r="E3144" s="260">
        <f>_xll.xlShmInterpRateFwd($E$3&amp;T(CalculationTrigger2),C3144,,5,C3145)</f>
        <v>1.1139815078044962E-2</v>
      </c>
      <c r="F3144" s="260">
        <f>_xll.xlShmInterpRateFwd($F$3&amp;T(CalculationTrigger2),C3144,,5,C3145)</f>
        <v>1.0650851353615284E-2</v>
      </c>
      <c r="G3144" s="268">
        <f t="shared" si="98"/>
        <v>0.94229939308139443</v>
      </c>
      <c r="H3144" s="275">
        <f t="shared" si="99"/>
        <v>4.8896372442967797</v>
      </c>
      <c r="I3144" s="250"/>
      <c r="J3144" s="251"/>
      <c r="K3144" s="251"/>
      <c r="L3144" s="251"/>
    </row>
    <row r="3145" spans="2:12" x14ac:dyDescent="0.2">
      <c r="B3145" s="112" t="s">
        <v>2</v>
      </c>
      <c r="C3145" s="113">
        <f>_xll.qlCalendarAdvance("TARGET",C3144,B3145,"mf")</f>
        <v>58522</v>
      </c>
      <c r="D3145" s="120">
        <f>_xll.xlShmInterpRateFwd($D$3&amp;T(CalculationTrigger2),C3145,,5,C3146)</f>
        <v>1.1227542022928801E-2</v>
      </c>
      <c r="E3145" s="260">
        <f>_xll.xlShmInterpRateFwd($E$3&amp;T(CalculationTrigger2),C3145,,5,C3146)</f>
        <v>1.1133291690284276E-2</v>
      </c>
      <c r="F3145" s="260">
        <f>_xll.xlShmInterpRateFwd($F$3&amp;T(CalculationTrigger2),C3145,,5,C3146)</f>
        <v>1.0643916353473198E-2</v>
      </c>
      <c r="G3145" s="268">
        <f t="shared" si="98"/>
        <v>0.94250332644525359</v>
      </c>
      <c r="H3145" s="275">
        <f t="shared" si="99"/>
        <v>4.893753368110775</v>
      </c>
      <c r="I3145" s="250"/>
      <c r="J3145" s="251"/>
      <c r="K3145" s="251"/>
      <c r="L3145" s="251"/>
    </row>
    <row r="3146" spans="2:12" x14ac:dyDescent="0.2">
      <c r="B3146" s="112" t="s">
        <v>2</v>
      </c>
      <c r="C3146" s="113">
        <f>_xll.qlCalendarAdvance("TARGET",C3145,B3146,"mf")</f>
        <v>58529</v>
      </c>
      <c r="D3146" s="120">
        <f>_xll.xlShmInterpRateFwd($D$3&amp;T(CalculationTrigger2),C3146,,5,C3147)</f>
        <v>1.1221072184643787E-2</v>
      </c>
      <c r="E3146" s="260">
        <f>_xll.xlShmInterpRateFwd($E$3&amp;T(CalculationTrigger2),C3146,,5,C3147)</f>
        <v>1.112680188680501E-2</v>
      </c>
      <c r="F3146" s="260">
        <f>_xll.xlShmInterpRateFwd($F$3&amp;T(CalculationTrigger2),C3146,,5,C3147)</f>
        <v>1.0637018326704897E-2</v>
      </c>
      <c r="G3146" s="268">
        <f t="shared" si="98"/>
        <v>0.94270297838776673</v>
      </c>
      <c r="H3146" s="275">
        <f t="shared" si="99"/>
        <v>4.8978356010011268</v>
      </c>
      <c r="I3146" s="250"/>
      <c r="J3146" s="251"/>
      <c r="K3146" s="251"/>
      <c r="L3146" s="251"/>
    </row>
    <row r="3147" spans="2:12" x14ac:dyDescent="0.2">
      <c r="B3147" s="112" t="s">
        <v>2</v>
      </c>
      <c r="C3147" s="113">
        <f>_xll.qlCalendarAdvance("TARGET",C3146,B3147,"mf")</f>
        <v>58536</v>
      </c>
      <c r="D3147" s="120">
        <f>_xll.xlShmInterpRateFwd($D$3&amp;T(CalculationTrigger2),C3147,,5,C3148)</f>
        <v>1.1214635571120155E-2</v>
      </c>
      <c r="E3147" s="260">
        <f>_xll.xlShmInterpRateFwd($E$3&amp;T(CalculationTrigger2),C3147,,5,C3148)</f>
        <v>1.1120345736998882E-2</v>
      </c>
      <c r="F3147" s="260">
        <f>_xll.xlShmInterpRateFwd($F$3&amp;T(CalculationTrigger2),C3147,,5,C3148)</f>
        <v>1.0630157349350824E-2</v>
      </c>
      <c r="G3147" s="268">
        <f t="shared" si="98"/>
        <v>0.9428983412127292</v>
      </c>
      <c r="H3147" s="275">
        <f t="shared" si="99"/>
        <v>4.9018838764805857</v>
      </c>
      <c r="I3147" s="250"/>
      <c r="J3147" s="251"/>
      <c r="K3147" s="251"/>
      <c r="L3147" s="251"/>
    </row>
    <row r="3148" spans="2:12" x14ac:dyDescent="0.2">
      <c r="B3148" s="112" t="s">
        <v>2</v>
      </c>
      <c r="C3148" s="113">
        <f>_xll.qlCalendarAdvance("TARGET",C3147,B3148,"mf")</f>
        <v>58543</v>
      </c>
      <c r="D3148" s="120">
        <f>_xll.xlShmInterpRateFwd($D$3&amp;T(CalculationTrigger2),C3148,,5,C3149)</f>
        <v>1.1207948636112226E-2</v>
      </c>
      <c r="E3148" s="260">
        <f>_xll.xlShmInterpRateFwd($E$3&amp;T(CalculationTrigger2),C3148,,5,C3149)</f>
        <v>1.1113635469030837E-2</v>
      </c>
      <c r="F3148" s="260">
        <f>_xll.xlShmInterpRateFwd($F$3&amp;T(CalculationTrigger2),C3148,,5,C3149)</f>
        <v>1.0623002549631635E-2</v>
      </c>
      <c r="G3148" s="268">
        <f t="shared" si="98"/>
        <v>0.94313167081389038</v>
      </c>
      <c r="H3148" s="275">
        <f t="shared" si="99"/>
        <v>4.9063291939920211</v>
      </c>
      <c r="I3148" s="250"/>
      <c r="J3148" s="251"/>
      <c r="K3148" s="251"/>
      <c r="L3148" s="251"/>
    </row>
    <row r="3149" spans="2:12" x14ac:dyDescent="0.2">
      <c r="B3149" s="112" t="s">
        <v>2</v>
      </c>
      <c r="C3149" s="113">
        <f>_xll.qlCalendarAdvance("TARGET",C3148,B3149,"mf")</f>
        <v>58551</v>
      </c>
      <c r="D3149" s="120">
        <f>_xll.xlShmInterpRateFwd($D$3&amp;T(CalculationTrigger2),C3149,,5,C3150)</f>
        <v>1.1200955026201697E-2</v>
      </c>
      <c r="E3149" s="260">
        <f>_xll.xlShmInterpRateFwd($E$3&amp;T(CalculationTrigger2),C3149,,5,C3150)</f>
        <v>1.1106624776239518E-2</v>
      </c>
      <c r="F3149" s="260">
        <f>_xll.xlShmInterpRateFwd($F$3&amp;T(CalculationTrigger2),C3149,,5,C3150)</f>
        <v>1.0615580366582326E-2</v>
      </c>
      <c r="G3149" s="268">
        <f t="shared" si="98"/>
        <v>0.94330249962179535</v>
      </c>
      <c r="H3149" s="275">
        <f t="shared" si="99"/>
        <v>4.9104440965719132</v>
      </c>
      <c r="I3149" s="250"/>
      <c r="J3149" s="251"/>
      <c r="K3149" s="251"/>
      <c r="L3149" s="251"/>
    </row>
    <row r="3150" spans="2:12" x14ac:dyDescent="0.2">
      <c r="B3150" s="112" t="s">
        <v>2</v>
      </c>
      <c r="C3150" s="113">
        <f>_xll.qlCalendarAdvance("TARGET",C3149,B3150,"mf")</f>
        <v>58558</v>
      </c>
      <c r="D3150" s="120">
        <f>_xll.xlShmInterpRateFwd($D$3&amp;T(CalculationTrigger2),C3150,,5,C3151)</f>
        <v>1.1194623280035728E-2</v>
      </c>
      <c r="E3150" s="260">
        <f>_xll.xlShmInterpRateFwd($E$3&amp;T(CalculationTrigger2),C3150,,5,C3151)</f>
        <v>1.1100274846523603E-2</v>
      </c>
      <c r="F3150" s="260">
        <f>_xll.xlShmInterpRateFwd($F$3&amp;T(CalculationTrigger2),C3150,,5,C3151)</f>
        <v>1.0608836324995581E-2</v>
      </c>
      <c r="G3150" s="268">
        <f t="shared" si="98"/>
        <v>0.94348433512124807</v>
      </c>
      <c r="H3150" s="275">
        <f t="shared" si="99"/>
        <v>4.9143852152802241</v>
      </c>
      <c r="I3150" s="250"/>
      <c r="J3150" s="251"/>
      <c r="K3150" s="251"/>
      <c r="L3150" s="251"/>
    </row>
    <row r="3151" spans="2:12" x14ac:dyDescent="0.2">
      <c r="B3151" s="112" t="s">
        <v>2</v>
      </c>
      <c r="C3151" s="113">
        <f>_xll.qlCalendarAdvance("TARGET",C3150,B3151,"mf")</f>
        <v>58565</v>
      </c>
      <c r="D3151" s="120">
        <f>_xll.xlShmInterpRateFwd($D$3&amp;T(CalculationTrigger2),C3151,,5,C3152)</f>
        <v>1.1188325042869537E-2</v>
      </c>
      <c r="E3151" s="260">
        <f>_xll.xlShmInterpRateFwd($E$3&amp;T(CalculationTrigger2),C3151,,5,C3152)</f>
        <v>1.1093958857739741E-2</v>
      </c>
      <c r="F3151" s="260">
        <f>_xll.xlShmInterpRateFwd($F$3&amp;T(CalculationTrigger2),C3151,,5,C3152)</f>
        <v>1.0602129647649212E-2</v>
      </c>
      <c r="G3151" s="268">
        <f t="shared" si="98"/>
        <v>0.94366185129795421</v>
      </c>
      <c r="H3151" s="275">
        <f t="shared" si="99"/>
        <v>4.9182921009052922</v>
      </c>
      <c r="I3151" s="250"/>
      <c r="J3151" s="251"/>
      <c r="K3151" s="251"/>
      <c r="L3151" s="251"/>
    </row>
    <row r="3152" spans="2:12" x14ac:dyDescent="0.2">
      <c r="B3152" s="112" t="s">
        <v>2</v>
      </c>
      <c r="C3152" s="113">
        <f>_xll.qlCalendarAdvance("TARGET",C3151,B3152,"mf")</f>
        <v>58572</v>
      </c>
      <c r="D3152" s="120">
        <f>_xll.xlShmInterpRateFwd($D$3&amp;T(CalculationTrigger2),C3152,,5,C3153)</f>
        <v>1.1182060383325537E-2</v>
      </c>
      <c r="E3152" s="260">
        <f>_xll.xlShmInterpRateFwd($E$3&amp;T(CalculationTrigger2),C3152,,5,C3153)</f>
        <v>1.1087676879279978E-2</v>
      </c>
      <c r="F3152" s="260">
        <f>_xll.xlShmInterpRateFwd($F$3&amp;T(CalculationTrigger2),C3152,,5,C3153)</f>
        <v>1.059546041060724E-2</v>
      </c>
      <c r="G3152" s="268">
        <f t="shared" si="98"/>
        <v>0.9438350404555873</v>
      </c>
      <c r="H3152" s="275">
        <f t="shared" si="99"/>
        <v>4.9221646867273794</v>
      </c>
      <c r="I3152" s="250"/>
      <c r="J3152" s="251"/>
      <c r="K3152" s="251"/>
      <c r="L3152" s="251"/>
    </row>
    <row r="3153" spans="2:12" x14ac:dyDescent="0.2">
      <c r="B3153" s="112" t="s">
        <v>2</v>
      </c>
      <c r="C3153" s="113">
        <f>_xll.qlCalendarAdvance("TARGET",C3152,B3153,"mf")</f>
        <v>58579</v>
      </c>
      <c r="D3153" s="120">
        <f>_xll.xlShmInterpRateFwd($D$3&amp;T(CalculationTrigger2),C3153,,5,C3154)</f>
        <v>1.1175829370008824E-2</v>
      </c>
      <c r="E3153" s="260">
        <f>_xll.xlShmInterpRateFwd($E$3&amp;T(CalculationTrigger2),C3153,,5,C3154)</f>
        <v>1.1081428980449552E-2</v>
      </c>
      <c r="F3153" s="260">
        <f>_xll.xlShmInterpRateFwd($F$3&amp;T(CalculationTrigger2),C3153,,5,C3154)</f>
        <v>1.0588828689852694E-2</v>
      </c>
      <c r="G3153" s="268">
        <f t="shared" si="98"/>
        <v>0.9440038955927168</v>
      </c>
      <c r="H3153" s="275">
        <f t="shared" si="99"/>
        <v>4.9260029059685833</v>
      </c>
      <c r="I3153" s="250"/>
      <c r="J3153" s="251"/>
      <c r="K3153" s="251"/>
      <c r="L3153" s="251"/>
    </row>
    <row r="3154" spans="2:12" x14ac:dyDescent="0.2">
      <c r="B3154" s="112" t="s">
        <v>2</v>
      </c>
      <c r="C3154" s="113">
        <f>_xll.qlCalendarAdvance("TARGET",C3153,B3154,"mf")</f>
        <v>58586</v>
      </c>
      <c r="D3154" s="120">
        <f>_xll.xlShmInterpRateFwd($D$3&amp;T(CalculationTrigger2),C3154,,5,C3155)</f>
        <v>1.1169632071547728E-2</v>
      </c>
      <c r="E3154" s="260">
        <f>_xll.xlShmInterpRateFwd($E$3&amp;T(CalculationTrigger2),C3154,,5,C3155)</f>
        <v>1.1075215230646435E-2</v>
      </c>
      <c r="F3154" s="260">
        <f>_xll.xlShmInterpRateFwd($F$3&amp;T(CalculationTrigger2),C3154,,5,C3155)</f>
        <v>1.0582234561380261E-2</v>
      </c>
      <c r="G3154" s="268">
        <f t="shared" si="98"/>
        <v>0.94416840901292987</v>
      </c>
      <c r="H3154" s="275">
        <f t="shared" si="99"/>
        <v>4.9298066926617423</v>
      </c>
      <c r="I3154" s="250"/>
      <c r="J3154" s="251"/>
      <c r="K3154" s="251"/>
      <c r="L3154" s="251"/>
    </row>
    <row r="3155" spans="2:12" x14ac:dyDescent="0.2">
      <c r="B3155" s="112" t="s">
        <v>2</v>
      </c>
      <c r="C3155" s="113">
        <f>_xll.qlCalendarAdvance("TARGET",C3154,B3155,"mf")</f>
        <v>58593</v>
      </c>
      <c r="D3155" s="120">
        <f>_xll.xlShmInterpRateFwd($D$3&amp;T(CalculationTrigger2),C3155,,5,C3156)</f>
        <v>1.1163468556530101E-2</v>
      </c>
      <c r="E3155" s="260">
        <f>_xll.xlShmInterpRateFwd($E$3&amp;T(CalculationTrigger2),C3155,,5,C3156)</f>
        <v>1.1069035699158621E-2</v>
      </c>
      <c r="F3155" s="260">
        <f>_xll.xlShmInterpRateFwd($F$3&amp;T(CalculationTrigger2),C3155,,5,C3156)</f>
        <v>1.0575678101213678E-2</v>
      </c>
      <c r="G3155" s="268">
        <f t="shared" si="98"/>
        <v>0.94432857371479562</v>
      </c>
      <c r="H3155" s="275">
        <f t="shared" si="99"/>
        <v>4.9335759794494338</v>
      </c>
      <c r="I3155" s="250"/>
      <c r="J3155" s="251"/>
      <c r="K3155" s="251"/>
      <c r="L3155" s="251"/>
    </row>
    <row r="3156" spans="2:12" x14ac:dyDescent="0.2">
      <c r="B3156" s="112" t="s">
        <v>2</v>
      </c>
      <c r="C3156" s="113">
        <f>_xll.qlCalendarAdvance("TARGET",C3155,B3156,"mf")</f>
        <v>58600</v>
      </c>
      <c r="D3156" s="120">
        <f>_xll.xlShmInterpRateFwd($D$3&amp;T(CalculationTrigger2),C3156,,5,C3157)</f>
        <v>1.1157338893584404E-2</v>
      </c>
      <c r="E3156" s="260">
        <f>_xll.xlShmInterpRateFwd($E$3&amp;T(CalculationTrigger2),C3156,,5,C3157)</f>
        <v>1.1062890455401599E-2</v>
      </c>
      <c r="F3156" s="260">
        <f>_xll.xlShmInterpRateFwd($F$3&amp;T(CalculationTrigger2),C3156,,5,C3157)</f>
        <v>1.0569159385347807E-2</v>
      </c>
      <c r="G3156" s="268">
        <f t="shared" si="98"/>
        <v>0.94448438182804728</v>
      </c>
      <c r="H3156" s="275">
        <f t="shared" si="99"/>
        <v>4.9373107005379158</v>
      </c>
      <c r="I3156" s="250"/>
      <c r="J3156" s="251"/>
      <c r="K3156" s="251"/>
      <c r="L3156" s="251"/>
    </row>
    <row r="3157" spans="2:12" x14ac:dyDescent="0.2">
      <c r="B3157" s="112" t="s">
        <v>2</v>
      </c>
      <c r="C3157" s="113">
        <f>_xll.qlCalendarAdvance("TARGET",C3156,B3157,"mf")</f>
        <v>58607</v>
      </c>
      <c r="D3157" s="120">
        <f>_xll.xlShmInterpRateFwd($D$3&amp;T(CalculationTrigger2),C3157,,5,C3158)</f>
        <v>1.1151243151315998E-2</v>
      </c>
      <c r="E3157" s="260">
        <f>_xll.xlShmInterpRateFwd($E$3&amp;T(CalculationTrigger2),C3157,,5,C3158)</f>
        <v>1.1056779568680872E-2</v>
      </c>
      <c r="F3157" s="260">
        <f>_xll.xlShmInterpRateFwd($F$3&amp;T(CalculationTrigger2),C3157,,5,C3158)</f>
        <v>1.0562678489794974E-2</v>
      </c>
      <c r="G3157" s="268">
        <f t="shared" si="98"/>
        <v>0.94463582635125398</v>
      </c>
      <c r="H3157" s="275">
        <f t="shared" si="99"/>
        <v>4.9410107888589812</v>
      </c>
      <c r="I3157" s="250"/>
      <c r="J3157" s="251"/>
      <c r="K3157" s="251"/>
      <c r="L3157" s="251"/>
    </row>
    <row r="3158" spans="2:12" x14ac:dyDescent="0.2">
      <c r="B3158" s="112" t="s">
        <v>2</v>
      </c>
      <c r="C3158" s="113">
        <f>_xll.qlCalendarAdvance("TARGET",C3157,B3158,"mf")</f>
        <v>58614</v>
      </c>
      <c r="D3158" s="120">
        <f>_xll.xlShmInterpRateFwd($D$3&amp;T(CalculationTrigger2),C3158,,5,C3159)</f>
        <v>1.1145181398347685E-2</v>
      </c>
      <c r="E3158" s="260">
        <f>_xll.xlShmInterpRateFwd($E$3&amp;T(CalculationTrigger2),C3158,,5,C3159)</f>
        <v>1.1050703108354152E-2</v>
      </c>
      <c r="F3158" s="260">
        <f>_xll.xlShmInterpRateFwd($F$3&amp;T(CalculationTrigger2),C3158,,5,C3159)</f>
        <v>1.0556235490561809E-2</v>
      </c>
      <c r="G3158" s="268">
        <f t="shared" si="98"/>
        <v>0.94478289993532927</v>
      </c>
      <c r="H3158" s="275">
        <f t="shared" si="99"/>
        <v>4.9446761779234354</v>
      </c>
      <c r="I3158" s="250"/>
      <c r="J3158" s="251"/>
      <c r="K3158" s="251"/>
      <c r="L3158" s="251"/>
    </row>
    <row r="3159" spans="2:12" x14ac:dyDescent="0.2">
      <c r="B3159" s="112" t="s">
        <v>2</v>
      </c>
      <c r="C3159" s="113">
        <f>_xll.qlCalendarAdvance("TARGET",C3158,B3159,"mf")</f>
        <v>58621</v>
      </c>
      <c r="D3159" s="120">
        <f>_xll.xlShmInterpRateFwd($D$3&amp;T(CalculationTrigger2),C3159,,5,C3160)</f>
        <v>1.1139153703273381E-2</v>
      </c>
      <c r="E3159" s="260">
        <f>_xll.xlShmInterpRateFwd($E$3&amp;T(CalculationTrigger2),C3159,,5,C3160)</f>
        <v>1.1044661143785007E-2</v>
      </c>
      <c r="F3159" s="260">
        <f>_xll.xlShmInterpRateFwd($F$3&amp;T(CalculationTrigger2),C3159,,5,C3160)</f>
        <v>1.0549830463666596E-2</v>
      </c>
      <c r="G3159" s="268">
        <f t="shared" si="98"/>
        <v>0.94492559488373873</v>
      </c>
      <c r="H3159" s="275">
        <f t="shared" si="99"/>
        <v>4.9483068011841116</v>
      </c>
      <c r="I3159" s="250"/>
      <c r="J3159" s="251"/>
      <c r="K3159" s="251"/>
      <c r="L3159" s="251"/>
    </row>
    <row r="3160" spans="2:12" x14ac:dyDescent="0.2">
      <c r="B3160" s="112" t="s">
        <v>2</v>
      </c>
      <c r="C3160" s="113">
        <f>_xll.qlCalendarAdvance("TARGET",C3159,B3160,"mf")</f>
        <v>58628</v>
      </c>
      <c r="D3160" s="120">
        <f>_xll.xlShmInterpRateFwd($D$3&amp;T(CalculationTrigger2),C3160,,5,C3161)</f>
        <v>1.1133160134716026E-2</v>
      </c>
      <c r="E3160" s="260">
        <f>_xll.xlShmInterpRateFwd($E$3&amp;T(CalculationTrigger2),C3160,,5,C3161)</f>
        <v>1.1038653744290746E-2</v>
      </c>
      <c r="F3160" s="260">
        <f>_xll.xlShmInterpRateFwd($F$3&amp;T(CalculationTrigger2),C3160,,5,C3161)</f>
        <v>1.0543463485087192E-2</v>
      </c>
      <c r="G3160" s="268">
        <f t="shared" si="98"/>
        <v>0.94506390425280062</v>
      </c>
      <c r="H3160" s="275">
        <f t="shared" si="99"/>
        <v>4.9519025920355393</v>
      </c>
      <c r="I3160" s="250"/>
      <c r="J3160" s="251"/>
      <c r="K3160" s="251"/>
      <c r="L3160" s="251"/>
    </row>
    <row r="3161" spans="2:12" x14ac:dyDescent="0.2">
      <c r="B3161" s="112" t="s">
        <v>2</v>
      </c>
      <c r="C3161" s="113">
        <f>_xll.qlCalendarAdvance("TARGET",C3160,B3161,"mf")</f>
        <v>58635</v>
      </c>
      <c r="D3161" s="120">
        <f>_xll.xlShmInterpRateFwd($D$3&amp;T(CalculationTrigger2),C3161,,5,C3162)</f>
        <v>1.1127200761298636E-2</v>
      </c>
      <c r="E3161" s="260">
        <f>_xll.xlShmInterpRateFwd($E$3&amp;T(CalculationTrigger2),C3161,,5,C3162)</f>
        <v>1.1032680979269831E-2</v>
      </c>
      <c r="F3161" s="260">
        <f>_xll.xlShmInterpRateFwd($F$3&amp;T(CalculationTrigger2),C3161,,5,C3162)</f>
        <v>1.0537134630847864E-2</v>
      </c>
      <c r="G3161" s="268">
        <f t="shared" si="98"/>
        <v>0.94519782028804067</v>
      </c>
      <c r="H3161" s="275">
        <f t="shared" si="99"/>
        <v>4.9554634842196785</v>
      </c>
      <c r="I3161" s="250"/>
      <c r="J3161" s="251"/>
      <c r="K3161" s="251"/>
      <c r="L3161" s="251"/>
    </row>
    <row r="3162" spans="2:12" x14ac:dyDescent="0.2">
      <c r="B3162" s="112" t="s">
        <v>2</v>
      </c>
      <c r="C3162" s="113">
        <f>_xll.qlCalendarAdvance("TARGET",C3161,B3162,"mf")</f>
        <v>58642</v>
      </c>
      <c r="D3162" s="120">
        <f>_xll.xlShmInterpRateFwd($D$3&amp;T(CalculationTrigger2),C3162,,5,C3163)</f>
        <v>1.112127565162113E-2</v>
      </c>
      <c r="E3162" s="260">
        <f>_xll.xlShmInterpRateFwd($E$3&amp;T(CalculationTrigger2),C3162,,5,C3163)</f>
        <v>1.1026742918033931E-2</v>
      </c>
      <c r="F3162" s="260">
        <f>_xll.xlShmInterpRateFwd($F$3&amp;T(CalculationTrigger2),C3162,,5,C3163)</f>
        <v>1.0530843976955598E-2</v>
      </c>
      <c r="G3162" s="268">
        <f t="shared" si="98"/>
        <v>0.94532733587199269</v>
      </c>
      <c r="H3162" s="275">
        <f t="shared" si="99"/>
        <v>4.9589894107833317</v>
      </c>
      <c r="I3162" s="250"/>
      <c r="J3162" s="251"/>
      <c r="K3162" s="251"/>
      <c r="L3162" s="251"/>
    </row>
    <row r="3163" spans="2:12" x14ac:dyDescent="0.2">
      <c r="B3163" s="112" t="s">
        <v>2</v>
      </c>
      <c r="C3163" s="113">
        <f>_xll.qlCalendarAdvance("TARGET",C3162,B3163,"mf")</f>
        <v>58649</v>
      </c>
      <c r="D3163" s="120">
        <f>_xll.xlShmInterpRateFwd($D$3&amp;T(CalculationTrigger2),C3163,,5,C3164)</f>
        <v>1.1115384874271913E-2</v>
      </c>
      <c r="E3163" s="260">
        <f>_xll.xlShmInterpRateFwd($E$3&amp;T(CalculationTrigger2),C3163,,5,C3164)</f>
        <v>1.1020839629941118E-2</v>
      </c>
      <c r="F3163" s="260">
        <f>_xll.xlShmInterpRateFwd($F$3&amp;T(CalculationTrigger2),C3163,,5,C3164)</f>
        <v>1.0524591599423273E-2</v>
      </c>
      <c r="G3163" s="268">
        <f t="shared" si="98"/>
        <v>0.94545244330794875</v>
      </c>
      <c r="H3163" s="275">
        <f t="shared" si="99"/>
        <v>4.9624803051784472</v>
      </c>
      <c r="I3163" s="250"/>
      <c r="J3163" s="251"/>
      <c r="K3163" s="251"/>
      <c r="L3163" s="251"/>
    </row>
    <row r="3164" spans="2:12" x14ac:dyDescent="0.2">
      <c r="B3164" s="112" t="s">
        <v>2</v>
      </c>
      <c r="C3164" s="113">
        <f>_xll.qlCalendarAdvance("TARGET",C3163,B3164,"mf")</f>
        <v>58656</v>
      </c>
      <c r="D3164" s="120">
        <f>_xll.xlShmInterpRateFwd($D$3&amp;T(CalculationTrigger2),C3164,,5,C3165)</f>
        <v>1.1109528497914757E-2</v>
      </c>
      <c r="E3164" s="260">
        <f>_xll.xlShmInterpRateFwd($E$3&amp;T(CalculationTrigger2),C3164,,5,C3165)</f>
        <v>1.1014971184343749E-2</v>
      </c>
      <c r="F3164" s="260">
        <f>_xll.xlShmInterpRateFwd($F$3&amp;T(CalculationTrigger2),C3164,,5,C3165)</f>
        <v>1.0518377574246483E-2</v>
      </c>
      <c r="G3164" s="268">
        <f t="shared" si="98"/>
        <v>0.94557313571008028</v>
      </c>
      <c r="H3164" s="275">
        <f t="shared" si="99"/>
        <v>4.9659361009726615</v>
      </c>
      <c r="I3164" s="250"/>
      <c r="J3164" s="251"/>
      <c r="K3164" s="251"/>
      <c r="L3164" s="251"/>
    </row>
    <row r="3165" spans="2:12" x14ac:dyDescent="0.2">
      <c r="B3165" s="112" t="s">
        <v>2</v>
      </c>
      <c r="C3165" s="113">
        <f>_xll.qlCalendarAdvance("TARGET",C3164,B3165,"mf")</f>
        <v>58663</v>
      </c>
      <c r="D3165" s="120">
        <f>_xll.xlShmInterpRateFwd($D$3&amp;T(CalculationTrigger2),C3165,,5,C3166)</f>
        <v>1.1103706591115051E-2</v>
      </c>
      <c r="E3165" s="260">
        <f>_xll.xlShmInterpRateFwd($E$3&amp;T(CalculationTrigger2),C3165,,5,C3166)</f>
        <v>1.1009137650588467E-2</v>
      </c>
      <c r="F3165" s="260">
        <f>_xll.xlShmInterpRateFwd($F$3&amp;T(CalculationTrigger2),C3165,,5,C3166)</f>
        <v>1.0512201977420923E-2</v>
      </c>
      <c r="G3165" s="268">
        <f t="shared" si="98"/>
        <v>0.94568940526583434</v>
      </c>
      <c r="H3165" s="275">
        <f t="shared" si="99"/>
        <v>4.9693567316754468</v>
      </c>
      <c r="I3165" s="250"/>
      <c r="J3165" s="251"/>
      <c r="K3165" s="251"/>
      <c r="L3165" s="251"/>
    </row>
    <row r="3166" spans="2:12" x14ac:dyDescent="0.2">
      <c r="B3166" s="112" t="s">
        <v>2</v>
      </c>
      <c r="C3166" s="113">
        <f>_xll.qlCalendarAdvance("TARGET",C3165,B3166,"mf")</f>
        <v>58670</v>
      </c>
      <c r="D3166" s="120">
        <f>_xll.xlShmInterpRateFwd($D$3&amp;T(CalculationTrigger2),C3166,,5,C3167)</f>
        <v>1.1097919222525137E-2</v>
      </c>
      <c r="E3166" s="260">
        <f>_xll.xlShmInterpRateFwd($E$3&amp;T(CalculationTrigger2),C3166,,5,C3167)</f>
        <v>1.1003339098039366E-2</v>
      </c>
      <c r="F3166" s="260">
        <f>_xll.xlShmInterpRateFwd($F$3&amp;T(CalculationTrigger2),C3166,,5,C3167)</f>
        <v>1.0506064884988712E-2</v>
      </c>
      <c r="G3166" s="268">
        <f t="shared" si="98"/>
        <v>0.94580124485771011</v>
      </c>
      <c r="H3166" s="275">
        <f t="shared" si="99"/>
        <v>4.9727421305065418</v>
      </c>
      <c r="I3166" s="250"/>
      <c r="J3166" s="251"/>
      <c r="K3166" s="251"/>
      <c r="L3166" s="251"/>
    </row>
    <row r="3167" spans="2:12" x14ac:dyDescent="0.2">
      <c r="B3167" s="112" t="s">
        <v>2</v>
      </c>
      <c r="C3167" s="113">
        <f>_xll.qlCalendarAdvance("TARGET",C3166,B3167,"mf")</f>
        <v>58677</v>
      </c>
      <c r="D3167" s="120">
        <f>_xll.xlShmInterpRateFwd($D$3&amp;T(CalculationTrigger2),C3167,,5,C3168)</f>
        <v>1.1092166460716342E-2</v>
      </c>
      <c r="E3167" s="260">
        <f>_xll.xlShmInterpRateFwd($E$3&amp;T(CalculationTrigger2),C3167,,5,C3168)</f>
        <v>1.0997575596014291E-2</v>
      </c>
      <c r="F3167" s="260">
        <f>_xll.xlShmInterpRateFwd($F$3&amp;T(CalculationTrigger2),C3167,,5,C3168)</f>
        <v>1.0499966372928366E-2</v>
      </c>
      <c r="G3167" s="268">
        <f t="shared" si="98"/>
        <v>0.9459086470205158</v>
      </c>
      <c r="H3167" s="275">
        <f t="shared" si="99"/>
        <v>4.9760922308592432</v>
      </c>
      <c r="I3167" s="250"/>
      <c r="J3167" s="251"/>
      <c r="K3167" s="251"/>
      <c r="L3167" s="251"/>
    </row>
    <row r="3168" spans="2:12" x14ac:dyDescent="0.2">
      <c r="B3168" s="112" t="s">
        <v>2</v>
      </c>
      <c r="C3168" s="113">
        <f>_xll.qlCalendarAdvance("TARGET",C3167,B3168,"mf")</f>
        <v>58684</v>
      </c>
      <c r="D3168" s="120">
        <f>_xll.xlShmInterpRateFwd($D$3&amp;T(CalculationTrigger2),C3168,,5,C3169)</f>
        <v>1.1086448374329575E-2</v>
      </c>
      <c r="E3168" s="260">
        <f>_xll.xlShmInterpRateFwd($E$3&amp;T(CalculationTrigger2),C3168,,5,C3169)</f>
        <v>1.0991847213889077E-2</v>
      </c>
      <c r="F3168" s="260">
        <f>_xll.xlShmInterpRateFwd($F$3&amp;T(CalculationTrigger2),C3168,,5,C3169)</f>
        <v>1.0493906517247457E-2</v>
      </c>
      <c r="G3168" s="268">
        <f t="shared" si="98"/>
        <v>0.946011604404974</v>
      </c>
      <c r="H3168" s="275">
        <f t="shared" si="99"/>
        <v>4.9794069664161995</v>
      </c>
      <c r="I3168" s="250"/>
      <c r="J3168" s="251"/>
      <c r="K3168" s="251"/>
      <c r="L3168" s="251"/>
    </row>
    <row r="3169" spans="2:12" x14ac:dyDescent="0.2">
      <c r="B3169" s="112" t="s">
        <v>2</v>
      </c>
      <c r="C3169" s="113">
        <f>_xll.qlCalendarAdvance("TARGET",C3168,B3169,"mf")</f>
        <v>58691</v>
      </c>
      <c r="D3169" s="120">
        <f>_xll.xlShmInterpRateFwd($D$3&amp;T(CalculationTrigger2),C3169,,5,C3170)</f>
        <v>1.1080765031976868E-2</v>
      </c>
      <c r="E3169" s="260">
        <f>_xll.xlShmInterpRateFwd($E$3&amp;T(CalculationTrigger2),C3169,,5,C3170)</f>
        <v>1.0986154021004895E-2</v>
      </c>
      <c r="F3169" s="260">
        <f>_xll.xlShmInterpRateFwd($F$3&amp;T(CalculationTrigger2),C3169,,5,C3170)</f>
        <v>1.0487885393971033E-2</v>
      </c>
      <c r="G3169" s="268">
        <f t="shared" si="98"/>
        <v>0.94611010971972986</v>
      </c>
      <c r="H3169" s="275">
        <f t="shared" si="99"/>
        <v>4.9826862703386192</v>
      </c>
      <c r="I3169" s="250"/>
      <c r="J3169" s="251"/>
      <c r="K3169" s="251"/>
      <c r="L3169" s="251"/>
    </row>
    <row r="3170" spans="2:12" x14ac:dyDescent="0.2">
      <c r="B3170" s="112" t="s">
        <v>2</v>
      </c>
      <c r="C3170" s="113">
        <f>_xll.qlCalendarAdvance("TARGET",C3169,B3170,"mf")</f>
        <v>58698</v>
      </c>
      <c r="D3170" s="120">
        <f>_xll.xlShmInterpRateFwd($D$3&amp;T(CalculationTrigger2),C3170,,5,C3171)</f>
        <v>1.1075116502264531E-2</v>
      </c>
      <c r="E3170" s="260">
        <f>_xll.xlShmInterpRateFwd($E$3&amp;T(CalculationTrigger2),C3170,,5,C3171)</f>
        <v>1.0980496086726159E-2</v>
      </c>
      <c r="F3170" s="260">
        <f>_xll.xlShmInterpRateFwd($F$3&amp;T(CalculationTrigger2),C3170,,5,C3171)</f>
        <v>1.0481903079089491E-2</v>
      </c>
      <c r="G3170" s="268">
        <f t="shared" si="98"/>
        <v>0.94620415538372926</v>
      </c>
      <c r="H3170" s="275">
        <f t="shared" si="99"/>
        <v>4.9859300763666763</v>
      </c>
      <c r="I3170" s="250"/>
      <c r="J3170" s="251"/>
      <c r="K3170" s="251"/>
      <c r="L3170" s="251"/>
    </row>
    <row r="3171" spans="2:12" x14ac:dyDescent="0.2">
      <c r="B3171" s="112" t="s">
        <v>2</v>
      </c>
      <c r="C3171" s="113">
        <f>_xll.qlCalendarAdvance("TARGET",C3170,B3171,"mf")</f>
        <v>58705</v>
      </c>
      <c r="D3171" s="120">
        <f>_xll.xlShmInterpRateFwd($D$3&amp;T(CalculationTrigger2),C3171,,5,C3172)</f>
        <v>1.1069502853793173E-2</v>
      </c>
      <c r="E3171" s="260">
        <f>_xll.xlShmInterpRateFwd($E$3&amp;T(CalculationTrigger2),C3171,,5,C3172)</f>
        <v>1.0974873480376828E-2</v>
      </c>
      <c r="F3171" s="260">
        <f>_xll.xlShmInterpRateFwd($F$3&amp;T(CalculationTrigger2),C3171,,5,C3172)</f>
        <v>1.0475959648610715E-2</v>
      </c>
      <c r="G3171" s="268">
        <f t="shared" si="98"/>
        <v>0.94629373416345308</v>
      </c>
      <c r="H3171" s="275">
        <f t="shared" si="99"/>
        <v>4.9891383176611273</v>
      </c>
      <c r="I3171" s="250"/>
      <c r="J3171" s="251"/>
      <c r="K3171" s="251"/>
      <c r="L3171" s="251"/>
    </row>
    <row r="3172" spans="2:12" x14ac:dyDescent="0.2">
      <c r="B3172" s="112" t="s">
        <v>2</v>
      </c>
      <c r="C3172" s="113">
        <f>_xll.qlCalendarAdvance("TARGET",C3171,B3172,"mf")</f>
        <v>58712</v>
      </c>
      <c r="D3172" s="120">
        <f>_xll.xlShmInterpRateFwd($D$3&amp;T(CalculationTrigger2),C3172,,5,C3173)</f>
        <v>1.1063924155192431E-2</v>
      </c>
      <c r="E3172" s="260">
        <f>_xll.xlShmInterpRateFwd($E$3&amp;T(CalculationTrigger2),C3172,,5,C3173)</f>
        <v>1.0969286271338863E-2</v>
      </c>
      <c r="F3172" s="260">
        <f>_xll.xlShmInterpRateFwd($F$3&amp;T(CalculationTrigger2),C3172,,5,C3173)</f>
        <v>1.0470055178542683E-2</v>
      </c>
      <c r="G3172" s="268">
        <f t="shared" si="98"/>
        <v>0.94637883853568305</v>
      </c>
      <c r="H3172" s="275">
        <f t="shared" si="99"/>
        <v>4.9923109279617979</v>
      </c>
      <c r="I3172" s="250"/>
      <c r="J3172" s="251"/>
      <c r="K3172" s="251"/>
      <c r="L3172" s="251"/>
    </row>
    <row r="3173" spans="2:12" x14ac:dyDescent="0.2">
      <c r="B3173" s="112" t="s">
        <v>2</v>
      </c>
      <c r="C3173" s="113">
        <f>_xll.qlCalendarAdvance("TARGET",C3172,B3173,"mf")</f>
        <v>58719</v>
      </c>
      <c r="D3173" s="120">
        <f>_xll.xlShmInterpRateFwd($D$3&amp;T(CalculationTrigger2),C3173,,5,C3174)</f>
        <v>1.1058380475068866E-2</v>
      </c>
      <c r="E3173" s="260">
        <f>_xll.xlShmInterpRateFwd($E$3&amp;T(CalculationTrigger2),C3173,,5,C3174)</f>
        <v>1.0963734528919014E-2</v>
      </c>
      <c r="F3173" s="260">
        <f>_xll.xlShmInterpRateFwd($F$3&amp;T(CalculationTrigger2),C3173,,5,C3174)</f>
        <v>1.046418974492244E-2</v>
      </c>
      <c r="G3173" s="268">
        <f t="shared" si="98"/>
        <v>0.94645946149852012</v>
      </c>
      <c r="H3173" s="275">
        <f t="shared" si="99"/>
        <v>4.9954478399657356</v>
      </c>
      <c r="I3173" s="250"/>
      <c r="J3173" s="251"/>
      <c r="K3173" s="251"/>
      <c r="L3173" s="251"/>
    </row>
    <row r="3174" spans="2:12" x14ac:dyDescent="0.2">
      <c r="B3174" s="112" t="s">
        <v>2</v>
      </c>
      <c r="C3174" s="113">
        <f>_xll.qlCalendarAdvance("TARGET",C3173,B3174,"mf")</f>
        <v>58726</v>
      </c>
      <c r="D3174" s="120">
        <f>_xll.xlShmInterpRateFwd($D$3&amp;T(CalculationTrigger2),C3174,,5,C3175)</f>
        <v>1.1052871882023325E-2</v>
      </c>
      <c r="E3174" s="260">
        <f>_xll.xlShmInterpRateFwd($E$3&amp;T(CalculationTrigger2),C3174,,5,C3175)</f>
        <v>1.09582183225052E-2</v>
      </c>
      <c r="F3174" s="260">
        <f>_xll.xlShmInterpRateFwd($F$3&amp;T(CalculationTrigger2),C3174,,5,C3175)</f>
        <v>1.0458363423717646E-2</v>
      </c>
      <c r="G3174" s="268">
        <f t="shared" si="98"/>
        <v>0.94653559518124641</v>
      </c>
      <c r="H3174" s="275">
        <f t="shared" si="99"/>
        <v>4.99854898787554</v>
      </c>
      <c r="I3174" s="250"/>
      <c r="J3174" s="251"/>
      <c r="K3174" s="251"/>
      <c r="L3174" s="251"/>
    </row>
    <row r="3175" spans="2:12" x14ac:dyDescent="0.2">
      <c r="B3175" s="112" t="s">
        <v>2</v>
      </c>
      <c r="C3175" s="113">
        <f>_xll.qlCalendarAdvance("TARGET",C3174,B3175,"mf")</f>
        <v>58733</v>
      </c>
      <c r="D3175" s="120">
        <f>_xll.xlShmInterpRateFwd($D$3&amp;T(CalculationTrigger2),C3175,,5,C3176)</f>
        <v>1.1047398444697281E-2</v>
      </c>
      <c r="E3175" s="260">
        <f>_xll.xlShmInterpRateFwd($E$3&amp;T(CalculationTrigger2),C3175,,5,C3176)</f>
        <v>1.0952737721433299E-2</v>
      </c>
      <c r="F3175" s="260">
        <f>_xll.xlShmInterpRateFwd($F$3&amp;T(CalculationTrigger2),C3175,,5,C3176)</f>
        <v>1.0452576290930809E-2</v>
      </c>
      <c r="G3175" s="268">
        <f t="shared" si="98"/>
        <v>0.94660723263981572</v>
      </c>
      <c r="H3175" s="275">
        <f t="shared" si="99"/>
        <v>5.0016143050249022</v>
      </c>
      <c r="I3175" s="250"/>
      <c r="J3175" s="251"/>
      <c r="K3175" s="251"/>
      <c r="L3175" s="251"/>
    </row>
    <row r="3176" spans="2:12" x14ac:dyDescent="0.2">
      <c r="B3176" s="112" t="s">
        <v>2</v>
      </c>
      <c r="C3176" s="113">
        <f>_xll.qlCalendarAdvance("TARGET",C3175,B3176,"mf")</f>
        <v>58740</v>
      </c>
      <c r="D3176" s="120">
        <f>_xll.xlShmInterpRateFwd($D$3&amp;T(CalculationTrigger2),C3176,,5,C3177)</f>
        <v>1.1041960231685959E-2</v>
      </c>
      <c r="E3176" s="260">
        <f>_xll.xlShmInterpRateFwd($E$3&amp;T(CalculationTrigger2),C3176,,5,C3177)</f>
        <v>1.0947292795039285E-2</v>
      </c>
      <c r="F3176" s="260">
        <f>_xll.xlShmInterpRateFwd($F$3&amp;T(CalculationTrigger2),C3176,,5,C3177)</f>
        <v>1.0446828422605086E-2</v>
      </c>
      <c r="G3176" s="268">
        <f t="shared" si="98"/>
        <v>0.94667436646673342</v>
      </c>
      <c r="H3176" s="275">
        <f t="shared" si="99"/>
        <v>5.0046437243419888</v>
      </c>
      <c r="I3176" s="250"/>
      <c r="J3176" s="251"/>
      <c r="K3176" s="251"/>
      <c r="L3176" s="251"/>
    </row>
    <row r="3177" spans="2:12" x14ac:dyDescent="0.2">
      <c r="B3177" s="112" t="s">
        <v>2</v>
      </c>
      <c r="C3177" s="113">
        <f>_xll.qlCalendarAdvance("TARGET",C3176,B3177,"mf")</f>
        <v>58747</v>
      </c>
      <c r="D3177" s="120">
        <f>_xll.xlShmInterpRateFwd($D$3&amp;T(CalculationTrigger2),C3177,,5,C3178)</f>
        <v>1.103655731158467E-2</v>
      </c>
      <c r="E3177" s="260">
        <f>_xll.xlShmInterpRateFwd($E$3&amp;T(CalculationTrigger2),C3177,,5,C3178)</f>
        <v>1.094188361271713E-2</v>
      </c>
      <c r="F3177" s="260">
        <f>_xll.xlShmInterpRateFwd($F$3&amp;T(CalculationTrigger2),C3177,,5,C3178)</f>
        <v>1.044111989473163E-2</v>
      </c>
      <c r="G3177" s="268">
        <f t="shared" si="98"/>
        <v>0.94673698867540201</v>
      </c>
      <c r="H3177" s="275">
        <f t="shared" si="99"/>
        <v>5.0076371798550046</v>
      </c>
      <c r="I3177" s="250"/>
      <c r="J3177" s="251"/>
      <c r="K3177" s="251"/>
      <c r="L3177" s="251"/>
    </row>
    <row r="3178" spans="2:12" x14ac:dyDescent="0.2">
      <c r="B3178" s="112" t="s">
        <v>2</v>
      </c>
      <c r="C3178" s="113">
        <f>_xll.qlCalendarAdvance("TARGET",C3177,B3178,"mf")</f>
        <v>58754</v>
      </c>
      <c r="D3178" s="120">
        <f>_xll.xlShmInterpRateFwd($D$3&amp;T(CalculationTrigger2),C3178,,5,C3179)</f>
        <v>1.103118975303514E-2</v>
      </c>
      <c r="E3178" s="260">
        <f>_xll.xlShmInterpRateFwd($E$3&amp;T(CalculationTrigger2),C3178,,5,C3179)</f>
        <v>1.0936510243762439E-2</v>
      </c>
      <c r="F3178" s="260">
        <f>_xll.xlShmInterpRateFwd($F$3&amp;T(CalculationTrigger2),C3178,,5,C3179)</f>
        <v>1.0435450783313281E-2</v>
      </c>
      <c r="G3178" s="268">
        <f t="shared" si="98"/>
        <v>0.9467950927270069</v>
      </c>
      <c r="H3178" s="275">
        <f t="shared" si="99"/>
        <v>5.0105946044915788</v>
      </c>
      <c r="I3178" s="250"/>
      <c r="J3178" s="251"/>
      <c r="K3178" s="251"/>
      <c r="L3178" s="251"/>
    </row>
    <row r="3179" spans="2:12" x14ac:dyDescent="0.2">
      <c r="B3179" s="112" t="s">
        <v>2</v>
      </c>
      <c r="C3179" s="113">
        <f>_xll.qlCalendarAdvance("TARGET",C3178,B3179,"mf")</f>
        <v>58761</v>
      </c>
      <c r="D3179" s="120">
        <f>_xll.xlShmInterpRateFwd($D$3&amp;T(CalculationTrigger2),C3179,,5,C3180)</f>
        <v>1.1025857624650229E-2</v>
      </c>
      <c r="E3179" s="260">
        <f>_xll.xlShmInterpRateFwd($E$3&amp;T(CalculationTrigger2),C3179,,5,C3180)</f>
        <v>1.0931172757551986E-2</v>
      </c>
      <c r="F3179" s="260">
        <f>_xll.xlShmInterpRateFwd($F$3&amp;T(CalculationTrigger2),C3179,,5,C3180)</f>
        <v>1.0429821164364575E-2</v>
      </c>
      <c r="G3179" s="268">
        <f t="shared" si="98"/>
        <v>0.94684867098243297</v>
      </c>
      <c r="H3179" s="275">
        <f t="shared" si="99"/>
        <v>5.013515931874112</v>
      </c>
      <c r="I3179" s="250"/>
      <c r="J3179" s="251"/>
      <c r="K3179" s="251"/>
      <c r="L3179" s="251"/>
    </row>
    <row r="3180" spans="2:12" x14ac:dyDescent="0.2">
      <c r="B3180" s="112" t="s">
        <v>2</v>
      </c>
      <c r="C3180" s="113">
        <f>_xll.qlCalendarAdvance("TARGET",C3179,B3180,"mf")</f>
        <v>58768</v>
      </c>
      <c r="D3180" s="120">
        <f>_xll.xlShmInterpRateFwd($D$3&amp;T(CalculationTrigger2),C3180,,5,C3181)</f>
        <v>1.1020560995019716E-2</v>
      </c>
      <c r="E3180" s="260">
        <f>_xll.xlShmInterpRateFwd($E$3&amp;T(CalculationTrigger2),C3180,,5,C3181)</f>
        <v>1.0925871223445271E-2</v>
      </c>
      <c r="F3180" s="260">
        <f>_xll.xlShmInterpRateFwd($F$3&amp;T(CalculationTrigger2),C3180,,5,C3181)</f>
        <v>1.0424231113888578E-2</v>
      </c>
      <c r="G3180" s="268">
        <f t="shared" si="98"/>
        <v>0.94689771574445192</v>
      </c>
      <c r="H3180" s="275">
        <f t="shared" si="99"/>
        <v>5.0164010955669296</v>
      </c>
      <c r="I3180" s="250"/>
      <c r="J3180" s="251"/>
      <c r="K3180" s="251"/>
      <c r="L3180" s="251"/>
    </row>
    <row r="3181" spans="2:12" x14ac:dyDescent="0.2">
      <c r="B3181" s="112" t="s">
        <v>2</v>
      </c>
      <c r="C3181" s="113">
        <f>_xll.qlCalendarAdvance("TARGET",C3180,B3181,"mf")</f>
        <v>58775</v>
      </c>
      <c r="D3181" s="120">
        <f>_xll.xlShmInterpRateFwd($D$3&amp;T(CalculationTrigger2),C3181,,5,C3182)</f>
        <v>1.1015299932762431E-2</v>
      </c>
      <c r="E3181" s="260">
        <f>_xll.xlShmInterpRateFwd($E$3&amp;T(CalculationTrigger2),C3181,,5,C3182)</f>
        <v>1.0920605710784501E-2</v>
      </c>
      <c r="F3181" s="260">
        <f>_xll.xlShmInterpRateFwd($F$3&amp;T(CalculationTrigger2),C3181,,5,C3182)</f>
        <v>1.0418680707894267E-2</v>
      </c>
      <c r="G3181" s="268">
        <f t="shared" si="98"/>
        <v>0.9469422197793016</v>
      </c>
      <c r="H3181" s="275">
        <f t="shared" si="99"/>
        <v>5.0192500289023352</v>
      </c>
      <c r="I3181" s="250"/>
      <c r="J3181" s="251"/>
      <c r="K3181" s="251"/>
      <c r="L3181" s="251"/>
    </row>
    <row r="3182" spans="2:12" x14ac:dyDescent="0.2">
      <c r="B3182" s="112" t="s">
        <v>2</v>
      </c>
      <c r="C3182" s="113">
        <f>_xll.qlCalendarAdvance("TARGET",C3181,B3182,"mf")</f>
        <v>58782</v>
      </c>
      <c r="D3182" s="120">
        <f>_xll.xlShmInterpRateFwd($D$3&amp;T(CalculationTrigger2),C3182,,5,C3183)</f>
        <v>1.1010074506503079E-2</v>
      </c>
      <c r="E3182" s="260">
        <f>_xll.xlShmInterpRateFwd($E$3&amp;T(CalculationTrigger2),C3182,,5,C3183)</f>
        <v>1.091537628891198E-2</v>
      </c>
      <c r="F3182" s="260">
        <f>_xll.xlShmInterpRateFwd($F$3&amp;T(CalculationTrigger2),C3182,,5,C3183)</f>
        <v>1.0413170022384939E-2</v>
      </c>
      <c r="G3182" s="268">
        <f t="shared" si="98"/>
        <v>0.94698217591098621</v>
      </c>
      <c r="H3182" s="275">
        <f t="shared" si="99"/>
        <v>5.0220626652704157</v>
      </c>
      <c r="I3182" s="250"/>
      <c r="J3182" s="251"/>
      <c r="K3182" s="251"/>
      <c r="L3182" s="251"/>
    </row>
    <row r="3183" spans="2:12" x14ac:dyDescent="0.2">
      <c r="B3183" s="112" t="s">
        <v>2</v>
      </c>
      <c r="C3183" s="113">
        <f>_xll.qlCalendarAdvance("TARGET",C3182,B3183,"mf")</f>
        <v>58789</v>
      </c>
      <c r="D3183" s="120">
        <f>_xll.xlShmInterpRateFwd($D$3&amp;T(CalculationTrigger2),C3183,,5,C3184)</f>
        <v>1.1004884784860669E-2</v>
      </c>
      <c r="E3183" s="260">
        <f>_xll.xlShmInterpRateFwd($E$3&amp;T(CalculationTrigger2),C3183,,5,C3184)</f>
        <v>1.0910183027181695E-2</v>
      </c>
      <c r="F3183" s="260">
        <f>_xll.xlShmInterpRateFwd($F$3&amp;T(CalculationTrigger2),C3183,,5,C3184)</f>
        <v>1.0407699133375591E-2</v>
      </c>
      <c r="G3183" s="268">
        <f t="shared" si="98"/>
        <v>0.94701757678974241</v>
      </c>
      <c r="H3183" s="275">
        <f t="shared" si="99"/>
        <v>5.024838938061035</v>
      </c>
      <c r="I3183" s="250"/>
      <c r="J3183" s="251"/>
      <c r="K3183" s="251"/>
      <c r="L3183" s="251"/>
    </row>
    <row r="3184" spans="2:12" x14ac:dyDescent="0.2">
      <c r="B3184" s="112" t="s">
        <v>2</v>
      </c>
      <c r="C3184" s="113">
        <f>_xll.qlCalendarAdvance("TARGET",C3183,B3184,"mf")</f>
        <v>58796</v>
      </c>
      <c r="D3184" s="120">
        <f>_xll.xlShmInterpRateFwd($D$3&amp;T(CalculationTrigger2),C3184,,5,C3185)</f>
        <v>1.0999730836431135E-2</v>
      </c>
      <c r="E3184" s="260">
        <f>_xll.xlShmInterpRateFwd($E$3&amp;T(CalculationTrigger2),C3184,,5,C3185)</f>
        <v>1.0905025994941924E-2</v>
      </c>
      <c r="F3184" s="260">
        <f>_xll.xlShmInterpRateFwd($F$3&amp;T(CalculationTrigger2),C3184,,5,C3185)</f>
        <v>1.0402268116875547E-2</v>
      </c>
      <c r="G3184" s="268">
        <f t="shared" si="98"/>
        <v>0.94704841489210922</v>
      </c>
      <c r="H3184" s="275">
        <f t="shared" si="99"/>
        <v>5.0275787806637782</v>
      </c>
      <c r="I3184" s="250"/>
      <c r="J3184" s="251"/>
      <c r="K3184" s="251"/>
      <c r="L3184" s="251"/>
    </row>
    <row r="3185" spans="2:12" x14ac:dyDescent="0.2">
      <c r="B3185" s="112" t="s">
        <v>2</v>
      </c>
      <c r="C3185" s="113">
        <f>_xll.qlCalendarAdvance("TARGET",C3184,B3185,"mf")</f>
        <v>58803</v>
      </c>
      <c r="D3185" s="120">
        <f>_xll.xlShmInterpRateFwd($D$3&amp;T(CalculationTrigger2),C3185,,5,C3186)</f>
        <v>1.0994612729816292E-2</v>
      </c>
      <c r="E3185" s="260">
        <f>_xll.xlShmInterpRateFwd($E$3&amp;T(CalculationTrigger2),C3185,,5,C3186)</f>
        <v>1.0899905261546845E-2</v>
      </c>
      <c r="F3185" s="260">
        <f>_xll.xlShmInterpRateFwd($F$3&amp;T(CalculationTrigger2),C3185,,5,C3186)</f>
        <v>1.0396877048882671E-2</v>
      </c>
      <c r="G3185" s="268">
        <f t="shared" si="98"/>
        <v>0.94707468269446959</v>
      </c>
      <c r="H3185" s="275">
        <f t="shared" si="99"/>
        <v>5.0302821266417359</v>
      </c>
      <c r="I3185" s="250"/>
      <c r="J3185" s="251"/>
      <c r="K3185" s="251"/>
      <c r="L3185" s="251"/>
    </row>
    <row r="3186" spans="2:12" x14ac:dyDescent="0.2">
      <c r="B3186" s="112" t="s">
        <v>2</v>
      </c>
      <c r="C3186" s="113">
        <f>_xll.qlCalendarAdvance("TARGET",C3185,B3186,"mf")</f>
        <v>58810</v>
      </c>
      <c r="D3186" s="120">
        <f>_xll.xlShmInterpRateFwd($D$3&amp;T(CalculationTrigger2),C3186,,5,C3187)</f>
        <v>1.0989530533675969E-2</v>
      </c>
      <c r="E3186" s="260">
        <f>_xll.xlShmInterpRateFwd($E$3&amp;T(CalculationTrigger2),C3186,,5,C3187)</f>
        <v>1.0894820896362309E-2</v>
      </c>
      <c r="F3186" s="260">
        <f>_xll.xlShmInterpRateFwd($F$3&amp;T(CalculationTrigger2),C3186,,5,C3187)</f>
        <v>1.0391526005418107E-2</v>
      </c>
      <c r="G3186" s="268">
        <f t="shared" si="98"/>
        <v>0.94709637313660289</v>
      </c>
      <c r="H3186" s="275">
        <f t="shared" si="99"/>
        <v>5.032948909442017</v>
      </c>
      <c r="I3186" s="250"/>
      <c r="J3186" s="251"/>
      <c r="K3186" s="251"/>
      <c r="L3186" s="251"/>
    </row>
    <row r="3187" spans="2:12" x14ac:dyDescent="0.2">
      <c r="B3187" s="112" t="s">
        <v>2</v>
      </c>
      <c r="C3187" s="113">
        <f>_xll.qlCalendarAdvance("TARGET",C3186,B3187,"mf")</f>
        <v>58817</v>
      </c>
      <c r="D3187" s="120">
        <f>_xll.xlShmInterpRateFwd($D$3&amp;T(CalculationTrigger2),C3187,,5,C3188)</f>
        <v>1.0984484316565839E-2</v>
      </c>
      <c r="E3187" s="260">
        <f>_xll.xlShmInterpRateFwd($E$3&amp;T(CalculationTrigger2),C3187,,5,C3188)</f>
        <v>1.0889772968713725E-2</v>
      </c>
      <c r="F3187" s="260">
        <f>_xll.xlShmInterpRateFwd($F$3&amp;T(CalculationTrigger2),C3187,,5,C3188)</f>
        <v>1.0386215062479961E-2</v>
      </c>
      <c r="G3187" s="268">
        <f t="shared" si="98"/>
        <v>0.94711347852114225</v>
      </c>
      <c r="H3187" s="275">
        <f t="shared" si="99"/>
        <v>5.0355790623376331</v>
      </c>
      <c r="I3187" s="250"/>
      <c r="J3187" s="251"/>
      <c r="K3187" s="251"/>
      <c r="L3187" s="251"/>
    </row>
    <row r="3188" spans="2:12" x14ac:dyDescent="0.2">
      <c r="B3188" s="112" t="s">
        <v>2</v>
      </c>
      <c r="C3188" s="113">
        <f>_xll.qlCalendarAdvance("TARGET",C3187,B3188,"mf")</f>
        <v>58824</v>
      </c>
      <c r="D3188" s="120">
        <f>_xll.xlShmInterpRateFwd($D$3&amp;T(CalculationTrigger2),C3188,,5,C3189)</f>
        <v>1.0979474147140129E-2</v>
      </c>
      <c r="E3188" s="260">
        <f>_xll.xlShmInterpRateFwd($E$3&amp;T(CalculationTrigger2),C3188,,5,C3189)</f>
        <v>1.0884761547955556E-2</v>
      </c>
      <c r="F3188" s="260">
        <f>_xll.xlShmInterpRateFwd($F$3&amp;T(CalculationTrigger2),C3188,,5,C3189)</f>
        <v>1.0380944296078044E-2</v>
      </c>
      <c r="G3188" s="268">
        <f t="shared" si="98"/>
        <v>0.94712599184573754</v>
      </c>
      <c r="H3188" s="275">
        <f t="shared" si="99"/>
        <v>5.038172518775121</v>
      </c>
      <c r="I3188" s="250"/>
      <c r="J3188" s="251"/>
      <c r="K3188" s="251"/>
      <c r="L3188" s="251"/>
    </row>
    <row r="3189" spans="2:12" x14ac:dyDescent="0.2">
      <c r="B3189" s="112" t="s">
        <v>2</v>
      </c>
      <c r="C3189" s="113">
        <f>_xll.qlCalendarAdvance("TARGET",C3188,B3189,"mf")</f>
        <v>58831</v>
      </c>
      <c r="D3189" s="120">
        <f>_xll.xlShmInterpRateFwd($D$3&amp;T(CalculationTrigger2),C3189,,5,C3190)</f>
        <v>1.0974500094001034E-2</v>
      </c>
      <c r="E3189" s="260">
        <f>_xll.xlShmInterpRateFwd($E$3&amp;T(CalculationTrigger2),C3189,,5,C3190)</f>
        <v>1.0879786703459748E-2</v>
      </c>
      <c r="F3189" s="260">
        <f>_xll.xlShmInterpRateFwd($F$3&amp;T(CalculationTrigger2),C3189,,5,C3190)</f>
        <v>1.0375713782199118E-2</v>
      </c>
      <c r="G3189" s="268">
        <f t="shared" si="98"/>
        <v>0.94713390541286557</v>
      </c>
      <c r="H3189" s="275">
        <f t="shared" si="99"/>
        <v>5.0407292126062977</v>
      </c>
      <c r="I3189" s="250"/>
      <c r="J3189" s="251"/>
      <c r="K3189" s="251"/>
      <c r="L3189" s="251"/>
    </row>
    <row r="3190" spans="2:12" x14ac:dyDescent="0.2">
      <c r="B3190" s="112" t="s">
        <v>2</v>
      </c>
      <c r="C3190" s="113">
        <f>_xll.qlCalendarAdvance("TARGET",C3189,B3190,"mf")</f>
        <v>58838</v>
      </c>
      <c r="D3190" s="120">
        <f>_xll.xlShmInterpRateFwd($D$3&amp;T(CalculationTrigger2),C3190,,5,C3191)</f>
        <v>1.0969562225762437E-2</v>
      </c>
      <c r="E3190" s="260">
        <f>_xll.xlShmInterpRateFwd($E$3&amp;T(CalculationTrigger2),C3190,,5,C3191)</f>
        <v>1.0874848504546217E-2</v>
      </c>
      <c r="F3190" s="260">
        <f>_xll.xlShmInterpRateFwd($F$3&amp;T(CalculationTrigger2),C3190,,5,C3191)</f>
        <v>1.0370523596916949E-2</v>
      </c>
      <c r="G3190" s="268">
        <f t="shared" si="98"/>
        <v>0.9471372121622017</v>
      </c>
      <c r="H3190" s="275">
        <f t="shared" si="99"/>
        <v>5.0432490762926729</v>
      </c>
      <c r="I3190" s="250"/>
      <c r="J3190" s="251"/>
      <c r="K3190" s="251"/>
      <c r="L3190" s="251"/>
    </row>
    <row r="3191" spans="2:12" x14ac:dyDescent="0.2">
      <c r="B3191" s="112" t="s">
        <v>2</v>
      </c>
      <c r="C3191" s="113">
        <f>_xll.qlCalendarAdvance("TARGET",C3190,B3191,"mf")</f>
        <v>58845</v>
      </c>
      <c r="D3191" s="120">
        <f>_xll.xlShmInterpRateFwd($D$3&amp;T(CalculationTrigger2),C3191,,5,C3192)</f>
        <v>1.0964660611032519E-2</v>
      </c>
      <c r="E3191" s="260">
        <f>_xll.xlShmInterpRateFwd($E$3&amp;T(CalculationTrigger2),C3191,,5,C3192)</f>
        <v>1.0869947020592893E-2</v>
      </c>
      <c r="F3191" s="260">
        <f>_xll.xlShmInterpRateFwd($F$3&amp;T(CalculationTrigger2),C3191,,5,C3192)</f>
        <v>1.0365373816160643E-2</v>
      </c>
      <c r="G3191" s="268">
        <f t="shared" si="98"/>
        <v>0.9471359043962575</v>
      </c>
      <c r="H3191" s="275">
        <f t="shared" si="99"/>
        <v>5.0457320443225013</v>
      </c>
      <c r="I3191" s="250"/>
      <c r="J3191" s="251"/>
      <c r="K3191" s="251"/>
      <c r="L3191" s="251"/>
    </row>
    <row r="3192" spans="2:12" x14ac:dyDescent="0.2">
      <c r="B3192" s="112" t="s">
        <v>2</v>
      </c>
      <c r="C3192" s="113">
        <f>_xll.qlCalendarAdvance("TARGET",C3191,B3192,"mf")</f>
        <v>58852</v>
      </c>
      <c r="D3192" s="120">
        <f>_xll.xlShmInterpRateFwd($D$3&amp;T(CalculationTrigger2),C3192,,5,C3193)</f>
        <v>1.095979531842536E-2</v>
      </c>
      <c r="E3192" s="260">
        <f>_xll.xlShmInterpRateFwd($E$3&amp;T(CalculationTrigger2),C3192,,5,C3193)</f>
        <v>1.0865082320925697E-2</v>
      </c>
      <c r="F3192" s="260">
        <f>_xll.xlShmInterpRateFwd($F$3&amp;T(CalculationTrigger2),C3192,,5,C3193)</f>
        <v>1.0360264515992633E-2</v>
      </c>
      <c r="G3192" s="268">
        <f t="shared" si="98"/>
        <v>0.94712997499662999</v>
      </c>
      <c r="H3192" s="275">
        <f t="shared" si="99"/>
        <v>5.048178049330641</v>
      </c>
      <c r="I3192" s="250"/>
      <c r="J3192" s="251"/>
      <c r="K3192" s="251"/>
      <c r="L3192" s="251"/>
    </row>
    <row r="3193" spans="2:12" x14ac:dyDescent="0.2">
      <c r="B3193" s="112" t="s">
        <v>2</v>
      </c>
      <c r="C3193" s="113">
        <f>_xll.qlCalendarAdvance("TARGET",C3192,B3193,"mf")</f>
        <v>58859</v>
      </c>
      <c r="D3193" s="120">
        <f>_xll.xlShmInterpRateFwd($D$3&amp;T(CalculationTrigger2),C3193,,5,C3194)</f>
        <v>1.0954966416555138E-2</v>
      </c>
      <c r="E3193" s="260">
        <f>_xll.xlShmInterpRateFwd($E$3&amp;T(CalculationTrigger2),C3193,,5,C3194)</f>
        <v>1.0860254474922766E-2</v>
      </c>
      <c r="F3193" s="260">
        <f>_xll.xlShmInterpRateFwd($F$3&amp;T(CalculationTrigger2),C3193,,5,C3194)</f>
        <v>1.0355195772400197E-2</v>
      </c>
      <c r="G3193" s="268">
        <f t="shared" si="98"/>
        <v>0.94711941632371832</v>
      </c>
      <c r="H3193" s="275">
        <f t="shared" si="99"/>
        <v>5.0505870252256884</v>
      </c>
      <c r="I3193" s="250"/>
      <c r="J3193" s="251"/>
      <c r="K3193" s="251"/>
      <c r="L3193" s="251"/>
    </row>
    <row r="3194" spans="2:12" x14ac:dyDescent="0.2">
      <c r="B3194" s="112" t="s">
        <v>2</v>
      </c>
      <c r="C3194" s="113">
        <f>_xll.qlCalendarAdvance("TARGET",C3193,B3194,"mf")</f>
        <v>58866</v>
      </c>
      <c r="D3194" s="120">
        <f>_xll.xlShmInterpRateFwd($D$3&amp;T(CalculationTrigger2),C3194,,5,C3195)</f>
        <v>1.0950173974041922E-2</v>
      </c>
      <c r="E3194" s="260">
        <f>_xll.xlShmInterpRateFwd($E$3&amp;T(CalculationTrigger2),C3194,,5,C3195)</f>
        <v>1.0855463551927597E-2</v>
      </c>
      <c r="F3194" s="260">
        <f>_xll.xlShmInterpRateFwd($F$3&amp;T(CalculationTrigger2),C3194,,5,C3195)</f>
        <v>1.0350167661399694E-2</v>
      </c>
      <c r="G3194" s="268">
        <f t="shared" si="98"/>
        <v>0.94710422114325721</v>
      </c>
      <c r="H3194" s="275">
        <f t="shared" si="99"/>
        <v>5.0529589052790254</v>
      </c>
      <c r="I3194" s="250"/>
      <c r="J3194" s="251"/>
      <c r="K3194" s="251"/>
      <c r="L3194" s="251"/>
    </row>
    <row r="3195" spans="2:12" x14ac:dyDescent="0.2">
      <c r="B3195" s="112" t="s">
        <v>2</v>
      </c>
      <c r="C3195" s="113">
        <f>_xll.qlCalendarAdvance("TARGET",C3194,B3195,"mf")</f>
        <v>58873</v>
      </c>
      <c r="D3195" s="120">
        <f>_xll.xlShmInterpRateFwd($D$3&amp;T(CalculationTrigger2),C3195,,5,C3196)</f>
        <v>1.0945418059488506E-2</v>
      </c>
      <c r="E3195" s="260">
        <f>_xll.xlShmInterpRateFwd($E$3&amp;T(CalculationTrigger2),C3195,,5,C3196)</f>
        <v>1.0850709621266415E-2</v>
      </c>
      <c r="F3195" s="260">
        <f>_xll.xlShmInterpRateFwd($F$3&amp;T(CalculationTrigger2),C3195,,5,C3196)</f>
        <v>1.034518025897287E-2</v>
      </c>
      <c r="G3195" s="268">
        <f t="shared" si="98"/>
        <v>0.94708438222091196</v>
      </c>
      <c r="H3195" s="275">
        <f t="shared" si="99"/>
        <v>5.0552936229354524</v>
      </c>
      <c r="I3195" s="250"/>
      <c r="J3195" s="251"/>
      <c r="K3195" s="251"/>
      <c r="L3195" s="251"/>
    </row>
    <row r="3196" spans="2:12" x14ac:dyDescent="0.2">
      <c r="B3196" s="112" t="s">
        <v>2</v>
      </c>
      <c r="C3196" s="113">
        <f>_xll.qlCalendarAdvance("TARGET",C3195,B3196,"mf")</f>
        <v>58880</v>
      </c>
      <c r="D3196" s="120">
        <f>_xll.xlShmInterpRateFwd($D$3&amp;T(CalculationTrigger2),C3196,,5,C3197)</f>
        <v>1.0940698741515171E-2</v>
      </c>
      <c r="E3196" s="260">
        <f>_xll.xlShmInterpRateFwd($E$3&amp;T(CalculationTrigger2),C3196,,5,C3197)</f>
        <v>1.0845992752317683E-2</v>
      </c>
      <c r="F3196" s="260">
        <f>_xll.xlShmInterpRateFwd($F$3&amp;T(CalculationTrigger2),C3196,,5,C3197)</f>
        <v>1.0340233641159517E-2</v>
      </c>
      <c r="G3196" s="268">
        <f t="shared" si="98"/>
        <v>0.94705989197488294</v>
      </c>
      <c r="H3196" s="275">
        <f t="shared" si="99"/>
        <v>5.0575911115816572</v>
      </c>
      <c r="I3196" s="250"/>
      <c r="J3196" s="251"/>
      <c r="K3196" s="251"/>
      <c r="L3196" s="251"/>
    </row>
    <row r="3197" spans="2:12" x14ac:dyDescent="0.2">
      <c r="B3197" s="112" t="s">
        <v>2</v>
      </c>
      <c r="C3197" s="113">
        <f>_xll.qlCalendarAdvance("TARGET",C3196,B3197,"mf")</f>
        <v>58887</v>
      </c>
      <c r="D3197" s="120">
        <f>_xll.xlShmInterpRateFwd($D$3&amp;T(CalculationTrigger2),C3197,,5,C3198)</f>
        <v>1.0936016088742293E-2</v>
      </c>
      <c r="E3197" s="260">
        <f>_xll.xlShmInterpRateFwd($E$3&amp;T(CalculationTrigger2),C3197,,5,C3198)</f>
        <v>1.0841313014425214E-2</v>
      </c>
      <c r="F3197" s="260">
        <f>_xll.xlShmInterpRateFwd($F$3&amp;T(CalculationTrigger2),C3197,,5,C3198)</f>
        <v>1.0335327883982183E-2</v>
      </c>
      <c r="G3197" s="268">
        <f t="shared" si="98"/>
        <v>0.9470307431707834</v>
      </c>
      <c r="H3197" s="275">
        <f t="shared" si="99"/>
        <v>5.0598513044303184</v>
      </c>
      <c r="I3197" s="250"/>
      <c r="J3197" s="251"/>
      <c r="K3197" s="251"/>
      <c r="L3197" s="251"/>
    </row>
    <row r="3198" spans="2:12" x14ac:dyDescent="0.2">
      <c r="B3198" s="112" t="s">
        <v>2</v>
      </c>
      <c r="C3198" s="113">
        <f>_xll.qlCalendarAdvance("TARGET",C3197,B3198,"mf")</f>
        <v>58894</v>
      </c>
      <c r="D3198" s="120">
        <f>_xll.xlShmInterpRateFwd($D$3&amp;T(CalculationTrigger2),C3198,,5,C3199)</f>
        <v>1.0931370169772981E-2</v>
      </c>
      <c r="E3198" s="260">
        <f>_xll.xlShmInterpRateFwd($E$3&amp;T(CalculationTrigger2),C3198,,5,C3199)</f>
        <v>1.0836670476932932E-2</v>
      </c>
      <c r="F3198" s="260">
        <f>_xll.xlShmInterpRateFwd($F$3&amp;T(CalculationTrigger2),C3198,,5,C3199)</f>
        <v>1.0330463063388265E-2</v>
      </c>
      <c r="G3198" s="268">
        <f t="shared" si="98"/>
        <v>0.94699692840049399</v>
      </c>
      <c r="H3198" s="275">
        <f t="shared" si="99"/>
        <v>5.0620741354466707</v>
      </c>
      <c r="I3198" s="250"/>
      <c r="J3198" s="251"/>
      <c r="K3198" s="251"/>
      <c r="L3198" s="251"/>
    </row>
    <row r="3199" spans="2:12" x14ac:dyDescent="0.2">
      <c r="B3199" s="112" t="s">
        <v>2</v>
      </c>
      <c r="C3199" s="113">
        <f>_xll.qlCalendarAdvance("TARGET",C3198,B3199,"mf")</f>
        <v>58901</v>
      </c>
      <c r="D3199" s="120">
        <f>_xll.xlShmInterpRateFwd($D$3&amp;T(CalculationTrigger2),C3199,,5,C3200)</f>
        <v>1.092676105322204E-2</v>
      </c>
      <c r="E3199" s="260">
        <f>_xll.xlShmInterpRateFwd($E$3&amp;T(CalculationTrigger2),C3199,,5,C3200)</f>
        <v>1.083206520919067E-2</v>
      </c>
      <c r="F3199" s="260">
        <f>_xll.xlShmInterpRateFwd($F$3&amp;T(CalculationTrigger2),C3199,,5,C3200)</f>
        <v>1.0325639255458499E-2</v>
      </c>
      <c r="G3199" s="268">
        <f t="shared" si="98"/>
        <v>0.94695844031369647</v>
      </c>
      <c r="H3199" s="275">
        <f t="shared" si="99"/>
        <v>5.0642595373217096</v>
      </c>
      <c r="I3199" s="250"/>
      <c r="J3199" s="251"/>
      <c r="K3199" s="251"/>
      <c r="L3199" s="251"/>
    </row>
    <row r="3200" spans="2:12" x14ac:dyDescent="0.2">
      <c r="B3200" s="112" t="s">
        <v>2</v>
      </c>
      <c r="C3200" s="113">
        <f>_xll.qlCalendarAdvance("TARGET",C3199,B3200,"mf")</f>
        <v>58908</v>
      </c>
      <c r="D3200" s="120">
        <f>_xll.xlShmInterpRateFwd($D$3&amp;T(CalculationTrigger2),C3200,,5,C3201)</f>
        <v>1.0922188807715956E-2</v>
      </c>
      <c r="E3200" s="260">
        <f>_xll.xlShmInterpRateFwd($E$3&amp;T(CalculationTrigger2),C3200,,5,C3201)</f>
        <v>1.0827497280577315E-2</v>
      </c>
      <c r="F3200" s="260">
        <f>_xll.xlShmInterpRateFwd($F$3&amp;T(CalculationTrigger2),C3200,,5,C3201)</f>
        <v>1.0320856536140554E-2</v>
      </c>
      <c r="G3200" s="268">
        <f t="shared" si="98"/>
        <v>0.94691527138640941</v>
      </c>
      <c r="H3200" s="275">
        <f t="shared" si="99"/>
        <v>5.0664074443676137</v>
      </c>
      <c r="I3200" s="250"/>
      <c r="J3200" s="251"/>
      <c r="K3200" s="251"/>
      <c r="L3200" s="251"/>
    </row>
    <row r="3201" spans="2:12" x14ac:dyDescent="0.2">
      <c r="B3201" s="112" t="s">
        <v>2</v>
      </c>
      <c r="C3201" s="113">
        <f>_xll.qlCalendarAdvance("TARGET",C3200,B3201,"mf")</f>
        <v>58915</v>
      </c>
      <c r="D3201" s="120">
        <f>_xll.xlShmInterpRateFwd($D$3&amp;T(CalculationTrigger2),C3201,,5,C3202)</f>
        <v>1.0917653501846576E-2</v>
      </c>
      <c r="E3201" s="260">
        <f>_xll.xlShmInterpRateFwd($E$3&amp;T(CalculationTrigger2),C3201,,5,C3202)</f>
        <v>1.0822966760408169E-2</v>
      </c>
      <c r="F3201" s="260">
        <f>_xll.xlShmInterpRateFwd($F$3&amp;T(CalculationTrigger2),C3201,,5,C3202)</f>
        <v>1.0316114981498066E-2</v>
      </c>
      <c r="G3201" s="268">
        <f t="shared" si="98"/>
        <v>0.94686741438407274</v>
      </c>
      <c r="H3201" s="275">
        <f t="shared" si="99"/>
        <v>5.0685177891010218</v>
      </c>
      <c r="I3201" s="250"/>
      <c r="J3201" s="251"/>
      <c r="K3201" s="251"/>
      <c r="L3201" s="251"/>
    </row>
    <row r="3202" spans="2:12" x14ac:dyDescent="0.2">
      <c r="B3202" s="112" t="s">
        <v>2</v>
      </c>
      <c r="C3202" s="113">
        <f>_xll.qlCalendarAdvance("TARGET",C3201,B3202,"mf")</f>
        <v>58922</v>
      </c>
      <c r="D3202" s="120">
        <f>_xll.xlShmInterpRateFwd($D$3&amp;T(CalculationTrigger2),C3202,,5,C3203)</f>
        <v>1.0913155204240611E-2</v>
      </c>
      <c r="E3202" s="260">
        <f>_xll.xlShmInterpRateFwd($E$3&amp;T(CalculationTrigger2),C3202,,5,C3203)</f>
        <v>1.0818473718050768E-2</v>
      </c>
      <c r="F3202" s="260">
        <f>_xll.xlShmInterpRateFwd($F$3&amp;T(CalculationTrigger2),C3202,,5,C3203)</f>
        <v>1.0311414667484772E-2</v>
      </c>
      <c r="G3202" s="268">
        <f t="shared" si="98"/>
        <v>0.94681486189842834</v>
      </c>
      <c r="H3202" s="275">
        <f t="shared" si="99"/>
        <v>5.0705905056599647</v>
      </c>
      <c r="I3202" s="250"/>
      <c r="J3202" s="251"/>
      <c r="K3202" s="251"/>
      <c r="L3202" s="251"/>
    </row>
    <row r="3203" spans="2:12" x14ac:dyDescent="0.2">
      <c r="B3203" s="112" t="s">
        <v>2</v>
      </c>
      <c r="C3203" s="113">
        <f>_xll.qlCalendarAdvance("TARGET",C3202,B3203,"mf")</f>
        <v>58929</v>
      </c>
      <c r="D3203" s="120">
        <f>_xll.xlShmInterpRateFwd($D$3&amp;T(CalculationTrigger2),C3203,,5,C3204)</f>
        <v>1.0908693983519083E-2</v>
      </c>
      <c r="E3203" s="260">
        <f>_xll.xlShmInterpRateFwd($E$3&amp;T(CalculationTrigger2),C3203,,5,C3204)</f>
        <v>1.0814018222855387E-2</v>
      </c>
      <c r="F3203" s="260">
        <f>_xll.xlShmInterpRateFwd($F$3&amp;T(CalculationTrigger2),C3203,,5,C3204)</f>
        <v>1.0306755670153009E-2</v>
      </c>
      <c r="G3203" s="268">
        <f t="shared" si="98"/>
        <v>0.94675760663695885</v>
      </c>
      <c r="H3203" s="275">
        <f t="shared" si="99"/>
        <v>5.0726255270237832</v>
      </c>
      <c r="I3203" s="250"/>
      <c r="J3203" s="251"/>
      <c r="K3203" s="251"/>
      <c r="L3203" s="251"/>
    </row>
    <row r="3204" spans="2:12" x14ac:dyDescent="0.2">
      <c r="B3204" s="112" t="s">
        <v>2</v>
      </c>
      <c r="C3204" s="113">
        <f>_xll.qlCalendarAdvance("TARGET",C3203,B3204,"mf")</f>
        <v>58936</v>
      </c>
      <c r="D3204" s="120">
        <f>_xll.xlShmInterpRateFwd($D$3&amp;T(CalculationTrigger2),C3204,,5,C3205)</f>
        <v>1.0904269908285755E-2</v>
      </c>
      <c r="E3204" s="260">
        <f>_xll.xlShmInterpRateFwd($E$3&amp;T(CalculationTrigger2),C3204,,5,C3205)</f>
        <v>1.0809600344172412E-2</v>
      </c>
      <c r="F3204" s="260">
        <f>_xll.xlShmInterpRateFwd($F$3&amp;T(CalculationTrigger2),C3204,,5,C3205)</f>
        <v>1.0302138065497332E-2</v>
      </c>
      <c r="G3204" s="268">
        <f t="shared" si="98"/>
        <v>0.94669564113343196</v>
      </c>
      <c r="H3204" s="275">
        <f t="shared" si="99"/>
        <v>5.0746227867507976</v>
      </c>
      <c r="I3204" s="250"/>
      <c r="J3204" s="251"/>
      <c r="K3204" s="251"/>
      <c r="L3204" s="251"/>
    </row>
    <row r="3205" spans="2:12" x14ac:dyDescent="0.2">
      <c r="B3205" s="112" t="s">
        <v>2</v>
      </c>
      <c r="C3205" s="113">
        <f>_xll.qlCalendarAdvance("TARGET",C3204,B3205,"mf")</f>
        <v>58943</v>
      </c>
      <c r="D3205" s="120">
        <f>_xll.xlShmInterpRateFwd($D$3&amp;T(CalculationTrigger2),C3205,,5,C3206)</f>
        <v>1.089988304715608E-2</v>
      </c>
      <c r="E3205" s="260">
        <f>_xll.xlShmInterpRateFwd($E$3&amp;T(CalculationTrigger2),C3205,,5,C3206)</f>
        <v>1.0805220151369727E-2</v>
      </c>
      <c r="F3205" s="260">
        <f>_xll.xlShmInterpRateFwd($F$3&amp;T(CalculationTrigger2),C3205,,5,C3206)</f>
        <v>1.029756192951245E-2</v>
      </c>
      <c r="G3205" s="268">
        <f t="shared" ref="G3205:G3268" si="100">(D3205-E3205)*10000</f>
        <v>0.94662895786353651</v>
      </c>
      <c r="H3205" s="275">
        <f t="shared" ref="H3205:H3268" si="101">(E3205-F3205)*10000</f>
        <v>5.0765822185727671</v>
      </c>
      <c r="I3205" s="250"/>
      <c r="J3205" s="251"/>
      <c r="K3205" s="251"/>
      <c r="L3205" s="251"/>
    </row>
    <row r="3206" spans="2:12" x14ac:dyDescent="0.2">
      <c r="B3206" s="112" t="s">
        <v>2</v>
      </c>
      <c r="C3206" s="113">
        <f>_xll.qlCalendarAdvance("TARGET",C3205,B3206,"mf")</f>
        <v>58950</v>
      </c>
      <c r="D3206" s="120">
        <f>_xll.xlShmInterpRateFwd($D$3&amp;T(CalculationTrigger2),C3206,,5,C3207)</f>
        <v>1.0895533468745633E-2</v>
      </c>
      <c r="E3206" s="260">
        <f>_xll.xlShmInterpRateFwd($E$3&amp;T(CalculationTrigger2),C3206,,5,C3207)</f>
        <v>1.0800877713757411E-2</v>
      </c>
      <c r="F3206" s="260">
        <f>_xll.xlShmInterpRateFwd($F$3&amp;T(CalculationTrigger2),C3206,,5,C3207)</f>
        <v>1.0293027338245329E-2</v>
      </c>
      <c r="G3206" s="268">
        <f t="shared" si="100"/>
        <v>0.94655754988222029</v>
      </c>
      <c r="H3206" s="275">
        <f t="shared" si="101"/>
        <v>5.0785037551208214</v>
      </c>
      <c r="I3206" s="250"/>
      <c r="J3206" s="251"/>
      <c r="K3206" s="251"/>
      <c r="L3206" s="251"/>
    </row>
    <row r="3207" spans="2:12" x14ac:dyDescent="0.2">
      <c r="B3207" s="112" t="s">
        <v>2</v>
      </c>
      <c r="C3207" s="113">
        <f>_xll.qlCalendarAdvance("TARGET",C3206,B3207,"mf")</f>
        <v>58957</v>
      </c>
      <c r="D3207" s="120">
        <f>_xll.xlShmInterpRateFwd($D$3&amp;T(CalculationTrigger2),C3207,,5,C3208)</f>
        <v>1.0891221241675887E-2</v>
      </c>
      <c r="E3207" s="260">
        <f>_xll.xlShmInterpRateFwd($E$3&amp;T(CalculationTrigger2),C3207,,5,C3208)</f>
        <v>1.0796573100738324E-2</v>
      </c>
      <c r="F3207" s="260">
        <f>_xll.xlShmInterpRateFwd($F$3&amp;T(CalculationTrigger2),C3207,,5,C3208)</f>
        <v>1.0288534367656216E-2</v>
      </c>
      <c r="G3207" s="268">
        <f t="shared" si="100"/>
        <v>0.94648140937562963</v>
      </c>
      <c r="H3207" s="275">
        <f t="shared" si="101"/>
        <v>5.0803873308210772</v>
      </c>
      <c r="I3207" s="250"/>
      <c r="J3207" s="251"/>
      <c r="K3207" s="251"/>
      <c r="L3207" s="251"/>
    </row>
    <row r="3208" spans="2:12" x14ac:dyDescent="0.2">
      <c r="B3208" s="112" t="s">
        <v>2</v>
      </c>
      <c r="C3208" s="113">
        <f>_xll.qlCalendarAdvance("TARGET",C3207,B3208,"mf")</f>
        <v>58964</v>
      </c>
      <c r="D3208" s="120">
        <f>_xll.xlShmInterpRateFwd($D$3&amp;T(CalculationTrigger2),C3208,,5,C3209)</f>
        <v>1.0886946434539474E-2</v>
      </c>
      <c r="E3208" s="260">
        <f>_xll.xlShmInterpRateFwd($E$3&amp;T(CalculationTrigger2),C3208,,5,C3209)</f>
        <v>1.0792306381628579E-2</v>
      </c>
      <c r="F3208" s="260">
        <f>_xll.xlShmInterpRateFwd($F$3&amp;T(CalculationTrigger2),C3208,,5,C3209)</f>
        <v>1.0284083093798167E-2</v>
      </c>
      <c r="G3208" s="268">
        <f t="shared" si="100"/>
        <v>0.94640052910894412</v>
      </c>
      <c r="H3208" s="275">
        <f t="shared" si="101"/>
        <v>5.0822328783041266</v>
      </c>
      <c r="I3208" s="250"/>
      <c r="J3208" s="251"/>
      <c r="K3208" s="251"/>
      <c r="L3208" s="251"/>
    </row>
    <row r="3209" spans="2:12" x14ac:dyDescent="0.2">
      <c r="B3209" s="112" t="s">
        <v>2</v>
      </c>
      <c r="C3209" s="113">
        <f>_xll.qlCalendarAdvance("TARGET",C3208,B3209,"mf")</f>
        <v>58971</v>
      </c>
      <c r="D3209" s="120">
        <f>_xll.xlShmInterpRateFwd($D$3&amp;T(CalculationTrigger2),C3209,,5,C3210)</f>
        <v>1.0882709115981265E-2</v>
      </c>
      <c r="E3209" s="260">
        <f>_xll.xlShmInterpRateFwd($E$3&amp;T(CalculationTrigger2),C3209,,5,C3210)</f>
        <v>1.0788077625779149E-2</v>
      </c>
      <c r="F3209" s="260">
        <f>_xll.xlShmInterpRateFwd($F$3&amp;T(CalculationTrigger2),C3209,,5,C3210)</f>
        <v>1.0279673592643302E-2</v>
      </c>
      <c r="G3209" s="268">
        <f t="shared" si="100"/>
        <v>0.94631490202116275</v>
      </c>
      <c r="H3209" s="275">
        <f t="shared" si="101"/>
        <v>5.0840403313584703</v>
      </c>
      <c r="I3209" s="250"/>
      <c r="J3209" s="251"/>
      <c r="K3209" s="251"/>
      <c r="L3209" s="251"/>
    </row>
    <row r="3210" spans="2:12" x14ac:dyDescent="0.2">
      <c r="B3210" s="112" t="s">
        <v>2</v>
      </c>
      <c r="C3210" s="113">
        <f>_xll.qlCalendarAdvance("TARGET",C3209,B3210,"mf")</f>
        <v>58978</v>
      </c>
      <c r="D3210" s="120">
        <f>_xll.xlShmInterpRateFwd($D$3&amp;T(CalculationTrigger2),C3210,,5,C3211)</f>
        <v>1.0878509354588336E-2</v>
      </c>
      <c r="E3210" s="260">
        <f>_xll.xlShmInterpRateFwd($E$3&amp;T(CalculationTrigger2),C3210,,5,C3211)</f>
        <v>1.0783886902581676E-2</v>
      </c>
      <c r="F3210" s="260">
        <f>_xll.xlShmInterpRateFwd($F$3&amp;T(CalculationTrigger2),C3210,,5,C3211)</f>
        <v>1.0275305940244974E-2</v>
      </c>
      <c r="G3210" s="268">
        <f t="shared" si="100"/>
        <v>0.94622452006660329</v>
      </c>
      <c r="H3210" s="275">
        <f t="shared" si="101"/>
        <v>5.0858096233670143</v>
      </c>
      <c r="I3210" s="250"/>
      <c r="J3210" s="251"/>
      <c r="K3210" s="251"/>
      <c r="L3210" s="251"/>
    </row>
    <row r="3211" spans="2:12" x14ac:dyDescent="0.2">
      <c r="B3211" s="112" t="s">
        <v>2</v>
      </c>
      <c r="C3211" s="113">
        <f>_xll.qlCalendarAdvance("TARGET",C3210,B3211,"mf")</f>
        <v>58985</v>
      </c>
      <c r="D3211" s="120">
        <f>_xll.xlShmInterpRateFwd($D$3&amp;T(CalculationTrigger2),C3211,,5,C3212)</f>
        <v>1.0874347218988415E-2</v>
      </c>
      <c r="E3211" s="260">
        <f>_xll.xlShmInterpRateFwd($E$3&amp;T(CalculationTrigger2),C3211,,5,C3212)</f>
        <v>1.0779734281335253E-2</v>
      </c>
      <c r="F3211" s="260">
        <f>_xll.xlShmInterpRateFwd($F$3&amp;T(CalculationTrigger2),C3211,,5,C3212)</f>
        <v>1.0270980212575602E-2</v>
      </c>
      <c r="G3211" s="268">
        <f t="shared" si="100"/>
        <v>0.94612937653162577</v>
      </c>
      <c r="H3211" s="275">
        <f t="shared" si="101"/>
        <v>5.0875406875965092</v>
      </c>
      <c r="I3211" s="250"/>
      <c r="J3211" s="251"/>
      <c r="K3211" s="251"/>
      <c r="L3211" s="251"/>
    </row>
    <row r="3212" spans="2:12" x14ac:dyDescent="0.2">
      <c r="B3212" s="112" t="s">
        <v>2</v>
      </c>
      <c r="C3212" s="113">
        <f>_xll.qlCalendarAdvance("TARGET",C3211,B3212,"mf")</f>
        <v>58992</v>
      </c>
      <c r="D3212" s="120">
        <f>_xll.xlShmInterpRateFwd($D$3&amp;T(CalculationTrigger2),C3212,,5,C3213)</f>
        <v>1.0870222777809359E-2</v>
      </c>
      <c r="E3212" s="260">
        <f>_xll.xlShmInterpRateFwd($E$3&amp;T(CalculationTrigger2),C3212,,5,C3213)</f>
        <v>1.0775619831425973E-2</v>
      </c>
      <c r="F3212" s="260">
        <f>_xll.xlShmInterpRateFwd($F$3&amp;T(CalculationTrigger2),C3212,,5,C3213)</f>
        <v>1.0266696485648303E-2</v>
      </c>
      <c r="G3212" s="268">
        <f t="shared" si="100"/>
        <v>0.94602946383385778</v>
      </c>
      <c r="H3212" s="275">
        <f t="shared" si="101"/>
        <v>5.0892334577767002</v>
      </c>
      <c r="I3212" s="250"/>
      <c r="J3212" s="251"/>
      <c r="K3212" s="251"/>
      <c r="L3212" s="251"/>
    </row>
    <row r="3213" spans="2:12" x14ac:dyDescent="0.2">
      <c r="B3213" s="112" t="s">
        <v>2</v>
      </c>
      <c r="C3213" s="113">
        <f>_xll.qlCalendarAdvance("TARGET",C3212,B3213,"mf")</f>
        <v>58999</v>
      </c>
      <c r="D3213" s="120">
        <f>_xll.xlShmInterpRateFwd($D$3&amp;T(CalculationTrigger2),C3213,,5,C3214)</f>
        <v>1.0866136099621219E-2</v>
      </c>
      <c r="E3213" s="260">
        <f>_xll.xlShmInterpRateFwd($E$3&amp;T(CalculationTrigger2),C3213,,5,C3214)</f>
        <v>1.0771543622187926E-2</v>
      </c>
      <c r="F3213" s="260">
        <f>_xll.xlShmInterpRateFwd($F$3&amp;T(CalculationTrigger2),C3213,,5,C3214)</f>
        <v>1.0262454835487923E-2</v>
      </c>
      <c r="G3213" s="268">
        <f t="shared" si="100"/>
        <v>0.94592477433293531</v>
      </c>
      <c r="H3213" s="275">
        <f t="shared" si="101"/>
        <v>5.090887867000033</v>
      </c>
      <c r="I3213" s="250"/>
      <c r="J3213" s="251"/>
      <c r="K3213" s="251"/>
      <c r="L3213" s="251"/>
    </row>
    <row r="3214" spans="2:12" x14ac:dyDescent="0.2">
      <c r="B3214" s="112" t="s">
        <v>2</v>
      </c>
      <c r="C3214" s="113">
        <f>_xll.qlCalendarAdvance("TARGET",C3213,B3214,"mf")</f>
        <v>59006</v>
      </c>
      <c r="D3214" s="120">
        <f>_xll.xlShmInterpRateFwd($D$3&amp;T(CalculationTrigger2),C3214,,5,C3215)</f>
        <v>1.0862087253086837E-2</v>
      </c>
      <c r="E3214" s="260">
        <f>_xll.xlShmInterpRateFwd($E$3&amp;T(CalculationTrigger2),C3214,,5,C3215)</f>
        <v>1.0767505722990078E-2</v>
      </c>
      <c r="F3214" s="260">
        <f>_xll.xlShmInterpRateFwd($F$3&amp;T(CalculationTrigger2),C3214,,5,C3215)</f>
        <v>1.02582553380963E-2</v>
      </c>
      <c r="G3214" s="268">
        <f t="shared" si="100"/>
        <v>0.94581530096759725</v>
      </c>
      <c r="H3214" s="275">
        <f t="shared" si="101"/>
        <v>5.0925038489377759</v>
      </c>
      <c r="I3214" s="250"/>
      <c r="J3214" s="251"/>
      <c r="K3214" s="251"/>
      <c r="L3214" s="251"/>
    </row>
    <row r="3215" spans="2:12" x14ac:dyDescent="0.2">
      <c r="B3215" s="112" t="s">
        <v>2</v>
      </c>
      <c r="C3215" s="113">
        <f>_xll.qlCalendarAdvance("TARGET",C3214,B3215,"mf")</f>
        <v>59013</v>
      </c>
      <c r="D3215" s="120">
        <f>_xll.xlShmInterpRateFwd($D$3&amp;T(CalculationTrigger2),C3215,,5,C3216)</f>
        <v>1.085807630681126E-2</v>
      </c>
      <c r="E3215" s="260">
        <f>_xll.xlShmInterpRateFwd($E$3&amp;T(CalculationTrigger2),C3215,,5,C3216)</f>
        <v>1.0763506203184142E-2</v>
      </c>
      <c r="F3215" s="260">
        <f>_xll.xlShmInterpRateFwd($F$3&amp;T(CalculationTrigger2),C3215,,5,C3216)</f>
        <v>1.025409806951017E-2</v>
      </c>
      <c r="G3215" s="268">
        <f t="shared" si="100"/>
        <v>0.94570103627117719</v>
      </c>
      <c r="H3215" s="275">
        <f t="shared" si="101"/>
        <v>5.0940813367397233</v>
      </c>
      <c r="I3215" s="250"/>
      <c r="J3215" s="251"/>
      <c r="K3215" s="251"/>
      <c r="L3215" s="251"/>
    </row>
    <row r="3216" spans="2:12" x14ac:dyDescent="0.2">
      <c r="B3216" s="112" t="s">
        <v>2</v>
      </c>
      <c r="C3216" s="113">
        <f>_xll.qlCalendarAdvance("TARGET",C3215,B3216,"mf")</f>
        <v>59020</v>
      </c>
      <c r="D3216" s="120">
        <f>_xll.xlShmInterpRateFwd($D$3&amp;T(CalculationTrigger2),C3216,,5,C3217)</f>
        <v>1.0854103329388076E-2</v>
      </c>
      <c r="E3216" s="260">
        <f>_xll.xlShmInterpRateFwd($E$3&amp;T(CalculationTrigger2),C3216,,5,C3217)</f>
        <v>1.0759545132098796E-2</v>
      </c>
      <c r="F3216" s="260">
        <f>_xll.xlShmInterpRateFwd($F$3&amp;T(CalculationTrigger2),C3216,,5,C3217)</f>
        <v>1.0249983105667985E-2</v>
      </c>
      <c r="G3216" s="268">
        <f t="shared" si="100"/>
        <v>0.94558197289280188</v>
      </c>
      <c r="H3216" s="275">
        <f t="shared" si="101"/>
        <v>5.0956202643081054</v>
      </c>
      <c r="I3216" s="250"/>
      <c r="J3216" s="251"/>
      <c r="K3216" s="251"/>
      <c r="L3216" s="251"/>
    </row>
    <row r="3217" spans="2:12" x14ac:dyDescent="0.2">
      <c r="B3217" s="112" t="s">
        <v>2</v>
      </c>
      <c r="C3217" s="113">
        <f>_xll.qlCalendarAdvance("TARGET",C3216,B3217,"mf")</f>
        <v>59027</v>
      </c>
      <c r="D3217" s="120">
        <f>_xll.xlShmInterpRateFwd($D$3&amp;T(CalculationTrigger2),C3217,,5,C3218)</f>
        <v>1.0850168389445745E-2</v>
      </c>
      <c r="E3217" s="260">
        <f>_xll.xlShmInterpRateFwd($E$3&amp;T(CalculationTrigger2),C3217,,5,C3218)</f>
        <v>1.0755622579103388E-2</v>
      </c>
      <c r="F3217" s="260">
        <f>_xll.xlShmInterpRateFwd($F$3&amp;T(CalculationTrigger2),C3217,,5,C3218)</f>
        <v>1.0245910522658915E-2</v>
      </c>
      <c r="G3217" s="268">
        <f t="shared" si="100"/>
        <v>0.94545810342357151</v>
      </c>
      <c r="H3217" s="275">
        <f t="shared" si="101"/>
        <v>5.0971205644447304</v>
      </c>
      <c r="I3217" s="250"/>
      <c r="J3217" s="251"/>
      <c r="K3217" s="251"/>
      <c r="L3217" s="251"/>
    </row>
    <row r="3218" spans="2:12" x14ac:dyDescent="0.2">
      <c r="B3218" s="112" t="s">
        <v>2</v>
      </c>
      <c r="C3218" s="113">
        <f>_xll.qlCalendarAdvance("TARGET",C3217,B3218,"mf")</f>
        <v>59034</v>
      </c>
      <c r="D3218" s="120">
        <f>_xll.xlShmInterpRateFwd($D$3&amp;T(CalculationTrigger2),C3218,,5,C3219)</f>
        <v>1.0846271555589686E-2</v>
      </c>
      <c r="E3218" s="260">
        <f>_xll.xlShmInterpRateFwd($E$3&amp;T(CalculationTrigger2),C3218,,5,C3219)</f>
        <v>1.0751738613544221E-2</v>
      </c>
      <c r="F3218" s="260">
        <f>_xll.xlShmInterpRateFwd($F$3&amp;T(CalculationTrigger2),C3218,,5,C3219)</f>
        <v>1.0241880396456472E-2</v>
      </c>
      <c r="G3218" s="268">
        <f t="shared" si="100"/>
        <v>0.9453294204546554</v>
      </c>
      <c r="H3218" s="275">
        <f t="shared" si="101"/>
        <v>5.0985821708774903</v>
      </c>
      <c r="I3218" s="250"/>
      <c r="J3218" s="251"/>
      <c r="K3218" s="251"/>
      <c r="L3218" s="251"/>
    </row>
    <row r="3219" spans="2:12" x14ac:dyDescent="0.2">
      <c r="B3219" s="112" t="s">
        <v>2</v>
      </c>
      <c r="C3219" s="113">
        <f>_xll.qlCalendarAdvance("TARGET",C3218,B3219,"mf")</f>
        <v>59041</v>
      </c>
      <c r="D3219" s="120">
        <f>_xll.xlShmInterpRateFwd($D$3&amp;T(CalculationTrigger2),C3219,,5,C3220)</f>
        <v>1.0842412896471776E-2</v>
      </c>
      <c r="E3219" s="260">
        <f>_xll.xlShmInterpRateFwd($E$3&amp;T(CalculationTrigger2),C3219,,5,C3220)</f>
        <v>1.074789330478511E-2</v>
      </c>
      <c r="F3219" s="260">
        <f>_xll.xlShmInterpRateFwd($F$3&amp;T(CalculationTrigger2),C3219,,5,C3220)</f>
        <v>1.0237892803074862E-2</v>
      </c>
      <c r="G3219" s="268">
        <f t="shared" si="100"/>
        <v>0.94519591686666182</v>
      </c>
      <c r="H3219" s="275">
        <f t="shared" si="101"/>
        <v>5.1000050171024807</v>
      </c>
      <c r="I3219" s="250"/>
      <c r="J3219" s="251"/>
      <c r="K3219" s="251"/>
      <c r="L3219" s="251"/>
    </row>
    <row r="3220" spans="2:12" x14ac:dyDescent="0.2">
      <c r="B3220" s="112" t="s">
        <v>2</v>
      </c>
      <c r="C3220" s="113">
        <f>_xll.qlCalendarAdvance("TARGET",C3219,B3220,"mf")</f>
        <v>59048</v>
      </c>
      <c r="D3220" s="120">
        <f>_xll.xlShmInterpRateFwd($D$3&amp;T(CalculationTrigger2),C3220,,5,C3221)</f>
        <v>1.0838592480645563E-2</v>
      </c>
      <c r="E3220" s="260">
        <f>_xll.xlShmInterpRateFwd($E$3&amp;T(CalculationTrigger2),C3220,,5,C3221)</f>
        <v>1.0744086722178416E-2</v>
      </c>
      <c r="F3220" s="260">
        <f>_xll.xlShmInterpRateFwd($F$3&amp;T(CalculationTrigger2),C3220,,5,C3221)</f>
        <v>1.0233947818516874E-2</v>
      </c>
      <c r="G3220" s="268">
        <f t="shared" si="100"/>
        <v>0.94505758467146661</v>
      </c>
      <c r="H3220" s="275">
        <f t="shared" si="101"/>
        <v>5.1013890366154167</v>
      </c>
      <c r="I3220" s="250"/>
      <c r="J3220" s="251"/>
      <c r="K3220" s="251"/>
      <c r="L3220" s="251"/>
    </row>
    <row r="3221" spans="2:12" x14ac:dyDescent="0.2">
      <c r="B3221" s="112" t="s">
        <v>2</v>
      </c>
      <c r="C3221" s="113">
        <f>_xll.qlCalendarAdvance("TARGET",C3220,B3221,"mf")</f>
        <v>59055</v>
      </c>
      <c r="D3221" s="120">
        <f>_xll.xlShmInterpRateFwd($D$3&amp;T(CalculationTrigger2),C3221,,5,C3222)</f>
        <v>1.0834810376774758E-2</v>
      </c>
      <c r="E3221" s="260">
        <f>_xll.xlShmInterpRateFwd($E$3&amp;T(CalculationTrigger2),C3221,,5,C3222)</f>
        <v>1.074031893505346E-2</v>
      </c>
      <c r="F3221" s="260">
        <f>_xll.xlShmInterpRateFwd($F$3&amp;T(CalculationTrigger2),C3221,,5,C3222)</f>
        <v>1.0230045518808619E-2</v>
      </c>
      <c r="G3221" s="268">
        <f t="shared" si="100"/>
        <v>0.94491441721297065</v>
      </c>
      <c r="H3221" s="275">
        <f t="shared" si="101"/>
        <v>5.1027341624484102</v>
      </c>
      <c r="I3221" s="250"/>
      <c r="J3221" s="251"/>
      <c r="K3221" s="251"/>
      <c r="L3221" s="251"/>
    </row>
    <row r="3222" spans="2:12" x14ac:dyDescent="0.2">
      <c r="B3222" s="112" t="s">
        <v>2</v>
      </c>
      <c r="C3222" s="113">
        <f>_xll.qlCalendarAdvance("TARGET",C3221,B3222,"mf")</f>
        <v>59062</v>
      </c>
      <c r="D3222" s="120">
        <f>_xll.xlShmInterpRateFwd($D$3&amp;T(CalculationTrigger2),C3222,,5,C3223)</f>
        <v>1.0831066653459504E-2</v>
      </c>
      <c r="E3222" s="260">
        <f>_xll.xlShmInterpRateFwd($E$3&amp;T(CalculationTrigger2),C3222,,5,C3223)</f>
        <v>1.073659001280341E-2</v>
      </c>
      <c r="F3222" s="260">
        <f>_xll.xlShmInterpRateFwd($F$3&amp;T(CalculationTrigger2),C3222,,5,C3223)</f>
        <v>1.0226185979959009E-2</v>
      </c>
      <c r="G3222" s="268">
        <f t="shared" si="100"/>
        <v>0.94476640656093736</v>
      </c>
      <c r="H3222" s="275">
        <f t="shared" si="101"/>
        <v>5.1040403284440155</v>
      </c>
      <c r="I3222" s="250"/>
      <c r="J3222" s="251"/>
      <c r="K3222" s="251"/>
      <c r="L3222" s="251"/>
    </row>
    <row r="3223" spans="2:12" x14ac:dyDescent="0.2">
      <c r="B3223" s="112" t="s">
        <v>2</v>
      </c>
      <c r="C3223" s="113">
        <f>_xll.qlCalendarAdvance("TARGET",C3222,B3223,"mf")</f>
        <v>59069</v>
      </c>
      <c r="D3223" s="120">
        <f>_xll.xlShmInterpRateFwd($D$3&amp;T(CalculationTrigger2),C3223,,5,C3224)</f>
        <v>1.0827361379317437E-2</v>
      </c>
      <c r="E3223" s="260">
        <f>_xll.xlShmInterpRateFwd($E$3&amp;T(CalculationTrigger2),C3223,,5,C3224)</f>
        <v>1.0732900024728901E-2</v>
      </c>
      <c r="F3223" s="260">
        <f>_xll.xlShmInterpRateFwd($F$3&amp;T(CalculationTrigger2),C3223,,5,C3224)</f>
        <v>1.0222369277942357E-2</v>
      </c>
      <c r="G3223" s="268">
        <f t="shared" si="100"/>
        <v>0.94461354588536162</v>
      </c>
      <c r="H3223" s="275">
        <f t="shared" si="101"/>
        <v>5.105307467865444</v>
      </c>
      <c r="I3223" s="250"/>
      <c r="J3223" s="251"/>
      <c r="K3223" s="251"/>
      <c r="L3223" s="251"/>
    </row>
    <row r="3224" spans="2:12" x14ac:dyDescent="0.2">
      <c r="B3224" s="112" t="s">
        <v>2</v>
      </c>
      <c r="C3224" s="113">
        <f>_xll.qlCalendarAdvance("TARGET",C3223,B3224,"mf")</f>
        <v>59076</v>
      </c>
      <c r="D3224" s="120">
        <f>_xll.xlShmInterpRateFwd($D$3&amp;T(CalculationTrigger2),C3224,,5,C3225)</f>
        <v>1.082369462294896E-2</v>
      </c>
      <c r="E3224" s="260">
        <f>_xll.xlShmInterpRateFwd($E$3&amp;T(CalculationTrigger2),C3224,,5,C3225)</f>
        <v>1.0729249040229157E-2</v>
      </c>
      <c r="F3224" s="260">
        <f>_xll.xlShmInterpRateFwd($F$3&amp;T(CalculationTrigger2),C3224,,5,C3225)</f>
        <v>1.021859548884319E-2</v>
      </c>
      <c r="G3224" s="268">
        <f t="shared" si="100"/>
        <v>0.94445582719803256</v>
      </c>
      <c r="H3224" s="275">
        <f t="shared" si="101"/>
        <v>5.1065355138596624</v>
      </c>
      <c r="I3224" s="250"/>
      <c r="J3224" s="251"/>
      <c r="K3224" s="251"/>
      <c r="L3224" s="251"/>
    </row>
    <row r="3225" spans="2:12" x14ac:dyDescent="0.2">
      <c r="B3225" s="112" t="s">
        <v>2</v>
      </c>
      <c r="C3225" s="113">
        <f>_xll.qlCalendarAdvance("TARGET",C3224,B3225,"mf")</f>
        <v>59083</v>
      </c>
      <c r="D3225" s="120">
        <f>_xll.xlShmInterpRateFwd($D$3&amp;T(CalculationTrigger2),C3225,,5,C3226)</f>
        <v>1.082006645300093E-2</v>
      </c>
      <c r="E3225" s="260">
        <f>_xll.xlShmInterpRateFwd($E$3&amp;T(CalculationTrigger2),C3225,,5,C3226)</f>
        <v>1.072563712862825E-2</v>
      </c>
      <c r="F3225" s="260">
        <f>_xll.xlShmInterpRateFwd($F$3&amp;T(CalculationTrigger2),C3225,,5,C3226)</f>
        <v>1.0214864688595626E-2</v>
      </c>
      <c r="G3225" s="268">
        <f t="shared" si="100"/>
        <v>0.94429324372679802</v>
      </c>
      <c r="H3225" s="275">
        <f t="shared" si="101"/>
        <v>5.1077244003262452</v>
      </c>
      <c r="I3225" s="250"/>
      <c r="J3225" s="251"/>
      <c r="K3225" s="251"/>
      <c r="L3225" s="251"/>
    </row>
    <row r="3226" spans="2:12" x14ac:dyDescent="0.2">
      <c r="B3226" s="112" t="s">
        <v>2</v>
      </c>
      <c r="C3226" s="113">
        <f>_xll.qlCalendarAdvance("TARGET",C3225,B3226,"mf")</f>
        <v>59090</v>
      </c>
      <c r="D3226" s="120">
        <f>_xll.xlShmInterpRateFwd($D$3&amp;T(CalculationTrigger2),C3226,,5,C3227)</f>
        <v>1.0816476938056633E-2</v>
      </c>
      <c r="E3226" s="260">
        <f>_xll.xlShmInterpRateFwd($E$3&amp;T(CalculationTrigger2),C3226,,5,C3227)</f>
        <v>1.0722064359285138E-2</v>
      </c>
      <c r="F3226" s="260">
        <f>_xll.xlShmInterpRateFwd($F$3&amp;T(CalculationTrigger2),C3226,,5,C3227)</f>
        <v>1.021117695326715E-2</v>
      </c>
      <c r="G3226" s="268">
        <f t="shared" si="100"/>
        <v>0.94412578771494582</v>
      </c>
      <c r="H3226" s="275">
        <f t="shared" si="101"/>
        <v>5.1088740601798817</v>
      </c>
      <c r="I3226" s="250"/>
      <c r="J3226" s="251"/>
      <c r="K3226" s="251"/>
      <c r="L3226" s="251"/>
    </row>
    <row r="3227" spans="2:12" x14ac:dyDescent="0.2">
      <c r="B3227" s="112" t="s">
        <v>2</v>
      </c>
      <c r="C3227" s="113">
        <f>_xll.qlCalendarAdvance("TARGET",C3226,B3227,"mf")</f>
        <v>59097</v>
      </c>
      <c r="D3227" s="120">
        <f>_xll.xlShmInterpRateFwd($D$3&amp;T(CalculationTrigger2),C3227,,5,C3228)</f>
        <v>1.0812926146740036E-2</v>
      </c>
      <c r="E3227" s="260">
        <f>_xll.xlShmInterpRateFwd($E$3&amp;T(CalculationTrigger2),C3227,,5,C3228)</f>
        <v>1.0718530801564707E-2</v>
      </c>
      <c r="F3227" s="260">
        <f>_xll.xlShmInterpRateFwd($F$3&amp;T(CalculationTrigger2),C3227,,5,C3228)</f>
        <v>1.0207532358821172E-2</v>
      </c>
      <c r="G3227" s="268">
        <f t="shared" si="100"/>
        <v>0.94395345175328149</v>
      </c>
      <c r="H3227" s="275">
        <f t="shared" si="101"/>
        <v>5.1099844274353492</v>
      </c>
      <c r="I3227" s="250"/>
      <c r="J3227" s="251"/>
      <c r="K3227" s="251"/>
      <c r="L3227" s="251"/>
    </row>
    <row r="3228" spans="2:12" x14ac:dyDescent="0.2">
      <c r="B3228" s="112" t="s">
        <v>2</v>
      </c>
      <c r="C3228" s="113">
        <f>_xll.qlCalendarAdvance("TARGET",C3227,B3228,"mf")</f>
        <v>59104</v>
      </c>
      <c r="D3228" s="120">
        <f>_xll.xlShmInterpRateFwd($D$3&amp;T(CalculationTrigger2),C3228,,5,C3229)</f>
        <v>1.0809414147675235E-2</v>
      </c>
      <c r="E3228" s="260">
        <f>_xll.xlShmInterpRateFwd($E$3&amp;T(CalculationTrigger2),C3228,,5,C3229)</f>
        <v>1.071503652480882E-2</v>
      </c>
      <c r="F3228" s="260">
        <f>_xll.xlShmInterpRateFwd($F$3&amp;T(CalculationTrigger2),C3228,,5,C3229)</f>
        <v>1.0203930981313938E-2</v>
      </c>
      <c r="G3228" s="268">
        <f t="shared" si="100"/>
        <v>0.94377622866414357</v>
      </c>
      <c r="H3228" s="275">
        <f t="shared" si="101"/>
        <v>5.1110554349488231</v>
      </c>
      <c r="I3228" s="250"/>
      <c r="J3228" s="251"/>
      <c r="K3228" s="251"/>
      <c r="L3228" s="251"/>
    </row>
    <row r="3229" spans="2:12" x14ac:dyDescent="0.2">
      <c r="B3229" s="112" t="s">
        <v>2</v>
      </c>
      <c r="C3229" s="113">
        <f>_xll.qlCalendarAdvance("TARGET",C3228,B3229,"mf")</f>
        <v>59111</v>
      </c>
      <c r="D3229" s="120">
        <f>_xll.xlShmInterpRateFwd($D$3&amp;T(CalculationTrigger2),C3229,,5,C3230)</f>
        <v>1.0805941009480667E-2</v>
      </c>
      <c r="E3229" s="260">
        <f>_xll.xlShmInterpRateFwd($E$3&amp;T(CalculationTrigger2),C3229,,5,C3230)</f>
        <v>1.0711581598388434E-2</v>
      </c>
      <c r="F3229" s="260">
        <f>_xll.xlShmInterpRateFwd($F$3&amp;T(CalculationTrigger2),C3229,,5,C3230)</f>
        <v>1.0200372896720789E-2</v>
      </c>
      <c r="G3229" s="268">
        <f t="shared" si="100"/>
        <v>0.94359411092233625</v>
      </c>
      <c r="H3229" s="275">
        <f t="shared" si="101"/>
        <v>5.1120870166764494</v>
      </c>
      <c r="I3229" s="250"/>
      <c r="J3229" s="251"/>
      <c r="K3229" s="251"/>
      <c r="L3229" s="251"/>
    </row>
    <row r="3230" spans="2:12" x14ac:dyDescent="0.2">
      <c r="B3230" s="112" t="s">
        <v>2</v>
      </c>
      <c r="C3230" s="113">
        <f>_xll.qlCalendarAdvance("TARGET",C3229,B3230,"mf")</f>
        <v>59118</v>
      </c>
      <c r="D3230" s="120">
        <f>_xll.xlShmInterpRateFwd($D$3&amp;T(CalculationTrigger2),C3230,,5,C3231)</f>
        <v>1.0802506800757544E-2</v>
      </c>
      <c r="E3230" s="260">
        <f>_xll.xlShmInterpRateFwd($E$3&amp;T(CalculationTrigger2),C3230,,5,C3231)</f>
        <v>1.0708166091605149E-2</v>
      </c>
      <c r="F3230" s="260">
        <f>_xll.xlShmInterpRateFwd($F$3&amp;T(CalculationTrigger2),C3230,,5,C3231)</f>
        <v>1.0196858181075148E-2</v>
      </c>
      <c r="G3230" s="268">
        <f t="shared" si="100"/>
        <v>0.94340709152394842</v>
      </c>
      <c r="H3230" s="275">
        <f t="shared" si="101"/>
        <v>5.1130791053000113</v>
      </c>
      <c r="I3230" s="250"/>
      <c r="J3230" s="251"/>
      <c r="K3230" s="251"/>
      <c r="L3230" s="251"/>
    </row>
    <row r="3231" spans="2:12" x14ac:dyDescent="0.2">
      <c r="B3231" s="112" t="s">
        <v>2</v>
      </c>
      <c r="C3231" s="113">
        <f>_xll.qlCalendarAdvance("TARGET",C3230,B3231,"mf")</f>
        <v>59125</v>
      </c>
      <c r="D3231" s="120">
        <f>_xll.xlShmInterpRateFwd($D$3&amp;T(CalculationTrigger2),C3231,,5,C3232)</f>
        <v>1.0799111590130368E-2</v>
      </c>
      <c r="E3231" s="260">
        <f>_xll.xlShmInterpRateFwd($E$3&amp;T(CalculationTrigger2),C3231,,5,C3232)</f>
        <v>1.070479007388233E-2</v>
      </c>
      <c r="F3231" s="260">
        <f>_xll.xlShmInterpRateFwd($F$3&amp;T(CalculationTrigger2),C3231,,5,C3232)</f>
        <v>1.0193386910375865E-2</v>
      </c>
      <c r="G3231" s="268">
        <f t="shared" si="100"/>
        <v>0.9432151624803875</v>
      </c>
      <c r="H3231" s="275">
        <f t="shared" si="101"/>
        <v>5.1140316350646415</v>
      </c>
      <c r="I3231" s="250"/>
      <c r="J3231" s="251"/>
      <c r="K3231" s="251"/>
      <c r="L3231" s="251"/>
    </row>
    <row r="3232" spans="2:12" x14ac:dyDescent="0.2">
      <c r="B3232" s="112" t="s">
        <v>2</v>
      </c>
      <c r="C3232" s="113">
        <f>_xll.qlCalendarAdvance("TARGET",C3231,B3232,"mf")</f>
        <v>59132</v>
      </c>
      <c r="D3232" s="120">
        <f>_xll.xlShmInterpRateFwd($D$3&amp;T(CalculationTrigger2),C3232,,5,C3233)</f>
        <v>1.0795755446200622E-2</v>
      </c>
      <c r="E3232" s="260">
        <f>_xll.xlShmInterpRateFwd($E$3&amp;T(CalculationTrigger2),C3232,,5,C3233)</f>
        <v>1.070145361451607E-2</v>
      </c>
      <c r="F3232" s="260">
        <f>_xll.xlShmInterpRateFwd($F$3&amp;T(CalculationTrigger2),C3232,,5,C3233)</f>
        <v>1.0189959160650934E-2</v>
      </c>
      <c r="G3232" s="268">
        <f t="shared" si="100"/>
        <v>0.94301831684552584</v>
      </c>
      <c r="H3232" s="275">
        <f t="shared" si="101"/>
        <v>5.1149445386513595</v>
      </c>
      <c r="I3232" s="250"/>
      <c r="J3232" s="251"/>
      <c r="K3232" s="251"/>
      <c r="L3232" s="251"/>
    </row>
    <row r="3233" spans="2:12" x14ac:dyDescent="0.2">
      <c r="B3233" s="112" t="s">
        <v>2</v>
      </c>
      <c r="C3233" s="113">
        <f>_xll.qlCalendarAdvance("TARGET",C3232,B3233,"mf")</f>
        <v>59139</v>
      </c>
      <c r="D3233" s="120">
        <f>_xll.xlShmInterpRateFwd($D$3&amp;T(CalculationTrigger2),C3233,,5,C3234)</f>
        <v>1.0792438437633632E-2</v>
      </c>
      <c r="E3233" s="260">
        <f>_xll.xlShmInterpRateFwd($E$3&amp;T(CalculationTrigger2),C3233,,5,C3234)</f>
        <v>1.0698156782912652E-2</v>
      </c>
      <c r="F3233" s="260">
        <f>_xll.xlShmInterpRateFwd($F$3&amp;T(CalculationTrigger2),C3233,,5,C3234)</f>
        <v>1.0186575007887973E-2</v>
      </c>
      <c r="G3233" s="268">
        <f t="shared" si="100"/>
        <v>0.94281654720980435</v>
      </c>
      <c r="H3233" s="275">
        <f t="shared" si="101"/>
        <v>5.1158177502467863</v>
      </c>
      <c r="I3233" s="250"/>
      <c r="J3233" s="251"/>
      <c r="K3233" s="251"/>
      <c r="L3233" s="251"/>
    </row>
    <row r="3234" spans="2:12" x14ac:dyDescent="0.2">
      <c r="B3234" s="112" t="s">
        <v>2</v>
      </c>
      <c r="C3234" s="113">
        <f>_xll.qlCalendarAdvance("TARGET",C3233,B3234,"mf")</f>
        <v>59146</v>
      </c>
      <c r="D3234" s="120">
        <f>_xll.xlShmInterpRateFwd($D$3&amp;T(CalculationTrigger2),C3234,,5,C3235)</f>
        <v>1.0789160632973249E-2</v>
      </c>
      <c r="E3234" s="260">
        <f>_xll.xlShmInterpRateFwd($E$3&amp;T(CalculationTrigger2),C3234,,5,C3235)</f>
        <v>1.0694899648374249E-2</v>
      </c>
      <c r="F3234" s="260">
        <f>_xll.xlShmInterpRateFwd($F$3&amp;T(CalculationTrigger2),C3234,,5,C3235)</f>
        <v>1.0183234528103742E-2</v>
      </c>
      <c r="G3234" s="268">
        <f t="shared" si="100"/>
        <v>0.94260984599000075</v>
      </c>
      <c r="H3234" s="275">
        <f t="shared" si="101"/>
        <v>5.1166512027050679</v>
      </c>
      <c r="I3234" s="250"/>
      <c r="J3234" s="251"/>
      <c r="K3234" s="251"/>
      <c r="L3234" s="251"/>
    </row>
    <row r="3235" spans="2:12" x14ac:dyDescent="0.2">
      <c r="B3235" s="112" t="s">
        <v>2</v>
      </c>
      <c r="C3235" s="113">
        <f>_xll.qlCalendarAdvance("TARGET",C3234,B3235,"mf")</f>
        <v>59153</v>
      </c>
      <c r="D3235" s="120">
        <f>_xll.xlShmInterpRateFwd($D$3&amp;T(CalculationTrigger2),C3235,,5,C3236)</f>
        <v>1.0785922100896664E-2</v>
      </c>
      <c r="E3235" s="260">
        <f>_xll.xlShmInterpRateFwd($E$3&amp;T(CalculationTrigger2),C3235,,5,C3236)</f>
        <v>1.0691682280266891E-2</v>
      </c>
      <c r="F3235" s="260">
        <f>_xll.xlShmInterpRateFwd($F$3&amp;T(CalculationTrigger2),C3235,,5,C3236)</f>
        <v>1.0179937797338352E-2</v>
      </c>
      <c r="G3235" s="268">
        <f t="shared" si="100"/>
        <v>0.94239820629773641</v>
      </c>
      <c r="H3235" s="275">
        <f t="shared" si="101"/>
        <v>5.1174448292853896</v>
      </c>
      <c r="I3235" s="250"/>
      <c r="J3235" s="251"/>
      <c r="K3235" s="251"/>
      <c r="L3235" s="251"/>
    </row>
    <row r="3236" spans="2:12" x14ac:dyDescent="0.2">
      <c r="B3236" s="112" t="s">
        <v>2</v>
      </c>
      <c r="C3236" s="113">
        <f>_xll.qlCalendarAdvance("TARGET",C3235,B3236,"mf")</f>
        <v>59160</v>
      </c>
      <c r="D3236" s="120">
        <f>_xll.xlShmInterpRateFwd($D$3&amp;T(CalculationTrigger2),C3236,,5,C3237)</f>
        <v>1.0782722909982761E-2</v>
      </c>
      <c r="E3236" s="260">
        <f>_xll.xlShmInterpRateFwd($E$3&amp;T(CalculationTrigger2),C3236,,5,C3237)</f>
        <v>1.0688504747968336E-2</v>
      </c>
      <c r="F3236" s="260">
        <f>_xll.xlShmInterpRateFwd($F$3&amp;T(CalculationTrigger2),C3236,,5,C3237)</f>
        <v>1.017668489156838E-2</v>
      </c>
      <c r="G3236" s="268">
        <f t="shared" si="100"/>
        <v>0.94218162014424522</v>
      </c>
      <c r="H3236" s="275">
        <f t="shared" si="101"/>
        <v>5.1181985639995631</v>
      </c>
      <c r="I3236" s="250"/>
      <c r="J3236" s="251"/>
      <c r="K3236" s="251"/>
      <c r="L3236" s="251"/>
    </row>
    <row r="3237" spans="2:12" x14ac:dyDescent="0.2">
      <c r="B3237" s="112" t="s">
        <v>2</v>
      </c>
      <c r="C3237" s="113">
        <f>_xll.qlCalendarAdvance("TARGET",C3236,B3237,"mf")</f>
        <v>59167</v>
      </c>
      <c r="D3237" s="120">
        <f>_xll.xlShmInterpRateFwd($D$3&amp;T(CalculationTrigger2),C3237,,5,C3238)</f>
        <v>1.0779563128862685E-2</v>
      </c>
      <c r="E3237" s="260">
        <f>_xll.xlShmInterpRateFwd($E$3&amp;T(CalculationTrigger2),C3237,,5,C3238)</f>
        <v>1.0685367120815956E-2</v>
      </c>
      <c r="F3237" s="260">
        <f>_xll.xlShmInterpRateFwd($F$3&amp;T(CalculationTrigger2),C3237,,5,C3238)</f>
        <v>1.0173475886828506E-2</v>
      </c>
      <c r="G3237" s="268">
        <f t="shared" si="100"/>
        <v>0.94196008046729462</v>
      </c>
      <c r="H3237" s="275">
        <f t="shared" si="101"/>
        <v>5.1189123398744965</v>
      </c>
      <c r="I3237" s="250"/>
      <c r="J3237" s="251"/>
      <c r="K3237" s="251"/>
      <c r="L3237" s="251"/>
    </row>
    <row r="3238" spans="2:12" x14ac:dyDescent="0.2">
      <c r="B3238" s="112" t="s">
        <v>2</v>
      </c>
      <c r="C3238" s="113">
        <f>_xll.qlCalendarAdvance("TARGET",C3237,B3238,"mf")</f>
        <v>59174</v>
      </c>
      <c r="D3238" s="120">
        <f>_xll.xlShmInterpRateFwd($D$3&amp;T(CalculationTrigger2),C3238,,5,C3239)</f>
        <v>1.0776442826127193E-2</v>
      </c>
      <c r="E3238" s="260">
        <f>_xll.xlShmInterpRateFwd($E$3&amp;T(CalculationTrigger2),C3238,,5,C3239)</f>
        <v>1.0682269468158848E-2</v>
      </c>
      <c r="F3238" s="260">
        <f>_xll.xlShmInterpRateFwd($F$3&amp;T(CalculationTrigger2),C3238,,5,C3239)</f>
        <v>1.0170310859095682E-2</v>
      </c>
      <c r="G3238" s="268">
        <f t="shared" si="100"/>
        <v>0.94173357968345417</v>
      </c>
      <c r="H3238" s="275">
        <f t="shared" si="101"/>
        <v>5.1195860906316604</v>
      </c>
      <c r="I3238" s="250"/>
      <c r="J3238" s="251"/>
      <c r="K3238" s="251"/>
      <c r="L3238" s="251"/>
    </row>
    <row r="3239" spans="2:12" x14ac:dyDescent="0.2">
      <c r="B3239" s="112" t="s">
        <v>2</v>
      </c>
      <c r="C3239" s="113">
        <f>_xll.qlCalendarAdvance("TARGET",C3238,B3239,"mf")</f>
        <v>59181</v>
      </c>
      <c r="D3239" s="120">
        <f>_xll.xlShmInterpRateFwd($D$3&amp;T(CalculationTrigger2),C3239,,5,C3240)</f>
        <v>1.0773362070454054E-2</v>
      </c>
      <c r="E3239" s="260">
        <f>_xll.xlShmInterpRateFwd($E$3&amp;T(CalculationTrigger2),C3239,,5,C3240)</f>
        <v>1.067921185938101E-2</v>
      </c>
      <c r="F3239" s="260">
        <f>_xll.xlShmInterpRateFwd($F$3&amp;T(CalculationTrigger2),C3239,,5,C3240)</f>
        <v>1.0167189884433908E-2</v>
      </c>
      <c r="G3239" s="268">
        <f t="shared" si="100"/>
        <v>0.94150211073043899</v>
      </c>
      <c r="H3239" s="275">
        <f t="shared" si="101"/>
        <v>5.1202197494710191</v>
      </c>
      <c r="I3239" s="250"/>
      <c r="J3239" s="251"/>
      <c r="K3239" s="251"/>
      <c r="L3239" s="251"/>
    </row>
    <row r="3240" spans="2:12" x14ac:dyDescent="0.2">
      <c r="B3240" s="112" t="s">
        <v>2</v>
      </c>
      <c r="C3240" s="113">
        <f>_xll.qlCalendarAdvance("TARGET",C3239,B3240,"mf")</f>
        <v>59188</v>
      </c>
      <c r="D3240" s="120">
        <f>_xll.xlShmInterpRateFwd($D$3&amp;T(CalculationTrigger2),C3240,,5,C3241)</f>
        <v>1.0770320930411153E-2</v>
      </c>
      <c r="E3240" s="260">
        <f>_xll.xlShmInterpRateFwd($E$3&amp;T(CalculationTrigger2),C3240,,5,C3241)</f>
        <v>1.067619436379131E-2</v>
      </c>
      <c r="F3240" s="260">
        <f>_xll.xlShmInterpRateFwd($F$3&amp;T(CalculationTrigger2),C3240,,5,C3241)</f>
        <v>1.0164113038837883E-2</v>
      </c>
      <c r="G3240" s="268">
        <f t="shared" si="100"/>
        <v>0.94126566619842988</v>
      </c>
      <c r="H3240" s="275">
        <f t="shared" si="101"/>
        <v>5.1208132495342635</v>
      </c>
      <c r="I3240" s="250"/>
      <c r="J3240" s="251"/>
      <c r="K3240" s="251"/>
      <c r="L3240" s="251"/>
    </row>
    <row r="3241" spans="2:12" x14ac:dyDescent="0.2">
      <c r="B3241" s="112" t="s">
        <v>2</v>
      </c>
      <c r="C3241" s="113">
        <f>_xll.qlCalendarAdvance("TARGET",C3240,B3241,"mf")</f>
        <v>59195</v>
      </c>
      <c r="D3241" s="120">
        <f>_xll.xlShmInterpRateFwd($D$3&amp;T(CalculationTrigger2),C3241,,5,C3242)</f>
        <v>1.0767319474612853E-2</v>
      </c>
      <c r="E3241" s="260">
        <f>_xll.xlShmInterpRateFwd($E$3&amp;T(CalculationTrigger2),C3241,,5,C3242)</f>
        <v>1.0673217050745091E-2</v>
      </c>
      <c r="F3241" s="260">
        <f>_xll.xlShmInterpRateFwd($F$3&amp;T(CalculationTrigger2),C3241,,5,C3242)</f>
        <v>1.0161080398267738E-2</v>
      </c>
      <c r="G3241" s="268">
        <f t="shared" si="100"/>
        <v>0.94102423867762486</v>
      </c>
      <c r="H3241" s="275">
        <f t="shared" si="101"/>
        <v>5.1213665247735323</v>
      </c>
      <c r="I3241" s="250"/>
      <c r="J3241" s="251"/>
      <c r="K3241" s="251"/>
      <c r="L3241" s="251"/>
    </row>
    <row r="3242" spans="2:12" x14ac:dyDescent="0.2">
      <c r="B3242" s="112" t="s">
        <v>2</v>
      </c>
      <c r="C3242" s="113">
        <f>_xll.qlCalendarAdvance("TARGET",C3241,B3242,"mf")</f>
        <v>59202</v>
      </c>
      <c r="D3242" s="120">
        <f>_xll.xlShmInterpRateFwd($D$3&amp;T(CalculationTrigger2),C3242,,5,C3243)</f>
        <v>1.0764357771685242E-2</v>
      </c>
      <c r="E3242" s="260">
        <f>_xll.xlShmInterpRateFwd($E$3&amp;T(CalculationTrigger2),C3242,,5,C3243)</f>
        <v>1.067027998964998E-2</v>
      </c>
      <c r="F3242" s="260">
        <f>_xll.xlShmInterpRateFwd($F$3&amp;T(CalculationTrigger2),C3242,,5,C3243)</f>
        <v>1.0158092038822794E-2</v>
      </c>
      <c r="G3242" s="268">
        <f t="shared" si="100"/>
        <v>0.94077782035262636</v>
      </c>
      <c r="H3242" s="275">
        <f t="shared" si="101"/>
        <v>5.1218795082718511</v>
      </c>
      <c r="I3242" s="250"/>
      <c r="J3242" s="251"/>
      <c r="K3242" s="251"/>
      <c r="L3242" s="251"/>
    </row>
    <row r="3243" spans="2:12" x14ac:dyDescent="0.2">
      <c r="B3243" s="112" t="s">
        <v>2</v>
      </c>
      <c r="C3243" s="113">
        <f>_xll.qlCalendarAdvance("TARGET",C3242,B3243,"mf")</f>
        <v>59209</v>
      </c>
      <c r="D3243" s="120">
        <f>_xll.xlShmInterpRateFwd($D$3&amp;T(CalculationTrigger2),C3243,,5,C3244)</f>
        <v>1.0761435890254571E-2</v>
      </c>
      <c r="E3243" s="260">
        <f>_xll.xlShmInterpRateFwd($E$3&amp;T(CalculationTrigger2),C3243,,5,C3244)</f>
        <v>1.0667383249815298E-2</v>
      </c>
      <c r="F3243" s="260">
        <f>_xll.xlShmInterpRateFwd($F$3&amp;T(CalculationTrigger2),C3243,,5,C3244)</f>
        <v>1.0155148036446189E-2</v>
      </c>
      <c r="G3243" s="268">
        <f t="shared" si="100"/>
        <v>0.94052640439273516</v>
      </c>
      <c r="H3243" s="275">
        <f t="shared" si="101"/>
        <v>5.122352133691086</v>
      </c>
      <c r="I3243" s="250"/>
      <c r="J3243" s="251"/>
      <c r="K3243" s="251"/>
      <c r="L3243" s="251"/>
    </row>
    <row r="3244" spans="2:12" x14ac:dyDescent="0.2">
      <c r="B3244" s="112" t="s">
        <v>2</v>
      </c>
      <c r="C3244" s="113">
        <f>_xll.qlCalendarAdvance("TARGET",C3243,B3244,"mf")</f>
        <v>59216</v>
      </c>
      <c r="D3244" s="120">
        <f>_xll.xlShmInterpRateFwd($D$3&amp;T(CalculationTrigger2),C3244,,5,C3245)</f>
        <v>1.0758553898953024E-2</v>
      </c>
      <c r="E3244" s="260">
        <f>_xll.xlShmInterpRateFwd($E$3&amp;T(CalculationTrigger2),C3244,,5,C3245)</f>
        <v>1.0664526900591066E-2</v>
      </c>
      <c r="F3244" s="260">
        <f>_xll.xlShmInterpRateFwd($F$3&amp;T(CalculationTrigger2),C3244,,5,C3245)</f>
        <v>1.0152248467179707E-2</v>
      </c>
      <c r="G3244" s="268">
        <f t="shared" si="100"/>
        <v>0.9402699836195787</v>
      </c>
      <c r="H3244" s="275">
        <f t="shared" si="101"/>
        <v>5.1227843341135859</v>
      </c>
      <c r="I3244" s="250"/>
      <c r="J3244" s="251"/>
      <c r="K3244" s="251"/>
      <c r="L3244" s="251"/>
    </row>
    <row r="3245" spans="2:12" x14ac:dyDescent="0.2">
      <c r="B3245" s="112" t="s">
        <v>2</v>
      </c>
      <c r="C3245" s="113">
        <f>_xll.qlCalendarAdvance("TARGET",C3244,B3245,"mf")</f>
        <v>59223</v>
      </c>
      <c r="D3245" s="120">
        <f>_xll.xlShmInterpRateFwd($D$3&amp;T(CalculationTrigger2),C3245,,5,C3246)</f>
        <v>1.0755711866337652E-2</v>
      </c>
      <c r="E3245" s="260">
        <f>_xll.xlShmInterpRateFwd($E$3&amp;T(CalculationTrigger2),C3245,,5,C3246)</f>
        <v>1.0661711011373793E-2</v>
      </c>
      <c r="F3245" s="260">
        <f>_xll.xlShmInterpRateFwd($F$3&amp;T(CalculationTrigger2),C3245,,5,C3246)</f>
        <v>1.0149393407047956E-2</v>
      </c>
      <c r="G3245" s="268">
        <f t="shared" si="100"/>
        <v>0.94000854963858727</v>
      </c>
      <c r="H3245" s="275">
        <f t="shared" si="101"/>
        <v>5.1231760432583764</v>
      </c>
      <c r="I3245" s="250"/>
      <c r="J3245" s="251"/>
      <c r="K3245" s="251"/>
      <c r="L3245" s="251"/>
    </row>
    <row r="3246" spans="2:12" x14ac:dyDescent="0.2">
      <c r="B3246" s="112" t="s">
        <v>2</v>
      </c>
      <c r="C3246" s="113">
        <f>_xll.qlCalendarAdvance("TARGET",C3245,B3246,"mf")</f>
        <v>59230</v>
      </c>
      <c r="D3246" s="120">
        <f>_xll.xlShmInterpRateFwd($D$3&amp;T(CalculationTrigger2),C3246,,5,C3247)</f>
        <v>1.0752909861075697E-2</v>
      </c>
      <c r="E3246" s="260">
        <f>_xll.xlShmInterpRateFwd($E$3&amp;T(CalculationTrigger2),C3246,,5,C3247)</f>
        <v>1.0658935651461697E-2</v>
      </c>
      <c r="F3246" s="260">
        <f>_xll.xlShmInterpRateFwd($F$3&amp;T(CalculationTrigger2),C3246,,5,C3247)</f>
        <v>1.0146582932023609E-2</v>
      </c>
      <c r="G3246" s="268">
        <f t="shared" si="100"/>
        <v>0.93974209613999915</v>
      </c>
      <c r="H3246" s="275">
        <f t="shared" si="101"/>
        <v>5.1235271943808787</v>
      </c>
      <c r="I3246" s="250"/>
      <c r="J3246" s="251"/>
      <c r="K3246" s="251"/>
      <c r="L3246" s="251"/>
    </row>
    <row r="3247" spans="2:12" x14ac:dyDescent="0.2">
      <c r="B3247" s="112" t="s">
        <v>2</v>
      </c>
      <c r="C3247" s="113">
        <f>_xll.qlCalendarAdvance("TARGET",C3246,B3247,"mf")</f>
        <v>59237</v>
      </c>
      <c r="D3247" s="120">
        <f>_xll.xlShmInterpRateFwd($D$3&amp;T(CalculationTrigger2),C3247,,5,C3248)</f>
        <v>1.0750147951776642E-2</v>
      </c>
      <c r="E3247" s="260">
        <f>_xll.xlShmInterpRateFwd($E$3&amp;T(CalculationTrigger2),C3247,,5,C3248)</f>
        <v>1.0656200890263179E-2</v>
      </c>
      <c r="F3247" s="260">
        <f>_xll.xlShmInterpRateFwd($F$3&amp;T(CalculationTrigger2),C3247,,5,C3248)</f>
        <v>1.014381711816062E-2</v>
      </c>
      <c r="G3247" s="268">
        <f t="shared" si="100"/>
        <v>0.93947061513463204</v>
      </c>
      <c r="H3247" s="275">
        <f t="shared" si="101"/>
        <v>5.1238377210255894</v>
      </c>
      <c r="I3247" s="250"/>
      <c r="J3247" s="251"/>
      <c r="K3247" s="251"/>
      <c r="L3247" s="251"/>
    </row>
    <row r="3248" spans="2:12" x14ac:dyDescent="0.2">
      <c r="B3248" s="112" t="s">
        <v>2</v>
      </c>
      <c r="C3248" s="113">
        <f>_xll.qlCalendarAdvance("TARGET",C3247,B3248,"mf")</f>
        <v>59244</v>
      </c>
      <c r="D3248" s="120">
        <f>_xll.xlShmInterpRateFwd($D$3&amp;T(CalculationTrigger2),C3248,,5,C3249)</f>
        <v>1.0747426207061707E-2</v>
      </c>
      <c r="E3248" s="260">
        <f>_xll.xlShmInterpRateFwd($E$3&amp;T(CalculationTrigger2),C3248,,5,C3249)</f>
        <v>1.0653506797088359E-2</v>
      </c>
      <c r="F3248" s="260">
        <f>_xll.xlShmInterpRateFwd($F$3&amp;T(CalculationTrigger2),C3248,,5,C3249)</f>
        <v>1.0141096041449428E-2</v>
      </c>
      <c r="G3248" s="268">
        <f t="shared" si="100"/>
        <v>0.93919409973348267</v>
      </c>
      <c r="H3248" s="275">
        <f t="shared" si="101"/>
        <v>5.1241075563893119</v>
      </c>
      <c r="I3248" s="250"/>
      <c r="J3248" s="251"/>
      <c r="K3248" s="251"/>
      <c r="L3248" s="251"/>
    </row>
    <row r="3249" spans="2:12" x14ac:dyDescent="0.2">
      <c r="B3249" s="112" t="s">
        <v>2</v>
      </c>
      <c r="C3249" s="113">
        <f>_xll.qlCalendarAdvance("TARGET",C3248,B3249,"mf")</f>
        <v>59251</v>
      </c>
      <c r="D3249" s="120">
        <f>_xll.xlShmInterpRateFwd($D$3&amp;T(CalculationTrigger2),C3249,,5,C3250)</f>
        <v>1.0744744695517524E-2</v>
      </c>
      <c r="E3249" s="260">
        <f>_xll.xlShmInterpRateFwd($E$3&amp;T(CalculationTrigger2),C3249,,5,C3250)</f>
        <v>1.0650853441311217E-2</v>
      </c>
      <c r="F3249" s="260">
        <f>_xll.xlShmInterpRateFwd($F$3&amp;T(CalculationTrigger2),C3249,,5,C3250)</f>
        <v>1.0138419777915427E-2</v>
      </c>
      <c r="G3249" s="268">
        <f t="shared" si="100"/>
        <v>0.93891254206307506</v>
      </c>
      <c r="H3249" s="275">
        <f t="shared" si="101"/>
        <v>5.1243366339578937</v>
      </c>
      <c r="I3249" s="250"/>
      <c r="J3249" s="251"/>
      <c r="K3249" s="251"/>
      <c r="L3249" s="251"/>
    </row>
    <row r="3250" spans="2:12" x14ac:dyDescent="0.2">
      <c r="B3250" s="112" t="s">
        <v>2</v>
      </c>
      <c r="C3250" s="113">
        <f>_xll.qlCalendarAdvance("TARGET",C3249,B3250,"mf")</f>
        <v>59258</v>
      </c>
      <c r="D3250" s="120">
        <f>_xll.xlShmInterpRateFwd($D$3&amp;T(CalculationTrigger2),C3250,,5,C3251)</f>
        <v>1.0742103485782997E-2</v>
      </c>
      <c r="E3250" s="260">
        <f>_xll.xlShmInterpRateFwd($E$3&amp;T(CalculationTrigger2),C3250,,5,C3251)</f>
        <v>1.0648240892294318E-2</v>
      </c>
      <c r="F3250" s="260">
        <f>_xll.xlShmInterpRateFwd($F$3&amp;T(CalculationTrigger2),C3250,,5,C3251)</f>
        <v>1.0135788403549456E-2</v>
      </c>
      <c r="G3250" s="268">
        <f t="shared" si="100"/>
        <v>0.93862593488678447</v>
      </c>
      <c r="H3250" s="275">
        <f t="shared" si="101"/>
        <v>5.1245248874486231</v>
      </c>
      <c r="I3250" s="250"/>
      <c r="J3250" s="251"/>
      <c r="K3250" s="251"/>
      <c r="L3250" s="251"/>
    </row>
    <row r="3251" spans="2:12" x14ac:dyDescent="0.2">
      <c r="B3251" s="112" t="s">
        <v>2</v>
      </c>
      <c r="C3251" s="113">
        <f>_xll.qlCalendarAdvance("TARGET",C3250,B3251,"mf")</f>
        <v>59265</v>
      </c>
      <c r="D3251" s="120">
        <f>_xll.xlShmInterpRateFwd($D$3&amp;T(CalculationTrigger2),C3251,,5,C3252)</f>
        <v>1.073950264650299E-2</v>
      </c>
      <c r="E3251" s="260">
        <f>_xll.xlShmInterpRateFwd($E$3&amp;T(CalculationTrigger2),C3251,,5,C3252)</f>
        <v>1.0645669219388802E-2</v>
      </c>
      <c r="F3251" s="260">
        <f>_xll.xlShmInterpRateFwd($F$3&amp;T(CalculationTrigger2),C3251,,5,C3252)</f>
        <v>1.0133201994394679E-2</v>
      </c>
      <c r="G3251" s="268">
        <f t="shared" si="100"/>
        <v>0.93833427114187529</v>
      </c>
      <c r="H3251" s="275">
        <f t="shared" si="101"/>
        <v>5.1246722499412307</v>
      </c>
      <c r="I3251" s="250"/>
      <c r="J3251" s="251"/>
      <c r="K3251" s="251"/>
      <c r="L3251" s="251"/>
    </row>
    <row r="3252" spans="2:12" x14ac:dyDescent="0.2">
      <c r="B3252" s="112" t="s">
        <v>2</v>
      </c>
      <c r="C3252" s="113">
        <f>_xll.qlCalendarAdvance("TARGET",C3251,B3252,"mf")</f>
        <v>59272</v>
      </c>
      <c r="D3252" s="120">
        <f>_xll.xlShmInterpRateFwd($D$3&amp;T(CalculationTrigger2),C3252,,5,C3253)</f>
        <v>1.0736942246241441E-2</v>
      </c>
      <c r="E3252" s="260">
        <f>_xll.xlShmInterpRateFwd($E$3&amp;T(CalculationTrigger2),C3252,,5,C3253)</f>
        <v>1.0643138491934394E-2</v>
      </c>
      <c r="F3252" s="260">
        <f>_xll.xlShmInterpRateFwd($F$3&amp;T(CalculationTrigger2),C3252,,5,C3253)</f>
        <v>1.0130660626442339E-2</v>
      </c>
      <c r="G3252" s="268">
        <f t="shared" si="100"/>
        <v>0.93803754307047327</v>
      </c>
      <c r="H3252" s="275">
        <f t="shared" si="101"/>
        <v>5.1247786549205552</v>
      </c>
      <c r="I3252" s="250"/>
      <c r="J3252" s="251"/>
      <c r="K3252" s="251"/>
      <c r="L3252" s="251"/>
    </row>
    <row r="3253" spans="2:12" x14ac:dyDescent="0.2">
      <c r="B3253" s="112" t="s">
        <v>2</v>
      </c>
      <c r="C3253" s="113">
        <f>_xll.qlCalendarAdvance("TARGET",C3252,B3253,"mf")</f>
        <v>59279</v>
      </c>
      <c r="D3253" s="120">
        <f>_xll.xlShmInterpRateFwd($D$3&amp;T(CalculationTrigger2),C3253,,5,C3254)</f>
        <v>1.0734422353637743E-2</v>
      </c>
      <c r="E3253" s="260">
        <f>_xll.xlShmInterpRateFwd($E$3&amp;T(CalculationTrigger2),C3253,,5,C3254)</f>
        <v>1.0640648779299941E-2</v>
      </c>
      <c r="F3253" s="260">
        <f>_xll.xlShmInterpRateFwd($F$3&amp;T(CalculationTrigger2),C3253,,5,C3254)</f>
        <v>1.012816437570126E-2</v>
      </c>
      <c r="G3253" s="268">
        <f t="shared" si="100"/>
        <v>0.93773574337801402</v>
      </c>
      <c r="H3253" s="275">
        <f t="shared" si="101"/>
        <v>5.1248440359868104</v>
      </c>
      <c r="I3253" s="250"/>
      <c r="J3253" s="251"/>
      <c r="K3253" s="251"/>
      <c r="L3253" s="251"/>
    </row>
    <row r="3254" spans="2:12" x14ac:dyDescent="0.2">
      <c r="B3254" s="112" t="s">
        <v>2</v>
      </c>
      <c r="C3254" s="113">
        <f>_xll.qlCalendarAdvance("TARGET",C3253,B3254,"mf")</f>
        <v>59286</v>
      </c>
      <c r="D3254" s="120">
        <f>_xll.xlShmInterpRateFwd($D$3&amp;T(CalculationTrigger2),C3254,,5,C3255)</f>
        <v>1.0731943037319858E-2</v>
      </c>
      <c r="E3254" s="260">
        <f>_xll.xlShmInterpRateFwd($E$3&amp;T(CalculationTrigger2),C3254,,5,C3255)</f>
        <v>1.0638200150837086E-2</v>
      </c>
      <c r="F3254" s="260">
        <f>_xll.xlShmInterpRateFwd($F$3&amp;T(CalculationTrigger2),C3254,,5,C3255)</f>
        <v>1.0125713318226797E-2</v>
      </c>
      <c r="G3254" s="268">
        <f t="shared" si="100"/>
        <v>0.93742886482771692</v>
      </c>
      <c r="H3254" s="275">
        <f t="shared" si="101"/>
        <v>5.1248683261028924</v>
      </c>
      <c r="I3254" s="250"/>
      <c r="J3254" s="251"/>
      <c r="K3254" s="251"/>
      <c r="L3254" s="251"/>
    </row>
    <row r="3255" spans="2:12" x14ac:dyDescent="0.2">
      <c r="B3255" s="112" t="s">
        <v>2</v>
      </c>
      <c r="C3255" s="113">
        <f>_xll.qlCalendarAdvance("TARGET",C3254,B3255,"mf")</f>
        <v>59293</v>
      </c>
      <c r="D3255" s="120">
        <f>_xll.xlShmInterpRateFwd($D$3&amp;T(CalculationTrigger2),C3255,,5,C3256)</f>
        <v>1.0729504365904339E-2</v>
      </c>
      <c r="E3255" s="260">
        <f>_xll.xlShmInterpRateFwd($E$3&amp;T(CalculationTrigger2),C3255,,5,C3256)</f>
        <v>1.0635792675897633E-2</v>
      </c>
      <c r="F3255" s="260">
        <f>_xll.xlShmInterpRateFwd($F$3&amp;T(CalculationTrigger2),C3255,,5,C3256)</f>
        <v>1.0123307529981853E-2</v>
      </c>
      <c r="G3255" s="268">
        <f t="shared" si="100"/>
        <v>0.93711690006706083</v>
      </c>
      <c r="H3255" s="275">
        <f t="shared" si="101"/>
        <v>5.1248514591577949</v>
      </c>
      <c r="I3255" s="250"/>
      <c r="J3255" s="251"/>
      <c r="K3255" s="251"/>
      <c r="L3255" s="251"/>
    </row>
    <row r="3256" spans="2:12" x14ac:dyDescent="0.2">
      <c r="B3256" s="112" t="s">
        <v>2</v>
      </c>
      <c r="C3256" s="113">
        <f>_xll.qlCalendarAdvance("TARGET",C3255,B3256,"mf")</f>
        <v>59300</v>
      </c>
      <c r="D3256" s="120">
        <f>_xll.xlShmInterpRateFwd($D$3&amp;T(CalculationTrigger2),C3256,,5,C3257)</f>
        <v>1.0727106407990522E-2</v>
      </c>
      <c r="E3256" s="260">
        <f>_xll.xlShmInterpRateFwd($E$3&amp;T(CalculationTrigger2),C3256,,5,C3257)</f>
        <v>1.0633426423845139E-2</v>
      </c>
      <c r="F3256" s="260">
        <f>_xll.xlShmInterpRateFwd($F$3&amp;T(CalculationTrigger2),C3256,,5,C3257)</f>
        <v>1.0120947086993242E-2</v>
      </c>
      <c r="G3256" s="268">
        <f t="shared" si="100"/>
        <v>0.93679984145382533</v>
      </c>
      <c r="H3256" s="275">
        <f t="shared" si="101"/>
        <v>5.1247933685189677</v>
      </c>
      <c r="I3256" s="250"/>
      <c r="J3256" s="251"/>
      <c r="K3256" s="251"/>
      <c r="L3256" s="251"/>
    </row>
    <row r="3257" spans="2:12" x14ac:dyDescent="0.2">
      <c r="B3257" s="112" t="s">
        <v>2</v>
      </c>
      <c r="C3257" s="113">
        <f>_xll.qlCalendarAdvance("TARGET",C3256,B3257,"mf")</f>
        <v>59307</v>
      </c>
      <c r="D3257" s="120">
        <f>_xll.xlShmInterpRateFwd($D$3&amp;T(CalculationTrigger2),C3257,,5,C3258)</f>
        <v>1.0724749232224247E-2</v>
      </c>
      <c r="E3257" s="260">
        <f>_xll.xlShmInterpRateFwd($E$3&amp;T(CalculationTrigger2),C3257,,5,C3258)</f>
        <v>1.0631101464031756E-2</v>
      </c>
      <c r="F3257" s="260">
        <f>_xll.xlShmInterpRateFwd($F$3&amp;T(CalculationTrigger2),C3257,,5,C3258)</f>
        <v>1.0118632065305361E-2</v>
      </c>
      <c r="G3257" s="268">
        <f t="shared" si="100"/>
        <v>0.93647768192491043</v>
      </c>
      <c r="H3257" s="275">
        <f t="shared" si="101"/>
        <v>5.1246939872639539</v>
      </c>
      <c r="I3257" s="250"/>
      <c r="J3257" s="251"/>
      <c r="K3257" s="251"/>
      <c r="L3257" s="251"/>
    </row>
    <row r="3258" spans="2:12" x14ac:dyDescent="0.2">
      <c r="B3258" s="112" t="s">
        <v>2</v>
      </c>
      <c r="C3258" s="113">
        <f>_xll.qlCalendarAdvance("TARGET",C3257,B3258,"mf")</f>
        <v>59314</v>
      </c>
      <c r="D3258" s="120">
        <f>_xll.xlShmInterpRateFwd($D$3&amp;T(CalculationTrigger2),C3258,,5,C3259)</f>
        <v>1.0722432907199387E-2</v>
      </c>
      <c r="E3258" s="260">
        <f>_xll.xlShmInterpRateFwd($E$3&amp;T(CalculationTrigger2),C3258,,5,C3259)</f>
        <v>1.0628817865809803E-2</v>
      </c>
      <c r="F3258" s="260">
        <f>_xll.xlShmInterpRateFwd($F$3&amp;T(CalculationTrigger2),C3258,,5,C3259)</f>
        <v>1.0116362540881736E-2</v>
      </c>
      <c r="G3258" s="268">
        <f t="shared" si="100"/>
        <v>0.93615041389584486</v>
      </c>
      <c r="H3258" s="275">
        <f t="shared" si="101"/>
        <v>5.1245532492806731</v>
      </c>
      <c r="I3258" s="250"/>
      <c r="J3258" s="251"/>
      <c r="K3258" s="251"/>
      <c r="L3258" s="251"/>
    </row>
    <row r="3259" spans="2:12" x14ac:dyDescent="0.2">
      <c r="B3259" s="112" t="s">
        <v>2</v>
      </c>
      <c r="C3259" s="113">
        <f>_xll.qlCalendarAdvance("TARGET",C3258,B3259,"mf")</f>
        <v>59321</v>
      </c>
      <c r="D3259" s="120">
        <f>_xll.xlShmInterpRateFwd($D$3&amp;T(CalculationTrigger2),C3259,,5,C3260)</f>
        <v>1.072015750153316E-2</v>
      </c>
      <c r="E3259" s="260">
        <f>_xll.xlShmInterpRateFwd($E$3&amp;T(CalculationTrigger2),C3259,,5,C3260)</f>
        <v>1.0626575698514393E-2</v>
      </c>
      <c r="F3259" s="260">
        <f>_xll.xlShmInterpRateFwd($F$3&amp;T(CalculationTrigger2),C3259,,5,C3260)</f>
        <v>1.0114138589790352E-2</v>
      </c>
      <c r="G3259" s="268">
        <f t="shared" si="100"/>
        <v>0.93581803018766629</v>
      </c>
      <c r="H3259" s="275">
        <f t="shared" si="101"/>
        <v>5.1243710872404122</v>
      </c>
      <c r="I3259" s="250"/>
      <c r="J3259" s="251"/>
      <c r="K3259" s="251"/>
      <c r="L3259" s="251"/>
    </row>
    <row r="3260" spans="2:12" x14ac:dyDescent="0.2">
      <c r="B3260" s="112" t="s">
        <v>2</v>
      </c>
      <c r="C3260" s="113">
        <f>_xll.qlCalendarAdvance("TARGET",C3259,B3260,"mf")</f>
        <v>59328</v>
      </c>
      <c r="D3260" s="120">
        <f>_xll.xlShmInterpRateFwd($D$3&amp;T(CalculationTrigger2),C3260,,5,C3261)</f>
        <v>1.0717923083871898E-2</v>
      </c>
      <c r="E3260" s="260">
        <f>_xll.xlShmInterpRateFwd($E$3&amp;T(CalculationTrigger2),C3260,,5,C3261)</f>
        <v>1.0624375031538728E-2</v>
      </c>
      <c r="F3260" s="260">
        <f>_xll.xlShmInterpRateFwd($F$3&amp;T(CalculationTrigger2),C3260,,5,C3261)</f>
        <v>1.0111960288006747E-2</v>
      </c>
      <c r="G3260" s="268">
        <f t="shared" si="100"/>
        <v>0.9354805233316964</v>
      </c>
      <c r="H3260" s="275">
        <f t="shared" si="101"/>
        <v>5.1241474353198173</v>
      </c>
      <c r="I3260" s="250"/>
      <c r="J3260" s="251"/>
      <c r="K3260" s="251"/>
      <c r="L3260" s="251"/>
    </row>
    <row r="3261" spans="2:12" x14ac:dyDescent="0.2">
      <c r="B3261" s="112" t="s">
        <v>2</v>
      </c>
      <c r="C3261" s="113">
        <f>_xll.qlCalendarAdvance("TARGET",C3260,B3261,"mf")</f>
        <v>59335</v>
      </c>
      <c r="D3261" s="120">
        <f>_xll.xlShmInterpRateFwd($D$3&amp;T(CalculationTrigger2),C3261,,5,C3262)</f>
        <v>1.071572972278682E-2</v>
      </c>
      <c r="E3261" s="260">
        <f>_xll.xlShmInterpRateFwd($E$3&amp;T(CalculationTrigger2),C3261,,5,C3262)</f>
        <v>1.0622215934241442E-2</v>
      </c>
      <c r="F3261" s="260">
        <f>_xll.xlShmInterpRateFwd($F$3&amp;T(CalculationTrigger2),C3261,,5,C3262)</f>
        <v>1.0109827711541413E-2</v>
      </c>
      <c r="G3261" s="268">
        <f t="shared" si="100"/>
        <v>0.93513788545378229</v>
      </c>
      <c r="H3261" s="275">
        <f t="shared" si="101"/>
        <v>5.1238822270002933</v>
      </c>
      <c r="I3261" s="250"/>
      <c r="J3261" s="251"/>
      <c r="K3261" s="251"/>
      <c r="L3261" s="251"/>
    </row>
    <row r="3262" spans="2:12" x14ac:dyDescent="0.2">
      <c r="B3262" s="112" t="s">
        <v>2</v>
      </c>
      <c r="C3262" s="113">
        <f>_xll.qlCalendarAdvance("TARGET",C3261,B3262,"mf")</f>
        <v>59342</v>
      </c>
      <c r="D3262" s="120">
        <f>_xll.xlShmInterpRateFwd($D$3&amp;T(CalculationTrigger2),C3262,,5,C3263)</f>
        <v>1.0713577486947772E-2</v>
      </c>
      <c r="E3262" s="260">
        <f>_xll.xlShmInterpRateFwd($E$3&amp;T(CalculationTrigger2),C3262,,5,C3263)</f>
        <v>1.0620098475929214E-2</v>
      </c>
      <c r="F3262" s="260">
        <f>_xll.xlShmInterpRateFwd($F$3&amp;T(CalculationTrigger2),C3262,,5,C3263)</f>
        <v>1.0107740936462979E-2</v>
      </c>
      <c r="G3262" s="268">
        <f t="shared" si="100"/>
        <v>0.93479011018558067</v>
      </c>
      <c r="H3262" s="275">
        <f t="shared" si="101"/>
        <v>5.1235753946623532</v>
      </c>
      <c r="I3262" s="250"/>
      <c r="J3262" s="251"/>
      <c r="K3262" s="251"/>
      <c r="L3262" s="251"/>
    </row>
    <row r="3263" spans="2:12" x14ac:dyDescent="0.2">
      <c r="B3263" s="112" t="s">
        <v>2</v>
      </c>
      <c r="C3263" s="113">
        <f>_xll.qlCalendarAdvance("TARGET",C3262,B3263,"mf")</f>
        <v>59349</v>
      </c>
      <c r="D3263" s="120">
        <f>_xll.xlShmInterpRateFwd($D$3&amp;T(CalculationTrigger2),C3263,,5,C3264)</f>
        <v>1.0711466444943687E-2</v>
      </c>
      <c r="E3263" s="260">
        <f>_xll.xlShmInterpRateFwd($E$3&amp;T(CalculationTrigger2),C3263,,5,C3264)</f>
        <v>1.0618022725995777E-2</v>
      </c>
      <c r="F3263" s="260">
        <f>_xll.xlShmInterpRateFwd($F$3&amp;T(CalculationTrigger2),C3263,,5,C3264)</f>
        <v>1.0105700038707085E-2</v>
      </c>
      <c r="G3263" s="268">
        <f t="shared" si="100"/>
        <v>0.93443718947910237</v>
      </c>
      <c r="H3263" s="275">
        <f t="shared" si="101"/>
        <v>5.1232268728869208</v>
      </c>
      <c r="I3263" s="250"/>
      <c r="J3263" s="251"/>
      <c r="K3263" s="251"/>
      <c r="L3263" s="251"/>
    </row>
    <row r="3264" spans="2:12" x14ac:dyDescent="0.2">
      <c r="B3264" s="112" t="s">
        <v>2</v>
      </c>
      <c r="C3264" s="113">
        <f>_xll.qlCalendarAdvance("TARGET",C3263,B3264,"mf")</f>
        <v>59356</v>
      </c>
      <c r="D3264" s="120">
        <f>_xll.xlShmInterpRateFwd($D$3&amp;T(CalculationTrigger2),C3264,,5,C3265)</f>
        <v>1.0709396665398423E-2</v>
      </c>
      <c r="E3264" s="260">
        <f>_xll.xlShmInterpRateFwd($E$3&amp;T(CalculationTrigger2),C3264,,5,C3265)</f>
        <v>1.0615988753782914E-2</v>
      </c>
      <c r="F3264" s="260">
        <f>_xll.xlShmInterpRateFwd($F$3&amp;T(CalculationTrigger2),C3264,,5,C3265)</f>
        <v>1.0103705094360167E-2</v>
      </c>
      <c r="G3264" s="268">
        <f t="shared" si="100"/>
        <v>0.93407911615508987</v>
      </c>
      <c r="H3264" s="275">
        <f t="shared" si="101"/>
        <v>5.1228365942274783</v>
      </c>
      <c r="I3264" s="250"/>
      <c r="J3264" s="251"/>
      <c r="K3264" s="251"/>
      <c r="L3264" s="251"/>
    </row>
    <row r="3265" spans="2:12" x14ac:dyDescent="0.2">
      <c r="B3265" s="112" t="s">
        <v>2</v>
      </c>
      <c r="C3265" s="113">
        <f>_xll.qlCalendarAdvance("TARGET",C3264,B3265,"mf")</f>
        <v>59363</v>
      </c>
      <c r="D3265" s="120">
        <f>_xll.xlShmInterpRateFwd($D$3&amp;T(CalculationTrigger2),C3265,,5,C3266)</f>
        <v>1.0707368216924426E-2</v>
      </c>
      <c r="E3265" s="260">
        <f>_xll.xlShmInterpRateFwd($E$3&amp;T(CalculationTrigger2),C3265,,5,C3266)</f>
        <v>1.061399662866155E-2</v>
      </c>
      <c r="F3265" s="260">
        <f>_xll.xlShmInterpRateFwd($F$3&amp;T(CalculationTrigger2),C3265,,5,C3266)</f>
        <v>1.0101756179381468E-2</v>
      </c>
      <c r="G3265" s="268">
        <f t="shared" si="100"/>
        <v>0.93371588262875993</v>
      </c>
      <c r="H3265" s="275">
        <f t="shared" si="101"/>
        <v>5.1224044928008254</v>
      </c>
      <c r="I3265" s="250"/>
      <c r="J3265" s="251"/>
      <c r="K3265" s="251"/>
      <c r="L3265" s="251"/>
    </row>
    <row r="3266" spans="2:12" x14ac:dyDescent="0.2">
      <c r="B3266" s="112" t="s">
        <v>2</v>
      </c>
      <c r="C3266" s="113">
        <f>_xll.qlCalendarAdvance("TARGET",C3265,B3266,"mf")</f>
        <v>59370</v>
      </c>
      <c r="D3266" s="120">
        <f>_xll.xlShmInterpRateFwd($D$3&amp;T(CalculationTrigger2),C3266,,5,C3267)</f>
        <v>1.0705381168140109E-2</v>
      </c>
      <c r="E3266" s="260">
        <f>_xll.xlShmInterpRateFwd($E$3&amp;T(CalculationTrigger2),C3266,,5,C3267)</f>
        <v>1.0612046419985409E-2</v>
      </c>
      <c r="F3266" s="260">
        <f>_xll.xlShmInterpRateFwd($F$3&amp;T(CalculationTrigger2),C3266,,5,C3267)</f>
        <v>1.0099853369811536E-2</v>
      </c>
      <c r="G3266" s="268">
        <f t="shared" si="100"/>
        <v>0.9333474815470012</v>
      </c>
      <c r="H3266" s="275">
        <f t="shared" si="101"/>
        <v>5.1219305017387304</v>
      </c>
      <c r="I3266" s="250"/>
      <c r="J3266" s="251"/>
      <c r="K3266" s="251"/>
      <c r="L3266" s="251"/>
    </row>
    <row r="3267" spans="2:12" x14ac:dyDescent="0.2">
      <c r="B3267" s="112" t="s">
        <v>2</v>
      </c>
      <c r="C3267" s="113">
        <f>_xll.qlCalendarAdvance("TARGET",C3266,B3267,"mf")</f>
        <v>59377</v>
      </c>
      <c r="D3267" s="120">
        <f>_xll.xlShmInterpRateFwd($D$3&amp;T(CalculationTrigger2),C3267,,5,C3268)</f>
        <v>1.0703435587681441E-2</v>
      </c>
      <c r="E3267" s="260">
        <f>_xll.xlShmInterpRateFwd($E$3&amp;T(CalculationTrigger2),C3267,,5,C3268)</f>
        <v>1.0610138197079445E-2</v>
      </c>
      <c r="F3267" s="260">
        <f>_xll.xlShmInterpRateFwd($F$3&amp;T(CalculationTrigger2),C3267,,5,C3268)</f>
        <v>1.0097996741679551E-2</v>
      </c>
      <c r="G3267" s="268">
        <f t="shared" si="100"/>
        <v>0.93297390601996055</v>
      </c>
      <c r="H3267" s="275">
        <f t="shared" si="101"/>
        <v>5.121414553998938</v>
      </c>
      <c r="I3267" s="250"/>
      <c r="J3267" s="251"/>
      <c r="K3267" s="251"/>
      <c r="L3267" s="251"/>
    </row>
    <row r="3268" spans="2:12" x14ac:dyDescent="0.2">
      <c r="B3268" s="112" t="s">
        <v>2</v>
      </c>
      <c r="C3268" s="113">
        <f>_xll.qlCalendarAdvance("TARGET",C3267,B3268,"mf")</f>
        <v>59384</v>
      </c>
      <c r="D3268" s="120">
        <f>_xll.xlShmInterpRateFwd($D$3&amp;T(CalculationTrigger2),C3268,,5,C3269)</f>
        <v>1.0701531544144015E-2</v>
      </c>
      <c r="E3268" s="260">
        <f>_xll.xlShmInterpRateFwd($E$3&amp;T(CalculationTrigger2),C3268,,5,C3269)</f>
        <v>1.0608272029338287E-2</v>
      </c>
      <c r="F3268" s="260">
        <f>_xll.xlShmInterpRateFwd($F$3&amp;T(CalculationTrigger2),C3268,,5,C3269)</f>
        <v>1.0096186370957008E-2</v>
      </c>
      <c r="G3268" s="268">
        <f t="shared" si="100"/>
        <v>0.93259514805727606</v>
      </c>
      <c r="H3268" s="275">
        <f t="shared" si="101"/>
        <v>5.12085658381279</v>
      </c>
      <c r="I3268" s="250"/>
      <c r="J3268" s="251"/>
      <c r="K3268" s="251"/>
      <c r="L3268" s="251"/>
    </row>
    <row r="3269" spans="2:12" x14ac:dyDescent="0.2">
      <c r="B3269" s="112" t="s">
        <v>2</v>
      </c>
      <c r="C3269" s="113">
        <f>_xll.qlCalendarAdvance("TARGET",C3268,B3269,"mf")</f>
        <v>59391</v>
      </c>
      <c r="D3269" s="120">
        <f>_xll.xlShmInterpRateFwd($D$3&amp;T(CalculationTrigger2),C3269,,5,C3270)</f>
        <v>1.0699669106175742E-2</v>
      </c>
      <c r="E3269" s="260">
        <f>_xll.xlShmInterpRateFwd($E$3&amp;T(CalculationTrigger2),C3269,,5,C3270)</f>
        <v>1.0606447986110419E-2</v>
      </c>
      <c r="F3269" s="260">
        <f>_xll.xlShmInterpRateFwd($F$3&amp;T(CalculationTrigger2),C3269,,5,C3270)</f>
        <v>1.009442233371987E-2</v>
      </c>
      <c r="G3269" s="268">
        <f t="shared" ref="G3269:G3332" si="102">(D3269-E3269)*10000</f>
        <v>0.93221120065323237</v>
      </c>
      <c r="H3269" s="275">
        <f t="shared" ref="H3269:H3332" si="103">(E3269-F3269)*10000</f>
        <v>5.1202565239054882</v>
      </c>
      <c r="I3269" s="250"/>
      <c r="J3269" s="251"/>
      <c r="K3269" s="251"/>
      <c r="L3269" s="251"/>
    </row>
    <row r="3270" spans="2:12" x14ac:dyDescent="0.2">
      <c r="B3270" s="112" t="s">
        <v>2</v>
      </c>
      <c r="C3270" s="113">
        <f>_xll.qlCalendarAdvance("TARGET",C3269,B3270,"mf")</f>
        <v>59398</v>
      </c>
      <c r="D3270" s="120">
        <f>_xll.xlShmInterpRateFwd($D$3&amp;T(CalculationTrigger2),C3270,,5,C3271)</f>
        <v>1.0697848342360991E-2</v>
      </c>
      <c r="E3270" s="260">
        <f>_xll.xlShmInterpRateFwd($E$3&amp;T(CalculationTrigger2),C3270,,5,C3271)</f>
        <v>1.0604666136738716E-2</v>
      </c>
      <c r="F3270" s="260">
        <f>_xll.xlShmInterpRateFwd($F$3&amp;T(CalculationTrigger2),C3270,,5,C3271)</f>
        <v>1.0092704705934288E-2</v>
      </c>
      <c r="G3270" s="268">
        <f t="shared" si="102"/>
        <v>0.93182205622275094</v>
      </c>
      <c r="H3270" s="275">
        <f t="shared" si="103"/>
        <v>5.1196143080442864</v>
      </c>
      <c r="I3270" s="250"/>
      <c r="J3270" s="251"/>
      <c r="K3270" s="251"/>
      <c r="L3270" s="251"/>
    </row>
    <row r="3271" spans="2:12" x14ac:dyDescent="0.2">
      <c r="B3271" s="112" t="s">
        <v>2</v>
      </c>
      <c r="C3271" s="113">
        <f>_xll.qlCalendarAdvance("TARGET",C3270,B3271,"mf")</f>
        <v>59405</v>
      </c>
      <c r="D3271" s="120">
        <f>_xll.xlShmInterpRateFwd($D$3&amp;T(CalculationTrigger2),C3271,,5,C3272)</f>
        <v>1.0696069321348027E-2</v>
      </c>
      <c r="E3271" s="260">
        <f>_xll.xlShmInterpRateFwd($E$3&amp;T(CalculationTrigger2),C3271,,5,C3272)</f>
        <v>1.0602926550577822E-2</v>
      </c>
      <c r="F3271" s="260">
        <f>_xll.xlShmInterpRateFwd($F$3&amp;T(CalculationTrigger2),C3271,,5,C3272)</f>
        <v>1.0091033563618767E-2</v>
      </c>
      <c r="G3271" s="268">
        <f t="shared" si="102"/>
        <v>0.93142770770205519</v>
      </c>
      <c r="H3271" s="275">
        <f t="shared" si="103"/>
        <v>5.1189298695905432</v>
      </c>
      <c r="I3271" s="250"/>
      <c r="J3271" s="251"/>
      <c r="K3271" s="251"/>
      <c r="L3271" s="251"/>
    </row>
    <row r="3272" spans="2:12" x14ac:dyDescent="0.2">
      <c r="B3272" s="112" t="s">
        <v>2</v>
      </c>
      <c r="C3272" s="113">
        <f>_xll.qlCalendarAdvance("TARGET",C3271,B3272,"mf")</f>
        <v>59412</v>
      </c>
      <c r="D3272" s="120">
        <f>_xll.xlShmInterpRateFwd($D$3&amp;T(CalculationTrigger2),C3272,,5,C3273)</f>
        <v>1.0694332111738963E-2</v>
      </c>
      <c r="E3272" s="260">
        <f>_xll.xlShmInterpRateFwd($E$3&amp;T(CalculationTrigger2),C3272,,5,C3273)</f>
        <v>1.0601229297005734E-2</v>
      </c>
      <c r="F3272" s="260">
        <f>_xll.xlShmInterpRateFwd($F$3&amp;T(CalculationTrigger2),C3272,,5,C3273)</f>
        <v>1.0089408982809411E-2</v>
      </c>
      <c r="G3272" s="268">
        <f t="shared" si="102"/>
        <v>0.93102814733228223</v>
      </c>
      <c r="H3272" s="275">
        <f t="shared" si="103"/>
        <v>5.1182031419632308</v>
      </c>
      <c r="I3272" s="250"/>
      <c r="J3272" s="251"/>
      <c r="K3272" s="251"/>
      <c r="L3272" s="251"/>
    </row>
    <row r="3273" spans="2:12" x14ac:dyDescent="0.2">
      <c r="B3273" s="112" t="s">
        <v>2</v>
      </c>
      <c r="C3273" s="113">
        <f>_xll.qlCalendarAdvance("TARGET",C3272,B3273,"mf")</f>
        <v>59419</v>
      </c>
      <c r="D3273" s="120">
        <f>_xll.xlShmInterpRateFwd($D$3&amp;T(CalculationTrigger2),C3273,,5,C3274)</f>
        <v>1.0692636782147675E-2</v>
      </c>
      <c r="E3273" s="260">
        <f>_xll.xlShmInterpRateFwd($E$3&amp;T(CalculationTrigger2),C3273,,5,C3274)</f>
        <v>1.059957444536589E-2</v>
      </c>
      <c r="F3273" s="260">
        <f>_xll.xlShmInterpRateFwd($F$3&amp;T(CalculationTrigger2),C3273,,5,C3274)</f>
        <v>1.0087831039519393E-2</v>
      </c>
      <c r="G3273" s="268">
        <f t="shared" si="102"/>
        <v>0.93062336781784416</v>
      </c>
      <c r="H3273" s="275">
        <f t="shared" si="103"/>
        <v>5.1174340584649727</v>
      </c>
      <c r="I3273" s="250"/>
      <c r="J3273" s="251"/>
      <c r="K3273" s="251"/>
      <c r="L3273" s="251"/>
    </row>
    <row r="3274" spans="2:12" x14ac:dyDescent="0.2">
      <c r="B3274" s="112" t="s">
        <v>2</v>
      </c>
      <c r="C3274" s="113">
        <f>_xll.qlCalendarAdvance("TARGET",C3273,B3274,"mf")</f>
        <v>59426</v>
      </c>
      <c r="D3274" s="120">
        <f>_xll.xlShmInterpRateFwd($D$3&amp;T(CalculationTrigger2),C3274,,5,C3275)</f>
        <v>1.0690983401222973E-2</v>
      </c>
      <c r="E3274" s="260">
        <f>_xll.xlShmInterpRateFwd($E$3&amp;T(CalculationTrigger2),C3274,,5,C3275)</f>
        <v>1.0597962065001914E-2</v>
      </c>
      <c r="F3274" s="260">
        <f>_xll.xlShmInterpRateFwd($F$3&amp;T(CalculationTrigger2),C3274,,5,C3275)</f>
        <v>1.008629980974474E-2</v>
      </c>
      <c r="G3274" s="268">
        <f t="shared" si="102"/>
        <v>0.93021336221058359</v>
      </c>
      <c r="H3274" s="275">
        <f t="shared" si="103"/>
        <v>5.1166225525717435</v>
      </c>
      <c r="I3274" s="250"/>
      <c r="J3274" s="251"/>
      <c r="K3274" s="251"/>
      <c r="L3274" s="251"/>
    </row>
    <row r="3275" spans="2:12" x14ac:dyDescent="0.2">
      <c r="B3275" s="112" t="s">
        <v>2</v>
      </c>
      <c r="C3275" s="113">
        <f>_xll.qlCalendarAdvance("TARGET",C3274,B3275,"mf")</f>
        <v>59433</v>
      </c>
      <c r="D3275" s="120">
        <f>_xll.xlShmInterpRateFwd($D$3&amp;T(CalculationTrigger2),C3275,,5,C3276)</f>
        <v>1.0689372037538563E-2</v>
      </c>
      <c r="E3275" s="260">
        <f>_xll.xlShmInterpRateFwd($E$3&amp;T(CalculationTrigger2),C3275,,5,C3276)</f>
        <v>1.0596392225298162E-2</v>
      </c>
      <c r="F3275" s="260">
        <f>_xll.xlShmInterpRateFwd($F$3&amp;T(CalculationTrigger2),C3275,,5,C3276)</f>
        <v>1.0084815369533831E-2</v>
      </c>
      <c r="G3275" s="268">
        <f t="shared" si="102"/>
        <v>0.92979812240401649</v>
      </c>
      <c r="H3275" s="275">
        <f t="shared" si="103"/>
        <v>5.1157685576433058</v>
      </c>
      <c r="I3275" s="250"/>
      <c r="J3275" s="251"/>
      <c r="K3275" s="251"/>
      <c r="L3275" s="251"/>
    </row>
    <row r="3276" spans="2:12" x14ac:dyDescent="0.2">
      <c r="B3276" s="112" t="s">
        <v>2</v>
      </c>
      <c r="C3276" s="113">
        <f>_xll.qlCalendarAdvance("TARGET",C3275,B3276,"mf")</f>
        <v>59440</v>
      </c>
      <c r="D3276" s="120">
        <f>_xll.xlShmInterpRateFwd($D$3&amp;T(CalculationTrigger2),C3276,,5,C3277)</f>
        <v>1.0687802759766793E-2</v>
      </c>
      <c r="E3276" s="260">
        <f>_xll.xlShmInterpRateFwd($E$3&amp;T(CalculationTrigger2),C3276,,5,C3277)</f>
        <v>1.0594864995587054E-2</v>
      </c>
      <c r="F3276" s="260">
        <f>_xll.xlShmInterpRateFwd($F$3&amp;T(CalculationTrigger2),C3276,,5,C3277)</f>
        <v>1.0083377794865794E-2</v>
      </c>
      <c r="G3276" s="268">
        <f t="shared" si="102"/>
        <v>0.92937764179738114</v>
      </c>
      <c r="H3276" s="275">
        <f t="shared" si="103"/>
        <v>5.1148720072126048</v>
      </c>
      <c r="I3276" s="250"/>
      <c r="J3276" s="251"/>
      <c r="K3276" s="251"/>
      <c r="L3276" s="251"/>
    </row>
    <row r="3277" spans="2:12" x14ac:dyDescent="0.2">
      <c r="B3277" s="112" t="s">
        <v>2</v>
      </c>
      <c r="C3277" s="113">
        <f>_xll.qlCalendarAdvance("TARGET",C3276,B3277,"mf")</f>
        <v>59447</v>
      </c>
      <c r="D3277" s="120">
        <f>_xll.xlShmInterpRateFwd($D$3&amp;T(CalculationTrigger2),C3277,,5,C3278)</f>
        <v>1.0686275636493324E-2</v>
      </c>
      <c r="E3277" s="260">
        <f>_xll.xlShmInterpRateFwd($E$3&amp;T(CalculationTrigger2),C3277,,5,C3278)</f>
        <v>1.0593380445253334E-2</v>
      </c>
      <c r="F3277" s="260">
        <f>_xll.xlShmInterpRateFwd($F$3&amp;T(CalculationTrigger2),C3277,,5,C3278)</f>
        <v>1.0081987161783686E-2</v>
      </c>
      <c r="G3277" s="268">
        <f t="shared" si="102"/>
        <v>0.92895191239989949</v>
      </c>
      <c r="H3277" s="275">
        <f t="shared" si="103"/>
        <v>5.1139328346964765</v>
      </c>
      <c r="I3277" s="250"/>
      <c r="J3277" s="251"/>
      <c r="K3277" s="251"/>
      <c r="L3277" s="251"/>
    </row>
    <row r="3278" spans="2:12" x14ac:dyDescent="0.2">
      <c r="B3278" s="112" t="s">
        <v>2</v>
      </c>
      <c r="C3278" s="113">
        <f>_xll.qlCalendarAdvance("TARGET",C3277,B3278,"mf")</f>
        <v>59454</v>
      </c>
      <c r="D3278" s="120">
        <f>_xll.xlShmInterpRateFwd($D$3&amp;T(CalculationTrigger2),C3278,,5,C3279)</f>
        <v>1.0684790736338753E-2</v>
      </c>
      <c r="E3278" s="260">
        <f>_xll.xlShmInterpRateFwd($E$3&amp;T(CalculationTrigger2),C3278,,5,C3279)</f>
        <v>1.0591938643612435E-2</v>
      </c>
      <c r="F3278" s="260">
        <f>_xll.xlShmInterpRateFwd($F$3&amp;T(CalculationTrigger2),C3278,,5,C3279)</f>
        <v>1.0080643546296059E-2</v>
      </c>
      <c r="G3278" s="268">
        <f t="shared" si="102"/>
        <v>0.92852092726318847</v>
      </c>
      <c r="H3278" s="275">
        <f t="shared" si="103"/>
        <v>5.1129509731637564</v>
      </c>
      <c r="I3278" s="250"/>
      <c r="J3278" s="251"/>
      <c r="K3278" s="251"/>
      <c r="L3278" s="251"/>
    </row>
    <row r="3279" spans="2:12" x14ac:dyDescent="0.2">
      <c r="B3279" s="112" t="s">
        <v>2</v>
      </c>
      <c r="C3279" s="113">
        <f>_xll.qlCalendarAdvance("TARGET",C3278,B3279,"mf")</f>
        <v>59461</v>
      </c>
      <c r="D3279" s="120">
        <f>_xll.xlShmInterpRateFwd($D$3&amp;T(CalculationTrigger2),C3279,,5,C3280)</f>
        <v>1.0683348127918081E-2</v>
      </c>
      <c r="E3279" s="260">
        <f>_xll.xlShmInterpRateFwd($E$3&amp;T(CalculationTrigger2),C3279,,5,C3280)</f>
        <v>1.0590539660072649E-2</v>
      </c>
      <c r="F3279" s="260">
        <f>_xll.xlShmInterpRateFwd($F$3&amp;T(CalculationTrigger2),C3279,,5,C3280)</f>
        <v>1.0079347024394327E-2</v>
      </c>
      <c r="G3279" s="268">
        <f t="shared" si="102"/>
        <v>0.92808467845432308</v>
      </c>
      <c r="H3279" s="275">
        <f t="shared" si="103"/>
        <v>5.1119263567832132</v>
      </c>
      <c r="I3279" s="250"/>
      <c r="J3279" s="251"/>
      <c r="K3279" s="251"/>
      <c r="L3279" s="251"/>
    </row>
    <row r="3280" spans="2:12" x14ac:dyDescent="0.2">
      <c r="B3280" s="112" t="s">
        <v>2</v>
      </c>
      <c r="C3280" s="113">
        <f>_xll.qlCalendarAdvance("TARGET",C3279,B3280,"mf")</f>
        <v>59468</v>
      </c>
      <c r="D3280" s="120">
        <f>_xll.xlShmInterpRateFwd($D$3&amp;T(CalculationTrigger2),C3280,,5,C3281)</f>
        <v>1.0681947879898613E-2</v>
      </c>
      <c r="E3280" s="260">
        <f>_xll.xlShmInterpRateFwd($E$3&amp;T(CalculationTrigger2),C3280,,5,C3281)</f>
        <v>1.0589183563955596E-2</v>
      </c>
      <c r="F3280" s="260">
        <f>_xll.xlShmInterpRateFwd($F$3&amp;T(CalculationTrigger2),C3280,,5,C3281)</f>
        <v>1.0078097672145432E-2</v>
      </c>
      <c r="G3280" s="268">
        <f t="shared" si="102"/>
        <v>0.92764315943016928</v>
      </c>
      <c r="H3280" s="275">
        <f t="shared" si="103"/>
        <v>5.110858918101636</v>
      </c>
      <c r="I3280" s="250"/>
      <c r="J3280" s="251"/>
      <c r="K3280" s="251"/>
      <c r="L3280" s="251"/>
    </row>
    <row r="3281" spans="2:12" x14ac:dyDescent="0.2">
      <c r="B3281" s="112" t="s">
        <v>2</v>
      </c>
      <c r="C3281" s="113">
        <f>_xll.qlCalendarAdvance("TARGET",C3280,B3281,"mf")</f>
        <v>59475</v>
      </c>
      <c r="D3281" s="120">
        <f>_xll.xlShmInterpRateFwd($D$3&amp;T(CalculationTrigger2),C3281,,5,C3282)</f>
        <v>1.0680590060826231E-2</v>
      </c>
      <c r="E3281" s="260">
        <f>_xll.xlShmInterpRateFwd($E$3&amp;T(CalculationTrigger2),C3281,,5,C3282)</f>
        <v>1.0587870424606252E-2</v>
      </c>
      <c r="F3281" s="260">
        <f>_xll.xlShmInterpRateFwd($F$3&amp;T(CalculationTrigger2),C3281,,5,C3282)</f>
        <v>1.0076895565541272E-2</v>
      </c>
      <c r="G3281" s="268">
        <f t="shared" si="102"/>
        <v>0.92719636219979262</v>
      </c>
      <c r="H3281" s="275">
        <f t="shared" si="103"/>
        <v>5.1097485906497973</v>
      </c>
      <c r="I3281" s="250"/>
      <c r="J3281" s="251"/>
      <c r="K3281" s="251"/>
      <c r="L3281" s="251"/>
    </row>
    <row r="3282" spans="2:12" x14ac:dyDescent="0.2">
      <c r="B3282" s="112" t="s">
        <v>2</v>
      </c>
      <c r="C3282" s="113">
        <f>_xll.qlCalendarAdvance("TARGET",C3281,B3282,"mf")</f>
        <v>59482</v>
      </c>
      <c r="D3282" s="120">
        <f>_xll.xlShmInterpRateFwd($D$3&amp;T(CalculationTrigger2),C3282,,5,C3283)</f>
        <v>1.0679274739368631E-2</v>
      </c>
      <c r="E3282" s="260">
        <f>_xll.xlShmInterpRateFwd($E$3&amp;T(CalculationTrigger2),C3282,,5,C3283)</f>
        <v>1.0586600311433504E-2</v>
      </c>
      <c r="F3282" s="260">
        <f>_xll.xlShmInterpRateFwd($F$3&amp;T(CalculationTrigger2),C3282,,5,C3283)</f>
        <v>1.0075740780568193E-2</v>
      </c>
      <c r="G3282" s="268">
        <f t="shared" si="102"/>
        <v>0.9267442793512749</v>
      </c>
      <c r="H3282" s="275">
        <f t="shared" si="103"/>
        <v>5.1085953086531068</v>
      </c>
      <c r="I3282" s="250"/>
      <c r="J3282" s="251"/>
      <c r="K3282" s="251"/>
      <c r="L3282" s="251"/>
    </row>
    <row r="3283" spans="2:12" x14ac:dyDescent="0.2">
      <c r="B3283" s="112" t="s">
        <v>2</v>
      </c>
      <c r="C3283" s="113">
        <f>_xll.qlCalendarAdvance("TARGET",C3282,B3283,"mf")</f>
        <v>59489</v>
      </c>
      <c r="D3283" s="120">
        <f>_xll.xlShmInterpRateFwd($D$3&amp;T(CalculationTrigger2),C3283,,5,C3284)</f>
        <v>1.0678001984135784E-2</v>
      </c>
      <c r="E3283" s="260">
        <f>_xll.xlShmInterpRateFwd($E$3&amp;T(CalculationTrigger2),C3283,,5,C3284)</f>
        <v>1.0585373293759562E-2</v>
      </c>
      <c r="F3283" s="260">
        <f>_xll.xlShmInterpRateFwd($F$3&amp;T(CalculationTrigger2),C3283,,5,C3284)</f>
        <v>1.0074633393293864E-2</v>
      </c>
      <c r="G3283" s="268">
        <f t="shared" si="102"/>
        <v>0.92628690376222322</v>
      </c>
      <c r="H3283" s="275">
        <f t="shared" si="103"/>
        <v>5.1073990046569815</v>
      </c>
      <c r="I3283" s="250"/>
      <c r="J3283" s="251"/>
      <c r="K3283" s="251"/>
      <c r="L3283" s="251"/>
    </row>
    <row r="3284" spans="2:12" x14ac:dyDescent="0.2">
      <c r="B3284" s="112" t="s">
        <v>2</v>
      </c>
      <c r="C3284" s="113">
        <f>_xll.qlCalendarAdvance("TARGET",C3283,B3284,"mf")</f>
        <v>59496</v>
      </c>
      <c r="D3284" s="120">
        <f>_xll.xlShmInterpRateFwd($D$3&amp;T(CalculationTrigger2),C3284,,5,C3285)</f>
        <v>1.0676771863761026E-2</v>
      </c>
      <c r="E3284" s="260">
        <f>_xll.xlShmInterpRateFwd($E$3&amp;T(CalculationTrigger2),C3284,,5,C3285)</f>
        <v>1.0584189440935797E-2</v>
      </c>
      <c r="F3284" s="260">
        <f>_xll.xlShmInterpRateFwd($F$3&amp;T(CalculationTrigger2),C3284,,5,C3285)</f>
        <v>1.0073573479699331E-2</v>
      </c>
      <c r="G3284" s="268">
        <f t="shared" si="102"/>
        <v>0.92582422825228727</v>
      </c>
      <c r="H3284" s="275">
        <f t="shared" si="103"/>
        <v>5.1061596123646611</v>
      </c>
      <c r="I3284" s="250"/>
      <c r="J3284" s="251"/>
      <c r="K3284" s="251"/>
      <c r="L3284" s="251"/>
    </row>
    <row r="3285" spans="2:12" x14ac:dyDescent="0.2">
      <c r="B3285" s="112" t="s">
        <v>2</v>
      </c>
      <c r="C3285" s="113">
        <f>_xll.qlCalendarAdvance("TARGET",C3284,B3285,"mf")</f>
        <v>59503</v>
      </c>
      <c r="D3285" s="120">
        <f>_xll.xlShmInterpRateFwd($D$3&amp;T(CalculationTrigger2),C3285,,5,C3286)</f>
        <v>1.0675584446831555E-2</v>
      </c>
      <c r="E3285" s="260">
        <f>_xll.xlShmInterpRateFwd($E$3&amp;T(CalculationTrigger2),C3285,,5,C3286)</f>
        <v>1.0583048822348525E-2</v>
      </c>
      <c r="F3285" s="260">
        <f>_xll.xlShmInterpRateFwd($F$3&amp;T(CalculationTrigger2),C3285,,5,C3286)</f>
        <v>1.0072561115806422E-2</v>
      </c>
      <c r="G3285" s="268">
        <f t="shared" si="102"/>
        <v>0.92535624483029011</v>
      </c>
      <c r="H3285" s="275">
        <f t="shared" si="103"/>
        <v>5.1048770654210305</v>
      </c>
      <c r="I3285" s="250"/>
      <c r="J3285" s="251"/>
      <c r="K3285" s="251"/>
      <c r="L3285" s="251"/>
    </row>
    <row r="3286" spans="2:12" x14ac:dyDescent="0.2">
      <c r="B3286" s="112" t="s">
        <v>2</v>
      </c>
      <c r="C3286" s="113">
        <f>_xll.qlCalendarAdvance("TARGET",C3285,B3286,"mf")</f>
        <v>59510</v>
      </c>
      <c r="D3286" s="120">
        <f>_xll.xlShmInterpRateFwd($D$3&amp;T(CalculationTrigger2),C3286,,5,C3287)</f>
        <v>1.0674439802004259E-2</v>
      </c>
      <c r="E3286" s="260">
        <f>_xll.xlShmInterpRateFwd($E$3&amp;T(CalculationTrigger2),C3286,,5,C3287)</f>
        <v>1.0581951507320567E-2</v>
      </c>
      <c r="F3286" s="260">
        <f>_xll.xlShmInterpRateFwd($F$3&amp;T(CalculationTrigger2),C3286,,5,C3287)</f>
        <v>1.0071596377660384E-2</v>
      </c>
      <c r="G3286" s="268">
        <f t="shared" si="102"/>
        <v>0.92488294683692329</v>
      </c>
      <c r="H3286" s="275">
        <f t="shared" si="103"/>
        <v>5.1035512966018244</v>
      </c>
      <c r="I3286" s="250"/>
      <c r="J3286" s="251"/>
      <c r="K3286" s="251"/>
      <c r="L3286" s="251"/>
    </row>
    <row r="3287" spans="2:12" x14ac:dyDescent="0.2">
      <c r="B3287" s="112" t="s">
        <v>2</v>
      </c>
      <c r="C3287" s="113">
        <f>_xll.qlCalendarAdvance("TARGET",C3286,B3287,"mf")</f>
        <v>59517</v>
      </c>
      <c r="D3287" s="120">
        <f>_xll.xlShmInterpRateFwd($D$3&amp;T(CalculationTrigger2),C3287,,5,C3288)</f>
        <v>1.0673337997866737E-2</v>
      </c>
      <c r="E3287" s="260">
        <f>_xll.xlShmInterpRateFwd($E$3&amp;T(CalculationTrigger2),C3287,,5,C3288)</f>
        <v>1.0580897565256018E-2</v>
      </c>
      <c r="F3287" s="260">
        <f>_xll.xlShmInterpRateFwd($F$3&amp;T(CalculationTrigger2),C3287,,5,C3288)</f>
        <v>1.007067934125459E-2</v>
      </c>
      <c r="G3287" s="268">
        <f t="shared" si="102"/>
        <v>0.92440432610719003</v>
      </c>
      <c r="H3287" s="275">
        <f t="shared" si="103"/>
        <v>5.1021822400142831</v>
      </c>
      <c r="I3287" s="250"/>
      <c r="J3287" s="251"/>
      <c r="K3287" s="251"/>
      <c r="L3287" s="251"/>
    </row>
    <row r="3288" spans="2:12" x14ac:dyDescent="0.2">
      <c r="B3288" s="112" t="s">
        <v>2</v>
      </c>
      <c r="C3288" s="113">
        <f>_xll.qlCalendarAdvance("TARGET",C3287,B3288,"mf")</f>
        <v>59524</v>
      </c>
      <c r="D3288" s="120">
        <f>_xll.xlShmInterpRateFwd($D$3&amp;T(CalculationTrigger2),C3288,,5,C3289)</f>
        <v>1.0672361672492445E-2</v>
      </c>
      <c r="E3288" s="260">
        <f>_xll.xlShmInterpRateFwd($E$3&amp;T(CalculationTrigger2),C3288,,5,C3289)</f>
        <v>1.0579970429468025E-2</v>
      </c>
      <c r="F3288" s="260">
        <f>_xll.xlShmInterpRateFwd($F$3&amp;T(CalculationTrigger2),C3288,,5,C3289)</f>
        <v>1.0069889329643054E-2</v>
      </c>
      <c r="G3288" s="268">
        <f t="shared" si="102"/>
        <v>0.92391243024420722</v>
      </c>
      <c r="H3288" s="275">
        <f t="shared" si="103"/>
        <v>5.1008109982497025</v>
      </c>
      <c r="I3288" s="250"/>
      <c r="J3288" s="251"/>
      <c r="K3288" s="251"/>
      <c r="L3288" s="251"/>
    </row>
    <row r="3289" spans="2:12" x14ac:dyDescent="0.2">
      <c r="B3289" s="112" t="s">
        <v>2</v>
      </c>
      <c r="C3289" s="113">
        <f>_xll.qlCalendarAdvance("TARGET",C3288,B3289,"mf")</f>
        <v>59532</v>
      </c>
      <c r="D3289" s="120">
        <f>_xll.xlShmInterpRateFwd($D$3&amp;T(CalculationTrigger2),C3289,,5,C3290)</f>
        <v>1.0671121567652325E-2</v>
      </c>
      <c r="E3289" s="260">
        <f>_xll.xlShmInterpRateFwd($E$3&amp;T(CalculationTrigger2),C3289,,5,C3290)</f>
        <v>1.0578785492183584E-2</v>
      </c>
      <c r="F3289" s="260">
        <f>_xll.xlShmInterpRateFwd($F$3&amp;T(CalculationTrigger2),C3289,,5,C3290)</f>
        <v>1.0068875245036406E-2</v>
      </c>
      <c r="G3289" s="268">
        <f t="shared" si="102"/>
        <v>0.92336075468740786</v>
      </c>
      <c r="H3289" s="275">
        <f t="shared" si="103"/>
        <v>5.0991024714717827</v>
      </c>
      <c r="I3289" s="250"/>
      <c r="J3289" s="251"/>
      <c r="K3289" s="251"/>
      <c r="L3289" s="251"/>
    </row>
    <row r="3290" spans="2:12" x14ac:dyDescent="0.2">
      <c r="B3290" s="112" t="s">
        <v>2</v>
      </c>
      <c r="C3290" s="113">
        <f>_xll.qlCalendarAdvance("TARGET",C3289,B3290,"mf")</f>
        <v>59539</v>
      </c>
      <c r="D3290" s="120">
        <f>_xll.xlShmInterpRateFwd($D$3&amp;T(CalculationTrigger2),C3290,,5,C3291)</f>
        <v>1.0670154852466389E-2</v>
      </c>
      <c r="E3290" s="260">
        <f>_xll.xlShmInterpRateFwd($E$3&amp;T(CalculationTrigger2),C3290,,5,C3291)</f>
        <v>1.0577868316577348E-2</v>
      </c>
      <c r="F3290" s="260">
        <f>_xll.xlShmInterpRateFwd($F$3&amp;T(CalculationTrigger2),C3290,,5,C3291)</f>
        <v>1.0068108623264896E-2</v>
      </c>
      <c r="G3290" s="268">
        <f t="shared" si="102"/>
        <v>0.92286535889040189</v>
      </c>
      <c r="H3290" s="275">
        <f t="shared" si="103"/>
        <v>5.0975969331245281</v>
      </c>
      <c r="I3290" s="250"/>
      <c r="J3290" s="251"/>
      <c r="K3290" s="251"/>
      <c r="L3290" s="251"/>
    </row>
    <row r="3291" spans="2:12" x14ac:dyDescent="0.2">
      <c r="B3291" s="112" t="s">
        <v>2</v>
      </c>
      <c r="C3291" s="113">
        <f>_xll.qlCalendarAdvance("TARGET",C3290,B3291,"mf")</f>
        <v>59546</v>
      </c>
      <c r="D3291" s="120">
        <f>_xll.xlShmInterpRateFwd($D$3&amp;T(CalculationTrigger2),C3291,,5,C3292)</f>
        <v>1.0669231262277328E-2</v>
      </c>
      <c r="E3291" s="260">
        <f>_xll.xlShmInterpRateFwd($E$3&amp;T(CalculationTrigger2),C3291,,5,C3292)</f>
        <v>1.0576994801258672E-2</v>
      </c>
      <c r="F3291" s="260">
        <f>_xll.xlShmInterpRateFwd($F$3&amp;T(CalculationTrigger2),C3291,,5,C3292)</f>
        <v>1.0067390018183478E-2</v>
      </c>
      <c r="G3291" s="268">
        <f t="shared" si="102"/>
        <v>0.92236461018656291</v>
      </c>
      <c r="H3291" s="275">
        <f t="shared" si="103"/>
        <v>5.0960478307519352</v>
      </c>
      <c r="I3291" s="250"/>
      <c r="J3291" s="251"/>
      <c r="K3291" s="251"/>
      <c r="L3291" s="251"/>
    </row>
    <row r="3292" spans="2:12" x14ac:dyDescent="0.2">
      <c r="B3292" s="112" t="s">
        <v>2</v>
      </c>
      <c r="C3292" s="113">
        <f>_xll.qlCalendarAdvance("TARGET",C3291,B3292,"mf")</f>
        <v>59553</v>
      </c>
      <c r="D3292" s="120">
        <f>_xll.xlShmInterpRateFwd($D$3&amp;T(CalculationTrigger2),C3292,,5,C3293)</f>
        <v>1.0668350865725902E-2</v>
      </c>
      <c r="E3292" s="260">
        <f>_xll.xlShmInterpRateFwd($E$3&amp;T(CalculationTrigger2),C3292,,5,C3293)</f>
        <v>1.0576165015569017E-2</v>
      </c>
      <c r="F3292" s="260">
        <f>_xll.xlShmInterpRateFwd($F$3&amp;T(CalculationTrigger2),C3292,,5,C3293)</f>
        <v>1.0066719505786831E-2</v>
      </c>
      <c r="G3292" s="268">
        <f t="shared" si="102"/>
        <v>0.92185850156885696</v>
      </c>
      <c r="H3292" s="275">
        <f t="shared" si="103"/>
        <v>5.094455097821859</v>
      </c>
      <c r="I3292" s="250"/>
      <c r="J3292" s="251"/>
      <c r="K3292" s="251"/>
      <c r="L3292" s="251"/>
    </row>
    <row r="3293" spans="2:12" x14ac:dyDescent="0.2">
      <c r="B3293" s="112" t="s">
        <v>2</v>
      </c>
      <c r="C3293" s="113">
        <f>_xll.qlCalendarAdvance("TARGET",C3292,B3293,"mf")</f>
        <v>59560</v>
      </c>
      <c r="D3293" s="120">
        <f>_xll.xlShmInterpRateFwd($D$3&amp;T(CalculationTrigger2),C3293,,5,C3294)</f>
        <v>1.0667513731377776E-2</v>
      </c>
      <c r="E3293" s="260">
        <f>_xll.xlShmInterpRateFwd($E$3&amp;T(CalculationTrigger2),C3293,,5,C3294)</f>
        <v>1.057537902887901E-2</v>
      </c>
      <c r="F3293" s="260">
        <f>_xll.xlShmInterpRateFwd($F$3&amp;T(CalculationTrigger2),C3293,,5,C3294)</f>
        <v>1.0066097162098844E-2</v>
      </c>
      <c r="G3293" s="268">
        <f t="shared" si="102"/>
        <v>0.92134702498766419</v>
      </c>
      <c r="H3293" s="275">
        <f t="shared" si="103"/>
        <v>5.0928186678016534</v>
      </c>
      <c r="I3293" s="250"/>
      <c r="J3293" s="251"/>
      <c r="K3293" s="251"/>
      <c r="L3293" s="251"/>
    </row>
    <row r="3294" spans="2:12" x14ac:dyDescent="0.2">
      <c r="B3294" s="112" t="s">
        <v>2</v>
      </c>
      <c r="C3294" s="113">
        <f>_xll.qlCalendarAdvance("TARGET",C3293,B3294,"mf")</f>
        <v>59567</v>
      </c>
      <c r="D3294" s="120">
        <f>_xll.xlShmInterpRateFwd($D$3&amp;T(CalculationTrigger2),C3294,,5,C3295)</f>
        <v>1.0666719927897285E-2</v>
      </c>
      <c r="E3294" s="260">
        <f>_xll.xlShmInterpRateFwd($E$3&amp;T(CalculationTrigger2),C3294,,5,C3295)</f>
        <v>1.0574636910542121E-2</v>
      </c>
      <c r="F3294" s="260">
        <f>_xll.xlShmInterpRateFwd($F$3&amp;T(CalculationTrigger2),C3294,,5,C3295)</f>
        <v>1.0065523063143669E-2</v>
      </c>
      <c r="G3294" s="268">
        <f t="shared" si="102"/>
        <v>0.92083017355163932</v>
      </c>
      <c r="H3294" s="275">
        <f t="shared" si="103"/>
        <v>5.09113847398452</v>
      </c>
      <c r="I3294" s="250"/>
      <c r="J3294" s="251"/>
      <c r="K3294" s="251"/>
      <c r="L3294" s="251"/>
    </row>
    <row r="3295" spans="2:12" x14ac:dyDescent="0.2">
      <c r="B3295" s="112" t="s">
        <v>2</v>
      </c>
      <c r="C3295" s="113">
        <f>_xll.qlCalendarAdvance("TARGET",C3294,B3295,"mf")</f>
        <v>59574</v>
      </c>
      <c r="D3295" s="120">
        <f>_xll.xlShmInterpRateFwd($D$3&amp;T(CalculationTrigger2),C3295,,5,C3296)</f>
        <v>1.066596952389684E-2</v>
      </c>
      <c r="E3295" s="260">
        <f>_xll.xlShmInterpRateFwd($E$3&amp;T(CalculationTrigger2),C3295,,5,C3296)</f>
        <v>1.0573938729917819E-2</v>
      </c>
      <c r="F3295" s="260">
        <f>_xll.xlShmInterpRateFwd($F$3&amp;T(CalculationTrigger2),C3295,,5,C3296)</f>
        <v>1.0064997284934131E-2</v>
      </c>
      <c r="G3295" s="268">
        <f t="shared" si="102"/>
        <v>0.92030793979021308</v>
      </c>
      <c r="H3295" s="275">
        <f t="shared" si="103"/>
        <v>5.0894144498368767</v>
      </c>
      <c r="I3295" s="250"/>
      <c r="J3295" s="251"/>
      <c r="K3295" s="251"/>
      <c r="L3295" s="251"/>
    </row>
    <row r="3296" spans="2:12" x14ac:dyDescent="0.2">
      <c r="B3296" s="112" t="s">
        <v>2</v>
      </c>
      <c r="C3296" s="113">
        <f>_xll.qlCalendarAdvance("TARGET",C3295,B3296,"mf")</f>
        <v>59581</v>
      </c>
      <c r="D3296" s="120">
        <f>_xll.xlShmInterpRateFwd($D$3&amp;T(CalculationTrigger2),C3296,,5,C3297)</f>
        <v>1.0665262588006437E-2</v>
      </c>
      <c r="E3296" s="260">
        <f>_xll.xlShmInterpRateFwd($E$3&amp;T(CalculationTrigger2),C3296,,5,C3297)</f>
        <v>1.057328455637158E-2</v>
      </c>
      <c r="F3296" s="260">
        <f>_xll.xlShmInterpRateFwd($F$3&amp;T(CalculationTrigger2),C3296,,5,C3297)</f>
        <v>1.0064519903483326E-2</v>
      </c>
      <c r="G3296" s="268">
        <f t="shared" si="102"/>
        <v>0.91978031634857427</v>
      </c>
      <c r="H3296" s="275">
        <f t="shared" si="103"/>
        <v>5.0876465288825399</v>
      </c>
      <c r="I3296" s="250"/>
      <c r="J3296" s="251"/>
      <c r="K3296" s="251"/>
      <c r="L3296" s="251"/>
    </row>
    <row r="3297" spans="2:12" x14ac:dyDescent="0.2">
      <c r="B3297" s="112" t="s">
        <v>2</v>
      </c>
      <c r="C3297" s="113">
        <f>_xll.qlCalendarAdvance("TARGET",C3296,B3297,"mf")</f>
        <v>59588</v>
      </c>
      <c r="D3297" s="120">
        <f>_xll.xlShmInterpRateFwd($D$3&amp;T(CalculationTrigger2),C3297,,5,C3298)</f>
        <v>1.0664599188798377E-2</v>
      </c>
      <c r="E3297" s="260">
        <f>_xll.xlShmInterpRateFwd($E$3&amp;T(CalculationTrigger2),C3297,,5,C3298)</f>
        <v>1.0572674459245934E-2</v>
      </c>
      <c r="F3297" s="260">
        <f>_xll.xlShmInterpRateFwd($F$3&amp;T(CalculationTrigger2),C3297,,5,C3298)</f>
        <v>1.0064090994810395E-2</v>
      </c>
      <c r="G3297" s="268">
        <f t="shared" si="102"/>
        <v>0.9192472955244293</v>
      </c>
      <c r="H3297" s="275">
        <f t="shared" si="103"/>
        <v>5.0858346443553861</v>
      </c>
      <c r="I3297" s="250"/>
      <c r="J3297" s="251"/>
      <c r="K3297" s="251"/>
      <c r="L3297" s="251"/>
    </row>
    <row r="3298" spans="2:12" x14ac:dyDescent="0.2">
      <c r="B3298" s="112" t="s">
        <v>2</v>
      </c>
      <c r="C3298" s="113">
        <f>_xll.qlCalendarAdvance("TARGET",C3297,B3298,"mf")</f>
        <v>59595</v>
      </c>
      <c r="D3298" s="120">
        <f>_xll.xlShmInterpRateFwd($D$3&amp;T(CalculationTrigger2),C3298,,5,C3299)</f>
        <v>1.0663979394972573E-2</v>
      </c>
      <c r="E3298" s="260">
        <f>_xll.xlShmInterpRateFwd($E$3&amp;T(CalculationTrigger2),C3298,,5,C3299)</f>
        <v>1.0572108507912582E-2</v>
      </c>
      <c r="F3298" s="260">
        <f>_xll.xlShmInterpRateFwd($F$3&amp;T(CalculationTrigger2),C3298,,5,C3299)</f>
        <v>1.0063710634946335E-2</v>
      </c>
      <c r="G3298" s="268">
        <f t="shared" si="102"/>
        <v>0.91870887059990536</v>
      </c>
      <c r="H3298" s="275">
        <f t="shared" si="103"/>
        <v>5.0839787296624683</v>
      </c>
      <c r="I3298" s="250"/>
      <c r="J3298" s="251"/>
      <c r="K3298" s="251"/>
      <c r="L3298" s="251"/>
    </row>
    <row r="3299" spans="2:12" x14ac:dyDescent="0.2">
      <c r="B3299" s="112" t="s">
        <v>2</v>
      </c>
      <c r="C3299" s="113">
        <f>_xll.qlCalendarAdvance("TARGET",C3298,B3299,"mf")</f>
        <v>59602</v>
      </c>
      <c r="D3299" s="120">
        <f>_xll.xlShmInterpRateFwd($D$3&amp;T(CalculationTrigger2),C3299,,5,C3300)</f>
        <v>1.0663403275084362E-2</v>
      </c>
      <c r="E3299" s="260">
        <f>_xll.xlShmInterpRateFwd($E$3&amp;T(CalculationTrigger2),C3299,,5,C3300)</f>
        <v>1.0571586771737649E-2</v>
      </c>
      <c r="F3299" s="260">
        <f>_xll.xlShmInterpRateFwd($F$3&amp;T(CalculationTrigger2),C3299,,5,C3300)</f>
        <v>1.006337889990503E-2</v>
      </c>
      <c r="G3299" s="268">
        <f t="shared" si="102"/>
        <v>0.91816503346713041</v>
      </c>
      <c r="H3299" s="275">
        <f t="shared" si="103"/>
        <v>5.0820787183261835</v>
      </c>
      <c r="I3299" s="250"/>
      <c r="J3299" s="251"/>
      <c r="K3299" s="251"/>
      <c r="L3299" s="251"/>
    </row>
    <row r="3300" spans="2:12" x14ac:dyDescent="0.2">
      <c r="B3300" s="112" t="s">
        <v>2</v>
      </c>
      <c r="C3300" s="113">
        <f>_xll.qlCalendarAdvance("TARGET",C3299,B3300,"mf")</f>
        <v>59609</v>
      </c>
      <c r="D3300" s="120">
        <f>_xll.xlShmInterpRateFwd($D$3&amp;T(CalculationTrigger2),C3300,,5,C3301)</f>
        <v>1.0662870897793551E-2</v>
      </c>
      <c r="E3300" s="260">
        <f>_xll.xlShmInterpRateFwd($E$3&amp;T(CalculationTrigger2),C3300,,5,C3301)</f>
        <v>1.0571109320064317E-2</v>
      </c>
      <c r="F3300" s="260">
        <f>_xll.xlShmInterpRateFwd($F$3&amp;T(CalculationTrigger2),C3300,,5,C3301)</f>
        <v>1.0063095865700634E-2</v>
      </c>
      <c r="G3300" s="268">
        <f t="shared" si="102"/>
        <v>0.91761577729233479</v>
      </c>
      <c r="H3300" s="275">
        <f t="shared" si="103"/>
        <v>5.080134543636837</v>
      </c>
      <c r="I3300" s="250"/>
      <c r="J3300" s="251"/>
      <c r="K3300" s="251"/>
      <c r="L3300" s="251"/>
    </row>
    <row r="3301" spans="2:12" x14ac:dyDescent="0.2">
      <c r="B3301" s="112" t="s">
        <v>2</v>
      </c>
      <c r="C3301" s="113">
        <f>_xll.qlCalendarAdvance("TARGET",C3300,B3301,"mf")</f>
        <v>59616</v>
      </c>
      <c r="D3301" s="120">
        <f>_xll.xlShmInterpRateFwd($D$3&amp;T(CalculationTrigger2),C3301,,5,C3302)</f>
        <v>1.0662382331702238E-2</v>
      </c>
      <c r="E3301" s="260">
        <f>_xll.xlShmInterpRateFwd($E$3&amp;T(CalculationTrigger2),C3301,,5,C3302)</f>
        <v>1.0570676222259157E-2</v>
      </c>
      <c r="F3301" s="260">
        <f>_xll.xlShmInterpRateFwd($F$3&amp;T(CalculationTrigger2),C3301,,5,C3302)</f>
        <v>1.0062861608347571E-2</v>
      </c>
      <c r="G3301" s="268">
        <f t="shared" si="102"/>
        <v>0.91706109443081762</v>
      </c>
      <c r="H3301" s="275">
        <f t="shared" si="103"/>
        <v>5.0781461391158533</v>
      </c>
      <c r="I3301" s="250"/>
      <c r="J3301" s="251"/>
      <c r="K3301" s="251"/>
      <c r="L3301" s="251"/>
    </row>
    <row r="3302" spans="2:12" x14ac:dyDescent="0.2">
      <c r="B3302" s="112" t="s">
        <v>2</v>
      </c>
      <c r="C3302" s="113">
        <f>_xll.qlCalendarAdvance("TARGET",C3301,B3302,"mf")</f>
        <v>59623</v>
      </c>
      <c r="D3302" s="120">
        <f>_xll.xlShmInterpRateFwd($D$3&amp;T(CalculationTrigger2),C3302,,5,C3303)</f>
        <v>1.0661937645441698E-2</v>
      </c>
      <c r="E3302" s="260">
        <f>_xll.xlShmInterpRateFwd($E$3&amp;T(CalculationTrigger2),C3302,,5,C3303)</f>
        <v>1.0570287547688953E-2</v>
      </c>
      <c r="F3302" s="260">
        <f>_xll.xlShmInterpRateFwd($F$3&amp;T(CalculationTrigger2),C3302,,5,C3303)</f>
        <v>1.0062676203872117E-2</v>
      </c>
      <c r="G3302" s="268">
        <f t="shared" si="102"/>
        <v>0.91650097752745552</v>
      </c>
      <c r="H3302" s="275">
        <f t="shared" si="103"/>
        <v>5.0761134381683597</v>
      </c>
      <c r="I3302" s="250"/>
      <c r="J3302" s="251"/>
      <c r="K3302" s="251"/>
      <c r="L3302" s="251"/>
    </row>
    <row r="3303" spans="2:12" x14ac:dyDescent="0.2">
      <c r="B3303" s="112" t="s">
        <v>2</v>
      </c>
      <c r="C3303" s="113">
        <f>_xll.qlCalendarAdvance("TARGET",C3302,B3303,"mf")</f>
        <v>59630</v>
      </c>
      <c r="D3303" s="120">
        <f>_xll.xlShmInterpRateFwd($D$3&amp;T(CalculationTrigger2),C3303,,5,C3304)</f>
        <v>1.0661536907637629E-2</v>
      </c>
      <c r="E3303" s="260">
        <f>_xll.xlShmInterpRateFwd($E$3&amp;T(CalculationTrigger2),C3303,,5,C3304)</f>
        <v>1.0569943365703341E-2</v>
      </c>
      <c r="F3303" s="260">
        <f>_xll.xlShmInterpRateFwd($F$3&amp;T(CalculationTrigger2),C3303,,5,C3304)</f>
        <v>1.006253972830661E-2</v>
      </c>
      <c r="G3303" s="268">
        <f t="shared" si="102"/>
        <v>0.91593541934288303</v>
      </c>
      <c r="H3303" s="275">
        <f t="shared" si="103"/>
        <v>5.0740363739673091</v>
      </c>
      <c r="I3303" s="250"/>
      <c r="J3303" s="251"/>
      <c r="K3303" s="251"/>
      <c r="L3303" s="251"/>
    </row>
    <row r="3304" spans="2:12" x14ac:dyDescent="0.2">
      <c r="B3304" s="112" t="s">
        <v>2</v>
      </c>
      <c r="C3304" s="113">
        <f>_xll.qlCalendarAdvance("TARGET",C3303,B3304,"mf")</f>
        <v>59637</v>
      </c>
      <c r="D3304" s="120">
        <f>_xll.xlShmInterpRateFwd($D$3&amp;T(CalculationTrigger2),C3304,,5,C3305)</f>
        <v>1.0661180186904363E-2</v>
      </c>
      <c r="E3304" s="260">
        <f>_xll.xlShmInterpRateFwd($E$3&amp;T(CalculationTrigger2),C3304,,5,C3305)</f>
        <v>1.0569643745663767E-2</v>
      </c>
      <c r="F3304" s="260">
        <f>_xll.xlShmInterpRateFwd($F$3&amp;T(CalculationTrigger2),C3304,,5,C3305)</f>
        <v>1.0062452257643125E-2</v>
      </c>
      <c r="G3304" s="268">
        <f t="shared" si="102"/>
        <v>0.91536441240595845</v>
      </c>
      <c r="H3304" s="275">
        <f t="shared" si="103"/>
        <v>5.0719148802064185</v>
      </c>
      <c r="I3304" s="250"/>
      <c r="J3304" s="251"/>
      <c r="K3304" s="251"/>
      <c r="L3304" s="251"/>
    </row>
    <row r="3305" spans="2:12" x14ac:dyDescent="0.2">
      <c r="B3305" s="112" t="s">
        <v>2</v>
      </c>
      <c r="C3305" s="113">
        <f>_xll.qlCalendarAdvance("TARGET",C3304,B3305,"mf")</f>
        <v>59644</v>
      </c>
      <c r="D3305" s="120">
        <f>_xll.xlShmInterpRateFwd($D$3&amp;T(CalculationTrigger2),C3305,,5,C3306)</f>
        <v>1.0660867551862248E-2</v>
      </c>
      <c r="E3305" s="260">
        <f>_xll.xlShmInterpRateFwd($E$3&amp;T(CalculationTrigger2),C3305,,5,C3306)</f>
        <v>1.0569388756926108E-2</v>
      </c>
      <c r="F3305" s="260">
        <f>_xll.xlShmInterpRateFwd($F$3&amp;T(CalculationTrigger2),C3305,,5,C3306)</f>
        <v>1.0062413867920344E-2</v>
      </c>
      <c r="G3305" s="268">
        <f t="shared" si="102"/>
        <v>0.91478794936140218</v>
      </c>
      <c r="H3305" s="275">
        <f t="shared" si="103"/>
        <v>5.0697488900576344</v>
      </c>
      <c r="I3305" s="250"/>
      <c r="J3305" s="251"/>
      <c r="K3305" s="251"/>
      <c r="L3305" s="251"/>
    </row>
    <row r="3306" spans="2:12" x14ac:dyDescent="0.2">
      <c r="B3306" s="112" t="s">
        <v>2</v>
      </c>
      <c r="C3306" s="113">
        <f>_xll.qlCalendarAdvance("TARGET",C3305,B3306,"mf")</f>
        <v>59651</v>
      </c>
      <c r="D3306" s="120">
        <f>_xll.xlShmInterpRateFwd($D$3&amp;T(CalculationTrigger2),C3306,,5,C3307)</f>
        <v>1.0660599071137634E-2</v>
      </c>
      <c r="E3306" s="260">
        <f>_xll.xlShmInterpRateFwd($E$3&amp;T(CalculationTrigger2),C3306,,5,C3307)</f>
        <v>1.0569178468875423E-2</v>
      </c>
      <c r="F3306" s="260">
        <f>_xll.xlShmInterpRateFwd($F$3&amp;T(CalculationTrigger2),C3306,,5,C3307)</f>
        <v>1.0062424635148264E-2</v>
      </c>
      <c r="G3306" s="268">
        <f t="shared" si="102"/>
        <v>0.91420602262210626</v>
      </c>
      <c r="H3306" s="275">
        <f t="shared" si="103"/>
        <v>5.0675383372715892</v>
      </c>
      <c r="I3306" s="250"/>
      <c r="J3306" s="251"/>
      <c r="K3306" s="251"/>
      <c r="L3306" s="251"/>
    </row>
    <row r="3307" spans="2:12" x14ac:dyDescent="0.2">
      <c r="B3307" s="112" t="s">
        <v>2</v>
      </c>
      <c r="C3307" s="113">
        <f>_xll.qlCalendarAdvance("TARGET",C3306,B3307,"mf")</f>
        <v>59658</v>
      </c>
      <c r="D3307" s="120">
        <f>_xll.xlShmInterpRateFwd($D$3&amp;T(CalculationTrigger2),C3307,,5,C3308)</f>
        <v>1.0660374813374474E-2</v>
      </c>
      <c r="E3307" s="260">
        <f>_xll.xlShmInterpRateFwd($E$3&amp;T(CalculationTrigger2),C3307,,5,C3308)</f>
        <v>1.0569012950844878E-2</v>
      </c>
      <c r="F3307" s="260">
        <f>_xll.xlShmInterpRateFwd($F$3&amp;T(CalculationTrigger2),C3307,,5,C3308)</f>
        <v>1.0062484635366119E-2</v>
      </c>
      <c r="G3307" s="268">
        <f t="shared" si="102"/>
        <v>0.91361862529596227</v>
      </c>
      <c r="H3307" s="275">
        <f t="shared" si="103"/>
        <v>5.0652831547875854</v>
      </c>
      <c r="I3307" s="250"/>
      <c r="J3307" s="251"/>
      <c r="K3307" s="251"/>
      <c r="L3307" s="251"/>
    </row>
    <row r="3308" spans="2:12" x14ac:dyDescent="0.2">
      <c r="B3308" s="112" t="s">
        <v>2</v>
      </c>
      <c r="C3308" s="113">
        <f>_xll.qlCalendarAdvance("TARGET",C3307,B3308,"mf")</f>
        <v>59665</v>
      </c>
      <c r="D3308" s="120">
        <f>_xll.xlShmInterpRateFwd($D$3&amp;T(CalculationTrigger2),C3308,,5,C3309)</f>
        <v>1.0660194847153238E-2</v>
      </c>
      <c r="E3308" s="260">
        <f>_xll.xlShmInterpRateFwd($E$3&amp;T(CalculationTrigger2),C3308,,5,C3309)</f>
        <v>1.0568892272191035E-2</v>
      </c>
      <c r="F3308" s="260">
        <f>_xll.xlShmInterpRateFwd($F$3&amp;T(CalculationTrigger2),C3308,,5,C3309)</f>
        <v>1.006259394455551E-2</v>
      </c>
      <c r="G3308" s="268">
        <f t="shared" si="102"/>
        <v>0.91302574962202554</v>
      </c>
      <c r="H3308" s="275">
        <f t="shared" si="103"/>
        <v>5.0629832763552516</v>
      </c>
      <c r="I3308" s="250"/>
      <c r="J3308" s="251"/>
      <c r="K3308" s="251"/>
      <c r="L3308" s="251"/>
    </row>
    <row r="3309" spans="2:12" x14ac:dyDescent="0.2">
      <c r="B3309" s="112" t="s">
        <v>2</v>
      </c>
      <c r="C3309" s="113">
        <f>_xll.qlCalendarAdvance("TARGET",C3308,B3309,"mf")</f>
        <v>59672</v>
      </c>
      <c r="D3309" s="120">
        <f>_xll.xlShmInterpRateFwd($D$3&amp;T(CalculationTrigger2),C3309,,5,C3310)</f>
        <v>1.0660059241129904E-2</v>
      </c>
      <c r="E3309" s="260">
        <f>_xll.xlShmInterpRateFwd($E$3&amp;T(CalculationTrigger2),C3309,,5,C3310)</f>
        <v>1.0568816502305426E-2</v>
      </c>
      <c r="F3309" s="260">
        <f>_xll.xlShmInterpRateFwd($F$3&amp;T(CalculationTrigger2),C3309,,5,C3310)</f>
        <v>1.0062752638785189E-2</v>
      </c>
      <c r="G3309" s="268">
        <f t="shared" si="102"/>
        <v>0.91242738824477354</v>
      </c>
      <c r="H3309" s="275">
        <f t="shared" si="103"/>
        <v>5.0606386352023724</v>
      </c>
      <c r="I3309" s="250"/>
      <c r="J3309" s="251"/>
      <c r="K3309" s="251"/>
      <c r="L3309" s="251"/>
    </row>
    <row r="3310" spans="2:12" x14ac:dyDescent="0.2">
      <c r="B3310" s="112" t="s">
        <v>2</v>
      </c>
      <c r="C3310" s="113">
        <f>_xll.qlCalendarAdvance("TARGET",C3309,B3310,"mf")</f>
        <v>59679</v>
      </c>
      <c r="D3310" s="120">
        <f>_xll.xlShmInterpRateFwd($D$3&amp;T(CalculationTrigger2),C3310,,5,C3311)</f>
        <v>1.0659968063914345E-2</v>
      </c>
      <c r="E3310" s="260">
        <f>_xll.xlShmInterpRateFwd($E$3&amp;T(CalculationTrigger2),C3310,,5,C3311)</f>
        <v>1.0568785710510327E-2</v>
      </c>
      <c r="F3310" s="260">
        <f>_xll.xlShmInterpRateFwd($F$3&amp;T(CalculationTrigger2),C3310,,5,C3311)</f>
        <v>1.0062960794043105E-2</v>
      </c>
      <c r="G3310" s="268">
        <f t="shared" si="102"/>
        <v>0.91182353404018268</v>
      </c>
      <c r="H3310" s="275">
        <f t="shared" si="103"/>
        <v>5.0582491646722172</v>
      </c>
      <c r="I3310" s="250"/>
      <c r="J3310" s="251"/>
      <c r="K3310" s="251"/>
      <c r="L3310" s="251"/>
    </row>
    <row r="3311" spans="2:12" x14ac:dyDescent="0.2">
      <c r="B3311" s="112" t="s">
        <v>2</v>
      </c>
      <c r="C3311" s="113">
        <f>_xll.qlCalendarAdvance("TARGET",C3310,B3311,"mf")</f>
        <v>59686</v>
      </c>
      <c r="D3311" s="120">
        <f>_xll.xlShmInterpRateFwd($D$3&amp;T(CalculationTrigger2),C3311,,5,C3312)</f>
        <v>1.065992138412245E-2</v>
      </c>
      <c r="E3311" s="260">
        <f>_xll.xlShmInterpRateFwd($E$3&amp;T(CalculationTrigger2),C3311,,5,C3312)</f>
        <v>1.0568799966203529E-2</v>
      </c>
      <c r="F3311" s="260">
        <f>_xll.xlShmInterpRateFwd($F$3&amp;T(CalculationTrigger2),C3311,,5,C3312)</f>
        <v>1.0063218486340666E-2</v>
      </c>
      <c r="G3311" s="268">
        <f t="shared" si="102"/>
        <v>0.91121417918921255</v>
      </c>
      <c r="H3311" s="275">
        <f t="shared" si="103"/>
        <v>5.055814798628627</v>
      </c>
      <c r="I3311" s="250"/>
      <c r="J3311" s="251"/>
      <c r="K3311" s="251"/>
      <c r="L3311" s="251"/>
    </row>
    <row r="3312" spans="2:12" x14ac:dyDescent="0.2">
      <c r="B3312" s="112" t="s">
        <v>2</v>
      </c>
      <c r="C3312" s="113">
        <f>_xll.qlCalendarAdvance("TARGET",C3311,B3312,"mf")</f>
        <v>59693</v>
      </c>
      <c r="D3312" s="120">
        <f>_xll.xlShmInterpRateFwd($D$3&amp;T(CalculationTrigger2),C3312,,5,C3313)</f>
        <v>1.0659919270393505E-2</v>
      </c>
      <c r="E3312" s="260">
        <f>_xll.xlShmInterpRateFwd($E$3&amp;T(CalculationTrigger2),C3312,,5,C3313)</f>
        <v>1.056885933870777E-2</v>
      </c>
      <c r="F3312" s="260">
        <f>_xll.xlShmInterpRateFwd($F$3&amp;T(CalculationTrigger2),C3312,,5,C3313)</f>
        <v>1.0063525791724306E-2</v>
      </c>
      <c r="G3312" s="268">
        <f t="shared" si="102"/>
        <v>0.91059931685734741</v>
      </c>
      <c r="H3312" s="275">
        <f t="shared" si="103"/>
        <v>5.0533354698346393</v>
      </c>
      <c r="I3312" s="250"/>
      <c r="J3312" s="251"/>
      <c r="K3312" s="251"/>
      <c r="L3312" s="251"/>
    </row>
    <row r="3313" spans="2:12" x14ac:dyDescent="0.2">
      <c r="B3313" s="112" t="s">
        <v>2</v>
      </c>
      <c r="C3313" s="113">
        <f>_xll.qlCalendarAdvance("TARGET",C3312,B3313,"mf")</f>
        <v>59700</v>
      </c>
      <c r="D3313" s="120">
        <f>_xll.xlShmInterpRateFwd($D$3&amp;T(CalculationTrigger2),C3313,,5,C3314)</f>
        <v>1.0659961791343854E-2</v>
      </c>
      <c r="E3313" s="260">
        <f>_xll.xlShmInterpRateFwd($E$3&amp;T(CalculationTrigger2),C3313,,5,C3314)</f>
        <v>1.05689638974271E-2</v>
      </c>
      <c r="F3313" s="260">
        <f>_xll.xlShmInterpRateFwd($F$3&amp;T(CalculationTrigger2),C3313,,5,C3314)</f>
        <v>1.0063882786211792E-2</v>
      </c>
      <c r="G3313" s="268">
        <f t="shared" si="102"/>
        <v>0.90997893916753769</v>
      </c>
      <c r="H3313" s="275">
        <f t="shared" si="103"/>
        <v>5.0508111121530881</v>
      </c>
      <c r="I3313" s="250"/>
      <c r="J3313" s="251"/>
      <c r="K3313" s="251"/>
      <c r="L3313" s="251"/>
    </row>
    <row r="3314" spans="2:12" x14ac:dyDescent="0.2">
      <c r="B3314" s="112" t="s">
        <v>2</v>
      </c>
      <c r="C3314" s="113">
        <f>_xll.qlCalendarAdvance("TARGET",C3313,B3314,"mf")</f>
        <v>59707</v>
      </c>
      <c r="D3314" s="120">
        <f>_xll.xlShmInterpRateFwd($D$3&amp;T(CalculationTrigger2),C3314,,5,C3315)</f>
        <v>1.0660049015601655E-2</v>
      </c>
      <c r="E3314" s="260">
        <f>_xll.xlShmInterpRateFwd($E$3&amp;T(CalculationTrigger2),C3314,,5,C3315)</f>
        <v>1.0569113711690519E-2</v>
      </c>
      <c r="F3314" s="260">
        <f>_xll.xlShmInterpRateFwd($F$3&amp;T(CalculationTrigger2),C3314,,5,C3315)</f>
        <v>1.0064289545821174E-2</v>
      </c>
      <c r="G3314" s="268">
        <f t="shared" si="102"/>
        <v>0.90935303911136156</v>
      </c>
      <c r="H3314" s="275">
        <f t="shared" si="103"/>
        <v>5.0482416586934526</v>
      </c>
      <c r="I3314" s="250"/>
      <c r="J3314" s="251"/>
      <c r="K3314" s="251"/>
      <c r="L3314" s="251"/>
    </row>
    <row r="3315" spans="2:12" x14ac:dyDescent="0.2">
      <c r="B3315" s="112" t="s">
        <v>2</v>
      </c>
      <c r="C3315" s="113">
        <f>_xll.qlCalendarAdvance("TARGET",C3314,B3315,"mf")</f>
        <v>59714</v>
      </c>
      <c r="D3315" s="120">
        <f>_xll.xlShmInterpRateFwd($D$3&amp;T(CalculationTrigger2),C3315,,5,C3316)</f>
        <v>1.066018101177213E-2</v>
      </c>
      <c r="E3315" s="260">
        <f>_xll.xlShmInterpRateFwd($E$3&amp;T(CalculationTrigger2),C3315,,5,C3316)</f>
        <v>1.056930885085622E-2</v>
      </c>
      <c r="F3315" s="260">
        <f>_xll.xlShmInterpRateFwd($F$3&amp;T(CalculationTrigger2),C3315,,5,C3316)</f>
        <v>1.006474614656501E-2</v>
      </c>
      <c r="G3315" s="268">
        <f t="shared" si="102"/>
        <v>0.90872160915909594</v>
      </c>
      <c r="H3315" s="275">
        <f t="shared" si="103"/>
        <v>5.0456270429121046</v>
      </c>
      <c r="I3315" s="250"/>
      <c r="J3315" s="251"/>
      <c r="K3315" s="251"/>
      <c r="L3315" s="251"/>
    </row>
    <row r="3316" spans="2:12" x14ac:dyDescent="0.2">
      <c r="B3316" s="112" t="s">
        <v>2</v>
      </c>
      <c r="C3316" s="113">
        <f>_xll.qlCalendarAdvance("TARGET",C3315,B3316,"mf")</f>
        <v>59721</v>
      </c>
      <c r="D3316" s="120">
        <f>_xll.xlShmInterpRateFwd($D$3&amp;T(CalculationTrigger2),C3316,,5,C3317)</f>
        <v>1.0660357848507067E-2</v>
      </c>
      <c r="E3316" s="260">
        <f>_xll.xlShmInterpRateFwd($E$3&amp;T(CalculationTrigger2),C3316,,5,C3317)</f>
        <v>1.0569549384317379E-2</v>
      </c>
      <c r="F3316" s="260">
        <f>_xll.xlShmInterpRateFwd($F$3&amp;T(CalculationTrigger2),C3316,,5,C3317)</f>
        <v>1.0065252664467719E-2</v>
      </c>
      <c r="G3316" s="268">
        <f t="shared" si="102"/>
        <v>0.90808464189687932</v>
      </c>
      <c r="H3316" s="275">
        <f t="shared" si="103"/>
        <v>5.0429671984966031</v>
      </c>
      <c r="I3316" s="250"/>
      <c r="J3316" s="251"/>
      <c r="K3316" s="251"/>
      <c r="L3316" s="251"/>
    </row>
    <row r="3317" spans="2:12" x14ac:dyDescent="0.2">
      <c r="B3317" s="112" t="s">
        <v>2</v>
      </c>
      <c r="C3317" s="113">
        <f>_xll.qlCalendarAdvance("TARGET",C3316,B3317,"mf")</f>
        <v>59728</v>
      </c>
      <c r="D3317" s="120">
        <f>_xll.xlShmInterpRateFwd($D$3&amp;T(CalculationTrigger2),C3317,,5,C3318)</f>
        <v>1.0660579594412151E-2</v>
      </c>
      <c r="E3317" s="260">
        <f>_xll.xlShmInterpRateFwd($E$3&amp;T(CalculationTrigger2),C3317,,5,C3318)</f>
        <v>1.0569835381403717E-2</v>
      </c>
      <c r="F3317" s="260">
        <f>_xll.xlShmInterpRateFwd($F$3&amp;T(CalculationTrigger2),C3317,,5,C3318)</f>
        <v>1.0065809175554025E-2</v>
      </c>
      <c r="G3317" s="268">
        <f t="shared" si="102"/>
        <v>0.90744213008434049</v>
      </c>
      <c r="H3317" s="275">
        <f t="shared" si="103"/>
        <v>5.0402620584969267</v>
      </c>
      <c r="I3317" s="250"/>
      <c r="J3317" s="251"/>
      <c r="K3317" s="251"/>
      <c r="L3317" s="251"/>
    </row>
    <row r="3318" spans="2:12" x14ac:dyDescent="0.2">
      <c r="B3318" s="112" t="s">
        <v>2</v>
      </c>
      <c r="C3318" s="113">
        <f>_xll.qlCalendarAdvance("TARGET",C3317,B3318,"mf")</f>
        <v>59735</v>
      </c>
      <c r="D3318" s="120">
        <f>_xll.xlShmInterpRateFwd($D$3&amp;T(CalculationTrigger2),C3318,,5,C3319)</f>
        <v>1.0660846318104891E-2</v>
      </c>
      <c r="E3318" s="260">
        <f>_xll.xlShmInterpRateFwd($E$3&amp;T(CalculationTrigger2),C3318,,5,C3319)</f>
        <v>1.0570166911491515E-2</v>
      </c>
      <c r="F3318" s="260">
        <f>_xll.xlShmInterpRateFwd($F$3&amp;T(CalculationTrigger2),C3318,,5,C3319)</f>
        <v>1.0066415755843142E-2</v>
      </c>
      <c r="G3318" s="268">
        <f t="shared" si="102"/>
        <v>0.90679406613376412</v>
      </c>
      <c r="H3318" s="275">
        <f t="shared" si="103"/>
        <v>5.0375115564837287</v>
      </c>
      <c r="I3318" s="250"/>
      <c r="J3318" s="251"/>
      <c r="K3318" s="251"/>
      <c r="L3318" s="251"/>
    </row>
    <row r="3319" spans="2:12" x14ac:dyDescent="0.2">
      <c r="B3319" s="112" t="s">
        <v>2</v>
      </c>
      <c r="C3319" s="113">
        <f>_xll.qlCalendarAdvance("TARGET",C3318,B3319,"mf")</f>
        <v>59742</v>
      </c>
      <c r="D3319" s="120">
        <f>_xll.xlShmInterpRateFwd($D$3&amp;T(CalculationTrigger2),C3319,,5,C3320)</f>
        <v>1.0661158088231979E-2</v>
      </c>
      <c r="E3319" s="260">
        <f>_xll.xlShmInterpRateFwd($E$3&amp;T(CalculationTrigger2),C3319,,5,C3320)</f>
        <v>1.0570544043939924E-2</v>
      </c>
      <c r="F3319" s="260">
        <f>_xll.xlShmInterpRateFwd($F$3&amp;T(CalculationTrigger2),C3319,,5,C3320)</f>
        <v>1.006707248135459E-2</v>
      </c>
      <c r="G3319" s="268">
        <f t="shared" si="102"/>
        <v>0.90614044292055418</v>
      </c>
      <c r="H3319" s="275">
        <f t="shared" si="103"/>
        <v>5.0347156258533436</v>
      </c>
      <c r="I3319" s="250"/>
      <c r="J3319" s="251"/>
      <c r="K3319" s="251"/>
      <c r="L3319" s="251"/>
    </row>
    <row r="3320" spans="2:12" x14ac:dyDescent="0.2">
      <c r="B3320" s="112" t="s">
        <v>2</v>
      </c>
      <c r="C3320" s="113">
        <f>_xll.qlCalendarAdvance("TARGET",C3319,B3320,"mf")</f>
        <v>59749</v>
      </c>
      <c r="D3320" s="120">
        <f>_xll.xlShmInterpRateFwd($D$3&amp;T(CalculationTrigger2),C3320,,5,C3321)</f>
        <v>1.066151497339402E-2</v>
      </c>
      <c r="E3320" s="260">
        <f>_xll.xlShmInterpRateFwd($E$3&amp;T(CalculationTrigger2),C3320,,5,C3321)</f>
        <v>1.0570966848114134E-2</v>
      </c>
      <c r="F3320" s="260">
        <f>_xll.xlShmInterpRateFwd($F$3&amp;T(CalculationTrigger2),C3320,,5,C3321)</f>
        <v>1.0067779428119761E-2</v>
      </c>
      <c r="G3320" s="268">
        <f t="shared" si="102"/>
        <v>0.90548125279886482</v>
      </c>
      <c r="H3320" s="275">
        <f t="shared" si="103"/>
        <v>5.0318741999437302</v>
      </c>
      <c r="I3320" s="250"/>
      <c r="J3320" s="251"/>
      <c r="K3320" s="251"/>
      <c r="L3320" s="251"/>
    </row>
    <row r="3321" spans="2:12" x14ac:dyDescent="0.2">
      <c r="B3321" s="112" t="s">
        <v>2</v>
      </c>
      <c r="C3321" s="113">
        <f>_xll.qlCalendarAdvance("TARGET",C3320,B3321,"mf")</f>
        <v>59756</v>
      </c>
      <c r="D3321" s="120">
        <f>_xll.xlShmInterpRateFwd($D$3&amp;T(CalculationTrigger2),C3321,,5,C3322)</f>
        <v>1.0661917042249768E-2</v>
      </c>
      <c r="E3321" s="260">
        <f>_xll.xlShmInterpRateFwd($E$3&amp;T(CalculationTrigger2),C3321,,5,C3322)</f>
        <v>1.0571435393367993E-2</v>
      </c>
      <c r="F3321" s="260">
        <f>_xll.xlShmInterpRateFwd($F$3&amp;T(CalculationTrigger2),C3321,,5,C3322)</f>
        <v>1.0068536672147181E-2</v>
      </c>
      <c r="G3321" s="268">
        <f t="shared" si="102"/>
        <v>0.9048164888177459</v>
      </c>
      <c r="H3321" s="275">
        <f t="shared" si="103"/>
        <v>5.0289872122081212</v>
      </c>
      <c r="I3321" s="250"/>
      <c r="J3321" s="251"/>
      <c r="K3321" s="251"/>
      <c r="L3321" s="251"/>
    </row>
    <row r="3322" spans="2:12" x14ac:dyDescent="0.2">
      <c r="B3322" s="112" t="s">
        <v>2</v>
      </c>
      <c r="C3322" s="113">
        <f>_xll.qlCalendarAdvance("TARGET",C3321,B3322,"mf")</f>
        <v>59763</v>
      </c>
      <c r="D3322" s="120">
        <f>_xll.xlShmInterpRateFwd($D$3&amp;T(CalculationTrigger2),C3322,,5,C3323)</f>
        <v>1.066236436335976E-2</v>
      </c>
      <c r="E3322" s="260">
        <f>_xll.xlShmInterpRateFwd($E$3&amp;T(CalculationTrigger2),C3322,,5,C3323)</f>
        <v>1.0571949749061388E-2</v>
      </c>
      <c r="F3322" s="260">
        <f>_xll.xlShmInterpRateFwd($F$3&amp;T(CalculationTrigger2),C3322,,5,C3323)</f>
        <v>1.0069344289474638E-2</v>
      </c>
      <c r="G3322" s="268">
        <f t="shared" si="102"/>
        <v>0.90414614298371321</v>
      </c>
      <c r="H3322" s="275">
        <f t="shared" si="103"/>
        <v>5.0260545958675031</v>
      </c>
      <c r="I3322" s="250"/>
      <c r="J3322" s="251"/>
      <c r="K3322" s="251"/>
      <c r="L3322" s="251"/>
    </row>
    <row r="3323" spans="2:12" x14ac:dyDescent="0.2">
      <c r="B3323" s="112" t="s">
        <v>2</v>
      </c>
      <c r="C3323" s="113">
        <f>_xll.qlCalendarAdvance("TARGET",C3322,B3323,"mf")</f>
        <v>59770</v>
      </c>
      <c r="D3323" s="120">
        <f>_xll.xlShmInterpRateFwd($D$3&amp;T(CalculationTrigger2),C3323,,5,C3324)</f>
        <v>1.0662857005423767E-2</v>
      </c>
      <c r="E3323" s="260">
        <f>_xll.xlShmInterpRateFwd($E$3&amp;T(CalculationTrigger2),C3323,,5,C3324)</f>
        <v>1.0572509984571824E-2</v>
      </c>
      <c r="F3323" s="260">
        <f>_xll.xlShmInterpRateFwd($F$3&amp;T(CalculationTrigger2),C3323,,5,C3324)</f>
        <v>1.0070202356105465E-2</v>
      </c>
      <c r="G3323" s="268">
        <f t="shared" si="102"/>
        <v>0.90347020851942739</v>
      </c>
      <c r="H3323" s="275">
        <f t="shared" si="103"/>
        <v>5.0230762846635928</v>
      </c>
      <c r="I3323" s="250"/>
      <c r="J3323" s="251"/>
      <c r="K3323" s="251"/>
      <c r="L3323" s="251"/>
    </row>
    <row r="3324" spans="2:12" x14ac:dyDescent="0.2">
      <c r="B3324" s="112" t="s">
        <v>2</v>
      </c>
      <c r="C3324" s="113">
        <f>_xll.qlCalendarAdvance("TARGET",C3323,B3324,"mf")</f>
        <v>59777</v>
      </c>
      <c r="D3324" s="120">
        <f>_xll.xlShmInterpRateFwd($D$3&amp;T(CalculationTrigger2),C3324,,5,C3325)</f>
        <v>1.0663395037008604E-2</v>
      </c>
      <c r="E3324" s="260">
        <f>_xll.xlShmInterpRateFwd($E$3&amp;T(CalculationTrigger2),C3324,,5,C3325)</f>
        <v>1.0573116169253891E-2</v>
      </c>
      <c r="F3324" s="260">
        <f>_xll.xlShmInterpRateFwd($F$3&amp;T(CalculationTrigger2),C3324,,5,C3325)</f>
        <v>1.007111094807805E-2</v>
      </c>
      <c r="G3324" s="268">
        <f t="shared" si="102"/>
        <v>0.90278867754712766</v>
      </c>
      <c r="H3324" s="275">
        <f t="shared" si="103"/>
        <v>5.0200522117584132</v>
      </c>
      <c r="I3324" s="250"/>
      <c r="J3324" s="251"/>
      <c r="K3324" s="251"/>
      <c r="L3324" s="251"/>
    </row>
    <row r="3325" spans="2:12" x14ac:dyDescent="0.2">
      <c r="B3325" s="112" t="s">
        <v>2</v>
      </c>
      <c r="C3325" s="113">
        <f>_xll.qlCalendarAdvance("TARGET",C3324,B3325,"mf")</f>
        <v>59784</v>
      </c>
      <c r="D3325" s="120">
        <f>_xll.xlShmInterpRateFwd($D$3&amp;T(CalculationTrigger2),C3325,,5,C3326)</f>
        <v>1.0663978526785569E-2</v>
      </c>
      <c r="E3325" s="260">
        <f>_xll.xlShmInterpRateFwd($E$3&amp;T(CalculationTrigger2),C3325,,5,C3326)</f>
        <v>1.0573768372468218E-2</v>
      </c>
      <c r="F3325" s="260">
        <f>_xll.xlShmInterpRateFwd($F$3&amp;T(CalculationTrigger2),C3325,,5,C3326)</f>
        <v>1.0072070141402127E-2</v>
      </c>
      <c r="G3325" s="268">
        <f t="shared" si="102"/>
        <v>0.90210154317350855</v>
      </c>
      <c r="H3325" s="275">
        <f t="shared" si="103"/>
        <v>5.016982310660917</v>
      </c>
      <c r="I3325" s="250"/>
      <c r="J3325" s="251"/>
      <c r="K3325" s="251"/>
      <c r="L3325" s="251"/>
    </row>
    <row r="3326" spans="2:12" x14ac:dyDescent="0.2">
      <c r="B3326" s="112" t="s">
        <v>2</v>
      </c>
      <c r="C3326" s="113">
        <f>_xll.qlCalendarAdvance("TARGET",C3325,B3326,"mf")</f>
        <v>59791</v>
      </c>
      <c r="D3326" s="120">
        <f>_xll.xlShmInterpRateFwd($D$3&amp;T(CalculationTrigger2),C3326,,5,C3327)</f>
        <v>1.0664607543321962E-2</v>
      </c>
      <c r="E3326" s="260">
        <f>_xll.xlShmInterpRateFwd($E$3&amp;T(CalculationTrigger2),C3326,,5,C3327)</f>
        <v>1.0574466663569891E-2</v>
      </c>
      <c r="F3326" s="260">
        <f>_xll.xlShmInterpRateFwd($F$3&amp;T(CalculationTrigger2),C3326,,5,C3327)</f>
        <v>1.0073080012116695E-2</v>
      </c>
      <c r="G3326" s="268">
        <f t="shared" si="102"/>
        <v>0.90140879752070513</v>
      </c>
      <c r="H3326" s="275">
        <f t="shared" si="103"/>
        <v>5.0138665145319647</v>
      </c>
      <c r="I3326" s="250"/>
      <c r="J3326" s="251"/>
      <c r="K3326" s="251"/>
      <c r="L3326" s="251"/>
    </row>
    <row r="3327" spans="2:12" x14ac:dyDescent="0.2">
      <c r="B3327" s="112" t="s">
        <v>2</v>
      </c>
      <c r="C3327" s="113">
        <f>_xll.qlCalendarAdvance("TARGET",C3326,B3327,"mf")</f>
        <v>59798</v>
      </c>
      <c r="D3327" s="120">
        <f>_xll.xlShmInterpRateFwd($D$3&amp;T(CalculationTrigger2),C3327,,5,C3328)</f>
        <v>1.066528215530115E-2</v>
      </c>
      <c r="E3327" s="260">
        <f>_xll.xlShmInterpRateFwd($E$3&amp;T(CalculationTrigger2),C3327,,5,C3328)</f>
        <v>1.0575211111937419E-2</v>
      </c>
      <c r="F3327" s="260">
        <f>_xll.xlShmInterpRateFwd($F$3&amp;T(CalculationTrigger2),C3327,,5,C3328)</f>
        <v>1.0074140636226303E-2</v>
      </c>
      <c r="G3327" s="268">
        <f t="shared" si="102"/>
        <v>0.90071043363731607</v>
      </c>
      <c r="H3327" s="275">
        <f t="shared" si="103"/>
        <v>5.0107047571111565</v>
      </c>
      <c r="I3327" s="250"/>
      <c r="J3327" s="251"/>
      <c r="K3327" s="251"/>
      <c r="L3327" s="251"/>
    </row>
    <row r="3328" spans="2:12" x14ac:dyDescent="0.2">
      <c r="B3328" s="112" t="s">
        <v>2</v>
      </c>
      <c r="C3328" s="113">
        <f>_xll.qlCalendarAdvance("TARGET",C3327,B3328,"mf")</f>
        <v>59805</v>
      </c>
      <c r="D3328" s="120">
        <f>_xll.xlShmInterpRateFwd($D$3&amp;T(CalculationTrigger2),C3328,,5,C3329)</f>
        <v>1.066600243131988E-2</v>
      </c>
      <c r="E3328" s="260">
        <f>_xll.xlShmInterpRateFwd($E$3&amp;T(CalculationTrigger2),C3328,,5,C3329)</f>
        <v>1.0576001786920601E-2</v>
      </c>
      <c r="F3328" s="260">
        <f>_xll.xlShmInterpRateFwd($F$3&amp;T(CalculationTrigger2),C3328,,5,C3329)</f>
        <v>1.007525208976478E-2</v>
      </c>
      <c r="G3328" s="268">
        <f t="shared" si="102"/>
        <v>0.90000644399278529</v>
      </c>
      <c r="H3328" s="275">
        <f t="shared" si="103"/>
        <v>5.0074969715582087</v>
      </c>
      <c r="I3328" s="250"/>
      <c r="J3328" s="251"/>
      <c r="K3328" s="251"/>
      <c r="L3328" s="251"/>
    </row>
    <row r="3329" spans="2:12" x14ac:dyDescent="0.2">
      <c r="B3329" s="112" t="s">
        <v>2</v>
      </c>
      <c r="C3329" s="113">
        <f>_xll.qlCalendarAdvance("TARGET",C3328,B3329,"mf")</f>
        <v>59812</v>
      </c>
      <c r="D3329" s="120">
        <f>_xll.xlShmInterpRateFwd($D$3&amp;T(CalculationTrigger2),C3329,,5,C3330)</f>
        <v>1.0666768439980935E-2</v>
      </c>
      <c r="E3329" s="260">
        <f>_xll.xlShmInterpRateFwd($E$3&amp;T(CalculationTrigger2),C3329,,5,C3330)</f>
        <v>1.057683875789266E-2</v>
      </c>
      <c r="F3329" s="260">
        <f>_xll.xlShmInterpRateFwd($F$3&amp;T(CalculationTrigger2),C3329,,5,C3330)</f>
        <v>1.0076414448760462E-2</v>
      </c>
      <c r="G3329" s="268">
        <f t="shared" si="102"/>
        <v>0.89929682088275498</v>
      </c>
      <c r="H3329" s="275">
        <f t="shared" si="103"/>
        <v>5.0042430913219835</v>
      </c>
      <c r="I3329" s="250"/>
      <c r="J3329" s="251"/>
      <c r="K3329" s="251"/>
      <c r="L3329" s="251"/>
    </row>
    <row r="3330" spans="2:12" x14ac:dyDescent="0.2">
      <c r="B3330" s="112" t="s">
        <v>2</v>
      </c>
      <c r="C3330" s="113">
        <f>_xll.qlCalendarAdvance("TARGET",C3329,B3330,"mf")</f>
        <v>59819</v>
      </c>
      <c r="D3330" s="120">
        <f>_xll.xlShmInterpRateFwd($D$3&amp;T(CalculationTrigger2),C3330,,5,C3331)</f>
        <v>1.0667580249985804E-2</v>
      </c>
      <c r="E3330" s="260">
        <f>_xll.xlShmInterpRateFwd($E$3&amp;T(CalculationTrigger2),C3330,,5,C3331)</f>
        <v>1.0577722094198109E-2</v>
      </c>
      <c r="F3330" s="260">
        <f>_xll.xlShmInterpRateFwd($F$3&amp;T(CalculationTrigger2),C3330,,5,C3331)</f>
        <v>1.0077627789224624E-2</v>
      </c>
      <c r="G3330" s="268">
        <f t="shared" si="102"/>
        <v>0.89858155787695193</v>
      </c>
      <c r="H3330" s="275">
        <f t="shared" si="103"/>
        <v>5.0009430497348522</v>
      </c>
      <c r="I3330" s="250"/>
      <c r="J3330" s="251"/>
      <c r="K3330" s="251"/>
      <c r="L3330" s="251"/>
    </row>
    <row r="3331" spans="2:12" x14ac:dyDescent="0.2">
      <c r="B3331" s="112" t="s">
        <v>2</v>
      </c>
      <c r="C3331" s="113">
        <f>_xll.qlCalendarAdvance("TARGET",C3330,B3331,"mf")</f>
        <v>59826</v>
      </c>
      <c r="D3331" s="120">
        <f>_xll.xlShmInterpRateFwd($D$3&amp;T(CalculationTrigger2),C3331,,5,C3332)</f>
        <v>1.066843792986827E-2</v>
      </c>
      <c r="E3331" s="260">
        <f>_xll.xlShmInterpRateFwd($E$3&amp;T(CalculationTrigger2),C3331,,5,C3332)</f>
        <v>1.0578651865233853E-2</v>
      </c>
      <c r="F3331" s="260">
        <f>_xll.xlShmInterpRateFwd($F$3&amp;T(CalculationTrigger2),C3331,,5,C3332)</f>
        <v>1.0078892187168856E-2</v>
      </c>
      <c r="G3331" s="268">
        <f t="shared" si="102"/>
        <v>0.89786064634417295</v>
      </c>
      <c r="H3331" s="275">
        <f t="shared" si="103"/>
        <v>4.9975967806499719</v>
      </c>
      <c r="I3331" s="250"/>
      <c r="J3331" s="251"/>
      <c r="K3331" s="251"/>
      <c r="L3331" s="251"/>
    </row>
    <row r="3332" spans="2:12" x14ac:dyDescent="0.2">
      <c r="B3332" s="112" t="s">
        <v>2</v>
      </c>
      <c r="C3332" s="113">
        <f>_xll.qlCalendarAdvance("TARGET",C3331,B3332,"mf")</f>
        <v>59833</v>
      </c>
      <c r="D3332" s="120">
        <f>_xll.xlShmInterpRateFwd($D$3&amp;T(CalculationTrigger2),C3332,,5,C3333)</f>
        <v>1.0669341548318738E-2</v>
      </c>
      <c r="E3332" s="260">
        <f>_xll.xlShmInterpRateFwd($E$3&amp;T(CalculationTrigger2),C3332,,5,C3333)</f>
        <v>1.0579628140327549E-2</v>
      </c>
      <c r="F3332" s="260">
        <f>_xll.xlShmInterpRateFwd($F$3&amp;T(CalculationTrigger2),C3332,,5,C3333)</f>
        <v>1.0080207718668768E-2</v>
      </c>
      <c r="G3332" s="268">
        <f t="shared" si="102"/>
        <v>0.89713407991189387</v>
      </c>
      <c r="H3332" s="275">
        <f t="shared" si="103"/>
        <v>4.9942042165878124</v>
      </c>
      <c r="I3332" s="250"/>
      <c r="J3332" s="251"/>
      <c r="K3332" s="251"/>
      <c r="L3332" s="251"/>
    </row>
    <row r="3333" spans="2:12" x14ac:dyDescent="0.2">
      <c r="B3333" s="112" t="s">
        <v>2</v>
      </c>
      <c r="C3333" s="113">
        <f>_xll.qlCalendarAdvance("TARGET",C3332,B3333,"mf")</f>
        <v>59840</v>
      </c>
      <c r="D3333" s="120">
        <f>_xll.xlShmInterpRateFwd($D$3&amp;T(CalculationTrigger2),C3333,,5,C3334)</f>
        <v>1.0670291173917828E-2</v>
      </c>
      <c r="E3333" s="260">
        <f>_xll.xlShmInterpRateFwd($E$3&amp;T(CalculationTrigger2),C3333,,5,C3334)</f>
        <v>1.0580650988865027E-2</v>
      </c>
      <c r="F3333" s="260">
        <f>_xll.xlShmInterpRateFwd($F$3&amp;T(CalculationTrigger2),C3333,,5,C3334)</f>
        <v>1.0081574459672874E-2</v>
      </c>
      <c r="G3333" s="268">
        <f t="shared" ref="G3333:G3396" si="104">(D3333-E3333)*10000</f>
        <v>0.89640185052801413</v>
      </c>
      <c r="H3333" s="275">
        <f t="shared" ref="H3333:H3396" si="105">(E3333-F3333)*10000</f>
        <v>4.9907652919215302</v>
      </c>
      <c r="I3333" s="250"/>
      <c r="J3333" s="251"/>
      <c r="K3333" s="251"/>
      <c r="L3333" s="251"/>
    </row>
    <row r="3334" spans="2:12" x14ac:dyDescent="0.2">
      <c r="B3334" s="112" t="s">
        <v>2</v>
      </c>
      <c r="C3334" s="113">
        <f>_xll.qlCalendarAdvance("TARGET",C3333,B3334,"mf")</f>
        <v>59847</v>
      </c>
      <c r="D3334" s="120">
        <f>_xll.xlShmInterpRateFwd($D$3&amp;T(CalculationTrigger2),C3334,,5,C3335)</f>
        <v>1.0671286875327491E-2</v>
      </c>
      <c r="E3334" s="260">
        <f>_xll.xlShmInterpRateFwd($E$3&amp;T(CalculationTrigger2),C3334,,5,C3335)</f>
        <v>1.0581720480191842E-2</v>
      </c>
      <c r="F3334" s="260">
        <f>_xll.xlShmInterpRateFwd($F$3&amp;T(CalculationTrigger2),C3334,,5,C3335)</f>
        <v>1.0082992486263206E-2</v>
      </c>
      <c r="G3334" s="268">
        <f t="shared" si="104"/>
        <v>0.89566395135649146</v>
      </c>
      <c r="H3334" s="275">
        <f t="shared" si="105"/>
        <v>4.9872799392863643</v>
      </c>
      <c r="I3334" s="250"/>
      <c r="J3334" s="251"/>
      <c r="K3334" s="251"/>
      <c r="L3334" s="251"/>
    </row>
    <row r="3335" spans="2:12" x14ac:dyDescent="0.2">
      <c r="B3335" s="112" t="s">
        <v>2</v>
      </c>
      <c r="C3335" s="113">
        <f>_xll.qlCalendarAdvance("TARGET",C3334,B3335,"mf")</f>
        <v>59854</v>
      </c>
      <c r="D3335" s="120">
        <f>_xll.xlShmInterpRateFwd($D$3&amp;T(CalculationTrigger2),C3335,,5,C3336)</f>
        <v>1.0672328721157814E-2</v>
      </c>
      <c r="E3335" s="260">
        <f>_xll.xlShmInterpRateFwd($E$3&amp;T(CalculationTrigger2),C3335,,5,C3336)</f>
        <v>1.0582836683694344E-2</v>
      </c>
      <c r="F3335" s="260">
        <f>_xll.xlShmInterpRateFwd($F$3&amp;T(CalculationTrigger2),C3335,,5,C3336)</f>
        <v>1.0084461874458413E-2</v>
      </c>
      <c r="G3335" s="268">
        <f t="shared" si="104"/>
        <v>0.89492037463469876</v>
      </c>
      <c r="H3335" s="275">
        <f t="shared" si="105"/>
        <v>4.9837480923593107</v>
      </c>
      <c r="I3335" s="250"/>
      <c r="J3335" s="251"/>
      <c r="K3335" s="251"/>
      <c r="L3335" s="251"/>
    </row>
    <row r="3336" spans="2:12" x14ac:dyDescent="0.2">
      <c r="B3336" s="112" t="s">
        <v>2</v>
      </c>
      <c r="C3336" s="113">
        <f>_xll.qlCalendarAdvance("TARGET",C3335,B3336,"mf")</f>
        <v>59861</v>
      </c>
      <c r="D3336" s="120">
        <f>_xll.xlShmInterpRateFwd($D$3&amp;T(CalculationTrigger2),C3336,,5,C3337)</f>
        <v>1.0673416780036509E-2</v>
      </c>
      <c r="E3336" s="260">
        <f>_xll.xlShmInterpRateFwd($E$3&amp;T(CalculationTrigger2),C3336,,5,C3337)</f>
        <v>1.058399966871861E-2</v>
      </c>
      <c r="F3336" s="260">
        <f>_xll.xlShmInterpRateFwd($F$3&amp;T(CalculationTrigger2),C3336,,5,C3337)</f>
        <v>1.0085982700248505E-2</v>
      </c>
      <c r="G3336" s="268">
        <f t="shared" si="104"/>
        <v>0.89417111317898967</v>
      </c>
      <c r="H3336" s="275">
        <f t="shared" si="105"/>
        <v>4.9801696847010488</v>
      </c>
      <c r="I3336" s="250"/>
      <c r="J3336" s="251"/>
      <c r="K3336" s="251"/>
      <c r="L3336" s="251"/>
    </row>
    <row r="3337" spans="2:12" x14ac:dyDescent="0.2">
      <c r="B3337" s="112" t="s">
        <v>2</v>
      </c>
      <c r="C3337" s="113">
        <f>_xll.qlCalendarAdvance("TARGET",C3336,B3337,"mf")</f>
        <v>59868</v>
      </c>
      <c r="D3337" s="120">
        <f>_xll.xlShmInterpRateFwd($D$3&amp;T(CalculationTrigger2),C3337,,5,C3338)</f>
        <v>1.0674551120579964E-2</v>
      </c>
      <c r="E3337" s="260">
        <f>_xll.xlShmInterpRateFwd($E$3&amp;T(CalculationTrigger2),C3337,,5,C3338)</f>
        <v>1.0585209504639943E-2</v>
      </c>
      <c r="F3337" s="260">
        <f>_xll.xlShmInterpRateFwd($F$3&amp;T(CalculationTrigger2),C3337,,5,C3338)</f>
        <v>1.0087555039687519E-2</v>
      </c>
      <c r="G3337" s="268">
        <f t="shared" si="104"/>
        <v>0.89341615940020935</v>
      </c>
      <c r="H3337" s="275">
        <f t="shared" si="105"/>
        <v>4.9765446495242394</v>
      </c>
      <c r="I3337" s="250"/>
      <c r="J3337" s="251"/>
      <c r="K3337" s="251"/>
      <c r="L3337" s="251"/>
    </row>
    <row r="3338" spans="2:12" x14ac:dyDescent="0.2">
      <c r="B3338" s="112" t="s">
        <v>2</v>
      </c>
      <c r="C3338" s="113">
        <f>_xll.qlCalendarAdvance("TARGET",C3337,B3338,"mf")</f>
        <v>59875</v>
      </c>
      <c r="D3338" s="120">
        <f>_xll.xlShmInterpRateFwd($D$3&amp;T(CalculationTrigger2),C3338,,5,C3339)</f>
        <v>1.0675731811445368E-2</v>
      </c>
      <c r="E3338" s="260">
        <f>_xll.xlShmInterpRateFwd($E$3&amp;T(CalculationTrigger2),C3338,,5,C3339)</f>
        <v>1.0586466260799151E-2</v>
      </c>
      <c r="F3338" s="260">
        <f>_xll.xlShmInterpRateFwd($F$3&amp;T(CalculationTrigger2),C3338,,5,C3339)</f>
        <v>1.0089178968795069E-2</v>
      </c>
      <c r="G3338" s="268">
        <f t="shared" si="104"/>
        <v>0.89265550646217684</v>
      </c>
      <c r="H3338" s="275">
        <f t="shared" si="105"/>
        <v>4.9728729200408139</v>
      </c>
      <c r="I3338" s="250"/>
      <c r="J3338" s="251"/>
      <c r="K3338" s="251"/>
      <c r="L3338" s="251"/>
    </row>
    <row r="3339" spans="2:12" x14ac:dyDescent="0.2">
      <c r="B3339" s="112" t="s">
        <v>2</v>
      </c>
      <c r="C3339" s="113">
        <f>_xll.qlCalendarAdvance("TARGET",C3338,B3339,"mf")</f>
        <v>59882</v>
      </c>
      <c r="D3339" s="120">
        <f>_xll.xlShmInterpRateFwd($D$3&amp;T(CalculationTrigger2),C3339,,5,C3340)</f>
        <v>1.0676958921220664E-2</v>
      </c>
      <c r="E3339" s="260">
        <f>_xll.xlShmInterpRateFwd($E$3&amp;T(CalculationTrigger2),C3339,,5,C3340)</f>
        <v>1.0587770006601018E-2</v>
      </c>
      <c r="F3339" s="260">
        <f>_xll.xlShmInterpRateFwd($F$3&amp;T(CalculationTrigger2),C3339,,5,C3340)</f>
        <v>1.0090854563585298E-2</v>
      </c>
      <c r="G3339" s="268">
        <f t="shared" si="104"/>
        <v>0.89188914619646109</v>
      </c>
      <c r="H3339" s="275">
        <f t="shared" si="105"/>
        <v>4.969154430157201</v>
      </c>
      <c r="I3339" s="250"/>
      <c r="J3339" s="251"/>
      <c r="K3339" s="251"/>
      <c r="L3339" s="251"/>
    </row>
    <row r="3340" spans="2:12" x14ac:dyDescent="0.2">
      <c r="B3340" s="112" t="s">
        <v>2</v>
      </c>
      <c r="C3340" s="113">
        <f>_xll.qlCalendarAdvance("TARGET",C3339,B3340,"mf")</f>
        <v>59889</v>
      </c>
      <c r="D3340" s="120">
        <f>_xll.xlShmInterpRateFwd($D$3&amp;T(CalculationTrigger2),C3340,,5,C3341)</f>
        <v>1.0678482056089917E-2</v>
      </c>
      <c r="E3340" s="260">
        <f>_xll.xlShmInterpRateFwd($E$3&amp;T(CalculationTrigger2),C3340,,5,C3341)</f>
        <v>1.0589373297153567E-2</v>
      </c>
      <c r="F3340" s="260">
        <f>_xll.xlShmInterpRateFwd($F$3&amp;T(CalculationTrigger2),C3340,,5,C3341)</f>
        <v>1.0092847454507333E-2</v>
      </c>
      <c r="G3340" s="268">
        <f t="shared" si="104"/>
        <v>0.89108758936350463</v>
      </c>
      <c r="H3340" s="275">
        <f t="shared" si="105"/>
        <v>4.9652584264623343</v>
      </c>
      <c r="I3340" s="250"/>
      <c r="J3340" s="251"/>
      <c r="K3340" s="251"/>
      <c r="L3340" s="251"/>
    </row>
    <row r="3341" spans="2:12" x14ac:dyDescent="0.2">
      <c r="B3341" s="112" t="s">
        <v>2</v>
      </c>
      <c r="C3341" s="113">
        <f>_xll.qlCalendarAdvance("TARGET",C3340,B3341,"mf")</f>
        <v>59897</v>
      </c>
      <c r="D3341" s="120">
        <f>_xll.xlShmInterpRateFwd($D$3&amp;T(CalculationTrigger2),C3341,,5,C3342)</f>
        <v>1.067974506993497E-2</v>
      </c>
      <c r="E3341" s="260">
        <f>_xll.xlShmInterpRateFwd($E$3&amp;T(CalculationTrigger2),C3341,,5,C3342)</f>
        <v>1.0590722300500368E-2</v>
      </c>
      <c r="F3341" s="260">
        <f>_xll.xlShmInterpRateFwd($F$3&amp;T(CalculationTrigger2),C3341,,5,C3342)</f>
        <v>1.00946194536918E-2</v>
      </c>
      <c r="G3341" s="268">
        <f t="shared" si="104"/>
        <v>0.890227694346022</v>
      </c>
      <c r="H3341" s="275">
        <f t="shared" si="105"/>
        <v>4.9610284680856775</v>
      </c>
      <c r="I3341" s="250"/>
      <c r="J3341" s="251"/>
      <c r="K3341" s="251"/>
      <c r="L3341" s="251"/>
    </row>
    <row r="3342" spans="2:12" x14ac:dyDescent="0.2">
      <c r="B3342" s="112" t="s">
        <v>2</v>
      </c>
      <c r="C3342" s="113">
        <f>_xll.qlCalendarAdvance("TARGET",C3341,B3342,"mf")</f>
        <v>59904</v>
      </c>
      <c r="D3342" s="120">
        <f>_xll.xlShmInterpRateFwd($D$3&amp;T(CalculationTrigger2),C3342,,5,C3343)</f>
        <v>1.0681118514538528E-2</v>
      </c>
      <c r="E3342" s="260">
        <f>_xll.xlShmInterpRateFwd($E$3&amp;T(CalculationTrigger2),C3342,,5,C3343)</f>
        <v>1.059217417950184E-2</v>
      </c>
      <c r="F3342" s="260">
        <f>_xll.xlShmInterpRateFwd($F$3&amp;T(CalculationTrigger2),C3342,,5,C3343)</f>
        <v>1.0096457921297174E-2</v>
      </c>
      <c r="G3342" s="268">
        <f t="shared" si="104"/>
        <v>0.88944335036688149</v>
      </c>
      <c r="H3342" s="275">
        <f t="shared" si="105"/>
        <v>4.9571625820466618</v>
      </c>
      <c r="I3342" s="250"/>
      <c r="J3342" s="251"/>
      <c r="K3342" s="251"/>
      <c r="L3342" s="251"/>
    </row>
    <row r="3343" spans="2:12" x14ac:dyDescent="0.2">
      <c r="B3343" s="112" t="s">
        <v>2</v>
      </c>
      <c r="C3343" s="113">
        <f>_xll.qlCalendarAdvance("TARGET",C3342,B3343,"mf")</f>
        <v>59911</v>
      </c>
      <c r="D3343" s="120">
        <f>_xll.xlShmInterpRateFwd($D$3&amp;T(CalculationTrigger2),C3343,,5,C3344)</f>
        <v>1.0682538662380241E-2</v>
      </c>
      <c r="E3343" s="260">
        <f>_xll.xlShmInterpRateFwd($E$3&amp;T(CalculationTrigger2),C3343,,5,C3344)</f>
        <v>1.0593673335533203E-2</v>
      </c>
      <c r="F3343" s="260">
        <f>_xll.xlShmInterpRateFwd($F$3&amp;T(CalculationTrigger2),C3343,,5,C3344)</f>
        <v>1.0098348369569004E-2</v>
      </c>
      <c r="G3343" s="268">
        <f t="shared" si="104"/>
        <v>0.88865326847037751</v>
      </c>
      <c r="H3343" s="275">
        <f t="shared" si="105"/>
        <v>4.9532496596419939</v>
      </c>
      <c r="I3343" s="250"/>
      <c r="J3343" s="251"/>
      <c r="K3343" s="251"/>
      <c r="L3343" s="251"/>
    </row>
    <row r="3344" spans="2:12" x14ac:dyDescent="0.2">
      <c r="B3344" s="112" t="s">
        <v>2</v>
      </c>
      <c r="C3344" s="113">
        <f>_xll.qlCalendarAdvance("TARGET",C3343,B3344,"mf")</f>
        <v>59918</v>
      </c>
      <c r="D3344" s="120">
        <f>_xll.xlShmInterpRateFwd($D$3&amp;T(CalculationTrigger2),C3344,,5,C3345)</f>
        <v>1.0684005582101535E-2</v>
      </c>
      <c r="E3344" s="260">
        <f>_xll.xlShmInterpRateFwd($E$3&amp;T(CalculationTrigger2),C3344,,5,C3345)</f>
        <v>1.0595219837902178E-2</v>
      </c>
      <c r="F3344" s="260">
        <f>_xll.xlShmInterpRateFwd($F$3&amp;T(CalculationTrigger2),C3344,,5,C3345)</f>
        <v>1.0100290874511548E-2</v>
      </c>
      <c r="G3344" s="268">
        <f t="shared" si="104"/>
        <v>0.88785744199357597</v>
      </c>
      <c r="H3344" s="275">
        <f t="shared" si="105"/>
        <v>4.9492896339062984</v>
      </c>
      <c r="I3344" s="250"/>
      <c r="J3344" s="251"/>
      <c r="K3344" s="251"/>
      <c r="L3344" s="251"/>
    </row>
    <row r="3345" spans="2:12" x14ac:dyDescent="0.2">
      <c r="B3345" s="112" t="s">
        <v>2</v>
      </c>
      <c r="C3345" s="113">
        <f>_xll.qlCalendarAdvance("TARGET",C3344,B3345,"mf")</f>
        <v>59925</v>
      </c>
      <c r="D3345" s="120">
        <f>_xll.xlShmInterpRateFwd($D$3&amp;T(CalculationTrigger2),C3345,,5,C3346)</f>
        <v>1.068551934230935E-2</v>
      </c>
      <c r="E3345" s="260">
        <f>_xll.xlShmInterpRateFwd($E$3&amp;T(CalculationTrigger2),C3345,,5,C3346)</f>
        <v>1.0596813755974675E-2</v>
      </c>
      <c r="F3345" s="260">
        <f>_xll.xlShmInterpRateFwd($F$3&amp;T(CalculationTrigger2),C3345,,5,C3346)</f>
        <v>1.0102285512158351E-2</v>
      </c>
      <c r="G3345" s="268">
        <f t="shared" si="104"/>
        <v>0.88705586334674946</v>
      </c>
      <c r="H3345" s="275">
        <f t="shared" si="105"/>
        <v>4.9452824381632405</v>
      </c>
      <c r="I3345" s="250"/>
      <c r="J3345" s="251"/>
      <c r="K3345" s="251"/>
      <c r="L3345" s="251"/>
    </row>
    <row r="3346" spans="2:12" x14ac:dyDescent="0.2">
      <c r="B3346" s="112" t="s">
        <v>2</v>
      </c>
      <c r="C3346" s="113">
        <f>_xll.qlCalendarAdvance("TARGET",C3345,B3346,"mf")</f>
        <v>59932</v>
      </c>
      <c r="D3346" s="120">
        <f>_xll.xlShmInterpRateFwd($D$3&amp;T(CalculationTrigger2),C3346,,5,C3347)</f>
        <v>1.0687080011622482E-2</v>
      </c>
      <c r="E3346" s="260">
        <f>_xll.xlShmInterpRateFwd($E$3&amp;T(CalculationTrigger2),C3346,,5,C3347)</f>
        <v>1.059845515914584E-2</v>
      </c>
      <c r="F3346" s="260">
        <f>_xll.xlShmInterpRateFwd($F$3&amp;T(CalculationTrigger2),C3346,,5,C3347)</f>
        <v>1.0104332358520138E-2</v>
      </c>
      <c r="G3346" s="268">
        <f t="shared" si="104"/>
        <v>0.88624852476642046</v>
      </c>
      <c r="H3346" s="275">
        <f t="shared" si="105"/>
        <v>4.9412280062570249</v>
      </c>
      <c r="I3346" s="250"/>
      <c r="J3346" s="251"/>
      <c r="K3346" s="251"/>
      <c r="L3346" s="251"/>
    </row>
    <row r="3347" spans="2:12" x14ac:dyDescent="0.2">
      <c r="B3347" s="112" t="s">
        <v>2</v>
      </c>
      <c r="C3347" s="113">
        <f>_xll.qlCalendarAdvance("TARGET",C3346,B3347,"mf")</f>
        <v>59939</v>
      </c>
      <c r="D3347" s="120">
        <f>_xll.xlShmInterpRateFwd($D$3&amp;T(CalculationTrigger2),C3347,,5,C3348)</f>
        <v>1.0688687658706326E-2</v>
      </c>
      <c r="E3347" s="260">
        <f>_xll.xlShmInterpRateFwd($E$3&amp;T(CalculationTrigger2),C3347,,5,C3348)</f>
        <v>1.0600144116741593E-2</v>
      </c>
      <c r="F3347" s="260">
        <f>_xll.xlShmInterpRateFwd($F$3&amp;T(CalculationTrigger2),C3347,,5,C3348)</f>
        <v>1.0106431489660081E-2</v>
      </c>
      <c r="G3347" s="268">
        <f t="shared" si="104"/>
        <v>0.88543541964733463</v>
      </c>
      <c r="H3347" s="275">
        <f t="shared" si="105"/>
        <v>4.9371262708151207</v>
      </c>
      <c r="I3347" s="250"/>
      <c r="J3347" s="251"/>
      <c r="K3347" s="251"/>
      <c r="L3347" s="251"/>
    </row>
    <row r="3348" spans="2:12" x14ac:dyDescent="0.2">
      <c r="B3348" s="112" t="s">
        <v>2</v>
      </c>
      <c r="C3348" s="113">
        <f>_xll.qlCalendarAdvance("TARGET",C3347,B3348,"mf")</f>
        <v>59946</v>
      </c>
      <c r="D3348" s="120">
        <f>_xll.xlShmInterpRateFwd($D$3&amp;T(CalculationTrigger2),C3348,,5,C3349)</f>
        <v>1.0690342352157049E-2</v>
      </c>
      <c r="E3348" s="260">
        <f>_xll.xlShmInterpRateFwd($E$3&amp;T(CalculationTrigger2),C3348,,5,C3349)</f>
        <v>1.0601880698198169E-2</v>
      </c>
      <c r="F3348" s="260">
        <f>_xll.xlShmInterpRateFwd($F$3&amp;T(CalculationTrigger2),C3348,,5,C3349)</f>
        <v>1.0108582981560621E-2</v>
      </c>
      <c r="G3348" s="268">
        <f t="shared" si="104"/>
        <v>0.88461653958879849</v>
      </c>
      <c r="H3348" s="275">
        <f t="shared" si="105"/>
        <v>4.9329771663754807</v>
      </c>
      <c r="I3348" s="250"/>
      <c r="J3348" s="251"/>
      <c r="K3348" s="251"/>
      <c r="L3348" s="251"/>
    </row>
    <row r="3349" spans="2:12" x14ac:dyDescent="0.2">
      <c r="B3349" s="112" t="s">
        <v>2</v>
      </c>
      <c r="C3349" s="113">
        <f>_xll.qlCalendarAdvance("TARGET",C3348,B3349,"mf")</f>
        <v>59953</v>
      </c>
      <c r="D3349" s="120">
        <f>_xll.xlShmInterpRateFwd($D$3&amp;T(CalculationTrigger2),C3349,,5,C3350)</f>
        <v>1.0692044160600045E-2</v>
      </c>
      <c r="E3349" s="260">
        <f>_xll.xlShmInterpRateFwd($E$3&amp;T(CalculationTrigger2),C3349,,5,C3350)</f>
        <v>1.0603664972778341E-2</v>
      </c>
      <c r="F3349" s="260">
        <f>_xll.xlShmInterpRateFwd($F$3&amp;T(CalculationTrigger2),C3349,,5,C3350)</f>
        <v>1.0110786910279824E-2</v>
      </c>
      <c r="G3349" s="268">
        <f t="shared" si="104"/>
        <v>0.88379187821703908</v>
      </c>
      <c r="H3349" s="275">
        <f t="shared" si="105"/>
        <v>4.9287806249851718</v>
      </c>
      <c r="I3349" s="250"/>
      <c r="J3349" s="251"/>
      <c r="K3349" s="251"/>
      <c r="L3349" s="251"/>
    </row>
    <row r="3350" spans="2:12" x14ac:dyDescent="0.2">
      <c r="B3350" s="112" t="s">
        <v>2</v>
      </c>
      <c r="C3350" s="113">
        <f>_xll.qlCalendarAdvance("TARGET",C3349,B3350,"mf")</f>
        <v>59960</v>
      </c>
      <c r="D3350" s="120">
        <f>_xll.xlShmInterpRateFwd($D$3&amp;T(CalculationTrigger2),C3350,,5,C3351)</f>
        <v>1.0693793152689946E-2</v>
      </c>
      <c r="E3350" s="260">
        <f>_xll.xlShmInterpRateFwd($E$3&amp;T(CalculationTrigger2),C3350,,5,C3351)</f>
        <v>1.0605497009947866E-2</v>
      </c>
      <c r="F3350" s="260">
        <f>_xll.xlShmInterpRateFwd($F$3&amp;T(CalculationTrigger2),C3350,,5,C3351)</f>
        <v>1.0113043351823975E-2</v>
      </c>
      <c r="G3350" s="268">
        <f t="shared" si="104"/>
        <v>0.88296142742080175</v>
      </c>
      <c r="H3350" s="275">
        <f t="shared" si="105"/>
        <v>4.9245365812389075</v>
      </c>
      <c r="I3350" s="250"/>
      <c r="J3350" s="251"/>
      <c r="K3350" s="251"/>
      <c r="L3350" s="251"/>
    </row>
    <row r="3351" spans="2:12" x14ac:dyDescent="0.2">
      <c r="B3351" s="112" t="s">
        <v>2</v>
      </c>
      <c r="C3351" s="113">
        <f>_xll.qlCalendarAdvance("TARGET",C3350,B3351,"mf")</f>
        <v>59967</v>
      </c>
      <c r="D3351" s="120">
        <f>_xll.xlShmInterpRateFwd($D$3&amp;T(CalculationTrigger2),C3351,,5,C3352)</f>
        <v>1.0695589397029526E-2</v>
      </c>
      <c r="E3351" s="260">
        <f>_xll.xlShmInterpRateFwd($E$3&amp;T(CalculationTrigger2),C3351,,5,C3352)</f>
        <v>1.0607376878981658E-2</v>
      </c>
      <c r="F3351" s="260">
        <f>_xll.xlShmInterpRateFwd($F$3&amp;T(CalculationTrigger2),C3351,,5,C3352)</f>
        <v>1.0115352382240242E-2</v>
      </c>
      <c r="G3351" s="268">
        <f t="shared" si="104"/>
        <v>0.88212518047867461</v>
      </c>
      <c r="H3351" s="275">
        <f t="shared" si="105"/>
        <v>4.9202449674141597</v>
      </c>
      <c r="I3351" s="250"/>
      <c r="J3351" s="251"/>
      <c r="K3351" s="251"/>
      <c r="L3351" s="251"/>
    </row>
    <row r="3352" spans="2:12" x14ac:dyDescent="0.2">
      <c r="B3352" s="112" t="s">
        <v>2</v>
      </c>
      <c r="C3352" s="113">
        <f>_xll.qlCalendarAdvance("TARGET",C3351,B3352,"mf")</f>
        <v>59974</v>
      </c>
      <c r="D3352" s="120">
        <f>_xll.xlShmInterpRateFwd($D$3&amp;T(CalculationTrigger2),C3352,,5,C3353)</f>
        <v>1.0697432962268176E-2</v>
      </c>
      <c r="E3352" s="260">
        <f>_xll.xlShmInterpRateFwd($E$3&amp;T(CalculationTrigger2),C3352,,5,C3353)</f>
        <v>1.0609304649328665E-2</v>
      </c>
      <c r="F3352" s="260">
        <f>_xll.xlShmInterpRateFwd($F$3&amp;T(CalculationTrigger2),C3352,,5,C3353)</f>
        <v>1.0117714077529805E-2</v>
      </c>
      <c r="G3352" s="268">
        <f t="shared" si="104"/>
        <v>0.88128312939510933</v>
      </c>
      <c r="H3352" s="275">
        <f t="shared" si="105"/>
        <v>4.9159057179886005</v>
      </c>
      <c r="I3352" s="250"/>
      <c r="J3352" s="251"/>
      <c r="K3352" s="251"/>
      <c r="L3352" s="251"/>
    </row>
    <row r="3353" spans="2:12" x14ac:dyDescent="0.2">
      <c r="B3353" s="112" t="s">
        <v>2</v>
      </c>
      <c r="C3353" s="113">
        <f>_xll.qlCalendarAdvance("TARGET",C3352,B3353,"mf")</f>
        <v>59981</v>
      </c>
      <c r="D3353" s="120">
        <f>_xll.xlShmInterpRateFwd($D$3&amp;T(CalculationTrigger2),C3353,,5,C3354)</f>
        <v>1.069932391700343E-2</v>
      </c>
      <c r="E3353" s="260">
        <f>_xll.xlShmInterpRateFwd($E$3&amp;T(CalculationTrigger2),C3353,,5,C3354)</f>
        <v>1.0611280390304911E-2</v>
      </c>
      <c r="F3353" s="260">
        <f>_xll.xlShmInterpRateFwd($F$3&amp;T(CalculationTrigger2),C3353,,5,C3354)</f>
        <v>1.0120128513746319E-2</v>
      </c>
      <c r="G3353" s="268">
        <f t="shared" si="104"/>
        <v>0.88043526698519325</v>
      </c>
      <c r="H3353" s="275">
        <f t="shared" si="105"/>
        <v>4.9115187655859174</v>
      </c>
      <c r="I3353" s="250"/>
      <c r="J3353" s="251"/>
      <c r="K3353" s="251"/>
      <c r="L3353" s="251"/>
    </row>
    <row r="3354" spans="2:12" x14ac:dyDescent="0.2">
      <c r="B3354" s="112" t="s">
        <v>2</v>
      </c>
      <c r="C3354" s="113">
        <f>_xll.qlCalendarAdvance("TARGET",C3353,B3354,"mf")</f>
        <v>59988</v>
      </c>
      <c r="D3354" s="120">
        <f>_xll.xlShmInterpRateFwd($D$3&amp;T(CalculationTrigger2),C3354,,5,C3355)</f>
        <v>1.0701262329896814E-2</v>
      </c>
      <c r="E3354" s="260">
        <f>_xll.xlShmInterpRateFwd($E$3&amp;T(CalculationTrigger2),C3354,,5,C3355)</f>
        <v>1.0613304171284621E-2</v>
      </c>
      <c r="F3354" s="260">
        <f>_xll.xlShmInterpRateFwd($F$3&amp;T(CalculationTrigger2),C3354,,5,C3355)</f>
        <v>1.0122595766903239E-2</v>
      </c>
      <c r="G3354" s="268">
        <f t="shared" si="104"/>
        <v>0.87958158612193649</v>
      </c>
      <c r="H3354" s="275">
        <f t="shared" si="105"/>
        <v>4.9070840438138195</v>
      </c>
      <c r="I3354" s="250"/>
      <c r="J3354" s="251"/>
      <c r="K3354" s="251"/>
      <c r="L3354" s="251"/>
    </row>
    <row r="3355" spans="2:12" x14ac:dyDescent="0.2">
      <c r="B3355" s="112" t="s">
        <v>2</v>
      </c>
      <c r="C3355" s="113">
        <f>_xll.qlCalendarAdvance("TARGET",C3354,B3355,"mf")</f>
        <v>59995</v>
      </c>
      <c r="D3355" s="120">
        <f>_xll.xlShmInterpRateFwd($D$3&amp;T(CalculationTrigger2),C3355,,5,C3356)</f>
        <v>1.0703248269569591E-2</v>
      </c>
      <c r="E3355" s="260">
        <f>_xll.xlShmInterpRateFwd($E$3&amp;T(CalculationTrigger2),C3355,,5,C3356)</f>
        <v>1.0615376061642307E-2</v>
      </c>
      <c r="F3355" s="260">
        <f>_xll.xlShmInterpRateFwd($F$3&amp;T(CalculationTrigger2),C3355,,5,C3356)</f>
        <v>1.0125115913025957E-2</v>
      </c>
      <c r="G3355" s="268">
        <f t="shared" si="104"/>
        <v>0.87872207927284018</v>
      </c>
      <c r="H3355" s="275">
        <f t="shared" si="105"/>
        <v>4.9026014861634941</v>
      </c>
      <c r="I3355" s="250"/>
      <c r="J3355" s="251"/>
      <c r="K3355" s="251"/>
      <c r="L3355" s="251"/>
    </row>
    <row r="3356" spans="2:12" x14ac:dyDescent="0.2">
      <c r="B3356" s="112" t="s">
        <v>2</v>
      </c>
      <c r="C3356" s="113">
        <f>_xll.qlCalendarAdvance("TARGET",C3355,B3356,"mf")</f>
        <v>60002</v>
      </c>
      <c r="D3356" s="120">
        <f>_xll.xlShmInterpRateFwd($D$3&amp;T(CalculationTrigger2),C3356,,5,C3357)</f>
        <v>1.0705281804625927E-2</v>
      </c>
      <c r="E3356" s="260">
        <f>_xll.xlShmInterpRateFwd($E$3&amp;T(CalculationTrigger2),C3356,,5,C3357)</f>
        <v>1.0617496130741186E-2</v>
      </c>
      <c r="F3356" s="260">
        <f>_xll.xlShmInterpRateFwd($F$3&amp;T(CalculationTrigger2),C3356,,5,C3357)</f>
        <v>1.0127689028140215E-2</v>
      </c>
      <c r="G3356" s="268">
        <f t="shared" si="104"/>
        <v>0.87785673884741355</v>
      </c>
      <c r="H3356" s="275">
        <f t="shared" si="105"/>
        <v>4.8980710260097124</v>
      </c>
      <c r="I3356" s="250"/>
      <c r="J3356" s="251"/>
      <c r="K3356" s="251"/>
      <c r="L3356" s="251"/>
    </row>
    <row r="3357" spans="2:12" x14ac:dyDescent="0.2">
      <c r="B3357" s="112" t="s">
        <v>2</v>
      </c>
      <c r="C3357" s="113">
        <f>_xll.qlCalendarAdvance("TARGET",C3356,B3357,"mf")</f>
        <v>60009</v>
      </c>
      <c r="D3357" s="120">
        <f>_xll.xlShmInterpRateFwd($D$3&amp;T(CalculationTrigger2),C3357,,5,C3358)</f>
        <v>1.0707363003728187E-2</v>
      </c>
      <c r="E3357" s="260">
        <f>_xll.xlShmInterpRateFwd($E$3&amp;T(CalculationTrigger2),C3357,,5,C3358)</f>
        <v>1.0619664447950554E-2</v>
      </c>
      <c r="F3357" s="260">
        <f>_xll.xlShmInterpRateFwd($F$3&amp;T(CalculationTrigger2),C3357,,5,C3358)</f>
        <v>1.0130315188283692E-2</v>
      </c>
      <c r="G3357" s="268">
        <f t="shared" si="104"/>
        <v>0.87698555777632881</v>
      </c>
      <c r="H3357" s="275">
        <f t="shared" si="105"/>
        <v>4.8934925966686267</v>
      </c>
      <c r="I3357" s="250"/>
      <c r="J3357" s="251"/>
      <c r="K3357" s="251"/>
      <c r="L3357" s="251"/>
    </row>
    <row r="3358" spans="2:12" x14ac:dyDescent="0.2">
      <c r="B3358" s="112" t="s">
        <v>2</v>
      </c>
      <c r="C3358" s="113">
        <f>_xll.qlCalendarAdvance("TARGET",C3357,B3358,"mf")</f>
        <v>60016</v>
      </c>
      <c r="D3358" s="120">
        <f>_xll.xlShmInterpRateFwd($D$3&amp;T(CalculationTrigger2),C3358,,5,C3359)</f>
        <v>1.0709803549423575E-2</v>
      </c>
      <c r="E3358" s="260">
        <f>_xll.xlShmInterpRateFwd($E$3&amp;T(CalculationTrigger2),C3358,,5,C3359)</f>
        <v>1.0622196431246383E-2</v>
      </c>
      <c r="F3358" s="260">
        <f>_xll.xlShmInterpRateFwd($F$3&amp;T(CalculationTrigger2),C3358,,5,C3359)</f>
        <v>1.0133329211805497E-2</v>
      </c>
      <c r="G3358" s="268">
        <f t="shared" si="104"/>
        <v>0.87607118177191956</v>
      </c>
      <c r="H3358" s="275">
        <f t="shared" si="105"/>
        <v>4.8886721944088602</v>
      </c>
      <c r="I3358" s="250"/>
      <c r="J3358" s="251"/>
      <c r="K3358" s="251"/>
      <c r="L3358" s="251"/>
    </row>
    <row r="3359" spans="2:12" x14ac:dyDescent="0.2">
      <c r="B3359" s="112" t="s">
        <v>2</v>
      </c>
      <c r="C3359" s="113">
        <f>_xll.qlCalendarAdvance("TARGET",C3358,B3359,"mf")</f>
        <v>60024</v>
      </c>
      <c r="D3359" s="120">
        <f>_xll.xlShmInterpRateFwd($D$3&amp;T(CalculationTrigger2),C3359,,5,C3360)</f>
        <v>1.0711983536534013E-2</v>
      </c>
      <c r="E3359" s="260">
        <f>_xll.xlShmInterpRateFwd($E$3&amp;T(CalculationTrigger2),C3359,,5,C3360)</f>
        <v>1.0624473632639634E-2</v>
      </c>
      <c r="F3359" s="260">
        <f>_xll.xlShmInterpRateFwd($F$3&amp;T(CalculationTrigger2),C3359,,5,C3360)</f>
        <v>1.0136121648844545E-2</v>
      </c>
      <c r="G3359" s="268">
        <f t="shared" si="104"/>
        <v>0.87509903894378982</v>
      </c>
      <c r="H3359" s="275">
        <f t="shared" si="105"/>
        <v>4.8835198379508853</v>
      </c>
      <c r="I3359" s="250"/>
      <c r="J3359" s="251"/>
      <c r="K3359" s="251"/>
      <c r="L3359" s="251"/>
    </row>
    <row r="3360" spans="2:12" x14ac:dyDescent="0.2">
      <c r="B3360" s="112" t="s">
        <v>2</v>
      </c>
      <c r="C3360" s="113">
        <f>_xll.qlCalendarAdvance("TARGET",C3359,B3360,"mf")</f>
        <v>60031</v>
      </c>
      <c r="D3360" s="120">
        <f>_xll.xlShmInterpRateFwd($D$3&amp;T(CalculationTrigger2),C3360,,5,C3361)</f>
        <v>1.0714214983665643E-2</v>
      </c>
      <c r="E3360" s="260">
        <f>_xll.xlShmInterpRateFwd($E$3&amp;T(CalculationTrigger2),C3360,,5,C3361)</f>
        <v>1.0626794038372253E-2</v>
      </c>
      <c r="F3360" s="260">
        <f>_xll.xlShmInterpRateFwd($F$3&amp;T(CalculationTrigger2),C3360,,5,C3361)</f>
        <v>1.0138915016900405E-2</v>
      </c>
      <c r="G3360" s="268">
        <f t="shared" si="104"/>
        <v>0.87420945293389951</v>
      </c>
      <c r="H3360" s="275">
        <f t="shared" si="105"/>
        <v>4.878790214718487</v>
      </c>
      <c r="I3360" s="250"/>
      <c r="J3360" s="251"/>
      <c r="K3360" s="251"/>
      <c r="L3360" s="251"/>
    </row>
    <row r="3361" spans="2:12" x14ac:dyDescent="0.2">
      <c r="B3361" s="112" t="s">
        <v>2</v>
      </c>
      <c r="C3361" s="113">
        <f>_xll.qlCalendarAdvance("TARGET",C3360,B3361,"mf")</f>
        <v>60038</v>
      </c>
      <c r="D3361" s="120">
        <f>_xll.xlShmInterpRateFwd($D$3&amp;T(CalculationTrigger2),C3361,,5,C3362)</f>
        <v>1.0716494379145746E-2</v>
      </c>
      <c r="E3361" s="260">
        <f>_xll.xlShmInterpRateFwd($E$3&amp;T(CalculationTrigger2),C3361,,5,C3362)</f>
        <v>1.0629162979554269E-2</v>
      </c>
      <c r="F3361" s="260">
        <f>_xll.xlShmInterpRateFwd($F$3&amp;T(CalculationTrigger2),C3361,,5,C3362)</f>
        <v>1.0141761744925563E-2</v>
      </c>
      <c r="G3361" s="268">
        <f t="shared" si="104"/>
        <v>0.87331399591477488</v>
      </c>
      <c r="H3361" s="275">
        <f t="shared" si="105"/>
        <v>4.8740123462870555</v>
      </c>
      <c r="I3361" s="250"/>
      <c r="J3361" s="251"/>
      <c r="K3361" s="251"/>
      <c r="L3361" s="251"/>
    </row>
    <row r="3362" spans="2:12" x14ac:dyDescent="0.2">
      <c r="B3362" s="112" t="s">
        <v>2</v>
      </c>
      <c r="C3362" s="113">
        <f>_xll.qlCalendarAdvance("TARGET",C3361,B3362,"mf")</f>
        <v>60045</v>
      </c>
      <c r="D3362" s="120">
        <f>_xll.xlShmInterpRateFwd($D$3&amp;T(CalculationTrigger2),C3362,,5,C3363)</f>
        <v>1.0718821791597612E-2</v>
      </c>
      <c r="E3362" s="260">
        <f>_xll.xlShmInterpRateFwd($E$3&amp;T(CalculationTrigger2),C3362,,5,C3363)</f>
        <v>1.063158052560282E-2</v>
      </c>
      <c r="F3362" s="260">
        <f>_xll.xlShmInterpRateFwd($F$3&amp;T(CalculationTrigger2),C3362,,5,C3363)</f>
        <v>1.014466190898849E-2</v>
      </c>
      <c r="G3362" s="268">
        <f t="shared" si="104"/>
        <v>0.87241265994792216</v>
      </c>
      <c r="H3362" s="275">
        <f t="shared" si="105"/>
        <v>4.8691861661433018</v>
      </c>
      <c r="I3362" s="250"/>
      <c r="J3362" s="251"/>
      <c r="K3362" s="251"/>
      <c r="L3362" s="251"/>
    </row>
    <row r="3363" spans="2:12" x14ac:dyDescent="0.2">
      <c r="B3363" s="112" t="s">
        <v>2</v>
      </c>
      <c r="C3363" s="113">
        <f>_xll.qlCalendarAdvance("TARGET",C3362,B3363,"mf")</f>
        <v>60052</v>
      </c>
      <c r="D3363" s="120">
        <f>_xll.xlShmInterpRateFwd($D$3&amp;T(CalculationTrigger2),C3363,,5,C3364)</f>
        <v>1.0721197289673785E-2</v>
      </c>
      <c r="E3363" s="260">
        <f>_xll.xlShmInterpRateFwd($E$3&amp;T(CalculationTrigger2),C3363,,5,C3364)</f>
        <v>1.0634046745889011E-2</v>
      </c>
      <c r="F3363" s="260">
        <f>_xll.xlShmInterpRateFwd($F$3&amp;T(CalculationTrigger2),C3363,,5,C3364)</f>
        <v>1.0147615585105898E-2</v>
      </c>
      <c r="G3363" s="268">
        <f t="shared" si="104"/>
        <v>0.87150543784773538</v>
      </c>
      <c r="H3363" s="275">
        <f t="shared" si="105"/>
        <v>4.8643116078311319</v>
      </c>
      <c r="I3363" s="250"/>
      <c r="J3363" s="251"/>
      <c r="K3363" s="251"/>
      <c r="L3363" s="251"/>
    </row>
    <row r="3364" spans="2:12" x14ac:dyDescent="0.2">
      <c r="B3364" s="112" t="s">
        <v>2</v>
      </c>
      <c r="C3364" s="113">
        <f>_xll.qlCalendarAdvance("TARGET",C3363,B3364,"mf")</f>
        <v>60059</v>
      </c>
      <c r="D3364" s="120">
        <f>_xll.xlShmInterpRateFwd($D$3&amp;T(CalculationTrigger2),C3364,,5,C3365)</f>
        <v>1.072362094198076E-2</v>
      </c>
      <c r="E3364" s="260">
        <f>_xll.xlShmInterpRateFwd($E$3&amp;T(CalculationTrigger2),C3364,,5,C3365)</f>
        <v>1.0636561709732118E-2</v>
      </c>
      <c r="F3364" s="260">
        <f>_xll.xlShmInterpRateFwd($F$3&amp;T(CalculationTrigger2),C3364,,5,C3365)</f>
        <v>1.0150622849323818E-2</v>
      </c>
      <c r="G3364" s="268">
        <f t="shared" si="104"/>
        <v>0.87059232248642637</v>
      </c>
      <c r="H3364" s="275">
        <f t="shared" si="105"/>
        <v>4.8593886040830014</v>
      </c>
      <c r="I3364" s="250"/>
      <c r="J3364" s="251"/>
      <c r="K3364" s="251"/>
      <c r="L3364" s="251"/>
    </row>
    <row r="3365" spans="2:12" x14ac:dyDescent="0.2">
      <c r="B3365" s="112" t="s">
        <v>2</v>
      </c>
      <c r="C3365" s="113">
        <f>_xll.qlCalendarAdvance("TARGET",C3364,B3365,"mf")</f>
        <v>60066</v>
      </c>
      <c r="D3365" s="120">
        <f>_xll.xlShmInterpRateFwd($D$3&amp;T(CalculationTrigger2),C3365,,5,C3366)</f>
        <v>1.0726092817177457E-2</v>
      </c>
      <c r="E3365" s="260">
        <f>_xll.xlShmInterpRateFwd($E$3&amp;T(CalculationTrigger2),C3365,,5,C3366)</f>
        <v>1.0639125486555968E-2</v>
      </c>
      <c r="F3365" s="260">
        <f>_xll.xlShmInterpRateFwd($F$3&amp;T(CalculationTrigger2),C3365,,5,C3366)</f>
        <v>1.015368377763652E-2</v>
      </c>
      <c r="G3365" s="268">
        <f t="shared" si="104"/>
        <v>0.86967330621488814</v>
      </c>
      <c r="H3365" s="275">
        <f t="shared" si="105"/>
        <v>4.854417089194488</v>
      </c>
      <c r="I3365" s="250"/>
      <c r="J3365" s="251"/>
      <c r="K3365" s="251"/>
      <c r="L3365" s="251"/>
    </row>
    <row r="3366" spans="2:12" x14ac:dyDescent="0.2">
      <c r="B3366" s="112" t="s">
        <v>2</v>
      </c>
      <c r="C3366" s="113">
        <f>_xll.qlCalendarAdvance("TARGET",C3365,B3366,"mf")</f>
        <v>60073</v>
      </c>
      <c r="D3366" s="120">
        <f>_xll.xlShmInterpRateFwd($D$3&amp;T(CalculationTrigger2),C3366,,5,C3367)</f>
        <v>1.0728612983853584E-2</v>
      </c>
      <c r="E3366" s="260">
        <f>_xll.xlShmInterpRateFwd($E$3&amp;T(CalculationTrigger2),C3366,,5,C3367)</f>
        <v>1.0641738145692024E-2</v>
      </c>
      <c r="F3366" s="260">
        <f>_xll.xlShmInterpRateFwd($F$3&amp;T(CalculationTrigger2),C3366,,5,C3367)</f>
        <v>1.0156798446108147E-2</v>
      </c>
      <c r="G3366" s="268">
        <f t="shared" si="104"/>
        <v>0.86874838161559931</v>
      </c>
      <c r="H3366" s="275">
        <f t="shared" si="105"/>
        <v>4.849396995838771</v>
      </c>
      <c r="I3366" s="250"/>
      <c r="J3366" s="251"/>
      <c r="K3366" s="251"/>
      <c r="L3366" s="251"/>
    </row>
    <row r="3367" spans="2:12" x14ac:dyDescent="0.2">
      <c r="B3367" s="112" t="s">
        <v>2</v>
      </c>
      <c r="C3367" s="113">
        <f>_xll.qlCalendarAdvance("TARGET",C3366,B3367,"mf")</f>
        <v>60080</v>
      </c>
      <c r="D3367" s="120">
        <f>_xll.xlShmInterpRateFwd($D$3&amp;T(CalculationTrigger2),C3367,,5,C3368)</f>
        <v>1.0731181510686015E-2</v>
      </c>
      <c r="E3367" s="260">
        <f>_xll.xlShmInterpRateFwd($E$3&amp;T(CalculationTrigger2),C3367,,5,C3368)</f>
        <v>1.0644399756547337E-2</v>
      </c>
      <c r="F3367" s="260">
        <f>_xll.xlShmInterpRateFwd($F$3&amp;T(CalculationTrigger2),C3367,,5,C3368)</f>
        <v>1.0159966930739497E-2</v>
      </c>
      <c r="G3367" s="268">
        <f t="shared" si="104"/>
        <v>0.86781754138677902</v>
      </c>
      <c r="H3367" s="275">
        <f t="shared" si="105"/>
        <v>4.8443282580784039</v>
      </c>
      <c r="I3367" s="250"/>
      <c r="J3367" s="251"/>
      <c r="K3367" s="251"/>
      <c r="L3367" s="251"/>
    </row>
    <row r="3368" spans="2:12" x14ac:dyDescent="0.2">
      <c r="B3368" s="112" t="s">
        <v>2</v>
      </c>
      <c r="C3368" s="113">
        <f>_xll.qlCalendarAdvance("TARGET",C3367,B3368,"mf")</f>
        <v>60087</v>
      </c>
      <c r="D3368" s="120">
        <f>_xll.xlShmInterpRateFwd($D$3&amp;T(CalculationTrigger2),C3368,,5,C3369)</f>
        <v>1.0733798466259267E-2</v>
      </c>
      <c r="E3368" s="260">
        <f>_xll.xlShmInterpRateFwd($E$3&amp;T(CalculationTrigger2),C3368,,5,C3369)</f>
        <v>1.0647110388425023E-2</v>
      </c>
      <c r="F3368" s="260">
        <f>_xll.xlShmInterpRateFwd($F$3&amp;T(CalculationTrigger2),C3368,,5,C3369)</f>
        <v>1.0163189307589656E-2</v>
      </c>
      <c r="G3368" s="268">
        <f t="shared" si="104"/>
        <v>0.86688077834243948</v>
      </c>
      <c r="H3368" s="275">
        <f t="shared" si="105"/>
        <v>4.8392108083536618</v>
      </c>
      <c r="I3368" s="250"/>
      <c r="J3368" s="251"/>
      <c r="K3368" s="251"/>
      <c r="L3368" s="251"/>
    </row>
    <row r="3369" spans="2:12" x14ac:dyDescent="0.2">
      <c r="B3369" s="112" t="s">
        <v>2</v>
      </c>
      <c r="C3369" s="113">
        <f>_xll.qlCalendarAdvance("TARGET",C3368,B3369,"mf")</f>
        <v>60094</v>
      </c>
      <c r="D3369" s="120">
        <f>_xll.xlShmInterpRateFwd($D$3&amp;T(CalculationTrigger2),C3369,,5,C3370)</f>
        <v>1.0736463919227635E-2</v>
      </c>
      <c r="E3369" s="260">
        <f>_xll.xlShmInterpRateFwd($E$3&amp;T(CalculationTrigger2),C3369,,5,C3370)</f>
        <v>1.0649870110750116E-2</v>
      </c>
      <c r="F3369" s="260">
        <f>_xll.xlShmInterpRateFwd($F$3&amp;T(CalculationTrigger2),C3369,,5,C3370)</f>
        <v>1.0166465652665954E-2</v>
      </c>
      <c r="G3369" s="268">
        <f t="shared" si="104"/>
        <v>0.86593808477518697</v>
      </c>
      <c r="H3369" s="275">
        <f t="shared" si="105"/>
        <v>4.8340445808416241</v>
      </c>
      <c r="I3369" s="250"/>
      <c r="J3369" s="251"/>
      <c r="K3369" s="251"/>
      <c r="L3369" s="251"/>
    </row>
    <row r="3370" spans="2:12" x14ac:dyDescent="0.2">
      <c r="B3370" s="112" t="s">
        <v>2</v>
      </c>
      <c r="C3370" s="113">
        <f>_xll.qlCalendarAdvance("TARGET",C3369,B3370,"mf")</f>
        <v>60101</v>
      </c>
      <c r="D3370" s="120">
        <f>_xll.xlShmInterpRateFwd($D$3&amp;T(CalculationTrigger2),C3370,,5,C3371)</f>
        <v>1.0739177938234142E-2</v>
      </c>
      <c r="E3370" s="260">
        <f>_xll.xlShmInterpRateFwd($E$3&amp;T(CalculationTrigger2),C3370,,5,C3371)</f>
        <v>1.0652678992866883E-2</v>
      </c>
      <c r="F3370" s="260">
        <f>_xll.xlShmInterpRateFwd($F$3&amp;T(CalculationTrigger2),C3370,,5,C3371)</f>
        <v>1.0169796041999265E-2</v>
      </c>
      <c r="G3370" s="268">
        <f t="shared" si="104"/>
        <v>0.86498945367259261</v>
      </c>
      <c r="H3370" s="275">
        <f t="shared" si="105"/>
        <v>4.8288295086761774</v>
      </c>
      <c r="I3370" s="250"/>
      <c r="J3370" s="251"/>
      <c r="K3370" s="251"/>
      <c r="L3370" s="251"/>
    </row>
    <row r="3371" spans="2:12" x14ac:dyDescent="0.2">
      <c r="B3371" s="112" t="s">
        <v>2</v>
      </c>
      <c r="C3371" s="113">
        <f>_xll.qlCalendarAdvance("TARGET",C3370,B3371,"mf")</f>
        <v>60108</v>
      </c>
      <c r="D3371" s="120">
        <f>_xll.xlShmInterpRateFwd($D$3&amp;T(CalculationTrigger2),C3371,,5,C3372)</f>
        <v>1.0741940591887362E-2</v>
      </c>
      <c r="E3371" s="260">
        <f>_xll.xlShmInterpRateFwd($E$3&amp;T(CalculationTrigger2),C3371,,5,C3372)</f>
        <v>1.0655537104172016E-2</v>
      </c>
      <c r="F3371" s="260">
        <f>_xll.xlShmInterpRateFwd($F$3&amp;T(CalculationTrigger2),C3371,,5,C3372)</f>
        <v>1.0173180551643998E-2</v>
      </c>
      <c r="G3371" s="268">
        <f t="shared" si="104"/>
        <v>0.86403487715346061</v>
      </c>
      <c r="H3371" s="275">
        <f t="shared" si="105"/>
        <v>4.8235655252801788</v>
      </c>
      <c r="I3371" s="250"/>
      <c r="J3371" s="251"/>
      <c r="K3371" s="251"/>
      <c r="L3371" s="251"/>
    </row>
    <row r="3372" spans="2:12" x14ac:dyDescent="0.2">
      <c r="B3372" s="112" t="s">
        <v>2</v>
      </c>
      <c r="C3372" s="113">
        <f>_xll.qlCalendarAdvance("TARGET",C3371,B3372,"mf")</f>
        <v>60115</v>
      </c>
      <c r="D3372" s="120">
        <f>_xll.xlShmInterpRateFwd($D$3&amp;T(CalculationTrigger2),C3372,,5,C3373)</f>
        <v>1.074475194883091E-2</v>
      </c>
      <c r="E3372" s="260">
        <f>_xll.xlShmInterpRateFwd($E$3&amp;T(CalculationTrigger2),C3372,,5,C3373)</f>
        <v>1.065844451399302E-2</v>
      </c>
      <c r="F3372" s="260">
        <f>_xll.xlShmInterpRateFwd($F$3&amp;T(CalculationTrigger2),C3372,,5,C3373)</f>
        <v>1.0176619257614403E-2</v>
      </c>
      <c r="G3372" s="268">
        <f t="shared" si="104"/>
        <v>0.86307434837890395</v>
      </c>
      <c r="H3372" s="275">
        <f t="shared" si="105"/>
        <v>4.818252563786162</v>
      </c>
      <c r="I3372" s="250"/>
      <c r="J3372" s="251"/>
      <c r="K3372" s="251"/>
      <c r="L3372" s="251"/>
    </row>
    <row r="3373" spans="2:12" x14ac:dyDescent="0.2">
      <c r="B3373" s="112" t="s">
        <v>2</v>
      </c>
      <c r="C3373" s="113">
        <f>_xll.qlCalendarAdvance("TARGET",C3372,B3373,"mf")</f>
        <v>60122</v>
      </c>
      <c r="D3373" s="120">
        <f>_xll.xlShmInterpRateFwd($D$3&amp;T(CalculationTrigger2),C3373,,5,C3374)</f>
        <v>1.0747612077691338E-2</v>
      </c>
      <c r="E3373" s="260">
        <f>_xll.xlShmInterpRateFwd($E$3&amp;T(CalculationTrigger2),C3373,,5,C3374)</f>
        <v>1.0661401291721417E-2</v>
      </c>
      <c r="F3373" s="260">
        <f>_xll.xlShmInterpRateFwd($F$3&amp;T(CalculationTrigger2),C3373,,5,C3374)</f>
        <v>1.0180112235913523E-2</v>
      </c>
      <c r="G3373" s="268">
        <f t="shared" si="104"/>
        <v>0.86210785969920845</v>
      </c>
      <c r="H3373" s="275">
        <f t="shared" si="105"/>
        <v>4.8128905580789407</v>
      </c>
      <c r="I3373" s="250"/>
      <c r="J3373" s="251"/>
      <c r="K3373" s="251"/>
      <c r="L3373" s="251"/>
    </row>
    <row r="3374" spans="2:12" x14ac:dyDescent="0.2">
      <c r="B3374" s="112" t="s">
        <v>2</v>
      </c>
      <c r="C3374" s="113">
        <f>_xll.qlCalendarAdvance("TARGET",C3373,B3374,"mf")</f>
        <v>60129</v>
      </c>
      <c r="D3374" s="120">
        <f>_xll.xlShmInterpRateFwd($D$3&amp;T(CalculationTrigger2),C3374,,5,C3375)</f>
        <v>1.0750521047101285E-2</v>
      </c>
      <c r="E3374" s="260">
        <f>_xll.xlShmInterpRateFwd($E$3&amp;T(CalculationTrigger2),C3374,,5,C3375)</f>
        <v>1.0664407506743249E-2</v>
      </c>
      <c r="F3374" s="260">
        <f>_xll.xlShmInterpRateFwd($F$3&amp;T(CalculationTrigger2),C3374,,5,C3375)</f>
        <v>1.0183659562620068E-2</v>
      </c>
      <c r="G3374" s="268">
        <f t="shared" si="104"/>
        <v>0.861135403580366</v>
      </c>
      <c r="H3374" s="275">
        <f t="shared" si="105"/>
        <v>4.8074794412318083</v>
      </c>
      <c r="I3374" s="250"/>
      <c r="J3374" s="251"/>
      <c r="K3374" s="251"/>
      <c r="L3374" s="251"/>
    </row>
    <row r="3375" spans="2:12" x14ac:dyDescent="0.2">
      <c r="B3375" s="112" t="s">
        <v>2</v>
      </c>
      <c r="C3375" s="113">
        <f>_xll.qlCalendarAdvance("TARGET",C3374,B3375,"mf")</f>
        <v>60136</v>
      </c>
      <c r="D3375" s="120">
        <f>_xll.xlShmInterpRateFwd($D$3&amp;T(CalculationTrigger2),C3375,,5,C3376)</f>
        <v>1.0753478925693699E-2</v>
      </c>
      <c r="E3375" s="260">
        <f>_xll.xlShmInterpRateFwd($E$3&amp;T(CalculationTrigger2),C3375,,5,C3376)</f>
        <v>1.0667463228386959E-2</v>
      </c>
      <c r="F3375" s="260">
        <f>_xll.xlShmInterpRateFwd($F$3&amp;T(CalculationTrigger2),C3375,,5,C3376)</f>
        <v>1.0187261313749425E-2</v>
      </c>
      <c r="G3375" s="268">
        <f t="shared" si="104"/>
        <v>0.8601569730674018</v>
      </c>
      <c r="H3375" s="275">
        <f t="shared" si="105"/>
        <v>4.8020191463753363</v>
      </c>
      <c r="I3375" s="250"/>
      <c r="J3375" s="251"/>
      <c r="K3375" s="251"/>
      <c r="L3375" s="251"/>
    </row>
    <row r="3376" spans="2:12" x14ac:dyDescent="0.2">
      <c r="B3376" s="112" t="s">
        <v>2</v>
      </c>
      <c r="C3376" s="113">
        <f>_xll.qlCalendarAdvance("TARGET",C3375,B3376,"mf")</f>
        <v>60143</v>
      </c>
      <c r="D3376" s="120">
        <f>_xll.xlShmInterpRateFwd($D$3&amp;T(CalculationTrigger2),C3376,,5,C3377)</f>
        <v>1.0756485782101836E-2</v>
      </c>
      <c r="E3376" s="260">
        <f>_xll.xlShmInterpRateFwd($E$3&amp;T(CalculationTrigger2),C3376,,5,C3377)</f>
        <v>1.0670568526056586E-2</v>
      </c>
      <c r="F3376" s="260">
        <f>_xll.xlShmInterpRateFwd($F$3&amp;T(CalculationTrigger2),C3376,,5,C3377)</f>
        <v>1.019091756531736E-2</v>
      </c>
      <c r="G3376" s="268">
        <f t="shared" si="104"/>
        <v>0.85917256045250567</v>
      </c>
      <c r="H3376" s="275">
        <f t="shared" si="105"/>
        <v>4.7965096073922586</v>
      </c>
      <c r="I3376" s="250"/>
      <c r="J3376" s="251"/>
      <c r="K3376" s="251"/>
      <c r="L3376" s="251"/>
    </row>
    <row r="3377" spans="2:12" x14ac:dyDescent="0.2">
      <c r="B3377" s="112" t="s">
        <v>2</v>
      </c>
      <c r="C3377" s="113">
        <f>_xll.qlCalendarAdvance("TARGET",C3376,B3377,"mf")</f>
        <v>60150</v>
      </c>
      <c r="D3377" s="120">
        <f>_xll.xlShmInterpRateFwd($D$3&amp;T(CalculationTrigger2),C3377,,5,C3378)</f>
        <v>1.0759541684947676E-2</v>
      </c>
      <c r="E3377" s="260">
        <f>_xll.xlShmInterpRateFwd($E$3&amp;T(CalculationTrigger2),C3377,,5,C3378)</f>
        <v>1.0673723469092787E-2</v>
      </c>
      <c r="F3377" s="260">
        <f>_xll.xlShmInterpRateFwd($F$3&amp;T(CalculationTrigger2),C3377,,5,C3378)</f>
        <v>1.0194628393363192E-2</v>
      </c>
      <c r="G3377" s="268">
        <f t="shared" si="104"/>
        <v>0.85818215854889179</v>
      </c>
      <c r="H3377" s="275">
        <f t="shared" si="105"/>
        <v>4.79095075729595</v>
      </c>
      <c r="I3377" s="250"/>
      <c r="J3377" s="251"/>
      <c r="K3377" s="251"/>
      <c r="L3377" s="251"/>
    </row>
    <row r="3378" spans="2:12" x14ac:dyDescent="0.2">
      <c r="B3378" s="112" t="s">
        <v>2</v>
      </c>
      <c r="C3378" s="113">
        <f>_xll.qlCalendarAdvance("TARGET",C3377,B3378,"mf")</f>
        <v>60157</v>
      </c>
      <c r="D3378" s="120">
        <f>_xll.xlShmInterpRateFwd($D$3&amp;T(CalculationTrigger2),C3378,,5,C3379)</f>
        <v>1.0762646702870873E-2</v>
      </c>
      <c r="E3378" s="260">
        <f>_xll.xlShmInterpRateFwd($E$3&amp;T(CalculationTrigger2),C3378,,5,C3379)</f>
        <v>1.0676928126906026E-2</v>
      </c>
      <c r="F3378" s="260">
        <f>_xll.xlShmInterpRateFwd($F$3&amp;T(CalculationTrigger2),C3378,,5,C3379)</f>
        <v>1.0198393873932416E-2</v>
      </c>
      <c r="G3378" s="268">
        <f t="shared" si="104"/>
        <v>0.85718575964847243</v>
      </c>
      <c r="H3378" s="275">
        <f t="shared" si="105"/>
        <v>4.7853425297361003</v>
      </c>
      <c r="I3378" s="250"/>
      <c r="J3378" s="251"/>
      <c r="K3378" s="251"/>
      <c r="L3378" s="251"/>
    </row>
    <row r="3379" spans="2:12" x14ac:dyDescent="0.2">
      <c r="B3379" s="112" t="s">
        <v>2</v>
      </c>
      <c r="C3379" s="113">
        <f>_xll.qlCalendarAdvance("TARGET",C3378,B3379,"mf")</f>
        <v>60164</v>
      </c>
      <c r="D3379" s="120">
        <f>_xll.xlShmInterpRateFwd($D$3&amp;T(CalculationTrigger2),C3379,,5,C3380)</f>
        <v>1.0765800904511406E-2</v>
      </c>
      <c r="E3379" s="260">
        <f>_xll.xlShmInterpRateFwd($E$3&amp;T(CalculationTrigger2),C3379,,5,C3380)</f>
        <v>1.0680182568837593E-2</v>
      </c>
      <c r="F3379" s="260">
        <f>_xll.xlShmInterpRateFwd($F$3&amp;T(CalculationTrigger2),C3379,,5,C3380)</f>
        <v>1.0202214083036168E-2</v>
      </c>
      <c r="G3379" s="268">
        <f t="shared" si="104"/>
        <v>0.85618335673812507</v>
      </c>
      <c r="H3379" s="275">
        <f t="shared" si="105"/>
        <v>4.7796848580142566</v>
      </c>
      <c r="I3379" s="250"/>
      <c r="J3379" s="251"/>
      <c r="K3379" s="251"/>
      <c r="L3379" s="251"/>
    </row>
    <row r="3380" spans="2:12" x14ac:dyDescent="0.2">
      <c r="B3380" s="112" t="s">
        <v>2</v>
      </c>
      <c r="C3380" s="113">
        <f>_xll.qlCalendarAdvance("TARGET",C3379,B3380,"mf")</f>
        <v>60171</v>
      </c>
      <c r="D3380" s="120">
        <f>_xll.xlShmInterpRateFwd($D$3&amp;T(CalculationTrigger2),C3380,,5,C3381)</f>
        <v>1.0769004358474806E-2</v>
      </c>
      <c r="E3380" s="260">
        <f>_xll.xlShmInterpRateFwd($E$3&amp;T(CalculationTrigger2),C3380,,5,C3381)</f>
        <v>1.0683486864240678E-2</v>
      </c>
      <c r="F3380" s="260">
        <f>_xll.xlShmInterpRateFwd($F$3&amp;T(CalculationTrigger2),C3380,,5,C3381)</f>
        <v>1.0206089096726507E-2</v>
      </c>
      <c r="G3380" s="268">
        <f t="shared" si="104"/>
        <v>0.85517494234127811</v>
      </c>
      <c r="H3380" s="275">
        <f t="shared" si="105"/>
        <v>4.7739776751417118</v>
      </c>
      <c r="I3380" s="250"/>
      <c r="J3380" s="251"/>
      <c r="K3380" s="251"/>
      <c r="L3380" s="251"/>
    </row>
    <row r="3381" spans="2:12" x14ac:dyDescent="0.2">
      <c r="B3381" s="112" t="s">
        <v>2</v>
      </c>
      <c r="C3381" s="113">
        <f>_xll.qlCalendarAdvance("TARGET",C3380,B3381,"mf")</f>
        <v>60178</v>
      </c>
      <c r="D3381" s="120">
        <f>_xll.xlShmInterpRateFwd($D$3&amp;T(CalculationTrigger2),C3381,,5,C3382)</f>
        <v>1.0772257133436413E-2</v>
      </c>
      <c r="E3381" s="260">
        <f>_xll.xlShmInterpRateFwd($E$3&amp;T(CalculationTrigger2),C3381,,5,C3382)</f>
        <v>1.0686841082538289E-2</v>
      </c>
      <c r="F3381" s="260">
        <f>_xll.xlShmInterpRateFwd($F$3&amp;T(CalculationTrigger2),C3381,,5,C3382)</f>
        <v>1.0210018991021138E-2</v>
      </c>
      <c r="G3381" s="268">
        <f t="shared" si="104"/>
        <v>0.85416050898123874</v>
      </c>
      <c r="H3381" s="275">
        <f t="shared" si="105"/>
        <v>4.7682209151715149</v>
      </c>
      <c r="I3381" s="250"/>
      <c r="J3381" s="251"/>
      <c r="K3381" s="251"/>
      <c r="L3381" s="251"/>
    </row>
    <row r="3382" spans="2:12" x14ac:dyDescent="0.2">
      <c r="B3382" s="112" t="s">
        <v>2</v>
      </c>
      <c r="C3382" s="113">
        <f>_xll.qlCalendarAdvance("TARGET",C3381,B3382,"mf")</f>
        <v>60185</v>
      </c>
      <c r="D3382" s="120">
        <f>_xll.xlShmInterpRateFwd($D$3&amp;T(CalculationTrigger2),C3382,,5,C3383)</f>
        <v>1.0775559297985017E-2</v>
      </c>
      <c r="E3382" s="260">
        <f>_xll.xlShmInterpRateFwd($E$3&amp;T(CalculationTrigger2),C3382,,5,C3383)</f>
        <v>1.069024529304372E-2</v>
      </c>
      <c r="F3382" s="260">
        <f>_xll.xlShmInterpRateFwd($F$3&amp;T(CalculationTrigger2),C3382,,5,C3383)</f>
        <v>1.0214003841949744E-2</v>
      </c>
      <c r="G3382" s="268">
        <f t="shared" si="104"/>
        <v>0.85314004941296906</v>
      </c>
      <c r="H3382" s="275">
        <f t="shared" si="105"/>
        <v>4.7624145109397693</v>
      </c>
      <c r="I3382" s="250"/>
      <c r="J3382" s="251"/>
      <c r="K3382" s="251"/>
      <c r="L3382" s="251"/>
    </row>
    <row r="3383" spans="2:12" x14ac:dyDescent="0.2">
      <c r="B3383" s="112" t="s">
        <v>2</v>
      </c>
      <c r="C3383" s="113">
        <f>_xll.qlCalendarAdvance("TARGET",C3382,B3383,"mf")</f>
        <v>60192</v>
      </c>
      <c r="D3383" s="120">
        <f>_xll.xlShmInterpRateFwd($D$3&amp;T(CalculationTrigger2),C3383,,5,C3384)</f>
        <v>1.0778910920779216E-2</v>
      </c>
      <c r="E3383" s="260">
        <f>_xll.xlShmInterpRateFwd($E$3&amp;T(CalculationTrigger2),C3383,,5,C3384)</f>
        <v>1.0693699565180627E-2</v>
      </c>
      <c r="F3383" s="260">
        <f>_xll.xlShmInterpRateFwd($F$3&amp;T(CalculationTrigger2),C3383,,5,C3384)</f>
        <v>1.0218043725559766E-2</v>
      </c>
      <c r="G3383" s="268">
        <f t="shared" si="104"/>
        <v>0.85211355598588734</v>
      </c>
      <c r="H3383" s="275">
        <f t="shared" si="105"/>
        <v>4.7565583962086082</v>
      </c>
      <c r="I3383" s="250"/>
      <c r="J3383" s="251"/>
      <c r="K3383" s="251"/>
      <c r="L3383" s="251"/>
    </row>
    <row r="3384" spans="2:12" x14ac:dyDescent="0.2">
      <c r="B3384" s="112" t="s">
        <v>2</v>
      </c>
      <c r="C3384" s="113">
        <f>_xll.qlCalendarAdvance("TARGET",C3383,B3384,"mf")</f>
        <v>60199</v>
      </c>
      <c r="D3384" s="120">
        <f>_xll.xlShmInterpRateFwd($D$3&amp;T(CalculationTrigger2),C3384,,5,C3385)</f>
        <v>1.0782312070443174E-2</v>
      </c>
      <c r="E3384" s="260">
        <f>_xll.xlShmInterpRateFwd($E$3&amp;T(CalculationTrigger2),C3384,,5,C3385)</f>
        <v>1.069720396826874E-2</v>
      </c>
      <c r="F3384" s="260">
        <f>_xll.xlShmInterpRateFwd($F$3&amp;T(CalculationTrigger2),C3384,,5,C3385)</f>
        <v>1.0222138717881676E-2</v>
      </c>
      <c r="G3384" s="268">
        <f t="shared" si="104"/>
        <v>0.85108102174434253</v>
      </c>
      <c r="H3384" s="275">
        <f t="shared" si="105"/>
        <v>4.7506525038706373</v>
      </c>
      <c r="I3384" s="250"/>
      <c r="J3384" s="251"/>
      <c r="K3384" s="251"/>
      <c r="L3384" s="251"/>
    </row>
    <row r="3385" spans="2:12" x14ac:dyDescent="0.2">
      <c r="B3385" s="112" t="s">
        <v>2</v>
      </c>
      <c r="C3385" s="113">
        <f>_xll.qlCalendarAdvance("TARGET",C3384,B3385,"mf")</f>
        <v>60206</v>
      </c>
      <c r="D3385" s="120">
        <f>_xll.xlShmInterpRateFwd($D$3&amp;T(CalculationTrigger2),C3385,,5,C3386)</f>
        <v>1.0785762815630331E-2</v>
      </c>
      <c r="E3385" s="260">
        <f>_xll.xlShmInterpRateFwd($E$3&amp;T(CalculationTrigger2),C3385,,5,C3386)</f>
        <v>1.0700758571726574E-2</v>
      </c>
      <c r="F3385" s="260">
        <f>_xll.xlShmInterpRateFwd($F$3&amp;T(CalculationTrigger2),C3385,,5,C3386)</f>
        <v>1.0226288894923176E-2</v>
      </c>
      <c r="G3385" s="268">
        <f t="shared" si="104"/>
        <v>0.85004243903757937</v>
      </c>
      <c r="H3385" s="275">
        <f t="shared" si="105"/>
        <v>4.7446967680339798</v>
      </c>
      <c r="I3385" s="250"/>
      <c r="J3385" s="251"/>
      <c r="K3385" s="251"/>
      <c r="L3385" s="251"/>
    </row>
    <row r="3386" spans="2:12" x14ac:dyDescent="0.2">
      <c r="B3386" s="112" t="s">
        <v>2</v>
      </c>
      <c r="C3386" s="113">
        <f>_xll.qlCalendarAdvance("TARGET",C3385,B3386,"mf")</f>
        <v>60213</v>
      </c>
      <c r="D3386" s="120">
        <f>_xll.xlShmInterpRateFwd($D$3&amp;T(CalculationTrigger2),C3386,,5,C3387)</f>
        <v>1.0789263224936538E-2</v>
      </c>
      <c r="E3386" s="260">
        <f>_xll.xlShmInterpRateFwd($E$3&amp;T(CalculationTrigger2),C3386,,5,C3387)</f>
        <v>1.0704363444886098E-2</v>
      </c>
      <c r="F3386" s="260">
        <f>_xll.xlShmInterpRateFwd($F$3&amp;T(CalculationTrigger2),C3386,,5,C3387)</f>
        <v>1.0230494332761854E-2</v>
      </c>
      <c r="G3386" s="268">
        <f t="shared" si="104"/>
        <v>0.84899780050440299</v>
      </c>
      <c r="H3386" s="275">
        <f t="shared" si="105"/>
        <v>4.7386911212424394</v>
      </c>
      <c r="I3386" s="250"/>
      <c r="J3386" s="251"/>
      <c r="K3386" s="251"/>
      <c r="L3386" s="251"/>
    </row>
    <row r="3387" spans="2:12" x14ac:dyDescent="0.2">
      <c r="B3387" s="112" t="s">
        <v>2</v>
      </c>
      <c r="C3387" s="113">
        <f>_xll.qlCalendarAdvance("TARGET",C3386,B3387,"mf")</f>
        <v>60220</v>
      </c>
      <c r="D3387" s="120">
        <f>_xll.xlShmInterpRateFwd($D$3&amp;T(CalculationTrigger2),C3387,,5,C3388)</f>
        <v>1.0792813367015869E-2</v>
      </c>
      <c r="E3387" s="260">
        <f>_xll.xlShmInterpRateFwd($E$3&amp;T(CalculationTrigger2),C3387,,5,C3388)</f>
        <v>1.0708018657143315E-2</v>
      </c>
      <c r="F3387" s="260">
        <f>_xll.xlShmInterpRateFwd($F$3&amp;T(CalculationTrigger2),C3387,,5,C3388)</f>
        <v>1.023475510740042E-2</v>
      </c>
      <c r="G3387" s="268">
        <f t="shared" si="104"/>
        <v>0.84794709872553986</v>
      </c>
      <c r="H3387" s="275">
        <f t="shared" si="105"/>
        <v>4.7326354974289515</v>
      </c>
      <c r="I3387" s="250"/>
      <c r="J3387" s="251"/>
      <c r="K3387" s="251"/>
      <c r="L3387" s="251"/>
    </row>
    <row r="3388" spans="2:12" x14ac:dyDescent="0.2">
      <c r="B3388" s="112" t="s">
        <v>2</v>
      </c>
      <c r="C3388" s="113">
        <f>_xll.qlCalendarAdvance("TARGET",C3387,B3388,"mf")</f>
        <v>60227</v>
      </c>
      <c r="D3388" s="120">
        <f>_xll.xlShmInterpRateFwd($D$3&amp;T(CalculationTrigger2),C3388,,5,C3389)</f>
        <v>1.0796413310505355E-2</v>
      </c>
      <c r="E3388" s="260">
        <f>_xll.xlShmInterpRateFwd($E$3&amp;T(CalculationTrigger2),C3388,,5,C3389)</f>
        <v>1.0711724277865604E-2</v>
      </c>
      <c r="F3388" s="260">
        <f>_xll.xlShmInterpRateFwd($F$3&amp;T(CalculationTrigger2),C3388,,5,C3389)</f>
        <v>1.0239071294865149E-2</v>
      </c>
      <c r="G3388" s="268">
        <f t="shared" si="104"/>
        <v>0.84689032639750916</v>
      </c>
      <c r="H3388" s="275">
        <f t="shared" si="105"/>
        <v>4.7265298300045586</v>
      </c>
      <c r="I3388" s="250"/>
      <c r="J3388" s="251"/>
      <c r="K3388" s="251"/>
      <c r="L3388" s="251"/>
    </row>
    <row r="3389" spans="2:12" x14ac:dyDescent="0.2">
      <c r="B3389" s="112" t="s">
        <v>2</v>
      </c>
      <c r="C3389" s="113">
        <f>_xll.qlCalendarAdvance("TARGET",C3388,B3389,"mf")</f>
        <v>60234</v>
      </c>
      <c r="D3389" s="120">
        <f>_xll.xlShmInterpRateFwd($D$3&amp;T(CalculationTrigger2),C3389,,5,C3390)</f>
        <v>1.0800063124048137E-2</v>
      </c>
      <c r="E3389" s="260">
        <f>_xll.xlShmInterpRateFwd($E$3&amp;T(CalculationTrigger2),C3389,,5,C3390)</f>
        <v>1.0715480376420675E-2</v>
      </c>
      <c r="F3389" s="260">
        <f>_xll.xlShmInterpRateFwd($F$3&amp;T(CalculationTrigger2),C3389,,5,C3390)</f>
        <v>1.0243442971229047E-2</v>
      </c>
      <c r="G3389" s="268">
        <f t="shared" si="104"/>
        <v>0.84582747627461385</v>
      </c>
      <c r="H3389" s="275">
        <f t="shared" si="105"/>
        <v>4.7203740519162833</v>
      </c>
      <c r="I3389" s="250"/>
      <c r="J3389" s="251"/>
      <c r="K3389" s="251"/>
      <c r="L3389" s="251"/>
    </row>
    <row r="3390" spans="2:12" x14ac:dyDescent="0.2">
      <c r="B3390" s="112" t="s">
        <v>2</v>
      </c>
      <c r="C3390" s="113">
        <f>_xll.qlCalendarAdvance("TARGET",C3389,B3390,"mf")</f>
        <v>60241</v>
      </c>
      <c r="D3390" s="120">
        <f>_xll.xlShmInterpRateFwd($D$3&amp;T(CalculationTrigger2),C3390,,5,C3391)</f>
        <v>1.0803762876247142E-2</v>
      </c>
      <c r="E3390" s="260">
        <f>_xll.xlShmInterpRateFwd($E$3&amp;T(CalculationTrigger2),C3390,,5,C3391)</f>
        <v>1.0719287022182359E-2</v>
      </c>
      <c r="F3390" s="260">
        <f>_xll.xlShmInterpRateFwd($F$3&amp;T(CalculationTrigger2),C3390,,5,C3391)</f>
        <v>1.0247870212484446E-2</v>
      </c>
      <c r="G3390" s="268">
        <f t="shared" si="104"/>
        <v>0.84475854064782963</v>
      </c>
      <c r="H3390" s="275">
        <f t="shared" si="105"/>
        <v>4.714168096979134</v>
      </c>
      <c r="I3390" s="250"/>
      <c r="J3390" s="251"/>
      <c r="K3390" s="251"/>
      <c r="L3390" s="251"/>
    </row>
    <row r="3391" spans="2:12" x14ac:dyDescent="0.2">
      <c r="B3391" s="112" t="s">
        <v>2</v>
      </c>
      <c r="C3391" s="113">
        <f>_xll.qlCalendarAdvance("TARGET",C3390,B3391,"mf")</f>
        <v>60248</v>
      </c>
      <c r="D3391" s="120">
        <f>_xll.xlShmInterpRateFwd($D$3&amp;T(CalculationTrigger2),C3391,,5,C3392)</f>
        <v>1.0807512635763536E-2</v>
      </c>
      <c r="E3391" s="260">
        <f>_xll.xlShmInterpRateFwd($E$3&amp;T(CalculationTrigger2),C3391,,5,C3392)</f>
        <v>1.0723144284495865E-2</v>
      </c>
      <c r="F3391" s="260">
        <f>_xll.xlShmInterpRateFwd($F$3&amp;T(CalculationTrigger2),C3391,,5,C3392)</f>
        <v>1.0252353094682002E-2</v>
      </c>
      <c r="G3391" s="268">
        <f t="shared" si="104"/>
        <v>0.84368351267670794</v>
      </c>
      <c r="H3391" s="275">
        <f t="shared" si="105"/>
        <v>4.707911898138625</v>
      </c>
      <c r="I3391" s="250"/>
      <c r="J3391" s="251"/>
      <c r="K3391" s="251"/>
      <c r="L3391" s="251"/>
    </row>
    <row r="3392" spans="2:12" x14ac:dyDescent="0.2">
      <c r="B3392" s="112" t="s">
        <v>2</v>
      </c>
      <c r="C3392" s="113">
        <f>_xll.qlCalendarAdvance("TARGET",C3391,B3392,"mf")</f>
        <v>60255</v>
      </c>
      <c r="D3392" s="120">
        <f>_xll.xlShmInterpRateFwd($D$3&amp;T(CalculationTrigger2),C3392,,5,C3393)</f>
        <v>1.0812615819822591E-2</v>
      </c>
      <c r="E3392" s="260">
        <f>_xll.xlShmInterpRateFwd($E$3&amp;T(CalculationTrigger2),C3392,,5,C3393)</f>
        <v>1.0728371398096136E-2</v>
      </c>
      <c r="F3392" s="260">
        <f>_xll.xlShmInterpRateFwd($F$3&amp;T(CalculationTrigger2),C3392,,5,C3393)</f>
        <v>1.0258306338401371E-2</v>
      </c>
      <c r="G3392" s="268">
        <f t="shared" si="104"/>
        <v>0.84244421726454788</v>
      </c>
      <c r="H3392" s="275">
        <f t="shared" si="105"/>
        <v>4.7006505969476517</v>
      </c>
      <c r="I3392" s="250"/>
      <c r="J3392" s="251"/>
      <c r="K3392" s="251"/>
      <c r="L3392" s="251"/>
    </row>
    <row r="3393" spans="2:12" x14ac:dyDescent="0.2">
      <c r="B3393" s="112" t="s">
        <v>2</v>
      </c>
      <c r="C3393" s="113">
        <f>_xll.qlCalendarAdvance("TARGET",C3392,B3393,"mf")</f>
        <v>60265</v>
      </c>
      <c r="D3393" s="120">
        <f>_xll.xlShmInterpRateFwd($D$3&amp;T(CalculationTrigger2),C3393,,5,C3394)</f>
        <v>1.0816827810072189E-2</v>
      </c>
      <c r="E3393" s="260">
        <f>_xll.xlShmInterpRateFwd($E$3&amp;T(CalculationTrigger2),C3393,,5,C3394)</f>
        <v>1.0732723078200869E-2</v>
      </c>
      <c r="F3393" s="260">
        <f>_xll.xlShmInterpRateFwd($F$3&amp;T(CalculationTrigger2),C3393,,5,C3394)</f>
        <v>1.0263472209613237E-2</v>
      </c>
      <c r="G3393" s="268">
        <f t="shared" si="104"/>
        <v>0.84104731871320271</v>
      </c>
      <c r="H3393" s="275">
        <f t="shared" si="105"/>
        <v>4.6925086858763159</v>
      </c>
      <c r="I3393" s="250"/>
      <c r="J3393" s="251"/>
      <c r="K3393" s="251"/>
      <c r="L3393" s="251"/>
    </row>
    <row r="3394" spans="2:12" x14ac:dyDescent="0.2">
      <c r="B3394" s="112" t="s">
        <v>2</v>
      </c>
      <c r="C3394" s="113">
        <f>_xll.qlCalendarAdvance("TARGET",C3393,B3394,"mf")</f>
        <v>60272</v>
      </c>
      <c r="D3394" s="120">
        <f>_xll.xlShmInterpRateFwd($D$3&amp;T(CalculationTrigger2),C3394,,5,C3395)</f>
        <v>1.0820749544274536E-2</v>
      </c>
      <c r="E3394" s="260">
        <f>_xll.xlShmInterpRateFwd($E$3&amp;T(CalculationTrigger2),C3394,,5,C3395)</f>
        <v>1.0736754409737747E-2</v>
      </c>
      <c r="F3394" s="260">
        <f>_xll.xlShmInterpRateFwd($F$3&amp;T(CalculationTrigger2),C3394,,5,C3395)</f>
        <v>1.0268146438004899E-2</v>
      </c>
      <c r="G3394" s="268">
        <f t="shared" si="104"/>
        <v>0.83995134536789595</v>
      </c>
      <c r="H3394" s="275">
        <f t="shared" si="105"/>
        <v>4.6860797173284805</v>
      </c>
      <c r="I3394" s="250"/>
      <c r="J3394" s="251"/>
      <c r="K3394" s="251"/>
      <c r="L3394" s="251"/>
    </row>
    <row r="3395" spans="2:12" x14ac:dyDescent="0.2">
      <c r="B3395" s="112" t="s">
        <v>2</v>
      </c>
      <c r="C3395" s="113">
        <f>_xll.qlCalendarAdvance("TARGET",C3394,B3395,"mf")</f>
        <v>60279</v>
      </c>
      <c r="D3395" s="120">
        <f>_xll.xlShmInterpRateFwd($D$3&amp;T(CalculationTrigger2),C3395,,5,C3396)</f>
        <v>1.0824721589733414E-2</v>
      </c>
      <c r="E3395" s="260">
        <f>_xll.xlShmInterpRateFwd($E$3&amp;T(CalculationTrigger2),C3395,,5,C3396)</f>
        <v>1.0740836665087084E-2</v>
      </c>
      <c r="F3395" s="260">
        <f>_xll.xlShmInterpRateFwd($F$3&amp;T(CalculationTrigger2),C3395,,5,C3396)</f>
        <v>1.0272876644053353E-2</v>
      </c>
      <c r="G3395" s="268">
        <f t="shared" si="104"/>
        <v>0.8388492464632934</v>
      </c>
      <c r="H3395" s="275">
        <f t="shared" si="105"/>
        <v>4.6796002103373198</v>
      </c>
      <c r="I3395" s="250"/>
      <c r="J3395" s="251"/>
      <c r="K3395" s="251"/>
      <c r="L3395" s="251"/>
    </row>
    <row r="3396" spans="2:12" x14ac:dyDescent="0.2">
      <c r="B3396" s="112" t="s">
        <v>2</v>
      </c>
      <c r="C3396" s="113">
        <f>_xll.qlCalendarAdvance("TARGET",C3395,B3396,"mf")</f>
        <v>60286</v>
      </c>
      <c r="D3396" s="120">
        <f>_xll.xlShmInterpRateFwd($D$3&amp;T(CalculationTrigger2),C3396,,5,C3397)</f>
        <v>1.0828744015094404E-2</v>
      </c>
      <c r="E3396" s="260">
        <f>_xll.xlShmInterpRateFwd($E$3&amp;T(CalculationTrigger2),C3396,,5,C3397)</f>
        <v>1.0744969913607509E-2</v>
      </c>
      <c r="F3396" s="260">
        <f>_xll.xlShmInterpRateFwd($F$3&amp;T(CalculationTrigger2),C3396,,5,C3397)</f>
        <v>1.0277662903834656E-2</v>
      </c>
      <c r="G3396" s="268">
        <f t="shared" si="104"/>
        <v>0.8377410148689528</v>
      </c>
      <c r="H3396" s="275">
        <f t="shared" si="105"/>
        <v>4.6730700977285284</v>
      </c>
      <c r="I3396" s="250"/>
      <c r="J3396" s="251"/>
      <c r="K3396" s="251"/>
      <c r="L3396" s="251"/>
    </row>
    <row r="3397" spans="2:12" x14ac:dyDescent="0.2">
      <c r="B3397" s="112" t="s">
        <v>2</v>
      </c>
      <c r="C3397" s="113">
        <f>_xll.qlCalendarAdvance("TARGET",C3396,B3397,"mf")</f>
        <v>60293</v>
      </c>
      <c r="D3397" s="120">
        <f>_xll.xlShmInterpRateFwd($D$3&amp;T(CalculationTrigger2),C3397,,5,C3398)</f>
        <v>1.0832816888986048E-2</v>
      </c>
      <c r="E3397" s="260">
        <f>_xll.xlShmInterpRateFwd($E$3&amp;T(CalculationTrigger2),C3397,,5,C3398)</f>
        <v>1.0749154224657996E-2</v>
      </c>
      <c r="F3397" s="260">
        <f>_xll.xlShmInterpRateFwd($F$3&amp;T(CalculationTrigger2),C3397,,5,C3398)</f>
        <v>1.0282505293326825E-2</v>
      </c>
      <c r="G3397" s="268">
        <f t="shared" ref="G3397:G3460" si="106">(D3397-E3397)*10000</f>
        <v>0.83662664328052605</v>
      </c>
      <c r="H3397" s="275">
        <f t="shared" ref="H3397:H3460" si="107">(E3397-F3397)*10000</f>
        <v>4.6664893133117022</v>
      </c>
      <c r="I3397" s="250"/>
      <c r="J3397" s="251"/>
      <c r="K3397" s="251"/>
      <c r="L3397" s="251"/>
    </row>
    <row r="3398" spans="2:12" x14ac:dyDescent="0.2">
      <c r="B3398" s="112" t="s">
        <v>2</v>
      </c>
      <c r="C3398" s="113">
        <f>_xll.qlCalendarAdvance("TARGET",C3397,B3398,"mf")</f>
        <v>60300</v>
      </c>
      <c r="D3398" s="120">
        <f>_xll.xlShmInterpRateFwd($D$3&amp;T(CalculationTrigger2),C3398,,5,C3399)</f>
        <v>1.0836940280037228E-2</v>
      </c>
      <c r="E3398" s="260">
        <f>_xll.xlShmInterpRateFwd($E$3&amp;T(CalculationTrigger2),C3398,,5,C3399)</f>
        <v>1.0753389667655778E-2</v>
      </c>
      <c r="F3398" s="260">
        <f>_xll.xlShmInterpRateFwd($F$3&amp;T(CalculationTrigger2),C3398,,5,C3399)</f>
        <v>1.0287403888606749E-2</v>
      </c>
      <c r="G3398" s="268">
        <f t="shared" si="106"/>
        <v>0.83550612381449318</v>
      </c>
      <c r="H3398" s="275">
        <f t="shared" si="107"/>
        <v>4.659857790490288</v>
      </c>
      <c r="I3398" s="250"/>
      <c r="J3398" s="251"/>
      <c r="K3398" s="251"/>
      <c r="L3398" s="251"/>
    </row>
    <row r="3399" spans="2:12" x14ac:dyDescent="0.2">
      <c r="B3399" s="112" t="s">
        <v>2</v>
      </c>
      <c r="C3399" s="113">
        <f>_xll.qlCalendarAdvance("TARGET",C3398,B3399,"mf")</f>
        <v>60307</v>
      </c>
      <c r="D3399" s="120">
        <f>_xll.xlShmInterpRateFwd($D$3&amp;T(CalculationTrigger2),C3399,,5,C3400)</f>
        <v>1.0841114256888733E-2</v>
      </c>
      <c r="E3399" s="260">
        <f>_xll.xlShmInterpRateFwd($E$3&amp;T(CalculationTrigger2),C3399,,5,C3400)</f>
        <v>1.0757676311908394E-2</v>
      </c>
      <c r="F3399" s="260">
        <f>_xll.xlShmInterpRateFwd($F$3&amp;T(CalculationTrigger2),C3399,,5,C3400)</f>
        <v>1.0292358765688037E-2</v>
      </c>
      <c r="G3399" s="268">
        <f t="shared" si="106"/>
        <v>0.83437944980339207</v>
      </c>
      <c r="H3399" s="275">
        <f t="shared" si="107"/>
        <v>4.6531754622035697</v>
      </c>
      <c r="I3399" s="250"/>
      <c r="J3399" s="251"/>
      <c r="K3399" s="251"/>
      <c r="L3399" s="251"/>
    </row>
    <row r="3400" spans="2:12" x14ac:dyDescent="0.2">
      <c r="B3400" s="112" t="s">
        <v>2</v>
      </c>
      <c r="C3400" s="113">
        <f>_xll.qlCalendarAdvance("TARGET",C3399,B3400,"mf")</f>
        <v>60314</v>
      </c>
      <c r="D3400" s="120">
        <f>_xll.xlShmInterpRateFwd($D$3&amp;T(CalculationTrigger2),C3400,,5,C3401)</f>
        <v>1.0845338888199076E-2</v>
      </c>
      <c r="E3400" s="260">
        <f>_xll.xlShmInterpRateFwd($E$3&amp;T(CalculationTrigger2),C3400,,5,C3401)</f>
        <v>1.0762014226862725E-2</v>
      </c>
      <c r="F3400" s="260">
        <f>_xll.xlShmInterpRateFwd($F$3&amp;T(CalculationTrigger2),C3400,,5,C3401)</f>
        <v>1.0297370000636833E-2</v>
      </c>
      <c r="G3400" s="268">
        <f t="shared" si="106"/>
        <v>0.83324661336351202</v>
      </c>
      <c r="H3400" s="275">
        <f t="shared" si="107"/>
        <v>4.6464422622589234</v>
      </c>
      <c r="I3400" s="250"/>
      <c r="J3400" s="251"/>
      <c r="K3400" s="251"/>
      <c r="L3400" s="251"/>
    </row>
    <row r="3401" spans="2:12" x14ac:dyDescent="0.2">
      <c r="B3401" s="112" t="s">
        <v>2</v>
      </c>
      <c r="C3401" s="113">
        <f>_xll.qlCalendarAdvance("TARGET",C3400,B3401,"mf")</f>
        <v>60321</v>
      </c>
      <c r="D3401" s="120">
        <f>_xll.xlShmInterpRateFwd($D$3&amp;T(CalculationTrigger2),C3401,,5,C3402)</f>
        <v>1.0849614242557612E-2</v>
      </c>
      <c r="E3401" s="260">
        <f>_xll.xlShmInterpRateFwd($E$3&amp;T(CalculationTrigger2),C3401,,5,C3402)</f>
        <v>1.0766403481832798E-2</v>
      </c>
      <c r="F3401" s="260">
        <f>_xll.xlShmInterpRateFwd($F$3&amp;T(CalculationTrigger2),C3401,,5,C3402)</f>
        <v>1.0302437669456009E-2</v>
      </c>
      <c r="G3401" s="268">
        <f t="shared" si="106"/>
        <v>0.83210760724813237</v>
      </c>
      <c r="H3401" s="275">
        <f t="shared" si="107"/>
        <v>4.6396581237678935</v>
      </c>
      <c r="I3401" s="250"/>
      <c r="J3401" s="251"/>
      <c r="K3401" s="251"/>
      <c r="L3401" s="251"/>
    </row>
    <row r="3402" spans="2:12" x14ac:dyDescent="0.2">
      <c r="B3402" s="112" t="s">
        <v>2</v>
      </c>
      <c r="C3402" s="113">
        <f>_xll.qlCalendarAdvance("TARGET",C3401,B3402,"mf")</f>
        <v>60328</v>
      </c>
      <c r="D3402" s="120">
        <f>_xll.xlShmInterpRateFwd($D$3&amp;T(CalculationTrigger2),C3402,,5,C3403)</f>
        <v>1.0853940388640902E-2</v>
      </c>
      <c r="E3402" s="260">
        <f>_xll.xlShmInterpRateFwd($E$3&amp;T(CalculationTrigger2),C3402,,5,C3403)</f>
        <v>1.0770844146202488E-2</v>
      </c>
      <c r="F3402" s="260">
        <f>_xll.xlShmInterpRateFwd($F$3&amp;T(CalculationTrigger2),C3402,,5,C3403)</f>
        <v>1.0307561848177813E-2</v>
      </c>
      <c r="G3402" s="268">
        <f t="shared" si="106"/>
        <v>0.83096242438414347</v>
      </c>
      <c r="H3402" s="275">
        <f t="shared" si="107"/>
        <v>4.6328229802467504</v>
      </c>
      <c r="I3402" s="250"/>
      <c r="J3402" s="251"/>
      <c r="K3402" s="251"/>
      <c r="L3402" s="251"/>
    </row>
    <row r="3403" spans="2:12" x14ac:dyDescent="0.2">
      <c r="B3403" s="112" t="s">
        <v>2</v>
      </c>
      <c r="C3403" s="113">
        <f>_xll.qlCalendarAdvance("TARGET",C3402,B3403,"mf")</f>
        <v>60335</v>
      </c>
      <c r="D3403" s="120">
        <f>_xll.xlShmInterpRateFwd($D$3&amp;T(CalculationTrigger2),C3403,,5,C3404)</f>
        <v>1.0858317395067938E-2</v>
      </c>
      <c r="E3403" s="260">
        <f>_xll.xlShmInterpRateFwd($E$3&amp;T(CalculationTrigger2),C3403,,5,C3404)</f>
        <v>1.0775336289396557E-2</v>
      </c>
      <c r="F3403" s="260">
        <f>_xll.xlShmInterpRateFwd($F$3&amp;T(CalculationTrigger2),C3403,,5,C3404)</f>
        <v>1.0312742612892835E-2</v>
      </c>
      <c r="G3403" s="268">
        <f t="shared" si="106"/>
        <v>0.82981105671380706</v>
      </c>
      <c r="H3403" s="275">
        <f t="shared" si="107"/>
        <v>4.6259367650372178</v>
      </c>
      <c r="I3403" s="250"/>
      <c r="J3403" s="251"/>
      <c r="K3403" s="251"/>
      <c r="L3403" s="251"/>
    </row>
    <row r="3404" spans="2:12" x14ac:dyDescent="0.2">
      <c r="B3404" s="112" t="s">
        <v>2</v>
      </c>
      <c r="C3404" s="113">
        <f>_xll.qlCalendarAdvance("TARGET",C3403,B3404,"mf")</f>
        <v>60342</v>
      </c>
      <c r="D3404" s="120">
        <f>_xll.xlShmInterpRateFwd($D$3&amp;T(CalculationTrigger2),C3404,,5,C3405)</f>
        <v>1.086274533047543E-2</v>
      </c>
      <c r="E3404" s="260">
        <f>_xll.xlShmInterpRateFwd($E$3&amp;T(CalculationTrigger2),C3404,,5,C3405)</f>
        <v>1.0779879980724296E-2</v>
      </c>
      <c r="F3404" s="260">
        <f>_xll.xlShmInterpRateFwd($F$3&amp;T(CalculationTrigger2),C3404,,5,C3405)</f>
        <v>1.0317980039593642E-2</v>
      </c>
      <c r="G3404" s="268">
        <f t="shared" si="106"/>
        <v>0.82865349751133976</v>
      </c>
      <c r="H3404" s="275">
        <f t="shared" si="107"/>
        <v>4.6189994113065431</v>
      </c>
      <c r="I3404" s="250"/>
      <c r="J3404" s="251"/>
      <c r="K3404" s="251"/>
      <c r="L3404" s="251"/>
    </row>
    <row r="3405" spans="2:12" x14ac:dyDescent="0.2">
      <c r="B3405" s="112" t="s">
        <v>2</v>
      </c>
      <c r="C3405" s="113">
        <f>_xll.qlCalendarAdvance("TARGET",C3404,B3405,"mf")</f>
        <v>60349</v>
      </c>
      <c r="D3405" s="120">
        <f>_xll.xlShmInterpRateFwd($D$3&amp;T(CalculationTrigger2),C3405,,5,C3406)</f>
        <v>1.0867708568027212E-2</v>
      </c>
      <c r="E3405" s="260">
        <f>_xll.xlShmInterpRateFwd($E$3&amp;T(CalculationTrigger2),C3405,,5,C3406)</f>
        <v>1.0784965484422116E-2</v>
      </c>
      <c r="F3405" s="260">
        <f>_xll.xlShmInterpRateFwd($F$3&amp;T(CalculationTrigger2),C3405,,5,C3406)</f>
        <v>1.0323801245572204E-2</v>
      </c>
      <c r="G3405" s="268">
        <f t="shared" si="106"/>
        <v>0.82743083605096512</v>
      </c>
      <c r="H3405" s="275">
        <f t="shared" si="107"/>
        <v>4.6116423884991207</v>
      </c>
      <c r="I3405" s="250"/>
      <c r="J3405" s="251"/>
      <c r="K3405" s="251"/>
      <c r="L3405" s="251"/>
    </row>
    <row r="3406" spans="2:12" x14ac:dyDescent="0.2">
      <c r="B3406" s="112" t="s">
        <v>2</v>
      </c>
      <c r="C3406" s="113">
        <f>_xll.qlCalendarAdvance("TARGET",C3405,B3406,"mf")</f>
        <v>60357</v>
      </c>
      <c r="D3406" s="120">
        <f>_xll.xlShmInterpRateFwd($D$3&amp;T(CalculationTrigger2),C3406,,5,C3407)</f>
        <v>1.0872405578212386E-2</v>
      </c>
      <c r="E3406" s="260">
        <f>_xll.xlShmInterpRateFwd($E$3&amp;T(CalculationTrigger2),C3406,,5,C3407)</f>
        <v>1.0789790365302001E-2</v>
      </c>
      <c r="F3406" s="260">
        <f>_xll.xlShmInterpRateFwd($F$3&amp;T(CalculationTrigger2),C3406,,5,C3407)</f>
        <v>1.0329394250973499E-2</v>
      </c>
      <c r="G3406" s="268">
        <f t="shared" si="106"/>
        <v>0.82615212910384928</v>
      </c>
      <c r="H3406" s="275">
        <f t="shared" si="107"/>
        <v>4.6039611432850158</v>
      </c>
      <c r="I3406" s="250"/>
      <c r="J3406" s="251"/>
      <c r="K3406" s="251"/>
      <c r="L3406" s="251"/>
    </row>
    <row r="3407" spans="2:12" x14ac:dyDescent="0.2">
      <c r="B3407" s="112" t="s">
        <v>2</v>
      </c>
      <c r="C3407" s="113">
        <f>_xll.qlCalendarAdvance("TARGET",C3406,B3407,"mf")</f>
        <v>60364</v>
      </c>
      <c r="D3407" s="120">
        <f>_xll.xlShmInterpRateFwd($D$3&amp;T(CalculationTrigger2),C3407,,5,C3408)</f>
        <v>1.0876994022976264E-2</v>
      </c>
      <c r="E3407" s="260">
        <f>_xll.xlShmInterpRateFwd($E$3&amp;T(CalculationTrigger2),C3407,,5,C3408)</f>
        <v>1.0794496516796778E-2</v>
      </c>
      <c r="F3407" s="260">
        <f>_xll.xlShmInterpRateFwd($F$3&amp;T(CalculationTrigger2),C3407,,5,C3408)</f>
        <v>1.0334810253230105E-2</v>
      </c>
      <c r="G3407" s="268">
        <f t="shared" si="106"/>
        <v>0.82497506179486302</v>
      </c>
      <c r="H3407" s="275">
        <f t="shared" si="107"/>
        <v>4.5968626356667279</v>
      </c>
      <c r="I3407" s="250"/>
      <c r="J3407" s="251"/>
      <c r="K3407" s="251"/>
      <c r="L3407" s="251"/>
    </row>
    <row r="3408" spans="2:12" x14ac:dyDescent="0.2">
      <c r="B3408" s="112" t="s">
        <v>2</v>
      </c>
      <c r="C3408" s="113">
        <f>_xll.qlCalendarAdvance("TARGET",C3407,B3408,"mf")</f>
        <v>60371</v>
      </c>
      <c r="D3408" s="120">
        <f>_xll.xlShmInterpRateFwd($D$3&amp;T(CalculationTrigger2),C3408,,5,C3409)</f>
        <v>1.0881633681073886E-2</v>
      </c>
      <c r="E3408" s="260">
        <f>_xll.xlShmInterpRateFwd($E$3&amp;T(CalculationTrigger2),C3408,,5,C3409)</f>
        <v>1.0799254503839685E-2</v>
      </c>
      <c r="F3408" s="260">
        <f>_xll.xlShmInterpRateFwd($F$3&amp;T(CalculationTrigger2),C3408,,5,C3409)</f>
        <v>1.0340283232519372E-2</v>
      </c>
      <c r="G3408" s="268">
        <f t="shared" si="106"/>
        <v>0.8237917723420175</v>
      </c>
      <c r="H3408" s="275">
        <f t="shared" si="107"/>
        <v>4.5897127132031246</v>
      </c>
      <c r="I3408" s="250"/>
      <c r="J3408" s="251"/>
      <c r="K3408" s="251"/>
      <c r="L3408" s="251"/>
    </row>
    <row r="3409" spans="2:12" x14ac:dyDescent="0.2">
      <c r="B3409" s="112" t="s">
        <v>2</v>
      </c>
      <c r="C3409" s="113">
        <f>_xll.qlCalendarAdvance("TARGET",C3408,B3409,"mf")</f>
        <v>60378</v>
      </c>
      <c r="D3409" s="120">
        <f>_xll.xlShmInterpRateFwd($D$3&amp;T(CalculationTrigger2),C3409,,5,C3410)</f>
        <v>1.0886324621143747E-2</v>
      </c>
      <c r="E3409" s="260">
        <f>_xll.xlShmInterpRateFwd($E$3&amp;T(CalculationTrigger2),C3409,,5,C3410)</f>
        <v>1.0804064395846089E-2</v>
      </c>
      <c r="F3409" s="260">
        <f>_xll.xlShmInterpRateFwd($F$3&amp;T(CalculationTrigger2),C3409,,5,C3410)</f>
        <v>1.0345813264830304E-2</v>
      </c>
      <c r="G3409" s="268">
        <f t="shared" si="106"/>
        <v>0.8226022529765793</v>
      </c>
      <c r="H3409" s="275">
        <f t="shared" si="107"/>
        <v>4.5825113101578481</v>
      </c>
      <c r="I3409" s="250"/>
      <c r="J3409" s="251"/>
      <c r="K3409" s="251"/>
      <c r="L3409" s="251"/>
    </row>
    <row r="3410" spans="2:12" x14ac:dyDescent="0.2">
      <c r="B3410" s="112" t="s">
        <v>2</v>
      </c>
      <c r="C3410" s="113">
        <f>_xll.qlCalendarAdvance("TARGET",C3409,B3410,"mf")</f>
        <v>60385</v>
      </c>
      <c r="D3410" s="120">
        <f>_xll.xlShmInterpRateFwd($D$3&amp;T(CalculationTrigger2),C3410,,5,C3411)</f>
        <v>1.0891066911818903E-2</v>
      </c>
      <c r="E3410" s="260">
        <f>_xll.xlShmInterpRateFwd($E$3&amp;T(CalculationTrigger2),C3410,,5,C3411)</f>
        <v>1.080892626217381E-2</v>
      </c>
      <c r="F3410" s="260">
        <f>_xll.xlShmInterpRateFwd($F$3&amp;T(CalculationTrigger2),C3410,,5,C3411)</f>
        <v>1.0351400426239214E-2</v>
      </c>
      <c r="G3410" s="268">
        <f t="shared" si="106"/>
        <v>0.82140649645092578</v>
      </c>
      <c r="H3410" s="275">
        <f t="shared" si="107"/>
        <v>4.5752583593459617</v>
      </c>
      <c r="I3410" s="250"/>
      <c r="J3410" s="251"/>
      <c r="K3410" s="251"/>
      <c r="L3410" s="251"/>
    </row>
    <row r="3411" spans="2:12" x14ac:dyDescent="0.2">
      <c r="B3411" s="112" t="s">
        <v>2</v>
      </c>
      <c r="C3411" s="113">
        <f>_xll.qlCalendarAdvance("TARGET",C3410,B3411,"mf")</f>
        <v>60392</v>
      </c>
      <c r="D3411" s="120">
        <f>_xll.xlShmInterpRateFwd($D$3&amp;T(CalculationTrigger2),C3411,,5,C3412)</f>
        <v>1.0895860621750138E-2</v>
      </c>
      <c r="E3411" s="260">
        <f>_xll.xlShmInterpRateFwd($E$3&amp;T(CalculationTrigger2),C3411,,5,C3412)</f>
        <v>1.0813840172192604E-2</v>
      </c>
      <c r="F3411" s="260">
        <f>_xll.xlShmInterpRateFwd($F$3&amp;T(CalculationTrigger2),C3411,,5,C3412)</f>
        <v>1.0357044792782317E-2</v>
      </c>
      <c r="G3411" s="268">
        <f t="shared" si="106"/>
        <v>0.82020449557533914</v>
      </c>
      <c r="H3411" s="275">
        <f t="shared" si="107"/>
        <v>4.5679537941028734</v>
      </c>
      <c r="I3411" s="250"/>
      <c r="J3411" s="251"/>
      <c r="K3411" s="251"/>
      <c r="L3411" s="251"/>
    </row>
    <row r="3412" spans="2:12" x14ac:dyDescent="0.2">
      <c r="B3412" s="112" t="s">
        <v>2</v>
      </c>
      <c r="C3412" s="113">
        <f>_xll.qlCalendarAdvance("TARGET",C3411,B3412,"mf")</f>
        <v>60399</v>
      </c>
      <c r="D3412" s="120">
        <f>_xll.xlShmInterpRateFwd($D$3&amp;T(CalculationTrigger2),C3412,,5,C3413)</f>
        <v>1.0900705819553842E-2</v>
      </c>
      <c r="E3412" s="260">
        <f>_xll.xlShmInterpRateFwd($E$3&amp;T(CalculationTrigger2),C3412,,5,C3413)</f>
        <v>1.0818806195295757E-2</v>
      </c>
      <c r="F3412" s="260">
        <f>_xll.xlShmInterpRateFwd($F$3&amp;T(CalculationTrigger2),C3412,,5,C3413)</f>
        <v>1.0362746440455727E-2</v>
      </c>
      <c r="G3412" s="268">
        <f t="shared" si="106"/>
        <v>0.81899624258084325</v>
      </c>
      <c r="H3412" s="275">
        <f t="shared" si="107"/>
        <v>4.560597548400307</v>
      </c>
      <c r="I3412" s="250"/>
      <c r="J3412" s="251"/>
      <c r="K3412" s="251"/>
      <c r="L3412" s="251"/>
    </row>
    <row r="3413" spans="2:12" x14ac:dyDescent="0.2">
      <c r="B3413" s="112" t="s">
        <v>2</v>
      </c>
      <c r="C3413" s="113">
        <f>_xll.qlCalendarAdvance("TARGET",C3412,B3413,"mf")</f>
        <v>60406</v>
      </c>
      <c r="D3413" s="120">
        <f>_xll.xlShmInterpRateFwd($D$3&amp;T(CalculationTrigger2),C3413,,5,C3414)</f>
        <v>1.0905602573898884E-2</v>
      </c>
      <c r="E3413" s="260">
        <f>_xll.xlShmInterpRateFwd($E$3&amp;T(CalculationTrigger2),C3413,,5,C3414)</f>
        <v>1.0823824400836389E-2</v>
      </c>
      <c r="F3413" s="260">
        <f>_xll.xlShmInterpRateFwd($F$3&amp;T(CalculationTrigger2),C3413,,5,C3414)</f>
        <v>1.0368505445371828E-2</v>
      </c>
      <c r="G3413" s="268">
        <f t="shared" si="106"/>
        <v>0.81778173062494253</v>
      </c>
      <c r="H3413" s="275">
        <f t="shared" si="107"/>
        <v>4.5531895546456136</v>
      </c>
      <c r="I3413" s="250"/>
      <c r="J3413" s="251"/>
      <c r="K3413" s="251"/>
      <c r="L3413" s="251"/>
    </row>
    <row r="3414" spans="2:12" x14ac:dyDescent="0.2">
      <c r="B3414" s="112" t="s">
        <v>2</v>
      </c>
      <c r="C3414" s="113">
        <f>_xll.qlCalendarAdvance("TARGET",C3413,B3414,"mf")</f>
        <v>60413</v>
      </c>
      <c r="D3414" s="120">
        <f>_xll.xlShmInterpRateFwd($D$3&amp;T(CalculationTrigger2),C3414,,5,C3415)</f>
        <v>1.0910550953384992E-2</v>
      </c>
      <c r="E3414" s="260">
        <f>_xll.xlShmInterpRateFwd($E$3&amp;T(CalculationTrigger2),C3414,,5,C3415)</f>
        <v>1.0828894858208519E-2</v>
      </c>
      <c r="F3414" s="260">
        <f>_xll.xlShmInterpRateFwd($F$3&amp;T(CalculationTrigger2),C3414,,5,C3415)</f>
        <v>1.0374321883487091E-2</v>
      </c>
      <c r="G3414" s="268">
        <f t="shared" si="106"/>
        <v>0.81656095176473742</v>
      </c>
      <c r="H3414" s="275">
        <f t="shared" si="107"/>
        <v>4.5457297472142715</v>
      </c>
      <c r="I3414" s="250"/>
      <c r="J3414" s="251"/>
      <c r="K3414" s="251"/>
      <c r="L3414" s="251"/>
    </row>
    <row r="3415" spans="2:12" x14ac:dyDescent="0.2">
      <c r="B3415" s="112" t="s">
        <v>2</v>
      </c>
      <c r="C3415" s="113">
        <f>_xll.qlCalendarAdvance("TARGET",C3414,B3415,"mf")</f>
        <v>60420</v>
      </c>
      <c r="D3415" s="120">
        <f>_xll.xlShmInterpRateFwd($D$3&amp;T(CalculationTrigger2),C3415,,5,C3416)</f>
        <v>1.091555102668175E-2</v>
      </c>
      <c r="E3415" s="260">
        <f>_xll.xlShmInterpRateFwd($E$3&amp;T(CalculationTrigger2),C3415,,5,C3416)</f>
        <v>1.0834017636777576E-2</v>
      </c>
      <c r="F3415" s="260">
        <f>_xll.xlShmInterpRateFwd($F$3&amp;T(CalculationTrigger2),C3415,,5,C3416)</f>
        <v>1.0380195830903209E-2</v>
      </c>
      <c r="G3415" s="268">
        <f t="shared" si="106"/>
        <v>0.81533389904173137</v>
      </c>
      <c r="H3415" s="275">
        <f t="shared" si="107"/>
        <v>4.5382180587436736</v>
      </c>
      <c r="I3415" s="250"/>
      <c r="J3415" s="251"/>
      <c r="K3415" s="251"/>
      <c r="L3415" s="251"/>
    </row>
    <row r="3416" spans="2:12" x14ac:dyDescent="0.2">
      <c r="B3416" s="112" t="s">
        <v>2</v>
      </c>
      <c r="C3416" s="113">
        <f>_xll.qlCalendarAdvance("TARGET",C3415,B3416,"mf")</f>
        <v>60427</v>
      </c>
      <c r="D3416" s="120">
        <f>_xll.xlShmInterpRateFwd($D$3&amp;T(CalculationTrigger2),C3416,,5,C3417)</f>
        <v>1.0920602862412769E-2</v>
      </c>
      <c r="E3416" s="260">
        <f>_xll.xlShmInterpRateFwd($E$3&amp;T(CalculationTrigger2),C3416,,5,C3417)</f>
        <v>1.0839192805938319E-2</v>
      </c>
      <c r="F3416" s="260">
        <f>_xll.xlShmInterpRateFwd($F$3&amp;T(CalculationTrigger2),C3416,,5,C3417)</f>
        <v>1.038612736364704E-2</v>
      </c>
      <c r="G3416" s="268">
        <f t="shared" si="106"/>
        <v>0.81410056474450632</v>
      </c>
      <c r="H3416" s="275">
        <f t="shared" si="107"/>
        <v>4.5306544229127903</v>
      </c>
      <c r="I3416" s="250"/>
      <c r="J3416" s="251"/>
      <c r="K3416" s="251"/>
      <c r="L3416" s="251"/>
    </row>
    <row r="3417" spans="2:12" x14ac:dyDescent="0.2">
      <c r="B3417" s="112" t="s">
        <v>2</v>
      </c>
      <c r="C3417" s="113">
        <f>_xll.qlCalendarAdvance("TARGET",C3416,B3417,"mf")</f>
        <v>60434</v>
      </c>
      <c r="D3417" s="120">
        <f>_xll.xlShmInterpRateFwd($D$3&amp;T(CalculationTrigger2),C3417,,5,C3418)</f>
        <v>1.09257065292194E-2</v>
      </c>
      <c r="E3417" s="260">
        <f>_xll.xlShmInterpRateFwd($E$3&amp;T(CalculationTrigger2),C3417,,5,C3418)</f>
        <v>1.0844420435039547E-2</v>
      </c>
      <c r="F3417" s="260">
        <f>_xll.xlShmInterpRateFwd($F$3&amp;T(CalculationTrigger2),C3417,,5,C3418)</f>
        <v>1.0392116557734308E-2</v>
      </c>
      <c r="G3417" s="268">
        <f t="shared" si="106"/>
        <v>0.81286094179853008</v>
      </c>
      <c r="H3417" s="275">
        <f t="shared" si="107"/>
        <v>4.5230387730523827</v>
      </c>
      <c r="I3417" s="250"/>
      <c r="J3417" s="251"/>
      <c r="K3417" s="251"/>
      <c r="L3417" s="251"/>
    </row>
    <row r="3418" spans="2:12" x14ac:dyDescent="0.2">
      <c r="B3418" s="112" t="s">
        <v>2</v>
      </c>
      <c r="C3418" s="113">
        <f>_xll.qlCalendarAdvance("TARGET",C3417,B3418,"mf")</f>
        <v>60441</v>
      </c>
      <c r="D3418" s="120">
        <f>_xll.xlShmInterpRateFwd($D$3&amp;T(CalculationTrigger2),C3418,,5,C3419)</f>
        <v>1.0930862095760724E-2</v>
      </c>
      <c r="E3418" s="260">
        <f>_xll.xlShmInterpRateFwd($E$3&amp;T(CalculationTrigger2),C3418,,5,C3419)</f>
        <v>1.0849700593459377E-2</v>
      </c>
      <c r="F3418" s="260">
        <f>_xll.xlShmInterpRateFwd($F$3&amp;T(CalculationTrigger2),C3418,,5,C3419)</f>
        <v>1.0398163489221731E-2</v>
      </c>
      <c r="G3418" s="268">
        <f t="shared" si="106"/>
        <v>0.81161502301346089</v>
      </c>
      <c r="H3418" s="275">
        <f t="shared" si="107"/>
        <v>4.5153710423764641</v>
      </c>
      <c r="I3418" s="250"/>
      <c r="J3418" s="251"/>
      <c r="K3418" s="251"/>
      <c r="L3418" s="251"/>
    </row>
    <row r="3419" spans="2:12" x14ac:dyDescent="0.2">
      <c r="B3419" s="112" t="s">
        <v>2</v>
      </c>
      <c r="C3419" s="113">
        <f>_xll.qlCalendarAdvance("TARGET",C3418,B3419,"mf")</f>
        <v>60448</v>
      </c>
      <c r="D3419" s="120">
        <f>_xll.xlShmInterpRateFwd($D$3&amp;T(CalculationTrigger2),C3419,,5,C3420)</f>
        <v>1.0936069630632485E-2</v>
      </c>
      <c r="E3419" s="260">
        <f>_xll.xlShmInterpRateFwd($E$3&amp;T(CalculationTrigger2),C3419,,5,C3420)</f>
        <v>1.0855033350628441E-2</v>
      </c>
      <c r="F3419" s="260">
        <f>_xll.xlShmInterpRateFwd($F$3&amp;T(CalculationTrigger2),C3419,,5,C3420)</f>
        <v>1.0404268234172268E-2</v>
      </c>
      <c r="G3419" s="268">
        <f t="shared" si="106"/>
        <v>0.81036280004043859</v>
      </c>
      <c r="H3419" s="275">
        <f t="shared" si="107"/>
        <v>4.5076511645617341</v>
      </c>
      <c r="I3419" s="250"/>
      <c r="J3419" s="251"/>
      <c r="K3419" s="251"/>
      <c r="L3419" s="251"/>
    </row>
    <row r="3420" spans="2:12" x14ac:dyDescent="0.2">
      <c r="B3420" s="112" t="s">
        <v>2</v>
      </c>
      <c r="C3420" s="113">
        <f>_xll.qlCalendarAdvance("TARGET",C3419,B3420,"mf")</f>
        <v>60455</v>
      </c>
      <c r="D3420" s="120">
        <f>_xll.xlShmInterpRateFwd($D$3&amp;T(CalculationTrigger2),C3420,,5,C3421)</f>
        <v>1.0941329202506081E-2</v>
      </c>
      <c r="E3420" s="260">
        <f>_xll.xlShmInterpRateFwd($E$3&amp;T(CalculationTrigger2),C3420,,5,C3421)</f>
        <v>1.086041877585611E-2</v>
      </c>
      <c r="F3420" s="260">
        <f>_xll.xlShmInterpRateFwd($F$3&amp;T(CalculationTrigger2),C3420,,5,C3421)</f>
        <v>1.0410430868585634E-2</v>
      </c>
      <c r="G3420" s="268">
        <f t="shared" si="106"/>
        <v>0.80910426649970568</v>
      </c>
      <c r="H3420" s="275">
        <f t="shared" si="107"/>
        <v>4.4998790727047639</v>
      </c>
      <c r="I3420" s="250"/>
      <c r="J3420" s="251"/>
      <c r="K3420" s="251"/>
      <c r="L3420" s="251"/>
    </row>
    <row r="3421" spans="2:12" x14ac:dyDescent="0.2">
      <c r="B3421" s="112" t="s">
        <v>2</v>
      </c>
      <c r="C3421" s="113">
        <f>_xll.qlCalendarAdvance("TARGET",C3420,B3421,"mf")</f>
        <v>60462</v>
      </c>
      <c r="D3421" s="120">
        <f>_xll.xlShmInterpRateFwd($D$3&amp;T(CalculationTrigger2),C3421,,5,C3422)</f>
        <v>1.0946640880006938E-2</v>
      </c>
      <c r="E3421" s="260">
        <f>_xll.xlShmInterpRateFwd($E$3&amp;T(CalculationTrigger2),C3421,,5,C3422)</f>
        <v>1.0865856938556382E-2</v>
      </c>
      <c r="F3421" s="260">
        <f>_xll.xlShmInterpRateFwd($F$3&amp;T(CalculationTrigger2),C3421,,5,C3422)</f>
        <v>1.0416651468525702E-2</v>
      </c>
      <c r="G3421" s="268">
        <f t="shared" si="106"/>
        <v>0.80783941450555607</v>
      </c>
      <c r="H3421" s="275">
        <f t="shared" si="107"/>
        <v>4.4920547003068041</v>
      </c>
      <c r="I3421" s="250"/>
      <c r="J3421" s="251"/>
      <c r="K3421" s="251"/>
      <c r="L3421" s="251"/>
    </row>
    <row r="3422" spans="2:12" x14ac:dyDescent="0.2">
      <c r="B3422" s="112" t="s">
        <v>2</v>
      </c>
      <c r="C3422" s="113">
        <f>_xll.qlCalendarAdvance("TARGET",C3421,B3422,"mf")</f>
        <v>60469</v>
      </c>
      <c r="D3422" s="120">
        <f>_xll.xlShmInterpRateFwd($D$3&amp;T(CalculationTrigger2),C3422,,5,C3423)</f>
        <v>1.095200473179561E-2</v>
      </c>
      <c r="E3422" s="260">
        <f>_xll.xlShmInterpRateFwd($E$3&amp;T(CalculationTrigger2),C3422,,5,C3423)</f>
        <v>1.0871347908085721E-2</v>
      </c>
      <c r="F3422" s="260">
        <f>_xll.xlShmInterpRateFwd($F$3&amp;T(CalculationTrigger2),C3422,,5,C3423)</f>
        <v>1.0422930110016262E-2</v>
      </c>
      <c r="G3422" s="268">
        <f t="shared" si="106"/>
        <v>0.80656823709888625</v>
      </c>
      <c r="H3422" s="275">
        <f t="shared" si="107"/>
        <v>4.4841779806945903</v>
      </c>
      <c r="I3422" s="250"/>
      <c r="J3422" s="251"/>
      <c r="K3422" s="251"/>
      <c r="L3422" s="251"/>
    </row>
    <row r="3423" spans="2:12" x14ac:dyDescent="0.2">
      <c r="B3423" s="112" t="s">
        <v>2</v>
      </c>
      <c r="C3423" s="113">
        <f>_xll.qlCalendarAdvance("TARGET",C3422,B3423,"mf")</f>
        <v>60476</v>
      </c>
      <c r="D3423" s="120">
        <f>_xll.xlShmInterpRateFwd($D$3&amp;T(CalculationTrigger2),C3423,,5,C3424)</f>
        <v>1.0957420826486682E-2</v>
      </c>
      <c r="E3423" s="260">
        <f>_xll.xlShmInterpRateFwd($E$3&amp;T(CalculationTrigger2),C3423,,5,C3424)</f>
        <v>1.0876891753853091E-2</v>
      </c>
      <c r="F3423" s="260">
        <f>_xll.xlShmInterpRateFwd($F$3&amp;T(CalculationTrigger2),C3423,,5,C3424)</f>
        <v>1.0429266869122109E-2</v>
      </c>
      <c r="G3423" s="268">
        <f t="shared" si="106"/>
        <v>0.8052907263359117</v>
      </c>
      <c r="H3423" s="275">
        <f t="shared" si="107"/>
        <v>4.4762488473098179</v>
      </c>
      <c r="I3423" s="250"/>
      <c r="J3423" s="251"/>
      <c r="K3423" s="251"/>
      <c r="L3423" s="251"/>
    </row>
    <row r="3424" spans="2:12" x14ac:dyDescent="0.2">
      <c r="B3424" s="112" t="s">
        <v>2</v>
      </c>
      <c r="C3424" s="113">
        <f>_xll.qlCalendarAdvance("TARGET",C3423,B3424,"mf")</f>
        <v>60483</v>
      </c>
      <c r="D3424" s="120">
        <f>_xll.xlShmInterpRateFwd($D$3&amp;T(CalculationTrigger2),C3424,,5,C3425)</f>
        <v>1.096288923273565E-2</v>
      </c>
      <c r="E3424" s="260">
        <f>_xll.xlShmInterpRateFwd($E$3&amp;T(CalculationTrigger2),C3424,,5,C3425)</f>
        <v>1.0882488545192543E-2</v>
      </c>
      <c r="F3424" s="260">
        <f>_xll.xlShmInterpRateFwd($F$3&amp;T(CalculationTrigger2),C3424,,5,C3425)</f>
        <v>1.0435661821896917E-2</v>
      </c>
      <c r="G3424" s="268">
        <f t="shared" si="106"/>
        <v>0.80400687543107086</v>
      </c>
      <c r="H3424" s="275">
        <f t="shared" si="107"/>
        <v>4.4682672329562561</v>
      </c>
      <c r="I3424" s="250"/>
      <c r="J3424" s="251"/>
      <c r="K3424" s="251"/>
      <c r="L3424" s="251"/>
    </row>
    <row r="3425" spans="2:12" x14ac:dyDescent="0.2">
      <c r="B3425" s="112" t="s">
        <v>2</v>
      </c>
      <c r="C3425" s="113">
        <f>_xll.qlCalendarAdvance("TARGET",C3424,B3425,"mf")</f>
        <v>60490</v>
      </c>
      <c r="D3425" s="120">
        <f>_xll.xlShmInterpRateFwd($D$3&amp;T(CalculationTrigger2),C3425,,5,C3426)</f>
        <v>1.0968410019169426E-2</v>
      </c>
      <c r="E3425" s="260">
        <f>_xll.xlShmInterpRateFwd($E$3&amp;T(CalculationTrigger2),C3425,,5,C3426)</f>
        <v>1.0888138351536972E-2</v>
      </c>
      <c r="F3425" s="260">
        <f>_xll.xlShmInterpRateFwd($F$3&amp;T(CalculationTrigger2),C3425,,5,C3426)</f>
        <v>1.0442115044319536E-2</v>
      </c>
      <c r="G3425" s="268">
        <f t="shared" si="106"/>
        <v>0.80271667632454347</v>
      </c>
      <c r="H3425" s="275">
        <f t="shared" si="107"/>
        <v>4.4602330721743577</v>
      </c>
      <c r="I3425" s="250"/>
      <c r="J3425" s="251"/>
      <c r="K3425" s="251"/>
      <c r="L3425" s="251"/>
    </row>
    <row r="3426" spans="2:12" x14ac:dyDescent="0.2">
      <c r="B3426" s="112" t="s">
        <v>2</v>
      </c>
      <c r="C3426" s="113">
        <f>_xll.qlCalendarAdvance("TARGET",C3425,B3426,"mf")</f>
        <v>60497</v>
      </c>
      <c r="D3426" s="120">
        <f>_xll.xlShmInterpRateFwd($D$3&amp;T(CalculationTrigger2),C3426,,5,C3427)</f>
        <v>1.0973983254432667E-2</v>
      </c>
      <c r="E3426" s="260">
        <f>_xll.xlShmInterpRateFwd($E$3&amp;T(CalculationTrigger2),C3426,,5,C3427)</f>
        <v>1.089384124223278E-2</v>
      </c>
      <c r="F3426" s="260">
        <f>_xll.xlShmInterpRateFwd($F$3&amp;T(CalculationTrigger2),C3426,,5,C3427)</f>
        <v>1.0448626612490894E-2</v>
      </c>
      <c r="G3426" s="268">
        <f t="shared" si="106"/>
        <v>0.80142012199886992</v>
      </c>
      <c r="H3426" s="275">
        <f t="shared" si="107"/>
        <v>4.4521462974188646</v>
      </c>
      <c r="I3426" s="250"/>
      <c r="J3426" s="251"/>
      <c r="K3426" s="251"/>
      <c r="L3426" s="251"/>
    </row>
    <row r="3427" spans="2:12" x14ac:dyDescent="0.2">
      <c r="B3427" s="112" t="s">
        <v>2</v>
      </c>
      <c r="C3427" s="113">
        <f>_xll.qlCalendarAdvance("TARGET",C3426,B3427,"mf")</f>
        <v>60504</v>
      </c>
      <c r="D3427" s="120">
        <f>_xll.xlShmInterpRateFwd($D$3&amp;T(CalculationTrigger2),C3427,,5,C3428)</f>
        <v>1.0979609007193579E-2</v>
      </c>
      <c r="E3427" s="260">
        <f>_xll.xlShmInterpRateFwd($E$3&amp;T(CalculationTrigger2),C3427,,5,C3428)</f>
        <v>1.0899597286632546E-2</v>
      </c>
      <c r="F3427" s="260">
        <f>_xll.xlShmInterpRateFwd($F$3&amp;T(CalculationTrigger2),C3427,,5,C3428)</f>
        <v>1.0455196602437105E-2</v>
      </c>
      <c r="G3427" s="268">
        <f t="shared" si="106"/>
        <v>0.8001172056103234</v>
      </c>
      <c r="H3427" s="275">
        <f t="shared" si="107"/>
        <v>4.4440068419544092</v>
      </c>
      <c r="I3427" s="250"/>
      <c r="J3427" s="251"/>
      <c r="K3427" s="251"/>
      <c r="L3427" s="251"/>
    </row>
    <row r="3428" spans="2:12" x14ac:dyDescent="0.2">
      <c r="B3428" s="112" t="s">
        <v>2</v>
      </c>
      <c r="C3428" s="113">
        <f>_xll.qlCalendarAdvance("TARGET",C3427,B3428,"mf")</f>
        <v>60511</v>
      </c>
      <c r="D3428" s="120">
        <f>_xll.xlShmInterpRateFwd($D$3&amp;T(CalculationTrigger2),C3428,,5,C3429)</f>
        <v>1.0985287346051233E-2</v>
      </c>
      <c r="E3428" s="260">
        <f>_xll.xlShmInterpRateFwd($E$3&amp;T(CalculationTrigger2),C3428,,5,C3429)</f>
        <v>1.0905406554176105E-2</v>
      </c>
      <c r="F3428" s="260">
        <f>_xll.xlShmInterpRateFwd($F$3&amp;T(CalculationTrigger2),C3428,,5,C3429)</f>
        <v>1.0461825090196334E-2</v>
      </c>
      <c r="G3428" s="268">
        <f t="shared" si="106"/>
        <v>0.79880791875127155</v>
      </c>
      <c r="H3428" s="275">
        <f t="shared" si="107"/>
        <v>4.435814639797715</v>
      </c>
      <c r="I3428" s="250"/>
      <c r="J3428" s="251"/>
      <c r="K3428" s="251"/>
      <c r="L3428" s="251"/>
    </row>
    <row r="3429" spans="2:12" x14ac:dyDescent="0.2">
      <c r="B3429" s="112" t="s">
        <v>2</v>
      </c>
      <c r="C3429" s="113">
        <f>_xll.qlCalendarAdvance("TARGET",C3428,B3429,"mf")</f>
        <v>60518</v>
      </c>
      <c r="D3429" s="120">
        <f>_xll.xlShmInterpRateFwd($D$3&amp;T(CalculationTrigger2),C3429,,5,C3430)</f>
        <v>1.0991018339668798E-2</v>
      </c>
      <c r="E3429" s="260">
        <f>_xll.xlShmInterpRateFwd($E$3&amp;T(CalculationTrigger2),C3429,,5,C3430)</f>
        <v>1.0911269114187857E-2</v>
      </c>
      <c r="F3429" s="260">
        <f>_xll.xlShmInterpRateFwd($F$3&amp;T(CalculationTrigger2),C3429,,5,C3430)</f>
        <v>1.0468512151801421E-2</v>
      </c>
      <c r="G3429" s="268">
        <f t="shared" si="106"/>
        <v>0.79749225480941699</v>
      </c>
      <c r="H3429" s="275">
        <f t="shared" si="107"/>
        <v>4.4275696238643514</v>
      </c>
      <c r="I3429" s="250"/>
      <c r="J3429" s="251"/>
      <c r="K3429" s="251"/>
      <c r="L3429" s="251"/>
    </row>
    <row r="3430" spans="2:12" x14ac:dyDescent="0.2">
      <c r="B3430" s="112" t="s">
        <v>2</v>
      </c>
      <c r="C3430" s="113">
        <f>_xll.qlCalendarAdvance("TARGET",C3429,B3430,"mf")</f>
        <v>60525</v>
      </c>
      <c r="D3430" s="120">
        <f>_xll.xlShmInterpRateFwd($D$3&amp;T(CalculationTrigger2),C3430,,5,C3431)</f>
        <v>1.0996802056675066E-2</v>
      </c>
      <c r="E3430" s="260">
        <f>_xll.xlShmInterpRateFwd($E$3&amp;T(CalculationTrigger2),C3430,,5,C3431)</f>
        <v>1.0917185036091034E-2</v>
      </c>
      <c r="F3430" s="260">
        <f>_xll.xlShmInterpRateFwd($F$3&amp;T(CalculationTrigger2),C3430,,5,C3431)</f>
        <v>1.0475257863332017E-2</v>
      </c>
      <c r="G3430" s="268">
        <f t="shared" si="106"/>
        <v>0.79617020584031584</v>
      </c>
      <c r="H3430" s="275">
        <f t="shared" si="107"/>
        <v>4.4192717275901714</v>
      </c>
      <c r="I3430" s="250"/>
      <c r="J3430" s="251"/>
      <c r="K3430" s="251"/>
      <c r="L3430" s="251"/>
    </row>
    <row r="3431" spans="2:12" x14ac:dyDescent="0.2">
      <c r="B3431" s="112" t="s">
        <v>2</v>
      </c>
      <c r="C3431" s="113">
        <f>_xll.qlCalendarAdvance("TARGET",C3430,B3431,"mf")</f>
        <v>60532</v>
      </c>
      <c r="D3431" s="120">
        <f>_xll.xlShmInterpRateFwd($D$3&amp;T(CalculationTrigger2),C3431,,5,C3432)</f>
        <v>1.1002638565733957E-2</v>
      </c>
      <c r="E3431" s="260">
        <f>_xll.xlShmInterpRateFwd($E$3&amp;T(CalculationTrigger2),C3431,,5,C3432)</f>
        <v>1.0923154389239772E-2</v>
      </c>
      <c r="F3431" s="260">
        <f>_xll.xlShmInterpRateFwd($F$3&amp;T(CalculationTrigger2),C3431,,5,C3432)</f>
        <v>1.0482062300792952E-2</v>
      </c>
      <c r="G3431" s="268">
        <f t="shared" si="106"/>
        <v>0.79484176494185044</v>
      </c>
      <c r="H3431" s="275">
        <f t="shared" si="107"/>
        <v>4.4109208844681991</v>
      </c>
      <c r="I3431" s="250"/>
      <c r="J3431" s="251"/>
      <c r="K3431" s="251"/>
      <c r="L3431" s="251"/>
    </row>
    <row r="3432" spans="2:12" x14ac:dyDescent="0.2">
      <c r="B3432" s="112" t="s">
        <v>2</v>
      </c>
      <c r="C3432" s="113">
        <f>_xll.qlCalendarAdvance("TARGET",C3431,B3432,"mf")</f>
        <v>60539</v>
      </c>
      <c r="D3432" s="120">
        <f>_xll.xlShmInterpRateFwd($D$3&amp;T(CalculationTrigger2),C3432,,5,C3433)</f>
        <v>1.1008527935457651E-2</v>
      </c>
      <c r="E3432" s="260">
        <f>_xll.xlShmInterpRateFwd($E$3&amp;T(CalculationTrigger2),C3432,,5,C3433)</f>
        <v>1.092917724299438E-2</v>
      </c>
      <c r="F3432" s="260">
        <f>_xll.xlShmInterpRateFwd($F$3&amp;T(CalculationTrigger2),C3432,,5,C3433)</f>
        <v>1.0488925540235866E-2</v>
      </c>
      <c r="G3432" s="268">
        <f t="shared" si="106"/>
        <v>0.79350692463271355</v>
      </c>
      <c r="H3432" s="275">
        <f t="shared" si="107"/>
        <v>4.4025170275851373</v>
      </c>
      <c r="I3432" s="250"/>
      <c r="J3432" s="251"/>
      <c r="K3432" s="251"/>
      <c r="L3432" s="251"/>
    </row>
    <row r="3433" spans="2:12" x14ac:dyDescent="0.2">
      <c r="B3433" s="112" t="s">
        <v>2</v>
      </c>
      <c r="C3433" s="113">
        <f>_xll.qlCalendarAdvance("TARGET",C3432,B3433,"mf")</f>
        <v>60546</v>
      </c>
      <c r="D3433" s="120">
        <f>_xll.xlShmInterpRateFwd($D$3&amp;T(CalculationTrigger2),C3433,,5,C3434)</f>
        <v>1.1014470234510838E-2</v>
      </c>
      <c r="E3433" s="260">
        <f>_xll.xlShmInterpRateFwd($E$3&amp;T(CalculationTrigger2),C3433,,5,C3434)</f>
        <v>1.0935253666767696E-2</v>
      </c>
      <c r="F3433" s="260">
        <f>_xll.xlShmInterpRateFwd($F$3&amp;T(CalculationTrigger2),C3433,,5,C3434)</f>
        <v>1.0495847657712875E-2</v>
      </c>
      <c r="G3433" s="268">
        <f t="shared" si="106"/>
        <v>0.79216567743142441</v>
      </c>
      <c r="H3433" s="275">
        <f t="shared" si="107"/>
        <v>4.3940600905482095</v>
      </c>
      <c r="I3433" s="250"/>
      <c r="J3433" s="251"/>
      <c r="K3433" s="251"/>
      <c r="L3433" s="251"/>
    </row>
    <row r="3434" spans="2:12" x14ac:dyDescent="0.2">
      <c r="B3434" s="112" t="s">
        <v>2</v>
      </c>
      <c r="C3434" s="113">
        <f>_xll.qlCalendarAdvance("TARGET",C3433,B3434,"mf")</f>
        <v>60553</v>
      </c>
      <c r="D3434" s="120">
        <f>_xll.xlShmInterpRateFwd($D$3&amp;T(CalculationTrigger2),C3434,,5,C3435)</f>
        <v>1.1020465531529631E-2</v>
      </c>
      <c r="E3434" s="260">
        <f>_xll.xlShmInterpRateFwd($E$3&amp;T(CalculationTrigger2),C3434,,5,C3435)</f>
        <v>1.0941383729943984E-2</v>
      </c>
      <c r="F3434" s="260">
        <f>_xll.xlShmInterpRateFwd($F$3&amp;T(CalculationTrigger2),C3434,,5,C3435)</f>
        <v>1.0502828729270783E-2</v>
      </c>
      <c r="G3434" s="268">
        <f t="shared" si="106"/>
        <v>0.7908180158564676</v>
      </c>
      <c r="H3434" s="275">
        <f t="shared" si="107"/>
        <v>4.3855500067320126</v>
      </c>
      <c r="I3434" s="250"/>
      <c r="J3434" s="251"/>
      <c r="K3434" s="251"/>
      <c r="L3434" s="251"/>
    </row>
    <row r="3435" spans="2:12" x14ac:dyDescent="0.2">
      <c r="B3435" s="112" t="s">
        <v>2</v>
      </c>
      <c r="C3435" s="113">
        <f>_xll.qlCalendarAdvance("TARGET",C3434,B3435,"mf")</f>
        <v>60560</v>
      </c>
      <c r="D3435" s="120">
        <f>_xll.xlShmInterpRateFwd($D$3&amp;T(CalculationTrigger2),C3435,,5,C3436)</f>
        <v>1.102651389514474E-2</v>
      </c>
      <c r="E3435" s="260">
        <f>_xll.xlShmInterpRateFwd($E$3&amp;T(CalculationTrigger2),C3435,,5,C3436)</f>
        <v>1.0947567501873156E-2</v>
      </c>
      <c r="F3435" s="260">
        <f>_xll.xlShmInterpRateFwd($F$3&amp;T(CalculationTrigger2),C3435,,5,C3436)</f>
        <v>1.0509868830933711E-2</v>
      </c>
      <c r="G3435" s="268">
        <f t="shared" si="106"/>
        <v>0.78946393271583581</v>
      </c>
      <c r="H3435" s="275">
        <f t="shared" si="107"/>
        <v>4.3769867093944486</v>
      </c>
      <c r="I3435" s="250"/>
      <c r="J3435" s="251"/>
      <c r="K3435" s="251"/>
      <c r="L3435" s="251"/>
    </row>
    <row r="3436" spans="2:12" x14ac:dyDescent="0.2">
      <c r="B3436" s="112" t="s">
        <v>2</v>
      </c>
      <c r="C3436" s="113">
        <f>_xll.qlCalendarAdvance("TARGET",C3435,B3436,"mf")</f>
        <v>60567</v>
      </c>
      <c r="D3436" s="120">
        <f>_xll.xlShmInterpRateFwd($D$3&amp;T(CalculationTrigger2),C3436,,5,C3437)</f>
        <v>1.1032615394016215E-2</v>
      </c>
      <c r="E3436" s="260">
        <f>_xll.xlShmInterpRateFwd($E$3&amp;T(CalculationTrigger2),C3436,,5,C3437)</f>
        <v>1.0953805051957654E-2</v>
      </c>
      <c r="F3436" s="260">
        <f>_xll.xlShmInterpRateFwd($F$3&amp;T(CalculationTrigger2),C3436,,5,C3437)</f>
        <v>1.0516968038789969E-2</v>
      </c>
      <c r="G3436" s="268">
        <f t="shared" si="106"/>
        <v>0.78810342058560634</v>
      </c>
      <c r="H3436" s="275">
        <f t="shared" si="107"/>
        <v>4.368370131676846</v>
      </c>
      <c r="I3436" s="250"/>
      <c r="J3436" s="251"/>
      <c r="K3436" s="251"/>
      <c r="L3436" s="251"/>
    </row>
    <row r="3437" spans="2:12" x14ac:dyDescent="0.2">
      <c r="B3437" s="112" t="s">
        <v>2</v>
      </c>
      <c r="C3437" s="113">
        <f>_xll.qlCalendarAdvance("TARGET",C3436,B3437,"mf")</f>
        <v>60574</v>
      </c>
      <c r="D3437" s="120">
        <f>_xll.xlShmInterpRateFwd($D$3&amp;T(CalculationTrigger2),C3437,,5,C3438)</f>
        <v>1.1038770096758167E-2</v>
      </c>
      <c r="E3437" s="260">
        <f>_xll.xlShmInterpRateFwd($E$3&amp;T(CalculationTrigger2),C3437,,5,C3438)</f>
        <v>1.096009644957135E-2</v>
      </c>
      <c r="F3437" s="260">
        <f>_xll.xlShmInterpRateFwd($F$3&amp;T(CalculationTrigger2),C3437,,5,C3438)</f>
        <v>1.0524126428818311E-2</v>
      </c>
      <c r="G3437" s="268">
        <f t="shared" si="106"/>
        <v>0.78673647186817619</v>
      </c>
      <c r="H3437" s="275">
        <f t="shared" si="107"/>
        <v>4.3597002075303894</v>
      </c>
      <c r="I3437" s="250"/>
      <c r="J3437" s="251"/>
      <c r="K3437" s="251"/>
      <c r="L3437" s="251"/>
    </row>
    <row r="3438" spans="2:12" x14ac:dyDescent="0.2">
      <c r="B3438" s="112" t="s">
        <v>2</v>
      </c>
      <c r="C3438" s="113">
        <f>_xll.qlCalendarAdvance("TARGET",C3437,B3438,"mf")</f>
        <v>60581</v>
      </c>
      <c r="D3438" s="120">
        <f>_xll.xlShmInterpRateFwd($D$3&amp;T(CalculationTrigger2),C3438,,5,C3439)</f>
        <v>1.1044978072060389E-2</v>
      </c>
      <c r="E3438" s="260">
        <f>_xll.xlShmInterpRateFwd($E$3&amp;T(CalculationTrigger2),C3438,,5,C3439)</f>
        <v>1.0966441764100106E-2</v>
      </c>
      <c r="F3438" s="260">
        <f>_xll.xlShmInterpRateFwd($F$3&amp;T(CalculationTrigger2),C3438,,5,C3439)</f>
        <v>1.053134407713118E-2</v>
      </c>
      <c r="G3438" s="268">
        <f t="shared" si="106"/>
        <v>0.78536307960282858</v>
      </c>
      <c r="H3438" s="275">
        <f t="shared" si="107"/>
        <v>4.3509768696892683</v>
      </c>
      <c r="I3438" s="250"/>
      <c r="J3438" s="251"/>
      <c r="K3438" s="251"/>
      <c r="L3438" s="251"/>
    </row>
    <row r="3439" spans="2:12" x14ac:dyDescent="0.2">
      <c r="B3439" s="112" t="s">
        <v>2</v>
      </c>
      <c r="C3439" s="113">
        <f>_xll.qlCalendarAdvance("TARGET",C3438,B3439,"mf")</f>
        <v>60588</v>
      </c>
      <c r="D3439" s="120">
        <f>_xll.xlShmInterpRateFwd($D$3&amp;T(CalculationTrigger2),C3439,,5,C3440)</f>
        <v>1.1051239388526188E-2</v>
      </c>
      <c r="E3439" s="260">
        <f>_xll.xlShmInterpRateFwd($E$3&amp;T(CalculationTrigger2),C3439,,5,C3440)</f>
        <v>1.097284106491281E-2</v>
      </c>
      <c r="F3439" s="260">
        <f>_xll.xlShmInterpRateFwd($F$3&amp;T(CalculationTrigger2),C3439,,5,C3440)</f>
        <v>1.0538621059719889E-2</v>
      </c>
      <c r="G3439" s="268">
        <f t="shared" si="106"/>
        <v>0.78398323613377774</v>
      </c>
      <c r="H3439" s="275">
        <f t="shared" si="107"/>
        <v>4.3422000519292157</v>
      </c>
      <c r="I3439" s="250"/>
      <c r="J3439" s="251"/>
      <c r="K3439" s="251"/>
      <c r="L3439" s="251"/>
    </row>
    <row r="3440" spans="2:12" x14ac:dyDescent="0.2">
      <c r="B3440" s="112" t="s">
        <v>2</v>
      </c>
      <c r="C3440" s="113">
        <f>_xll.qlCalendarAdvance("TARGET",C3439,B3440,"mf")</f>
        <v>60595</v>
      </c>
      <c r="D3440" s="120">
        <f>_xll.xlShmInterpRateFwd($D$3&amp;T(CalculationTrigger2),C3440,,5,C3441)</f>
        <v>1.1057554114799808E-2</v>
      </c>
      <c r="E3440" s="260">
        <f>_xll.xlShmInterpRateFwd($E$3&amp;T(CalculationTrigger2),C3440,,5,C3441)</f>
        <v>1.0979294421401916E-2</v>
      </c>
      <c r="F3440" s="260">
        <f>_xll.xlShmInterpRateFwd($F$3&amp;T(CalculationTrigger2),C3440,,5,C3441)</f>
        <v>1.0545957452668904E-2</v>
      </c>
      <c r="G3440" s="268">
        <f t="shared" si="106"/>
        <v>0.7825969339789185</v>
      </c>
      <c r="H3440" s="275">
        <f t="shared" si="107"/>
        <v>4.3333696873301166</v>
      </c>
      <c r="I3440" s="250"/>
      <c r="J3440" s="251"/>
      <c r="K3440" s="251"/>
      <c r="L3440" s="251"/>
    </row>
    <row r="3441" spans="2:12" x14ac:dyDescent="0.2">
      <c r="B3441" s="112" t="s">
        <v>2</v>
      </c>
      <c r="C3441" s="113">
        <f>_xll.qlCalendarAdvance("TARGET",C3440,B3441,"mf")</f>
        <v>60602</v>
      </c>
      <c r="D3441" s="120">
        <f>_xll.xlShmInterpRateFwd($D$3&amp;T(CalculationTrigger2),C3441,,5,C3442)</f>
        <v>1.1063922319537465E-2</v>
      </c>
      <c r="E3441" s="260">
        <f>_xll.xlShmInterpRateFwd($E$3&amp;T(CalculationTrigger2),C3441,,5,C3442)</f>
        <v>1.0985801902948704E-2</v>
      </c>
      <c r="F3441" s="260">
        <f>_xll.xlShmInterpRateFwd($F$3&amp;T(CalculationTrigger2),C3441,,5,C3442)</f>
        <v>1.0553353331982098E-2</v>
      </c>
      <c r="G3441" s="268">
        <f t="shared" si="106"/>
        <v>0.78120416588760988</v>
      </c>
      <c r="H3441" s="275">
        <f t="shared" si="107"/>
        <v>4.3244857096660576</v>
      </c>
      <c r="I3441" s="250"/>
      <c r="J3441" s="251"/>
      <c r="K3441" s="251"/>
      <c r="L3441" s="251"/>
    </row>
    <row r="3442" spans="2:12" x14ac:dyDescent="0.2">
      <c r="B3442" s="112" t="s">
        <v>2</v>
      </c>
      <c r="C3442" s="113">
        <f>_xll.qlCalendarAdvance("TARGET",C3441,B3442,"mf")</f>
        <v>60609</v>
      </c>
      <c r="D3442" s="120">
        <f>_xll.xlShmInterpRateFwd($D$3&amp;T(CalculationTrigger2),C3442,,5,C3443)</f>
        <v>1.107034407140736E-2</v>
      </c>
      <c r="E3442" s="260">
        <f>_xll.xlShmInterpRateFwd($E$3&amp;T(CalculationTrigger2),C3442,,5,C3443)</f>
        <v>1.099236357893486E-2</v>
      </c>
      <c r="F3442" s="260">
        <f>_xll.xlShmInterpRateFwd($F$3&amp;T(CalculationTrigger2),C3442,,5,C3443)</f>
        <v>1.056080877377967E-2</v>
      </c>
      <c r="G3442" s="268">
        <f t="shared" si="106"/>
        <v>0.7798049247250034</v>
      </c>
      <c r="H3442" s="275">
        <f t="shared" si="107"/>
        <v>4.3155480515518967</v>
      </c>
      <c r="I3442" s="250"/>
      <c r="J3442" s="251"/>
      <c r="K3442" s="251"/>
      <c r="L3442" s="251"/>
    </row>
    <row r="3443" spans="2:12" x14ac:dyDescent="0.2">
      <c r="B3443" s="112" t="s">
        <v>2</v>
      </c>
      <c r="C3443" s="113">
        <f>_xll.qlCalendarAdvance("TARGET",C3442,B3443,"mf")</f>
        <v>60616</v>
      </c>
      <c r="D3443" s="120">
        <f>_xll.xlShmInterpRateFwd($D$3&amp;T(CalculationTrigger2),C3443,,5,C3444)</f>
        <v>1.1076819438979632E-2</v>
      </c>
      <c r="E3443" s="260">
        <f>_xll.xlShmInterpRateFwd($E$3&amp;T(CalculationTrigger2),C3443,,5,C3444)</f>
        <v>1.0998979518725095E-2</v>
      </c>
      <c r="F3443" s="260">
        <f>_xll.xlShmInterpRateFwd($F$3&amp;T(CalculationTrigger2),C3443,,5,C3444)</f>
        <v>1.0568323853991195E-2</v>
      </c>
      <c r="G3443" s="268">
        <f t="shared" si="106"/>
        <v>0.77839920254537187</v>
      </c>
      <c r="H3443" s="275">
        <f t="shared" si="107"/>
        <v>4.3065566473390016</v>
      </c>
      <c r="I3443" s="250"/>
      <c r="J3443" s="251"/>
      <c r="K3443" s="251"/>
      <c r="L3443" s="251"/>
    </row>
    <row r="3444" spans="2:12" x14ac:dyDescent="0.2">
      <c r="B3444" s="112" t="s">
        <v>2</v>
      </c>
      <c r="C3444" s="113">
        <f>_xll.qlCalendarAdvance("TARGET",C3443,B3444,"mf")</f>
        <v>60623</v>
      </c>
      <c r="D3444" s="120">
        <f>_xll.xlShmInterpRateFwd($D$3&amp;T(CalculationTrigger2),C3444,,5,C3445)</f>
        <v>1.1083348490981193E-2</v>
      </c>
      <c r="E3444" s="260">
        <f>_xll.xlShmInterpRateFwd($E$3&amp;T(CalculationTrigger2),C3444,,5,C3445)</f>
        <v>1.1005649791713496E-2</v>
      </c>
      <c r="F3444" s="260">
        <f>_xll.xlShmInterpRateFwd($F$3&amp;T(CalculationTrigger2),C3444,,5,C3445)</f>
        <v>1.0575898648784192E-2</v>
      </c>
      <c r="G3444" s="268">
        <f t="shared" si="106"/>
        <v>0.7769869926769688</v>
      </c>
      <c r="H3444" s="275">
        <f t="shared" si="107"/>
        <v>4.2975114292930456</v>
      </c>
      <c r="I3444" s="250"/>
      <c r="J3444" s="251"/>
      <c r="K3444" s="251"/>
      <c r="L3444" s="251"/>
    </row>
    <row r="3445" spans="2:12" x14ac:dyDescent="0.2">
      <c r="B3445" s="112" t="s">
        <v>2</v>
      </c>
      <c r="C3445" s="113">
        <f>_xll.qlCalendarAdvance("TARGET",C3444,B3445,"mf")</f>
        <v>60630</v>
      </c>
      <c r="D3445" s="120">
        <f>_xll.xlShmInterpRateFwd($D$3&amp;T(CalculationTrigger2),C3445,,5,C3446)</f>
        <v>1.1089931296006146E-2</v>
      </c>
      <c r="E3445" s="260">
        <f>_xll.xlShmInterpRateFwd($E$3&amp;T(CalculationTrigger2),C3445,,5,C3446)</f>
        <v>1.1012374467306138E-2</v>
      </c>
      <c r="F3445" s="260">
        <f>_xll.xlShmInterpRateFwd($F$3&amp;T(CalculationTrigger2),C3445,,5,C3446)</f>
        <v>1.0583533234141353E-2</v>
      </c>
      <c r="G3445" s="268">
        <f t="shared" si="106"/>
        <v>0.77556828700007374</v>
      </c>
      <c r="H3445" s="275">
        <f t="shared" si="107"/>
        <v>4.2884123316478533</v>
      </c>
      <c r="I3445" s="250"/>
      <c r="J3445" s="251"/>
      <c r="K3445" s="251"/>
      <c r="L3445" s="251"/>
    </row>
    <row r="3446" spans="2:12" x14ac:dyDescent="0.2">
      <c r="B3446" s="112" t="s">
        <v>2</v>
      </c>
      <c r="C3446" s="113">
        <f>_xll.qlCalendarAdvance("TARGET",C3445,B3446,"mf")</f>
        <v>60637</v>
      </c>
      <c r="D3446" s="120">
        <f>_xll.xlShmInterpRateFwd($D$3&amp;T(CalculationTrigger2),C3446,,5,C3447)</f>
        <v>1.1096567922718494E-2</v>
      </c>
      <c r="E3446" s="260">
        <f>_xll.xlShmInterpRateFwd($E$3&amp;T(CalculationTrigger2),C3446,,5,C3447)</f>
        <v>1.1019153614840016E-2</v>
      </c>
      <c r="F3446" s="260">
        <f>_xll.xlShmInterpRateFwd($F$3&amp;T(CalculationTrigger2),C3446,,5,C3447)</f>
        <v>1.0591227686109579E-2</v>
      </c>
      <c r="G3446" s="268">
        <f t="shared" si="106"/>
        <v>0.77414307878477528</v>
      </c>
      <c r="H3446" s="275">
        <f t="shared" si="107"/>
        <v>4.279259287304372</v>
      </c>
      <c r="I3446" s="250"/>
      <c r="J3446" s="251"/>
      <c r="K3446" s="251"/>
      <c r="L3446" s="251"/>
    </row>
    <row r="3447" spans="2:12" x14ac:dyDescent="0.2">
      <c r="B3447" s="112" t="s">
        <v>2</v>
      </c>
      <c r="C3447" s="113">
        <f>_xll.qlCalendarAdvance("TARGET",C3446,B3447,"mf")</f>
        <v>60644</v>
      </c>
      <c r="D3447" s="120">
        <f>_xll.xlShmInterpRateFwd($D$3&amp;T(CalculationTrigger2),C3447,,5,C3448)</f>
        <v>1.1103258439742105E-2</v>
      </c>
      <c r="E3447" s="260">
        <f>_xll.xlShmInterpRateFwd($E$3&amp;T(CalculationTrigger2),C3447,,5,C3448)</f>
        <v>1.1025987303733605E-2</v>
      </c>
      <c r="F3447" s="260">
        <f>_xll.xlShmInterpRateFwd($F$3&amp;T(CalculationTrigger2),C3447,,5,C3448)</f>
        <v>1.0598982080753641E-2</v>
      </c>
      <c r="G3447" s="268">
        <f t="shared" si="106"/>
        <v>0.77271136008499886</v>
      </c>
      <c r="H3447" s="275">
        <f t="shared" si="107"/>
        <v>4.2700522297996377</v>
      </c>
      <c r="I3447" s="250"/>
      <c r="J3447" s="251"/>
      <c r="K3447" s="251"/>
      <c r="L3447" s="251"/>
    </row>
    <row r="3448" spans="2:12" x14ac:dyDescent="0.2">
      <c r="B3448" s="112" t="s">
        <v>2</v>
      </c>
      <c r="C3448" s="113">
        <f>_xll.qlCalendarAdvance("TARGET",C3447,B3448,"mf")</f>
        <v>60651</v>
      </c>
      <c r="D3448" s="120">
        <f>_xll.xlShmInterpRateFwd($D$3&amp;T(CalculationTrigger2),C3448,,5,C3449)</f>
        <v>1.111000291574179E-2</v>
      </c>
      <c r="E3448" s="260">
        <f>_xll.xlShmInterpRateFwd($E$3&amp;T(CalculationTrigger2),C3448,,5,C3449)</f>
        <v>1.1032875603347897E-2</v>
      </c>
      <c r="F3448" s="260">
        <f>_xll.xlShmInterpRateFwd($F$3&amp;T(CalculationTrigger2),C3448,,5,C3449)</f>
        <v>1.0606796494098278E-2</v>
      </c>
      <c r="G3448" s="268">
        <f t="shared" si="106"/>
        <v>0.77127312393893488</v>
      </c>
      <c r="H3448" s="275">
        <f t="shared" si="107"/>
        <v>4.2607910924961914</v>
      </c>
      <c r="I3448" s="250"/>
      <c r="J3448" s="251"/>
      <c r="K3448" s="251"/>
      <c r="L3448" s="251"/>
    </row>
    <row r="3449" spans="2:12" x14ac:dyDescent="0.2">
      <c r="B3449" s="112" t="s">
        <v>2</v>
      </c>
      <c r="C3449" s="113">
        <f>_xll.qlCalendarAdvance("TARGET",C3448,B3449,"mf")</f>
        <v>60658</v>
      </c>
      <c r="D3449" s="120">
        <f>_xll.xlShmInterpRateFwd($D$3&amp;T(CalculationTrigger2),C3449,,5,C3450)</f>
        <v>1.1116801419365394E-2</v>
      </c>
      <c r="E3449" s="260">
        <f>_xll.xlShmInterpRateFwd($E$3&amp;T(CalculationTrigger2),C3449,,5,C3450)</f>
        <v>1.103981858308483E-2</v>
      </c>
      <c r="F3449" s="260">
        <f>_xll.xlShmInterpRateFwd($F$3&amp;T(CalculationTrigger2),C3449,,5,C3450)</f>
        <v>1.0614671002244022E-2</v>
      </c>
      <c r="G3449" s="268">
        <f t="shared" si="106"/>
        <v>0.76982836280563638</v>
      </c>
      <c r="H3449" s="275">
        <f t="shared" si="107"/>
        <v>4.2514758084080846</v>
      </c>
      <c r="I3449" s="250"/>
      <c r="J3449" s="251"/>
      <c r="K3449" s="251"/>
      <c r="L3449" s="251"/>
    </row>
    <row r="3450" spans="2:12" x14ac:dyDescent="0.2">
      <c r="B3450" s="112" t="s">
        <v>2</v>
      </c>
      <c r="C3450" s="113">
        <f>_xll.qlCalendarAdvance("TARGET",C3449,B3450,"mf")</f>
        <v>60665</v>
      </c>
      <c r="D3450" s="120">
        <f>_xll.xlShmInterpRateFwd($D$3&amp;T(CalculationTrigger2),C3450,,5,C3451)</f>
        <v>1.1123654019243787E-2</v>
      </c>
      <c r="E3450" s="260">
        <f>_xll.xlShmInterpRateFwd($E$3&amp;T(CalculationTrigger2),C3450,,5,C3451)</f>
        <v>1.1046816312312014E-2</v>
      </c>
      <c r="F3450" s="260">
        <f>_xll.xlShmInterpRateFwd($F$3&amp;T(CalculationTrigger2),C3450,,5,C3451)</f>
        <v>1.0622605681152914E-2</v>
      </c>
      <c r="G3450" s="268">
        <f t="shared" si="106"/>
        <v>0.76837706931773275</v>
      </c>
      <c r="H3450" s="275">
        <f t="shared" si="107"/>
        <v>4.2421063115910016</v>
      </c>
      <c r="I3450" s="250"/>
      <c r="J3450" s="251"/>
      <c r="K3450" s="251"/>
      <c r="L3450" s="251"/>
    </row>
    <row r="3451" spans="2:12" x14ac:dyDescent="0.2">
      <c r="B3451" s="112" t="s">
        <v>2</v>
      </c>
      <c r="C3451" s="113">
        <f>_xll.qlCalendarAdvance("TARGET",C3450,B3451,"mf")</f>
        <v>60672</v>
      </c>
      <c r="D3451" s="120">
        <f>_xll.xlShmInterpRateFwd($D$3&amp;T(CalculationTrigger2),C3451,,5,C3452)</f>
        <v>1.1130560784014046E-2</v>
      </c>
      <c r="E3451" s="260">
        <f>_xll.xlShmInterpRateFwd($E$3&amp;T(CalculationTrigger2),C3451,,5,C3452)</f>
        <v>1.1053868860420641E-2</v>
      </c>
      <c r="F3451" s="260">
        <f>_xll.xlShmInterpRateFwd($F$3&amp;T(CalculationTrigger2),C3451,,5,C3452)</f>
        <v>1.0630600606955459E-2</v>
      </c>
      <c r="G3451" s="268">
        <f t="shared" si="106"/>
        <v>0.76691923593405142</v>
      </c>
      <c r="H3451" s="275">
        <f t="shared" si="107"/>
        <v>4.2326825346518211</v>
      </c>
      <c r="I3451" s="250"/>
      <c r="J3451" s="251"/>
      <c r="K3451" s="251"/>
      <c r="L3451" s="251"/>
    </row>
    <row r="3452" spans="2:12" x14ac:dyDescent="0.2">
      <c r="B3452" s="112" t="s">
        <v>2</v>
      </c>
      <c r="C3452" s="113">
        <f>_xll.qlCalendarAdvance("TARGET",C3451,B3452,"mf")</f>
        <v>60679</v>
      </c>
      <c r="D3452" s="120">
        <f>_xll.xlShmInterpRateFwd($D$3&amp;T(CalculationTrigger2),C3452,,5,C3453)</f>
        <v>1.1137521782359988E-2</v>
      </c>
      <c r="E3452" s="260">
        <f>_xll.xlShmInterpRateFwd($E$3&amp;T(CalculationTrigger2),C3452,,5,C3453)</f>
        <v>1.1060976296784953E-2</v>
      </c>
      <c r="F3452" s="260">
        <f>_xll.xlShmInterpRateFwd($F$3&amp;T(CalculationTrigger2),C3452,,5,C3453)</f>
        <v>1.0638655855655262E-2</v>
      </c>
      <c r="G3452" s="268">
        <f t="shared" si="106"/>
        <v>0.76545485575035821</v>
      </c>
      <c r="H3452" s="275">
        <f t="shared" si="107"/>
        <v>4.223204411296904</v>
      </c>
      <c r="I3452" s="250"/>
      <c r="J3452" s="251"/>
      <c r="K3452" s="251"/>
      <c r="L3452" s="251"/>
    </row>
    <row r="3453" spans="2:12" x14ac:dyDescent="0.2">
      <c r="B3453" s="112" t="s">
        <v>2</v>
      </c>
      <c r="C3453" s="113">
        <f>_xll.qlCalendarAdvance("TARGET",C3452,B3453,"mf")</f>
        <v>60686</v>
      </c>
      <c r="D3453" s="120">
        <f>_xll.xlShmInterpRateFwd($D$3&amp;T(CalculationTrigger2),C3453,,5,C3454)</f>
        <v>1.1144537082884763E-2</v>
      </c>
      <c r="E3453" s="260">
        <f>_xll.xlShmInterpRateFwd($E$3&amp;T(CalculationTrigger2),C3453,,5,C3454)</f>
        <v>1.1068138690802776E-2</v>
      </c>
      <c r="F3453" s="260">
        <f>_xll.xlShmInterpRateFwd($F$3&amp;T(CalculationTrigger2),C3453,,5,C3454)</f>
        <v>1.0646771503314351E-2</v>
      </c>
      <c r="G3453" s="268">
        <f t="shared" si="106"/>
        <v>0.76398392081986755</v>
      </c>
      <c r="H3453" s="275">
        <f t="shared" si="107"/>
        <v>4.2136718748842474</v>
      </c>
      <c r="I3453" s="250"/>
      <c r="J3453" s="251"/>
      <c r="K3453" s="251"/>
      <c r="L3453" s="251"/>
    </row>
    <row r="3454" spans="2:12" x14ac:dyDescent="0.2">
      <c r="B3454" s="112" t="s">
        <v>2</v>
      </c>
      <c r="C3454" s="113">
        <f>_xll.qlCalendarAdvance("TARGET",C3453,B3454,"mf")</f>
        <v>60693</v>
      </c>
      <c r="D3454" s="120">
        <f>_xll.xlShmInterpRateFwd($D$3&amp;T(CalculationTrigger2),C3454,,5,C3455)</f>
        <v>1.115160675423826E-2</v>
      </c>
      <c r="E3454" s="260">
        <f>_xll.xlShmInterpRateFwd($E$3&amp;T(CalculationTrigger2),C3454,,5,C3455)</f>
        <v>1.1075356111854989E-2</v>
      </c>
      <c r="F3454" s="260">
        <f>_xll.xlShmInterpRateFwd($F$3&amp;T(CalculationTrigger2),C3454,,5,C3455)</f>
        <v>1.0654947625977896E-2</v>
      </c>
      <c r="G3454" s="268">
        <f t="shared" si="106"/>
        <v>0.76250642383271505</v>
      </c>
      <c r="H3454" s="275">
        <f t="shared" si="107"/>
        <v>4.2040848587709263</v>
      </c>
      <c r="I3454" s="250"/>
      <c r="J3454" s="251"/>
      <c r="K3454" s="251"/>
      <c r="L3454" s="251"/>
    </row>
    <row r="3455" spans="2:12" x14ac:dyDescent="0.2">
      <c r="B3455" s="112" t="s">
        <v>2</v>
      </c>
      <c r="C3455" s="113">
        <f>_xll.qlCalendarAdvance("TARGET",C3454,B3455,"mf")</f>
        <v>60700</v>
      </c>
      <c r="D3455" s="120">
        <f>_xll.xlShmInterpRateFwd($D$3&amp;T(CalculationTrigger2),C3455,,5,C3456)</f>
        <v>1.1158730865099742E-2</v>
      </c>
      <c r="E3455" s="260">
        <f>_xll.xlShmInterpRateFwd($E$3&amp;T(CalculationTrigger2),C3455,,5,C3456)</f>
        <v>1.1082628629317103E-2</v>
      </c>
      <c r="F3455" s="260">
        <f>_xll.xlShmInterpRateFwd($F$3&amp;T(CalculationTrigger2),C3455,,5,C3456)</f>
        <v>1.0663184299691581E-2</v>
      </c>
      <c r="G3455" s="268">
        <f t="shared" si="106"/>
        <v>0.76102235782639704</v>
      </c>
      <c r="H3455" s="275">
        <f t="shared" si="107"/>
        <v>4.1944432962552103</v>
      </c>
      <c r="I3455" s="250"/>
      <c r="J3455" s="251"/>
      <c r="K3455" s="251"/>
      <c r="L3455" s="251"/>
    </row>
    <row r="3456" spans="2:12" x14ac:dyDescent="0.2">
      <c r="B3456" s="112" t="s">
        <v>2</v>
      </c>
      <c r="C3456" s="113">
        <f>_xll.qlCalendarAdvance("TARGET",C3455,B3456,"mf")</f>
        <v>60707</v>
      </c>
      <c r="D3456" s="120">
        <f>_xll.xlShmInterpRateFwd($D$3&amp;T(CalculationTrigger2),C3456,,5,C3457)</f>
        <v>1.1165909484096768E-2</v>
      </c>
      <c r="E3456" s="260">
        <f>_xll.xlShmInterpRateFwd($E$3&amp;T(CalculationTrigger2),C3456,,5,C3457)</f>
        <v>1.1089956312576634E-2</v>
      </c>
      <c r="F3456" s="260">
        <f>_xll.xlShmInterpRateFwd($F$3&amp;T(CalculationTrigger2),C3456,,5,C3457)</f>
        <v>1.0671481600518982E-2</v>
      </c>
      <c r="G3456" s="268">
        <f t="shared" si="106"/>
        <v>0.759531715201333</v>
      </c>
      <c r="H3456" s="275">
        <f t="shared" si="107"/>
        <v>4.1847471205765272</v>
      </c>
      <c r="I3456" s="250"/>
      <c r="J3456" s="251"/>
      <c r="K3456" s="251"/>
      <c r="L3456" s="251"/>
    </row>
    <row r="3457" spans="2:12" x14ac:dyDescent="0.2">
      <c r="B3457" s="112" t="s">
        <v>2</v>
      </c>
      <c r="C3457" s="113">
        <f>_xll.qlCalendarAdvance("TARGET",C3456,B3457,"mf")</f>
        <v>60714</v>
      </c>
      <c r="D3457" s="120">
        <f>_xll.xlShmInterpRateFwd($D$3&amp;T(CalculationTrigger2),C3457,,5,C3458)</f>
        <v>1.1173142679880474E-2</v>
      </c>
      <c r="E3457" s="260">
        <f>_xll.xlShmInterpRateFwd($E$3&amp;T(CalculationTrigger2),C3457,,5,C3458)</f>
        <v>1.1097339231027325E-2</v>
      </c>
      <c r="F3457" s="260">
        <f>_xll.xlShmInterpRateFwd($F$3&amp;T(CalculationTrigger2),C3457,,5,C3458)</f>
        <v>1.067983960449524E-2</v>
      </c>
      <c r="G3457" s="268">
        <f t="shared" si="106"/>
        <v>0.75803448853148381</v>
      </c>
      <c r="H3457" s="275">
        <f t="shared" si="107"/>
        <v>4.174996265320849</v>
      </c>
      <c r="I3457" s="250"/>
      <c r="J3457" s="251"/>
      <c r="K3457" s="251"/>
      <c r="L3457" s="251"/>
    </row>
    <row r="3458" spans="2:12" x14ac:dyDescent="0.2">
      <c r="B3458" s="112" t="s">
        <v>2</v>
      </c>
      <c r="C3458" s="113">
        <f>_xll.qlCalendarAdvance("TARGET",C3457,B3458,"mf")</f>
        <v>60721</v>
      </c>
      <c r="D3458" s="120">
        <f>_xll.xlShmInterpRateFwd($D$3&amp;T(CalculationTrigger2),C3458,,5,C3459)</f>
        <v>1.1180430521061878E-2</v>
      </c>
      <c r="E3458" s="260">
        <f>_xll.xlShmInterpRateFwd($E$3&amp;T(CalculationTrigger2),C3458,,5,C3459)</f>
        <v>1.1104777454034381E-2</v>
      </c>
      <c r="F3458" s="260">
        <f>_xll.xlShmInterpRateFwd($F$3&amp;T(CalculationTrigger2),C3458,,5,C3459)</f>
        <v>1.0688258387673386E-2</v>
      </c>
      <c r="G3458" s="268">
        <f t="shared" si="106"/>
        <v>0.75653067027496579</v>
      </c>
      <c r="H3458" s="275">
        <f t="shared" si="107"/>
        <v>4.1651906636099545</v>
      </c>
      <c r="I3458" s="250"/>
      <c r="J3458" s="251"/>
      <c r="K3458" s="251"/>
      <c r="L3458" s="251"/>
    </row>
    <row r="3459" spans="2:12" x14ac:dyDescent="0.2">
      <c r="B3459" s="112" t="s">
        <v>2</v>
      </c>
      <c r="C3459" s="113">
        <f>_xll.qlCalendarAdvance("TARGET",C3458,B3459,"mf")</f>
        <v>60728</v>
      </c>
      <c r="D3459" s="120">
        <f>_xll.xlShmInterpRateFwd($D$3&amp;T(CalculationTrigger2),C3459,,5,C3460)</f>
        <v>1.11877730763335E-2</v>
      </c>
      <c r="E3459" s="260">
        <f>_xll.xlShmInterpRateFwd($E$3&amp;T(CalculationTrigger2),C3459,,5,C3460)</f>
        <v>1.1112271051009781E-2</v>
      </c>
      <c r="F3459" s="260">
        <f>_xll.xlShmInterpRateFwd($F$3&amp;T(CalculationTrigger2),C3459,,5,C3460)</f>
        <v>1.0696738026124355E-2</v>
      </c>
      <c r="G3459" s="268">
        <f t="shared" si="106"/>
        <v>0.7550202532371868</v>
      </c>
      <c r="H3459" s="275">
        <f t="shared" si="107"/>
        <v>4.1553302488542627</v>
      </c>
      <c r="I3459" s="250"/>
      <c r="J3459" s="251"/>
      <c r="K3459" s="251"/>
      <c r="L3459" s="251"/>
    </row>
    <row r="3460" spans="2:12" x14ac:dyDescent="0.2">
      <c r="B3460" s="112" t="s">
        <v>2</v>
      </c>
      <c r="C3460" s="113">
        <f>_xll.qlCalendarAdvance("TARGET",C3459,B3460,"mf")</f>
        <v>60735</v>
      </c>
      <c r="D3460" s="120">
        <f>_xll.xlShmInterpRateFwd($D$3&amp;T(CalculationTrigger2),C3460,,5,C3461)</f>
        <v>1.1195170414330361E-2</v>
      </c>
      <c r="E3460" s="260">
        <f>_xll.xlShmInterpRateFwd($E$3&amp;T(CalculationTrigger2),C3460,,5,C3461)</f>
        <v>1.1119820091331178E-2</v>
      </c>
      <c r="F3460" s="260">
        <f>_xll.xlShmInterpRateFwd($F$3&amp;T(CalculationTrigger2),C3460,,5,C3461)</f>
        <v>1.0705278595850102E-2</v>
      </c>
      <c r="G3460" s="268">
        <f t="shared" si="106"/>
        <v>0.75350322999183028</v>
      </c>
      <c r="H3460" s="275">
        <f t="shared" si="107"/>
        <v>4.1454149548107546</v>
      </c>
      <c r="I3460" s="250"/>
      <c r="J3460" s="251"/>
      <c r="K3460" s="251"/>
      <c r="L3460" s="251"/>
    </row>
    <row r="3461" spans="2:12" x14ac:dyDescent="0.2">
      <c r="B3461" s="112" t="s">
        <v>2</v>
      </c>
      <c r="C3461" s="113">
        <f>_xll.qlCalendarAdvance("TARGET",C3460,B3461,"mf")</f>
        <v>60742</v>
      </c>
      <c r="D3461" s="120">
        <f>_xll.xlShmInterpRateFwd($D$3&amp;T(CalculationTrigger2),C3461,,5,C3462)</f>
        <v>1.1202622603699492E-2</v>
      </c>
      <c r="E3461" s="260">
        <f>_xll.xlShmInterpRateFwd($E$3&amp;T(CalculationTrigger2),C3461,,5,C3462)</f>
        <v>1.1127424644365079E-2</v>
      </c>
      <c r="F3461" s="260">
        <f>_xll.xlShmInterpRateFwd($F$3&amp;T(CalculationTrigger2),C3461,,5,C3462)</f>
        <v>1.0713880172957359E-2</v>
      </c>
      <c r="G3461" s="268">
        <f t="shared" ref="G3461:G3524" si="108">(D3461-E3461)*10000</f>
        <v>0.75197959334413067</v>
      </c>
      <c r="H3461" s="275">
        <f t="shared" ref="H3461:H3524" si="109">(E3461-F3461)*10000</f>
        <v>4.1354447140772024</v>
      </c>
      <c r="I3461" s="250"/>
      <c r="J3461" s="251"/>
      <c r="K3461" s="251"/>
      <c r="L3461" s="251"/>
    </row>
    <row r="3462" spans="2:12" x14ac:dyDescent="0.2">
      <c r="B3462" s="112" t="s">
        <v>2</v>
      </c>
      <c r="C3462" s="113">
        <f>_xll.qlCalendarAdvance("TARGET",C3461,B3462,"mf")</f>
        <v>60749</v>
      </c>
      <c r="D3462" s="120">
        <f>_xll.xlShmInterpRateFwd($D$3&amp;T(CalculationTrigger2),C3462,,5,C3463)</f>
        <v>1.1210129713082559E-2</v>
      </c>
      <c r="E3462" s="260">
        <f>_xll.xlShmInterpRateFwd($E$3&amp;T(CalculationTrigger2),C3462,,5,C3463)</f>
        <v>1.1135084779507386E-2</v>
      </c>
      <c r="F3462" s="260">
        <f>_xll.xlShmInterpRateFwd($F$3&amp;T(CalculationTrigger2),C3462,,5,C3463)</f>
        <v>1.0722542833460724E-2</v>
      </c>
      <c r="G3462" s="268">
        <f t="shared" si="108"/>
        <v>0.75044933575173567</v>
      </c>
      <c r="H3462" s="275">
        <f t="shared" si="109"/>
        <v>4.1254194604666177</v>
      </c>
      <c r="I3462" s="250"/>
      <c r="J3462" s="251"/>
      <c r="K3462" s="251"/>
      <c r="L3462" s="251"/>
    </row>
    <row r="3463" spans="2:12" x14ac:dyDescent="0.2">
      <c r="B3463" s="112" t="s">
        <v>2</v>
      </c>
      <c r="C3463" s="113">
        <f>_xll.qlCalendarAdvance("TARGET",C3462,B3463,"mf")</f>
        <v>60756</v>
      </c>
      <c r="D3463" s="120">
        <f>_xll.xlShmInterpRateFwd($D$3&amp;T(CalculationTrigger2),C3463,,5,C3464)</f>
        <v>1.1217691811121647E-2</v>
      </c>
      <c r="E3463" s="260">
        <f>_xll.xlShmInterpRateFwd($E$3&amp;T(CalculationTrigger2),C3463,,5,C3464)</f>
        <v>1.1142800566166015E-2</v>
      </c>
      <c r="F3463" s="260">
        <f>_xll.xlShmInterpRateFwd($F$3&amp;T(CalculationTrigger2),C3463,,5,C3464)</f>
        <v>1.073126665342165E-2</v>
      </c>
      <c r="G3463" s="268">
        <f t="shared" si="108"/>
        <v>0.74891244955632708</v>
      </c>
      <c r="H3463" s="275">
        <f t="shared" si="109"/>
        <v>4.1153391274436482</v>
      </c>
      <c r="I3463" s="250"/>
      <c r="J3463" s="251"/>
      <c r="K3463" s="251"/>
      <c r="L3463" s="251"/>
    </row>
    <row r="3464" spans="2:12" x14ac:dyDescent="0.2">
      <c r="B3464" s="112" t="s">
        <v>2</v>
      </c>
      <c r="C3464" s="113">
        <f>_xll.qlCalendarAdvance("TARGET",C3463,B3464,"mf")</f>
        <v>60763</v>
      </c>
      <c r="D3464" s="120">
        <f>_xll.xlShmInterpRateFwd($D$3&amp;T(CalculationTrigger2),C3464,,5,C3465)</f>
        <v>1.122530896648823E-2</v>
      </c>
      <c r="E3464" s="260">
        <f>_xll.xlShmInterpRateFwd($E$3&amp;T(CalculationTrigger2),C3464,,5,C3465)</f>
        <v>1.1150572073691412E-2</v>
      </c>
      <c r="F3464" s="260">
        <f>_xll.xlShmInterpRateFwd($F$3&amp;T(CalculationTrigger2),C3464,,5,C3465)</f>
        <v>1.0740051708890544E-2</v>
      </c>
      <c r="G3464" s="268">
        <f t="shared" si="108"/>
        <v>0.74736892796817966</v>
      </c>
      <c r="H3464" s="275">
        <f t="shared" si="109"/>
        <v>4.1052036480086764</v>
      </c>
      <c r="I3464" s="250"/>
      <c r="J3464" s="251"/>
      <c r="K3464" s="251"/>
      <c r="L3464" s="251"/>
    </row>
    <row r="3465" spans="2:12" x14ac:dyDescent="0.2">
      <c r="B3465" s="112" t="s">
        <v>2</v>
      </c>
      <c r="C3465" s="113">
        <f>_xll.qlCalendarAdvance("TARGET",C3464,B3465,"mf")</f>
        <v>60770</v>
      </c>
      <c r="D3465" s="120">
        <f>_xll.xlShmInterpRateFwd($D$3&amp;T(CalculationTrigger2),C3465,,5,C3466)</f>
        <v>1.1232981247796299E-2</v>
      </c>
      <c r="E3465" s="260">
        <f>_xll.xlShmInterpRateFwd($E$3&amp;T(CalculationTrigger2),C3465,,5,C3466)</f>
        <v>1.1158399371480788E-2</v>
      </c>
      <c r="F3465" s="260">
        <f>_xll.xlShmInterpRateFwd($F$3&amp;T(CalculationTrigger2),C3465,,5,C3466)</f>
        <v>1.074889807592414E-2</v>
      </c>
      <c r="G3465" s="268">
        <f t="shared" si="108"/>
        <v>0.74581876315510387</v>
      </c>
      <c r="H3465" s="275">
        <f t="shared" si="109"/>
        <v>4.0950129555664825</v>
      </c>
      <c r="I3465" s="250"/>
      <c r="J3465" s="251"/>
      <c r="K3465" s="251"/>
      <c r="L3465" s="251"/>
    </row>
    <row r="3466" spans="2:12" x14ac:dyDescent="0.2">
      <c r="B3466" s="112" t="s">
        <v>2</v>
      </c>
      <c r="C3466" s="113">
        <f>_xll.qlCalendarAdvance("TARGET",C3465,B3466,"mf")</f>
        <v>60777</v>
      </c>
      <c r="D3466" s="120">
        <f>_xll.xlShmInterpRateFwd($D$3&amp;T(CalculationTrigger2),C3466,,5,C3467)</f>
        <v>1.1240708723718179E-2</v>
      </c>
      <c r="E3466" s="260">
        <f>_xll.xlShmInterpRateFwd($E$3&amp;T(CalculationTrigger2),C3466,,5,C3467)</f>
        <v>1.116628252893759E-2</v>
      </c>
      <c r="F3466" s="260">
        <f>_xll.xlShmInterpRateFwd($F$3&amp;T(CalculationTrigger2),C3466,,5,C3467)</f>
        <v>1.0757805830556537E-2</v>
      </c>
      <c r="G3466" s="268">
        <f t="shared" si="108"/>
        <v>0.74426194780589927</v>
      </c>
      <c r="H3466" s="275">
        <f t="shared" si="109"/>
        <v>4.0847669838105229</v>
      </c>
      <c r="I3466" s="250"/>
      <c r="J3466" s="251"/>
      <c r="K3466" s="251"/>
      <c r="L3466" s="251"/>
    </row>
    <row r="3467" spans="2:12" x14ac:dyDescent="0.2">
      <c r="B3467" s="112" t="s">
        <v>2</v>
      </c>
      <c r="C3467" s="113">
        <f>_xll.qlCalendarAdvance("TARGET",C3466,B3467,"mf")</f>
        <v>60784</v>
      </c>
      <c r="D3467" s="120">
        <f>_xll.xlShmInterpRateFwd($D$3&amp;T(CalculationTrigger2),C3467,,5,C3468)</f>
        <v>1.1248491462915055E-2</v>
      </c>
      <c r="E3467" s="260">
        <f>_xll.xlShmInterpRateFwd($E$3&amp;T(CalculationTrigger2),C3467,,5,C3468)</f>
        <v>1.1174221615459919E-2</v>
      </c>
      <c r="F3467" s="260">
        <f>_xll.xlShmInterpRateFwd($F$3&amp;T(CalculationTrigger2),C3467,,5,C3468)</f>
        <v>1.0766775048874492E-2</v>
      </c>
      <c r="G3467" s="268">
        <f t="shared" si="108"/>
        <v>0.74269847455135651</v>
      </c>
      <c r="H3467" s="275">
        <f t="shared" si="109"/>
        <v>4.0744656658542668</v>
      </c>
      <c r="I3467" s="250"/>
      <c r="J3467" s="251"/>
      <c r="K3467" s="251"/>
      <c r="L3467" s="251"/>
    </row>
    <row r="3468" spans="2:12" x14ac:dyDescent="0.2">
      <c r="B3468" s="112" t="s">
        <v>2</v>
      </c>
      <c r="C3468" s="113">
        <f>_xll.qlCalendarAdvance("TARGET",C3467,B3468,"mf")</f>
        <v>60791</v>
      </c>
      <c r="D3468" s="120">
        <f>_xll.xlShmInterpRateFwd($D$3&amp;T(CalculationTrigger2),C3468,,5,C3469)</f>
        <v>1.1256329533996417E-2</v>
      </c>
      <c r="E3468" s="260">
        <f>_xll.xlShmInterpRateFwd($E$3&amp;T(CalculationTrigger2),C3468,,5,C3469)</f>
        <v>1.118221670037102E-2</v>
      </c>
      <c r="F3468" s="260">
        <f>_xll.xlShmInterpRateFwd($F$3&amp;T(CalculationTrigger2),C3468,,5,C3469)</f>
        <v>1.0775805806918979E-2</v>
      </c>
      <c r="G3468" s="268">
        <f t="shared" si="108"/>
        <v>0.74112833625397323</v>
      </c>
      <c r="H3468" s="275">
        <f t="shared" si="109"/>
        <v>4.0641089345204096</v>
      </c>
      <c r="I3468" s="250"/>
      <c r="J3468" s="251"/>
      <c r="K3468" s="251"/>
      <c r="L3468" s="251"/>
    </row>
    <row r="3469" spans="2:12" x14ac:dyDescent="0.2">
      <c r="B3469" s="112" t="s">
        <v>2</v>
      </c>
      <c r="C3469" s="113">
        <f>_xll.qlCalendarAdvance("TARGET",C3468,B3469,"mf")</f>
        <v>60798</v>
      </c>
      <c r="D3469" s="120">
        <f>_xll.xlShmInterpRateFwd($D$3&amp;T(CalculationTrigger2),C3469,,5,C3470)</f>
        <v>1.1264223005641687E-2</v>
      </c>
      <c r="E3469" s="260">
        <f>_xll.xlShmInterpRateFwd($E$3&amp;T(CalculationTrigger2),C3469,,5,C3470)</f>
        <v>1.1190267853122009E-2</v>
      </c>
      <c r="F3469" s="260">
        <f>_xll.xlShmInterpRateFwd($F$3&amp;T(CalculationTrigger2),C3469,,5,C3470)</f>
        <v>1.078489818069675E-2</v>
      </c>
      <c r="G3469" s="268">
        <f t="shared" si="108"/>
        <v>0.73955152519677991</v>
      </c>
      <c r="H3469" s="275">
        <f t="shared" si="109"/>
        <v>4.0536967242525872</v>
      </c>
      <c r="I3469" s="250"/>
      <c r="J3469" s="251"/>
      <c r="K3469" s="251"/>
      <c r="L3469" s="251"/>
    </row>
    <row r="3470" spans="2:12" x14ac:dyDescent="0.2">
      <c r="B3470" s="112" t="s">
        <v>2</v>
      </c>
      <c r="C3470" s="113">
        <f>_xll.qlCalendarAdvance("TARGET",C3469,B3470,"mf")</f>
        <v>60805</v>
      </c>
      <c r="D3470" s="120">
        <f>_xll.xlShmInterpRateFwd($D$3&amp;T(CalculationTrigger2),C3470,,5,C3471)</f>
        <v>1.1272171946490181E-2</v>
      </c>
      <c r="E3470" s="260">
        <f>_xll.xlShmInterpRateFwd($E$3&amp;T(CalculationTrigger2),C3470,,5,C3471)</f>
        <v>1.1198375143083363E-2</v>
      </c>
      <c r="F3470" s="260">
        <f>_xll.xlShmInterpRateFwd($F$3&amp;T(CalculationTrigger2),C3470,,5,C3471)</f>
        <v>1.0794052246336736E-2</v>
      </c>
      <c r="G3470" s="268">
        <f t="shared" si="108"/>
        <v>0.73796803406817735</v>
      </c>
      <c r="H3470" s="275">
        <f t="shared" si="109"/>
        <v>4.0432289674662698</v>
      </c>
      <c r="I3470" s="250"/>
      <c r="J3470" s="251"/>
      <c r="K3470" s="251"/>
      <c r="L3470" s="251"/>
    </row>
    <row r="3471" spans="2:12" x14ac:dyDescent="0.2">
      <c r="B3471" s="112" t="s">
        <v>2</v>
      </c>
      <c r="C3471" s="113">
        <f>_xll.qlCalendarAdvance("TARGET",C3470,B3471,"mf")</f>
        <v>60812</v>
      </c>
      <c r="D3471" s="120">
        <f>_xll.xlShmInterpRateFwd($D$3&amp;T(CalculationTrigger2),C3471,,5,C3472)</f>
        <v>1.1280176425193238E-2</v>
      </c>
      <c r="E3471" s="260">
        <f>_xll.xlShmInterpRateFwd($E$3&amp;T(CalculationTrigger2),C3471,,5,C3472)</f>
        <v>1.1206538639637588E-2</v>
      </c>
      <c r="F3471" s="260">
        <f>_xll.xlShmInterpRateFwd($F$3&amp;T(CalculationTrigger2),C3471,,5,C3472)</f>
        <v>1.0803268079835194E-2</v>
      </c>
      <c r="G3471" s="268">
        <f t="shared" si="108"/>
        <v>0.73637785555649704</v>
      </c>
      <c r="H3471" s="275">
        <f t="shared" si="109"/>
        <v>4.0327055980239441</v>
      </c>
      <c r="I3471" s="250"/>
      <c r="J3471" s="251"/>
      <c r="K3471" s="251"/>
      <c r="L3471" s="251"/>
    </row>
    <row r="3472" spans="2:12" x14ac:dyDescent="0.2">
      <c r="B3472" s="112" t="s">
        <v>2</v>
      </c>
      <c r="C3472" s="113">
        <f>_xll.qlCalendarAdvance("TARGET",C3471,B3472,"mf")</f>
        <v>60819</v>
      </c>
      <c r="D3472" s="120">
        <f>_xll.xlShmInterpRateFwd($D$3&amp;T(CalculationTrigger2),C3472,,5,C3473)</f>
        <v>1.1288236510396843E-2</v>
      </c>
      <c r="E3472" s="260">
        <f>_xll.xlShmInterpRateFwd($E$3&amp;T(CalculationTrigger2),C3472,,5,C3473)</f>
        <v>1.1214758412156059E-2</v>
      </c>
      <c r="F3472" s="260">
        <f>_xll.xlShmInterpRateFwd($F$3&amp;T(CalculationTrigger2),C3472,,5,C3473)</f>
        <v>1.0812545757270016E-2</v>
      </c>
      <c r="G3472" s="268">
        <f t="shared" si="108"/>
        <v>0.73478098240783651</v>
      </c>
      <c r="H3472" s="275">
        <f t="shared" si="109"/>
        <v>4.0221265488604372</v>
      </c>
      <c r="I3472" s="250"/>
      <c r="J3472" s="251"/>
      <c r="K3472" s="251"/>
      <c r="L3472" s="251"/>
    </row>
    <row r="3473" spans="2:12" x14ac:dyDescent="0.2">
      <c r="B3473" s="112" t="s">
        <v>2</v>
      </c>
      <c r="C3473" s="113">
        <f>_xll.qlCalendarAdvance("TARGET",C3472,B3473,"mf")</f>
        <v>60826</v>
      </c>
      <c r="D3473" s="120">
        <f>_xll.xlShmInterpRateFwd($D$3&amp;T(CalculationTrigger2),C3473,,5,C3474)</f>
        <v>1.1296352270764797E-2</v>
      </c>
      <c r="E3473" s="260">
        <f>_xll.xlShmInterpRateFwd($E$3&amp;T(CalculationTrigger2),C3473,,5,C3474)</f>
        <v>1.1223034530068515E-2</v>
      </c>
      <c r="F3473" s="260">
        <f>_xll.xlShmInterpRateFwd($F$3&amp;T(CalculationTrigger2),C3473,,5,C3474)</f>
        <v>1.0821885354696473E-2</v>
      </c>
      <c r="G3473" s="268">
        <f t="shared" si="108"/>
        <v>0.73317740696281919</v>
      </c>
      <c r="H3473" s="275">
        <f t="shared" si="109"/>
        <v>4.0114917537204153</v>
      </c>
      <c r="I3473" s="250"/>
      <c r="J3473" s="251"/>
      <c r="K3473" s="251"/>
      <c r="L3473" s="251"/>
    </row>
    <row r="3474" spans="2:12" x14ac:dyDescent="0.2">
      <c r="B3474" s="112" t="s">
        <v>2</v>
      </c>
      <c r="C3474" s="113">
        <f>_xll.qlCalendarAdvance("TARGET",C3473,B3474,"mf")</f>
        <v>60833</v>
      </c>
      <c r="D3474" s="120">
        <f>_xll.xlShmInterpRateFwd($D$3&amp;T(CalculationTrigger2),C3474,,5,C3475)</f>
        <v>1.1304523774909219E-2</v>
      </c>
      <c r="E3474" s="260">
        <f>_xll.xlShmInterpRateFwd($E$3&amp;T(CalculationTrigger2),C3474,,5,C3475)</f>
        <v>1.1231367062718283E-2</v>
      </c>
      <c r="F3474" s="260">
        <f>_xll.xlShmInterpRateFwd($F$3&amp;T(CalculationTrigger2),C3474,,5,C3475)</f>
        <v>1.0831286948147221E-2</v>
      </c>
      <c r="G3474" s="268">
        <f t="shared" si="108"/>
        <v>0.73156712190936002</v>
      </c>
      <c r="H3474" s="275">
        <f t="shared" si="109"/>
        <v>4.0008011457106152</v>
      </c>
      <c r="I3474" s="250"/>
      <c r="J3474" s="251"/>
      <c r="K3474" s="251"/>
      <c r="L3474" s="251"/>
    </row>
    <row r="3475" spans="2:12" x14ac:dyDescent="0.2">
      <c r="B3475" s="112" t="s">
        <v>2</v>
      </c>
      <c r="C3475" s="113">
        <f>_xll.qlCalendarAdvance("TARGET",C3474,B3475,"mf")</f>
        <v>60840</v>
      </c>
      <c r="D3475" s="120">
        <f>_xll.xlShmInterpRateFwd($D$3&amp;T(CalculationTrigger2),C3475,,5,C3476)</f>
        <v>1.1312751091546917E-2</v>
      </c>
      <c r="E3475" s="260">
        <f>_xll.xlShmInterpRateFwd($E$3&amp;T(CalculationTrigger2),C3475,,5,C3476)</f>
        <v>1.123975607953601E-2</v>
      </c>
      <c r="F3475" s="260">
        <f>_xll.xlShmInterpRateFwd($F$3&amp;T(CalculationTrigger2),C3475,,5,C3476)</f>
        <v>1.0840750613690215E-2</v>
      </c>
      <c r="G3475" s="268">
        <f t="shared" si="108"/>
        <v>0.72995012010907201</v>
      </c>
      <c r="H3475" s="275">
        <f t="shared" si="109"/>
        <v>3.990054658457951</v>
      </c>
      <c r="I3475" s="250"/>
      <c r="J3475" s="251"/>
      <c r="K3475" s="251"/>
      <c r="L3475" s="251"/>
    </row>
    <row r="3476" spans="2:12" x14ac:dyDescent="0.2">
      <c r="B3476" s="112" t="s">
        <v>2</v>
      </c>
      <c r="C3476" s="113">
        <f>_xll.qlCalendarAdvance("TARGET",C3475,B3476,"mf")</f>
        <v>60847</v>
      </c>
      <c r="D3476" s="120">
        <f>_xll.xlShmInterpRateFwd($D$3&amp;T(CalculationTrigger2),C3476,,5,C3477)</f>
        <v>1.132103428926194E-2</v>
      </c>
      <c r="E3476" s="260">
        <f>_xll.xlShmInterpRateFwd($E$3&amp;T(CalculationTrigger2),C3476,,5,C3477)</f>
        <v>1.1248201649860136E-2</v>
      </c>
      <c r="F3476" s="260">
        <f>_xll.xlShmInterpRateFwd($F$3&amp;T(CalculationTrigger2),C3476,,5,C3477)</f>
        <v>1.0850276427422921E-2</v>
      </c>
      <c r="G3476" s="268">
        <f t="shared" si="108"/>
        <v>0.72832639401804178</v>
      </c>
      <c r="H3476" s="275">
        <f t="shared" si="109"/>
        <v>3.9792522243721482</v>
      </c>
      <c r="I3476" s="250"/>
      <c r="J3476" s="251"/>
      <c r="K3476" s="251"/>
      <c r="L3476" s="251"/>
    </row>
    <row r="3477" spans="2:12" x14ac:dyDescent="0.2">
      <c r="B3477" s="112" t="s">
        <v>2</v>
      </c>
      <c r="C3477" s="113">
        <f>_xll.qlCalendarAdvance("TARGET",C3476,B3477,"mf")</f>
        <v>60854</v>
      </c>
      <c r="D3477" s="120">
        <f>_xll.xlShmInterpRateFwd($D$3&amp;T(CalculationTrigger2),C3477,,5,C3478)</f>
        <v>1.1329373436731443E-2</v>
      </c>
      <c r="E3477" s="260">
        <f>_xll.xlShmInterpRateFwd($E$3&amp;T(CalculationTrigger2),C3477,,5,C3478)</f>
        <v>1.1256703843133804E-2</v>
      </c>
      <c r="F3477" s="260">
        <f>_xll.xlShmInterpRateFwd($F$3&amp;T(CalculationTrigger2),C3477,,5,C3478)</f>
        <v>1.0859864465304367E-2</v>
      </c>
      <c r="G3477" s="268">
        <f t="shared" si="108"/>
        <v>0.7266959359763896</v>
      </c>
      <c r="H3477" s="275">
        <f t="shared" si="109"/>
        <v>3.9683937782943741</v>
      </c>
      <c r="I3477" s="250"/>
      <c r="J3477" s="251"/>
      <c r="K3477" s="251"/>
      <c r="L3477" s="251"/>
    </row>
    <row r="3478" spans="2:12" x14ac:dyDescent="0.2">
      <c r="B3478" s="112" t="s">
        <v>2</v>
      </c>
      <c r="C3478" s="113">
        <f>_xll.qlCalendarAdvance("TARGET",C3477,B3478,"mf")</f>
        <v>60861</v>
      </c>
      <c r="D3478" s="120">
        <f>_xll.xlShmInterpRateFwd($D$3&amp;T(CalculationTrigger2),C3478,,5,C3479)</f>
        <v>1.1337768602627248E-2</v>
      </c>
      <c r="E3478" s="260">
        <f>_xll.xlShmInterpRateFwd($E$3&amp;T(CalculationTrigger2),C3478,,5,C3479)</f>
        <v>1.1265262728725335E-2</v>
      </c>
      <c r="F3478" s="260">
        <f>_xll.xlShmInterpRateFwd($F$3&amp;T(CalculationTrigger2),C3478,,5,C3479)</f>
        <v>1.086951480347946E-2</v>
      </c>
      <c r="G3478" s="268">
        <f t="shared" si="108"/>
        <v>0.7250587390191312</v>
      </c>
      <c r="H3478" s="275">
        <f t="shared" si="109"/>
        <v>3.9574792524587483</v>
      </c>
      <c r="I3478" s="250"/>
      <c r="J3478" s="251"/>
      <c r="K3478" s="251"/>
      <c r="L3478" s="251"/>
    </row>
    <row r="3479" spans="2:12" x14ac:dyDescent="0.2">
      <c r="B3479" s="112" t="s">
        <v>2</v>
      </c>
      <c r="C3479" s="113">
        <f>_xll.qlCalendarAdvance("TARGET",C3478,B3479,"mf")</f>
        <v>60868</v>
      </c>
      <c r="D3479" s="120">
        <f>_xll.xlShmInterpRateFwd($D$3&amp;T(CalculationTrigger2),C3479,,5,C3480)</f>
        <v>1.1346219855557907E-2</v>
      </c>
      <c r="E3479" s="260">
        <f>_xll.xlShmInterpRateFwd($E$3&amp;T(CalculationTrigger2),C3479,,5,C3480)</f>
        <v>1.1273878376009291E-2</v>
      </c>
      <c r="F3479" s="260">
        <f>_xll.xlShmInterpRateFwd($F$3&amp;T(CalculationTrigger2),C3479,,5,C3480)</f>
        <v>1.0879227517966258E-2</v>
      </c>
      <c r="G3479" s="268">
        <f t="shared" si="108"/>
        <v>0.72341479548616161</v>
      </c>
      <c r="H3479" s="275">
        <f t="shared" si="109"/>
        <v>3.946508580430323</v>
      </c>
      <c r="I3479" s="250"/>
      <c r="J3479" s="251"/>
      <c r="K3479" s="251"/>
      <c r="L3479" s="251"/>
    </row>
    <row r="3480" spans="2:12" x14ac:dyDescent="0.2">
      <c r="B3480" s="112" t="s">
        <v>2</v>
      </c>
      <c r="C3480" s="113">
        <f>_xll.qlCalendarAdvance("TARGET",C3479,B3480,"mf")</f>
        <v>60875</v>
      </c>
      <c r="D3480" s="120">
        <f>_xll.xlShmInterpRateFwd($D$3&amp;T(CalculationTrigger2),C3480,,5,C3481)</f>
        <v>1.1354727264225095E-2</v>
      </c>
      <c r="E3480" s="260">
        <f>_xll.xlShmInterpRateFwd($E$3&amp;T(CalculationTrigger2),C3480,,5,C3481)</f>
        <v>1.1282550854378079E-2</v>
      </c>
      <c r="F3480" s="260">
        <f>_xll.xlShmInterpRateFwd($F$3&amp;T(CalculationTrigger2),C3480,,5,C3481)</f>
        <v>1.0889002684806543E-2</v>
      </c>
      <c r="G3480" s="268">
        <f t="shared" si="108"/>
        <v>0.72176409847015888</v>
      </c>
      <c r="H3480" s="275">
        <f t="shared" si="109"/>
        <v>3.9354816957153615</v>
      </c>
      <c r="I3480" s="250"/>
      <c r="J3480" s="251"/>
      <c r="K3480" s="251"/>
      <c r="L3480" s="251"/>
    </row>
    <row r="3481" spans="2:12" x14ac:dyDescent="0.2">
      <c r="B3481" s="112" t="s">
        <v>2</v>
      </c>
      <c r="C3481" s="113">
        <f>_xll.qlCalendarAdvance("TARGET",C3480,B3481,"mf")</f>
        <v>60882</v>
      </c>
      <c r="D3481" s="120">
        <f>_xll.xlShmInterpRateFwd($D$3&amp;T(CalculationTrigger2),C3481,,5,C3482)</f>
        <v>1.1363290897232477E-2</v>
      </c>
      <c r="E3481" s="260">
        <f>_xll.xlShmInterpRateFwd($E$3&amp;T(CalculationTrigger2),C3481,,5,C3482)</f>
        <v>1.1291280233247727E-2</v>
      </c>
      <c r="F3481" s="260">
        <f>_xll.xlShmInterpRateFwd($F$3&amp;T(CalculationTrigger2),C3481,,5,C3482)</f>
        <v>1.0898840380112157E-2</v>
      </c>
      <c r="G3481" s="268">
        <f t="shared" si="108"/>
        <v>0.72010663984749956</v>
      </c>
      <c r="H3481" s="275">
        <f t="shared" si="109"/>
        <v>3.9243985313557053</v>
      </c>
      <c r="I3481" s="250"/>
      <c r="J3481" s="251"/>
      <c r="K3481" s="251"/>
      <c r="L3481" s="251"/>
    </row>
    <row r="3482" spans="2:12" x14ac:dyDescent="0.2">
      <c r="B3482" s="112" t="s">
        <v>2</v>
      </c>
      <c r="C3482" s="113">
        <f>_xll.qlCalendarAdvance("TARGET",C3481,B3482,"mf")</f>
        <v>60889</v>
      </c>
      <c r="D3482" s="120">
        <f>_xll.xlShmInterpRateFwd($D$3&amp;T(CalculationTrigger2),C3482,,5,C3483)</f>
        <v>1.1371910823247884E-2</v>
      </c>
      <c r="E3482" s="260">
        <f>_xll.xlShmInterpRateFwd($E$3&amp;T(CalculationTrigger2),C3482,,5,C3483)</f>
        <v>1.1300066581982614E-2</v>
      </c>
      <c r="F3482" s="260">
        <f>_xll.xlShmInterpRateFwd($F$3&amp;T(CalculationTrigger2),C3482,,5,C3483)</f>
        <v>1.0908740679856513E-2</v>
      </c>
      <c r="G3482" s="268">
        <f t="shared" si="108"/>
        <v>0.71844241265269648</v>
      </c>
      <c r="H3482" s="275">
        <f t="shared" si="109"/>
        <v>3.913259021261009</v>
      </c>
      <c r="I3482" s="250"/>
      <c r="J3482" s="251"/>
      <c r="K3482" s="251"/>
      <c r="L3482" s="251"/>
    </row>
    <row r="3483" spans="2:12" x14ac:dyDescent="0.2">
      <c r="B3483" s="112" t="s">
        <v>2</v>
      </c>
      <c r="C3483" s="113">
        <f>_xll.qlCalendarAdvance("TARGET",C3482,B3483,"mf")</f>
        <v>60896</v>
      </c>
      <c r="D3483" s="120">
        <f>_xll.xlShmInterpRateFwd($D$3&amp;T(CalculationTrigger2),C3483,,5,C3484)</f>
        <v>1.1380587110945393E-2</v>
      </c>
      <c r="E3483" s="260">
        <f>_xll.xlShmInterpRateFwd($E$3&amp;T(CalculationTrigger2),C3483,,5,C3484)</f>
        <v>1.1308909969993912E-2</v>
      </c>
      <c r="F3483" s="260">
        <f>_xll.xlShmInterpRateFwd($F$3&amp;T(CalculationTrigger2),C3483,,5,C3484)</f>
        <v>1.0918703660152584E-2</v>
      </c>
      <c r="G3483" s="268">
        <f t="shared" si="108"/>
        <v>0.71677140951480545</v>
      </c>
      <c r="H3483" s="275">
        <f t="shared" si="109"/>
        <v>3.9020630984132851</v>
      </c>
      <c r="I3483" s="250"/>
      <c r="J3483" s="251"/>
      <c r="K3483" s="251"/>
      <c r="L3483" s="251"/>
    </row>
    <row r="3484" spans="2:12" x14ac:dyDescent="0.2">
      <c r="B3484" s="112" t="s">
        <v>2</v>
      </c>
      <c r="C3484" s="113">
        <f>_xll.qlCalendarAdvance("TARGET",C3483,B3484,"mf")</f>
        <v>60903</v>
      </c>
      <c r="D3484" s="120">
        <f>_xll.xlShmInterpRateFwd($D$3&amp;T(CalculationTrigger2),C3484,,5,C3485)</f>
        <v>1.1389319828947409E-2</v>
      </c>
      <c r="E3484" s="260">
        <f>_xll.xlShmInterpRateFwd($E$3&amp;T(CalculationTrigger2),C3484,,5,C3485)</f>
        <v>1.1317810466641137E-2</v>
      </c>
      <c r="F3484" s="260">
        <f>_xll.xlShmInterpRateFwd($F$3&amp;T(CalculationTrigger2),C3484,,5,C3485)</f>
        <v>1.0928729397079158E-2</v>
      </c>
      <c r="G3484" s="268">
        <f t="shared" si="108"/>
        <v>0.71509362306272639</v>
      </c>
      <c r="H3484" s="275">
        <f t="shared" si="109"/>
        <v>3.890810695619789</v>
      </c>
      <c r="I3484" s="250"/>
      <c r="J3484" s="251"/>
      <c r="K3484" s="251"/>
      <c r="L3484" s="251"/>
    </row>
    <row r="3485" spans="2:12" x14ac:dyDescent="0.2">
      <c r="B3485" s="112" t="s">
        <v>2</v>
      </c>
      <c r="C3485" s="113">
        <f>_xll.qlCalendarAdvance("TARGET",C3484,B3485,"mf")</f>
        <v>60910</v>
      </c>
      <c r="D3485" s="120">
        <f>_xll.xlShmInterpRateFwd($D$3&amp;T(CalculationTrigger2),C3485,,5,C3486)</f>
        <v>1.1398109045928924E-2</v>
      </c>
      <c r="E3485" s="260">
        <f>_xll.xlShmInterpRateFwd($E$3&amp;T(CalculationTrigger2),C3485,,5,C3486)</f>
        <v>1.1326768141359566E-2</v>
      </c>
      <c r="F3485" s="260">
        <f>_xll.xlShmInterpRateFwd($F$3&amp;T(CalculationTrigger2),C3485,,5,C3486)</f>
        <v>1.0938817966628728E-2</v>
      </c>
      <c r="G3485" s="268">
        <f t="shared" si="108"/>
        <v>0.71340904569358254</v>
      </c>
      <c r="H3485" s="275">
        <f t="shared" si="109"/>
        <v>3.8795017473083719</v>
      </c>
      <c r="I3485" s="250"/>
      <c r="J3485" s="251"/>
      <c r="K3485" s="251"/>
      <c r="L3485" s="251"/>
    </row>
    <row r="3486" spans="2:12" x14ac:dyDescent="0.2">
      <c r="B3486" s="112" t="s">
        <v>2</v>
      </c>
      <c r="C3486" s="113">
        <f>_xll.qlCalendarAdvance("TARGET",C3485,B3486,"mf")</f>
        <v>60917</v>
      </c>
      <c r="D3486" s="120">
        <f>_xll.xlShmInterpRateFwd($D$3&amp;T(CalculationTrigger2),C3486,,5,C3487)</f>
        <v>1.1406954830530634E-2</v>
      </c>
      <c r="E3486" s="260">
        <f>_xll.xlShmInterpRateFwd($E$3&amp;T(CalculationTrigger2),C3486,,5,C3487)</f>
        <v>1.1335783063503867E-2</v>
      </c>
      <c r="F3486" s="260">
        <f>_xll.xlShmInterpRateFwd($F$3&amp;T(CalculationTrigger2),C3486,,5,C3487)</f>
        <v>1.0948969444892808E-2</v>
      </c>
      <c r="G3486" s="268">
        <f t="shared" si="108"/>
        <v>0.71171767026766841</v>
      </c>
      <c r="H3486" s="275">
        <f t="shared" si="109"/>
        <v>3.868136186110597</v>
      </c>
      <c r="I3486" s="250"/>
      <c r="J3486" s="251"/>
      <c r="K3486" s="251"/>
      <c r="L3486" s="251"/>
    </row>
    <row r="3487" spans="2:12" x14ac:dyDescent="0.2">
      <c r="B3487" s="112" t="s">
        <v>2</v>
      </c>
      <c r="C3487" s="113">
        <f>_xll.qlCalendarAdvance("TARGET",C3486,B3487,"mf")</f>
        <v>60924</v>
      </c>
      <c r="D3487" s="120">
        <f>_xll.xlShmInterpRateFwd($D$3&amp;T(CalculationTrigger2),C3487,,5,C3488)</f>
        <v>1.1415857251405289E-2</v>
      </c>
      <c r="E3487" s="260">
        <f>_xll.xlShmInterpRateFwd($E$3&amp;T(CalculationTrigger2),C3487,,5,C3488)</f>
        <v>1.1344855302458136E-2</v>
      </c>
      <c r="F3487" s="260">
        <f>_xll.xlShmInterpRateFwd($F$3&amp;T(CalculationTrigger2),C3487,,5,C3488)</f>
        <v>1.0959183907940319E-2</v>
      </c>
      <c r="G3487" s="268">
        <f t="shared" si="108"/>
        <v>0.71001948947152849</v>
      </c>
      <c r="H3487" s="275">
        <f t="shared" si="109"/>
        <v>3.856713945178166</v>
      </c>
      <c r="I3487" s="250"/>
      <c r="J3487" s="251"/>
      <c r="K3487" s="251"/>
      <c r="L3487" s="251"/>
    </row>
    <row r="3488" spans="2:12" x14ac:dyDescent="0.2">
      <c r="B3488" s="112" t="s">
        <v>2</v>
      </c>
      <c r="C3488" s="113">
        <f>_xll.qlCalendarAdvance("TARGET",C3487,B3488,"mf")</f>
        <v>60931</v>
      </c>
      <c r="D3488" s="120">
        <f>_xll.xlShmInterpRateFwd($D$3&amp;T(CalculationTrigger2),C3488,,5,C3489)</f>
        <v>1.1424816377217671E-2</v>
      </c>
      <c r="E3488" s="260">
        <f>_xll.xlShmInterpRateFwd($E$3&amp;T(CalculationTrigger2),C3488,,5,C3489)</f>
        <v>1.1353984927664857E-2</v>
      </c>
      <c r="F3488" s="260">
        <f>_xll.xlShmInterpRateFwd($F$3&amp;T(CalculationTrigger2),C3488,,5,C3489)</f>
        <v>1.0969461431806016E-2</v>
      </c>
      <c r="G3488" s="268">
        <f t="shared" si="108"/>
        <v>0.70831449552813741</v>
      </c>
      <c r="H3488" s="275">
        <f t="shared" si="109"/>
        <v>3.8452349585884131</v>
      </c>
      <c r="I3488" s="250"/>
      <c r="J3488" s="251"/>
      <c r="K3488" s="251"/>
      <c r="L3488" s="251"/>
    </row>
    <row r="3489" spans="2:12" x14ac:dyDescent="0.2">
      <c r="B3489" s="112" t="s">
        <v>2</v>
      </c>
      <c r="C3489" s="113">
        <f>_xll.qlCalendarAdvance("TARGET",C3488,B3489,"mf")</f>
        <v>60938</v>
      </c>
      <c r="D3489" s="120">
        <f>_xll.xlShmInterpRateFwd($D$3&amp;T(CalculationTrigger2),C3489,,5,C3490)</f>
        <v>1.143383227660408E-2</v>
      </c>
      <c r="E3489" s="260">
        <f>_xll.xlShmInterpRateFwd($E$3&amp;T(CalculationTrigger2),C3489,,5,C3490)</f>
        <v>1.136317200846854E-2</v>
      </c>
      <c r="F3489" s="260">
        <f>_xll.xlShmInterpRateFwd($F$3&amp;T(CalculationTrigger2),C3489,,5,C3490)</f>
        <v>1.0979802092571551E-2</v>
      </c>
      <c r="G3489" s="268">
        <f t="shared" si="108"/>
        <v>0.70660268135539983</v>
      </c>
      <c r="H3489" s="275">
        <f t="shared" si="109"/>
        <v>3.8336991589698819</v>
      </c>
      <c r="I3489" s="250"/>
      <c r="J3489" s="251"/>
      <c r="K3489" s="251"/>
      <c r="L3489" s="251"/>
    </row>
    <row r="3490" spans="2:12" x14ac:dyDescent="0.2">
      <c r="B3490" s="112" t="s">
        <v>2</v>
      </c>
      <c r="C3490" s="113">
        <f>_xll.qlCalendarAdvance("TARGET",C3489,B3490,"mf")</f>
        <v>60945</v>
      </c>
      <c r="D3490" s="120">
        <f>_xll.xlShmInterpRateFwd($D$3&amp;T(CalculationTrigger2),C3490,,5,C3491)</f>
        <v>1.1442905018230233E-2</v>
      </c>
      <c r="E3490" s="260">
        <f>_xll.xlShmInterpRateFwd($E$3&amp;T(CalculationTrigger2),C3490,,5,C3491)</f>
        <v>1.1372416614289454E-2</v>
      </c>
      <c r="F3490" s="260">
        <f>_xll.xlShmInterpRateFwd($F$3&amp;T(CalculationTrigger2),C3490,,5,C3491)</f>
        <v>1.0990205966261248E-2</v>
      </c>
      <c r="G3490" s="268">
        <f t="shared" si="108"/>
        <v>0.70488403940778888</v>
      </c>
      <c r="H3490" s="275">
        <f t="shared" si="109"/>
        <v>3.8221064802820663</v>
      </c>
      <c r="I3490" s="250"/>
      <c r="J3490" s="251"/>
      <c r="K3490" s="251"/>
      <c r="L3490" s="251"/>
    </row>
    <row r="3491" spans="2:12" x14ac:dyDescent="0.2">
      <c r="B3491" s="112" t="s">
        <v>2</v>
      </c>
      <c r="C3491" s="113">
        <f>_xll.qlCalendarAdvance("TARGET",C3490,B3491,"mf")</f>
        <v>60952</v>
      </c>
      <c r="D3491" s="120">
        <f>_xll.xlShmInterpRateFwd($D$3&amp;T(CalculationTrigger2),C3491,,5,C3492)</f>
        <v>1.1452034670739152E-2</v>
      </c>
      <c r="E3491" s="260">
        <f>_xll.xlShmInterpRateFwd($E$3&amp;T(CalculationTrigger2),C3491,,5,C3492)</f>
        <v>1.1381718814490439E-2</v>
      </c>
      <c r="F3491" s="260">
        <f>_xll.xlShmInterpRateFwd($F$3&amp;T(CalculationTrigger2),C3491,,5,C3492)</f>
        <v>1.1000673128969508E-2</v>
      </c>
      <c r="G3491" s="268">
        <f t="shared" si="108"/>
        <v>0.70315856248712172</v>
      </c>
      <c r="H3491" s="275">
        <f t="shared" si="109"/>
        <v>3.810456855209317</v>
      </c>
      <c r="I3491" s="250"/>
      <c r="J3491" s="251"/>
      <c r="K3491" s="251"/>
      <c r="L3491" s="251"/>
    </row>
    <row r="3492" spans="2:12" x14ac:dyDescent="0.2">
      <c r="B3492" s="112" t="s">
        <v>2</v>
      </c>
      <c r="C3492" s="113">
        <f>_xll.qlCalendarAdvance("TARGET",C3491,B3492,"mf")</f>
        <v>60959</v>
      </c>
      <c r="D3492" s="120">
        <f>_xll.xlShmInterpRateFwd($D$3&amp;T(CalculationTrigger2),C3492,,5,C3493)</f>
        <v>1.146122130280328E-2</v>
      </c>
      <c r="E3492" s="260">
        <f>_xll.xlShmInterpRateFwd($E$3&amp;T(CalculationTrigger2),C3492,,5,C3493)</f>
        <v>1.1391078678504307E-2</v>
      </c>
      <c r="F3492" s="260">
        <f>_xll.xlShmInterpRateFwd($F$3&amp;T(CalculationTrigger2),C3492,,5,C3493)</f>
        <v>1.101120365674498E-2</v>
      </c>
      <c r="G3492" s="268">
        <f t="shared" si="108"/>
        <v>0.70142624298972356</v>
      </c>
      <c r="H3492" s="275">
        <f t="shared" si="109"/>
        <v>3.7987502175932697</v>
      </c>
      <c r="I3492" s="250"/>
      <c r="J3492" s="251"/>
      <c r="K3492" s="251"/>
      <c r="L3492" s="251"/>
    </row>
    <row r="3493" spans="2:12" x14ac:dyDescent="0.2">
      <c r="B3493" s="112" t="s">
        <v>2</v>
      </c>
      <c r="C3493" s="113">
        <f>_xll.qlCalendarAdvance("TARGET",C3492,B3493,"mf")</f>
        <v>60966</v>
      </c>
      <c r="D3493" s="120">
        <f>_xll.xlShmInterpRateFwd($D$3&amp;T(CalculationTrigger2),C3493,,5,C3494)</f>
        <v>1.1470464983072364E-2</v>
      </c>
      <c r="E3493" s="260">
        <f>_xll.xlShmInterpRateFwd($E$3&amp;T(CalculationTrigger2),C3493,,5,C3494)</f>
        <v>1.1400496275677482E-2</v>
      </c>
      <c r="F3493" s="260">
        <f>_xll.xlShmInterpRateFwd($F$3&amp;T(CalculationTrigger2),C3493,,5,C3494)</f>
        <v>1.1021797625642695E-2</v>
      </c>
      <c r="G3493" s="268">
        <f t="shared" si="108"/>
        <v>0.69968707394882368</v>
      </c>
      <c r="H3493" s="275">
        <f t="shared" si="109"/>
        <v>3.7869865003478664</v>
      </c>
      <c r="I3493" s="250"/>
      <c r="J3493" s="251"/>
      <c r="K3493" s="251"/>
      <c r="L3493" s="251"/>
    </row>
    <row r="3494" spans="2:12" x14ac:dyDescent="0.2">
      <c r="B3494" s="112" t="s">
        <v>2</v>
      </c>
      <c r="C3494" s="113">
        <f>_xll.qlCalendarAdvance("TARGET",C3493,B3494,"mf")</f>
        <v>60973</v>
      </c>
      <c r="D3494" s="120">
        <f>_xll.xlShmInterpRateFwd($D$3&amp;T(CalculationTrigger2),C3494,,5,C3495)</f>
        <v>1.1479765780173463E-2</v>
      </c>
      <c r="E3494" s="260">
        <f>_xll.xlShmInterpRateFwd($E$3&amp;T(CalculationTrigger2),C3494,,5,C3495)</f>
        <v>1.1409971675443747E-2</v>
      </c>
      <c r="F3494" s="260">
        <f>_xll.xlShmInterpRateFwd($F$3&amp;T(CalculationTrigger2),C3494,,5,C3495)</f>
        <v>1.1032455111724052E-2</v>
      </c>
      <c r="G3494" s="268">
        <f t="shared" si="108"/>
        <v>0.69794104729715978</v>
      </c>
      <c r="H3494" s="275">
        <f t="shared" si="109"/>
        <v>3.7751656371969555</v>
      </c>
      <c r="I3494" s="250"/>
      <c r="J3494" s="251"/>
      <c r="K3494" s="251"/>
      <c r="L3494" s="251"/>
    </row>
    <row r="3495" spans="2:12" x14ac:dyDescent="0.2">
      <c r="B3495" s="112" t="s">
        <v>2</v>
      </c>
      <c r="C3495" s="113">
        <f>_xll.qlCalendarAdvance("TARGET",C3494,B3495,"mf")</f>
        <v>60980</v>
      </c>
      <c r="D3495" s="120">
        <f>_xll.xlShmInterpRateFwd($D$3&amp;T(CalculationTrigger2),C3495,,5,C3496)</f>
        <v>1.1489123762809392E-2</v>
      </c>
      <c r="E3495" s="260">
        <f>_xll.xlShmInterpRateFwd($E$3&amp;T(CalculationTrigger2),C3495,,5,C3496)</f>
        <v>1.1419504947173658E-2</v>
      </c>
      <c r="F3495" s="260">
        <f>_xll.xlShmInterpRateFwd($F$3&amp;T(CalculationTrigger2),C3495,,5,C3496)</f>
        <v>1.1043176191045256E-2</v>
      </c>
      <c r="G3495" s="268">
        <f t="shared" si="108"/>
        <v>0.69618815635734754</v>
      </c>
      <c r="H3495" s="275">
        <f t="shared" si="109"/>
        <v>3.7632875612840162</v>
      </c>
      <c r="I3495" s="250"/>
      <c r="J3495" s="251"/>
      <c r="K3495" s="251"/>
      <c r="L3495" s="251"/>
    </row>
    <row r="3496" spans="2:12" x14ac:dyDescent="0.2">
      <c r="B3496" s="112" t="s">
        <v>2</v>
      </c>
      <c r="C3496" s="113">
        <f>_xll.qlCalendarAdvance("TARGET",C3495,B3496,"mf")</f>
        <v>60987</v>
      </c>
      <c r="D3496" s="120">
        <f>_xll.xlShmInterpRateFwd($D$3&amp;T(CalculationTrigger2),C3496,,5,C3497)</f>
        <v>1.1498538999602364E-2</v>
      </c>
      <c r="E3496" s="260">
        <f>_xll.xlShmInterpRateFwd($E$3&amp;T(CalculationTrigger2),C3496,,5,C3497)</f>
        <v>1.1429096160267218E-2</v>
      </c>
      <c r="F3496" s="260">
        <f>_xll.xlShmInterpRateFwd($F$3&amp;T(CalculationTrigger2),C3496,,5,C3497)</f>
        <v>1.1053960939674678E-2</v>
      </c>
      <c r="G3496" s="268">
        <f t="shared" si="108"/>
        <v>0.69442839335145945</v>
      </c>
      <c r="H3496" s="275">
        <f t="shared" si="109"/>
        <v>3.7513522059253943</v>
      </c>
      <c r="I3496" s="250"/>
      <c r="J3496" s="251"/>
      <c r="K3496" s="251"/>
      <c r="L3496" s="251"/>
    </row>
    <row r="3497" spans="2:12" x14ac:dyDescent="0.2">
      <c r="B3497" s="112" t="s">
        <v>2</v>
      </c>
      <c r="C3497" s="113">
        <f>_xll.qlCalendarAdvance("TARGET",C3496,B3497,"mf")</f>
        <v>60994</v>
      </c>
      <c r="D3497" s="120">
        <f>_xll.xlShmInterpRateFwd($D$3&amp;T(CalculationTrigger2),C3497,,5,C3498)</f>
        <v>1.1508011559204017E-2</v>
      </c>
      <c r="E3497" s="260">
        <f>_xll.xlShmInterpRateFwd($E$3&amp;T(CalculationTrigger2),C3497,,5,C3498)</f>
        <v>1.1438745384119124E-2</v>
      </c>
      <c r="F3497" s="260">
        <f>_xll.xlShmInterpRateFwd($F$3&amp;T(CalculationTrigger2),C3497,,5,C3498)</f>
        <v>1.1064809433663912E-2</v>
      </c>
      <c r="G3497" s="268">
        <f t="shared" si="108"/>
        <v>0.69266175084892878</v>
      </c>
      <c r="H3497" s="275">
        <f t="shared" si="109"/>
        <v>3.7393595045521164</v>
      </c>
      <c r="I3497" s="250"/>
      <c r="J3497" s="251"/>
      <c r="K3497" s="251"/>
      <c r="L3497" s="251"/>
    </row>
    <row r="3498" spans="2:12" x14ac:dyDescent="0.2">
      <c r="B3498" s="112" t="s">
        <v>2</v>
      </c>
      <c r="C3498" s="113">
        <f>_xll.qlCalendarAdvance("TARGET",C3497,B3498,"mf")</f>
        <v>61001</v>
      </c>
      <c r="D3498" s="120">
        <f>_xll.xlShmInterpRateFwd($D$3&amp;T(CalculationTrigger2),C3498,,5,C3499)</f>
        <v>1.1517541510278059E-2</v>
      </c>
      <c r="E3498" s="260">
        <f>_xll.xlShmInterpRateFwd($E$3&amp;T(CalculationTrigger2),C3498,,5,C3499)</f>
        <v>1.1448452688124566E-2</v>
      </c>
      <c r="F3498" s="260">
        <f>_xll.xlShmInterpRateFwd($F$3&amp;T(CalculationTrigger2),C3498,,5,C3499)</f>
        <v>1.1075721749094099E-2</v>
      </c>
      <c r="G3498" s="268">
        <f t="shared" si="108"/>
        <v>0.6908882215349299</v>
      </c>
      <c r="H3498" s="275">
        <f t="shared" si="109"/>
        <v>3.7273093903046615</v>
      </c>
      <c r="I3498" s="250"/>
      <c r="J3498" s="251"/>
      <c r="K3498" s="251"/>
      <c r="L3498" s="251"/>
    </row>
    <row r="3499" spans="2:12" x14ac:dyDescent="0.2">
      <c r="B3499" s="112" t="s">
        <v>2</v>
      </c>
      <c r="C3499" s="113">
        <f>_xll.qlCalendarAdvance("TARGET",C3498,B3499,"mf")</f>
        <v>61008</v>
      </c>
      <c r="D3499" s="120">
        <f>_xll.xlShmInterpRateFwd($D$3&amp;T(CalculationTrigger2),C3499,,5,C3500)</f>
        <v>1.152712892151184E-2</v>
      </c>
      <c r="E3499" s="260">
        <f>_xll.xlShmInterpRateFwd($E$3&amp;T(CalculationTrigger2),C3499,,5,C3500)</f>
        <v>1.145821814167922E-2</v>
      </c>
      <c r="F3499" s="260">
        <f>_xll.xlShmInterpRateFwd($F$3&amp;T(CalculationTrigger2),C3499,,5,C3500)</f>
        <v>1.1086697962000645E-2</v>
      </c>
      <c r="G3499" s="268">
        <f t="shared" si="108"/>
        <v>0.68910779832620506</v>
      </c>
      <c r="H3499" s="275">
        <f t="shared" si="109"/>
        <v>3.7152017967857427</v>
      </c>
      <c r="I3499" s="250"/>
      <c r="J3499" s="251"/>
      <c r="K3499" s="251"/>
      <c r="L3499" s="251"/>
    </row>
    <row r="3500" spans="2:12" x14ac:dyDescent="0.2">
      <c r="B3500" s="112" t="s">
        <v>2</v>
      </c>
      <c r="C3500" s="113">
        <f>_xll.qlCalendarAdvance("TARGET",C3499,B3500,"mf")</f>
        <v>61015</v>
      </c>
      <c r="D3500" s="120">
        <f>_xll.xlShmInterpRateFwd($D$3&amp;T(CalculationTrigger2),C3500,,5,C3501)</f>
        <v>1.1536773861500522E-2</v>
      </c>
      <c r="E3500" s="260">
        <f>_xll.xlShmInterpRateFwd($E$3&amp;T(CalculationTrigger2),C3500,,5,C3501)</f>
        <v>1.146804181417347E-2</v>
      </c>
      <c r="F3500" s="260">
        <f>_xll.xlShmInterpRateFwd($F$3&amp;T(CalculationTrigger2),C3500,,5,C3501)</f>
        <v>1.1097738148471674E-2</v>
      </c>
      <c r="G3500" s="268">
        <f t="shared" si="108"/>
        <v>0.6873204732705217</v>
      </c>
      <c r="H3500" s="275">
        <f t="shared" si="109"/>
        <v>3.703036657017964</v>
      </c>
      <c r="I3500" s="250"/>
      <c r="J3500" s="251"/>
      <c r="K3500" s="251"/>
      <c r="L3500" s="251"/>
    </row>
    <row r="3501" spans="2:12" x14ac:dyDescent="0.2">
      <c r="B3501" s="112" t="s">
        <v>2</v>
      </c>
      <c r="C3501" s="113">
        <f>_xll.qlCalendarAdvance("TARGET",C3500,B3501,"mf")</f>
        <v>61022</v>
      </c>
      <c r="D3501" s="120">
        <f>_xll.xlShmInterpRateFwd($D$3&amp;T(CalculationTrigger2),C3501,,5,C3502)</f>
        <v>1.1546476398944003E-2</v>
      </c>
      <c r="E3501" s="260">
        <f>_xll.xlShmInterpRateFwd($E$3&amp;T(CalculationTrigger2),C3501,,5,C3502)</f>
        <v>1.1477923774986602E-2</v>
      </c>
      <c r="F3501" s="260">
        <f>_xll.xlShmInterpRateFwd($F$3&amp;T(CalculationTrigger2),C3501,,5,C3502)</f>
        <v>1.1108842384526415E-2</v>
      </c>
      <c r="G3501" s="268">
        <f t="shared" si="108"/>
        <v>0.68552623957400871</v>
      </c>
      <c r="H3501" s="275">
        <f t="shared" si="109"/>
        <v>3.6908139046018702</v>
      </c>
      <c r="I3501" s="250"/>
      <c r="J3501" s="251"/>
      <c r="K3501" s="251"/>
      <c r="L3501" s="251"/>
    </row>
    <row r="3502" spans="2:12" x14ac:dyDescent="0.2">
      <c r="B3502" s="112" t="s">
        <v>2</v>
      </c>
      <c r="C3502" s="113">
        <f>_xll.qlCalendarAdvance("TARGET",C3501,B3502,"mf")</f>
        <v>61029</v>
      </c>
      <c r="D3502" s="120">
        <f>_xll.xlShmInterpRateFwd($D$3&amp;T(CalculationTrigger2),C3502,,5,C3503)</f>
        <v>1.1556236602496326E-2</v>
      </c>
      <c r="E3502" s="260">
        <f>_xll.xlShmInterpRateFwd($E$3&amp;T(CalculationTrigger2),C3502,,5,C3503)</f>
        <v>1.1487864093550534E-2</v>
      </c>
      <c r="F3502" s="260">
        <f>_xll.xlShmInterpRateFwd($F$3&amp;T(CalculationTrigger2),C3502,,5,C3503)</f>
        <v>1.112001074627157E-2</v>
      </c>
      <c r="G3502" s="268">
        <f t="shared" si="108"/>
        <v>0.68372508945792332</v>
      </c>
      <c r="H3502" s="275">
        <f t="shared" si="109"/>
        <v>3.6785334727896384</v>
      </c>
      <c r="I3502" s="250"/>
      <c r="J3502" s="251"/>
      <c r="K3502" s="251"/>
      <c r="L3502" s="251"/>
    </row>
    <row r="3503" spans="2:12" x14ac:dyDescent="0.2">
      <c r="B3503" s="112" t="s">
        <v>2</v>
      </c>
      <c r="C3503" s="113">
        <f>_xll.qlCalendarAdvance("TARGET",C3502,B3503,"mf")</f>
        <v>61036</v>
      </c>
      <c r="D3503" s="120">
        <f>_xll.xlShmInterpRateFwd($D$3&amp;T(CalculationTrigger2),C3503,,5,C3504)</f>
        <v>1.1566054540800442E-2</v>
      </c>
      <c r="E3503" s="260">
        <f>_xll.xlShmInterpRateFwd($E$3&amp;T(CalculationTrigger2),C3503,,5,C3504)</f>
        <v>1.1497862839245544E-2</v>
      </c>
      <c r="F3503" s="260">
        <f>_xll.xlShmInterpRateFwd($F$3&amp;T(CalculationTrigger2),C3503,,5,C3504)</f>
        <v>1.1131243309773902E-2</v>
      </c>
      <c r="G3503" s="268">
        <f t="shared" si="108"/>
        <v>0.68191701554897943</v>
      </c>
      <c r="H3503" s="275">
        <f t="shared" si="109"/>
        <v>3.666195294716422</v>
      </c>
      <c r="I3503" s="250"/>
      <c r="J3503" s="251"/>
      <c r="K3503" s="251"/>
      <c r="L3503" s="251"/>
    </row>
    <row r="3504" spans="2:12" x14ac:dyDescent="0.2">
      <c r="B3504" s="112" t="s">
        <v>2</v>
      </c>
      <c r="C3504" s="113">
        <f>_xll.qlCalendarAdvance("TARGET",C3503,B3504,"mf")</f>
        <v>61043</v>
      </c>
      <c r="D3504" s="120">
        <f>_xll.xlShmInterpRateFwd($D$3&amp;T(CalculationTrigger2),C3504,,5,C3505)</f>
        <v>1.1575930282517159E-2</v>
      </c>
      <c r="E3504" s="260">
        <f>_xll.xlShmInterpRateFwd($E$3&amp;T(CalculationTrigger2),C3504,,5,C3505)</f>
        <v>1.1507920081435044E-2</v>
      </c>
      <c r="F3504" s="260">
        <f>_xll.xlShmInterpRateFwd($F$3&amp;T(CalculationTrigger2),C3504,,5,C3505)</f>
        <v>1.1142540151031279E-2</v>
      </c>
      <c r="G3504" s="268">
        <f t="shared" si="108"/>
        <v>0.68010201082114796</v>
      </c>
      <c r="H3504" s="275">
        <f t="shared" si="109"/>
        <v>3.6537993040376517</v>
      </c>
      <c r="I3504" s="250"/>
      <c r="J3504" s="251"/>
      <c r="K3504" s="251"/>
      <c r="L3504" s="251"/>
    </row>
    <row r="3505" spans="2:12" x14ac:dyDescent="0.2">
      <c r="B3505" s="112" t="s">
        <v>2</v>
      </c>
      <c r="C3505" s="113">
        <f>_xll.qlCalendarAdvance("TARGET",C3504,B3505,"mf")</f>
        <v>61050</v>
      </c>
      <c r="D3505" s="120">
        <f>_xll.xlShmInterpRateFwd($D$3&amp;T(CalculationTrigger2),C3505,,5,C3506)</f>
        <v>1.1585863896313562E-2</v>
      </c>
      <c r="E3505" s="260">
        <f>_xll.xlShmInterpRateFwd($E$3&amp;T(CalculationTrigger2),C3505,,5,C3506)</f>
        <v>1.1518035889552438E-2</v>
      </c>
      <c r="F3505" s="260">
        <f>_xll.xlShmInterpRateFwd($F$3&amp;T(CalculationTrigger2),C3505,,5,C3506)</f>
        <v>1.1153901346186967E-2</v>
      </c>
      <c r="G3505" s="268">
        <f t="shared" si="108"/>
        <v>0.67828006761123594</v>
      </c>
      <c r="H3505" s="275">
        <f t="shared" si="109"/>
        <v>3.6413454336547102</v>
      </c>
      <c r="I3505" s="250"/>
      <c r="J3505" s="251"/>
      <c r="K3505" s="251"/>
      <c r="L3505" s="251"/>
    </row>
    <row r="3506" spans="2:12" x14ac:dyDescent="0.2">
      <c r="B3506" s="112" t="s">
        <v>2</v>
      </c>
      <c r="C3506" s="113">
        <f>_xll.qlCalendarAdvance("TARGET",C3505,B3506,"mf")</f>
        <v>61057</v>
      </c>
      <c r="D3506" s="120">
        <f>_xll.xlShmInterpRateFwd($D$3&amp;T(CalculationTrigger2),C3506,,5,C3507)</f>
        <v>1.1595855450822482E-2</v>
      </c>
      <c r="E3506" s="260">
        <f>_xll.xlShmInterpRateFwd($E$3&amp;T(CalculationTrigger2),C3506,,5,C3507)</f>
        <v>1.1528210333002678E-2</v>
      </c>
      <c r="F3506" s="260">
        <f>_xll.xlShmInterpRateFwd($F$3&amp;T(CalculationTrigger2),C3506,,5,C3507)</f>
        <v>1.1165326971257427E-2</v>
      </c>
      <c r="G3506" s="268">
        <f t="shared" si="108"/>
        <v>0.67645117819804113</v>
      </c>
      <c r="H3506" s="275">
        <f t="shared" si="109"/>
        <v>3.6288336174525142</v>
      </c>
      <c r="I3506" s="250"/>
      <c r="J3506" s="251"/>
      <c r="K3506" s="251"/>
      <c r="L3506" s="251"/>
    </row>
    <row r="3507" spans="2:12" x14ac:dyDescent="0.2">
      <c r="B3507" s="112" t="s">
        <v>2</v>
      </c>
      <c r="C3507" s="113">
        <f>_xll.qlCalendarAdvance("TARGET",C3506,B3507,"mf")</f>
        <v>61064</v>
      </c>
      <c r="D3507" s="120">
        <f>_xll.xlShmInterpRateFwd($D$3&amp;T(CalculationTrigger2),C3507,,5,C3508)</f>
        <v>1.160590501475253E-2</v>
      </c>
      <c r="E3507" s="260">
        <f>_xll.xlShmInterpRateFwd($E$3&amp;T(CalculationTrigger2),C3507,,5,C3508)</f>
        <v>1.1538443481144888E-2</v>
      </c>
      <c r="F3507" s="260">
        <f>_xll.xlShmInterpRateFwd($F$3&amp;T(CalculationTrigger2),C3507,,5,C3508)</f>
        <v>1.1176817102317644E-2</v>
      </c>
      <c r="G3507" s="268">
        <f t="shared" si="108"/>
        <v>0.6746153360764201</v>
      </c>
      <c r="H3507" s="275">
        <f t="shared" si="109"/>
        <v>3.616263788272442</v>
      </c>
      <c r="I3507" s="250"/>
      <c r="J3507" s="251"/>
      <c r="K3507" s="251"/>
      <c r="L3507" s="251"/>
    </row>
    <row r="3508" spans="2:12" x14ac:dyDescent="0.2">
      <c r="B3508" s="112" t="s">
        <v>2</v>
      </c>
      <c r="C3508" s="113">
        <f>_xll.qlCalendarAdvance("TARGET",C3507,B3508,"mf")</f>
        <v>61071</v>
      </c>
      <c r="D3508" s="120">
        <f>_xll.xlShmInterpRateFwd($D$3&amp;T(CalculationTrigger2),C3508,,5,C3509)</f>
        <v>1.1616012656679602E-2</v>
      </c>
      <c r="E3508" s="260">
        <f>_xll.xlShmInterpRateFwd($E$3&amp;T(CalculationTrigger2),C3508,,5,C3509)</f>
        <v>1.1548735403390816E-2</v>
      </c>
      <c r="F3508" s="260">
        <f>_xll.xlShmInterpRateFwd($F$3&amp;T(CalculationTrigger2),C3508,,5,C3509)</f>
        <v>1.1188371815443214E-2</v>
      </c>
      <c r="G3508" s="268">
        <f t="shared" si="108"/>
        <v>0.67277253288785044</v>
      </c>
      <c r="H3508" s="275">
        <f t="shared" si="109"/>
        <v>3.6036358794760277</v>
      </c>
      <c r="I3508" s="250"/>
      <c r="J3508" s="251"/>
      <c r="K3508" s="251"/>
      <c r="L3508" s="251"/>
    </row>
    <row r="3509" spans="2:12" x14ac:dyDescent="0.2">
      <c r="B3509" s="112" t="s">
        <v>2</v>
      </c>
      <c r="C3509" s="113">
        <f>_xll.qlCalendarAdvance("TARGET",C3508,B3509,"mf")</f>
        <v>61078</v>
      </c>
      <c r="D3509" s="120">
        <f>_xll.xlShmInterpRateFwd($D$3&amp;T(CalculationTrigger2),C3509,,5,C3510)</f>
        <v>1.1626178445342254E-2</v>
      </c>
      <c r="E3509" s="260">
        <f>_xll.xlShmInterpRateFwd($E$3&amp;T(CalculationTrigger2),C3509,,5,C3510)</f>
        <v>1.1559086169158515E-2</v>
      </c>
      <c r="F3509" s="260">
        <f>_xll.xlShmInterpRateFwd($F$3&amp;T(CalculationTrigger2),C3509,,5,C3510)</f>
        <v>1.119999118666402E-2</v>
      </c>
      <c r="G3509" s="268">
        <f t="shared" si="108"/>
        <v>0.67092276183738575</v>
      </c>
      <c r="H3509" s="275">
        <f t="shared" si="109"/>
        <v>3.5909498249449454</v>
      </c>
      <c r="I3509" s="250"/>
      <c r="J3509" s="251"/>
      <c r="K3509" s="251"/>
      <c r="L3509" s="251"/>
    </row>
    <row r="3510" spans="2:12" x14ac:dyDescent="0.2">
      <c r="B3510" s="112" t="s">
        <v>2</v>
      </c>
      <c r="C3510" s="113">
        <f>_xll.qlCalendarAdvance("TARGET",C3509,B3510,"mf")</f>
        <v>61085</v>
      </c>
      <c r="D3510" s="120">
        <f>_xll.xlShmInterpRateFwd($D$3&amp;T(CalculationTrigger2),C3510,,5,C3511)</f>
        <v>1.1636402449369492E-2</v>
      </c>
      <c r="E3510" s="260">
        <f>_xll.xlShmInterpRateFwd($E$3&amp;T(CalculationTrigger2),C3510,,5,C3511)</f>
        <v>1.1569495847802832E-2</v>
      </c>
      <c r="F3510" s="260">
        <f>_xll.xlShmInterpRateFwd($F$3&amp;T(CalculationTrigger2),C3510,,5,C3511)</f>
        <v>1.1211675292091635E-2</v>
      </c>
      <c r="G3510" s="268">
        <f t="shared" si="108"/>
        <v>0.66906601566659596</v>
      </c>
      <c r="H3510" s="275">
        <f t="shared" si="109"/>
        <v>3.5782055571119757</v>
      </c>
      <c r="I3510" s="250"/>
      <c r="J3510" s="251"/>
      <c r="K3510" s="251"/>
      <c r="L3510" s="251"/>
    </row>
    <row r="3511" spans="2:12" x14ac:dyDescent="0.2">
      <c r="B3511" s="112" t="s">
        <v>2</v>
      </c>
      <c r="C3511" s="113">
        <f>_xll.qlCalendarAdvance("TARGET",C3510,B3511,"mf")</f>
        <v>61092</v>
      </c>
      <c r="D3511" s="120">
        <f>_xll.xlShmInterpRateFwd($D$3&amp;T(CalculationTrigger2),C3511,,5,C3512)</f>
        <v>1.1642235433557493E-2</v>
      </c>
      <c r="E3511" s="260">
        <f>_xll.xlShmInterpRateFwd($E$3&amp;T(CalculationTrigger2),C3511,,5,C3512)</f>
        <v>1.1575440255666482E-2</v>
      </c>
      <c r="F3511" s="260">
        <f>_xll.xlShmInterpRateFwd($F$3&amp;T(CalculationTrigger2),C3511,,5,C3512)</f>
        <v>1.1218346174029054E-2</v>
      </c>
      <c r="G3511" s="268">
        <f t="shared" si="108"/>
        <v>0.66795177891010649</v>
      </c>
      <c r="H3511" s="275">
        <f t="shared" si="109"/>
        <v>3.5709408163742822</v>
      </c>
      <c r="I3511" s="250"/>
      <c r="J3511" s="251"/>
      <c r="K3511" s="251"/>
      <c r="L3511" s="251"/>
    </row>
    <row r="3512" spans="2:12" x14ac:dyDescent="0.2">
      <c r="B3512" s="112" t="s">
        <v>2</v>
      </c>
      <c r="C3512" s="113">
        <f>_xll.qlCalendarAdvance("TARGET",C3511,B3512,"mf")</f>
        <v>61099</v>
      </c>
      <c r="D3512" s="120">
        <f>_xll.xlShmInterpRateFwd($D$3&amp;T(CalculationTrigger2),C3512,,5,C3513)</f>
        <v>1.1643637062477818E-2</v>
      </c>
      <c r="E3512" s="260">
        <f>_xll.xlShmInterpRateFwd($E$3&amp;T(CalculationTrigger2),C3512,,5,C3513)</f>
        <v>1.1576878571593858E-2</v>
      </c>
      <c r="F3512" s="260">
        <f>_xll.xlShmInterpRateFwd($F$3&amp;T(CalculationTrigger2),C3512,,5,C3513)</f>
        <v>1.1219959031002426E-2</v>
      </c>
      <c r="G3512" s="268">
        <f t="shared" si="108"/>
        <v>0.66758490883960309</v>
      </c>
      <c r="H3512" s="275">
        <f t="shared" si="109"/>
        <v>3.5691954059143169</v>
      </c>
      <c r="I3512" s="250"/>
      <c r="J3512" s="251"/>
      <c r="K3512" s="251"/>
      <c r="L3512" s="251"/>
    </row>
    <row r="3513" spans="2:12" x14ac:dyDescent="0.2">
      <c r="B3513" s="112" t="s">
        <v>2</v>
      </c>
      <c r="C3513" s="113">
        <f>_xll.qlCalendarAdvance("TARGET",C3512,B3513,"mf")</f>
        <v>61106</v>
      </c>
      <c r="D3513" s="120">
        <f>_xll.xlShmInterpRateFwd($D$3&amp;T(CalculationTrigger2),C3513,,5,C3514)</f>
        <v>1.1645036448865158E-2</v>
      </c>
      <c r="E3513" s="260">
        <f>_xll.xlShmInterpRateFwd($E$3&amp;T(CalculationTrigger2),C3513,,5,C3514)</f>
        <v>1.1578314614568956E-2</v>
      </c>
      <c r="F3513" s="260">
        <f>_xll.xlShmInterpRateFwd($F$3&amp;T(CalculationTrigger2),C3513,,5,C3514)</f>
        <v>1.1221569470443612E-2</v>
      </c>
      <c r="G3513" s="268">
        <f t="shared" si="108"/>
        <v>0.66721834296202054</v>
      </c>
      <c r="H3513" s="275">
        <f t="shared" si="109"/>
        <v>3.5674514412534393</v>
      </c>
      <c r="I3513" s="250"/>
      <c r="J3513" s="251"/>
      <c r="K3513" s="251"/>
      <c r="L3513" s="251"/>
    </row>
    <row r="3514" spans="2:12" x14ac:dyDescent="0.2">
      <c r="B3514" s="112" t="s">
        <v>2</v>
      </c>
      <c r="C3514" s="113">
        <f>_xll.qlCalendarAdvance("TARGET",C3513,B3514,"mf")</f>
        <v>61113</v>
      </c>
      <c r="D3514" s="120">
        <f>_xll.xlShmInterpRateFwd($D$3&amp;T(CalculationTrigger2),C3514,,5,C3515)</f>
        <v>1.1646433584222859E-2</v>
      </c>
      <c r="E3514" s="260">
        <f>_xll.xlShmInterpRateFwd($E$3&amp;T(CalculationTrigger2),C3514,,5,C3515)</f>
        <v>1.1579748375932977E-2</v>
      </c>
      <c r="F3514" s="260">
        <f>_xll.xlShmInterpRateFwd($F$3&amp;T(CalculationTrigger2),C3514,,5,C3515)</f>
        <v>1.1223177483097327E-2</v>
      </c>
      <c r="G3514" s="268">
        <f t="shared" si="108"/>
        <v>0.66685208289882225</v>
      </c>
      <c r="H3514" s="275">
        <f t="shared" si="109"/>
        <v>3.5657089283564964</v>
      </c>
      <c r="I3514" s="250"/>
      <c r="J3514" s="251"/>
      <c r="K3514" s="251"/>
      <c r="L3514" s="251"/>
    </row>
    <row r="3515" spans="2:12" x14ac:dyDescent="0.2">
      <c r="B3515" s="112" t="s">
        <v>2</v>
      </c>
      <c r="C3515" s="113">
        <f>_xll.qlCalendarAdvance("TARGET",C3514,B3515,"mf")</f>
        <v>61120</v>
      </c>
      <c r="D3515" s="120">
        <f>_xll.xlShmInterpRateFwd($D$3&amp;T(CalculationTrigger2),C3515,,5,C3516)</f>
        <v>1.1647828459961608E-2</v>
      </c>
      <c r="E3515" s="260">
        <f>_xll.xlShmInterpRateFwd($E$3&amp;T(CalculationTrigger2),C3515,,5,C3516)</f>
        <v>1.1581179846980774E-2</v>
      </c>
      <c r="F3515" s="260">
        <f>_xll.xlShmInterpRateFwd($F$3&amp;T(CalculationTrigger2),C3515,,5,C3516)</f>
        <v>1.122478305977199E-2</v>
      </c>
      <c r="G3515" s="268">
        <f t="shared" si="108"/>
        <v>0.6664861298083351</v>
      </c>
      <c r="H3515" s="275">
        <f t="shared" si="109"/>
        <v>3.563967872087844</v>
      </c>
      <c r="I3515" s="250"/>
      <c r="J3515" s="251"/>
      <c r="K3515" s="251"/>
      <c r="L3515" s="251"/>
    </row>
    <row r="3516" spans="2:12" x14ac:dyDescent="0.2">
      <c r="B3516" s="112" t="s">
        <v>2</v>
      </c>
      <c r="C3516" s="113">
        <f>_xll.qlCalendarAdvance("TARGET",C3515,B3516,"mf")</f>
        <v>61127</v>
      </c>
      <c r="D3516" s="120">
        <f>_xll.xlShmInterpRateFwd($D$3&amp;T(CalculationTrigger2),C3516,,5,C3517)</f>
        <v>1.1649221067561591E-2</v>
      </c>
      <c r="E3516" s="260">
        <f>_xll.xlShmInterpRateFwd($E$3&amp;T(CalculationTrigger2),C3516,,5,C3517)</f>
        <v>1.1582609019076711E-2</v>
      </c>
      <c r="F3516" s="260">
        <f>_xll.xlShmInterpRateFwd($F$3&amp;T(CalculationTrigger2),C3516,,5,C3517)</f>
        <v>1.122638619127023E-2</v>
      </c>
      <c r="G3516" s="268">
        <f t="shared" si="108"/>
        <v>0.66612048484879915</v>
      </c>
      <c r="H3516" s="275">
        <f t="shared" si="109"/>
        <v>3.5622282780648113</v>
      </c>
      <c r="I3516" s="250"/>
      <c r="J3516" s="251"/>
      <c r="K3516" s="251"/>
      <c r="L3516" s="251"/>
    </row>
    <row r="3517" spans="2:12" x14ac:dyDescent="0.2">
      <c r="B3517" s="112" t="s">
        <v>2</v>
      </c>
      <c r="C3517" s="113">
        <f>_xll.qlCalendarAdvance("TARGET",C3516,B3517,"mf")</f>
        <v>61134</v>
      </c>
      <c r="D3517" s="120">
        <f>_xll.xlShmInterpRateFwd($D$3&amp;T(CalculationTrigger2),C3517,,5,C3518)</f>
        <v>1.1650611398468239E-2</v>
      </c>
      <c r="E3517" s="260">
        <f>_xll.xlShmInterpRateFwd($E$3&amp;T(CalculationTrigger2),C3517,,5,C3518)</f>
        <v>1.1584035883579357E-2</v>
      </c>
      <c r="F3517" s="260">
        <f>_xll.xlShmInterpRateFwd($F$3&amp;T(CalculationTrigger2),C3517,,5,C3518)</f>
        <v>1.1227986868336759E-2</v>
      </c>
      <c r="G3517" s="268">
        <f t="shared" si="108"/>
        <v>0.66575514888882537</v>
      </c>
      <c r="H3517" s="275">
        <f t="shared" si="109"/>
        <v>3.5604901524259778</v>
      </c>
      <c r="I3517" s="250"/>
      <c r="J3517" s="251"/>
      <c r="K3517" s="251"/>
      <c r="L3517" s="251"/>
    </row>
    <row r="3518" spans="2:12" x14ac:dyDescent="0.2">
      <c r="B3518" s="112" t="s">
        <v>2</v>
      </c>
      <c r="C3518" s="113">
        <f>_xll.qlCalendarAdvance("TARGET",C3517,B3518,"mf")</f>
        <v>61141</v>
      </c>
      <c r="D3518" s="120">
        <f>_xll.xlShmInterpRateFwd($D$3&amp;T(CalculationTrigger2),C3518,,5,C3519)</f>
        <v>1.1651999444126987E-2</v>
      </c>
      <c r="E3518" s="260">
        <f>_xll.xlShmInterpRateFwd($E$3&amp;T(CalculationTrigger2),C3518,,5,C3519)</f>
        <v>1.1585460431812522E-2</v>
      </c>
      <c r="F3518" s="260">
        <f>_xll.xlShmInterpRateFwd($F$3&amp;T(CalculationTrigger2),C3518,,5,C3519)</f>
        <v>1.1229585081779988E-2</v>
      </c>
      <c r="G3518" s="268">
        <f t="shared" si="108"/>
        <v>0.66539012314464563</v>
      </c>
      <c r="H3518" s="275">
        <f t="shared" si="109"/>
        <v>3.558753500325345</v>
      </c>
      <c r="I3518" s="250"/>
      <c r="J3518" s="251"/>
      <c r="K3518" s="251"/>
      <c r="L3518" s="251"/>
    </row>
    <row r="3519" spans="2:12" x14ac:dyDescent="0.2">
      <c r="B3519" s="112" t="s">
        <v>2</v>
      </c>
      <c r="C3519" s="113">
        <f>_xll.qlCalendarAdvance("TARGET",C3518,B3519,"mf")</f>
        <v>61148</v>
      </c>
      <c r="D3519" s="120">
        <f>_xll.xlShmInterpRateFwd($D$3&amp;T(CalculationTrigger2),C3519,,5,C3520)</f>
        <v>1.1653385196000633E-2</v>
      </c>
      <c r="E3519" s="260">
        <f>_xll.xlShmInterpRateFwd($E$3&amp;T(CalculationTrigger2),C3519,,5,C3520)</f>
        <v>1.1586882655071063E-2</v>
      </c>
      <c r="F3519" s="260">
        <f>_xll.xlShmInterpRateFwd($F$3&amp;T(CalculationTrigger2),C3519,,5,C3520)</f>
        <v>1.1231180822385167E-2</v>
      </c>
      <c r="G3519" s="268">
        <f t="shared" si="108"/>
        <v>0.66502540929569764</v>
      </c>
      <c r="H3519" s="275">
        <f t="shared" si="109"/>
        <v>3.5570183268589588</v>
      </c>
      <c r="I3519" s="250"/>
      <c r="J3519" s="251"/>
      <c r="K3519" s="251"/>
      <c r="L3519" s="251"/>
    </row>
    <row r="3520" spans="2:12" x14ac:dyDescent="0.2">
      <c r="B3520" s="112" t="s">
        <v>2</v>
      </c>
      <c r="C3520" s="113">
        <f>_xll.qlCalendarAdvance("TARGET",C3519,B3520,"mf")</f>
        <v>61155</v>
      </c>
      <c r="D3520" s="120">
        <f>_xll.xlShmInterpRateFwd($D$3&amp;T(CalculationTrigger2),C3520,,5,C3521)</f>
        <v>1.1654768645540402E-2</v>
      </c>
      <c r="E3520" s="260">
        <f>_xll.xlShmInterpRateFwd($E$3&amp;T(CalculationTrigger2),C3520,,5,C3521)</f>
        <v>1.1588302544759873E-2</v>
      </c>
      <c r="F3520" s="260">
        <f>_xll.xlShmInterpRateFwd($F$3&amp;T(CalculationTrigger2),C3520,,5,C3521)</f>
        <v>1.1232774080949127E-2</v>
      </c>
      <c r="G3520" s="268">
        <f t="shared" si="108"/>
        <v>0.66466100780529158</v>
      </c>
      <c r="H3520" s="275">
        <f t="shared" si="109"/>
        <v>3.5552846381074579</v>
      </c>
      <c r="I3520" s="250"/>
      <c r="J3520" s="251"/>
      <c r="K3520" s="251"/>
      <c r="L3520" s="251"/>
    </row>
    <row r="3521" spans="2:12" x14ac:dyDescent="0.2">
      <c r="B3521" s="112" t="s">
        <v>2</v>
      </c>
      <c r="C3521" s="113">
        <f>_xll.qlCalendarAdvance("TARGET",C3520,B3521,"mf")</f>
        <v>61162</v>
      </c>
      <c r="D3521" s="120">
        <f>_xll.xlShmInterpRateFwd($D$3&amp;T(CalculationTrigger2),C3521,,5,C3522)</f>
        <v>1.1656149784209096E-2</v>
      </c>
      <c r="E3521" s="260">
        <f>_xll.xlShmInterpRateFwd($E$3&amp;T(CalculationTrigger2),C3521,,5,C3522)</f>
        <v>1.1589720092168018E-2</v>
      </c>
      <c r="F3521" s="260">
        <f>_xll.xlShmInterpRateFwd($F$3&amp;T(CalculationTrigger2),C3521,,5,C3522)</f>
        <v>1.1234364848245528E-2</v>
      </c>
      <c r="G3521" s="268">
        <f t="shared" si="108"/>
        <v>0.66429692041078747</v>
      </c>
      <c r="H3521" s="275">
        <f t="shared" si="109"/>
        <v>3.5535524392248976</v>
      </c>
      <c r="I3521" s="250"/>
      <c r="J3521" s="251"/>
      <c r="K3521" s="251"/>
      <c r="L3521" s="251"/>
    </row>
    <row r="3522" spans="2:12" x14ac:dyDescent="0.2">
      <c r="B3522" s="112" t="s">
        <v>2</v>
      </c>
      <c r="C3522" s="113">
        <f>_xll.qlCalendarAdvance("TARGET",C3521,B3522,"mf")</f>
        <v>61169</v>
      </c>
      <c r="D3522" s="120">
        <f>_xll.xlShmInterpRateFwd($D$3&amp;T(CalculationTrigger2),C3522,,5,C3523)</f>
        <v>1.1657528603423182E-2</v>
      </c>
      <c r="E3522" s="260">
        <f>_xll.xlShmInterpRateFwd($E$3&amp;T(CalculationTrigger2),C3522,,5,C3523)</f>
        <v>1.1591135288636681E-2</v>
      </c>
      <c r="F3522" s="260">
        <f>_xll.xlShmInterpRateFwd($F$3&amp;T(CalculationTrigger2),C3522,,5,C3523)</f>
        <v>1.1235953115059616E-2</v>
      </c>
      <c r="G3522" s="268">
        <f t="shared" si="108"/>
        <v>0.66393314786500346</v>
      </c>
      <c r="H3522" s="275">
        <f t="shared" si="109"/>
        <v>3.5518217357706492</v>
      </c>
      <c r="I3522" s="250"/>
      <c r="J3522" s="251"/>
      <c r="K3522" s="251"/>
      <c r="L3522" s="251"/>
    </row>
    <row r="3523" spans="2:12" x14ac:dyDescent="0.2">
      <c r="B3523" s="112" t="s">
        <v>2</v>
      </c>
      <c r="C3523" s="113">
        <f>_xll.qlCalendarAdvance("TARGET",C3522,B3523,"mf")</f>
        <v>61176</v>
      </c>
      <c r="D3523" s="120">
        <f>_xll.xlShmInterpRateFwd($D$3&amp;T(CalculationTrigger2),C3523,,5,C3524)</f>
        <v>1.1658905094686004E-2</v>
      </c>
      <c r="E3523" s="260">
        <f>_xll.xlShmInterpRateFwd($E$3&amp;T(CalculationTrigger2),C3523,,5,C3524)</f>
        <v>1.1592548125553378E-2</v>
      </c>
      <c r="F3523" s="260">
        <f>_xll.xlShmInterpRateFwd($F$3&amp;T(CalculationTrigger2),C3523,,5,C3524)</f>
        <v>1.1237538872159256E-2</v>
      </c>
      <c r="G3523" s="268">
        <f t="shared" si="108"/>
        <v>0.66356969132626631</v>
      </c>
      <c r="H3523" s="275">
        <f t="shared" si="109"/>
        <v>3.5500925339412155</v>
      </c>
      <c r="I3523" s="250"/>
      <c r="J3523" s="251"/>
      <c r="K3523" s="251"/>
      <c r="L3523" s="251"/>
    </row>
    <row r="3524" spans="2:12" x14ac:dyDescent="0.2">
      <c r="B3524" s="112" t="s">
        <v>2</v>
      </c>
      <c r="C3524" s="113">
        <f>_xll.qlCalendarAdvance("TARGET",C3523,B3524,"mf")</f>
        <v>61183</v>
      </c>
      <c r="D3524" s="120">
        <f>_xll.xlShmInterpRateFwd($D$3&amp;T(CalculationTrigger2),C3524,,5,C3525)</f>
        <v>1.1660279249425611E-2</v>
      </c>
      <c r="E3524" s="260">
        <f>_xll.xlShmInterpRateFwd($E$3&amp;T(CalculationTrigger2),C3524,,5,C3525)</f>
        <v>1.1593958594172418E-2</v>
      </c>
      <c r="F3524" s="260">
        <f>_xll.xlShmInterpRateFwd($F$3&amp;T(CalculationTrigger2),C3524,,5,C3525)</f>
        <v>1.1239122110387603E-2</v>
      </c>
      <c r="G3524" s="268">
        <f t="shared" si="108"/>
        <v>0.66320655253193639</v>
      </c>
      <c r="H3524" s="275">
        <f t="shared" si="109"/>
        <v>3.5483648378481503</v>
      </c>
      <c r="I3524" s="250"/>
      <c r="J3524" s="251"/>
      <c r="K3524" s="251"/>
      <c r="L3524" s="251"/>
    </row>
    <row r="3525" spans="2:12" x14ac:dyDescent="0.2">
      <c r="B3525" s="112" t="s">
        <v>2</v>
      </c>
      <c r="C3525" s="113">
        <f>_xll.qlCalendarAdvance("TARGET",C3524,B3525,"mf")</f>
        <v>61190</v>
      </c>
      <c r="D3525" s="120">
        <f>_xll.xlShmInterpRateFwd($D$3&amp;T(CalculationTrigger2),C3525,,5,C3526)</f>
        <v>1.1661651059099006E-2</v>
      </c>
      <c r="E3525" s="260">
        <f>_xll.xlShmInterpRateFwd($E$3&amp;T(CalculationTrigger2),C3525,,5,C3526)</f>
        <v>1.1595366685904482E-2</v>
      </c>
      <c r="F3525" s="260">
        <f>_xll.xlShmInterpRateFwd($F$3&amp;T(CalculationTrigger2),C3525,,5,C3526)</f>
        <v>1.1240702820477774E-2</v>
      </c>
      <c r="G3525" s="268">
        <f t="shared" ref="G3525:G3588" si="110">(D3525-E3525)*10000</f>
        <v>0.66284373194523682</v>
      </c>
      <c r="H3525" s="275">
        <f t="shared" ref="H3525:H3588" si="111">(E3525-F3525)*10000</f>
        <v>3.5466386542670758</v>
      </c>
      <c r="I3525" s="250"/>
      <c r="J3525" s="251"/>
      <c r="K3525" s="251"/>
      <c r="L3525" s="251"/>
    </row>
    <row r="3526" spans="2:12" x14ac:dyDescent="0.2">
      <c r="B3526" s="112" t="s">
        <v>2</v>
      </c>
      <c r="C3526" s="113">
        <f>_xll.qlCalendarAdvance("TARGET",C3525,B3526,"mf")</f>
        <v>61197</v>
      </c>
      <c r="D3526" s="120">
        <f>_xll.xlShmInterpRateFwd($D$3&amp;T(CalculationTrigger2),C3526,,5,C3527)</f>
        <v>1.1663020515140034E-2</v>
      </c>
      <c r="E3526" s="260">
        <f>_xll.xlShmInterpRateFwd($E$3&amp;T(CalculationTrigger2),C3526,,5,C3527)</f>
        <v>1.1596772392044414E-2</v>
      </c>
      <c r="F3526" s="260">
        <f>_xll.xlShmInterpRateFwd($F$3&amp;T(CalculationTrigger2),C3526,,5,C3527)</f>
        <v>1.124228099322659E-2</v>
      </c>
      <c r="G3526" s="268">
        <f t="shared" si="110"/>
        <v>0.66248123095620159</v>
      </c>
      <c r="H3526" s="275">
        <f t="shared" si="111"/>
        <v>3.5449139881782443</v>
      </c>
      <c r="I3526" s="250"/>
      <c r="J3526" s="251"/>
      <c r="K3526" s="251"/>
      <c r="L3526" s="251"/>
    </row>
    <row r="3527" spans="2:12" x14ac:dyDescent="0.2">
      <c r="B3527" s="112" t="s">
        <v>2</v>
      </c>
      <c r="C3527" s="113">
        <f>_xll.qlCalendarAdvance("TARGET",C3526,B3527,"mf")</f>
        <v>61204</v>
      </c>
      <c r="D3527" s="120">
        <f>_xll.xlShmInterpRateFwd($D$3&amp;T(CalculationTrigger2),C3527,,5,C3528)</f>
        <v>1.1664387609028859E-2</v>
      </c>
      <c r="E3527" s="260">
        <f>_xll.xlShmInterpRateFwd($E$3&amp;T(CalculationTrigger2),C3527,,5,C3528)</f>
        <v>1.1598175703944977E-2</v>
      </c>
      <c r="F3527" s="260">
        <f>_xll.xlShmInterpRateFwd($F$3&amp;T(CalculationTrigger2),C3527,,5,C3528)</f>
        <v>1.1243856619425074E-2</v>
      </c>
      <c r="G3527" s="268">
        <f t="shared" si="110"/>
        <v>0.66211905083881151</v>
      </c>
      <c r="H3527" s="275">
        <f t="shared" si="111"/>
        <v>3.5431908451990375</v>
      </c>
      <c r="I3527" s="250"/>
      <c r="J3527" s="251"/>
      <c r="K3527" s="251"/>
      <c r="L3527" s="251"/>
    </row>
    <row r="3528" spans="2:12" x14ac:dyDescent="0.2">
      <c r="B3528" s="112" t="s">
        <v>2</v>
      </c>
      <c r="C3528" s="113">
        <f>_xll.qlCalendarAdvance("TARGET",C3527,B3528,"mf")</f>
        <v>61211</v>
      </c>
      <c r="D3528" s="120">
        <f>_xll.xlShmInterpRateFwd($D$3&amp;T(CalculationTrigger2),C3528,,5,C3529)</f>
        <v>1.1665752332228278E-2</v>
      </c>
      <c r="E3528" s="260">
        <f>_xll.xlShmInterpRateFwd($E$3&amp;T(CalculationTrigger2),C3528,,5,C3529)</f>
        <v>1.1599576612947351E-2</v>
      </c>
      <c r="F3528" s="260">
        <f>_xll.xlShmInterpRateFwd($F$3&amp;T(CalculationTrigger2),C3528,,5,C3529)</f>
        <v>1.124542968987584E-2</v>
      </c>
      <c r="G3528" s="268">
        <f t="shared" si="110"/>
        <v>0.66175719280926404</v>
      </c>
      <c r="H3528" s="275">
        <f t="shared" si="111"/>
        <v>3.5414692307151121</v>
      </c>
      <c r="I3528" s="250"/>
      <c r="J3528" s="251"/>
      <c r="K3528" s="251"/>
      <c r="L3528" s="251"/>
    </row>
    <row r="3529" spans="2:12" x14ac:dyDescent="0.2">
      <c r="B3529" s="112" t="s">
        <v>2</v>
      </c>
      <c r="C3529" s="113">
        <f>_xll.qlCalendarAdvance("TARGET",C3528,B3529,"mf")</f>
        <v>61218</v>
      </c>
      <c r="D3529" s="120">
        <f>_xll.xlShmInterpRateFwd($D$3&amp;T(CalculationTrigger2),C3529,,5,C3530)</f>
        <v>1.1667114676137375E-2</v>
      </c>
      <c r="E3529" s="260">
        <f>_xll.xlShmInterpRateFwd($E$3&amp;T(CalculationTrigger2),C3529,,5,C3530)</f>
        <v>1.1600975110381129E-2</v>
      </c>
      <c r="F3529" s="260">
        <f>_xll.xlShmInterpRateFwd($F$3&amp;T(CalculationTrigger2),C3529,,5,C3530)</f>
        <v>1.1247000195340954E-2</v>
      </c>
      <c r="G3529" s="268">
        <f t="shared" si="110"/>
        <v>0.66139565756245455</v>
      </c>
      <c r="H3529" s="275">
        <f t="shared" si="111"/>
        <v>3.5397491504017555</v>
      </c>
      <c r="I3529" s="250"/>
      <c r="J3529" s="251"/>
      <c r="K3529" s="251"/>
      <c r="L3529" s="251"/>
    </row>
    <row r="3530" spans="2:12" x14ac:dyDescent="0.2">
      <c r="B3530" s="112" t="s">
        <v>2</v>
      </c>
      <c r="C3530" s="113">
        <f>_xll.qlCalendarAdvance("TARGET",C3529,B3530,"mf")</f>
        <v>61225</v>
      </c>
      <c r="D3530" s="120">
        <f>_xll.xlShmInterpRateFwd($D$3&amp;T(CalculationTrigger2),C3530,,5,C3531)</f>
        <v>1.1668474632271069E-2</v>
      </c>
      <c r="E3530" s="260">
        <f>_xll.xlShmInterpRateFwd($E$3&amp;T(CalculationTrigger2),C3530,,5,C3531)</f>
        <v>1.160237118758169E-2</v>
      </c>
      <c r="F3530" s="260">
        <f>_xll.xlShmInterpRateFwd($F$3&amp;T(CalculationTrigger2),C3530,,5,C3531)</f>
        <v>1.1248568126599851E-2</v>
      </c>
      <c r="G3530" s="268">
        <f t="shared" si="110"/>
        <v>0.66103444689378721</v>
      </c>
      <c r="H3530" s="275">
        <f t="shared" si="111"/>
        <v>3.5380306098183913</v>
      </c>
      <c r="I3530" s="250"/>
      <c r="J3530" s="251"/>
      <c r="K3530" s="251"/>
      <c r="L3530" s="251"/>
    </row>
    <row r="3531" spans="2:12" x14ac:dyDescent="0.2">
      <c r="B3531" s="112" t="s">
        <v>2</v>
      </c>
      <c r="C3531" s="113">
        <f>_xll.qlCalendarAdvance("TARGET",C3530,B3531,"mf")</f>
        <v>61232</v>
      </c>
      <c r="D3531" s="120">
        <f>_xll.xlShmInterpRateFwd($D$3&amp;T(CalculationTrigger2),C3531,,5,C3532)</f>
        <v>1.1669832192045817E-2</v>
      </c>
      <c r="E3531" s="260">
        <f>_xll.xlShmInterpRateFwd($E$3&amp;T(CalculationTrigger2),C3531,,5,C3532)</f>
        <v>1.1603764835890214E-2</v>
      </c>
      <c r="F3531" s="260">
        <f>_xll.xlShmInterpRateFwd($F$3&amp;T(CalculationTrigger2),C3531,,5,C3532)</f>
        <v>1.1250133474478306E-2</v>
      </c>
      <c r="G3531" s="268">
        <f t="shared" si="110"/>
        <v>0.66067356155602786</v>
      </c>
      <c r="H3531" s="275">
        <f t="shared" si="111"/>
        <v>3.5363136141190745</v>
      </c>
      <c r="I3531" s="250"/>
      <c r="J3531" s="251"/>
      <c r="K3531" s="251"/>
      <c r="L3531" s="251"/>
    </row>
    <row r="3532" spans="2:12" x14ac:dyDescent="0.2">
      <c r="B3532" s="112" t="s">
        <v>2</v>
      </c>
      <c r="C3532" s="113">
        <f>_xll.qlCalendarAdvance("TARGET",C3531,B3532,"mf")</f>
        <v>61239</v>
      </c>
      <c r="D3532" s="120">
        <f>_xll.xlShmInterpRateFwd($D$3&amp;T(CalculationTrigger2),C3532,,5,C3533)</f>
        <v>1.1671187346941782E-2</v>
      </c>
      <c r="E3532" s="260">
        <f>_xll.xlShmInterpRateFwd($E$3&amp;T(CalculationTrigger2),C3532,,5,C3533)</f>
        <v>1.1605156046636287E-2</v>
      </c>
      <c r="F3532" s="260">
        <f>_xll.xlShmInterpRateFwd($F$3&amp;T(CalculationTrigger2),C3532,,5,C3533)</f>
        <v>1.1251696229721008E-2</v>
      </c>
      <c r="G3532" s="268">
        <f t="shared" si="110"/>
        <v>0.66031300305495133</v>
      </c>
      <c r="H3532" s="275">
        <f t="shared" si="111"/>
        <v>3.534598169152789</v>
      </c>
      <c r="I3532" s="250"/>
      <c r="J3532" s="251"/>
      <c r="K3532" s="251"/>
      <c r="L3532" s="251"/>
    </row>
    <row r="3533" spans="2:12" x14ac:dyDescent="0.2">
      <c r="B3533" s="112" t="s">
        <v>2</v>
      </c>
      <c r="C3533" s="113">
        <f>_xll.qlCalendarAdvance("TARGET",C3532,B3533,"mf")</f>
        <v>61246</v>
      </c>
      <c r="D3533" s="120">
        <f>_xll.xlShmInterpRateFwd($D$3&amp;T(CalculationTrigger2),C3533,,5,C3534)</f>
        <v>1.1672540088363841E-2</v>
      </c>
      <c r="E3533" s="260">
        <f>_xll.xlShmInterpRateFwd($E$3&amp;T(CalculationTrigger2),C3533,,5,C3534)</f>
        <v>1.1606544811172662E-2</v>
      </c>
      <c r="F3533" s="260">
        <f>_xll.xlShmInterpRateFwd($F$3&amp;T(CalculationTrigger2),C3533,,5,C3534)</f>
        <v>1.1253256383142139E-2</v>
      </c>
      <c r="G3533" s="268">
        <f t="shared" si="110"/>
        <v>0.6599527719117898</v>
      </c>
      <c r="H3533" s="275">
        <f t="shared" si="111"/>
        <v>3.5328842803052272</v>
      </c>
      <c r="I3533" s="250"/>
      <c r="J3533" s="251"/>
      <c r="K3533" s="251"/>
      <c r="L3533" s="251"/>
    </row>
    <row r="3534" spans="2:12" x14ac:dyDescent="0.2">
      <c r="B3534" s="112" t="s">
        <v>2</v>
      </c>
      <c r="C3534" s="113">
        <f>_xll.qlCalendarAdvance("TARGET",C3533,B3534,"mf")</f>
        <v>61253</v>
      </c>
      <c r="D3534" s="120">
        <f>_xll.xlShmInterpRateFwd($D$3&amp;T(CalculationTrigger2),C3534,,5,C3535)</f>
        <v>1.1673890407826902E-2</v>
      </c>
      <c r="E3534" s="260">
        <f>_xll.xlShmInterpRateFwd($E$3&amp;T(CalculationTrigger2),C3534,,5,C3535)</f>
        <v>1.1607931120823138E-2</v>
      </c>
      <c r="F3534" s="260">
        <f>_xll.xlShmInterpRateFwd($F$3&amp;T(CalculationTrigger2),C3534,,5,C3535)</f>
        <v>1.1254813925503756E-2</v>
      </c>
      <c r="G3534" s="268">
        <f t="shared" si="110"/>
        <v>0.65959287003763623</v>
      </c>
      <c r="H3534" s="275">
        <f t="shared" si="111"/>
        <v>3.5311719531938222</v>
      </c>
      <c r="I3534" s="250"/>
      <c r="J3534" s="251"/>
      <c r="K3534" s="251"/>
      <c r="L3534" s="251"/>
    </row>
    <row r="3535" spans="2:12" x14ac:dyDescent="0.2">
      <c r="B3535" s="112" t="s">
        <v>2</v>
      </c>
      <c r="C3535" s="113">
        <f>_xll.qlCalendarAdvance("TARGET",C3534,B3535,"mf")</f>
        <v>61260</v>
      </c>
      <c r="D3535" s="120">
        <f>_xll.xlShmInterpRateFwd($D$3&amp;T(CalculationTrigger2),C3535,,5,C3536)</f>
        <v>1.1675238296741627E-2</v>
      </c>
      <c r="E3535" s="260">
        <f>_xll.xlShmInterpRateFwd($E$3&amp;T(CalculationTrigger2),C3535,,5,C3536)</f>
        <v>1.1609314966928885E-2</v>
      </c>
      <c r="F3535" s="260">
        <f>_xll.xlShmInterpRateFwd($F$3&amp;T(CalculationTrigger2),C3535,,5,C3536)</f>
        <v>1.1256368847620048E-2</v>
      </c>
      <c r="G3535" s="268">
        <f t="shared" si="110"/>
        <v>0.65923329812742071</v>
      </c>
      <c r="H3535" s="275">
        <f t="shared" si="111"/>
        <v>3.5294611930883693</v>
      </c>
      <c r="I3535" s="250"/>
      <c r="J3535" s="251"/>
      <c r="K3535" s="251"/>
      <c r="L3535" s="251"/>
    </row>
    <row r="3536" spans="2:12" x14ac:dyDescent="0.2">
      <c r="B3536" s="112" t="s">
        <v>2</v>
      </c>
      <c r="C3536" s="113">
        <f>_xll.qlCalendarAdvance("TARGET",C3535,B3536,"mf")</f>
        <v>61267</v>
      </c>
      <c r="D3536" s="120">
        <f>_xll.xlShmInterpRateFwd($D$3&amp;T(CalculationTrigger2),C3536,,5,C3537)</f>
        <v>1.1676583746582389E-2</v>
      </c>
      <c r="E3536" s="260">
        <f>_xll.xlShmInterpRateFwd($E$3&amp;T(CalculationTrigger2),C3536,,5,C3537)</f>
        <v>1.1610696340831067E-2</v>
      </c>
      <c r="F3536" s="260">
        <f>_xll.xlShmInterpRateFwd($F$3&amp;T(CalculationTrigger2),C3536,,5,C3537)</f>
        <v>1.1257921140253065E-2</v>
      </c>
      <c r="G3536" s="268">
        <f t="shared" si="110"/>
        <v>0.65887405751322015</v>
      </c>
      <c r="H3536" s="275">
        <f t="shared" si="111"/>
        <v>3.5277520057800174</v>
      </c>
      <c r="I3536" s="250"/>
      <c r="J3536" s="251"/>
      <c r="K3536" s="251"/>
      <c r="L3536" s="251"/>
    </row>
    <row r="3537" spans="2:12" x14ac:dyDescent="0.2">
      <c r="B3537" s="112" t="s">
        <v>2</v>
      </c>
      <c r="C3537" s="113">
        <f>_xll.qlCalendarAdvance("TARGET",C3536,B3537,"mf")</f>
        <v>61274</v>
      </c>
      <c r="D3537" s="120">
        <f>_xll.xlShmInterpRateFwd($D$3&amp;T(CalculationTrigger2),C3537,,5,C3538)</f>
        <v>1.1677926748788802E-2</v>
      </c>
      <c r="E3537" s="260">
        <f>_xll.xlShmInterpRateFwd($E$3&amp;T(CalculationTrigger2),C3537,,5,C3538)</f>
        <v>1.1612075233870856E-2</v>
      </c>
      <c r="F3537" s="260">
        <f>_xll.xlShmInterpRateFwd($F$3&amp;T(CalculationTrigger2),C3537,,5,C3538)</f>
        <v>1.1259470794199616E-2</v>
      </c>
      <c r="G3537" s="268">
        <f t="shared" si="110"/>
        <v>0.65851514917945542</v>
      </c>
      <c r="H3537" s="275">
        <f t="shared" si="111"/>
        <v>3.5260443967123982</v>
      </c>
      <c r="I3537" s="250"/>
      <c r="J3537" s="251"/>
      <c r="K3537" s="251"/>
      <c r="L3537" s="251"/>
    </row>
    <row r="3538" spans="2:12" x14ac:dyDescent="0.2">
      <c r="B3538" s="112" t="s">
        <v>2</v>
      </c>
      <c r="C3538" s="113">
        <f>_xll.qlCalendarAdvance("TARGET",C3537,B3538,"mf")</f>
        <v>61281</v>
      </c>
      <c r="D3538" s="120">
        <f>_xll.xlShmInterpRateFwd($D$3&amp;T(CalculationTrigger2),C3538,,5,C3539)</f>
        <v>1.1679267294812066E-2</v>
      </c>
      <c r="E3538" s="260">
        <f>_xll.xlShmInterpRateFwd($E$3&amp;T(CalculationTrigger2),C3538,,5,C3539)</f>
        <v>1.1613451637360455E-2</v>
      </c>
      <c r="F3538" s="260">
        <f>_xll.xlShmInterpRateFwd($F$3&amp;T(CalculationTrigger2),C3538,,5,C3539)</f>
        <v>1.1261017800233336E-2</v>
      </c>
      <c r="G3538" s="268">
        <f t="shared" si="110"/>
        <v>0.65815657451610832</v>
      </c>
      <c r="H3538" s="275">
        <f t="shared" si="111"/>
        <v>3.524338371271186</v>
      </c>
      <c r="I3538" s="250"/>
      <c r="J3538" s="251"/>
      <c r="K3538" s="251"/>
      <c r="L3538" s="251"/>
    </row>
    <row r="3539" spans="2:12" x14ac:dyDescent="0.2">
      <c r="B3539" s="112" t="s">
        <v>2</v>
      </c>
      <c r="C3539" s="113">
        <f>_xll.qlCalendarAdvance("TARGET",C3538,B3539,"mf")</f>
        <v>61288</v>
      </c>
      <c r="D3539" s="120">
        <f>_xll.xlShmInterpRateFwd($D$3&amp;T(CalculationTrigger2),C3539,,5,C3540)</f>
        <v>1.1680605376143922E-2</v>
      </c>
      <c r="E3539" s="260">
        <f>_xll.xlShmInterpRateFwd($E$3&amp;T(CalculationTrigger2),C3539,,5,C3540)</f>
        <v>1.1614825542664197E-2</v>
      </c>
      <c r="F3539" s="260">
        <f>_xll.xlShmInterpRateFwd($F$3&amp;T(CalculationTrigger2),C3539,,5,C3540)</f>
        <v>1.12625621491684E-2</v>
      </c>
      <c r="G3539" s="268">
        <f t="shared" si="110"/>
        <v>0.65779833479724659</v>
      </c>
      <c r="H3539" s="275">
        <f t="shared" si="111"/>
        <v>3.5226339349579696</v>
      </c>
      <c r="I3539" s="250"/>
      <c r="J3539" s="251"/>
      <c r="K3539" s="251"/>
      <c r="L3539" s="251"/>
    </row>
    <row r="3540" spans="2:12" x14ac:dyDescent="0.2">
      <c r="B3540" s="112" t="s">
        <v>2</v>
      </c>
      <c r="C3540" s="113">
        <f>_xll.qlCalendarAdvance("TARGET",C3539,B3540,"mf")</f>
        <v>61295</v>
      </c>
      <c r="D3540" s="120">
        <f>_xll.xlShmInterpRateFwd($D$3&amp;T(CalculationTrigger2),C3540,,5,C3541)</f>
        <v>1.1681940984177653E-2</v>
      </c>
      <c r="E3540" s="260">
        <f>_xll.xlShmInterpRateFwd($E$3&amp;T(CalculationTrigger2),C3540,,5,C3541)</f>
        <v>1.1616196941123249E-2</v>
      </c>
      <c r="F3540" s="260">
        <f>_xll.xlShmInterpRateFwd($F$3&amp;T(CalculationTrigger2),C3540,,5,C3541)</f>
        <v>1.1264103831761069E-2</v>
      </c>
      <c r="G3540" s="268">
        <f t="shared" si="110"/>
        <v>0.65744043054403312</v>
      </c>
      <c r="H3540" s="275">
        <f t="shared" si="111"/>
        <v>3.5209310936218028</v>
      </c>
      <c r="I3540" s="250"/>
      <c r="J3540" s="251"/>
      <c r="K3540" s="251"/>
      <c r="L3540" s="251"/>
    </row>
    <row r="3541" spans="2:12" x14ac:dyDescent="0.2">
      <c r="B3541" s="112" t="s">
        <v>2</v>
      </c>
      <c r="C3541" s="113">
        <f>_xll.qlCalendarAdvance("TARGET",C3540,B3541,"mf")</f>
        <v>61302</v>
      </c>
      <c r="D3541" s="120">
        <f>_xll.xlShmInterpRateFwd($D$3&amp;T(CalculationTrigger2),C3541,,5,C3542)</f>
        <v>1.1683274110393412E-2</v>
      </c>
      <c r="E3541" s="260">
        <f>_xll.xlShmInterpRateFwd($E$3&amp;T(CalculationTrigger2),C3541,,5,C3542)</f>
        <v>1.1617565824038226E-2</v>
      </c>
      <c r="F3541" s="260">
        <f>_xll.xlShmInterpRateFwd($F$3&amp;T(CalculationTrigger2),C3541,,5,C3542)</f>
        <v>1.1265642838802353E-2</v>
      </c>
      <c r="G3541" s="268">
        <f t="shared" si="110"/>
        <v>0.65708286355185486</v>
      </c>
      <c r="H3541" s="275">
        <f t="shared" si="111"/>
        <v>3.5192298523587309</v>
      </c>
      <c r="I3541" s="250"/>
      <c r="J3541" s="251"/>
      <c r="K3541" s="251"/>
      <c r="L3541" s="251"/>
    </row>
    <row r="3542" spans="2:12" x14ac:dyDescent="0.2">
      <c r="B3542" s="112" t="s">
        <v>2</v>
      </c>
      <c r="C3542" s="113">
        <f>_xll.qlCalendarAdvance("TARGET",C3541,B3542,"mf")</f>
        <v>61309</v>
      </c>
      <c r="D3542" s="120">
        <f>_xll.xlShmInterpRateFwd($D$3&amp;T(CalculationTrigger2),C3542,,5,C3543)</f>
        <v>1.1684604746259772E-2</v>
      </c>
      <c r="E3542" s="260">
        <f>_xll.xlShmInterpRateFwd($E$3&amp;T(CalculationTrigger2),C3542,,5,C3543)</f>
        <v>1.1618932182773462E-2</v>
      </c>
      <c r="F3542" s="260">
        <f>_xll.xlShmInterpRateFwd($F$3&amp;T(CalculationTrigger2),C3542,,5,C3543)</f>
        <v>1.126717916110063E-2</v>
      </c>
      <c r="G3542" s="268">
        <f t="shared" si="110"/>
        <v>0.65672563486310687</v>
      </c>
      <c r="H3542" s="275">
        <f t="shared" si="111"/>
        <v>3.5175302167283173</v>
      </c>
      <c r="I3542" s="250"/>
      <c r="J3542" s="251"/>
      <c r="K3542" s="251"/>
      <c r="L3542" s="251"/>
    </row>
    <row r="3543" spans="2:12" x14ac:dyDescent="0.2">
      <c r="B3543" s="112" t="s">
        <v>2</v>
      </c>
      <c r="C3543" s="113">
        <f>_xll.qlCalendarAdvance("TARGET",C3542,B3543,"mf")</f>
        <v>61316</v>
      </c>
      <c r="D3543" s="120">
        <f>_xll.xlShmInterpRateFwd($D$3&amp;T(CalculationTrigger2),C3543,,5,C3544)</f>
        <v>1.1685932883216342E-2</v>
      </c>
      <c r="E3543" s="260">
        <f>_xll.xlShmInterpRateFwd($E$3&amp;T(CalculationTrigger2),C3543,,5,C3544)</f>
        <v>1.1620296008687489E-2</v>
      </c>
      <c r="F3543" s="260">
        <f>_xll.xlShmInterpRateFwd($F$3&amp;T(CalculationTrigger2),C3543,,5,C3544)</f>
        <v>1.1268712789429527E-2</v>
      </c>
      <c r="G3543" s="268">
        <f t="shared" si="110"/>
        <v>0.65636874528852973</v>
      </c>
      <c r="H3543" s="275">
        <f t="shared" si="111"/>
        <v>3.5158321925796154</v>
      </c>
      <c r="I3543" s="250"/>
      <c r="J3543" s="251"/>
      <c r="K3543" s="251"/>
      <c r="L3543" s="251"/>
    </row>
    <row r="3544" spans="2:12" x14ac:dyDescent="0.2">
      <c r="B3544" s="112" t="s">
        <v>2</v>
      </c>
      <c r="C3544" s="113">
        <f>_xll.qlCalendarAdvance("TARGET",C3543,B3544,"mf")</f>
        <v>61323</v>
      </c>
      <c r="D3544" s="120">
        <f>_xll.xlShmInterpRateFwd($D$3&amp;T(CalculationTrigger2),C3544,,5,C3545)</f>
        <v>1.168725851272011E-2</v>
      </c>
      <c r="E3544" s="260">
        <f>_xll.xlShmInterpRateFwd($E$3&amp;T(CalculationTrigger2),C3544,,5,C3545)</f>
        <v>1.1621657293057757E-2</v>
      </c>
      <c r="F3544" s="260">
        <f>_xll.xlShmInterpRateFwd($F$3&amp;T(CalculationTrigger2),C3544,,5,C3545)</f>
        <v>1.1270243714545304E-2</v>
      </c>
      <c r="G3544" s="268">
        <f t="shared" si="110"/>
        <v>0.6560121966235275</v>
      </c>
      <c r="H3544" s="275">
        <f t="shared" si="111"/>
        <v>3.514135785124533</v>
      </c>
      <c r="I3544" s="250"/>
      <c r="J3544" s="251"/>
      <c r="K3544" s="251"/>
      <c r="L3544" s="251"/>
    </row>
    <row r="3545" spans="2:12" x14ac:dyDescent="0.2">
      <c r="B3545" s="112" t="s">
        <v>2</v>
      </c>
      <c r="C3545" s="113">
        <f>_xll.qlCalendarAdvance("TARGET",C3544,B3545,"mf")</f>
        <v>61330</v>
      </c>
      <c r="D3545" s="120">
        <f>_xll.xlShmInterpRateFwd($D$3&amp;T(CalculationTrigger2),C3545,,5,C3546)</f>
        <v>1.1688581626210684E-2</v>
      </c>
      <c r="E3545" s="260">
        <f>_xll.xlShmInterpRateFwd($E$3&amp;T(CalculationTrigger2),C3545,,5,C3546)</f>
        <v>1.1623016027271761E-2</v>
      </c>
      <c r="F3545" s="260">
        <f>_xll.xlShmInterpRateFwd($F$3&amp;T(CalculationTrigger2),C3545,,5,C3546)</f>
        <v>1.1271771927302665E-2</v>
      </c>
      <c r="G3545" s="268">
        <f t="shared" si="110"/>
        <v>0.65565598938922831</v>
      </c>
      <c r="H3545" s="275">
        <f t="shared" si="111"/>
        <v>3.5124409996909605</v>
      </c>
      <c r="I3545" s="250"/>
      <c r="J3545" s="251"/>
      <c r="K3545" s="251"/>
      <c r="L3545" s="251"/>
    </row>
    <row r="3546" spans="2:12" x14ac:dyDescent="0.2">
      <c r="B3546" s="112" t="s">
        <v>2</v>
      </c>
      <c r="C3546" s="113">
        <f>_xll.qlCalendarAdvance("TARGET",C3545,B3546,"mf")</f>
        <v>61337</v>
      </c>
      <c r="D3546" s="120">
        <f>_xll.xlShmInterpRateFwd($D$3&amp;T(CalculationTrigger2),C3546,,5,C3547)</f>
        <v>1.1689902215168215E-2</v>
      </c>
      <c r="E3546" s="260">
        <f>_xll.xlShmInterpRateFwd($E$3&amp;T(CalculationTrigger2),C3546,,5,C3547)</f>
        <v>1.1624372202659073E-2</v>
      </c>
      <c r="F3546" s="260">
        <f>_xll.xlShmInterpRateFwd($F$3&amp;T(CalculationTrigger2),C3546,,5,C3547)</f>
        <v>1.1273297418405742E-2</v>
      </c>
      <c r="G3546" s="268">
        <f t="shared" si="110"/>
        <v>0.65530012509142432</v>
      </c>
      <c r="H3546" s="275">
        <f t="shared" si="111"/>
        <v>3.5107478425333052</v>
      </c>
      <c r="I3546" s="250"/>
      <c r="J3546" s="251"/>
      <c r="K3546" s="251"/>
      <c r="L3546" s="251"/>
    </row>
    <row r="3547" spans="2:12" x14ac:dyDescent="0.2">
      <c r="B3547" s="112" t="s">
        <v>2</v>
      </c>
      <c r="C3547" s="113">
        <f>_xll.qlCalendarAdvance("TARGET",C3546,B3547,"mf")</f>
        <v>61344</v>
      </c>
      <c r="D3547" s="120">
        <f>_xll.xlShmInterpRateFwd($D$3&amp;T(CalculationTrigger2),C3547,,5,C3548)</f>
        <v>1.1691220271009141E-2</v>
      </c>
      <c r="E3547" s="260">
        <f>_xll.xlShmInterpRateFwd($E$3&amp;T(CalculationTrigger2),C3547,,5,C3548)</f>
        <v>1.1625725810549263E-2</v>
      </c>
      <c r="F3547" s="260">
        <f>_xll.xlShmInterpRateFwd($F$3&amp;T(CalculationTrigger2),C3547,,5,C3548)</f>
        <v>1.1274820178715032E-2</v>
      </c>
      <c r="G3547" s="268">
        <f t="shared" si="110"/>
        <v>0.65494460459877835</v>
      </c>
      <c r="H3547" s="275">
        <f t="shared" si="111"/>
        <v>3.5090563183423109</v>
      </c>
      <c r="I3547" s="250"/>
      <c r="J3547" s="251"/>
      <c r="K3547" s="251"/>
      <c r="L3547" s="251"/>
    </row>
    <row r="3548" spans="2:12" x14ac:dyDescent="0.2">
      <c r="B3548" s="112" t="s">
        <v>2</v>
      </c>
      <c r="C3548" s="113">
        <f>_xll.qlCalendarAdvance("TARGET",C3547,B3548,"mf")</f>
        <v>61351</v>
      </c>
      <c r="D3548" s="120">
        <f>_xll.xlShmInterpRateFwd($D$3&amp;T(CalculationTrigger2),C3548,,5,C3549)</f>
        <v>1.1692535785225198E-2</v>
      </c>
      <c r="E3548" s="260">
        <f>_xll.xlShmInterpRateFwd($E$3&amp;T(CalculationTrigger2),C3548,,5,C3549)</f>
        <v>1.1627076842260326E-2</v>
      </c>
      <c r="F3548" s="260">
        <f>_xll.xlShmInterpRateFwd($F$3&amp;T(CalculationTrigger2),C3548,,5,C3549)</f>
        <v>1.1276340198946242E-2</v>
      </c>
      <c r="G3548" s="268">
        <f t="shared" si="110"/>
        <v>0.65458942964871991</v>
      </c>
      <c r="H3548" s="275">
        <f t="shared" si="111"/>
        <v>3.5073664331408336</v>
      </c>
      <c r="I3548" s="250"/>
      <c r="J3548" s="251"/>
      <c r="K3548" s="251"/>
      <c r="L3548" s="251"/>
    </row>
    <row r="3549" spans="2:12" x14ac:dyDescent="0.2">
      <c r="B3549" s="112" t="s">
        <v>2</v>
      </c>
      <c r="C3549" s="113">
        <f>_xll.qlCalendarAdvance("TARGET",C3548,B3549,"mf")</f>
        <v>61358</v>
      </c>
      <c r="D3549" s="120">
        <f>_xll.xlShmInterpRateFwd($D$3&amp;T(CalculationTrigger2),C3549,,5,C3550)</f>
        <v>1.1693848749244402E-2</v>
      </c>
      <c r="E3549" s="260">
        <f>_xll.xlShmInterpRateFwd($E$3&amp;T(CalculationTrigger2),C3549,,5,C3550)</f>
        <v>1.1628425289156577E-2</v>
      </c>
      <c r="F3549" s="260">
        <f>_xll.xlShmInterpRateFwd($F$3&amp;T(CalculationTrigger2),C3549,,5,C3550)</f>
        <v>1.1277857469954074E-2</v>
      </c>
      <c r="G3549" s="268">
        <f t="shared" si="110"/>
        <v>0.65423460087825691</v>
      </c>
      <c r="H3549" s="275">
        <f t="shared" si="111"/>
        <v>3.5056781920250226</v>
      </c>
      <c r="I3549" s="250"/>
      <c r="J3549" s="251"/>
      <c r="K3549" s="251"/>
      <c r="L3549" s="251"/>
    </row>
    <row r="3550" spans="2:12" x14ac:dyDescent="0.2">
      <c r="B3550" s="112" t="s">
        <v>2</v>
      </c>
      <c r="C3550" s="113">
        <f>_xll.qlCalendarAdvance("TARGET",C3549,B3550,"mf")</f>
        <v>61365</v>
      </c>
      <c r="D3550" s="120">
        <f>_xll.xlShmInterpRateFwd($D$3&amp;T(CalculationTrigger2),C3550,,5,C3551)</f>
        <v>1.1695159154529528E-2</v>
      </c>
      <c r="E3550" s="260">
        <f>_xll.xlShmInterpRateFwd($E$3&amp;T(CalculationTrigger2),C3550,,5,C3551)</f>
        <v>1.1629771142567592E-2</v>
      </c>
      <c r="F3550" s="260">
        <f>_xll.xlShmInterpRateFwd($F$3&amp;T(CalculationTrigger2),C3550,,5,C3551)</f>
        <v>1.1279371982483195E-2</v>
      </c>
      <c r="G3550" s="268">
        <f t="shared" si="110"/>
        <v>0.6538801196193621</v>
      </c>
      <c r="H3550" s="275">
        <f t="shared" si="111"/>
        <v>3.5039916008439662</v>
      </c>
      <c r="I3550" s="250"/>
      <c r="J3550" s="251"/>
      <c r="K3550" s="251"/>
      <c r="L3550" s="251"/>
    </row>
    <row r="3551" spans="2:12" x14ac:dyDescent="0.2">
      <c r="B3551" s="112" t="s">
        <v>2</v>
      </c>
      <c r="C3551" s="113">
        <f>_xll.qlCalendarAdvance("TARGET",C3550,B3551,"mf")</f>
        <v>61372</v>
      </c>
      <c r="D3551" s="120">
        <f>_xll.xlShmInterpRateFwd($D$3&amp;T(CalculationTrigger2),C3551,,5,C3552)</f>
        <v>1.169646699254335E-2</v>
      </c>
      <c r="E3551" s="260">
        <f>_xll.xlShmInterpRateFwd($E$3&amp;T(CalculationTrigger2),C3551,,5,C3552)</f>
        <v>1.1631114393828725E-2</v>
      </c>
      <c r="F3551" s="260">
        <f>_xll.xlShmInterpRateFwd($F$3&amp;T(CalculationTrigger2),C3551,,5,C3552)</f>
        <v>1.1280883727324597E-2</v>
      </c>
      <c r="G3551" s="268">
        <f t="shared" si="110"/>
        <v>0.65352598714625909</v>
      </c>
      <c r="H3551" s="275">
        <f t="shared" si="111"/>
        <v>3.5023066650412793</v>
      </c>
      <c r="I3551" s="250"/>
      <c r="J3551" s="251"/>
      <c r="K3551" s="251"/>
      <c r="L3551" s="251"/>
    </row>
    <row r="3552" spans="2:12" x14ac:dyDescent="0.2">
      <c r="B3552" s="112" t="s">
        <v>2</v>
      </c>
      <c r="C3552" s="113">
        <f>_xll.qlCalendarAdvance("TARGET",C3551,B3552,"mf")</f>
        <v>61379</v>
      </c>
      <c r="D3552" s="120">
        <f>_xll.xlShmInterpRateFwd($D$3&amp;T(CalculationTrigger2),C3552,,5,C3553)</f>
        <v>1.1697772254708087E-2</v>
      </c>
      <c r="E3552" s="260">
        <f>_xll.xlShmInterpRateFwd($E$3&amp;T(CalculationTrigger2),C3552,,5,C3553)</f>
        <v>1.1632455034281128E-2</v>
      </c>
      <c r="F3552" s="260">
        <f>_xll.xlShmInterpRateFwd($F$3&amp;T(CalculationTrigger2),C3552,,5,C3553)</f>
        <v>1.12823926952519E-2</v>
      </c>
      <c r="G3552" s="268">
        <f t="shared" si="110"/>
        <v>0.65317220426958433</v>
      </c>
      <c r="H3552" s="275">
        <f t="shared" si="111"/>
        <v>3.5006233902922825</v>
      </c>
      <c r="I3552" s="250"/>
      <c r="J3552" s="251"/>
      <c r="K3552" s="251"/>
      <c r="L3552" s="251"/>
    </row>
    <row r="3553" spans="2:12" x14ac:dyDescent="0.2">
      <c r="B3553" s="112" t="s">
        <v>2</v>
      </c>
      <c r="C3553" s="113">
        <f>_xll.qlCalendarAdvance("TARGET",C3552,B3553,"mf")</f>
        <v>61386</v>
      </c>
      <c r="D3553" s="120">
        <f>_xll.xlShmInterpRateFwd($D$3&amp;T(CalculationTrigger2),C3553,,5,C3554)</f>
        <v>1.1699074932503889E-2</v>
      </c>
      <c r="E3553" s="260">
        <f>_xll.xlShmInterpRateFwd($E$3&amp;T(CalculationTrigger2),C3553,,5,C3554)</f>
        <v>1.1633793055260161E-2</v>
      </c>
      <c r="F3553" s="260">
        <f>_xll.xlShmInterpRateFwd($F$3&amp;T(CalculationTrigger2),C3553,,5,C3554)</f>
        <v>1.1283898877096634E-2</v>
      </c>
      <c r="G3553" s="268">
        <f t="shared" si="110"/>
        <v>0.65281877243727682</v>
      </c>
      <c r="H3553" s="275">
        <f t="shared" si="111"/>
        <v>3.4989417816352724</v>
      </c>
      <c r="I3553" s="250"/>
      <c r="J3553" s="251"/>
      <c r="K3553" s="251"/>
      <c r="L3553" s="251"/>
    </row>
    <row r="3554" spans="2:12" x14ac:dyDescent="0.2">
      <c r="B3554" s="112" t="s">
        <v>2</v>
      </c>
      <c r="C3554" s="113">
        <f>_xll.qlCalendarAdvance("TARGET",C3553,B3554,"mf")</f>
        <v>61393</v>
      </c>
      <c r="D3554" s="120">
        <f>_xll.xlShmInterpRateFwd($D$3&amp;T(CalculationTrigger2),C3554,,5,C3555)</f>
        <v>1.1700375017387729E-2</v>
      </c>
      <c r="E3554" s="260">
        <f>_xll.xlShmInterpRateFwd($E$3&amp;T(CalculationTrigger2),C3554,,5,C3555)</f>
        <v>1.1635128448106973E-2</v>
      </c>
      <c r="F3554" s="260">
        <f>_xll.xlShmInterpRateFwd($F$3&amp;T(CalculationTrigger2),C3554,,5,C3555)</f>
        <v>1.128540226360346E-2</v>
      </c>
      <c r="G3554" s="268">
        <f t="shared" si="110"/>
        <v>0.65246569280755917</v>
      </c>
      <c r="H3554" s="275">
        <f t="shared" si="111"/>
        <v>3.4972618450351303</v>
      </c>
      <c r="I3554" s="250"/>
      <c r="J3554" s="251"/>
      <c r="K3554" s="251"/>
      <c r="L3554" s="251"/>
    </row>
    <row r="3555" spans="2:12" x14ac:dyDescent="0.2">
      <c r="B3555" s="112" t="s">
        <v>2</v>
      </c>
      <c r="C3555" s="113">
        <f>_xll.qlCalendarAdvance("TARGET",C3554,B3555,"mf")</f>
        <v>61400</v>
      </c>
      <c r="D3555" s="120">
        <f>_xll.xlShmInterpRateFwd($D$3&amp;T(CalculationTrigger2),C3555,,5,C3556)</f>
        <v>1.1701672500793413E-2</v>
      </c>
      <c r="E3555" s="260">
        <f>_xll.xlShmInterpRateFwd($E$3&amp;T(CalculationTrigger2),C3555,,5,C3556)</f>
        <v>1.1636461204133754E-2</v>
      </c>
      <c r="F3555" s="260">
        <f>_xll.xlShmInterpRateFwd($F$3&amp;T(CalculationTrigger2),C3555,,5,C3556)</f>
        <v>1.128690284556916E-2</v>
      </c>
      <c r="G3555" s="268">
        <f t="shared" si="110"/>
        <v>0.65211296659659423</v>
      </c>
      <c r="H3555" s="275">
        <f t="shared" si="111"/>
        <v>3.495583585645945</v>
      </c>
      <c r="I3555" s="250"/>
      <c r="J3555" s="251"/>
      <c r="K3555" s="251"/>
      <c r="L3555" s="251"/>
    </row>
    <row r="3556" spans="2:12" x14ac:dyDescent="0.2">
      <c r="B3556" s="112" t="s">
        <v>2</v>
      </c>
      <c r="C3556" s="113">
        <f>_xll.qlCalendarAdvance("TARGET",C3555,B3556,"mf")</f>
        <v>61407</v>
      </c>
      <c r="D3556" s="120">
        <f>_xll.xlShmInterpRateFwd($D$3&amp;T(CalculationTrigger2),C3556,,5,C3557)</f>
        <v>1.1702967374172129E-2</v>
      </c>
      <c r="E3556" s="260">
        <f>_xll.xlShmInterpRateFwd($E$3&amp;T(CalculationTrigger2),C3556,,5,C3557)</f>
        <v>1.1637791314710608E-2</v>
      </c>
      <c r="F3556" s="260">
        <f>_xll.xlShmInterpRateFwd($F$3&amp;T(CalculationTrigger2),C3556,,5,C3557)</f>
        <v>1.1288400613796301E-2</v>
      </c>
      <c r="G3556" s="268">
        <f t="shared" si="110"/>
        <v>0.65176059461520897</v>
      </c>
      <c r="H3556" s="275">
        <f t="shared" si="111"/>
        <v>3.4939070091430726</v>
      </c>
      <c r="I3556" s="250"/>
      <c r="J3556" s="251"/>
      <c r="K3556" s="251"/>
      <c r="L3556" s="251"/>
    </row>
    <row r="3557" spans="2:12" x14ac:dyDescent="0.2">
      <c r="B3557" s="112" t="s">
        <v>2</v>
      </c>
      <c r="C3557" s="113">
        <f>_xll.qlCalendarAdvance("TARGET",C3556,B3557,"mf")</f>
        <v>61414</v>
      </c>
      <c r="D3557" s="120">
        <f>_xll.xlShmInterpRateFwd($D$3&amp;T(CalculationTrigger2),C3557,,5,C3558)</f>
        <v>1.1704259629015595E-2</v>
      </c>
      <c r="E3557" s="260">
        <f>_xll.xlShmInterpRateFwd($E$3&amp;T(CalculationTrigger2),C3557,,5,C3558)</f>
        <v>1.163911877117289E-2</v>
      </c>
      <c r="F3557" s="260">
        <f>_xll.xlShmInterpRateFwd($F$3&amp;T(CalculationTrigger2),C3557,,5,C3558)</f>
        <v>1.1289895559035331E-2</v>
      </c>
      <c r="G3557" s="268">
        <f t="shared" si="110"/>
        <v>0.65140857842704847</v>
      </c>
      <c r="H3557" s="275">
        <f t="shared" si="111"/>
        <v>3.4922321213755847</v>
      </c>
      <c r="I3557" s="250"/>
      <c r="J3557" s="251"/>
      <c r="K3557" s="251"/>
      <c r="L3557" s="251"/>
    </row>
    <row r="3558" spans="2:12" x14ac:dyDescent="0.2">
      <c r="B3558" s="112" t="s">
        <v>2</v>
      </c>
      <c r="C3558" s="113">
        <f>_xll.qlCalendarAdvance("TARGET",C3557,B3558,"mf")</f>
        <v>61421</v>
      </c>
      <c r="D3558" s="120">
        <f>_xll.xlShmInterpRateFwd($D$3&amp;T(CalculationTrigger2),C3558,,5,C3559)</f>
        <v>1.170554925672866E-2</v>
      </c>
      <c r="E3558" s="260">
        <f>_xll.xlShmInterpRateFwd($E$3&amp;T(CalculationTrigger2),C3558,,5,C3559)</f>
        <v>1.1640443564838581E-2</v>
      </c>
      <c r="F3558" s="260">
        <f>_xll.xlShmInterpRateFwd($F$3&amp;T(CalculationTrigger2),C3558,,5,C3559)</f>
        <v>1.1291387672100401E-2</v>
      </c>
      <c r="G3558" s="268">
        <f t="shared" si="110"/>
        <v>0.65105691890079287</v>
      </c>
      <c r="H3558" s="275">
        <f t="shared" si="111"/>
        <v>3.4905589273817941</v>
      </c>
      <c r="I3558" s="250"/>
      <c r="J3558" s="251"/>
      <c r="K3558" s="251"/>
      <c r="L3558" s="251"/>
    </row>
    <row r="3559" spans="2:12" x14ac:dyDescent="0.2">
      <c r="B3559" s="112" t="s">
        <v>2</v>
      </c>
      <c r="C3559" s="113">
        <f>_xll.qlCalendarAdvance("TARGET",C3558,B3559,"mf")</f>
        <v>61428</v>
      </c>
      <c r="D3559" s="120">
        <f>_xll.xlShmInterpRateFwd($D$3&amp;T(CalculationTrigger2),C3559,,5,C3560)</f>
        <v>1.1706836248774085E-2</v>
      </c>
      <c r="E3559" s="260">
        <f>_xll.xlShmInterpRateFwd($E$3&amp;T(CalculationTrigger2),C3559,,5,C3560)</f>
        <v>1.1641765687025657E-2</v>
      </c>
      <c r="F3559" s="260">
        <f>_xll.xlShmInterpRateFwd($F$3&amp;T(CalculationTrigger2),C3559,,5,C3560)</f>
        <v>1.1292876943770916E-2</v>
      </c>
      <c r="G3559" s="268">
        <f t="shared" si="110"/>
        <v>0.65070561748427691</v>
      </c>
      <c r="H3559" s="275">
        <f t="shared" si="111"/>
        <v>3.4888874325474104</v>
      </c>
      <c r="I3559" s="250"/>
      <c r="J3559" s="251"/>
      <c r="K3559" s="251"/>
      <c r="L3559" s="251"/>
    </row>
    <row r="3560" spans="2:12" x14ac:dyDescent="0.2">
      <c r="B3560" s="112" t="s">
        <v>2</v>
      </c>
      <c r="C3560" s="113">
        <f>_xll.qlCalendarAdvance("TARGET",C3559,B3560,"mf")</f>
        <v>61435</v>
      </c>
      <c r="D3560" s="120">
        <f>_xll.xlShmInterpRateFwd($D$3&amp;T(CalculationTrigger2),C3560,,5,C3561)</f>
        <v>1.1708120596637799E-2</v>
      </c>
      <c r="E3560" s="260">
        <f>_xll.xlShmInterpRateFwd($E$3&amp;T(CalculationTrigger2),C3560,,5,C3561)</f>
        <v>1.1643085129144758E-2</v>
      </c>
      <c r="F3560" s="260">
        <f>_xll.xlShmInterpRateFwd($F$3&amp;T(CalculationTrigger2),C3560,,5,C3561)</f>
        <v>1.1294363364826273E-2</v>
      </c>
      <c r="G3560" s="268">
        <f t="shared" si="110"/>
        <v>0.65035467493040555</v>
      </c>
      <c r="H3560" s="275">
        <f t="shared" si="111"/>
        <v>3.4872176431848501</v>
      </c>
      <c r="I3560" s="250"/>
      <c r="J3560" s="251"/>
      <c r="K3560" s="251"/>
      <c r="L3560" s="251"/>
    </row>
    <row r="3561" spans="2:12" x14ac:dyDescent="0.2">
      <c r="B3561" s="112" t="s">
        <v>2</v>
      </c>
      <c r="C3561" s="113">
        <f>_xll.qlCalendarAdvance("TARGET",C3560,B3561,"mf")</f>
        <v>61442</v>
      </c>
      <c r="D3561" s="120">
        <f>_xll.xlShmInterpRateFwd($D$3&amp;T(CalculationTrigger2),C3561,,5,C3562)</f>
        <v>1.1709402291742022E-2</v>
      </c>
      <c r="E3561" s="260">
        <f>_xll.xlShmInterpRateFwd($E$3&amp;T(CalculationTrigger2),C3561,,5,C3562)</f>
        <v>1.1644401882467532E-2</v>
      </c>
      <c r="F3561" s="260">
        <f>_xll.xlShmInterpRateFwd($F$3&amp;T(CalculationTrigger2),C3561,,5,C3562)</f>
        <v>1.1295846926074831E-2</v>
      </c>
      <c r="G3561" s="268">
        <f t="shared" si="110"/>
        <v>0.65000409274490123</v>
      </c>
      <c r="H3561" s="275">
        <f t="shared" si="111"/>
        <v>3.4855495639270031</v>
      </c>
      <c r="I3561" s="250"/>
      <c r="J3561" s="251"/>
      <c r="K3561" s="251"/>
      <c r="L3561" s="251"/>
    </row>
    <row r="3562" spans="2:12" x14ac:dyDescent="0.2">
      <c r="B3562" s="112" t="s">
        <v>2</v>
      </c>
      <c r="C3562" s="113">
        <f>_xll.qlCalendarAdvance("TARGET",C3561,B3562,"mf")</f>
        <v>61449</v>
      </c>
      <c r="D3562" s="120">
        <f>_xll.xlShmInterpRateFwd($D$3&amp;T(CalculationTrigger2),C3562,,5,C3563)</f>
        <v>1.1710681325566888E-2</v>
      </c>
      <c r="E3562" s="260">
        <f>_xll.xlShmInterpRateFwd($E$3&amp;T(CalculationTrigger2),C3562,,5,C3563)</f>
        <v>1.1645715938329323E-2</v>
      </c>
      <c r="F3562" s="260">
        <f>_xll.xlShmInterpRateFwd($F$3&amp;T(CalculationTrigger2),C3562,,5,C3563)</f>
        <v>1.1297327618278612E-2</v>
      </c>
      <c r="G3562" s="268">
        <f t="shared" si="110"/>
        <v>0.64965387237565086</v>
      </c>
      <c r="H3562" s="275">
        <f t="shared" si="111"/>
        <v>3.4838832005071145</v>
      </c>
      <c r="I3562" s="250"/>
      <c r="J3562" s="251"/>
      <c r="K3562" s="251"/>
      <c r="L3562" s="251"/>
    </row>
    <row r="3563" spans="2:12" x14ac:dyDescent="0.2">
      <c r="B3563" s="112" t="s">
        <v>2</v>
      </c>
      <c r="C3563" s="113">
        <f>_xll.qlCalendarAdvance("TARGET",C3562,B3563,"mf")</f>
        <v>61456</v>
      </c>
      <c r="D3563" s="120">
        <f>_xll.xlShmInterpRateFwd($D$3&amp;T(CalculationTrigger2),C3563,,5,C3564)</f>
        <v>1.1711957689523034E-2</v>
      </c>
      <c r="E3563" s="260">
        <f>_xll.xlShmInterpRateFwd($E$3&amp;T(CalculationTrigger2),C3563,,5,C3564)</f>
        <v>1.1647027288129193E-2</v>
      </c>
      <c r="F3563" s="260">
        <f>_xll.xlShmInterpRateFwd($F$3&amp;T(CalculationTrigger2),C3563,,5,C3564)</f>
        <v>1.1298805432222803E-2</v>
      </c>
      <c r="G3563" s="268">
        <f t="shared" si="110"/>
        <v>0.64930401393841275</v>
      </c>
      <c r="H3563" s="275">
        <f t="shared" si="111"/>
        <v>3.4822185590639014</v>
      </c>
      <c r="I3563" s="250"/>
      <c r="J3563" s="251"/>
      <c r="K3563" s="251"/>
      <c r="L3563" s="251"/>
    </row>
    <row r="3564" spans="2:12" x14ac:dyDescent="0.2">
      <c r="B3564" s="112" t="s">
        <v>2</v>
      </c>
      <c r="C3564" s="113">
        <f>_xll.qlCalendarAdvance("TARGET",C3563,B3564,"mf")</f>
        <v>61463</v>
      </c>
      <c r="D3564" s="120">
        <f>_xll.xlShmInterpRateFwd($D$3&amp;T(CalculationTrigger2),C3564,,5,C3565)</f>
        <v>1.1713231375102176E-2</v>
      </c>
      <c r="E3564" s="260">
        <f>_xll.xlShmInterpRateFwd($E$3&amp;T(CalculationTrigger2),C3564,,5,C3565)</f>
        <v>1.1648335923132988E-2</v>
      </c>
      <c r="F3564" s="260">
        <f>_xll.xlShmInterpRateFwd($F$3&amp;T(CalculationTrigger2),C3564,,5,C3565)</f>
        <v>1.1300280358709969E-2</v>
      </c>
      <c r="G3564" s="268">
        <f t="shared" si="110"/>
        <v>0.64895451969188345</v>
      </c>
      <c r="H3564" s="275">
        <f t="shared" si="111"/>
        <v>3.4805556442301864</v>
      </c>
      <c r="I3564" s="250"/>
      <c r="J3564" s="251"/>
      <c r="K3564" s="251"/>
      <c r="L3564" s="251"/>
    </row>
    <row r="3565" spans="2:12" x14ac:dyDescent="0.2">
      <c r="B3565" s="112" t="s">
        <v>2</v>
      </c>
      <c r="C3565" s="113">
        <f>_xll.qlCalendarAdvance("TARGET",C3564,B3565,"mf")</f>
        <v>61470</v>
      </c>
      <c r="D3565" s="120">
        <f>_xll.xlShmInterpRateFwd($D$3&amp;T(CalculationTrigger2),C3565,,5,C3566)</f>
        <v>1.1714502373743904E-2</v>
      </c>
      <c r="E3565" s="260">
        <f>_xll.xlShmInterpRateFwd($E$3&amp;T(CalculationTrigger2),C3565,,5,C3566)</f>
        <v>1.1649641834722387E-2</v>
      </c>
      <c r="F3565" s="260">
        <f>_xll.xlShmInterpRateFwd($F$3&amp;T(CalculationTrigger2),C3565,,5,C3566)</f>
        <v>1.1301752388519501E-2</v>
      </c>
      <c r="G3565" s="268">
        <f t="shared" si="110"/>
        <v>0.64860539021516572</v>
      </c>
      <c r="H3565" s="275">
        <f t="shared" si="111"/>
        <v>3.4788944620288595</v>
      </c>
      <c r="I3565" s="250"/>
      <c r="J3565" s="251"/>
      <c r="K3565" s="251"/>
      <c r="L3565" s="251"/>
    </row>
    <row r="3566" spans="2:12" x14ac:dyDescent="0.2">
      <c r="B3566" s="112" t="s">
        <v>2</v>
      </c>
      <c r="C3566" s="113">
        <f>_xll.qlCalendarAdvance("TARGET",C3565,B3566,"mf")</f>
        <v>61477</v>
      </c>
      <c r="D3566" s="120">
        <f>_xll.xlShmInterpRateFwd($D$3&amp;T(CalculationTrigger2),C3566,,5,C3567)</f>
        <v>1.1716049149369601E-2</v>
      </c>
      <c r="E3566" s="260">
        <f>_xll.xlShmInterpRateFwd($E$3&amp;T(CalculationTrigger2),C3566,,5,C3567)</f>
        <v>1.1651223901207488E-2</v>
      </c>
      <c r="F3566" s="260">
        <f>_xll.xlShmInterpRateFwd($F$3&amp;T(CalculationTrigger2),C3566,,5,C3567)</f>
        <v>1.1303501311192182E-2</v>
      </c>
      <c r="G3566" s="268">
        <f t="shared" si="110"/>
        <v>0.6482524816211338</v>
      </c>
      <c r="H3566" s="275">
        <f t="shared" si="111"/>
        <v>3.4772259001530568</v>
      </c>
      <c r="I3566" s="250"/>
      <c r="J3566" s="251"/>
      <c r="K3566" s="251"/>
      <c r="L3566" s="251"/>
    </row>
    <row r="3567" spans="2:12" x14ac:dyDescent="0.2">
      <c r="B3567" s="112" t="s">
        <v>2</v>
      </c>
      <c r="C3567" s="113">
        <f>_xll.qlCalendarAdvance("TARGET",C3566,B3567,"mf")</f>
        <v>61485</v>
      </c>
      <c r="D3567" s="120">
        <f>_xll.xlShmInterpRateFwd($D$3&amp;T(CalculationTrigger2),C3567,,5,C3568)</f>
        <v>1.1717216854666647E-2</v>
      </c>
      <c r="E3567" s="260">
        <f>_xll.xlShmInterpRateFwd($E$3&amp;T(CalculationTrigger2),C3567,,5,C3568)</f>
        <v>1.1652431005673135E-2</v>
      </c>
      <c r="F3567" s="260">
        <f>_xll.xlShmInterpRateFwd($F$3&amp;T(CalculationTrigger2),C3567,,5,C3568)</f>
        <v>1.1304896941125396E-2</v>
      </c>
      <c r="G3567" s="268">
        <f t="shared" si="110"/>
        <v>0.64785848993512141</v>
      </c>
      <c r="H3567" s="275">
        <f t="shared" si="111"/>
        <v>3.4753406454773872</v>
      </c>
      <c r="I3567" s="250"/>
      <c r="J3567" s="251"/>
      <c r="K3567" s="251"/>
      <c r="L3567" s="251"/>
    </row>
    <row r="3568" spans="2:12" x14ac:dyDescent="0.2">
      <c r="B3568" s="112" t="s">
        <v>2</v>
      </c>
      <c r="C3568" s="113">
        <f>_xll.qlCalendarAdvance("TARGET",C3567,B3568,"mf")</f>
        <v>61492</v>
      </c>
      <c r="D3568" s="120">
        <f>_xll.xlShmInterpRateFwd($D$3&amp;T(CalculationTrigger2),C3568,,5,C3569)</f>
        <v>1.171847935301684E-2</v>
      </c>
      <c r="E3568" s="260">
        <f>_xll.xlShmInterpRateFwd($E$3&amp;T(CalculationTrigger2),C3568,,5,C3569)</f>
        <v>1.1653728301518267E-2</v>
      </c>
      <c r="F3568" s="260">
        <f>_xll.xlShmInterpRateFwd($F$3&amp;T(CalculationTrigger2),C3568,,5,C3569)</f>
        <v>1.1306359807111484E-2</v>
      </c>
      <c r="G3568" s="268">
        <f t="shared" si="110"/>
        <v>0.64751051498572809</v>
      </c>
      <c r="H3568" s="275">
        <f t="shared" si="111"/>
        <v>3.4736849440678355</v>
      </c>
      <c r="I3568" s="250"/>
      <c r="J3568" s="251"/>
      <c r="K3568" s="251"/>
      <c r="L3568" s="251"/>
    </row>
    <row r="3569" spans="2:12" x14ac:dyDescent="0.2">
      <c r="B3569" s="112" t="s">
        <v>2</v>
      </c>
      <c r="C3569" s="113">
        <f>_xll.qlCalendarAdvance("TARGET",C3568,B3569,"mf")</f>
        <v>61499</v>
      </c>
      <c r="D3569" s="120">
        <f>_xll.xlShmInterpRateFwd($D$3&amp;T(CalculationTrigger2),C3569,,5,C3570)</f>
        <v>1.1719739129006427E-2</v>
      </c>
      <c r="E3569" s="260">
        <f>_xll.xlShmInterpRateFwd($E$3&amp;T(CalculationTrigger2),C3569,,5,C3570)</f>
        <v>1.1655022838039342E-2</v>
      </c>
      <c r="F3569" s="260">
        <f>_xll.xlShmInterpRateFwd($F$3&amp;T(CalculationTrigger2),C3569,,5,C3570)</f>
        <v>1.1307819738240136E-2</v>
      </c>
      <c r="G3569" s="268">
        <f t="shared" si="110"/>
        <v>0.64716290967084877</v>
      </c>
      <c r="H3569" s="275">
        <f t="shared" si="111"/>
        <v>3.4720309979920616</v>
      </c>
      <c r="I3569" s="250"/>
      <c r="J3569" s="251"/>
      <c r="K3569" s="251"/>
      <c r="L3569" s="251"/>
    </row>
    <row r="3570" spans="2:12" x14ac:dyDescent="0.2">
      <c r="B3570" s="112" t="s">
        <v>2</v>
      </c>
      <c r="C3570" s="113">
        <f>_xll.qlCalendarAdvance("TARGET",C3569,B3570,"mf")</f>
        <v>61506</v>
      </c>
      <c r="D3570" s="120">
        <f>_xll.xlShmInterpRateFwd($D$3&amp;T(CalculationTrigger2),C3570,,5,C3571)</f>
        <v>1.1720996174127118E-2</v>
      </c>
      <c r="E3570" s="260">
        <f>_xll.xlShmInterpRateFwd($E$3&amp;T(CalculationTrigger2),C3570,,5,C3571)</f>
        <v>1.1656314606589072E-2</v>
      </c>
      <c r="F3570" s="260">
        <f>_xll.xlShmInterpRateFwd($F$3&amp;T(CalculationTrigger2),C3570,,5,C3571)</f>
        <v>1.1309276725302318E-2</v>
      </c>
      <c r="G3570" s="268">
        <f t="shared" si="110"/>
        <v>0.64681567538046536</v>
      </c>
      <c r="H3570" s="275">
        <f t="shared" si="111"/>
        <v>3.4703788128675335</v>
      </c>
      <c r="I3570" s="250"/>
      <c r="J3570" s="251"/>
      <c r="K3570" s="251"/>
      <c r="L3570" s="251"/>
    </row>
    <row r="3571" spans="2:12" x14ac:dyDescent="0.2">
      <c r="B3571" s="112" t="s">
        <v>2</v>
      </c>
      <c r="C3571" s="113">
        <f>_xll.qlCalendarAdvance("TARGET",C3570,B3571,"mf")</f>
        <v>61513</v>
      </c>
      <c r="D3571" s="120">
        <f>_xll.xlShmInterpRateFwd($D$3&amp;T(CalculationTrigger2),C3571,,5,C3572)</f>
        <v>1.1722250479783753E-2</v>
      </c>
      <c r="E3571" s="260">
        <f>_xll.xlShmInterpRateFwd($E$3&amp;T(CalculationTrigger2),C3571,,5,C3572)</f>
        <v>1.1657603598491216E-2</v>
      </c>
      <c r="F3571" s="260">
        <f>_xll.xlShmInterpRateFwd($F$3&amp;T(CalculationTrigger2),C3571,,5,C3572)</f>
        <v>1.1310730759077426E-2</v>
      </c>
      <c r="G3571" s="268">
        <f t="shared" si="110"/>
        <v>0.64646881292537017</v>
      </c>
      <c r="H3571" s="275">
        <f t="shared" si="111"/>
        <v>3.4687283941379001</v>
      </c>
      <c r="I3571" s="250"/>
      <c r="J3571" s="251"/>
      <c r="K3571" s="251"/>
      <c r="L3571" s="251"/>
    </row>
    <row r="3572" spans="2:12" x14ac:dyDescent="0.2">
      <c r="B3572" s="112" t="s">
        <v>2</v>
      </c>
      <c r="C3572" s="113">
        <f>_xll.qlCalendarAdvance("TARGET",C3571,B3572,"mf")</f>
        <v>61520</v>
      </c>
      <c r="D3572" s="120">
        <f>_xll.xlShmInterpRateFwd($D$3&amp;T(CalculationTrigger2),C3572,,5,C3573)</f>
        <v>1.1723502037468038E-2</v>
      </c>
      <c r="E3572" s="260">
        <f>_xll.xlShmInterpRateFwd($E$3&amp;T(CalculationTrigger2),C3572,,5,C3573)</f>
        <v>1.1658889805098492E-2</v>
      </c>
      <c r="F3572" s="260">
        <f>_xll.xlShmInterpRateFwd($F$3&amp;T(CalculationTrigger2),C3572,,5,C3573)</f>
        <v>1.1312181830368005E-2</v>
      </c>
      <c r="G3572" s="268">
        <f t="shared" si="110"/>
        <v>0.6461223236954583</v>
      </c>
      <c r="H3572" s="275">
        <f t="shared" si="111"/>
        <v>3.4670797473048722</v>
      </c>
      <c r="I3572" s="250"/>
      <c r="J3572" s="251"/>
      <c r="K3572" s="251"/>
      <c r="L3572" s="251"/>
    </row>
    <row r="3573" spans="2:12" x14ac:dyDescent="0.2">
      <c r="B3573" s="112" t="s">
        <v>2</v>
      </c>
      <c r="C3573" s="113">
        <f>_xll.qlCalendarAdvance("TARGET",C3572,B3573,"mf")</f>
        <v>61527</v>
      </c>
      <c r="D3573" s="120">
        <f>_xll.xlShmInterpRateFwd($D$3&amp;T(CalculationTrigger2),C3573,,5,C3574)</f>
        <v>1.1724750838631141E-2</v>
      </c>
      <c r="E3573" s="260">
        <f>_xll.xlShmInterpRateFwd($E$3&amp;T(CalculationTrigger2),C3573,,5,C3574)</f>
        <v>1.1660173217728866E-2</v>
      </c>
      <c r="F3573" s="260">
        <f>_xll.xlShmInterpRateFwd($F$3&amp;T(CalculationTrigger2),C3573,,5,C3574)</f>
        <v>1.1313629929959237E-2</v>
      </c>
      <c r="G3573" s="268">
        <f t="shared" si="110"/>
        <v>0.64577620902275468</v>
      </c>
      <c r="H3573" s="275">
        <f t="shared" si="111"/>
        <v>3.4654328776962879</v>
      </c>
      <c r="I3573" s="250"/>
      <c r="J3573" s="251"/>
      <c r="K3573" s="251"/>
      <c r="L3573" s="251"/>
    </row>
    <row r="3574" spans="2:12" x14ac:dyDescent="0.2">
      <c r="B3574" s="112" t="s">
        <v>2</v>
      </c>
      <c r="C3574" s="113">
        <f>_xll.qlCalendarAdvance("TARGET",C3573,B3574,"mf")</f>
        <v>61534</v>
      </c>
      <c r="D3574" s="120">
        <f>_xll.xlShmInterpRateFwd($D$3&amp;T(CalculationTrigger2),C3574,,5,C3575)</f>
        <v>1.1725996874695273E-2</v>
      </c>
      <c r="E3574" s="260">
        <f>_xll.xlShmInterpRateFwd($E$3&amp;T(CalculationTrigger2),C3574,,5,C3575)</f>
        <v>1.1661453827717673E-2</v>
      </c>
      <c r="F3574" s="260">
        <f>_xll.xlShmInterpRateFwd($F$3&amp;T(CalculationTrigger2),C3574,,5,C3575)</f>
        <v>1.1315075048607339E-2</v>
      </c>
      <c r="G3574" s="268">
        <f t="shared" si="110"/>
        <v>0.64543046977600871</v>
      </c>
      <c r="H3574" s="275">
        <f t="shared" si="111"/>
        <v>3.4637877911033317</v>
      </c>
      <c r="I3574" s="250"/>
      <c r="J3574" s="251"/>
      <c r="K3574" s="251"/>
      <c r="L3574" s="251"/>
    </row>
    <row r="3575" spans="2:12" x14ac:dyDescent="0.2">
      <c r="B3575" s="112" t="s">
        <v>2</v>
      </c>
      <c r="C3575" s="113">
        <f>_xll.qlCalendarAdvance("TARGET",C3574,B3575,"mf")</f>
        <v>61541</v>
      </c>
      <c r="D3575" s="120">
        <f>_xll.xlShmInterpRateFwd($D$3&amp;T(CalculationTrigger2),C3575,,5,C3576)</f>
        <v>1.172724013715214E-2</v>
      </c>
      <c r="E3575" s="260">
        <f>_xll.xlShmInterpRateFwd($E$3&amp;T(CalculationTrigger2),C3575,,5,C3576)</f>
        <v>1.1662731626435002E-2</v>
      </c>
      <c r="F3575" s="260">
        <f>_xll.xlShmInterpRateFwd($F$3&amp;T(CalculationTrigger2),C3575,,5,C3576)</f>
        <v>1.1316517177126445E-2</v>
      </c>
      <c r="G3575" s="268">
        <f t="shared" si="110"/>
        <v>0.64508510717138301</v>
      </c>
      <c r="H3575" s="275">
        <f t="shared" si="111"/>
        <v>3.4621444930855656</v>
      </c>
      <c r="I3575" s="250"/>
      <c r="J3575" s="251"/>
      <c r="K3575" s="251"/>
      <c r="L3575" s="251"/>
    </row>
    <row r="3576" spans="2:12" x14ac:dyDescent="0.2">
      <c r="B3576" s="112" t="s">
        <v>2</v>
      </c>
      <c r="C3576" s="113">
        <f>_xll.qlCalendarAdvance("TARGET",C3575,B3576,"mf")</f>
        <v>61548</v>
      </c>
      <c r="D3576" s="120">
        <f>_xll.xlShmInterpRateFwd($D$3&amp;T(CalculationTrigger2),C3576,,5,C3577)</f>
        <v>1.1728480617412365E-2</v>
      </c>
      <c r="E3576" s="260">
        <f>_xll.xlShmInterpRateFwd($E$3&amp;T(CalculationTrigger2),C3576,,5,C3577)</f>
        <v>1.1664006605169861E-2</v>
      </c>
      <c r="F3576" s="260">
        <f>_xll.xlShmInterpRateFwd($F$3&amp;T(CalculationTrigger2),C3576,,5,C3577)</f>
        <v>1.1317956306330687E-2</v>
      </c>
      <c r="G3576" s="268">
        <f t="shared" si="110"/>
        <v>0.6447401224250402</v>
      </c>
      <c r="H3576" s="275">
        <f t="shared" si="111"/>
        <v>3.460502988391744</v>
      </c>
      <c r="I3576" s="250"/>
      <c r="J3576" s="251"/>
      <c r="K3576" s="251"/>
      <c r="L3576" s="251"/>
    </row>
    <row r="3577" spans="2:12" x14ac:dyDescent="0.2">
      <c r="B3577" s="112" t="s">
        <v>2</v>
      </c>
      <c r="C3577" s="113">
        <f>_xll.qlCalendarAdvance("TARGET",C3576,B3577,"mf")</f>
        <v>61555</v>
      </c>
      <c r="D3577" s="120">
        <f>_xll.xlShmInterpRateFwd($D$3&amp;T(CalculationTrigger2),C3577,,5,C3578)</f>
        <v>1.1729718306990827E-2</v>
      </c>
      <c r="E3577" s="260">
        <f>_xll.xlShmInterpRateFwd($E$3&amp;T(CalculationTrigger2),C3577,,5,C3578)</f>
        <v>1.1665278755315502E-2</v>
      </c>
      <c r="F3577" s="260">
        <f>_xll.xlShmInterpRateFwd($F$3&amp;T(CalculationTrigger2),C3577,,5,C3578)</f>
        <v>1.1319392426929947E-2</v>
      </c>
      <c r="G3577" s="268">
        <f t="shared" si="110"/>
        <v>0.6443955167532468</v>
      </c>
      <c r="H3577" s="275">
        <f t="shared" si="111"/>
        <v>3.4588632838555498</v>
      </c>
      <c r="I3577" s="250"/>
      <c r="J3577" s="251"/>
      <c r="K3577" s="251"/>
      <c r="L3577" s="251"/>
    </row>
    <row r="3578" spans="2:12" x14ac:dyDescent="0.2">
      <c r="B3578" s="112" t="s">
        <v>2</v>
      </c>
      <c r="C3578" s="113">
        <f>_xll.qlCalendarAdvance("TARGET",C3577,B3578,"mf")</f>
        <v>61562</v>
      </c>
      <c r="D3578" s="120">
        <f>_xll.xlShmInterpRateFwd($D$3&amp;T(CalculationTrigger2),C3578,,5,C3579)</f>
        <v>1.1730953197274971E-2</v>
      </c>
      <c r="E3578" s="260">
        <f>_xll.xlShmInterpRateFwd($E$3&amp;T(CalculationTrigger2),C3578,,5,C3579)</f>
        <v>1.1666548068143552E-2</v>
      </c>
      <c r="F3578" s="260">
        <f>_xll.xlShmInterpRateFwd($F$3&amp;T(CalculationTrigger2),C3578,,5,C3579)</f>
        <v>1.1320825529767313E-2</v>
      </c>
      <c r="G3578" s="268">
        <f t="shared" si="110"/>
        <v>0.64405129131419114</v>
      </c>
      <c r="H3578" s="275">
        <f t="shared" si="111"/>
        <v>3.457225383762391</v>
      </c>
      <c r="I3578" s="250"/>
      <c r="J3578" s="251"/>
      <c r="K3578" s="251"/>
      <c r="L3578" s="251"/>
    </row>
    <row r="3579" spans="2:12" x14ac:dyDescent="0.2">
      <c r="B3579" s="112" t="s">
        <v>2</v>
      </c>
      <c r="C3579" s="113">
        <f>_xll.qlCalendarAdvance("TARGET",C3578,B3579,"mf")</f>
        <v>61569</v>
      </c>
      <c r="D3579" s="120">
        <f>_xll.xlShmInterpRateFwd($D$3&amp;T(CalculationTrigger2),C3579,,5,C3580)</f>
        <v>1.1732185279762301E-2</v>
      </c>
      <c r="E3579" s="260">
        <f>_xll.xlShmInterpRateFwd($E$3&amp;T(CalculationTrigger2),C3579,,5,C3580)</f>
        <v>1.1667814535058848E-2</v>
      </c>
      <c r="F3579" s="260">
        <f>_xll.xlShmInterpRateFwd($F$3&amp;T(CalculationTrigger2),C3579,,5,C3580)</f>
        <v>1.1322255605616373E-2</v>
      </c>
      <c r="G3579" s="268">
        <f t="shared" si="110"/>
        <v>0.64370744703452776</v>
      </c>
      <c r="H3579" s="275">
        <f t="shared" si="111"/>
        <v>3.4555892944247537</v>
      </c>
      <c r="I3579" s="250"/>
      <c r="J3579" s="251"/>
      <c r="K3579" s="251"/>
      <c r="L3579" s="251"/>
    </row>
    <row r="3580" spans="2:12" x14ac:dyDescent="0.2">
      <c r="B3580" s="112" t="s">
        <v>2</v>
      </c>
      <c r="C3580" s="113">
        <f>_xll.qlCalendarAdvance("TARGET",C3579,B3580,"mf")</f>
        <v>61576</v>
      </c>
      <c r="D3580" s="120">
        <f>_xll.xlShmInterpRateFwd($D$3&amp;T(CalculationTrigger2),C3580,,5,C3581)</f>
        <v>1.1733414545886603E-2</v>
      </c>
      <c r="E3580" s="260">
        <f>_xll.xlShmInterpRateFwd($E$3&amp;T(CalculationTrigger2),C3580,,5,C3581)</f>
        <v>1.1669078147361973E-2</v>
      </c>
      <c r="F3580" s="260">
        <f>_xll.xlShmInterpRateFwd($F$3&amp;T(CalculationTrigger2),C3580,,5,C3581)</f>
        <v>1.1323682645279672E-2</v>
      </c>
      <c r="G3580" s="268">
        <f t="shared" si="110"/>
        <v>0.64336398524629868</v>
      </c>
      <c r="H3580" s="275">
        <f t="shared" si="111"/>
        <v>3.4539550208230114</v>
      </c>
      <c r="I3580" s="250"/>
      <c r="J3580" s="251"/>
      <c r="K3580" s="251"/>
      <c r="L3580" s="251"/>
    </row>
    <row r="3581" spans="2:12" x14ac:dyDescent="0.2">
      <c r="B3581" s="112" t="s">
        <v>2</v>
      </c>
      <c r="C3581" s="113">
        <f>_xll.qlCalendarAdvance("TARGET",C3580,B3581,"mf")</f>
        <v>61583</v>
      </c>
      <c r="D3581" s="120">
        <f>_xll.xlShmInterpRateFwd($D$3&amp;T(CalculationTrigger2),C3581,,5,C3582)</f>
        <v>1.1734640987104831E-2</v>
      </c>
      <c r="E3581" s="260">
        <f>_xll.xlShmInterpRateFwd($E$3&amp;T(CalculationTrigger2),C3581,,5,C3582)</f>
        <v>1.1670338896376678E-2</v>
      </c>
      <c r="F3581" s="260">
        <f>_xll.xlShmInterpRateFwd($F$3&amp;T(CalculationTrigger2),C3581,,5,C3582)</f>
        <v>1.1325106639484467E-2</v>
      </c>
      <c r="G3581" s="268">
        <f t="shared" si="110"/>
        <v>0.64302090728152872</v>
      </c>
      <c r="H3581" s="275">
        <f t="shared" si="111"/>
        <v>3.4523225689221149</v>
      </c>
      <c r="I3581" s="250"/>
      <c r="J3581" s="251"/>
      <c r="K3581" s="251"/>
      <c r="L3581" s="251"/>
    </row>
    <row r="3582" spans="2:12" x14ac:dyDescent="0.2">
      <c r="B3582" s="112" t="s">
        <v>2</v>
      </c>
      <c r="C3582" s="113">
        <f>_xll.qlCalendarAdvance("TARGET",C3581,B3582,"mf")</f>
        <v>61590</v>
      </c>
      <c r="D3582" s="120">
        <f>_xll.xlShmInterpRateFwd($D$3&amp;T(CalculationTrigger2),C3582,,5,C3583)</f>
        <v>1.1735864594862351E-2</v>
      </c>
      <c r="E3582" s="260">
        <f>_xll.xlShmInterpRateFwd($E$3&amp;T(CalculationTrigger2),C3582,,5,C3583)</f>
        <v>1.1671596773461464E-2</v>
      </c>
      <c r="F3582" s="260">
        <f>_xll.xlShmInterpRateFwd($F$3&amp;T(CalculationTrigger2),C3582,,5,C3583)</f>
        <v>1.1326527579097002E-2</v>
      </c>
      <c r="G3582" s="268">
        <f t="shared" si="110"/>
        <v>0.64267821400886338</v>
      </c>
      <c r="H3582" s="275">
        <f t="shared" si="111"/>
        <v>3.4506919436446197</v>
      </c>
      <c r="I3582" s="250"/>
      <c r="J3582" s="251"/>
      <c r="K3582" s="251"/>
      <c r="L3582" s="251"/>
    </row>
    <row r="3583" spans="2:12" x14ac:dyDescent="0.2">
      <c r="B3583" s="112" t="s">
        <v>2</v>
      </c>
      <c r="C3583" s="113">
        <f>_xll.qlCalendarAdvance("TARGET",C3582,B3583,"mf")</f>
        <v>61597</v>
      </c>
      <c r="D3583" s="120">
        <f>_xll.xlShmInterpRateFwd($D$3&amp;T(CalculationTrigger2),C3583,,5,C3584)</f>
        <v>1.1737085360633495E-2</v>
      </c>
      <c r="E3583" s="260">
        <f>_xll.xlShmInterpRateFwd($E$3&amp;T(CalculationTrigger2),C3583,,5,C3584)</f>
        <v>1.1672851769963247E-2</v>
      </c>
      <c r="F3583" s="260">
        <f>_xll.xlShmInterpRateFwd($F$3&amp;T(CalculationTrigger2),C3583,,5,C3584)</f>
        <v>1.132794545483874E-2</v>
      </c>
      <c r="G3583" s="268">
        <f t="shared" si="110"/>
        <v>0.64233590670247431</v>
      </c>
      <c r="H3583" s="275">
        <f t="shared" si="111"/>
        <v>3.4490631512450709</v>
      </c>
      <c r="I3583" s="250"/>
      <c r="J3583" s="251"/>
      <c r="K3583" s="251"/>
      <c r="L3583" s="251"/>
    </row>
    <row r="3584" spans="2:12" x14ac:dyDescent="0.2">
      <c r="B3584" s="112" t="s">
        <v>2</v>
      </c>
      <c r="C3584" s="113">
        <f>_xll.qlCalendarAdvance("TARGET",C3583,B3584,"mf")</f>
        <v>61604</v>
      </c>
      <c r="D3584" s="120">
        <f>_xll.xlShmInterpRateFwd($D$3&amp;T(CalculationTrigger2),C3584,,5,C3585)</f>
        <v>1.1738303275857837E-2</v>
      </c>
      <c r="E3584" s="260">
        <f>_xll.xlShmInterpRateFwd($E$3&amp;T(CalculationTrigger2),C3584,,5,C3585)</f>
        <v>1.1674103877194189E-2</v>
      </c>
      <c r="F3584" s="260">
        <f>_xll.xlShmInterpRateFwd($F$3&amp;T(CalculationTrigger2),C3584,,5,C3585)</f>
        <v>1.13293602575296E-2</v>
      </c>
      <c r="G3584" s="268">
        <f t="shared" si="110"/>
        <v>0.64199398663648122</v>
      </c>
      <c r="H3584" s="275">
        <f t="shared" si="111"/>
        <v>3.4474361966458851</v>
      </c>
      <c r="I3584" s="250"/>
      <c r="J3584" s="251"/>
      <c r="K3584" s="251"/>
      <c r="L3584" s="251"/>
    </row>
    <row r="3585" spans="2:12" x14ac:dyDescent="0.2">
      <c r="B3585" s="112" t="s">
        <v>2</v>
      </c>
      <c r="C3585" s="113">
        <f>_xll.qlCalendarAdvance("TARGET",C3584,B3585,"mf")</f>
        <v>61611</v>
      </c>
      <c r="D3585" s="120">
        <f>_xll.xlShmInterpRateFwd($D$3&amp;T(CalculationTrigger2),C3585,,5,C3586)</f>
        <v>1.1739518331992327E-2</v>
      </c>
      <c r="E3585" s="260">
        <f>_xll.xlShmInterpRateFwd($E$3&amp;T(CalculationTrigger2),C3585,,5,C3586)</f>
        <v>1.1675353086506999E-2</v>
      </c>
      <c r="F3585" s="260">
        <f>_xll.xlShmInterpRateFwd($F$3&amp;T(CalculationTrigger2),C3585,,5,C3586)</f>
        <v>1.1330771977954743E-2</v>
      </c>
      <c r="G3585" s="268">
        <f t="shared" si="110"/>
        <v>0.6416524548532796</v>
      </c>
      <c r="H3585" s="275">
        <f t="shared" si="111"/>
        <v>3.4458110855225579</v>
      </c>
      <c r="I3585" s="250"/>
      <c r="J3585" s="251"/>
      <c r="K3585" s="251"/>
      <c r="L3585" s="251"/>
    </row>
    <row r="3586" spans="2:12" x14ac:dyDescent="0.2">
      <c r="B3586" s="112" t="s">
        <v>2</v>
      </c>
      <c r="C3586" s="113">
        <f>_xll.qlCalendarAdvance("TARGET",C3585,B3586,"mf")</f>
        <v>61618</v>
      </c>
      <c r="D3586" s="120">
        <f>_xll.xlShmInterpRateFwd($D$3&amp;T(CalculationTrigger2),C3586,,5,C3587)</f>
        <v>1.1740730520470749E-2</v>
      </c>
      <c r="E3586" s="260">
        <f>_xll.xlShmInterpRateFwd($E$3&amp;T(CalculationTrigger2),C3586,,5,C3587)</f>
        <v>1.1676599389242799E-2</v>
      </c>
      <c r="F3586" s="260">
        <f>_xll.xlShmInterpRateFwd($F$3&amp;T(CalculationTrigger2),C3586,,5,C3587)</f>
        <v>1.1332180606858797E-2</v>
      </c>
      <c r="G3586" s="268">
        <f t="shared" si="110"/>
        <v>0.64131131227950644</v>
      </c>
      <c r="H3586" s="275">
        <f t="shared" si="111"/>
        <v>3.4441878238400219</v>
      </c>
      <c r="I3586" s="250"/>
      <c r="J3586" s="251"/>
      <c r="K3586" s="251"/>
      <c r="L3586" s="251"/>
    </row>
    <row r="3587" spans="2:12" x14ac:dyDescent="0.2">
      <c r="B3587" s="112" t="s">
        <v>2</v>
      </c>
      <c r="C3587" s="113">
        <f>_xll.qlCalendarAdvance("TARGET",C3586,B3587,"mf")</f>
        <v>61625</v>
      </c>
      <c r="D3587" s="120">
        <f>_xll.xlShmInterpRateFwd($D$3&amp;T(CalculationTrigger2),C3587,,5,C3588)</f>
        <v>1.1741939832790593E-2</v>
      </c>
      <c r="E3587" s="260">
        <f>_xll.xlShmInterpRateFwd($E$3&amp;T(CalculationTrigger2),C3587,,5,C3588)</f>
        <v>1.1677842776719544E-2</v>
      </c>
      <c r="F3587" s="260">
        <f>_xll.xlShmInterpRateFwd($F$3&amp;T(CalculationTrigger2),C3587,,5,C3588)</f>
        <v>1.1333586135102212E-2</v>
      </c>
      <c r="G3587" s="268">
        <f t="shared" si="110"/>
        <v>0.64097056071049652</v>
      </c>
      <c r="H3587" s="275">
        <f t="shared" si="111"/>
        <v>3.4425664161733156</v>
      </c>
      <c r="I3587" s="250"/>
      <c r="J3587" s="251"/>
      <c r="K3587" s="251"/>
      <c r="L3587" s="251"/>
    </row>
    <row r="3588" spans="2:12" x14ac:dyDescent="0.2">
      <c r="B3588" s="112" t="s">
        <v>2</v>
      </c>
      <c r="C3588" s="113">
        <f>_xll.qlCalendarAdvance("TARGET",C3587,B3588,"mf")</f>
        <v>61632</v>
      </c>
      <c r="D3588" s="120">
        <f>_xll.xlShmInterpRateFwd($D$3&amp;T(CalculationTrigger2),C3588,,5,C3589)</f>
        <v>1.1743146260356687E-2</v>
      </c>
      <c r="E3588" s="260">
        <f>_xll.xlShmInterpRateFwd($E$3&amp;T(CalculationTrigger2),C3588,,5,C3589)</f>
        <v>1.1679083240295724E-2</v>
      </c>
      <c r="F3588" s="260">
        <f>_xll.xlShmInterpRateFwd($F$3&amp;T(CalculationTrigger2),C3588,,5,C3589)</f>
        <v>1.1334988553412237E-2</v>
      </c>
      <c r="G3588" s="268">
        <f t="shared" si="110"/>
        <v>0.64063020060962927</v>
      </c>
      <c r="H3588" s="275">
        <f t="shared" si="111"/>
        <v>3.4409468688348723</v>
      </c>
      <c r="I3588" s="250"/>
      <c r="J3588" s="251"/>
      <c r="K3588" s="251"/>
      <c r="L3588" s="251"/>
    </row>
    <row r="3589" spans="2:12" x14ac:dyDescent="0.2">
      <c r="B3589" s="112" t="s">
        <v>2</v>
      </c>
      <c r="C3589" s="113">
        <f>_xll.qlCalendarAdvance("TARGET",C3588,B3589,"mf")</f>
        <v>61639</v>
      </c>
      <c r="D3589" s="120">
        <f>_xll.xlShmInterpRateFwd($D$3&amp;T(CalculationTrigger2),C3589,,5,C3590)</f>
        <v>1.1744349794654932E-2</v>
      </c>
      <c r="E3589" s="260">
        <f>_xll.xlShmInterpRateFwd($E$3&amp;T(CalculationTrigger2),C3589,,5,C3590)</f>
        <v>1.1680320771283509E-2</v>
      </c>
      <c r="F3589" s="260">
        <f>_xll.xlShmInterpRateFwd($F$3&amp;T(CalculationTrigger2),C3589,,5,C3590)</f>
        <v>1.1336387852579826E-2</v>
      </c>
      <c r="G3589" s="268">
        <f t="shared" ref="G3589:G3652" si="112">(D3589-E3589)*10000</f>
        <v>0.64029023371423022</v>
      </c>
      <c r="H3589" s="275">
        <f t="shared" ref="H3589:H3652" si="113">(E3589-F3589)*10000</f>
        <v>3.439329187036825</v>
      </c>
      <c r="I3589" s="250"/>
      <c r="J3589" s="251"/>
      <c r="K3589" s="251"/>
      <c r="L3589" s="251"/>
    </row>
    <row r="3590" spans="2:12" x14ac:dyDescent="0.2">
      <c r="B3590" s="112" t="s">
        <v>2</v>
      </c>
      <c r="C3590" s="113">
        <f>_xll.qlCalendarAdvance("TARGET",C3589,B3590,"mf")</f>
        <v>61646</v>
      </c>
      <c r="D3590" s="120">
        <f>_xll.xlShmInterpRateFwd($D$3&amp;T(CalculationTrigger2),C3590,,5,C3591)</f>
        <v>1.1745550427113321E-2</v>
      </c>
      <c r="E3590" s="260">
        <f>_xll.xlShmInterpRateFwd($E$3&amp;T(CalculationTrigger2),C3590,,5,C3591)</f>
        <v>1.1681555361052972E-2</v>
      </c>
      <c r="F3590" s="260">
        <f>_xll.xlShmInterpRateFwd($F$3&amp;T(CalculationTrigger2),C3590,,5,C3591)</f>
        <v>1.1337784023413308E-2</v>
      </c>
      <c r="G3590" s="268">
        <f t="shared" si="112"/>
        <v>0.63995066060348882</v>
      </c>
      <c r="H3590" s="275">
        <f t="shared" si="113"/>
        <v>3.4377133763966414</v>
      </c>
      <c r="I3590" s="250"/>
      <c r="J3590" s="251"/>
      <c r="K3590" s="251"/>
      <c r="L3590" s="251"/>
    </row>
    <row r="3591" spans="2:12" x14ac:dyDescent="0.2">
      <c r="B3591" s="112" t="s">
        <v>2</v>
      </c>
      <c r="C3591" s="113">
        <f>_xll.qlCalendarAdvance("TARGET",C3590,B3591,"mf")</f>
        <v>61653</v>
      </c>
      <c r="D3591" s="120">
        <f>_xll.xlShmInterpRateFwd($D$3&amp;T(CalculationTrigger2),C3591,,5,C3592)</f>
        <v>1.1746748149223548E-2</v>
      </c>
      <c r="E3591" s="260">
        <f>_xll.xlShmInterpRateFwd($E$3&amp;T(CalculationTrigger2),C3591,,5,C3592)</f>
        <v>1.1682787000916274E-2</v>
      </c>
      <c r="F3591" s="260">
        <f>_xll.xlShmInterpRateFwd($F$3&amp;T(CalculationTrigger2),C3591,,5,C3592)</f>
        <v>1.133917705670363E-2</v>
      </c>
      <c r="G3591" s="268">
        <f t="shared" si="112"/>
        <v>0.63961148307273974</v>
      </c>
      <c r="H3591" s="275">
        <f t="shared" si="113"/>
        <v>3.4360994421264377</v>
      </c>
      <c r="I3591" s="250"/>
      <c r="J3591" s="251"/>
      <c r="K3591" s="251"/>
      <c r="L3591" s="251"/>
    </row>
    <row r="3592" spans="2:12" x14ac:dyDescent="0.2">
      <c r="B3592" s="112" t="s">
        <v>2</v>
      </c>
      <c r="C3592" s="113">
        <f>_xll.qlCalendarAdvance("TARGET",C3591,B3592,"mf")</f>
        <v>61660</v>
      </c>
      <c r="D3592" s="120">
        <f>_xll.xlShmInterpRateFwd($D$3&amp;T(CalculationTrigger2),C3592,,5,C3593)</f>
        <v>1.1747942952384646E-2</v>
      </c>
      <c r="E3592" s="260">
        <f>_xll.xlShmInterpRateFwd($E$3&amp;T(CalculationTrigger2),C3592,,5,C3593)</f>
        <v>1.1684015682208742E-2</v>
      </c>
      <c r="F3592" s="260">
        <f>_xll.xlShmInterpRateFwd($F$3&amp;T(CalculationTrigger2),C3592,,5,C3593)</f>
        <v>1.1340566943207E-2</v>
      </c>
      <c r="G3592" s="268">
        <f t="shared" si="112"/>
        <v>0.63927270175904294</v>
      </c>
      <c r="H3592" s="275">
        <f t="shared" si="113"/>
        <v>3.4344873900174142</v>
      </c>
      <c r="I3592" s="250"/>
      <c r="J3592" s="251"/>
      <c r="K3592" s="251"/>
      <c r="L3592" s="251"/>
    </row>
    <row r="3593" spans="2:12" x14ac:dyDescent="0.2">
      <c r="B3593" s="112" t="s">
        <v>2</v>
      </c>
      <c r="C3593" s="113">
        <f>_xll.qlCalendarAdvance("TARGET",C3592,B3593,"mf")</f>
        <v>61667</v>
      </c>
      <c r="D3593" s="120">
        <f>_xll.xlShmInterpRateFwd($D$3&amp;T(CalculationTrigger2),C3593,,5,C3594)</f>
        <v>1.1749134828094098E-2</v>
      </c>
      <c r="E3593" s="260">
        <f>_xll.xlShmInterpRateFwd($E$3&amp;T(CalculationTrigger2),C3593,,5,C3594)</f>
        <v>1.1685241396288867E-2</v>
      </c>
      <c r="F3593" s="260">
        <f>_xll.xlShmInterpRateFwd($F$3&amp;T(CalculationTrigger2),C3593,,5,C3594)</f>
        <v>1.1341953673720156E-2</v>
      </c>
      <c r="G3593" s="268">
        <f t="shared" si="112"/>
        <v>0.63893431805231093</v>
      </c>
      <c r="H3593" s="275">
        <f t="shared" si="113"/>
        <v>3.4328772256871085</v>
      </c>
      <c r="I3593" s="250"/>
      <c r="J3593" s="251"/>
      <c r="K3593" s="251"/>
      <c r="L3593" s="251"/>
    </row>
    <row r="3594" spans="2:12" x14ac:dyDescent="0.2">
      <c r="B3594" s="112" t="s">
        <v>2</v>
      </c>
      <c r="C3594" s="113">
        <f>_xll.qlCalendarAdvance("TARGET",C3593,B3594,"mf")</f>
        <v>61674</v>
      </c>
      <c r="D3594" s="120">
        <f>_xll.xlShmInterpRateFwd($D$3&amp;T(CalculationTrigger2),C3594,,5,C3595)</f>
        <v>1.175032376779148E-2</v>
      </c>
      <c r="E3594" s="260">
        <f>_xll.xlShmInterpRateFwd($E$3&amp;T(CalculationTrigger2),C3594,,5,C3595)</f>
        <v>1.16864641344746E-2</v>
      </c>
      <c r="F3594" s="260">
        <f>_xll.xlShmInterpRateFwd($F$3&amp;T(CalculationTrigger2),C3594,,5,C3595)</f>
        <v>1.1343337239051423E-2</v>
      </c>
      <c r="G3594" s="268">
        <f t="shared" si="112"/>
        <v>0.63859633316879283</v>
      </c>
      <c r="H3594" s="275">
        <f t="shared" si="113"/>
        <v>3.4312689542317747</v>
      </c>
      <c r="I3594" s="250"/>
      <c r="J3594" s="251"/>
      <c r="K3594" s="251"/>
      <c r="L3594" s="251"/>
    </row>
    <row r="3595" spans="2:12" x14ac:dyDescent="0.2">
      <c r="B3595" s="112" t="s">
        <v>2</v>
      </c>
      <c r="C3595" s="113">
        <f>_xll.qlCalendarAdvance("TARGET",C3594,B3595,"mf")</f>
        <v>61681</v>
      </c>
      <c r="D3595" s="120">
        <f>_xll.xlShmInterpRateFwd($D$3&amp;T(CalculationTrigger2),C3595,,5,C3596)</f>
        <v>1.1751509762939524E-2</v>
      </c>
      <c r="E3595" s="260">
        <f>_xll.xlShmInterpRateFwd($E$3&amp;T(CalculationTrigger2),C3595,,5,C3596)</f>
        <v>1.1687683888118644E-2</v>
      </c>
      <c r="F3595" s="260">
        <f>_xll.xlShmInterpRateFwd($F$3&amp;T(CalculationTrigger2),C3595,,5,C3596)</f>
        <v>1.1344717629951206E-2</v>
      </c>
      <c r="G3595" s="268">
        <f t="shared" si="112"/>
        <v>0.63825874820880657</v>
      </c>
      <c r="H3595" s="275">
        <f t="shared" si="113"/>
        <v>3.4296625816743718</v>
      </c>
      <c r="I3595" s="250"/>
      <c r="J3595" s="251"/>
      <c r="K3595" s="251"/>
      <c r="L3595" s="251"/>
    </row>
    <row r="3596" spans="2:12" x14ac:dyDescent="0.2">
      <c r="B3596" s="112" t="s">
        <v>2</v>
      </c>
      <c r="C3596" s="113">
        <f>_xll.qlCalendarAdvance("TARGET",C3595,B3596,"mf")</f>
        <v>61688</v>
      </c>
      <c r="D3596" s="120">
        <f>_xll.xlShmInterpRateFwd($D$3&amp;T(CalculationTrigger2),C3596,,5,C3597)</f>
        <v>1.1752692804966217E-2</v>
      </c>
      <c r="E3596" s="260">
        <f>_xll.xlShmInterpRateFwd($E$3&amp;T(CalculationTrigger2),C3596,,5,C3597)</f>
        <v>1.1688900648538942E-2</v>
      </c>
      <c r="F3596" s="260">
        <f>_xll.xlShmInterpRateFwd($F$3&amp;T(CalculationTrigger2),C3596,,5,C3597)</f>
        <v>1.1346094837239416E-2</v>
      </c>
      <c r="G3596" s="268">
        <f t="shared" si="112"/>
        <v>0.63792156427275659</v>
      </c>
      <c r="H3596" s="275">
        <f t="shared" si="113"/>
        <v>3.4280581129952568</v>
      </c>
      <c r="I3596" s="250"/>
      <c r="J3596" s="251"/>
      <c r="K3596" s="251"/>
      <c r="L3596" s="251"/>
    </row>
    <row r="3597" spans="2:12" x14ac:dyDescent="0.2">
      <c r="B3597" s="112" t="s">
        <v>2</v>
      </c>
      <c r="C3597" s="113">
        <f>_xll.qlCalendarAdvance("TARGET",C3596,B3597,"mf")</f>
        <v>61695</v>
      </c>
      <c r="D3597" s="120">
        <f>_xll.xlShmInterpRateFwd($D$3&amp;T(CalculationTrigger2),C3597,,5,C3598)</f>
        <v>1.1753872885334296E-2</v>
      </c>
      <c r="E3597" s="260">
        <f>_xll.xlShmInterpRateFwd($E$3&amp;T(CalculationTrigger2),C3597,,5,C3598)</f>
        <v>1.1690114407093985E-2</v>
      </c>
      <c r="F3597" s="260">
        <f>_xll.xlShmInterpRateFwd($F$3&amp;T(CalculationTrigger2),C3597,,5,C3598)</f>
        <v>1.134746885167804E-2</v>
      </c>
      <c r="G3597" s="268">
        <f t="shared" si="112"/>
        <v>0.63758478240310767</v>
      </c>
      <c r="H3597" s="275">
        <f t="shared" si="113"/>
        <v>3.4264555541594492</v>
      </c>
      <c r="I3597" s="250"/>
      <c r="J3597" s="251"/>
      <c r="K3597" s="251"/>
      <c r="L3597" s="251"/>
    </row>
    <row r="3598" spans="2:12" x14ac:dyDescent="0.2">
      <c r="B3598" s="112" t="s">
        <v>2</v>
      </c>
      <c r="C3598" s="113">
        <f>_xll.qlCalendarAdvance("TARGET",C3597,B3598,"mf")</f>
        <v>61702</v>
      </c>
      <c r="D3598" s="120">
        <f>_xll.xlShmInterpRateFwd($D$3&amp;T(CalculationTrigger2),C3598,,5,C3599)</f>
        <v>1.1755049995523865E-2</v>
      </c>
      <c r="E3598" s="260">
        <f>_xll.xlShmInterpRateFwd($E$3&amp;T(CalculationTrigger2),C3598,,5,C3599)</f>
        <v>1.1691325155113307E-2</v>
      </c>
      <c r="F3598" s="260">
        <f>_xll.xlShmInterpRateFwd($F$3&amp;T(CalculationTrigger2),C3598,,5,C3599)</f>
        <v>1.134883966405802E-2</v>
      </c>
      <c r="G3598" s="268">
        <f t="shared" si="112"/>
        <v>0.63724840410558237</v>
      </c>
      <c r="H3598" s="275">
        <f t="shared" si="113"/>
        <v>3.4248549105528672</v>
      </c>
      <c r="I3598" s="250"/>
      <c r="J3598" s="251"/>
      <c r="K3598" s="251"/>
      <c r="L3598" s="251"/>
    </row>
    <row r="3599" spans="2:12" x14ac:dyDescent="0.2">
      <c r="B3599" s="112" t="s">
        <v>2</v>
      </c>
      <c r="C3599" s="113">
        <f>_xll.qlCalendarAdvance("TARGET",C3598,B3599,"mf")</f>
        <v>61709</v>
      </c>
      <c r="D3599" s="120">
        <f>_xll.xlShmInterpRateFwd($D$3&amp;T(CalculationTrigger2),C3599,,5,C3600)</f>
        <v>1.175622412694554E-2</v>
      </c>
      <c r="E3599" s="260">
        <f>_xll.xlShmInterpRateFwd($E$3&amp;T(CalculationTrigger2),C3599,,5,C3600)</f>
        <v>1.1692532883914853E-2</v>
      </c>
      <c r="F3599" s="260">
        <f>_xll.xlShmInterpRateFwd($F$3&amp;T(CalculationTrigger2),C3599,,5,C3600)</f>
        <v>1.1350207265164515E-2</v>
      </c>
      <c r="G3599" s="268">
        <f t="shared" si="112"/>
        <v>0.63691243030686984</v>
      </c>
      <c r="H3599" s="275">
        <f t="shared" si="113"/>
        <v>3.4232561875033838</v>
      </c>
      <c r="I3599" s="250"/>
      <c r="J3599" s="251"/>
      <c r="K3599" s="251"/>
      <c r="L3599" s="251"/>
    </row>
    <row r="3600" spans="2:12" x14ac:dyDescent="0.2">
      <c r="B3600" s="112" t="s">
        <v>2</v>
      </c>
      <c r="C3600" s="113">
        <f>_xll.qlCalendarAdvance("TARGET",C3599,B3600,"mf")</f>
        <v>61716</v>
      </c>
      <c r="D3600" s="120">
        <f>_xll.xlShmInterpRateFwd($D$3&amp;T(CalculationTrigger2),C3600,,5,C3601)</f>
        <v>1.1757668126829749E-2</v>
      </c>
      <c r="E3600" s="260">
        <f>_xll.xlShmInterpRateFwd($E$3&amp;T(CalculationTrigger2),C3600,,5,C3601)</f>
        <v>1.1694010790715199E-2</v>
      </c>
      <c r="F3600" s="260">
        <f>_xll.xlShmInterpRateFwd($F$3&amp;T(CalculationTrigger2),C3600,,5,C3601)</f>
        <v>1.1351845446989486E-2</v>
      </c>
      <c r="G3600" s="268">
        <f t="shared" si="112"/>
        <v>0.63657336114549334</v>
      </c>
      <c r="H3600" s="275">
        <f t="shared" si="113"/>
        <v>3.4216534372571301</v>
      </c>
      <c r="I3600" s="250"/>
      <c r="J3600" s="251"/>
      <c r="K3600" s="251"/>
      <c r="L3600" s="251"/>
    </row>
    <row r="3601" spans="2:12" x14ac:dyDescent="0.2">
      <c r="B3601" s="112" t="s">
        <v>2</v>
      </c>
      <c r="C3601" s="113">
        <f>_xll.qlCalendarAdvance("TARGET",C3600,B3601,"mf")</f>
        <v>61724</v>
      </c>
      <c r="D3601" s="120">
        <f>_xll.xlShmInterpRateFwd($D$3&amp;T(CalculationTrigger2),C3601,,5,C3602)</f>
        <v>1.175873005265941E-2</v>
      </c>
      <c r="E3601" s="260">
        <f>_xll.xlShmInterpRateFwd($E$3&amp;T(CalculationTrigger2),C3601,,5,C3602)</f>
        <v>1.1695110667237833E-2</v>
      </c>
      <c r="F3601" s="260">
        <f>_xll.xlShmInterpRateFwd($F$3&amp;T(CalculationTrigger2),C3601,,5,C3602)</f>
        <v>1.1353126982678666E-2</v>
      </c>
      <c r="G3601" s="268">
        <f t="shared" si="112"/>
        <v>0.63619385421577468</v>
      </c>
      <c r="H3601" s="275">
        <f t="shared" si="113"/>
        <v>3.4198368455916688</v>
      </c>
      <c r="I3601" s="250"/>
      <c r="J3601" s="251"/>
      <c r="K3601" s="251"/>
      <c r="L3601" s="251"/>
    </row>
    <row r="3602" spans="2:12" x14ac:dyDescent="0.2">
      <c r="B3602" s="112" t="s">
        <v>2</v>
      </c>
      <c r="C3602" s="113">
        <f>_xll.qlCalendarAdvance("TARGET",C3601,B3602,"mf")</f>
        <v>61731</v>
      </c>
      <c r="D3602" s="120">
        <f>_xll.xlShmInterpRateFwd($D$3&amp;T(CalculationTrigger2),C3602,,5,C3603)</f>
        <v>1.1759894766671592E-2</v>
      </c>
      <c r="E3602" s="260">
        <f>_xll.xlShmInterpRateFwd($E$3&amp;T(CalculationTrigger2),C3602,,5,C3603)</f>
        <v>1.169630885073723E-2</v>
      </c>
      <c r="F3602" s="260">
        <f>_xll.xlShmInterpRateFwd($F$3&amp;T(CalculationTrigger2),C3602,,5,C3603)</f>
        <v>1.1354484431252369E-2</v>
      </c>
      <c r="G3602" s="268">
        <f t="shared" si="112"/>
        <v>0.63585915934362758</v>
      </c>
      <c r="H3602" s="275">
        <f t="shared" si="113"/>
        <v>3.4182441948486102</v>
      </c>
      <c r="I3602" s="250"/>
      <c r="J3602" s="251"/>
      <c r="K3602" s="251"/>
      <c r="L3602" s="251"/>
    </row>
    <row r="3603" spans="2:12" x14ac:dyDescent="0.2">
      <c r="B3603" s="112" t="s">
        <v>2</v>
      </c>
      <c r="C3603" s="113">
        <f>_xll.qlCalendarAdvance("TARGET",C3602,B3603,"mf")</f>
        <v>61738</v>
      </c>
      <c r="D3603" s="120">
        <f>_xll.xlShmInterpRateFwd($D$3&amp;T(CalculationTrigger2),C3603,,5,C3604)</f>
        <v>1.1761056466544717E-2</v>
      </c>
      <c r="E3603" s="260">
        <f>_xll.xlShmInterpRateFwd($E$3&amp;T(CalculationTrigger2),C3603,,5,C3604)</f>
        <v>1.1697503979149629E-2</v>
      </c>
      <c r="F3603" s="260">
        <f>_xll.xlShmInterpRateFwd($F$3&amp;T(CalculationTrigger2),C3603,,5,C3604)</f>
        <v>1.1355838630384231E-2</v>
      </c>
      <c r="G3603" s="268">
        <f t="shared" si="112"/>
        <v>0.63552487395087542</v>
      </c>
      <c r="H3603" s="275">
        <f t="shared" si="113"/>
        <v>3.4166534876539818</v>
      </c>
      <c r="I3603" s="250"/>
      <c r="J3603" s="251"/>
      <c r="K3603" s="251"/>
      <c r="L3603" s="251"/>
    </row>
    <row r="3604" spans="2:12" x14ac:dyDescent="0.2">
      <c r="B3604" s="112" t="s">
        <v>2</v>
      </c>
      <c r="C3604" s="113">
        <f>_xll.qlCalendarAdvance("TARGET",C3603,B3604,"mf")</f>
        <v>61745</v>
      </c>
      <c r="D3604" s="120">
        <f>_xll.xlShmInterpRateFwd($D$3&amp;T(CalculationTrigger2),C3604,,5,C3605)</f>
        <v>1.1762215143695182E-2</v>
      </c>
      <c r="E3604" s="260">
        <f>_xll.xlShmInterpRateFwd($E$3&amp;T(CalculationTrigger2),C3604,,5,C3605)</f>
        <v>1.1698696043804557E-2</v>
      </c>
      <c r="F3604" s="260">
        <f>_xll.xlShmInterpRateFwd($F$3&amp;T(CalculationTrigger2),C3604,,5,C3605)</f>
        <v>1.1357189570853615E-2</v>
      </c>
      <c r="G3604" s="268">
        <f t="shared" si="112"/>
        <v>0.63519099890625008</v>
      </c>
      <c r="H3604" s="275">
        <f t="shared" si="113"/>
        <v>3.4150647295094241</v>
      </c>
      <c r="I3604" s="250"/>
      <c r="J3604" s="251"/>
      <c r="K3604" s="251"/>
      <c r="L3604" s="251"/>
    </row>
    <row r="3605" spans="2:12" x14ac:dyDescent="0.2">
      <c r="B3605" s="112" t="s">
        <v>2</v>
      </c>
      <c r="C3605" s="113">
        <f>_xll.qlCalendarAdvance("TARGET",C3604,B3605,"mf")</f>
        <v>61752</v>
      </c>
      <c r="D3605" s="120">
        <f>_xll.xlShmInterpRateFwd($D$3&amp;T(CalculationTrigger2),C3605,,5,C3606)</f>
        <v>1.1763370789608887E-2</v>
      </c>
      <c r="E3605" s="260">
        <f>_xll.xlShmInterpRateFwd($E$3&amp;T(CalculationTrigger2),C3605,,5,C3606)</f>
        <v>1.1699885036031537E-2</v>
      </c>
      <c r="F3605" s="260">
        <f>_xll.xlShmInterpRateFwd($F$3&amp;T(CalculationTrigger2),C3605,,5,C3606)</f>
        <v>1.1358537243457251E-2</v>
      </c>
      <c r="G3605" s="268">
        <f t="shared" si="112"/>
        <v>0.63485753577350101</v>
      </c>
      <c r="H3605" s="275">
        <f t="shared" si="113"/>
        <v>3.4134779257428622</v>
      </c>
      <c r="I3605" s="250"/>
      <c r="J3605" s="251"/>
      <c r="K3605" s="251"/>
      <c r="L3605" s="251"/>
    </row>
    <row r="3606" spans="2:12" x14ac:dyDescent="0.2">
      <c r="B3606" s="112" t="s">
        <v>2</v>
      </c>
      <c r="C3606" s="113">
        <f>_xll.qlCalendarAdvance("TARGET",C3605,B3606,"mf")</f>
        <v>61759</v>
      </c>
      <c r="D3606" s="120">
        <f>_xll.xlShmInterpRateFwd($D$3&amp;T(CalculationTrigger2),C3606,,5,C3607)</f>
        <v>1.17645233957196E-2</v>
      </c>
      <c r="E3606" s="260">
        <f>_xll.xlShmInterpRateFwd($E$3&amp;T(CalculationTrigger2),C3606,,5,C3607)</f>
        <v>1.1701070947189059E-2</v>
      </c>
      <c r="F3606" s="260">
        <f>_xll.xlShmInterpRateFwd($F$3&amp;T(CalculationTrigger2),C3606,,5,C3607)</f>
        <v>1.1359881638968705E-2</v>
      </c>
      <c r="G3606" s="268">
        <f t="shared" si="112"/>
        <v>0.63452448530541128</v>
      </c>
      <c r="H3606" s="275">
        <f t="shared" si="113"/>
        <v>3.4118930822035418</v>
      </c>
      <c r="I3606" s="250"/>
      <c r="J3606" s="251"/>
      <c r="K3606" s="251"/>
      <c r="L3606" s="251"/>
    </row>
    <row r="3607" spans="2:12" x14ac:dyDescent="0.2">
      <c r="B3607" s="112" t="s">
        <v>2</v>
      </c>
      <c r="C3607" s="113">
        <f>_xll.qlCalendarAdvance("TARGET",C3606,B3607,"mf")</f>
        <v>61766</v>
      </c>
      <c r="D3607" s="120">
        <f>_xll.xlShmInterpRateFwd($D$3&amp;T(CalculationTrigger2),C3607,,5,C3608)</f>
        <v>1.1765672953501637E-2</v>
      </c>
      <c r="E3607" s="260">
        <f>_xll.xlShmInterpRateFwd($E$3&amp;T(CalculationTrigger2),C3607,,5,C3608)</f>
        <v>1.170225376860665E-2</v>
      </c>
      <c r="F3607" s="260">
        <f>_xll.xlShmInterpRateFwd($F$3&amp;T(CalculationTrigger2),C3607,,5,C3608)</f>
        <v>1.1361222748196294E-2</v>
      </c>
      <c r="G3607" s="268">
        <f t="shared" si="112"/>
        <v>0.63419184894986791</v>
      </c>
      <c r="H3607" s="275">
        <f t="shared" si="113"/>
        <v>3.4103102041035602</v>
      </c>
      <c r="I3607" s="250"/>
      <c r="J3607" s="251"/>
      <c r="K3607" s="251"/>
      <c r="L3607" s="251"/>
    </row>
    <row r="3608" spans="2:12" x14ac:dyDescent="0.2">
      <c r="B3608" s="112" t="s">
        <v>2</v>
      </c>
      <c r="C3608" s="113">
        <f>_xll.qlCalendarAdvance("TARGET",C3607,B3608,"mf")</f>
        <v>61773</v>
      </c>
      <c r="D3608" s="120">
        <f>_xll.xlShmInterpRateFwd($D$3&amp;T(CalculationTrigger2),C3608,,5,C3609)</f>
        <v>1.1766819454394561E-2</v>
      </c>
      <c r="E3608" s="260">
        <f>_xll.xlShmInterpRateFwd($E$3&amp;T(CalculationTrigger2),C3608,,5,C3609)</f>
        <v>1.1703433491619623E-2</v>
      </c>
      <c r="F3608" s="260">
        <f>_xll.xlShmInterpRateFwd($F$3&amp;T(CalculationTrigger2),C3608,,5,C3609)</f>
        <v>1.13625605618962E-2</v>
      </c>
      <c r="G3608" s="268">
        <f t="shared" si="112"/>
        <v>0.63385962774938776</v>
      </c>
      <c r="H3608" s="275">
        <f t="shared" si="113"/>
        <v>3.4087292972342227</v>
      </c>
      <c r="I3608" s="250"/>
      <c r="J3608" s="251"/>
      <c r="K3608" s="251"/>
      <c r="L3608" s="251"/>
    </row>
    <row r="3609" spans="2:12" x14ac:dyDescent="0.2">
      <c r="B3609" s="112" t="s">
        <v>2</v>
      </c>
      <c r="C3609" s="113">
        <f>_xll.qlCalendarAdvance("TARGET",C3608,B3609,"mf")</f>
        <v>61780</v>
      </c>
      <c r="D3609" s="120">
        <f>_xll.xlShmInterpRateFwd($D$3&amp;T(CalculationTrigger2),C3609,,5,C3610)</f>
        <v>1.1767962889832144E-2</v>
      </c>
      <c r="E3609" s="260">
        <f>_xll.xlShmInterpRateFwd($E$3&amp;T(CalculationTrigger2),C3609,,5,C3610)</f>
        <v>1.1704610107563298E-2</v>
      </c>
      <c r="F3609" s="260">
        <f>_xll.xlShmInterpRateFwd($F$3&amp;T(CalculationTrigger2),C3609,,5,C3610)</f>
        <v>1.1363895070888331E-2</v>
      </c>
      <c r="G3609" s="268">
        <f t="shared" si="112"/>
        <v>0.63352782268846086</v>
      </c>
      <c r="H3609" s="275">
        <f t="shared" si="113"/>
        <v>3.4071503667496699</v>
      </c>
      <c r="I3609" s="250"/>
      <c r="J3609" s="251"/>
      <c r="K3609" s="251"/>
      <c r="L3609" s="251"/>
    </row>
    <row r="3610" spans="2:12" x14ac:dyDescent="0.2">
      <c r="B3610" s="112" t="s">
        <v>2</v>
      </c>
      <c r="C3610" s="113">
        <f>_xll.qlCalendarAdvance("TARGET",C3609,B3610,"mf")</f>
        <v>61787</v>
      </c>
      <c r="D3610" s="120">
        <f>_xll.xlShmInterpRateFwd($D$3&amp;T(CalculationTrigger2),C3610,,5,C3611)</f>
        <v>1.1769103251311863E-2</v>
      </c>
      <c r="E3610" s="260">
        <f>_xll.xlShmInterpRateFwd($E$3&amp;T(CalculationTrigger2),C3610,,5,C3611)</f>
        <v>1.170578360777878E-2</v>
      </c>
      <c r="F3610" s="260">
        <f>_xll.xlShmInterpRateFwd($F$3&amp;T(CalculationTrigger2),C3610,,5,C3611)</f>
        <v>1.1365226265940448E-2</v>
      </c>
      <c r="G3610" s="268">
        <f t="shared" si="112"/>
        <v>0.63319643533083636</v>
      </c>
      <c r="H3610" s="275">
        <f t="shared" si="113"/>
        <v>3.4055734183833195</v>
      </c>
      <c r="I3610" s="250"/>
      <c r="J3610" s="251"/>
      <c r="K3610" s="251"/>
      <c r="L3610" s="251"/>
    </row>
    <row r="3611" spans="2:12" x14ac:dyDescent="0.2">
      <c r="B3611" s="112" t="s">
        <v>2</v>
      </c>
      <c r="C3611" s="113">
        <f>_xll.qlCalendarAdvance("TARGET",C3610,B3611,"mf")</f>
        <v>61794</v>
      </c>
      <c r="D3611" s="120">
        <f>_xll.xlShmInterpRateFwd($D$3&amp;T(CalculationTrigger2),C3611,,5,C3612)</f>
        <v>1.1770240530267491E-2</v>
      </c>
      <c r="E3611" s="260">
        <f>_xll.xlShmInterpRateFwd($E$3&amp;T(CalculationTrigger2),C3611,,5,C3612)</f>
        <v>1.1706953983595598E-2</v>
      </c>
      <c r="F3611" s="260">
        <f>_xll.xlShmInterpRateFwd($F$3&amp;T(CalculationTrigger2),C3611,,5,C3612)</f>
        <v>1.1366554137831912E-2</v>
      </c>
      <c r="G3611" s="268">
        <f t="shared" si="112"/>
        <v>0.63286546671892718</v>
      </c>
      <c r="H3611" s="275">
        <f t="shared" si="113"/>
        <v>3.403998457636864</v>
      </c>
      <c r="I3611" s="250"/>
      <c r="J3611" s="251"/>
      <c r="K3611" s="251"/>
      <c r="L3611" s="251"/>
    </row>
    <row r="3612" spans="2:12" x14ac:dyDescent="0.2">
      <c r="B3612" s="112" t="s">
        <v>2</v>
      </c>
      <c r="C3612" s="113">
        <f>_xll.qlCalendarAdvance("TARGET",C3611,B3612,"mf")</f>
        <v>61801</v>
      </c>
      <c r="D3612" s="120">
        <f>_xll.xlShmInterpRateFwd($D$3&amp;T(CalculationTrigger2),C3612,,5,C3613)</f>
        <v>1.1771374718127002E-2</v>
      </c>
      <c r="E3612" s="260">
        <f>_xll.xlShmInterpRateFwd($E$3&amp;T(CalculationTrigger2),C3612,,5,C3613)</f>
        <v>1.1708121226372234E-2</v>
      </c>
      <c r="F3612" s="260">
        <f>_xll.xlShmInterpRateFwd($F$3&amp;T(CalculationTrigger2),C3612,,5,C3613)</f>
        <v>1.1367878677359446E-2</v>
      </c>
      <c r="G3612" s="268">
        <f t="shared" si="112"/>
        <v>0.63253491754768076</v>
      </c>
      <c r="H3612" s="275">
        <f t="shared" si="113"/>
        <v>3.4024254901278765</v>
      </c>
      <c r="I3612" s="250"/>
      <c r="J3612" s="251"/>
      <c r="K3612" s="251"/>
      <c r="L3612" s="251"/>
    </row>
    <row r="3613" spans="2:12" x14ac:dyDescent="0.2">
      <c r="B3613" s="112" t="s">
        <v>2</v>
      </c>
      <c r="C3613" s="113">
        <f>_xll.qlCalendarAdvance("TARGET",C3612,B3613,"mf")</f>
        <v>61808</v>
      </c>
      <c r="D3613" s="120">
        <f>_xll.xlShmInterpRateFwd($D$3&amp;T(CalculationTrigger2),C3613,,5,C3614)</f>
        <v>1.1772505806358918E-2</v>
      </c>
      <c r="E3613" s="260">
        <f>_xll.xlShmInterpRateFwd($E$3&amp;T(CalculationTrigger2),C3613,,5,C3614)</f>
        <v>1.1709285327409249E-2</v>
      </c>
      <c r="F3613" s="260">
        <f>_xll.xlShmInterpRateFwd($F$3&amp;T(CalculationTrigger2),C3613,,5,C3614)</f>
        <v>1.1369199875296615E-2</v>
      </c>
      <c r="G3613" s="268">
        <f t="shared" si="112"/>
        <v>0.63220478949669101</v>
      </c>
      <c r="H3613" s="275">
        <f t="shared" si="113"/>
        <v>3.4008545211263419</v>
      </c>
      <c r="I3613" s="250"/>
      <c r="J3613" s="251"/>
      <c r="K3613" s="251"/>
      <c r="L3613" s="251"/>
    </row>
    <row r="3614" spans="2:12" x14ac:dyDescent="0.2">
      <c r="B3614" s="112" t="s">
        <v>2</v>
      </c>
      <c r="C3614" s="113">
        <f>_xll.qlCalendarAdvance("TARGET",C3613,B3614,"mf")</f>
        <v>61815</v>
      </c>
      <c r="D3614" s="120">
        <f>_xll.xlShmInterpRateFwd($D$3&amp;T(CalculationTrigger2),C3614,,5,C3615)</f>
        <v>1.1773633786460715E-2</v>
      </c>
      <c r="E3614" s="260">
        <f>_xll.xlShmInterpRateFwd($E$3&amp;T(CalculationTrigger2),C3614,,5,C3615)</f>
        <v>1.1710446278088293E-2</v>
      </c>
      <c r="F3614" s="260">
        <f>_xll.xlShmInterpRateFwd($F$3&amp;T(CalculationTrigger2),C3614,,5,C3615)</f>
        <v>1.1370517722440144E-2</v>
      </c>
      <c r="G3614" s="268">
        <f t="shared" si="112"/>
        <v>0.63187508372421552</v>
      </c>
      <c r="H3614" s="275">
        <f t="shared" si="113"/>
        <v>3.3992855564814879</v>
      </c>
      <c r="I3614" s="250"/>
      <c r="J3614" s="251"/>
      <c r="K3614" s="251"/>
      <c r="L3614" s="251"/>
    </row>
    <row r="3615" spans="2:12" x14ac:dyDescent="0.2">
      <c r="B3615" s="112" t="s">
        <v>2</v>
      </c>
      <c r="C3615" s="113">
        <f>_xll.qlCalendarAdvance("TARGET",C3614,B3615,"mf")</f>
        <v>61822</v>
      </c>
      <c r="D3615" s="120">
        <f>_xll.xlShmInterpRateFwd($D$3&amp;T(CalculationTrigger2),C3615,,5,C3616)</f>
        <v>1.1774758649802453E-2</v>
      </c>
      <c r="E3615" s="260">
        <f>_xll.xlShmInterpRateFwd($E$3&amp;T(CalculationTrigger2),C3615,,5,C3616)</f>
        <v>1.171160406970414E-2</v>
      </c>
      <c r="F3615" s="260">
        <f>_xll.xlShmInterpRateFwd($F$3&amp;T(CalculationTrigger2),C3615,,5,C3616)</f>
        <v>1.1371832209592552E-2</v>
      </c>
      <c r="G3615" s="268">
        <f t="shared" si="112"/>
        <v>0.63154580098312429</v>
      </c>
      <c r="H3615" s="275">
        <f t="shared" si="113"/>
        <v>3.3977186011158871</v>
      </c>
      <c r="I3615" s="250"/>
      <c r="J3615" s="251"/>
      <c r="K3615" s="251"/>
      <c r="L3615" s="251"/>
    </row>
    <row r="3616" spans="2:12" x14ac:dyDescent="0.2">
      <c r="B3616" s="112" t="s">
        <v>2</v>
      </c>
      <c r="C3616" s="113">
        <f>_xll.qlCalendarAdvance("TARGET",C3615,B3616,"mf")</f>
        <v>61829</v>
      </c>
      <c r="D3616" s="120">
        <f>_xll.xlShmInterpRateFwd($D$3&amp;T(CalculationTrigger2),C3616,,5,C3617)</f>
        <v>1.1775880387916361E-2</v>
      </c>
      <c r="E3616" s="260">
        <f>_xll.xlShmInterpRateFwd($E$3&amp;T(CalculationTrigger2),C3616,,5,C3617)</f>
        <v>1.1712758693615271E-2</v>
      </c>
      <c r="F3616" s="260">
        <f>_xll.xlShmInterpRateFwd($F$3&amp;T(CalculationTrigger2),C3616,,5,C3617)</f>
        <v>1.1373143327510023E-2</v>
      </c>
      <c r="G3616" s="268">
        <f t="shared" si="112"/>
        <v>0.63121694301089892</v>
      </c>
      <c r="H3616" s="275">
        <f t="shared" si="113"/>
        <v>3.3961536610524825</v>
      </c>
      <c r="I3616" s="250"/>
      <c r="J3616" s="251"/>
      <c r="K3616" s="251"/>
      <c r="L3616" s="251"/>
    </row>
    <row r="3617" spans="2:12" x14ac:dyDescent="0.2">
      <c r="B3617" s="112" t="s">
        <v>2</v>
      </c>
      <c r="C3617" s="113">
        <f>_xll.qlCalendarAdvance("TARGET",C3616,B3617,"mf")</f>
        <v>61836</v>
      </c>
      <c r="D3617" s="120">
        <f>_xll.xlShmInterpRateFwd($D$3&amp;T(CalculationTrigger2),C3617,,5,C3618)</f>
        <v>1.1776998992195663E-2</v>
      </c>
      <c r="E3617" s="260">
        <f>_xll.xlShmInterpRateFwd($E$3&amp;T(CalculationTrigger2),C3617,,5,C3618)</f>
        <v>1.1713910141162789E-2</v>
      </c>
      <c r="F3617" s="260">
        <f>_xll.xlShmInterpRateFwd($F$3&amp;T(CalculationTrigger2),C3617,,5,C3618)</f>
        <v>1.1374451066983494E-2</v>
      </c>
      <c r="G3617" s="268">
        <f t="shared" si="112"/>
        <v>0.63088851032873716</v>
      </c>
      <c r="H3617" s="275">
        <f t="shared" si="113"/>
        <v>3.3945907417929493</v>
      </c>
      <c r="I3617" s="250"/>
      <c r="J3617" s="251"/>
      <c r="K3617" s="251"/>
      <c r="L3617" s="251"/>
    </row>
    <row r="3618" spans="2:12" x14ac:dyDescent="0.2">
      <c r="B3618" s="112" t="s">
        <v>2</v>
      </c>
      <c r="C3618" s="113">
        <f>_xll.qlCalendarAdvance("TARGET",C3617,B3618,"mf")</f>
        <v>61843</v>
      </c>
      <c r="D3618" s="120">
        <f>_xll.xlShmInterpRateFwd($D$3&amp;T(CalculationTrigger2),C3618,,5,C3619)</f>
        <v>1.1778114454137836E-2</v>
      </c>
      <c r="E3618" s="260">
        <f>_xll.xlShmInterpRateFwd($E$3&amp;T(CalculationTrigger2),C3618,,5,C3619)</f>
        <v>1.171505840367622E-2</v>
      </c>
      <c r="F3618" s="260">
        <f>_xll.xlShmInterpRateFwd($F$3&amp;T(CalculationTrigger2),C3618,,5,C3619)</f>
        <v>1.1375755418821267E-2</v>
      </c>
      <c r="G3618" s="268">
        <f t="shared" si="112"/>
        <v>0.63056050461616353</v>
      </c>
      <c r="H3618" s="275">
        <f t="shared" si="113"/>
        <v>3.3930298485495247</v>
      </c>
      <c r="I3618" s="250"/>
      <c r="J3618" s="251"/>
      <c r="K3618" s="251"/>
      <c r="L3618" s="251"/>
    </row>
    <row r="3619" spans="2:12" x14ac:dyDescent="0.2">
      <c r="B3619" s="112" t="s">
        <v>2</v>
      </c>
      <c r="C3619" s="113">
        <f>_xll.qlCalendarAdvance("TARGET",C3618,B3619,"mf")</f>
        <v>61850</v>
      </c>
      <c r="D3619" s="120">
        <f>_xll.xlShmInterpRateFwd($D$3&amp;T(CalculationTrigger2),C3619,,5,C3620)</f>
        <v>1.1779226765170854E-2</v>
      </c>
      <c r="E3619" s="260">
        <f>_xll.xlShmInterpRateFwd($E$3&amp;T(CalculationTrigger2),C3619,,5,C3620)</f>
        <v>1.1716203472496663E-2</v>
      </c>
      <c r="F3619" s="260">
        <f>_xll.xlShmInterpRateFwd($F$3&amp;T(CalculationTrigger2),C3619,,5,C3620)</f>
        <v>1.137705637377953E-2</v>
      </c>
      <c r="G3619" s="268">
        <f t="shared" si="112"/>
        <v>0.63023292674191034</v>
      </c>
      <c r="H3619" s="275">
        <f t="shared" si="113"/>
        <v>3.3914709871713313</v>
      </c>
      <c r="I3619" s="250"/>
      <c r="J3619" s="251"/>
      <c r="K3619" s="251"/>
      <c r="L3619" s="251"/>
    </row>
    <row r="3620" spans="2:12" x14ac:dyDescent="0.2">
      <c r="B3620" s="112" t="s">
        <v>2</v>
      </c>
      <c r="C3620" s="113">
        <f>_xll.qlCalendarAdvance("TARGET",C3619,B3620,"mf")</f>
        <v>61857</v>
      </c>
      <c r="D3620" s="120">
        <f>_xll.xlShmInterpRateFwd($D$3&amp;T(CalculationTrigger2),C3620,,5,C3621)</f>
        <v>1.1780335916751651E-2</v>
      </c>
      <c r="E3620" s="260">
        <f>_xll.xlShmInterpRateFwd($E$3&amp;T(CalculationTrigger2),C3620,,5,C3621)</f>
        <v>1.1717345338953642E-2</v>
      </c>
      <c r="F3620" s="260">
        <f>_xll.xlShmInterpRateFwd($F$3&amp;T(CalculationTrigger2),C3620,,5,C3621)</f>
        <v>1.1378353922672379E-2</v>
      </c>
      <c r="G3620" s="268">
        <f t="shared" si="112"/>
        <v>0.62990577798009706</v>
      </c>
      <c r="H3620" s="275">
        <f t="shared" si="113"/>
        <v>3.3899141628126324</v>
      </c>
      <c r="I3620" s="250"/>
      <c r="J3620" s="251"/>
      <c r="K3620" s="251"/>
      <c r="L3620" s="251"/>
    </row>
    <row r="3621" spans="2:12" x14ac:dyDescent="0.2">
      <c r="B3621" s="112" t="s">
        <v>2</v>
      </c>
      <c r="C3621" s="113">
        <f>_xll.qlCalendarAdvance("TARGET",C3620,B3621,"mf")</f>
        <v>61864</v>
      </c>
      <c r="D3621" s="120">
        <f>_xll.xlShmInterpRateFwd($D$3&amp;T(CalculationTrigger2),C3621,,5,C3622)</f>
        <v>1.1781441900342955E-2</v>
      </c>
      <c r="E3621" s="260">
        <f>_xll.xlShmInterpRateFwd($E$3&amp;T(CalculationTrigger2),C3621,,5,C3622)</f>
        <v>1.1718483994394053E-2</v>
      </c>
      <c r="F3621" s="260">
        <f>_xll.xlShmInterpRateFwd($F$3&amp;T(CalculationTrigger2),C3621,,5,C3622)</f>
        <v>1.1379648056250207E-2</v>
      </c>
      <c r="G3621" s="268">
        <f t="shared" si="112"/>
        <v>0.62957905948901605</v>
      </c>
      <c r="H3621" s="275">
        <f t="shared" si="113"/>
        <v>3.3883593814384647</v>
      </c>
      <c r="I3621" s="250"/>
      <c r="J3621" s="251"/>
      <c r="K3621" s="251"/>
      <c r="L3621" s="251"/>
    </row>
    <row r="3622" spans="2:12" x14ac:dyDescent="0.2">
      <c r="B3622" s="112" t="s">
        <v>2</v>
      </c>
      <c r="C3622" s="113">
        <f>_xll.qlCalendarAdvance("TARGET",C3621,B3622,"mf")</f>
        <v>61871</v>
      </c>
      <c r="D3622" s="120">
        <f>_xll.xlShmInterpRateFwd($D$3&amp;T(CalculationTrigger2),C3622,,5,C3623)</f>
        <v>1.1782544707401693E-2</v>
      </c>
      <c r="E3622" s="260">
        <f>_xll.xlShmInterpRateFwd($E$3&amp;T(CalculationTrigger2),C3622,,5,C3623)</f>
        <v>1.1719619430153205E-2</v>
      </c>
      <c r="F3622" s="260">
        <f>_xll.xlShmInterpRateFwd($F$3&amp;T(CalculationTrigger2),C3622,,5,C3623)</f>
        <v>1.1380938765344484E-2</v>
      </c>
      <c r="G3622" s="268">
        <f t="shared" si="112"/>
        <v>0.62925277248488187</v>
      </c>
      <c r="H3622" s="275">
        <f t="shared" si="113"/>
        <v>3.3868066480872114</v>
      </c>
      <c r="I3622" s="250"/>
      <c r="J3622" s="251"/>
      <c r="K3622" s="251"/>
      <c r="L3622" s="251"/>
    </row>
    <row r="3623" spans="2:12" x14ac:dyDescent="0.2">
      <c r="B3623" s="112" t="s">
        <v>2</v>
      </c>
      <c r="C3623" s="113">
        <f>_xll.qlCalendarAdvance("TARGET",C3622,B3623,"mf")</f>
        <v>61878</v>
      </c>
      <c r="D3623" s="120">
        <f>_xll.xlShmInterpRateFwd($D$3&amp;T(CalculationTrigger2),C3623,,5,C3624)</f>
        <v>1.1783644329344261E-2</v>
      </c>
      <c r="E3623" s="260">
        <f>_xll.xlShmInterpRateFwd($E$3&amp;T(CalculationTrigger2),C3623,,5,C3624)</f>
        <v>1.1720751637549039E-2</v>
      </c>
      <c r="F3623" s="260">
        <f>_xll.xlShmInterpRateFwd($F$3&amp;T(CalculationTrigger2),C3623,,5,C3624)</f>
        <v>1.1382226040717182E-2</v>
      </c>
      <c r="G3623" s="268">
        <f t="shared" si="112"/>
        <v>0.62892691795221956</v>
      </c>
      <c r="H3623" s="275">
        <f t="shared" si="113"/>
        <v>3.385255968318575</v>
      </c>
      <c r="I3623" s="250"/>
      <c r="J3623" s="251"/>
      <c r="K3623" s="251"/>
      <c r="L3623" s="251"/>
    </row>
    <row r="3624" spans="2:12" x14ac:dyDescent="0.2">
      <c r="B3624" s="112" t="s">
        <v>2</v>
      </c>
      <c r="C3624" s="113">
        <f>_xll.qlCalendarAdvance("TARGET",C3623,B3624,"mf")</f>
        <v>61885</v>
      </c>
      <c r="D3624" s="120">
        <f>_xll.xlShmInterpRateFwd($D$3&amp;T(CalculationTrigger2),C3624,,5,C3625)</f>
        <v>1.1784740757662341E-2</v>
      </c>
      <c r="E3624" s="260">
        <f>_xll.xlShmInterpRateFwd($E$3&amp;T(CalculationTrigger2),C3624,,5,C3625)</f>
        <v>1.1721880607957404E-2</v>
      </c>
      <c r="F3624" s="260">
        <f>_xll.xlShmInterpRateFwd($F$3&amp;T(CalculationTrigger2),C3624,,5,C3625)</f>
        <v>1.1383509873141859E-2</v>
      </c>
      <c r="G3624" s="268">
        <f t="shared" si="112"/>
        <v>0.6286014970493734</v>
      </c>
      <c r="H3624" s="275">
        <f t="shared" si="113"/>
        <v>3.3837073481554452</v>
      </c>
      <c r="I3624" s="250"/>
      <c r="J3624" s="251"/>
      <c r="K3624" s="251"/>
      <c r="L3624" s="251"/>
    </row>
    <row r="3625" spans="2:12" x14ac:dyDescent="0.2">
      <c r="B3625" s="112" t="s">
        <v>2</v>
      </c>
      <c r="C3625" s="113">
        <f>_xll.qlCalendarAdvance("TARGET",C3624,B3625,"mf")</f>
        <v>61892</v>
      </c>
      <c r="D3625" s="120">
        <f>_xll.xlShmInterpRateFwd($D$3&amp;T(CalculationTrigger2),C3625,,5,C3626)</f>
        <v>1.1785833983812862E-2</v>
      </c>
      <c r="E3625" s="260">
        <f>_xll.xlShmInterpRateFwd($E$3&amp;T(CalculationTrigger2),C3625,,5,C3626)</f>
        <v>1.1723006332684655E-2</v>
      </c>
      <c r="F3625" s="260">
        <f>_xll.xlShmInterpRateFwd($F$3&amp;T(CalculationTrigger2),C3625,,5,C3626)</f>
        <v>1.1384790253421028E-2</v>
      </c>
      <c r="G3625" s="268">
        <f t="shared" si="112"/>
        <v>0.62827651128206585</v>
      </c>
      <c r="H3625" s="275">
        <f t="shared" si="113"/>
        <v>3.3821607926362747</v>
      </c>
      <c r="I3625" s="250"/>
      <c r="J3625" s="251"/>
      <c r="K3625" s="251"/>
      <c r="L3625" s="251"/>
    </row>
    <row r="3626" spans="2:12" x14ac:dyDescent="0.2">
      <c r="B3626" s="112" t="s">
        <v>2</v>
      </c>
      <c r="C3626" s="113">
        <f>_xll.qlCalendarAdvance("TARGET",C3625,B3626,"mf")</f>
        <v>61899</v>
      </c>
      <c r="D3626" s="120">
        <f>_xll.xlShmInterpRateFwd($D$3&amp;T(CalculationTrigger2),C3626,,5,C3627)</f>
        <v>1.1786923999218008E-2</v>
      </c>
      <c r="E3626" s="260">
        <f>_xll.xlShmInterpRateFwd($E$3&amp;T(CalculationTrigger2),C3626,,5,C3627)</f>
        <v>1.172412880306031E-2</v>
      </c>
      <c r="F3626" s="260">
        <f>_xll.xlShmInterpRateFwd($F$3&amp;T(CalculationTrigger2),C3626,,5,C3627)</f>
        <v>1.1386067172351409E-2</v>
      </c>
      <c r="G3626" s="268">
        <f t="shared" si="112"/>
        <v>0.6279519615769863</v>
      </c>
      <c r="H3626" s="275">
        <f t="shared" si="113"/>
        <v>3.3806163070890065</v>
      </c>
      <c r="I3626" s="250"/>
      <c r="J3626" s="251"/>
      <c r="K3626" s="251"/>
      <c r="L3626" s="251"/>
    </row>
    <row r="3627" spans="2:12" x14ac:dyDescent="0.2">
      <c r="B3627" s="112" t="s">
        <v>2</v>
      </c>
      <c r="C3627" s="113">
        <f>_xll.qlCalendarAdvance("TARGET",C3626,B3627,"mf")</f>
        <v>61906</v>
      </c>
      <c r="D3627" s="120">
        <f>_xll.xlShmInterpRateFwd($D$3&amp;T(CalculationTrigger2),C3627,,5,C3628)</f>
        <v>1.1788010795346296E-2</v>
      </c>
      <c r="E3627" s="260">
        <f>_xll.xlShmInterpRateFwd($E$3&amp;T(CalculationTrigger2),C3627,,5,C3628)</f>
        <v>1.1725248010471805E-2</v>
      </c>
      <c r="F3627" s="260">
        <f>_xll.xlShmInterpRateFwd($F$3&amp;T(CalculationTrigger2),C3627,,5,C3628)</f>
        <v>1.138734062069497E-2</v>
      </c>
      <c r="G3627" s="268">
        <f t="shared" si="112"/>
        <v>0.62762784874490984</v>
      </c>
      <c r="H3627" s="275">
        <f t="shared" si="113"/>
        <v>3.3790738977683423</v>
      </c>
      <c r="I3627" s="250"/>
      <c r="J3627" s="251"/>
      <c r="K3627" s="251"/>
      <c r="L3627" s="251"/>
    </row>
    <row r="3628" spans="2:12" x14ac:dyDescent="0.2">
      <c r="B3628" s="112" t="s">
        <v>2</v>
      </c>
      <c r="C3628" s="113">
        <f>_xll.qlCalendarAdvance("TARGET",C3627,B3628,"mf")</f>
        <v>61913</v>
      </c>
      <c r="D3628" s="120">
        <f>_xll.xlShmInterpRateFwd($D$3&amp;T(CalculationTrigger2),C3628,,5,C3629)</f>
        <v>1.1789094363654651E-2</v>
      </c>
      <c r="E3628" s="260">
        <f>_xll.xlShmInterpRateFwd($E$3&amp;T(CalculationTrigger2),C3628,,5,C3629)</f>
        <v>1.1726363946196533E-2</v>
      </c>
      <c r="F3628" s="260">
        <f>_xll.xlShmInterpRateFwd($F$3&amp;T(CalculationTrigger2),C3628,,5,C3629)</f>
        <v>1.1388610589231062E-2</v>
      </c>
      <c r="G3628" s="268">
        <f t="shared" si="112"/>
        <v>0.62730417458118848</v>
      </c>
      <c r="H3628" s="275">
        <f t="shared" si="113"/>
        <v>3.3775335696547075</v>
      </c>
      <c r="I3628" s="250"/>
      <c r="J3628" s="251"/>
      <c r="K3628" s="251"/>
      <c r="L3628" s="251"/>
    </row>
    <row r="3629" spans="2:12" x14ac:dyDescent="0.2">
      <c r="B3629" s="112" t="s">
        <v>2</v>
      </c>
      <c r="C3629" s="113">
        <f>_xll.qlCalendarAdvance("TARGET",C3628,B3629,"mf")</f>
        <v>61920</v>
      </c>
      <c r="D3629" s="120">
        <f>_xll.xlShmInterpRateFwd($D$3&amp;T(CalculationTrigger2),C3629,,5,C3630)</f>
        <v>1.1790174695605803E-2</v>
      </c>
      <c r="E3629" s="260">
        <f>_xll.xlShmInterpRateFwd($E$3&amp;T(CalculationTrigger2),C3629,,5,C3630)</f>
        <v>1.1727476601604553E-2</v>
      </c>
      <c r="F3629" s="260">
        <f>_xll.xlShmInterpRateFwd($F$3&amp;T(CalculationTrigger2),C3629,,5,C3630)</f>
        <v>1.1389877068796942E-2</v>
      </c>
      <c r="G3629" s="268">
        <f t="shared" si="112"/>
        <v>0.62698094001249416</v>
      </c>
      <c r="H3629" s="275">
        <f t="shared" si="113"/>
        <v>3.3759953280761144</v>
      </c>
      <c r="I3629" s="250"/>
      <c r="J3629" s="251"/>
      <c r="K3629" s="251"/>
      <c r="L3629" s="251"/>
    </row>
    <row r="3630" spans="2:12" x14ac:dyDescent="0.2">
      <c r="B3630" s="112" t="s">
        <v>2</v>
      </c>
      <c r="C3630" s="113">
        <f>_xll.qlCalendarAdvance("TARGET",C3629,B3630,"mf")</f>
        <v>61927</v>
      </c>
      <c r="D3630" s="120">
        <f>_xll.xlShmInterpRateFwd($D$3&amp;T(CalculationTrigger2),C3630,,5,C3631)</f>
        <v>1.1791251782621928E-2</v>
      </c>
      <c r="E3630" s="260">
        <f>_xll.xlShmInterpRateFwd($E$3&amp;T(CalculationTrigger2),C3630,,5,C3631)</f>
        <v>1.1728585968025385E-2</v>
      </c>
      <c r="F3630" s="260">
        <f>_xll.xlShmInterpRateFwd($F$3&amp;T(CalculationTrigger2),C3630,,5,C3631)</f>
        <v>1.1391140050119831E-2</v>
      </c>
      <c r="G3630" s="268">
        <f t="shared" si="112"/>
        <v>0.62665814596542946</v>
      </c>
      <c r="H3630" s="275">
        <f t="shared" si="113"/>
        <v>3.3744591790555409</v>
      </c>
      <c r="I3630" s="250"/>
      <c r="J3630" s="251"/>
      <c r="K3630" s="251"/>
      <c r="L3630" s="251"/>
    </row>
    <row r="3631" spans="2:12" x14ac:dyDescent="0.2">
      <c r="B3631" s="112" t="s">
        <v>2</v>
      </c>
      <c r="C3631" s="113">
        <f>_xll.qlCalendarAdvance("TARGET",C3630,B3631,"mf")</f>
        <v>61934</v>
      </c>
      <c r="D3631" s="120">
        <f>_xll.xlShmInterpRateFwd($D$3&amp;T(CalculationTrigger2),C3631,,5,C3632)</f>
        <v>1.1792325616177336E-2</v>
      </c>
      <c r="E3631" s="260">
        <f>_xll.xlShmInterpRateFwd($E$3&amp;T(CalculationTrigger2),C3631,,5,C3632)</f>
        <v>1.1729692036805921E-2</v>
      </c>
      <c r="F3631" s="260">
        <f>_xll.xlShmInterpRateFwd($F$3&amp;T(CalculationTrigger2),C3631,,5,C3632)</f>
        <v>1.1392399524013823E-2</v>
      </c>
      <c r="G3631" s="268">
        <f t="shared" si="112"/>
        <v>0.62633579371414871</v>
      </c>
      <c r="H3631" s="275">
        <f t="shared" si="113"/>
        <v>3.3729251279209818</v>
      </c>
      <c r="I3631" s="250"/>
      <c r="J3631" s="251"/>
      <c r="K3631" s="251"/>
      <c r="L3631" s="251"/>
    </row>
    <row r="3632" spans="2:12" x14ac:dyDescent="0.2">
      <c r="B3632" s="112" t="s">
        <v>2</v>
      </c>
      <c r="C3632" s="113">
        <f>_xll.qlCalendarAdvance("TARGET",C3631,B3632,"mf")</f>
        <v>61941</v>
      </c>
      <c r="D3632" s="120">
        <f>_xll.xlShmInterpRateFwd($D$3&amp;T(CalculationTrigger2),C3632,,5,C3633)</f>
        <v>1.1793396187728953E-2</v>
      </c>
      <c r="E3632" s="260">
        <f>_xll.xlShmInterpRateFwd($E$3&amp;T(CalculationTrigger2),C3632,,5,C3633)</f>
        <v>1.1730794799258303E-2</v>
      </c>
      <c r="F3632" s="260">
        <f>_xll.xlShmInterpRateFwd($F$3&amp;T(CalculationTrigger2),C3632,,5,C3633)</f>
        <v>1.1393655481264054E-2</v>
      </c>
      <c r="G3632" s="268">
        <f t="shared" si="112"/>
        <v>0.62601388470650421</v>
      </c>
      <c r="H3632" s="275">
        <f t="shared" si="113"/>
        <v>3.3713931799424919</v>
      </c>
      <c r="I3632" s="250"/>
      <c r="J3632" s="251"/>
      <c r="K3632" s="251"/>
      <c r="L3632" s="251"/>
    </row>
    <row r="3633" spans="2:12" x14ac:dyDescent="0.2">
      <c r="B3633" s="112" t="s">
        <v>2</v>
      </c>
      <c r="C3633" s="113">
        <f>_xll.qlCalendarAdvance("TARGET",C3632,B3633,"mf")</f>
        <v>61948</v>
      </c>
      <c r="D3633" s="120">
        <f>_xll.xlShmInterpRateFwd($D$3&amp;T(CalculationTrigger2),C3633,,5,C3634)</f>
        <v>1.1794463488727919E-2</v>
      </c>
      <c r="E3633" s="260">
        <f>_xll.xlShmInterpRateFwd($E$3&amp;T(CalculationTrigger2),C3633,,5,C3634)</f>
        <v>1.1731894246741007E-2</v>
      </c>
      <c r="F3633" s="260">
        <f>_xll.xlShmInterpRateFwd($F$3&amp;T(CalculationTrigger2),C3633,,5,C3634)</f>
        <v>1.1394907912661449E-2</v>
      </c>
      <c r="G3633" s="268">
        <f t="shared" si="112"/>
        <v>0.62569241986911583</v>
      </c>
      <c r="H3633" s="275">
        <f t="shared" si="113"/>
        <v>3.3698633407955834</v>
      </c>
      <c r="I3633" s="250"/>
      <c r="J3633" s="251"/>
      <c r="K3633" s="251"/>
      <c r="L3633" s="251"/>
    </row>
    <row r="3634" spans="2:12" x14ac:dyDescent="0.2">
      <c r="B3634" s="112" t="s">
        <v>2</v>
      </c>
      <c r="C3634" s="113">
        <f>_xll.qlCalendarAdvance("TARGET",C3633,B3634,"mf")</f>
        <v>61955</v>
      </c>
      <c r="D3634" s="120">
        <f>_xll.xlShmInterpRateFwd($D$3&amp;T(CalculationTrigger2),C3634,,5,C3635)</f>
        <v>1.1795527510619585E-2</v>
      </c>
      <c r="E3634" s="260">
        <f>_xll.xlShmInterpRateFwd($E$3&amp;T(CalculationTrigger2),C3634,,5,C3635)</f>
        <v>1.1732990370589341E-2</v>
      </c>
      <c r="F3634" s="260">
        <f>_xll.xlShmInterpRateFwd($F$3&amp;T(CalculationTrigger2),C3634,,5,C3635)</f>
        <v>1.1396156808973767E-2</v>
      </c>
      <c r="G3634" s="268">
        <f t="shared" si="112"/>
        <v>0.62537140030244009</v>
      </c>
      <c r="H3634" s="275">
        <f t="shared" si="113"/>
        <v>3.3683356161557341</v>
      </c>
      <c r="I3634" s="250"/>
      <c r="J3634" s="251"/>
      <c r="K3634" s="251"/>
      <c r="L3634" s="251"/>
    </row>
    <row r="3635" spans="2:12" x14ac:dyDescent="0.2">
      <c r="B3635" s="112" t="s">
        <v>2</v>
      </c>
      <c r="C3635" s="113">
        <f>_xll.qlCalendarAdvance("TARGET",C3634,B3635,"mf")</f>
        <v>61962</v>
      </c>
      <c r="D3635" s="120">
        <f>_xll.xlShmInterpRateFwd($D$3&amp;T(CalculationTrigger2),C3635,,5,C3636)</f>
        <v>1.1796588244855084E-2</v>
      </c>
      <c r="E3635" s="260">
        <f>_xll.xlShmInterpRateFwd($E$3&amp;T(CalculationTrigger2),C3635,,5,C3636)</f>
        <v>1.1734083162138616E-2</v>
      </c>
      <c r="F3635" s="260">
        <f>_xll.xlShmInterpRateFwd($F$3&amp;T(CalculationTrigger2),C3635,,5,C3636)</f>
        <v>1.139740216099773E-2</v>
      </c>
      <c r="G3635" s="268">
        <f t="shared" si="112"/>
        <v>0.62505082716468252</v>
      </c>
      <c r="H3635" s="275">
        <f t="shared" si="113"/>
        <v>3.3668100114088615</v>
      </c>
      <c r="I3635" s="250"/>
      <c r="J3635" s="251"/>
      <c r="K3635" s="251"/>
      <c r="L3635" s="251"/>
    </row>
    <row r="3636" spans="2:12" x14ac:dyDescent="0.2">
      <c r="B3636" s="112" t="s">
        <v>2</v>
      </c>
      <c r="C3636" s="113">
        <f>_xll.qlCalendarAdvance("TARGET",C3635,B3636,"mf")</f>
        <v>61969</v>
      </c>
      <c r="D3636" s="120">
        <f>_xll.xlShmInterpRateFwd($D$3&amp;T(CalculationTrigger2),C3636,,5,C3637)</f>
        <v>1.1797645682908722E-2</v>
      </c>
      <c r="E3636" s="260">
        <f>_xll.xlShmInterpRateFwd($E$3&amp;T(CalculationTrigger2),C3636,,5,C3637)</f>
        <v>1.1735172612724139E-2</v>
      </c>
      <c r="F3636" s="260">
        <f>_xll.xlShmInterpRateFwd($F$3&amp;T(CalculationTrigger2),C3636,,5,C3637)</f>
        <v>1.1398643959530051E-2</v>
      </c>
      <c r="G3636" s="268">
        <f t="shared" si="112"/>
        <v>0.62473070184582491</v>
      </c>
      <c r="H3636" s="275">
        <f t="shared" si="113"/>
        <v>3.3652865319408822</v>
      </c>
      <c r="I3636" s="250"/>
      <c r="J3636" s="251"/>
      <c r="K3636" s="251"/>
      <c r="L3636" s="251"/>
    </row>
    <row r="3637" spans="2:12" x14ac:dyDescent="0.2">
      <c r="B3637" s="112" t="s">
        <v>2</v>
      </c>
      <c r="C3637" s="113">
        <f>_xll.qlCalendarAdvance("TARGET",C3636,B3637,"mf")</f>
        <v>61976</v>
      </c>
      <c r="D3637" s="120">
        <f>_xll.xlShmInterpRateFwd($D$3&amp;T(CalculationTrigger2),C3637,,5,C3638)</f>
        <v>1.1798699816191098E-2</v>
      </c>
      <c r="E3637" s="260">
        <f>_xll.xlShmInterpRateFwd($E$3&amp;T(CalculationTrigger2),C3637,,5,C3638)</f>
        <v>1.1736258713675427E-2</v>
      </c>
      <c r="F3637" s="260">
        <f>_xll.xlShmInterpRateFwd($F$3&amp;T(CalculationTrigger2),C3637,,5,C3638)</f>
        <v>1.1399882195326906E-2</v>
      </c>
      <c r="G3637" s="268">
        <f t="shared" si="112"/>
        <v>0.62441102515671187</v>
      </c>
      <c r="H3637" s="275">
        <f t="shared" si="113"/>
        <v>3.3637651834852145</v>
      </c>
      <c r="I3637" s="250"/>
      <c r="J3637" s="251"/>
      <c r="K3637" s="251"/>
      <c r="L3637" s="251"/>
    </row>
    <row r="3638" spans="2:12" x14ac:dyDescent="0.2">
      <c r="B3638" s="112" t="s">
        <v>2</v>
      </c>
      <c r="C3638" s="113">
        <f>_xll.qlCalendarAdvance("TARGET",C3637,B3638,"mf")</f>
        <v>61983</v>
      </c>
      <c r="D3638" s="120">
        <f>_xll.xlShmInterpRateFwd($D$3&amp;T(CalculationTrigger2),C3638,,5,C3639)</f>
        <v>1.1799750636211265E-2</v>
      </c>
      <c r="E3638" s="260">
        <f>_xll.xlShmInterpRateFwd($E$3&amp;T(CalculationTrigger2),C3638,,5,C3639)</f>
        <v>1.173734145635095E-2</v>
      </c>
      <c r="F3638" s="260">
        <f>_xll.xlShmInterpRateFwd($F$3&amp;T(CalculationTrigger2),C3638,,5,C3639)</f>
        <v>1.1401116859213974E-2</v>
      </c>
      <c r="G3638" s="268">
        <f t="shared" si="112"/>
        <v>0.62409179860315256</v>
      </c>
      <c r="H3638" s="275">
        <f t="shared" si="113"/>
        <v>3.3622459713697657</v>
      </c>
      <c r="I3638" s="250"/>
      <c r="J3638" s="251"/>
      <c r="K3638" s="251"/>
      <c r="L3638" s="251"/>
    </row>
    <row r="3639" spans="2:12" x14ac:dyDescent="0.2">
      <c r="B3639" s="112" t="s">
        <v>2</v>
      </c>
      <c r="C3639" s="113">
        <f>_xll.qlCalendarAdvance("TARGET",C3638,B3639,"mf")</f>
        <v>61990</v>
      </c>
      <c r="D3639" s="120">
        <f>_xll.xlShmInterpRateFwd($D$3&amp;T(CalculationTrigger2),C3639,,5,C3640)</f>
        <v>1.1800798134379819E-2</v>
      </c>
      <c r="E3639" s="260">
        <f>_xll.xlShmInterpRateFwd($E$3&amp;T(CalculationTrigger2),C3639,,5,C3640)</f>
        <v>1.1738420832062859E-2</v>
      </c>
      <c r="F3639" s="260">
        <f>_xll.xlShmInterpRateFwd($F$3&amp;T(CalculationTrigger2),C3639,,5,C3640)</f>
        <v>1.1402347941959007E-2</v>
      </c>
      <c r="G3639" s="268">
        <f t="shared" si="112"/>
        <v>0.6237730231696027</v>
      </c>
      <c r="H3639" s="275">
        <f t="shared" si="113"/>
        <v>3.3607289010385148</v>
      </c>
      <c r="I3639" s="250"/>
      <c r="J3639" s="251"/>
      <c r="K3639" s="251"/>
      <c r="L3639" s="251"/>
    </row>
    <row r="3640" spans="2:12" x14ac:dyDescent="0.2">
      <c r="B3640" s="112" t="s">
        <v>2</v>
      </c>
      <c r="C3640" s="113">
        <f>_xll.qlCalendarAdvance("TARGET",C3639,B3640,"mf")</f>
        <v>61997</v>
      </c>
      <c r="D3640" s="120">
        <f>_xll.xlShmInterpRateFwd($D$3&amp;T(CalculationTrigger2),C3640,,5,C3641)</f>
        <v>1.1801842302171064E-2</v>
      </c>
      <c r="E3640" s="260">
        <f>_xll.xlShmInterpRateFwd($E$3&amp;T(CalculationTrigger2),C3640,,5,C3641)</f>
        <v>1.1739496832163828E-2</v>
      </c>
      <c r="F3640" s="260">
        <f>_xll.xlShmInterpRateFwd($F$3&amp;T(CalculationTrigger2),C3640,,5,C3641)</f>
        <v>1.1403575434329767E-2</v>
      </c>
      <c r="G3640" s="268">
        <f t="shared" si="112"/>
        <v>0.62345470007236359</v>
      </c>
      <c r="H3640" s="275">
        <f t="shared" si="113"/>
        <v>3.3592139783406028</v>
      </c>
      <c r="I3640" s="250"/>
      <c r="J3640" s="251"/>
      <c r="K3640" s="251"/>
      <c r="L3640" s="251"/>
    </row>
    <row r="3641" spans="2:12" x14ac:dyDescent="0.2">
      <c r="B3641" s="112" t="s">
        <v>2</v>
      </c>
      <c r="C3641" s="113">
        <f>_xll.qlCalendarAdvance("TARGET",C3640,B3641,"mf")</f>
        <v>62004</v>
      </c>
      <c r="D3641" s="120">
        <f>_xll.xlShmInterpRateFwd($D$3&amp;T(CalculationTrigger2),C3641,,5,C3642)</f>
        <v>1.1802883131024552E-2</v>
      </c>
      <c r="E3641" s="260">
        <f>_xll.xlShmInterpRateFwd($E$3&amp;T(CalculationTrigger2),C3641,,5,C3642)</f>
        <v>1.1740569447989169E-2</v>
      </c>
      <c r="F3641" s="260">
        <f>_xll.xlShmInterpRateFwd($F$3&amp;T(CalculationTrigger2),C3641,,5,C3642)</f>
        <v>1.1404799327128762E-2</v>
      </c>
      <c r="G3641" s="268">
        <f t="shared" si="112"/>
        <v>0.62313683035383072</v>
      </c>
      <c r="H3641" s="275">
        <f t="shared" si="113"/>
        <v>3.3577012086040763</v>
      </c>
      <c r="I3641" s="250"/>
      <c r="J3641" s="251"/>
      <c r="K3641" s="251"/>
      <c r="L3641" s="251"/>
    </row>
    <row r="3642" spans="2:12" x14ac:dyDescent="0.2">
      <c r="B3642" s="112" t="s">
        <v>2</v>
      </c>
      <c r="C3642" s="113">
        <f>_xll.qlCalendarAdvance("TARGET",C3641,B3642,"mf")</f>
        <v>62011</v>
      </c>
      <c r="D3642" s="120">
        <f>_xll.xlShmInterpRateFwd($D$3&amp;T(CalculationTrigger2),C3642,,5,C3643)</f>
        <v>1.180392061239722E-2</v>
      </c>
      <c r="E3642" s="260">
        <f>_xll.xlShmInterpRateFwd($E$3&amp;T(CalculationTrigger2),C3642,,5,C3643)</f>
        <v>1.174163867087419E-2</v>
      </c>
      <c r="F3642" s="260">
        <f>_xll.xlShmInterpRateFwd($F$3&amp;T(CalculationTrigger2),C3642,,5,C3643)</f>
        <v>1.1406019611135331E-2</v>
      </c>
      <c r="G3642" s="268">
        <f t="shared" si="112"/>
        <v>0.62281941523030515</v>
      </c>
      <c r="H3642" s="275">
        <f t="shared" si="113"/>
        <v>3.3561905973885851</v>
      </c>
      <c r="I3642" s="250"/>
      <c r="J3642" s="251"/>
      <c r="K3642" s="251"/>
      <c r="L3642" s="251"/>
    </row>
    <row r="3643" spans="2:12" x14ac:dyDescent="0.2">
      <c r="B3643" s="112" t="s">
        <v>2</v>
      </c>
      <c r="C3643" s="113">
        <f>_xll.qlCalendarAdvance("TARGET",C3642,B3643,"mf")</f>
        <v>62018</v>
      </c>
      <c r="D3643" s="120">
        <f>_xll.xlShmInterpRateFwd($D$3&amp;T(CalculationTrigger2),C3643,,5,C3644)</f>
        <v>1.1804954737769158E-2</v>
      </c>
      <c r="E3643" s="260">
        <f>_xll.xlShmInterpRateFwd($E$3&amp;T(CalculationTrigger2),C3643,,5,C3644)</f>
        <v>1.1742704492154196E-2</v>
      </c>
      <c r="F3643" s="260">
        <f>_xll.xlShmInterpRateFwd($F$3&amp;T(CalculationTrigger2),C3643,,5,C3644)</f>
        <v>1.1407236277180939E-2</v>
      </c>
      <c r="G3643" s="268">
        <f t="shared" si="112"/>
        <v>0.62250245614962196</v>
      </c>
      <c r="H3643" s="275">
        <f t="shared" si="113"/>
        <v>3.3546821497325645</v>
      </c>
      <c r="I3643" s="250"/>
      <c r="J3643" s="251"/>
      <c r="K3643" s="251"/>
      <c r="L3643" s="251"/>
    </row>
    <row r="3644" spans="2:12" x14ac:dyDescent="0.2">
      <c r="B3644" s="112" t="s">
        <v>2</v>
      </c>
      <c r="C3644" s="113">
        <f>_xll.qlCalendarAdvance("TARGET",C3643,B3644,"mf")</f>
        <v>62025</v>
      </c>
      <c r="D3644" s="120">
        <f>_xll.xlShmInterpRateFwd($D$3&amp;T(CalculationTrigger2),C3644,,5,C3645)</f>
        <v>1.1805985498539378E-2</v>
      </c>
      <c r="E3644" s="260">
        <f>_xll.xlShmInterpRateFwd($E$3&amp;T(CalculationTrigger2),C3644,,5,C3645)</f>
        <v>1.1743766903164496E-2</v>
      </c>
      <c r="F3644" s="260">
        <f>_xll.xlShmInterpRateFwd($F$3&amp;T(CalculationTrigger2),C3644,,5,C3645)</f>
        <v>1.1408449315969635E-2</v>
      </c>
      <c r="G3644" s="268">
        <f t="shared" si="112"/>
        <v>0.62218595374882379</v>
      </c>
      <c r="H3644" s="275">
        <f t="shared" si="113"/>
        <v>3.3531758719486033</v>
      </c>
      <c r="I3644" s="250"/>
      <c r="J3644" s="251"/>
      <c r="K3644" s="251"/>
      <c r="L3644" s="251"/>
    </row>
    <row r="3645" spans="2:12" x14ac:dyDescent="0.2">
      <c r="B3645" s="112" t="s">
        <v>2</v>
      </c>
      <c r="C3645" s="113">
        <f>_xll.qlCalendarAdvance("TARGET",C3644,B3645,"mf")</f>
        <v>62032</v>
      </c>
      <c r="D3645" s="120">
        <f>_xll.xlShmInterpRateFwd($D$3&amp;T(CalculationTrigger2),C3645,,5,C3646)</f>
        <v>1.1807012886211141E-2</v>
      </c>
      <c r="E3645" s="260">
        <f>_xll.xlShmInterpRateFwd($E$3&amp;T(CalculationTrigger2),C3645,,5,C3646)</f>
        <v>1.1744825895251981E-2</v>
      </c>
      <c r="F3645" s="260">
        <f>_xll.xlShmInterpRateFwd($F$3&amp;T(CalculationTrigger2),C3645,,5,C3646)</f>
        <v>1.1409658718344469E-2</v>
      </c>
      <c r="G3645" s="268">
        <f t="shared" si="112"/>
        <v>0.62186990959160748</v>
      </c>
      <c r="H3645" s="275">
        <f t="shared" si="113"/>
        <v>3.3516717690751201</v>
      </c>
      <c r="I3645" s="250"/>
      <c r="J3645" s="251"/>
      <c r="K3645" s="251"/>
      <c r="L3645" s="251"/>
    </row>
    <row r="3646" spans="2:12" x14ac:dyDescent="0.2">
      <c r="B3646" s="112" t="s">
        <v>2</v>
      </c>
      <c r="C3646" s="113">
        <f>_xll.qlCalendarAdvance("TARGET",C3645,B3646,"mf")</f>
        <v>62039</v>
      </c>
      <c r="D3646" s="120">
        <f>_xll.xlShmInterpRateFwd($D$3&amp;T(CalculationTrigger2),C3646,,5,C3647)</f>
        <v>1.1808036892218217E-2</v>
      </c>
      <c r="E3646" s="260">
        <f>_xll.xlShmInterpRateFwd($E$3&amp;T(CalculationTrigger2),C3646,,5,C3647)</f>
        <v>1.1745881459740372E-2</v>
      </c>
      <c r="F3646" s="260">
        <f>_xll.xlShmInterpRateFwd($F$3&amp;T(CalculationTrigger2),C3646,,5,C3647)</f>
        <v>1.1410864475084779E-2</v>
      </c>
      <c r="G3646" s="268">
        <f t="shared" si="112"/>
        <v>0.62155432477844708</v>
      </c>
      <c r="H3646" s="275">
        <f t="shared" si="113"/>
        <v>3.3501698465559366</v>
      </c>
      <c r="I3646" s="250"/>
      <c r="J3646" s="251"/>
      <c r="K3646" s="251"/>
      <c r="L3646" s="251"/>
    </row>
    <row r="3647" spans="2:12" x14ac:dyDescent="0.2">
      <c r="B3647" s="112" t="s">
        <v>2</v>
      </c>
      <c r="C3647" s="113">
        <f>_xll.qlCalendarAdvance("TARGET",C3646,B3647,"mf")</f>
        <v>62046</v>
      </c>
      <c r="D3647" s="120">
        <f>_xll.xlShmInterpRateFwd($D$3&amp;T(CalculationTrigger2),C3647,,5,C3648)</f>
        <v>1.1809057508011736E-2</v>
      </c>
      <c r="E3647" s="260">
        <f>_xll.xlShmInterpRateFwd($E$3&amp;T(CalculationTrigger2),C3647,,5,C3648)</f>
        <v>1.1746933587988147E-2</v>
      </c>
      <c r="F3647" s="260">
        <f>_xll.xlShmInterpRateFwd($F$3&amp;T(CalculationTrigger2),C3647,,5,C3648)</f>
        <v>1.1412066576958322E-2</v>
      </c>
      <c r="G3647" s="268">
        <f t="shared" si="112"/>
        <v>0.62123920023589296</v>
      </c>
      <c r="H3647" s="275">
        <f t="shared" si="113"/>
        <v>3.3486701102982548</v>
      </c>
      <c r="I3647" s="250"/>
      <c r="J3647" s="251"/>
      <c r="K3647" s="251"/>
      <c r="L3647" s="251"/>
    </row>
    <row r="3648" spans="2:12" x14ac:dyDescent="0.2">
      <c r="B3648" s="112" t="s">
        <v>2</v>
      </c>
      <c r="C3648" s="113">
        <f>_xll.qlCalendarAdvance("TARGET",C3647,B3648,"mf")</f>
        <v>62053</v>
      </c>
      <c r="D3648" s="120">
        <f>_xll.xlShmInterpRateFwd($D$3&amp;T(CalculationTrigger2),C3648,,5,C3649)</f>
        <v>1.1810074725048629E-2</v>
      </c>
      <c r="E3648" s="260">
        <f>_xll.xlShmInterpRateFwd($E$3&amp;T(CalculationTrigger2),C3648,,5,C3649)</f>
        <v>1.1747982271307446E-2</v>
      </c>
      <c r="F3648" s="260">
        <f>_xll.xlShmInterpRateFwd($F$3&amp;T(CalculationTrigger2),C3648,,5,C3649)</f>
        <v>1.1413265014767603E-2</v>
      </c>
      <c r="G3648" s="268">
        <f t="shared" si="112"/>
        <v>0.62092453741183218</v>
      </c>
      <c r="H3648" s="275">
        <f t="shared" si="113"/>
        <v>3.3471725653984317</v>
      </c>
      <c r="I3648" s="250"/>
      <c r="J3648" s="251"/>
      <c r="K3648" s="251"/>
      <c r="L3648" s="251"/>
    </row>
    <row r="3649" spans="2:12" x14ac:dyDescent="0.2">
      <c r="B3649" s="112" t="s">
        <v>2</v>
      </c>
      <c r="C3649" s="113">
        <f>_xll.qlCalendarAdvance("TARGET",C3648,B3649,"mf")</f>
        <v>62060</v>
      </c>
      <c r="D3649" s="120">
        <f>_xll.xlShmInterpRateFwd($D$3&amp;T(CalculationTrigger2),C3649,,5,C3650)</f>
        <v>1.1811088534768451E-2</v>
      </c>
      <c r="E3649" s="260">
        <f>_xll.xlShmInterpRateFwd($E$3&amp;T(CalculationTrigger2),C3649,,5,C3650)</f>
        <v>1.1749027501045155E-2</v>
      </c>
      <c r="F3649" s="260">
        <f>_xll.xlShmInterpRateFwd($F$3&amp;T(CalculationTrigger2),C3649,,5,C3650)</f>
        <v>1.1414459779303545E-2</v>
      </c>
      <c r="G3649" s="268">
        <f t="shared" si="112"/>
        <v>0.620610337232954</v>
      </c>
      <c r="H3649" s="275">
        <f t="shared" si="113"/>
        <v>3.3456772174161009</v>
      </c>
      <c r="I3649" s="250"/>
      <c r="J3649" s="251"/>
      <c r="K3649" s="251"/>
      <c r="L3649" s="251"/>
    </row>
    <row r="3650" spans="2:12" x14ac:dyDescent="0.2">
      <c r="B3650" s="112" t="s">
        <v>2</v>
      </c>
      <c r="C3650" s="113">
        <f>_xll.qlCalendarAdvance("TARGET",C3649,B3650,"mf")</f>
        <v>62067</v>
      </c>
      <c r="D3650" s="120">
        <f>_xll.xlShmInterpRateFwd($D$3&amp;T(CalculationTrigger2),C3650,,5,C3651)</f>
        <v>1.1812098928651297E-2</v>
      </c>
      <c r="E3650" s="260">
        <f>_xll.xlShmInterpRateFwd($E$3&amp;T(CalculationTrigger2),C3650,,5,C3651)</f>
        <v>1.1750069268542378E-2</v>
      </c>
      <c r="F3650" s="260">
        <f>_xll.xlShmInterpRateFwd($F$3&amp;T(CalculationTrigger2),C3650,,5,C3651)</f>
        <v>1.1415650861322325E-2</v>
      </c>
      <c r="G3650" s="268">
        <f t="shared" si="112"/>
        <v>0.62029660108918816</v>
      </c>
      <c r="H3650" s="275">
        <f t="shared" si="113"/>
        <v>3.3441840722005232</v>
      </c>
      <c r="I3650" s="250"/>
      <c r="J3650" s="251"/>
      <c r="K3650" s="251"/>
      <c r="L3650" s="251"/>
    </row>
    <row r="3651" spans="2:12" x14ac:dyDescent="0.2">
      <c r="B3651" s="112" t="s">
        <v>2</v>
      </c>
      <c r="C3651" s="113">
        <f>_xll.qlCalendarAdvance("TARGET",C3650,B3651,"mf")</f>
        <v>62074</v>
      </c>
      <c r="D3651" s="120">
        <f>_xll.xlShmInterpRateFwd($D$3&amp;T(CalculationTrigger2),C3651,,5,C3652)</f>
        <v>1.1813105898130928E-2</v>
      </c>
      <c r="E3651" s="260">
        <f>_xll.xlShmInterpRateFwd($E$3&amp;T(CalculationTrigger2),C3651,,5,C3652)</f>
        <v>1.175110756513442E-2</v>
      </c>
      <c r="F3651" s="260">
        <f>_xll.xlShmInterpRateFwd($F$3&amp;T(CalculationTrigger2),C3651,,5,C3652)</f>
        <v>1.1416838251638025E-2</v>
      </c>
      <c r="G3651" s="268">
        <f t="shared" si="112"/>
        <v>0.6199833299650771</v>
      </c>
      <c r="H3651" s="275">
        <f t="shared" si="113"/>
        <v>3.3426931349639539</v>
      </c>
      <c r="I3651" s="250"/>
      <c r="J3651" s="251"/>
      <c r="K3651" s="251"/>
      <c r="L3651" s="251"/>
    </row>
    <row r="3652" spans="2:12" x14ac:dyDescent="0.2">
      <c r="B3652" s="112" t="s">
        <v>2</v>
      </c>
      <c r="C3652" s="113">
        <f>_xll.qlCalendarAdvance("TARGET",C3651,B3652,"mf")</f>
        <v>62081</v>
      </c>
      <c r="D3652" s="120">
        <f>_xll.xlShmInterpRateFwd($D$3&amp;T(CalculationTrigger2),C3652,,5,C3653)</f>
        <v>1.181437212643217E-2</v>
      </c>
      <c r="E3652" s="260">
        <f>_xll.xlShmInterpRateFwd($E$3&amp;T(CalculationTrigger2),C3652,,5,C3653)</f>
        <v>1.1752405305669804E-2</v>
      </c>
      <c r="F3652" s="260">
        <f>_xll.xlShmInterpRateFwd($F$3&amp;T(CalculationTrigger2),C3652,,5,C3653)</f>
        <v>1.1418284883257206E-2</v>
      </c>
      <c r="G3652" s="268">
        <f t="shared" si="112"/>
        <v>0.61966820762366159</v>
      </c>
      <c r="H3652" s="275">
        <f t="shared" si="113"/>
        <v>3.3412042241259821</v>
      </c>
      <c r="I3652" s="250"/>
      <c r="J3652" s="251"/>
      <c r="K3652" s="251"/>
      <c r="L3652" s="251"/>
    </row>
    <row r="3653" spans="2:12" x14ac:dyDescent="0.2">
      <c r="B3653" s="112" t="s">
        <v>2</v>
      </c>
      <c r="C3653" s="113">
        <f>_xll.qlCalendarAdvance("TARGET",C3652,B3653,"mf")</f>
        <v>62089</v>
      </c>
      <c r="D3653" s="120">
        <f>_xll.xlShmInterpRateFwd($D$3&amp;T(CalculationTrigger2),C3653,,5,C3654)</f>
        <v>1.1815252119001099E-2</v>
      </c>
      <c r="E3653" s="260">
        <f>_xll.xlShmInterpRateFwd($E$3&amp;T(CalculationTrigger2),C3653,,5,C3654)</f>
        <v>1.1753320758370513E-2</v>
      </c>
      <c r="F3653" s="260">
        <f>_xll.xlShmInterpRateFwd($F$3&amp;T(CalculationTrigger2),C3653,,5,C3654)</f>
        <v>1.1419370185328718E-2</v>
      </c>
      <c r="G3653" s="268">
        <f t="shared" ref="G3653:G3716" si="114">(D3653-E3653)*10000</f>
        <v>0.61931360630585597</v>
      </c>
      <c r="H3653" s="275">
        <f t="shared" ref="H3653:H3716" si="115">(E3653-F3653)*10000</f>
        <v>3.3395057304179585</v>
      </c>
      <c r="I3653" s="250"/>
      <c r="J3653" s="251"/>
      <c r="K3653" s="251"/>
      <c r="L3653" s="251"/>
    </row>
    <row r="3654" spans="2:12" x14ac:dyDescent="0.2">
      <c r="B3654" s="112" t="s">
        <v>2</v>
      </c>
      <c r="C3654" s="113">
        <f>_xll.qlCalendarAdvance("TARGET",C3653,B3654,"mf")</f>
        <v>62096</v>
      </c>
      <c r="D3654" s="120">
        <f>_xll.xlShmInterpRateFwd($D$3&amp;T(CalculationTrigger2),C3654,,5,C3655)</f>
        <v>1.1816248270436827E-2</v>
      </c>
      <c r="E3654" s="260">
        <f>_xll.xlShmInterpRateFwd($E$3&amp;T(CalculationTrigger2),C3654,,5,C3655)</f>
        <v>1.175434809001258E-2</v>
      </c>
      <c r="F3654" s="260">
        <f>_xll.xlShmInterpRateFwd($F$3&amp;T(CalculationTrigger2),C3654,,5,C3655)</f>
        <v>1.1420545913142753E-2</v>
      </c>
      <c r="G3654" s="268">
        <f t="shared" si="114"/>
        <v>0.61900180424246876</v>
      </c>
      <c r="H3654" s="275">
        <f t="shared" si="115"/>
        <v>3.3380217686982716</v>
      </c>
      <c r="I3654" s="250"/>
      <c r="J3654" s="251"/>
      <c r="K3654" s="251"/>
      <c r="L3654" s="251"/>
    </row>
    <row r="3655" spans="2:12" x14ac:dyDescent="0.2">
      <c r="B3655" s="112" t="s">
        <v>2</v>
      </c>
      <c r="C3655" s="113">
        <f>_xll.qlCalendarAdvance("TARGET",C3654,B3655,"mf")</f>
        <v>62103</v>
      </c>
      <c r="D3655" s="120">
        <f>_xll.xlShmInterpRateFwd($D$3&amp;T(CalculationTrigger2),C3655,,5,C3656)</f>
        <v>1.1817240962074965E-2</v>
      </c>
      <c r="E3655" s="260">
        <f>_xll.xlShmInterpRateFwd($E$3&amp;T(CalculationTrigger2),C3655,,5,C3656)</f>
        <v>1.1755371914857019E-2</v>
      </c>
      <c r="F3655" s="260">
        <f>_xll.xlShmInterpRateFwd($F$3&amp;T(CalculationTrigger2),C3655,,5,C3656)</f>
        <v>1.1421717911056313E-2</v>
      </c>
      <c r="G3655" s="268">
        <f t="shared" si="114"/>
        <v>0.61869047217945683</v>
      </c>
      <c r="H3655" s="275">
        <f t="shared" si="115"/>
        <v>3.3365400380070547</v>
      </c>
      <c r="I3655" s="250"/>
      <c r="J3655" s="251"/>
      <c r="K3655" s="251"/>
      <c r="L3655" s="251"/>
    </row>
    <row r="3656" spans="2:12" x14ac:dyDescent="0.2">
      <c r="B3656" s="112" t="s">
        <v>2</v>
      </c>
      <c r="C3656" s="113">
        <f>_xll.qlCalendarAdvance("TARGET",C3655,B3656,"mf")</f>
        <v>62110</v>
      </c>
      <c r="D3656" s="120">
        <f>_xll.xlShmInterpRateFwd($D$3&amp;T(CalculationTrigger2),C3656,,5,C3657)</f>
        <v>1.181823018537244E-2</v>
      </c>
      <c r="E3656" s="260">
        <f>_xll.xlShmInterpRateFwd($E$3&amp;T(CalculationTrigger2),C3656,,5,C3657)</f>
        <v>1.1756392224227552E-2</v>
      </c>
      <c r="F3656" s="260">
        <f>_xll.xlShmInterpRateFwd($F$3&amp;T(CalculationTrigger2),C3656,,5,C3657)</f>
        <v>1.1422886169895069E-2</v>
      </c>
      <c r="G3656" s="268">
        <f t="shared" si="114"/>
        <v>0.61837961144887987</v>
      </c>
      <c r="H3656" s="275">
        <f t="shared" si="115"/>
        <v>3.3350605433248375</v>
      </c>
      <c r="I3656" s="250"/>
      <c r="J3656" s="251"/>
      <c r="K3656" s="251"/>
      <c r="L3656" s="251"/>
    </row>
    <row r="3657" spans="2:12" x14ac:dyDescent="0.2">
      <c r="B3657" s="112" t="s">
        <v>2</v>
      </c>
      <c r="C3657" s="113">
        <f>_xll.qlCalendarAdvance("TARGET",C3656,B3657,"mf")</f>
        <v>62117</v>
      </c>
      <c r="D3657" s="120">
        <f>_xll.xlShmInterpRateFwd($D$3&amp;T(CalculationTrigger2),C3657,,5,C3658)</f>
        <v>1.1819215931757226E-2</v>
      </c>
      <c r="E3657" s="260">
        <f>_xll.xlShmInterpRateFwd($E$3&amp;T(CalculationTrigger2),C3657,,5,C3658)</f>
        <v>1.175740900949424E-2</v>
      </c>
      <c r="F3657" s="260">
        <f>_xll.xlShmInterpRateFwd($F$3&amp;T(CalculationTrigger2),C3657,,5,C3658)</f>
        <v>1.1424050680403608E-2</v>
      </c>
      <c r="G3657" s="268">
        <f t="shared" si="114"/>
        <v>0.61806922262985786</v>
      </c>
      <c r="H3657" s="275">
        <f t="shared" si="115"/>
        <v>3.3335832909063208</v>
      </c>
      <c r="I3657" s="250"/>
      <c r="J3657" s="251"/>
      <c r="K3657" s="251"/>
      <c r="L3657" s="251"/>
    </row>
    <row r="3658" spans="2:12" x14ac:dyDescent="0.2">
      <c r="B3658" s="112" t="s">
        <v>2</v>
      </c>
      <c r="C3658" s="113">
        <f>_xll.qlCalendarAdvance("TARGET",C3657,B3658,"mf")</f>
        <v>62124</v>
      </c>
      <c r="D3658" s="120">
        <f>_xll.xlShmInterpRateFwd($D$3&amp;T(CalculationTrigger2),C3658,,5,C3659)</f>
        <v>1.1820198192692042E-2</v>
      </c>
      <c r="E3658" s="260">
        <f>_xll.xlShmInterpRateFwd($E$3&amp;T(CalculationTrigger2),C3658,,5,C3659)</f>
        <v>1.1758422261969222E-2</v>
      </c>
      <c r="F3658" s="260">
        <f>_xll.xlShmInterpRateFwd($F$3&amp;T(CalculationTrigger2),C3658,,5,C3659)</f>
        <v>1.1425211433384437E-2</v>
      </c>
      <c r="G3658" s="268">
        <f t="shared" si="114"/>
        <v>0.61775930722820016</v>
      </c>
      <c r="H3658" s="275">
        <f t="shared" si="115"/>
        <v>3.3321082858478457</v>
      </c>
      <c r="I3658" s="250"/>
      <c r="J3658" s="251"/>
      <c r="K3658" s="251"/>
      <c r="L3658" s="251"/>
    </row>
    <row r="3659" spans="2:12" x14ac:dyDescent="0.2">
      <c r="B3659" s="112" t="s">
        <v>2</v>
      </c>
      <c r="C3659" s="113">
        <f>_xll.qlCalendarAdvance("TARGET",C3658,B3659,"mf")</f>
        <v>62131</v>
      </c>
      <c r="D3659" s="120">
        <f>_xll.xlShmInterpRateFwd($D$3&amp;T(CalculationTrigger2),C3659,,5,C3660)</f>
        <v>1.1821176959645399E-2</v>
      </c>
      <c r="E3659" s="260">
        <f>_xll.xlShmInterpRateFwd($E$3&amp;T(CalculationTrigger2),C3659,,5,C3660)</f>
        <v>1.1759431973010969E-2</v>
      </c>
      <c r="F3659" s="260">
        <f>_xll.xlShmInterpRateFwd($F$3&amp;T(CalculationTrigger2),C3659,,5,C3660)</f>
        <v>1.1426368419645852E-2</v>
      </c>
      <c r="G3659" s="268">
        <f t="shared" si="114"/>
        <v>0.617449866344294</v>
      </c>
      <c r="H3659" s="275">
        <f t="shared" si="115"/>
        <v>3.3306355336511739</v>
      </c>
      <c r="I3659" s="250"/>
      <c r="J3659" s="251"/>
      <c r="K3659" s="251"/>
      <c r="L3659" s="251"/>
    </row>
    <row r="3660" spans="2:12" x14ac:dyDescent="0.2">
      <c r="B3660" s="112" t="s">
        <v>2</v>
      </c>
      <c r="C3660" s="113">
        <f>_xll.qlCalendarAdvance("TARGET",C3659,B3660,"mf")</f>
        <v>62138</v>
      </c>
      <c r="D3660" s="120">
        <f>_xll.xlShmInterpRateFwd($D$3&amp;T(CalculationTrigger2),C3660,,5,C3661)</f>
        <v>1.1822152224045273E-2</v>
      </c>
      <c r="E3660" s="260">
        <f>_xll.xlShmInterpRateFwd($E$3&amp;T(CalculationTrigger2),C3660,,5,C3661)</f>
        <v>1.1760438133925835E-2</v>
      </c>
      <c r="F3660" s="260">
        <f>_xll.xlShmInterpRateFwd($F$3&amp;T(CalculationTrigger2),C3660,,5,C3661)</f>
        <v>1.142752162992086E-2</v>
      </c>
      <c r="G3660" s="268">
        <f t="shared" si="114"/>
        <v>0.61714090119437126</v>
      </c>
      <c r="H3660" s="275">
        <f t="shared" si="115"/>
        <v>3.329165040049757</v>
      </c>
      <c r="I3660" s="250"/>
      <c r="J3660" s="251"/>
      <c r="K3660" s="251"/>
      <c r="L3660" s="251"/>
    </row>
    <row r="3661" spans="2:12" x14ac:dyDescent="0.2">
      <c r="B3661" s="112" t="s">
        <v>2</v>
      </c>
      <c r="C3661" s="113">
        <f>_xll.qlCalendarAdvance("TARGET",C3660,B3661,"mf")</f>
        <v>62145</v>
      </c>
      <c r="D3661" s="120">
        <f>_xll.xlShmInterpRateFwd($D$3&amp;T(CalculationTrigger2),C3661,,5,C3662)</f>
        <v>1.1823123977371754E-2</v>
      </c>
      <c r="E3661" s="260">
        <f>_xll.xlShmInterpRateFwd($E$3&amp;T(CalculationTrigger2),C3661,,5,C3662)</f>
        <v>1.1761440736078084E-2</v>
      </c>
      <c r="F3661" s="260">
        <f>_xll.xlShmInterpRateFwd($F$3&amp;T(CalculationTrigger2),C3661,,5,C3662)</f>
        <v>1.1428671055058296E-2</v>
      </c>
      <c r="G3661" s="268">
        <f t="shared" si="114"/>
        <v>0.61683241293670688</v>
      </c>
      <c r="H3661" s="275">
        <f t="shared" si="115"/>
        <v>3.3276968101978754</v>
      </c>
      <c r="I3661" s="250"/>
      <c r="J3661" s="251"/>
      <c r="K3661" s="251"/>
      <c r="L3661" s="251"/>
    </row>
    <row r="3662" spans="2:12" x14ac:dyDescent="0.2">
      <c r="B3662" s="112" t="s">
        <v>2</v>
      </c>
      <c r="C3662" s="113">
        <f>_xll.qlCalendarAdvance("TARGET",C3661,B3662,"mf")</f>
        <v>62152</v>
      </c>
      <c r="D3662" s="120">
        <f>_xll.xlShmInterpRateFwd($D$3&amp;T(CalculationTrigger2),C3662,,5,C3663)</f>
        <v>1.1824092211058611E-2</v>
      </c>
      <c r="E3662" s="260">
        <f>_xll.xlShmInterpRateFwd($E$3&amp;T(CalculationTrigger2),C3662,,5,C3663)</f>
        <v>1.1762439770797231E-2</v>
      </c>
      <c r="F3662" s="260">
        <f>_xll.xlShmInterpRateFwd($F$3&amp;T(CalculationTrigger2),C3662,,5,C3663)</f>
        <v>1.1429816685796962E-2</v>
      </c>
      <c r="G3662" s="268">
        <f t="shared" si="114"/>
        <v>0.61652440261380015</v>
      </c>
      <c r="H3662" s="275">
        <f t="shared" si="115"/>
        <v>3.326230850002696</v>
      </c>
      <c r="I3662" s="250"/>
      <c r="J3662" s="251"/>
      <c r="K3662" s="251"/>
      <c r="L3662" s="251"/>
    </row>
    <row r="3663" spans="2:12" x14ac:dyDescent="0.2">
      <c r="B3663" s="112" t="s">
        <v>2</v>
      </c>
      <c r="C3663" s="113">
        <f>_xll.qlCalendarAdvance("TARGET",C3662,B3663,"mf")</f>
        <v>62159</v>
      </c>
      <c r="D3663" s="120">
        <f>_xll.xlShmInterpRateFwd($D$3&amp;T(CalculationTrigger2),C3663,,5,C3664)</f>
        <v>1.1825056916574357E-2</v>
      </c>
      <c r="E3663" s="260">
        <f>_xll.xlShmInterpRateFwd($E$3&amp;T(CalculationTrigger2),C3663,,5,C3664)</f>
        <v>1.1763435229418586E-2</v>
      </c>
      <c r="F3663" s="260">
        <f>_xll.xlShmInterpRateFwd($F$3&amp;T(CalculationTrigger2),C3663,,5,C3664)</f>
        <v>1.1430958512950944E-2</v>
      </c>
      <c r="G3663" s="268">
        <f t="shared" si="114"/>
        <v>0.61621687155771077</v>
      </c>
      <c r="H3663" s="275">
        <f t="shared" si="115"/>
        <v>3.324767164676421</v>
      </c>
      <c r="I3663" s="250"/>
      <c r="J3663" s="251"/>
      <c r="K3663" s="251"/>
      <c r="L3663" s="251"/>
    </row>
    <row r="3664" spans="2:12" x14ac:dyDescent="0.2">
      <c r="B3664" s="112" t="s">
        <v>2</v>
      </c>
      <c r="C3664" s="113">
        <f>_xll.qlCalendarAdvance("TARGET",C3663,B3664,"mf")</f>
        <v>62166</v>
      </c>
      <c r="D3664" s="120">
        <f>_xll.xlShmInterpRateFwd($D$3&amp;T(CalculationTrigger2),C3664,,5,C3665)</f>
        <v>1.1826018085352753E-2</v>
      </c>
      <c r="E3664" s="260">
        <f>_xll.xlShmInterpRateFwd($E$3&amp;T(CalculationTrigger2),C3664,,5,C3665)</f>
        <v>1.1764427103271663E-2</v>
      </c>
      <c r="F3664" s="260">
        <f>_xll.xlShmInterpRateFwd($F$3&amp;T(CalculationTrigger2),C3664,,5,C3665)</f>
        <v>1.1432096527282203E-2</v>
      </c>
      <c r="G3664" s="268">
        <f t="shared" si="114"/>
        <v>0.61590982081090317</v>
      </c>
      <c r="H3664" s="275">
        <f t="shared" si="115"/>
        <v>3.3233057598945974</v>
      </c>
      <c r="I3664" s="250"/>
      <c r="J3664" s="251"/>
      <c r="K3664" s="251"/>
      <c r="L3664" s="251"/>
    </row>
    <row r="3665" spans="2:12" x14ac:dyDescent="0.2">
      <c r="B3665" s="112" t="s">
        <v>2</v>
      </c>
      <c r="C3665" s="113">
        <f>_xll.qlCalendarAdvance("TARGET",C3664,B3665,"mf")</f>
        <v>62173</v>
      </c>
      <c r="D3665" s="120">
        <f>_xll.xlShmInterpRateFwd($D$3&amp;T(CalculationTrigger2),C3665,,5,C3666)</f>
        <v>1.1826715870154596E-2</v>
      </c>
      <c r="E3665" s="260">
        <f>_xll.xlShmInterpRateFwd($E$3&amp;T(CalculationTrigger2),C3665,,5,C3666)</f>
        <v>1.1765155346707157E-2</v>
      </c>
      <c r="F3665" s="260">
        <f>_xll.xlShmInterpRateFwd($F$3&amp;T(CalculationTrigger2),C3665,,5,C3666)</f>
        <v>1.1432970825860813E-2</v>
      </c>
      <c r="G3665" s="268">
        <f t="shared" si="114"/>
        <v>0.61560523447438609</v>
      </c>
      <c r="H3665" s="275">
        <f t="shared" si="115"/>
        <v>3.3218452084634449</v>
      </c>
      <c r="I3665" s="250"/>
      <c r="J3665" s="251"/>
      <c r="K3665" s="251"/>
      <c r="L3665" s="251"/>
    </row>
    <row r="3666" spans="2:12" x14ac:dyDescent="0.2">
      <c r="B3666" s="112" t="s">
        <v>2</v>
      </c>
      <c r="C3666" s="113">
        <f>_xll.qlCalendarAdvance("TARGET",C3665,B3666,"mf")</f>
        <v>62179</v>
      </c>
      <c r="D3666" s="120">
        <f>_xll.xlShmInterpRateFwd($D$3&amp;T(CalculationTrigger2),C3666,,5,C3667)</f>
        <v>1.1827793700780893E-2</v>
      </c>
      <c r="E3666" s="260">
        <f>_xll.xlShmInterpRateFwd($E$3&amp;T(CalculationTrigger2),C3666,,5,C3667)</f>
        <v>1.1766259614589599E-2</v>
      </c>
      <c r="F3666" s="260">
        <f>_xll.xlShmInterpRateFwd($F$3&amp;T(CalculationTrigger2),C3666,,5,C3667)</f>
        <v>1.1434199835435515E-2</v>
      </c>
      <c r="G3666" s="268">
        <f t="shared" si="114"/>
        <v>0.61534086191293924</v>
      </c>
      <c r="H3666" s="275">
        <f t="shared" si="115"/>
        <v>3.3205977915408411</v>
      </c>
      <c r="I3666" s="250"/>
      <c r="J3666" s="251"/>
      <c r="K3666" s="251"/>
      <c r="L3666" s="251"/>
    </row>
    <row r="3667" spans="2:12" x14ac:dyDescent="0.2">
      <c r="B3667" s="112" t="s">
        <v>2</v>
      </c>
      <c r="C3667" s="113">
        <f>_xll.qlCalendarAdvance("TARGET",C3666,B3667,"mf")</f>
        <v>62186</v>
      </c>
      <c r="D3667" s="120">
        <f>_xll.xlShmInterpRateFwd($D$3&amp;T(CalculationTrigger2),C3667,,5,C3668)</f>
        <v>1.1828744717534496E-2</v>
      </c>
      <c r="E3667" s="260">
        <f>_xll.xlShmInterpRateFwd($E$3&amp;T(CalculationTrigger2),C3667,,5,C3668)</f>
        <v>1.1767241198543806E-2</v>
      </c>
      <c r="F3667" s="260">
        <f>_xll.xlShmInterpRateFwd($F$3&amp;T(CalculationTrigger2),C3667,,5,C3668)</f>
        <v>1.143532690526235E-2</v>
      </c>
      <c r="G3667" s="268">
        <f t="shared" si="114"/>
        <v>0.61503518990689909</v>
      </c>
      <c r="H3667" s="275">
        <f t="shared" si="115"/>
        <v>3.3191429328145552</v>
      </c>
      <c r="I3667" s="250"/>
      <c r="J3667" s="251"/>
      <c r="K3667" s="251"/>
      <c r="L3667" s="251"/>
    </row>
    <row r="3668" spans="2:12" x14ac:dyDescent="0.2">
      <c r="B3668" s="112" t="s">
        <v>2</v>
      </c>
      <c r="C3668" s="113">
        <f>_xll.qlCalendarAdvance("TARGET",C3667,B3668,"mf")</f>
        <v>62193</v>
      </c>
      <c r="D3668" s="120">
        <f>_xll.xlShmInterpRateFwd($D$3&amp;T(CalculationTrigger2),C3668,,5,C3669)</f>
        <v>1.1829692164600569E-2</v>
      </c>
      <c r="E3668" s="260">
        <f>_xll.xlShmInterpRateFwd($E$3&amp;T(CalculationTrigger2),C3668,,5,C3669)</f>
        <v>1.1768219164316231E-2</v>
      </c>
      <c r="F3668" s="260">
        <f>_xll.xlShmInterpRateFwd($F$3&amp;T(CalculationTrigger2),C3668,,5,C3669)</f>
        <v>1.143645012674491E-2</v>
      </c>
      <c r="G3668" s="268">
        <f t="shared" si="114"/>
        <v>0.61473000284337909</v>
      </c>
      <c r="H3668" s="275">
        <f t="shared" si="115"/>
        <v>3.3176903757132017</v>
      </c>
      <c r="I3668" s="250"/>
      <c r="J3668" s="251"/>
      <c r="K3668" s="251"/>
      <c r="L3668" s="251"/>
    </row>
    <row r="3669" spans="2:12" x14ac:dyDescent="0.2">
      <c r="B3669" s="112" t="s">
        <v>2</v>
      </c>
      <c r="C3669" s="113">
        <f>_xll.qlCalendarAdvance("TARGET",C3668,B3669,"mf")</f>
        <v>62200</v>
      </c>
      <c r="D3669" s="120">
        <f>_xll.xlShmInterpRateFwd($D$3&amp;T(CalculationTrigger2),C3669,,5,C3670)</f>
        <v>1.1830636033418659E-2</v>
      </c>
      <c r="E3669" s="260">
        <f>_xll.xlShmInterpRateFwd($E$3&amp;T(CalculationTrigger2),C3669,,5,C3670)</f>
        <v>1.1769193503265347E-2</v>
      </c>
      <c r="F3669" s="260">
        <f>_xll.xlShmInterpRateFwd($F$3&amp;T(CalculationTrigger2),C3669,,5,C3670)</f>
        <v>1.1437569490662531E-2</v>
      </c>
      <c r="G3669" s="268">
        <f t="shared" si="114"/>
        <v>0.61442530153311969</v>
      </c>
      <c r="H3669" s="275">
        <f t="shared" si="115"/>
        <v>3.3162401260281547</v>
      </c>
      <c r="I3669" s="250"/>
      <c r="J3669" s="251"/>
      <c r="K3669" s="251"/>
      <c r="L3669" s="251"/>
    </row>
    <row r="3670" spans="2:12" x14ac:dyDescent="0.2">
      <c r="B3670" s="112" t="s">
        <v>2</v>
      </c>
      <c r="C3670" s="113">
        <f>_xll.qlCalendarAdvance("TARGET",C3669,B3670,"mf")</f>
        <v>62207</v>
      </c>
      <c r="D3670" s="120">
        <f>_xll.xlShmInterpRateFwd($D$3&amp;T(CalculationTrigger2),C3670,,5,C3671)</f>
        <v>1.1831835046773031E-2</v>
      </c>
      <c r="E3670" s="260">
        <f>_xll.xlShmInterpRateFwd($E$3&amp;T(CalculationTrigger2),C3670,,5,C3671)</f>
        <v>1.1770423123218831E-2</v>
      </c>
      <c r="F3670" s="260">
        <f>_xll.xlShmInterpRateFwd($F$3&amp;T(CalculationTrigger2),C3670,,5,C3671)</f>
        <v>1.1438943697452865E-2</v>
      </c>
      <c r="G3670" s="268">
        <f t="shared" si="114"/>
        <v>0.61411923554199199</v>
      </c>
      <c r="H3670" s="275">
        <f t="shared" si="115"/>
        <v>3.3147942576596674</v>
      </c>
      <c r="I3670" s="250"/>
      <c r="J3670" s="251"/>
      <c r="K3670" s="251"/>
      <c r="L3670" s="251"/>
    </row>
    <row r="3671" spans="2:12" x14ac:dyDescent="0.2">
      <c r="B3671" s="112" t="s">
        <v>2</v>
      </c>
      <c r="C3671" s="113">
        <f>_xll.qlCalendarAdvance("TARGET",C3670,B3671,"mf")</f>
        <v>62215</v>
      </c>
      <c r="D3671" s="120">
        <f>_xll.xlShmInterpRateFwd($D$3&amp;T(CalculationTrigger2),C3671,,5,C3672)</f>
        <v>1.18326465205495E-2</v>
      </c>
      <c r="E3671" s="260">
        <f>_xll.xlShmInterpRateFwd($E$3&amp;T(CalculationTrigger2),C3671,,5,C3672)</f>
        <v>1.1771269119320181E-2</v>
      </c>
      <c r="F3671" s="260">
        <f>_xll.xlShmInterpRateFwd($F$3&amp;T(CalculationTrigger2),C3671,,5,C3672)</f>
        <v>1.1439955095019686E-2</v>
      </c>
      <c r="G3671" s="268">
        <f t="shared" si="114"/>
        <v>0.61377401229318473</v>
      </c>
      <c r="H3671" s="275">
        <f t="shared" si="115"/>
        <v>3.3131402430049488</v>
      </c>
      <c r="I3671" s="250"/>
      <c r="J3671" s="251"/>
      <c r="K3671" s="251"/>
      <c r="L3671" s="251"/>
    </row>
    <row r="3672" spans="2:12" x14ac:dyDescent="0.2">
      <c r="B3672" s="112" t="s">
        <v>2</v>
      </c>
      <c r="C3672" s="113">
        <f>_xll.qlCalendarAdvance("TARGET",C3671,B3672,"mf")</f>
        <v>62222</v>
      </c>
      <c r="D3672" s="120">
        <f>_xll.xlShmInterpRateFwd($D$3&amp;T(CalculationTrigger2),C3672,,5,C3673)</f>
        <v>1.183357908783228E-2</v>
      </c>
      <c r="E3672" s="260">
        <f>_xll.xlShmInterpRateFwd($E$3&amp;T(CalculationTrigger2),C3672,,5,C3673)</f>
        <v>1.1772232003242953E-2</v>
      </c>
      <c r="F3672" s="260">
        <f>_xll.xlShmInterpRateFwd($F$3&amp;T(CalculationTrigger2),C3672,,5,C3673)</f>
        <v>1.1441062275167094E-2</v>
      </c>
      <c r="G3672" s="268">
        <f t="shared" si="114"/>
        <v>0.6134708458932665</v>
      </c>
      <c r="H3672" s="275">
        <f t="shared" si="115"/>
        <v>3.3116972807585925</v>
      </c>
      <c r="I3672" s="250"/>
      <c r="J3672" s="251"/>
      <c r="K3672" s="251"/>
      <c r="L3672" s="251"/>
    </row>
    <row r="3673" spans="2:12" x14ac:dyDescent="0.2">
      <c r="B3673" s="112" t="s">
        <v>2</v>
      </c>
      <c r="C3673" s="113">
        <f>_xll.qlCalendarAdvance("TARGET",C3672,B3673,"mf")</f>
        <v>62229</v>
      </c>
      <c r="D3673" s="120">
        <f>_xll.xlShmInterpRateFwd($D$3&amp;T(CalculationTrigger2),C3673,,5,C3674)</f>
        <v>1.1834508041466924E-2</v>
      </c>
      <c r="E3673" s="260">
        <f>_xll.xlShmInterpRateFwd($E$3&amp;T(CalculationTrigger2),C3673,,5,C3674)</f>
        <v>1.1773191224426813E-2</v>
      </c>
      <c r="F3673" s="260">
        <f>_xll.xlShmInterpRateFwd($F$3&amp;T(CalculationTrigger2),C3673,,5,C3674)</f>
        <v>1.1442165559586916E-2</v>
      </c>
      <c r="G3673" s="268">
        <f t="shared" si="114"/>
        <v>0.61316817040111404</v>
      </c>
      <c r="H3673" s="275">
        <f t="shared" si="115"/>
        <v>3.3102566483989708</v>
      </c>
      <c r="I3673" s="250"/>
      <c r="J3673" s="251"/>
      <c r="K3673" s="251"/>
      <c r="L3673" s="251"/>
    </row>
    <row r="3674" spans="2:12" x14ac:dyDescent="0.2">
      <c r="B3674" s="112" t="s">
        <v>2</v>
      </c>
      <c r="C3674" s="113">
        <f>_xll.qlCalendarAdvance("TARGET",C3673,B3674,"mf")</f>
        <v>62236</v>
      </c>
      <c r="D3674" s="120">
        <f>_xll.xlShmInterpRateFwd($D$3&amp;T(CalculationTrigger2),C3674,,5,C3675)</f>
        <v>1.1835433372916159E-2</v>
      </c>
      <c r="E3674" s="260">
        <f>_xll.xlShmInterpRateFwd($E$3&amp;T(CalculationTrigger2),C3674,,5,C3675)</f>
        <v>1.1774146774241821E-2</v>
      </c>
      <c r="F3674" s="260">
        <f>_xll.xlShmInterpRateFwd($F$3&amp;T(CalculationTrigger2),C3674,,5,C3675)</f>
        <v>1.1443264939075869E-2</v>
      </c>
      <c r="G3674" s="268">
        <f t="shared" si="114"/>
        <v>0.61286598674338211</v>
      </c>
      <c r="H3674" s="275">
        <f t="shared" si="115"/>
        <v>3.3088183516595189</v>
      </c>
      <c r="I3674" s="250"/>
      <c r="J3674" s="251"/>
      <c r="K3674" s="251"/>
      <c r="L3674" s="251"/>
    </row>
    <row r="3675" spans="2:12" x14ac:dyDescent="0.2">
      <c r="B3675" s="112" t="s">
        <v>2</v>
      </c>
      <c r="C3675" s="113">
        <f>_xll.qlCalendarAdvance("TARGET",C3674,B3675,"mf")</f>
        <v>62243</v>
      </c>
      <c r="D3675" s="120">
        <f>_xll.xlShmInterpRateFwd($D$3&amp;T(CalculationTrigger2),C3675,,5,C3676)</f>
        <v>1.1836355073619543E-2</v>
      </c>
      <c r="E3675" s="260">
        <f>_xll.xlShmInterpRateFwd($E$3&amp;T(CalculationTrigger2),C3675,,5,C3676)</f>
        <v>1.1775098643982749E-2</v>
      </c>
      <c r="F3675" s="260">
        <f>_xll.xlShmInterpRateFwd($F$3&amp;T(CalculationTrigger2),C3675,,5,C3676)</f>
        <v>1.1444360404372748E-2</v>
      </c>
      <c r="G3675" s="268">
        <f t="shared" si="114"/>
        <v>0.61256429636794008</v>
      </c>
      <c r="H3675" s="275">
        <f t="shared" si="115"/>
        <v>3.3073823961000079</v>
      </c>
      <c r="I3675" s="250"/>
      <c r="J3675" s="251"/>
      <c r="K3675" s="251"/>
      <c r="L3675" s="251"/>
    </row>
    <row r="3676" spans="2:12" x14ac:dyDescent="0.2">
      <c r="B3676" s="112" t="s">
        <v>2</v>
      </c>
      <c r="C3676" s="113">
        <f>_xll.qlCalendarAdvance("TARGET",C3675,B3676,"mf")</f>
        <v>62250</v>
      </c>
      <c r="D3676" s="120">
        <f>_xll.xlShmInterpRateFwd($D$3&amp;T(CalculationTrigger2),C3676,,5,C3677)</f>
        <v>1.1837273135028213E-2</v>
      </c>
      <c r="E3676" s="260">
        <f>_xll.xlShmInterpRateFwd($E$3&amp;T(CalculationTrigger2),C3676,,5,C3677)</f>
        <v>1.1776046825019655E-2</v>
      </c>
      <c r="F3676" s="260">
        <f>_xll.xlShmInterpRateFwd($F$3&amp;T(CalculationTrigger2),C3676,,5,C3677)</f>
        <v>1.1445451946303231E-2</v>
      </c>
      <c r="G3676" s="268">
        <f t="shared" si="114"/>
        <v>0.61226310008558049</v>
      </c>
      <c r="H3676" s="275">
        <f t="shared" si="115"/>
        <v>3.305948787164243</v>
      </c>
      <c r="I3676" s="250"/>
      <c r="J3676" s="251"/>
      <c r="K3676" s="251"/>
      <c r="L3676" s="251"/>
    </row>
    <row r="3677" spans="2:12" x14ac:dyDescent="0.2">
      <c r="B3677" s="112" t="s">
        <v>2</v>
      </c>
      <c r="C3677" s="113">
        <f>_xll.qlCalendarAdvance("TARGET",C3676,B3677,"mf")</f>
        <v>62257</v>
      </c>
      <c r="D3677" s="120">
        <f>_xll.xlShmInterpRateFwd($D$3&amp;T(CalculationTrigger2),C3677,,5,C3678)</f>
        <v>1.1838187548616482E-2</v>
      </c>
      <c r="E3677" s="260">
        <f>_xll.xlShmInterpRateFwd($E$3&amp;T(CalculationTrigger2),C3677,,5,C3678)</f>
        <v>1.1776991308682056E-2</v>
      </c>
      <c r="F3677" s="260">
        <f>_xll.xlShmInterpRateFwd($F$3&amp;T(CalculationTrigger2),C3677,,5,C3678)</f>
        <v>1.1446539555664031E-2</v>
      </c>
      <c r="G3677" s="268">
        <f t="shared" si="114"/>
        <v>0.61196239934425967</v>
      </c>
      <c r="H3677" s="275">
        <f t="shared" si="115"/>
        <v>3.3045175301802536</v>
      </c>
      <c r="I3677" s="250"/>
      <c r="J3677" s="251"/>
      <c r="K3677" s="251"/>
      <c r="L3677" s="251"/>
    </row>
    <row r="3678" spans="2:12" x14ac:dyDescent="0.2">
      <c r="B3678" s="112" t="s">
        <v>2</v>
      </c>
      <c r="C3678" s="113">
        <f>_xll.qlCalendarAdvance("TARGET",C3677,B3678,"mf")</f>
        <v>62264</v>
      </c>
      <c r="D3678" s="120">
        <f>_xll.xlShmInterpRateFwd($D$3&amp;T(CalculationTrigger2),C3678,,5,C3679)</f>
        <v>1.1839098305806529E-2</v>
      </c>
      <c r="E3678" s="260">
        <f>_xll.xlShmInterpRateFwd($E$3&amp;T(CalculationTrigger2),C3678,,5,C3679)</f>
        <v>1.1777932086293685E-2</v>
      </c>
      <c r="F3678" s="260">
        <f>_xll.xlShmInterpRateFwd($F$3&amp;T(CalculationTrigger2),C3678,,5,C3679)</f>
        <v>1.1447623223188156E-2</v>
      </c>
      <c r="G3678" s="268">
        <f t="shared" si="114"/>
        <v>0.61166219512843312</v>
      </c>
      <c r="H3678" s="275">
        <f t="shared" si="115"/>
        <v>3.303088631055294</v>
      </c>
      <c r="I3678" s="250"/>
      <c r="J3678" s="251"/>
      <c r="K3678" s="251"/>
      <c r="L3678" s="251"/>
    </row>
    <row r="3679" spans="2:12" x14ac:dyDescent="0.2">
      <c r="B3679" s="112" t="s">
        <v>2</v>
      </c>
      <c r="C3679" s="113">
        <f>_xll.qlCalendarAdvance("TARGET",C3678,B3679,"mf")</f>
        <v>62271</v>
      </c>
      <c r="D3679" s="120">
        <f>_xll.xlShmInterpRateFwd($D$3&amp;T(CalculationTrigger2),C3679,,5,C3680)</f>
        <v>1.1840005398090044E-2</v>
      </c>
      <c r="E3679" s="260">
        <f>_xll.xlShmInterpRateFwd($E$3&amp;T(CalculationTrigger2),C3679,,5,C3680)</f>
        <v>1.177886914921881E-2</v>
      </c>
      <c r="F3679" s="260">
        <f>_xll.xlShmInterpRateFwd($F$3&amp;T(CalculationTrigger2),C3679,,5,C3680)</f>
        <v>1.144870293969549E-2</v>
      </c>
      <c r="G3679" s="268">
        <f t="shared" si="114"/>
        <v>0.61136248871234211</v>
      </c>
      <c r="H3679" s="275">
        <f t="shared" si="115"/>
        <v>3.3016620952332034</v>
      </c>
      <c r="I3679" s="250"/>
      <c r="J3679" s="251"/>
      <c r="K3679" s="251"/>
      <c r="L3679" s="251"/>
    </row>
    <row r="3680" spans="2:12" x14ac:dyDescent="0.2">
      <c r="B3680" s="112" t="s">
        <v>2</v>
      </c>
      <c r="C3680" s="113">
        <f>_xll.qlCalendarAdvance("TARGET",C3679,B3680,"mf")</f>
        <v>62278</v>
      </c>
      <c r="D3680" s="120">
        <f>_xll.xlShmInterpRateFwd($D$3&amp;T(CalculationTrigger2),C3680,,5,C3681)</f>
        <v>1.1840908816871833E-2</v>
      </c>
      <c r="E3680" s="260">
        <f>_xll.xlShmInterpRateFwd($E$3&amp;T(CalculationTrigger2),C3680,,5,C3681)</f>
        <v>1.1779802488769578E-2</v>
      </c>
      <c r="F3680" s="260">
        <f>_xll.xlShmInterpRateFwd($F$3&amp;T(CalculationTrigger2),C3680,,5,C3681)</f>
        <v>1.1449778695994331E-2</v>
      </c>
      <c r="G3680" s="268">
        <f t="shared" si="114"/>
        <v>0.61106328102255447</v>
      </c>
      <c r="H3680" s="275">
        <f t="shared" si="115"/>
        <v>3.3002379277524696</v>
      </c>
      <c r="I3680" s="250"/>
      <c r="J3680" s="251"/>
      <c r="K3680" s="251"/>
      <c r="L3680" s="251"/>
    </row>
    <row r="3681" spans="2:12" x14ac:dyDescent="0.2">
      <c r="B3681" s="112" t="s">
        <v>2</v>
      </c>
      <c r="C3681" s="113">
        <f>_xll.qlCalendarAdvance("TARGET",C3680,B3681,"mf")</f>
        <v>62285</v>
      </c>
      <c r="D3681" s="120">
        <f>_xll.xlShmInterpRateFwd($D$3&amp;T(CalculationTrigger2),C3681,,5,C3682)</f>
        <v>1.1841808553666748E-2</v>
      </c>
      <c r="E3681" s="260">
        <f>_xll.xlShmInterpRateFwd($E$3&amp;T(CalculationTrigger2),C3681,,5,C3682)</f>
        <v>1.178073209629288E-2</v>
      </c>
      <c r="F3681" s="260">
        <f>_xll.xlShmInterpRateFwd($F$3&amp;T(CalculationTrigger2),C3681,,5,C3682)</f>
        <v>1.1450850482823479E-2</v>
      </c>
      <c r="G3681" s="268">
        <f t="shared" si="114"/>
        <v>0.61076457373868132</v>
      </c>
      <c r="H3681" s="275">
        <f t="shared" si="115"/>
        <v>3.2988161346940088</v>
      </c>
      <c r="I3681" s="250"/>
      <c r="J3681" s="251"/>
      <c r="K3681" s="251"/>
      <c r="L3681" s="251"/>
    </row>
    <row r="3682" spans="2:12" x14ac:dyDescent="0.2">
      <c r="B3682" s="112" t="s">
        <v>2</v>
      </c>
      <c r="C3682" s="113">
        <f>_xll.qlCalendarAdvance("TARGET",C3681,B3682,"mf")</f>
        <v>62292</v>
      </c>
      <c r="D3682" s="120">
        <f>_xll.xlShmInterpRateFwd($D$3&amp;T(CalculationTrigger2),C3682,,5,C3683)</f>
        <v>1.1842704599873808E-2</v>
      </c>
      <c r="E3682" s="260">
        <f>_xll.xlShmInterpRateFwd($E$3&amp;T(CalculationTrigger2),C3682,,5,C3683)</f>
        <v>1.1781657963124033E-2</v>
      </c>
      <c r="F3682" s="260">
        <f>_xll.xlShmInterpRateFwd($F$3&amp;T(CalculationTrigger2),C3682,,5,C3683)</f>
        <v>1.1451918291002819E-2</v>
      </c>
      <c r="G3682" s="268">
        <f t="shared" si="114"/>
        <v>0.61046636749774796</v>
      </c>
      <c r="H3682" s="275">
        <f t="shared" si="115"/>
        <v>3.2973967212121362</v>
      </c>
      <c r="I3682" s="250"/>
      <c r="J3682" s="251"/>
      <c r="K3682" s="251"/>
      <c r="L3682" s="251"/>
    </row>
    <row r="3683" spans="2:12" x14ac:dyDescent="0.2">
      <c r="B3683" s="112" t="s">
        <v>2</v>
      </c>
      <c r="C3683" s="113">
        <f>_xll.qlCalendarAdvance("TARGET",C3682,B3683,"mf")</f>
        <v>62299</v>
      </c>
      <c r="D3683" s="120">
        <f>_xll.xlShmInterpRateFwd($D$3&amp;T(CalculationTrigger2),C3683,,5,C3684)</f>
        <v>1.1843596946955739E-2</v>
      </c>
      <c r="E3683" s="260">
        <f>_xll.xlShmInterpRateFwd($E$3&amp;T(CalculationTrigger2),C3683,,5,C3684)</f>
        <v>1.178258008059835E-2</v>
      </c>
      <c r="F3683" s="260">
        <f>_xll.xlShmInterpRateFwd($F$3&amp;T(CalculationTrigger2),C3683,,5,C3684)</f>
        <v>1.1452982111300108E-2</v>
      </c>
      <c r="G3683" s="268">
        <f t="shared" si="114"/>
        <v>0.61016866357389143</v>
      </c>
      <c r="H3683" s="275">
        <f t="shared" si="115"/>
        <v>3.2959796929824154</v>
      </c>
      <c r="I3683" s="250"/>
      <c r="J3683" s="251"/>
      <c r="K3683" s="251"/>
      <c r="L3683" s="251"/>
    </row>
    <row r="3684" spans="2:12" x14ac:dyDescent="0.2">
      <c r="B3684" s="112" t="s">
        <v>2</v>
      </c>
      <c r="C3684" s="113">
        <f>_xll.qlCalendarAdvance("TARGET",C3683,B3684,"mf")</f>
        <v>62306</v>
      </c>
      <c r="D3684" s="120">
        <f>_xll.xlShmInterpRateFwd($D$3&amp;T(CalculationTrigger2),C3684,,5,C3685)</f>
        <v>1.1844485586398435E-2</v>
      </c>
      <c r="E3684" s="260">
        <f>_xll.xlShmInterpRateFwd($E$3&amp;T(CalculationTrigger2),C3684,,5,C3685)</f>
        <v>1.1783498440068518E-2</v>
      </c>
      <c r="F3684" s="260">
        <f>_xll.xlShmInterpRateFwd($F$3&amp;T(CalculationTrigger2),C3684,,5,C3685)</f>
        <v>1.1454041934517855E-2</v>
      </c>
      <c r="G3684" s="268">
        <f t="shared" si="114"/>
        <v>0.6098714632991713</v>
      </c>
      <c r="H3684" s="275">
        <f t="shared" si="115"/>
        <v>3.2945650555066264</v>
      </c>
      <c r="I3684" s="250"/>
      <c r="J3684" s="251"/>
      <c r="K3684" s="251"/>
      <c r="L3684" s="251"/>
    </row>
    <row r="3685" spans="2:12" x14ac:dyDescent="0.2">
      <c r="B3685" s="112" t="s">
        <v>2</v>
      </c>
      <c r="C3685" s="113">
        <f>_xll.qlCalendarAdvance("TARGET",C3684,B3685,"mf")</f>
        <v>62313</v>
      </c>
      <c r="D3685" s="120">
        <f>_xll.xlShmInterpRateFwd($D$3&amp;T(CalculationTrigger2),C3685,,5,C3686)</f>
        <v>1.1845370509612502E-2</v>
      </c>
      <c r="E3685" s="260">
        <f>_xll.xlShmInterpRateFwd($E$3&amp;T(CalculationTrigger2),C3685,,5,C3686)</f>
        <v>1.1784413032846686E-2</v>
      </c>
      <c r="F3685" s="260">
        <f>_xll.xlShmInterpRateFwd($F$3&amp;T(CalculationTrigger2),C3685,,5,C3686)</f>
        <v>1.1455097751418029E-2</v>
      </c>
      <c r="G3685" s="268">
        <f t="shared" si="114"/>
        <v>0.60957476765816432</v>
      </c>
      <c r="H3685" s="275">
        <f t="shared" si="115"/>
        <v>3.2931528142865658</v>
      </c>
      <c r="I3685" s="250"/>
      <c r="J3685" s="251"/>
      <c r="K3685" s="251"/>
      <c r="L3685" s="251"/>
    </row>
    <row r="3686" spans="2:12" x14ac:dyDescent="0.2">
      <c r="B3686" s="112" t="s">
        <v>2</v>
      </c>
      <c r="C3686" s="113">
        <f>_xll.qlCalendarAdvance("TARGET",C3685,B3686,"mf")</f>
        <v>62320</v>
      </c>
      <c r="D3686" s="120">
        <f>_xll.xlShmInterpRateFwd($D$3&amp;T(CalculationTrigger2),C3686,,5,C3687)</f>
        <v>1.1846251708078043E-2</v>
      </c>
      <c r="E3686" s="260">
        <f>_xll.xlShmInterpRateFwd($E$3&amp;T(CalculationTrigger2),C3686,,5,C3687)</f>
        <v>1.1785323850285542E-2</v>
      </c>
      <c r="F3686" s="260">
        <f>_xll.xlShmInterpRateFwd($F$3&amp;T(CalculationTrigger2),C3686,,5,C3687)</f>
        <v>1.1456149552814725E-2</v>
      </c>
      <c r="G3686" s="268">
        <f t="shared" si="114"/>
        <v>0.60927857792500772</v>
      </c>
      <c r="H3686" s="275">
        <f t="shared" si="115"/>
        <v>3.2917429747081686</v>
      </c>
      <c r="I3686" s="250"/>
      <c r="J3686" s="251"/>
      <c r="K3686" s="251"/>
      <c r="L3686" s="251"/>
    </row>
    <row r="3687" spans="2:12" x14ac:dyDescent="0.2">
      <c r="B3687" s="112" t="s">
        <v>2</v>
      </c>
      <c r="C3687" s="113">
        <f>_xll.qlCalendarAdvance("TARGET",C3686,B3687,"mf")</f>
        <v>62327</v>
      </c>
      <c r="D3687" s="120">
        <f>_xll.xlShmInterpRateFwd($D$3&amp;T(CalculationTrigger2),C3687,,5,C3688)</f>
        <v>1.1847129173257783E-2</v>
      </c>
      <c r="E3687" s="260">
        <f>_xll.xlShmInterpRateFwd($E$3&amp;T(CalculationTrigger2),C3687,,5,C3688)</f>
        <v>1.1786230883714607E-2</v>
      </c>
      <c r="F3687" s="260">
        <f>_xll.xlShmInterpRateFwd($F$3&amp;T(CalculationTrigger2),C3687,,5,C3688)</f>
        <v>1.1457197329464118E-2</v>
      </c>
      <c r="G3687" s="268">
        <f t="shared" si="114"/>
        <v>0.60898289543176098</v>
      </c>
      <c r="H3687" s="275">
        <f t="shared" si="115"/>
        <v>3.2903355425048866</v>
      </c>
      <c r="I3687" s="250"/>
      <c r="J3687" s="251"/>
      <c r="K3687" s="251"/>
      <c r="L3687" s="251"/>
    </row>
    <row r="3688" spans="2:12" x14ac:dyDescent="0.2">
      <c r="B3688" s="112" t="s">
        <v>2</v>
      </c>
      <c r="C3688" s="113">
        <f>_xll.qlCalendarAdvance("TARGET",C3687,B3688,"mf")</f>
        <v>62334</v>
      </c>
      <c r="D3688" s="120">
        <f>_xll.xlShmInterpRateFwd($D$3&amp;T(CalculationTrigger2),C3688,,5,C3689)</f>
        <v>1.1848002896568122E-2</v>
      </c>
      <c r="E3688" s="260">
        <f>_xll.xlShmInterpRateFwd($E$3&amp;T(CalculationTrigger2),C3688,,5,C3689)</f>
        <v>1.1787134124486577E-2</v>
      </c>
      <c r="F3688" s="260">
        <f>_xll.xlShmInterpRateFwd($F$3&amp;T(CalculationTrigger2),C3688,,5,C3689)</f>
        <v>1.1458241072191882E-2</v>
      </c>
      <c r="G3688" s="268">
        <f t="shared" si="114"/>
        <v>0.60868772081544908</v>
      </c>
      <c r="H3688" s="275">
        <f t="shared" si="115"/>
        <v>3.2889305229469485</v>
      </c>
      <c r="I3688" s="250"/>
      <c r="J3688" s="251"/>
      <c r="K3688" s="251"/>
      <c r="L3688" s="251"/>
    </row>
    <row r="3689" spans="2:12" x14ac:dyDescent="0.2">
      <c r="B3689" s="112" t="s">
        <v>2</v>
      </c>
      <c r="C3689" s="113">
        <f>_xll.qlCalendarAdvance("TARGET",C3688,B3689,"mf")</f>
        <v>62341</v>
      </c>
      <c r="D3689" s="120">
        <f>_xll.xlShmInterpRateFwd($D$3&amp;T(CalculationTrigger2),C3689,,5,C3690)</f>
        <v>1.1848872869489165E-2</v>
      </c>
      <c r="E3689" s="260">
        <f>_xll.xlShmInterpRateFwd($E$3&amp;T(CalculationTrigger2),C3689,,5,C3690)</f>
        <v>1.1788033563919388E-2</v>
      </c>
      <c r="F3689" s="260">
        <f>_xll.xlShmInterpRateFwd($F$3&amp;T(CalculationTrigger2),C3689,,5,C3690)</f>
        <v>1.1459280771742617E-2</v>
      </c>
      <c r="G3689" s="268">
        <f t="shared" si="114"/>
        <v>0.60839305569776114</v>
      </c>
      <c r="H3689" s="275">
        <f t="shared" si="115"/>
        <v>3.2875279217677198</v>
      </c>
      <c r="I3689" s="250"/>
      <c r="J3689" s="251"/>
      <c r="K3689" s="251"/>
      <c r="L3689" s="251"/>
    </row>
    <row r="3690" spans="2:12" x14ac:dyDescent="0.2">
      <c r="B3690" s="112" t="s">
        <v>2</v>
      </c>
      <c r="C3690" s="113">
        <f>_xll.qlCalendarAdvance("TARGET",C3689,B3690,"mf")</f>
        <v>62348</v>
      </c>
      <c r="D3690" s="120">
        <f>_xll.xlShmInterpRateFwd($D$3&amp;T(CalculationTrigger2),C3690,,5,C3691)</f>
        <v>1.1849739083477846E-2</v>
      </c>
      <c r="E3690" s="260">
        <f>_xll.xlShmInterpRateFwd($E$3&amp;T(CalculationTrigger2),C3690,,5,C3691)</f>
        <v>1.1788929193359943E-2</v>
      </c>
      <c r="F3690" s="260">
        <f>_xll.xlShmInterpRateFwd($F$3&amp;T(CalculationTrigger2),C3690,,5,C3691)</f>
        <v>1.1460316418924622E-2</v>
      </c>
      <c r="G3690" s="268">
        <f t="shared" si="114"/>
        <v>0.60809890117903209</v>
      </c>
      <c r="H3690" s="275">
        <f t="shared" si="115"/>
        <v>3.286127744353204</v>
      </c>
      <c r="I3690" s="250"/>
      <c r="J3690" s="251"/>
      <c r="K3690" s="251"/>
      <c r="L3690" s="251"/>
    </row>
    <row r="3691" spans="2:12" x14ac:dyDescent="0.2">
      <c r="B3691" s="112" t="s">
        <v>2</v>
      </c>
      <c r="C3691" s="113">
        <f>_xll.qlCalendarAdvance("TARGET",C3690,B3691,"mf")</f>
        <v>62355</v>
      </c>
      <c r="D3691" s="120">
        <f>_xll.xlShmInterpRateFwd($D$3&amp;T(CalculationTrigger2),C3691,,5,C3692)</f>
        <v>1.1850601529962149E-2</v>
      </c>
      <c r="E3691" s="260">
        <f>_xll.xlShmInterpRateFwd($E$3&amp;T(CalculationTrigger2),C3691,,5,C3692)</f>
        <v>1.1789821004149345E-2</v>
      </c>
      <c r="F3691" s="260">
        <f>_xll.xlShmInterpRateFwd($F$3&amp;T(CalculationTrigger2),C3691,,5,C3692)</f>
        <v>1.1461348004511452E-2</v>
      </c>
      <c r="G3691" s="268">
        <f t="shared" si="114"/>
        <v>0.6078052581280462</v>
      </c>
      <c r="H3691" s="275">
        <f t="shared" si="115"/>
        <v>3.2847299963789309</v>
      </c>
      <c r="I3691" s="250"/>
      <c r="J3691" s="251"/>
      <c r="K3691" s="251"/>
      <c r="L3691" s="251"/>
    </row>
    <row r="3692" spans="2:12" x14ac:dyDescent="0.2">
      <c r="B3692" s="112" t="s">
        <v>2</v>
      </c>
      <c r="C3692" s="113">
        <f>_xll.qlCalendarAdvance("TARGET",C3691,B3692,"mf")</f>
        <v>62362</v>
      </c>
      <c r="D3692" s="120">
        <f>_xll.xlShmInterpRateFwd($D$3&amp;T(CalculationTrigger2),C3692,,5,C3693)</f>
        <v>1.1851460200427974E-2</v>
      </c>
      <c r="E3692" s="260">
        <f>_xll.xlShmInterpRateFwd($E$3&amp;T(CalculationTrigger2),C3692,,5,C3693)</f>
        <v>1.1790708987611333E-2</v>
      </c>
      <c r="F3692" s="260">
        <f>_xll.xlShmInterpRateFwd($F$3&amp;T(CalculationTrigger2),C3692,,5,C3693)</f>
        <v>1.1462375519328785E-2</v>
      </c>
      <c r="G3692" s="268">
        <f t="shared" si="114"/>
        <v>0.60751212816640554</v>
      </c>
      <c r="H3692" s="275">
        <f t="shared" si="115"/>
        <v>3.2833346828254824</v>
      </c>
      <c r="I3692" s="250"/>
      <c r="J3692" s="251"/>
      <c r="K3692" s="251"/>
      <c r="L3692" s="251"/>
    </row>
    <row r="3693" spans="2:12" x14ac:dyDescent="0.2">
      <c r="B3693" s="112" t="s">
        <v>2</v>
      </c>
      <c r="C3693" s="113">
        <f>_xll.qlCalendarAdvance("TARGET",C3692,B3693,"mf")</f>
        <v>62369</v>
      </c>
      <c r="D3693" s="120">
        <f>_xll.xlShmInterpRateFwd($D$3&amp;T(CalculationTrigger2),C3693,,5,C3694)</f>
        <v>1.1852315086291716E-2</v>
      </c>
      <c r="E3693" s="260">
        <f>_xll.xlShmInterpRateFwd($E$3&amp;T(CalculationTrigger2),C3693,,5,C3694)</f>
        <v>1.1791593135098598E-2</v>
      </c>
      <c r="F3693" s="260">
        <f>_xll.xlShmInterpRateFwd($F$3&amp;T(CalculationTrigger2),C3693,,5,C3694)</f>
        <v>1.1463398954098054E-2</v>
      </c>
      <c r="G3693" s="268">
        <f t="shared" si="114"/>
        <v>0.60721951193117019</v>
      </c>
      <c r="H3693" s="275">
        <f t="shared" si="115"/>
        <v>3.2819418100054483</v>
      </c>
      <c r="I3693" s="250"/>
      <c r="J3693" s="251"/>
      <c r="K3693" s="251"/>
      <c r="L3693" s="251"/>
    </row>
    <row r="3694" spans="2:12" x14ac:dyDescent="0.2">
      <c r="B3694" s="112" t="s">
        <v>2</v>
      </c>
      <c r="C3694" s="113">
        <f>_xll.qlCalendarAdvance("TARGET",C3693,B3694,"mf")</f>
        <v>62376</v>
      </c>
      <c r="D3694" s="120">
        <f>_xll.xlShmInterpRateFwd($D$3&amp;T(CalculationTrigger2),C3694,,5,C3695)</f>
        <v>1.1853166179039277E-2</v>
      </c>
      <c r="E3694" s="260">
        <f>_xll.xlShmInterpRateFwd($E$3&amp;T(CalculationTrigger2),C3694,,5,C3695)</f>
        <v>1.1792473437940666E-2</v>
      </c>
      <c r="F3694" s="260">
        <f>_xll.xlShmInterpRateFwd($F$3&amp;T(CalculationTrigger2),C3694,,5,C3695)</f>
        <v>1.1464418299650727E-2</v>
      </c>
      <c r="G3694" s="268">
        <f t="shared" si="114"/>
        <v>0.60692741098610647</v>
      </c>
      <c r="H3694" s="275">
        <f t="shared" si="115"/>
        <v>3.2805513828993922</v>
      </c>
      <c r="I3694" s="250"/>
      <c r="J3694" s="251"/>
      <c r="K3694" s="251"/>
      <c r="L3694" s="251"/>
    </row>
    <row r="3695" spans="2:12" x14ac:dyDescent="0.2">
      <c r="B3695" s="112" t="s">
        <v>2</v>
      </c>
      <c r="C3695" s="113">
        <f>_xll.qlCalendarAdvance("TARGET",C3694,B3695,"mf")</f>
        <v>62383</v>
      </c>
      <c r="D3695" s="120">
        <f>_xll.xlShmInterpRateFwd($D$3&amp;T(CalculationTrigger2),C3695,,5,C3696)</f>
        <v>1.1854013470121804E-2</v>
      </c>
      <c r="E3695" s="260">
        <f>_xll.xlShmInterpRateFwd($E$3&amp;T(CalculationTrigger2),C3695,,5,C3696)</f>
        <v>1.1793349887472857E-2</v>
      </c>
      <c r="F3695" s="260">
        <f>_xll.xlShmInterpRateFwd($F$3&amp;T(CalculationTrigger2),C3695,,5,C3696)</f>
        <v>1.1465433546754568E-2</v>
      </c>
      <c r="G3695" s="268">
        <f t="shared" si="114"/>
        <v>0.60663582648947179</v>
      </c>
      <c r="H3695" s="275">
        <f t="shared" si="115"/>
        <v>3.2791634071828968</v>
      </c>
      <c r="I3695" s="250"/>
      <c r="J3695" s="251"/>
      <c r="K3695" s="251"/>
      <c r="L3695" s="251"/>
    </row>
    <row r="3696" spans="2:12" x14ac:dyDescent="0.2">
      <c r="B3696" s="112" t="s">
        <v>2</v>
      </c>
      <c r="C3696" s="113">
        <f>_xll.qlCalendarAdvance("TARGET",C3695,B3696,"mf")</f>
        <v>62390</v>
      </c>
      <c r="D3696" s="120">
        <f>_xll.xlShmInterpRateFwd($D$3&amp;T(CalculationTrigger2),C3696,,5,C3697)</f>
        <v>1.1854856950949908E-2</v>
      </c>
      <c r="E3696" s="260">
        <f>_xll.xlShmInterpRateFwd($E$3&amp;T(CalculationTrigger2),C3696,,5,C3697)</f>
        <v>1.1794222475018906E-2</v>
      </c>
      <c r="F3696" s="260">
        <f>_xll.xlShmInterpRateFwd($F$3&amp;T(CalculationTrigger2),C3696,,5,C3697)</f>
        <v>1.1466444686217884E-2</v>
      </c>
      <c r="G3696" s="268">
        <f t="shared" si="114"/>
        <v>0.60634475931001586</v>
      </c>
      <c r="H3696" s="275">
        <f t="shared" si="115"/>
        <v>3.2777778880102235</v>
      </c>
      <c r="I3696" s="250"/>
      <c r="J3696" s="251"/>
      <c r="K3696" s="251"/>
      <c r="L3696" s="251"/>
    </row>
    <row r="3697" spans="2:12" x14ac:dyDescent="0.2">
      <c r="B3697" s="112" t="s">
        <v>2</v>
      </c>
      <c r="C3697" s="113">
        <f>_xll.qlCalendarAdvance("TARGET",C3696,B3697,"mf")</f>
        <v>62397</v>
      </c>
      <c r="D3697" s="120">
        <f>_xll.xlShmInterpRateFwd($D$3&amp;T(CalculationTrigger2),C3697,,5,C3698)</f>
        <v>1.1855696613044236E-2</v>
      </c>
      <c r="E3697" s="260">
        <f>_xll.xlShmInterpRateFwd($E$3&amp;T(CalculationTrigger2),C3697,,5,C3698)</f>
        <v>1.1795091191966256E-2</v>
      </c>
      <c r="F3697" s="260">
        <f>_xll.xlShmInterpRateFwd($F$3&amp;T(CalculationTrigger2),C3697,,5,C3698)</f>
        <v>1.1467451708796855E-2</v>
      </c>
      <c r="G3697" s="268">
        <f t="shared" si="114"/>
        <v>0.60605421077979815</v>
      </c>
      <c r="H3697" s="275">
        <f t="shared" si="115"/>
        <v>3.2763948316940144</v>
      </c>
      <c r="I3697" s="250"/>
      <c r="J3697" s="251"/>
      <c r="K3697" s="251"/>
      <c r="L3697" s="251"/>
    </row>
    <row r="3698" spans="2:12" x14ac:dyDescent="0.2">
      <c r="B3698" s="112" t="s">
        <v>2</v>
      </c>
      <c r="C3698" s="113">
        <f>_xll.qlCalendarAdvance("TARGET",C3697,B3698,"mf")</f>
        <v>62404</v>
      </c>
      <c r="D3698" s="120">
        <f>_xll.xlShmInterpRateFwd($D$3&amp;T(CalculationTrigger2),C3698,,5,C3699)</f>
        <v>1.1856532447798026E-2</v>
      </c>
      <c r="E3698" s="260">
        <f>_xll.xlShmInterpRateFwd($E$3&amp;T(CalculationTrigger2),C3698,,5,C3699)</f>
        <v>1.1795956029574938E-2</v>
      </c>
      <c r="F3698" s="260">
        <f>_xll.xlShmInterpRateFwd($F$3&amp;T(CalculationTrigger2),C3698,,5,C3699)</f>
        <v>1.1468454605282412E-2</v>
      </c>
      <c r="G3698" s="268">
        <f t="shared" si="114"/>
        <v>0.60576418223087791</v>
      </c>
      <c r="H3698" s="275">
        <f t="shared" si="115"/>
        <v>3.275014242925256</v>
      </c>
      <c r="I3698" s="250"/>
      <c r="J3698" s="251"/>
      <c r="K3698" s="251"/>
      <c r="L3698" s="251"/>
    </row>
    <row r="3699" spans="2:12" x14ac:dyDescent="0.2">
      <c r="B3699" s="112" t="s">
        <v>2</v>
      </c>
      <c r="C3699" s="113">
        <f>_xll.qlCalendarAdvance("TARGET",C3698,B3699,"mf")</f>
        <v>62411</v>
      </c>
      <c r="D3699" s="120">
        <f>_xll.xlShmInterpRateFwd($D$3&amp;T(CalculationTrigger2),C3699,,5,C3700)</f>
        <v>1.1857364446697178E-2</v>
      </c>
      <c r="E3699" s="260">
        <f>_xll.xlShmInterpRateFwd($E$3&amp;T(CalculationTrigger2),C3699,,5,C3700)</f>
        <v>1.1796816979261354E-2</v>
      </c>
      <c r="F3699" s="260">
        <f>_xll.xlShmInterpRateFwd($F$3&amp;T(CalculationTrigger2),C3699,,5,C3700)</f>
        <v>1.1469453366488656E-2</v>
      </c>
      <c r="G3699" s="268">
        <f t="shared" si="114"/>
        <v>0.60547467435823754</v>
      </c>
      <c r="H3699" s="275">
        <f t="shared" si="115"/>
        <v>3.2736361277269781</v>
      </c>
      <c r="I3699" s="250"/>
      <c r="J3699" s="251"/>
      <c r="K3699" s="251"/>
      <c r="L3699" s="251"/>
    </row>
    <row r="3700" spans="2:12" x14ac:dyDescent="0.2">
      <c r="B3700" s="112" t="s">
        <v>2</v>
      </c>
      <c r="C3700" s="113">
        <f>_xll.qlCalendarAdvance("TARGET",C3699,B3700,"mf")</f>
        <v>62418</v>
      </c>
      <c r="D3700" s="120">
        <f>_xll.xlShmInterpRateFwd($D$3&amp;T(CalculationTrigger2),C3700,,5,C3701)</f>
        <v>1.1858192601192846E-2</v>
      </c>
      <c r="E3700" s="260">
        <f>_xll.xlShmInterpRateFwd($E$3&amp;T(CalculationTrigger2),C3700,,5,C3701)</f>
        <v>1.1797674032297121E-2</v>
      </c>
      <c r="F3700" s="260">
        <f>_xll.xlShmInterpRateFwd($F$3&amp;T(CalculationTrigger2),C3700,,5,C3701)</f>
        <v>1.1470447983183354E-2</v>
      </c>
      <c r="G3700" s="268">
        <f t="shared" si="114"/>
        <v>0.60518568895724656</v>
      </c>
      <c r="H3700" s="275">
        <f t="shared" si="115"/>
        <v>3.2722604911376676</v>
      </c>
      <c r="I3700" s="250"/>
      <c r="J3700" s="251"/>
      <c r="K3700" s="251"/>
      <c r="L3700" s="251"/>
    </row>
    <row r="3701" spans="2:12" x14ac:dyDescent="0.2">
      <c r="B3701" s="112" t="s">
        <v>2</v>
      </c>
      <c r="C3701" s="113">
        <f>_xll.qlCalendarAdvance("TARGET",C3700,B3701,"mf")</f>
        <v>62425</v>
      </c>
      <c r="D3701" s="120">
        <f>_xll.xlShmInterpRateFwd($D$3&amp;T(CalculationTrigger2),C3701,,5,C3702)</f>
        <v>1.1859016902724596E-2</v>
      </c>
      <c r="E3701" s="260">
        <f>_xll.xlShmInterpRateFwd($E$3&amp;T(CalculationTrigger2),C3701,,5,C3702)</f>
        <v>1.1798527180069683E-2</v>
      </c>
      <c r="F3701" s="260">
        <f>_xll.xlShmInterpRateFwd($F$3&amp;T(CalculationTrigger2),C3701,,5,C3702)</f>
        <v>1.1471438446134272E-2</v>
      </c>
      <c r="G3701" s="268">
        <f t="shared" si="114"/>
        <v>0.60489722654913713</v>
      </c>
      <c r="H3701" s="275">
        <f t="shared" si="115"/>
        <v>3.270887339354104</v>
      </c>
      <c r="I3701" s="250"/>
      <c r="J3701" s="251"/>
      <c r="K3701" s="251"/>
      <c r="L3701" s="251"/>
    </row>
    <row r="3702" spans="2:12" x14ac:dyDescent="0.2">
      <c r="B3702" s="112" t="s">
        <v>2</v>
      </c>
      <c r="C3702" s="113">
        <f>_xll.qlCalendarAdvance("TARGET",C3701,B3702,"mf")</f>
        <v>62432</v>
      </c>
      <c r="D3702" s="120">
        <f>_xll.xlShmInterpRateFwd($D$3&amp;T(CalculationTrigger2),C3702,,5,C3703)</f>
        <v>1.185983734275517E-2</v>
      </c>
      <c r="E3702" s="260">
        <f>_xll.xlShmInterpRateFwd($E$3&amp;T(CalculationTrigger2),C3702,,5,C3703)</f>
        <v>1.179937641389699E-2</v>
      </c>
      <c r="F3702" s="260">
        <f>_xll.xlShmInterpRateFwd($F$3&amp;T(CalculationTrigger2),C3702,,5,C3703)</f>
        <v>1.1472424746155511E-2</v>
      </c>
      <c r="G3702" s="268">
        <f t="shared" si="114"/>
        <v>0.60460928858179641</v>
      </c>
      <c r="H3702" s="275">
        <f t="shared" si="115"/>
        <v>3.2695166774147912</v>
      </c>
      <c r="I3702" s="250"/>
      <c r="J3702" s="251"/>
      <c r="K3702" s="251"/>
      <c r="L3702" s="251"/>
    </row>
    <row r="3703" spans="2:12" x14ac:dyDescent="0.2">
      <c r="B3703" s="112" t="s">
        <v>2</v>
      </c>
      <c r="C3703" s="113">
        <f>_xll.qlCalendarAdvance("TARGET",C3702,B3703,"mf")</f>
        <v>62439</v>
      </c>
      <c r="D3703" s="120">
        <f>_xll.xlShmInterpRateFwd($D$3&amp;T(CalculationTrigger2),C3703,,5,C3704)</f>
        <v>1.1860653912735717E-2</v>
      </c>
      <c r="E3703" s="260">
        <f>_xll.xlShmInterpRateFwd($E$3&amp;T(CalculationTrigger2),C3703,,5,C3704)</f>
        <v>1.1800221725085403E-2</v>
      </c>
      <c r="F3703" s="260">
        <f>_xll.xlShmInterpRateFwd($F$3&amp;T(CalculationTrigger2),C3703,,5,C3704)</f>
        <v>1.1473406874026421E-2</v>
      </c>
      <c r="G3703" s="268">
        <f t="shared" si="114"/>
        <v>0.60432187650314573</v>
      </c>
      <c r="H3703" s="275">
        <f t="shared" si="115"/>
        <v>3.2681485105898189</v>
      </c>
      <c r="I3703" s="250"/>
      <c r="J3703" s="251"/>
      <c r="K3703" s="251"/>
      <c r="L3703" s="251"/>
    </row>
    <row r="3704" spans="2:12" x14ac:dyDescent="0.2">
      <c r="B3704" s="112" t="s">
        <v>2</v>
      </c>
      <c r="C3704" s="113">
        <f>_xll.qlCalendarAdvance("TARGET",C3703,B3704,"mf")</f>
        <v>62446</v>
      </c>
      <c r="D3704" s="120">
        <f>_xll.xlShmInterpRateFwd($D$3&amp;T(CalculationTrigger2),C3704,,5,C3705)</f>
        <v>1.1862218266175064E-2</v>
      </c>
      <c r="E3704" s="260">
        <f>_xll.xlShmInterpRateFwd($E$3&amp;T(CalculationTrigger2),C3704,,5,C3705)</f>
        <v>1.1801815032523939E-2</v>
      </c>
      <c r="F3704" s="260">
        <f>_xll.xlShmInterpRateFwd($F$3&amp;T(CalculationTrigger2),C3704,,5,C3705)</f>
        <v>1.1475134725471365E-2</v>
      </c>
      <c r="G3704" s="268">
        <f t="shared" si="114"/>
        <v>0.60403233651125032</v>
      </c>
      <c r="H3704" s="275">
        <f t="shared" si="115"/>
        <v>3.2668030705257367</v>
      </c>
      <c r="I3704" s="250"/>
      <c r="J3704" s="251"/>
      <c r="K3704" s="251"/>
      <c r="L3704" s="251"/>
    </row>
    <row r="3705" spans="2:12" x14ac:dyDescent="0.2">
      <c r="B3705" s="112" t="s">
        <v>2</v>
      </c>
      <c r="C3705" s="113">
        <f>_xll.qlCalendarAdvance("TARGET",C3704,B3705,"mf")</f>
        <v>62456</v>
      </c>
      <c r="D3705" s="120">
        <f>_xll.xlShmInterpRateFwd($D$3&amp;T(CalculationTrigger2),C3705,,5,C3706)</f>
        <v>1.1862620846692658E-2</v>
      </c>
      <c r="E3705" s="260">
        <f>_xll.xlShmInterpRateFwd($E$3&amp;T(CalculationTrigger2),C3705,,5,C3706)</f>
        <v>1.1802258239625689E-2</v>
      </c>
      <c r="F3705" s="260">
        <f>_xll.xlShmInterpRateFwd($F$3&amp;T(CalculationTrigger2),C3705,,5,C3706)</f>
        <v>1.1475774615275656E-2</v>
      </c>
      <c r="G3705" s="268">
        <f t="shared" si="114"/>
        <v>0.60362607066969176</v>
      </c>
      <c r="H3705" s="275">
        <f t="shared" si="115"/>
        <v>3.2648362435003242</v>
      </c>
      <c r="I3705" s="250"/>
      <c r="J3705" s="251"/>
      <c r="K3705" s="251"/>
      <c r="L3705" s="251"/>
    </row>
    <row r="3706" spans="2:12" x14ac:dyDescent="0.2">
      <c r="B3706" s="112" t="s">
        <v>2</v>
      </c>
      <c r="C3706" s="113">
        <f>_xll.qlCalendarAdvance("TARGET",C3705,B3706,"mf")</f>
        <v>62463</v>
      </c>
      <c r="D3706" s="120">
        <f>_xll.xlShmInterpRateFwd($D$3&amp;T(CalculationTrigger2),C3706,,5,C3707)</f>
        <v>1.1863424083051055E-2</v>
      </c>
      <c r="E3706" s="260">
        <f>_xll.xlShmInterpRateFwd($E$3&amp;T(CalculationTrigger2),C3706,,5,C3707)</f>
        <v>1.1803090036124437E-2</v>
      </c>
      <c r="F3706" s="260">
        <f>_xll.xlShmInterpRateFwd($F$3&amp;T(CalculationTrigger2),C3706,,5,C3707)</f>
        <v>1.1476742368657162E-2</v>
      </c>
      <c r="G3706" s="268">
        <f t="shared" si="114"/>
        <v>0.60334046926617535</v>
      </c>
      <c r="H3706" s="275">
        <f t="shared" si="115"/>
        <v>3.263476674672753</v>
      </c>
      <c r="I3706" s="250"/>
      <c r="J3706" s="251"/>
      <c r="K3706" s="251"/>
      <c r="L3706" s="251"/>
    </row>
    <row r="3707" spans="2:12" x14ac:dyDescent="0.2">
      <c r="B3707" s="112" t="s">
        <v>2</v>
      </c>
      <c r="C3707" s="113">
        <f>_xll.qlCalendarAdvance("TARGET",C3706,B3707,"mf")</f>
        <v>62470</v>
      </c>
      <c r="D3707" s="120">
        <f>_xll.xlShmInterpRateFwd($D$3&amp;T(CalculationTrigger2),C3707,,5,C3708)</f>
        <v>1.1864223411509365E-2</v>
      </c>
      <c r="E3707" s="260">
        <f>_xll.xlShmInterpRateFwd($E$3&amp;T(CalculationTrigger2),C3707,,5,C3708)</f>
        <v>1.1803917871636158E-2</v>
      </c>
      <c r="F3707" s="260">
        <f>_xll.xlShmInterpRateFwd($F$3&amp;T(CalculationTrigger2),C3707,,5,C3708)</f>
        <v>1.1477705909096242E-2</v>
      </c>
      <c r="G3707" s="268">
        <f t="shared" si="114"/>
        <v>0.60305539873206981</v>
      </c>
      <c r="H3707" s="275">
        <f t="shared" si="115"/>
        <v>3.2621196253991567</v>
      </c>
      <c r="I3707" s="250"/>
      <c r="J3707" s="251"/>
      <c r="K3707" s="251"/>
      <c r="L3707" s="251"/>
    </row>
    <row r="3708" spans="2:12" x14ac:dyDescent="0.2">
      <c r="B3708" s="112" t="s">
        <v>2</v>
      </c>
      <c r="C3708" s="113">
        <f>_xll.qlCalendarAdvance("TARGET",C3707,B3708,"mf")</f>
        <v>62477</v>
      </c>
      <c r="D3708" s="120">
        <f>_xll.xlShmInterpRateFwd($D$3&amp;T(CalculationTrigger2),C3708,,5,C3709)</f>
        <v>1.1865018823512954E-2</v>
      </c>
      <c r="E3708" s="260">
        <f>_xll.xlShmInterpRateFwd($E$3&amp;T(CalculationTrigger2),C3708,,5,C3709)</f>
        <v>1.1804741737525137E-2</v>
      </c>
      <c r="F3708" s="260">
        <f>_xll.xlShmInterpRateFwd($F$3&amp;T(CalculationTrigger2),C3708,,5,C3709)</f>
        <v>1.1478665227337504E-2</v>
      </c>
      <c r="G3708" s="268">
        <f t="shared" si="114"/>
        <v>0.6027708598781677</v>
      </c>
      <c r="H3708" s="275">
        <f t="shared" si="115"/>
        <v>3.2607651018763324</v>
      </c>
      <c r="I3708" s="250"/>
      <c r="J3708" s="251"/>
      <c r="K3708" s="251"/>
      <c r="L3708" s="251"/>
    </row>
    <row r="3709" spans="2:12" x14ac:dyDescent="0.2">
      <c r="B3709" s="112" t="s">
        <v>2</v>
      </c>
      <c r="C3709" s="113">
        <f>_xll.qlCalendarAdvance("TARGET",C3708,B3709,"mf")</f>
        <v>62484</v>
      </c>
      <c r="D3709" s="120">
        <f>_xll.xlShmInterpRateFwd($D$3&amp;T(CalculationTrigger2),C3709,,5,C3710)</f>
        <v>1.1865810310530351E-2</v>
      </c>
      <c r="E3709" s="260">
        <f>_xll.xlShmInterpRateFwd($E$3&amp;T(CalculationTrigger2),C3709,,5,C3710)</f>
        <v>1.1805561625086156E-2</v>
      </c>
      <c r="F3709" s="260">
        <f>_xll.xlShmInterpRateFwd($F$3&amp;T(CalculationTrigger2),C3709,,5,C3710)</f>
        <v>1.1479620314206632E-2</v>
      </c>
      <c r="G3709" s="268">
        <f t="shared" si="114"/>
        <v>0.60248685444195049</v>
      </c>
      <c r="H3709" s="275">
        <f t="shared" si="115"/>
        <v>3.2594131087952323</v>
      </c>
      <c r="I3709" s="250"/>
      <c r="J3709" s="251"/>
      <c r="K3709" s="251"/>
      <c r="L3709" s="251"/>
    </row>
    <row r="3710" spans="2:12" x14ac:dyDescent="0.2">
      <c r="B3710" s="112" t="s">
        <v>2</v>
      </c>
      <c r="C3710" s="113">
        <f>_xll.qlCalendarAdvance("TARGET",C3709,B3710,"mf")</f>
        <v>62491</v>
      </c>
      <c r="D3710" s="120">
        <f>_xll.xlShmInterpRateFwd($D$3&amp;T(CalculationTrigger2),C3710,,5,C3711)</f>
        <v>1.1866597864018513E-2</v>
      </c>
      <c r="E3710" s="260">
        <f>_xll.xlShmInterpRateFwd($E$3&amp;T(CalculationTrigger2),C3710,,5,C3711)</f>
        <v>1.1806377525718255E-2</v>
      </c>
      <c r="F3710" s="260">
        <f>_xll.xlShmInterpRateFwd($F$3&amp;T(CalculationTrigger2),C3710,,5,C3711)</f>
        <v>1.1480571160471404E-2</v>
      </c>
      <c r="G3710" s="268">
        <f t="shared" si="114"/>
        <v>0.60220338300257314</v>
      </c>
      <c r="H3710" s="275">
        <f t="shared" si="115"/>
        <v>3.2580636524685151</v>
      </c>
      <c r="I3710" s="250"/>
      <c r="J3710" s="251"/>
      <c r="K3710" s="251"/>
      <c r="L3710" s="251"/>
    </row>
    <row r="3711" spans="2:12" x14ac:dyDescent="0.2">
      <c r="B3711" s="112" t="s">
        <v>2</v>
      </c>
      <c r="C3711" s="113">
        <f>_xll.qlCalendarAdvance("TARGET",C3710,B3711,"mf")</f>
        <v>62498</v>
      </c>
      <c r="D3711" s="120">
        <f>_xll.xlShmInterpRateFwd($D$3&amp;T(CalculationTrigger2),C3711,,5,C3712)</f>
        <v>1.1867381475399636E-2</v>
      </c>
      <c r="E3711" s="260">
        <f>_xll.xlShmInterpRateFwd($E$3&amp;T(CalculationTrigger2),C3711,,5,C3712)</f>
        <v>1.1807189430698847E-2</v>
      </c>
      <c r="F3711" s="260">
        <f>_xll.xlShmInterpRateFwd($F$3&amp;T(CalculationTrigger2),C3711,,5,C3712)</f>
        <v>1.1481517756922755E-2</v>
      </c>
      <c r="G3711" s="268">
        <f t="shared" si="114"/>
        <v>0.60192044700788783</v>
      </c>
      <c r="H3711" s="275">
        <f t="shared" si="115"/>
        <v>3.2567167377609181</v>
      </c>
      <c r="I3711" s="250"/>
      <c r="J3711" s="251"/>
      <c r="K3711" s="251"/>
      <c r="L3711" s="251"/>
    </row>
    <row r="3712" spans="2:12" x14ac:dyDescent="0.2">
      <c r="B3712" s="112" t="s">
        <v>2</v>
      </c>
      <c r="C3712" s="113">
        <f>_xll.qlCalendarAdvance("TARGET",C3711,B3712,"mf")</f>
        <v>62505</v>
      </c>
      <c r="D3712" s="120">
        <f>_xll.xlShmInterpRateFwd($D$3&amp;T(CalculationTrigger2),C3712,,5,C3713)</f>
        <v>1.1868161136165428E-2</v>
      </c>
      <c r="E3712" s="260">
        <f>_xll.xlShmInterpRateFwd($E$3&amp;T(CalculationTrigger2),C3712,,5,C3713)</f>
        <v>1.1807997331403803E-2</v>
      </c>
      <c r="F3712" s="260">
        <f>_xll.xlShmInterpRateFwd($F$3&amp;T(CalculationTrigger2),C3712,,5,C3713)</f>
        <v>1.1482460094340044E-2</v>
      </c>
      <c r="G3712" s="268">
        <f t="shared" si="114"/>
        <v>0.60163804761625628</v>
      </c>
      <c r="H3712" s="275">
        <f t="shared" si="115"/>
        <v>3.2553723706375823</v>
      </c>
      <c r="I3712" s="250"/>
      <c r="J3712" s="251"/>
      <c r="K3712" s="251"/>
      <c r="L3712" s="251"/>
    </row>
    <row r="3713" spans="2:12" x14ac:dyDescent="0.2">
      <c r="B3713" s="112" t="s">
        <v>2</v>
      </c>
      <c r="C3713" s="113">
        <f>_xll.qlCalendarAdvance("TARGET",C3712,B3713,"mf")</f>
        <v>62512</v>
      </c>
      <c r="D3713" s="120">
        <f>_xll.xlShmInterpRateFwd($D$3&amp;T(CalculationTrigger2),C3713,,5,C3714)</f>
        <v>1.1868936837732299E-2</v>
      </c>
      <c r="E3713" s="260">
        <f>_xll.xlShmInterpRateFwd($E$3&amp;T(CalculationTrigger2),C3713,,5,C3714)</f>
        <v>1.180880121915108E-2</v>
      </c>
      <c r="F3713" s="260">
        <f>_xll.xlShmInterpRateFwd($F$3&amp;T(CalculationTrigger2),C3713,,5,C3714)</f>
        <v>1.1483398163514218E-2</v>
      </c>
      <c r="G3713" s="268">
        <f t="shared" si="114"/>
        <v>0.60135618581218586</v>
      </c>
      <c r="H3713" s="275">
        <f t="shared" si="115"/>
        <v>3.2540305563686158</v>
      </c>
      <c r="I3713" s="250"/>
      <c r="J3713" s="251"/>
      <c r="K3713" s="251"/>
      <c r="L3713" s="251"/>
    </row>
    <row r="3714" spans="2:12" x14ac:dyDescent="0.2">
      <c r="B3714" s="112" t="s">
        <v>2</v>
      </c>
      <c r="C3714" s="113">
        <f>_xll.qlCalendarAdvance("TARGET",C3713,B3714,"mf")</f>
        <v>62519</v>
      </c>
      <c r="D3714" s="120">
        <f>_xll.xlShmInterpRateFwd($D$3&amp;T(CalculationTrigger2),C3714,,5,C3715)</f>
        <v>1.1869708571591951E-2</v>
      </c>
      <c r="E3714" s="260">
        <f>_xll.xlShmInterpRateFwd($E$3&amp;T(CalculationTrigger2),C3714,,5,C3715)</f>
        <v>1.1809601085299172E-2</v>
      </c>
      <c r="F3714" s="260">
        <f>_xll.xlShmInterpRateFwd($F$3&amp;T(CalculationTrigger2),C3714,,5,C3715)</f>
        <v>1.1484331955247794E-2</v>
      </c>
      <c r="G3714" s="268">
        <f t="shared" si="114"/>
        <v>0.60107486292778833</v>
      </c>
      <c r="H3714" s="275">
        <f t="shared" si="115"/>
        <v>3.2526913005137721</v>
      </c>
      <c r="I3714" s="250"/>
      <c r="J3714" s="251"/>
      <c r="K3714" s="251"/>
      <c r="L3714" s="251"/>
    </row>
    <row r="3715" spans="2:12" x14ac:dyDescent="0.2">
      <c r="B3715" s="112" t="s">
        <v>2</v>
      </c>
      <c r="C3715" s="113">
        <f>_xll.qlCalendarAdvance("TARGET",C3714,B3715,"mf")</f>
        <v>62526</v>
      </c>
      <c r="D3715" s="120">
        <f>_xll.xlShmInterpRateFwd($D$3&amp;T(CalculationTrigger2),C3715,,5,C3716)</f>
        <v>1.1870476329160799E-2</v>
      </c>
      <c r="E3715" s="260">
        <f>_xll.xlShmInterpRateFwd($E$3&amp;T(CalculationTrigger2),C3715,,5,C3716)</f>
        <v>1.1810396921154457E-2</v>
      </c>
      <c r="F3715" s="260">
        <f>_xll.xlShmInterpRateFwd($F$3&amp;T(CalculationTrigger2),C3715,,5,C3716)</f>
        <v>1.1485261460279601E-2</v>
      </c>
      <c r="G3715" s="268">
        <f t="shared" si="114"/>
        <v>0.60079408006341595</v>
      </c>
      <c r="H3715" s="275">
        <f t="shared" si="115"/>
        <v>3.2513546087485636</v>
      </c>
      <c r="I3715" s="250"/>
      <c r="J3715" s="251"/>
      <c r="K3715" s="251"/>
      <c r="L3715" s="251"/>
    </row>
    <row r="3716" spans="2:12" x14ac:dyDescent="0.2">
      <c r="B3716" s="112" t="s">
        <v>2</v>
      </c>
      <c r="C3716" s="113">
        <f>_xll.qlCalendarAdvance("TARGET",C3715,B3716,"mf")</f>
        <v>62533</v>
      </c>
      <c r="D3716" s="120">
        <f>_xll.xlShmInterpRateFwd($D$3&amp;T(CalculationTrigger2),C3716,,5,C3717)</f>
        <v>1.1871240101936341E-2</v>
      </c>
      <c r="E3716" s="260">
        <f>_xll.xlShmInterpRateFwd($E$3&amp;T(CalculationTrigger2),C3716,,5,C3717)</f>
        <v>1.181118871806964E-2</v>
      </c>
      <c r="F3716" s="260">
        <f>_xll.xlShmInterpRateFwd($F$3&amp;T(CalculationTrigger2),C3716,,5,C3717)</f>
        <v>1.1486186669446907E-2</v>
      </c>
      <c r="G3716" s="268">
        <f t="shared" si="114"/>
        <v>0.6005138386670078</v>
      </c>
      <c r="H3716" s="275">
        <f t="shared" si="115"/>
        <v>3.250020486227339</v>
      </c>
      <c r="I3716" s="250"/>
      <c r="J3716" s="251"/>
      <c r="K3716" s="251"/>
      <c r="L3716" s="251"/>
    </row>
    <row r="3717" spans="2:12" x14ac:dyDescent="0.2">
      <c r="B3717" s="112" t="s">
        <v>2</v>
      </c>
      <c r="C3717" s="113">
        <f>_xll.qlCalendarAdvance("TARGET",C3716,B3717,"mf")</f>
        <v>62540</v>
      </c>
      <c r="D3717" s="120">
        <f>_xll.xlShmInterpRateFwd($D$3&amp;T(CalculationTrigger2),C3717,,5,C3718)</f>
        <v>1.1871999881317616E-2</v>
      </c>
      <c r="E3717" s="260">
        <f>_xll.xlShmInterpRateFwd($E$3&amp;T(CalculationTrigger2),C3717,,5,C3718)</f>
        <v>1.1811976467391641E-2</v>
      </c>
      <c r="F3717" s="260">
        <f>_xll.xlShmInterpRateFwd($F$3&amp;T(CalculationTrigger2),C3717,,5,C3718)</f>
        <v>1.148710757352908E-2</v>
      </c>
      <c r="G3717" s="268">
        <f t="shared" ref="G3717:G3780" si="116">(D3717-E3717)*10000</f>
        <v>0.60023413925974423</v>
      </c>
      <c r="H3717" s="275">
        <f t="shared" ref="H3717:H3780" si="117">(E3717-F3717)*10000</f>
        <v>3.248688938625611</v>
      </c>
      <c r="I3717" s="250"/>
      <c r="J3717" s="251"/>
      <c r="K3717" s="251"/>
      <c r="L3717" s="251"/>
    </row>
    <row r="3718" spans="2:12" x14ac:dyDescent="0.2">
      <c r="B3718" s="112" t="s">
        <v>2</v>
      </c>
      <c r="C3718" s="113">
        <f>_xll.qlCalendarAdvance("TARGET",C3717,B3718,"mf")</f>
        <v>62547</v>
      </c>
      <c r="D3718" s="120">
        <f>_xll.xlShmInterpRateFwd($D$3&amp;T(CalculationTrigger2),C3718,,5,C3719)</f>
        <v>1.1872755658796332E-2</v>
      </c>
      <c r="E3718" s="260">
        <f>_xll.xlShmInterpRateFwd($E$3&amp;T(CalculationTrigger2),C3718,,5,C3719)</f>
        <v>1.1812760160444212E-2</v>
      </c>
      <c r="F3718" s="260">
        <f>_xll.xlShmInterpRateFwd($F$3&amp;T(CalculationTrigger2),C3718,,5,C3719)</f>
        <v>1.1488024163270728E-2</v>
      </c>
      <c r="G3718" s="268">
        <f t="shared" si="116"/>
        <v>0.59995498352120169</v>
      </c>
      <c r="H3718" s="275">
        <f t="shared" si="117"/>
        <v>3.24735997173484</v>
      </c>
      <c r="I3718" s="250"/>
      <c r="J3718" s="251"/>
      <c r="K3718" s="251"/>
      <c r="L3718" s="251"/>
    </row>
    <row r="3719" spans="2:12" x14ac:dyDescent="0.2">
      <c r="B3719" s="112" t="s">
        <v>2</v>
      </c>
      <c r="C3719" s="113">
        <f>_xll.qlCalendarAdvance("TARGET",C3718,B3719,"mf")</f>
        <v>62554</v>
      </c>
      <c r="D3719" s="120">
        <f>_xll.xlShmInterpRateFwd($D$3&amp;T(CalculationTrigger2),C3719,,5,C3720)</f>
        <v>1.1873507425812072E-2</v>
      </c>
      <c r="E3719" s="260">
        <f>_xll.xlShmInterpRateFwd($E$3&amp;T(CalculationTrigger2),C3719,,5,C3720)</f>
        <v>1.1813539788568476E-2</v>
      </c>
      <c r="F3719" s="260">
        <f>_xll.xlShmInterpRateFwd($F$3&amp;T(CalculationTrigger2),C3719,,5,C3720)</f>
        <v>1.1488936429503343E-2</v>
      </c>
      <c r="G3719" s="268">
        <f t="shared" si="116"/>
        <v>0.59967637243595751</v>
      </c>
      <c r="H3719" s="275">
        <f t="shared" si="117"/>
        <v>3.2460335906513325</v>
      </c>
      <c r="I3719" s="250"/>
      <c r="J3719" s="251"/>
      <c r="K3719" s="251"/>
      <c r="L3719" s="251"/>
    </row>
    <row r="3720" spans="2:12" x14ac:dyDescent="0.2">
      <c r="B3720" s="112" t="s">
        <v>2</v>
      </c>
      <c r="C3720" s="113">
        <f>_xll.qlCalendarAdvance("TARGET",C3719,B3720,"mf")</f>
        <v>62561</v>
      </c>
      <c r="D3720" s="120">
        <f>_xll.xlShmInterpRateFwd($D$3&amp;T(CalculationTrigger2),C3720,,5,C3721)</f>
        <v>1.1874501516021724E-2</v>
      </c>
      <c r="E3720" s="260">
        <f>_xll.xlShmInterpRateFwd($E$3&amp;T(CalculationTrigger2),C3720,,5,C3721)</f>
        <v>1.1814561723878987E-2</v>
      </c>
      <c r="F3720" s="260">
        <f>_xll.xlShmInterpRateFwd($F$3&amp;T(CalculationTrigger2),C3720,,5,C3721)</f>
        <v>1.1490089829151392E-2</v>
      </c>
      <c r="G3720" s="268">
        <f t="shared" si="116"/>
        <v>0.59939792142736992</v>
      </c>
      <c r="H3720" s="275">
        <f t="shared" si="117"/>
        <v>3.2447189472759561</v>
      </c>
      <c r="I3720" s="250"/>
      <c r="J3720" s="251"/>
      <c r="K3720" s="251"/>
      <c r="L3720" s="251"/>
    </row>
    <row r="3721" spans="2:12" x14ac:dyDescent="0.2">
      <c r="B3721" s="112" t="s">
        <v>2</v>
      </c>
      <c r="C3721" s="113">
        <f>_xll.qlCalendarAdvance("TARGET",C3720,B3721,"mf")</f>
        <v>62569</v>
      </c>
      <c r="D3721" s="120">
        <f>_xll.xlShmInterpRateFwd($D$3&amp;T(CalculationTrigger2),C3721,,5,C3722)</f>
        <v>1.1875104810787894E-2</v>
      </c>
      <c r="E3721" s="260">
        <f>_xll.xlShmInterpRateFwd($E$3&amp;T(CalculationTrigger2),C3721,,5,C3722)</f>
        <v>1.1815196691961601E-2</v>
      </c>
      <c r="F3721" s="260">
        <f>_xll.xlShmInterpRateFwd($F$3&amp;T(CalculationTrigger2),C3721,,5,C3722)</f>
        <v>1.1490876684039853E-2</v>
      </c>
      <c r="G3721" s="268">
        <f t="shared" si="116"/>
        <v>0.59908118826293433</v>
      </c>
      <c r="H3721" s="275">
        <f t="shared" si="117"/>
        <v>3.2432000792174778</v>
      </c>
      <c r="I3721" s="250"/>
      <c r="J3721" s="251"/>
      <c r="K3721" s="251"/>
      <c r="L3721" s="251"/>
    </row>
    <row r="3722" spans="2:12" x14ac:dyDescent="0.2">
      <c r="B3722" s="112" t="s">
        <v>2</v>
      </c>
      <c r="C3722" s="113">
        <f>_xll.qlCalendarAdvance("TARGET",C3721,B3722,"mf")</f>
        <v>62576</v>
      </c>
      <c r="D3722" s="120">
        <f>_xll.xlShmInterpRateFwd($D$3&amp;T(CalculationTrigger2),C3722,,5,C3723)</f>
        <v>1.1875843917858649E-2</v>
      </c>
      <c r="E3722" s="260">
        <f>_xll.xlShmInterpRateFwd($E$3&amp;T(CalculationTrigger2),C3722,,5,C3723)</f>
        <v>1.1815963488197998E-2</v>
      </c>
      <c r="F3722" s="260">
        <f>_xll.xlShmInterpRateFwd($F$3&amp;T(CalculationTrigger2),C3722,,5,C3723)</f>
        <v>1.1491775302052077E-2</v>
      </c>
      <c r="G3722" s="268">
        <f t="shared" si="116"/>
        <v>0.59880429660650814</v>
      </c>
      <c r="H3722" s="275">
        <f t="shared" si="117"/>
        <v>3.2418818614592118</v>
      </c>
      <c r="I3722" s="250"/>
      <c r="J3722" s="251"/>
      <c r="K3722" s="251"/>
      <c r="L3722" s="251"/>
    </row>
    <row r="3723" spans="2:12" x14ac:dyDescent="0.2">
      <c r="B3723" s="112" t="s">
        <v>2</v>
      </c>
      <c r="C3723" s="113">
        <f>_xll.qlCalendarAdvance("TARGET",C3722,B3723,"mf")</f>
        <v>62583</v>
      </c>
      <c r="D3723" s="120">
        <f>_xll.xlShmInterpRateFwd($D$3&amp;T(CalculationTrigger2),C3723,,5,C3724)</f>
        <v>1.187657897907218E-2</v>
      </c>
      <c r="E3723" s="260">
        <f>_xll.xlShmInterpRateFwd($E$3&amp;T(CalculationTrigger2),C3723,,5,C3724)</f>
        <v>1.181672618361956E-2</v>
      </c>
      <c r="F3723" s="260">
        <f>_xll.xlShmInterpRateFwd($F$3&amp;T(CalculationTrigger2),C3723,,5,C3724)</f>
        <v>1.1492669558381144E-2</v>
      </c>
      <c r="G3723" s="268">
        <f t="shared" si="116"/>
        <v>0.59852795452619567</v>
      </c>
      <c r="H3723" s="275">
        <f t="shared" si="117"/>
        <v>3.2405662523841623</v>
      </c>
      <c r="I3723" s="250"/>
      <c r="J3723" s="251"/>
      <c r="K3723" s="251"/>
      <c r="L3723" s="251"/>
    </row>
    <row r="3724" spans="2:12" x14ac:dyDescent="0.2">
      <c r="B3724" s="112" t="s">
        <v>2</v>
      </c>
      <c r="C3724" s="113">
        <f>_xll.qlCalendarAdvance("TARGET",C3723,B3724,"mf")</f>
        <v>62590</v>
      </c>
      <c r="D3724" s="120">
        <f>_xll.xlShmInterpRateFwd($D$3&amp;T(CalculationTrigger2),C3724,,5,C3725)</f>
        <v>1.187730998584491E-2</v>
      </c>
      <c r="E3724" s="260">
        <f>_xll.xlShmInterpRateFwd($E$3&amp;T(CalculationTrigger2),C3724,,5,C3725)</f>
        <v>1.1817484769561633E-2</v>
      </c>
      <c r="F3724" s="260">
        <f>_xll.xlShmInterpRateFwd($F$3&amp;T(CalculationTrigger2),C3724,,5,C3725)</f>
        <v>1.1493559443771671E-2</v>
      </c>
      <c r="G3724" s="268">
        <f t="shared" si="116"/>
        <v>0.59825216283277205</v>
      </c>
      <c r="H3724" s="275">
        <f t="shared" si="117"/>
        <v>3.2392532578996192</v>
      </c>
      <c r="I3724" s="250"/>
      <c r="J3724" s="251"/>
      <c r="K3724" s="251"/>
      <c r="L3724" s="251"/>
    </row>
    <row r="3725" spans="2:12" x14ac:dyDescent="0.2">
      <c r="B3725" s="112" t="s">
        <v>2</v>
      </c>
      <c r="C3725" s="113">
        <f>_xll.qlCalendarAdvance("TARGET",C3724,B3725,"mf")</f>
        <v>62597</v>
      </c>
      <c r="D3725" s="120">
        <f>_xll.xlShmInterpRateFwd($D$3&amp;T(CalculationTrigger2),C3725,,5,C3726)</f>
        <v>1.1878036929685927E-2</v>
      </c>
      <c r="E3725" s="260">
        <f>_xll.xlShmInterpRateFwd($E$3&amp;T(CalculationTrigger2),C3725,,5,C3726)</f>
        <v>1.1818239237371134E-2</v>
      </c>
      <c r="F3725" s="260">
        <f>_xll.xlShmInterpRateFwd($F$3&amp;T(CalculationTrigger2),C3725,,5,C3726)</f>
        <v>1.1494444949049361E-2</v>
      </c>
      <c r="G3725" s="268">
        <f t="shared" si="116"/>
        <v>0.59797692314792616</v>
      </c>
      <c r="H3725" s="275">
        <f t="shared" si="117"/>
        <v>3.2379428832177322</v>
      </c>
      <c r="I3725" s="250"/>
      <c r="J3725" s="251"/>
      <c r="K3725" s="251"/>
      <c r="L3725" s="251"/>
    </row>
    <row r="3726" spans="2:12" x14ac:dyDescent="0.2">
      <c r="B3726" s="112" t="s">
        <v>2</v>
      </c>
      <c r="C3726" s="113">
        <f>_xll.qlCalendarAdvance("TARGET",C3725,B3726,"mf")</f>
        <v>62604</v>
      </c>
      <c r="D3726" s="120">
        <f>_xll.xlShmInterpRateFwd($D$3&amp;T(CalculationTrigger2),C3726,,5,C3727)</f>
        <v>1.1878759802005862E-2</v>
      </c>
      <c r="E3726" s="260">
        <f>_xll.xlShmInterpRateFwd($E$3&amp;T(CalculationTrigger2),C3726,,5,C3727)</f>
        <v>1.1818989578360244E-2</v>
      </c>
      <c r="F3726" s="260">
        <f>_xll.xlShmInterpRateFwd($F$3&amp;T(CalculationTrigger2),C3726,,5,C3727)</f>
        <v>1.1495326064999374E-2</v>
      </c>
      <c r="G3726" s="268">
        <f t="shared" si="116"/>
        <v>0.59770223645618303</v>
      </c>
      <c r="H3726" s="275">
        <f t="shared" si="117"/>
        <v>3.2366351336086954</v>
      </c>
      <c r="I3726" s="250"/>
      <c r="J3726" s="251"/>
      <c r="K3726" s="251"/>
      <c r="L3726" s="251"/>
    </row>
    <row r="3727" spans="2:12" x14ac:dyDescent="0.2">
      <c r="B3727" s="112" t="s">
        <v>2</v>
      </c>
      <c r="C3727" s="113">
        <f>_xll.qlCalendarAdvance("TARGET",C3726,B3727,"mf")</f>
        <v>62611</v>
      </c>
      <c r="D3727" s="120">
        <f>_xll.xlShmInterpRateFwd($D$3&amp;T(CalculationTrigger2),C3727,,5,C3728)</f>
        <v>1.1879478594261684E-2</v>
      </c>
      <c r="E3727" s="260">
        <f>_xll.xlShmInterpRateFwd($E$3&amp;T(CalculationTrigger2),C3727,,5,C3728)</f>
        <v>1.181973578388747E-2</v>
      </c>
      <c r="F3727" s="260">
        <f>_xll.xlShmInterpRateFwd($F$3&amp;T(CalculationTrigger2),C3727,,5,C3728)</f>
        <v>1.1496202782377916E-2</v>
      </c>
      <c r="G3727" s="268">
        <f t="shared" si="116"/>
        <v>0.59742810374213695</v>
      </c>
      <c r="H3727" s="275">
        <f t="shared" si="117"/>
        <v>3.2353300150955375</v>
      </c>
      <c r="I3727" s="250"/>
      <c r="J3727" s="251"/>
      <c r="K3727" s="251"/>
      <c r="L3727" s="251"/>
    </row>
    <row r="3728" spans="2:12" x14ac:dyDescent="0.2">
      <c r="B3728" s="112" t="s">
        <v>2</v>
      </c>
      <c r="C3728" s="113">
        <f>_xll.qlCalendarAdvance("TARGET",C3727,B3728,"mf")</f>
        <v>62618</v>
      </c>
      <c r="D3728" s="120">
        <f>_xll.xlShmInterpRateFwd($D$3&amp;T(CalculationTrigger2),C3728,,5,C3729)</f>
        <v>1.1880193297945102E-2</v>
      </c>
      <c r="E3728" s="260">
        <f>_xll.xlShmInterpRateFwd($E$3&amp;T(CalculationTrigger2),C3728,,5,C3729)</f>
        <v>1.1820477845276574E-2</v>
      </c>
      <c r="F3728" s="260">
        <f>_xll.xlShmInterpRateFwd($F$3&amp;T(CalculationTrigger2),C3728,,5,C3729)</f>
        <v>1.1497075091981734E-2</v>
      </c>
      <c r="G3728" s="268">
        <f t="shared" si="116"/>
        <v>0.5971545266852778</v>
      </c>
      <c r="H3728" s="275">
        <f t="shared" si="117"/>
        <v>3.2340275329484012</v>
      </c>
      <c r="I3728" s="250"/>
      <c r="J3728" s="251"/>
      <c r="K3728" s="251"/>
      <c r="L3728" s="251"/>
    </row>
    <row r="3729" spans="2:12" x14ac:dyDescent="0.2">
      <c r="B3729" s="112" t="s">
        <v>2</v>
      </c>
      <c r="C3729" s="113">
        <f>_xll.qlCalendarAdvance("TARGET",C3728,B3729,"mf")</f>
        <v>62625</v>
      </c>
      <c r="D3729" s="120">
        <f>_xll.xlShmInterpRateFwd($D$3&amp;T(CalculationTrigger2),C3729,,5,C3730)</f>
        <v>1.1880903904443591E-2</v>
      </c>
      <c r="E3729" s="260">
        <f>_xll.xlShmInterpRateFwd($E$3&amp;T(CalculationTrigger2),C3729,,5,C3730)</f>
        <v>1.1821215753886068E-2</v>
      </c>
      <c r="F3729" s="260">
        <f>_xll.xlShmInterpRateFwd($F$3&amp;T(CalculationTrigger2),C3729,,5,C3730)</f>
        <v>1.1497942984613365E-2</v>
      </c>
      <c r="G3729" s="268">
        <f t="shared" si="116"/>
        <v>0.59688150557523501</v>
      </c>
      <c r="H3729" s="275">
        <f t="shared" si="117"/>
        <v>3.232727692727023</v>
      </c>
      <c r="I3729" s="250"/>
      <c r="J3729" s="251"/>
      <c r="K3729" s="251"/>
      <c r="L3729" s="251"/>
    </row>
    <row r="3730" spans="2:12" x14ac:dyDescent="0.2">
      <c r="B3730" s="112" t="s">
        <v>2</v>
      </c>
      <c r="C3730" s="113">
        <f>_xll.qlCalendarAdvance("TARGET",C3729,B3730,"mf")</f>
        <v>62632</v>
      </c>
      <c r="D3730" s="120">
        <f>_xll.xlShmInterpRateFwd($D$3&amp;T(CalculationTrigger2),C3730,,5,C3731)</f>
        <v>1.1881610405277824E-2</v>
      </c>
      <c r="E3730" s="260">
        <f>_xll.xlShmInterpRateFwd($E$3&amp;T(CalculationTrigger2),C3730,,5,C3731)</f>
        <v>1.1821949501028129E-2</v>
      </c>
      <c r="F3730" s="260">
        <f>_xll.xlShmInterpRateFwd($F$3&amp;T(CalculationTrigger2),C3730,,5,C3731)</f>
        <v>1.1498806451052185E-2</v>
      </c>
      <c r="G3730" s="268">
        <f t="shared" si="116"/>
        <v>0.59660904249695523</v>
      </c>
      <c r="H3730" s="275">
        <f t="shared" si="117"/>
        <v>3.2314304997594321</v>
      </c>
      <c r="I3730" s="250"/>
      <c r="J3730" s="251"/>
      <c r="K3730" s="251"/>
      <c r="L3730" s="251"/>
    </row>
    <row r="3731" spans="2:12" x14ac:dyDescent="0.2">
      <c r="B3731" s="112" t="s">
        <v>2</v>
      </c>
      <c r="C3731" s="113">
        <f>_xll.qlCalendarAdvance("TARGET",C3730,B3731,"mf")</f>
        <v>62639</v>
      </c>
      <c r="D3731" s="120">
        <f>_xll.xlShmInterpRateFwd($D$3&amp;T(CalculationTrigger2),C3731,,5,C3732)</f>
        <v>1.188231279185265E-2</v>
      </c>
      <c r="E3731" s="260">
        <f>_xll.xlShmInterpRateFwd($E$3&amp;T(CalculationTrigger2),C3731,,5,C3732)</f>
        <v>1.1822679078055481E-2</v>
      </c>
      <c r="F3731" s="260">
        <f>_xll.xlShmInterpRateFwd($F$3&amp;T(CalculationTrigger2),C3731,,5,C3732)</f>
        <v>1.1499665482083359E-2</v>
      </c>
      <c r="G3731" s="268">
        <f t="shared" si="116"/>
        <v>0.59633713797168852</v>
      </c>
      <c r="H3731" s="275">
        <f t="shared" si="117"/>
        <v>3.230135959721228</v>
      </c>
      <c r="I3731" s="250"/>
      <c r="J3731" s="251"/>
      <c r="K3731" s="251"/>
      <c r="L3731" s="251"/>
    </row>
    <row r="3732" spans="2:12" x14ac:dyDescent="0.2">
      <c r="B3732" s="112" t="s">
        <v>2</v>
      </c>
      <c r="C3732" s="113">
        <f>_xll.qlCalendarAdvance("TARGET",C3731,B3732,"mf")</f>
        <v>62646</v>
      </c>
      <c r="D3732" s="120">
        <f>_xll.xlShmInterpRateFwd($D$3&amp;T(CalculationTrigger2),C3732,,5,C3733)</f>
        <v>1.1883011055636616E-2</v>
      </c>
      <c r="E3732" s="260">
        <f>_xll.xlShmInterpRateFwd($E$3&amp;T(CalculationTrigger2),C3732,,5,C3733)</f>
        <v>1.1823404476297679E-2</v>
      </c>
      <c r="F3732" s="260">
        <f>_xll.xlShmInterpRateFwd($F$3&amp;T(CalculationTrigger2),C3732,,5,C3733)</f>
        <v>1.1500520068480471E-2</v>
      </c>
      <c r="G3732" s="268">
        <f t="shared" si="116"/>
        <v>0.59606579338936438</v>
      </c>
      <c r="H3732" s="275">
        <f t="shared" si="117"/>
        <v>3.2288440781720782</v>
      </c>
      <c r="I3732" s="250"/>
      <c r="J3732" s="251"/>
      <c r="K3732" s="251"/>
      <c r="L3732" s="251"/>
    </row>
    <row r="3733" spans="2:12" x14ac:dyDescent="0.2">
      <c r="B3733" s="112" t="s">
        <v>2</v>
      </c>
      <c r="C3733" s="113">
        <f>_xll.qlCalendarAdvance("TARGET",C3732,B3733,"mf")</f>
        <v>62653</v>
      </c>
      <c r="D3733" s="120">
        <f>_xll.xlShmInterpRateFwd($D$3&amp;T(CalculationTrigger2),C3733,,5,C3734)</f>
        <v>1.1883705188104075E-2</v>
      </c>
      <c r="E3733" s="260">
        <f>_xll.xlShmInterpRateFwd($E$3&amp;T(CalculationTrigger2),C3733,,5,C3734)</f>
        <v>1.1824125687101658E-2</v>
      </c>
      <c r="F3733" s="260">
        <f>_xll.xlShmInterpRateFwd($F$3&amp;T(CalculationTrigger2),C3733,,5,C3734)</f>
        <v>1.1501370201046066E-2</v>
      </c>
      <c r="G3733" s="268">
        <f t="shared" si="116"/>
        <v>0.59579501002417212</v>
      </c>
      <c r="H3733" s="275">
        <f t="shared" si="117"/>
        <v>3.2275548605559257</v>
      </c>
      <c r="I3733" s="250"/>
      <c r="J3733" s="251"/>
      <c r="K3733" s="251"/>
      <c r="L3733" s="251"/>
    </row>
    <row r="3734" spans="2:12" x14ac:dyDescent="0.2">
      <c r="B3734" s="112" t="s">
        <v>2</v>
      </c>
      <c r="C3734" s="113">
        <f>_xll.qlCalendarAdvance("TARGET",C3733,B3734,"mf")</f>
        <v>62660</v>
      </c>
      <c r="D3734" s="120">
        <f>_xll.xlShmInterpRateFwd($D$3&amp;T(CalculationTrigger2),C3734,,5,C3735)</f>
        <v>1.188439518066566E-2</v>
      </c>
      <c r="E3734" s="260">
        <f>_xll.xlShmInterpRateFwd($E$3&amp;T(CalculationTrigger2),C3734,,5,C3735)</f>
        <v>1.1824842701791185E-2</v>
      </c>
      <c r="F3734" s="260">
        <f>_xll.xlShmInterpRateFwd($F$3&amp;T(CalculationTrigger2),C3734,,5,C3735)</f>
        <v>1.1502215870547937E-2</v>
      </c>
      <c r="G3734" s="268">
        <f t="shared" si="116"/>
        <v>0.59552478874475701</v>
      </c>
      <c r="H3734" s="275">
        <f t="shared" si="117"/>
        <v>3.2262683124324729</v>
      </c>
      <c r="I3734" s="250"/>
      <c r="J3734" s="251"/>
      <c r="K3734" s="251"/>
      <c r="L3734" s="251"/>
    </row>
    <row r="3735" spans="2:12" x14ac:dyDescent="0.2">
      <c r="B3735" s="112" t="s">
        <v>2</v>
      </c>
      <c r="C3735" s="113">
        <f>_xll.qlCalendarAdvance("TARGET",C3734,B3735,"mf")</f>
        <v>62667</v>
      </c>
      <c r="D3735" s="120">
        <f>_xll.xlShmInterpRateFwd($D$3&amp;T(CalculationTrigger2),C3735,,5,C3736)</f>
        <v>1.1885081024813103E-2</v>
      </c>
      <c r="E3735" s="260">
        <f>_xll.xlShmInterpRateFwd($E$3&amp;T(CalculationTrigger2),C3735,,5,C3736)</f>
        <v>1.1825555511707397E-2</v>
      </c>
      <c r="F3735" s="260">
        <f>_xll.xlShmInterpRateFwd($F$3&amp;T(CalculationTrigger2),C3735,,5,C3736)</f>
        <v>1.1503057067788631E-2</v>
      </c>
      <c r="G3735" s="268">
        <f t="shared" si="116"/>
        <v>0.5952551310570674</v>
      </c>
      <c r="H3735" s="275">
        <f t="shared" si="117"/>
        <v>3.2249844391876552</v>
      </c>
      <c r="I3735" s="250"/>
      <c r="J3735" s="251"/>
      <c r="K3735" s="251"/>
      <c r="L3735" s="251"/>
    </row>
    <row r="3736" spans="2:12" x14ac:dyDescent="0.2">
      <c r="B3736" s="112" t="s">
        <v>2</v>
      </c>
      <c r="C3736" s="113">
        <f>_xll.qlCalendarAdvance("TARGET",C3735,B3736,"mf")</f>
        <v>62674</v>
      </c>
      <c r="D3736" s="120">
        <f>_xll.xlShmInterpRateFwd($D$3&amp;T(CalculationTrigger2),C3736,,5,C3737)</f>
        <v>1.1885762711985999E-2</v>
      </c>
      <c r="E3736" s="260">
        <f>_xll.xlShmInterpRateFwd($E$3&amp;T(CalculationTrigger2),C3736,,5,C3737)</f>
        <v>1.1826264108197235E-2</v>
      </c>
      <c r="F3736" s="260">
        <f>_xll.xlShmInterpRateFwd($F$3&amp;T(CalculationTrigger2),C3736,,5,C3737)</f>
        <v>1.1503893783553319E-2</v>
      </c>
      <c r="G3736" s="268">
        <f t="shared" si="116"/>
        <v>0.59498603788763615</v>
      </c>
      <c r="H3736" s="275">
        <f t="shared" si="117"/>
        <v>3.2237032464391655</v>
      </c>
      <c r="I3736" s="250"/>
      <c r="J3736" s="251"/>
      <c r="K3736" s="251"/>
      <c r="L3736" s="251"/>
    </row>
    <row r="3737" spans="2:12" x14ac:dyDescent="0.2">
      <c r="B3737" s="112" t="s">
        <v>2</v>
      </c>
      <c r="C3737" s="113">
        <f>_xll.qlCalendarAdvance("TARGET",C3736,B3737,"mf")</f>
        <v>62681</v>
      </c>
      <c r="D3737" s="120">
        <f>_xll.xlShmInterpRateFwd($D$3&amp;T(CalculationTrigger2),C3737,,5,C3738)</f>
        <v>1.1886440233635533E-2</v>
      </c>
      <c r="E3737" s="260">
        <f>_xll.xlShmInterpRateFwd($E$3&amp;T(CalculationTrigger2),C3737,,5,C3738)</f>
        <v>1.1826968482596052E-2</v>
      </c>
      <c r="F3737" s="260">
        <f>_xll.xlShmInterpRateFwd($F$3&amp;T(CalculationTrigger2),C3737,,5,C3738)</f>
        <v>1.1504726008638756E-2</v>
      </c>
      <c r="G3737" s="268">
        <f t="shared" si="116"/>
        <v>0.5947175103948078</v>
      </c>
      <c r="H3737" s="275">
        <f t="shared" si="117"/>
        <v>3.2224247395729564</v>
      </c>
      <c r="I3737" s="250"/>
      <c r="J3737" s="251"/>
      <c r="K3737" s="251"/>
      <c r="L3737" s="251"/>
    </row>
    <row r="3738" spans="2:12" x14ac:dyDescent="0.2">
      <c r="B3738" s="112" t="s">
        <v>2</v>
      </c>
      <c r="C3738" s="113">
        <f>_xll.qlCalendarAdvance("TARGET",C3737,B3738,"mf")</f>
        <v>62688</v>
      </c>
      <c r="D3738" s="120">
        <f>_xll.xlShmInterpRateFwd($D$3&amp;T(CalculationTrigger2),C3738,,5,C3739)</f>
        <v>1.1887113581207096E-2</v>
      </c>
      <c r="E3738" s="260">
        <f>_xll.xlShmInterpRateFwd($E$3&amp;T(CalculationTrigger2),C3738,,5,C3739)</f>
        <v>1.1827668626216035E-2</v>
      </c>
      <c r="F3738" s="260">
        <f>_xll.xlShmInterpRateFwd($F$3&amp;T(CalculationTrigger2),C3738,,5,C3739)</f>
        <v>1.1505553733783787E-2</v>
      </c>
      <c r="G3738" s="268">
        <f t="shared" si="116"/>
        <v>0.59444954991060706</v>
      </c>
      <c r="H3738" s="275">
        <f t="shared" si="117"/>
        <v>3.2211489243224798</v>
      </c>
      <c r="I3738" s="250"/>
      <c r="J3738" s="251"/>
      <c r="K3738" s="251"/>
      <c r="L3738" s="251"/>
    </row>
    <row r="3739" spans="2:12" x14ac:dyDescent="0.2">
      <c r="B3739" s="112" t="s">
        <v>2</v>
      </c>
      <c r="C3739" s="113">
        <f>_xll.qlCalendarAdvance("TARGET",C3738,B3739,"mf")</f>
        <v>62695</v>
      </c>
      <c r="D3739" s="120">
        <f>_xll.xlShmInterpRateFwd($D$3&amp;T(CalculationTrigger2),C3739,,5,C3740)</f>
        <v>1.1887782746169254E-2</v>
      </c>
      <c r="E3739" s="260">
        <f>_xll.xlShmInterpRateFwd($E$3&amp;T(CalculationTrigger2),C3739,,5,C3740)</f>
        <v>1.182836453043308E-2</v>
      </c>
      <c r="F3739" s="260">
        <f>_xll.xlShmInterpRateFwd($F$3&amp;T(CalculationTrigger2),C3739,,5,C3740)</f>
        <v>1.1506376949819918E-2</v>
      </c>
      <c r="G3739" s="268">
        <f t="shared" si="116"/>
        <v>0.59418215736174029</v>
      </c>
      <c r="H3739" s="275">
        <f t="shared" si="117"/>
        <v>3.2198758061316273</v>
      </c>
      <c r="I3739" s="250"/>
      <c r="J3739" s="251"/>
      <c r="K3739" s="251"/>
      <c r="L3739" s="251"/>
    </row>
    <row r="3740" spans="2:12" x14ac:dyDescent="0.2">
      <c r="B3740" s="112" t="s">
        <v>2</v>
      </c>
      <c r="C3740" s="113">
        <f>_xll.qlCalendarAdvance("TARGET",C3739,B3740,"mf")</f>
        <v>62702</v>
      </c>
      <c r="D3740" s="120">
        <f>_xll.xlShmInterpRateFwd($D$3&amp;T(CalculationTrigger2),C3740,,5,C3741)</f>
        <v>1.1888447719967402E-2</v>
      </c>
      <c r="E3740" s="260">
        <f>_xll.xlShmInterpRateFwd($E$3&amp;T(CalculationTrigger2),C3740,,5,C3741)</f>
        <v>1.1829056186553588E-2</v>
      </c>
      <c r="F3740" s="260">
        <f>_xll.xlShmInterpRateFwd($F$3&amp;T(CalculationTrigger2),C3740,,5,C3741)</f>
        <v>1.1507195647532324E-2</v>
      </c>
      <c r="G3740" s="268">
        <f t="shared" si="116"/>
        <v>0.59391533413813768</v>
      </c>
      <c r="H3740" s="275">
        <f t="shared" si="117"/>
        <v>3.2186053902126357</v>
      </c>
      <c r="I3740" s="250"/>
      <c r="J3740" s="251"/>
      <c r="K3740" s="251"/>
      <c r="L3740" s="251"/>
    </row>
    <row r="3741" spans="2:12" x14ac:dyDescent="0.2">
      <c r="B3741" s="112" t="s">
        <v>2</v>
      </c>
      <c r="C3741" s="113">
        <f>_xll.qlCalendarAdvance("TARGET",C3740,B3741,"mf")</f>
        <v>62709</v>
      </c>
      <c r="D3741" s="120">
        <f>_xll.xlShmInterpRateFwd($D$3&amp;T(CalculationTrigger2),C3741,,5,C3742)</f>
        <v>1.1889108494070103E-2</v>
      </c>
      <c r="E3741" s="260">
        <f>_xll.xlShmInterpRateFwd($E$3&amp;T(CalculationTrigger2),C3741,,5,C3742)</f>
        <v>1.1829743585941873E-2</v>
      </c>
      <c r="F3741" s="260">
        <f>_xll.xlShmInterpRateFwd($F$3&amp;T(CalculationTrigger2),C3741,,5,C3742)</f>
        <v>1.1508009817688809E-2</v>
      </c>
      <c r="G3741" s="268">
        <f t="shared" si="116"/>
        <v>0.59364908128229854</v>
      </c>
      <c r="H3741" s="275">
        <f t="shared" si="117"/>
        <v>3.2173376825306472</v>
      </c>
      <c r="I3741" s="250"/>
      <c r="J3741" s="251"/>
      <c r="K3741" s="251"/>
      <c r="L3741" s="251"/>
    </row>
    <row r="3742" spans="2:12" x14ac:dyDescent="0.2">
      <c r="B3742" s="112" t="s">
        <v>2</v>
      </c>
      <c r="C3742" s="113">
        <f>_xll.qlCalendarAdvance("TARGET",C3741,B3742,"mf")</f>
        <v>62716</v>
      </c>
      <c r="D3742" s="120">
        <f>_xll.xlShmInterpRateFwd($D$3&amp;T(CalculationTrigger2),C3742,,5,C3743)</f>
        <v>1.1889765059888004E-2</v>
      </c>
      <c r="E3742" s="260">
        <f>_xll.xlShmInterpRateFwd($E$3&amp;T(CalculationTrigger2),C3742,,5,C3743)</f>
        <v>1.1830426719904339E-2</v>
      </c>
      <c r="F3742" s="260">
        <f>_xll.xlShmInterpRateFwd($F$3&amp;T(CalculationTrigger2),C3742,,5,C3743)</f>
        <v>1.1508819451074551E-2</v>
      </c>
      <c r="G3742" s="268">
        <f t="shared" si="116"/>
        <v>0.59338339983665278</v>
      </c>
      <c r="H3742" s="275">
        <f t="shared" si="117"/>
        <v>3.216072688297881</v>
      </c>
      <c r="I3742" s="250"/>
      <c r="J3742" s="251"/>
      <c r="K3742" s="251"/>
      <c r="L3742" s="251"/>
    </row>
    <row r="3743" spans="2:12" x14ac:dyDescent="0.2">
      <c r="B3743" s="112" t="s">
        <v>2</v>
      </c>
      <c r="C3743" s="113">
        <f>_xll.qlCalendarAdvance("TARGET",C3742,B3743,"mf")</f>
        <v>62723</v>
      </c>
      <c r="D3743" s="120">
        <f>_xll.xlShmInterpRateFwd($D$3&amp;T(CalculationTrigger2),C3743,,5,C3744)</f>
        <v>1.1890417408924424E-2</v>
      </c>
      <c r="E3743" s="260">
        <f>_xll.xlShmInterpRateFwd($E$3&amp;T(CalculationTrigger2),C3743,,5,C3744)</f>
        <v>1.1831105579793716E-2</v>
      </c>
      <c r="F3743" s="260">
        <f>_xll.xlShmInterpRateFwd($F$3&amp;T(CalculationTrigger2),C3743,,5,C3744)</f>
        <v>1.1509624538492106E-2</v>
      </c>
      <c r="G3743" s="268">
        <f t="shared" si="116"/>
        <v>0.59311829130707927</v>
      </c>
      <c r="H3743" s="275">
        <f t="shared" si="117"/>
        <v>3.214810413016099</v>
      </c>
      <c r="I3743" s="250"/>
      <c r="J3743" s="251"/>
      <c r="K3743" s="251"/>
      <c r="L3743" s="251"/>
    </row>
    <row r="3744" spans="2:12" x14ac:dyDescent="0.2">
      <c r="B3744" s="112" t="s">
        <v>2</v>
      </c>
      <c r="C3744" s="113">
        <f>_xll.qlCalendarAdvance("TARGET",C3743,B3744,"mf")</f>
        <v>62730</v>
      </c>
      <c r="D3744" s="120">
        <f>_xll.xlShmInterpRateFwd($D$3&amp;T(CalculationTrigger2),C3744,,5,C3745)</f>
        <v>1.1891065532618969E-2</v>
      </c>
      <c r="E3744" s="260">
        <f>_xll.xlShmInterpRateFwd($E$3&amp;T(CalculationTrigger2),C3744,,5,C3745)</f>
        <v>1.1831780156962747E-2</v>
      </c>
      <c r="F3744" s="260">
        <f>_xll.xlShmInterpRateFwd($F$3&amp;T(CalculationTrigger2),C3744,,5,C3745)</f>
        <v>1.1510425070715072E-2</v>
      </c>
      <c r="G3744" s="268">
        <f t="shared" si="116"/>
        <v>0.59285375656222339</v>
      </c>
      <c r="H3744" s="275">
        <f t="shared" si="117"/>
        <v>3.2135508624767453</v>
      </c>
      <c r="I3744" s="250"/>
      <c r="J3744" s="251"/>
      <c r="K3744" s="251"/>
      <c r="L3744" s="251"/>
    </row>
    <row r="3745" spans="2:12" x14ac:dyDescent="0.2">
      <c r="B3745" s="112" t="s">
        <v>2</v>
      </c>
      <c r="C3745" s="113">
        <f>_xll.qlCalendarAdvance("TARGET",C3744,B3745,"mf")</f>
        <v>62737</v>
      </c>
      <c r="D3745" s="120">
        <f>_xll.xlShmInterpRateFwd($D$3&amp;T(CalculationTrigger2),C3745,,5,C3746)</f>
        <v>1.1891709422399668E-2</v>
      </c>
      <c r="E3745" s="260">
        <f>_xll.xlShmInterpRateFwd($E$3&amp;T(CalculationTrigger2),C3745,,5,C3746)</f>
        <v>1.1832450442723621E-2</v>
      </c>
      <c r="F3745" s="260">
        <f>_xll.xlShmInterpRateFwd($F$3&amp;T(CalculationTrigger2),C3745,,5,C3746)</f>
        <v>1.1511221038522838E-2</v>
      </c>
      <c r="G3745" s="268">
        <f t="shared" si="116"/>
        <v>0.59258979676046419</v>
      </c>
      <c r="H3745" s="275">
        <f t="shared" si="117"/>
        <v>3.2122940420078323</v>
      </c>
      <c r="I3745" s="250"/>
      <c r="J3745" s="251"/>
      <c r="K3745" s="251"/>
      <c r="L3745" s="251"/>
    </row>
    <row r="3746" spans="2:12" x14ac:dyDescent="0.2">
      <c r="B3746" s="112" t="s">
        <v>2</v>
      </c>
      <c r="C3746" s="113">
        <f>_xll.qlCalendarAdvance("TARGET",C3745,B3746,"mf")</f>
        <v>62744</v>
      </c>
      <c r="D3746" s="120">
        <f>_xll.xlShmInterpRateFwd($D$3&amp;T(CalculationTrigger2),C3746,,5,C3747)</f>
        <v>1.1892349069746674E-2</v>
      </c>
      <c r="E3746" s="260">
        <f>_xll.xlShmInterpRateFwd($E$3&amp;T(CalculationTrigger2),C3746,,5,C3747)</f>
        <v>1.1833116428411707E-2</v>
      </c>
      <c r="F3746" s="260">
        <f>_xll.xlShmInterpRateFwd($F$3&amp;T(CalculationTrigger2),C3746,,5,C3747)</f>
        <v>1.1512012432712174E-2</v>
      </c>
      <c r="G3746" s="268">
        <f t="shared" si="116"/>
        <v>0.59232641334967107</v>
      </c>
      <c r="H3746" s="275">
        <f t="shared" si="117"/>
        <v>3.2110399569953292</v>
      </c>
      <c r="I3746" s="250"/>
      <c r="J3746" s="251"/>
      <c r="K3746" s="251"/>
      <c r="L3746" s="251"/>
    </row>
    <row r="3747" spans="2:12" x14ac:dyDescent="0.2">
      <c r="B3747" s="112" t="s">
        <v>2</v>
      </c>
      <c r="C3747" s="113">
        <f>_xll.qlCalendarAdvance("TARGET",C3746,B3747,"mf")</f>
        <v>62751</v>
      </c>
      <c r="D3747" s="120">
        <f>_xll.xlShmInterpRateFwd($D$3&amp;T(CalculationTrigger2),C3747,,5,C3748)</f>
        <v>1.1892984466099599E-2</v>
      </c>
      <c r="E3747" s="260">
        <f>_xll.xlShmInterpRateFwd($E$3&amp;T(CalculationTrigger2),C3747,,5,C3748)</f>
        <v>1.1833778105391327E-2</v>
      </c>
      <c r="F3747" s="260">
        <f>_xll.xlShmInterpRateFwd($F$3&amp;T(CalculationTrigger2),C3747,,5,C3748)</f>
        <v>1.1512799244085638E-2</v>
      </c>
      <c r="G3747" s="268">
        <f t="shared" si="116"/>
        <v>0.59206360708271433</v>
      </c>
      <c r="H3747" s="275">
        <f t="shared" si="117"/>
        <v>3.2097886130568951</v>
      </c>
      <c r="I3747" s="250"/>
      <c r="J3747" s="251"/>
      <c r="K3747" s="251"/>
      <c r="L3747" s="251"/>
    </row>
    <row r="3748" spans="2:12" x14ac:dyDescent="0.2">
      <c r="B3748" s="112" t="s">
        <v>2</v>
      </c>
      <c r="C3748" s="113">
        <f>_xll.qlCalendarAdvance("TARGET",C3747,B3748,"mf")</f>
        <v>62758</v>
      </c>
      <c r="D3748" s="120">
        <f>_xll.xlShmInterpRateFwd($D$3&amp;T(CalculationTrigger2),C3748,,5,C3749)</f>
        <v>1.1893615602915431E-2</v>
      </c>
      <c r="E3748" s="260">
        <f>_xll.xlShmInterpRateFwd($E$3&amp;T(CalculationTrigger2),C3748,,5,C3749)</f>
        <v>1.1834435464980473E-2</v>
      </c>
      <c r="F3748" s="260">
        <f>_xll.xlShmInterpRateFwd($F$3&amp;T(CalculationTrigger2),C3748,,5,C3749)</f>
        <v>1.151358146339946E-2</v>
      </c>
      <c r="G3748" s="268">
        <f t="shared" si="116"/>
        <v>0.59180137934957555</v>
      </c>
      <c r="H3748" s="275">
        <f t="shared" si="117"/>
        <v>3.2085400158101374</v>
      </c>
      <c r="I3748" s="250"/>
      <c r="J3748" s="251"/>
      <c r="K3748" s="251"/>
      <c r="L3748" s="251"/>
    </row>
    <row r="3749" spans="2:12" x14ac:dyDescent="0.2">
      <c r="B3749" s="112" t="s">
        <v>2</v>
      </c>
      <c r="C3749" s="113">
        <f>_xll.qlCalendarAdvance("TARGET",C3748,B3749,"mf")</f>
        <v>62765</v>
      </c>
      <c r="D3749" s="120">
        <f>_xll.xlShmInterpRateFwd($D$3&amp;T(CalculationTrigger2),C3749,,5,C3750)</f>
        <v>1.1894242471656952E-2</v>
      </c>
      <c r="E3749" s="260">
        <f>_xll.xlShmInterpRateFwd($E$3&amp;T(CalculationTrigger2),C3749,,5,C3750)</f>
        <v>1.1835088498514511E-2</v>
      </c>
      <c r="F3749" s="260">
        <f>_xll.xlShmInterpRateFwd($F$3&amp;T(CalculationTrigger2),C3749,,5,C3750)</f>
        <v>1.1514359081444615E-2</v>
      </c>
      <c r="G3749" s="268">
        <f t="shared" si="116"/>
        <v>0.59153973142440919</v>
      </c>
      <c r="H3749" s="275">
        <f t="shared" si="117"/>
        <v>3.2072941706989648</v>
      </c>
      <c r="I3749" s="250"/>
      <c r="J3749" s="251"/>
      <c r="K3749" s="251"/>
      <c r="L3749" s="251"/>
    </row>
    <row r="3750" spans="2:12" x14ac:dyDescent="0.2">
      <c r="B3750" s="112" t="s">
        <v>2</v>
      </c>
      <c r="C3750" s="113">
        <f>_xll.qlCalendarAdvance("TARGET",C3749,B3750,"mf")</f>
        <v>62772</v>
      </c>
      <c r="D3750" s="120">
        <f>_xll.xlShmInterpRateFwd($D$3&amp;T(CalculationTrigger2),C3750,,5,C3751)</f>
        <v>1.1894865063757991E-2</v>
      </c>
      <c r="E3750" s="260">
        <f>_xll.xlShmInterpRateFwd($E$3&amp;T(CalculationTrigger2),C3750,,5,C3751)</f>
        <v>1.1835737197340396E-2</v>
      </c>
      <c r="F3750" s="260">
        <f>_xll.xlShmInterpRateFwd($F$3&amp;T(CalculationTrigger2),C3750,,5,C3751)</f>
        <v>1.1515132089023673E-2</v>
      </c>
      <c r="G3750" s="268">
        <f t="shared" si="116"/>
        <v>0.59127866417594754</v>
      </c>
      <c r="H3750" s="275">
        <f t="shared" si="117"/>
        <v>3.2060510831672349</v>
      </c>
      <c r="I3750" s="250"/>
      <c r="J3750" s="251"/>
      <c r="K3750" s="251"/>
      <c r="L3750" s="251"/>
    </row>
    <row r="3751" spans="2:12" x14ac:dyDescent="0.2">
      <c r="B3751" s="112" t="s">
        <v>2</v>
      </c>
      <c r="C3751" s="113">
        <f>_xll.qlCalendarAdvance("TARGET",C3750,B3751,"mf")</f>
        <v>62779</v>
      </c>
      <c r="D3751" s="120">
        <f>_xll.xlShmInterpRateFwd($D$3&amp;T(CalculationTrigger2),C3751,,5,C3752)</f>
        <v>1.1895483370698701E-2</v>
      </c>
      <c r="E3751" s="260">
        <f>_xll.xlShmInterpRateFwd($E$3&amp;T(CalculationTrigger2),C3751,,5,C3752)</f>
        <v>1.1836381552793495E-2</v>
      </c>
      <c r="F3751" s="260">
        <f>_xll.xlShmInterpRateFwd($F$3&amp;T(CalculationTrigger2),C3751,,5,C3752)</f>
        <v>1.1515900476921819E-2</v>
      </c>
      <c r="G3751" s="268">
        <f t="shared" si="116"/>
        <v>0.59101817905206011</v>
      </c>
      <c r="H3751" s="275">
        <f t="shared" si="117"/>
        <v>3.204810758716762</v>
      </c>
      <c r="I3751" s="250"/>
      <c r="J3751" s="251"/>
      <c r="K3751" s="251"/>
      <c r="L3751" s="251"/>
    </row>
    <row r="3752" spans="2:12" x14ac:dyDescent="0.2">
      <c r="B3752" s="112" t="s">
        <v>2</v>
      </c>
      <c r="C3752" s="113">
        <f>_xll.qlCalendarAdvance("TARGET",C3751,B3752,"mf")</f>
        <v>62786</v>
      </c>
      <c r="D3752" s="120">
        <f>_xll.xlShmInterpRateFwd($D$3&amp;T(CalculationTrigger2),C3752,,5,C3753)</f>
        <v>1.1896097383901329E-2</v>
      </c>
      <c r="E3752" s="260">
        <f>_xll.xlShmInterpRateFwd($E$3&amp;T(CalculationTrigger2),C3752,,5,C3753)</f>
        <v>1.183702155620339E-2</v>
      </c>
      <c r="F3752" s="260">
        <f>_xll.xlShmInterpRateFwd($F$3&amp;T(CalculationTrigger2),C3752,,5,C3753)</f>
        <v>1.1516664235895291E-2</v>
      </c>
      <c r="G3752" s="268">
        <f t="shared" si="116"/>
        <v>0.5907582769793841</v>
      </c>
      <c r="H3752" s="275">
        <f t="shared" si="117"/>
        <v>3.2035732030809978</v>
      </c>
      <c r="I3752" s="250"/>
      <c r="J3752" s="251"/>
      <c r="K3752" s="251"/>
      <c r="L3752" s="251"/>
    </row>
    <row r="3753" spans="2:12" x14ac:dyDescent="0.2">
      <c r="B3753" s="112" t="s">
        <v>2</v>
      </c>
      <c r="C3753" s="113">
        <f>_xll.qlCalendarAdvance("TARGET",C3752,B3753,"mf")</f>
        <v>62793</v>
      </c>
      <c r="D3753" s="120">
        <f>_xll.xlShmInterpRateFwd($D$3&amp;T(CalculationTrigger2),C3753,,5,C3754)</f>
        <v>1.1896707094840248E-2</v>
      </c>
      <c r="E3753" s="260">
        <f>_xll.xlShmInterpRateFwd($E$3&amp;T(CalculationTrigger2),C3753,,5,C3754)</f>
        <v>1.1837657198917037E-2</v>
      </c>
      <c r="F3753" s="260">
        <f>_xll.xlShmInterpRateFwd($F$3&amp;T(CalculationTrigger2),C3753,,5,C3754)</f>
        <v>1.1517423356764029E-2</v>
      </c>
      <c r="G3753" s="268">
        <f t="shared" si="116"/>
        <v>0.59049895923210871</v>
      </c>
      <c r="H3753" s="275">
        <f t="shared" si="117"/>
        <v>3.2023384215300843</v>
      </c>
      <c r="I3753" s="250"/>
      <c r="J3753" s="251"/>
      <c r="K3753" s="251"/>
      <c r="L3753" s="251"/>
    </row>
    <row r="3754" spans="2:12" x14ac:dyDescent="0.2">
      <c r="B3754" s="112" t="s">
        <v>2</v>
      </c>
      <c r="C3754" s="113">
        <f>_xll.qlCalendarAdvance("TARGET",C3753,B3754,"mf")</f>
        <v>62800</v>
      </c>
      <c r="D3754" s="120">
        <f>_xll.xlShmInterpRateFwd($D$3&amp;T(CalculationTrigger2),C3754,,5,C3755)</f>
        <v>1.1897312494960866E-2</v>
      </c>
      <c r="E3754" s="260">
        <f>_xll.xlShmInterpRateFwd($E$3&amp;T(CalculationTrigger2),C3754,,5,C3755)</f>
        <v>1.1838288472269809E-2</v>
      </c>
      <c r="F3754" s="260">
        <f>_xll.xlShmInterpRateFwd($F$3&amp;T(CalculationTrigger2),C3754,,5,C3755)</f>
        <v>1.1518177830301646E-2</v>
      </c>
      <c r="G3754" s="268">
        <f t="shared" si="116"/>
        <v>0.59024022691056899</v>
      </c>
      <c r="H3754" s="275">
        <f t="shared" si="117"/>
        <v>3.2011064196816283</v>
      </c>
      <c r="I3754" s="250"/>
      <c r="J3754" s="251"/>
      <c r="K3754" s="251"/>
      <c r="L3754" s="251"/>
    </row>
    <row r="3755" spans="2:12" x14ac:dyDescent="0.2">
      <c r="B3755" s="112" t="s">
        <v>2</v>
      </c>
      <c r="C3755" s="113">
        <f>_xll.qlCalendarAdvance("TARGET",C3754,B3755,"mf")</f>
        <v>62807</v>
      </c>
      <c r="D3755" s="120">
        <f>_xll.xlShmInterpRateFwd($D$3&amp;T(CalculationTrigger2),C3755,,5,C3756)</f>
        <v>1.1897913575720183E-2</v>
      </c>
      <c r="E3755" s="260">
        <f>_xll.xlShmInterpRateFwd($E$3&amp;T(CalculationTrigger2),C3755,,5,C3756)</f>
        <v>1.1838915367573918E-2</v>
      </c>
      <c r="F3755" s="260">
        <f>_xll.xlShmInterpRateFwd($F$3&amp;T(CalculationTrigger2),C3755,,5,C3756)</f>
        <v>1.1518927647299126E-2</v>
      </c>
      <c r="G3755" s="268">
        <f t="shared" si="116"/>
        <v>0.58998208146265196</v>
      </c>
      <c r="H3755" s="275">
        <f t="shared" si="117"/>
        <v>3.1998772027479196</v>
      </c>
      <c r="I3755" s="250"/>
      <c r="J3755" s="251"/>
      <c r="K3755" s="251"/>
      <c r="L3755" s="251"/>
    </row>
    <row r="3756" spans="2:12" x14ac:dyDescent="0.2">
      <c r="B3756" s="112" t="s">
        <v>2</v>
      </c>
      <c r="C3756" s="113">
        <f>_xll.qlCalendarAdvance("TARGET",C3755,B3756,"mf")</f>
        <v>62814</v>
      </c>
      <c r="D3756" s="120">
        <f>_xll.xlShmInterpRateFwd($D$3&amp;T(CalculationTrigger2),C3756,,5,C3757)</f>
        <v>1.1898510328575201E-2</v>
      </c>
      <c r="E3756" s="260">
        <f>_xll.xlShmInterpRateFwd($E$3&amp;T(CalculationTrigger2),C3756,,5,C3757)</f>
        <v>1.183953787621107E-2</v>
      </c>
      <c r="F3756" s="260">
        <f>_xll.xlShmInterpRateFwd($F$3&amp;T(CalculationTrigger2),C3756,,5,C3757)</f>
        <v>1.1519672798524295E-2</v>
      </c>
      <c r="G3756" s="268">
        <f t="shared" si="116"/>
        <v>0.58972452364131411</v>
      </c>
      <c r="H3756" s="275">
        <f t="shared" si="117"/>
        <v>3.1986507768677446</v>
      </c>
      <c r="I3756" s="250"/>
      <c r="J3756" s="251"/>
      <c r="K3756" s="251"/>
      <c r="L3756" s="251"/>
    </row>
    <row r="3757" spans="2:12" x14ac:dyDescent="0.2">
      <c r="B3757" s="112" t="s">
        <v>2</v>
      </c>
      <c r="C3757" s="113">
        <f>_xll.qlCalendarAdvance("TARGET",C3756,B3757,"mf")</f>
        <v>62821</v>
      </c>
      <c r="D3757" s="120">
        <f>_xll.xlShmInterpRateFwd($D$3&amp;T(CalculationTrigger2),C3757,,5,C3758)</f>
        <v>1.189910274495975E-2</v>
      </c>
      <c r="E3757" s="260">
        <f>_xll.xlShmInterpRateFwd($E$3&amp;T(CalculationTrigger2),C3757,,5,C3758)</f>
        <v>1.1840155989487688E-2</v>
      </c>
      <c r="F3757" s="260">
        <f>_xll.xlShmInterpRateFwd($F$3&amp;T(CalculationTrigger2),C3757,,5,C3758)</f>
        <v>1.1520413274779727E-2</v>
      </c>
      <c r="G3757" s="268">
        <f t="shared" si="116"/>
        <v>0.5894675547206234</v>
      </c>
      <c r="H3757" s="275">
        <f t="shared" si="117"/>
        <v>3.1974271470796083</v>
      </c>
      <c r="I3757" s="250"/>
      <c r="J3757" s="251"/>
      <c r="K3757" s="251"/>
      <c r="L3757" s="251"/>
    </row>
    <row r="3758" spans="2:12" x14ac:dyDescent="0.2">
      <c r="B3758" s="112" t="s">
        <v>2</v>
      </c>
      <c r="C3758" s="113">
        <f>_xll.qlCalendarAdvance("TARGET",C3757,B3758,"mf")</f>
        <v>62828</v>
      </c>
      <c r="D3758" s="120">
        <f>_xll.xlShmInterpRateFwd($D$3&amp;T(CalculationTrigger2),C3758,,5,C3759)</f>
        <v>1.1899690816348212E-2</v>
      </c>
      <c r="E3758" s="260">
        <f>_xll.xlShmInterpRateFwd($E$3&amp;T(CalculationTrigger2),C3758,,5,C3759)</f>
        <v>1.1840769698756526E-2</v>
      </c>
      <c r="F3758" s="260">
        <f>_xll.xlShmInterpRateFwd($F$3&amp;T(CalculationTrigger2),C3758,,5,C3759)</f>
        <v>1.1521149066862203E-2</v>
      </c>
      <c r="G3758" s="268">
        <f t="shared" si="116"/>
        <v>0.58921117591686367</v>
      </c>
      <c r="H3758" s="275">
        <f t="shared" si="117"/>
        <v>3.1962063189432297</v>
      </c>
      <c r="I3758" s="250"/>
      <c r="J3758" s="251"/>
      <c r="K3758" s="251"/>
      <c r="L3758" s="251"/>
    </row>
    <row r="3759" spans="2:12" x14ac:dyDescent="0.2">
      <c r="B3759" s="112" t="s">
        <v>2</v>
      </c>
      <c r="C3759" s="113">
        <f>_xll.qlCalendarAdvance("TARGET",C3758,B3759,"mf")</f>
        <v>62835</v>
      </c>
      <c r="D3759" s="120">
        <f>_xll.xlShmInterpRateFwd($D$3&amp;T(CalculationTrigger2),C3759,,5,C3760)</f>
        <v>1.1900274534197584E-2</v>
      </c>
      <c r="E3759" s="260">
        <f>_xll.xlShmInterpRateFwd($E$3&amp;T(CalculationTrigger2),C3759,,5,C3760)</f>
        <v>1.1841378995341382E-2</v>
      </c>
      <c r="F3759" s="260">
        <f>_xll.xlShmInterpRateFwd($F$3&amp;T(CalculationTrigger2),C3759,,5,C3760)</f>
        <v>1.1521880165533762E-2</v>
      </c>
      <c r="G3759" s="268">
        <f t="shared" si="116"/>
        <v>0.5889553885620249</v>
      </c>
      <c r="H3759" s="275">
        <f t="shared" si="117"/>
        <v>3.1949882980761983</v>
      </c>
      <c r="I3759" s="250"/>
      <c r="J3759" s="251"/>
      <c r="K3759" s="251"/>
      <c r="L3759" s="251"/>
    </row>
    <row r="3760" spans="2:12" x14ac:dyDescent="0.2">
      <c r="B3760" s="112" t="s">
        <v>2</v>
      </c>
      <c r="C3760" s="113">
        <f>_xll.qlCalendarAdvance("TARGET",C3759,B3760,"mf")</f>
        <v>62842</v>
      </c>
      <c r="D3760" s="120">
        <f>_xll.xlShmInterpRateFwd($D$3&amp;T(CalculationTrigger2),C3760,,5,C3761)</f>
        <v>1.1900853889930127E-2</v>
      </c>
      <c r="E3760" s="260">
        <f>_xll.xlShmInterpRateFwd($E$3&amp;T(CalculationTrigger2),C3760,,5,C3761)</f>
        <v>1.1841983870589221E-2</v>
      </c>
      <c r="F3760" s="260">
        <f>_xll.xlShmInterpRateFwd($F$3&amp;T(CalculationTrigger2),C3760,,5,C3761)</f>
        <v>1.1522606561591184E-2</v>
      </c>
      <c r="G3760" s="268">
        <f t="shared" si="116"/>
        <v>0.5887001934090641</v>
      </c>
      <c r="H3760" s="275">
        <f t="shared" si="117"/>
        <v>3.1937730899803638</v>
      </c>
      <c r="I3760" s="250"/>
      <c r="J3760" s="251"/>
      <c r="K3760" s="251"/>
      <c r="L3760" s="251"/>
    </row>
    <row r="3761" spans="2:12" x14ac:dyDescent="0.2">
      <c r="B3761" s="112" t="s">
        <v>2</v>
      </c>
      <c r="C3761" s="113">
        <f>_xll.qlCalendarAdvance("TARGET",C3760,B3761,"mf")</f>
        <v>62849</v>
      </c>
      <c r="D3761" s="120">
        <f>_xll.xlShmInterpRateFwd($D$3&amp;T(CalculationTrigger2),C3761,,5,C3762)</f>
        <v>1.1901428875037593E-2</v>
      </c>
      <c r="E3761" s="260">
        <f>_xll.xlShmInterpRateFwd($E$3&amp;T(CalculationTrigger2),C3761,,5,C3762)</f>
        <v>1.1842584315829636E-2</v>
      </c>
      <c r="F3761" s="260">
        <f>_xll.xlShmInterpRateFwd($F$3&amp;T(CalculationTrigger2),C3761,,5,C3762)</f>
        <v>1.1523328245819682E-2</v>
      </c>
      <c r="G3761" s="268">
        <f t="shared" si="116"/>
        <v>0.58844559207956593</v>
      </c>
      <c r="H3761" s="275">
        <f t="shared" si="117"/>
        <v>3.1925607000995484</v>
      </c>
      <c r="I3761" s="250"/>
      <c r="J3761" s="251"/>
      <c r="K3761" s="251"/>
      <c r="L3761" s="251"/>
    </row>
    <row r="3762" spans="2:12" x14ac:dyDescent="0.2">
      <c r="B3762" s="112" t="s">
        <v>2</v>
      </c>
      <c r="C3762" s="113">
        <f>_xll.qlCalendarAdvance("TARGET",C3761,B3762,"mf")</f>
        <v>62856</v>
      </c>
      <c r="D3762" s="120">
        <f>_xll.xlShmInterpRateFwd($D$3&amp;T(CalculationTrigger2),C3762,,5,C3763)</f>
        <v>1.1901999480948035E-2</v>
      </c>
      <c r="E3762" s="260">
        <f>_xll.xlShmInterpRateFwd($E$3&amp;T(CalculationTrigger2),C3762,,5,C3763)</f>
        <v>1.1843180322409596E-2</v>
      </c>
      <c r="F3762" s="260">
        <f>_xll.xlShmInterpRateFwd($F$3&amp;T(CalculationTrigger2),C3762,,5,C3763)</f>
        <v>1.1524045209004456E-2</v>
      </c>
      <c r="G3762" s="268">
        <f t="shared" si="116"/>
        <v>0.58819158538439209</v>
      </c>
      <c r="H3762" s="275">
        <f t="shared" si="117"/>
        <v>3.1913511340513936</v>
      </c>
      <c r="I3762" s="250"/>
      <c r="J3762" s="251"/>
      <c r="K3762" s="251"/>
      <c r="L3762" s="251"/>
    </row>
    <row r="3763" spans="2:12" x14ac:dyDescent="0.2">
      <c r="B3763" s="112" t="s">
        <v>2</v>
      </c>
      <c r="C3763" s="113">
        <f>_xll.qlCalendarAdvance("TARGET",C3762,B3763,"mf")</f>
        <v>62863</v>
      </c>
      <c r="D3763" s="120">
        <f>_xll.xlShmInterpRateFwd($D$3&amp;T(CalculationTrigger2),C3763,,5,C3764)</f>
        <v>1.190256569911846E-2</v>
      </c>
      <c r="E3763" s="260">
        <f>_xll.xlShmInterpRateFwd($E$3&amp;T(CalculationTrigger2),C3763,,5,C3764)</f>
        <v>1.1843771881647112E-2</v>
      </c>
      <c r="F3763" s="260">
        <f>_xll.xlShmInterpRateFwd($F$3&amp;T(CalculationTrigger2),C3763,,5,C3764)</f>
        <v>1.1524757441936507E-2</v>
      </c>
      <c r="G3763" s="268">
        <f t="shared" si="116"/>
        <v>0.58793817471347254</v>
      </c>
      <c r="H3763" s="275">
        <f t="shared" si="117"/>
        <v>3.1901443971060588</v>
      </c>
      <c r="I3763" s="250"/>
      <c r="J3763" s="251"/>
      <c r="K3763" s="251"/>
      <c r="L3763" s="251"/>
    </row>
    <row r="3764" spans="2:12" x14ac:dyDescent="0.2">
      <c r="B3764" s="112" t="s">
        <v>2</v>
      </c>
      <c r="C3764" s="113">
        <f>_xll.qlCalendarAdvance("TARGET",C3763,B3764,"mf")</f>
        <v>62870</v>
      </c>
      <c r="D3764" s="120">
        <f>_xll.xlShmInterpRateFwd($D$3&amp;T(CalculationTrigger2),C3764,,5,C3765)</f>
        <v>1.1903127521011669E-2</v>
      </c>
      <c r="E3764" s="260">
        <f>_xll.xlShmInterpRateFwd($E$3&amp;T(CalculationTrigger2),C3764,,5,C3765)</f>
        <v>1.184435898489495E-2</v>
      </c>
      <c r="F3764" s="260">
        <f>_xll.xlShmInterpRateFwd($F$3&amp;T(CalculationTrigger2),C3764,,5,C3765)</f>
        <v>1.1525464935395253E-2</v>
      </c>
      <c r="G3764" s="268">
        <f t="shared" si="116"/>
        <v>0.58768536116719439</v>
      </c>
      <c r="H3764" s="275">
        <f t="shared" si="117"/>
        <v>3.1889404949969613</v>
      </c>
      <c r="I3764" s="250"/>
      <c r="J3764" s="251"/>
      <c r="K3764" s="251"/>
      <c r="L3764" s="251"/>
    </row>
    <row r="3765" spans="2:12" x14ac:dyDescent="0.2">
      <c r="B3765" s="112" t="s">
        <v>2</v>
      </c>
      <c r="C3765" s="113">
        <f>_xll.qlCalendarAdvance("TARGET",C3764,B3765,"mf")</f>
        <v>62877</v>
      </c>
      <c r="D3765" s="120">
        <f>_xll.xlShmInterpRateFwd($D$3&amp;T(CalculationTrigger2),C3765,,5,C3766)</f>
        <v>1.1903684938067302E-2</v>
      </c>
      <c r="E3765" s="260">
        <f>_xll.xlShmInterpRateFwd($E$3&amp;T(CalculationTrigger2),C3765,,5,C3766)</f>
        <v>1.1844941623505871E-2</v>
      </c>
      <c r="F3765" s="260">
        <f>_xll.xlShmInterpRateFwd($F$3&amp;T(CalculationTrigger2),C3765,,5,C3766)</f>
        <v>1.1526167680165908E-2</v>
      </c>
      <c r="G3765" s="268">
        <f t="shared" si="116"/>
        <v>0.58743314561430715</v>
      </c>
      <c r="H3765" s="275">
        <f t="shared" si="117"/>
        <v>3.1877394333996305</v>
      </c>
      <c r="I3765" s="250"/>
      <c r="J3765" s="251"/>
      <c r="K3765" s="251"/>
      <c r="L3765" s="251"/>
    </row>
    <row r="3766" spans="2:12" x14ac:dyDescent="0.2">
      <c r="B3766" s="112" t="s">
        <v>2</v>
      </c>
      <c r="C3766" s="113">
        <f>_xll.qlCalendarAdvance("TARGET",C3765,B3766,"mf")</f>
        <v>62884</v>
      </c>
      <c r="D3766" s="120">
        <f>_xll.xlShmInterpRateFwd($D$3&amp;T(CalculationTrigger2),C3766,,5,C3767)</f>
        <v>1.1904237941753954E-2</v>
      </c>
      <c r="E3766" s="260">
        <f>_xll.xlShmInterpRateFwd($E$3&amp;T(CalculationTrigger2),C3766,,5,C3767)</f>
        <v>1.1845519788797897E-2</v>
      </c>
      <c r="F3766" s="260">
        <f>_xll.xlShmInterpRateFwd($F$3&amp;T(CalculationTrigger2),C3766,,5,C3767)</f>
        <v>1.1526865667056846E-2</v>
      </c>
      <c r="G3766" s="268">
        <f t="shared" si="116"/>
        <v>0.58718152956056813</v>
      </c>
      <c r="H3766" s="275">
        <f t="shared" si="117"/>
        <v>3.186541217410511</v>
      </c>
      <c r="I3766" s="250"/>
      <c r="J3766" s="251"/>
      <c r="K3766" s="251"/>
      <c r="L3766" s="251"/>
    </row>
    <row r="3767" spans="2:12" x14ac:dyDescent="0.2">
      <c r="B3767" s="112" t="s">
        <v>2</v>
      </c>
      <c r="C3767" s="113">
        <f>_xll.qlCalendarAdvance("TARGET",C3766,B3767,"mf")</f>
        <v>62891</v>
      </c>
      <c r="D3767" s="120">
        <f>_xll.xlShmInterpRateFwd($D$3&amp;T(CalculationTrigger2),C3767,,5,C3768)</f>
        <v>1.1904786523505477E-2</v>
      </c>
      <c r="E3767" s="260">
        <f>_xll.xlShmInterpRateFwd($E$3&amp;T(CalculationTrigger2),C3767,,5,C3768)</f>
        <v>1.1846093472083248E-2</v>
      </c>
      <c r="F3767" s="260">
        <f>_xll.xlShmInterpRateFwd($F$3&amp;T(CalculationTrigger2),C3767,,5,C3768)</f>
        <v>1.1527558886806953E-2</v>
      </c>
      <c r="G3767" s="268">
        <f t="shared" si="116"/>
        <v>0.58693051422229603</v>
      </c>
      <c r="H3767" s="275">
        <f t="shared" si="117"/>
        <v>3.1853458527629499</v>
      </c>
      <c r="I3767" s="250"/>
      <c r="J3767" s="251"/>
      <c r="K3767" s="251"/>
      <c r="L3767" s="251"/>
    </row>
    <row r="3768" spans="2:12" x14ac:dyDescent="0.2">
      <c r="B3768" s="112" t="s">
        <v>2</v>
      </c>
      <c r="C3768" s="113">
        <f>_xll.qlCalendarAdvance("TARGET",C3767,B3768,"mf")</f>
        <v>62898</v>
      </c>
      <c r="D3768" s="120">
        <f>_xll.xlShmInterpRateFwd($D$3&amp;T(CalculationTrigger2),C3768,,5,C3769)</f>
        <v>1.190533067480205E-2</v>
      </c>
      <c r="E3768" s="260">
        <f>_xll.xlShmInterpRateFwd($E$3&amp;T(CalculationTrigger2),C3768,,5,C3769)</f>
        <v>1.1846662664749447E-2</v>
      </c>
      <c r="F3768" s="260">
        <f>_xll.xlShmInterpRateFwd($F$3&amp;T(CalculationTrigger2),C3768,,5,C3769)</f>
        <v>1.1528247330253566E-2</v>
      </c>
      <c r="G3768" s="268">
        <f t="shared" si="116"/>
        <v>0.58668010052602415</v>
      </c>
      <c r="H3768" s="275">
        <f t="shared" si="117"/>
        <v>3.1841533449588137</v>
      </c>
      <c r="I3768" s="250"/>
      <c r="J3768" s="251"/>
      <c r="K3768" s="251"/>
      <c r="L3768" s="251"/>
    </row>
    <row r="3769" spans="2:12" x14ac:dyDescent="0.2">
      <c r="B3769" s="112" t="s">
        <v>2</v>
      </c>
      <c r="C3769" s="113">
        <f>_xll.qlCalendarAdvance("TARGET",C3768,B3769,"mf")</f>
        <v>62905</v>
      </c>
      <c r="D3769" s="120">
        <f>_xll.xlShmInterpRateFwd($D$3&amp;T(CalculationTrigger2),C3769,,5,C3770)</f>
        <v>1.1905870387071735E-2</v>
      </c>
      <c r="E3769" s="260">
        <f>_xll.xlShmInterpRateFwd($E$3&amp;T(CalculationTrigger2),C3769,,5,C3770)</f>
        <v>1.1847227358102931E-2</v>
      </c>
      <c r="F3769" s="260">
        <f>_xll.xlShmInterpRateFwd($F$3&amp;T(CalculationTrigger2),C3769,,5,C3770)</f>
        <v>1.1528930988147154E-2</v>
      </c>
      <c r="G3769" s="268">
        <f t="shared" si="116"/>
        <v>0.58643028968803634</v>
      </c>
      <c r="H3769" s="275">
        <f t="shared" si="117"/>
        <v>3.1829636995577699</v>
      </c>
      <c r="I3769" s="250"/>
      <c r="J3769" s="251"/>
      <c r="K3769" s="251"/>
      <c r="L3769" s="251"/>
    </row>
    <row r="3770" spans="2:12" x14ac:dyDescent="0.2">
      <c r="B3770" s="112" t="s">
        <v>2</v>
      </c>
      <c r="C3770" s="113">
        <f>_xll.qlCalendarAdvance("TARGET",C3769,B3770,"mf")</f>
        <v>62912</v>
      </c>
      <c r="D3770" s="120">
        <f>_xll.xlShmInterpRateFwd($D$3&amp;T(CalculationTrigger2),C3770,,5,C3771)</f>
        <v>1.1906405651783135E-2</v>
      </c>
      <c r="E3770" s="260">
        <f>_xll.xlShmInterpRateFwd($E$3&amp;T(CalculationTrigger2),C3770,,5,C3771)</f>
        <v>1.1847787543490683E-2</v>
      </c>
      <c r="F3770" s="260">
        <f>_xll.xlShmInterpRateFwd($F$3&amp;T(CalculationTrigger2),C3770,,5,C3771)</f>
        <v>1.1529609851296103E-2</v>
      </c>
      <c r="G3770" s="268">
        <f t="shared" si="116"/>
        <v>0.58618108292451265</v>
      </c>
      <c r="H3770" s="275">
        <f t="shared" si="117"/>
        <v>3.1817769219458052</v>
      </c>
      <c r="I3770" s="250"/>
      <c r="J3770" s="251"/>
      <c r="K3770" s="251"/>
      <c r="L3770" s="251"/>
    </row>
    <row r="3771" spans="2:12" x14ac:dyDescent="0.2">
      <c r="B3771" s="112" t="s">
        <v>2</v>
      </c>
      <c r="C3771" s="113">
        <f>_xll.qlCalendarAdvance("TARGET",C3770,B3771,"mf")</f>
        <v>62919</v>
      </c>
      <c r="D3771" s="120">
        <f>_xll.xlShmInterpRateFwd($D$3&amp;T(CalculationTrigger2),C3771,,5,C3772)</f>
        <v>1.1906936460375897E-2</v>
      </c>
      <c r="E3771" s="260">
        <f>_xll.xlShmInterpRateFwd($E$3&amp;T(CalculationTrigger2),C3771,,5,C3772)</f>
        <v>1.18483432122481E-2</v>
      </c>
      <c r="F3771" s="260">
        <f>_xll.xlShmInterpRateFwd($F$3&amp;T(CalculationTrigger2),C3771,,5,C3772)</f>
        <v>1.1530283910468255E-2</v>
      </c>
      <c r="G3771" s="268">
        <f t="shared" si="116"/>
        <v>0.58593248127796971</v>
      </c>
      <c r="H3771" s="275">
        <f t="shared" si="117"/>
        <v>3.1805930177984489</v>
      </c>
      <c r="I3771" s="250"/>
      <c r="J3771" s="251"/>
      <c r="K3771" s="251"/>
      <c r="L3771" s="251"/>
    </row>
    <row r="3772" spans="2:12" x14ac:dyDescent="0.2">
      <c r="B3772" s="112" t="s">
        <v>2</v>
      </c>
      <c r="C3772" s="113">
        <f>_xll.qlCalendarAdvance("TARGET",C3771,B3772,"mf")</f>
        <v>62926</v>
      </c>
      <c r="D3772" s="120">
        <f>_xll.xlShmInterpRateFwd($D$3&amp;T(CalculationTrigger2),C3772,,5,C3773)</f>
        <v>1.1907462804318626E-2</v>
      </c>
      <c r="E3772" s="260">
        <f>_xll.xlShmInterpRateFwd($E$3&amp;T(CalculationTrigger2),C3772,,5,C3773)</f>
        <v>1.1848894355704791E-2</v>
      </c>
      <c r="F3772" s="260">
        <f>_xll.xlShmInterpRateFwd($F$3&amp;T(CalculationTrigger2),C3772,,5,C3773)</f>
        <v>1.1530953156460423E-2</v>
      </c>
      <c r="G3772" s="268">
        <f t="shared" si="116"/>
        <v>0.58568448613835478</v>
      </c>
      <c r="H3772" s="275">
        <f t="shared" si="117"/>
        <v>3.1794119924436792</v>
      </c>
      <c r="I3772" s="250"/>
      <c r="J3772" s="251"/>
      <c r="K3772" s="251"/>
      <c r="L3772" s="251"/>
    </row>
    <row r="3773" spans="2:12" x14ac:dyDescent="0.2">
      <c r="B3773" s="112" t="s">
        <v>2</v>
      </c>
      <c r="C3773" s="113">
        <f>_xll.qlCalendarAdvance("TARGET",C3772,B3773,"mf")</f>
        <v>62933</v>
      </c>
      <c r="D3773" s="120">
        <f>_xll.xlShmInterpRateFwd($D$3&amp;T(CalculationTrigger2),C3773,,5,C3774)</f>
        <v>1.1907984675056764E-2</v>
      </c>
      <c r="E3773" s="260">
        <f>_xll.xlShmInterpRateFwd($E$3&amp;T(CalculationTrigger2),C3773,,5,C3774)</f>
        <v>1.1849440965213533E-2</v>
      </c>
      <c r="F3773" s="260">
        <f>_xll.xlShmInterpRateFwd($F$3&amp;T(CalculationTrigger2),C3773,,5,C3774)</f>
        <v>1.153161758006941E-2</v>
      </c>
      <c r="G3773" s="268">
        <f t="shared" si="116"/>
        <v>0.58543709843230518</v>
      </c>
      <c r="H3773" s="275">
        <f t="shared" si="117"/>
        <v>3.1782338514412327</v>
      </c>
      <c r="I3773" s="250"/>
      <c r="J3773" s="251"/>
      <c r="K3773" s="251"/>
      <c r="L3773" s="251"/>
    </row>
    <row r="3774" spans="2:12" x14ac:dyDescent="0.2">
      <c r="B3774" s="112" t="s">
        <v>2</v>
      </c>
      <c r="C3774" s="113">
        <f>_xll.qlCalendarAdvance("TARGET",C3773,B3774,"mf")</f>
        <v>62940</v>
      </c>
      <c r="D3774" s="120">
        <f>_xll.xlShmInterpRateFwd($D$3&amp;T(CalculationTrigger2),C3774,,5,C3775)</f>
        <v>1.190850206404734E-2</v>
      </c>
      <c r="E3774" s="260">
        <f>_xll.xlShmInterpRateFwd($E$3&amp;T(CalculationTrigger2),C3774,,5,C3775)</f>
        <v>1.184998303209236E-2</v>
      </c>
      <c r="F3774" s="260">
        <f>_xll.xlShmInterpRateFwd($F$3&amp;T(CalculationTrigger2),C3774,,5,C3775)</f>
        <v>1.1532277172051483E-2</v>
      </c>
      <c r="G3774" s="268">
        <f t="shared" si="116"/>
        <v>0.58519031954980261</v>
      </c>
      <c r="H3774" s="275">
        <f t="shared" si="117"/>
        <v>3.1770586004087678</v>
      </c>
      <c r="I3774" s="250"/>
      <c r="J3774" s="251"/>
      <c r="K3774" s="251"/>
      <c r="L3774" s="251"/>
    </row>
    <row r="3775" spans="2:12" x14ac:dyDescent="0.2">
      <c r="B3775" s="112" t="s">
        <v>2</v>
      </c>
      <c r="C3775" s="113">
        <f>_xll.qlCalendarAdvance("TARGET",C3774,B3775,"mf")</f>
        <v>62947</v>
      </c>
      <c r="D3775" s="120">
        <f>_xll.xlShmInterpRateFwd($D$3&amp;T(CalculationTrigger2),C3775,,5,C3776)</f>
        <v>1.1909014962729999E-2</v>
      </c>
      <c r="E3775" s="260">
        <f>_xll.xlShmInterpRateFwd($E$3&amp;T(CalculationTrigger2),C3775,,5,C3776)</f>
        <v>1.1850520547699837E-2</v>
      </c>
      <c r="F3775" s="260">
        <f>_xll.xlShmInterpRateFwd($F$3&amp;T(CalculationTrigger2),C3775,,5,C3776)</f>
        <v>1.1532931923209248E-2</v>
      </c>
      <c r="G3775" s="268">
        <f t="shared" si="116"/>
        <v>0.58494415030162228</v>
      </c>
      <c r="H3775" s="275">
        <f t="shared" si="117"/>
        <v>3.1758862449058829</v>
      </c>
      <c r="I3775" s="250"/>
      <c r="J3775" s="251"/>
      <c r="K3775" s="251"/>
      <c r="L3775" s="251"/>
    </row>
    <row r="3776" spans="2:12" x14ac:dyDescent="0.2">
      <c r="B3776" s="112" t="s">
        <v>2</v>
      </c>
      <c r="C3776" s="113">
        <f>_xll.qlCalendarAdvance("TARGET",C3775,B3776,"mf")</f>
        <v>62954</v>
      </c>
      <c r="D3776" s="120">
        <f>_xll.xlShmInterpRateFwd($D$3&amp;T(CalculationTrigger2),C3776,,5,C3777)</f>
        <v>1.1909523362579154E-2</v>
      </c>
      <c r="E3776" s="260">
        <f>_xll.xlShmInterpRateFwd($E$3&amp;T(CalculationTrigger2),C3776,,5,C3777)</f>
        <v>1.1851053503354001E-2</v>
      </c>
      <c r="F3776" s="260">
        <f>_xll.xlShmInterpRateFwd($F$3&amp;T(CalculationTrigger2),C3776,,5,C3777)</f>
        <v>1.1533581824345308E-2</v>
      </c>
      <c r="G3776" s="268">
        <f t="shared" si="116"/>
        <v>0.58469859225153065</v>
      </c>
      <c r="H3776" s="275">
        <f t="shared" si="117"/>
        <v>3.1747167900869275</v>
      </c>
      <c r="I3776" s="250"/>
      <c r="J3776" s="251"/>
      <c r="K3776" s="251"/>
      <c r="L3776" s="251"/>
    </row>
    <row r="3777" spans="2:12" x14ac:dyDescent="0.2">
      <c r="B3777" s="112" t="s">
        <v>2</v>
      </c>
      <c r="C3777" s="113">
        <f>_xll.qlCalendarAdvance("TARGET",C3776,B3777,"mf")</f>
        <v>62961</v>
      </c>
      <c r="D3777" s="120">
        <f>_xll.xlShmInterpRateFwd($D$3&amp;T(CalculationTrigger2),C3777,,5,C3778)</f>
        <v>1.191002725504604E-2</v>
      </c>
      <c r="E3777" s="260">
        <f>_xll.xlShmInterpRateFwd($E$3&amp;T(CalculationTrigger2),C3777,,5,C3778)</f>
        <v>1.1851581890401844E-2</v>
      </c>
      <c r="F3777" s="260">
        <f>_xll.xlShmInterpRateFwd($F$3&amp;T(CalculationTrigger2),C3777,,5,C3778)</f>
        <v>1.1534226866227518E-2</v>
      </c>
      <c r="G3777" s="268">
        <f t="shared" si="116"/>
        <v>0.58445364644195763</v>
      </c>
      <c r="H3777" s="275">
        <f t="shared" si="117"/>
        <v>3.1735502417432579</v>
      </c>
      <c r="I3777" s="250"/>
      <c r="J3777" s="251"/>
      <c r="K3777" s="251"/>
      <c r="L3777" s="251"/>
    </row>
    <row r="3778" spans="2:12" x14ac:dyDescent="0.2">
      <c r="B3778" s="112" t="s">
        <v>2</v>
      </c>
      <c r="C3778" s="113">
        <f>_xll.qlCalendarAdvance("TARGET",C3777,B3778,"mf")</f>
        <v>62968</v>
      </c>
      <c r="D3778" s="120">
        <f>_xll.xlShmInterpRateFwd($D$3&amp;T(CalculationTrigger2),C3778,,5,C3779)</f>
        <v>1.191052663155294E-2</v>
      </c>
      <c r="E3778" s="260">
        <f>_xll.xlShmInterpRateFwd($E$3&amp;T(CalculationTrigger2),C3778,,5,C3779)</f>
        <v>1.1852105700184568E-2</v>
      </c>
      <c r="F3778" s="260">
        <f>_xll.xlShmInterpRateFwd($F$3&amp;T(CalculationTrigger2),C3778,,5,C3779)</f>
        <v>1.1534867039629528E-2</v>
      </c>
      <c r="G3778" s="268">
        <f t="shared" si="116"/>
        <v>0.58420931368371321</v>
      </c>
      <c r="H3778" s="275">
        <f t="shared" si="117"/>
        <v>3.1723866055504044</v>
      </c>
      <c r="I3778" s="250"/>
      <c r="J3778" s="251"/>
      <c r="K3778" s="251"/>
      <c r="L3778" s="251"/>
    </row>
    <row r="3779" spans="2:12" x14ac:dyDescent="0.2">
      <c r="B3779" s="112" t="s">
        <v>2</v>
      </c>
      <c r="C3779" s="113">
        <f>_xll.qlCalendarAdvance("TARGET",C3778,B3779,"mf")</f>
        <v>62975</v>
      </c>
      <c r="D3779" s="120">
        <f>_xll.xlShmInterpRateFwd($D$3&amp;T(CalculationTrigger2),C3779,,5,C3780)</f>
        <v>1.1911021483591638E-2</v>
      </c>
      <c r="E3779" s="260">
        <f>_xll.xlShmInterpRateFwd($E$3&amp;T(CalculationTrigger2),C3779,,5,C3780)</f>
        <v>1.185262492401442E-2</v>
      </c>
      <c r="F3779" s="260">
        <f>_xll.xlShmInterpRateFwd($F$3&amp;T(CalculationTrigger2),C3779,,5,C3780)</f>
        <v>1.1535502335371324E-2</v>
      </c>
      <c r="G3779" s="268">
        <f t="shared" si="116"/>
        <v>0.58396559577218388</v>
      </c>
      <c r="H3779" s="275">
        <f t="shared" si="117"/>
        <v>3.1712258864309559</v>
      </c>
      <c r="I3779" s="250"/>
      <c r="J3779" s="251"/>
      <c r="K3779" s="251"/>
      <c r="L3779" s="251"/>
    </row>
    <row r="3780" spans="2:12" x14ac:dyDescent="0.2">
      <c r="B3780" s="112" t="s">
        <v>2</v>
      </c>
      <c r="C3780" s="113">
        <f>_xll.qlCalendarAdvance("TARGET",C3779,B3780,"mf")</f>
        <v>62982</v>
      </c>
      <c r="D3780" s="120">
        <f>_xll.xlShmInterpRateFwd($D$3&amp;T(CalculationTrigger2),C3780,,5,C3781)</f>
        <v>1.1911511802596007E-2</v>
      </c>
      <c r="E3780" s="260">
        <f>_xll.xlShmInterpRateFwd($E$3&amp;T(CalculationTrigger2),C3780,,5,C3781)</f>
        <v>1.1853139553278937E-2</v>
      </c>
      <c r="F3780" s="260">
        <f>_xll.xlShmInterpRateFwd($F$3&amp;T(CalculationTrigger2),C3780,,5,C3781)</f>
        <v>1.153613274419181E-2</v>
      </c>
      <c r="G3780" s="268">
        <f t="shared" si="116"/>
        <v>0.58372249317069702</v>
      </c>
      <c r="H3780" s="275">
        <f t="shared" si="117"/>
        <v>3.1700680908712706</v>
      </c>
      <c r="I3780" s="250"/>
      <c r="J3780" s="251"/>
      <c r="K3780" s="251"/>
      <c r="L3780" s="251"/>
    </row>
    <row r="3781" spans="2:12" x14ac:dyDescent="0.2">
      <c r="B3781" s="112" t="s">
        <v>2</v>
      </c>
      <c r="C3781" s="113">
        <f>_xll.qlCalendarAdvance("TARGET",C3780,B3781,"mf")</f>
        <v>62989</v>
      </c>
      <c r="D3781" s="120">
        <f>_xll.xlShmInterpRateFwd($D$3&amp;T(CalculationTrigger2),C3781,,5,C3782)</f>
        <v>1.1911997580028873E-2</v>
      </c>
      <c r="E3781" s="260">
        <f>_xll.xlShmInterpRateFwd($E$3&amp;T(CalculationTrigger2),C3781,,5,C3782)</f>
        <v>1.185364957926141E-2</v>
      </c>
      <c r="F3781" s="260">
        <f>_xll.xlShmInterpRateFwd($F$3&amp;T(CalculationTrigger2),C3781,,5,C3782)</f>
        <v>1.1536758256939932E-2</v>
      </c>
      <c r="G3781" s="268">
        <f t="shared" ref="G3781:G3844" si="118">(D3781-E3781)*10000</f>
        <v>0.58348000767462216</v>
      </c>
      <c r="H3781" s="275">
        <f t="shared" ref="H3781:H3844" si="119">(E3781-F3781)*10000</f>
        <v>3.1689132232147825</v>
      </c>
      <c r="I3781" s="250"/>
      <c r="J3781" s="251"/>
      <c r="K3781" s="251"/>
      <c r="L3781" s="251"/>
    </row>
    <row r="3782" spans="2:12" x14ac:dyDescent="0.2">
      <c r="B3782" s="112" t="s">
        <v>2</v>
      </c>
      <c r="C3782" s="113">
        <f>_xll.qlCalendarAdvance("TARGET",C3781,B3782,"mf")</f>
        <v>62996</v>
      </c>
      <c r="D3782" s="120">
        <f>_xll.xlShmInterpRateFwd($D$3&amp;T(CalculationTrigger2),C3782,,5,C3783)</f>
        <v>1.1912478807324111E-2</v>
      </c>
      <c r="E3782" s="260">
        <f>_xll.xlShmInterpRateFwd($E$3&amp;T(CalculationTrigger2),C3782,,5,C3783)</f>
        <v>1.1854154993332011E-2</v>
      </c>
      <c r="F3782" s="260">
        <f>_xll.xlShmInterpRateFwd($F$3&amp;T(CalculationTrigger2),C3782,,5,C3783)</f>
        <v>1.1537378864348805E-2</v>
      </c>
      <c r="G3782" s="268">
        <f t="shared" si="118"/>
        <v>0.58323813992100171</v>
      </c>
      <c r="H3782" s="275">
        <f t="shared" si="119"/>
        <v>3.1677612898320557</v>
      </c>
      <c r="I3782" s="250"/>
      <c r="J3782" s="251"/>
      <c r="K3782" s="251"/>
      <c r="L3782" s="251"/>
    </row>
    <row r="3783" spans="2:12" x14ac:dyDescent="0.2">
      <c r="B3783" s="112" t="s">
        <v>2</v>
      </c>
      <c r="C3783" s="113">
        <f>_xll.qlCalendarAdvance("TARGET",C3782,B3783,"mf")</f>
        <v>63003</v>
      </c>
      <c r="D3783" s="120">
        <f>_xll.xlShmInterpRateFwd($D$3&amp;T(CalculationTrigger2),C3783,,5,C3784)</f>
        <v>1.1912955475956135E-2</v>
      </c>
      <c r="E3783" s="260">
        <f>_xll.xlShmInterpRateFwd($E$3&amp;T(CalculationTrigger2),C3783,,5,C3784)</f>
        <v>1.185465578680878E-2</v>
      </c>
      <c r="F3783" s="260">
        <f>_xll.xlShmInterpRateFwd($F$3&amp;T(CalculationTrigger2),C3783,,5,C3784)</f>
        <v>1.1537994557215254E-2</v>
      </c>
      <c r="G3783" s="268">
        <f t="shared" si="118"/>
        <v>0.58299689147355005</v>
      </c>
      <c r="H3783" s="275">
        <f t="shared" si="119"/>
        <v>3.1666122959352583</v>
      </c>
      <c r="I3783" s="250"/>
      <c r="J3783" s="251"/>
      <c r="K3783" s="251"/>
      <c r="L3783" s="251"/>
    </row>
    <row r="3784" spans="2:12" x14ac:dyDescent="0.2">
      <c r="B3784" s="112" t="s">
        <v>2</v>
      </c>
      <c r="C3784" s="113">
        <f>_xll.qlCalendarAdvance("TARGET",C3783,B3784,"mf")</f>
        <v>63010</v>
      </c>
      <c r="D3784" s="120">
        <f>_xll.xlShmInterpRateFwd($D$3&amp;T(CalculationTrigger2),C3784,,5,C3785)</f>
        <v>1.19134275773762E-2</v>
      </c>
      <c r="E3784" s="260">
        <f>_xll.xlShmInterpRateFwd($E$3&amp;T(CalculationTrigger2),C3784,,5,C3785)</f>
        <v>1.1855151951056098E-2</v>
      </c>
      <c r="F3784" s="260">
        <f>_xll.xlShmInterpRateFwd($F$3&amp;T(CalculationTrigger2),C3784,,5,C3785)</f>
        <v>1.1538605326347692E-2</v>
      </c>
      <c r="G3784" s="268">
        <f t="shared" si="118"/>
        <v>0.58275626320101681</v>
      </c>
      <c r="H3784" s="275">
        <f t="shared" si="119"/>
        <v>3.1654662470840567</v>
      </c>
      <c r="I3784" s="250"/>
      <c r="J3784" s="251"/>
      <c r="K3784" s="251"/>
      <c r="L3784" s="251"/>
    </row>
    <row r="3785" spans="2:12" x14ac:dyDescent="0.2">
      <c r="B3785" s="112" t="s">
        <v>2</v>
      </c>
      <c r="C3785" s="113">
        <f>_xll.qlCalendarAdvance("TARGET",C3784,B3785,"mf")</f>
        <v>63017</v>
      </c>
      <c r="D3785" s="120">
        <f>_xll.xlShmInterpRateFwd($D$3&amp;T(CalculationTrigger2),C3785,,5,C3786)</f>
        <v>1.1913895103023974E-2</v>
      </c>
      <c r="E3785" s="260">
        <f>_xll.xlShmInterpRateFwd($E$3&amp;T(CalculationTrigger2),C3785,,5,C3786)</f>
        <v>1.1855643477374637E-2</v>
      </c>
      <c r="F3785" s="260">
        <f>_xll.xlShmInterpRateFwd($F$3&amp;T(CalculationTrigger2),C3785,,5,C3786)</f>
        <v>1.1539211162513989E-2</v>
      </c>
      <c r="G3785" s="268">
        <f t="shared" si="118"/>
        <v>0.58251625649336636</v>
      </c>
      <c r="H3785" s="275">
        <f t="shared" si="119"/>
        <v>3.1643231486064813</v>
      </c>
      <c r="I3785" s="250"/>
      <c r="J3785" s="251"/>
      <c r="K3785" s="251"/>
      <c r="L3785" s="251"/>
    </row>
    <row r="3786" spans="2:12" x14ac:dyDescent="0.2">
      <c r="B3786" s="112" t="s">
        <v>2</v>
      </c>
      <c r="C3786" s="113">
        <f>_xll.qlCalendarAdvance("TARGET",C3785,B3786,"mf")</f>
        <v>63024</v>
      </c>
      <c r="D3786" s="120">
        <f>_xll.xlShmInterpRateFwd($D$3&amp;T(CalculationTrigger2),C3786,,5,C3787)</f>
        <v>1.1914358044362295E-2</v>
      </c>
      <c r="E3786" s="260">
        <f>_xll.xlShmInterpRateFwd($E$3&amp;T(CalculationTrigger2),C3786,,5,C3787)</f>
        <v>1.1856130357122992E-2</v>
      </c>
      <c r="F3786" s="260">
        <f>_xll.xlShmInterpRateFwd($F$3&amp;T(CalculationTrigger2),C3786,,5,C3787)</f>
        <v>1.1539812056499394E-2</v>
      </c>
      <c r="G3786" s="268">
        <f t="shared" si="118"/>
        <v>0.58227687239302894</v>
      </c>
      <c r="H3786" s="275">
        <f t="shared" si="119"/>
        <v>3.1631830062359838</v>
      </c>
      <c r="I3786" s="250"/>
      <c r="J3786" s="251"/>
      <c r="K3786" s="251"/>
      <c r="L3786" s="251"/>
    </row>
    <row r="3787" spans="2:12" x14ac:dyDescent="0.2">
      <c r="B3787" s="112" t="s">
        <v>2</v>
      </c>
      <c r="C3787" s="113">
        <f>_xll.qlCalendarAdvance("TARGET",C3786,B3787,"mf")</f>
        <v>63031</v>
      </c>
      <c r="D3787" s="120">
        <f>_xll.xlShmInterpRateFwd($D$3&amp;T(CalculationTrigger2),C3787,,5,C3788)</f>
        <v>1.1914816392848211E-2</v>
      </c>
      <c r="E3787" s="260">
        <f>_xll.xlShmInterpRateFwd($E$3&amp;T(CalculationTrigger2),C3787,,5,C3788)</f>
        <v>1.1856612581642377E-2</v>
      </c>
      <c r="F3787" s="260">
        <f>_xll.xlShmInterpRateFwd($F$3&amp;T(CalculationTrigger2),C3787,,5,C3788)</f>
        <v>1.1540407999100737E-2</v>
      </c>
      <c r="G3787" s="268">
        <f t="shared" si="118"/>
        <v>0.58203811205833134</v>
      </c>
      <c r="H3787" s="275">
        <f t="shared" si="119"/>
        <v>3.1620458254164041</v>
      </c>
      <c r="I3787" s="250"/>
      <c r="J3787" s="251"/>
      <c r="K3787" s="251"/>
      <c r="L3787" s="251"/>
    </row>
    <row r="3788" spans="2:12" x14ac:dyDescent="0.2">
      <c r="B3788" s="112" t="s">
        <v>2</v>
      </c>
      <c r="C3788" s="113">
        <f>_xll.qlCalendarAdvance("TARGET",C3787,B3788,"mf")</f>
        <v>63038</v>
      </c>
      <c r="D3788" s="120">
        <f>_xll.xlShmInterpRateFwd($D$3&amp;T(CalculationTrigger2),C3788,,5,C3789)</f>
        <v>1.191527013992719E-2</v>
      </c>
      <c r="E3788" s="260">
        <f>_xll.xlShmInterpRateFwd($E$3&amp;T(CalculationTrigger2),C3788,,5,C3789)</f>
        <v>1.1857090142268226E-2</v>
      </c>
      <c r="F3788" s="260">
        <f>_xll.xlShmInterpRateFwd($F$3&amp;T(CalculationTrigger2),C3788,,5,C3789)</f>
        <v>1.1540998981091691E-2</v>
      </c>
      <c r="G3788" s="268">
        <f t="shared" si="118"/>
        <v>0.58179997658964333</v>
      </c>
      <c r="H3788" s="275">
        <f t="shared" si="119"/>
        <v>3.1609116117653491</v>
      </c>
      <c r="I3788" s="250"/>
      <c r="J3788" s="251"/>
      <c r="K3788" s="251"/>
      <c r="L3788" s="251"/>
    </row>
    <row r="3789" spans="2:12" x14ac:dyDescent="0.2">
      <c r="B3789" s="112" t="s">
        <v>2</v>
      </c>
      <c r="C3789" s="113">
        <f>_xll.qlCalendarAdvance("TARGET",C3788,B3789,"mf")</f>
        <v>63045</v>
      </c>
      <c r="D3789" s="120">
        <f>_xll.xlShmInterpRateFwd($D$3&amp;T(CalculationTrigger2),C3789,,5,C3790)</f>
        <v>1.1915719277056284E-2</v>
      </c>
      <c r="E3789" s="260">
        <f>_xll.xlShmInterpRateFwd($E$3&amp;T(CalculationTrigger2),C3789,,5,C3790)</f>
        <v>1.185756303032438E-2</v>
      </c>
      <c r="F3789" s="260">
        <f>_xll.xlShmInterpRateFwd($F$3&amp;T(CalculationTrigger2),C3789,,5,C3790)</f>
        <v>1.15415849932633E-2</v>
      </c>
      <c r="G3789" s="268">
        <f t="shared" si="118"/>
        <v>0.58156246731904182</v>
      </c>
      <c r="H3789" s="275">
        <f t="shared" si="119"/>
        <v>3.1597803706107963</v>
      </c>
      <c r="I3789" s="250"/>
      <c r="J3789" s="251"/>
      <c r="K3789" s="251"/>
      <c r="L3789" s="251"/>
    </row>
    <row r="3790" spans="2:12" x14ac:dyDescent="0.2">
      <c r="B3790" s="112" t="s">
        <v>2</v>
      </c>
      <c r="C3790" s="113">
        <f>_xll.qlCalendarAdvance("TARGET",C3789,B3790,"mf")</f>
        <v>63052</v>
      </c>
      <c r="D3790" s="120">
        <f>_xll.xlShmInterpRateFwd($D$3&amp;T(CalculationTrigger2),C3790,,5,C3791)</f>
        <v>1.1916163795686757E-2</v>
      </c>
      <c r="E3790" s="260">
        <f>_xll.xlShmInterpRateFwd($E$3&amp;T(CalculationTrigger2),C3790,,5,C3791)</f>
        <v>1.1858031237157859E-2</v>
      </c>
      <c r="F3790" s="260">
        <f>_xll.xlShmInterpRateFwd($F$3&amp;T(CalculationTrigger2),C3790,,5,C3791)</f>
        <v>1.1542166026400822E-2</v>
      </c>
      <c r="G3790" s="268">
        <f t="shared" si="118"/>
        <v>0.58132558528897416</v>
      </c>
      <c r="H3790" s="275">
        <f t="shared" si="119"/>
        <v>3.1586521075703708</v>
      </c>
      <c r="I3790" s="250"/>
      <c r="J3790" s="251"/>
      <c r="K3790" s="251"/>
      <c r="L3790" s="251"/>
    </row>
    <row r="3791" spans="2:12" x14ac:dyDescent="0.2">
      <c r="B3791" s="112" t="s">
        <v>2</v>
      </c>
      <c r="C3791" s="113">
        <f>_xll.qlCalendarAdvance("TARGET",C3790,B3791,"mf")</f>
        <v>63059</v>
      </c>
      <c r="D3791" s="120">
        <f>_xll.xlShmInterpRateFwd($D$3&amp;T(CalculationTrigger2),C3791,,5,C3792)</f>
        <v>1.1916603687275661E-2</v>
      </c>
      <c r="E3791" s="260">
        <f>_xll.xlShmInterpRateFwd($E$3&amp;T(CalculationTrigger2),C3791,,5,C3792)</f>
        <v>1.1858494754104098E-2</v>
      </c>
      <c r="F3791" s="260">
        <f>_xll.xlShmInterpRateFwd($F$3&amp;T(CalculationTrigger2),C3791,,5,C3792)</f>
        <v>1.1542742071306884E-2</v>
      </c>
      <c r="G3791" s="268">
        <f t="shared" si="118"/>
        <v>0.58108933171563748</v>
      </c>
      <c r="H3791" s="275">
        <f t="shared" si="119"/>
        <v>3.157526827972136</v>
      </c>
      <c r="I3791" s="250"/>
      <c r="J3791" s="251"/>
      <c r="K3791" s="251"/>
      <c r="L3791" s="251"/>
    </row>
    <row r="3792" spans="2:12" x14ac:dyDescent="0.2">
      <c r="B3792" s="112" t="s">
        <v>2</v>
      </c>
      <c r="C3792" s="113">
        <f>_xll.qlCalendarAdvance("TARGET",C3791,B3792,"mf")</f>
        <v>63066</v>
      </c>
      <c r="D3792" s="120">
        <f>_xll.xlShmInterpRateFwd($D$3&amp;T(CalculationTrigger2),C3792,,5,C3793)</f>
        <v>1.1917038943268475E-2</v>
      </c>
      <c r="E3792" s="260">
        <f>_xll.xlShmInterpRateFwd($E$3&amp;T(CalculationTrigger2),C3792,,5,C3793)</f>
        <v>1.1858953572498528E-2</v>
      </c>
      <c r="F3792" s="260">
        <f>_xll.xlShmInterpRateFwd($F$3&amp;T(CalculationTrigger2),C3792,,5,C3793)</f>
        <v>1.1543313118726212E-2</v>
      </c>
      <c r="G3792" s="268">
        <f t="shared" si="118"/>
        <v>0.5808537076994712</v>
      </c>
      <c r="H3792" s="275">
        <f t="shared" si="119"/>
        <v>3.1564045377231555</v>
      </c>
      <c r="I3792" s="250"/>
      <c r="J3792" s="251"/>
      <c r="K3792" s="251"/>
      <c r="L3792" s="251"/>
    </row>
    <row r="3793" spans="2:12" x14ac:dyDescent="0.2">
      <c r="B3793" s="112" t="s">
        <v>2</v>
      </c>
      <c r="C3793" s="113">
        <f>_xll.qlCalendarAdvance("TARGET",C3792,B3793,"mf")</f>
        <v>63073</v>
      </c>
      <c r="D3793" s="120">
        <f>_xll.xlShmInterpRateFwd($D$3&amp;T(CalculationTrigger2),C3793,,5,C3794)</f>
        <v>1.1917469555128048E-2</v>
      </c>
      <c r="E3793" s="260">
        <f>_xll.xlShmInterpRateFwd($E$3&amp;T(CalculationTrigger2),C3793,,5,C3794)</f>
        <v>1.1859407683682382E-2</v>
      </c>
      <c r="F3793" s="260">
        <f>_xll.xlShmInterpRateFwd($F$3&amp;T(CalculationTrigger2),C3793,,5,C3794)</f>
        <v>1.1543879159496189E-2</v>
      </c>
      <c r="G3793" s="268">
        <f t="shared" si="118"/>
        <v>0.58061871445665503</v>
      </c>
      <c r="H3793" s="275">
        <f t="shared" si="119"/>
        <v>3.1552852418619342</v>
      </c>
      <c r="I3793" s="250"/>
      <c r="J3793" s="251"/>
      <c r="K3793" s="251"/>
      <c r="L3793" s="251"/>
    </row>
    <row r="3794" spans="2:12" x14ac:dyDescent="0.2">
      <c r="B3794" s="112" t="s">
        <v>2</v>
      </c>
      <c r="C3794" s="113">
        <f>_xll.qlCalendarAdvance("TARGET",C3793,B3794,"mf")</f>
        <v>63080</v>
      </c>
      <c r="D3794" s="120">
        <f>_xll.xlShmInterpRateFwd($D$3&amp;T(CalculationTrigger2),C3794,,5,C3795)</f>
        <v>1.1917895514305648E-2</v>
      </c>
      <c r="E3794" s="260">
        <f>_xll.xlShmInterpRateFwd($E$3&amp;T(CalculationTrigger2),C3794,,5,C3795)</f>
        <v>1.1859857078996892E-2</v>
      </c>
      <c r="F3794" s="260">
        <f>_xll.xlShmInterpRateFwd($F$3&amp;T(CalculationTrigger2),C3794,,5,C3795)</f>
        <v>1.1544440184367328E-2</v>
      </c>
      <c r="G3794" s="268">
        <f t="shared" si="118"/>
        <v>0.58038435308755898</v>
      </c>
      <c r="H3794" s="275">
        <f t="shared" si="119"/>
        <v>3.1541689462956377</v>
      </c>
      <c r="I3794" s="250"/>
      <c r="J3794" s="251"/>
      <c r="K3794" s="251"/>
      <c r="L3794" s="251"/>
    </row>
    <row r="3795" spans="2:12" x14ac:dyDescent="0.2">
      <c r="B3795" s="112" t="s">
        <v>2</v>
      </c>
      <c r="C3795" s="113">
        <f>_xll.qlCalendarAdvance("TARGET",C3794,B3795,"mf")</f>
        <v>63087</v>
      </c>
      <c r="D3795" s="120">
        <f>_xll.xlShmInterpRateFwd($D$3&amp;T(CalculationTrigger2),C3795,,5,C3796)</f>
        <v>1.1918316812252552E-2</v>
      </c>
      <c r="E3795" s="260">
        <f>_xll.xlShmInterpRateFwd($E$3&amp;T(CalculationTrigger2),C3795,,5,C3796)</f>
        <v>1.1860301749777501E-2</v>
      </c>
      <c r="F3795" s="260">
        <f>_xll.xlShmInterpRateFwd($F$3&amp;T(CalculationTrigger2),C3795,,5,C3796)</f>
        <v>1.1544996184142274E-2</v>
      </c>
      <c r="G3795" s="268">
        <f t="shared" si="118"/>
        <v>0.58015062475050971</v>
      </c>
      <c r="H3795" s="275">
        <f t="shared" si="119"/>
        <v>3.1530556563522625</v>
      </c>
      <c r="I3795" s="250"/>
      <c r="J3795" s="251"/>
      <c r="K3795" s="251"/>
      <c r="L3795" s="251"/>
    </row>
    <row r="3796" spans="2:12" x14ac:dyDescent="0.2">
      <c r="B3796" s="112" t="s">
        <v>2</v>
      </c>
      <c r="C3796" s="113">
        <f>_xll.qlCalendarAdvance("TARGET",C3795,B3796,"mf")</f>
        <v>63094</v>
      </c>
      <c r="D3796" s="120">
        <f>_xll.xlShmInterpRateFwd($D$3&amp;T(CalculationTrigger2),C3796,,5,C3797)</f>
        <v>1.1918733440414239E-2</v>
      </c>
      <c r="E3796" s="260">
        <f>_xll.xlShmInterpRateFwd($E$3&amp;T(CalculationTrigger2),C3796,,5,C3797)</f>
        <v>1.1860741687336484E-2</v>
      </c>
      <c r="F3796" s="260">
        <f>_xll.xlShmInterpRateFwd($F$3&amp;T(CalculationTrigger2),C3796,,5,C3797)</f>
        <v>1.1545547149594711E-2</v>
      </c>
      <c r="G3796" s="268">
        <f t="shared" si="118"/>
        <v>0.57991753077754959</v>
      </c>
      <c r="H3796" s="275">
        <f t="shared" si="119"/>
        <v>3.1519453774177251</v>
      </c>
      <c r="I3796" s="250"/>
      <c r="J3796" s="251"/>
      <c r="K3796" s="251"/>
      <c r="L3796" s="251"/>
    </row>
    <row r="3797" spans="2:12" x14ac:dyDescent="0.2">
      <c r="B3797" s="112" t="s">
        <v>2</v>
      </c>
      <c r="C3797" s="113">
        <f>_xll.qlCalendarAdvance("TARGET",C3796,B3797,"mf")</f>
        <v>63101</v>
      </c>
      <c r="D3797" s="120">
        <f>_xll.xlShmInterpRateFwd($D$3&amp;T(CalculationTrigger2),C3797,,5,C3798)</f>
        <v>1.1919145390247776E-2</v>
      </c>
      <c r="E3797" s="260">
        <f>_xll.xlShmInterpRateFwd($E$3&amp;T(CalculationTrigger2),C3797,,5,C3798)</f>
        <v>1.186117688304983E-2</v>
      </c>
      <c r="F3797" s="260">
        <f>_xll.xlShmInterpRateFwd($F$3&amp;T(CalculationTrigger2),C3797,,5,C3798)</f>
        <v>1.1546093071521492E-2</v>
      </c>
      <c r="G3797" s="268">
        <f t="shared" si="118"/>
        <v>0.57968507197945351</v>
      </c>
      <c r="H3797" s="275">
        <f t="shared" si="119"/>
        <v>3.1508381152833831</v>
      </c>
      <c r="I3797" s="250"/>
      <c r="J3797" s="251"/>
      <c r="K3797" s="251"/>
      <c r="L3797" s="251"/>
    </row>
    <row r="3798" spans="2:12" x14ac:dyDescent="0.2">
      <c r="B3798" s="112" t="s">
        <v>2</v>
      </c>
      <c r="C3798" s="113">
        <f>_xll.qlCalendarAdvance("TARGET",C3797,B3798,"mf")</f>
        <v>63108</v>
      </c>
      <c r="D3798" s="120">
        <f>_xll.xlShmInterpRateFwd($D$3&amp;T(CalculationTrigger2),C3798,,5,C3799)</f>
        <v>1.1919552653233398E-2</v>
      </c>
      <c r="E3798" s="260">
        <f>_xll.xlShmInterpRateFwd($E$3&amp;T(CalculationTrigger2),C3798,,5,C3799)</f>
        <v>1.1861607328235612E-2</v>
      </c>
      <c r="F3798" s="260">
        <f>_xll.xlShmInterpRateFwd($F$3&amp;T(CalculationTrigger2),C3798,,5,C3799)</f>
        <v>1.15466339407021E-2</v>
      </c>
      <c r="G3798" s="268">
        <f t="shared" si="118"/>
        <v>0.57945324997785841</v>
      </c>
      <c r="H3798" s="275">
        <f t="shared" si="119"/>
        <v>3.1497338753351185</v>
      </c>
      <c r="I3798" s="250"/>
      <c r="J3798" s="251"/>
      <c r="K3798" s="251"/>
      <c r="L3798" s="251"/>
    </row>
    <row r="3799" spans="2:12" x14ac:dyDescent="0.2">
      <c r="B3799" s="112" t="s">
        <v>2</v>
      </c>
      <c r="C3799" s="113">
        <f>_xll.qlCalendarAdvance("TARGET",C3798,B3799,"mf")</f>
        <v>63115</v>
      </c>
      <c r="D3799" s="120">
        <f>_xll.xlShmInterpRateFwd($D$3&amp;T(CalculationTrigger2),C3799,,5,C3800)</f>
        <v>1.1919955220781845E-2</v>
      </c>
      <c r="E3799" s="260">
        <f>_xll.xlShmInterpRateFwd($E$3&amp;T(CalculationTrigger2),C3799,,5,C3800)</f>
        <v>1.1862033014223486E-2</v>
      </c>
      <c r="F3799" s="260">
        <f>_xll.xlShmInterpRateFwd($F$3&amp;T(CalculationTrigger2),C3799,,5,C3800)</f>
        <v>1.154716974793339E-2</v>
      </c>
      <c r="G3799" s="268">
        <f t="shared" si="118"/>
        <v>0.57922206558359135</v>
      </c>
      <c r="H3799" s="275">
        <f t="shared" si="119"/>
        <v>3.1486326629009618</v>
      </c>
      <c r="I3799" s="250"/>
      <c r="J3799" s="251"/>
      <c r="K3799" s="251"/>
      <c r="L3799" s="251"/>
    </row>
    <row r="3800" spans="2:12" x14ac:dyDescent="0.2">
      <c r="B3800" s="112" t="s">
        <v>2</v>
      </c>
      <c r="C3800" s="113">
        <f>_xll.qlCalendarAdvance("TARGET",C3799,B3800,"mf")</f>
        <v>63122</v>
      </c>
      <c r="D3800" s="120">
        <f>_xll.xlShmInterpRateFwd($D$3&amp;T(CalculationTrigger2),C3800,,5,C3801)</f>
        <v>1.1920353084373359E-2</v>
      </c>
      <c r="E3800" s="260">
        <f>_xll.xlShmInterpRateFwd($E$3&amp;T(CalculationTrigger2),C3800,,5,C3801)</f>
        <v>1.1862453932360489E-2</v>
      </c>
      <c r="F3800" s="260">
        <f>_xll.xlShmInterpRateFwd($F$3&amp;T(CalculationTrigger2),C3800,,5,C3801)</f>
        <v>1.1547700483989058E-2</v>
      </c>
      <c r="G3800" s="268">
        <f t="shared" si="118"/>
        <v>0.57899152012869448</v>
      </c>
      <c r="H3800" s="275">
        <f t="shared" si="119"/>
        <v>3.147534483714312</v>
      </c>
      <c r="I3800" s="250"/>
      <c r="J3800" s="251"/>
      <c r="K3800" s="251"/>
      <c r="L3800" s="251"/>
    </row>
    <row r="3801" spans="2:12" x14ac:dyDescent="0.2">
      <c r="B3801" s="112" t="s">
        <v>2</v>
      </c>
      <c r="C3801" s="113">
        <f>_xll.qlCalendarAdvance("TARGET",C3800,B3801,"mf")</f>
        <v>63129</v>
      </c>
      <c r="D3801" s="120">
        <f>_xll.xlShmInterpRateFwd($D$3&amp;T(CalculationTrigger2),C3801,,5,C3802)</f>
        <v>1.1920746235453429E-2</v>
      </c>
      <c r="E3801" s="260">
        <f>_xll.xlShmInterpRateFwd($E$3&amp;T(CalculationTrigger2),C3801,,5,C3802)</f>
        <v>1.1862870074005244E-2</v>
      </c>
      <c r="F3801" s="260">
        <f>_xll.xlShmInterpRateFwd($F$3&amp;T(CalculationTrigger2),C3801,,5,C3802)</f>
        <v>1.1548226139648591E-2</v>
      </c>
      <c r="G3801" s="268">
        <f t="shared" si="118"/>
        <v>0.57876161448184793</v>
      </c>
      <c r="H3801" s="275">
        <f t="shared" si="119"/>
        <v>3.1464393435665268</v>
      </c>
      <c r="I3801" s="250"/>
      <c r="J3801" s="251"/>
      <c r="K3801" s="251"/>
      <c r="L3801" s="251"/>
    </row>
    <row r="3802" spans="2:12" x14ac:dyDescent="0.2">
      <c r="B3802" s="112" t="s">
        <v>2</v>
      </c>
      <c r="C3802" s="113">
        <f>_xll.qlCalendarAdvance("TARGET",C3801,B3802,"mf")</f>
        <v>63136</v>
      </c>
      <c r="D3802" s="120">
        <f>_xll.xlShmInterpRateFwd($D$3&amp;T(CalculationTrigger2),C3802,,5,C3803)</f>
        <v>1.1921134665473341E-2</v>
      </c>
      <c r="E3802" s="260">
        <f>_xll.xlShmInterpRateFwd($E$3&amp;T(CalculationTrigger2),C3802,,5,C3803)</f>
        <v>1.1863281430446871E-2</v>
      </c>
      <c r="F3802" s="260">
        <f>_xll.xlShmInterpRateFwd($F$3&amp;T(CalculationTrigger2),C3802,,5,C3803)</f>
        <v>1.154874670572623E-2</v>
      </c>
      <c r="G3802" s="268">
        <f t="shared" si="118"/>
        <v>0.57853235026470573</v>
      </c>
      <c r="H3802" s="275">
        <f t="shared" si="119"/>
        <v>3.1453472472064115</v>
      </c>
      <c r="I3802" s="250"/>
      <c r="J3802" s="251"/>
      <c r="K3802" s="251"/>
      <c r="L3802" s="251"/>
    </row>
    <row r="3803" spans="2:12" x14ac:dyDescent="0.2">
      <c r="B3803" s="112" t="s">
        <v>2</v>
      </c>
      <c r="C3803" s="113">
        <f>_xll.qlCalendarAdvance("TARGET",C3802,B3803,"mf")</f>
        <v>63143</v>
      </c>
      <c r="D3803" s="120">
        <f>_xll.xlShmInterpRateFwd($D$3&amp;T(CalculationTrigger2),C3803,,5,C3804)</f>
        <v>1.1921518365890177E-2</v>
      </c>
      <c r="E3803" s="260">
        <f>_xll.xlShmInterpRateFwd($E$3&amp;T(CalculationTrigger2),C3803,,5,C3804)</f>
        <v>1.1863687993061369E-2</v>
      </c>
      <c r="F3803" s="260">
        <f>_xll.xlShmInterpRateFwd($F$3&amp;T(CalculationTrigger2),C3803,,5,C3804)</f>
        <v>1.1549262172978298E-2</v>
      </c>
      <c r="G3803" s="268">
        <f t="shared" si="118"/>
        <v>0.57830372828807786</v>
      </c>
      <c r="H3803" s="275">
        <f t="shared" si="119"/>
        <v>3.1442582008307101</v>
      </c>
      <c r="I3803" s="250"/>
      <c r="J3803" s="251"/>
      <c r="K3803" s="251"/>
      <c r="L3803" s="251"/>
    </row>
    <row r="3804" spans="2:12" x14ac:dyDescent="0.2">
      <c r="B3804" s="112" t="s">
        <v>2</v>
      </c>
      <c r="C3804" s="113">
        <f>_xll.qlCalendarAdvance("TARGET",C3803,B3804,"mf")</f>
        <v>63150</v>
      </c>
      <c r="D3804" s="120">
        <f>_xll.xlShmInterpRateFwd($D$3&amp;T(CalculationTrigger2),C3804,,5,C3805)</f>
        <v>1.1921897328149432E-2</v>
      </c>
      <c r="E3804" s="260">
        <f>_xll.xlShmInterpRateFwd($E$3&amp;T(CalculationTrigger2),C3804,,5,C3805)</f>
        <v>1.1864089753161035E-2</v>
      </c>
      <c r="F3804" s="260">
        <f>_xll.xlShmInterpRateFwd($F$3&amp;T(CalculationTrigger2),C3804,,5,C3805)</f>
        <v>1.1549772532207458E-2</v>
      </c>
      <c r="G3804" s="268">
        <f t="shared" si="118"/>
        <v>0.5780757498839717</v>
      </c>
      <c r="H3804" s="275">
        <f t="shared" si="119"/>
        <v>3.1431722095357633</v>
      </c>
      <c r="I3804" s="250"/>
      <c r="J3804" s="251"/>
      <c r="K3804" s="251"/>
      <c r="L3804" s="251"/>
    </row>
    <row r="3805" spans="2:12" x14ac:dyDescent="0.2">
      <c r="B3805" s="112" t="s">
        <v>2</v>
      </c>
      <c r="C3805" s="113">
        <f>_xll.qlCalendarAdvance("TARGET",C3804,B3805,"mf")</f>
        <v>63157</v>
      </c>
      <c r="D3805" s="120">
        <f>_xll.xlShmInterpRateFwd($D$3&amp;T(CalculationTrigger2),C3805,,5,C3806)</f>
        <v>1.1922271543719776E-2</v>
      </c>
      <c r="E3805" s="260">
        <f>_xll.xlShmInterpRateFwd($E$3&amp;T(CalculationTrigger2),C3805,,5,C3806)</f>
        <v>1.1864486702110287E-2</v>
      </c>
      <c r="F3805" s="260">
        <f>_xll.xlShmInterpRateFwd($F$3&amp;T(CalculationTrigger2),C3805,,5,C3806)</f>
        <v>1.1550277774193207E-2</v>
      </c>
      <c r="G3805" s="268">
        <f t="shared" si="118"/>
        <v>0.57784841609488657</v>
      </c>
      <c r="H3805" s="275">
        <f t="shared" si="119"/>
        <v>3.1420892791707984</v>
      </c>
      <c r="I3805" s="250"/>
      <c r="J3805" s="251"/>
      <c r="K3805" s="251"/>
      <c r="L3805" s="251"/>
    </row>
    <row r="3806" spans="2:12" x14ac:dyDescent="0.2">
      <c r="B3806" s="112" t="s">
        <v>2</v>
      </c>
      <c r="C3806" s="113">
        <f>_xll.qlCalendarAdvance("TARGET",C3805,B3806,"mf")</f>
        <v>63164</v>
      </c>
      <c r="D3806" s="120">
        <f>_xll.xlShmInterpRateFwd($D$3&amp;T(CalculationTrigger2),C3806,,5,C3807)</f>
        <v>1.1922641004052501E-2</v>
      </c>
      <c r="E3806" s="260">
        <f>_xll.xlShmInterpRateFwd($E$3&amp;T(CalculationTrigger2),C3806,,5,C3807)</f>
        <v>1.1864878831227216E-2</v>
      </c>
      <c r="F3806" s="260">
        <f>_xll.xlShmInterpRateFwd($F$3&amp;T(CalculationTrigger2),C3806,,5,C3807)</f>
        <v>1.155077788973821E-2</v>
      </c>
      <c r="G3806" s="268">
        <f t="shared" si="118"/>
        <v>0.5776217282528473</v>
      </c>
      <c r="H3806" s="275">
        <f t="shared" si="119"/>
        <v>3.14100941489006</v>
      </c>
      <c r="I3806" s="250"/>
      <c r="J3806" s="251"/>
      <c r="K3806" s="251"/>
      <c r="L3806" s="251"/>
    </row>
    <row r="3807" spans="2:12" x14ac:dyDescent="0.2">
      <c r="B3807" s="112" t="s">
        <v>2</v>
      </c>
      <c r="C3807" s="113">
        <f>_xll.qlCalendarAdvance("TARGET",C3806,B3807,"mf")</f>
        <v>63171</v>
      </c>
      <c r="D3807" s="120">
        <f>_xll.xlShmInterpRateFwd($D$3&amp;T(CalculationTrigger2),C3807,,5,C3808)</f>
        <v>1.1923005700575737E-2</v>
      </c>
      <c r="E3807" s="260">
        <f>_xll.xlShmInterpRateFwd($E$3&amp;T(CalculationTrigger2),C3807,,5,C3808)</f>
        <v>1.1865266131847289E-2</v>
      </c>
      <c r="F3807" s="260">
        <f>_xll.xlShmInterpRateFwd($F$3&amp;T(CalculationTrigger2),C3807,,5,C3808)</f>
        <v>1.1551272869587216E-2</v>
      </c>
      <c r="G3807" s="268">
        <f t="shared" si="118"/>
        <v>0.57739568728447377</v>
      </c>
      <c r="H3807" s="275">
        <f t="shared" si="119"/>
        <v>3.1399326226007327</v>
      </c>
      <c r="I3807" s="250"/>
      <c r="J3807" s="251"/>
      <c r="K3807" s="251"/>
      <c r="L3807" s="251"/>
    </row>
    <row r="3808" spans="2:12" x14ac:dyDescent="0.2">
      <c r="B3808" s="112" t="s">
        <v>2</v>
      </c>
      <c r="C3808" s="113">
        <f>_xll.qlCalendarAdvance("TARGET",C3807,B3808,"mf")</f>
        <v>63178</v>
      </c>
      <c r="D3808" s="120">
        <f>_xll.xlShmInterpRateFwd($D$3&amp;T(CalculationTrigger2),C3808,,5,C3809)</f>
        <v>1.1923365624781322E-2</v>
      </c>
      <c r="E3808" s="260">
        <f>_xll.xlShmInterpRateFwd($E$3&amp;T(CalculationTrigger2),C3808,,5,C3809)</f>
        <v>1.1865648595323347E-2</v>
      </c>
      <c r="F3808" s="260">
        <f>_xll.xlShmInterpRateFwd($F$3&amp;T(CalculationTrigger2),C3808,,5,C3809)</f>
        <v>1.155176270457765E-2</v>
      </c>
      <c r="G3808" s="268">
        <f t="shared" si="118"/>
        <v>0.57717029457974789</v>
      </c>
      <c r="H3808" s="275">
        <f t="shared" si="119"/>
        <v>3.1388589074569753</v>
      </c>
      <c r="I3808" s="250"/>
      <c r="J3808" s="251"/>
      <c r="K3808" s="251"/>
      <c r="L3808" s="251"/>
    </row>
    <row r="3809" spans="2:12" x14ac:dyDescent="0.2">
      <c r="B3809" s="112" t="s">
        <v>2</v>
      </c>
      <c r="C3809" s="113">
        <f>_xll.qlCalendarAdvance("TARGET",C3808,B3809,"mf")</f>
        <v>63185</v>
      </c>
      <c r="D3809" s="120">
        <f>_xll.xlShmInterpRateFwd($D$3&amp;T(CalculationTrigger2),C3809,,5,C3810)</f>
        <v>1.1923720768097397E-2</v>
      </c>
      <c r="E3809" s="260">
        <f>_xll.xlShmInterpRateFwd($E$3&amp;T(CalculationTrigger2),C3809,,5,C3810)</f>
        <v>1.1866026212985074E-2</v>
      </c>
      <c r="F3809" s="260">
        <f>_xll.xlShmInterpRateFwd($F$3&amp;T(CalculationTrigger2),C3809,,5,C3810)</f>
        <v>1.1552247385471641E-2</v>
      </c>
      <c r="G3809" s="268">
        <f t="shared" si="118"/>
        <v>0.57694555112322921</v>
      </c>
      <c r="H3809" s="275">
        <f t="shared" si="119"/>
        <v>3.1377882751343344</v>
      </c>
      <c r="I3809" s="250"/>
      <c r="J3809" s="251"/>
      <c r="K3809" s="251"/>
      <c r="L3809" s="251"/>
    </row>
    <row r="3810" spans="2:12" x14ac:dyDescent="0.2">
      <c r="B3810" s="112" t="s">
        <v>2</v>
      </c>
      <c r="C3810" s="113">
        <f>_xll.qlCalendarAdvance("TARGET",C3809,B3810,"mf")</f>
        <v>63192</v>
      </c>
      <c r="D3810" s="120">
        <f>_xll.xlShmInterpRateFwd($D$3&amp;T(CalculationTrigger2),C3810,,5,C3811)</f>
        <v>1.1924071121975256E-2</v>
      </c>
      <c r="E3810" s="260">
        <f>_xll.xlShmInterpRateFwd($E$3&amp;T(CalculationTrigger2),C3810,,5,C3811)</f>
        <v>1.1866398976156357E-2</v>
      </c>
      <c r="F3810" s="260">
        <f>_xll.xlShmInterpRateFwd($F$3&amp;T(CalculationTrigger2),C3810,,5,C3811)</f>
        <v>1.1552726903037111E-2</v>
      </c>
      <c r="G3810" s="268">
        <f t="shared" si="118"/>
        <v>0.57672145818898557</v>
      </c>
      <c r="H3810" s="275">
        <f t="shared" si="119"/>
        <v>3.1367207311924599</v>
      </c>
      <c r="I3810" s="250"/>
      <c r="J3810" s="251"/>
      <c r="K3810" s="251"/>
      <c r="L3810" s="251"/>
    </row>
    <row r="3811" spans="2:12" x14ac:dyDescent="0.2">
      <c r="B3811" s="112" t="s">
        <v>2</v>
      </c>
      <c r="C3811" s="113">
        <f>_xll.qlCalendarAdvance("TARGET",C3810,B3811,"mf")</f>
        <v>63199</v>
      </c>
      <c r="D3811" s="120">
        <f>_xll.xlShmInterpRateFwd($D$3&amp;T(CalculationTrigger2),C3811,,5,C3812)</f>
        <v>1.1924416677866208E-2</v>
      </c>
      <c r="E3811" s="260">
        <f>_xll.xlShmInterpRateFwd($E$3&amp;T(CalculationTrigger2),C3811,,5,C3812)</f>
        <v>1.1866766876178464E-2</v>
      </c>
      <c r="F3811" s="260">
        <f>_xll.xlShmInterpRateFwd($F$3&amp;T(CalculationTrigger2),C3811,,5,C3812)</f>
        <v>1.1553201248094115E-2</v>
      </c>
      <c r="G3811" s="268">
        <f t="shared" si="118"/>
        <v>0.57649801687743862</v>
      </c>
      <c r="H3811" s="275">
        <f t="shared" si="119"/>
        <v>3.1356562808434845</v>
      </c>
      <c r="I3811" s="250"/>
      <c r="J3811" s="251"/>
      <c r="K3811" s="251"/>
      <c r="L3811" s="251"/>
    </row>
    <row r="3812" spans="2:12" x14ac:dyDescent="0.2">
      <c r="B3812" s="112" t="s">
        <v>2</v>
      </c>
      <c r="C3812" s="113">
        <f>_xll.qlCalendarAdvance("TARGET",C3811,B3812,"mf")</f>
        <v>63206</v>
      </c>
      <c r="D3812" s="120">
        <f>_xll.xlShmInterpRateFwd($D$3&amp;T(CalculationTrigger2),C3812,,5,C3813)</f>
        <v>1.192475742725631E-2</v>
      </c>
      <c r="E3812" s="260">
        <f>_xll.xlShmInterpRateFwd($E$3&amp;T(CalculationTrigger2),C3812,,5,C3813)</f>
        <v>1.1867129904415831E-2</v>
      </c>
      <c r="F3812" s="260">
        <f>_xll.xlShmInterpRateFwd($F$3&amp;T(CalculationTrigger2),C3812,,5,C3813)</f>
        <v>1.1553670411410583E-2</v>
      </c>
      <c r="G3812" s="268">
        <f t="shared" si="118"/>
        <v>0.57627522840478573</v>
      </c>
      <c r="H3812" s="275">
        <f t="shared" si="119"/>
        <v>3.1345949300524802</v>
      </c>
      <c r="I3812" s="250"/>
      <c r="J3812" s="251"/>
      <c r="K3812" s="251"/>
      <c r="L3812" s="251"/>
    </row>
    <row r="3813" spans="2:12" x14ac:dyDescent="0.2">
      <c r="B3813" s="112" t="s">
        <v>2</v>
      </c>
      <c r="C3813" s="113">
        <f>_xll.qlCalendarAdvance("TARGET",C3812,B3813,"mf")</f>
        <v>63213</v>
      </c>
      <c r="D3813" s="120">
        <f>_xll.xlShmInterpRateFwd($D$3&amp;T(CalculationTrigger2),C3813,,5,C3814)</f>
        <v>1.1925093361567912E-2</v>
      </c>
      <c r="E3813" s="260">
        <f>_xll.xlShmInterpRateFwd($E$3&amp;T(CalculationTrigger2),C3813,,5,C3814)</f>
        <v>1.1867488052180771E-2</v>
      </c>
      <c r="F3813" s="260">
        <f>_xll.xlShmInterpRateFwd($F$3&amp;T(CalculationTrigger2),C3813,,5,C3814)</f>
        <v>1.1554134383777613E-2</v>
      </c>
      <c r="G3813" s="268">
        <f t="shared" si="118"/>
        <v>0.57605309387141412</v>
      </c>
      <c r="H3813" s="275">
        <f t="shared" si="119"/>
        <v>3.1335366840315806</v>
      </c>
      <c r="I3813" s="250"/>
      <c r="J3813" s="251"/>
      <c r="K3813" s="251"/>
      <c r="L3813" s="251"/>
    </row>
    <row r="3814" spans="2:12" x14ac:dyDescent="0.2">
      <c r="B3814" s="112" t="s">
        <v>2</v>
      </c>
      <c r="C3814" s="113">
        <f>_xll.qlCalendarAdvance("TARGET",C3813,B3814,"mf")</f>
        <v>63220</v>
      </c>
      <c r="D3814" s="120">
        <f>_xll.xlShmInterpRateFwd($D$3&amp;T(CalculationTrigger2),C3814,,5,C3815)</f>
        <v>1.1925424472252326E-2</v>
      </c>
      <c r="E3814" s="260">
        <f>_xll.xlShmInterpRateFwd($E$3&amp;T(CalculationTrigger2),C3814,,5,C3815)</f>
        <v>1.1867841310808765E-2</v>
      </c>
      <c r="F3814" s="260">
        <f>_xll.xlShmInterpRateFwd($F$3&amp;T(CalculationTrigger2),C3814,,5,C3815)</f>
        <v>1.155459315596314E-2</v>
      </c>
      <c r="G3814" s="268">
        <f t="shared" si="118"/>
        <v>0.57583161443561581</v>
      </c>
      <c r="H3814" s="275">
        <f t="shared" si="119"/>
        <v>3.1324815484562452</v>
      </c>
      <c r="I3814" s="250"/>
      <c r="J3814" s="251"/>
      <c r="K3814" s="251"/>
      <c r="L3814" s="251"/>
    </row>
    <row r="3815" spans="2:12" x14ac:dyDescent="0.2">
      <c r="B3815" s="112" t="s">
        <v>2</v>
      </c>
      <c r="C3815" s="113">
        <f>_xll.qlCalendarAdvance("TARGET",C3814,B3815,"mf")</f>
        <v>63227</v>
      </c>
      <c r="D3815" s="120">
        <f>_xll.xlShmInterpRateFwd($D$3&amp;T(CalculationTrigger2),C3815,,5,C3816)</f>
        <v>1.1925750750784033E-2</v>
      </c>
      <c r="E3815" s="260">
        <f>_xll.xlShmInterpRateFwd($E$3&amp;T(CalculationTrigger2),C3815,,5,C3816)</f>
        <v>1.1868189671652674E-2</v>
      </c>
      <c r="F3815" s="260">
        <f>_xll.xlShmInterpRateFwd($F$3&amp;T(CalculationTrigger2),C3815,,5,C3816)</f>
        <v>1.1555046718781433E-2</v>
      </c>
      <c r="G3815" s="268">
        <f t="shared" si="118"/>
        <v>0.57561079131358828</v>
      </c>
      <c r="H3815" s="275">
        <f t="shared" si="119"/>
        <v>3.1314295287124088</v>
      </c>
      <c r="I3815" s="250"/>
      <c r="J3815" s="251"/>
      <c r="K3815" s="251"/>
      <c r="L3815" s="251"/>
    </row>
    <row r="3816" spans="2:12" x14ac:dyDescent="0.2">
      <c r="B3816" s="112" t="s">
        <v>2</v>
      </c>
      <c r="C3816" s="113">
        <f>_xll.qlCalendarAdvance("TARGET",C3815,B3816,"mf")</f>
        <v>63234</v>
      </c>
      <c r="D3816" s="120">
        <f>_xll.xlShmInterpRateFwd($D$3&amp;T(CalculationTrigger2),C3816,,5,C3817)</f>
        <v>1.1926072188608555E-2</v>
      </c>
      <c r="E3816" s="260">
        <f>_xll.xlShmInterpRateFwd($E$3&amp;T(CalculationTrigger2),C3816,,5,C3817)</f>
        <v>1.1868533126036402E-2</v>
      </c>
      <c r="F3816" s="260">
        <f>_xll.xlShmInterpRateFwd($F$3&amp;T(CalculationTrigger2),C3816,,5,C3817)</f>
        <v>1.1555495063012016E-2</v>
      </c>
      <c r="G3816" s="268">
        <f t="shared" si="118"/>
        <v>0.57539062572152866</v>
      </c>
      <c r="H3816" s="275">
        <f t="shared" si="119"/>
        <v>3.130380630243859</v>
      </c>
      <c r="I3816" s="250"/>
      <c r="J3816" s="251"/>
      <c r="K3816" s="251"/>
      <c r="L3816" s="251"/>
    </row>
    <row r="3817" spans="2:12" x14ac:dyDescent="0.2">
      <c r="B3817" s="112" t="s">
        <v>2</v>
      </c>
      <c r="C3817" s="113">
        <f>_xll.qlCalendarAdvance("TARGET",C3816,B3817,"mf")</f>
        <v>63241</v>
      </c>
      <c r="D3817" s="120">
        <f>_xll.xlShmInterpRateFwd($D$3&amp;T(CalculationTrigger2),C3817,,5,C3818)</f>
        <v>1.1926388777154047E-2</v>
      </c>
      <c r="E3817" s="260">
        <f>_xll.xlShmInterpRateFwd($E$3&amp;T(CalculationTrigger2),C3817,,5,C3818)</f>
        <v>1.1868871665295436E-2</v>
      </c>
      <c r="F3817" s="260">
        <f>_xll.xlShmInterpRateFwd($F$3&amp;T(CalculationTrigger2),C3817,,5,C3818)</f>
        <v>1.1555938179417044E-2</v>
      </c>
      <c r="G3817" s="268">
        <f t="shared" si="118"/>
        <v>0.57517111858610903</v>
      </c>
      <c r="H3817" s="275">
        <f t="shared" si="119"/>
        <v>3.1293348587839267</v>
      </c>
      <c r="I3817" s="250"/>
      <c r="J3817" s="251"/>
      <c r="K3817" s="251"/>
      <c r="L3817" s="251"/>
    </row>
    <row r="3818" spans="2:12" x14ac:dyDescent="0.2">
      <c r="B3818" s="112" t="s">
        <v>2</v>
      </c>
      <c r="C3818" s="113">
        <f>_xll.qlCalendarAdvance("TARGET",C3817,B3818,"mf")</f>
        <v>63248</v>
      </c>
      <c r="D3818" s="120">
        <f>_xll.xlShmInterpRateFwd($D$3&amp;T(CalculationTrigger2),C3818,,5,C3819)</f>
        <v>1.1926700507923951E-2</v>
      </c>
      <c r="E3818" s="260">
        <f>_xll.xlShmInterpRateFwd($E$3&amp;T(CalculationTrigger2),C3818,,5,C3819)</f>
        <v>1.1869205280776854E-2</v>
      </c>
      <c r="F3818" s="260">
        <f>_xll.xlShmInterpRateFwd($F$3&amp;T(CalculationTrigger2),C3818,,5,C3819)</f>
        <v>1.1556376058822369E-2</v>
      </c>
      <c r="G3818" s="268">
        <f t="shared" si="118"/>
        <v>0.57495227147097427</v>
      </c>
      <c r="H3818" s="275">
        <f t="shared" si="119"/>
        <v>3.128292219544849</v>
      </c>
      <c r="I3818" s="250"/>
      <c r="J3818" s="251"/>
      <c r="K3818" s="251"/>
      <c r="L3818" s="251"/>
    </row>
    <row r="3819" spans="2:12" x14ac:dyDescent="0.2">
      <c r="B3819" s="112" t="s">
        <v>2</v>
      </c>
      <c r="C3819" s="113">
        <f>_xll.qlCalendarAdvance("TARGET",C3818,B3819,"mf")</f>
        <v>63255</v>
      </c>
      <c r="D3819" s="120">
        <f>_xll.xlShmInterpRateFwd($D$3&amp;T(CalculationTrigger2),C3819,,5,C3820)</f>
        <v>1.1927007372311674E-2</v>
      </c>
      <c r="E3819" s="260">
        <f>_xll.xlShmInterpRateFwd($E$3&amp;T(CalculationTrigger2),C3819,,5,C3820)</f>
        <v>1.1869533963827728E-2</v>
      </c>
      <c r="F3819" s="260">
        <f>_xll.xlShmInterpRateFwd($F$3&amp;T(CalculationTrigger2),C3819,,5,C3820)</f>
        <v>1.1556808691984362E-2</v>
      </c>
      <c r="G3819" s="268">
        <f t="shared" si="118"/>
        <v>0.57473408483946908</v>
      </c>
      <c r="H3819" s="275">
        <f t="shared" si="119"/>
        <v>3.1272527184336534</v>
      </c>
      <c r="I3819" s="250"/>
      <c r="J3819" s="251"/>
      <c r="K3819" s="251"/>
      <c r="L3819" s="251"/>
    </row>
    <row r="3820" spans="2:12" x14ac:dyDescent="0.2">
      <c r="B3820" s="112" t="s">
        <v>2</v>
      </c>
      <c r="C3820" s="113">
        <f>_xll.qlCalendarAdvance("TARGET",C3819,B3820,"mf")</f>
        <v>63262</v>
      </c>
      <c r="D3820" s="120">
        <f>_xll.xlShmInterpRateFwd($D$3&amp;T(CalculationTrigger2),C3820,,5,C3821)</f>
        <v>1.1927309361832252E-2</v>
      </c>
      <c r="E3820" s="260">
        <f>_xll.xlShmInterpRateFwd($E$3&amp;T(CalculationTrigger2),C3820,,5,C3821)</f>
        <v>1.1869857705754602E-2</v>
      </c>
      <c r="F3820" s="260">
        <f>_xll.xlShmInterpRateFwd($F$3&amp;T(CalculationTrigger2),C3820,,5,C3821)</f>
        <v>1.1557236069688344E-2</v>
      </c>
      <c r="G3820" s="268">
        <f t="shared" si="118"/>
        <v>0.5745165607765057</v>
      </c>
      <c r="H3820" s="275">
        <f t="shared" si="119"/>
        <v>3.1262163606625775</v>
      </c>
      <c r="I3820" s="250"/>
      <c r="J3820" s="251"/>
      <c r="K3820" s="251"/>
      <c r="L3820" s="251"/>
    </row>
    <row r="3821" spans="2:12" x14ac:dyDescent="0.2">
      <c r="B3821" s="112" t="s">
        <v>2</v>
      </c>
      <c r="C3821" s="113">
        <f>_xll.qlCalendarAdvance("TARGET",C3820,B3821,"mf")</f>
        <v>63269</v>
      </c>
      <c r="D3821" s="120">
        <f>_xll.xlShmInterpRateFwd($D$3&amp;T(CalculationTrigger2),C3821,,5,C3822)</f>
        <v>1.1927606467884884E-2</v>
      </c>
      <c r="E3821" s="260">
        <f>_xll.xlShmInterpRateFwd($E$3&amp;T(CalculationTrigger2),C3821,,5,C3822)</f>
        <v>1.1870176497921927E-2</v>
      </c>
      <c r="F3821" s="260">
        <f>_xll.xlShmInterpRateFwd($F$3&amp;T(CalculationTrigger2),C3821,,5,C3822)</f>
        <v>1.1557658182737018E-2</v>
      </c>
      <c r="G3821" s="268">
        <f t="shared" si="118"/>
        <v>0.5742996996295664</v>
      </c>
      <c r="H3821" s="275">
        <f t="shared" si="119"/>
        <v>3.1251831518490891</v>
      </c>
      <c r="I3821" s="250"/>
      <c r="J3821" s="251"/>
      <c r="K3821" s="251"/>
      <c r="L3821" s="251"/>
    </row>
    <row r="3822" spans="2:12" x14ac:dyDescent="0.2">
      <c r="B3822" s="112" t="s">
        <v>2</v>
      </c>
      <c r="C3822" s="113">
        <f>_xll.qlCalendarAdvance("TARGET",C3821,B3822,"mf")</f>
        <v>63276</v>
      </c>
      <c r="D3822" s="120">
        <f>_xll.xlShmInterpRateFwd($D$3&amp;T(CalculationTrigger2),C3822,,5,C3823)</f>
        <v>1.1927898681955653E-2</v>
      </c>
      <c r="E3822" s="260">
        <f>_xll.xlShmInterpRateFwd($E$3&amp;T(CalculationTrigger2),C3822,,5,C3823)</f>
        <v>1.1870490331653626E-2</v>
      </c>
      <c r="F3822" s="260">
        <f>_xll.xlShmInterpRateFwd($F$3&amp;T(CalculationTrigger2),C3822,,5,C3823)</f>
        <v>1.1558075021909925E-2</v>
      </c>
      <c r="G3822" s="268">
        <f t="shared" si="118"/>
        <v>0.57408350302027078</v>
      </c>
      <c r="H3822" s="275">
        <f t="shared" si="119"/>
        <v>3.1241530974370111</v>
      </c>
      <c r="I3822" s="250"/>
      <c r="J3822" s="251"/>
      <c r="K3822" s="251"/>
      <c r="L3822" s="251"/>
    </row>
    <row r="3823" spans="2:12" x14ac:dyDescent="0.2">
      <c r="B3823" s="112" t="s">
        <v>2</v>
      </c>
      <c r="C3823" s="113">
        <f>_xll.qlCalendarAdvance("TARGET",C3822,B3823,"mf")</f>
        <v>63283</v>
      </c>
      <c r="D3823" s="120">
        <f>_xll.xlShmInterpRateFwd($D$3&amp;T(CalculationTrigger2),C3823,,5,C3824)</f>
        <v>1.1928185995501682E-2</v>
      </c>
      <c r="E3823" s="260">
        <f>_xll.xlShmInterpRateFwd($E$3&amp;T(CalculationTrigger2),C3823,,5,C3824)</f>
        <v>1.1870799198290989E-2</v>
      </c>
      <c r="F3823" s="260">
        <f>_xll.xlShmInterpRateFwd($F$3&amp;T(CalculationTrigger2),C3823,,5,C3824)</f>
        <v>1.1558486577986599E-2</v>
      </c>
      <c r="G3823" s="268">
        <f t="shared" si="118"/>
        <v>0.57386797210692841</v>
      </c>
      <c r="H3823" s="275">
        <f t="shared" si="119"/>
        <v>3.1231262030438982</v>
      </c>
      <c r="I3823" s="250"/>
      <c r="J3823" s="251"/>
      <c r="K3823" s="251"/>
      <c r="L3823" s="251"/>
    </row>
    <row r="3824" spans="2:12" x14ac:dyDescent="0.2">
      <c r="B3824" s="112" t="s">
        <v>2</v>
      </c>
      <c r="C3824" s="113">
        <f>_xll.qlCalendarAdvance("TARGET",C3823,B3824,"mf")</f>
        <v>63290</v>
      </c>
      <c r="D3824" s="120">
        <f>_xll.xlShmInterpRateFwd($D$3&amp;T(CalculationTrigger2),C3824,,5,C3825)</f>
        <v>1.1928468399945345E-2</v>
      </c>
      <c r="E3824" s="260">
        <f>_xll.xlShmInterpRateFwd($E$3&amp;T(CalculationTrigger2),C3824,,5,C3825)</f>
        <v>1.1871103089175317E-2</v>
      </c>
      <c r="F3824" s="260">
        <f>_xll.xlShmInterpRateFwd($F$3&amp;T(CalculationTrigger2),C3824,,5,C3825)</f>
        <v>1.1558892841769757E-2</v>
      </c>
      <c r="G3824" s="268">
        <f t="shared" si="118"/>
        <v>0.57365310770027955</v>
      </c>
      <c r="H3824" s="275">
        <f t="shared" si="119"/>
        <v>3.1221024740555983</v>
      </c>
      <c r="I3824" s="250"/>
      <c r="J3824" s="251"/>
      <c r="K3824" s="251"/>
      <c r="L3824" s="251"/>
    </row>
    <row r="3825" spans="2:12" x14ac:dyDescent="0.2">
      <c r="B3825" s="112" t="s">
        <v>2</v>
      </c>
      <c r="C3825" s="113">
        <f>_xll.qlCalendarAdvance("TARGET",C3824,B3825,"mf")</f>
        <v>63297</v>
      </c>
      <c r="D3825" s="120">
        <f>_xll.xlShmInterpRateFwd($D$3&amp;T(CalculationTrigger2),C3825,,5,C3826)</f>
        <v>1.1928745886766939E-2</v>
      </c>
      <c r="E3825" s="260">
        <f>_xll.xlShmInterpRateFwd($E$3&amp;T(CalculationTrigger2),C3825,,5,C3826)</f>
        <v>1.1871401995636325E-2</v>
      </c>
      <c r="F3825" s="260">
        <f>_xll.xlShmInterpRateFwd($F$3&amp;T(CalculationTrigger2),C3825,,5,C3826)</f>
        <v>1.155929380402736E-2</v>
      </c>
      <c r="G3825" s="268">
        <f t="shared" si="118"/>
        <v>0.57343891130613378</v>
      </c>
      <c r="H3825" s="275">
        <f t="shared" si="119"/>
        <v>3.1210819160896497</v>
      </c>
      <c r="I3825" s="250"/>
      <c r="J3825" s="251"/>
      <c r="K3825" s="251"/>
      <c r="L3825" s="251"/>
    </row>
    <row r="3826" spans="2:12" x14ac:dyDescent="0.2">
      <c r="B3826" s="112" t="s">
        <v>2</v>
      </c>
      <c r="C3826" s="113">
        <f>_xll.qlCalendarAdvance("TARGET",C3825,B3826,"mf")</f>
        <v>63304</v>
      </c>
      <c r="D3826" s="120">
        <f>_xll.xlShmInterpRateFwd($D$3&amp;T(CalculationTrigger2),C3826,,5,C3827)</f>
        <v>1.1929018447406219E-2</v>
      </c>
      <c r="E3826" s="260">
        <f>_xll.xlShmInterpRateFwd($E$3&amp;T(CalculationTrigger2),C3826,,5,C3827)</f>
        <v>1.1871695909009524E-2</v>
      </c>
      <c r="F3826" s="260">
        <f>_xll.xlShmInterpRateFwd($F$3&amp;T(CalculationTrigger2),C3826,,5,C3827)</f>
        <v>1.1559689455544747E-2</v>
      </c>
      <c r="G3826" s="268">
        <f t="shared" si="118"/>
        <v>0.57322538396695555</v>
      </c>
      <c r="H3826" s="275">
        <f t="shared" si="119"/>
        <v>3.1200645346477622</v>
      </c>
      <c r="I3826" s="250"/>
      <c r="J3826" s="251"/>
      <c r="K3826" s="251"/>
      <c r="L3826" s="251"/>
    </row>
    <row r="3827" spans="2:12" x14ac:dyDescent="0.2">
      <c r="B3827" s="112" t="s">
        <v>2</v>
      </c>
      <c r="C3827" s="113">
        <f>_xll.qlCalendarAdvance("TARGET",C3826,B3827,"mf")</f>
        <v>63311</v>
      </c>
      <c r="D3827" s="120">
        <f>_xll.xlShmInterpRateFwd($D$3&amp;T(CalculationTrigger2),C3827,,5,C3828)</f>
        <v>1.1929286073337694E-2</v>
      </c>
      <c r="E3827" s="260">
        <f>_xll.xlShmInterpRateFwd($E$3&amp;T(CalculationTrigger2),C3827,,5,C3828)</f>
        <v>1.1871984820653594E-2</v>
      </c>
      <c r="F3827" s="260">
        <f>_xll.xlShmInterpRateFwd($F$3&amp;T(CalculationTrigger2),C3827,,5,C3828)</f>
        <v>1.1560079787130429E-2</v>
      </c>
      <c r="G3827" s="268">
        <f t="shared" si="118"/>
        <v>0.57301252684100257</v>
      </c>
      <c r="H3827" s="275">
        <f t="shared" si="119"/>
        <v>3.1190503352316461</v>
      </c>
      <c r="I3827" s="250"/>
      <c r="J3827" s="251"/>
      <c r="K3827" s="251"/>
      <c r="L3827" s="251"/>
    </row>
    <row r="3828" spans="2:12" x14ac:dyDescent="0.2">
      <c r="B3828" s="112" t="s">
        <v>2</v>
      </c>
      <c r="C3828" s="113">
        <f>_xll.qlCalendarAdvance("TARGET",C3827,B3828,"mf")</f>
        <v>63318</v>
      </c>
      <c r="D3828" s="120">
        <f>_xll.xlShmInterpRateFwd($D$3&amp;T(CalculationTrigger2),C3828,,5,C3829)</f>
        <v>1.1929548755977961E-2</v>
      </c>
      <c r="E3828" s="260">
        <f>_xll.xlShmInterpRateFwd($E$3&amp;T(CalculationTrigger2),C3828,,5,C3829)</f>
        <v>1.1872268721875089E-2</v>
      </c>
      <c r="F3828" s="260">
        <f>_xll.xlShmInterpRateFwd($F$3&amp;T(CalculationTrigger2),C3828,,5,C3829)</f>
        <v>1.1560464789546582E-2</v>
      </c>
      <c r="G3828" s="268">
        <f t="shared" si="118"/>
        <v>0.57280034102871402</v>
      </c>
      <c r="H3828" s="275">
        <f t="shared" si="119"/>
        <v>3.1180393232850721</v>
      </c>
      <c r="I3828" s="250"/>
      <c r="J3828" s="251"/>
      <c r="K3828" s="251"/>
      <c r="L3828" s="251"/>
    </row>
    <row r="3829" spans="2:12" x14ac:dyDescent="0.2">
      <c r="B3829" s="112" t="s">
        <v>2</v>
      </c>
      <c r="C3829" s="113">
        <f>_xll.qlCalendarAdvance("TARGET",C3828,B3829,"mf")</f>
        <v>63325</v>
      </c>
      <c r="D3829" s="120">
        <f>_xll.xlShmInterpRateFwd($D$3&amp;T(CalculationTrigger2),C3829,,5,C3830)</f>
        <v>1.1929806486801529E-2</v>
      </c>
      <c r="E3829" s="260">
        <f>_xll.xlShmInterpRateFwd($E$3&amp;T(CalculationTrigger2),C3829,,5,C3830)</f>
        <v>1.1872547604015325E-2</v>
      </c>
      <c r="F3829" s="260">
        <f>_xll.xlShmInterpRateFwd($F$3&amp;T(CalculationTrigger2),C3829,,5,C3830)</f>
        <v>1.1560844453595932E-2</v>
      </c>
      <c r="G3829" s="268">
        <f t="shared" si="118"/>
        <v>0.57258882786204512</v>
      </c>
      <c r="H3829" s="275">
        <f t="shared" si="119"/>
        <v>3.1170315041939221</v>
      </c>
      <c r="I3829" s="250"/>
      <c r="J3829" s="251"/>
      <c r="K3829" s="251"/>
      <c r="L3829" s="251"/>
    </row>
    <row r="3830" spans="2:12" x14ac:dyDescent="0.2">
      <c r="B3830" s="112" t="s">
        <v>2</v>
      </c>
      <c r="C3830" s="113">
        <f>_xll.qlCalendarAdvance("TARGET",C3829,B3830,"mf")</f>
        <v>63332</v>
      </c>
      <c r="D3830" s="120">
        <f>_xll.xlShmInterpRateFwd($D$3&amp;T(CalculationTrigger2),C3830,,5,C3831)</f>
        <v>1.1930059257282917E-2</v>
      </c>
      <c r="E3830" s="260">
        <f>_xll.xlShmInterpRateFwd($E$3&amp;T(CalculationTrigger2),C3830,,5,C3831)</f>
        <v>1.1872821458450358E-2</v>
      </c>
      <c r="F3830" s="260">
        <f>_xll.xlShmInterpRateFwd($F$3&amp;T(CalculationTrigger2),C3830,,5,C3831)</f>
        <v>1.1561218770052248E-2</v>
      </c>
      <c r="G3830" s="268">
        <f t="shared" si="118"/>
        <v>0.57237798832559039</v>
      </c>
      <c r="H3830" s="275">
        <f t="shared" si="119"/>
        <v>3.1160268839811045</v>
      </c>
      <c r="I3830" s="250"/>
      <c r="J3830" s="251"/>
      <c r="K3830" s="251"/>
      <c r="L3830" s="251"/>
    </row>
    <row r="3831" spans="2:12" x14ac:dyDescent="0.2">
      <c r="B3831" s="112" t="s">
        <v>2</v>
      </c>
      <c r="C3831" s="113">
        <f>_xll.qlCalendarAdvance("TARGET",C3830,B3831,"mf")</f>
        <v>63339</v>
      </c>
      <c r="D3831" s="120">
        <f>_xll.xlShmInterpRateFwd($D$3&amp;T(CalculationTrigger2),C3831,,5,C3832)</f>
        <v>1.1930307058838723E-2</v>
      </c>
      <c r="E3831" s="260">
        <f>_xll.xlShmInterpRateFwd($E$3&amp;T(CalculationTrigger2),C3831,,5,C3832)</f>
        <v>1.1873090276469381E-2</v>
      </c>
      <c r="F3831" s="260">
        <f>_xll.xlShmInterpRateFwd($F$3&amp;T(CalculationTrigger2),C3831,,5,C3832)</f>
        <v>1.1561587729712464E-2</v>
      </c>
      <c r="G3831" s="268">
        <f t="shared" si="118"/>
        <v>0.57216782369341745</v>
      </c>
      <c r="H3831" s="275">
        <f t="shared" si="119"/>
        <v>3.1150254675691746</v>
      </c>
      <c r="I3831" s="250"/>
      <c r="J3831" s="251"/>
      <c r="K3831" s="251"/>
      <c r="L3831" s="251"/>
    </row>
    <row r="3832" spans="2:12" x14ac:dyDescent="0.2">
      <c r="B3832" s="112" t="s">
        <v>2</v>
      </c>
      <c r="C3832" s="113">
        <f>_xll.qlCalendarAdvance("TARGET",C3831,B3832,"mf")</f>
        <v>63346</v>
      </c>
      <c r="D3832" s="120">
        <f>_xll.xlShmInterpRateFwd($D$3&amp;T(CalculationTrigger2),C3832,,5,C3833)</f>
        <v>1.1930549882926099E-2</v>
      </c>
      <c r="E3832" s="260">
        <f>_xll.xlShmInterpRateFwd($E$3&amp;T(CalculationTrigger2),C3832,,5,C3833)</f>
        <v>1.1873354049425298E-2</v>
      </c>
      <c r="F3832" s="260">
        <f>_xll.xlShmInterpRateFwd($F$3&amp;T(CalculationTrigger2),C3832,,5,C3833)</f>
        <v>1.1561951323350358E-2</v>
      </c>
      <c r="G3832" s="268">
        <f t="shared" si="118"/>
        <v>0.5719583350080083</v>
      </c>
      <c r="H3832" s="275">
        <f t="shared" si="119"/>
        <v>3.1140272607494031</v>
      </c>
      <c r="I3832" s="250"/>
      <c r="J3832" s="251"/>
      <c r="K3832" s="251"/>
      <c r="L3832" s="251"/>
    </row>
    <row r="3833" spans="2:12" x14ac:dyDescent="0.2">
      <c r="B3833" s="112" t="s">
        <v>2</v>
      </c>
      <c r="C3833" s="113">
        <f>_xll.qlCalendarAdvance("TARGET",C3832,B3833,"mf")</f>
        <v>63353</v>
      </c>
      <c r="D3833" s="120">
        <f>_xll.xlShmInterpRateFwd($D$3&amp;T(CalculationTrigger2),C3833,,5,C3834)</f>
        <v>1.1930787721031146E-2</v>
      </c>
      <c r="E3833" s="260">
        <f>_xll.xlShmInterpRateFwd($E$3&amp;T(CalculationTrigger2),C3833,,5,C3834)</f>
        <v>1.1873612768676796E-2</v>
      </c>
      <c r="F3833" s="260">
        <f>_xll.xlShmInterpRateFwd($F$3&amp;T(CalculationTrigger2),C3833,,5,C3834)</f>
        <v>1.1562309541768659E-2</v>
      </c>
      <c r="G3833" s="268">
        <f t="shared" si="118"/>
        <v>0.57174952354350006</v>
      </c>
      <c r="H3833" s="275">
        <f t="shared" si="119"/>
        <v>3.1130322690813701</v>
      </c>
      <c r="I3833" s="250"/>
      <c r="J3833" s="251"/>
      <c r="K3833" s="251"/>
      <c r="L3833" s="251"/>
    </row>
    <row r="3834" spans="2:12" x14ac:dyDescent="0.2">
      <c r="B3834" s="112" t="s">
        <v>2</v>
      </c>
      <c r="C3834" s="113">
        <f>_xll.qlCalendarAdvance("TARGET",C3833,B3834,"mf")</f>
        <v>63360</v>
      </c>
      <c r="D3834" s="120">
        <f>_xll.xlShmInterpRateFwd($D$3&amp;T(CalculationTrigger2),C3834,,5,C3835)</f>
        <v>1.1931020564576266E-2</v>
      </c>
      <c r="E3834" s="260">
        <f>_xll.xlShmInterpRateFwd($E$3&amp;T(CalculationTrigger2),C3834,,5,C3835)</f>
        <v>1.1873866425530453E-2</v>
      </c>
      <c r="F3834" s="260">
        <f>_xll.xlShmInterpRateFwd($F$3&amp;T(CalculationTrigger2),C3834,,5,C3835)</f>
        <v>1.1562662375723773E-2</v>
      </c>
      <c r="G3834" s="268">
        <f t="shared" si="118"/>
        <v>0.5715413904581329</v>
      </c>
      <c r="H3834" s="275">
        <f t="shared" si="119"/>
        <v>3.1120404980668028</v>
      </c>
      <c r="I3834" s="250"/>
      <c r="J3834" s="251"/>
      <c r="K3834" s="251"/>
      <c r="L3834" s="251"/>
    </row>
    <row r="3835" spans="2:12" x14ac:dyDescent="0.2">
      <c r="B3835" s="112" t="s">
        <v>2</v>
      </c>
      <c r="C3835" s="113">
        <f>_xll.qlCalendarAdvance("TARGET",C3834,B3835,"mf")</f>
        <v>63367</v>
      </c>
      <c r="D3835" s="120">
        <f>_xll.xlShmInterpRateFwd($D$3&amp;T(CalculationTrigger2),C3835,,5,C3836)</f>
        <v>1.1931248405024407E-2</v>
      </c>
      <c r="E3835" s="260">
        <f>_xll.xlShmInterpRateFwd($E$3&amp;T(CalculationTrigger2),C3835,,5,C3836)</f>
        <v>1.1874115011339175E-2</v>
      </c>
      <c r="F3835" s="260">
        <f>_xll.xlShmInterpRateFwd($F$3&amp;T(CalculationTrigger2),C3835,,5,C3836)</f>
        <v>1.1563009816047402E-2</v>
      </c>
      <c r="G3835" s="268">
        <f t="shared" si="118"/>
        <v>0.57133393685231126</v>
      </c>
      <c r="H3835" s="275">
        <f t="shared" si="119"/>
        <v>3.1110519529177307</v>
      </c>
      <c r="I3835" s="250"/>
      <c r="J3835" s="251"/>
      <c r="K3835" s="251"/>
      <c r="L3835" s="251"/>
    </row>
    <row r="3836" spans="2:12" x14ac:dyDescent="0.2">
      <c r="B3836" s="112" t="s">
        <v>2</v>
      </c>
      <c r="C3836" s="113">
        <f>_xll.qlCalendarAdvance("TARGET",C3835,B3836,"mf")</f>
        <v>63374</v>
      </c>
      <c r="D3836" s="120">
        <f>_xll.xlShmInterpRateFwd($D$3&amp;T(CalculationTrigger2),C3836,,5,C3837)</f>
        <v>1.1931471233832723E-2</v>
      </c>
      <c r="E3836" s="260">
        <f>_xll.xlShmInterpRateFwd($E$3&amp;T(CalculationTrigger2),C3836,,5,C3837)</f>
        <v>1.1874358517444296E-2</v>
      </c>
      <c r="F3836" s="260">
        <f>_xll.xlShmInterpRateFwd($F$3&amp;T(CalculationTrigger2),C3836,,5,C3837)</f>
        <v>1.1563351853484369E-2</v>
      </c>
      <c r="G3836" s="268">
        <f t="shared" si="118"/>
        <v>0.57112716388427531</v>
      </c>
      <c r="H3836" s="275">
        <f t="shared" si="119"/>
        <v>3.1100666395992604</v>
      </c>
      <c r="I3836" s="250"/>
      <c r="J3836" s="251"/>
      <c r="K3836" s="251"/>
      <c r="L3836" s="251"/>
    </row>
    <row r="3837" spans="2:12" x14ac:dyDescent="0.2">
      <c r="B3837" s="112" t="s">
        <v>2</v>
      </c>
      <c r="C3837" s="113">
        <f>_xll.qlCalendarAdvance("TARGET",C3836,B3837,"mf")</f>
        <v>63381</v>
      </c>
      <c r="D3837" s="120">
        <f>_xll.xlShmInterpRateFwd($D$3&amp;T(CalculationTrigger2),C3837,,5,C3838)</f>
        <v>1.1931689042452582E-2</v>
      </c>
      <c r="E3837" s="260">
        <f>_xll.xlShmInterpRateFwd($E$3&amp;T(CalculationTrigger2),C3837,,5,C3838)</f>
        <v>1.1874596935169762E-2</v>
      </c>
      <c r="F3837" s="260">
        <f>_xll.xlShmInterpRateFwd($F$3&amp;T(CalculationTrigger2),C3837,,5,C3838)</f>
        <v>1.1563688478843211E-2</v>
      </c>
      <c r="G3837" s="268">
        <f t="shared" si="118"/>
        <v>0.57092107282819682</v>
      </c>
      <c r="H3837" s="275">
        <f t="shared" si="119"/>
        <v>3.1090845632655157</v>
      </c>
      <c r="I3837" s="250"/>
      <c r="J3837" s="251"/>
      <c r="K3837" s="251"/>
      <c r="L3837" s="251"/>
    </row>
    <row r="3838" spans="2:12" x14ac:dyDescent="0.2">
      <c r="B3838" s="112" t="s">
        <v>2</v>
      </c>
      <c r="C3838" s="113">
        <f>_xll.qlCalendarAdvance("TARGET",C3837,B3838,"mf")</f>
        <v>63388</v>
      </c>
      <c r="D3838" s="120">
        <f>_xll.xlShmInterpRateFwd($D$3&amp;T(CalculationTrigger2),C3838,,5,C3839)</f>
        <v>1.1931901822323768E-2</v>
      </c>
      <c r="E3838" s="260">
        <f>_xll.xlShmInterpRateFwd($E$3&amp;T(CalculationTrigger2),C3838,,5,C3839)</f>
        <v>1.1874830255862704E-2</v>
      </c>
      <c r="F3838" s="260">
        <f>_xll.xlShmInterpRateFwd($F$3&amp;T(CalculationTrigger2),C3838,,5,C3839)</f>
        <v>1.1564019682897719E-2</v>
      </c>
      <c r="G3838" s="268">
        <f t="shared" si="118"/>
        <v>0.57071566461064371</v>
      </c>
      <c r="H3838" s="275">
        <f t="shared" si="119"/>
        <v>3.1081057296498438</v>
      </c>
      <c r="I3838" s="250"/>
      <c r="J3838" s="251"/>
      <c r="K3838" s="251"/>
      <c r="L3838" s="251"/>
    </row>
    <row r="3839" spans="2:12" x14ac:dyDescent="0.2">
      <c r="B3839" s="112" t="s">
        <v>2</v>
      </c>
      <c r="C3839" s="113">
        <f>_xll.qlCalendarAdvance("TARGET",C3838,B3839,"mf")</f>
        <v>63395</v>
      </c>
      <c r="D3839" s="120">
        <f>_xll.xlShmInterpRateFwd($D$3&amp;T(CalculationTrigger2),C3839,,5,C3840)</f>
        <v>1.1932109564920822E-2</v>
      </c>
      <c r="E3839" s="260">
        <f>_xll.xlShmInterpRateFwd($E$3&amp;T(CalculationTrigger2),C3839,,5,C3840)</f>
        <v>1.1875058470852871E-2</v>
      </c>
      <c r="F3839" s="260">
        <f>_xll.xlShmInterpRateFwd($F$3&amp;T(CalculationTrigger2),C3839,,5,C3840)</f>
        <v>1.1564345456444854E-2</v>
      </c>
      <c r="G3839" s="268">
        <f t="shared" si="118"/>
        <v>0.57051094067950281</v>
      </c>
      <c r="H3839" s="275">
        <f t="shared" si="119"/>
        <v>3.1071301440801711</v>
      </c>
      <c r="I3839" s="250"/>
      <c r="J3839" s="251"/>
      <c r="K3839" s="251"/>
      <c r="L3839" s="251"/>
    </row>
    <row r="3840" spans="2:12" x14ac:dyDescent="0.2">
      <c r="B3840" s="112" t="s">
        <v>2</v>
      </c>
      <c r="C3840" s="113">
        <f>_xll.qlCalendarAdvance("TARGET",C3839,B3840,"mf")</f>
        <v>63402</v>
      </c>
      <c r="D3840" s="120">
        <f>_xll.xlShmInterpRateFwd($D$3&amp;T(CalculationTrigger2),C3840,,5,C3841)</f>
        <v>1.1932312261689327E-2</v>
      </c>
      <c r="E3840" s="260">
        <f>_xll.xlShmInterpRateFwd($E$3&amp;T(CalculationTrigger2),C3840,,5,C3841)</f>
        <v>1.1875281571493189E-2</v>
      </c>
      <c r="F3840" s="260">
        <f>_xll.xlShmInterpRateFwd($F$3&amp;T(CalculationTrigger2),C3840,,5,C3841)</f>
        <v>1.1564665790269997E-2</v>
      </c>
      <c r="G3840" s="268">
        <f t="shared" si="118"/>
        <v>0.57030690196137668</v>
      </c>
      <c r="H3840" s="275">
        <f t="shared" si="119"/>
        <v>3.1061578122319222</v>
      </c>
      <c r="I3840" s="250"/>
      <c r="J3840" s="251"/>
      <c r="K3840" s="251"/>
      <c r="L3840" s="251"/>
    </row>
    <row r="3841" spans="2:12" x14ac:dyDescent="0.2">
      <c r="B3841" s="112" t="s">
        <v>2</v>
      </c>
      <c r="C3841" s="113">
        <f>_xll.qlCalendarAdvance("TARGET",C3840,B3841,"mf")</f>
        <v>63409</v>
      </c>
      <c r="D3841" s="120">
        <f>_xll.xlShmInterpRateFwd($D$3&amp;T(CalculationTrigger2),C3841,,5,C3842)</f>
        <v>1.1932509904063285E-2</v>
      </c>
      <c r="E3841" s="260">
        <f>_xll.xlShmInterpRateFwd($E$3&amp;T(CalculationTrigger2),C3841,,5,C3842)</f>
        <v>1.1875499549096035E-2</v>
      </c>
      <c r="F3841" s="260">
        <f>_xll.xlShmInterpRateFwd($F$3&amp;T(CalculationTrigger2),C3841,,5,C3842)</f>
        <v>1.1564980675141152E-2</v>
      </c>
      <c r="G3841" s="268">
        <f t="shared" si="118"/>
        <v>0.57010354967249732</v>
      </c>
      <c r="H3841" s="275">
        <f t="shared" si="119"/>
        <v>3.1051887395488338</v>
      </c>
      <c r="I3841" s="250"/>
      <c r="J3841" s="251"/>
      <c r="K3841" s="251"/>
      <c r="L3841" s="251"/>
    </row>
    <row r="3842" spans="2:12" x14ac:dyDescent="0.2">
      <c r="B3842" s="112" t="s">
        <v>2</v>
      </c>
      <c r="C3842" s="113">
        <f>_xll.qlCalendarAdvance("TARGET",C3841,B3842,"mf")</f>
        <v>63416</v>
      </c>
      <c r="D3842" s="120">
        <f>_xll.xlShmInterpRateFwd($D$3&amp;T(CalculationTrigger2),C3842,,5,C3843)</f>
        <v>1.1932702483540411E-2</v>
      </c>
      <c r="E3842" s="260">
        <f>_xll.xlShmInterpRateFwd($E$3&amp;T(CalculationTrigger2),C3842,,5,C3843)</f>
        <v>1.1875712395014342E-2</v>
      </c>
      <c r="F3842" s="260">
        <f>_xll.xlShmInterpRateFwd($F$3&amp;T(CalculationTrigger2),C3842,,5,C3843)</f>
        <v>1.1565290101872665E-2</v>
      </c>
      <c r="G3842" s="268">
        <f t="shared" si="118"/>
        <v>0.56990088526068239</v>
      </c>
      <c r="H3842" s="275">
        <f t="shared" si="119"/>
        <v>3.1042229314167704</v>
      </c>
      <c r="I3842" s="250"/>
      <c r="J3842" s="251"/>
      <c r="K3842" s="251"/>
      <c r="L3842" s="251"/>
    </row>
    <row r="3843" spans="2:12" x14ac:dyDescent="0.2">
      <c r="B3843" s="112" t="s">
        <v>2</v>
      </c>
      <c r="C3843" s="113">
        <f>_xll.qlCalendarAdvance("TARGET",C3842,B3843,"mf")</f>
        <v>63423</v>
      </c>
      <c r="D3843" s="120">
        <f>_xll.xlShmInterpRateFwd($D$3&amp;T(CalculationTrigger2),C3843,,5,C3844)</f>
        <v>1.1932889991531543E-2</v>
      </c>
      <c r="E3843" s="260">
        <f>_xll.xlShmInterpRateFwd($E$3&amp;T(CalculationTrigger2),C3843,,5,C3844)</f>
        <v>1.187592010060683E-2</v>
      </c>
      <c r="F3843" s="260">
        <f>_xll.xlShmInterpRateFwd($F$3&amp;T(CalculationTrigger2),C3843,,5,C3844)</f>
        <v>1.1565594061226758E-2</v>
      </c>
      <c r="G3843" s="268">
        <f t="shared" si="118"/>
        <v>0.5696989092471294</v>
      </c>
      <c r="H3843" s="275">
        <f t="shared" si="119"/>
        <v>3.1032603938007179</v>
      </c>
      <c r="I3843" s="250"/>
      <c r="J3843" s="251"/>
      <c r="K3843" s="251"/>
      <c r="L3843" s="251"/>
    </row>
    <row r="3844" spans="2:12" x14ac:dyDescent="0.2">
      <c r="B3844" s="112" t="s">
        <v>2</v>
      </c>
      <c r="C3844" s="113">
        <f>_xll.qlCalendarAdvance("TARGET",C3843,B3844,"mf")</f>
        <v>63430</v>
      </c>
      <c r="D3844" s="120">
        <f>_xll.xlShmInterpRateFwd($D$3&amp;T(CalculationTrigger2),C3844,,5,C3845)</f>
        <v>1.1933072419511236E-2</v>
      </c>
      <c r="E3844" s="260">
        <f>_xll.xlShmInterpRateFwd($E$3&amp;T(CalculationTrigger2),C3844,,5,C3845)</f>
        <v>1.1876122657151137E-2</v>
      </c>
      <c r="F3844" s="260">
        <f>_xll.xlShmInterpRateFwd($F$3&amp;T(CalculationTrigger2),C3844,,5,C3845)</f>
        <v>1.1565892544000405E-2</v>
      </c>
      <c r="G3844" s="268">
        <f t="shared" si="118"/>
        <v>0.56949762360099243</v>
      </c>
      <c r="H3844" s="275">
        <f t="shared" si="119"/>
        <v>3.1023011315073172</v>
      </c>
      <c r="I3844" s="250"/>
      <c r="J3844" s="251"/>
      <c r="K3844" s="251"/>
      <c r="L3844" s="251"/>
    </row>
    <row r="3845" spans="2:12" x14ac:dyDescent="0.2">
      <c r="B3845" s="112" t="s">
        <v>2</v>
      </c>
      <c r="C3845" s="113">
        <f>_xll.qlCalendarAdvance("TARGET",C3844,B3845,"mf")</f>
        <v>63437</v>
      </c>
      <c r="D3845" s="120">
        <f>_xll.xlShmInterpRateFwd($D$3&amp;T(CalculationTrigger2),C3845,,5,C3846)</f>
        <v>1.1933249758919295E-2</v>
      </c>
      <c r="E3845" s="260">
        <f>_xll.xlShmInterpRateFwd($E$3&amp;T(CalculationTrigger2),C3845,,5,C3846)</f>
        <v>1.1876320056046535E-2</v>
      </c>
      <c r="F3845" s="260">
        <f>_xll.xlShmInterpRateFwd($F$3&amp;T(CalculationTrigger2),C3845,,5,C3846)</f>
        <v>1.1566185540990584E-2</v>
      </c>
      <c r="G3845" s="268">
        <f t="shared" ref="G3845:G3908" si="120">(D3845-E3845)*10000</f>
        <v>0.5692970287276069</v>
      </c>
      <c r="H3845" s="275">
        <f t="shared" ref="H3845:H3908" si="121">(E3845-F3845)*10000</f>
        <v>3.1013451505595113</v>
      </c>
      <c r="I3845" s="250"/>
      <c r="J3845" s="251"/>
      <c r="K3845" s="251"/>
      <c r="L3845" s="251"/>
    </row>
    <row r="3846" spans="2:12" x14ac:dyDescent="0.2">
      <c r="B3846" s="112" t="s">
        <v>2</v>
      </c>
      <c r="C3846" s="113">
        <f>_xll.qlCalendarAdvance("TARGET",C3845,B3846,"mf")</f>
        <v>63444</v>
      </c>
      <c r="D3846" s="120">
        <f>_xll.xlShmInterpRateFwd($D$3&amp;T(CalculationTrigger2),C3846,,5,C3847)</f>
        <v>1.1933422001230279E-2</v>
      </c>
      <c r="E3846" s="260">
        <f>_xll.xlShmInterpRateFwd($E$3&amp;T(CalculationTrigger2),C3846,,5,C3847)</f>
        <v>1.1876512288599629E-2</v>
      </c>
      <c r="F3846" s="260">
        <f>_xll.xlShmInterpRateFwd($F$3&amp;T(CalculationTrigger2),C3846,,5,C3847)</f>
        <v>1.1566473042959527E-2</v>
      </c>
      <c r="G3846" s="268">
        <f t="shared" si="120"/>
        <v>0.56909712630649756</v>
      </c>
      <c r="H3846" s="275">
        <f t="shared" si="121"/>
        <v>3.1003924564010181</v>
      </c>
      <c r="I3846" s="250"/>
      <c r="J3846" s="251"/>
      <c r="K3846" s="251"/>
      <c r="L3846" s="251"/>
    </row>
    <row r="3847" spans="2:12" x14ac:dyDescent="0.2">
      <c r="B3847" s="112" t="s">
        <v>2</v>
      </c>
      <c r="C3847" s="113">
        <f>_xll.qlCalendarAdvance("TARGET",C3846,B3847,"mf")</f>
        <v>63451</v>
      </c>
      <c r="D3847" s="120">
        <f>_xll.xlShmInterpRateFwd($D$3&amp;T(CalculationTrigger2),C3847,,5,C3848)</f>
        <v>1.1933589137878203E-2</v>
      </c>
      <c r="E3847" s="260">
        <f>_xll.xlShmInterpRateFwd($E$3&amp;T(CalculationTrigger2),C3847,,5,C3848)</f>
        <v>1.1876699346145983E-2</v>
      </c>
      <c r="F3847" s="260">
        <f>_xll.xlShmInterpRateFwd($F$3&amp;T(CalculationTrigger2),C3847,,5,C3848)</f>
        <v>1.1566755040698425E-2</v>
      </c>
      <c r="G3847" s="268">
        <f t="shared" si="120"/>
        <v>0.56889791732220651</v>
      </c>
      <c r="H3847" s="275">
        <f t="shared" si="121"/>
        <v>3.0994430544755738</v>
      </c>
      <c r="I3847" s="250"/>
      <c r="J3847" s="251"/>
      <c r="K3847" s="251"/>
      <c r="L3847" s="251"/>
    </row>
    <row r="3848" spans="2:12" x14ac:dyDescent="0.2">
      <c r="B3848" s="112" t="s">
        <v>2</v>
      </c>
      <c r="C3848" s="113">
        <f>_xll.qlCalendarAdvance("TARGET",C3847,B3848,"mf")</f>
        <v>63458</v>
      </c>
      <c r="D3848" s="120">
        <f>_xll.xlShmInterpRateFwd($D$3&amp;T(CalculationTrigger2),C3848,,5,C3849)</f>
        <v>1.193375116032605E-2</v>
      </c>
      <c r="E3848" s="260">
        <f>_xll.xlShmInterpRateFwd($E$3&amp;T(CalculationTrigger2),C3848,,5,C3849)</f>
        <v>1.1876881220038542E-2</v>
      </c>
      <c r="F3848" s="260">
        <f>_xll.xlShmInterpRateFwd($F$3&amp;T(CalculationTrigger2),C3848,,5,C3849)</f>
        <v>1.1567031525015849E-2</v>
      </c>
      <c r="G3848" s="268">
        <f t="shared" si="120"/>
        <v>0.56869940287508636</v>
      </c>
      <c r="H3848" s="275">
        <f t="shared" si="121"/>
        <v>3.0984969502269308</v>
      </c>
      <c r="I3848" s="250"/>
      <c r="J3848" s="251"/>
      <c r="K3848" s="251"/>
      <c r="L3848" s="251"/>
    </row>
    <row r="3849" spans="2:12" x14ac:dyDescent="0.2">
      <c r="B3849" s="112" t="s">
        <v>2</v>
      </c>
      <c r="C3849" s="113">
        <f>_xll.qlCalendarAdvance("TARGET",C3848,B3849,"mf")</f>
        <v>63465</v>
      </c>
      <c r="D3849" s="120">
        <f>_xll.xlShmInterpRateFwd($D$3&amp;T(CalculationTrigger2),C3849,,5,C3850)</f>
        <v>1.1933908060019425E-2</v>
      </c>
      <c r="E3849" s="260">
        <f>_xll.xlShmInterpRateFwd($E$3&amp;T(CalculationTrigger2),C3849,,5,C3850)</f>
        <v>1.1877057901601292E-2</v>
      </c>
      <c r="F3849" s="260">
        <f>_xll.xlShmInterpRateFwd($F$3&amp;T(CalculationTrigger2),C3849,,5,C3850)</f>
        <v>1.156730248668562E-2</v>
      </c>
      <c r="G3849" s="268">
        <f t="shared" si="120"/>
        <v>0.56850158418133434</v>
      </c>
      <c r="H3849" s="275">
        <f t="shared" si="121"/>
        <v>3.0975541491567138</v>
      </c>
      <c r="I3849" s="250"/>
      <c r="J3849" s="251"/>
      <c r="K3849" s="251"/>
      <c r="L3849" s="251"/>
    </row>
    <row r="3850" spans="2:12" x14ac:dyDescent="0.2">
      <c r="B3850" s="112" t="s">
        <v>2</v>
      </c>
      <c r="C3850" s="113">
        <f>_xll.qlCalendarAdvance("TARGET",C3849,B3850,"mf")</f>
        <v>63472</v>
      </c>
      <c r="D3850" s="120">
        <f>_xll.xlShmInterpRateFwd($D$3&amp;T(CalculationTrigger2),C3850,,5,C3851)</f>
        <v>1.1934059828415526E-2</v>
      </c>
      <c r="E3850" s="260">
        <f>_xll.xlShmInterpRateFwd($E$3&amp;T(CalculationTrigger2),C3850,,5,C3851)</f>
        <v>1.1877229382175605E-2</v>
      </c>
      <c r="F3850" s="260">
        <f>_xll.xlShmInterpRateFwd($F$3&amp;T(CalculationTrigger2),C3850,,5,C3851)</f>
        <v>1.1567567916475778E-2</v>
      </c>
      <c r="G3850" s="268">
        <f t="shared" si="120"/>
        <v>0.56830446239920784</v>
      </c>
      <c r="H3850" s="275">
        <f t="shared" si="121"/>
        <v>3.0966146569982693</v>
      </c>
      <c r="I3850" s="250"/>
      <c r="J3850" s="251"/>
      <c r="K3850" s="251"/>
      <c r="L3850" s="251"/>
    </row>
    <row r="3851" spans="2:12" x14ac:dyDescent="0.2">
      <c r="B3851" s="112" t="s">
        <v>2</v>
      </c>
      <c r="C3851" s="113">
        <f>_xll.qlCalendarAdvance("TARGET",C3850,B3851,"mf")</f>
        <v>63479</v>
      </c>
      <c r="D3851" s="120">
        <f>_xll.xlShmInterpRateFwd($D$3&amp;T(CalculationTrigger2),C3851,,5,C3852)</f>
        <v>1.1934206456971545E-2</v>
      </c>
      <c r="E3851" s="260">
        <f>_xll.xlShmInterpRateFwd($E$3&amp;T(CalculationTrigger2),C3851,,5,C3852)</f>
        <v>1.1877395653097056E-2</v>
      </c>
      <c r="F3851" s="260">
        <f>_xll.xlShmInterpRateFwd($F$3&amp;T(CalculationTrigger2),C3851,,5,C3852)</f>
        <v>1.1567827805194901E-2</v>
      </c>
      <c r="G3851" s="268">
        <f t="shared" si="120"/>
        <v>0.56810803874488691</v>
      </c>
      <c r="H3851" s="275">
        <f t="shared" si="121"/>
        <v>3.095678479021549</v>
      </c>
      <c r="I3851" s="250"/>
      <c r="J3851" s="251"/>
      <c r="K3851" s="251"/>
      <c r="L3851" s="251"/>
    </row>
    <row r="3852" spans="2:12" x14ac:dyDescent="0.2">
      <c r="B3852" s="112" t="s">
        <v>2</v>
      </c>
      <c r="C3852" s="113">
        <f>_xll.qlCalendarAdvance("TARGET",C3851,B3852,"mf")</f>
        <v>63486</v>
      </c>
      <c r="D3852" s="120">
        <f>_xll.xlShmInterpRateFwd($D$3&amp;T(CalculationTrigger2),C3852,,5,C3853)</f>
        <v>1.1934347937144686E-2</v>
      </c>
      <c r="E3852" s="260">
        <f>_xll.xlShmInterpRateFwd($E$3&amp;T(CalculationTrigger2),C3852,,5,C3853)</f>
        <v>1.1877556705712805E-2</v>
      </c>
      <c r="F3852" s="260">
        <f>_xll.xlShmInterpRateFwd($F$3&amp;T(CalculationTrigger2),C3852,,5,C3853)</f>
        <v>1.1568082143616818E-2</v>
      </c>
      <c r="G3852" s="268">
        <f t="shared" si="120"/>
        <v>0.56791231431881084</v>
      </c>
      <c r="H3852" s="275">
        <f t="shared" si="121"/>
        <v>3.0947456209598663</v>
      </c>
      <c r="I3852" s="250"/>
      <c r="J3852" s="251"/>
      <c r="K3852" s="251"/>
      <c r="L3852" s="251"/>
    </row>
    <row r="3853" spans="2:12" x14ac:dyDescent="0.2">
      <c r="B3853" s="112" t="s">
        <v>2</v>
      </c>
      <c r="C3853" s="113">
        <f>_xll.qlCalendarAdvance("TARGET",C3852,B3853,"mf")</f>
        <v>63493</v>
      </c>
      <c r="D3853" s="120">
        <f>_xll.xlShmInterpRateFwd($D$3&amp;T(CalculationTrigger2),C3853,,5,C3854)</f>
        <v>1.1934484260380565E-2</v>
      </c>
      <c r="E3853" s="260">
        <f>_xll.xlShmInterpRateFwd($E$3&amp;T(CalculationTrigger2),C3853,,5,C3854)</f>
        <v>1.187771253135844E-2</v>
      </c>
      <c r="F3853" s="260">
        <f>_xll.xlShmInterpRateFwd($F$3&amp;T(CalculationTrigger2),C3853,,5,C3854)</f>
        <v>1.1568330922544329E-2</v>
      </c>
      <c r="G3853" s="268">
        <f t="shared" si="120"/>
        <v>0.56771729022124517</v>
      </c>
      <c r="H3853" s="275">
        <f t="shared" si="121"/>
        <v>3.0938160881411116</v>
      </c>
      <c r="I3853" s="250"/>
      <c r="J3853" s="251"/>
      <c r="K3853" s="251"/>
      <c r="L3853" s="251"/>
    </row>
    <row r="3854" spans="2:12" x14ac:dyDescent="0.2">
      <c r="B3854" s="112" t="s">
        <v>2</v>
      </c>
      <c r="C3854" s="113">
        <f>_xll.qlCalendarAdvance("TARGET",C3853,B3854,"mf")</f>
        <v>63500</v>
      </c>
      <c r="D3854" s="120">
        <f>_xll.xlShmInterpRateFwd($D$3&amp;T(CalculationTrigger2),C3854,,5,C3855)</f>
        <v>1.1934615418113224E-2</v>
      </c>
      <c r="E3854" s="260">
        <f>_xll.xlShmInterpRateFwd($E$3&amp;T(CalculationTrigger2),C3854,,5,C3855)</f>
        <v>1.1877863121340588E-2</v>
      </c>
      <c r="F3854" s="260">
        <f>_xll.xlShmInterpRateFwd($F$3&amp;T(CalculationTrigger2),C3854,,5,C3855)</f>
        <v>1.1568574132745478E-2</v>
      </c>
      <c r="G3854" s="268">
        <f t="shared" si="120"/>
        <v>0.56752296772636168</v>
      </c>
      <c r="H3854" s="275">
        <f t="shared" si="121"/>
        <v>3.0928898859510987</v>
      </c>
      <c r="I3854" s="250"/>
      <c r="J3854" s="251"/>
      <c r="K3854" s="251"/>
      <c r="L3854" s="251"/>
    </row>
    <row r="3855" spans="2:12" x14ac:dyDescent="0.2">
      <c r="B3855" s="112" t="s">
        <v>2</v>
      </c>
      <c r="C3855" s="113">
        <f>_xll.qlCalendarAdvance("TARGET",C3854,B3855,"mf")</f>
        <v>63507</v>
      </c>
      <c r="D3855" s="120">
        <f>_xll.xlShmInterpRateFwd($D$3&amp;T(CalculationTrigger2),C3855,,5,C3856)</f>
        <v>1.1934741401840407E-2</v>
      </c>
      <c r="E3855" s="260">
        <f>_xll.xlShmInterpRateFwd($E$3&amp;T(CalculationTrigger2),C3855,,5,C3856)</f>
        <v>1.1878008467041169E-2</v>
      </c>
      <c r="F3855" s="260">
        <f>_xll.xlShmInterpRateFwd($F$3&amp;T(CalculationTrigger2),C3855,,5,C3856)</f>
        <v>1.1568811765005692E-2</v>
      </c>
      <c r="G3855" s="268">
        <f t="shared" si="120"/>
        <v>0.56732934799238333</v>
      </c>
      <c r="H3855" s="275">
        <f t="shared" si="121"/>
        <v>3.0919670203547605</v>
      </c>
      <c r="I3855" s="250"/>
      <c r="J3855" s="251"/>
      <c r="K3855" s="251"/>
      <c r="L3855" s="251"/>
    </row>
    <row r="3856" spans="2:12" x14ac:dyDescent="0.2">
      <c r="B3856" s="112" t="s">
        <v>2</v>
      </c>
      <c r="C3856" s="113">
        <f>_xll.qlCalendarAdvance("TARGET",C3855,B3856,"mf")</f>
        <v>63514</v>
      </c>
      <c r="D3856" s="120">
        <f>_xll.xlShmInterpRateFwd($D$3&amp;T(CalculationTrigger2),C3856,,5,C3857)</f>
        <v>1.1934862202990372E-2</v>
      </c>
      <c r="E3856" s="260">
        <f>_xll.xlShmInterpRateFwd($E$3&amp;T(CalculationTrigger2),C3856,,5,C3857)</f>
        <v>1.1878148559778404E-2</v>
      </c>
      <c r="F3856" s="260">
        <f>_xll.xlShmInterpRateFwd($F$3&amp;T(CalculationTrigger2),C3856,,5,C3857)</f>
        <v>1.1569043810133565E-2</v>
      </c>
      <c r="G3856" s="268">
        <f t="shared" si="120"/>
        <v>0.56713643211967968</v>
      </c>
      <c r="H3856" s="275">
        <f t="shared" si="121"/>
        <v>3.0910474964483856</v>
      </c>
      <c r="I3856" s="250"/>
      <c r="J3856" s="251"/>
      <c r="K3856" s="251"/>
      <c r="L3856" s="251"/>
    </row>
    <row r="3857" spans="2:12" x14ac:dyDescent="0.2">
      <c r="B3857" s="112" t="s">
        <v>2</v>
      </c>
      <c r="C3857" s="113">
        <f>_xll.qlCalendarAdvance("TARGET",C3856,B3857,"mf")</f>
        <v>63521</v>
      </c>
      <c r="D3857" s="120">
        <f>_xll.xlShmInterpRateFwd($D$3&amp;T(CalculationTrigger2),C3857,,5,C3858)</f>
        <v>1.1934977812997166E-2</v>
      </c>
      <c r="E3857" s="260">
        <f>_xll.xlShmInterpRateFwd($E$3&amp;T(CalculationTrigger2),C3857,,5,C3858)</f>
        <v>1.1878283390887886E-2</v>
      </c>
      <c r="F3857" s="260">
        <f>_xll.xlShmInterpRateFwd($F$3&amp;T(CalculationTrigger2),C3857,,5,C3858)</f>
        <v>1.1569270258879783E-2</v>
      </c>
      <c r="G3857" s="268">
        <f t="shared" si="120"/>
        <v>0.56694422109279319</v>
      </c>
      <c r="H3857" s="275">
        <f t="shared" si="121"/>
        <v>3.090131320081027</v>
      </c>
      <c r="I3857" s="250"/>
      <c r="J3857" s="251"/>
      <c r="K3857" s="251"/>
      <c r="L3857" s="251"/>
    </row>
    <row r="3858" spans="2:12" x14ac:dyDescent="0.2">
      <c r="B3858" s="112" t="s">
        <v>2</v>
      </c>
      <c r="C3858" s="113">
        <f>_xll.qlCalendarAdvance("TARGET",C3857,B3858,"mf")</f>
        <v>63528</v>
      </c>
      <c r="D3858" s="120">
        <f>_xll.xlShmInterpRateFwd($D$3&amp;T(CalculationTrigger2),C3858,,5,C3859)</f>
        <v>1.1935088223352755E-2</v>
      </c>
      <c r="E3858" s="260">
        <f>_xll.xlShmInterpRateFwd($E$3&amp;T(CalculationTrigger2),C3858,,5,C3859)</f>
        <v>1.1878412951687838E-2</v>
      </c>
      <c r="F3858" s="260">
        <f>_xll.xlShmInterpRateFwd($F$3&amp;T(CalculationTrigger2),C3858,,5,C3859)</f>
        <v>1.1569491102070322E-2</v>
      </c>
      <c r="G3858" s="268">
        <f t="shared" si="120"/>
        <v>0.56675271664917082</v>
      </c>
      <c r="H3858" s="275">
        <f t="shared" si="121"/>
        <v>3.0892184961751541</v>
      </c>
      <c r="I3858" s="250"/>
      <c r="J3858" s="251"/>
      <c r="K3858" s="251"/>
      <c r="L3858" s="251"/>
    </row>
    <row r="3859" spans="2:12" x14ac:dyDescent="0.2">
      <c r="B3859" s="112" t="s">
        <v>2</v>
      </c>
      <c r="C3859" s="113">
        <f>_xll.qlCalendarAdvance("TARGET",C3858,B3859,"mf")</f>
        <v>63535</v>
      </c>
      <c r="D3859" s="120">
        <f>_xll.xlShmInterpRateFwd($D$3&amp;T(CalculationTrigger2),C3859,,5,C3860)</f>
        <v>1.1935193425485399E-2</v>
      </c>
      <c r="E3859" s="260">
        <f>_xll.xlShmInterpRateFwd($E$3&amp;T(CalculationTrigger2),C3859,,5,C3860)</f>
        <v>1.1878537233560194E-2</v>
      </c>
      <c r="F3859" s="260">
        <f>_xll.xlShmInterpRateFwd($F$3&amp;T(CalculationTrigger2),C3859,,5,C3860)</f>
        <v>1.1569706330461664E-2</v>
      </c>
      <c r="G3859" s="268">
        <f t="shared" si="120"/>
        <v>0.56656191925205313</v>
      </c>
      <c r="H3859" s="275">
        <f t="shared" si="121"/>
        <v>3.088309030985295</v>
      </c>
      <c r="I3859" s="250"/>
      <c r="J3859" s="251"/>
      <c r="K3859" s="251"/>
      <c r="L3859" s="251"/>
    </row>
    <row r="3860" spans="2:12" x14ac:dyDescent="0.2">
      <c r="B3860" s="112" t="s">
        <v>2</v>
      </c>
      <c r="C3860" s="113">
        <f>_xll.qlCalendarAdvance("TARGET",C3859,B3860,"mf")</f>
        <v>63542</v>
      </c>
      <c r="D3860" s="120">
        <f>_xll.xlShmInterpRateFwd($D$3&amp;T(CalculationTrigger2),C3860,,5,C3861)</f>
        <v>1.1935495412308787E-2</v>
      </c>
      <c r="E3860" s="260">
        <f>_xll.xlShmInterpRateFwd($E$3&amp;T(CalculationTrigger2),C3860,,5,C3861)</f>
        <v>1.187885773602239E-2</v>
      </c>
      <c r="F3860" s="260">
        <f>_xll.xlShmInterpRateFwd($F$3&amp;T(CalculationTrigger2),C3860,,5,C3861)</f>
        <v>1.15701139820412E-2</v>
      </c>
      <c r="G3860" s="268">
        <f t="shared" si="120"/>
        <v>0.56637676286396688</v>
      </c>
      <c r="H3860" s="275">
        <f t="shared" si="121"/>
        <v>3.0874375398119018</v>
      </c>
      <c r="I3860" s="250"/>
      <c r="J3860" s="251"/>
      <c r="K3860" s="251"/>
      <c r="L3860" s="251"/>
    </row>
    <row r="3861" spans="2:12" x14ac:dyDescent="0.2">
      <c r="B3861" s="112" t="s">
        <v>2</v>
      </c>
      <c r="C3861" s="113">
        <f>_xll.qlCalendarAdvance("TARGET",C3860,B3861,"mf")</f>
        <v>63550</v>
      </c>
      <c r="D3861" s="120">
        <f>_xll.xlShmInterpRateFwd($D$3&amp;T(CalculationTrigger2),C3861,,5,C3862)</f>
        <v>1.1935401281023083E-2</v>
      </c>
      <c r="E3861" s="260">
        <f>_xll.xlShmInterpRateFwd($E$3&amp;T(CalculationTrigger2),C3861,,5,C3862)</f>
        <v>1.1878785735492319E-2</v>
      </c>
      <c r="F3861" s="260">
        <f>_xll.xlShmInterpRateFwd($F$3&amp;T(CalculationTrigger2),C3861,,5,C3862)</f>
        <v>1.1570148584369845E-2</v>
      </c>
      <c r="G3861" s="268">
        <f t="shared" si="120"/>
        <v>0.566155455307641</v>
      </c>
      <c r="H3861" s="275">
        <f t="shared" si="121"/>
        <v>3.0863715112247441</v>
      </c>
      <c r="I3861" s="250"/>
      <c r="J3861" s="251"/>
      <c r="K3861" s="251"/>
      <c r="L3861" s="251"/>
    </row>
    <row r="3862" spans="2:12" x14ac:dyDescent="0.2">
      <c r="B3862" s="112" t="s">
        <v>2</v>
      </c>
      <c r="C3862" s="113">
        <f>_xll.qlCalendarAdvance("TARGET",C3861,B3862,"mf")</f>
        <v>63557</v>
      </c>
      <c r="D3862" s="120">
        <f>_xll.xlShmInterpRateFwd($D$3&amp;T(CalculationTrigger2),C3862,,5,C3863)</f>
        <v>1.1935490058836413E-2</v>
      </c>
      <c r="E3862" s="260">
        <f>_xll.xlShmInterpRateFwd($E$3&amp;T(CalculationTrigger2),C3862,,5,C3863)</f>
        <v>1.1878893369963688E-2</v>
      </c>
      <c r="F3862" s="260">
        <f>_xll.xlShmInterpRateFwd($F$3&amp;T(CalculationTrigger2),C3862,,5,C3863)</f>
        <v>1.157034610630806E-2</v>
      </c>
      <c r="G3862" s="268">
        <f t="shared" si="120"/>
        <v>0.56596688872725265</v>
      </c>
      <c r="H3862" s="275">
        <f t="shared" si="121"/>
        <v>3.0854726365562786</v>
      </c>
      <c r="I3862" s="250"/>
      <c r="J3862" s="251"/>
      <c r="K3862" s="251"/>
      <c r="L3862" s="251"/>
    </row>
    <row r="3863" spans="2:12" x14ac:dyDescent="0.2">
      <c r="B3863" s="112" t="s">
        <v>2</v>
      </c>
      <c r="C3863" s="113">
        <f>_xll.qlCalendarAdvance("TARGET",C3862,B3863,"mf")</f>
        <v>63564</v>
      </c>
      <c r="D3863" s="120">
        <f>_xll.xlShmInterpRateFwd($D$3&amp;T(CalculationTrigger2),C3863,,5,C3864)</f>
        <v>1.1935573593039449E-2</v>
      </c>
      <c r="E3863" s="260">
        <f>_xll.xlShmInterpRateFwd($E$3&amp;T(CalculationTrigger2),C3863,,5,C3864)</f>
        <v>1.1878995689604679E-2</v>
      </c>
      <c r="F3863" s="260">
        <f>_xll.xlShmInterpRateFwd($F$3&amp;T(CalculationTrigger2),C3863,,5,C3864)</f>
        <v>1.1570537975274155E-2</v>
      </c>
      <c r="G3863" s="268">
        <f t="shared" si="120"/>
        <v>0.56577903434770072</v>
      </c>
      <c r="H3863" s="275">
        <f t="shared" si="121"/>
        <v>3.0845771433052338</v>
      </c>
      <c r="I3863" s="250"/>
      <c r="J3863" s="251"/>
      <c r="K3863" s="251"/>
      <c r="L3863" s="251"/>
    </row>
    <row r="3864" spans="2:12" x14ac:dyDescent="0.2">
      <c r="B3864" s="112" t="s">
        <v>2</v>
      </c>
      <c r="C3864" s="113">
        <f>_xll.qlCalendarAdvance("TARGET",C3863,B3864,"mf")</f>
        <v>63571</v>
      </c>
      <c r="D3864" s="120">
        <f>_xll.xlShmInterpRateFwd($D$3&amp;T(CalculationTrigger2),C3864,,5,C3865)</f>
        <v>1.193565187505468E-2</v>
      </c>
      <c r="E3864" s="260">
        <f>_xll.xlShmInterpRateFwd($E$3&amp;T(CalculationTrigger2),C3864,,5,C3865)</f>
        <v>1.1879092685733537E-2</v>
      </c>
      <c r="F3864" s="260">
        <f>_xll.xlShmInterpRateFwd($F$3&amp;T(CalculationTrigger2),C3864,,5,C3865)</f>
        <v>1.1570724182070965E-2</v>
      </c>
      <c r="G3864" s="268">
        <f t="shared" si="120"/>
        <v>0.56559189321143255</v>
      </c>
      <c r="H3864" s="275">
        <f t="shared" si="121"/>
        <v>3.0836850366257154</v>
      </c>
      <c r="I3864" s="250"/>
      <c r="J3864" s="251"/>
      <c r="K3864" s="251"/>
      <c r="L3864" s="251"/>
    </row>
    <row r="3865" spans="2:12" x14ac:dyDescent="0.2">
      <c r="B3865" s="112" t="s">
        <v>2</v>
      </c>
      <c r="C3865" s="113">
        <f>_xll.qlCalendarAdvance("TARGET",C3864,B3865,"mf")</f>
        <v>63578</v>
      </c>
      <c r="D3865" s="120">
        <f>_xll.xlShmInterpRateFwd($D$3&amp;T(CalculationTrigger2),C3865,,5,C3866)</f>
        <v>1.1935724896368301E-2</v>
      </c>
      <c r="E3865" s="260">
        <f>_xll.xlShmInterpRateFwd($E$3&amp;T(CalculationTrigger2),C3865,,5,C3866)</f>
        <v>1.1879184349703259E-2</v>
      </c>
      <c r="F3865" s="260">
        <f>_xll.xlShmInterpRateFwd($F$3&amp;T(CalculationTrigger2),C3865,,5,C3866)</f>
        <v>1.1570904717483945E-2</v>
      </c>
      <c r="G3865" s="268">
        <f t="shared" si="120"/>
        <v>0.56540546665042113</v>
      </c>
      <c r="H3865" s="275">
        <f t="shared" si="121"/>
        <v>3.0827963221931318</v>
      </c>
      <c r="I3865" s="250"/>
      <c r="J3865" s="251"/>
      <c r="K3865" s="251"/>
      <c r="L3865" s="251"/>
    </row>
    <row r="3866" spans="2:12" x14ac:dyDescent="0.2">
      <c r="B3866" s="112" t="s">
        <v>2</v>
      </c>
      <c r="C3866" s="113">
        <f>_xll.qlCalendarAdvance("TARGET",C3865,B3866,"mf")</f>
        <v>63585</v>
      </c>
      <c r="D3866" s="120">
        <f>_xll.xlShmInterpRateFwd($D$3&amp;T(CalculationTrigger2),C3866,,5,C3867)</f>
        <v>1.1935792648420178E-2</v>
      </c>
      <c r="E3866" s="260">
        <f>_xll.xlShmInterpRateFwd($E$3&amp;T(CalculationTrigger2),C3866,,5,C3867)</f>
        <v>1.1879270672843672E-2</v>
      </c>
      <c r="F3866" s="260">
        <f>_xll.xlShmInterpRateFwd($F$3&amp;T(CalculationTrigger2),C3866,,5,C3867)</f>
        <v>1.1571079572281186E-2</v>
      </c>
      <c r="G3866" s="268">
        <f t="shared" si="120"/>
        <v>0.56521975576505346</v>
      </c>
      <c r="H3866" s="275">
        <f t="shared" si="121"/>
        <v>3.0819110056248649</v>
      </c>
      <c r="I3866" s="250"/>
      <c r="J3866" s="251"/>
      <c r="K3866" s="251"/>
      <c r="L3866" s="251"/>
    </row>
    <row r="3867" spans="2:12" x14ac:dyDescent="0.2">
      <c r="B3867" s="112" t="s">
        <v>2</v>
      </c>
      <c r="C3867" s="113">
        <f>_xll.qlCalendarAdvance("TARGET",C3866,B3867,"mf")</f>
        <v>63592</v>
      </c>
      <c r="D3867" s="120">
        <f>_xll.xlShmInterpRateFwd($D$3&amp;T(CalculationTrigger2),C3867,,5,C3868)</f>
        <v>1.1935855122638596E-2</v>
      </c>
      <c r="E3867" s="260">
        <f>_xll.xlShmInterpRateFwd($E$3&amp;T(CalculationTrigger2),C3867,,5,C3868)</f>
        <v>1.1879351646484614E-2</v>
      </c>
      <c r="F3867" s="260">
        <f>_xll.xlShmInterpRateFwd($F$3&amp;T(CalculationTrigger2),C3867,,5,C3868)</f>
        <v>1.157124873727711E-2</v>
      </c>
      <c r="G3867" s="268">
        <f t="shared" si="120"/>
        <v>0.5650347615398198</v>
      </c>
      <c r="H3867" s="275">
        <f t="shared" si="121"/>
        <v>3.0810290920750374</v>
      </c>
      <c r="I3867" s="250"/>
      <c r="J3867" s="251"/>
      <c r="K3867" s="251"/>
      <c r="L3867" s="251"/>
    </row>
    <row r="3868" spans="2:12" x14ac:dyDescent="0.2">
      <c r="B3868" s="112" t="s">
        <v>2</v>
      </c>
      <c r="C3868" s="113">
        <f>_xll.qlCalendarAdvance("TARGET",C3867,B3868,"mf")</f>
        <v>63599</v>
      </c>
      <c r="D3868" s="120">
        <f>_xll.xlShmInterpRateFwd($D$3&amp;T(CalculationTrigger2),C3868,,5,C3869)</f>
        <v>1.1935912310538727E-2</v>
      </c>
      <c r="E3868" s="260">
        <f>_xll.xlShmInterpRateFwd($E$3&amp;T(CalculationTrigger2),C3868,,5,C3869)</f>
        <v>1.1879427261996464E-2</v>
      </c>
      <c r="F3868" s="260">
        <f>_xll.xlShmInterpRateFwd($F$3&amp;T(CalculationTrigger2),C3868,,5,C3869)</f>
        <v>1.1571412203234027E-2</v>
      </c>
      <c r="G3868" s="268">
        <f t="shared" si="120"/>
        <v>0.56485048542262439</v>
      </c>
      <c r="H3868" s="275">
        <f t="shared" si="121"/>
        <v>3.0801505876243764</v>
      </c>
      <c r="I3868" s="250"/>
      <c r="J3868" s="251"/>
      <c r="K3868" s="251"/>
      <c r="L3868" s="251"/>
    </row>
    <row r="3869" spans="2:12" x14ac:dyDescent="0.2">
      <c r="B3869" s="112" t="s">
        <v>2</v>
      </c>
      <c r="C3869" s="113">
        <f>_xll.qlCalendarAdvance("TARGET",C3868,B3869,"mf")</f>
        <v>63606</v>
      </c>
      <c r="D3869" s="120">
        <f>_xll.xlShmInterpRateFwd($D$3&amp;T(CalculationTrigger2),C3869,,5,C3870)</f>
        <v>1.1935964203508313E-2</v>
      </c>
      <c r="E3869" s="260">
        <f>_xll.xlShmInterpRateFwd($E$3&amp;T(CalculationTrigger2),C3869,,5,C3870)</f>
        <v>1.1879497510651147E-2</v>
      </c>
      <c r="F3869" s="260">
        <f>_xll.xlShmInterpRateFwd($F$3&amp;T(CalculationTrigger2),C3869,,5,C3870)</f>
        <v>1.157156996095478E-2</v>
      </c>
      <c r="G3869" s="268">
        <f t="shared" si="120"/>
        <v>0.56466692857165546</v>
      </c>
      <c r="H3869" s="275">
        <f t="shared" si="121"/>
        <v>3.0792754969636777</v>
      </c>
      <c r="I3869" s="250"/>
      <c r="J3869" s="251"/>
      <c r="K3869" s="251"/>
      <c r="L3869" s="251"/>
    </row>
    <row r="3870" spans="2:12" x14ac:dyDescent="0.2">
      <c r="B3870" s="112" t="s">
        <v>2</v>
      </c>
      <c r="C3870" s="113">
        <f>_xll.qlCalendarAdvance("TARGET",C3869,B3870,"mf")</f>
        <v>63613</v>
      </c>
      <c r="D3870" s="120">
        <f>_xll.xlShmInterpRateFwd($D$3&amp;T(CalculationTrigger2),C3870,,5,C3871)</f>
        <v>1.193601079303357E-2</v>
      </c>
      <c r="E3870" s="260">
        <f>_xll.xlShmInterpRateFwd($E$3&amp;T(CalculationTrigger2),C3870,,5,C3871)</f>
        <v>1.1879562383871171E-2</v>
      </c>
      <c r="F3870" s="260">
        <f>_xll.xlShmInterpRateFwd($F$3&amp;T(CalculationTrigger2),C3870,,5,C3871)</f>
        <v>1.157172200121326E-2</v>
      </c>
      <c r="G3870" s="268">
        <f t="shared" si="120"/>
        <v>0.56448409162399016</v>
      </c>
      <c r="H3870" s="275">
        <f t="shared" si="121"/>
        <v>3.0784038265791076</v>
      </c>
      <c r="I3870" s="250"/>
      <c r="J3870" s="251"/>
      <c r="K3870" s="251"/>
      <c r="L3870" s="251"/>
    </row>
    <row r="3871" spans="2:12" x14ac:dyDescent="0.2">
      <c r="B3871" s="112" t="s">
        <v>2</v>
      </c>
      <c r="C3871" s="113">
        <f>_xll.qlCalendarAdvance("TARGET",C3870,B3871,"mf")</f>
        <v>63620</v>
      </c>
      <c r="D3871" s="120">
        <f>_xll.xlShmInterpRateFwd($D$3&amp;T(CalculationTrigger2),C3871,,5,C3872)</f>
        <v>1.1936052070560173E-2</v>
      </c>
      <c r="E3871" s="260">
        <f>_xll.xlShmInterpRateFwd($E$3&amp;T(CalculationTrigger2),C3871,,5,C3872)</f>
        <v>1.1879621872911096E-2</v>
      </c>
      <c r="F3871" s="260">
        <f>_xll.xlShmInterpRateFwd($F$3&amp;T(CalculationTrigger2),C3871,,5,C3872)</f>
        <v>1.1571868314800747E-2</v>
      </c>
      <c r="G3871" s="268">
        <f t="shared" si="120"/>
        <v>0.56430197649077329</v>
      </c>
      <c r="H3871" s="275">
        <f t="shared" si="121"/>
        <v>3.0775355811034877</v>
      </c>
      <c r="I3871" s="250"/>
      <c r="J3871" s="251"/>
      <c r="K3871" s="251"/>
      <c r="L3871" s="251"/>
    </row>
    <row r="3872" spans="2:12" x14ac:dyDescent="0.2">
      <c r="B3872" s="112" t="s">
        <v>2</v>
      </c>
      <c r="C3872" s="113">
        <f>_xll.qlCalendarAdvance("TARGET",C3871,B3872,"mf")</f>
        <v>63627</v>
      </c>
      <c r="D3872" s="120">
        <f>_xll.xlShmInterpRateFwd($D$3&amp;T(CalculationTrigger2),C3872,,5,C3873)</f>
        <v>1.1936088027556965E-2</v>
      </c>
      <c r="E3872" s="260">
        <f>_xll.xlShmInterpRateFwd($E$3&amp;T(CalculationTrigger2),C3872,,5,C3873)</f>
        <v>1.1879675969170269E-2</v>
      </c>
      <c r="F3872" s="260">
        <f>_xll.xlShmInterpRateFwd($F$3&amp;T(CalculationTrigger2),C3872,,5,C3873)</f>
        <v>1.157200889250851E-2</v>
      </c>
      <c r="G3872" s="268">
        <f t="shared" si="120"/>
        <v>0.56412058386695263</v>
      </c>
      <c r="H3872" s="275">
        <f t="shared" si="121"/>
        <v>3.0766707666175961</v>
      </c>
      <c r="I3872" s="250"/>
      <c r="J3872" s="251"/>
      <c r="K3872" s="251"/>
      <c r="L3872" s="251"/>
    </row>
    <row r="3873" spans="2:12" x14ac:dyDescent="0.2">
      <c r="B3873" s="112" t="s">
        <v>2</v>
      </c>
      <c r="C3873" s="113">
        <f>_xll.qlCalendarAdvance("TARGET",C3872,B3873,"mf")</f>
        <v>63634</v>
      </c>
      <c r="D3873" s="120">
        <f>_xll.xlShmInterpRateFwd($D$3&amp;T(CalculationTrigger2),C3873,,5,C3874)</f>
        <v>1.1936118655452252E-2</v>
      </c>
      <c r="E3873" s="260">
        <f>_xll.xlShmInterpRateFwd($E$3&amp;T(CalculationTrigger2),C3873,,5,C3874)</f>
        <v>1.1879724663949589E-2</v>
      </c>
      <c r="F3873" s="260">
        <f>_xll.xlShmInterpRateFwd($F$3&amp;T(CalculationTrigger2),C3873,,5,C3874)</f>
        <v>1.157214372511046E-2</v>
      </c>
      <c r="G3873" s="268">
        <f t="shared" si="120"/>
        <v>0.56393991502663021</v>
      </c>
      <c r="H3873" s="275">
        <f t="shared" si="121"/>
        <v>3.0758093883912969</v>
      </c>
      <c r="I3873" s="250"/>
      <c r="J3873" s="251"/>
      <c r="K3873" s="251"/>
      <c r="L3873" s="251"/>
    </row>
    <row r="3874" spans="2:12" x14ac:dyDescent="0.2">
      <c r="B3874" s="112" t="s">
        <v>2</v>
      </c>
      <c r="C3874" s="113">
        <f>_xll.qlCalendarAdvance("TARGET",C3873,B3874,"mf")</f>
        <v>63641</v>
      </c>
      <c r="D3874" s="120">
        <f>_xll.xlShmInterpRateFwd($D$3&amp;T(CalculationTrigger2),C3874,,5,C3875)</f>
        <v>1.193614394573226E-2</v>
      </c>
      <c r="E3874" s="260">
        <f>_xll.xlShmInterpRateFwd($E$3&amp;T(CalculationTrigger2),C3874,,5,C3875)</f>
        <v>1.187976794860787E-2</v>
      </c>
      <c r="F3874" s="260">
        <f>_xll.xlShmInterpRateFwd($F$3&amp;T(CalculationTrigger2),C3874,,5,C3875)</f>
        <v>1.1572272803415247E-2</v>
      </c>
      <c r="G3874" s="268">
        <f t="shared" si="120"/>
        <v>0.56375997124389132</v>
      </c>
      <c r="H3874" s="275">
        <f t="shared" si="121"/>
        <v>3.074951451926232</v>
      </c>
      <c r="I3874" s="250"/>
      <c r="J3874" s="251"/>
      <c r="K3874" s="251"/>
      <c r="L3874" s="251"/>
    </row>
    <row r="3875" spans="2:12" x14ac:dyDescent="0.2">
      <c r="B3875" s="112" t="s">
        <v>2</v>
      </c>
      <c r="C3875" s="113">
        <f>_xll.qlCalendarAdvance("TARGET",C3874,B3875,"mf")</f>
        <v>63648</v>
      </c>
      <c r="D3875" s="120">
        <f>_xll.xlShmInterpRateFwd($D$3&amp;T(CalculationTrigger2),C3875,,5,C3876)</f>
        <v>1.1936163889802129E-2</v>
      </c>
      <c r="E3875" s="260">
        <f>_xll.xlShmInterpRateFwd($E$3&amp;T(CalculationTrigger2),C3875,,5,C3876)</f>
        <v>1.1879805814469183E-2</v>
      </c>
      <c r="F3875" s="260">
        <f>_xll.xlShmInterpRateFwd($F$3&amp;T(CalculationTrigger2),C3875,,5,C3876)</f>
        <v>1.1572396118173622E-2</v>
      </c>
      <c r="G3875" s="268">
        <f t="shared" si="120"/>
        <v>0.56358075332945889</v>
      </c>
      <c r="H3875" s="275">
        <f t="shared" si="121"/>
        <v>3.0740969629556094</v>
      </c>
      <c r="I3875" s="250"/>
      <c r="J3875" s="251"/>
      <c r="K3875" s="251"/>
      <c r="L3875" s="251"/>
    </row>
    <row r="3876" spans="2:12" x14ac:dyDescent="0.2">
      <c r="B3876" s="112" t="s">
        <v>2</v>
      </c>
      <c r="C3876" s="113">
        <f>_xll.qlCalendarAdvance("TARGET",C3875,B3876,"mf")</f>
        <v>63655</v>
      </c>
      <c r="D3876" s="120">
        <f>_xll.xlShmInterpRateFwd($D$3&amp;T(CalculationTrigger2),C3876,,5,C3877)</f>
        <v>1.1936178479171264E-2</v>
      </c>
      <c r="E3876" s="260">
        <f>_xll.xlShmInterpRateFwd($E$3&amp;T(CalculationTrigger2),C3876,,5,C3877)</f>
        <v>1.1879838252886556E-2</v>
      </c>
      <c r="F3876" s="260">
        <f>_xll.xlShmInterpRateFwd($F$3&amp;T(CalculationTrigger2),C3876,,5,C3877)</f>
        <v>1.1572513660205831E-2</v>
      </c>
      <c r="G3876" s="268">
        <f t="shared" si="120"/>
        <v>0.56340226284708195</v>
      </c>
      <c r="H3876" s="275">
        <f t="shared" si="121"/>
        <v>3.0732459268072514</v>
      </c>
      <c r="I3876" s="250"/>
      <c r="J3876" s="251"/>
      <c r="K3876" s="251"/>
      <c r="L3876" s="251"/>
    </row>
    <row r="3877" spans="2:12" x14ac:dyDescent="0.2">
      <c r="B3877" s="112" t="s">
        <v>2</v>
      </c>
      <c r="C3877" s="113">
        <f>_xll.qlCalendarAdvance("TARGET",C3876,B3877,"mf")</f>
        <v>63662</v>
      </c>
      <c r="D3877" s="120">
        <f>_xll.xlShmInterpRateFwd($D$3&amp;T(CalculationTrigger2),C3877,,5,C3878)</f>
        <v>1.1936187705244811E-2</v>
      </c>
      <c r="E3877" s="260">
        <f>_xll.xlShmInterpRateFwd($E$3&amp;T(CalculationTrigger2),C3877,,5,C3878)</f>
        <v>1.1879865255172484E-2</v>
      </c>
      <c r="F3877" s="260">
        <f>_xll.xlShmInterpRateFwd($F$3&amp;T(CalculationTrigger2),C3877,,5,C3878)</f>
        <v>1.1572625420274211E-2</v>
      </c>
      <c r="G3877" s="268">
        <f t="shared" si="120"/>
        <v>0.56322450072327634</v>
      </c>
      <c r="H3877" s="275">
        <f t="shared" si="121"/>
        <v>3.0723983489827287</v>
      </c>
      <c r="I3877" s="250"/>
      <c r="J3877" s="251"/>
      <c r="K3877" s="251"/>
      <c r="L3877" s="251"/>
    </row>
    <row r="3878" spans="2:12" x14ac:dyDescent="0.2">
      <c r="B3878" s="112" t="s">
        <v>2</v>
      </c>
      <c r="C3878" s="113">
        <f>_xll.qlCalendarAdvance("TARGET",C3877,B3878,"mf")</f>
        <v>63669</v>
      </c>
      <c r="D3878" s="120">
        <f>_xll.xlShmInterpRateFwd($D$3&amp;T(CalculationTrigger2),C3878,,5,C3879)</f>
        <v>1.1936191559503222E-2</v>
      </c>
      <c r="E3878" s="260">
        <f>_xll.xlShmInterpRateFwd($E$3&amp;T(CalculationTrigger2),C3878,,5,C3879)</f>
        <v>1.1879886812685793E-2</v>
      </c>
      <c r="F3878" s="260">
        <f>_xll.xlShmInterpRateFwd($F$3&amp;T(CalculationTrigger2),C3878,,5,C3879)</f>
        <v>1.1572731389187435E-2</v>
      </c>
      <c r="G3878" s="268">
        <f t="shared" si="120"/>
        <v>0.56304746817429152</v>
      </c>
      <c r="H3878" s="275">
        <f t="shared" si="121"/>
        <v>3.0715542349835783</v>
      </c>
      <c r="I3878" s="250"/>
      <c r="J3878" s="251"/>
      <c r="K3878" s="251"/>
      <c r="L3878" s="251"/>
    </row>
    <row r="3879" spans="2:12" x14ac:dyDescent="0.2">
      <c r="B3879" s="112" t="s">
        <v>2</v>
      </c>
      <c r="C3879" s="113">
        <f>_xll.qlCalendarAdvance("TARGET",C3878,B3879,"mf")</f>
        <v>63676</v>
      </c>
      <c r="D3879" s="120">
        <f>_xll.xlShmInterpRateFwd($D$3&amp;T(CalculationTrigger2),C3879,,5,C3880)</f>
        <v>1.1936190033392195E-2</v>
      </c>
      <c r="E3879" s="260">
        <f>_xll.xlShmInterpRateFwd($E$3&amp;T(CalculationTrigger2),C3879,,5,C3880)</f>
        <v>1.1879902916750567E-2</v>
      </c>
      <c r="F3879" s="260">
        <f>_xll.xlShmInterpRateFwd($F$3&amp;T(CalculationTrigger2),C3879,,5,C3880)</f>
        <v>1.1572831557725221E-2</v>
      </c>
      <c r="G3879" s="268">
        <f t="shared" si="120"/>
        <v>0.56287116641627266</v>
      </c>
      <c r="H3879" s="275">
        <f t="shared" si="121"/>
        <v>3.070713590253467</v>
      </c>
      <c r="I3879" s="250"/>
      <c r="J3879" s="251"/>
      <c r="K3879" s="251"/>
      <c r="L3879" s="251"/>
    </row>
    <row r="3880" spans="2:12" x14ac:dyDescent="0.2">
      <c r="B3880" s="112" t="s">
        <v>2</v>
      </c>
      <c r="C3880" s="113">
        <f>_xll.qlCalendarAdvance("TARGET",C3879,B3880,"mf")</f>
        <v>63683</v>
      </c>
      <c r="D3880" s="120">
        <f>_xll.xlShmInterpRateFwd($D$3&amp;T(CalculationTrigger2),C3880,,5,C3881)</f>
        <v>1.1936183118369015E-2</v>
      </c>
      <c r="E3880" s="260">
        <f>_xll.xlShmInterpRateFwd($E$3&amp;T(CalculationTrigger2),C3880,,5,C3881)</f>
        <v>1.1879913558714058E-2</v>
      </c>
      <c r="F3880" s="260">
        <f>_xll.xlShmInterpRateFwd($F$3&amp;T(CalculationTrigger2),C3880,,5,C3881)</f>
        <v>1.1572925916638327E-2</v>
      </c>
      <c r="G3880" s="268">
        <f t="shared" si="120"/>
        <v>0.56269559654957213</v>
      </c>
      <c r="H3880" s="275">
        <f t="shared" si="121"/>
        <v>3.0698764207573102</v>
      </c>
      <c r="I3880" s="250"/>
      <c r="J3880" s="251"/>
      <c r="K3880" s="251"/>
      <c r="L3880" s="251"/>
    </row>
    <row r="3881" spans="2:12" x14ac:dyDescent="0.2">
      <c r="B3881" s="112" t="s">
        <v>2</v>
      </c>
      <c r="C3881" s="113">
        <f>_xll.qlCalendarAdvance("TARGET",C3880,B3881,"mf")</f>
        <v>63690</v>
      </c>
      <c r="D3881" s="120">
        <f>_xll.xlShmInterpRateFwd($D$3&amp;T(CalculationTrigger2),C3881,,5,C3882)</f>
        <v>1.1936170805879389E-2</v>
      </c>
      <c r="E3881" s="260">
        <f>_xll.xlShmInterpRateFwd($E$3&amp;T(CalculationTrigger2),C3881,,5,C3882)</f>
        <v>1.1879918729911941E-2</v>
      </c>
      <c r="F3881" s="260">
        <f>_xll.xlShmInterpRateFwd($F$3&amp;T(CalculationTrigger2),C3881,,5,C3882)</f>
        <v>1.1573014456770194E-2</v>
      </c>
      <c r="G3881" s="268">
        <f t="shared" si="120"/>
        <v>0.56252075967447301</v>
      </c>
      <c r="H3881" s="275">
        <f t="shared" si="121"/>
        <v>3.0690427314174729</v>
      </c>
      <c r="I3881" s="250"/>
      <c r="J3881" s="251"/>
      <c r="K3881" s="251"/>
      <c r="L3881" s="251"/>
    </row>
    <row r="3882" spans="2:12" x14ac:dyDescent="0.2">
      <c r="B3882" s="112" t="s">
        <v>2</v>
      </c>
      <c r="C3882" s="113">
        <f>_xll.qlCalendarAdvance("TARGET",C3881,B3882,"mf")</f>
        <v>63697</v>
      </c>
      <c r="D3882" s="120">
        <f>_xll.xlShmInterpRateFwd($D$3&amp;T(CalculationTrigger2),C3882,,5,C3883)</f>
        <v>1.1936153087380613E-2</v>
      </c>
      <c r="E3882" s="260">
        <f>_xll.xlShmInterpRateFwd($E$3&amp;T(CalculationTrigger2),C3882,,5,C3883)</f>
        <v>1.1879918421668308E-2</v>
      </c>
      <c r="F3882" s="260">
        <f>_xll.xlShmInterpRateFwd($F$3&amp;T(CalculationTrigger2),C3882,,5,C3883)</f>
        <v>1.1573097168865799E-2</v>
      </c>
      <c r="G3882" s="268">
        <f t="shared" si="120"/>
        <v>0.56234665712305221</v>
      </c>
      <c r="H3882" s="275">
        <f t="shared" si="121"/>
        <v>3.0682125280250863</v>
      </c>
      <c r="I3882" s="250"/>
      <c r="J3882" s="251"/>
      <c r="K3882" s="251"/>
      <c r="L3882" s="251"/>
    </row>
    <row r="3883" spans="2:12" x14ac:dyDescent="0.2">
      <c r="B3883" s="112" t="s">
        <v>2</v>
      </c>
      <c r="C3883" s="113">
        <f>_xll.qlCalendarAdvance("TARGET",C3882,B3883,"mf")</f>
        <v>63704</v>
      </c>
      <c r="D3883" s="120">
        <f>_xll.xlShmInterpRateFwd($D$3&amp;T(CalculationTrigger2),C3883,,5,C3884)</f>
        <v>1.1936129954335772E-2</v>
      </c>
      <c r="E3883" s="260">
        <f>_xll.xlShmInterpRateFwd($E$3&amp;T(CalculationTrigger2),C3883,,5,C3884)</f>
        <v>1.1879912625342003E-2</v>
      </c>
      <c r="F3883" s="260">
        <f>_xll.xlShmInterpRateFwd($F$3&amp;T(CalculationTrigger2),C3883,,5,C3884)</f>
        <v>1.1573174043733833E-2</v>
      </c>
      <c r="G3883" s="268">
        <f t="shared" si="120"/>
        <v>0.56217328993768756</v>
      </c>
      <c r="H3883" s="275">
        <f t="shared" si="121"/>
        <v>3.0673858160817047</v>
      </c>
      <c r="I3883" s="250"/>
      <c r="J3883" s="251"/>
      <c r="K3883" s="251"/>
      <c r="L3883" s="251"/>
    </row>
    <row r="3884" spans="2:12" x14ac:dyDescent="0.2">
      <c r="B3884" s="112" t="s">
        <v>2</v>
      </c>
      <c r="C3884" s="113">
        <f>_xll.qlCalendarAdvance("TARGET",C3883,B3884,"mf")</f>
        <v>63711</v>
      </c>
      <c r="D3884" s="120">
        <f>_xll.xlShmInterpRateFwd($D$3&amp;T(CalculationTrigger2),C3884,,5,C3885)</f>
        <v>1.1936101398190582E-2</v>
      </c>
      <c r="E3884" s="260">
        <f>_xll.xlShmInterpRateFwd($E$3&amp;T(CalculationTrigger2),C3884,,5,C3885)</f>
        <v>1.1879901332257126E-2</v>
      </c>
      <c r="F3884" s="260">
        <f>_xll.xlShmInterpRateFwd($F$3&amp;T(CalculationTrigger2),C3884,,5,C3885)</f>
        <v>1.1573245072136655E-2</v>
      </c>
      <c r="G3884" s="268">
        <f t="shared" si="120"/>
        <v>0.56200065933455923</v>
      </c>
      <c r="H3884" s="275">
        <f t="shared" si="121"/>
        <v>3.0665626012047094</v>
      </c>
      <c r="I3884" s="250"/>
      <c r="J3884" s="251"/>
      <c r="K3884" s="251"/>
      <c r="L3884" s="251"/>
    </row>
    <row r="3885" spans="2:12" x14ac:dyDescent="0.2">
      <c r="B3885" s="112" t="s">
        <v>2</v>
      </c>
      <c r="C3885" s="113">
        <f>_xll.qlCalendarAdvance("TARGET",C3884,B3885,"mf")</f>
        <v>63718</v>
      </c>
      <c r="D3885" s="120">
        <f>_xll.xlShmInterpRateFwd($D$3&amp;T(CalculationTrigger2),C3885,,5,C3886)</f>
        <v>1.1936067410384976E-2</v>
      </c>
      <c r="E3885" s="260">
        <f>_xll.xlShmInterpRateFwd($E$3&amp;T(CalculationTrigger2),C3885,,5,C3886)</f>
        <v>1.1879884533749364E-2</v>
      </c>
      <c r="F3885" s="260">
        <f>_xll.xlShmInterpRateFwd($F$3&amp;T(CalculationTrigger2),C3885,,5,C3886)</f>
        <v>1.1573310244900345E-2</v>
      </c>
      <c r="G3885" s="268">
        <f t="shared" si="120"/>
        <v>0.56182876635611434</v>
      </c>
      <c r="H3885" s="275">
        <f t="shared" si="121"/>
        <v>3.065742888490198</v>
      </c>
      <c r="I3885" s="250"/>
      <c r="J3885" s="251"/>
      <c r="K3885" s="251"/>
      <c r="L3885" s="251"/>
    </row>
    <row r="3886" spans="2:12" x14ac:dyDescent="0.2">
      <c r="B3886" s="112" t="s">
        <v>2</v>
      </c>
      <c r="C3886" s="113">
        <f>_xll.qlCalendarAdvance("TARGET",C3885,B3886,"mf")</f>
        <v>63725</v>
      </c>
      <c r="D3886" s="120">
        <f>_xll.xlShmInterpRateFwd($D$3&amp;T(CalculationTrigger2),C3886,,5,C3887)</f>
        <v>1.1936027982405216E-2</v>
      </c>
      <c r="E3886" s="260">
        <f>_xll.xlShmInterpRateFwd($E$3&amp;T(CalculationTrigger2),C3886,,5,C3887)</f>
        <v>1.187986222115441E-2</v>
      </c>
      <c r="F3886" s="260">
        <f>_xll.xlShmInterpRateFwd($F$3&amp;T(CalculationTrigger2),C3886,,5,C3887)</f>
        <v>1.1573369552775683E-2</v>
      </c>
      <c r="G3886" s="268">
        <f t="shared" si="120"/>
        <v>0.56165761250805835</v>
      </c>
      <c r="H3886" s="275">
        <f t="shared" si="121"/>
        <v>3.064926683787276</v>
      </c>
      <c r="I3886" s="250"/>
      <c r="J3886" s="251"/>
      <c r="K3886" s="251"/>
      <c r="L3886" s="251"/>
    </row>
    <row r="3887" spans="2:12" x14ac:dyDescent="0.2">
      <c r="B3887" s="112" t="s">
        <v>2</v>
      </c>
      <c r="C3887" s="113">
        <f>_xll.qlCalendarAdvance("TARGET",C3886,B3887,"mf")</f>
        <v>63732</v>
      </c>
      <c r="D3887" s="120">
        <f>_xll.xlShmInterpRateFwd($D$3&amp;T(CalculationTrigger2),C3887,,5,C3888)</f>
        <v>1.1935983105662282E-2</v>
      </c>
      <c r="E3887" s="260">
        <f>_xll.xlShmInterpRateFwd($E$3&amp;T(CalculationTrigger2),C3887,,5,C3888)</f>
        <v>1.1879834385836908E-2</v>
      </c>
      <c r="F3887" s="260">
        <f>_xll.xlShmInterpRateFwd($F$3&amp;T(CalculationTrigger2),C3887,,5,C3888)</f>
        <v>1.1573422986554005E-2</v>
      </c>
      <c r="G3887" s="268">
        <f t="shared" si="120"/>
        <v>0.56148719825373572</v>
      </c>
      <c r="H3887" s="275">
        <f t="shared" si="121"/>
        <v>3.0641139928290309</v>
      </c>
      <c r="I3887" s="250"/>
      <c r="J3887" s="251"/>
      <c r="K3887" s="251"/>
      <c r="L3887" s="251"/>
    </row>
    <row r="3888" spans="2:12" x14ac:dyDescent="0.2">
      <c r="B3888" s="112" t="s">
        <v>2</v>
      </c>
      <c r="C3888" s="113">
        <f>_xll.qlCalendarAdvance("TARGET",C3887,B3888,"mf")</f>
        <v>63739</v>
      </c>
      <c r="D3888" s="120">
        <f>_xll.xlShmInterpRateFwd($D$3&amp;T(CalculationTrigger2),C3888,,5,C3889)</f>
        <v>1.1935932771642444E-2</v>
      </c>
      <c r="E3888" s="260">
        <f>_xll.xlShmInterpRateFwd($E$3&amp;T(CalculationTrigger2),C3888,,5,C3889)</f>
        <v>1.1879801019097814E-2</v>
      </c>
      <c r="F3888" s="260">
        <f>_xll.xlShmInterpRateFwd($F$3&amp;T(CalculationTrigger2),C3888,,5,C3889)</f>
        <v>1.1573470537032437E-2</v>
      </c>
      <c r="G3888" s="268">
        <f t="shared" si="120"/>
        <v>0.56131752544629976</v>
      </c>
      <c r="H3888" s="275">
        <f t="shared" si="121"/>
        <v>3.063304820653777</v>
      </c>
      <c r="I3888" s="250"/>
      <c r="J3888" s="251"/>
      <c r="K3888" s="251"/>
      <c r="L3888" s="251"/>
    </row>
    <row r="3889" spans="2:12" x14ac:dyDescent="0.2">
      <c r="B3889" s="112" t="s">
        <v>2</v>
      </c>
      <c r="C3889" s="113">
        <f>_xll.qlCalendarAdvance("TARGET",C3888,B3889,"mf")</f>
        <v>63746</v>
      </c>
      <c r="D3889" s="120">
        <f>_xll.xlShmInterpRateFwd($D$3&amp;T(CalculationTrigger2),C3889,,5,C3890)</f>
        <v>1.1935876971785643E-2</v>
      </c>
      <c r="E3889" s="260">
        <f>_xll.xlShmInterpRateFwd($E$3&amp;T(CalculationTrigger2),C3889,,5,C3890)</f>
        <v>1.1879762112284408E-2</v>
      </c>
      <c r="F3889" s="260">
        <f>_xll.xlShmInterpRateFwd($F$3&amp;T(CalculationTrigger2),C3889,,5,C3890)</f>
        <v>1.157351219497915E-2</v>
      </c>
      <c r="G3889" s="268">
        <f t="shared" si="120"/>
        <v>0.56114859501235281</v>
      </c>
      <c r="H3889" s="275">
        <f t="shared" si="121"/>
        <v>3.0624991730525757</v>
      </c>
      <c r="I3889" s="250"/>
      <c r="J3889" s="251"/>
      <c r="K3889" s="251"/>
      <c r="L3889" s="251"/>
    </row>
    <row r="3890" spans="2:12" x14ac:dyDescent="0.2">
      <c r="B3890" s="112" t="s">
        <v>2</v>
      </c>
      <c r="C3890" s="113">
        <f>_xll.qlCalendarAdvance("TARGET",C3889,B3890,"mf")</f>
        <v>63753</v>
      </c>
      <c r="D3890" s="120">
        <f>_xll.xlShmInterpRateFwd($D$3&amp;T(CalculationTrigger2),C3890,,5,C3891)</f>
        <v>1.1935815697554995E-2</v>
      </c>
      <c r="E3890" s="260">
        <f>_xll.xlShmInterpRateFwd($E$3&amp;T(CalculationTrigger2),C3890,,5,C3891)</f>
        <v>1.1879717656755558E-2</v>
      </c>
      <c r="F3890" s="260">
        <f>_xll.xlShmInterpRateFwd($F$3&amp;T(CalculationTrigger2),C3890,,5,C3891)</f>
        <v>1.1573547951208657E-2</v>
      </c>
      <c r="G3890" s="268">
        <f t="shared" si="120"/>
        <v>0.56098040799437698</v>
      </c>
      <c r="H3890" s="275">
        <f t="shared" si="121"/>
        <v>3.0616970554690064</v>
      </c>
      <c r="I3890" s="250"/>
      <c r="J3890" s="251"/>
      <c r="K3890" s="251"/>
      <c r="L3890" s="251"/>
    </row>
    <row r="3891" spans="2:12" x14ac:dyDescent="0.2">
      <c r="B3891" s="112" t="s">
        <v>2</v>
      </c>
      <c r="C3891" s="113">
        <f>_xll.qlCalendarAdvance("TARGET",C3890,B3891,"mf")</f>
        <v>63760</v>
      </c>
      <c r="D3891" s="120">
        <f>_xll.xlShmInterpRateFwd($D$3&amp;T(CalculationTrigger2),C3891,,5,C3892)</f>
        <v>1.1935748940390446E-2</v>
      </c>
      <c r="E3891" s="260">
        <f>_xll.xlShmInterpRateFwd($E$3&amp;T(CalculationTrigger2),C3891,,5,C3892)</f>
        <v>1.1879667643818018E-2</v>
      </c>
      <c r="F3891" s="260">
        <f>_xll.xlShmInterpRateFwd($F$3&amp;T(CalculationTrigger2),C3891,,5,C3892)</f>
        <v>1.1573577796494927E-2</v>
      </c>
      <c r="G3891" s="268">
        <f t="shared" si="120"/>
        <v>0.56081296572427564</v>
      </c>
      <c r="H3891" s="275">
        <f t="shared" si="121"/>
        <v>3.0608984732309086</v>
      </c>
      <c r="I3891" s="250"/>
      <c r="J3891" s="251"/>
      <c r="K3891" s="251"/>
      <c r="L3891" s="251"/>
    </row>
    <row r="3892" spans="2:12" x14ac:dyDescent="0.2">
      <c r="B3892" s="112" t="s">
        <v>2</v>
      </c>
      <c r="C3892" s="113">
        <f>_xll.qlCalendarAdvance("TARGET",C3891,B3892,"mf")</f>
        <v>63767</v>
      </c>
      <c r="D3892" s="120">
        <f>_xll.xlShmInterpRateFwd($D$3&amp;T(CalculationTrigger2),C3892,,5,C3893)</f>
        <v>1.1935676691755118E-2</v>
      </c>
      <c r="E3892" s="260">
        <f>_xll.xlShmInterpRateFwd($E$3&amp;T(CalculationTrigger2),C3892,,5,C3893)</f>
        <v>1.1879612064830665E-2</v>
      </c>
      <c r="F3892" s="260">
        <f>_xll.xlShmInterpRateFwd($F$3&amp;T(CalculationTrigger2),C3892,,5,C3893)</f>
        <v>1.1573601721606149E-2</v>
      </c>
      <c r="G3892" s="268">
        <f t="shared" si="120"/>
        <v>0.56064626924453087</v>
      </c>
      <c r="H3892" s="275">
        <f t="shared" si="121"/>
        <v>3.0601034322451546</v>
      </c>
      <c r="I3892" s="250"/>
      <c r="J3892" s="251"/>
      <c r="K3892" s="251"/>
      <c r="L3892" s="251"/>
    </row>
    <row r="3893" spans="2:12" x14ac:dyDescent="0.2">
      <c r="B3893" s="112" t="s">
        <v>2</v>
      </c>
      <c r="C3893" s="113">
        <f>_xll.qlCalendarAdvance("TARGET",C3892,B3893,"mf")</f>
        <v>63774</v>
      </c>
      <c r="D3893" s="120">
        <f>_xll.xlShmInterpRateFwd($D$3&amp;T(CalculationTrigger2),C3893,,5,C3894)</f>
        <v>1.1935598943100551E-2</v>
      </c>
      <c r="E3893" s="260">
        <f>_xll.xlShmInterpRateFwd($E$3&amp;T(CalculationTrigger2),C3893,,5,C3894)</f>
        <v>1.1879550911111834E-2</v>
      </c>
      <c r="F3893" s="260">
        <f>_xll.xlShmInterpRateFwd($F$3&amp;T(CalculationTrigger2),C3893,,5,C3894)</f>
        <v>1.157361971735105E-2</v>
      </c>
      <c r="G3893" s="268">
        <f t="shared" si="120"/>
        <v>0.56048031988716751</v>
      </c>
      <c r="H3893" s="275">
        <f t="shared" si="121"/>
        <v>3.0593119376078408</v>
      </c>
      <c r="I3893" s="250"/>
      <c r="J3893" s="251"/>
      <c r="K3893" s="251"/>
      <c r="L3893" s="251"/>
    </row>
    <row r="3894" spans="2:12" x14ac:dyDescent="0.2">
      <c r="B3894" s="112" t="s">
        <v>2</v>
      </c>
      <c r="C3894" s="113">
        <f>_xll.qlCalendarAdvance("TARGET",C3893,B3894,"mf")</f>
        <v>63781</v>
      </c>
      <c r="D3894" s="120">
        <f>_xll.xlShmInterpRateFwd($D$3&amp;T(CalculationTrigger2),C3894,,5,C3895)</f>
        <v>1.1935515685884078E-2</v>
      </c>
      <c r="E3894" s="260">
        <f>_xll.xlShmInterpRateFwd($E$3&amp;T(CalculationTrigger2),C3894,,5,C3895)</f>
        <v>1.1879484174032002E-2</v>
      </c>
      <c r="F3894" s="260">
        <f>_xll.xlShmInterpRateFwd($F$3&amp;T(CalculationTrigger2),C3894,,5,C3895)</f>
        <v>1.1573631774515199E-2</v>
      </c>
      <c r="G3894" s="268">
        <f t="shared" si="120"/>
        <v>0.56031511852076132</v>
      </c>
      <c r="H3894" s="275">
        <f t="shared" si="121"/>
        <v>3.0585239951680214</v>
      </c>
      <c r="I3894" s="250"/>
      <c r="J3894" s="251"/>
      <c r="K3894" s="251"/>
      <c r="L3894" s="251"/>
    </row>
    <row r="3895" spans="2:12" x14ac:dyDescent="0.2">
      <c r="B3895" s="112" t="s">
        <v>2</v>
      </c>
      <c r="C3895" s="113">
        <f>_xll.qlCalendarAdvance("TARGET",C3894,B3895,"mf")</f>
        <v>63788</v>
      </c>
      <c r="D3895" s="120">
        <f>_xll.xlShmInterpRateFwd($D$3&amp;T(CalculationTrigger2),C3895,,5,C3896)</f>
        <v>1.1935426911545664E-2</v>
      </c>
      <c r="E3895" s="260">
        <f>_xll.xlShmInterpRateFwd($E$3&amp;T(CalculationTrigger2),C3895,,5,C3896)</f>
        <v>1.1879411844892137E-2</v>
      </c>
      <c r="F3895" s="260">
        <f>_xll.xlShmInterpRateFwd($F$3&amp;T(CalculationTrigger2),C3895,,5,C3896)</f>
        <v>1.1573637883866793E-2</v>
      </c>
      <c r="G3895" s="268">
        <f t="shared" si="120"/>
        <v>0.56015066653527723</v>
      </c>
      <c r="H3895" s="275">
        <f t="shared" si="121"/>
        <v>3.0577396102534316</v>
      </c>
      <c r="I3895" s="250"/>
      <c r="J3895" s="251"/>
      <c r="K3895" s="251"/>
      <c r="L3895" s="251"/>
    </row>
    <row r="3896" spans="2:12" x14ac:dyDescent="0.2">
      <c r="B3896" s="112" t="s">
        <v>2</v>
      </c>
      <c r="C3896" s="113">
        <f>_xll.qlCalendarAdvance("TARGET",C3895,B3896,"mf")</f>
        <v>63795</v>
      </c>
      <c r="D3896" s="120">
        <f>_xll.xlShmInterpRateFwd($D$3&amp;T(CalculationTrigger2),C3896,,5,C3897)</f>
        <v>1.1935332611542651E-2</v>
      </c>
      <c r="E3896" s="260">
        <f>_xll.xlShmInterpRateFwd($E$3&amp;T(CalculationTrigger2),C3896,,5,C3897)</f>
        <v>1.1879333915033752E-2</v>
      </c>
      <c r="F3896" s="260">
        <f>_xll.xlShmInterpRateFwd($F$3&amp;T(CalculationTrigger2),C3896,,5,C3897)</f>
        <v>1.1573638036208781E-2</v>
      </c>
      <c r="G3896" s="268">
        <f t="shared" si="120"/>
        <v>0.55998696508898982</v>
      </c>
      <c r="H3896" s="275">
        <f t="shared" si="121"/>
        <v>3.0569587882497107</v>
      </c>
      <c r="I3896" s="250"/>
      <c r="J3896" s="251"/>
      <c r="K3896" s="251"/>
      <c r="L3896" s="251"/>
    </row>
    <row r="3897" spans="2:12" x14ac:dyDescent="0.2">
      <c r="B3897" s="112" t="s">
        <v>2</v>
      </c>
      <c r="C3897" s="113">
        <f>_xll.qlCalendarAdvance("TARGET",C3896,B3897,"mf")</f>
        <v>63802</v>
      </c>
      <c r="D3897" s="120">
        <f>_xll.xlShmInterpRateFwd($D$3&amp;T(CalculationTrigger2),C3897,,5,C3898)</f>
        <v>1.1935232777355554E-2</v>
      </c>
      <c r="E3897" s="260">
        <f>_xll.xlShmInterpRateFwd($E$3&amp;T(CalculationTrigger2),C3897,,5,C3898)</f>
        <v>1.1879250375827335E-2</v>
      </c>
      <c r="F3897" s="260">
        <f>_xll.xlShmInterpRateFwd($F$3&amp;T(CalculationTrigger2),C3897,,5,C3898)</f>
        <v>1.1573632222320954E-2</v>
      </c>
      <c r="G3897" s="268">
        <f t="shared" si="120"/>
        <v>0.55982401528218217</v>
      </c>
      <c r="H3897" s="275">
        <f t="shared" si="121"/>
        <v>3.0561815350638177</v>
      </c>
      <c r="I3897" s="250"/>
      <c r="J3897" s="251"/>
      <c r="K3897" s="251"/>
      <c r="L3897" s="251"/>
    </row>
    <row r="3898" spans="2:12" x14ac:dyDescent="0.2">
      <c r="B3898" s="112" t="s">
        <v>2</v>
      </c>
      <c r="C3898" s="113">
        <f>_xll.qlCalendarAdvance("TARGET",C3897,B3898,"mf")</f>
        <v>63809</v>
      </c>
      <c r="D3898" s="120">
        <f>_xll.xlShmInterpRateFwd($D$3&amp;T(CalculationTrigger2),C3898,,5,C3899)</f>
        <v>1.1935127400401176E-2</v>
      </c>
      <c r="E3898" s="260">
        <f>_xll.xlShmInterpRateFwd($E$3&amp;T(CalculationTrigger2),C3898,,5,C3899)</f>
        <v>1.1879161218585451E-2</v>
      </c>
      <c r="F3898" s="260">
        <f>_xll.xlShmInterpRateFwd($F$3&amp;T(CalculationTrigger2),C3898,,5,C3899)</f>
        <v>1.1573620432983101E-2</v>
      </c>
      <c r="G3898" s="268">
        <f t="shared" si="120"/>
        <v>0.5596618181572498</v>
      </c>
      <c r="H3898" s="275">
        <f t="shared" si="121"/>
        <v>3.0554078560235052</v>
      </c>
      <c r="I3898" s="250"/>
      <c r="J3898" s="251"/>
      <c r="K3898" s="251"/>
      <c r="L3898" s="251"/>
    </row>
    <row r="3899" spans="2:12" x14ac:dyDescent="0.2">
      <c r="B3899" s="112" t="s">
        <v>2</v>
      </c>
      <c r="C3899" s="113">
        <f>_xll.qlCalendarAdvance("TARGET",C3898,B3899,"mf")</f>
        <v>63816</v>
      </c>
      <c r="D3899" s="120">
        <f>_xll.xlShmInterpRateFwd($D$3&amp;T(CalculationTrigger2),C3899,,5,C3900)</f>
        <v>1.1935016472142667E-2</v>
      </c>
      <c r="E3899" s="260">
        <f>_xll.xlShmInterpRateFwd($E$3&amp;T(CalculationTrigger2),C3899,,5,C3900)</f>
        <v>1.1879066434638041E-2</v>
      </c>
      <c r="F3899" s="260">
        <f>_xll.xlShmInterpRateFwd($F$3&amp;T(CalculationTrigger2),C3899,,5,C3900)</f>
        <v>1.157360265900398E-2</v>
      </c>
      <c r="G3899" s="268">
        <f t="shared" si="120"/>
        <v>0.55950037504625194</v>
      </c>
      <c r="H3899" s="275">
        <f t="shared" si="121"/>
        <v>3.0546377563406106</v>
      </c>
      <c r="I3899" s="250"/>
      <c r="J3899" s="251"/>
      <c r="K3899" s="251"/>
      <c r="L3899" s="251"/>
    </row>
    <row r="3900" spans="2:12" x14ac:dyDescent="0.2">
      <c r="B3900" s="112" t="s">
        <v>2</v>
      </c>
      <c r="C3900" s="113">
        <f>_xll.qlCalendarAdvance("TARGET",C3899,B3900,"mf")</f>
        <v>63823</v>
      </c>
      <c r="D3900" s="120">
        <f>_xll.xlShmInterpRateFwd($D$3&amp;T(CalculationTrigger2),C3900,,5,C3901)</f>
        <v>1.193489998403738E-2</v>
      </c>
      <c r="E3900" s="260">
        <f>_xll.xlShmInterpRateFwd($E$3&amp;T(CalculationTrigger2),C3900,,5,C3901)</f>
        <v>1.1878966015332433E-2</v>
      </c>
      <c r="F3900" s="260">
        <f>_xll.xlShmInterpRateFwd($F$3&amp;T(CalculationTrigger2),C3900,,5,C3901)</f>
        <v>1.1573578891146014E-2</v>
      </c>
      <c r="G3900" s="268">
        <f t="shared" si="120"/>
        <v>0.55933968704947179</v>
      </c>
      <c r="H3900" s="275">
        <f t="shared" si="121"/>
        <v>3.0538712418641882</v>
      </c>
      <c r="I3900" s="250"/>
      <c r="J3900" s="251"/>
      <c r="K3900" s="251"/>
      <c r="L3900" s="251"/>
    </row>
    <row r="3901" spans="2:12" x14ac:dyDescent="0.2">
      <c r="B3901" s="112" t="s">
        <v>2</v>
      </c>
      <c r="C3901" s="113">
        <f>_xll.qlCalendarAdvance("TARGET",C3900,B3901,"mf")</f>
        <v>63830</v>
      </c>
      <c r="D3901" s="120">
        <f>_xll.xlShmInterpRateFwd($D$3&amp;T(CalculationTrigger2),C3901,,5,C3902)</f>
        <v>1.193477792755426E-2</v>
      </c>
      <c r="E3901" s="260">
        <f>_xll.xlShmInterpRateFwd($E$3&amp;T(CalculationTrigger2),C3901,,5,C3902)</f>
        <v>1.1878859952010162E-2</v>
      </c>
      <c r="F3901" s="260">
        <f>_xll.xlShmInterpRateFwd($F$3&amp;T(CalculationTrigger2),C3901,,5,C3902)</f>
        <v>1.1573549120200593E-2</v>
      </c>
      <c r="G3901" s="268">
        <f t="shared" si="120"/>
        <v>0.55917975544097709</v>
      </c>
      <c r="H3901" s="275">
        <f t="shared" si="121"/>
        <v>3.0531083180956875</v>
      </c>
      <c r="I3901" s="250"/>
      <c r="J3901" s="251"/>
      <c r="K3901" s="251"/>
      <c r="L3901" s="251"/>
    </row>
    <row r="3902" spans="2:12" x14ac:dyDescent="0.2">
      <c r="B3902" s="112" t="s">
        <v>2</v>
      </c>
      <c r="C3902" s="113">
        <f>_xll.qlCalendarAdvance("TARGET",C3901,B3902,"mf")</f>
        <v>63837</v>
      </c>
      <c r="D3902" s="120">
        <f>_xll.xlShmInterpRateFwd($D$3&amp;T(CalculationTrigger2),C3902,,5,C3903)</f>
        <v>1.1934650294121715E-2</v>
      </c>
      <c r="E3902" s="260">
        <f>_xll.xlShmInterpRateFwd($E$3&amp;T(CalculationTrigger2),C3902,,5,C3903)</f>
        <v>1.1878748236006979E-2</v>
      </c>
      <c r="F3902" s="260">
        <f>_xll.xlShmInterpRateFwd($F$3&amp;T(CalculationTrigger2),C3902,,5,C3903)</f>
        <v>1.1573513336964901E-2</v>
      </c>
      <c r="G3902" s="268">
        <f t="shared" si="120"/>
        <v>0.55902058114735276</v>
      </c>
      <c r="H3902" s="275">
        <f t="shared" si="121"/>
        <v>3.0523489904207834</v>
      </c>
      <c r="I3902" s="250"/>
      <c r="J3902" s="251"/>
      <c r="K3902" s="251"/>
      <c r="L3902" s="251"/>
    </row>
    <row r="3903" spans="2:12" x14ac:dyDescent="0.2">
      <c r="B3903" s="112" t="s">
        <v>2</v>
      </c>
      <c r="C3903" s="113">
        <f>_xll.qlCalendarAdvance("TARGET",C3902,B3903,"mf")</f>
        <v>63844</v>
      </c>
      <c r="D3903" s="120">
        <f>_xll.xlShmInterpRateFwd($D$3&amp;T(CalculationTrigger2),C3903,,5,C3904)</f>
        <v>1.1934517075202903E-2</v>
      </c>
      <c r="E3903" s="260">
        <f>_xll.xlShmInterpRateFwd($E$3&amp;T(CalculationTrigger2),C3903,,5,C3904)</f>
        <v>1.1878630858652843E-2</v>
      </c>
      <c r="F3903" s="260">
        <f>_xll.xlShmInterpRateFwd($F$3&amp;T(CalculationTrigger2),C3903,,5,C3904)</f>
        <v>1.157347153221875E-2</v>
      </c>
      <c r="G3903" s="268">
        <f t="shared" si="120"/>
        <v>0.55886216550060652</v>
      </c>
      <c r="H3903" s="275">
        <f t="shared" si="121"/>
        <v>3.051593264340926</v>
      </c>
      <c r="I3903" s="250"/>
      <c r="J3903" s="251"/>
      <c r="K3903" s="251"/>
      <c r="L3903" s="251"/>
    </row>
    <row r="3904" spans="2:12" x14ac:dyDescent="0.2">
      <c r="B3904" s="112" t="s">
        <v>2</v>
      </c>
      <c r="C3904" s="113">
        <f>_xll.qlCalendarAdvance("TARGET",C3903,B3904,"mf")</f>
        <v>63851</v>
      </c>
      <c r="D3904" s="120">
        <f>_xll.xlShmInterpRateFwd($D$3&amp;T(CalculationTrigger2),C3904,,5,C3905)</f>
        <v>1.1934378262255197E-2</v>
      </c>
      <c r="E3904" s="260">
        <f>_xll.xlShmInterpRateFwd($E$3&amp;T(CalculationTrigger2),C3904,,5,C3905)</f>
        <v>1.18785078112893E-2</v>
      </c>
      <c r="F3904" s="260">
        <f>_xll.xlShmInterpRateFwd($F$3&amp;T(CalculationTrigger2),C3904,,5,C3905)</f>
        <v>1.1573423696736165E-2</v>
      </c>
      <c r="G3904" s="268">
        <f t="shared" si="120"/>
        <v>0.55870450965897833</v>
      </c>
      <c r="H3904" s="275">
        <f t="shared" si="121"/>
        <v>3.0508411455313493</v>
      </c>
      <c r="I3904" s="250"/>
      <c r="J3904" s="251"/>
      <c r="K3904" s="251"/>
      <c r="L3904" s="251"/>
    </row>
    <row r="3905" spans="2:12" x14ac:dyDescent="0.2">
      <c r="B3905" s="112" t="s">
        <v>2</v>
      </c>
      <c r="C3905" s="113">
        <f>_xll.qlCalendarAdvance("TARGET",C3904,B3905,"mf")</f>
        <v>63858</v>
      </c>
      <c r="D3905" s="120">
        <f>_xll.xlShmInterpRateFwd($D$3&amp;T(CalculationTrigger2),C3905,,5,C3906)</f>
        <v>1.1934233846741762E-2</v>
      </c>
      <c r="E3905" s="260">
        <f>_xll.xlShmInterpRateFwd($E$3&amp;T(CalculationTrigger2),C3905,,5,C3906)</f>
        <v>1.1878379085257901E-2</v>
      </c>
      <c r="F3905" s="260">
        <f>_xll.xlShmInterpRateFwd($F$3&amp;T(CalculationTrigger2),C3905,,5,C3906)</f>
        <v>1.1573369821325927E-2</v>
      </c>
      <c r="G3905" s="268">
        <f t="shared" si="120"/>
        <v>0.55854761483861359</v>
      </c>
      <c r="H3905" s="275">
        <f t="shared" si="121"/>
        <v>3.050092639319737</v>
      </c>
      <c r="I3905" s="250"/>
      <c r="J3905" s="251"/>
      <c r="K3905" s="251"/>
      <c r="L3905" s="251"/>
    </row>
    <row r="3906" spans="2:12" x14ac:dyDescent="0.2">
      <c r="B3906" s="112" t="s">
        <v>2</v>
      </c>
      <c r="C3906" s="113">
        <f>_xll.qlCalendarAdvance("TARGET",C3905,B3906,"mf")</f>
        <v>63865</v>
      </c>
      <c r="D3906" s="120">
        <f>_xll.xlShmInterpRateFwd($D$3&amp;T(CalculationTrigger2),C3906,,5,C3907)</f>
        <v>1.1934083820079436E-2</v>
      </c>
      <c r="E3906" s="260">
        <f>_xll.xlShmInterpRateFwd($E$3&amp;T(CalculationTrigger2),C3906,,5,C3907)</f>
        <v>1.1878244671900205E-2</v>
      </c>
      <c r="F3906" s="260">
        <f>_xll.xlShmInterpRateFwd($F$3&amp;T(CalculationTrigger2),C3906,,5,C3907)</f>
        <v>1.1573309896756277E-2</v>
      </c>
      <c r="G3906" s="268">
        <f t="shared" si="120"/>
        <v>0.55839148179231279</v>
      </c>
      <c r="H3906" s="275">
        <f t="shared" si="121"/>
        <v>3.0493477514392797</v>
      </c>
      <c r="I3906" s="250"/>
      <c r="J3906" s="251"/>
      <c r="K3906" s="251"/>
      <c r="L3906" s="251"/>
    </row>
    <row r="3907" spans="2:12" x14ac:dyDescent="0.2">
      <c r="B3907" s="112" t="s">
        <v>2</v>
      </c>
      <c r="C3907" s="113">
        <f>_xll.qlCalendarAdvance("TARGET",C3906,B3907,"mf")</f>
        <v>63872</v>
      </c>
      <c r="D3907" s="120">
        <f>_xll.xlShmInterpRateFwd($D$3&amp;T(CalculationTrigger2),C3907,,5,C3908)</f>
        <v>1.1933928173754566E-2</v>
      </c>
      <c r="E3907" s="260">
        <f>_xll.xlShmInterpRateFwd($E$3&amp;T(CalculationTrigger2),C3907,,5,C3908)</f>
        <v>1.1878104562534608E-2</v>
      </c>
      <c r="F3907" s="260">
        <f>_xll.xlShmInterpRateFwd($F$3&amp;T(CalculationTrigger2),C3907,,5,C3908)</f>
        <v>1.1573243913830217E-2</v>
      </c>
      <c r="G3907" s="268">
        <f t="shared" si="120"/>
        <v>0.55823611219958313</v>
      </c>
      <c r="H3907" s="275">
        <f t="shared" si="121"/>
        <v>3.0486064870439109</v>
      </c>
      <c r="I3907" s="250"/>
      <c r="J3907" s="251"/>
      <c r="K3907" s="251"/>
      <c r="L3907" s="251"/>
    </row>
    <row r="3908" spans="2:12" x14ac:dyDescent="0.2">
      <c r="B3908" s="112" t="s">
        <v>2</v>
      </c>
      <c r="C3908" s="113">
        <f>_xll.qlCalendarAdvance("TARGET",C3907,B3908,"mf")</f>
        <v>63879</v>
      </c>
      <c r="D3908" s="120">
        <f>_xll.xlShmInterpRateFwd($D$3&amp;T(CalculationTrigger2),C3908,,5,C3909)</f>
        <v>1.1933766899224532E-2</v>
      </c>
      <c r="E3908" s="260">
        <f>_xll.xlShmInterpRateFwd($E$3&amp;T(CalculationTrigger2),C3908,,5,C3909)</f>
        <v>1.187795874852004E-2</v>
      </c>
      <c r="F3908" s="260">
        <f>_xll.xlShmInterpRateFwd($F$3&amp;T(CalculationTrigger2),C3908,,5,C3909)</f>
        <v>1.157317186331599E-2</v>
      </c>
      <c r="G3908" s="268">
        <f t="shared" si="120"/>
        <v>0.55808150704491499</v>
      </c>
      <c r="H3908" s="275">
        <f t="shared" si="121"/>
        <v>3.0478688520405028</v>
      </c>
      <c r="I3908" s="250"/>
      <c r="J3908" s="251"/>
      <c r="K3908" s="251"/>
      <c r="L3908" s="251"/>
    </row>
    <row r="3909" spans="2:12" x14ac:dyDescent="0.2">
      <c r="B3909" s="112" t="s">
        <v>2</v>
      </c>
      <c r="C3909" s="113">
        <f>_xll.qlCalendarAdvance("TARGET",C3908,B3909,"mf")</f>
        <v>63886</v>
      </c>
      <c r="D3909" s="120">
        <f>_xll.xlShmInterpRateFwd($D$3&amp;T(CalculationTrigger2),C3909,,5,C3910)</f>
        <v>1.1933599987906189E-2</v>
      </c>
      <c r="E3909" s="260">
        <f>_xll.xlShmInterpRateFwd($E$3&amp;T(CalculationTrigger2),C3909,,5,C3910)</f>
        <v>1.1877807221163323E-2</v>
      </c>
      <c r="F3909" s="260">
        <f>_xll.xlShmInterpRateFwd($F$3&amp;T(CalculationTrigger2),C3909,,5,C3910)</f>
        <v>1.1573093736010816E-2</v>
      </c>
      <c r="G3909" s="268">
        <f t="shared" ref="G3909:G3972" si="122">(D3909-E3909)*10000</f>
        <v>0.55792766742866062</v>
      </c>
      <c r="H3909" s="275">
        <f t="shared" ref="H3909:H3972" si="123">(E3909-F3909)*10000</f>
        <v>3.0471348515250658</v>
      </c>
      <c r="I3909" s="250"/>
      <c r="J3909" s="251"/>
      <c r="K3909" s="251"/>
      <c r="L3909" s="251"/>
    </row>
    <row r="3910" spans="2:12" x14ac:dyDescent="0.2">
      <c r="B3910" s="112" t="s">
        <v>2</v>
      </c>
      <c r="C3910" s="113">
        <f>_xll.qlCalendarAdvance("TARGET",C3909,B3910,"mf")</f>
        <v>63893</v>
      </c>
      <c r="D3910" s="120">
        <f>_xll.xlShmInterpRateFwd($D$3&amp;T(CalculationTrigger2),C3910,,5,C3911)</f>
        <v>1.1933427431297466E-2</v>
      </c>
      <c r="E3910" s="260">
        <f>_xll.xlShmInterpRateFwd($E$3&amp;T(CalculationTrigger2),C3910,,5,C3911)</f>
        <v>1.1877649971846571E-2</v>
      </c>
      <c r="F3910" s="260">
        <f>_xll.xlShmInterpRateFwd($F$3&amp;T(CalculationTrigger2),C3910,,5,C3911)</f>
        <v>1.1573009522688743E-2</v>
      </c>
      <c r="G3910" s="268">
        <f t="shared" si="122"/>
        <v>0.55777459450895639</v>
      </c>
      <c r="H3910" s="275">
        <f t="shared" si="123"/>
        <v>3.0464044915782735</v>
      </c>
      <c r="I3910" s="250"/>
      <c r="J3910" s="251"/>
      <c r="K3910" s="251"/>
      <c r="L3910" s="251"/>
    </row>
    <row r="3911" spans="2:12" x14ac:dyDescent="0.2">
      <c r="B3911" s="112" t="s">
        <v>2</v>
      </c>
      <c r="C3911" s="113">
        <f>_xll.qlCalendarAdvance("TARGET",C3910,B3911,"mf")</f>
        <v>63900</v>
      </c>
      <c r="D3911" s="120">
        <f>_xll.xlShmInterpRateFwd($D$3&amp;T(CalculationTrigger2),C3911,,5,C3912)</f>
        <v>1.1933249220826813E-2</v>
      </c>
      <c r="E3911" s="260">
        <f>_xll.xlShmInterpRateFwd($E$3&amp;T(CalculationTrigger2),C3911,,5,C3912)</f>
        <v>1.1877486991870814E-2</v>
      </c>
      <c r="F3911" s="260">
        <f>_xll.xlShmInterpRateFwd($F$3&amp;T(CalculationTrigger2),C3911,,5,C3912)</f>
        <v>1.1572919214164373E-2</v>
      </c>
      <c r="G3911" s="268">
        <f t="shared" si="122"/>
        <v>0.55762228955999127</v>
      </c>
      <c r="H3911" s="275">
        <f t="shared" si="123"/>
        <v>3.0456777770644128</v>
      </c>
      <c r="I3911" s="250"/>
      <c r="J3911" s="251"/>
      <c r="K3911" s="251"/>
      <c r="L3911" s="251"/>
    </row>
    <row r="3912" spans="2:12" x14ac:dyDescent="0.2">
      <c r="B3912" s="112" t="s">
        <v>2</v>
      </c>
      <c r="C3912" s="113">
        <f>_xll.qlCalendarAdvance("TARGET",C3911,B3912,"mf")</f>
        <v>63907</v>
      </c>
      <c r="D3912" s="120">
        <f>_xll.xlShmInterpRateFwd($D$3&amp;T(CalculationTrigger2),C3912,,5,C3913)</f>
        <v>1.1933246977557384E-2</v>
      </c>
      <c r="E3912" s="260">
        <f>_xll.xlShmInterpRateFwd($E$3&amp;T(CalculationTrigger2),C3912,,5,C3913)</f>
        <v>1.187749916258455E-2</v>
      </c>
      <c r="F3912" s="260">
        <f>_xll.xlShmInterpRateFwd($F$3&amp;T(CalculationTrigger2),C3912,,5,C3913)</f>
        <v>1.1572999056934714E-2</v>
      </c>
      <c r="G3912" s="268">
        <f t="shared" si="122"/>
        <v>0.55747814972834098</v>
      </c>
      <c r="H3912" s="275">
        <f t="shared" si="123"/>
        <v>3.0450010564983532</v>
      </c>
      <c r="I3912" s="250"/>
      <c r="J3912" s="251"/>
      <c r="K3912" s="251"/>
      <c r="L3912" s="251"/>
    </row>
    <row r="3913" spans="2:12" x14ac:dyDescent="0.2">
      <c r="B3913" s="112" t="s">
        <v>2</v>
      </c>
      <c r="C3913" s="113">
        <f>_xll.qlCalendarAdvance("TARGET",C3912,B3913,"mf")</f>
        <v>63915</v>
      </c>
      <c r="D3913" s="120">
        <f>_xll.xlShmInterpRateFwd($D$3&amp;T(CalculationTrigger2),C3913,,5,C3914)</f>
        <v>1.1932848263001021E-2</v>
      </c>
      <c r="E3913" s="260">
        <f>_xll.xlShmInterpRateFwd($E$3&amp;T(CalculationTrigger2),C3913,,5,C3914)</f>
        <v>1.1877118411716325E-2</v>
      </c>
      <c r="F3913" s="260">
        <f>_xll.xlShmInterpRateFwd($F$3&amp;T(CalculationTrigger2),C3913,,5,C3914)</f>
        <v>1.15727051283056E-2</v>
      </c>
      <c r="G3913" s="268">
        <f t="shared" si="122"/>
        <v>0.55729851284696408</v>
      </c>
      <c r="H3913" s="275">
        <f t="shared" si="123"/>
        <v>3.0441328341072533</v>
      </c>
      <c r="I3913" s="250"/>
      <c r="J3913" s="251"/>
      <c r="K3913" s="251"/>
      <c r="L3913" s="251"/>
    </row>
    <row r="3914" spans="2:12" x14ac:dyDescent="0.2">
      <c r="B3914" s="112" t="s">
        <v>2</v>
      </c>
      <c r="C3914" s="113">
        <f>_xll.qlCalendarAdvance("TARGET",C3913,B3914,"mf")</f>
        <v>63922</v>
      </c>
      <c r="D3914" s="120">
        <f>_xll.xlShmInterpRateFwd($D$3&amp;T(CalculationTrigger2),C3914,,5,C3915)</f>
        <v>1.1932652227610198E-2</v>
      </c>
      <c r="E3914" s="260">
        <f>_xll.xlShmInterpRateFwd($E$3&amp;T(CalculationTrigger2),C3914,,5,C3915)</f>
        <v>1.1876937364749186E-2</v>
      </c>
      <c r="F3914" s="260">
        <f>_xll.xlShmInterpRateFwd($F$3&amp;T(CalculationTrigger2),C3914,,5,C3915)</f>
        <v>1.1572595603379405E-2</v>
      </c>
      <c r="G3914" s="268">
        <f t="shared" si="122"/>
        <v>0.55714862861011916</v>
      </c>
      <c r="H3914" s="275">
        <f t="shared" si="123"/>
        <v>3.0434176136978111</v>
      </c>
      <c r="I3914" s="250"/>
      <c r="J3914" s="251"/>
      <c r="K3914" s="251"/>
      <c r="L3914" s="251"/>
    </row>
    <row r="3915" spans="2:12" x14ac:dyDescent="0.2">
      <c r="B3915" s="112" t="s">
        <v>2</v>
      </c>
      <c r="C3915" s="113">
        <f>_xll.qlCalendarAdvance("TARGET",C3914,B3915,"mf")</f>
        <v>63929</v>
      </c>
      <c r="D3915" s="120">
        <f>_xll.xlShmInterpRateFwd($D$3&amp;T(CalculationTrigger2),C3915,,5,C3916)</f>
        <v>1.1932450502970843E-2</v>
      </c>
      <c r="E3915" s="260">
        <f>_xll.xlShmInterpRateFwd($E$3&amp;T(CalculationTrigger2),C3915,,5,C3916)</f>
        <v>1.1876750551232615E-2</v>
      </c>
      <c r="F3915" s="260">
        <f>_xll.xlShmInterpRateFwd($F$3&amp;T(CalculationTrigger2),C3915,,5,C3916)</f>
        <v>1.1572479945061456E-2</v>
      </c>
      <c r="G3915" s="268">
        <f t="shared" si="122"/>
        <v>0.55699951738227493</v>
      </c>
      <c r="H3915" s="275">
        <f t="shared" si="123"/>
        <v>3.04270606171159</v>
      </c>
      <c r="I3915" s="250"/>
      <c r="J3915" s="251"/>
      <c r="K3915" s="251"/>
      <c r="L3915" s="251"/>
    </row>
    <row r="3916" spans="2:12" x14ac:dyDescent="0.2">
      <c r="B3916" s="112" t="s">
        <v>2</v>
      </c>
      <c r="C3916" s="113">
        <f>_xll.qlCalendarAdvance("TARGET",C3915,B3916,"mf")</f>
        <v>63936</v>
      </c>
      <c r="D3916" s="120">
        <f>_xll.xlShmInterpRateFwd($D$3&amp;T(CalculationTrigger2),C3916,,5,C3917)</f>
        <v>1.1932243080511416E-2</v>
      </c>
      <c r="E3916" s="260">
        <f>_xll.xlShmInterpRateFwd($E$3&amp;T(CalculationTrigger2),C3916,,5,C3917)</f>
        <v>1.1876557962525581E-2</v>
      </c>
      <c r="F3916" s="260">
        <f>_xll.xlShmInterpRateFwd($F$3&amp;T(CalculationTrigger2),C3916,,5,C3917)</f>
        <v>1.1572358144131625E-2</v>
      </c>
      <c r="G3916" s="268">
        <f t="shared" si="122"/>
        <v>0.55685117985834409</v>
      </c>
      <c r="H3916" s="275">
        <f t="shared" si="123"/>
        <v>3.0419981839395658</v>
      </c>
      <c r="I3916" s="250"/>
      <c r="J3916" s="251"/>
      <c r="K3916" s="251"/>
      <c r="L3916" s="251"/>
    </row>
    <row r="3917" spans="2:12" x14ac:dyDescent="0.2">
      <c r="B3917" s="112" t="s">
        <v>2</v>
      </c>
      <c r="C3917" s="113">
        <f>_xll.qlCalendarAdvance("TARGET",C3916,B3917,"mf")</f>
        <v>63943</v>
      </c>
      <c r="D3917" s="120">
        <f>_xll.xlShmInterpRateFwd($D$3&amp;T(CalculationTrigger2),C3917,,5,C3918)</f>
        <v>1.1932029951706712E-2</v>
      </c>
      <c r="E3917" s="260">
        <f>_xll.xlShmInterpRateFwd($E$3&amp;T(CalculationTrigger2),C3917,,5,C3918)</f>
        <v>1.1876359589969684E-2</v>
      </c>
      <c r="F3917" s="260">
        <f>_xll.xlShmInterpRateFwd($F$3&amp;T(CalculationTrigger2),C3917,,5,C3918)</f>
        <v>1.1572230191392951E-2</v>
      </c>
      <c r="G3917" s="268">
        <f t="shared" si="122"/>
        <v>0.55670361737028207</v>
      </c>
      <c r="H3917" s="275">
        <f t="shared" si="123"/>
        <v>3.041293985767326</v>
      </c>
      <c r="I3917" s="250"/>
      <c r="J3917" s="251"/>
      <c r="K3917" s="251"/>
      <c r="L3917" s="251"/>
    </row>
    <row r="3918" spans="2:12" x14ac:dyDescent="0.2">
      <c r="B3918" s="112" t="s">
        <v>2</v>
      </c>
      <c r="C3918" s="113">
        <f>_xll.qlCalendarAdvance("TARGET",C3917,B3918,"mf")</f>
        <v>63950</v>
      </c>
      <c r="D3918" s="120">
        <f>_xll.xlShmInterpRateFwd($D$3&amp;T(CalculationTrigger2),C3918,,5,C3919)</f>
        <v>1.1931811107985205E-2</v>
      </c>
      <c r="E3918" s="260">
        <f>_xll.xlShmInterpRateFwd($E$3&amp;T(CalculationTrigger2),C3918,,5,C3919)</f>
        <v>1.187615542488336E-2</v>
      </c>
      <c r="F3918" s="260">
        <f>_xll.xlShmInterpRateFwd($F$3&amp;T(CalculationTrigger2),C3918,,5,C3919)</f>
        <v>1.1572096077619524E-2</v>
      </c>
      <c r="G3918" s="268">
        <f t="shared" si="122"/>
        <v>0.55655683101844122</v>
      </c>
      <c r="H3918" s="275">
        <f t="shared" si="123"/>
        <v>3.0405934726383634</v>
      </c>
      <c r="I3918" s="250"/>
      <c r="J3918" s="251"/>
      <c r="K3918" s="251"/>
      <c r="L3918" s="251"/>
    </row>
    <row r="3919" spans="2:12" x14ac:dyDescent="0.2">
      <c r="B3919" s="112" t="s">
        <v>2</v>
      </c>
      <c r="C3919" s="113">
        <f>_xll.qlCalendarAdvance("TARGET",C3918,B3919,"mf")</f>
        <v>63957</v>
      </c>
      <c r="D3919" s="120">
        <f>_xll.xlShmInterpRateFwd($D$3&amp;T(CalculationTrigger2),C3919,,5,C3920)</f>
        <v>1.1931586540821699E-2</v>
      </c>
      <c r="E3919" s="260">
        <f>_xll.xlShmInterpRateFwd($E$3&amp;T(CalculationTrigger2),C3919,,5,C3920)</f>
        <v>1.1875945458608221E-2</v>
      </c>
      <c r="F3919" s="260">
        <f>_xll.xlShmInterpRateFwd($F$3&amp;T(CalculationTrigger2),C3919,,5,C3920)</f>
        <v>1.1571955793591226E-2</v>
      </c>
      <c r="G3919" s="268">
        <f t="shared" si="122"/>
        <v>0.55641082213477722</v>
      </c>
      <c r="H3919" s="275">
        <f t="shared" si="123"/>
        <v>3.0398966501699562</v>
      </c>
      <c r="I3919" s="250"/>
      <c r="J3919" s="251"/>
      <c r="K3919" s="251"/>
      <c r="L3919" s="251"/>
    </row>
    <row r="3920" spans="2:12" x14ac:dyDescent="0.2">
      <c r="B3920" s="112" t="s">
        <v>2</v>
      </c>
      <c r="C3920" s="113">
        <f>_xll.qlCalendarAdvance("TARGET",C3919,B3920,"mf")</f>
        <v>63964</v>
      </c>
      <c r="D3920" s="120">
        <f>_xll.xlShmInterpRateFwd($D$3&amp;T(CalculationTrigger2),C3920,,5,C3921)</f>
        <v>1.1931356241667836E-2</v>
      </c>
      <c r="E3920" s="260">
        <f>_xll.xlShmInterpRateFwd($E$3&amp;T(CalculationTrigger2),C3920,,5,C3921)</f>
        <v>1.1875729682497458E-2</v>
      </c>
      <c r="F3920" s="260">
        <f>_xll.xlShmInterpRateFwd($F$3&amp;T(CalculationTrigger2),C3920,,5,C3921)</f>
        <v>1.1571809330111114E-2</v>
      </c>
      <c r="G3920" s="268">
        <f t="shared" si="122"/>
        <v>0.55626559170377998</v>
      </c>
      <c r="H3920" s="275">
        <f t="shared" si="123"/>
        <v>3.0392035238634327</v>
      </c>
      <c r="I3920" s="250"/>
      <c r="J3920" s="251"/>
      <c r="K3920" s="251"/>
      <c r="L3920" s="251"/>
    </row>
    <row r="3921" spans="2:12" x14ac:dyDescent="0.2">
      <c r="B3921" s="112" t="s">
        <v>2</v>
      </c>
      <c r="C3921" s="113">
        <f>_xll.qlCalendarAdvance("TARGET",C3920,B3921,"mf")</f>
        <v>63971</v>
      </c>
      <c r="D3921" s="120">
        <f>_xll.xlShmInterpRateFwd($D$3&amp;T(CalculationTrigger2),C3921,,5,C3922)</f>
        <v>1.1931120201940515E-2</v>
      </c>
      <c r="E3921" s="260">
        <f>_xll.xlShmInterpRateFwd($E$3&amp;T(CalculationTrigger2),C3921,,5,C3922)</f>
        <v>1.1875508087863734E-2</v>
      </c>
      <c r="F3921" s="260">
        <f>_xll.xlShmInterpRateFwd($F$3&amp;T(CalculationTrigger2),C3921,,5,C3922)</f>
        <v>1.1571656677941708E-2</v>
      </c>
      <c r="G3921" s="268">
        <f t="shared" si="122"/>
        <v>0.55612114076781027</v>
      </c>
      <c r="H3921" s="275">
        <f t="shared" si="123"/>
        <v>3.0385140992202597</v>
      </c>
      <c r="I3921" s="250"/>
      <c r="J3921" s="251"/>
      <c r="K3921" s="251"/>
      <c r="L3921" s="251"/>
    </row>
    <row r="3922" spans="2:12" x14ac:dyDescent="0.2">
      <c r="B3922" s="112" t="s">
        <v>2</v>
      </c>
      <c r="C3922" s="113">
        <f>_xll.qlCalendarAdvance("TARGET",C3921,B3922,"mf")</f>
        <v>63978</v>
      </c>
      <c r="D3922" s="120">
        <f>_xll.xlShmInterpRateFwd($D$3&amp;T(CalculationTrigger2),C3922,,5,C3923)</f>
        <v>1.1930878413149302E-2</v>
      </c>
      <c r="E3922" s="260">
        <f>_xll.xlShmInterpRateFwd($E$3&amp;T(CalculationTrigger2),C3922,,5,C3923)</f>
        <v>1.1875280666066043E-2</v>
      </c>
      <c r="F3922" s="260">
        <f>_xll.xlShmInterpRateFwd($F$3&amp;T(CalculationTrigger2),C3922,,5,C3923)</f>
        <v>1.157149782790344E-2</v>
      </c>
      <c r="G3922" s="268">
        <f t="shared" si="122"/>
        <v>0.55597747083259086</v>
      </c>
      <c r="H3922" s="275">
        <f t="shared" si="123"/>
        <v>3.0378283816260252</v>
      </c>
      <c r="I3922" s="250"/>
      <c r="J3922" s="251"/>
      <c r="K3922" s="251"/>
      <c r="L3922" s="251"/>
    </row>
    <row r="3923" spans="2:12" x14ac:dyDescent="0.2">
      <c r="B3923" s="112" t="s">
        <v>2</v>
      </c>
      <c r="C3923" s="113">
        <f>_xll.qlCalendarAdvance("TARGET",C3922,B3923,"mf")</f>
        <v>63985</v>
      </c>
      <c r="D3923" s="120">
        <f>_xll.xlShmInterpRateFwd($D$3&amp;T(CalculationTrigger2),C3923,,5,C3924)</f>
        <v>1.1930630866716899E-2</v>
      </c>
      <c r="E3923" s="260">
        <f>_xll.xlShmInterpRateFwd($E$3&amp;T(CalculationTrigger2),C3923,,5,C3924)</f>
        <v>1.1875047408434427E-2</v>
      </c>
      <c r="F3923" s="260">
        <f>_xll.xlShmInterpRateFwd($F$3&amp;T(CalculationTrigger2),C3923,,5,C3924)</f>
        <v>1.1571332770747263E-2</v>
      </c>
      <c r="G3923" s="268">
        <f t="shared" si="122"/>
        <v>0.55583458282472409</v>
      </c>
      <c r="H3923" s="275">
        <f t="shared" si="123"/>
        <v>3.0371463768716356</v>
      </c>
      <c r="I3923" s="250"/>
      <c r="J3923" s="251"/>
      <c r="K3923" s="251"/>
      <c r="L3923" s="251"/>
    </row>
    <row r="3924" spans="2:12" x14ac:dyDescent="0.2">
      <c r="B3924" s="112" t="s">
        <v>2</v>
      </c>
      <c r="C3924" s="113">
        <f>_xll.qlCalendarAdvance("TARGET",C3923,B3924,"mf")</f>
        <v>63992</v>
      </c>
      <c r="D3924" s="120">
        <f>_xll.xlShmInterpRateFwd($D$3&amp;T(CalculationTrigger2),C3924,,5,C3925)</f>
        <v>1.1930377554100754E-2</v>
      </c>
      <c r="E3924" s="260">
        <f>_xll.xlShmInterpRateFwd($E$3&amp;T(CalculationTrigger2),C3924,,5,C3925)</f>
        <v>1.1874808306287347E-2</v>
      </c>
      <c r="F3924" s="260">
        <f>_xll.xlShmInterpRateFwd($F$3&amp;T(CalculationTrigger2),C3924,,5,C3925)</f>
        <v>1.1571161497293619E-2</v>
      </c>
      <c r="G3924" s="268">
        <f t="shared" si="122"/>
        <v>0.55569247813407052</v>
      </c>
      <c r="H3924" s="275">
        <f t="shared" si="123"/>
        <v>3.0364680899372734</v>
      </c>
      <c r="I3924" s="250"/>
      <c r="J3924" s="251"/>
      <c r="K3924" s="251"/>
      <c r="L3924" s="251"/>
    </row>
    <row r="3925" spans="2:12" x14ac:dyDescent="0.2">
      <c r="B3925" s="112" t="s">
        <v>2</v>
      </c>
      <c r="C3925" s="113">
        <f>_xll.qlCalendarAdvance("TARGET",C3924,B3925,"mf")</f>
        <v>63999</v>
      </c>
      <c r="D3925" s="120">
        <f>_xll.xlShmInterpRateFwd($D$3&amp;T(CalculationTrigger2),C3925,,5,C3926)</f>
        <v>1.193011846674674E-2</v>
      </c>
      <c r="E3925" s="260">
        <f>_xll.xlShmInterpRateFwd($E$3&amp;T(CalculationTrigger2),C3925,,5,C3926)</f>
        <v>1.1874563351001186E-2</v>
      </c>
      <c r="F3925" s="260">
        <f>_xll.xlShmInterpRateFwd($F$3&amp;T(CalculationTrigger2),C3925,,5,C3926)</f>
        <v>1.1570983998287673E-2</v>
      </c>
      <c r="G3925" s="268">
        <f t="shared" si="122"/>
        <v>0.55555115745554295</v>
      </c>
      <c r="H3925" s="275">
        <f t="shared" si="123"/>
        <v>3.0357935271351293</v>
      </c>
      <c r="I3925" s="250"/>
      <c r="J3925" s="251"/>
      <c r="K3925" s="251"/>
      <c r="L3925" s="251"/>
    </row>
    <row r="3926" spans="2:12" x14ac:dyDescent="0.2">
      <c r="B3926" s="112" t="s">
        <v>2</v>
      </c>
      <c r="C3926" s="113">
        <f>_xll.qlCalendarAdvance("TARGET",C3925,B3926,"mf")</f>
        <v>64006</v>
      </c>
      <c r="D3926" s="120">
        <f>_xll.xlShmInterpRateFwd($D$3&amp;T(CalculationTrigger2),C3926,,5,C3927)</f>
        <v>1.1929853596141274E-2</v>
      </c>
      <c r="E3926" s="260">
        <f>_xll.xlShmInterpRateFwd($E$3&amp;T(CalculationTrigger2),C3926,,5,C3927)</f>
        <v>1.1874312533877045E-2</v>
      </c>
      <c r="F3926" s="260">
        <f>_xll.xlShmInterpRateFwd($F$3&amp;T(CalculationTrigger2),C3926,,5,C3927)</f>
        <v>1.1570800264561466E-2</v>
      </c>
      <c r="G3926" s="268">
        <f t="shared" si="122"/>
        <v>0.55541062264229457</v>
      </c>
      <c r="H3926" s="275">
        <f t="shared" si="123"/>
        <v>3.0351226931557909</v>
      </c>
      <c r="I3926" s="250"/>
      <c r="J3926" s="251"/>
      <c r="K3926" s="251"/>
      <c r="L3926" s="251"/>
    </row>
    <row r="3927" spans="2:12" x14ac:dyDescent="0.2">
      <c r="B3927" s="112" t="s">
        <v>2</v>
      </c>
      <c r="C3927" s="113">
        <f>_xll.qlCalendarAdvance("TARGET",C3926,B3927,"mf")</f>
        <v>64013</v>
      </c>
      <c r="D3927" s="120">
        <f>_xll.xlShmInterpRateFwd($D$3&amp;T(CalculationTrigger2),C3927,,5,C3928)</f>
        <v>1.1929582933678113E-2</v>
      </c>
      <c r="E3927" s="260">
        <f>_xll.xlShmInterpRateFwd($E$3&amp;T(CalculationTrigger2),C3927,,5,C3928)</f>
        <v>1.1874055846279728E-2</v>
      </c>
      <c r="F3927" s="260">
        <f>_xll.xlShmInterpRateFwd($F$3&amp;T(CalculationTrigger2),C3927,,5,C3928)</f>
        <v>1.157061028686596E-2</v>
      </c>
      <c r="G3927" s="268">
        <f t="shared" si="122"/>
        <v>0.55527087398385067</v>
      </c>
      <c r="H3927" s="275">
        <f t="shared" si="123"/>
        <v>3.0344555941376821</v>
      </c>
      <c r="I3927" s="250"/>
      <c r="J3927" s="251"/>
      <c r="K3927" s="251"/>
      <c r="L3927" s="251"/>
    </row>
    <row r="3928" spans="2:12" x14ac:dyDescent="0.2">
      <c r="B3928" s="112" t="s">
        <v>2</v>
      </c>
      <c r="C3928" s="113">
        <f>_xll.qlCalendarAdvance("TARGET",C3927,B3928,"mf")</f>
        <v>64020</v>
      </c>
      <c r="D3928" s="120">
        <f>_xll.xlShmInterpRateFwd($D$3&amp;T(CalculationTrigger2),C3928,,5,C3929)</f>
        <v>1.1929306470884226E-2</v>
      </c>
      <c r="E3928" s="260">
        <f>_xll.xlShmInterpRateFwd($E$3&amp;T(CalculationTrigger2),C3928,,5,C3929)</f>
        <v>1.187379327953351E-2</v>
      </c>
      <c r="F3928" s="260">
        <f>_xll.xlShmInterpRateFwd($F$3&amp;T(CalculationTrigger2),C3928,,5,C3929)</f>
        <v>1.1570414056004247E-2</v>
      </c>
      <c r="G3928" s="268">
        <f t="shared" si="122"/>
        <v>0.55513191350716617</v>
      </c>
      <c r="H3928" s="275">
        <f t="shared" si="123"/>
        <v>3.0337922352926228</v>
      </c>
      <c r="I3928" s="250"/>
      <c r="J3928" s="251"/>
      <c r="K3928" s="251"/>
      <c r="L3928" s="251"/>
    </row>
    <row r="3929" spans="2:12" x14ac:dyDescent="0.2">
      <c r="B3929" s="112" t="s">
        <v>2</v>
      </c>
      <c r="C3929" s="113">
        <f>_xll.qlCalendarAdvance("TARGET",C3928,B3929,"mf")</f>
        <v>64027</v>
      </c>
      <c r="D3929" s="120">
        <f>_xll.xlShmInterpRateFwd($D$3&amp;T(CalculationTrigger2),C3929,,5,C3930)</f>
        <v>1.1929024199141795E-2</v>
      </c>
      <c r="E3929" s="260">
        <f>_xll.xlShmInterpRateFwd($E$3&amp;T(CalculationTrigger2),C3929,,5,C3930)</f>
        <v>1.1873524824962661E-2</v>
      </c>
      <c r="F3929" s="260">
        <f>_xll.xlShmInterpRateFwd($F$3&amp;T(CalculationTrigger2),C3929,,5,C3930)</f>
        <v>1.157021156275626E-2</v>
      </c>
      <c r="G3929" s="268">
        <f t="shared" si="122"/>
        <v>0.55499374179134375</v>
      </c>
      <c r="H3929" s="275">
        <f t="shared" si="123"/>
        <v>3.0331326220640018</v>
      </c>
      <c r="I3929" s="250"/>
      <c r="J3929" s="251"/>
      <c r="K3929" s="251"/>
      <c r="L3929" s="251"/>
    </row>
    <row r="3930" spans="2:12" x14ac:dyDescent="0.2">
      <c r="B3930" s="112" t="s">
        <v>2</v>
      </c>
      <c r="C3930" s="113">
        <f>_xll.qlCalendarAdvance("TARGET",C3929,B3930,"mf")</f>
        <v>64034</v>
      </c>
      <c r="D3930" s="120">
        <f>_xll.xlShmInterpRateFwd($D$3&amp;T(CalculationTrigger2),C3930,,5,C3931)</f>
        <v>1.1928736109954628E-2</v>
      </c>
      <c r="E3930" s="260">
        <f>_xll.xlShmInterpRateFwd($E$3&amp;T(CalculationTrigger2),C3930,,5,C3931)</f>
        <v>1.1873250473932008E-2</v>
      </c>
      <c r="F3930" s="260">
        <f>_xll.xlShmInterpRateFwd($F$3&amp;T(CalculationTrigger2),C3930,,5,C3931)</f>
        <v>1.1570002797913518E-2</v>
      </c>
      <c r="G3930" s="268">
        <f t="shared" si="122"/>
        <v>0.554856360226192</v>
      </c>
      <c r="H3930" s="275">
        <f t="shared" si="123"/>
        <v>3.0324767601849074</v>
      </c>
      <c r="I3930" s="250"/>
      <c r="J3930" s="251"/>
      <c r="K3930" s="251"/>
      <c r="L3930" s="251"/>
    </row>
    <row r="3931" spans="2:12" x14ac:dyDescent="0.2">
      <c r="B3931" s="112" t="s">
        <v>2</v>
      </c>
      <c r="C3931" s="113">
        <f>_xll.qlCalendarAdvance("TARGET",C3930,B3931,"mf")</f>
        <v>64041</v>
      </c>
      <c r="D3931" s="120">
        <f>_xll.xlShmInterpRateFwd($D$3&amp;T(CalculationTrigger2),C3931,,5,C3932)</f>
        <v>1.1928442194768621E-2</v>
      </c>
      <c r="E3931" s="260">
        <f>_xll.xlShmInterpRateFwd($E$3&amp;T(CalculationTrigger2),C3931,,5,C3932)</f>
        <v>1.1872970217777416E-2</v>
      </c>
      <c r="F3931" s="260">
        <f>_xll.xlShmInterpRateFwd($F$3&amp;T(CalculationTrigger2),C3931,,5,C3932)</f>
        <v>1.1569787752261751E-2</v>
      </c>
      <c r="G3931" s="268">
        <f t="shared" si="122"/>
        <v>0.55471976991204597</v>
      </c>
      <c r="H3931" s="275">
        <f t="shared" si="123"/>
        <v>3.0318246551566501</v>
      </c>
      <c r="I3931" s="250"/>
      <c r="J3931" s="251"/>
      <c r="K3931" s="251"/>
      <c r="L3931" s="251"/>
    </row>
    <row r="3932" spans="2:12" x14ac:dyDescent="0.2">
      <c r="B3932" s="112" t="s">
        <v>2</v>
      </c>
      <c r="C3932" s="113">
        <f>_xll.qlCalendarAdvance("TARGET",C3931,B3932,"mf")</f>
        <v>64048</v>
      </c>
      <c r="D3932" s="120">
        <f>_xll.xlShmInterpRateFwd($D$3&amp;T(CalculationTrigger2),C3932,,5,C3933)</f>
        <v>1.192814244500072E-2</v>
      </c>
      <c r="E3932" s="260">
        <f>_xll.xlShmInterpRateFwd($E$3&amp;T(CalculationTrigger2),C3932,,5,C3933)</f>
        <v>1.1872684047788424E-2</v>
      </c>
      <c r="F3932" s="260">
        <f>_xll.xlShmInterpRateFwd($F$3&amp;T(CalculationTrigger2),C3932,,5,C3933)</f>
        <v>1.1569566416580903E-2</v>
      </c>
      <c r="G3932" s="268">
        <f t="shared" si="122"/>
        <v>0.55458397212295596</v>
      </c>
      <c r="H3932" s="275">
        <f t="shared" si="123"/>
        <v>3.031176312075206</v>
      </c>
      <c r="I3932" s="250"/>
      <c r="J3932" s="251"/>
      <c r="K3932" s="251"/>
      <c r="L3932" s="251"/>
    </row>
    <row r="3933" spans="2:12" x14ac:dyDescent="0.2">
      <c r="B3933" s="112" t="s">
        <v>2</v>
      </c>
      <c r="C3933" s="113">
        <f>_xll.qlCalendarAdvance("TARGET",C3932,B3933,"mf")</f>
        <v>64055</v>
      </c>
      <c r="D3933" s="120">
        <f>_xll.xlShmInterpRateFwd($D$3&amp;T(CalculationTrigger2),C3933,,5,C3934)</f>
        <v>1.1927836852148956E-2</v>
      </c>
      <c r="E3933" s="260">
        <f>_xll.xlShmInterpRateFwd($E$3&amp;T(CalculationTrigger2),C3933,,5,C3934)</f>
        <v>1.1872391955364619E-2</v>
      </c>
      <c r="F3933" s="260">
        <f>_xll.xlShmInterpRateFwd($F$3&amp;T(CalculationTrigger2),C3933,,5,C3934)</f>
        <v>1.1569338781656717E-2</v>
      </c>
      <c r="G3933" s="268">
        <f t="shared" si="122"/>
        <v>0.55444896784337738</v>
      </c>
      <c r="H3933" s="275">
        <f t="shared" si="123"/>
        <v>3.0305317370790155</v>
      </c>
      <c r="I3933" s="250"/>
      <c r="J3933" s="251"/>
      <c r="K3933" s="251"/>
      <c r="L3933" s="251"/>
    </row>
    <row r="3934" spans="2:12" x14ac:dyDescent="0.2">
      <c r="B3934" s="112" t="s">
        <v>2</v>
      </c>
      <c r="C3934" s="113">
        <f>_xll.qlCalendarAdvance("TARGET",C3933,B3934,"mf")</f>
        <v>64062</v>
      </c>
      <c r="D3934" s="120">
        <f>_xll.xlShmInterpRateFwd($D$3&amp;T(CalculationTrigger2),C3934,,5,C3935)</f>
        <v>1.1927525407653449E-2</v>
      </c>
      <c r="E3934" s="260">
        <f>_xll.xlShmInterpRateFwd($E$3&amp;T(CalculationTrigger2),C3934,,5,C3935)</f>
        <v>1.1872093931818713E-2</v>
      </c>
      <c r="F3934" s="260">
        <f>_xll.xlShmInterpRateFwd($F$3&amp;T(CalculationTrigger2),C3934,,5,C3935)</f>
        <v>1.1569104838292316E-2</v>
      </c>
      <c r="G3934" s="268">
        <f t="shared" si="122"/>
        <v>0.55431475834736077</v>
      </c>
      <c r="H3934" s="275">
        <f t="shared" si="123"/>
        <v>3.0298909352639671</v>
      </c>
      <c r="I3934" s="250"/>
      <c r="J3934" s="251"/>
      <c r="K3934" s="251"/>
      <c r="L3934" s="251"/>
    </row>
    <row r="3935" spans="2:12" x14ac:dyDescent="0.2">
      <c r="B3935" s="112" t="s">
        <v>2</v>
      </c>
      <c r="C3935" s="113">
        <f>_xll.qlCalendarAdvance("TARGET",C3934,B3935,"mf")</f>
        <v>64069</v>
      </c>
      <c r="D3935" s="120">
        <f>_xll.xlShmInterpRateFwd($D$3&amp;T(CalculationTrigger2),C3935,,5,C3936)</f>
        <v>1.192720810294853E-2</v>
      </c>
      <c r="E3935" s="260">
        <f>_xll.xlShmInterpRateFwd($E$3&amp;T(CalculationTrigger2),C3935,,5,C3936)</f>
        <v>1.18717899684808E-2</v>
      </c>
      <c r="F3935" s="260">
        <f>_xll.xlShmInterpRateFwd($F$3&amp;T(CalculationTrigger2),C3935,,5,C3936)</f>
        <v>1.1568864577261868E-2</v>
      </c>
      <c r="G3935" s="268">
        <f t="shared" si="122"/>
        <v>0.5541813446773014</v>
      </c>
      <c r="H3935" s="275">
        <f t="shared" si="123"/>
        <v>3.0292539121893127</v>
      </c>
      <c r="I3935" s="250"/>
      <c r="J3935" s="251"/>
      <c r="K3935" s="251"/>
      <c r="L3935" s="251"/>
    </row>
    <row r="3936" spans="2:12" x14ac:dyDescent="0.2">
      <c r="B3936" s="112" t="s">
        <v>2</v>
      </c>
      <c r="C3936" s="113">
        <f>_xll.qlCalendarAdvance("TARGET",C3935,B3936,"mf")</f>
        <v>64076</v>
      </c>
      <c r="D3936" s="120">
        <f>_xll.xlShmInterpRateFwd($D$3&amp;T(CalculationTrigger2),C3936,,5,C3937)</f>
        <v>1.1926884929520657E-2</v>
      </c>
      <c r="E3936" s="260">
        <f>_xll.xlShmInterpRateFwd($E$3&amp;T(CalculationTrigger2),C3936,,5,C3937)</f>
        <v>1.1871480056692561E-2</v>
      </c>
      <c r="F3936" s="260">
        <f>_xll.xlShmInterpRateFwd($F$3&amp;T(CalculationTrigger2),C3936,,5,C3937)</f>
        <v>1.1568617989333752E-2</v>
      </c>
      <c r="G3936" s="268">
        <f t="shared" si="122"/>
        <v>0.55404872828096474</v>
      </c>
      <c r="H3936" s="275">
        <f t="shared" si="123"/>
        <v>3.0286206735880872</v>
      </c>
      <c r="I3936" s="250"/>
      <c r="J3936" s="251"/>
      <c r="K3936" s="251"/>
      <c r="L3936" s="251"/>
    </row>
    <row r="3937" spans="2:12" x14ac:dyDescent="0.2">
      <c r="B3937" s="112" t="s">
        <v>2</v>
      </c>
      <c r="C3937" s="113">
        <f>_xll.qlCalendarAdvance("TARGET",C3936,B3937,"mf")</f>
        <v>64083</v>
      </c>
      <c r="D3937" s="120">
        <f>_xll.xlShmInterpRateFwd($D$3&amp;T(CalculationTrigger2),C3937,,5,C3938)</f>
        <v>1.1926555878792591E-2</v>
      </c>
      <c r="E3937" s="260">
        <f>_xll.xlShmInterpRateFwd($E$3&amp;T(CalculationTrigger2),C3937,,5,C3938)</f>
        <v>1.1871164187795682E-2</v>
      </c>
      <c r="F3937" s="260">
        <f>_xll.xlShmInterpRateFwd($F$3&amp;T(CalculationTrigger2),C3937,,5,C3938)</f>
        <v>1.1568365065334273E-2</v>
      </c>
      <c r="G3937" s="268">
        <f t="shared" si="122"/>
        <v>0.55391690996909115</v>
      </c>
      <c r="H3937" s="275">
        <f t="shared" si="123"/>
        <v>3.0279912246140848</v>
      </c>
      <c r="I3937" s="250"/>
      <c r="J3937" s="251"/>
      <c r="K3937" s="251"/>
      <c r="L3937" s="251"/>
    </row>
    <row r="3938" spans="2:12" x14ac:dyDescent="0.2">
      <c r="B3938" s="112" t="s">
        <v>2</v>
      </c>
      <c r="C3938" s="113">
        <f>_xll.qlCalendarAdvance("TARGET",C3937,B3938,"mf")</f>
        <v>64090</v>
      </c>
      <c r="D3938" s="120">
        <f>_xll.xlShmInterpRateFwd($D$3&amp;T(CalculationTrigger2),C3938,,5,C3939)</f>
        <v>1.1926220942233423E-2</v>
      </c>
      <c r="E3938" s="260">
        <f>_xll.xlShmInterpRateFwd($E$3&amp;T(CalculationTrigger2),C3938,,5,C3939)</f>
        <v>1.1870842353131858E-2</v>
      </c>
      <c r="F3938" s="260">
        <f>_xll.xlShmInterpRateFwd($F$3&amp;T(CalculationTrigger2),C3938,,5,C3939)</f>
        <v>1.1568105796014447E-2</v>
      </c>
      <c r="G3938" s="268">
        <f t="shared" si="122"/>
        <v>0.55378589101564435</v>
      </c>
      <c r="H3938" s="275">
        <f t="shared" si="123"/>
        <v>3.0273655711741085</v>
      </c>
      <c r="I3938" s="250"/>
      <c r="J3938" s="251"/>
      <c r="K3938" s="251"/>
      <c r="L3938" s="251"/>
    </row>
    <row r="3939" spans="2:12" x14ac:dyDescent="0.2">
      <c r="B3939" s="112" t="s">
        <v>2</v>
      </c>
      <c r="C3939" s="113">
        <f>_xll.qlCalendarAdvance("TARGET",C3938,B3939,"mf")</f>
        <v>64097</v>
      </c>
      <c r="D3939" s="120">
        <f>_xll.xlShmInterpRateFwd($D$3&amp;T(CalculationTrigger2),C3939,,5,C3940)</f>
        <v>1.1925880111300673E-2</v>
      </c>
      <c r="E3939" s="260">
        <f>_xll.xlShmInterpRateFwd($E$3&amp;T(CalculationTrigger2),C3939,,5,C3940)</f>
        <v>1.1870514544025402E-2</v>
      </c>
      <c r="F3939" s="260">
        <f>_xll.xlShmInterpRateFwd($F$3&amp;T(CalculationTrigger2),C3939,,5,C3940)</f>
        <v>1.1567840172189004E-2</v>
      </c>
      <c r="G3939" s="268">
        <f t="shared" si="122"/>
        <v>0.55365567275271821</v>
      </c>
      <c r="H3939" s="275">
        <f t="shared" si="123"/>
        <v>3.0267437183639778</v>
      </c>
      <c r="I3939" s="250"/>
      <c r="J3939" s="251"/>
      <c r="K3939" s="251"/>
      <c r="L3939" s="251"/>
    </row>
    <row r="3940" spans="2:12" x14ac:dyDescent="0.2">
      <c r="B3940" s="112" t="s">
        <v>2</v>
      </c>
      <c r="C3940" s="113">
        <f>_xll.qlCalendarAdvance("TARGET",C3939,B3940,"mf")</f>
        <v>64104</v>
      </c>
      <c r="D3940" s="120">
        <f>_xll.xlShmInterpRateFwd($D$3&amp;T(CalculationTrigger2),C3940,,5,C3941)</f>
        <v>1.1925533377434483E-2</v>
      </c>
      <c r="E3940" s="260">
        <f>_xll.xlShmInterpRateFwd($E$3&amp;T(CalculationTrigger2),C3940,,5,C3941)</f>
        <v>1.1870180751806434E-2</v>
      </c>
      <c r="F3940" s="260">
        <f>_xll.xlShmInterpRateFwd($F$3&amp;T(CalculationTrigger2),C3940,,5,C3941)</f>
        <v>1.1567568184603175E-2</v>
      </c>
      <c r="G3940" s="268">
        <f t="shared" si="122"/>
        <v>0.55352625628049201</v>
      </c>
      <c r="H3940" s="275">
        <f t="shared" si="123"/>
        <v>3.0261256720325904</v>
      </c>
      <c r="I3940" s="250"/>
      <c r="J3940" s="251"/>
      <c r="K3940" s="251"/>
      <c r="L3940" s="251"/>
    </row>
    <row r="3941" spans="2:12" x14ac:dyDescent="0.2">
      <c r="B3941" s="112" t="s">
        <v>2</v>
      </c>
      <c r="C3941" s="113">
        <f>_xll.qlCalendarAdvance("TARGET",C3940,B3941,"mf")</f>
        <v>64111</v>
      </c>
      <c r="D3941" s="120">
        <f>_xll.xlShmInterpRateFwd($D$3&amp;T(CalculationTrigger2),C3941,,5,C3942)</f>
        <v>1.1925180732103965E-2</v>
      </c>
      <c r="E3941" s="260">
        <f>_xll.xlShmInterpRateFwd($E$3&amp;T(CalculationTrigger2),C3941,,5,C3942)</f>
        <v>1.1869840967845616E-2</v>
      </c>
      <c r="F3941" s="260">
        <f>_xll.xlShmInterpRateFwd($F$3&amp;T(CalculationTrigger2),C3941,,5,C3942)</f>
        <v>1.1567289824094872E-2</v>
      </c>
      <c r="G3941" s="268">
        <f t="shared" si="122"/>
        <v>0.55339764258349056</v>
      </c>
      <c r="H3941" s="275">
        <f t="shared" si="123"/>
        <v>3.0255114375074381</v>
      </c>
      <c r="I3941" s="250"/>
      <c r="J3941" s="251"/>
      <c r="K3941" s="251"/>
      <c r="L3941" s="251"/>
    </row>
    <row r="3942" spans="2:12" x14ac:dyDescent="0.2">
      <c r="B3942" s="112" t="s">
        <v>2</v>
      </c>
      <c r="C3942" s="113">
        <f>_xll.qlCalendarAdvance("TARGET",C3941,B3942,"mf")</f>
        <v>64118</v>
      </c>
      <c r="D3942" s="120">
        <f>_xll.xlShmInterpRateFwd($D$3&amp;T(CalculationTrigger2),C3942,,5,C3943)</f>
        <v>1.1924822166743477E-2</v>
      </c>
      <c r="E3942" s="260">
        <f>_xll.xlShmInterpRateFwd($E$3&amp;T(CalculationTrigger2),C3942,,5,C3943)</f>
        <v>1.1869495183473071E-2</v>
      </c>
      <c r="F3942" s="260">
        <f>_xll.xlShmInterpRateFwd($F$3&amp;T(CalculationTrigger2),C3942,,5,C3943)</f>
        <v>1.1567005081415128E-2</v>
      </c>
      <c r="G3942" s="268">
        <f t="shared" si="122"/>
        <v>0.55326983270405705</v>
      </c>
      <c r="H3942" s="275">
        <f t="shared" si="123"/>
        <v>3.0249010205794269</v>
      </c>
      <c r="I3942" s="250"/>
      <c r="J3942" s="251"/>
      <c r="K3942" s="251"/>
      <c r="L3942" s="251"/>
    </row>
    <row r="3943" spans="2:12" x14ac:dyDescent="0.2">
      <c r="B3943" s="112" t="s">
        <v>2</v>
      </c>
      <c r="C3943" s="113">
        <f>_xll.qlCalendarAdvance("TARGET",C3942,B3943,"mf")</f>
        <v>64125</v>
      </c>
      <c r="D3943" s="120">
        <f>_xll.xlShmInterpRateFwd($D$3&amp;T(CalculationTrigger2),C3943,,5,C3944)</f>
        <v>1.1924457672822138E-2</v>
      </c>
      <c r="E3943" s="260">
        <f>_xll.xlShmInterpRateFwd($E$3&amp;T(CalculationTrigger2),C3943,,5,C3944)</f>
        <v>1.1869143389978392E-2</v>
      </c>
      <c r="F3943" s="260">
        <f>_xll.xlShmInterpRateFwd($F$3&amp;T(CalculationTrigger2),C3943,,5,C3944)</f>
        <v>1.1566713947367109E-2</v>
      </c>
      <c r="G3943" s="268">
        <f t="shared" si="122"/>
        <v>0.5531428284374571</v>
      </c>
      <c r="H3943" s="275">
        <f t="shared" si="123"/>
        <v>3.0242944261128257</v>
      </c>
      <c r="I3943" s="250"/>
      <c r="J3943" s="251"/>
      <c r="K3943" s="251"/>
      <c r="L3943" s="251"/>
    </row>
    <row r="3944" spans="2:12" x14ac:dyDescent="0.2">
      <c r="B3944" s="112" t="s">
        <v>2</v>
      </c>
      <c r="C3944" s="113">
        <f>_xll.qlCalendarAdvance("TARGET",C3943,B3944,"mf")</f>
        <v>64132</v>
      </c>
      <c r="D3944" s="120">
        <f>_xll.xlShmInterpRateFwd($D$3&amp;T(CalculationTrigger2),C3944,,5,C3945)</f>
        <v>1.1924087241803279E-2</v>
      </c>
      <c r="E3944" s="260">
        <f>_xll.xlShmInterpRateFwd($E$3&amp;T(CalculationTrigger2),C3944,,5,C3945)</f>
        <v>1.1868785578761209E-2</v>
      </c>
      <c r="F3944" s="260">
        <f>_xll.xlShmInterpRateFwd($F$3&amp;T(CalculationTrigger2),C3944,,5,C3945)</f>
        <v>1.1566416412713448E-2</v>
      </c>
      <c r="G3944" s="268">
        <f t="shared" si="122"/>
        <v>0.55301663042069826</v>
      </c>
      <c r="H3944" s="275">
        <f t="shared" si="123"/>
        <v>3.0236916604776085</v>
      </c>
      <c r="I3944" s="250"/>
      <c r="J3944" s="251"/>
      <c r="K3944" s="251"/>
      <c r="L3944" s="251"/>
    </row>
    <row r="3945" spans="2:12" x14ac:dyDescent="0.2">
      <c r="B3945" s="112" t="s">
        <v>2</v>
      </c>
      <c r="C3945" s="113">
        <f>_xll.qlCalendarAdvance("TARGET",C3944,B3945,"mf")</f>
        <v>64139</v>
      </c>
      <c r="D3945" s="120">
        <f>_xll.xlShmInterpRateFwd($D$3&amp;T(CalculationTrigger2),C3945,,5,C3946)</f>
        <v>1.1923710865092314E-2</v>
      </c>
      <c r="E3945" s="260">
        <f>_xll.xlShmInterpRateFwd($E$3&amp;T(CalculationTrigger2),C3945,,5,C3946)</f>
        <v>1.1868421741122704E-2</v>
      </c>
      <c r="F3945" s="260">
        <f>_xll.xlShmInterpRateFwd($F$3&amp;T(CalculationTrigger2),C3945,,5,C3946)</f>
        <v>1.1566112468280484E-2</v>
      </c>
      <c r="G3945" s="268">
        <f t="shared" si="122"/>
        <v>0.55289123969610654</v>
      </c>
      <c r="H3945" s="275">
        <f t="shared" si="123"/>
        <v>3.0230927284221991</v>
      </c>
      <c r="I3945" s="250"/>
      <c r="J3945" s="251"/>
      <c r="K3945" s="251"/>
      <c r="L3945" s="251"/>
    </row>
    <row r="3946" spans="2:12" x14ac:dyDescent="0.2">
      <c r="B3946" s="112" t="s">
        <v>2</v>
      </c>
      <c r="C3946" s="113">
        <f>_xll.qlCalendarAdvance("TARGET",C3945,B3946,"mf")</f>
        <v>64146</v>
      </c>
      <c r="D3946" s="120">
        <f>_xll.xlShmInterpRateFwd($D$3&amp;T(CalculationTrigger2),C3946,,5,C3947)</f>
        <v>1.1923328534204712E-2</v>
      </c>
      <c r="E3946" s="260">
        <f>_xll.xlShmInterpRateFwd($E$3&amp;T(CalculationTrigger2),C3946,,5,C3947)</f>
        <v>1.1868051868427772E-2</v>
      </c>
      <c r="F3946" s="260">
        <f>_xll.xlShmInterpRateFwd($F$3&amp;T(CalculationTrigger2),C3946,,5,C3947)</f>
        <v>1.156580210481928E-2</v>
      </c>
      <c r="G3946" s="268">
        <f t="shared" si="122"/>
        <v>0.55276665776940459</v>
      </c>
      <c r="H3946" s="275">
        <f t="shared" si="123"/>
        <v>3.0224976360849163</v>
      </c>
      <c r="I3946" s="250"/>
      <c r="J3946" s="251"/>
      <c r="K3946" s="251"/>
      <c r="L3946" s="251"/>
    </row>
    <row r="3947" spans="2:12" x14ac:dyDescent="0.2">
      <c r="B3947" s="112" t="s">
        <v>2</v>
      </c>
      <c r="C3947" s="113">
        <f>_xll.qlCalendarAdvance("TARGET",C3946,B3947,"mf")</f>
        <v>64153</v>
      </c>
      <c r="D3947" s="120">
        <f>_xll.xlShmInterpRateFwd($D$3&amp;T(CalculationTrigger2),C3947,,5,C3948)</f>
        <v>1.1922940240563274E-2</v>
      </c>
      <c r="E3947" s="260">
        <f>_xll.xlShmInterpRateFwd($E$3&amp;T(CalculationTrigger2),C3947,,5,C3948)</f>
        <v>1.1867675951977604E-2</v>
      </c>
      <c r="F3947" s="260">
        <f>_xll.xlShmInterpRateFwd($F$3&amp;T(CalculationTrigger2),C3947,,5,C3948)</f>
        <v>1.1565485313121432E-2</v>
      </c>
      <c r="G3947" s="268">
        <f t="shared" si="122"/>
        <v>0.55264288585670296</v>
      </c>
      <c r="H3947" s="275">
        <f t="shared" si="123"/>
        <v>3.0219063885617188</v>
      </c>
      <c r="I3947" s="250"/>
      <c r="J3947" s="251"/>
      <c r="K3947" s="251"/>
      <c r="L3947" s="251"/>
    </row>
    <row r="3948" spans="2:12" x14ac:dyDescent="0.2">
      <c r="B3948" s="112" t="s">
        <v>2</v>
      </c>
      <c r="C3948" s="113">
        <f>_xll.qlCalendarAdvance("TARGET",C3947,B3948,"mf")</f>
        <v>64160</v>
      </c>
      <c r="D3948" s="120">
        <f>_xll.xlShmInterpRateFwd($D$3&amp;T(CalculationTrigger2),C3948,,5,C3949)</f>
        <v>1.1922545975608179E-2</v>
      </c>
      <c r="E3948" s="260">
        <f>_xll.xlShmInterpRateFwd($E$3&amp;T(CalculationTrigger2),C3948,,5,C3949)</f>
        <v>1.1867293983131308E-2</v>
      </c>
      <c r="F3948" s="260">
        <f>_xll.xlShmInterpRateFwd($F$3&amp;T(CalculationTrigger2),C3948,,5,C3949)</f>
        <v>1.1565162083995929E-2</v>
      </c>
      <c r="G3948" s="268">
        <f t="shared" si="122"/>
        <v>0.55251992476870737</v>
      </c>
      <c r="H3948" s="275">
        <f t="shared" si="123"/>
        <v>3.0213189913537963</v>
      </c>
      <c r="I3948" s="250"/>
      <c r="J3948" s="251"/>
      <c r="K3948" s="251"/>
      <c r="L3948" s="251"/>
    </row>
    <row r="3949" spans="2:12" x14ac:dyDescent="0.2">
      <c r="B3949" s="112" t="s">
        <v>2</v>
      </c>
      <c r="C3949" s="113">
        <f>_xll.qlCalendarAdvance("TARGET",C3948,B3949,"mf")</f>
        <v>64167</v>
      </c>
      <c r="D3949" s="120">
        <f>_xll.xlShmInterpRateFwd($D$3&amp;T(CalculationTrigger2),C3949,,5,C3950)</f>
        <v>1.1922145730825945E-2</v>
      </c>
      <c r="E3949" s="260">
        <f>_xll.xlShmInterpRateFwd($E$3&amp;T(CalculationTrigger2),C3949,,5,C3950)</f>
        <v>1.1866905953230627E-2</v>
      </c>
      <c r="F3949" s="260">
        <f>_xll.xlShmInterpRateFwd($F$3&amp;T(CalculationTrigger2),C3949,,5,C3950)</f>
        <v>1.1564832408205427E-2</v>
      </c>
      <c r="G3949" s="268">
        <f t="shared" si="122"/>
        <v>0.55239777595318329</v>
      </c>
      <c r="H3949" s="275">
        <f t="shared" si="123"/>
        <v>3.0207354502520025</v>
      </c>
      <c r="I3949" s="250"/>
      <c r="J3949" s="251"/>
      <c r="K3949" s="251"/>
      <c r="L3949" s="251"/>
    </row>
    <row r="3950" spans="2:12" x14ac:dyDescent="0.2">
      <c r="B3950" s="112" t="s">
        <v>2</v>
      </c>
      <c r="C3950" s="113">
        <f>_xll.qlCalendarAdvance("TARGET",C3949,B3950,"mf")</f>
        <v>64174</v>
      </c>
      <c r="D3950" s="120">
        <f>_xll.xlShmInterpRateFwd($D$3&amp;T(CalculationTrigger2),C3950,,5,C3951)</f>
        <v>1.1921739497639392E-2</v>
      </c>
      <c r="E3950" s="260">
        <f>_xll.xlShmInterpRateFwd($E$3&amp;T(CalculationTrigger2),C3950,,5,C3951)</f>
        <v>1.1866511853599932E-2</v>
      </c>
      <c r="F3950" s="260">
        <f>_xll.xlShmInterpRateFwd($F$3&amp;T(CalculationTrigger2),C3950,,5,C3951)</f>
        <v>1.1564496276541544E-2</v>
      </c>
      <c r="G3950" s="268">
        <f t="shared" si="122"/>
        <v>0.55227644039460355</v>
      </c>
      <c r="H3950" s="275">
        <f t="shared" si="123"/>
        <v>3.0201557705838815</v>
      </c>
      <c r="I3950" s="250"/>
      <c r="J3950" s="251"/>
      <c r="K3950" s="251"/>
      <c r="L3950" s="251"/>
    </row>
    <row r="3951" spans="2:12" x14ac:dyDescent="0.2">
      <c r="B3951" s="112" t="s">
        <v>2</v>
      </c>
      <c r="C3951" s="113">
        <f>_xll.qlCalendarAdvance("TARGET",C3950,B3951,"mf")</f>
        <v>64181</v>
      </c>
      <c r="D3951" s="120">
        <f>_xll.xlShmInterpRateFwd($D$3&amp;T(CalculationTrigger2),C3951,,5,C3952)</f>
        <v>1.1921327267523464E-2</v>
      </c>
      <c r="E3951" s="260">
        <f>_xll.xlShmInterpRateFwd($E$3&amp;T(CalculationTrigger2),C3951,,5,C3952)</f>
        <v>1.1866111675592558E-2</v>
      </c>
      <c r="F3951" s="260">
        <f>_xll.xlShmInterpRateFwd($F$3&amp;T(CalculationTrigger2),C3951,,5,C3952)</f>
        <v>1.1564153679795904E-2</v>
      </c>
      <c r="G3951" s="268">
        <f t="shared" si="122"/>
        <v>0.55215591930906149</v>
      </c>
      <c r="H3951" s="275">
        <f t="shared" si="123"/>
        <v>3.0195799579665374</v>
      </c>
      <c r="I3951" s="250"/>
      <c r="J3951" s="251"/>
      <c r="K3951" s="251"/>
      <c r="L3951" s="251"/>
    </row>
    <row r="3952" spans="2:12" x14ac:dyDescent="0.2">
      <c r="B3952" s="112" t="s">
        <v>2</v>
      </c>
      <c r="C3952" s="113">
        <f>_xll.qlCalendarAdvance("TARGET",C3951,B3952,"mf")</f>
        <v>64188</v>
      </c>
      <c r="D3952" s="120">
        <f>_xll.xlShmInterpRateFwd($D$3&amp;T(CalculationTrigger2),C3952,,5,C3953)</f>
        <v>1.1920909031918361E-2</v>
      </c>
      <c r="E3952" s="260">
        <f>_xll.xlShmInterpRateFwd($E$3&amp;T(CalculationTrigger2),C3952,,5,C3953)</f>
        <v>1.1865705410527092E-2</v>
      </c>
      <c r="F3952" s="260">
        <f>_xll.xlShmInterpRateFwd($F$3&amp;T(CalculationTrigger2),C3952,,5,C3953)</f>
        <v>1.1563804608754346E-2</v>
      </c>
      <c r="G3952" s="268">
        <f t="shared" si="122"/>
        <v>0.55203621391268498</v>
      </c>
      <c r="H3952" s="275">
        <f t="shared" si="123"/>
        <v>3.0190080177274621</v>
      </c>
      <c r="I3952" s="250"/>
      <c r="J3952" s="251"/>
      <c r="K3952" s="251"/>
      <c r="L3952" s="251"/>
    </row>
    <row r="3953" spans="2:12" x14ac:dyDescent="0.2">
      <c r="B3953" s="112" t="s">
        <v>2</v>
      </c>
      <c r="C3953" s="113">
        <f>_xll.qlCalendarAdvance("TARGET",C3952,B3953,"mf")</f>
        <v>64195</v>
      </c>
      <c r="D3953" s="120">
        <f>_xll.xlShmInterpRateFwd($D$3&amp;T(CalculationTrigger2),C3953,,5,C3954)</f>
        <v>1.1920484782293248E-2</v>
      </c>
      <c r="E3953" s="260">
        <f>_xll.xlShmInterpRateFwd($E$3&amp;T(CalculationTrigger2),C3953,,5,C3954)</f>
        <v>1.1865293049751089E-2</v>
      </c>
      <c r="F3953" s="260">
        <f>_xll.xlShmInterpRateFwd($F$3&amp;T(CalculationTrigger2),C3953,,5,C3954)</f>
        <v>1.1563449054208504E-2</v>
      </c>
      <c r="G3953" s="268">
        <f t="shared" si="122"/>
        <v>0.55191732542158456</v>
      </c>
      <c r="H3953" s="275">
        <f t="shared" si="123"/>
        <v>3.0184399554258543</v>
      </c>
      <c r="I3953" s="250"/>
      <c r="J3953" s="251"/>
      <c r="K3953" s="251"/>
      <c r="L3953" s="251"/>
    </row>
    <row r="3954" spans="2:12" x14ac:dyDescent="0.2">
      <c r="B3954" s="112" t="s">
        <v>2</v>
      </c>
      <c r="C3954" s="113">
        <f>_xll.qlCalendarAdvance("TARGET",C3953,B3954,"mf")</f>
        <v>64202</v>
      </c>
      <c r="D3954" s="120">
        <f>_xll.xlShmInterpRateFwd($D$3&amp;T(CalculationTrigger2),C3954,,5,C3955)</f>
        <v>1.1920054510082538E-2</v>
      </c>
      <c r="E3954" s="260">
        <f>_xll.xlShmInterpRateFwd($E$3&amp;T(CalculationTrigger2),C3954,,5,C3955)</f>
        <v>1.186487458460631E-2</v>
      </c>
      <c r="F3954" s="260">
        <f>_xll.xlShmInterpRateFwd($F$3&amp;T(CalculationTrigger2),C3954,,5,C3955)</f>
        <v>1.1563087006932647E-2</v>
      </c>
      <c r="G3954" s="268">
        <f t="shared" si="122"/>
        <v>0.55179925476227587</v>
      </c>
      <c r="H3954" s="275">
        <f t="shared" si="123"/>
        <v>3.0178757767366364</v>
      </c>
      <c r="I3954" s="250"/>
      <c r="J3954" s="251"/>
      <c r="K3954" s="251"/>
      <c r="L3954" s="251"/>
    </row>
    <row r="3955" spans="2:12" x14ac:dyDescent="0.2">
      <c r="B3955" s="112" t="s">
        <v>2</v>
      </c>
      <c r="C3955" s="113">
        <f>_xll.qlCalendarAdvance("TARGET",C3954,B3955,"mf")</f>
        <v>64209</v>
      </c>
      <c r="D3955" s="120">
        <f>_xll.xlShmInterpRateFwd($D$3&amp;T(CalculationTrigger2),C3955,,5,C3956)</f>
        <v>1.1919618206743822E-2</v>
      </c>
      <c r="E3955" s="260">
        <f>_xll.xlShmInterpRateFwd($E$3&amp;T(CalculationTrigger2),C3955,,5,C3956)</f>
        <v>1.1864450006417155E-2</v>
      </c>
      <c r="F3955" s="260">
        <f>_xll.xlShmInterpRateFwd($F$3&amp;T(CalculationTrigger2),C3955,,5,C3956)</f>
        <v>1.1562718457712628E-2</v>
      </c>
      <c r="G3955" s="268">
        <f t="shared" si="122"/>
        <v>0.5516820032666625</v>
      </c>
      <c r="H3955" s="275">
        <f t="shared" si="123"/>
        <v>3.0173154870452752</v>
      </c>
      <c r="I3955" s="250"/>
      <c r="J3955" s="251"/>
      <c r="K3955" s="251"/>
      <c r="L3955" s="251"/>
    </row>
    <row r="3956" spans="2:12" x14ac:dyDescent="0.2">
      <c r="B3956" s="112" t="s">
        <v>2</v>
      </c>
      <c r="C3956" s="113">
        <f>_xll.qlCalendarAdvance("TARGET",C3955,B3956,"mf")</f>
        <v>64216</v>
      </c>
      <c r="D3956" s="120">
        <f>_xll.xlShmInterpRateFwd($D$3&amp;T(CalculationTrigger2),C3956,,5,C3957)</f>
        <v>1.1919175863757863E-2</v>
      </c>
      <c r="E3956" s="260">
        <f>_xll.xlShmInterpRateFwd($E$3&amp;T(CalculationTrigger2),C3956,,5,C3957)</f>
        <v>1.1864019306536978E-2</v>
      </c>
      <c r="F3956" s="260">
        <f>_xll.xlShmInterpRateFwd($F$3&amp;T(CalculationTrigger2),C3956,,5,C3957)</f>
        <v>1.1562343397334304E-2</v>
      </c>
      <c r="G3956" s="268">
        <f t="shared" si="122"/>
        <v>0.55156557220884661</v>
      </c>
      <c r="H3956" s="275">
        <f t="shared" si="123"/>
        <v>3.0167590920267449</v>
      </c>
      <c r="I3956" s="250"/>
      <c r="J3956" s="251"/>
      <c r="K3956" s="251"/>
      <c r="L3956" s="251"/>
    </row>
    <row r="3957" spans="2:12" x14ac:dyDescent="0.2">
      <c r="B3957" s="112" t="s">
        <v>2</v>
      </c>
      <c r="C3957" s="113">
        <f>_xll.qlCalendarAdvance("TARGET",C3956,B3957,"mf")</f>
        <v>64223</v>
      </c>
      <c r="D3957" s="120">
        <f>_xll.xlShmInterpRateFwd($D$3&amp;T(CalculationTrigger2),C3957,,5,C3958)</f>
        <v>1.1918727472541716E-2</v>
      </c>
      <c r="E3957" s="260">
        <f>_xll.xlShmInterpRateFwd($E$3&amp;T(CalculationTrigger2),C3957,,5,C3958)</f>
        <v>1.1863582476301766E-2</v>
      </c>
      <c r="F3957" s="260">
        <f>_xll.xlShmInterpRateFwd($F$3&amp;T(CalculationTrigger2),C3957,,5,C3958)</f>
        <v>1.1561961816618291E-2</v>
      </c>
      <c r="G3957" s="268">
        <f t="shared" si="122"/>
        <v>0.55144996239949939</v>
      </c>
      <c r="H3957" s="275">
        <f t="shared" si="123"/>
        <v>3.0162065968347522</v>
      </c>
      <c r="I3957" s="250"/>
      <c r="J3957" s="251"/>
      <c r="K3957" s="251"/>
      <c r="L3957" s="251"/>
    </row>
    <row r="3958" spans="2:12" x14ac:dyDescent="0.2">
      <c r="B3958" s="112" t="s">
        <v>2</v>
      </c>
      <c r="C3958" s="113">
        <f>_xll.qlCalendarAdvance("TARGET",C3957,B3958,"mf")</f>
        <v>64230</v>
      </c>
      <c r="D3958" s="120">
        <f>_xll.xlShmInterpRateFwd($D$3&amp;T(CalculationTrigger2),C3958,,5,C3959)</f>
        <v>1.1918273024552985E-2</v>
      </c>
      <c r="E3958" s="260">
        <f>_xll.xlShmInterpRateFwd($E$3&amp;T(CalculationTrigger2),C3958,,5,C3959)</f>
        <v>1.1863139507030142E-2</v>
      </c>
      <c r="F3958" s="260">
        <f>_xll.xlShmInterpRateFwd($F$3&amp;T(CalculationTrigger2),C3958,,5,C3959)</f>
        <v>1.1561573706304128E-2</v>
      </c>
      <c r="G3958" s="268">
        <f t="shared" si="122"/>
        <v>0.55133517522842901</v>
      </c>
      <c r="H3958" s="275">
        <f t="shared" si="123"/>
        <v>3.0156580072601344</v>
      </c>
      <c r="I3958" s="250"/>
      <c r="J3958" s="251"/>
      <c r="K3958" s="251"/>
      <c r="L3958" s="251"/>
    </row>
    <row r="3959" spans="2:12" x14ac:dyDescent="0.2">
      <c r="B3959" s="112" t="s">
        <v>2</v>
      </c>
      <c r="C3959" s="113">
        <f>_xll.qlCalendarAdvance("TARGET",C3958,B3959,"mf")</f>
        <v>64237</v>
      </c>
      <c r="D3959" s="120">
        <f>_xll.xlShmInterpRateFwd($D$3&amp;T(CalculationTrigger2),C3959,,5,C3960)</f>
        <v>1.1917812511272448E-2</v>
      </c>
      <c r="E3959" s="260">
        <f>_xll.xlShmInterpRateFwd($E$3&amp;T(CalculationTrigger2),C3959,,5,C3960)</f>
        <v>1.1862690390081266E-2</v>
      </c>
      <c r="F3959" s="260">
        <f>_xll.xlShmInterpRateFwd($F$3&amp;T(CalculationTrigger2),C3959,,5,C3960)</f>
        <v>1.1561179057189274E-2</v>
      </c>
      <c r="G3959" s="268">
        <f t="shared" si="122"/>
        <v>0.5512212119118155</v>
      </c>
      <c r="H3959" s="275">
        <f t="shared" si="123"/>
        <v>3.0151133289199259</v>
      </c>
      <c r="I3959" s="250"/>
      <c r="J3959" s="251"/>
      <c r="K3959" s="251"/>
      <c r="L3959" s="251"/>
    </row>
    <row r="3960" spans="2:12" x14ac:dyDescent="0.2">
      <c r="B3960" s="112" t="s">
        <v>2</v>
      </c>
      <c r="C3960" s="113">
        <f>_xll.qlCalendarAdvance("TARGET",C3959,B3960,"mf")</f>
        <v>64244</v>
      </c>
      <c r="D3960" s="120">
        <f>_xll.xlShmInterpRateFwd($D$3&amp;T(CalculationTrigger2),C3960,,5,C3961)</f>
        <v>1.1917345924134546E-2</v>
      </c>
      <c r="E3960" s="260">
        <f>_xll.xlShmInterpRateFwd($E$3&amp;T(CalculationTrigger2),C3960,,5,C3961)</f>
        <v>1.186223511677956E-2</v>
      </c>
      <c r="F3960" s="260">
        <f>_xll.xlShmInterpRateFwd($F$3&amp;T(CalculationTrigger2),C3960,,5,C3961)</f>
        <v>1.1560777860076983E-2</v>
      </c>
      <c r="G3960" s="268">
        <f t="shared" si="122"/>
        <v>0.55110807354985525</v>
      </c>
      <c r="H3960" s="275">
        <f t="shared" si="123"/>
        <v>3.0145725670257737</v>
      </c>
      <c r="I3960" s="250"/>
      <c r="J3960" s="251"/>
      <c r="K3960" s="251"/>
      <c r="L3960" s="251"/>
    </row>
    <row r="3961" spans="2:12" x14ac:dyDescent="0.2">
      <c r="B3961" s="112" t="s">
        <v>2</v>
      </c>
      <c r="C3961" s="113">
        <f>_xll.qlCalendarAdvance("TARGET",C3960,B3961,"mf")</f>
        <v>64251</v>
      </c>
      <c r="D3961" s="120">
        <f>_xll.xlShmInterpRateFwd($D$3&amp;T(CalculationTrigger2),C3961,,5,C3962)</f>
        <v>1.1916873254602691E-2</v>
      </c>
      <c r="E3961" s="260">
        <f>_xll.xlShmInterpRateFwd($E$3&amp;T(CalculationTrigger2),C3961,,5,C3962)</f>
        <v>1.1861773678472616E-2</v>
      </c>
      <c r="F3961" s="260">
        <f>_xll.xlShmInterpRateFwd($F$3&amp;T(CalculationTrigger2),C3961,,5,C3962)</f>
        <v>1.156037010574735E-2</v>
      </c>
      <c r="G3961" s="268">
        <f t="shared" si="122"/>
        <v>0.55099576130075367</v>
      </c>
      <c r="H3961" s="275">
        <f t="shared" si="123"/>
        <v>3.0140357272526521</v>
      </c>
      <c r="I3961" s="250"/>
      <c r="J3961" s="251"/>
      <c r="K3961" s="251"/>
      <c r="L3961" s="251"/>
    </row>
    <row r="3962" spans="2:12" x14ac:dyDescent="0.2">
      <c r="B3962" s="112" t="s">
        <v>2</v>
      </c>
      <c r="C3962" s="113">
        <f>_xll.qlCalendarAdvance("TARGET",C3961,B3962,"mf")</f>
        <v>64258</v>
      </c>
      <c r="D3962" s="120">
        <f>_xll.xlShmInterpRateFwd($D$3&amp;T(CalculationTrigger2),C3962,,5,C3963)</f>
        <v>1.1916394494093967E-2</v>
      </c>
      <c r="E3962" s="260">
        <f>_xll.xlShmInterpRateFwd($E$3&amp;T(CalculationTrigger2),C3962,,5,C3963)</f>
        <v>1.1861306066473277E-2</v>
      </c>
      <c r="F3962" s="260">
        <f>_xll.xlShmInterpRateFwd($F$3&amp;T(CalculationTrigger2),C3962,,5,C3963)</f>
        <v>1.1559955784980482E-2</v>
      </c>
      <c r="G3962" s="268">
        <f t="shared" si="122"/>
        <v>0.55088427620690605</v>
      </c>
      <c r="H3962" s="275">
        <f t="shared" si="123"/>
        <v>3.0135028149279495</v>
      </c>
      <c r="I3962" s="250"/>
      <c r="J3962" s="251"/>
      <c r="K3962" s="251"/>
      <c r="L3962" s="251"/>
    </row>
    <row r="3963" spans="2:12" x14ac:dyDescent="0.2">
      <c r="B3963" s="112" t="s">
        <v>2</v>
      </c>
      <c r="C3963" s="113">
        <f>_xll.qlCalendarAdvance("TARGET",C3962,B3963,"mf")</f>
        <v>64265</v>
      </c>
      <c r="D3963" s="120">
        <f>_xll.xlShmInterpRateFwd($D$3&amp;T(CalculationTrigger2),C3963,,5,C3964)</f>
        <v>1.1915909634118123E-2</v>
      </c>
      <c r="E3963" s="260">
        <f>_xll.xlShmInterpRateFwd($E$3&amp;T(CalculationTrigger2),C3963,,5,C3964)</f>
        <v>1.1860832272169686E-2</v>
      </c>
      <c r="F3963" s="260">
        <f>_xll.xlShmInterpRateFwd($F$3&amp;T(CalculationTrigger2),C3963,,5,C3964)</f>
        <v>1.1559534888562269E-2</v>
      </c>
      <c r="G3963" s="268">
        <f t="shared" si="122"/>
        <v>0.55077361948437098</v>
      </c>
      <c r="H3963" s="275">
        <f t="shared" si="123"/>
        <v>3.012973836074174</v>
      </c>
      <c r="I3963" s="250"/>
      <c r="J3963" s="251"/>
      <c r="K3963" s="251"/>
      <c r="L3963" s="251"/>
    </row>
    <row r="3964" spans="2:12" x14ac:dyDescent="0.2">
      <c r="B3964" s="112" t="s">
        <v>2</v>
      </c>
      <c r="C3964" s="113">
        <f>_xll.qlCalendarAdvance("TARGET",C3963,B3964,"mf")</f>
        <v>64272</v>
      </c>
      <c r="D3964" s="120">
        <f>_xll.xlShmInterpRateFwd($D$3&amp;T(CalculationTrigger2),C3964,,5,C3965)</f>
        <v>1.1915577760441953E-2</v>
      </c>
      <c r="E3964" s="260">
        <f>_xll.xlShmInterpRateFwd($E$3&amp;T(CalculationTrigger2),C3964,,5,C3965)</f>
        <v>1.1860510368147456E-2</v>
      </c>
      <c r="F3964" s="260">
        <f>_xll.xlShmInterpRateFwd($F$3&amp;T(CalculationTrigger2),C3964,,5,C3965)</f>
        <v>1.1559259555470403E-2</v>
      </c>
      <c r="G3964" s="268">
        <f t="shared" si="122"/>
        <v>0.55067392294496154</v>
      </c>
      <c r="H3964" s="275">
        <f t="shared" si="123"/>
        <v>3.0125081267705358</v>
      </c>
      <c r="I3964" s="250"/>
      <c r="J3964" s="251"/>
      <c r="K3964" s="251"/>
      <c r="L3964" s="251"/>
    </row>
    <row r="3965" spans="2:12" x14ac:dyDescent="0.2">
      <c r="B3965" s="112" t="s">
        <v>2</v>
      </c>
      <c r="C3965" s="113">
        <f>_xll.qlCalendarAdvance("TARGET",C3964,B3965,"mf")</f>
        <v>64280</v>
      </c>
      <c r="D3965" s="120">
        <f>_xll.xlShmInterpRateFwd($D$3&amp;T(CalculationTrigger2),C3965,,5,C3966)</f>
        <v>1.1914850069590487E-2</v>
      </c>
      <c r="E3965" s="260">
        <f>_xll.xlShmInterpRateFwd($E$3&amp;T(CalculationTrigger2),C3965,,5,C3966)</f>
        <v>1.1859796140264247E-2</v>
      </c>
      <c r="F3965" s="260">
        <f>_xll.xlShmInterpRateFwd($F$3&amp;T(CalculationTrigger2),C3965,,5,C3966)</f>
        <v>1.1558610782360193E-2</v>
      </c>
      <c r="G3965" s="268">
        <f t="shared" si="122"/>
        <v>0.55053929326240314</v>
      </c>
      <c r="H3965" s="275">
        <f t="shared" si="123"/>
        <v>3.011853579040543</v>
      </c>
      <c r="I3965" s="250"/>
      <c r="J3965" s="251"/>
      <c r="K3965" s="251"/>
      <c r="L3965" s="251"/>
    </row>
    <row r="3966" spans="2:12" x14ac:dyDescent="0.2">
      <c r="B3966" s="112" t="s">
        <v>2</v>
      </c>
      <c r="C3966" s="113">
        <f>_xll.qlCalendarAdvance("TARGET",C3965,B3966,"mf")</f>
        <v>64287</v>
      </c>
      <c r="D3966" s="120">
        <f>_xll.xlShmInterpRateFwd($D$3&amp;T(CalculationTrigger2),C3966,,5,C3967)</f>
        <v>1.1914345984121605E-2</v>
      </c>
      <c r="E3966" s="260">
        <f>_xll.xlShmInterpRateFwd($E$3&amp;T(CalculationTrigger2),C3966,,5,C3967)</f>
        <v>1.185930285935546E-2</v>
      </c>
      <c r="F3966" s="260">
        <f>_xll.xlShmInterpRateFwd($F$3&amp;T(CalculationTrigger2),C3966,,5,C3967)</f>
        <v>1.155816915963527E-2</v>
      </c>
      <c r="G3966" s="268">
        <f t="shared" si="122"/>
        <v>0.55043124766144746</v>
      </c>
      <c r="H3966" s="275">
        <f t="shared" si="123"/>
        <v>3.0113369972019006</v>
      </c>
      <c r="I3966" s="250"/>
      <c r="J3966" s="251"/>
      <c r="K3966" s="251"/>
      <c r="L3966" s="251"/>
    </row>
    <row r="3967" spans="2:12" x14ac:dyDescent="0.2">
      <c r="B3967" s="112" t="s">
        <v>2</v>
      </c>
      <c r="C3967" s="113">
        <f>_xll.qlCalendarAdvance("TARGET",C3966,B3967,"mf")</f>
        <v>64294</v>
      </c>
      <c r="D3967" s="120">
        <f>_xll.xlShmInterpRateFwd($D$3&amp;T(CalculationTrigger2),C3967,,5,C3968)</f>
        <v>1.1913835763765214E-2</v>
      </c>
      <c r="E3967" s="260">
        <f>_xll.xlShmInterpRateFwd($E$3&amp;T(CalculationTrigger2),C3967,,5,C3968)</f>
        <v>1.185880336020664E-2</v>
      </c>
      <c r="F3967" s="260">
        <f>_xll.xlShmInterpRateFwd($F$3&amp;T(CalculationTrigger2),C3967,,5,C3968)</f>
        <v>1.1557720923105389E-2</v>
      </c>
      <c r="G3967" s="268">
        <f t="shared" si="122"/>
        <v>0.55032403558573706</v>
      </c>
      <c r="H3967" s="275">
        <f t="shared" si="123"/>
        <v>3.0108243710125042</v>
      </c>
      <c r="I3967" s="250"/>
      <c r="J3967" s="251"/>
      <c r="K3967" s="251"/>
      <c r="L3967" s="251"/>
    </row>
    <row r="3968" spans="2:12" x14ac:dyDescent="0.2">
      <c r="B3968" s="112" t="s">
        <v>2</v>
      </c>
      <c r="C3968" s="113">
        <f>_xll.qlCalendarAdvance("TARGET",C3967,B3968,"mf")</f>
        <v>64301</v>
      </c>
      <c r="D3968" s="120">
        <f>_xll.xlShmInterpRateFwd($D$3&amp;T(CalculationTrigger2),C3968,,5,C3969)</f>
        <v>1.1913319399961595E-2</v>
      </c>
      <c r="E3968" s="260">
        <f>_xll.xlShmInterpRateFwd($E$3&amp;T(CalculationTrigger2),C3968,,5,C3969)</f>
        <v>1.1858297634188577E-2</v>
      </c>
      <c r="F3968" s="260">
        <f>_xll.xlShmInterpRateFwd($F$3&amp;T(CalculationTrigger2),C3968,,5,C3969)</f>
        <v>1.1557266063539099E-2</v>
      </c>
      <c r="G3968" s="268">
        <f t="shared" si="122"/>
        <v>0.55021765773018494</v>
      </c>
      <c r="H3968" s="275">
        <f t="shared" si="123"/>
        <v>3.0103157064947754</v>
      </c>
      <c r="I3968" s="250"/>
      <c r="J3968" s="251"/>
      <c r="K3968" s="251"/>
      <c r="L3968" s="251"/>
    </row>
    <row r="3969" spans="2:12" x14ac:dyDescent="0.2">
      <c r="B3969" s="112" t="s">
        <v>2</v>
      </c>
      <c r="C3969" s="113">
        <f>_xll.qlCalendarAdvance("TARGET",C3968,B3969,"mf")</f>
        <v>64308</v>
      </c>
      <c r="D3969" s="120">
        <f>_xll.xlShmInterpRateFwd($D$3&amp;T(CalculationTrigger2),C3969,,5,C3970)</f>
        <v>1.1912796884151032E-2</v>
      </c>
      <c r="E3969" s="260">
        <f>_xll.xlShmInterpRateFwd($E$3&amp;T(CalculationTrigger2),C3969,,5,C3970)</f>
        <v>1.185778567261995E-2</v>
      </c>
      <c r="F3969" s="260">
        <f>_xll.xlShmInterpRateFwd($F$3&amp;T(CalculationTrigger2),C3969,,5,C3970)</f>
        <v>1.1556804571733916E-2</v>
      </c>
      <c r="G3969" s="268">
        <f t="shared" si="122"/>
        <v>0.55011211531081483</v>
      </c>
      <c r="H3969" s="275">
        <f t="shared" si="123"/>
        <v>3.009811008860344</v>
      </c>
      <c r="I3969" s="250"/>
      <c r="J3969" s="251"/>
      <c r="K3969" s="251"/>
      <c r="L3969" s="251"/>
    </row>
    <row r="3970" spans="2:12" x14ac:dyDescent="0.2">
      <c r="B3970" s="112" t="s">
        <v>2</v>
      </c>
      <c r="C3970" s="113">
        <f>_xll.qlCalendarAdvance("TARGET",C3969,B3970,"mf")</f>
        <v>64315</v>
      </c>
      <c r="D3970" s="120">
        <f>_xll.xlShmInterpRateFwd($D$3&amp;T(CalculationTrigger2),C3970,,5,C3971)</f>
        <v>1.1912268207825935E-2</v>
      </c>
      <c r="E3970" s="260">
        <f>_xll.xlShmInterpRateFwd($E$3&amp;T(CalculationTrigger2),C3970,,5,C3971)</f>
        <v>1.1857267466836808E-2</v>
      </c>
      <c r="F3970" s="260">
        <f>_xll.xlShmInterpRateFwd($F$3&amp;T(CalculationTrigger2),C3970,,5,C3971)</f>
        <v>1.1556336438469986E-2</v>
      </c>
      <c r="G3970" s="268">
        <f t="shared" si="122"/>
        <v>0.55000740989127195</v>
      </c>
      <c r="H3970" s="275">
        <f t="shared" si="123"/>
        <v>3.0093102836682184</v>
      </c>
      <c r="I3970" s="250"/>
      <c r="J3970" s="251"/>
      <c r="K3970" s="251"/>
      <c r="L3970" s="251"/>
    </row>
    <row r="3971" spans="2:12" x14ac:dyDescent="0.2">
      <c r="B3971" s="112" t="s">
        <v>2</v>
      </c>
      <c r="C3971" s="113">
        <f>_xll.qlCalendarAdvance("TARGET",C3970,B3971,"mf")</f>
        <v>64322</v>
      </c>
      <c r="D3971" s="120">
        <f>_xll.xlShmInterpRateFwd($D$3&amp;T(CalculationTrigger2),C3971,,5,C3972)</f>
        <v>1.1911733362380267E-2</v>
      </c>
      <c r="E3971" s="260">
        <f>_xll.xlShmInterpRateFwd($E$3&amp;T(CalculationTrigger2),C3971,,5,C3972)</f>
        <v>1.1856743008169423E-2</v>
      </c>
      <c r="F3971" s="260">
        <f>_xll.xlShmInterpRateFwd($F$3&amp;T(CalculationTrigger2),C3971,,5,C3972)</f>
        <v>1.155586165452167E-2</v>
      </c>
      <c r="G3971" s="268">
        <f t="shared" si="122"/>
        <v>0.54990354210844239</v>
      </c>
      <c r="H3971" s="275">
        <f t="shared" si="123"/>
        <v>3.0088135364775281</v>
      </c>
      <c r="I3971" s="250"/>
      <c r="J3971" s="251"/>
      <c r="K3971" s="251"/>
      <c r="L3971" s="251"/>
    </row>
    <row r="3972" spans="2:12" x14ac:dyDescent="0.2">
      <c r="B3972" s="112" t="s">
        <v>2</v>
      </c>
      <c r="C3972" s="113">
        <f>_xll.qlCalendarAdvance("TARGET",C3971,B3972,"mf")</f>
        <v>64329</v>
      </c>
      <c r="D3972" s="120">
        <f>_xll.xlShmInterpRateFwd($D$3&amp;T(CalculationTrigger2),C3972,,5,C3973)</f>
        <v>1.1911192339329617E-2</v>
      </c>
      <c r="E3972" s="260">
        <f>_xll.xlShmInterpRateFwd($E$3&amp;T(CalculationTrigger2),C3972,,5,C3973)</f>
        <v>1.1856212287994397E-2</v>
      </c>
      <c r="F3972" s="260">
        <f>_xll.xlShmInterpRateFwd($F$3&amp;T(CalculationTrigger2),C3972,,5,C3973)</f>
        <v>1.1555380210703875E-2</v>
      </c>
      <c r="G3972" s="268">
        <f t="shared" si="122"/>
        <v>0.54980051335220415</v>
      </c>
      <c r="H3972" s="275">
        <f t="shared" si="123"/>
        <v>3.008320772905221</v>
      </c>
      <c r="I3972" s="250"/>
      <c r="J3972" s="251"/>
      <c r="K3972" s="251"/>
      <c r="L3972" s="251"/>
    </row>
    <row r="3973" spans="2:12" x14ac:dyDescent="0.2">
      <c r="B3973" s="112" t="s">
        <v>2</v>
      </c>
      <c r="C3973" s="113">
        <f>_xll.qlCalendarAdvance("TARGET",C3972,B3973,"mf")</f>
        <v>64336</v>
      </c>
      <c r="D3973" s="120">
        <f>_xll.xlShmInterpRateFwd($D$3&amp;T(CalculationTrigger2),C3973,,5,C3974)</f>
        <v>1.1910645130091123E-2</v>
      </c>
      <c r="E3973" s="260">
        <f>_xll.xlShmInterpRateFwd($E$3&amp;T(CalculationTrigger2),C3973,,5,C3974)</f>
        <v>1.185567529759568E-2</v>
      </c>
      <c r="F3973" s="260">
        <f>_xll.xlShmInterpRateFwd($F$3&amp;T(CalculationTrigger2),C3973,,5,C3974)</f>
        <v>1.155489209776781E-2</v>
      </c>
      <c r="G3973" s="268">
        <f t="shared" ref="G3973:G3978" si="124">(D3973-E3973)*10000</f>
        <v>0.54969832495442572</v>
      </c>
      <c r="H3973" s="275">
        <f t="shared" ref="H3973:H3978" si="125">(E3973-F3973)*10000</f>
        <v>3.0078319982787018</v>
      </c>
      <c r="I3973" s="250"/>
      <c r="J3973" s="251"/>
      <c r="K3973" s="251"/>
      <c r="L3973" s="251"/>
    </row>
    <row r="3974" spans="2:12" x14ac:dyDescent="0.2">
      <c r="B3974" s="112" t="s">
        <v>2</v>
      </c>
      <c r="C3974" s="113">
        <f>_xll.qlCalendarAdvance("TARGET",C3973,B3974,"mf")</f>
        <v>64343</v>
      </c>
      <c r="D3974" s="120">
        <f>_xll.xlShmInterpRateFwd($D$3&amp;T(CalculationTrigger2),C3974,,5,C3975)</f>
        <v>1.1910091726128261E-2</v>
      </c>
      <c r="E3974" s="260">
        <f>_xll.xlShmInterpRateFwd($E$3&amp;T(CalculationTrigger2),C3974,,5,C3975)</f>
        <v>1.1855132028349884E-2</v>
      </c>
      <c r="F3974" s="260">
        <f>_xll.xlShmInterpRateFwd($F$3&amp;T(CalculationTrigger2),C3974,,5,C3975)</f>
        <v>1.1554397306545767E-2</v>
      </c>
      <c r="G3974" s="268">
        <f t="shared" si="124"/>
        <v>0.54959697778377004</v>
      </c>
      <c r="H3974" s="275">
        <f t="shared" si="125"/>
        <v>3.0073472180411689</v>
      </c>
      <c r="I3974" s="250"/>
      <c r="J3974" s="251"/>
      <c r="K3974" s="251"/>
      <c r="L3974" s="251"/>
    </row>
    <row r="3975" spans="2:12" x14ac:dyDescent="0.2">
      <c r="B3975" s="112" t="s">
        <v>2</v>
      </c>
      <c r="C3975" s="113">
        <f>_xll.qlCalendarAdvance("TARGET",C3974,B3975,"mf")</f>
        <v>64350</v>
      </c>
      <c r="D3975" s="120">
        <f>_xll.xlShmInterpRateFwd($D$3&amp;T(CalculationTrigger2),C3975,,5,C3976)</f>
        <v>1.1909532118892924E-2</v>
      </c>
      <c r="E3975" s="260">
        <f>_xll.xlShmInterpRateFwd($E$3&amp;T(CalculationTrigger2),C3975,,5,C3976)</f>
        <v>1.1854582471569924E-2</v>
      </c>
      <c r="F3975" s="260">
        <f>_xll.xlShmInterpRateFwd($F$3&amp;T(CalculationTrigger2),C3975,,5,C3976)</f>
        <v>1.1553895827777378E-2</v>
      </c>
      <c r="G3975" s="268">
        <f t="shared" si="124"/>
        <v>0.5494964732299934</v>
      </c>
      <c r="H3975" s="275">
        <f t="shared" si="125"/>
        <v>3.006866437925467</v>
      </c>
      <c r="I3975" s="250"/>
      <c r="J3975" s="251"/>
      <c r="K3975" s="251"/>
      <c r="L3975" s="251"/>
    </row>
    <row r="3976" spans="2:12" x14ac:dyDescent="0.2">
      <c r="B3976" s="112" t="s">
        <v>2</v>
      </c>
      <c r="C3976" s="113">
        <f>_xll.qlCalendarAdvance("TARGET",C3975,B3976,"mf")</f>
        <v>64357</v>
      </c>
      <c r="D3976" s="120">
        <f>_xll.xlShmInterpRateFwd($D$3&amp;T(CalculationTrigger2),C3976,,5,C3977)</f>
        <v>1.1908966299842807E-2</v>
      </c>
      <c r="E3976" s="260">
        <f>_xll.xlShmInterpRateFwd($E$3&amp;T(CalculationTrigger2),C3976,,5,C3977)</f>
        <v>1.185402661862084E-2</v>
      </c>
      <c r="F3976" s="260">
        <f>_xll.xlShmInterpRateFwd($F$3&amp;T(CalculationTrigger2),C3976,,5,C3977)</f>
        <v>1.1553387652283368E-2</v>
      </c>
      <c r="G3976" s="268">
        <f t="shared" si="124"/>
        <v>0.54939681221966363</v>
      </c>
      <c r="H3976" s="275">
        <f t="shared" si="125"/>
        <v>3.0063896633747249</v>
      </c>
      <c r="I3976" s="250"/>
      <c r="J3976" s="251"/>
      <c r="K3976" s="251"/>
      <c r="L3976" s="251"/>
    </row>
    <row r="3977" spans="2:12" x14ac:dyDescent="0.2">
      <c r="B3977" s="112" t="s">
        <v>2</v>
      </c>
      <c r="C3977" s="113">
        <f>_xll.qlCalendarAdvance("TARGET",C3976,B3977,"mf")</f>
        <v>64364</v>
      </c>
      <c r="D3977" s="120">
        <f>_xll.xlShmInterpRateFwd($D$3&amp;T(CalculationTrigger2),C3977,,5,C3978)</f>
        <v>1.1908394260424031E-2</v>
      </c>
      <c r="E3977" s="260">
        <f>_xll.xlShmInterpRateFwd($E$3&amp;T(CalculationTrigger2),C3977,,5,C3978)</f>
        <v>1.1853464460815564E-2</v>
      </c>
      <c r="F3977" s="260">
        <f>_xll.xlShmInterpRateFwd($F$3&amp;T(CalculationTrigger2),C3977,,5,C3978)</f>
        <v>1.1552872770814966E-2</v>
      </c>
      <c r="G3977" s="268">
        <f t="shared" si="124"/>
        <v>0.54929799608466678</v>
      </c>
      <c r="H3977" s="275">
        <f t="shared" si="125"/>
        <v>3.0059169000059769</v>
      </c>
      <c r="I3977" s="250"/>
      <c r="J3977" s="251"/>
      <c r="K3977" s="251"/>
      <c r="L3977" s="251"/>
    </row>
    <row r="3978" spans="2:12" x14ac:dyDescent="0.2">
      <c r="B3978" s="114" t="s">
        <v>2</v>
      </c>
      <c r="C3978" s="115">
        <f>_xll.qlCalendarAdvance("TARGET",C3977,B3978,"mf")</f>
        <v>64371</v>
      </c>
      <c r="D3978" s="120" t="str">
        <f>_xll.xlShmInterpRateFwd($D$3&amp;T(CalculationTrigger2),C3978,,5,C3979)</f>
        <v>Date before first TermStructure's date.</v>
      </c>
      <c r="E3978" s="260" t="str">
        <f>_xll.xlShmInterpRateFwd($E$3&amp;T(CalculationTrigger2),C3978,,5,C3979)</f>
        <v>Date before first TermStructure's date.</v>
      </c>
      <c r="F3978" s="260" t="str">
        <f>_xll.xlShmInterpRateFwd($F$3&amp;T(CalculationTrigger2),C3978,,5,C3979)</f>
        <v>Date before first TermStructure's date.</v>
      </c>
      <c r="G3978" s="269" t="e">
        <f t="shared" si="124"/>
        <v>#VALUE!</v>
      </c>
      <c r="H3978" s="276" t="e">
        <f t="shared" si="125"/>
        <v>#VALUE!</v>
      </c>
      <c r="I3978" s="250"/>
      <c r="J3978" s="251"/>
      <c r="K3978" s="251"/>
      <c r="L3978" s="251"/>
    </row>
    <row r="3979" spans="2:12" x14ac:dyDescent="0.2">
      <c r="D3979" s="163"/>
      <c r="E3979" s="163"/>
      <c r="F3979" s="163"/>
    </row>
    <row r="3980" spans="2:12" x14ac:dyDescent="0.2">
      <c r="C3980" s="118"/>
    </row>
    <row r="3981" spans="2:12" x14ac:dyDescent="0.2">
      <c r="C3981" s="118"/>
    </row>
    <row r="3982" spans="2:12" x14ac:dyDescent="0.2">
      <c r="C3982" s="118"/>
    </row>
    <row r="3983" spans="2:12" x14ac:dyDescent="0.2">
      <c r="C3983" s="118"/>
    </row>
    <row r="3984" spans="2:12" x14ac:dyDescent="0.2">
      <c r="C3984" s="118"/>
    </row>
    <row r="3985" spans="3:3" x14ac:dyDescent="0.2">
      <c r="C3985" s="118"/>
    </row>
    <row r="3986" spans="3:3" x14ac:dyDescent="0.2">
      <c r="C3986" s="118"/>
    </row>
    <row r="3987" spans="3:3" x14ac:dyDescent="0.2">
      <c r="C3987" s="118"/>
    </row>
    <row r="3988" spans="3:3" x14ac:dyDescent="0.2">
      <c r="C3988" s="118"/>
    </row>
    <row r="3989" spans="3:3" x14ac:dyDescent="0.2">
      <c r="C3989" s="118"/>
    </row>
    <row r="3990" spans="3:3" x14ac:dyDescent="0.2">
      <c r="C3990" s="118"/>
    </row>
    <row r="3991" spans="3:3" x14ac:dyDescent="0.2">
      <c r="C3991" s="118"/>
    </row>
    <row r="3992" spans="3:3" x14ac:dyDescent="0.2">
      <c r="C3992" s="118"/>
    </row>
    <row r="3993" spans="3:3" x14ac:dyDescent="0.2">
      <c r="C3993" s="118"/>
    </row>
    <row r="3994" spans="3:3" x14ac:dyDescent="0.2">
      <c r="C3994" s="118"/>
    </row>
    <row r="3995" spans="3:3" x14ac:dyDescent="0.2">
      <c r="C3995" s="118"/>
    </row>
    <row r="3996" spans="3:3" x14ac:dyDescent="0.2">
      <c r="C3996" s="118"/>
    </row>
    <row r="3997" spans="3:3" x14ac:dyDescent="0.2">
      <c r="C3997" s="118"/>
    </row>
    <row r="3998" spans="3:3" x14ac:dyDescent="0.2">
      <c r="C3998" s="118"/>
    </row>
    <row r="3999" spans="3:3" x14ac:dyDescent="0.2">
      <c r="C3999" s="118"/>
    </row>
    <row r="4000" spans="3:3" x14ac:dyDescent="0.2">
      <c r="C4000" s="118"/>
    </row>
    <row r="4001" spans="3:3" x14ac:dyDescent="0.2">
      <c r="C4001" s="118"/>
    </row>
    <row r="4002" spans="3:3" x14ac:dyDescent="0.2">
      <c r="C4002" s="118"/>
    </row>
    <row r="4003" spans="3:3" x14ac:dyDescent="0.2">
      <c r="C4003" s="118"/>
    </row>
    <row r="4004" spans="3:3" x14ac:dyDescent="0.2">
      <c r="C4004" s="118"/>
    </row>
    <row r="4005" spans="3:3" x14ac:dyDescent="0.2">
      <c r="C4005" s="118"/>
    </row>
    <row r="4006" spans="3:3" x14ac:dyDescent="0.2">
      <c r="C4006" s="118"/>
    </row>
    <row r="4007" spans="3:3" x14ac:dyDescent="0.2">
      <c r="C4007" s="118"/>
    </row>
    <row r="4008" spans="3:3" x14ac:dyDescent="0.2">
      <c r="C4008" s="118"/>
    </row>
    <row r="4009" spans="3:3" x14ac:dyDescent="0.2">
      <c r="C4009" s="118"/>
    </row>
    <row r="4010" spans="3:3" x14ac:dyDescent="0.2">
      <c r="C4010" s="118"/>
    </row>
    <row r="4011" spans="3:3" x14ac:dyDescent="0.2">
      <c r="C4011" s="118"/>
    </row>
    <row r="4012" spans="3:3" x14ac:dyDescent="0.2">
      <c r="C4012" s="118"/>
    </row>
    <row r="4013" spans="3:3" x14ac:dyDescent="0.2">
      <c r="C4013" s="118"/>
    </row>
    <row r="4014" spans="3:3" x14ac:dyDescent="0.2">
      <c r="C4014" s="118"/>
    </row>
    <row r="4015" spans="3:3" x14ac:dyDescent="0.2">
      <c r="C4015" s="118"/>
    </row>
    <row r="4016" spans="3:3" x14ac:dyDescent="0.2">
      <c r="C4016" s="118"/>
    </row>
    <row r="4017" spans="3:3" x14ac:dyDescent="0.2">
      <c r="C4017" s="118"/>
    </row>
    <row r="4018" spans="3:3" x14ac:dyDescent="0.2">
      <c r="C4018" s="118"/>
    </row>
    <row r="4019" spans="3:3" x14ac:dyDescent="0.2">
      <c r="C4019" s="118"/>
    </row>
    <row r="4020" spans="3:3" x14ac:dyDescent="0.2">
      <c r="C4020" s="118"/>
    </row>
    <row r="4021" spans="3:3" x14ac:dyDescent="0.2">
      <c r="C4021" s="118"/>
    </row>
    <row r="4022" spans="3:3" x14ac:dyDescent="0.2">
      <c r="C4022" s="118"/>
    </row>
    <row r="4023" spans="3:3" x14ac:dyDescent="0.2">
      <c r="C4023" s="118"/>
    </row>
    <row r="4024" spans="3:3" x14ac:dyDescent="0.2">
      <c r="C4024" s="118"/>
    </row>
    <row r="4025" spans="3:3" x14ac:dyDescent="0.2">
      <c r="C4025" s="118"/>
    </row>
    <row r="4026" spans="3:3" x14ac:dyDescent="0.2">
      <c r="C4026" s="118"/>
    </row>
    <row r="4027" spans="3:3" x14ac:dyDescent="0.2">
      <c r="C4027" s="118"/>
    </row>
    <row r="4028" spans="3:3" x14ac:dyDescent="0.2">
      <c r="C4028" s="118"/>
    </row>
    <row r="4029" spans="3:3" x14ac:dyDescent="0.2">
      <c r="C4029" s="118"/>
    </row>
    <row r="4030" spans="3:3" x14ac:dyDescent="0.2">
      <c r="C4030" s="118"/>
    </row>
    <row r="4031" spans="3:3" x14ac:dyDescent="0.2">
      <c r="C4031" s="118"/>
    </row>
    <row r="4032" spans="3:3" x14ac:dyDescent="0.2">
      <c r="C4032" s="118"/>
    </row>
    <row r="4033" spans="3:3" x14ac:dyDescent="0.2">
      <c r="C4033" s="118"/>
    </row>
    <row r="4034" spans="3:3" x14ac:dyDescent="0.2">
      <c r="C4034" s="118"/>
    </row>
    <row r="4035" spans="3:3" x14ac:dyDescent="0.2">
      <c r="C4035" s="118"/>
    </row>
    <row r="4036" spans="3:3" x14ac:dyDescent="0.2">
      <c r="C4036" s="118"/>
    </row>
    <row r="4037" spans="3:3" x14ac:dyDescent="0.2">
      <c r="C4037" s="118"/>
    </row>
    <row r="4038" spans="3:3" x14ac:dyDescent="0.2">
      <c r="C4038" s="118"/>
    </row>
    <row r="4039" spans="3:3" x14ac:dyDescent="0.2">
      <c r="C4039" s="118"/>
    </row>
    <row r="4040" spans="3:3" x14ac:dyDescent="0.2">
      <c r="C4040" s="118"/>
    </row>
    <row r="4041" spans="3:3" x14ac:dyDescent="0.2">
      <c r="C4041" s="118"/>
    </row>
    <row r="4042" spans="3:3" x14ac:dyDescent="0.2">
      <c r="C4042" s="118"/>
    </row>
    <row r="4043" spans="3:3" x14ac:dyDescent="0.2">
      <c r="C4043" s="118"/>
    </row>
    <row r="4044" spans="3:3" x14ac:dyDescent="0.2">
      <c r="C4044" s="118"/>
    </row>
    <row r="4045" spans="3:3" x14ac:dyDescent="0.2">
      <c r="C4045" s="118"/>
    </row>
    <row r="4046" spans="3:3" x14ac:dyDescent="0.2">
      <c r="C4046" s="118"/>
    </row>
    <row r="4047" spans="3:3" x14ac:dyDescent="0.2">
      <c r="C4047" s="118"/>
    </row>
    <row r="4048" spans="3:3" x14ac:dyDescent="0.2">
      <c r="C4048" s="118"/>
    </row>
    <row r="4049" spans="3:3" x14ac:dyDescent="0.2">
      <c r="C4049" s="118"/>
    </row>
    <row r="4050" spans="3:3" x14ac:dyDescent="0.2">
      <c r="C4050" s="118"/>
    </row>
    <row r="4051" spans="3:3" x14ac:dyDescent="0.2">
      <c r="C4051" s="118"/>
    </row>
    <row r="4052" spans="3:3" x14ac:dyDescent="0.2">
      <c r="C4052" s="118"/>
    </row>
    <row r="4053" spans="3:3" x14ac:dyDescent="0.2">
      <c r="C4053" s="118"/>
    </row>
    <row r="4054" spans="3:3" x14ac:dyDescent="0.2">
      <c r="C4054" s="118"/>
    </row>
    <row r="4055" spans="3:3" x14ac:dyDescent="0.2">
      <c r="C4055" s="118"/>
    </row>
    <row r="4056" spans="3:3" x14ac:dyDescent="0.2">
      <c r="C4056" s="118"/>
    </row>
    <row r="4057" spans="3:3" x14ac:dyDescent="0.2">
      <c r="C4057" s="118"/>
    </row>
    <row r="4058" spans="3:3" x14ac:dyDescent="0.2">
      <c r="C4058" s="118"/>
    </row>
    <row r="4059" spans="3:3" x14ac:dyDescent="0.2">
      <c r="C4059" s="118"/>
    </row>
    <row r="4060" spans="3:3" x14ac:dyDescent="0.2">
      <c r="C4060" s="118"/>
    </row>
    <row r="4061" spans="3:3" x14ac:dyDescent="0.2">
      <c r="C4061" s="118"/>
    </row>
    <row r="4062" spans="3:3" x14ac:dyDescent="0.2">
      <c r="C4062" s="118"/>
    </row>
    <row r="4063" spans="3:3" x14ac:dyDescent="0.2">
      <c r="C4063" s="118"/>
    </row>
    <row r="4064" spans="3:3" x14ac:dyDescent="0.2">
      <c r="C4064" s="118"/>
    </row>
    <row r="4065" spans="3:3" x14ac:dyDescent="0.2">
      <c r="C4065" s="118"/>
    </row>
    <row r="4066" spans="3:3" x14ac:dyDescent="0.2">
      <c r="C4066" s="118"/>
    </row>
    <row r="4067" spans="3:3" x14ac:dyDescent="0.2">
      <c r="C4067" s="118"/>
    </row>
    <row r="4068" spans="3:3" x14ac:dyDescent="0.2">
      <c r="C4068" s="118"/>
    </row>
    <row r="4069" spans="3:3" x14ac:dyDescent="0.2">
      <c r="C4069" s="118"/>
    </row>
    <row r="4070" spans="3:3" x14ac:dyDescent="0.2">
      <c r="C4070" s="118"/>
    </row>
    <row r="4071" spans="3:3" x14ac:dyDescent="0.2">
      <c r="C4071" s="118"/>
    </row>
    <row r="4072" spans="3:3" x14ac:dyDescent="0.2">
      <c r="C4072" s="118"/>
    </row>
    <row r="4073" spans="3:3" x14ac:dyDescent="0.2">
      <c r="C4073" s="118"/>
    </row>
    <row r="4074" spans="3:3" x14ac:dyDescent="0.2">
      <c r="C4074" s="118"/>
    </row>
    <row r="4075" spans="3:3" x14ac:dyDescent="0.2">
      <c r="C4075" s="118"/>
    </row>
    <row r="4076" spans="3:3" x14ac:dyDescent="0.2">
      <c r="C4076" s="118"/>
    </row>
    <row r="4077" spans="3:3" x14ac:dyDescent="0.2">
      <c r="C4077" s="118"/>
    </row>
    <row r="4078" spans="3:3" x14ac:dyDescent="0.2">
      <c r="C4078" s="118"/>
    </row>
    <row r="4079" spans="3:3" x14ac:dyDescent="0.2">
      <c r="C4079" s="118"/>
    </row>
    <row r="4080" spans="3:3" x14ac:dyDescent="0.2">
      <c r="C4080" s="118"/>
    </row>
    <row r="4081" spans="3:3" x14ac:dyDescent="0.2">
      <c r="C4081" s="118"/>
    </row>
    <row r="4082" spans="3:3" x14ac:dyDescent="0.2">
      <c r="C4082" s="118"/>
    </row>
    <row r="4083" spans="3:3" x14ac:dyDescent="0.2">
      <c r="C4083" s="118"/>
    </row>
    <row r="4084" spans="3:3" x14ac:dyDescent="0.2">
      <c r="C4084" s="118"/>
    </row>
    <row r="4085" spans="3:3" x14ac:dyDescent="0.2">
      <c r="C4085" s="118"/>
    </row>
    <row r="4086" spans="3:3" x14ac:dyDescent="0.2">
      <c r="C4086" s="118"/>
    </row>
  </sheetData>
  <mergeCells count="4">
    <mergeCell ref="B2:C3"/>
    <mergeCell ref="D2:F2"/>
    <mergeCell ref="J2:L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4FC4D"/>
  </sheetPr>
  <dimension ref="A1:CZ1000"/>
  <sheetViews>
    <sheetView showGridLines="0" zoomScaleNormal="100" workbookViewId="0">
      <selection activeCell="B2" sqref="B2:C2"/>
    </sheetView>
  </sheetViews>
  <sheetFormatPr defaultColWidth="8" defaultRowHeight="11.25" customHeight="1" x14ac:dyDescent="0.2"/>
  <cols>
    <col min="1" max="1" width="2.7109375" style="2" customWidth="1"/>
    <col min="2" max="2" width="20.85546875" style="2" customWidth="1"/>
    <col min="3" max="3" width="16.140625" style="2" bestFit="1" customWidth="1"/>
    <col min="4" max="4" width="2.7109375" style="2" customWidth="1"/>
    <col min="5" max="5" width="10.7109375" style="2" bestFit="1" customWidth="1"/>
    <col min="6" max="7" width="16.42578125" style="2" customWidth="1"/>
    <col min="8" max="8" width="5.28515625" style="2" customWidth="1"/>
    <col min="9" max="9" width="6.85546875" style="2" customWidth="1"/>
    <col min="10" max="10" width="16.42578125" style="2" customWidth="1"/>
    <col min="11" max="11" width="2.7109375" style="2" customWidth="1"/>
    <col min="12" max="12" width="5.28515625" style="2" customWidth="1"/>
    <col min="13" max="15" width="10.7109375" style="2" customWidth="1"/>
    <col min="16" max="16" width="2.7109375" style="2" customWidth="1"/>
    <col min="17" max="17" width="10.7109375" style="2" customWidth="1"/>
    <col min="18" max="18" width="10.28515625" style="2" customWidth="1"/>
    <col min="19" max="19" width="7" style="2" customWidth="1"/>
    <col min="20" max="20" width="7.140625" style="54" customWidth="1"/>
    <col min="21" max="21" width="10.7109375" style="55" bestFit="1" customWidth="1"/>
    <col min="22" max="22" width="16.42578125" style="55" customWidth="1"/>
    <col min="23" max="23" width="16.42578125" style="2" customWidth="1"/>
    <col min="24" max="24" width="5.7109375" style="2" customWidth="1"/>
    <col min="25" max="25" width="6.140625" style="2" customWidth="1"/>
    <col min="26" max="26" width="16.42578125" style="2" customWidth="1"/>
    <col min="27" max="27" width="2.7109375" style="2" customWidth="1"/>
    <col min="28" max="28" width="5.85546875" style="2" customWidth="1"/>
    <col min="29" max="31" width="10.7109375" style="2" customWidth="1"/>
    <col min="32" max="32" width="2.7109375" style="2" customWidth="1"/>
    <col min="33" max="33" width="10.7109375" style="2" customWidth="1"/>
    <col min="34" max="34" width="12.28515625" style="2" customWidth="1"/>
    <col min="35" max="16384" width="8" style="2"/>
  </cols>
  <sheetData>
    <row r="1" spans="1:104" ht="12.75" customHeight="1" thickBot="1" x14ac:dyDescent="0.25">
      <c r="A1" s="166"/>
      <c r="B1" s="167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8"/>
      <c r="U1" s="169"/>
      <c r="V1" s="169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6"/>
      <c r="AZ1" s="166"/>
      <c r="BA1" s="166"/>
      <c r="BB1" s="166"/>
      <c r="BC1" s="166"/>
      <c r="BD1" s="166"/>
      <c r="BE1" s="166"/>
      <c r="BF1" s="166"/>
      <c r="BG1" s="166"/>
      <c r="BH1" s="166"/>
      <c r="BI1" s="166"/>
      <c r="BJ1" s="166"/>
      <c r="BK1" s="166"/>
      <c r="BL1" s="166"/>
      <c r="BM1" s="166"/>
      <c r="BN1" s="166"/>
      <c r="BO1" s="166"/>
      <c r="BP1" s="166"/>
      <c r="BQ1" s="166"/>
      <c r="BR1" s="166"/>
      <c r="BS1" s="166"/>
      <c r="BT1" s="166"/>
      <c r="BU1" s="166"/>
      <c r="BV1" s="166"/>
      <c r="BW1" s="166"/>
      <c r="BX1" s="166"/>
      <c r="BY1" s="166"/>
      <c r="BZ1" s="166"/>
      <c r="CA1" s="166"/>
      <c r="CB1" s="166"/>
      <c r="CC1" s="166"/>
      <c r="CD1" s="166"/>
      <c r="CE1" s="166"/>
      <c r="CF1" s="166"/>
      <c r="CG1" s="166"/>
      <c r="CH1" s="166"/>
      <c r="CI1" s="166"/>
      <c r="CJ1" s="166"/>
      <c r="CK1" s="166"/>
      <c r="CL1" s="166"/>
      <c r="CM1" s="166"/>
      <c r="CN1" s="166"/>
      <c r="CO1" s="166"/>
      <c r="CP1" s="166"/>
      <c r="CQ1" s="166"/>
      <c r="CR1" s="166"/>
      <c r="CS1" s="166"/>
      <c r="CT1" s="166"/>
      <c r="CU1" s="166"/>
      <c r="CV1" s="166"/>
      <c r="CW1" s="166"/>
      <c r="CX1" s="166"/>
      <c r="CY1" s="166"/>
      <c r="CZ1" s="166"/>
    </row>
    <row r="2" spans="1:104" ht="13.7" customHeight="1" thickBot="1" x14ac:dyDescent="0.25">
      <c r="A2" s="166"/>
      <c r="B2" s="280" t="s">
        <v>1</v>
      </c>
      <c r="C2" s="281"/>
      <c r="D2" s="166"/>
      <c r="E2" s="56" t="s">
        <v>79</v>
      </c>
      <c r="F2" s="57"/>
      <c r="G2" s="58"/>
      <c r="H2" s="166"/>
      <c r="I2" s="166"/>
      <c r="J2" s="83" t="s">
        <v>185</v>
      </c>
      <c r="K2" s="166"/>
      <c r="L2" s="166"/>
      <c r="M2" s="166"/>
      <c r="N2" s="166"/>
      <c r="O2" s="166"/>
      <c r="P2" s="166"/>
      <c r="Q2" s="166"/>
      <c r="R2" s="166"/>
      <c r="S2" s="166"/>
      <c r="T2" s="168"/>
      <c r="U2" s="56" t="s">
        <v>79</v>
      </c>
      <c r="V2" s="57"/>
      <c r="W2" s="58"/>
      <c r="X2" s="166"/>
      <c r="Y2" s="166"/>
      <c r="Z2" s="83" t="s">
        <v>185</v>
      </c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6"/>
      <c r="BM2" s="166"/>
      <c r="BN2" s="166"/>
      <c r="BO2" s="166"/>
      <c r="BP2" s="166"/>
      <c r="BQ2" s="166"/>
      <c r="BR2" s="166"/>
      <c r="BS2" s="166"/>
      <c r="BT2" s="166"/>
      <c r="BU2" s="166"/>
      <c r="BV2" s="166"/>
      <c r="BW2" s="166"/>
      <c r="BX2" s="166"/>
      <c r="BY2" s="166"/>
      <c r="BZ2" s="166"/>
      <c r="CA2" s="166"/>
      <c r="CB2" s="166"/>
      <c r="CC2" s="166"/>
      <c r="CD2" s="166"/>
      <c r="CE2" s="166"/>
      <c r="CF2" s="166"/>
      <c r="CG2" s="166"/>
      <c r="CH2" s="166"/>
      <c r="CI2" s="166"/>
      <c r="CJ2" s="166"/>
      <c r="CK2" s="166"/>
      <c r="CL2" s="166"/>
      <c r="CM2" s="166"/>
      <c r="CN2" s="166"/>
      <c r="CO2" s="166"/>
      <c r="CP2" s="166"/>
      <c r="CQ2" s="166"/>
      <c r="CR2" s="166"/>
      <c r="CS2" s="166"/>
      <c r="CT2" s="166"/>
      <c r="CU2" s="166"/>
      <c r="CV2" s="166"/>
      <c r="CW2" s="166"/>
      <c r="CX2" s="166"/>
      <c r="CY2" s="166"/>
      <c r="CZ2" s="166"/>
    </row>
    <row r="3" spans="1:104" ht="11.25" customHeight="1" thickBot="1" x14ac:dyDescent="0.25">
      <c r="A3" s="166"/>
      <c r="B3" s="43" t="s">
        <v>55</v>
      </c>
      <c r="C3" s="19">
        <f>today</f>
        <v>42828</v>
      </c>
      <c r="D3" s="166"/>
      <c r="E3" s="79" t="str">
        <f>indexID&amp;"D="</f>
        <v>EURIBOR6MD=</v>
      </c>
      <c r="F3" s="80">
        <v>-0.24559999999995699</v>
      </c>
      <c r="G3" s="81">
        <v>0</v>
      </c>
      <c r="H3" s="166"/>
      <c r="I3" s="166"/>
      <c r="J3" s="82">
        <f>IF(LEN(E3)&gt;0,F3-G3,"-")</f>
        <v>-0.24559999999995699</v>
      </c>
      <c r="K3" s="166"/>
      <c r="L3" s="166"/>
      <c r="M3" s="166"/>
      <c r="N3" s="166"/>
      <c r="O3" s="166"/>
      <c r="P3" s="166"/>
      <c r="Q3" s="166"/>
      <c r="R3" s="166"/>
      <c r="S3" s="166"/>
      <c r="T3" s="168"/>
      <c r="U3" s="79" t="s">
        <v>167</v>
      </c>
      <c r="V3" s="80">
        <v>-0.24559999999995699</v>
      </c>
      <c r="W3" s="81">
        <v>0</v>
      </c>
      <c r="X3" s="166"/>
      <c r="Y3" s="166"/>
      <c r="Z3" s="82">
        <f>IF(LEN(U3)&gt;0,V3-W3,"-")</f>
        <v>-0.24559999999995699</v>
      </c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6"/>
      <c r="AP3" s="166"/>
      <c r="AQ3" s="166"/>
      <c r="AR3" s="166"/>
      <c r="AS3" s="166"/>
      <c r="AT3" s="166"/>
      <c r="AU3" s="166"/>
      <c r="AV3" s="166"/>
      <c r="AW3" s="166"/>
      <c r="AX3" s="166"/>
      <c r="AY3" s="166"/>
      <c r="AZ3" s="166"/>
      <c r="BA3" s="166"/>
      <c r="BB3" s="166"/>
      <c r="BC3" s="166"/>
      <c r="BD3" s="166"/>
      <c r="BE3" s="166"/>
      <c r="BF3" s="166"/>
      <c r="BG3" s="166"/>
      <c r="BH3" s="166"/>
      <c r="BI3" s="166"/>
      <c r="BJ3" s="166"/>
      <c r="BK3" s="166"/>
      <c r="BL3" s="166"/>
      <c r="BM3" s="166"/>
      <c r="BN3" s="166"/>
      <c r="BO3" s="166"/>
      <c r="BP3" s="166"/>
      <c r="BQ3" s="166"/>
      <c r="BR3" s="166"/>
      <c r="BS3" s="166"/>
      <c r="BT3" s="166"/>
      <c r="BU3" s="166"/>
      <c r="BV3" s="166"/>
      <c r="BW3" s="166"/>
      <c r="BX3" s="166"/>
      <c r="BY3" s="166"/>
      <c r="BZ3" s="166"/>
      <c r="CA3" s="166"/>
      <c r="CB3" s="166"/>
      <c r="CC3" s="166"/>
      <c r="CD3" s="166"/>
      <c r="CE3" s="166"/>
      <c r="CF3" s="166"/>
      <c r="CG3" s="166"/>
      <c r="CH3" s="166"/>
      <c r="CI3" s="166"/>
      <c r="CJ3" s="166"/>
      <c r="CK3" s="166"/>
      <c r="CL3" s="166"/>
      <c r="CM3" s="166"/>
      <c r="CN3" s="166"/>
      <c r="CO3" s="166"/>
      <c r="CP3" s="166"/>
      <c r="CQ3" s="166"/>
      <c r="CR3" s="166"/>
      <c r="CS3" s="166"/>
      <c r="CT3" s="166"/>
      <c r="CU3" s="166"/>
      <c r="CV3" s="166"/>
      <c r="CW3" s="166"/>
      <c r="CX3" s="166"/>
      <c r="CY3" s="166"/>
      <c r="CZ3" s="166"/>
    </row>
    <row r="4" spans="1:104" ht="11.25" customHeight="1" thickBot="1" x14ac:dyDescent="0.25">
      <c r="A4" s="166"/>
      <c r="B4" s="44" t="s">
        <v>57</v>
      </c>
      <c r="C4" s="22" t="s">
        <v>4</v>
      </c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8"/>
      <c r="U4" s="169"/>
      <c r="V4" s="169"/>
      <c r="W4" s="166"/>
      <c r="X4" s="166"/>
      <c r="Y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  <c r="AO4" s="166"/>
      <c r="AP4" s="166"/>
      <c r="AQ4" s="166"/>
      <c r="AR4" s="166"/>
      <c r="AS4" s="166"/>
      <c r="AT4" s="166"/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  <c r="BL4" s="166"/>
      <c r="BM4" s="166"/>
      <c r="BN4" s="166"/>
      <c r="BO4" s="166"/>
      <c r="BP4" s="166"/>
      <c r="BQ4" s="166"/>
      <c r="BR4" s="166"/>
      <c r="BS4" s="166"/>
      <c r="BT4" s="166"/>
      <c r="BU4" s="166"/>
      <c r="BV4" s="166"/>
      <c r="BW4" s="166"/>
      <c r="BX4" s="166"/>
      <c r="BY4" s="166"/>
      <c r="BZ4" s="166"/>
      <c r="CA4" s="166"/>
      <c r="CB4" s="166"/>
      <c r="CC4" s="166"/>
      <c r="CD4" s="166"/>
      <c r="CE4" s="166"/>
      <c r="CF4" s="166"/>
      <c r="CG4" s="166"/>
      <c r="CH4" s="166"/>
      <c r="CI4" s="166"/>
      <c r="CJ4" s="166"/>
      <c r="CK4" s="166"/>
      <c r="CL4" s="166"/>
      <c r="CM4" s="166"/>
      <c r="CN4" s="166"/>
      <c r="CO4" s="166"/>
      <c r="CP4" s="166"/>
      <c r="CQ4" s="166"/>
      <c r="CR4" s="166"/>
      <c r="CS4" s="166"/>
      <c r="CT4" s="166"/>
      <c r="CU4" s="166"/>
      <c r="CV4" s="166"/>
      <c r="CW4" s="166"/>
      <c r="CX4" s="166"/>
      <c r="CY4" s="166"/>
      <c r="CZ4" s="166"/>
    </row>
    <row r="5" spans="1:104" ht="11.25" customHeight="1" thickBot="1" x14ac:dyDescent="0.25">
      <c r="A5" s="166"/>
      <c r="B5" s="98" t="s">
        <v>175</v>
      </c>
      <c r="C5" s="99" t="s">
        <v>100</v>
      </c>
      <c r="D5" s="166"/>
      <c r="E5" s="56" t="s">
        <v>188</v>
      </c>
      <c r="F5" s="57" t="s">
        <v>187</v>
      </c>
      <c r="G5" s="58"/>
      <c r="H5" s="166"/>
      <c r="I5" s="166"/>
      <c r="J5" s="83" t="s">
        <v>185</v>
      </c>
      <c r="K5" s="166"/>
      <c r="L5" s="166"/>
      <c r="M5" s="166"/>
      <c r="N5" s="166"/>
      <c r="O5" s="166"/>
      <c r="P5" s="166"/>
      <c r="Q5" s="166"/>
      <c r="R5" s="166"/>
      <c r="S5" s="166"/>
      <c r="T5" s="168"/>
      <c r="U5" s="56" t="s">
        <v>188</v>
      </c>
      <c r="V5" s="57" t="s">
        <v>187</v>
      </c>
      <c r="W5" s="58"/>
      <c r="X5" s="166"/>
      <c r="Y5" s="166"/>
      <c r="Z5" s="83" t="s">
        <v>185</v>
      </c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  <c r="CA5" s="166"/>
      <c r="CB5" s="166"/>
      <c r="CC5" s="166"/>
      <c r="CD5" s="166"/>
      <c r="CE5" s="166"/>
      <c r="CF5" s="166"/>
      <c r="CG5" s="166"/>
      <c r="CH5" s="166"/>
      <c r="CI5" s="166"/>
      <c r="CJ5" s="166"/>
      <c r="CK5" s="166"/>
      <c r="CL5" s="166"/>
      <c r="CM5" s="166"/>
      <c r="CN5" s="166"/>
      <c r="CO5" s="166"/>
      <c r="CP5" s="166"/>
      <c r="CQ5" s="166"/>
      <c r="CR5" s="166"/>
      <c r="CS5" s="166"/>
      <c r="CT5" s="166"/>
      <c r="CU5" s="166"/>
      <c r="CV5" s="166"/>
      <c r="CW5" s="166"/>
      <c r="CX5" s="166"/>
      <c r="CY5" s="166"/>
      <c r="CZ5" s="166"/>
    </row>
    <row r="6" spans="1:104" ht="11.25" customHeight="1" thickBot="1" x14ac:dyDescent="0.25">
      <c r="A6" s="166"/>
      <c r="B6" s="98" t="s">
        <v>176</v>
      </c>
      <c r="C6" s="35" t="s">
        <v>177</v>
      </c>
      <c r="D6" s="166"/>
      <c r="E6" s="184" t="s">
        <v>186</v>
      </c>
      <c r="F6" s="80">
        <v>-0.24560000000000001</v>
      </c>
      <c r="G6" s="81">
        <v>0</v>
      </c>
      <c r="H6" s="186">
        <v>6</v>
      </c>
      <c r="I6" s="185" t="s">
        <v>189</v>
      </c>
      <c r="J6" s="82">
        <f>IF(LEN(E6)&gt;0,F6-G6,"-")</f>
        <v>-0.24560000000000001</v>
      </c>
      <c r="K6" s="166"/>
      <c r="L6" s="166"/>
      <c r="M6" s="166"/>
      <c r="N6" s="166"/>
      <c r="O6" s="166"/>
      <c r="P6" s="166"/>
      <c r="Q6" s="166"/>
      <c r="R6" s="166"/>
      <c r="S6" s="166"/>
      <c r="T6" s="168"/>
      <c r="U6" s="184" t="s">
        <v>186</v>
      </c>
      <c r="V6" s="80">
        <v>-0.24560000000000001</v>
      </c>
      <c r="W6" s="81">
        <v>0</v>
      </c>
      <c r="X6" s="186">
        <v>6</v>
      </c>
      <c r="Y6" s="185" t="s">
        <v>189</v>
      </c>
      <c r="Z6" s="82">
        <f>IF(LEN(U6)&gt;0,V6-W6,"-")</f>
        <v>-0.24560000000000001</v>
      </c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  <c r="CA6" s="166"/>
      <c r="CB6" s="166"/>
      <c r="CC6" s="166"/>
      <c r="CD6" s="166"/>
      <c r="CE6" s="166"/>
      <c r="CF6" s="166"/>
      <c r="CG6" s="166"/>
      <c r="CH6" s="166"/>
      <c r="CI6" s="166"/>
      <c r="CJ6" s="166"/>
      <c r="CK6" s="166"/>
      <c r="CL6" s="166"/>
      <c r="CM6" s="166"/>
      <c r="CN6" s="166"/>
      <c r="CO6" s="166"/>
      <c r="CP6" s="166"/>
      <c r="CQ6" s="166"/>
      <c r="CR6" s="166"/>
      <c r="CS6" s="166"/>
      <c r="CT6" s="166"/>
      <c r="CU6" s="166"/>
      <c r="CV6" s="166"/>
      <c r="CW6" s="166"/>
      <c r="CX6" s="166"/>
      <c r="CY6" s="166"/>
      <c r="CZ6" s="166"/>
    </row>
    <row r="7" spans="1:104" ht="11.25" customHeight="1" x14ac:dyDescent="0.2">
      <c r="A7" s="166"/>
      <c r="B7" s="45" t="s">
        <v>58</v>
      </c>
      <c r="C7" s="16" t="str">
        <f>[0]!curveNameOIS</f>
        <v>EUROIS_LCH</v>
      </c>
      <c r="D7" s="166"/>
      <c r="E7" s="166"/>
      <c r="F7" s="166"/>
      <c r="G7" s="166"/>
      <c r="H7" s="16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8"/>
      <c r="U7" s="169"/>
      <c r="V7" s="169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  <c r="CA7" s="166"/>
      <c r="CB7" s="166"/>
      <c r="CC7" s="166"/>
      <c r="CD7" s="166"/>
      <c r="CE7" s="166"/>
      <c r="CF7" s="166"/>
      <c r="CG7" s="166"/>
      <c r="CH7" s="166"/>
      <c r="CI7" s="166"/>
      <c r="CJ7" s="166"/>
      <c r="CK7" s="166"/>
      <c r="CL7" s="166"/>
      <c r="CM7" s="166"/>
      <c r="CN7" s="166"/>
      <c r="CO7" s="166"/>
      <c r="CP7" s="166"/>
      <c r="CQ7" s="166"/>
      <c r="CR7" s="166"/>
      <c r="CS7" s="166"/>
      <c r="CT7" s="166"/>
      <c r="CU7" s="166"/>
      <c r="CV7" s="166"/>
      <c r="CW7" s="166"/>
      <c r="CX7" s="166"/>
      <c r="CY7" s="166"/>
      <c r="CZ7" s="166"/>
    </row>
    <row r="8" spans="1:104" ht="11.25" customHeight="1" thickBot="1" x14ac:dyDescent="0.25">
      <c r="A8" s="166"/>
      <c r="B8" s="45" t="s">
        <v>97</v>
      </c>
      <c r="C8" s="16" t="s">
        <v>101</v>
      </c>
      <c r="D8" s="166"/>
      <c r="E8" s="166"/>
      <c r="F8" s="166"/>
      <c r="G8" s="166"/>
      <c r="H8" s="166"/>
      <c r="I8" s="166"/>
      <c r="J8" s="166"/>
      <c r="K8" s="166"/>
      <c r="L8" s="168"/>
      <c r="M8" s="298" t="s">
        <v>161</v>
      </c>
      <c r="N8" s="299"/>
      <c r="O8" s="300"/>
      <c r="P8" s="169"/>
      <c r="Q8" s="90" t="s">
        <v>165</v>
      </c>
      <c r="R8" s="166"/>
      <c r="S8" s="166"/>
      <c r="T8" s="168"/>
      <c r="U8" s="166"/>
      <c r="V8" s="166"/>
      <c r="W8" s="166"/>
      <c r="X8" s="166"/>
      <c r="Y8" s="166"/>
      <c r="Z8" s="166"/>
      <c r="AA8" s="166"/>
      <c r="AB8" s="168"/>
      <c r="AC8" s="298" t="s">
        <v>168</v>
      </c>
      <c r="AD8" s="299"/>
      <c r="AE8" s="300"/>
      <c r="AF8" s="166"/>
      <c r="AG8" s="90" t="s">
        <v>165</v>
      </c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  <c r="CA8" s="166"/>
      <c r="CB8" s="166"/>
      <c r="CC8" s="166"/>
      <c r="CD8" s="166"/>
      <c r="CE8" s="166"/>
      <c r="CF8" s="166"/>
      <c r="CG8" s="166"/>
      <c r="CH8" s="166"/>
      <c r="CI8" s="166"/>
      <c r="CJ8" s="166"/>
      <c r="CK8" s="166"/>
      <c r="CL8" s="166"/>
      <c r="CM8" s="166"/>
      <c r="CN8" s="166"/>
      <c r="CO8" s="166"/>
      <c r="CP8" s="166"/>
      <c r="CQ8" s="166"/>
      <c r="CR8" s="166"/>
      <c r="CS8" s="166"/>
      <c r="CT8" s="166"/>
      <c r="CU8" s="166"/>
      <c r="CV8" s="166"/>
      <c r="CW8" s="166"/>
      <c r="CX8" s="166"/>
      <c r="CY8" s="166"/>
      <c r="CZ8" s="166"/>
    </row>
    <row r="9" spans="1:104" ht="11.25" customHeight="1" thickBot="1" x14ac:dyDescent="0.25">
      <c r="A9" s="166"/>
      <c r="B9" s="45" t="s">
        <v>59</v>
      </c>
      <c r="C9" s="16" t="s">
        <v>52</v>
      </c>
      <c r="D9" s="166"/>
      <c r="E9" s="56" t="s">
        <v>166</v>
      </c>
      <c r="F9" s="57" t="s">
        <v>170</v>
      </c>
      <c r="G9" s="58" t="s">
        <v>171</v>
      </c>
      <c r="H9" s="166"/>
      <c r="I9" s="166"/>
      <c r="J9" s="83" t="s">
        <v>172</v>
      </c>
      <c r="K9" s="166"/>
      <c r="L9" s="168"/>
      <c r="M9" s="95" t="s">
        <v>162</v>
      </c>
      <c r="N9" s="90" t="s">
        <v>163</v>
      </c>
      <c r="O9" s="90" t="s">
        <v>164</v>
      </c>
      <c r="P9" s="169"/>
      <c r="Q9" s="90" t="s">
        <v>164</v>
      </c>
      <c r="R9" s="166"/>
      <c r="S9" s="166"/>
      <c r="T9" s="168"/>
      <c r="U9" s="56" t="s">
        <v>166</v>
      </c>
      <c r="V9" s="57" t="s">
        <v>170</v>
      </c>
      <c r="W9" s="58" t="s">
        <v>173</v>
      </c>
      <c r="X9" s="166"/>
      <c r="Y9" s="166"/>
      <c r="Z9" s="83" t="s">
        <v>174</v>
      </c>
      <c r="AA9" s="166"/>
      <c r="AB9" s="168"/>
      <c r="AC9" s="95" t="s">
        <v>162</v>
      </c>
      <c r="AD9" s="90" t="s">
        <v>163</v>
      </c>
      <c r="AE9" s="86" t="s">
        <v>164</v>
      </c>
      <c r="AF9" s="166"/>
      <c r="AG9" s="90" t="s">
        <v>164</v>
      </c>
      <c r="AH9" s="166"/>
      <c r="AI9" s="166"/>
      <c r="AJ9" s="166"/>
      <c r="AK9" s="166"/>
      <c r="AL9" s="166"/>
      <c r="AM9" s="166"/>
      <c r="AN9" s="166"/>
      <c r="AO9" s="166"/>
      <c r="AP9" s="166"/>
      <c r="AQ9" s="166"/>
      <c r="AR9" s="166"/>
      <c r="AS9" s="166"/>
      <c r="AT9" s="166"/>
      <c r="AU9" s="166"/>
      <c r="AV9" s="166"/>
      <c r="AW9" s="166"/>
      <c r="AX9" s="166"/>
      <c r="AY9" s="166"/>
      <c r="AZ9" s="166"/>
      <c r="BA9" s="166"/>
      <c r="BB9" s="166"/>
      <c r="BC9" s="166"/>
      <c r="BD9" s="166"/>
      <c r="BE9" s="166"/>
      <c r="BF9" s="166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  <c r="CA9" s="166"/>
      <c r="CB9" s="166"/>
      <c r="CC9" s="166"/>
      <c r="CD9" s="166"/>
      <c r="CE9" s="166"/>
      <c r="CF9" s="166"/>
      <c r="CG9" s="166"/>
      <c r="CH9" s="166"/>
      <c r="CI9" s="166"/>
      <c r="CJ9" s="166"/>
      <c r="CK9" s="166"/>
      <c r="CL9" s="166"/>
      <c r="CM9" s="166"/>
      <c r="CN9" s="166"/>
      <c r="CO9" s="166"/>
      <c r="CP9" s="166"/>
      <c r="CQ9" s="166"/>
      <c r="CR9" s="166"/>
      <c r="CS9" s="166"/>
      <c r="CT9" s="166"/>
      <c r="CU9" s="166"/>
      <c r="CV9" s="166"/>
      <c r="CW9" s="166"/>
      <c r="CX9" s="166"/>
      <c r="CY9" s="166"/>
      <c r="CZ9" s="166"/>
    </row>
    <row r="10" spans="1:104" ht="11.25" customHeight="1" x14ac:dyDescent="0.2">
      <c r="A10" s="166"/>
      <c r="B10" s="45" t="s">
        <v>60</v>
      </c>
      <c r="C10" s="16" t="s">
        <v>98</v>
      </c>
      <c r="D10" s="166"/>
      <c r="E10" s="61">
        <v>6</v>
      </c>
      <c r="F10" s="60">
        <f t="shared" ref="F10:F28" si="0">Q10</f>
        <v>-0.24969333333328964</v>
      </c>
      <c r="G10" s="59">
        <f t="shared" ref="G10:G12" si="1">O10/100</f>
        <v>0</v>
      </c>
      <c r="H10" s="166"/>
      <c r="I10" s="30">
        <f t="shared" ref="I10:I11" si="2">IF(LEN(E10)&gt;0,E10,"")</f>
        <v>6</v>
      </c>
      <c r="J10" s="135">
        <f t="shared" ref="J10:J11" si="3">IF(LEN(E10)&gt;0,F10-G10,"-")</f>
        <v>-0.24969333333328964</v>
      </c>
      <c r="K10" s="166"/>
      <c r="L10" s="140" t="s">
        <v>12</v>
      </c>
      <c r="M10" s="144">
        <v>0</v>
      </c>
      <c r="N10" s="143">
        <v>0</v>
      </c>
      <c r="O10" s="71">
        <f>AVERAGE(M10,N10)</f>
        <v>0</v>
      </c>
      <c r="P10" s="169"/>
      <c r="Q10" s="71">
        <v>-0.24969333333328964</v>
      </c>
      <c r="R10" s="166"/>
      <c r="S10" s="166"/>
      <c r="T10" s="168"/>
      <c r="U10" s="61">
        <v>6</v>
      </c>
      <c r="V10" s="60">
        <f>AG10</f>
        <v>-0.24969333333328964</v>
      </c>
      <c r="W10" s="59">
        <f t="shared" ref="W10:W12" si="4">AE10/100</f>
        <v>0</v>
      </c>
      <c r="X10" s="166"/>
      <c r="Y10" s="30">
        <f t="shared" ref="Y10:Y11" si="5">IF(LEN(U10)&gt;0,U10,"")</f>
        <v>6</v>
      </c>
      <c r="Z10" s="135">
        <f t="shared" ref="Z10:Z11" si="6">IF(LEN(U10)&gt;0,V10-W10,"-")</f>
        <v>-0.24969333333328964</v>
      </c>
      <c r="AA10" s="166"/>
      <c r="AB10" s="140" t="s">
        <v>12</v>
      </c>
      <c r="AC10" s="92">
        <v>0</v>
      </c>
      <c r="AD10" s="91">
        <v>0</v>
      </c>
      <c r="AE10" s="71">
        <f>AVERAGE(AC10,AD10)</f>
        <v>0</v>
      </c>
      <c r="AF10" s="166"/>
      <c r="AG10" s="71">
        <v>-0.24969333333328964</v>
      </c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  <c r="CA10" s="166"/>
      <c r="CB10" s="166"/>
      <c r="CC10" s="166"/>
      <c r="CD10" s="166"/>
      <c r="CE10" s="166"/>
      <c r="CF10" s="166"/>
      <c r="CG10" s="166"/>
      <c r="CH10" s="166"/>
      <c r="CI10" s="166"/>
      <c r="CJ10" s="166"/>
      <c r="CK10" s="166"/>
      <c r="CL10" s="166"/>
      <c r="CM10" s="166"/>
      <c r="CN10" s="166"/>
      <c r="CO10" s="166"/>
      <c r="CP10" s="166"/>
      <c r="CQ10" s="166"/>
      <c r="CR10" s="166"/>
      <c r="CS10" s="166"/>
      <c r="CT10" s="166"/>
      <c r="CU10" s="166"/>
      <c r="CV10" s="166"/>
      <c r="CW10" s="166"/>
      <c r="CX10" s="166"/>
      <c r="CY10" s="166"/>
      <c r="CZ10" s="166"/>
    </row>
    <row r="11" spans="1:104" ht="11.25" customHeight="1" x14ac:dyDescent="0.2">
      <c r="A11" s="166"/>
      <c r="B11" s="45" t="s">
        <v>62</v>
      </c>
      <c r="C11" s="16" t="s">
        <v>9</v>
      </c>
      <c r="D11" s="166"/>
      <c r="E11" s="61">
        <v>12</v>
      </c>
      <c r="F11" s="60">
        <f t="shared" si="0"/>
        <v>-0.22271649105529739</v>
      </c>
      <c r="G11" s="59">
        <f t="shared" si="1"/>
        <v>2.5000000000000001E-3</v>
      </c>
      <c r="H11" s="166"/>
      <c r="I11" s="134">
        <f t="shared" si="2"/>
        <v>12</v>
      </c>
      <c r="J11" s="135">
        <f t="shared" si="3"/>
        <v>-0.2252164910552974</v>
      </c>
      <c r="K11" s="166"/>
      <c r="L11" s="141" t="s">
        <v>22</v>
      </c>
      <c r="M11" s="92">
        <v>-0.25</v>
      </c>
      <c r="N11" s="91">
        <v>0.75</v>
      </c>
      <c r="O11" s="71">
        <f t="shared" ref="O11:O28" si="7">AVERAGE(M11,N11)</f>
        <v>0.25</v>
      </c>
      <c r="P11" s="169"/>
      <c r="Q11" s="71">
        <v>-0.22271649105529739</v>
      </c>
      <c r="R11" s="166"/>
      <c r="S11" s="166"/>
      <c r="T11" s="168"/>
      <c r="U11" s="61">
        <v>12</v>
      </c>
      <c r="V11" s="60">
        <f t="shared" ref="V11:V28" si="8">AG11</f>
        <v>-0.22271649105529739</v>
      </c>
      <c r="W11" s="59">
        <f t="shared" si="4"/>
        <v>-5.0000000000000012E-4</v>
      </c>
      <c r="X11" s="166"/>
      <c r="Y11" s="134">
        <f t="shared" si="5"/>
        <v>12</v>
      </c>
      <c r="Z11" s="135">
        <f t="shared" si="6"/>
        <v>-0.22221649105529739</v>
      </c>
      <c r="AA11" s="166"/>
      <c r="AB11" s="141" t="s">
        <v>22</v>
      </c>
      <c r="AC11" s="92">
        <v>-0.55000000000000004</v>
      </c>
      <c r="AD11" s="91">
        <v>0.45</v>
      </c>
      <c r="AE11" s="71">
        <f t="shared" ref="AE11:AE28" si="9">AVERAGE(AC11,AD11)</f>
        <v>-5.0000000000000017E-2</v>
      </c>
      <c r="AF11" s="166"/>
      <c r="AG11" s="71">
        <v>-0.22271649105529739</v>
      </c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  <c r="CA11" s="166"/>
      <c r="CB11" s="166"/>
      <c r="CC11" s="166"/>
      <c r="CD11" s="166"/>
      <c r="CE11" s="166"/>
      <c r="CF11" s="166"/>
      <c r="CG11" s="166"/>
      <c r="CH11" s="166"/>
      <c r="CI11" s="166"/>
      <c r="CJ11" s="166"/>
      <c r="CK11" s="166"/>
      <c r="CL11" s="166"/>
      <c r="CM11" s="166"/>
      <c r="CN11" s="166"/>
      <c r="CO11" s="166"/>
      <c r="CP11" s="166"/>
      <c r="CQ11" s="166"/>
      <c r="CR11" s="166"/>
      <c r="CS11" s="166"/>
      <c r="CT11" s="166"/>
      <c r="CU11" s="166"/>
      <c r="CV11" s="166"/>
      <c r="CW11" s="166"/>
      <c r="CX11" s="166"/>
      <c r="CY11" s="166"/>
      <c r="CZ11" s="166"/>
    </row>
    <row r="12" spans="1:104" ht="11.25" customHeight="1" x14ac:dyDescent="0.2">
      <c r="A12" s="166"/>
      <c r="B12" s="45" t="s">
        <v>63</v>
      </c>
      <c r="C12" s="16">
        <v>5</v>
      </c>
      <c r="D12" s="166"/>
      <c r="E12" s="61">
        <v>24</v>
      </c>
      <c r="F12" s="60">
        <f t="shared" si="0"/>
        <v>-0.14349004836518545</v>
      </c>
      <c r="G12" s="59">
        <f t="shared" si="1"/>
        <v>3.0000000000000005E-3</v>
      </c>
      <c r="H12" s="166"/>
      <c r="I12" s="134">
        <f t="shared" ref="I12" si="10">IF(LEN(E12)&gt;0,E12,"")</f>
        <v>24</v>
      </c>
      <c r="J12" s="135">
        <f t="shared" ref="J12" si="11">IF(LEN(E12)&gt;0,F12-G12,"-")</f>
        <v>-0.14649004836518545</v>
      </c>
      <c r="K12" s="166"/>
      <c r="L12" s="141" t="s">
        <v>19</v>
      </c>
      <c r="M12" s="92">
        <v>-0.2</v>
      </c>
      <c r="N12" s="91">
        <v>0.8</v>
      </c>
      <c r="O12" s="71">
        <f t="shared" si="7"/>
        <v>0.30000000000000004</v>
      </c>
      <c r="P12" s="169"/>
      <c r="Q12" s="71">
        <v>-0.14349004836518545</v>
      </c>
      <c r="R12" s="166"/>
      <c r="S12" s="166"/>
      <c r="T12" s="168"/>
      <c r="U12" s="61">
        <v>24</v>
      </c>
      <c r="V12" s="60">
        <f t="shared" si="8"/>
        <v>-0.14349004836518545</v>
      </c>
      <c r="W12" s="59">
        <f t="shared" si="4"/>
        <v>-5.0000000000000012E-4</v>
      </c>
      <c r="X12" s="166"/>
      <c r="Y12" s="134">
        <f t="shared" ref="Y12" si="12">IF(LEN(U12)&gt;0,U12,"")</f>
        <v>24</v>
      </c>
      <c r="Z12" s="135">
        <f t="shared" ref="Z12" si="13">IF(LEN(U12)&gt;0,V12-W12,"-")</f>
        <v>-0.14299004836518545</v>
      </c>
      <c r="AA12" s="166"/>
      <c r="AB12" s="141" t="s">
        <v>19</v>
      </c>
      <c r="AC12" s="92">
        <v>-0.55000000000000004</v>
      </c>
      <c r="AD12" s="91">
        <v>0.45</v>
      </c>
      <c r="AE12" s="71">
        <f t="shared" si="9"/>
        <v>-5.0000000000000017E-2</v>
      </c>
      <c r="AF12" s="166"/>
      <c r="AG12" s="71">
        <v>-0.14349004836518545</v>
      </c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  <c r="CA12" s="166"/>
      <c r="CB12" s="166"/>
      <c r="CC12" s="166"/>
      <c r="CD12" s="166"/>
      <c r="CE12" s="166"/>
      <c r="CF12" s="166"/>
      <c r="CG12" s="166"/>
      <c r="CH12" s="166"/>
      <c r="CI12" s="166"/>
      <c r="CJ12" s="166"/>
      <c r="CK12" s="166"/>
      <c r="CL12" s="166"/>
      <c r="CM12" s="166"/>
      <c r="CN12" s="166"/>
      <c r="CO12" s="166"/>
      <c r="CP12" s="166"/>
      <c r="CQ12" s="166"/>
      <c r="CR12" s="166"/>
      <c r="CS12" s="166"/>
      <c r="CT12" s="166"/>
      <c r="CU12" s="166"/>
      <c r="CV12" s="166"/>
      <c r="CW12" s="166"/>
      <c r="CX12" s="166"/>
      <c r="CY12" s="166"/>
      <c r="CZ12" s="166"/>
    </row>
    <row r="13" spans="1:104" ht="11.25" customHeight="1" x14ac:dyDescent="0.2">
      <c r="A13" s="166"/>
      <c r="B13" s="45" t="s">
        <v>67</v>
      </c>
      <c r="C13" s="16" t="s">
        <v>68</v>
      </c>
      <c r="D13" s="166"/>
      <c r="E13" s="61">
        <v>36</v>
      </c>
      <c r="F13" s="60">
        <f t="shared" si="0"/>
        <v>-4.5999999999999999E-2</v>
      </c>
      <c r="G13" s="59">
        <f t="shared" ref="G13:G27" si="14">O13/100</f>
        <v>5.0000000000000001E-3</v>
      </c>
      <c r="H13" s="166"/>
      <c r="I13" s="31">
        <f t="shared" ref="I13:I27" si="15">IF(LEN(E13)&gt;0,E13,"")</f>
        <v>36</v>
      </c>
      <c r="J13" s="12">
        <f t="shared" ref="J13:J27" si="16">IF(LEN(E13)&gt;0,F13-G13,"-")</f>
        <v>-5.0999999999999997E-2</v>
      </c>
      <c r="K13" s="166"/>
      <c r="L13" s="141" t="s">
        <v>30</v>
      </c>
      <c r="M13" s="92">
        <v>0</v>
      </c>
      <c r="N13" s="91">
        <v>1</v>
      </c>
      <c r="O13" s="91">
        <f t="shared" si="7"/>
        <v>0.5</v>
      </c>
      <c r="P13" s="169"/>
      <c r="Q13" s="71">
        <v>-4.5999999999999999E-2</v>
      </c>
      <c r="R13" s="166"/>
      <c r="S13" s="166"/>
      <c r="T13" s="168"/>
      <c r="U13" s="61">
        <v>36</v>
      </c>
      <c r="V13" s="60">
        <f t="shared" si="8"/>
        <v>-4.5999999999999999E-2</v>
      </c>
      <c r="W13" s="59">
        <f t="shared" ref="W13:W27" si="17">AE13/100</f>
        <v>-1.0000000000000002E-3</v>
      </c>
      <c r="X13" s="166"/>
      <c r="Y13" s="31">
        <f t="shared" ref="Y13:Y27" si="18">IF(LEN(U13)&gt;0,U13,"")</f>
        <v>36</v>
      </c>
      <c r="Z13" s="12">
        <f t="shared" ref="Z13:Z27" si="19">IF(LEN(U13)&gt;0,V13-W13,"-")</f>
        <v>-4.4999999999999998E-2</v>
      </c>
      <c r="AA13" s="166"/>
      <c r="AB13" s="141" t="s">
        <v>30</v>
      </c>
      <c r="AC13" s="92">
        <v>-0.60000000000000009</v>
      </c>
      <c r="AD13" s="91">
        <v>0.4</v>
      </c>
      <c r="AE13" s="91">
        <f t="shared" si="9"/>
        <v>-0.10000000000000003</v>
      </c>
      <c r="AF13" s="166"/>
      <c r="AG13" s="71">
        <v>-4.5999999999999999E-2</v>
      </c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  <c r="CA13" s="166"/>
      <c r="CB13" s="166"/>
      <c r="CC13" s="166"/>
      <c r="CD13" s="166"/>
      <c r="CE13" s="166"/>
      <c r="CF13" s="166"/>
      <c r="CG13" s="166"/>
      <c r="CH13" s="166"/>
      <c r="CI13" s="166"/>
      <c r="CJ13" s="166"/>
      <c r="CK13" s="166"/>
      <c r="CL13" s="166"/>
      <c r="CM13" s="166"/>
      <c r="CN13" s="166"/>
      <c r="CO13" s="166"/>
      <c r="CP13" s="166"/>
      <c r="CQ13" s="166"/>
      <c r="CR13" s="166"/>
      <c r="CS13" s="166"/>
      <c r="CT13" s="166"/>
      <c r="CU13" s="166"/>
      <c r="CV13" s="166"/>
      <c r="CW13" s="166"/>
      <c r="CX13" s="166"/>
      <c r="CY13" s="166"/>
      <c r="CZ13" s="166"/>
    </row>
    <row r="14" spans="1:104" ht="11.25" customHeight="1" x14ac:dyDescent="0.2">
      <c r="A14" s="166"/>
      <c r="B14" s="45" t="s">
        <v>70</v>
      </c>
      <c r="C14" s="16" t="s">
        <v>56</v>
      </c>
      <c r="D14" s="166"/>
      <c r="E14" s="61">
        <v>48</v>
      </c>
      <c r="F14" s="60">
        <f t="shared" si="0"/>
        <v>6.0999999999999999E-2</v>
      </c>
      <c r="G14" s="59">
        <f t="shared" si="14"/>
        <v>7.000000000000001E-3</v>
      </c>
      <c r="H14" s="166"/>
      <c r="I14" s="31">
        <f t="shared" si="15"/>
        <v>48</v>
      </c>
      <c r="J14" s="12">
        <f t="shared" si="16"/>
        <v>5.3999999999999999E-2</v>
      </c>
      <c r="K14" s="166"/>
      <c r="L14" s="141" t="s">
        <v>31</v>
      </c>
      <c r="M14" s="92">
        <v>0.2</v>
      </c>
      <c r="N14" s="91">
        <v>1.2000000000000002</v>
      </c>
      <c r="O14" s="91">
        <f t="shared" si="7"/>
        <v>0.70000000000000007</v>
      </c>
      <c r="P14" s="169"/>
      <c r="Q14" s="71">
        <v>6.0999999999999999E-2</v>
      </c>
      <c r="R14" s="166"/>
      <c r="S14" s="166"/>
      <c r="T14" s="168"/>
      <c r="U14" s="61">
        <v>48</v>
      </c>
      <c r="V14" s="60">
        <f t="shared" si="8"/>
        <v>6.0999999999999999E-2</v>
      </c>
      <c r="W14" s="59">
        <f t="shared" si="17"/>
        <v>-1.5E-3</v>
      </c>
      <c r="X14" s="166"/>
      <c r="Y14" s="31">
        <f t="shared" si="18"/>
        <v>48</v>
      </c>
      <c r="Z14" s="12">
        <f t="shared" si="19"/>
        <v>6.25E-2</v>
      </c>
      <c r="AA14" s="166"/>
      <c r="AB14" s="141" t="s">
        <v>31</v>
      </c>
      <c r="AC14" s="92">
        <v>-0.65</v>
      </c>
      <c r="AD14" s="91">
        <v>0.35000000000000003</v>
      </c>
      <c r="AE14" s="91">
        <f t="shared" si="9"/>
        <v>-0.15</v>
      </c>
      <c r="AF14" s="166"/>
      <c r="AG14" s="71">
        <v>6.0999999999999999E-2</v>
      </c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  <c r="CA14" s="166"/>
      <c r="CB14" s="166"/>
      <c r="CC14" s="166"/>
      <c r="CD14" s="166"/>
      <c r="CE14" s="166"/>
      <c r="CF14" s="166"/>
      <c r="CG14" s="166"/>
      <c r="CH14" s="166"/>
      <c r="CI14" s="166"/>
      <c r="CJ14" s="166"/>
      <c r="CK14" s="166"/>
      <c r="CL14" s="166"/>
      <c r="CM14" s="166"/>
      <c r="CN14" s="166"/>
      <c r="CO14" s="166"/>
      <c r="CP14" s="166"/>
      <c r="CQ14" s="166"/>
      <c r="CR14" s="166"/>
      <c r="CS14" s="166"/>
      <c r="CT14" s="166"/>
      <c r="CU14" s="166"/>
      <c r="CV14" s="166"/>
      <c r="CW14" s="166"/>
      <c r="CX14" s="166"/>
      <c r="CY14" s="166"/>
      <c r="CZ14" s="166"/>
    </row>
    <row r="15" spans="1:104" ht="11.25" customHeight="1" x14ac:dyDescent="0.2">
      <c r="A15" s="166"/>
      <c r="B15" s="45" t="s">
        <v>72</v>
      </c>
      <c r="C15" s="16" t="s">
        <v>95</v>
      </c>
      <c r="D15" s="166"/>
      <c r="E15" s="61">
        <v>60</v>
      </c>
      <c r="F15" s="60">
        <f t="shared" si="0"/>
        <v>0.17499999999999999</v>
      </c>
      <c r="G15" s="59">
        <f t="shared" si="14"/>
        <v>9.0000000000000011E-3</v>
      </c>
      <c r="H15" s="166"/>
      <c r="I15" s="32">
        <f t="shared" si="15"/>
        <v>60</v>
      </c>
      <c r="J15" s="12">
        <f t="shared" si="16"/>
        <v>0.16599999999999998</v>
      </c>
      <c r="K15" s="166"/>
      <c r="L15" s="141" t="s">
        <v>20</v>
      </c>
      <c r="M15" s="92">
        <v>0.4</v>
      </c>
      <c r="N15" s="91">
        <v>1.4000000000000001</v>
      </c>
      <c r="O15" s="91">
        <f t="shared" si="7"/>
        <v>0.90000000000000013</v>
      </c>
      <c r="P15" s="169"/>
      <c r="Q15" s="71">
        <v>0.17499999999999999</v>
      </c>
      <c r="R15" s="166"/>
      <c r="S15" s="166"/>
      <c r="T15" s="168"/>
      <c r="U15" s="61">
        <v>60</v>
      </c>
      <c r="V15" s="60">
        <f t="shared" si="8"/>
        <v>0.17499999999999999</v>
      </c>
      <c r="W15" s="59">
        <f t="shared" si="17"/>
        <v>-2E-3</v>
      </c>
      <c r="X15" s="166"/>
      <c r="Y15" s="32">
        <f t="shared" si="18"/>
        <v>60</v>
      </c>
      <c r="Z15" s="12">
        <f t="shared" si="19"/>
        <v>0.17699999999999999</v>
      </c>
      <c r="AA15" s="166"/>
      <c r="AB15" s="141" t="s">
        <v>20</v>
      </c>
      <c r="AC15" s="92">
        <v>-0.70000000000000007</v>
      </c>
      <c r="AD15" s="91">
        <v>0.30000000000000004</v>
      </c>
      <c r="AE15" s="91">
        <f t="shared" si="9"/>
        <v>-0.2</v>
      </c>
      <c r="AF15" s="166"/>
      <c r="AG15" s="71">
        <v>0.17499999999999999</v>
      </c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  <c r="CA15" s="166"/>
      <c r="CB15" s="166"/>
      <c r="CC15" s="166"/>
      <c r="CD15" s="166"/>
      <c r="CE15" s="166"/>
      <c r="CF15" s="166"/>
      <c r="CG15" s="166"/>
      <c r="CH15" s="166"/>
      <c r="CI15" s="166"/>
      <c r="CJ15" s="166"/>
      <c r="CK15" s="166"/>
      <c r="CL15" s="166"/>
      <c r="CM15" s="166"/>
      <c r="CN15" s="166"/>
      <c r="CO15" s="166"/>
      <c r="CP15" s="166"/>
      <c r="CQ15" s="166"/>
      <c r="CR15" s="166"/>
      <c r="CS15" s="166"/>
      <c r="CT15" s="166"/>
      <c r="CU15" s="166"/>
      <c r="CV15" s="166"/>
      <c r="CW15" s="166"/>
      <c r="CX15" s="166"/>
      <c r="CY15" s="166"/>
      <c r="CZ15" s="166"/>
    </row>
    <row r="16" spans="1:104" ht="11.25" customHeight="1" x14ac:dyDescent="0.2">
      <c r="A16" s="166"/>
      <c r="B16" s="45" t="s">
        <v>73</v>
      </c>
      <c r="C16" s="16">
        <v>2314</v>
      </c>
      <c r="D16" s="166"/>
      <c r="E16" s="61">
        <v>72</v>
      </c>
      <c r="F16" s="60">
        <f t="shared" si="0"/>
        <v>0.29399999999999998</v>
      </c>
      <c r="G16" s="59">
        <f t="shared" si="14"/>
        <v>0.01</v>
      </c>
      <c r="H16" s="166"/>
      <c r="I16" s="32">
        <f t="shared" si="15"/>
        <v>72</v>
      </c>
      <c r="J16" s="12">
        <f t="shared" si="16"/>
        <v>0.28399999999999997</v>
      </c>
      <c r="K16" s="166"/>
      <c r="L16" s="141" t="s">
        <v>32</v>
      </c>
      <c r="M16" s="92">
        <v>0.5</v>
      </c>
      <c r="N16" s="91">
        <v>1.5</v>
      </c>
      <c r="O16" s="91">
        <f t="shared" si="7"/>
        <v>1</v>
      </c>
      <c r="P16" s="169"/>
      <c r="Q16" s="71">
        <v>0.29399999999999998</v>
      </c>
      <c r="R16" s="166"/>
      <c r="S16" s="166"/>
      <c r="T16" s="168"/>
      <c r="U16" s="61">
        <v>72</v>
      </c>
      <c r="V16" s="60">
        <f t="shared" si="8"/>
        <v>0.29399999999999998</v>
      </c>
      <c r="W16" s="59">
        <f t="shared" si="17"/>
        <v>-2E-3</v>
      </c>
      <c r="X16" s="166"/>
      <c r="Y16" s="32">
        <f t="shared" si="18"/>
        <v>72</v>
      </c>
      <c r="Z16" s="12">
        <f t="shared" si="19"/>
        <v>0.29599999999999999</v>
      </c>
      <c r="AA16" s="166"/>
      <c r="AB16" s="141" t="s">
        <v>32</v>
      </c>
      <c r="AC16" s="92">
        <v>-0.70000000000000007</v>
      </c>
      <c r="AD16" s="91">
        <v>0.30000000000000004</v>
      </c>
      <c r="AE16" s="91">
        <f t="shared" si="9"/>
        <v>-0.2</v>
      </c>
      <c r="AF16" s="166"/>
      <c r="AG16" s="71">
        <v>0.29399999999999998</v>
      </c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  <c r="CA16" s="166"/>
      <c r="CB16" s="166"/>
      <c r="CC16" s="166"/>
      <c r="CD16" s="166"/>
      <c r="CE16" s="166"/>
      <c r="CF16" s="166"/>
      <c r="CG16" s="166"/>
      <c r="CH16" s="166"/>
      <c r="CI16" s="166"/>
      <c r="CJ16" s="166"/>
      <c r="CK16" s="166"/>
      <c r="CL16" s="166"/>
      <c r="CM16" s="166"/>
      <c r="CN16" s="166"/>
      <c r="CO16" s="166"/>
      <c r="CP16" s="166"/>
      <c r="CQ16" s="166"/>
      <c r="CR16" s="166"/>
      <c r="CS16" s="166"/>
      <c r="CT16" s="166"/>
      <c r="CU16" s="166"/>
      <c r="CV16" s="166"/>
      <c r="CW16" s="166"/>
      <c r="CX16" s="166"/>
      <c r="CY16" s="166"/>
      <c r="CZ16" s="166"/>
    </row>
    <row r="17" spans="1:104" ht="11.25" customHeight="1" x14ac:dyDescent="0.2">
      <c r="A17" s="166"/>
      <c r="B17" s="45" t="s">
        <v>64</v>
      </c>
      <c r="C17" s="16">
        <v>6</v>
      </c>
      <c r="D17" s="166"/>
      <c r="E17" s="61">
        <v>84</v>
      </c>
      <c r="F17" s="60">
        <f t="shared" si="0"/>
        <v>0.41799999999999998</v>
      </c>
      <c r="G17" s="59">
        <f t="shared" si="14"/>
        <v>1.1000000000000001E-2</v>
      </c>
      <c r="H17" s="166"/>
      <c r="I17" s="32">
        <f t="shared" si="15"/>
        <v>84</v>
      </c>
      <c r="J17" s="12">
        <f t="shared" si="16"/>
        <v>0.40699999999999997</v>
      </c>
      <c r="K17" s="166"/>
      <c r="L17" s="141" t="s">
        <v>21</v>
      </c>
      <c r="M17" s="92">
        <v>0.60000000000000009</v>
      </c>
      <c r="N17" s="91">
        <v>1.6</v>
      </c>
      <c r="O17" s="91">
        <f t="shared" si="7"/>
        <v>1.1000000000000001</v>
      </c>
      <c r="P17" s="169"/>
      <c r="Q17" s="71">
        <v>0.41799999999999998</v>
      </c>
      <c r="R17" s="166"/>
      <c r="S17" s="166"/>
      <c r="T17" s="168"/>
      <c r="U17" s="61">
        <v>84</v>
      </c>
      <c r="V17" s="60">
        <f t="shared" si="8"/>
        <v>0.41799999999999998</v>
      </c>
      <c r="W17" s="59">
        <f t="shared" si="17"/>
        <v>-2.5000000000000001E-3</v>
      </c>
      <c r="X17" s="166"/>
      <c r="Y17" s="32">
        <f t="shared" si="18"/>
        <v>84</v>
      </c>
      <c r="Z17" s="12">
        <f t="shared" si="19"/>
        <v>0.42049999999999998</v>
      </c>
      <c r="AA17" s="166"/>
      <c r="AB17" s="141" t="s">
        <v>21</v>
      </c>
      <c r="AC17" s="92">
        <v>-0.75</v>
      </c>
      <c r="AD17" s="91">
        <v>0.25</v>
      </c>
      <c r="AE17" s="91">
        <f t="shared" si="9"/>
        <v>-0.25</v>
      </c>
      <c r="AF17" s="166"/>
      <c r="AG17" s="71">
        <v>0.41799999999999998</v>
      </c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  <c r="CA17" s="166"/>
      <c r="CB17" s="166"/>
      <c r="CC17" s="166"/>
      <c r="CD17" s="166"/>
      <c r="CE17" s="166"/>
      <c r="CF17" s="166"/>
      <c r="CG17" s="166"/>
      <c r="CH17" s="166"/>
      <c r="CI17" s="166"/>
      <c r="CJ17" s="166"/>
      <c r="CK17" s="166"/>
      <c r="CL17" s="166"/>
      <c r="CM17" s="166"/>
      <c r="CN17" s="166"/>
      <c r="CO17" s="166"/>
      <c r="CP17" s="166"/>
      <c r="CQ17" s="166"/>
      <c r="CR17" s="166"/>
      <c r="CS17" s="166"/>
      <c r="CT17" s="166"/>
      <c r="CU17" s="166"/>
      <c r="CV17" s="166"/>
      <c r="CW17" s="166"/>
      <c r="CX17" s="166"/>
      <c r="CY17" s="166"/>
      <c r="CZ17" s="166"/>
    </row>
    <row r="18" spans="1:104" ht="11.25" customHeight="1" x14ac:dyDescent="0.2">
      <c r="A18" s="166"/>
      <c r="B18" s="36" t="s">
        <v>65</v>
      </c>
      <c r="C18" s="17" t="s">
        <v>74</v>
      </c>
      <c r="D18" s="166"/>
      <c r="E18" s="61">
        <v>96</v>
      </c>
      <c r="F18" s="60">
        <f t="shared" si="0"/>
        <v>0.53900000000000003</v>
      </c>
      <c r="G18" s="59">
        <f t="shared" si="14"/>
        <v>1.3000000000000001E-2</v>
      </c>
      <c r="H18" s="166"/>
      <c r="I18" s="32">
        <f t="shared" si="15"/>
        <v>96</v>
      </c>
      <c r="J18" s="12">
        <f t="shared" si="16"/>
        <v>0.52600000000000002</v>
      </c>
      <c r="K18" s="166"/>
      <c r="L18" s="141" t="s">
        <v>23</v>
      </c>
      <c r="M18" s="92">
        <v>0.8</v>
      </c>
      <c r="N18" s="91">
        <v>1.8</v>
      </c>
      <c r="O18" s="91">
        <f t="shared" si="7"/>
        <v>1.3</v>
      </c>
      <c r="P18" s="169"/>
      <c r="Q18" s="71">
        <v>0.53900000000000003</v>
      </c>
      <c r="R18" s="166"/>
      <c r="S18" s="166"/>
      <c r="T18" s="168"/>
      <c r="U18" s="61">
        <v>96</v>
      </c>
      <c r="V18" s="60">
        <f t="shared" si="8"/>
        <v>0.53900000000000003</v>
      </c>
      <c r="W18" s="59">
        <f t="shared" si="17"/>
        <v>-2.5000000000000001E-3</v>
      </c>
      <c r="X18" s="166"/>
      <c r="Y18" s="32">
        <f t="shared" si="18"/>
        <v>96</v>
      </c>
      <c r="Z18" s="12">
        <f t="shared" si="19"/>
        <v>0.54149999999999998</v>
      </c>
      <c r="AA18" s="166"/>
      <c r="AB18" s="141" t="s">
        <v>23</v>
      </c>
      <c r="AC18" s="92">
        <v>-0.75</v>
      </c>
      <c r="AD18" s="91">
        <v>0.25</v>
      </c>
      <c r="AE18" s="91">
        <f t="shared" si="9"/>
        <v>-0.25</v>
      </c>
      <c r="AF18" s="166"/>
      <c r="AG18" s="71">
        <v>0.53900000000000003</v>
      </c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  <c r="CA18" s="166"/>
      <c r="CB18" s="166"/>
      <c r="CC18" s="166"/>
      <c r="CD18" s="166"/>
      <c r="CE18" s="166"/>
      <c r="CF18" s="166"/>
      <c r="CG18" s="166"/>
      <c r="CH18" s="166"/>
      <c r="CI18" s="166"/>
      <c r="CJ18" s="166"/>
      <c r="CK18" s="166"/>
      <c r="CL18" s="166"/>
      <c r="CM18" s="166"/>
      <c r="CN18" s="166"/>
      <c r="CO18" s="166"/>
      <c r="CP18" s="166"/>
      <c r="CQ18" s="166"/>
      <c r="CR18" s="166"/>
      <c r="CS18" s="166"/>
      <c r="CT18" s="166"/>
      <c r="CU18" s="166"/>
      <c r="CV18" s="166"/>
      <c r="CW18" s="166"/>
      <c r="CX18" s="166"/>
      <c r="CY18" s="166"/>
      <c r="CZ18" s="166"/>
    </row>
    <row r="19" spans="1:104" ht="11.25" customHeight="1" x14ac:dyDescent="0.2">
      <c r="A19" s="166"/>
      <c r="B19" s="15" t="s">
        <v>76</v>
      </c>
      <c r="C19" s="42" t="b">
        <v>1</v>
      </c>
      <c r="D19" s="166"/>
      <c r="E19" s="61">
        <v>108</v>
      </c>
      <c r="F19" s="60">
        <f t="shared" si="0"/>
        <v>0.65500000000000003</v>
      </c>
      <c r="G19" s="59">
        <f t="shared" si="14"/>
        <v>1.4999999999999999E-2</v>
      </c>
      <c r="H19" s="166"/>
      <c r="I19" s="32">
        <f t="shared" si="15"/>
        <v>108</v>
      </c>
      <c r="J19" s="12">
        <f t="shared" si="16"/>
        <v>0.64</v>
      </c>
      <c r="K19" s="166"/>
      <c r="L19" s="141" t="s">
        <v>24</v>
      </c>
      <c r="M19" s="92">
        <v>1</v>
      </c>
      <c r="N19" s="91">
        <v>2</v>
      </c>
      <c r="O19" s="91">
        <f t="shared" si="7"/>
        <v>1.5</v>
      </c>
      <c r="P19" s="169"/>
      <c r="Q19" s="71">
        <v>0.65500000000000003</v>
      </c>
      <c r="R19" s="166"/>
      <c r="S19" s="166"/>
      <c r="T19" s="168"/>
      <c r="U19" s="61">
        <v>108</v>
      </c>
      <c r="V19" s="60">
        <f t="shared" si="8"/>
        <v>0.65500000000000003</v>
      </c>
      <c r="W19" s="59">
        <f t="shared" si="17"/>
        <v>-3.0000000000000005E-3</v>
      </c>
      <c r="X19" s="166"/>
      <c r="Y19" s="32">
        <f t="shared" si="18"/>
        <v>108</v>
      </c>
      <c r="Z19" s="12">
        <f t="shared" si="19"/>
        <v>0.65800000000000003</v>
      </c>
      <c r="AA19" s="166"/>
      <c r="AB19" s="141" t="s">
        <v>24</v>
      </c>
      <c r="AC19" s="92">
        <v>-0.8</v>
      </c>
      <c r="AD19" s="91">
        <v>0.2</v>
      </c>
      <c r="AE19" s="91">
        <f t="shared" si="9"/>
        <v>-0.30000000000000004</v>
      </c>
      <c r="AF19" s="166"/>
      <c r="AG19" s="71">
        <v>0.65500000000000003</v>
      </c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  <c r="CA19" s="166"/>
      <c r="CB19" s="166"/>
      <c r="CC19" s="166"/>
      <c r="CD19" s="166"/>
      <c r="CE19" s="166"/>
      <c r="CF19" s="166"/>
      <c r="CG19" s="166"/>
      <c r="CH19" s="166"/>
      <c r="CI19" s="166"/>
      <c r="CJ19" s="166"/>
      <c r="CK19" s="166"/>
      <c r="CL19" s="166"/>
      <c r="CM19" s="166"/>
      <c r="CN19" s="166"/>
      <c r="CO19" s="166"/>
      <c r="CP19" s="166"/>
      <c r="CQ19" s="166"/>
      <c r="CR19" s="166"/>
      <c r="CS19" s="166"/>
      <c r="CT19" s="166"/>
      <c r="CU19" s="166"/>
      <c r="CV19" s="166"/>
      <c r="CW19" s="166"/>
      <c r="CX19" s="166"/>
      <c r="CY19" s="166"/>
      <c r="CZ19" s="166"/>
    </row>
    <row r="20" spans="1:104" ht="11.25" customHeight="1" x14ac:dyDescent="0.2">
      <c r="A20" s="166"/>
      <c r="B20" s="15" t="s">
        <v>77</v>
      </c>
      <c r="C20" s="16" t="s">
        <v>78</v>
      </c>
      <c r="D20" s="166"/>
      <c r="E20" s="61">
        <v>120</v>
      </c>
      <c r="F20" s="60">
        <f t="shared" si="0"/>
        <v>0.76100000000000001</v>
      </c>
      <c r="G20" s="59">
        <f t="shared" si="14"/>
        <v>1.7000000000000001E-2</v>
      </c>
      <c r="H20" s="166"/>
      <c r="I20" s="32">
        <f t="shared" si="15"/>
        <v>120</v>
      </c>
      <c r="J20" s="12">
        <f t="shared" si="16"/>
        <v>0.74399999999999999</v>
      </c>
      <c r="K20" s="166"/>
      <c r="L20" s="141" t="s">
        <v>25</v>
      </c>
      <c r="M20" s="92">
        <v>1.2000000000000002</v>
      </c>
      <c r="N20" s="91">
        <v>2.2000000000000002</v>
      </c>
      <c r="O20" s="91">
        <f t="shared" si="7"/>
        <v>1.7000000000000002</v>
      </c>
      <c r="P20" s="169"/>
      <c r="Q20" s="71">
        <v>0.76100000000000001</v>
      </c>
      <c r="R20" s="166"/>
      <c r="S20" s="166"/>
      <c r="T20" s="168"/>
      <c r="U20" s="61">
        <v>120</v>
      </c>
      <c r="V20" s="60">
        <f t="shared" si="8"/>
        <v>0.76100000000000001</v>
      </c>
      <c r="W20" s="59">
        <f t="shared" si="17"/>
        <v>-3.4999999999999996E-3</v>
      </c>
      <c r="X20" s="166"/>
      <c r="Y20" s="32">
        <f t="shared" si="18"/>
        <v>120</v>
      </c>
      <c r="Z20" s="12">
        <f t="shared" si="19"/>
        <v>0.76449999999999996</v>
      </c>
      <c r="AA20" s="166"/>
      <c r="AB20" s="141" t="s">
        <v>25</v>
      </c>
      <c r="AC20" s="92">
        <v>-0.85</v>
      </c>
      <c r="AD20" s="91">
        <v>0.15</v>
      </c>
      <c r="AE20" s="91">
        <f t="shared" si="9"/>
        <v>-0.35</v>
      </c>
      <c r="AF20" s="166"/>
      <c r="AG20" s="71">
        <v>0.76100000000000001</v>
      </c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  <c r="CA20" s="166"/>
      <c r="CB20" s="166"/>
      <c r="CC20" s="166"/>
      <c r="CD20" s="166"/>
      <c r="CE20" s="166"/>
      <c r="CF20" s="166"/>
      <c r="CG20" s="166"/>
      <c r="CH20" s="166"/>
      <c r="CI20" s="166"/>
      <c r="CJ20" s="166"/>
      <c r="CK20" s="166"/>
      <c r="CL20" s="166"/>
      <c r="CM20" s="166"/>
      <c r="CN20" s="166"/>
      <c r="CO20" s="166"/>
      <c r="CP20" s="166"/>
      <c r="CQ20" s="166"/>
      <c r="CR20" s="166"/>
      <c r="CS20" s="166"/>
      <c r="CT20" s="166"/>
      <c r="CU20" s="166"/>
      <c r="CV20" s="166"/>
      <c r="CW20" s="166"/>
      <c r="CX20" s="166"/>
      <c r="CY20" s="166"/>
      <c r="CZ20" s="166"/>
    </row>
    <row r="21" spans="1:104" ht="11.25" customHeight="1" x14ac:dyDescent="0.2">
      <c r="A21" s="166"/>
      <c r="B21" s="13" t="s">
        <v>66</v>
      </c>
      <c r="C21" s="17">
        <v>2</v>
      </c>
      <c r="D21" s="166"/>
      <c r="E21" s="61">
        <v>144</v>
      </c>
      <c r="F21" s="60">
        <f t="shared" si="0"/>
        <v>0.94199999999999995</v>
      </c>
      <c r="G21" s="59">
        <f t="shared" si="14"/>
        <v>1.9500000000000003E-2</v>
      </c>
      <c r="H21" s="166"/>
      <c r="I21" s="32">
        <f t="shared" si="15"/>
        <v>144</v>
      </c>
      <c r="J21" s="12">
        <f t="shared" si="16"/>
        <v>0.92249999999999999</v>
      </c>
      <c r="K21" s="166"/>
      <c r="L21" s="141" t="s">
        <v>34</v>
      </c>
      <c r="M21" s="92">
        <v>1.45</v>
      </c>
      <c r="N21" s="91">
        <v>2.4500000000000002</v>
      </c>
      <c r="O21" s="91">
        <f t="shared" si="7"/>
        <v>1.9500000000000002</v>
      </c>
      <c r="P21" s="169"/>
      <c r="Q21" s="71">
        <v>0.94199999999999995</v>
      </c>
      <c r="R21" s="166"/>
      <c r="S21" s="166"/>
      <c r="T21" s="168"/>
      <c r="U21" s="61">
        <v>144</v>
      </c>
      <c r="V21" s="60">
        <f t="shared" si="8"/>
        <v>0.94199999999999995</v>
      </c>
      <c r="W21" s="59">
        <f t="shared" si="17"/>
        <v>-4.0000000000000001E-3</v>
      </c>
      <c r="X21" s="166"/>
      <c r="Y21" s="32">
        <f t="shared" si="18"/>
        <v>144</v>
      </c>
      <c r="Z21" s="12">
        <f t="shared" si="19"/>
        <v>0.94599999999999995</v>
      </c>
      <c r="AA21" s="166"/>
      <c r="AB21" s="141" t="s">
        <v>34</v>
      </c>
      <c r="AC21" s="92">
        <v>-0.9</v>
      </c>
      <c r="AD21" s="91">
        <v>0.1</v>
      </c>
      <c r="AE21" s="91">
        <f t="shared" si="9"/>
        <v>-0.4</v>
      </c>
      <c r="AF21" s="166"/>
      <c r="AG21" s="71">
        <v>0.94199999999999995</v>
      </c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  <c r="CA21" s="166"/>
      <c r="CB21" s="166"/>
      <c r="CC21" s="166"/>
      <c r="CD21" s="166"/>
      <c r="CE21" s="166"/>
      <c r="CF21" s="166"/>
      <c r="CG21" s="166"/>
      <c r="CH21" s="166"/>
      <c r="CI21" s="166"/>
      <c r="CJ21" s="166"/>
      <c r="CK21" s="166"/>
      <c r="CL21" s="166"/>
      <c r="CM21" s="166"/>
      <c r="CN21" s="166"/>
      <c r="CO21" s="166"/>
      <c r="CP21" s="166"/>
      <c r="CQ21" s="166"/>
      <c r="CR21" s="166"/>
      <c r="CS21" s="166"/>
      <c r="CT21" s="166"/>
      <c r="CU21" s="166"/>
      <c r="CV21" s="166"/>
      <c r="CW21" s="166"/>
      <c r="CX21" s="166"/>
      <c r="CY21" s="166"/>
      <c r="CZ21" s="166"/>
    </row>
    <row r="22" spans="1:104" ht="11.25" customHeight="1" x14ac:dyDescent="0.2">
      <c r="A22" s="166"/>
      <c r="B22" s="166"/>
      <c r="C22" s="166"/>
      <c r="D22" s="166"/>
      <c r="E22" s="61">
        <v>180</v>
      </c>
      <c r="F22" s="60">
        <f t="shared" si="0"/>
        <v>1.135</v>
      </c>
      <c r="G22" s="59">
        <f t="shared" si="14"/>
        <v>2.2000000000000002E-2</v>
      </c>
      <c r="H22" s="166"/>
      <c r="I22" s="32">
        <f t="shared" si="15"/>
        <v>180</v>
      </c>
      <c r="J22" s="12">
        <f t="shared" si="16"/>
        <v>1.113</v>
      </c>
      <c r="K22" s="166"/>
      <c r="L22" s="141" t="s">
        <v>26</v>
      </c>
      <c r="M22" s="92">
        <v>1.7000000000000002</v>
      </c>
      <c r="N22" s="91">
        <v>2.7</v>
      </c>
      <c r="O22" s="91">
        <f t="shared" si="7"/>
        <v>2.2000000000000002</v>
      </c>
      <c r="P22" s="169"/>
      <c r="Q22" s="71">
        <v>1.135</v>
      </c>
      <c r="R22" s="166"/>
      <c r="S22" s="166"/>
      <c r="T22" s="168"/>
      <c r="U22" s="61">
        <v>180</v>
      </c>
      <c r="V22" s="60">
        <f t="shared" si="8"/>
        <v>1.135</v>
      </c>
      <c r="W22" s="59">
        <f t="shared" si="17"/>
        <v>-4.0000000000000001E-3</v>
      </c>
      <c r="X22" s="166"/>
      <c r="Y22" s="32">
        <f t="shared" si="18"/>
        <v>180</v>
      </c>
      <c r="Z22" s="12">
        <f t="shared" si="19"/>
        <v>1.139</v>
      </c>
      <c r="AA22" s="166"/>
      <c r="AB22" s="141" t="s">
        <v>26</v>
      </c>
      <c r="AC22" s="92">
        <v>-0.9</v>
      </c>
      <c r="AD22" s="91">
        <v>0.1</v>
      </c>
      <c r="AE22" s="91">
        <f t="shared" si="9"/>
        <v>-0.4</v>
      </c>
      <c r="AF22" s="166"/>
      <c r="AG22" s="71">
        <v>1.135</v>
      </c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  <c r="CA22" s="166"/>
      <c r="CB22" s="166"/>
      <c r="CC22" s="166"/>
      <c r="CD22" s="166"/>
      <c r="CE22" s="166"/>
      <c r="CF22" s="166"/>
      <c r="CG22" s="166"/>
      <c r="CH22" s="166"/>
      <c r="CI22" s="166"/>
      <c r="CJ22" s="166"/>
      <c r="CK22" s="166"/>
      <c r="CL22" s="166"/>
      <c r="CM22" s="166"/>
      <c r="CN22" s="166"/>
      <c r="CO22" s="166"/>
      <c r="CP22" s="166"/>
      <c r="CQ22" s="166"/>
      <c r="CR22" s="166"/>
      <c r="CS22" s="166"/>
      <c r="CT22" s="166"/>
      <c r="CU22" s="166"/>
      <c r="CV22" s="166"/>
      <c r="CW22" s="166"/>
      <c r="CX22" s="166"/>
      <c r="CY22" s="166"/>
      <c r="CZ22" s="166"/>
    </row>
    <row r="23" spans="1:104" ht="11.25" customHeight="1" x14ac:dyDescent="0.2">
      <c r="A23" s="166"/>
      <c r="B23" s="166"/>
      <c r="C23" s="166"/>
      <c r="D23" s="166"/>
      <c r="E23" s="61">
        <v>240</v>
      </c>
      <c r="F23" s="60">
        <f t="shared" si="0"/>
        <v>1.2969999999999999</v>
      </c>
      <c r="G23" s="59">
        <f t="shared" si="14"/>
        <v>2.4000000000000004E-2</v>
      </c>
      <c r="H23" s="166"/>
      <c r="I23" s="32">
        <f t="shared" si="15"/>
        <v>240</v>
      </c>
      <c r="J23" s="12">
        <f t="shared" si="16"/>
        <v>1.2729999999999999</v>
      </c>
      <c r="K23" s="166"/>
      <c r="L23" s="141" t="s">
        <v>27</v>
      </c>
      <c r="M23" s="92">
        <v>1.9000000000000001</v>
      </c>
      <c r="N23" s="91">
        <v>2.9000000000000004</v>
      </c>
      <c r="O23" s="91">
        <f t="shared" si="7"/>
        <v>2.4000000000000004</v>
      </c>
      <c r="P23" s="169"/>
      <c r="Q23" s="71">
        <v>1.2969999999999999</v>
      </c>
      <c r="R23" s="166"/>
      <c r="S23" s="166"/>
      <c r="T23" s="168"/>
      <c r="U23" s="61">
        <v>240</v>
      </c>
      <c r="V23" s="60">
        <f t="shared" si="8"/>
        <v>1.2969999999999999</v>
      </c>
      <c r="W23" s="59">
        <f t="shared" si="17"/>
        <v>-4.5000000000000005E-3</v>
      </c>
      <c r="X23" s="166"/>
      <c r="Y23" s="32">
        <f t="shared" si="18"/>
        <v>240</v>
      </c>
      <c r="Z23" s="12">
        <f t="shared" si="19"/>
        <v>1.3014999999999999</v>
      </c>
      <c r="AA23" s="166"/>
      <c r="AB23" s="141" t="s">
        <v>27</v>
      </c>
      <c r="AC23" s="92">
        <v>-0.95000000000000007</v>
      </c>
      <c r="AD23" s="91">
        <v>0.05</v>
      </c>
      <c r="AE23" s="91">
        <f t="shared" si="9"/>
        <v>-0.45</v>
      </c>
      <c r="AF23" s="166"/>
      <c r="AG23" s="71">
        <v>1.2969999999999999</v>
      </c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  <c r="CA23" s="166"/>
      <c r="CB23" s="166"/>
      <c r="CC23" s="166"/>
      <c r="CD23" s="166"/>
      <c r="CE23" s="166"/>
      <c r="CF23" s="166"/>
      <c r="CG23" s="166"/>
      <c r="CH23" s="166"/>
      <c r="CI23" s="166"/>
      <c r="CJ23" s="166"/>
      <c r="CK23" s="166"/>
      <c r="CL23" s="166"/>
      <c r="CM23" s="166"/>
      <c r="CN23" s="166"/>
      <c r="CO23" s="166"/>
      <c r="CP23" s="166"/>
      <c r="CQ23" s="166"/>
      <c r="CR23" s="166"/>
      <c r="CS23" s="166"/>
      <c r="CT23" s="166"/>
      <c r="CU23" s="166"/>
      <c r="CV23" s="166"/>
      <c r="CW23" s="166"/>
      <c r="CX23" s="166"/>
      <c r="CY23" s="166"/>
      <c r="CZ23" s="166"/>
    </row>
    <row r="24" spans="1:104" ht="11.25" customHeight="1" x14ac:dyDescent="0.2">
      <c r="A24" s="166"/>
      <c r="B24" s="166"/>
      <c r="C24" s="166"/>
      <c r="D24" s="166"/>
      <c r="E24" s="61">
        <v>300</v>
      </c>
      <c r="F24" s="60">
        <f t="shared" si="0"/>
        <v>1.357</v>
      </c>
      <c r="G24" s="59">
        <f t="shared" si="14"/>
        <v>2.75E-2</v>
      </c>
      <c r="H24" s="166"/>
      <c r="I24" s="32">
        <f t="shared" si="15"/>
        <v>300</v>
      </c>
      <c r="J24" s="12">
        <f t="shared" si="16"/>
        <v>1.3294999999999999</v>
      </c>
      <c r="K24" s="166"/>
      <c r="L24" s="141" t="s">
        <v>28</v>
      </c>
      <c r="M24" s="92">
        <v>2.25</v>
      </c>
      <c r="N24" s="91">
        <v>3.25</v>
      </c>
      <c r="O24" s="91">
        <f t="shared" si="7"/>
        <v>2.75</v>
      </c>
      <c r="P24" s="169"/>
      <c r="Q24" s="71">
        <v>1.357</v>
      </c>
      <c r="R24" s="166"/>
      <c r="S24" s="166"/>
      <c r="T24" s="168"/>
      <c r="U24" s="61">
        <v>300</v>
      </c>
      <c r="V24" s="60">
        <f t="shared" si="8"/>
        <v>1.357</v>
      </c>
      <c r="W24" s="59">
        <f t="shared" si="17"/>
        <v>-5.0000000000000001E-3</v>
      </c>
      <c r="X24" s="166"/>
      <c r="Y24" s="32">
        <f t="shared" si="18"/>
        <v>300</v>
      </c>
      <c r="Z24" s="12">
        <f t="shared" si="19"/>
        <v>1.3619999999999999</v>
      </c>
      <c r="AA24" s="166"/>
      <c r="AB24" s="141" t="s">
        <v>28</v>
      </c>
      <c r="AC24" s="92">
        <v>-1</v>
      </c>
      <c r="AD24" s="91">
        <v>0</v>
      </c>
      <c r="AE24" s="91">
        <f t="shared" si="9"/>
        <v>-0.5</v>
      </c>
      <c r="AF24" s="166"/>
      <c r="AG24" s="71">
        <v>1.357</v>
      </c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  <c r="CA24" s="166"/>
      <c r="CB24" s="166"/>
      <c r="CC24" s="166"/>
      <c r="CD24" s="166"/>
      <c r="CE24" s="166"/>
      <c r="CF24" s="166"/>
      <c r="CG24" s="166"/>
      <c r="CH24" s="166"/>
      <c r="CI24" s="166"/>
      <c r="CJ24" s="166"/>
      <c r="CK24" s="166"/>
      <c r="CL24" s="166"/>
      <c r="CM24" s="166"/>
      <c r="CN24" s="166"/>
      <c r="CO24" s="166"/>
      <c r="CP24" s="166"/>
      <c r="CQ24" s="166"/>
      <c r="CR24" s="166"/>
      <c r="CS24" s="166"/>
      <c r="CT24" s="166"/>
      <c r="CU24" s="166"/>
      <c r="CV24" s="166"/>
      <c r="CW24" s="166"/>
      <c r="CX24" s="166"/>
      <c r="CY24" s="166"/>
      <c r="CZ24" s="166"/>
    </row>
    <row r="25" spans="1:104" ht="11.25" customHeight="1" x14ac:dyDescent="0.2">
      <c r="A25" s="166"/>
      <c r="B25" s="166"/>
      <c r="C25" s="166"/>
      <c r="D25" s="166"/>
      <c r="E25" s="61">
        <v>360</v>
      </c>
      <c r="F25" s="60">
        <f t="shared" si="0"/>
        <v>1.3819999999999999</v>
      </c>
      <c r="G25" s="59">
        <f t="shared" si="14"/>
        <v>2.9000000000000005E-2</v>
      </c>
      <c r="H25" s="166"/>
      <c r="I25" s="32">
        <f t="shared" si="15"/>
        <v>360</v>
      </c>
      <c r="J25" s="12">
        <f t="shared" si="16"/>
        <v>1.353</v>
      </c>
      <c r="K25" s="166"/>
      <c r="L25" s="141" t="s">
        <v>29</v>
      </c>
      <c r="M25" s="92">
        <v>2.4000000000000004</v>
      </c>
      <c r="N25" s="91">
        <v>3.4000000000000004</v>
      </c>
      <c r="O25" s="91">
        <f t="shared" si="7"/>
        <v>2.9000000000000004</v>
      </c>
      <c r="P25" s="169"/>
      <c r="Q25" s="71">
        <v>1.3819999999999999</v>
      </c>
      <c r="R25" s="166"/>
      <c r="S25" s="166"/>
      <c r="T25" s="168"/>
      <c r="U25" s="61">
        <v>360</v>
      </c>
      <c r="V25" s="60">
        <f t="shared" si="8"/>
        <v>1.3819999999999999</v>
      </c>
      <c r="W25" s="59">
        <f t="shared" si="17"/>
        <v>-5.0000000000000001E-3</v>
      </c>
      <c r="X25" s="166"/>
      <c r="Y25" s="32">
        <f t="shared" si="18"/>
        <v>360</v>
      </c>
      <c r="Z25" s="12">
        <f t="shared" si="19"/>
        <v>1.3869999999999998</v>
      </c>
      <c r="AA25" s="166"/>
      <c r="AB25" s="141" t="s">
        <v>29</v>
      </c>
      <c r="AC25" s="92">
        <v>-1</v>
      </c>
      <c r="AD25" s="91">
        <v>0</v>
      </c>
      <c r="AE25" s="91">
        <f t="shared" si="9"/>
        <v>-0.5</v>
      </c>
      <c r="AF25" s="166"/>
      <c r="AG25" s="71">
        <v>1.3819999999999999</v>
      </c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  <c r="CA25" s="166"/>
      <c r="CB25" s="166"/>
      <c r="CC25" s="166"/>
      <c r="CD25" s="166"/>
      <c r="CE25" s="166"/>
      <c r="CF25" s="166"/>
      <c r="CG25" s="166"/>
      <c r="CH25" s="166"/>
      <c r="CI25" s="166"/>
      <c r="CJ25" s="166"/>
      <c r="CK25" s="166"/>
      <c r="CL25" s="166"/>
      <c r="CM25" s="166"/>
      <c r="CN25" s="166"/>
      <c r="CO25" s="166"/>
      <c r="CP25" s="166"/>
      <c r="CQ25" s="166"/>
      <c r="CR25" s="166"/>
      <c r="CS25" s="166"/>
      <c r="CT25" s="166"/>
      <c r="CU25" s="166"/>
      <c r="CV25" s="166"/>
      <c r="CW25" s="166"/>
      <c r="CX25" s="166"/>
      <c r="CY25" s="166"/>
      <c r="CZ25" s="166"/>
    </row>
    <row r="26" spans="1:104" ht="11.25" customHeight="1" x14ac:dyDescent="0.2">
      <c r="A26" s="166"/>
      <c r="B26" s="166"/>
      <c r="C26" s="166"/>
      <c r="D26" s="166"/>
      <c r="E26" s="61">
        <v>480</v>
      </c>
      <c r="F26" s="60">
        <f t="shared" si="0"/>
        <v>1.391</v>
      </c>
      <c r="G26" s="59">
        <f t="shared" si="14"/>
        <v>0.03</v>
      </c>
      <c r="H26" s="166"/>
      <c r="I26" s="32">
        <f t="shared" si="15"/>
        <v>480</v>
      </c>
      <c r="J26" s="12">
        <f t="shared" si="16"/>
        <v>1.361</v>
      </c>
      <c r="K26" s="166"/>
      <c r="L26" s="141" t="s">
        <v>49</v>
      </c>
      <c r="M26" s="92">
        <v>2.5</v>
      </c>
      <c r="N26" s="91">
        <v>3.5</v>
      </c>
      <c r="O26" s="91">
        <f t="shared" si="7"/>
        <v>3</v>
      </c>
      <c r="P26" s="169"/>
      <c r="Q26" s="71">
        <v>1.391</v>
      </c>
      <c r="R26" s="166"/>
      <c r="S26" s="166"/>
      <c r="T26" s="168"/>
      <c r="U26" s="61">
        <v>480</v>
      </c>
      <c r="V26" s="60">
        <f t="shared" si="8"/>
        <v>1.391</v>
      </c>
      <c r="W26" s="59">
        <f t="shared" si="17"/>
        <v>-5.5000000000000005E-3</v>
      </c>
      <c r="X26" s="166"/>
      <c r="Y26" s="32">
        <f t="shared" si="18"/>
        <v>480</v>
      </c>
      <c r="Z26" s="12">
        <f t="shared" si="19"/>
        <v>1.3965000000000001</v>
      </c>
      <c r="AA26" s="166"/>
      <c r="AB26" s="141" t="s">
        <v>49</v>
      </c>
      <c r="AC26" s="92">
        <v>-1.05</v>
      </c>
      <c r="AD26" s="91">
        <v>-0.05</v>
      </c>
      <c r="AE26" s="91">
        <f t="shared" si="9"/>
        <v>-0.55000000000000004</v>
      </c>
      <c r="AF26" s="166"/>
      <c r="AG26" s="71">
        <v>1.391</v>
      </c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  <c r="CA26" s="166"/>
      <c r="CB26" s="166"/>
      <c r="CC26" s="166"/>
      <c r="CD26" s="166"/>
      <c r="CE26" s="166"/>
      <c r="CF26" s="166"/>
      <c r="CG26" s="166"/>
      <c r="CH26" s="166"/>
      <c r="CI26" s="166"/>
      <c r="CJ26" s="166"/>
      <c r="CK26" s="166"/>
      <c r="CL26" s="166"/>
      <c r="CM26" s="166"/>
      <c r="CN26" s="166"/>
      <c r="CO26" s="166"/>
      <c r="CP26" s="166"/>
      <c r="CQ26" s="166"/>
      <c r="CR26" s="166"/>
      <c r="CS26" s="166"/>
      <c r="CT26" s="166"/>
      <c r="CU26" s="166"/>
      <c r="CV26" s="166"/>
      <c r="CW26" s="166"/>
      <c r="CX26" s="166"/>
      <c r="CY26" s="166"/>
      <c r="CZ26" s="166"/>
    </row>
    <row r="27" spans="1:104" ht="11.25" customHeight="1" x14ac:dyDescent="0.2">
      <c r="A27" s="166"/>
      <c r="B27" s="166"/>
      <c r="C27" s="166"/>
      <c r="D27" s="166"/>
      <c r="E27" s="136">
        <v>600</v>
      </c>
      <c r="F27" s="137">
        <f t="shared" si="0"/>
        <v>1.351</v>
      </c>
      <c r="G27" s="138">
        <f t="shared" si="14"/>
        <v>3.2500000000000001E-2</v>
      </c>
      <c r="H27" s="166"/>
      <c r="I27" s="139">
        <f t="shared" si="15"/>
        <v>600</v>
      </c>
      <c r="J27" s="135">
        <f t="shared" si="16"/>
        <v>1.3185</v>
      </c>
      <c r="K27" s="166"/>
      <c r="L27" s="141" t="s">
        <v>50</v>
      </c>
      <c r="M27" s="92">
        <v>2.75</v>
      </c>
      <c r="N27" s="91">
        <v>3.75</v>
      </c>
      <c r="O27" s="91">
        <f t="shared" si="7"/>
        <v>3.25</v>
      </c>
      <c r="P27" s="169"/>
      <c r="Q27" s="71">
        <v>1.351</v>
      </c>
      <c r="R27" s="166"/>
      <c r="S27" s="166"/>
      <c r="T27" s="168"/>
      <c r="U27" s="136">
        <v>600</v>
      </c>
      <c r="V27" s="137">
        <f t="shared" si="8"/>
        <v>1.351</v>
      </c>
      <c r="W27" s="138">
        <f t="shared" si="17"/>
        <v>-6.000000000000001E-3</v>
      </c>
      <c r="X27" s="166"/>
      <c r="Y27" s="139">
        <f t="shared" si="18"/>
        <v>600</v>
      </c>
      <c r="Z27" s="135">
        <f t="shared" si="19"/>
        <v>1.357</v>
      </c>
      <c r="AA27" s="166"/>
      <c r="AB27" s="141" t="s">
        <v>50</v>
      </c>
      <c r="AC27" s="92">
        <v>-1.1000000000000001</v>
      </c>
      <c r="AD27" s="91">
        <v>-0.1</v>
      </c>
      <c r="AE27" s="91">
        <f t="shared" si="9"/>
        <v>-0.60000000000000009</v>
      </c>
      <c r="AF27" s="166"/>
      <c r="AG27" s="71">
        <v>1.351</v>
      </c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  <c r="CA27" s="166"/>
      <c r="CB27" s="166"/>
      <c r="CC27" s="166"/>
      <c r="CD27" s="166"/>
      <c r="CE27" s="166"/>
      <c r="CF27" s="166"/>
      <c r="CG27" s="166"/>
      <c r="CH27" s="166"/>
      <c r="CI27" s="166"/>
      <c r="CJ27" s="166"/>
      <c r="CK27" s="166"/>
      <c r="CL27" s="166"/>
      <c r="CM27" s="166"/>
      <c r="CN27" s="166"/>
      <c r="CO27" s="166"/>
      <c r="CP27" s="166"/>
      <c r="CQ27" s="166"/>
      <c r="CR27" s="166"/>
      <c r="CS27" s="166"/>
      <c r="CT27" s="166"/>
      <c r="CU27" s="166"/>
      <c r="CV27" s="166"/>
      <c r="CW27" s="166"/>
      <c r="CX27" s="166"/>
      <c r="CY27" s="166"/>
      <c r="CZ27" s="166"/>
    </row>
    <row r="28" spans="1:104" ht="11.25" customHeight="1" thickBot="1" x14ac:dyDescent="0.25">
      <c r="A28" s="166"/>
      <c r="B28" s="166"/>
      <c r="C28" s="166"/>
      <c r="D28" s="166"/>
      <c r="E28" s="73">
        <v>720</v>
      </c>
      <c r="F28" s="74">
        <f t="shared" si="0"/>
        <v>1.3320000000000001</v>
      </c>
      <c r="G28" s="75">
        <f t="shared" ref="G28" si="20">O28/100</f>
        <v>3.2500000000000001E-2</v>
      </c>
      <c r="H28" s="166"/>
      <c r="I28" s="76">
        <f t="shared" ref="I28" si="21">IF(LEN(E28)&gt;0,E28,"")</f>
        <v>720</v>
      </c>
      <c r="J28" s="77">
        <f t="shared" ref="J28" si="22">IF(LEN(E28)&gt;0,F28-G28,"-")</f>
        <v>1.2995000000000001</v>
      </c>
      <c r="K28" s="166"/>
      <c r="L28" s="142" t="s">
        <v>51</v>
      </c>
      <c r="M28" s="93">
        <v>2.75</v>
      </c>
      <c r="N28" s="94">
        <v>3.75</v>
      </c>
      <c r="O28" s="94">
        <f t="shared" si="7"/>
        <v>3.25</v>
      </c>
      <c r="P28" s="169"/>
      <c r="Q28" s="72">
        <v>1.3320000000000001</v>
      </c>
      <c r="R28" s="166"/>
      <c r="S28" s="166"/>
      <c r="T28" s="168"/>
      <c r="U28" s="73">
        <v>720</v>
      </c>
      <c r="V28" s="74">
        <f t="shared" si="8"/>
        <v>1.3320000000000001</v>
      </c>
      <c r="W28" s="75">
        <f t="shared" ref="W28" si="23">AE28/100</f>
        <v>-6.000000000000001E-3</v>
      </c>
      <c r="X28" s="166"/>
      <c r="Y28" s="76">
        <f t="shared" ref="Y28" si="24">IF(LEN(U28)&gt;0,U28,"")</f>
        <v>720</v>
      </c>
      <c r="Z28" s="77">
        <f t="shared" ref="Z28" si="25">IF(LEN(U28)&gt;0,V28-W28,"-")</f>
        <v>1.3380000000000001</v>
      </c>
      <c r="AA28" s="166"/>
      <c r="AB28" s="142" t="s">
        <v>51</v>
      </c>
      <c r="AC28" s="93">
        <v>-1.1000000000000001</v>
      </c>
      <c r="AD28" s="94">
        <v>-0.1</v>
      </c>
      <c r="AE28" s="94">
        <f t="shared" si="9"/>
        <v>-0.60000000000000009</v>
      </c>
      <c r="AF28" s="166"/>
      <c r="AG28" s="72">
        <v>1.3320000000000001</v>
      </c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  <c r="CA28" s="166"/>
      <c r="CB28" s="166"/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6"/>
      <c r="CO28" s="166"/>
      <c r="CP28" s="166"/>
      <c r="CQ28" s="166"/>
      <c r="CR28" s="166"/>
      <c r="CS28" s="166"/>
      <c r="CT28" s="166"/>
      <c r="CU28" s="166"/>
      <c r="CV28" s="166"/>
      <c r="CW28" s="166"/>
      <c r="CX28" s="166"/>
      <c r="CY28" s="166"/>
      <c r="CZ28" s="166"/>
    </row>
    <row r="29" spans="1:104" ht="11.25" customHeight="1" x14ac:dyDescent="0.2">
      <c r="A29" s="166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8"/>
      <c r="U29" s="169"/>
      <c r="V29" s="169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70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  <c r="CA29" s="166"/>
      <c r="CB29" s="166"/>
      <c r="CC29" s="166"/>
      <c r="CD29" s="166"/>
      <c r="CE29" s="166"/>
      <c r="CF29" s="166"/>
      <c r="CG29" s="166"/>
      <c r="CH29" s="166"/>
      <c r="CI29" s="166"/>
      <c r="CJ29" s="166"/>
      <c r="CK29" s="166"/>
      <c r="CL29" s="166"/>
      <c r="CM29" s="166"/>
      <c r="CN29" s="166"/>
      <c r="CO29" s="166"/>
      <c r="CP29" s="166"/>
      <c r="CQ29" s="166"/>
      <c r="CR29" s="166"/>
      <c r="CS29" s="166"/>
      <c r="CT29" s="166"/>
      <c r="CU29" s="166"/>
      <c r="CV29" s="166"/>
      <c r="CW29" s="166"/>
      <c r="CX29" s="166"/>
      <c r="CY29" s="166"/>
      <c r="CZ29" s="166"/>
    </row>
    <row r="30" spans="1:104" ht="11.25" customHeight="1" thickBot="1" x14ac:dyDescent="0.25">
      <c r="A30" s="166"/>
      <c r="B30" s="166"/>
      <c r="C30" s="166"/>
      <c r="D30" s="166"/>
      <c r="E30" s="166"/>
      <c r="F30" s="166"/>
      <c r="G30" s="173">
        <f>SUM(G32:INDEX(G32:G55,G56))</f>
        <v>0</v>
      </c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8"/>
      <c r="U30" s="166"/>
      <c r="V30" s="166"/>
      <c r="W30" s="173">
        <f>SUM(W32:INDEX(W32:W55,W56))</f>
        <v>0</v>
      </c>
      <c r="X30" s="166"/>
      <c r="Y30" s="166"/>
      <c r="Z30" s="166"/>
      <c r="AA30" s="166"/>
      <c r="AB30" s="166"/>
      <c r="AC30" s="298" t="s">
        <v>184</v>
      </c>
      <c r="AD30" s="299"/>
      <c r="AE30" s="300"/>
      <c r="AF30" s="166"/>
      <c r="AG30" s="166"/>
      <c r="AH30" s="170"/>
      <c r="AI30" s="175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6"/>
      <c r="CO30" s="166"/>
      <c r="CP30" s="166"/>
      <c r="CQ30" s="166"/>
      <c r="CR30" s="166"/>
      <c r="CS30" s="166"/>
      <c r="CT30" s="166"/>
      <c r="CU30" s="166"/>
      <c r="CV30" s="166"/>
      <c r="CW30" s="166"/>
      <c r="CX30" s="166"/>
      <c r="CY30" s="166"/>
      <c r="CZ30" s="166"/>
    </row>
    <row r="31" spans="1:104" ht="11.25" customHeight="1" thickBot="1" x14ac:dyDescent="0.25">
      <c r="A31" s="166"/>
      <c r="B31" s="301" t="s">
        <v>53</v>
      </c>
      <c r="C31" s="3" t="s">
        <v>54</v>
      </c>
      <c r="D31" s="166"/>
      <c r="E31" s="166"/>
      <c r="F31" s="130" t="s">
        <v>0</v>
      </c>
      <c r="G31" s="84" t="b">
        <v>0</v>
      </c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8"/>
      <c r="U31" s="166"/>
      <c r="V31" s="130" t="s">
        <v>0</v>
      </c>
      <c r="W31" s="84" t="b">
        <v>0</v>
      </c>
      <c r="X31" s="166"/>
      <c r="Y31" s="166"/>
      <c r="Z31" s="166"/>
      <c r="AA31" s="166"/>
      <c r="AB31" s="168"/>
      <c r="AC31" s="131" t="s">
        <v>179</v>
      </c>
      <c r="AD31" s="164" t="s">
        <v>180</v>
      </c>
      <c r="AE31" s="164" t="s">
        <v>181</v>
      </c>
      <c r="AF31" s="166"/>
      <c r="AG31" s="166"/>
      <c r="AH31" s="170"/>
      <c r="AI31" s="166"/>
      <c r="AJ31" s="166"/>
      <c r="AK31" s="174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6"/>
      <c r="CO31" s="166"/>
      <c r="CP31" s="166"/>
      <c r="CQ31" s="166"/>
      <c r="CR31" s="166"/>
      <c r="CS31" s="166"/>
      <c r="CT31" s="166"/>
      <c r="CU31" s="166"/>
      <c r="CV31" s="166"/>
      <c r="CW31" s="166"/>
      <c r="CX31" s="166"/>
      <c r="CY31" s="166"/>
      <c r="CZ31" s="166"/>
    </row>
    <row r="32" spans="1:104" ht="11.25" customHeight="1" x14ac:dyDescent="0.2">
      <c r="A32" s="166"/>
      <c r="B32" s="302"/>
      <c r="C32" s="7">
        <v>40932</v>
      </c>
      <c r="D32" s="166"/>
      <c r="E32" s="166"/>
      <c r="F32" s="62" t="str">
        <f t="array" ref="F32:G55">IF(doCalc,_xll.xlCurveBootstrapper(today,currency,curveNameEUX,nUsedDepo,H6:J6,nUsedFra,I59:J59,0,M35:N35,nUsedSwap,I11:INDEX(J11:J28,nUsedSwap),typeInterp,interpOn,comp,dayCount,B34:B49,C34:C49),"-")</f>
        <v>-</v>
      </c>
      <c r="G32" s="100" t="str">
        <v>-</v>
      </c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8"/>
      <c r="U32" s="166"/>
      <c r="V32" s="62" t="str">
        <f t="array" ref="V32:W55">IF(doCalc2,_xll.xlCurveBootstrapper(today,currency,curveNameCME,nUsedDepo,X6:Z6,nUsedFra,AG36:AH36,0,AG34:AH34,nUsedSwap,Y11:INDEX(Z11:Z28,nUsedSwap),typeInterp,interpOn,comp,dayCount,B34:B49,C34:C49),"-")</f>
        <v>-</v>
      </c>
      <c r="W32" s="100" t="str">
        <v>-</v>
      </c>
      <c r="X32" s="166"/>
      <c r="Y32" s="166"/>
      <c r="Z32" s="166">
        <v>6</v>
      </c>
      <c r="AA32" s="166"/>
      <c r="AB32" s="87" t="s">
        <v>12</v>
      </c>
      <c r="AC32" s="132" t="str">
        <f>IF($V$32 = "-", "-", _xll.xlShmImplSwap2(curveNameOIS&amp;T($V$32),curveNameCME,42830,,Z32,1,8,2,4,1,1,$V$3)*100)</f>
        <v>-</v>
      </c>
      <c r="AD32" s="132">
        <f>_xll.xlShmImplSwap2(curveNameOIS&amp;T(ManualTrigger),curveName6M,42830,,Z32,1,8,2,4,1,1,$V$3)*100</f>
        <v>-0.24969333333328964</v>
      </c>
      <c r="AE32" s="132" t="str">
        <f>IF($F$32 = "-", "-", _xll.xlShmImplSwap2(curveNameOIS&amp;T($F$32),curveNameEUX,42830,,Z32,1,8,2,4,1,1,$V$3)*100)</f>
        <v>-</v>
      </c>
      <c r="AF32" s="166"/>
      <c r="AG32" s="166"/>
      <c r="AH32" s="174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6"/>
      <c r="CO32" s="166"/>
      <c r="CP32" s="166"/>
      <c r="CQ32" s="166"/>
      <c r="CR32" s="166"/>
      <c r="CS32" s="166"/>
      <c r="CT32" s="166"/>
      <c r="CU32" s="166"/>
      <c r="CV32" s="166"/>
      <c r="CW32" s="166"/>
      <c r="CX32" s="166"/>
      <c r="CY32" s="166"/>
      <c r="CZ32" s="166"/>
    </row>
    <row r="33" spans="1:104" ht="11.25" customHeight="1" x14ac:dyDescent="0.2">
      <c r="A33" s="166"/>
      <c r="B33" s="67" t="s">
        <v>92</v>
      </c>
      <c r="C33" s="46"/>
      <c r="D33" s="166"/>
      <c r="E33" s="166"/>
      <c r="F33" s="63" t="str">
        <v>-</v>
      </c>
      <c r="G33" s="101" t="str">
        <v>-</v>
      </c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8"/>
      <c r="U33" s="166"/>
      <c r="V33" s="63" t="str">
        <v>-</v>
      </c>
      <c r="W33" s="101" t="str">
        <v>-</v>
      </c>
      <c r="X33" s="166"/>
      <c r="Y33" s="166"/>
      <c r="Z33" s="166">
        <v>12</v>
      </c>
      <c r="AA33" s="166"/>
      <c r="AB33" s="88" t="s">
        <v>22</v>
      </c>
      <c r="AC33" s="132" t="str">
        <f>IF($V$32 = "-", "-", _xll.xlShmImplSwap2(curveNameOIS&amp;T($V$32),curveNameCME,42830,,Z33,1,8,2,4,1,1,$V$3)*100)</f>
        <v>-</v>
      </c>
      <c r="AD33" s="132">
        <f>_xll.xlShmImplSwap2(curveNameOIS&amp;T(ManualTrigger),curveName6M,42830,,Z33,1,8,2,4,1,1,$V$3)*100</f>
        <v>-0.22271649105529739</v>
      </c>
      <c r="AE33" s="132" t="str">
        <f>IF($F$32 = "-", "-", _xll.xlShmImplSwap2(curveNameOIS&amp;T($F$32),curveNameEUX,42830,,Z33,1,8,2,4,1,1,$V$3)*100)</f>
        <v>-</v>
      </c>
      <c r="AF33" s="166"/>
      <c r="AG33" s="166"/>
      <c r="AH33" s="170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  <c r="CA33" s="166"/>
      <c r="CB33" s="166"/>
      <c r="CC33" s="166"/>
      <c r="CD33" s="166"/>
      <c r="CE33" s="166"/>
      <c r="CF33" s="166"/>
      <c r="CG33" s="166"/>
      <c r="CH33" s="166"/>
      <c r="CI33" s="166"/>
      <c r="CJ33" s="166"/>
      <c r="CK33" s="166"/>
      <c r="CL33" s="166"/>
      <c r="CM33" s="166"/>
      <c r="CN33" s="166"/>
      <c r="CO33" s="166"/>
      <c r="CP33" s="166"/>
      <c r="CQ33" s="166"/>
      <c r="CR33" s="166"/>
      <c r="CS33" s="166"/>
      <c r="CT33" s="166"/>
      <c r="CU33" s="166"/>
      <c r="CV33" s="166"/>
      <c r="CW33" s="166"/>
      <c r="CX33" s="166"/>
      <c r="CY33" s="166"/>
      <c r="CZ33" s="166"/>
    </row>
    <row r="34" spans="1:104" ht="11.25" customHeight="1" x14ac:dyDescent="0.2">
      <c r="A34" s="166"/>
      <c r="B34" s="67" t="str">
        <f>B13&amp;"#"&amp;C13</f>
        <v>FutEndDate#standard</v>
      </c>
      <c r="C34" s="68">
        <v>0</v>
      </c>
      <c r="D34" s="166"/>
      <c r="E34" s="166"/>
      <c r="F34" s="63" t="str">
        <v>-</v>
      </c>
      <c r="G34" s="101" t="str">
        <v>-</v>
      </c>
      <c r="H34" s="166"/>
      <c r="I34" s="166"/>
      <c r="J34" s="166"/>
      <c r="K34" s="166"/>
      <c r="L34" s="166"/>
      <c r="M34" s="166"/>
      <c r="N34" s="166"/>
      <c r="O34" s="170"/>
      <c r="P34" s="171"/>
      <c r="Q34" s="166"/>
      <c r="R34" s="166"/>
      <c r="S34" s="166"/>
      <c r="T34" s="168"/>
      <c r="U34" s="166"/>
      <c r="V34" s="63" t="str">
        <v>-</v>
      </c>
      <c r="W34" s="101" t="str">
        <v>-</v>
      </c>
      <c r="X34" s="166"/>
      <c r="Y34" s="166"/>
      <c r="Z34" s="166">
        <v>24</v>
      </c>
      <c r="AA34" s="166"/>
      <c r="AB34" s="88" t="s">
        <v>19</v>
      </c>
      <c r="AC34" s="132" t="str">
        <f>IF($V$32 = "-", "-", _xll.xlShmImplSwap2(curveNameOIS&amp;T($V$32),curveNameCME,42830,,Z34,1,8,2,4,1,1,$V$3)*100)</f>
        <v>-</v>
      </c>
      <c r="AD34" s="132">
        <f>_xll.xlShmImplSwap2(curveNameOIS&amp;T(ManualTrigger),curveName6M,42830,,Z34,1,8,2,4,1,1,$V$3)*100</f>
        <v>-0.14349004836518545</v>
      </c>
      <c r="AE34" s="132" t="str">
        <f>IF($F$32 = "-", "-", _xll.xlShmImplSwap2(curveNameOIS&amp;T($F$32),curveNameEUX,42830,,Z34,1,8,2,4,1,1,$V$3)*100)</f>
        <v>-</v>
      </c>
      <c r="AF34" s="166"/>
      <c r="AG34" s="166"/>
      <c r="AH34" s="170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  <c r="CA34" s="166"/>
      <c r="CB34" s="166"/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6"/>
      <c r="CO34" s="166"/>
      <c r="CP34" s="166"/>
      <c r="CQ34" s="166"/>
      <c r="CR34" s="166"/>
      <c r="CS34" s="166"/>
      <c r="CT34" s="166"/>
      <c r="CU34" s="166"/>
      <c r="CV34" s="166"/>
      <c r="CW34" s="166"/>
      <c r="CX34" s="166"/>
      <c r="CY34" s="166"/>
      <c r="CZ34" s="166"/>
    </row>
    <row r="35" spans="1:104" ht="11.25" customHeight="1" x14ac:dyDescent="0.2">
      <c r="A35" s="166"/>
      <c r="B35" s="64" t="str">
        <f>B14&amp;"#"&amp;C14</f>
        <v>MatBlockCons#on</v>
      </c>
      <c r="C35" s="65">
        <v>0</v>
      </c>
      <c r="D35" s="166"/>
      <c r="E35" s="166"/>
      <c r="F35" s="63" t="str">
        <v>-</v>
      </c>
      <c r="G35" s="101" t="str">
        <v>-</v>
      </c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8"/>
      <c r="U35" s="166"/>
      <c r="V35" s="63" t="str">
        <v>-</v>
      </c>
      <c r="W35" s="101" t="str">
        <v>-</v>
      </c>
      <c r="X35" s="166"/>
      <c r="Y35" s="166"/>
      <c r="Z35" s="166">
        <v>36</v>
      </c>
      <c r="AA35" s="166"/>
      <c r="AB35" s="88" t="s">
        <v>30</v>
      </c>
      <c r="AC35" s="132" t="str">
        <f>IF($V$32 = "-", "-", _xll.xlShmImplSwap2(curveNameOIS&amp;T($V$32),curveNameCME,42830,,Z35,1,8,2,4,1,1,$V$3)*100)</f>
        <v>-</v>
      </c>
      <c r="AD35" s="132">
        <f>_xll.xlShmImplSwap2(curveNameOIS&amp;T(ManualTrigger),curveName6M,42830,,Z35,1,8,2,4,1,1,$V$3)*100</f>
        <v>-4.6000018009898502E-2</v>
      </c>
      <c r="AE35" s="132" t="str">
        <f>IF($F$32 = "-", "-", _xll.xlShmImplSwap2(curveNameOIS&amp;T($F$32),curveNameEUX,42830,,Z35,1,8,2,4,1,1,$V$3)*100)</f>
        <v>-</v>
      </c>
      <c r="AF35" s="166"/>
      <c r="AG35" s="166"/>
      <c r="AH35" s="170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6"/>
      <c r="CO35" s="166"/>
      <c r="CP35" s="166"/>
      <c r="CQ35" s="166"/>
      <c r="CR35" s="166"/>
      <c r="CS35" s="166"/>
      <c r="CT35" s="166"/>
      <c r="CU35" s="166"/>
      <c r="CV35" s="166"/>
      <c r="CW35" s="166"/>
      <c r="CX35" s="166"/>
      <c r="CY35" s="166"/>
      <c r="CZ35" s="166"/>
    </row>
    <row r="36" spans="1:104" ht="11.25" customHeight="1" x14ac:dyDescent="0.2">
      <c r="A36" s="166"/>
      <c r="B36" s="64" t="str">
        <f>B15&amp;"#"&amp;C15</f>
        <v>FutBlockCons#end</v>
      </c>
      <c r="C36" s="65">
        <v>0</v>
      </c>
      <c r="D36" s="166"/>
      <c r="E36" s="166"/>
      <c r="F36" s="63" t="str">
        <v>-</v>
      </c>
      <c r="G36" s="101" t="str">
        <v>-</v>
      </c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8"/>
      <c r="U36" s="166"/>
      <c r="V36" s="63" t="str">
        <v>-</v>
      </c>
      <c r="W36" s="101" t="str">
        <v>-</v>
      </c>
      <c r="X36" s="166"/>
      <c r="Y36" s="166"/>
      <c r="Z36" s="166">
        <v>48</v>
      </c>
      <c r="AA36" s="166"/>
      <c r="AB36" s="88" t="s">
        <v>31</v>
      </c>
      <c r="AC36" s="132" t="str">
        <f>IF($V$32 = "-", "-", _xll.xlShmImplSwap2(curveNameOIS&amp;T($V$32),curveNameCME,42830,,Z36,1,8,2,4,1,1,$V$3)*100)</f>
        <v>-</v>
      </c>
      <c r="AD36" s="132">
        <f>_xll.xlShmImplSwap2(curveNameOIS&amp;T(ManualTrigger),curveName6M,42830,,Z36,1,8,2,4,1,1,$V$3)*100</f>
        <v>6.0999999089896069E-2</v>
      </c>
      <c r="AE36" s="132" t="str">
        <f>IF($F$32 = "-", "-", _xll.xlShmImplSwap2(curveNameOIS&amp;T($F$32),curveNameEUX,42830,,Z36,1,8,2,4,1,1,$V$3)*100)</f>
        <v>-</v>
      </c>
      <c r="AF36" s="166"/>
      <c r="AG36" s="166"/>
      <c r="AH36" s="170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6"/>
      <c r="CO36" s="166"/>
      <c r="CP36" s="166"/>
      <c r="CQ36" s="166"/>
      <c r="CR36" s="166"/>
      <c r="CS36" s="166"/>
      <c r="CT36" s="166"/>
      <c r="CU36" s="166"/>
      <c r="CV36" s="166"/>
      <c r="CW36" s="166"/>
      <c r="CX36" s="166"/>
      <c r="CY36" s="166"/>
      <c r="CZ36" s="166"/>
    </row>
    <row r="37" spans="1:104" ht="11.25" customHeight="1" x14ac:dyDescent="0.2">
      <c r="A37" s="166"/>
      <c r="B37" s="64" t="str">
        <f>B16&amp;"#"&amp;C16</f>
        <v>BlockOrder#2314</v>
      </c>
      <c r="C37" s="65">
        <v>0</v>
      </c>
      <c r="D37" s="166"/>
      <c r="E37" s="166"/>
      <c r="F37" s="63" t="str">
        <v>-</v>
      </c>
      <c r="G37" s="101" t="str">
        <v>-</v>
      </c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8"/>
      <c r="U37" s="166"/>
      <c r="V37" s="63" t="str">
        <v>-</v>
      </c>
      <c r="W37" s="101" t="str">
        <v>-</v>
      </c>
      <c r="X37" s="166"/>
      <c r="Y37" s="166"/>
      <c r="Z37" s="166">
        <v>60</v>
      </c>
      <c r="AA37" s="166"/>
      <c r="AB37" s="88" t="s">
        <v>20</v>
      </c>
      <c r="AC37" s="132" t="str">
        <f>IF($V$32 = "-", "-", _xll.xlShmImplSwap2(curveNameOIS&amp;T($V$32),curveNameCME,42830,,Z37,1,8,2,4,1,1,$V$3)*100)</f>
        <v>-</v>
      </c>
      <c r="AD37" s="132">
        <f>_xll.xlShmImplSwap2(curveNameOIS&amp;T(ManualTrigger),curveName6M,42830,,Z37,1,8,2,4,1,1,$V$3)*100</f>
        <v>0.17499999939639418</v>
      </c>
      <c r="AE37" s="132" t="str">
        <f>IF($F$32 = "-", "-", _xll.xlShmImplSwap2(curveNameOIS&amp;T($F$32),curveNameEUX,42830,,Z37,1,8,2,4,1,1,$V$3)*100)</f>
        <v>-</v>
      </c>
      <c r="AF37" s="166"/>
      <c r="AG37" s="166"/>
      <c r="AH37" s="170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6"/>
      <c r="CO37" s="166"/>
      <c r="CP37" s="166"/>
      <c r="CQ37" s="166"/>
      <c r="CR37" s="166"/>
      <c r="CS37" s="166"/>
      <c r="CT37" s="166"/>
      <c r="CU37" s="166"/>
      <c r="CV37" s="166"/>
      <c r="CW37" s="166"/>
      <c r="CX37" s="166"/>
      <c r="CY37" s="166"/>
      <c r="CZ37" s="166"/>
    </row>
    <row r="38" spans="1:104" ht="11.25" customHeight="1" x14ac:dyDescent="0.2">
      <c r="A38" s="166"/>
      <c r="B38" s="64" t="s">
        <v>64</v>
      </c>
      <c r="C38" s="65">
        <f>+fraFutTenor</f>
        <v>6</v>
      </c>
      <c r="D38" s="166"/>
      <c r="E38" s="166"/>
      <c r="F38" s="63" t="str">
        <v>-</v>
      </c>
      <c r="G38" s="101" t="str">
        <v>-</v>
      </c>
      <c r="H38" s="166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8"/>
      <c r="U38" s="166"/>
      <c r="V38" s="63" t="str">
        <v>-</v>
      </c>
      <c r="W38" s="101" t="str">
        <v>-</v>
      </c>
      <c r="X38" s="166"/>
      <c r="Y38" s="166"/>
      <c r="Z38" s="166">
        <v>72</v>
      </c>
      <c r="AA38" s="166"/>
      <c r="AB38" s="88" t="s">
        <v>32</v>
      </c>
      <c r="AC38" s="132" t="str">
        <f>IF($V$32 = "-", "-", _xll.xlShmImplSwap2(curveNameOIS&amp;T($V$32),curveNameCME,42830,,Z38,1,8,2,4,1,1,$V$3)*100)</f>
        <v>-</v>
      </c>
      <c r="AD38" s="132">
        <f>_xll.xlShmImplSwap2(curveNameOIS&amp;T(ManualTrigger),curveName6M,42830,,Z38,1,8,2,4,1,1,$V$3)*100</f>
        <v>0.29399999949571143</v>
      </c>
      <c r="AE38" s="132" t="str">
        <f>IF($F$32 = "-", "-", _xll.xlShmImplSwap2(curveNameOIS&amp;T($F$32),curveNameEUX,42830,,Z38,1,8,2,4,1,1,$V$3)*100)</f>
        <v>-</v>
      </c>
      <c r="AF38" s="166"/>
      <c r="AG38" s="166"/>
      <c r="AH38" s="174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  <c r="CA38" s="166"/>
      <c r="CB38" s="166"/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6"/>
      <c r="CO38" s="166"/>
      <c r="CP38" s="166"/>
      <c r="CQ38" s="166"/>
      <c r="CR38" s="166"/>
      <c r="CS38" s="166"/>
      <c r="CT38" s="166"/>
      <c r="CU38" s="166"/>
      <c r="CV38" s="166"/>
      <c r="CW38" s="166"/>
      <c r="CX38" s="166"/>
      <c r="CY38" s="166"/>
      <c r="CZ38" s="166"/>
    </row>
    <row r="39" spans="1:104" ht="11.25" customHeight="1" x14ac:dyDescent="0.2">
      <c r="A39" s="166"/>
      <c r="B39" s="64" t="s">
        <v>65</v>
      </c>
      <c r="C39" s="65">
        <f>MATCH(C18,{"NoAdj","Backward","Forward","ModFollow"},0)-1</f>
        <v>3</v>
      </c>
      <c r="D39" s="166"/>
      <c r="E39" s="166"/>
      <c r="F39" s="63" t="str">
        <v>-</v>
      </c>
      <c r="G39" s="101" t="str">
        <v>-</v>
      </c>
      <c r="H39" s="166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8"/>
      <c r="U39" s="166"/>
      <c r="V39" s="63" t="str">
        <v>-</v>
      </c>
      <c r="W39" s="101" t="str">
        <v>-</v>
      </c>
      <c r="X39" s="166"/>
      <c r="Y39" s="166"/>
      <c r="Z39" s="166">
        <v>84</v>
      </c>
      <c r="AA39" s="166"/>
      <c r="AB39" s="88" t="s">
        <v>21</v>
      </c>
      <c r="AC39" s="132" t="str">
        <f>IF($V$32 = "-", "-", _xll.xlShmImplSwap2(curveNameOIS&amp;T($V$32),curveNameCME,42830,,Z39,1,8,2,4,1,1,$V$3)*100)</f>
        <v>-</v>
      </c>
      <c r="AD39" s="132">
        <f>_xll.xlShmImplSwap2(curveNameOIS&amp;T(ManualTrigger),curveName6M,42830,,Z39,1,8,2,4,1,1,$V$3)*100</f>
        <v>0.4179999995664252</v>
      </c>
      <c r="AE39" s="132" t="str">
        <f>IF($F$32 = "-", "-", _xll.xlShmImplSwap2(curveNameOIS&amp;T($F$32),curveNameEUX,42830,,Z39,1,8,2,4,1,1,$V$3)*100)</f>
        <v>-</v>
      </c>
      <c r="AF39" s="166"/>
      <c r="AG39" s="166"/>
      <c r="AH39" s="170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  <c r="CA39" s="166"/>
      <c r="CB39" s="166"/>
      <c r="CC39" s="166"/>
      <c r="CD39" s="166"/>
      <c r="CE39" s="166"/>
      <c r="CF39" s="166"/>
      <c r="CG39" s="166"/>
      <c r="CH39" s="166"/>
      <c r="CI39" s="166"/>
      <c r="CJ39" s="166"/>
      <c r="CK39" s="166"/>
      <c r="CL39" s="166"/>
      <c r="CM39" s="166"/>
      <c r="CN39" s="166"/>
      <c r="CO39" s="166"/>
      <c r="CP39" s="166"/>
      <c r="CQ39" s="166"/>
      <c r="CR39" s="166"/>
      <c r="CS39" s="166"/>
      <c r="CT39" s="166"/>
      <c r="CU39" s="166"/>
      <c r="CV39" s="166"/>
      <c r="CW39" s="166"/>
      <c r="CX39" s="166"/>
      <c r="CY39" s="166"/>
      <c r="CZ39" s="166"/>
    </row>
    <row r="40" spans="1:104" ht="11.25" customHeight="1" x14ac:dyDescent="0.2">
      <c r="A40" s="166"/>
      <c r="B40" s="64" t="s">
        <v>66</v>
      </c>
      <c r="C40" s="65">
        <f>+swapFltFreq</f>
        <v>2</v>
      </c>
      <c r="D40" s="166"/>
      <c r="E40" s="166"/>
      <c r="F40" s="63" t="str">
        <v>-</v>
      </c>
      <c r="G40" s="101" t="str">
        <v>-</v>
      </c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8"/>
      <c r="U40" s="166"/>
      <c r="V40" s="63" t="str">
        <v>-</v>
      </c>
      <c r="W40" s="101" t="str">
        <v>-</v>
      </c>
      <c r="X40" s="166"/>
      <c r="Y40" s="166"/>
      <c r="Z40" s="166">
        <v>96</v>
      </c>
      <c r="AA40" s="166"/>
      <c r="AB40" s="88" t="s">
        <v>23</v>
      </c>
      <c r="AC40" s="132" t="str">
        <f>IF($V$32 = "-", "-", _xll.xlShmImplSwap2(curveNameOIS&amp;T($V$32),curveNameCME,42830,,Z40,1,8,2,4,1,1,$V$3)*100)</f>
        <v>-</v>
      </c>
      <c r="AD40" s="132">
        <f>_xll.xlShmImplSwap2(curveNameOIS&amp;T(ManualTrigger),curveName6M,42830,,Z40,1,8,2,4,1,1,$V$3)*100</f>
        <v>0.53899999961956113</v>
      </c>
      <c r="AE40" s="132" t="str">
        <f>IF($F$32 = "-", "-", _xll.xlShmImplSwap2(curveNameOIS&amp;T($F$32),curveNameEUX,42830,,Z40,1,8,2,4,1,1,$V$3)*100)</f>
        <v>-</v>
      </c>
      <c r="AF40" s="166"/>
      <c r="AG40" s="166"/>
      <c r="AH40" s="170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6"/>
      <c r="CO40" s="166"/>
      <c r="CP40" s="166"/>
      <c r="CQ40" s="166"/>
      <c r="CR40" s="166"/>
      <c r="CS40" s="166"/>
      <c r="CT40" s="166"/>
      <c r="CU40" s="166"/>
      <c r="CV40" s="166"/>
      <c r="CW40" s="166"/>
      <c r="CX40" s="166"/>
      <c r="CY40" s="166"/>
      <c r="CZ40" s="166"/>
    </row>
    <row r="41" spans="1:104" ht="11.25" customHeight="1" x14ac:dyDescent="0.2">
      <c r="A41" s="166"/>
      <c r="B41" s="64" t="s">
        <v>89</v>
      </c>
      <c r="C41" s="65">
        <v>1</v>
      </c>
      <c r="D41" s="166"/>
      <c r="E41" s="166"/>
      <c r="F41" s="63" t="str">
        <v>-</v>
      </c>
      <c r="G41" s="101" t="str">
        <v>-</v>
      </c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8"/>
      <c r="U41" s="166"/>
      <c r="V41" s="63" t="str">
        <v>-</v>
      </c>
      <c r="W41" s="101" t="str">
        <v>-</v>
      </c>
      <c r="X41" s="166"/>
      <c r="Y41" s="166"/>
      <c r="Z41" s="166">
        <v>108</v>
      </c>
      <c r="AA41" s="166"/>
      <c r="AB41" s="88" t="s">
        <v>24</v>
      </c>
      <c r="AC41" s="132" t="str">
        <f>IF($V$32 = "-", "-", _xll.xlShmImplSwap2(curveNameOIS&amp;T($V$32),curveNameCME,42830,,Z41,1,8,2,4,1,1,$V$3)*100)</f>
        <v>-</v>
      </c>
      <c r="AD41" s="132">
        <f>_xll.xlShmImplSwap2(curveNameOIS&amp;T(ManualTrigger),curveName6M,42830,,Z41,1,8,2,4,1,1,$V$3)*100</f>
        <v>0.65499999966046984</v>
      </c>
      <c r="AE41" s="132" t="str">
        <f>IF($F$32 = "-", "-", _xll.xlShmImplSwap2(curveNameOIS&amp;T($F$32),curveNameEUX,42830,,Z41,1,8,2,4,1,1,$V$3)*100)</f>
        <v>-</v>
      </c>
      <c r="AF41" s="166"/>
      <c r="AG41" s="166"/>
      <c r="AH41" s="170"/>
      <c r="AI41" s="166"/>
      <c r="AJ41" s="166"/>
      <c r="AK41" s="166"/>
      <c r="AL41" s="166"/>
      <c r="AM41" s="166"/>
      <c r="AN41" s="166"/>
      <c r="AO41" s="166"/>
      <c r="AP41" s="166"/>
      <c r="AQ41" s="166"/>
      <c r="AR41" s="166"/>
      <c r="AS41" s="166"/>
      <c r="AT41" s="166"/>
      <c r="AU41" s="166"/>
      <c r="AV41" s="166"/>
      <c r="AW41" s="166"/>
      <c r="AX41" s="166"/>
      <c r="AY41" s="166"/>
      <c r="AZ41" s="166"/>
      <c r="BA41" s="166"/>
      <c r="BB41" s="166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6"/>
      <c r="CO41" s="166"/>
      <c r="CP41" s="166"/>
      <c r="CQ41" s="166"/>
      <c r="CR41" s="166"/>
      <c r="CS41" s="166"/>
      <c r="CT41" s="166"/>
      <c r="CU41" s="166"/>
      <c r="CV41" s="166"/>
      <c r="CW41" s="166"/>
      <c r="CX41" s="166"/>
      <c r="CY41" s="166"/>
      <c r="CZ41" s="166"/>
    </row>
    <row r="42" spans="1:104" ht="11.25" customHeight="1" x14ac:dyDescent="0.2">
      <c r="A42" s="166"/>
      <c r="B42" s="64" t="s">
        <v>90</v>
      </c>
      <c r="C42" s="65">
        <v>4</v>
      </c>
      <c r="D42" s="166"/>
      <c r="E42" s="166"/>
      <c r="F42" s="63" t="str">
        <v>-</v>
      </c>
      <c r="G42" s="101" t="str">
        <v>-</v>
      </c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8"/>
      <c r="U42" s="166"/>
      <c r="V42" s="63" t="str">
        <v>-</v>
      </c>
      <c r="W42" s="101" t="str">
        <v>-</v>
      </c>
      <c r="X42" s="166"/>
      <c r="Y42" s="166"/>
      <c r="Z42" s="166">
        <v>120</v>
      </c>
      <c r="AA42" s="166"/>
      <c r="AB42" s="88" t="s">
        <v>25</v>
      </c>
      <c r="AC42" s="132" t="str">
        <f>IF($V$32 = "-", "-", _xll.xlShmImplSwap2(curveNameOIS&amp;T($V$32),curveNameCME,42830,,Z42,1,8,2,4,1,1,$V$3)*100)</f>
        <v>-</v>
      </c>
      <c r="AD42" s="132">
        <f>_xll.xlShmImplSwap2(curveNameOIS&amp;T(ManualTrigger),curveName6M,42830,,Z42,1,8,2,4,1,1,$V$3)*100</f>
        <v>0.76099999969280563</v>
      </c>
      <c r="AE42" s="132" t="str">
        <f>IF($F$32 = "-", "-", _xll.xlShmImplSwap2(curveNameOIS&amp;T($F$32),curveNameEUX,42830,,Z42,1,8,2,4,1,1,$V$3)*100)</f>
        <v>-</v>
      </c>
      <c r="AF42" s="166"/>
      <c r="AG42" s="166"/>
      <c r="AH42" s="170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  <c r="AV42" s="166"/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6"/>
      <c r="CT42" s="166"/>
      <c r="CU42" s="166"/>
      <c r="CV42" s="166"/>
      <c r="CW42" s="166"/>
      <c r="CX42" s="166"/>
      <c r="CY42" s="166"/>
      <c r="CZ42" s="166"/>
    </row>
    <row r="43" spans="1:104" ht="11.25" customHeight="1" x14ac:dyDescent="0.2">
      <c r="A43" s="166"/>
      <c r="B43" s="64" t="s">
        <v>91</v>
      </c>
      <c r="C43" s="65">
        <v>8</v>
      </c>
      <c r="D43" s="166"/>
      <c r="E43" s="166"/>
      <c r="F43" s="63" t="str">
        <v>-</v>
      </c>
      <c r="G43" s="101" t="str">
        <v>-</v>
      </c>
      <c r="H43" s="166"/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8"/>
      <c r="U43" s="166"/>
      <c r="V43" s="63" t="str">
        <v>-</v>
      </c>
      <c r="W43" s="101" t="str">
        <v>-</v>
      </c>
      <c r="X43" s="166"/>
      <c r="Y43" s="166"/>
      <c r="Z43" s="166">
        <v>144</v>
      </c>
      <c r="AA43" s="166"/>
      <c r="AB43" s="88" t="s">
        <v>34</v>
      </c>
      <c r="AC43" s="132" t="str">
        <f>IF($V$32 = "-", "-", _xll.xlShmImplSwap2(curveNameOIS&amp;T($V$32),curveNameCME,42830,,Z43,1,8,2,4,1,1,$V$3)*100)</f>
        <v>-</v>
      </c>
      <c r="AD43" s="132">
        <f>_xll.xlShmImplSwap2(curveNameOIS&amp;T(ManualTrigger),curveName6M,42830,,Z43,1,8,2,4,1,1,$V$3)*100</f>
        <v>0.94199999974104387</v>
      </c>
      <c r="AE43" s="132" t="str">
        <f>IF($F$32 = "-", "-", _xll.xlShmImplSwap2(curveNameOIS&amp;T($F$32),curveNameEUX,42830,,Z43,1,8,2,4,1,1,$V$3)*100)</f>
        <v>-</v>
      </c>
      <c r="AF43" s="166"/>
      <c r="AG43" s="166"/>
      <c r="AH43" s="176"/>
      <c r="AI43" s="166"/>
      <c r="AJ43" s="166"/>
      <c r="AK43" s="166"/>
      <c r="AL43" s="166"/>
      <c r="AM43" s="166"/>
      <c r="AN43" s="166"/>
      <c r="AO43" s="166"/>
      <c r="AP43" s="166"/>
      <c r="AQ43" s="166"/>
      <c r="AR43" s="166"/>
      <c r="AS43" s="166"/>
      <c r="AT43" s="166"/>
      <c r="AU43" s="166"/>
      <c r="AV43" s="166"/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66"/>
      <c r="CR43" s="166"/>
      <c r="CS43" s="166"/>
      <c r="CT43" s="166"/>
      <c r="CU43" s="166"/>
      <c r="CV43" s="166"/>
      <c r="CW43" s="166"/>
      <c r="CX43" s="166"/>
      <c r="CY43" s="166"/>
      <c r="CZ43" s="166"/>
    </row>
    <row r="44" spans="1:104" ht="11.25" customHeight="1" x14ac:dyDescent="0.2">
      <c r="A44" s="166"/>
      <c r="B44" s="64" t="s">
        <v>69</v>
      </c>
      <c r="C44" s="65">
        <v>1</v>
      </c>
      <c r="D44" s="166"/>
      <c r="E44" s="166"/>
      <c r="F44" s="63" t="str">
        <v>-</v>
      </c>
      <c r="G44" s="101" t="str">
        <v>-</v>
      </c>
      <c r="H44" s="166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8"/>
      <c r="U44" s="166"/>
      <c r="V44" s="63" t="str">
        <v>-</v>
      </c>
      <c r="W44" s="101" t="str">
        <v>-</v>
      </c>
      <c r="X44" s="166"/>
      <c r="Y44" s="166"/>
      <c r="Z44" s="166">
        <v>180</v>
      </c>
      <c r="AA44" s="166"/>
      <c r="AB44" s="88" t="s">
        <v>26</v>
      </c>
      <c r="AC44" s="132" t="str">
        <f>IF($V$32 = "-", "-", _xll.xlShmImplSwap2(curveNameOIS&amp;T($V$32),curveNameCME,42830,,Z44,1,8,2,4,1,1,$V$3)*100)</f>
        <v>-</v>
      </c>
      <c r="AD44" s="132">
        <f>_xll.xlShmImplSwap2(curveNameOIS&amp;T(ManualTrigger),curveName6M,42830,,Z44,1,8,2,4,1,1,$V$3)*100</f>
        <v>1.1349999997886251</v>
      </c>
      <c r="AE44" s="132" t="str">
        <f>IF($F$32 = "-", "-", _xll.xlShmImplSwap2(curveNameOIS&amp;T($F$32),curveNameEUX,42830,,Z44,1,8,2,4,1,1,$V$3)*100)</f>
        <v>-</v>
      </c>
      <c r="AF44" s="166"/>
      <c r="AG44" s="166"/>
      <c r="AH44" s="176"/>
      <c r="AI44" s="166"/>
      <c r="AJ44" s="166"/>
      <c r="AK44" s="166"/>
      <c r="AL44" s="166"/>
      <c r="AM44" s="166"/>
      <c r="AN44" s="166"/>
      <c r="AO44" s="166"/>
      <c r="AP44" s="166"/>
      <c r="AQ44" s="166"/>
      <c r="AR44" s="166"/>
      <c r="AS44" s="166"/>
      <c r="AT44" s="166"/>
      <c r="AU44" s="166"/>
      <c r="AV44" s="166"/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6"/>
      <c r="CT44" s="166"/>
      <c r="CU44" s="166"/>
      <c r="CV44" s="166"/>
      <c r="CW44" s="166"/>
      <c r="CX44" s="166"/>
      <c r="CY44" s="166"/>
      <c r="CZ44" s="166"/>
    </row>
    <row r="45" spans="1:104" ht="11.25" customHeight="1" x14ac:dyDescent="0.2">
      <c r="A45" s="166"/>
      <c r="B45" s="64" t="s">
        <v>94</v>
      </c>
      <c r="C45" s="65">
        <f>IF(useFirstCpn,1,0)</f>
        <v>1</v>
      </c>
      <c r="D45" s="166"/>
      <c r="E45" s="166"/>
      <c r="F45" s="63" t="str">
        <v>-</v>
      </c>
      <c r="G45" s="101" t="str">
        <v>-</v>
      </c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8"/>
      <c r="U45" s="166"/>
      <c r="V45" s="63" t="str">
        <v>-</v>
      </c>
      <c r="W45" s="101" t="str">
        <v>-</v>
      </c>
      <c r="X45" s="166"/>
      <c r="Y45" s="166"/>
      <c r="Z45" s="166">
        <v>240</v>
      </c>
      <c r="AA45" s="166"/>
      <c r="AB45" s="88" t="s">
        <v>27</v>
      </c>
      <c r="AC45" s="132" t="str">
        <f>IF($V$32 = "-", "-", _xll.xlShmImplSwap2(curveNameOIS&amp;T($V$32),curveNameCME,42830,,Z45,1,8,2,4,1,1,$V$3)*100)</f>
        <v>-</v>
      </c>
      <c r="AD45" s="132">
        <f>_xll.xlShmImplSwap2(curveNameOIS&amp;T(ManualTrigger),curveName6M,42830,,Z45,1,8,2,4,1,1,$V$3)*100</f>
        <v>1.2969999998354962</v>
      </c>
      <c r="AE45" s="132" t="str">
        <f>IF($F$32 = "-", "-", _xll.xlShmImplSwap2(curveNameOIS&amp;T($F$32),curveNameEUX,42830,,Z45,1,8,2,4,1,1,$V$3)*100)</f>
        <v>-</v>
      </c>
      <c r="AF45" s="166"/>
      <c r="AG45" s="166"/>
      <c r="AH45" s="17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</row>
    <row r="46" spans="1:104" ht="11.25" customHeight="1" x14ac:dyDescent="0.2">
      <c r="A46" s="166"/>
      <c r="B46" s="64" t="s">
        <v>71</v>
      </c>
      <c r="C46" s="66">
        <f>IF(ISNUMBER(FirstCpnFix),FirstCpnFix,0)</f>
        <v>-0.24559999999995699</v>
      </c>
      <c r="D46" s="166"/>
      <c r="E46" s="166"/>
      <c r="F46" s="63" t="str">
        <v>-</v>
      </c>
      <c r="G46" s="101" t="str">
        <v>-</v>
      </c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8"/>
      <c r="U46" s="166"/>
      <c r="V46" s="63" t="str">
        <v>-</v>
      </c>
      <c r="W46" s="101" t="str">
        <v>-</v>
      </c>
      <c r="X46" s="166"/>
      <c r="Y46" s="166"/>
      <c r="Z46" s="166">
        <v>300</v>
      </c>
      <c r="AA46" s="166"/>
      <c r="AB46" s="88" t="s">
        <v>28</v>
      </c>
      <c r="AC46" s="132" t="str">
        <f>IF($V$32 = "-", "-", _xll.xlShmImplSwap2(curveNameOIS&amp;T($V$32),curveNameCME,42830,,Z46,1,8,2,4,1,1,$V$3)*100)</f>
        <v>-</v>
      </c>
      <c r="AD46" s="132">
        <f>_xll.xlShmImplSwap2(curveNameOIS&amp;T(ManualTrigger),curveName6M,42830,,Z46,1,8,2,4,1,1,$V$3)*100</f>
        <v>1.3569999998633189</v>
      </c>
      <c r="AE46" s="132" t="str">
        <f>IF($F$32 = "-", "-", _xll.xlShmImplSwap2(curveNameOIS&amp;T($F$32),curveNameEUX,42830,,Z46,1,8,2,4,1,1,$V$3)*100)</f>
        <v>-</v>
      </c>
      <c r="AF46" s="166"/>
      <c r="AG46" s="171"/>
      <c r="AH46" s="176"/>
      <c r="AI46" s="166"/>
      <c r="AJ46" s="166"/>
      <c r="AK46" s="166"/>
      <c r="AL46" s="166"/>
      <c r="AM46" s="166"/>
      <c r="AN46" s="166"/>
      <c r="AO46" s="166"/>
      <c r="AP46" s="166"/>
      <c r="AQ46" s="166"/>
      <c r="AR46" s="166"/>
      <c r="AS46" s="166"/>
      <c r="AT46" s="166"/>
      <c r="AU46" s="166"/>
      <c r="AV46" s="166"/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6"/>
      <c r="CO46" s="166"/>
      <c r="CP46" s="166"/>
      <c r="CQ46" s="166"/>
      <c r="CR46" s="166"/>
      <c r="CS46" s="166"/>
      <c r="CT46" s="166"/>
      <c r="CU46" s="166"/>
      <c r="CV46" s="166"/>
      <c r="CW46" s="166"/>
      <c r="CX46" s="166"/>
      <c r="CY46" s="166"/>
      <c r="CZ46" s="166"/>
    </row>
    <row r="47" spans="1:104" ht="11.25" customHeight="1" x14ac:dyDescent="0.2">
      <c r="A47" s="166"/>
      <c r="B47" s="64" t="s">
        <v>93</v>
      </c>
      <c r="C47" s="65">
        <v>0</v>
      </c>
      <c r="D47" s="166"/>
      <c r="E47" s="166"/>
      <c r="F47" s="63" t="str">
        <v>-</v>
      </c>
      <c r="G47" s="101" t="str">
        <v>-</v>
      </c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8"/>
      <c r="U47" s="166"/>
      <c r="V47" s="63" t="str">
        <v>-</v>
      </c>
      <c r="W47" s="101" t="str">
        <v>-</v>
      </c>
      <c r="X47" s="166"/>
      <c r="Y47" s="166"/>
      <c r="Z47" s="166">
        <v>360</v>
      </c>
      <c r="AA47" s="166"/>
      <c r="AB47" s="88" t="s">
        <v>29</v>
      </c>
      <c r="AC47" s="132" t="str">
        <f>IF($V$32 = "-", "-", _xll.xlShmImplSwap2(curveNameOIS&amp;T($V$32),curveNameCME,42830,,Z47,1,8,2,4,1,1,$V$3)*100)</f>
        <v>-</v>
      </c>
      <c r="AD47" s="132">
        <f>_xll.xlShmImplSwap2(curveNameOIS&amp;T(ManualTrigger),curveName6M,42830,,Z47,1,8,2,4,1,1,$V$3)*100</f>
        <v>1.3819999998817729</v>
      </c>
      <c r="AE47" s="132" t="str">
        <f>IF($F$32 = "-", "-", _xll.xlShmImplSwap2(curveNameOIS&amp;T($F$32),curveNameEUX,42830,,Z47,1,8,2,4,1,1,$V$3)*100)</f>
        <v>-</v>
      </c>
      <c r="AF47" s="166"/>
      <c r="AG47" s="171"/>
      <c r="AH47" s="166"/>
      <c r="AI47" s="166"/>
      <c r="AJ47" s="166"/>
      <c r="AK47" s="166"/>
      <c r="AL47" s="166"/>
      <c r="AM47" s="166"/>
      <c r="AN47" s="166"/>
      <c r="AO47" s="166"/>
      <c r="AP47" s="166"/>
      <c r="AQ47" s="166"/>
      <c r="AR47" s="166"/>
      <c r="AS47" s="166"/>
      <c r="AT47" s="166"/>
      <c r="AU47" s="166"/>
      <c r="AV47" s="166"/>
      <c r="AW47" s="166"/>
      <c r="AX47" s="166"/>
      <c r="AY47" s="166"/>
      <c r="AZ47" s="166"/>
      <c r="BA47" s="166"/>
      <c r="BB47" s="166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6"/>
      <c r="CO47" s="166"/>
      <c r="CP47" s="166"/>
      <c r="CQ47" s="166"/>
      <c r="CR47" s="166"/>
      <c r="CS47" s="166"/>
      <c r="CT47" s="166"/>
      <c r="CU47" s="166"/>
      <c r="CV47" s="166"/>
      <c r="CW47" s="166"/>
      <c r="CX47" s="166"/>
      <c r="CY47" s="166"/>
      <c r="CZ47" s="166"/>
    </row>
    <row r="48" spans="1:104" ht="11.25" customHeight="1" x14ac:dyDescent="0.25">
      <c r="A48" s="166"/>
      <c r="B48" s="64" t="str">
        <f>IF(LEN(Backbone)&gt;0,"BkbnCurveName#"&amp;Backbone,"")</f>
        <v>BkbnCurveName#EUR6M_LCH</v>
      </c>
      <c r="C48" s="65">
        <v>0</v>
      </c>
      <c r="D48" s="166"/>
      <c r="E48" s="166"/>
      <c r="F48" s="63" t="str">
        <v>-</v>
      </c>
      <c r="G48" s="101" t="str">
        <v>-</v>
      </c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72"/>
      <c r="S48" s="166"/>
      <c r="T48" s="168"/>
      <c r="U48" s="166"/>
      <c r="V48" s="63" t="str">
        <v>-</v>
      </c>
      <c r="W48" s="101" t="str">
        <v>-</v>
      </c>
      <c r="X48" s="166"/>
      <c r="Y48" s="166"/>
      <c r="Z48" s="166">
        <v>480</v>
      </c>
      <c r="AA48" s="166"/>
      <c r="AB48" s="88" t="s">
        <v>49</v>
      </c>
      <c r="AC48" s="132" t="str">
        <f>IF($V$32 = "-", "-", _xll.xlShmImplSwap2(curveNameOIS&amp;T($V$32),curveNameCME,42830,,Z48,1,8,2,4,1,1,$V$3)*100)</f>
        <v>-</v>
      </c>
      <c r="AD48" s="132">
        <f>_xll.xlShmImplSwap2(curveNameOIS&amp;T(ManualTrigger),curveName6M,42830,,Z48,1,8,2,4,1,1,$V$3)*100</f>
        <v>1.3909999998843159</v>
      </c>
      <c r="AE48" s="132" t="str">
        <f>IF($F$32 = "-", "-", _xll.xlShmImplSwap2(curveNameOIS&amp;T($F$32),curveNameEUX,42830,,Z48,1,8,2,4,1,1,$V$3)*100)</f>
        <v>-</v>
      </c>
      <c r="AF48" s="166"/>
      <c r="AG48" s="166"/>
      <c r="AH48" s="166"/>
      <c r="AI48" s="166"/>
      <c r="AJ48" s="166"/>
      <c r="AK48" s="166"/>
      <c r="AL48" s="166"/>
      <c r="AM48" s="166"/>
      <c r="AN48" s="166"/>
      <c r="AO48" s="166"/>
      <c r="AP48" s="166"/>
      <c r="AQ48" s="166"/>
      <c r="AR48" s="166"/>
      <c r="AS48" s="166"/>
      <c r="AT48" s="166"/>
      <c r="AU48" s="166"/>
      <c r="AV48" s="166"/>
      <c r="AW48" s="166"/>
      <c r="AX48" s="166"/>
      <c r="AY48" s="166"/>
      <c r="AZ48" s="166"/>
      <c r="BA48" s="166"/>
      <c r="BB48" s="166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6"/>
      <c r="CO48" s="166"/>
      <c r="CP48" s="166"/>
      <c r="CQ48" s="166"/>
      <c r="CR48" s="166"/>
      <c r="CS48" s="166"/>
      <c r="CT48" s="166"/>
      <c r="CU48" s="166"/>
      <c r="CV48" s="166"/>
      <c r="CW48" s="166"/>
      <c r="CX48" s="166"/>
      <c r="CY48" s="166"/>
      <c r="CZ48" s="166"/>
    </row>
    <row r="49" spans="1:104" ht="11.25" customHeight="1" x14ac:dyDescent="0.25">
      <c r="A49" s="166"/>
      <c r="B49" s="69" t="str">
        <f>B7&amp;"#"&amp;C7</f>
        <v>DiscCurveName#EUROIS_LCH</v>
      </c>
      <c r="C49" s="70">
        <v>0</v>
      </c>
      <c r="D49" s="166"/>
      <c r="E49" s="166"/>
      <c r="F49" s="63" t="str">
        <v>-</v>
      </c>
      <c r="G49" s="101" t="str">
        <v>-</v>
      </c>
      <c r="H49" s="166"/>
      <c r="I49" s="166"/>
      <c r="J49" s="166"/>
      <c r="K49" s="166"/>
      <c r="L49" s="166"/>
      <c r="M49" s="166"/>
      <c r="N49" s="166"/>
      <c r="O49" s="166"/>
      <c r="P49" s="166"/>
      <c r="Q49" s="166"/>
      <c r="R49" s="172"/>
      <c r="S49" s="166"/>
      <c r="T49" s="168"/>
      <c r="U49" s="166"/>
      <c r="V49" s="63" t="str">
        <v>-</v>
      </c>
      <c r="W49" s="101" t="str">
        <v>-</v>
      </c>
      <c r="X49" s="166"/>
      <c r="Y49" s="166"/>
      <c r="Z49" s="166">
        <v>600</v>
      </c>
      <c r="AA49" s="166"/>
      <c r="AB49" s="88" t="s">
        <v>50</v>
      </c>
      <c r="AC49" s="132" t="str">
        <f>IF($V$32 = "-", "-", _xll.xlShmImplSwap2(curveNameOIS&amp;T($V$32),curveNameCME,42830,,Z49,1,8,2,4,1,1,$V$3)*100)</f>
        <v>-</v>
      </c>
      <c r="AD49" s="132">
        <f>_xll.xlShmImplSwap2(curveNameOIS&amp;T(ManualTrigger),curveName6M,42830,,Z49,1,8,2,4,1,1,$V$3)*100</f>
        <v>1.3509999999052988</v>
      </c>
      <c r="AE49" s="132" t="str">
        <f>IF($F$32 = "-", "-", _xll.xlShmImplSwap2(curveNameOIS&amp;T($F$32),curveNameEUX,42830,,Z49,1,8,2,4,1,1,$V$3)*100)</f>
        <v>-</v>
      </c>
      <c r="AF49" s="166"/>
      <c r="AG49" s="166"/>
      <c r="AH49" s="166"/>
      <c r="AI49" s="166"/>
      <c r="AJ49" s="166"/>
      <c r="AK49" s="166"/>
      <c r="AL49" s="166"/>
      <c r="AM49" s="166"/>
      <c r="AN49" s="166"/>
      <c r="AO49" s="166"/>
      <c r="AP49" s="166"/>
      <c r="AQ49" s="166"/>
      <c r="AR49" s="166"/>
      <c r="AS49" s="166"/>
      <c r="AT49" s="166"/>
      <c r="AU49" s="166"/>
      <c r="AV49" s="166"/>
      <c r="AW49" s="166"/>
      <c r="AX49" s="166"/>
      <c r="AY49" s="166"/>
      <c r="AZ49" s="166"/>
      <c r="BA49" s="166"/>
      <c r="BB49" s="166"/>
      <c r="BC49" s="166"/>
      <c r="BD49" s="166"/>
      <c r="BE49" s="166"/>
      <c r="BF49" s="166"/>
      <c r="BG49" s="166"/>
      <c r="BH49" s="166"/>
      <c r="BI49" s="166"/>
      <c r="BJ49" s="166"/>
      <c r="BK49" s="166"/>
      <c r="BL49" s="166"/>
      <c r="BM49" s="166"/>
      <c r="BN49" s="166"/>
      <c r="BO49" s="166"/>
      <c r="BP49" s="166"/>
      <c r="BQ49" s="166"/>
      <c r="BR49" s="166"/>
      <c r="BS49" s="166"/>
      <c r="BT49" s="166"/>
      <c r="BU49" s="166"/>
      <c r="BV49" s="166"/>
      <c r="BW49" s="166"/>
      <c r="BX49" s="166"/>
      <c r="BY49" s="166"/>
      <c r="BZ49" s="166"/>
      <c r="CA49" s="166"/>
      <c r="CB49" s="166"/>
      <c r="CC49" s="166"/>
      <c r="CD49" s="166"/>
      <c r="CE49" s="166"/>
      <c r="CF49" s="166"/>
      <c r="CG49" s="166"/>
      <c r="CH49" s="166"/>
      <c r="CI49" s="166"/>
      <c r="CJ49" s="166"/>
      <c r="CK49" s="166"/>
      <c r="CL49" s="166"/>
      <c r="CM49" s="166"/>
      <c r="CN49" s="166"/>
      <c r="CO49" s="166"/>
      <c r="CP49" s="166"/>
      <c r="CQ49" s="166"/>
      <c r="CR49" s="166"/>
      <c r="CS49" s="166"/>
      <c r="CT49" s="166"/>
      <c r="CU49" s="166"/>
      <c r="CV49" s="166"/>
      <c r="CW49" s="166"/>
      <c r="CX49" s="166"/>
      <c r="CY49" s="166"/>
      <c r="CZ49" s="166"/>
    </row>
    <row r="50" spans="1:104" ht="11.25" customHeight="1" x14ac:dyDescent="0.25">
      <c r="A50" s="166"/>
      <c r="B50" s="24" t="s">
        <v>13</v>
      </c>
      <c r="C50" s="25">
        <v>1</v>
      </c>
      <c r="D50" s="166"/>
      <c r="E50" s="166"/>
      <c r="F50" s="63" t="str">
        <v>-</v>
      </c>
      <c r="G50" s="101" t="str">
        <v>-</v>
      </c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72"/>
      <c r="S50" s="166"/>
      <c r="T50" s="168"/>
      <c r="U50" s="166"/>
      <c r="V50" s="63" t="str">
        <v>-</v>
      </c>
      <c r="W50" s="101" t="str">
        <v>-</v>
      </c>
      <c r="X50" s="166"/>
      <c r="Y50" s="166"/>
      <c r="Z50" s="166">
        <v>720</v>
      </c>
      <c r="AA50" s="166"/>
      <c r="AB50" s="89" t="s">
        <v>51</v>
      </c>
      <c r="AC50" s="133" t="str">
        <f>IF($V$32 = "-", "-", _xll.xlShmImplSwap2(curveNameOIS&amp;T($V$32),curveNameCME,42830,,Z50,1,8,2,4,1,1,$V$3)*100)</f>
        <v>-</v>
      </c>
      <c r="AD50" s="133">
        <f>_xll.xlShmImplSwap2(curveNameOIS&amp;T(ManualTrigger),curveName6M,42830,,Z50,1,8,2,4,1,1,$V$3)*100</f>
        <v>1.3320001821358913</v>
      </c>
      <c r="AE50" s="133" t="str">
        <f>IF($F$32 = "-", "-", _xll.xlShmImplSwap2(curveNameOIS&amp;T($F$32),curveNameEUX,42830,,Z50,1,8,2,4,1,1,$V$3)*100)</f>
        <v>-</v>
      </c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  <c r="AP50" s="166"/>
      <c r="AQ50" s="166"/>
      <c r="AR50" s="166"/>
      <c r="AS50" s="16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6"/>
      <c r="CO50" s="166"/>
      <c r="CP50" s="166"/>
      <c r="CQ50" s="166"/>
      <c r="CR50" s="166"/>
      <c r="CS50" s="166"/>
      <c r="CT50" s="166"/>
      <c r="CU50" s="166"/>
      <c r="CV50" s="166"/>
      <c r="CW50" s="166"/>
      <c r="CX50" s="166"/>
      <c r="CY50" s="166"/>
      <c r="CZ50" s="166"/>
    </row>
    <row r="51" spans="1:104" ht="11.25" customHeight="1" x14ac:dyDescent="0.25">
      <c r="A51" s="166"/>
      <c r="B51" s="26" t="s">
        <v>96</v>
      </c>
      <c r="C51" s="27">
        <v>0</v>
      </c>
      <c r="D51" s="166"/>
      <c r="E51" s="166"/>
      <c r="F51" s="63" t="str">
        <v>-</v>
      </c>
      <c r="G51" s="101" t="str">
        <v>-</v>
      </c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72"/>
      <c r="S51" s="166"/>
      <c r="T51" s="168"/>
      <c r="U51" s="166"/>
      <c r="V51" s="63" t="str">
        <v>-</v>
      </c>
      <c r="W51" s="101" t="str">
        <v>-</v>
      </c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  <c r="AP51" s="166"/>
      <c r="AQ51" s="166"/>
      <c r="AR51" s="166"/>
      <c r="AS51" s="166"/>
      <c r="AT51" s="166"/>
      <c r="AU51" s="166"/>
      <c r="AV51" s="166"/>
      <c r="AW51" s="166"/>
      <c r="AX51" s="166"/>
      <c r="AY51" s="166"/>
      <c r="AZ51" s="166"/>
      <c r="BA51" s="166"/>
      <c r="BB51" s="166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6"/>
      <c r="CO51" s="166"/>
      <c r="CP51" s="166"/>
      <c r="CQ51" s="166"/>
      <c r="CR51" s="166"/>
      <c r="CS51" s="166"/>
      <c r="CT51" s="166"/>
      <c r="CU51" s="166"/>
      <c r="CV51" s="166"/>
      <c r="CW51" s="166"/>
      <c r="CX51" s="166"/>
      <c r="CY51" s="166"/>
      <c r="CZ51" s="166"/>
    </row>
    <row r="52" spans="1:104" ht="11.25" customHeight="1" x14ac:dyDescent="0.25">
      <c r="A52" s="166"/>
      <c r="B52" s="28" t="s">
        <v>75</v>
      </c>
      <c r="C52" s="29">
        <v>18</v>
      </c>
      <c r="D52" s="166"/>
      <c r="E52" s="166"/>
      <c r="F52" s="63" t="str">
        <v>-</v>
      </c>
      <c r="G52" s="101" t="str">
        <v>-</v>
      </c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72"/>
      <c r="S52" s="166"/>
      <c r="T52" s="168"/>
      <c r="U52" s="166"/>
      <c r="V52" s="63" t="str">
        <v>-</v>
      </c>
      <c r="W52" s="101" t="str">
        <v>-</v>
      </c>
      <c r="X52" s="166"/>
      <c r="Y52" s="166"/>
      <c r="Z52" s="166"/>
      <c r="AA52" s="166"/>
      <c r="AB52" s="166"/>
      <c r="AC52" s="166"/>
      <c r="AD52" s="183">
        <f t="shared" ref="AD52:AD72" si="26">F10-AD32</f>
        <v>0</v>
      </c>
      <c r="AE52" s="170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  <c r="AP52" s="166"/>
      <c r="AQ52" s="166"/>
      <c r="AR52" s="166"/>
      <c r="AS52" s="166"/>
      <c r="AT52" s="166"/>
      <c r="AU52" s="166"/>
      <c r="AV52" s="166"/>
      <c r="AW52" s="166"/>
      <c r="AX52" s="166"/>
      <c r="AY52" s="166"/>
      <c r="AZ52" s="166"/>
      <c r="BA52" s="166"/>
      <c r="BB52" s="166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6"/>
      <c r="CO52" s="166"/>
      <c r="CP52" s="166"/>
      <c r="CQ52" s="166"/>
      <c r="CR52" s="166"/>
      <c r="CS52" s="166"/>
      <c r="CT52" s="166"/>
      <c r="CU52" s="166"/>
      <c r="CV52" s="166"/>
      <c r="CW52" s="166"/>
      <c r="CX52" s="166"/>
      <c r="CY52" s="166"/>
      <c r="CZ52" s="166"/>
    </row>
    <row r="53" spans="1:104" ht="11.25" customHeight="1" x14ac:dyDescent="0.25">
      <c r="A53" s="166"/>
      <c r="B53" s="170"/>
      <c r="C53" s="166"/>
      <c r="D53" s="166"/>
      <c r="E53" s="166"/>
      <c r="F53" s="63" t="str">
        <v>-</v>
      </c>
      <c r="G53" s="101" t="str">
        <v>-</v>
      </c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72"/>
      <c r="S53" s="166"/>
      <c r="T53" s="168"/>
      <c r="U53" s="166"/>
      <c r="V53" s="63" t="str">
        <v>-</v>
      </c>
      <c r="W53" s="101" t="str">
        <v>-</v>
      </c>
      <c r="X53" s="166"/>
      <c r="Y53" s="166"/>
      <c r="Z53" s="166"/>
      <c r="AA53" s="166"/>
      <c r="AB53" s="166"/>
      <c r="AC53" s="166"/>
      <c r="AD53" s="183">
        <f t="shared" si="26"/>
        <v>0</v>
      </c>
      <c r="AE53" s="170"/>
      <c r="AF53" s="166"/>
      <c r="AG53" s="171"/>
      <c r="AH53" s="166"/>
      <c r="AI53" s="166"/>
      <c r="AJ53" s="166"/>
      <c r="AK53" s="166"/>
      <c r="AL53" s="166"/>
      <c r="AM53" s="166"/>
      <c r="AN53" s="166"/>
      <c r="AO53" s="166"/>
      <c r="AP53" s="166"/>
      <c r="AQ53" s="166"/>
      <c r="AR53" s="166"/>
      <c r="AS53" s="166"/>
      <c r="AT53" s="166"/>
      <c r="AU53" s="166"/>
      <c r="AV53" s="166"/>
      <c r="AW53" s="166"/>
      <c r="AX53" s="166"/>
      <c r="AY53" s="166"/>
      <c r="AZ53" s="166"/>
      <c r="BA53" s="166"/>
      <c r="BB53" s="166"/>
      <c r="BC53" s="166"/>
      <c r="BD53" s="166"/>
      <c r="BE53" s="166"/>
      <c r="BF53" s="166"/>
      <c r="BG53" s="166"/>
      <c r="BH53" s="166"/>
      <c r="BI53" s="166"/>
      <c r="BJ53" s="166"/>
      <c r="BK53" s="166"/>
      <c r="BL53" s="166"/>
      <c r="BM53" s="166"/>
      <c r="BN53" s="166"/>
      <c r="BO53" s="166"/>
      <c r="BP53" s="166"/>
      <c r="BQ53" s="166"/>
      <c r="BR53" s="166"/>
      <c r="BS53" s="166"/>
      <c r="BT53" s="166"/>
      <c r="BU53" s="166"/>
      <c r="BV53" s="166"/>
      <c r="BW53" s="166"/>
      <c r="BX53" s="166"/>
      <c r="BY53" s="166"/>
      <c r="BZ53" s="166"/>
      <c r="CA53" s="166"/>
      <c r="CB53" s="166"/>
      <c r="CC53" s="166"/>
      <c r="CD53" s="166"/>
      <c r="CE53" s="166"/>
      <c r="CF53" s="166"/>
      <c r="CG53" s="166"/>
      <c r="CH53" s="166"/>
      <c r="CI53" s="166"/>
      <c r="CJ53" s="166"/>
      <c r="CK53" s="166"/>
      <c r="CL53" s="166"/>
      <c r="CM53" s="166"/>
      <c r="CN53" s="166"/>
      <c r="CO53" s="166"/>
      <c r="CP53" s="166"/>
      <c r="CQ53" s="166"/>
      <c r="CR53" s="166"/>
      <c r="CS53" s="166"/>
      <c r="CT53" s="166"/>
      <c r="CU53" s="166"/>
      <c r="CV53" s="166"/>
      <c r="CW53" s="166"/>
      <c r="CX53" s="166"/>
      <c r="CY53" s="166"/>
      <c r="CZ53" s="166"/>
    </row>
    <row r="54" spans="1:104" ht="11.25" customHeight="1" x14ac:dyDescent="0.25">
      <c r="A54" s="166"/>
      <c r="B54" s="23" t="s">
        <v>154</v>
      </c>
      <c r="C54" s="96" t="s">
        <v>169</v>
      </c>
      <c r="D54" s="166"/>
      <c r="E54" s="166"/>
      <c r="F54" s="63" t="str">
        <v>-</v>
      </c>
      <c r="G54" s="101" t="str">
        <v>-</v>
      </c>
      <c r="H54" s="166"/>
      <c r="I54" s="166"/>
      <c r="J54" s="166"/>
      <c r="K54" s="166"/>
      <c r="L54" s="166"/>
      <c r="M54" s="166"/>
      <c r="N54" s="166"/>
      <c r="O54" s="170"/>
      <c r="P54" s="171"/>
      <c r="Q54" s="171"/>
      <c r="R54" s="172"/>
      <c r="S54" s="166"/>
      <c r="T54" s="168"/>
      <c r="U54" s="166"/>
      <c r="V54" s="63" t="str">
        <v>-</v>
      </c>
      <c r="W54" s="101" t="str">
        <v>-</v>
      </c>
      <c r="X54" s="166"/>
      <c r="Y54" s="166"/>
      <c r="Z54" s="166"/>
      <c r="AA54" s="166"/>
      <c r="AB54" s="166"/>
      <c r="AC54" s="166"/>
      <c r="AD54" s="183">
        <f t="shared" si="26"/>
        <v>0</v>
      </c>
      <c r="AE54" s="166"/>
      <c r="AF54" s="166"/>
      <c r="AG54" s="171"/>
      <c r="AH54" s="166"/>
      <c r="AI54" s="166"/>
      <c r="AJ54" s="166"/>
      <c r="AK54" s="166"/>
      <c r="AL54" s="166"/>
      <c r="AM54" s="166"/>
      <c r="AN54" s="166"/>
      <c r="AO54" s="166"/>
      <c r="AP54" s="166"/>
      <c r="AQ54" s="166"/>
      <c r="AR54" s="166"/>
      <c r="AS54" s="166"/>
      <c r="AT54" s="166"/>
      <c r="AU54" s="166"/>
      <c r="AV54" s="166"/>
      <c r="AW54" s="166"/>
      <c r="AX54" s="166"/>
      <c r="AY54" s="166"/>
      <c r="AZ54" s="166"/>
      <c r="BA54" s="166"/>
      <c r="BB54" s="166"/>
      <c r="BC54" s="166"/>
      <c r="BD54" s="166"/>
      <c r="BE54" s="166"/>
      <c r="BF54" s="166"/>
      <c r="BG54" s="166"/>
      <c r="BH54" s="166"/>
      <c r="BI54" s="166"/>
      <c r="BJ54" s="166"/>
      <c r="BK54" s="166"/>
      <c r="BL54" s="166"/>
      <c r="BM54" s="166"/>
      <c r="BN54" s="166"/>
      <c r="BO54" s="166"/>
      <c r="BP54" s="166"/>
      <c r="BQ54" s="166"/>
      <c r="BR54" s="166"/>
      <c r="BS54" s="166"/>
      <c r="BT54" s="166"/>
      <c r="BU54" s="166"/>
      <c r="BV54" s="166"/>
      <c r="BW54" s="166"/>
      <c r="BX54" s="166"/>
      <c r="BY54" s="166"/>
      <c r="BZ54" s="166"/>
      <c r="CA54" s="166"/>
      <c r="CB54" s="166"/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6"/>
      <c r="CO54" s="166"/>
      <c r="CP54" s="166"/>
      <c r="CQ54" s="166"/>
      <c r="CR54" s="166"/>
      <c r="CS54" s="166"/>
      <c r="CT54" s="166"/>
      <c r="CU54" s="166"/>
      <c r="CV54" s="166"/>
      <c r="CW54" s="166"/>
      <c r="CX54" s="166"/>
      <c r="CY54" s="166"/>
      <c r="CZ54" s="166"/>
    </row>
    <row r="55" spans="1:104" ht="11.25" customHeight="1" thickBot="1" x14ac:dyDescent="0.3">
      <c r="A55" s="166"/>
      <c r="B55" s="37" t="s">
        <v>155</v>
      </c>
      <c r="C55" s="97" t="s">
        <v>155</v>
      </c>
      <c r="D55" s="166"/>
      <c r="E55" s="166"/>
      <c r="F55" s="78" t="str">
        <v>-</v>
      </c>
      <c r="G55" s="102" t="str">
        <v>-</v>
      </c>
      <c r="H55" s="166"/>
      <c r="I55" s="166"/>
      <c r="J55" s="166"/>
      <c r="K55" s="166"/>
      <c r="L55" s="166"/>
      <c r="M55" s="166"/>
      <c r="N55" s="166"/>
      <c r="O55" s="170"/>
      <c r="P55" s="171"/>
      <c r="Q55" s="171"/>
      <c r="R55" s="172"/>
      <c r="S55" s="166"/>
      <c r="T55" s="168"/>
      <c r="U55" s="166"/>
      <c r="V55" s="78" t="str">
        <v>-</v>
      </c>
      <c r="W55" s="102" t="str">
        <v>-</v>
      </c>
      <c r="X55" s="166"/>
      <c r="Y55" s="166"/>
      <c r="Z55" s="166"/>
      <c r="AA55" s="166"/>
      <c r="AB55" s="166"/>
      <c r="AC55" s="166"/>
      <c r="AD55" s="183">
        <f t="shared" si="26"/>
        <v>1.800989850309076E-8</v>
      </c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  <c r="AP55" s="166"/>
      <c r="AQ55" s="166"/>
      <c r="AR55" s="166"/>
      <c r="AS55" s="166"/>
      <c r="AT55" s="166"/>
      <c r="AU55" s="166"/>
      <c r="AV55" s="166"/>
      <c r="AW55" s="166"/>
      <c r="AX55" s="166"/>
      <c r="AY55" s="166"/>
      <c r="AZ55" s="166"/>
      <c r="BA55" s="166"/>
      <c r="BB55" s="166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6"/>
      <c r="CO55" s="166"/>
      <c r="CP55" s="166"/>
      <c r="CQ55" s="166"/>
      <c r="CR55" s="166"/>
      <c r="CS55" s="166"/>
      <c r="CT55" s="166"/>
      <c r="CU55" s="166"/>
      <c r="CV55" s="166"/>
      <c r="CW55" s="166"/>
      <c r="CX55" s="166"/>
      <c r="CY55" s="166"/>
      <c r="CZ55" s="166"/>
    </row>
    <row r="56" spans="1:104" ht="11.25" customHeight="1" x14ac:dyDescent="0.25">
      <c r="A56" s="166"/>
      <c r="B56" s="166"/>
      <c r="C56" s="166"/>
      <c r="D56" s="166"/>
      <c r="E56" s="166"/>
      <c r="F56" s="166"/>
      <c r="G56" s="166">
        <f>COUNT(G32:G55)</f>
        <v>0</v>
      </c>
      <c r="H56" s="166"/>
      <c r="I56" s="166"/>
      <c r="J56" s="166"/>
      <c r="K56" s="166"/>
      <c r="L56" s="166"/>
      <c r="M56" s="166"/>
      <c r="N56" s="166"/>
      <c r="O56" s="170"/>
      <c r="P56" s="171"/>
      <c r="Q56" s="171"/>
      <c r="R56" s="172"/>
      <c r="S56" s="166"/>
      <c r="T56" s="168"/>
      <c r="U56" s="169"/>
      <c r="V56" s="166"/>
      <c r="W56" s="166">
        <f>COUNT(W32:W55)</f>
        <v>0</v>
      </c>
      <c r="X56" s="166"/>
      <c r="Y56" s="166"/>
      <c r="Z56" s="166"/>
      <c r="AA56" s="166"/>
      <c r="AB56" s="166"/>
      <c r="AC56" s="166"/>
      <c r="AD56" s="183">
        <f t="shared" si="26"/>
        <v>9.1010392971879739E-10</v>
      </c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  <c r="AP56" s="166"/>
      <c r="AQ56" s="166"/>
      <c r="AR56" s="166"/>
      <c r="AS56" s="166"/>
      <c r="AT56" s="166"/>
      <c r="AU56" s="166"/>
      <c r="AV56" s="166"/>
      <c r="AW56" s="166"/>
      <c r="AX56" s="166"/>
      <c r="AY56" s="166"/>
      <c r="AZ56" s="166"/>
      <c r="BA56" s="166"/>
      <c r="BB56" s="166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6"/>
      <c r="CO56" s="166"/>
      <c r="CP56" s="166"/>
      <c r="CQ56" s="166"/>
      <c r="CR56" s="166"/>
      <c r="CS56" s="166"/>
      <c r="CT56" s="166"/>
      <c r="CU56" s="166"/>
      <c r="CV56" s="166"/>
      <c r="CW56" s="166"/>
      <c r="CX56" s="166"/>
      <c r="CY56" s="166"/>
      <c r="CZ56" s="166"/>
    </row>
    <row r="57" spans="1:104" ht="11.25" customHeight="1" x14ac:dyDescent="0.25">
      <c r="A57" s="166"/>
      <c r="B57" s="166"/>
      <c r="C57" s="166"/>
      <c r="D57" s="166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70"/>
      <c r="P57" s="171"/>
      <c r="Q57" s="171"/>
      <c r="R57" s="172"/>
      <c r="S57" s="166"/>
      <c r="T57" s="168"/>
      <c r="U57" s="169"/>
      <c r="V57" s="169"/>
      <c r="W57" s="166"/>
      <c r="X57" s="166"/>
      <c r="Y57" s="166"/>
      <c r="Z57" s="166"/>
      <c r="AA57" s="166"/>
      <c r="AB57" s="166"/>
      <c r="AC57" s="166"/>
      <c r="AD57" s="183">
        <f t="shared" si="26"/>
        <v>6.0360580422802457E-10</v>
      </c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  <c r="AP57" s="166"/>
      <c r="AQ57" s="166"/>
      <c r="AR57" s="166"/>
      <c r="AS57" s="166"/>
      <c r="AT57" s="166"/>
      <c r="AU57" s="166"/>
      <c r="AV57" s="166"/>
      <c r="AW57" s="166"/>
      <c r="AX57" s="166"/>
      <c r="AY57" s="166"/>
      <c r="AZ57" s="166"/>
      <c r="BA57" s="166"/>
      <c r="BB57" s="166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6"/>
      <c r="CO57" s="166"/>
      <c r="CP57" s="166"/>
      <c r="CQ57" s="166"/>
      <c r="CR57" s="166"/>
      <c r="CS57" s="166"/>
      <c r="CT57" s="166"/>
      <c r="CU57" s="166"/>
      <c r="CV57" s="166"/>
      <c r="CW57" s="166"/>
      <c r="CX57" s="166"/>
      <c r="CY57" s="166"/>
      <c r="CZ57" s="166"/>
    </row>
    <row r="58" spans="1:104" ht="11.25" customHeight="1" x14ac:dyDescent="0.25">
      <c r="A58" s="166"/>
      <c r="B58" s="166"/>
      <c r="C58" s="166"/>
      <c r="D58" s="166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70"/>
      <c r="P58" s="171"/>
      <c r="Q58" s="171"/>
      <c r="R58" s="172"/>
      <c r="S58" s="166"/>
      <c r="T58" s="168"/>
      <c r="U58" s="169"/>
      <c r="V58" s="169"/>
      <c r="W58" s="166"/>
      <c r="X58" s="166"/>
      <c r="Y58" s="166"/>
      <c r="Z58" s="166"/>
      <c r="AA58" s="166"/>
      <c r="AB58" s="166"/>
      <c r="AC58" s="166"/>
      <c r="AD58" s="183">
        <f t="shared" si="26"/>
        <v>5.0428855535855632E-10</v>
      </c>
      <c r="AE58" s="166"/>
      <c r="AF58" s="166"/>
      <c r="AG58" s="166"/>
      <c r="AH58" s="166"/>
      <c r="AI58" s="166"/>
      <c r="AJ58" s="166"/>
      <c r="AK58" s="166"/>
      <c r="AL58" s="166"/>
      <c r="AM58" s="166"/>
      <c r="AN58" s="166"/>
      <c r="AO58" s="166"/>
      <c r="AP58" s="166"/>
      <c r="AQ58" s="166"/>
      <c r="AR58" s="166"/>
      <c r="AS58" s="166"/>
      <c r="AT58" s="166"/>
      <c r="AU58" s="166"/>
      <c r="AV58" s="166"/>
      <c r="AW58" s="166"/>
      <c r="AX58" s="166"/>
      <c r="AY58" s="166"/>
      <c r="AZ58" s="166"/>
      <c r="BA58" s="166"/>
      <c r="BB58" s="166"/>
      <c r="BC58" s="166"/>
      <c r="BD58" s="166"/>
      <c r="BE58" s="166"/>
      <c r="BF58" s="166"/>
      <c r="BG58" s="166"/>
      <c r="BH58" s="166"/>
      <c r="BI58" s="166"/>
      <c r="BJ58" s="166"/>
      <c r="BK58" s="166"/>
      <c r="BL58" s="166"/>
      <c r="BM58" s="166"/>
      <c r="BN58" s="166"/>
      <c r="BO58" s="166"/>
      <c r="BP58" s="166"/>
      <c r="BQ58" s="166"/>
      <c r="BR58" s="166"/>
      <c r="BS58" s="166"/>
      <c r="BT58" s="166"/>
      <c r="BU58" s="166"/>
      <c r="BV58" s="166"/>
      <c r="BW58" s="166"/>
      <c r="BX58" s="166"/>
      <c r="BY58" s="166"/>
      <c r="BZ58" s="166"/>
      <c r="CA58" s="166"/>
      <c r="CB58" s="166"/>
      <c r="CC58" s="166"/>
      <c r="CD58" s="166"/>
      <c r="CE58" s="166"/>
      <c r="CF58" s="166"/>
      <c r="CG58" s="166"/>
      <c r="CH58" s="166"/>
      <c r="CI58" s="166"/>
      <c r="CJ58" s="166"/>
      <c r="CK58" s="166"/>
      <c r="CL58" s="166"/>
      <c r="CM58" s="166"/>
      <c r="CN58" s="166"/>
      <c r="CO58" s="166"/>
      <c r="CP58" s="166"/>
      <c r="CQ58" s="166"/>
      <c r="CR58" s="166"/>
      <c r="CS58" s="166"/>
      <c r="CT58" s="166"/>
      <c r="CU58" s="166"/>
      <c r="CV58" s="166"/>
      <c r="CW58" s="166"/>
      <c r="CX58" s="166"/>
      <c r="CY58" s="166"/>
      <c r="CZ58" s="166"/>
    </row>
    <row r="59" spans="1:104" ht="11.25" customHeight="1" x14ac:dyDescent="0.25">
      <c r="A59" s="166"/>
      <c r="B59" s="166"/>
      <c r="C59" s="166"/>
      <c r="D59" s="166"/>
      <c r="E59" s="166"/>
      <c r="F59" s="166"/>
      <c r="G59" s="166"/>
      <c r="H59" s="166"/>
      <c r="I59" s="166"/>
      <c r="J59" s="166"/>
      <c r="K59" s="166"/>
      <c r="L59" s="166"/>
      <c r="M59" s="166"/>
      <c r="N59" s="166"/>
      <c r="O59" s="170"/>
      <c r="P59" s="171"/>
      <c r="Q59" s="171"/>
      <c r="R59" s="172"/>
      <c r="S59" s="166"/>
      <c r="T59" s="168"/>
      <c r="U59" s="169"/>
      <c r="V59" s="169"/>
      <c r="W59" s="166"/>
      <c r="X59" s="166"/>
      <c r="Y59" s="166"/>
      <c r="Z59" s="166"/>
      <c r="AA59" s="166"/>
      <c r="AB59" s="166"/>
      <c r="AC59" s="166"/>
      <c r="AD59" s="183">
        <f t="shared" si="26"/>
        <v>4.3357478718419884E-10</v>
      </c>
      <c r="AE59" s="166"/>
      <c r="AF59" s="166"/>
      <c r="AG59" s="166"/>
      <c r="AH59" s="166"/>
      <c r="AI59" s="166"/>
      <c r="AJ59" s="166"/>
      <c r="AK59" s="166"/>
      <c r="AL59" s="166"/>
      <c r="AM59" s="166"/>
      <c r="AN59" s="166"/>
      <c r="AO59" s="166"/>
      <c r="AP59" s="166"/>
      <c r="AQ59" s="166"/>
      <c r="AR59" s="166"/>
      <c r="AS59" s="166"/>
      <c r="AT59" s="166"/>
      <c r="AU59" s="166"/>
      <c r="AV59" s="166"/>
      <c r="AW59" s="166"/>
      <c r="AX59" s="166"/>
      <c r="AY59" s="166"/>
      <c r="AZ59" s="166"/>
      <c r="BA59" s="166"/>
      <c r="BB59" s="166"/>
      <c r="BC59" s="166"/>
      <c r="BD59" s="166"/>
      <c r="BE59" s="166"/>
      <c r="BF59" s="166"/>
      <c r="BG59" s="166"/>
      <c r="BH59" s="166"/>
      <c r="BI59" s="166"/>
      <c r="BJ59" s="166"/>
      <c r="BK59" s="166"/>
      <c r="BL59" s="166"/>
      <c r="BM59" s="166"/>
      <c r="BN59" s="166"/>
      <c r="BO59" s="166"/>
      <c r="BP59" s="166"/>
      <c r="BQ59" s="166"/>
      <c r="BR59" s="166"/>
      <c r="BS59" s="166"/>
      <c r="BT59" s="166"/>
      <c r="BU59" s="166"/>
      <c r="BV59" s="166"/>
      <c r="BW59" s="166"/>
      <c r="BX59" s="166"/>
      <c r="BY59" s="166"/>
      <c r="BZ59" s="166"/>
      <c r="CA59" s="166"/>
      <c r="CB59" s="166"/>
      <c r="CC59" s="166"/>
      <c r="CD59" s="166"/>
      <c r="CE59" s="166"/>
      <c r="CF59" s="166"/>
      <c r="CG59" s="166"/>
      <c r="CH59" s="166"/>
      <c r="CI59" s="166"/>
      <c r="CJ59" s="166"/>
      <c r="CK59" s="166"/>
      <c r="CL59" s="166"/>
      <c r="CM59" s="166"/>
      <c r="CN59" s="166"/>
      <c r="CO59" s="166"/>
      <c r="CP59" s="166"/>
      <c r="CQ59" s="166"/>
      <c r="CR59" s="166"/>
      <c r="CS59" s="166"/>
      <c r="CT59" s="166"/>
      <c r="CU59" s="166"/>
      <c r="CV59" s="166"/>
      <c r="CW59" s="166"/>
      <c r="CX59" s="166"/>
      <c r="CY59" s="166"/>
      <c r="CZ59" s="166"/>
    </row>
    <row r="60" spans="1:104" ht="11.25" customHeight="1" x14ac:dyDescent="0.25">
      <c r="A60" s="166"/>
      <c r="B60" s="166"/>
      <c r="C60" s="166"/>
      <c r="D60" s="166"/>
      <c r="E60" s="166"/>
      <c r="F60" s="166"/>
      <c r="G60" s="166"/>
      <c r="H60" s="166"/>
      <c r="I60" s="166"/>
      <c r="J60" s="166"/>
      <c r="K60" s="166"/>
      <c r="L60" s="166"/>
      <c r="M60" s="166"/>
      <c r="N60" s="166"/>
      <c r="O60" s="170"/>
      <c r="P60" s="171"/>
      <c r="Q60" s="171"/>
      <c r="R60" s="172"/>
      <c r="S60" s="166"/>
      <c r="T60" s="168"/>
      <c r="U60" s="169"/>
      <c r="V60" s="169"/>
      <c r="W60" s="166"/>
      <c r="X60" s="166"/>
      <c r="Y60" s="166"/>
      <c r="Z60" s="166"/>
      <c r="AA60" s="166"/>
      <c r="AB60" s="166"/>
      <c r="AC60" s="166"/>
      <c r="AD60" s="183">
        <f t="shared" si="26"/>
        <v>3.804389026029753E-10</v>
      </c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  <c r="AP60" s="166"/>
      <c r="AQ60" s="166"/>
      <c r="AR60" s="166"/>
      <c r="AS60" s="166"/>
      <c r="AT60" s="166"/>
      <c r="AU60" s="166"/>
      <c r="AV60" s="166"/>
      <c r="AW60" s="166"/>
      <c r="AX60" s="166"/>
      <c r="AY60" s="166"/>
      <c r="AZ60" s="166"/>
      <c r="BA60" s="166"/>
      <c r="BB60" s="16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6"/>
      <c r="CO60" s="166"/>
      <c r="CP60" s="166"/>
      <c r="CQ60" s="166"/>
      <c r="CR60" s="166"/>
      <c r="CS60" s="166"/>
      <c r="CT60" s="166"/>
      <c r="CU60" s="166"/>
      <c r="CV60" s="166"/>
      <c r="CW60" s="166"/>
      <c r="CX60" s="166"/>
      <c r="CY60" s="166"/>
      <c r="CZ60" s="166"/>
    </row>
    <row r="61" spans="1:104" ht="11.25" customHeight="1" x14ac:dyDescent="0.25">
      <c r="A61" s="166"/>
      <c r="B61" s="166"/>
      <c r="C61" s="166"/>
      <c r="D61" s="166"/>
      <c r="E61" s="166"/>
      <c r="F61" s="166"/>
      <c r="G61" s="166"/>
      <c r="H61" s="166"/>
      <c r="I61" s="166"/>
      <c r="J61" s="166"/>
      <c r="K61" s="166"/>
      <c r="L61" s="166"/>
      <c r="M61" s="166"/>
      <c r="N61" s="166"/>
      <c r="O61" s="170"/>
      <c r="P61" s="171"/>
      <c r="Q61" s="171"/>
      <c r="R61" s="172"/>
      <c r="S61" s="166"/>
      <c r="T61" s="168"/>
      <c r="U61" s="169"/>
      <c r="V61" s="169"/>
      <c r="W61" s="166"/>
      <c r="X61" s="166"/>
      <c r="Y61" s="166"/>
      <c r="Z61" s="166"/>
      <c r="AA61" s="166"/>
      <c r="AB61" s="166"/>
      <c r="AC61" s="166"/>
      <c r="AD61" s="183">
        <f t="shared" si="26"/>
        <v>3.3953018174770477E-10</v>
      </c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  <c r="AP61" s="166"/>
      <c r="AQ61" s="166"/>
      <c r="AR61" s="166"/>
      <c r="AS61" s="166"/>
      <c r="AT61" s="166"/>
      <c r="AU61" s="166"/>
      <c r="AV61" s="166"/>
      <c r="AW61" s="166"/>
      <c r="AX61" s="166"/>
      <c r="AY61" s="166"/>
      <c r="AZ61" s="166"/>
      <c r="BA61" s="166"/>
      <c r="BB61" s="16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6"/>
      <c r="CO61" s="166"/>
      <c r="CP61" s="166"/>
      <c r="CQ61" s="166"/>
      <c r="CR61" s="166"/>
      <c r="CS61" s="166"/>
      <c r="CT61" s="166"/>
      <c r="CU61" s="166"/>
      <c r="CV61" s="166"/>
      <c r="CW61" s="166"/>
      <c r="CX61" s="166"/>
      <c r="CY61" s="166"/>
      <c r="CZ61" s="166"/>
    </row>
    <row r="62" spans="1:104" ht="11.25" customHeight="1" x14ac:dyDescent="0.25">
      <c r="A62" s="166"/>
      <c r="B62" s="166"/>
      <c r="C62" s="166"/>
      <c r="D62" s="166"/>
      <c r="E62" s="166"/>
      <c r="F62" s="166"/>
      <c r="G62" s="166"/>
      <c r="H62" s="166"/>
      <c r="I62" s="166"/>
      <c r="J62" s="166"/>
      <c r="K62" s="166"/>
      <c r="L62" s="166"/>
      <c r="M62" s="166"/>
      <c r="N62" s="166"/>
      <c r="O62" s="170"/>
      <c r="P62" s="171"/>
      <c r="Q62" s="171"/>
      <c r="R62" s="172"/>
      <c r="S62" s="166"/>
      <c r="T62" s="168"/>
      <c r="U62" s="169"/>
      <c r="V62" s="169"/>
      <c r="W62" s="166"/>
      <c r="X62" s="166"/>
      <c r="Y62" s="166"/>
      <c r="Z62" s="166"/>
      <c r="AA62" s="166"/>
      <c r="AB62" s="166"/>
      <c r="AC62" s="166"/>
      <c r="AD62" s="183">
        <f t="shared" si="26"/>
        <v>3.0719438104398478E-10</v>
      </c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  <c r="AP62" s="166"/>
      <c r="AQ62" s="166"/>
      <c r="AR62" s="166"/>
      <c r="AS62" s="166"/>
      <c r="AT62" s="166"/>
      <c r="AU62" s="166"/>
      <c r="AV62" s="166"/>
      <c r="AW62" s="166"/>
      <c r="AX62" s="166"/>
      <c r="AY62" s="166"/>
      <c r="AZ62" s="166"/>
      <c r="BA62" s="166"/>
      <c r="BB62" s="16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6"/>
      <c r="CO62" s="166"/>
      <c r="CP62" s="166"/>
      <c r="CQ62" s="166"/>
      <c r="CR62" s="166"/>
      <c r="CS62" s="166"/>
      <c r="CT62" s="166"/>
      <c r="CU62" s="166"/>
      <c r="CV62" s="166"/>
      <c r="CW62" s="166"/>
      <c r="CX62" s="166"/>
      <c r="CY62" s="166"/>
      <c r="CZ62" s="166"/>
    </row>
    <row r="63" spans="1:104" ht="11.25" customHeight="1" x14ac:dyDescent="0.25">
      <c r="A63" s="166"/>
      <c r="B63" s="166"/>
      <c r="C63" s="166"/>
      <c r="D63" s="166"/>
      <c r="E63" s="166"/>
      <c r="F63" s="166"/>
      <c r="G63" s="166"/>
      <c r="H63" s="166"/>
      <c r="I63" s="166"/>
      <c r="J63" s="166"/>
      <c r="K63" s="166"/>
      <c r="L63" s="166"/>
      <c r="M63" s="166"/>
      <c r="N63" s="166"/>
      <c r="O63" s="166"/>
      <c r="P63" s="171"/>
      <c r="Q63" s="171"/>
      <c r="R63" s="172"/>
      <c r="S63" s="166"/>
      <c r="T63" s="168"/>
      <c r="U63" s="169"/>
      <c r="V63" s="169"/>
      <c r="W63" s="166"/>
      <c r="X63" s="166"/>
      <c r="Y63" s="166"/>
      <c r="Z63" s="166"/>
      <c r="AA63" s="166"/>
      <c r="AB63" s="166"/>
      <c r="AC63" s="166"/>
      <c r="AD63" s="183">
        <f t="shared" si="26"/>
        <v>2.5895607880244143E-10</v>
      </c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  <c r="AP63" s="166"/>
      <c r="AQ63" s="166"/>
      <c r="AR63" s="166"/>
      <c r="AS63" s="166"/>
      <c r="AT63" s="166"/>
      <c r="AU63" s="166"/>
      <c r="AV63" s="166"/>
      <c r="AW63" s="166"/>
      <c r="AX63" s="166"/>
      <c r="AY63" s="166"/>
      <c r="AZ63" s="166"/>
      <c r="BA63" s="166"/>
      <c r="BB63" s="166"/>
      <c r="BC63" s="166"/>
      <c r="BD63" s="166"/>
      <c r="BE63" s="166"/>
      <c r="BF63" s="166"/>
      <c r="BG63" s="166"/>
      <c r="BH63" s="166"/>
      <c r="BI63" s="166"/>
      <c r="BJ63" s="166"/>
      <c r="BK63" s="166"/>
      <c r="BL63" s="166"/>
      <c r="BM63" s="166"/>
      <c r="BN63" s="166"/>
      <c r="BO63" s="166"/>
      <c r="BP63" s="166"/>
      <c r="BQ63" s="166"/>
      <c r="BR63" s="166"/>
      <c r="BS63" s="166"/>
      <c r="BT63" s="166"/>
      <c r="BU63" s="166"/>
      <c r="BV63" s="166"/>
      <c r="BW63" s="166"/>
      <c r="BX63" s="166"/>
      <c r="BY63" s="166"/>
      <c r="BZ63" s="166"/>
      <c r="CA63" s="166"/>
      <c r="CB63" s="166"/>
      <c r="CC63" s="166"/>
      <c r="CD63" s="166"/>
      <c r="CE63" s="166"/>
      <c r="CF63" s="166"/>
      <c r="CG63" s="166"/>
      <c r="CH63" s="166"/>
      <c r="CI63" s="166"/>
      <c r="CJ63" s="166"/>
      <c r="CK63" s="166"/>
      <c r="CL63" s="166"/>
      <c r="CM63" s="166"/>
      <c r="CN63" s="166"/>
      <c r="CO63" s="166"/>
      <c r="CP63" s="166"/>
      <c r="CQ63" s="166"/>
      <c r="CR63" s="166"/>
      <c r="CS63" s="166"/>
      <c r="CT63" s="166"/>
      <c r="CU63" s="166"/>
      <c r="CV63" s="166"/>
      <c r="CW63" s="166"/>
      <c r="CX63" s="166"/>
      <c r="CY63" s="166"/>
      <c r="CZ63" s="166"/>
    </row>
    <row r="64" spans="1:104" ht="11.25" customHeight="1" x14ac:dyDescent="0.25">
      <c r="A64" s="166"/>
      <c r="B64" s="166"/>
      <c r="C64" s="166"/>
      <c r="D64" s="166"/>
      <c r="E64" s="166"/>
      <c r="F64" s="166"/>
      <c r="G64" s="166"/>
      <c r="H64" s="166"/>
      <c r="I64" s="166"/>
      <c r="J64" s="166"/>
      <c r="K64" s="166"/>
      <c r="L64" s="166"/>
      <c r="M64" s="166"/>
      <c r="N64" s="166"/>
      <c r="O64" s="166"/>
      <c r="P64" s="171"/>
      <c r="Q64" s="171"/>
      <c r="R64" s="172"/>
      <c r="S64" s="166"/>
      <c r="T64" s="168"/>
      <c r="U64" s="169"/>
      <c r="V64" s="169"/>
      <c r="W64" s="166"/>
      <c r="X64" s="166"/>
      <c r="Y64" s="166"/>
      <c r="Z64" s="166"/>
      <c r="AA64" s="166"/>
      <c r="AB64" s="166"/>
      <c r="AC64" s="166"/>
      <c r="AD64" s="183">
        <f t="shared" si="26"/>
        <v>2.113749175691737E-10</v>
      </c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  <c r="AP64" s="166"/>
      <c r="AQ64" s="166"/>
      <c r="AR64" s="166"/>
      <c r="AS64" s="166"/>
      <c r="AT64" s="166"/>
      <c r="AU64" s="166"/>
      <c r="AV64" s="166"/>
      <c r="AW64" s="166"/>
      <c r="AX64" s="166"/>
      <c r="AY64" s="166"/>
      <c r="AZ64" s="166"/>
      <c r="BA64" s="166"/>
      <c r="BB64" s="166"/>
      <c r="BC64" s="166"/>
      <c r="BD64" s="166"/>
      <c r="BE64" s="166"/>
      <c r="BF64" s="166"/>
      <c r="BG64" s="166"/>
      <c r="BH64" s="166"/>
      <c r="BI64" s="166"/>
      <c r="BJ64" s="166"/>
      <c r="BK64" s="166"/>
      <c r="BL64" s="166"/>
      <c r="BM64" s="166"/>
      <c r="BN64" s="166"/>
      <c r="BO64" s="166"/>
      <c r="BP64" s="166"/>
      <c r="BQ64" s="166"/>
      <c r="BR64" s="166"/>
      <c r="BS64" s="166"/>
      <c r="BT64" s="166"/>
      <c r="BU64" s="166"/>
      <c r="BV64" s="166"/>
      <c r="BW64" s="166"/>
      <c r="BX64" s="166"/>
      <c r="BY64" s="166"/>
      <c r="BZ64" s="166"/>
      <c r="CA64" s="166"/>
      <c r="CB64" s="166"/>
      <c r="CC64" s="166"/>
      <c r="CD64" s="166"/>
      <c r="CE64" s="166"/>
      <c r="CF64" s="166"/>
      <c r="CG64" s="166"/>
      <c r="CH64" s="166"/>
      <c r="CI64" s="166"/>
      <c r="CJ64" s="166"/>
      <c r="CK64" s="166"/>
      <c r="CL64" s="166"/>
      <c r="CM64" s="166"/>
      <c r="CN64" s="166"/>
      <c r="CO64" s="166"/>
      <c r="CP64" s="166"/>
      <c r="CQ64" s="166"/>
      <c r="CR64" s="166"/>
      <c r="CS64" s="166"/>
      <c r="CT64" s="166"/>
      <c r="CU64" s="166"/>
      <c r="CV64" s="166"/>
      <c r="CW64" s="166"/>
      <c r="CX64" s="166"/>
      <c r="CY64" s="166"/>
      <c r="CZ64" s="166"/>
    </row>
    <row r="65" spans="1:104" ht="11.25" customHeight="1" x14ac:dyDescent="0.25">
      <c r="A65" s="166"/>
      <c r="B65" s="166"/>
      <c r="C65" s="166"/>
      <c r="D65" s="166"/>
      <c r="E65" s="166"/>
      <c r="F65" s="166"/>
      <c r="G65" s="166"/>
      <c r="H65" s="166"/>
      <c r="I65" s="166"/>
      <c r="J65" s="166"/>
      <c r="K65" s="166"/>
      <c r="L65" s="166"/>
      <c r="M65" s="166"/>
      <c r="N65" s="166"/>
      <c r="O65" s="166"/>
      <c r="P65" s="171"/>
      <c r="Q65" s="171"/>
      <c r="R65" s="172"/>
      <c r="S65" s="166"/>
      <c r="T65" s="168"/>
      <c r="U65" s="169"/>
      <c r="V65" s="169"/>
      <c r="W65" s="166"/>
      <c r="X65" s="166"/>
      <c r="Y65" s="166"/>
      <c r="Z65" s="166"/>
      <c r="AA65" s="166"/>
      <c r="AB65" s="166"/>
      <c r="AC65" s="166"/>
      <c r="AD65" s="183">
        <f t="shared" si="26"/>
        <v>1.6450374396015377E-10</v>
      </c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  <c r="AP65" s="166"/>
      <c r="AQ65" s="166"/>
      <c r="AR65" s="166"/>
      <c r="AS65" s="166"/>
      <c r="AT65" s="166"/>
      <c r="AU65" s="166"/>
      <c r="AV65" s="166"/>
      <c r="AW65" s="166"/>
      <c r="AX65" s="166"/>
      <c r="AY65" s="166"/>
      <c r="AZ65" s="166"/>
      <c r="BA65" s="166"/>
      <c r="BB65" s="16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6"/>
      <c r="CO65" s="166"/>
      <c r="CP65" s="166"/>
      <c r="CQ65" s="166"/>
      <c r="CR65" s="166"/>
      <c r="CS65" s="166"/>
      <c r="CT65" s="166"/>
      <c r="CU65" s="166"/>
      <c r="CV65" s="166"/>
      <c r="CW65" s="166"/>
      <c r="CX65" s="166"/>
      <c r="CY65" s="166"/>
      <c r="CZ65" s="166"/>
    </row>
    <row r="66" spans="1:104" ht="11.25" customHeight="1" x14ac:dyDescent="0.25">
      <c r="A66" s="166"/>
      <c r="B66" s="166"/>
      <c r="C66" s="166"/>
      <c r="D66" s="166"/>
      <c r="E66" s="166"/>
      <c r="F66" s="166"/>
      <c r="G66" s="166"/>
      <c r="H66" s="166"/>
      <c r="I66" s="166"/>
      <c r="J66" s="166"/>
      <c r="K66" s="166"/>
      <c r="L66" s="166"/>
      <c r="M66" s="166"/>
      <c r="N66" s="166"/>
      <c r="O66" s="166"/>
      <c r="P66" s="171"/>
      <c r="Q66" s="171"/>
      <c r="R66" s="172"/>
      <c r="S66" s="166"/>
      <c r="T66" s="168"/>
      <c r="U66" s="169"/>
      <c r="V66" s="169"/>
      <c r="W66" s="166"/>
      <c r="X66" s="166"/>
      <c r="Y66" s="166"/>
      <c r="Z66" s="166"/>
      <c r="AA66" s="166"/>
      <c r="AB66" s="166"/>
      <c r="AC66" s="166"/>
      <c r="AD66" s="183">
        <f t="shared" si="26"/>
        <v>1.366811108738375E-10</v>
      </c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  <c r="AP66" s="166"/>
      <c r="AQ66" s="166"/>
      <c r="AR66" s="166"/>
      <c r="AS66" s="166"/>
      <c r="AT66" s="166"/>
      <c r="AU66" s="166"/>
      <c r="AV66" s="166"/>
      <c r="AW66" s="166"/>
      <c r="AX66" s="166"/>
      <c r="AY66" s="166"/>
      <c r="AZ66" s="166"/>
      <c r="BA66" s="166"/>
      <c r="BB66" s="16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6"/>
      <c r="CO66" s="166"/>
      <c r="CP66" s="166"/>
      <c r="CQ66" s="166"/>
      <c r="CR66" s="166"/>
      <c r="CS66" s="166"/>
      <c r="CT66" s="166"/>
      <c r="CU66" s="166"/>
      <c r="CV66" s="166"/>
      <c r="CW66" s="166"/>
      <c r="CX66" s="166"/>
      <c r="CY66" s="166"/>
      <c r="CZ66" s="166"/>
    </row>
    <row r="67" spans="1:104" ht="11.25" customHeight="1" x14ac:dyDescent="0.25">
      <c r="A67" s="166"/>
      <c r="B67" s="166"/>
      <c r="C67" s="166"/>
      <c r="D67" s="166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6"/>
      <c r="P67" s="171"/>
      <c r="Q67" s="171"/>
      <c r="R67" s="172"/>
      <c r="S67" s="166"/>
      <c r="T67" s="168"/>
      <c r="U67" s="169"/>
      <c r="V67" s="169"/>
      <c r="W67" s="166"/>
      <c r="X67" s="166"/>
      <c r="Y67" s="166"/>
      <c r="Z67" s="166"/>
      <c r="AA67" s="166"/>
      <c r="AB67" s="166"/>
      <c r="AC67" s="166"/>
      <c r="AD67" s="183">
        <f t="shared" si="26"/>
        <v>1.1822698375851814E-10</v>
      </c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  <c r="AP67" s="166"/>
      <c r="AQ67" s="166"/>
      <c r="AR67" s="166"/>
      <c r="AS67" s="166"/>
      <c r="AT67" s="166"/>
      <c r="AU67" s="166"/>
      <c r="AV67" s="166"/>
      <c r="AW67" s="166"/>
      <c r="AX67" s="166"/>
      <c r="AY67" s="166"/>
      <c r="AZ67" s="166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6"/>
      <c r="CO67" s="166"/>
      <c r="CP67" s="166"/>
      <c r="CQ67" s="166"/>
      <c r="CR67" s="166"/>
      <c r="CS67" s="166"/>
      <c r="CT67" s="166"/>
      <c r="CU67" s="166"/>
      <c r="CV67" s="166"/>
      <c r="CW67" s="166"/>
      <c r="CX67" s="166"/>
      <c r="CY67" s="166"/>
      <c r="CZ67" s="166"/>
    </row>
    <row r="68" spans="1:104" ht="11.25" customHeight="1" x14ac:dyDescent="0.25">
      <c r="A68" s="166"/>
      <c r="B68" s="166"/>
      <c r="C68" s="166"/>
      <c r="D68" s="166"/>
      <c r="E68" s="166"/>
      <c r="F68" s="166"/>
      <c r="G68" s="166"/>
      <c r="H68" s="166"/>
      <c r="I68" s="166"/>
      <c r="J68" s="166"/>
      <c r="K68" s="166"/>
      <c r="L68" s="166"/>
      <c r="M68" s="166"/>
      <c r="N68" s="166"/>
      <c r="O68" s="166"/>
      <c r="P68" s="166"/>
      <c r="Q68" s="171"/>
      <c r="R68" s="172"/>
      <c r="S68" s="166"/>
      <c r="T68" s="168"/>
      <c r="U68" s="169"/>
      <c r="V68" s="169"/>
      <c r="W68" s="166"/>
      <c r="X68" s="166"/>
      <c r="Y68" s="166"/>
      <c r="Z68" s="166"/>
      <c r="AA68" s="166"/>
      <c r="AB68" s="166"/>
      <c r="AC68" s="166"/>
      <c r="AD68" s="183">
        <f t="shared" si="26"/>
        <v>1.1568412894291669E-10</v>
      </c>
      <c r="AE68" s="166"/>
      <c r="AF68" s="166"/>
      <c r="AG68" s="166"/>
      <c r="AH68" s="166"/>
      <c r="AI68" s="166"/>
      <c r="AJ68" s="166"/>
      <c r="AK68" s="166"/>
      <c r="AL68" s="166"/>
      <c r="AM68" s="166"/>
      <c r="AN68" s="166"/>
      <c r="AO68" s="166"/>
      <c r="AP68" s="166"/>
      <c r="AQ68" s="166"/>
      <c r="AR68" s="166"/>
      <c r="AS68" s="166"/>
      <c r="AT68" s="166"/>
      <c r="AU68" s="166"/>
      <c r="AV68" s="166"/>
      <c r="AW68" s="166"/>
      <c r="AX68" s="166"/>
      <c r="AY68" s="166"/>
      <c r="AZ68" s="166"/>
      <c r="BA68" s="166"/>
      <c r="BB68" s="166"/>
      <c r="BC68" s="166"/>
      <c r="BD68" s="166"/>
      <c r="BE68" s="166"/>
      <c r="BF68" s="166"/>
      <c r="BG68" s="166"/>
      <c r="BH68" s="166"/>
      <c r="BI68" s="166"/>
      <c r="BJ68" s="166"/>
      <c r="BK68" s="166"/>
      <c r="BL68" s="166"/>
      <c r="BM68" s="166"/>
      <c r="BN68" s="166"/>
      <c r="BO68" s="166"/>
      <c r="BP68" s="166"/>
      <c r="BQ68" s="166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6"/>
      <c r="CN68" s="166"/>
      <c r="CO68" s="166"/>
      <c r="CP68" s="166"/>
      <c r="CQ68" s="166"/>
      <c r="CR68" s="166"/>
      <c r="CS68" s="166"/>
      <c r="CT68" s="166"/>
      <c r="CU68" s="166"/>
      <c r="CV68" s="166"/>
      <c r="CW68" s="166"/>
      <c r="CX68" s="166"/>
      <c r="CY68" s="166"/>
      <c r="CZ68" s="166"/>
    </row>
    <row r="69" spans="1:104" ht="11.25" customHeight="1" x14ac:dyDescent="0.25">
      <c r="A69" s="166"/>
      <c r="B69" s="166"/>
      <c r="C69" s="166"/>
      <c r="D69" s="166"/>
      <c r="E69" s="166"/>
      <c r="F69" s="166"/>
      <c r="G69" s="166"/>
      <c r="H69" s="166"/>
      <c r="I69" s="166"/>
      <c r="J69" s="166"/>
      <c r="K69" s="166"/>
      <c r="L69" s="166"/>
      <c r="M69" s="166"/>
      <c r="N69" s="166"/>
      <c r="O69" s="166"/>
      <c r="P69" s="166"/>
      <c r="Q69" s="171"/>
      <c r="R69" s="172"/>
      <c r="S69" s="166"/>
      <c r="T69" s="168"/>
      <c r="U69" s="169"/>
      <c r="V69" s="169"/>
      <c r="W69" s="166"/>
      <c r="X69" s="166"/>
      <c r="Y69" s="166"/>
      <c r="Z69" s="166"/>
      <c r="AA69" s="166"/>
      <c r="AB69" s="166"/>
      <c r="AC69" s="166"/>
      <c r="AD69" s="183">
        <f t="shared" si="26"/>
        <v>9.4701135822106153E-11</v>
      </c>
      <c r="AE69" s="166"/>
      <c r="AF69" s="166"/>
      <c r="AG69" s="166"/>
      <c r="AH69" s="166"/>
      <c r="AI69" s="166"/>
      <c r="AJ69" s="166"/>
      <c r="AK69" s="166"/>
      <c r="AL69" s="166"/>
      <c r="AM69" s="166"/>
      <c r="AN69" s="166"/>
      <c r="AO69" s="166"/>
      <c r="AP69" s="166"/>
      <c r="AQ69" s="166"/>
      <c r="AR69" s="166"/>
      <c r="AS69" s="166"/>
      <c r="AT69" s="166"/>
      <c r="AU69" s="166"/>
      <c r="AV69" s="166"/>
      <c r="AW69" s="166"/>
      <c r="AX69" s="166"/>
      <c r="AY69" s="166"/>
      <c r="AZ69" s="166"/>
      <c r="BA69" s="166"/>
      <c r="BB69" s="166"/>
      <c r="BC69" s="166"/>
      <c r="BD69" s="166"/>
      <c r="BE69" s="166"/>
      <c r="BF69" s="166"/>
      <c r="BG69" s="166"/>
      <c r="BH69" s="166"/>
      <c r="BI69" s="166"/>
      <c r="BJ69" s="166"/>
      <c r="BK69" s="166"/>
      <c r="BL69" s="166"/>
      <c r="BM69" s="166"/>
      <c r="BN69" s="166"/>
      <c r="BO69" s="166"/>
      <c r="BP69" s="166"/>
      <c r="BQ69" s="166"/>
      <c r="BR69" s="166"/>
      <c r="BS69" s="166"/>
      <c r="BT69" s="166"/>
      <c r="BU69" s="166"/>
      <c r="BV69" s="166"/>
      <c r="BW69" s="166"/>
      <c r="BX69" s="166"/>
      <c r="BY69" s="166"/>
      <c r="BZ69" s="166"/>
      <c r="CA69" s="166"/>
      <c r="CB69" s="166"/>
      <c r="CC69" s="166"/>
      <c r="CD69" s="166"/>
      <c r="CE69" s="166"/>
      <c r="CF69" s="166"/>
      <c r="CG69" s="166"/>
      <c r="CH69" s="166"/>
      <c r="CI69" s="166"/>
      <c r="CJ69" s="166"/>
      <c r="CK69" s="166"/>
      <c r="CL69" s="166"/>
      <c r="CM69" s="166"/>
      <c r="CN69" s="166"/>
      <c r="CO69" s="166"/>
      <c r="CP69" s="166"/>
      <c r="CQ69" s="166"/>
      <c r="CR69" s="166"/>
      <c r="CS69" s="166"/>
      <c r="CT69" s="166"/>
      <c r="CU69" s="166"/>
      <c r="CV69" s="166"/>
      <c r="CW69" s="166"/>
      <c r="CX69" s="166"/>
      <c r="CY69" s="166"/>
      <c r="CZ69" s="166"/>
    </row>
    <row r="70" spans="1:104" ht="11.25" customHeight="1" x14ac:dyDescent="0.25">
      <c r="A70" s="166"/>
      <c r="B70" s="166"/>
      <c r="C70" s="166"/>
      <c r="D70" s="166"/>
      <c r="E70" s="166"/>
      <c r="F70" s="166"/>
      <c r="G70" s="166"/>
      <c r="H70" s="166"/>
      <c r="I70" s="166"/>
      <c r="J70" s="166"/>
      <c r="K70" s="166"/>
      <c r="L70" s="166"/>
      <c r="M70" s="166"/>
      <c r="N70" s="166"/>
      <c r="O70" s="166"/>
      <c r="P70" s="166"/>
      <c r="Q70" s="166"/>
      <c r="R70" s="172"/>
      <c r="S70" s="166"/>
      <c r="T70" s="168"/>
      <c r="U70" s="169"/>
      <c r="V70" s="169"/>
      <c r="W70" s="166"/>
      <c r="X70" s="166"/>
      <c r="Y70" s="166"/>
      <c r="Z70" s="166"/>
      <c r="AA70" s="166"/>
      <c r="AB70" s="166"/>
      <c r="AC70" s="166"/>
      <c r="AD70" s="183">
        <f t="shared" si="26"/>
        <v>-1.8213589125792851E-7</v>
      </c>
      <c r="AE70" s="166"/>
      <c r="AF70" s="166"/>
      <c r="AG70" s="166"/>
      <c r="AH70" s="166"/>
      <c r="AI70" s="166"/>
      <c r="AJ70" s="166"/>
      <c r="AK70" s="166"/>
      <c r="AL70" s="166"/>
      <c r="AM70" s="166"/>
      <c r="AN70" s="166"/>
      <c r="AO70" s="166"/>
      <c r="AP70" s="166"/>
      <c r="AQ70" s="166"/>
      <c r="AR70" s="166"/>
      <c r="AS70" s="166"/>
      <c r="AT70" s="166"/>
      <c r="AU70" s="166"/>
      <c r="AV70" s="166"/>
      <c r="AW70" s="166"/>
      <c r="AX70" s="166"/>
      <c r="AY70" s="166"/>
      <c r="AZ70" s="166"/>
      <c r="BA70" s="166"/>
      <c r="BB70" s="166"/>
      <c r="BC70" s="166"/>
      <c r="BD70" s="166"/>
      <c r="BE70" s="166"/>
      <c r="BF70" s="166"/>
      <c r="BG70" s="166"/>
      <c r="BH70" s="166"/>
      <c r="BI70" s="166"/>
      <c r="BJ70" s="166"/>
      <c r="BK70" s="166"/>
      <c r="BL70" s="166"/>
      <c r="BM70" s="166"/>
      <c r="BN70" s="166"/>
      <c r="BO70" s="166"/>
      <c r="BP70" s="166"/>
      <c r="BQ70" s="166"/>
      <c r="BR70" s="166"/>
      <c r="BS70" s="166"/>
      <c r="BT70" s="166"/>
      <c r="BU70" s="166"/>
      <c r="BV70" s="166"/>
      <c r="BW70" s="166"/>
      <c r="BX70" s="166"/>
      <c r="BY70" s="166"/>
      <c r="BZ70" s="166"/>
      <c r="CA70" s="166"/>
      <c r="CB70" s="166"/>
      <c r="CC70" s="166"/>
      <c r="CD70" s="166"/>
      <c r="CE70" s="166"/>
      <c r="CF70" s="166"/>
      <c r="CG70" s="166"/>
      <c r="CH70" s="166"/>
      <c r="CI70" s="166"/>
      <c r="CJ70" s="166"/>
      <c r="CK70" s="166"/>
      <c r="CL70" s="166"/>
      <c r="CM70" s="166"/>
      <c r="CN70" s="166"/>
      <c r="CO70" s="166"/>
      <c r="CP70" s="166"/>
      <c r="CQ70" s="166"/>
      <c r="CR70" s="166"/>
      <c r="CS70" s="166"/>
      <c r="CT70" s="166"/>
      <c r="CU70" s="166"/>
      <c r="CV70" s="166"/>
      <c r="CW70" s="166"/>
      <c r="CX70" s="166"/>
      <c r="CY70" s="166"/>
      <c r="CZ70" s="166"/>
    </row>
    <row r="71" spans="1:104" ht="11.25" customHeight="1" x14ac:dyDescent="0.25">
      <c r="A71" s="166"/>
      <c r="B71" s="166"/>
      <c r="C71" s="166"/>
      <c r="D71" s="166"/>
      <c r="E71" s="166"/>
      <c r="F71" s="166"/>
      <c r="G71" s="166"/>
      <c r="H71" s="166"/>
      <c r="I71" s="166"/>
      <c r="J71" s="166"/>
      <c r="K71" s="166"/>
      <c r="L71" s="166"/>
      <c r="M71" s="166"/>
      <c r="N71" s="166"/>
      <c r="O71" s="166"/>
      <c r="P71" s="166"/>
      <c r="Q71" s="166"/>
      <c r="R71" s="172"/>
      <c r="S71" s="166"/>
      <c r="T71" s="168"/>
      <c r="U71" s="169"/>
      <c r="V71" s="169"/>
      <c r="W71" s="166"/>
      <c r="X71" s="166"/>
      <c r="Y71" s="166"/>
      <c r="Z71" s="166"/>
      <c r="AA71" s="166"/>
      <c r="AB71" s="166"/>
      <c r="AC71" s="166"/>
      <c r="AD71" s="183">
        <f t="shared" si="26"/>
        <v>0</v>
      </c>
      <c r="AE71" s="166"/>
      <c r="AF71" s="166"/>
      <c r="AG71" s="166"/>
      <c r="AH71" s="166"/>
      <c r="AI71" s="166"/>
      <c r="AJ71" s="166"/>
      <c r="AK71" s="166"/>
      <c r="AL71" s="166"/>
      <c r="AM71" s="166"/>
      <c r="AN71" s="166"/>
      <c r="AO71" s="166"/>
      <c r="AP71" s="166"/>
      <c r="AQ71" s="166"/>
      <c r="AR71" s="166"/>
      <c r="AS71" s="166"/>
      <c r="AT71" s="166"/>
      <c r="AU71" s="166"/>
      <c r="AV71" s="166"/>
      <c r="AW71" s="166"/>
      <c r="AX71" s="166"/>
      <c r="AY71" s="166"/>
      <c r="AZ71" s="166"/>
      <c r="BA71" s="166"/>
      <c r="BB71" s="166"/>
      <c r="BC71" s="166"/>
      <c r="BD71" s="166"/>
      <c r="BE71" s="166"/>
      <c r="BF71" s="166"/>
      <c r="BG71" s="166"/>
      <c r="BH71" s="166"/>
      <c r="BI71" s="166"/>
      <c r="BJ71" s="166"/>
      <c r="BK71" s="166"/>
      <c r="BL71" s="166"/>
      <c r="BM71" s="166"/>
      <c r="BN71" s="166"/>
      <c r="BO71" s="166"/>
      <c r="BP71" s="166"/>
      <c r="BQ71" s="166"/>
      <c r="BR71" s="166"/>
      <c r="BS71" s="166"/>
      <c r="BT71" s="166"/>
      <c r="BU71" s="166"/>
      <c r="BV71" s="166"/>
      <c r="BW71" s="166"/>
      <c r="BX71" s="166"/>
      <c r="BY71" s="166"/>
      <c r="BZ71" s="166"/>
      <c r="CA71" s="166"/>
      <c r="CB71" s="166"/>
      <c r="CC71" s="166"/>
      <c r="CD71" s="166"/>
      <c r="CE71" s="166"/>
      <c r="CF71" s="166"/>
      <c r="CG71" s="166"/>
      <c r="CH71" s="166"/>
      <c r="CI71" s="166"/>
      <c r="CJ71" s="166"/>
      <c r="CK71" s="166"/>
      <c r="CL71" s="166"/>
      <c r="CM71" s="166"/>
      <c r="CN71" s="166"/>
      <c r="CO71" s="166"/>
      <c r="CP71" s="166"/>
      <c r="CQ71" s="166"/>
      <c r="CR71" s="166"/>
      <c r="CS71" s="166"/>
      <c r="CT71" s="166"/>
      <c r="CU71" s="166"/>
      <c r="CV71" s="166"/>
      <c r="CW71" s="166"/>
      <c r="CX71" s="166"/>
      <c r="CY71" s="166"/>
      <c r="CZ71" s="166"/>
    </row>
    <row r="72" spans="1:104" ht="11.25" customHeight="1" x14ac:dyDescent="0.25">
      <c r="A72" s="166"/>
      <c r="B72" s="166"/>
      <c r="C72" s="166"/>
      <c r="D72" s="166"/>
      <c r="E72" s="166"/>
      <c r="F72" s="166"/>
      <c r="G72" s="166"/>
      <c r="H72" s="166"/>
      <c r="I72" s="166"/>
      <c r="J72" s="166"/>
      <c r="K72" s="166"/>
      <c r="L72" s="166"/>
      <c r="M72" s="166"/>
      <c r="N72" s="166"/>
      <c r="O72" s="166"/>
      <c r="P72" s="166"/>
      <c r="Q72" s="166"/>
      <c r="R72" s="172"/>
      <c r="S72" s="166"/>
      <c r="T72" s="168"/>
      <c r="U72" s="169"/>
      <c r="V72" s="169"/>
      <c r="W72" s="166"/>
      <c r="X72" s="166"/>
      <c r="Y72" s="166"/>
      <c r="Z72" s="166"/>
      <c r="AA72" s="166"/>
      <c r="AB72" s="166"/>
      <c r="AC72" s="166"/>
      <c r="AD72" s="183">
        <f t="shared" si="26"/>
        <v>0</v>
      </c>
      <c r="AE72" s="166"/>
      <c r="AF72" s="166"/>
      <c r="AG72" s="166"/>
      <c r="AH72" s="166"/>
      <c r="AI72" s="166"/>
      <c r="AJ72" s="166"/>
      <c r="AK72" s="166"/>
      <c r="AL72" s="166"/>
      <c r="AM72" s="166"/>
      <c r="AN72" s="166"/>
      <c r="AO72" s="166"/>
      <c r="AP72" s="166"/>
      <c r="AQ72" s="166"/>
      <c r="AR72" s="166"/>
      <c r="AS72" s="166"/>
      <c r="AT72" s="166"/>
      <c r="AU72" s="166"/>
      <c r="AV72" s="166"/>
      <c r="AW72" s="166"/>
      <c r="AX72" s="166"/>
      <c r="AY72" s="166"/>
      <c r="AZ72" s="166"/>
      <c r="BA72" s="166"/>
      <c r="BB72" s="166"/>
      <c r="BC72" s="166"/>
      <c r="BD72" s="166"/>
      <c r="BE72" s="166"/>
      <c r="BF72" s="166"/>
      <c r="BG72" s="166"/>
      <c r="BH72" s="166"/>
      <c r="BI72" s="166"/>
      <c r="BJ72" s="166"/>
      <c r="BK72" s="166"/>
      <c r="BL72" s="166"/>
      <c r="BM72" s="166"/>
      <c r="BN72" s="166"/>
      <c r="BO72" s="166"/>
      <c r="BP72" s="166"/>
      <c r="BQ72" s="166"/>
      <c r="BR72" s="166"/>
      <c r="BS72" s="166"/>
      <c r="BT72" s="166"/>
      <c r="BU72" s="166"/>
      <c r="BV72" s="166"/>
      <c r="BW72" s="166"/>
      <c r="BX72" s="166"/>
      <c r="BY72" s="166"/>
      <c r="BZ72" s="166"/>
      <c r="CA72" s="166"/>
      <c r="CB72" s="166"/>
      <c r="CC72" s="166"/>
      <c r="CD72" s="166"/>
      <c r="CE72" s="166"/>
      <c r="CF72" s="166"/>
      <c r="CG72" s="166"/>
      <c r="CH72" s="166"/>
      <c r="CI72" s="166"/>
      <c r="CJ72" s="166"/>
      <c r="CK72" s="166"/>
      <c r="CL72" s="166"/>
      <c r="CM72" s="166"/>
      <c r="CN72" s="166"/>
      <c r="CO72" s="166"/>
      <c r="CP72" s="166"/>
      <c r="CQ72" s="166"/>
      <c r="CR72" s="166"/>
      <c r="CS72" s="166"/>
      <c r="CT72" s="166"/>
      <c r="CU72" s="166"/>
      <c r="CV72" s="166"/>
      <c r="CW72" s="166"/>
      <c r="CX72" s="166"/>
      <c r="CY72" s="166"/>
      <c r="CZ72" s="166"/>
    </row>
    <row r="73" spans="1:104" ht="11.25" customHeight="1" x14ac:dyDescent="0.25">
      <c r="A73" s="166"/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72"/>
      <c r="S73" s="166"/>
      <c r="T73" s="168"/>
      <c r="U73" s="169"/>
      <c r="V73" s="169"/>
      <c r="W73" s="166"/>
      <c r="X73" s="166"/>
      <c r="Y73" s="166"/>
      <c r="Z73" s="166"/>
      <c r="AA73" s="166"/>
      <c r="AB73" s="166"/>
      <c r="AC73" s="166"/>
      <c r="AD73" s="171"/>
      <c r="AE73" s="166"/>
      <c r="AF73" s="166"/>
      <c r="AG73" s="166"/>
      <c r="AH73" s="166"/>
      <c r="AI73" s="166"/>
      <c r="AJ73" s="166"/>
      <c r="AK73" s="166"/>
      <c r="AL73" s="166"/>
      <c r="AM73" s="166"/>
      <c r="AN73" s="166"/>
      <c r="AO73" s="166"/>
      <c r="AP73" s="166"/>
      <c r="AQ73" s="166"/>
      <c r="AR73" s="166"/>
      <c r="AS73" s="166"/>
      <c r="AT73" s="166"/>
      <c r="AU73" s="166"/>
      <c r="AV73" s="166"/>
      <c r="AW73" s="166"/>
      <c r="AX73" s="166"/>
      <c r="AY73" s="166"/>
      <c r="AZ73" s="166"/>
      <c r="BA73" s="166"/>
      <c r="BB73" s="166"/>
      <c r="BC73" s="166"/>
      <c r="BD73" s="166"/>
      <c r="BE73" s="166"/>
      <c r="BF73" s="166"/>
      <c r="BG73" s="166"/>
      <c r="BH73" s="166"/>
      <c r="BI73" s="166"/>
      <c r="BJ73" s="166"/>
      <c r="BK73" s="166"/>
      <c r="BL73" s="166"/>
      <c r="BM73" s="166"/>
      <c r="BN73" s="166"/>
      <c r="BO73" s="166"/>
      <c r="BP73" s="166"/>
      <c r="BQ73" s="166"/>
      <c r="BR73" s="166"/>
      <c r="BS73" s="166"/>
      <c r="BT73" s="166"/>
      <c r="BU73" s="166"/>
      <c r="BV73" s="166"/>
      <c r="BW73" s="166"/>
      <c r="BX73" s="166"/>
      <c r="BY73" s="166"/>
      <c r="BZ73" s="166"/>
      <c r="CA73" s="166"/>
      <c r="CB73" s="166"/>
      <c r="CC73" s="166"/>
      <c r="CD73" s="166"/>
      <c r="CE73" s="166"/>
      <c r="CF73" s="166"/>
      <c r="CG73" s="166"/>
      <c r="CH73" s="166"/>
      <c r="CI73" s="166"/>
      <c r="CJ73" s="166"/>
      <c r="CK73" s="166"/>
      <c r="CL73" s="166"/>
      <c r="CM73" s="166"/>
      <c r="CN73" s="166"/>
      <c r="CO73" s="166"/>
      <c r="CP73" s="166"/>
      <c r="CQ73" s="166"/>
      <c r="CR73" s="166"/>
      <c r="CS73" s="166"/>
      <c r="CT73" s="166"/>
      <c r="CU73" s="166"/>
      <c r="CV73" s="166"/>
      <c r="CW73" s="166"/>
      <c r="CX73" s="166"/>
      <c r="CY73" s="166"/>
      <c r="CZ73" s="166"/>
    </row>
    <row r="74" spans="1:104" ht="11.25" customHeight="1" x14ac:dyDescent="0.2">
      <c r="A74" s="166"/>
      <c r="B74" s="166"/>
      <c r="C74" s="166"/>
      <c r="D74" s="166"/>
      <c r="E74" s="166"/>
      <c r="F74" s="166"/>
      <c r="G74" s="166"/>
      <c r="H74" s="166"/>
      <c r="I74" s="166"/>
      <c r="J74" s="166"/>
      <c r="K74" s="166"/>
      <c r="L74" s="166"/>
      <c r="M74" s="166"/>
      <c r="N74" s="166"/>
      <c r="O74" s="166"/>
      <c r="P74" s="166"/>
      <c r="Q74" s="166"/>
      <c r="R74" s="166"/>
      <c r="S74" s="166"/>
      <c r="T74" s="168"/>
      <c r="U74" s="169"/>
      <c r="V74" s="169"/>
      <c r="W74" s="166"/>
      <c r="X74" s="166"/>
      <c r="Y74" s="166"/>
      <c r="Z74" s="166"/>
      <c r="AA74" s="166"/>
      <c r="AB74" s="166"/>
      <c r="AC74" s="166"/>
      <c r="AD74" s="171"/>
      <c r="AE74" s="166"/>
      <c r="AF74" s="166"/>
      <c r="AG74" s="166"/>
      <c r="AH74" s="166"/>
      <c r="AI74" s="166"/>
      <c r="AJ74" s="166"/>
      <c r="AK74" s="166"/>
      <c r="AL74" s="166"/>
      <c r="AM74" s="166"/>
      <c r="AN74" s="166"/>
      <c r="AO74" s="166"/>
      <c r="AP74" s="166"/>
      <c r="AQ74" s="166"/>
      <c r="AR74" s="166"/>
      <c r="AS74" s="166"/>
      <c r="AT74" s="166"/>
      <c r="AU74" s="166"/>
      <c r="AV74" s="166"/>
      <c r="AW74" s="166"/>
      <c r="AX74" s="166"/>
      <c r="AY74" s="166"/>
      <c r="AZ74" s="166"/>
      <c r="BA74" s="166"/>
      <c r="BB74" s="166"/>
      <c r="BC74" s="166"/>
      <c r="BD74" s="166"/>
      <c r="BE74" s="166"/>
      <c r="BF74" s="166"/>
      <c r="BG74" s="166"/>
      <c r="BH74" s="166"/>
      <c r="BI74" s="166"/>
      <c r="BJ74" s="166"/>
      <c r="BK74" s="166"/>
      <c r="BL74" s="166"/>
      <c r="BM74" s="166"/>
      <c r="BN74" s="166"/>
      <c r="BO74" s="166"/>
      <c r="BP74" s="166"/>
      <c r="BQ74" s="166"/>
      <c r="BR74" s="166"/>
      <c r="BS74" s="166"/>
      <c r="BT74" s="166"/>
      <c r="BU74" s="166"/>
      <c r="BV74" s="166"/>
      <c r="BW74" s="166"/>
      <c r="BX74" s="166"/>
      <c r="BY74" s="166"/>
      <c r="BZ74" s="166"/>
      <c r="CA74" s="166"/>
      <c r="CB74" s="166"/>
      <c r="CC74" s="166"/>
      <c r="CD74" s="166"/>
      <c r="CE74" s="166"/>
      <c r="CF74" s="166"/>
      <c r="CG74" s="166"/>
      <c r="CH74" s="166"/>
      <c r="CI74" s="166"/>
      <c r="CJ74" s="166"/>
      <c r="CK74" s="166"/>
      <c r="CL74" s="166"/>
      <c r="CM74" s="166"/>
      <c r="CN74" s="166"/>
      <c r="CO74" s="166"/>
      <c r="CP74" s="166"/>
      <c r="CQ74" s="166"/>
      <c r="CR74" s="166"/>
      <c r="CS74" s="166"/>
      <c r="CT74" s="166"/>
      <c r="CU74" s="166"/>
      <c r="CV74" s="166"/>
      <c r="CW74" s="166"/>
      <c r="CX74" s="166"/>
      <c r="CY74" s="166"/>
      <c r="CZ74" s="166"/>
    </row>
    <row r="75" spans="1:104" ht="11.25" customHeight="1" x14ac:dyDescent="0.2">
      <c r="A75" s="166"/>
      <c r="B75" s="166"/>
      <c r="C75" s="166"/>
      <c r="D75" s="166"/>
      <c r="E75" s="166"/>
      <c r="F75" s="166"/>
      <c r="G75" s="166"/>
      <c r="H75" s="166"/>
      <c r="I75" s="166"/>
      <c r="J75" s="166"/>
      <c r="K75" s="166"/>
      <c r="L75" s="166"/>
      <c r="M75" s="166"/>
      <c r="N75" s="166"/>
      <c r="O75" s="166"/>
      <c r="P75" s="166"/>
      <c r="Q75" s="166"/>
      <c r="R75" s="166"/>
      <c r="S75" s="166"/>
      <c r="T75" s="168"/>
      <c r="U75" s="169"/>
      <c r="V75" s="169"/>
      <c r="W75" s="166"/>
      <c r="X75" s="166"/>
      <c r="Y75" s="166"/>
      <c r="Z75" s="166"/>
      <c r="AA75" s="166"/>
      <c r="AB75" s="166"/>
      <c r="AC75" s="166"/>
      <c r="AD75" s="171"/>
      <c r="AE75" s="166"/>
      <c r="AF75" s="166"/>
      <c r="AG75" s="166"/>
      <c r="AH75" s="166"/>
      <c r="AI75" s="166"/>
      <c r="AJ75" s="166"/>
      <c r="AK75" s="166"/>
      <c r="AL75" s="166"/>
      <c r="AM75" s="166"/>
      <c r="AN75" s="166"/>
      <c r="AO75" s="166"/>
      <c r="AP75" s="166"/>
      <c r="AQ75" s="166"/>
      <c r="AR75" s="166"/>
      <c r="AS75" s="166"/>
      <c r="AT75" s="166"/>
      <c r="AU75" s="166"/>
      <c r="AV75" s="166"/>
      <c r="AW75" s="166"/>
      <c r="AX75" s="166"/>
      <c r="AY75" s="166"/>
      <c r="AZ75" s="166"/>
      <c r="BA75" s="166"/>
      <c r="BB75" s="166"/>
      <c r="BC75" s="166"/>
      <c r="BD75" s="166"/>
      <c r="BE75" s="166"/>
      <c r="BF75" s="166"/>
      <c r="BG75" s="166"/>
      <c r="BH75" s="166"/>
      <c r="BI75" s="166"/>
      <c r="BJ75" s="166"/>
      <c r="BK75" s="166"/>
      <c r="BL75" s="166"/>
      <c r="BM75" s="166"/>
      <c r="BN75" s="166"/>
      <c r="BO75" s="166"/>
      <c r="BP75" s="166"/>
      <c r="BQ75" s="166"/>
      <c r="BR75" s="166"/>
      <c r="BS75" s="166"/>
      <c r="BT75" s="166"/>
      <c r="BU75" s="166"/>
      <c r="BV75" s="166"/>
      <c r="BW75" s="166"/>
      <c r="BX75" s="166"/>
      <c r="BY75" s="166"/>
      <c r="BZ75" s="166"/>
      <c r="CA75" s="166"/>
      <c r="CB75" s="166"/>
      <c r="CC75" s="166"/>
      <c r="CD75" s="166"/>
      <c r="CE75" s="166"/>
      <c r="CF75" s="166"/>
      <c r="CG75" s="166"/>
      <c r="CH75" s="166"/>
      <c r="CI75" s="166"/>
      <c r="CJ75" s="166"/>
      <c r="CK75" s="166"/>
      <c r="CL75" s="166"/>
      <c r="CM75" s="166"/>
      <c r="CN75" s="166"/>
      <c r="CO75" s="166"/>
      <c r="CP75" s="166"/>
      <c r="CQ75" s="166"/>
      <c r="CR75" s="166"/>
      <c r="CS75" s="166"/>
      <c r="CT75" s="166"/>
      <c r="CU75" s="166"/>
      <c r="CV75" s="166"/>
      <c r="CW75" s="166"/>
      <c r="CX75" s="166"/>
      <c r="CY75" s="166"/>
      <c r="CZ75" s="166"/>
    </row>
    <row r="76" spans="1:104" ht="11.25" customHeight="1" x14ac:dyDescent="0.2">
      <c r="A76" s="166"/>
      <c r="B76" s="166"/>
      <c r="C76" s="166"/>
      <c r="D76" s="166"/>
      <c r="E76" s="166"/>
      <c r="F76" s="166"/>
      <c r="G76" s="166"/>
      <c r="H76" s="166"/>
      <c r="I76" s="166"/>
      <c r="J76" s="166"/>
      <c r="K76" s="166"/>
      <c r="L76" s="166"/>
      <c r="M76" s="166"/>
      <c r="N76" s="166"/>
      <c r="O76" s="166"/>
      <c r="P76" s="166"/>
      <c r="Q76" s="166"/>
      <c r="R76" s="166"/>
      <c r="S76" s="166"/>
      <c r="T76" s="168"/>
      <c r="U76" s="169"/>
      <c r="V76" s="169"/>
      <c r="W76" s="166"/>
      <c r="X76" s="166"/>
      <c r="Y76" s="166"/>
      <c r="Z76" s="166"/>
      <c r="AA76" s="166"/>
      <c r="AB76" s="166"/>
      <c r="AC76" s="166"/>
      <c r="AD76" s="171"/>
      <c r="AE76" s="166"/>
      <c r="AF76" s="166"/>
      <c r="AG76" s="166"/>
      <c r="AH76" s="166"/>
      <c r="AI76" s="166"/>
      <c r="AJ76" s="166"/>
      <c r="AK76" s="166"/>
      <c r="AL76" s="166"/>
      <c r="AM76" s="166"/>
      <c r="AN76" s="166"/>
      <c r="AO76" s="166"/>
      <c r="AP76" s="166"/>
      <c r="AQ76" s="166"/>
      <c r="AR76" s="166"/>
      <c r="AS76" s="166"/>
      <c r="AT76" s="166"/>
      <c r="AU76" s="166"/>
      <c r="AV76" s="166"/>
      <c r="AW76" s="166"/>
      <c r="AX76" s="166"/>
      <c r="AY76" s="166"/>
      <c r="AZ76" s="166"/>
      <c r="BA76" s="166"/>
      <c r="BB76" s="166"/>
      <c r="BC76" s="166"/>
      <c r="BD76" s="166"/>
      <c r="BE76" s="166"/>
      <c r="BF76" s="166"/>
      <c r="BG76" s="166"/>
      <c r="BH76" s="166"/>
      <c r="BI76" s="166"/>
      <c r="BJ76" s="166"/>
      <c r="BK76" s="166"/>
      <c r="BL76" s="166"/>
      <c r="BM76" s="166"/>
      <c r="BN76" s="166"/>
      <c r="BO76" s="166"/>
      <c r="BP76" s="166"/>
      <c r="BQ76" s="166"/>
      <c r="BR76" s="166"/>
      <c r="BS76" s="166"/>
      <c r="BT76" s="166"/>
      <c r="BU76" s="166"/>
      <c r="BV76" s="166"/>
      <c r="BW76" s="166"/>
      <c r="BX76" s="166"/>
      <c r="BY76" s="166"/>
      <c r="BZ76" s="166"/>
      <c r="CA76" s="166"/>
      <c r="CB76" s="166"/>
      <c r="CC76" s="166"/>
      <c r="CD76" s="166"/>
      <c r="CE76" s="166"/>
      <c r="CF76" s="166"/>
      <c r="CG76" s="166"/>
      <c r="CH76" s="166"/>
      <c r="CI76" s="166"/>
      <c r="CJ76" s="166"/>
      <c r="CK76" s="166"/>
      <c r="CL76" s="166"/>
      <c r="CM76" s="166"/>
      <c r="CN76" s="166"/>
      <c r="CO76" s="166"/>
      <c r="CP76" s="166"/>
      <c r="CQ76" s="166"/>
      <c r="CR76" s="166"/>
      <c r="CS76" s="166"/>
      <c r="CT76" s="166"/>
      <c r="CU76" s="166"/>
      <c r="CV76" s="166"/>
      <c r="CW76" s="166"/>
      <c r="CX76" s="166"/>
      <c r="CY76" s="166"/>
      <c r="CZ76" s="166"/>
    </row>
    <row r="77" spans="1:104" ht="11.25" customHeight="1" x14ac:dyDescent="0.2">
      <c r="A77" s="166"/>
      <c r="B77" s="166"/>
      <c r="C77" s="166"/>
      <c r="D77" s="166"/>
      <c r="E77" s="166"/>
      <c r="F77" s="166"/>
      <c r="G77" s="166"/>
      <c r="H77" s="166"/>
      <c r="I77" s="166"/>
      <c r="J77" s="166"/>
      <c r="K77" s="166"/>
      <c r="L77" s="166"/>
      <c r="M77" s="166"/>
      <c r="N77" s="166"/>
      <c r="O77" s="166"/>
      <c r="P77" s="166"/>
      <c r="Q77" s="166"/>
      <c r="R77" s="166"/>
      <c r="S77" s="166"/>
      <c r="T77" s="168"/>
      <c r="U77" s="169"/>
      <c r="V77" s="169"/>
      <c r="W77" s="166"/>
      <c r="X77" s="166"/>
      <c r="Y77" s="166"/>
      <c r="Z77" s="166"/>
      <c r="AA77" s="166"/>
      <c r="AB77" s="166"/>
      <c r="AC77" s="166"/>
      <c r="AD77" s="171"/>
      <c r="AE77" s="166"/>
      <c r="AF77" s="166"/>
      <c r="AG77" s="166"/>
      <c r="AH77" s="166"/>
      <c r="AI77" s="166"/>
      <c r="AJ77" s="166"/>
      <c r="AK77" s="166"/>
      <c r="AL77" s="166"/>
      <c r="AM77" s="166"/>
      <c r="AN77" s="166"/>
      <c r="AO77" s="166"/>
      <c r="AP77" s="166"/>
      <c r="AQ77" s="166"/>
      <c r="AR77" s="166"/>
      <c r="AS77" s="166"/>
      <c r="AT77" s="166"/>
      <c r="AU77" s="166"/>
      <c r="AV77" s="166"/>
      <c r="AW77" s="166"/>
      <c r="AX77" s="166"/>
      <c r="AY77" s="166"/>
      <c r="AZ77" s="166"/>
      <c r="BA77" s="166"/>
      <c r="BB77" s="166"/>
      <c r="BC77" s="166"/>
      <c r="BD77" s="166"/>
      <c r="BE77" s="166"/>
      <c r="BF77" s="166"/>
      <c r="BG77" s="166"/>
      <c r="BH77" s="166"/>
      <c r="BI77" s="166"/>
      <c r="BJ77" s="166"/>
      <c r="BK77" s="166"/>
      <c r="BL77" s="166"/>
      <c r="BM77" s="166"/>
      <c r="BN77" s="166"/>
      <c r="BO77" s="166"/>
      <c r="BP77" s="166"/>
      <c r="BQ77" s="166"/>
      <c r="BR77" s="166"/>
      <c r="BS77" s="166"/>
      <c r="BT77" s="166"/>
      <c r="BU77" s="166"/>
      <c r="BV77" s="166"/>
      <c r="BW77" s="166"/>
      <c r="BX77" s="166"/>
      <c r="BY77" s="166"/>
      <c r="BZ77" s="166"/>
      <c r="CA77" s="166"/>
      <c r="CB77" s="166"/>
      <c r="CC77" s="166"/>
      <c r="CD77" s="166"/>
      <c r="CE77" s="166"/>
      <c r="CF77" s="166"/>
      <c r="CG77" s="166"/>
      <c r="CH77" s="166"/>
      <c r="CI77" s="166"/>
      <c r="CJ77" s="166"/>
      <c r="CK77" s="166"/>
      <c r="CL77" s="166"/>
      <c r="CM77" s="166"/>
      <c r="CN77" s="166"/>
      <c r="CO77" s="166"/>
      <c r="CP77" s="166"/>
      <c r="CQ77" s="166"/>
      <c r="CR77" s="166"/>
      <c r="CS77" s="166"/>
      <c r="CT77" s="166"/>
      <c r="CU77" s="166"/>
      <c r="CV77" s="166"/>
      <c r="CW77" s="166"/>
      <c r="CX77" s="166"/>
      <c r="CY77" s="166"/>
      <c r="CZ77" s="166"/>
    </row>
    <row r="78" spans="1:104" ht="11.25" customHeight="1" x14ac:dyDescent="0.2">
      <c r="A78" s="166"/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6"/>
      <c r="S78" s="166"/>
      <c r="T78" s="168"/>
      <c r="U78" s="169"/>
      <c r="V78" s="169"/>
      <c r="W78" s="166"/>
      <c r="X78" s="166"/>
      <c r="Y78" s="166"/>
      <c r="Z78" s="166"/>
      <c r="AA78" s="166"/>
      <c r="AB78" s="166"/>
      <c r="AC78" s="166"/>
      <c r="AD78" s="171"/>
      <c r="AE78" s="166"/>
      <c r="AF78" s="166"/>
      <c r="AG78" s="166"/>
      <c r="AH78" s="166"/>
      <c r="AI78" s="166"/>
      <c r="AJ78" s="166"/>
      <c r="AK78" s="166"/>
      <c r="AL78" s="166"/>
      <c r="AM78" s="166"/>
      <c r="AN78" s="166"/>
      <c r="AO78" s="166"/>
      <c r="AP78" s="166"/>
      <c r="AQ78" s="166"/>
      <c r="AR78" s="166"/>
      <c r="AS78" s="166"/>
      <c r="AT78" s="166"/>
      <c r="AU78" s="166"/>
      <c r="AV78" s="166"/>
      <c r="AW78" s="166"/>
      <c r="AX78" s="166"/>
      <c r="AY78" s="166"/>
      <c r="AZ78" s="166"/>
      <c r="BA78" s="166"/>
      <c r="BB78" s="166"/>
      <c r="BC78" s="166"/>
      <c r="BD78" s="166"/>
      <c r="BE78" s="166"/>
      <c r="BF78" s="166"/>
      <c r="BG78" s="166"/>
      <c r="BH78" s="166"/>
      <c r="BI78" s="166"/>
      <c r="BJ78" s="166"/>
      <c r="BK78" s="166"/>
      <c r="BL78" s="166"/>
      <c r="BM78" s="166"/>
      <c r="BN78" s="166"/>
      <c r="BO78" s="166"/>
      <c r="BP78" s="166"/>
      <c r="BQ78" s="166"/>
      <c r="BR78" s="166"/>
      <c r="BS78" s="166"/>
      <c r="BT78" s="166"/>
      <c r="BU78" s="166"/>
      <c r="BV78" s="166"/>
      <c r="BW78" s="166"/>
      <c r="BX78" s="166"/>
      <c r="BY78" s="166"/>
      <c r="BZ78" s="166"/>
      <c r="CA78" s="166"/>
      <c r="CB78" s="166"/>
      <c r="CC78" s="166"/>
      <c r="CD78" s="166"/>
      <c r="CE78" s="166"/>
      <c r="CF78" s="166"/>
      <c r="CG78" s="166"/>
      <c r="CH78" s="166"/>
      <c r="CI78" s="166"/>
      <c r="CJ78" s="166"/>
      <c r="CK78" s="166"/>
      <c r="CL78" s="166"/>
      <c r="CM78" s="166"/>
      <c r="CN78" s="166"/>
      <c r="CO78" s="166"/>
      <c r="CP78" s="166"/>
      <c r="CQ78" s="166"/>
      <c r="CR78" s="166"/>
      <c r="CS78" s="166"/>
      <c r="CT78" s="166"/>
      <c r="CU78" s="166"/>
      <c r="CV78" s="166"/>
      <c r="CW78" s="166"/>
      <c r="CX78" s="166"/>
      <c r="CY78" s="166"/>
      <c r="CZ78" s="166"/>
    </row>
    <row r="79" spans="1:104" ht="11.25" customHeight="1" x14ac:dyDescent="0.2">
      <c r="A79" s="166"/>
      <c r="B79" s="166"/>
      <c r="C79" s="166"/>
      <c r="D79" s="166"/>
      <c r="E79" s="166"/>
      <c r="F79" s="166"/>
      <c r="G79" s="166"/>
      <c r="H79" s="166"/>
      <c r="I79" s="166"/>
      <c r="J79" s="166"/>
      <c r="K79" s="166"/>
      <c r="L79" s="166"/>
      <c r="M79" s="166"/>
      <c r="N79" s="166"/>
      <c r="O79" s="166"/>
      <c r="P79" s="166"/>
      <c r="Q79" s="166"/>
      <c r="R79" s="166"/>
      <c r="S79" s="166"/>
      <c r="T79" s="168"/>
      <c r="U79" s="169"/>
      <c r="V79" s="169"/>
      <c r="W79" s="166"/>
      <c r="X79" s="166"/>
      <c r="Y79" s="166"/>
      <c r="Z79" s="166"/>
      <c r="AA79" s="166"/>
      <c r="AB79" s="166"/>
      <c r="AC79" s="166"/>
      <c r="AD79" s="171"/>
      <c r="AE79" s="166"/>
      <c r="AF79" s="166"/>
      <c r="AG79" s="166"/>
      <c r="AH79" s="166"/>
      <c r="AI79" s="166"/>
      <c r="AJ79" s="166"/>
      <c r="AK79" s="166"/>
      <c r="AL79" s="166"/>
      <c r="AM79" s="166"/>
      <c r="AN79" s="166"/>
      <c r="AO79" s="166"/>
      <c r="AP79" s="166"/>
      <c r="AQ79" s="166"/>
      <c r="AR79" s="166"/>
      <c r="AS79" s="166"/>
      <c r="AT79" s="166"/>
      <c r="AU79" s="166"/>
      <c r="AV79" s="166"/>
      <c r="AW79" s="166"/>
      <c r="AX79" s="166"/>
      <c r="AY79" s="166"/>
      <c r="AZ79" s="166"/>
      <c r="BA79" s="166"/>
      <c r="BB79" s="166"/>
      <c r="BC79" s="166"/>
      <c r="BD79" s="166"/>
      <c r="BE79" s="166"/>
      <c r="BF79" s="166"/>
      <c r="BG79" s="166"/>
      <c r="BH79" s="166"/>
      <c r="BI79" s="166"/>
      <c r="BJ79" s="166"/>
      <c r="BK79" s="166"/>
      <c r="BL79" s="166"/>
      <c r="BM79" s="166"/>
      <c r="BN79" s="166"/>
      <c r="BO79" s="166"/>
      <c r="BP79" s="166"/>
      <c r="BQ79" s="166"/>
      <c r="BR79" s="166"/>
      <c r="BS79" s="166"/>
      <c r="BT79" s="166"/>
      <c r="BU79" s="166"/>
      <c r="BV79" s="166"/>
      <c r="BW79" s="166"/>
      <c r="BX79" s="166"/>
      <c r="BY79" s="166"/>
      <c r="BZ79" s="166"/>
      <c r="CA79" s="166"/>
      <c r="CB79" s="166"/>
      <c r="CC79" s="166"/>
      <c r="CD79" s="166"/>
      <c r="CE79" s="166"/>
      <c r="CF79" s="166"/>
      <c r="CG79" s="166"/>
      <c r="CH79" s="166"/>
      <c r="CI79" s="166"/>
      <c r="CJ79" s="166"/>
      <c r="CK79" s="166"/>
      <c r="CL79" s="166"/>
      <c r="CM79" s="166"/>
      <c r="CN79" s="166"/>
      <c r="CO79" s="166"/>
      <c r="CP79" s="166"/>
      <c r="CQ79" s="166"/>
      <c r="CR79" s="166"/>
      <c r="CS79" s="166"/>
      <c r="CT79" s="166"/>
      <c r="CU79" s="166"/>
      <c r="CV79" s="166"/>
      <c r="CW79" s="166"/>
      <c r="CX79" s="166"/>
      <c r="CY79" s="166"/>
      <c r="CZ79" s="166"/>
    </row>
    <row r="80" spans="1:104" ht="11.25" customHeight="1" x14ac:dyDescent="0.2">
      <c r="A80" s="166"/>
      <c r="B80" s="166"/>
      <c r="C80" s="166"/>
      <c r="D80" s="166"/>
      <c r="E80" s="166"/>
      <c r="F80" s="166"/>
      <c r="G80" s="166"/>
      <c r="H80" s="166"/>
      <c r="I80" s="166"/>
      <c r="J80" s="166"/>
      <c r="K80" s="166"/>
      <c r="L80" s="166"/>
      <c r="M80" s="166"/>
      <c r="N80" s="166"/>
      <c r="O80" s="166"/>
      <c r="P80" s="166"/>
      <c r="Q80" s="166"/>
      <c r="R80" s="166"/>
      <c r="S80" s="166"/>
      <c r="T80" s="168"/>
      <c r="U80" s="169"/>
      <c r="V80" s="169"/>
      <c r="W80" s="166"/>
      <c r="X80" s="166"/>
      <c r="Y80" s="166"/>
      <c r="Z80" s="166"/>
      <c r="AA80" s="166"/>
      <c r="AB80" s="166"/>
      <c r="AC80" s="166"/>
      <c r="AD80" s="171"/>
      <c r="AE80" s="166"/>
      <c r="AF80" s="166"/>
      <c r="AG80" s="166"/>
      <c r="AH80" s="166"/>
      <c r="AI80" s="166"/>
      <c r="AJ80" s="166"/>
      <c r="AK80" s="166"/>
      <c r="AL80" s="166"/>
      <c r="AM80" s="166"/>
      <c r="AN80" s="166"/>
      <c r="AO80" s="166"/>
      <c r="AP80" s="166"/>
      <c r="AQ80" s="166"/>
      <c r="AR80" s="166"/>
      <c r="AS80" s="166"/>
      <c r="AT80" s="166"/>
      <c r="AU80" s="166"/>
      <c r="AV80" s="166"/>
      <c r="AW80" s="166"/>
      <c r="AX80" s="166"/>
      <c r="AY80" s="166"/>
      <c r="AZ80" s="166"/>
      <c r="BA80" s="166"/>
      <c r="BB80" s="166"/>
      <c r="BC80" s="166"/>
      <c r="BD80" s="166"/>
      <c r="BE80" s="166"/>
      <c r="BF80" s="166"/>
      <c r="BG80" s="166"/>
      <c r="BH80" s="166"/>
      <c r="BI80" s="166"/>
      <c r="BJ80" s="166"/>
      <c r="BK80" s="166"/>
      <c r="BL80" s="166"/>
      <c r="BM80" s="166"/>
      <c r="BN80" s="166"/>
      <c r="BO80" s="166"/>
      <c r="BP80" s="166"/>
      <c r="BQ80" s="166"/>
      <c r="BR80" s="166"/>
      <c r="BS80" s="166"/>
      <c r="BT80" s="166"/>
      <c r="BU80" s="166"/>
      <c r="BV80" s="166"/>
      <c r="BW80" s="166"/>
      <c r="BX80" s="166"/>
      <c r="BY80" s="166"/>
      <c r="BZ80" s="166"/>
      <c r="CA80" s="166"/>
      <c r="CB80" s="166"/>
      <c r="CC80" s="166"/>
      <c r="CD80" s="166"/>
      <c r="CE80" s="166"/>
      <c r="CF80" s="166"/>
      <c r="CG80" s="166"/>
      <c r="CH80" s="166"/>
      <c r="CI80" s="166"/>
      <c r="CJ80" s="166"/>
      <c r="CK80" s="166"/>
      <c r="CL80" s="166"/>
      <c r="CM80" s="166"/>
      <c r="CN80" s="166"/>
      <c r="CO80" s="166"/>
      <c r="CP80" s="166"/>
      <c r="CQ80" s="166"/>
      <c r="CR80" s="166"/>
      <c r="CS80" s="166"/>
      <c r="CT80" s="166"/>
      <c r="CU80" s="166"/>
      <c r="CV80" s="166"/>
      <c r="CW80" s="166"/>
      <c r="CX80" s="166"/>
      <c r="CY80" s="166"/>
      <c r="CZ80" s="166"/>
    </row>
    <row r="81" spans="1:104" ht="11.25" customHeight="1" x14ac:dyDescent="0.2">
      <c r="A81" s="166"/>
      <c r="B81" s="166"/>
      <c r="C81" s="166"/>
      <c r="D81" s="166"/>
      <c r="E81" s="166"/>
      <c r="F81" s="166"/>
      <c r="G81" s="166"/>
      <c r="H81" s="166"/>
      <c r="I81" s="166"/>
      <c r="J81" s="166"/>
      <c r="K81" s="166"/>
      <c r="L81" s="166"/>
      <c r="M81" s="166"/>
      <c r="N81" s="166"/>
      <c r="O81" s="166"/>
      <c r="P81" s="166"/>
      <c r="Q81" s="166"/>
      <c r="R81" s="166"/>
      <c r="S81" s="166"/>
      <c r="T81" s="168"/>
      <c r="U81" s="169"/>
      <c r="V81" s="169"/>
      <c r="W81" s="166"/>
      <c r="X81" s="166"/>
      <c r="Y81" s="166"/>
      <c r="Z81" s="166"/>
      <c r="AA81" s="166"/>
      <c r="AB81" s="166"/>
      <c r="AC81" s="166"/>
      <c r="AD81" s="171"/>
      <c r="AE81" s="166"/>
      <c r="AF81" s="166"/>
      <c r="AG81" s="166"/>
      <c r="AH81" s="166"/>
      <c r="AI81" s="166"/>
      <c r="AJ81" s="166"/>
      <c r="AK81" s="166"/>
      <c r="AL81" s="166"/>
      <c r="AM81" s="166"/>
      <c r="AN81" s="166"/>
      <c r="AO81" s="166"/>
      <c r="AP81" s="166"/>
      <c r="AQ81" s="166"/>
      <c r="AR81" s="166"/>
      <c r="AS81" s="166"/>
      <c r="AT81" s="166"/>
      <c r="AU81" s="166"/>
      <c r="AV81" s="166"/>
      <c r="AW81" s="166"/>
      <c r="AX81" s="166"/>
      <c r="AY81" s="166"/>
      <c r="AZ81" s="166"/>
      <c r="BA81" s="166"/>
      <c r="BB81" s="166"/>
      <c r="BC81" s="166"/>
      <c r="BD81" s="166"/>
      <c r="BE81" s="166"/>
      <c r="BF81" s="166"/>
      <c r="BG81" s="166"/>
      <c r="BH81" s="166"/>
      <c r="BI81" s="166"/>
      <c r="BJ81" s="166"/>
      <c r="BK81" s="166"/>
      <c r="BL81" s="166"/>
      <c r="BM81" s="166"/>
      <c r="BN81" s="166"/>
      <c r="BO81" s="166"/>
      <c r="BP81" s="166"/>
      <c r="BQ81" s="166"/>
      <c r="BR81" s="166"/>
      <c r="BS81" s="166"/>
      <c r="BT81" s="166"/>
      <c r="BU81" s="166"/>
      <c r="BV81" s="166"/>
      <c r="BW81" s="166"/>
      <c r="BX81" s="166"/>
      <c r="BY81" s="166"/>
      <c r="BZ81" s="166"/>
      <c r="CA81" s="166"/>
      <c r="CB81" s="166"/>
      <c r="CC81" s="166"/>
      <c r="CD81" s="166"/>
      <c r="CE81" s="166"/>
      <c r="CF81" s="166"/>
      <c r="CG81" s="166"/>
      <c r="CH81" s="166"/>
      <c r="CI81" s="166"/>
      <c r="CJ81" s="166"/>
      <c r="CK81" s="166"/>
      <c r="CL81" s="166"/>
      <c r="CM81" s="166"/>
      <c r="CN81" s="166"/>
      <c r="CO81" s="166"/>
      <c r="CP81" s="166"/>
      <c r="CQ81" s="166"/>
      <c r="CR81" s="166"/>
      <c r="CS81" s="166"/>
      <c r="CT81" s="166"/>
      <c r="CU81" s="166"/>
      <c r="CV81" s="166"/>
      <c r="CW81" s="166"/>
      <c r="CX81" s="166"/>
      <c r="CY81" s="166"/>
      <c r="CZ81" s="166"/>
    </row>
    <row r="82" spans="1:104" ht="11.25" customHeight="1" x14ac:dyDescent="0.2">
      <c r="A82" s="166"/>
      <c r="B82" s="166"/>
      <c r="C82" s="166"/>
      <c r="D82" s="166"/>
      <c r="E82" s="166"/>
      <c r="F82" s="166"/>
      <c r="G82" s="166"/>
      <c r="H82" s="166"/>
      <c r="I82" s="166"/>
      <c r="J82" s="166"/>
      <c r="K82" s="166"/>
      <c r="L82" s="166"/>
      <c r="M82" s="166"/>
      <c r="N82" s="166"/>
      <c r="O82" s="166"/>
      <c r="P82" s="166"/>
      <c r="Q82" s="166"/>
      <c r="R82" s="166"/>
      <c r="S82" s="166"/>
      <c r="T82" s="168"/>
      <c r="U82" s="169"/>
      <c r="V82" s="169"/>
      <c r="W82" s="166"/>
      <c r="X82" s="166"/>
      <c r="Y82" s="166"/>
      <c r="Z82" s="166"/>
      <c r="AA82" s="166"/>
      <c r="AB82" s="166"/>
      <c r="AC82" s="166"/>
      <c r="AD82" s="171"/>
      <c r="AE82" s="166"/>
      <c r="AF82" s="166"/>
      <c r="AG82" s="166"/>
      <c r="AH82" s="166"/>
      <c r="AI82" s="166"/>
      <c r="AJ82" s="166"/>
      <c r="AK82" s="166"/>
      <c r="AL82" s="166"/>
      <c r="AM82" s="166"/>
      <c r="AN82" s="166"/>
      <c r="AO82" s="166"/>
      <c r="AP82" s="166"/>
      <c r="AQ82" s="166"/>
      <c r="AR82" s="166"/>
      <c r="AS82" s="166"/>
      <c r="AT82" s="166"/>
      <c r="AU82" s="166"/>
      <c r="AV82" s="166"/>
      <c r="AW82" s="166"/>
      <c r="AX82" s="166"/>
      <c r="AY82" s="166"/>
      <c r="AZ82" s="166"/>
      <c r="BA82" s="166"/>
      <c r="BB82" s="166"/>
      <c r="BC82" s="166"/>
      <c r="BD82" s="166"/>
      <c r="BE82" s="166"/>
      <c r="BF82" s="166"/>
      <c r="BG82" s="166"/>
      <c r="BH82" s="166"/>
      <c r="BI82" s="166"/>
      <c r="BJ82" s="166"/>
      <c r="BK82" s="166"/>
      <c r="BL82" s="166"/>
      <c r="BM82" s="166"/>
      <c r="BN82" s="166"/>
      <c r="BO82" s="166"/>
      <c r="BP82" s="166"/>
      <c r="BQ82" s="166"/>
      <c r="BR82" s="166"/>
      <c r="BS82" s="166"/>
      <c r="BT82" s="166"/>
      <c r="BU82" s="166"/>
      <c r="BV82" s="166"/>
      <c r="BW82" s="166"/>
      <c r="BX82" s="166"/>
      <c r="BY82" s="166"/>
      <c r="BZ82" s="166"/>
      <c r="CA82" s="166"/>
      <c r="CB82" s="166"/>
      <c r="CC82" s="166"/>
      <c r="CD82" s="166"/>
      <c r="CE82" s="166"/>
      <c r="CF82" s="166"/>
      <c r="CG82" s="166"/>
      <c r="CH82" s="166"/>
      <c r="CI82" s="166"/>
      <c r="CJ82" s="166"/>
      <c r="CK82" s="166"/>
      <c r="CL82" s="166"/>
      <c r="CM82" s="166"/>
      <c r="CN82" s="166"/>
      <c r="CO82" s="166"/>
      <c r="CP82" s="166"/>
      <c r="CQ82" s="166"/>
      <c r="CR82" s="166"/>
      <c r="CS82" s="166"/>
      <c r="CT82" s="166"/>
      <c r="CU82" s="166"/>
      <c r="CV82" s="166"/>
      <c r="CW82" s="166"/>
      <c r="CX82" s="166"/>
      <c r="CY82" s="166"/>
      <c r="CZ82" s="166"/>
    </row>
    <row r="83" spans="1:104" ht="11.25" customHeight="1" x14ac:dyDescent="0.2">
      <c r="A83" s="166"/>
      <c r="B83" s="166"/>
      <c r="C83" s="166"/>
      <c r="D83" s="166"/>
      <c r="E83" s="166"/>
      <c r="F83" s="166"/>
      <c r="G83" s="166"/>
      <c r="H83" s="166"/>
      <c r="I83" s="166"/>
      <c r="J83" s="166"/>
      <c r="K83" s="166"/>
      <c r="L83" s="166"/>
      <c r="M83" s="166"/>
      <c r="N83" s="166"/>
      <c r="O83" s="166"/>
      <c r="P83" s="166"/>
      <c r="Q83" s="166"/>
      <c r="R83" s="166"/>
      <c r="S83" s="166"/>
      <c r="T83" s="168"/>
      <c r="U83" s="169"/>
      <c r="V83" s="169"/>
      <c r="W83" s="166"/>
      <c r="X83" s="166"/>
      <c r="Y83" s="166"/>
      <c r="Z83" s="166"/>
      <c r="AA83" s="166"/>
      <c r="AB83" s="166"/>
      <c r="AC83" s="166"/>
      <c r="AD83" s="171"/>
      <c r="AE83" s="166"/>
      <c r="AF83" s="166"/>
      <c r="AG83" s="166"/>
      <c r="AH83" s="166"/>
      <c r="AI83" s="166"/>
      <c r="AJ83" s="166"/>
      <c r="AK83" s="166"/>
      <c r="AL83" s="166"/>
      <c r="AM83" s="166"/>
      <c r="AN83" s="166"/>
      <c r="AO83" s="166"/>
      <c r="AP83" s="166"/>
      <c r="AQ83" s="166"/>
      <c r="AR83" s="166"/>
      <c r="AS83" s="166"/>
      <c r="AT83" s="166"/>
      <c r="AU83" s="166"/>
      <c r="AV83" s="166"/>
      <c r="AW83" s="166"/>
      <c r="AX83" s="166"/>
      <c r="AY83" s="166"/>
      <c r="AZ83" s="166"/>
      <c r="BA83" s="166"/>
      <c r="BB83" s="166"/>
      <c r="BC83" s="166"/>
      <c r="BD83" s="166"/>
      <c r="BE83" s="166"/>
      <c r="BF83" s="166"/>
      <c r="BG83" s="166"/>
      <c r="BH83" s="166"/>
      <c r="BI83" s="166"/>
      <c r="BJ83" s="166"/>
      <c r="BK83" s="166"/>
      <c r="BL83" s="166"/>
      <c r="BM83" s="166"/>
      <c r="BN83" s="166"/>
      <c r="BO83" s="166"/>
      <c r="BP83" s="166"/>
      <c r="BQ83" s="166"/>
      <c r="BR83" s="166"/>
      <c r="BS83" s="166"/>
      <c r="BT83" s="166"/>
      <c r="BU83" s="166"/>
      <c r="BV83" s="166"/>
      <c r="BW83" s="166"/>
      <c r="BX83" s="166"/>
      <c r="BY83" s="166"/>
      <c r="BZ83" s="166"/>
      <c r="CA83" s="166"/>
      <c r="CB83" s="166"/>
      <c r="CC83" s="166"/>
      <c r="CD83" s="166"/>
      <c r="CE83" s="166"/>
      <c r="CF83" s="166"/>
      <c r="CG83" s="166"/>
      <c r="CH83" s="166"/>
      <c r="CI83" s="166"/>
      <c r="CJ83" s="166"/>
      <c r="CK83" s="166"/>
      <c r="CL83" s="166"/>
      <c r="CM83" s="166"/>
      <c r="CN83" s="166"/>
      <c r="CO83" s="166"/>
      <c r="CP83" s="166"/>
      <c r="CQ83" s="166"/>
      <c r="CR83" s="166"/>
      <c r="CS83" s="166"/>
      <c r="CT83" s="166"/>
      <c r="CU83" s="166"/>
      <c r="CV83" s="166"/>
      <c r="CW83" s="166"/>
      <c r="CX83" s="166"/>
      <c r="CY83" s="166"/>
      <c r="CZ83" s="166"/>
    </row>
    <row r="84" spans="1:104" ht="11.25" customHeight="1" x14ac:dyDescent="0.2">
      <c r="A84" s="166"/>
      <c r="B84" s="166"/>
      <c r="C84" s="166"/>
      <c r="D84" s="166"/>
      <c r="E84" s="166"/>
      <c r="F84" s="166"/>
      <c r="G84" s="166"/>
      <c r="H84" s="166"/>
      <c r="I84" s="166"/>
      <c r="J84" s="166"/>
      <c r="K84" s="166"/>
      <c r="L84" s="166"/>
      <c r="M84" s="166"/>
      <c r="N84" s="166"/>
      <c r="O84" s="166"/>
      <c r="P84" s="166"/>
      <c r="Q84" s="166"/>
      <c r="R84" s="166"/>
      <c r="S84" s="166"/>
      <c r="T84" s="168"/>
      <c r="U84" s="169"/>
      <c r="V84" s="169"/>
      <c r="W84" s="166"/>
      <c r="X84" s="166"/>
      <c r="Y84" s="166"/>
      <c r="Z84" s="166"/>
      <c r="AA84" s="166"/>
      <c r="AB84" s="166"/>
      <c r="AC84" s="166"/>
      <c r="AD84" s="171"/>
      <c r="AE84" s="166"/>
      <c r="AF84" s="166"/>
      <c r="AG84" s="166"/>
      <c r="AH84" s="166"/>
      <c r="AI84" s="166"/>
      <c r="AJ84" s="166"/>
      <c r="AK84" s="166"/>
      <c r="AL84" s="166"/>
      <c r="AM84" s="166"/>
      <c r="AN84" s="166"/>
      <c r="AO84" s="166"/>
      <c r="AP84" s="166"/>
      <c r="AQ84" s="166"/>
      <c r="AR84" s="166"/>
      <c r="AS84" s="166"/>
      <c r="AT84" s="166"/>
      <c r="AU84" s="166"/>
      <c r="AV84" s="166"/>
      <c r="AW84" s="166"/>
      <c r="AX84" s="166"/>
      <c r="AY84" s="166"/>
      <c r="AZ84" s="166"/>
      <c r="BA84" s="166"/>
      <c r="BB84" s="166"/>
      <c r="BC84" s="166"/>
      <c r="BD84" s="166"/>
      <c r="BE84" s="166"/>
      <c r="BF84" s="166"/>
      <c r="BG84" s="166"/>
      <c r="BH84" s="166"/>
      <c r="BI84" s="166"/>
      <c r="BJ84" s="166"/>
      <c r="BK84" s="166"/>
      <c r="BL84" s="166"/>
      <c r="BM84" s="166"/>
      <c r="BN84" s="166"/>
      <c r="BO84" s="166"/>
      <c r="BP84" s="166"/>
      <c r="BQ84" s="166"/>
      <c r="BR84" s="166"/>
      <c r="BS84" s="166"/>
      <c r="BT84" s="166"/>
      <c r="BU84" s="166"/>
      <c r="BV84" s="166"/>
      <c r="BW84" s="166"/>
      <c r="BX84" s="166"/>
      <c r="BY84" s="166"/>
      <c r="BZ84" s="166"/>
      <c r="CA84" s="166"/>
      <c r="CB84" s="166"/>
      <c r="CC84" s="166"/>
      <c r="CD84" s="166"/>
      <c r="CE84" s="166"/>
      <c r="CF84" s="166"/>
      <c r="CG84" s="166"/>
      <c r="CH84" s="166"/>
      <c r="CI84" s="166"/>
      <c r="CJ84" s="166"/>
      <c r="CK84" s="166"/>
      <c r="CL84" s="166"/>
      <c r="CM84" s="166"/>
      <c r="CN84" s="166"/>
      <c r="CO84" s="166"/>
      <c r="CP84" s="166"/>
      <c r="CQ84" s="166"/>
      <c r="CR84" s="166"/>
      <c r="CS84" s="166"/>
      <c r="CT84" s="166"/>
      <c r="CU84" s="166"/>
      <c r="CV84" s="166"/>
      <c r="CW84" s="166"/>
      <c r="CX84" s="166"/>
      <c r="CY84" s="166"/>
      <c r="CZ84" s="166"/>
    </row>
    <row r="85" spans="1:104" ht="11.25" customHeight="1" x14ac:dyDescent="0.2">
      <c r="A85" s="166"/>
      <c r="B85" s="166"/>
      <c r="C85" s="166"/>
      <c r="D85" s="166"/>
      <c r="E85" s="166"/>
      <c r="F85" s="166"/>
      <c r="G85" s="166"/>
      <c r="H85" s="166"/>
      <c r="I85" s="166"/>
      <c r="J85" s="166"/>
      <c r="K85" s="166"/>
      <c r="L85" s="166"/>
      <c r="M85" s="166"/>
      <c r="N85" s="166"/>
      <c r="O85" s="166"/>
      <c r="P85" s="166"/>
      <c r="Q85" s="166"/>
      <c r="R85" s="166"/>
      <c r="S85" s="166"/>
      <c r="T85" s="168"/>
      <c r="U85" s="169"/>
      <c r="V85" s="169"/>
      <c r="W85" s="166"/>
      <c r="X85" s="166"/>
      <c r="Y85" s="166"/>
      <c r="Z85" s="166"/>
      <c r="AA85" s="166"/>
      <c r="AB85" s="166"/>
      <c r="AC85" s="166"/>
      <c r="AD85" s="171"/>
      <c r="AE85" s="166"/>
      <c r="AF85" s="166"/>
      <c r="AG85" s="166"/>
      <c r="AH85" s="166"/>
      <c r="AI85" s="166"/>
      <c r="AJ85" s="166"/>
      <c r="AK85" s="166"/>
      <c r="AL85" s="166"/>
      <c r="AM85" s="166"/>
      <c r="AN85" s="166"/>
      <c r="AO85" s="166"/>
      <c r="AP85" s="166"/>
      <c r="AQ85" s="166"/>
      <c r="AR85" s="166"/>
      <c r="AS85" s="166"/>
      <c r="AT85" s="166"/>
      <c r="AU85" s="166"/>
      <c r="AV85" s="166"/>
      <c r="AW85" s="166"/>
      <c r="AX85" s="166"/>
      <c r="AY85" s="166"/>
      <c r="AZ85" s="166"/>
      <c r="BA85" s="166"/>
      <c r="BB85" s="166"/>
      <c r="BC85" s="166"/>
      <c r="BD85" s="166"/>
      <c r="BE85" s="166"/>
      <c r="BF85" s="166"/>
      <c r="BG85" s="166"/>
      <c r="BH85" s="166"/>
      <c r="BI85" s="166"/>
      <c r="BJ85" s="166"/>
      <c r="BK85" s="166"/>
      <c r="BL85" s="166"/>
      <c r="BM85" s="166"/>
      <c r="BN85" s="166"/>
      <c r="BO85" s="166"/>
      <c r="BP85" s="166"/>
      <c r="BQ85" s="166"/>
      <c r="BR85" s="166"/>
      <c r="BS85" s="166"/>
      <c r="BT85" s="166"/>
      <c r="BU85" s="166"/>
      <c r="BV85" s="166"/>
      <c r="BW85" s="166"/>
      <c r="BX85" s="166"/>
      <c r="BY85" s="166"/>
      <c r="BZ85" s="166"/>
      <c r="CA85" s="166"/>
      <c r="CB85" s="166"/>
      <c r="CC85" s="166"/>
      <c r="CD85" s="166"/>
      <c r="CE85" s="166"/>
      <c r="CF85" s="166"/>
      <c r="CG85" s="166"/>
      <c r="CH85" s="166"/>
      <c r="CI85" s="166"/>
      <c r="CJ85" s="166"/>
      <c r="CK85" s="166"/>
      <c r="CL85" s="166"/>
      <c r="CM85" s="166"/>
      <c r="CN85" s="166"/>
      <c r="CO85" s="166"/>
      <c r="CP85" s="166"/>
      <c r="CQ85" s="166"/>
      <c r="CR85" s="166"/>
      <c r="CS85" s="166"/>
      <c r="CT85" s="166"/>
      <c r="CU85" s="166"/>
      <c r="CV85" s="166"/>
      <c r="CW85" s="166"/>
      <c r="CX85" s="166"/>
      <c r="CY85" s="166"/>
      <c r="CZ85" s="166"/>
    </row>
    <row r="86" spans="1:104" ht="11.25" customHeight="1" x14ac:dyDescent="0.2">
      <c r="A86" s="166"/>
      <c r="B86" s="166"/>
      <c r="C86" s="166"/>
      <c r="D86" s="166"/>
      <c r="E86" s="166"/>
      <c r="F86" s="166"/>
      <c r="G86" s="166"/>
      <c r="H86" s="166"/>
      <c r="I86" s="166"/>
      <c r="J86" s="166"/>
      <c r="K86" s="166"/>
      <c r="L86" s="166"/>
      <c r="M86" s="166"/>
      <c r="N86" s="166"/>
      <c r="O86" s="166"/>
      <c r="P86" s="166"/>
      <c r="Q86" s="166"/>
      <c r="R86" s="166"/>
      <c r="S86" s="166"/>
      <c r="T86" s="168"/>
      <c r="U86" s="169"/>
      <c r="V86" s="169"/>
      <c r="W86" s="166"/>
      <c r="X86" s="166"/>
      <c r="Y86" s="166"/>
      <c r="Z86" s="166"/>
      <c r="AA86" s="166"/>
      <c r="AB86" s="166"/>
      <c r="AC86" s="166"/>
      <c r="AD86" s="171"/>
      <c r="AE86" s="166"/>
      <c r="AF86" s="166"/>
      <c r="AG86" s="166"/>
      <c r="AH86" s="166"/>
      <c r="AI86" s="166"/>
      <c r="AJ86" s="166"/>
      <c r="AK86" s="166"/>
      <c r="AL86" s="166"/>
      <c r="AM86" s="166"/>
      <c r="AN86" s="166"/>
      <c r="AO86" s="166"/>
      <c r="AP86" s="166"/>
      <c r="AQ86" s="166"/>
      <c r="AR86" s="166"/>
      <c r="AS86" s="166"/>
      <c r="AT86" s="166"/>
      <c r="AU86" s="166"/>
      <c r="AV86" s="166"/>
      <c r="AW86" s="166"/>
      <c r="AX86" s="166"/>
      <c r="AY86" s="166"/>
      <c r="AZ86" s="166"/>
      <c r="BA86" s="166"/>
      <c r="BB86" s="166"/>
      <c r="BC86" s="166"/>
      <c r="BD86" s="166"/>
      <c r="BE86" s="166"/>
      <c r="BF86" s="166"/>
      <c r="BG86" s="166"/>
      <c r="BH86" s="166"/>
      <c r="BI86" s="166"/>
      <c r="BJ86" s="166"/>
      <c r="BK86" s="166"/>
      <c r="BL86" s="166"/>
      <c r="BM86" s="166"/>
      <c r="BN86" s="166"/>
      <c r="BO86" s="166"/>
      <c r="BP86" s="166"/>
      <c r="BQ86" s="166"/>
      <c r="BR86" s="166"/>
      <c r="BS86" s="166"/>
      <c r="BT86" s="166"/>
      <c r="BU86" s="166"/>
      <c r="BV86" s="166"/>
      <c r="BW86" s="166"/>
      <c r="BX86" s="166"/>
      <c r="BY86" s="166"/>
      <c r="BZ86" s="166"/>
      <c r="CA86" s="166"/>
      <c r="CB86" s="166"/>
      <c r="CC86" s="166"/>
      <c r="CD86" s="166"/>
      <c r="CE86" s="166"/>
      <c r="CF86" s="166"/>
      <c r="CG86" s="166"/>
      <c r="CH86" s="166"/>
      <c r="CI86" s="166"/>
      <c r="CJ86" s="166"/>
      <c r="CK86" s="166"/>
      <c r="CL86" s="166"/>
      <c r="CM86" s="166"/>
      <c r="CN86" s="166"/>
      <c r="CO86" s="166"/>
      <c r="CP86" s="166"/>
      <c r="CQ86" s="166"/>
      <c r="CR86" s="166"/>
      <c r="CS86" s="166"/>
      <c r="CT86" s="166"/>
      <c r="CU86" s="166"/>
      <c r="CV86" s="166"/>
      <c r="CW86" s="166"/>
      <c r="CX86" s="166"/>
      <c r="CY86" s="166"/>
      <c r="CZ86" s="166"/>
    </row>
    <row r="87" spans="1:104" ht="11.25" customHeight="1" x14ac:dyDescent="0.2">
      <c r="A87" s="166"/>
      <c r="B87" s="166"/>
      <c r="C87" s="166"/>
      <c r="D87" s="166"/>
      <c r="E87" s="166"/>
      <c r="F87" s="166"/>
      <c r="G87" s="166"/>
      <c r="H87" s="166"/>
      <c r="I87" s="166"/>
      <c r="J87" s="166"/>
      <c r="K87" s="166"/>
      <c r="L87" s="166"/>
      <c r="M87" s="166"/>
      <c r="N87" s="166"/>
      <c r="O87" s="166"/>
      <c r="P87" s="166"/>
      <c r="Q87" s="166"/>
      <c r="R87" s="166"/>
      <c r="S87" s="166"/>
      <c r="T87" s="168"/>
      <c r="U87" s="169"/>
      <c r="V87" s="169"/>
      <c r="W87" s="166"/>
      <c r="X87" s="166"/>
      <c r="Y87" s="166"/>
      <c r="Z87" s="166"/>
      <c r="AA87" s="166"/>
      <c r="AB87" s="166"/>
      <c r="AC87" s="166"/>
      <c r="AD87" s="171"/>
      <c r="AE87" s="166"/>
      <c r="AF87" s="166"/>
      <c r="AG87" s="166"/>
      <c r="AH87" s="166"/>
      <c r="AI87" s="166"/>
      <c r="AJ87" s="166"/>
      <c r="AK87" s="166"/>
      <c r="AL87" s="166"/>
      <c r="AM87" s="166"/>
      <c r="AN87" s="166"/>
      <c r="AO87" s="166"/>
      <c r="AP87" s="166"/>
      <c r="AQ87" s="166"/>
      <c r="AR87" s="166"/>
      <c r="AS87" s="166"/>
      <c r="AT87" s="166"/>
      <c r="AU87" s="166"/>
      <c r="AV87" s="166"/>
      <c r="AW87" s="166"/>
      <c r="AX87" s="166"/>
      <c r="AY87" s="166"/>
      <c r="AZ87" s="166"/>
      <c r="BA87" s="166"/>
      <c r="BB87" s="166"/>
      <c r="BC87" s="166"/>
      <c r="BD87" s="166"/>
      <c r="BE87" s="166"/>
      <c r="BF87" s="166"/>
      <c r="BG87" s="166"/>
      <c r="BH87" s="166"/>
      <c r="BI87" s="166"/>
      <c r="BJ87" s="166"/>
      <c r="BK87" s="166"/>
      <c r="BL87" s="166"/>
      <c r="BM87" s="166"/>
      <c r="BN87" s="166"/>
      <c r="BO87" s="166"/>
      <c r="BP87" s="166"/>
      <c r="BQ87" s="166"/>
      <c r="BR87" s="166"/>
      <c r="BS87" s="166"/>
      <c r="BT87" s="166"/>
      <c r="BU87" s="166"/>
      <c r="BV87" s="166"/>
      <c r="BW87" s="166"/>
      <c r="BX87" s="166"/>
      <c r="BY87" s="166"/>
      <c r="BZ87" s="166"/>
      <c r="CA87" s="166"/>
      <c r="CB87" s="166"/>
      <c r="CC87" s="166"/>
      <c r="CD87" s="166"/>
      <c r="CE87" s="166"/>
      <c r="CF87" s="166"/>
      <c r="CG87" s="166"/>
      <c r="CH87" s="166"/>
      <c r="CI87" s="166"/>
      <c r="CJ87" s="166"/>
      <c r="CK87" s="166"/>
      <c r="CL87" s="166"/>
      <c r="CM87" s="166"/>
      <c r="CN87" s="166"/>
      <c r="CO87" s="166"/>
      <c r="CP87" s="166"/>
      <c r="CQ87" s="166"/>
      <c r="CR87" s="166"/>
      <c r="CS87" s="166"/>
      <c r="CT87" s="166"/>
      <c r="CU87" s="166"/>
      <c r="CV87" s="166"/>
      <c r="CW87" s="166"/>
      <c r="CX87" s="166"/>
      <c r="CY87" s="166"/>
      <c r="CZ87" s="166"/>
    </row>
    <row r="88" spans="1:104" ht="11.25" customHeight="1" x14ac:dyDescent="0.2">
      <c r="A88" s="166"/>
      <c r="B88" s="166"/>
      <c r="C88" s="166"/>
      <c r="D88" s="166"/>
      <c r="E88" s="166"/>
      <c r="F88" s="166"/>
      <c r="G88" s="166"/>
      <c r="H88" s="166"/>
      <c r="I88" s="166"/>
      <c r="J88" s="166"/>
      <c r="K88" s="166"/>
      <c r="L88" s="166"/>
      <c r="M88" s="166"/>
      <c r="N88" s="166"/>
      <c r="O88" s="166"/>
      <c r="P88" s="166"/>
      <c r="Q88" s="166"/>
      <c r="R88" s="166"/>
      <c r="S88" s="166"/>
      <c r="T88" s="168"/>
      <c r="U88" s="169"/>
      <c r="V88" s="169"/>
      <c r="W88" s="166"/>
      <c r="X88" s="166"/>
      <c r="Y88" s="166"/>
      <c r="Z88" s="166"/>
      <c r="AA88" s="166"/>
      <c r="AB88" s="166"/>
      <c r="AC88" s="166"/>
      <c r="AD88" s="171"/>
      <c r="AE88" s="166"/>
      <c r="AF88" s="166"/>
      <c r="AG88" s="166"/>
      <c r="AH88" s="166"/>
      <c r="AI88" s="166"/>
      <c r="AJ88" s="166"/>
      <c r="AK88" s="166"/>
      <c r="AL88" s="166"/>
      <c r="AM88" s="166"/>
      <c r="AN88" s="166"/>
      <c r="AO88" s="166"/>
      <c r="AP88" s="166"/>
      <c r="AQ88" s="166"/>
      <c r="AR88" s="166"/>
      <c r="AS88" s="166"/>
      <c r="AT88" s="166"/>
      <c r="AU88" s="166"/>
      <c r="AV88" s="166"/>
      <c r="AW88" s="166"/>
      <c r="AX88" s="166"/>
      <c r="AY88" s="166"/>
      <c r="AZ88" s="166"/>
      <c r="BA88" s="166"/>
      <c r="BB88" s="166"/>
      <c r="BC88" s="166"/>
      <c r="BD88" s="166"/>
      <c r="BE88" s="166"/>
      <c r="BF88" s="166"/>
      <c r="BG88" s="166"/>
      <c r="BH88" s="166"/>
      <c r="BI88" s="166"/>
      <c r="BJ88" s="166"/>
      <c r="BK88" s="166"/>
      <c r="BL88" s="166"/>
      <c r="BM88" s="166"/>
      <c r="BN88" s="166"/>
      <c r="BO88" s="166"/>
      <c r="BP88" s="166"/>
      <c r="BQ88" s="166"/>
      <c r="BR88" s="166"/>
      <c r="BS88" s="166"/>
      <c r="BT88" s="166"/>
      <c r="BU88" s="166"/>
      <c r="BV88" s="166"/>
      <c r="BW88" s="166"/>
      <c r="BX88" s="166"/>
      <c r="BY88" s="166"/>
      <c r="BZ88" s="166"/>
      <c r="CA88" s="166"/>
      <c r="CB88" s="166"/>
      <c r="CC88" s="166"/>
      <c r="CD88" s="166"/>
      <c r="CE88" s="166"/>
      <c r="CF88" s="166"/>
      <c r="CG88" s="166"/>
      <c r="CH88" s="166"/>
      <c r="CI88" s="166"/>
      <c r="CJ88" s="166"/>
      <c r="CK88" s="166"/>
      <c r="CL88" s="166"/>
      <c r="CM88" s="166"/>
      <c r="CN88" s="166"/>
      <c r="CO88" s="166"/>
      <c r="CP88" s="166"/>
      <c r="CQ88" s="166"/>
      <c r="CR88" s="166"/>
      <c r="CS88" s="166"/>
      <c r="CT88" s="166"/>
      <c r="CU88" s="166"/>
      <c r="CV88" s="166"/>
      <c r="CW88" s="166"/>
      <c r="CX88" s="166"/>
      <c r="CY88" s="166"/>
      <c r="CZ88" s="166"/>
    </row>
    <row r="89" spans="1:104" ht="11.25" customHeight="1" x14ac:dyDescent="0.2">
      <c r="A89" s="166"/>
      <c r="B89" s="166"/>
      <c r="C89" s="166"/>
      <c r="D89" s="166"/>
      <c r="E89" s="166"/>
      <c r="F89" s="166"/>
      <c r="G89" s="166"/>
      <c r="H89" s="166"/>
      <c r="I89" s="166"/>
      <c r="J89" s="166"/>
      <c r="K89" s="166"/>
      <c r="L89" s="166"/>
      <c r="M89" s="166"/>
      <c r="N89" s="166"/>
      <c r="O89" s="166"/>
      <c r="P89" s="166"/>
      <c r="Q89" s="166"/>
      <c r="R89" s="166"/>
      <c r="S89" s="166"/>
      <c r="T89" s="168"/>
      <c r="U89" s="169"/>
      <c r="V89" s="169"/>
      <c r="W89" s="166"/>
      <c r="X89" s="166"/>
      <c r="Y89" s="166"/>
      <c r="Z89" s="166"/>
      <c r="AA89" s="166"/>
      <c r="AB89" s="166"/>
      <c r="AC89" s="166"/>
      <c r="AD89" s="166"/>
      <c r="AE89" s="166"/>
      <c r="AF89" s="166"/>
      <c r="AG89" s="166"/>
      <c r="AH89" s="166"/>
      <c r="AI89" s="166"/>
      <c r="AJ89" s="166"/>
      <c r="AK89" s="166"/>
      <c r="AL89" s="166"/>
      <c r="AM89" s="166"/>
      <c r="AN89" s="166"/>
      <c r="AO89" s="166"/>
      <c r="AP89" s="166"/>
      <c r="AQ89" s="166"/>
      <c r="AR89" s="166"/>
      <c r="AS89" s="166"/>
      <c r="AT89" s="166"/>
      <c r="AU89" s="166"/>
      <c r="AV89" s="166"/>
      <c r="AW89" s="166"/>
      <c r="AX89" s="166"/>
      <c r="AY89" s="166"/>
      <c r="AZ89" s="166"/>
      <c r="BA89" s="166"/>
      <c r="BB89" s="166"/>
      <c r="BC89" s="166"/>
      <c r="BD89" s="166"/>
      <c r="BE89" s="166"/>
      <c r="BF89" s="166"/>
      <c r="BG89" s="166"/>
      <c r="BH89" s="166"/>
      <c r="BI89" s="166"/>
      <c r="BJ89" s="166"/>
      <c r="BK89" s="166"/>
      <c r="BL89" s="166"/>
      <c r="BM89" s="166"/>
      <c r="BN89" s="166"/>
      <c r="BO89" s="166"/>
      <c r="BP89" s="166"/>
      <c r="BQ89" s="166"/>
      <c r="BR89" s="166"/>
      <c r="BS89" s="166"/>
      <c r="BT89" s="166"/>
      <c r="BU89" s="166"/>
      <c r="BV89" s="166"/>
      <c r="BW89" s="166"/>
      <c r="BX89" s="166"/>
      <c r="BY89" s="166"/>
      <c r="BZ89" s="166"/>
      <c r="CA89" s="166"/>
      <c r="CB89" s="166"/>
      <c r="CC89" s="166"/>
      <c r="CD89" s="166"/>
      <c r="CE89" s="166"/>
      <c r="CF89" s="166"/>
      <c r="CG89" s="166"/>
      <c r="CH89" s="166"/>
      <c r="CI89" s="166"/>
      <c r="CJ89" s="166"/>
      <c r="CK89" s="166"/>
      <c r="CL89" s="166"/>
      <c r="CM89" s="166"/>
      <c r="CN89" s="166"/>
      <c r="CO89" s="166"/>
      <c r="CP89" s="166"/>
      <c r="CQ89" s="166"/>
      <c r="CR89" s="166"/>
      <c r="CS89" s="166"/>
      <c r="CT89" s="166"/>
      <c r="CU89" s="166"/>
      <c r="CV89" s="166"/>
      <c r="CW89" s="166"/>
      <c r="CX89" s="166"/>
      <c r="CY89" s="166"/>
      <c r="CZ89" s="166"/>
    </row>
    <row r="90" spans="1:104" ht="11.25" customHeight="1" x14ac:dyDescent="0.2">
      <c r="A90" s="166"/>
      <c r="B90" s="166"/>
      <c r="C90" s="166"/>
      <c r="D90" s="166"/>
      <c r="E90" s="166"/>
      <c r="F90" s="166"/>
      <c r="G90" s="166"/>
      <c r="H90" s="166"/>
      <c r="I90" s="166"/>
      <c r="J90" s="166"/>
      <c r="K90" s="166"/>
      <c r="L90" s="166"/>
      <c r="M90" s="166"/>
      <c r="N90" s="166"/>
      <c r="O90" s="166"/>
      <c r="P90" s="166"/>
      <c r="Q90" s="166"/>
      <c r="R90" s="166"/>
      <c r="S90" s="166"/>
      <c r="T90" s="168"/>
      <c r="U90" s="169"/>
      <c r="V90" s="169"/>
      <c r="W90" s="166"/>
      <c r="X90" s="166"/>
      <c r="Y90" s="166"/>
      <c r="Z90" s="166"/>
      <c r="AA90" s="166"/>
      <c r="AB90" s="166"/>
      <c r="AC90" s="166"/>
      <c r="AD90" s="166"/>
      <c r="AE90" s="166"/>
      <c r="AF90" s="166"/>
      <c r="AG90" s="166"/>
      <c r="AH90" s="166"/>
      <c r="AI90" s="166"/>
      <c r="AJ90" s="166"/>
      <c r="AK90" s="166"/>
      <c r="AL90" s="166"/>
      <c r="AM90" s="166"/>
      <c r="AN90" s="166"/>
      <c r="AO90" s="166"/>
      <c r="AP90" s="166"/>
      <c r="AQ90" s="166"/>
      <c r="AR90" s="166"/>
      <c r="AS90" s="166"/>
      <c r="AT90" s="166"/>
      <c r="AU90" s="166"/>
      <c r="AV90" s="166"/>
      <c r="AW90" s="166"/>
      <c r="AX90" s="166"/>
      <c r="AY90" s="166"/>
      <c r="AZ90" s="166"/>
      <c r="BA90" s="166"/>
      <c r="BB90" s="166"/>
      <c r="BC90" s="166"/>
      <c r="BD90" s="166"/>
      <c r="BE90" s="166"/>
      <c r="BF90" s="166"/>
      <c r="BG90" s="166"/>
      <c r="BH90" s="166"/>
      <c r="BI90" s="166"/>
      <c r="BJ90" s="166"/>
      <c r="BK90" s="166"/>
      <c r="BL90" s="166"/>
      <c r="BM90" s="166"/>
      <c r="BN90" s="166"/>
      <c r="BO90" s="166"/>
      <c r="BP90" s="166"/>
      <c r="BQ90" s="166"/>
      <c r="BR90" s="166"/>
      <c r="BS90" s="166"/>
      <c r="BT90" s="166"/>
      <c r="BU90" s="166"/>
      <c r="BV90" s="166"/>
      <c r="BW90" s="166"/>
      <c r="BX90" s="166"/>
      <c r="BY90" s="166"/>
      <c r="BZ90" s="166"/>
      <c r="CA90" s="166"/>
      <c r="CB90" s="166"/>
      <c r="CC90" s="166"/>
      <c r="CD90" s="166"/>
      <c r="CE90" s="166"/>
      <c r="CF90" s="166"/>
      <c r="CG90" s="166"/>
      <c r="CH90" s="166"/>
      <c r="CI90" s="166"/>
      <c r="CJ90" s="166"/>
      <c r="CK90" s="166"/>
      <c r="CL90" s="166"/>
      <c r="CM90" s="166"/>
      <c r="CN90" s="166"/>
      <c r="CO90" s="166"/>
      <c r="CP90" s="166"/>
      <c r="CQ90" s="166"/>
      <c r="CR90" s="166"/>
      <c r="CS90" s="166"/>
      <c r="CT90" s="166"/>
      <c r="CU90" s="166"/>
      <c r="CV90" s="166"/>
      <c r="CW90" s="166"/>
      <c r="CX90" s="166"/>
      <c r="CY90" s="166"/>
      <c r="CZ90" s="166"/>
    </row>
    <row r="91" spans="1:104" ht="11.25" customHeight="1" x14ac:dyDescent="0.2">
      <c r="A91" s="166"/>
      <c r="B91" s="166"/>
      <c r="C91" s="166"/>
      <c r="D91" s="166"/>
      <c r="E91" s="166"/>
      <c r="F91" s="166"/>
      <c r="G91" s="166"/>
      <c r="H91" s="166"/>
      <c r="I91" s="166"/>
      <c r="J91" s="166"/>
      <c r="K91" s="166"/>
      <c r="L91" s="166"/>
      <c r="M91" s="166"/>
      <c r="N91" s="166"/>
      <c r="O91" s="166"/>
      <c r="P91" s="166"/>
      <c r="Q91" s="166"/>
      <c r="R91" s="166"/>
      <c r="S91" s="166"/>
      <c r="T91" s="168"/>
      <c r="U91" s="169"/>
      <c r="V91" s="169"/>
      <c r="W91" s="166"/>
      <c r="X91" s="166"/>
      <c r="Y91" s="166"/>
      <c r="Z91" s="166"/>
      <c r="AA91" s="166"/>
      <c r="AB91" s="166"/>
      <c r="AC91" s="166"/>
      <c r="AD91" s="166"/>
      <c r="AE91" s="166"/>
      <c r="AF91" s="166"/>
      <c r="AG91" s="166"/>
      <c r="AH91" s="166"/>
      <c r="AI91" s="166"/>
      <c r="AJ91" s="166"/>
      <c r="AK91" s="166"/>
      <c r="AL91" s="166"/>
      <c r="AM91" s="166"/>
      <c r="AN91" s="166"/>
      <c r="AO91" s="166"/>
      <c r="AP91" s="166"/>
      <c r="AQ91" s="166"/>
      <c r="AR91" s="166"/>
      <c r="AS91" s="166"/>
      <c r="AT91" s="166"/>
      <c r="AU91" s="166"/>
      <c r="AV91" s="166"/>
      <c r="AW91" s="166"/>
      <c r="AX91" s="166"/>
      <c r="AY91" s="166"/>
      <c r="AZ91" s="166"/>
      <c r="BA91" s="166"/>
      <c r="BB91" s="166"/>
      <c r="BC91" s="166"/>
      <c r="BD91" s="166"/>
      <c r="BE91" s="166"/>
      <c r="BF91" s="166"/>
      <c r="BG91" s="166"/>
      <c r="BH91" s="166"/>
      <c r="BI91" s="166"/>
      <c r="BJ91" s="166"/>
      <c r="BK91" s="166"/>
      <c r="BL91" s="166"/>
      <c r="BM91" s="166"/>
      <c r="BN91" s="166"/>
      <c r="BO91" s="166"/>
      <c r="BP91" s="166"/>
      <c r="BQ91" s="166"/>
      <c r="BR91" s="166"/>
      <c r="BS91" s="166"/>
      <c r="BT91" s="166"/>
      <c r="BU91" s="166"/>
      <c r="BV91" s="166"/>
      <c r="BW91" s="166"/>
      <c r="BX91" s="166"/>
      <c r="BY91" s="166"/>
      <c r="BZ91" s="166"/>
      <c r="CA91" s="166"/>
      <c r="CB91" s="166"/>
      <c r="CC91" s="166"/>
      <c r="CD91" s="166"/>
      <c r="CE91" s="166"/>
      <c r="CF91" s="166"/>
      <c r="CG91" s="166"/>
      <c r="CH91" s="166"/>
      <c r="CI91" s="166"/>
      <c r="CJ91" s="166"/>
      <c r="CK91" s="166"/>
      <c r="CL91" s="166"/>
      <c r="CM91" s="166"/>
      <c r="CN91" s="166"/>
      <c r="CO91" s="166"/>
      <c r="CP91" s="166"/>
      <c r="CQ91" s="166"/>
      <c r="CR91" s="166"/>
      <c r="CS91" s="166"/>
      <c r="CT91" s="166"/>
      <c r="CU91" s="166"/>
      <c r="CV91" s="166"/>
      <c r="CW91" s="166"/>
      <c r="CX91" s="166"/>
      <c r="CY91" s="166"/>
      <c r="CZ91" s="166"/>
    </row>
    <row r="92" spans="1:104" ht="11.25" customHeight="1" x14ac:dyDescent="0.2">
      <c r="A92" s="166"/>
      <c r="B92" s="166"/>
      <c r="C92" s="166"/>
      <c r="D92" s="166"/>
      <c r="E92" s="166"/>
      <c r="F92" s="166"/>
      <c r="G92" s="166"/>
      <c r="H92" s="166"/>
      <c r="I92" s="166"/>
      <c r="J92" s="166"/>
      <c r="K92" s="166"/>
      <c r="L92" s="166"/>
      <c r="M92" s="166"/>
      <c r="N92" s="166"/>
      <c r="O92" s="166"/>
      <c r="P92" s="166"/>
      <c r="Q92" s="166"/>
      <c r="R92" s="166"/>
      <c r="S92" s="166"/>
      <c r="T92" s="168"/>
      <c r="U92" s="169"/>
      <c r="V92" s="169"/>
      <c r="W92" s="166"/>
      <c r="X92" s="166"/>
      <c r="Y92" s="166"/>
      <c r="Z92" s="166"/>
      <c r="AA92" s="166"/>
      <c r="AB92" s="166"/>
      <c r="AC92" s="166"/>
      <c r="AD92" s="166"/>
      <c r="AE92" s="166"/>
      <c r="AF92" s="166"/>
      <c r="AG92" s="166"/>
      <c r="AH92" s="166"/>
      <c r="AI92" s="166"/>
      <c r="AJ92" s="166"/>
      <c r="AK92" s="166"/>
      <c r="AL92" s="166"/>
      <c r="AM92" s="166"/>
      <c r="AN92" s="166"/>
      <c r="AO92" s="166"/>
      <c r="AP92" s="166"/>
      <c r="AQ92" s="166"/>
      <c r="AR92" s="166"/>
      <c r="AS92" s="166"/>
      <c r="AT92" s="166"/>
      <c r="AU92" s="166"/>
      <c r="AV92" s="166"/>
      <c r="AW92" s="166"/>
      <c r="AX92" s="166"/>
      <c r="AY92" s="166"/>
      <c r="AZ92" s="166"/>
      <c r="BA92" s="166"/>
      <c r="BB92" s="166"/>
      <c r="BC92" s="166"/>
      <c r="BD92" s="166"/>
      <c r="BE92" s="166"/>
      <c r="BF92" s="166"/>
      <c r="BG92" s="166"/>
      <c r="BH92" s="166"/>
      <c r="BI92" s="166"/>
      <c r="BJ92" s="166"/>
      <c r="BK92" s="166"/>
      <c r="BL92" s="166"/>
      <c r="BM92" s="166"/>
      <c r="BN92" s="166"/>
      <c r="BO92" s="166"/>
      <c r="BP92" s="166"/>
      <c r="BQ92" s="166"/>
      <c r="BR92" s="166"/>
      <c r="BS92" s="166"/>
      <c r="BT92" s="166"/>
      <c r="BU92" s="166"/>
      <c r="BV92" s="166"/>
      <c r="BW92" s="166"/>
      <c r="BX92" s="166"/>
      <c r="BY92" s="166"/>
      <c r="BZ92" s="166"/>
      <c r="CA92" s="166"/>
      <c r="CB92" s="166"/>
      <c r="CC92" s="166"/>
      <c r="CD92" s="166"/>
      <c r="CE92" s="166"/>
      <c r="CF92" s="166"/>
      <c r="CG92" s="166"/>
      <c r="CH92" s="166"/>
      <c r="CI92" s="166"/>
      <c r="CJ92" s="166"/>
      <c r="CK92" s="166"/>
      <c r="CL92" s="166"/>
      <c r="CM92" s="166"/>
      <c r="CN92" s="166"/>
      <c r="CO92" s="166"/>
      <c r="CP92" s="166"/>
      <c r="CQ92" s="166"/>
      <c r="CR92" s="166"/>
      <c r="CS92" s="166"/>
      <c r="CT92" s="166"/>
      <c r="CU92" s="166"/>
      <c r="CV92" s="166"/>
      <c r="CW92" s="166"/>
      <c r="CX92" s="166"/>
      <c r="CY92" s="166"/>
      <c r="CZ92" s="166"/>
    </row>
    <row r="93" spans="1:104" ht="11.25" customHeight="1" x14ac:dyDescent="0.2">
      <c r="A93" s="166"/>
      <c r="B93" s="166"/>
      <c r="C93" s="166"/>
      <c r="D93" s="166"/>
      <c r="E93" s="166"/>
      <c r="F93" s="166"/>
      <c r="G93" s="166"/>
      <c r="H93" s="166"/>
      <c r="I93" s="166"/>
      <c r="J93" s="166"/>
      <c r="K93" s="166"/>
      <c r="L93" s="166"/>
      <c r="M93" s="166"/>
      <c r="N93" s="166"/>
      <c r="O93" s="166"/>
      <c r="P93" s="166"/>
      <c r="Q93" s="166"/>
      <c r="R93" s="166"/>
      <c r="S93" s="166"/>
      <c r="T93" s="168"/>
      <c r="U93" s="169"/>
      <c r="V93" s="169"/>
      <c r="W93" s="166"/>
      <c r="X93" s="166"/>
      <c r="Y93" s="166"/>
      <c r="Z93" s="166"/>
      <c r="AA93" s="166"/>
      <c r="AB93" s="166"/>
      <c r="AC93" s="166"/>
      <c r="AD93" s="166"/>
      <c r="AE93" s="166"/>
      <c r="AF93" s="166"/>
      <c r="AG93" s="166"/>
      <c r="AH93" s="166"/>
      <c r="AI93" s="166"/>
      <c r="AJ93" s="166"/>
      <c r="AK93" s="166"/>
      <c r="AL93" s="166"/>
      <c r="AM93" s="166"/>
      <c r="AN93" s="166"/>
      <c r="AO93" s="166"/>
      <c r="AP93" s="166"/>
      <c r="AQ93" s="166"/>
      <c r="AR93" s="166"/>
      <c r="AS93" s="166"/>
      <c r="AT93" s="166"/>
      <c r="AU93" s="166"/>
      <c r="AV93" s="166"/>
      <c r="AW93" s="166"/>
      <c r="AX93" s="166"/>
      <c r="AY93" s="166"/>
      <c r="AZ93" s="166"/>
      <c r="BA93" s="166"/>
      <c r="BB93" s="166"/>
      <c r="BC93" s="166"/>
      <c r="BD93" s="166"/>
      <c r="BE93" s="166"/>
      <c r="BF93" s="166"/>
      <c r="BG93" s="166"/>
      <c r="BH93" s="166"/>
      <c r="BI93" s="166"/>
      <c r="BJ93" s="166"/>
      <c r="BK93" s="166"/>
      <c r="BL93" s="166"/>
      <c r="BM93" s="166"/>
      <c r="BN93" s="166"/>
      <c r="BO93" s="166"/>
      <c r="BP93" s="166"/>
      <c r="BQ93" s="166"/>
      <c r="BR93" s="166"/>
      <c r="BS93" s="166"/>
      <c r="BT93" s="166"/>
      <c r="BU93" s="166"/>
      <c r="BV93" s="166"/>
      <c r="BW93" s="166"/>
      <c r="BX93" s="166"/>
      <c r="BY93" s="166"/>
      <c r="BZ93" s="166"/>
      <c r="CA93" s="166"/>
      <c r="CB93" s="166"/>
      <c r="CC93" s="166"/>
      <c r="CD93" s="166"/>
      <c r="CE93" s="166"/>
      <c r="CF93" s="166"/>
      <c r="CG93" s="166"/>
      <c r="CH93" s="166"/>
      <c r="CI93" s="166"/>
      <c r="CJ93" s="166"/>
      <c r="CK93" s="166"/>
      <c r="CL93" s="166"/>
      <c r="CM93" s="166"/>
      <c r="CN93" s="166"/>
      <c r="CO93" s="166"/>
      <c r="CP93" s="166"/>
      <c r="CQ93" s="166"/>
      <c r="CR93" s="166"/>
      <c r="CS93" s="166"/>
      <c r="CT93" s="166"/>
      <c r="CU93" s="166"/>
      <c r="CV93" s="166"/>
      <c r="CW93" s="166"/>
      <c r="CX93" s="166"/>
      <c r="CY93" s="166"/>
      <c r="CZ93" s="166"/>
    </row>
    <row r="94" spans="1:104" ht="11.25" customHeight="1" x14ac:dyDescent="0.2">
      <c r="A94" s="166"/>
      <c r="B94" s="166"/>
      <c r="C94" s="166"/>
      <c r="D94" s="166"/>
      <c r="E94" s="166"/>
      <c r="F94" s="166"/>
      <c r="G94" s="166"/>
      <c r="H94" s="166"/>
      <c r="I94" s="166"/>
      <c r="J94" s="166"/>
      <c r="K94" s="166"/>
      <c r="L94" s="166"/>
      <c r="M94" s="166"/>
      <c r="N94" s="166"/>
      <c r="O94" s="166"/>
      <c r="P94" s="166"/>
      <c r="Q94" s="166"/>
      <c r="R94" s="166"/>
      <c r="S94" s="166"/>
      <c r="T94" s="168"/>
      <c r="U94" s="169"/>
      <c r="V94" s="169"/>
      <c r="W94" s="166"/>
      <c r="X94" s="166"/>
      <c r="Y94" s="166"/>
      <c r="Z94" s="166"/>
      <c r="AA94" s="166"/>
      <c r="AB94" s="166"/>
      <c r="AC94" s="166"/>
      <c r="AD94" s="166"/>
      <c r="AE94" s="166"/>
      <c r="AF94" s="166"/>
      <c r="AG94" s="166"/>
      <c r="AH94" s="166"/>
      <c r="AI94" s="166"/>
      <c r="AJ94" s="166"/>
      <c r="AK94" s="166"/>
      <c r="AL94" s="166"/>
      <c r="AM94" s="166"/>
      <c r="AN94" s="166"/>
      <c r="AO94" s="166"/>
      <c r="AP94" s="166"/>
      <c r="AQ94" s="166"/>
      <c r="AR94" s="166"/>
      <c r="AS94" s="166"/>
      <c r="AT94" s="166"/>
      <c r="AU94" s="166"/>
      <c r="AV94" s="166"/>
      <c r="AW94" s="166"/>
      <c r="AX94" s="166"/>
      <c r="AY94" s="166"/>
      <c r="AZ94" s="166"/>
      <c r="BA94" s="166"/>
      <c r="BB94" s="166"/>
      <c r="BC94" s="166"/>
      <c r="BD94" s="166"/>
      <c r="BE94" s="166"/>
      <c r="BF94" s="166"/>
      <c r="BG94" s="166"/>
      <c r="BH94" s="166"/>
      <c r="BI94" s="166"/>
      <c r="BJ94" s="166"/>
      <c r="BK94" s="166"/>
      <c r="BL94" s="166"/>
      <c r="BM94" s="166"/>
      <c r="BN94" s="166"/>
      <c r="BO94" s="166"/>
      <c r="BP94" s="166"/>
      <c r="BQ94" s="166"/>
      <c r="BR94" s="166"/>
      <c r="BS94" s="166"/>
      <c r="BT94" s="166"/>
      <c r="BU94" s="166"/>
      <c r="BV94" s="166"/>
      <c r="BW94" s="166"/>
      <c r="BX94" s="166"/>
      <c r="BY94" s="166"/>
      <c r="BZ94" s="166"/>
      <c r="CA94" s="166"/>
      <c r="CB94" s="166"/>
      <c r="CC94" s="166"/>
      <c r="CD94" s="166"/>
      <c r="CE94" s="166"/>
      <c r="CF94" s="166"/>
      <c r="CG94" s="166"/>
      <c r="CH94" s="166"/>
      <c r="CI94" s="166"/>
      <c r="CJ94" s="166"/>
      <c r="CK94" s="166"/>
      <c r="CL94" s="166"/>
      <c r="CM94" s="166"/>
      <c r="CN94" s="166"/>
      <c r="CO94" s="166"/>
      <c r="CP94" s="166"/>
      <c r="CQ94" s="166"/>
      <c r="CR94" s="166"/>
      <c r="CS94" s="166"/>
      <c r="CT94" s="166"/>
      <c r="CU94" s="166"/>
      <c r="CV94" s="166"/>
      <c r="CW94" s="166"/>
      <c r="CX94" s="166"/>
      <c r="CY94" s="166"/>
      <c r="CZ94" s="166"/>
    </row>
    <row r="95" spans="1:104" ht="11.25" customHeight="1" x14ac:dyDescent="0.2">
      <c r="A95" s="166"/>
      <c r="B95" s="166"/>
      <c r="C95" s="166"/>
      <c r="D95" s="166"/>
      <c r="E95" s="166"/>
      <c r="F95" s="166"/>
      <c r="G95" s="166"/>
      <c r="H95" s="166"/>
      <c r="I95" s="166"/>
      <c r="J95" s="166"/>
      <c r="K95" s="166"/>
      <c r="L95" s="166"/>
      <c r="M95" s="166"/>
      <c r="N95" s="166"/>
      <c r="O95" s="166"/>
      <c r="P95" s="166"/>
      <c r="Q95" s="166"/>
      <c r="R95" s="166"/>
      <c r="S95" s="166"/>
      <c r="T95" s="168"/>
      <c r="U95" s="169"/>
      <c r="V95" s="169"/>
      <c r="W95" s="166"/>
      <c r="X95" s="166"/>
      <c r="Y95" s="166"/>
      <c r="Z95" s="166"/>
      <c r="AA95" s="166"/>
      <c r="AB95" s="166"/>
      <c r="AC95" s="166"/>
      <c r="AD95" s="166"/>
      <c r="AE95" s="166"/>
      <c r="AF95" s="166"/>
      <c r="AG95" s="166"/>
      <c r="AH95" s="166"/>
      <c r="AI95" s="166"/>
      <c r="AJ95" s="166"/>
      <c r="AK95" s="166"/>
      <c r="AL95" s="166"/>
      <c r="AM95" s="166"/>
      <c r="AN95" s="166"/>
      <c r="AO95" s="166"/>
      <c r="AP95" s="166"/>
      <c r="AQ95" s="166"/>
      <c r="AR95" s="166"/>
      <c r="AS95" s="166"/>
      <c r="AT95" s="166"/>
      <c r="AU95" s="166"/>
      <c r="AV95" s="166"/>
      <c r="AW95" s="166"/>
      <c r="AX95" s="166"/>
      <c r="AY95" s="166"/>
      <c r="AZ95" s="166"/>
      <c r="BA95" s="166"/>
      <c r="BB95" s="166"/>
      <c r="BC95" s="166"/>
      <c r="BD95" s="166"/>
      <c r="BE95" s="166"/>
      <c r="BF95" s="166"/>
      <c r="BG95" s="166"/>
      <c r="BH95" s="166"/>
      <c r="BI95" s="166"/>
      <c r="BJ95" s="166"/>
      <c r="BK95" s="166"/>
      <c r="BL95" s="166"/>
      <c r="BM95" s="166"/>
      <c r="BN95" s="166"/>
      <c r="BO95" s="166"/>
      <c r="BP95" s="166"/>
      <c r="BQ95" s="166"/>
      <c r="BR95" s="166"/>
      <c r="BS95" s="166"/>
      <c r="BT95" s="166"/>
      <c r="BU95" s="166"/>
      <c r="BV95" s="166"/>
      <c r="BW95" s="166"/>
      <c r="BX95" s="166"/>
      <c r="BY95" s="166"/>
      <c r="BZ95" s="166"/>
      <c r="CA95" s="166"/>
      <c r="CB95" s="166"/>
      <c r="CC95" s="166"/>
      <c r="CD95" s="166"/>
      <c r="CE95" s="166"/>
      <c r="CF95" s="166"/>
      <c r="CG95" s="166"/>
      <c r="CH95" s="166"/>
      <c r="CI95" s="166"/>
      <c r="CJ95" s="166"/>
      <c r="CK95" s="166"/>
      <c r="CL95" s="166"/>
      <c r="CM95" s="166"/>
      <c r="CN95" s="166"/>
      <c r="CO95" s="166"/>
      <c r="CP95" s="166"/>
      <c r="CQ95" s="166"/>
      <c r="CR95" s="166"/>
      <c r="CS95" s="166"/>
      <c r="CT95" s="166"/>
      <c r="CU95" s="166"/>
      <c r="CV95" s="166"/>
      <c r="CW95" s="166"/>
      <c r="CX95" s="166"/>
      <c r="CY95" s="166"/>
      <c r="CZ95" s="166"/>
    </row>
    <row r="96" spans="1:104" ht="11.25" customHeight="1" x14ac:dyDescent="0.2">
      <c r="A96" s="166"/>
      <c r="B96" s="166"/>
      <c r="C96" s="166"/>
      <c r="D96" s="166"/>
      <c r="E96" s="166"/>
      <c r="F96" s="166"/>
      <c r="G96" s="166"/>
      <c r="H96" s="166"/>
      <c r="I96" s="166"/>
      <c r="J96" s="166"/>
      <c r="K96" s="166"/>
      <c r="L96" s="166"/>
      <c r="M96" s="166"/>
      <c r="N96" s="166"/>
      <c r="O96" s="166"/>
      <c r="P96" s="166"/>
      <c r="Q96" s="166"/>
      <c r="R96" s="166"/>
      <c r="S96" s="166"/>
      <c r="T96" s="168"/>
      <c r="U96" s="169"/>
      <c r="V96" s="169"/>
      <c r="W96" s="166"/>
      <c r="X96" s="166"/>
      <c r="Y96" s="166"/>
      <c r="Z96" s="166"/>
      <c r="AA96" s="166"/>
      <c r="AB96" s="166"/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166"/>
      <c r="AO96" s="166"/>
      <c r="AP96" s="166"/>
      <c r="AQ96" s="166"/>
      <c r="AR96" s="166"/>
      <c r="AS96" s="166"/>
      <c r="AT96" s="166"/>
      <c r="AU96" s="166"/>
      <c r="AV96" s="166"/>
      <c r="AW96" s="166"/>
      <c r="AX96" s="166"/>
      <c r="AY96" s="166"/>
      <c r="AZ96" s="166"/>
      <c r="BA96" s="166"/>
      <c r="BB96" s="166"/>
      <c r="BC96" s="166"/>
      <c r="BD96" s="166"/>
      <c r="BE96" s="166"/>
      <c r="BF96" s="166"/>
      <c r="BG96" s="166"/>
      <c r="BH96" s="166"/>
      <c r="BI96" s="166"/>
      <c r="BJ96" s="166"/>
      <c r="BK96" s="166"/>
      <c r="BL96" s="166"/>
      <c r="BM96" s="166"/>
      <c r="BN96" s="166"/>
      <c r="BO96" s="166"/>
      <c r="BP96" s="166"/>
      <c r="BQ96" s="166"/>
      <c r="BR96" s="166"/>
      <c r="BS96" s="166"/>
      <c r="BT96" s="166"/>
      <c r="BU96" s="166"/>
      <c r="BV96" s="166"/>
      <c r="BW96" s="166"/>
      <c r="BX96" s="166"/>
      <c r="BY96" s="166"/>
      <c r="BZ96" s="166"/>
      <c r="CA96" s="166"/>
      <c r="CB96" s="166"/>
      <c r="CC96" s="166"/>
      <c r="CD96" s="166"/>
      <c r="CE96" s="166"/>
      <c r="CF96" s="166"/>
      <c r="CG96" s="166"/>
      <c r="CH96" s="166"/>
      <c r="CI96" s="166"/>
      <c r="CJ96" s="166"/>
      <c r="CK96" s="166"/>
      <c r="CL96" s="166"/>
      <c r="CM96" s="166"/>
      <c r="CN96" s="166"/>
      <c r="CO96" s="166"/>
      <c r="CP96" s="166"/>
      <c r="CQ96" s="166"/>
      <c r="CR96" s="166"/>
      <c r="CS96" s="166"/>
      <c r="CT96" s="166"/>
      <c r="CU96" s="166"/>
      <c r="CV96" s="166"/>
      <c r="CW96" s="166"/>
      <c r="CX96" s="166"/>
      <c r="CY96" s="166"/>
      <c r="CZ96" s="166"/>
    </row>
    <row r="97" spans="1:104" ht="11.25" customHeight="1" x14ac:dyDescent="0.2">
      <c r="A97" s="166"/>
      <c r="B97" s="166"/>
      <c r="C97" s="166"/>
      <c r="D97" s="166"/>
      <c r="E97" s="166"/>
      <c r="F97" s="166"/>
      <c r="G97" s="166"/>
      <c r="H97" s="166"/>
      <c r="I97" s="166"/>
      <c r="J97" s="166"/>
      <c r="K97" s="166"/>
      <c r="L97" s="166"/>
      <c r="M97" s="166"/>
      <c r="N97" s="166"/>
      <c r="O97" s="166"/>
      <c r="P97" s="166"/>
      <c r="Q97" s="166"/>
      <c r="R97" s="166"/>
      <c r="S97" s="166"/>
      <c r="T97" s="168"/>
      <c r="U97" s="169"/>
      <c r="V97" s="169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6"/>
      <c r="BC97" s="166"/>
      <c r="BD97" s="166"/>
      <c r="BE97" s="166"/>
      <c r="BF97" s="166"/>
      <c r="BG97" s="166"/>
      <c r="BH97" s="166"/>
      <c r="BI97" s="166"/>
      <c r="BJ97" s="166"/>
      <c r="BK97" s="166"/>
      <c r="BL97" s="166"/>
      <c r="BM97" s="166"/>
      <c r="BN97" s="166"/>
      <c r="BO97" s="166"/>
      <c r="BP97" s="166"/>
      <c r="BQ97" s="166"/>
      <c r="BR97" s="166"/>
      <c r="BS97" s="166"/>
      <c r="BT97" s="166"/>
      <c r="BU97" s="166"/>
      <c r="BV97" s="166"/>
      <c r="BW97" s="166"/>
      <c r="BX97" s="166"/>
      <c r="BY97" s="166"/>
      <c r="BZ97" s="166"/>
      <c r="CA97" s="166"/>
      <c r="CB97" s="166"/>
      <c r="CC97" s="166"/>
      <c r="CD97" s="166"/>
      <c r="CE97" s="166"/>
      <c r="CF97" s="166"/>
      <c r="CG97" s="166"/>
      <c r="CH97" s="166"/>
      <c r="CI97" s="166"/>
      <c r="CJ97" s="166"/>
      <c r="CK97" s="166"/>
      <c r="CL97" s="166"/>
      <c r="CM97" s="166"/>
      <c r="CN97" s="166"/>
      <c r="CO97" s="166"/>
      <c r="CP97" s="166"/>
      <c r="CQ97" s="166"/>
      <c r="CR97" s="166"/>
      <c r="CS97" s="166"/>
      <c r="CT97" s="166"/>
      <c r="CU97" s="166"/>
      <c r="CV97" s="166"/>
      <c r="CW97" s="166"/>
      <c r="CX97" s="166"/>
      <c r="CY97" s="166"/>
      <c r="CZ97" s="166"/>
    </row>
    <row r="98" spans="1:104" ht="11.25" customHeight="1" x14ac:dyDescent="0.2">
      <c r="A98" s="166"/>
      <c r="B98" s="166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6"/>
      <c r="P98" s="166"/>
      <c r="Q98" s="166"/>
      <c r="R98" s="166"/>
      <c r="S98" s="166"/>
      <c r="T98" s="168"/>
      <c r="U98" s="169"/>
      <c r="V98" s="169"/>
      <c r="W98" s="166"/>
      <c r="X98" s="166"/>
      <c r="Y98" s="166"/>
      <c r="Z98" s="166"/>
      <c r="AA98" s="166"/>
      <c r="AB98" s="166"/>
      <c r="AC98" s="166"/>
      <c r="AD98" s="166"/>
      <c r="AE98" s="166"/>
      <c r="AF98" s="166"/>
      <c r="AG98" s="166"/>
      <c r="AH98" s="166"/>
      <c r="AI98" s="166"/>
      <c r="AJ98" s="166"/>
      <c r="AK98" s="166"/>
      <c r="AL98" s="166"/>
      <c r="AM98" s="166"/>
      <c r="AN98" s="166"/>
      <c r="AO98" s="166"/>
      <c r="AP98" s="166"/>
      <c r="AQ98" s="166"/>
      <c r="AR98" s="166"/>
      <c r="AS98" s="166"/>
      <c r="AT98" s="166"/>
      <c r="AU98" s="166"/>
      <c r="AV98" s="166"/>
      <c r="AW98" s="166"/>
      <c r="AX98" s="166"/>
      <c r="AY98" s="166"/>
      <c r="AZ98" s="166"/>
      <c r="BA98" s="166"/>
      <c r="BB98" s="166"/>
      <c r="BC98" s="166"/>
      <c r="BD98" s="166"/>
      <c r="BE98" s="166"/>
      <c r="BF98" s="166"/>
      <c r="BG98" s="166"/>
      <c r="BH98" s="166"/>
      <c r="BI98" s="166"/>
      <c r="BJ98" s="166"/>
      <c r="BK98" s="166"/>
      <c r="BL98" s="166"/>
      <c r="BM98" s="166"/>
      <c r="BN98" s="166"/>
      <c r="BO98" s="166"/>
      <c r="BP98" s="166"/>
      <c r="BQ98" s="166"/>
      <c r="BR98" s="166"/>
      <c r="BS98" s="166"/>
      <c r="BT98" s="166"/>
      <c r="BU98" s="166"/>
      <c r="BV98" s="166"/>
      <c r="BW98" s="166"/>
      <c r="BX98" s="166"/>
      <c r="BY98" s="166"/>
      <c r="BZ98" s="166"/>
      <c r="CA98" s="166"/>
      <c r="CB98" s="166"/>
      <c r="CC98" s="166"/>
      <c r="CD98" s="166"/>
      <c r="CE98" s="166"/>
      <c r="CF98" s="166"/>
      <c r="CG98" s="166"/>
      <c r="CH98" s="166"/>
      <c r="CI98" s="166"/>
      <c r="CJ98" s="166"/>
      <c r="CK98" s="166"/>
      <c r="CL98" s="166"/>
      <c r="CM98" s="166"/>
      <c r="CN98" s="166"/>
      <c r="CO98" s="166"/>
      <c r="CP98" s="166"/>
      <c r="CQ98" s="166"/>
      <c r="CR98" s="166"/>
      <c r="CS98" s="166"/>
      <c r="CT98" s="166"/>
      <c r="CU98" s="166"/>
      <c r="CV98" s="166"/>
      <c r="CW98" s="166"/>
      <c r="CX98" s="166"/>
      <c r="CY98" s="166"/>
      <c r="CZ98" s="166"/>
    </row>
    <row r="99" spans="1:104" ht="11.25" customHeight="1" x14ac:dyDescent="0.2">
      <c r="A99" s="166"/>
      <c r="B99" s="166"/>
      <c r="C99" s="166"/>
      <c r="D99" s="166"/>
      <c r="E99" s="166"/>
      <c r="F99" s="166"/>
      <c r="G99" s="166"/>
      <c r="H99" s="166"/>
      <c r="I99" s="166"/>
      <c r="J99" s="166"/>
      <c r="K99" s="166"/>
      <c r="L99" s="166"/>
      <c r="M99" s="166"/>
      <c r="N99" s="166"/>
      <c r="O99" s="166"/>
      <c r="P99" s="166"/>
      <c r="Q99" s="166"/>
      <c r="R99" s="166"/>
      <c r="S99" s="166"/>
      <c r="T99" s="168"/>
      <c r="U99" s="169"/>
      <c r="V99" s="169"/>
      <c r="W99" s="166"/>
      <c r="X99" s="166"/>
      <c r="Y99" s="166"/>
      <c r="Z99" s="166"/>
      <c r="AA99" s="166"/>
      <c r="AB99" s="166"/>
      <c r="AC99" s="166"/>
      <c r="AD99" s="166"/>
      <c r="AE99" s="166"/>
      <c r="AF99" s="166"/>
      <c r="AG99" s="166"/>
      <c r="AH99" s="166"/>
      <c r="AI99" s="166"/>
      <c r="AJ99" s="166"/>
      <c r="AK99" s="166"/>
      <c r="AL99" s="166"/>
      <c r="AM99" s="166"/>
      <c r="AN99" s="166"/>
      <c r="AO99" s="166"/>
      <c r="AP99" s="166"/>
      <c r="AQ99" s="166"/>
      <c r="AR99" s="166"/>
      <c r="AS99" s="166"/>
      <c r="AT99" s="166"/>
      <c r="AU99" s="166"/>
      <c r="AV99" s="166"/>
      <c r="AW99" s="166"/>
      <c r="AX99" s="166"/>
      <c r="AY99" s="166"/>
      <c r="AZ99" s="166"/>
      <c r="BA99" s="166"/>
      <c r="BB99" s="166"/>
      <c r="BC99" s="166"/>
      <c r="BD99" s="166"/>
      <c r="BE99" s="166"/>
      <c r="BF99" s="166"/>
      <c r="BG99" s="166"/>
      <c r="BH99" s="166"/>
      <c r="BI99" s="166"/>
      <c r="BJ99" s="166"/>
      <c r="BK99" s="166"/>
      <c r="BL99" s="166"/>
      <c r="BM99" s="166"/>
      <c r="BN99" s="166"/>
      <c r="BO99" s="166"/>
      <c r="BP99" s="166"/>
      <c r="BQ99" s="166"/>
      <c r="BR99" s="166"/>
      <c r="BS99" s="166"/>
      <c r="BT99" s="166"/>
      <c r="BU99" s="166"/>
      <c r="BV99" s="166"/>
      <c r="BW99" s="166"/>
      <c r="BX99" s="166"/>
      <c r="BY99" s="166"/>
      <c r="BZ99" s="166"/>
      <c r="CA99" s="166"/>
      <c r="CB99" s="166"/>
      <c r="CC99" s="166"/>
      <c r="CD99" s="166"/>
      <c r="CE99" s="166"/>
      <c r="CF99" s="166"/>
      <c r="CG99" s="166"/>
      <c r="CH99" s="166"/>
      <c r="CI99" s="166"/>
      <c r="CJ99" s="166"/>
      <c r="CK99" s="166"/>
      <c r="CL99" s="166"/>
      <c r="CM99" s="166"/>
      <c r="CN99" s="166"/>
      <c r="CO99" s="166"/>
      <c r="CP99" s="166"/>
      <c r="CQ99" s="166"/>
      <c r="CR99" s="166"/>
      <c r="CS99" s="166"/>
      <c r="CT99" s="166"/>
      <c r="CU99" s="166"/>
      <c r="CV99" s="166"/>
      <c r="CW99" s="166"/>
      <c r="CX99" s="166"/>
      <c r="CY99" s="166"/>
      <c r="CZ99" s="166"/>
    </row>
    <row r="100" spans="1:104" ht="11.25" customHeight="1" x14ac:dyDescent="0.2">
      <c r="A100" s="166"/>
      <c r="B100" s="166"/>
      <c r="C100" s="166"/>
      <c r="D100" s="166"/>
      <c r="E100" s="166"/>
      <c r="F100" s="166"/>
      <c r="G100" s="166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8"/>
      <c r="U100" s="169"/>
      <c r="V100" s="169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166"/>
      <c r="AO100" s="166"/>
      <c r="AP100" s="166"/>
      <c r="AQ100" s="166"/>
      <c r="AR100" s="166"/>
      <c r="AS100" s="166"/>
      <c r="AT100" s="166"/>
      <c r="AU100" s="166"/>
      <c r="AV100" s="166"/>
      <c r="AW100" s="166"/>
      <c r="AX100" s="166"/>
      <c r="AY100" s="166"/>
      <c r="AZ100" s="166"/>
      <c r="BA100" s="166"/>
      <c r="BB100" s="166"/>
      <c r="BC100" s="166"/>
      <c r="BD100" s="166"/>
      <c r="BE100" s="166"/>
      <c r="BF100" s="166"/>
      <c r="BG100" s="166"/>
      <c r="BH100" s="166"/>
      <c r="BI100" s="166"/>
      <c r="BJ100" s="166"/>
      <c r="BK100" s="166"/>
      <c r="BL100" s="166"/>
      <c r="BM100" s="166"/>
      <c r="BN100" s="166"/>
      <c r="BO100" s="166"/>
      <c r="BP100" s="166"/>
      <c r="BQ100" s="166"/>
      <c r="BR100" s="166"/>
      <c r="BS100" s="166"/>
      <c r="BT100" s="166"/>
      <c r="BU100" s="166"/>
      <c r="BV100" s="166"/>
      <c r="BW100" s="166"/>
      <c r="BX100" s="166"/>
      <c r="BY100" s="166"/>
      <c r="BZ100" s="166"/>
      <c r="CA100" s="166"/>
      <c r="CB100" s="166"/>
      <c r="CC100" s="166"/>
      <c r="CD100" s="166"/>
      <c r="CE100" s="166"/>
      <c r="CF100" s="166"/>
      <c r="CG100" s="166"/>
      <c r="CH100" s="166"/>
      <c r="CI100" s="166"/>
      <c r="CJ100" s="166"/>
      <c r="CK100" s="166"/>
      <c r="CL100" s="166"/>
      <c r="CM100" s="166"/>
      <c r="CN100" s="166"/>
      <c r="CO100" s="166"/>
      <c r="CP100" s="166"/>
      <c r="CQ100" s="166"/>
      <c r="CR100" s="166"/>
      <c r="CS100" s="166"/>
      <c r="CT100" s="166"/>
      <c r="CU100" s="166"/>
      <c r="CV100" s="166"/>
      <c r="CW100" s="166"/>
      <c r="CX100" s="166"/>
      <c r="CY100" s="166"/>
      <c r="CZ100" s="166"/>
    </row>
    <row r="101" spans="1:104" ht="11.25" customHeight="1" x14ac:dyDescent="0.2">
      <c r="A101" s="166"/>
      <c r="B101" s="166"/>
      <c r="C101" s="166"/>
      <c r="D101" s="166"/>
      <c r="E101" s="166"/>
      <c r="F101" s="166"/>
      <c r="G101" s="166"/>
      <c r="H101" s="166"/>
      <c r="I101" s="166"/>
      <c r="J101" s="166"/>
      <c r="K101" s="166"/>
      <c r="L101" s="166"/>
      <c r="M101" s="166"/>
      <c r="N101" s="166"/>
      <c r="O101" s="166"/>
      <c r="P101" s="166"/>
      <c r="Q101" s="166"/>
      <c r="R101" s="166"/>
      <c r="S101" s="166"/>
      <c r="T101" s="168"/>
      <c r="U101" s="169"/>
      <c r="V101" s="169"/>
      <c r="W101" s="166"/>
      <c r="X101" s="166"/>
      <c r="Y101" s="166"/>
      <c r="Z101" s="166"/>
      <c r="AA101" s="166"/>
      <c r="AB101" s="166"/>
      <c r="AC101" s="166"/>
      <c r="AD101" s="166"/>
      <c r="AE101" s="166"/>
      <c r="AF101" s="166"/>
      <c r="AG101" s="166"/>
      <c r="AH101" s="166"/>
      <c r="AI101" s="166"/>
      <c r="AJ101" s="166"/>
      <c r="AK101" s="166"/>
      <c r="AL101" s="166"/>
      <c r="AM101" s="166"/>
      <c r="AN101" s="166"/>
      <c r="AO101" s="166"/>
      <c r="AP101" s="166"/>
      <c r="AQ101" s="166"/>
      <c r="AR101" s="166"/>
      <c r="AS101" s="166"/>
      <c r="AT101" s="166"/>
      <c r="AU101" s="166"/>
      <c r="AV101" s="166"/>
      <c r="AW101" s="166"/>
      <c r="AX101" s="166"/>
      <c r="AY101" s="166"/>
      <c r="AZ101" s="166"/>
      <c r="BA101" s="166"/>
      <c r="BB101" s="166"/>
      <c r="BC101" s="166"/>
      <c r="BD101" s="166"/>
      <c r="BE101" s="166"/>
      <c r="BF101" s="166"/>
      <c r="BG101" s="166"/>
      <c r="BH101" s="166"/>
      <c r="BI101" s="166"/>
      <c r="BJ101" s="166"/>
      <c r="BK101" s="166"/>
      <c r="BL101" s="166"/>
      <c r="BM101" s="166"/>
      <c r="BN101" s="166"/>
      <c r="BO101" s="166"/>
      <c r="BP101" s="166"/>
      <c r="BQ101" s="166"/>
      <c r="BR101" s="166"/>
      <c r="BS101" s="166"/>
      <c r="BT101" s="166"/>
      <c r="BU101" s="166"/>
      <c r="BV101" s="166"/>
      <c r="BW101" s="166"/>
      <c r="BX101" s="166"/>
      <c r="BY101" s="166"/>
      <c r="BZ101" s="166"/>
      <c r="CA101" s="166"/>
      <c r="CB101" s="166"/>
      <c r="CC101" s="166"/>
      <c r="CD101" s="166"/>
      <c r="CE101" s="166"/>
      <c r="CF101" s="166"/>
      <c r="CG101" s="166"/>
      <c r="CH101" s="166"/>
      <c r="CI101" s="166"/>
      <c r="CJ101" s="166"/>
      <c r="CK101" s="166"/>
      <c r="CL101" s="166"/>
      <c r="CM101" s="166"/>
      <c r="CN101" s="166"/>
      <c r="CO101" s="166"/>
      <c r="CP101" s="166"/>
      <c r="CQ101" s="166"/>
      <c r="CR101" s="166"/>
      <c r="CS101" s="166"/>
      <c r="CT101" s="166"/>
      <c r="CU101" s="166"/>
      <c r="CV101" s="166"/>
      <c r="CW101" s="166"/>
      <c r="CX101" s="166"/>
      <c r="CY101" s="166"/>
      <c r="CZ101" s="166"/>
    </row>
    <row r="102" spans="1:104" ht="11.25" customHeight="1" x14ac:dyDescent="0.2">
      <c r="A102" s="166"/>
      <c r="B102" s="166"/>
      <c r="C102" s="166"/>
      <c r="D102" s="166"/>
      <c r="E102" s="166"/>
      <c r="F102" s="166"/>
      <c r="G102" s="166"/>
      <c r="H102" s="166"/>
      <c r="I102" s="166"/>
      <c r="J102" s="166"/>
      <c r="K102" s="166"/>
      <c r="L102" s="166"/>
      <c r="M102" s="166"/>
      <c r="N102" s="166"/>
      <c r="O102" s="166"/>
      <c r="P102" s="166"/>
      <c r="Q102" s="166"/>
      <c r="R102" s="166"/>
      <c r="S102" s="166"/>
      <c r="T102" s="168"/>
      <c r="U102" s="169"/>
      <c r="V102" s="169"/>
      <c r="W102" s="166"/>
      <c r="X102" s="166"/>
      <c r="Y102" s="166"/>
      <c r="Z102" s="166"/>
      <c r="AA102" s="166"/>
      <c r="AB102" s="166"/>
      <c r="AC102" s="166"/>
      <c r="AD102" s="166"/>
      <c r="AE102" s="166"/>
      <c r="AF102" s="166"/>
      <c r="AG102" s="166"/>
      <c r="AH102" s="166"/>
      <c r="AI102" s="166"/>
      <c r="AJ102" s="166"/>
      <c r="AK102" s="166"/>
      <c r="AL102" s="166"/>
      <c r="AM102" s="166"/>
      <c r="AN102" s="166"/>
      <c r="AO102" s="166"/>
      <c r="AP102" s="166"/>
      <c r="AQ102" s="166"/>
      <c r="AR102" s="166"/>
      <c r="AS102" s="166"/>
      <c r="AT102" s="166"/>
      <c r="AU102" s="166"/>
      <c r="AV102" s="166"/>
      <c r="AW102" s="166"/>
      <c r="AX102" s="166"/>
      <c r="AY102" s="166"/>
      <c r="AZ102" s="166"/>
      <c r="BA102" s="166"/>
      <c r="BB102" s="166"/>
      <c r="BC102" s="166"/>
      <c r="BD102" s="166"/>
      <c r="BE102" s="166"/>
      <c r="BF102" s="166"/>
      <c r="BG102" s="166"/>
      <c r="BH102" s="166"/>
      <c r="BI102" s="166"/>
      <c r="BJ102" s="166"/>
      <c r="BK102" s="166"/>
      <c r="BL102" s="166"/>
      <c r="BM102" s="166"/>
      <c r="BN102" s="166"/>
      <c r="BO102" s="166"/>
      <c r="BP102" s="166"/>
      <c r="BQ102" s="166"/>
      <c r="BR102" s="166"/>
      <c r="BS102" s="166"/>
      <c r="BT102" s="166"/>
      <c r="BU102" s="166"/>
      <c r="BV102" s="166"/>
      <c r="BW102" s="166"/>
      <c r="BX102" s="166"/>
      <c r="BY102" s="166"/>
      <c r="BZ102" s="166"/>
      <c r="CA102" s="166"/>
      <c r="CB102" s="166"/>
      <c r="CC102" s="166"/>
      <c r="CD102" s="166"/>
      <c r="CE102" s="166"/>
      <c r="CF102" s="166"/>
      <c r="CG102" s="166"/>
      <c r="CH102" s="166"/>
      <c r="CI102" s="166"/>
      <c r="CJ102" s="166"/>
      <c r="CK102" s="166"/>
      <c r="CL102" s="166"/>
      <c r="CM102" s="166"/>
      <c r="CN102" s="166"/>
      <c r="CO102" s="166"/>
      <c r="CP102" s="166"/>
      <c r="CQ102" s="166"/>
      <c r="CR102" s="166"/>
      <c r="CS102" s="166"/>
      <c r="CT102" s="166"/>
      <c r="CU102" s="166"/>
      <c r="CV102" s="166"/>
      <c r="CW102" s="166"/>
      <c r="CX102" s="166"/>
      <c r="CY102" s="166"/>
      <c r="CZ102" s="166"/>
    </row>
    <row r="103" spans="1:104" ht="11.25" customHeight="1" x14ac:dyDescent="0.2">
      <c r="A103" s="166"/>
      <c r="B103" s="166"/>
      <c r="C103" s="166"/>
      <c r="D103" s="166"/>
      <c r="E103" s="166"/>
      <c r="F103" s="166"/>
      <c r="G103" s="166"/>
      <c r="H103" s="166"/>
      <c r="I103" s="166"/>
      <c r="J103" s="166"/>
      <c r="K103" s="166"/>
      <c r="L103" s="166"/>
      <c r="M103" s="166"/>
      <c r="N103" s="166"/>
      <c r="O103" s="166"/>
      <c r="P103" s="166"/>
      <c r="Q103" s="166"/>
      <c r="R103" s="166"/>
      <c r="S103" s="166"/>
      <c r="T103" s="168"/>
      <c r="U103" s="169"/>
      <c r="V103" s="169"/>
      <c r="W103" s="166"/>
      <c r="X103" s="166"/>
      <c r="Y103" s="166"/>
      <c r="Z103" s="166"/>
      <c r="AA103" s="166"/>
      <c r="AB103" s="166"/>
      <c r="AC103" s="166"/>
      <c r="AD103" s="166"/>
      <c r="AE103" s="166"/>
      <c r="AF103" s="166"/>
      <c r="AG103" s="166"/>
      <c r="AH103" s="166"/>
      <c r="AI103" s="166"/>
      <c r="AJ103" s="166"/>
      <c r="AK103" s="166"/>
      <c r="AL103" s="166"/>
      <c r="AM103" s="166"/>
      <c r="AN103" s="166"/>
      <c r="AO103" s="166"/>
      <c r="AP103" s="166"/>
      <c r="AQ103" s="166"/>
      <c r="AR103" s="166"/>
      <c r="AS103" s="166"/>
      <c r="AT103" s="166"/>
      <c r="AU103" s="166"/>
      <c r="AV103" s="166"/>
      <c r="AW103" s="166"/>
      <c r="AX103" s="166"/>
      <c r="AY103" s="166"/>
      <c r="AZ103" s="166"/>
      <c r="BA103" s="166"/>
      <c r="BB103" s="166"/>
      <c r="BC103" s="166"/>
      <c r="BD103" s="166"/>
      <c r="BE103" s="166"/>
      <c r="BF103" s="166"/>
      <c r="BG103" s="166"/>
      <c r="BH103" s="166"/>
      <c r="BI103" s="166"/>
      <c r="BJ103" s="166"/>
      <c r="BK103" s="166"/>
      <c r="BL103" s="166"/>
      <c r="BM103" s="166"/>
      <c r="BN103" s="166"/>
      <c r="BO103" s="166"/>
      <c r="BP103" s="166"/>
      <c r="BQ103" s="166"/>
      <c r="BR103" s="166"/>
      <c r="BS103" s="166"/>
      <c r="BT103" s="166"/>
      <c r="BU103" s="166"/>
      <c r="BV103" s="166"/>
      <c r="BW103" s="166"/>
      <c r="BX103" s="166"/>
      <c r="BY103" s="166"/>
      <c r="BZ103" s="166"/>
      <c r="CA103" s="166"/>
      <c r="CB103" s="166"/>
      <c r="CC103" s="166"/>
      <c r="CD103" s="166"/>
      <c r="CE103" s="166"/>
      <c r="CF103" s="166"/>
      <c r="CG103" s="166"/>
      <c r="CH103" s="166"/>
      <c r="CI103" s="166"/>
      <c r="CJ103" s="166"/>
      <c r="CK103" s="166"/>
      <c r="CL103" s="166"/>
      <c r="CM103" s="166"/>
      <c r="CN103" s="166"/>
      <c r="CO103" s="166"/>
      <c r="CP103" s="166"/>
      <c r="CQ103" s="166"/>
      <c r="CR103" s="166"/>
      <c r="CS103" s="166"/>
      <c r="CT103" s="166"/>
      <c r="CU103" s="166"/>
      <c r="CV103" s="166"/>
      <c r="CW103" s="166"/>
      <c r="CX103" s="166"/>
      <c r="CY103" s="166"/>
      <c r="CZ103" s="166"/>
    </row>
    <row r="104" spans="1:104" ht="11.25" customHeight="1" x14ac:dyDescent="0.2">
      <c r="A104" s="166"/>
      <c r="B104" s="166"/>
      <c r="C104" s="166"/>
      <c r="D104" s="166"/>
      <c r="E104" s="166"/>
      <c r="F104" s="166"/>
      <c r="G104" s="166"/>
      <c r="H104" s="166"/>
      <c r="I104" s="166"/>
      <c r="J104" s="166"/>
      <c r="K104" s="166"/>
      <c r="L104" s="166"/>
      <c r="M104" s="166"/>
      <c r="N104" s="166"/>
      <c r="O104" s="166"/>
      <c r="P104" s="166"/>
      <c r="Q104" s="166"/>
      <c r="R104" s="166"/>
      <c r="S104" s="166"/>
      <c r="T104" s="168"/>
      <c r="U104" s="169"/>
      <c r="V104" s="169"/>
      <c r="W104" s="166"/>
      <c r="X104" s="166"/>
      <c r="Y104" s="166"/>
      <c r="Z104" s="166"/>
      <c r="AA104" s="166"/>
      <c r="AB104" s="16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  <c r="AN104" s="166"/>
      <c r="AO104" s="166"/>
      <c r="AP104" s="166"/>
      <c r="AQ104" s="166"/>
      <c r="AR104" s="166"/>
      <c r="AS104" s="166"/>
      <c r="AT104" s="166"/>
      <c r="AU104" s="166"/>
      <c r="AV104" s="166"/>
      <c r="AW104" s="166"/>
      <c r="AX104" s="166"/>
      <c r="AY104" s="166"/>
      <c r="AZ104" s="166"/>
      <c r="BA104" s="166"/>
      <c r="BB104" s="166"/>
      <c r="BC104" s="166"/>
      <c r="BD104" s="166"/>
      <c r="BE104" s="166"/>
      <c r="BF104" s="166"/>
      <c r="BG104" s="166"/>
      <c r="BH104" s="166"/>
      <c r="BI104" s="166"/>
      <c r="BJ104" s="166"/>
      <c r="BK104" s="166"/>
      <c r="BL104" s="166"/>
      <c r="BM104" s="166"/>
      <c r="BN104" s="166"/>
      <c r="BO104" s="166"/>
      <c r="BP104" s="166"/>
      <c r="BQ104" s="166"/>
      <c r="BR104" s="166"/>
      <c r="BS104" s="166"/>
      <c r="BT104" s="166"/>
      <c r="BU104" s="166"/>
      <c r="BV104" s="166"/>
      <c r="BW104" s="166"/>
      <c r="BX104" s="166"/>
      <c r="BY104" s="166"/>
      <c r="BZ104" s="166"/>
      <c r="CA104" s="166"/>
      <c r="CB104" s="166"/>
      <c r="CC104" s="166"/>
      <c r="CD104" s="166"/>
      <c r="CE104" s="166"/>
      <c r="CF104" s="166"/>
      <c r="CG104" s="166"/>
      <c r="CH104" s="166"/>
      <c r="CI104" s="166"/>
      <c r="CJ104" s="166"/>
      <c r="CK104" s="166"/>
      <c r="CL104" s="166"/>
      <c r="CM104" s="166"/>
      <c r="CN104" s="166"/>
      <c r="CO104" s="166"/>
      <c r="CP104" s="166"/>
      <c r="CQ104" s="166"/>
      <c r="CR104" s="166"/>
      <c r="CS104" s="166"/>
      <c r="CT104" s="166"/>
      <c r="CU104" s="166"/>
      <c r="CV104" s="166"/>
      <c r="CW104" s="166"/>
      <c r="CX104" s="166"/>
      <c r="CY104" s="166"/>
      <c r="CZ104" s="166"/>
    </row>
    <row r="105" spans="1:104" ht="11.25" customHeight="1" x14ac:dyDescent="0.2">
      <c r="A105" s="166"/>
      <c r="B105" s="166"/>
      <c r="C105" s="166"/>
      <c r="D105" s="166"/>
      <c r="E105" s="166"/>
      <c r="F105" s="166"/>
      <c r="G105" s="166"/>
      <c r="H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8"/>
      <c r="U105" s="169"/>
      <c r="V105" s="169"/>
      <c r="W105" s="166"/>
      <c r="X105" s="166"/>
      <c r="Y105" s="166"/>
      <c r="Z105" s="166"/>
      <c r="AA105" s="166"/>
      <c r="AB105" s="16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66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6"/>
      <c r="CT105" s="166"/>
      <c r="CU105" s="166"/>
      <c r="CV105" s="166"/>
      <c r="CW105" s="166"/>
      <c r="CX105" s="166"/>
      <c r="CY105" s="166"/>
      <c r="CZ105" s="166"/>
    </row>
    <row r="106" spans="1:104" ht="11.25" customHeight="1" x14ac:dyDescent="0.2">
      <c r="A106" s="166"/>
      <c r="B106" s="166"/>
      <c r="C106" s="166"/>
      <c r="D106" s="166"/>
      <c r="E106" s="166"/>
      <c r="F106" s="166"/>
      <c r="G106" s="166"/>
      <c r="H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8"/>
      <c r="U106" s="169"/>
      <c r="V106" s="169"/>
      <c r="W106" s="166"/>
      <c r="X106" s="166"/>
      <c r="Y106" s="166"/>
      <c r="Z106" s="166"/>
      <c r="AA106" s="166"/>
      <c r="AB106" s="16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  <c r="AN106" s="166"/>
      <c r="AO106" s="166"/>
      <c r="AP106" s="166"/>
      <c r="AQ106" s="166"/>
      <c r="AR106" s="166"/>
      <c r="AS106" s="166"/>
      <c r="AT106" s="166"/>
      <c r="AU106" s="166"/>
      <c r="AV106" s="166"/>
      <c r="AW106" s="166"/>
      <c r="AX106" s="166"/>
      <c r="AY106" s="166"/>
      <c r="AZ106" s="166"/>
      <c r="BA106" s="166"/>
      <c r="BB106" s="166"/>
      <c r="BC106" s="166"/>
      <c r="BD106" s="166"/>
      <c r="BE106" s="166"/>
      <c r="BF106" s="166"/>
      <c r="BG106" s="166"/>
      <c r="BH106" s="166"/>
      <c r="BI106" s="166"/>
      <c r="BJ106" s="166"/>
      <c r="BK106" s="166"/>
      <c r="BL106" s="166"/>
      <c r="BM106" s="166"/>
      <c r="BN106" s="166"/>
      <c r="BO106" s="166"/>
      <c r="BP106" s="166"/>
      <c r="BQ106" s="166"/>
      <c r="BR106" s="166"/>
      <c r="BS106" s="166"/>
      <c r="BT106" s="166"/>
      <c r="BU106" s="166"/>
      <c r="BV106" s="166"/>
      <c r="BW106" s="166"/>
      <c r="BX106" s="166"/>
      <c r="BY106" s="166"/>
      <c r="BZ106" s="166"/>
      <c r="CA106" s="166"/>
      <c r="CB106" s="166"/>
      <c r="CC106" s="166"/>
      <c r="CD106" s="166"/>
      <c r="CE106" s="166"/>
      <c r="CF106" s="166"/>
      <c r="CG106" s="166"/>
      <c r="CH106" s="166"/>
      <c r="CI106" s="166"/>
      <c r="CJ106" s="166"/>
      <c r="CK106" s="166"/>
      <c r="CL106" s="166"/>
      <c r="CM106" s="166"/>
      <c r="CN106" s="166"/>
      <c r="CO106" s="166"/>
      <c r="CP106" s="166"/>
      <c r="CQ106" s="166"/>
      <c r="CR106" s="166"/>
      <c r="CS106" s="166"/>
      <c r="CT106" s="166"/>
      <c r="CU106" s="166"/>
      <c r="CV106" s="166"/>
      <c r="CW106" s="166"/>
      <c r="CX106" s="166"/>
      <c r="CY106" s="166"/>
      <c r="CZ106" s="166"/>
    </row>
    <row r="107" spans="1:104" ht="11.25" customHeight="1" x14ac:dyDescent="0.2">
      <c r="A107" s="166"/>
      <c r="B107" s="166"/>
      <c r="C107" s="166"/>
      <c r="D107" s="166"/>
      <c r="E107" s="166"/>
      <c r="F107" s="166"/>
      <c r="G107" s="166"/>
      <c r="H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8"/>
      <c r="U107" s="169"/>
      <c r="V107" s="169"/>
      <c r="W107" s="166"/>
      <c r="X107" s="166"/>
      <c r="Y107" s="166"/>
      <c r="Z107" s="166"/>
      <c r="AA107" s="166"/>
      <c r="AB107" s="166"/>
      <c r="AC107" s="166"/>
      <c r="AD107" s="166"/>
      <c r="AE107" s="166"/>
      <c r="AF107" s="166"/>
      <c r="AG107" s="166"/>
      <c r="AH107" s="166"/>
      <c r="AI107" s="166"/>
      <c r="AJ107" s="166"/>
      <c r="AK107" s="166"/>
      <c r="AL107" s="166"/>
      <c r="AM107" s="166"/>
      <c r="AN107" s="166"/>
      <c r="AO107" s="166"/>
      <c r="AP107" s="166"/>
      <c r="AQ107" s="166"/>
      <c r="AR107" s="166"/>
      <c r="AS107" s="166"/>
      <c r="AT107" s="166"/>
      <c r="AU107" s="166"/>
      <c r="AV107" s="166"/>
      <c r="AW107" s="166"/>
      <c r="AX107" s="166"/>
      <c r="AY107" s="166"/>
      <c r="AZ107" s="166"/>
      <c r="BA107" s="166"/>
      <c r="BB107" s="166"/>
      <c r="BC107" s="166"/>
      <c r="BD107" s="166"/>
      <c r="BE107" s="166"/>
      <c r="BF107" s="166"/>
      <c r="BG107" s="166"/>
      <c r="BH107" s="166"/>
      <c r="BI107" s="166"/>
      <c r="BJ107" s="166"/>
      <c r="BK107" s="166"/>
      <c r="BL107" s="166"/>
      <c r="BM107" s="166"/>
      <c r="BN107" s="166"/>
      <c r="BO107" s="166"/>
      <c r="BP107" s="166"/>
      <c r="BQ107" s="166"/>
      <c r="BR107" s="166"/>
      <c r="BS107" s="166"/>
      <c r="BT107" s="166"/>
      <c r="BU107" s="166"/>
      <c r="BV107" s="166"/>
      <c r="BW107" s="166"/>
      <c r="BX107" s="166"/>
      <c r="BY107" s="166"/>
      <c r="BZ107" s="166"/>
      <c r="CA107" s="166"/>
      <c r="CB107" s="166"/>
      <c r="CC107" s="166"/>
      <c r="CD107" s="166"/>
      <c r="CE107" s="166"/>
      <c r="CF107" s="166"/>
      <c r="CG107" s="166"/>
      <c r="CH107" s="166"/>
      <c r="CI107" s="166"/>
      <c r="CJ107" s="166"/>
      <c r="CK107" s="166"/>
      <c r="CL107" s="166"/>
      <c r="CM107" s="166"/>
      <c r="CN107" s="166"/>
      <c r="CO107" s="166"/>
      <c r="CP107" s="166"/>
      <c r="CQ107" s="166"/>
      <c r="CR107" s="166"/>
      <c r="CS107" s="166"/>
      <c r="CT107" s="166"/>
      <c r="CU107" s="166"/>
      <c r="CV107" s="166"/>
      <c r="CW107" s="166"/>
      <c r="CX107" s="166"/>
      <c r="CY107" s="166"/>
      <c r="CZ107" s="166"/>
    </row>
    <row r="108" spans="1:104" ht="11.25" customHeight="1" x14ac:dyDescent="0.2">
      <c r="A108" s="166"/>
      <c r="B108" s="166"/>
      <c r="C108" s="166"/>
      <c r="D108" s="166"/>
      <c r="E108" s="166"/>
      <c r="F108" s="166"/>
      <c r="G108" s="166"/>
      <c r="H108" s="166"/>
      <c r="I108" s="166"/>
      <c r="J108" s="166"/>
      <c r="K108" s="166"/>
      <c r="L108" s="166"/>
      <c r="M108" s="166"/>
      <c r="N108" s="166"/>
      <c r="O108" s="166"/>
      <c r="P108" s="166"/>
      <c r="Q108" s="166"/>
      <c r="R108" s="166"/>
      <c r="S108" s="166"/>
      <c r="T108" s="168"/>
      <c r="U108" s="169"/>
      <c r="V108" s="169"/>
      <c r="W108" s="166"/>
      <c r="X108" s="166"/>
      <c r="Y108" s="166"/>
      <c r="Z108" s="166"/>
      <c r="AA108" s="166"/>
      <c r="AB108" s="166"/>
      <c r="AC108" s="166"/>
      <c r="AD108" s="166"/>
      <c r="AE108" s="166"/>
      <c r="AF108" s="166"/>
      <c r="AG108" s="166"/>
      <c r="AH108" s="166"/>
      <c r="AI108" s="166"/>
      <c r="AJ108" s="166"/>
      <c r="AK108" s="166"/>
      <c r="AL108" s="166"/>
      <c r="AM108" s="166"/>
      <c r="AN108" s="166"/>
      <c r="AO108" s="166"/>
      <c r="AP108" s="166"/>
      <c r="AQ108" s="166"/>
      <c r="AR108" s="166"/>
      <c r="AS108" s="166"/>
      <c r="AT108" s="166"/>
      <c r="AU108" s="166"/>
      <c r="AV108" s="166"/>
      <c r="AW108" s="166"/>
      <c r="AX108" s="166"/>
      <c r="AY108" s="166"/>
      <c r="AZ108" s="166"/>
      <c r="BA108" s="166"/>
      <c r="BB108" s="166"/>
      <c r="BC108" s="166"/>
      <c r="BD108" s="166"/>
      <c r="BE108" s="166"/>
      <c r="BF108" s="166"/>
      <c r="BG108" s="166"/>
      <c r="BH108" s="166"/>
      <c r="BI108" s="166"/>
      <c r="BJ108" s="166"/>
      <c r="BK108" s="166"/>
      <c r="BL108" s="166"/>
      <c r="BM108" s="166"/>
      <c r="BN108" s="166"/>
      <c r="BO108" s="166"/>
      <c r="BP108" s="166"/>
      <c r="BQ108" s="166"/>
      <c r="BR108" s="166"/>
      <c r="BS108" s="166"/>
      <c r="BT108" s="166"/>
      <c r="BU108" s="166"/>
      <c r="BV108" s="166"/>
      <c r="BW108" s="166"/>
      <c r="BX108" s="166"/>
      <c r="BY108" s="166"/>
      <c r="BZ108" s="166"/>
      <c r="CA108" s="166"/>
      <c r="CB108" s="166"/>
      <c r="CC108" s="166"/>
      <c r="CD108" s="166"/>
      <c r="CE108" s="166"/>
      <c r="CF108" s="166"/>
      <c r="CG108" s="166"/>
      <c r="CH108" s="166"/>
      <c r="CI108" s="166"/>
      <c r="CJ108" s="166"/>
      <c r="CK108" s="166"/>
      <c r="CL108" s="166"/>
      <c r="CM108" s="166"/>
      <c r="CN108" s="166"/>
      <c r="CO108" s="166"/>
      <c r="CP108" s="166"/>
      <c r="CQ108" s="166"/>
      <c r="CR108" s="166"/>
      <c r="CS108" s="166"/>
      <c r="CT108" s="166"/>
      <c r="CU108" s="166"/>
      <c r="CV108" s="166"/>
      <c r="CW108" s="166"/>
      <c r="CX108" s="166"/>
      <c r="CY108" s="166"/>
      <c r="CZ108" s="166"/>
    </row>
    <row r="109" spans="1:104" ht="11.25" customHeight="1" x14ac:dyDescent="0.2">
      <c r="A109" s="166"/>
      <c r="B109" s="166"/>
      <c r="C109" s="166"/>
      <c r="D109" s="166"/>
      <c r="E109" s="166"/>
      <c r="F109" s="166"/>
      <c r="G109" s="166"/>
      <c r="H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8"/>
      <c r="U109" s="169"/>
      <c r="V109" s="169"/>
      <c r="W109" s="166"/>
      <c r="X109" s="166"/>
      <c r="Y109" s="166"/>
      <c r="Z109" s="166"/>
      <c r="AA109" s="166"/>
      <c r="AB109" s="16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  <c r="AN109" s="166"/>
      <c r="AO109" s="166"/>
      <c r="AP109" s="166"/>
      <c r="AQ109" s="166"/>
      <c r="AR109" s="166"/>
      <c r="AS109" s="166"/>
      <c r="AT109" s="166"/>
      <c r="AU109" s="166"/>
      <c r="AV109" s="166"/>
      <c r="AW109" s="166"/>
      <c r="AX109" s="166"/>
      <c r="AY109" s="166"/>
      <c r="AZ109" s="166"/>
      <c r="BA109" s="166"/>
      <c r="BB109" s="166"/>
      <c r="BC109" s="166"/>
      <c r="BD109" s="166"/>
      <c r="BE109" s="166"/>
      <c r="BF109" s="166"/>
      <c r="BG109" s="166"/>
      <c r="BH109" s="166"/>
      <c r="BI109" s="166"/>
      <c r="BJ109" s="166"/>
      <c r="BK109" s="166"/>
      <c r="BL109" s="166"/>
      <c r="BM109" s="166"/>
      <c r="BN109" s="166"/>
      <c r="BO109" s="166"/>
      <c r="BP109" s="166"/>
      <c r="BQ109" s="166"/>
      <c r="BR109" s="166"/>
      <c r="BS109" s="166"/>
      <c r="BT109" s="166"/>
      <c r="BU109" s="166"/>
      <c r="BV109" s="166"/>
      <c r="BW109" s="166"/>
      <c r="BX109" s="166"/>
      <c r="BY109" s="166"/>
      <c r="BZ109" s="166"/>
      <c r="CA109" s="166"/>
      <c r="CB109" s="166"/>
      <c r="CC109" s="166"/>
      <c r="CD109" s="166"/>
      <c r="CE109" s="166"/>
      <c r="CF109" s="166"/>
      <c r="CG109" s="166"/>
      <c r="CH109" s="166"/>
      <c r="CI109" s="166"/>
      <c r="CJ109" s="166"/>
      <c r="CK109" s="166"/>
      <c r="CL109" s="166"/>
      <c r="CM109" s="166"/>
      <c r="CN109" s="166"/>
      <c r="CO109" s="166"/>
      <c r="CP109" s="166"/>
      <c r="CQ109" s="166"/>
      <c r="CR109" s="166"/>
      <c r="CS109" s="166"/>
      <c r="CT109" s="166"/>
      <c r="CU109" s="166"/>
      <c r="CV109" s="166"/>
      <c r="CW109" s="166"/>
      <c r="CX109" s="166"/>
      <c r="CY109" s="166"/>
      <c r="CZ109" s="166"/>
    </row>
    <row r="110" spans="1:104" ht="11.25" customHeight="1" x14ac:dyDescent="0.2">
      <c r="A110" s="166"/>
      <c r="B110" s="166"/>
      <c r="C110" s="166"/>
      <c r="D110" s="166"/>
      <c r="E110" s="166"/>
      <c r="F110" s="166"/>
      <c r="G110" s="166"/>
      <c r="H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8"/>
      <c r="U110" s="169"/>
      <c r="V110" s="169"/>
      <c r="W110" s="166"/>
      <c r="X110" s="166"/>
      <c r="Y110" s="166"/>
      <c r="Z110" s="166"/>
      <c r="AA110" s="166"/>
      <c r="AB110" s="166"/>
      <c r="AC110" s="166"/>
      <c r="AD110" s="166"/>
      <c r="AE110" s="166"/>
      <c r="AF110" s="166"/>
      <c r="AG110" s="166"/>
      <c r="AH110" s="166"/>
      <c r="AI110" s="166"/>
      <c r="AJ110" s="166"/>
      <c r="AK110" s="166"/>
      <c r="AL110" s="166"/>
      <c r="AM110" s="166"/>
      <c r="AN110" s="166"/>
      <c r="AO110" s="166"/>
      <c r="AP110" s="166"/>
      <c r="AQ110" s="166"/>
      <c r="AR110" s="166"/>
      <c r="AS110" s="166"/>
      <c r="AT110" s="166"/>
      <c r="AU110" s="166"/>
      <c r="AV110" s="166"/>
      <c r="AW110" s="166"/>
      <c r="AX110" s="166"/>
      <c r="AY110" s="166"/>
      <c r="AZ110" s="166"/>
      <c r="BA110" s="166"/>
      <c r="BB110" s="166"/>
      <c r="BC110" s="166"/>
      <c r="BD110" s="166"/>
      <c r="BE110" s="166"/>
      <c r="BF110" s="166"/>
      <c r="BG110" s="166"/>
      <c r="BH110" s="166"/>
      <c r="BI110" s="166"/>
      <c r="BJ110" s="166"/>
      <c r="BK110" s="166"/>
      <c r="BL110" s="166"/>
      <c r="BM110" s="166"/>
      <c r="BN110" s="166"/>
      <c r="BO110" s="166"/>
      <c r="BP110" s="166"/>
      <c r="BQ110" s="166"/>
      <c r="BR110" s="166"/>
      <c r="BS110" s="166"/>
      <c r="BT110" s="166"/>
      <c r="BU110" s="166"/>
      <c r="BV110" s="166"/>
      <c r="BW110" s="166"/>
      <c r="BX110" s="166"/>
      <c r="BY110" s="166"/>
      <c r="BZ110" s="166"/>
      <c r="CA110" s="166"/>
      <c r="CB110" s="166"/>
      <c r="CC110" s="166"/>
      <c r="CD110" s="166"/>
      <c r="CE110" s="166"/>
      <c r="CF110" s="166"/>
      <c r="CG110" s="166"/>
      <c r="CH110" s="166"/>
      <c r="CI110" s="166"/>
      <c r="CJ110" s="166"/>
      <c r="CK110" s="166"/>
      <c r="CL110" s="166"/>
      <c r="CM110" s="166"/>
      <c r="CN110" s="166"/>
      <c r="CO110" s="166"/>
      <c r="CP110" s="166"/>
      <c r="CQ110" s="166"/>
      <c r="CR110" s="166"/>
      <c r="CS110" s="166"/>
      <c r="CT110" s="166"/>
      <c r="CU110" s="166"/>
      <c r="CV110" s="166"/>
      <c r="CW110" s="166"/>
      <c r="CX110" s="166"/>
      <c r="CY110" s="166"/>
      <c r="CZ110" s="166"/>
    </row>
    <row r="111" spans="1:104" ht="11.25" customHeight="1" x14ac:dyDescent="0.2">
      <c r="A111" s="166"/>
      <c r="B111" s="166"/>
      <c r="C111" s="166"/>
      <c r="D111" s="166"/>
      <c r="E111" s="166"/>
      <c r="F111" s="166"/>
      <c r="G111" s="166"/>
      <c r="H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8"/>
      <c r="U111" s="169"/>
      <c r="V111" s="169"/>
      <c r="W111" s="166"/>
      <c r="X111" s="166"/>
      <c r="Y111" s="166"/>
      <c r="Z111" s="166"/>
      <c r="AA111" s="166"/>
      <c r="AB111" s="166"/>
      <c r="AC111" s="166"/>
      <c r="AD111" s="166"/>
      <c r="AE111" s="166"/>
      <c r="AF111" s="166"/>
      <c r="AG111" s="166"/>
      <c r="AH111" s="166"/>
      <c r="AI111" s="166"/>
      <c r="AJ111" s="166"/>
      <c r="AK111" s="166"/>
      <c r="AL111" s="166"/>
      <c r="AM111" s="166"/>
      <c r="AN111" s="166"/>
      <c r="AO111" s="166"/>
      <c r="AP111" s="166"/>
      <c r="AQ111" s="166"/>
      <c r="AR111" s="166"/>
      <c r="AS111" s="166"/>
      <c r="AT111" s="166"/>
      <c r="AU111" s="166"/>
      <c r="AV111" s="166"/>
      <c r="AW111" s="166"/>
      <c r="AX111" s="166"/>
      <c r="AY111" s="166"/>
      <c r="AZ111" s="166"/>
      <c r="BA111" s="166"/>
      <c r="BB111" s="166"/>
      <c r="BC111" s="166"/>
      <c r="BD111" s="166"/>
      <c r="BE111" s="166"/>
      <c r="BF111" s="166"/>
      <c r="BG111" s="166"/>
      <c r="BH111" s="166"/>
      <c r="BI111" s="166"/>
      <c r="BJ111" s="166"/>
      <c r="BK111" s="166"/>
      <c r="BL111" s="166"/>
      <c r="BM111" s="166"/>
      <c r="BN111" s="166"/>
      <c r="BO111" s="166"/>
      <c r="BP111" s="166"/>
      <c r="BQ111" s="166"/>
      <c r="BR111" s="166"/>
      <c r="BS111" s="166"/>
      <c r="BT111" s="166"/>
      <c r="BU111" s="166"/>
      <c r="BV111" s="166"/>
      <c r="BW111" s="166"/>
      <c r="BX111" s="166"/>
      <c r="BY111" s="166"/>
      <c r="BZ111" s="166"/>
      <c r="CA111" s="166"/>
      <c r="CB111" s="166"/>
      <c r="CC111" s="166"/>
      <c r="CD111" s="166"/>
      <c r="CE111" s="166"/>
      <c r="CF111" s="166"/>
      <c r="CG111" s="166"/>
      <c r="CH111" s="166"/>
      <c r="CI111" s="166"/>
      <c r="CJ111" s="166"/>
      <c r="CK111" s="166"/>
      <c r="CL111" s="166"/>
      <c r="CM111" s="166"/>
      <c r="CN111" s="166"/>
      <c r="CO111" s="166"/>
      <c r="CP111" s="166"/>
      <c r="CQ111" s="166"/>
      <c r="CR111" s="166"/>
      <c r="CS111" s="166"/>
      <c r="CT111" s="166"/>
      <c r="CU111" s="166"/>
      <c r="CV111" s="166"/>
      <c r="CW111" s="166"/>
      <c r="CX111" s="166"/>
      <c r="CY111" s="166"/>
      <c r="CZ111" s="166"/>
    </row>
    <row r="112" spans="1:104" ht="11.25" customHeight="1" x14ac:dyDescent="0.2">
      <c r="A112" s="166"/>
      <c r="B112" s="166"/>
      <c r="C112" s="166"/>
      <c r="D112" s="166"/>
      <c r="E112" s="166"/>
      <c r="F112" s="166"/>
      <c r="G112" s="166"/>
      <c r="H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8"/>
      <c r="U112" s="169"/>
      <c r="V112" s="169"/>
      <c r="W112" s="166"/>
      <c r="X112" s="166"/>
      <c r="Y112" s="166"/>
      <c r="Z112" s="166"/>
      <c r="AA112" s="166"/>
      <c r="AB112" s="166"/>
      <c r="AC112" s="166"/>
      <c r="AD112" s="166"/>
      <c r="AE112" s="166"/>
      <c r="AF112" s="166"/>
      <c r="AG112" s="166"/>
      <c r="AH112" s="166"/>
      <c r="AI112" s="166"/>
      <c r="AJ112" s="166"/>
      <c r="AK112" s="166"/>
      <c r="AL112" s="166"/>
      <c r="AM112" s="166"/>
      <c r="AN112" s="166"/>
      <c r="AO112" s="166"/>
      <c r="AP112" s="166"/>
      <c r="AQ112" s="166"/>
      <c r="AR112" s="166"/>
      <c r="AS112" s="166"/>
      <c r="AT112" s="166"/>
      <c r="AU112" s="166"/>
      <c r="AV112" s="166"/>
      <c r="AW112" s="166"/>
      <c r="AX112" s="166"/>
      <c r="AY112" s="166"/>
      <c r="AZ112" s="166"/>
      <c r="BA112" s="166"/>
      <c r="BB112" s="166"/>
      <c r="BC112" s="166"/>
      <c r="BD112" s="166"/>
      <c r="BE112" s="166"/>
      <c r="BF112" s="166"/>
      <c r="BG112" s="166"/>
      <c r="BH112" s="166"/>
      <c r="BI112" s="166"/>
      <c r="BJ112" s="166"/>
      <c r="BK112" s="166"/>
      <c r="BL112" s="166"/>
      <c r="BM112" s="166"/>
      <c r="BN112" s="166"/>
      <c r="BO112" s="166"/>
      <c r="BP112" s="166"/>
      <c r="BQ112" s="166"/>
      <c r="BR112" s="166"/>
      <c r="BS112" s="166"/>
      <c r="BT112" s="166"/>
      <c r="BU112" s="166"/>
      <c r="BV112" s="166"/>
      <c r="BW112" s="166"/>
      <c r="BX112" s="166"/>
      <c r="BY112" s="166"/>
      <c r="BZ112" s="166"/>
      <c r="CA112" s="166"/>
      <c r="CB112" s="166"/>
      <c r="CC112" s="166"/>
      <c r="CD112" s="166"/>
      <c r="CE112" s="166"/>
      <c r="CF112" s="166"/>
      <c r="CG112" s="166"/>
      <c r="CH112" s="166"/>
      <c r="CI112" s="166"/>
      <c r="CJ112" s="166"/>
      <c r="CK112" s="166"/>
      <c r="CL112" s="166"/>
      <c r="CM112" s="166"/>
      <c r="CN112" s="166"/>
      <c r="CO112" s="166"/>
      <c r="CP112" s="166"/>
      <c r="CQ112" s="166"/>
      <c r="CR112" s="166"/>
      <c r="CS112" s="166"/>
      <c r="CT112" s="166"/>
      <c r="CU112" s="166"/>
      <c r="CV112" s="166"/>
      <c r="CW112" s="166"/>
      <c r="CX112" s="166"/>
      <c r="CY112" s="166"/>
      <c r="CZ112" s="166"/>
    </row>
    <row r="113" spans="1:104" ht="11.25" customHeight="1" x14ac:dyDescent="0.2">
      <c r="A113" s="166"/>
      <c r="B113" s="166"/>
      <c r="C113" s="166"/>
      <c r="D113" s="166"/>
      <c r="E113" s="166"/>
      <c r="F113" s="166"/>
      <c r="G113" s="166"/>
      <c r="H113" s="166"/>
      <c r="I113" s="166"/>
      <c r="J113" s="166"/>
      <c r="K113" s="166"/>
      <c r="L113" s="166"/>
      <c r="M113" s="166"/>
      <c r="N113" s="166"/>
      <c r="O113" s="166"/>
      <c r="P113" s="166"/>
      <c r="Q113" s="166"/>
      <c r="R113" s="166"/>
      <c r="S113" s="166"/>
      <c r="T113" s="168"/>
      <c r="U113" s="169"/>
      <c r="V113" s="169"/>
      <c r="W113" s="166"/>
      <c r="X113" s="166"/>
      <c r="Y113" s="166"/>
      <c r="Z113" s="166"/>
      <c r="AA113" s="166"/>
      <c r="AB113" s="166"/>
      <c r="AC113" s="166"/>
      <c r="AD113" s="166"/>
      <c r="AE113" s="166"/>
      <c r="AF113" s="166"/>
      <c r="AG113" s="166"/>
      <c r="AH113" s="166"/>
      <c r="AI113" s="166"/>
      <c r="AJ113" s="166"/>
      <c r="AK113" s="166"/>
      <c r="AL113" s="166"/>
      <c r="AM113" s="166"/>
      <c r="AN113" s="166"/>
      <c r="AO113" s="166"/>
      <c r="AP113" s="166"/>
      <c r="AQ113" s="166"/>
      <c r="AR113" s="166"/>
      <c r="AS113" s="166"/>
      <c r="AT113" s="166"/>
      <c r="AU113" s="166"/>
      <c r="AV113" s="166"/>
      <c r="AW113" s="166"/>
      <c r="AX113" s="166"/>
      <c r="AY113" s="166"/>
      <c r="AZ113" s="166"/>
      <c r="BA113" s="166"/>
      <c r="BB113" s="166"/>
      <c r="BC113" s="166"/>
      <c r="BD113" s="166"/>
      <c r="BE113" s="166"/>
      <c r="BF113" s="166"/>
      <c r="BG113" s="166"/>
      <c r="BH113" s="166"/>
      <c r="BI113" s="166"/>
      <c r="BJ113" s="166"/>
      <c r="BK113" s="166"/>
      <c r="BL113" s="166"/>
      <c r="BM113" s="166"/>
      <c r="BN113" s="166"/>
      <c r="BO113" s="166"/>
      <c r="BP113" s="166"/>
      <c r="BQ113" s="166"/>
      <c r="BR113" s="166"/>
      <c r="BS113" s="166"/>
      <c r="BT113" s="166"/>
      <c r="BU113" s="166"/>
      <c r="BV113" s="166"/>
      <c r="BW113" s="166"/>
      <c r="BX113" s="166"/>
      <c r="BY113" s="166"/>
      <c r="BZ113" s="166"/>
      <c r="CA113" s="166"/>
      <c r="CB113" s="166"/>
      <c r="CC113" s="166"/>
      <c r="CD113" s="166"/>
      <c r="CE113" s="166"/>
      <c r="CF113" s="166"/>
      <c r="CG113" s="166"/>
      <c r="CH113" s="166"/>
      <c r="CI113" s="166"/>
      <c r="CJ113" s="166"/>
      <c r="CK113" s="166"/>
      <c r="CL113" s="166"/>
      <c r="CM113" s="166"/>
      <c r="CN113" s="166"/>
      <c r="CO113" s="166"/>
      <c r="CP113" s="166"/>
      <c r="CQ113" s="166"/>
      <c r="CR113" s="166"/>
      <c r="CS113" s="166"/>
      <c r="CT113" s="166"/>
      <c r="CU113" s="166"/>
      <c r="CV113" s="166"/>
      <c r="CW113" s="166"/>
      <c r="CX113" s="166"/>
      <c r="CY113" s="166"/>
      <c r="CZ113" s="166"/>
    </row>
    <row r="114" spans="1:104" ht="11.25" customHeight="1" x14ac:dyDescent="0.2">
      <c r="A114" s="166"/>
      <c r="B114" s="166"/>
      <c r="C114" s="166"/>
      <c r="D114" s="166"/>
      <c r="E114" s="166"/>
      <c r="F114" s="166"/>
      <c r="G114" s="166"/>
      <c r="H114" s="166"/>
      <c r="I114" s="166"/>
      <c r="J114" s="166"/>
      <c r="K114" s="166"/>
      <c r="L114" s="166"/>
      <c r="M114" s="166"/>
      <c r="N114" s="166"/>
      <c r="O114" s="166"/>
      <c r="P114" s="166"/>
      <c r="Q114" s="166"/>
      <c r="R114" s="166"/>
      <c r="S114" s="166"/>
      <c r="T114" s="168"/>
      <c r="U114" s="169"/>
      <c r="V114" s="169"/>
      <c r="W114" s="166"/>
      <c r="X114" s="166"/>
      <c r="Y114" s="166"/>
      <c r="Z114" s="166"/>
      <c r="AA114" s="166"/>
      <c r="AB114" s="166"/>
      <c r="AC114" s="166"/>
      <c r="AD114" s="166"/>
      <c r="AE114" s="166"/>
      <c r="AF114" s="166"/>
      <c r="AG114" s="166"/>
      <c r="AH114" s="166"/>
      <c r="AI114" s="166"/>
      <c r="AJ114" s="166"/>
      <c r="AK114" s="166"/>
      <c r="AL114" s="166"/>
      <c r="AM114" s="166"/>
      <c r="AN114" s="166"/>
      <c r="AO114" s="166"/>
      <c r="AP114" s="166"/>
      <c r="AQ114" s="166"/>
      <c r="AR114" s="166"/>
      <c r="AS114" s="166"/>
      <c r="AT114" s="166"/>
      <c r="AU114" s="166"/>
      <c r="AV114" s="166"/>
      <c r="AW114" s="166"/>
      <c r="AX114" s="166"/>
      <c r="AY114" s="166"/>
      <c r="AZ114" s="166"/>
      <c r="BA114" s="166"/>
      <c r="BB114" s="166"/>
      <c r="BC114" s="166"/>
      <c r="BD114" s="166"/>
      <c r="BE114" s="166"/>
      <c r="BF114" s="166"/>
      <c r="BG114" s="166"/>
      <c r="BH114" s="166"/>
      <c r="BI114" s="166"/>
      <c r="BJ114" s="166"/>
      <c r="BK114" s="166"/>
      <c r="BL114" s="166"/>
      <c r="BM114" s="166"/>
      <c r="BN114" s="166"/>
      <c r="BO114" s="166"/>
      <c r="BP114" s="166"/>
      <c r="BQ114" s="166"/>
      <c r="BR114" s="166"/>
      <c r="BS114" s="166"/>
      <c r="BT114" s="166"/>
      <c r="BU114" s="166"/>
      <c r="BV114" s="166"/>
      <c r="BW114" s="166"/>
      <c r="BX114" s="166"/>
      <c r="BY114" s="166"/>
      <c r="BZ114" s="166"/>
      <c r="CA114" s="166"/>
      <c r="CB114" s="166"/>
      <c r="CC114" s="166"/>
      <c r="CD114" s="166"/>
      <c r="CE114" s="166"/>
      <c r="CF114" s="166"/>
      <c r="CG114" s="166"/>
      <c r="CH114" s="166"/>
      <c r="CI114" s="166"/>
      <c r="CJ114" s="166"/>
      <c r="CK114" s="166"/>
      <c r="CL114" s="166"/>
      <c r="CM114" s="166"/>
      <c r="CN114" s="166"/>
      <c r="CO114" s="166"/>
      <c r="CP114" s="166"/>
      <c r="CQ114" s="166"/>
      <c r="CR114" s="166"/>
      <c r="CS114" s="166"/>
      <c r="CT114" s="166"/>
      <c r="CU114" s="166"/>
      <c r="CV114" s="166"/>
      <c r="CW114" s="166"/>
      <c r="CX114" s="166"/>
      <c r="CY114" s="166"/>
      <c r="CZ114" s="166"/>
    </row>
    <row r="115" spans="1:104" ht="11.25" customHeight="1" x14ac:dyDescent="0.2">
      <c r="A115" s="166"/>
      <c r="B115" s="166"/>
      <c r="C115" s="166"/>
      <c r="D115" s="166"/>
      <c r="E115" s="166"/>
      <c r="F115" s="166"/>
      <c r="G115" s="166"/>
      <c r="H115" s="166"/>
      <c r="I115" s="166"/>
      <c r="J115" s="166"/>
      <c r="K115" s="166"/>
      <c r="L115" s="166"/>
      <c r="M115" s="166"/>
      <c r="N115" s="166"/>
      <c r="O115" s="166"/>
      <c r="P115" s="166"/>
      <c r="Q115" s="166"/>
      <c r="R115" s="166"/>
      <c r="S115" s="166"/>
      <c r="T115" s="168"/>
      <c r="U115" s="169"/>
      <c r="V115" s="169"/>
      <c r="W115" s="166"/>
      <c r="X115" s="166"/>
      <c r="Y115" s="166"/>
      <c r="Z115" s="166"/>
      <c r="AA115" s="166"/>
      <c r="AB115" s="166"/>
      <c r="AC115" s="166"/>
      <c r="AD115" s="166"/>
      <c r="AE115" s="166"/>
      <c r="AF115" s="166"/>
      <c r="AG115" s="166"/>
      <c r="AH115" s="166"/>
      <c r="AI115" s="166"/>
      <c r="AJ115" s="166"/>
      <c r="AK115" s="166"/>
      <c r="AL115" s="166"/>
      <c r="AM115" s="166"/>
      <c r="AN115" s="166"/>
      <c r="AO115" s="166"/>
      <c r="AP115" s="166"/>
      <c r="AQ115" s="166"/>
      <c r="AR115" s="166"/>
      <c r="AS115" s="166"/>
      <c r="AT115" s="166"/>
      <c r="AU115" s="166"/>
      <c r="AV115" s="166"/>
      <c r="AW115" s="166"/>
      <c r="AX115" s="166"/>
      <c r="AY115" s="166"/>
      <c r="AZ115" s="166"/>
      <c r="BA115" s="166"/>
      <c r="BB115" s="166"/>
      <c r="BC115" s="166"/>
      <c r="BD115" s="166"/>
      <c r="BE115" s="166"/>
      <c r="BF115" s="166"/>
      <c r="BG115" s="166"/>
      <c r="BH115" s="166"/>
      <c r="BI115" s="166"/>
      <c r="BJ115" s="166"/>
      <c r="BK115" s="166"/>
      <c r="BL115" s="166"/>
      <c r="BM115" s="166"/>
      <c r="BN115" s="166"/>
      <c r="BO115" s="166"/>
      <c r="BP115" s="166"/>
      <c r="BQ115" s="166"/>
      <c r="BR115" s="166"/>
      <c r="BS115" s="166"/>
      <c r="BT115" s="166"/>
      <c r="BU115" s="166"/>
      <c r="BV115" s="166"/>
      <c r="BW115" s="166"/>
      <c r="BX115" s="166"/>
      <c r="BY115" s="166"/>
      <c r="BZ115" s="166"/>
      <c r="CA115" s="166"/>
      <c r="CB115" s="166"/>
      <c r="CC115" s="166"/>
      <c r="CD115" s="166"/>
      <c r="CE115" s="166"/>
      <c r="CF115" s="166"/>
      <c r="CG115" s="166"/>
      <c r="CH115" s="166"/>
      <c r="CI115" s="166"/>
      <c r="CJ115" s="166"/>
      <c r="CK115" s="166"/>
      <c r="CL115" s="166"/>
      <c r="CM115" s="166"/>
      <c r="CN115" s="166"/>
      <c r="CO115" s="166"/>
      <c r="CP115" s="166"/>
      <c r="CQ115" s="166"/>
      <c r="CR115" s="166"/>
      <c r="CS115" s="166"/>
      <c r="CT115" s="166"/>
      <c r="CU115" s="166"/>
      <c r="CV115" s="166"/>
      <c r="CW115" s="166"/>
      <c r="CX115" s="166"/>
      <c r="CY115" s="166"/>
      <c r="CZ115" s="166"/>
    </row>
    <row r="116" spans="1:104" ht="11.25" customHeight="1" x14ac:dyDescent="0.2">
      <c r="A116" s="166"/>
      <c r="B116" s="166"/>
      <c r="C116" s="166"/>
      <c r="D116" s="166"/>
      <c r="E116" s="166"/>
      <c r="F116" s="166"/>
      <c r="G116" s="166"/>
      <c r="H116" s="166"/>
      <c r="I116" s="166"/>
      <c r="J116" s="166"/>
      <c r="K116" s="166"/>
      <c r="L116" s="166"/>
      <c r="M116" s="166"/>
      <c r="N116" s="166"/>
      <c r="O116" s="166"/>
      <c r="P116" s="166"/>
      <c r="Q116" s="166"/>
      <c r="R116" s="166"/>
      <c r="S116" s="166"/>
      <c r="T116" s="168"/>
      <c r="U116" s="169"/>
      <c r="V116" s="169"/>
      <c r="W116" s="166"/>
      <c r="X116" s="166"/>
      <c r="Y116" s="166"/>
      <c r="Z116" s="166"/>
      <c r="AA116" s="166"/>
      <c r="AB116" s="166"/>
      <c r="AC116" s="166"/>
      <c r="AD116" s="166"/>
      <c r="AE116" s="166"/>
      <c r="AF116" s="166"/>
      <c r="AG116" s="166"/>
      <c r="AH116" s="166"/>
      <c r="AI116" s="166"/>
      <c r="AJ116" s="166"/>
      <c r="AK116" s="166"/>
      <c r="AL116" s="166"/>
      <c r="AM116" s="166"/>
      <c r="AN116" s="166"/>
      <c r="AO116" s="166"/>
      <c r="AP116" s="166"/>
      <c r="AQ116" s="166"/>
      <c r="AR116" s="166"/>
      <c r="AS116" s="166"/>
      <c r="AT116" s="166"/>
      <c r="AU116" s="166"/>
      <c r="AV116" s="166"/>
      <c r="AW116" s="166"/>
      <c r="AX116" s="166"/>
      <c r="AY116" s="166"/>
      <c r="AZ116" s="166"/>
      <c r="BA116" s="166"/>
      <c r="BB116" s="166"/>
      <c r="BC116" s="166"/>
      <c r="BD116" s="166"/>
      <c r="BE116" s="166"/>
      <c r="BF116" s="166"/>
      <c r="BG116" s="166"/>
      <c r="BH116" s="166"/>
      <c r="BI116" s="166"/>
      <c r="BJ116" s="166"/>
      <c r="BK116" s="166"/>
      <c r="BL116" s="166"/>
      <c r="BM116" s="166"/>
      <c r="BN116" s="166"/>
      <c r="BO116" s="166"/>
      <c r="BP116" s="166"/>
      <c r="BQ116" s="166"/>
      <c r="BR116" s="166"/>
      <c r="BS116" s="166"/>
      <c r="BT116" s="166"/>
      <c r="BU116" s="166"/>
      <c r="BV116" s="166"/>
      <c r="BW116" s="166"/>
      <c r="BX116" s="166"/>
      <c r="BY116" s="166"/>
      <c r="BZ116" s="166"/>
      <c r="CA116" s="166"/>
      <c r="CB116" s="166"/>
      <c r="CC116" s="166"/>
      <c r="CD116" s="166"/>
      <c r="CE116" s="166"/>
      <c r="CF116" s="166"/>
      <c r="CG116" s="166"/>
      <c r="CH116" s="166"/>
      <c r="CI116" s="166"/>
      <c r="CJ116" s="166"/>
      <c r="CK116" s="166"/>
      <c r="CL116" s="166"/>
      <c r="CM116" s="166"/>
      <c r="CN116" s="166"/>
      <c r="CO116" s="166"/>
      <c r="CP116" s="166"/>
      <c r="CQ116" s="166"/>
      <c r="CR116" s="166"/>
      <c r="CS116" s="166"/>
      <c r="CT116" s="166"/>
      <c r="CU116" s="166"/>
      <c r="CV116" s="166"/>
      <c r="CW116" s="166"/>
      <c r="CX116" s="166"/>
      <c r="CY116" s="166"/>
      <c r="CZ116" s="166"/>
    </row>
    <row r="117" spans="1:104" ht="11.25" customHeight="1" x14ac:dyDescent="0.2">
      <c r="A117" s="166"/>
      <c r="B117" s="166"/>
      <c r="C117" s="166"/>
      <c r="D117" s="166"/>
      <c r="E117" s="166"/>
      <c r="F117" s="166"/>
      <c r="G117" s="166"/>
      <c r="H117" s="166"/>
      <c r="I117" s="166"/>
      <c r="J117" s="166"/>
      <c r="K117" s="166"/>
      <c r="L117" s="166"/>
      <c r="M117" s="166"/>
      <c r="N117" s="166"/>
      <c r="O117" s="166"/>
      <c r="P117" s="166"/>
      <c r="Q117" s="166"/>
      <c r="R117" s="166"/>
      <c r="S117" s="166"/>
      <c r="T117" s="168"/>
      <c r="U117" s="169"/>
      <c r="V117" s="169"/>
      <c r="W117" s="166"/>
      <c r="X117" s="166"/>
      <c r="Y117" s="166"/>
      <c r="Z117" s="166"/>
      <c r="AA117" s="166"/>
      <c r="AB117" s="166"/>
      <c r="AC117" s="166"/>
      <c r="AD117" s="166"/>
      <c r="AE117" s="166"/>
      <c r="AF117" s="166"/>
      <c r="AG117" s="166"/>
      <c r="AH117" s="166"/>
      <c r="AI117" s="166"/>
      <c r="AJ117" s="166"/>
      <c r="AK117" s="166"/>
      <c r="AL117" s="166"/>
      <c r="AM117" s="166"/>
      <c r="AN117" s="166"/>
      <c r="AO117" s="166"/>
      <c r="AP117" s="166"/>
      <c r="AQ117" s="166"/>
      <c r="AR117" s="166"/>
      <c r="AS117" s="166"/>
      <c r="AT117" s="166"/>
      <c r="AU117" s="166"/>
      <c r="AV117" s="166"/>
      <c r="AW117" s="166"/>
      <c r="AX117" s="166"/>
      <c r="AY117" s="166"/>
      <c r="AZ117" s="166"/>
      <c r="BA117" s="166"/>
      <c r="BB117" s="166"/>
      <c r="BC117" s="166"/>
      <c r="BD117" s="166"/>
      <c r="BE117" s="166"/>
      <c r="BF117" s="166"/>
      <c r="BG117" s="166"/>
      <c r="BH117" s="166"/>
      <c r="BI117" s="166"/>
      <c r="BJ117" s="166"/>
      <c r="BK117" s="166"/>
      <c r="BL117" s="166"/>
      <c r="BM117" s="166"/>
      <c r="BN117" s="166"/>
      <c r="BO117" s="166"/>
      <c r="BP117" s="166"/>
      <c r="BQ117" s="166"/>
      <c r="BR117" s="166"/>
      <c r="BS117" s="166"/>
      <c r="BT117" s="166"/>
      <c r="BU117" s="166"/>
      <c r="BV117" s="166"/>
      <c r="BW117" s="166"/>
      <c r="BX117" s="166"/>
      <c r="BY117" s="166"/>
      <c r="BZ117" s="166"/>
      <c r="CA117" s="166"/>
      <c r="CB117" s="166"/>
      <c r="CC117" s="166"/>
      <c r="CD117" s="166"/>
      <c r="CE117" s="166"/>
      <c r="CF117" s="166"/>
      <c r="CG117" s="166"/>
      <c r="CH117" s="166"/>
      <c r="CI117" s="166"/>
      <c r="CJ117" s="166"/>
      <c r="CK117" s="166"/>
      <c r="CL117" s="166"/>
      <c r="CM117" s="166"/>
      <c r="CN117" s="166"/>
      <c r="CO117" s="166"/>
      <c r="CP117" s="166"/>
      <c r="CQ117" s="166"/>
      <c r="CR117" s="166"/>
      <c r="CS117" s="166"/>
      <c r="CT117" s="166"/>
      <c r="CU117" s="166"/>
      <c r="CV117" s="166"/>
      <c r="CW117" s="166"/>
      <c r="CX117" s="166"/>
      <c r="CY117" s="166"/>
      <c r="CZ117" s="166"/>
    </row>
    <row r="118" spans="1:104" ht="11.25" customHeight="1" x14ac:dyDescent="0.2">
      <c r="A118" s="166"/>
      <c r="B118" s="166"/>
      <c r="C118" s="166"/>
      <c r="D118" s="166"/>
      <c r="E118" s="166"/>
      <c r="F118" s="166"/>
      <c r="G118" s="166"/>
      <c r="H118" s="166"/>
      <c r="I118" s="166"/>
      <c r="J118" s="166"/>
      <c r="K118" s="166"/>
      <c r="L118" s="166"/>
      <c r="M118" s="166"/>
      <c r="N118" s="166"/>
      <c r="O118" s="166"/>
      <c r="P118" s="166"/>
      <c r="Q118" s="166"/>
      <c r="R118" s="166"/>
      <c r="S118" s="166"/>
      <c r="T118" s="168"/>
      <c r="U118" s="169"/>
      <c r="V118" s="169"/>
      <c r="W118" s="166"/>
      <c r="X118" s="166"/>
      <c r="Y118" s="166"/>
      <c r="Z118" s="166"/>
      <c r="AA118" s="166"/>
      <c r="AB118" s="166"/>
      <c r="AC118" s="166"/>
      <c r="AD118" s="166"/>
      <c r="AE118" s="166"/>
      <c r="AF118" s="166"/>
      <c r="AG118" s="166"/>
      <c r="AH118" s="166"/>
      <c r="AI118" s="166"/>
      <c r="AJ118" s="166"/>
      <c r="AK118" s="166"/>
      <c r="AL118" s="166"/>
      <c r="AM118" s="166"/>
      <c r="AN118" s="166"/>
      <c r="AO118" s="166"/>
      <c r="AP118" s="166"/>
      <c r="AQ118" s="166"/>
      <c r="AR118" s="166"/>
      <c r="AS118" s="166"/>
      <c r="AT118" s="166"/>
      <c r="AU118" s="166"/>
      <c r="AV118" s="166"/>
      <c r="AW118" s="166"/>
      <c r="AX118" s="166"/>
      <c r="AY118" s="166"/>
      <c r="AZ118" s="166"/>
      <c r="BA118" s="166"/>
      <c r="BB118" s="166"/>
      <c r="BC118" s="166"/>
      <c r="BD118" s="166"/>
      <c r="BE118" s="166"/>
      <c r="BF118" s="166"/>
      <c r="BG118" s="166"/>
      <c r="BH118" s="166"/>
      <c r="BI118" s="166"/>
      <c r="BJ118" s="166"/>
      <c r="BK118" s="166"/>
      <c r="BL118" s="166"/>
      <c r="BM118" s="166"/>
      <c r="BN118" s="166"/>
      <c r="BO118" s="166"/>
      <c r="BP118" s="166"/>
      <c r="BQ118" s="166"/>
      <c r="BR118" s="166"/>
      <c r="BS118" s="166"/>
      <c r="BT118" s="166"/>
      <c r="BU118" s="166"/>
      <c r="BV118" s="166"/>
      <c r="BW118" s="166"/>
      <c r="BX118" s="166"/>
      <c r="BY118" s="166"/>
      <c r="BZ118" s="166"/>
      <c r="CA118" s="166"/>
      <c r="CB118" s="166"/>
      <c r="CC118" s="166"/>
      <c r="CD118" s="166"/>
      <c r="CE118" s="166"/>
      <c r="CF118" s="166"/>
      <c r="CG118" s="166"/>
      <c r="CH118" s="166"/>
      <c r="CI118" s="166"/>
      <c r="CJ118" s="166"/>
      <c r="CK118" s="166"/>
      <c r="CL118" s="166"/>
      <c r="CM118" s="166"/>
      <c r="CN118" s="166"/>
      <c r="CO118" s="166"/>
      <c r="CP118" s="166"/>
      <c r="CQ118" s="166"/>
      <c r="CR118" s="166"/>
      <c r="CS118" s="166"/>
      <c r="CT118" s="166"/>
      <c r="CU118" s="166"/>
      <c r="CV118" s="166"/>
      <c r="CW118" s="166"/>
      <c r="CX118" s="166"/>
      <c r="CY118" s="166"/>
      <c r="CZ118" s="166"/>
    </row>
    <row r="119" spans="1:104" ht="11.25" customHeight="1" x14ac:dyDescent="0.2">
      <c r="A119" s="166"/>
      <c r="B119" s="166"/>
      <c r="C119" s="166"/>
      <c r="D119" s="166"/>
      <c r="E119" s="166"/>
      <c r="F119" s="166"/>
      <c r="G119" s="166"/>
      <c r="H119" s="166"/>
      <c r="I119" s="166"/>
      <c r="J119" s="166"/>
      <c r="K119" s="166"/>
      <c r="L119" s="166"/>
      <c r="M119" s="166"/>
      <c r="N119" s="166"/>
      <c r="O119" s="166"/>
      <c r="P119" s="166"/>
      <c r="Q119" s="166"/>
      <c r="R119" s="166"/>
      <c r="S119" s="166"/>
      <c r="T119" s="168"/>
      <c r="U119" s="169"/>
      <c r="V119" s="169"/>
      <c r="W119" s="166"/>
      <c r="X119" s="166"/>
      <c r="Y119" s="166"/>
      <c r="Z119" s="166"/>
      <c r="AA119" s="166"/>
      <c r="AB119" s="166"/>
      <c r="AC119" s="166"/>
      <c r="AD119" s="166"/>
      <c r="AE119" s="166"/>
      <c r="AF119" s="166"/>
      <c r="AG119" s="166"/>
      <c r="AH119" s="166"/>
      <c r="AI119" s="166"/>
      <c r="AJ119" s="166"/>
      <c r="AK119" s="166"/>
      <c r="AL119" s="166"/>
      <c r="AM119" s="166"/>
      <c r="AN119" s="166"/>
      <c r="AO119" s="166"/>
      <c r="AP119" s="166"/>
      <c r="AQ119" s="166"/>
      <c r="AR119" s="166"/>
      <c r="AS119" s="166"/>
      <c r="AT119" s="166"/>
      <c r="AU119" s="166"/>
      <c r="AV119" s="166"/>
      <c r="AW119" s="166"/>
      <c r="AX119" s="166"/>
      <c r="AY119" s="166"/>
      <c r="AZ119" s="166"/>
      <c r="BA119" s="166"/>
      <c r="BB119" s="166"/>
      <c r="BC119" s="166"/>
      <c r="BD119" s="166"/>
      <c r="BE119" s="166"/>
      <c r="BF119" s="166"/>
      <c r="BG119" s="166"/>
      <c r="BH119" s="166"/>
      <c r="BI119" s="166"/>
      <c r="BJ119" s="166"/>
      <c r="BK119" s="166"/>
      <c r="BL119" s="166"/>
      <c r="BM119" s="166"/>
      <c r="BN119" s="166"/>
      <c r="BO119" s="166"/>
      <c r="BP119" s="166"/>
      <c r="BQ119" s="166"/>
      <c r="BR119" s="166"/>
      <c r="BS119" s="166"/>
      <c r="BT119" s="166"/>
      <c r="BU119" s="166"/>
      <c r="BV119" s="166"/>
      <c r="BW119" s="166"/>
      <c r="BX119" s="166"/>
      <c r="BY119" s="166"/>
      <c r="BZ119" s="166"/>
      <c r="CA119" s="166"/>
      <c r="CB119" s="166"/>
      <c r="CC119" s="166"/>
      <c r="CD119" s="166"/>
      <c r="CE119" s="166"/>
      <c r="CF119" s="166"/>
      <c r="CG119" s="166"/>
      <c r="CH119" s="166"/>
      <c r="CI119" s="166"/>
      <c r="CJ119" s="166"/>
      <c r="CK119" s="166"/>
      <c r="CL119" s="166"/>
      <c r="CM119" s="166"/>
      <c r="CN119" s="166"/>
      <c r="CO119" s="166"/>
      <c r="CP119" s="166"/>
      <c r="CQ119" s="166"/>
      <c r="CR119" s="166"/>
      <c r="CS119" s="166"/>
      <c r="CT119" s="166"/>
      <c r="CU119" s="166"/>
      <c r="CV119" s="166"/>
      <c r="CW119" s="166"/>
      <c r="CX119" s="166"/>
      <c r="CY119" s="166"/>
      <c r="CZ119" s="166"/>
    </row>
    <row r="120" spans="1:104" ht="11.25" customHeight="1" x14ac:dyDescent="0.2">
      <c r="A120" s="166"/>
      <c r="B120" s="166"/>
      <c r="C120" s="166"/>
      <c r="D120" s="166"/>
      <c r="E120" s="166"/>
      <c r="F120" s="166"/>
      <c r="G120" s="166"/>
      <c r="H120" s="166"/>
      <c r="I120" s="166"/>
      <c r="J120" s="166"/>
      <c r="K120" s="166"/>
      <c r="L120" s="166"/>
      <c r="M120" s="166"/>
      <c r="N120" s="166"/>
      <c r="O120" s="166"/>
      <c r="P120" s="166"/>
      <c r="Q120" s="166"/>
      <c r="R120" s="166"/>
      <c r="S120" s="166"/>
      <c r="T120" s="168"/>
      <c r="U120" s="169"/>
      <c r="V120" s="169"/>
      <c r="W120" s="166"/>
      <c r="X120" s="166"/>
      <c r="Y120" s="166"/>
      <c r="Z120" s="166"/>
      <c r="AA120" s="166"/>
      <c r="AB120" s="166"/>
      <c r="AC120" s="166"/>
      <c r="AD120" s="166"/>
      <c r="AE120" s="166"/>
      <c r="AF120" s="166"/>
      <c r="AG120" s="166"/>
      <c r="AH120" s="166"/>
      <c r="AI120" s="166"/>
      <c r="AJ120" s="166"/>
      <c r="AK120" s="166"/>
      <c r="AL120" s="166"/>
      <c r="AM120" s="166"/>
      <c r="AN120" s="166"/>
      <c r="AO120" s="166"/>
      <c r="AP120" s="166"/>
      <c r="AQ120" s="166"/>
      <c r="AR120" s="166"/>
      <c r="AS120" s="166"/>
      <c r="AT120" s="166"/>
      <c r="AU120" s="166"/>
      <c r="AV120" s="166"/>
      <c r="AW120" s="166"/>
      <c r="AX120" s="166"/>
      <c r="AY120" s="166"/>
      <c r="AZ120" s="166"/>
      <c r="BA120" s="166"/>
      <c r="BB120" s="166"/>
      <c r="BC120" s="166"/>
      <c r="BD120" s="166"/>
      <c r="BE120" s="166"/>
      <c r="BF120" s="166"/>
      <c r="BG120" s="166"/>
      <c r="BH120" s="166"/>
      <c r="BI120" s="166"/>
      <c r="BJ120" s="166"/>
      <c r="BK120" s="166"/>
      <c r="BL120" s="166"/>
      <c r="BM120" s="166"/>
      <c r="BN120" s="166"/>
      <c r="BO120" s="166"/>
      <c r="BP120" s="166"/>
      <c r="BQ120" s="166"/>
      <c r="BR120" s="166"/>
      <c r="BS120" s="166"/>
      <c r="BT120" s="166"/>
      <c r="BU120" s="166"/>
      <c r="BV120" s="166"/>
      <c r="BW120" s="166"/>
      <c r="BX120" s="166"/>
      <c r="BY120" s="166"/>
      <c r="BZ120" s="166"/>
      <c r="CA120" s="166"/>
      <c r="CB120" s="166"/>
      <c r="CC120" s="166"/>
      <c r="CD120" s="166"/>
      <c r="CE120" s="166"/>
      <c r="CF120" s="166"/>
      <c r="CG120" s="166"/>
      <c r="CH120" s="166"/>
      <c r="CI120" s="166"/>
      <c r="CJ120" s="166"/>
      <c r="CK120" s="166"/>
      <c r="CL120" s="166"/>
      <c r="CM120" s="166"/>
      <c r="CN120" s="166"/>
      <c r="CO120" s="166"/>
      <c r="CP120" s="166"/>
      <c r="CQ120" s="166"/>
      <c r="CR120" s="166"/>
      <c r="CS120" s="166"/>
      <c r="CT120" s="166"/>
      <c r="CU120" s="166"/>
      <c r="CV120" s="166"/>
      <c r="CW120" s="166"/>
      <c r="CX120" s="166"/>
      <c r="CY120" s="166"/>
      <c r="CZ120" s="166"/>
    </row>
    <row r="121" spans="1:104" ht="11.25" customHeight="1" x14ac:dyDescent="0.2">
      <c r="A121" s="166"/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166"/>
      <c r="N121" s="166"/>
      <c r="O121" s="166"/>
      <c r="P121" s="166"/>
      <c r="Q121" s="166"/>
      <c r="R121" s="166"/>
      <c r="S121" s="166"/>
      <c r="T121" s="168"/>
      <c r="U121" s="169"/>
      <c r="V121" s="169"/>
      <c r="W121" s="166"/>
      <c r="X121" s="166"/>
      <c r="Y121" s="166"/>
      <c r="Z121" s="166"/>
      <c r="AA121" s="166"/>
      <c r="AB121" s="166"/>
      <c r="AC121" s="166"/>
      <c r="AD121" s="166"/>
      <c r="AE121" s="166"/>
      <c r="AF121" s="166"/>
      <c r="AG121" s="166"/>
      <c r="AH121" s="166"/>
      <c r="AI121" s="166"/>
      <c r="AJ121" s="166"/>
      <c r="AK121" s="166"/>
      <c r="AL121" s="166"/>
      <c r="AM121" s="166"/>
      <c r="AN121" s="166"/>
      <c r="AO121" s="166"/>
      <c r="AP121" s="166"/>
      <c r="AQ121" s="166"/>
      <c r="AR121" s="166"/>
      <c r="AS121" s="166"/>
      <c r="AT121" s="166"/>
      <c r="AU121" s="166"/>
      <c r="AV121" s="166"/>
      <c r="AW121" s="166"/>
      <c r="AX121" s="166"/>
      <c r="AY121" s="166"/>
      <c r="AZ121" s="166"/>
      <c r="BA121" s="166"/>
      <c r="BB121" s="166"/>
      <c r="BC121" s="166"/>
      <c r="BD121" s="166"/>
      <c r="BE121" s="166"/>
      <c r="BF121" s="166"/>
      <c r="BG121" s="166"/>
      <c r="BH121" s="166"/>
      <c r="BI121" s="166"/>
      <c r="BJ121" s="166"/>
      <c r="BK121" s="166"/>
      <c r="BL121" s="166"/>
      <c r="BM121" s="166"/>
      <c r="BN121" s="166"/>
      <c r="BO121" s="166"/>
      <c r="BP121" s="166"/>
      <c r="BQ121" s="166"/>
      <c r="BR121" s="166"/>
      <c r="BS121" s="166"/>
      <c r="BT121" s="166"/>
      <c r="BU121" s="166"/>
      <c r="BV121" s="166"/>
      <c r="BW121" s="166"/>
      <c r="BX121" s="166"/>
      <c r="BY121" s="166"/>
      <c r="BZ121" s="166"/>
      <c r="CA121" s="166"/>
      <c r="CB121" s="166"/>
      <c r="CC121" s="166"/>
      <c r="CD121" s="166"/>
      <c r="CE121" s="166"/>
      <c r="CF121" s="166"/>
      <c r="CG121" s="166"/>
      <c r="CH121" s="166"/>
      <c r="CI121" s="166"/>
      <c r="CJ121" s="166"/>
      <c r="CK121" s="166"/>
      <c r="CL121" s="166"/>
      <c r="CM121" s="166"/>
      <c r="CN121" s="166"/>
      <c r="CO121" s="166"/>
      <c r="CP121" s="166"/>
      <c r="CQ121" s="166"/>
      <c r="CR121" s="166"/>
      <c r="CS121" s="166"/>
      <c r="CT121" s="166"/>
      <c r="CU121" s="166"/>
      <c r="CV121" s="166"/>
      <c r="CW121" s="166"/>
      <c r="CX121" s="166"/>
      <c r="CY121" s="166"/>
      <c r="CZ121" s="166"/>
    </row>
    <row r="122" spans="1:104" ht="11.25" customHeight="1" x14ac:dyDescent="0.2">
      <c r="A122" s="166"/>
      <c r="B122" s="166"/>
      <c r="C122" s="166"/>
      <c r="D122" s="166"/>
      <c r="E122" s="166"/>
      <c r="F122" s="166"/>
      <c r="G122" s="166"/>
      <c r="H122" s="166"/>
      <c r="I122" s="166"/>
      <c r="J122" s="166"/>
      <c r="K122" s="166"/>
      <c r="L122" s="166"/>
      <c r="M122" s="166"/>
      <c r="N122" s="166"/>
      <c r="O122" s="166"/>
      <c r="P122" s="166"/>
      <c r="Q122" s="166"/>
      <c r="R122" s="166"/>
      <c r="S122" s="166"/>
      <c r="T122" s="168"/>
      <c r="U122" s="169"/>
      <c r="V122" s="169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66"/>
      <c r="AM122" s="166"/>
      <c r="AN122" s="166"/>
      <c r="AO122" s="166"/>
      <c r="AP122" s="166"/>
      <c r="AQ122" s="166"/>
      <c r="AR122" s="166"/>
      <c r="AS122" s="166"/>
      <c r="AT122" s="166"/>
      <c r="AU122" s="166"/>
      <c r="AV122" s="166"/>
      <c r="AW122" s="166"/>
      <c r="AX122" s="166"/>
      <c r="AY122" s="166"/>
      <c r="AZ122" s="166"/>
      <c r="BA122" s="166"/>
      <c r="BB122" s="166"/>
      <c r="BC122" s="166"/>
      <c r="BD122" s="166"/>
      <c r="BE122" s="166"/>
      <c r="BF122" s="166"/>
      <c r="BG122" s="166"/>
      <c r="BH122" s="166"/>
      <c r="BI122" s="166"/>
      <c r="BJ122" s="166"/>
      <c r="BK122" s="166"/>
      <c r="BL122" s="166"/>
      <c r="BM122" s="166"/>
      <c r="BN122" s="166"/>
      <c r="BO122" s="166"/>
      <c r="BP122" s="166"/>
      <c r="BQ122" s="166"/>
      <c r="BR122" s="166"/>
      <c r="BS122" s="166"/>
      <c r="BT122" s="166"/>
      <c r="BU122" s="166"/>
      <c r="BV122" s="166"/>
      <c r="BW122" s="166"/>
      <c r="BX122" s="166"/>
      <c r="BY122" s="166"/>
      <c r="BZ122" s="166"/>
      <c r="CA122" s="166"/>
      <c r="CB122" s="166"/>
      <c r="CC122" s="166"/>
      <c r="CD122" s="166"/>
      <c r="CE122" s="166"/>
      <c r="CF122" s="166"/>
      <c r="CG122" s="166"/>
      <c r="CH122" s="166"/>
      <c r="CI122" s="166"/>
      <c r="CJ122" s="166"/>
      <c r="CK122" s="166"/>
      <c r="CL122" s="166"/>
      <c r="CM122" s="166"/>
      <c r="CN122" s="166"/>
      <c r="CO122" s="166"/>
      <c r="CP122" s="166"/>
      <c r="CQ122" s="166"/>
      <c r="CR122" s="166"/>
      <c r="CS122" s="166"/>
      <c r="CT122" s="166"/>
      <c r="CU122" s="166"/>
      <c r="CV122" s="166"/>
      <c r="CW122" s="166"/>
      <c r="CX122" s="166"/>
      <c r="CY122" s="166"/>
      <c r="CZ122" s="166"/>
    </row>
    <row r="123" spans="1:104" ht="11.25" customHeight="1" x14ac:dyDescent="0.2">
      <c r="A123" s="166"/>
      <c r="B123" s="166"/>
      <c r="C123" s="166"/>
      <c r="D123" s="166"/>
      <c r="E123" s="166"/>
      <c r="F123" s="166"/>
      <c r="G123" s="166"/>
      <c r="H123" s="166"/>
      <c r="I123" s="166"/>
      <c r="J123" s="166"/>
      <c r="K123" s="166"/>
      <c r="L123" s="166"/>
      <c r="M123" s="166"/>
      <c r="N123" s="166"/>
      <c r="O123" s="166"/>
      <c r="P123" s="166"/>
      <c r="Q123" s="166"/>
      <c r="R123" s="166"/>
      <c r="S123" s="166"/>
      <c r="T123" s="168"/>
      <c r="U123" s="169"/>
      <c r="V123" s="169"/>
      <c r="W123" s="166"/>
      <c r="X123" s="166"/>
      <c r="Y123" s="166"/>
      <c r="Z123" s="166"/>
      <c r="AA123" s="166"/>
      <c r="AB123" s="166"/>
      <c r="AC123" s="166"/>
      <c r="AD123" s="166"/>
      <c r="AE123" s="166"/>
      <c r="AF123" s="166"/>
      <c r="AG123" s="166"/>
      <c r="AH123" s="166"/>
      <c r="AI123" s="166"/>
      <c r="AJ123" s="166"/>
      <c r="AK123" s="166"/>
      <c r="AL123" s="166"/>
      <c r="AM123" s="166"/>
      <c r="AN123" s="166"/>
      <c r="AO123" s="166"/>
      <c r="AP123" s="166"/>
      <c r="AQ123" s="166"/>
      <c r="AR123" s="166"/>
      <c r="AS123" s="166"/>
      <c r="AT123" s="166"/>
      <c r="AU123" s="166"/>
      <c r="AV123" s="166"/>
      <c r="AW123" s="166"/>
      <c r="AX123" s="166"/>
      <c r="AY123" s="166"/>
      <c r="AZ123" s="166"/>
      <c r="BA123" s="166"/>
      <c r="BB123" s="166"/>
      <c r="BC123" s="166"/>
      <c r="BD123" s="166"/>
      <c r="BE123" s="166"/>
      <c r="BF123" s="166"/>
      <c r="BG123" s="166"/>
      <c r="BH123" s="166"/>
      <c r="BI123" s="166"/>
      <c r="BJ123" s="166"/>
      <c r="BK123" s="166"/>
      <c r="BL123" s="166"/>
      <c r="BM123" s="166"/>
      <c r="BN123" s="166"/>
      <c r="BO123" s="166"/>
      <c r="BP123" s="166"/>
      <c r="BQ123" s="166"/>
      <c r="BR123" s="166"/>
      <c r="BS123" s="166"/>
      <c r="BT123" s="166"/>
      <c r="BU123" s="166"/>
      <c r="BV123" s="166"/>
      <c r="BW123" s="166"/>
      <c r="BX123" s="166"/>
      <c r="BY123" s="166"/>
      <c r="BZ123" s="166"/>
      <c r="CA123" s="166"/>
      <c r="CB123" s="166"/>
      <c r="CC123" s="166"/>
      <c r="CD123" s="166"/>
      <c r="CE123" s="166"/>
      <c r="CF123" s="166"/>
      <c r="CG123" s="166"/>
      <c r="CH123" s="166"/>
      <c r="CI123" s="166"/>
      <c r="CJ123" s="166"/>
      <c r="CK123" s="166"/>
      <c r="CL123" s="166"/>
      <c r="CM123" s="166"/>
      <c r="CN123" s="166"/>
      <c r="CO123" s="166"/>
      <c r="CP123" s="166"/>
      <c r="CQ123" s="166"/>
      <c r="CR123" s="166"/>
      <c r="CS123" s="166"/>
      <c r="CT123" s="166"/>
      <c r="CU123" s="166"/>
      <c r="CV123" s="166"/>
      <c r="CW123" s="166"/>
      <c r="CX123" s="166"/>
      <c r="CY123" s="166"/>
      <c r="CZ123" s="166"/>
    </row>
    <row r="124" spans="1:104" ht="11.25" customHeight="1" x14ac:dyDescent="0.2">
      <c r="A124" s="166"/>
      <c r="B124" s="166"/>
      <c r="C124" s="166"/>
      <c r="D124" s="166"/>
      <c r="E124" s="166"/>
      <c r="F124" s="166"/>
      <c r="G124" s="166"/>
      <c r="H124" s="166"/>
      <c r="I124" s="166"/>
      <c r="J124" s="166"/>
      <c r="K124" s="166"/>
      <c r="L124" s="166"/>
      <c r="M124" s="166"/>
      <c r="N124" s="166"/>
      <c r="O124" s="166"/>
      <c r="P124" s="166"/>
      <c r="Q124" s="166"/>
      <c r="R124" s="166"/>
      <c r="S124" s="166"/>
      <c r="T124" s="168"/>
      <c r="U124" s="169"/>
      <c r="V124" s="169"/>
      <c r="W124" s="166"/>
      <c r="X124" s="166"/>
      <c r="Y124" s="166"/>
      <c r="Z124" s="166"/>
      <c r="AA124" s="166"/>
      <c r="AB124" s="166"/>
      <c r="AC124" s="166"/>
      <c r="AD124" s="166"/>
      <c r="AE124" s="166"/>
      <c r="AF124" s="166"/>
      <c r="AG124" s="166"/>
      <c r="AH124" s="166"/>
      <c r="AI124" s="166"/>
      <c r="AJ124" s="166"/>
      <c r="AK124" s="166"/>
      <c r="AL124" s="166"/>
      <c r="AM124" s="166"/>
      <c r="AN124" s="166"/>
      <c r="AO124" s="166"/>
      <c r="AP124" s="166"/>
      <c r="AQ124" s="166"/>
      <c r="AR124" s="166"/>
      <c r="AS124" s="166"/>
      <c r="AT124" s="166"/>
      <c r="AU124" s="166"/>
      <c r="AV124" s="166"/>
      <c r="AW124" s="166"/>
      <c r="AX124" s="166"/>
      <c r="AY124" s="166"/>
      <c r="AZ124" s="166"/>
      <c r="BA124" s="166"/>
      <c r="BB124" s="166"/>
      <c r="BC124" s="166"/>
      <c r="BD124" s="166"/>
      <c r="BE124" s="166"/>
      <c r="BF124" s="166"/>
      <c r="BG124" s="166"/>
      <c r="BH124" s="166"/>
      <c r="BI124" s="166"/>
      <c r="BJ124" s="166"/>
      <c r="BK124" s="166"/>
      <c r="BL124" s="166"/>
      <c r="BM124" s="166"/>
      <c r="BN124" s="166"/>
      <c r="BO124" s="166"/>
      <c r="BP124" s="166"/>
      <c r="BQ124" s="166"/>
      <c r="BR124" s="166"/>
      <c r="BS124" s="166"/>
      <c r="BT124" s="166"/>
      <c r="BU124" s="166"/>
      <c r="BV124" s="166"/>
      <c r="BW124" s="166"/>
      <c r="BX124" s="166"/>
      <c r="BY124" s="166"/>
      <c r="BZ124" s="166"/>
      <c r="CA124" s="166"/>
      <c r="CB124" s="166"/>
      <c r="CC124" s="166"/>
      <c r="CD124" s="166"/>
      <c r="CE124" s="166"/>
      <c r="CF124" s="166"/>
      <c r="CG124" s="166"/>
      <c r="CH124" s="166"/>
      <c r="CI124" s="166"/>
      <c r="CJ124" s="166"/>
      <c r="CK124" s="166"/>
      <c r="CL124" s="166"/>
      <c r="CM124" s="166"/>
      <c r="CN124" s="166"/>
      <c r="CO124" s="166"/>
      <c r="CP124" s="166"/>
      <c r="CQ124" s="166"/>
      <c r="CR124" s="166"/>
      <c r="CS124" s="166"/>
      <c r="CT124" s="166"/>
      <c r="CU124" s="166"/>
      <c r="CV124" s="166"/>
      <c r="CW124" s="166"/>
      <c r="CX124" s="166"/>
      <c r="CY124" s="166"/>
      <c r="CZ124" s="166"/>
    </row>
    <row r="125" spans="1:104" ht="11.25" customHeight="1" x14ac:dyDescent="0.2">
      <c r="A125" s="166"/>
      <c r="B125" s="166"/>
      <c r="C125" s="166"/>
      <c r="D125" s="166"/>
      <c r="E125" s="166"/>
      <c r="F125" s="166"/>
      <c r="G125" s="166"/>
      <c r="H125" s="166"/>
      <c r="I125" s="166"/>
      <c r="J125" s="166"/>
      <c r="K125" s="166"/>
      <c r="L125" s="166"/>
      <c r="M125" s="166"/>
      <c r="N125" s="166"/>
      <c r="O125" s="166"/>
      <c r="P125" s="166"/>
      <c r="Q125" s="166"/>
      <c r="R125" s="166"/>
      <c r="S125" s="166"/>
      <c r="T125" s="168"/>
      <c r="U125" s="169"/>
      <c r="V125" s="169"/>
      <c r="W125" s="166"/>
      <c r="X125" s="166"/>
      <c r="Y125" s="166"/>
      <c r="Z125" s="166"/>
      <c r="AA125" s="166"/>
      <c r="AB125" s="166"/>
      <c r="AC125" s="166"/>
      <c r="AD125" s="166"/>
      <c r="AE125" s="166"/>
      <c r="AF125" s="166"/>
      <c r="AG125" s="166"/>
      <c r="AH125" s="166"/>
      <c r="AI125" s="166"/>
      <c r="AJ125" s="166"/>
      <c r="AK125" s="166"/>
      <c r="AL125" s="166"/>
      <c r="AM125" s="166"/>
      <c r="AN125" s="166"/>
      <c r="AO125" s="166"/>
      <c r="AP125" s="166"/>
      <c r="AQ125" s="166"/>
      <c r="AR125" s="166"/>
      <c r="AS125" s="166"/>
      <c r="AT125" s="166"/>
      <c r="AU125" s="166"/>
      <c r="AV125" s="166"/>
      <c r="AW125" s="166"/>
      <c r="AX125" s="166"/>
      <c r="AY125" s="166"/>
      <c r="AZ125" s="166"/>
      <c r="BA125" s="166"/>
      <c r="BB125" s="166"/>
      <c r="BC125" s="166"/>
      <c r="BD125" s="166"/>
      <c r="BE125" s="166"/>
      <c r="BF125" s="166"/>
      <c r="BG125" s="166"/>
      <c r="BH125" s="166"/>
      <c r="BI125" s="166"/>
      <c r="BJ125" s="166"/>
      <c r="BK125" s="166"/>
      <c r="BL125" s="166"/>
      <c r="BM125" s="166"/>
      <c r="BN125" s="166"/>
      <c r="BO125" s="166"/>
      <c r="BP125" s="166"/>
      <c r="BQ125" s="166"/>
      <c r="BR125" s="166"/>
      <c r="BS125" s="166"/>
      <c r="BT125" s="166"/>
      <c r="BU125" s="166"/>
      <c r="BV125" s="166"/>
      <c r="BW125" s="166"/>
      <c r="BX125" s="166"/>
      <c r="BY125" s="166"/>
      <c r="BZ125" s="166"/>
      <c r="CA125" s="166"/>
      <c r="CB125" s="166"/>
      <c r="CC125" s="166"/>
      <c r="CD125" s="166"/>
      <c r="CE125" s="166"/>
      <c r="CF125" s="166"/>
      <c r="CG125" s="166"/>
      <c r="CH125" s="166"/>
      <c r="CI125" s="166"/>
      <c r="CJ125" s="166"/>
      <c r="CK125" s="166"/>
      <c r="CL125" s="166"/>
      <c r="CM125" s="166"/>
      <c r="CN125" s="166"/>
      <c r="CO125" s="166"/>
      <c r="CP125" s="166"/>
      <c r="CQ125" s="166"/>
      <c r="CR125" s="166"/>
      <c r="CS125" s="166"/>
      <c r="CT125" s="166"/>
      <c r="CU125" s="166"/>
      <c r="CV125" s="166"/>
      <c r="CW125" s="166"/>
      <c r="CX125" s="166"/>
      <c r="CY125" s="166"/>
      <c r="CZ125" s="166"/>
    </row>
    <row r="126" spans="1:104" ht="11.25" customHeight="1" x14ac:dyDescent="0.2">
      <c r="A126" s="166"/>
      <c r="B126" s="166"/>
      <c r="C126" s="166"/>
      <c r="D126" s="166"/>
      <c r="E126" s="166"/>
      <c r="F126" s="166"/>
      <c r="G126" s="166"/>
      <c r="H126" s="166"/>
      <c r="I126" s="166"/>
      <c r="J126" s="166"/>
      <c r="K126" s="166"/>
      <c r="L126" s="166"/>
      <c r="M126" s="166"/>
      <c r="N126" s="166"/>
      <c r="O126" s="166"/>
      <c r="P126" s="166"/>
      <c r="Q126" s="166"/>
      <c r="R126" s="166"/>
      <c r="S126" s="166"/>
      <c r="T126" s="168"/>
      <c r="U126" s="169"/>
      <c r="V126" s="169"/>
      <c r="W126" s="166"/>
      <c r="X126" s="166"/>
      <c r="Y126" s="166"/>
      <c r="Z126" s="166"/>
      <c r="AA126" s="166"/>
      <c r="AB126" s="166"/>
      <c r="AC126" s="166"/>
      <c r="AD126" s="166"/>
      <c r="AE126" s="166"/>
      <c r="AF126" s="166"/>
      <c r="AG126" s="166"/>
      <c r="AH126" s="166"/>
      <c r="AI126" s="166"/>
      <c r="AJ126" s="166"/>
      <c r="AK126" s="166"/>
      <c r="AL126" s="166"/>
      <c r="AM126" s="166"/>
      <c r="AN126" s="166"/>
      <c r="AO126" s="166"/>
      <c r="AP126" s="166"/>
      <c r="AQ126" s="166"/>
      <c r="AR126" s="166"/>
      <c r="AS126" s="166"/>
      <c r="AT126" s="166"/>
      <c r="AU126" s="166"/>
      <c r="AV126" s="166"/>
      <c r="AW126" s="166"/>
      <c r="AX126" s="166"/>
      <c r="AY126" s="166"/>
      <c r="AZ126" s="166"/>
      <c r="BA126" s="166"/>
      <c r="BB126" s="166"/>
      <c r="BC126" s="166"/>
      <c r="BD126" s="166"/>
      <c r="BE126" s="166"/>
      <c r="BF126" s="166"/>
      <c r="BG126" s="166"/>
      <c r="BH126" s="166"/>
      <c r="BI126" s="166"/>
      <c r="BJ126" s="166"/>
      <c r="BK126" s="166"/>
      <c r="BL126" s="166"/>
      <c r="BM126" s="166"/>
      <c r="BN126" s="166"/>
      <c r="BO126" s="166"/>
      <c r="BP126" s="166"/>
      <c r="BQ126" s="166"/>
      <c r="BR126" s="166"/>
      <c r="BS126" s="166"/>
      <c r="BT126" s="166"/>
      <c r="BU126" s="166"/>
      <c r="BV126" s="166"/>
      <c r="BW126" s="166"/>
      <c r="BX126" s="166"/>
      <c r="BY126" s="166"/>
      <c r="BZ126" s="166"/>
      <c r="CA126" s="166"/>
      <c r="CB126" s="166"/>
      <c r="CC126" s="166"/>
      <c r="CD126" s="166"/>
      <c r="CE126" s="166"/>
      <c r="CF126" s="166"/>
      <c r="CG126" s="166"/>
      <c r="CH126" s="166"/>
      <c r="CI126" s="166"/>
      <c r="CJ126" s="166"/>
      <c r="CK126" s="166"/>
      <c r="CL126" s="166"/>
      <c r="CM126" s="166"/>
      <c r="CN126" s="166"/>
      <c r="CO126" s="166"/>
      <c r="CP126" s="166"/>
      <c r="CQ126" s="166"/>
      <c r="CR126" s="166"/>
      <c r="CS126" s="166"/>
      <c r="CT126" s="166"/>
      <c r="CU126" s="166"/>
      <c r="CV126" s="166"/>
      <c r="CW126" s="166"/>
      <c r="CX126" s="166"/>
      <c r="CY126" s="166"/>
      <c r="CZ126" s="166"/>
    </row>
    <row r="127" spans="1:104" ht="11.25" customHeight="1" x14ac:dyDescent="0.2">
      <c r="A127" s="166"/>
      <c r="B127" s="166"/>
      <c r="C127" s="166"/>
      <c r="D127" s="166"/>
      <c r="E127" s="166"/>
      <c r="F127" s="166"/>
      <c r="G127" s="166"/>
      <c r="H127" s="166"/>
      <c r="I127" s="166"/>
      <c r="J127" s="166"/>
      <c r="K127" s="166"/>
      <c r="L127" s="166"/>
      <c r="M127" s="166"/>
      <c r="N127" s="166"/>
      <c r="O127" s="166"/>
      <c r="P127" s="166"/>
      <c r="Q127" s="166"/>
      <c r="R127" s="166"/>
      <c r="S127" s="166"/>
      <c r="T127" s="168"/>
      <c r="U127" s="169"/>
      <c r="V127" s="169"/>
      <c r="W127" s="166"/>
      <c r="X127" s="166"/>
      <c r="Y127" s="166"/>
      <c r="Z127" s="166"/>
      <c r="AA127" s="166"/>
      <c r="AB127" s="166"/>
      <c r="AC127" s="166"/>
      <c r="AD127" s="166"/>
      <c r="AE127" s="166"/>
      <c r="AF127" s="166"/>
      <c r="AG127" s="166"/>
      <c r="AH127" s="166"/>
      <c r="AI127" s="166"/>
      <c r="AJ127" s="166"/>
      <c r="AK127" s="166"/>
      <c r="AL127" s="166"/>
      <c r="AM127" s="166"/>
      <c r="AN127" s="166"/>
      <c r="AO127" s="166"/>
      <c r="AP127" s="166"/>
      <c r="AQ127" s="166"/>
      <c r="AR127" s="166"/>
      <c r="AS127" s="166"/>
      <c r="AT127" s="166"/>
      <c r="AU127" s="166"/>
      <c r="AV127" s="166"/>
      <c r="AW127" s="166"/>
      <c r="AX127" s="166"/>
      <c r="AY127" s="166"/>
      <c r="AZ127" s="166"/>
      <c r="BA127" s="166"/>
      <c r="BB127" s="166"/>
      <c r="BC127" s="166"/>
      <c r="BD127" s="166"/>
      <c r="BE127" s="166"/>
      <c r="BF127" s="166"/>
      <c r="BG127" s="166"/>
      <c r="BH127" s="166"/>
      <c r="BI127" s="166"/>
      <c r="BJ127" s="166"/>
      <c r="BK127" s="166"/>
      <c r="BL127" s="166"/>
      <c r="BM127" s="166"/>
      <c r="BN127" s="166"/>
      <c r="BO127" s="166"/>
      <c r="BP127" s="166"/>
      <c r="BQ127" s="166"/>
      <c r="BR127" s="166"/>
      <c r="BS127" s="166"/>
      <c r="BT127" s="166"/>
      <c r="BU127" s="166"/>
      <c r="BV127" s="166"/>
      <c r="BW127" s="166"/>
      <c r="BX127" s="166"/>
      <c r="BY127" s="166"/>
      <c r="BZ127" s="166"/>
      <c r="CA127" s="166"/>
      <c r="CB127" s="166"/>
      <c r="CC127" s="166"/>
      <c r="CD127" s="166"/>
      <c r="CE127" s="166"/>
      <c r="CF127" s="166"/>
      <c r="CG127" s="166"/>
      <c r="CH127" s="166"/>
      <c r="CI127" s="166"/>
      <c r="CJ127" s="166"/>
      <c r="CK127" s="166"/>
      <c r="CL127" s="166"/>
      <c r="CM127" s="166"/>
      <c r="CN127" s="166"/>
      <c r="CO127" s="166"/>
      <c r="CP127" s="166"/>
      <c r="CQ127" s="166"/>
      <c r="CR127" s="166"/>
      <c r="CS127" s="166"/>
      <c r="CT127" s="166"/>
      <c r="CU127" s="166"/>
      <c r="CV127" s="166"/>
      <c r="CW127" s="166"/>
      <c r="CX127" s="166"/>
      <c r="CY127" s="166"/>
      <c r="CZ127" s="166"/>
    </row>
    <row r="128" spans="1:104" ht="11.25" customHeight="1" x14ac:dyDescent="0.2">
      <c r="A128" s="166"/>
      <c r="B128" s="166"/>
      <c r="C128" s="166"/>
      <c r="D128" s="166"/>
      <c r="E128" s="166"/>
      <c r="F128" s="166"/>
      <c r="G128" s="166"/>
      <c r="H128" s="166"/>
      <c r="I128" s="166"/>
      <c r="J128" s="166"/>
      <c r="K128" s="166"/>
      <c r="L128" s="166"/>
      <c r="M128" s="166"/>
      <c r="N128" s="166"/>
      <c r="O128" s="166"/>
      <c r="P128" s="166"/>
      <c r="Q128" s="166"/>
      <c r="R128" s="166"/>
      <c r="S128" s="166"/>
      <c r="T128" s="168"/>
      <c r="U128" s="169"/>
      <c r="V128" s="169"/>
      <c r="W128" s="166"/>
      <c r="X128" s="166"/>
      <c r="Y128" s="166"/>
      <c r="Z128" s="166"/>
      <c r="AA128" s="166"/>
      <c r="AB128" s="166"/>
      <c r="AC128" s="166"/>
      <c r="AD128" s="166"/>
      <c r="AE128" s="166"/>
      <c r="AF128" s="166"/>
      <c r="AG128" s="166"/>
      <c r="AH128" s="166"/>
      <c r="AI128" s="166"/>
      <c r="AJ128" s="166"/>
      <c r="AK128" s="166"/>
      <c r="AL128" s="166"/>
      <c r="AM128" s="166"/>
      <c r="AN128" s="166"/>
      <c r="AO128" s="166"/>
      <c r="AP128" s="166"/>
      <c r="AQ128" s="166"/>
      <c r="AR128" s="166"/>
      <c r="AS128" s="166"/>
      <c r="AT128" s="166"/>
      <c r="AU128" s="166"/>
      <c r="AV128" s="166"/>
      <c r="AW128" s="166"/>
      <c r="AX128" s="166"/>
      <c r="AY128" s="166"/>
      <c r="AZ128" s="166"/>
      <c r="BA128" s="166"/>
      <c r="BB128" s="166"/>
      <c r="BC128" s="166"/>
      <c r="BD128" s="166"/>
      <c r="BE128" s="166"/>
      <c r="BF128" s="166"/>
      <c r="BG128" s="166"/>
      <c r="BH128" s="166"/>
      <c r="BI128" s="166"/>
      <c r="BJ128" s="166"/>
      <c r="BK128" s="166"/>
      <c r="BL128" s="166"/>
      <c r="BM128" s="166"/>
      <c r="BN128" s="166"/>
      <c r="BO128" s="166"/>
      <c r="BP128" s="166"/>
      <c r="BQ128" s="166"/>
      <c r="BR128" s="166"/>
      <c r="BS128" s="166"/>
      <c r="BT128" s="166"/>
      <c r="BU128" s="166"/>
      <c r="BV128" s="166"/>
      <c r="BW128" s="166"/>
      <c r="BX128" s="166"/>
      <c r="BY128" s="166"/>
      <c r="BZ128" s="166"/>
      <c r="CA128" s="166"/>
      <c r="CB128" s="166"/>
      <c r="CC128" s="166"/>
      <c r="CD128" s="166"/>
      <c r="CE128" s="166"/>
      <c r="CF128" s="166"/>
      <c r="CG128" s="166"/>
      <c r="CH128" s="166"/>
      <c r="CI128" s="166"/>
      <c r="CJ128" s="166"/>
      <c r="CK128" s="166"/>
      <c r="CL128" s="166"/>
      <c r="CM128" s="166"/>
      <c r="CN128" s="166"/>
      <c r="CO128" s="166"/>
      <c r="CP128" s="166"/>
      <c r="CQ128" s="166"/>
      <c r="CR128" s="166"/>
      <c r="CS128" s="166"/>
      <c r="CT128" s="166"/>
      <c r="CU128" s="166"/>
      <c r="CV128" s="166"/>
      <c r="CW128" s="166"/>
      <c r="CX128" s="166"/>
      <c r="CY128" s="166"/>
      <c r="CZ128" s="166"/>
    </row>
    <row r="129" spans="1:104" ht="11.25" customHeight="1" x14ac:dyDescent="0.2">
      <c r="A129" s="166"/>
      <c r="B129" s="166"/>
      <c r="C129" s="166"/>
      <c r="D129" s="166"/>
      <c r="E129" s="166"/>
      <c r="F129" s="166"/>
      <c r="G129" s="166"/>
      <c r="H129" s="166"/>
      <c r="I129" s="166"/>
      <c r="J129" s="166"/>
      <c r="K129" s="166"/>
      <c r="L129" s="166"/>
      <c r="M129" s="166"/>
      <c r="N129" s="166"/>
      <c r="O129" s="166"/>
      <c r="P129" s="166"/>
      <c r="Q129" s="166"/>
      <c r="R129" s="166"/>
      <c r="S129" s="166"/>
      <c r="T129" s="168"/>
      <c r="U129" s="169"/>
      <c r="V129" s="169"/>
      <c r="W129" s="166"/>
      <c r="X129" s="166"/>
      <c r="Y129" s="166"/>
      <c r="Z129" s="166"/>
      <c r="AA129" s="166"/>
      <c r="AB129" s="166"/>
      <c r="AC129" s="166"/>
      <c r="AD129" s="166"/>
      <c r="AE129" s="166"/>
      <c r="AF129" s="166"/>
      <c r="AG129" s="166"/>
      <c r="AH129" s="166"/>
      <c r="AI129" s="166"/>
      <c r="AJ129" s="166"/>
      <c r="AK129" s="166"/>
      <c r="AL129" s="166"/>
      <c r="AM129" s="166"/>
      <c r="AN129" s="166"/>
      <c r="AO129" s="166"/>
      <c r="AP129" s="166"/>
      <c r="AQ129" s="166"/>
      <c r="AR129" s="166"/>
      <c r="AS129" s="166"/>
      <c r="AT129" s="166"/>
      <c r="AU129" s="166"/>
      <c r="AV129" s="166"/>
      <c r="AW129" s="166"/>
      <c r="AX129" s="166"/>
      <c r="AY129" s="166"/>
      <c r="AZ129" s="166"/>
      <c r="BA129" s="166"/>
      <c r="BB129" s="166"/>
      <c r="BC129" s="166"/>
      <c r="BD129" s="166"/>
      <c r="BE129" s="166"/>
      <c r="BF129" s="166"/>
      <c r="BG129" s="166"/>
      <c r="BH129" s="166"/>
      <c r="BI129" s="166"/>
      <c r="BJ129" s="166"/>
      <c r="BK129" s="166"/>
      <c r="BL129" s="166"/>
      <c r="BM129" s="166"/>
      <c r="BN129" s="166"/>
      <c r="BO129" s="166"/>
      <c r="BP129" s="166"/>
      <c r="BQ129" s="166"/>
      <c r="BR129" s="166"/>
      <c r="BS129" s="166"/>
      <c r="BT129" s="166"/>
      <c r="BU129" s="166"/>
      <c r="BV129" s="166"/>
      <c r="BW129" s="166"/>
      <c r="BX129" s="166"/>
      <c r="BY129" s="166"/>
      <c r="BZ129" s="166"/>
      <c r="CA129" s="166"/>
      <c r="CB129" s="166"/>
      <c r="CC129" s="166"/>
      <c r="CD129" s="166"/>
      <c r="CE129" s="166"/>
      <c r="CF129" s="166"/>
      <c r="CG129" s="166"/>
      <c r="CH129" s="166"/>
      <c r="CI129" s="166"/>
      <c r="CJ129" s="166"/>
      <c r="CK129" s="166"/>
      <c r="CL129" s="166"/>
      <c r="CM129" s="166"/>
      <c r="CN129" s="166"/>
      <c r="CO129" s="166"/>
      <c r="CP129" s="166"/>
      <c r="CQ129" s="166"/>
      <c r="CR129" s="166"/>
      <c r="CS129" s="166"/>
      <c r="CT129" s="166"/>
      <c r="CU129" s="166"/>
      <c r="CV129" s="166"/>
      <c r="CW129" s="166"/>
      <c r="CX129" s="166"/>
      <c r="CY129" s="166"/>
      <c r="CZ129" s="166"/>
    </row>
    <row r="130" spans="1:104" ht="11.25" customHeight="1" x14ac:dyDescent="0.2">
      <c r="A130" s="166"/>
      <c r="B130" s="166"/>
      <c r="C130" s="166"/>
      <c r="D130" s="166"/>
      <c r="E130" s="166"/>
      <c r="F130" s="166"/>
      <c r="G130" s="166"/>
      <c r="H130" s="166"/>
      <c r="I130" s="166"/>
      <c r="J130" s="166"/>
      <c r="K130" s="166"/>
      <c r="L130" s="166"/>
      <c r="M130" s="166"/>
      <c r="N130" s="166"/>
      <c r="O130" s="166"/>
      <c r="P130" s="166"/>
      <c r="Q130" s="166"/>
      <c r="R130" s="166"/>
      <c r="S130" s="166"/>
      <c r="T130" s="168"/>
      <c r="U130" s="169"/>
      <c r="V130" s="169"/>
      <c r="W130" s="166"/>
      <c r="X130" s="166"/>
      <c r="Y130" s="166"/>
      <c r="Z130" s="166"/>
      <c r="AA130" s="166"/>
      <c r="AB130" s="166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66"/>
      <c r="AN130" s="166"/>
      <c r="AO130" s="166"/>
      <c r="AP130" s="166"/>
      <c r="AQ130" s="166"/>
      <c r="AR130" s="166"/>
      <c r="AS130" s="166"/>
      <c r="AT130" s="166"/>
      <c r="AU130" s="166"/>
      <c r="AV130" s="166"/>
      <c r="AW130" s="166"/>
      <c r="AX130" s="166"/>
      <c r="AY130" s="166"/>
      <c r="AZ130" s="166"/>
      <c r="BA130" s="166"/>
      <c r="BB130" s="166"/>
      <c r="BC130" s="166"/>
      <c r="BD130" s="166"/>
      <c r="BE130" s="166"/>
      <c r="BF130" s="166"/>
      <c r="BG130" s="166"/>
      <c r="BH130" s="166"/>
      <c r="BI130" s="166"/>
      <c r="BJ130" s="166"/>
      <c r="BK130" s="166"/>
      <c r="BL130" s="166"/>
      <c r="BM130" s="166"/>
      <c r="BN130" s="166"/>
      <c r="BO130" s="166"/>
      <c r="BP130" s="166"/>
      <c r="BQ130" s="166"/>
      <c r="BR130" s="166"/>
      <c r="BS130" s="166"/>
      <c r="BT130" s="166"/>
      <c r="BU130" s="166"/>
      <c r="BV130" s="166"/>
      <c r="BW130" s="166"/>
      <c r="BX130" s="166"/>
      <c r="BY130" s="166"/>
      <c r="BZ130" s="166"/>
      <c r="CA130" s="166"/>
      <c r="CB130" s="166"/>
      <c r="CC130" s="166"/>
      <c r="CD130" s="166"/>
      <c r="CE130" s="166"/>
      <c r="CF130" s="166"/>
      <c r="CG130" s="166"/>
      <c r="CH130" s="166"/>
      <c r="CI130" s="166"/>
      <c r="CJ130" s="166"/>
      <c r="CK130" s="166"/>
      <c r="CL130" s="166"/>
      <c r="CM130" s="166"/>
      <c r="CN130" s="166"/>
      <c r="CO130" s="166"/>
      <c r="CP130" s="166"/>
      <c r="CQ130" s="166"/>
      <c r="CR130" s="166"/>
      <c r="CS130" s="166"/>
      <c r="CT130" s="166"/>
      <c r="CU130" s="166"/>
      <c r="CV130" s="166"/>
      <c r="CW130" s="166"/>
      <c r="CX130" s="166"/>
      <c r="CY130" s="166"/>
      <c r="CZ130" s="166"/>
    </row>
    <row r="131" spans="1:104" ht="11.25" customHeight="1" x14ac:dyDescent="0.2">
      <c r="A131" s="166"/>
      <c r="B131" s="166"/>
      <c r="C131" s="166"/>
      <c r="D131" s="166"/>
      <c r="E131" s="166"/>
      <c r="F131" s="166"/>
      <c r="G131" s="166"/>
      <c r="H131" s="166"/>
      <c r="I131" s="166"/>
      <c r="J131" s="166"/>
      <c r="K131" s="166"/>
      <c r="L131" s="166"/>
      <c r="M131" s="166"/>
      <c r="N131" s="166"/>
      <c r="O131" s="166"/>
      <c r="P131" s="166"/>
      <c r="Q131" s="166"/>
      <c r="R131" s="166"/>
      <c r="S131" s="166"/>
      <c r="T131" s="168"/>
      <c r="U131" s="169"/>
      <c r="V131" s="169"/>
      <c r="W131" s="166"/>
      <c r="X131" s="166"/>
      <c r="Y131" s="166"/>
      <c r="Z131" s="166"/>
      <c r="AA131" s="166"/>
      <c r="AB131" s="166"/>
      <c r="AC131" s="166"/>
      <c r="AD131" s="166"/>
      <c r="AE131" s="166"/>
      <c r="AF131" s="166"/>
      <c r="AG131" s="166"/>
      <c r="AH131" s="166"/>
      <c r="AI131" s="166"/>
      <c r="AJ131" s="166"/>
      <c r="AK131" s="166"/>
      <c r="AL131" s="166"/>
      <c r="AM131" s="166"/>
      <c r="AN131" s="166"/>
      <c r="AO131" s="166"/>
      <c r="AP131" s="166"/>
      <c r="AQ131" s="166"/>
      <c r="AR131" s="166"/>
      <c r="AS131" s="166"/>
      <c r="AT131" s="166"/>
      <c r="AU131" s="166"/>
      <c r="AV131" s="166"/>
      <c r="AW131" s="166"/>
      <c r="AX131" s="166"/>
      <c r="AY131" s="166"/>
      <c r="AZ131" s="166"/>
      <c r="BA131" s="166"/>
      <c r="BB131" s="166"/>
      <c r="BC131" s="166"/>
      <c r="BD131" s="166"/>
      <c r="BE131" s="166"/>
      <c r="BF131" s="166"/>
      <c r="BG131" s="166"/>
      <c r="BH131" s="166"/>
      <c r="BI131" s="166"/>
      <c r="BJ131" s="166"/>
      <c r="BK131" s="166"/>
      <c r="BL131" s="166"/>
      <c r="BM131" s="166"/>
      <c r="BN131" s="166"/>
      <c r="BO131" s="166"/>
      <c r="BP131" s="166"/>
      <c r="BQ131" s="166"/>
      <c r="BR131" s="166"/>
      <c r="BS131" s="166"/>
      <c r="BT131" s="166"/>
      <c r="BU131" s="166"/>
      <c r="BV131" s="166"/>
      <c r="BW131" s="166"/>
      <c r="BX131" s="166"/>
      <c r="BY131" s="166"/>
      <c r="BZ131" s="166"/>
      <c r="CA131" s="166"/>
      <c r="CB131" s="166"/>
      <c r="CC131" s="166"/>
      <c r="CD131" s="166"/>
      <c r="CE131" s="166"/>
      <c r="CF131" s="166"/>
      <c r="CG131" s="166"/>
      <c r="CH131" s="166"/>
      <c r="CI131" s="166"/>
      <c r="CJ131" s="166"/>
      <c r="CK131" s="166"/>
      <c r="CL131" s="166"/>
      <c r="CM131" s="166"/>
      <c r="CN131" s="166"/>
      <c r="CO131" s="166"/>
      <c r="CP131" s="166"/>
      <c r="CQ131" s="166"/>
      <c r="CR131" s="166"/>
      <c r="CS131" s="166"/>
      <c r="CT131" s="166"/>
      <c r="CU131" s="166"/>
      <c r="CV131" s="166"/>
      <c r="CW131" s="166"/>
      <c r="CX131" s="166"/>
      <c r="CY131" s="166"/>
      <c r="CZ131" s="166"/>
    </row>
    <row r="132" spans="1:104" ht="11.25" customHeight="1" x14ac:dyDescent="0.2">
      <c r="A132" s="166"/>
      <c r="B132" s="166"/>
      <c r="C132" s="166"/>
      <c r="D132" s="166"/>
      <c r="E132" s="166"/>
      <c r="F132" s="166"/>
      <c r="G132" s="166"/>
      <c r="H132" s="166"/>
      <c r="I132" s="166"/>
      <c r="J132" s="166"/>
      <c r="K132" s="166"/>
      <c r="L132" s="166"/>
      <c r="M132" s="166"/>
      <c r="N132" s="166"/>
      <c r="O132" s="166"/>
      <c r="P132" s="166"/>
      <c r="Q132" s="166"/>
      <c r="R132" s="166"/>
      <c r="S132" s="166"/>
      <c r="T132" s="168"/>
      <c r="U132" s="169"/>
      <c r="V132" s="169"/>
      <c r="W132" s="166"/>
      <c r="X132" s="166"/>
      <c r="Y132" s="166"/>
      <c r="Z132" s="166"/>
      <c r="AA132" s="166"/>
      <c r="AB132" s="166"/>
      <c r="AC132" s="166"/>
      <c r="AD132" s="166"/>
      <c r="AE132" s="166"/>
      <c r="AF132" s="166"/>
      <c r="AG132" s="166"/>
      <c r="AH132" s="166"/>
      <c r="AI132" s="166"/>
      <c r="AJ132" s="166"/>
      <c r="AK132" s="166"/>
      <c r="AL132" s="166"/>
      <c r="AM132" s="166"/>
      <c r="AN132" s="166"/>
      <c r="AO132" s="166"/>
      <c r="AP132" s="166"/>
      <c r="AQ132" s="166"/>
      <c r="AR132" s="166"/>
      <c r="AS132" s="166"/>
      <c r="AT132" s="166"/>
      <c r="AU132" s="166"/>
      <c r="AV132" s="166"/>
      <c r="AW132" s="166"/>
      <c r="AX132" s="166"/>
      <c r="AY132" s="166"/>
      <c r="AZ132" s="166"/>
      <c r="BA132" s="166"/>
      <c r="BB132" s="166"/>
      <c r="BC132" s="166"/>
      <c r="BD132" s="166"/>
      <c r="BE132" s="166"/>
      <c r="BF132" s="166"/>
      <c r="BG132" s="166"/>
      <c r="BH132" s="166"/>
      <c r="BI132" s="166"/>
      <c r="BJ132" s="166"/>
      <c r="BK132" s="166"/>
      <c r="BL132" s="166"/>
      <c r="BM132" s="166"/>
      <c r="BN132" s="166"/>
      <c r="BO132" s="166"/>
      <c r="BP132" s="166"/>
      <c r="BQ132" s="166"/>
      <c r="BR132" s="166"/>
      <c r="BS132" s="166"/>
      <c r="BT132" s="166"/>
      <c r="BU132" s="166"/>
      <c r="BV132" s="166"/>
      <c r="BW132" s="166"/>
      <c r="BX132" s="166"/>
      <c r="BY132" s="166"/>
      <c r="BZ132" s="166"/>
      <c r="CA132" s="166"/>
      <c r="CB132" s="166"/>
      <c r="CC132" s="166"/>
      <c r="CD132" s="166"/>
      <c r="CE132" s="166"/>
      <c r="CF132" s="166"/>
      <c r="CG132" s="166"/>
      <c r="CH132" s="166"/>
      <c r="CI132" s="166"/>
      <c r="CJ132" s="166"/>
      <c r="CK132" s="166"/>
      <c r="CL132" s="166"/>
      <c r="CM132" s="166"/>
      <c r="CN132" s="166"/>
      <c r="CO132" s="166"/>
      <c r="CP132" s="166"/>
      <c r="CQ132" s="166"/>
      <c r="CR132" s="166"/>
      <c r="CS132" s="166"/>
      <c r="CT132" s="166"/>
      <c r="CU132" s="166"/>
      <c r="CV132" s="166"/>
      <c r="CW132" s="166"/>
      <c r="CX132" s="166"/>
      <c r="CY132" s="166"/>
      <c r="CZ132" s="166"/>
    </row>
    <row r="133" spans="1:104" ht="11.25" customHeight="1" x14ac:dyDescent="0.2">
      <c r="A133" s="166"/>
      <c r="B133" s="166"/>
      <c r="C133" s="166"/>
      <c r="D133" s="166"/>
      <c r="E133" s="166"/>
      <c r="F133" s="166"/>
      <c r="G133" s="166"/>
      <c r="H133" s="166"/>
      <c r="I133" s="166"/>
      <c r="J133" s="166"/>
      <c r="K133" s="166"/>
      <c r="L133" s="166"/>
      <c r="M133" s="166"/>
      <c r="N133" s="166"/>
      <c r="O133" s="166"/>
      <c r="P133" s="166"/>
      <c r="Q133" s="166"/>
      <c r="R133" s="166"/>
      <c r="S133" s="166"/>
      <c r="T133" s="168"/>
      <c r="U133" s="169"/>
      <c r="V133" s="169"/>
      <c r="W133" s="166"/>
      <c r="X133" s="166"/>
      <c r="Y133" s="166"/>
      <c r="Z133" s="166"/>
      <c r="AA133" s="166"/>
      <c r="AB133" s="166"/>
      <c r="AC133" s="166"/>
      <c r="AD133" s="166"/>
      <c r="AE133" s="166"/>
      <c r="AF133" s="166"/>
      <c r="AG133" s="166"/>
      <c r="AH133" s="166"/>
      <c r="AI133" s="166"/>
      <c r="AJ133" s="166"/>
      <c r="AK133" s="166"/>
      <c r="AL133" s="166"/>
      <c r="AM133" s="166"/>
      <c r="AN133" s="166"/>
      <c r="AO133" s="166"/>
      <c r="AP133" s="166"/>
      <c r="AQ133" s="166"/>
      <c r="AR133" s="166"/>
      <c r="AS133" s="166"/>
      <c r="AT133" s="166"/>
      <c r="AU133" s="166"/>
      <c r="AV133" s="166"/>
      <c r="AW133" s="166"/>
      <c r="AX133" s="166"/>
      <c r="AY133" s="166"/>
      <c r="AZ133" s="166"/>
      <c r="BA133" s="166"/>
      <c r="BB133" s="166"/>
      <c r="BC133" s="166"/>
      <c r="BD133" s="166"/>
      <c r="BE133" s="166"/>
      <c r="BF133" s="166"/>
      <c r="BG133" s="166"/>
      <c r="BH133" s="166"/>
      <c r="BI133" s="166"/>
      <c r="BJ133" s="166"/>
      <c r="BK133" s="166"/>
      <c r="BL133" s="166"/>
      <c r="BM133" s="166"/>
      <c r="BN133" s="166"/>
      <c r="BO133" s="166"/>
      <c r="BP133" s="166"/>
      <c r="BQ133" s="166"/>
      <c r="BR133" s="166"/>
      <c r="BS133" s="166"/>
      <c r="BT133" s="166"/>
      <c r="BU133" s="166"/>
      <c r="BV133" s="166"/>
      <c r="BW133" s="166"/>
      <c r="BX133" s="166"/>
      <c r="BY133" s="166"/>
      <c r="BZ133" s="166"/>
      <c r="CA133" s="166"/>
      <c r="CB133" s="166"/>
      <c r="CC133" s="166"/>
      <c r="CD133" s="166"/>
      <c r="CE133" s="166"/>
      <c r="CF133" s="166"/>
      <c r="CG133" s="166"/>
      <c r="CH133" s="166"/>
      <c r="CI133" s="166"/>
      <c r="CJ133" s="166"/>
      <c r="CK133" s="166"/>
      <c r="CL133" s="166"/>
      <c r="CM133" s="166"/>
      <c r="CN133" s="166"/>
      <c r="CO133" s="166"/>
      <c r="CP133" s="166"/>
      <c r="CQ133" s="166"/>
      <c r="CR133" s="166"/>
      <c r="CS133" s="166"/>
      <c r="CT133" s="166"/>
      <c r="CU133" s="166"/>
      <c r="CV133" s="166"/>
      <c r="CW133" s="166"/>
      <c r="CX133" s="166"/>
      <c r="CY133" s="166"/>
      <c r="CZ133" s="166"/>
    </row>
    <row r="134" spans="1:104" ht="11.25" customHeight="1" x14ac:dyDescent="0.2">
      <c r="A134" s="166"/>
      <c r="B134" s="166"/>
      <c r="C134" s="166"/>
      <c r="D134" s="166"/>
      <c r="E134" s="166"/>
      <c r="F134" s="166"/>
      <c r="G134" s="166"/>
      <c r="H134" s="166"/>
      <c r="I134" s="166"/>
      <c r="J134" s="166"/>
      <c r="K134" s="166"/>
      <c r="L134" s="166"/>
      <c r="M134" s="166"/>
      <c r="N134" s="166"/>
      <c r="O134" s="166"/>
      <c r="P134" s="166"/>
      <c r="Q134" s="166"/>
      <c r="R134" s="166"/>
      <c r="S134" s="166"/>
      <c r="T134" s="168"/>
      <c r="U134" s="169"/>
      <c r="V134" s="169"/>
      <c r="W134" s="166"/>
      <c r="X134" s="166"/>
      <c r="Y134" s="166"/>
      <c r="Z134" s="166"/>
      <c r="AA134" s="166"/>
      <c r="AB134" s="166"/>
      <c r="AC134" s="166"/>
      <c r="AD134" s="166"/>
      <c r="AE134" s="166"/>
      <c r="AF134" s="166"/>
      <c r="AG134" s="166"/>
      <c r="AH134" s="166"/>
      <c r="AI134" s="166"/>
      <c r="AJ134" s="166"/>
      <c r="AK134" s="166"/>
      <c r="AL134" s="166"/>
      <c r="AM134" s="166"/>
      <c r="AN134" s="166"/>
      <c r="AO134" s="166"/>
      <c r="AP134" s="166"/>
      <c r="AQ134" s="166"/>
      <c r="AR134" s="166"/>
      <c r="AS134" s="166"/>
      <c r="AT134" s="166"/>
      <c r="AU134" s="166"/>
      <c r="AV134" s="166"/>
      <c r="AW134" s="166"/>
      <c r="AX134" s="166"/>
      <c r="AY134" s="166"/>
      <c r="AZ134" s="166"/>
      <c r="BA134" s="166"/>
      <c r="BB134" s="166"/>
      <c r="BC134" s="166"/>
      <c r="BD134" s="166"/>
      <c r="BE134" s="166"/>
      <c r="BF134" s="166"/>
      <c r="BG134" s="166"/>
      <c r="BH134" s="166"/>
      <c r="BI134" s="166"/>
      <c r="BJ134" s="166"/>
      <c r="BK134" s="166"/>
      <c r="BL134" s="166"/>
      <c r="BM134" s="166"/>
      <c r="BN134" s="166"/>
      <c r="BO134" s="166"/>
      <c r="BP134" s="166"/>
      <c r="BQ134" s="166"/>
      <c r="BR134" s="166"/>
      <c r="BS134" s="166"/>
      <c r="BT134" s="166"/>
      <c r="BU134" s="166"/>
      <c r="BV134" s="166"/>
      <c r="BW134" s="166"/>
      <c r="BX134" s="166"/>
      <c r="BY134" s="166"/>
      <c r="BZ134" s="166"/>
      <c r="CA134" s="166"/>
      <c r="CB134" s="166"/>
      <c r="CC134" s="166"/>
      <c r="CD134" s="166"/>
      <c r="CE134" s="166"/>
      <c r="CF134" s="166"/>
      <c r="CG134" s="166"/>
      <c r="CH134" s="166"/>
      <c r="CI134" s="166"/>
      <c r="CJ134" s="166"/>
      <c r="CK134" s="166"/>
      <c r="CL134" s="166"/>
      <c r="CM134" s="166"/>
      <c r="CN134" s="166"/>
      <c r="CO134" s="166"/>
      <c r="CP134" s="166"/>
      <c r="CQ134" s="166"/>
      <c r="CR134" s="166"/>
      <c r="CS134" s="166"/>
      <c r="CT134" s="166"/>
      <c r="CU134" s="166"/>
      <c r="CV134" s="166"/>
      <c r="CW134" s="166"/>
      <c r="CX134" s="166"/>
      <c r="CY134" s="166"/>
      <c r="CZ134" s="166"/>
    </row>
    <row r="135" spans="1:104" ht="11.25" customHeight="1" x14ac:dyDescent="0.2">
      <c r="A135" s="166"/>
      <c r="B135" s="166"/>
      <c r="C135" s="166"/>
      <c r="D135" s="166"/>
      <c r="E135" s="166"/>
      <c r="F135" s="166"/>
      <c r="G135" s="166"/>
      <c r="H135" s="166"/>
      <c r="I135" s="166"/>
      <c r="J135" s="166"/>
      <c r="K135" s="166"/>
      <c r="L135" s="166"/>
      <c r="M135" s="166"/>
      <c r="N135" s="166"/>
      <c r="O135" s="166"/>
      <c r="P135" s="166"/>
      <c r="Q135" s="166"/>
      <c r="R135" s="166"/>
      <c r="S135" s="166"/>
      <c r="T135" s="168"/>
      <c r="U135" s="169"/>
      <c r="V135" s="169"/>
      <c r="W135" s="166"/>
      <c r="X135" s="166"/>
      <c r="Y135" s="166"/>
      <c r="Z135" s="166"/>
      <c r="AA135" s="166"/>
      <c r="AB135" s="166"/>
      <c r="AC135" s="166"/>
      <c r="AD135" s="166"/>
      <c r="AE135" s="166"/>
      <c r="AF135" s="166"/>
      <c r="AG135" s="166"/>
      <c r="AH135" s="166"/>
      <c r="AI135" s="166"/>
      <c r="AJ135" s="166"/>
      <c r="AK135" s="166"/>
      <c r="AL135" s="166"/>
      <c r="AM135" s="166"/>
      <c r="AN135" s="166"/>
      <c r="AO135" s="166"/>
      <c r="AP135" s="166"/>
      <c r="AQ135" s="166"/>
      <c r="AR135" s="166"/>
      <c r="AS135" s="166"/>
      <c r="AT135" s="166"/>
      <c r="AU135" s="166"/>
      <c r="AV135" s="166"/>
      <c r="AW135" s="166"/>
      <c r="AX135" s="166"/>
      <c r="AY135" s="166"/>
      <c r="AZ135" s="166"/>
      <c r="BA135" s="166"/>
      <c r="BB135" s="166"/>
      <c r="BC135" s="166"/>
      <c r="BD135" s="166"/>
      <c r="BE135" s="166"/>
      <c r="BF135" s="166"/>
      <c r="BG135" s="166"/>
      <c r="BH135" s="166"/>
      <c r="BI135" s="166"/>
      <c r="BJ135" s="166"/>
      <c r="BK135" s="166"/>
      <c r="BL135" s="166"/>
      <c r="BM135" s="166"/>
      <c r="BN135" s="166"/>
      <c r="BO135" s="166"/>
      <c r="BP135" s="166"/>
      <c r="BQ135" s="166"/>
      <c r="BR135" s="166"/>
      <c r="BS135" s="166"/>
      <c r="BT135" s="166"/>
      <c r="BU135" s="166"/>
      <c r="BV135" s="166"/>
      <c r="BW135" s="166"/>
      <c r="BX135" s="166"/>
      <c r="BY135" s="166"/>
      <c r="BZ135" s="166"/>
      <c r="CA135" s="166"/>
      <c r="CB135" s="166"/>
      <c r="CC135" s="166"/>
      <c r="CD135" s="166"/>
      <c r="CE135" s="166"/>
      <c r="CF135" s="166"/>
      <c r="CG135" s="166"/>
      <c r="CH135" s="166"/>
      <c r="CI135" s="166"/>
      <c r="CJ135" s="166"/>
      <c r="CK135" s="166"/>
      <c r="CL135" s="166"/>
      <c r="CM135" s="166"/>
      <c r="CN135" s="166"/>
      <c r="CO135" s="166"/>
      <c r="CP135" s="166"/>
      <c r="CQ135" s="166"/>
      <c r="CR135" s="166"/>
      <c r="CS135" s="166"/>
      <c r="CT135" s="166"/>
      <c r="CU135" s="166"/>
      <c r="CV135" s="166"/>
      <c r="CW135" s="166"/>
      <c r="CX135" s="166"/>
      <c r="CY135" s="166"/>
      <c r="CZ135" s="166"/>
    </row>
    <row r="136" spans="1:104" ht="11.25" customHeight="1" x14ac:dyDescent="0.2">
      <c r="A136" s="166"/>
      <c r="B136" s="166"/>
      <c r="C136" s="166"/>
      <c r="D136" s="166"/>
      <c r="E136" s="166"/>
      <c r="F136" s="166"/>
      <c r="G136" s="166"/>
      <c r="H136" s="166"/>
      <c r="I136" s="166"/>
      <c r="J136" s="166"/>
      <c r="K136" s="166"/>
      <c r="L136" s="166"/>
      <c r="M136" s="166"/>
      <c r="N136" s="166"/>
      <c r="O136" s="166"/>
      <c r="P136" s="166"/>
      <c r="Q136" s="166"/>
      <c r="R136" s="166"/>
      <c r="S136" s="166"/>
      <c r="T136" s="168"/>
      <c r="U136" s="169"/>
      <c r="V136" s="169"/>
      <c r="W136" s="166"/>
      <c r="X136" s="166"/>
      <c r="Y136" s="166"/>
      <c r="Z136" s="166"/>
      <c r="AA136" s="166"/>
      <c r="AB136" s="166"/>
      <c r="AC136" s="166"/>
      <c r="AD136" s="166"/>
      <c r="AE136" s="166"/>
      <c r="AF136" s="166"/>
      <c r="AG136" s="166"/>
      <c r="AH136" s="166"/>
      <c r="AI136" s="166"/>
      <c r="AJ136" s="166"/>
      <c r="AK136" s="166"/>
      <c r="AL136" s="166"/>
      <c r="AM136" s="166"/>
      <c r="AN136" s="166"/>
      <c r="AO136" s="166"/>
      <c r="AP136" s="166"/>
      <c r="AQ136" s="166"/>
      <c r="AR136" s="166"/>
      <c r="AS136" s="166"/>
      <c r="AT136" s="166"/>
      <c r="AU136" s="166"/>
      <c r="AV136" s="166"/>
      <c r="AW136" s="166"/>
      <c r="AX136" s="166"/>
      <c r="AY136" s="166"/>
      <c r="AZ136" s="166"/>
      <c r="BA136" s="166"/>
      <c r="BB136" s="166"/>
      <c r="BC136" s="166"/>
      <c r="BD136" s="166"/>
      <c r="BE136" s="166"/>
      <c r="BF136" s="166"/>
      <c r="BG136" s="166"/>
      <c r="BH136" s="166"/>
      <c r="BI136" s="166"/>
      <c r="BJ136" s="166"/>
      <c r="BK136" s="166"/>
      <c r="BL136" s="166"/>
      <c r="BM136" s="166"/>
      <c r="BN136" s="166"/>
      <c r="BO136" s="166"/>
      <c r="BP136" s="166"/>
      <c r="BQ136" s="166"/>
      <c r="BR136" s="166"/>
      <c r="BS136" s="166"/>
      <c r="BT136" s="166"/>
      <c r="BU136" s="166"/>
      <c r="BV136" s="166"/>
      <c r="BW136" s="166"/>
      <c r="BX136" s="166"/>
      <c r="BY136" s="166"/>
      <c r="BZ136" s="166"/>
      <c r="CA136" s="166"/>
      <c r="CB136" s="166"/>
      <c r="CC136" s="166"/>
      <c r="CD136" s="166"/>
      <c r="CE136" s="166"/>
      <c r="CF136" s="166"/>
      <c r="CG136" s="166"/>
      <c r="CH136" s="166"/>
      <c r="CI136" s="166"/>
      <c r="CJ136" s="166"/>
      <c r="CK136" s="166"/>
      <c r="CL136" s="166"/>
      <c r="CM136" s="166"/>
      <c r="CN136" s="166"/>
      <c r="CO136" s="166"/>
      <c r="CP136" s="166"/>
      <c r="CQ136" s="166"/>
      <c r="CR136" s="166"/>
      <c r="CS136" s="166"/>
      <c r="CT136" s="166"/>
      <c r="CU136" s="166"/>
      <c r="CV136" s="166"/>
      <c r="CW136" s="166"/>
      <c r="CX136" s="166"/>
      <c r="CY136" s="166"/>
      <c r="CZ136" s="166"/>
    </row>
    <row r="137" spans="1:104" ht="11.25" customHeight="1" x14ac:dyDescent="0.2">
      <c r="A137" s="166"/>
      <c r="B137" s="166"/>
      <c r="C137" s="166"/>
      <c r="D137" s="166"/>
      <c r="E137" s="166"/>
      <c r="F137" s="166"/>
      <c r="G137" s="166"/>
      <c r="H137" s="166"/>
      <c r="I137" s="166"/>
      <c r="J137" s="166"/>
      <c r="K137" s="166"/>
      <c r="L137" s="166"/>
      <c r="M137" s="166"/>
      <c r="N137" s="166"/>
      <c r="O137" s="166"/>
      <c r="P137" s="166"/>
      <c r="Q137" s="166"/>
      <c r="R137" s="166"/>
      <c r="S137" s="166"/>
      <c r="T137" s="168"/>
      <c r="U137" s="169"/>
      <c r="V137" s="169"/>
      <c r="W137" s="166"/>
      <c r="X137" s="166"/>
      <c r="Y137" s="166"/>
      <c r="Z137" s="166"/>
      <c r="AA137" s="166"/>
      <c r="AB137" s="166"/>
      <c r="AC137" s="166"/>
      <c r="AD137" s="166"/>
      <c r="AE137" s="166"/>
      <c r="AF137" s="166"/>
      <c r="AG137" s="166"/>
      <c r="AH137" s="166"/>
      <c r="AI137" s="166"/>
      <c r="AJ137" s="166"/>
      <c r="AK137" s="166"/>
      <c r="AL137" s="166"/>
      <c r="AM137" s="166"/>
      <c r="AN137" s="166"/>
      <c r="AO137" s="166"/>
      <c r="AP137" s="166"/>
      <c r="AQ137" s="166"/>
      <c r="AR137" s="166"/>
      <c r="AS137" s="166"/>
      <c r="AT137" s="166"/>
      <c r="AU137" s="166"/>
      <c r="AV137" s="166"/>
      <c r="AW137" s="166"/>
      <c r="AX137" s="166"/>
      <c r="AY137" s="166"/>
      <c r="AZ137" s="166"/>
      <c r="BA137" s="166"/>
      <c r="BB137" s="166"/>
      <c r="BC137" s="166"/>
      <c r="BD137" s="166"/>
      <c r="BE137" s="166"/>
      <c r="BF137" s="166"/>
      <c r="BG137" s="166"/>
      <c r="BH137" s="166"/>
      <c r="BI137" s="166"/>
      <c r="BJ137" s="166"/>
      <c r="BK137" s="166"/>
      <c r="BL137" s="166"/>
      <c r="BM137" s="166"/>
      <c r="BN137" s="166"/>
      <c r="BO137" s="166"/>
      <c r="BP137" s="166"/>
      <c r="BQ137" s="166"/>
      <c r="BR137" s="166"/>
      <c r="BS137" s="166"/>
      <c r="BT137" s="166"/>
      <c r="BU137" s="166"/>
      <c r="BV137" s="166"/>
      <c r="BW137" s="166"/>
      <c r="BX137" s="166"/>
      <c r="BY137" s="166"/>
      <c r="BZ137" s="166"/>
      <c r="CA137" s="166"/>
      <c r="CB137" s="166"/>
      <c r="CC137" s="166"/>
      <c r="CD137" s="166"/>
      <c r="CE137" s="166"/>
      <c r="CF137" s="166"/>
      <c r="CG137" s="166"/>
      <c r="CH137" s="166"/>
      <c r="CI137" s="166"/>
      <c r="CJ137" s="166"/>
      <c r="CK137" s="166"/>
      <c r="CL137" s="166"/>
      <c r="CM137" s="166"/>
      <c r="CN137" s="166"/>
      <c r="CO137" s="166"/>
      <c r="CP137" s="166"/>
      <c r="CQ137" s="166"/>
      <c r="CR137" s="166"/>
      <c r="CS137" s="166"/>
      <c r="CT137" s="166"/>
      <c r="CU137" s="166"/>
      <c r="CV137" s="166"/>
      <c r="CW137" s="166"/>
      <c r="CX137" s="166"/>
      <c r="CY137" s="166"/>
      <c r="CZ137" s="166"/>
    </row>
    <row r="138" spans="1:104" ht="11.25" customHeight="1" x14ac:dyDescent="0.2">
      <c r="A138" s="166"/>
      <c r="B138" s="166"/>
      <c r="C138" s="166"/>
      <c r="D138" s="166"/>
      <c r="E138" s="166"/>
      <c r="F138" s="166"/>
      <c r="G138" s="166"/>
      <c r="H138" s="166"/>
      <c r="I138" s="166"/>
      <c r="J138" s="166"/>
      <c r="K138" s="166"/>
      <c r="L138" s="166"/>
      <c r="M138" s="166"/>
      <c r="N138" s="166"/>
      <c r="O138" s="166"/>
      <c r="P138" s="166"/>
      <c r="Q138" s="166"/>
      <c r="R138" s="166"/>
      <c r="S138" s="166"/>
      <c r="T138" s="168"/>
      <c r="U138" s="169"/>
      <c r="V138" s="169"/>
      <c r="W138" s="166"/>
      <c r="X138" s="166"/>
      <c r="Y138" s="166"/>
      <c r="Z138" s="166"/>
      <c r="AA138" s="166"/>
      <c r="AB138" s="166"/>
      <c r="AC138" s="166"/>
      <c r="AD138" s="166"/>
      <c r="AE138" s="166"/>
      <c r="AF138" s="166"/>
      <c r="AG138" s="166"/>
      <c r="AH138" s="166"/>
      <c r="AI138" s="166"/>
      <c r="AJ138" s="166"/>
      <c r="AK138" s="166"/>
      <c r="AL138" s="166"/>
      <c r="AM138" s="166"/>
      <c r="AN138" s="166"/>
      <c r="AO138" s="166"/>
      <c r="AP138" s="166"/>
      <c r="AQ138" s="166"/>
      <c r="AR138" s="166"/>
      <c r="AS138" s="166"/>
      <c r="AT138" s="166"/>
      <c r="AU138" s="166"/>
      <c r="AV138" s="166"/>
      <c r="AW138" s="166"/>
      <c r="AX138" s="166"/>
      <c r="AY138" s="166"/>
      <c r="AZ138" s="166"/>
      <c r="BA138" s="166"/>
      <c r="BB138" s="166"/>
      <c r="BC138" s="166"/>
      <c r="BD138" s="166"/>
      <c r="BE138" s="166"/>
      <c r="BF138" s="166"/>
      <c r="BG138" s="166"/>
      <c r="BH138" s="166"/>
      <c r="BI138" s="166"/>
      <c r="BJ138" s="166"/>
      <c r="BK138" s="166"/>
      <c r="BL138" s="166"/>
      <c r="BM138" s="166"/>
      <c r="BN138" s="166"/>
      <c r="BO138" s="166"/>
      <c r="BP138" s="166"/>
      <c r="BQ138" s="166"/>
      <c r="BR138" s="166"/>
      <c r="BS138" s="166"/>
      <c r="BT138" s="166"/>
      <c r="BU138" s="166"/>
      <c r="BV138" s="166"/>
      <c r="BW138" s="166"/>
      <c r="BX138" s="166"/>
      <c r="BY138" s="166"/>
      <c r="BZ138" s="166"/>
      <c r="CA138" s="166"/>
      <c r="CB138" s="166"/>
      <c r="CC138" s="166"/>
      <c r="CD138" s="166"/>
      <c r="CE138" s="166"/>
      <c r="CF138" s="166"/>
      <c r="CG138" s="166"/>
      <c r="CH138" s="166"/>
      <c r="CI138" s="166"/>
      <c r="CJ138" s="166"/>
      <c r="CK138" s="166"/>
      <c r="CL138" s="166"/>
      <c r="CM138" s="166"/>
      <c r="CN138" s="166"/>
      <c r="CO138" s="166"/>
      <c r="CP138" s="166"/>
      <c r="CQ138" s="166"/>
      <c r="CR138" s="166"/>
      <c r="CS138" s="166"/>
      <c r="CT138" s="166"/>
      <c r="CU138" s="166"/>
      <c r="CV138" s="166"/>
      <c r="CW138" s="166"/>
      <c r="CX138" s="166"/>
      <c r="CY138" s="166"/>
      <c r="CZ138" s="166"/>
    </row>
    <row r="139" spans="1:104" ht="11.25" customHeight="1" x14ac:dyDescent="0.2">
      <c r="A139" s="166"/>
      <c r="B139" s="166"/>
      <c r="C139" s="166"/>
      <c r="D139" s="166"/>
      <c r="E139" s="166"/>
      <c r="F139" s="166"/>
      <c r="G139" s="166"/>
      <c r="H139" s="166"/>
      <c r="I139" s="166"/>
      <c r="J139" s="166"/>
      <c r="K139" s="166"/>
      <c r="L139" s="166"/>
      <c r="M139" s="166"/>
      <c r="N139" s="166"/>
      <c r="O139" s="166"/>
      <c r="P139" s="166"/>
      <c r="Q139" s="166"/>
      <c r="R139" s="166"/>
      <c r="S139" s="166"/>
      <c r="T139" s="168"/>
      <c r="U139" s="169"/>
      <c r="V139" s="169"/>
      <c r="W139" s="166"/>
      <c r="X139" s="166"/>
      <c r="Y139" s="166"/>
      <c r="Z139" s="166"/>
      <c r="AA139" s="166"/>
      <c r="AB139" s="166"/>
      <c r="AC139" s="166"/>
      <c r="AD139" s="166"/>
      <c r="AE139" s="166"/>
      <c r="AF139" s="166"/>
      <c r="AG139" s="166"/>
      <c r="AH139" s="166"/>
      <c r="AI139" s="166"/>
      <c r="AJ139" s="166"/>
      <c r="AK139" s="166"/>
      <c r="AL139" s="166"/>
      <c r="AM139" s="166"/>
      <c r="AN139" s="166"/>
      <c r="AO139" s="166"/>
      <c r="AP139" s="166"/>
      <c r="AQ139" s="166"/>
      <c r="AR139" s="166"/>
      <c r="AS139" s="166"/>
      <c r="AT139" s="166"/>
      <c r="AU139" s="166"/>
      <c r="AV139" s="166"/>
      <c r="AW139" s="166"/>
      <c r="AX139" s="166"/>
      <c r="AY139" s="166"/>
      <c r="AZ139" s="166"/>
      <c r="BA139" s="166"/>
      <c r="BB139" s="166"/>
      <c r="BC139" s="166"/>
      <c r="BD139" s="166"/>
      <c r="BE139" s="166"/>
      <c r="BF139" s="166"/>
      <c r="BG139" s="166"/>
      <c r="BH139" s="166"/>
      <c r="BI139" s="166"/>
      <c r="BJ139" s="166"/>
      <c r="BK139" s="166"/>
      <c r="BL139" s="166"/>
      <c r="BM139" s="166"/>
      <c r="BN139" s="166"/>
      <c r="BO139" s="166"/>
      <c r="BP139" s="166"/>
      <c r="BQ139" s="166"/>
      <c r="BR139" s="166"/>
      <c r="BS139" s="166"/>
      <c r="BT139" s="166"/>
      <c r="BU139" s="166"/>
      <c r="BV139" s="166"/>
      <c r="BW139" s="166"/>
      <c r="BX139" s="166"/>
      <c r="BY139" s="166"/>
      <c r="BZ139" s="166"/>
      <c r="CA139" s="166"/>
      <c r="CB139" s="166"/>
      <c r="CC139" s="166"/>
      <c r="CD139" s="166"/>
      <c r="CE139" s="166"/>
      <c r="CF139" s="166"/>
      <c r="CG139" s="166"/>
      <c r="CH139" s="166"/>
      <c r="CI139" s="166"/>
      <c r="CJ139" s="166"/>
      <c r="CK139" s="166"/>
      <c r="CL139" s="166"/>
      <c r="CM139" s="166"/>
      <c r="CN139" s="166"/>
      <c r="CO139" s="166"/>
      <c r="CP139" s="166"/>
      <c r="CQ139" s="166"/>
      <c r="CR139" s="166"/>
      <c r="CS139" s="166"/>
      <c r="CT139" s="166"/>
      <c r="CU139" s="166"/>
      <c r="CV139" s="166"/>
      <c r="CW139" s="166"/>
      <c r="CX139" s="166"/>
      <c r="CY139" s="166"/>
      <c r="CZ139" s="166"/>
    </row>
    <row r="140" spans="1:104" ht="11.25" customHeight="1" x14ac:dyDescent="0.2">
      <c r="A140" s="166"/>
      <c r="B140" s="166"/>
      <c r="C140" s="166"/>
      <c r="D140" s="166"/>
      <c r="E140" s="166"/>
      <c r="F140" s="166"/>
      <c r="G140" s="166"/>
      <c r="H140" s="166"/>
      <c r="I140" s="166"/>
      <c r="J140" s="166"/>
      <c r="K140" s="166"/>
      <c r="L140" s="166"/>
      <c r="M140" s="166"/>
      <c r="N140" s="166"/>
      <c r="O140" s="166"/>
      <c r="P140" s="166"/>
      <c r="Q140" s="166"/>
      <c r="R140" s="166"/>
      <c r="S140" s="166"/>
      <c r="T140" s="168"/>
      <c r="U140" s="169"/>
      <c r="V140" s="169"/>
      <c r="W140" s="166"/>
      <c r="X140" s="166"/>
      <c r="Y140" s="166"/>
      <c r="Z140" s="166"/>
      <c r="AA140" s="166"/>
      <c r="AB140" s="166"/>
      <c r="AC140" s="166"/>
      <c r="AD140" s="166"/>
      <c r="AE140" s="166"/>
      <c r="AF140" s="166"/>
      <c r="AG140" s="166"/>
      <c r="AH140" s="166"/>
      <c r="AI140" s="166"/>
      <c r="AJ140" s="166"/>
      <c r="AK140" s="166"/>
      <c r="AL140" s="166"/>
      <c r="AM140" s="166"/>
      <c r="AN140" s="166"/>
      <c r="AO140" s="166"/>
      <c r="AP140" s="166"/>
      <c r="AQ140" s="166"/>
      <c r="AR140" s="166"/>
      <c r="AS140" s="166"/>
      <c r="AT140" s="166"/>
      <c r="AU140" s="166"/>
      <c r="AV140" s="166"/>
      <c r="AW140" s="166"/>
      <c r="AX140" s="166"/>
      <c r="AY140" s="166"/>
      <c r="AZ140" s="166"/>
      <c r="BA140" s="166"/>
      <c r="BB140" s="166"/>
      <c r="BC140" s="166"/>
      <c r="BD140" s="166"/>
      <c r="BE140" s="166"/>
      <c r="BF140" s="166"/>
      <c r="BG140" s="166"/>
      <c r="BH140" s="166"/>
      <c r="BI140" s="166"/>
      <c r="BJ140" s="166"/>
      <c r="BK140" s="166"/>
      <c r="BL140" s="166"/>
      <c r="BM140" s="166"/>
      <c r="BN140" s="166"/>
      <c r="BO140" s="166"/>
      <c r="BP140" s="166"/>
      <c r="BQ140" s="166"/>
      <c r="BR140" s="166"/>
      <c r="BS140" s="166"/>
      <c r="BT140" s="166"/>
      <c r="BU140" s="166"/>
      <c r="BV140" s="166"/>
      <c r="BW140" s="166"/>
      <c r="BX140" s="166"/>
      <c r="BY140" s="166"/>
      <c r="BZ140" s="166"/>
      <c r="CA140" s="166"/>
      <c r="CB140" s="166"/>
      <c r="CC140" s="166"/>
      <c r="CD140" s="166"/>
      <c r="CE140" s="166"/>
      <c r="CF140" s="166"/>
      <c r="CG140" s="166"/>
      <c r="CH140" s="166"/>
      <c r="CI140" s="166"/>
      <c r="CJ140" s="166"/>
      <c r="CK140" s="166"/>
      <c r="CL140" s="166"/>
      <c r="CM140" s="166"/>
      <c r="CN140" s="166"/>
      <c r="CO140" s="166"/>
      <c r="CP140" s="166"/>
      <c r="CQ140" s="166"/>
      <c r="CR140" s="166"/>
      <c r="CS140" s="166"/>
      <c r="CT140" s="166"/>
      <c r="CU140" s="166"/>
      <c r="CV140" s="166"/>
      <c r="CW140" s="166"/>
      <c r="CX140" s="166"/>
      <c r="CY140" s="166"/>
      <c r="CZ140" s="166"/>
    </row>
    <row r="141" spans="1:104" ht="11.25" customHeight="1" x14ac:dyDescent="0.2">
      <c r="A141" s="166"/>
      <c r="B141" s="166"/>
      <c r="C141" s="166"/>
      <c r="D141" s="166"/>
      <c r="E141" s="166"/>
      <c r="F141" s="166"/>
      <c r="G141" s="166"/>
      <c r="H141" s="166"/>
      <c r="I141" s="166"/>
      <c r="J141" s="166"/>
      <c r="K141" s="166"/>
      <c r="L141" s="166"/>
      <c r="M141" s="166"/>
      <c r="N141" s="166"/>
      <c r="O141" s="166"/>
      <c r="P141" s="166"/>
      <c r="Q141" s="166"/>
      <c r="R141" s="166"/>
      <c r="S141" s="166"/>
      <c r="T141" s="168"/>
      <c r="U141" s="169"/>
      <c r="V141" s="169"/>
      <c r="W141" s="166"/>
      <c r="X141" s="166"/>
      <c r="Y141" s="166"/>
      <c r="Z141" s="166"/>
      <c r="AA141" s="166"/>
      <c r="AB141" s="166"/>
      <c r="AC141" s="166"/>
      <c r="AD141" s="166"/>
      <c r="AE141" s="166"/>
      <c r="AF141" s="166"/>
      <c r="AG141" s="166"/>
      <c r="AH141" s="166"/>
      <c r="AI141" s="166"/>
      <c r="AJ141" s="166"/>
      <c r="AK141" s="166"/>
      <c r="AL141" s="166"/>
      <c r="AM141" s="166"/>
      <c r="AN141" s="166"/>
      <c r="AO141" s="166"/>
      <c r="AP141" s="166"/>
      <c r="AQ141" s="166"/>
      <c r="AR141" s="166"/>
      <c r="AS141" s="166"/>
      <c r="AT141" s="166"/>
      <c r="AU141" s="166"/>
      <c r="AV141" s="166"/>
      <c r="AW141" s="166"/>
      <c r="AX141" s="166"/>
      <c r="AY141" s="166"/>
      <c r="AZ141" s="166"/>
      <c r="BA141" s="166"/>
      <c r="BB141" s="166"/>
      <c r="BC141" s="166"/>
      <c r="BD141" s="166"/>
      <c r="BE141" s="166"/>
      <c r="BF141" s="166"/>
      <c r="BG141" s="166"/>
      <c r="BH141" s="166"/>
      <c r="BI141" s="166"/>
      <c r="BJ141" s="166"/>
      <c r="BK141" s="166"/>
      <c r="BL141" s="166"/>
      <c r="BM141" s="166"/>
      <c r="BN141" s="166"/>
      <c r="BO141" s="166"/>
      <c r="BP141" s="166"/>
      <c r="BQ141" s="166"/>
      <c r="BR141" s="166"/>
      <c r="BS141" s="166"/>
      <c r="BT141" s="166"/>
      <c r="BU141" s="166"/>
      <c r="BV141" s="166"/>
      <c r="BW141" s="166"/>
      <c r="BX141" s="166"/>
      <c r="BY141" s="166"/>
      <c r="BZ141" s="166"/>
      <c r="CA141" s="166"/>
      <c r="CB141" s="166"/>
      <c r="CC141" s="166"/>
      <c r="CD141" s="166"/>
      <c r="CE141" s="166"/>
      <c r="CF141" s="166"/>
      <c r="CG141" s="166"/>
      <c r="CH141" s="166"/>
      <c r="CI141" s="166"/>
      <c r="CJ141" s="166"/>
      <c r="CK141" s="166"/>
      <c r="CL141" s="166"/>
      <c r="CM141" s="166"/>
      <c r="CN141" s="166"/>
      <c r="CO141" s="166"/>
      <c r="CP141" s="166"/>
      <c r="CQ141" s="166"/>
      <c r="CR141" s="166"/>
      <c r="CS141" s="166"/>
      <c r="CT141" s="166"/>
      <c r="CU141" s="166"/>
      <c r="CV141" s="166"/>
      <c r="CW141" s="166"/>
      <c r="CX141" s="166"/>
      <c r="CY141" s="166"/>
      <c r="CZ141" s="166"/>
    </row>
    <row r="142" spans="1:104" ht="11.25" customHeight="1" x14ac:dyDescent="0.2">
      <c r="A142" s="166"/>
      <c r="B142" s="166"/>
      <c r="C142" s="166"/>
      <c r="D142" s="166"/>
      <c r="E142" s="166"/>
      <c r="F142" s="166"/>
      <c r="G142" s="166"/>
      <c r="H142" s="166"/>
      <c r="I142" s="166"/>
      <c r="J142" s="166"/>
      <c r="K142" s="166"/>
      <c r="L142" s="166"/>
      <c r="M142" s="166"/>
      <c r="N142" s="166"/>
      <c r="O142" s="166"/>
      <c r="P142" s="166"/>
      <c r="Q142" s="166"/>
      <c r="R142" s="166"/>
      <c r="S142" s="166"/>
      <c r="T142" s="168"/>
      <c r="U142" s="169"/>
      <c r="V142" s="169"/>
      <c r="W142" s="166"/>
      <c r="X142" s="166"/>
      <c r="Y142" s="166"/>
      <c r="Z142" s="166"/>
      <c r="AA142" s="166"/>
      <c r="AB142" s="166"/>
      <c r="AC142" s="166"/>
      <c r="AD142" s="166"/>
      <c r="AE142" s="166"/>
      <c r="AF142" s="166"/>
      <c r="AG142" s="166"/>
      <c r="AH142" s="166"/>
      <c r="AI142" s="166"/>
      <c r="AJ142" s="166"/>
      <c r="AK142" s="166"/>
      <c r="AL142" s="166"/>
      <c r="AM142" s="166"/>
      <c r="AN142" s="166"/>
      <c r="AO142" s="166"/>
      <c r="AP142" s="166"/>
      <c r="AQ142" s="166"/>
      <c r="AR142" s="166"/>
      <c r="AS142" s="166"/>
      <c r="AT142" s="166"/>
      <c r="AU142" s="166"/>
      <c r="AV142" s="166"/>
      <c r="AW142" s="166"/>
      <c r="AX142" s="166"/>
      <c r="AY142" s="166"/>
      <c r="AZ142" s="166"/>
      <c r="BA142" s="166"/>
      <c r="BB142" s="166"/>
      <c r="BC142" s="166"/>
      <c r="BD142" s="166"/>
      <c r="BE142" s="166"/>
      <c r="BF142" s="166"/>
      <c r="BG142" s="166"/>
      <c r="BH142" s="166"/>
      <c r="BI142" s="166"/>
      <c r="BJ142" s="166"/>
      <c r="BK142" s="166"/>
      <c r="BL142" s="166"/>
      <c r="BM142" s="166"/>
      <c r="BN142" s="166"/>
      <c r="BO142" s="166"/>
      <c r="BP142" s="166"/>
      <c r="BQ142" s="166"/>
      <c r="BR142" s="166"/>
      <c r="BS142" s="166"/>
      <c r="BT142" s="166"/>
      <c r="BU142" s="166"/>
      <c r="BV142" s="166"/>
      <c r="BW142" s="166"/>
      <c r="BX142" s="166"/>
      <c r="BY142" s="166"/>
      <c r="BZ142" s="166"/>
      <c r="CA142" s="166"/>
      <c r="CB142" s="166"/>
      <c r="CC142" s="166"/>
      <c r="CD142" s="166"/>
      <c r="CE142" s="166"/>
      <c r="CF142" s="166"/>
      <c r="CG142" s="166"/>
      <c r="CH142" s="166"/>
      <c r="CI142" s="166"/>
      <c r="CJ142" s="166"/>
      <c r="CK142" s="166"/>
      <c r="CL142" s="166"/>
      <c r="CM142" s="166"/>
      <c r="CN142" s="166"/>
      <c r="CO142" s="166"/>
      <c r="CP142" s="166"/>
      <c r="CQ142" s="166"/>
      <c r="CR142" s="166"/>
      <c r="CS142" s="166"/>
      <c r="CT142" s="166"/>
      <c r="CU142" s="166"/>
      <c r="CV142" s="166"/>
      <c r="CW142" s="166"/>
      <c r="CX142" s="166"/>
      <c r="CY142" s="166"/>
      <c r="CZ142" s="166"/>
    </row>
    <row r="143" spans="1:104" ht="11.25" customHeight="1" x14ac:dyDescent="0.2">
      <c r="A143" s="166"/>
      <c r="B143" s="166"/>
      <c r="C143" s="166"/>
      <c r="D143" s="166"/>
      <c r="E143" s="166"/>
      <c r="F143" s="166"/>
      <c r="G143" s="166"/>
      <c r="H143" s="166"/>
      <c r="I143" s="166"/>
      <c r="J143" s="166"/>
      <c r="K143" s="166"/>
      <c r="L143" s="166"/>
      <c r="M143" s="166"/>
      <c r="N143" s="166"/>
      <c r="O143" s="166"/>
      <c r="P143" s="166"/>
      <c r="Q143" s="166"/>
      <c r="R143" s="166"/>
      <c r="S143" s="166"/>
      <c r="T143" s="168"/>
      <c r="U143" s="169"/>
      <c r="V143" s="169"/>
      <c r="W143" s="166"/>
      <c r="X143" s="166"/>
      <c r="Y143" s="166"/>
      <c r="Z143" s="166"/>
      <c r="AA143" s="166"/>
      <c r="AB143" s="166"/>
      <c r="AC143" s="166"/>
      <c r="AD143" s="166"/>
      <c r="AE143" s="166"/>
      <c r="AF143" s="166"/>
      <c r="AG143" s="166"/>
      <c r="AH143" s="166"/>
      <c r="AI143" s="166"/>
      <c r="AJ143" s="166"/>
      <c r="AK143" s="166"/>
      <c r="AL143" s="166"/>
      <c r="AM143" s="166"/>
      <c r="AN143" s="166"/>
      <c r="AO143" s="166"/>
      <c r="AP143" s="166"/>
      <c r="AQ143" s="166"/>
      <c r="AR143" s="166"/>
      <c r="AS143" s="166"/>
      <c r="AT143" s="166"/>
      <c r="AU143" s="166"/>
      <c r="AV143" s="166"/>
      <c r="AW143" s="166"/>
      <c r="AX143" s="166"/>
      <c r="AY143" s="166"/>
      <c r="AZ143" s="166"/>
      <c r="BA143" s="166"/>
      <c r="BB143" s="166"/>
      <c r="BC143" s="166"/>
      <c r="BD143" s="166"/>
      <c r="BE143" s="166"/>
      <c r="BF143" s="166"/>
      <c r="BG143" s="166"/>
      <c r="BH143" s="166"/>
      <c r="BI143" s="166"/>
      <c r="BJ143" s="166"/>
      <c r="BK143" s="166"/>
      <c r="BL143" s="166"/>
      <c r="BM143" s="166"/>
      <c r="BN143" s="166"/>
      <c r="BO143" s="166"/>
      <c r="BP143" s="166"/>
      <c r="BQ143" s="166"/>
      <c r="BR143" s="166"/>
      <c r="BS143" s="166"/>
      <c r="BT143" s="166"/>
      <c r="BU143" s="166"/>
      <c r="BV143" s="166"/>
      <c r="BW143" s="166"/>
      <c r="BX143" s="166"/>
      <c r="BY143" s="166"/>
      <c r="BZ143" s="166"/>
      <c r="CA143" s="166"/>
      <c r="CB143" s="166"/>
      <c r="CC143" s="166"/>
      <c r="CD143" s="166"/>
      <c r="CE143" s="166"/>
      <c r="CF143" s="166"/>
      <c r="CG143" s="166"/>
      <c r="CH143" s="166"/>
      <c r="CI143" s="166"/>
      <c r="CJ143" s="166"/>
      <c r="CK143" s="166"/>
      <c r="CL143" s="166"/>
      <c r="CM143" s="166"/>
      <c r="CN143" s="166"/>
      <c r="CO143" s="166"/>
      <c r="CP143" s="166"/>
      <c r="CQ143" s="166"/>
      <c r="CR143" s="166"/>
      <c r="CS143" s="166"/>
      <c r="CT143" s="166"/>
      <c r="CU143" s="166"/>
      <c r="CV143" s="166"/>
      <c r="CW143" s="166"/>
      <c r="CX143" s="166"/>
      <c r="CY143" s="166"/>
      <c r="CZ143" s="166"/>
    </row>
    <row r="144" spans="1:104" ht="11.25" customHeight="1" x14ac:dyDescent="0.2">
      <c r="A144" s="166"/>
      <c r="B144" s="166"/>
      <c r="C144" s="166"/>
      <c r="D144" s="166"/>
      <c r="E144" s="166"/>
      <c r="F144" s="166"/>
      <c r="G144" s="166"/>
      <c r="H144" s="166"/>
      <c r="I144" s="166"/>
      <c r="J144" s="166"/>
      <c r="K144" s="166"/>
      <c r="L144" s="166"/>
      <c r="M144" s="166"/>
      <c r="N144" s="166"/>
      <c r="O144" s="166"/>
      <c r="P144" s="166"/>
      <c r="Q144" s="166"/>
      <c r="R144" s="166"/>
      <c r="S144" s="166"/>
      <c r="T144" s="168"/>
      <c r="U144" s="169"/>
      <c r="V144" s="169"/>
      <c r="W144" s="166"/>
      <c r="X144" s="166"/>
      <c r="Y144" s="166"/>
      <c r="Z144" s="166"/>
      <c r="AA144" s="166"/>
      <c r="AB144" s="166"/>
      <c r="AC144" s="166"/>
      <c r="AD144" s="166"/>
      <c r="AE144" s="166"/>
      <c r="AF144" s="166"/>
      <c r="AG144" s="166"/>
      <c r="AH144" s="166"/>
      <c r="AI144" s="166"/>
      <c r="AJ144" s="166"/>
      <c r="AK144" s="166"/>
      <c r="AL144" s="166"/>
      <c r="AM144" s="166"/>
      <c r="AN144" s="166"/>
      <c r="AO144" s="166"/>
      <c r="AP144" s="166"/>
      <c r="AQ144" s="166"/>
      <c r="AR144" s="166"/>
      <c r="AS144" s="166"/>
      <c r="AT144" s="166"/>
      <c r="AU144" s="166"/>
      <c r="AV144" s="166"/>
      <c r="AW144" s="166"/>
      <c r="AX144" s="166"/>
      <c r="AY144" s="166"/>
      <c r="AZ144" s="166"/>
      <c r="BA144" s="166"/>
      <c r="BB144" s="166"/>
      <c r="BC144" s="166"/>
      <c r="BD144" s="166"/>
      <c r="BE144" s="166"/>
      <c r="BF144" s="166"/>
      <c r="BG144" s="166"/>
      <c r="BH144" s="166"/>
      <c r="BI144" s="166"/>
      <c r="BJ144" s="166"/>
      <c r="BK144" s="166"/>
      <c r="BL144" s="166"/>
      <c r="BM144" s="166"/>
      <c r="BN144" s="166"/>
      <c r="BO144" s="166"/>
      <c r="BP144" s="166"/>
      <c r="BQ144" s="166"/>
      <c r="BR144" s="166"/>
      <c r="BS144" s="166"/>
      <c r="BT144" s="166"/>
      <c r="BU144" s="166"/>
      <c r="BV144" s="166"/>
      <c r="BW144" s="166"/>
      <c r="BX144" s="166"/>
      <c r="BY144" s="166"/>
      <c r="BZ144" s="166"/>
      <c r="CA144" s="166"/>
      <c r="CB144" s="166"/>
      <c r="CC144" s="166"/>
      <c r="CD144" s="166"/>
      <c r="CE144" s="166"/>
      <c r="CF144" s="166"/>
      <c r="CG144" s="166"/>
      <c r="CH144" s="166"/>
      <c r="CI144" s="166"/>
      <c r="CJ144" s="166"/>
      <c r="CK144" s="166"/>
      <c r="CL144" s="166"/>
      <c r="CM144" s="166"/>
      <c r="CN144" s="166"/>
      <c r="CO144" s="166"/>
      <c r="CP144" s="166"/>
      <c r="CQ144" s="166"/>
      <c r="CR144" s="166"/>
      <c r="CS144" s="166"/>
      <c r="CT144" s="166"/>
      <c r="CU144" s="166"/>
      <c r="CV144" s="166"/>
      <c r="CW144" s="166"/>
      <c r="CX144" s="166"/>
      <c r="CY144" s="166"/>
      <c r="CZ144" s="166"/>
    </row>
    <row r="145" spans="1:104" ht="11.25" customHeight="1" x14ac:dyDescent="0.2">
      <c r="A145" s="166"/>
      <c r="B145" s="166"/>
      <c r="C145" s="166"/>
      <c r="D145" s="166"/>
      <c r="E145" s="166"/>
      <c r="F145" s="166"/>
      <c r="G145" s="166"/>
      <c r="H145" s="166"/>
      <c r="I145" s="166"/>
      <c r="J145" s="166"/>
      <c r="K145" s="166"/>
      <c r="L145" s="166"/>
      <c r="M145" s="166"/>
      <c r="N145" s="166"/>
      <c r="O145" s="166"/>
      <c r="P145" s="166"/>
      <c r="Q145" s="166"/>
      <c r="R145" s="166"/>
      <c r="S145" s="166"/>
      <c r="T145" s="168"/>
      <c r="U145" s="169"/>
      <c r="V145" s="169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166"/>
      <c r="AR145" s="166"/>
      <c r="AS145" s="166"/>
      <c r="AT145" s="166"/>
      <c r="AU145" s="166"/>
      <c r="AV145" s="166"/>
      <c r="AW145" s="166"/>
      <c r="AX145" s="166"/>
      <c r="AY145" s="166"/>
      <c r="AZ145" s="166"/>
      <c r="BA145" s="166"/>
      <c r="BB145" s="166"/>
      <c r="BC145" s="166"/>
      <c r="BD145" s="166"/>
      <c r="BE145" s="166"/>
      <c r="BF145" s="166"/>
      <c r="BG145" s="166"/>
      <c r="BH145" s="166"/>
      <c r="BI145" s="166"/>
      <c r="BJ145" s="166"/>
      <c r="BK145" s="166"/>
      <c r="BL145" s="166"/>
      <c r="BM145" s="166"/>
      <c r="BN145" s="166"/>
      <c r="BO145" s="166"/>
      <c r="BP145" s="166"/>
      <c r="BQ145" s="166"/>
      <c r="BR145" s="166"/>
      <c r="BS145" s="166"/>
      <c r="BT145" s="166"/>
      <c r="BU145" s="166"/>
      <c r="BV145" s="166"/>
      <c r="BW145" s="166"/>
      <c r="BX145" s="166"/>
      <c r="BY145" s="166"/>
      <c r="BZ145" s="166"/>
      <c r="CA145" s="166"/>
      <c r="CB145" s="166"/>
      <c r="CC145" s="166"/>
      <c r="CD145" s="166"/>
      <c r="CE145" s="166"/>
      <c r="CF145" s="166"/>
      <c r="CG145" s="166"/>
      <c r="CH145" s="166"/>
      <c r="CI145" s="166"/>
      <c r="CJ145" s="166"/>
      <c r="CK145" s="166"/>
      <c r="CL145" s="166"/>
      <c r="CM145" s="166"/>
      <c r="CN145" s="166"/>
      <c r="CO145" s="166"/>
      <c r="CP145" s="166"/>
      <c r="CQ145" s="166"/>
      <c r="CR145" s="166"/>
      <c r="CS145" s="166"/>
      <c r="CT145" s="166"/>
      <c r="CU145" s="166"/>
      <c r="CV145" s="166"/>
      <c r="CW145" s="166"/>
      <c r="CX145" s="166"/>
      <c r="CY145" s="166"/>
      <c r="CZ145" s="166"/>
    </row>
    <row r="146" spans="1:104" ht="11.25" customHeight="1" x14ac:dyDescent="0.2">
      <c r="A146" s="166"/>
      <c r="B146" s="166"/>
      <c r="C146" s="166"/>
      <c r="D146" s="166"/>
      <c r="E146" s="166"/>
      <c r="F146" s="166"/>
      <c r="G146" s="166"/>
      <c r="H146" s="166"/>
      <c r="I146" s="166"/>
      <c r="J146" s="166"/>
      <c r="K146" s="166"/>
      <c r="L146" s="166"/>
      <c r="M146" s="166"/>
      <c r="N146" s="166"/>
      <c r="O146" s="166"/>
      <c r="P146" s="166"/>
      <c r="Q146" s="166"/>
      <c r="R146" s="166"/>
      <c r="S146" s="166"/>
      <c r="T146" s="168"/>
      <c r="U146" s="169"/>
      <c r="V146" s="169"/>
      <c r="W146" s="166"/>
      <c r="X146" s="166"/>
      <c r="Y146" s="166"/>
      <c r="Z146" s="166"/>
      <c r="AA146" s="166"/>
      <c r="AB146" s="166"/>
      <c r="AC146" s="166"/>
      <c r="AD146" s="166"/>
      <c r="AE146" s="166"/>
      <c r="AF146" s="166"/>
      <c r="AG146" s="166"/>
      <c r="AH146" s="166"/>
      <c r="AI146" s="166"/>
      <c r="AJ146" s="166"/>
      <c r="AK146" s="166"/>
      <c r="AL146" s="166"/>
      <c r="AM146" s="166"/>
      <c r="AN146" s="166"/>
      <c r="AO146" s="166"/>
      <c r="AP146" s="166"/>
      <c r="AQ146" s="166"/>
      <c r="AR146" s="166"/>
      <c r="AS146" s="166"/>
      <c r="AT146" s="166"/>
      <c r="AU146" s="166"/>
      <c r="AV146" s="166"/>
      <c r="AW146" s="166"/>
      <c r="AX146" s="166"/>
      <c r="AY146" s="166"/>
      <c r="AZ146" s="166"/>
      <c r="BA146" s="166"/>
      <c r="BB146" s="166"/>
      <c r="BC146" s="166"/>
      <c r="BD146" s="166"/>
      <c r="BE146" s="166"/>
      <c r="BF146" s="166"/>
      <c r="BG146" s="166"/>
      <c r="BH146" s="166"/>
      <c r="BI146" s="166"/>
      <c r="BJ146" s="166"/>
      <c r="BK146" s="166"/>
      <c r="BL146" s="166"/>
      <c r="BM146" s="166"/>
      <c r="BN146" s="166"/>
      <c r="BO146" s="166"/>
      <c r="BP146" s="166"/>
      <c r="BQ146" s="166"/>
      <c r="BR146" s="166"/>
      <c r="BS146" s="166"/>
      <c r="BT146" s="166"/>
      <c r="BU146" s="166"/>
      <c r="BV146" s="166"/>
      <c r="BW146" s="166"/>
      <c r="BX146" s="166"/>
      <c r="BY146" s="166"/>
      <c r="BZ146" s="166"/>
      <c r="CA146" s="166"/>
      <c r="CB146" s="166"/>
      <c r="CC146" s="166"/>
      <c r="CD146" s="166"/>
      <c r="CE146" s="166"/>
      <c r="CF146" s="166"/>
      <c r="CG146" s="166"/>
      <c r="CH146" s="166"/>
      <c r="CI146" s="166"/>
      <c r="CJ146" s="166"/>
      <c r="CK146" s="166"/>
      <c r="CL146" s="166"/>
      <c r="CM146" s="166"/>
      <c r="CN146" s="166"/>
      <c r="CO146" s="166"/>
      <c r="CP146" s="166"/>
      <c r="CQ146" s="166"/>
      <c r="CR146" s="166"/>
      <c r="CS146" s="166"/>
      <c r="CT146" s="166"/>
      <c r="CU146" s="166"/>
      <c r="CV146" s="166"/>
      <c r="CW146" s="166"/>
      <c r="CX146" s="166"/>
      <c r="CY146" s="166"/>
      <c r="CZ146" s="166"/>
    </row>
    <row r="147" spans="1:104" ht="11.25" customHeight="1" x14ac:dyDescent="0.2">
      <c r="A147" s="166"/>
      <c r="B147" s="166"/>
      <c r="C147" s="166"/>
      <c r="D147" s="166"/>
      <c r="E147" s="166"/>
      <c r="F147" s="166"/>
      <c r="G147" s="166"/>
      <c r="H147" s="166"/>
      <c r="I147" s="166"/>
      <c r="J147" s="166"/>
      <c r="K147" s="166"/>
      <c r="L147" s="166"/>
      <c r="M147" s="166"/>
      <c r="N147" s="166"/>
      <c r="O147" s="166"/>
      <c r="P147" s="166"/>
      <c r="Q147" s="166"/>
      <c r="R147" s="166"/>
      <c r="S147" s="166"/>
      <c r="T147" s="168"/>
      <c r="U147" s="169"/>
      <c r="V147" s="169"/>
      <c r="W147" s="166"/>
      <c r="X147" s="166"/>
      <c r="Y147" s="166"/>
      <c r="Z147" s="166"/>
      <c r="AA147" s="166"/>
      <c r="AB147" s="166"/>
      <c r="AC147" s="166"/>
      <c r="AD147" s="166"/>
      <c r="AE147" s="166"/>
      <c r="AF147" s="166"/>
      <c r="AG147" s="166"/>
      <c r="AH147" s="166"/>
      <c r="AI147" s="166"/>
      <c r="AJ147" s="166"/>
      <c r="AK147" s="166"/>
      <c r="AL147" s="166"/>
      <c r="AM147" s="166"/>
      <c r="AN147" s="166"/>
      <c r="AO147" s="166"/>
      <c r="AP147" s="166"/>
      <c r="AQ147" s="166"/>
      <c r="AR147" s="166"/>
      <c r="AS147" s="166"/>
      <c r="AT147" s="166"/>
      <c r="AU147" s="166"/>
      <c r="AV147" s="166"/>
      <c r="AW147" s="166"/>
      <c r="AX147" s="166"/>
      <c r="AY147" s="166"/>
      <c r="AZ147" s="166"/>
      <c r="BA147" s="166"/>
      <c r="BB147" s="166"/>
      <c r="BC147" s="166"/>
      <c r="BD147" s="166"/>
      <c r="BE147" s="166"/>
      <c r="BF147" s="166"/>
      <c r="BG147" s="166"/>
      <c r="BH147" s="166"/>
      <c r="BI147" s="166"/>
      <c r="BJ147" s="166"/>
      <c r="BK147" s="166"/>
      <c r="BL147" s="166"/>
      <c r="BM147" s="166"/>
      <c r="BN147" s="166"/>
      <c r="BO147" s="166"/>
      <c r="BP147" s="166"/>
      <c r="BQ147" s="166"/>
      <c r="BR147" s="166"/>
      <c r="BS147" s="166"/>
      <c r="BT147" s="166"/>
      <c r="BU147" s="166"/>
      <c r="BV147" s="166"/>
      <c r="BW147" s="166"/>
      <c r="BX147" s="166"/>
      <c r="BY147" s="166"/>
      <c r="BZ147" s="166"/>
      <c r="CA147" s="166"/>
      <c r="CB147" s="166"/>
      <c r="CC147" s="166"/>
      <c r="CD147" s="166"/>
      <c r="CE147" s="166"/>
      <c r="CF147" s="166"/>
      <c r="CG147" s="166"/>
      <c r="CH147" s="166"/>
      <c r="CI147" s="166"/>
      <c r="CJ147" s="166"/>
      <c r="CK147" s="166"/>
      <c r="CL147" s="166"/>
      <c r="CM147" s="166"/>
      <c r="CN147" s="166"/>
      <c r="CO147" s="166"/>
      <c r="CP147" s="166"/>
      <c r="CQ147" s="166"/>
      <c r="CR147" s="166"/>
      <c r="CS147" s="166"/>
      <c r="CT147" s="166"/>
      <c r="CU147" s="166"/>
      <c r="CV147" s="166"/>
      <c r="CW147" s="166"/>
      <c r="CX147" s="166"/>
      <c r="CY147" s="166"/>
      <c r="CZ147" s="166"/>
    </row>
    <row r="148" spans="1:104" ht="11.25" customHeight="1" x14ac:dyDescent="0.2">
      <c r="A148" s="166"/>
      <c r="B148" s="166"/>
      <c r="C148" s="166"/>
      <c r="D148" s="166"/>
      <c r="E148" s="166"/>
      <c r="F148" s="166"/>
      <c r="G148" s="166"/>
      <c r="H148" s="166"/>
      <c r="I148" s="166"/>
      <c r="J148" s="166"/>
      <c r="K148" s="166"/>
      <c r="L148" s="166"/>
      <c r="M148" s="166"/>
      <c r="N148" s="166"/>
      <c r="O148" s="166"/>
      <c r="P148" s="166"/>
      <c r="Q148" s="166"/>
      <c r="R148" s="166"/>
      <c r="S148" s="166"/>
      <c r="T148" s="168"/>
      <c r="U148" s="169"/>
      <c r="V148" s="169"/>
      <c r="W148" s="166"/>
      <c r="X148" s="166"/>
      <c r="Y148" s="166"/>
      <c r="Z148" s="166"/>
      <c r="AA148" s="166"/>
      <c r="AB148" s="166"/>
      <c r="AC148" s="166"/>
      <c r="AD148" s="166"/>
      <c r="AE148" s="166"/>
      <c r="AF148" s="166"/>
      <c r="AG148" s="166"/>
      <c r="AH148" s="166"/>
      <c r="AI148" s="166"/>
      <c r="AJ148" s="166"/>
      <c r="AK148" s="166"/>
      <c r="AL148" s="166"/>
      <c r="AM148" s="166"/>
      <c r="AN148" s="166"/>
      <c r="AO148" s="166"/>
      <c r="AP148" s="166"/>
      <c r="AQ148" s="166"/>
      <c r="AR148" s="166"/>
      <c r="AS148" s="166"/>
      <c r="AT148" s="166"/>
      <c r="AU148" s="166"/>
      <c r="AV148" s="166"/>
      <c r="AW148" s="166"/>
      <c r="AX148" s="166"/>
      <c r="AY148" s="166"/>
      <c r="AZ148" s="166"/>
      <c r="BA148" s="166"/>
      <c r="BB148" s="166"/>
      <c r="BC148" s="166"/>
      <c r="BD148" s="166"/>
      <c r="BE148" s="166"/>
      <c r="BF148" s="166"/>
      <c r="BG148" s="166"/>
      <c r="BH148" s="166"/>
      <c r="BI148" s="166"/>
      <c r="BJ148" s="166"/>
      <c r="BK148" s="166"/>
      <c r="BL148" s="166"/>
      <c r="BM148" s="166"/>
      <c r="BN148" s="166"/>
      <c r="BO148" s="166"/>
      <c r="BP148" s="166"/>
      <c r="BQ148" s="166"/>
      <c r="BR148" s="166"/>
      <c r="BS148" s="166"/>
      <c r="BT148" s="166"/>
      <c r="BU148" s="166"/>
      <c r="BV148" s="166"/>
      <c r="BW148" s="166"/>
      <c r="BX148" s="166"/>
      <c r="BY148" s="166"/>
      <c r="BZ148" s="166"/>
      <c r="CA148" s="166"/>
      <c r="CB148" s="166"/>
      <c r="CC148" s="166"/>
      <c r="CD148" s="166"/>
      <c r="CE148" s="166"/>
      <c r="CF148" s="166"/>
      <c r="CG148" s="166"/>
      <c r="CH148" s="166"/>
      <c r="CI148" s="166"/>
      <c r="CJ148" s="166"/>
      <c r="CK148" s="166"/>
      <c r="CL148" s="166"/>
      <c r="CM148" s="166"/>
      <c r="CN148" s="166"/>
      <c r="CO148" s="166"/>
      <c r="CP148" s="166"/>
      <c r="CQ148" s="166"/>
      <c r="CR148" s="166"/>
      <c r="CS148" s="166"/>
      <c r="CT148" s="166"/>
      <c r="CU148" s="166"/>
      <c r="CV148" s="166"/>
      <c r="CW148" s="166"/>
      <c r="CX148" s="166"/>
      <c r="CY148" s="166"/>
      <c r="CZ148" s="166"/>
    </row>
    <row r="149" spans="1:104" ht="11.25" customHeight="1" x14ac:dyDescent="0.2">
      <c r="A149" s="166"/>
      <c r="B149" s="166"/>
      <c r="C149" s="166"/>
      <c r="D149" s="166"/>
      <c r="E149" s="166"/>
      <c r="F149" s="166"/>
      <c r="G149" s="166"/>
      <c r="H149" s="166"/>
      <c r="I149" s="166"/>
      <c r="J149" s="166"/>
      <c r="K149" s="166"/>
      <c r="L149" s="166"/>
      <c r="M149" s="166"/>
      <c r="N149" s="166"/>
      <c r="O149" s="166"/>
      <c r="P149" s="166"/>
      <c r="Q149" s="166"/>
      <c r="R149" s="166"/>
      <c r="S149" s="166"/>
      <c r="T149" s="168"/>
      <c r="U149" s="169"/>
      <c r="V149" s="169"/>
      <c r="W149" s="166"/>
      <c r="X149" s="166"/>
      <c r="Y149" s="166"/>
      <c r="Z149" s="166"/>
      <c r="AA149" s="166"/>
      <c r="AB149" s="166"/>
      <c r="AC149" s="166"/>
      <c r="AD149" s="166"/>
      <c r="AE149" s="166"/>
      <c r="AF149" s="166"/>
      <c r="AG149" s="166"/>
      <c r="AH149" s="166"/>
      <c r="AI149" s="166"/>
      <c r="AJ149" s="166"/>
      <c r="AK149" s="166"/>
      <c r="AL149" s="166"/>
      <c r="AM149" s="166"/>
      <c r="AN149" s="166"/>
      <c r="AO149" s="166"/>
      <c r="AP149" s="166"/>
      <c r="AQ149" s="166"/>
      <c r="AR149" s="166"/>
      <c r="AS149" s="166"/>
      <c r="AT149" s="166"/>
      <c r="AU149" s="166"/>
      <c r="AV149" s="166"/>
      <c r="AW149" s="166"/>
      <c r="AX149" s="166"/>
      <c r="AY149" s="166"/>
      <c r="AZ149" s="166"/>
      <c r="BA149" s="166"/>
      <c r="BB149" s="166"/>
      <c r="BC149" s="166"/>
      <c r="BD149" s="166"/>
      <c r="BE149" s="166"/>
      <c r="BF149" s="166"/>
      <c r="BG149" s="166"/>
      <c r="BH149" s="166"/>
      <c r="BI149" s="166"/>
      <c r="BJ149" s="166"/>
      <c r="BK149" s="166"/>
      <c r="BL149" s="166"/>
      <c r="BM149" s="166"/>
      <c r="BN149" s="166"/>
      <c r="BO149" s="166"/>
      <c r="BP149" s="166"/>
      <c r="BQ149" s="166"/>
      <c r="BR149" s="166"/>
      <c r="BS149" s="166"/>
      <c r="BT149" s="166"/>
      <c r="BU149" s="166"/>
      <c r="BV149" s="166"/>
      <c r="BW149" s="166"/>
      <c r="BX149" s="166"/>
      <c r="BY149" s="166"/>
      <c r="BZ149" s="166"/>
      <c r="CA149" s="166"/>
      <c r="CB149" s="166"/>
      <c r="CC149" s="166"/>
      <c r="CD149" s="166"/>
      <c r="CE149" s="166"/>
      <c r="CF149" s="166"/>
      <c r="CG149" s="166"/>
      <c r="CH149" s="166"/>
      <c r="CI149" s="166"/>
      <c r="CJ149" s="166"/>
      <c r="CK149" s="166"/>
      <c r="CL149" s="166"/>
      <c r="CM149" s="166"/>
      <c r="CN149" s="166"/>
      <c r="CO149" s="166"/>
      <c r="CP149" s="166"/>
      <c r="CQ149" s="166"/>
      <c r="CR149" s="166"/>
      <c r="CS149" s="166"/>
      <c r="CT149" s="166"/>
      <c r="CU149" s="166"/>
      <c r="CV149" s="166"/>
      <c r="CW149" s="166"/>
      <c r="CX149" s="166"/>
      <c r="CY149" s="166"/>
      <c r="CZ149" s="166"/>
    </row>
    <row r="150" spans="1:104" ht="11.25" customHeight="1" x14ac:dyDescent="0.2">
      <c r="A150" s="166"/>
      <c r="B150" s="166"/>
      <c r="C150" s="166"/>
      <c r="D150" s="166"/>
      <c r="E150" s="166"/>
      <c r="F150" s="166"/>
      <c r="G150" s="166"/>
      <c r="H150" s="166"/>
      <c r="I150" s="166"/>
      <c r="J150" s="166"/>
      <c r="K150" s="166"/>
      <c r="L150" s="166"/>
      <c r="M150" s="166"/>
      <c r="N150" s="166"/>
      <c r="O150" s="166"/>
      <c r="P150" s="166"/>
      <c r="Q150" s="166"/>
      <c r="R150" s="166"/>
      <c r="S150" s="166"/>
      <c r="T150" s="168"/>
      <c r="U150" s="169"/>
      <c r="V150" s="169"/>
      <c r="W150" s="166"/>
      <c r="X150" s="166"/>
      <c r="Y150" s="166"/>
      <c r="Z150" s="166"/>
      <c r="AA150" s="166"/>
      <c r="AB150" s="166"/>
      <c r="AC150" s="166"/>
      <c r="AD150" s="166"/>
      <c r="AE150" s="166"/>
      <c r="AF150" s="166"/>
      <c r="AG150" s="166"/>
      <c r="AH150" s="166"/>
      <c r="AI150" s="166"/>
      <c r="AJ150" s="166"/>
      <c r="AK150" s="166"/>
      <c r="AL150" s="166"/>
      <c r="AM150" s="166"/>
      <c r="AN150" s="166"/>
      <c r="AO150" s="166"/>
      <c r="AP150" s="166"/>
      <c r="AQ150" s="166"/>
      <c r="AR150" s="166"/>
      <c r="AS150" s="166"/>
      <c r="AT150" s="166"/>
      <c r="AU150" s="166"/>
      <c r="AV150" s="166"/>
      <c r="AW150" s="166"/>
      <c r="AX150" s="166"/>
      <c r="AY150" s="166"/>
      <c r="AZ150" s="166"/>
      <c r="BA150" s="166"/>
      <c r="BB150" s="166"/>
      <c r="BC150" s="166"/>
      <c r="BD150" s="166"/>
      <c r="BE150" s="166"/>
      <c r="BF150" s="166"/>
      <c r="BG150" s="166"/>
      <c r="BH150" s="166"/>
      <c r="BI150" s="166"/>
      <c r="BJ150" s="166"/>
      <c r="BK150" s="166"/>
      <c r="BL150" s="166"/>
      <c r="BM150" s="166"/>
      <c r="BN150" s="166"/>
      <c r="BO150" s="166"/>
      <c r="BP150" s="166"/>
      <c r="BQ150" s="166"/>
      <c r="BR150" s="166"/>
      <c r="BS150" s="166"/>
      <c r="BT150" s="166"/>
      <c r="BU150" s="166"/>
      <c r="BV150" s="166"/>
      <c r="BW150" s="166"/>
      <c r="BX150" s="166"/>
      <c r="BY150" s="166"/>
      <c r="BZ150" s="166"/>
      <c r="CA150" s="166"/>
      <c r="CB150" s="166"/>
      <c r="CC150" s="166"/>
      <c r="CD150" s="166"/>
      <c r="CE150" s="166"/>
      <c r="CF150" s="166"/>
      <c r="CG150" s="166"/>
      <c r="CH150" s="166"/>
      <c r="CI150" s="166"/>
      <c r="CJ150" s="166"/>
      <c r="CK150" s="166"/>
      <c r="CL150" s="166"/>
      <c r="CM150" s="166"/>
      <c r="CN150" s="166"/>
      <c r="CO150" s="166"/>
      <c r="CP150" s="166"/>
      <c r="CQ150" s="166"/>
      <c r="CR150" s="166"/>
      <c r="CS150" s="166"/>
      <c r="CT150" s="166"/>
      <c r="CU150" s="166"/>
      <c r="CV150" s="166"/>
      <c r="CW150" s="166"/>
      <c r="CX150" s="166"/>
      <c r="CY150" s="166"/>
      <c r="CZ150" s="166"/>
    </row>
    <row r="151" spans="1:104" ht="11.25" customHeight="1" x14ac:dyDescent="0.2">
      <c r="A151" s="166"/>
      <c r="B151" s="166"/>
      <c r="C151" s="166"/>
      <c r="D151" s="166"/>
      <c r="E151" s="166"/>
      <c r="F151" s="166"/>
      <c r="G151" s="166"/>
      <c r="H151" s="166"/>
      <c r="I151" s="166"/>
      <c r="J151" s="166"/>
      <c r="K151" s="166"/>
      <c r="L151" s="166"/>
      <c r="M151" s="166"/>
      <c r="N151" s="166"/>
      <c r="O151" s="166"/>
      <c r="P151" s="166"/>
      <c r="Q151" s="166"/>
      <c r="R151" s="166"/>
      <c r="S151" s="166"/>
      <c r="T151" s="168"/>
      <c r="U151" s="169"/>
      <c r="V151" s="169"/>
      <c r="W151" s="166"/>
      <c r="X151" s="166"/>
      <c r="Y151" s="166"/>
      <c r="Z151" s="166"/>
      <c r="AA151" s="166"/>
      <c r="AB151" s="166"/>
      <c r="AC151" s="166"/>
      <c r="AD151" s="166"/>
      <c r="AE151" s="166"/>
      <c r="AF151" s="166"/>
      <c r="AG151" s="166"/>
      <c r="AH151" s="166"/>
      <c r="AI151" s="166"/>
      <c r="AJ151" s="166"/>
      <c r="AK151" s="166"/>
      <c r="AL151" s="166"/>
      <c r="AM151" s="166"/>
      <c r="AN151" s="166"/>
      <c r="AO151" s="166"/>
      <c r="AP151" s="166"/>
      <c r="AQ151" s="166"/>
      <c r="AR151" s="166"/>
      <c r="AS151" s="166"/>
      <c r="AT151" s="166"/>
      <c r="AU151" s="166"/>
      <c r="AV151" s="166"/>
      <c r="AW151" s="166"/>
      <c r="AX151" s="166"/>
      <c r="AY151" s="166"/>
      <c r="AZ151" s="166"/>
      <c r="BA151" s="166"/>
      <c r="BB151" s="166"/>
      <c r="BC151" s="166"/>
      <c r="BD151" s="166"/>
      <c r="BE151" s="166"/>
      <c r="BF151" s="166"/>
      <c r="BG151" s="166"/>
      <c r="BH151" s="166"/>
      <c r="BI151" s="166"/>
      <c r="BJ151" s="166"/>
      <c r="BK151" s="166"/>
      <c r="BL151" s="166"/>
      <c r="BM151" s="166"/>
      <c r="BN151" s="166"/>
      <c r="BO151" s="166"/>
      <c r="BP151" s="166"/>
      <c r="BQ151" s="166"/>
      <c r="BR151" s="166"/>
      <c r="BS151" s="166"/>
      <c r="BT151" s="166"/>
      <c r="BU151" s="166"/>
      <c r="BV151" s="166"/>
      <c r="BW151" s="166"/>
      <c r="BX151" s="166"/>
      <c r="BY151" s="166"/>
      <c r="BZ151" s="166"/>
      <c r="CA151" s="166"/>
      <c r="CB151" s="166"/>
      <c r="CC151" s="166"/>
      <c r="CD151" s="166"/>
      <c r="CE151" s="166"/>
      <c r="CF151" s="166"/>
      <c r="CG151" s="166"/>
      <c r="CH151" s="166"/>
      <c r="CI151" s="166"/>
      <c r="CJ151" s="166"/>
      <c r="CK151" s="166"/>
      <c r="CL151" s="166"/>
      <c r="CM151" s="166"/>
      <c r="CN151" s="166"/>
      <c r="CO151" s="166"/>
      <c r="CP151" s="166"/>
      <c r="CQ151" s="166"/>
      <c r="CR151" s="166"/>
      <c r="CS151" s="166"/>
      <c r="CT151" s="166"/>
      <c r="CU151" s="166"/>
      <c r="CV151" s="166"/>
      <c r="CW151" s="166"/>
      <c r="CX151" s="166"/>
      <c r="CY151" s="166"/>
      <c r="CZ151" s="166"/>
    </row>
    <row r="152" spans="1:104" ht="11.25" customHeight="1" x14ac:dyDescent="0.2">
      <c r="A152" s="166"/>
      <c r="B152" s="166"/>
      <c r="C152" s="166"/>
      <c r="D152" s="166"/>
      <c r="E152" s="166"/>
      <c r="F152" s="166"/>
      <c r="G152" s="166"/>
      <c r="H152" s="166"/>
      <c r="I152" s="166"/>
      <c r="J152" s="166"/>
      <c r="K152" s="166"/>
      <c r="L152" s="166"/>
      <c r="M152" s="166"/>
      <c r="N152" s="166"/>
      <c r="O152" s="166"/>
      <c r="P152" s="166"/>
      <c r="Q152" s="166"/>
      <c r="R152" s="166"/>
      <c r="S152" s="166"/>
      <c r="T152" s="168"/>
      <c r="U152" s="169"/>
      <c r="V152" s="169"/>
      <c r="W152" s="166"/>
      <c r="X152" s="166"/>
      <c r="Y152" s="166"/>
      <c r="Z152" s="166"/>
      <c r="AA152" s="166"/>
      <c r="AB152" s="166"/>
      <c r="AC152" s="166"/>
      <c r="AD152" s="166"/>
      <c r="AE152" s="166"/>
      <c r="AF152" s="166"/>
      <c r="AG152" s="166"/>
      <c r="AH152" s="166"/>
      <c r="AI152" s="166"/>
      <c r="AJ152" s="166"/>
      <c r="AK152" s="166"/>
      <c r="AL152" s="166"/>
      <c r="AM152" s="166"/>
      <c r="AN152" s="166"/>
      <c r="AO152" s="166"/>
      <c r="AP152" s="166"/>
      <c r="AQ152" s="166"/>
      <c r="AR152" s="166"/>
      <c r="AS152" s="166"/>
      <c r="AT152" s="166"/>
      <c r="AU152" s="166"/>
      <c r="AV152" s="166"/>
      <c r="AW152" s="166"/>
      <c r="AX152" s="166"/>
      <c r="AY152" s="166"/>
      <c r="AZ152" s="166"/>
      <c r="BA152" s="166"/>
      <c r="BB152" s="166"/>
      <c r="BC152" s="166"/>
      <c r="BD152" s="166"/>
      <c r="BE152" s="166"/>
      <c r="BF152" s="166"/>
      <c r="BG152" s="166"/>
      <c r="BH152" s="166"/>
      <c r="BI152" s="166"/>
      <c r="BJ152" s="166"/>
      <c r="BK152" s="166"/>
      <c r="BL152" s="166"/>
      <c r="BM152" s="166"/>
      <c r="BN152" s="166"/>
      <c r="BO152" s="166"/>
      <c r="BP152" s="166"/>
      <c r="BQ152" s="166"/>
      <c r="BR152" s="166"/>
      <c r="BS152" s="166"/>
      <c r="BT152" s="166"/>
      <c r="BU152" s="166"/>
      <c r="BV152" s="166"/>
      <c r="BW152" s="166"/>
      <c r="BX152" s="166"/>
      <c r="BY152" s="166"/>
      <c r="BZ152" s="166"/>
      <c r="CA152" s="166"/>
      <c r="CB152" s="166"/>
      <c r="CC152" s="166"/>
      <c r="CD152" s="166"/>
      <c r="CE152" s="166"/>
      <c r="CF152" s="166"/>
      <c r="CG152" s="166"/>
      <c r="CH152" s="166"/>
      <c r="CI152" s="166"/>
      <c r="CJ152" s="166"/>
      <c r="CK152" s="166"/>
      <c r="CL152" s="166"/>
      <c r="CM152" s="166"/>
      <c r="CN152" s="166"/>
      <c r="CO152" s="166"/>
      <c r="CP152" s="166"/>
      <c r="CQ152" s="166"/>
      <c r="CR152" s="166"/>
      <c r="CS152" s="166"/>
      <c r="CT152" s="166"/>
      <c r="CU152" s="166"/>
      <c r="CV152" s="166"/>
      <c r="CW152" s="166"/>
      <c r="CX152" s="166"/>
      <c r="CY152" s="166"/>
      <c r="CZ152" s="166"/>
    </row>
    <row r="153" spans="1:104" ht="11.25" customHeight="1" x14ac:dyDescent="0.2">
      <c r="A153" s="166"/>
      <c r="B153" s="166"/>
      <c r="C153" s="166"/>
      <c r="D153" s="166"/>
      <c r="E153" s="166"/>
      <c r="F153" s="166"/>
      <c r="G153" s="166"/>
      <c r="H153" s="166"/>
      <c r="I153" s="166"/>
      <c r="J153" s="166"/>
      <c r="K153" s="166"/>
      <c r="L153" s="166"/>
      <c r="M153" s="166"/>
      <c r="N153" s="166"/>
      <c r="O153" s="166"/>
      <c r="P153" s="166"/>
      <c r="Q153" s="166"/>
      <c r="R153" s="166"/>
      <c r="S153" s="166"/>
      <c r="T153" s="168"/>
      <c r="U153" s="169"/>
      <c r="V153" s="169"/>
      <c r="W153" s="166"/>
      <c r="X153" s="166"/>
      <c r="Y153" s="166"/>
      <c r="Z153" s="166"/>
      <c r="AA153" s="166"/>
      <c r="AB153" s="166"/>
      <c r="AC153" s="166"/>
      <c r="AD153" s="166"/>
      <c r="AE153" s="166"/>
      <c r="AF153" s="166"/>
      <c r="AG153" s="166"/>
      <c r="AH153" s="166"/>
      <c r="AI153" s="166"/>
      <c r="AJ153" s="166"/>
      <c r="AK153" s="166"/>
      <c r="AL153" s="166"/>
      <c r="AM153" s="166"/>
      <c r="AN153" s="166"/>
      <c r="AO153" s="166"/>
      <c r="AP153" s="166"/>
      <c r="AQ153" s="166"/>
      <c r="AR153" s="166"/>
      <c r="AS153" s="166"/>
      <c r="AT153" s="166"/>
      <c r="AU153" s="166"/>
      <c r="AV153" s="166"/>
      <c r="AW153" s="166"/>
      <c r="AX153" s="166"/>
      <c r="AY153" s="166"/>
      <c r="AZ153" s="166"/>
      <c r="BA153" s="166"/>
      <c r="BB153" s="166"/>
      <c r="BC153" s="166"/>
      <c r="BD153" s="166"/>
      <c r="BE153" s="166"/>
      <c r="BF153" s="166"/>
      <c r="BG153" s="166"/>
      <c r="BH153" s="166"/>
      <c r="BI153" s="166"/>
      <c r="BJ153" s="166"/>
      <c r="BK153" s="166"/>
      <c r="BL153" s="166"/>
      <c r="BM153" s="166"/>
      <c r="BN153" s="166"/>
      <c r="BO153" s="166"/>
      <c r="BP153" s="166"/>
      <c r="BQ153" s="166"/>
      <c r="BR153" s="166"/>
      <c r="BS153" s="166"/>
      <c r="BT153" s="166"/>
      <c r="BU153" s="166"/>
      <c r="BV153" s="166"/>
      <c r="BW153" s="166"/>
      <c r="BX153" s="166"/>
      <c r="BY153" s="166"/>
      <c r="BZ153" s="166"/>
      <c r="CA153" s="166"/>
      <c r="CB153" s="166"/>
      <c r="CC153" s="166"/>
      <c r="CD153" s="166"/>
      <c r="CE153" s="166"/>
      <c r="CF153" s="166"/>
      <c r="CG153" s="166"/>
      <c r="CH153" s="166"/>
      <c r="CI153" s="166"/>
      <c r="CJ153" s="166"/>
      <c r="CK153" s="166"/>
      <c r="CL153" s="166"/>
      <c r="CM153" s="166"/>
      <c r="CN153" s="166"/>
      <c r="CO153" s="166"/>
      <c r="CP153" s="166"/>
      <c r="CQ153" s="166"/>
      <c r="CR153" s="166"/>
      <c r="CS153" s="166"/>
      <c r="CT153" s="166"/>
      <c r="CU153" s="166"/>
      <c r="CV153" s="166"/>
      <c r="CW153" s="166"/>
      <c r="CX153" s="166"/>
      <c r="CY153" s="166"/>
      <c r="CZ153" s="166"/>
    </row>
    <row r="154" spans="1:104" ht="11.25" customHeight="1" x14ac:dyDescent="0.2">
      <c r="A154" s="166"/>
      <c r="B154" s="166"/>
      <c r="C154" s="166"/>
      <c r="D154" s="166"/>
      <c r="E154" s="166"/>
      <c r="F154" s="166"/>
      <c r="G154" s="166"/>
      <c r="H154" s="166"/>
      <c r="I154" s="166"/>
      <c r="J154" s="166"/>
      <c r="K154" s="166"/>
      <c r="L154" s="166"/>
      <c r="M154" s="166"/>
      <c r="N154" s="166"/>
      <c r="O154" s="166"/>
      <c r="P154" s="166"/>
      <c r="Q154" s="166"/>
      <c r="R154" s="166"/>
      <c r="S154" s="166"/>
      <c r="T154" s="168"/>
      <c r="U154" s="169"/>
      <c r="V154" s="169"/>
      <c r="W154" s="166"/>
      <c r="X154" s="166"/>
      <c r="Y154" s="166"/>
      <c r="Z154" s="166"/>
      <c r="AA154" s="166"/>
      <c r="AB154" s="166"/>
      <c r="AC154" s="166"/>
      <c r="AD154" s="166"/>
      <c r="AE154" s="166"/>
      <c r="AF154" s="166"/>
      <c r="AG154" s="166"/>
      <c r="AH154" s="166"/>
      <c r="AI154" s="166"/>
      <c r="AJ154" s="166"/>
      <c r="AK154" s="166"/>
      <c r="AL154" s="166"/>
      <c r="AM154" s="166"/>
      <c r="AN154" s="166"/>
      <c r="AO154" s="166"/>
      <c r="AP154" s="166"/>
      <c r="AQ154" s="166"/>
      <c r="AR154" s="166"/>
      <c r="AS154" s="166"/>
      <c r="AT154" s="166"/>
      <c r="AU154" s="166"/>
      <c r="AV154" s="166"/>
      <c r="AW154" s="166"/>
      <c r="AX154" s="166"/>
      <c r="AY154" s="166"/>
      <c r="AZ154" s="166"/>
      <c r="BA154" s="166"/>
      <c r="BB154" s="166"/>
      <c r="BC154" s="166"/>
      <c r="BD154" s="166"/>
      <c r="BE154" s="166"/>
      <c r="BF154" s="166"/>
      <c r="BG154" s="166"/>
      <c r="BH154" s="166"/>
      <c r="BI154" s="166"/>
      <c r="BJ154" s="166"/>
      <c r="BK154" s="166"/>
      <c r="BL154" s="166"/>
      <c r="BM154" s="166"/>
      <c r="BN154" s="166"/>
      <c r="BO154" s="166"/>
      <c r="BP154" s="166"/>
      <c r="BQ154" s="166"/>
      <c r="BR154" s="166"/>
      <c r="BS154" s="166"/>
      <c r="BT154" s="166"/>
      <c r="BU154" s="166"/>
      <c r="BV154" s="166"/>
      <c r="BW154" s="166"/>
      <c r="BX154" s="166"/>
      <c r="BY154" s="166"/>
      <c r="BZ154" s="166"/>
      <c r="CA154" s="166"/>
      <c r="CB154" s="166"/>
      <c r="CC154" s="166"/>
      <c r="CD154" s="166"/>
      <c r="CE154" s="166"/>
      <c r="CF154" s="166"/>
      <c r="CG154" s="166"/>
      <c r="CH154" s="166"/>
      <c r="CI154" s="166"/>
      <c r="CJ154" s="166"/>
      <c r="CK154" s="166"/>
      <c r="CL154" s="166"/>
      <c r="CM154" s="166"/>
      <c r="CN154" s="166"/>
      <c r="CO154" s="166"/>
      <c r="CP154" s="166"/>
      <c r="CQ154" s="166"/>
      <c r="CR154" s="166"/>
      <c r="CS154" s="166"/>
      <c r="CT154" s="166"/>
      <c r="CU154" s="166"/>
      <c r="CV154" s="166"/>
      <c r="CW154" s="166"/>
      <c r="CX154" s="166"/>
      <c r="CY154" s="166"/>
      <c r="CZ154" s="166"/>
    </row>
    <row r="155" spans="1:104" ht="11.25" customHeight="1" x14ac:dyDescent="0.2">
      <c r="A155" s="166"/>
      <c r="B155" s="166"/>
      <c r="C155" s="166"/>
      <c r="D155" s="166"/>
      <c r="E155" s="166"/>
      <c r="F155" s="166"/>
      <c r="G155" s="166"/>
      <c r="H155" s="166"/>
      <c r="I155" s="166"/>
      <c r="J155" s="166"/>
      <c r="K155" s="166"/>
      <c r="L155" s="166"/>
      <c r="M155" s="166"/>
      <c r="N155" s="166"/>
      <c r="O155" s="166"/>
      <c r="P155" s="166"/>
      <c r="Q155" s="166"/>
      <c r="R155" s="166"/>
      <c r="S155" s="166"/>
      <c r="T155" s="168"/>
      <c r="U155" s="169"/>
      <c r="V155" s="169"/>
      <c r="W155" s="166"/>
      <c r="X155" s="166"/>
      <c r="Y155" s="166"/>
      <c r="Z155" s="166"/>
      <c r="AA155" s="166"/>
      <c r="AB155" s="166"/>
      <c r="AC155" s="166"/>
      <c r="AD155" s="166"/>
      <c r="AE155" s="166"/>
      <c r="AF155" s="166"/>
      <c r="AG155" s="166"/>
      <c r="AH155" s="166"/>
      <c r="AI155" s="166"/>
      <c r="AJ155" s="166"/>
      <c r="AK155" s="166"/>
      <c r="AL155" s="166"/>
      <c r="AM155" s="166"/>
      <c r="AN155" s="166"/>
      <c r="AO155" s="166"/>
      <c r="AP155" s="166"/>
      <c r="AQ155" s="166"/>
      <c r="AR155" s="166"/>
      <c r="AS155" s="166"/>
      <c r="AT155" s="166"/>
      <c r="AU155" s="166"/>
      <c r="AV155" s="166"/>
      <c r="AW155" s="166"/>
      <c r="AX155" s="166"/>
      <c r="AY155" s="166"/>
      <c r="AZ155" s="166"/>
      <c r="BA155" s="166"/>
      <c r="BB155" s="166"/>
      <c r="BC155" s="166"/>
      <c r="BD155" s="166"/>
      <c r="BE155" s="166"/>
      <c r="BF155" s="166"/>
      <c r="BG155" s="166"/>
      <c r="BH155" s="166"/>
      <c r="BI155" s="166"/>
      <c r="BJ155" s="166"/>
      <c r="BK155" s="166"/>
      <c r="BL155" s="166"/>
      <c r="BM155" s="166"/>
      <c r="BN155" s="166"/>
      <c r="BO155" s="166"/>
      <c r="BP155" s="166"/>
      <c r="BQ155" s="166"/>
      <c r="BR155" s="166"/>
      <c r="BS155" s="166"/>
      <c r="BT155" s="166"/>
      <c r="BU155" s="166"/>
      <c r="BV155" s="166"/>
      <c r="BW155" s="166"/>
      <c r="BX155" s="166"/>
      <c r="BY155" s="166"/>
      <c r="BZ155" s="166"/>
      <c r="CA155" s="166"/>
      <c r="CB155" s="166"/>
      <c r="CC155" s="166"/>
      <c r="CD155" s="166"/>
      <c r="CE155" s="166"/>
      <c r="CF155" s="166"/>
      <c r="CG155" s="166"/>
      <c r="CH155" s="166"/>
      <c r="CI155" s="166"/>
      <c r="CJ155" s="166"/>
      <c r="CK155" s="166"/>
      <c r="CL155" s="166"/>
      <c r="CM155" s="166"/>
      <c r="CN155" s="166"/>
      <c r="CO155" s="166"/>
      <c r="CP155" s="166"/>
      <c r="CQ155" s="166"/>
      <c r="CR155" s="166"/>
      <c r="CS155" s="166"/>
      <c r="CT155" s="166"/>
      <c r="CU155" s="166"/>
      <c r="CV155" s="166"/>
      <c r="CW155" s="166"/>
      <c r="CX155" s="166"/>
      <c r="CY155" s="166"/>
      <c r="CZ155" s="166"/>
    </row>
    <row r="156" spans="1:104" ht="11.25" customHeight="1" x14ac:dyDescent="0.2">
      <c r="A156" s="166"/>
      <c r="B156" s="166"/>
      <c r="C156" s="166"/>
      <c r="D156" s="166"/>
      <c r="E156" s="166"/>
      <c r="F156" s="166"/>
      <c r="G156" s="166"/>
      <c r="H156" s="166"/>
      <c r="I156" s="166"/>
      <c r="J156" s="166"/>
      <c r="K156" s="166"/>
      <c r="L156" s="166"/>
      <c r="M156" s="166"/>
      <c r="N156" s="166"/>
      <c r="O156" s="166"/>
      <c r="P156" s="166"/>
      <c r="Q156" s="166"/>
      <c r="R156" s="166"/>
      <c r="S156" s="166"/>
      <c r="T156" s="168"/>
      <c r="U156" s="169"/>
      <c r="V156" s="169"/>
      <c r="W156" s="166"/>
      <c r="X156" s="166"/>
      <c r="Y156" s="166"/>
      <c r="Z156" s="166"/>
      <c r="AA156" s="166"/>
      <c r="AB156" s="166"/>
      <c r="AC156" s="166"/>
      <c r="AD156" s="166"/>
      <c r="AE156" s="166"/>
      <c r="AF156" s="166"/>
      <c r="AG156" s="166"/>
      <c r="AH156" s="166"/>
      <c r="AI156" s="166"/>
      <c r="AJ156" s="166"/>
      <c r="AK156" s="166"/>
      <c r="AL156" s="166"/>
      <c r="AM156" s="166"/>
      <c r="AN156" s="166"/>
      <c r="AO156" s="166"/>
      <c r="AP156" s="166"/>
      <c r="AQ156" s="166"/>
      <c r="AR156" s="166"/>
      <c r="AS156" s="166"/>
      <c r="AT156" s="166"/>
      <c r="AU156" s="166"/>
      <c r="AV156" s="166"/>
      <c r="AW156" s="166"/>
      <c r="AX156" s="166"/>
      <c r="AY156" s="166"/>
      <c r="AZ156" s="166"/>
      <c r="BA156" s="166"/>
      <c r="BB156" s="166"/>
      <c r="BC156" s="166"/>
      <c r="BD156" s="166"/>
      <c r="BE156" s="166"/>
      <c r="BF156" s="166"/>
      <c r="BG156" s="166"/>
      <c r="BH156" s="166"/>
      <c r="BI156" s="166"/>
      <c r="BJ156" s="166"/>
      <c r="BK156" s="166"/>
      <c r="BL156" s="166"/>
      <c r="BM156" s="166"/>
      <c r="BN156" s="166"/>
      <c r="BO156" s="166"/>
      <c r="BP156" s="166"/>
      <c r="BQ156" s="166"/>
      <c r="BR156" s="166"/>
      <c r="BS156" s="166"/>
      <c r="BT156" s="166"/>
      <c r="BU156" s="166"/>
      <c r="BV156" s="166"/>
      <c r="BW156" s="166"/>
      <c r="BX156" s="166"/>
      <c r="BY156" s="166"/>
      <c r="BZ156" s="166"/>
      <c r="CA156" s="166"/>
      <c r="CB156" s="166"/>
      <c r="CC156" s="166"/>
      <c r="CD156" s="166"/>
      <c r="CE156" s="166"/>
      <c r="CF156" s="166"/>
      <c r="CG156" s="166"/>
      <c r="CH156" s="166"/>
      <c r="CI156" s="166"/>
      <c r="CJ156" s="166"/>
      <c r="CK156" s="166"/>
      <c r="CL156" s="166"/>
      <c r="CM156" s="166"/>
      <c r="CN156" s="166"/>
      <c r="CO156" s="166"/>
      <c r="CP156" s="166"/>
      <c r="CQ156" s="166"/>
      <c r="CR156" s="166"/>
      <c r="CS156" s="166"/>
      <c r="CT156" s="166"/>
      <c r="CU156" s="166"/>
      <c r="CV156" s="166"/>
      <c r="CW156" s="166"/>
      <c r="CX156" s="166"/>
      <c r="CY156" s="166"/>
      <c r="CZ156" s="166"/>
    </row>
    <row r="157" spans="1:104" ht="11.25" customHeight="1" x14ac:dyDescent="0.2">
      <c r="A157" s="166"/>
      <c r="B157" s="166"/>
      <c r="C157" s="166"/>
      <c r="D157" s="166"/>
      <c r="E157" s="166"/>
      <c r="F157" s="166"/>
      <c r="G157" s="166"/>
      <c r="H157" s="166"/>
      <c r="I157" s="166"/>
      <c r="J157" s="166"/>
      <c r="K157" s="166"/>
      <c r="L157" s="166"/>
      <c r="M157" s="166"/>
      <c r="N157" s="166"/>
      <c r="O157" s="166"/>
      <c r="P157" s="166"/>
      <c r="Q157" s="166"/>
      <c r="R157" s="166"/>
      <c r="S157" s="166"/>
      <c r="T157" s="168"/>
      <c r="U157" s="169"/>
      <c r="V157" s="169"/>
      <c r="W157" s="166"/>
      <c r="X157" s="166"/>
      <c r="Y157" s="166"/>
      <c r="Z157" s="166"/>
      <c r="AA157" s="166"/>
      <c r="AB157" s="166"/>
      <c r="AC157" s="166"/>
      <c r="AD157" s="166"/>
      <c r="AE157" s="166"/>
      <c r="AF157" s="166"/>
      <c r="AG157" s="166"/>
      <c r="AH157" s="166"/>
      <c r="AI157" s="166"/>
      <c r="AJ157" s="166"/>
      <c r="AK157" s="166"/>
      <c r="AL157" s="166"/>
      <c r="AM157" s="166"/>
      <c r="AN157" s="166"/>
      <c r="AO157" s="166"/>
      <c r="AP157" s="166"/>
      <c r="AQ157" s="166"/>
      <c r="AR157" s="166"/>
      <c r="AS157" s="166"/>
      <c r="AT157" s="166"/>
      <c r="AU157" s="166"/>
      <c r="AV157" s="166"/>
      <c r="AW157" s="166"/>
      <c r="AX157" s="166"/>
      <c r="AY157" s="166"/>
      <c r="AZ157" s="166"/>
      <c r="BA157" s="166"/>
      <c r="BB157" s="166"/>
      <c r="BC157" s="166"/>
      <c r="BD157" s="166"/>
      <c r="BE157" s="166"/>
      <c r="BF157" s="166"/>
      <c r="BG157" s="166"/>
      <c r="BH157" s="166"/>
      <c r="BI157" s="166"/>
      <c r="BJ157" s="166"/>
      <c r="BK157" s="166"/>
      <c r="BL157" s="166"/>
      <c r="BM157" s="166"/>
      <c r="BN157" s="166"/>
      <c r="BO157" s="166"/>
      <c r="BP157" s="166"/>
      <c r="BQ157" s="166"/>
      <c r="BR157" s="166"/>
      <c r="BS157" s="166"/>
      <c r="BT157" s="166"/>
      <c r="BU157" s="166"/>
      <c r="BV157" s="166"/>
      <c r="BW157" s="166"/>
      <c r="BX157" s="166"/>
      <c r="BY157" s="166"/>
      <c r="BZ157" s="166"/>
      <c r="CA157" s="166"/>
      <c r="CB157" s="166"/>
      <c r="CC157" s="166"/>
      <c r="CD157" s="166"/>
      <c r="CE157" s="166"/>
      <c r="CF157" s="166"/>
      <c r="CG157" s="166"/>
      <c r="CH157" s="166"/>
      <c r="CI157" s="166"/>
      <c r="CJ157" s="166"/>
      <c r="CK157" s="166"/>
      <c r="CL157" s="166"/>
      <c r="CM157" s="166"/>
      <c r="CN157" s="166"/>
      <c r="CO157" s="166"/>
      <c r="CP157" s="166"/>
      <c r="CQ157" s="166"/>
      <c r="CR157" s="166"/>
      <c r="CS157" s="166"/>
      <c r="CT157" s="166"/>
      <c r="CU157" s="166"/>
      <c r="CV157" s="166"/>
      <c r="CW157" s="166"/>
      <c r="CX157" s="166"/>
      <c r="CY157" s="166"/>
      <c r="CZ157" s="166"/>
    </row>
    <row r="158" spans="1:104" ht="11.25" customHeight="1" x14ac:dyDescent="0.2">
      <c r="A158" s="166"/>
      <c r="B158" s="166"/>
      <c r="C158" s="166"/>
      <c r="D158" s="166"/>
      <c r="E158" s="166"/>
      <c r="F158" s="166"/>
      <c r="G158" s="166"/>
      <c r="H158" s="166"/>
      <c r="I158" s="166"/>
      <c r="J158" s="166"/>
      <c r="K158" s="166"/>
      <c r="L158" s="166"/>
      <c r="M158" s="166"/>
      <c r="N158" s="166"/>
      <c r="O158" s="166"/>
      <c r="P158" s="166"/>
      <c r="Q158" s="166"/>
      <c r="R158" s="166"/>
      <c r="S158" s="166"/>
      <c r="T158" s="168"/>
      <c r="U158" s="169"/>
      <c r="V158" s="169"/>
      <c r="W158" s="166"/>
      <c r="X158" s="166"/>
      <c r="Y158" s="166"/>
      <c r="Z158" s="166"/>
      <c r="AA158" s="166"/>
      <c r="AB158" s="166"/>
      <c r="AC158" s="166"/>
      <c r="AD158" s="166"/>
      <c r="AE158" s="166"/>
      <c r="AF158" s="166"/>
      <c r="AG158" s="166"/>
      <c r="AH158" s="166"/>
      <c r="AI158" s="166"/>
      <c r="AJ158" s="166"/>
      <c r="AK158" s="166"/>
      <c r="AL158" s="166"/>
      <c r="AM158" s="166"/>
      <c r="AN158" s="166"/>
      <c r="AO158" s="166"/>
      <c r="AP158" s="166"/>
      <c r="AQ158" s="166"/>
      <c r="AR158" s="166"/>
      <c r="AS158" s="166"/>
      <c r="AT158" s="166"/>
      <c r="AU158" s="166"/>
      <c r="AV158" s="166"/>
      <c r="AW158" s="166"/>
      <c r="AX158" s="166"/>
      <c r="AY158" s="166"/>
      <c r="AZ158" s="166"/>
      <c r="BA158" s="166"/>
      <c r="BB158" s="166"/>
      <c r="BC158" s="166"/>
      <c r="BD158" s="166"/>
      <c r="BE158" s="166"/>
      <c r="BF158" s="166"/>
      <c r="BG158" s="166"/>
      <c r="BH158" s="166"/>
      <c r="BI158" s="166"/>
      <c r="BJ158" s="166"/>
      <c r="BK158" s="166"/>
      <c r="BL158" s="166"/>
      <c r="BM158" s="166"/>
      <c r="BN158" s="166"/>
      <c r="BO158" s="166"/>
      <c r="BP158" s="166"/>
      <c r="BQ158" s="166"/>
      <c r="BR158" s="166"/>
      <c r="BS158" s="166"/>
      <c r="BT158" s="166"/>
      <c r="BU158" s="166"/>
      <c r="BV158" s="166"/>
      <c r="BW158" s="166"/>
      <c r="BX158" s="166"/>
      <c r="BY158" s="166"/>
      <c r="BZ158" s="166"/>
      <c r="CA158" s="166"/>
      <c r="CB158" s="166"/>
      <c r="CC158" s="166"/>
      <c r="CD158" s="166"/>
      <c r="CE158" s="166"/>
      <c r="CF158" s="166"/>
      <c r="CG158" s="166"/>
      <c r="CH158" s="166"/>
      <c r="CI158" s="166"/>
      <c r="CJ158" s="166"/>
      <c r="CK158" s="166"/>
      <c r="CL158" s="166"/>
      <c r="CM158" s="166"/>
      <c r="CN158" s="166"/>
      <c r="CO158" s="166"/>
      <c r="CP158" s="166"/>
      <c r="CQ158" s="166"/>
      <c r="CR158" s="166"/>
      <c r="CS158" s="166"/>
      <c r="CT158" s="166"/>
      <c r="CU158" s="166"/>
      <c r="CV158" s="166"/>
      <c r="CW158" s="166"/>
      <c r="CX158" s="166"/>
      <c r="CY158" s="166"/>
      <c r="CZ158" s="166"/>
    </row>
    <row r="159" spans="1:104" ht="11.25" customHeight="1" x14ac:dyDescent="0.2">
      <c r="A159" s="166"/>
      <c r="B159" s="166"/>
      <c r="C159" s="166"/>
      <c r="D159" s="166"/>
      <c r="E159" s="166"/>
      <c r="F159" s="166"/>
      <c r="G159" s="166"/>
      <c r="H159" s="166"/>
      <c r="I159" s="166"/>
      <c r="J159" s="166"/>
      <c r="K159" s="166"/>
      <c r="L159" s="166"/>
      <c r="M159" s="166"/>
      <c r="N159" s="166"/>
      <c r="O159" s="166"/>
      <c r="P159" s="166"/>
      <c r="Q159" s="166"/>
      <c r="R159" s="166"/>
      <c r="S159" s="166"/>
      <c r="T159" s="168"/>
      <c r="U159" s="169"/>
      <c r="V159" s="169"/>
      <c r="W159" s="166"/>
      <c r="X159" s="166"/>
      <c r="Y159" s="166"/>
      <c r="Z159" s="166"/>
      <c r="AA159" s="166"/>
      <c r="AB159" s="166"/>
      <c r="AC159" s="166"/>
      <c r="AD159" s="166"/>
      <c r="AE159" s="166"/>
      <c r="AF159" s="166"/>
      <c r="AG159" s="166"/>
      <c r="AH159" s="166"/>
      <c r="AI159" s="166"/>
      <c r="AJ159" s="166"/>
      <c r="AK159" s="166"/>
      <c r="AL159" s="166"/>
      <c r="AM159" s="166"/>
      <c r="AN159" s="166"/>
      <c r="AO159" s="166"/>
      <c r="AP159" s="166"/>
      <c r="AQ159" s="166"/>
      <c r="AR159" s="166"/>
      <c r="AS159" s="166"/>
      <c r="AT159" s="166"/>
      <c r="AU159" s="166"/>
      <c r="AV159" s="166"/>
      <c r="AW159" s="166"/>
      <c r="AX159" s="166"/>
      <c r="AY159" s="166"/>
      <c r="AZ159" s="166"/>
      <c r="BA159" s="166"/>
      <c r="BB159" s="166"/>
      <c r="BC159" s="166"/>
      <c r="BD159" s="166"/>
      <c r="BE159" s="166"/>
      <c r="BF159" s="166"/>
      <c r="BG159" s="166"/>
      <c r="BH159" s="166"/>
      <c r="BI159" s="166"/>
      <c r="BJ159" s="166"/>
      <c r="BK159" s="166"/>
      <c r="BL159" s="166"/>
      <c r="BM159" s="166"/>
      <c r="BN159" s="166"/>
      <c r="BO159" s="166"/>
      <c r="BP159" s="166"/>
      <c r="BQ159" s="166"/>
      <c r="BR159" s="166"/>
      <c r="BS159" s="166"/>
      <c r="BT159" s="166"/>
      <c r="BU159" s="166"/>
      <c r="BV159" s="166"/>
      <c r="BW159" s="166"/>
      <c r="BX159" s="166"/>
      <c r="BY159" s="166"/>
      <c r="BZ159" s="166"/>
      <c r="CA159" s="166"/>
      <c r="CB159" s="166"/>
      <c r="CC159" s="166"/>
      <c r="CD159" s="166"/>
      <c r="CE159" s="166"/>
      <c r="CF159" s="166"/>
      <c r="CG159" s="166"/>
      <c r="CH159" s="166"/>
      <c r="CI159" s="166"/>
      <c r="CJ159" s="166"/>
      <c r="CK159" s="166"/>
      <c r="CL159" s="166"/>
      <c r="CM159" s="166"/>
      <c r="CN159" s="166"/>
      <c r="CO159" s="166"/>
      <c r="CP159" s="166"/>
      <c r="CQ159" s="166"/>
      <c r="CR159" s="166"/>
      <c r="CS159" s="166"/>
      <c r="CT159" s="166"/>
      <c r="CU159" s="166"/>
      <c r="CV159" s="166"/>
      <c r="CW159" s="166"/>
      <c r="CX159" s="166"/>
      <c r="CY159" s="166"/>
      <c r="CZ159" s="166"/>
    </row>
    <row r="160" spans="1:104" ht="11.25" customHeight="1" x14ac:dyDescent="0.2">
      <c r="A160" s="166"/>
      <c r="B160" s="166"/>
      <c r="C160" s="166"/>
      <c r="D160" s="166"/>
      <c r="E160" s="166"/>
      <c r="F160" s="166"/>
      <c r="G160" s="166"/>
      <c r="H160" s="166"/>
      <c r="I160" s="166"/>
      <c r="J160" s="166"/>
      <c r="K160" s="166"/>
      <c r="L160" s="166"/>
      <c r="M160" s="166"/>
      <c r="N160" s="166"/>
      <c r="O160" s="166"/>
      <c r="P160" s="166"/>
      <c r="Q160" s="166"/>
      <c r="R160" s="166"/>
      <c r="S160" s="166"/>
      <c r="T160" s="168"/>
      <c r="U160" s="169"/>
      <c r="V160" s="169"/>
      <c r="W160" s="166"/>
      <c r="X160" s="166"/>
      <c r="Y160" s="166"/>
      <c r="Z160" s="166"/>
      <c r="AA160" s="166"/>
      <c r="AB160" s="166"/>
      <c r="AC160" s="166"/>
      <c r="AD160" s="166"/>
      <c r="AE160" s="166"/>
      <c r="AF160" s="166"/>
      <c r="AG160" s="166"/>
      <c r="AH160" s="166"/>
      <c r="AI160" s="166"/>
      <c r="AJ160" s="166"/>
      <c r="AK160" s="166"/>
      <c r="AL160" s="166"/>
      <c r="AM160" s="166"/>
      <c r="AN160" s="166"/>
      <c r="AO160" s="166"/>
      <c r="AP160" s="166"/>
      <c r="AQ160" s="166"/>
      <c r="AR160" s="166"/>
      <c r="AS160" s="166"/>
      <c r="AT160" s="166"/>
      <c r="AU160" s="166"/>
      <c r="AV160" s="166"/>
      <c r="AW160" s="166"/>
      <c r="AX160" s="166"/>
      <c r="AY160" s="166"/>
      <c r="AZ160" s="166"/>
      <c r="BA160" s="166"/>
      <c r="BB160" s="166"/>
      <c r="BC160" s="166"/>
      <c r="BD160" s="166"/>
      <c r="BE160" s="166"/>
      <c r="BF160" s="166"/>
      <c r="BG160" s="166"/>
      <c r="BH160" s="166"/>
      <c r="BI160" s="166"/>
      <c r="BJ160" s="166"/>
      <c r="BK160" s="166"/>
      <c r="BL160" s="166"/>
      <c r="BM160" s="166"/>
      <c r="BN160" s="166"/>
      <c r="BO160" s="166"/>
      <c r="BP160" s="166"/>
      <c r="BQ160" s="166"/>
      <c r="BR160" s="166"/>
      <c r="BS160" s="166"/>
      <c r="BT160" s="166"/>
      <c r="BU160" s="166"/>
      <c r="BV160" s="166"/>
      <c r="BW160" s="166"/>
      <c r="BX160" s="166"/>
      <c r="BY160" s="166"/>
      <c r="BZ160" s="166"/>
      <c r="CA160" s="166"/>
      <c r="CB160" s="166"/>
      <c r="CC160" s="166"/>
      <c r="CD160" s="166"/>
      <c r="CE160" s="166"/>
      <c r="CF160" s="166"/>
      <c r="CG160" s="166"/>
      <c r="CH160" s="166"/>
      <c r="CI160" s="166"/>
      <c r="CJ160" s="166"/>
      <c r="CK160" s="166"/>
      <c r="CL160" s="166"/>
      <c r="CM160" s="166"/>
      <c r="CN160" s="166"/>
      <c r="CO160" s="166"/>
      <c r="CP160" s="166"/>
      <c r="CQ160" s="166"/>
      <c r="CR160" s="166"/>
      <c r="CS160" s="166"/>
      <c r="CT160" s="166"/>
      <c r="CU160" s="166"/>
      <c r="CV160" s="166"/>
      <c r="CW160" s="166"/>
      <c r="CX160" s="166"/>
      <c r="CY160" s="166"/>
      <c r="CZ160" s="166"/>
    </row>
    <row r="161" spans="1:104" ht="11.25" customHeight="1" x14ac:dyDescent="0.2">
      <c r="A161" s="166"/>
      <c r="B161" s="166"/>
      <c r="C161" s="166"/>
      <c r="D161" s="166"/>
      <c r="E161" s="166"/>
      <c r="F161" s="166"/>
      <c r="G161" s="166"/>
      <c r="H161" s="166"/>
      <c r="I161" s="166"/>
      <c r="J161" s="166"/>
      <c r="K161" s="166"/>
      <c r="L161" s="166"/>
      <c r="M161" s="166"/>
      <c r="N161" s="166"/>
      <c r="O161" s="166"/>
      <c r="P161" s="166"/>
      <c r="Q161" s="166"/>
      <c r="R161" s="166"/>
      <c r="S161" s="166"/>
      <c r="T161" s="168"/>
      <c r="U161" s="169"/>
      <c r="V161" s="169"/>
      <c r="W161" s="166"/>
      <c r="X161" s="166"/>
      <c r="Y161" s="166"/>
      <c r="Z161" s="166"/>
      <c r="AA161" s="166"/>
      <c r="AB161" s="166"/>
      <c r="AC161" s="166"/>
      <c r="AD161" s="166"/>
      <c r="AE161" s="166"/>
      <c r="AF161" s="166"/>
      <c r="AG161" s="166"/>
      <c r="AH161" s="166"/>
      <c r="AI161" s="166"/>
      <c r="AJ161" s="166"/>
      <c r="AK161" s="166"/>
      <c r="AL161" s="166"/>
      <c r="AM161" s="166"/>
      <c r="AN161" s="166"/>
      <c r="AO161" s="166"/>
      <c r="AP161" s="166"/>
      <c r="AQ161" s="166"/>
      <c r="AR161" s="166"/>
      <c r="AS161" s="166"/>
      <c r="AT161" s="166"/>
      <c r="AU161" s="166"/>
      <c r="AV161" s="166"/>
      <c r="AW161" s="166"/>
      <c r="AX161" s="166"/>
      <c r="AY161" s="166"/>
      <c r="AZ161" s="166"/>
      <c r="BA161" s="166"/>
      <c r="BB161" s="166"/>
      <c r="BC161" s="166"/>
      <c r="BD161" s="166"/>
      <c r="BE161" s="166"/>
      <c r="BF161" s="166"/>
      <c r="BG161" s="166"/>
      <c r="BH161" s="166"/>
      <c r="BI161" s="166"/>
      <c r="BJ161" s="166"/>
      <c r="BK161" s="166"/>
      <c r="BL161" s="166"/>
      <c r="BM161" s="166"/>
      <c r="BN161" s="166"/>
      <c r="BO161" s="166"/>
      <c r="BP161" s="166"/>
      <c r="BQ161" s="166"/>
      <c r="BR161" s="166"/>
      <c r="BS161" s="166"/>
      <c r="BT161" s="166"/>
      <c r="BU161" s="166"/>
      <c r="BV161" s="166"/>
      <c r="BW161" s="166"/>
      <c r="BX161" s="166"/>
      <c r="BY161" s="166"/>
      <c r="BZ161" s="166"/>
      <c r="CA161" s="166"/>
      <c r="CB161" s="166"/>
      <c r="CC161" s="166"/>
      <c r="CD161" s="166"/>
      <c r="CE161" s="166"/>
      <c r="CF161" s="166"/>
      <c r="CG161" s="166"/>
      <c r="CH161" s="166"/>
      <c r="CI161" s="166"/>
      <c r="CJ161" s="166"/>
      <c r="CK161" s="166"/>
      <c r="CL161" s="166"/>
      <c r="CM161" s="166"/>
      <c r="CN161" s="166"/>
      <c r="CO161" s="166"/>
      <c r="CP161" s="166"/>
      <c r="CQ161" s="166"/>
      <c r="CR161" s="166"/>
      <c r="CS161" s="166"/>
      <c r="CT161" s="166"/>
      <c r="CU161" s="166"/>
      <c r="CV161" s="166"/>
      <c r="CW161" s="166"/>
      <c r="CX161" s="166"/>
      <c r="CY161" s="166"/>
      <c r="CZ161" s="166"/>
    </row>
    <row r="162" spans="1:104" ht="11.25" customHeight="1" x14ac:dyDescent="0.2">
      <c r="A162" s="166"/>
      <c r="B162" s="166"/>
      <c r="C162" s="166"/>
      <c r="D162" s="166"/>
      <c r="E162" s="166"/>
      <c r="F162" s="166"/>
      <c r="G162" s="166"/>
      <c r="H162" s="166"/>
      <c r="I162" s="166"/>
      <c r="J162" s="166"/>
      <c r="K162" s="166"/>
      <c r="L162" s="166"/>
      <c r="M162" s="166"/>
      <c r="N162" s="166"/>
      <c r="O162" s="166"/>
      <c r="P162" s="166"/>
      <c r="Q162" s="166"/>
      <c r="R162" s="166"/>
      <c r="S162" s="166"/>
      <c r="T162" s="168"/>
      <c r="U162" s="169"/>
      <c r="V162" s="169"/>
      <c r="W162" s="166"/>
      <c r="X162" s="166"/>
      <c r="Y162" s="166"/>
      <c r="Z162" s="166"/>
      <c r="AA162" s="166"/>
      <c r="AB162" s="166"/>
      <c r="AC162" s="166"/>
      <c r="AD162" s="166"/>
      <c r="AE162" s="166"/>
      <c r="AF162" s="166"/>
      <c r="AG162" s="166"/>
      <c r="AH162" s="166"/>
      <c r="AI162" s="166"/>
      <c r="AJ162" s="166"/>
      <c r="AK162" s="166"/>
      <c r="AL162" s="166"/>
      <c r="AM162" s="166"/>
      <c r="AN162" s="166"/>
      <c r="AO162" s="166"/>
      <c r="AP162" s="166"/>
      <c r="AQ162" s="166"/>
      <c r="AR162" s="166"/>
      <c r="AS162" s="166"/>
      <c r="AT162" s="166"/>
      <c r="AU162" s="166"/>
      <c r="AV162" s="166"/>
      <c r="AW162" s="166"/>
      <c r="AX162" s="166"/>
      <c r="AY162" s="166"/>
      <c r="AZ162" s="166"/>
      <c r="BA162" s="166"/>
      <c r="BB162" s="166"/>
      <c r="BC162" s="166"/>
      <c r="BD162" s="166"/>
      <c r="BE162" s="166"/>
      <c r="BF162" s="166"/>
      <c r="BG162" s="166"/>
      <c r="BH162" s="166"/>
      <c r="BI162" s="166"/>
      <c r="BJ162" s="166"/>
      <c r="BK162" s="166"/>
      <c r="BL162" s="166"/>
      <c r="BM162" s="166"/>
      <c r="BN162" s="166"/>
      <c r="BO162" s="166"/>
      <c r="BP162" s="166"/>
      <c r="BQ162" s="166"/>
      <c r="BR162" s="166"/>
      <c r="BS162" s="166"/>
      <c r="BT162" s="166"/>
      <c r="BU162" s="166"/>
      <c r="BV162" s="166"/>
      <c r="BW162" s="166"/>
      <c r="BX162" s="166"/>
      <c r="BY162" s="166"/>
      <c r="BZ162" s="166"/>
      <c r="CA162" s="166"/>
      <c r="CB162" s="166"/>
      <c r="CC162" s="166"/>
      <c r="CD162" s="166"/>
      <c r="CE162" s="166"/>
      <c r="CF162" s="166"/>
      <c r="CG162" s="166"/>
      <c r="CH162" s="166"/>
      <c r="CI162" s="166"/>
      <c r="CJ162" s="166"/>
      <c r="CK162" s="166"/>
      <c r="CL162" s="166"/>
      <c r="CM162" s="166"/>
      <c r="CN162" s="166"/>
      <c r="CO162" s="166"/>
      <c r="CP162" s="166"/>
      <c r="CQ162" s="166"/>
      <c r="CR162" s="166"/>
      <c r="CS162" s="166"/>
      <c r="CT162" s="166"/>
      <c r="CU162" s="166"/>
      <c r="CV162" s="166"/>
      <c r="CW162" s="166"/>
      <c r="CX162" s="166"/>
      <c r="CY162" s="166"/>
      <c r="CZ162" s="166"/>
    </row>
    <row r="163" spans="1:104" ht="11.25" customHeight="1" x14ac:dyDescent="0.2">
      <c r="A163" s="166"/>
      <c r="B163" s="166"/>
      <c r="C163" s="166"/>
      <c r="D163" s="166"/>
      <c r="E163" s="166"/>
      <c r="F163" s="166"/>
      <c r="G163" s="166"/>
      <c r="H163" s="166"/>
      <c r="I163" s="166"/>
      <c r="J163" s="166"/>
      <c r="K163" s="166"/>
      <c r="L163" s="166"/>
      <c r="M163" s="166"/>
      <c r="N163" s="166"/>
      <c r="O163" s="166"/>
      <c r="P163" s="166"/>
      <c r="Q163" s="166"/>
      <c r="R163" s="166"/>
      <c r="S163" s="166"/>
      <c r="T163" s="168"/>
      <c r="U163" s="169"/>
      <c r="V163" s="169"/>
      <c r="W163" s="166"/>
      <c r="X163" s="166"/>
      <c r="Y163" s="166"/>
      <c r="Z163" s="166"/>
      <c r="AA163" s="166"/>
      <c r="AB163" s="166"/>
      <c r="AC163" s="166"/>
      <c r="AD163" s="166"/>
      <c r="AE163" s="166"/>
      <c r="AF163" s="166"/>
      <c r="AG163" s="166"/>
      <c r="AH163" s="166"/>
      <c r="AI163" s="166"/>
      <c r="AJ163" s="166"/>
      <c r="AK163" s="166"/>
      <c r="AL163" s="166"/>
      <c r="AM163" s="166"/>
      <c r="AN163" s="166"/>
      <c r="AO163" s="166"/>
      <c r="AP163" s="166"/>
      <c r="AQ163" s="166"/>
      <c r="AR163" s="166"/>
      <c r="AS163" s="166"/>
      <c r="AT163" s="166"/>
      <c r="AU163" s="166"/>
      <c r="AV163" s="166"/>
      <c r="AW163" s="166"/>
      <c r="AX163" s="166"/>
      <c r="AY163" s="166"/>
      <c r="AZ163" s="166"/>
      <c r="BA163" s="166"/>
      <c r="BB163" s="166"/>
      <c r="BC163" s="166"/>
      <c r="BD163" s="166"/>
      <c r="BE163" s="166"/>
      <c r="BF163" s="166"/>
      <c r="BG163" s="166"/>
      <c r="BH163" s="166"/>
      <c r="BI163" s="166"/>
      <c r="BJ163" s="166"/>
      <c r="BK163" s="166"/>
      <c r="BL163" s="166"/>
      <c r="BM163" s="166"/>
      <c r="BN163" s="166"/>
      <c r="BO163" s="166"/>
      <c r="BP163" s="166"/>
      <c r="BQ163" s="166"/>
      <c r="BR163" s="166"/>
      <c r="BS163" s="166"/>
      <c r="BT163" s="166"/>
      <c r="BU163" s="166"/>
      <c r="BV163" s="166"/>
      <c r="BW163" s="166"/>
      <c r="BX163" s="166"/>
      <c r="BY163" s="166"/>
      <c r="BZ163" s="166"/>
      <c r="CA163" s="166"/>
      <c r="CB163" s="166"/>
      <c r="CC163" s="166"/>
      <c r="CD163" s="166"/>
      <c r="CE163" s="166"/>
      <c r="CF163" s="166"/>
      <c r="CG163" s="166"/>
      <c r="CH163" s="166"/>
      <c r="CI163" s="166"/>
      <c r="CJ163" s="166"/>
      <c r="CK163" s="166"/>
      <c r="CL163" s="166"/>
      <c r="CM163" s="166"/>
      <c r="CN163" s="166"/>
      <c r="CO163" s="166"/>
      <c r="CP163" s="166"/>
      <c r="CQ163" s="166"/>
      <c r="CR163" s="166"/>
      <c r="CS163" s="166"/>
      <c r="CT163" s="166"/>
      <c r="CU163" s="166"/>
      <c r="CV163" s="166"/>
      <c r="CW163" s="166"/>
      <c r="CX163" s="166"/>
      <c r="CY163" s="166"/>
      <c r="CZ163" s="166"/>
    </row>
    <row r="164" spans="1:104" ht="11.25" customHeight="1" x14ac:dyDescent="0.2">
      <c r="A164" s="166"/>
      <c r="B164" s="166"/>
      <c r="C164" s="166"/>
      <c r="D164" s="166"/>
      <c r="E164" s="166"/>
      <c r="F164" s="166"/>
      <c r="G164" s="166"/>
      <c r="H164" s="166"/>
      <c r="I164" s="166"/>
      <c r="J164" s="166"/>
      <c r="K164" s="166"/>
      <c r="L164" s="166"/>
      <c r="M164" s="166"/>
      <c r="N164" s="166"/>
      <c r="O164" s="166"/>
      <c r="P164" s="166"/>
      <c r="Q164" s="166"/>
      <c r="R164" s="166"/>
      <c r="S164" s="166"/>
      <c r="T164" s="168"/>
      <c r="U164" s="169"/>
      <c r="V164" s="169"/>
      <c r="W164" s="166"/>
      <c r="X164" s="166"/>
      <c r="Y164" s="166"/>
      <c r="Z164" s="166"/>
      <c r="AA164" s="166"/>
      <c r="AB164" s="166"/>
      <c r="AC164" s="166"/>
      <c r="AD164" s="166"/>
      <c r="AE164" s="166"/>
      <c r="AF164" s="166"/>
      <c r="AG164" s="166"/>
      <c r="AH164" s="166"/>
      <c r="AI164" s="166"/>
      <c r="AJ164" s="166"/>
      <c r="AK164" s="166"/>
      <c r="AL164" s="166"/>
      <c r="AM164" s="166"/>
      <c r="AN164" s="166"/>
      <c r="AO164" s="166"/>
      <c r="AP164" s="166"/>
      <c r="AQ164" s="166"/>
      <c r="AR164" s="166"/>
      <c r="AS164" s="166"/>
      <c r="AT164" s="166"/>
      <c r="AU164" s="166"/>
      <c r="AV164" s="166"/>
      <c r="AW164" s="166"/>
      <c r="AX164" s="166"/>
      <c r="AY164" s="166"/>
      <c r="AZ164" s="166"/>
      <c r="BA164" s="166"/>
      <c r="BB164" s="166"/>
      <c r="BC164" s="166"/>
      <c r="BD164" s="166"/>
      <c r="BE164" s="166"/>
      <c r="BF164" s="166"/>
      <c r="BG164" s="166"/>
      <c r="BH164" s="166"/>
      <c r="BI164" s="166"/>
      <c r="BJ164" s="166"/>
      <c r="BK164" s="166"/>
      <c r="BL164" s="166"/>
      <c r="BM164" s="166"/>
      <c r="BN164" s="166"/>
      <c r="BO164" s="166"/>
      <c r="BP164" s="166"/>
      <c r="BQ164" s="166"/>
      <c r="BR164" s="166"/>
      <c r="BS164" s="166"/>
      <c r="BT164" s="166"/>
      <c r="BU164" s="166"/>
      <c r="BV164" s="166"/>
      <c r="BW164" s="166"/>
      <c r="BX164" s="166"/>
      <c r="BY164" s="166"/>
      <c r="BZ164" s="166"/>
      <c r="CA164" s="166"/>
      <c r="CB164" s="166"/>
      <c r="CC164" s="166"/>
      <c r="CD164" s="166"/>
      <c r="CE164" s="166"/>
      <c r="CF164" s="166"/>
      <c r="CG164" s="166"/>
      <c r="CH164" s="166"/>
      <c r="CI164" s="166"/>
      <c r="CJ164" s="166"/>
      <c r="CK164" s="166"/>
      <c r="CL164" s="166"/>
      <c r="CM164" s="166"/>
      <c r="CN164" s="166"/>
      <c r="CO164" s="166"/>
      <c r="CP164" s="166"/>
      <c r="CQ164" s="166"/>
      <c r="CR164" s="166"/>
      <c r="CS164" s="166"/>
      <c r="CT164" s="166"/>
      <c r="CU164" s="166"/>
      <c r="CV164" s="166"/>
      <c r="CW164" s="166"/>
      <c r="CX164" s="166"/>
      <c r="CY164" s="166"/>
      <c r="CZ164" s="166"/>
    </row>
    <row r="165" spans="1:104" ht="11.25" customHeight="1" x14ac:dyDescent="0.2">
      <c r="A165" s="166"/>
      <c r="B165" s="166"/>
      <c r="C165" s="166"/>
      <c r="D165" s="166"/>
      <c r="E165" s="166"/>
      <c r="F165" s="166"/>
      <c r="G165" s="166"/>
      <c r="H165" s="166"/>
      <c r="I165" s="166"/>
      <c r="J165" s="166"/>
      <c r="K165" s="166"/>
      <c r="L165" s="166"/>
      <c r="M165" s="166"/>
      <c r="N165" s="166"/>
      <c r="O165" s="166"/>
      <c r="P165" s="166"/>
      <c r="Q165" s="166"/>
      <c r="R165" s="166"/>
      <c r="S165" s="166"/>
      <c r="T165" s="168"/>
      <c r="U165" s="169"/>
      <c r="V165" s="169"/>
      <c r="W165" s="166"/>
      <c r="X165" s="166"/>
      <c r="Y165" s="166"/>
      <c r="Z165" s="166"/>
      <c r="AA165" s="166"/>
      <c r="AB165" s="166"/>
      <c r="AC165" s="166"/>
      <c r="AD165" s="166"/>
      <c r="AE165" s="166"/>
      <c r="AF165" s="166"/>
      <c r="AG165" s="166"/>
      <c r="AH165" s="166"/>
      <c r="AI165" s="166"/>
      <c r="AJ165" s="166"/>
      <c r="AK165" s="166"/>
      <c r="AL165" s="166"/>
      <c r="AM165" s="166"/>
      <c r="AN165" s="166"/>
      <c r="AO165" s="166"/>
      <c r="AP165" s="166"/>
      <c r="AQ165" s="166"/>
      <c r="AR165" s="166"/>
      <c r="AS165" s="166"/>
      <c r="AT165" s="166"/>
      <c r="AU165" s="166"/>
      <c r="AV165" s="166"/>
      <c r="AW165" s="166"/>
      <c r="AX165" s="166"/>
      <c r="AY165" s="166"/>
      <c r="AZ165" s="166"/>
      <c r="BA165" s="166"/>
      <c r="BB165" s="166"/>
      <c r="BC165" s="166"/>
      <c r="BD165" s="166"/>
      <c r="BE165" s="166"/>
      <c r="BF165" s="166"/>
      <c r="BG165" s="166"/>
      <c r="BH165" s="166"/>
      <c r="BI165" s="166"/>
      <c r="BJ165" s="166"/>
      <c r="BK165" s="166"/>
      <c r="BL165" s="166"/>
      <c r="BM165" s="166"/>
      <c r="BN165" s="166"/>
      <c r="BO165" s="166"/>
      <c r="BP165" s="166"/>
      <c r="BQ165" s="166"/>
      <c r="BR165" s="166"/>
      <c r="BS165" s="166"/>
      <c r="BT165" s="166"/>
      <c r="BU165" s="166"/>
      <c r="BV165" s="166"/>
      <c r="BW165" s="166"/>
      <c r="BX165" s="166"/>
      <c r="BY165" s="166"/>
      <c r="BZ165" s="166"/>
      <c r="CA165" s="166"/>
      <c r="CB165" s="166"/>
      <c r="CC165" s="166"/>
      <c r="CD165" s="166"/>
      <c r="CE165" s="166"/>
      <c r="CF165" s="166"/>
      <c r="CG165" s="166"/>
      <c r="CH165" s="166"/>
      <c r="CI165" s="166"/>
      <c r="CJ165" s="166"/>
      <c r="CK165" s="166"/>
      <c r="CL165" s="166"/>
      <c r="CM165" s="166"/>
      <c r="CN165" s="166"/>
      <c r="CO165" s="166"/>
      <c r="CP165" s="166"/>
      <c r="CQ165" s="166"/>
      <c r="CR165" s="166"/>
      <c r="CS165" s="166"/>
      <c r="CT165" s="166"/>
      <c r="CU165" s="166"/>
      <c r="CV165" s="166"/>
      <c r="CW165" s="166"/>
      <c r="CX165" s="166"/>
      <c r="CY165" s="166"/>
      <c r="CZ165" s="166"/>
    </row>
    <row r="166" spans="1:104" ht="11.25" customHeight="1" x14ac:dyDescent="0.2">
      <c r="A166" s="166"/>
      <c r="B166" s="166"/>
      <c r="C166" s="166"/>
      <c r="D166" s="166"/>
      <c r="E166" s="166"/>
      <c r="F166" s="166"/>
      <c r="G166" s="166"/>
      <c r="H166" s="166"/>
      <c r="I166" s="166"/>
      <c r="J166" s="166"/>
      <c r="K166" s="166"/>
      <c r="L166" s="166"/>
      <c r="M166" s="166"/>
      <c r="N166" s="166"/>
      <c r="O166" s="166"/>
      <c r="P166" s="166"/>
      <c r="Q166" s="166"/>
      <c r="R166" s="166"/>
      <c r="S166" s="166"/>
      <c r="T166" s="168"/>
      <c r="U166" s="169"/>
      <c r="V166" s="169"/>
      <c r="W166" s="166"/>
      <c r="X166" s="166"/>
      <c r="Y166" s="166"/>
      <c r="Z166" s="166"/>
      <c r="AA166" s="166"/>
      <c r="AB166" s="166"/>
      <c r="AC166" s="166"/>
      <c r="AD166" s="166"/>
      <c r="AE166" s="166"/>
      <c r="AF166" s="166"/>
      <c r="AG166" s="166"/>
      <c r="AH166" s="166"/>
      <c r="AI166" s="166"/>
      <c r="AJ166" s="166"/>
      <c r="AK166" s="166"/>
      <c r="AL166" s="166"/>
      <c r="AM166" s="166"/>
      <c r="AN166" s="166"/>
      <c r="AO166" s="166"/>
      <c r="AP166" s="166"/>
      <c r="AQ166" s="166"/>
      <c r="AR166" s="166"/>
      <c r="AS166" s="166"/>
      <c r="AT166" s="166"/>
      <c r="AU166" s="166"/>
      <c r="AV166" s="166"/>
      <c r="AW166" s="166"/>
      <c r="AX166" s="166"/>
      <c r="AY166" s="166"/>
      <c r="AZ166" s="166"/>
      <c r="BA166" s="166"/>
      <c r="BB166" s="166"/>
      <c r="BC166" s="166"/>
      <c r="BD166" s="166"/>
      <c r="BE166" s="166"/>
      <c r="BF166" s="166"/>
      <c r="BG166" s="166"/>
      <c r="BH166" s="166"/>
      <c r="BI166" s="166"/>
      <c r="BJ166" s="166"/>
      <c r="BK166" s="166"/>
      <c r="BL166" s="166"/>
      <c r="BM166" s="166"/>
      <c r="BN166" s="166"/>
      <c r="BO166" s="166"/>
      <c r="BP166" s="166"/>
      <c r="BQ166" s="166"/>
      <c r="BR166" s="166"/>
      <c r="BS166" s="166"/>
      <c r="BT166" s="166"/>
      <c r="BU166" s="166"/>
      <c r="BV166" s="166"/>
      <c r="BW166" s="166"/>
      <c r="BX166" s="166"/>
      <c r="BY166" s="166"/>
      <c r="BZ166" s="166"/>
      <c r="CA166" s="166"/>
      <c r="CB166" s="166"/>
      <c r="CC166" s="166"/>
      <c r="CD166" s="166"/>
      <c r="CE166" s="166"/>
      <c r="CF166" s="166"/>
      <c r="CG166" s="166"/>
      <c r="CH166" s="166"/>
      <c r="CI166" s="166"/>
      <c r="CJ166" s="166"/>
      <c r="CK166" s="166"/>
      <c r="CL166" s="166"/>
      <c r="CM166" s="166"/>
      <c r="CN166" s="166"/>
      <c r="CO166" s="166"/>
      <c r="CP166" s="166"/>
      <c r="CQ166" s="166"/>
      <c r="CR166" s="166"/>
      <c r="CS166" s="166"/>
      <c r="CT166" s="166"/>
      <c r="CU166" s="166"/>
      <c r="CV166" s="166"/>
      <c r="CW166" s="166"/>
      <c r="CX166" s="166"/>
      <c r="CY166" s="166"/>
      <c r="CZ166" s="166"/>
    </row>
    <row r="167" spans="1:104" ht="11.25" customHeight="1" x14ac:dyDescent="0.2">
      <c r="A167" s="166"/>
      <c r="B167" s="166"/>
      <c r="C167" s="166"/>
      <c r="D167" s="166"/>
      <c r="E167" s="166"/>
      <c r="F167" s="166"/>
      <c r="G167" s="166"/>
      <c r="H167" s="166"/>
      <c r="I167" s="166"/>
      <c r="J167" s="166"/>
      <c r="K167" s="166"/>
      <c r="L167" s="166"/>
      <c r="M167" s="166"/>
      <c r="N167" s="166"/>
      <c r="O167" s="166"/>
      <c r="P167" s="166"/>
      <c r="Q167" s="166"/>
      <c r="R167" s="166"/>
      <c r="S167" s="166"/>
      <c r="T167" s="168"/>
      <c r="U167" s="169"/>
      <c r="V167" s="169"/>
      <c r="W167" s="166"/>
      <c r="X167" s="166"/>
      <c r="Y167" s="166"/>
      <c r="Z167" s="166"/>
      <c r="AA167" s="166"/>
      <c r="AB167" s="166"/>
      <c r="AC167" s="166"/>
      <c r="AD167" s="166"/>
      <c r="AE167" s="166"/>
      <c r="AF167" s="166"/>
      <c r="AG167" s="166"/>
      <c r="AH167" s="166"/>
      <c r="AI167" s="166"/>
      <c r="AJ167" s="166"/>
      <c r="AK167" s="166"/>
      <c r="AL167" s="166"/>
      <c r="AM167" s="166"/>
      <c r="AN167" s="166"/>
      <c r="AO167" s="166"/>
      <c r="AP167" s="166"/>
      <c r="AQ167" s="166"/>
      <c r="AR167" s="166"/>
      <c r="AS167" s="166"/>
      <c r="AT167" s="166"/>
      <c r="AU167" s="166"/>
      <c r="AV167" s="166"/>
      <c r="AW167" s="166"/>
      <c r="AX167" s="166"/>
      <c r="AY167" s="166"/>
      <c r="AZ167" s="166"/>
      <c r="BA167" s="166"/>
      <c r="BB167" s="166"/>
      <c r="BC167" s="166"/>
      <c r="BD167" s="166"/>
      <c r="BE167" s="166"/>
      <c r="BF167" s="166"/>
      <c r="BG167" s="166"/>
      <c r="BH167" s="166"/>
      <c r="BI167" s="166"/>
      <c r="BJ167" s="166"/>
      <c r="BK167" s="166"/>
      <c r="BL167" s="166"/>
      <c r="BM167" s="166"/>
      <c r="BN167" s="166"/>
      <c r="BO167" s="166"/>
      <c r="BP167" s="166"/>
      <c r="BQ167" s="166"/>
      <c r="BR167" s="166"/>
      <c r="BS167" s="166"/>
      <c r="BT167" s="166"/>
      <c r="BU167" s="166"/>
      <c r="BV167" s="166"/>
      <c r="BW167" s="166"/>
      <c r="BX167" s="166"/>
      <c r="BY167" s="166"/>
      <c r="BZ167" s="166"/>
      <c r="CA167" s="166"/>
      <c r="CB167" s="166"/>
      <c r="CC167" s="166"/>
      <c r="CD167" s="166"/>
      <c r="CE167" s="166"/>
      <c r="CF167" s="166"/>
      <c r="CG167" s="166"/>
      <c r="CH167" s="166"/>
      <c r="CI167" s="166"/>
      <c r="CJ167" s="166"/>
      <c r="CK167" s="166"/>
      <c r="CL167" s="166"/>
      <c r="CM167" s="166"/>
      <c r="CN167" s="166"/>
      <c r="CO167" s="166"/>
      <c r="CP167" s="166"/>
      <c r="CQ167" s="166"/>
      <c r="CR167" s="166"/>
      <c r="CS167" s="166"/>
      <c r="CT167" s="166"/>
      <c r="CU167" s="166"/>
      <c r="CV167" s="166"/>
      <c r="CW167" s="166"/>
      <c r="CX167" s="166"/>
      <c r="CY167" s="166"/>
      <c r="CZ167" s="166"/>
    </row>
    <row r="168" spans="1:104" ht="11.25" customHeight="1" x14ac:dyDescent="0.2">
      <c r="A168" s="166"/>
      <c r="B168" s="166"/>
      <c r="C168" s="166"/>
      <c r="D168" s="166"/>
      <c r="E168" s="166"/>
      <c r="F168" s="166"/>
      <c r="G168" s="166"/>
      <c r="H168" s="166"/>
      <c r="I168" s="166"/>
      <c r="J168" s="166"/>
      <c r="K168" s="166"/>
      <c r="L168" s="166"/>
      <c r="M168" s="166"/>
      <c r="N168" s="166"/>
      <c r="O168" s="166"/>
      <c r="P168" s="166"/>
      <c r="Q168" s="166"/>
      <c r="R168" s="166"/>
      <c r="S168" s="166"/>
      <c r="T168" s="168"/>
      <c r="U168" s="169"/>
      <c r="V168" s="169"/>
      <c r="W168" s="166"/>
      <c r="X168" s="166"/>
      <c r="Y168" s="166"/>
      <c r="Z168" s="166"/>
      <c r="AA168" s="166"/>
      <c r="AB168" s="166"/>
      <c r="AC168" s="166"/>
      <c r="AD168" s="166"/>
      <c r="AE168" s="166"/>
      <c r="AF168" s="166"/>
      <c r="AG168" s="166"/>
      <c r="AH168" s="166"/>
      <c r="AI168" s="166"/>
      <c r="AJ168" s="166"/>
      <c r="AK168" s="166"/>
      <c r="AL168" s="166"/>
      <c r="AM168" s="166"/>
      <c r="AN168" s="166"/>
      <c r="AO168" s="166"/>
      <c r="AP168" s="166"/>
      <c r="AQ168" s="166"/>
      <c r="AR168" s="166"/>
      <c r="AS168" s="166"/>
      <c r="AT168" s="166"/>
      <c r="AU168" s="166"/>
      <c r="AV168" s="166"/>
      <c r="AW168" s="166"/>
      <c r="AX168" s="166"/>
      <c r="AY168" s="166"/>
      <c r="AZ168" s="166"/>
      <c r="BA168" s="166"/>
      <c r="BB168" s="166"/>
      <c r="BC168" s="166"/>
      <c r="BD168" s="166"/>
      <c r="BE168" s="166"/>
      <c r="BF168" s="166"/>
      <c r="BG168" s="166"/>
      <c r="BH168" s="166"/>
      <c r="BI168" s="166"/>
      <c r="BJ168" s="166"/>
      <c r="BK168" s="166"/>
      <c r="BL168" s="166"/>
      <c r="BM168" s="166"/>
      <c r="BN168" s="166"/>
      <c r="BO168" s="166"/>
      <c r="BP168" s="166"/>
      <c r="BQ168" s="166"/>
      <c r="BR168" s="166"/>
      <c r="BS168" s="166"/>
      <c r="BT168" s="166"/>
      <c r="BU168" s="166"/>
      <c r="BV168" s="166"/>
      <c r="BW168" s="166"/>
      <c r="BX168" s="166"/>
      <c r="BY168" s="166"/>
      <c r="BZ168" s="166"/>
      <c r="CA168" s="166"/>
      <c r="CB168" s="166"/>
      <c r="CC168" s="166"/>
      <c r="CD168" s="166"/>
      <c r="CE168" s="166"/>
      <c r="CF168" s="166"/>
      <c r="CG168" s="166"/>
      <c r="CH168" s="166"/>
      <c r="CI168" s="166"/>
      <c r="CJ168" s="166"/>
      <c r="CK168" s="166"/>
      <c r="CL168" s="166"/>
      <c r="CM168" s="166"/>
      <c r="CN168" s="166"/>
      <c r="CO168" s="166"/>
      <c r="CP168" s="166"/>
      <c r="CQ168" s="166"/>
      <c r="CR168" s="166"/>
      <c r="CS168" s="166"/>
      <c r="CT168" s="166"/>
      <c r="CU168" s="166"/>
      <c r="CV168" s="166"/>
      <c r="CW168" s="166"/>
      <c r="CX168" s="166"/>
      <c r="CY168" s="166"/>
      <c r="CZ168" s="166"/>
    </row>
    <row r="169" spans="1:104" ht="11.25" customHeight="1" x14ac:dyDescent="0.2">
      <c r="A169" s="166"/>
      <c r="B169" s="166"/>
      <c r="C169" s="166"/>
      <c r="D169" s="166"/>
      <c r="E169" s="166"/>
      <c r="F169" s="166"/>
      <c r="G169" s="166"/>
      <c r="H169" s="166"/>
      <c r="I169" s="166"/>
      <c r="J169" s="166"/>
      <c r="K169" s="166"/>
      <c r="L169" s="166"/>
      <c r="M169" s="166"/>
      <c r="N169" s="166"/>
      <c r="O169" s="166"/>
      <c r="P169" s="166"/>
      <c r="Q169" s="166"/>
      <c r="R169" s="166"/>
      <c r="S169" s="166"/>
      <c r="T169" s="168"/>
      <c r="U169" s="169"/>
      <c r="V169" s="169"/>
      <c r="W169" s="166"/>
      <c r="X169" s="166"/>
      <c r="Y169" s="166"/>
      <c r="Z169" s="166"/>
      <c r="AA169" s="166"/>
      <c r="AB169" s="166"/>
      <c r="AC169" s="166"/>
      <c r="AD169" s="166"/>
      <c r="AE169" s="166"/>
      <c r="AF169" s="166"/>
      <c r="AG169" s="166"/>
      <c r="AH169" s="166"/>
      <c r="AI169" s="166"/>
      <c r="AJ169" s="166"/>
      <c r="AK169" s="166"/>
      <c r="AL169" s="166"/>
      <c r="AM169" s="166"/>
      <c r="AN169" s="166"/>
      <c r="AO169" s="166"/>
      <c r="AP169" s="166"/>
      <c r="AQ169" s="166"/>
      <c r="AR169" s="166"/>
      <c r="AS169" s="166"/>
      <c r="AT169" s="166"/>
      <c r="AU169" s="166"/>
      <c r="AV169" s="166"/>
      <c r="AW169" s="166"/>
      <c r="AX169" s="166"/>
      <c r="AY169" s="166"/>
      <c r="AZ169" s="166"/>
      <c r="BA169" s="166"/>
      <c r="BB169" s="166"/>
      <c r="BC169" s="166"/>
      <c r="BD169" s="166"/>
      <c r="BE169" s="166"/>
      <c r="BF169" s="166"/>
      <c r="BG169" s="166"/>
      <c r="BH169" s="166"/>
      <c r="BI169" s="166"/>
      <c r="BJ169" s="166"/>
      <c r="BK169" s="166"/>
      <c r="BL169" s="166"/>
      <c r="BM169" s="166"/>
      <c r="BN169" s="166"/>
      <c r="BO169" s="166"/>
      <c r="BP169" s="166"/>
      <c r="BQ169" s="166"/>
      <c r="BR169" s="166"/>
      <c r="BS169" s="166"/>
      <c r="BT169" s="166"/>
      <c r="BU169" s="166"/>
      <c r="BV169" s="166"/>
      <c r="BW169" s="166"/>
      <c r="BX169" s="166"/>
      <c r="BY169" s="166"/>
      <c r="BZ169" s="166"/>
      <c r="CA169" s="166"/>
      <c r="CB169" s="166"/>
      <c r="CC169" s="166"/>
      <c r="CD169" s="166"/>
      <c r="CE169" s="166"/>
      <c r="CF169" s="166"/>
      <c r="CG169" s="166"/>
      <c r="CH169" s="166"/>
      <c r="CI169" s="166"/>
      <c r="CJ169" s="166"/>
      <c r="CK169" s="166"/>
      <c r="CL169" s="166"/>
      <c r="CM169" s="166"/>
      <c r="CN169" s="166"/>
      <c r="CO169" s="166"/>
      <c r="CP169" s="166"/>
      <c r="CQ169" s="166"/>
      <c r="CR169" s="166"/>
      <c r="CS169" s="166"/>
      <c r="CT169" s="166"/>
      <c r="CU169" s="166"/>
      <c r="CV169" s="166"/>
      <c r="CW169" s="166"/>
      <c r="CX169" s="166"/>
      <c r="CY169" s="166"/>
      <c r="CZ169" s="166"/>
    </row>
    <row r="170" spans="1:104" ht="11.25" customHeight="1" x14ac:dyDescent="0.2">
      <c r="A170" s="166"/>
      <c r="B170" s="166"/>
      <c r="C170" s="166"/>
      <c r="D170" s="166"/>
      <c r="E170" s="166"/>
      <c r="F170" s="166"/>
      <c r="G170" s="166"/>
      <c r="H170" s="166"/>
      <c r="I170" s="166"/>
      <c r="J170" s="166"/>
      <c r="K170" s="166"/>
      <c r="L170" s="166"/>
      <c r="M170" s="166"/>
      <c r="N170" s="166"/>
      <c r="O170" s="166"/>
      <c r="P170" s="166"/>
      <c r="Q170" s="166"/>
      <c r="R170" s="166"/>
      <c r="S170" s="166"/>
      <c r="T170" s="168"/>
      <c r="U170" s="169"/>
      <c r="V170" s="169"/>
      <c r="W170" s="166"/>
      <c r="X170" s="166"/>
      <c r="Y170" s="166"/>
      <c r="Z170" s="166"/>
      <c r="AA170" s="166"/>
      <c r="AB170" s="166"/>
      <c r="AC170" s="166"/>
      <c r="AD170" s="166"/>
      <c r="AE170" s="166"/>
      <c r="AF170" s="166"/>
      <c r="AG170" s="166"/>
      <c r="AH170" s="166"/>
      <c r="AI170" s="166"/>
      <c r="AJ170" s="166"/>
      <c r="AK170" s="166"/>
      <c r="AL170" s="166"/>
      <c r="AM170" s="166"/>
      <c r="AN170" s="166"/>
      <c r="AO170" s="166"/>
      <c r="AP170" s="166"/>
      <c r="AQ170" s="166"/>
      <c r="AR170" s="166"/>
      <c r="AS170" s="166"/>
      <c r="AT170" s="166"/>
      <c r="AU170" s="166"/>
      <c r="AV170" s="166"/>
      <c r="AW170" s="166"/>
      <c r="AX170" s="166"/>
      <c r="AY170" s="166"/>
      <c r="AZ170" s="166"/>
      <c r="BA170" s="166"/>
      <c r="BB170" s="166"/>
      <c r="BC170" s="166"/>
      <c r="BD170" s="166"/>
      <c r="BE170" s="166"/>
      <c r="BF170" s="166"/>
      <c r="BG170" s="166"/>
      <c r="BH170" s="166"/>
      <c r="BI170" s="166"/>
      <c r="BJ170" s="166"/>
      <c r="BK170" s="166"/>
      <c r="BL170" s="166"/>
      <c r="BM170" s="166"/>
      <c r="BN170" s="166"/>
      <c r="BO170" s="166"/>
      <c r="BP170" s="166"/>
      <c r="BQ170" s="166"/>
      <c r="BR170" s="166"/>
      <c r="BS170" s="166"/>
      <c r="BT170" s="166"/>
      <c r="BU170" s="166"/>
      <c r="BV170" s="166"/>
      <c r="BW170" s="166"/>
      <c r="BX170" s="166"/>
      <c r="BY170" s="166"/>
      <c r="BZ170" s="166"/>
      <c r="CA170" s="166"/>
      <c r="CB170" s="166"/>
      <c r="CC170" s="166"/>
      <c r="CD170" s="166"/>
      <c r="CE170" s="166"/>
      <c r="CF170" s="166"/>
      <c r="CG170" s="166"/>
      <c r="CH170" s="166"/>
      <c r="CI170" s="166"/>
      <c r="CJ170" s="166"/>
      <c r="CK170" s="166"/>
      <c r="CL170" s="166"/>
      <c r="CM170" s="166"/>
      <c r="CN170" s="166"/>
      <c r="CO170" s="166"/>
      <c r="CP170" s="166"/>
      <c r="CQ170" s="166"/>
      <c r="CR170" s="166"/>
      <c r="CS170" s="166"/>
      <c r="CT170" s="166"/>
      <c r="CU170" s="166"/>
      <c r="CV170" s="166"/>
      <c r="CW170" s="166"/>
      <c r="CX170" s="166"/>
      <c r="CY170" s="166"/>
      <c r="CZ170" s="166"/>
    </row>
    <row r="171" spans="1:104" ht="11.25" customHeight="1" x14ac:dyDescent="0.2">
      <c r="A171" s="166"/>
      <c r="B171" s="166"/>
      <c r="C171" s="166"/>
      <c r="D171" s="166"/>
      <c r="E171" s="166"/>
      <c r="F171" s="166"/>
      <c r="G171" s="166"/>
      <c r="H171" s="166"/>
      <c r="I171" s="166"/>
      <c r="J171" s="166"/>
      <c r="K171" s="166"/>
      <c r="L171" s="166"/>
      <c r="M171" s="166"/>
      <c r="N171" s="166"/>
      <c r="O171" s="166"/>
      <c r="P171" s="166"/>
      <c r="Q171" s="166"/>
      <c r="R171" s="166"/>
      <c r="S171" s="166"/>
      <c r="T171" s="168"/>
      <c r="U171" s="169"/>
      <c r="V171" s="169"/>
      <c r="W171" s="166"/>
      <c r="X171" s="166"/>
      <c r="Y171" s="166"/>
      <c r="Z171" s="166"/>
      <c r="AA171" s="166"/>
      <c r="AB171" s="166"/>
      <c r="AC171" s="166"/>
      <c r="AD171" s="166"/>
      <c r="AE171" s="166"/>
      <c r="AF171" s="166"/>
      <c r="AG171" s="166"/>
      <c r="AH171" s="166"/>
      <c r="AI171" s="166"/>
      <c r="AJ171" s="166"/>
      <c r="AK171" s="166"/>
      <c r="AL171" s="166"/>
      <c r="AM171" s="166"/>
      <c r="AN171" s="166"/>
      <c r="AO171" s="166"/>
      <c r="AP171" s="166"/>
      <c r="AQ171" s="166"/>
      <c r="AR171" s="166"/>
      <c r="AS171" s="166"/>
      <c r="AT171" s="166"/>
      <c r="AU171" s="166"/>
      <c r="AV171" s="166"/>
      <c r="AW171" s="166"/>
      <c r="AX171" s="166"/>
      <c r="AY171" s="166"/>
      <c r="AZ171" s="166"/>
      <c r="BA171" s="166"/>
      <c r="BB171" s="166"/>
      <c r="BC171" s="166"/>
      <c r="BD171" s="166"/>
      <c r="BE171" s="166"/>
      <c r="BF171" s="166"/>
      <c r="BG171" s="166"/>
      <c r="BH171" s="166"/>
      <c r="BI171" s="166"/>
      <c r="BJ171" s="166"/>
      <c r="BK171" s="166"/>
      <c r="BL171" s="166"/>
      <c r="BM171" s="166"/>
      <c r="BN171" s="166"/>
      <c r="BO171" s="166"/>
      <c r="BP171" s="166"/>
      <c r="BQ171" s="166"/>
      <c r="BR171" s="166"/>
      <c r="BS171" s="166"/>
      <c r="BT171" s="166"/>
      <c r="BU171" s="166"/>
      <c r="BV171" s="166"/>
      <c r="BW171" s="166"/>
      <c r="BX171" s="166"/>
      <c r="BY171" s="166"/>
      <c r="BZ171" s="166"/>
      <c r="CA171" s="166"/>
      <c r="CB171" s="166"/>
      <c r="CC171" s="166"/>
      <c r="CD171" s="166"/>
      <c r="CE171" s="166"/>
      <c r="CF171" s="166"/>
      <c r="CG171" s="166"/>
      <c r="CH171" s="166"/>
      <c r="CI171" s="166"/>
      <c r="CJ171" s="166"/>
      <c r="CK171" s="166"/>
      <c r="CL171" s="166"/>
      <c r="CM171" s="166"/>
      <c r="CN171" s="166"/>
      <c r="CO171" s="166"/>
      <c r="CP171" s="166"/>
      <c r="CQ171" s="166"/>
      <c r="CR171" s="166"/>
      <c r="CS171" s="166"/>
      <c r="CT171" s="166"/>
      <c r="CU171" s="166"/>
      <c r="CV171" s="166"/>
      <c r="CW171" s="166"/>
      <c r="CX171" s="166"/>
      <c r="CY171" s="166"/>
      <c r="CZ171" s="166"/>
    </row>
    <row r="172" spans="1:104" ht="11.25" customHeight="1" x14ac:dyDescent="0.2">
      <c r="A172" s="166"/>
      <c r="B172" s="166"/>
      <c r="C172" s="166"/>
      <c r="D172" s="166"/>
      <c r="E172" s="166"/>
      <c r="F172" s="166"/>
      <c r="G172" s="166"/>
      <c r="H172" s="166"/>
      <c r="I172" s="166"/>
      <c r="J172" s="166"/>
      <c r="K172" s="166"/>
      <c r="L172" s="166"/>
      <c r="M172" s="166"/>
      <c r="N172" s="166"/>
      <c r="O172" s="166"/>
      <c r="P172" s="166"/>
      <c r="Q172" s="166"/>
      <c r="R172" s="166"/>
      <c r="S172" s="166"/>
      <c r="T172" s="168"/>
      <c r="U172" s="169"/>
      <c r="V172" s="169"/>
      <c r="W172" s="166"/>
      <c r="X172" s="166"/>
      <c r="Y172" s="166"/>
      <c r="Z172" s="166"/>
      <c r="AA172" s="166"/>
      <c r="AB172" s="166"/>
      <c r="AC172" s="166"/>
      <c r="AD172" s="166"/>
      <c r="AE172" s="166"/>
      <c r="AF172" s="166"/>
      <c r="AG172" s="166"/>
      <c r="AH172" s="166"/>
      <c r="AI172" s="166"/>
      <c r="AJ172" s="166"/>
      <c r="AK172" s="166"/>
      <c r="AL172" s="166"/>
      <c r="AM172" s="166"/>
      <c r="AN172" s="166"/>
      <c r="AO172" s="166"/>
      <c r="AP172" s="166"/>
      <c r="AQ172" s="166"/>
      <c r="AR172" s="166"/>
      <c r="AS172" s="166"/>
      <c r="AT172" s="166"/>
      <c r="AU172" s="166"/>
      <c r="AV172" s="166"/>
      <c r="AW172" s="166"/>
      <c r="AX172" s="166"/>
      <c r="AY172" s="166"/>
      <c r="AZ172" s="166"/>
      <c r="BA172" s="166"/>
      <c r="BB172" s="166"/>
      <c r="BC172" s="166"/>
      <c r="BD172" s="166"/>
      <c r="BE172" s="166"/>
      <c r="BF172" s="166"/>
      <c r="BG172" s="166"/>
      <c r="BH172" s="166"/>
      <c r="BI172" s="166"/>
      <c r="BJ172" s="166"/>
      <c r="BK172" s="166"/>
      <c r="BL172" s="166"/>
      <c r="BM172" s="166"/>
      <c r="BN172" s="166"/>
      <c r="BO172" s="166"/>
      <c r="BP172" s="166"/>
      <c r="BQ172" s="166"/>
      <c r="BR172" s="166"/>
      <c r="BS172" s="166"/>
      <c r="BT172" s="166"/>
      <c r="BU172" s="166"/>
      <c r="BV172" s="166"/>
      <c r="BW172" s="166"/>
      <c r="BX172" s="166"/>
      <c r="BY172" s="166"/>
      <c r="BZ172" s="166"/>
      <c r="CA172" s="166"/>
      <c r="CB172" s="166"/>
      <c r="CC172" s="166"/>
      <c r="CD172" s="166"/>
      <c r="CE172" s="166"/>
      <c r="CF172" s="166"/>
      <c r="CG172" s="166"/>
      <c r="CH172" s="166"/>
      <c r="CI172" s="166"/>
      <c r="CJ172" s="166"/>
      <c r="CK172" s="166"/>
      <c r="CL172" s="166"/>
      <c r="CM172" s="166"/>
      <c r="CN172" s="166"/>
      <c r="CO172" s="166"/>
      <c r="CP172" s="166"/>
      <c r="CQ172" s="166"/>
      <c r="CR172" s="166"/>
      <c r="CS172" s="166"/>
      <c r="CT172" s="166"/>
      <c r="CU172" s="166"/>
      <c r="CV172" s="166"/>
      <c r="CW172" s="166"/>
      <c r="CX172" s="166"/>
      <c r="CY172" s="166"/>
      <c r="CZ172" s="166"/>
    </row>
    <row r="173" spans="1:104" ht="11.25" customHeight="1" x14ac:dyDescent="0.2">
      <c r="A173" s="166"/>
      <c r="B173" s="166"/>
      <c r="C173" s="166"/>
      <c r="D173" s="166"/>
      <c r="E173" s="166"/>
      <c r="F173" s="166"/>
      <c r="G173" s="166"/>
      <c r="H173" s="166"/>
      <c r="I173" s="166"/>
      <c r="J173" s="166"/>
      <c r="K173" s="166"/>
      <c r="L173" s="166"/>
      <c r="M173" s="166"/>
      <c r="N173" s="166"/>
      <c r="O173" s="166"/>
      <c r="P173" s="166"/>
      <c r="Q173" s="166"/>
      <c r="R173" s="166"/>
      <c r="S173" s="166"/>
      <c r="T173" s="168"/>
      <c r="U173" s="169"/>
      <c r="V173" s="169"/>
      <c r="W173" s="166"/>
      <c r="X173" s="166"/>
      <c r="Y173" s="166"/>
      <c r="Z173" s="166"/>
      <c r="AA173" s="166"/>
      <c r="AB173" s="166"/>
      <c r="AC173" s="166"/>
      <c r="AD173" s="166"/>
      <c r="AE173" s="166"/>
      <c r="AF173" s="166"/>
      <c r="AG173" s="166"/>
      <c r="AH173" s="166"/>
      <c r="AI173" s="166"/>
      <c r="AJ173" s="166"/>
      <c r="AK173" s="166"/>
      <c r="AL173" s="166"/>
      <c r="AM173" s="166"/>
      <c r="AN173" s="166"/>
      <c r="AO173" s="166"/>
      <c r="AP173" s="166"/>
      <c r="AQ173" s="166"/>
      <c r="AR173" s="166"/>
      <c r="AS173" s="166"/>
      <c r="AT173" s="166"/>
      <c r="AU173" s="166"/>
      <c r="AV173" s="166"/>
      <c r="AW173" s="166"/>
      <c r="AX173" s="166"/>
      <c r="AY173" s="166"/>
      <c r="AZ173" s="166"/>
      <c r="BA173" s="166"/>
      <c r="BB173" s="166"/>
      <c r="BC173" s="166"/>
      <c r="BD173" s="166"/>
      <c r="BE173" s="166"/>
      <c r="BF173" s="166"/>
      <c r="BG173" s="166"/>
      <c r="BH173" s="166"/>
      <c r="BI173" s="166"/>
      <c r="BJ173" s="166"/>
      <c r="BK173" s="166"/>
      <c r="BL173" s="166"/>
      <c r="BM173" s="166"/>
      <c r="BN173" s="166"/>
      <c r="BO173" s="166"/>
      <c r="BP173" s="166"/>
      <c r="BQ173" s="166"/>
      <c r="BR173" s="166"/>
      <c r="BS173" s="166"/>
      <c r="BT173" s="166"/>
      <c r="BU173" s="166"/>
      <c r="BV173" s="166"/>
      <c r="BW173" s="166"/>
      <c r="BX173" s="166"/>
      <c r="BY173" s="166"/>
      <c r="BZ173" s="166"/>
      <c r="CA173" s="166"/>
      <c r="CB173" s="166"/>
      <c r="CC173" s="166"/>
      <c r="CD173" s="166"/>
      <c r="CE173" s="166"/>
      <c r="CF173" s="166"/>
      <c r="CG173" s="166"/>
      <c r="CH173" s="166"/>
      <c r="CI173" s="166"/>
      <c r="CJ173" s="166"/>
      <c r="CK173" s="166"/>
      <c r="CL173" s="166"/>
      <c r="CM173" s="166"/>
      <c r="CN173" s="166"/>
      <c r="CO173" s="166"/>
      <c r="CP173" s="166"/>
      <c r="CQ173" s="166"/>
      <c r="CR173" s="166"/>
      <c r="CS173" s="166"/>
      <c r="CT173" s="166"/>
      <c r="CU173" s="166"/>
      <c r="CV173" s="166"/>
      <c r="CW173" s="166"/>
      <c r="CX173" s="166"/>
      <c r="CY173" s="166"/>
      <c r="CZ173" s="166"/>
    </row>
    <row r="174" spans="1:104" ht="11.25" customHeight="1" x14ac:dyDescent="0.2">
      <c r="A174" s="166"/>
      <c r="B174" s="166"/>
      <c r="C174" s="166"/>
      <c r="D174" s="166"/>
      <c r="E174" s="166"/>
      <c r="F174" s="166"/>
      <c r="G174" s="166"/>
      <c r="H174" s="166"/>
      <c r="I174" s="166"/>
      <c r="J174" s="166"/>
      <c r="K174" s="166"/>
      <c r="L174" s="166"/>
      <c r="M174" s="166"/>
      <c r="N174" s="166"/>
      <c r="O174" s="166"/>
      <c r="P174" s="166"/>
      <c r="Q174" s="166"/>
      <c r="R174" s="166"/>
      <c r="S174" s="166"/>
      <c r="T174" s="168"/>
      <c r="U174" s="169"/>
      <c r="V174" s="169"/>
      <c r="W174" s="166"/>
      <c r="X174" s="166"/>
      <c r="Y174" s="166"/>
      <c r="Z174" s="166"/>
      <c r="AA174" s="166"/>
      <c r="AB174" s="166"/>
      <c r="AC174" s="166"/>
      <c r="AD174" s="166"/>
      <c r="AE174" s="166"/>
      <c r="AF174" s="166"/>
      <c r="AG174" s="166"/>
      <c r="AH174" s="166"/>
      <c r="AI174" s="166"/>
      <c r="AJ174" s="166"/>
      <c r="AK174" s="166"/>
      <c r="AL174" s="166"/>
      <c r="AM174" s="166"/>
      <c r="AN174" s="166"/>
      <c r="AO174" s="166"/>
      <c r="AP174" s="166"/>
      <c r="AQ174" s="166"/>
      <c r="AR174" s="166"/>
      <c r="AS174" s="166"/>
      <c r="AT174" s="166"/>
      <c r="AU174" s="166"/>
      <c r="AV174" s="166"/>
      <c r="AW174" s="166"/>
      <c r="AX174" s="166"/>
      <c r="AY174" s="166"/>
      <c r="AZ174" s="166"/>
      <c r="BA174" s="166"/>
      <c r="BB174" s="166"/>
      <c r="BC174" s="166"/>
      <c r="BD174" s="166"/>
      <c r="BE174" s="166"/>
      <c r="BF174" s="166"/>
      <c r="BG174" s="166"/>
      <c r="BH174" s="166"/>
      <c r="BI174" s="166"/>
      <c r="BJ174" s="166"/>
      <c r="BK174" s="166"/>
      <c r="BL174" s="166"/>
      <c r="BM174" s="166"/>
      <c r="BN174" s="166"/>
      <c r="BO174" s="166"/>
      <c r="BP174" s="166"/>
      <c r="BQ174" s="166"/>
      <c r="BR174" s="166"/>
      <c r="BS174" s="166"/>
      <c r="BT174" s="166"/>
      <c r="BU174" s="166"/>
      <c r="BV174" s="166"/>
      <c r="BW174" s="166"/>
      <c r="BX174" s="166"/>
      <c r="BY174" s="166"/>
      <c r="BZ174" s="166"/>
      <c r="CA174" s="166"/>
      <c r="CB174" s="166"/>
      <c r="CC174" s="166"/>
      <c r="CD174" s="166"/>
      <c r="CE174" s="166"/>
      <c r="CF174" s="166"/>
      <c r="CG174" s="166"/>
      <c r="CH174" s="166"/>
      <c r="CI174" s="166"/>
      <c r="CJ174" s="166"/>
      <c r="CK174" s="166"/>
      <c r="CL174" s="166"/>
      <c r="CM174" s="166"/>
      <c r="CN174" s="166"/>
      <c r="CO174" s="166"/>
      <c r="CP174" s="166"/>
      <c r="CQ174" s="166"/>
      <c r="CR174" s="166"/>
      <c r="CS174" s="166"/>
      <c r="CT174" s="166"/>
      <c r="CU174" s="166"/>
      <c r="CV174" s="166"/>
      <c r="CW174" s="166"/>
      <c r="CX174" s="166"/>
      <c r="CY174" s="166"/>
      <c r="CZ174" s="166"/>
    </row>
    <row r="175" spans="1:104" ht="11.25" customHeight="1" x14ac:dyDescent="0.2">
      <c r="A175" s="166"/>
      <c r="B175" s="166"/>
      <c r="C175" s="166"/>
      <c r="D175" s="166"/>
      <c r="E175" s="166"/>
      <c r="F175" s="166"/>
      <c r="G175" s="166"/>
      <c r="H175" s="166"/>
      <c r="I175" s="166"/>
      <c r="J175" s="166"/>
      <c r="K175" s="166"/>
      <c r="L175" s="166"/>
      <c r="M175" s="166"/>
      <c r="N175" s="166"/>
      <c r="O175" s="166"/>
      <c r="P175" s="166"/>
      <c r="Q175" s="166"/>
      <c r="R175" s="166"/>
      <c r="S175" s="166"/>
      <c r="T175" s="168"/>
      <c r="U175" s="169"/>
      <c r="V175" s="169"/>
      <c r="W175" s="166"/>
      <c r="X175" s="166"/>
      <c r="Y175" s="166"/>
      <c r="Z175" s="166"/>
      <c r="AA175" s="166"/>
      <c r="AB175" s="166"/>
      <c r="AC175" s="166"/>
      <c r="AD175" s="166"/>
      <c r="AE175" s="166"/>
      <c r="AF175" s="166"/>
      <c r="AG175" s="166"/>
      <c r="AH175" s="166"/>
      <c r="AI175" s="166"/>
      <c r="AJ175" s="166"/>
      <c r="AK175" s="166"/>
      <c r="AL175" s="166"/>
      <c r="AM175" s="166"/>
      <c r="AN175" s="166"/>
      <c r="AO175" s="166"/>
      <c r="AP175" s="166"/>
      <c r="AQ175" s="166"/>
      <c r="AR175" s="166"/>
      <c r="AS175" s="166"/>
      <c r="AT175" s="166"/>
      <c r="AU175" s="166"/>
      <c r="AV175" s="166"/>
      <c r="AW175" s="166"/>
      <c r="AX175" s="166"/>
      <c r="AY175" s="166"/>
      <c r="AZ175" s="166"/>
      <c r="BA175" s="166"/>
      <c r="BB175" s="166"/>
      <c r="BC175" s="166"/>
      <c r="BD175" s="166"/>
      <c r="BE175" s="166"/>
      <c r="BF175" s="166"/>
      <c r="BG175" s="166"/>
      <c r="BH175" s="166"/>
      <c r="BI175" s="166"/>
      <c r="BJ175" s="166"/>
      <c r="BK175" s="166"/>
      <c r="BL175" s="166"/>
      <c r="BM175" s="166"/>
      <c r="BN175" s="166"/>
      <c r="BO175" s="166"/>
      <c r="BP175" s="166"/>
      <c r="BQ175" s="166"/>
      <c r="BR175" s="166"/>
      <c r="BS175" s="166"/>
      <c r="BT175" s="166"/>
      <c r="BU175" s="166"/>
      <c r="BV175" s="166"/>
      <c r="BW175" s="166"/>
      <c r="BX175" s="166"/>
      <c r="BY175" s="166"/>
      <c r="BZ175" s="166"/>
      <c r="CA175" s="166"/>
      <c r="CB175" s="166"/>
      <c r="CC175" s="166"/>
      <c r="CD175" s="166"/>
      <c r="CE175" s="166"/>
      <c r="CF175" s="166"/>
      <c r="CG175" s="166"/>
      <c r="CH175" s="166"/>
      <c r="CI175" s="166"/>
      <c r="CJ175" s="166"/>
      <c r="CK175" s="166"/>
      <c r="CL175" s="166"/>
      <c r="CM175" s="166"/>
      <c r="CN175" s="166"/>
      <c r="CO175" s="166"/>
      <c r="CP175" s="166"/>
      <c r="CQ175" s="166"/>
      <c r="CR175" s="166"/>
      <c r="CS175" s="166"/>
      <c r="CT175" s="166"/>
      <c r="CU175" s="166"/>
      <c r="CV175" s="166"/>
      <c r="CW175" s="166"/>
      <c r="CX175" s="166"/>
      <c r="CY175" s="166"/>
      <c r="CZ175" s="166"/>
    </row>
    <row r="176" spans="1:104" ht="11.25" customHeight="1" x14ac:dyDescent="0.2">
      <c r="A176" s="166"/>
      <c r="B176" s="166"/>
      <c r="C176" s="166"/>
      <c r="D176" s="166"/>
      <c r="E176" s="166"/>
      <c r="F176" s="166"/>
      <c r="G176" s="166"/>
      <c r="H176" s="166"/>
      <c r="I176" s="166"/>
      <c r="J176" s="166"/>
      <c r="K176" s="166"/>
      <c r="L176" s="166"/>
      <c r="M176" s="166"/>
      <c r="N176" s="166"/>
      <c r="O176" s="166"/>
      <c r="P176" s="166"/>
      <c r="Q176" s="166"/>
      <c r="R176" s="166"/>
      <c r="S176" s="166"/>
      <c r="T176" s="168"/>
      <c r="U176" s="169"/>
      <c r="V176" s="169"/>
      <c r="W176" s="166"/>
      <c r="X176" s="166"/>
      <c r="Y176" s="166"/>
      <c r="Z176" s="166"/>
      <c r="AA176" s="166"/>
      <c r="AB176" s="166"/>
      <c r="AC176" s="166"/>
      <c r="AD176" s="166"/>
      <c r="AE176" s="166"/>
      <c r="AF176" s="166"/>
      <c r="AG176" s="166"/>
      <c r="AH176" s="166"/>
      <c r="AI176" s="166"/>
      <c r="AJ176" s="166"/>
      <c r="AK176" s="166"/>
      <c r="AL176" s="166"/>
      <c r="AM176" s="166"/>
      <c r="AN176" s="166"/>
      <c r="AO176" s="166"/>
      <c r="AP176" s="166"/>
      <c r="AQ176" s="166"/>
      <c r="AR176" s="166"/>
      <c r="AS176" s="166"/>
      <c r="AT176" s="166"/>
      <c r="AU176" s="166"/>
      <c r="AV176" s="166"/>
      <c r="AW176" s="166"/>
      <c r="AX176" s="166"/>
      <c r="AY176" s="166"/>
      <c r="AZ176" s="166"/>
      <c r="BA176" s="166"/>
      <c r="BB176" s="166"/>
      <c r="BC176" s="166"/>
      <c r="BD176" s="166"/>
      <c r="BE176" s="166"/>
      <c r="BF176" s="166"/>
      <c r="BG176" s="166"/>
      <c r="BH176" s="166"/>
      <c r="BI176" s="166"/>
      <c r="BJ176" s="166"/>
      <c r="BK176" s="166"/>
      <c r="BL176" s="166"/>
      <c r="BM176" s="166"/>
      <c r="BN176" s="166"/>
      <c r="BO176" s="166"/>
      <c r="BP176" s="166"/>
      <c r="BQ176" s="166"/>
      <c r="BR176" s="166"/>
      <c r="BS176" s="166"/>
      <c r="BT176" s="166"/>
      <c r="BU176" s="166"/>
      <c r="BV176" s="166"/>
      <c r="BW176" s="166"/>
      <c r="BX176" s="166"/>
      <c r="BY176" s="166"/>
      <c r="BZ176" s="166"/>
      <c r="CA176" s="166"/>
      <c r="CB176" s="166"/>
      <c r="CC176" s="166"/>
      <c r="CD176" s="166"/>
      <c r="CE176" s="166"/>
      <c r="CF176" s="166"/>
      <c r="CG176" s="166"/>
      <c r="CH176" s="166"/>
      <c r="CI176" s="166"/>
      <c r="CJ176" s="166"/>
      <c r="CK176" s="166"/>
      <c r="CL176" s="166"/>
      <c r="CM176" s="166"/>
      <c r="CN176" s="166"/>
      <c r="CO176" s="166"/>
      <c r="CP176" s="166"/>
      <c r="CQ176" s="166"/>
      <c r="CR176" s="166"/>
      <c r="CS176" s="166"/>
      <c r="CT176" s="166"/>
      <c r="CU176" s="166"/>
      <c r="CV176" s="166"/>
      <c r="CW176" s="166"/>
      <c r="CX176" s="166"/>
      <c r="CY176" s="166"/>
      <c r="CZ176" s="166"/>
    </row>
    <row r="177" spans="1:104" ht="11.25" customHeight="1" x14ac:dyDescent="0.2">
      <c r="A177" s="166"/>
      <c r="B177" s="166"/>
      <c r="C177" s="166"/>
      <c r="D177" s="166"/>
      <c r="E177" s="166"/>
      <c r="F177" s="166"/>
      <c r="G177" s="166"/>
      <c r="H177" s="166"/>
      <c r="I177" s="166"/>
      <c r="J177" s="166"/>
      <c r="K177" s="166"/>
      <c r="L177" s="166"/>
      <c r="M177" s="166"/>
      <c r="N177" s="166"/>
      <c r="O177" s="166"/>
      <c r="P177" s="166"/>
      <c r="Q177" s="166"/>
      <c r="R177" s="166"/>
      <c r="S177" s="166"/>
      <c r="T177" s="168"/>
      <c r="U177" s="169"/>
      <c r="V177" s="169"/>
      <c r="W177" s="166"/>
      <c r="X177" s="166"/>
      <c r="Y177" s="166"/>
      <c r="Z177" s="166"/>
      <c r="AA177" s="166"/>
      <c r="AB177" s="166"/>
      <c r="AC177" s="166"/>
      <c r="AD177" s="166"/>
      <c r="AE177" s="166"/>
      <c r="AF177" s="166"/>
      <c r="AG177" s="166"/>
      <c r="AH177" s="166"/>
      <c r="AI177" s="166"/>
      <c r="AJ177" s="166"/>
      <c r="AK177" s="166"/>
      <c r="AL177" s="166"/>
      <c r="AM177" s="166"/>
      <c r="AN177" s="166"/>
      <c r="AO177" s="166"/>
      <c r="AP177" s="166"/>
      <c r="AQ177" s="166"/>
      <c r="AR177" s="166"/>
      <c r="AS177" s="166"/>
      <c r="AT177" s="166"/>
      <c r="AU177" s="166"/>
      <c r="AV177" s="166"/>
      <c r="AW177" s="166"/>
      <c r="AX177" s="166"/>
      <c r="AY177" s="166"/>
      <c r="AZ177" s="166"/>
      <c r="BA177" s="166"/>
      <c r="BB177" s="166"/>
      <c r="BC177" s="166"/>
      <c r="BD177" s="166"/>
      <c r="BE177" s="166"/>
      <c r="BF177" s="166"/>
      <c r="BG177" s="166"/>
      <c r="BH177" s="166"/>
      <c r="BI177" s="166"/>
      <c r="BJ177" s="166"/>
      <c r="BK177" s="166"/>
      <c r="BL177" s="166"/>
      <c r="BM177" s="166"/>
      <c r="BN177" s="166"/>
      <c r="BO177" s="166"/>
      <c r="BP177" s="166"/>
      <c r="BQ177" s="166"/>
      <c r="BR177" s="166"/>
      <c r="BS177" s="166"/>
      <c r="BT177" s="166"/>
      <c r="BU177" s="166"/>
      <c r="BV177" s="166"/>
      <c r="BW177" s="166"/>
      <c r="BX177" s="166"/>
      <c r="BY177" s="166"/>
      <c r="BZ177" s="166"/>
      <c r="CA177" s="166"/>
      <c r="CB177" s="166"/>
      <c r="CC177" s="166"/>
      <c r="CD177" s="166"/>
      <c r="CE177" s="166"/>
      <c r="CF177" s="166"/>
      <c r="CG177" s="166"/>
      <c r="CH177" s="166"/>
      <c r="CI177" s="166"/>
      <c r="CJ177" s="166"/>
      <c r="CK177" s="166"/>
      <c r="CL177" s="166"/>
      <c r="CM177" s="166"/>
      <c r="CN177" s="166"/>
      <c r="CO177" s="166"/>
      <c r="CP177" s="166"/>
      <c r="CQ177" s="166"/>
      <c r="CR177" s="166"/>
      <c r="CS177" s="166"/>
      <c r="CT177" s="166"/>
      <c r="CU177" s="166"/>
      <c r="CV177" s="166"/>
      <c r="CW177" s="166"/>
      <c r="CX177" s="166"/>
      <c r="CY177" s="166"/>
      <c r="CZ177" s="166"/>
    </row>
    <row r="178" spans="1:104" ht="11.25" customHeight="1" x14ac:dyDescent="0.2">
      <c r="A178" s="166"/>
      <c r="B178" s="166"/>
      <c r="C178" s="166"/>
      <c r="D178" s="166"/>
      <c r="E178" s="166"/>
      <c r="F178" s="166"/>
      <c r="G178" s="166"/>
      <c r="H178" s="166"/>
      <c r="I178" s="166"/>
      <c r="J178" s="166"/>
      <c r="K178" s="166"/>
      <c r="L178" s="166"/>
      <c r="M178" s="166"/>
      <c r="N178" s="166"/>
      <c r="O178" s="166"/>
      <c r="P178" s="166"/>
      <c r="Q178" s="166"/>
      <c r="R178" s="166"/>
      <c r="S178" s="166"/>
      <c r="T178" s="168"/>
      <c r="U178" s="169"/>
      <c r="V178" s="169"/>
      <c r="W178" s="166"/>
      <c r="X178" s="166"/>
      <c r="Y178" s="166"/>
      <c r="Z178" s="166"/>
      <c r="AA178" s="166"/>
      <c r="AB178" s="166"/>
      <c r="AC178" s="166"/>
      <c r="AD178" s="166"/>
      <c r="AE178" s="166"/>
      <c r="AF178" s="166"/>
      <c r="AG178" s="166"/>
      <c r="AH178" s="166"/>
      <c r="AI178" s="166"/>
      <c r="AJ178" s="166"/>
      <c r="AK178" s="166"/>
      <c r="AL178" s="166"/>
      <c r="AM178" s="166"/>
      <c r="AN178" s="166"/>
      <c r="AO178" s="166"/>
      <c r="AP178" s="166"/>
      <c r="AQ178" s="166"/>
      <c r="AR178" s="166"/>
      <c r="AS178" s="166"/>
      <c r="AT178" s="166"/>
      <c r="AU178" s="166"/>
      <c r="AV178" s="166"/>
      <c r="AW178" s="166"/>
      <c r="AX178" s="166"/>
      <c r="AY178" s="166"/>
      <c r="AZ178" s="166"/>
      <c r="BA178" s="166"/>
      <c r="BB178" s="166"/>
      <c r="BC178" s="166"/>
      <c r="BD178" s="166"/>
      <c r="BE178" s="166"/>
      <c r="BF178" s="166"/>
      <c r="BG178" s="166"/>
      <c r="BH178" s="166"/>
      <c r="BI178" s="166"/>
      <c r="BJ178" s="166"/>
      <c r="BK178" s="166"/>
      <c r="BL178" s="166"/>
      <c r="BM178" s="166"/>
      <c r="BN178" s="166"/>
      <c r="BO178" s="166"/>
      <c r="BP178" s="166"/>
      <c r="BQ178" s="166"/>
      <c r="BR178" s="166"/>
      <c r="BS178" s="166"/>
      <c r="BT178" s="166"/>
      <c r="BU178" s="166"/>
      <c r="BV178" s="166"/>
      <c r="BW178" s="166"/>
      <c r="BX178" s="166"/>
      <c r="BY178" s="166"/>
      <c r="BZ178" s="166"/>
      <c r="CA178" s="166"/>
      <c r="CB178" s="166"/>
      <c r="CC178" s="166"/>
      <c r="CD178" s="166"/>
      <c r="CE178" s="166"/>
      <c r="CF178" s="166"/>
      <c r="CG178" s="166"/>
      <c r="CH178" s="166"/>
      <c r="CI178" s="166"/>
      <c r="CJ178" s="166"/>
      <c r="CK178" s="166"/>
      <c r="CL178" s="166"/>
      <c r="CM178" s="166"/>
      <c r="CN178" s="166"/>
      <c r="CO178" s="166"/>
      <c r="CP178" s="166"/>
      <c r="CQ178" s="166"/>
      <c r="CR178" s="166"/>
      <c r="CS178" s="166"/>
      <c r="CT178" s="166"/>
      <c r="CU178" s="166"/>
      <c r="CV178" s="166"/>
      <c r="CW178" s="166"/>
      <c r="CX178" s="166"/>
      <c r="CY178" s="166"/>
      <c r="CZ178" s="166"/>
    </row>
    <row r="179" spans="1:104" ht="11.25" customHeight="1" x14ac:dyDescent="0.2">
      <c r="A179" s="166"/>
      <c r="B179" s="166"/>
      <c r="C179" s="166"/>
      <c r="D179" s="166"/>
      <c r="E179" s="166"/>
      <c r="F179" s="166"/>
      <c r="G179" s="166"/>
      <c r="H179" s="166"/>
      <c r="I179" s="166"/>
      <c r="J179" s="166"/>
      <c r="K179" s="166"/>
      <c r="L179" s="166"/>
      <c r="M179" s="166"/>
      <c r="N179" s="166"/>
      <c r="O179" s="166"/>
      <c r="P179" s="166"/>
      <c r="Q179" s="166"/>
      <c r="R179" s="166"/>
      <c r="S179" s="166"/>
      <c r="T179" s="168"/>
      <c r="U179" s="169"/>
      <c r="V179" s="169"/>
      <c r="W179" s="166"/>
      <c r="X179" s="166"/>
      <c r="Y179" s="166"/>
      <c r="Z179" s="166"/>
      <c r="AA179" s="166"/>
      <c r="AB179" s="166"/>
      <c r="AC179" s="166"/>
      <c r="AD179" s="166"/>
      <c r="AE179" s="166"/>
      <c r="AF179" s="166"/>
      <c r="AG179" s="166"/>
      <c r="AH179" s="166"/>
      <c r="AI179" s="166"/>
      <c r="AJ179" s="166"/>
      <c r="AK179" s="166"/>
      <c r="AL179" s="166"/>
      <c r="AM179" s="166"/>
      <c r="AN179" s="166"/>
      <c r="AO179" s="166"/>
      <c r="AP179" s="166"/>
      <c r="AQ179" s="166"/>
      <c r="AR179" s="166"/>
      <c r="AS179" s="166"/>
      <c r="AT179" s="166"/>
      <c r="AU179" s="166"/>
      <c r="AV179" s="166"/>
      <c r="AW179" s="166"/>
      <c r="AX179" s="166"/>
      <c r="AY179" s="166"/>
      <c r="AZ179" s="166"/>
      <c r="BA179" s="166"/>
      <c r="BB179" s="166"/>
      <c r="BC179" s="166"/>
      <c r="BD179" s="166"/>
      <c r="BE179" s="166"/>
      <c r="BF179" s="166"/>
      <c r="BG179" s="166"/>
      <c r="BH179" s="166"/>
      <c r="BI179" s="166"/>
      <c r="BJ179" s="166"/>
      <c r="BK179" s="166"/>
      <c r="BL179" s="166"/>
      <c r="BM179" s="166"/>
      <c r="BN179" s="166"/>
      <c r="BO179" s="166"/>
      <c r="BP179" s="166"/>
      <c r="BQ179" s="166"/>
      <c r="BR179" s="166"/>
      <c r="BS179" s="166"/>
      <c r="BT179" s="166"/>
      <c r="BU179" s="166"/>
      <c r="BV179" s="166"/>
      <c r="BW179" s="166"/>
      <c r="BX179" s="166"/>
      <c r="BY179" s="166"/>
      <c r="BZ179" s="166"/>
      <c r="CA179" s="166"/>
      <c r="CB179" s="166"/>
      <c r="CC179" s="166"/>
      <c r="CD179" s="166"/>
      <c r="CE179" s="166"/>
      <c r="CF179" s="166"/>
      <c r="CG179" s="166"/>
      <c r="CH179" s="166"/>
      <c r="CI179" s="166"/>
      <c r="CJ179" s="166"/>
      <c r="CK179" s="166"/>
      <c r="CL179" s="166"/>
      <c r="CM179" s="166"/>
      <c r="CN179" s="166"/>
      <c r="CO179" s="166"/>
      <c r="CP179" s="166"/>
      <c r="CQ179" s="166"/>
      <c r="CR179" s="166"/>
      <c r="CS179" s="166"/>
      <c r="CT179" s="166"/>
      <c r="CU179" s="166"/>
      <c r="CV179" s="166"/>
      <c r="CW179" s="166"/>
      <c r="CX179" s="166"/>
      <c r="CY179" s="166"/>
      <c r="CZ179" s="166"/>
    </row>
    <row r="180" spans="1:104" ht="11.25" customHeight="1" x14ac:dyDescent="0.2">
      <c r="A180" s="166"/>
      <c r="B180" s="166"/>
      <c r="C180" s="166"/>
      <c r="D180" s="166"/>
      <c r="E180" s="166"/>
      <c r="F180" s="166"/>
      <c r="G180" s="166"/>
      <c r="H180" s="166"/>
      <c r="I180" s="166"/>
      <c r="J180" s="166"/>
      <c r="K180" s="166"/>
      <c r="L180" s="166"/>
      <c r="M180" s="166"/>
      <c r="N180" s="166"/>
      <c r="O180" s="166"/>
      <c r="P180" s="166"/>
      <c r="Q180" s="166"/>
      <c r="R180" s="166"/>
      <c r="S180" s="166"/>
      <c r="T180" s="168"/>
      <c r="U180" s="169"/>
      <c r="V180" s="169"/>
      <c r="W180" s="166"/>
      <c r="X180" s="166"/>
      <c r="Y180" s="166"/>
      <c r="Z180" s="166"/>
      <c r="AA180" s="166"/>
      <c r="AB180" s="166"/>
      <c r="AC180" s="166"/>
      <c r="AD180" s="166"/>
      <c r="AE180" s="166"/>
      <c r="AF180" s="166"/>
      <c r="AG180" s="166"/>
      <c r="AH180" s="166"/>
      <c r="AI180" s="166"/>
      <c r="AJ180" s="166"/>
      <c r="AK180" s="166"/>
      <c r="AL180" s="166"/>
      <c r="AM180" s="166"/>
      <c r="AN180" s="166"/>
      <c r="AO180" s="166"/>
      <c r="AP180" s="166"/>
      <c r="AQ180" s="166"/>
      <c r="AR180" s="166"/>
      <c r="AS180" s="166"/>
      <c r="AT180" s="166"/>
      <c r="AU180" s="166"/>
      <c r="AV180" s="166"/>
      <c r="AW180" s="166"/>
      <c r="AX180" s="166"/>
      <c r="AY180" s="166"/>
      <c r="AZ180" s="166"/>
      <c r="BA180" s="166"/>
      <c r="BB180" s="166"/>
      <c r="BC180" s="166"/>
      <c r="BD180" s="166"/>
      <c r="BE180" s="166"/>
      <c r="BF180" s="166"/>
      <c r="BG180" s="166"/>
      <c r="BH180" s="166"/>
      <c r="BI180" s="166"/>
      <c r="BJ180" s="166"/>
      <c r="BK180" s="166"/>
      <c r="BL180" s="166"/>
      <c r="BM180" s="166"/>
      <c r="BN180" s="166"/>
      <c r="BO180" s="166"/>
      <c r="BP180" s="166"/>
      <c r="BQ180" s="166"/>
      <c r="BR180" s="166"/>
      <c r="BS180" s="166"/>
      <c r="BT180" s="166"/>
      <c r="BU180" s="166"/>
      <c r="BV180" s="166"/>
      <c r="BW180" s="166"/>
      <c r="BX180" s="166"/>
      <c r="BY180" s="166"/>
      <c r="BZ180" s="166"/>
      <c r="CA180" s="166"/>
      <c r="CB180" s="166"/>
      <c r="CC180" s="166"/>
      <c r="CD180" s="166"/>
      <c r="CE180" s="166"/>
      <c r="CF180" s="166"/>
      <c r="CG180" s="166"/>
      <c r="CH180" s="166"/>
      <c r="CI180" s="166"/>
      <c r="CJ180" s="166"/>
      <c r="CK180" s="166"/>
      <c r="CL180" s="166"/>
      <c r="CM180" s="166"/>
      <c r="CN180" s="166"/>
      <c r="CO180" s="166"/>
      <c r="CP180" s="166"/>
      <c r="CQ180" s="166"/>
      <c r="CR180" s="166"/>
      <c r="CS180" s="166"/>
      <c r="CT180" s="166"/>
      <c r="CU180" s="166"/>
      <c r="CV180" s="166"/>
      <c r="CW180" s="166"/>
      <c r="CX180" s="166"/>
      <c r="CY180" s="166"/>
      <c r="CZ180" s="166"/>
    </row>
    <row r="181" spans="1:104" ht="11.25" customHeight="1" x14ac:dyDescent="0.2">
      <c r="A181" s="166"/>
      <c r="B181" s="166"/>
      <c r="C181" s="166"/>
      <c r="D181" s="166"/>
      <c r="E181" s="166"/>
      <c r="F181" s="166"/>
      <c r="G181" s="166"/>
      <c r="H181" s="166"/>
      <c r="I181" s="166"/>
      <c r="J181" s="166"/>
      <c r="K181" s="166"/>
      <c r="L181" s="166"/>
      <c r="M181" s="166"/>
      <c r="N181" s="166"/>
      <c r="O181" s="166"/>
      <c r="P181" s="166"/>
      <c r="Q181" s="166"/>
      <c r="R181" s="166"/>
      <c r="S181" s="166"/>
      <c r="T181" s="168"/>
      <c r="U181" s="169"/>
      <c r="V181" s="169"/>
      <c r="W181" s="166"/>
      <c r="X181" s="166"/>
      <c r="Y181" s="166"/>
      <c r="Z181" s="166"/>
      <c r="AA181" s="166"/>
      <c r="AB181" s="166"/>
      <c r="AC181" s="166"/>
      <c r="AD181" s="166"/>
      <c r="AE181" s="166"/>
      <c r="AF181" s="166"/>
      <c r="AG181" s="166"/>
      <c r="AH181" s="166"/>
      <c r="AI181" s="166"/>
      <c r="AJ181" s="166"/>
      <c r="AK181" s="166"/>
      <c r="AL181" s="166"/>
      <c r="AM181" s="166"/>
      <c r="AN181" s="166"/>
      <c r="AO181" s="166"/>
      <c r="AP181" s="166"/>
      <c r="AQ181" s="166"/>
      <c r="AR181" s="166"/>
      <c r="AS181" s="166"/>
      <c r="AT181" s="166"/>
      <c r="AU181" s="166"/>
      <c r="AV181" s="166"/>
      <c r="AW181" s="166"/>
      <c r="AX181" s="166"/>
      <c r="AY181" s="166"/>
      <c r="AZ181" s="166"/>
      <c r="BA181" s="166"/>
      <c r="BB181" s="166"/>
      <c r="BC181" s="166"/>
      <c r="BD181" s="166"/>
      <c r="BE181" s="166"/>
      <c r="BF181" s="166"/>
      <c r="BG181" s="166"/>
      <c r="BH181" s="166"/>
      <c r="BI181" s="166"/>
      <c r="BJ181" s="166"/>
      <c r="BK181" s="166"/>
      <c r="BL181" s="166"/>
      <c r="BM181" s="166"/>
      <c r="BN181" s="166"/>
      <c r="BO181" s="166"/>
      <c r="BP181" s="166"/>
      <c r="BQ181" s="166"/>
      <c r="BR181" s="166"/>
      <c r="BS181" s="166"/>
      <c r="BT181" s="166"/>
      <c r="BU181" s="166"/>
      <c r="BV181" s="166"/>
      <c r="BW181" s="166"/>
      <c r="BX181" s="166"/>
      <c r="BY181" s="166"/>
      <c r="BZ181" s="166"/>
      <c r="CA181" s="166"/>
      <c r="CB181" s="166"/>
      <c r="CC181" s="166"/>
      <c r="CD181" s="166"/>
      <c r="CE181" s="166"/>
      <c r="CF181" s="166"/>
      <c r="CG181" s="166"/>
      <c r="CH181" s="166"/>
      <c r="CI181" s="166"/>
      <c r="CJ181" s="166"/>
      <c r="CK181" s="166"/>
      <c r="CL181" s="166"/>
      <c r="CM181" s="166"/>
      <c r="CN181" s="166"/>
      <c r="CO181" s="166"/>
      <c r="CP181" s="166"/>
      <c r="CQ181" s="166"/>
      <c r="CR181" s="166"/>
      <c r="CS181" s="166"/>
      <c r="CT181" s="166"/>
      <c r="CU181" s="166"/>
      <c r="CV181" s="166"/>
      <c r="CW181" s="166"/>
      <c r="CX181" s="166"/>
      <c r="CY181" s="166"/>
      <c r="CZ181" s="166"/>
    </row>
    <row r="182" spans="1:104" ht="11.25" customHeight="1" x14ac:dyDescent="0.2">
      <c r="A182" s="166"/>
      <c r="B182" s="166"/>
      <c r="C182" s="166"/>
      <c r="D182" s="166"/>
      <c r="E182" s="166"/>
      <c r="F182" s="166"/>
      <c r="G182" s="166"/>
      <c r="H182" s="166"/>
      <c r="I182" s="166"/>
      <c r="J182" s="166"/>
      <c r="K182" s="166"/>
      <c r="L182" s="166"/>
      <c r="M182" s="166"/>
      <c r="N182" s="166"/>
      <c r="O182" s="166"/>
      <c r="P182" s="166"/>
      <c r="Q182" s="166"/>
      <c r="R182" s="166"/>
      <c r="S182" s="166"/>
      <c r="T182" s="168"/>
      <c r="U182" s="169"/>
      <c r="V182" s="169"/>
      <c r="W182" s="166"/>
      <c r="X182" s="166"/>
      <c r="Y182" s="166"/>
      <c r="Z182" s="166"/>
      <c r="AA182" s="166"/>
      <c r="AB182" s="166"/>
      <c r="AC182" s="166"/>
      <c r="AD182" s="166"/>
      <c r="AE182" s="166"/>
      <c r="AF182" s="166"/>
      <c r="AG182" s="166"/>
      <c r="AH182" s="166"/>
      <c r="AI182" s="166"/>
      <c r="AJ182" s="166"/>
      <c r="AK182" s="166"/>
      <c r="AL182" s="166"/>
      <c r="AM182" s="166"/>
      <c r="AN182" s="166"/>
      <c r="AO182" s="166"/>
      <c r="AP182" s="166"/>
      <c r="AQ182" s="166"/>
      <c r="AR182" s="166"/>
      <c r="AS182" s="166"/>
      <c r="AT182" s="166"/>
      <c r="AU182" s="166"/>
      <c r="AV182" s="166"/>
      <c r="AW182" s="166"/>
      <c r="AX182" s="166"/>
      <c r="AY182" s="166"/>
      <c r="AZ182" s="166"/>
      <c r="BA182" s="166"/>
      <c r="BB182" s="166"/>
      <c r="BC182" s="166"/>
      <c r="BD182" s="166"/>
      <c r="BE182" s="166"/>
      <c r="BF182" s="166"/>
      <c r="BG182" s="166"/>
      <c r="BH182" s="166"/>
      <c r="BI182" s="166"/>
      <c r="BJ182" s="166"/>
      <c r="BK182" s="166"/>
      <c r="BL182" s="166"/>
      <c r="BM182" s="166"/>
      <c r="BN182" s="166"/>
      <c r="BO182" s="166"/>
      <c r="BP182" s="166"/>
      <c r="BQ182" s="166"/>
      <c r="BR182" s="166"/>
      <c r="BS182" s="166"/>
      <c r="BT182" s="166"/>
      <c r="BU182" s="166"/>
      <c r="BV182" s="166"/>
      <c r="BW182" s="166"/>
      <c r="BX182" s="166"/>
      <c r="BY182" s="166"/>
      <c r="BZ182" s="166"/>
      <c r="CA182" s="166"/>
      <c r="CB182" s="166"/>
      <c r="CC182" s="166"/>
      <c r="CD182" s="166"/>
      <c r="CE182" s="166"/>
      <c r="CF182" s="166"/>
      <c r="CG182" s="166"/>
      <c r="CH182" s="166"/>
      <c r="CI182" s="166"/>
      <c r="CJ182" s="166"/>
      <c r="CK182" s="166"/>
      <c r="CL182" s="166"/>
      <c r="CM182" s="166"/>
      <c r="CN182" s="166"/>
      <c r="CO182" s="166"/>
      <c r="CP182" s="166"/>
      <c r="CQ182" s="166"/>
      <c r="CR182" s="166"/>
      <c r="CS182" s="166"/>
      <c r="CT182" s="166"/>
      <c r="CU182" s="166"/>
      <c r="CV182" s="166"/>
      <c r="CW182" s="166"/>
      <c r="CX182" s="166"/>
      <c r="CY182" s="166"/>
      <c r="CZ182" s="166"/>
    </row>
    <row r="183" spans="1:104" ht="11.25" customHeight="1" x14ac:dyDescent="0.2">
      <c r="A183" s="166"/>
      <c r="B183" s="166"/>
      <c r="C183" s="166"/>
      <c r="D183" s="166"/>
      <c r="E183" s="166"/>
      <c r="F183" s="166"/>
      <c r="G183" s="166"/>
      <c r="H183" s="166"/>
      <c r="I183" s="166"/>
      <c r="J183" s="166"/>
      <c r="K183" s="166"/>
      <c r="L183" s="166"/>
      <c r="M183" s="166"/>
      <c r="N183" s="166"/>
      <c r="O183" s="166"/>
      <c r="P183" s="166"/>
      <c r="Q183" s="166"/>
      <c r="R183" s="166"/>
      <c r="S183" s="166"/>
      <c r="T183" s="168"/>
      <c r="U183" s="169"/>
      <c r="V183" s="169"/>
      <c r="W183" s="166"/>
      <c r="X183" s="166"/>
      <c r="Y183" s="166"/>
      <c r="Z183" s="166"/>
      <c r="AA183" s="166"/>
      <c r="AB183" s="166"/>
      <c r="AC183" s="166"/>
      <c r="AD183" s="166"/>
      <c r="AE183" s="166"/>
      <c r="AF183" s="166"/>
      <c r="AG183" s="166"/>
      <c r="AH183" s="166"/>
      <c r="AI183" s="166"/>
      <c r="AJ183" s="166"/>
      <c r="AK183" s="166"/>
      <c r="AL183" s="166"/>
      <c r="AM183" s="166"/>
      <c r="AN183" s="166"/>
      <c r="AO183" s="166"/>
      <c r="AP183" s="166"/>
      <c r="AQ183" s="166"/>
      <c r="AR183" s="166"/>
      <c r="AS183" s="166"/>
      <c r="AT183" s="166"/>
      <c r="AU183" s="166"/>
      <c r="AV183" s="166"/>
      <c r="AW183" s="166"/>
      <c r="AX183" s="166"/>
      <c r="AY183" s="166"/>
      <c r="AZ183" s="166"/>
      <c r="BA183" s="166"/>
      <c r="BB183" s="166"/>
      <c r="BC183" s="166"/>
      <c r="BD183" s="166"/>
      <c r="BE183" s="166"/>
      <c r="BF183" s="166"/>
      <c r="BG183" s="166"/>
      <c r="BH183" s="166"/>
      <c r="BI183" s="166"/>
      <c r="BJ183" s="166"/>
      <c r="BK183" s="166"/>
      <c r="BL183" s="166"/>
      <c r="BM183" s="166"/>
      <c r="BN183" s="166"/>
      <c r="BO183" s="166"/>
      <c r="BP183" s="166"/>
      <c r="BQ183" s="166"/>
      <c r="BR183" s="166"/>
      <c r="BS183" s="166"/>
      <c r="BT183" s="166"/>
      <c r="BU183" s="166"/>
      <c r="BV183" s="166"/>
      <c r="BW183" s="166"/>
      <c r="BX183" s="166"/>
      <c r="BY183" s="166"/>
      <c r="BZ183" s="166"/>
      <c r="CA183" s="166"/>
      <c r="CB183" s="166"/>
      <c r="CC183" s="166"/>
      <c r="CD183" s="166"/>
      <c r="CE183" s="166"/>
      <c r="CF183" s="166"/>
      <c r="CG183" s="166"/>
      <c r="CH183" s="166"/>
      <c r="CI183" s="166"/>
      <c r="CJ183" s="166"/>
      <c r="CK183" s="166"/>
      <c r="CL183" s="166"/>
      <c r="CM183" s="166"/>
      <c r="CN183" s="166"/>
      <c r="CO183" s="166"/>
      <c r="CP183" s="166"/>
      <c r="CQ183" s="166"/>
      <c r="CR183" s="166"/>
      <c r="CS183" s="166"/>
      <c r="CT183" s="166"/>
      <c r="CU183" s="166"/>
      <c r="CV183" s="166"/>
      <c r="CW183" s="166"/>
      <c r="CX183" s="166"/>
      <c r="CY183" s="166"/>
      <c r="CZ183" s="166"/>
    </row>
    <row r="184" spans="1:104" ht="11.25" customHeight="1" x14ac:dyDescent="0.2">
      <c r="A184" s="166"/>
      <c r="B184" s="166"/>
      <c r="C184" s="166"/>
      <c r="D184" s="166"/>
      <c r="E184" s="166"/>
      <c r="F184" s="166"/>
      <c r="G184" s="166"/>
      <c r="H184" s="166"/>
      <c r="I184" s="166"/>
      <c r="J184" s="166"/>
      <c r="K184" s="166"/>
      <c r="L184" s="166"/>
      <c r="M184" s="166"/>
      <c r="N184" s="166"/>
      <c r="O184" s="166"/>
      <c r="P184" s="166"/>
      <c r="Q184" s="166"/>
      <c r="R184" s="166"/>
      <c r="S184" s="166"/>
      <c r="T184" s="168"/>
      <c r="U184" s="169"/>
      <c r="V184" s="169"/>
      <c r="W184" s="166"/>
      <c r="X184" s="166"/>
      <c r="Y184" s="166"/>
      <c r="Z184" s="166"/>
      <c r="AA184" s="166"/>
      <c r="AB184" s="166"/>
      <c r="AC184" s="166"/>
      <c r="AD184" s="166"/>
      <c r="AE184" s="166"/>
      <c r="AF184" s="166"/>
      <c r="AG184" s="166"/>
      <c r="AH184" s="166"/>
      <c r="AI184" s="166"/>
      <c r="AJ184" s="166"/>
      <c r="AK184" s="166"/>
      <c r="AL184" s="166"/>
      <c r="AM184" s="166"/>
      <c r="AN184" s="166"/>
      <c r="AO184" s="166"/>
      <c r="AP184" s="166"/>
      <c r="AQ184" s="166"/>
      <c r="AR184" s="166"/>
      <c r="AS184" s="166"/>
      <c r="AT184" s="166"/>
      <c r="AU184" s="166"/>
      <c r="AV184" s="166"/>
      <c r="AW184" s="166"/>
      <c r="AX184" s="166"/>
      <c r="AY184" s="166"/>
      <c r="AZ184" s="166"/>
      <c r="BA184" s="166"/>
      <c r="BB184" s="166"/>
      <c r="BC184" s="166"/>
      <c r="BD184" s="166"/>
      <c r="BE184" s="166"/>
      <c r="BF184" s="166"/>
      <c r="BG184" s="166"/>
      <c r="BH184" s="166"/>
      <c r="BI184" s="166"/>
      <c r="BJ184" s="166"/>
      <c r="BK184" s="166"/>
      <c r="BL184" s="166"/>
      <c r="BM184" s="166"/>
      <c r="BN184" s="166"/>
      <c r="BO184" s="166"/>
      <c r="BP184" s="166"/>
      <c r="BQ184" s="166"/>
      <c r="BR184" s="166"/>
      <c r="BS184" s="166"/>
      <c r="BT184" s="166"/>
      <c r="BU184" s="166"/>
      <c r="BV184" s="166"/>
      <c r="BW184" s="166"/>
      <c r="BX184" s="166"/>
      <c r="BY184" s="166"/>
      <c r="BZ184" s="166"/>
      <c r="CA184" s="166"/>
      <c r="CB184" s="166"/>
      <c r="CC184" s="166"/>
      <c r="CD184" s="166"/>
      <c r="CE184" s="166"/>
      <c r="CF184" s="166"/>
      <c r="CG184" s="166"/>
      <c r="CH184" s="166"/>
      <c r="CI184" s="166"/>
      <c r="CJ184" s="166"/>
      <c r="CK184" s="166"/>
      <c r="CL184" s="166"/>
      <c r="CM184" s="166"/>
      <c r="CN184" s="166"/>
      <c r="CO184" s="166"/>
      <c r="CP184" s="166"/>
      <c r="CQ184" s="166"/>
      <c r="CR184" s="166"/>
      <c r="CS184" s="166"/>
      <c r="CT184" s="166"/>
      <c r="CU184" s="166"/>
      <c r="CV184" s="166"/>
      <c r="CW184" s="166"/>
      <c r="CX184" s="166"/>
      <c r="CY184" s="166"/>
      <c r="CZ184" s="166"/>
    </row>
    <row r="185" spans="1:104" ht="11.25" customHeight="1" x14ac:dyDescent="0.2">
      <c r="A185" s="166"/>
      <c r="B185" s="166"/>
      <c r="C185" s="166"/>
      <c r="D185" s="166"/>
      <c r="E185" s="166"/>
      <c r="F185" s="166"/>
      <c r="G185" s="166"/>
      <c r="H185" s="166"/>
      <c r="I185" s="166"/>
      <c r="J185" s="166"/>
      <c r="K185" s="166"/>
      <c r="L185" s="166"/>
      <c r="M185" s="166"/>
      <c r="N185" s="166"/>
      <c r="O185" s="166"/>
      <c r="P185" s="166"/>
      <c r="Q185" s="166"/>
      <c r="R185" s="166"/>
      <c r="S185" s="166"/>
      <c r="T185" s="168"/>
      <c r="U185" s="169"/>
      <c r="V185" s="169"/>
      <c r="W185" s="166"/>
      <c r="X185" s="166"/>
      <c r="Y185" s="166"/>
      <c r="Z185" s="166"/>
      <c r="AA185" s="166"/>
      <c r="AB185" s="166"/>
      <c r="AC185" s="166"/>
      <c r="AD185" s="166"/>
      <c r="AE185" s="166"/>
      <c r="AF185" s="166"/>
      <c r="AG185" s="166"/>
      <c r="AH185" s="166"/>
      <c r="AI185" s="166"/>
      <c r="AJ185" s="166"/>
      <c r="AK185" s="166"/>
      <c r="AL185" s="166"/>
      <c r="AM185" s="166"/>
      <c r="AN185" s="166"/>
      <c r="AO185" s="166"/>
      <c r="AP185" s="166"/>
      <c r="AQ185" s="166"/>
      <c r="AR185" s="166"/>
      <c r="AS185" s="166"/>
      <c r="AT185" s="166"/>
      <c r="AU185" s="166"/>
      <c r="AV185" s="166"/>
      <c r="AW185" s="166"/>
      <c r="AX185" s="166"/>
      <c r="AY185" s="166"/>
      <c r="AZ185" s="166"/>
      <c r="BA185" s="166"/>
      <c r="BB185" s="166"/>
      <c r="BC185" s="166"/>
      <c r="BD185" s="166"/>
      <c r="BE185" s="166"/>
      <c r="BF185" s="166"/>
      <c r="BG185" s="166"/>
      <c r="BH185" s="166"/>
      <c r="BI185" s="166"/>
      <c r="BJ185" s="166"/>
      <c r="BK185" s="166"/>
      <c r="BL185" s="166"/>
      <c r="BM185" s="166"/>
      <c r="BN185" s="166"/>
      <c r="BO185" s="166"/>
      <c r="BP185" s="166"/>
      <c r="BQ185" s="166"/>
      <c r="BR185" s="166"/>
      <c r="BS185" s="166"/>
      <c r="BT185" s="166"/>
      <c r="BU185" s="166"/>
      <c r="BV185" s="166"/>
      <c r="BW185" s="166"/>
      <c r="BX185" s="166"/>
      <c r="BY185" s="166"/>
      <c r="BZ185" s="166"/>
      <c r="CA185" s="166"/>
      <c r="CB185" s="166"/>
      <c r="CC185" s="166"/>
      <c r="CD185" s="166"/>
      <c r="CE185" s="166"/>
      <c r="CF185" s="166"/>
      <c r="CG185" s="166"/>
      <c r="CH185" s="166"/>
      <c r="CI185" s="166"/>
      <c r="CJ185" s="166"/>
      <c r="CK185" s="166"/>
      <c r="CL185" s="166"/>
      <c r="CM185" s="166"/>
      <c r="CN185" s="166"/>
      <c r="CO185" s="166"/>
      <c r="CP185" s="166"/>
      <c r="CQ185" s="166"/>
      <c r="CR185" s="166"/>
      <c r="CS185" s="166"/>
      <c r="CT185" s="166"/>
      <c r="CU185" s="166"/>
      <c r="CV185" s="166"/>
      <c r="CW185" s="166"/>
      <c r="CX185" s="166"/>
      <c r="CY185" s="166"/>
      <c r="CZ185" s="166"/>
    </row>
    <row r="186" spans="1:104" ht="11.25" customHeight="1" x14ac:dyDescent="0.2">
      <c r="A186" s="166"/>
      <c r="B186" s="166"/>
      <c r="C186" s="166"/>
      <c r="D186" s="166"/>
      <c r="E186" s="166"/>
      <c r="F186" s="166"/>
      <c r="G186" s="166"/>
      <c r="H186" s="166"/>
      <c r="I186" s="166"/>
      <c r="J186" s="166"/>
      <c r="K186" s="166"/>
      <c r="L186" s="166"/>
      <c r="M186" s="166"/>
      <c r="N186" s="166"/>
      <c r="O186" s="166"/>
      <c r="P186" s="166"/>
      <c r="Q186" s="166"/>
      <c r="R186" s="166"/>
      <c r="S186" s="166"/>
      <c r="T186" s="168"/>
      <c r="U186" s="169"/>
      <c r="V186" s="169"/>
      <c r="W186" s="166"/>
      <c r="X186" s="166"/>
      <c r="Y186" s="166"/>
      <c r="Z186" s="166"/>
      <c r="AA186" s="166"/>
      <c r="AB186" s="166"/>
      <c r="AC186" s="166"/>
      <c r="AD186" s="166"/>
      <c r="AE186" s="166"/>
      <c r="AF186" s="166"/>
      <c r="AG186" s="166"/>
      <c r="AH186" s="166"/>
      <c r="AI186" s="166"/>
      <c r="AJ186" s="166"/>
      <c r="AK186" s="166"/>
      <c r="AL186" s="166"/>
      <c r="AM186" s="166"/>
      <c r="AN186" s="166"/>
      <c r="AO186" s="166"/>
      <c r="AP186" s="166"/>
      <c r="AQ186" s="166"/>
      <c r="AR186" s="166"/>
      <c r="AS186" s="166"/>
      <c r="AT186" s="166"/>
      <c r="AU186" s="166"/>
      <c r="AV186" s="166"/>
      <c r="AW186" s="166"/>
      <c r="AX186" s="166"/>
      <c r="AY186" s="166"/>
      <c r="AZ186" s="166"/>
      <c r="BA186" s="166"/>
      <c r="BB186" s="166"/>
      <c r="BC186" s="166"/>
      <c r="BD186" s="166"/>
      <c r="BE186" s="166"/>
      <c r="BF186" s="166"/>
      <c r="BG186" s="166"/>
      <c r="BH186" s="166"/>
      <c r="BI186" s="166"/>
      <c r="BJ186" s="166"/>
      <c r="BK186" s="166"/>
      <c r="BL186" s="166"/>
      <c r="BM186" s="166"/>
      <c r="BN186" s="166"/>
      <c r="BO186" s="166"/>
      <c r="BP186" s="166"/>
      <c r="BQ186" s="166"/>
      <c r="BR186" s="166"/>
      <c r="BS186" s="166"/>
      <c r="BT186" s="166"/>
      <c r="BU186" s="166"/>
      <c r="BV186" s="166"/>
      <c r="BW186" s="166"/>
      <c r="BX186" s="166"/>
      <c r="BY186" s="166"/>
      <c r="BZ186" s="166"/>
      <c r="CA186" s="166"/>
      <c r="CB186" s="166"/>
      <c r="CC186" s="166"/>
      <c r="CD186" s="166"/>
      <c r="CE186" s="166"/>
      <c r="CF186" s="166"/>
      <c r="CG186" s="166"/>
      <c r="CH186" s="166"/>
      <c r="CI186" s="166"/>
      <c r="CJ186" s="166"/>
      <c r="CK186" s="166"/>
      <c r="CL186" s="166"/>
      <c r="CM186" s="166"/>
      <c r="CN186" s="166"/>
      <c r="CO186" s="166"/>
      <c r="CP186" s="166"/>
      <c r="CQ186" s="166"/>
      <c r="CR186" s="166"/>
      <c r="CS186" s="166"/>
      <c r="CT186" s="166"/>
      <c r="CU186" s="166"/>
      <c r="CV186" s="166"/>
      <c r="CW186" s="166"/>
      <c r="CX186" s="166"/>
      <c r="CY186" s="166"/>
      <c r="CZ186" s="166"/>
    </row>
    <row r="187" spans="1:104" ht="11.25" customHeight="1" x14ac:dyDescent="0.2">
      <c r="A187" s="166"/>
      <c r="B187" s="166"/>
      <c r="C187" s="166"/>
      <c r="D187" s="166"/>
      <c r="E187" s="166"/>
      <c r="F187" s="166"/>
      <c r="G187" s="166"/>
      <c r="H187" s="166"/>
      <c r="I187" s="166"/>
      <c r="J187" s="166"/>
      <c r="K187" s="166"/>
      <c r="L187" s="166"/>
      <c r="M187" s="166"/>
      <c r="N187" s="166"/>
      <c r="O187" s="166"/>
      <c r="P187" s="166"/>
      <c r="Q187" s="166"/>
      <c r="R187" s="166"/>
      <c r="S187" s="166"/>
      <c r="T187" s="168"/>
      <c r="U187" s="169"/>
      <c r="V187" s="169"/>
      <c r="W187" s="166"/>
      <c r="X187" s="166"/>
      <c r="Y187" s="166"/>
      <c r="Z187" s="166"/>
      <c r="AA187" s="166"/>
      <c r="AB187" s="166"/>
      <c r="AC187" s="166"/>
      <c r="AD187" s="166"/>
      <c r="AE187" s="166"/>
      <c r="AF187" s="166"/>
      <c r="AG187" s="166"/>
      <c r="AH187" s="166"/>
      <c r="AI187" s="166"/>
      <c r="AJ187" s="166"/>
      <c r="AK187" s="166"/>
      <c r="AL187" s="166"/>
      <c r="AM187" s="166"/>
      <c r="AN187" s="166"/>
      <c r="AO187" s="166"/>
      <c r="AP187" s="166"/>
      <c r="AQ187" s="166"/>
      <c r="AR187" s="166"/>
      <c r="AS187" s="166"/>
      <c r="AT187" s="166"/>
      <c r="AU187" s="166"/>
      <c r="AV187" s="166"/>
      <c r="AW187" s="166"/>
      <c r="AX187" s="166"/>
      <c r="AY187" s="166"/>
      <c r="AZ187" s="166"/>
      <c r="BA187" s="166"/>
      <c r="BB187" s="166"/>
      <c r="BC187" s="166"/>
      <c r="BD187" s="166"/>
      <c r="BE187" s="166"/>
      <c r="BF187" s="166"/>
      <c r="BG187" s="166"/>
      <c r="BH187" s="166"/>
      <c r="BI187" s="166"/>
      <c r="BJ187" s="166"/>
      <c r="BK187" s="166"/>
      <c r="BL187" s="166"/>
      <c r="BM187" s="166"/>
      <c r="BN187" s="166"/>
      <c r="BO187" s="166"/>
      <c r="BP187" s="166"/>
      <c r="BQ187" s="166"/>
      <c r="BR187" s="166"/>
      <c r="BS187" s="166"/>
      <c r="BT187" s="166"/>
      <c r="BU187" s="166"/>
      <c r="BV187" s="166"/>
      <c r="BW187" s="166"/>
      <c r="BX187" s="166"/>
      <c r="BY187" s="166"/>
      <c r="BZ187" s="166"/>
      <c r="CA187" s="166"/>
      <c r="CB187" s="166"/>
      <c r="CC187" s="166"/>
      <c r="CD187" s="166"/>
      <c r="CE187" s="166"/>
      <c r="CF187" s="166"/>
      <c r="CG187" s="166"/>
      <c r="CH187" s="166"/>
      <c r="CI187" s="166"/>
      <c r="CJ187" s="166"/>
      <c r="CK187" s="166"/>
      <c r="CL187" s="166"/>
      <c r="CM187" s="166"/>
      <c r="CN187" s="166"/>
      <c r="CO187" s="166"/>
      <c r="CP187" s="166"/>
      <c r="CQ187" s="166"/>
      <c r="CR187" s="166"/>
      <c r="CS187" s="166"/>
      <c r="CT187" s="166"/>
      <c r="CU187" s="166"/>
      <c r="CV187" s="166"/>
      <c r="CW187" s="166"/>
      <c r="CX187" s="166"/>
      <c r="CY187" s="166"/>
      <c r="CZ187" s="166"/>
    </row>
    <row r="188" spans="1:104" ht="11.25" customHeight="1" x14ac:dyDescent="0.2">
      <c r="A188" s="166"/>
      <c r="B188" s="166"/>
      <c r="C188" s="166"/>
      <c r="D188" s="166"/>
      <c r="E188" s="166"/>
      <c r="F188" s="166"/>
      <c r="G188" s="166"/>
      <c r="H188" s="166"/>
      <c r="I188" s="166"/>
      <c r="J188" s="166"/>
      <c r="K188" s="166"/>
      <c r="L188" s="166"/>
      <c r="M188" s="166"/>
      <c r="N188" s="166"/>
      <c r="O188" s="166"/>
      <c r="P188" s="166"/>
      <c r="Q188" s="166"/>
      <c r="R188" s="166"/>
      <c r="S188" s="166"/>
      <c r="T188" s="168"/>
      <c r="U188" s="169"/>
      <c r="V188" s="169"/>
      <c r="W188" s="166"/>
      <c r="X188" s="166"/>
      <c r="Y188" s="166"/>
      <c r="Z188" s="166"/>
      <c r="AA188" s="166"/>
      <c r="AB188" s="166"/>
      <c r="AC188" s="166"/>
      <c r="AD188" s="166"/>
      <c r="AE188" s="166"/>
      <c r="AF188" s="166"/>
      <c r="AG188" s="166"/>
      <c r="AH188" s="166"/>
      <c r="AI188" s="166"/>
      <c r="AJ188" s="166"/>
      <c r="AK188" s="166"/>
      <c r="AL188" s="166"/>
      <c r="AM188" s="166"/>
      <c r="AN188" s="166"/>
      <c r="AO188" s="166"/>
      <c r="AP188" s="166"/>
      <c r="AQ188" s="166"/>
      <c r="AR188" s="166"/>
      <c r="AS188" s="166"/>
      <c r="AT188" s="166"/>
      <c r="AU188" s="166"/>
      <c r="AV188" s="166"/>
      <c r="AW188" s="166"/>
      <c r="AX188" s="166"/>
      <c r="AY188" s="166"/>
      <c r="AZ188" s="166"/>
      <c r="BA188" s="166"/>
      <c r="BB188" s="166"/>
      <c r="BC188" s="166"/>
      <c r="BD188" s="166"/>
      <c r="BE188" s="166"/>
      <c r="BF188" s="166"/>
      <c r="BG188" s="166"/>
      <c r="BH188" s="166"/>
      <c r="BI188" s="166"/>
      <c r="BJ188" s="166"/>
      <c r="BK188" s="166"/>
      <c r="BL188" s="166"/>
      <c r="BM188" s="166"/>
      <c r="BN188" s="166"/>
      <c r="BO188" s="166"/>
      <c r="BP188" s="166"/>
      <c r="BQ188" s="166"/>
      <c r="BR188" s="166"/>
      <c r="BS188" s="166"/>
      <c r="BT188" s="166"/>
      <c r="BU188" s="166"/>
      <c r="BV188" s="166"/>
      <c r="BW188" s="166"/>
      <c r="BX188" s="166"/>
      <c r="BY188" s="166"/>
      <c r="BZ188" s="166"/>
      <c r="CA188" s="166"/>
      <c r="CB188" s="166"/>
      <c r="CC188" s="166"/>
      <c r="CD188" s="166"/>
      <c r="CE188" s="166"/>
      <c r="CF188" s="166"/>
      <c r="CG188" s="166"/>
      <c r="CH188" s="166"/>
      <c r="CI188" s="166"/>
      <c r="CJ188" s="166"/>
      <c r="CK188" s="166"/>
      <c r="CL188" s="166"/>
      <c r="CM188" s="166"/>
      <c r="CN188" s="166"/>
      <c r="CO188" s="166"/>
      <c r="CP188" s="166"/>
      <c r="CQ188" s="166"/>
      <c r="CR188" s="166"/>
      <c r="CS188" s="166"/>
      <c r="CT188" s="166"/>
      <c r="CU188" s="166"/>
      <c r="CV188" s="166"/>
      <c r="CW188" s="166"/>
      <c r="CX188" s="166"/>
      <c r="CY188" s="166"/>
      <c r="CZ188" s="166"/>
    </row>
    <row r="189" spans="1:104" ht="11.25" customHeight="1" x14ac:dyDescent="0.2">
      <c r="A189" s="166"/>
      <c r="B189" s="166"/>
      <c r="C189" s="166"/>
      <c r="D189" s="166"/>
      <c r="E189" s="166"/>
      <c r="F189" s="166"/>
      <c r="G189" s="166"/>
      <c r="H189" s="166"/>
      <c r="I189" s="166"/>
      <c r="J189" s="166"/>
      <c r="K189" s="166"/>
      <c r="L189" s="166"/>
      <c r="M189" s="166"/>
      <c r="N189" s="166"/>
      <c r="O189" s="166"/>
      <c r="P189" s="166"/>
      <c r="Q189" s="166"/>
      <c r="R189" s="166"/>
      <c r="S189" s="166"/>
      <c r="T189" s="168"/>
      <c r="U189" s="169"/>
      <c r="V189" s="169"/>
      <c r="W189" s="166"/>
      <c r="X189" s="166"/>
      <c r="Y189" s="166"/>
      <c r="Z189" s="166"/>
      <c r="AA189" s="166"/>
      <c r="AB189" s="166"/>
      <c r="AC189" s="166"/>
      <c r="AD189" s="166"/>
      <c r="AE189" s="166"/>
      <c r="AF189" s="166"/>
      <c r="AG189" s="166"/>
      <c r="AH189" s="166"/>
      <c r="AI189" s="166"/>
      <c r="AJ189" s="166"/>
      <c r="AK189" s="166"/>
      <c r="AL189" s="166"/>
      <c r="AM189" s="166"/>
      <c r="AN189" s="166"/>
      <c r="AO189" s="166"/>
      <c r="AP189" s="166"/>
      <c r="AQ189" s="166"/>
      <c r="AR189" s="166"/>
      <c r="AS189" s="166"/>
      <c r="AT189" s="166"/>
      <c r="AU189" s="166"/>
      <c r="AV189" s="166"/>
      <c r="AW189" s="166"/>
      <c r="AX189" s="166"/>
      <c r="AY189" s="166"/>
      <c r="AZ189" s="166"/>
      <c r="BA189" s="166"/>
      <c r="BB189" s="166"/>
      <c r="BC189" s="166"/>
      <c r="BD189" s="166"/>
      <c r="BE189" s="166"/>
      <c r="BF189" s="166"/>
      <c r="BG189" s="166"/>
      <c r="BH189" s="166"/>
      <c r="BI189" s="166"/>
      <c r="BJ189" s="166"/>
      <c r="BK189" s="166"/>
      <c r="BL189" s="166"/>
      <c r="BM189" s="166"/>
      <c r="BN189" s="166"/>
      <c r="BO189" s="166"/>
      <c r="BP189" s="166"/>
      <c r="BQ189" s="166"/>
      <c r="BR189" s="166"/>
      <c r="BS189" s="166"/>
      <c r="BT189" s="166"/>
      <c r="BU189" s="166"/>
      <c r="BV189" s="166"/>
      <c r="BW189" s="166"/>
      <c r="BX189" s="166"/>
      <c r="BY189" s="166"/>
      <c r="BZ189" s="166"/>
      <c r="CA189" s="166"/>
      <c r="CB189" s="166"/>
      <c r="CC189" s="166"/>
      <c r="CD189" s="166"/>
      <c r="CE189" s="166"/>
      <c r="CF189" s="166"/>
      <c r="CG189" s="166"/>
      <c r="CH189" s="166"/>
      <c r="CI189" s="166"/>
      <c r="CJ189" s="166"/>
      <c r="CK189" s="166"/>
      <c r="CL189" s="166"/>
      <c r="CM189" s="166"/>
      <c r="CN189" s="166"/>
      <c r="CO189" s="166"/>
      <c r="CP189" s="166"/>
      <c r="CQ189" s="166"/>
      <c r="CR189" s="166"/>
      <c r="CS189" s="166"/>
      <c r="CT189" s="166"/>
      <c r="CU189" s="166"/>
      <c r="CV189" s="166"/>
      <c r="CW189" s="166"/>
      <c r="CX189" s="166"/>
      <c r="CY189" s="166"/>
      <c r="CZ189" s="166"/>
    </row>
    <row r="190" spans="1:104" ht="11.25" customHeight="1" x14ac:dyDescent="0.2">
      <c r="A190" s="166"/>
      <c r="B190" s="166"/>
      <c r="C190" s="166"/>
      <c r="D190" s="166"/>
      <c r="E190" s="166"/>
      <c r="F190" s="166"/>
      <c r="G190" s="166"/>
      <c r="H190" s="166"/>
      <c r="I190" s="166"/>
      <c r="J190" s="166"/>
      <c r="K190" s="166"/>
      <c r="L190" s="166"/>
      <c r="M190" s="166"/>
      <c r="N190" s="166"/>
      <c r="O190" s="166"/>
      <c r="P190" s="166"/>
      <c r="Q190" s="166"/>
      <c r="R190" s="166"/>
      <c r="S190" s="166"/>
      <c r="T190" s="168"/>
      <c r="U190" s="169"/>
      <c r="V190" s="169"/>
      <c r="W190" s="166"/>
      <c r="X190" s="166"/>
      <c r="Y190" s="166"/>
      <c r="Z190" s="166"/>
      <c r="AA190" s="166"/>
      <c r="AB190" s="166"/>
      <c r="AC190" s="166"/>
      <c r="AD190" s="166"/>
      <c r="AE190" s="166"/>
      <c r="AF190" s="166"/>
      <c r="AG190" s="166"/>
      <c r="AH190" s="166"/>
      <c r="AI190" s="166"/>
      <c r="AJ190" s="166"/>
      <c r="AK190" s="166"/>
      <c r="AL190" s="166"/>
      <c r="AM190" s="166"/>
      <c r="AN190" s="166"/>
      <c r="AO190" s="166"/>
      <c r="AP190" s="166"/>
      <c r="AQ190" s="166"/>
      <c r="AR190" s="166"/>
      <c r="AS190" s="166"/>
      <c r="AT190" s="166"/>
      <c r="AU190" s="166"/>
      <c r="AV190" s="166"/>
      <c r="AW190" s="166"/>
      <c r="AX190" s="166"/>
      <c r="AY190" s="166"/>
      <c r="AZ190" s="166"/>
      <c r="BA190" s="166"/>
      <c r="BB190" s="166"/>
      <c r="BC190" s="166"/>
      <c r="BD190" s="166"/>
      <c r="BE190" s="166"/>
      <c r="BF190" s="166"/>
      <c r="BG190" s="166"/>
      <c r="BH190" s="166"/>
      <c r="BI190" s="166"/>
      <c r="BJ190" s="166"/>
      <c r="BK190" s="166"/>
      <c r="BL190" s="166"/>
      <c r="BM190" s="166"/>
      <c r="BN190" s="166"/>
      <c r="BO190" s="166"/>
      <c r="BP190" s="166"/>
      <c r="BQ190" s="166"/>
      <c r="BR190" s="166"/>
      <c r="BS190" s="166"/>
      <c r="BT190" s="166"/>
      <c r="BU190" s="166"/>
      <c r="BV190" s="166"/>
      <c r="BW190" s="166"/>
      <c r="BX190" s="166"/>
      <c r="BY190" s="166"/>
      <c r="BZ190" s="166"/>
      <c r="CA190" s="166"/>
      <c r="CB190" s="166"/>
      <c r="CC190" s="166"/>
      <c r="CD190" s="166"/>
      <c r="CE190" s="166"/>
      <c r="CF190" s="166"/>
      <c r="CG190" s="166"/>
      <c r="CH190" s="166"/>
      <c r="CI190" s="166"/>
      <c r="CJ190" s="166"/>
      <c r="CK190" s="166"/>
      <c r="CL190" s="166"/>
      <c r="CM190" s="166"/>
      <c r="CN190" s="166"/>
      <c r="CO190" s="166"/>
      <c r="CP190" s="166"/>
      <c r="CQ190" s="166"/>
      <c r="CR190" s="166"/>
      <c r="CS190" s="166"/>
      <c r="CT190" s="166"/>
      <c r="CU190" s="166"/>
      <c r="CV190" s="166"/>
      <c r="CW190" s="166"/>
      <c r="CX190" s="166"/>
      <c r="CY190" s="166"/>
      <c r="CZ190" s="166"/>
    </row>
    <row r="191" spans="1:104" ht="11.25" customHeight="1" x14ac:dyDescent="0.2">
      <c r="A191" s="166"/>
      <c r="B191" s="166"/>
      <c r="C191" s="166"/>
      <c r="D191" s="166"/>
      <c r="E191" s="166"/>
      <c r="F191" s="166"/>
      <c r="G191" s="166"/>
      <c r="H191" s="166"/>
      <c r="I191" s="166"/>
      <c r="J191" s="166"/>
      <c r="K191" s="166"/>
      <c r="L191" s="166"/>
      <c r="M191" s="166"/>
      <c r="N191" s="166"/>
      <c r="O191" s="166"/>
      <c r="P191" s="166"/>
      <c r="Q191" s="166"/>
      <c r="R191" s="166"/>
      <c r="S191" s="166"/>
      <c r="T191" s="168"/>
      <c r="U191" s="169"/>
      <c r="V191" s="169"/>
      <c r="W191" s="166"/>
      <c r="X191" s="166"/>
      <c r="Y191" s="166"/>
      <c r="Z191" s="166"/>
      <c r="AA191" s="166"/>
      <c r="AB191" s="166"/>
      <c r="AC191" s="166"/>
      <c r="AD191" s="166"/>
      <c r="AE191" s="166"/>
      <c r="AF191" s="166"/>
      <c r="AG191" s="166"/>
      <c r="AH191" s="166"/>
      <c r="AI191" s="166"/>
      <c r="AJ191" s="166"/>
      <c r="AK191" s="166"/>
      <c r="AL191" s="166"/>
      <c r="AM191" s="166"/>
      <c r="AN191" s="166"/>
      <c r="AO191" s="166"/>
      <c r="AP191" s="166"/>
      <c r="AQ191" s="166"/>
      <c r="AR191" s="166"/>
      <c r="AS191" s="166"/>
      <c r="AT191" s="166"/>
      <c r="AU191" s="166"/>
      <c r="AV191" s="166"/>
      <c r="AW191" s="166"/>
      <c r="AX191" s="166"/>
      <c r="AY191" s="166"/>
      <c r="AZ191" s="166"/>
      <c r="BA191" s="166"/>
      <c r="BB191" s="166"/>
      <c r="BC191" s="166"/>
      <c r="BD191" s="166"/>
      <c r="BE191" s="166"/>
      <c r="BF191" s="166"/>
      <c r="BG191" s="166"/>
      <c r="BH191" s="166"/>
      <c r="BI191" s="166"/>
      <c r="BJ191" s="166"/>
      <c r="BK191" s="166"/>
      <c r="BL191" s="166"/>
      <c r="BM191" s="166"/>
      <c r="BN191" s="166"/>
      <c r="BO191" s="166"/>
      <c r="BP191" s="166"/>
      <c r="BQ191" s="166"/>
      <c r="BR191" s="166"/>
      <c r="BS191" s="166"/>
      <c r="BT191" s="166"/>
      <c r="BU191" s="166"/>
      <c r="BV191" s="166"/>
      <c r="BW191" s="166"/>
      <c r="BX191" s="166"/>
      <c r="BY191" s="166"/>
      <c r="BZ191" s="166"/>
      <c r="CA191" s="166"/>
      <c r="CB191" s="166"/>
      <c r="CC191" s="166"/>
      <c r="CD191" s="166"/>
      <c r="CE191" s="166"/>
      <c r="CF191" s="166"/>
      <c r="CG191" s="166"/>
      <c r="CH191" s="166"/>
      <c r="CI191" s="166"/>
      <c r="CJ191" s="166"/>
      <c r="CK191" s="166"/>
      <c r="CL191" s="166"/>
      <c r="CM191" s="166"/>
      <c r="CN191" s="166"/>
      <c r="CO191" s="166"/>
      <c r="CP191" s="166"/>
      <c r="CQ191" s="166"/>
      <c r="CR191" s="166"/>
      <c r="CS191" s="166"/>
      <c r="CT191" s="166"/>
      <c r="CU191" s="166"/>
      <c r="CV191" s="166"/>
      <c r="CW191" s="166"/>
      <c r="CX191" s="166"/>
      <c r="CY191" s="166"/>
      <c r="CZ191" s="166"/>
    </row>
    <row r="192" spans="1:104" ht="11.25" customHeight="1" x14ac:dyDescent="0.2">
      <c r="A192" s="166"/>
      <c r="B192" s="166"/>
      <c r="C192" s="166"/>
      <c r="D192" s="166"/>
      <c r="E192" s="166"/>
      <c r="F192" s="166"/>
      <c r="G192" s="166"/>
      <c r="H192" s="166"/>
      <c r="I192" s="166"/>
      <c r="J192" s="166"/>
      <c r="K192" s="166"/>
      <c r="L192" s="166"/>
      <c r="M192" s="166"/>
      <c r="N192" s="166"/>
      <c r="O192" s="166"/>
      <c r="P192" s="166"/>
      <c r="Q192" s="166"/>
      <c r="R192" s="166"/>
      <c r="S192" s="166"/>
      <c r="T192" s="168"/>
      <c r="U192" s="169"/>
      <c r="V192" s="169"/>
      <c r="W192" s="166"/>
      <c r="X192" s="166"/>
      <c r="Y192" s="166"/>
      <c r="Z192" s="166"/>
      <c r="AA192" s="166"/>
      <c r="AB192" s="166"/>
      <c r="AC192" s="166"/>
      <c r="AD192" s="166"/>
      <c r="AE192" s="166"/>
      <c r="AF192" s="166"/>
      <c r="AG192" s="166"/>
      <c r="AH192" s="166"/>
      <c r="AI192" s="166"/>
      <c r="AJ192" s="166"/>
      <c r="AK192" s="166"/>
      <c r="AL192" s="166"/>
      <c r="AM192" s="166"/>
      <c r="AN192" s="166"/>
      <c r="AO192" s="166"/>
      <c r="AP192" s="166"/>
      <c r="AQ192" s="166"/>
      <c r="AR192" s="166"/>
      <c r="AS192" s="166"/>
      <c r="AT192" s="166"/>
      <c r="AU192" s="166"/>
      <c r="AV192" s="166"/>
      <c r="AW192" s="166"/>
      <c r="AX192" s="166"/>
      <c r="AY192" s="166"/>
      <c r="AZ192" s="166"/>
      <c r="BA192" s="166"/>
      <c r="BB192" s="166"/>
      <c r="BC192" s="166"/>
      <c r="BD192" s="166"/>
      <c r="BE192" s="166"/>
      <c r="BF192" s="166"/>
      <c r="BG192" s="166"/>
      <c r="BH192" s="166"/>
      <c r="BI192" s="166"/>
      <c r="BJ192" s="166"/>
      <c r="BK192" s="166"/>
      <c r="BL192" s="166"/>
      <c r="BM192" s="166"/>
      <c r="BN192" s="166"/>
      <c r="BO192" s="166"/>
      <c r="BP192" s="166"/>
      <c r="BQ192" s="166"/>
      <c r="BR192" s="166"/>
      <c r="BS192" s="166"/>
      <c r="BT192" s="166"/>
      <c r="BU192" s="166"/>
      <c r="BV192" s="166"/>
      <c r="BW192" s="166"/>
      <c r="BX192" s="166"/>
      <c r="BY192" s="166"/>
      <c r="BZ192" s="166"/>
      <c r="CA192" s="166"/>
      <c r="CB192" s="166"/>
      <c r="CC192" s="166"/>
      <c r="CD192" s="166"/>
      <c r="CE192" s="166"/>
      <c r="CF192" s="166"/>
      <c r="CG192" s="166"/>
      <c r="CH192" s="166"/>
      <c r="CI192" s="166"/>
      <c r="CJ192" s="166"/>
      <c r="CK192" s="166"/>
      <c r="CL192" s="166"/>
      <c r="CM192" s="166"/>
      <c r="CN192" s="166"/>
      <c r="CO192" s="166"/>
      <c r="CP192" s="166"/>
      <c r="CQ192" s="166"/>
      <c r="CR192" s="166"/>
      <c r="CS192" s="166"/>
      <c r="CT192" s="166"/>
      <c r="CU192" s="166"/>
      <c r="CV192" s="166"/>
      <c r="CW192" s="166"/>
      <c r="CX192" s="166"/>
      <c r="CY192" s="166"/>
      <c r="CZ192" s="166"/>
    </row>
    <row r="193" spans="1:104" ht="11.25" customHeight="1" x14ac:dyDescent="0.2">
      <c r="A193" s="166"/>
      <c r="B193" s="166"/>
      <c r="C193" s="166"/>
      <c r="D193" s="166"/>
      <c r="E193" s="166"/>
      <c r="F193" s="166"/>
      <c r="G193" s="166"/>
      <c r="H193" s="166"/>
      <c r="I193" s="166"/>
      <c r="J193" s="166"/>
      <c r="K193" s="166"/>
      <c r="L193" s="166"/>
      <c r="M193" s="166"/>
      <c r="N193" s="166"/>
      <c r="O193" s="166"/>
      <c r="P193" s="166"/>
      <c r="Q193" s="166"/>
      <c r="R193" s="166"/>
      <c r="S193" s="166"/>
      <c r="T193" s="168"/>
      <c r="U193" s="169"/>
      <c r="V193" s="169"/>
      <c r="W193" s="166"/>
      <c r="X193" s="166"/>
      <c r="Y193" s="166"/>
      <c r="Z193" s="166"/>
      <c r="AA193" s="166"/>
      <c r="AB193" s="166"/>
      <c r="AC193" s="166"/>
      <c r="AD193" s="166"/>
      <c r="AE193" s="166"/>
      <c r="AF193" s="166"/>
      <c r="AG193" s="166"/>
      <c r="AH193" s="166"/>
      <c r="AI193" s="166"/>
      <c r="AJ193" s="166"/>
      <c r="AK193" s="166"/>
      <c r="AL193" s="166"/>
      <c r="AM193" s="166"/>
      <c r="AN193" s="166"/>
      <c r="AO193" s="166"/>
      <c r="AP193" s="166"/>
      <c r="AQ193" s="166"/>
      <c r="AR193" s="166"/>
      <c r="AS193" s="166"/>
      <c r="AT193" s="166"/>
      <c r="AU193" s="166"/>
      <c r="AV193" s="166"/>
      <c r="AW193" s="166"/>
      <c r="AX193" s="166"/>
      <c r="AY193" s="166"/>
      <c r="AZ193" s="166"/>
      <c r="BA193" s="166"/>
      <c r="BB193" s="166"/>
      <c r="BC193" s="166"/>
      <c r="BD193" s="166"/>
      <c r="BE193" s="166"/>
      <c r="BF193" s="166"/>
      <c r="BG193" s="166"/>
      <c r="BH193" s="166"/>
      <c r="BI193" s="166"/>
      <c r="BJ193" s="166"/>
      <c r="BK193" s="166"/>
      <c r="BL193" s="166"/>
      <c r="BM193" s="166"/>
      <c r="BN193" s="166"/>
      <c r="BO193" s="166"/>
      <c r="BP193" s="166"/>
      <c r="BQ193" s="166"/>
      <c r="BR193" s="166"/>
      <c r="BS193" s="166"/>
      <c r="BT193" s="166"/>
      <c r="BU193" s="166"/>
      <c r="BV193" s="166"/>
      <c r="BW193" s="166"/>
      <c r="BX193" s="166"/>
      <c r="BY193" s="166"/>
      <c r="BZ193" s="166"/>
      <c r="CA193" s="166"/>
      <c r="CB193" s="166"/>
      <c r="CC193" s="166"/>
      <c r="CD193" s="166"/>
      <c r="CE193" s="166"/>
      <c r="CF193" s="166"/>
      <c r="CG193" s="166"/>
      <c r="CH193" s="166"/>
      <c r="CI193" s="166"/>
      <c r="CJ193" s="166"/>
      <c r="CK193" s="166"/>
      <c r="CL193" s="166"/>
      <c r="CM193" s="166"/>
      <c r="CN193" s="166"/>
      <c r="CO193" s="166"/>
      <c r="CP193" s="166"/>
      <c r="CQ193" s="166"/>
      <c r="CR193" s="166"/>
      <c r="CS193" s="166"/>
      <c r="CT193" s="166"/>
      <c r="CU193" s="166"/>
      <c r="CV193" s="166"/>
      <c r="CW193" s="166"/>
      <c r="CX193" s="166"/>
      <c r="CY193" s="166"/>
      <c r="CZ193" s="166"/>
    </row>
    <row r="194" spans="1:104" ht="11.25" customHeight="1" x14ac:dyDescent="0.2">
      <c r="A194" s="166"/>
      <c r="B194" s="166"/>
      <c r="C194" s="166"/>
      <c r="D194" s="166"/>
      <c r="E194" s="166"/>
      <c r="F194" s="166"/>
      <c r="G194" s="166"/>
      <c r="H194" s="166"/>
      <c r="I194" s="166"/>
      <c r="J194" s="166"/>
      <c r="K194" s="166"/>
      <c r="L194" s="166"/>
      <c r="M194" s="166"/>
      <c r="N194" s="166"/>
      <c r="O194" s="166"/>
      <c r="P194" s="166"/>
      <c r="Q194" s="166"/>
      <c r="R194" s="166"/>
      <c r="S194" s="166"/>
      <c r="T194" s="168"/>
      <c r="U194" s="169"/>
      <c r="V194" s="169"/>
      <c r="W194" s="166"/>
      <c r="X194" s="166"/>
      <c r="Y194" s="166"/>
      <c r="Z194" s="166"/>
      <c r="AA194" s="166"/>
      <c r="AB194" s="166"/>
      <c r="AC194" s="166"/>
      <c r="AD194" s="166"/>
      <c r="AE194" s="166"/>
      <c r="AF194" s="166"/>
      <c r="AG194" s="166"/>
      <c r="AH194" s="166"/>
      <c r="AI194" s="166"/>
      <c r="AJ194" s="166"/>
      <c r="AK194" s="166"/>
      <c r="AL194" s="166"/>
      <c r="AM194" s="166"/>
      <c r="AN194" s="166"/>
      <c r="AO194" s="166"/>
      <c r="AP194" s="166"/>
      <c r="AQ194" s="166"/>
      <c r="AR194" s="166"/>
      <c r="AS194" s="166"/>
      <c r="AT194" s="166"/>
      <c r="AU194" s="166"/>
      <c r="AV194" s="166"/>
      <c r="AW194" s="166"/>
      <c r="AX194" s="166"/>
      <c r="AY194" s="166"/>
      <c r="AZ194" s="166"/>
      <c r="BA194" s="166"/>
      <c r="BB194" s="166"/>
      <c r="BC194" s="166"/>
      <c r="BD194" s="166"/>
      <c r="BE194" s="166"/>
      <c r="BF194" s="166"/>
      <c r="BG194" s="166"/>
      <c r="BH194" s="166"/>
      <c r="BI194" s="166"/>
      <c r="BJ194" s="166"/>
      <c r="BK194" s="166"/>
      <c r="BL194" s="166"/>
      <c r="BM194" s="166"/>
      <c r="BN194" s="166"/>
      <c r="BO194" s="166"/>
      <c r="BP194" s="166"/>
      <c r="BQ194" s="166"/>
      <c r="BR194" s="166"/>
      <c r="BS194" s="166"/>
      <c r="BT194" s="166"/>
      <c r="BU194" s="166"/>
      <c r="BV194" s="166"/>
      <c r="BW194" s="166"/>
      <c r="BX194" s="166"/>
      <c r="BY194" s="166"/>
      <c r="BZ194" s="166"/>
      <c r="CA194" s="166"/>
      <c r="CB194" s="166"/>
      <c r="CC194" s="166"/>
      <c r="CD194" s="166"/>
      <c r="CE194" s="166"/>
      <c r="CF194" s="166"/>
      <c r="CG194" s="166"/>
      <c r="CH194" s="166"/>
      <c r="CI194" s="166"/>
      <c r="CJ194" s="166"/>
      <c r="CK194" s="166"/>
      <c r="CL194" s="166"/>
      <c r="CM194" s="166"/>
      <c r="CN194" s="166"/>
      <c r="CO194" s="166"/>
      <c r="CP194" s="166"/>
      <c r="CQ194" s="166"/>
      <c r="CR194" s="166"/>
      <c r="CS194" s="166"/>
      <c r="CT194" s="166"/>
      <c r="CU194" s="166"/>
      <c r="CV194" s="166"/>
      <c r="CW194" s="166"/>
      <c r="CX194" s="166"/>
      <c r="CY194" s="166"/>
      <c r="CZ194" s="166"/>
    </row>
    <row r="195" spans="1:104" ht="11.25" customHeight="1" x14ac:dyDescent="0.2">
      <c r="A195" s="166"/>
      <c r="B195" s="166"/>
      <c r="C195" s="166"/>
      <c r="D195" s="166"/>
      <c r="E195" s="166"/>
      <c r="F195" s="166"/>
      <c r="G195" s="166"/>
      <c r="H195" s="166"/>
      <c r="I195" s="166"/>
      <c r="J195" s="166"/>
      <c r="K195" s="166"/>
      <c r="L195" s="166"/>
      <c r="M195" s="166"/>
      <c r="N195" s="166"/>
      <c r="O195" s="166"/>
      <c r="P195" s="166"/>
      <c r="Q195" s="166"/>
      <c r="R195" s="166"/>
      <c r="S195" s="166"/>
      <c r="T195" s="168"/>
      <c r="U195" s="169"/>
      <c r="V195" s="169"/>
      <c r="W195" s="166"/>
      <c r="X195" s="166"/>
      <c r="Y195" s="166"/>
      <c r="Z195" s="166"/>
      <c r="AA195" s="166"/>
      <c r="AB195" s="166"/>
      <c r="AC195" s="166"/>
      <c r="AD195" s="166"/>
      <c r="AE195" s="166"/>
      <c r="AF195" s="166"/>
      <c r="AG195" s="166"/>
      <c r="AH195" s="166"/>
      <c r="AI195" s="166"/>
      <c r="AJ195" s="166"/>
      <c r="AK195" s="166"/>
      <c r="AL195" s="166"/>
      <c r="AM195" s="166"/>
      <c r="AN195" s="166"/>
      <c r="AO195" s="166"/>
      <c r="AP195" s="166"/>
      <c r="AQ195" s="166"/>
      <c r="AR195" s="166"/>
      <c r="AS195" s="166"/>
      <c r="AT195" s="166"/>
      <c r="AU195" s="166"/>
      <c r="AV195" s="166"/>
      <c r="AW195" s="166"/>
      <c r="AX195" s="166"/>
      <c r="AY195" s="166"/>
      <c r="AZ195" s="166"/>
      <c r="BA195" s="166"/>
      <c r="BB195" s="166"/>
      <c r="BC195" s="166"/>
      <c r="BD195" s="166"/>
      <c r="BE195" s="166"/>
      <c r="BF195" s="166"/>
      <c r="BG195" s="166"/>
      <c r="BH195" s="166"/>
      <c r="BI195" s="166"/>
      <c r="BJ195" s="166"/>
      <c r="BK195" s="166"/>
      <c r="BL195" s="166"/>
      <c r="BM195" s="166"/>
      <c r="BN195" s="166"/>
      <c r="BO195" s="166"/>
      <c r="BP195" s="166"/>
      <c r="BQ195" s="166"/>
      <c r="BR195" s="166"/>
      <c r="BS195" s="166"/>
      <c r="BT195" s="166"/>
      <c r="BU195" s="166"/>
      <c r="BV195" s="166"/>
      <c r="BW195" s="166"/>
      <c r="BX195" s="166"/>
      <c r="BY195" s="166"/>
      <c r="BZ195" s="166"/>
      <c r="CA195" s="166"/>
      <c r="CB195" s="166"/>
      <c r="CC195" s="166"/>
      <c r="CD195" s="166"/>
      <c r="CE195" s="166"/>
      <c r="CF195" s="166"/>
      <c r="CG195" s="166"/>
      <c r="CH195" s="166"/>
      <c r="CI195" s="166"/>
      <c r="CJ195" s="166"/>
      <c r="CK195" s="166"/>
      <c r="CL195" s="166"/>
      <c r="CM195" s="166"/>
      <c r="CN195" s="166"/>
      <c r="CO195" s="166"/>
      <c r="CP195" s="166"/>
      <c r="CQ195" s="166"/>
      <c r="CR195" s="166"/>
      <c r="CS195" s="166"/>
      <c r="CT195" s="166"/>
      <c r="CU195" s="166"/>
      <c r="CV195" s="166"/>
      <c r="CW195" s="166"/>
      <c r="CX195" s="166"/>
      <c r="CY195" s="166"/>
      <c r="CZ195" s="166"/>
    </row>
    <row r="196" spans="1:104" ht="11.25" customHeight="1" x14ac:dyDescent="0.2">
      <c r="A196" s="166"/>
      <c r="B196" s="166"/>
      <c r="C196" s="166"/>
      <c r="D196" s="166"/>
      <c r="E196" s="166"/>
      <c r="F196" s="166"/>
      <c r="G196" s="166"/>
      <c r="H196" s="166"/>
      <c r="I196" s="166"/>
      <c r="J196" s="166"/>
      <c r="K196" s="166"/>
      <c r="L196" s="166"/>
      <c r="M196" s="166"/>
      <c r="N196" s="166"/>
      <c r="O196" s="166"/>
      <c r="P196" s="166"/>
      <c r="Q196" s="166"/>
      <c r="R196" s="166"/>
      <c r="S196" s="166"/>
      <c r="T196" s="168"/>
      <c r="U196" s="169"/>
      <c r="V196" s="169"/>
      <c r="W196" s="166"/>
      <c r="X196" s="166"/>
      <c r="Y196" s="166"/>
      <c r="Z196" s="166"/>
      <c r="AA196" s="166"/>
      <c r="AB196" s="166"/>
      <c r="AC196" s="166"/>
      <c r="AD196" s="166"/>
      <c r="AE196" s="166"/>
      <c r="AF196" s="166"/>
      <c r="AG196" s="166"/>
      <c r="AH196" s="166"/>
      <c r="AI196" s="166"/>
      <c r="AJ196" s="166"/>
      <c r="AK196" s="166"/>
      <c r="AL196" s="166"/>
      <c r="AM196" s="166"/>
      <c r="AN196" s="166"/>
      <c r="AO196" s="166"/>
      <c r="AP196" s="166"/>
      <c r="AQ196" s="166"/>
      <c r="AR196" s="166"/>
      <c r="AS196" s="166"/>
      <c r="AT196" s="166"/>
      <c r="AU196" s="166"/>
      <c r="AV196" s="166"/>
      <c r="AW196" s="166"/>
      <c r="AX196" s="166"/>
      <c r="AY196" s="166"/>
      <c r="AZ196" s="166"/>
      <c r="BA196" s="166"/>
      <c r="BB196" s="166"/>
      <c r="BC196" s="166"/>
      <c r="BD196" s="166"/>
      <c r="BE196" s="166"/>
      <c r="BF196" s="166"/>
      <c r="BG196" s="166"/>
      <c r="BH196" s="166"/>
      <c r="BI196" s="166"/>
      <c r="BJ196" s="166"/>
      <c r="BK196" s="166"/>
      <c r="BL196" s="166"/>
      <c r="BM196" s="166"/>
      <c r="BN196" s="166"/>
      <c r="BO196" s="166"/>
      <c r="BP196" s="166"/>
      <c r="BQ196" s="166"/>
      <c r="BR196" s="166"/>
      <c r="BS196" s="166"/>
      <c r="BT196" s="166"/>
      <c r="BU196" s="166"/>
      <c r="BV196" s="166"/>
      <c r="BW196" s="166"/>
      <c r="BX196" s="166"/>
      <c r="BY196" s="166"/>
      <c r="BZ196" s="166"/>
      <c r="CA196" s="166"/>
      <c r="CB196" s="166"/>
      <c r="CC196" s="166"/>
      <c r="CD196" s="166"/>
      <c r="CE196" s="166"/>
      <c r="CF196" s="166"/>
      <c r="CG196" s="166"/>
      <c r="CH196" s="166"/>
      <c r="CI196" s="166"/>
      <c r="CJ196" s="166"/>
      <c r="CK196" s="166"/>
      <c r="CL196" s="166"/>
      <c r="CM196" s="166"/>
      <c r="CN196" s="166"/>
      <c r="CO196" s="166"/>
      <c r="CP196" s="166"/>
      <c r="CQ196" s="166"/>
      <c r="CR196" s="166"/>
      <c r="CS196" s="166"/>
      <c r="CT196" s="166"/>
      <c r="CU196" s="166"/>
      <c r="CV196" s="166"/>
      <c r="CW196" s="166"/>
      <c r="CX196" s="166"/>
      <c r="CY196" s="166"/>
      <c r="CZ196" s="166"/>
    </row>
    <row r="197" spans="1:104" ht="11.25" customHeight="1" x14ac:dyDescent="0.2">
      <c r="A197" s="166"/>
      <c r="B197" s="166"/>
      <c r="C197" s="166"/>
      <c r="D197" s="166"/>
      <c r="E197" s="166"/>
      <c r="F197" s="166"/>
      <c r="G197" s="166"/>
      <c r="H197" s="166"/>
      <c r="I197" s="166"/>
      <c r="J197" s="166"/>
      <c r="K197" s="166"/>
      <c r="L197" s="166"/>
      <c r="M197" s="166"/>
      <c r="N197" s="166"/>
      <c r="O197" s="166"/>
      <c r="P197" s="166"/>
      <c r="Q197" s="166"/>
      <c r="R197" s="166"/>
      <c r="S197" s="166"/>
      <c r="T197" s="168"/>
      <c r="U197" s="169"/>
      <c r="V197" s="169"/>
      <c r="W197" s="166"/>
      <c r="X197" s="166"/>
      <c r="Y197" s="166"/>
      <c r="Z197" s="166"/>
      <c r="AA197" s="166"/>
      <c r="AB197" s="166"/>
      <c r="AC197" s="166"/>
      <c r="AD197" s="166"/>
      <c r="AE197" s="166"/>
      <c r="AF197" s="166"/>
      <c r="AG197" s="166"/>
      <c r="AH197" s="166"/>
      <c r="AI197" s="166"/>
      <c r="AJ197" s="166"/>
      <c r="AK197" s="166"/>
      <c r="AL197" s="166"/>
      <c r="AM197" s="166"/>
      <c r="AN197" s="166"/>
      <c r="AO197" s="166"/>
      <c r="AP197" s="166"/>
      <c r="AQ197" s="166"/>
      <c r="AR197" s="166"/>
      <c r="AS197" s="166"/>
      <c r="AT197" s="166"/>
      <c r="AU197" s="166"/>
      <c r="AV197" s="166"/>
      <c r="AW197" s="166"/>
      <c r="AX197" s="166"/>
      <c r="AY197" s="166"/>
      <c r="AZ197" s="166"/>
      <c r="BA197" s="166"/>
      <c r="BB197" s="166"/>
      <c r="BC197" s="166"/>
      <c r="BD197" s="166"/>
      <c r="BE197" s="166"/>
      <c r="BF197" s="166"/>
      <c r="BG197" s="166"/>
      <c r="BH197" s="166"/>
      <c r="BI197" s="166"/>
      <c r="BJ197" s="166"/>
      <c r="BK197" s="166"/>
      <c r="BL197" s="166"/>
      <c r="BM197" s="166"/>
      <c r="BN197" s="166"/>
      <c r="BO197" s="166"/>
      <c r="BP197" s="166"/>
      <c r="BQ197" s="166"/>
      <c r="BR197" s="166"/>
      <c r="BS197" s="166"/>
      <c r="BT197" s="166"/>
      <c r="BU197" s="166"/>
      <c r="BV197" s="166"/>
      <c r="BW197" s="166"/>
      <c r="BX197" s="166"/>
      <c r="BY197" s="166"/>
      <c r="BZ197" s="166"/>
      <c r="CA197" s="166"/>
      <c r="CB197" s="166"/>
      <c r="CC197" s="166"/>
      <c r="CD197" s="166"/>
      <c r="CE197" s="166"/>
      <c r="CF197" s="166"/>
      <c r="CG197" s="166"/>
      <c r="CH197" s="166"/>
      <c r="CI197" s="166"/>
      <c r="CJ197" s="166"/>
      <c r="CK197" s="166"/>
      <c r="CL197" s="166"/>
      <c r="CM197" s="166"/>
      <c r="CN197" s="166"/>
      <c r="CO197" s="166"/>
      <c r="CP197" s="166"/>
      <c r="CQ197" s="166"/>
      <c r="CR197" s="166"/>
      <c r="CS197" s="166"/>
      <c r="CT197" s="166"/>
      <c r="CU197" s="166"/>
      <c r="CV197" s="166"/>
      <c r="CW197" s="166"/>
      <c r="CX197" s="166"/>
      <c r="CY197" s="166"/>
      <c r="CZ197" s="166"/>
    </row>
    <row r="198" spans="1:104" ht="11.25" customHeight="1" x14ac:dyDescent="0.2">
      <c r="A198" s="166"/>
      <c r="B198" s="166"/>
      <c r="C198" s="166"/>
      <c r="D198" s="166"/>
      <c r="E198" s="166"/>
      <c r="F198" s="166"/>
      <c r="G198" s="166"/>
      <c r="H198" s="166"/>
      <c r="I198" s="166"/>
      <c r="J198" s="166"/>
      <c r="K198" s="166"/>
      <c r="L198" s="166"/>
      <c r="M198" s="166"/>
      <c r="N198" s="166"/>
      <c r="O198" s="166"/>
      <c r="P198" s="166"/>
      <c r="Q198" s="166"/>
      <c r="R198" s="166"/>
      <c r="S198" s="166"/>
      <c r="T198" s="168"/>
      <c r="U198" s="169"/>
      <c r="V198" s="169"/>
      <c r="W198" s="166"/>
      <c r="X198" s="166"/>
      <c r="Y198" s="166"/>
      <c r="Z198" s="166"/>
      <c r="AA198" s="166"/>
      <c r="AB198" s="166"/>
      <c r="AC198" s="166"/>
      <c r="AD198" s="166"/>
      <c r="AE198" s="166"/>
      <c r="AF198" s="166"/>
      <c r="AG198" s="166"/>
      <c r="AH198" s="166"/>
      <c r="AI198" s="166"/>
      <c r="AJ198" s="166"/>
      <c r="AK198" s="166"/>
      <c r="AL198" s="166"/>
      <c r="AM198" s="166"/>
      <c r="AN198" s="166"/>
      <c r="AO198" s="166"/>
      <c r="AP198" s="166"/>
      <c r="AQ198" s="166"/>
      <c r="AR198" s="166"/>
      <c r="AS198" s="166"/>
      <c r="AT198" s="166"/>
      <c r="AU198" s="166"/>
      <c r="AV198" s="166"/>
      <c r="AW198" s="166"/>
      <c r="AX198" s="166"/>
      <c r="AY198" s="166"/>
      <c r="AZ198" s="166"/>
      <c r="BA198" s="166"/>
      <c r="BB198" s="166"/>
      <c r="BC198" s="166"/>
      <c r="BD198" s="166"/>
      <c r="BE198" s="166"/>
      <c r="BF198" s="166"/>
      <c r="BG198" s="166"/>
      <c r="BH198" s="166"/>
      <c r="BI198" s="166"/>
      <c r="BJ198" s="166"/>
      <c r="BK198" s="166"/>
      <c r="BL198" s="166"/>
      <c r="BM198" s="166"/>
      <c r="BN198" s="166"/>
      <c r="BO198" s="166"/>
      <c r="BP198" s="166"/>
      <c r="BQ198" s="166"/>
      <c r="BR198" s="166"/>
      <c r="BS198" s="166"/>
      <c r="BT198" s="166"/>
      <c r="BU198" s="166"/>
      <c r="BV198" s="166"/>
      <c r="BW198" s="166"/>
      <c r="BX198" s="166"/>
      <c r="BY198" s="166"/>
      <c r="BZ198" s="166"/>
      <c r="CA198" s="166"/>
      <c r="CB198" s="166"/>
      <c r="CC198" s="166"/>
      <c r="CD198" s="166"/>
      <c r="CE198" s="166"/>
      <c r="CF198" s="166"/>
      <c r="CG198" s="166"/>
      <c r="CH198" s="166"/>
      <c r="CI198" s="166"/>
      <c r="CJ198" s="166"/>
      <c r="CK198" s="166"/>
      <c r="CL198" s="166"/>
      <c r="CM198" s="166"/>
      <c r="CN198" s="166"/>
      <c r="CO198" s="166"/>
      <c r="CP198" s="166"/>
      <c r="CQ198" s="166"/>
      <c r="CR198" s="166"/>
      <c r="CS198" s="166"/>
      <c r="CT198" s="166"/>
      <c r="CU198" s="166"/>
      <c r="CV198" s="166"/>
      <c r="CW198" s="166"/>
      <c r="CX198" s="166"/>
      <c r="CY198" s="166"/>
      <c r="CZ198" s="166"/>
    </row>
    <row r="199" spans="1:104" ht="11.25" customHeight="1" x14ac:dyDescent="0.2">
      <c r="A199" s="166"/>
      <c r="B199" s="166"/>
      <c r="C199" s="166"/>
      <c r="D199" s="166"/>
      <c r="E199" s="166"/>
      <c r="F199" s="166"/>
      <c r="G199" s="166"/>
      <c r="H199" s="166"/>
      <c r="I199" s="166"/>
      <c r="J199" s="166"/>
      <c r="K199" s="166"/>
      <c r="L199" s="166"/>
      <c r="M199" s="166"/>
      <c r="N199" s="166"/>
      <c r="O199" s="166"/>
      <c r="P199" s="166"/>
      <c r="Q199" s="166"/>
      <c r="R199" s="166"/>
      <c r="S199" s="166"/>
      <c r="T199" s="168"/>
      <c r="U199" s="169"/>
      <c r="V199" s="169"/>
      <c r="W199" s="166"/>
      <c r="X199" s="166"/>
      <c r="Y199" s="166"/>
      <c r="Z199" s="166"/>
      <c r="AA199" s="166"/>
      <c r="AB199" s="166"/>
      <c r="AC199" s="166"/>
      <c r="AD199" s="166"/>
      <c r="AE199" s="166"/>
      <c r="AF199" s="166"/>
      <c r="AG199" s="166"/>
      <c r="AH199" s="166"/>
      <c r="AI199" s="166"/>
      <c r="AJ199" s="166"/>
      <c r="AK199" s="166"/>
      <c r="AL199" s="166"/>
      <c r="AM199" s="166"/>
      <c r="AN199" s="166"/>
      <c r="AO199" s="166"/>
      <c r="AP199" s="166"/>
      <c r="AQ199" s="166"/>
      <c r="AR199" s="166"/>
      <c r="AS199" s="166"/>
      <c r="AT199" s="166"/>
      <c r="AU199" s="166"/>
      <c r="AV199" s="166"/>
      <c r="AW199" s="166"/>
      <c r="AX199" s="166"/>
      <c r="AY199" s="166"/>
      <c r="AZ199" s="166"/>
      <c r="BA199" s="166"/>
      <c r="BB199" s="166"/>
      <c r="BC199" s="166"/>
      <c r="BD199" s="166"/>
      <c r="BE199" s="166"/>
      <c r="BF199" s="166"/>
      <c r="BG199" s="166"/>
      <c r="BH199" s="166"/>
      <c r="BI199" s="166"/>
      <c r="BJ199" s="166"/>
      <c r="BK199" s="166"/>
      <c r="BL199" s="166"/>
      <c r="BM199" s="166"/>
      <c r="BN199" s="166"/>
      <c r="BO199" s="166"/>
      <c r="BP199" s="166"/>
      <c r="BQ199" s="166"/>
      <c r="BR199" s="166"/>
      <c r="BS199" s="166"/>
      <c r="BT199" s="166"/>
      <c r="BU199" s="166"/>
      <c r="BV199" s="166"/>
      <c r="BW199" s="166"/>
      <c r="BX199" s="166"/>
      <c r="BY199" s="166"/>
      <c r="BZ199" s="166"/>
      <c r="CA199" s="166"/>
      <c r="CB199" s="166"/>
      <c r="CC199" s="166"/>
      <c r="CD199" s="166"/>
      <c r="CE199" s="166"/>
      <c r="CF199" s="166"/>
      <c r="CG199" s="166"/>
      <c r="CH199" s="166"/>
      <c r="CI199" s="166"/>
      <c r="CJ199" s="166"/>
      <c r="CK199" s="166"/>
      <c r="CL199" s="166"/>
      <c r="CM199" s="166"/>
      <c r="CN199" s="166"/>
      <c r="CO199" s="166"/>
      <c r="CP199" s="166"/>
      <c r="CQ199" s="166"/>
      <c r="CR199" s="166"/>
      <c r="CS199" s="166"/>
      <c r="CT199" s="166"/>
      <c r="CU199" s="166"/>
      <c r="CV199" s="166"/>
      <c r="CW199" s="166"/>
      <c r="CX199" s="166"/>
      <c r="CY199" s="166"/>
      <c r="CZ199" s="166"/>
    </row>
    <row r="200" spans="1:104" ht="11.25" customHeight="1" x14ac:dyDescent="0.2">
      <c r="A200" s="166"/>
      <c r="B200" s="166"/>
      <c r="C200" s="166"/>
      <c r="D200" s="166"/>
      <c r="E200" s="166"/>
      <c r="F200" s="166"/>
      <c r="G200" s="166"/>
      <c r="H200" s="166"/>
      <c r="I200" s="166"/>
      <c r="J200" s="166"/>
      <c r="K200" s="166"/>
      <c r="L200" s="166"/>
      <c r="M200" s="166"/>
      <c r="N200" s="166"/>
      <c r="O200" s="166"/>
      <c r="P200" s="166"/>
      <c r="Q200" s="166"/>
      <c r="R200" s="166"/>
      <c r="S200" s="166"/>
      <c r="T200" s="168"/>
      <c r="U200" s="169"/>
      <c r="V200" s="169"/>
      <c r="W200" s="166"/>
      <c r="X200" s="166"/>
      <c r="Y200" s="166"/>
      <c r="Z200" s="166"/>
      <c r="AA200" s="166"/>
      <c r="AB200" s="166"/>
      <c r="AC200" s="166"/>
      <c r="AD200" s="166"/>
      <c r="AE200" s="166"/>
      <c r="AF200" s="166"/>
      <c r="AG200" s="166"/>
      <c r="AH200" s="166"/>
      <c r="AI200" s="166"/>
      <c r="AJ200" s="166"/>
      <c r="AK200" s="166"/>
      <c r="AL200" s="166"/>
      <c r="AM200" s="166"/>
      <c r="AN200" s="166"/>
      <c r="AO200" s="166"/>
      <c r="AP200" s="166"/>
      <c r="AQ200" s="166"/>
      <c r="AR200" s="166"/>
      <c r="AS200" s="166"/>
      <c r="AT200" s="166"/>
      <c r="AU200" s="166"/>
      <c r="AV200" s="166"/>
      <c r="AW200" s="166"/>
      <c r="AX200" s="166"/>
      <c r="AY200" s="166"/>
      <c r="AZ200" s="166"/>
      <c r="BA200" s="166"/>
      <c r="BB200" s="166"/>
      <c r="BC200" s="166"/>
      <c r="BD200" s="166"/>
      <c r="BE200" s="166"/>
      <c r="BF200" s="166"/>
      <c r="BG200" s="166"/>
      <c r="BH200" s="166"/>
      <c r="BI200" s="166"/>
      <c r="BJ200" s="166"/>
      <c r="BK200" s="166"/>
      <c r="BL200" s="166"/>
      <c r="BM200" s="166"/>
      <c r="BN200" s="166"/>
      <c r="BO200" s="166"/>
      <c r="BP200" s="166"/>
      <c r="BQ200" s="166"/>
      <c r="BR200" s="166"/>
      <c r="BS200" s="166"/>
      <c r="BT200" s="166"/>
      <c r="BU200" s="166"/>
      <c r="BV200" s="166"/>
      <c r="BW200" s="166"/>
      <c r="BX200" s="166"/>
      <c r="BY200" s="166"/>
      <c r="BZ200" s="166"/>
      <c r="CA200" s="166"/>
      <c r="CB200" s="166"/>
      <c r="CC200" s="166"/>
      <c r="CD200" s="166"/>
      <c r="CE200" s="166"/>
      <c r="CF200" s="166"/>
      <c r="CG200" s="166"/>
      <c r="CH200" s="166"/>
      <c r="CI200" s="166"/>
      <c r="CJ200" s="166"/>
      <c r="CK200" s="166"/>
      <c r="CL200" s="166"/>
      <c r="CM200" s="166"/>
      <c r="CN200" s="166"/>
      <c r="CO200" s="166"/>
      <c r="CP200" s="166"/>
      <c r="CQ200" s="166"/>
      <c r="CR200" s="166"/>
      <c r="CS200" s="166"/>
      <c r="CT200" s="166"/>
      <c r="CU200" s="166"/>
      <c r="CV200" s="166"/>
      <c r="CW200" s="166"/>
      <c r="CX200" s="166"/>
      <c r="CY200" s="166"/>
      <c r="CZ200" s="166"/>
    </row>
    <row r="201" spans="1:104" ht="11.25" customHeight="1" x14ac:dyDescent="0.2">
      <c r="A201" s="166"/>
      <c r="B201" s="166"/>
      <c r="C201" s="166"/>
      <c r="D201" s="166"/>
      <c r="E201" s="166"/>
      <c r="F201" s="166"/>
      <c r="G201" s="166"/>
      <c r="H201" s="166"/>
      <c r="I201" s="166"/>
      <c r="J201" s="166"/>
      <c r="K201" s="166"/>
      <c r="L201" s="166"/>
      <c r="M201" s="166"/>
      <c r="N201" s="166"/>
      <c r="O201" s="166"/>
      <c r="P201" s="166"/>
      <c r="Q201" s="166"/>
      <c r="R201" s="166"/>
      <c r="S201" s="166"/>
      <c r="T201" s="168"/>
      <c r="U201" s="169"/>
      <c r="V201" s="169"/>
      <c r="W201" s="166"/>
      <c r="X201" s="166"/>
      <c r="Y201" s="166"/>
      <c r="Z201" s="166"/>
      <c r="AA201" s="166"/>
      <c r="AB201" s="166"/>
      <c r="AC201" s="166"/>
      <c r="AD201" s="166"/>
      <c r="AE201" s="166"/>
      <c r="AF201" s="166"/>
      <c r="AG201" s="166"/>
      <c r="AH201" s="166"/>
      <c r="AI201" s="166"/>
      <c r="AJ201" s="166"/>
      <c r="AK201" s="166"/>
      <c r="AL201" s="166"/>
      <c r="AM201" s="166"/>
      <c r="AN201" s="166"/>
      <c r="AO201" s="166"/>
      <c r="AP201" s="166"/>
      <c r="AQ201" s="166"/>
      <c r="AR201" s="166"/>
      <c r="AS201" s="166"/>
      <c r="AT201" s="166"/>
      <c r="AU201" s="166"/>
      <c r="AV201" s="166"/>
      <c r="AW201" s="166"/>
      <c r="AX201" s="166"/>
      <c r="AY201" s="166"/>
      <c r="AZ201" s="166"/>
      <c r="BA201" s="166"/>
      <c r="BB201" s="166"/>
      <c r="BC201" s="166"/>
      <c r="BD201" s="166"/>
      <c r="BE201" s="166"/>
      <c r="BF201" s="166"/>
      <c r="BG201" s="166"/>
      <c r="BH201" s="166"/>
      <c r="BI201" s="166"/>
      <c r="BJ201" s="166"/>
      <c r="BK201" s="166"/>
      <c r="BL201" s="166"/>
      <c r="BM201" s="166"/>
      <c r="BN201" s="166"/>
      <c r="BO201" s="166"/>
      <c r="BP201" s="166"/>
      <c r="BQ201" s="166"/>
      <c r="BR201" s="166"/>
      <c r="BS201" s="166"/>
      <c r="BT201" s="166"/>
      <c r="BU201" s="166"/>
      <c r="BV201" s="166"/>
      <c r="BW201" s="166"/>
      <c r="BX201" s="166"/>
      <c r="BY201" s="166"/>
      <c r="BZ201" s="166"/>
      <c r="CA201" s="166"/>
      <c r="CB201" s="166"/>
      <c r="CC201" s="166"/>
      <c r="CD201" s="166"/>
      <c r="CE201" s="166"/>
      <c r="CF201" s="166"/>
      <c r="CG201" s="166"/>
      <c r="CH201" s="166"/>
      <c r="CI201" s="166"/>
      <c r="CJ201" s="166"/>
      <c r="CK201" s="166"/>
      <c r="CL201" s="166"/>
      <c r="CM201" s="166"/>
      <c r="CN201" s="166"/>
      <c r="CO201" s="166"/>
      <c r="CP201" s="166"/>
      <c r="CQ201" s="166"/>
      <c r="CR201" s="166"/>
      <c r="CS201" s="166"/>
      <c r="CT201" s="166"/>
      <c r="CU201" s="166"/>
      <c r="CV201" s="166"/>
      <c r="CW201" s="166"/>
      <c r="CX201" s="166"/>
      <c r="CY201" s="166"/>
      <c r="CZ201" s="166"/>
    </row>
    <row r="202" spans="1:104" ht="11.25" customHeight="1" x14ac:dyDescent="0.2">
      <c r="A202" s="166"/>
      <c r="B202" s="166"/>
      <c r="C202" s="166"/>
      <c r="D202" s="166"/>
      <c r="E202" s="166"/>
      <c r="F202" s="166"/>
      <c r="G202" s="166"/>
      <c r="H202" s="166"/>
      <c r="I202" s="166"/>
      <c r="J202" s="166"/>
      <c r="K202" s="166"/>
      <c r="L202" s="166"/>
      <c r="M202" s="166"/>
      <c r="N202" s="166"/>
      <c r="O202" s="166"/>
      <c r="P202" s="166"/>
      <c r="Q202" s="166"/>
      <c r="R202" s="166"/>
      <c r="S202" s="166"/>
      <c r="T202" s="168"/>
      <c r="U202" s="169"/>
      <c r="V202" s="169"/>
      <c r="W202" s="166"/>
      <c r="X202" s="166"/>
      <c r="Y202" s="166"/>
      <c r="Z202" s="166"/>
      <c r="AA202" s="166"/>
      <c r="AB202" s="166"/>
      <c r="AC202" s="166"/>
      <c r="AD202" s="166"/>
      <c r="AE202" s="166"/>
      <c r="AF202" s="166"/>
      <c r="AG202" s="166"/>
      <c r="AH202" s="166"/>
      <c r="AI202" s="166"/>
      <c r="AJ202" s="166"/>
      <c r="AK202" s="166"/>
      <c r="AL202" s="166"/>
      <c r="AM202" s="166"/>
      <c r="AN202" s="166"/>
      <c r="AO202" s="166"/>
      <c r="AP202" s="166"/>
      <c r="AQ202" s="166"/>
      <c r="AR202" s="166"/>
      <c r="AS202" s="166"/>
      <c r="AT202" s="166"/>
      <c r="AU202" s="166"/>
      <c r="AV202" s="166"/>
      <c r="AW202" s="166"/>
      <c r="AX202" s="166"/>
      <c r="AY202" s="166"/>
      <c r="AZ202" s="166"/>
      <c r="BA202" s="166"/>
      <c r="BB202" s="166"/>
      <c r="BC202" s="166"/>
      <c r="BD202" s="166"/>
      <c r="BE202" s="166"/>
      <c r="BF202" s="166"/>
      <c r="BG202" s="166"/>
      <c r="BH202" s="166"/>
      <c r="BI202" s="166"/>
      <c r="BJ202" s="166"/>
      <c r="BK202" s="166"/>
      <c r="BL202" s="166"/>
      <c r="BM202" s="166"/>
      <c r="BN202" s="166"/>
      <c r="BO202" s="166"/>
      <c r="BP202" s="166"/>
      <c r="BQ202" s="166"/>
      <c r="BR202" s="166"/>
      <c r="BS202" s="166"/>
      <c r="BT202" s="166"/>
      <c r="BU202" s="166"/>
      <c r="BV202" s="166"/>
      <c r="BW202" s="166"/>
      <c r="BX202" s="166"/>
      <c r="BY202" s="166"/>
      <c r="BZ202" s="166"/>
      <c r="CA202" s="166"/>
      <c r="CB202" s="166"/>
      <c r="CC202" s="166"/>
      <c r="CD202" s="166"/>
      <c r="CE202" s="166"/>
      <c r="CF202" s="166"/>
      <c r="CG202" s="166"/>
      <c r="CH202" s="166"/>
      <c r="CI202" s="166"/>
      <c r="CJ202" s="166"/>
      <c r="CK202" s="166"/>
      <c r="CL202" s="166"/>
      <c r="CM202" s="166"/>
      <c r="CN202" s="166"/>
      <c r="CO202" s="166"/>
      <c r="CP202" s="166"/>
      <c r="CQ202" s="166"/>
      <c r="CR202" s="166"/>
      <c r="CS202" s="166"/>
      <c r="CT202" s="166"/>
      <c r="CU202" s="166"/>
      <c r="CV202" s="166"/>
      <c r="CW202" s="166"/>
      <c r="CX202" s="166"/>
      <c r="CY202" s="166"/>
      <c r="CZ202" s="166"/>
    </row>
    <row r="203" spans="1:104" ht="11.25" customHeight="1" x14ac:dyDescent="0.2">
      <c r="A203" s="166"/>
      <c r="B203" s="166"/>
      <c r="C203" s="166"/>
      <c r="D203" s="166"/>
      <c r="E203" s="166"/>
      <c r="F203" s="166"/>
      <c r="G203" s="166"/>
      <c r="H203" s="166"/>
      <c r="I203" s="166"/>
      <c r="J203" s="166"/>
      <c r="K203" s="166"/>
      <c r="L203" s="166"/>
      <c r="M203" s="166"/>
      <c r="N203" s="166"/>
      <c r="O203" s="166"/>
      <c r="P203" s="166"/>
      <c r="Q203" s="166"/>
      <c r="R203" s="166"/>
      <c r="S203" s="166"/>
      <c r="T203" s="168"/>
      <c r="U203" s="169"/>
      <c r="V203" s="169"/>
      <c r="W203" s="166"/>
      <c r="X203" s="166"/>
      <c r="Y203" s="166"/>
      <c r="Z203" s="166"/>
      <c r="AA203" s="166"/>
      <c r="AB203" s="166"/>
      <c r="AC203" s="166"/>
      <c r="AD203" s="166"/>
      <c r="AE203" s="166"/>
      <c r="AF203" s="166"/>
      <c r="AG203" s="166"/>
      <c r="AH203" s="166"/>
      <c r="AI203" s="166"/>
      <c r="AJ203" s="166"/>
      <c r="AK203" s="166"/>
      <c r="AL203" s="166"/>
      <c r="AM203" s="166"/>
      <c r="AN203" s="166"/>
      <c r="AO203" s="166"/>
      <c r="AP203" s="166"/>
      <c r="AQ203" s="166"/>
      <c r="AR203" s="166"/>
      <c r="AS203" s="166"/>
      <c r="AT203" s="166"/>
      <c r="AU203" s="166"/>
      <c r="AV203" s="166"/>
      <c r="AW203" s="166"/>
      <c r="AX203" s="166"/>
      <c r="AY203" s="166"/>
      <c r="AZ203" s="166"/>
      <c r="BA203" s="166"/>
      <c r="BB203" s="166"/>
      <c r="BC203" s="166"/>
      <c r="BD203" s="166"/>
      <c r="BE203" s="166"/>
      <c r="BF203" s="166"/>
      <c r="BG203" s="166"/>
      <c r="BH203" s="166"/>
      <c r="BI203" s="166"/>
      <c r="BJ203" s="166"/>
      <c r="BK203" s="166"/>
      <c r="BL203" s="166"/>
      <c r="BM203" s="166"/>
      <c r="BN203" s="166"/>
      <c r="BO203" s="166"/>
      <c r="BP203" s="166"/>
      <c r="BQ203" s="166"/>
      <c r="BR203" s="166"/>
      <c r="BS203" s="166"/>
      <c r="BT203" s="166"/>
      <c r="BU203" s="166"/>
      <c r="BV203" s="166"/>
      <c r="BW203" s="166"/>
      <c r="BX203" s="166"/>
      <c r="BY203" s="166"/>
      <c r="BZ203" s="166"/>
      <c r="CA203" s="166"/>
      <c r="CB203" s="166"/>
      <c r="CC203" s="166"/>
      <c r="CD203" s="166"/>
      <c r="CE203" s="166"/>
      <c r="CF203" s="166"/>
      <c r="CG203" s="166"/>
      <c r="CH203" s="166"/>
      <c r="CI203" s="166"/>
      <c r="CJ203" s="166"/>
      <c r="CK203" s="166"/>
      <c r="CL203" s="166"/>
      <c r="CM203" s="166"/>
      <c r="CN203" s="166"/>
      <c r="CO203" s="166"/>
      <c r="CP203" s="166"/>
      <c r="CQ203" s="166"/>
      <c r="CR203" s="166"/>
      <c r="CS203" s="166"/>
      <c r="CT203" s="166"/>
      <c r="CU203" s="166"/>
      <c r="CV203" s="166"/>
      <c r="CW203" s="166"/>
      <c r="CX203" s="166"/>
      <c r="CY203" s="166"/>
      <c r="CZ203" s="166"/>
    </row>
    <row r="204" spans="1:104" ht="11.25" customHeight="1" x14ac:dyDescent="0.2">
      <c r="A204" s="166"/>
      <c r="B204" s="166"/>
      <c r="C204" s="166"/>
      <c r="D204" s="166"/>
      <c r="E204" s="166"/>
      <c r="F204" s="166"/>
      <c r="G204" s="166"/>
      <c r="H204" s="166"/>
      <c r="I204" s="166"/>
      <c r="J204" s="166"/>
      <c r="K204" s="166"/>
      <c r="L204" s="166"/>
      <c r="M204" s="166"/>
      <c r="N204" s="166"/>
      <c r="O204" s="166"/>
      <c r="P204" s="166"/>
      <c r="Q204" s="166"/>
      <c r="R204" s="166"/>
      <c r="S204" s="166"/>
      <c r="T204" s="168"/>
      <c r="U204" s="169"/>
      <c r="V204" s="169"/>
      <c r="W204" s="166"/>
      <c r="X204" s="166"/>
      <c r="Y204" s="166"/>
      <c r="Z204" s="166"/>
      <c r="AA204" s="166"/>
      <c r="AB204" s="166"/>
      <c r="AC204" s="166"/>
      <c r="AD204" s="166"/>
      <c r="AE204" s="166"/>
      <c r="AF204" s="166"/>
      <c r="AG204" s="166"/>
      <c r="AH204" s="166"/>
      <c r="AI204" s="166"/>
      <c r="AJ204" s="166"/>
      <c r="AK204" s="166"/>
      <c r="AL204" s="166"/>
      <c r="AM204" s="166"/>
      <c r="AN204" s="166"/>
      <c r="AO204" s="166"/>
      <c r="AP204" s="166"/>
      <c r="AQ204" s="166"/>
      <c r="AR204" s="166"/>
      <c r="AS204" s="166"/>
      <c r="AT204" s="166"/>
      <c r="AU204" s="166"/>
      <c r="AV204" s="166"/>
      <c r="AW204" s="166"/>
      <c r="AX204" s="166"/>
      <c r="AY204" s="166"/>
      <c r="AZ204" s="166"/>
      <c r="BA204" s="166"/>
      <c r="BB204" s="166"/>
      <c r="BC204" s="166"/>
      <c r="BD204" s="166"/>
      <c r="BE204" s="166"/>
      <c r="BF204" s="166"/>
      <c r="BG204" s="166"/>
      <c r="BH204" s="166"/>
      <c r="BI204" s="166"/>
      <c r="BJ204" s="166"/>
      <c r="BK204" s="166"/>
      <c r="BL204" s="166"/>
      <c r="BM204" s="166"/>
      <c r="BN204" s="166"/>
      <c r="BO204" s="166"/>
      <c r="BP204" s="166"/>
      <c r="BQ204" s="166"/>
      <c r="BR204" s="166"/>
      <c r="BS204" s="166"/>
      <c r="BT204" s="166"/>
      <c r="BU204" s="166"/>
      <c r="BV204" s="166"/>
      <c r="BW204" s="166"/>
      <c r="BX204" s="166"/>
      <c r="BY204" s="166"/>
      <c r="BZ204" s="166"/>
      <c r="CA204" s="166"/>
      <c r="CB204" s="166"/>
      <c r="CC204" s="166"/>
      <c r="CD204" s="166"/>
      <c r="CE204" s="166"/>
      <c r="CF204" s="166"/>
      <c r="CG204" s="166"/>
      <c r="CH204" s="166"/>
      <c r="CI204" s="166"/>
      <c r="CJ204" s="166"/>
      <c r="CK204" s="166"/>
      <c r="CL204" s="166"/>
      <c r="CM204" s="166"/>
      <c r="CN204" s="166"/>
      <c r="CO204" s="166"/>
      <c r="CP204" s="166"/>
      <c r="CQ204" s="166"/>
      <c r="CR204" s="166"/>
      <c r="CS204" s="166"/>
      <c r="CT204" s="166"/>
      <c r="CU204" s="166"/>
      <c r="CV204" s="166"/>
      <c r="CW204" s="166"/>
      <c r="CX204" s="166"/>
      <c r="CY204" s="166"/>
      <c r="CZ204" s="166"/>
    </row>
    <row r="205" spans="1:104" ht="11.25" customHeight="1" x14ac:dyDescent="0.2">
      <c r="A205" s="166"/>
      <c r="B205" s="166"/>
      <c r="C205" s="166"/>
      <c r="D205" s="166"/>
      <c r="E205" s="166"/>
      <c r="F205" s="166"/>
      <c r="G205" s="166"/>
      <c r="H205" s="166"/>
      <c r="I205" s="166"/>
      <c r="J205" s="166"/>
      <c r="K205" s="166"/>
      <c r="L205" s="166"/>
      <c r="M205" s="166"/>
      <c r="N205" s="166"/>
      <c r="O205" s="166"/>
      <c r="P205" s="166"/>
      <c r="Q205" s="166"/>
      <c r="R205" s="166"/>
      <c r="S205" s="166"/>
      <c r="T205" s="168"/>
      <c r="U205" s="169"/>
      <c r="V205" s="169"/>
      <c r="W205" s="166"/>
      <c r="X205" s="166"/>
      <c r="Y205" s="166"/>
      <c r="Z205" s="166"/>
      <c r="AA205" s="166"/>
      <c r="AB205" s="166"/>
      <c r="AC205" s="166"/>
      <c r="AD205" s="166"/>
      <c r="AE205" s="166"/>
      <c r="AF205" s="166"/>
      <c r="AG205" s="166"/>
      <c r="AH205" s="166"/>
      <c r="AI205" s="166"/>
      <c r="AJ205" s="166"/>
      <c r="AK205" s="166"/>
      <c r="AL205" s="166"/>
      <c r="AM205" s="166"/>
      <c r="AN205" s="166"/>
      <c r="AO205" s="166"/>
      <c r="AP205" s="166"/>
      <c r="AQ205" s="166"/>
      <c r="AR205" s="166"/>
      <c r="AS205" s="166"/>
      <c r="AT205" s="166"/>
      <c r="AU205" s="166"/>
      <c r="AV205" s="166"/>
      <c r="AW205" s="166"/>
      <c r="AX205" s="166"/>
      <c r="AY205" s="166"/>
      <c r="AZ205" s="166"/>
      <c r="BA205" s="166"/>
      <c r="BB205" s="166"/>
      <c r="BC205" s="166"/>
      <c r="BD205" s="166"/>
      <c r="BE205" s="166"/>
      <c r="BF205" s="166"/>
      <c r="BG205" s="166"/>
      <c r="BH205" s="166"/>
      <c r="BI205" s="166"/>
      <c r="BJ205" s="166"/>
      <c r="BK205" s="166"/>
      <c r="BL205" s="166"/>
      <c r="BM205" s="166"/>
      <c r="BN205" s="166"/>
      <c r="BO205" s="166"/>
      <c r="BP205" s="166"/>
      <c r="BQ205" s="166"/>
      <c r="BR205" s="166"/>
      <c r="BS205" s="166"/>
      <c r="BT205" s="166"/>
      <c r="BU205" s="166"/>
      <c r="BV205" s="166"/>
      <c r="BW205" s="166"/>
      <c r="BX205" s="166"/>
      <c r="BY205" s="166"/>
      <c r="BZ205" s="166"/>
      <c r="CA205" s="166"/>
      <c r="CB205" s="166"/>
      <c r="CC205" s="166"/>
      <c r="CD205" s="166"/>
      <c r="CE205" s="166"/>
      <c r="CF205" s="166"/>
      <c r="CG205" s="166"/>
      <c r="CH205" s="166"/>
      <c r="CI205" s="166"/>
      <c r="CJ205" s="166"/>
      <c r="CK205" s="166"/>
      <c r="CL205" s="166"/>
      <c r="CM205" s="166"/>
      <c r="CN205" s="166"/>
      <c r="CO205" s="166"/>
      <c r="CP205" s="166"/>
      <c r="CQ205" s="166"/>
      <c r="CR205" s="166"/>
      <c r="CS205" s="166"/>
      <c r="CT205" s="166"/>
      <c r="CU205" s="166"/>
      <c r="CV205" s="166"/>
      <c r="CW205" s="166"/>
      <c r="CX205" s="166"/>
      <c r="CY205" s="166"/>
      <c r="CZ205" s="166"/>
    </row>
    <row r="206" spans="1:104" ht="11.25" customHeight="1" x14ac:dyDescent="0.2">
      <c r="A206" s="166"/>
      <c r="B206" s="166"/>
      <c r="C206" s="166"/>
      <c r="D206" s="166"/>
      <c r="E206" s="166"/>
      <c r="F206" s="166"/>
      <c r="G206" s="166"/>
      <c r="H206" s="166"/>
      <c r="I206" s="166"/>
      <c r="J206" s="166"/>
      <c r="K206" s="166"/>
      <c r="L206" s="166"/>
      <c r="M206" s="166"/>
      <c r="N206" s="166"/>
      <c r="O206" s="166"/>
      <c r="P206" s="166"/>
      <c r="Q206" s="166"/>
      <c r="R206" s="166"/>
      <c r="S206" s="166"/>
      <c r="T206" s="168"/>
      <c r="U206" s="169"/>
      <c r="V206" s="169"/>
      <c r="W206" s="166"/>
      <c r="X206" s="166"/>
      <c r="Y206" s="166"/>
      <c r="Z206" s="166"/>
      <c r="AA206" s="166"/>
      <c r="AB206" s="166"/>
      <c r="AC206" s="166"/>
      <c r="AD206" s="166"/>
      <c r="AE206" s="166"/>
      <c r="AF206" s="166"/>
      <c r="AG206" s="166"/>
      <c r="AH206" s="166"/>
      <c r="AI206" s="166"/>
      <c r="AJ206" s="166"/>
      <c r="AK206" s="166"/>
      <c r="AL206" s="166"/>
      <c r="AM206" s="166"/>
      <c r="AN206" s="166"/>
      <c r="AO206" s="166"/>
      <c r="AP206" s="166"/>
      <c r="AQ206" s="166"/>
      <c r="AR206" s="166"/>
      <c r="AS206" s="166"/>
      <c r="AT206" s="166"/>
      <c r="AU206" s="166"/>
      <c r="AV206" s="166"/>
      <c r="AW206" s="166"/>
      <c r="AX206" s="166"/>
      <c r="AY206" s="166"/>
      <c r="AZ206" s="166"/>
      <c r="BA206" s="166"/>
      <c r="BB206" s="166"/>
      <c r="BC206" s="166"/>
      <c r="BD206" s="166"/>
      <c r="BE206" s="166"/>
      <c r="BF206" s="166"/>
      <c r="BG206" s="166"/>
      <c r="BH206" s="166"/>
      <c r="BI206" s="166"/>
      <c r="BJ206" s="166"/>
      <c r="BK206" s="166"/>
      <c r="BL206" s="166"/>
      <c r="BM206" s="166"/>
      <c r="BN206" s="166"/>
      <c r="BO206" s="166"/>
      <c r="BP206" s="166"/>
      <c r="BQ206" s="166"/>
      <c r="BR206" s="166"/>
      <c r="BS206" s="166"/>
      <c r="BT206" s="166"/>
      <c r="BU206" s="166"/>
      <c r="BV206" s="166"/>
      <c r="BW206" s="166"/>
      <c r="BX206" s="166"/>
      <c r="BY206" s="166"/>
      <c r="BZ206" s="166"/>
      <c r="CA206" s="166"/>
      <c r="CB206" s="166"/>
      <c r="CC206" s="166"/>
      <c r="CD206" s="166"/>
      <c r="CE206" s="166"/>
      <c r="CF206" s="166"/>
      <c r="CG206" s="166"/>
      <c r="CH206" s="166"/>
      <c r="CI206" s="166"/>
      <c r="CJ206" s="166"/>
      <c r="CK206" s="166"/>
      <c r="CL206" s="166"/>
      <c r="CM206" s="166"/>
      <c r="CN206" s="166"/>
      <c r="CO206" s="166"/>
      <c r="CP206" s="166"/>
      <c r="CQ206" s="166"/>
      <c r="CR206" s="166"/>
      <c r="CS206" s="166"/>
      <c r="CT206" s="166"/>
      <c r="CU206" s="166"/>
      <c r="CV206" s="166"/>
      <c r="CW206" s="166"/>
      <c r="CX206" s="166"/>
      <c r="CY206" s="166"/>
      <c r="CZ206" s="166"/>
    </row>
    <row r="207" spans="1:104" ht="11.25" customHeight="1" x14ac:dyDescent="0.2">
      <c r="A207" s="166"/>
      <c r="B207" s="166"/>
      <c r="C207" s="166"/>
      <c r="D207" s="166"/>
      <c r="E207" s="166"/>
      <c r="F207" s="166"/>
      <c r="G207" s="166"/>
      <c r="H207" s="166"/>
      <c r="I207" s="166"/>
      <c r="J207" s="166"/>
      <c r="K207" s="166"/>
      <c r="L207" s="166"/>
      <c r="M207" s="166"/>
      <c r="N207" s="166"/>
      <c r="O207" s="166"/>
      <c r="P207" s="166"/>
      <c r="Q207" s="166"/>
      <c r="R207" s="166"/>
      <c r="S207" s="166"/>
      <c r="T207" s="168"/>
      <c r="U207" s="169"/>
      <c r="V207" s="169"/>
      <c r="W207" s="166"/>
      <c r="X207" s="166"/>
      <c r="Y207" s="166"/>
      <c r="Z207" s="166"/>
      <c r="AA207" s="166"/>
      <c r="AB207" s="166"/>
      <c r="AC207" s="166"/>
      <c r="AD207" s="166"/>
      <c r="AE207" s="166"/>
      <c r="AF207" s="166"/>
      <c r="AG207" s="166"/>
      <c r="AH207" s="166"/>
      <c r="AI207" s="166"/>
      <c r="AJ207" s="166"/>
      <c r="AK207" s="166"/>
      <c r="AL207" s="166"/>
      <c r="AM207" s="166"/>
      <c r="AN207" s="166"/>
      <c r="AO207" s="166"/>
      <c r="AP207" s="166"/>
      <c r="AQ207" s="166"/>
      <c r="AR207" s="166"/>
      <c r="AS207" s="166"/>
      <c r="AT207" s="166"/>
      <c r="AU207" s="166"/>
      <c r="AV207" s="166"/>
      <c r="AW207" s="166"/>
      <c r="AX207" s="166"/>
      <c r="AY207" s="166"/>
      <c r="AZ207" s="166"/>
      <c r="BA207" s="166"/>
      <c r="BB207" s="166"/>
      <c r="BC207" s="166"/>
      <c r="BD207" s="166"/>
      <c r="BE207" s="166"/>
      <c r="BF207" s="166"/>
      <c r="BG207" s="166"/>
      <c r="BH207" s="166"/>
      <c r="BI207" s="166"/>
      <c r="BJ207" s="166"/>
      <c r="BK207" s="166"/>
      <c r="BL207" s="166"/>
      <c r="BM207" s="166"/>
      <c r="BN207" s="166"/>
      <c r="BO207" s="166"/>
      <c r="BP207" s="166"/>
      <c r="BQ207" s="166"/>
      <c r="BR207" s="166"/>
      <c r="BS207" s="166"/>
      <c r="BT207" s="166"/>
      <c r="BU207" s="166"/>
      <c r="BV207" s="166"/>
      <c r="BW207" s="166"/>
      <c r="BX207" s="166"/>
      <c r="BY207" s="166"/>
      <c r="BZ207" s="166"/>
      <c r="CA207" s="166"/>
      <c r="CB207" s="166"/>
      <c r="CC207" s="166"/>
      <c r="CD207" s="166"/>
      <c r="CE207" s="166"/>
      <c r="CF207" s="166"/>
      <c r="CG207" s="166"/>
      <c r="CH207" s="166"/>
      <c r="CI207" s="166"/>
      <c r="CJ207" s="166"/>
      <c r="CK207" s="166"/>
      <c r="CL207" s="166"/>
      <c r="CM207" s="166"/>
      <c r="CN207" s="166"/>
      <c r="CO207" s="166"/>
      <c r="CP207" s="166"/>
      <c r="CQ207" s="166"/>
      <c r="CR207" s="166"/>
      <c r="CS207" s="166"/>
      <c r="CT207" s="166"/>
      <c r="CU207" s="166"/>
      <c r="CV207" s="166"/>
      <c r="CW207" s="166"/>
      <c r="CX207" s="166"/>
      <c r="CY207" s="166"/>
      <c r="CZ207" s="166"/>
    </row>
    <row r="208" spans="1:104" ht="11.25" customHeight="1" x14ac:dyDescent="0.2">
      <c r="A208" s="166"/>
      <c r="B208" s="166"/>
      <c r="C208" s="166"/>
      <c r="D208" s="166"/>
      <c r="E208" s="166"/>
      <c r="F208" s="166"/>
      <c r="G208" s="166"/>
      <c r="H208" s="166"/>
      <c r="I208" s="166"/>
      <c r="J208" s="166"/>
      <c r="K208" s="166"/>
      <c r="L208" s="166"/>
      <c r="M208" s="166"/>
      <c r="N208" s="166"/>
      <c r="O208" s="166"/>
      <c r="P208" s="166"/>
      <c r="Q208" s="166"/>
      <c r="R208" s="166"/>
      <c r="S208" s="166"/>
      <c r="T208" s="168"/>
      <c r="U208" s="169"/>
      <c r="V208" s="169"/>
      <c r="W208" s="166"/>
      <c r="X208" s="166"/>
      <c r="Y208" s="166"/>
      <c r="Z208" s="166"/>
      <c r="AA208" s="166"/>
      <c r="AB208" s="166"/>
      <c r="AC208" s="166"/>
      <c r="AD208" s="166"/>
      <c r="AE208" s="166"/>
      <c r="AF208" s="166"/>
      <c r="AG208" s="166"/>
      <c r="AH208" s="166"/>
      <c r="AI208" s="166"/>
      <c r="AJ208" s="166"/>
      <c r="AK208" s="166"/>
      <c r="AL208" s="166"/>
      <c r="AM208" s="166"/>
      <c r="AN208" s="166"/>
      <c r="AO208" s="166"/>
      <c r="AP208" s="166"/>
      <c r="AQ208" s="166"/>
      <c r="AR208" s="166"/>
      <c r="AS208" s="166"/>
      <c r="AT208" s="166"/>
      <c r="AU208" s="166"/>
      <c r="AV208" s="166"/>
      <c r="AW208" s="166"/>
      <c r="AX208" s="166"/>
      <c r="AY208" s="166"/>
      <c r="AZ208" s="166"/>
      <c r="BA208" s="166"/>
      <c r="BB208" s="166"/>
      <c r="BC208" s="166"/>
      <c r="BD208" s="166"/>
      <c r="BE208" s="166"/>
      <c r="BF208" s="166"/>
      <c r="BG208" s="166"/>
      <c r="BH208" s="166"/>
      <c r="BI208" s="166"/>
      <c r="BJ208" s="166"/>
      <c r="BK208" s="166"/>
      <c r="BL208" s="166"/>
      <c r="BM208" s="166"/>
      <c r="BN208" s="166"/>
      <c r="BO208" s="166"/>
      <c r="BP208" s="166"/>
      <c r="BQ208" s="166"/>
      <c r="BR208" s="166"/>
      <c r="BS208" s="166"/>
      <c r="BT208" s="166"/>
      <c r="BU208" s="166"/>
      <c r="BV208" s="166"/>
      <c r="BW208" s="166"/>
      <c r="BX208" s="166"/>
      <c r="BY208" s="166"/>
      <c r="BZ208" s="166"/>
      <c r="CA208" s="166"/>
      <c r="CB208" s="166"/>
      <c r="CC208" s="166"/>
      <c r="CD208" s="166"/>
      <c r="CE208" s="166"/>
      <c r="CF208" s="166"/>
      <c r="CG208" s="166"/>
      <c r="CH208" s="166"/>
      <c r="CI208" s="166"/>
      <c r="CJ208" s="166"/>
      <c r="CK208" s="166"/>
      <c r="CL208" s="166"/>
      <c r="CM208" s="166"/>
      <c r="CN208" s="166"/>
      <c r="CO208" s="166"/>
      <c r="CP208" s="166"/>
      <c r="CQ208" s="166"/>
      <c r="CR208" s="166"/>
      <c r="CS208" s="166"/>
      <c r="CT208" s="166"/>
      <c r="CU208" s="166"/>
      <c r="CV208" s="166"/>
      <c r="CW208" s="166"/>
      <c r="CX208" s="166"/>
      <c r="CY208" s="166"/>
      <c r="CZ208" s="166"/>
    </row>
    <row r="209" spans="1:104" ht="11.25" customHeight="1" x14ac:dyDescent="0.2">
      <c r="A209" s="166"/>
      <c r="B209" s="166"/>
      <c r="C209" s="166"/>
      <c r="D209" s="166"/>
      <c r="E209" s="166"/>
      <c r="F209" s="166"/>
      <c r="G209" s="166"/>
      <c r="H209" s="166"/>
      <c r="I209" s="166"/>
      <c r="J209" s="166"/>
      <c r="K209" s="166"/>
      <c r="L209" s="166"/>
      <c r="M209" s="166"/>
      <c r="N209" s="166"/>
      <c r="O209" s="166"/>
      <c r="P209" s="166"/>
      <c r="Q209" s="166"/>
      <c r="R209" s="166"/>
      <c r="S209" s="166"/>
      <c r="T209" s="168"/>
      <c r="U209" s="169"/>
      <c r="V209" s="169"/>
      <c r="W209" s="166"/>
      <c r="X209" s="166"/>
      <c r="Y209" s="166"/>
      <c r="Z209" s="166"/>
      <c r="AA209" s="166"/>
      <c r="AB209" s="166"/>
      <c r="AC209" s="166"/>
      <c r="AD209" s="166"/>
      <c r="AE209" s="166"/>
      <c r="AF209" s="166"/>
      <c r="AG209" s="166"/>
      <c r="AH209" s="166"/>
      <c r="AI209" s="166"/>
      <c r="AJ209" s="166"/>
      <c r="AK209" s="166"/>
      <c r="AL209" s="166"/>
      <c r="AM209" s="166"/>
      <c r="AN209" s="166"/>
      <c r="AO209" s="166"/>
      <c r="AP209" s="166"/>
      <c r="AQ209" s="166"/>
      <c r="AR209" s="166"/>
      <c r="AS209" s="166"/>
      <c r="AT209" s="166"/>
      <c r="AU209" s="166"/>
      <c r="AV209" s="166"/>
      <c r="AW209" s="166"/>
      <c r="AX209" s="166"/>
      <c r="AY209" s="166"/>
      <c r="AZ209" s="166"/>
      <c r="BA209" s="166"/>
      <c r="BB209" s="166"/>
      <c r="BC209" s="166"/>
      <c r="BD209" s="166"/>
      <c r="BE209" s="166"/>
      <c r="BF209" s="166"/>
      <c r="BG209" s="166"/>
      <c r="BH209" s="166"/>
      <c r="BI209" s="166"/>
      <c r="BJ209" s="166"/>
      <c r="BK209" s="166"/>
      <c r="BL209" s="166"/>
      <c r="BM209" s="166"/>
      <c r="BN209" s="166"/>
      <c r="BO209" s="166"/>
      <c r="BP209" s="166"/>
      <c r="BQ209" s="166"/>
      <c r="BR209" s="166"/>
      <c r="BS209" s="166"/>
      <c r="BT209" s="166"/>
      <c r="BU209" s="166"/>
      <c r="BV209" s="166"/>
      <c r="BW209" s="166"/>
      <c r="BX209" s="166"/>
      <c r="BY209" s="166"/>
      <c r="BZ209" s="166"/>
      <c r="CA209" s="166"/>
      <c r="CB209" s="166"/>
      <c r="CC209" s="166"/>
      <c r="CD209" s="166"/>
      <c r="CE209" s="166"/>
      <c r="CF209" s="166"/>
      <c r="CG209" s="166"/>
      <c r="CH209" s="166"/>
      <c r="CI209" s="166"/>
      <c r="CJ209" s="166"/>
      <c r="CK209" s="166"/>
      <c r="CL209" s="166"/>
      <c r="CM209" s="166"/>
      <c r="CN209" s="166"/>
      <c r="CO209" s="166"/>
      <c r="CP209" s="166"/>
      <c r="CQ209" s="166"/>
      <c r="CR209" s="166"/>
      <c r="CS209" s="166"/>
      <c r="CT209" s="166"/>
      <c r="CU209" s="166"/>
      <c r="CV209" s="166"/>
      <c r="CW209" s="166"/>
      <c r="CX209" s="166"/>
      <c r="CY209" s="166"/>
      <c r="CZ209" s="166"/>
    </row>
    <row r="210" spans="1:104" ht="11.25" customHeight="1" x14ac:dyDescent="0.2">
      <c r="A210" s="166"/>
      <c r="B210" s="166"/>
      <c r="C210" s="166"/>
      <c r="D210" s="166"/>
      <c r="E210" s="166"/>
      <c r="F210" s="166"/>
      <c r="G210" s="166"/>
      <c r="H210" s="166"/>
      <c r="I210" s="166"/>
      <c r="J210" s="166"/>
      <c r="K210" s="166"/>
      <c r="L210" s="166"/>
      <c r="M210" s="166"/>
      <c r="N210" s="166"/>
      <c r="O210" s="166"/>
      <c r="P210" s="166"/>
      <c r="Q210" s="166"/>
      <c r="R210" s="166"/>
      <c r="S210" s="166"/>
      <c r="T210" s="168"/>
      <c r="U210" s="169"/>
      <c r="V210" s="169"/>
      <c r="W210" s="166"/>
      <c r="X210" s="166"/>
      <c r="Y210" s="166"/>
      <c r="Z210" s="166"/>
      <c r="AA210" s="166"/>
      <c r="AB210" s="166"/>
      <c r="AC210" s="166"/>
      <c r="AD210" s="166"/>
      <c r="AE210" s="166"/>
      <c r="AF210" s="166"/>
      <c r="AG210" s="166"/>
      <c r="AH210" s="166"/>
      <c r="AI210" s="166"/>
      <c r="AJ210" s="166"/>
      <c r="AK210" s="166"/>
      <c r="AL210" s="166"/>
      <c r="AM210" s="166"/>
      <c r="AN210" s="166"/>
      <c r="AO210" s="166"/>
      <c r="AP210" s="166"/>
      <c r="AQ210" s="166"/>
      <c r="AR210" s="166"/>
      <c r="AS210" s="166"/>
      <c r="AT210" s="166"/>
      <c r="AU210" s="166"/>
      <c r="AV210" s="166"/>
      <c r="AW210" s="166"/>
      <c r="AX210" s="166"/>
      <c r="AY210" s="166"/>
      <c r="AZ210" s="166"/>
      <c r="BA210" s="166"/>
      <c r="BB210" s="166"/>
      <c r="BC210" s="166"/>
      <c r="BD210" s="166"/>
      <c r="BE210" s="166"/>
      <c r="BF210" s="166"/>
      <c r="BG210" s="166"/>
      <c r="BH210" s="166"/>
      <c r="BI210" s="166"/>
      <c r="BJ210" s="166"/>
      <c r="BK210" s="166"/>
      <c r="BL210" s="166"/>
      <c r="BM210" s="166"/>
      <c r="BN210" s="166"/>
      <c r="BO210" s="166"/>
      <c r="BP210" s="166"/>
      <c r="BQ210" s="166"/>
      <c r="BR210" s="166"/>
      <c r="BS210" s="166"/>
      <c r="BT210" s="166"/>
      <c r="BU210" s="166"/>
      <c r="BV210" s="166"/>
      <c r="BW210" s="166"/>
      <c r="BX210" s="166"/>
      <c r="BY210" s="166"/>
      <c r="BZ210" s="166"/>
      <c r="CA210" s="166"/>
      <c r="CB210" s="166"/>
      <c r="CC210" s="166"/>
      <c r="CD210" s="166"/>
      <c r="CE210" s="166"/>
      <c r="CF210" s="166"/>
      <c r="CG210" s="166"/>
      <c r="CH210" s="166"/>
      <c r="CI210" s="166"/>
      <c r="CJ210" s="166"/>
      <c r="CK210" s="166"/>
      <c r="CL210" s="166"/>
      <c r="CM210" s="166"/>
      <c r="CN210" s="166"/>
      <c r="CO210" s="166"/>
      <c r="CP210" s="166"/>
      <c r="CQ210" s="166"/>
      <c r="CR210" s="166"/>
      <c r="CS210" s="166"/>
      <c r="CT210" s="166"/>
      <c r="CU210" s="166"/>
      <c r="CV210" s="166"/>
      <c r="CW210" s="166"/>
      <c r="CX210" s="166"/>
      <c r="CY210" s="166"/>
      <c r="CZ210" s="166"/>
    </row>
    <row r="211" spans="1:104" ht="11.25" customHeight="1" x14ac:dyDescent="0.2">
      <c r="A211" s="166"/>
      <c r="B211" s="166"/>
      <c r="C211" s="166"/>
      <c r="D211" s="166"/>
      <c r="E211" s="166"/>
      <c r="F211" s="166"/>
      <c r="G211" s="166"/>
      <c r="H211" s="166"/>
      <c r="I211" s="166"/>
      <c r="J211" s="166"/>
      <c r="K211" s="166"/>
      <c r="L211" s="166"/>
      <c r="M211" s="166"/>
      <c r="N211" s="166"/>
      <c r="O211" s="166"/>
      <c r="P211" s="166"/>
      <c r="Q211" s="166"/>
      <c r="R211" s="166"/>
      <c r="S211" s="166"/>
      <c r="T211" s="168"/>
      <c r="U211" s="169"/>
      <c r="V211" s="169"/>
      <c r="W211" s="166"/>
      <c r="X211" s="166"/>
      <c r="Y211" s="166"/>
      <c r="Z211" s="166"/>
      <c r="AA211" s="166"/>
      <c r="AB211" s="166"/>
      <c r="AC211" s="166"/>
      <c r="AD211" s="166"/>
      <c r="AE211" s="166"/>
      <c r="AF211" s="166"/>
      <c r="AG211" s="166"/>
      <c r="AH211" s="166"/>
      <c r="AI211" s="166"/>
      <c r="AJ211" s="166"/>
      <c r="AK211" s="166"/>
      <c r="AL211" s="166"/>
      <c r="AM211" s="166"/>
      <c r="AN211" s="166"/>
      <c r="AO211" s="166"/>
      <c r="AP211" s="166"/>
      <c r="AQ211" s="166"/>
      <c r="AR211" s="166"/>
      <c r="AS211" s="166"/>
      <c r="AT211" s="166"/>
      <c r="AU211" s="166"/>
      <c r="AV211" s="166"/>
      <c r="AW211" s="166"/>
      <c r="AX211" s="166"/>
      <c r="AY211" s="166"/>
      <c r="AZ211" s="166"/>
      <c r="BA211" s="166"/>
      <c r="BB211" s="166"/>
      <c r="BC211" s="166"/>
      <c r="BD211" s="166"/>
      <c r="BE211" s="166"/>
      <c r="BF211" s="166"/>
      <c r="BG211" s="166"/>
      <c r="BH211" s="166"/>
      <c r="BI211" s="166"/>
      <c r="BJ211" s="166"/>
      <c r="BK211" s="166"/>
      <c r="BL211" s="166"/>
      <c r="BM211" s="166"/>
      <c r="BN211" s="166"/>
      <c r="BO211" s="166"/>
      <c r="BP211" s="166"/>
      <c r="BQ211" s="166"/>
      <c r="BR211" s="166"/>
      <c r="BS211" s="166"/>
      <c r="BT211" s="166"/>
      <c r="BU211" s="166"/>
      <c r="BV211" s="166"/>
      <c r="BW211" s="166"/>
      <c r="BX211" s="166"/>
      <c r="BY211" s="166"/>
      <c r="BZ211" s="166"/>
      <c r="CA211" s="166"/>
      <c r="CB211" s="166"/>
      <c r="CC211" s="166"/>
      <c r="CD211" s="166"/>
      <c r="CE211" s="166"/>
      <c r="CF211" s="166"/>
      <c r="CG211" s="166"/>
      <c r="CH211" s="166"/>
      <c r="CI211" s="166"/>
      <c r="CJ211" s="166"/>
      <c r="CK211" s="166"/>
      <c r="CL211" s="166"/>
      <c r="CM211" s="166"/>
      <c r="CN211" s="166"/>
      <c r="CO211" s="166"/>
      <c r="CP211" s="166"/>
      <c r="CQ211" s="166"/>
      <c r="CR211" s="166"/>
      <c r="CS211" s="166"/>
      <c r="CT211" s="166"/>
      <c r="CU211" s="166"/>
      <c r="CV211" s="166"/>
      <c r="CW211" s="166"/>
      <c r="CX211" s="166"/>
      <c r="CY211" s="166"/>
      <c r="CZ211" s="166"/>
    </row>
    <row r="212" spans="1:104" ht="11.25" customHeight="1" x14ac:dyDescent="0.2">
      <c r="A212" s="166"/>
      <c r="B212" s="166"/>
      <c r="C212" s="166"/>
      <c r="D212" s="166"/>
      <c r="E212" s="166"/>
      <c r="F212" s="166"/>
      <c r="G212" s="166"/>
      <c r="H212" s="166"/>
      <c r="I212" s="166"/>
      <c r="J212" s="166"/>
      <c r="K212" s="166"/>
      <c r="L212" s="166"/>
      <c r="M212" s="166"/>
      <c r="N212" s="166"/>
      <c r="O212" s="166"/>
      <c r="P212" s="166"/>
      <c r="Q212" s="166"/>
      <c r="R212" s="166"/>
      <c r="S212" s="166"/>
      <c r="T212" s="168"/>
      <c r="U212" s="169"/>
      <c r="V212" s="169"/>
      <c r="W212" s="166"/>
      <c r="X212" s="166"/>
      <c r="Y212" s="166"/>
      <c r="Z212" s="166"/>
      <c r="AA212" s="166"/>
      <c r="AB212" s="166"/>
      <c r="AC212" s="166"/>
      <c r="AD212" s="166"/>
      <c r="AE212" s="166"/>
      <c r="AF212" s="166"/>
      <c r="AG212" s="166"/>
      <c r="AH212" s="166"/>
      <c r="AI212" s="166"/>
      <c r="AJ212" s="166"/>
      <c r="AK212" s="166"/>
      <c r="AL212" s="166"/>
      <c r="AM212" s="166"/>
      <c r="AN212" s="166"/>
      <c r="AO212" s="166"/>
      <c r="AP212" s="166"/>
      <c r="AQ212" s="166"/>
      <c r="AR212" s="166"/>
      <c r="AS212" s="166"/>
      <c r="AT212" s="166"/>
      <c r="AU212" s="166"/>
      <c r="AV212" s="166"/>
      <c r="AW212" s="166"/>
      <c r="AX212" s="166"/>
      <c r="AY212" s="166"/>
      <c r="AZ212" s="166"/>
      <c r="BA212" s="166"/>
      <c r="BB212" s="166"/>
      <c r="BC212" s="166"/>
      <c r="BD212" s="166"/>
      <c r="BE212" s="166"/>
      <c r="BF212" s="166"/>
      <c r="BG212" s="166"/>
      <c r="BH212" s="166"/>
      <c r="BI212" s="166"/>
      <c r="BJ212" s="166"/>
      <c r="BK212" s="166"/>
      <c r="BL212" s="166"/>
      <c r="BM212" s="166"/>
      <c r="BN212" s="166"/>
      <c r="BO212" s="166"/>
      <c r="BP212" s="166"/>
      <c r="BQ212" s="166"/>
      <c r="BR212" s="166"/>
      <c r="BS212" s="166"/>
      <c r="BT212" s="166"/>
      <c r="BU212" s="166"/>
      <c r="BV212" s="166"/>
      <c r="BW212" s="166"/>
      <c r="BX212" s="166"/>
      <c r="BY212" s="166"/>
      <c r="BZ212" s="166"/>
      <c r="CA212" s="166"/>
      <c r="CB212" s="166"/>
      <c r="CC212" s="166"/>
      <c r="CD212" s="166"/>
      <c r="CE212" s="166"/>
      <c r="CF212" s="166"/>
      <c r="CG212" s="166"/>
      <c r="CH212" s="166"/>
      <c r="CI212" s="166"/>
      <c r="CJ212" s="166"/>
      <c r="CK212" s="166"/>
      <c r="CL212" s="166"/>
      <c r="CM212" s="166"/>
      <c r="CN212" s="166"/>
      <c r="CO212" s="166"/>
      <c r="CP212" s="166"/>
      <c r="CQ212" s="166"/>
      <c r="CR212" s="166"/>
      <c r="CS212" s="166"/>
      <c r="CT212" s="166"/>
      <c r="CU212" s="166"/>
      <c r="CV212" s="166"/>
      <c r="CW212" s="166"/>
      <c r="CX212" s="166"/>
      <c r="CY212" s="166"/>
      <c r="CZ212" s="166"/>
    </row>
    <row r="213" spans="1:104" ht="11.25" customHeight="1" x14ac:dyDescent="0.2">
      <c r="A213" s="166"/>
      <c r="B213" s="166"/>
      <c r="C213" s="166"/>
      <c r="D213" s="166"/>
      <c r="E213" s="166"/>
      <c r="F213" s="166"/>
      <c r="G213" s="166"/>
      <c r="H213" s="166"/>
      <c r="I213" s="166"/>
      <c r="J213" s="166"/>
      <c r="K213" s="166"/>
      <c r="L213" s="166"/>
      <c r="M213" s="166"/>
      <c r="N213" s="166"/>
      <c r="O213" s="166"/>
      <c r="P213" s="166"/>
      <c r="Q213" s="166"/>
      <c r="R213" s="166"/>
      <c r="S213" s="166"/>
      <c r="T213" s="168"/>
      <c r="U213" s="169"/>
      <c r="V213" s="169"/>
      <c r="W213" s="166"/>
      <c r="X213" s="166"/>
      <c r="Y213" s="166"/>
      <c r="Z213" s="166"/>
      <c r="AA213" s="166"/>
      <c r="AB213" s="166"/>
      <c r="AC213" s="166"/>
      <c r="AD213" s="166"/>
      <c r="AE213" s="166"/>
      <c r="AF213" s="166"/>
      <c r="AG213" s="166"/>
      <c r="AH213" s="166"/>
      <c r="AI213" s="166"/>
      <c r="AJ213" s="166"/>
      <c r="AK213" s="166"/>
      <c r="AL213" s="166"/>
      <c r="AM213" s="166"/>
      <c r="AN213" s="166"/>
      <c r="AO213" s="166"/>
      <c r="AP213" s="166"/>
      <c r="AQ213" s="166"/>
      <c r="AR213" s="166"/>
      <c r="AS213" s="166"/>
      <c r="AT213" s="166"/>
      <c r="AU213" s="166"/>
      <c r="AV213" s="166"/>
      <c r="AW213" s="166"/>
      <c r="AX213" s="166"/>
      <c r="AY213" s="166"/>
      <c r="AZ213" s="166"/>
      <c r="BA213" s="166"/>
      <c r="BB213" s="166"/>
      <c r="BC213" s="166"/>
      <c r="BD213" s="166"/>
      <c r="BE213" s="166"/>
      <c r="BF213" s="166"/>
      <c r="BG213" s="166"/>
      <c r="BH213" s="166"/>
      <c r="BI213" s="166"/>
      <c r="BJ213" s="166"/>
      <c r="BK213" s="166"/>
      <c r="BL213" s="166"/>
      <c r="BM213" s="166"/>
      <c r="BN213" s="166"/>
      <c r="BO213" s="166"/>
      <c r="BP213" s="166"/>
      <c r="BQ213" s="166"/>
      <c r="BR213" s="166"/>
      <c r="BS213" s="166"/>
      <c r="BT213" s="166"/>
      <c r="BU213" s="166"/>
      <c r="BV213" s="166"/>
      <c r="BW213" s="166"/>
      <c r="BX213" s="166"/>
      <c r="BY213" s="166"/>
      <c r="BZ213" s="166"/>
      <c r="CA213" s="166"/>
      <c r="CB213" s="166"/>
      <c r="CC213" s="166"/>
      <c r="CD213" s="166"/>
      <c r="CE213" s="166"/>
      <c r="CF213" s="166"/>
      <c r="CG213" s="166"/>
      <c r="CH213" s="166"/>
      <c r="CI213" s="166"/>
      <c r="CJ213" s="166"/>
      <c r="CK213" s="166"/>
      <c r="CL213" s="166"/>
      <c r="CM213" s="166"/>
      <c r="CN213" s="166"/>
      <c r="CO213" s="166"/>
      <c r="CP213" s="166"/>
      <c r="CQ213" s="166"/>
      <c r="CR213" s="166"/>
      <c r="CS213" s="166"/>
      <c r="CT213" s="166"/>
      <c r="CU213" s="166"/>
      <c r="CV213" s="166"/>
      <c r="CW213" s="166"/>
      <c r="CX213" s="166"/>
      <c r="CY213" s="166"/>
      <c r="CZ213" s="166"/>
    </row>
    <row r="214" spans="1:104" ht="11.25" customHeight="1" x14ac:dyDescent="0.2">
      <c r="A214" s="166"/>
      <c r="B214" s="166"/>
      <c r="C214" s="166"/>
      <c r="D214" s="166"/>
      <c r="E214" s="166"/>
      <c r="F214" s="166"/>
      <c r="G214" s="166"/>
      <c r="H214" s="166"/>
      <c r="I214" s="166"/>
      <c r="J214" s="166"/>
      <c r="K214" s="166"/>
      <c r="L214" s="166"/>
      <c r="M214" s="166"/>
      <c r="N214" s="166"/>
      <c r="O214" s="166"/>
      <c r="P214" s="166"/>
      <c r="Q214" s="166"/>
      <c r="R214" s="166"/>
      <c r="S214" s="166"/>
      <c r="T214" s="168"/>
      <c r="U214" s="169"/>
      <c r="V214" s="169"/>
      <c r="W214" s="166"/>
      <c r="X214" s="166"/>
      <c r="Y214" s="166"/>
      <c r="Z214" s="166"/>
      <c r="AA214" s="166"/>
      <c r="AB214" s="166"/>
      <c r="AC214" s="166"/>
      <c r="AD214" s="166"/>
      <c r="AE214" s="166"/>
      <c r="AF214" s="166"/>
      <c r="AG214" s="166"/>
      <c r="AH214" s="166"/>
      <c r="AI214" s="166"/>
      <c r="AJ214" s="166"/>
      <c r="AK214" s="166"/>
      <c r="AL214" s="166"/>
      <c r="AM214" s="166"/>
      <c r="AN214" s="166"/>
      <c r="AO214" s="166"/>
      <c r="AP214" s="166"/>
      <c r="AQ214" s="166"/>
      <c r="AR214" s="166"/>
      <c r="AS214" s="166"/>
      <c r="AT214" s="166"/>
      <c r="AU214" s="166"/>
      <c r="AV214" s="166"/>
      <c r="AW214" s="166"/>
      <c r="AX214" s="166"/>
      <c r="AY214" s="166"/>
      <c r="AZ214" s="166"/>
      <c r="BA214" s="166"/>
      <c r="BB214" s="166"/>
      <c r="BC214" s="166"/>
      <c r="BD214" s="166"/>
      <c r="BE214" s="166"/>
      <c r="BF214" s="166"/>
      <c r="BG214" s="166"/>
      <c r="BH214" s="166"/>
      <c r="BI214" s="166"/>
      <c r="BJ214" s="166"/>
      <c r="BK214" s="166"/>
      <c r="BL214" s="166"/>
      <c r="BM214" s="166"/>
      <c r="BN214" s="166"/>
      <c r="BO214" s="166"/>
      <c r="BP214" s="166"/>
      <c r="BQ214" s="166"/>
      <c r="BR214" s="166"/>
      <c r="BS214" s="166"/>
      <c r="BT214" s="166"/>
      <c r="BU214" s="166"/>
      <c r="BV214" s="166"/>
      <c r="BW214" s="166"/>
      <c r="BX214" s="166"/>
      <c r="BY214" s="166"/>
      <c r="BZ214" s="166"/>
      <c r="CA214" s="166"/>
      <c r="CB214" s="166"/>
      <c r="CC214" s="166"/>
      <c r="CD214" s="166"/>
      <c r="CE214" s="166"/>
      <c r="CF214" s="166"/>
      <c r="CG214" s="166"/>
      <c r="CH214" s="166"/>
      <c r="CI214" s="166"/>
      <c r="CJ214" s="166"/>
      <c r="CK214" s="166"/>
      <c r="CL214" s="166"/>
      <c r="CM214" s="166"/>
      <c r="CN214" s="166"/>
      <c r="CO214" s="166"/>
      <c r="CP214" s="166"/>
      <c r="CQ214" s="166"/>
      <c r="CR214" s="166"/>
      <c r="CS214" s="166"/>
      <c r="CT214" s="166"/>
      <c r="CU214" s="166"/>
      <c r="CV214" s="166"/>
      <c r="CW214" s="166"/>
      <c r="CX214" s="166"/>
      <c r="CY214" s="166"/>
      <c r="CZ214" s="166"/>
    </row>
    <row r="215" spans="1:104" ht="11.25" customHeight="1" x14ac:dyDescent="0.2">
      <c r="A215" s="166"/>
      <c r="B215" s="166"/>
      <c r="C215" s="166"/>
      <c r="D215" s="166"/>
      <c r="E215" s="166"/>
      <c r="F215" s="166"/>
      <c r="G215" s="166"/>
      <c r="H215" s="166"/>
      <c r="I215" s="166"/>
      <c r="J215" s="166"/>
      <c r="K215" s="166"/>
      <c r="L215" s="166"/>
      <c r="M215" s="166"/>
      <c r="N215" s="166"/>
      <c r="O215" s="166"/>
      <c r="P215" s="166"/>
      <c r="Q215" s="166"/>
      <c r="R215" s="166"/>
      <c r="S215" s="166"/>
      <c r="T215" s="168"/>
      <c r="U215" s="169"/>
      <c r="V215" s="169"/>
      <c r="W215" s="166"/>
      <c r="X215" s="166"/>
      <c r="Y215" s="166"/>
      <c r="Z215" s="166"/>
      <c r="AA215" s="166"/>
      <c r="AB215" s="166"/>
      <c r="AC215" s="166"/>
      <c r="AD215" s="166"/>
      <c r="AE215" s="166"/>
      <c r="AF215" s="166"/>
      <c r="AG215" s="166"/>
      <c r="AH215" s="166"/>
      <c r="AI215" s="166"/>
      <c r="AJ215" s="166"/>
      <c r="AK215" s="166"/>
      <c r="AL215" s="166"/>
      <c r="AM215" s="166"/>
      <c r="AN215" s="166"/>
      <c r="AO215" s="166"/>
      <c r="AP215" s="166"/>
      <c r="AQ215" s="166"/>
      <c r="AR215" s="166"/>
      <c r="AS215" s="166"/>
      <c r="AT215" s="166"/>
      <c r="AU215" s="166"/>
      <c r="AV215" s="166"/>
      <c r="AW215" s="166"/>
      <c r="AX215" s="166"/>
      <c r="AY215" s="166"/>
      <c r="AZ215" s="166"/>
      <c r="BA215" s="166"/>
      <c r="BB215" s="166"/>
      <c r="BC215" s="166"/>
      <c r="BD215" s="166"/>
      <c r="BE215" s="166"/>
      <c r="BF215" s="166"/>
      <c r="BG215" s="166"/>
      <c r="BH215" s="166"/>
      <c r="BI215" s="166"/>
      <c r="BJ215" s="166"/>
      <c r="BK215" s="166"/>
      <c r="BL215" s="166"/>
      <c r="BM215" s="166"/>
      <c r="BN215" s="166"/>
      <c r="BO215" s="166"/>
      <c r="BP215" s="166"/>
      <c r="BQ215" s="166"/>
      <c r="BR215" s="166"/>
      <c r="BS215" s="166"/>
      <c r="BT215" s="166"/>
      <c r="BU215" s="166"/>
      <c r="BV215" s="166"/>
      <c r="BW215" s="166"/>
      <c r="BX215" s="166"/>
      <c r="BY215" s="166"/>
      <c r="BZ215" s="166"/>
      <c r="CA215" s="166"/>
      <c r="CB215" s="166"/>
      <c r="CC215" s="166"/>
      <c r="CD215" s="166"/>
      <c r="CE215" s="166"/>
      <c r="CF215" s="166"/>
      <c r="CG215" s="166"/>
      <c r="CH215" s="166"/>
      <c r="CI215" s="166"/>
      <c r="CJ215" s="166"/>
      <c r="CK215" s="166"/>
      <c r="CL215" s="166"/>
      <c r="CM215" s="166"/>
      <c r="CN215" s="166"/>
      <c r="CO215" s="166"/>
      <c r="CP215" s="166"/>
      <c r="CQ215" s="166"/>
      <c r="CR215" s="166"/>
      <c r="CS215" s="166"/>
      <c r="CT215" s="166"/>
      <c r="CU215" s="166"/>
      <c r="CV215" s="166"/>
      <c r="CW215" s="166"/>
      <c r="CX215" s="166"/>
      <c r="CY215" s="166"/>
      <c r="CZ215" s="166"/>
    </row>
    <row r="216" spans="1:104" ht="11.25" customHeight="1" x14ac:dyDescent="0.2">
      <c r="A216" s="166"/>
      <c r="B216" s="166"/>
      <c r="C216" s="166"/>
      <c r="D216" s="166"/>
      <c r="E216" s="166"/>
      <c r="F216" s="166"/>
      <c r="G216" s="166"/>
      <c r="H216" s="166"/>
      <c r="I216" s="166"/>
      <c r="J216" s="166"/>
      <c r="K216" s="166"/>
      <c r="L216" s="166"/>
      <c r="M216" s="166"/>
      <c r="N216" s="166"/>
      <c r="O216" s="166"/>
      <c r="P216" s="166"/>
      <c r="Q216" s="166"/>
      <c r="R216" s="166"/>
      <c r="S216" s="166"/>
      <c r="T216" s="168"/>
      <c r="U216" s="169"/>
      <c r="V216" s="169"/>
      <c r="W216" s="166"/>
      <c r="X216" s="166"/>
      <c r="Y216" s="166"/>
      <c r="Z216" s="166"/>
      <c r="AA216" s="166"/>
      <c r="AB216" s="166"/>
      <c r="AC216" s="166"/>
      <c r="AD216" s="166"/>
      <c r="AE216" s="166"/>
      <c r="AF216" s="166"/>
      <c r="AG216" s="166"/>
      <c r="AH216" s="166"/>
      <c r="AI216" s="166"/>
      <c r="AJ216" s="166"/>
      <c r="AK216" s="166"/>
      <c r="AL216" s="166"/>
      <c r="AM216" s="166"/>
      <c r="AN216" s="166"/>
      <c r="AO216" s="166"/>
      <c r="AP216" s="166"/>
      <c r="AQ216" s="166"/>
      <c r="AR216" s="166"/>
      <c r="AS216" s="166"/>
      <c r="AT216" s="166"/>
      <c r="AU216" s="166"/>
      <c r="AV216" s="166"/>
      <c r="AW216" s="166"/>
      <c r="AX216" s="166"/>
      <c r="AY216" s="166"/>
      <c r="AZ216" s="166"/>
      <c r="BA216" s="166"/>
      <c r="BB216" s="166"/>
      <c r="BC216" s="166"/>
      <c r="BD216" s="166"/>
      <c r="BE216" s="166"/>
      <c r="BF216" s="166"/>
      <c r="BG216" s="166"/>
      <c r="BH216" s="166"/>
      <c r="BI216" s="166"/>
      <c r="BJ216" s="166"/>
      <c r="BK216" s="166"/>
      <c r="BL216" s="166"/>
      <c r="BM216" s="166"/>
      <c r="BN216" s="166"/>
      <c r="BO216" s="166"/>
      <c r="BP216" s="166"/>
      <c r="BQ216" s="166"/>
      <c r="BR216" s="166"/>
      <c r="BS216" s="166"/>
      <c r="BT216" s="166"/>
      <c r="BU216" s="166"/>
      <c r="BV216" s="166"/>
      <c r="BW216" s="166"/>
      <c r="BX216" s="166"/>
      <c r="BY216" s="166"/>
      <c r="BZ216" s="166"/>
      <c r="CA216" s="166"/>
      <c r="CB216" s="166"/>
      <c r="CC216" s="166"/>
      <c r="CD216" s="166"/>
      <c r="CE216" s="166"/>
      <c r="CF216" s="166"/>
      <c r="CG216" s="166"/>
      <c r="CH216" s="166"/>
      <c r="CI216" s="166"/>
      <c r="CJ216" s="166"/>
      <c r="CK216" s="166"/>
      <c r="CL216" s="166"/>
      <c r="CM216" s="166"/>
      <c r="CN216" s="166"/>
      <c r="CO216" s="166"/>
      <c r="CP216" s="166"/>
      <c r="CQ216" s="166"/>
      <c r="CR216" s="166"/>
      <c r="CS216" s="166"/>
      <c r="CT216" s="166"/>
      <c r="CU216" s="166"/>
      <c r="CV216" s="166"/>
      <c r="CW216" s="166"/>
      <c r="CX216" s="166"/>
      <c r="CY216" s="166"/>
      <c r="CZ216" s="166"/>
    </row>
    <row r="217" spans="1:104" ht="11.25" customHeight="1" x14ac:dyDescent="0.2">
      <c r="A217" s="166"/>
      <c r="B217" s="166"/>
      <c r="C217" s="166"/>
      <c r="D217" s="166"/>
      <c r="E217" s="166"/>
      <c r="F217" s="166"/>
      <c r="G217" s="166"/>
      <c r="H217" s="166"/>
      <c r="I217" s="166"/>
      <c r="J217" s="166"/>
      <c r="K217" s="166"/>
      <c r="L217" s="166"/>
      <c r="M217" s="166"/>
      <c r="N217" s="166"/>
      <c r="O217" s="166"/>
      <c r="P217" s="166"/>
      <c r="Q217" s="166"/>
      <c r="R217" s="166"/>
      <c r="S217" s="166"/>
      <c r="T217" s="168"/>
      <c r="U217" s="169"/>
      <c r="V217" s="169"/>
      <c r="W217" s="166"/>
      <c r="X217" s="166"/>
      <c r="Y217" s="166"/>
      <c r="Z217" s="166"/>
      <c r="AA217" s="166"/>
      <c r="AB217" s="166"/>
      <c r="AC217" s="166"/>
      <c r="AD217" s="166"/>
      <c r="AE217" s="166"/>
      <c r="AF217" s="166"/>
      <c r="AG217" s="166"/>
      <c r="AH217" s="166"/>
      <c r="AI217" s="166"/>
      <c r="AJ217" s="166"/>
      <c r="AK217" s="166"/>
      <c r="AL217" s="166"/>
      <c r="AM217" s="166"/>
      <c r="AN217" s="166"/>
      <c r="AO217" s="166"/>
      <c r="AP217" s="166"/>
      <c r="AQ217" s="166"/>
      <c r="AR217" s="166"/>
      <c r="AS217" s="166"/>
      <c r="AT217" s="166"/>
      <c r="AU217" s="166"/>
      <c r="AV217" s="166"/>
      <c r="AW217" s="166"/>
      <c r="AX217" s="166"/>
      <c r="AY217" s="166"/>
      <c r="AZ217" s="166"/>
      <c r="BA217" s="166"/>
      <c r="BB217" s="166"/>
      <c r="BC217" s="166"/>
      <c r="BD217" s="166"/>
      <c r="BE217" s="166"/>
      <c r="BF217" s="166"/>
      <c r="BG217" s="166"/>
      <c r="BH217" s="166"/>
      <c r="BI217" s="166"/>
      <c r="BJ217" s="166"/>
      <c r="BK217" s="166"/>
      <c r="BL217" s="166"/>
      <c r="BM217" s="166"/>
      <c r="BN217" s="166"/>
      <c r="BO217" s="166"/>
      <c r="BP217" s="166"/>
      <c r="BQ217" s="166"/>
      <c r="BR217" s="166"/>
      <c r="BS217" s="166"/>
      <c r="BT217" s="166"/>
      <c r="BU217" s="166"/>
      <c r="BV217" s="166"/>
      <c r="BW217" s="166"/>
      <c r="BX217" s="166"/>
      <c r="BY217" s="166"/>
      <c r="BZ217" s="166"/>
      <c r="CA217" s="166"/>
      <c r="CB217" s="166"/>
      <c r="CC217" s="166"/>
      <c r="CD217" s="166"/>
      <c r="CE217" s="166"/>
      <c r="CF217" s="166"/>
      <c r="CG217" s="166"/>
      <c r="CH217" s="166"/>
      <c r="CI217" s="166"/>
      <c r="CJ217" s="166"/>
      <c r="CK217" s="166"/>
      <c r="CL217" s="166"/>
      <c r="CM217" s="166"/>
      <c r="CN217" s="166"/>
      <c r="CO217" s="166"/>
      <c r="CP217" s="166"/>
      <c r="CQ217" s="166"/>
      <c r="CR217" s="166"/>
      <c r="CS217" s="166"/>
      <c r="CT217" s="166"/>
      <c r="CU217" s="166"/>
      <c r="CV217" s="166"/>
      <c r="CW217" s="166"/>
      <c r="CX217" s="166"/>
      <c r="CY217" s="166"/>
      <c r="CZ217" s="166"/>
    </row>
    <row r="218" spans="1:104" ht="11.25" customHeight="1" x14ac:dyDescent="0.2">
      <c r="A218" s="166"/>
      <c r="B218" s="166"/>
      <c r="C218" s="166"/>
      <c r="D218" s="166"/>
      <c r="E218" s="166"/>
      <c r="F218" s="166"/>
      <c r="G218" s="166"/>
      <c r="H218" s="166"/>
      <c r="I218" s="166"/>
      <c r="J218" s="166"/>
      <c r="K218" s="166"/>
      <c r="L218" s="166"/>
      <c r="M218" s="166"/>
      <c r="N218" s="166"/>
      <c r="O218" s="166"/>
      <c r="P218" s="166"/>
      <c r="Q218" s="166"/>
      <c r="R218" s="166"/>
      <c r="S218" s="166"/>
      <c r="T218" s="168"/>
      <c r="U218" s="169"/>
      <c r="V218" s="169"/>
      <c r="W218" s="166"/>
      <c r="X218" s="166"/>
      <c r="Y218" s="166"/>
      <c r="Z218" s="166"/>
      <c r="AA218" s="166"/>
      <c r="AB218" s="166"/>
      <c r="AC218" s="166"/>
      <c r="AD218" s="166"/>
      <c r="AE218" s="166"/>
      <c r="AF218" s="166"/>
      <c r="AG218" s="166"/>
      <c r="AH218" s="166"/>
      <c r="AI218" s="166"/>
      <c r="AJ218" s="166"/>
      <c r="AK218" s="166"/>
      <c r="AL218" s="166"/>
      <c r="AM218" s="166"/>
      <c r="AN218" s="166"/>
      <c r="AO218" s="166"/>
      <c r="AP218" s="166"/>
      <c r="AQ218" s="166"/>
      <c r="AR218" s="166"/>
      <c r="AS218" s="166"/>
      <c r="AT218" s="166"/>
      <c r="AU218" s="166"/>
      <c r="AV218" s="166"/>
      <c r="AW218" s="166"/>
      <c r="AX218" s="166"/>
      <c r="AY218" s="166"/>
      <c r="AZ218" s="166"/>
      <c r="BA218" s="166"/>
      <c r="BB218" s="166"/>
      <c r="BC218" s="166"/>
      <c r="BD218" s="166"/>
      <c r="BE218" s="166"/>
      <c r="BF218" s="166"/>
      <c r="BG218" s="166"/>
      <c r="BH218" s="166"/>
      <c r="BI218" s="166"/>
      <c r="BJ218" s="166"/>
      <c r="BK218" s="166"/>
      <c r="BL218" s="166"/>
      <c r="BM218" s="166"/>
      <c r="BN218" s="166"/>
      <c r="BO218" s="166"/>
      <c r="BP218" s="166"/>
      <c r="BQ218" s="166"/>
      <c r="BR218" s="166"/>
      <c r="BS218" s="166"/>
      <c r="BT218" s="166"/>
      <c r="BU218" s="166"/>
      <c r="BV218" s="166"/>
      <c r="BW218" s="166"/>
      <c r="BX218" s="166"/>
      <c r="BY218" s="166"/>
      <c r="BZ218" s="166"/>
      <c r="CA218" s="166"/>
      <c r="CB218" s="166"/>
      <c r="CC218" s="166"/>
      <c r="CD218" s="166"/>
      <c r="CE218" s="166"/>
      <c r="CF218" s="166"/>
      <c r="CG218" s="166"/>
      <c r="CH218" s="166"/>
      <c r="CI218" s="166"/>
      <c r="CJ218" s="166"/>
      <c r="CK218" s="166"/>
      <c r="CL218" s="166"/>
      <c r="CM218" s="166"/>
      <c r="CN218" s="166"/>
      <c r="CO218" s="166"/>
      <c r="CP218" s="166"/>
      <c r="CQ218" s="166"/>
      <c r="CR218" s="166"/>
      <c r="CS218" s="166"/>
      <c r="CT218" s="166"/>
      <c r="CU218" s="166"/>
      <c r="CV218" s="166"/>
      <c r="CW218" s="166"/>
      <c r="CX218" s="166"/>
      <c r="CY218" s="166"/>
      <c r="CZ218" s="166"/>
    </row>
    <row r="219" spans="1:104" ht="11.25" customHeight="1" x14ac:dyDescent="0.2">
      <c r="A219" s="166"/>
      <c r="B219" s="166"/>
      <c r="C219" s="166"/>
      <c r="D219" s="166"/>
      <c r="E219" s="166"/>
      <c r="F219" s="166"/>
      <c r="G219" s="166"/>
      <c r="H219" s="166"/>
      <c r="I219" s="166"/>
      <c r="J219" s="166"/>
      <c r="K219" s="166"/>
      <c r="L219" s="166"/>
      <c r="M219" s="166"/>
      <c r="N219" s="166"/>
      <c r="O219" s="166"/>
      <c r="P219" s="166"/>
      <c r="Q219" s="166"/>
      <c r="R219" s="166"/>
      <c r="S219" s="166"/>
      <c r="T219" s="168"/>
      <c r="U219" s="169"/>
      <c r="V219" s="169"/>
      <c r="W219" s="166"/>
      <c r="X219" s="166"/>
      <c r="Y219" s="166"/>
      <c r="Z219" s="166"/>
      <c r="AA219" s="166"/>
      <c r="AB219" s="166"/>
      <c r="AC219" s="166"/>
      <c r="AD219" s="166"/>
      <c r="AE219" s="166"/>
      <c r="AF219" s="166"/>
      <c r="AG219" s="166"/>
      <c r="AH219" s="166"/>
      <c r="AI219" s="166"/>
      <c r="AJ219" s="166"/>
      <c r="AK219" s="166"/>
      <c r="AL219" s="166"/>
      <c r="AM219" s="166"/>
      <c r="AN219" s="166"/>
      <c r="AO219" s="166"/>
      <c r="AP219" s="166"/>
      <c r="AQ219" s="166"/>
      <c r="AR219" s="166"/>
      <c r="AS219" s="166"/>
      <c r="AT219" s="166"/>
      <c r="AU219" s="166"/>
      <c r="AV219" s="166"/>
      <c r="AW219" s="166"/>
      <c r="AX219" s="166"/>
      <c r="AY219" s="166"/>
      <c r="AZ219" s="166"/>
      <c r="BA219" s="166"/>
      <c r="BB219" s="166"/>
      <c r="BC219" s="166"/>
      <c r="BD219" s="166"/>
      <c r="BE219" s="166"/>
      <c r="BF219" s="166"/>
      <c r="BG219" s="166"/>
      <c r="BH219" s="166"/>
      <c r="BI219" s="166"/>
      <c r="BJ219" s="166"/>
      <c r="BK219" s="166"/>
      <c r="BL219" s="166"/>
      <c r="BM219" s="166"/>
      <c r="BN219" s="166"/>
      <c r="BO219" s="166"/>
      <c r="BP219" s="166"/>
      <c r="BQ219" s="166"/>
      <c r="BR219" s="166"/>
      <c r="BS219" s="166"/>
      <c r="BT219" s="166"/>
      <c r="BU219" s="166"/>
      <c r="BV219" s="166"/>
      <c r="BW219" s="166"/>
      <c r="BX219" s="166"/>
      <c r="BY219" s="166"/>
      <c r="BZ219" s="166"/>
      <c r="CA219" s="166"/>
      <c r="CB219" s="166"/>
      <c r="CC219" s="166"/>
      <c r="CD219" s="166"/>
      <c r="CE219" s="166"/>
      <c r="CF219" s="166"/>
      <c r="CG219" s="166"/>
      <c r="CH219" s="166"/>
      <c r="CI219" s="166"/>
      <c r="CJ219" s="166"/>
      <c r="CK219" s="166"/>
      <c r="CL219" s="166"/>
      <c r="CM219" s="166"/>
      <c r="CN219" s="166"/>
      <c r="CO219" s="166"/>
      <c r="CP219" s="166"/>
      <c r="CQ219" s="166"/>
      <c r="CR219" s="166"/>
      <c r="CS219" s="166"/>
      <c r="CT219" s="166"/>
      <c r="CU219" s="166"/>
      <c r="CV219" s="166"/>
      <c r="CW219" s="166"/>
      <c r="CX219" s="166"/>
      <c r="CY219" s="166"/>
      <c r="CZ219" s="166"/>
    </row>
    <row r="220" spans="1:104" ht="11.25" customHeight="1" x14ac:dyDescent="0.2">
      <c r="A220" s="166"/>
      <c r="B220" s="166"/>
      <c r="C220" s="166"/>
      <c r="D220" s="166"/>
      <c r="E220" s="166"/>
      <c r="F220" s="166"/>
      <c r="G220" s="166"/>
      <c r="H220" s="166"/>
      <c r="I220" s="166"/>
      <c r="J220" s="166"/>
      <c r="K220" s="166"/>
      <c r="L220" s="166"/>
      <c r="M220" s="166"/>
      <c r="N220" s="166"/>
      <c r="O220" s="166"/>
      <c r="P220" s="166"/>
      <c r="Q220" s="166"/>
      <c r="R220" s="166"/>
      <c r="S220" s="166"/>
      <c r="T220" s="168"/>
      <c r="U220" s="169"/>
      <c r="V220" s="169"/>
      <c r="W220" s="166"/>
      <c r="X220" s="166"/>
      <c r="Y220" s="166"/>
      <c r="Z220" s="166"/>
      <c r="AA220" s="166"/>
      <c r="AB220" s="166"/>
      <c r="AC220" s="166"/>
      <c r="AD220" s="166"/>
      <c r="AE220" s="166"/>
      <c r="AF220" s="166"/>
      <c r="AG220" s="166"/>
      <c r="AH220" s="166"/>
      <c r="AI220" s="166"/>
      <c r="AJ220" s="166"/>
      <c r="AK220" s="166"/>
      <c r="AL220" s="166"/>
      <c r="AM220" s="166"/>
      <c r="AN220" s="166"/>
      <c r="AO220" s="166"/>
      <c r="AP220" s="166"/>
      <c r="AQ220" s="166"/>
      <c r="AR220" s="166"/>
      <c r="AS220" s="166"/>
      <c r="AT220" s="166"/>
      <c r="AU220" s="166"/>
      <c r="AV220" s="166"/>
      <c r="AW220" s="166"/>
      <c r="AX220" s="166"/>
      <c r="AY220" s="166"/>
      <c r="AZ220" s="166"/>
      <c r="BA220" s="166"/>
      <c r="BB220" s="166"/>
      <c r="BC220" s="166"/>
      <c r="BD220" s="166"/>
      <c r="BE220" s="166"/>
      <c r="BF220" s="166"/>
      <c r="BG220" s="166"/>
      <c r="BH220" s="166"/>
      <c r="BI220" s="166"/>
      <c r="BJ220" s="166"/>
      <c r="BK220" s="166"/>
      <c r="BL220" s="166"/>
      <c r="BM220" s="166"/>
      <c r="BN220" s="166"/>
      <c r="BO220" s="166"/>
      <c r="BP220" s="166"/>
      <c r="BQ220" s="166"/>
      <c r="BR220" s="166"/>
      <c r="BS220" s="166"/>
      <c r="BT220" s="166"/>
      <c r="BU220" s="166"/>
      <c r="BV220" s="166"/>
      <c r="BW220" s="166"/>
      <c r="BX220" s="166"/>
      <c r="BY220" s="166"/>
      <c r="BZ220" s="166"/>
      <c r="CA220" s="166"/>
      <c r="CB220" s="166"/>
      <c r="CC220" s="166"/>
      <c r="CD220" s="166"/>
      <c r="CE220" s="166"/>
      <c r="CF220" s="166"/>
      <c r="CG220" s="166"/>
      <c r="CH220" s="166"/>
      <c r="CI220" s="166"/>
      <c r="CJ220" s="166"/>
      <c r="CK220" s="166"/>
      <c r="CL220" s="166"/>
      <c r="CM220" s="166"/>
      <c r="CN220" s="166"/>
      <c r="CO220" s="166"/>
      <c r="CP220" s="166"/>
      <c r="CQ220" s="166"/>
      <c r="CR220" s="166"/>
      <c r="CS220" s="166"/>
      <c r="CT220" s="166"/>
      <c r="CU220" s="166"/>
      <c r="CV220" s="166"/>
      <c r="CW220" s="166"/>
      <c r="CX220" s="166"/>
      <c r="CY220" s="166"/>
      <c r="CZ220" s="166"/>
    </row>
    <row r="221" spans="1:104" ht="11.25" customHeight="1" x14ac:dyDescent="0.2">
      <c r="A221" s="166"/>
      <c r="B221" s="166"/>
      <c r="C221" s="166"/>
      <c r="D221" s="166"/>
      <c r="E221" s="166"/>
      <c r="F221" s="166"/>
      <c r="G221" s="166"/>
      <c r="H221" s="166"/>
      <c r="I221" s="166"/>
      <c r="J221" s="166"/>
      <c r="K221" s="166"/>
      <c r="L221" s="166"/>
      <c r="M221" s="166"/>
      <c r="N221" s="166"/>
      <c r="O221" s="166"/>
      <c r="P221" s="166"/>
      <c r="Q221" s="166"/>
      <c r="R221" s="166"/>
      <c r="S221" s="166"/>
      <c r="T221" s="168"/>
      <c r="U221" s="169"/>
      <c r="V221" s="169"/>
      <c r="W221" s="166"/>
      <c r="X221" s="166"/>
      <c r="Y221" s="166"/>
      <c r="Z221" s="166"/>
      <c r="AA221" s="166"/>
      <c r="AB221" s="166"/>
      <c r="AC221" s="166"/>
      <c r="AD221" s="166"/>
      <c r="AE221" s="166"/>
      <c r="AF221" s="166"/>
      <c r="AG221" s="166"/>
      <c r="AH221" s="166"/>
      <c r="AI221" s="166"/>
      <c r="AJ221" s="166"/>
      <c r="AK221" s="166"/>
      <c r="AL221" s="166"/>
      <c r="AM221" s="166"/>
      <c r="AN221" s="166"/>
      <c r="AO221" s="166"/>
      <c r="AP221" s="166"/>
      <c r="AQ221" s="166"/>
      <c r="AR221" s="166"/>
      <c r="AS221" s="166"/>
      <c r="AT221" s="166"/>
      <c r="AU221" s="166"/>
      <c r="AV221" s="166"/>
      <c r="AW221" s="166"/>
      <c r="AX221" s="166"/>
      <c r="AY221" s="166"/>
      <c r="AZ221" s="166"/>
      <c r="BA221" s="166"/>
      <c r="BB221" s="166"/>
      <c r="BC221" s="166"/>
      <c r="BD221" s="166"/>
      <c r="BE221" s="166"/>
      <c r="BF221" s="166"/>
      <c r="BG221" s="166"/>
      <c r="BH221" s="166"/>
      <c r="BI221" s="166"/>
      <c r="BJ221" s="166"/>
      <c r="BK221" s="166"/>
      <c r="BL221" s="166"/>
      <c r="BM221" s="166"/>
      <c r="BN221" s="166"/>
      <c r="BO221" s="166"/>
      <c r="BP221" s="166"/>
      <c r="BQ221" s="166"/>
      <c r="BR221" s="166"/>
      <c r="BS221" s="166"/>
      <c r="BT221" s="166"/>
      <c r="BU221" s="166"/>
      <c r="BV221" s="166"/>
      <c r="BW221" s="166"/>
      <c r="BX221" s="166"/>
      <c r="BY221" s="166"/>
      <c r="BZ221" s="166"/>
      <c r="CA221" s="166"/>
      <c r="CB221" s="166"/>
      <c r="CC221" s="166"/>
      <c r="CD221" s="166"/>
      <c r="CE221" s="166"/>
      <c r="CF221" s="166"/>
      <c r="CG221" s="166"/>
      <c r="CH221" s="166"/>
      <c r="CI221" s="166"/>
      <c r="CJ221" s="166"/>
      <c r="CK221" s="166"/>
      <c r="CL221" s="166"/>
      <c r="CM221" s="166"/>
      <c r="CN221" s="166"/>
      <c r="CO221" s="166"/>
      <c r="CP221" s="166"/>
      <c r="CQ221" s="166"/>
      <c r="CR221" s="166"/>
      <c r="CS221" s="166"/>
      <c r="CT221" s="166"/>
      <c r="CU221" s="166"/>
      <c r="CV221" s="166"/>
      <c r="CW221" s="166"/>
      <c r="CX221" s="166"/>
      <c r="CY221" s="166"/>
      <c r="CZ221" s="166"/>
    </row>
    <row r="222" spans="1:104" ht="11.25" customHeight="1" x14ac:dyDescent="0.2">
      <c r="A222" s="166"/>
      <c r="B222" s="166"/>
      <c r="C222" s="166"/>
      <c r="D222" s="166"/>
      <c r="E222" s="166"/>
      <c r="F222" s="166"/>
      <c r="G222" s="166"/>
      <c r="H222" s="166"/>
      <c r="I222" s="166"/>
      <c r="J222" s="166"/>
      <c r="K222" s="166"/>
      <c r="L222" s="166"/>
      <c r="M222" s="166"/>
      <c r="N222" s="166"/>
      <c r="O222" s="166"/>
      <c r="P222" s="166"/>
      <c r="Q222" s="166"/>
      <c r="R222" s="166"/>
      <c r="S222" s="166"/>
      <c r="T222" s="168"/>
      <c r="U222" s="169"/>
      <c r="V222" s="169"/>
      <c r="W222" s="166"/>
      <c r="X222" s="166"/>
      <c r="Y222" s="166"/>
      <c r="Z222" s="166"/>
      <c r="AA222" s="166"/>
      <c r="AB222" s="166"/>
      <c r="AC222" s="166"/>
      <c r="AD222" s="166"/>
      <c r="AE222" s="166"/>
      <c r="AF222" s="166"/>
      <c r="AG222" s="166"/>
      <c r="AH222" s="166"/>
      <c r="AI222" s="166"/>
      <c r="AJ222" s="166"/>
      <c r="AK222" s="166"/>
      <c r="AL222" s="166"/>
      <c r="AM222" s="166"/>
      <c r="AN222" s="166"/>
      <c r="AO222" s="166"/>
      <c r="AP222" s="166"/>
      <c r="AQ222" s="166"/>
      <c r="AR222" s="166"/>
      <c r="AS222" s="166"/>
      <c r="AT222" s="166"/>
      <c r="AU222" s="166"/>
      <c r="AV222" s="166"/>
      <c r="AW222" s="166"/>
      <c r="AX222" s="166"/>
      <c r="AY222" s="166"/>
      <c r="AZ222" s="166"/>
      <c r="BA222" s="166"/>
      <c r="BB222" s="166"/>
      <c r="BC222" s="166"/>
      <c r="BD222" s="166"/>
      <c r="BE222" s="166"/>
      <c r="BF222" s="166"/>
      <c r="BG222" s="166"/>
      <c r="BH222" s="166"/>
      <c r="BI222" s="166"/>
      <c r="BJ222" s="166"/>
      <c r="BK222" s="166"/>
      <c r="BL222" s="166"/>
      <c r="BM222" s="166"/>
      <c r="BN222" s="166"/>
      <c r="BO222" s="166"/>
      <c r="BP222" s="166"/>
      <c r="BQ222" s="166"/>
      <c r="BR222" s="166"/>
      <c r="BS222" s="166"/>
      <c r="BT222" s="166"/>
      <c r="BU222" s="166"/>
      <c r="BV222" s="166"/>
      <c r="BW222" s="166"/>
      <c r="BX222" s="166"/>
      <c r="BY222" s="166"/>
      <c r="BZ222" s="166"/>
      <c r="CA222" s="166"/>
      <c r="CB222" s="166"/>
      <c r="CC222" s="166"/>
      <c r="CD222" s="166"/>
      <c r="CE222" s="166"/>
      <c r="CF222" s="166"/>
      <c r="CG222" s="166"/>
      <c r="CH222" s="166"/>
      <c r="CI222" s="166"/>
      <c r="CJ222" s="166"/>
      <c r="CK222" s="166"/>
      <c r="CL222" s="166"/>
      <c r="CM222" s="166"/>
      <c r="CN222" s="166"/>
      <c r="CO222" s="166"/>
      <c r="CP222" s="166"/>
      <c r="CQ222" s="166"/>
      <c r="CR222" s="166"/>
      <c r="CS222" s="166"/>
      <c r="CT222" s="166"/>
      <c r="CU222" s="166"/>
      <c r="CV222" s="166"/>
      <c r="CW222" s="166"/>
      <c r="CX222" s="166"/>
      <c r="CY222" s="166"/>
      <c r="CZ222" s="166"/>
    </row>
    <row r="223" spans="1:104" ht="11.25" customHeight="1" x14ac:dyDescent="0.2">
      <c r="A223" s="166"/>
      <c r="B223" s="166"/>
      <c r="C223" s="166"/>
      <c r="D223" s="166"/>
      <c r="E223" s="166"/>
      <c r="F223" s="166"/>
      <c r="G223" s="166"/>
      <c r="H223" s="166"/>
      <c r="I223" s="166"/>
      <c r="J223" s="166"/>
      <c r="K223" s="166"/>
      <c r="L223" s="166"/>
      <c r="M223" s="166"/>
      <c r="N223" s="166"/>
      <c r="O223" s="166"/>
      <c r="P223" s="166"/>
      <c r="Q223" s="166"/>
      <c r="R223" s="166"/>
      <c r="S223" s="166"/>
      <c r="T223" s="168"/>
      <c r="U223" s="169"/>
      <c r="V223" s="169"/>
      <c r="W223" s="166"/>
      <c r="X223" s="166"/>
      <c r="Y223" s="166"/>
      <c r="Z223" s="166"/>
      <c r="AA223" s="166"/>
      <c r="AB223" s="166"/>
      <c r="AC223" s="166"/>
      <c r="AD223" s="166"/>
      <c r="AE223" s="166"/>
      <c r="AF223" s="166"/>
      <c r="AG223" s="166"/>
      <c r="AH223" s="166"/>
      <c r="AI223" s="166"/>
      <c r="AJ223" s="166"/>
      <c r="AK223" s="166"/>
      <c r="AL223" s="166"/>
      <c r="AM223" s="166"/>
      <c r="AN223" s="166"/>
      <c r="AO223" s="166"/>
      <c r="AP223" s="166"/>
      <c r="AQ223" s="166"/>
      <c r="AR223" s="166"/>
      <c r="AS223" s="166"/>
      <c r="AT223" s="166"/>
      <c r="AU223" s="166"/>
      <c r="AV223" s="166"/>
      <c r="AW223" s="166"/>
      <c r="AX223" s="166"/>
      <c r="AY223" s="166"/>
      <c r="AZ223" s="166"/>
      <c r="BA223" s="166"/>
      <c r="BB223" s="166"/>
      <c r="BC223" s="166"/>
      <c r="BD223" s="166"/>
      <c r="BE223" s="166"/>
      <c r="BF223" s="166"/>
      <c r="BG223" s="166"/>
      <c r="BH223" s="166"/>
      <c r="BI223" s="166"/>
      <c r="BJ223" s="166"/>
      <c r="BK223" s="166"/>
      <c r="BL223" s="166"/>
      <c r="BM223" s="166"/>
      <c r="BN223" s="166"/>
      <c r="BO223" s="166"/>
      <c r="BP223" s="166"/>
      <c r="BQ223" s="166"/>
      <c r="BR223" s="166"/>
      <c r="BS223" s="166"/>
      <c r="BT223" s="166"/>
      <c r="BU223" s="166"/>
      <c r="BV223" s="166"/>
      <c r="BW223" s="166"/>
      <c r="BX223" s="166"/>
      <c r="BY223" s="166"/>
      <c r="BZ223" s="166"/>
      <c r="CA223" s="166"/>
      <c r="CB223" s="166"/>
      <c r="CC223" s="166"/>
      <c r="CD223" s="166"/>
      <c r="CE223" s="166"/>
      <c r="CF223" s="166"/>
      <c r="CG223" s="166"/>
      <c r="CH223" s="166"/>
      <c r="CI223" s="166"/>
      <c r="CJ223" s="166"/>
      <c r="CK223" s="166"/>
      <c r="CL223" s="166"/>
      <c r="CM223" s="166"/>
      <c r="CN223" s="166"/>
      <c r="CO223" s="166"/>
      <c r="CP223" s="166"/>
      <c r="CQ223" s="166"/>
      <c r="CR223" s="166"/>
      <c r="CS223" s="166"/>
      <c r="CT223" s="166"/>
      <c r="CU223" s="166"/>
      <c r="CV223" s="166"/>
      <c r="CW223" s="166"/>
      <c r="CX223" s="166"/>
      <c r="CY223" s="166"/>
      <c r="CZ223" s="166"/>
    </row>
    <row r="224" spans="1:104" ht="11.25" customHeight="1" x14ac:dyDescent="0.2">
      <c r="A224" s="166"/>
      <c r="B224" s="166"/>
      <c r="C224" s="166"/>
      <c r="D224" s="166"/>
      <c r="E224" s="166"/>
      <c r="F224" s="166"/>
      <c r="G224" s="166"/>
      <c r="H224" s="166"/>
      <c r="I224" s="166"/>
      <c r="J224" s="166"/>
      <c r="K224" s="166"/>
      <c r="L224" s="166"/>
      <c r="M224" s="166"/>
      <c r="N224" s="166"/>
      <c r="O224" s="166"/>
      <c r="P224" s="166"/>
      <c r="Q224" s="166"/>
      <c r="R224" s="166"/>
      <c r="S224" s="166"/>
      <c r="T224" s="168"/>
      <c r="U224" s="169"/>
      <c r="V224" s="169"/>
      <c r="W224" s="166"/>
      <c r="X224" s="166"/>
      <c r="Y224" s="166"/>
      <c r="Z224" s="166"/>
      <c r="AA224" s="166"/>
      <c r="AB224" s="166"/>
      <c r="AC224" s="166"/>
      <c r="AD224" s="166"/>
      <c r="AE224" s="166"/>
      <c r="AF224" s="166"/>
      <c r="AG224" s="166"/>
      <c r="AH224" s="166"/>
      <c r="AI224" s="166"/>
      <c r="AJ224" s="166"/>
      <c r="AK224" s="166"/>
      <c r="AL224" s="166"/>
      <c r="AM224" s="166"/>
      <c r="AN224" s="166"/>
      <c r="AO224" s="166"/>
      <c r="AP224" s="166"/>
      <c r="AQ224" s="166"/>
      <c r="AR224" s="166"/>
      <c r="AS224" s="166"/>
      <c r="AT224" s="166"/>
      <c r="AU224" s="166"/>
      <c r="AV224" s="166"/>
      <c r="AW224" s="166"/>
      <c r="AX224" s="166"/>
      <c r="AY224" s="166"/>
      <c r="AZ224" s="166"/>
      <c r="BA224" s="166"/>
      <c r="BB224" s="166"/>
      <c r="BC224" s="166"/>
      <c r="BD224" s="166"/>
      <c r="BE224" s="166"/>
      <c r="BF224" s="166"/>
      <c r="BG224" s="166"/>
      <c r="BH224" s="166"/>
      <c r="BI224" s="166"/>
      <c r="BJ224" s="166"/>
      <c r="BK224" s="166"/>
      <c r="BL224" s="166"/>
      <c r="BM224" s="166"/>
      <c r="BN224" s="166"/>
      <c r="BO224" s="166"/>
      <c r="BP224" s="166"/>
      <c r="BQ224" s="166"/>
      <c r="BR224" s="166"/>
      <c r="BS224" s="166"/>
      <c r="BT224" s="166"/>
      <c r="BU224" s="166"/>
      <c r="BV224" s="166"/>
      <c r="BW224" s="166"/>
      <c r="BX224" s="166"/>
      <c r="BY224" s="166"/>
      <c r="BZ224" s="166"/>
      <c r="CA224" s="166"/>
      <c r="CB224" s="166"/>
      <c r="CC224" s="166"/>
      <c r="CD224" s="166"/>
      <c r="CE224" s="166"/>
      <c r="CF224" s="166"/>
      <c r="CG224" s="166"/>
      <c r="CH224" s="166"/>
      <c r="CI224" s="166"/>
      <c r="CJ224" s="166"/>
      <c r="CK224" s="166"/>
      <c r="CL224" s="166"/>
      <c r="CM224" s="166"/>
      <c r="CN224" s="166"/>
      <c r="CO224" s="166"/>
      <c r="CP224" s="166"/>
      <c r="CQ224" s="166"/>
      <c r="CR224" s="166"/>
      <c r="CS224" s="166"/>
      <c r="CT224" s="166"/>
      <c r="CU224" s="166"/>
      <c r="CV224" s="166"/>
      <c r="CW224" s="166"/>
      <c r="CX224" s="166"/>
      <c r="CY224" s="166"/>
      <c r="CZ224" s="166"/>
    </row>
    <row r="225" spans="1:104" ht="11.25" customHeight="1" x14ac:dyDescent="0.2">
      <c r="A225" s="166"/>
      <c r="B225" s="166"/>
      <c r="C225" s="166"/>
      <c r="D225" s="166"/>
      <c r="E225" s="166"/>
      <c r="F225" s="166"/>
      <c r="G225" s="166"/>
      <c r="H225" s="166"/>
      <c r="I225" s="166"/>
      <c r="J225" s="166"/>
      <c r="K225" s="166"/>
      <c r="L225" s="166"/>
      <c r="M225" s="166"/>
      <c r="N225" s="166"/>
      <c r="O225" s="166"/>
      <c r="P225" s="166"/>
      <c r="Q225" s="166"/>
      <c r="R225" s="166"/>
      <c r="S225" s="166"/>
      <c r="T225" s="168"/>
      <c r="U225" s="169"/>
      <c r="V225" s="169"/>
      <c r="W225" s="166"/>
      <c r="X225" s="166"/>
      <c r="Y225" s="166"/>
      <c r="Z225" s="166"/>
      <c r="AA225" s="166"/>
      <c r="AB225" s="166"/>
      <c r="AC225" s="166"/>
      <c r="AD225" s="166"/>
      <c r="AE225" s="166"/>
      <c r="AF225" s="166"/>
      <c r="AG225" s="166"/>
      <c r="AH225" s="166"/>
      <c r="AI225" s="166"/>
      <c r="AJ225" s="166"/>
      <c r="AK225" s="166"/>
      <c r="AL225" s="166"/>
      <c r="AM225" s="166"/>
      <c r="AN225" s="166"/>
      <c r="AO225" s="166"/>
      <c r="AP225" s="166"/>
      <c r="AQ225" s="166"/>
      <c r="AR225" s="166"/>
      <c r="AS225" s="166"/>
      <c r="AT225" s="166"/>
      <c r="AU225" s="166"/>
      <c r="AV225" s="166"/>
      <c r="AW225" s="166"/>
      <c r="AX225" s="166"/>
      <c r="AY225" s="166"/>
      <c r="AZ225" s="166"/>
      <c r="BA225" s="166"/>
      <c r="BB225" s="166"/>
      <c r="BC225" s="166"/>
      <c r="BD225" s="166"/>
      <c r="BE225" s="166"/>
      <c r="BF225" s="166"/>
      <c r="BG225" s="166"/>
      <c r="BH225" s="166"/>
      <c r="BI225" s="166"/>
      <c r="BJ225" s="166"/>
      <c r="BK225" s="166"/>
      <c r="BL225" s="166"/>
      <c r="BM225" s="166"/>
      <c r="BN225" s="166"/>
      <c r="BO225" s="166"/>
      <c r="BP225" s="166"/>
      <c r="BQ225" s="166"/>
      <c r="BR225" s="166"/>
      <c r="BS225" s="166"/>
      <c r="BT225" s="166"/>
      <c r="BU225" s="166"/>
      <c r="BV225" s="166"/>
      <c r="BW225" s="166"/>
      <c r="BX225" s="166"/>
      <c r="BY225" s="166"/>
      <c r="BZ225" s="166"/>
      <c r="CA225" s="166"/>
      <c r="CB225" s="166"/>
      <c r="CC225" s="166"/>
      <c r="CD225" s="166"/>
      <c r="CE225" s="166"/>
      <c r="CF225" s="166"/>
      <c r="CG225" s="166"/>
      <c r="CH225" s="166"/>
      <c r="CI225" s="166"/>
      <c r="CJ225" s="166"/>
      <c r="CK225" s="166"/>
      <c r="CL225" s="166"/>
      <c r="CM225" s="166"/>
      <c r="CN225" s="166"/>
      <c r="CO225" s="166"/>
      <c r="CP225" s="166"/>
      <c r="CQ225" s="166"/>
      <c r="CR225" s="166"/>
      <c r="CS225" s="166"/>
      <c r="CT225" s="166"/>
      <c r="CU225" s="166"/>
      <c r="CV225" s="166"/>
      <c r="CW225" s="166"/>
      <c r="CX225" s="166"/>
      <c r="CY225" s="166"/>
      <c r="CZ225" s="166"/>
    </row>
    <row r="226" spans="1:104" ht="11.25" customHeight="1" x14ac:dyDescent="0.2">
      <c r="A226" s="166"/>
      <c r="B226" s="166"/>
      <c r="C226" s="166"/>
      <c r="D226" s="166"/>
      <c r="E226" s="166"/>
      <c r="F226" s="166"/>
      <c r="G226" s="166"/>
      <c r="H226" s="166"/>
      <c r="I226" s="166"/>
      <c r="J226" s="166"/>
      <c r="K226" s="166"/>
      <c r="L226" s="166"/>
      <c r="M226" s="166"/>
      <c r="N226" s="166"/>
      <c r="O226" s="166"/>
      <c r="P226" s="166"/>
      <c r="Q226" s="166"/>
      <c r="R226" s="166"/>
      <c r="S226" s="166"/>
      <c r="T226" s="168"/>
      <c r="U226" s="169"/>
      <c r="V226" s="169"/>
      <c r="W226" s="166"/>
      <c r="X226" s="166"/>
      <c r="Y226" s="166"/>
      <c r="Z226" s="166"/>
      <c r="AA226" s="166"/>
      <c r="AB226" s="166"/>
      <c r="AC226" s="166"/>
      <c r="AD226" s="166"/>
      <c r="AE226" s="166"/>
      <c r="AF226" s="166"/>
      <c r="AG226" s="166"/>
      <c r="AH226" s="166"/>
      <c r="AI226" s="166"/>
      <c r="AJ226" s="166"/>
      <c r="AK226" s="166"/>
      <c r="AL226" s="166"/>
      <c r="AM226" s="166"/>
      <c r="AN226" s="166"/>
      <c r="AO226" s="166"/>
      <c r="AP226" s="166"/>
      <c r="AQ226" s="166"/>
      <c r="AR226" s="166"/>
      <c r="AS226" s="166"/>
      <c r="AT226" s="166"/>
      <c r="AU226" s="166"/>
      <c r="AV226" s="166"/>
      <c r="AW226" s="166"/>
      <c r="AX226" s="166"/>
      <c r="AY226" s="166"/>
      <c r="AZ226" s="166"/>
      <c r="BA226" s="166"/>
      <c r="BB226" s="166"/>
      <c r="BC226" s="166"/>
      <c r="BD226" s="166"/>
      <c r="BE226" s="166"/>
      <c r="BF226" s="166"/>
      <c r="BG226" s="166"/>
      <c r="BH226" s="166"/>
      <c r="BI226" s="166"/>
      <c r="BJ226" s="166"/>
      <c r="BK226" s="166"/>
      <c r="BL226" s="166"/>
      <c r="BM226" s="166"/>
      <c r="BN226" s="166"/>
      <c r="BO226" s="166"/>
      <c r="BP226" s="166"/>
      <c r="BQ226" s="166"/>
      <c r="BR226" s="166"/>
      <c r="BS226" s="166"/>
      <c r="BT226" s="166"/>
      <c r="BU226" s="166"/>
      <c r="BV226" s="166"/>
      <c r="BW226" s="166"/>
      <c r="BX226" s="166"/>
      <c r="BY226" s="166"/>
      <c r="BZ226" s="166"/>
      <c r="CA226" s="166"/>
      <c r="CB226" s="166"/>
      <c r="CC226" s="166"/>
      <c r="CD226" s="166"/>
      <c r="CE226" s="166"/>
      <c r="CF226" s="166"/>
      <c r="CG226" s="166"/>
      <c r="CH226" s="166"/>
      <c r="CI226" s="166"/>
      <c r="CJ226" s="166"/>
      <c r="CK226" s="166"/>
      <c r="CL226" s="166"/>
      <c r="CM226" s="166"/>
      <c r="CN226" s="166"/>
      <c r="CO226" s="166"/>
      <c r="CP226" s="166"/>
      <c r="CQ226" s="166"/>
      <c r="CR226" s="166"/>
      <c r="CS226" s="166"/>
      <c r="CT226" s="166"/>
      <c r="CU226" s="166"/>
      <c r="CV226" s="166"/>
      <c r="CW226" s="166"/>
      <c r="CX226" s="166"/>
      <c r="CY226" s="166"/>
      <c r="CZ226" s="166"/>
    </row>
    <row r="227" spans="1:104" ht="11.25" customHeight="1" x14ac:dyDescent="0.2">
      <c r="A227" s="166"/>
      <c r="B227" s="166"/>
      <c r="C227" s="166"/>
      <c r="D227" s="166"/>
      <c r="E227" s="166"/>
      <c r="F227" s="166"/>
      <c r="G227" s="166"/>
      <c r="H227" s="166"/>
      <c r="I227" s="166"/>
      <c r="J227" s="166"/>
      <c r="K227" s="166"/>
      <c r="L227" s="166"/>
      <c r="M227" s="166"/>
      <c r="N227" s="166"/>
      <c r="O227" s="166"/>
      <c r="P227" s="166"/>
      <c r="Q227" s="166"/>
      <c r="R227" s="166"/>
      <c r="S227" s="166"/>
      <c r="T227" s="168"/>
      <c r="U227" s="169"/>
      <c r="V227" s="169"/>
      <c r="W227" s="166"/>
      <c r="X227" s="166"/>
      <c r="Y227" s="166"/>
      <c r="Z227" s="166"/>
      <c r="AA227" s="166"/>
      <c r="AB227" s="166"/>
      <c r="AC227" s="166"/>
      <c r="AD227" s="166"/>
      <c r="AE227" s="166"/>
      <c r="AF227" s="166"/>
      <c r="AG227" s="166"/>
      <c r="AH227" s="166"/>
      <c r="AI227" s="166"/>
      <c r="AJ227" s="166"/>
      <c r="AK227" s="166"/>
      <c r="AL227" s="166"/>
      <c r="AM227" s="166"/>
      <c r="AN227" s="166"/>
      <c r="AO227" s="166"/>
      <c r="AP227" s="166"/>
      <c r="AQ227" s="166"/>
      <c r="AR227" s="166"/>
      <c r="AS227" s="166"/>
      <c r="AT227" s="166"/>
      <c r="AU227" s="166"/>
      <c r="AV227" s="166"/>
      <c r="AW227" s="166"/>
      <c r="AX227" s="166"/>
      <c r="AY227" s="166"/>
      <c r="AZ227" s="166"/>
      <c r="BA227" s="166"/>
      <c r="BB227" s="166"/>
      <c r="BC227" s="166"/>
      <c r="BD227" s="166"/>
      <c r="BE227" s="166"/>
      <c r="BF227" s="166"/>
      <c r="BG227" s="166"/>
      <c r="BH227" s="166"/>
      <c r="BI227" s="166"/>
      <c r="BJ227" s="166"/>
      <c r="BK227" s="166"/>
      <c r="BL227" s="166"/>
      <c r="BM227" s="166"/>
      <c r="BN227" s="166"/>
      <c r="BO227" s="166"/>
      <c r="BP227" s="166"/>
      <c r="BQ227" s="166"/>
      <c r="BR227" s="166"/>
      <c r="BS227" s="166"/>
      <c r="BT227" s="166"/>
      <c r="BU227" s="166"/>
      <c r="BV227" s="166"/>
      <c r="BW227" s="166"/>
      <c r="BX227" s="166"/>
      <c r="BY227" s="166"/>
      <c r="BZ227" s="166"/>
      <c r="CA227" s="166"/>
      <c r="CB227" s="166"/>
      <c r="CC227" s="166"/>
      <c r="CD227" s="166"/>
      <c r="CE227" s="166"/>
      <c r="CF227" s="166"/>
      <c r="CG227" s="166"/>
      <c r="CH227" s="166"/>
      <c r="CI227" s="166"/>
      <c r="CJ227" s="166"/>
      <c r="CK227" s="166"/>
      <c r="CL227" s="166"/>
      <c r="CM227" s="166"/>
      <c r="CN227" s="166"/>
      <c r="CO227" s="166"/>
      <c r="CP227" s="166"/>
      <c r="CQ227" s="166"/>
      <c r="CR227" s="166"/>
      <c r="CS227" s="166"/>
      <c r="CT227" s="166"/>
      <c r="CU227" s="166"/>
      <c r="CV227" s="166"/>
      <c r="CW227" s="166"/>
      <c r="CX227" s="166"/>
      <c r="CY227" s="166"/>
      <c r="CZ227" s="166"/>
    </row>
    <row r="228" spans="1:104" ht="11.25" customHeight="1" x14ac:dyDescent="0.2">
      <c r="A228" s="166"/>
      <c r="B228" s="166"/>
      <c r="C228" s="166"/>
      <c r="D228" s="166"/>
      <c r="E228" s="166"/>
      <c r="F228" s="166"/>
      <c r="G228" s="166"/>
      <c r="H228" s="166"/>
      <c r="I228" s="166"/>
      <c r="J228" s="166"/>
      <c r="K228" s="166"/>
      <c r="L228" s="166"/>
      <c r="M228" s="166"/>
      <c r="N228" s="166"/>
      <c r="O228" s="166"/>
      <c r="P228" s="166"/>
      <c r="Q228" s="166"/>
      <c r="R228" s="166"/>
      <c r="S228" s="166"/>
      <c r="T228" s="168"/>
      <c r="U228" s="169"/>
      <c r="V228" s="169"/>
      <c r="W228" s="166"/>
      <c r="X228" s="166"/>
      <c r="Y228" s="166"/>
      <c r="Z228" s="166"/>
      <c r="AA228" s="166"/>
      <c r="AB228" s="166"/>
      <c r="AC228" s="166"/>
      <c r="AD228" s="166"/>
      <c r="AE228" s="166"/>
      <c r="AF228" s="166"/>
      <c r="AG228" s="166"/>
      <c r="AH228" s="166"/>
      <c r="AI228" s="166"/>
      <c r="AJ228" s="166"/>
      <c r="AK228" s="166"/>
      <c r="AL228" s="166"/>
      <c r="AM228" s="166"/>
      <c r="AN228" s="166"/>
      <c r="AO228" s="166"/>
      <c r="AP228" s="166"/>
      <c r="AQ228" s="166"/>
      <c r="AR228" s="166"/>
      <c r="AS228" s="166"/>
      <c r="AT228" s="166"/>
      <c r="AU228" s="166"/>
      <c r="AV228" s="166"/>
      <c r="AW228" s="166"/>
      <c r="AX228" s="166"/>
      <c r="AY228" s="166"/>
      <c r="AZ228" s="166"/>
      <c r="BA228" s="166"/>
      <c r="BB228" s="166"/>
      <c r="BC228" s="166"/>
      <c r="BD228" s="166"/>
      <c r="BE228" s="166"/>
      <c r="BF228" s="166"/>
      <c r="BG228" s="166"/>
      <c r="BH228" s="166"/>
      <c r="BI228" s="166"/>
      <c r="BJ228" s="166"/>
      <c r="BK228" s="166"/>
      <c r="BL228" s="166"/>
      <c r="BM228" s="166"/>
      <c r="BN228" s="166"/>
      <c r="BO228" s="166"/>
      <c r="BP228" s="166"/>
      <c r="BQ228" s="166"/>
      <c r="BR228" s="166"/>
      <c r="BS228" s="166"/>
      <c r="BT228" s="166"/>
      <c r="BU228" s="166"/>
      <c r="BV228" s="166"/>
      <c r="BW228" s="166"/>
      <c r="BX228" s="166"/>
      <c r="BY228" s="166"/>
      <c r="BZ228" s="166"/>
      <c r="CA228" s="166"/>
      <c r="CB228" s="166"/>
      <c r="CC228" s="166"/>
      <c r="CD228" s="166"/>
      <c r="CE228" s="166"/>
      <c r="CF228" s="166"/>
      <c r="CG228" s="166"/>
      <c r="CH228" s="166"/>
      <c r="CI228" s="166"/>
      <c r="CJ228" s="166"/>
      <c r="CK228" s="166"/>
      <c r="CL228" s="166"/>
      <c r="CM228" s="166"/>
      <c r="CN228" s="166"/>
      <c r="CO228" s="166"/>
      <c r="CP228" s="166"/>
      <c r="CQ228" s="166"/>
      <c r="CR228" s="166"/>
      <c r="CS228" s="166"/>
      <c r="CT228" s="166"/>
      <c r="CU228" s="166"/>
      <c r="CV228" s="166"/>
      <c r="CW228" s="166"/>
      <c r="CX228" s="166"/>
      <c r="CY228" s="166"/>
      <c r="CZ228" s="166"/>
    </row>
    <row r="229" spans="1:104" ht="11.25" customHeight="1" x14ac:dyDescent="0.2">
      <c r="A229" s="166"/>
      <c r="B229" s="166"/>
      <c r="C229" s="166"/>
      <c r="D229" s="166"/>
      <c r="E229" s="166"/>
      <c r="F229" s="166"/>
      <c r="G229" s="166"/>
      <c r="H229" s="166"/>
      <c r="I229" s="166"/>
      <c r="J229" s="166"/>
      <c r="K229" s="166"/>
      <c r="L229" s="166"/>
      <c r="M229" s="166"/>
      <c r="N229" s="166"/>
      <c r="O229" s="166"/>
      <c r="P229" s="166"/>
      <c r="Q229" s="166"/>
      <c r="R229" s="166"/>
      <c r="S229" s="166"/>
      <c r="T229" s="168"/>
      <c r="U229" s="169"/>
      <c r="V229" s="169"/>
      <c r="W229" s="166"/>
      <c r="X229" s="166"/>
      <c r="Y229" s="166"/>
      <c r="Z229" s="166"/>
      <c r="AA229" s="166"/>
      <c r="AB229" s="166"/>
      <c r="AC229" s="166"/>
      <c r="AD229" s="166"/>
      <c r="AE229" s="166"/>
      <c r="AF229" s="166"/>
      <c r="AG229" s="166"/>
      <c r="AH229" s="166"/>
      <c r="AI229" s="166"/>
      <c r="AJ229" s="166"/>
      <c r="AK229" s="166"/>
      <c r="AL229" s="166"/>
      <c r="AM229" s="166"/>
      <c r="AN229" s="166"/>
      <c r="AO229" s="166"/>
      <c r="AP229" s="166"/>
      <c r="AQ229" s="166"/>
      <c r="AR229" s="166"/>
      <c r="AS229" s="166"/>
      <c r="AT229" s="166"/>
      <c r="AU229" s="166"/>
      <c r="AV229" s="166"/>
      <c r="AW229" s="166"/>
      <c r="AX229" s="166"/>
      <c r="AY229" s="166"/>
      <c r="AZ229" s="166"/>
      <c r="BA229" s="166"/>
      <c r="BB229" s="166"/>
      <c r="BC229" s="166"/>
      <c r="BD229" s="166"/>
      <c r="BE229" s="166"/>
      <c r="BF229" s="166"/>
      <c r="BG229" s="166"/>
      <c r="BH229" s="166"/>
      <c r="BI229" s="166"/>
      <c r="BJ229" s="166"/>
      <c r="BK229" s="166"/>
      <c r="BL229" s="166"/>
      <c r="BM229" s="166"/>
      <c r="BN229" s="166"/>
      <c r="BO229" s="166"/>
      <c r="BP229" s="166"/>
      <c r="BQ229" s="166"/>
      <c r="BR229" s="166"/>
      <c r="BS229" s="166"/>
      <c r="BT229" s="166"/>
      <c r="BU229" s="166"/>
      <c r="BV229" s="166"/>
      <c r="BW229" s="166"/>
      <c r="BX229" s="166"/>
      <c r="BY229" s="166"/>
      <c r="BZ229" s="166"/>
      <c r="CA229" s="166"/>
      <c r="CB229" s="166"/>
      <c r="CC229" s="166"/>
      <c r="CD229" s="166"/>
      <c r="CE229" s="166"/>
      <c r="CF229" s="166"/>
      <c r="CG229" s="166"/>
      <c r="CH229" s="166"/>
      <c r="CI229" s="166"/>
      <c r="CJ229" s="166"/>
      <c r="CK229" s="166"/>
      <c r="CL229" s="166"/>
      <c r="CM229" s="166"/>
      <c r="CN229" s="166"/>
      <c r="CO229" s="166"/>
      <c r="CP229" s="166"/>
      <c r="CQ229" s="166"/>
      <c r="CR229" s="166"/>
      <c r="CS229" s="166"/>
      <c r="CT229" s="166"/>
      <c r="CU229" s="166"/>
      <c r="CV229" s="166"/>
      <c r="CW229" s="166"/>
      <c r="CX229" s="166"/>
      <c r="CY229" s="166"/>
      <c r="CZ229" s="166"/>
    </row>
    <row r="230" spans="1:104" ht="11.25" customHeight="1" x14ac:dyDescent="0.2">
      <c r="A230" s="166"/>
      <c r="B230" s="166"/>
      <c r="C230" s="166"/>
      <c r="D230" s="166"/>
      <c r="E230" s="166"/>
      <c r="F230" s="166"/>
      <c r="G230" s="166"/>
      <c r="H230" s="166"/>
      <c r="I230" s="166"/>
      <c r="J230" s="166"/>
      <c r="K230" s="166"/>
      <c r="L230" s="166"/>
      <c r="M230" s="166"/>
      <c r="N230" s="166"/>
      <c r="O230" s="166"/>
      <c r="P230" s="166"/>
      <c r="Q230" s="166"/>
      <c r="R230" s="166"/>
      <c r="S230" s="166"/>
      <c r="T230" s="168"/>
      <c r="U230" s="169"/>
      <c r="V230" s="169"/>
      <c r="W230" s="166"/>
      <c r="X230" s="166"/>
      <c r="Y230" s="166"/>
      <c r="Z230" s="166"/>
      <c r="AA230" s="166"/>
      <c r="AB230" s="166"/>
      <c r="AC230" s="166"/>
      <c r="AD230" s="166"/>
      <c r="AE230" s="166"/>
      <c r="AF230" s="166"/>
      <c r="AG230" s="166"/>
      <c r="AH230" s="166"/>
      <c r="AI230" s="166"/>
      <c r="AJ230" s="166"/>
      <c r="AK230" s="166"/>
      <c r="AL230" s="166"/>
      <c r="AM230" s="166"/>
      <c r="AN230" s="166"/>
      <c r="AO230" s="166"/>
      <c r="AP230" s="166"/>
      <c r="AQ230" s="166"/>
      <c r="AR230" s="166"/>
      <c r="AS230" s="166"/>
      <c r="AT230" s="166"/>
      <c r="AU230" s="166"/>
      <c r="AV230" s="166"/>
      <c r="AW230" s="166"/>
      <c r="AX230" s="166"/>
      <c r="AY230" s="166"/>
      <c r="AZ230" s="166"/>
      <c r="BA230" s="166"/>
      <c r="BB230" s="166"/>
      <c r="BC230" s="166"/>
      <c r="BD230" s="166"/>
      <c r="BE230" s="166"/>
      <c r="BF230" s="166"/>
      <c r="BG230" s="166"/>
      <c r="BH230" s="166"/>
      <c r="BI230" s="166"/>
      <c r="BJ230" s="166"/>
      <c r="BK230" s="166"/>
      <c r="BL230" s="166"/>
      <c r="BM230" s="166"/>
      <c r="BN230" s="166"/>
      <c r="BO230" s="166"/>
      <c r="BP230" s="166"/>
      <c r="BQ230" s="166"/>
      <c r="BR230" s="166"/>
      <c r="BS230" s="166"/>
      <c r="BT230" s="166"/>
      <c r="BU230" s="166"/>
      <c r="BV230" s="166"/>
      <c r="BW230" s="166"/>
      <c r="BX230" s="166"/>
      <c r="BY230" s="166"/>
      <c r="BZ230" s="166"/>
      <c r="CA230" s="166"/>
      <c r="CB230" s="166"/>
      <c r="CC230" s="166"/>
      <c r="CD230" s="166"/>
      <c r="CE230" s="166"/>
      <c r="CF230" s="166"/>
      <c r="CG230" s="166"/>
      <c r="CH230" s="166"/>
      <c r="CI230" s="166"/>
      <c r="CJ230" s="166"/>
      <c r="CK230" s="166"/>
      <c r="CL230" s="166"/>
      <c r="CM230" s="166"/>
      <c r="CN230" s="166"/>
      <c r="CO230" s="166"/>
      <c r="CP230" s="166"/>
      <c r="CQ230" s="166"/>
      <c r="CR230" s="166"/>
      <c r="CS230" s="166"/>
      <c r="CT230" s="166"/>
      <c r="CU230" s="166"/>
      <c r="CV230" s="166"/>
      <c r="CW230" s="166"/>
      <c r="CX230" s="166"/>
      <c r="CY230" s="166"/>
      <c r="CZ230" s="166"/>
    </row>
    <row r="231" spans="1:104" ht="11.25" customHeight="1" x14ac:dyDescent="0.2">
      <c r="A231" s="166"/>
      <c r="B231" s="166"/>
      <c r="C231" s="166"/>
      <c r="D231" s="166"/>
      <c r="E231" s="166"/>
      <c r="F231" s="166"/>
      <c r="G231" s="166"/>
      <c r="H231" s="166"/>
      <c r="I231" s="166"/>
      <c r="J231" s="166"/>
      <c r="K231" s="166"/>
      <c r="L231" s="166"/>
      <c r="M231" s="166"/>
      <c r="N231" s="166"/>
      <c r="O231" s="166"/>
      <c r="P231" s="166"/>
      <c r="Q231" s="166"/>
      <c r="R231" s="166"/>
      <c r="S231" s="166"/>
      <c r="T231" s="168"/>
      <c r="U231" s="169"/>
      <c r="V231" s="169"/>
      <c r="W231" s="166"/>
      <c r="X231" s="166"/>
      <c r="Y231" s="166"/>
      <c r="Z231" s="166"/>
      <c r="AA231" s="166"/>
      <c r="AB231" s="166"/>
      <c r="AC231" s="166"/>
      <c r="AD231" s="166"/>
      <c r="AE231" s="166"/>
      <c r="AF231" s="166"/>
      <c r="AG231" s="166"/>
      <c r="AH231" s="166"/>
      <c r="AI231" s="166"/>
      <c r="AJ231" s="166"/>
      <c r="AK231" s="166"/>
      <c r="AL231" s="166"/>
      <c r="AM231" s="166"/>
      <c r="AN231" s="166"/>
      <c r="AO231" s="166"/>
      <c r="AP231" s="166"/>
      <c r="AQ231" s="166"/>
      <c r="AR231" s="166"/>
      <c r="AS231" s="166"/>
      <c r="AT231" s="166"/>
      <c r="AU231" s="166"/>
      <c r="AV231" s="166"/>
      <c r="AW231" s="166"/>
      <c r="AX231" s="166"/>
      <c r="AY231" s="166"/>
      <c r="AZ231" s="166"/>
      <c r="BA231" s="166"/>
      <c r="BB231" s="166"/>
      <c r="BC231" s="166"/>
      <c r="BD231" s="166"/>
      <c r="BE231" s="166"/>
      <c r="BF231" s="166"/>
      <c r="BG231" s="166"/>
      <c r="BH231" s="166"/>
      <c r="BI231" s="166"/>
      <c r="BJ231" s="166"/>
      <c r="BK231" s="166"/>
      <c r="BL231" s="166"/>
      <c r="BM231" s="166"/>
      <c r="BN231" s="166"/>
      <c r="BO231" s="166"/>
      <c r="BP231" s="166"/>
      <c r="BQ231" s="166"/>
      <c r="BR231" s="166"/>
      <c r="BS231" s="166"/>
      <c r="BT231" s="166"/>
      <c r="BU231" s="166"/>
      <c r="BV231" s="166"/>
      <c r="BW231" s="166"/>
      <c r="BX231" s="166"/>
      <c r="BY231" s="166"/>
      <c r="BZ231" s="166"/>
      <c r="CA231" s="166"/>
      <c r="CB231" s="166"/>
      <c r="CC231" s="166"/>
      <c r="CD231" s="166"/>
      <c r="CE231" s="166"/>
      <c r="CF231" s="166"/>
      <c r="CG231" s="166"/>
      <c r="CH231" s="166"/>
      <c r="CI231" s="166"/>
      <c r="CJ231" s="166"/>
      <c r="CK231" s="166"/>
      <c r="CL231" s="166"/>
      <c r="CM231" s="166"/>
      <c r="CN231" s="166"/>
      <c r="CO231" s="166"/>
      <c r="CP231" s="166"/>
      <c r="CQ231" s="166"/>
      <c r="CR231" s="166"/>
      <c r="CS231" s="166"/>
      <c r="CT231" s="166"/>
      <c r="CU231" s="166"/>
      <c r="CV231" s="166"/>
      <c r="CW231" s="166"/>
      <c r="CX231" s="166"/>
      <c r="CY231" s="166"/>
      <c r="CZ231" s="166"/>
    </row>
    <row r="232" spans="1:104" ht="11.25" customHeight="1" x14ac:dyDescent="0.2">
      <c r="A232" s="166"/>
      <c r="B232" s="166"/>
      <c r="C232" s="166"/>
      <c r="D232" s="166"/>
      <c r="E232" s="166"/>
      <c r="F232" s="166"/>
      <c r="G232" s="166"/>
      <c r="H232" s="166"/>
      <c r="I232" s="166"/>
      <c r="J232" s="166"/>
      <c r="K232" s="166"/>
      <c r="L232" s="166"/>
      <c r="M232" s="166"/>
      <c r="N232" s="166"/>
      <c r="O232" s="166"/>
      <c r="P232" s="166"/>
      <c r="Q232" s="166"/>
      <c r="R232" s="166"/>
      <c r="S232" s="166"/>
      <c r="T232" s="168"/>
      <c r="U232" s="169"/>
      <c r="V232" s="169"/>
      <c r="W232" s="166"/>
      <c r="X232" s="166"/>
      <c r="Y232" s="166"/>
      <c r="Z232" s="166"/>
      <c r="AA232" s="166"/>
      <c r="AB232" s="166"/>
      <c r="AC232" s="166"/>
      <c r="AD232" s="166"/>
      <c r="AE232" s="166"/>
      <c r="AF232" s="166"/>
      <c r="AG232" s="166"/>
      <c r="AH232" s="166"/>
      <c r="AI232" s="166"/>
      <c r="AJ232" s="166"/>
      <c r="AK232" s="166"/>
      <c r="AL232" s="166"/>
      <c r="AM232" s="166"/>
      <c r="AN232" s="166"/>
      <c r="AO232" s="166"/>
      <c r="AP232" s="166"/>
      <c r="AQ232" s="166"/>
      <c r="AR232" s="166"/>
      <c r="AS232" s="166"/>
      <c r="AT232" s="166"/>
      <c r="AU232" s="166"/>
      <c r="AV232" s="166"/>
      <c r="AW232" s="166"/>
      <c r="AX232" s="166"/>
      <c r="AY232" s="166"/>
      <c r="AZ232" s="166"/>
      <c r="BA232" s="166"/>
      <c r="BB232" s="166"/>
      <c r="BC232" s="166"/>
      <c r="BD232" s="166"/>
      <c r="BE232" s="166"/>
      <c r="BF232" s="166"/>
      <c r="BG232" s="166"/>
      <c r="BH232" s="166"/>
      <c r="BI232" s="166"/>
      <c r="BJ232" s="166"/>
      <c r="BK232" s="166"/>
      <c r="BL232" s="166"/>
      <c r="BM232" s="166"/>
      <c r="BN232" s="166"/>
      <c r="BO232" s="166"/>
      <c r="BP232" s="166"/>
      <c r="BQ232" s="166"/>
      <c r="BR232" s="166"/>
      <c r="BS232" s="166"/>
      <c r="BT232" s="166"/>
      <c r="BU232" s="166"/>
      <c r="BV232" s="166"/>
      <c r="BW232" s="166"/>
      <c r="BX232" s="166"/>
      <c r="BY232" s="166"/>
      <c r="BZ232" s="166"/>
      <c r="CA232" s="166"/>
      <c r="CB232" s="166"/>
      <c r="CC232" s="166"/>
      <c r="CD232" s="166"/>
      <c r="CE232" s="166"/>
      <c r="CF232" s="166"/>
      <c r="CG232" s="166"/>
      <c r="CH232" s="166"/>
      <c r="CI232" s="166"/>
      <c r="CJ232" s="166"/>
      <c r="CK232" s="166"/>
      <c r="CL232" s="166"/>
      <c r="CM232" s="166"/>
      <c r="CN232" s="166"/>
      <c r="CO232" s="166"/>
      <c r="CP232" s="166"/>
      <c r="CQ232" s="166"/>
      <c r="CR232" s="166"/>
      <c r="CS232" s="166"/>
      <c r="CT232" s="166"/>
      <c r="CU232" s="166"/>
      <c r="CV232" s="166"/>
      <c r="CW232" s="166"/>
      <c r="CX232" s="166"/>
      <c r="CY232" s="166"/>
      <c r="CZ232" s="166"/>
    </row>
    <row r="233" spans="1:104" ht="11.25" customHeight="1" x14ac:dyDescent="0.2">
      <c r="A233" s="166"/>
      <c r="B233" s="166"/>
      <c r="C233" s="166"/>
      <c r="D233" s="166"/>
      <c r="E233" s="166"/>
      <c r="F233" s="166"/>
      <c r="G233" s="166"/>
      <c r="H233" s="166"/>
      <c r="I233" s="166"/>
      <c r="J233" s="166"/>
      <c r="K233" s="166"/>
      <c r="L233" s="166"/>
      <c r="M233" s="166"/>
      <c r="N233" s="166"/>
      <c r="O233" s="166"/>
      <c r="P233" s="166"/>
      <c r="Q233" s="166"/>
      <c r="R233" s="166"/>
      <c r="S233" s="166"/>
      <c r="T233" s="168"/>
      <c r="U233" s="169"/>
      <c r="V233" s="169"/>
      <c r="W233" s="166"/>
      <c r="X233" s="166"/>
      <c r="Y233" s="166"/>
      <c r="Z233" s="166"/>
      <c r="AA233" s="166"/>
      <c r="AB233" s="166"/>
      <c r="AC233" s="166"/>
      <c r="AD233" s="166"/>
      <c r="AE233" s="166"/>
      <c r="AF233" s="166"/>
      <c r="AG233" s="166"/>
      <c r="AH233" s="166"/>
      <c r="AI233" s="166"/>
      <c r="AJ233" s="166"/>
      <c r="AK233" s="166"/>
      <c r="AL233" s="166"/>
      <c r="AM233" s="166"/>
      <c r="AN233" s="166"/>
      <c r="AO233" s="166"/>
      <c r="AP233" s="166"/>
      <c r="AQ233" s="166"/>
      <c r="AR233" s="166"/>
      <c r="AS233" s="166"/>
      <c r="AT233" s="166"/>
      <c r="AU233" s="166"/>
      <c r="AV233" s="166"/>
      <c r="AW233" s="166"/>
      <c r="AX233" s="166"/>
      <c r="AY233" s="166"/>
      <c r="AZ233" s="166"/>
      <c r="BA233" s="166"/>
      <c r="BB233" s="166"/>
      <c r="BC233" s="166"/>
      <c r="BD233" s="166"/>
      <c r="BE233" s="166"/>
      <c r="BF233" s="166"/>
      <c r="BG233" s="166"/>
      <c r="BH233" s="166"/>
      <c r="BI233" s="166"/>
      <c r="BJ233" s="166"/>
      <c r="BK233" s="166"/>
      <c r="BL233" s="166"/>
      <c r="BM233" s="166"/>
      <c r="BN233" s="166"/>
      <c r="BO233" s="166"/>
      <c r="BP233" s="166"/>
      <c r="BQ233" s="166"/>
      <c r="BR233" s="166"/>
      <c r="BS233" s="166"/>
      <c r="BT233" s="166"/>
      <c r="BU233" s="166"/>
      <c r="BV233" s="166"/>
      <c r="BW233" s="166"/>
      <c r="BX233" s="166"/>
      <c r="BY233" s="166"/>
      <c r="BZ233" s="166"/>
      <c r="CA233" s="166"/>
      <c r="CB233" s="166"/>
      <c r="CC233" s="166"/>
      <c r="CD233" s="166"/>
      <c r="CE233" s="166"/>
      <c r="CF233" s="166"/>
      <c r="CG233" s="166"/>
      <c r="CH233" s="166"/>
      <c r="CI233" s="166"/>
      <c r="CJ233" s="166"/>
      <c r="CK233" s="166"/>
      <c r="CL233" s="166"/>
      <c r="CM233" s="166"/>
      <c r="CN233" s="166"/>
      <c r="CO233" s="166"/>
      <c r="CP233" s="166"/>
      <c r="CQ233" s="166"/>
      <c r="CR233" s="166"/>
      <c r="CS233" s="166"/>
      <c r="CT233" s="166"/>
      <c r="CU233" s="166"/>
      <c r="CV233" s="166"/>
      <c r="CW233" s="166"/>
      <c r="CX233" s="166"/>
      <c r="CY233" s="166"/>
      <c r="CZ233" s="166"/>
    </row>
    <row r="234" spans="1:104" ht="11.25" customHeight="1" x14ac:dyDescent="0.2">
      <c r="A234" s="166"/>
      <c r="B234" s="166"/>
      <c r="C234" s="166"/>
      <c r="D234" s="166"/>
      <c r="E234" s="166"/>
      <c r="F234" s="166"/>
      <c r="G234" s="166"/>
      <c r="H234" s="166"/>
      <c r="I234" s="166"/>
      <c r="J234" s="166"/>
      <c r="K234" s="166"/>
      <c r="L234" s="166"/>
      <c r="M234" s="166"/>
      <c r="N234" s="166"/>
      <c r="O234" s="166"/>
      <c r="P234" s="166"/>
      <c r="Q234" s="166"/>
      <c r="R234" s="166"/>
      <c r="S234" s="166"/>
      <c r="T234" s="168"/>
      <c r="U234" s="169"/>
      <c r="V234" s="169"/>
      <c r="W234" s="166"/>
      <c r="X234" s="166"/>
      <c r="Y234" s="166"/>
      <c r="Z234" s="166"/>
      <c r="AA234" s="166"/>
      <c r="AB234" s="166"/>
      <c r="AC234" s="166"/>
      <c r="AD234" s="166"/>
      <c r="AE234" s="166"/>
      <c r="AF234" s="166"/>
      <c r="AG234" s="166"/>
      <c r="AH234" s="166"/>
      <c r="AI234" s="166"/>
      <c r="AJ234" s="166"/>
      <c r="AK234" s="166"/>
      <c r="AL234" s="166"/>
      <c r="AM234" s="166"/>
      <c r="AN234" s="166"/>
      <c r="AO234" s="166"/>
      <c r="AP234" s="166"/>
      <c r="AQ234" s="166"/>
      <c r="AR234" s="166"/>
      <c r="AS234" s="166"/>
      <c r="AT234" s="166"/>
      <c r="AU234" s="166"/>
      <c r="AV234" s="166"/>
      <c r="AW234" s="166"/>
      <c r="AX234" s="166"/>
      <c r="AY234" s="166"/>
      <c r="AZ234" s="166"/>
      <c r="BA234" s="166"/>
      <c r="BB234" s="166"/>
      <c r="BC234" s="166"/>
      <c r="BD234" s="166"/>
      <c r="BE234" s="166"/>
      <c r="BF234" s="166"/>
      <c r="BG234" s="166"/>
      <c r="BH234" s="166"/>
      <c r="BI234" s="166"/>
      <c r="BJ234" s="166"/>
      <c r="BK234" s="166"/>
      <c r="BL234" s="166"/>
      <c r="BM234" s="166"/>
      <c r="BN234" s="166"/>
      <c r="BO234" s="166"/>
      <c r="BP234" s="166"/>
      <c r="BQ234" s="166"/>
      <c r="BR234" s="166"/>
      <c r="BS234" s="166"/>
      <c r="BT234" s="166"/>
      <c r="BU234" s="166"/>
      <c r="BV234" s="166"/>
      <c r="BW234" s="166"/>
      <c r="BX234" s="166"/>
      <c r="BY234" s="166"/>
      <c r="BZ234" s="166"/>
      <c r="CA234" s="166"/>
      <c r="CB234" s="166"/>
      <c r="CC234" s="166"/>
      <c r="CD234" s="166"/>
      <c r="CE234" s="166"/>
      <c r="CF234" s="166"/>
      <c r="CG234" s="166"/>
      <c r="CH234" s="166"/>
      <c r="CI234" s="166"/>
      <c r="CJ234" s="166"/>
      <c r="CK234" s="166"/>
      <c r="CL234" s="166"/>
      <c r="CM234" s="166"/>
      <c r="CN234" s="166"/>
      <c r="CO234" s="166"/>
      <c r="CP234" s="166"/>
      <c r="CQ234" s="166"/>
      <c r="CR234" s="166"/>
      <c r="CS234" s="166"/>
      <c r="CT234" s="166"/>
      <c r="CU234" s="166"/>
      <c r="CV234" s="166"/>
      <c r="CW234" s="166"/>
      <c r="CX234" s="166"/>
      <c r="CY234" s="166"/>
      <c r="CZ234" s="166"/>
    </row>
    <row r="235" spans="1:104" ht="11.25" customHeight="1" x14ac:dyDescent="0.2">
      <c r="A235" s="166"/>
      <c r="B235" s="166"/>
      <c r="C235" s="166"/>
      <c r="D235" s="166"/>
      <c r="E235" s="166"/>
      <c r="F235" s="166"/>
      <c r="G235" s="166"/>
      <c r="H235" s="166"/>
      <c r="I235" s="166"/>
      <c r="J235" s="166"/>
      <c r="K235" s="166"/>
      <c r="L235" s="166"/>
      <c r="M235" s="166"/>
      <c r="N235" s="166"/>
      <c r="O235" s="166"/>
      <c r="P235" s="166"/>
      <c r="Q235" s="166"/>
      <c r="R235" s="166"/>
      <c r="S235" s="166"/>
      <c r="T235" s="168"/>
      <c r="U235" s="169"/>
      <c r="V235" s="169"/>
      <c r="W235" s="166"/>
      <c r="X235" s="166"/>
      <c r="Y235" s="166"/>
      <c r="Z235" s="166"/>
      <c r="AA235" s="166"/>
      <c r="AB235" s="166"/>
      <c r="AC235" s="166"/>
      <c r="AD235" s="166"/>
      <c r="AE235" s="166"/>
      <c r="AF235" s="166"/>
      <c r="AG235" s="166"/>
      <c r="AH235" s="166"/>
      <c r="AI235" s="166"/>
      <c r="AJ235" s="166"/>
      <c r="AK235" s="166"/>
      <c r="AL235" s="166"/>
      <c r="AM235" s="166"/>
      <c r="AN235" s="166"/>
      <c r="AO235" s="166"/>
      <c r="AP235" s="166"/>
      <c r="AQ235" s="166"/>
      <c r="AR235" s="166"/>
      <c r="AS235" s="166"/>
      <c r="AT235" s="166"/>
      <c r="AU235" s="166"/>
      <c r="AV235" s="166"/>
      <c r="AW235" s="166"/>
      <c r="AX235" s="166"/>
      <c r="AY235" s="166"/>
      <c r="AZ235" s="166"/>
      <c r="BA235" s="166"/>
      <c r="BB235" s="166"/>
      <c r="BC235" s="166"/>
      <c r="BD235" s="166"/>
      <c r="BE235" s="166"/>
      <c r="BF235" s="166"/>
      <c r="BG235" s="166"/>
      <c r="BH235" s="166"/>
      <c r="BI235" s="166"/>
      <c r="BJ235" s="166"/>
      <c r="BK235" s="166"/>
      <c r="BL235" s="166"/>
      <c r="BM235" s="166"/>
      <c r="BN235" s="166"/>
      <c r="BO235" s="166"/>
      <c r="BP235" s="166"/>
      <c r="BQ235" s="166"/>
      <c r="BR235" s="166"/>
      <c r="BS235" s="166"/>
      <c r="BT235" s="166"/>
      <c r="BU235" s="166"/>
      <c r="BV235" s="166"/>
      <c r="BW235" s="166"/>
      <c r="BX235" s="166"/>
      <c r="BY235" s="166"/>
      <c r="BZ235" s="166"/>
      <c r="CA235" s="166"/>
      <c r="CB235" s="166"/>
      <c r="CC235" s="166"/>
      <c r="CD235" s="166"/>
      <c r="CE235" s="166"/>
      <c r="CF235" s="166"/>
      <c r="CG235" s="166"/>
      <c r="CH235" s="166"/>
      <c r="CI235" s="166"/>
      <c r="CJ235" s="166"/>
      <c r="CK235" s="166"/>
      <c r="CL235" s="166"/>
      <c r="CM235" s="166"/>
      <c r="CN235" s="166"/>
      <c r="CO235" s="166"/>
      <c r="CP235" s="166"/>
      <c r="CQ235" s="166"/>
      <c r="CR235" s="166"/>
      <c r="CS235" s="166"/>
      <c r="CT235" s="166"/>
      <c r="CU235" s="166"/>
      <c r="CV235" s="166"/>
      <c r="CW235" s="166"/>
      <c r="CX235" s="166"/>
      <c r="CY235" s="166"/>
      <c r="CZ235" s="166"/>
    </row>
    <row r="236" spans="1:104" ht="11.25" customHeight="1" x14ac:dyDescent="0.2">
      <c r="A236" s="166"/>
      <c r="B236" s="166"/>
      <c r="C236" s="166"/>
      <c r="D236" s="166"/>
      <c r="E236" s="166"/>
      <c r="F236" s="166"/>
      <c r="G236" s="166"/>
      <c r="H236" s="166"/>
      <c r="I236" s="166"/>
      <c r="J236" s="166"/>
      <c r="K236" s="166"/>
      <c r="L236" s="166"/>
      <c r="M236" s="166"/>
      <c r="N236" s="166"/>
      <c r="O236" s="166"/>
      <c r="P236" s="166"/>
      <c r="Q236" s="166"/>
      <c r="R236" s="166"/>
      <c r="S236" s="166"/>
      <c r="T236" s="168"/>
      <c r="U236" s="169"/>
      <c r="V236" s="169"/>
      <c r="W236" s="166"/>
      <c r="X236" s="166"/>
      <c r="Y236" s="166"/>
      <c r="Z236" s="166"/>
      <c r="AA236" s="166"/>
      <c r="AB236" s="166"/>
      <c r="AC236" s="166"/>
      <c r="AD236" s="166"/>
      <c r="AE236" s="166"/>
      <c r="AF236" s="166"/>
      <c r="AG236" s="166"/>
      <c r="AH236" s="166"/>
      <c r="AI236" s="166"/>
      <c r="AJ236" s="166"/>
      <c r="AK236" s="166"/>
      <c r="AL236" s="166"/>
      <c r="AM236" s="166"/>
      <c r="AN236" s="166"/>
      <c r="AO236" s="166"/>
      <c r="AP236" s="166"/>
      <c r="AQ236" s="166"/>
      <c r="AR236" s="166"/>
      <c r="AS236" s="166"/>
      <c r="AT236" s="166"/>
      <c r="AU236" s="166"/>
      <c r="AV236" s="166"/>
      <c r="AW236" s="166"/>
      <c r="AX236" s="166"/>
      <c r="AY236" s="166"/>
      <c r="AZ236" s="166"/>
      <c r="BA236" s="166"/>
      <c r="BB236" s="166"/>
      <c r="BC236" s="166"/>
      <c r="BD236" s="166"/>
      <c r="BE236" s="166"/>
      <c r="BF236" s="166"/>
      <c r="BG236" s="166"/>
      <c r="BH236" s="166"/>
      <c r="BI236" s="166"/>
      <c r="BJ236" s="166"/>
      <c r="BK236" s="166"/>
      <c r="BL236" s="166"/>
      <c r="BM236" s="166"/>
      <c r="BN236" s="166"/>
      <c r="BO236" s="166"/>
      <c r="BP236" s="166"/>
      <c r="BQ236" s="166"/>
      <c r="BR236" s="166"/>
      <c r="BS236" s="166"/>
      <c r="BT236" s="166"/>
      <c r="BU236" s="166"/>
      <c r="BV236" s="166"/>
      <c r="BW236" s="166"/>
      <c r="BX236" s="166"/>
      <c r="BY236" s="166"/>
      <c r="BZ236" s="166"/>
      <c r="CA236" s="166"/>
      <c r="CB236" s="166"/>
      <c r="CC236" s="166"/>
      <c r="CD236" s="166"/>
      <c r="CE236" s="166"/>
      <c r="CF236" s="166"/>
      <c r="CG236" s="166"/>
      <c r="CH236" s="166"/>
      <c r="CI236" s="166"/>
      <c r="CJ236" s="166"/>
      <c r="CK236" s="166"/>
      <c r="CL236" s="166"/>
      <c r="CM236" s="166"/>
      <c r="CN236" s="166"/>
      <c r="CO236" s="166"/>
      <c r="CP236" s="166"/>
      <c r="CQ236" s="166"/>
      <c r="CR236" s="166"/>
      <c r="CS236" s="166"/>
      <c r="CT236" s="166"/>
      <c r="CU236" s="166"/>
      <c r="CV236" s="166"/>
      <c r="CW236" s="166"/>
      <c r="CX236" s="166"/>
      <c r="CY236" s="166"/>
      <c r="CZ236" s="166"/>
    </row>
    <row r="237" spans="1:104" ht="11.25" customHeight="1" x14ac:dyDescent="0.2">
      <c r="A237" s="166"/>
      <c r="B237" s="166"/>
      <c r="C237" s="166"/>
      <c r="D237" s="166"/>
      <c r="E237" s="166"/>
      <c r="F237" s="166"/>
      <c r="G237" s="166"/>
      <c r="H237" s="166"/>
      <c r="I237" s="166"/>
      <c r="J237" s="166"/>
      <c r="K237" s="166"/>
      <c r="L237" s="166"/>
      <c r="M237" s="166"/>
      <c r="N237" s="166"/>
      <c r="O237" s="166"/>
      <c r="P237" s="166"/>
      <c r="Q237" s="166"/>
      <c r="R237" s="166"/>
      <c r="S237" s="166"/>
      <c r="T237" s="168"/>
      <c r="U237" s="169"/>
      <c r="V237" s="169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  <c r="AO237" s="166"/>
      <c r="AP237" s="166"/>
      <c r="AQ237" s="166"/>
      <c r="AR237" s="166"/>
      <c r="AS237" s="166"/>
      <c r="AT237" s="166"/>
      <c r="AU237" s="166"/>
      <c r="AV237" s="166"/>
      <c r="AW237" s="166"/>
      <c r="AX237" s="166"/>
      <c r="AY237" s="166"/>
      <c r="AZ237" s="166"/>
      <c r="BA237" s="166"/>
      <c r="BB237" s="166"/>
      <c r="BC237" s="166"/>
      <c r="BD237" s="166"/>
      <c r="BE237" s="166"/>
      <c r="BF237" s="166"/>
      <c r="BG237" s="166"/>
      <c r="BH237" s="166"/>
      <c r="BI237" s="166"/>
      <c r="BJ237" s="166"/>
      <c r="BK237" s="166"/>
      <c r="BL237" s="166"/>
      <c r="BM237" s="166"/>
      <c r="BN237" s="166"/>
      <c r="BO237" s="166"/>
      <c r="BP237" s="166"/>
      <c r="BQ237" s="166"/>
      <c r="BR237" s="166"/>
      <c r="BS237" s="166"/>
      <c r="BT237" s="166"/>
      <c r="BU237" s="166"/>
      <c r="BV237" s="166"/>
      <c r="BW237" s="166"/>
      <c r="BX237" s="166"/>
      <c r="BY237" s="166"/>
      <c r="BZ237" s="166"/>
      <c r="CA237" s="166"/>
      <c r="CB237" s="166"/>
      <c r="CC237" s="166"/>
      <c r="CD237" s="166"/>
      <c r="CE237" s="166"/>
      <c r="CF237" s="166"/>
      <c r="CG237" s="166"/>
      <c r="CH237" s="166"/>
      <c r="CI237" s="166"/>
      <c r="CJ237" s="166"/>
      <c r="CK237" s="166"/>
      <c r="CL237" s="166"/>
      <c r="CM237" s="166"/>
      <c r="CN237" s="166"/>
      <c r="CO237" s="166"/>
      <c r="CP237" s="166"/>
      <c r="CQ237" s="166"/>
      <c r="CR237" s="166"/>
      <c r="CS237" s="166"/>
      <c r="CT237" s="166"/>
      <c r="CU237" s="166"/>
      <c r="CV237" s="166"/>
      <c r="CW237" s="166"/>
      <c r="CX237" s="166"/>
      <c r="CY237" s="166"/>
      <c r="CZ237" s="166"/>
    </row>
    <row r="238" spans="1:104" ht="11.25" customHeight="1" x14ac:dyDescent="0.2">
      <c r="A238" s="166"/>
      <c r="B238" s="166"/>
      <c r="C238" s="166"/>
      <c r="D238" s="166"/>
      <c r="E238" s="166"/>
      <c r="F238" s="166"/>
      <c r="G238" s="166"/>
      <c r="H238" s="166"/>
      <c r="I238" s="166"/>
      <c r="J238" s="166"/>
      <c r="K238" s="166"/>
      <c r="L238" s="166"/>
      <c r="M238" s="166"/>
      <c r="N238" s="166"/>
      <c r="O238" s="166"/>
      <c r="P238" s="166"/>
      <c r="Q238" s="166"/>
      <c r="R238" s="166"/>
      <c r="S238" s="166"/>
      <c r="T238" s="168"/>
      <c r="U238" s="169"/>
      <c r="V238" s="169"/>
      <c r="W238" s="166"/>
      <c r="X238" s="166"/>
      <c r="Y238" s="166"/>
      <c r="Z238" s="166"/>
      <c r="AA238" s="166"/>
      <c r="AB238" s="166"/>
      <c r="AC238" s="166"/>
      <c r="AD238" s="166"/>
      <c r="AE238" s="166"/>
      <c r="AF238" s="166"/>
      <c r="AG238" s="166"/>
      <c r="AH238" s="166"/>
      <c r="AI238" s="166"/>
      <c r="AJ238" s="166"/>
      <c r="AK238" s="166"/>
      <c r="AL238" s="166"/>
      <c r="AM238" s="166"/>
      <c r="AN238" s="166"/>
      <c r="AO238" s="166"/>
      <c r="AP238" s="166"/>
      <c r="AQ238" s="166"/>
      <c r="AR238" s="166"/>
      <c r="AS238" s="166"/>
      <c r="AT238" s="166"/>
      <c r="AU238" s="166"/>
      <c r="AV238" s="166"/>
      <c r="AW238" s="166"/>
      <c r="AX238" s="166"/>
      <c r="AY238" s="166"/>
      <c r="AZ238" s="166"/>
      <c r="BA238" s="166"/>
      <c r="BB238" s="166"/>
      <c r="BC238" s="166"/>
      <c r="BD238" s="166"/>
      <c r="BE238" s="166"/>
      <c r="BF238" s="166"/>
      <c r="BG238" s="166"/>
      <c r="BH238" s="166"/>
      <c r="BI238" s="166"/>
      <c r="BJ238" s="166"/>
      <c r="BK238" s="166"/>
      <c r="BL238" s="166"/>
      <c r="BM238" s="166"/>
      <c r="BN238" s="166"/>
      <c r="BO238" s="166"/>
      <c r="BP238" s="166"/>
      <c r="BQ238" s="166"/>
      <c r="BR238" s="166"/>
      <c r="BS238" s="166"/>
      <c r="BT238" s="166"/>
      <c r="BU238" s="166"/>
      <c r="BV238" s="166"/>
      <c r="BW238" s="166"/>
      <c r="BX238" s="166"/>
      <c r="BY238" s="166"/>
      <c r="BZ238" s="166"/>
      <c r="CA238" s="166"/>
      <c r="CB238" s="166"/>
      <c r="CC238" s="166"/>
      <c r="CD238" s="166"/>
      <c r="CE238" s="166"/>
      <c r="CF238" s="166"/>
      <c r="CG238" s="166"/>
      <c r="CH238" s="166"/>
      <c r="CI238" s="166"/>
      <c r="CJ238" s="166"/>
      <c r="CK238" s="166"/>
      <c r="CL238" s="166"/>
      <c r="CM238" s="166"/>
      <c r="CN238" s="166"/>
      <c r="CO238" s="166"/>
      <c r="CP238" s="166"/>
      <c r="CQ238" s="166"/>
      <c r="CR238" s="166"/>
      <c r="CS238" s="166"/>
      <c r="CT238" s="166"/>
      <c r="CU238" s="166"/>
      <c r="CV238" s="166"/>
      <c r="CW238" s="166"/>
      <c r="CX238" s="166"/>
      <c r="CY238" s="166"/>
      <c r="CZ238" s="166"/>
    </row>
    <row r="239" spans="1:104" ht="11.25" customHeight="1" x14ac:dyDescent="0.2">
      <c r="A239" s="166"/>
      <c r="B239" s="166"/>
      <c r="C239" s="166"/>
      <c r="D239" s="166"/>
      <c r="E239" s="166"/>
      <c r="F239" s="166"/>
      <c r="G239" s="166"/>
      <c r="H239" s="166"/>
      <c r="I239" s="166"/>
      <c r="J239" s="166"/>
      <c r="K239" s="166"/>
      <c r="L239" s="166"/>
      <c r="M239" s="166"/>
      <c r="N239" s="166"/>
      <c r="O239" s="166"/>
      <c r="P239" s="166"/>
      <c r="Q239" s="166"/>
      <c r="R239" s="166"/>
      <c r="S239" s="166"/>
      <c r="T239" s="168"/>
      <c r="U239" s="169"/>
      <c r="V239" s="169"/>
      <c r="W239" s="166"/>
      <c r="X239" s="166"/>
      <c r="Y239" s="166"/>
      <c r="Z239" s="166"/>
      <c r="AA239" s="166"/>
      <c r="AB239" s="166"/>
      <c r="AC239" s="166"/>
      <c r="AD239" s="166"/>
      <c r="AE239" s="166"/>
      <c r="AF239" s="166"/>
      <c r="AG239" s="166"/>
      <c r="AH239" s="166"/>
      <c r="AI239" s="166"/>
      <c r="AJ239" s="166"/>
      <c r="AK239" s="166"/>
      <c r="AL239" s="166"/>
      <c r="AM239" s="166"/>
      <c r="AN239" s="166"/>
      <c r="AO239" s="166"/>
      <c r="AP239" s="166"/>
      <c r="AQ239" s="166"/>
      <c r="AR239" s="166"/>
      <c r="AS239" s="166"/>
      <c r="AT239" s="166"/>
      <c r="AU239" s="166"/>
      <c r="AV239" s="166"/>
      <c r="AW239" s="166"/>
      <c r="AX239" s="166"/>
      <c r="AY239" s="166"/>
      <c r="AZ239" s="166"/>
      <c r="BA239" s="166"/>
      <c r="BB239" s="166"/>
      <c r="BC239" s="166"/>
      <c r="BD239" s="166"/>
      <c r="BE239" s="166"/>
      <c r="BF239" s="166"/>
      <c r="BG239" s="166"/>
      <c r="BH239" s="166"/>
      <c r="BI239" s="166"/>
      <c r="BJ239" s="166"/>
      <c r="BK239" s="166"/>
      <c r="BL239" s="166"/>
      <c r="BM239" s="166"/>
      <c r="BN239" s="166"/>
      <c r="BO239" s="166"/>
      <c r="BP239" s="166"/>
      <c r="BQ239" s="166"/>
      <c r="BR239" s="166"/>
      <c r="BS239" s="166"/>
      <c r="BT239" s="166"/>
      <c r="BU239" s="166"/>
      <c r="BV239" s="166"/>
      <c r="BW239" s="166"/>
      <c r="BX239" s="166"/>
      <c r="BY239" s="166"/>
      <c r="BZ239" s="166"/>
      <c r="CA239" s="166"/>
      <c r="CB239" s="166"/>
      <c r="CC239" s="166"/>
      <c r="CD239" s="166"/>
      <c r="CE239" s="166"/>
      <c r="CF239" s="166"/>
      <c r="CG239" s="166"/>
      <c r="CH239" s="166"/>
      <c r="CI239" s="166"/>
      <c r="CJ239" s="166"/>
      <c r="CK239" s="166"/>
      <c r="CL239" s="166"/>
      <c r="CM239" s="166"/>
      <c r="CN239" s="166"/>
      <c r="CO239" s="166"/>
      <c r="CP239" s="166"/>
      <c r="CQ239" s="166"/>
      <c r="CR239" s="166"/>
      <c r="CS239" s="166"/>
      <c r="CT239" s="166"/>
      <c r="CU239" s="166"/>
      <c r="CV239" s="166"/>
      <c r="CW239" s="166"/>
      <c r="CX239" s="166"/>
      <c r="CY239" s="166"/>
      <c r="CZ239" s="166"/>
    </row>
    <row r="240" spans="1:104" ht="11.25" customHeight="1" x14ac:dyDescent="0.2">
      <c r="A240" s="166"/>
      <c r="B240" s="166"/>
      <c r="C240" s="166"/>
      <c r="D240" s="166"/>
      <c r="E240" s="166"/>
      <c r="F240" s="166"/>
      <c r="G240" s="166"/>
      <c r="H240" s="166"/>
      <c r="I240" s="166"/>
      <c r="J240" s="166"/>
      <c r="K240" s="166"/>
      <c r="L240" s="166"/>
      <c r="M240" s="166"/>
      <c r="N240" s="166"/>
      <c r="O240" s="166"/>
      <c r="P240" s="166"/>
      <c r="Q240" s="166"/>
      <c r="R240" s="166"/>
      <c r="S240" s="166"/>
      <c r="T240" s="168"/>
      <c r="U240" s="169"/>
      <c r="V240" s="169"/>
      <c r="W240" s="166"/>
      <c r="X240" s="166"/>
      <c r="Y240" s="166"/>
      <c r="Z240" s="166"/>
      <c r="AA240" s="166"/>
      <c r="AB240" s="166"/>
      <c r="AC240" s="166"/>
      <c r="AD240" s="166"/>
      <c r="AE240" s="166"/>
      <c r="AF240" s="166"/>
      <c r="AG240" s="166"/>
      <c r="AH240" s="166"/>
      <c r="AI240" s="166"/>
      <c r="AJ240" s="166"/>
      <c r="AK240" s="166"/>
      <c r="AL240" s="166"/>
      <c r="AM240" s="166"/>
      <c r="AN240" s="166"/>
      <c r="AO240" s="166"/>
      <c r="AP240" s="166"/>
      <c r="AQ240" s="166"/>
      <c r="AR240" s="166"/>
      <c r="AS240" s="166"/>
      <c r="AT240" s="166"/>
      <c r="AU240" s="166"/>
      <c r="AV240" s="166"/>
      <c r="AW240" s="166"/>
      <c r="AX240" s="166"/>
      <c r="AY240" s="166"/>
      <c r="AZ240" s="166"/>
      <c r="BA240" s="166"/>
      <c r="BB240" s="166"/>
      <c r="BC240" s="166"/>
      <c r="BD240" s="166"/>
      <c r="BE240" s="166"/>
      <c r="BF240" s="166"/>
      <c r="BG240" s="166"/>
      <c r="BH240" s="166"/>
      <c r="BI240" s="166"/>
      <c r="BJ240" s="166"/>
      <c r="BK240" s="166"/>
      <c r="BL240" s="166"/>
      <c r="BM240" s="166"/>
      <c r="BN240" s="166"/>
      <c r="BO240" s="166"/>
      <c r="BP240" s="166"/>
      <c r="BQ240" s="166"/>
      <c r="BR240" s="166"/>
      <c r="BS240" s="166"/>
      <c r="BT240" s="166"/>
      <c r="BU240" s="166"/>
      <c r="BV240" s="166"/>
      <c r="BW240" s="166"/>
      <c r="BX240" s="166"/>
      <c r="BY240" s="166"/>
      <c r="BZ240" s="166"/>
      <c r="CA240" s="166"/>
      <c r="CB240" s="166"/>
      <c r="CC240" s="166"/>
      <c r="CD240" s="166"/>
      <c r="CE240" s="166"/>
      <c r="CF240" s="166"/>
      <c r="CG240" s="166"/>
      <c r="CH240" s="166"/>
      <c r="CI240" s="166"/>
      <c r="CJ240" s="166"/>
      <c r="CK240" s="166"/>
      <c r="CL240" s="166"/>
      <c r="CM240" s="166"/>
      <c r="CN240" s="166"/>
      <c r="CO240" s="166"/>
      <c r="CP240" s="166"/>
      <c r="CQ240" s="166"/>
      <c r="CR240" s="166"/>
      <c r="CS240" s="166"/>
      <c r="CT240" s="166"/>
      <c r="CU240" s="166"/>
      <c r="CV240" s="166"/>
      <c r="CW240" s="166"/>
      <c r="CX240" s="166"/>
      <c r="CY240" s="166"/>
      <c r="CZ240" s="166"/>
    </row>
    <row r="241" spans="1:104" ht="11.25" customHeight="1" x14ac:dyDescent="0.2">
      <c r="A241" s="166"/>
      <c r="B241" s="166"/>
      <c r="C241" s="166"/>
      <c r="D241" s="166"/>
      <c r="E241" s="166"/>
      <c r="F241" s="166"/>
      <c r="G241" s="166"/>
      <c r="H241" s="166"/>
      <c r="I241" s="166"/>
      <c r="J241" s="166"/>
      <c r="K241" s="166"/>
      <c r="L241" s="166"/>
      <c r="M241" s="166"/>
      <c r="N241" s="166"/>
      <c r="O241" s="166"/>
      <c r="P241" s="166"/>
      <c r="Q241" s="166"/>
      <c r="R241" s="166"/>
      <c r="S241" s="166"/>
      <c r="T241" s="168"/>
      <c r="U241" s="169"/>
      <c r="V241" s="169"/>
      <c r="W241" s="166"/>
      <c r="X241" s="166"/>
      <c r="Y241" s="166"/>
      <c r="Z241" s="166"/>
      <c r="AA241" s="166"/>
      <c r="AB241" s="166"/>
      <c r="AC241" s="166"/>
      <c r="AD241" s="166"/>
      <c r="AE241" s="166"/>
      <c r="AF241" s="166"/>
      <c r="AG241" s="166"/>
      <c r="AH241" s="166"/>
      <c r="AI241" s="166"/>
      <c r="AJ241" s="166"/>
      <c r="AK241" s="166"/>
      <c r="AL241" s="166"/>
      <c r="AM241" s="166"/>
      <c r="AN241" s="166"/>
      <c r="AO241" s="166"/>
      <c r="AP241" s="166"/>
      <c r="AQ241" s="166"/>
      <c r="AR241" s="166"/>
      <c r="AS241" s="166"/>
      <c r="AT241" s="166"/>
      <c r="AU241" s="166"/>
      <c r="AV241" s="166"/>
      <c r="AW241" s="166"/>
      <c r="AX241" s="166"/>
      <c r="AY241" s="166"/>
      <c r="AZ241" s="166"/>
      <c r="BA241" s="166"/>
      <c r="BB241" s="166"/>
      <c r="BC241" s="166"/>
      <c r="BD241" s="166"/>
      <c r="BE241" s="166"/>
      <c r="BF241" s="166"/>
      <c r="BG241" s="166"/>
      <c r="BH241" s="166"/>
      <c r="BI241" s="166"/>
      <c r="BJ241" s="166"/>
      <c r="BK241" s="166"/>
      <c r="BL241" s="166"/>
      <c r="BM241" s="166"/>
      <c r="BN241" s="166"/>
      <c r="BO241" s="166"/>
      <c r="BP241" s="166"/>
      <c r="BQ241" s="166"/>
      <c r="BR241" s="166"/>
      <c r="BS241" s="166"/>
      <c r="BT241" s="166"/>
      <c r="BU241" s="166"/>
      <c r="BV241" s="166"/>
      <c r="BW241" s="166"/>
      <c r="BX241" s="166"/>
      <c r="BY241" s="166"/>
      <c r="BZ241" s="166"/>
      <c r="CA241" s="166"/>
      <c r="CB241" s="166"/>
      <c r="CC241" s="166"/>
      <c r="CD241" s="166"/>
      <c r="CE241" s="166"/>
      <c r="CF241" s="166"/>
      <c r="CG241" s="166"/>
      <c r="CH241" s="166"/>
      <c r="CI241" s="166"/>
      <c r="CJ241" s="166"/>
      <c r="CK241" s="166"/>
      <c r="CL241" s="166"/>
      <c r="CM241" s="166"/>
      <c r="CN241" s="166"/>
      <c r="CO241" s="166"/>
      <c r="CP241" s="166"/>
      <c r="CQ241" s="166"/>
      <c r="CR241" s="166"/>
      <c r="CS241" s="166"/>
      <c r="CT241" s="166"/>
      <c r="CU241" s="166"/>
      <c r="CV241" s="166"/>
      <c r="CW241" s="166"/>
      <c r="CX241" s="166"/>
      <c r="CY241" s="166"/>
      <c r="CZ241" s="166"/>
    </row>
    <row r="242" spans="1:104" ht="11.25" customHeight="1" x14ac:dyDescent="0.2">
      <c r="A242" s="166"/>
      <c r="B242" s="166"/>
      <c r="C242" s="166"/>
      <c r="D242" s="166"/>
      <c r="E242" s="166"/>
      <c r="F242" s="166"/>
      <c r="G242" s="166"/>
      <c r="H242" s="166"/>
      <c r="I242" s="166"/>
      <c r="J242" s="166"/>
      <c r="K242" s="166"/>
      <c r="L242" s="166"/>
      <c r="M242" s="166"/>
      <c r="N242" s="166"/>
      <c r="O242" s="166"/>
      <c r="P242" s="166"/>
      <c r="Q242" s="166"/>
      <c r="R242" s="166"/>
      <c r="S242" s="166"/>
      <c r="T242" s="168"/>
      <c r="U242" s="169"/>
      <c r="V242" s="169"/>
      <c r="W242" s="166"/>
      <c r="X242" s="166"/>
      <c r="Y242" s="166"/>
      <c r="Z242" s="166"/>
      <c r="AA242" s="166"/>
      <c r="AB242" s="166"/>
      <c r="AC242" s="166"/>
      <c r="AD242" s="166"/>
      <c r="AE242" s="166"/>
      <c r="AF242" s="166"/>
      <c r="AG242" s="166"/>
      <c r="AH242" s="166"/>
      <c r="AI242" s="166"/>
      <c r="AJ242" s="166"/>
      <c r="AK242" s="166"/>
      <c r="AL242" s="166"/>
      <c r="AM242" s="166"/>
      <c r="AN242" s="166"/>
      <c r="AO242" s="166"/>
      <c r="AP242" s="166"/>
      <c r="AQ242" s="166"/>
      <c r="AR242" s="166"/>
      <c r="AS242" s="166"/>
      <c r="AT242" s="166"/>
      <c r="AU242" s="166"/>
      <c r="AV242" s="166"/>
      <c r="AW242" s="166"/>
      <c r="AX242" s="166"/>
      <c r="AY242" s="166"/>
      <c r="AZ242" s="166"/>
      <c r="BA242" s="166"/>
      <c r="BB242" s="166"/>
      <c r="BC242" s="166"/>
      <c r="BD242" s="166"/>
      <c r="BE242" s="166"/>
      <c r="BF242" s="166"/>
      <c r="BG242" s="166"/>
      <c r="BH242" s="166"/>
      <c r="BI242" s="166"/>
      <c r="BJ242" s="166"/>
      <c r="BK242" s="166"/>
      <c r="BL242" s="166"/>
      <c r="BM242" s="166"/>
      <c r="BN242" s="166"/>
      <c r="BO242" s="166"/>
      <c r="BP242" s="166"/>
      <c r="BQ242" s="166"/>
      <c r="BR242" s="166"/>
      <c r="BS242" s="166"/>
      <c r="BT242" s="166"/>
      <c r="BU242" s="166"/>
      <c r="BV242" s="166"/>
      <c r="BW242" s="166"/>
      <c r="BX242" s="166"/>
      <c r="BY242" s="166"/>
      <c r="BZ242" s="166"/>
      <c r="CA242" s="166"/>
      <c r="CB242" s="166"/>
      <c r="CC242" s="166"/>
      <c r="CD242" s="166"/>
      <c r="CE242" s="166"/>
      <c r="CF242" s="166"/>
      <c r="CG242" s="166"/>
      <c r="CH242" s="166"/>
      <c r="CI242" s="166"/>
      <c r="CJ242" s="166"/>
      <c r="CK242" s="166"/>
      <c r="CL242" s="166"/>
      <c r="CM242" s="166"/>
      <c r="CN242" s="166"/>
      <c r="CO242" s="166"/>
      <c r="CP242" s="166"/>
      <c r="CQ242" s="166"/>
      <c r="CR242" s="166"/>
      <c r="CS242" s="166"/>
      <c r="CT242" s="166"/>
      <c r="CU242" s="166"/>
      <c r="CV242" s="166"/>
      <c r="CW242" s="166"/>
      <c r="CX242" s="166"/>
      <c r="CY242" s="166"/>
      <c r="CZ242" s="166"/>
    </row>
    <row r="243" spans="1:104" ht="11.25" customHeight="1" x14ac:dyDescent="0.2">
      <c r="A243" s="166"/>
      <c r="B243" s="166"/>
      <c r="C243" s="166"/>
      <c r="D243" s="166"/>
      <c r="E243" s="166"/>
      <c r="F243" s="166"/>
      <c r="G243" s="166"/>
      <c r="H243" s="166"/>
      <c r="I243" s="166"/>
      <c r="J243" s="166"/>
      <c r="K243" s="166"/>
      <c r="L243" s="166"/>
      <c r="M243" s="166"/>
      <c r="N243" s="166"/>
      <c r="O243" s="166"/>
      <c r="P243" s="166"/>
      <c r="Q243" s="166"/>
      <c r="R243" s="166"/>
      <c r="S243" s="166"/>
      <c r="T243" s="168"/>
      <c r="U243" s="169"/>
      <c r="V243" s="169"/>
      <c r="W243" s="166"/>
      <c r="X243" s="166"/>
      <c r="Y243" s="166"/>
      <c r="Z243" s="166"/>
      <c r="AA243" s="166"/>
      <c r="AB243" s="166"/>
      <c r="AC243" s="166"/>
      <c r="AD243" s="166"/>
      <c r="AE243" s="166"/>
      <c r="AF243" s="166"/>
      <c r="AG243" s="166"/>
      <c r="AH243" s="166"/>
      <c r="AI243" s="166"/>
      <c r="AJ243" s="166"/>
      <c r="AK243" s="166"/>
      <c r="AL243" s="166"/>
      <c r="AM243" s="166"/>
      <c r="AN243" s="166"/>
      <c r="AO243" s="166"/>
      <c r="AP243" s="166"/>
      <c r="AQ243" s="166"/>
      <c r="AR243" s="166"/>
      <c r="AS243" s="166"/>
      <c r="AT243" s="166"/>
      <c r="AU243" s="166"/>
      <c r="AV243" s="166"/>
      <c r="AW243" s="166"/>
      <c r="AX243" s="166"/>
      <c r="AY243" s="166"/>
      <c r="AZ243" s="166"/>
      <c r="BA243" s="166"/>
      <c r="BB243" s="166"/>
      <c r="BC243" s="166"/>
      <c r="BD243" s="166"/>
      <c r="BE243" s="166"/>
      <c r="BF243" s="166"/>
      <c r="BG243" s="166"/>
      <c r="BH243" s="166"/>
      <c r="BI243" s="166"/>
      <c r="BJ243" s="166"/>
      <c r="BK243" s="166"/>
      <c r="BL243" s="166"/>
      <c r="BM243" s="166"/>
      <c r="BN243" s="166"/>
      <c r="BO243" s="166"/>
      <c r="BP243" s="166"/>
      <c r="BQ243" s="166"/>
      <c r="BR243" s="166"/>
      <c r="BS243" s="166"/>
      <c r="BT243" s="166"/>
      <c r="BU243" s="166"/>
      <c r="BV243" s="166"/>
      <c r="BW243" s="166"/>
      <c r="BX243" s="166"/>
      <c r="BY243" s="166"/>
      <c r="BZ243" s="166"/>
      <c r="CA243" s="166"/>
      <c r="CB243" s="166"/>
      <c r="CC243" s="166"/>
      <c r="CD243" s="166"/>
      <c r="CE243" s="166"/>
      <c r="CF243" s="166"/>
      <c r="CG243" s="166"/>
      <c r="CH243" s="166"/>
      <c r="CI243" s="166"/>
      <c r="CJ243" s="166"/>
      <c r="CK243" s="166"/>
      <c r="CL243" s="166"/>
      <c r="CM243" s="166"/>
      <c r="CN243" s="166"/>
      <c r="CO243" s="166"/>
      <c r="CP243" s="166"/>
      <c r="CQ243" s="166"/>
      <c r="CR243" s="166"/>
      <c r="CS243" s="166"/>
      <c r="CT243" s="166"/>
      <c r="CU243" s="166"/>
      <c r="CV243" s="166"/>
      <c r="CW243" s="166"/>
      <c r="CX243" s="166"/>
      <c r="CY243" s="166"/>
      <c r="CZ243" s="166"/>
    </row>
    <row r="244" spans="1:104" ht="11.25" customHeight="1" x14ac:dyDescent="0.2">
      <c r="A244" s="166"/>
      <c r="B244" s="166"/>
      <c r="C244" s="166"/>
      <c r="D244" s="166"/>
      <c r="E244" s="166"/>
      <c r="F244" s="166"/>
      <c r="G244" s="166"/>
      <c r="H244" s="166"/>
      <c r="I244" s="166"/>
      <c r="J244" s="166"/>
      <c r="K244" s="166"/>
      <c r="L244" s="166"/>
      <c r="M244" s="166"/>
      <c r="N244" s="166"/>
      <c r="O244" s="166"/>
      <c r="P244" s="166"/>
      <c r="Q244" s="166"/>
      <c r="R244" s="166"/>
      <c r="S244" s="166"/>
      <c r="T244" s="168"/>
      <c r="U244" s="169"/>
      <c r="V244" s="169"/>
      <c r="W244" s="166"/>
      <c r="X244" s="166"/>
      <c r="Y244" s="166"/>
      <c r="Z244" s="166"/>
      <c r="AA244" s="166"/>
      <c r="AB244" s="166"/>
      <c r="AC244" s="166"/>
      <c r="AD244" s="166"/>
      <c r="AE244" s="166"/>
      <c r="AF244" s="166"/>
      <c r="AG244" s="166"/>
      <c r="AH244" s="166"/>
      <c r="AI244" s="166"/>
      <c r="AJ244" s="166"/>
      <c r="AK244" s="166"/>
      <c r="AL244" s="166"/>
      <c r="AM244" s="166"/>
      <c r="AN244" s="166"/>
      <c r="AO244" s="166"/>
      <c r="AP244" s="166"/>
      <c r="AQ244" s="166"/>
      <c r="AR244" s="166"/>
      <c r="AS244" s="166"/>
      <c r="AT244" s="166"/>
      <c r="AU244" s="166"/>
      <c r="AV244" s="166"/>
      <c r="AW244" s="166"/>
      <c r="AX244" s="166"/>
      <c r="AY244" s="166"/>
      <c r="AZ244" s="166"/>
      <c r="BA244" s="166"/>
      <c r="BB244" s="166"/>
      <c r="BC244" s="166"/>
      <c r="BD244" s="166"/>
      <c r="BE244" s="166"/>
      <c r="BF244" s="166"/>
      <c r="BG244" s="166"/>
      <c r="BH244" s="166"/>
      <c r="BI244" s="166"/>
      <c r="BJ244" s="166"/>
      <c r="BK244" s="166"/>
      <c r="BL244" s="166"/>
      <c r="BM244" s="166"/>
      <c r="BN244" s="166"/>
      <c r="BO244" s="166"/>
      <c r="BP244" s="166"/>
      <c r="BQ244" s="166"/>
      <c r="BR244" s="166"/>
      <c r="BS244" s="166"/>
      <c r="BT244" s="166"/>
      <c r="BU244" s="166"/>
      <c r="BV244" s="166"/>
      <c r="BW244" s="166"/>
      <c r="BX244" s="166"/>
      <c r="BY244" s="166"/>
      <c r="BZ244" s="166"/>
      <c r="CA244" s="166"/>
      <c r="CB244" s="166"/>
      <c r="CC244" s="166"/>
      <c r="CD244" s="166"/>
      <c r="CE244" s="166"/>
      <c r="CF244" s="166"/>
      <c r="CG244" s="166"/>
      <c r="CH244" s="166"/>
      <c r="CI244" s="166"/>
      <c r="CJ244" s="166"/>
      <c r="CK244" s="166"/>
      <c r="CL244" s="166"/>
      <c r="CM244" s="166"/>
      <c r="CN244" s="166"/>
      <c r="CO244" s="166"/>
      <c r="CP244" s="166"/>
      <c r="CQ244" s="166"/>
      <c r="CR244" s="166"/>
      <c r="CS244" s="166"/>
      <c r="CT244" s="166"/>
      <c r="CU244" s="166"/>
      <c r="CV244" s="166"/>
      <c r="CW244" s="166"/>
      <c r="CX244" s="166"/>
      <c r="CY244" s="166"/>
      <c r="CZ244" s="166"/>
    </row>
    <row r="245" spans="1:104" ht="11.25" customHeight="1" x14ac:dyDescent="0.2">
      <c r="A245" s="166"/>
      <c r="B245" s="166"/>
      <c r="C245" s="166"/>
      <c r="D245" s="166"/>
      <c r="E245" s="166"/>
      <c r="F245" s="166"/>
      <c r="G245" s="166"/>
      <c r="H245" s="166"/>
      <c r="I245" s="166"/>
      <c r="J245" s="166"/>
      <c r="K245" s="166"/>
      <c r="L245" s="166"/>
      <c r="M245" s="166"/>
      <c r="N245" s="166"/>
      <c r="O245" s="166"/>
      <c r="P245" s="166"/>
      <c r="Q245" s="166"/>
      <c r="R245" s="166"/>
      <c r="S245" s="166"/>
      <c r="T245" s="168"/>
      <c r="U245" s="169"/>
      <c r="V245" s="169"/>
      <c r="W245" s="166"/>
      <c r="X245" s="166"/>
      <c r="Y245" s="166"/>
      <c r="Z245" s="166"/>
      <c r="AA245" s="166"/>
      <c r="AB245" s="166"/>
      <c r="AC245" s="166"/>
      <c r="AD245" s="166"/>
      <c r="AE245" s="166"/>
      <c r="AF245" s="166"/>
      <c r="AG245" s="166"/>
      <c r="AH245" s="166"/>
      <c r="AI245" s="166"/>
      <c r="AJ245" s="166"/>
      <c r="AK245" s="166"/>
      <c r="AL245" s="166"/>
      <c r="AM245" s="166"/>
      <c r="AN245" s="166"/>
      <c r="AO245" s="166"/>
      <c r="AP245" s="166"/>
      <c r="AQ245" s="166"/>
      <c r="AR245" s="166"/>
      <c r="AS245" s="166"/>
      <c r="AT245" s="166"/>
      <c r="AU245" s="166"/>
      <c r="AV245" s="166"/>
      <c r="AW245" s="166"/>
      <c r="AX245" s="166"/>
      <c r="AY245" s="166"/>
      <c r="AZ245" s="166"/>
      <c r="BA245" s="166"/>
      <c r="BB245" s="166"/>
      <c r="BC245" s="166"/>
      <c r="BD245" s="166"/>
      <c r="BE245" s="166"/>
      <c r="BF245" s="166"/>
      <c r="BG245" s="166"/>
      <c r="BH245" s="166"/>
      <c r="BI245" s="166"/>
      <c r="BJ245" s="166"/>
      <c r="BK245" s="166"/>
      <c r="BL245" s="166"/>
      <c r="BM245" s="166"/>
      <c r="BN245" s="166"/>
      <c r="BO245" s="166"/>
      <c r="BP245" s="166"/>
      <c r="BQ245" s="166"/>
      <c r="BR245" s="166"/>
      <c r="BS245" s="166"/>
      <c r="BT245" s="166"/>
      <c r="BU245" s="166"/>
      <c r="BV245" s="166"/>
      <c r="BW245" s="166"/>
      <c r="BX245" s="166"/>
      <c r="BY245" s="166"/>
      <c r="BZ245" s="166"/>
      <c r="CA245" s="166"/>
      <c r="CB245" s="166"/>
      <c r="CC245" s="166"/>
      <c r="CD245" s="166"/>
      <c r="CE245" s="166"/>
      <c r="CF245" s="166"/>
      <c r="CG245" s="166"/>
      <c r="CH245" s="166"/>
      <c r="CI245" s="166"/>
      <c r="CJ245" s="166"/>
      <c r="CK245" s="166"/>
      <c r="CL245" s="166"/>
      <c r="CM245" s="166"/>
      <c r="CN245" s="166"/>
      <c r="CO245" s="166"/>
      <c r="CP245" s="166"/>
      <c r="CQ245" s="166"/>
      <c r="CR245" s="166"/>
      <c r="CS245" s="166"/>
      <c r="CT245" s="166"/>
      <c r="CU245" s="166"/>
      <c r="CV245" s="166"/>
      <c r="CW245" s="166"/>
      <c r="CX245" s="166"/>
      <c r="CY245" s="166"/>
      <c r="CZ245" s="166"/>
    </row>
    <row r="246" spans="1:104" ht="11.25" customHeight="1" x14ac:dyDescent="0.2">
      <c r="A246" s="166"/>
      <c r="B246" s="166"/>
      <c r="C246" s="166"/>
      <c r="D246" s="166"/>
      <c r="E246" s="166"/>
      <c r="F246" s="166"/>
      <c r="G246" s="166"/>
      <c r="H246" s="166"/>
      <c r="I246" s="166"/>
      <c r="J246" s="166"/>
      <c r="K246" s="166"/>
      <c r="L246" s="166"/>
      <c r="M246" s="166"/>
      <c r="N246" s="166"/>
      <c r="O246" s="166"/>
      <c r="P246" s="166"/>
      <c r="Q246" s="166"/>
      <c r="R246" s="166"/>
      <c r="S246" s="166"/>
      <c r="T246" s="168"/>
      <c r="U246" s="169"/>
      <c r="V246" s="169"/>
      <c r="W246" s="166"/>
      <c r="X246" s="166"/>
      <c r="Y246" s="166"/>
      <c r="Z246" s="166"/>
      <c r="AA246" s="166"/>
      <c r="AB246" s="166"/>
      <c r="AC246" s="166"/>
      <c r="AD246" s="166"/>
      <c r="AE246" s="166"/>
      <c r="AF246" s="166"/>
      <c r="AG246" s="166"/>
      <c r="AH246" s="166"/>
      <c r="AI246" s="166"/>
      <c r="AJ246" s="166"/>
      <c r="AK246" s="166"/>
      <c r="AL246" s="166"/>
      <c r="AM246" s="166"/>
      <c r="AN246" s="166"/>
      <c r="AO246" s="166"/>
      <c r="AP246" s="166"/>
      <c r="AQ246" s="166"/>
      <c r="AR246" s="166"/>
      <c r="AS246" s="166"/>
      <c r="AT246" s="166"/>
      <c r="AU246" s="166"/>
      <c r="AV246" s="166"/>
      <c r="AW246" s="166"/>
      <c r="AX246" s="166"/>
      <c r="AY246" s="166"/>
      <c r="AZ246" s="166"/>
      <c r="BA246" s="166"/>
      <c r="BB246" s="166"/>
      <c r="BC246" s="166"/>
      <c r="BD246" s="166"/>
      <c r="BE246" s="166"/>
      <c r="BF246" s="166"/>
      <c r="BG246" s="166"/>
      <c r="BH246" s="166"/>
      <c r="BI246" s="166"/>
      <c r="BJ246" s="166"/>
      <c r="BK246" s="166"/>
      <c r="BL246" s="166"/>
      <c r="BM246" s="166"/>
      <c r="BN246" s="166"/>
      <c r="BO246" s="166"/>
      <c r="BP246" s="166"/>
      <c r="BQ246" s="166"/>
      <c r="BR246" s="166"/>
      <c r="BS246" s="166"/>
      <c r="BT246" s="166"/>
      <c r="BU246" s="166"/>
      <c r="BV246" s="166"/>
      <c r="BW246" s="166"/>
      <c r="BX246" s="166"/>
      <c r="BY246" s="166"/>
      <c r="BZ246" s="166"/>
      <c r="CA246" s="166"/>
      <c r="CB246" s="166"/>
      <c r="CC246" s="166"/>
      <c r="CD246" s="166"/>
      <c r="CE246" s="166"/>
      <c r="CF246" s="166"/>
      <c r="CG246" s="166"/>
      <c r="CH246" s="166"/>
      <c r="CI246" s="166"/>
      <c r="CJ246" s="166"/>
      <c r="CK246" s="166"/>
      <c r="CL246" s="166"/>
      <c r="CM246" s="166"/>
      <c r="CN246" s="166"/>
      <c r="CO246" s="166"/>
      <c r="CP246" s="166"/>
      <c r="CQ246" s="166"/>
      <c r="CR246" s="166"/>
      <c r="CS246" s="166"/>
      <c r="CT246" s="166"/>
      <c r="CU246" s="166"/>
      <c r="CV246" s="166"/>
      <c r="CW246" s="166"/>
      <c r="CX246" s="166"/>
      <c r="CY246" s="166"/>
      <c r="CZ246" s="166"/>
    </row>
    <row r="247" spans="1:104" ht="11.25" customHeight="1" x14ac:dyDescent="0.2">
      <c r="A247" s="166"/>
      <c r="B247" s="166"/>
      <c r="C247" s="166"/>
      <c r="D247" s="166"/>
      <c r="E247" s="166"/>
      <c r="F247" s="166"/>
      <c r="G247" s="166"/>
      <c r="H247" s="166"/>
      <c r="I247" s="166"/>
      <c r="J247" s="166"/>
      <c r="K247" s="166"/>
      <c r="L247" s="166"/>
      <c r="M247" s="166"/>
      <c r="N247" s="166"/>
      <c r="O247" s="166"/>
      <c r="P247" s="166"/>
      <c r="Q247" s="166"/>
      <c r="R247" s="166"/>
      <c r="S247" s="166"/>
      <c r="T247" s="168"/>
      <c r="U247" s="169"/>
      <c r="V247" s="169"/>
      <c r="W247" s="166"/>
      <c r="X247" s="166"/>
      <c r="Y247" s="166"/>
      <c r="Z247" s="166"/>
      <c r="AA247" s="166"/>
      <c r="AB247" s="166"/>
      <c r="AC247" s="166"/>
      <c r="AD247" s="166"/>
      <c r="AE247" s="166"/>
      <c r="AF247" s="166"/>
      <c r="AG247" s="166"/>
      <c r="AH247" s="166"/>
      <c r="AI247" s="166"/>
      <c r="AJ247" s="166"/>
      <c r="AK247" s="166"/>
      <c r="AL247" s="166"/>
      <c r="AM247" s="166"/>
      <c r="AN247" s="166"/>
      <c r="AO247" s="166"/>
      <c r="AP247" s="166"/>
      <c r="AQ247" s="166"/>
      <c r="AR247" s="166"/>
      <c r="AS247" s="166"/>
      <c r="AT247" s="166"/>
      <c r="AU247" s="166"/>
      <c r="AV247" s="166"/>
      <c r="AW247" s="166"/>
      <c r="AX247" s="166"/>
      <c r="AY247" s="166"/>
      <c r="AZ247" s="166"/>
      <c r="BA247" s="166"/>
      <c r="BB247" s="166"/>
      <c r="BC247" s="166"/>
      <c r="BD247" s="166"/>
      <c r="BE247" s="166"/>
      <c r="BF247" s="166"/>
      <c r="BG247" s="166"/>
      <c r="BH247" s="166"/>
      <c r="BI247" s="166"/>
      <c r="BJ247" s="166"/>
      <c r="BK247" s="166"/>
      <c r="BL247" s="166"/>
      <c r="BM247" s="166"/>
      <c r="BN247" s="166"/>
      <c r="BO247" s="166"/>
      <c r="BP247" s="166"/>
      <c r="BQ247" s="166"/>
      <c r="BR247" s="166"/>
      <c r="BS247" s="166"/>
      <c r="BT247" s="166"/>
      <c r="BU247" s="166"/>
      <c r="BV247" s="166"/>
      <c r="BW247" s="166"/>
      <c r="BX247" s="166"/>
      <c r="BY247" s="166"/>
      <c r="BZ247" s="166"/>
      <c r="CA247" s="166"/>
      <c r="CB247" s="166"/>
      <c r="CC247" s="166"/>
      <c r="CD247" s="166"/>
      <c r="CE247" s="166"/>
      <c r="CF247" s="166"/>
      <c r="CG247" s="166"/>
      <c r="CH247" s="166"/>
      <c r="CI247" s="166"/>
      <c r="CJ247" s="166"/>
      <c r="CK247" s="166"/>
      <c r="CL247" s="166"/>
      <c r="CM247" s="166"/>
      <c r="CN247" s="166"/>
      <c r="CO247" s="166"/>
      <c r="CP247" s="166"/>
      <c r="CQ247" s="166"/>
      <c r="CR247" s="166"/>
      <c r="CS247" s="166"/>
      <c r="CT247" s="166"/>
      <c r="CU247" s="166"/>
      <c r="CV247" s="166"/>
      <c r="CW247" s="166"/>
      <c r="CX247" s="166"/>
      <c r="CY247" s="166"/>
      <c r="CZ247" s="166"/>
    </row>
    <row r="248" spans="1:104" ht="11.25" customHeight="1" x14ac:dyDescent="0.2">
      <c r="A248" s="166"/>
      <c r="B248" s="166"/>
      <c r="C248" s="166"/>
      <c r="D248" s="166"/>
      <c r="E248" s="166"/>
      <c r="F248" s="166"/>
      <c r="G248" s="166"/>
      <c r="H248" s="166"/>
      <c r="I248" s="166"/>
      <c r="J248" s="166"/>
      <c r="K248" s="166"/>
      <c r="L248" s="166"/>
      <c r="M248" s="166"/>
      <c r="N248" s="166"/>
      <c r="O248" s="166"/>
      <c r="P248" s="166"/>
      <c r="Q248" s="166"/>
      <c r="R248" s="166"/>
      <c r="S248" s="166"/>
      <c r="T248" s="168"/>
      <c r="U248" s="169"/>
      <c r="V248" s="169"/>
      <c r="W248" s="166"/>
      <c r="X248" s="166"/>
      <c r="Y248" s="166"/>
      <c r="Z248" s="166"/>
      <c r="AA248" s="166"/>
      <c r="AB248" s="166"/>
      <c r="AC248" s="166"/>
      <c r="AD248" s="166"/>
      <c r="AE248" s="166"/>
      <c r="AF248" s="166"/>
      <c r="AG248" s="166"/>
      <c r="AH248" s="166"/>
      <c r="AI248" s="166"/>
      <c r="AJ248" s="166"/>
      <c r="AK248" s="166"/>
      <c r="AL248" s="166"/>
      <c r="AM248" s="166"/>
      <c r="AN248" s="166"/>
      <c r="AO248" s="166"/>
      <c r="AP248" s="166"/>
      <c r="AQ248" s="166"/>
      <c r="AR248" s="166"/>
      <c r="AS248" s="166"/>
      <c r="AT248" s="166"/>
      <c r="AU248" s="166"/>
      <c r="AV248" s="166"/>
      <c r="AW248" s="166"/>
      <c r="AX248" s="166"/>
      <c r="AY248" s="166"/>
      <c r="AZ248" s="166"/>
      <c r="BA248" s="166"/>
      <c r="BB248" s="166"/>
      <c r="BC248" s="166"/>
      <c r="BD248" s="166"/>
      <c r="BE248" s="166"/>
      <c r="BF248" s="166"/>
      <c r="BG248" s="166"/>
      <c r="BH248" s="166"/>
      <c r="BI248" s="166"/>
      <c r="BJ248" s="166"/>
      <c r="BK248" s="166"/>
      <c r="BL248" s="166"/>
      <c r="BM248" s="166"/>
      <c r="BN248" s="166"/>
      <c r="BO248" s="166"/>
      <c r="BP248" s="166"/>
      <c r="BQ248" s="166"/>
      <c r="BR248" s="166"/>
      <c r="BS248" s="166"/>
      <c r="BT248" s="166"/>
      <c r="BU248" s="166"/>
      <c r="BV248" s="166"/>
      <c r="BW248" s="166"/>
      <c r="BX248" s="166"/>
      <c r="BY248" s="166"/>
      <c r="BZ248" s="166"/>
      <c r="CA248" s="166"/>
      <c r="CB248" s="166"/>
      <c r="CC248" s="166"/>
      <c r="CD248" s="166"/>
      <c r="CE248" s="166"/>
      <c r="CF248" s="166"/>
      <c r="CG248" s="166"/>
      <c r="CH248" s="166"/>
      <c r="CI248" s="166"/>
      <c r="CJ248" s="166"/>
      <c r="CK248" s="166"/>
      <c r="CL248" s="166"/>
      <c r="CM248" s="166"/>
      <c r="CN248" s="166"/>
      <c r="CO248" s="166"/>
      <c r="CP248" s="166"/>
      <c r="CQ248" s="166"/>
      <c r="CR248" s="166"/>
      <c r="CS248" s="166"/>
      <c r="CT248" s="166"/>
      <c r="CU248" s="166"/>
      <c r="CV248" s="166"/>
      <c r="CW248" s="166"/>
      <c r="CX248" s="166"/>
      <c r="CY248" s="166"/>
      <c r="CZ248" s="166"/>
    </row>
    <row r="249" spans="1:104" ht="11.25" customHeight="1" x14ac:dyDescent="0.2">
      <c r="A249" s="166"/>
      <c r="B249" s="166"/>
      <c r="C249" s="166"/>
      <c r="D249" s="166"/>
      <c r="E249" s="166"/>
      <c r="F249" s="166"/>
      <c r="G249" s="166"/>
      <c r="H249" s="166"/>
      <c r="I249" s="166"/>
      <c r="J249" s="166"/>
      <c r="K249" s="166"/>
      <c r="L249" s="166"/>
      <c r="M249" s="166"/>
      <c r="N249" s="166"/>
      <c r="O249" s="166"/>
      <c r="P249" s="166"/>
      <c r="Q249" s="166"/>
      <c r="R249" s="166"/>
      <c r="S249" s="166"/>
      <c r="T249" s="168"/>
      <c r="U249" s="169"/>
      <c r="V249" s="169"/>
      <c r="W249" s="166"/>
      <c r="X249" s="166"/>
      <c r="Y249" s="166"/>
      <c r="Z249" s="166"/>
      <c r="AA249" s="166"/>
      <c r="AB249" s="166"/>
      <c r="AC249" s="166"/>
      <c r="AD249" s="166"/>
      <c r="AE249" s="166"/>
      <c r="AF249" s="166"/>
      <c r="AG249" s="166"/>
      <c r="AH249" s="166"/>
      <c r="AI249" s="166"/>
      <c r="AJ249" s="166"/>
      <c r="AK249" s="166"/>
      <c r="AL249" s="166"/>
      <c r="AM249" s="166"/>
      <c r="AN249" s="166"/>
      <c r="AO249" s="166"/>
      <c r="AP249" s="166"/>
      <c r="AQ249" s="166"/>
      <c r="AR249" s="166"/>
      <c r="AS249" s="166"/>
      <c r="AT249" s="166"/>
      <c r="AU249" s="166"/>
      <c r="AV249" s="166"/>
      <c r="AW249" s="166"/>
      <c r="AX249" s="166"/>
      <c r="AY249" s="166"/>
      <c r="AZ249" s="166"/>
      <c r="BA249" s="166"/>
      <c r="BB249" s="166"/>
      <c r="BC249" s="166"/>
      <c r="BD249" s="166"/>
      <c r="BE249" s="166"/>
      <c r="BF249" s="166"/>
      <c r="BG249" s="166"/>
      <c r="BH249" s="166"/>
      <c r="BI249" s="166"/>
      <c r="BJ249" s="166"/>
      <c r="BK249" s="166"/>
      <c r="BL249" s="166"/>
      <c r="BM249" s="166"/>
      <c r="BN249" s="166"/>
      <c r="BO249" s="166"/>
      <c r="BP249" s="166"/>
      <c r="BQ249" s="166"/>
      <c r="BR249" s="166"/>
      <c r="BS249" s="166"/>
      <c r="BT249" s="166"/>
      <c r="BU249" s="166"/>
      <c r="BV249" s="166"/>
      <c r="BW249" s="166"/>
      <c r="BX249" s="166"/>
      <c r="BY249" s="166"/>
      <c r="BZ249" s="166"/>
      <c r="CA249" s="166"/>
      <c r="CB249" s="166"/>
      <c r="CC249" s="166"/>
      <c r="CD249" s="166"/>
      <c r="CE249" s="166"/>
      <c r="CF249" s="166"/>
      <c r="CG249" s="166"/>
      <c r="CH249" s="166"/>
      <c r="CI249" s="166"/>
      <c r="CJ249" s="166"/>
      <c r="CK249" s="166"/>
      <c r="CL249" s="166"/>
      <c r="CM249" s="166"/>
      <c r="CN249" s="166"/>
      <c r="CO249" s="166"/>
      <c r="CP249" s="166"/>
      <c r="CQ249" s="166"/>
      <c r="CR249" s="166"/>
      <c r="CS249" s="166"/>
      <c r="CT249" s="166"/>
      <c r="CU249" s="166"/>
      <c r="CV249" s="166"/>
      <c r="CW249" s="166"/>
      <c r="CX249" s="166"/>
      <c r="CY249" s="166"/>
      <c r="CZ249" s="166"/>
    </row>
    <row r="250" spans="1:104" ht="11.25" customHeight="1" x14ac:dyDescent="0.2">
      <c r="A250" s="166"/>
      <c r="B250" s="166"/>
      <c r="C250" s="166"/>
      <c r="D250" s="166"/>
      <c r="E250" s="166"/>
      <c r="F250" s="166"/>
      <c r="G250" s="166"/>
      <c r="H250" s="166"/>
      <c r="I250" s="166"/>
      <c r="J250" s="166"/>
      <c r="K250" s="166"/>
      <c r="L250" s="166"/>
      <c r="M250" s="166"/>
      <c r="N250" s="166"/>
      <c r="O250" s="166"/>
      <c r="P250" s="166"/>
      <c r="Q250" s="166"/>
      <c r="R250" s="166"/>
      <c r="S250" s="166"/>
      <c r="T250" s="168"/>
      <c r="U250" s="169"/>
      <c r="V250" s="169"/>
      <c r="W250" s="166"/>
      <c r="X250" s="166"/>
      <c r="Y250" s="166"/>
      <c r="Z250" s="166"/>
      <c r="AA250" s="166"/>
      <c r="AB250" s="166"/>
      <c r="AC250" s="166"/>
      <c r="AD250" s="166"/>
      <c r="AE250" s="166"/>
      <c r="AF250" s="166"/>
      <c r="AG250" s="166"/>
      <c r="AH250" s="166"/>
      <c r="AI250" s="166"/>
      <c r="AJ250" s="166"/>
      <c r="AK250" s="166"/>
      <c r="AL250" s="166"/>
      <c r="AM250" s="166"/>
      <c r="AN250" s="166"/>
      <c r="AO250" s="166"/>
      <c r="AP250" s="166"/>
      <c r="AQ250" s="166"/>
      <c r="AR250" s="166"/>
      <c r="AS250" s="166"/>
      <c r="AT250" s="166"/>
      <c r="AU250" s="166"/>
      <c r="AV250" s="166"/>
      <c r="AW250" s="166"/>
      <c r="AX250" s="166"/>
      <c r="AY250" s="166"/>
      <c r="AZ250" s="166"/>
      <c r="BA250" s="166"/>
      <c r="BB250" s="166"/>
      <c r="BC250" s="166"/>
      <c r="BD250" s="166"/>
      <c r="BE250" s="166"/>
      <c r="BF250" s="166"/>
      <c r="BG250" s="166"/>
      <c r="BH250" s="166"/>
      <c r="BI250" s="166"/>
      <c r="BJ250" s="166"/>
      <c r="BK250" s="166"/>
      <c r="BL250" s="166"/>
      <c r="BM250" s="166"/>
      <c r="BN250" s="166"/>
      <c r="BO250" s="166"/>
      <c r="BP250" s="166"/>
      <c r="BQ250" s="166"/>
      <c r="BR250" s="166"/>
      <c r="BS250" s="166"/>
      <c r="BT250" s="166"/>
      <c r="BU250" s="166"/>
      <c r="BV250" s="166"/>
      <c r="BW250" s="166"/>
      <c r="BX250" s="166"/>
      <c r="BY250" s="166"/>
      <c r="BZ250" s="166"/>
      <c r="CA250" s="166"/>
      <c r="CB250" s="166"/>
      <c r="CC250" s="166"/>
      <c r="CD250" s="166"/>
      <c r="CE250" s="166"/>
      <c r="CF250" s="166"/>
      <c r="CG250" s="166"/>
      <c r="CH250" s="166"/>
      <c r="CI250" s="166"/>
      <c r="CJ250" s="166"/>
      <c r="CK250" s="166"/>
      <c r="CL250" s="166"/>
      <c r="CM250" s="166"/>
      <c r="CN250" s="166"/>
      <c r="CO250" s="166"/>
      <c r="CP250" s="166"/>
      <c r="CQ250" s="166"/>
      <c r="CR250" s="166"/>
      <c r="CS250" s="166"/>
      <c r="CT250" s="166"/>
      <c r="CU250" s="166"/>
      <c r="CV250" s="166"/>
      <c r="CW250" s="166"/>
      <c r="CX250" s="166"/>
      <c r="CY250" s="166"/>
      <c r="CZ250" s="166"/>
    </row>
    <row r="251" spans="1:104" ht="11.25" customHeight="1" x14ac:dyDescent="0.2">
      <c r="A251" s="166"/>
      <c r="B251" s="166"/>
      <c r="C251" s="166"/>
      <c r="D251" s="166"/>
      <c r="E251" s="166"/>
      <c r="F251" s="166"/>
      <c r="G251" s="166"/>
      <c r="H251" s="166"/>
      <c r="I251" s="166"/>
      <c r="J251" s="166"/>
      <c r="K251" s="166"/>
      <c r="L251" s="166"/>
      <c r="M251" s="166"/>
      <c r="N251" s="166"/>
      <c r="O251" s="166"/>
      <c r="P251" s="166"/>
      <c r="Q251" s="166"/>
      <c r="R251" s="166"/>
      <c r="S251" s="166"/>
      <c r="T251" s="168"/>
      <c r="U251" s="169"/>
      <c r="V251" s="169"/>
      <c r="W251" s="166"/>
      <c r="X251" s="166"/>
      <c r="Y251" s="166"/>
      <c r="Z251" s="166"/>
      <c r="AA251" s="166"/>
      <c r="AB251" s="166"/>
      <c r="AC251" s="166"/>
      <c r="AD251" s="166"/>
      <c r="AE251" s="166"/>
      <c r="AF251" s="166"/>
      <c r="AG251" s="166"/>
      <c r="AH251" s="166"/>
      <c r="AI251" s="166"/>
      <c r="AJ251" s="166"/>
      <c r="AK251" s="166"/>
      <c r="AL251" s="166"/>
      <c r="AM251" s="166"/>
      <c r="AN251" s="166"/>
      <c r="AO251" s="166"/>
      <c r="AP251" s="166"/>
      <c r="AQ251" s="166"/>
      <c r="AR251" s="166"/>
      <c r="AS251" s="166"/>
      <c r="AT251" s="166"/>
      <c r="AU251" s="166"/>
      <c r="AV251" s="166"/>
      <c r="AW251" s="166"/>
      <c r="AX251" s="166"/>
      <c r="AY251" s="166"/>
      <c r="AZ251" s="166"/>
      <c r="BA251" s="166"/>
      <c r="BB251" s="166"/>
      <c r="BC251" s="166"/>
      <c r="BD251" s="166"/>
      <c r="BE251" s="166"/>
      <c r="BF251" s="166"/>
      <c r="BG251" s="166"/>
      <c r="BH251" s="166"/>
      <c r="BI251" s="166"/>
      <c r="BJ251" s="166"/>
      <c r="BK251" s="166"/>
      <c r="BL251" s="166"/>
      <c r="BM251" s="166"/>
      <c r="BN251" s="166"/>
      <c r="BO251" s="166"/>
      <c r="BP251" s="166"/>
      <c r="BQ251" s="166"/>
      <c r="BR251" s="166"/>
      <c r="BS251" s="166"/>
      <c r="BT251" s="166"/>
      <c r="BU251" s="166"/>
      <c r="BV251" s="166"/>
      <c r="BW251" s="166"/>
      <c r="BX251" s="166"/>
      <c r="BY251" s="166"/>
      <c r="BZ251" s="166"/>
      <c r="CA251" s="166"/>
      <c r="CB251" s="166"/>
      <c r="CC251" s="166"/>
      <c r="CD251" s="166"/>
      <c r="CE251" s="166"/>
      <c r="CF251" s="166"/>
      <c r="CG251" s="166"/>
      <c r="CH251" s="166"/>
      <c r="CI251" s="166"/>
      <c r="CJ251" s="166"/>
      <c r="CK251" s="166"/>
      <c r="CL251" s="166"/>
      <c r="CM251" s="166"/>
      <c r="CN251" s="166"/>
      <c r="CO251" s="166"/>
      <c r="CP251" s="166"/>
      <c r="CQ251" s="166"/>
      <c r="CR251" s="166"/>
      <c r="CS251" s="166"/>
      <c r="CT251" s="166"/>
      <c r="CU251" s="166"/>
      <c r="CV251" s="166"/>
      <c r="CW251" s="166"/>
      <c r="CX251" s="166"/>
      <c r="CY251" s="166"/>
      <c r="CZ251" s="166"/>
    </row>
    <row r="252" spans="1:104" ht="11.25" customHeight="1" x14ac:dyDescent="0.2">
      <c r="A252" s="166"/>
      <c r="B252" s="166"/>
      <c r="C252" s="166"/>
      <c r="D252" s="166"/>
      <c r="E252" s="166"/>
      <c r="F252" s="166"/>
      <c r="G252" s="166"/>
      <c r="H252" s="166"/>
      <c r="I252" s="166"/>
      <c r="J252" s="166"/>
      <c r="K252" s="166"/>
      <c r="L252" s="166"/>
      <c r="M252" s="166"/>
      <c r="N252" s="166"/>
      <c r="O252" s="166"/>
      <c r="P252" s="166"/>
      <c r="Q252" s="166"/>
      <c r="R252" s="166"/>
      <c r="S252" s="166"/>
      <c r="T252" s="168"/>
      <c r="U252" s="169"/>
      <c r="V252" s="169"/>
      <c r="W252" s="166"/>
      <c r="X252" s="166"/>
      <c r="Y252" s="166"/>
      <c r="Z252" s="166"/>
      <c r="AA252" s="166"/>
      <c r="AB252" s="166"/>
      <c r="AC252" s="166"/>
      <c r="AD252" s="166"/>
      <c r="AE252" s="166"/>
      <c r="AF252" s="166"/>
      <c r="AG252" s="166"/>
      <c r="AH252" s="166"/>
      <c r="AI252" s="166"/>
      <c r="AJ252" s="166"/>
      <c r="AK252" s="166"/>
      <c r="AL252" s="166"/>
      <c r="AM252" s="166"/>
      <c r="AN252" s="166"/>
      <c r="AO252" s="166"/>
      <c r="AP252" s="166"/>
      <c r="AQ252" s="166"/>
      <c r="AR252" s="166"/>
      <c r="AS252" s="166"/>
      <c r="AT252" s="166"/>
      <c r="AU252" s="166"/>
      <c r="AV252" s="166"/>
      <c r="AW252" s="166"/>
      <c r="AX252" s="166"/>
      <c r="AY252" s="166"/>
      <c r="AZ252" s="166"/>
      <c r="BA252" s="166"/>
      <c r="BB252" s="166"/>
      <c r="BC252" s="166"/>
      <c r="BD252" s="166"/>
      <c r="BE252" s="166"/>
      <c r="BF252" s="166"/>
      <c r="BG252" s="166"/>
      <c r="BH252" s="166"/>
      <c r="BI252" s="166"/>
      <c r="BJ252" s="166"/>
      <c r="BK252" s="166"/>
      <c r="BL252" s="166"/>
      <c r="BM252" s="166"/>
      <c r="BN252" s="166"/>
      <c r="BO252" s="166"/>
      <c r="BP252" s="166"/>
      <c r="BQ252" s="166"/>
      <c r="BR252" s="166"/>
      <c r="BS252" s="166"/>
      <c r="BT252" s="166"/>
      <c r="BU252" s="166"/>
      <c r="BV252" s="166"/>
      <c r="BW252" s="166"/>
      <c r="BX252" s="166"/>
      <c r="BY252" s="166"/>
      <c r="BZ252" s="166"/>
      <c r="CA252" s="166"/>
      <c r="CB252" s="166"/>
      <c r="CC252" s="166"/>
      <c r="CD252" s="166"/>
      <c r="CE252" s="166"/>
      <c r="CF252" s="166"/>
      <c r="CG252" s="166"/>
      <c r="CH252" s="166"/>
      <c r="CI252" s="166"/>
      <c r="CJ252" s="166"/>
      <c r="CK252" s="166"/>
      <c r="CL252" s="166"/>
      <c r="CM252" s="166"/>
      <c r="CN252" s="166"/>
      <c r="CO252" s="166"/>
      <c r="CP252" s="166"/>
      <c r="CQ252" s="166"/>
      <c r="CR252" s="166"/>
      <c r="CS252" s="166"/>
      <c r="CT252" s="166"/>
      <c r="CU252" s="166"/>
      <c r="CV252" s="166"/>
      <c r="CW252" s="166"/>
      <c r="CX252" s="166"/>
      <c r="CY252" s="166"/>
      <c r="CZ252" s="166"/>
    </row>
    <row r="253" spans="1:104" ht="11.25" customHeight="1" x14ac:dyDescent="0.2">
      <c r="A253" s="166"/>
      <c r="B253" s="166"/>
      <c r="C253" s="166"/>
      <c r="D253" s="166"/>
      <c r="E253" s="166"/>
      <c r="F253" s="166"/>
      <c r="G253" s="166"/>
      <c r="H253" s="166"/>
      <c r="I253" s="166"/>
      <c r="J253" s="166"/>
      <c r="K253" s="166"/>
      <c r="L253" s="166"/>
      <c r="M253" s="166"/>
      <c r="N253" s="166"/>
      <c r="O253" s="166"/>
      <c r="P253" s="166"/>
      <c r="Q253" s="166"/>
      <c r="R253" s="166"/>
      <c r="S253" s="166"/>
      <c r="T253" s="168"/>
      <c r="U253" s="169"/>
      <c r="V253" s="169"/>
      <c r="W253" s="166"/>
      <c r="X253" s="166"/>
      <c r="Y253" s="166"/>
      <c r="Z253" s="166"/>
      <c r="AA253" s="166"/>
      <c r="AB253" s="166"/>
      <c r="AC253" s="166"/>
      <c r="AD253" s="166"/>
      <c r="AE253" s="166"/>
      <c r="AF253" s="166"/>
      <c r="AG253" s="166"/>
      <c r="AH253" s="166"/>
      <c r="AI253" s="166"/>
      <c r="AJ253" s="166"/>
      <c r="AK253" s="166"/>
      <c r="AL253" s="166"/>
      <c r="AM253" s="166"/>
      <c r="AN253" s="166"/>
      <c r="AO253" s="166"/>
      <c r="AP253" s="166"/>
      <c r="AQ253" s="166"/>
      <c r="AR253" s="166"/>
      <c r="AS253" s="166"/>
      <c r="AT253" s="166"/>
      <c r="AU253" s="166"/>
      <c r="AV253" s="166"/>
      <c r="AW253" s="166"/>
      <c r="AX253" s="166"/>
      <c r="AY253" s="166"/>
      <c r="AZ253" s="166"/>
      <c r="BA253" s="166"/>
      <c r="BB253" s="166"/>
      <c r="BC253" s="166"/>
      <c r="BD253" s="166"/>
      <c r="BE253" s="166"/>
      <c r="BF253" s="166"/>
      <c r="BG253" s="166"/>
      <c r="BH253" s="166"/>
      <c r="BI253" s="166"/>
      <c r="BJ253" s="166"/>
      <c r="BK253" s="166"/>
      <c r="BL253" s="166"/>
      <c r="BM253" s="166"/>
      <c r="BN253" s="166"/>
      <c r="BO253" s="166"/>
      <c r="BP253" s="166"/>
      <c r="BQ253" s="166"/>
      <c r="BR253" s="166"/>
      <c r="BS253" s="166"/>
      <c r="BT253" s="166"/>
      <c r="BU253" s="166"/>
      <c r="BV253" s="166"/>
      <c r="BW253" s="166"/>
      <c r="BX253" s="166"/>
      <c r="BY253" s="166"/>
      <c r="BZ253" s="166"/>
      <c r="CA253" s="166"/>
      <c r="CB253" s="166"/>
      <c r="CC253" s="166"/>
      <c r="CD253" s="166"/>
      <c r="CE253" s="166"/>
      <c r="CF253" s="166"/>
      <c r="CG253" s="166"/>
      <c r="CH253" s="166"/>
      <c r="CI253" s="166"/>
      <c r="CJ253" s="166"/>
      <c r="CK253" s="166"/>
      <c r="CL253" s="166"/>
      <c r="CM253" s="166"/>
      <c r="CN253" s="166"/>
      <c r="CO253" s="166"/>
      <c r="CP253" s="166"/>
      <c r="CQ253" s="166"/>
      <c r="CR253" s="166"/>
      <c r="CS253" s="166"/>
      <c r="CT253" s="166"/>
      <c r="CU253" s="166"/>
      <c r="CV253" s="166"/>
      <c r="CW253" s="166"/>
      <c r="CX253" s="166"/>
      <c r="CY253" s="166"/>
      <c r="CZ253" s="166"/>
    </row>
    <row r="254" spans="1:104" ht="11.25" customHeight="1" x14ac:dyDescent="0.2">
      <c r="A254" s="166"/>
      <c r="B254" s="166"/>
      <c r="C254" s="166"/>
      <c r="D254" s="166"/>
      <c r="E254" s="166"/>
      <c r="F254" s="166"/>
      <c r="G254" s="166"/>
      <c r="H254" s="166"/>
      <c r="I254" s="166"/>
      <c r="J254" s="166"/>
      <c r="K254" s="166"/>
      <c r="L254" s="166"/>
      <c r="M254" s="166"/>
      <c r="N254" s="166"/>
      <c r="O254" s="166"/>
      <c r="P254" s="166"/>
      <c r="Q254" s="166"/>
      <c r="R254" s="166"/>
      <c r="S254" s="166"/>
      <c r="T254" s="168"/>
      <c r="U254" s="169"/>
      <c r="V254" s="169"/>
      <c r="W254" s="166"/>
      <c r="X254" s="166"/>
      <c r="Y254" s="166"/>
      <c r="Z254" s="166"/>
      <c r="AA254" s="166"/>
      <c r="AB254" s="166"/>
      <c r="AC254" s="166"/>
      <c r="AD254" s="166"/>
      <c r="AE254" s="166"/>
      <c r="AF254" s="166"/>
      <c r="AG254" s="166"/>
      <c r="AH254" s="166"/>
      <c r="AI254" s="166"/>
      <c r="AJ254" s="166"/>
      <c r="AK254" s="166"/>
      <c r="AL254" s="166"/>
      <c r="AM254" s="166"/>
      <c r="AN254" s="166"/>
      <c r="AO254" s="166"/>
      <c r="AP254" s="166"/>
      <c r="AQ254" s="166"/>
      <c r="AR254" s="166"/>
      <c r="AS254" s="166"/>
      <c r="AT254" s="166"/>
      <c r="AU254" s="166"/>
      <c r="AV254" s="166"/>
      <c r="AW254" s="166"/>
      <c r="AX254" s="166"/>
      <c r="AY254" s="166"/>
      <c r="AZ254" s="166"/>
      <c r="BA254" s="166"/>
      <c r="BB254" s="166"/>
      <c r="BC254" s="166"/>
      <c r="BD254" s="166"/>
      <c r="BE254" s="166"/>
      <c r="BF254" s="166"/>
      <c r="BG254" s="166"/>
      <c r="BH254" s="166"/>
      <c r="BI254" s="166"/>
      <c r="BJ254" s="166"/>
      <c r="BK254" s="166"/>
      <c r="BL254" s="166"/>
      <c r="BM254" s="166"/>
      <c r="BN254" s="166"/>
      <c r="BO254" s="166"/>
      <c r="BP254" s="166"/>
      <c r="BQ254" s="166"/>
      <c r="BR254" s="166"/>
      <c r="BS254" s="166"/>
      <c r="BT254" s="166"/>
      <c r="BU254" s="166"/>
      <c r="BV254" s="166"/>
      <c r="BW254" s="166"/>
      <c r="BX254" s="166"/>
      <c r="BY254" s="166"/>
      <c r="BZ254" s="166"/>
      <c r="CA254" s="166"/>
      <c r="CB254" s="166"/>
      <c r="CC254" s="166"/>
      <c r="CD254" s="166"/>
      <c r="CE254" s="166"/>
      <c r="CF254" s="166"/>
      <c r="CG254" s="166"/>
      <c r="CH254" s="166"/>
      <c r="CI254" s="166"/>
      <c r="CJ254" s="166"/>
      <c r="CK254" s="166"/>
      <c r="CL254" s="166"/>
      <c r="CM254" s="166"/>
      <c r="CN254" s="166"/>
      <c r="CO254" s="166"/>
      <c r="CP254" s="166"/>
      <c r="CQ254" s="166"/>
      <c r="CR254" s="166"/>
      <c r="CS254" s="166"/>
      <c r="CT254" s="166"/>
      <c r="CU254" s="166"/>
      <c r="CV254" s="166"/>
      <c r="CW254" s="166"/>
      <c r="CX254" s="166"/>
      <c r="CY254" s="166"/>
      <c r="CZ254" s="166"/>
    </row>
    <row r="255" spans="1:104" ht="11.25" customHeight="1" x14ac:dyDescent="0.2">
      <c r="A255" s="166"/>
      <c r="B255" s="166"/>
      <c r="C255" s="166"/>
      <c r="D255" s="166"/>
      <c r="E255" s="166"/>
      <c r="F255" s="166"/>
      <c r="G255" s="166"/>
      <c r="H255" s="166"/>
      <c r="I255" s="166"/>
      <c r="J255" s="166"/>
      <c r="K255" s="166"/>
      <c r="L255" s="166"/>
      <c r="M255" s="166"/>
      <c r="N255" s="166"/>
      <c r="O255" s="166"/>
      <c r="P255" s="166"/>
      <c r="Q255" s="166"/>
      <c r="R255" s="166"/>
      <c r="S255" s="166"/>
      <c r="T255" s="168"/>
      <c r="U255" s="169"/>
      <c r="V255" s="169"/>
      <c r="W255" s="166"/>
      <c r="X255" s="166"/>
      <c r="Y255" s="166"/>
      <c r="Z255" s="166"/>
      <c r="AA255" s="166"/>
      <c r="AB255" s="166"/>
      <c r="AC255" s="166"/>
      <c r="AD255" s="166"/>
      <c r="AE255" s="166"/>
      <c r="AF255" s="166"/>
      <c r="AG255" s="166"/>
      <c r="AH255" s="166"/>
      <c r="AI255" s="166"/>
      <c r="AJ255" s="166"/>
      <c r="AK255" s="166"/>
      <c r="AL255" s="166"/>
      <c r="AM255" s="166"/>
      <c r="AN255" s="166"/>
      <c r="AO255" s="166"/>
      <c r="AP255" s="166"/>
      <c r="AQ255" s="166"/>
      <c r="AR255" s="166"/>
      <c r="AS255" s="166"/>
      <c r="AT255" s="166"/>
      <c r="AU255" s="166"/>
      <c r="AV255" s="166"/>
      <c r="AW255" s="166"/>
      <c r="AX255" s="166"/>
      <c r="AY255" s="166"/>
      <c r="AZ255" s="166"/>
      <c r="BA255" s="166"/>
      <c r="BB255" s="166"/>
      <c r="BC255" s="166"/>
      <c r="BD255" s="166"/>
      <c r="BE255" s="166"/>
      <c r="BF255" s="166"/>
      <c r="BG255" s="166"/>
      <c r="BH255" s="166"/>
      <c r="BI255" s="166"/>
      <c r="BJ255" s="166"/>
      <c r="BK255" s="166"/>
      <c r="BL255" s="166"/>
      <c r="BM255" s="166"/>
      <c r="BN255" s="166"/>
      <c r="BO255" s="166"/>
      <c r="BP255" s="166"/>
      <c r="BQ255" s="166"/>
      <c r="BR255" s="166"/>
      <c r="BS255" s="166"/>
      <c r="BT255" s="166"/>
      <c r="BU255" s="166"/>
      <c r="BV255" s="166"/>
      <c r="BW255" s="166"/>
      <c r="BX255" s="166"/>
      <c r="BY255" s="166"/>
      <c r="BZ255" s="166"/>
      <c r="CA255" s="166"/>
      <c r="CB255" s="166"/>
      <c r="CC255" s="166"/>
      <c r="CD255" s="166"/>
      <c r="CE255" s="166"/>
      <c r="CF255" s="166"/>
      <c r="CG255" s="166"/>
      <c r="CH255" s="166"/>
      <c r="CI255" s="166"/>
      <c r="CJ255" s="166"/>
      <c r="CK255" s="166"/>
      <c r="CL255" s="166"/>
      <c r="CM255" s="166"/>
      <c r="CN255" s="166"/>
      <c r="CO255" s="166"/>
      <c r="CP255" s="166"/>
      <c r="CQ255" s="166"/>
      <c r="CR255" s="166"/>
      <c r="CS255" s="166"/>
      <c r="CT255" s="166"/>
      <c r="CU255" s="166"/>
      <c r="CV255" s="166"/>
      <c r="CW255" s="166"/>
      <c r="CX255" s="166"/>
      <c r="CY255" s="166"/>
      <c r="CZ255" s="166"/>
    </row>
    <row r="256" spans="1:104" ht="11.25" customHeight="1" x14ac:dyDescent="0.2">
      <c r="A256" s="166"/>
      <c r="B256" s="166"/>
      <c r="C256" s="166"/>
      <c r="D256" s="166"/>
      <c r="E256" s="166"/>
      <c r="F256" s="166"/>
      <c r="G256" s="166"/>
      <c r="H256" s="166"/>
      <c r="I256" s="166"/>
      <c r="J256" s="166"/>
      <c r="K256" s="166"/>
      <c r="L256" s="166"/>
      <c r="M256" s="166"/>
      <c r="N256" s="166"/>
      <c r="O256" s="166"/>
      <c r="P256" s="166"/>
      <c r="Q256" s="166"/>
      <c r="R256" s="166"/>
      <c r="S256" s="166"/>
      <c r="T256" s="168"/>
      <c r="U256" s="169"/>
      <c r="V256" s="169"/>
      <c r="W256" s="166"/>
      <c r="X256" s="166"/>
      <c r="Y256" s="166"/>
      <c r="Z256" s="166"/>
      <c r="AA256" s="166"/>
      <c r="AB256" s="166"/>
      <c r="AC256" s="166"/>
      <c r="AD256" s="166"/>
      <c r="AE256" s="166"/>
      <c r="AF256" s="166"/>
      <c r="AG256" s="166"/>
      <c r="AH256" s="166"/>
      <c r="AI256" s="166"/>
      <c r="AJ256" s="166"/>
      <c r="AK256" s="166"/>
      <c r="AL256" s="166"/>
      <c r="AM256" s="166"/>
      <c r="AN256" s="166"/>
      <c r="AO256" s="166"/>
      <c r="AP256" s="166"/>
      <c r="AQ256" s="166"/>
      <c r="AR256" s="166"/>
      <c r="AS256" s="166"/>
      <c r="AT256" s="166"/>
      <c r="AU256" s="166"/>
      <c r="AV256" s="166"/>
      <c r="AW256" s="166"/>
      <c r="AX256" s="166"/>
      <c r="AY256" s="166"/>
      <c r="AZ256" s="166"/>
      <c r="BA256" s="166"/>
      <c r="BB256" s="166"/>
      <c r="BC256" s="166"/>
      <c r="BD256" s="166"/>
      <c r="BE256" s="166"/>
      <c r="BF256" s="166"/>
      <c r="BG256" s="166"/>
      <c r="BH256" s="166"/>
      <c r="BI256" s="166"/>
      <c r="BJ256" s="166"/>
      <c r="BK256" s="166"/>
      <c r="BL256" s="166"/>
      <c r="BM256" s="166"/>
      <c r="BN256" s="166"/>
      <c r="BO256" s="166"/>
      <c r="BP256" s="166"/>
      <c r="BQ256" s="166"/>
      <c r="BR256" s="166"/>
      <c r="BS256" s="166"/>
      <c r="BT256" s="166"/>
      <c r="BU256" s="166"/>
      <c r="BV256" s="166"/>
      <c r="BW256" s="166"/>
      <c r="BX256" s="166"/>
      <c r="BY256" s="166"/>
      <c r="BZ256" s="166"/>
      <c r="CA256" s="166"/>
      <c r="CB256" s="166"/>
      <c r="CC256" s="166"/>
      <c r="CD256" s="166"/>
      <c r="CE256" s="166"/>
      <c r="CF256" s="166"/>
      <c r="CG256" s="166"/>
      <c r="CH256" s="166"/>
      <c r="CI256" s="166"/>
      <c r="CJ256" s="166"/>
      <c r="CK256" s="166"/>
      <c r="CL256" s="166"/>
      <c r="CM256" s="166"/>
      <c r="CN256" s="166"/>
      <c r="CO256" s="166"/>
      <c r="CP256" s="166"/>
      <c r="CQ256" s="166"/>
      <c r="CR256" s="166"/>
      <c r="CS256" s="166"/>
      <c r="CT256" s="166"/>
      <c r="CU256" s="166"/>
      <c r="CV256" s="166"/>
      <c r="CW256" s="166"/>
      <c r="CX256" s="166"/>
      <c r="CY256" s="166"/>
      <c r="CZ256" s="166"/>
    </row>
    <row r="257" spans="1:104" ht="11.25" customHeight="1" x14ac:dyDescent="0.2">
      <c r="A257" s="166"/>
      <c r="B257" s="166"/>
      <c r="C257" s="166"/>
      <c r="D257" s="166"/>
      <c r="E257" s="166"/>
      <c r="F257" s="166"/>
      <c r="G257" s="166"/>
      <c r="H257" s="166"/>
      <c r="I257" s="166"/>
      <c r="J257" s="166"/>
      <c r="K257" s="166"/>
      <c r="L257" s="166"/>
      <c r="M257" s="166"/>
      <c r="N257" s="166"/>
      <c r="O257" s="166"/>
      <c r="P257" s="166"/>
      <c r="Q257" s="166"/>
      <c r="R257" s="166"/>
      <c r="S257" s="166"/>
      <c r="T257" s="168"/>
      <c r="U257" s="169"/>
      <c r="V257" s="169"/>
      <c r="W257" s="166"/>
      <c r="X257" s="166"/>
      <c r="Y257" s="166"/>
      <c r="Z257" s="166"/>
      <c r="AA257" s="166"/>
      <c r="AB257" s="166"/>
      <c r="AC257" s="166"/>
      <c r="AD257" s="166"/>
      <c r="AE257" s="166"/>
      <c r="AF257" s="166"/>
      <c r="AG257" s="166"/>
      <c r="AH257" s="166"/>
      <c r="AI257" s="166"/>
      <c r="AJ257" s="166"/>
      <c r="AK257" s="166"/>
      <c r="AL257" s="166"/>
      <c r="AM257" s="166"/>
      <c r="AN257" s="166"/>
      <c r="AO257" s="166"/>
      <c r="AP257" s="166"/>
      <c r="AQ257" s="166"/>
      <c r="AR257" s="166"/>
      <c r="AS257" s="166"/>
      <c r="AT257" s="166"/>
      <c r="AU257" s="166"/>
      <c r="AV257" s="166"/>
      <c r="AW257" s="166"/>
      <c r="AX257" s="166"/>
      <c r="AY257" s="166"/>
      <c r="AZ257" s="166"/>
      <c r="BA257" s="166"/>
      <c r="BB257" s="166"/>
      <c r="BC257" s="166"/>
      <c r="BD257" s="166"/>
      <c r="BE257" s="166"/>
      <c r="BF257" s="166"/>
      <c r="BG257" s="166"/>
      <c r="BH257" s="166"/>
      <c r="BI257" s="166"/>
      <c r="BJ257" s="166"/>
      <c r="BK257" s="166"/>
      <c r="BL257" s="166"/>
      <c r="BM257" s="166"/>
      <c r="BN257" s="166"/>
      <c r="BO257" s="166"/>
      <c r="BP257" s="166"/>
      <c r="BQ257" s="166"/>
      <c r="BR257" s="166"/>
      <c r="BS257" s="166"/>
      <c r="BT257" s="166"/>
      <c r="BU257" s="166"/>
      <c r="BV257" s="166"/>
      <c r="BW257" s="166"/>
      <c r="BX257" s="166"/>
      <c r="BY257" s="166"/>
      <c r="BZ257" s="166"/>
      <c r="CA257" s="166"/>
      <c r="CB257" s="166"/>
      <c r="CC257" s="166"/>
      <c r="CD257" s="166"/>
      <c r="CE257" s="166"/>
      <c r="CF257" s="166"/>
      <c r="CG257" s="166"/>
      <c r="CH257" s="166"/>
      <c r="CI257" s="166"/>
      <c r="CJ257" s="166"/>
      <c r="CK257" s="166"/>
      <c r="CL257" s="166"/>
      <c r="CM257" s="166"/>
      <c r="CN257" s="166"/>
      <c r="CO257" s="166"/>
      <c r="CP257" s="166"/>
      <c r="CQ257" s="166"/>
      <c r="CR257" s="166"/>
      <c r="CS257" s="166"/>
      <c r="CT257" s="166"/>
      <c r="CU257" s="166"/>
      <c r="CV257" s="166"/>
      <c r="CW257" s="166"/>
      <c r="CX257" s="166"/>
      <c r="CY257" s="166"/>
      <c r="CZ257" s="166"/>
    </row>
    <row r="258" spans="1:104" ht="11.25" customHeight="1" x14ac:dyDescent="0.2">
      <c r="A258" s="166"/>
      <c r="B258" s="166"/>
      <c r="C258" s="166"/>
      <c r="D258" s="166"/>
      <c r="E258" s="166"/>
      <c r="F258" s="166"/>
      <c r="G258" s="166"/>
      <c r="H258" s="166"/>
      <c r="I258" s="166"/>
      <c r="J258" s="166"/>
      <c r="K258" s="166"/>
      <c r="L258" s="166"/>
      <c r="M258" s="166"/>
      <c r="N258" s="166"/>
      <c r="O258" s="166"/>
      <c r="P258" s="166"/>
      <c r="Q258" s="166"/>
      <c r="R258" s="166"/>
      <c r="S258" s="166"/>
      <c r="T258" s="168"/>
      <c r="U258" s="169"/>
      <c r="V258" s="169"/>
      <c r="W258" s="166"/>
      <c r="X258" s="166"/>
      <c r="Y258" s="166"/>
      <c r="Z258" s="166"/>
      <c r="AA258" s="166"/>
      <c r="AB258" s="166"/>
      <c r="AC258" s="166"/>
      <c r="AD258" s="166"/>
      <c r="AE258" s="166"/>
      <c r="AF258" s="166"/>
      <c r="AG258" s="166"/>
      <c r="AH258" s="166"/>
      <c r="AI258" s="166"/>
      <c r="AJ258" s="166"/>
      <c r="AK258" s="166"/>
      <c r="AL258" s="166"/>
      <c r="AM258" s="166"/>
      <c r="AN258" s="166"/>
      <c r="AO258" s="166"/>
      <c r="AP258" s="166"/>
      <c r="AQ258" s="166"/>
      <c r="AR258" s="166"/>
      <c r="AS258" s="166"/>
      <c r="AT258" s="166"/>
      <c r="AU258" s="166"/>
      <c r="AV258" s="166"/>
      <c r="AW258" s="166"/>
      <c r="AX258" s="166"/>
      <c r="AY258" s="166"/>
      <c r="AZ258" s="166"/>
      <c r="BA258" s="166"/>
      <c r="BB258" s="166"/>
      <c r="BC258" s="166"/>
      <c r="BD258" s="166"/>
      <c r="BE258" s="166"/>
      <c r="BF258" s="166"/>
      <c r="BG258" s="166"/>
      <c r="BH258" s="166"/>
      <c r="BI258" s="166"/>
      <c r="BJ258" s="166"/>
      <c r="BK258" s="166"/>
      <c r="BL258" s="166"/>
      <c r="BM258" s="166"/>
      <c r="BN258" s="166"/>
      <c r="BO258" s="166"/>
      <c r="BP258" s="166"/>
      <c r="BQ258" s="166"/>
      <c r="BR258" s="166"/>
      <c r="BS258" s="166"/>
      <c r="BT258" s="166"/>
      <c r="BU258" s="166"/>
      <c r="BV258" s="166"/>
      <c r="BW258" s="166"/>
      <c r="BX258" s="166"/>
      <c r="BY258" s="166"/>
      <c r="BZ258" s="166"/>
      <c r="CA258" s="166"/>
      <c r="CB258" s="166"/>
      <c r="CC258" s="166"/>
      <c r="CD258" s="166"/>
      <c r="CE258" s="166"/>
      <c r="CF258" s="166"/>
      <c r="CG258" s="166"/>
      <c r="CH258" s="166"/>
      <c r="CI258" s="166"/>
      <c r="CJ258" s="166"/>
      <c r="CK258" s="166"/>
      <c r="CL258" s="166"/>
      <c r="CM258" s="166"/>
      <c r="CN258" s="166"/>
      <c r="CO258" s="166"/>
      <c r="CP258" s="166"/>
      <c r="CQ258" s="166"/>
      <c r="CR258" s="166"/>
      <c r="CS258" s="166"/>
      <c r="CT258" s="166"/>
      <c r="CU258" s="166"/>
      <c r="CV258" s="166"/>
      <c r="CW258" s="166"/>
      <c r="CX258" s="166"/>
      <c r="CY258" s="166"/>
      <c r="CZ258" s="166"/>
    </row>
    <row r="259" spans="1:104" ht="11.25" customHeight="1" x14ac:dyDescent="0.2">
      <c r="A259" s="166"/>
      <c r="B259" s="166"/>
      <c r="C259" s="166"/>
      <c r="D259" s="166"/>
      <c r="E259" s="166"/>
      <c r="F259" s="166"/>
      <c r="G259" s="166"/>
      <c r="H259" s="166"/>
      <c r="I259" s="166"/>
      <c r="J259" s="166"/>
      <c r="K259" s="166"/>
      <c r="L259" s="166"/>
      <c r="M259" s="166"/>
      <c r="N259" s="166"/>
      <c r="O259" s="166"/>
      <c r="P259" s="166"/>
      <c r="Q259" s="166"/>
      <c r="R259" s="166"/>
      <c r="S259" s="166"/>
      <c r="T259" s="168"/>
      <c r="U259" s="169"/>
      <c r="V259" s="169"/>
      <c r="W259" s="166"/>
      <c r="X259" s="166"/>
      <c r="Y259" s="166"/>
      <c r="Z259" s="166"/>
      <c r="AA259" s="166"/>
      <c r="AB259" s="166"/>
      <c r="AC259" s="166"/>
      <c r="AD259" s="166"/>
      <c r="AE259" s="166"/>
      <c r="AF259" s="166"/>
      <c r="AG259" s="166"/>
      <c r="AH259" s="166"/>
      <c r="AI259" s="166"/>
      <c r="AJ259" s="166"/>
      <c r="AK259" s="166"/>
      <c r="AL259" s="166"/>
      <c r="AM259" s="166"/>
      <c r="AN259" s="166"/>
      <c r="AO259" s="166"/>
      <c r="AP259" s="166"/>
      <c r="AQ259" s="166"/>
      <c r="AR259" s="166"/>
      <c r="AS259" s="166"/>
      <c r="AT259" s="166"/>
      <c r="AU259" s="166"/>
      <c r="AV259" s="166"/>
      <c r="AW259" s="166"/>
      <c r="AX259" s="166"/>
      <c r="AY259" s="166"/>
      <c r="AZ259" s="166"/>
      <c r="BA259" s="166"/>
      <c r="BB259" s="166"/>
      <c r="BC259" s="166"/>
      <c r="BD259" s="166"/>
      <c r="BE259" s="166"/>
      <c r="BF259" s="166"/>
      <c r="BG259" s="166"/>
      <c r="BH259" s="166"/>
      <c r="BI259" s="166"/>
      <c r="BJ259" s="166"/>
      <c r="BK259" s="166"/>
      <c r="BL259" s="166"/>
      <c r="BM259" s="166"/>
      <c r="BN259" s="166"/>
      <c r="BO259" s="166"/>
      <c r="BP259" s="166"/>
      <c r="BQ259" s="166"/>
      <c r="BR259" s="166"/>
      <c r="BS259" s="166"/>
      <c r="BT259" s="166"/>
      <c r="BU259" s="166"/>
      <c r="BV259" s="166"/>
      <c r="BW259" s="166"/>
      <c r="BX259" s="166"/>
      <c r="BY259" s="166"/>
      <c r="BZ259" s="166"/>
      <c r="CA259" s="166"/>
      <c r="CB259" s="166"/>
      <c r="CC259" s="166"/>
      <c r="CD259" s="166"/>
      <c r="CE259" s="166"/>
      <c r="CF259" s="166"/>
      <c r="CG259" s="166"/>
      <c r="CH259" s="166"/>
      <c r="CI259" s="166"/>
      <c r="CJ259" s="166"/>
      <c r="CK259" s="166"/>
      <c r="CL259" s="166"/>
      <c r="CM259" s="166"/>
      <c r="CN259" s="166"/>
      <c r="CO259" s="166"/>
      <c r="CP259" s="166"/>
      <c r="CQ259" s="166"/>
      <c r="CR259" s="166"/>
      <c r="CS259" s="166"/>
      <c r="CT259" s="166"/>
      <c r="CU259" s="166"/>
      <c r="CV259" s="166"/>
      <c r="CW259" s="166"/>
      <c r="CX259" s="166"/>
      <c r="CY259" s="166"/>
      <c r="CZ259" s="166"/>
    </row>
    <row r="260" spans="1:104" ht="11.25" customHeight="1" x14ac:dyDescent="0.2">
      <c r="A260" s="166"/>
      <c r="B260" s="166"/>
      <c r="C260" s="166"/>
      <c r="D260" s="166"/>
      <c r="E260" s="166"/>
      <c r="F260" s="166"/>
      <c r="G260" s="166"/>
      <c r="H260" s="166"/>
      <c r="I260" s="166"/>
      <c r="J260" s="166"/>
      <c r="K260" s="166"/>
      <c r="L260" s="166"/>
      <c r="M260" s="166"/>
      <c r="N260" s="166"/>
      <c r="O260" s="166"/>
      <c r="P260" s="166"/>
      <c r="Q260" s="166"/>
      <c r="R260" s="166"/>
      <c r="S260" s="166"/>
      <c r="T260" s="168"/>
      <c r="U260" s="169"/>
      <c r="V260" s="169"/>
      <c r="W260" s="166"/>
      <c r="X260" s="166"/>
      <c r="Y260" s="166"/>
      <c r="Z260" s="166"/>
      <c r="AA260" s="166"/>
      <c r="AB260" s="166"/>
      <c r="AC260" s="166"/>
      <c r="AD260" s="166"/>
      <c r="AE260" s="166"/>
      <c r="AF260" s="166"/>
      <c r="AG260" s="166"/>
      <c r="AH260" s="166"/>
      <c r="AI260" s="166"/>
      <c r="AJ260" s="166"/>
      <c r="AK260" s="166"/>
      <c r="AL260" s="166"/>
      <c r="AM260" s="166"/>
      <c r="AN260" s="166"/>
      <c r="AO260" s="166"/>
      <c r="AP260" s="166"/>
      <c r="AQ260" s="166"/>
      <c r="AR260" s="166"/>
      <c r="AS260" s="166"/>
      <c r="AT260" s="166"/>
      <c r="AU260" s="166"/>
      <c r="AV260" s="166"/>
      <c r="AW260" s="166"/>
      <c r="AX260" s="166"/>
      <c r="AY260" s="166"/>
      <c r="AZ260" s="166"/>
      <c r="BA260" s="166"/>
      <c r="BB260" s="166"/>
      <c r="BC260" s="166"/>
      <c r="BD260" s="166"/>
      <c r="BE260" s="166"/>
      <c r="BF260" s="166"/>
      <c r="BG260" s="166"/>
      <c r="BH260" s="166"/>
      <c r="BI260" s="166"/>
      <c r="BJ260" s="166"/>
      <c r="BK260" s="166"/>
      <c r="BL260" s="166"/>
      <c r="BM260" s="166"/>
      <c r="BN260" s="166"/>
      <c r="BO260" s="166"/>
      <c r="BP260" s="166"/>
      <c r="BQ260" s="166"/>
      <c r="BR260" s="166"/>
      <c r="BS260" s="166"/>
      <c r="BT260" s="166"/>
      <c r="BU260" s="166"/>
      <c r="BV260" s="166"/>
      <c r="BW260" s="166"/>
      <c r="BX260" s="166"/>
      <c r="BY260" s="166"/>
      <c r="BZ260" s="166"/>
      <c r="CA260" s="166"/>
      <c r="CB260" s="166"/>
      <c r="CC260" s="166"/>
      <c r="CD260" s="166"/>
      <c r="CE260" s="166"/>
      <c r="CF260" s="166"/>
      <c r="CG260" s="166"/>
      <c r="CH260" s="166"/>
      <c r="CI260" s="166"/>
      <c r="CJ260" s="166"/>
      <c r="CK260" s="166"/>
      <c r="CL260" s="166"/>
      <c r="CM260" s="166"/>
      <c r="CN260" s="166"/>
      <c r="CO260" s="166"/>
      <c r="CP260" s="166"/>
      <c r="CQ260" s="166"/>
      <c r="CR260" s="166"/>
      <c r="CS260" s="166"/>
      <c r="CT260" s="166"/>
      <c r="CU260" s="166"/>
      <c r="CV260" s="166"/>
      <c r="CW260" s="166"/>
      <c r="CX260" s="166"/>
      <c r="CY260" s="166"/>
      <c r="CZ260" s="166"/>
    </row>
    <row r="261" spans="1:104" ht="11.25" customHeight="1" x14ac:dyDescent="0.2">
      <c r="A261" s="166"/>
      <c r="B261" s="166"/>
      <c r="C261" s="166"/>
      <c r="D261" s="166"/>
      <c r="E261" s="166"/>
      <c r="F261" s="166"/>
      <c r="G261" s="166"/>
      <c r="H261" s="166"/>
      <c r="I261" s="166"/>
      <c r="J261" s="166"/>
      <c r="K261" s="166"/>
      <c r="L261" s="166"/>
      <c r="M261" s="166"/>
      <c r="N261" s="166"/>
      <c r="O261" s="166"/>
      <c r="P261" s="166"/>
      <c r="Q261" s="166"/>
      <c r="R261" s="166"/>
      <c r="S261" s="166"/>
      <c r="T261" s="168"/>
      <c r="U261" s="169"/>
      <c r="V261" s="169"/>
      <c r="W261" s="166"/>
      <c r="X261" s="166"/>
      <c r="Y261" s="166"/>
      <c r="Z261" s="166"/>
      <c r="AA261" s="166"/>
      <c r="AB261" s="166"/>
      <c r="AC261" s="166"/>
      <c r="AD261" s="166"/>
      <c r="AE261" s="166"/>
      <c r="AF261" s="166"/>
      <c r="AG261" s="166"/>
      <c r="AH261" s="166"/>
      <c r="AI261" s="166"/>
      <c r="AJ261" s="166"/>
      <c r="AK261" s="166"/>
      <c r="AL261" s="166"/>
      <c r="AM261" s="166"/>
      <c r="AN261" s="166"/>
      <c r="AO261" s="166"/>
      <c r="AP261" s="166"/>
      <c r="AQ261" s="166"/>
      <c r="AR261" s="166"/>
      <c r="AS261" s="166"/>
      <c r="AT261" s="166"/>
      <c r="AU261" s="166"/>
      <c r="AV261" s="166"/>
      <c r="AW261" s="166"/>
      <c r="AX261" s="166"/>
      <c r="AY261" s="166"/>
      <c r="AZ261" s="166"/>
      <c r="BA261" s="166"/>
      <c r="BB261" s="166"/>
      <c r="BC261" s="166"/>
      <c r="BD261" s="166"/>
      <c r="BE261" s="166"/>
      <c r="BF261" s="166"/>
      <c r="BG261" s="166"/>
      <c r="BH261" s="166"/>
      <c r="BI261" s="166"/>
      <c r="BJ261" s="166"/>
      <c r="BK261" s="166"/>
      <c r="BL261" s="166"/>
      <c r="BM261" s="166"/>
      <c r="BN261" s="166"/>
      <c r="BO261" s="166"/>
      <c r="BP261" s="166"/>
      <c r="BQ261" s="166"/>
      <c r="BR261" s="166"/>
      <c r="BS261" s="166"/>
      <c r="BT261" s="166"/>
      <c r="BU261" s="166"/>
      <c r="BV261" s="166"/>
      <c r="BW261" s="166"/>
      <c r="BX261" s="166"/>
      <c r="BY261" s="166"/>
      <c r="BZ261" s="166"/>
      <c r="CA261" s="166"/>
      <c r="CB261" s="166"/>
      <c r="CC261" s="166"/>
      <c r="CD261" s="166"/>
      <c r="CE261" s="166"/>
      <c r="CF261" s="166"/>
      <c r="CG261" s="166"/>
      <c r="CH261" s="166"/>
      <c r="CI261" s="166"/>
      <c r="CJ261" s="166"/>
      <c r="CK261" s="166"/>
      <c r="CL261" s="166"/>
      <c r="CM261" s="166"/>
      <c r="CN261" s="166"/>
      <c r="CO261" s="166"/>
      <c r="CP261" s="166"/>
      <c r="CQ261" s="166"/>
      <c r="CR261" s="166"/>
      <c r="CS261" s="166"/>
      <c r="CT261" s="166"/>
      <c r="CU261" s="166"/>
      <c r="CV261" s="166"/>
      <c r="CW261" s="166"/>
      <c r="CX261" s="166"/>
      <c r="CY261" s="166"/>
      <c r="CZ261" s="166"/>
    </row>
    <row r="262" spans="1:104" ht="11.25" customHeight="1" x14ac:dyDescent="0.2">
      <c r="A262" s="166"/>
      <c r="B262" s="166"/>
      <c r="C262" s="166"/>
      <c r="D262" s="166"/>
      <c r="E262" s="166"/>
      <c r="F262" s="166"/>
      <c r="G262" s="166"/>
      <c r="H262" s="166"/>
      <c r="I262" s="166"/>
      <c r="J262" s="166"/>
      <c r="K262" s="166"/>
      <c r="L262" s="166"/>
      <c r="M262" s="166"/>
      <c r="N262" s="166"/>
      <c r="O262" s="166"/>
      <c r="P262" s="166"/>
      <c r="Q262" s="166"/>
      <c r="R262" s="166"/>
      <c r="S262" s="166"/>
      <c r="T262" s="168"/>
      <c r="U262" s="169"/>
      <c r="V262" s="169"/>
      <c r="W262" s="166"/>
      <c r="X262" s="166"/>
      <c r="Y262" s="166"/>
      <c r="Z262" s="166"/>
      <c r="AA262" s="166"/>
      <c r="AB262" s="166"/>
      <c r="AC262" s="166"/>
      <c r="AD262" s="166"/>
      <c r="AE262" s="166"/>
      <c r="AF262" s="166"/>
      <c r="AG262" s="166"/>
      <c r="AH262" s="166"/>
      <c r="AI262" s="166"/>
      <c r="AJ262" s="166"/>
      <c r="AK262" s="166"/>
      <c r="AL262" s="166"/>
      <c r="AM262" s="166"/>
      <c r="AN262" s="166"/>
      <c r="AO262" s="166"/>
      <c r="AP262" s="166"/>
      <c r="AQ262" s="166"/>
      <c r="AR262" s="166"/>
      <c r="AS262" s="166"/>
      <c r="AT262" s="166"/>
      <c r="AU262" s="166"/>
      <c r="AV262" s="166"/>
      <c r="AW262" s="166"/>
      <c r="AX262" s="166"/>
      <c r="AY262" s="166"/>
      <c r="AZ262" s="166"/>
      <c r="BA262" s="166"/>
      <c r="BB262" s="166"/>
      <c r="BC262" s="166"/>
      <c r="BD262" s="166"/>
      <c r="BE262" s="166"/>
      <c r="BF262" s="166"/>
      <c r="BG262" s="166"/>
      <c r="BH262" s="166"/>
      <c r="BI262" s="166"/>
      <c r="BJ262" s="166"/>
      <c r="BK262" s="166"/>
      <c r="BL262" s="166"/>
      <c r="BM262" s="166"/>
      <c r="BN262" s="166"/>
      <c r="BO262" s="166"/>
      <c r="BP262" s="166"/>
      <c r="BQ262" s="166"/>
      <c r="BR262" s="166"/>
      <c r="BS262" s="166"/>
      <c r="BT262" s="166"/>
      <c r="BU262" s="166"/>
      <c r="BV262" s="166"/>
      <c r="BW262" s="166"/>
      <c r="BX262" s="166"/>
      <c r="BY262" s="166"/>
      <c r="BZ262" s="166"/>
      <c r="CA262" s="166"/>
      <c r="CB262" s="166"/>
      <c r="CC262" s="166"/>
      <c r="CD262" s="166"/>
      <c r="CE262" s="166"/>
      <c r="CF262" s="166"/>
      <c r="CG262" s="166"/>
      <c r="CH262" s="166"/>
      <c r="CI262" s="166"/>
      <c r="CJ262" s="166"/>
      <c r="CK262" s="166"/>
      <c r="CL262" s="166"/>
      <c r="CM262" s="166"/>
      <c r="CN262" s="166"/>
      <c r="CO262" s="166"/>
      <c r="CP262" s="166"/>
      <c r="CQ262" s="166"/>
      <c r="CR262" s="166"/>
      <c r="CS262" s="166"/>
      <c r="CT262" s="166"/>
      <c r="CU262" s="166"/>
      <c r="CV262" s="166"/>
      <c r="CW262" s="166"/>
      <c r="CX262" s="166"/>
      <c r="CY262" s="166"/>
      <c r="CZ262" s="166"/>
    </row>
    <row r="263" spans="1:104" ht="11.25" customHeight="1" x14ac:dyDescent="0.2">
      <c r="A263" s="166"/>
      <c r="B263" s="166"/>
      <c r="C263" s="166"/>
      <c r="D263" s="166"/>
      <c r="E263" s="166"/>
      <c r="F263" s="166"/>
      <c r="G263" s="166"/>
      <c r="H263" s="166"/>
      <c r="I263" s="166"/>
      <c r="J263" s="166"/>
      <c r="K263" s="166"/>
      <c r="L263" s="166"/>
      <c r="M263" s="166"/>
      <c r="N263" s="166"/>
      <c r="O263" s="166"/>
      <c r="P263" s="166"/>
      <c r="Q263" s="166"/>
      <c r="R263" s="166"/>
      <c r="S263" s="166"/>
      <c r="T263" s="168"/>
      <c r="U263" s="169"/>
      <c r="V263" s="169"/>
      <c r="W263" s="166"/>
      <c r="X263" s="166"/>
      <c r="Y263" s="166"/>
      <c r="Z263" s="166"/>
      <c r="AA263" s="166"/>
      <c r="AB263" s="166"/>
      <c r="AC263" s="166"/>
      <c r="AD263" s="166"/>
      <c r="AE263" s="166"/>
      <c r="AF263" s="166"/>
      <c r="AG263" s="166"/>
      <c r="AH263" s="166"/>
      <c r="AI263" s="166"/>
      <c r="AJ263" s="166"/>
      <c r="AK263" s="166"/>
      <c r="AL263" s="166"/>
      <c r="AM263" s="166"/>
      <c r="AN263" s="166"/>
      <c r="AO263" s="166"/>
      <c r="AP263" s="166"/>
      <c r="AQ263" s="166"/>
      <c r="AR263" s="166"/>
      <c r="AS263" s="166"/>
      <c r="AT263" s="166"/>
      <c r="AU263" s="166"/>
      <c r="AV263" s="166"/>
      <c r="AW263" s="166"/>
      <c r="AX263" s="166"/>
      <c r="AY263" s="166"/>
      <c r="AZ263" s="166"/>
      <c r="BA263" s="166"/>
      <c r="BB263" s="166"/>
      <c r="BC263" s="166"/>
      <c r="BD263" s="166"/>
      <c r="BE263" s="166"/>
      <c r="BF263" s="166"/>
      <c r="BG263" s="166"/>
      <c r="BH263" s="166"/>
      <c r="BI263" s="166"/>
      <c r="BJ263" s="166"/>
      <c r="BK263" s="166"/>
      <c r="BL263" s="166"/>
      <c r="BM263" s="166"/>
      <c r="BN263" s="166"/>
      <c r="BO263" s="166"/>
      <c r="BP263" s="166"/>
      <c r="BQ263" s="166"/>
      <c r="BR263" s="166"/>
      <c r="BS263" s="166"/>
      <c r="BT263" s="166"/>
      <c r="BU263" s="166"/>
      <c r="BV263" s="166"/>
      <c r="BW263" s="166"/>
      <c r="BX263" s="166"/>
      <c r="BY263" s="166"/>
      <c r="BZ263" s="166"/>
      <c r="CA263" s="166"/>
      <c r="CB263" s="166"/>
      <c r="CC263" s="166"/>
      <c r="CD263" s="166"/>
      <c r="CE263" s="166"/>
      <c r="CF263" s="166"/>
      <c r="CG263" s="166"/>
      <c r="CH263" s="166"/>
      <c r="CI263" s="166"/>
      <c r="CJ263" s="166"/>
      <c r="CK263" s="166"/>
      <c r="CL263" s="166"/>
      <c r="CM263" s="166"/>
      <c r="CN263" s="166"/>
      <c r="CO263" s="166"/>
      <c r="CP263" s="166"/>
      <c r="CQ263" s="166"/>
      <c r="CR263" s="166"/>
      <c r="CS263" s="166"/>
      <c r="CT263" s="166"/>
      <c r="CU263" s="166"/>
      <c r="CV263" s="166"/>
      <c r="CW263" s="166"/>
      <c r="CX263" s="166"/>
      <c r="CY263" s="166"/>
      <c r="CZ263" s="166"/>
    </row>
    <row r="264" spans="1:104" ht="11.25" customHeight="1" x14ac:dyDescent="0.2">
      <c r="A264" s="166"/>
      <c r="B264" s="166"/>
      <c r="C264" s="166"/>
      <c r="D264" s="166"/>
      <c r="E264" s="166"/>
      <c r="F264" s="166"/>
      <c r="G264" s="166"/>
      <c r="H264" s="166"/>
      <c r="I264" s="166"/>
      <c r="J264" s="166"/>
      <c r="K264" s="166"/>
      <c r="L264" s="166"/>
      <c r="M264" s="166"/>
      <c r="N264" s="166"/>
      <c r="O264" s="166"/>
      <c r="P264" s="166"/>
      <c r="Q264" s="166"/>
      <c r="R264" s="166"/>
      <c r="S264" s="166"/>
      <c r="T264" s="168"/>
      <c r="U264" s="169"/>
      <c r="V264" s="169"/>
      <c r="W264" s="166"/>
      <c r="X264" s="166"/>
      <c r="Y264" s="166"/>
      <c r="Z264" s="166"/>
      <c r="AA264" s="166"/>
      <c r="AB264" s="166"/>
      <c r="AC264" s="166"/>
      <c r="AD264" s="166"/>
      <c r="AE264" s="166"/>
      <c r="AF264" s="166"/>
      <c r="AG264" s="166"/>
      <c r="AH264" s="166"/>
      <c r="AI264" s="166"/>
      <c r="AJ264" s="166"/>
      <c r="AK264" s="166"/>
      <c r="AL264" s="166"/>
      <c r="AM264" s="166"/>
      <c r="AN264" s="166"/>
      <c r="AO264" s="166"/>
      <c r="AP264" s="166"/>
      <c r="AQ264" s="166"/>
      <c r="AR264" s="166"/>
      <c r="AS264" s="166"/>
      <c r="AT264" s="166"/>
      <c r="AU264" s="166"/>
      <c r="AV264" s="166"/>
      <c r="AW264" s="166"/>
      <c r="AX264" s="166"/>
      <c r="AY264" s="166"/>
      <c r="AZ264" s="166"/>
      <c r="BA264" s="166"/>
      <c r="BB264" s="166"/>
      <c r="BC264" s="166"/>
      <c r="BD264" s="166"/>
      <c r="BE264" s="166"/>
      <c r="BF264" s="166"/>
      <c r="BG264" s="166"/>
      <c r="BH264" s="166"/>
      <c r="BI264" s="166"/>
      <c r="BJ264" s="166"/>
      <c r="BK264" s="166"/>
      <c r="BL264" s="166"/>
      <c r="BM264" s="166"/>
      <c r="BN264" s="166"/>
      <c r="BO264" s="166"/>
      <c r="BP264" s="166"/>
      <c r="BQ264" s="166"/>
      <c r="BR264" s="166"/>
      <c r="BS264" s="166"/>
      <c r="BT264" s="166"/>
      <c r="BU264" s="166"/>
      <c r="BV264" s="166"/>
      <c r="BW264" s="166"/>
      <c r="BX264" s="166"/>
      <c r="BY264" s="166"/>
      <c r="BZ264" s="166"/>
      <c r="CA264" s="166"/>
      <c r="CB264" s="166"/>
      <c r="CC264" s="166"/>
      <c r="CD264" s="166"/>
      <c r="CE264" s="166"/>
      <c r="CF264" s="166"/>
      <c r="CG264" s="166"/>
      <c r="CH264" s="166"/>
      <c r="CI264" s="166"/>
      <c r="CJ264" s="166"/>
      <c r="CK264" s="166"/>
      <c r="CL264" s="166"/>
      <c r="CM264" s="166"/>
      <c r="CN264" s="166"/>
      <c r="CO264" s="166"/>
      <c r="CP264" s="166"/>
      <c r="CQ264" s="166"/>
      <c r="CR264" s="166"/>
      <c r="CS264" s="166"/>
      <c r="CT264" s="166"/>
      <c r="CU264" s="166"/>
      <c r="CV264" s="166"/>
      <c r="CW264" s="166"/>
      <c r="CX264" s="166"/>
      <c r="CY264" s="166"/>
      <c r="CZ264" s="166"/>
    </row>
    <row r="265" spans="1:104" ht="11.25" customHeight="1" x14ac:dyDescent="0.2">
      <c r="A265" s="166"/>
      <c r="B265" s="166"/>
      <c r="C265" s="166"/>
      <c r="D265" s="166"/>
      <c r="E265" s="166"/>
      <c r="F265" s="166"/>
      <c r="G265" s="166"/>
      <c r="H265" s="166"/>
      <c r="I265" s="166"/>
      <c r="J265" s="166"/>
      <c r="K265" s="166"/>
      <c r="L265" s="166"/>
      <c r="M265" s="166"/>
      <c r="N265" s="166"/>
      <c r="O265" s="166"/>
      <c r="P265" s="166"/>
      <c r="Q265" s="166"/>
      <c r="R265" s="166"/>
      <c r="S265" s="166"/>
      <c r="T265" s="168"/>
      <c r="U265" s="169"/>
      <c r="V265" s="169"/>
      <c r="W265" s="166"/>
      <c r="X265" s="166"/>
      <c r="Y265" s="166"/>
      <c r="Z265" s="166"/>
      <c r="AA265" s="166"/>
      <c r="AB265" s="166"/>
      <c r="AC265" s="166"/>
      <c r="AD265" s="166"/>
      <c r="AE265" s="166"/>
      <c r="AF265" s="166"/>
      <c r="AG265" s="166"/>
      <c r="AH265" s="166"/>
      <c r="AI265" s="166"/>
      <c r="AJ265" s="166"/>
      <c r="AK265" s="166"/>
      <c r="AL265" s="166"/>
      <c r="AM265" s="166"/>
      <c r="AN265" s="166"/>
      <c r="AO265" s="166"/>
      <c r="AP265" s="166"/>
      <c r="AQ265" s="166"/>
      <c r="AR265" s="166"/>
      <c r="AS265" s="166"/>
      <c r="AT265" s="166"/>
      <c r="AU265" s="166"/>
      <c r="AV265" s="166"/>
      <c r="AW265" s="166"/>
      <c r="AX265" s="166"/>
      <c r="AY265" s="166"/>
      <c r="AZ265" s="166"/>
      <c r="BA265" s="166"/>
      <c r="BB265" s="166"/>
      <c r="BC265" s="166"/>
      <c r="BD265" s="166"/>
      <c r="BE265" s="166"/>
      <c r="BF265" s="166"/>
      <c r="BG265" s="166"/>
      <c r="BH265" s="166"/>
      <c r="BI265" s="166"/>
      <c r="BJ265" s="166"/>
      <c r="BK265" s="166"/>
      <c r="BL265" s="166"/>
      <c r="BM265" s="166"/>
      <c r="BN265" s="166"/>
      <c r="BO265" s="166"/>
      <c r="BP265" s="166"/>
      <c r="BQ265" s="166"/>
      <c r="BR265" s="166"/>
      <c r="BS265" s="166"/>
      <c r="BT265" s="166"/>
      <c r="BU265" s="166"/>
      <c r="BV265" s="166"/>
      <c r="BW265" s="166"/>
      <c r="BX265" s="166"/>
      <c r="BY265" s="166"/>
      <c r="BZ265" s="166"/>
      <c r="CA265" s="166"/>
      <c r="CB265" s="166"/>
      <c r="CC265" s="166"/>
      <c r="CD265" s="166"/>
      <c r="CE265" s="166"/>
      <c r="CF265" s="166"/>
      <c r="CG265" s="166"/>
      <c r="CH265" s="166"/>
      <c r="CI265" s="166"/>
      <c r="CJ265" s="166"/>
      <c r="CK265" s="166"/>
      <c r="CL265" s="166"/>
      <c r="CM265" s="166"/>
      <c r="CN265" s="166"/>
      <c r="CO265" s="166"/>
      <c r="CP265" s="166"/>
      <c r="CQ265" s="166"/>
      <c r="CR265" s="166"/>
      <c r="CS265" s="166"/>
      <c r="CT265" s="166"/>
      <c r="CU265" s="166"/>
      <c r="CV265" s="166"/>
      <c r="CW265" s="166"/>
      <c r="CX265" s="166"/>
      <c r="CY265" s="166"/>
      <c r="CZ265" s="166"/>
    </row>
    <row r="266" spans="1:104" ht="11.25" customHeight="1" x14ac:dyDescent="0.2">
      <c r="A266" s="166"/>
      <c r="B266" s="166"/>
      <c r="C266" s="166"/>
      <c r="D266" s="166"/>
      <c r="E266" s="166"/>
      <c r="F266" s="166"/>
      <c r="G266" s="166"/>
      <c r="H266" s="166"/>
      <c r="I266" s="166"/>
      <c r="J266" s="166"/>
      <c r="K266" s="166"/>
      <c r="L266" s="166"/>
      <c r="M266" s="166"/>
      <c r="N266" s="166"/>
      <c r="O266" s="166"/>
      <c r="P266" s="166"/>
      <c r="Q266" s="166"/>
      <c r="R266" s="166"/>
      <c r="S266" s="166"/>
      <c r="T266" s="168"/>
      <c r="U266" s="169"/>
      <c r="V266" s="169"/>
      <c r="W266" s="166"/>
      <c r="X266" s="166"/>
      <c r="Y266" s="166"/>
      <c r="Z266" s="166"/>
      <c r="AA266" s="166"/>
      <c r="AB266" s="166"/>
      <c r="AC266" s="166"/>
      <c r="AD266" s="166"/>
      <c r="AE266" s="166"/>
      <c r="AF266" s="166"/>
      <c r="AG266" s="166"/>
      <c r="AH266" s="166"/>
      <c r="AI266" s="166"/>
      <c r="AJ266" s="166"/>
      <c r="AK266" s="166"/>
      <c r="AL266" s="166"/>
      <c r="AM266" s="166"/>
      <c r="AN266" s="166"/>
      <c r="AO266" s="166"/>
      <c r="AP266" s="166"/>
      <c r="AQ266" s="166"/>
      <c r="AR266" s="166"/>
      <c r="AS266" s="166"/>
      <c r="AT266" s="166"/>
      <c r="AU266" s="166"/>
      <c r="AV266" s="166"/>
      <c r="AW266" s="166"/>
      <c r="AX266" s="166"/>
      <c r="AY266" s="166"/>
      <c r="AZ266" s="166"/>
      <c r="BA266" s="166"/>
      <c r="BB266" s="166"/>
      <c r="BC266" s="166"/>
      <c r="BD266" s="166"/>
      <c r="BE266" s="166"/>
      <c r="BF266" s="166"/>
      <c r="BG266" s="166"/>
      <c r="BH266" s="166"/>
      <c r="BI266" s="166"/>
      <c r="BJ266" s="166"/>
      <c r="BK266" s="166"/>
      <c r="BL266" s="166"/>
      <c r="BM266" s="166"/>
      <c r="BN266" s="166"/>
      <c r="BO266" s="166"/>
      <c r="BP266" s="166"/>
      <c r="BQ266" s="166"/>
      <c r="BR266" s="166"/>
      <c r="BS266" s="166"/>
      <c r="BT266" s="166"/>
      <c r="BU266" s="166"/>
      <c r="BV266" s="166"/>
      <c r="BW266" s="166"/>
      <c r="BX266" s="166"/>
      <c r="BY266" s="166"/>
      <c r="BZ266" s="166"/>
      <c r="CA266" s="166"/>
      <c r="CB266" s="166"/>
      <c r="CC266" s="166"/>
      <c r="CD266" s="166"/>
      <c r="CE266" s="166"/>
      <c r="CF266" s="166"/>
      <c r="CG266" s="166"/>
      <c r="CH266" s="166"/>
      <c r="CI266" s="166"/>
      <c r="CJ266" s="166"/>
      <c r="CK266" s="166"/>
      <c r="CL266" s="166"/>
      <c r="CM266" s="166"/>
      <c r="CN266" s="166"/>
      <c r="CO266" s="166"/>
      <c r="CP266" s="166"/>
      <c r="CQ266" s="166"/>
      <c r="CR266" s="166"/>
      <c r="CS266" s="166"/>
      <c r="CT266" s="166"/>
      <c r="CU266" s="166"/>
      <c r="CV266" s="166"/>
      <c r="CW266" s="166"/>
      <c r="CX266" s="166"/>
      <c r="CY266" s="166"/>
      <c r="CZ266" s="166"/>
    </row>
    <row r="267" spans="1:104" ht="11.25" customHeight="1" x14ac:dyDescent="0.2">
      <c r="A267" s="166"/>
      <c r="B267" s="166"/>
      <c r="C267" s="166"/>
      <c r="D267" s="166"/>
      <c r="E267" s="166"/>
      <c r="F267" s="166"/>
      <c r="G267" s="166"/>
      <c r="H267" s="166"/>
      <c r="I267" s="166"/>
      <c r="J267" s="166"/>
      <c r="K267" s="166"/>
      <c r="L267" s="166"/>
      <c r="M267" s="166"/>
      <c r="N267" s="166"/>
      <c r="O267" s="166"/>
      <c r="P267" s="166"/>
      <c r="Q267" s="166"/>
      <c r="R267" s="166"/>
      <c r="S267" s="166"/>
      <c r="T267" s="168"/>
      <c r="U267" s="169"/>
      <c r="V267" s="169"/>
      <c r="W267" s="166"/>
      <c r="X267" s="166"/>
      <c r="Y267" s="166"/>
      <c r="Z267" s="166"/>
      <c r="AA267" s="166"/>
      <c r="AB267" s="166"/>
      <c r="AC267" s="166"/>
      <c r="AD267" s="166"/>
      <c r="AE267" s="166"/>
      <c r="AF267" s="166"/>
      <c r="AG267" s="166"/>
      <c r="AH267" s="166"/>
      <c r="AI267" s="166"/>
      <c r="AJ267" s="166"/>
      <c r="AK267" s="166"/>
      <c r="AL267" s="166"/>
      <c r="AM267" s="166"/>
      <c r="AN267" s="166"/>
      <c r="AO267" s="166"/>
      <c r="AP267" s="166"/>
      <c r="AQ267" s="166"/>
      <c r="AR267" s="166"/>
      <c r="AS267" s="166"/>
      <c r="AT267" s="166"/>
      <c r="AU267" s="166"/>
      <c r="AV267" s="166"/>
      <c r="AW267" s="166"/>
      <c r="AX267" s="166"/>
      <c r="AY267" s="166"/>
      <c r="AZ267" s="166"/>
      <c r="BA267" s="166"/>
      <c r="BB267" s="166"/>
      <c r="BC267" s="166"/>
      <c r="BD267" s="166"/>
      <c r="BE267" s="166"/>
      <c r="BF267" s="166"/>
      <c r="BG267" s="166"/>
      <c r="BH267" s="166"/>
      <c r="BI267" s="166"/>
      <c r="BJ267" s="166"/>
      <c r="BK267" s="166"/>
      <c r="BL267" s="166"/>
      <c r="BM267" s="166"/>
      <c r="BN267" s="166"/>
      <c r="BO267" s="166"/>
      <c r="BP267" s="166"/>
      <c r="BQ267" s="166"/>
      <c r="BR267" s="166"/>
      <c r="BS267" s="166"/>
      <c r="BT267" s="166"/>
      <c r="BU267" s="166"/>
      <c r="BV267" s="166"/>
      <c r="BW267" s="166"/>
      <c r="BX267" s="166"/>
      <c r="BY267" s="166"/>
      <c r="BZ267" s="166"/>
      <c r="CA267" s="166"/>
      <c r="CB267" s="166"/>
      <c r="CC267" s="166"/>
      <c r="CD267" s="166"/>
      <c r="CE267" s="166"/>
      <c r="CF267" s="166"/>
      <c r="CG267" s="166"/>
      <c r="CH267" s="166"/>
      <c r="CI267" s="166"/>
      <c r="CJ267" s="166"/>
      <c r="CK267" s="166"/>
      <c r="CL267" s="166"/>
      <c r="CM267" s="166"/>
      <c r="CN267" s="166"/>
      <c r="CO267" s="166"/>
      <c r="CP267" s="166"/>
      <c r="CQ267" s="166"/>
      <c r="CR267" s="166"/>
      <c r="CS267" s="166"/>
      <c r="CT267" s="166"/>
      <c r="CU267" s="166"/>
      <c r="CV267" s="166"/>
      <c r="CW267" s="166"/>
      <c r="CX267" s="166"/>
      <c r="CY267" s="166"/>
      <c r="CZ267" s="166"/>
    </row>
    <row r="268" spans="1:104" ht="11.25" customHeight="1" x14ac:dyDescent="0.2">
      <c r="A268" s="166"/>
      <c r="B268" s="166"/>
      <c r="C268" s="166"/>
      <c r="D268" s="166"/>
      <c r="E268" s="166"/>
      <c r="F268" s="166"/>
      <c r="G268" s="166"/>
      <c r="H268" s="166"/>
      <c r="I268" s="166"/>
      <c r="J268" s="166"/>
      <c r="K268" s="166"/>
      <c r="L268" s="166"/>
      <c r="M268" s="166"/>
      <c r="N268" s="166"/>
      <c r="O268" s="166"/>
      <c r="P268" s="166"/>
      <c r="Q268" s="166"/>
      <c r="R268" s="166"/>
      <c r="S268" s="166"/>
      <c r="T268" s="168"/>
      <c r="U268" s="169"/>
      <c r="V268" s="169"/>
      <c r="W268" s="166"/>
      <c r="X268" s="166"/>
      <c r="Y268" s="166"/>
      <c r="Z268" s="166"/>
      <c r="AA268" s="166"/>
      <c r="AB268" s="166"/>
      <c r="AC268" s="166"/>
      <c r="AD268" s="166"/>
      <c r="AE268" s="166"/>
      <c r="AF268" s="166"/>
      <c r="AG268" s="166"/>
      <c r="AH268" s="166"/>
      <c r="AI268" s="166"/>
      <c r="AJ268" s="166"/>
      <c r="AK268" s="166"/>
      <c r="AL268" s="166"/>
      <c r="AM268" s="166"/>
      <c r="AN268" s="166"/>
      <c r="AO268" s="166"/>
      <c r="AP268" s="166"/>
      <c r="AQ268" s="166"/>
      <c r="AR268" s="166"/>
      <c r="AS268" s="166"/>
      <c r="AT268" s="166"/>
      <c r="AU268" s="166"/>
      <c r="AV268" s="166"/>
      <c r="AW268" s="166"/>
      <c r="AX268" s="166"/>
      <c r="AY268" s="166"/>
      <c r="AZ268" s="166"/>
      <c r="BA268" s="166"/>
      <c r="BB268" s="166"/>
      <c r="BC268" s="166"/>
      <c r="BD268" s="166"/>
      <c r="BE268" s="166"/>
      <c r="BF268" s="166"/>
      <c r="BG268" s="166"/>
      <c r="BH268" s="166"/>
      <c r="BI268" s="166"/>
      <c r="BJ268" s="166"/>
      <c r="BK268" s="166"/>
      <c r="BL268" s="166"/>
      <c r="BM268" s="166"/>
      <c r="BN268" s="166"/>
      <c r="BO268" s="166"/>
      <c r="BP268" s="166"/>
      <c r="BQ268" s="166"/>
      <c r="BR268" s="166"/>
      <c r="BS268" s="166"/>
      <c r="BT268" s="166"/>
      <c r="BU268" s="166"/>
      <c r="BV268" s="166"/>
      <c r="BW268" s="166"/>
      <c r="BX268" s="166"/>
      <c r="BY268" s="166"/>
      <c r="BZ268" s="166"/>
      <c r="CA268" s="166"/>
      <c r="CB268" s="166"/>
      <c r="CC268" s="166"/>
      <c r="CD268" s="166"/>
      <c r="CE268" s="166"/>
      <c r="CF268" s="166"/>
      <c r="CG268" s="166"/>
      <c r="CH268" s="166"/>
      <c r="CI268" s="166"/>
      <c r="CJ268" s="166"/>
      <c r="CK268" s="166"/>
      <c r="CL268" s="166"/>
      <c r="CM268" s="166"/>
      <c r="CN268" s="166"/>
      <c r="CO268" s="166"/>
      <c r="CP268" s="166"/>
      <c r="CQ268" s="166"/>
      <c r="CR268" s="166"/>
      <c r="CS268" s="166"/>
      <c r="CT268" s="166"/>
      <c r="CU268" s="166"/>
      <c r="CV268" s="166"/>
      <c r="CW268" s="166"/>
      <c r="CX268" s="166"/>
      <c r="CY268" s="166"/>
      <c r="CZ268" s="166"/>
    </row>
    <row r="269" spans="1:104" ht="11.25" customHeight="1" x14ac:dyDescent="0.2">
      <c r="A269" s="166"/>
      <c r="B269" s="166"/>
      <c r="C269" s="166"/>
      <c r="D269" s="166"/>
      <c r="E269" s="166"/>
      <c r="F269" s="166"/>
      <c r="G269" s="166"/>
      <c r="H269" s="166"/>
      <c r="I269" s="166"/>
      <c r="J269" s="166"/>
      <c r="K269" s="166"/>
      <c r="L269" s="166"/>
      <c r="M269" s="166"/>
      <c r="N269" s="166"/>
      <c r="O269" s="166"/>
      <c r="P269" s="166"/>
      <c r="Q269" s="166"/>
      <c r="R269" s="166"/>
      <c r="S269" s="166"/>
      <c r="T269" s="168"/>
      <c r="U269" s="169"/>
      <c r="V269" s="169"/>
      <c r="W269" s="166"/>
      <c r="X269" s="166"/>
      <c r="Y269" s="166"/>
      <c r="Z269" s="166"/>
      <c r="AA269" s="166"/>
      <c r="AB269" s="166"/>
      <c r="AC269" s="166"/>
      <c r="AD269" s="166"/>
      <c r="AE269" s="166"/>
      <c r="AF269" s="166"/>
      <c r="AG269" s="166"/>
      <c r="AH269" s="166"/>
      <c r="AI269" s="166"/>
      <c r="AJ269" s="166"/>
      <c r="AK269" s="166"/>
      <c r="AL269" s="166"/>
      <c r="AM269" s="166"/>
      <c r="AN269" s="166"/>
      <c r="AO269" s="166"/>
      <c r="AP269" s="166"/>
      <c r="AQ269" s="166"/>
      <c r="AR269" s="166"/>
      <c r="AS269" s="166"/>
      <c r="AT269" s="166"/>
      <c r="AU269" s="166"/>
      <c r="AV269" s="166"/>
      <c r="AW269" s="166"/>
      <c r="AX269" s="166"/>
      <c r="AY269" s="166"/>
      <c r="AZ269" s="166"/>
      <c r="BA269" s="166"/>
      <c r="BB269" s="166"/>
      <c r="BC269" s="166"/>
      <c r="BD269" s="166"/>
      <c r="BE269" s="166"/>
      <c r="BF269" s="166"/>
      <c r="BG269" s="166"/>
      <c r="BH269" s="166"/>
      <c r="BI269" s="166"/>
      <c r="BJ269" s="166"/>
      <c r="BK269" s="166"/>
      <c r="BL269" s="166"/>
      <c r="BM269" s="166"/>
      <c r="BN269" s="166"/>
      <c r="BO269" s="166"/>
      <c r="BP269" s="166"/>
      <c r="BQ269" s="166"/>
      <c r="BR269" s="166"/>
      <c r="BS269" s="166"/>
      <c r="BT269" s="166"/>
      <c r="BU269" s="166"/>
      <c r="BV269" s="166"/>
      <c r="BW269" s="166"/>
      <c r="BX269" s="166"/>
      <c r="BY269" s="166"/>
      <c r="BZ269" s="166"/>
      <c r="CA269" s="166"/>
      <c r="CB269" s="166"/>
      <c r="CC269" s="166"/>
      <c r="CD269" s="166"/>
      <c r="CE269" s="166"/>
      <c r="CF269" s="166"/>
      <c r="CG269" s="166"/>
      <c r="CH269" s="166"/>
      <c r="CI269" s="166"/>
      <c r="CJ269" s="166"/>
      <c r="CK269" s="166"/>
      <c r="CL269" s="166"/>
      <c r="CM269" s="166"/>
      <c r="CN269" s="166"/>
      <c r="CO269" s="166"/>
      <c r="CP269" s="166"/>
      <c r="CQ269" s="166"/>
      <c r="CR269" s="166"/>
      <c r="CS269" s="166"/>
      <c r="CT269" s="166"/>
      <c r="CU269" s="166"/>
      <c r="CV269" s="166"/>
      <c r="CW269" s="166"/>
      <c r="CX269" s="166"/>
      <c r="CY269" s="166"/>
      <c r="CZ269" s="166"/>
    </row>
    <row r="270" spans="1:104" ht="11.25" customHeight="1" x14ac:dyDescent="0.2">
      <c r="A270" s="166"/>
      <c r="B270" s="166"/>
      <c r="C270" s="166"/>
      <c r="D270" s="166"/>
      <c r="E270" s="166"/>
      <c r="F270" s="166"/>
      <c r="G270" s="166"/>
      <c r="H270" s="166"/>
      <c r="I270" s="166"/>
      <c r="J270" s="166"/>
      <c r="K270" s="166"/>
      <c r="L270" s="166"/>
      <c r="M270" s="166"/>
      <c r="N270" s="166"/>
      <c r="O270" s="166"/>
      <c r="P270" s="166"/>
      <c r="Q270" s="166"/>
      <c r="R270" s="166"/>
      <c r="S270" s="166"/>
      <c r="T270" s="168"/>
      <c r="U270" s="169"/>
      <c r="V270" s="169"/>
      <c r="W270" s="166"/>
      <c r="X270" s="166"/>
      <c r="Y270" s="166"/>
      <c r="Z270" s="166"/>
      <c r="AA270" s="166"/>
      <c r="AB270" s="166"/>
      <c r="AC270" s="166"/>
      <c r="AD270" s="166"/>
      <c r="AE270" s="166"/>
      <c r="AF270" s="166"/>
      <c r="AG270" s="166"/>
      <c r="AH270" s="166"/>
      <c r="AI270" s="166"/>
      <c r="AJ270" s="166"/>
      <c r="AK270" s="166"/>
      <c r="AL270" s="166"/>
      <c r="AM270" s="166"/>
      <c r="AN270" s="166"/>
      <c r="AO270" s="166"/>
      <c r="AP270" s="166"/>
      <c r="AQ270" s="166"/>
      <c r="AR270" s="166"/>
      <c r="AS270" s="166"/>
      <c r="AT270" s="166"/>
      <c r="AU270" s="166"/>
      <c r="AV270" s="166"/>
      <c r="AW270" s="166"/>
      <c r="AX270" s="166"/>
      <c r="AY270" s="166"/>
      <c r="AZ270" s="166"/>
      <c r="BA270" s="166"/>
      <c r="BB270" s="166"/>
      <c r="BC270" s="166"/>
      <c r="BD270" s="166"/>
      <c r="BE270" s="166"/>
      <c r="BF270" s="166"/>
      <c r="BG270" s="166"/>
      <c r="BH270" s="166"/>
      <c r="BI270" s="166"/>
      <c r="BJ270" s="166"/>
      <c r="BK270" s="166"/>
      <c r="BL270" s="166"/>
      <c r="BM270" s="166"/>
      <c r="BN270" s="166"/>
      <c r="BO270" s="166"/>
      <c r="BP270" s="166"/>
      <c r="BQ270" s="166"/>
      <c r="BR270" s="166"/>
      <c r="BS270" s="166"/>
      <c r="BT270" s="166"/>
      <c r="BU270" s="166"/>
      <c r="BV270" s="166"/>
      <c r="BW270" s="166"/>
      <c r="BX270" s="166"/>
      <c r="BY270" s="166"/>
      <c r="BZ270" s="166"/>
      <c r="CA270" s="166"/>
      <c r="CB270" s="166"/>
      <c r="CC270" s="166"/>
      <c r="CD270" s="166"/>
      <c r="CE270" s="166"/>
      <c r="CF270" s="166"/>
      <c r="CG270" s="166"/>
      <c r="CH270" s="166"/>
      <c r="CI270" s="166"/>
      <c r="CJ270" s="166"/>
      <c r="CK270" s="166"/>
      <c r="CL270" s="166"/>
      <c r="CM270" s="166"/>
      <c r="CN270" s="166"/>
      <c r="CO270" s="166"/>
      <c r="CP270" s="166"/>
      <c r="CQ270" s="166"/>
      <c r="CR270" s="166"/>
      <c r="CS270" s="166"/>
      <c r="CT270" s="166"/>
      <c r="CU270" s="166"/>
      <c r="CV270" s="166"/>
      <c r="CW270" s="166"/>
      <c r="CX270" s="166"/>
      <c r="CY270" s="166"/>
      <c r="CZ270" s="166"/>
    </row>
    <row r="271" spans="1:104" ht="11.25" customHeight="1" x14ac:dyDescent="0.2">
      <c r="A271" s="166"/>
      <c r="B271" s="166"/>
      <c r="C271" s="166"/>
      <c r="D271" s="166"/>
      <c r="E271" s="166"/>
      <c r="F271" s="166"/>
      <c r="G271" s="166"/>
      <c r="H271" s="166"/>
      <c r="I271" s="166"/>
      <c r="J271" s="166"/>
      <c r="K271" s="166"/>
      <c r="L271" s="166"/>
      <c r="M271" s="166"/>
      <c r="N271" s="166"/>
      <c r="O271" s="166"/>
      <c r="P271" s="166"/>
      <c r="Q271" s="166"/>
      <c r="R271" s="166"/>
      <c r="S271" s="166"/>
      <c r="T271" s="168"/>
      <c r="U271" s="169"/>
      <c r="V271" s="169"/>
      <c r="W271" s="166"/>
      <c r="X271" s="166"/>
      <c r="Y271" s="166"/>
      <c r="Z271" s="166"/>
      <c r="AA271" s="166"/>
      <c r="AB271" s="166"/>
      <c r="AC271" s="166"/>
      <c r="AD271" s="166"/>
      <c r="AE271" s="166"/>
      <c r="AF271" s="166"/>
      <c r="AG271" s="166"/>
      <c r="AH271" s="166"/>
      <c r="AI271" s="166"/>
      <c r="AJ271" s="166"/>
      <c r="AK271" s="166"/>
      <c r="AL271" s="166"/>
      <c r="AM271" s="166"/>
      <c r="AN271" s="166"/>
      <c r="AO271" s="166"/>
      <c r="AP271" s="166"/>
      <c r="AQ271" s="166"/>
      <c r="AR271" s="166"/>
      <c r="AS271" s="166"/>
      <c r="AT271" s="166"/>
      <c r="AU271" s="166"/>
      <c r="AV271" s="166"/>
      <c r="AW271" s="166"/>
      <c r="AX271" s="166"/>
      <c r="AY271" s="166"/>
      <c r="AZ271" s="166"/>
      <c r="BA271" s="166"/>
      <c r="BB271" s="166"/>
      <c r="BC271" s="166"/>
      <c r="BD271" s="166"/>
      <c r="BE271" s="166"/>
      <c r="BF271" s="166"/>
      <c r="BG271" s="166"/>
      <c r="BH271" s="166"/>
      <c r="BI271" s="166"/>
      <c r="BJ271" s="166"/>
      <c r="BK271" s="166"/>
      <c r="BL271" s="166"/>
      <c r="BM271" s="166"/>
      <c r="BN271" s="166"/>
      <c r="BO271" s="166"/>
      <c r="BP271" s="166"/>
      <c r="BQ271" s="166"/>
      <c r="BR271" s="166"/>
      <c r="BS271" s="166"/>
      <c r="BT271" s="166"/>
      <c r="BU271" s="166"/>
      <c r="BV271" s="166"/>
      <c r="BW271" s="166"/>
      <c r="BX271" s="166"/>
      <c r="BY271" s="166"/>
      <c r="BZ271" s="166"/>
      <c r="CA271" s="166"/>
      <c r="CB271" s="166"/>
      <c r="CC271" s="166"/>
      <c r="CD271" s="166"/>
      <c r="CE271" s="166"/>
      <c r="CF271" s="166"/>
      <c r="CG271" s="166"/>
      <c r="CH271" s="166"/>
      <c r="CI271" s="166"/>
      <c r="CJ271" s="166"/>
      <c r="CK271" s="166"/>
      <c r="CL271" s="166"/>
      <c r="CM271" s="166"/>
      <c r="CN271" s="166"/>
      <c r="CO271" s="166"/>
      <c r="CP271" s="166"/>
      <c r="CQ271" s="166"/>
      <c r="CR271" s="166"/>
      <c r="CS271" s="166"/>
      <c r="CT271" s="166"/>
      <c r="CU271" s="166"/>
      <c r="CV271" s="166"/>
      <c r="CW271" s="166"/>
      <c r="CX271" s="166"/>
      <c r="CY271" s="166"/>
      <c r="CZ271" s="166"/>
    </row>
    <row r="272" spans="1:104" ht="11.25" customHeight="1" x14ac:dyDescent="0.2">
      <c r="A272" s="166"/>
      <c r="B272" s="166"/>
      <c r="C272" s="166"/>
      <c r="D272" s="166"/>
      <c r="E272" s="166"/>
      <c r="F272" s="166"/>
      <c r="G272" s="166"/>
      <c r="H272" s="166"/>
      <c r="I272" s="166"/>
      <c r="J272" s="166"/>
      <c r="K272" s="166"/>
      <c r="L272" s="166"/>
      <c r="M272" s="166"/>
      <c r="N272" s="166"/>
      <c r="O272" s="166"/>
      <c r="P272" s="166"/>
      <c r="Q272" s="166"/>
      <c r="R272" s="166"/>
      <c r="S272" s="166"/>
      <c r="T272" s="168"/>
      <c r="U272" s="169"/>
      <c r="V272" s="169"/>
      <c r="W272" s="166"/>
      <c r="X272" s="166"/>
      <c r="Y272" s="166"/>
      <c r="Z272" s="166"/>
      <c r="AA272" s="166"/>
      <c r="AB272" s="166"/>
      <c r="AC272" s="166"/>
      <c r="AD272" s="166"/>
      <c r="AE272" s="166"/>
      <c r="AF272" s="166"/>
      <c r="AG272" s="166"/>
      <c r="AH272" s="166"/>
      <c r="AI272" s="166"/>
      <c r="AJ272" s="166"/>
      <c r="AK272" s="166"/>
      <c r="AL272" s="166"/>
      <c r="AM272" s="166"/>
      <c r="AN272" s="166"/>
      <c r="AO272" s="166"/>
      <c r="AP272" s="166"/>
      <c r="AQ272" s="166"/>
      <c r="AR272" s="166"/>
      <c r="AS272" s="166"/>
      <c r="AT272" s="166"/>
      <c r="AU272" s="166"/>
      <c r="AV272" s="166"/>
      <c r="AW272" s="166"/>
      <c r="AX272" s="166"/>
      <c r="AY272" s="166"/>
      <c r="AZ272" s="166"/>
      <c r="BA272" s="166"/>
      <c r="BB272" s="166"/>
      <c r="BC272" s="166"/>
      <c r="BD272" s="166"/>
      <c r="BE272" s="166"/>
      <c r="BF272" s="166"/>
      <c r="BG272" s="166"/>
      <c r="BH272" s="166"/>
      <c r="BI272" s="166"/>
      <c r="BJ272" s="166"/>
      <c r="BK272" s="166"/>
      <c r="BL272" s="166"/>
      <c r="BM272" s="166"/>
      <c r="BN272" s="166"/>
      <c r="BO272" s="166"/>
      <c r="BP272" s="166"/>
      <c r="BQ272" s="166"/>
      <c r="BR272" s="166"/>
      <c r="BS272" s="166"/>
      <c r="BT272" s="166"/>
      <c r="BU272" s="166"/>
      <c r="BV272" s="166"/>
      <c r="BW272" s="166"/>
      <c r="BX272" s="166"/>
      <c r="BY272" s="166"/>
      <c r="BZ272" s="166"/>
      <c r="CA272" s="166"/>
      <c r="CB272" s="166"/>
      <c r="CC272" s="166"/>
      <c r="CD272" s="166"/>
      <c r="CE272" s="166"/>
      <c r="CF272" s="166"/>
      <c r="CG272" s="166"/>
      <c r="CH272" s="166"/>
      <c r="CI272" s="166"/>
      <c r="CJ272" s="166"/>
      <c r="CK272" s="166"/>
      <c r="CL272" s="166"/>
      <c r="CM272" s="166"/>
      <c r="CN272" s="166"/>
      <c r="CO272" s="166"/>
      <c r="CP272" s="166"/>
      <c r="CQ272" s="166"/>
      <c r="CR272" s="166"/>
      <c r="CS272" s="166"/>
      <c r="CT272" s="166"/>
      <c r="CU272" s="166"/>
      <c r="CV272" s="166"/>
      <c r="CW272" s="166"/>
      <c r="CX272" s="166"/>
      <c r="CY272" s="166"/>
      <c r="CZ272" s="166"/>
    </row>
    <row r="273" spans="1:104" ht="11.25" customHeight="1" x14ac:dyDescent="0.2">
      <c r="A273" s="166"/>
      <c r="B273" s="166"/>
      <c r="C273" s="166"/>
      <c r="D273" s="166"/>
      <c r="E273" s="166"/>
      <c r="F273" s="166"/>
      <c r="G273" s="166"/>
      <c r="H273" s="166"/>
      <c r="I273" s="166"/>
      <c r="J273" s="166"/>
      <c r="K273" s="166"/>
      <c r="L273" s="166"/>
      <c r="M273" s="166"/>
      <c r="N273" s="166"/>
      <c r="O273" s="166"/>
      <c r="P273" s="166"/>
      <c r="Q273" s="166"/>
      <c r="R273" s="166"/>
      <c r="S273" s="166"/>
      <c r="T273" s="168"/>
      <c r="U273" s="169"/>
      <c r="V273" s="169"/>
      <c r="W273" s="166"/>
      <c r="X273" s="166"/>
      <c r="Y273" s="166"/>
      <c r="Z273" s="166"/>
      <c r="AA273" s="166"/>
      <c r="AB273" s="166"/>
      <c r="AC273" s="166"/>
      <c r="AD273" s="166"/>
      <c r="AE273" s="166"/>
      <c r="AF273" s="166"/>
      <c r="AG273" s="166"/>
      <c r="AH273" s="166"/>
      <c r="AI273" s="166"/>
      <c r="AJ273" s="166"/>
      <c r="AK273" s="166"/>
      <c r="AL273" s="166"/>
      <c r="AM273" s="166"/>
      <c r="AN273" s="166"/>
      <c r="AO273" s="166"/>
      <c r="AP273" s="166"/>
      <c r="AQ273" s="166"/>
      <c r="AR273" s="166"/>
      <c r="AS273" s="166"/>
      <c r="AT273" s="166"/>
      <c r="AU273" s="166"/>
      <c r="AV273" s="166"/>
      <c r="AW273" s="166"/>
      <c r="AX273" s="166"/>
      <c r="AY273" s="166"/>
      <c r="AZ273" s="166"/>
      <c r="BA273" s="166"/>
      <c r="BB273" s="166"/>
      <c r="BC273" s="166"/>
      <c r="BD273" s="166"/>
      <c r="BE273" s="166"/>
      <c r="BF273" s="166"/>
      <c r="BG273" s="166"/>
      <c r="BH273" s="166"/>
      <c r="BI273" s="166"/>
      <c r="BJ273" s="166"/>
      <c r="BK273" s="166"/>
      <c r="BL273" s="166"/>
      <c r="BM273" s="166"/>
      <c r="BN273" s="166"/>
      <c r="BO273" s="166"/>
      <c r="BP273" s="166"/>
      <c r="BQ273" s="166"/>
      <c r="BR273" s="166"/>
      <c r="BS273" s="166"/>
      <c r="BT273" s="166"/>
      <c r="BU273" s="166"/>
      <c r="BV273" s="166"/>
      <c r="BW273" s="166"/>
      <c r="BX273" s="166"/>
      <c r="BY273" s="166"/>
      <c r="BZ273" s="166"/>
      <c r="CA273" s="166"/>
      <c r="CB273" s="166"/>
      <c r="CC273" s="166"/>
      <c r="CD273" s="166"/>
      <c r="CE273" s="166"/>
      <c r="CF273" s="166"/>
      <c r="CG273" s="166"/>
      <c r="CH273" s="166"/>
      <c r="CI273" s="166"/>
      <c r="CJ273" s="166"/>
      <c r="CK273" s="166"/>
      <c r="CL273" s="166"/>
      <c r="CM273" s="166"/>
      <c r="CN273" s="166"/>
      <c r="CO273" s="166"/>
      <c r="CP273" s="166"/>
      <c r="CQ273" s="166"/>
      <c r="CR273" s="166"/>
      <c r="CS273" s="166"/>
      <c r="CT273" s="166"/>
      <c r="CU273" s="166"/>
      <c r="CV273" s="166"/>
      <c r="CW273" s="166"/>
      <c r="CX273" s="166"/>
      <c r="CY273" s="166"/>
      <c r="CZ273" s="166"/>
    </row>
    <row r="274" spans="1:104" ht="11.25" customHeight="1" x14ac:dyDescent="0.2">
      <c r="A274" s="166"/>
      <c r="B274" s="166"/>
      <c r="C274" s="166"/>
      <c r="D274" s="166"/>
      <c r="E274" s="166"/>
      <c r="F274" s="166"/>
      <c r="G274" s="166"/>
      <c r="H274" s="166"/>
      <c r="I274" s="166"/>
      <c r="J274" s="166"/>
      <c r="K274" s="166"/>
      <c r="L274" s="166"/>
      <c r="M274" s="166"/>
      <c r="N274" s="166"/>
      <c r="O274" s="166"/>
      <c r="P274" s="166"/>
      <c r="Q274" s="166"/>
      <c r="R274" s="166"/>
      <c r="S274" s="166"/>
      <c r="T274" s="168"/>
      <c r="U274" s="169"/>
      <c r="V274" s="169"/>
      <c r="W274" s="166"/>
      <c r="X274" s="166"/>
      <c r="Y274" s="166"/>
      <c r="Z274" s="166"/>
      <c r="AA274" s="166"/>
      <c r="AB274" s="166"/>
      <c r="AC274" s="166"/>
      <c r="AD274" s="166"/>
      <c r="AE274" s="166"/>
      <c r="AF274" s="166"/>
      <c r="AG274" s="166"/>
      <c r="AH274" s="166"/>
      <c r="AI274" s="166"/>
      <c r="AJ274" s="166"/>
      <c r="AK274" s="166"/>
      <c r="AL274" s="166"/>
      <c r="AM274" s="166"/>
      <c r="AN274" s="166"/>
      <c r="AO274" s="166"/>
      <c r="AP274" s="166"/>
      <c r="AQ274" s="166"/>
      <c r="AR274" s="166"/>
      <c r="AS274" s="166"/>
      <c r="AT274" s="166"/>
      <c r="AU274" s="166"/>
      <c r="AV274" s="166"/>
      <c r="AW274" s="166"/>
      <c r="AX274" s="166"/>
      <c r="AY274" s="166"/>
      <c r="AZ274" s="166"/>
      <c r="BA274" s="166"/>
      <c r="BB274" s="166"/>
      <c r="BC274" s="166"/>
      <c r="BD274" s="166"/>
      <c r="BE274" s="166"/>
      <c r="BF274" s="166"/>
      <c r="BG274" s="166"/>
      <c r="BH274" s="166"/>
      <c r="BI274" s="166"/>
      <c r="BJ274" s="166"/>
      <c r="BK274" s="166"/>
      <c r="BL274" s="166"/>
      <c r="BM274" s="166"/>
      <c r="BN274" s="166"/>
      <c r="BO274" s="166"/>
      <c r="BP274" s="166"/>
      <c r="BQ274" s="166"/>
      <c r="BR274" s="166"/>
      <c r="BS274" s="166"/>
      <c r="BT274" s="166"/>
      <c r="BU274" s="166"/>
      <c r="BV274" s="166"/>
      <c r="BW274" s="166"/>
      <c r="BX274" s="166"/>
      <c r="BY274" s="166"/>
      <c r="BZ274" s="166"/>
      <c r="CA274" s="166"/>
      <c r="CB274" s="166"/>
      <c r="CC274" s="166"/>
      <c r="CD274" s="166"/>
      <c r="CE274" s="166"/>
      <c r="CF274" s="166"/>
      <c r="CG274" s="166"/>
      <c r="CH274" s="166"/>
      <c r="CI274" s="166"/>
      <c r="CJ274" s="166"/>
      <c r="CK274" s="166"/>
      <c r="CL274" s="166"/>
      <c r="CM274" s="166"/>
      <c r="CN274" s="166"/>
      <c r="CO274" s="166"/>
      <c r="CP274" s="166"/>
      <c r="CQ274" s="166"/>
      <c r="CR274" s="166"/>
      <c r="CS274" s="166"/>
      <c r="CT274" s="166"/>
      <c r="CU274" s="166"/>
      <c r="CV274" s="166"/>
      <c r="CW274" s="166"/>
      <c r="CX274" s="166"/>
      <c r="CY274" s="166"/>
      <c r="CZ274" s="166"/>
    </row>
    <row r="275" spans="1:104" ht="11.25" customHeight="1" x14ac:dyDescent="0.2">
      <c r="A275" s="166"/>
      <c r="B275" s="166"/>
      <c r="C275" s="166"/>
      <c r="D275" s="166"/>
      <c r="E275" s="166"/>
      <c r="F275" s="166"/>
      <c r="G275" s="166"/>
      <c r="H275" s="166"/>
      <c r="I275" s="166"/>
      <c r="J275" s="166"/>
      <c r="K275" s="166"/>
      <c r="L275" s="166"/>
      <c r="M275" s="166"/>
      <c r="N275" s="166"/>
      <c r="O275" s="166"/>
      <c r="P275" s="166"/>
      <c r="Q275" s="166"/>
      <c r="R275" s="166"/>
      <c r="S275" s="166"/>
      <c r="T275" s="168"/>
      <c r="U275" s="169"/>
      <c r="V275" s="169"/>
      <c r="W275" s="166"/>
      <c r="X275" s="166"/>
      <c r="Y275" s="166"/>
      <c r="Z275" s="166"/>
      <c r="AA275" s="166"/>
      <c r="AB275" s="166"/>
      <c r="AC275" s="166"/>
      <c r="AD275" s="166"/>
      <c r="AE275" s="166"/>
      <c r="AF275" s="166"/>
      <c r="AG275" s="166"/>
      <c r="AH275" s="166"/>
      <c r="AI275" s="166"/>
      <c r="AJ275" s="166"/>
      <c r="AK275" s="166"/>
      <c r="AL275" s="166"/>
      <c r="AM275" s="166"/>
      <c r="AN275" s="166"/>
      <c r="AO275" s="166"/>
      <c r="AP275" s="166"/>
      <c r="AQ275" s="166"/>
      <c r="AR275" s="166"/>
      <c r="AS275" s="166"/>
      <c r="AT275" s="166"/>
      <c r="AU275" s="166"/>
      <c r="AV275" s="166"/>
      <c r="AW275" s="166"/>
      <c r="AX275" s="166"/>
      <c r="AY275" s="166"/>
      <c r="AZ275" s="166"/>
      <c r="BA275" s="166"/>
      <c r="BB275" s="166"/>
      <c r="BC275" s="166"/>
      <c r="BD275" s="166"/>
      <c r="BE275" s="166"/>
      <c r="BF275" s="166"/>
      <c r="BG275" s="166"/>
      <c r="BH275" s="166"/>
      <c r="BI275" s="166"/>
      <c r="BJ275" s="166"/>
      <c r="BK275" s="166"/>
      <c r="BL275" s="166"/>
      <c r="BM275" s="166"/>
      <c r="BN275" s="166"/>
      <c r="BO275" s="166"/>
      <c r="BP275" s="166"/>
      <c r="BQ275" s="166"/>
      <c r="BR275" s="166"/>
      <c r="BS275" s="166"/>
      <c r="BT275" s="166"/>
      <c r="BU275" s="166"/>
      <c r="BV275" s="166"/>
      <c r="BW275" s="166"/>
      <c r="BX275" s="166"/>
      <c r="BY275" s="166"/>
      <c r="BZ275" s="166"/>
      <c r="CA275" s="166"/>
      <c r="CB275" s="166"/>
      <c r="CC275" s="166"/>
      <c r="CD275" s="166"/>
      <c r="CE275" s="166"/>
      <c r="CF275" s="166"/>
      <c r="CG275" s="166"/>
      <c r="CH275" s="166"/>
      <c r="CI275" s="166"/>
      <c r="CJ275" s="166"/>
      <c r="CK275" s="166"/>
      <c r="CL275" s="166"/>
      <c r="CM275" s="166"/>
      <c r="CN275" s="166"/>
      <c r="CO275" s="166"/>
      <c r="CP275" s="166"/>
      <c r="CQ275" s="166"/>
      <c r="CR275" s="166"/>
      <c r="CS275" s="166"/>
      <c r="CT275" s="166"/>
      <c r="CU275" s="166"/>
      <c r="CV275" s="166"/>
      <c r="CW275" s="166"/>
      <c r="CX275" s="166"/>
      <c r="CY275" s="166"/>
      <c r="CZ275" s="166"/>
    </row>
    <row r="276" spans="1:104" ht="11.25" customHeight="1" x14ac:dyDescent="0.2">
      <c r="A276" s="166"/>
      <c r="B276" s="166"/>
      <c r="C276" s="166"/>
      <c r="D276" s="166"/>
      <c r="E276" s="166"/>
      <c r="F276" s="166"/>
      <c r="G276" s="166"/>
      <c r="H276" s="166"/>
      <c r="I276" s="166"/>
      <c r="J276" s="166"/>
      <c r="K276" s="166"/>
      <c r="L276" s="166"/>
      <c r="M276" s="166"/>
      <c r="N276" s="166"/>
      <c r="O276" s="166"/>
      <c r="P276" s="166"/>
      <c r="Q276" s="166"/>
      <c r="R276" s="166"/>
      <c r="S276" s="166"/>
      <c r="T276" s="168"/>
      <c r="U276" s="169"/>
      <c r="V276" s="169"/>
      <c r="W276" s="166"/>
      <c r="X276" s="166"/>
      <c r="Y276" s="166"/>
      <c r="Z276" s="166"/>
      <c r="AA276" s="166"/>
      <c r="AB276" s="166"/>
      <c r="AC276" s="166"/>
      <c r="AD276" s="166"/>
      <c r="AE276" s="166"/>
      <c r="AF276" s="166"/>
      <c r="AG276" s="166"/>
      <c r="AH276" s="166"/>
      <c r="AI276" s="166"/>
      <c r="AJ276" s="166"/>
      <c r="AK276" s="166"/>
      <c r="AL276" s="166"/>
      <c r="AM276" s="166"/>
      <c r="AN276" s="166"/>
      <c r="AO276" s="166"/>
      <c r="AP276" s="166"/>
      <c r="AQ276" s="166"/>
      <c r="AR276" s="166"/>
      <c r="AS276" s="166"/>
      <c r="AT276" s="166"/>
      <c r="AU276" s="166"/>
      <c r="AV276" s="166"/>
      <c r="AW276" s="166"/>
      <c r="AX276" s="166"/>
      <c r="AY276" s="166"/>
      <c r="AZ276" s="166"/>
      <c r="BA276" s="166"/>
      <c r="BB276" s="166"/>
      <c r="BC276" s="166"/>
      <c r="BD276" s="166"/>
      <c r="BE276" s="166"/>
      <c r="BF276" s="166"/>
      <c r="BG276" s="166"/>
      <c r="BH276" s="166"/>
      <c r="BI276" s="166"/>
      <c r="BJ276" s="166"/>
      <c r="BK276" s="166"/>
      <c r="BL276" s="166"/>
      <c r="BM276" s="166"/>
      <c r="BN276" s="166"/>
      <c r="BO276" s="166"/>
      <c r="BP276" s="166"/>
      <c r="BQ276" s="166"/>
      <c r="BR276" s="166"/>
      <c r="BS276" s="166"/>
      <c r="BT276" s="166"/>
      <c r="BU276" s="166"/>
      <c r="BV276" s="166"/>
      <c r="BW276" s="166"/>
      <c r="BX276" s="166"/>
      <c r="BY276" s="166"/>
      <c r="BZ276" s="166"/>
      <c r="CA276" s="166"/>
      <c r="CB276" s="166"/>
      <c r="CC276" s="166"/>
      <c r="CD276" s="166"/>
      <c r="CE276" s="166"/>
      <c r="CF276" s="166"/>
      <c r="CG276" s="166"/>
      <c r="CH276" s="166"/>
      <c r="CI276" s="166"/>
      <c r="CJ276" s="166"/>
      <c r="CK276" s="166"/>
      <c r="CL276" s="166"/>
      <c r="CM276" s="166"/>
      <c r="CN276" s="166"/>
      <c r="CO276" s="166"/>
      <c r="CP276" s="166"/>
      <c r="CQ276" s="166"/>
      <c r="CR276" s="166"/>
      <c r="CS276" s="166"/>
      <c r="CT276" s="166"/>
      <c r="CU276" s="166"/>
      <c r="CV276" s="166"/>
      <c r="CW276" s="166"/>
      <c r="CX276" s="166"/>
      <c r="CY276" s="166"/>
      <c r="CZ276" s="166"/>
    </row>
    <row r="277" spans="1:104" ht="11.25" customHeight="1" x14ac:dyDescent="0.2">
      <c r="A277" s="166"/>
      <c r="B277" s="166"/>
      <c r="C277" s="166"/>
      <c r="D277" s="166"/>
      <c r="E277" s="166"/>
      <c r="F277" s="166"/>
      <c r="G277" s="166"/>
      <c r="H277" s="166"/>
      <c r="I277" s="166"/>
      <c r="J277" s="166"/>
      <c r="K277" s="166"/>
      <c r="L277" s="166"/>
      <c r="M277" s="166"/>
      <c r="N277" s="166"/>
      <c r="O277" s="166"/>
      <c r="P277" s="166"/>
      <c r="Q277" s="166"/>
      <c r="R277" s="166"/>
      <c r="S277" s="166"/>
      <c r="T277" s="168"/>
      <c r="U277" s="169"/>
      <c r="V277" s="169"/>
      <c r="W277" s="166"/>
      <c r="X277" s="166"/>
      <c r="Y277" s="166"/>
      <c r="Z277" s="166"/>
      <c r="AA277" s="166"/>
      <c r="AB277" s="166"/>
      <c r="AC277" s="166"/>
      <c r="AD277" s="166"/>
      <c r="AE277" s="166"/>
      <c r="AF277" s="166"/>
      <c r="AG277" s="166"/>
      <c r="AH277" s="166"/>
      <c r="AI277" s="166"/>
      <c r="AJ277" s="166"/>
      <c r="AK277" s="166"/>
      <c r="AL277" s="166"/>
      <c r="AM277" s="166"/>
      <c r="AN277" s="166"/>
      <c r="AO277" s="166"/>
      <c r="AP277" s="166"/>
      <c r="AQ277" s="166"/>
      <c r="AR277" s="166"/>
      <c r="AS277" s="166"/>
      <c r="AT277" s="166"/>
      <c r="AU277" s="166"/>
      <c r="AV277" s="166"/>
      <c r="AW277" s="166"/>
      <c r="AX277" s="166"/>
      <c r="AY277" s="166"/>
      <c r="AZ277" s="166"/>
      <c r="BA277" s="166"/>
      <c r="BB277" s="166"/>
      <c r="BC277" s="166"/>
      <c r="BD277" s="166"/>
      <c r="BE277" s="166"/>
      <c r="BF277" s="166"/>
      <c r="BG277" s="166"/>
      <c r="BH277" s="166"/>
      <c r="BI277" s="166"/>
      <c r="BJ277" s="166"/>
      <c r="BK277" s="166"/>
      <c r="BL277" s="166"/>
      <c r="BM277" s="166"/>
      <c r="BN277" s="166"/>
      <c r="BO277" s="166"/>
      <c r="BP277" s="166"/>
      <c r="BQ277" s="166"/>
      <c r="BR277" s="166"/>
      <c r="BS277" s="166"/>
      <c r="BT277" s="166"/>
      <c r="BU277" s="166"/>
      <c r="BV277" s="166"/>
      <c r="BW277" s="166"/>
      <c r="BX277" s="166"/>
      <c r="BY277" s="166"/>
      <c r="BZ277" s="166"/>
      <c r="CA277" s="166"/>
      <c r="CB277" s="166"/>
      <c r="CC277" s="166"/>
      <c r="CD277" s="166"/>
      <c r="CE277" s="166"/>
      <c r="CF277" s="166"/>
      <c r="CG277" s="166"/>
      <c r="CH277" s="166"/>
      <c r="CI277" s="166"/>
      <c r="CJ277" s="166"/>
      <c r="CK277" s="166"/>
      <c r="CL277" s="166"/>
      <c r="CM277" s="166"/>
      <c r="CN277" s="166"/>
      <c r="CO277" s="166"/>
      <c r="CP277" s="166"/>
      <c r="CQ277" s="166"/>
      <c r="CR277" s="166"/>
      <c r="CS277" s="166"/>
      <c r="CT277" s="166"/>
      <c r="CU277" s="166"/>
      <c r="CV277" s="166"/>
      <c r="CW277" s="166"/>
      <c r="CX277" s="166"/>
      <c r="CY277" s="166"/>
      <c r="CZ277" s="166"/>
    </row>
    <row r="278" spans="1:104" ht="11.25" customHeight="1" x14ac:dyDescent="0.2">
      <c r="A278" s="166"/>
      <c r="B278" s="166"/>
      <c r="C278" s="166"/>
      <c r="D278" s="166"/>
      <c r="E278" s="166"/>
      <c r="F278" s="166"/>
      <c r="G278" s="166"/>
      <c r="H278" s="166"/>
      <c r="I278" s="166"/>
      <c r="J278" s="166"/>
      <c r="K278" s="166"/>
      <c r="L278" s="166"/>
      <c r="M278" s="166"/>
      <c r="N278" s="166"/>
      <c r="O278" s="166"/>
      <c r="P278" s="166"/>
      <c r="Q278" s="166"/>
      <c r="R278" s="166"/>
      <c r="S278" s="166"/>
      <c r="T278" s="168"/>
      <c r="U278" s="169"/>
      <c r="V278" s="169"/>
      <c r="W278" s="166"/>
      <c r="X278" s="166"/>
      <c r="Y278" s="166"/>
      <c r="Z278" s="166"/>
      <c r="AA278" s="166"/>
      <c r="AB278" s="166"/>
      <c r="AC278" s="166"/>
      <c r="AD278" s="166"/>
      <c r="AE278" s="166"/>
      <c r="AF278" s="166"/>
      <c r="AG278" s="166"/>
      <c r="AH278" s="166"/>
      <c r="AI278" s="166"/>
      <c r="AJ278" s="166"/>
      <c r="AK278" s="166"/>
      <c r="AL278" s="166"/>
      <c r="AM278" s="166"/>
      <c r="AN278" s="166"/>
      <c r="AO278" s="166"/>
      <c r="AP278" s="166"/>
      <c r="AQ278" s="166"/>
      <c r="AR278" s="166"/>
      <c r="AS278" s="166"/>
      <c r="AT278" s="166"/>
      <c r="AU278" s="166"/>
      <c r="AV278" s="166"/>
      <c r="AW278" s="166"/>
      <c r="AX278" s="166"/>
      <c r="AY278" s="166"/>
      <c r="AZ278" s="166"/>
      <c r="BA278" s="166"/>
      <c r="BB278" s="166"/>
      <c r="BC278" s="166"/>
      <c r="BD278" s="166"/>
      <c r="BE278" s="166"/>
      <c r="BF278" s="166"/>
      <c r="BG278" s="166"/>
      <c r="BH278" s="166"/>
      <c r="BI278" s="166"/>
      <c r="BJ278" s="166"/>
      <c r="BK278" s="166"/>
      <c r="BL278" s="166"/>
      <c r="BM278" s="166"/>
      <c r="BN278" s="166"/>
      <c r="BO278" s="166"/>
      <c r="BP278" s="166"/>
      <c r="BQ278" s="166"/>
      <c r="BR278" s="166"/>
      <c r="BS278" s="166"/>
      <c r="BT278" s="166"/>
      <c r="BU278" s="166"/>
      <c r="BV278" s="166"/>
      <c r="BW278" s="166"/>
      <c r="BX278" s="166"/>
      <c r="BY278" s="166"/>
      <c r="BZ278" s="166"/>
      <c r="CA278" s="166"/>
      <c r="CB278" s="166"/>
      <c r="CC278" s="166"/>
      <c r="CD278" s="166"/>
      <c r="CE278" s="166"/>
      <c r="CF278" s="166"/>
      <c r="CG278" s="166"/>
      <c r="CH278" s="166"/>
      <c r="CI278" s="166"/>
      <c r="CJ278" s="166"/>
      <c r="CK278" s="166"/>
      <c r="CL278" s="166"/>
      <c r="CM278" s="166"/>
      <c r="CN278" s="166"/>
      <c r="CO278" s="166"/>
      <c r="CP278" s="166"/>
      <c r="CQ278" s="166"/>
      <c r="CR278" s="166"/>
      <c r="CS278" s="166"/>
      <c r="CT278" s="166"/>
      <c r="CU278" s="166"/>
      <c r="CV278" s="166"/>
      <c r="CW278" s="166"/>
      <c r="CX278" s="166"/>
      <c r="CY278" s="166"/>
      <c r="CZ278" s="166"/>
    </row>
    <row r="279" spans="1:104" ht="11.25" customHeight="1" x14ac:dyDescent="0.2">
      <c r="A279" s="166"/>
      <c r="B279" s="166"/>
      <c r="C279" s="166"/>
      <c r="D279" s="166"/>
      <c r="E279" s="166"/>
      <c r="F279" s="166"/>
      <c r="G279" s="166"/>
      <c r="H279" s="166"/>
      <c r="I279" s="166"/>
      <c r="J279" s="166"/>
      <c r="K279" s="166"/>
      <c r="L279" s="166"/>
      <c r="M279" s="166"/>
      <c r="N279" s="166"/>
      <c r="O279" s="166"/>
      <c r="P279" s="166"/>
      <c r="Q279" s="166"/>
      <c r="R279" s="166"/>
      <c r="S279" s="166"/>
      <c r="T279" s="168"/>
      <c r="U279" s="169"/>
      <c r="V279" s="169"/>
      <c r="W279" s="166"/>
      <c r="X279" s="166"/>
      <c r="Y279" s="166"/>
      <c r="Z279" s="166"/>
      <c r="AA279" s="166"/>
      <c r="AB279" s="166"/>
      <c r="AC279" s="166"/>
      <c r="AD279" s="166"/>
      <c r="AE279" s="166"/>
      <c r="AF279" s="166"/>
      <c r="AG279" s="166"/>
      <c r="AH279" s="166"/>
      <c r="AI279" s="166"/>
      <c r="AJ279" s="166"/>
      <c r="AK279" s="166"/>
      <c r="AL279" s="166"/>
      <c r="AM279" s="166"/>
      <c r="AN279" s="166"/>
      <c r="AO279" s="166"/>
      <c r="AP279" s="166"/>
      <c r="AQ279" s="166"/>
      <c r="AR279" s="166"/>
      <c r="AS279" s="166"/>
      <c r="AT279" s="166"/>
      <c r="AU279" s="166"/>
      <c r="AV279" s="166"/>
      <c r="AW279" s="166"/>
      <c r="AX279" s="166"/>
      <c r="AY279" s="166"/>
      <c r="AZ279" s="166"/>
      <c r="BA279" s="166"/>
      <c r="BB279" s="166"/>
      <c r="BC279" s="166"/>
      <c r="BD279" s="166"/>
      <c r="BE279" s="166"/>
      <c r="BF279" s="166"/>
      <c r="BG279" s="166"/>
      <c r="BH279" s="166"/>
      <c r="BI279" s="166"/>
      <c r="BJ279" s="166"/>
      <c r="BK279" s="166"/>
      <c r="BL279" s="166"/>
      <c r="BM279" s="166"/>
      <c r="BN279" s="166"/>
      <c r="BO279" s="166"/>
      <c r="BP279" s="166"/>
      <c r="BQ279" s="166"/>
      <c r="BR279" s="166"/>
      <c r="BS279" s="166"/>
      <c r="BT279" s="166"/>
      <c r="BU279" s="166"/>
      <c r="BV279" s="166"/>
      <c r="BW279" s="166"/>
      <c r="BX279" s="166"/>
      <c r="BY279" s="166"/>
      <c r="BZ279" s="166"/>
      <c r="CA279" s="166"/>
      <c r="CB279" s="166"/>
      <c r="CC279" s="166"/>
      <c r="CD279" s="166"/>
      <c r="CE279" s="166"/>
      <c r="CF279" s="166"/>
      <c r="CG279" s="166"/>
      <c r="CH279" s="166"/>
      <c r="CI279" s="166"/>
      <c r="CJ279" s="166"/>
      <c r="CK279" s="166"/>
      <c r="CL279" s="166"/>
      <c r="CM279" s="166"/>
      <c r="CN279" s="166"/>
      <c r="CO279" s="166"/>
      <c r="CP279" s="166"/>
      <c r="CQ279" s="166"/>
      <c r="CR279" s="166"/>
      <c r="CS279" s="166"/>
      <c r="CT279" s="166"/>
      <c r="CU279" s="166"/>
      <c r="CV279" s="166"/>
      <c r="CW279" s="166"/>
      <c r="CX279" s="166"/>
      <c r="CY279" s="166"/>
      <c r="CZ279" s="166"/>
    </row>
    <row r="280" spans="1:104" ht="11.25" customHeight="1" x14ac:dyDescent="0.2">
      <c r="A280" s="166"/>
      <c r="B280" s="166"/>
      <c r="C280" s="166"/>
      <c r="D280" s="166"/>
      <c r="E280" s="166"/>
      <c r="F280" s="166"/>
      <c r="G280" s="166"/>
      <c r="H280" s="166"/>
      <c r="I280" s="166"/>
      <c r="J280" s="166"/>
      <c r="K280" s="166"/>
      <c r="L280" s="166"/>
      <c r="M280" s="166"/>
      <c r="N280" s="166"/>
      <c r="O280" s="166"/>
      <c r="P280" s="166"/>
      <c r="Q280" s="166"/>
      <c r="R280" s="166"/>
      <c r="S280" s="166"/>
      <c r="T280" s="168"/>
      <c r="U280" s="169"/>
      <c r="V280" s="169"/>
      <c r="W280" s="166"/>
      <c r="X280" s="166"/>
      <c r="Y280" s="166"/>
      <c r="Z280" s="166"/>
      <c r="AA280" s="166"/>
      <c r="AB280" s="166"/>
      <c r="AC280" s="166"/>
      <c r="AD280" s="166"/>
      <c r="AE280" s="166"/>
      <c r="AF280" s="166"/>
      <c r="AG280" s="166"/>
      <c r="AH280" s="166"/>
      <c r="AI280" s="166"/>
      <c r="AJ280" s="166"/>
      <c r="AK280" s="166"/>
      <c r="AL280" s="166"/>
      <c r="AM280" s="166"/>
      <c r="AN280" s="166"/>
      <c r="AO280" s="166"/>
      <c r="AP280" s="166"/>
      <c r="AQ280" s="166"/>
      <c r="AR280" s="166"/>
      <c r="AS280" s="166"/>
      <c r="AT280" s="166"/>
      <c r="AU280" s="166"/>
      <c r="AV280" s="166"/>
      <c r="AW280" s="166"/>
      <c r="AX280" s="166"/>
      <c r="AY280" s="166"/>
      <c r="AZ280" s="166"/>
      <c r="BA280" s="166"/>
      <c r="BB280" s="166"/>
      <c r="BC280" s="166"/>
      <c r="BD280" s="166"/>
      <c r="BE280" s="166"/>
      <c r="BF280" s="166"/>
      <c r="BG280" s="166"/>
      <c r="BH280" s="166"/>
      <c r="BI280" s="166"/>
      <c r="BJ280" s="166"/>
      <c r="BK280" s="166"/>
      <c r="BL280" s="166"/>
      <c r="BM280" s="166"/>
      <c r="BN280" s="166"/>
      <c r="BO280" s="166"/>
      <c r="BP280" s="166"/>
      <c r="BQ280" s="166"/>
      <c r="BR280" s="166"/>
      <c r="BS280" s="166"/>
      <c r="BT280" s="166"/>
      <c r="BU280" s="166"/>
      <c r="BV280" s="166"/>
      <c r="BW280" s="166"/>
      <c r="BX280" s="166"/>
      <c r="BY280" s="166"/>
      <c r="BZ280" s="166"/>
      <c r="CA280" s="166"/>
      <c r="CB280" s="166"/>
      <c r="CC280" s="166"/>
      <c r="CD280" s="166"/>
      <c r="CE280" s="166"/>
      <c r="CF280" s="166"/>
      <c r="CG280" s="166"/>
      <c r="CH280" s="166"/>
      <c r="CI280" s="166"/>
      <c r="CJ280" s="166"/>
      <c r="CK280" s="166"/>
      <c r="CL280" s="166"/>
      <c r="CM280" s="166"/>
      <c r="CN280" s="166"/>
      <c r="CO280" s="166"/>
      <c r="CP280" s="166"/>
      <c r="CQ280" s="166"/>
      <c r="CR280" s="166"/>
      <c r="CS280" s="166"/>
      <c r="CT280" s="166"/>
      <c r="CU280" s="166"/>
      <c r="CV280" s="166"/>
      <c r="CW280" s="166"/>
      <c r="CX280" s="166"/>
      <c r="CY280" s="166"/>
      <c r="CZ280" s="166"/>
    </row>
    <row r="281" spans="1:104" ht="11.25" customHeight="1" x14ac:dyDescent="0.2">
      <c r="A281" s="166"/>
      <c r="B281" s="166"/>
      <c r="C281" s="166"/>
      <c r="D281" s="166"/>
      <c r="E281" s="166"/>
      <c r="F281" s="166"/>
      <c r="G281" s="166"/>
      <c r="H281" s="166"/>
      <c r="I281" s="166"/>
      <c r="J281" s="166"/>
      <c r="K281" s="166"/>
      <c r="L281" s="166"/>
      <c r="M281" s="166"/>
      <c r="N281" s="166"/>
      <c r="O281" s="166"/>
      <c r="P281" s="166"/>
      <c r="Q281" s="166"/>
      <c r="R281" s="166"/>
      <c r="S281" s="166"/>
      <c r="T281" s="168"/>
      <c r="U281" s="169"/>
      <c r="V281" s="169"/>
      <c r="W281" s="166"/>
      <c r="X281" s="166"/>
      <c r="Y281" s="166"/>
      <c r="Z281" s="166"/>
      <c r="AA281" s="166"/>
      <c r="AB281" s="166"/>
      <c r="AC281" s="166"/>
      <c r="AD281" s="166"/>
      <c r="AE281" s="166"/>
      <c r="AF281" s="166"/>
      <c r="AG281" s="166"/>
      <c r="AH281" s="166"/>
      <c r="AI281" s="166"/>
      <c r="AJ281" s="166"/>
      <c r="AK281" s="166"/>
      <c r="AL281" s="166"/>
      <c r="AM281" s="166"/>
      <c r="AN281" s="166"/>
      <c r="AO281" s="166"/>
      <c r="AP281" s="166"/>
      <c r="AQ281" s="166"/>
      <c r="AR281" s="166"/>
      <c r="AS281" s="166"/>
      <c r="AT281" s="166"/>
      <c r="AU281" s="166"/>
      <c r="AV281" s="166"/>
      <c r="AW281" s="166"/>
      <c r="AX281" s="166"/>
      <c r="AY281" s="166"/>
      <c r="AZ281" s="166"/>
      <c r="BA281" s="166"/>
      <c r="BB281" s="166"/>
      <c r="BC281" s="166"/>
      <c r="BD281" s="166"/>
      <c r="BE281" s="166"/>
      <c r="BF281" s="166"/>
      <c r="BG281" s="166"/>
      <c r="BH281" s="166"/>
      <c r="BI281" s="166"/>
      <c r="BJ281" s="166"/>
      <c r="BK281" s="166"/>
      <c r="BL281" s="166"/>
      <c r="BM281" s="166"/>
      <c r="BN281" s="166"/>
      <c r="BO281" s="166"/>
      <c r="BP281" s="166"/>
      <c r="BQ281" s="166"/>
      <c r="BR281" s="166"/>
      <c r="BS281" s="166"/>
      <c r="BT281" s="166"/>
      <c r="BU281" s="166"/>
      <c r="BV281" s="166"/>
      <c r="BW281" s="166"/>
      <c r="BX281" s="166"/>
      <c r="BY281" s="166"/>
      <c r="BZ281" s="166"/>
      <c r="CA281" s="166"/>
      <c r="CB281" s="166"/>
      <c r="CC281" s="166"/>
      <c r="CD281" s="166"/>
      <c r="CE281" s="166"/>
      <c r="CF281" s="166"/>
      <c r="CG281" s="166"/>
      <c r="CH281" s="166"/>
      <c r="CI281" s="166"/>
      <c r="CJ281" s="166"/>
      <c r="CK281" s="166"/>
      <c r="CL281" s="166"/>
      <c r="CM281" s="166"/>
      <c r="CN281" s="166"/>
      <c r="CO281" s="166"/>
      <c r="CP281" s="166"/>
      <c r="CQ281" s="166"/>
      <c r="CR281" s="166"/>
      <c r="CS281" s="166"/>
      <c r="CT281" s="166"/>
      <c r="CU281" s="166"/>
      <c r="CV281" s="166"/>
      <c r="CW281" s="166"/>
      <c r="CX281" s="166"/>
      <c r="CY281" s="166"/>
      <c r="CZ281" s="166"/>
    </row>
    <row r="282" spans="1:104" ht="11.25" customHeight="1" x14ac:dyDescent="0.2">
      <c r="A282" s="166"/>
      <c r="B282" s="166"/>
      <c r="C282" s="166"/>
      <c r="D282" s="166"/>
      <c r="E282" s="166"/>
      <c r="F282" s="166"/>
      <c r="G282" s="166"/>
      <c r="H282" s="166"/>
      <c r="I282" s="166"/>
      <c r="J282" s="166"/>
      <c r="K282" s="166"/>
      <c r="L282" s="166"/>
      <c r="M282" s="166"/>
      <c r="N282" s="166"/>
      <c r="O282" s="166"/>
      <c r="P282" s="166"/>
      <c r="Q282" s="166"/>
      <c r="R282" s="166"/>
      <c r="S282" s="166"/>
      <c r="T282" s="168"/>
      <c r="U282" s="169"/>
      <c r="V282" s="169"/>
      <c r="W282" s="166"/>
      <c r="X282" s="166"/>
      <c r="Y282" s="166"/>
      <c r="Z282" s="166"/>
      <c r="AA282" s="166"/>
      <c r="AB282" s="166"/>
      <c r="AC282" s="166"/>
      <c r="AD282" s="166"/>
      <c r="AE282" s="166"/>
      <c r="AF282" s="166"/>
      <c r="AG282" s="166"/>
      <c r="AH282" s="166"/>
      <c r="AI282" s="166"/>
      <c r="AJ282" s="166"/>
      <c r="AK282" s="166"/>
      <c r="AL282" s="166"/>
      <c r="AM282" s="166"/>
      <c r="AN282" s="166"/>
      <c r="AO282" s="166"/>
      <c r="AP282" s="166"/>
      <c r="AQ282" s="166"/>
      <c r="AR282" s="166"/>
      <c r="AS282" s="166"/>
      <c r="AT282" s="166"/>
      <c r="AU282" s="166"/>
      <c r="AV282" s="166"/>
      <c r="AW282" s="166"/>
      <c r="AX282" s="166"/>
      <c r="AY282" s="166"/>
      <c r="AZ282" s="166"/>
      <c r="BA282" s="166"/>
      <c r="BB282" s="166"/>
      <c r="BC282" s="166"/>
      <c r="BD282" s="166"/>
      <c r="BE282" s="166"/>
      <c r="BF282" s="166"/>
      <c r="BG282" s="166"/>
      <c r="BH282" s="166"/>
      <c r="BI282" s="166"/>
      <c r="BJ282" s="166"/>
      <c r="BK282" s="166"/>
      <c r="BL282" s="166"/>
      <c r="BM282" s="166"/>
      <c r="BN282" s="166"/>
      <c r="BO282" s="166"/>
      <c r="BP282" s="166"/>
      <c r="BQ282" s="166"/>
      <c r="BR282" s="166"/>
      <c r="BS282" s="166"/>
      <c r="BT282" s="166"/>
      <c r="BU282" s="166"/>
      <c r="BV282" s="166"/>
      <c r="BW282" s="166"/>
      <c r="BX282" s="166"/>
      <c r="BY282" s="166"/>
      <c r="BZ282" s="166"/>
      <c r="CA282" s="166"/>
      <c r="CB282" s="166"/>
      <c r="CC282" s="166"/>
      <c r="CD282" s="166"/>
      <c r="CE282" s="166"/>
      <c r="CF282" s="166"/>
      <c r="CG282" s="166"/>
      <c r="CH282" s="166"/>
      <c r="CI282" s="166"/>
      <c r="CJ282" s="166"/>
      <c r="CK282" s="166"/>
      <c r="CL282" s="166"/>
      <c r="CM282" s="166"/>
      <c r="CN282" s="166"/>
      <c r="CO282" s="166"/>
      <c r="CP282" s="166"/>
      <c r="CQ282" s="166"/>
      <c r="CR282" s="166"/>
      <c r="CS282" s="166"/>
      <c r="CT282" s="166"/>
      <c r="CU282" s="166"/>
      <c r="CV282" s="166"/>
      <c r="CW282" s="166"/>
      <c r="CX282" s="166"/>
      <c r="CY282" s="166"/>
      <c r="CZ282" s="166"/>
    </row>
    <row r="283" spans="1:104" ht="11.25" customHeight="1" x14ac:dyDescent="0.2">
      <c r="A283" s="166"/>
      <c r="B283" s="166"/>
      <c r="C283" s="166"/>
      <c r="D283" s="166"/>
      <c r="E283" s="166"/>
      <c r="F283" s="166"/>
      <c r="G283" s="166"/>
      <c r="H283" s="166"/>
      <c r="I283" s="166"/>
      <c r="J283" s="166"/>
      <c r="K283" s="166"/>
      <c r="L283" s="166"/>
      <c r="M283" s="166"/>
      <c r="N283" s="166"/>
      <c r="O283" s="166"/>
      <c r="P283" s="166"/>
      <c r="Q283" s="166"/>
      <c r="R283" s="166"/>
      <c r="S283" s="166"/>
      <c r="T283" s="168"/>
      <c r="U283" s="169"/>
      <c r="V283" s="169"/>
      <c r="W283" s="166"/>
      <c r="X283" s="166"/>
      <c r="Y283" s="166"/>
      <c r="Z283" s="166"/>
      <c r="AA283" s="166"/>
      <c r="AB283" s="166"/>
      <c r="AC283" s="166"/>
      <c r="AD283" s="166"/>
      <c r="AE283" s="166"/>
      <c r="AF283" s="166"/>
      <c r="AG283" s="166"/>
      <c r="AH283" s="166"/>
      <c r="AI283" s="166"/>
      <c r="AJ283" s="166"/>
      <c r="AK283" s="166"/>
      <c r="AL283" s="166"/>
      <c r="AM283" s="166"/>
      <c r="AN283" s="166"/>
      <c r="AO283" s="166"/>
      <c r="AP283" s="166"/>
      <c r="AQ283" s="166"/>
      <c r="AR283" s="166"/>
      <c r="AS283" s="166"/>
      <c r="AT283" s="166"/>
      <c r="AU283" s="166"/>
      <c r="AV283" s="166"/>
      <c r="AW283" s="166"/>
      <c r="AX283" s="166"/>
      <c r="AY283" s="166"/>
      <c r="AZ283" s="166"/>
      <c r="BA283" s="166"/>
      <c r="BB283" s="166"/>
      <c r="BC283" s="166"/>
      <c r="BD283" s="166"/>
      <c r="BE283" s="166"/>
      <c r="BF283" s="166"/>
      <c r="BG283" s="166"/>
      <c r="BH283" s="166"/>
      <c r="BI283" s="166"/>
      <c r="BJ283" s="166"/>
      <c r="BK283" s="166"/>
      <c r="BL283" s="166"/>
      <c r="BM283" s="166"/>
      <c r="BN283" s="166"/>
      <c r="BO283" s="166"/>
      <c r="BP283" s="166"/>
      <c r="BQ283" s="166"/>
      <c r="BR283" s="166"/>
      <c r="BS283" s="166"/>
      <c r="BT283" s="166"/>
      <c r="BU283" s="166"/>
      <c r="BV283" s="166"/>
      <c r="BW283" s="166"/>
      <c r="BX283" s="166"/>
      <c r="BY283" s="166"/>
      <c r="BZ283" s="166"/>
      <c r="CA283" s="166"/>
      <c r="CB283" s="166"/>
      <c r="CC283" s="166"/>
      <c r="CD283" s="166"/>
      <c r="CE283" s="166"/>
      <c r="CF283" s="166"/>
      <c r="CG283" s="166"/>
      <c r="CH283" s="166"/>
      <c r="CI283" s="166"/>
      <c r="CJ283" s="166"/>
      <c r="CK283" s="166"/>
      <c r="CL283" s="166"/>
      <c r="CM283" s="166"/>
      <c r="CN283" s="166"/>
      <c r="CO283" s="166"/>
      <c r="CP283" s="166"/>
      <c r="CQ283" s="166"/>
      <c r="CR283" s="166"/>
      <c r="CS283" s="166"/>
      <c r="CT283" s="166"/>
      <c r="CU283" s="166"/>
      <c r="CV283" s="166"/>
      <c r="CW283" s="166"/>
      <c r="CX283" s="166"/>
      <c r="CY283" s="166"/>
      <c r="CZ283" s="166"/>
    </row>
    <row r="284" spans="1:104" ht="11.25" customHeight="1" x14ac:dyDescent="0.2">
      <c r="A284" s="166"/>
      <c r="B284" s="166"/>
      <c r="C284" s="166"/>
      <c r="D284" s="166"/>
      <c r="E284" s="166"/>
      <c r="F284" s="166"/>
      <c r="G284" s="166"/>
      <c r="H284" s="166"/>
      <c r="I284" s="166"/>
      <c r="J284" s="166"/>
      <c r="K284" s="166"/>
      <c r="L284" s="166"/>
      <c r="M284" s="166"/>
      <c r="N284" s="166"/>
      <c r="O284" s="166"/>
      <c r="P284" s="166"/>
      <c r="Q284" s="166"/>
      <c r="R284" s="166"/>
      <c r="S284" s="166"/>
      <c r="T284" s="168"/>
      <c r="U284" s="169"/>
      <c r="V284" s="169"/>
      <c r="W284" s="166"/>
      <c r="X284" s="166"/>
      <c r="Y284" s="166"/>
      <c r="Z284" s="166"/>
      <c r="AA284" s="166"/>
      <c r="AB284" s="166"/>
      <c r="AC284" s="166"/>
      <c r="AD284" s="166"/>
      <c r="AE284" s="166"/>
      <c r="AF284" s="166"/>
      <c r="AG284" s="166"/>
      <c r="AH284" s="166"/>
      <c r="AI284" s="166"/>
      <c r="AJ284" s="166"/>
      <c r="AK284" s="166"/>
      <c r="AL284" s="166"/>
      <c r="AM284" s="166"/>
      <c r="AN284" s="166"/>
      <c r="AO284" s="166"/>
      <c r="AP284" s="166"/>
      <c r="AQ284" s="166"/>
      <c r="AR284" s="166"/>
      <c r="AS284" s="166"/>
      <c r="AT284" s="166"/>
      <c r="AU284" s="166"/>
      <c r="AV284" s="166"/>
      <c r="AW284" s="166"/>
      <c r="AX284" s="166"/>
      <c r="AY284" s="166"/>
      <c r="AZ284" s="166"/>
      <c r="BA284" s="166"/>
      <c r="BB284" s="166"/>
      <c r="BC284" s="166"/>
      <c r="BD284" s="166"/>
      <c r="BE284" s="166"/>
      <c r="BF284" s="166"/>
      <c r="BG284" s="166"/>
      <c r="BH284" s="166"/>
      <c r="BI284" s="166"/>
      <c r="BJ284" s="166"/>
      <c r="BK284" s="166"/>
      <c r="BL284" s="166"/>
      <c r="BM284" s="166"/>
      <c r="BN284" s="166"/>
      <c r="BO284" s="166"/>
      <c r="BP284" s="166"/>
      <c r="BQ284" s="166"/>
      <c r="BR284" s="166"/>
      <c r="BS284" s="166"/>
      <c r="BT284" s="166"/>
      <c r="BU284" s="166"/>
      <c r="BV284" s="166"/>
      <c r="BW284" s="166"/>
      <c r="BX284" s="166"/>
      <c r="BY284" s="166"/>
      <c r="BZ284" s="166"/>
      <c r="CA284" s="166"/>
      <c r="CB284" s="166"/>
      <c r="CC284" s="166"/>
      <c r="CD284" s="166"/>
      <c r="CE284" s="166"/>
      <c r="CF284" s="166"/>
      <c r="CG284" s="166"/>
      <c r="CH284" s="166"/>
      <c r="CI284" s="166"/>
      <c r="CJ284" s="166"/>
      <c r="CK284" s="166"/>
      <c r="CL284" s="166"/>
      <c r="CM284" s="166"/>
      <c r="CN284" s="166"/>
      <c r="CO284" s="166"/>
      <c r="CP284" s="166"/>
      <c r="CQ284" s="166"/>
      <c r="CR284" s="166"/>
      <c r="CS284" s="166"/>
      <c r="CT284" s="166"/>
      <c r="CU284" s="166"/>
      <c r="CV284" s="166"/>
      <c r="CW284" s="166"/>
      <c r="CX284" s="166"/>
      <c r="CY284" s="166"/>
      <c r="CZ284" s="166"/>
    </row>
    <row r="285" spans="1:104" ht="11.25" customHeight="1" x14ac:dyDescent="0.2">
      <c r="A285" s="166"/>
      <c r="B285" s="166"/>
      <c r="C285" s="166"/>
      <c r="D285" s="166"/>
      <c r="E285" s="166"/>
      <c r="F285" s="166"/>
      <c r="G285" s="166"/>
      <c r="H285" s="166"/>
      <c r="I285" s="166"/>
      <c r="J285" s="166"/>
      <c r="K285" s="166"/>
      <c r="L285" s="166"/>
      <c r="M285" s="166"/>
      <c r="N285" s="166"/>
      <c r="O285" s="166"/>
      <c r="P285" s="166"/>
      <c r="Q285" s="166"/>
      <c r="R285" s="166"/>
      <c r="S285" s="166"/>
      <c r="T285" s="168"/>
      <c r="U285" s="169"/>
      <c r="V285" s="169"/>
      <c r="W285" s="166"/>
      <c r="X285" s="166"/>
      <c r="Y285" s="166"/>
      <c r="Z285" s="166"/>
      <c r="AA285" s="166"/>
      <c r="AB285" s="166"/>
      <c r="AC285" s="166"/>
      <c r="AD285" s="166"/>
      <c r="AE285" s="166"/>
      <c r="AF285" s="166"/>
      <c r="AG285" s="166"/>
      <c r="AH285" s="166"/>
      <c r="AI285" s="166"/>
      <c r="AJ285" s="166"/>
      <c r="AK285" s="166"/>
      <c r="AL285" s="166"/>
      <c r="AM285" s="166"/>
      <c r="AN285" s="166"/>
      <c r="AO285" s="166"/>
      <c r="AP285" s="166"/>
      <c r="AQ285" s="166"/>
      <c r="AR285" s="166"/>
      <c r="AS285" s="166"/>
      <c r="AT285" s="166"/>
      <c r="AU285" s="166"/>
      <c r="AV285" s="166"/>
      <c r="AW285" s="166"/>
      <c r="AX285" s="166"/>
      <c r="AY285" s="166"/>
      <c r="AZ285" s="166"/>
      <c r="BA285" s="166"/>
      <c r="BB285" s="166"/>
      <c r="BC285" s="166"/>
      <c r="BD285" s="166"/>
      <c r="BE285" s="166"/>
      <c r="BF285" s="166"/>
      <c r="BG285" s="166"/>
      <c r="BH285" s="166"/>
      <c r="BI285" s="166"/>
      <c r="BJ285" s="166"/>
      <c r="BK285" s="166"/>
      <c r="BL285" s="166"/>
      <c r="BM285" s="166"/>
      <c r="BN285" s="166"/>
      <c r="BO285" s="166"/>
      <c r="BP285" s="166"/>
      <c r="BQ285" s="166"/>
      <c r="BR285" s="166"/>
      <c r="BS285" s="166"/>
      <c r="BT285" s="166"/>
      <c r="BU285" s="166"/>
      <c r="BV285" s="166"/>
      <c r="BW285" s="166"/>
      <c r="BX285" s="166"/>
      <c r="BY285" s="166"/>
      <c r="BZ285" s="166"/>
      <c r="CA285" s="166"/>
      <c r="CB285" s="166"/>
      <c r="CC285" s="166"/>
      <c r="CD285" s="166"/>
      <c r="CE285" s="166"/>
      <c r="CF285" s="166"/>
      <c r="CG285" s="166"/>
      <c r="CH285" s="166"/>
      <c r="CI285" s="166"/>
      <c r="CJ285" s="166"/>
      <c r="CK285" s="166"/>
      <c r="CL285" s="166"/>
      <c r="CM285" s="166"/>
      <c r="CN285" s="166"/>
      <c r="CO285" s="166"/>
      <c r="CP285" s="166"/>
      <c r="CQ285" s="166"/>
      <c r="CR285" s="166"/>
      <c r="CS285" s="166"/>
      <c r="CT285" s="166"/>
      <c r="CU285" s="166"/>
      <c r="CV285" s="166"/>
      <c r="CW285" s="166"/>
      <c r="CX285" s="166"/>
      <c r="CY285" s="166"/>
      <c r="CZ285" s="166"/>
    </row>
    <row r="286" spans="1:104" ht="11.25" customHeight="1" x14ac:dyDescent="0.2">
      <c r="A286" s="166"/>
      <c r="B286" s="166"/>
      <c r="C286" s="166"/>
      <c r="D286" s="166"/>
      <c r="E286" s="166"/>
      <c r="F286" s="166"/>
      <c r="G286" s="166"/>
      <c r="H286" s="166"/>
      <c r="I286" s="166"/>
      <c r="J286" s="166"/>
      <c r="K286" s="166"/>
      <c r="L286" s="166"/>
      <c r="M286" s="166"/>
      <c r="N286" s="166"/>
      <c r="O286" s="166"/>
      <c r="P286" s="166"/>
      <c r="Q286" s="166"/>
      <c r="R286" s="166"/>
      <c r="S286" s="166"/>
      <c r="T286" s="168"/>
      <c r="U286" s="169"/>
      <c r="V286" s="169"/>
      <c r="W286" s="166"/>
      <c r="X286" s="166"/>
      <c r="Y286" s="166"/>
      <c r="Z286" s="166"/>
      <c r="AA286" s="166"/>
      <c r="AB286" s="166"/>
      <c r="AC286" s="166"/>
      <c r="AD286" s="166"/>
      <c r="AE286" s="166"/>
      <c r="AF286" s="166"/>
      <c r="AG286" s="166"/>
      <c r="AH286" s="166"/>
      <c r="AI286" s="166"/>
      <c r="AJ286" s="166"/>
      <c r="AK286" s="166"/>
      <c r="AL286" s="166"/>
      <c r="AM286" s="166"/>
      <c r="AN286" s="166"/>
      <c r="AO286" s="166"/>
      <c r="AP286" s="166"/>
      <c r="AQ286" s="166"/>
      <c r="AR286" s="166"/>
      <c r="AS286" s="166"/>
      <c r="AT286" s="166"/>
      <c r="AU286" s="166"/>
      <c r="AV286" s="166"/>
      <c r="AW286" s="166"/>
      <c r="AX286" s="166"/>
      <c r="AY286" s="166"/>
      <c r="AZ286" s="166"/>
      <c r="BA286" s="166"/>
      <c r="BB286" s="166"/>
      <c r="BC286" s="166"/>
      <c r="BD286" s="166"/>
      <c r="BE286" s="166"/>
      <c r="BF286" s="166"/>
      <c r="BG286" s="166"/>
      <c r="BH286" s="166"/>
      <c r="BI286" s="166"/>
      <c r="BJ286" s="166"/>
      <c r="BK286" s="166"/>
      <c r="BL286" s="166"/>
      <c r="BM286" s="166"/>
      <c r="BN286" s="166"/>
      <c r="BO286" s="166"/>
      <c r="BP286" s="166"/>
      <c r="BQ286" s="166"/>
      <c r="BR286" s="166"/>
      <c r="BS286" s="166"/>
      <c r="BT286" s="166"/>
      <c r="BU286" s="166"/>
      <c r="BV286" s="166"/>
      <c r="BW286" s="166"/>
      <c r="BX286" s="166"/>
      <c r="BY286" s="166"/>
      <c r="BZ286" s="166"/>
      <c r="CA286" s="166"/>
      <c r="CB286" s="166"/>
      <c r="CC286" s="166"/>
      <c r="CD286" s="166"/>
      <c r="CE286" s="166"/>
      <c r="CF286" s="166"/>
      <c r="CG286" s="166"/>
      <c r="CH286" s="166"/>
      <c r="CI286" s="166"/>
      <c r="CJ286" s="166"/>
      <c r="CK286" s="166"/>
      <c r="CL286" s="166"/>
      <c r="CM286" s="166"/>
      <c r="CN286" s="166"/>
      <c r="CO286" s="166"/>
      <c r="CP286" s="166"/>
      <c r="CQ286" s="166"/>
      <c r="CR286" s="166"/>
      <c r="CS286" s="166"/>
      <c r="CT286" s="166"/>
      <c r="CU286" s="166"/>
      <c r="CV286" s="166"/>
      <c r="CW286" s="166"/>
      <c r="CX286" s="166"/>
      <c r="CY286" s="166"/>
      <c r="CZ286" s="166"/>
    </row>
    <row r="287" spans="1:104" ht="11.25" customHeight="1" x14ac:dyDescent="0.2">
      <c r="A287" s="166"/>
      <c r="B287" s="166"/>
      <c r="C287" s="166"/>
      <c r="D287" s="166"/>
      <c r="E287" s="166"/>
      <c r="F287" s="166"/>
      <c r="G287" s="166"/>
      <c r="H287" s="166"/>
      <c r="I287" s="166"/>
      <c r="J287" s="166"/>
      <c r="K287" s="166"/>
      <c r="L287" s="166"/>
      <c r="M287" s="166"/>
      <c r="N287" s="166"/>
      <c r="O287" s="166"/>
      <c r="P287" s="166"/>
      <c r="Q287" s="166"/>
      <c r="R287" s="166"/>
      <c r="S287" s="166"/>
      <c r="T287" s="168"/>
      <c r="U287" s="169"/>
      <c r="V287" s="169"/>
      <c r="W287" s="166"/>
      <c r="X287" s="166"/>
      <c r="Y287" s="166"/>
      <c r="Z287" s="166"/>
      <c r="AA287" s="166"/>
      <c r="AB287" s="166"/>
      <c r="AC287" s="166"/>
      <c r="AD287" s="166"/>
      <c r="AE287" s="166"/>
      <c r="AF287" s="166"/>
      <c r="AG287" s="166"/>
      <c r="AH287" s="166"/>
      <c r="AI287" s="166"/>
      <c r="AJ287" s="166"/>
      <c r="AK287" s="166"/>
      <c r="AL287" s="166"/>
      <c r="AM287" s="166"/>
      <c r="AN287" s="166"/>
      <c r="AO287" s="166"/>
      <c r="AP287" s="166"/>
      <c r="AQ287" s="166"/>
      <c r="AR287" s="166"/>
      <c r="AS287" s="166"/>
      <c r="AT287" s="166"/>
      <c r="AU287" s="166"/>
      <c r="AV287" s="166"/>
      <c r="AW287" s="166"/>
      <c r="AX287" s="166"/>
      <c r="AY287" s="166"/>
      <c r="AZ287" s="166"/>
      <c r="BA287" s="166"/>
      <c r="BB287" s="166"/>
      <c r="BC287" s="166"/>
      <c r="BD287" s="166"/>
      <c r="BE287" s="166"/>
      <c r="BF287" s="166"/>
      <c r="BG287" s="166"/>
      <c r="BH287" s="166"/>
      <c r="BI287" s="166"/>
      <c r="BJ287" s="166"/>
      <c r="BK287" s="166"/>
      <c r="BL287" s="166"/>
      <c r="BM287" s="166"/>
      <c r="BN287" s="166"/>
      <c r="BO287" s="166"/>
      <c r="BP287" s="166"/>
      <c r="BQ287" s="166"/>
      <c r="BR287" s="166"/>
      <c r="BS287" s="166"/>
      <c r="BT287" s="166"/>
      <c r="BU287" s="166"/>
      <c r="BV287" s="166"/>
      <c r="BW287" s="166"/>
      <c r="BX287" s="166"/>
      <c r="BY287" s="166"/>
      <c r="BZ287" s="166"/>
      <c r="CA287" s="166"/>
      <c r="CB287" s="166"/>
      <c r="CC287" s="166"/>
      <c r="CD287" s="166"/>
      <c r="CE287" s="166"/>
      <c r="CF287" s="166"/>
      <c r="CG287" s="166"/>
      <c r="CH287" s="166"/>
      <c r="CI287" s="166"/>
      <c r="CJ287" s="166"/>
      <c r="CK287" s="166"/>
      <c r="CL287" s="166"/>
      <c r="CM287" s="166"/>
      <c r="CN287" s="166"/>
      <c r="CO287" s="166"/>
      <c r="CP287" s="166"/>
      <c r="CQ287" s="166"/>
      <c r="CR287" s="166"/>
      <c r="CS287" s="166"/>
      <c r="CT287" s="166"/>
      <c r="CU287" s="166"/>
      <c r="CV287" s="166"/>
      <c r="CW287" s="166"/>
      <c r="CX287" s="166"/>
      <c r="CY287" s="166"/>
      <c r="CZ287" s="166"/>
    </row>
    <row r="288" spans="1:104" ht="11.25" customHeight="1" x14ac:dyDescent="0.2">
      <c r="A288" s="166"/>
      <c r="B288" s="166"/>
      <c r="C288" s="166"/>
      <c r="D288" s="166"/>
      <c r="E288" s="166"/>
      <c r="F288" s="166"/>
      <c r="G288" s="166"/>
      <c r="H288" s="166"/>
      <c r="I288" s="166"/>
      <c r="J288" s="166"/>
      <c r="K288" s="166"/>
      <c r="L288" s="166"/>
      <c r="M288" s="166"/>
      <c r="N288" s="166"/>
      <c r="O288" s="166"/>
      <c r="P288" s="166"/>
      <c r="Q288" s="166"/>
      <c r="R288" s="166"/>
      <c r="S288" s="166"/>
      <c r="T288" s="168"/>
      <c r="U288" s="169"/>
      <c r="V288" s="169"/>
      <c r="W288" s="166"/>
      <c r="X288" s="166"/>
      <c r="Y288" s="166"/>
      <c r="Z288" s="166"/>
      <c r="AA288" s="166"/>
      <c r="AB288" s="166"/>
      <c r="AC288" s="166"/>
      <c r="AD288" s="166"/>
      <c r="AE288" s="166"/>
      <c r="AF288" s="166"/>
      <c r="AG288" s="166"/>
      <c r="AH288" s="166"/>
      <c r="AI288" s="166"/>
      <c r="AJ288" s="166"/>
      <c r="AK288" s="166"/>
      <c r="AL288" s="166"/>
      <c r="AM288" s="166"/>
      <c r="AN288" s="166"/>
      <c r="AO288" s="166"/>
      <c r="AP288" s="166"/>
      <c r="AQ288" s="166"/>
      <c r="AR288" s="166"/>
      <c r="AS288" s="166"/>
      <c r="AT288" s="166"/>
      <c r="AU288" s="166"/>
      <c r="AV288" s="166"/>
      <c r="AW288" s="166"/>
      <c r="AX288" s="166"/>
      <c r="AY288" s="166"/>
      <c r="AZ288" s="166"/>
      <c r="BA288" s="166"/>
      <c r="BB288" s="166"/>
      <c r="BC288" s="166"/>
      <c r="BD288" s="166"/>
      <c r="BE288" s="166"/>
      <c r="BF288" s="166"/>
      <c r="BG288" s="166"/>
      <c r="BH288" s="166"/>
      <c r="BI288" s="166"/>
      <c r="BJ288" s="166"/>
      <c r="BK288" s="166"/>
      <c r="BL288" s="166"/>
      <c r="BM288" s="166"/>
      <c r="BN288" s="166"/>
      <c r="BO288" s="166"/>
      <c r="BP288" s="166"/>
      <c r="BQ288" s="166"/>
      <c r="BR288" s="166"/>
      <c r="BS288" s="166"/>
      <c r="BT288" s="166"/>
      <c r="BU288" s="166"/>
      <c r="BV288" s="166"/>
      <c r="BW288" s="166"/>
      <c r="BX288" s="166"/>
      <c r="BY288" s="166"/>
      <c r="BZ288" s="166"/>
      <c r="CA288" s="166"/>
      <c r="CB288" s="166"/>
      <c r="CC288" s="166"/>
      <c r="CD288" s="166"/>
      <c r="CE288" s="166"/>
      <c r="CF288" s="166"/>
      <c r="CG288" s="166"/>
      <c r="CH288" s="166"/>
      <c r="CI288" s="166"/>
      <c r="CJ288" s="166"/>
      <c r="CK288" s="166"/>
      <c r="CL288" s="166"/>
      <c r="CM288" s="166"/>
      <c r="CN288" s="166"/>
      <c r="CO288" s="166"/>
      <c r="CP288" s="166"/>
      <c r="CQ288" s="166"/>
      <c r="CR288" s="166"/>
      <c r="CS288" s="166"/>
      <c r="CT288" s="166"/>
      <c r="CU288" s="166"/>
      <c r="CV288" s="166"/>
      <c r="CW288" s="166"/>
      <c r="CX288" s="166"/>
      <c r="CY288" s="166"/>
      <c r="CZ288" s="166"/>
    </row>
    <row r="289" spans="1:104" ht="11.25" customHeight="1" x14ac:dyDescent="0.2">
      <c r="A289" s="166"/>
      <c r="B289" s="166"/>
      <c r="C289" s="166"/>
      <c r="D289" s="166"/>
      <c r="E289" s="166"/>
      <c r="F289" s="166"/>
      <c r="G289" s="166"/>
      <c r="H289" s="166"/>
      <c r="I289" s="166"/>
      <c r="J289" s="166"/>
      <c r="K289" s="166"/>
      <c r="L289" s="166"/>
      <c r="M289" s="166"/>
      <c r="N289" s="166"/>
      <c r="O289" s="166"/>
      <c r="P289" s="166"/>
      <c r="Q289" s="166"/>
      <c r="R289" s="166"/>
      <c r="S289" s="166"/>
      <c r="T289" s="168"/>
      <c r="U289" s="169"/>
      <c r="V289" s="169"/>
      <c r="W289" s="166"/>
      <c r="X289" s="166"/>
      <c r="Y289" s="166"/>
      <c r="Z289" s="166"/>
      <c r="AA289" s="166"/>
      <c r="AB289" s="166"/>
      <c r="AC289" s="166"/>
      <c r="AD289" s="166"/>
      <c r="AE289" s="166"/>
      <c r="AF289" s="166"/>
      <c r="AG289" s="166"/>
      <c r="AH289" s="166"/>
      <c r="AI289" s="166"/>
      <c r="AJ289" s="166"/>
      <c r="AK289" s="166"/>
      <c r="AL289" s="166"/>
      <c r="AM289" s="166"/>
      <c r="AN289" s="166"/>
      <c r="AO289" s="166"/>
      <c r="AP289" s="166"/>
      <c r="AQ289" s="166"/>
      <c r="AR289" s="166"/>
      <c r="AS289" s="166"/>
      <c r="AT289" s="166"/>
      <c r="AU289" s="166"/>
      <c r="AV289" s="166"/>
      <c r="AW289" s="166"/>
      <c r="AX289" s="166"/>
      <c r="AY289" s="166"/>
      <c r="AZ289" s="166"/>
      <c r="BA289" s="166"/>
      <c r="BB289" s="166"/>
      <c r="BC289" s="166"/>
      <c r="BD289" s="166"/>
      <c r="BE289" s="166"/>
      <c r="BF289" s="166"/>
      <c r="BG289" s="166"/>
      <c r="BH289" s="166"/>
      <c r="BI289" s="166"/>
      <c r="BJ289" s="166"/>
      <c r="BK289" s="166"/>
      <c r="BL289" s="166"/>
      <c r="BM289" s="166"/>
      <c r="BN289" s="166"/>
      <c r="BO289" s="166"/>
      <c r="BP289" s="166"/>
      <c r="BQ289" s="166"/>
      <c r="BR289" s="166"/>
      <c r="BS289" s="166"/>
      <c r="BT289" s="166"/>
      <c r="BU289" s="166"/>
      <c r="BV289" s="166"/>
      <c r="BW289" s="166"/>
      <c r="BX289" s="166"/>
      <c r="BY289" s="166"/>
      <c r="BZ289" s="166"/>
      <c r="CA289" s="166"/>
      <c r="CB289" s="166"/>
      <c r="CC289" s="166"/>
      <c r="CD289" s="166"/>
      <c r="CE289" s="166"/>
      <c r="CF289" s="166"/>
      <c r="CG289" s="166"/>
      <c r="CH289" s="166"/>
      <c r="CI289" s="166"/>
      <c r="CJ289" s="166"/>
      <c r="CK289" s="166"/>
      <c r="CL289" s="166"/>
      <c r="CM289" s="166"/>
      <c r="CN289" s="166"/>
      <c r="CO289" s="166"/>
      <c r="CP289" s="166"/>
      <c r="CQ289" s="166"/>
      <c r="CR289" s="166"/>
      <c r="CS289" s="166"/>
      <c r="CT289" s="166"/>
      <c r="CU289" s="166"/>
      <c r="CV289" s="166"/>
      <c r="CW289" s="166"/>
      <c r="CX289" s="166"/>
      <c r="CY289" s="166"/>
      <c r="CZ289" s="166"/>
    </row>
    <row r="290" spans="1:104" ht="11.25" customHeight="1" x14ac:dyDescent="0.2">
      <c r="A290" s="166"/>
      <c r="B290" s="166"/>
      <c r="C290" s="166"/>
      <c r="D290" s="166"/>
      <c r="E290" s="166"/>
      <c r="F290" s="166"/>
      <c r="G290" s="166"/>
      <c r="H290" s="166"/>
      <c r="I290" s="166"/>
      <c r="J290" s="166"/>
      <c r="K290" s="166"/>
      <c r="L290" s="166"/>
      <c r="M290" s="166"/>
      <c r="N290" s="166"/>
      <c r="O290" s="166"/>
      <c r="P290" s="166"/>
      <c r="Q290" s="166"/>
      <c r="R290" s="166"/>
      <c r="S290" s="166"/>
      <c r="T290" s="168"/>
      <c r="U290" s="169"/>
      <c r="V290" s="169"/>
      <c r="W290" s="166"/>
      <c r="X290" s="166"/>
      <c r="Y290" s="166"/>
      <c r="Z290" s="166"/>
      <c r="AA290" s="166"/>
      <c r="AB290" s="166"/>
      <c r="AC290" s="166"/>
      <c r="AD290" s="166"/>
      <c r="AE290" s="166"/>
      <c r="AF290" s="166"/>
      <c r="AG290" s="166"/>
      <c r="AH290" s="166"/>
      <c r="AI290" s="166"/>
      <c r="AJ290" s="166"/>
      <c r="AK290" s="166"/>
      <c r="AL290" s="166"/>
      <c r="AM290" s="166"/>
      <c r="AN290" s="166"/>
      <c r="AO290" s="166"/>
      <c r="AP290" s="166"/>
      <c r="AQ290" s="166"/>
      <c r="AR290" s="166"/>
      <c r="AS290" s="166"/>
      <c r="AT290" s="166"/>
      <c r="AU290" s="166"/>
      <c r="AV290" s="166"/>
      <c r="AW290" s="166"/>
      <c r="AX290" s="166"/>
      <c r="AY290" s="166"/>
      <c r="AZ290" s="166"/>
      <c r="BA290" s="166"/>
      <c r="BB290" s="166"/>
      <c r="BC290" s="166"/>
      <c r="BD290" s="166"/>
      <c r="BE290" s="166"/>
      <c r="BF290" s="166"/>
      <c r="BG290" s="166"/>
      <c r="BH290" s="166"/>
      <c r="BI290" s="166"/>
      <c r="BJ290" s="166"/>
      <c r="BK290" s="166"/>
      <c r="BL290" s="166"/>
      <c r="BM290" s="166"/>
      <c r="BN290" s="166"/>
      <c r="BO290" s="166"/>
      <c r="BP290" s="166"/>
      <c r="BQ290" s="166"/>
      <c r="BR290" s="166"/>
      <c r="BS290" s="166"/>
      <c r="BT290" s="166"/>
      <c r="BU290" s="166"/>
      <c r="BV290" s="166"/>
      <c r="BW290" s="166"/>
      <c r="BX290" s="166"/>
      <c r="BY290" s="166"/>
      <c r="BZ290" s="166"/>
      <c r="CA290" s="166"/>
      <c r="CB290" s="166"/>
      <c r="CC290" s="166"/>
      <c r="CD290" s="166"/>
      <c r="CE290" s="166"/>
      <c r="CF290" s="166"/>
      <c r="CG290" s="166"/>
      <c r="CH290" s="166"/>
      <c r="CI290" s="166"/>
      <c r="CJ290" s="166"/>
      <c r="CK290" s="166"/>
      <c r="CL290" s="166"/>
      <c r="CM290" s="166"/>
      <c r="CN290" s="166"/>
      <c r="CO290" s="166"/>
      <c r="CP290" s="166"/>
      <c r="CQ290" s="166"/>
      <c r="CR290" s="166"/>
      <c r="CS290" s="166"/>
      <c r="CT290" s="166"/>
      <c r="CU290" s="166"/>
      <c r="CV290" s="166"/>
      <c r="CW290" s="166"/>
      <c r="CX290" s="166"/>
      <c r="CY290" s="166"/>
      <c r="CZ290" s="166"/>
    </row>
    <row r="291" spans="1:104" ht="11.25" customHeight="1" x14ac:dyDescent="0.2">
      <c r="A291" s="166"/>
      <c r="B291" s="166"/>
      <c r="C291" s="166"/>
      <c r="D291" s="166"/>
      <c r="E291" s="166"/>
      <c r="F291" s="166"/>
      <c r="G291" s="166"/>
      <c r="H291" s="166"/>
      <c r="I291" s="166"/>
      <c r="J291" s="166"/>
      <c r="K291" s="166"/>
      <c r="L291" s="166"/>
      <c r="M291" s="166"/>
      <c r="N291" s="166"/>
      <c r="O291" s="166"/>
      <c r="P291" s="166"/>
      <c r="Q291" s="166"/>
      <c r="R291" s="166"/>
      <c r="S291" s="166"/>
      <c r="T291" s="168"/>
      <c r="U291" s="169"/>
      <c r="V291" s="169"/>
      <c r="W291" s="166"/>
      <c r="X291" s="166"/>
      <c r="Y291" s="166"/>
      <c r="Z291" s="166"/>
      <c r="AA291" s="166"/>
      <c r="AB291" s="166"/>
      <c r="AC291" s="166"/>
      <c r="AD291" s="166"/>
      <c r="AE291" s="166"/>
      <c r="AF291" s="166"/>
      <c r="AG291" s="166"/>
      <c r="AH291" s="166"/>
      <c r="AI291" s="166"/>
      <c r="AJ291" s="166"/>
      <c r="AK291" s="166"/>
      <c r="AL291" s="166"/>
      <c r="AM291" s="166"/>
      <c r="AN291" s="166"/>
      <c r="AO291" s="166"/>
      <c r="AP291" s="166"/>
      <c r="AQ291" s="166"/>
      <c r="AR291" s="166"/>
      <c r="AS291" s="166"/>
      <c r="AT291" s="166"/>
      <c r="AU291" s="166"/>
      <c r="AV291" s="166"/>
      <c r="AW291" s="166"/>
      <c r="AX291" s="166"/>
      <c r="AY291" s="166"/>
      <c r="AZ291" s="166"/>
      <c r="BA291" s="166"/>
      <c r="BB291" s="166"/>
      <c r="BC291" s="166"/>
      <c r="BD291" s="166"/>
      <c r="BE291" s="166"/>
      <c r="BF291" s="166"/>
      <c r="BG291" s="166"/>
      <c r="BH291" s="166"/>
      <c r="BI291" s="166"/>
      <c r="BJ291" s="166"/>
      <c r="BK291" s="166"/>
      <c r="BL291" s="166"/>
      <c r="BM291" s="166"/>
      <c r="BN291" s="166"/>
      <c r="BO291" s="166"/>
      <c r="BP291" s="166"/>
      <c r="BQ291" s="166"/>
      <c r="BR291" s="166"/>
      <c r="BS291" s="166"/>
      <c r="BT291" s="166"/>
      <c r="BU291" s="166"/>
      <c r="BV291" s="166"/>
      <c r="BW291" s="166"/>
      <c r="BX291" s="166"/>
      <c r="BY291" s="166"/>
      <c r="BZ291" s="166"/>
      <c r="CA291" s="166"/>
      <c r="CB291" s="166"/>
      <c r="CC291" s="166"/>
      <c r="CD291" s="166"/>
      <c r="CE291" s="166"/>
      <c r="CF291" s="166"/>
      <c r="CG291" s="166"/>
      <c r="CH291" s="166"/>
      <c r="CI291" s="166"/>
      <c r="CJ291" s="166"/>
      <c r="CK291" s="166"/>
      <c r="CL291" s="166"/>
      <c r="CM291" s="166"/>
      <c r="CN291" s="166"/>
      <c r="CO291" s="166"/>
      <c r="CP291" s="166"/>
      <c r="CQ291" s="166"/>
      <c r="CR291" s="166"/>
      <c r="CS291" s="166"/>
      <c r="CT291" s="166"/>
      <c r="CU291" s="166"/>
      <c r="CV291" s="166"/>
      <c r="CW291" s="166"/>
      <c r="CX291" s="166"/>
      <c r="CY291" s="166"/>
      <c r="CZ291" s="166"/>
    </row>
    <row r="292" spans="1:104" ht="11.25" customHeight="1" x14ac:dyDescent="0.2">
      <c r="A292" s="166"/>
      <c r="B292" s="166"/>
      <c r="C292" s="166"/>
      <c r="D292" s="166"/>
      <c r="E292" s="166"/>
      <c r="F292" s="166"/>
      <c r="G292" s="166"/>
      <c r="H292" s="166"/>
      <c r="I292" s="166"/>
      <c r="J292" s="166"/>
      <c r="K292" s="166"/>
      <c r="L292" s="166"/>
      <c r="M292" s="166"/>
      <c r="N292" s="166"/>
      <c r="O292" s="166"/>
      <c r="P292" s="166"/>
      <c r="Q292" s="166"/>
      <c r="R292" s="166"/>
      <c r="S292" s="166"/>
      <c r="T292" s="168"/>
      <c r="U292" s="169"/>
      <c r="V292" s="169"/>
      <c r="W292" s="166"/>
      <c r="X292" s="166"/>
      <c r="Y292" s="166"/>
      <c r="Z292" s="166"/>
      <c r="AA292" s="166"/>
      <c r="AB292" s="166"/>
      <c r="AC292" s="166"/>
      <c r="AD292" s="166"/>
      <c r="AE292" s="166"/>
      <c r="AF292" s="166"/>
      <c r="AG292" s="166"/>
      <c r="AH292" s="166"/>
      <c r="AI292" s="166"/>
      <c r="AJ292" s="166"/>
      <c r="AK292" s="166"/>
      <c r="AL292" s="166"/>
      <c r="AM292" s="166"/>
      <c r="AN292" s="166"/>
      <c r="AO292" s="166"/>
      <c r="AP292" s="166"/>
      <c r="AQ292" s="166"/>
      <c r="AR292" s="166"/>
      <c r="AS292" s="166"/>
      <c r="AT292" s="166"/>
      <c r="AU292" s="166"/>
      <c r="AV292" s="166"/>
      <c r="AW292" s="166"/>
      <c r="AX292" s="166"/>
      <c r="AY292" s="166"/>
      <c r="AZ292" s="166"/>
      <c r="BA292" s="166"/>
      <c r="BB292" s="166"/>
      <c r="BC292" s="166"/>
      <c r="BD292" s="166"/>
      <c r="BE292" s="166"/>
      <c r="BF292" s="166"/>
      <c r="BG292" s="166"/>
      <c r="BH292" s="166"/>
      <c r="BI292" s="166"/>
      <c r="BJ292" s="166"/>
      <c r="BK292" s="166"/>
      <c r="BL292" s="166"/>
      <c r="BM292" s="166"/>
      <c r="BN292" s="166"/>
      <c r="BO292" s="166"/>
      <c r="BP292" s="166"/>
      <c r="BQ292" s="166"/>
      <c r="BR292" s="166"/>
      <c r="BS292" s="166"/>
      <c r="BT292" s="166"/>
      <c r="BU292" s="166"/>
      <c r="BV292" s="166"/>
      <c r="BW292" s="166"/>
      <c r="BX292" s="166"/>
      <c r="BY292" s="166"/>
      <c r="BZ292" s="166"/>
      <c r="CA292" s="166"/>
      <c r="CB292" s="166"/>
      <c r="CC292" s="166"/>
      <c r="CD292" s="166"/>
      <c r="CE292" s="166"/>
      <c r="CF292" s="166"/>
      <c r="CG292" s="166"/>
      <c r="CH292" s="166"/>
      <c r="CI292" s="166"/>
      <c r="CJ292" s="166"/>
      <c r="CK292" s="166"/>
      <c r="CL292" s="166"/>
      <c r="CM292" s="166"/>
      <c r="CN292" s="166"/>
      <c r="CO292" s="166"/>
      <c r="CP292" s="166"/>
      <c r="CQ292" s="166"/>
      <c r="CR292" s="166"/>
      <c r="CS292" s="166"/>
      <c r="CT292" s="166"/>
      <c r="CU292" s="166"/>
      <c r="CV292" s="166"/>
      <c r="CW292" s="166"/>
      <c r="CX292" s="166"/>
      <c r="CY292" s="166"/>
      <c r="CZ292" s="166"/>
    </row>
    <row r="293" spans="1:104" ht="11.25" customHeight="1" x14ac:dyDescent="0.2">
      <c r="A293" s="166"/>
      <c r="B293" s="166"/>
      <c r="C293" s="166"/>
      <c r="D293" s="166"/>
      <c r="E293" s="166"/>
      <c r="F293" s="166"/>
      <c r="G293" s="166"/>
      <c r="H293" s="166"/>
      <c r="I293" s="166"/>
      <c r="J293" s="166"/>
      <c r="K293" s="166"/>
      <c r="L293" s="166"/>
      <c r="M293" s="166"/>
      <c r="N293" s="166"/>
      <c r="O293" s="166"/>
      <c r="P293" s="166"/>
      <c r="Q293" s="166"/>
      <c r="R293" s="166"/>
      <c r="S293" s="166"/>
      <c r="T293" s="168"/>
      <c r="U293" s="169"/>
      <c r="V293" s="169"/>
      <c r="W293" s="166"/>
      <c r="X293" s="166"/>
      <c r="Y293" s="166"/>
      <c r="Z293" s="166"/>
      <c r="AA293" s="166"/>
      <c r="AB293" s="166"/>
      <c r="AC293" s="166"/>
      <c r="AD293" s="166"/>
      <c r="AE293" s="166"/>
      <c r="AF293" s="166"/>
      <c r="AG293" s="166"/>
      <c r="AH293" s="166"/>
      <c r="AI293" s="166"/>
      <c r="AJ293" s="166"/>
      <c r="AK293" s="166"/>
      <c r="AL293" s="166"/>
      <c r="AM293" s="166"/>
      <c r="AN293" s="166"/>
      <c r="AO293" s="166"/>
      <c r="AP293" s="166"/>
      <c r="AQ293" s="166"/>
      <c r="AR293" s="166"/>
      <c r="AS293" s="166"/>
      <c r="AT293" s="166"/>
      <c r="AU293" s="166"/>
      <c r="AV293" s="166"/>
      <c r="AW293" s="166"/>
      <c r="AX293" s="166"/>
      <c r="AY293" s="166"/>
      <c r="AZ293" s="166"/>
      <c r="BA293" s="166"/>
      <c r="BB293" s="166"/>
      <c r="BC293" s="166"/>
      <c r="BD293" s="166"/>
      <c r="BE293" s="166"/>
      <c r="BF293" s="166"/>
      <c r="BG293" s="166"/>
      <c r="BH293" s="166"/>
      <c r="BI293" s="166"/>
      <c r="BJ293" s="166"/>
      <c r="BK293" s="166"/>
      <c r="BL293" s="166"/>
      <c r="BM293" s="166"/>
      <c r="BN293" s="166"/>
      <c r="BO293" s="166"/>
      <c r="BP293" s="166"/>
      <c r="BQ293" s="166"/>
      <c r="BR293" s="166"/>
      <c r="BS293" s="166"/>
      <c r="BT293" s="166"/>
      <c r="BU293" s="166"/>
      <c r="BV293" s="166"/>
      <c r="BW293" s="166"/>
      <c r="BX293" s="166"/>
      <c r="BY293" s="166"/>
      <c r="BZ293" s="166"/>
      <c r="CA293" s="166"/>
      <c r="CB293" s="166"/>
      <c r="CC293" s="166"/>
      <c r="CD293" s="166"/>
      <c r="CE293" s="166"/>
      <c r="CF293" s="166"/>
      <c r="CG293" s="166"/>
      <c r="CH293" s="166"/>
      <c r="CI293" s="166"/>
      <c r="CJ293" s="166"/>
      <c r="CK293" s="166"/>
      <c r="CL293" s="166"/>
      <c r="CM293" s="166"/>
      <c r="CN293" s="166"/>
      <c r="CO293" s="166"/>
      <c r="CP293" s="166"/>
      <c r="CQ293" s="166"/>
      <c r="CR293" s="166"/>
      <c r="CS293" s="166"/>
      <c r="CT293" s="166"/>
      <c r="CU293" s="166"/>
      <c r="CV293" s="166"/>
      <c r="CW293" s="166"/>
      <c r="CX293" s="166"/>
      <c r="CY293" s="166"/>
      <c r="CZ293" s="166"/>
    </row>
    <row r="294" spans="1:104" ht="11.25" customHeight="1" x14ac:dyDescent="0.2">
      <c r="A294" s="166"/>
      <c r="B294" s="166"/>
      <c r="C294" s="166"/>
      <c r="D294" s="166"/>
      <c r="E294" s="166"/>
      <c r="F294" s="166"/>
      <c r="G294" s="166"/>
      <c r="H294" s="166"/>
      <c r="I294" s="166"/>
      <c r="J294" s="166"/>
      <c r="K294" s="166"/>
      <c r="L294" s="166"/>
      <c r="M294" s="166"/>
      <c r="N294" s="166"/>
      <c r="O294" s="166"/>
      <c r="P294" s="166"/>
      <c r="Q294" s="166"/>
      <c r="R294" s="166"/>
      <c r="S294" s="166"/>
      <c r="T294" s="168"/>
      <c r="U294" s="169"/>
      <c r="V294" s="169"/>
      <c r="W294" s="166"/>
      <c r="X294" s="166"/>
      <c r="Y294" s="166"/>
      <c r="Z294" s="166"/>
      <c r="AA294" s="166"/>
      <c r="AB294" s="166"/>
      <c r="AC294" s="166"/>
      <c r="AD294" s="166"/>
      <c r="AE294" s="166"/>
      <c r="AF294" s="166"/>
      <c r="AG294" s="166"/>
      <c r="AH294" s="166"/>
      <c r="AI294" s="166"/>
      <c r="AJ294" s="166"/>
      <c r="AK294" s="166"/>
      <c r="AL294" s="166"/>
      <c r="AM294" s="166"/>
      <c r="AN294" s="166"/>
      <c r="AO294" s="166"/>
      <c r="AP294" s="166"/>
      <c r="AQ294" s="166"/>
      <c r="AR294" s="166"/>
      <c r="AS294" s="166"/>
      <c r="AT294" s="166"/>
      <c r="AU294" s="166"/>
      <c r="AV294" s="166"/>
      <c r="AW294" s="166"/>
      <c r="AX294" s="166"/>
      <c r="AY294" s="166"/>
      <c r="AZ294" s="166"/>
      <c r="BA294" s="166"/>
      <c r="BB294" s="166"/>
      <c r="BC294" s="166"/>
      <c r="BD294" s="166"/>
      <c r="BE294" s="166"/>
      <c r="BF294" s="166"/>
      <c r="BG294" s="166"/>
      <c r="BH294" s="166"/>
      <c r="BI294" s="166"/>
      <c r="BJ294" s="166"/>
      <c r="BK294" s="166"/>
      <c r="BL294" s="166"/>
      <c r="BM294" s="166"/>
      <c r="BN294" s="166"/>
      <c r="BO294" s="166"/>
      <c r="BP294" s="166"/>
      <c r="BQ294" s="166"/>
      <c r="BR294" s="166"/>
      <c r="BS294" s="166"/>
      <c r="BT294" s="166"/>
      <c r="BU294" s="166"/>
      <c r="BV294" s="166"/>
      <c r="BW294" s="166"/>
      <c r="BX294" s="166"/>
      <c r="BY294" s="166"/>
      <c r="BZ294" s="166"/>
      <c r="CA294" s="166"/>
      <c r="CB294" s="166"/>
      <c r="CC294" s="166"/>
      <c r="CD294" s="166"/>
      <c r="CE294" s="166"/>
      <c r="CF294" s="166"/>
      <c r="CG294" s="166"/>
      <c r="CH294" s="166"/>
      <c r="CI294" s="166"/>
      <c r="CJ294" s="166"/>
      <c r="CK294" s="166"/>
      <c r="CL294" s="166"/>
      <c r="CM294" s="166"/>
      <c r="CN294" s="166"/>
      <c r="CO294" s="166"/>
      <c r="CP294" s="166"/>
      <c r="CQ294" s="166"/>
      <c r="CR294" s="166"/>
      <c r="CS294" s="166"/>
      <c r="CT294" s="166"/>
      <c r="CU294" s="166"/>
      <c r="CV294" s="166"/>
      <c r="CW294" s="166"/>
      <c r="CX294" s="166"/>
      <c r="CY294" s="166"/>
      <c r="CZ294" s="166"/>
    </row>
    <row r="295" spans="1:104" ht="11.25" customHeight="1" x14ac:dyDescent="0.2">
      <c r="A295" s="166"/>
      <c r="B295" s="166"/>
      <c r="C295" s="166"/>
      <c r="D295" s="166"/>
      <c r="E295" s="166"/>
      <c r="F295" s="166"/>
      <c r="G295" s="166"/>
      <c r="H295" s="166"/>
      <c r="I295" s="166"/>
      <c r="J295" s="166"/>
      <c r="K295" s="166"/>
      <c r="L295" s="166"/>
      <c r="M295" s="166"/>
      <c r="N295" s="166"/>
      <c r="O295" s="166"/>
      <c r="P295" s="166"/>
      <c r="Q295" s="166"/>
      <c r="R295" s="166"/>
      <c r="S295" s="166"/>
      <c r="T295" s="168"/>
      <c r="U295" s="169"/>
      <c r="V295" s="169"/>
      <c r="W295" s="166"/>
      <c r="X295" s="166"/>
      <c r="Y295" s="166"/>
      <c r="Z295" s="166"/>
      <c r="AA295" s="166"/>
      <c r="AB295" s="166"/>
      <c r="AC295" s="166"/>
      <c r="AD295" s="166"/>
      <c r="AE295" s="166"/>
      <c r="AF295" s="166"/>
      <c r="AG295" s="166"/>
      <c r="AH295" s="166"/>
      <c r="AI295" s="166"/>
      <c r="AJ295" s="166"/>
      <c r="AK295" s="166"/>
      <c r="AL295" s="166"/>
      <c r="AM295" s="166"/>
      <c r="AN295" s="166"/>
      <c r="AO295" s="166"/>
      <c r="AP295" s="166"/>
      <c r="AQ295" s="166"/>
      <c r="AR295" s="166"/>
      <c r="AS295" s="166"/>
      <c r="AT295" s="166"/>
      <c r="AU295" s="166"/>
      <c r="AV295" s="166"/>
      <c r="AW295" s="166"/>
      <c r="AX295" s="166"/>
      <c r="AY295" s="166"/>
      <c r="AZ295" s="166"/>
      <c r="BA295" s="166"/>
      <c r="BB295" s="166"/>
      <c r="BC295" s="166"/>
      <c r="BD295" s="166"/>
      <c r="BE295" s="166"/>
      <c r="BF295" s="166"/>
      <c r="BG295" s="166"/>
      <c r="BH295" s="166"/>
      <c r="BI295" s="166"/>
      <c r="BJ295" s="166"/>
      <c r="BK295" s="166"/>
      <c r="BL295" s="166"/>
      <c r="BM295" s="166"/>
      <c r="BN295" s="166"/>
      <c r="BO295" s="166"/>
      <c r="BP295" s="166"/>
      <c r="BQ295" s="166"/>
      <c r="BR295" s="166"/>
      <c r="BS295" s="166"/>
      <c r="BT295" s="166"/>
      <c r="BU295" s="166"/>
      <c r="BV295" s="166"/>
      <c r="BW295" s="166"/>
      <c r="BX295" s="166"/>
      <c r="BY295" s="166"/>
      <c r="BZ295" s="166"/>
      <c r="CA295" s="166"/>
      <c r="CB295" s="166"/>
      <c r="CC295" s="166"/>
      <c r="CD295" s="166"/>
      <c r="CE295" s="166"/>
      <c r="CF295" s="166"/>
      <c r="CG295" s="166"/>
      <c r="CH295" s="166"/>
      <c r="CI295" s="166"/>
      <c r="CJ295" s="166"/>
      <c r="CK295" s="166"/>
      <c r="CL295" s="166"/>
      <c r="CM295" s="166"/>
      <c r="CN295" s="166"/>
      <c r="CO295" s="166"/>
      <c r="CP295" s="166"/>
      <c r="CQ295" s="166"/>
      <c r="CR295" s="166"/>
      <c r="CS295" s="166"/>
      <c r="CT295" s="166"/>
      <c r="CU295" s="166"/>
      <c r="CV295" s="166"/>
      <c r="CW295" s="166"/>
      <c r="CX295" s="166"/>
      <c r="CY295" s="166"/>
      <c r="CZ295" s="166"/>
    </row>
    <row r="296" spans="1:104" ht="11.25" customHeight="1" x14ac:dyDescent="0.2">
      <c r="A296" s="166"/>
      <c r="B296" s="166"/>
      <c r="C296" s="166"/>
      <c r="D296" s="166"/>
      <c r="E296" s="166"/>
      <c r="F296" s="166"/>
      <c r="G296" s="166"/>
      <c r="H296" s="166"/>
      <c r="I296" s="166"/>
      <c r="J296" s="166"/>
      <c r="K296" s="166"/>
      <c r="L296" s="166"/>
      <c r="M296" s="166"/>
      <c r="N296" s="166"/>
      <c r="O296" s="166"/>
      <c r="P296" s="166"/>
      <c r="Q296" s="166"/>
      <c r="R296" s="166"/>
      <c r="S296" s="166"/>
      <c r="T296" s="168"/>
      <c r="U296" s="169"/>
      <c r="V296" s="169"/>
      <c r="W296" s="166"/>
      <c r="X296" s="166"/>
      <c r="Y296" s="166"/>
      <c r="Z296" s="166"/>
      <c r="AA296" s="166"/>
      <c r="AB296" s="166"/>
      <c r="AC296" s="166"/>
      <c r="AD296" s="166"/>
      <c r="AE296" s="166"/>
      <c r="AF296" s="166"/>
      <c r="AG296" s="166"/>
      <c r="AH296" s="166"/>
      <c r="AI296" s="166"/>
      <c r="AJ296" s="166"/>
      <c r="AK296" s="166"/>
      <c r="AL296" s="166"/>
      <c r="AM296" s="166"/>
      <c r="AN296" s="166"/>
      <c r="AO296" s="166"/>
      <c r="AP296" s="166"/>
      <c r="AQ296" s="166"/>
      <c r="AR296" s="166"/>
      <c r="AS296" s="166"/>
      <c r="AT296" s="166"/>
      <c r="AU296" s="166"/>
      <c r="AV296" s="166"/>
      <c r="AW296" s="166"/>
      <c r="AX296" s="166"/>
      <c r="AY296" s="166"/>
      <c r="AZ296" s="166"/>
      <c r="BA296" s="166"/>
      <c r="BB296" s="166"/>
      <c r="BC296" s="166"/>
      <c r="BD296" s="166"/>
      <c r="BE296" s="166"/>
      <c r="BF296" s="166"/>
      <c r="BG296" s="166"/>
      <c r="BH296" s="166"/>
      <c r="BI296" s="166"/>
      <c r="BJ296" s="166"/>
      <c r="BK296" s="166"/>
      <c r="BL296" s="166"/>
      <c r="BM296" s="166"/>
      <c r="BN296" s="166"/>
      <c r="BO296" s="166"/>
      <c r="BP296" s="166"/>
      <c r="BQ296" s="166"/>
      <c r="BR296" s="166"/>
      <c r="BS296" s="166"/>
      <c r="BT296" s="166"/>
      <c r="BU296" s="166"/>
      <c r="BV296" s="166"/>
      <c r="BW296" s="166"/>
      <c r="BX296" s="166"/>
      <c r="BY296" s="166"/>
      <c r="BZ296" s="166"/>
      <c r="CA296" s="166"/>
      <c r="CB296" s="166"/>
      <c r="CC296" s="166"/>
      <c r="CD296" s="166"/>
      <c r="CE296" s="166"/>
      <c r="CF296" s="166"/>
      <c r="CG296" s="166"/>
      <c r="CH296" s="166"/>
      <c r="CI296" s="166"/>
      <c r="CJ296" s="166"/>
      <c r="CK296" s="166"/>
      <c r="CL296" s="166"/>
      <c r="CM296" s="166"/>
      <c r="CN296" s="166"/>
      <c r="CO296" s="166"/>
      <c r="CP296" s="166"/>
      <c r="CQ296" s="166"/>
      <c r="CR296" s="166"/>
      <c r="CS296" s="166"/>
      <c r="CT296" s="166"/>
      <c r="CU296" s="166"/>
      <c r="CV296" s="166"/>
      <c r="CW296" s="166"/>
      <c r="CX296" s="166"/>
      <c r="CY296" s="166"/>
      <c r="CZ296" s="166"/>
    </row>
    <row r="297" spans="1:104" ht="11.25" customHeight="1" x14ac:dyDescent="0.2">
      <c r="A297" s="166"/>
      <c r="B297" s="166"/>
      <c r="C297" s="166"/>
      <c r="D297" s="166"/>
      <c r="E297" s="166"/>
      <c r="F297" s="166"/>
      <c r="G297" s="166"/>
      <c r="H297" s="166"/>
      <c r="I297" s="166"/>
      <c r="J297" s="166"/>
      <c r="K297" s="166"/>
      <c r="L297" s="166"/>
      <c r="M297" s="166"/>
      <c r="N297" s="166"/>
      <c r="O297" s="166"/>
      <c r="P297" s="166"/>
      <c r="Q297" s="166"/>
      <c r="R297" s="166"/>
      <c r="S297" s="166"/>
      <c r="T297" s="168"/>
      <c r="U297" s="169"/>
      <c r="V297" s="169"/>
      <c r="W297" s="166"/>
      <c r="X297" s="166"/>
      <c r="Y297" s="166"/>
      <c r="Z297" s="166"/>
      <c r="AA297" s="166"/>
      <c r="AB297" s="166"/>
      <c r="AC297" s="166"/>
      <c r="AD297" s="166"/>
      <c r="AE297" s="166"/>
      <c r="AF297" s="166"/>
      <c r="AG297" s="166"/>
      <c r="AH297" s="166"/>
      <c r="AI297" s="166"/>
      <c r="AJ297" s="166"/>
      <c r="AK297" s="166"/>
      <c r="AL297" s="166"/>
      <c r="AM297" s="166"/>
      <c r="AN297" s="166"/>
      <c r="AO297" s="166"/>
      <c r="AP297" s="166"/>
      <c r="AQ297" s="166"/>
      <c r="AR297" s="166"/>
      <c r="AS297" s="166"/>
      <c r="AT297" s="166"/>
      <c r="AU297" s="166"/>
      <c r="AV297" s="166"/>
      <c r="AW297" s="166"/>
      <c r="AX297" s="166"/>
      <c r="AY297" s="166"/>
      <c r="AZ297" s="166"/>
      <c r="BA297" s="166"/>
      <c r="BB297" s="166"/>
      <c r="BC297" s="166"/>
      <c r="BD297" s="166"/>
      <c r="BE297" s="166"/>
      <c r="BF297" s="166"/>
      <c r="BG297" s="166"/>
      <c r="BH297" s="166"/>
      <c r="BI297" s="166"/>
      <c r="BJ297" s="166"/>
      <c r="BK297" s="166"/>
      <c r="BL297" s="166"/>
      <c r="BM297" s="166"/>
      <c r="BN297" s="166"/>
      <c r="BO297" s="166"/>
      <c r="BP297" s="166"/>
      <c r="BQ297" s="166"/>
      <c r="BR297" s="166"/>
      <c r="BS297" s="166"/>
      <c r="BT297" s="166"/>
      <c r="BU297" s="166"/>
      <c r="BV297" s="166"/>
      <c r="BW297" s="166"/>
      <c r="BX297" s="166"/>
      <c r="BY297" s="166"/>
      <c r="BZ297" s="166"/>
      <c r="CA297" s="166"/>
      <c r="CB297" s="166"/>
      <c r="CC297" s="166"/>
      <c r="CD297" s="166"/>
      <c r="CE297" s="166"/>
      <c r="CF297" s="166"/>
      <c r="CG297" s="166"/>
      <c r="CH297" s="166"/>
      <c r="CI297" s="166"/>
      <c r="CJ297" s="166"/>
      <c r="CK297" s="166"/>
      <c r="CL297" s="166"/>
      <c r="CM297" s="166"/>
      <c r="CN297" s="166"/>
      <c r="CO297" s="166"/>
      <c r="CP297" s="166"/>
      <c r="CQ297" s="166"/>
      <c r="CR297" s="166"/>
      <c r="CS297" s="166"/>
      <c r="CT297" s="166"/>
      <c r="CU297" s="166"/>
      <c r="CV297" s="166"/>
      <c r="CW297" s="166"/>
      <c r="CX297" s="166"/>
      <c r="CY297" s="166"/>
      <c r="CZ297" s="166"/>
    </row>
    <row r="298" spans="1:104" ht="11.25" customHeight="1" x14ac:dyDescent="0.2">
      <c r="A298" s="166"/>
      <c r="B298" s="166"/>
      <c r="C298" s="166"/>
      <c r="D298" s="166"/>
      <c r="E298" s="166"/>
      <c r="F298" s="166"/>
      <c r="G298" s="166"/>
      <c r="H298" s="166"/>
      <c r="I298" s="166"/>
      <c r="J298" s="166"/>
      <c r="K298" s="166"/>
      <c r="L298" s="166"/>
      <c r="M298" s="166"/>
      <c r="N298" s="166"/>
      <c r="O298" s="166"/>
      <c r="P298" s="166"/>
      <c r="Q298" s="166"/>
      <c r="R298" s="166"/>
      <c r="S298" s="166"/>
      <c r="T298" s="168"/>
      <c r="U298" s="169"/>
      <c r="V298" s="169"/>
      <c r="W298" s="166"/>
      <c r="X298" s="166"/>
      <c r="Y298" s="166"/>
      <c r="Z298" s="166"/>
      <c r="AA298" s="166"/>
      <c r="AB298" s="166"/>
      <c r="AC298" s="166"/>
      <c r="AD298" s="166"/>
      <c r="AE298" s="166"/>
      <c r="AF298" s="166"/>
      <c r="AG298" s="166"/>
      <c r="AH298" s="166"/>
      <c r="AI298" s="166"/>
      <c r="AJ298" s="166"/>
      <c r="AK298" s="166"/>
      <c r="AL298" s="166"/>
      <c r="AM298" s="166"/>
      <c r="AN298" s="166"/>
      <c r="AO298" s="166"/>
      <c r="AP298" s="166"/>
      <c r="AQ298" s="166"/>
      <c r="AR298" s="166"/>
      <c r="AS298" s="166"/>
      <c r="AT298" s="166"/>
      <c r="AU298" s="166"/>
      <c r="AV298" s="166"/>
      <c r="AW298" s="166"/>
      <c r="AX298" s="166"/>
      <c r="AY298" s="166"/>
      <c r="AZ298" s="166"/>
      <c r="BA298" s="166"/>
      <c r="BB298" s="166"/>
      <c r="BC298" s="166"/>
      <c r="BD298" s="166"/>
      <c r="BE298" s="166"/>
      <c r="BF298" s="166"/>
      <c r="BG298" s="166"/>
      <c r="BH298" s="166"/>
      <c r="BI298" s="166"/>
      <c r="BJ298" s="166"/>
      <c r="BK298" s="166"/>
      <c r="BL298" s="166"/>
      <c r="BM298" s="166"/>
      <c r="BN298" s="166"/>
      <c r="BO298" s="166"/>
      <c r="BP298" s="166"/>
      <c r="BQ298" s="166"/>
      <c r="BR298" s="166"/>
      <c r="BS298" s="166"/>
      <c r="BT298" s="166"/>
      <c r="BU298" s="166"/>
      <c r="BV298" s="166"/>
      <c r="BW298" s="166"/>
      <c r="BX298" s="166"/>
      <c r="BY298" s="166"/>
      <c r="BZ298" s="166"/>
      <c r="CA298" s="166"/>
      <c r="CB298" s="166"/>
      <c r="CC298" s="166"/>
      <c r="CD298" s="166"/>
      <c r="CE298" s="166"/>
      <c r="CF298" s="166"/>
      <c r="CG298" s="166"/>
      <c r="CH298" s="166"/>
      <c r="CI298" s="166"/>
      <c r="CJ298" s="166"/>
      <c r="CK298" s="166"/>
      <c r="CL298" s="166"/>
      <c r="CM298" s="166"/>
      <c r="CN298" s="166"/>
      <c r="CO298" s="166"/>
      <c r="CP298" s="166"/>
      <c r="CQ298" s="166"/>
      <c r="CR298" s="166"/>
      <c r="CS298" s="166"/>
      <c r="CT298" s="166"/>
      <c r="CU298" s="166"/>
      <c r="CV298" s="166"/>
      <c r="CW298" s="166"/>
      <c r="CX298" s="166"/>
      <c r="CY298" s="166"/>
      <c r="CZ298" s="166"/>
    </row>
    <row r="299" spans="1:104" ht="11.25" customHeight="1" x14ac:dyDescent="0.2">
      <c r="A299" s="166"/>
      <c r="B299" s="166"/>
      <c r="C299" s="166"/>
      <c r="D299" s="166"/>
      <c r="E299" s="166"/>
      <c r="F299" s="166"/>
      <c r="G299" s="166"/>
      <c r="H299" s="166"/>
      <c r="I299" s="166"/>
      <c r="J299" s="166"/>
      <c r="K299" s="166"/>
      <c r="L299" s="166"/>
      <c r="M299" s="166"/>
      <c r="N299" s="166"/>
      <c r="O299" s="166"/>
      <c r="P299" s="166"/>
      <c r="Q299" s="166"/>
      <c r="R299" s="166"/>
      <c r="S299" s="166"/>
      <c r="T299" s="168"/>
      <c r="U299" s="169"/>
      <c r="V299" s="169"/>
      <c r="W299" s="166"/>
      <c r="X299" s="166"/>
      <c r="Y299" s="166"/>
      <c r="Z299" s="166"/>
      <c r="AA299" s="166"/>
      <c r="AB299" s="166"/>
      <c r="AC299" s="166"/>
      <c r="AD299" s="166"/>
      <c r="AE299" s="166"/>
      <c r="AF299" s="166"/>
      <c r="AG299" s="166"/>
      <c r="AH299" s="166"/>
      <c r="AI299" s="166"/>
      <c r="AJ299" s="166"/>
      <c r="AK299" s="166"/>
      <c r="AL299" s="166"/>
      <c r="AM299" s="166"/>
      <c r="AN299" s="166"/>
      <c r="AO299" s="166"/>
      <c r="AP299" s="166"/>
      <c r="AQ299" s="166"/>
      <c r="AR299" s="166"/>
      <c r="AS299" s="166"/>
      <c r="AT299" s="166"/>
      <c r="AU299" s="166"/>
      <c r="AV299" s="166"/>
      <c r="AW299" s="166"/>
      <c r="AX299" s="166"/>
      <c r="AY299" s="166"/>
      <c r="AZ299" s="166"/>
      <c r="BA299" s="166"/>
      <c r="BB299" s="166"/>
      <c r="BC299" s="166"/>
      <c r="BD299" s="166"/>
      <c r="BE299" s="166"/>
      <c r="BF299" s="166"/>
      <c r="BG299" s="166"/>
      <c r="BH299" s="166"/>
      <c r="BI299" s="166"/>
      <c r="BJ299" s="166"/>
      <c r="BK299" s="166"/>
      <c r="BL299" s="166"/>
      <c r="BM299" s="166"/>
      <c r="BN299" s="166"/>
      <c r="BO299" s="166"/>
      <c r="BP299" s="166"/>
      <c r="BQ299" s="166"/>
      <c r="BR299" s="166"/>
      <c r="BS299" s="166"/>
      <c r="BT299" s="166"/>
      <c r="BU299" s="166"/>
      <c r="BV299" s="166"/>
      <c r="BW299" s="166"/>
      <c r="BX299" s="166"/>
      <c r="BY299" s="166"/>
      <c r="BZ299" s="166"/>
      <c r="CA299" s="166"/>
      <c r="CB299" s="166"/>
      <c r="CC299" s="166"/>
      <c r="CD299" s="166"/>
      <c r="CE299" s="166"/>
      <c r="CF299" s="166"/>
      <c r="CG299" s="166"/>
      <c r="CH299" s="166"/>
      <c r="CI299" s="166"/>
      <c r="CJ299" s="166"/>
      <c r="CK299" s="166"/>
      <c r="CL299" s="166"/>
      <c r="CM299" s="166"/>
      <c r="CN299" s="166"/>
      <c r="CO299" s="166"/>
      <c r="CP299" s="166"/>
      <c r="CQ299" s="166"/>
      <c r="CR299" s="166"/>
      <c r="CS299" s="166"/>
      <c r="CT299" s="166"/>
      <c r="CU299" s="166"/>
      <c r="CV299" s="166"/>
      <c r="CW299" s="166"/>
      <c r="CX299" s="166"/>
      <c r="CY299" s="166"/>
      <c r="CZ299" s="166"/>
    </row>
    <row r="300" spans="1:104" ht="11.25" customHeight="1" x14ac:dyDescent="0.2">
      <c r="A300" s="166"/>
      <c r="B300" s="166"/>
      <c r="C300" s="166"/>
      <c r="D300" s="166"/>
      <c r="E300" s="166"/>
      <c r="F300" s="166"/>
      <c r="G300" s="166"/>
      <c r="H300" s="166"/>
      <c r="I300" s="166"/>
      <c r="J300" s="166"/>
      <c r="K300" s="166"/>
      <c r="L300" s="166"/>
      <c r="M300" s="166"/>
      <c r="N300" s="166"/>
      <c r="O300" s="166"/>
      <c r="P300" s="166"/>
      <c r="Q300" s="166"/>
      <c r="R300" s="166"/>
      <c r="S300" s="166"/>
      <c r="T300" s="168"/>
      <c r="U300" s="169"/>
      <c r="V300" s="169"/>
      <c r="W300" s="166"/>
      <c r="X300" s="166"/>
      <c r="Y300" s="166"/>
      <c r="Z300" s="166"/>
      <c r="AA300" s="166"/>
      <c r="AB300" s="166"/>
      <c r="AC300" s="166"/>
      <c r="AD300" s="166"/>
      <c r="AE300" s="166"/>
      <c r="AF300" s="166"/>
      <c r="AG300" s="166"/>
      <c r="AH300" s="166"/>
      <c r="AI300" s="166"/>
      <c r="AJ300" s="166"/>
      <c r="AK300" s="166"/>
      <c r="AL300" s="166"/>
      <c r="AM300" s="166"/>
      <c r="AN300" s="166"/>
      <c r="AO300" s="166"/>
      <c r="AP300" s="166"/>
      <c r="AQ300" s="166"/>
      <c r="AR300" s="166"/>
      <c r="AS300" s="166"/>
      <c r="AT300" s="166"/>
      <c r="AU300" s="166"/>
      <c r="AV300" s="166"/>
      <c r="AW300" s="166"/>
      <c r="AX300" s="166"/>
      <c r="AY300" s="166"/>
      <c r="AZ300" s="166"/>
      <c r="BA300" s="166"/>
      <c r="BB300" s="166"/>
      <c r="BC300" s="166"/>
      <c r="BD300" s="166"/>
      <c r="BE300" s="166"/>
      <c r="BF300" s="166"/>
      <c r="BG300" s="166"/>
      <c r="BH300" s="166"/>
      <c r="BI300" s="166"/>
      <c r="BJ300" s="166"/>
      <c r="BK300" s="166"/>
      <c r="BL300" s="166"/>
      <c r="BM300" s="166"/>
      <c r="BN300" s="166"/>
      <c r="BO300" s="166"/>
      <c r="BP300" s="166"/>
      <c r="BQ300" s="166"/>
      <c r="BR300" s="166"/>
      <c r="BS300" s="166"/>
      <c r="BT300" s="166"/>
      <c r="BU300" s="166"/>
      <c r="BV300" s="166"/>
      <c r="BW300" s="166"/>
      <c r="BX300" s="166"/>
      <c r="BY300" s="166"/>
      <c r="BZ300" s="166"/>
      <c r="CA300" s="166"/>
      <c r="CB300" s="166"/>
      <c r="CC300" s="166"/>
      <c r="CD300" s="166"/>
      <c r="CE300" s="166"/>
      <c r="CF300" s="166"/>
      <c r="CG300" s="166"/>
      <c r="CH300" s="166"/>
      <c r="CI300" s="166"/>
      <c r="CJ300" s="166"/>
      <c r="CK300" s="166"/>
      <c r="CL300" s="166"/>
      <c r="CM300" s="166"/>
      <c r="CN300" s="166"/>
      <c r="CO300" s="166"/>
      <c r="CP300" s="166"/>
      <c r="CQ300" s="166"/>
      <c r="CR300" s="166"/>
      <c r="CS300" s="166"/>
      <c r="CT300" s="166"/>
      <c r="CU300" s="166"/>
      <c r="CV300" s="166"/>
      <c r="CW300" s="166"/>
      <c r="CX300" s="166"/>
      <c r="CY300" s="166"/>
      <c r="CZ300" s="166"/>
    </row>
    <row r="301" spans="1:104" ht="11.25" customHeight="1" x14ac:dyDescent="0.2">
      <c r="A301" s="166"/>
      <c r="B301" s="166"/>
      <c r="C301" s="166"/>
      <c r="D301" s="166"/>
      <c r="E301" s="166"/>
      <c r="F301" s="166"/>
      <c r="G301" s="166"/>
      <c r="H301" s="166"/>
      <c r="I301" s="166"/>
      <c r="J301" s="166"/>
      <c r="K301" s="166"/>
      <c r="L301" s="166"/>
      <c r="M301" s="166"/>
      <c r="N301" s="166"/>
      <c r="O301" s="166"/>
      <c r="P301" s="166"/>
      <c r="Q301" s="166"/>
      <c r="R301" s="166"/>
      <c r="S301" s="166"/>
      <c r="T301" s="168"/>
      <c r="U301" s="169"/>
      <c r="V301" s="169"/>
      <c r="W301" s="166"/>
      <c r="X301" s="166"/>
      <c r="Y301" s="166"/>
      <c r="Z301" s="166"/>
      <c r="AA301" s="166"/>
      <c r="AB301" s="166"/>
      <c r="AC301" s="166"/>
      <c r="AD301" s="166"/>
      <c r="AE301" s="166"/>
      <c r="AF301" s="166"/>
      <c r="AG301" s="166"/>
      <c r="AH301" s="166"/>
      <c r="AI301" s="166"/>
      <c r="AJ301" s="166"/>
      <c r="AK301" s="166"/>
      <c r="AL301" s="166"/>
      <c r="AM301" s="166"/>
      <c r="AN301" s="166"/>
      <c r="AO301" s="166"/>
      <c r="AP301" s="166"/>
      <c r="AQ301" s="166"/>
      <c r="AR301" s="166"/>
      <c r="AS301" s="166"/>
      <c r="AT301" s="166"/>
      <c r="AU301" s="166"/>
      <c r="AV301" s="166"/>
      <c r="AW301" s="166"/>
      <c r="AX301" s="166"/>
      <c r="AY301" s="166"/>
      <c r="AZ301" s="166"/>
      <c r="BA301" s="166"/>
      <c r="BB301" s="166"/>
      <c r="BC301" s="166"/>
      <c r="BD301" s="166"/>
      <c r="BE301" s="166"/>
      <c r="BF301" s="166"/>
      <c r="BG301" s="166"/>
      <c r="BH301" s="166"/>
      <c r="BI301" s="166"/>
      <c r="BJ301" s="166"/>
      <c r="BK301" s="166"/>
      <c r="BL301" s="166"/>
      <c r="BM301" s="166"/>
      <c r="BN301" s="166"/>
      <c r="BO301" s="166"/>
      <c r="BP301" s="166"/>
      <c r="BQ301" s="166"/>
      <c r="BR301" s="166"/>
      <c r="BS301" s="166"/>
      <c r="BT301" s="166"/>
      <c r="BU301" s="166"/>
      <c r="BV301" s="166"/>
      <c r="BW301" s="166"/>
      <c r="BX301" s="166"/>
      <c r="BY301" s="166"/>
      <c r="BZ301" s="166"/>
      <c r="CA301" s="166"/>
      <c r="CB301" s="166"/>
      <c r="CC301" s="166"/>
      <c r="CD301" s="166"/>
      <c r="CE301" s="166"/>
      <c r="CF301" s="166"/>
      <c r="CG301" s="166"/>
      <c r="CH301" s="166"/>
      <c r="CI301" s="166"/>
      <c r="CJ301" s="166"/>
      <c r="CK301" s="166"/>
      <c r="CL301" s="166"/>
      <c r="CM301" s="166"/>
      <c r="CN301" s="166"/>
      <c r="CO301" s="166"/>
      <c r="CP301" s="166"/>
      <c r="CQ301" s="166"/>
      <c r="CR301" s="166"/>
      <c r="CS301" s="166"/>
      <c r="CT301" s="166"/>
      <c r="CU301" s="166"/>
      <c r="CV301" s="166"/>
      <c r="CW301" s="166"/>
      <c r="CX301" s="166"/>
      <c r="CY301" s="166"/>
      <c r="CZ301" s="166"/>
    </row>
    <row r="302" spans="1:104" ht="11.25" customHeight="1" x14ac:dyDescent="0.2">
      <c r="A302" s="166"/>
      <c r="B302" s="166"/>
      <c r="C302" s="166"/>
      <c r="D302" s="166"/>
      <c r="E302" s="166"/>
      <c r="F302" s="166"/>
      <c r="G302" s="166"/>
      <c r="H302" s="166"/>
      <c r="I302" s="166"/>
      <c r="J302" s="166"/>
      <c r="K302" s="166"/>
      <c r="L302" s="166"/>
      <c r="M302" s="166"/>
      <c r="N302" s="166"/>
      <c r="O302" s="166"/>
      <c r="P302" s="166"/>
      <c r="Q302" s="166"/>
      <c r="R302" s="166"/>
      <c r="S302" s="166"/>
      <c r="T302" s="168"/>
      <c r="U302" s="169"/>
      <c r="V302" s="169"/>
      <c r="W302" s="166"/>
      <c r="X302" s="166"/>
      <c r="Y302" s="166"/>
      <c r="Z302" s="166"/>
      <c r="AA302" s="166"/>
      <c r="AB302" s="166"/>
      <c r="AC302" s="166"/>
      <c r="AD302" s="166"/>
      <c r="AE302" s="166"/>
      <c r="AF302" s="166"/>
      <c r="AG302" s="166"/>
      <c r="AH302" s="166"/>
      <c r="AI302" s="166"/>
      <c r="AJ302" s="166"/>
      <c r="AK302" s="166"/>
      <c r="AL302" s="166"/>
      <c r="AM302" s="166"/>
      <c r="AN302" s="166"/>
      <c r="AO302" s="166"/>
      <c r="AP302" s="166"/>
      <c r="AQ302" s="166"/>
      <c r="AR302" s="166"/>
      <c r="AS302" s="166"/>
      <c r="AT302" s="166"/>
      <c r="AU302" s="166"/>
      <c r="AV302" s="166"/>
      <c r="AW302" s="166"/>
      <c r="AX302" s="166"/>
      <c r="AY302" s="166"/>
      <c r="AZ302" s="166"/>
      <c r="BA302" s="166"/>
      <c r="BB302" s="166"/>
      <c r="BC302" s="166"/>
      <c r="BD302" s="166"/>
      <c r="BE302" s="166"/>
      <c r="BF302" s="166"/>
      <c r="BG302" s="166"/>
      <c r="BH302" s="166"/>
      <c r="BI302" s="166"/>
      <c r="BJ302" s="166"/>
      <c r="BK302" s="166"/>
      <c r="BL302" s="166"/>
      <c r="BM302" s="166"/>
      <c r="BN302" s="166"/>
      <c r="BO302" s="166"/>
      <c r="BP302" s="166"/>
      <c r="BQ302" s="166"/>
      <c r="BR302" s="166"/>
      <c r="BS302" s="166"/>
      <c r="BT302" s="166"/>
      <c r="BU302" s="166"/>
      <c r="BV302" s="166"/>
      <c r="BW302" s="166"/>
      <c r="BX302" s="166"/>
      <c r="BY302" s="166"/>
      <c r="BZ302" s="166"/>
      <c r="CA302" s="166"/>
      <c r="CB302" s="166"/>
      <c r="CC302" s="166"/>
      <c r="CD302" s="166"/>
      <c r="CE302" s="166"/>
      <c r="CF302" s="166"/>
      <c r="CG302" s="166"/>
      <c r="CH302" s="166"/>
      <c r="CI302" s="166"/>
      <c r="CJ302" s="166"/>
      <c r="CK302" s="166"/>
      <c r="CL302" s="166"/>
      <c r="CM302" s="166"/>
      <c r="CN302" s="166"/>
      <c r="CO302" s="166"/>
      <c r="CP302" s="166"/>
      <c r="CQ302" s="166"/>
      <c r="CR302" s="166"/>
      <c r="CS302" s="166"/>
      <c r="CT302" s="166"/>
      <c r="CU302" s="166"/>
      <c r="CV302" s="166"/>
      <c r="CW302" s="166"/>
      <c r="CX302" s="166"/>
      <c r="CY302" s="166"/>
      <c r="CZ302" s="166"/>
    </row>
    <row r="303" spans="1:104" ht="11.25" customHeight="1" x14ac:dyDescent="0.2">
      <c r="A303" s="166"/>
      <c r="B303" s="166"/>
      <c r="C303" s="166"/>
      <c r="D303" s="166"/>
      <c r="E303" s="166"/>
      <c r="F303" s="166"/>
      <c r="G303" s="166"/>
      <c r="H303" s="166"/>
      <c r="I303" s="166"/>
      <c r="J303" s="166"/>
      <c r="K303" s="166"/>
      <c r="L303" s="166"/>
      <c r="M303" s="166"/>
      <c r="N303" s="166"/>
      <c r="O303" s="166"/>
      <c r="P303" s="166"/>
      <c r="Q303" s="166"/>
      <c r="R303" s="166"/>
      <c r="S303" s="166"/>
      <c r="T303" s="168"/>
      <c r="U303" s="169"/>
      <c r="V303" s="169"/>
      <c r="W303" s="166"/>
      <c r="X303" s="166"/>
      <c r="Y303" s="166"/>
      <c r="Z303" s="166"/>
      <c r="AA303" s="166"/>
      <c r="AB303" s="166"/>
      <c r="AC303" s="166"/>
      <c r="AD303" s="166"/>
      <c r="AE303" s="166"/>
      <c r="AF303" s="166"/>
      <c r="AG303" s="166"/>
      <c r="AH303" s="166"/>
      <c r="AI303" s="166"/>
      <c r="AJ303" s="166"/>
      <c r="AK303" s="166"/>
      <c r="AL303" s="166"/>
      <c r="AM303" s="166"/>
      <c r="AN303" s="166"/>
      <c r="AO303" s="166"/>
      <c r="AP303" s="166"/>
      <c r="AQ303" s="166"/>
      <c r="AR303" s="166"/>
      <c r="AS303" s="166"/>
      <c r="AT303" s="166"/>
      <c r="AU303" s="166"/>
      <c r="AV303" s="166"/>
      <c r="AW303" s="166"/>
      <c r="AX303" s="166"/>
      <c r="AY303" s="166"/>
      <c r="AZ303" s="166"/>
      <c r="BA303" s="166"/>
      <c r="BB303" s="166"/>
      <c r="BC303" s="166"/>
      <c r="BD303" s="166"/>
      <c r="BE303" s="166"/>
      <c r="BF303" s="166"/>
      <c r="BG303" s="166"/>
      <c r="BH303" s="166"/>
      <c r="BI303" s="166"/>
      <c r="BJ303" s="166"/>
      <c r="BK303" s="166"/>
      <c r="BL303" s="166"/>
      <c r="BM303" s="166"/>
      <c r="BN303" s="166"/>
      <c r="BO303" s="166"/>
      <c r="BP303" s="166"/>
      <c r="BQ303" s="166"/>
      <c r="BR303" s="166"/>
      <c r="BS303" s="166"/>
      <c r="BT303" s="166"/>
      <c r="BU303" s="166"/>
      <c r="BV303" s="166"/>
      <c r="BW303" s="166"/>
      <c r="BX303" s="166"/>
      <c r="BY303" s="166"/>
      <c r="BZ303" s="166"/>
      <c r="CA303" s="166"/>
      <c r="CB303" s="166"/>
      <c r="CC303" s="166"/>
      <c r="CD303" s="166"/>
      <c r="CE303" s="166"/>
      <c r="CF303" s="166"/>
      <c r="CG303" s="166"/>
      <c r="CH303" s="166"/>
      <c r="CI303" s="166"/>
      <c r="CJ303" s="166"/>
      <c r="CK303" s="166"/>
      <c r="CL303" s="166"/>
      <c r="CM303" s="166"/>
      <c r="CN303" s="166"/>
      <c r="CO303" s="166"/>
      <c r="CP303" s="166"/>
      <c r="CQ303" s="166"/>
      <c r="CR303" s="166"/>
      <c r="CS303" s="166"/>
      <c r="CT303" s="166"/>
      <c r="CU303" s="166"/>
      <c r="CV303" s="166"/>
      <c r="CW303" s="166"/>
      <c r="CX303" s="166"/>
      <c r="CY303" s="166"/>
      <c r="CZ303" s="166"/>
    </row>
    <row r="304" spans="1:104" ht="11.25" customHeight="1" x14ac:dyDescent="0.2">
      <c r="A304" s="166"/>
      <c r="B304" s="166"/>
      <c r="C304" s="166"/>
      <c r="D304" s="166"/>
      <c r="E304" s="166"/>
      <c r="F304" s="166"/>
      <c r="G304" s="166"/>
      <c r="H304" s="166"/>
      <c r="I304" s="166"/>
      <c r="J304" s="166"/>
      <c r="K304" s="166"/>
      <c r="L304" s="166"/>
      <c r="M304" s="166"/>
      <c r="N304" s="166"/>
      <c r="O304" s="166"/>
      <c r="P304" s="166"/>
      <c r="Q304" s="166"/>
      <c r="R304" s="166"/>
      <c r="S304" s="166"/>
      <c r="T304" s="168"/>
      <c r="U304" s="169"/>
      <c r="V304" s="169"/>
      <c r="W304" s="166"/>
      <c r="X304" s="166"/>
      <c r="Y304" s="166"/>
      <c r="Z304" s="166"/>
      <c r="AA304" s="166"/>
      <c r="AB304" s="166"/>
      <c r="AC304" s="166"/>
      <c r="AD304" s="166"/>
      <c r="AE304" s="166"/>
      <c r="AF304" s="166"/>
      <c r="AG304" s="166"/>
      <c r="AH304" s="166"/>
      <c r="AI304" s="166"/>
      <c r="AJ304" s="166"/>
      <c r="AK304" s="166"/>
      <c r="AL304" s="166"/>
      <c r="AM304" s="166"/>
      <c r="AN304" s="166"/>
      <c r="AO304" s="166"/>
      <c r="AP304" s="166"/>
      <c r="AQ304" s="166"/>
      <c r="AR304" s="166"/>
      <c r="AS304" s="166"/>
      <c r="AT304" s="166"/>
      <c r="AU304" s="166"/>
      <c r="AV304" s="166"/>
      <c r="AW304" s="166"/>
      <c r="AX304" s="166"/>
      <c r="AY304" s="166"/>
      <c r="AZ304" s="166"/>
      <c r="BA304" s="166"/>
      <c r="BB304" s="166"/>
      <c r="BC304" s="166"/>
      <c r="BD304" s="166"/>
      <c r="BE304" s="166"/>
      <c r="BF304" s="166"/>
      <c r="BG304" s="166"/>
      <c r="BH304" s="166"/>
      <c r="BI304" s="166"/>
      <c r="BJ304" s="166"/>
      <c r="BK304" s="166"/>
      <c r="BL304" s="166"/>
      <c r="BM304" s="166"/>
      <c r="BN304" s="166"/>
      <c r="BO304" s="166"/>
      <c r="BP304" s="166"/>
      <c r="BQ304" s="166"/>
      <c r="BR304" s="166"/>
      <c r="BS304" s="166"/>
      <c r="BT304" s="166"/>
      <c r="BU304" s="166"/>
      <c r="BV304" s="166"/>
      <c r="BW304" s="166"/>
      <c r="BX304" s="166"/>
      <c r="BY304" s="166"/>
      <c r="BZ304" s="166"/>
      <c r="CA304" s="166"/>
      <c r="CB304" s="166"/>
      <c r="CC304" s="166"/>
      <c r="CD304" s="166"/>
      <c r="CE304" s="166"/>
      <c r="CF304" s="166"/>
      <c r="CG304" s="166"/>
      <c r="CH304" s="166"/>
      <c r="CI304" s="166"/>
      <c r="CJ304" s="166"/>
      <c r="CK304" s="166"/>
      <c r="CL304" s="166"/>
      <c r="CM304" s="166"/>
      <c r="CN304" s="166"/>
      <c r="CO304" s="166"/>
      <c r="CP304" s="166"/>
      <c r="CQ304" s="166"/>
      <c r="CR304" s="166"/>
      <c r="CS304" s="166"/>
      <c r="CT304" s="166"/>
      <c r="CU304" s="166"/>
      <c r="CV304" s="166"/>
      <c r="CW304" s="166"/>
      <c r="CX304" s="166"/>
      <c r="CY304" s="166"/>
      <c r="CZ304" s="166"/>
    </row>
    <row r="305" spans="1:104" ht="11.25" customHeight="1" x14ac:dyDescent="0.2">
      <c r="A305" s="166"/>
      <c r="B305" s="166"/>
      <c r="C305" s="166"/>
      <c r="D305" s="166"/>
      <c r="E305" s="166"/>
      <c r="F305" s="166"/>
      <c r="G305" s="166"/>
      <c r="H305" s="166"/>
      <c r="I305" s="166"/>
      <c r="J305" s="166"/>
      <c r="K305" s="166"/>
      <c r="L305" s="166"/>
      <c r="M305" s="166"/>
      <c r="N305" s="166"/>
      <c r="O305" s="166"/>
      <c r="P305" s="166"/>
      <c r="Q305" s="166"/>
      <c r="R305" s="166"/>
      <c r="S305" s="166"/>
      <c r="T305" s="168"/>
      <c r="U305" s="169"/>
      <c r="V305" s="169"/>
      <c r="W305" s="166"/>
      <c r="X305" s="166"/>
      <c r="Y305" s="166"/>
      <c r="Z305" s="166"/>
      <c r="AA305" s="166"/>
      <c r="AB305" s="166"/>
      <c r="AC305" s="166"/>
      <c r="AD305" s="166"/>
      <c r="AE305" s="166"/>
      <c r="AF305" s="166"/>
      <c r="AG305" s="166"/>
      <c r="AH305" s="166"/>
      <c r="AI305" s="166"/>
      <c r="AJ305" s="166"/>
      <c r="AK305" s="166"/>
      <c r="AL305" s="166"/>
      <c r="AM305" s="166"/>
      <c r="AN305" s="166"/>
      <c r="AO305" s="166"/>
      <c r="AP305" s="166"/>
      <c r="AQ305" s="166"/>
      <c r="AR305" s="166"/>
      <c r="AS305" s="166"/>
      <c r="AT305" s="166"/>
      <c r="AU305" s="166"/>
      <c r="AV305" s="166"/>
      <c r="AW305" s="166"/>
      <c r="AX305" s="166"/>
      <c r="AY305" s="166"/>
      <c r="AZ305" s="166"/>
      <c r="BA305" s="166"/>
      <c r="BB305" s="166"/>
      <c r="BC305" s="166"/>
      <c r="BD305" s="166"/>
      <c r="BE305" s="166"/>
      <c r="BF305" s="166"/>
      <c r="BG305" s="166"/>
      <c r="BH305" s="166"/>
      <c r="BI305" s="166"/>
      <c r="BJ305" s="166"/>
      <c r="BK305" s="166"/>
      <c r="BL305" s="166"/>
      <c r="BM305" s="166"/>
      <c r="BN305" s="166"/>
      <c r="BO305" s="166"/>
      <c r="BP305" s="166"/>
      <c r="BQ305" s="166"/>
      <c r="BR305" s="166"/>
      <c r="BS305" s="166"/>
      <c r="BT305" s="166"/>
      <c r="BU305" s="166"/>
      <c r="BV305" s="166"/>
      <c r="BW305" s="166"/>
      <c r="BX305" s="166"/>
      <c r="BY305" s="166"/>
      <c r="BZ305" s="166"/>
      <c r="CA305" s="166"/>
      <c r="CB305" s="166"/>
      <c r="CC305" s="166"/>
      <c r="CD305" s="166"/>
      <c r="CE305" s="166"/>
      <c r="CF305" s="166"/>
      <c r="CG305" s="166"/>
      <c r="CH305" s="166"/>
      <c r="CI305" s="166"/>
      <c r="CJ305" s="166"/>
      <c r="CK305" s="166"/>
      <c r="CL305" s="166"/>
      <c r="CM305" s="166"/>
      <c r="CN305" s="166"/>
      <c r="CO305" s="166"/>
      <c r="CP305" s="166"/>
      <c r="CQ305" s="166"/>
      <c r="CR305" s="166"/>
      <c r="CS305" s="166"/>
      <c r="CT305" s="166"/>
      <c r="CU305" s="166"/>
      <c r="CV305" s="166"/>
      <c r="CW305" s="166"/>
      <c r="CX305" s="166"/>
      <c r="CY305" s="166"/>
      <c r="CZ305" s="166"/>
    </row>
    <row r="306" spans="1:104" ht="11.25" customHeight="1" x14ac:dyDescent="0.2">
      <c r="A306" s="166"/>
      <c r="B306" s="166"/>
      <c r="C306" s="166"/>
      <c r="D306" s="166"/>
      <c r="E306" s="166"/>
      <c r="F306" s="166"/>
      <c r="G306" s="166"/>
      <c r="H306" s="166"/>
      <c r="I306" s="166"/>
      <c r="J306" s="166"/>
      <c r="K306" s="166"/>
      <c r="L306" s="166"/>
      <c r="M306" s="166"/>
      <c r="N306" s="166"/>
      <c r="O306" s="166"/>
      <c r="P306" s="166"/>
      <c r="Q306" s="166"/>
      <c r="R306" s="166"/>
      <c r="S306" s="166"/>
      <c r="T306" s="168"/>
      <c r="U306" s="169"/>
      <c r="V306" s="169"/>
      <c r="W306" s="166"/>
      <c r="X306" s="166"/>
      <c r="Y306" s="166"/>
      <c r="Z306" s="166"/>
      <c r="AA306" s="166"/>
      <c r="AB306" s="166"/>
      <c r="AC306" s="166"/>
      <c r="AD306" s="166"/>
      <c r="AE306" s="166"/>
      <c r="AF306" s="166"/>
      <c r="AG306" s="166"/>
      <c r="AH306" s="166"/>
      <c r="AI306" s="166"/>
      <c r="AJ306" s="166"/>
      <c r="AK306" s="166"/>
      <c r="AL306" s="166"/>
      <c r="AM306" s="166"/>
      <c r="AN306" s="166"/>
      <c r="AO306" s="166"/>
      <c r="AP306" s="166"/>
      <c r="AQ306" s="166"/>
      <c r="AR306" s="166"/>
      <c r="AS306" s="166"/>
      <c r="AT306" s="166"/>
      <c r="AU306" s="166"/>
      <c r="AV306" s="166"/>
      <c r="AW306" s="166"/>
      <c r="AX306" s="166"/>
      <c r="AY306" s="166"/>
      <c r="AZ306" s="166"/>
      <c r="BA306" s="166"/>
      <c r="BB306" s="166"/>
      <c r="BC306" s="166"/>
      <c r="BD306" s="166"/>
      <c r="BE306" s="166"/>
      <c r="BF306" s="166"/>
      <c r="BG306" s="166"/>
      <c r="BH306" s="166"/>
      <c r="BI306" s="166"/>
      <c r="BJ306" s="166"/>
      <c r="BK306" s="166"/>
      <c r="BL306" s="166"/>
      <c r="BM306" s="166"/>
      <c r="BN306" s="166"/>
      <c r="BO306" s="166"/>
      <c r="BP306" s="166"/>
      <c r="BQ306" s="166"/>
      <c r="BR306" s="166"/>
      <c r="BS306" s="166"/>
      <c r="BT306" s="166"/>
      <c r="BU306" s="166"/>
      <c r="BV306" s="166"/>
      <c r="BW306" s="166"/>
      <c r="BX306" s="166"/>
      <c r="BY306" s="166"/>
      <c r="BZ306" s="166"/>
      <c r="CA306" s="166"/>
      <c r="CB306" s="166"/>
      <c r="CC306" s="166"/>
      <c r="CD306" s="166"/>
      <c r="CE306" s="166"/>
      <c r="CF306" s="166"/>
      <c r="CG306" s="166"/>
      <c r="CH306" s="166"/>
      <c r="CI306" s="166"/>
      <c r="CJ306" s="166"/>
      <c r="CK306" s="166"/>
      <c r="CL306" s="166"/>
      <c r="CM306" s="166"/>
      <c r="CN306" s="166"/>
      <c r="CO306" s="166"/>
      <c r="CP306" s="166"/>
      <c r="CQ306" s="166"/>
      <c r="CR306" s="166"/>
      <c r="CS306" s="166"/>
      <c r="CT306" s="166"/>
      <c r="CU306" s="166"/>
      <c r="CV306" s="166"/>
      <c r="CW306" s="166"/>
      <c r="CX306" s="166"/>
      <c r="CY306" s="166"/>
      <c r="CZ306" s="166"/>
    </row>
    <row r="307" spans="1:104" ht="11.25" customHeight="1" x14ac:dyDescent="0.2">
      <c r="A307" s="166"/>
      <c r="B307" s="166"/>
      <c r="C307" s="166"/>
      <c r="D307" s="166"/>
      <c r="E307" s="166"/>
      <c r="F307" s="166"/>
      <c r="G307" s="166"/>
      <c r="H307" s="166"/>
      <c r="I307" s="166"/>
      <c r="J307" s="166"/>
      <c r="K307" s="166"/>
      <c r="L307" s="166"/>
      <c r="M307" s="166"/>
      <c r="N307" s="166"/>
      <c r="O307" s="166"/>
      <c r="P307" s="166"/>
      <c r="Q307" s="166"/>
      <c r="R307" s="166"/>
      <c r="S307" s="166"/>
      <c r="T307" s="168"/>
      <c r="U307" s="169"/>
      <c r="V307" s="169"/>
      <c r="W307" s="166"/>
      <c r="X307" s="166"/>
      <c r="Y307" s="166"/>
      <c r="Z307" s="166"/>
      <c r="AA307" s="166"/>
      <c r="AB307" s="166"/>
      <c r="AC307" s="166"/>
      <c r="AD307" s="166"/>
      <c r="AE307" s="166"/>
      <c r="AF307" s="166"/>
      <c r="AG307" s="166"/>
      <c r="AH307" s="166"/>
      <c r="AI307" s="166"/>
      <c r="AJ307" s="166"/>
      <c r="AK307" s="166"/>
      <c r="AL307" s="166"/>
      <c r="AM307" s="166"/>
      <c r="AN307" s="166"/>
      <c r="AO307" s="166"/>
      <c r="AP307" s="166"/>
      <c r="AQ307" s="166"/>
      <c r="AR307" s="166"/>
      <c r="AS307" s="166"/>
      <c r="AT307" s="166"/>
      <c r="AU307" s="166"/>
      <c r="AV307" s="166"/>
      <c r="AW307" s="166"/>
      <c r="AX307" s="166"/>
      <c r="AY307" s="166"/>
      <c r="AZ307" s="166"/>
      <c r="BA307" s="166"/>
      <c r="BB307" s="166"/>
      <c r="BC307" s="166"/>
      <c r="BD307" s="166"/>
      <c r="BE307" s="166"/>
      <c r="BF307" s="166"/>
      <c r="BG307" s="166"/>
      <c r="BH307" s="166"/>
      <c r="BI307" s="166"/>
      <c r="BJ307" s="166"/>
      <c r="BK307" s="166"/>
      <c r="BL307" s="166"/>
      <c r="BM307" s="166"/>
      <c r="BN307" s="166"/>
      <c r="BO307" s="166"/>
      <c r="BP307" s="166"/>
      <c r="BQ307" s="166"/>
      <c r="BR307" s="166"/>
      <c r="BS307" s="166"/>
      <c r="BT307" s="166"/>
      <c r="BU307" s="166"/>
      <c r="BV307" s="166"/>
      <c r="BW307" s="166"/>
      <c r="BX307" s="166"/>
      <c r="BY307" s="166"/>
      <c r="BZ307" s="166"/>
      <c r="CA307" s="166"/>
      <c r="CB307" s="166"/>
      <c r="CC307" s="166"/>
      <c r="CD307" s="166"/>
      <c r="CE307" s="166"/>
      <c r="CF307" s="166"/>
      <c r="CG307" s="166"/>
      <c r="CH307" s="166"/>
      <c r="CI307" s="166"/>
      <c r="CJ307" s="166"/>
      <c r="CK307" s="166"/>
      <c r="CL307" s="166"/>
      <c r="CM307" s="166"/>
      <c r="CN307" s="166"/>
      <c r="CO307" s="166"/>
      <c r="CP307" s="166"/>
      <c r="CQ307" s="166"/>
      <c r="CR307" s="166"/>
      <c r="CS307" s="166"/>
      <c r="CT307" s="166"/>
      <c r="CU307" s="166"/>
      <c r="CV307" s="166"/>
      <c r="CW307" s="166"/>
      <c r="CX307" s="166"/>
      <c r="CY307" s="166"/>
      <c r="CZ307" s="166"/>
    </row>
    <row r="308" spans="1:104" ht="11.25" customHeight="1" x14ac:dyDescent="0.2">
      <c r="A308" s="166"/>
      <c r="B308" s="166"/>
      <c r="C308" s="166"/>
      <c r="D308" s="166"/>
      <c r="E308" s="166"/>
      <c r="F308" s="166"/>
      <c r="G308" s="166"/>
      <c r="H308" s="166"/>
      <c r="I308" s="166"/>
      <c r="J308" s="166"/>
      <c r="K308" s="166"/>
      <c r="L308" s="166"/>
      <c r="M308" s="166"/>
      <c r="N308" s="166"/>
      <c r="O308" s="166"/>
      <c r="P308" s="166"/>
      <c r="Q308" s="166"/>
      <c r="R308" s="166"/>
      <c r="S308" s="166"/>
      <c r="T308" s="168"/>
      <c r="U308" s="169"/>
      <c r="V308" s="169"/>
      <c r="W308" s="166"/>
      <c r="X308" s="166"/>
      <c r="Y308" s="166"/>
      <c r="Z308" s="166"/>
      <c r="AA308" s="166"/>
      <c r="AB308" s="166"/>
      <c r="AC308" s="166"/>
      <c r="AD308" s="166"/>
      <c r="AE308" s="166"/>
      <c r="AF308" s="166"/>
      <c r="AG308" s="166"/>
      <c r="AH308" s="166"/>
      <c r="AI308" s="166"/>
      <c r="AJ308" s="166"/>
      <c r="AK308" s="166"/>
      <c r="AL308" s="166"/>
      <c r="AM308" s="166"/>
      <c r="AN308" s="166"/>
      <c r="AO308" s="166"/>
      <c r="AP308" s="166"/>
      <c r="AQ308" s="166"/>
      <c r="AR308" s="166"/>
      <c r="AS308" s="166"/>
      <c r="AT308" s="166"/>
      <c r="AU308" s="166"/>
      <c r="AV308" s="166"/>
      <c r="AW308" s="166"/>
      <c r="AX308" s="166"/>
      <c r="AY308" s="166"/>
      <c r="AZ308" s="166"/>
      <c r="BA308" s="166"/>
      <c r="BB308" s="166"/>
      <c r="BC308" s="166"/>
      <c r="BD308" s="166"/>
      <c r="BE308" s="166"/>
      <c r="BF308" s="166"/>
      <c r="BG308" s="166"/>
      <c r="BH308" s="166"/>
      <c r="BI308" s="166"/>
      <c r="BJ308" s="166"/>
      <c r="BK308" s="166"/>
      <c r="BL308" s="166"/>
      <c r="BM308" s="166"/>
      <c r="BN308" s="166"/>
      <c r="BO308" s="166"/>
      <c r="BP308" s="166"/>
      <c r="BQ308" s="166"/>
      <c r="BR308" s="166"/>
      <c r="BS308" s="166"/>
      <c r="BT308" s="166"/>
      <c r="BU308" s="166"/>
      <c r="BV308" s="166"/>
      <c r="BW308" s="166"/>
      <c r="BX308" s="166"/>
      <c r="BY308" s="166"/>
      <c r="BZ308" s="166"/>
      <c r="CA308" s="166"/>
      <c r="CB308" s="166"/>
      <c r="CC308" s="166"/>
      <c r="CD308" s="166"/>
      <c r="CE308" s="166"/>
      <c r="CF308" s="166"/>
      <c r="CG308" s="166"/>
      <c r="CH308" s="166"/>
      <c r="CI308" s="166"/>
      <c r="CJ308" s="166"/>
      <c r="CK308" s="166"/>
      <c r="CL308" s="166"/>
      <c r="CM308" s="166"/>
      <c r="CN308" s="166"/>
      <c r="CO308" s="166"/>
      <c r="CP308" s="166"/>
      <c r="CQ308" s="166"/>
      <c r="CR308" s="166"/>
      <c r="CS308" s="166"/>
      <c r="CT308" s="166"/>
      <c r="CU308" s="166"/>
      <c r="CV308" s="166"/>
      <c r="CW308" s="166"/>
      <c r="CX308" s="166"/>
      <c r="CY308" s="166"/>
      <c r="CZ308" s="166"/>
    </row>
    <row r="309" spans="1:104" ht="11.25" customHeight="1" x14ac:dyDescent="0.2">
      <c r="A309" s="166"/>
      <c r="B309" s="166"/>
      <c r="C309" s="166"/>
      <c r="D309" s="166"/>
      <c r="E309" s="166"/>
      <c r="F309" s="166"/>
      <c r="G309" s="166"/>
      <c r="H309" s="166"/>
      <c r="I309" s="166"/>
      <c r="J309" s="166"/>
      <c r="K309" s="166"/>
      <c r="L309" s="166"/>
      <c r="M309" s="166"/>
      <c r="N309" s="166"/>
      <c r="O309" s="166"/>
      <c r="P309" s="166"/>
      <c r="Q309" s="166"/>
      <c r="R309" s="166"/>
      <c r="S309" s="166"/>
      <c r="T309" s="168"/>
      <c r="U309" s="169"/>
      <c r="V309" s="169"/>
      <c r="W309" s="166"/>
      <c r="X309" s="166"/>
      <c r="Y309" s="166"/>
      <c r="Z309" s="166"/>
      <c r="AA309" s="166"/>
      <c r="AB309" s="166"/>
      <c r="AC309" s="166"/>
      <c r="AD309" s="166"/>
      <c r="AE309" s="166"/>
      <c r="AF309" s="166"/>
      <c r="AG309" s="166"/>
      <c r="AH309" s="166"/>
      <c r="AI309" s="166"/>
      <c r="AJ309" s="166"/>
      <c r="AK309" s="166"/>
      <c r="AL309" s="166"/>
      <c r="AM309" s="166"/>
      <c r="AN309" s="166"/>
      <c r="AO309" s="166"/>
      <c r="AP309" s="166"/>
      <c r="AQ309" s="166"/>
      <c r="AR309" s="166"/>
      <c r="AS309" s="166"/>
      <c r="AT309" s="166"/>
      <c r="AU309" s="166"/>
      <c r="AV309" s="166"/>
      <c r="AW309" s="166"/>
      <c r="AX309" s="166"/>
      <c r="AY309" s="166"/>
      <c r="AZ309" s="166"/>
      <c r="BA309" s="166"/>
      <c r="BB309" s="166"/>
      <c r="BC309" s="166"/>
      <c r="BD309" s="166"/>
      <c r="BE309" s="166"/>
      <c r="BF309" s="166"/>
      <c r="BG309" s="166"/>
      <c r="BH309" s="166"/>
      <c r="BI309" s="166"/>
      <c r="BJ309" s="166"/>
      <c r="BK309" s="166"/>
      <c r="BL309" s="166"/>
      <c r="BM309" s="166"/>
      <c r="BN309" s="166"/>
      <c r="BO309" s="166"/>
      <c r="BP309" s="166"/>
      <c r="BQ309" s="166"/>
      <c r="BR309" s="166"/>
      <c r="BS309" s="166"/>
      <c r="BT309" s="166"/>
      <c r="BU309" s="166"/>
      <c r="BV309" s="166"/>
      <c r="BW309" s="166"/>
      <c r="BX309" s="166"/>
      <c r="BY309" s="166"/>
      <c r="BZ309" s="166"/>
      <c r="CA309" s="166"/>
      <c r="CB309" s="166"/>
      <c r="CC309" s="166"/>
      <c r="CD309" s="166"/>
      <c r="CE309" s="166"/>
      <c r="CF309" s="166"/>
      <c r="CG309" s="166"/>
      <c r="CH309" s="166"/>
      <c r="CI309" s="166"/>
      <c r="CJ309" s="166"/>
      <c r="CK309" s="166"/>
      <c r="CL309" s="166"/>
      <c r="CM309" s="166"/>
      <c r="CN309" s="166"/>
      <c r="CO309" s="166"/>
      <c r="CP309" s="166"/>
      <c r="CQ309" s="166"/>
      <c r="CR309" s="166"/>
      <c r="CS309" s="166"/>
      <c r="CT309" s="166"/>
      <c r="CU309" s="166"/>
      <c r="CV309" s="166"/>
      <c r="CW309" s="166"/>
      <c r="CX309" s="166"/>
      <c r="CY309" s="166"/>
      <c r="CZ309" s="166"/>
    </row>
    <row r="310" spans="1:104" ht="11.25" customHeight="1" x14ac:dyDescent="0.2">
      <c r="A310" s="166"/>
      <c r="B310" s="166"/>
      <c r="C310" s="166"/>
      <c r="D310" s="166"/>
      <c r="E310" s="166"/>
      <c r="F310" s="166"/>
      <c r="G310" s="166"/>
      <c r="H310" s="166"/>
      <c r="I310" s="166"/>
      <c r="J310" s="166"/>
      <c r="K310" s="166"/>
      <c r="L310" s="166"/>
      <c r="M310" s="166"/>
      <c r="N310" s="166"/>
      <c r="O310" s="166"/>
      <c r="P310" s="166"/>
      <c r="Q310" s="166"/>
      <c r="R310" s="166"/>
      <c r="S310" s="166"/>
      <c r="T310" s="168"/>
      <c r="U310" s="169"/>
      <c r="V310" s="169"/>
      <c r="W310" s="166"/>
      <c r="X310" s="166"/>
      <c r="Y310" s="166"/>
      <c r="Z310" s="166"/>
      <c r="AA310" s="166"/>
      <c r="AB310" s="166"/>
      <c r="AC310" s="166"/>
      <c r="AD310" s="166"/>
      <c r="AE310" s="166"/>
      <c r="AF310" s="166"/>
      <c r="AG310" s="166"/>
      <c r="AH310" s="166"/>
      <c r="AI310" s="166"/>
      <c r="AJ310" s="166"/>
      <c r="AK310" s="166"/>
      <c r="AL310" s="166"/>
      <c r="AM310" s="166"/>
      <c r="AN310" s="166"/>
      <c r="AO310" s="166"/>
      <c r="AP310" s="166"/>
      <c r="AQ310" s="166"/>
      <c r="AR310" s="166"/>
      <c r="AS310" s="166"/>
      <c r="AT310" s="166"/>
      <c r="AU310" s="166"/>
      <c r="AV310" s="166"/>
      <c r="AW310" s="166"/>
      <c r="AX310" s="166"/>
      <c r="AY310" s="166"/>
      <c r="AZ310" s="166"/>
      <c r="BA310" s="166"/>
      <c r="BB310" s="166"/>
      <c r="BC310" s="166"/>
      <c r="BD310" s="166"/>
      <c r="BE310" s="166"/>
      <c r="BF310" s="166"/>
      <c r="BG310" s="166"/>
      <c r="BH310" s="166"/>
      <c r="BI310" s="166"/>
      <c r="BJ310" s="166"/>
      <c r="BK310" s="166"/>
      <c r="BL310" s="166"/>
      <c r="BM310" s="166"/>
      <c r="BN310" s="166"/>
      <c r="BO310" s="166"/>
      <c r="BP310" s="166"/>
      <c r="BQ310" s="166"/>
      <c r="BR310" s="166"/>
      <c r="BS310" s="166"/>
      <c r="BT310" s="166"/>
      <c r="BU310" s="166"/>
      <c r="BV310" s="166"/>
      <c r="BW310" s="166"/>
      <c r="BX310" s="166"/>
      <c r="BY310" s="166"/>
      <c r="BZ310" s="166"/>
      <c r="CA310" s="166"/>
      <c r="CB310" s="166"/>
      <c r="CC310" s="166"/>
      <c r="CD310" s="166"/>
      <c r="CE310" s="166"/>
      <c r="CF310" s="166"/>
      <c r="CG310" s="166"/>
      <c r="CH310" s="166"/>
      <c r="CI310" s="166"/>
      <c r="CJ310" s="166"/>
      <c r="CK310" s="166"/>
      <c r="CL310" s="166"/>
      <c r="CM310" s="166"/>
      <c r="CN310" s="166"/>
      <c r="CO310" s="166"/>
      <c r="CP310" s="166"/>
      <c r="CQ310" s="166"/>
      <c r="CR310" s="166"/>
      <c r="CS310" s="166"/>
      <c r="CT310" s="166"/>
      <c r="CU310" s="166"/>
      <c r="CV310" s="166"/>
      <c r="CW310" s="166"/>
      <c r="CX310" s="166"/>
      <c r="CY310" s="166"/>
      <c r="CZ310" s="166"/>
    </row>
    <row r="311" spans="1:104" ht="11.25" customHeight="1" x14ac:dyDescent="0.2">
      <c r="A311" s="166"/>
      <c r="B311" s="166"/>
      <c r="C311" s="166"/>
      <c r="D311" s="166"/>
      <c r="E311" s="166"/>
      <c r="F311" s="166"/>
      <c r="G311" s="166"/>
      <c r="H311" s="166"/>
      <c r="I311" s="166"/>
      <c r="J311" s="166"/>
      <c r="K311" s="166"/>
      <c r="L311" s="166"/>
      <c r="M311" s="166"/>
      <c r="N311" s="166"/>
      <c r="O311" s="166"/>
      <c r="P311" s="166"/>
      <c r="Q311" s="166"/>
      <c r="R311" s="166"/>
      <c r="S311" s="166"/>
      <c r="T311" s="168"/>
      <c r="U311" s="169"/>
      <c r="V311" s="169"/>
      <c r="W311" s="166"/>
      <c r="X311" s="166"/>
      <c r="Y311" s="166"/>
      <c r="Z311" s="166"/>
      <c r="AA311" s="166"/>
      <c r="AB311" s="166"/>
      <c r="AC311" s="166"/>
      <c r="AD311" s="166"/>
      <c r="AE311" s="166"/>
      <c r="AF311" s="166"/>
      <c r="AG311" s="166"/>
      <c r="AH311" s="166"/>
      <c r="AI311" s="166"/>
      <c r="AJ311" s="166"/>
      <c r="AK311" s="166"/>
      <c r="AL311" s="166"/>
      <c r="AM311" s="166"/>
      <c r="AN311" s="166"/>
      <c r="AO311" s="166"/>
      <c r="AP311" s="166"/>
      <c r="AQ311" s="166"/>
      <c r="AR311" s="166"/>
      <c r="AS311" s="166"/>
      <c r="AT311" s="166"/>
      <c r="AU311" s="166"/>
      <c r="AV311" s="166"/>
      <c r="AW311" s="166"/>
      <c r="AX311" s="166"/>
      <c r="AY311" s="166"/>
      <c r="AZ311" s="166"/>
      <c r="BA311" s="166"/>
      <c r="BB311" s="166"/>
      <c r="BC311" s="166"/>
      <c r="BD311" s="166"/>
      <c r="BE311" s="166"/>
      <c r="BF311" s="166"/>
      <c r="BG311" s="166"/>
      <c r="BH311" s="166"/>
      <c r="BI311" s="166"/>
      <c r="BJ311" s="166"/>
      <c r="BK311" s="166"/>
      <c r="BL311" s="166"/>
      <c r="BM311" s="166"/>
      <c r="BN311" s="166"/>
      <c r="BO311" s="166"/>
      <c r="BP311" s="166"/>
      <c r="BQ311" s="166"/>
      <c r="BR311" s="166"/>
      <c r="BS311" s="166"/>
      <c r="BT311" s="166"/>
      <c r="BU311" s="166"/>
      <c r="BV311" s="166"/>
      <c r="BW311" s="166"/>
      <c r="BX311" s="166"/>
      <c r="BY311" s="166"/>
      <c r="BZ311" s="166"/>
      <c r="CA311" s="166"/>
      <c r="CB311" s="166"/>
      <c r="CC311" s="166"/>
      <c r="CD311" s="166"/>
      <c r="CE311" s="166"/>
      <c r="CF311" s="166"/>
      <c r="CG311" s="166"/>
      <c r="CH311" s="166"/>
      <c r="CI311" s="166"/>
      <c r="CJ311" s="166"/>
      <c r="CK311" s="166"/>
      <c r="CL311" s="166"/>
      <c r="CM311" s="166"/>
      <c r="CN311" s="166"/>
      <c r="CO311" s="166"/>
      <c r="CP311" s="166"/>
      <c r="CQ311" s="166"/>
      <c r="CR311" s="166"/>
      <c r="CS311" s="166"/>
      <c r="CT311" s="166"/>
      <c r="CU311" s="166"/>
      <c r="CV311" s="166"/>
      <c r="CW311" s="166"/>
      <c r="CX311" s="166"/>
      <c r="CY311" s="166"/>
      <c r="CZ311" s="166"/>
    </row>
    <row r="312" spans="1:104" ht="11.25" customHeight="1" x14ac:dyDescent="0.2">
      <c r="A312" s="166"/>
      <c r="B312" s="166"/>
      <c r="C312" s="166"/>
      <c r="D312" s="166"/>
      <c r="E312" s="166"/>
      <c r="F312" s="166"/>
      <c r="G312" s="166"/>
      <c r="H312" s="166"/>
      <c r="I312" s="166"/>
      <c r="J312" s="166"/>
      <c r="K312" s="166"/>
      <c r="L312" s="166"/>
      <c r="M312" s="166"/>
      <c r="N312" s="166"/>
      <c r="O312" s="166"/>
      <c r="P312" s="166"/>
      <c r="Q312" s="166"/>
      <c r="R312" s="166"/>
      <c r="S312" s="166"/>
      <c r="T312" s="168"/>
      <c r="U312" s="169"/>
      <c r="V312" s="169"/>
      <c r="W312" s="166"/>
      <c r="X312" s="166"/>
      <c r="Y312" s="166"/>
      <c r="Z312" s="166"/>
      <c r="AA312" s="166"/>
      <c r="AB312" s="166"/>
      <c r="AC312" s="166"/>
      <c r="AD312" s="166"/>
      <c r="AE312" s="166"/>
      <c r="AF312" s="166"/>
      <c r="AG312" s="166"/>
      <c r="AH312" s="166"/>
      <c r="AI312" s="166"/>
      <c r="AJ312" s="166"/>
      <c r="AK312" s="166"/>
      <c r="AL312" s="166"/>
      <c r="AM312" s="166"/>
      <c r="AN312" s="166"/>
      <c r="AO312" s="166"/>
      <c r="AP312" s="166"/>
      <c r="AQ312" s="166"/>
      <c r="AR312" s="166"/>
      <c r="AS312" s="166"/>
      <c r="AT312" s="166"/>
      <c r="AU312" s="166"/>
      <c r="AV312" s="166"/>
      <c r="AW312" s="166"/>
      <c r="AX312" s="166"/>
      <c r="AY312" s="166"/>
      <c r="AZ312" s="166"/>
      <c r="BA312" s="166"/>
      <c r="BB312" s="166"/>
      <c r="BC312" s="166"/>
      <c r="BD312" s="166"/>
      <c r="BE312" s="166"/>
      <c r="BF312" s="166"/>
      <c r="BG312" s="166"/>
      <c r="BH312" s="166"/>
      <c r="BI312" s="166"/>
      <c r="BJ312" s="166"/>
      <c r="BK312" s="166"/>
      <c r="BL312" s="166"/>
      <c r="BM312" s="166"/>
      <c r="BN312" s="166"/>
      <c r="BO312" s="166"/>
      <c r="BP312" s="166"/>
      <c r="BQ312" s="166"/>
      <c r="BR312" s="166"/>
      <c r="BS312" s="166"/>
      <c r="BT312" s="166"/>
      <c r="BU312" s="166"/>
      <c r="BV312" s="166"/>
      <c r="BW312" s="166"/>
      <c r="BX312" s="166"/>
      <c r="BY312" s="166"/>
      <c r="BZ312" s="166"/>
      <c r="CA312" s="166"/>
      <c r="CB312" s="166"/>
      <c r="CC312" s="166"/>
      <c r="CD312" s="166"/>
      <c r="CE312" s="166"/>
      <c r="CF312" s="166"/>
      <c r="CG312" s="166"/>
      <c r="CH312" s="166"/>
      <c r="CI312" s="166"/>
      <c r="CJ312" s="166"/>
      <c r="CK312" s="166"/>
      <c r="CL312" s="166"/>
      <c r="CM312" s="166"/>
      <c r="CN312" s="166"/>
      <c r="CO312" s="166"/>
      <c r="CP312" s="166"/>
      <c r="CQ312" s="166"/>
      <c r="CR312" s="166"/>
      <c r="CS312" s="166"/>
      <c r="CT312" s="166"/>
      <c r="CU312" s="166"/>
      <c r="CV312" s="166"/>
      <c r="CW312" s="166"/>
      <c r="CX312" s="166"/>
      <c r="CY312" s="166"/>
      <c r="CZ312" s="166"/>
    </row>
    <row r="313" spans="1:104" ht="11.25" customHeight="1" x14ac:dyDescent="0.2">
      <c r="A313" s="166"/>
      <c r="B313" s="166"/>
      <c r="C313" s="166"/>
      <c r="D313" s="166"/>
      <c r="E313" s="166"/>
      <c r="F313" s="166"/>
      <c r="G313" s="166"/>
      <c r="H313" s="166"/>
      <c r="I313" s="166"/>
      <c r="J313" s="166"/>
      <c r="K313" s="166"/>
      <c r="L313" s="166"/>
      <c r="M313" s="166"/>
      <c r="N313" s="166"/>
      <c r="O313" s="166"/>
      <c r="P313" s="166"/>
      <c r="Q313" s="166"/>
      <c r="R313" s="166"/>
      <c r="S313" s="166"/>
      <c r="T313" s="168"/>
      <c r="U313" s="169"/>
      <c r="V313" s="169"/>
      <c r="W313" s="166"/>
      <c r="X313" s="166"/>
      <c r="Y313" s="166"/>
      <c r="Z313" s="166"/>
      <c r="AA313" s="166"/>
      <c r="AB313" s="166"/>
      <c r="AC313" s="166"/>
      <c r="AD313" s="166"/>
      <c r="AE313" s="166"/>
      <c r="AF313" s="166"/>
      <c r="AG313" s="166"/>
      <c r="AH313" s="166"/>
      <c r="AI313" s="166"/>
      <c r="AJ313" s="166"/>
      <c r="AK313" s="166"/>
      <c r="AL313" s="166"/>
      <c r="AM313" s="166"/>
      <c r="AN313" s="166"/>
      <c r="AO313" s="166"/>
      <c r="AP313" s="166"/>
      <c r="AQ313" s="166"/>
      <c r="AR313" s="166"/>
      <c r="AS313" s="166"/>
      <c r="AT313" s="166"/>
      <c r="AU313" s="166"/>
      <c r="AV313" s="166"/>
      <c r="AW313" s="166"/>
      <c r="AX313" s="166"/>
      <c r="AY313" s="166"/>
      <c r="AZ313" s="166"/>
      <c r="BA313" s="166"/>
      <c r="BB313" s="166"/>
      <c r="BC313" s="166"/>
      <c r="BD313" s="166"/>
      <c r="BE313" s="166"/>
      <c r="BF313" s="166"/>
      <c r="BG313" s="166"/>
      <c r="BH313" s="166"/>
      <c r="BI313" s="166"/>
      <c r="BJ313" s="166"/>
      <c r="BK313" s="166"/>
      <c r="BL313" s="166"/>
      <c r="BM313" s="166"/>
      <c r="BN313" s="166"/>
      <c r="BO313" s="166"/>
      <c r="BP313" s="166"/>
      <c r="BQ313" s="166"/>
      <c r="BR313" s="166"/>
      <c r="BS313" s="166"/>
      <c r="BT313" s="166"/>
      <c r="BU313" s="166"/>
      <c r="BV313" s="166"/>
      <c r="BW313" s="166"/>
      <c r="BX313" s="166"/>
      <c r="BY313" s="166"/>
      <c r="BZ313" s="166"/>
      <c r="CA313" s="166"/>
      <c r="CB313" s="166"/>
      <c r="CC313" s="166"/>
      <c r="CD313" s="166"/>
      <c r="CE313" s="166"/>
      <c r="CF313" s="166"/>
      <c r="CG313" s="166"/>
      <c r="CH313" s="166"/>
      <c r="CI313" s="166"/>
      <c r="CJ313" s="166"/>
      <c r="CK313" s="166"/>
      <c r="CL313" s="166"/>
      <c r="CM313" s="166"/>
      <c r="CN313" s="166"/>
      <c r="CO313" s="166"/>
      <c r="CP313" s="166"/>
      <c r="CQ313" s="166"/>
      <c r="CR313" s="166"/>
      <c r="CS313" s="166"/>
      <c r="CT313" s="166"/>
      <c r="CU313" s="166"/>
      <c r="CV313" s="166"/>
      <c r="CW313" s="166"/>
      <c r="CX313" s="166"/>
      <c r="CY313" s="166"/>
      <c r="CZ313" s="166"/>
    </row>
    <row r="314" spans="1:104" ht="11.25" customHeight="1" x14ac:dyDescent="0.2">
      <c r="A314" s="166"/>
      <c r="B314" s="166"/>
      <c r="C314" s="166"/>
      <c r="D314" s="166"/>
      <c r="E314" s="166"/>
      <c r="F314" s="166"/>
      <c r="G314" s="166"/>
      <c r="H314" s="166"/>
      <c r="I314" s="166"/>
      <c r="J314" s="166"/>
      <c r="K314" s="166"/>
      <c r="L314" s="166"/>
      <c r="M314" s="166"/>
      <c r="N314" s="166"/>
      <c r="O314" s="166"/>
      <c r="P314" s="166"/>
      <c r="Q314" s="166"/>
      <c r="R314" s="166"/>
      <c r="S314" s="166"/>
      <c r="T314" s="168"/>
      <c r="U314" s="169"/>
      <c r="V314" s="169"/>
      <c r="W314" s="166"/>
      <c r="X314" s="166"/>
      <c r="Y314" s="166"/>
      <c r="Z314" s="166"/>
      <c r="AA314" s="166"/>
      <c r="AB314" s="166"/>
      <c r="AC314" s="166"/>
      <c r="AD314" s="166"/>
      <c r="AE314" s="166"/>
      <c r="AF314" s="166"/>
      <c r="AG314" s="166"/>
      <c r="AH314" s="166"/>
      <c r="AI314" s="166"/>
      <c r="AJ314" s="166"/>
      <c r="AK314" s="166"/>
      <c r="AL314" s="166"/>
      <c r="AM314" s="166"/>
      <c r="AN314" s="166"/>
      <c r="AO314" s="166"/>
      <c r="AP314" s="166"/>
      <c r="AQ314" s="166"/>
      <c r="AR314" s="166"/>
      <c r="AS314" s="166"/>
      <c r="AT314" s="166"/>
      <c r="AU314" s="166"/>
      <c r="AV314" s="166"/>
      <c r="AW314" s="166"/>
      <c r="AX314" s="166"/>
      <c r="AY314" s="166"/>
      <c r="AZ314" s="166"/>
      <c r="BA314" s="166"/>
      <c r="BB314" s="166"/>
      <c r="BC314" s="166"/>
      <c r="BD314" s="166"/>
      <c r="BE314" s="166"/>
      <c r="BF314" s="166"/>
      <c r="BG314" s="166"/>
      <c r="BH314" s="166"/>
      <c r="BI314" s="166"/>
      <c r="BJ314" s="166"/>
      <c r="BK314" s="166"/>
      <c r="BL314" s="166"/>
      <c r="BM314" s="166"/>
      <c r="BN314" s="166"/>
      <c r="BO314" s="166"/>
      <c r="BP314" s="166"/>
      <c r="BQ314" s="166"/>
      <c r="BR314" s="166"/>
      <c r="BS314" s="166"/>
      <c r="BT314" s="166"/>
      <c r="BU314" s="166"/>
      <c r="BV314" s="166"/>
      <c r="BW314" s="166"/>
      <c r="BX314" s="166"/>
      <c r="BY314" s="166"/>
      <c r="BZ314" s="166"/>
      <c r="CA314" s="166"/>
      <c r="CB314" s="166"/>
      <c r="CC314" s="166"/>
      <c r="CD314" s="166"/>
      <c r="CE314" s="166"/>
      <c r="CF314" s="166"/>
      <c r="CG314" s="166"/>
      <c r="CH314" s="166"/>
      <c r="CI314" s="166"/>
      <c r="CJ314" s="166"/>
      <c r="CK314" s="166"/>
      <c r="CL314" s="166"/>
      <c r="CM314" s="166"/>
      <c r="CN314" s="166"/>
      <c r="CO314" s="166"/>
      <c r="CP314" s="166"/>
      <c r="CQ314" s="166"/>
      <c r="CR314" s="166"/>
      <c r="CS314" s="166"/>
      <c r="CT314" s="166"/>
      <c r="CU314" s="166"/>
      <c r="CV314" s="166"/>
      <c r="CW314" s="166"/>
      <c r="CX314" s="166"/>
      <c r="CY314" s="166"/>
      <c r="CZ314" s="166"/>
    </row>
    <row r="315" spans="1:104" ht="11.25" customHeight="1" x14ac:dyDescent="0.2">
      <c r="A315" s="166"/>
      <c r="B315" s="166"/>
      <c r="C315" s="166"/>
      <c r="D315" s="166"/>
      <c r="E315" s="166"/>
      <c r="F315" s="166"/>
      <c r="G315" s="166"/>
      <c r="H315" s="166"/>
      <c r="I315" s="166"/>
      <c r="J315" s="166"/>
      <c r="K315" s="166"/>
      <c r="L315" s="166"/>
      <c r="M315" s="166"/>
      <c r="N315" s="166"/>
      <c r="O315" s="166"/>
      <c r="P315" s="166"/>
      <c r="Q315" s="166"/>
      <c r="R315" s="166"/>
      <c r="S315" s="166"/>
      <c r="T315" s="168"/>
      <c r="U315" s="169"/>
      <c r="V315" s="169"/>
      <c r="W315" s="166"/>
      <c r="X315" s="166"/>
      <c r="Y315" s="166"/>
      <c r="Z315" s="166"/>
      <c r="AA315" s="166"/>
      <c r="AB315" s="166"/>
      <c r="AC315" s="166"/>
      <c r="AD315" s="166"/>
      <c r="AE315" s="166"/>
      <c r="AF315" s="166"/>
      <c r="AG315" s="166"/>
      <c r="AH315" s="166"/>
      <c r="AI315" s="166"/>
      <c r="AJ315" s="166"/>
      <c r="AK315" s="166"/>
      <c r="AL315" s="166"/>
      <c r="AM315" s="166"/>
      <c r="AN315" s="166"/>
      <c r="AO315" s="166"/>
      <c r="AP315" s="166"/>
      <c r="AQ315" s="166"/>
      <c r="AR315" s="166"/>
      <c r="AS315" s="166"/>
      <c r="AT315" s="166"/>
      <c r="AU315" s="166"/>
      <c r="AV315" s="166"/>
      <c r="AW315" s="166"/>
      <c r="AX315" s="166"/>
      <c r="AY315" s="166"/>
      <c r="AZ315" s="166"/>
      <c r="BA315" s="166"/>
      <c r="BB315" s="166"/>
      <c r="BC315" s="166"/>
      <c r="BD315" s="166"/>
      <c r="BE315" s="166"/>
      <c r="BF315" s="166"/>
      <c r="BG315" s="166"/>
      <c r="BH315" s="166"/>
      <c r="BI315" s="166"/>
      <c r="BJ315" s="166"/>
      <c r="BK315" s="166"/>
      <c r="BL315" s="166"/>
      <c r="BM315" s="166"/>
      <c r="BN315" s="166"/>
      <c r="BO315" s="166"/>
      <c r="BP315" s="166"/>
      <c r="BQ315" s="166"/>
      <c r="BR315" s="166"/>
      <c r="BS315" s="166"/>
      <c r="BT315" s="166"/>
      <c r="BU315" s="166"/>
      <c r="BV315" s="166"/>
      <c r="BW315" s="166"/>
      <c r="BX315" s="166"/>
      <c r="BY315" s="166"/>
      <c r="BZ315" s="166"/>
      <c r="CA315" s="166"/>
      <c r="CB315" s="166"/>
      <c r="CC315" s="166"/>
      <c r="CD315" s="166"/>
      <c r="CE315" s="166"/>
      <c r="CF315" s="166"/>
      <c r="CG315" s="166"/>
      <c r="CH315" s="166"/>
      <c r="CI315" s="166"/>
      <c r="CJ315" s="166"/>
      <c r="CK315" s="166"/>
      <c r="CL315" s="166"/>
      <c r="CM315" s="166"/>
      <c r="CN315" s="166"/>
      <c r="CO315" s="166"/>
      <c r="CP315" s="166"/>
      <c r="CQ315" s="166"/>
      <c r="CR315" s="166"/>
      <c r="CS315" s="166"/>
      <c r="CT315" s="166"/>
      <c r="CU315" s="166"/>
      <c r="CV315" s="166"/>
      <c r="CW315" s="166"/>
      <c r="CX315" s="166"/>
      <c r="CY315" s="166"/>
      <c r="CZ315" s="166"/>
    </row>
    <row r="316" spans="1:104" ht="11.25" customHeight="1" x14ac:dyDescent="0.2">
      <c r="A316" s="166"/>
      <c r="B316" s="166"/>
      <c r="C316" s="166"/>
      <c r="D316" s="166"/>
      <c r="E316" s="166"/>
      <c r="F316" s="166"/>
      <c r="G316" s="166"/>
      <c r="H316" s="166"/>
      <c r="I316" s="166"/>
      <c r="J316" s="166"/>
      <c r="K316" s="166"/>
      <c r="L316" s="166"/>
      <c r="M316" s="166"/>
      <c r="N316" s="166"/>
      <c r="O316" s="166"/>
      <c r="P316" s="166"/>
      <c r="Q316" s="166"/>
      <c r="R316" s="166"/>
      <c r="S316" s="166"/>
      <c r="T316" s="168"/>
      <c r="U316" s="169"/>
      <c r="V316" s="169"/>
      <c r="W316" s="166"/>
      <c r="X316" s="166"/>
      <c r="Y316" s="166"/>
      <c r="Z316" s="166"/>
      <c r="AA316" s="166"/>
      <c r="AB316" s="166"/>
      <c r="AC316" s="166"/>
      <c r="AD316" s="166"/>
      <c r="AE316" s="166"/>
      <c r="AF316" s="166"/>
      <c r="AG316" s="166"/>
      <c r="AH316" s="166"/>
      <c r="AI316" s="166"/>
      <c r="AJ316" s="166"/>
      <c r="AK316" s="166"/>
      <c r="AL316" s="166"/>
      <c r="AM316" s="166"/>
      <c r="AN316" s="166"/>
      <c r="AO316" s="166"/>
      <c r="AP316" s="166"/>
      <c r="AQ316" s="166"/>
      <c r="AR316" s="166"/>
      <c r="AS316" s="166"/>
      <c r="AT316" s="166"/>
      <c r="AU316" s="166"/>
      <c r="AV316" s="166"/>
      <c r="AW316" s="166"/>
      <c r="AX316" s="166"/>
      <c r="AY316" s="166"/>
      <c r="AZ316" s="166"/>
      <c r="BA316" s="166"/>
      <c r="BB316" s="166"/>
      <c r="BC316" s="166"/>
      <c r="BD316" s="166"/>
      <c r="BE316" s="166"/>
      <c r="BF316" s="166"/>
      <c r="BG316" s="166"/>
      <c r="BH316" s="166"/>
      <c r="BI316" s="166"/>
      <c r="BJ316" s="166"/>
      <c r="BK316" s="166"/>
      <c r="BL316" s="166"/>
      <c r="BM316" s="166"/>
      <c r="BN316" s="166"/>
      <c r="BO316" s="166"/>
      <c r="BP316" s="166"/>
      <c r="BQ316" s="166"/>
      <c r="BR316" s="166"/>
      <c r="BS316" s="166"/>
      <c r="BT316" s="166"/>
      <c r="BU316" s="166"/>
      <c r="BV316" s="166"/>
      <c r="BW316" s="166"/>
      <c r="BX316" s="166"/>
      <c r="BY316" s="166"/>
      <c r="BZ316" s="166"/>
      <c r="CA316" s="166"/>
      <c r="CB316" s="166"/>
      <c r="CC316" s="166"/>
      <c r="CD316" s="166"/>
      <c r="CE316" s="166"/>
      <c r="CF316" s="166"/>
      <c r="CG316" s="166"/>
      <c r="CH316" s="166"/>
      <c r="CI316" s="166"/>
      <c r="CJ316" s="166"/>
      <c r="CK316" s="166"/>
      <c r="CL316" s="166"/>
      <c r="CM316" s="166"/>
      <c r="CN316" s="166"/>
      <c r="CO316" s="166"/>
      <c r="CP316" s="166"/>
      <c r="CQ316" s="166"/>
      <c r="CR316" s="166"/>
      <c r="CS316" s="166"/>
      <c r="CT316" s="166"/>
      <c r="CU316" s="166"/>
      <c r="CV316" s="166"/>
      <c r="CW316" s="166"/>
      <c r="CX316" s="166"/>
      <c r="CY316" s="166"/>
      <c r="CZ316" s="166"/>
    </row>
    <row r="317" spans="1:104" ht="11.25" customHeight="1" x14ac:dyDescent="0.2">
      <c r="A317" s="166"/>
      <c r="B317" s="166"/>
      <c r="C317" s="166"/>
      <c r="D317" s="166"/>
      <c r="E317" s="166"/>
      <c r="F317" s="166"/>
      <c r="G317" s="166"/>
      <c r="H317" s="166"/>
      <c r="I317" s="166"/>
      <c r="J317" s="166"/>
      <c r="K317" s="166"/>
      <c r="L317" s="166"/>
      <c r="M317" s="166"/>
      <c r="N317" s="166"/>
      <c r="O317" s="166"/>
      <c r="P317" s="166"/>
      <c r="Q317" s="166"/>
      <c r="R317" s="166"/>
      <c r="S317" s="166"/>
      <c r="T317" s="168"/>
      <c r="U317" s="169"/>
      <c r="V317" s="169"/>
      <c r="W317" s="166"/>
      <c r="X317" s="166"/>
      <c r="Y317" s="166"/>
      <c r="Z317" s="166"/>
      <c r="AA317" s="166"/>
      <c r="AB317" s="166"/>
      <c r="AC317" s="166"/>
      <c r="AD317" s="166"/>
      <c r="AE317" s="166"/>
      <c r="AF317" s="166"/>
      <c r="AG317" s="166"/>
      <c r="AH317" s="166"/>
      <c r="AI317" s="166"/>
      <c r="AJ317" s="166"/>
      <c r="AK317" s="166"/>
      <c r="AL317" s="166"/>
      <c r="AM317" s="166"/>
      <c r="AN317" s="166"/>
      <c r="AO317" s="166"/>
      <c r="AP317" s="166"/>
      <c r="AQ317" s="166"/>
      <c r="AR317" s="166"/>
      <c r="AS317" s="166"/>
      <c r="AT317" s="166"/>
      <c r="AU317" s="166"/>
      <c r="AV317" s="166"/>
      <c r="AW317" s="166"/>
      <c r="AX317" s="166"/>
      <c r="AY317" s="166"/>
      <c r="AZ317" s="166"/>
      <c r="BA317" s="166"/>
      <c r="BB317" s="166"/>
      <c r="BC317" s="166"/>
      <c r="BD317" s="166"/>
      <c r="BE317" s="166"/>
      <c r="BF317" s="166"/>
      <c r="BG317" s="166"/>
      <c r="BH317" s="166"/>
      <c r="BI317" s="166"/>
      <c r="BJ317" s="166"/>
      <c r="BK317" s="166"/>
      <c r="BL317" s="166"/>
      <c r="BM317" s="166"/>
      <c r="BN317" s="166"/>
      <c r="BO317" s="166"/>
      <c r="BP317" s="166"/>
      <c r="BQ317" s="166"/>
      <c r="BR317" s="166"/>
      <c r="BS317" s="166"/>
      <c r="BT317" s="166"/>
      <c r="BU317" s="166"/>
      <c r="BV317" s="166"/>
      <c r="BW317" s="166"/>
      <c r="BX317" s="166"/>
      <c r="BY317" s="166"/>
      <c r="BZ317" s="166"/>
      <c r="CA317" s="166"/>
      <c r="CB317" s="166"/>
      <c r="CC317" s="166"/>
      <c r="CD317" s="166"/>
      <c r="CE317" s="166"/>
      <c r="CF317" s="166"/>
      <c r="CG317" s="166"/>
      <c r="CH317" s="166"/>
      <c r="CI317" s="166"/>
      <c r="CJ317" s="166"/>
      <c r="CK317" s="166"/>
      <c r="CL317" s="166"/>
      <c r="CM317" s="166"/>
      <c r="CN317" s="166"/>
      <c r="CO317" s="166"/>
      <c r="CP317" s="166"/>
      <c r="CQ317" s="166"/>
      <c r="CR317" s="166"/>
      <c r="CS317" s="166"/>
      <c r="CT317" s="166"/>
      <c r="CU317" s="166"/>
      <c r="CV317" s="166"/>
      <c r="CW317" s="166"/>
      <c r="CX317" s="166"/>
      <c r="CY317" s="166"/>
      <c r="CZ317" s="166"/>
    </row>
    <row r="318" spans="1:104" ht="11.25" customHeight="1" x14ac:dyDescent="0.2">
      <c r="A318" s="166"/>
      <c r="B318" s="166"/>
      <c r="C318" s="166"/>
      <c r="D318" s="166"/>
      <c r="E318" s="166"/>
      <c r="F318" s="166"/>
      <c r="G318" s="166"/>
      <c r="H318" s="166"/>
      <c r="I318" s="166"/>
      <c r="J318" s="166"/>
      <c r="K318" s="166"/>
      <c r="L318" s="166"/>
      <c r="M318" s="166"/>
      <c r="N318" s="166"/>
      <c r="O318" s="166"/>
      <c r="P318" s="166"/>
      <c r="Q318" s="166"/>
      <c r="R318" s="166"/>
      <c r="S318" s="166"/>
      <c r="T318" s="168"/>
      <c r="U318" s="169"/>
      <c r="V318" s="169"/>
      <c r="W318" s="166"/>
      <c r="X318" s="166"/>
      <c r="Y318" s="166"/>
      <c r="Z318" s="166"/>
      <c r="AA318" s="166"/>
      <c r="AB318" s="166"/>
      <c r="AC318" s="166"/>
      <c r="AD318" s="166"/>
      <c r="AE318" s="166"/>
      <c r="AF318" s="166"/>
      <c r="AG318" s="166"/>
      <c r="AH318" s="166"/>
      <c r="AI318" s="166"/>
      <c r="AJ318" s="166"/>
      <c r="AK318" s="166"/>
      <c r="AL318" s="166"/>
      <c r="AM318" s="166"/>
      <c r="AN318" s="166"/>
      <c r="AO318" s="166"/>
      <c r="AP318" s="166"/>
      <c r="AQ318" s="166"/>
      <c r="AR318" s="166"/>
      <c r="AS318" s="166"/>
      <c r="AT318" s="166"/>
      <c r="AU318" s="166"/>
      <c r="AV318" s="166"/>
      <c r="AW318" s="166"/>
      <c r="AX318" s="166"/>
      <c r="AY318" s="166"/>
      <c r="AZ318" s="166"/>
      <c r="BA318" s="166"/>
      <c r="BB318" s="166"/>
      <c r="BC318" s="166"/>
      <c r="BD318" s="166"/>
      <c r="BE318" s="166"/>
      <c r="BF318" s="166"/>
      <c r="BG318" s="166"/>
      <c r="BH318" s="166"/>
      <c r="BI318" s="166"/>
      <c r="BJ318" s="166"/>
      <c r="BK318" s="166"/>
      <c r="BL318" s="166"/>
      <c r="BM318" s="166"/>
      <c r="BN318" s="166"/>
      <c r="BO318" s="166"/>
      <c r="BP318" s="166"/>
      <c r="BQ318" s="166"/>
      <c r="BR318" s="166"/>
      <c r="BS318" s="166"/>
      <c r="BT318" s="166"/>
      <c r="BU318" s="166"/>
      <c r="BV318" s="166"/>
      <c r="BW318" s="166"/>
      <c r="BX318" s="166"/>
      <c r="BY318" s="166"/>
      <c r="BZ318" s="166"/>
      <c r="CA318" s="166"/>
      <c r="CB318" s="166"/>
      <c r="CC318" s="166"/>
      <c r="CD318" s="166"/>
      <c r="CE318" s="166"/>
      <c r="CF318" s="166"/>
      <c r="CG318" s="166"/>
      <c r="CH318" s="166"/>
      <c r="CI318" s="166"/>
      <c r="CJ318" s="166"/>
      <c r="CK318" s="166"/>
      <c r="CL318" s="166"/>
      <c r="CM318" s="166"/>
      <c r="CN318" s="166"/>
      <c r="CO318" s="166"/>
      <c r="CP318" s="166"/>
      <c r="CQ318" s="166"/>
      <c r="CR318" s="166"/>
      <c r="CS318" s="166"/>
      <c r="CT318" s="166"/>
      <c r="CU318" s="166"/>
      <c r="CV318" s="166"/>
      <c r="CW318" s="166"/>
      <c r="CX318" s="166"/>
      <c r="CY318" s="166"/>
      <c r="CZ318" s="166"/>
    </row>
    <row r="319" spans="1:104" ht="11.25" customHeight="1" x14ac:dyDescent="0.2">
      <c r="A319" s="166"/>
      <c r="B319" s="166"/>
      <c r="C319" s="166"/>
      <c r="D319" s="166"/>
      <c r="E319" s="166"/>
      <c r="F319" s="166"/>
      <c r="G319" s="166"/>
      <c r="H319" s="166"/>
      <c r="I319" s="166"/>
      <c r="J319" s="166"/>
      <c r="K319" s="166"/>
      <c r="L319" s="166"/>
      <c r="M319" s="166"/>
      <c r="N319" s="166"/>
      <c r="O319" s="166"/>
      <c r="P319" s="166"/>
      <c r="Q319" s="166"/>
      <c r="R319" s="166"/>
      <c r="S319" s="166"/>
      <c r="T319" s="168"/>
      <c r="U319" s="169"/>
      <c r="V319" s="169"/>
      <c r="W319" s="166"/>
      <c r="X319" s="166"/>
      <c r="Y319" s="166"/>
      <c r="Z319" s="166"/>
      <c r="AA319" s="166"/>
      <c r="AB319" s="166"/>
      <c r="AC319" s="166"/>
      <c r="AD319" s="166"/>
      <c r="AE319" s="166"/>
      <c r="AF319" s="166"/>
      <c r="AG319" s="166"/>
      <c r="AH319" s="166"/>
      <c r="AI319" s="166"/>
      <c r="AJ319" s="166"/>
      <c r="AK319" s="166"/>
      <c r="AL319" s="166"/>
      <c r="AM319" s="166"/>
      <c r="AN319" s="166"/>
      <c r="AO319" s="166"/>
      <c r="AP319" s="166"/>
      <c r="AQ319" s="166"/>
      <c r="AR319" s="166"/>
      <c r="AS319" s="166"/>
      <c r="AT319" s="166"/>
      <c r="AU319" s="166"/>
      <c r="AV319" s="166"/>
      <c r="AW319" s="166"/>
      <c r="AX319" s="166"/>
      <c r="AY319" s="166"/>
      <c r="AZ319" s="166"/>
      <c r="BA319" s="166"/>
      <c r="BB319" s="166"/>
      <c r="BC319" s="166"/>
      <c r="BD319" s="166"/>
      <c r="BE319" s="166"/>
      <c r="BF319" s="166"/>
      <c r="BG319" s="166"/>
      <c r="BH319" s="166"/>
      <c r="BI319" s="166"/>
      <c r="BJ319" s="166"/>
      <c r="BK319" s="166"/>
      <c r="BL319" s="166"/>
      <c r="BM319" s="166"/>
      <c r="BN319" s="166"/>
      <c r="BO319" s="166"/>
      <c r="BP319" s="166"/>
      <c r="BQ319" s="166"/>
      <c r="BR319" s="166"/>
      <c r="BS319" s="166"/>
      <c r="BT319" s="166"/>
      <c r="BU319" s="166"/>
      <c r="BV319" s="166"/>
      <c r="BW319" s="166"/>
      <c r="BX319" s="166"/>
      <c r="BY319" s="166"/>
      <c r="BZ319" s="166"/>
      <c r="CA319" s="166"/>
      <c r="CB319" s="166"/>
      <c r="CC319" s="166"/>
      <c r="CD319" s="166"/>
      <c r="CE319" s="166"/>
      <c r="CF319" s="166"/>
      <c r="CG319" s="166"/>
      <c r="CH319" s="166"/>
      <c r="CI319" s="166"/>
      <c r="CJ319" s="166"/>
      <c r="CK319" s="166"/>
      <c r="CL319" s="166"/>
      <c r="CM319" s="166"/>
      <c r="CN319" s="166"/>
      <c r="CO319" s="166"/>
      <c r="CP319" s="166"/>
      <c r="CQ319" s="166"/>
      <c r="CR319" s="166"/>
      <c r="CS319" s="166"/>
      <c r="CT319" s="166"/>
      <c r="CU319" s="166"/>
      <c r="CV319" s="166"/>
      <c r="CW319" s="166"/>
      <c r="CX319" s="166"/>
      <c r="CY319" s="166"/>
      <c r="CZ319" s="166"/>
    </row>
    <row r="320" spans="1:104" ht="11.25" customHeight="1" x14ac:dyDescent="0.2">
      <c r="A320" s="166"/>
      <c r="B320" s="166"/>
      <c r="C320" s="166"/>
      <c r="D320" s="166"/>
      <c r="E320" s="166"/>
      <c r="F320" s="166"/>
      <c r="G320" s="166"/>
      <c r="H320" s="166"/>
      <c r="I320" s="166"/>
      <c r="J320" s="166"/>
      <c r="K320" s="166"/>
      <c r="L320" s="166"/>
      <c r="M320" s="166"/>
      <c r="N320" s="166"/>
      <c r="O320" s="166"/>
      <c r="P320" s="166"/>
      <c r="Q320" s="166"/>
      <c r="R320" s="166"/>
      <c r="S320" s="166"/>
      <c r="T320" s="168"/>
      <c r="U320" s="169"/>
      <c r="V320" s="169"/>
      <c r="W320" s="166"/>
      <c r="X320" s="166"/>
      <c r="Y320" s="166"/>
      <c r="Z320" s="166"/>
      <c r="AA320" s="166"/>
      <c r="AB320" s="166"/>
      <c r="AC320" s="166"/>
      <c r="AD320" s="166"/>
      <c r="AE320" s="166"/>
      <c r="AF320" s="166"/>
      <c r="AG320" s="166"/>
      <c r="AH320" s="166"/>
      <c r="AI320" s="166"/>
      <c r="AJ320" s="166"/>
      <c r="AK320" s="166"/>
      <c r="AL320" s="166"/>
      <c r="AM320" s="166"/>
      <c r="AN320" s="166"/>
      <c r="AO320" s="166"/>
      <c r="AP320" s="166"/>
      <c r="AQ320" s="166"/>
      <c r="AR320" s="166"/>
      <c r="AS320" s="166"/>
      <c r="AT320" s="166"/>
      <c r="AU320" s="166"/>
      <c r="AV320" s="166"/>
      <c r="AW320" s="166"/>
      <c r="AX320" s="166"/>
      <c r="AY320" s="166"/>
      <c r="AZ320" s="166"/>
      <c r="BA320" s="166"/>
      <c r="BB320" s="166"/>
      <c r="BC320" s="166"/>
      <c r="BD320" s="166"/>
      <c r="BE320" s="166"/>
      <c r="BF320" s="166"/>
      <c r="BG320" s="166"/>
      <c r="BH320" s="166"/>
      <c r="BI320" s="166"/>
      <c r="BJ320" s="166"/>
      <c r="BK320" s="166"/>
      <c r="BL320" s="166"/>
      <c r="BM320" s="166"/>
      <c r="BN320" s="166"/>
      <c r="BO320" s="166"/>
      <c r="BP320" s="166"/>
      <c r="BQ320" s="166"/>
      <c r="BR320" s="166"/>
      <c r="BS320" s="166"/>
      <c r="BT320" s="166"/>
      <c r="BU320" s="166"/>
      <c r="BV320" s="166"/>
      <c r="BW320" s="166"/>
      <c r="BX320" s="166"/>
      <c r="BY320" s="166"/>
      <c r="BZ320" s="166"/>
      <c r="CA320" s="166"/>
      <c r="CB320" s="166"/>
      <c r="CC320" s="166"/>
      <c r="CD320" s="166"/>
      <c r="CE320" s="166"/>
      <c r="CF320" s="166"/>
      <c r="CG320" s="166"/>
      <c r="CH320" s="166"/>
      <c r="CI320" s="166"/>
      <c r="CJ320" s="166"/>
      <c r="CK320" s="166"/>
      <c r="CL320" s="166"/>
      <c r="CM320" s="166"/>
      <c r="CN320" s="166"/>
      <c r="CO320" s="166"/>
      <c r="CP320" s="166"/>
      <c r="CQ320" s="166"/>
      <c r="CR320" s="166"/>
      <c r="CS320" s="166"/>
      <c r="CT320" s="166"/>
      <c r="CU320" s="166"/>
      <c r="CV320" s="166"/>
      <c r="CW320" s="166"/>
      <c r="CX320" s="166"/>
      <c r="CY320" s="166"/>
      <c r="CZ320" s="166"/>
    </row>
    <row r="321" spans="1:104" ht="11.25" customHeight="1" x14ac:dyDescent="0.2">
      <c r="A321" s="166"/>
      <c r="B321" s="166"/>
      <c r="C321" s="166"/>
      <c r="D321" s="166"/>
      <c r="E321" s="166"/>
      <c r="F321" s="166"/>
      <c r="G321" s="166"/>
      <c r="H321" s="166"/>
      <c r="I321" s="166"/>
      <c r="J321" s="166"/>
      <c r="K321" s="166"/>
      <c r="L321" s="166"/>
      <c r="M321" s="166"/>
      <c r="N321" s="166"/>
      <c r="O321" s="166"/>
      <c r="P321" s="166"/>
      <c r="Q321" s="166"/>
      <c r="R321" s="166"/>
      <c r="S321" s="166"/>
      <c r="T321" s="168"/>
      <c r="U321" s="169"/>
      <c r="V321" s="169"/>
      <c r="W321" s="166"/>
      <c r="X321" s="166"/>
      <c r="Y321" s="166"/>
      <c r="Z321" s="166"/>
      <c r="AA321" s="166"/>
      <c r="AB321" s="166"/>
      <c r="AC321" s="166"/>
      <c r="AD321" s="166"/>
      <c r="AE321" s="166"/>
      <c r="AF321" s="166"/>
      <c r="AG321" s="166"/>
      <c r="AH321" s="166"/>
      <c r="AI321" s="166"/>
      <c r="AJ321" s="166"/>
      <c r="AK321" s="166"/>
      <c r="AL321" s="166"/>
      <c r="AM321" s="166"/>
      <c r="AN321" s="166"/>
      <c r="AO321" s="166"/>
      <c r="AP321" s="166"/>
      <c r="AQ321" s="166"/>
      <c r="AR321" s="166"/>
      <c r="AS321" s="166"/>
      <c r="AT321" s="166"/>
      <c r="AU321" s="166"/>
      <c r="AV321" s="166"/>
      <c r="AW321" s="166"/>
      <c r="AX321" s="166"/>
      <c r="AY321" s="166"/>
      <c r="AZ321" s="166"/>
      <c r="BA321" s="166"/>
      <c r="BB321" s="166"/>
      <c r="BC321" s="166"/>
      <c r="BD321" s="166"/>
      <c r="BE321" s="166"/>
      <c r="BF321" s="166"/>
      <c r="BG321" s="166"/>
      <c r="BH321" s="166"/>
      <c r="BI321" s="166"/>
      <c r="BJ321" s="166"/>
      <c r="BK321" s="166"/>
      <c r="BL321" s="166"/>
      <c r="BM321" s="166"/>
      <c r="BN321" s="166"/>
      <c r="BO321" s="166"/>
      <c r="BP321" s="166"/>
      <c r="BQ321" s="166"/>
      <c r="BR321" s="166"/>
      <c r="BS321" s="166"/>
      <c r="BT321" s="166"/>
      <c r="BU321" s="166"/>
      <c r="BV321" s="166"/>
      <c r="BW321" s="166"/>
      <c r="BX321" s="166"/>
      <c r="BY321" s="166"/>
      <c r="BZ321" s="166"/>
      <c r="CA321" s="166"/>
      <c r="CB321" s="166"/>
      <c r="CC321" s="166"/>
      <c r="CD321" s="166"/>
      <c r="CE321" s="166"/>
      <c r="CF321" s="166"/>
      <c r="CG321" s="166"/>
      <c r="CH321" s="166"/>
      <c r="CI321" s="166"/>
      <c r="CJ321" s="166"/>
      <c r="CK321" s="166"/>
      <c r="CL321" s="166"/>
      <c r="CM321" s="166"/>
      <c r="CN321" s="166"/>
      <c r="CO321" s="166"/>
      <c r="CP321" s="166"/>
      <c r="CQ321" s="166"/>
      <c r="CR321" s="166"/>
      <c r="CS321" s="166"/>
      <c r="CT321" s="166"/>
      <c r="CU321" s="166"/>
      <c r="CV321" s="166"/>
      <c r="CW321" s="166"/>
      <c r="CX321" s="166"/>
      <c r="CY321" s="166"/>
      <c r="CZ321" s="166"/>
    </row>
    <row r="322" spans="1:104" ht="11.25" customHeight="1" x14ac:dyDescent="0.2">
      <c r="A322" s="166"/>
      <c r="B322" s="166"/>
      <c r="C322" s="166"/>
      <c r="D322" s="166"/>
      <c r="E322" s="166"/>
      <c r="F322" s="166"/>
      <c r="G322" s="166"/>
      <c r="H322" s="166"/>
      <c r="I322" s="166"/>
      <c r="J322" s="166"/>
      <c r="K322" s="166"/>
      <c r="L322" s="166"/>
      <c r="M322" s="166"/>
      <c r="N322" s="166"/>
      <c r="O322" s="166"/>
      <c r="P322" s="166"/>
      <c r="Q322" s="166"/>
      <c r="R322" s="166"/>
      <c r="S322" s="166"/>
      <c r="T322" s="168"/>
      <c r="U322" s="169"/>
      <c r="V322" s="169"/>
      <c r="W322" s="166"/>
      <c r="X322" s="166"/>
      <c r="Y322" s="166"/>
      <c r="Z322" s="166"/>
      <c r="AA322" s="166"/>
      <c r="AB322" s="166"/>
      <c r="AC322" s="166"/>
      <c r="AD322" s="166"/>
      <c r="AE322" s="166"/>
      <c r="AF322" s="166"/>
      <c r="AG322" s="166"/>
      <c r="AH322" s="166"/>
      <c r="AI322" s="166"/>
      <c r="AJ322" s="166"/>
      <c r="AK322" s="166"/>
      <c r="AL322" s="166"/>
      <c r="AM322" s="166"/>
      <c r="AN322" s="166"/>
      <c r="AO322" s="166"/>
      <c r="AP322" s="166"/>
      <c r="AQ322" s="166"/>
      <c r="AR322" s="166"/>
      <c r="AS322" s="166"/>
      <c r="AT322" s="166"/>
      <c r="AU322" s="166"/>
      <c r="AV322" s="166"/>
      <c r="AW322" s="166"/>
      <c r="AX322" s="166"/>
      <c r="AY322" s="166"/>
      <c r="AZ322" s="166"/>
      <c r="BA322" s="166"/>
      <c r="BB322" s="166"/>
      <c r="BC322" s="166"/>
      <c r="BD322" s="166"/>
      <c r="BE322" s="166"/>
      <c r="BF322" s="166"/>
      <c r="BG322" s="166"/>
      <c r="BH322" s="166"/>
      <c r="BI322" s="166"/>
      <c r="BJ322" s="166"/>
      <c r="BK322" s="166"/>
      <c r="BL322" s="166"/>
      <c r="BM322" s="166"/>
      <c r="BN322" s="166"/>
      <c r="BO322" s="166"/>
      <c r="BP322" s="166"/>
      <c r="BQ322" s="166"/>
      <c r="BR322" s="166"/>
      <c r="BS322" s="166"/>
      <c r="BT322" s="166"/>
      <c r="BU322" s="166"/>
      <c r="BV322" s="166"/>
      <c r="BW322" s="166"/>
      <c r="BX322" s="166"/>
      <c r="BY322" s="166"/>
      <c r="BZ322" s="166"/>
      <c r="CA322" s="166"/>
      <c r="CB322" s="166"/>
      <c r="CC322" s="166"/>
      <c r="CD322" s="166"/>
      <c r="CE322" s="166"/>
      <c r="CF322" s="166"/>
      <c r="CG322" s="166"/>
      <c r="CH322" s="166"/>
      <c r="CI322" s="166"/>
      <c r="CJ322" s="166"/>
      <c r="CK322" s="166"/>
      <c r="CL322" s="166"/>
      <c r="CM322" s="166"/>
      <c r="CN322" s="166"/>
      <c r="CO322" s="166"/>
      <c r="CP322" s="166"/>
      <c r="CQ322" s="166"/>
      <c r="CR322" s="166"/>
      <c r="CS322" s="166"/>
      <c r="CT322" s="166"/>
      <c r="CU322" s="166"/>
      <c r="CV322" s="166"/>
      <c r="CW322" s="166"/>
      <c r="CX322" s="166"/>
      <c r="CY322" s="166"/>
      <c r="CZ322" s="166"/>
    </row>
    <row r="323" spans="1:104" ht="11.25" customHeight="1" x14ac:dyDescent="0.2">
      <c r="A323" s="166"/>
      <c r="B323" s="166"/>
      <c r="C323" s="166"/>
      <c r="D323" s="166"/>
      <c r="E323" s="166"/>
      <c r="F323" s="166"/>
      <c r="G323" s="166"/>
      <c r="H323" s="166"/>
      <c r="I323" s="166"/>
      <c r="J323" s="166"/>
      <c r="K323" s="166"/>
      <c r="L323" s="166"/>
      <c r="M323" s="166"/>
      <c r="N323" s="166"/>
      <c r="O323" s="166"/>
      <c r="P323" s="166"/>
      <c r="Q323" s="166"/>
      <c r="R323" s="166"/>
      <c r="S323" s="166"/>
      <c r="T323" s="168"/>
      <c r="U323" s="169"/>
      <c r="V323" s="169"/>
      <c r="W323" s="166"/>
      <c r="X323" s="166"/>
      <c r="Y323" s="166"/>
      <c r="Z323" s="166"/>
      <c r="AA323" s="166"/>
      <c r="AB323" s="166"/>
      <c r="AC323" s="166"/>
      <c r="AD323" s="166"/>
      <c r="AE323" s="166"/>
      <c r="AF323" s="166"/>
      <c r="AG323" s="166"/>
      <c r="AH323" s="166"/>
      <c r="AI323" s="166"/>
      <c r="AJ323" s="166"/>
      <c r="AK323" s="166"/>
      <c r="AL323" s="166"/>
      <c r="AM323" s="166"/>
      <c r="AN323" s="166"/>
      <c r="AO323" s="166"/>
      <c r="AP323" s="166"/>
      <c r="AQ323" s="166"/>
      <c r="AR323" s="166"/>
      <c r="AS323" s="166"/>
      <c r="AT323" s="166"/>
      <c r="AU323" s="166"/>
      <c r="AV323" s="166"/>
      <c r="AW323" s="166"/>
      <c r="AX323" s="166"/>
      <c r="AY323" s="166"/>
      <c r="AZ323" s="166"/>
      <c r="BA323" s="166"/>
      <c r="BB323" s="166"/>
      <c r="BC323" s="166"/>
      <c r="BD323" s="166"/>
      <c r="BE323" s="166"/>
      <c r="BF323" s="166"/>
      <c r="BG323" s="166"/>
      <c r="BH323" s="166"/>
      <c r="BI323" s="166"/>
      <c r="BJ323" s="166"/>
      <c r="BK323" s="166"/>
      <c r="BL323" s="166"/>
      <c r="BM323" s="166"/>
      <c r="BN323" s="166"/>
      <c r="BO323" s="166"/>
      <c r="BP323" s="166"/>
      <c r="BQ323" s="166"/>
      <c r="BR323" s="166"/>
      <c r="BS323" s="166"/>
      <c r="BT323" s="166"/>
      <c r="BU323" s="166"/>
      <c r="BV323" s="166"/>
      <c r="BW323" s="166"/>
      <c r="BX323" s="166"/>
      <c r="BY323" s="166"/>
      <c r="BZ323" s="166"/>
      <c r="CA323" s="166"/>
      <c r="CB323" s="166"/>
      <c r="CC323" s="166"/>
      <c r="CD323" s="166"/>
      <c r="CE323" s="166"/>
      <c r="CF323" s="166"/>
      <c r="CG323" s="166"/>
      <c r="CH323" s="166"/>
      <c r="CI323" s="166"/>
      <c r="CJ323" s="166"/>
      <c r="CK323" s="166"/>
      <c r="CL323" s="166"/>
      <c r="CM323" s="166"/>
      <c r="CN323" s="166"/>
      <c r="CO323" s="166"/>
      <c r="CP323" s="166"/>
      <c r="CQ323" s="166"/>
      <c r="CR323" s="166"/>
      <c r="CS323" s="166"/>
      <c r="CT323" s="166"/>
      <c r="CU323" s="166"/>
      <c r="CV323" s="166"/>
      <c r="CW323" s="166"/>
      <c r="CX323" s="166"/>
      <c r="CY323" s="166"/>
      <c r="CZ323" s="166"/>
    </row>
    <row r="324" spans="1:104" ht="11.25" customHeight="1" x14ac:dyDescent="0.2">
      <c r="A324" s="166"/>
      <c r="B324" s="166"/>
      <c r="C324" s="166"/>
      <c r="D324" s="166"/>
      <c r="E324" s="166"/>
      <c r="F324" s="166"/>
      <c r="G324" s="166"/>
      <c r="H324" s="166"/>
      <c r="I324" s="166"/>
      <c r="J324" s="166"/>
      <c r="K324" s="166"/>
      <c r="L324" s="166"/>
      <c r="M324" s="166"/>
      <c r="N324" s="166"/>
      <c r="O324" s="166"/>
      <c r="P324" s="166"/>
      <c r="Q324" s="166"/>
      <c r="R324" s="166"/>
      <c r="S324" s="166"/>
      <c r="T324" s="168"/>
      <c r="U324" s="169"/>
      <c r="V324" s="169"/>
      <c r="W324" s="166"/>
      <c r="X324" s="166"/>
      <c r="Y324" s="166"/>
      <c r="Z324" s="166"/>
      <c r="AA324" s="166"/>
      <c r="AB324" s="166"/>
      <c r="AC324" s="166"/>
      <c r="AD324" s="166"/>
      <c r="AE324" s="166"/>
      <c r="AF324" s="166"/>
      <c r="AG324" s="166"/>
      <c r="AH324" s="166"/>
      <c r="AI324" s="166"/>
      <c r="AJ324" s="166"/>
      <c r="AK324" s="166"/>
      <c r="AL324" s="166"/>
      <c r="AM324" s="166"/>
      <c r="AN324" s="166"/>
      <c r="AO324" s="166"/>
      <c r="AP324" s="166"/>
      <c r="AQ324" s="166"/>
      <c r="AR324" s="166"/>
      <c r="AS324" s="166"/>
      <c r="AT324" s="166"/>
      <c r="AU324" s="166"/>
      <c r="AV324" s="166"/>
      <c r="AW324" s="166"/>
      <c r="AX324" s="166"/>
      <c r="AY324" s="166"/>
      <c r="AZ324" s="166"/>
      <c r="BA324" s="166"/>
      <c r="BB324" s="166"/>
      <c r="BC324" s="166"/>
      <c r="BD324" s="166"/>
      <c r="BE324" s="166"/>
      <c r="BF324" s="166"/>
      <c r="BG324" s="166"/>
      <c r="BH324" s="166"/>
      <c r="BI324" s="166"/>
      <c r="BJ324" s="166"/>
      <c r="BK324" s="166"/>
      <c r="BL324" s="166"/>
      <c r="BM324" s="166"/>
      <c r="BN324" s="166"/>
      <c r="BO324" s="166"/>
      <c r="BP324" s="166"/>
      <c r="BQ324" s="166"/>
      <c r="BR324" s="166"/>
      <c r="BS324" s="166"/>
      <c r="BT324" s="166"/>
      <c r="BU324" s="166"/>
      <c r="BV324" s="166"/>
      <c r="BW324" s="166"/>
      <c r="BX324" s="166"/>
      <c r="BY324" s="166"/>
      <c r="BZ324" s="166"/>
      <c r="CA324" s="166"/>
      <c r="CB324" s="166"/>
      <c r="CC324" s="166"/>
      <c r="CD324" s="166"/>
      <c r="CE324" s="166"/>
      <c r="CF324" s="166"/>
      <c r="CG324" s="166"/>
      <c r="CH324" s="166"/>
      <c r="CI324" s="166"/>
      <c r="CJ324" s="166"/>
      <c r="CK324" s="166"/>
      <c r="CL324" s="166"/>
      <c r="CM324" s="166"/>
      <c r="CN324" s="166"/>
      <c r="CO324" s="166"/>
      <c r="CP324" s="166"/>
      <c r="CQ324" s="166"/>
      <c r="CR324" s="166"/>
      <c r="CS324" s="166"/>
      <c r="CT324" s="166"/>
      <c r="CU324" s="166"/>
      <c r="CV324" s="166"/>
      <c r="CW324" s="166"/>
      <c r="CX324" s="166"/>
      <c r="CY324" s="166"/>
      <c r="CZ324" s="166"/>
    </row>
    <row r="325" spans="1:104" ht="11.25" customHeight="1" x14ac:dyDescent="0.2">
      <c r="A325" s="166"/>
      <c r="B325" s="166"/>
      <c r="C325" s="166"/>
      <c r="D325" s="166"/>
      <c r="E325" s="166"/>
      <c r="F325" s="166"/>
      <c r="G325" s="166"/>
      <c r="H325" s="166"/>
      <c r="I325" s="166"/>
      <c r="J325" s="166"/>
      <c r="K325" s="166"/>
      <c r="L325" s="166"/>
      <c r="M325" s="166"/>
      <c r="N325" s="166"/>
      <c r="O325" s="166"/>
      <c r="P325" s="166"/>
      <c r="Q325" s="166"/>
      <c r="R325" s="166"/>
      <c r="S325" s="166"/>
      <c r="T325" s="168"/>
      <c r="U325" s="169"/>
      <c r="V325" s="169"/>
      <c r="W325" s="166"/>
      <c r="X325" s="166"/>
      <c r="Y325" s="166"/>
      <c r="Z325" s="166"/>
      <c r="AA325" s="166"/>
      <c r="AB325" s="166"/>
      <c r="AC325" s="166"/>
      <c r="AD325" s="166"/>
      <c r="AE325" s="166"/>
      <c r="AF325" s="166"/>
      <c r="AG325" s="166"/>
      <c r="AH325" s="166"/>
      <c r="AI325" s="166"/>
      <c r="AJ325" s="166"/>
      <c r="AK325" s="166"/>
      <c r="AL325" s="166"/>
      <c r="AM325" s="166"/>
      <c r="AN325" s="166"/>
      <c r="AO325" s="166"/>
      <c r="AP325" s="166"/>
      <c r="AQ325" s="166"/>
      <c r="AR325" s="166"/>
      <c r="AS325" s="166"/>
      <c r="AT325" s="166"/>
      <c r="AU325" s="166"/>
      <c r="AV325" s="166"/>
      <c r="AW325" s="166"/>
      <c r="AX325" s="166"/>
      <c r="AY325" s="166"/>
      <c r="AZ325" s="166"/>
      <c r="BA325" s="166"/>
      <c r="BB325" s="166"/>
      <c r="BC325" s="166"/>
      <c r="BD325" s="166"/>
      <c r="BE325" s="166"/>
      <c r="BF325" s="166"/>
      <c r="BG325" s="166"/>
      <c r="BH325" s="166"/>
      <c r="BI325" s="166"/>
      <c r="BJ325" s="166"/>
      <c r="BK325" s="166"/>
      <c r="BL325" s="166"/>
      <c r="BM325" s="166"/>
      <c r="BN325" s="166"/>
      <c r="BO325" s="166"/>
      <c r="BP325" s="166"/>
      <c r="BQ325" s="166"/>
      <c r="BR325" s="166"/>
      <c r="BS325" s="166"/>
      <c r="BT325" s="166"/>
      <c r="BU325" s="166"/>
      <c r="BV325" s="166"/>
      <c r="BW325" s="166"/>
      <c r="BX325" s="166"/>
      <c r="BY325" s="166"/>
      <c r="BZ325" s="166"/>
      <c r="CA325" s="166"/>
      <c r="CB325" s="166"/>
      <c r="CC325" s="166"/>
      <c r="CD325" s="166"/>
      <c r="CE325" s="166"/>
      <c r="CF325" s="166"/>
      <c r="CG325" s="166"/>
      <c r="CH325" s="166"/>
      <c r="CI325" s="166"/>
      <c r="CJ325" s="166"/>
      <c r="CK325" s="166"/>
      <c r="CL325" s="166"/>
      <c r="CM325" s="166"/>
      <c r="CN325" s="166"/>
      <c r="CO325" s="166"/>
      <c r="CP325" s="166"/>
      <c r="CQ325" s="166"/>
      <c r="CR325" s="166"/>
      <c r="CS325" s="166"/>
      <c r="CT325" s="166"/>
      <c r="CU325" s="166"/>
      <c r="CV325" s="166"/>
      <c r="CW325" s="166"/>
      <c r="CX325" s="166"/>
      <c r="CY325" s="166"/>
      <c r="CZ325" s="166"/>
    </row>
    <row r="326" spans="1:104" ht="11.25" customHeight="1" x14ac:dyDescent="0.2">
      <c r="A326" s="166"/>
      <c r="B326" s="166"/>
      <c r="C326" s="166"/>
      <c r="D326" s="166"/>
      <c r="E326" s="166"/>
      <c r="F326" s="166"/>
      <c r="G326" s="166"/>
      <c r="H326" s="166"/>
      <c r="I326" s="166"/>
      <c r="J326" s="166"/>
      <c r="K326" s="166"/>
      <c r="L326" s="166"/>
      <c r="M326" s="166"/>
      <c r="N326" s="166"/>
      <c r="O326" s="166"/>
      <c r="P326" s="166"/>
      <c r="Q326" s="166"/>
      <c r="R326" s="166"/>
      <c r="S326" s="166"/>
      <c r="T326" s="168"/>
      <c r="U326" s="169"/>
      <c r="V326" s="169"/>
      <c r="W326" s="166"/>
      <c r="X326" s="166"/>
      <c r="Y326" s="166"/>
      <c r="Z326" s="166"/>
      <c r="AA326" s="166"/>
      <c r="AB326" s="166"/>
      <c r="AC326" s="166"/>
      <c r="AD326" s="166"/>
      <c r="AE326" s="166"/>
      <c r="AF326" s="166"/>
      <c r="AG326" s="166"/>
      <c r="AH326" s="166"/>
      <c r="AI326" s="166"/>
      <c r="AJ326" s="166"/>
      <c r="AK326" s="166"/>
      <c r="AL326" s="166"/>
      <c r="AM326" s="166"/>
      <c r="AN326" s="166"/>
      <c r="AO326" s="166"/>
      <c r="AP326" s="166"/>
      <c r="AQ326" s="166"/>
      <c r="AR326" s="166"/>
      <c r="AS326" s="166"/>
      <c r="AT326" s="166"/>
      <c r="AU326" s="166"/>
      <c r="AV326" s="166"/>
      <c r="AW326" s="166"/>
      <c r="AX326" s="166"/>
      <c r="AY326" s="166"/>
      <c r="AZ326" s="166"/>
      <c r="BA326" s="166"/>
      <c r="BB326" s="166"/>
      <c r="BC326" s="166"/>
      <c r="BD326" s="166"/>
      <c r="BE326" s="166"/>
      <c r="BF326" s="166"/>
      <c r="BG326" s="166"/>
      <c r="BH326" s="166"/>
      <c r="BI326" s="166"/>
      <c r="BJ326" s="166"/>
      <c r="BK326" s="166"/>
      <c r="BL326" s="166"/>
      <c r="BM326" s="166"/>
      <c r="BN326" s="166"/>
      <c r="BO326" s="166"/>
      <c r="BP326" s="166"/>
      <c r="BQ326" s="166"/>
      <c r="BR326" s="166"/>
      <c r="BS326" s="166"/>
      <c r="BT326" s="166"/>
      <c r="BU326" s="166"/>
      <c r="BV326" s="166"/>
      <c r="BW326" s="166"/>
      <c r="BX326" s="166"/>
      <c r="BY326" s="166"/>
      <c r="BZ326" s="166"/>
      <c r="CA326" s="166"/>
      <c r="CB326" s="166"/>
      <c r="CC326" s="166"/>
      <c r="CD326" s="166"/>
      <c r="CE326" s="166"/>
      <c r="CF326" s="166"/>
      <c r="CG326" s="166"/>
      <c r="CH326" s="166"/>
      <c r="CI326" s="166"/>
      <c r="CJ326" s="166"/>
      <c r="CK326" s="166"/>
      <c r="CL326" s="166"/>
      <c r="CM326" s="166"/>
      <c r="CN326" s="166"/>
      <c r="CO326" s="166"/>
      <c r="CP326" s="166"/>
      <c r="CQ326" s="166"/>
      <c r="CR326" s="166"/>
      <c r="CS326" s="166"/>
      <c r="CT326" s="166"/>
      <c r="CU326" s="166"/>
      <c r="CV326" s="166"/>
      <c r="CW326" s="166"/>
      <c r="CX326" s="166"/>
      <c r="CY326" s="166"/>
      <c r="CZ326" s="166"/>
    </row>
    <row r="327" spans="1:104" ht="11.25" customHeight="1" x14ac:dyDescent="0.2">
      <c r="A327" s="166"/>
      <c r="B327" s="166"/>
      <c r="C327" s="166"/>
      <c r="D327" s="166"/>
      <c r="E327" s="166"/>
      <c r="F327" s="166"/>
      <c r="G327" s="166"/>
      <c r="H327" s="166"/>
      <c r="I327" s="166"/>
      <c r="J327" s="166"/>
      <c r="K327" s="166"/>
      <c r="L327" s="166"/>
      <c r="M327" s="166"/>
      <c r="N327" s="166"/>
      <c r="O327" s="166"/>
      <c r="P327" s="166"/>
      <c r="Q327" s="166"/>
      <c r="R327" s="166"/>
      <c r="S327" s="166"/>
      <c r="T327" s="168"/>
      <c r="U327" s="169"/>
      <c r="V327" s="169"/>
      <c r="W327" s="166"/>
      <c r="X327" s="166"/>
      <c r="Y327" s="166"/>
      <c r="Z327" s="166"/>
      <c r="AA327" s="166"/>
      <c r="AB327" s="166"/>
      <c r="AC327" s="166"/>
      <c r="AD327" s="166"/>
      <c r="AE327" s="166"/>
      <c r="AF327" s="166"/>
      <c r="AG327" s="166"/>
      <c r="AH327" s="166"/>
      <c r="AI327" s="166"/>
      <c r="AJ327" s="166"/>
      <c r="AK327" s="166"/>
      <c r="AL327" s="166"/>
      <c r="AM327" s="166"/>
      <c r="AN327" s="166"/>
      <c r="AO327" s="166"/>
      <c r="AP327" s="166"/>
      <c r="AQ327" s="166"/>
      <c r="AR327" s="166"/>
      <c r="AS327" s="166"/>
      <c r="AT327" s="166"/>
      <c r="AU327" s="166"/>
      <c r="AV327" s="166"/>
      <c r="AW327" s="166"/>
      <c r="AX327" s="166"/>
      <c r="AY327" s="166"/>
      <c r="AZ327" s="166"/>
      <c r="BA327" s="166"/>
      <c r="BB327" s="166"/>
      <c r="BC327" s="166"/>
      <c r="BD327" s="166"/>
      <c r="BE327" s="166"/>
      <c r="BF327" s="166"/>
      <c r="BG327" s="166"/>
      <c r="BH327" s="166"/>
      <c r="BI327" s="166"/>
      <c r="BJ327" s="166"/>
      <c r="BK327" s="166"/>
      <c r="BL327" s="166"/>
      <c r="BM327" s="166"/>
      <c r="BN327" s="166"/>
      <c r="BO327" s="166"/>
      <c r="BP327" s="166"/>
      <c r="BQ327" s="166"/>
      <c r="BR327" s="166"/>
      <c r="BS327" s="166"/>
      <c r="BT327" s="166"/>
      <c r="BU327" s="166"/>
      <c r="BV327" s="166"/>
      <c r="BW327" s="166"/>
      <c r="BX327" s="166"/>
      <c r="BY327" s="166"/>
      <c r="BZ327" s="166"/>
      <c r="CA327" s="166"/>
      <c r="CB327" s="166"/>
      <c r="CC327" s="166"/>
      <c r="CD327" s="166"/>
      <c r="CE327" s="166"/>
      <c r="CF327" s="166"/>
      <c r="CG327" s="166"/>
      <c r="CH327" s="166"/>
      <c r="CI327" s="166"/>
      <c r="CJ327" s="166"/>
      <c r="CK327" s="166"/>
      <c r="CL327" s="166"/>
      <c r="CM327" s="166"/>
      <c r="CN327" s="166"/>
      <c r="CO327" s="166"/>
      <c r="CP327" s="166"/>
      <c r="CQ327" s="166"/>
      <c r="CR327" s="166"/>
      <c r="CS327" s="166"/>
      <c r="CT327" s="166"/>
      <c r="CU327" s="166"/>
      <c r="CV327" s="166"/>
      <c r="CW327" s="166"/>
      <c r="CX327" s="166"/>
      <c r="CY327" s="166"/>
      <c r="CZ327" s="166"/>
    </row>
    <row r="328" spans="1:104" ht="11.25" customHeight="1" x14ac:dyDescent="0.2">
      <c r="A328" s="166"/>
      <c r="B328" s="166"/>
      <c r="C328" s="166"/>
      <c r="D328" s="166"/>
      <c r="E328" s="166"/>
      <c r="F328" s="166"/>
      <c r="G328" s="166"/>
      <c r="H328" s="166"/>
      <c r="I328" s="166"/>
      <c r="J328" s="166"/>
      <c r="K328" s="166"/>
      <c r="L328" s="166"/>
      <c r="M328" s="166"/>
      <c r="N328" s="166"/>
      <c r="O328" s="166"/>
      <c r="P328" s="166"/>
      <c r="Q328" s="166"/>
      <c r="R328" s="166"/>
      <c r="S328" s="166"/>
      <c r="T328" s="168"/>
      <c r="U328" s="169"/>
      <c r="V328" s="169"/>
      <c r="W328" s="166"/>
      <c r="X328" s="166"/>
      <c r="Y328" s="166"/>
      <c r="Z328" s="166"/>
      <c r="AA328" s="166"/>
      <c r="AB328" s="166"/>
      <c r="AC328" s="166"/>
      <c r="AD328" s="166"/>
      <c r="AE328" s="166"/>
      <c r="AF328" s="166"/>
      <c r="AG328" s="166"/>
      <c r="AH328" s="166"/>
      <c r="AI328" s="166"/>
      <c r="AJ328" s="166"/>
      <c r="AK328" s="166"/>
      <c r="AL328" s="166"/>
      <c r="AM328" s="166"/>
      <c r="AN328" s="166"/>
      <c r="AO328" s="166"/>
      <c r="AP328" s="166"/>
      <c r="AQ328" s="166"/>
      <c r="AR328" s="166"/>
      <c r="AS328" s="166"/>
      <c r="AT328" s="166"/>
      <c r="AU328" s="166"/>
      <c r="AV328" s="166"/>
      <c r="AW328" s="166"/>
      <c r="AX328" s="166"/>
      <c r="AY328" s="166"/>
      <c r="AZ328" s="166"/>
      <c r="BA328" s="166"/>
      <c r="BB328" s="166"/>
      <c r="BC328" s="166"/>
      <c r="BD328" s="166"/>
      <c r="BE328" s="166"/>
      <c r="BF328" s="166"/>
      <c r="BG328" s="166"/>
      <c r="BH328" s="166"/>
      <c r="BI328" s="166"/>
      <c r="BJ328" s="166"/>
      <c r="BK328" s="166"/>
      <c r="BL328" s="166"/>
      <c r="BM328" s="166"/>
      <c r="BN328" s="166"/>
      <c r="BO328" s="166"/>
      <c r="BP328" s="166"/>
      <c r="BQ328" s="166"/>
      <c r="BR328" s="166"/>
      <c r="BS328" s="166"/>
      <c r="BT328" s="166"/>
      <c r="BU328" s="166"/>
      <c r="BV328" s="166"/>
      <c r="BW328" s="166"/>
      <c r="BX328" s="166"/>
      <c r="BY328" s="166"/>
      <c r="BZ328" s="166"/>
      <c r="CA328" s="166"/>
      <c r="CB328" s="166"/>
      <c r="CC328" s="166"/>
      <c r="CD328" s="166"/>
      <c r="CE328" s="166"/>
      <c r="CF328" s="166"/>
      <c r="CG328" s="166"/>
      <c r="CH328" s="166"/>
      <c r="CI328" s="166"/>
      <c r="CJ328" s="166"/>
      <c r="CK328" s="166"/>
      <c r="CL328" s="166"/>
      <c r="CM328" s="166"/>
      <c r="CN328" s="166"/>
      <c r="CO328" s="166"/>
      <c r="CP328" s="166"/>
      <c r="CQ328" s="166"/>
      <c r="CR328" s="166"/>
      <c r="CS328" s="166"/>
      <c r="CT328" s="166"/>
      <c r="CU328" s="166"/>
      <c r="CV328" s="166"/>
      <c r="CW328" s="166"/>
      <c r="CX328" s="166"/>
      <c r="CY328" s="166"/>
      <c r="CZ328" s="166"/>
    </row>
    <row r="329" spans="1:104" ht="11.25" customHeight="1" x14ac:dyDescent="0.2">
      <c r="A329" s="166"/>
      <c r="B329" s="166"/>
      <c r="C329" s="166"/>
      <c r="D329" s="166"/>
      <c r="E329" s="166"/>
      <c r="F329" s="166"/>
      <c r="G329" s="166"/>
      <c r="H329" s="166"/>
      <c r="I329" s="166"/>
      <c r="J329" s="166"/>
      <c r="K329" s="166"/>
      <c r="L329" s="166"/>
      <c r="M329" s="166"/>
      <c r="N329" s="166"/>
      <c r="O329" s="166"/>
      <c r="P329" s="166"/>
      <c r="Q329" s="166"/>
      <c r="R329" s="166"/>
      <c r="S329" s="166"/>
      <c r="T329" s="168"/>
      <c r="U329" s="169"/>
      <c r="V329" s="169"/>
      <c r="W329" s="166"/>
      <c r="X329" s="166"/>
      <c r="Y329" s="166"/>
      <c r="Z329" s="166"/>
      <c r="AA329" s="166"/>
      <c r="AB329" s="166"/>
      <c r="AC329" s="166"/>
      <c r="AD329" s="166"/>
      <c r="AE329" s="166"/>
      <c r="AF329" s="166"/>
      <c r="AG329" s="166"/>
      <c r="AH329" s="166"/>
      <c r="AI329" s="166"/>
      <c r="AJ329" s="166"/>
      <c r="AK329" s="166"/>
      <c r="AL329" s="166"/>
      <c r="AM329" s="166"/>
      <c r="AN329" s="166"/>
      <c r="AO329" s="166"/>
      <c r="AP329" s="166"/>
      <c r="AQ329" s="166"/>
      <c r="AR329" s="166"/>
      <c r="AS329" s="166"/>
      <c r="AT329" s="166"/>
      <c r="AU329" s="166"/>
      <c r="AV329" s="166"/>
      <c r="AW329" s="166"/>
      <c r="AX329" s="166"/>
      <c r="AY329" s="166"/>
      <c r="AZ329" s="166"/>
      <c r="BA329" s="166"/>
      <c r="BB329" s="166"/>
      <c r="BC329" s="166"/>
      <c r="BD329" s="166"/>
      <c r="BE329" s="166"/>
      <c r="BF329" s="166"/>
      <c r="BG329" s="166"/>
      <c r="BH329" s="166"/>
      <c r="BI329" s="166"/>
      <c r="BJ329" s="166"/>
      <c r="BK329" s="166"/>
      <c r="BL329" s="166"/>
      <c r="BM329" s="166"/>
      <c r="BN329" s="166"/>
      <c r="BO329" s="166"/>
      <c r="BP329" s="166"/>
      <c r="BQ329" s="166"/>
      <c r="BR329" s="166"/>
      <c r="BS329" s="166"/>
      <c r="BT329" s="166"/>
      <c r="BU329" s="166"/>
      <c r="BV329" s="166"/>
      <c r="BW329" s="166"/>
      <c r="BX329" s="166"/>
      <c r="BY329" s="166"/>
      <c r="BZ329" s="166"/>
      <c r="CA329" s="166"/>
      <c r="CB329" s="166"/>
      <c r="CC329" s="166"/>
      <c r="CD329" s="166"/>
      <c r="CE329" s="166"/>
      <c r="CF329" s="166"/>
      <c r="CG329" s="166"/>
      <c r="CH329" s="166"/>
      <c r="CI329" s="166"/>
      <c r="CJ329" s="166"/>
      <c r="CK329" s="166"/>
      <c r="CL329" s="166"/>
      <c r="CM329" s="166"/>
      <c r="CN329" s="166"/>
      <c r="CO329" s="166"/>
      <c r="CP329" s="166"/>
      <c r="CQ329" s="166"/>
      <c r="CR329" s="166"/>
      <c r="CS329" s="166"/>
      <c r="CT329" s="166"/>
      <c r="CU329" s="166"/>
      <c r="CV329" s="166"/>
      <c r="CW329" s="166"/>
      <c r="CX329" s="166"/>
      <c r="CY329" s="166"/>
      <c r="CZ329" s="166"/>
    </row>
    <row r="330" spans="1:104" ht="11.25" customHeight="1" x14ac:dyDescent="0.2">
      <c r="A330" s="166"/>
      <c r="B330" s="166"/>
      <c r="C330" s="166"/>
      <c r="D330" s="166"/>
      <c r="E330" s="166"/>
      <c r="F330" s="166"/>
      <c r="G330" s="166"/>
      <c r="H330" s="166"/>
      <c r="I330" s="166"/>
      <c r="J330" s="166"/>
      <c r="K330" s="166"/>
      <c r="L330" s="166"/>
      <c r="M330" s="166"/>
      <c r="N330" s="166"/>
      <c r="O330" s="166"/>
      <c r="P330" s="166"/>
      <c r="Q330" s="166"/>
      <c r="R330" s="166"/>
      <c r="S330" s="166"/>
      <c r="T330" s="168"/>
      <c r="U330" s="169"/>
      <c r="V330" s="169"/>
      <c r="W330" s="166"/>
      <c r="X330" s="166"/>
      <c r="Y330" s="166"/>
      <c r="Z330" s="166"/>
      <c r="AA330" s="166"/>
      <c r="AB330" s="166"/>
      <c r="AC330" s="166"/>
      <c r="AD330" s="166"/>
      <c r="AE330" s="166"/>
      <c r="AF330" s="166"/>
      <c r="AG330" s="166"/>
      <c r="AH330" s="166"/>
      <c r="AI330" s="166"/>
      <c r="AJ330" s="166"/>
      <c r="AK330" s="166"/>
      <c r="AL330" s="166"/>
      <c r="AM330" s="166"/>
      <c r="AN330" s="166"/>
      <c r="AO330" s="166"/>
      <c r="AP330" s="166"/>
      <c r="AQ330" s="166"/>
      <c r="AR330" s="166"/>
      <c r="AS330" s="166"/>
      <c r="AT330" s="166"/>
      <c r="AU330" s="166"/>
      <c r="AV330" s="166"/>
      <c r="AW330" s="166"/>
      <c r="AX330" s="166"/>
      <c r="AY330" s="166"/>
      <c r="AZ330" s="166"/>
      <c r="BA330" s="166"/>
      <c r="BB330" s="166"/>
      <c r="BC330" s="166"/>
      <c r="BD330" s="166"/>
      <c r="BE330" s="166"/>
      <c r="BF330" s="166"/>
      <c r="BG330" s="166"/>
      <c r="BH330" s="166"/>
      <c r="BI330" s="166"/>
      <c r="BJ330" s="166"/>
      <c r="BK330" s="166"/>
      <c r="BL330" s="166"/>
      <c r="BM330" s="166"/>
      <c r="BN330" s="166"/>
      <c r="BO330" s="166"/>
      <c r="BP330" s="166"/>
      <c r="BQ330" s="166"/>
      <c r="BR330" s="166"/>
      <c r="BS330" s="166"/>
      <c r="BT330" s="166"/>
      <c r="BU330" s="166"/>
      <c r="BV330" s="166"/>
      <c r="BW330" s="166"/>
      <c r="BX330" s="166"/>
      <c r="BY330" s="166"/>
      <c r="BZ330" s="166"/>
      <c r="CA330" s="166"/>
      <c r="CB330" s="166"/>
      <c r="CC330" s="166"/>
      <c r="CD330" s="166"/>
      <c r="CE330" s="166"/>
      <c r="CF330" s="166"/>
      <c r="CG330" s="166"/>
      <c r="CH330" s="166"/>
      <c r="CI330" s="166"/>
      <c r="CJ330" s="166"/>
      <c r="CK330" s="166"/>
      <c r="CL330" s="166"/>
      <c r="CM330" s="166"/>
      <c r="CN330" s="166"/>
      <c r="CO330" s="166"/>
      <c r="CP330" s="166"/>
      <c r="CQ330" s="166"/>
      <c r="CR330" s="166"/>
      <c r="CS330" s="166"/>
      <c r="CT330" s="166"/>
      <c r="CU330" s="166"/>
      <c r="CV330" s="166"/>
      <c r="CW330" s="166"/>
      <c r="CX330" s="166"/>
      <c r="CY330" s="166"/>
      <c r="CZ330" s="166"/>
    </row>
    <row r="331" spans="1:104" ht="11.25" customHeight="1" x14ac:dyDescent="0.2">
      <c r="A331" s="166"/>
      <c r="B331" s="166"/>
      <c r="C331" s="166"/>
      <c r="D331" s="166"/>
      <c r="E331" s="166"/>
      <c r="F331" s="166"/>
      <c r="G331" s="166"/>
      <c r="H331" s="166"/>
      <c r="I331" s="166"/>
      <c r="J331" s="166"/>
      <c r="K331" s="166"/>
      <c r="L331" s="166"/>
      <c r="M331" s="166"/>
      <c r="N331" s="166"/>
      <c r="O331" s="166"/>
      <c r="P331" s="166"/>
      <c r="Q331" s="166"/>
      <c r="R331" s="166"/>
      <c r="S331" s="166"/>
      <c r="T331" s="168"/>
      <c r="U331" s="169"/>
      <c r="V331" s="169"/>
      <c r="W331" s="166"/>
      <c r="X331" s="166"/>
      <c r="Y331" s="166"/>
      <c r="Z331" s="166"/>
      <c r="AA331" s="166"/>
      <c r="AB331" s="166"/>
      <c r="AC331" s="166"/>
      <c r="AD331" s="166"/>
      <c r="AE331" s="166"/>
      <c r="AF331" s="166"/>
      <c r="AG331" s="166"/>
      <c r="AH331" s="166"/>
      <c r="AI331" s="166"/>
      <c r="AJ331" s="166"/>
      <c r="AK331" s="166"/>
      <c r="AL331" s="166"/>
      <c r="AM331" s="166"/>
      <c r="AN331" s="166"/>
      <c r="AO331" s="166"/>
      <c r="AP331" s="166"/>
      <c r="AQ331" s="166"/>
      <c r="AR331" s="166"/>
      <c r="AS331" s="166"/>
      <c r="AT331" s="166"/>
      <c r="AU331" s="166"/>
      <c r="AV331" s="166"/>
      <c r="AW331" s="166"/>
      <c r="AX331" s="166"/>
      <c r="AY331" s="166"/>
      <c r="AZ331" s="166"/>
      <c r="BA331" s="166"/>
      <c r="BB331" s="166"/>
      <c r="BC331" s="166"/>
      <c r="BD331" s="166"/>
      <c r="BE331" s="166"/>
      <c r="BF331" s="166"/>
      <c r="BG331" s="166"/>
      <c r="BH331" s="166"/>
      <c r="BI331" s="166"/>
      <c r="BJ331" s="166"/>
      <c r="BK331" s="166"/>
      <c r="BL331" s="166"/>
      <c r="BM331" s="166"/>
      <c r="BN331" s="166"/>
      <c r="BO331" s="166"/>
      <c r="BP331" s="166"/>
      <c r="BQ331" s="166"/>
      <c r="BR331" s="166"/>
      <c r="BS331" s="166"/>
      <c r="BT331" s="166"/>
      <c r="BU331" s="166"/>
      <c r="BV331" s="166"/>
      <c r="BW331" s="166"/>
      <c r="BX331" s="166"/>
      <c r="BY331" s="166"/>
      <c r="BZ331" s="166"/>
      <c r="CA331" s="166"/>
      <c r="CB331" s="166"/>
      <c r="CC331" s="166"/>
      <c r="CD331" s="166"/>
      <c r="CE331" s="166"/>
      <c r="CF331" s="166"/>
      <c r="CG331" s="166"/>
      <c r="CH331" s="166"/>
      <c r="CI331" s="166"/>
      <c r="CJ331" s="166"/>
      <c r="CK331" s="166"/>
      <c r="CL331" s="166"/>
      <c r="CM331" s="166"/>
      <c r="CN331" s="166"/>
      <c r="CO331" s="166"/>
      <c r="CP331" s="166"/>
      <c r="CQ331" s="166"/>
      <c r="CR331" s="166"/>
      <c r="CS331" s="166"/>
      <c r="CT331" s="166"/>
      <c r="CU331" s="166"/>
      <c r="CV331" s="166"/>
      <c r="CW331" s="166"/>
      <c r="CX331" s="166"/>
      <c r="CY331" s="166"/>
      <c r="CZ331" s="166"/>
    </row>
    <row r="332" spans="1:104" ht="11.25" customHeight="1" x14ac:dyDescent="0.2">
      <c r="A332" s="166"/>
      <c r="B332" s="166"/>
      <c r="C332" s="166"/>
      <c r="D332" s="166"/>
      <c r="E332" s="166"/>
      <c r="F332" s="166"/>
      <c r="G332" s="166"/>
      <c r="H332" s="166"/>
      <c r="I332" s="166"/>
      <c r="J332" s="166"/>
      <c r="K332" s="166"/>
      <c r="L332" s="166"/>
      <c r="M332" s="166"/>
      <c r="N332" s="166"/>
      <c r="O332" s="166"/>
      <c r="P332" s="166"/>
      <c r="Q332" s="166"/>
      <c r="R332" s="166"/>
      <c r="S332" s="166"/>
      <c r="T332" s="168"/>
      <c r="U332" s="169"/>
      <c r="V332" s="169"/>
      <c r="W332" s="166"/>
      <c r="X332" s="166"/>
      <c r="Y332" s="166"/>
      <c r="Z332" s="166"/>
      <c r="AA332" s="166"/>
      <c r="AB332" s="166"/>
      <c r="AC332" s="166"/>
      <c r="AD332" s="166"/>
      <c r="AE332" s="166"/>
      <c r="AF332" s="166"/>
      <c r="AG332" s="166"/>
      <c r="AH332" s="166"/>
      <c r="AI332" s="166"/>
      <c r="AJ332" s="166"/>
      <c r="AK332" s="166"/>
      <c r="AL332" s="166"/>
      <c r="AM332" s="166"/>
      <c r="AN332" s="166"/>
      <c r="AO332" s="166"/>
      <c r="AP332" s="166"/>
      <c r="AQ332" s="166"/>
      <c r="AR332" s="166"/>
      <c r="AS332" s="166"/>
      <c r="AT332" s="166"/>
      <c r="AU332" s="166"/>
      <c r="AV332" s="166"/>
      <c r="AW332" s="166"/>
      <c r="AX332" s="166"/>
      <c r="AY332" s="166"/>
      <c r="AZ332" s="166"/>
      <c r="BA332" s="166"/>
      <c r="BB332" s="166"/>
      <c r="BC332" s="166"/>
      <c r="BD332" s="166"/>
      <c r="BE332" s="166"/>
      <c r="BF332" s="166"/>
      <c r="BG332" s="166"/>
      <c r="BH332" s="166"/>
      <c r="BI332" s="166"/>
      <c r="BJ332" s="166"/>
      <c r="BK332" s="166"/>
      <c r="BL332" s="166"/>
      <c r="BM332" s="166"/>
      <c r="BN332" s="166"/>
      <c r="BO332" s="166"/>
      <c r="BP332" s="166"/>
      <c r="BQ332" s="166"/>
      <c r="BR332" s="166"/>
      <c r="BS332" s="166"/>
      <c r="BT332" s="166"/>
      <c r="BU332" s="166"/>
      <c r="BV332" s="166"/>
      <c r="BW332" s="166"/>
      <c r="BX332" s="166"/>
      <c r="BY332" s="166"/>
      <c r="BZ332" s="166"/>
      <c r="CA332" s="166"/>
      <c r="CB332" s="166"/>
      <c r="CC332" s="166"/>
      <c r="CD332" s="166"/>
      <c r="CE332" s="166"/>
      <c r="CF332" s="166"/>
      <c r="CG332" s="166"/>
      <c r="CH332" s="166"/>
      <c r="CI332" s="166"/>
      <c r="CJ332" s="166"/>
      <c r="CK332" s="166"/>
      <c r="CL332" s="166"/>
      <c r="CM332" s="166"/>
      <c r="CN332" s="166"/>
      <c r="CO332" s="166"/>
      <c r="CP332" s="166"/>
      <c r="CQ332" s="166"/>
      <c r="CR332" s="166"/>
      <c r="CS332" s="166"/>
      <c r="CT332" s="166"/>
      <c r="CU332" s="166"/>
      <c r="CV332" s="166"/>
      <c r="CW332" s="166"/>
      <c r="CX332" s="166"/>
      <c r="CY332" s="166"/>
      <c r="CZ332" s="166"/>
    </row>
    <row r="333" spans="1:104" ht="11.25" customHeight="1" x14ac:dyDescent="0.2">
      <c r="A333" s="166"/>
      <c r="B333" s="166"/>
      <c r="C333" s="166"/>
      <c r="D333" s="166"/>
      <c r="E333" s="166"/>
      <c r="F333" s="166"/>
      <c r="G333" s="166"/>
      <c r="H333" s="166"/>
      <c r="I333" s="166"/>
      <c r="J333" s="166"/>
      <c r="K333" s="166"/>
      <c r="L333" s="166"/>
      <c r="M333" s="166"/>
      <c r="N333" s="166"/>
      <c r="O333" s="166"/>
      <c r="P333" s="166"/>
      <c r="Q333" s="166"/>
      <c r="R333" s="166"/>
      <c r="S333" s="166"/>
      <c r="T333" s="168"/>
      <c r="U333" s="169"/>
      <c r="V333" s="169"/>
      <c r="W333" s="166"/>
      <c r="X333" s="166"/>
      <c r="Y333" s="166"/>
      <c r="Z333" s="166"/>
      <c r="AA333" s="166"/>
      <c r="AB333" s="166"/>
      <c r="AC333" s="166"/>
      <c r="AD333" s="166"/>
      <c r="AE333" s="166"/>
      <c r="AF333" s="166"/>
      <c r="AG333" s="166"/>
      <c r="AH333" s="166"/>
      <c r="AI333" s="166"/>
      <c r="AJ333" s="166"/>
      <c r="AK333" s="166"/>
      <c r="AL333" s="166"/>
      <c r="AM333" s="166"/>
      <c r="AN333" s="166"/>
      <c r="AO333" s="166"/>
      <c r="AP333" s="166"/>
      <c r="AQ333" s="166"/>
      <c r="AR333" s="166"/>
      <c r="AS333" s="166"/>
      <c r="AT333" s="166"/>
      <c r="AU333" s="166"/>
      <c r="AV333" s="166"/>
      <c r="AW333" s="166"/>
      <c r="AX333" s="166"/>
      <c r="AY333" s="166"/>
      <c r="AZ333" s="166"/>
      <c r="BA333" s="166"/>
      <c r="BB333" s="166"/>
      <c r="BC333" s="166"/>
      <c r="BD333" s="166"/>
      <c r="BE333" s="166"/>
      <c r="BF333" s="166"/>
      <c r="BG333" s="166"/>
      <c r="BH333" s="166"/>
      <c r="BI333" s="166"/>
      <c r="BJ333" s="166"/>
      <c r="BK333" s="166"/>
      <c r="BL333" s="166"/>
      <c r="BM333" s="166"/>
      <c r="BN333" s="166"/>
      <c r="BO333" s="166"/>
      <c r="BP333" s="166"/>
      <c r="BQ333" s="166"/>
      <c r="BR333" s="166"/>
      <c r="BS333" s="166"/>
      <c r="BT333" s="166"/>
      <c r="BU333" s="166"/>
      <c r="BV333" s="166"/>
      <c r="BW333" s="166"/>
      <c r="BX333" s="166"/>
      <c r="BY333" s="166"/>
      <c r="BZ333" s="166"/>
      <c r="CA333" s="166"/>
      <c r="CB333" s="166"/>
      <c r="CC333" s="166"/>
      <c r="CD333" s="166"/>
      <c r="CE333" s="166"/>
      <c r="CF333" s="166"/>
      <c r="CG333" s="166"/>
      <c r="CH333" s="166"/>
      <c r="CI333" s="166"/>
      <c r="CJ333" s="166"/>
      <c r="CK333" s="166"/>
      <c r="CL333" s="166"/>
      <c r="CM333" s="166"/>
      <c r="CN333" s="166"/>
      <c r="CO333" s="166"/>
      <c r="CP333" s="166"/>
      <c r="CQ333" s="166"/>
      <c r="CR333" s="166"/>
      <c r="CS333" s="166"/>
      <c r="CT333" s="166"/>
      <c r="CU333" s="166"/>
      <c r="CV333" s="166"/>
      <c r="CW333" s="166"/>
      <c r="CX333" s="166"/>
      <c r="CY333" s="166"/>
      <c r="CZ333" s="166"/>
    </row>
    <row r="334" spans="1:104" ht="11.25" customHeight="1" x14ac:dyDescent="0.2">
      <c r="A334" s="166"/>
      <c r="B334" s="166"/>
      <c r="C334" s="166"/>
      <c r="D334" s="166"/>
      <c r="E334" s="166"/>
      <c r="F334" s="166"/>
      <c r="G334" s="166"/>
      <c r="H334" s="166"/>
      <c r="I334" s="166"/>
      <c r="J334" s="166"/>
      <c r="K334" s="166"/>
      <c r="L334" s="166"/>
      <c r="M334" s="166"/>
      <c r="N334" s="166"/>
      <c r="O334" s="166"/>
      <c r="P334" s="166"/>
      <c r="Q334" s="166"/>
      <c r="R334" s="166"/>
      <c r="S334" s="166"/>
      <c r="T334" s="168"/>
      <c r="U334" s="169"/>
      <c r="V334" s="169"/>
      <c r="W334" s="166"/>
      <c r="X334" s="166"/>
      <c r="Y334" s="166"/>
      <c r="Z334" s="166"/>
      <c r="AA334" s="166"/>
      <c r="AB334" s="166"/>
      <c r="AC334" s="166"/>
      <c r="AD334" s="166"/>
      <c r="AE334" s="166"/>
      <c r="AF334" s="166"/>
      <c r="AG334" s="166"/>
      <c r="AH334" s="166"/>
      <c r="AI334" s="166"/>
      <c r="AJ334" s="166"/>
      <c r="AK334" s="166"/>
      <c r="AL334" s="166"/>
      <c r="AM334" s="166"/>
      <c r="AN334" s="166"/>
      <c r="AO334" s="166"/>
      <c r="AP334" s="166"/>
      <c r="AQ334" s="166"/>
      <c r="AR334" s="166"/>
      <c r="AS334" s="166"/>
      <c r="AT334" s="166"/>
      <c r="AU334" s="166"/>
      <c r="AV334" s="166"/>
      <c r="AW334" s="166"/>
      <c r="AX334" s="166"/>
      <c r="AY334" s="166"/>
      <c r="AZ334" s="166"/>
      <c r="BA334" s="166"/>
      <c r="BB334" s="166"/>
      <c r="BC334" s="166"/>
      <c r="BD334" s="166"/>
      <c r="BE334" s="166"/>
      <c r="BF334" s="166"/>
      <c r="BG334" s="166"/>
      <c r="BH334" s="166"/>
      <c r="BI334" s="166"/>
      <c r="BJ334" s="166"/>
      <c r="BK334" s="166"/>
      <c r="BL334" s="166"/>
      <c r="BM334" s="166"/>
      <c r="BN334" s="166"/>
      <c r="BO334" s="166"/>
      <c r="BP334" s="166"/>
      <c r="BQ334" s="166"/>
      <c r="BR334" s="166"/>
      <c r="BS334" s="166"/>
      <c r="BT334" s="166"/>
      <c r="BU334" s="166"/>
      <c r="BV334" s="166"/>
      <c r="BW334" s="166"/>
      <c r="BX334" s="166"/>
      <c r="BY334" s="166"/>
      <c r="BZ334" s="166"/>
      <c r="CA334" s="166"/>
      <c r="CB334" s="166"/>
      <c r="CC334" s="166"/>
      <c r="CD334" s="166"/>
      <c r="CE334" s="166"/>
      <c r="CF334" s="166"/>
      <c r="CG334" s="166"/>
      <c r="CH334" s="166"/>
      <c r="CI334" s="166"/>
      <c r="CJ334" s="166"/>
      <c r="CK334" s="166"/>
      <c r="CL334" s="166"/>
      <c r="CM334" s="166"/>
      <c r="CN334" s="166"/>
      <c r="CO334" s="166"/>
      <c r="CP334" s="166"/>
      <c r="CQ334" s="166"/>
      <c r="CR334" s="166"/>
      <c r="CS334" s="166"/>
      <c r="CT334" s="166"/>
      <c r="CU334" s="166"/>
      <c r="CV334" s="166"/>
      <c r="CW334" s="166"/>
      <c r="CX334" s="166"/>
      <c r="CY334" s="166"/>
      <c r="CZ334" s="166"/>
    </row>
    <row r="335" spans="1:104" ht="11.25" customHeight="1" x14ac:dyDescent="0.2">
      <c r="A335" s="166"/>
      <c r="B335" s="166"/>
      <c r="C335" s="166"/>
      <c r="D335" s="166"/>
      <c r="E335" s="166"/>
      <c r="F335" s="166"/>
      <c r="G335" s="166"/>
      <c r="H335" s="166"/>
      <c r="I335" s="166"/>
      <c r="J335" s="166"/>
      <c r="K335" s="166"/>
      <c r="L335" s="166"/>
      <c r="M335" s="166"/>
      <c r="N335" s="166"/>
      <c r="O335" s="166"/>
      <c r="P335" s="166"/>
      <c r="Q335" s="166"/>
      <c r="R335" s="166"/>
      <c r="S335" s="166"/>
      <c r="T335" s="168"/>
      <c r="U335" s="169"/>
      <c r="V335" s="169"/>
      <c r="W335" s="166"/>
      <c r="X335" s="166"/>
      <c r="Y335" s="166"/>
      <c r="Z335" s="166"/>
      <c r="AA335" s="166"/>
      <c r="AB335" s="166"/>
      <c r="AC335" s="166"/>
      <c r="AD335" s="166"/>
      <c r="AE335" s="166"/>
      <c r="AF335" s="166"/>
      <c r="AG335" s="166"/>
      <c r="AH335" s="166"/>
      <c r="AI335" s="166"/>
      <c r="AJ335" s="166"/>
      <c r="AK335" s="166"/>
      <c r="AL335" s="166"/>
      <c r="AM335" s="166"/>
      <c r="AN335" s="166"/>
      <c r="AO335" s="166"/>
      <c r="AP335" s="166"/>
      <c r="AQ335" s="166"/>
      <c r="AR335" s="166"/>
      <c r="AS335" s="166"/>
      <c r="AT335" s="166"/>
      <c r="AU335" s="166"/>
      <c r="AV335" s="166"/>
      <c r="AW335" s="166"/>
      <c r="AX335" s="166"/>
      <c r="AY335" s="166"/>
      <c r="AZ335" s="166"/>
      <c r="BA335" s="166"/>
      <c r="BB335" s="166"/>
      <c r="BC335" s="166"/>
      <c r="BD335" s="166"/>
      <c r="BE335" s="166"/>
      <c r="BF335" s="166"/>
      <c r="BG335" s="166"/>
      <c r="BH335" s="166"/>
      <c r="BI335" s="166"/>
      <c r="BJ335" s="166"/>
      <c r="BK335" s="166"/>
      <c r="BL335" s="166"/>
      <c r="BM335" s="166"/>
      <c r="BN335" s="166"/>
      <c r="BO335" s="166"/>
      <c r="BP335" s="166"/>
      <c r="BQ335" s="166"/>
      <c r="BR335" s="166"/>
      <c r="BS335" s="166"/>
      <c r="BT335" s="166"/>
      <c r="BU335" s="166"/>
      <c r="BV335" s="166"/>
      <c r="BW335" s="166"/>
      <c r="BX335" s="166"/>
      <c r="BY335" s="166"/>
      <c r="BZ335" s="166"/>
      <c r="CA335" s="166"/>
      <c r="CB335" s="166"/>
      <c r="CC335" s="166"/>
      <c r="CD335" s="166"/>
      <c r="CE335" s="166"/>
      <c r="CF335" s="166"/>
      <c r="CG335" s="166"/>
      <c r="CH335" s="166"/>
      <c r="CI335" s="166"/>
      <c r="CJ335" s="166"/>
      <c r="CK335" s="166"/>
      <c r="CL335" s="166"/>
      <c r="CM335" s="166"/>
      <c r="CN335" s="166"/>
      <c r="CO335" s="166"/>
      <c r="CP335" s="166"/>
      <c r="CQ335" s="166"/>
      <c r="CR335" s="166"/>
      <c r="CS335" s="166"/>
      <c r="CT335" s="166"/>
      <c r="CU335" s="166"/>
      <c r="CV335" s="166"/>
      <c r="CW335" s="166"/>
      <c r="CX335" s="166"/>
      <c r="CY335" s="166"/>
      <c r="CZ335" s="166"/>
    </row>
    <row r="336" spans="1:104" ht="11.25" customHeight="1" x14ac:dyDescent="0.2">
      <c r="A336" s="166"/>
      <c r="B336" s="166"/>
      <c r="C336" s="166"/>
      <c r="D336" s="166"/>
      <c r="E336" s="166"/>
      <c r="F336" s="166"/>
      <c r="G336" s="166"/>
      <c r="H336" s="166"/>
      <c r="I336" s="166"/>
      <c r="J336" s="166"/>
      <c r="K336" s="166"/>
      <c r="L336" s="166"/>
      <c r="M336" s="166"/>
      <c r="N336" s="166"/>
      <c r="O336" s="166"/>
      <c r="P336" s="166"/>
      <c r="Q336" s="166"/>
      <c r="R336" s="166"/>
      <c r="S336" s="166"/>
      <c r="T336" s="168"/>
      <c r="U336" s="169"/>
      <c r="V336" s="169"/>
      <c r="W336" s="166"/>
      <c r="X336" s="166"/>
      <c r="Y336" s="166"/>
      <c r="Z336" s="166"/>
      <c r="AA336" s="166"/>
      <c r="AB336" s="166"/>
      <c r="AC336" s="166"/>
      <c r="AD336" s="166"/>
      <c r="AE336" s="166"/>
      <c r="AF336" s="166"/>
      <c r="AG336" s="166"/>
      <c r="AH336" s="166"/>
      <c r="AI336" s="166"/>
      <c r="AJ336" s="166"/>
      <c r="AK336" s="166"/>
      <c r="AL336" s="166"/>
      <c r="AM336" s="166"/>
      <c r="AN336" s="166"/>
      <c r="AO336" s="166"/>
      <c r="AP336" s="166"/>
      <c r="AQ336" s="166"/>
      <c r="AR336" s="166"/>
      <c r="AS336" s="166"/>
      <c r="AT336" s="166"/>
      <c r="AU336" s="166"/>
      <c r="AV336" s="166"/>
      <c r="AW336" s="166"/>
      <c r="AX336" s="166"/>
      <c r="AY336" s="166"/>
      <c r="AZ336" s="166"/>
      <c r="BA336" s="166"/>
      <c r="BB336" s="166"/>
      <c r="BC336" s="166"/>
      <c r="BD336" s="166"/>
      <c r="BE336" s="166"/>
      <c r="BF336" s="166"/>
      <c r="BG336" s="166"/>
      <c r="BH336" s="166"/>
      <c r="BI336" s="166"/>
      <c r="BJ336" s="166"/>
      <c r="BK336" s="166"/>
      <c r="BL336" s="166"/>
      <c r="BM336" s="166"/>
      <c r="BN336" s="166"/>
      <c r="BO336" s="166"/>
      <c r="BP336" s="166"/>
      <c r="BQ336" s="166"/>
      <c r="BR336" s="166"/>
      <c r="BS336" s="166"/>
      <c r="BT336" s="166"/>
      <c r="BU336" s="166"/>
      <c r="BV336" s="166"/>
      <c r="BW336" s="166"/>
      <c r="BX336" s="166"/>
      <c r="BY336" s="166"/>
      <c r="BZ336" s="166"/>
      <c r="CA336" s="166"/>
      <c r="CB336" s="166"/>
      <c r="CC336" s="166"/>
      <c r="CD336" s="166"/>
      <c r="CE336" s="166"/>
      <c r="CF336" s="166"/>
      <c r="CG336" s="166"/>
      <c r="CH336" s="166"/>
      <c r="CI336" s="166"/>
      <c r="CJ336" s="166"/>
      <c r="CK336" s="166"/>
      <c r="CL336" s="166"/>
      <c r="CM336" s="166"/>
      <c r="CN336" s="166"/>
      <c r="CO336" s="166"/>
      <c r="CP336" s="166"/>
      <c r="CQ336" s="166"/>
      <c r="CR336" s="166"/>
      <c r="CS336" s="166"/>
      <c r="CT336" s="166"/>
      <c r="CU336" s="166"/>
      <c r="CV336" s="166"/>
      <c r="CW336" s="166"/>
      <c r="CX336" s="166"/>
      <c r="CY336" s="166"/>
      <c r="CZ336" s="166"/>
    </row>
    <row r="337" spans="1:104" ht="11.25" customHeight="1" x14ac:dyDescent="0.2">
      <c r="A337" s="166"/>
      <c r="B337" s="166"/>
      <c r="C337" s="166"/>
      <c r="D337" s="166"/>
      <c r="E337" s="166"/>
      <c r="F337" s="166"/>
      <c r="G337" s="166"/>
      <c r="H337" s="166"/>
      <c r="I337" s="166"/>
      <c r="J337" s="166"/>
      <c r="K337" s="166"/>
      <c r="L337" s="166"/>
      <c r="M337" s="166"/>
      <c r="N337" s="166"/>
      <c r="O337" s="166"/>
      <c r="P337" s="166"/>
      <c r="Q337" s="166"/>
      <c r="R337" s="166"/>
      <c r="S337" s="166"/>
      <c r="T337" s="168"/>
      <c r="U337" s="169"/>
      <c r="V337" s="169"/>
      <c r="W337" s="166"/>
      <c r="X337" s="166"/>
      <c r="Y337" s="166"/>
      <c r="Z337" s="166"/>
      <c r="AA337" s="166"/>
      <c r="AB337" s="166"/>
      <c r="AC337" s="166"/>
      <c r="AD337" s="166"/>
      <c r="AE337" s="166"/>
      <c r="AF337" s="166"/>
      <c r="AG337" s="166"/>
      <c r="AH337" s="166"/>
      <c r="AI337" s="166"/>
      <c r="AJ337" s="166"/>
      <c r="AK337" s="166"/>
      <c r="AL337" s="166"/>
      <c r="AM337" s="166"/>
      <c r="AN337" s="166"/>
      <c r="AO337" s="166"/>
      <c r="AP337" s="166"/>
      <c r="AQ337" s="166"/>
      <c r="AR337" s="166"/>
      <c r="AS337" s="166"/>
      <c r="AT337" s="166"/>
      <c r="AU337" s="166"/>
      <c r="AV337" s="166"/>
      <c r="AW337" s="166"/>
      <c r="AX337" s="166"/>
      <c r="AY337" s="166"/>
      <c r="AZ337" s="166"/>
      <c r="BA337" s="166"/>
      <c r="BB337" s="166"/>
      <c r="BC337" s="166"/>
      <c r="BD337" s="166"/>
      <c r="BE337" s="166"/>
      <c r="BF337" s="166"/>
      <c r="BG337" s="166"/>
      <c r="BH337" s="166"/>
      <c r="BI337" s="166"/>
      <c r="BJ337" s="166"/>
      <c r="BK337" s="166"/>
      <c r="BL337" s="166"/>
      <c r="BM337" s="166"/>
      <c r="BN337" s="166"/>
      <c r="BO337" s="166"/>
      <c r="BP337" s="166"/>
      <c r="BQ337" s="166"/>
      <c r="BR337" s="166"/>
      <c r="BS337" s="166"/>
      <c r="BT337" s="166"/>
      <c r="BU337" s="166"/>
      <c r="BV337" s="166"/>
      <c r="BW337" s="166"/>
      <c r="BX337" s="166"/>
      <c r="BY337" s="166"/>
      <c r="BZ337" s="166"/>
      <c r="CA337" s="166"/>
      <c r="CB337" s="166"/>
      <c r="CC337" s="166"/>
      <c r="CD337" s="166"/>
      <c r="CE337" s="166"/>
      <c r="CF337" s="166"/>
      <c r="CG337" s="166"/>
      <c r="CH337" s="166"/>
      <c r="CI337" s="166"/>
      <c r="CJ337" s="166"/>
      <c r="CK337" s="166"/>
      <c r="CL337" s="166"/>
      <c r="CM337" s="166"/>
      <c r="CN337" s="166"/>
      <c r="CO337" s="166"/>
      <c r="CP337" s="166"/>
      <c r="CQ337" s="166"/>
      <c r="CR337" s="166"/>
      <c r="CS337" s="166"/>
      <c r="CT337" s="166"/>
      <c r="CU337" s="166"/>
      <c r="CV337" s="166"/>
      <c r="CW337" s="166"/>
      <c r="CX337" s="166"/>
      <c r="CY337" s="166"/>
      <c r="CZ337" s="166"/>
    </row>
    <row r="338" spans="1:104" ht="11.25" customHeight="1" x14ac:dyDescent="0.2">
      <c r="A338" s="166"/>
      <c r="B338" s="166"/>
      <c r="C338" s="166"/>
      <c r="D338" s="166"/>
      <c r="E338" s="166"/>
      <c r="F338" s="166"/>
      <c r="G338" s="166"/>
      <c r="H338" s="166"/>
      <c r="I338" s="166"/>
      <c r="J338" s="166"/>
      <c r="K338" s="166"/>
      <c r="L338" s="166"/>
      <c r="M338" s="166"/>
      <c r="N338" s="166"/>
      <c r="O338" s="166"/>
      <c r="P338" s="166"/>
      <c r="Q338" s="166"/>
      <c r="R338" s="166"/>
      <c r="S338" s="166"/>
      <c r="T338" s="168"/>
      <c r="U338" s="169"/>
      <c r="V338" s="169"/>
      <c r="W338" s="166"/>
      <c r="X338" s="166"/>
      <c r="Y338" s="166"/>
      <c r="Z338" s="166"/>
      <c r="AA338" s="166"/>
      <c r="AB338" s="166"/>
      <c r="AC338" s="166"/>
      <c r="AD338" s="166"/>
      <c r="AE338" s="166"/>
      <c r="AF338" s="166"/>
      <c r="AG338" s="166"/>
      <c r="AH338" s="166"/>
      <c r="AI338" s="166"/>
      <c r="AJ338" s="166"/>
      <c r="AK338" s="166"/>
      <c r="AL338" s="166"/>
      <c r="AM338" s="166"/>
      <c r="AN338" s="166"/>
      <c r="AO338" s="166"/>
      <c r="AP338" s="166"/>
      <c r="AQ338" s="166"/>
      <c r="AR338" s="166"/>
      <c r="AS338" s="166"/>
      <c r="AT338" s="166"/>
      <c r="AU338" s="166"/>
      <c r="AV338" s="166"/>
      <c r="AW338" s="166"/>
      <c r="AX338" s="166"/>
      <c r="AY338" s="166"/>
      <c r="AZ338" s="166"/>
      <c r="BA338" s="166"/>
      <c r="BB338" s="166"/>
      <c r="BC338" s="166"/>
      <c r="BD338" s="166"/>
      <c r="BE338" s="166"/>
      <c r="BF338" s="166"/>
      <c r="BG338" s="166"/>
      <c r="BH338" s="166"/>
      <c r="BI338" s="166"/>
      <c r="BJ338" s="166"/>
      <c r="BK338" s="166"/>
      <c r="BL338" s="166"/>
      <c r="BM338" s="166"/>
      <c r="BN338" s="166"/>
      <c r="BO338" s="166"/>
      <c r="BP338" s="166"/>
      <c r="BQ338" s="166"/>
      <c r="BR338" s="166"/>
      <c r="BS338" s="166"/>
      <c r="BT338" s="166"/>
      <c r="BU338" s="166"/>
      <c r="BV338" s="166"/>
      <c r="BW338" s="166"/>
      <c r="BX338" s="166"/>
      <c r="BY338" s="166"/>
      <c r="BZ338" s="166"/>
      <c r="CA338" s="166"/>
      <c r="CB338" s="166"/>
      <c r="CC338" s="166"/>
      <c r="CD338" s="166"/>
      <c r="CE338" s="166"/>
      <c r="CF338" s="166"/>
      <c r="CG338" s="166"/>
      <c r="CH338" s="166"/>
      <c r="CI338" s="166"/>
      <c r="CJ338" s="166"/>
      <c r="CK338" s="166"/>
      <c r="CL338" s="166"/>
      <c r="CM338" s="166"/>
      <c r="CN338" s="166"/>
      <c r="CO338" s="166"/>
      <c r="CP338" s="166"/>
      <c r="CQ338" s="166"/>
      <c r="CR338" s="166"/>
      <c r="CS338" s="166"/>
      <c r="CT338" s="166"/>
      <c r="CU338" s="166"/>
      <c r="CV338" s="166"/>
      <c r="CW338" s="166"/>
      <c r="CX338" s="166"/>
      <c r="CY338" s="166"/>
      <c r="CZ338" s="166"/>
    </row>
    <row r="339" spans="1:104" ht="11.25" customHeight="1" x14ac:dyDescent="0.2">
      <c r="A339" s="166"/>
      <c r="B339" s="166"/>
      <c r="C339" s="166"/>
      <c r="D339" s="166"/>
      <c r="E339" s="166"/>
      <c r="F339" s="166"/>
      <c r="G339" s="166"/>
      <c r="H339" s="166"/>
      <c r="I339" s="166"/>
      <c r="J339" s="166"/>
      <c r="K339" s="166"/>
      <c r="L339" s="166"/>
      <c r="M339" s="166"/>
      <c r="N339" s="166"/>
      <c r="O339" s="166"/>
      <c r="P339" s="166"/>
      <c r="Q339" s="166"/>
      <c r="R339" s="166"/>
      <c r="S339" s="166"/>
      <c r="T339" s="168"/>
      <c r="U339" s="169"/>
      <c r="V339" s="169"/>
      <c r="W339" s="166"/>
      <c r="X339" s="166"/>
      <c r="Y339" s="166"/>
      <c r="Z339" s="166"/>
      <c r="AA339" s="166"/>
      <c r="AB339" s="166"/>
      <c r="AC339" s="166"/>
      <c r="AD339" s="166"/>
      <c r="AE339" s="166"/>
      <c r="AF339" s="166"/>
      <c r="AG339" s="166"/>
      <c r="AH339" s="166"/>
      <c r="AI339" s="166"/>
      <c r="AJ339" s="166"/>
      <c r="AK339" s="166"/>
      <c r="AL339" s="166"/>
      <c r="AM339" s="166"/>
      <c r="AN339" s="166"/>
      <c r="AO339" s="166"/>
      <c r="AP339" s="166"/>
      <c r="AQ339" s="166"/>
      <c r="AR339" s="166"/>
      <c r="AS339" s="166"/>
      <c r="AT339" s="166"/>
      <c r="AU339" s="166"/>
      <c r="AV339" s="166"/>
      <c r="AW339" s="166"/>
      <c r="AX339" s="166"/>
      <c r="AY339" s="166"/>
      <c r="AZ339" s="166"/>
      <c r="BA339" s="166"/>
      <c r="BB339" s="166"/>
      <c r="BC339" s="166"/>
      <c r="BD339" s="166"/>
      <c r="BE339" s="166"/>
      <c r="BF339" s="166"/>
      <c r="BG339" s="166"/>
      <c r="BH339" s="166"/>
      <c r="BI339" s="166"/>
      <c r="BJ339" s="166"/>
      <c r="BK339" s="166"/>
      <c r="BL339" s="166"/>
      <c r="BM339" s="166"/>
      <c r="BN339" s="166"/>
      <c r="BO339" s="166"/>
      <c r="BP339" s="166"/>
      <c r="BQ339" s="166"/>
      <c r="BR339" s="166"/>
      <c r="BS339" s="166"/>
      <c r="BT339" s="166"/>
      <c r="BU339" s="166"/>
      <c r="BV339" s="166"/>
      <c r="BW339" s="166"/>
      <c r="BX339" s="166"/>
      <c r="BY339" s="166"/>
      <c r="BZ339" s="166"/>
      <c r="CA339" s="166"/>
      <c r="CB339" s="166"/>
      <c r="CC339" s="166"/>
      <c r="CD339" s="166"/>
      <c r="CE339" s="166"/>
      <c r="CF339" s="166"/>
      <c r="CG339" s="166"/>
      <c r="CH339" s="166"/>
      <c r="CI339" s="166"/>
      <c r="CJ339" s="166"/>
      <c r="CK339" s="166"/>
      <c r="CL339" s="166"/>
      <c r="CM339" s="166"/>
      <c r="CN339" s="166"/>
      <c r="CO339" s="166"/>
      <c r="CP339" s="166"/>
      <c r="CQ339" s="166"/>
      <c r="CR339" s="166"/>
      <c r="CS339" s="166"/>
      <c r="CT339" s="166"/>
      <c r="CU339" s="166"/>
      <c r="CV339" s="166"/>
      <c r="CW339" s="166"/>
      <c r="CX339" s="166"/>
      <c r="CY339" s="166"/>
      <c r="CZ339" s="166"/>
    </row>
    <row r="340" spans="1:104" ht="11.25" customHeight="1" x14ac:dyDescent="0.2">
      <c r="A340" s="166"/>
      <c r="B340" s="166"/>
      <c r="C340" s="166"/>
      <c r="D340" s="166"/>
      <c r="E340" s="166"/>
      <c r="F340" s="166"/>
      <c r="G340" s="166"/>
      <c r="H340" s="166"/>
      <c r="I340" s="166"/>
      <c r="J340" s="166"/>
      <c r="K340" s="166"/>
      <c r="L340" s="166"/>
      <c r="M340" s="166"/>
      <c r="N340" s="166"/>
      <c r="O340" s="166"/>
      <c r="P340" s="166"/>
      <c r="Q340" s="166"/>
      <c r="R340" s="166"/>
      <c r="S340" s="166"/>
      <c r="T340" s="168"/>
      <c r="U340" s="169"/>
      <c r="V340" s="169"/>
      <c r="W340" s="166"/>
      <c r="X340" s="166"/>
      <c r="Y340" s="166"/>
      <c r="Z340" s="166"/>
      <c r="AA340" s="166"/>
      <c r="AB340" s="166"/>
      <c r="AC340" s="166"/>
      <c r="AD340" s="166"/>
      <c r="AE340" s="166"/>
      <c r="AF340" s="166"/>
      <c r="AG340" s="166"/>
      <c r="AH340" s="166"/>
      <c r="AI340" s="166"/>
      <c r="AJ340" s="166"/>
      <c r="AK340" s="166"/>
      <c r="AL340" s="166"/>
      <c r="AM340" s="166"/>
      <c r="AN340" s="166"/>
      <c r="AO340" s="166"/>
      <c r="AP340" s="166"/>
      <c r="AQ340" s="166"/>
      <c r="AR340" s="166"/>
      <c r="AS340" s="166"/>
      <c r="AT340" s="166"/>
      <c r="AU340" s="166"/>
      <c r="AV340" s="166"/>
      <c r="AW340" s="166"/>
      <c r="AX340" s="166"/>
      <c r="AY340" s="166"/>
      <c r="AZ340" s="166"/>
      <c r="BA340" s="166"/>
      <c r="BB340" s="166"/>
      <c r="BC340" s="166"/>
      <c r="BD340" s="166"/>
      <c r="BE340" s="166"/>
      <c r="BF340" s="166"/>
      <c r="BG340" s="166"/>
      <c r="BH340" s="166"/>
      <c r="BI340" s="166"/>
      <c r="BJ340" s="166"/>
      <c r="BK340" s="166"/>
      <c r="BL340" s="166"/>
      <c r="BM340" s="166"/>
      <c r="BN340" s="166"/>
      <c r="BO340" s="166"/>
      <c r="BP340" s="166"/>
      <c r="BQ340" s="166"/>
      <c r="BR340" s="166"/>
      <c r="BS340" s="166"/>
      <c r="BT340" s="166"/>
      <c r="BU340" s="166"/>
      <c r="BV340" s="166"/>
      <c r="BW340" s="166"/>
      <c r="BX340" s="166"/>
      <c r="BY340" s="166"/>
      <c r="BZ340" s="166"/>
      <c r="CA340" s="166"/>
      <c r="CB340" s="166"/>
      <c r="CC340" s="166"/>
      <c r="CD340" s="166"/>
      <c r="CE340" s="166"/>
      <c r="CF340" s="166"/>
      <c r="CG340" s="166"/>
      <c r="CH340" s="166"/>
      <c r="CI340" s="166"/>
      <c r="CJ340" s="166"/>
      <c r="CK340" s="166"/>
      <c r="CL340" s="166"/>
      <c r="CM340" s="166"/>
      <c r="CN340" s="166"/>
      <c r="CO340" s="166"/>
      <c r="CP340" s="166"/>
      <c r="CQ340" s="166"/>
      <c r="CR340" s="166"/>
      <c r="CS340" s="166"/>
      <c r="CT340" s="166"/>
      <c r="CU340" s="166"/>
      <c r="CV340" s="166"/>
      <c r="CW340" s="166"/>
      <c r="CX340" s="166"/>
      <c r="CY340" s="166"/>
      <c r="CZ340" s="166"/>
    </row>
    <row r="341" spans="1:104" ht="11.25" customHeight="1" x14ac:dyDescent="0.2">
      <c r="A341" s="166"/>
      <c r="B341" s="166"/>
      <c r="C341" s="166"/>
      <c r="D341" s="166"/>
      <c r="E341" s="166"/>
      <c r="F341" s="166"/>
      <c r="G341" s="166"/>
      <c r="H341" s="166"/>
      <c r="I341" s="166"/>
      <c r="J341" s="166"/>
      <c r="K341" s="166"/>
      <c r="L341" s="166"/>
      <c r="M341" s="166"/>
      <c r="N341" s="166"/>
      <c r="O341" s="166"/>
      <c r="P341" s="166"/>
      <c r="Q341" s="166"/>
      <c r="R341" s="166"/>
      <c r="S341" s="166"/>
      <c r="T341" s="168"/>
      <c r="U341" s="169"/>
      <c r="V341" s="169"/>
      <c r="W341" s="166"/>
      <c r="X341" s="166"/>
      <c r="Y341" s="166"/>
      <c r="Z341" s="166"/>
      <c r="AA341" s="166"/>
      <c r="AB341" s="166"/>
      <c r="AC341" s="166"/>
      <c r="AD341" s="166"/>
      <c r="AE341" s="166"/>
      <c r="AF341" s="166"/>
      <c r="AG341" s="166"/>
      <c r="AH341" s="166"/>
      <c r="AI341" s="166"/>
      <c r="AJ341" s="166"/>
      <c r="AK341" s="166"/>
      <c r="AL341" s="166"/>
      <c r="AM341" s="166"/>
      <c r="AN341" s="166"/>
      <c r="AO341" s="166"/>
      <c r="AP341" s="166"/>
      <c r="AQ341" s="166"/>
      <c r="AR341" s="166"/>
      <c r="AS341" s="166"/>
      <c r="AT341" s="166"/>
      <c r="AU341" s="166"/>
      <c r="AV341" s="166"/>
      <c r="AW341" s="166"/>
      <c r="AX341" s="166"/>
      <c r="AY341" s="166"/>
      <c r="AZ341" s="166"/>
      <c r="BA341" s="166"/>
      <c r="BB341" s="166"/>
      <c r="BC341" s="166"/>
      <c r="BD341" s="166"/>
      <c r="BE341" s="166"/>
      <c r="BF341" s="166"/>
      <c r="BG341" s="166"/>
      <c r="BH341" s="166"/>
      <c r="BI341" s="166"/>
      <c r="BJ341" s="166"/>
      <c r="BK341" s="166"/>
      <c r="BL341" s="166"/>
      <c r="BM341" s="166"/>
      <c r="BN341" s="166"/>
      <c r="BO341" s="166"/>
      <c r="BP341" s="166"/>
      <c r="BQ341" s="166"/>
      <c r="BR341" s="166"/>
      <c r="BS341" s="166"/>
      <c r="BT341" s="166"/>
      <c r="BU341" s="166"/>
      <c r="BV341" s="166"/>
      <c r="BW341" s="166"/>
      <c r="BX341" s="166"/>
      <c r="BY341" s="166"/>
      <c r="BZ341" s="166"/>
      <c r="CA341" s="166"/>
      <c r="CB341" s="166"/>
      <c r="CC341" s="166"/>
      <c r="CD341" s="166"/>
      <c r="CE341" s="166"/>
      <c r="CF341" s="166"/>
      <c r="CG341" s="166"/>
      <c r="CH341" s="166"/>
      <c r="CI341" s="166"/>
      <c r="CJ341" s="166"/>
      <c r="CK341" s="166"/>
      <c r="CL341" s="166"/>
      <c r="CM341" s="166"/>
      <c r="CN341" s="166"/>
      <c r="CO341" s="166"/>
      <c r="CP341" s="166"/>
      <c r="CQ341" s="166"/>
      <c r="CR341" s="166"/>
      <c r="CS341" s="166"/>
      <c r="CT341" s="166"/>
      <c r="CU341" s="166"/>
      <c r="CV341" s="166"/>
      <c r="CW341" s="166"/>
      <c r="CX341" s="166"/>
      <c r="CY341" s="166"/>
      <c r="CZ341" s="166"/>
    </row>
    <row r="342" spans="1:104" ht="11.25" customHeight="1" x14ac:dyDescent="0.2">
      <c r="A342" s="166"/>
      <c r="B342" s="166"/>
      <c r="C342" s="166"/>
      <c r="D342" s="166"/>
      <c r="E342" s="166"/>
      <c r="F342" s="166"/>
      <c r="G342" s="166"/>
      <c r="H342" s="166"/>
      <c r="I342" s="166"/>
      <c r="J342" s="166"/>
      <c r="K342" s="166"/>
      <c r="L342" s="166"/>
      <c r="M342" s="166"/>
      <c r="N342" s="166"/>
      <c r="O342" s="166"/>
      <c r="P342" s="166"/>
      <c r="Q342" s="166"/>
      <c r="R342" s="166"/>
      <c r="S342" s="166"/>
      <c r="T342" s="168"/>
      <c r="U342" s="169"/>
      <c r="V342" s="169"/>
      <c r="W342" s="166"/>
      <c r="X342" s="166"/>
      <c r="Y342" s="166"/>
      <c r="Z342" s="166"/>
      <c r="AA342" s="166"/>
      <c r="AB342" s="166"/>
      <c r="AC342" s="166"/>
      <c r="AD342" s="166"/>
      <c r="AE342" s="166"/>
      <c r="AF342" s="166"/>
      <c r="AG342" s="166"/>
      <c r="AH342" s="166"/>
      <c r="AI342" s="166"/>
      <c r="AJ342" s="166"/>
      <c r="AK342" s="166"/>
      <c r="AL342" s="166"/>
      <c r="AM342" s="166"/>
      <c r="AN342" s="166"/>
      <c r="AO342" s="166"/>
      <c r="AP342" s="166"/>
      <c r="AQ342" s="166"/>
      <c r="AR342" s="166"/>
      <c r="AS342" s="166"/>
      <c r="AT342" s="166"/>
      <c r="AU342" s="166"/>
      <c r="AV342" s="166"/>
      <c r="AW342" s="166"/>
      <c r="AX342" s="166"/>
      <c r="AY342" s="166"/>
      <c r="AZ342" s="166"/>
      <c r="BA342" s="166"/>
      <c r="BB342" s="166"/>
      <c r="BC342" s="166"/>
      <c r="BD342" s="166"/>
      <c r="BE342" s="166"/>
      <c r="BF342" s="166"/>
      <c r="BG342" s="166"/>
      <c r="BH342" s="166"/>
      <c r="BI342" s="166"/>
      <c r="BJ342" s="166"/>
      <c r="BK342" s="166"/>
      <c r="BL342" s="166"/>
      <c r="BM342" s="166"/>
      <c r="BN342" s="166"/>
      <c r="BO342" s="166"/>
      <c r="BP342" s="166"/>
      <c r="BQ342" s="166"/>
      <c r="BR342" s="166"/>
      <c r="BS342" s="166"/>
      <c r="BT342" s="166"/>
      <c r="BU342" s="166"/>
      <c r="BV342" s="166"/>
      <c r="BW342" s="166"/>
      <c r="BX342" s="166"/>
      <c r="BY342" s="166"/>
      <c r="BZ342" s="166"/>
      <c r="CA342" s="166"/>
      <c r="CB342" s="166"/>
      <c r="CC342" s="166"/>
      <c r="CD342" s="166"/>
      <c r="CE342" s="166"/>
      <c r="CF342" s="166"/>
      <c r="CG342" s="166"/>
      <c r="CH342" s="166"/>
      <c r="CI342" s="166"/>
      <c r="CJ342" s="166"/>
      <c r="CK342" s="166"/>
      <c r="CL342" s="166"/>
      <c r="CM342" s="166"/>
      <c r="CN342" s="166"/>
      <c r="CO342" s="166"/>
      <c r="CP342" s="166"/>
      <c r="CQ342" s="166"/>
      <c r="CR342" s="166"/>
      <c r="CS342" s="166"/>
      <c r="CT342" s="166"/>
      <c r="CU342" s="166"/>
      <c r="CV342" s="166"/>
      <c r="CW342" s="166"/>
      <c r="CX342" s="166"/>
      <c r="CY342" s="166"/>
      <c r="CZ342" s="166"/>
    </row>
    <row r="343" spans="1:104" ht="11.25" customHeight="1" x14ac:dyDescent="0.2">
      <c r="A343" s="166"/>
      <c r="B343" s="166"/>
      <c r="C343" s="166"/>
      <c r="D343" s="166"/>
      <c r="E343" s="166"/>
      <c r="F343" s="166"/>
      <c r="G343" s="166"/>
      <c r="H343" s="166"/>
      <c r="I343" s="166"/>
      <c r="J343" s="166"/>
      <c r="K343" s="166"/>
      <c r="L343" s="166"/>
      <c r="M343" s="166"/>
      <c r="N343" s="166"/>
      <c r="O343" s="166"/>
      <c r="P343" s="166"/>
      <c r="Q343" s="166"/>
      <c r="R343" s="166"/>
      <c r="S343" s="166"/>
      <c r="T343" s="168"/>
      <c r="U343" s="169"/>
      <c r="V343" s="169"/>
      <c r="W343" s="166"/>
      <c r="X343" s="166"/>
      <c r="Y343" s="166"/>
      <c r="Z343" s="166"/>
      <c r="AA343" s="166"/>
      <c r="AB343" s="166"/>
      <c r="AC343" s="166"/>
      <c r="AD343" s="166"/>
      <c r="AE343" s="166"/>
      <c r="AF343" s="166"/>
      <c r="AG343" s="166"/>
      <c r="AH343" s="166"/>
      <c r="AI343" s="166"/>
      <c r="AJ343" s="166"/>
      <c r="AK343" s="166"/>
      <c r="AL343" s="166"/>
      <c r="AM343" s="166"/>
      <c r="AN343" s="166"/>
      <c r="AO343" s="166"/>
      <c r="AP343" s="166"/>
      <c r="AQ343" s="166"/>
      <c r="AR343" s="166"/>
      <c r="AS343" s="166"/>
      <c r="AT343" s="166"/>
      <c r="AU343" s="166"/>
      <c r="AV343" s="166"/>
      <c r="AW343" s="166"/>
      <c r="AX343" s="166"/>
      <c r="AY343" s="166"/>
      <c r="AZ343" s="166"/>
      <c r="BA343" s="166"/>
      <c r="BB343" s="166"/>
      <c r="BC343" s="166"/>
      <c r="BD343" s="166"/>
      <c r="BE343" s="166"/>
      <c r="BF343" s="166"/>
      <c r="BG343" s="166"/>
      <c r="BH343" s="166"/>
      <c r="BI343" s="166"/>
      <c r="BJ343" s="166"/>
      <c r="BK343" s="166"/>
      <c r="BL343" s="166"/>
      <c r="BM343" s="166"/>
      <c r="BN343" s="166"/>
      <c r="BO343" s="166"/>
      <c r="BP343" s="166"/>
      <c r="BQ343" s="166"/>
      <c r="BR343" s="166"/>
      <c r="BS343" s="166"/>
      <c r="BT343" s="166"/>
      <c r="BU343" s="166"/>
      <c r="BV343" s="166"/>
      <c r="BW343" s="166"/>
      <c r="BX343" s="166"/>
      <c r="BY343" s="166"/>
      <c r="BZ343" s="166"/>
      <c r="CA343" s="166"/>
      <c r="CB343" s="166"/>
      <c r="CC343" s="166"/>
      <c r="CD343" s="166"/>
      <c r="CE343" s="166"/>
      <c r="CF343" s="166"/>
      <c r="CG343" s="166"/>
      <c r="CH343" s="166"/>
      <c r="CI343" s="166"/>
      <c r="CJ343" s="166"/>
      <c r="CK343" s="166"/>
      <c r="CL343" s="166"/>
      <c r="CM343" s="166"/>
      <c r="CN343" s="166"/>
      <c r="CO343" s="166"/>
      <c r="CP343" s="166"/>
      <c r="CQ343" s="166"/>
      <c r="CR343" s="166"/>
      <c r="CS343" s="166"/>
      <c r="CT343" s="166"/>
      <c r="CU343" s="166"/>
      <c r="CV343" s="166"/>
      <c r="CW343" s="166"/>
      <c r="CX343" s="166"/>
      <c r="CY343" s="166"/>
      <c r="CZ343" s="166"/>
    </row>
    <row r="344" spans="1:104" ht="11.25" customHeight="1" x14ac:dyDescent="0.2">
      <c r="A344" s="166"/>
      <c r="B344" s="166"/>
      <c r="C344" s="166"/>
      <c r="D344" s="166"/>
      <c r="E344" s="166"/>
      <c r="F344" s="166"/>
      <c r="G344" s="166"/>
      <c r="H344" s="166"/>
      <c r="I344" s="166"/>
      <c r="J344" s="166"/>
      <c r="K344" s="166"/>
      <c r="L344" s="166"/>
      <c r="M344" s="166"/>
      <c r="N344" s="166"/>
      <c r="O344" s="166"/>
      <c r="P344" s="166"/>
      <c r="Q344" s="166"/>
      <c r="R344" s="166"/>
      <c r="S344" s="166"/>
      <c r="T344" s="168"/>
      <c r="U344" s="169"/>
      <c r="V344" s="169"/>
      <c r="W344" s="166"/>
      <c r="X344" s="166"/>
      <c r="Y344" s="166"/>
      <c r="Z344" s="166"/>
      <c r="AA344" s="166"/>
      <c r="AB344" s="166"/>
      <c r="AC344" s="166"/>
      <c r="AD344" s="166"/>
      <c r="AE344" s="166"/>
      <c r="AF344" s="166"/>
      <c r="AG344" s="166"/>
      <c r="AH344" s="166"/>
      <c r="AI344" s="166"/>
      <c r="AJ344" s="166"/>
      <c r="AK344" s="166"/>
      <c r="AL344" s="166"/>
      <c r="AM344" s="166"/>
      <c r="AN344" s="166"/>
      <c r="AO344" s="166"/>
      <c r="AP344" s="166"/>
      <c r="AQ344" s="166"/>
      <c r="AR344" s="166"/>
      <c r="AS344" s="166"/>
      <c r="AT344" s="166"/>
      <c r="AU344" s="166"/>
      <c r="AV344" s="166"/>
      <c r="AW344" s="166"/>
      <c r="AX344" s="166"/>
      <c r="AY344" s="166"/>
      <c r="AZ344" s="166"/>
      <c r="BA344" s="166"/>
      <c r="BB344" s="166"/>
      <c r="BC344" s="166"/>
      <c r="BD344" s="166"/>
      <c r="BE344" s="166"/>
      <c r="BF344" s="166"/>
      <c r="BG344" s="166"/>
      <c r="BH344" s="166"/>
      <c r="BI344" s="166"/>
      <c r="BJ344" s="166"/>
      <c r="BK344" s="166"/>
      <c r="BL344" s="166"/>
      <c r="BM344" s="166"/>
      <c r="BN344" s="166"/>
      <c r="BO344" s="166"/>
      <c r="BP344" s="166"/>
      <c r="BQ344" s="166"/>
      <c r="BR344" s="166"/>
      <c r="BS344" s="166"/>
      <c r="BT344" s="166"/>
      <c r="BU344" s="166"/>
      <c r="BV344" s="166"/>
      <c r="BW344" s="166"/>
      <c r="BX344" s="166"/>
      <c r="BY344" s="166"/>
      <c r="BZ344" s="166"/>
      <c r="CA344" s="166"/>
      <c r="CB344" s="166"/>
      <c r="CC344" s="166"/>
      <c r="CD344" s="166"/>
      <c r="CE344" s="166"/>
      <c r="CF344" s="166"/>
      <c r="CG344" s="166"/>
      <c r="CH344" s="166"/>
      <c r="CI344" s="166"/>
      <c r="CJ344" s="166"/>
      <c r="CK344" s="166"/>
      <c r="CL344" s="166"/>
      <c r="CM344" s="166"/>
      <c r="CN344" s="166"/>
      <c r="CO344" s="166"/>
      <c r="CP344" s="166"/>
      <c r="CQ344" s="166"/>
      <c r="CR344" s="166"/>
      <c r="CS344" s="166"/>
      <c r="CT344" s="166"/>
      <c r="CU344" s="166"/>
      <c r="CV344" s="166"/>
      <c r="CW344" s="166"/>
      <c r="CX344" s="166"/>
      <c r="CY344" s="166"/>
      <c r="CZ344" s="166"/>
    </row>
    <row r="345" spans="1:104" ht="11.25" customHeight="1" x14ac:dyDescent="0.2">
      <c r="A345" s="166"/>
      <c r="B345" s="166"/>
      <c r="C345" s="166"/>
      <c r="D345" s="166"/>
      <c r="E345" s="166"/>
      <c r="F345" s="166"/>
      <c r="G345" s="166"/>
      <c r="H345" s="166"/>
      <c r="I345" s="166"/>
      <c r="J345" s="166"/>
      <c r="K345" s="166"/>
      <c r="L345" s="166"/>
      <c r="M345" s="166"/>
      <c r="N345" s="166"/>
      <c r="O345" s="166"/>
      <c r="P345" s="166"/>
      <c r="Q345" s="166"/>
      <c r="R345" s="166"/>
      <c r="S345" s="166"/>
      <c r="T345" s="168"/>
      <c r="U345" s="169"/>
      <c r="V345" s="169"/>
      <c r="W345" s="166"/>
      <c r="X345" s="166"/>
      <c r="Y345" s="166"/>
      <c r="Z345" s="166"/>
      <c r="AA345" s="166"/>
      <c r="AB345" s="166"/>
      <c r="AC345" s="166"/>
      <c r="AD345" s="166"/>
      <c r="AE345" s="166"/>
      <c r="AF345" s="166"/>
      <c r="AG345" s="166"/>
      <c r="AH345" s="166"/>
      <c r="AI345" s="166"/>
      <c r="AJ345" s="166"/>
      <c r="AK345" s="166"/>
      <c r="AL345" s="166"/>
      <c r="AM345" s="166"/>
      <c r="AN345" s="166"/>
      <c r="AO345" s="166"/>
      <c r="AP345" s="166"/>
      <c r="AQ345" s="166"/>
      <c r="AR345" s="166"/>
      <c r="AS345" s="166"/>
      <c r="AT345" s="166"/>
      <c r="AU345" s="166"/>
      <c r="AV345" s="166"/>
      <c r="AW345" s="166"/>
      <c r="AX345" s="166"/>
      <c r="AY345" s="166"/>
      <c r="AZ345" s="166"/>
      <c r="BA345" s="166"/>
      <c r="BB345" s="166"/>
      <c r="BC345" s="166"/>
      <c r="BD345" s="166"/>
      <c r="BE345" s="166"/>
      <c r="BF345" s="166"/>
      <c r="BG345" s="166"/>
      <c r="BH345" s="166"/>
      <c r="BI345" s="166"/>
      <c r="BJ345" s="166"/>
      <c r="BK345" s="166"/>
      <c r="BL345" s="166"/>
      <c r="BM345" s="166"/>
      <c r="BN345" s="166"/>
      <c r="BO345" s="166"/>
      <c r="BP345" s="166"/>
      <c r="BQ345" s="166"/>
      <c r="BR345" s="166"/>
      <c r="BS345" s="166"/>
      <c r="BT345" s="166"/>
      <c r="BU345" s="166"/>
      <c r="BV345" s="166"/>
      <c r="BW345" s="166"/>
      <c r="BX345" s="166"/>
      <c r="BY345" s="166"/>
      <c r="BZ345" s="166"/>
      <c r="CA345" s="166"/>
      <c r="CB345" s="166"/>
      <c r="CC345" s="166"/>
      <c r="CD345" s="166"/>
      <c r="CE345" s="166"/>
      <c r="CF345" s="166"/>
      <c r="CG345" s="166"/>
      <c r="CH345" s="166"/>
      <c r="CI345" s="166"/>
      <c r="CJ345" s="166"/>
      <c r="CK345" s="166"/>
      <c r="CL345" s="166"/>
      <c r="CM345" s="166"/>
      <c r="CN345" s="166"/>
      <c r="CO345" s="166"/>
      <c r="CP345" s="166"/>
      <c r="CQ345" s="166"/>
      <c r="CR345" s="166"/>
      <c r="CS345" s="166"/>
      <c r="CT345" s="166"/>
      <c r="CU345" s="166"/>
      <c r="CV345" s="166"/>
      <c r="CW345" s="166"/>
      <c r="CX345" s="166"/>
      <c r="CY345" s="166"/>
      <c r="CZ345" s="166"/>
    </row>
    <row r="346" spans="1:104" ht="11.25" customHeight="1" x14ac:dyDescent="0.2">
      <c r="A346" s="166"/>
      <c r="B346" s="166"/>
      <c r="C346" s="166"/>
      <c r="D346" s="166"/>
      <c r="E346" s="166"/>
      <c r="F346" s="166"/>
      <c r="G346" s="166"/>
      <c r="H346" s="166"/>
      <c r="I346" s="166"/>
      <c r="J346" s="166"/>
      <c r="K346" s="166"/>
      <c r="L346" s="166"/>
      <c r="M346" s="166"/>
      <c r="N346" s="166"/>
      <c r="O346" s="166"/>
      <c r="P346" s="166"/>
      <c r="Q346" s="166"/>
      <c r="R346" s="166"/>
      <c r="S346" s="166"/>
      <c r="T346" s="168"/>
      <c r="U346" s="169"/>
      <c r="V346" s="169"/>
      <c r="W346" s="166"/>
      <c r="X346" s="166"/>
      <c r="Y346" s="166"/>
      <c r="Z346" s="166"/>
      <c r="AA346" s="166"/>
      <c r="AB346" s="166"/>
      <c r="AC346" s="166"/>
      <c r="AD346" s="166"/>
      <c r="AE346" s="166"/>
      <c r="AF346" s="166"/>
      <c r="AG346" s="166"/>
      <c r="AH346" s="166"/>
      <c r="AI346" s="166"/>
      <c r="AJ346" s="166"/>
      <c r="AK346" s="166"/>
      <c r="AL346" s="166"/>
      <c r="AM346" s="166"/>
      <c r="AN346" s="166"/>
      <c r="AO346" s="166"/>
      <c r="AP346" s="166"/>
      <c r="AQ346" s="166"/>
      <c r="AR346" s="166"/>
      <c r="AS346" s="166"/>
      <c r="AT346" s="166"/>
      <c r="AU346" s="166"/>
      <c r="AV346" s="166"/>
      <c r="AW346" s="166"/>
      <c r="AX346" s="166"/>
      <c r="AY346" s="166"/>
      <c r="AZ346" s="166"/>
      <c r="BA346" s="166"/>
      <c r="BB346" s="166"/>
      <c r="BC346" s="166"/>
      <c r="BD346" s="166"/>
      <c r="BE346" s="166"/>
      <c r="BF346" s="166"/>
      <c r="BG346" s="166"/>
      <c r="BH346" s="166"/>
      <c r="BI346" s="166"/>
      <c r="BJ346" s="166"/>
      <c r="BK346" s="166"/>
      <c r="BL346" s="166"/>
      <c r="BM346" s="166"/>
      <c r="BN346" s="166"/>
      <c r="BO346" s="166"/>
      <c r="BP346" s="166"/>
      <c r="BQ346" s="166"/>
      <c r="BR346" s="166"/>
      <c r="BS346" s="166"/>
      <c r="BT346" s="166"/>
      <c r="BU346" s="166"/>
      <c r="BV346" s="166"/>
      <c r="BW346" s="166"/>
      <c r="BX346" s="166"/>
      <c r="BY346" s="166"/>
      <c r="BZ346" s="166"/>
      <c r="CA346" s="166"/>
      <c r="CB346" s="166"/>
      <c r="CC346" s="166"/>
      <c r="CD346" s="166"/>
      <c r="CE346" s="166"/>
      <c r="CF346" s="166"/>
      <c r="CG346" s="166"/>
      <c r="CH346" s="166"/>
      <c r="CI346" s="166"/>
      <c r="CJ346" s="166"/>
      <c r="CK346" s="166"/>
      <c r="CL346" s="166"/>
      <c r="CM346" s="166"/>
      <c r="CN346" s="166"/>
      <c r="CO346" s="166"/>
      <c r="CP346" s="166"/>
      <c r="CQ346" s="166"/>
      <c r="CR346" s="166"/>
      <c r="CS346" s="166"/>
      <c r="CT346" s="166"/>
      <c r="CU346" s="166"/>
      <c r="CV346" s="166"/>
      <c r="CW346" s="166"/>
      <c r="CX346" s="166"/>
      <c r="CY346" s="166"/>
      <c r="CZ346" s="166"/>
    </row>
    <row r="347" spans="1:104" ht="11.25" customHeight="1" x14ac:dyDescent="0.2">
      <c r="A347" s="166"/>
      <c r="B347" s="166"/>
      <c r="C347" s="166"/>
      <c r="D347" s="166"/>
      <c r="E347" s="166"/>
      <c r="F347" s="166"/>
      <c r="G347" s="166"/>
      <c r="H347" s="166"/>
      <c r="I347" s="166"/>
      <c r="J347" s="166"/>
      <c r="K347" s="166"/>
      <c r="L347" s="166"/>
      <c r="M347" s="166"/>
      <c r="N347" s="166"/>
      <c r="O347" s="166"/>
      <c r="P347" s="166"/>
      <c r="Q347" s="166"/>
      <c r="R347" s="166"/>
      <c r="S347" s="166"/>
      <c r="T347" s="168"/>
      <c r="U347" s="169"/>
      <c r="V347" s="169"/>
      <c r="W347" s="166"/>
      <c r="X347" s="166"/>
      <c r="Y347" s="166"/>
      <c r="Z347" s="166"/>
      <c r="AA347" s="166"/>
      <c r="AB347" s="166"/>
      <c r="AC347" s="166"/>
      <c r="AD347" s="166"/>
      <c r="AE347" s="166"/>
      <c r="AF347" s="166"/>
      <c r="AG347" s="166"/>
      <c r="AH347" s="166"/>
      <c r="AI347" s="166"/>
      <c r="AJ347" s="166"/>
      <c r="AK347" s="166"/>
      <c r="AL347" s="166"/>
      <c r="AM347" s="166"/>
      <c r="AN347" s="166"/>
      <c r="AO347" s="166"/>
      <c r="AP347" s="166"/>
      <c r="AQ347" s="166"/>
      <c r="AR347" s="166"/>
      <c r="AS347" s="166"/>
      <c r="AT347" s="166"/>
      <c r="AU347" s="166"/>
      <c r="AV347" s="166"/>
      <c r="AW347" s="166"/>
      <c r="AX347" s="166"/>
      <c r="AY347" s="166"/>
      <c r="AZ347" s="166"/>
      <c r="BA347" s="166"/>
      <c r="BB347" s="166"/>
      <c r="BC347" s="166"/>
      <c r="BD347" s="166"/>
      <c r="BE347" s="166"/>
      <c r="BF347" s="166"/>
      <c r="BG347" s="166"/>
      <c r="BH347" s="166"/>
      <c r="BI347" s="166"/>
      <c r="BJ347" s="166"/>
      <c r="BK347" s="166"/>
      <c r="BL347" s="166"/>
      <c r="BM347" s="166"/>
      <c r="BN347" s="166"/>
      <c r="BO347" s="166"/>
      <c r="BP347" s="166"/>
      <c r="BQ347" s="166"/>
      <c r="BR347" s="166"/>
      <c r="BS347" s="166"/>
      <c r="BT347" s="166"/>
      <c r="BU347" s="166"/>
      <c r="BV347" s="166"/>
      <c r="BW347" s="166"/>
      <c r="BX347" s="166"/>
      <c r="BY347" s="166"/>
      <c r="BZ347" s="166"/>
      <c r="CA347" s="166"/>
      <c r="CB347" s="166"/>
      <c r="CC347" s="166"/>
      <c r="CD347" s="166"/>
      <c r="CE347" s="166"/>
      <c r="CF347" s="166"/>
      <c r="CG347" s="166"/>
      <c r="CH347" s="166"/>
      <c r="CI347" s="166"/>
      <c r="CJ347" s="166"/>
      <c r="CK347" s="166"/>
      <c r="CL347" s="166"/>
      <c r="CM347" s="166"/>
      <c r="CN347" s="166"/>
      <c r="CO347" s="166"/>
      <c r="CP347" s="166"/>
      <c r="CQ347" s="166"/>
      <c r="CR347" s="166"/>
      <c r="CS347" s="166"/>
      <c r="CT347" s="166"/>
      <c r="CU347" s="166"/>
      <c r="CV347" s="166"/>
      <c r="CW347" s="166"/>
      <c r="CX347" s="166"/>
      <c r="CY347" s="166"/>
      <c r="CZ347" s="166"/>
    </row>
    <row r="348" spans="1:104" ht="11.25" customHeight="1" x14ac:dyDescent="0.2">
      <c r="A348" s="166"/>
      <c r="B348" s="166"/>
      <c r="C348" s="166"/>
      <c r="D348" s="166"/>
      <c r="E348" s="166"/>
      <c r="F348" s="166"/>
      <c r="G348" s="166"/>
      <c r="H348" s="166"/>
      <c r="I348" s="166"/>
      <c r="J348" s="166"/>
      <c r="K348" s="166"/>
      <c r="L348" s="166"/>
      <c r="M348" s="166"/>
      <c r="N348" s="166"/>
      <c r="O348" s="166"/>
      <c r="P348" s="166"/>
      <c r="Q348" s="166"/>
      <c r="R348" s="166"/>
      <c r="S348" s="166"/>
      <c r="T348" s="168"/>
      <c r="U348" s="169"/>
      <c r="V348" s="169"/>
      <c r="W348" s="166"/>
      <c r="X348" s="166"/>
      <c r="Y348" s="166"/>
      <c r="Z348" s="166"/>
      <c r="AA348" s="166"/>
      <c r="AB348" s="166"/>
      <c r="AC348" s="166"/>
      <c r="AD348" s="166"/>
      <c r="AE348" s="166"/>
      <c r="AF348" s="166"/>
      <c r="AG348" s="166"/>
      <c r="AH348" s="166"/>
      <c r="AI348" s="166"/>
      <c r="AJ348" s="166"/>
      <c r="AK348" s="166"/>
      <c r="AL348" s="166"/>
      <c r="AM348" s="166"/>
      <c r="AN348" s="166"/>
      <c r="AO348" s="166"/>
      <c r="AP348" s="166"/>
      <c r="AQ348" s="166"/>
      <c r="AR348" s="166"/>
      <c r="AS348" s="166"/>
      <c r="AT348" s="166"/>
      <c r="AU348" s="166"/>
      <c r="AV348" s="166"/>
      <c r="AW348" s="166"/>
      <c r="AX348" s="166"/>
      <c r="AY348" s="166"/>
      <c r="AZ348" s="166"/>
      <c r="BA348" s="166"/>
      <c r="BB348" s="166"/>
      <c r="BC348" s="166"/>
      <c r="BD348" s="166"/>
      <c r="BE348" s="166"/>
      <c r="BF348" s="166"/>
      <c r="BG348" s="166"/>
      <c r="BH348" s="166"/>
      <c r="BI348" s="166"/>
      <c r="BJ348" s="166"/>
      <c r="BK348" s="166"/>
      <c r="BL348" s="166"/>
      <c r="BM348" s="166"/>
      <c r="BN348" s="166"/>
      <c r="BO348" s="166"/>
      <c r="BP348" s="166"/>
      <c r="BQ348" s="166"/>
      <c r="BR348" s="166"/>
      <c r="BS348" s="166"/>
      <c r="BT348" s="166"/>
      <c r="BU348" s="166"/>
      <c r="BV348" s="166"/>
      <c r="BW348" s="166"/>
      <c r="BX348" s="166"/>
      <c r="BY348" s="166"/>
      <c r="BZ348" s="166"/>
      <c r="CA348" s="166"/>
      <c r="CB348" s="166"/>
      <c r="CC348" s="166"/>
      <c r="CD348" s="166"/>
      <c r="CE348" s="166"/>
      <c r="CF348" s="166"/>
      <c r="CG348" s="166"/>
      <c r="CH348" s="166"/>
      <c r="CI348" s="166"/>
      <c r="CJ348" s="166"/>
      <c r="CK348" s="166"/>
      <c r="CL348" s="166"/>
      <c r="CM348" s="166"/>
      <c r="CN348" s="166"/>
      <c r="CO348" s="166"/>
      <c r="CP348" s="166"/>
      <c r="CQ348" s="166"/>
      <c r="CR348" s="166"/>
      <c r="CS348" s="166"/>
      <c r="CT348" s="166"/>
      <c r="CU348" s="166"/>
      <c r="CV348" s="166"/>
      <c r="CW348" s="166"/>
      <c r="CX348" s="166"/>
      <c r="CY348" s="166"/>
      <c r="CZ348" s="166"/>
    </row>
    <row r="349" spans="1:104" ht="11.25" customHeight="1" x14ac:dyDescent="0.2">
      <c r="A349" s="166"/>
      <c r="B349" s="166"/>
      <c r="C349" s="166"/>
      <c r="D349" s="166"/>
      <c r="E349" s="166"/>
      <c r="F349" s="166"/>
      <c r="G349" s="166"/>
      <c r="H349" s="166"/>
      <c r="I349" s="166"/>
      <c r="J349" s="166"/>
      <c r="K349" s="166"/>
      <c r="L349" s="166"/>
      <c r="M349" s="166"/>
      <c r="N349" s="166"/>
      <c r="O349" s="166"/>
      <c r="P349" s="166"/>
      <c r="Q349" s="166"/>
      <c r="R349" s="166"/>
      <c r="S349" s="166"/>
      <c r="T349" s="168"/>
      <c r="U349" s="169"/>
      <c r="V349" s="169"/>
      <c r="W349" s="166"/>
      <c r="X349" s="166"/>
      <c r="Y349" s="166"/>
      <c r="Z349" s="166"/>
      <c r="AA349" s="166"/>
      <c r="AB349" s="166"/>
      <c r="AC349" s="166"/>
      <c r="AD349" s="166"/>
      <c r="AE349" s="166"/>
      <c r="AF349" s="166"/>
      <c r="AG349" s="166"/>
      <c r="AH349" s="166"/>
      <c r="AI349" s="166"/>
      <c r="AJ349" s="166"/>
      <c r="AK349" s="166"/>
      <c r="AL349" s="166"/>
      <c r="AM349" s="166"/>
      <c r="AN349" s="166"/>
      <c r="AO349" s="166"/>
      <c r="AP349" s="166"/>
      <c r="AQ349" s="166"/>
      <c r="AR349" s="166"/>
      <c r="AS349" s="166"/>
      <c r="AT349" s="166"/>
      <c r="AU349" s="166"/>
      <c r="AV349" s="166"/>
      <c r="AW349" s="166"/>
      <c r="AX349" s="166"/>
      <c r="AY349" s="166"/>
      <c r="AZ349" s="166"/>
      <c r="BA349" s="166"/>
      <c r="BB349" s="166"/>
      <c r="BC349" s="166"/>
      <c r="BD349" s="166"/>
      <c r="BE349" s="166"/>
      <c r="BF349" s="166"/>
      <c r="BG349" s="166"/>
      <c r="BH349" s="166"/>
      <c r="BI349" s="166"/>
      <c r="BJ349" s="166"/>
      <c r="BK349" s="166"/>
      <c r="BL349" s="166"/>
      <c r="BM349" s="166"/>
      <c r="BN349" s="166"/>
      <c r="BO349" s="166"/>
      <c r="BP349" s="166"/>
      <c r="BQ349" s="166"/>
      <c r="BR349" s="166"/>
      <c r="BS349" s="166"/>
      <c r="BT349" s="166"/>
      <c r="BU349" s="166"/>
      <c r="BV349" s="166"/>
      <c r="BW349" s="166"/>
      <c r="BX349" s="166"/>
      <c r="BY349" s="166"/>
      <c r="BZ349" s="166"/>
      <c r="CA349" s="166"/>
      <c r="CB349" s="166"/>
      <c r="CC349" s="166"/>
      <c r="CD349" s="166"/>
      <c r="CE349" s="166"/>
      <c r="CF349" s="166"/>
      <c r="CG349" s="166"/>
      <c r="CH349" s="166"/>
      <c r="CI349" s="166"/>
      <c r="CJ349" s="166"/>
      <c r="CK349" s="166"/>
      <c r="CL349" s="166"/>
      <c r="CM349" s="166"/>
      <c r="CN349" s="166"/>
      <c r="CO349" s="166"/>
      <c r="CP349" s="166"/>
      <c r="CQ349" s="166"/>
      <c r="CR349" s="166"/>
      <c r="CS349" s="166"/>
      <c r="CT349" s="166"/>
      <c r="CU349" s="166"/>
      <c r="CV349" s="166"/>
      <c r="CW349" s="166"/>
      <c r="CX349" s="166"/>
      <c r="CY349" s="166"/>
      <c r="CZ349" s="166"/>
    </row>
    <row r="350" spans="1:104" ht="11.25" customHeight="1" x14ac:dyDescent="0.2">
      <c r="A350" s="166"/>
      <c r="B350" s="166"/>
      <c r="C350" s="166"/>
      <c r="D350" s="166"/>
      <c r="E350" s="166"/>
      <c r="F350" s="166"/>
      <c r="G350" s="166"/>
      <c r="H350" s="166"/>
      <c r="I350" s="166"/>
      <c r="J350" s="166"/>
      <c r="K350" s="166"/>
      <c r="L350" s="166"/>
      <c r="M350" s="166"/>
      <c r="N350" s="166"/>
      <c r="O350" s="166"/>
      <c r="P350" s="166"/>
      <c r="Q350" s="166"/>
      <c r="R350" s="166"/>
      <c r="S350" s="166"/>
      <c r="T350" s="168"/>
      <c r="U350" s="169"/>
      <c r="V350" s="169"/>
      <c r="W350" s="166"/>
      <c r="X350" s="166"/>
      <c r="Y350" s="166"/>
      <c r="Z350" s="166"/>
      <c r="AA350" s="166"/>
      <c r="AB350" s="166"/>
      <c r="AC350" s="166"/>
      <c r="AD350" s="166"/>
      <c r="AE350" s="166"/>
      <c r="AF350" s="166"/>
      <c r="AG350" s="166"/>
      <c r="AH350" s="166"/>
      <c r="AI350" s="166"/>
      <c r="AJ350" s="166"/>
      <c r="AK350" s="166"/>
      <c r="AL350" s="166"/>
      <c r="AM350" s="166"/>
      <c r="AN350" s="166"/>
      <c r="AO350" s="166"/>
      <c r="AP350" s="166"/>
      <c r="AQ350" s="166"/>
      <c r="AR350" s="166"/>
      <c r="AS350" s="166"/>
      <c r="AT350" s="166"/>
      <c r="AU350" s="166"/>
      <c r="AV350" s="166"/>
      <c r="AW350" s="166"/>
      <c r="AX350" s="166"/>
      <c r="AY350" s="166"/>
      <c r="AZ350" s="166"/>
      <c r="BA350" s="166"/>
      <c r="BB350" s="166"/>
      <c r="BC350" s="166"/>
      <c r="BD350" s="166"/>
      <c r="BE350" s="166"/>
      <c r="BF350" s="166"/>
      <c r="BG350" s="166"/>
      <c r="BH350" s="166"/>
      <c r="BI350" s="166"/>
      <c r="BJ350" s="166"/>
      <c r="BK350" s="166"/>
      <c r="BL350" s="166"/>
      <c r="BM350" s="166"/>
      <c r="BN350" s="166"/>
      <c r="BO350" s="166"/>
      <c r="BP350" s="166"/>
      <c r="BQ350" s="166"/>
      <c r="BR350" s="166"/>
      <c r="BS350" s="166"/>
      <c r="BT350" s="166"/>
      <c r="BU350" s="166"/>
      <c r="BV350" s="166"/>
      <c r="BW350" s="166"/>
      <c r="BX350" s="166"/>
      <c r="BY350" s="166"/>
      <c r="BZ350" s="166"/>
      <c r="CA350" s="166"/>
      <c r="CB350" s="166"/>
      <c r="CC350" s="166"/>
      <c r="CD350" s="166"/>
      <c r="CE350" s="166"/>
      <c r="CF350" s="166"/>
      <c r="CG350" s="166"/>
      <c r="CH350" s="166"/>
      <c r="CI350" s="166"/>
      <c r="CJ350" s="166"/>
      <c r="CK350" s="166"/>
      <c r="CL350" s="166"/>
      <c r="CM350" s="166"/>
      <c r="CN350" s="166"/>
      <c r="CO350" s="166"/>
      <c r="CP350" s="166"/>
      <c r="CQ350" s="166"/>
      <c r="CR350" s="166"/>
      <c r="CS350" s="166"/>
      <c r="CT350" s="166"/>
      <c r="CU350" s="166"/>
      <c r="CV350" s="166"/>
      <c r="CW350" s="166"/>
      <c r="CX350" s="166"/>
      <c r="CY350" s="166"/>
      <c r="CZ350" s="166"/>
    </row>
    <row r="351" spans="1:104" ht="11.25" customHeight="1" x14ac:dyDescent="0.2">
      <c r="A351" s="166"/>
      <c r="B351" s="166"/>
      <c r="C351" s="166"/>
      <c r="D351" s="166"/>
      <c r="E351" s="166"/>
      <c r="F351" s="166"/>
      <c r="G351" s="166"/>
      <c r="H351" s="166"/>
      <c r="I351" s="166"/>
      <c r="J351" s="166"/>
      <c r="K351" s="166"/>
      <c r="L351" s="166"/>
      <c r="M351" s="166"/>
      <c r="N351" s="166"/>
      <c r="O351" s="166"/>
      <c r="P351" s="166"/>
      <c r="Q351" s="166"/>
      <c r="R351" s="166"/>
      <c r="S351" s="166"/>
      <c r="T351" s="168"/>
      <c r="U351" s="169"/>
      <c r="V351" s="169"/>
      <c r="W351" s="166"/>
      <c r="X351" s="166"/>
      <c r="Y351" s="166"/>
      <c r="Z351" s="166"/>
      <c r="AA351" s="166"/>
      <c r="AB351" s="166"/>
      <c r="AC351" s="166"/>
      <c r="AD351" s="166"/>
      <c r="AE351" s="166"/>
      <c r="AF351" s="166"/>
      <c r="AG351" s="166"/>
      <c r="AH351" s="166"/>
      <c r="AI351" s="166"/>
      <c r="AJ351" s="166"/>
      <c r="AK351" s="166"/>
      <c r="AL351" s="166"/>
      <c r="AM351" s="166"/>
      <c r="AN351" s="166"/>
      <c r="AO351" s="166"/>
      <c r="AP351" s="166"/>
      <c r="AQ351" s="166"/>
      <c r="AR351" s="166"/>
      <c r="AS351" s="166"/>
      <c r="AT351" s="166"/>
      <c r="AU351" s="166"/>
      <c r="AV351" s="166"/>
      <c r="AW351" s="166"/>
      <c r="AX351" s="166"/>
      <c r="AY351" s="166"/>
      <c r="AZ351" s="166"/>
      <c r="BA351" s="166"/>
      <c r="BB351" s="166"/>
      <c r="BC351" s="166"/>
      <c r="BD351" s="166"/>
      <c r="BE351" s="166"/>
      <c r="BF351" s="166"/>
      <c r="BG351" s="166"/>
      <c r="BH351" s="166"/>
      <c r="BI351" s="166"/>
      <c r="BJ351" s="166"/>
      <c r="BK351" s="166"/>
      <c r="BL351" s="166"/>
      <c r="BM351" s="166"/>
      <c r="BN351" s="166"/>
      <c r="BO351" s="166"/>
      <c r="BP351" s="166"/>
      <c r="BQ351" s="166"/>
      <c r="BR351" s="166"/>
      <c r="BS351" s="166"/>
      <c r="BT351" s="166"/>
      <c r="BU351" s="166"/>
      <c r="BV351" s="166"/>
      <c r="BW351" s="166"/>
      <c r="BX351" s="166"/>
      <c r="BY351" s="166"/>
      <c r="BZ351" s="166"/>
      <c r="CA351" s="166"/>
      <c r="CB351" s="166"/>
      <c r="CC351" s="166"/>
      <c r="CD351" s="166"/>
      <c r="CE351" s="166"/>
      <c r="CF351" s="166"/>
      <c r="CG351" s="166"/>
      <c r="CH351" s="166"/>
      <c r="CI351" s="166"/>
      <c r="CJ351" s="166"/>
      <c r="CK351" s="166"/>
      <c r="CL351" s="166"/>
      <c r="CM351" s="166"/>
      <c r="CN351" s="166"/>
      <c r="CO351" s="166"/>
      <c r="CP351" s="166"/>
      <c r="CQ351" s="166"/>
      <c r="CR351" s="166"/>
      <c r="CS351" s="166"/>
      <c r="CT351" s="166"/>
      <c r="CU351" s="166"/>
      <c r="CV351" s="166"/>
      <c r="CW351" s="166"/>
      <c r="CX351" s="166"/>
      <c r="CY351" s="166"/>
      <c r="CZ351" s="166"/>
    </row>
    <row r="352" spans="1:104" ht="11.25" customHeight="1" x14ac:dyDescent="0.2">
      <c r="A352" s="166"/>
      <c r="B352" s="166"/>
      <c r="C352" s="166"/>
      <c r="D352" s="166"/>
      <c r="E352" s="166"/>
      <c r="F352" s="166"/>
      <c r="G352" s="166"/>
      <c r="H352" s="166"/>
      <c r="I352" s="166"/>
      <c r="J352" s="166"/>
      <c r="K352" s="166"/>
      <c r="L352" s="166"/>
      <c r="M352" s="166"/>
      <c r="N352" s="166"/>
      <c r="O352" s="166"/>
      <c r="P352" s="166"/>
      <c r="Q352" s="166"/>
      <c r="R352" s="166"/>
      <c r="S352" s="166"/>
      <c r="T352" s="168"/>
      <c r="U352" s="169"/>
      <c r="V352" s="169"/>
      <c r="W352" s="166"/>
      <c r="X352" s="166"/>
      <c r="Y352" s="166"/>
      <c r="Z352" s="166"/>
      <c r="AA352" s="166"/>
      <c r="AB352" s="166"/>
      <c r="AC352" s="166"/>
      <c r="AD352" s="166"/>
      <c r="AE352" s="166"/>
      <c r="AF352" s="166"/>
      <c r="AG352" s="166"/>
      <c r="AH352" s="166"/>
      <c r="AI352" s="166"/>
      <c r="AJ352" s="166"/>
      <c r="AK352" s="166"/>
      <c r="AL352" s="166"/>
      <c r="AM352" s="166"/>
      <c r="AN352" s="166"/>
      <c r="AO352" s="166"/>
      <c r="AP352" s="166"/>
      <c r="AQ352" s="166"/>
      <c r="AR352" s="166"/>
      <c r="AS352" s="166"/>
      <c r="AT352" s="166"/>
      <c r="AU352" s="166"/>
      <c r="AV352" s="166"/>
      <c r="AW352" s="166"/>
      <c r="AX352" s="166"/>
      <c r="AY352" s="166"/>
      <c r="AZ352" s="166"/>
      <c r="BA352" s="166"/>
      <c r="BB352" s="166"/>
      <c r="BC352" s="166"/>
      <c r="BD352" s="166"/>
      <c r="BE352" s="166"/>
      <c r="BF352" s="166"/>
      <c r="BG352" s="166"/>
      <c r="BH352" s="166"/>
      <c r="BI352" s="166"/>
      <c r="BJ352" s="166"/>
      <c r="BK352" s="166"/>
      <c r="BL352" s="166"/>
      <c r="BM352" s="166"/>
      <c r="BN352" s="166"/>
      <c r="BO352" s="166"/>
      <c r="BP352" s="166"/>
      <c r="BQ352" s="166"/>
      <c r="BR352" s="166"/>
      <c r="BS352" s="166"/>
      <c r="BT352" s="166"/>
      <c r="BU352" s="166"/>
      <c r="BV352" s="166"/>
      <c r="BW352" s="166"/>
      <c r="BX352" s="166"/>
      <c r="BY352" s="166"/>
      <c r="BZ352" s="166"/>
      <c r="CA352" s="166"/>
      <c r="CB352" s="166"/>
      <c r="CC352" s="166"/>
      <c r="CD352" s="166"/>
      <c r="CE352" s="166"/>
      <c r="CF352" s="166"/>
      <c r="CG352" s="166"/>
      <c r="CH352" s="166"/>
      <c r="CI352" s="166"/>
      <c r="CJ352" s="166"/>
      <c r="CK352" s="166"/>
      <c r="CL352" s="166"/>
      <c r="CM352" s="166"/>
      <c r="CN352" s="166"/>
      <c r="CO352" s="166"/>
      <c r="CP352" s="166"/>
      <c r="CQ352" s="166"/>
      <c r="CR352" s="166"/>
      <c r="CS352" s="166"/>
      <c r="CT352" s="166"/>
      <c r="CU352" s="166"/>
      <c r="CV352" s="166"/>
      <c r="CW352" s="166"/>
      <c r="CX352" s="166"/>
      <c r="CY352" s="166"/>
      <c r="CZ352" s="166"/>
    </row>
    <row r="353" spans="1:104" ht="11.25" customHeight="1" x14ac:dyDescent="0.2">
      <c r="A353" s="166"/>
      <c r="B353" s="166"/>
      <c r="C353" s="166"/>
      <c r="D353" s="166"/>
      <c r="E353" s="166"/>
      <c r="F353" s="166"/>
      <c r="G353" s="166"/>
      <c r="H353" s="166"/>
      <c r="I353" s="166"/>
      <c r="J353" s="166"/>
      <c r="K353" s="166"/>
      <c r="L353" s="166"/>
      <c r="M353" s="166"/>
      <c r="N353" s="166"/>
      <c r="O353" s="166"/>
      <c r="P353" s="166"/>
      <c r="Q353" s="166"/>
      <c r="R353" s="166"/>
      <c r="S353" s="166"/>
      <c r="T353" s="168"/>
      <c r="U353" s="169"/>
      <c r="V353" s="169"/>
      <c r="W353" s="166"/>
      <c r="X353" s="166"/>
      <c r="Y353" s="166"/>
      <c r="Z353" s="166"/>
      <c r="AA353" s="166"/>
      <c r="AB353" s="166"/>
      <c r="AC353" s="166"/>
      <c r="AD353" s="166"/>
      <c r="AE353" s="166"/>
      <c r="AF353" s="166"/>
      <c r="AG353" s="166"/>
      <c r="AH353" s="166"/>
      <c r="AI353" s="166"/>
      <c r="AJ353" s="166"/>
      <c r="AK353" s="166"/>
      <c r="AL353" s="166"/>
      <c r="AM353" s="166"/>
      <c r="AN353" s="166"/>
      <c r="AO353" s="166"/>
      <c r="AP353" s="166"/>
      <c r="AQ353" s="166"/>
      <c r="AR353" s="166"/>
      <c r="AS353" s="166"/>
      <c r="AT353" s="166"/>
      <c r="AU353" s="166"/>
      <c r="AV353" s="166"/>
      <c r="AW353" s="166"/>
      <c r="AX353" s="166"/>
      <c r="AY353" s="166"/>
      <c r="AZ353" s="166"/>
      <c r="BA353" s="166"/>
      <c r="BB353" s="166"/>
      <c r="BC353" s="166"/>
      <c r="BD353" s="166"/>
      <c r="BE353" s="166"/>
      <c r="BF353" s="166"/>
      <c r="BG353" s="166"/>
      <c r="BH353" s="166"/>
      <c r="BI353" s="166"/>
      <c r="BJ353" s="166"/>
      <c r="BK353" s="166"/>
      <c r="BL353" s="166"/>
      <c r="BM353" s="166"/>
      <c r="BN353" s="166"/>
      <c r="BO353" s="166"/>
      <c r="BP353" s="166"/>
      <c r="BQ353" s="166"/>
      <c r="BR353" s="166"/>
      <c r="BS353" s="166"/>
      <c r="BT353" s="166"/>
      <c r="BU353" s="166"/>
      <c r="BV353" s="166"/>
      <c r="BW353" s="166"/>
      <c r="BX353" s="166"/>
      <c r="BY353" s="166"/>
      <c r="BZ353" s="166"/>
      <c r="CA353" s="166"/>
      <c r="CB353" s="166"/>
      <c r="CC353" s="166"/>
      <c r="CD353" s="166"/>
      <c r="CE353" s="166"/>
      <c r="CF353" s="166"/>
      <c r="CG353" s="166"/>
      <c r="CH353" s="166"/>
      <c r="CI353" s="166"/>
      <c r="CJ353" s="166"/>
      <c r="CK353" s="166"/>
      <c r="CL353" s="166"/>
      <c r="CM353" s="166"/>
      <c r="CN353" s="166"/>
      <c r="CO353" s="166"/>
      <c r="CP353" s="166"/>
      <c r="CQ353" s="166"/>
      <c r="CR353" s="166"/>
      <c r="CS353" s="166"/>
      <c r="CT353" s="166"/>
      <c r="CU353" s="166"/>
      <c r="CV353" s="166"/>
      <c r="CW353" s="166"/>
      <c r="CX353" s="166"/>
      <c r="CY353" s="166"/>
      <c r="CZ353" s="166"/>
    </row>
    <row r="354" spans="1:104" ht="11.25" customHeight="1" x14ac:dyDescent="0.2">
      <c r="A354" s="166"/>
      <c r="B354" s="166"/>
      <c r="C354" s="166"/>
      <c r="D354" s="166"/>
      <c r="E354" s="166"/>
      <c r="F354" s="166"/>
      <c r="G354" s="166"/>
      <c r="H354" s="166"/>
      <c r="I354" s="166"/>
      <c r="J354" s="166"/>
      <c r="K354" s="166"/>
      <c r="L354" s="166"/>
      <c r="M354" s="166"/>
      <c r="N354" s="166"/>
      <c r="O354" s="166"/>
      <c r="P354" s="166"/>
      <c r="Q354" s="166"/>
      <c r="R354" s="166"/>
      <c r="S354" s="166"/>
      <c r="T354" s="168"/>
      <c r="U354" s="169"/>
      <c r="V354" s="169"/>
      <c r="W354" s="166"/>
      <c r="X354" s="166"/>
      <c r="Y354" s="166"/>
      <c r="Z354" s="166"/>
      <c r="AA354" s="166"/>
      <c r="AB354" s="166"/>
      <c r="AC354" s="166"/>
      <c r="AD354" s="166"/>
      <c r="AE354" s="166"/>
      <c r="AF354" s="166"/>
      <c r="AG354" s="166"/>
      <c r="AH354" s="166"/>
      <c r="AI354" s="166"/>
      <c r="AJ354" s="166"/>
      <c r="AK354" s="166"/>
      <c r="AL354" s="166"/>
      <c r="AM354" s="166"/>
      <c r="AN354" s="166"/>
      <c r="AO354" s="166"/>
      <c r="AP354" s="166"/>
      <c r="AQ354" s="166"/>
      <c r="AR354" s="166"/>
      <c r="AS354" s="166"/>
      <c r="AT354" s="166"/>
      <c r="AU354" s="166"/>
      <c r="AV354" s="166"/>
      <c r="AW354" s="166"/>
      <c r="AX354" s="166"/>
      <c r="AY354" s="166"/>
      <c r="AZ354" s="166"/>
      <c r="BA354" s="166"/>
      <c r="BB354" s="166"/>
      <c r="BC354" s="166"/>
      <c r="BD354" s="166"/>
      <c r="BE354" s="166"/>
      <c r="BF354" s="166"/>
      <c r="BG354" s="166"/>
      <c r="BH354" s="166"/>
      <c r="BI354" s="166"/>
      <c r="BJ354" s="166"/>
      <c r="BK354" s="166"/>
      <c r="BL354" s="166"/>
      <c r="BM354" s="166"/>
      <c r="BN354" s="166"/>
      <c r="BO354" s="166"/>
      <c r="BP354" s="166"/>
      <c r="BQ354" s="166"/>
      <c r="BR354" s="166"/>
      <c r="BS354" s="166"/>
      <c r="BT354" s="166"/>
      <c r="BU354" s="166"/>
      <c r="BV354" s="166"/>
      <c r="BW354" s="166"/>
      <c r="BX354" s="166"/>
      <c r="BY354" s="166"/>
      <c r="BZ354" s="166"/>
      <c r="CA354" s="166"/>
      <c r="CB354" s="166"/>
      <c r="CC354" s="166"/>
      <c r="CD354" s="166"/>
      <c r="CE354" s="166"/>
      <c r="CF354" s="166"/>
      <c r="CG354" s="166"/>
      <c r="CH354" s="166"/>
      <c r="CI354" s="166"/>
      <c r="CJ354" s="166"/>
      <c r="CK354" s="166"/>
      <c r="CL354" s="166"/>
      <c r="CM354" s="166"/>
      <c r="CN354" s="166"/>
      <c r="CO354" s="166"/>
      <c r="CP354" s="166"/>
      <c r="CQ354" s="166"/>
      <c r="CR354" s="166"/>
      <c r="CS354" s="166"/>
      <c r="CT354" s="166"/>
      <c r="CU354" s="166"/>
      <c r="CV354" s="166"/>
      <c r="CW354" s="166"/>
      <c r="CX354" s="166"/>
      <c r="CY354" s="166"/>
      <c r="CZ354" s="166"/>
    </row>
    <row r="355" spans="1:104" ht="11.25" customHeight="1" x14ac:dyDescent="0.2">
      <c r="A355" s="166"/>
      <c r="B355" s="166"/>
      <c r="C355" s="166"/>
      <c r="D355" s="166"/>
      <c r="E355" s="166"/>
      <c r="F355" s="166"/>
      <c r="G355" s="166"/>
      <c r="H355" s="166"/>
      <c r="I355" s="166"/>
      <c r="J355" s="166"/>
      <c r="K355" s="166"/>
      <c r="L355" s="166"/>
      <c r="M355" s="166"/>
      <c r="N355" s="166"/>
      <c r="O355" s="166"/>
      <c r="P355" s="166"/>
      <c r="Q355" s="166"/>
      <c r="R355" s="166"/>
      <c r="S355" s="166"/>
      <c r="T355" s="168"/>
      <c r="U355" s="169"/>
      <c r="V355" s="169"/>
      <c r="W355" s="166"/>
      <c r="X355" s="166"/>
      <c r="Y355" s="166"/>
      <c r="Z355" s="166"/>
      <c r="AA355" s="166"/>
      <c r="AB355" s="166"/>
      <c r="AC355" s="166"/>
      <c r="AD355" s="166"/>
      <c r="AE355" s="166"/>
      <c r="AF355" s="166"/>
      <c r="AG355" s="166"/>
      <c r="AH355" s="166"/>
      <c r="AI355" s="166"/>
      <c r="AJ355" s="166"/>
      <c r="AK355" s="166"/>
      <c r="AL355" s="166"/>
      <c r="AM355" s="166"/>
      <c r="AN355" s="166"/>
      <c r="AO355" s="166"/>
      <c r="AP355" s="166"/>
      <c r="AQ355" s="166"/>
      <c r="AR355" s="166"/>
      <c r="AS355" s="166"/>
      <c r="AT355" s="166"/>
      <c r="AU355" s="166"/>
      <c r="AV355" s="166"/>
      <c r="AW355" s="166"/>
      <c r="AX355" s="166"/>
      <c r="AY355" s="166"/>
      <c r="AZ355" s="166"/>
      <c r="BA355" s="166"/>
      <c r="BB355" s="166"/>
      <c r="BC355" s="166"/>
      <c r="BD355" s="166"/>
      <c r="BE355" s="166"/>
      <c r="BF355" s="166"/>
      <c r="BG355" s="166"/>
      <c r="BH355" s="166"/>
      <c r="BI355" s="166"/>
      <c r="BJ355" s="166"/>
      <c r="BK355" s="166"/>
      <c r="BL355" s="166"/>
      <c r="BM355" s="166"/>
      <c r="BN355" s="166"/>
      <c r="BO355" s="166"/>
      <c r="BP355" s="166"/>
      <c r="BQ355" s="166"/>
      <c r="BR355" s="166"/>
      <c r="BS355" s="166"/>
      <c r="BT355" s="166"/>
      <c r="BU355" s="166"/>
      <c r="BV355" s="166"/>
      <c r="BW355" s="166"/>
      <c r="BX355" s="166"/>
      <c r="BY355" s="166"/>
      <c r="BZ355" s="166"/>
      <c r="CA355" s="166"/>
      <c r="CB355" s="166"/>
      <c r="CC355" s="166"/>
      <c r="CD355" s="166"/>
      <c r="CE355" s="166"/>
      <c r="CF355" s="166"/>
      <c r="CG355" s="166"/>
      <c r="CH355" s="166"/>
      <c r="CI355" s="166"/>
      <c r="CJ355" s="166"/>
      <c r="CK355" s="166"/>
      <c r="CL355" s="166"/>
      <c r="CM355" s="166"/>
      <c r="CN355" s="166"/>
      <c r="CO355" s="166"/>
      <c r="CP355" s="166"/>
      <c r="CQ355" s="166"/>
      <c r="CR355" s="166"/>
      <c r="CS355" s="166"/>
      <c r="CT355" s="166"/>
      <c r="CU355" s="166"/>
      <c r="CV355" s="166"/>
      <c r="CW355" s="166"/>
      <c r="CX355" s="166"/>
      <c r="CY355" s="166"/>
      <c r="CZ355" s="166"/>
    </row>
    <row r="356" spans="1:104" ht="11.25" customHeight="1" x14ac:dyDescent="0.2">
      <c r="A356" s="166"/>
      <c r="B356" s="166"/>
      <c r="C356" s="166"/>
      <c r="D356" s="166"/>
      <c r="E356" s="166"/>
      <c r="F356" s="166"/>
      <c r="G356" s="166"/>
      <c r="H356" s="166"/>
      <c r="I356" s="166"/>
      <c r="J356" s="166"/>
      <c r="K356" s="166"/>
      <c r="L356" s="166"/>
      <c r="M356" s="166"/>
      <c r="N356" s="166"/>
      <c r="O356" s="166"/>
      <c r="P356" s="166"/>
      <c r="Q356" s="166"/>
      <c r="R356" s="166"/>
      <c r="S356" s="166"/>
      <c r="T356" s="168"/>
      <c r="U356" s="169"/>
      <c r="V356" s="169"/>
      <c r="W356" s="166"/>
      <c r="X356" s="166"/>
      <c r="Y356" s="166"/>
      <c r="Z356" s="166"/>
      <c r="AA356" s="166"/>
      <c r="AB356" s="166"/>
      <c r="AC356" s="166"/>
      <c r="AD356" s="166"/>
      <c r="AE356" s="166"/>
      <c r="AF356" s="166"/>
      <c r="AG356" s="166"/>
      <c r="AH356" s="166"/>
      <c r="AI356" s="166"/>
      <c r="AJ356" s="166"/>
      <c r="AK356" s="166"/>
      <c r="AL356" s="166"/>
      <c r="AM356" s="166"/>
      <c r="AN356" s="166"/>
      <c r="AO356" s="166"/>
      <c r="AP356" s="166"/>
      <c r="AQ356" s="166"/>
      <c r="AR356" s="166"/>
      <c r="AS356" s="166"/>
      <c r="AT356" s="166"/>
      <c r="AU356" s="166"/>
      <c r="AV356" s="166"/>
      <c r="AW356" s="166"/>
      <c r="AX356" s="166"/>
      <c r="AY356" s="166"/>
      <c r="AZ356" s="166"/>
      <c r="BA356" s="166"/>
      <c r="BB356" s="166"/>
      <c r="BC356" s="166"/>
      <c r="BD356" s="166"/>
      <c r="BE356" s="166"/>
      <c r="BF356" s="166"/>
      <c r="BG356" s="166"/>
      <c r="BH356" s="166"/>
      <c r="BI356" s="166"/>
      <c r="BJ356" s="166"/>
      <c r="BK356" s="166"/>
      <c r="BL356" s="166"/>
      <c r="BM356" s="166"/>
      <c r="BN356" s="166"/>
      <c r="BO356" s="166"/>
      <c r="BP356" s="166"/>
      <c r="BQ356" s="166"/>
      <c r="BR356" s="166"/>
      <c r="BS356" s="166"/>
      <c r="BT356" s="166"/>
      <c r="BU356" s="166"/>
      <c r="BV356" s="166"/>
      <c r="BW356" s="166"/>
      <c r="BX356" s="166"/>
      <c r="BY356" s="166"/>
      <c r="BZ356" s="166"/>
      <c r="CA356" s="166"/>
      <c r="CB356" s="166"/>
      <c r="CC356" s="166"/>
      <c r="CD356" s="166"/>
      <c r="CE356" s="166"/>
      <c r="CF356" s="166"/>
      <c r="CG356" s="166"/>
      <c r="CH356" s="166"/>
      <c r="CI356" s="166"/>
      <c r="CJ356" s="166"/>
      <c r="CK356" s="166"/>
      <c r="CL356" s="166"/>
      <c r="CM356" s="166"/>
      <c r="CN356" s="166"/>
      <c r="CO356" s="166"/>
      <c r="CP356" s="166"/>
      <c r="CQ356" s="166"/>
      <c r="CR356" s="166"/>
      <c r="CS356" s="166"/>
      <c r="CT356" s="166"/>
      <c r="CU356" s="166"/>
      <c r="CV356" s="166"/>
      <c r="CW356" s="166"/>
      <c r="CX356" s="166"/>
      <c r="CY356" s="166"/>
      <c r="CZ356" s="166"/>
    </row>
    <row r="357" spans="1:104" ht="11.25" customHeight="1" x14ac:dyDescent="0.2">
      <c r="A357" s="166"/>
      <c r="B357" s="166"/>
      <c r="C357" s="166"/>
      <c r="D357" s="166"/>
      <c r="E357" s="166"/>
      <c r="F357" s="166"/>
      <c r="G357" s="166"/>
      <c r="H357" s="166"/>
      <c r="I357" s="166"/>
      <c r="J357" s="166"/>
      <c r="K357" s="166"/>
      <c r="L357" s="166"/>
      <c r="M357" s="166"/>
      <c r="N357" s="166"/>
      <c r="O357" s="166"/>
      <c r="P357" s="166"/>
      <c r="Q357" s="166"/>
      <c r="R357" s="166"/>
      <c r="S357" s="166"/>
      <c r="T357" s="168"/>
      <c r="U357" s="169"/>
      <c r="V357" s="169"/>
      <c r="W357" s="166"/>
      <c r="X357" s="166"/>
      <c r="Y357" s="166"/>
      <c r="Z357" s="166"/>
      <c r="AA357" s="166"/>
      <c r="AB357" s="166"/>
      <c r="AC357" s="166"/>
      <c r="AD357" s="166"/>
      <c r="AE357" s="166"/>
      <c r="AF357" s="166"/>
      <c r="AG357" s="166"/>
      <c r="AH357" s="166"/>
      <c r="AI357" s="166"/>
      <c r="AJ357" s="166"/>
      <c r="AK357" s="166"/>
      <c r="AL357" s="166"/>
      <c r="AM357" s="166"/>
      <c r="AN357" s="166"/>
      <c r="AO357" s="166"/>
      <c r="AP357" s="166"/>
      <c r="AQ357" s="166"/>
      <c r="AR357" s="166"/>
      <c r="AS357" s="166"/>
      <c r="AT357" s="166"/>
      <c r="AU357" s="166"/>
      <c r="AV357" s="166"/>
      <c r="AW357" s="166"/>
      <c r="AX357" s="166"/>
      <c r="AY357" s="166"/>
      <c r="AZ357" s="166"/>
      <c r="BA357" s="166"/>
      <c r="BB357" s="166"/>
      <c r="BC357" s="166"/>
      <c r="BD357" s="166"/>
      <c r="BE357" s="166"/>
      <c r="BF357" s="166"/>
      <c r="BG357" s="166"/>
      <c r="BH357" s="166"/>
      <c r="BI357" s="166"/>
      <c r="BJ357" s="166"/>
      <c r="BK357" s="166"/>
      <c r="BL357" s="166"/>
      <c r="BM357" s="166"/>
      <c r="BN357" s="166"/>
      <c r="BO357" s="166"/>
      <c r="BP357" s="166"/>
      <c r="BQ357" s="166"/>
      <c r="BR357" s="166"/>
      <c r="BS357" s="166"/>
      <c r="BT357" s="166"/>
      <c r="BU357" s="166"/>
      <c r="BV357" s="166"/>
      <c r="BW357" s="166"/>
      <c r="BX357" s="166"/>
      <c r="BY357" s="166"/>
      <c r="BZ357" s="166"/>
      <c r="CA357" s="166"/>
      <c r="CB357" s="166"/>
      <c r="CC357" s="166"/>
      <c r="CD357" s="166"/>
      <c r="CE357" s="166"/>
      <c r="CF357" s="166"/>
      <c r="CG357" s="166"/>
      <c r="CH357" s="166"/>
      <c r="CI357" s="166"/>
      <c r="CJ357" s="166"/>
      <c r="CK357" s="166"/>
      <c r="CL357" s="166"/>
      <c r="CM357" s="166"/>
      <c r="CN357" s="166"/>
      <c r="CO357" s="166"/>
      <c r="CP357" s="166"/>
      <c r="CQ357" s="166"/>
      <c r="CR357" s="166"/>
      <c r="CS357" s="166"/>
      <c r="CT357" s="166"/>
      <c r="CU357" s="166"/>
      <c r="CV357" s="166"/>
      <c r="CW357" s="166"/>
      <c r="CX357" s="166"/>
      <c r="CY357" s="166"/>
      <c r="CZ357" s="166"/>
    </row>
    <row r="358" spans="1:104" ht="11.25" customHeight="1" x14ac:dyDescent="0.2">
      <c r="A358" s="166"/>
      <c r="B358" s="166"/>
      <c r="C358" s="166"/>
      <c r="D358" s="166"/>
      <c r="E358" s="166"/>
      <c r="F358" s="166"/>
      <c r="G358" s="166"/>
      <c r="H358" s="166"/>
      <c r="I358" s="166"/>
      <c r="J358" s="166"/>
      <c r="K358" s="166"/>
      <c r="L358" s="166"/>
      <c r="M358" s="166"/>
      <c r="N358" s="166"/>
      <c r="O358" s="166"/>
      <c r="P358" s="166"/>
      <c r="Q358" s="166"/>
      <c r="R358" s="166"/>
      <c r="S358" s="166"/>
      <c r="T358" s="168"/>
      <c r="U358" s="169"/>
      <c r="V358" s="169"/>
      <c r="W358" s="166"/>
      <c r="X358" s="166"/>
      <c r="Y358" s="166"/>
      <c r="Z358" s="166"/>
      <c r="AA358" s="166"/>
      <c r="AB358" s="166"/>
      <c r="AC358" s="166"/>
      <c r="AD358" s="166"/>
      <c r="AE358" s="166"/>
      <c r="AF358" s="166"/>
      <c r="AG358" s="166"/>
      <c r="AH358" s="166"/>
      <c r="AI358" s="166"/>
      <c r="AJ358" s="166"/>
      <c r="AK358" s="166"/>
      <c r="AL358" s="166"/>
      <c r="AM358" s="166"/>
      <c r="AN358" s="166"/>
      <c r="AO358" s="166"/>
      <c r="AP358" s="166"/>
      <c r="AQ358" s="166"/>
      <c r="AR358" s="166"/>
      <c r="AS358" s="166"/>
      <c r="AT358" s="166"/>
      <c r="AU358" s="166"/>
      <c r="AV358" s="166"/>
      <c r="AW358" s="166"/>
      <c r="AX358" s="166"/>
      <c r="AY358" s="166"/>
      <c r="AZ358" s="166"/>
      <c r="BA358" s="166"/>
      <c r="BB358" s="166"/>
      <c r="BC358" s="166"/>
      <c r="BD358" s="166"/>
      <c r="BE358" s="166"/>
      <c r="BF358" s="166"/>
      <c r="BG358" s="166"/>
      <c r="BH358" s="166"/>
      <c r="BI358" s="166"/>
      <c r="BJ358" s="166"/>
      <c r="BK358" s="166"/>
      <c r="BL358" s="166"/>
      <c r="BM358" s="166"/>
      <c r="BN358" s="166"/>
      <c r="BO358" s="166"/>
      <c r="BP358" s="166"/>
      <c r="BQ358" s="166"/>
      <c r="BR358" s="166"/>
      <c r="BS358" s="166"/>
      <c r="BT358" s="166"/>
      <c r="BU358" s="166"/>
      <c r="BV358" s="166"/>
      <c r="BW358" s="166"/>
      <c r="BX358" s="166"/>
      <c r="BY358" s="166"/>
      <c r="BZ358" s="166"/>
      <c r="CA358" s="166"/>
      <c r="CB358" s="166"/>
      <c r="CC358" s="166"/>
      <c r="CD358" s="166"/>
      <c r="CE358" s="166"/>
      <c r="CF358" s="166"/>
      <c r="CG358" s="166"/>
      <c r="CH358" s="166"/>
      <c r="CI358" s="166"/>
      <c r="CJ358" s="166"/>
      <c r="CK358" s="166"/>
      <c r="CL358" s="166"/>
      <c r="CM358" s="166"/>
      <c r="CN358" s="166"/>
      <c r="CO358" s="166"/>
      <c r="CP358" s="166"/>
      <c r="CQ358" s="166"/>
      <c r="CR358" s="166"/>
      <c r="CS358" s="166"/>
      <c r="CT358" s="166"/>
      <c r="CU358" s="166"/>
      <c r="CV358" s="166"/>
      <c r="CW358" s="166"/>
      <c r="CX358" s="166"/>
      <c r="CY358" s="166"/>
      <c r="CZ358" s="166"/>
    </row>
    <row r="359" spans="1:104" ht="11.25" customHeight="1" x14ac:dyDescent="0.2">
      <c r="A359" s="166"/>
      <c r="B359" s="166"/>
      <c r="C359" s="166"/>
      <c r="D359" s="166"/>
      <c r="E359" s="166"/>
      <c r="F359" s="166"/>
      <c r="G359" s="166"/>
      <c r="H359" s="166"/>
      <c r="I359" s="166"/>
      <c r="J359" s="166"/>
      <c r="K359" s="166"/>
      <c r="L359" s="166"/>
      <c r="M359" s="166"/>
      <c r="N359" s="166"/>
      <c r="O359" s="166"/>
      <c r="P359" s="166"/>
      <c r="Q359" s="166"/>
      <c r="R359" s="166"/>
      <c r="S359" s="166"/>
      <c r="T359" s="168"/>
      <c r="U359" s="169"/>
      <c r="V359" s="169"/>
      <c r="W359" s="166"/>
      <c r="X359" s="166"/>
      <c r="Y359" s="166"/>
      <c r="Z359" s="166"/>
      <c r="AA359" s="166"/>
      <c r="AB359" s="166"/>
      <c r="AC359" s="166"/>
      <c r="AD359" s="166"/>
      <c r="AE359" s="166"/>
      <c r="AF359" s="166"/>
      <c r="AG359" s="166"/>
      <c r="AH359" s="166"/>
      <c r="AI359" s="166"/>
      <c r="AJ359" s="166"/>
      <c r="AK359" s="166"/>
      <c r="AL359" s="166"/>
      <c r="AM359" s="166"/>
      <c r="AN359" s="166"/>
      <c r="AO359" s="166"/>
      <c r="AP359" s="166"/>
      <c r="AQ359" s="166"/>
      <c r="AR359" s="166"/>
      <c r="AS359" s="166"/>
      <c r="AT359" s="166"/>
      <c r="AU359" s="166"/>
      <c r="AV359" s="166"/>
      <c r="AW359" s="166"/>
      <c r="AX359" s="166"/>
      <c r="AY359" s="166"/>
      <c r="AZ359" s="166"/>
      <c r="BA359" s="166"/>
      <c r="BB359" s="166"/>
      <c r="BC359" s="166"/>
      <c r="BD359" s="166"/>
      <c r="BE359" s="166"/>
      <c r="BF359" s="166"/>
      <c r="BG359" s="166"/>
      <c r="BH359" s="166"/>
      <c r="BI359" s="166"/>
      <c r="BJ359" s="166"/>
      <c r="BK359" s="166"/>
      <c r="BL359" s="166"/>
      <c r="BM359" s="166"/>
      <c r="BN359" s="166"/>
      <c r="BO359" s="166"/>
      <c r="BP359" s="166"/>
      <c r="BQ359" s="166"/>
      <c r="BR359" s="166"/>
      <c r="BS359" s="166"/>
      <c r="BT359" s="166"/>
      <c r="BU359" s="166"/>
      <c r="BV359" s="166"/>
      <c r="BW359" s="166"/>
      <c r="BX359" s="166"/>
      <c r="BY359" s="166"/>
      <c r="BZ359" s="166"/>
      <c r="CA359" s="166"/>
      <c r="CB359" s="166"/>
      <c r="CC359" s="166"/>
      <c r="CD359" s="166"/>
      <c r="CE359" s="166"/>
      <c r="CF359" s="166"/>
      <c r="CG359" s="166"/>
      <c r="CH359" s="166"/>
      <c r="CI359" s="166"/>
      <c r="CJ359" s="166"/>
      <c r="CK359" s="166"/>
      <c r="CL359" s="166"/>
      <c r="CM359" s="166"/>
      <c r="CN359" s="166"/>
      <c r="CO359" s="166"/>
      <c r="CP359" s="166"/>
      <c r="CQ359" s="166"/>
      <c r="CR359" s="166"/>
      <c r="CS359" s="166"/>
      <c r="CT359" s="166"/>
      <c r="CU359" s="166"/>
      <c r="CV359" s="166"/>
      <c r="CW359" s="166"/>
      <c r="CX359" s="166"/>
      <c r="CY359" s="166"/>
      <c r="CZ359" s="166"/>
    </row>
    <row r="360" spans="1:104" ht="11.25" customHeight="1" x14ac:dyDescent="0.2">
      <c r="A360" s="166"/>
      <c r="B360" s="166"/>
      <c r="C360" s="166"/>
      <c r="D360" s="166"/>
      <c r="E360" s="166"/>
      <c r="F360" s="166"/>
      <c r="G360" s="166"/>
      <c r="H360" s="166"/>
      <c r="I360" s="166"/>
      <c r="J360" s="166"/>
      <c r="K360" s="166"/>
      <c r="L360" s="166"/>
      <c r="M360" s="166"/>
      <c r="N360" s="166"/>
      <c r="O360" s="166"/>
      <c r="P360" s="166"/>
      <c r="Q360" s="166"/>
      <c r="R360" s="166"/>
      <c r="S360" s="166"/>
      <c r="T360" s="168"/>
      <c r="U360" s="169"/>
      <c r="V360" s="169"/>
      <c r="W360" s="166"/>
      <c r="X360" s="166"/>
      <c r="Y360" s="166"/>
      <c r="Z360" s="166"/>
      <c r="AA360" s="166"/>
      <c r="AB360" s="166"/>
      <c r="AC360" s="166"/>
      <c r="AD360" s="166"/>
      <c r="AE360" s="166"/>
      <c r="AF360" s="166"/>
      <c r="AG360" s="166"/>
      <c r="AH360" s="166"/>
      <c r="AI360" s="166"/>
      <c r="AJ360" s="166"/>
      <c r="AK360" s="166"/>
      <c r="AL360" s="166"/>
      <c r="AM360" s="166"/>
      <c r="AN360" s="166"/>
      <c r="AO360" s="166"/>
      <c r="AP360" s="166"/>
      <c r="AQ360" s="166"/>
      <c r="AR360" s="166"/>
      <c r="AS360" s="166"/>
      <c r="AT360" s="166"/>
      <c r="AU360" s="166"/>
      <c r="AV360" s="166"/>
      <c r="AW360" s="166"/>
      <c r="AX360" s="166"/>
      <c r="AY360" s="166"/>
      <c r="AZ360" s="166"/>
      <c r="BA360" s="166"/>
      <c r="BB360" s="166"/>
      <c r="BC360" s="166"/>
      <c r="BD360" s="166"/>
      <c r="BE360" s="166"/>
      <c r="BF360" s="166"/>
      <c r="BG360" s="166"/>
      <c r="BH360" s="166"/>
      <c r="BI360" s="166"/>
      <c r="BJ360" s="166"/>
      <c r="BK360" s="166"/>
      <c r="BL360" s="166"/>
      <c r="BM360" s="166"/>
      <c r="BN360" s="166"/>
      <c r="BO360" s="166"/>
      <c r="BP360" s="166"/>
      <c r="BQ360" s="166"/>
      <c r="BR360" s="166"/>
      <c r="BS360" s="166"/>
      <c r="BT360" s="166"/>
      <c r="BU360" s="166"/>
      <c r="BV360" s="166"/>
      <c r="BW360" s="166"/>
      <c r="BX360" s="166"/>
      <c r="BY360" s="166"/>
      <c r="BZ360" s="166"/>
      <c r="CA360" s="166"/>
      <c r="CB360" s="166"/>
      <c r="CC360" s="166"/>
      <c r="CD360" s="166"/>
      <c r="CE360" s="166"/>
      <c r="CF360" s="166"/>
      <c r="CG360" s="166"/>
      <c r="CH360" s="166"/>
      <c r="CI360" s="166"/>
      <c r="CJ360" s="166"/>
      <c r="CK360" s="166"/>
      <c r="CL360" s="166"/>
      <c r="CM360" s="166"/>
      <c r="CN360" s="166"/>
      <c r="CO360" s="166"/>
      <c r="CP360" s="166"/>
      <c r="CQ360" s="166"/>
      <c r="CR360" s="166"/>
      <c r="CS360" s="166"/>
      <c r="CT360" s="166"/>
      <c r="CU360" s="166"/>
      <c r="CV360" s="166"/>
      <c r="CW360" s="166"/>
      <c r="CX360" s="166"/>
      <c r="CY360" s="166"/>
      <c r="CZ360" s="166"/>
    </row>
    <row r="361" spans="1:104" ht="11.25" customHeight="1" x14ac:dyDescent="0.2">
      <c r="A361" s="166"/>
      <c r="B361" s="166"/>
      <c r="C361" s="166"/>
      <c r="D361" s="166"/>
      <c r="E361" s="166"/>
      <c r="F361" s="166"/>
      <c r="G361" s="166"/>
      <c r="H361" s="166"/>
      <c r="I361" s="166"/>
      <c r="J361" s="166"/>
      <c r="K361" s="166"/>
      <c r="L361" s="166"/>
      <c r="M361" s="166"/>
      <c r="N361" s="166"/>
      <c r="O361" s="166"/>
      <c r="P361" s="166"/>
      <c r="Q361" s="166"/>
      <c r="R361" s="166"/>
      <c r="S361" s="166"/>
      <c r="T361" s="168"/>
      <c r="U361" s="169"/>
      <c r="V361" s="169"/>
      <c r="W361" s="166"/>
      <c r="X361" s="166"/>
      <c r="Y361" s="166"/>
      <c r="Z361" s="166"/>
      <c r="AA361" s="166"/>
      <c r="AB361" s="166"/>
      <c r="AC361" s="166"/>
      <c r="AD361" s="166"/>
      <c r="AE361" s="166"/>
      <c r="AF361" s="166"/>
      <c r="AG361" s="166"/>
      <c r="AH361" s="166"/>
      <c r="AI361" s="166"/>
      <c r="AJ361" s="166"/>
      <c r="AK361" s="166"/>
      <c r="AL361" s="166"/>
      <c r="AM361" s="166"/>
      <c r="AN361" s="166"/>
      <c r="AO361" s="166"/>
      <c r="AP361" s="166"/>
      <c r="AQ361" s="166"/>
      <c r="AR361" s="166"/>
      <c r="AS361" s="166"/>
      <c r="AT361" s="166"/>
      <c r="AU361" s="166"/>
      <c r="AV361" s="166"/>
      <c r="AW361" s="166"/>
      <c r="AX361" s="166"/>
      <c r="AY361" s="166"/>
      <c r="AZ361" s="166"/>
      <c r="BA361" s="166"/>
      <c r="BB361" s="166"/>
      <c r="BC361" s="166"/>
      <c r="BD361" s="166"/>
      <c r="BE361" s="166"/>
      <c r="BF361" s="166"/>
      <c r="BG361" s="166"/>
      <c r="BH361" s="166"/>
      <c r="BI361" s="166"/>
      <c r="BJ361" s="166"/>
      <c r="BK361" s="166"/>
      <c r="BL361" s="166"/>
      <c r="BM361" s="166"/>
      <c r="BN361" s="166"/>
      <c r="BO361" s="166"/>
      <c r="BP361" s="166"/>
      <c r="BQ361" s="166"/>
      <c r="BR361" s="166"/>
      <c r="BS361" s="166"/>
      <c r="BT361" s="166"/>
      <c r="BU361" s="166"/>
      <c r="BV361" s="166"/>
      <c r="BW361" s="166"/>
      <c r="BX361" s="166"/>
      <c r="BY361" s="166"/>
      <c r="BZ361" s="166"/>
      <c r="CA361" s="166"/>
      <c r="CB361" s="166"/>
      <c r="CC361" s="166"/>
      <c r="CD361" s="166"/>
      <c r="CE361" s="166"/>
      <c r="CF361" s="166"/>
      <c r="CG361" s="166"/>
      <c r="CH361" s="166"/>
      <c r="CI361" s="166"/>
      <c r="CJ361" s="166"/>
      <c r="CK361" s="166"/>
      <c r="CL361" s="166"/>
      <c r="CM361" s="166"/>
      <c r="CN361" s="166"/>
      <c r="CO361" s="166"/>
      <c r="CP361" s="166"/>
      <c r="CQ361" s="166"/>
      <c r="CR361" s="166"/>
      <c r="CS361" s="166"/>
      <c r="CT361" s="166"/>
      <c r="CU361" s="166"/>
      <c r="CV361" s="166"/>
      <c r="CW361" s="166"/>
      <c r="CX361" s="166"/>
      <c r="CY361" s="166"/>
      <c r="CZ361" s="166"/>
    </row>
    <row r="362" spans="1:104" ht="11.25" customHeight="1" x14ac:dyDescent="0.2">
      <c r="A362" s="166"/>
      <c r="B362" s="166"/>
      <c r="C362" s="166"/>
      <c r="D362" s="166"/>
      <c r="E362" s="166"/>
      <c r="F362" s="166"/>
      <c r="G362" s="166"/>
      <c r="H362" s="166"/>
      <c r="I362" s="166"/>
      <c r="J362" s="166"/>
      <c r="K362" s="166"/>
      <c r="L362" s="166"/>
      <c r="M362" s="166"/>
      <c r="N362" s="166"/>
      <c r="O362" s="166"/>
      <c r="P362" s="166"/>
      <c r="Q362" s="166"/>
      <c r="R362" s="166"/>
      <c r="S362" s="166"/>
      <c r="T362" s="168"/>
      <c r="U362" s="169"/>
      <c r="V362" s="169"/>
      <c r="W362" s="166"/>
      <c r="X362" s="166"/>
      <c r="Y362" s="166"/>
      <c r="Z362" s="166"/>
      <c r="AA362" s="166"/>
      <c r="AB362" s="166"/>
      <c r="AC362" s="166"/>
      <c r="AD362" s="166"/>
      <c r="AE362" s="166"/>
      <c r="AF362" s="166"/>
      <c r="AG362" s="166"/>
      <c r="AH362" s="166"/>
      <c r="AI362" s="166"/>
      <c r="AJ362" s="166"/>
      <c r="AK362" s="166"/>
      <c r="AL362" s="166"/>
      <c r="AM362" s="166"/>
      <c r="AN362" s="166"/>
      <c r="AO362" s="166"/>
      <c r="AP362" s="166"/>
      <c r="AQ362" s="166"/>
      <c r="AR362" s="166"/>
      <c r="AS362" s="166"/>
      <c r="AT362" s="166"/>
      <c r="AU362" s="166"/>
      <c r="AV362" s="166"/>
      <c r="AW362" s="166"/>
      <c r="AX362" s="166"/>
      <c r="AY362" s="166"/>
      <c r="AZ362" s="166"/>
      <c r="BA362" s="166"/>
      <c r="BB362" s="166"/>
      <c r="BC362" s="166"/>
      <c r="BD362" s="166"/>
      <c r="BE362" s="166"/>
      <c r="BF362" s="166"/>
      <c r="BG362" s="166"/>
      <c r="BH362" s="166"/>
      <c r="BI362" s="166"/>
      <c r="BJ362" s="166"/>
      <c r="BK362" s="166"/>
      <c r="BL362" s="166"/>
      <c r="BM362" s="166"/>
      <c r="BN362" s="166"/>
      <c r="BO362" s="166"/>
      <c r="BP362" s="166"/>
      <c r="BQ362" s="166"/>
      <c r="BR362" s="166"/>
      <c r="BS362" s="166"/>
      <c r="BT362" s="166"/>
      <c r="BU362" s="166"/>
      <c r="BV362" s="166"/>
      <c r="BW362" s="166"/>
      <c r="BX362" s="166"/>
      <c r="BY362" s="166"/>
      <c r="BZ362" s="166"/>
      <c r="CA362" s="166"/>
      <c r="CB362" s="166"/>
      <c r="CC362" s="166"/>
      <c r="CD362" s="166"/>
      <c r="CE362" s="166"/>
      <c r="CF362" s="166"/>
      <c r="CG362" s="166"/>
      <c r="CH362" s="166"/>
      <c r="CI362" s="166"/>
      <c r="CJ362" s="166"/>
      <c r="CK362" s="166"/>
      <c r="CL362" s="166"/>
      <c r="CM362" s="166"/>
      <c r="CN362" s="166"/>
      <c r="CO362" s="166"/>
      <c r="CP362" s="166"/>
      <c r="CQ362" s="166"/>
      <c r="CR362" s="166"/>
      <c r="CS362" s="166"/>
      <c r="CT362" s="166"/>
      <c r="CU362" s="166"/>
      <c r="CV362" s="166"/>
      <c r="CW362" s="166"/>
      <c r="CX362" s="166"/>
      <c r="CY362" s="166"/>
      <c r="CZ362" s="166"/>
    </row>
    <row r="363" spans="1:104" ht="11.25" customHeight="1" x14ac:dyDescent="0.2">
      <c r="A363" s="166"/>
      <c r="B363" s="166"/>
      <c r="C363" s="166"/>
      <c r="D363" s="166"/>
      <c r="E363" s="166"/>
      <c r="F363" s="166"/>
      <c r="G363" s="166"/>
      <c r="H363" s="166"/>
      <c r="I363" s="166"/>
      <c r="J363" s="166"/>
      <c r="K363" s="166"/>
      <c r="L363" s="166"/>
      <c r="M363" s="166"/>
      <c r="N363" s="166"/>
      <c r="O363" s="166"/>
      <c r="P363" s="166"/>
      <c r="Q363" s="166"/>
      <c r="R363" s="166"/>
      <c r="S363" s="166"/>
      <c r="T363" s="168"/>
      <c r="U363" s="169"/>
      <c r="V363" s="169"/>
      <c r="W363" s="166"/>
      <c r="X363" s="166"/>
      <c r="Y363" s="166"/>
      <c r="Z363" s="166"/>
      <c r="AA363" s="166"/>
      <c r="AB363" s="166"/>
      <c r="AC363" s="166"/>
      <c r="AD363" s="166"/>
      <c r="AE363" s="166"/>
      <c r="AF363" s="166"/>
      <c r="AG363" s="166"/>
      <c r="AH363" s="166"/>
      <c r="AI363" s="166"/>
      <c r="AJ363" s="166"/>
      <c r="AK363" s="166"/>
      <c r="AL363" s="166"/>
      <c r="AM363" s="166"/>
      <c r="AN363" s="166"/>
      <c r="AO363" s="166"/>
      <c r="AP363" s="166"/>
      <c r="AQ363" s="166"/>
      <c r="AR363" s="166"/>
      <c r="AS363" s="166"/>
      <c r="AT363" s="166"/>
      <c r="AU363" s="166"/>
      <c r="AV363" s="166"/>
      <c r="AW363" s="166"/>
      <c r="AX363" s="166"/>
      <c r="AY363" s="166"/>
      <c r="AZ363" s="166"/>
      <c r="BA363" s="166"/>
      <c r="BB363" s="166"/>
      <c r="BC363" s="166"/>
      <c r="BD363" s="166"/>
      <c r="BE363" s="166"/>
      <c r="BF363" s="166"/>
      <c r="BG363" s="166"/>
      <c r="BH363" s="166"/>
      <c r="BI363" s="166"/>
      <c r="BJ363" s="166"/>
      <c r="BK363" s="166"/>
      <c r="BL363" s="166"/>
      <c r="BM363" s="166"/>
      <c r="BN363" s="166"/>
      <c r="BO363" s="166"/>
      <c r="BP363" s="166"/>
      <c r="BQ363" s="166"/>
      <c r="BR363" s="166"/>
      <c r="BS363" s="166"/>
      <c r="BT363" s="166"/>
      <c r="BU363" s="166"/>
      <c r="BV363" s="166"/>
      <c r="BW363" s="166"/>
      <c r="BX363" s="166"/>
      <c r="BY363" s="166"/>
      <c r="BZ363" s="166"/>
      <c r="CA363" s="166"/>
      <c r="CB363" s="166"/>
      <c r="CC363" s="166"/>
      <c r="CD363" s="166"/>
      <c r="CE363" s="166"/>
      <c r="CF363" s="166"/>
      <c r="CG363" s="166"/>
      <c r="CH363" s="166"/>
      <c r="CI363" s="166"/>
      <c r="CJ363" s="166"/>
      <c r="CK363" s="166"/>
      <c r="CL363" s="166"/>
      <c r="CM363" s="166"/>
      <c r="CN363" s="166"/>
      <c r="CO363" s="166"/>
      <c r="CP363" s="166"/>
      <c r="CQ363" s="166"/>
      <c r="CR363" s="166"/>
      <c r="CS363" s="166"/>
      <c r="CT363" s="166"/>
      <c r="CU363" s="166"/>
      <c r="CV363" s="166"/>
      <c r="CW363" s="166"/>
      <c r="CX363" s="166"/>
      <c r="CY363" s="166"/>
      <c r="CZ363" s="166"/>
    </row>
    <row r="364" spans="1:104" ht="11.25" customHeight="1" x14ac:dyDescent="0.2">
      <c r="A364" s="166"/>
      <c r="B364" s="166"/>
      <c r="C364" s="166"/>
      <c r="D364" s="166"/>
      <c r="E364" s="166"/>
      <c r="F364" s="166"/>
      <c r="G364" s="166"/>
      <c r="H364" s="166"/>
      <c r="I364" s="166"/>
      <c r="J364" s="166"/>
      <c r="K364" s="166"/>
      <c r="L364" s="166"/>
      <c r="M364" s="166"/>
      <c r="N364" s="166"/>
      <c r="O364" s="166"/>
      <c r="P364" s="166"/>
      <c r="Q364" s="166"/>
      <c r="R364" s="166"/>
      <c r="S364" s="166"/>
      <c r="T364" s="168"/>
      <c r="U364" s="169"/>
      <c r="V364" s="169"/>
      <c r="W364" s="166"/>
      <c r="X364" s="166"/>
      <c r="Y364" s="166"/>
      <c r="Z364" s="166"/>
      <c r="AA364" s="166"/>
      <c r="AB364" s="166"/>
      <c r="AC364" s="166"/>
      <c r="AD364" s="166"/>
      <c r="AE364" s="166"/>
      <c r="AF364" s="166"/>
      <c r="AG364" s="166"/>
      <c r="AH364" s="166"/>
      <c r="AI364" s="166"/>
      <c r="AJ364" s="166"/>
      <c r="AK364" s="166"/>
      <c r="AL364" s="166"/>
      <c r="AM364" s="166"/>
      <c r="AN364" s="166"/>
      <c r="AO364" s="166"/>
      <c r="AP364" s="166"/>
      <c r="AQ364" s="166"/>
      <c r="AR364" s="166"/>
      <c r="AS364" s="166"/>
      <c r="AT364" s="166"/>
      <c r="AU364" s="166"/>
      <c r="AV364" s="166"/>
      <c r="AW364" s="166"/>
      <c r="AX364" s="166"/>
      <c r="AY364" s="166"/>
      <c r="AZ364" s="166"/>
      <c r="BA364" s="166"/>
      <c r="BB364" s="166"/>
      <c r="BC364" s="166"/>
      <c r="BD364" s="166"/>
      <c r="BE364" s="166"/>
      <c r="BF364" s="166"/>
      <c r="BG364" s="166"/>
      <c r="BH364" s="166"/>
      <c r="BI364" s="166"/>
      <c r="BJ364" s="166"/>
      <c r="BK364" s="166"/>
      <c r="BL364" s="166"/>
      <c r="BM364" s="166"/>
      <c r="BN364" s="166"/>
      <c r="BO364" s="166"/>
      <c r="BP364" s="166"/>
      <c r="BQ364" s="166"/>
      <c r="BR364" s="166"/>
      <c r="BS364" s="166"/>
      <c r="BT364" s="166"/>
      <c r="BU364" s="166"/>
      <c r="BV364" s="166"/>
      <c r="BW364" s="166"/>
      <c r="BX364" s="166"/>
      <c r="BY364" s="166"/>
      <c r="BZ364" s="166"/>
      <c r="CA364" s="166"/>
      <c r="CB364" s="166"/>
      <c r="CC364" s="166"/>
      <c r="CD364" s="166"/>
      <c r="CE364" s="166"/>
      <c r="CF364" s="166"/>
      <c r="CG364" s="166"/>
      <c r="CH364" s="166"/>
      <c r="CI364" s="166"/>
      <c r="CJ364" s="166"/>
      <c r="CK364" s="166"/>
      <c r="CL364" s="166"/>
      <c r="CM364" s="166"/>
      <c r="CN364" s="166"/>
      <c r="CO364" s="166"/>
      <c r="CP364" s="166"/>
      <c r="CQ364" s="166"/>
      <c r="CR364" s="166"/>
      <c r="CS364" s="166"/>
      <c r="CT364" s="166"/>
      <c r="CU364" s="166"/>
      <c r="CV364" s="166"/>
      <c r="CW364" s="166"/>
      <c r="CX364" s="166"/>
      <c r="CY364" s="166"/>
      <c r="CZ364" s="166"/>
    </row>
    <row r="365" spans="1:104" ht="11.25" customHeight="1" x14ac:dyDescent="0.2">
      <c r="A365" s="166"/>
      <c r="B365" s="166"/>
      <c r="C365" s="166"/>
      <c r="D365" s="166"/>
      <c r="E365" s="166"/>
      <c r="F365" s="166"/>
      <c r="G365" s="166"/>
      <c r="H365" s="166"/>
      <c r="I365" s="166"/>
      <c r="J365" s="166"/>
      <c r="K365" s="166"/>
      <c r="L365" s="166"/>
      <c r="M365" s="166"/>
      <c r="N365" s="166"/>
      <c r="O365" s="166"/>
      <c r="P365" s="166"/>
      <c r="Q365" s="166"/>
      <c r="R365" s="166"/>
      <c r="S365" s="166"/>
      <c r="T365" s="168"/>
      <c r="U365" s="169"/>
      <c r="V365" s="169"/>
      <c r="W365" s="166"/>
      <c r="X365" s="166"/>
      <c r="Y365" s="166"/>
      <c r="Z365" s="166"/>
      <c r="AA365" s="166"/>
      <c r="AB365" s="166"/>
      <c r="AC365" s="166"/>
      <c r="AD365" s="166"/>
      <c r="AE365" s="166"/>
      <c r="AF365" s="166"/>
      <c r="AG365" s="166"/>
      <c r="AH365" s="166"/>
      <c r="AI365" s="166"/>
      <c r="AJ365" s="166"/>
      <c r="AK365" s="166"/>
      <c r="AL365" s="166"/>
      <c r="AM365" s="166"/>
      <c r="AN365" s="166"/>
      <c r="AO365" s="166"/>
      <c r="AP365" s="166"/>
      <c r="AQ365" s="166"/>
      <c r="AR365" s="166"/>
      <c r="AS365" s="166"/>
      <c r="AT365" s="166"/>
      <c r="AU365" s="166"/>
      <c r="AV365" s="166"/>
      <c r="AW365" s="166"/>
      <c r="AX365" s="166"/>
      <c r="AY365" s="166"/>
      <c r="AZ365" s="166"/>
      <c r="BA365" s="166"/>
      <c r="BB365" s="166"/>
      <c r="BC365" s="166"/>
      <c r="BD365" s="166"/>
      <c r="BE365" s="166"/>
      <c r="BF365" s="166"/>
      <c r="BG365" s="166"/>
      <c r="BH365" s="166"/>
      <c r="BI365" s="166"/>
      <c r="BJ365" s="166"/>
      <c r="BK365" s="166"/>
      <c r="BL365" s="166"/>
      <c r="BM365" s="166"/>
      <c r="BN365" s="166"/>
      <c r="BO365" s="166"/>
      <c r="BP365" s="166"/>
      <c r="BQ365" s="166"/>
      <c r="BR365" s="166"/>
      <c r="BS365" s="166"/>
      <c r="BT365" s="166"/>
      <c r="BU365" s="166"/>
      <c r="BV365" s="166"/>
      <c r="BW365" s="166"/>
      <c r="BX365" s="166"/>
      <c r="BY365" s="166"/>
      <c r="BZ365" s="166"/>
      <c r="CA365" s="166"/>
      <c r="CB365" s="166"/>
      <c r="CC365" s="166"/>
      <c r="CD365" s="166"/>
      <c r="CE365" s="166"/>
      <c r="CF365" s="166"/>
      <c r="CG365" s="166"/>
      <c r="CH365" s="166"/>
      <c r="CI365" s="166"/>
      <c r="CJ365" s="166"/>
      <c r="CK365" s="166"/>
      <c r="CL365" s="166"/>
      <c r="CM365" s="166"/>
      <c r="CN365" s="166"/>
      <c r="CO365" s="166"/>
      <c r="CP365" s="166"/>
      <c r="CQ365" s="166"/>
      <c r="CR365" s="166"/>
      <c r="CS365" s="166"/>
      <c r="CT365" s="166"/>
      <c r="CU365" s="166"/>
      <c r="CV365" s="166"/>
      <c r="CW365" s="166"/>
      <c r="CX365" s="166"/>
      <c r="CY365" s="166"/>
      <c r="CZ365" s="166"/>
    </row>
    <row r="366" spans="1:104" ht="11.25" customHeight="1" x14ac:dyDescent="0.2">
      <c r="A366" s="166"/>
      <c r="B366" s="166"/>
      <c r="C366" s="166"/>
      <c r="D366" s="166"/>
      <c r="E366" s="166"/>
      <c r="F366" s="166"/>
      <c r="G366" s="166"/>
      <c r="H366" s="166"/>
      <c r="I366" s="166"/>
      <c r="J366" s="166"/>
      <c r="K366" s="166"/>
      <c r="L366" s="166"/>
      <c r="M366" s="166"/>
      <c r="N366" s="166"/>
      <c r="O366" s="166"/>
      <c r="P366" s="166"/>
      <c r="Q366" s="166"/>
      <c r="R366" s="166"/>
      <c r="S366" s="166"/>
      <c r="T366" s="168"/>
      <c r="U366" s="169"/>
      <c r="V366" s="169"/>
      <c r="W366" s="166"/>
      <c r="X366" s="166"/>
      <c r="Y366" s="166"/>
      <c r="Z366" s="166"/>
      <c r="AA366" s="166"/>
      <c r="AB366" s="166"/>
      <c r="AC366" s="166"/>
      <c r="AD366" s="166"/>
      <c r="AE366" s="166"/>
      <c r="AF366" s="166"/>
      <c r="AG366" s="166"/>
      <c r="AH366" s="166"/>
      <c r="AI366" s="166"/>
      <c r="AJ366" s="166"/>
      <c r="AK366" s="166"/>
      <c r="AL366" s="166"/>
      <c r="AM366" s="166"/>
      <c r="AN366" s="166"/>
      <c r="AO366" s="166"/>
      <c r="AP366" s="166"/>
      <c r="AQ366" s="166"/>
      <c r="AR366" s="166"/>
      <c r="AS366" s="166"/>
      <c r="AT366" s="166"/>
      <c r="AU366" s="166"/>
      <c r="AV366" s="166"/>
      <c r="AW366" s="166"/>
      <c r="AX366" s="166"/>
      <c r="AY366" s="166"/>
      <c r="AZ366" s="166"/>
      <c r="BA366" s="166"/>
      <c r="BB366" s="166"/>
      <c r="BC366" s="166"/>
      <c r="BD366" s="166"/>
      <c r="BE366" s="166"/>
      <c r="BF366" s="166"/>
      <c r="BG366" s="166"/>
      <c r="BH366" s="166"/>
      <c r="BI366" s="166"/>
      <c r="BJ366" s="166"/>
      <c r="BK366" s="166"/>
      <c r="BL366" s="166"/>
      <c r="BM366" s="166"/>
      <c r="BN366" s="166"/>
      <c r="BO366" s="166"/>
      <c r="BP366" s="166"/>
      <c r="BQ366" s="166"/>
      <c r="BR366" s="166"/>
      <c r="BS366" s="166"/>
      <c r="BT366" s="166"/>
      <c r="BU366" s="166"/>
      <c r="BV366" s="166"/>
      <c r="BW366" s="166"/>
      <c r="BX366" s="166"/>
      <c r="BY366" s="166"/>
      <c r="BZ366" s="166"/>
      <c r="CA366" s="166"/>
      <c r="CB366" s="166"/>
      <c r="CC366" s="166"/>
      <c r="CD366" s="166"/>
      <c r="CE366" s="166"/>
      <c r="CF366" s="166"/>
      <c r="CG366" s="166"/>
      <c r="CH366" s="166"/>
      <c r="CI366" s="166"/>
      <c r="CJ366" s="166"/>
      <c r="CK366" s="166"/>
      <c r="CL366" s="166"/>
      <c r="CM366" s="166"/>
      <c r="CN366" s="166"/>
      <c r="CO366" s="166"/>
      <c r="CP366" s="166"/>
      <c r="CQ366" s="166"/>
      <c r="CR366" s="166"/>
      <c r="CS366" s="166"/>
      <c r="CT366" s="166"/>
      <c r="CU366" s="166"/>
      <c r="CV366" s="166"/>
      <c r="CW366" s="166"/>
      <c r="CX366" s="166"/>
      <c r="CY366" s="166"/>
      <c r="CZ366" s="166"/>
    </row>
    <row r="367" spans="1:104" ht="11.25" customHeight="1" x14ac:dyDescent="0.2">
      <c r="A367" s="166"/>
      <c r="B367" s="166"/>
      <c r="C367" s="166"/>
      <c r="D367" s="166"/>
      <c r="E367" s="166"/>
      <c r="F367" s="166"/>
      <c r="G367" s="166"/>
      <c r="H367" s="166"/>
      <c r="I367" s="166"/>
      <c r="J367" s="166"/>
      <c r="K367" s="166"/>
      <c r="L367" s="166"/>
      <c r="M367" s="166"/>
      <c r="N367" s="166"/>
      <c r="O367" s="166"/>
      <c r="P367" s="166"/>
      <c r="Q367" s="166"/>
      <c r="R367" s="166"/>
      <c r="S367" s="166"/>
      <c r="T367" s="168"/>
      <c r="U367" s="169"/>
      <c r="V367" s="169"/>
      <c r="W367" s="166"/>
      <c r="X367" s="166"/>
      <c r="Y367" s="166"/>
      <c r="Z367" s="166"/>
      <c r="AA367" s="166"/>
      <c r="AB367" s="166"/>
      <c r="AC367" s="166"/>
      <c r="AD367" s="166"/>
      <c r="AE367" s="166"/>
      <c r="AF367" s="166"/>
      <c r="AG367" s="166"/>
      <c r="AH367" s="166"/>
      <c r="AI367" s="166"/>
      <c r="AJ367" s="166"/>
      <c r="AK367" s="166"/>
      <c r="AL367" s="166"/>
      <c r="AM367" s="166"/>
      <c r="AN367" s="166"/>
      <c r="AO367" s="166"/>
      <c r="AP367" s="166"/>
      <c r="AQ367" s="166"/>
      <c r="AR367" s="166"/>
      <c r="AS367" s="166"/>
      <c r="AT367" s="166"/>
      <c r="AU367" s="166"/>
      <c r="AV367" s="166"/>
      <c r="AW367" s="166"/>
      <c r="AX367" s="166"/>
      <c r="AY367" s="166"/>
      <c r="AZ367" s="166"/>
      <c r="BA367" s="166"/>
      <c r="BB367" s="166"/>
      <c r="BC367" s="166"/>
      <c r="BD367" s="166"/>
      <c r="BE367" s="166"/>
      <c r="BF367" s="166"/>
      <c r="BG367" s="166"/>
      <c r="BH367" s="166"/>
      <c r="BI367" s="166"/>
      <c r="BJ367" s="166"/>
      <c r="BK367" s="166"/>
      <c r="BL367" s="166"/>
      <c r="BM367" s="166"/>
      <c r="BN367" s="166"/>
      <c r="BO367" s="166"/>
      <c r="BP367" s="166"/>
      <c r="BQ367" s="166"/>
      <c r="BR367" s="166"/>
      <c r="BS367" s="166"/>
      <c r="BT367" s="166"/>
      <c r="BU367" s="166"/>
      <c r="BV367" s="166"/>
      <c r="BW367" s="166"/>
      <c r="BX367" s="166"/>
      <c r="BY367" s="166"/>
      <c r="BZ367" s="166"/>
      <c r="CA367" s="166"/>
      <c r="CB367" s="166"/>
      <c r="CC367" s="166"/>
      <c r="CD367" s="166"/>
      <c r="CE367" s="166"/>
      <c r="CF367" s="166"/>
      <c r="CG367" s="166"/>
      <c r="CH367" s="166"/>
      <c r="CI367" s="166"/>
      <c r="CJ367" s="166"/>
      <c r="CK367" s="166"/>
      <c r="CL367" s="166"/>
      <c r="CM367" s="166"/>
      <c r="CN367" s="166"/>
      <c r="CO367" s="166"/>
      <c r="CP367" s="166"/>
      <c r="CQ367" s="166"/>
      <c r="CR367" s="166"/>
      <c r="CS367" s="166"/>
      <c r="CT367" s="166"/>
      <c r="CU367" s="166"/>
      <c r="CV367" s="166"/>
      <c r="CW367" s="166"/>
      <c r="CX367" s="166"/>
      <c r="CY367" s="166"/>
      <c r="CZ367" s="166"/>
    </row>
    <row r="368" spans="1:104" ht="11.25" customHeight="1" x14ac:dyDescent="0.2">
      <c r="A368" s="166"/>
      <c r="B368" s="166"/>
      <c r="C368" s="166"/>
      <c r="D368" s="166"/>
      <c r="E368" s="166"/>
      <c r="F368" s="166"/>
      <c r="G368" s="166"/>
      <c r="H368" s="166"/>
      <c r="I368" s="166"/>
      <c r="J368" s="166"/>
      <c r="K368" s="166"/>
      <c r="L368" s="166"/>
      <c r="M368" s="166"/>
      <c r="N368" s="166"/>
      <c r="O368" s="166"/>
      <c r="P368" s="166"/>
      <c r="Q368" s="166"/>
      <c r="R368" s="166"/>
      <c r="S368" s="166"/>
      <c r="T368" s="168"/>
      <c r="U368" s="169"/>
      <c r="V368" s="169"/>
      <c r="W368" s="166"/>
      <c r="X368" s="166"/>
      <c r="Y368" s="166"/>
      <c r="Z368" s="166"/>
      <c r="AA368" s="166"/>
      <c r="AB368" s="166"/>
      <c r="AC368" s="166"/>
      <c r="AD368" s="166"/>
      <c r="AE368" s="166"/>
      <c r="AF368" s="166"/>
      <c r="AG368" s="166"/>
      <c r="AH368" s="166"/>
      <c r="AI368" s="166"/>
      <c r="AJ368" s="166"/>
      <c r="AK368" s="166"/>
      <c r="AL368" s="166"/>
      <c r="AM368" s="166"/>
      <c r="AN368" s="166"/>
      <c r="AO368" s="166"/>
      <c r="AP368" s="166"/>
      <c r="AQ368" s="166"/>
      <c r="AR368" s="166"/>
      <c r="AS368" s="166"/>
      <c r="AT368" s="166"/>
      <c r="AU368" s="166"/>
      <c r="AV368" s="166"/>
      <c r="AW368" s="166"/>
      <c r="AX368" s="166"/>
      <c r="AY368" s="166"/>
      <c r="AZ368" s="166"/>
      <c r="BA368" s="166"/>
      <c r="BB368" s="166"/>
      <c r="BC368" s="166"/>
      <c r="BD368" s="166"/>
      <c r="BE368" s="166"/>
      <c r="BF368" s="166"/>
      <c r="BG368" s="166"/>
      <c r="BH368" s="166"/>
      <c r="BI368" s="166"/>
      <c r="BJ368" s="166"/>
      <c r="BK368" s="166"/>
      <c r="BL368" s="166"/>
      <c r="BM368" s="166"/>
      <c r="BN368" s="166"/>
      <c r="BO368" s="166"/>
      <c r="BP368" s="166"/>
      <c r="BQ368" s="166"/>
      <c r="BR368" s="166"/>
      <c r="BS368" s="166"/>
      <c r="BT368" s="166"/>
      <c r="BU368" s="166"/>
      <c r="BV368" s="166"/>
      <c r="BW368" s="166"/>
      <c r="BX368" s="166"/>
      <c r="BY368" s="166"/>
      <c r="BZ368" s="166"/>
      <c r="CA368" s="166"/>
      <c r="CB368" s="166"/>
      <c r="CC368" s="166"/>
      <c r="CD368" s="166"/>
      <c r="CE368" s="166"/>
      <c r="CF368" s="166"/>
      <c r="CG368" s="166"/>
      <c r="CH368" s="166"/>
      <c r="CI368" s="166"/>
      <c r="CJ368" s="166"/>
      <c r="CK368" s="166"/>
      <c r="CL368" s="166"/>
      <c r="CM368" s="166"/>
      <c r="CN368" s="166"/>
      <c r="CO368" s="166"/>
      <c r="CP368" s="166"/>
      <c r="CQ368" s="166"/>
      <c r="CR368" s="166"/>
      <c r="CS368" s="166"/>
      <c r="CT368" s="166"/>
      <c r="CU368" s="166"/>
      <c r="CV368" s="166"/>
      <c r="CW368" s="166"/>
      <c r="CX368" s="166"/>
      <c r="CY368" s="166"/>
      <c r="CZ368" s="166"/>
    </row>
    <row r="369" spans="1:104" ht="11.25" customHeight="1" x14ac:dyDescent="0.2">
      <c r="A369" s="166"/>
      <c r="B369" s="166"/>
      <c r="C369" s="166"/>
      <c r="D369" s="166"/>
      <c r="E369" s="166"/>
      <c r="F369" s="166"/>
      <c r="G369" s="166"/>
      <c r="H369" s="166"/>
      <c r="I369" s="166"/>
      <c r="J369" s="166"/>
      <c r="K369" s="166"/>
      <c r="L369" s="166"/>
      <c r="M369" s="166"/>
      <c r="N369" s="166"/>
      <c r="O369" s="166"/>
      <c r="P369" s="166"/>
      <c r="Q369" s="166"/>
      <c r="R369" s="166"/>
      <c r="S369" s="166"/>
      <c r="T369" s="168"/>
      <c r="U369" s="169"/>
      <c r="V369" s="169"/>
      <c r="W369" s="166"/>
      <c r="X369" s="166"/>
      <c r="Y369" s="166"/>
      <c r="Z369" s="166"/>
      <c r="AA369" s="166"/>
      <c r="AB369" s="166"/>
      <c r="AC369" s="166"/>
      <c r="AD369" s="166"/>
      <c r="AE369" s="166"/>
      <c r="AF369" s="166"/>
      <c r="AG369" s="166"/>
      <c r="AH369" s="166"/>
      <c r="AI369" s="166"/>
      <c r="AJ369" s="166"/>
      <c r="AK369" s="166"/>
      <c r="AL369" s="166"/>
      <c r="AM369" s="166"/>
      <c r="AN369" s="166"/>
      <c r="AO369" s="166"/>
      <c r="AP369" s="166"/>
      <c r="AQ369" s="166"/>
      <c r="AR369" s="166"/>
      <c r="AS369" s="166"/>
      <c r="AT369" s="166"/>
      <c r="AU369" s="166"/>
      <c r="AV369" s="166"/>
      <c r="AW369" s="166"/>
      <c r="AX369" s="166"/>
      <c r="AY369" s="166"/>
      <c r="AZ369" s="166"/>
      <c r="BA369" s="166"/>
      <c r="BB369" s="166"/>
      <c r="BC369" s="166"/>
      <c r="BD369" s="166"/>
      <c r="BE369" s="166"/>
      <c r="BF369" s="166"/>
      <c r="BG369" s="166"/>
      <c r="BH369" s="166"/>
      <c r="BI369" s="166"/>
      <c r="BJ369" s="166"/>
      <c r="BK369" s="166"/>
      <c r="BL369" s="166"/>
      <c r="BM369" s="166"/>
      <c r="BN369" s="166"/>
      <c r="BO369" s="166"/>
      <c r="BP369" s="166"/>
      <c r="BQ369" s="166"/>
      <c r="BR369" s="166"/>
      <c r="BS369" s="166"/>
      <c r="BT369" s="166"/>
      <c r="BU369" s="166"/>
      <c r="BV369" s="166"/>
      <c r="BW369" s="166"/>
      <c r="BX369" s="166"/>
      <c r="BY369" s="166"/>
      <c r="BZ369" s="166"/>
      <c r="CA369" s="166"/>
      <c r="CB369" s="166"/>
      <c r="CC369" s="166"/>
      <c r="CD369" s="166"/>
      <c r="CE369" s="166"/>
      <c r="CF369" s="166"/>
      <c r="CG369" s="166"/>
      <c r="CH369" s="166"/>
      <c r="CI369" s="166"/>
      <c r="CJ369" s="166"/>
      <c r="CK369" s="166"/>
      <c r="CL369" s="166"/>
      <c r="CM369" s="166"/>
      <c r="CN369" s="166"/>
      <c r="CO369" s="166"/>
      <c r="CP369" s="166"/>
      <c r="CQ369" s="166"/>
      <c r="CR369" s="166"/>
      <c r="CS369" s="166"/>
      <c r="CT369" s="166"/>
      <c r="CU369" s="166"/>
      <c r="CV369" s="166"/>
      <c r="CW369" s="166"/>
      <c r="CX369" s="166"/>
      <c r="CY369" s="166"/>
      <c r="CZ369" s="166"/>
    </row>
    <row r="370" spans="1:104" ht="11.25" customHeight="1" x14ac:dyDescent="0.2">
      <c r="A370" s="166"/>
      <c r="B370" s="166"/>
      <c r="C370" s="166"/>
      <c r="D370" s="166"/>
      <c r="E370" s="166"/>
      <c r="F370" s="166"/>
      <c r="G370" s="166"/>
      <c r="H370" s="166"/>
      <c r="I370" s="166"/>
      <c r="J370" s="166"/>
      <c r="K370" s="166"/>
      <c r="L370" s="166"/>
      <c r="M370" s="166"/>
      <c r="N370" s="166"/>
      <c r="O370" s="166"/>
      <c r="P370" s="166"/>
      <c r="Q370" s="166"/>
      <c r="R370" s="166"/>
      <c r="S370" s="166"/>
      <c r="T370" s="168"/>
      <c r="U370" s="169"/>
      <c r="V370" s="169"/>
      <c r="W370" s="166"/>
      <c r="X370" s="166"/>
      <c r="Y370" s="166"/>
      <c r="Z370" s="166"/>
      <c r="AA370" s="166"/>
      <c r="AB370" s="166"/>
      <c r="AC370" s="166"/>
      <c r="AD370" s="166"/>
      <c r="AE370" s="166"/>
      <c r="AF370" s="166"/>
      <c r="AG370" s="166"/>
      <c r="AH370" s="166"/>
      <c r="AI370" s="166"/>
      <c r="AJ370" s="166"/>
      <c r="AK370" s="166"/>
      <c r="AL370" s="166"/>
      <c r="AM370" s="166"/>
      <c r="AN370" s="166"/>
      <c r="AO370" s="166"/>
      <c r="AP370" s="166"/>
      <c r="AQ370" s="166"/>
      <c r="AR370" s="166"/>
      <c r="AS370" s="166"/>
      <c r="AT370" s="166"/>
      <c r="AU370" s="166"/>
      <c r="AV370" s="166"/>
      <c r="AW370" s="166"/>
      <c r="AX370" s="166"/>
      <c r="AY370" s="166"/>
      <c r="AZ370" s="166"/>
      <c r="BA370" s="166"/>
      <c r="BB370" s="166"/>
      <c r="BC370" s="166"/>
      <c r="BD370" s="166"/>
      <c r="BE370" s="166"/>
      <c r="BF370" s="166"/>
      <c r="BG370" s="166"/>
      <c r="BH370" s="166"/>
      <c r="BI370" s="166"/>
      <c r="BJ370" s="166"/>
      <c r="BK370" s="166"/>
      <c r="BL370" s="166"/>
      <c r="BM370" s="166"/>
      <c r="BN370" s="166"/>
      <c r="BO370" s="166"/>
      <c r="BP370" s="166"/>
      <c r="BQ370" s="166"/>
      <c r="BR370" s="166"/>
      <c r="BS370" s="166"/>
      <c r="BT370" s="166"/>
      <c r="BU370" s="166"/>
      <c r="BV370" s="166"/>
      <c r="BW370" s="166"/>
      <c r="BX370" s="166"/>
      <c r="BY370" s="166"/>
      <c r="BZ370" s="166"/>
      <c r="CA370" s="166"/>
      <c r="CB370" s="166"/>
      <c r="CC370" s="166"/>
      <c r="CD370" s="166"/>
      <c r="CE370" s="166"/>
      <c r="CF370" s="166"/>
      <c r="CG370" s="166"/>
      <c r="CH370" s="166"/>
      <c r="CI370" s="166"/>
      <c r="CJ370" s="166"/>
      <c r="CK370" s="166"/>
      <c r="CL370" s="166"/>
      <c r="CM370" s="166"/>
      <c r="CN370" s="166"/>
      <c r="CO370" s="166"/>
      <c r="CP370" s="166"/>
      <c r="CQ370" s="166"/>
      <c r="CR370" s="166"/>
      <c r="CS370" s="166"/>
      <c r="CT370" s="166"/>
      <c r="CU370" s="166"/>
      <c r="CV370" s="166"/>
      <c r="CW370" s="166"/>
      <c r="CX370" s="166"/>
      <c r="CY370" s="166"/>
      <c r="CZ370" s="166"/>
    </row>
    <row r="371" spans="1:104" ht="11.25" customHeight="1" x14ac:dyDescent="0.2">
      <c r="A371" s="166"/>
      <c r="B371" s="166"/>
      <c r="C371" s="166"/>
      <c r="D371" s="166"/>
      <c r="E371" s="166"/>
      <c r="F371" s="166"/>
      <c r="G371" s="166"/>
      <c r="H371" s="166"/>
      <c r="I371" s="166"/>
      <c r="J371" s="166"/>
      <c r="K371" s="166"/>
      <c r="L371" s="166"/>
      <c r="M371" s="166"/>
      <c r="N371" s="166"/>
      <c r="O371" s="166"/>
      <c r="P371" s="166"/>
      <c r="Q371" s="166"/>
      <c r="R371" s="166"/>
      <c r="S371" s="166"/>
      <c r="T371" s="168"/>
      <c r="U371" s="169"/>
      <c r="V371" s="169"/>
      <c r="W371" s="166"/>
      <c r="X371" s="166"/>
      <c r="Y371" s="166"/>
      <c r="Z371" s="166"/>
      <c r="AA371" s="166"/>
      <c r="AB371" s="166"/>
      <c r="AC371" s="166"/>
      <c r="AD371" s="166"/>
      <c r="AE371" s="166"/>
      <c r="AF371" s="166"/>
      <c r="AG371" s="166"/>
      <c r="AH371" s="166"/>
      <c r="AI371" s="166"/>
      <c r="AJ371" s="166"/>
      <c r="AK371" s="166"/>
      <c r="AL371" s="166"/>
      <c r="AM371" s="166"/>
      <c r="AN371" s="166"/>
      <c r="AO371" s="166"/>
      <c r="AP371" s="166"/>
      <c r="AQ371" s="166"/>
      <c r="AR371" s="166"/>
      <c r="AS371" s="166"/>
      <c r="AT371" s="166"/>
      <c r="AU371" s="166"/>
      <c r="AV371" s="166"/>
      <c r="AW371" s="166"/>
      <c r="AX371" s="166"/>
      <c r="AY371" s="166"/>
      <c r="AZ371" s="166"/>
      <c r="BA371" s="166"/>
      <c r="BB371" s="166"/>
      <c r="BC371" s="166"/>
      <c r="BD371" s="166"/>
      <c r="BE371" s="166"/>
      <c r="BF371" s="166"/>
      <c r="BG371" s="166"/>
      <c r="BH371" s="166"/>
      <c r="BI371" s="166"/>
      <c r="BJ371" s="166"/>
      <c r="BK371" s="166"/>
      <c r="BL371" s="166"/>
      <c r="BM371" s="166"/>
      <c r="BN371" s="166"/>
      <c r="BO371" s="166"/>
      <c r="BP371" s="166"/>
      <c r="BQ371" s="166"/>
      <c r="BR371" s="166"/>
      <c r="BS371" s="166"/>
      <c r="BT371" s="166"/>
      <c r="BU371" s="166"/>
      <c r="BV371" s="166"/>
      <c r="BW371" s="166"/>
      <c r="BX371" s="166"/>
      <c r="BY371" s="166"/>
      <c r="BZ371" s="166"/>
      <c r="CA371" s="166"/>
      <c r="CB371" s="166"/>
      <c r="CC371" s="166"/>
      <c r="CD371" s="166"/>
      <c r="CE371" s="166"/>
      <c r="CF371" s="166"/>
      <c r="CG371" s="166"/>
      <c r="CH371" s="166"/>
      <c r="CI371" s="166"/>
      <c r="CJ371" s="166"/>
      <c r="CK371" s="166"/>
      <c r="CL371" s="166"/>
      <c r="CM371" s="166"/>
      <c r="CN371" s="166"/>
      <c r="CO371" s="166"/>
      <c r="CP371" s="166"/>
      <c r="CQ371" s="166"/>
      <c r="CR371" s="166"/>
      <c r="CS371" s="166"/>
      <c r="CT371" s="166"/>
      <c r="CU371" s="166"/>
      <c r="CV371" s="166"/>
      <c r="CW371" s="166"/>
      <c r="CX371" s="166"/>
      <c r="CY371" s="166"/>
      <c r="CZ371" s="166"/>
    </row>
    <row r="372" spans="1:104" ht="11.25" customHeight="1" x14ac:dyDescent="0.2">
      <c r="A372" s="166"/>
      <c r="B372" s="166"/>
      <c r="C372" s="166"/>
      <c r="D372" s="166"/>
      <c r="E372" s="166"/>
      <c r="F372" s="166"/>
      <c r="G372" s="166"/>
      <c r="H372" s="166"/>
      <c r="I372" s="166"/>
      <c r="J372" s="166"/>
      <c r="K372" s="166"/>
      <c r="L372" s="166"/>
      <c r="M372" s="166"/>
      <c r="N372" s="166"/>
      <c r="O372" s="166"/>
      <c r="P372" s="166"/>
      <c r="Q372" s="166"/>
      <c r="R372" s="166"/>
      <c r="S372" s="166"/>
      <c r="T372" s="168"/>
      <c r="U372" s="169"/>
      <c r="V372" s="169"/>
      <c r="W372" s="166"/>
      <c r="X372" s="166"/>
      <c r="Y372" s="166"/>
      <c r="Z372" s="166"/>
      <c r="AA372" s="166"/>
      <c r="AB372" s="166"/>
      <c r="AC372" s="166"/>
      <c r="AD372" s="166"/>
      <c r="AE372" s="166"/>
      <c r="AF372" s="166"/>
      <c r="AG372" s="166"/>
      <c r="AH372" s="166"/>
      <c r="AI372" s="166"/>
      <c r="AJ372" s="166"/>
      <c r="AK372" s="166"/>
      <c r="AL372" s="166"/>
      <c r="AM372" s="166"/>
      <c r="AN372" s="166"/>
      <c r="AO372" s="166"/>
      <c r="AP372" s="166"/>
      <c r="AQ372" s="166"/>
      <c r="AR372" s="166"/>
      <c r="AS372" s="166"/>
      <c r="AT372" s="166"/>
      <c r="AU372" s="166"/>
      <c r="AV372" s="166"/>
      <c r="AW372" s="166"/>
      <c r="AX372" s="166"/>
      <c r="AY372" s="166"/>
      <c r="AZ372" s="166"/>
      <c r="BA372" s="166"/>
      <c r="BB372" s="166"/>
      <c r="BC372" s="166"/>
      <c r="BD372" s="166"/>
      <c r="BE372" s="166"/>
      <c r="BF372" s="166"/>
      <c r="BG372" s="166"/>
      <c r="BH372" s="166"/>
      <c r="BI372" s="166"/>
      <c r="BJ372" s="166"/>
      <c r="BK372" s="166"/>
      <c r="BL372" s="166"/>
      <c r="BM372" s="166"/>
      <c r="BN372" s="166"/>
      <c r="BO372" s="166"/>
      <c r="BP372" s="166"/>
      <c r="BQ372" s="166"/>
      <c r="BR372" s="166"/>
      <c r="BS372" s="166"/>
      <c r="BT372" s="166"/>
      <c r="BU372" s="166"/>
      <c r="BV372" s="166"/>
      <c r="BW372" s="166"/>
      <c r="BX372" s="166"/>
      <c r="BY372" s="166"/>
      <c r="BZ372" s="166"/>
      <c r="CA372" s="166"/>
      <c r="CB372" s="166"/>
      <c r="CC372" s="166"/>
      <c r="CD372" s="166"/>
      <c r="CE372" s="166"/>
      <c r="CF372" s="166"/>
      <c r="CG372" s="166"/>
      <c r="CH372" s="166"/>
      <c r="CI372" s="166"/>
      <c r="CJ372" s="166"/>
      <c r="CK372" s="166"/>
      <c r="CL372" s="166"/>
      <c r="CM372" s="166"/>
      <c r="CN372" s="166"/>
      <c r="CO372" s="166"/>
      <c r="CP372" s="166"/>
      <c r="CQ372" s="166"/>
      <c r="CR372" s="166"/>
      <c r="CS372" s="166"/>
      <c r="CT372" s="166"/>
      <c r="CU372" s="166"/>
      <c r="CV372" s="166"/>
      <c r="CW372" s="166"/>
      <c r="CX372" s="166"/>
      <c r="CY372" s="166"/>
      <c r="CZ372" s="166"/>
    </row>
    <row r="373" spans="1:104" ht="11.25" customHeight="1" x14ac:dyDescent="0.2">
      <c r="A373" s="166"/>
      <c r="B373" s="166"/>
      <c r="C373" s="166"/>
      <c r="D373" s="166"/>
      <c r="E373" s="166"/>
      <c r="F373" s="166"/>
      <c r="G373" s="166"/>
      <c r="H373" s="166"/>
      <c r="I373" s="166"/>
      <c r="J373" s="166"/>
      <c r="K373" s="166"/>
      <c r="L373" s="166"/>
      <c r="M373" s="166"/>
      <c r="N373" s="166"/>
      <c r="O373" s="166"/>
      <c r="P373" s="166"/>
      <c r="Q373" s="166"/>
      <c r="R373" s="166"/>
      <c r="S373" s="166"/>
      <c r="T373" s="168"/>
      <c r="U373" s="169"/>
      <c r="V373" s="169"/>
      <c r="W373" s="166"/>
      <c r="X373" s="166"/>
      <c r="Y373" s="166"/>
      <c r="Z373" s="166"/>
      <c r="AA373" s="166"/>
      <c r="AB373" s="166"/>
      <c r="AC373" s="166"/>
      <c r="AD373" s="166"/>
      <c r="AE373" s="166"/>
      <c r="AF373" s="166"/>
      <c r="AG373" s="166"/>
      <c r="AH373" s="166"/>
      <c r="AI373" s="166"/>
      <c r="AJ373" s="166"/>
      <c r="AK373" s="166"/>
      <c r="AL373" s="166"/>
      <c r="AM373" s="166"/>
      <c r="AN373" s="166"/>
      <c r="AO373" s="166"/>
      <c r="AP373" s="166"/>
      <c r="AQ373" s="166"/>
      <c r="AR373" s="166"/>
      <c r="AS373" s="166"/>
      <c r="AT373" s="166"/>
      <c r="AU373" s="166"/>
      <c r="AV373" s="166"/>
      <c r="AW373" s="166"/>
      <c r="AX373" s="166"/>
      <c r="AY373" s="166"/>
      <c r="AZ373" s="166"/>
      <c r="BA373" s="166"/>
      <c r="BB373" s="166"/>
      <c r="BC373" s="166"/>
      <c r="BD373" s="166"/>
      <c r="BE373" s="166"/>
      <c r="BF373" s="166"/>
      <c r="BG373" s="166"/>
      <c r="BH373" s="166"/>
      <c r="BI373" s="166"/>
      <c r="BJ373" s="166"/>
      <c r="BK373" s="166"/>
      <c r="BL373" s="166"/>
      <c r="BM373" s="166"/>
      <c r="BN373" s="166"/>
      <c r="BO373" s="166"/>
      <c r="BP373" s="166"/>
      <c r="BQ373" s="166"/>
      <c r="BR373" s="166"/>
      <c r="BS373" s="166"/>
      <c r="BT373" s="166"/>
      <c r="BU373" s="166"/>
      <c r="BV373" s="166"/>
      <c r="BW373" s="166"/>
      <c r="BX373" s="166"/>
      <c r="BY373" s="166"/>
      <c r="BZ373" s="166"/>
      <c r="CA373" s="166"/>
      <c r="CB373" s="166"/>
      <c r="CC373" s="166"/>
      <c r="CD373" s="166"/>
      <c r="CE373" s="166"/>
      <c r="CF373" s="166"/>
      <c r="CG373" s="166"/>
      <c r="CH373" s="166"/>
      <c r="CI373" s="166"/>
      <c r="CJ373" s="166"/>
      <c r="CK373" s="166"/>
      <c r="CL373" s="166"/>
      <c r="CM373" s="166"/>
      <c r="CN373" s="166"/>
      <c r="CO373" s="166"/>
      <c r="CP373" s="166"/>
      <c r="CQ373" s="166"/>
      <c r="CR373" s="166"/>
      <c r="CS373" s="166"/>
      <c r="CT373" s="166"/>
      <c r="CU373" s="166"/>
      <c r="CV373" s="166"/>
      <c r="CW373" s="166"/>
      <c r="CX373" s="166"/>
      <c r="CY373" s="166"/>
      <c r="CZ373" s="166"/>
    </row>
    <row r="374" spans="1:104" ht="11.25" customHeight="1" x14ac:dyDescent="0.2">
      <c r="A374" s="166"/>
      <c r="B374" s="166"/>
      <c r="C374" s="166"/>
      <c r="D374" s="166"/>
      <c r="E374" s="166"/>
      <c r="F374" s="166"/>
      <c r="G374" s="166"/>
      <c r="H374" s="166"/>
      <c r="I374" s="166"/>
      <c r="J374" s="166"/>
      <c r="K374" s="166"/>
      <c r="L374" s="166"/>
      <c r="M374" s="166"/>
      <c r="N374" s="166"/>
      <c r="O374" s="166"/>
      <c r="P374" s="166"/>
      <c r="Q374" s="166"/>
      <c r="R374" s="166"/>
      <c r="S374" s="166"/>
      <c r="T374" s="168"/>
      <c r="U374" s="169"/>
      <c r="V374" s="169"/>
      <c r="W374" s="166"/>
      <c r="X374" s="166"/>
      <c r="Y374" s="166"/>
      <c r="Z374" s="166"/>
      <c r="AA374" s="166"/>
      <c r="AB374" s="166"/>
      <c r="AC374" s="166"/>
      <c r="AD374" s="166"/>
      <c r="AE374" s="166"/>
      <c r="AF374" s="166"/>
      <c r="AG374" s="166"/>
      <c r="AH374" s="166"/>
      <c r="AI374" s="166"/>
      <c r="AJ374" s="166"/>
      <c r="AK374" s="166"/>
      <c r="AL374" s="166"/>
      <c r="AM374" s="166"/>
      <c r="AN374" s="166"/>
      <c r="AO374" s="166"/>
      <c r="AP374" s="166"/>
      <c r="AQ374" s="166"/>
      <c r="AR374" s="166"/>
      <c r="AS374" s="166"/>
      <c r="AT374" s="166"/>
      <c r="AU374" s="166"/>
      <c r="AV374" s="166"/>
      <c r="AW374" s="166"/>
      <c r="AX374" s="166"/>
      <c r="AY374" s="166"/>
      <c r="AZ374" s="166"/>
      <c r="BA374" s="166"/>
      <c r="BB374" s="166"/>
      <c r="BC374" s="166"/>
      <c r="BD374" s="166"/>
      <c r="BE374" s="166"/>
      <c r="BF374" s="166"/>
      <c r="BG374" s="166"/>
      <c r="BH374" s="166"/>
      <c r="BI374" s="166"/>
      <c r="BJ374" s="166"/>
      <c r="BK374" s="166"/>
      <c r="BL374" s="166"/>
      <c r="BM374" s="166"/>
      <c r="BN374" s="166"/>
      <c r="BO374" s="166"/>
      <c r="BP374" s="166"/>
      <c r="BQ374" s="166"/>
      <c r="BR374" s="166"/>
      <c r="BS374" s="166"/>
      <c r="BT374" s="166"/>
      <c r="BU374" s="166"/>
      <c r="BV374" s="166"/>
      <c r="BW374" s="166"/>
      <c r="BX374" s="166"/>
      <c r="BY374" s="166"/>
      <c r="BZ374" s="166"/>
      <c r="CA374" s="166"/>
      <c r="CB374" s="166"/>
      <c r="CC374" s="166"/>
      <c r="CD374" s="166"/>
      <c r="CE374" s="166"/>
      <c r="CF374" s="166"/>
      <c r="CG374" s="166"/>
      <c r="CH374" s="166"/>
      <c r="CI374" s="166"/>
      <c r="CJ374" s="166"/>
      <c r="CK374" s="166"/>
      <c r="CL374" s="166"/>
      <c r="CM374" s="166"/>
      <c r="CN374" s="166"/>
      <c r="CO374" s="166"/>
      <c r="CP374" s="166"/>
      <c r="CQ374" s="166"/>
      <c r="CR374" s="166"/>
      <c r="CS374" s="166"/>
      <c r="CT374" s="166"/>
      <c r="CU374" s="166"/>
      <c r="CV374" s="166"/>
      <c r="CW374" s="166"/>
      <c r="CX374" s="166"/>
      <c r="CY374" s="166"/>
      <c r="CZ374" s="166"/>
    </row>
    <row r="375" spans="1:104" ht="11.25" customHeight="1" x14ac:dyDescent="0.2">
      <c r="A375" s="166"/>
      <c r="B375" s="166"/>
      <c r="C375" s="166"/>
      <c r="D375" s="166"/>
      <c r="E375" s="166"/>
      <c r="F375" s="166"/>
      <c r="G375" s="166"/>
      <c r="H375" s="166"/>
      <c r="I375" s="166"/>
      <c r="J375" s="166"/>
      <c r="K375" s="166"/>
      <c r="L375" s="166"/>
      <c r="M375" s="166"/>
      <c r="N375" s="166"/>
      <c r="O375" s="166"/>
      <c r="P375" s="166"/>
      <c r="Q375" s="166"/>
      <c r="R375" s="166"/>
      <c r="S375" s="166"/>
      <c r="T375" s="168"/>
      <c r="U375" s="169"/>
      <c r="V375" s="169"/>
      <c r="W375" s="166"/>
      <c r="X375" s="166"/>
      <c r="Y375" s="166"/>
      <c r="Z375" s="166"/>
      <c r="AA375" s="166"/>
      <c r="AB375" s="166"/>
      <c r="AC375" s="166"/>
      <c r="AD375" s="166"/>
      <c r="AE375" s="166"/>
      <c r="AF375" s="166"/>
      <c r="AG375" s="166"/>
      <c r="AH375" s="166"/>
      <c r="AI375" s="166"/>
      <c r="AJ375" s="166"/>
      <c r="AK375" s="166"/>
      <c r="AL375" s="166"/>
      <c r="AM375" s="166"/>
      <c r="AN375" s="166"/>
      <c r="AO375" s="166"/>
      <c r="AP375" s="166"/>
      <c r="AQ375" s="166"/>
      <c r="AR375" s="166"/>
      <c r="AS375" s="166"/>
      <c r="AT375" s="166"/>
      <c r="AU375" s="166"/>
      <c r="AV375" s="166"/>
      <c r="AW375" s="166"/>
      <c r="AX375" s="166"/>
      <c r="AY375" s="166"/>
      <c r="AZ375" s="166"/>
      <c r="BA375" s="166"/>
      <c r="BB375" s="166"/>
      <c r="BC375" s="166"/>
      <c r="BD375" s="166"/>
      <c r="BE375" s="166"/>
      <c r="BF375" s="166"/>
      <c r="BG375" s="166"/>
      <c r="BH375" s="166"/>
      <c r="BI375" s="166"/>
      <c r="BJ375" s="166"/>
      <c r="BK375" s="166"/>
      <c r="BL375" s="166"/>
      <c r="BM375" s="166"/>
      <c r="BN375" s="166"/>
      <c r="BO375" s="166"/>
      <c r="BP375" s="166"/>
      <c r="BQ375" s="166"/>
      <c r="BR375" s="166"/>
      <c r="BS375" s="166"/>
      <c r="BT375" s="166"/>
      <c r="BU375" s="166"/>
      <c r="BV375" s="166"/>
      <c r="BW375" s="166"/>
      <c r="BX375" s="166"/>
      <c r="BY375" s="166"/>
      <c r="BZ375" s="166"/>
      <c r="CA375" s="166"/>
      <c r="CB375" s="166"/>
      <c r="CC375" s="166"/>
      <c r="CD375" s="166"/>
      <c r="CE375" s="166"/>
      <c r="CF375" s="166"/>
      <c r="CG375" s="166"/>
      <c r="CH375" s="166"/>
      <c r="CI375" s="166"/>
      <c r="CJ375" s="166"/>
      <c r="CK375" s="166"/>
      <c r="CL375" s="166"/>
      <c r="CM375" s="166"/>
      <c r="CN375" s="166"/>
      <c r="CO375" s="166"/>
      <c r="CP375" s="166"/>
      <c r="CQ375" s="166"/>
      <c r="CR375" s="166"/>
      <c r="CS375" s="166"/>
      <c r="CT375" s="166"/>
      <c r="CU375" s="166"/>
      <c r="CV375" s="166"/>
      <c r="CW375" s="166"/>
      <c r="CX375" s="166"/>
      <c r="CY375" s="166"/>
      <c r="CZ375" s="166"/>
    </row>
    <row r="376" spans="1:104" ht="11.25" customHeight="1" x14ac:dyDescent="0.2">
      <c r="A376" s="166"/>
      <c r="B376" s="166"/>
      <c r="C376" s="166"/>
      <c r="D376" s="166"/>
      <c r="E376" s="166"/>
      <c r="F376" s="166"/>
      <c r="G376" s="166"/>
      <c r="H376" s="166"/>
      <c r="I376" s="166"/>
      <c r="J376" s="166"/>
      <c r="K376" s="166"/>
      <c r="L376" s="166"/>
      <c r="M376" s="166"/>
      <c r="N376" s="166"/>
      <c r="O376" s="166"/>
      <c r="P376" s="166"/>
      <c r="Q376" s="166"/>
      <c r="R376" s="166"/>
      <c r="S376" s="166"/>
      <c r="T376" s="168"/>
      <c r="U376" s="169"/>
      <c r="V376" s="169"/>
      <c r="W376" s="166"/>
      <c r="X376" s="166"/>
      <c r="Y376" s="166"/>
      <c r="Z376" s="166"/>
      <c r="AA376" s="166"/>
      <c r="AB376" s="166"/>
      <c r="AC376" s="166"/>
      <c r="AD376" s="166"/>
      <c r="AE376" s="166"/>
      <c r="AF376" s="166"/>
      <c r="AG376" s="166"/>
      <c r="AH376" s="166"/>
      <c r="AI376" s="166"/>
      <c r="AJ376" s="166"/>
      <c r="AK376" s="166"/>
      <c r="AL376" s="166"/>
      <c r="AM376" s="166"/>
      <c r="AN376" s="166"/>
      <c r="AO376" s="166"/>
      <c r="AP376" s="166"/>
      <c r="AQ376" s="166"/>
      <c r="AR376" s="166"/>
      <c r="AS376" s="166"/>
      <c r="AT376" s="166"/>
      <c r="AU376" s="166"/>
      <c r="AV376" s="166"/>
      <c r="AW376" s="166"/>
      <c r="AX376" s="166"/>
      <c r="AY376" s="166"/>
      <c r="AZ376" s="166"/>
      <c r="BA376" s="166"/>
      <c r="BB376" s="166"/>
      <c r="BC376" s="166"/>
      <c r="BD376" s="166"/>
      <c r="BE376" s="166"/>
      <c r="BF376" s="166"/>
      <c r="BG376" s="166"/>
      <c r="BH376" s="166"/>
      <c r="BI376" s="166"/>
      <c r="BJ376" s="166"/>
      <c r="BK376" s="166"/>
      <c r="BL376" s="166"/>
      <c r="BM376" s="166"/>
      <c r="BN376" s="166"/>
      <c r="BO376" s="166"/>
      <c r="BP376" s="166"/>
      <c r="BQ376" s="166"/>
      <c r="BR376" s="166"/>
      <c r="BS376" s="166"/>
      <c r="BT376" s="166"/>
      <c r="BU376" s="166"/>
      <c r="BV376" s="166"/>
      <c r="BW376" s="166"/>
      <c r="BX376" s="166"/>
      <c r="BY376" s="166"/>
      <c r="BZ376" s="166"/>
      <c r="CA376" s="166"/>
      <c r="CB376" s="166"/>
      <c r="CC376" s="166"/>
      <c r="CD376" s="166"/>
      <c r="CE376" s="166"/>
      <c r="CF376" s="166"/>
      <c r="CG376" s="166"/>
      <c r="CH376" s="166"/>
      <c r="CI376" s="166"/>
      <c r="CJ376" s="166"/>
      <c r="CK376" s="166"/>
      <c r="CL376" s="166"/>
      <c r="CM376" s="166"/>
      <c r="CN376" s="166"/>
      <c r="CO376" s="166"/>
      <c r="CP376" s="166"/>
      <c r="CQ376" s="166"/>
      <c r="CR376" s="166"/>
      <c r="CS376" s="166"/>
      <c r="CT376" s="166"/>
      <c r="CU376" s="166"/>
      <c r="CV376" s="166"/>
      <c r="CW376" s="166"/>
      <c r="CX376" s="166"/>
      <c r="CY376" s="166"/>
      <c r="CZ376" s="166"/>
    </row>
    <row r="377" spans="1:104" ht="11.25" customHeight="1" x14ac:dyDescent="0.2">
      <c r="A377" s="166"/>
      <c r="B377" s="166"/>
      <c r="C377" s="166"/>
      <c r="D377" s="166"/>
      <c r="E377" s="166"/>
      <c r="F377" s="166"/>
      <c r="G377" s="166"/>
      <c r="H377" s="166"/>
      <c r="I377" s="166"/>
      <c r="J377" s="166"/>
      <c r="K377" s="166"/>
      <c r="L377" s="166"/>
      <c r="M377" s="166"/>
      <c r="N377" s="166"/>
      <c r="O377" s="166"/>
      <c r="P377" s="166"/>
      <c r="Q377" s="166"/>
      <c r="R377" s="166"/>
      <c r="S377" s="166"/>
      <c r="T377" s="168"/>
      <c r="U377" s="169"/>
      <c r="V377" s="169"/>
      <c r="W377" s="166"/>
      <c r="X377" s="166"/>
      <c r="Y377" s="166"/>
      <c r="Z377" s="166"/>
      <c r="AA377" s="166"/>
      <c r="AB377" s="166"/>
      <c r="AC377" s="166"/>
      <c r="AD377" s="166"/>
      <c r="AE377" s="166"/>
      <c r="AF377" s="166"/>
      <c r="AG377" s="166"/>
      <c r="AH377" s="166"/>
      <c r="AI377" s="166"/>
      <c r="AJ377" s="166"/>
      <c r="AK377" s="166"/>
      <c r="AL377" s="166"/>
      <c r="AM377" s="166"/>
      <c r="AN377" s="166"/>
      <c r="AO377" s="166"/>
      <c r="AP377" s="166"/>
      <c r="AQ377" s="166"/>
      <c r="AR377" s="166"/>
      <c r="AS377" s="166"/>
      <c r="AT377" s="166"/>
      <c r="AU377" s="166"/>
      <c r="AV377" s="166"/>
      <c r="AW377" s="166"/>
      <c r="AX377" s="166"/>
      <c r="AY377" s="166"/>
      <c r="AZ377" s="166"/>
      <c r="BA377" s="166"/>
      <c r="BB377" s="166"/>
      <c r="BC377" s="166"/>
      <c r="BD377" s="166"/>
      <c r="BE377" s="166"/>
      <c r="BF377" s="166"/>
      <c r="BG377" s="166"/>
      <c r="BH377" s="166"/>
      <c r="BI377" s="166"/>
      <c r="BJ377" s="166"/>
      <c r="BK377" s="166"/>
      <c r="BL377" s="166"/>
      <c r="BM377" s="166"/>
      <c r="BN377" s="166"/>
      <c r="BO377" s="166"/>
      <c r="BP377" s="166"/>
      <c r="BQ377" s="166"/>
      <c r="BR377" s="166"/>
      <c r="BS377" s="166"/>
      <c r="BT377" s="166"/>
      <c r="BU377" s="166"/>
      <c r="BV377" s="166"/>
      <c r="BW377" s="166"/>
      <c r="BX377" s="166"/>
      <c r="BY377" s="166"/>
      <c r="BZ377" s="166"/>
      <c r="CA377" s="166"/>
      <c r="CB377" s="166"/>
      <c r="CC377" s="166"/>
      <c r="CD377" s="166"/>
      <c r="CE377" s="166"/>
      <c r="CF377" s="166"/>
      <c r="CG377" s="166"/>
      <c r="CH377" s="166"/>
      <c r="CI377" s="166"/>
      <c r="CJ377" s="166"/>
      <c r="CK377" s="166"/>
      <c r="CL377" s="166"/>
      <c r="CM377" s="166"/>
      <c r="CN377" s="166"/>
      <c r="CO377" s="166"/>
      <c r="CP377" s="166"/>
      <c r="CQ377" s="166"/>
      <c r="CR377" s="166"/>
      <c r="CS377" s="166"/>
      <c r="CT377" s="166"/>
      <c r="CU377" s="166"/>
      <c r="CV377" s="166"/>
      <c r="CW377" s="166"/>
      <c r="CX377" s="166"/>
      <c r="CY377" s="166"/>
      <c r="CZ377" s="166"/>
    </row>
    <row r="378" spans="1:104" ht="11.25" customHeight="1" x14ac:dyDescent="0.2">
      <c r="A378" s="166"/>
      <c r="B378" s="166"/>
      <c r="C378" s="166"/>
      <c r="D378" s="166"/>
      <c r="E378" s="166"/>
      <c r="F378" s="166"/>
      <c r="G378" s="166"/>
      <c r="H378" s="166"/>
      <c r="I378" s="166"/>
      <c r="J378" s="166"/>
      <c r="K378" s="166"/>
      <c r="L378" s="166"/>
      <c r="M378" s="166"/>
      <c r="N378" s="166"/>
      <c r="O378" s="166"/>
      <c r="P378" s="166"/>
      <c r="Q378" s="166"/>
      <c r="R378" s="166"/>
      <c r="S378" s="166"/>
      <c r="T378" s="168"/>
      <c r="U378" s="169"/>
      <c r="V378" s="169"/>
      <c r="W378" s="166"/>
      <c r="X378" s="166"/>
      <c r="Y378" s="166"/>
      <c r="Z378" s="166"/>
      <c r="AA378" s="166"/>
      <c r="AB378" s="166"/>
      <c r="AC378" s="166"/>
      <c r="AD378" s="166"/>
      <c r="AE378" s="166"/>
      <c r="AF378" s="166"/>
      <c r="AG378" s="166"/>
      <c r="AH378" s="166"/>
      <c r="AI378" s="166"/>
      <c r="AJ378" s="166"/>
      <c r="AK378" s="166"/>
      <c r="AL378" s="166"/>
      <c r="AM378" s="166"/>
      <c r="AN378" s="166"/>
      <c r="AO378" s="166"/>
      <c r="AP378" s="166"/>
      <c r="AQ378" s="166"/>
      <c r="AR378" s="166"/>
      <c r="AS378" s="166"/>
      <c r="AT378" s="166"/>
      <c r="AU378" s="166"/>
      <c r="AV378" s="166"/>
      <c r="AW378" s="166"/>
      <c r="AX378" s="166"/>
      <c r="AY378" s="166"/>
      <c r="AZ378" s="166"/>
      <c r="BA378" s="166"/>
      <c r="BB378" s="166"/>
      <c r="BC378" s="166"/>
      <c r="BD378" s="166"/>
      <c r="BE378" s="166"/>
      <c r="BF378" s="166"/>
      <c r="BG378" s="166"/>
      <c r="BH378" s="166"/>
      <c r="BI378" s="166"/>
      <c r="BJ378" s="166"/>
      <c r="BK378" s="166"/>
      <c r="BL378" s="166"/>
      <c r="BM378" s="166"/>
      <c r="BN378" s="166"/>
      <c r="BO378" s="166"/>
      <c r="BP378" s="166"/>
      <c r="BQ378" s="166"/>
      <c r="BR378" s="166"/>
      <c r="BS378" s="166"/>
      <c r="BT378" s="166"/>
      <c r="BU378" s="166"/>
      <c r="BV378" s="166"/>
      <c r="BW378" s="166"/>
      <c r="BX378" s="166"/>
      <c r="BY378" s="166"/>
      <c r="BZ378" s="166"/>
      <c r="CA378" s="166"/>
      <c r="CB378" s="166"/>
      <c r="CC378" s="166"/>
      <c r="CD378" s="166"/>
      <c r="CE378" s="166"/>
      <c r="CF378" s="166"/>
      <c r="CG378" s="166"/>
      <c r="CH378" s="166"/>
      <c r="CI378" s="166"/>
      <c r="CJ378" s="166"/>
      <c r="CK378" s="166"/>
      <c r="CL378" s="166"/>
      <c r="CM378" s="166"/>
      <c r="CN378" s="166"/>
      <c r="CO378" s="166"/>
      <c r="CP378" s="166"/>
      <c r="CQ378" s="166"/>
      <c r="CR378" s="166"/>
      <c r="CS378" s="166"/>
      <c r="CT378" s="166"/>
      <c r="CU378" s="166"/>
      <c r="CV378" s="166"/>
      <c r="CW378" s="166"/>
      <c r="CX378" s="166"/>
      <c r="CY378" s="166"/>
      <c r="CZ378" s="166"/>
    </row>
    <row r="379" spans="1:104" ht="11.25" customHeight="1" x14ac:dyDescent="0.2">
      <c r="A379" s="166"/>
      <c r="B379" s="166"/>
      <c r="C379" s="166"/>
      <c r="D379" s="166"/>
      <c r="E379" s="166"/>
      <c r="F379" s="166"/>
      <c r="G379" s="166"/>
      <c r="H379" s="166"/>
      <c r="I379" s="166"/>
      <c r="J379" s="166"/>
      <c r="K379" s="166"/>
      <c r="L379" s="166"/>
      <c r="M379" s="166"/>
      <c r="N379" s="166"/>
      <c r="O379" s="166"/>
      <c r="P379" s="166"/>
      <c r="Q379" s="166"/>
      <c r="R379" s="166"/>
      <c r="S379" s="166"/>
      <c r="T379" s="168"/>
      <c r="U379" s="169"/>
      <c r="V379" s="169"/>
      <c r="W379" s="166"/>
      <c r="X379" s="166"/>
      <c r="Y379" s="166"/>
      <c r="Z379" s="166"/>
      <c r="AA379" s="166"/>
      <c r="AB379" s="166"/>
      <c r="AC379" s="166"/>
      <c r="AD379" s="166"/>
      <c r="AE379" s="166"/>
      <c r="AF379" s="166"/>
      <c r="AG379" s="166"/>
      <c r="AH379" s="166"/>
      <c r="AI379" s="166"/>
      <c r="AJ379" s="166"/>
      <c r="AK379" s="166"/>
      <c r="AL379" s="166"/>
      <c r="AM379" s="166"/>
      <c r="AN379" s="166"/>
      <c r="AO379" s="166"/>
      <c r="AP379" s="166"/>
      <c r="AQ379" s="166"/>
      <c r="AR379" s="166"/>
      <c r="AS379" s="166"/>
      <c r="AT379" s="166"/>
      <c r="AU379" s="166"/>
      <c r="AV379" s="166"/>
      <c r="AW379" s="166"/>
      <c r="AX379" s="166"/>
      <c r="AY379" s="166"/>
      <c r="AZ379" s="166"/>
      <c r="BA379" s="166"/>
      <c r="BB379" s="166"/>
      <c r="BC379" s="166"/>
      <c r="BD379" s="166"/>
      <c r="BE379" s="166"/>
      <c r="BF379" s="166"/>
      <c r="BG379" s="166"/>
      <c r="BH379" s="166"/>
      <c r="BI379" s="166"/>
      <c r="BJ379" s="166"/>
      <c r="BK379" s="166"/>
      <c r="BL379" s="166"/>
      <c r="BM379" s="166"/>
      <c r="BN379" s="166"/>
      <c r="BO379" s="166"/>
      <c r="BP379" s="166"/>
      <c r="BQ379" s="166"/>
      <c r="BR379" s="166"/>
      <c r="BS379" s="166"/>
      <c r="BT379" s="166"/>
      <c r="BU379" s="166"/>
      <c r="BV379" s="166"/>
      <c r="BW379" s="166"/>
      <c r="BX379" s="166"/>
      <c r="BY379" s="166"/>
      <c r="BZ379" s="166"/>
      <c r="CA379" s="166"/>
      <c r="CB379" s="166"/>
      <c r="CC379" s="166"/>
      <c r="CD379" s="166"/>
      <c r="CE379" s="166"/>
      <c r="CF379" s="166"/>
      <c r="CG379" s="166"/>
      <c r="CH379" s="166"/>
      <c r="CI379" s="166"/>
      <c r="CJ379" s="166"/>
      <c r="CK379" s="166"/>
      <c r="CL379" s="166"/>
      <c r="CM379" s="166"/>
      <c r="CN379" s="166"/>
      <c r="CO379" s="166"/>
      <c r="CP379" s="166"/>
      <c r="CQ379" s="166"/>
      <c r="CR379" s="166"/>
      <c r="CS379" s="166"/>
      <c r="CT379" s="166"/>
      <c r="CU379" s="166"/>
      <c r="CV379" s="166"/>
      <c r="CW379" s="166"/>
      <c r="CX379" s="166"/>
      <c r="CY379" s="166"/>
      <c r="CZ379" s="166"/>
    </row>
    <row r="380" spans="1:104" ht="11.25" customHeight="1" x14ac:dyDescent="0.2">
      <c r="A380" s="166"/>
      <c r="B380" s="166"/>
      <c r="C380" s="166"/>
      <c r="D380" s="166"/>
      <c r="E380" s="166"/>
      <c r="F380" s="166"/>
      <c r="G380" s="166"/>
      <c r="H380" s="166"/>
      <c r="I380" s="166"/>
      <c r="J380" s="166"/>
      <c r="K380" s="166"/>
      <c r="L380" s="166"/>
      <c r="M380" s="166"/>
      <c r="N380" s="166"/>
      <c r="O380" s="166"/>
      <c r="P380" s="166"/>
      <c r="Q380" s="166"/>
      <c r="R380" s="166"/>
      <c r="S380" s="166"/>
      <c r="T380" s="168"/>
      <c r="U380" s="169"/>
      <c r="V380" s="169"/>
      <c r="W380" s="166"/>
      <c r="X380" s="166"/>
      <c r="Y380" s="166"/>
      <c r="Z380" s="166"/>
      <c r="AA380" s="166"/>
      <c r="AB380" s="166"/>
      <c r="AC380" s="166"/>
      <c r="AD380" s="166"/>
      <c r="AE380" s="166"/>
      <c r="AF380" s="166"/>
      <c r="AG380" s="166"/>
      <c r="AH380" s="166"/>
      <c r="AI380" s="166"/>
      <c r="AJ380" s="166"/>
      <c r="AK380" s="166"/>
      <c r="AL380" s="166"/>
      <c r="AM380" s="166"/>
      <c r="AN380" s="166"/>
      <c r="AO380" s="166"/>
      <c r="AP380" s="166"/>
      <c r="AQ380" s="166"/>
      <c r="AR380" s="166"/>
      <c r="AS380" s="166"/>
      <c r="AT380" s="166"/>
      <c r="AU380" s="166"/>
      <c r="AV380" s="166"/>
      <c r="AW380" s="166"/>
      <c r="AX380" s="166"/>
      <c r="AY380" s="166"/>
      <c r="AZ380" s="166"/>
      <c r="BA380" s="166"/>
      <c r="BB380" s="166"/>
      <c r="BC380" s="166"/>
      <c r="BD380" s="166"/>
      <c r="BE380" s="166"/>
      <c r="BF380" s="166"/>
      <c r="BG380" s="166"/>
      <c r="BH380" s="166"/>
      <c r="BI380" s="166"/>
      <c r="BJ380" s="166"/>
      <c r="BK380" s="166"/>
      <c r="BL380" s="166"/>
      <c r="BM380" s="166"/>
      <c r="BN380" s="166"/>
      <c r="BO380" s="166"/>
      <c r="BP380" s="166"/>
      <c r="BQ380" s="166"/>
      <c r="BR380" s="166"/>
      <c r="BS380" s="166"/>
      <c r="BT380" s="166"/>
      <c r="BU380" s="166"/>
      <c r="BV380" s="166"/>
      <c r="BW380" s="166"/>
      <c r="BX380" s="166"/>
      <c r="BY380" s="166"/>
      <c r="BZ380" s="166"/>
      <c r="CA380" s="166"/>
      <c r="CB380" s="166"/>
      <c r="CC380" s="166"/>
      <c r="CD380" s="166"/>
      <c r="CE380" s="166"/>
      <c r="CF380" s="166"/>
      <c r="CG380" s="166"/>
      <c r="CH380" s="166"/>
      <c r="CI380" s="166"/>
      <c r="CJ380" s="166"/>
      <c r="CK380" s="166"/>
      <c r="CL380" s="166"/>
      <c r="CM380" s="166"/>
      <c r="CN380" s="166"/>
      <c r="CO380" s="166"/>
      <c r="CP380" s="166"/>
      <c r="CQ380" s="166"/>
      <c r="CR380" s="166"/>
      <c r="CS380" s="166"/>
      <c r="CT380" s="166"/>
      <c r="CU380" s="166"/>
      <c r="CV380" s="166"/>
      <c r="CW380" s="166"/>
      <c r="CX380" s="166"/>
      <c r="CY380" s="166"/>
      <c r="CZ380" s="166"/>
    </row>
    <row r="381" spans="1:104" ht="11.25" customHeight="1" x14ac:dyDescent="0.2">
      <c r="A381" s="166"/>
      <c r="B381" s="166"/>
      <c r="C381" s="166"/>
      <c r="D381" s="166"/>
      <c r="E381" s="166"/>
      <c r="F381" s="166"/>
      <c r="G381" s="166"/>
      <c r="H381" s="166"/>
      <c r="I381" s="166"/>
      <c r="J381" s="166"/>
      <c r="K381" s="166"/>
      <c r="L381" s="166"/>
      <c r="M381" s="166"/>
      <c r="N381" s="166"/>
      <c r="O381" s="166"/>
      <c r="P381" s="166"/>
      <c r="Q381" s="166"/>
      <c r="R381" s="166"/>
      <c r="S381" s="166"/>
      <c r="T381" s="168"/>
      <c r="U381" s="169"/>
      <c r="V381" s="169"/>
      <c r="W381" s="166"/>
      <c r="X381" s="166"/>
      <c r="Y381" s="166"/>
      <c r="Z381" s="166"/>
      <c r="AA381" s="166"/>
      <c r="AB381" s="166"/>
      <c r="AC381" s="166"/>
      <c r="AD381" s="166"/>
      <c r="AE381" s="166"/>
      <c r="AF381" s="166"/>
      <c r="AG381" s="166"/>
      <c r="AH381" s="166"/>
      <c r="AI381" s="166"/>
      <c r="AJ381" s="166"/>
      <c r="AK381" s="166"/>
      <c r="AL381" s="166"/>
      <c r="AM381" s="166"/>
      <c r="AN381" s="166"/>
      <c r="AO381" s="166"/>
      <c r="AP381" s="166"/>
      <c r="AQ381" s="166"/>
      <c r="AR381" s="166"/>
      <c r="AS381" s="166"/>
      <c r="AT381" s="166"/>
      <c r="AU381" s="166"/>
      <c r="AV381" s="166"/>
      <c r="AW381" s="166"/>
      <c r="AX381" s="166"/>
      <c r="AY381" s="166"/>
      <c r="AZ381" s="166"/>
      <c r="BA381" s="166"/>
      <c r="BB381" s="166"/>
      <c r="BC381" s="166"/>
      <c r="BD381" s="166"/>
      <c r="BE381" s="166"/>
      <c r="BF381" s="166"/>
      <c r="BG381" s="166"/>
      <c r="BH381" s="166"/>
      <c r="BI381" s="166"/>
      <c r="BJ381" s="166"/>
      <c r="BK381" s="166"/>
      <c r="BL381" s="166"/>
      <c r="BM381" s="166"/>
      <c r="BN381" s="166"/>
      <c r="BO381" s="166"/>
      <c r="BP381" s="166"/>
      <c r="BQ381" s="166"/>
      <c r="BR381" s="166"/>
      <c r="BS381" s="166"/>
      <c r="BT381" s="166"/>
      <c r="BU381" s="166"/>
      <c r="BV381" s="166"/>
      <c r="BW381" s="166"/>
      <c r="BX381" s="166"/>
      <c r="BY381" s="166"/>
      <c r="BZ381" s="166"/>
      <c r="CA381" s="166"/>
      <c r="CB381" s="166"/>
      <c r="CC381" s="166"/>
      <c r="CD381" s="166"/>
      <c r="CE381" s="166"/>
      <c r="CF381" s="166"/>
      <c r="CG381" s="166"/>
      <c r="CH381" s="166"/>
      <c r="CI381" s="166"/>
      <c r="CJ381" s="166"/>
      <c r="CK381" s="166"/>
      <c r="CL381" s="166"/>
      <c r="CM381" s="166"/>
      <c r="CN381" s="166"/>
      <c r="CO381" s="166"/>
      <c r="CP381" s="166"/>
      <c r="CQ381" s="166"/>
      <c r="CR381" s="166"/>
      <c r="CS381" s="166"/>
      <c r="CT381" s="166"/>
      <c r="CU381" s="166"/>
      <c r="CV381" s="166"/>
      <c r="CW381" s="166"/>
      <c r="CX381" s="166"/>
      <c r="CY381" s="166"/>
      <c r="CZ381" s="166"/>
    </row>
    <row r="382" spans="1:104" ht="11.25" customHeight="1" x14ac:dyDescent="0.2">
      <c r="A382" s="166"/>
      <c r="B382" s="166"/>
      <c r="C382" s="166"/>
      <c r="D382" s="166"/>
      <c r="E382" s="166"/>
      <c r="F382" s="166"/>
      <c r="G382" s="166"/>
      <c r="H382" s="166"/>
      <c r="I382" s="166"/>
      <c r="J382" s="166"/>
      <c r="K382" s="166"/>
      <c r="L382" s="166"/>
      <c r="M382" s="166"/>
      <c r="N382" s="166"/>
      <c r="O382" s="166"/>
      <c r="P382" s="166"/>
      <c r="Q382" s="166"/>
      <c r="R382" s="166"/>
      <c r="S382" s="166"/>
      <c r="T382" s="168"/>
      <c r="U382" s="169"/>
      <c r="V382" s="169"/>
      <c r="W382" s="166"/>
      <c r="X382" s="166"/>
      <c r="Y382" s="166"/>
      <c r="Z382" s="166"/>
      <c r="AA382" s="166"/>
      <c r="AB382" s="166"/>
      <c r="AC382" s="166"/>
      <c r="AD382" s="166"/>
      <c r="AE382" s="166"/>
      <c r="AF382" s="166"/>
      <c r="AG382" s="166"/>
      <c r="AH382" s="166"/>
      <c r="AI382" s="166"/>
      <c r="AJ382" s="166"/>
      <c r="AK382" s="166"/>
      <c r="AL382" s="166"/>
      <c r="AM382" s="166"/>
      <c r="AN382" s="166"/>
      <c r="AO382" s="166"/>
      <c r="AP382" s="166"/>
      <c r="AQ382" s="166"/>
      <c r="AR382" s="166"/>
      <c r="AS382" s="166"/>
      <c r="AT382" s="166"/>
      <c r="AU382" s="166"/>
      <c r="AV382" s="166"/>
      <c r="AW382" s="166"/>
      <c r="AX382" s="166"/>
      <c r="AY382" s="166"/>
      <c r="AZ382" s="166"/>
      <c r="BA382" s="166"/>
      <c r="BB382" s="166"/>
      <c r="BC382" s="166"/>
      <c r="BD382" s="166"/>
      <c r="BE382" s="166"/>
      <c r="BF382" s="166"/>
      <c r="BG382" s="166"/>
      <c r="BH382" s="166"/>
      <c r="BI382" s="166"/>
      <c r="BJ382" s="166"/>
      <c r="BK382" s="166"/>
      <c r="BL382" s="166"/>
      <c r="BM382" s="166"/>
      <c r="BN382" s="166"/>
      <c r="BO382" s="166"/>
      <c r="BP382" s="166"/>
      <c r="BQ382" s="166"/>
      <c r="BR382" s="166"/>
      <c r="BS382" s="166"/>
      <c r="BT382" s="166"/>
      <c r="BU382" s="166"/>
      <c r="BV382" s="166"/>
      <c r="BW382" s="166"/>
      <c r="BX382" s="166"/>
      <c r="BY382" s="166"/>
      <c r="BZ382" s="166"/>
      <c r="CA382" s="166"/>
      <c r="CB382" s="166"/>
      <c r="CC382" s="166"/>
      <c r="CD382" s="166"/>
      <c r="CE382" s="166"/>
      <c r="CF382" s="166"/>
      <c r="CG382" s="166"/>
      <c r="CH382" s="166"/>
      <c r="CI382" s="166"/>
      <c r="CJ382" s="166"/>
      <c r="CK382" s="166"/>
      <c r="CL382" s="166"/>
      <c r="CM382" s="166"/>
      <c r="CN382" s="166"/>
      <c r="CO382" s="166"/>
      <c r="CP382" s="166"/>
      <c r="CQ382" s="166"/>
      <c r="CR382" s="166"/>
      <c r="CS382" s="166"/>
      <c r="CT382" s="166"/>
      <c r="CU382" s="166"/>
      <c r="CV382" s="166"/>
      <c r="CW382" s="166"/>
      <c r="CX382" s="166"/>
      <c r="CY382" s="166"/>
      <c r="CZ382" s="166"/>
    </row>
    <row r="383" spans="1:104" ht="11.25" customHeight="1" x14ac:dyDescent="0.2">
      <c r="A383" s="166"/>
      <c r="B383" s="166"/>
      <c r="C383" s="166"/>
      <c r="D383" s="166"/>
      <c r="E383" s="166"/>
      <c r="F383" s="166"/>
      <c r="G383" s="166"/>
      <c r="H383" s="166"/>
      <c r="I383" s="166"/>
      <c r="J383" s="166"/>
      <c r="K383" s="166"/>
      <c r="L383" s="166"/>
      <c r="M383" s="166"/>
      <c r="N383" s="166"/>
      <c r="O383" s="166"/>
      <c r="P383" s="166"/>
      <c r="Q383" s="166"/>
      <c r="R383" s="166"/>
      <c r="S383" s="166"/>
      <c r="T383" s="168"/>
      <c r="U383" s="169"/>
      <c r="V383" s="169"/>
      <c r="W383" s="166"/>
      <c r="X383" s="166"/>
      <c r="Y383" s="166"/>
      <c r="Z383" s="166"/>
      <c r="AA383" s="166"/>
      <c r="AB383" s="166"/>
      <c r="AC383" s="166"/>
      <c r="AD383" s="166"/>
      <c r="AE383" s="166"/>
      <c r="AF383" s="166"/>
      <c r="AG383" s="166"/>
      <c r="AH383" s="166"/>
      <c r="AI383" s="166"/>
      <c r="AJ383" s="166"/>
      <c r="AK383" s="166"/>
      <c r="AL383" s="166"/>
      <c r="AM383" s="166"/>
      <c r="AN383" s="166"/>
      <c r="AO383" s="166"/>
      <c r="AP383" s="166"/>
      <c r="AQ383" s="166"/>
      <c r="AR383" s="166"/>
      <c r="AS383" s="166"/>
      <c r="AT383" s="166"/>
      <c r="AU383" s="166"/>
      <c r="AV383" s="166"/>
      <c r="AW383" s="166"/>
      <c r="AX383" s="166"/>
      <c r="AY383" s="166"/>
      <c r="AZ383" s="166"/>
      <c r="BA383" s="166"/>
      <c r="BB383" s="166"/>
      <c r="BC383" s="166"/>
      <c r="BD383" s="166"/>
      <c r="BE383" s="166"/>
      <c r="BF383" s="166"/>
      <c r="BG383" s="166"/>
      <c r="BH383" s="166"/>
      <c r="BI383" s="166"/>
      <c r="BJ383" s="166"/>
      <c r="BK383" s="166"/>
      <c r="BL383" s="166"/>
      <c r="BM383" s="166"/>
      <c r="BN383" s="166"/>
      <c r="BO383" s="166"/>
      <c r="BP383" s="166"/>
      <c r="BQ383" s="166"/>
      <c r="BR383" s="166"/>
      <c r="BS383" s="166"/>
      <c r="BT383" s="166"/>
      <c r="BU383" s="166"/>
      <c r="BV383" s="166"/>
      <c r="BW383" s="166"/>
      <c r="BX383" s="166"/>
      <c r="BY383" s="166"/>
      <c r="BZ383" s="166"/>
      <c r="CA383" s="166"/>
      <c r="CB383" s="166"/>
      <c r="CC383" s="166"/>
      <c r="CD383" s="166"/>
      <c r="CE383" s="166"/>
      <c r="CF383" s="166"/>
      <c r="CG383" s="166"/>
      <c r="CH383" s="166"/>
      <c r="CI383" s="166"/>
      <c r="CJ383" s="166"/>
      <c r="CK383" s="166"/>
      <c r="CL383" s="166"/>
      <c r="CM383" s="166"/>
      <c r="CN383" s="166"/>
      <c r="CO383" s="166"/>
      <c r="CP383" s="166"/>
      <c r="CQ383" s="166"/>
      <c r="CR383" s="166"/>
      <c r="CS383" s="166"/>
      <c r="CT383" s="166"/>
      <c r="CU383" s="166"/>
      <c r="CV383" s="166"/>
      <c r="CW383" s="166"/>
      <c r="CX383" s="166"/>
      <c r="CY383" s="166"/>
      <c r="CZ383" s="166"/>
    </row>
    <row r="384" spans="1:104" ht="11.25" customHeight="1" x14ac:dyDescent="0.2">
      <c r="A384" s="166"/>
      <c r="B384" s="166"/>
      <c r="C384" s="166"/>
      <c r="D384" s="166"/>
      <c r="E384" s="166"/>
      <c r="F384" s="166"/>
      <c r="G384" s="166"/>
      <c r="H384" s="166"/>
      <c r="I384" s="166"/>
      <c r="J384" s="166"/>
      <c r="K384" s="166"/>
      <c r="L384" s="166"/>
      <c r="M384" s="166"/>
      <c r="N384" s="166"/>
      <c r="O384" s="166"/>
      <c r="P384" s="166"/>
      <c r="Q384" s="166"/>
      <c r="R384" s="166"/>
      <c r="S384" s="166"/>
      <c r="T384" s="168"/>
      <c r="U384" s="169"/>
      <c r="V384" s="169"/>
      <c r="W384" s="166"/>
      <c r="X384" s="166"/>
      <c r="Y384" s="166"/>
      <c r="Z384" s="166"/>
      <c r="AA384" s="166"/>
      <c r="AB384" s="166"/>
      <c r="AC384" s="166"/>
      <c r="AD384" s="166"/>
      <c r="AE384" s="166"/>
      <c r="AF384" s="166"/>
      <c r="AG384" s="166"/>
      <c r="AH384" s="166"/>
      <c r="AI384" s="166"/>
      <c r="AJ384" s="166"/>
      <c r="AK384" s="166"/>
      <c r="AL384" s="166"/>
      <c r="AM384" s="166"/>
      <c r="AN384" s="166"/>
      <c r="AO384" s="166"/>
      <c r="AP384" s="166"/>
      <c r="AQ384" s="166"/>
      <c r="AR384" s="166"/>
      <c r="AS384" s="166"/>
      <c r="AT384" s="166"/>
      <c r="AU384" s="166"/>
      <c r="AV384" s="166"/>
      <c r="AW384" s="166"/>
      <c r="AX384" s="166"/>
      <c r="AY384" s="166"/>
      <c r="AZ384" s="166"/>
      <c r="BA384" s="166"/>
      <c r="BB384" s="166"/>
      <c r="BC384" s="166"/>
      <c r="BD384" s="166"/>
      <c r="BE384" s="166"/>
      <c r="BF384" s="166"/>
      <c r="BG384" s="166"/>
      <c r="BH384" s="166"/>
      <c r="BI384" s="166"/>
      <c r="BJ384" s="166"/>
      <c r="BK384" s="166"/>
      <c r="BL384" s="166"/>
      <c r="BM384" s="166"/>
      <c r="BN384" s="166"/>
      <c r="BO384" s="166"/>
      <c r="BP384" s="166"/>
      <c r="BQ384" s="166"/>
      <c r="BR384" s="166"/>
      <c r="BS384" s="166"/>
      <c r="BT384" s="166"/>
      <c r="BU384" s="166"/>
      <c r="BV384" s="166"/>
      <c r="BW384" s="166"/>
      <c r="BX384" s="166"/>
      <c r="BY384" s="166"/>
      <c r="BZ384" s="166"/>
      <c r="CA384" s="166"/>
      <c r="CB384" s="166"/>
      <c r="CC384" s="166"/>
      <c r="CD384" s="166"/>
      <c r="CE384" s="166"/>
      <c r="CF384" s="166"/>
      <c r="CG384" s="166"/>
      <c r="CH384" s="166"/>
      <c r="CI384" s="166"/>
      <c r="CJ384" s="166"/>
      <c r="CK384" s="166"/>
      <c r="CL384" s="166"/>
      <c r="CM384" s="166"/>
      <c r="CN384" s="166"/>
      <c r="CO384" s="166"/>
      <c r="CP384" s="166"/>
      <c r="CQ384" s="166"/>
      <c r="CR384" s="166"/>
      <c r="CS384" s="166"/>
      <c r="CT384" s="166"/>
      <c r="CU384" s="166"/>
      <c r="CV384" s="166"/>
      <c r="CW384" s="166"/>
      <c r="CX384" s="166"/>
      <c r="CY384" s="166"/>
      <c r="CZ384" s="166"/>
    </row>
    <row r="385" spans="1:104" ht="11.25" customHeight="1" x14ac:dyDescent="0.2">
      <c r="A385" s="166"/>
      <c r="B385" s="166"/>
      <c r="C385" s="166"/>
      <c r="D385" s="166"/>
      <c r="E385" s="166"/>
      <c r="F385" s="166"/>
      <c r="G385" s="166"/>
      <c r="H385" s="166"/>
      <c r="I385" s="166"/>
      <c r="J385" s="166"/>
      <c r="K385" s="166"/>
      <c r="L385" s="166"/>
      <c r="M385" s="166"/>
      <c r="N385" s="166"/>
      <c r="O385" s="166"/>
      <c r="P385" s="166"/>
      <c r="Q385" s="166"/>
      <c r="R385" s="166"/>
      <c r="S385" s="166"/>
      <c r="T385" s="168"/>
      <c r="U385" s="169"/>
      <c r="V385" s="169"/>
      <c r="W385" s="166"/>
      <c r="X385" s="166"/>
      <c r="Y385" s="166"/>
      <c r="Z385" s="166"/>
      <c r="AA385" s="166"/>
      <c r="AB385" s="166"/>
      <c r="AC385" s="166"/>
      <c r="AD385" s="166"/>
      <c r="AE385" s="166"/>
      <c r="AF385" s="166"/>
      <c r="AG385" s="166"/>
      <c r="AH385" s="166"/>
      <c r="AI385" s="166"/>
      <c r="AJ385" s="166"/>
      <c r="AK385" s="166"/>
      <c r="AL385" s="166"/>
      <c r="AM385" s="166"/>
      <c r="AN385" s="166"/>
      <c r="AO385" s="166"/>
      <c r="AP385" s="166"/>
      <c r="AQ385" s="166"/>
      <c r="AR385" s="166"/>
      <c r="AS385" s="166"/>
      <c r="AT385" s="166"/>
      <c r="AU385" s="166"/>
      <c r="AV385" s="166"/>
      <c r="AW385" s="166"/>
      <c r="AX385" s="166"/>
      <c r="AY385" s="166"/>
      <c r="AZ385" s="166"/>
      <c r="BA385" s="166"/>
      <c r="BB385" s="166"/>
      <c r="BC385" s="166"/>
      <c r="BD385" s="166"/>
      <c r="BE385" s="166"/>
      <c r="BF385" s="166"/>
      <c r="BG385" s="166"/>
      <c r="BH385" s="166"/>
      <c r="BI385" s="166"/>
      <c r="BJ385" s="166"/>
      <c r="BK385" s="166"/>
      <c r="BL385" s="166"/>
      <c r="BM385" s="166"/>
      <c r="BN385" s="166"/>
      <c r="BO385" s="166"/>
      <c r="BP385" s="166"/>
      <c r="BQ385" s="166"/>
      <c r="BR385" s="166"/>
      <c r="BS385" s="166"/>
      <c r="BT385" s="166"/>
      <c r="BU385" s="166"/>
      <c r="BV385" s="166"/>
      <c r="BW385" s="166"/>
      <c r="BX385" s="166"/>
      <c r="BY385" s="166"/>
      <c r="BZ385" s="166"/>
      <c r="CA385" s="166"/>
      <c r="CB385" s="166"/>
      <c r="CC385" s="166"/>
      <c r="CD385" s="166"/>
      <c r="CE385" s="166"/>
      <c r="CF385" s="166"/>
      <c r="CG385" s="166"/>
      <c r="CH385" s="166"/>
      <c r="CI385" s="166"/>
      <c r="CJ385" s="166"/>
      <c r="CK385" s="166"/>
      <c r="CL385" s="166"/>
      <c r="CM385" s="166"/>
      <c r="CN385" s="166"/>
      <c r="CO385" s="166"/>
      <c r="CP385" s="166"/>
      <c r="CQ385" s="166"/>
      <c r="CR385" s="166"/>
      <c r="CS385" s="166"/>
      <c r="CT385" s="166"/>
      <c r="CU385" s="166"/>
      <c r="CV385" s="166"/>
      <c r="CW385" s="166"/>
      <c r="CX385" s="166"/>
      <c r="CY385" s="166"/>
      <c r="CZ385" s="166"/>
    </row>
    <row r="386" spans="1:104" ht="11.25" customHeight="1" x14ac:dyDescent="0.2">
      <c r="A386" s="166"/>
      <c r="B386" s="166"/>
      <c r="C386" s="166"/>
      <c r="D386" s="166"/>
      <c r="E386" s="166"/>
      <c r="F386" s="166"/>
      <c r="G386" s="166"/>
      <c r="H386" s="166"/>
      <c r="I386" s="166"/>
      <c r="J386" s="166"/>
      <c r="K386" s="166"/>
      <c r="L386" s="166"/>
      <c r="M386" s="166"/>
      <c r="N386" s="166"/>
      <c r="O386" s="166"/>
      <c r="P386" s="166"/>
      <c r="Q386" s="166"/>
      <c r="R386" s="166"/>
      <c r="S386" s="166"/>
      <c r="T386" s="168"/>
      <c r="U386" s="169"/>
      <c r="V386" s="169"/>
      <c r="W386" s="166"/>
      <c r="X386" s="166"/>
      <c r="Y386" s="166"/>
      <c r="Z386" s="166"/>
      <c r="AA386" s="166"/>
      <c r="AB386" s="166"/>
      <c r="AC386" s="166"/>
      <c r="AD386" s="166"/>
      <c r="AE386" s="166"/>
      <c r="AF386" s="166"/>
      <c r="AG386" s="166"/>
      <c r="AH386" s="166"/>
      <c r="AI386" s="166"/>
      <c r="AJ386" s="166"/>
      <c r="AK386" s="166"/>
      <c r="AL386" s="166"/>
      <c r="AM386" s="166"/>
      <c r="AN386" s="166"/>
      <c r="AO386" s="166"/>
      <c r="AP386" s="166"/>
      <c r="AQ386" s="166"/>
      <c r="AR386" s="166"/>
      <c r="AS386" s="166"/>
      <c r="AT386" s="166"/>
      <c r="AU386" s="166"/>
      <c r="AV386" s="166"/>
      <c r="AW386" s="166"/>
      <c r="AX386" s="166"/>
      <c r="AY386" s="166"/>
      <c r="AZ386" s="166"/>
      <c r="BA386" s="166"/>
      <c r="BB386" s="166"/>
      <c r="BC386" s="166"/>
      <c r="BD386" s="166"/>
      <c r="BE386" s="166"/>
      <c r="BF386" s="166"/>
      <c r="BG386" s="166"/>
      <c r="BH386" s="166"/>
      <c r="BI386" s="166"/>
      <c r="BJ386" s="166"/>
      <c r="BK386" s="166"/>
      <c r="BL386" s="166"/>
      <c r="BM386" s="166"/>
      <c r="BN386" s="166"/>
      <c r="BO386" s="166"/>
      <c r="BP386" s="166"/>
      <c r="BQ386" s="166"/>
      <c r="BR386" s="166"/>
      <c r="BS386" s="166"/>
      <c r="BT386" s="166"/>
      <c r="BU386" s="166"/>
      <c r="BV386" s="166"/>
      <c r="BW386" s="166"/>
      <c r="BX386" s="166"/>
      <c r="BY386" s="166"/>
      <c r="BZ386" s="166"/>
      <c r="CA386" s="166"/>
      <c r="CB386" s="166"/>
      <c r="CC386" s="166"/>
      <c r="CD386" s="166"/>
      <c r="CE386" s="166"/>
      <c r="CF386" s="166"/>
      <c r="CG386" s="166"/>
      <c r="CH386" s="166"/>
      <c r="CI386" s="166"/>
      <c r="CJ386" s="166"/>
      <c r="CK386" s="166"/>
      <c r="CL386" s="166"/>
      <c r="CM386" s="166"/>
      <c r="CN386" s="166"/>
      <c r="CO386" s="166"/>
      <c r="CP386" s="166"/>
      <c r="CQ386" s="166"/>
      <c r="CR386" s="166"/>
      <c r="CS386" s="166"/>
      <c r="CT386" s="166"/>
      <c r="CU386" s="166"/>
      <c r="CV386" s="166"/>
      <c r="CW386" s="166"/>
      <c r="CX386" s="166"/>
      <c r="CY386" s="166"/>
      <c r="CZ386" s="166"/>
    </row>
    <row r="387" spans="1:104" ht="11.25" customHeight="1" x14ac:dyDescent="0.2">
      <c r="A387" s="166"/>
      <c r="B387" s="166"/>
      <c r="C387" s="166"/>
      <c r="D387" s="166"/>
      <c r="E387" s="166"/>
      <c r="F387" s="166"/>
      <c r="G387" s="166"/>
      <c r="H387" s="166"/>
      <c r="I387" s="166"/>
      <c r="J387" s="166"/>
      <c r="K387" s="166"/>
      <c r="L387" s="166"/>
      <c r="M387" s="166"/>
      <c r="N387" s="166"/>
      <c r="O387" s="166"/>
      <c r="P387" s="166"/>
      <c r="Q387" s="166"/>
      <c r="R387" s="166"/>
      <c r="S387" s="166"/>
      <c r="T387" s="168"/>
      <c r="U387" s="169"/>
      <c r="V387" s="169"/>
      <c r="W387" s="166"/>
      <c r="X387" s="166"/>
      <c r="Y387" s="166"/>
      <c r="Z387" s="166"/>
      <c r="AA387" s="166"/>
      <c r="AB387" s="166"/>
      <c r="AC387" s="166"/>
      <c r="AD387" s="166"/>
      <c r="AE387" s="166"/>
      <c r="AF387" s="166"/>
      <c r="AG387" s="166"/>
      <c r="AH387" s="166"/>
      <c r="AI387" s="166"/>
      <c r="AJ387" s="166"/>
      <c r="AK387" s="166"/>
      <c r="AL387" s="166"/>
      <c r="AM387" s="166"/>
      <c r="AN387" s="166"/>
      <c r="AO387" s="166"/>
      <c r="AP387" s="166"/>
      <c r="AQ387" s="166"/>
      <c r="AR387" s="166"/>
      <c r="AS387" s="166"/>
      <c r="AT387" s="166"/>
      <c r="AU387" s="166"/>
      <c r="AV387" s="166"/>
      <c r="AW387" s="166"/>
      <c r="AX387" s="166"/>
      <c r="AY387" s="166"/>
      <c r="AZ387" s="166"/>
      <c r="BA387" s="166"/>
      <c r="BB387" s="166"/>
      <c r="BC387" s="166"/>
      <c r="BD387" s="166"/>
      <c r="BE387" s="166"/>
      <c r="BF387" s="166"/>
      <c r="BG387" s="166"/>
      <c r="BH387" s="166"/>
      <c r="BI387" s="166"/>
      <c r="BJ387" s="166"/>
      <c r="BK387" s="166"/>
      <c r="BL387" s="166"/>
      <c r="BM387" s="166"/>
      <c r="BN387" s="166"/>
      <c r="BO387" s="166"/>
      <c r="BP387" s="166"/>
      <c r="BQ387" s="166"/>
      <c r="BR387" s="166"/>
      <c r="BS387" s="166"/>
      <c r="BT387" s="166"/>
      <c r="BU387" s="166"/>
      <c r="BV387" s="166"/>
      <c r="BW387" s="166"/>
      <c r="BX387" s="166"/>
      <c r="BY387" s="166"/>
      <c r="BZ387" s="166"/>
      <c r="CA387" s="166"/>
      <c r="CB387" s="166"/>
      <c r="CC387" s="166"/>
      <c r="CD387" s="166"/>
      <c r="CE387" s="166"/>
      <c r="CF387" s="166"/>
      <c r="CG387" s="166"/>
      <c r="CH387" s="166"/>
      <c r="CI387" s="166"/>
      <c r="CJ387" s="166"/>
      <c r="CK387" s="166"/>
      <c r="CL387" s="166"/>
      <c r="CM387" s="166"/>
      <c r="CN387" s="166"/>
      <c r="CO387" s="166"/>
      <c r="CP387" s="166"/>
      <c r="CQ387" s="166"/>
      <c r="CR387" s="166"/>
      <c r="CS387" s="166"/>
      <c r="CT387" s="166"/>
      <c r="CU387" s="166"/>
      <c r="CV387" s="166"/>
      <c r="CW387" s="166"/>
      <c r="CX387" s="166"/>
      <c r="CY387" s="166"/>
      <c r="CZ387" s="166"/>
    </row>
    <row r="388" spans="1:104" ht="11.25" customHeight="1" x14ac:dyDescent="0.2">
      <c r="A388" s="166"/>
      <c r="B388" s="166"/>
      <c r="C388" s="166"/>
      <c r="D388" s="166"/>
      <c r="E388" s="166"/>
      <c r="F388" s="166"/>
      <c r="G388" s="166"/>
      <c r="H388" s="166"/>
      <c r="I388" s="166"/>
      <c r="J388" s="166"/>
      <c r="K388" s="166"/>
      <c r="L388" s="166"/>
      <c r="M388" s="166"/>
      <c r="N388" s="166"/>
      <c r="O388" s="166"/>
      <c r="P388" s="166"/>
      <c r="Q388" s="166"/>
      <c r="R388" s="166"/>
      <c r="S388" s="166"/>
      <c r="T388" s="168"/>
      <c r="U388" s="169"/>
      <c r="V388" s="169"/>
      <c r="W388" s="166"/>
      <c r="X388" s="166"/>
      <c r="Y388" s="166"/>
      <c r="Z388" s="166"/>
      <c r="AA388" s="166"/>
      <c r="AB388" s="166"/>
      <c r="AC388" s="166"/>
      <c r="AD388" s="166"/>
      <c r="AE388" s="166"/>
      <c r="AF388" s="166"/>
      <c r="AG388" s="166"/>
      <c r="AH388" s="166"/>
      <c r="AI388" s="166"/>
      <c r="AJ388" s="166"/>
      <c r="AK388" s="166"/>
      <c r="AL388" s="166"/>
      <c r="AM388" s="166"/>
      <c r="AN388" s="166"/>
      <c r="AO388" s="166"/>
      <c r="AP388" s="166"/>
      <c r="AQ388" s="166"/>
      <c r="AR388" s="166"/>
      <c r="AS388" s="166"/>
      <c r="AT388" s="166"/>
      <c r="AU388" s="166"/>
      <c r="AV388" s="166"/>
      <c r="AW388" s="166"/>
      <c r="AX388" s="166"/>
      <c r="AY388" s="166"/>
      <c r="AZ388" s="166"/>
      <c r="BA388" s="166"/>
      <c r="BB388" s="166"/>
      <c r="BC388" s="166"/>
      <c r="BD388" s="166"/>
      <c r="BE388" s="166"/>
      <c r="BF388" s="166"/>
      <c r="BG388" s="166"/>
      <c r="BH388" s="166"/>
      <c r="BI388" s="166"/>
      <c r="BJ388" s="166"/>
      <c r="BK388" s="166"/>
      <c r="BL388" s="166"/>
      <c r="BM388" s="166"/>
      <c r="BN388" s="166"/>
      <c r="BO388" s="166"/>
      <c r="BP388" s="166"/>
      <c r="BQ388" s="166"/>
      <c r="BR388" s="166"/>
      <c r="BS388" s="166"/>
      <c r="BT388" s="166"/>
      <c r="BU388" s="166"/>
      <c r="BV388" s="166"/>
      <c r="BW388" s="166"/>
      <c r="BX388" s="166"/>
      <c r="BY388" s="166"/>
      <c r="BZ388" s="166"/>
      <c r="CA388" s="166"/>
      <c r="CB388" s="166"/>
      <c r="CC388" s="166"/>
      <c r="CD388" s="166"/>
      <c r="CE388" s="166"/>
      <c r="CF388" s="166"/>
      <c r="CG388" s="166"/>
      <c r="CH388" s="166"/>
      <c r="CI388" s="166"/>
      <c r="CJ388" s="166"/>
      <c r="CK388" s="166"/>
      <c r="CL388" s="166"/>
      <c r="CM388" s="166"/>
      <c r="CN388" s="166"/>
      <c r="CO388" s="166"/>
      <c r="CP388" s="166"/>
      <c r="CQ388" s="166"/>
      <c r="CR388" s="166"/>
      <c r="CS388" s="166"/>
      <c r="CT388" s="166"/>
      <c r="CU388" s="166"/>
      <c r="CV388" s="166"/>
      <c r="CW388" s="166"/>
      <c r="CX388" s="166"/>
      <c r="CY388" s="166"/>
      <c r="CZ388" s="166"/>
    </row>
    <row r="389" spans="1:104" ht="11.25" customHeight="1" x14ac:dyDescent="0.2">
      <c r="A389" s="166"/>
      <c r="B389" s="166"/>
      <c r="C389" s="166"/>
      <c r="D389" s="166"/>
      <c r="E389" s="166"/>
      <c r="F389" s="166"/>
      <c r="G389" s="166"/>
      <c r="H389" s="166"/>
      <c r="I389" s="166"/>
      <c r="J389" s="166"/>
      <c r="K389" s="166"/>
      <c r="L389" s="166"/>
      <c r="M389" s="166"/>
      <c r="N389" s="166"/>
      <c r="O389" s="166"/>
      <c r="P389" s="166"/>
      <c r="Q389" s="166"/>
      <c r="R389" s="166"/>
      <c r="S389" s="166"/>
      <c r="T389" s="168"/>
      <c r="U389" s="169"/>
      <c r="V389" s="169"/>
      <c r="W389" s="166"/>
      <c r="X389" s="166"/>
      <c r="Y389" s="166"/>
      <c r="Z389" s="166"/>
      <c r="AA389" s="166"/>
      <c r="AB389" s="166"/>
      <c r="AC389" s="166"/>
      <c r="AD389" s="166"/>
      <c r="AE389" s="166"/>
      <c r="AF389" s="166"/>
      <c r="AG389" s="166"/>
      <c r="AH389" s="166"/>
      <c r="AI389" s="166"/>
      <c r="AJ389" s="166"/>
      <c r="AK389" s="166"/>
      <c r="AL389" s="166"/>
      <c r="AM389" s="166"/>
      <c r="AN389" s="166"/>
      <c r="AO389" s="166"/>
      <c r="AP389" s="166"/>
      <c r="AQ389" s="166"/>
      <c r="AR389" s="166"/>
      <c r="AS389" s="166"/>
      <c r="AT389" s="166"/>
      <c r="AU389" s="166"/>
      <c r="AV389" s="166"/>
      <c r="AW389" s="166"/>
      <c r="AX389" s="166"/>
      <c r="AY389" s="166"/>
      <c r="AZ389" s="166"/>
      <c r="BA389" s="166"/>
      <c r="BB389" s="166"/>
      <c r="BC389" s="166"/>
      <c r="BD389" s="166"/>
      <c r="BE389" s="166"/>
      <c r="BF389" s="166"/>
      <c r="BG389" s="166"/>
      <c r="BH389" s="166"/>
      <c r="BI389" s="166"/>
      <c r="BJ389" s="166"/>
      <c r="BK389" s="166"/>
      <c r="BL389" s="166"/>
      <c r="BM389" s="166"/>
      <c r="BN389" s="166"/>
      <c r="BO389" s="166"/>
      <c r="BP389" s="166"/>
      <c r="BQ389" s="166"/>
      <c r="BR389" s="166"/>
      <c r="BS389" s="166"/>
      <c r="BT389" s="166"/>
      <c r="BU389" s="166"/>
      <c r="BV389" s="166"/>
      <c r="BW389" s="166"/>
      <c r="BX389" s="166"/>
      <c r="BY389" s="166"/>
      <c r="BZ389" s="166"/>
      <c r="CA389" s="166"/>
      <c r="CB389" s="166"/>
      <c r="CC389" s="166"/>
      <c r="CD389" s="166"/>
      <c r="CE389" s="166"/>
      <c r="CF389" s="166"/>
      <c r="CG389" s="166"/>
      <c r="CH389" s="166"/>
      <c r="CI389" s="166"/>
      <c r="CJ389" s="166"/>
      <c r="CK389" s="166"/>
      <c r="CL389" s="166"/>
      <c r="CM389" s="166"/>
      <c r="CN389" s="166"/>
      <c r="CO389" s="166"/>
      <c r="CP389" s="166"/>
      <c r="CQ389" s="166"/>
      <c r="CR389" s="166"/>
      <c r="CS389" s="166"/>
      <c r="CT389" s="166"/>
      <c r="CU389" s="166"/>
      <c r="CV389" s="166"/>
      <c r="CW389" s="166"/>
      <c r="CX389" s="166"/>
      <c r="CY389" s="166"/>
      <c r="CZ389" s="166"/>
    </row>
    <row r="390" spans="1:104" ht="11.25" customHeight="1" x14ac:dyDescent="0.2">
      <c r="A390" s="166"/>
      <c r="B390" s="166"/>
      <c r="C390" s="166"/>
      <c r="D390" s="166"/>
      <c r="E390" s="166"/>
      <c r="F390" s="166"/>
      <c r="G390" s="166"/>
      <c r="H390" s="166"/>
      <c r="I390" s="166"/>
      <c r="J390" s="166"/>
      <c r="K390" s="166"/>
      <c r="L390" s="166"/>
      <c r="M390" s="166"/>
      <c r="N390" s="166"/>
      <c r="O390" s="166"/>
      <c r="P390" s="166"/>
      <c r="Q390" s="166"/>
      <c r="R390" s="166"/>
      <c r="S390" s="166"/>
      <c r="T390" s="168"/>
      <c r="U390" s="169"/>
      <c r="V390" s="169"/>
      <c r="W390" s="166"/>
      <c r="X390" s="166"/>
      <c r="Y390" s="166"/>
      <c r="Z390" s="166"/>
      <c r="AA390" s="166"/>
      <c r="AB390" s="166"/>
      <c r="AC390" s="166"/>
      <c r="AD390" s="166"/>
      <c r="AE390" s="166"/>
      <c r="AF390" s="166"/>
      <c r="AG390" s="166"/>
      <c r="AH390" s="166"/>
      <c r="AI390" s="166"/>
      <c r="AJ390" s="166"/>
      <c r="AK390" s="166"/>
      <c r="AL390" s="166"/>
      <c r="AM390" s="166"/>
      <c r="AN390" s="166"/>
      <c r="AO390" s="166"/>
      <c r="AP390" s="166"/>
      <c r="AQ390" s="166"/>
      <c r="AR390" s="166"/>
      <c r="AS390" s="166"/>
      <c r="AT390" s="166"/>
      <c r="AU390" s="166"/>
      <c r="AV390" s="166"/>
      <c r="AW390" s="166"/>
      <c r="AX390" s="166"/>
      <c r="AY390" s="166"/>
      <c r="AZ390" s="166"/>
      <c r="BA390" s="166"/>
      <c r="BB390" s="166"/>
      <c r="BC390" s="166"/>
      <c r="BD390" s="166"/>
      <c r="BE390" s="166"/>
      <c r="BF390" s="166"/>
      <c r="BG390" s="166"/>
      <c r="BH390" s="166"/>
      <c r="BI390" s="166"/>
      <c r="BJ390" s="166"/>
      <c r="BK390" s="166"/>
      <c r="BL390" s="166"/>
      <c r="BM390" s="166"/>
      <c r="BN390" s="166"/>
      <c r="BO390" s="166"/>
      <c r="BP390" s="166"/>
      <c r="BQ390" s="166"/>
      <c r="BR390" s="166"/>
      <c r="BS390" s="166"/>
      <c r="BT390" s="166"/>
      <c r="BU390" s="166"/>
      <c r="BV390" s="166"/>
      <c r="BW390" s="166"/>
      <c r="BX390" s="166"/>
      <c r="BY390" s="166"/>
      <c r="BZ390" s="166"/>
      <c r="CA390" s="166"/>
      <c r="CB390" s="166"/>
      <c r="CC390" s="166"/>
      <c r="CD390" s="166"/>
      <c r="CE390" s="166"/>
      <c r="CF390" s="166"/>
      <c r="CG390" s="166"/>
      <c r="CH390" s="166"/>
      <c r="CI390" s="166"/>
      <c r="CJ390" s="166"/>
      <c r="CK390" s="166"/>
      <c r="CL390" s="166"/>
      <c r="CM390" s="166"/>
      <c r="CN390" s="166"/>
      <c r="CO390" s="166"/>
      <c r="CP390" s="166"/>
      <c r="CQ390" s="166"/>
      <c r="CR390" s="166"/>
      <c r="CS390" s="166"/>
      <c r="CT390" s="166"/>
      <c r="CU390" s="166"/>
      <c r="CV390" s="166"/>
      <c r="CW390" s="166"/>
      <c r="CX390" s="166"/>
      <c r="CY390" s="166"/>
      <c r="CZ390" s="166"/>
    </row>
    <row r="391" spans="1:104" ht="11.25" customHeight="1" x14ac:dyDescent="0.2">
      <c r="A391" s="166"/>
      <c r="B391" s="166"/>
      <c r="C391" s="166"/>
      <c r="D391" s="166"/>
      <c r="E391" s="166"/>
      <c r="F391" s="166"/>
      <c r="G391" s="166"/>
      <c r="H391" s="166"/>
      <c r="I391" s="166"/>
      <c r="J391" s="166"/>
      <c r="K391" s="166"/>
      <c r="L391" s="166"/>
      <c r="M391" s="166"/>
      <c r="N391" s="166"/>
      <c r="O391" s="166"/>
      <c r="P391" s="166"/>
      <c r="Q391" s="166"/>
      <c r="R391" s="166"/>
      <c r="S391" s="166"/>
      <c r="T391" s="168"/>
      <c r="U391" s="169"/>
      <c r="V391" s="169"/>
      <c r="W391" s="166"/>
      <c r="X391" s="166"/>
      <c r="Y391" s="166"/>
      <c r="Z391" s="166"/>
      <c r="AA391" s="166"/>
      <c r="AB391" s="166"/>
      <c r="AC391" s="166"/>
      <c r="AD391" s="166"/>
      <c r="AE391" s="166"/>
      <c r="AF391" s="166"/>
      <c r="AG391" s="166"/>
      <c r="AH391" s="166"/>
      <c r="AI391" s="166"/>
      <c r="AJ391" s="166"/>
      <c r="AK391" s="166"/>
      <c r="AL391" s="166"/>
      <c r="AM391" s="166"/>
      <c r="AN391" s="166"/>
      <c r="AO391" s="166"/>
      <c r="AP391" s="166"/>
      <c r="AQ391" s="166"/>
      <c r="AR391" s="166"/>
      <c r="AS391" s="166"/>
      <c r="AT391" s="166"/>
      <c r="AU391" s="166"/>
      <c r="AV391" s="166"/>
      <c r="AW391" s="166"/>
      <c r="AX391" s="166"/>
      <c r="AY391" s="166"/>
      <c r="AZ391" s="166"/>
      <c r="BA391" s="166"/>
      <c r="BB391" s="166"/>
      <c r="BC391" s="166"/>
      <c r="BD391" s="166"/>
      <c r="BE391" s="166"/>
      <c r="BF391" s="166"/>
      <c r="BG391" s="166"/>
      <c r="BH391" s="166"/>
      <c r="BI391" s="166"/>
      <c r="BJ391" s="166"/>
      <c r="BK391" s="166"/>
      <c r="BL391" s="166"/>
      <c r="BM391" s="166"/>
      <c r="BN391" s="166"/>
      <c r="BO391" s="166"/>
      <c r="BP391" s="166"/>
      <c r="BQ391" s="166"/>
      <c r="BR391" s="166"/>
      <c r="BS391" s="166"/>
      <c r="BT391" s="166"/>
      <c r="BU391" s="166"/>
      <c r="BV391" s="166"/>
      <c r="BW391" s="166"/>
      <c r="BX391" s="166"/>
      <c r="BY391" s="166"/>
      <c r="BZ391" s="166"/>
      <c r="CA391" s="166"/>
      <c r="CB391" s="166"/>
      <c r="CC391" s="166"/>
      <c r="CD391" s="166"/>
      <c r="CE391" s="166"/>
      <c r="CF391" s="166"/>
      <c r="CG391" s="166"/>
      <c r="CH391" s="166"/>
      <c r="CI391" s="166"/>
      <c r="CJ391" s="166"/>
      <c r="CK391" s="166"/>
      <c r="CL391" s="166"/>
      <c r="CM391" s="166"/>
      <c r="CN391" s="166"/>
      <c r="CO391" s="166"/>
      <c r="CP391" s="166"/>
      <c r="CQ391" s="166"/>
      <c r="CR391" s="166"/>
      <c r="CS391" s="166"/>
      <c r="CT391" s="166"/>
      <c r="CU391" s="166"/>
      <c r="CV391" s="166"/>
      <c r="CW391" s="166"/>
      <c r="CX391" s="166"/>
      <c r="CY391" s="166"/>
      <c r="CZ391" s="166"/>
    </row>
    <row r="392" spans="1:104" ht="11.25" customHeight="1" x14ac:dyDescent="0.2">
      <c r="A392" s="166"/>
      <c r="B392" s="166"/>
      <c r="C392" s="166"/>
      <c r="D392" s="166"/>
      <c r="E392" s="166"/>
      <c r="F392" s="166"/>
      <c r="G392" s="166"/>
      <c r="H392" s="166"/>
      <c r="I392" s="166"/>
      <c r="J392" s="166"/>
      <c r="K392" s="166"/>
      <c r="L392" s="166"/>
      <c r="M392" s="166"/>
      <c r="N392" s="166"/>
      <c r="O392" s="166"/>
      <c r="P392" s="166"/>
      <c r="Q392" s="166"/>
      <c r="R392" s="166"/>
      <c r="S392" s="166"/>
      <c r="T392" s="168"/>
      <c r="U392" s="169"/>
      <c r="V392" s="169"/>
      <c r="W392" s="166"/>
      <c r="X392" s="166"/>
      <c r="Y392" s="166"/>
      <c r="Z392" s="166"/>
      <c r="AA392" s="166"/>
      <c r="AB392" s="166"/>
      <c r="AC392" s="166"/>
      <c r="AD392" s="166"/>
      <c r="AE392" s="166"/>
      <c r="AF392" s="166"/>
      <c r="AG392" s="166"/>
      <c r="AH392" s="166"/>
      <c r="AI392" s="166"/>
      <c r="AJ392" s="166"/>
      <c r="AK392" s="166"/>
      <c r="AL392" s="166"/>
      <c r="AM392" s="166"/>
      <c r="AN392" s="166"/>
      <c r="AO392" s="166"/>
      <c r="AP392" s="166"/>
      <c r="AQ392" s="166"/>
      <c r="AR392" s="166"/>
      <c r="AS392" s="166"/>
      <c r="AT392" s="166"/>
      <c r="AU392" s="166"/>
      <c r="AV392" s="166"/>
      <c r="AW392" s="166"/>
      <c r="AX392" s="166"/>
      <c r="AY392" s="166"/>
      <c r="AZ392" s="166"/>
      <c r="BA392" s="166"/>
      <c r="BB392" s="166"/>
      <c r="BC392" s="166"/>
      <c r="BD392" s="166"/>
      <c r="BE392" s="166"/>
      <c r="BF392" s="166"/>
      <c r="BG392" s="166"/>
      <c r="BH392" s="166"/>
      <c r="BI392" s="166"/>
      <c r="BJ392" s="166"/>
      <c r="BK392" s="166"/>
      <c r="BL392" s="166"/>
      <c r="BM392" s="166"/>
      <c r="BN392" s="166"/>
      <c r="BO392" s="166"/>
      <c r="BP392" s="166"/>
      <c r="BQ392" s="166"/>
      <c r="BR392" s="166"/>
      <c r="BS392" s="166"/>
      <c r="BT392" s="166"/>
      <c r="BU392" s="166"/>
      <c r="BV392" s="166"/>
      <c r="BW392" s="166"/>
      <c r="BX392" s="166"/>
      <c r="BY392" s="166"/>
      <c r="BZ392" s="166"/>
      <c r="CA392" s="166"/>
      <c r="CB392" s="166"/>
      <c r="CC392" s="166"/>
      <c r="CD392" s="166"/>
      <c r="CE392" s="166"/>
      <c r="CF392" s="166"/>
      <c r="CG392" s="166"/>
      <c r="CH392" s="166"/>
      <c r="CI392" s="166"/>
      <c r="CJ392" s="166"/>
      <c r="CK392" s="166"/>
      <c r="CL392" s="166"/>
      <c r="CM392" s="166"/>
      <c r="CN392" s="166"/>
      <c r="CO392" s="166"/>
      <c r="CP392" s="166"/>
      <c r="CQ392" s="166"/>
      <c r="CR392" s="166"/>
      <c r="CS392" s="166"/>
      <c r="CT392" s="166"/>
      <c r="CU392" s="166"/>
      <c r="CV392" s="166"/>
      <c r="CW392" s="166"/>
      <c r="CX392" s="166"/>
      <c r="CY392" s="166"/>
      <c r="CZ392" s="166"/>
    </row>
    <row r="393" spans="1:104" ht="11.25" customHeight="1" x14ac:dyDescent="0.2">
      <c r="A393" s="166"/>
      <c r="B393" s="166"/>
      <c r="C393" s="166"/>
      <c r="D393" s="166"/>
      <c r="E393" s="166"/>
      <c r="F393" s="166"/>
      <c r="G393" s="166"/>
      <c r="H393" s="166"/>
      <c r="I393" s="166"/>
      <c r="J393" s="166"/>
      <c r="K393" s="166"/>
      <c r="L393" s="166"/>
      <c r="M393" s="166"/>
      <c r="N393" s="166"/>
      <c r="O393" s="166"/>
      <c r="P393" s="166"/>
      <c r="Q393" s="166"/>
      <c r="R393" s="166"/>
      <c r="S393" s="166"/>
      <c r="T393" s="168"/>
      <c r="U393" s="169"/>
      <c r="V393" s="169"/>
      <c r="W393" s="166"/>
      <c r="X393" s="166"/>
      <c r="Y393" s="166"/>
      <c r="Z393" s="166"/>
      <c r="AA393" s="166"/>
      <c r="AB393" s="166"/>
      <c r="AC393" s="166"/>
      <c r="AD393" s="166"/>
      <c r="AE393" s="166"/>
      <c r="AF393" s="166"/>
      <c r="AG393" s="166"/>
      <c r="AH393" s="166"/>
      <c r="AI393" s="166"/>
      <c r="AJ393" s="166"/>
      <c r="AK393" s="166"/>
      <c r="AL393" s="166"/>
      <c r="AM393" s="166"/>
      <c r="AN393" s="166"/>
      <c r="AO393" s="166"/>
      <c r="AP393" s="166"/>
      <c r="AQ393" s="166"/>
      <c r="AR393" s="166"/>
      <c r="AS393" s="166"/>
      <c r="AT393" s="166"/>
      <c r="AU393" s="166"/>
      <c r="AV393" s="166"/>
      <c r="AW393" s="166"/>
      <c r="AX393" s="166"/>
      <c r="AY393" s="166"/>
      <c r="AZ393" s="166"/>
      <c r="BA393" s="166"/>
      <c r="BB393" s="166"/>
      <c r="BC393" s="166"/>
      <c r="BD393" s="166"/>
      <c r="BE393" s="166"/>
      <c r="BF393" s="166"/>
      <c r="BG393" s="166"/>
      <c r="BH393" s="166"/>
      <c r="BI393" s="166"/>
      <c r="BJ393" s="166"/>
      <c r="BK393" s="166"/>
      <c r="BL393" s="166"/>
      <c r="BM393" s="166"/>
      <c r="BN393" s="166"/>
      <c r="BO393" s="166"/>
      <c r="BP393" s="166"/>
      <c r="BQ393" s="166"/>
      <c r="BR393" s="166"/>
      <c r="BS393" s="166"/>
      <c r="BT393" s="166"/>
      <c r="BU393" s="166"/>
      <c r="BV393" s="166"/>
      <c r="BW393" s="166"/>
      <c r="BX393" s="166"/>
      <c r="BY393" s="166"/>
      <c r="BZ393" s="166"/>
      <c r="CA393" s="166"/>
      <c r="CB393" s="166"/>
      <c r="CC393" s="166"/>
      <c r="CD393" s="166"/>
      <c r="CE393" s="166"/>
      <c r="CF393" s="166"/>
      <c r="CG393" s="166"/>
      <c r="CH393" s="166"/>
      <c r="CI393" s="166"/>
      <c r="CJ393" s="166"/>
      <c r="CK393" s="166"/>
      <c r="CL393" s="166"/>
      <c r="CM393" s="166"/>
      <c r="CN393" s="166"/>
      <c r="CO393" s="166"/>
      <c r="CP393" s="166"/>
      <c r="CQ393" s="166"/>
      <c r="CR393" s="166"/>
      <c r="CS393" s="166"/>
      <c r="CT393" s="166"/>
      <c r="CU393" s="166"/>
      <c r="CV393" s="166"/>
      <c r="CW393" s="166"/>
      <c r="CX393" s="166"/>
      <c r="CY393" s="166"/>
      <c r="CZ393" s="166"/>
    </row>
    <row r="394" spans="1:104" ht="11.25" customHeight="1" x14ac:dyDescent="0.2">
      <c r="A394" s="166"/>
      <c r="B394" s="166"/>
      <c r="C394" s="166"/>
      <c r="D394" s="166"/>
      <c r="E394" s="166"/>
      <c r="F394" s="166"/>
      <c r="G394" s="166"/>
      <c r="H394" s="166"/>
      <c r="I394" s="166"/>
      <c r="J394" s="166"/>
      <c r="K394" s="166"/>
      <c r="L394" s="166"/>
      <c r="M394" s="166"/>
      <c r="N394" s="166"/>
      <c r="O394" s="166"/>
      <c r="P394" s="166"/>
      <c r="Q394" s="166"/>
      <c r="R394" s="166"/>
      <c r="S394" s="166"/>
      <c r="T394" s="168"/>
      <c r="U394" s="169"/>
      <c r="V394" s="169"/>
      <c r="W394" s="166"/>
      <c r="X394" s="166"/>
      <c r="Y394" s="166"/>
      <c r="Z394" s="166"/>
      <c r="AA394" s="166"/>
      <c r="AB394" s="166"/>
      <c r="AC394" s="166"/>
      <c r="AD394" s="166"/>
      <c r="AE394" s="166"/>
      <c r="AF394" s="166"/>
      <c r="AG394" s="166"/>
      <c r="AH394" s="166"/>
      <c r="AI394" s="166"/>
      <c r="AJ394" s="166"/>
      <c r="AK394" s="166"/>
      <c r="AL394" s="166"/>
      <c r="AM394" s="166"/>
      <c r="AN394" s="166"/>
      <c r="AO394" s="166"/>
      <c r="AP394" s="166"/>
      <c r="AQ394" s="166"/>
      <c r="AR394" s="166"/>
      <c r="AS394" s="166"/>
      <c r="AT394" s="166"/>
      <c r="AU394" s="166"/>
      <c r="AV394" s="166"/>
      <c r="AW394" s="166"/>
      <c r="AX394" s="166"/>
      <c r="AY394" s="166"/>
      <c r="AZ394" s="166"/>
      <c r="BA394" s="166"/>
      <c r="BB394" s="166"/>
      <c r="BC394" s="166"/>
      <c r="BD394" s="166"/>
      <c r="BE394" s="166"/>
      <c r="BF394" s="166"/>
      <c r="BG394" s="166"/>
      <c r="BH394" s="166"/>
      <c r="BI394" s="166"/>
      <c r="BJ394" s="166"/>
      <c r="BK394" s="166"/>
      <c r="BL394" s="166"/>
      <c r="BM394" s="166"/>
      <c r="BN394" s="166"/>
      <c r="BO394" s="166"/>
      <c r="BP394" s="166"/>
      <c r="BQ394" s="166"/>
      <c r="BR394" s="166"/>
      <c r="BS394" s="166"/>
      <c r="BT394" s="166"/>
      <c r="BU394" s="166"/>
      <c r="BV394" s="166"/>
      <c r="BW394" s="166"/>
      <c r="BX394" s="166"/>
      <c r="BY394" s="166"/>
      <c r="BZ394" s="166"/>
      <c r="CA394" s="166"/>
      <c r="CB394" s="166"/>
      <c r="CC394" s="166"/>
      <c r="CD394" s="166"/>
      <c r="CE394" s="166"/>
      <c r="CF394" s="166"/>
      <c r="CG394" s="166"/>
      <c r="CH394" s="166"/>
      <c r="CI394" s="166"/>
      <c r="CJ394" s="166"/>
      <c r="CK394" s="166"/>
      <c r="CL394" s="166"/>
      <c r="CM394" s="166"/>
      <c r="CN394" s="166"/>
      <c r="CO394" s="166"/>
      <c r="CP394" s="166"/>
      <c r="CQ394" s="166"/>
      <c r="CR394" s="166"/>
      <c r="CS394" s="166"/>
      <c r="CT394" s="166"/>
      <c r="CU394" s="166"/>
      <c r="CV394" s="166"/>
      <c r="CW394" s="166"/>
      <c r="CX394" s="166"/>
      <c r="CY394" s="166"/>
      <c r="CZ394" s="166"/>
    </row>
    <row r="395" spans="1:104" ht="11.25" customHeight="1" x14ac:dyDescent="0.2">
      <c r="A395" s="166"/>
      <c r="B395" s="166"/>
      <c r="C395" s="166"/>
      <c r="D395" s="166"/>
      <c r="E395" s="166"/>
      <c r="F395" s="166"/>
      <c r="G395" s="166"/>
      <c r="H395" s="166"/>
      <c r="I395" s="166"/>
      <c r="J395" s="166"/>
      <c r="K395" s="166"/>
      <c r="L395" s="166"/>
      <c r="M395" s="166"/>
      <c r="N395" s="166"/>
      <c r="O395" s="166"/>
      <c r="P395" s="166"/>
      <c r="Q395" s="166"/>
      <c r="R395" s="166"/>
      <c r="S395" s="166"/>
      <c r="T395" s="168"/>
      <c r="U395" s="169"/>
      <c r="V395" s="169"/>
      <c r="W395" s="166"/>
      <c r="X395" s="166"/>
      <c r="Y395" s="166"/>
      <c r="Z395" s="166"/>
      <c r="AA395" s="166"/>
      <c r="AB395" s="166"/>
      <c r="AC395" s="166"/>
      <c r="AD395" s="166"/>
      <c r="AE395" s="166"/>
      <c r="AF395" s="166"/>
      <c r="AG395" s="166"/>
      <c r="AH395" s="166"/>
      <c r="AI395" s="166"/>
      <c r="AJ395" s="166"/>
      <c r="AK395" s="166"/>
      <c r="AL395" s="166"/>
      <c r="AM395" s="166"/>
      <c r="AN395" s="166"/>
      <c r="AO395" s="166"/>
      <c r="AP395" s="166"/>
      <c r="AQ395" s="166"/>
      <c r="AR395" s="166"/>
      <c r="AS395" s="166"/>
      <c r="AT395" s="166"/>
      <c r="AU395" s="166"/>
      <c r="AV395" s="166"/>
      <c r="AW395" s="166"/>
      <c r="AX395" s="166"/>
      <c r="AY395" s="166"/>
      <c r="AZ395" s="166"/>
      <c r="BA395" s="166"/>
      <c r="BB395" s="166"/>
      <c r="BC395" s="166"/>
      <c r="BD395" s="166"/>
      <c r="BE395" s="166"/>
      <c r="BF395" s="166"/>
      <c r="BG395" s="166"/>
      <c r="BH395" s="166"/>
      <c r="BI395" s="166"/>
      <c r="BJ395" s="166"/>
      <c r="BK395" s="166"/>
      <c r="BL395" s="166"/>
      <c r="BM395" s="166"/>
      <c r="BN395" s="166"/>
      <c r="BO395" s="166"/>
      <c r="BP395" s="166"/>
      <c r="BQ395" s="166"/>
      <c r="BR395" s="166"/>
      <c r="BS395" s="166"/>
      <c r="BT395" s="166"/>
      <c r="BU395" s="166"/>
      <c r="BV395" s="166"/>
      <c r="BW395" s="166"/>
      <c r="BX395" s="166"/>
      <c r="BY395" s="166"/>
      <c r="BZ395" s="166"/>
      <c r="CA395" s="166"/>
      <c r="CB395" s="166"/>
      <c r="CC395" s="166"/>
      <c r="CD395" s="166"/>
      <c r="CE395" s="166"/>
      <c r="CF395" s="166"/>
      <c r="CG395" s="166"/>
      <c r="CH395" s="166"/>
      <c r="CI395" s="166"/>
      <c r="CJ395" s="166"/>
      <c r="CK395" s="166"/>
      <c r="CL395" s="166"/>
      <c r="CM395" s="166"/>
      <c r="CN395" s="166"/>
      <c r="CO395" s="166"/>
      <c r="CP395" s="166"/>
      <c r="CQ395" s="166"/>
      <c r="CR395" s="166"/>
      <c r="CS395" s="166"/>
      <c r="CT395" s="166"/>
      <c r="CU395" s="166"/>
      <c r="CV395" s="166"/>
      <c r="CW395" s="166"/>
      <c r="CX395" s="166"/>
      <c r="CY395" s="166"/>
      <c r="CZ395" s="166"/>
    </row>
    <row r="396" spans="1:104" ht="11.25" customHeight="1" x14ac:dyDescent="0.2">
      <c r="A396" s="166"/>
      <c r="B396" s="166"/>
      <c r="C396" s="166"/>
      <c r="D396" s="166"/>
      <c r="E396" s="166"/>
      <c r="F396" s="166"/>
      <c r="G396" s="166"/>
      <c r="H396" s="166"/>
      <c r="I396" s="166"/>
      <c r="J396" s="166"/>
      <c r="K396" s="166"/>
      <c r="L396" s="166"/>
      <c r="M396" s="166"/>
      <c r="N396" s="166"/>
      <c r="O396" s="166"/>
      <c r="P396" s="166"/>
      <c r="Q396" s="166"/>
      <c r="R396" s="166"/>
      <c r="S396" s="166"/>
      <c r="T396" s="168"/>
      <c r="U396" s="169"/>
      <c r="V396" s="169"/>
      <c r="W396" s="166"/>
      <c r="X396" s="166"/>
      <c r="Y396" s="166"/>
      <c r="Z396" s="166"/>
      <c r="AA396" s="166"/>
      <c r="AB396" s="166"/>
      <c r="AC396" s="166"/>
      <c r="AD396" s="166"/>
      <c r="AE396" s="166"/>
      <c r="AF396" s="166"/>
      <c r="AG396" s="166"/>
      <c r="AH396" s="166"/>
      <c r="AI396" s="166"/>
      <c r="AJ396" s="166"/>
      <c r="AK396" s="166"/>
      <c r="AL396" s="166"/>
      <c r="AM396" s="166"/>
      <c r="AN396" s="166"/>
      <c r="AO396" s="166"/>
      <c r="AP396" s="166"/>
      <c r="AQ396" s="166"/>
      <c r="AR396" s="166"/>
      <c r="AS396" s="166"/>
      <c r="AT396" s="166"/>
      <c r="AU396" s="166"/>
      <c r="AV396" s="166"/>
      <c r="AW396" s="166"/>
      <c r="AX396" s="166"/>
      <c r="AY396" s="166"/>
      <c r="AZ396" s="166"/>
      <c r="BA396" s="166"/>
      <c r="BB396" s="166"/>
      <c r="BC396" s="166"/>
      <c r="BD396" s="166"/>
      <c r="BE396" s="166"/>
      <c r="BF396" s="166"/>
      <c r="BG396" s="166"/>
      <c r="BH396" s="166"/>
      <c r="BI396" s="166"/>
      <c r="BJ396" s="166"/>
      <c r="BK396" s="166"/>
      <c r="BL396" s="166"/>
      <c r="BM396" s="166"/>
      <c r="BN396" s="166"/>
      <c r="BO396" s="166"/>
      <c r="BP396" s="166"/>
      <c r="BQ396" s="166"/>
      <c r="BR396" s="166"/>
      <c r="BS396" s="166"/>
      <c r="BT396" s="166"/>
      <c r="BU396" s="166"/>
      <c r="BV396" s="166"/>
      <c r="BW396" s="166"/>
      <c r="BX396" s="166"/>
      <c r="BY396" s="166"/>
      <c r="BZ396" s="166"/>
      <c r="CA396" s="166"/>
      <c r="CB396" s="166"/>
      <c r="CC396" s="166"/>
      <c r="CD396" s="166"/>
      <c r="CE396" s="166"/>
      <c r="CF396" s="166"/>
      <c r="CG396" s="166"/>
      <c r="CH396" s="166"/>
      <c r="CI396" s="166"/>
      <c r="CJ396" s="166"/>
      <c r="CK396" s="166"/>
      <c r="CL396" s="166"/>
      <c r="CM396" s="166"/>
      <c r="CN396" s="166"/>
      <c r="CO396" s="166"/>
      <c r="CP396" s="166"/>
      <c r="CQ396" s="166"/>
      <c r="CR396" s="166"/>
      <c r="CS396" s="166"/>
      <c r="CT396" s="166"/>
      <c r="CU396" s="166"/>
      <c r="CV396" s="166"/>
      <c r="CW396" s="166"/>
      <c r="CX396" s="166"/>
      <c r="CY396" s="166"/>
      <c r="CZ396" s="166"/>
    </row>
    <row r="397" spans="1:104" ht="11.25" customHeight="1" x14ac:dyDescent="0.2">
      <c r="A397" s="166"/>
      <c r="B397" s="166"/>
      <c r="C397" s="166"/>
      <c r="D397" s="166"/>
      <c r="E397" s="166"/>
      <c r="F397" s="166"/>
      <c r="G397" s="166"/>
      <c r="H397" s="166"/>
      <c r="I397" s="166"/>
      <c r="J397" s="166"/>
      <c r="K397" s="166"/>
      <c r="L397" s="166"/>
      <c r="M397" s="166"/>
      <c r="N397" s="166"/>
      <c r="O397" s="166"/>
      <c r="P397" s="166"/>
      <c r="Q397" s="166"/>
      <c r="R397" s="166"/>
      <c r="S397" s="166"/>
      <c r="T397" s="168"/>
      <c r="U397" s="169"/>
      <c r="V397" s="169"/>
      <c r="W397" s="166"/>
      <c r="X397" s="166"/>
      <c r="Y397" s="166"/>
      <c r="Z397" s="166"/>
      <c r="AA397" s="166"/>
      <c r="AB397" s="166"/>
      <c r="AC397" s="166"/>
      <c r="AD397" s="166"/>
      <c r="AE397" s="166"/>
      <c r="AF397" s="166"/>
      <c r="AG397" s="166"/>
      <c r="AH397" s="166"/>
      <c r="AI397" s="166"/>
      <c r="AJ397" s="166"/>
      <c r="AK397" s="166"/>
      <c r="AL397" s="166"/>
      <c r="AM397" s="166"/>
      <c r="AN397" s="166"/>
      <c r="AO397" s="166"/>
      <c r="AP397" s="166"/>
      <c r="AQ397" s="166"/>
      <c r="AR397" s="166"/>
      <c r="AS397" s="166"/>
      <c r="AT397" s="166"/>
      <c r="AU397" s="166"/>
      <c r="AV397" s="166"/>
      <c r="AW397" s="166"/>
      <c r="AX397" s="166"/>
      <c r="AY397" s="166"/>
      <c r="AZ397" s="166"/>
      <c r="BA397" s="166"/>
      <c r="BB397" s="166"/>
      <c r="BC397" s="166"/>
      <c r="BD397" s="166"/>
      <c r="BE397" s="166"/>
      <c r="BF397" s="166"/>
      <c r="BG397" s="166"/>
      <c r="BH397" s="166"/>
      <c r="BI397" s="166"/>
      <c r="BJ397" s="166"/>
      <c r="BK397" s="166"/>
      <c r="BL397" s="166"/>
      <c r="BM397" s="166"/>
      <c r="BN397" s="166"/>
      <c r="BO397" s="166"/>
      <c r="BP397" s="166"/>
      <c r="BQ397" s="166"/>
      <c r="BR397" s="166"/>
      <c r="BS397" s="166"/>
      <c r="BT397" s="166"/>
      <c r="BU397" s="166"/>
      <c r="BV397" s="166"/>
      <c r="BW397" s="166"/>
      <c r="BX397" s="166"/>
      <c r="BY397" s="166"/>
      <c r="BZ397" s="166"/>
      <c r="CA397" s="166"/>
      <c r="CB397" s="166"/>
      <c r="CC397" s="166"/>
      <c r="CD397" s="166"/>
      <c r="CE397" s="166"/>
      <c r="CF397" s="166"/>
      <c r="CG397" s="166"/>
      <c r="CH397" s="166"/>
      <c r="CI397" s="166"/>
      <c r="CJ397" s="166"/>
      <c r="CK397" s="166"/>
      <c r="CL397" s="166"/>
      <c r="CM397" s="166"/>
      <c r="CN397" s="166"/>
      <c r="CO397" s="166"/>
      <c r="CP397" s="166"/>
      <c r="CQ397" s="166"/>
      <c r="CR397" s="166"/>
      <c r="CS397" s="166"/>
      <c r="CT397" s="166"/>
      <c r="CU397" s="166"/>
      <c r="CV397" s="166"/>
      <c r="CW397" s="166"/>
      <c r="CX397" s="166"/>
      <c r="CY397" s="166"/>
      <c r="CZ397" s="166"/>
    </row>
    <row r="398" spans="1:104" ht="11.25" customHeight="1" x14ac:dyDescent="0.2">
      <c r="A398" s="166"/>
      <c r="B398" s="166"/>
      <c r="C398" s="166"/>
      <c r="D398" s="166"/>
      <c r="E398" s="166"/>
      <c r="F398" s="166"/>
      <c r="G398" s="166"/>
      <c r="H398" s="166"/>
      <c r="I398" s="166"/>
      <c r="J398" s="166"/>
      <c r="K398" s="166"/>
      <c r="L398" s="166"/>
      <c r="M398" s="166"/>
      <c r="N398" s="166"/>
      <c r="O398" s="166"/>
      <c r="P398" s="166"/>
      <c r="Q398" s="166"/>
      <c r="R398" s="166"/>
      <c r="S398" s="166"/>
      <c r="T398" s="168"/>
      <c r="U398" s="169"/>
      <c r="V398" s="169"/>
      <c r="W398" s="166"/>
      <c r="X398" s="166"/>
      <c r="Y398" s="166"/>
      <c r="Z398" s="166"/>
      <c r="AA398" s="166"/>
      <c r="AB398" s="166"/>
      <c r="AC398" s="166"/>
      <c r="AD398" s="166"/>
      <c r="AE398" s="166"/>
      <c r="AF398" s="166"/>
      <c r="AG398" s="166"/>
      <c r="AH398" s="166"/>
      <c r="AI398" s="166"/>
      <c r="AJ398" s="166"/>
      <c r="AK398" s="166"/>
      <c r="AL398" s="166"/>
      <c r="AM398" s="166"/>
      <c r="AN398" s="166"/>
      <c r="AO398" s="166"/>
      <c r="AP398" s="166"/>
      <c r="AQ398" s="166"/>
      <c r="AR398" s="166"/>
      <c r="AS398" s="166"/>
      <c r="AT398" s="166"/>
      <c r="AU398" s="166"/>
      <c r="AV398" s="166"/>
      <c r="AW398" s="166"/>
      <c r="AX398" s="166"/>
      <c r="AY398" s="166"/>
      <c r="AZ398" s="166"/>
      <c r="BA398" s="166"/>
      <c r="BB398" s="166"/>
      <c r="BC398" s="166"/>
      <c r="BD398" s="166"/>
      <c r="BE398" s="166"/>
      <c r="BF398" s="166"/>
      <c r="BG398" s="166"/>
      <c r="BH398" s="166"/>
      <c r="BI398" s="166"/>
      <c r="BJ398" s="166"/>
      <c r="BK398" s="166"/>
      <c r="BL398" s="166"/>
      <c r="BM398" s="166"/>
      <c r="BN398" s="166"/>
      <c r="BO398" s="166"/>
      <c r="BP398" s="166"/>
      <c r="BQ398" s="166"/>
      <c r="BR398" s="166"/>
      <c r="BS398" s="166"/>
      <c r="BT398" s="166"/>
      <c r="BU398" s="166"/>
      <c r="BV398" s="166"/>
      <c r="BW398" s="166"/>
      <c r="BX398" s="166"/>
      <c r="BY398" s="166"/>
      <c r="BZ398" s="166"/>
      <c r="CA398" s="166"/>
      <c r="CB398" s="166"/>
      <c r="CC398" s="166"/>
      <c r="CD398" s="166"/>
      <c r="CE398" s="166"/>
      <c r="CF398" s="166"/>
      <c r="CG398" s="166"/>
      <c r="CH398" s="166"/>
      <c r="CI398" s="166"/>
      <c r="CJ398" s="166"/>
      <c r="CK398" s="166"/>
      <c r="CL398" s="166"/>
      <c r="CM398" s="166"/>
      <c r="CN398" s="166"/>
      <c r="CO398" s="166"/>
      <c r="CP398" s="166"/>
      <c r="CQ398" s="166"/>
      <c r="CR398" s="166"/>
      <c r="CS398" s="166"/>
      <c r="CT398" s="166"/>
      <c r="CU398" s="166"/>
      <c r="CV398" s="166"/>
      <c r="CW398" s="166"/>
      <c r="CX398" s="166"/>
      <c r="CY398" s="166"/>
      <c r="CZ398" s="166"/>
    </row>
    <row r="399" spans="1:104" ht="11.25" customHeight="1" x14ac:dyDescent="0.2">
      <c r="A399" s="166"/>
      <c r="B399" s="166"/>
      <c r="C399" s="166"/>
      <c r="D399" s="166"/>
      <c r="E399" s="166"/>
      <c r="F399" s="166"/>
      <c r="G399" s="166"/>
      <c r="H399" s="166"/>
      <c r="I399" s="166"/>
      <c r="J399" s="166"/>
      <c r="K399" s="166"/>
      <c r="L399" s="166"/>
      <c r="M399" s="166"/>
      <c r="N399" s="166"/>
      <c r="O399" s="166"/>
      <c r="P399" s="166"/>
      <c r="Q399" s="166"/>
      <c r="R399" s="166"/>
      <c r="S399" s="166"/>
      <c r="T399" s="168"/>
      <c r="U399" s="169"/>
      <c r="V399" s="169"/>
      <c r="W399" s="166"/>
      <c r="X399" s="166"/>
      <c r="Y399" s="166"/>
      <c r="Z399" s="166"/>
      <c r="AA399" s="166"/>
      <c r="AB399" s="166"/>
      <c r="AC399" s="166"/>
      <c r="AD399" s="166"/>
      <c r="AE399" s="166"/>
      <c r="AF399" s="166"/>
      <c r="AG399" s="166"/>
      <c r="AH399" s="166"/>
      <c r="AI399" s="166"/>
      <c r="AJ399" s="166"/>
      <c r="AK399" s="166"/>
      <c r="AL399" s="166"/>
      <c r="AM399" s="166"/>
      <c r="AN399" s="166"/>
      <c r="AO399" s="166"/>
      <c r="AP399" s="166"/>
      <c r="AQ399" s="166"/>
      <c r="AR399" s="166"/>
      <c r="AS399" s="166"/>
      <c r="AT399" s="166"/>
      <c r="AU399" s="166"/>
      <c r="AV399" s="166"/>
      <c r="AW399" s="166"/>
      <c r="AX399" s="166"/>
      <c r="AY399" s="166"/>
      <c r="AZ399" s="166"/>
      <c r="BA399" s="166"/>
      <c r="BB399" s="166"/>
      <c r="BC399" s="166"/>
      <c r="BD399" s="166"/>
      <c r="BE399" s="166"/>
      <c r="BF399" s="166"/>
      <c r="BG399" s="166"/>
      <c r="BH399" s="166"/>
      <c r="BI399" s="166"/>
      <c r="BJ399" s="166"/>
      <c r="BK399" s="166"/>
      <c r="BL399" s="166"/>
      <c r="BM399" s="166"/>
      <c r="BN399" s="166"/>
      <c r="BO399" s="166"/>
      <c r="BP399" s="166"/>
      <c r="BQ399" s="166"/>
      <c r="BR399" s="166"/>
      <c r="BS399" s="166"/>
      <c r="BT399" s="166"/>
      <c r="BU399" s="166"/>
      <c r="BV399" s="166"/>
      <c r="BW399" s="166"/>
      <c r="BX399" s="166"/>
      <c r="BY399" s="166"/>
      <c r="BZ399" s="166"/>
      <c r="CA399" s="166"/>
      <c r="CB399" s="166"/>
      <c r="CC399" s="166"/>
      <c r="CD399" s="166"/>
      <c r="CE399" s="166"/>
      <c r="CF399" s="166"/>
      <c r="CG399" s="166"/>
      <c r="CH399" s="166"/>
      <c r="CI399" s="166"/>
      <c r="CJ399" s="166"/>
      <c r="CK399" s="166"/>
      <c r="CL399" s="166"/>
      <c r="CM399" s="166"/>
      <c r="CN399" s="166"/>
      <c r="CO399" s="166"/>
      <c r="CP399" s="166"/>
      <c r="CQ399" s="166"/>
      <c r="CR399" s="166"/>
      <c r="CS399" s="166"/>
      <c r="CT399" s="166"/>
      <c r="CU399" s="166"/>
      <c r="CV399" s="166"/>
      <c r="CW399" s="166"/>
      <c r="CX399" s="166"/>
      <c r="CY399" s="166"/>
      <c r="CZ399" s="166"/>
    </row>
    <row r="400" spans="1:104" ht="11.25" customHeight="1" x14ac:dyDescent="0.2">
      <c r="A400" s="166"/>
      <c r="B400" s="166"/>
      <c r="C400" s="166"/>
      <c r="D400" s="166"/>
      <c r="E400" s="166"/>
      <c r="F400" s="166"/>
      <c r="G400" s="166"/>
      <c r="H400" s="166"/>
      <c r="I400" s="166"/>
      <c r="J400" s="166"/>
      <c r="K400" s="166"/>
      <c r="L400" s="166"/>
      <c r="M400" s="166"/>
      <c r="N400" s="166"/>
      <c r="O400" s="166"/>
      <c r="P400" s="166"/>
      <c r="Q400" s="166"/>
      <c r="R400" s="166"/>
      <c r="S400" s="166"/>
      <c r="T400" s="168"/>
      <c r="U400" s="169"/>
      <c r="V400" s="169"/>
      <c r="W400" s="166"/>
      <c r="X400" s="166"/>
      <c r="Y400" s="166"/>
      <c r="Z400" s="166"/>
      <c r="AA400" s="166"/>
      <c r="AB400" s="166"/>
      <c r="AC400" s="166"/>
      <c r="AD400" s="166"/>
      <c r="AE400" s="166"/>
      <c r="AF400" s="166"/>
      <c r="AG400" s="166"/>
      <c r="AH400" s="166"/>
      <c r="AI400" s="166"/>
      <c r="AJ400" s="166"/>
      <c r="AK400" s="166"/>
      <c r="AL400" s="166"/>
      <c r="AM400" s="166"/>
      <c r="AN400" s="166"/>
      <c r="AO400" s="166"/>
      <c r="AP400" s="166"/>
      <c r="AQ400" s="166"/>
      <c r="AR400" s="166"/>
      <c r="AS400" s="166"/>
      <c r="AT400" s="166"/>
      <c r="AU400" s="166"/>
      <c r="AV400" s="166"/>
      <c r="AW400" s="166"/>
      <c r="AX400" s="166"/>
      <c r="AY400" s="166"/>
      <c r="AZ400" s="166"/>
      <c r="BA400" s="166"/>
      <c r="BB400" s="166"/>
      <c r="BC400" s="166"/>
      <c r="BD400" s="166"/>
      <c r="BE400" s="166"/>
      <c r="BF400" s="166"/>
      <c r="BG400" s="166"/>
      <c r="BH400" s="166"/>
      <c r="BI400" s="166"/>
      <c r="BJ400" s="166"/>
      <c r="BK400" s="166"/>
      <c r="BL400" s="166"/>
      <c r="BM400" s="166"/>
      <c r="BN400" s="166"/>
      <c r="BO400" s="166"/>
      <c r="BP400" s="166"/>
      <c r="BQ400" s="166"/>
      <c r="BR400" s="166"/>
      <c r="BS400" s="166"/>
      <c r="BT400" s="166"/>
      <c r="BU400" s="166"/>
      <c r="BV400" s="166"/>
      <c r="BW400" s="166"/>
      <c r="BX400" s="166"/>
      <c r="BY400" s="166"/>
      <c r="BZ400" s="166"/>
      <c r="CA400" s="166"/>
      <c r="CB400" s="166"/>
      <c r="CC400" s="166"/>
      <c r="CD400" s="166"/>
      <c r="CE400" s="166"/>
      <c r="CF400" s="166"/>
      <c r="CG400" s="166"/>
      <c r="CH400" s="166"/>
      <c r="CI400" s="166"/>
      <c r="CJ400" s="166"/>
      <c r="CK400" s="166"/>
      <c r="CL400" s="166"/>
      <c r="CM400" s="166"/>
      <c r="CN400" s="166"/>
      <c r="CO400" s="166"/>
      <c r="CP400" s="166"/>
      <c r="CQ400" s="166"/>
      <c r="CR400" s="166"/>
      <c r="CS400" s="166"/>
      <c r="CT400" s="166"/>
      <c r="CU400" s="166"/>
      <c r="CV400" s="166"/>
      <c r="CW400" s="166"/>
      <c r="CX400" s="166"/>
      <c r="CY400" s="166"/>
      <c r="CZ400" s="166"/>
    </row>
    <row r="401" spans="1:104" ht="11.25" customHeight="1" x14ac:dyDescent="0.2">
      <c r="A401" s="166"/>
      <c r="B401" s="166"/>
      <c r="C401" s="166"/>
      <c r="D401" s="166"/>
      <c r="E401" s="166"/>
      <c r="F401" s="166"/>
      <c r="G401" s="166"/>
      <c r="H401" s="166"/>
      <c r="I401" s="166"/>
      <c r="J401" s="166"/>
      <c r="K401" s="166"/>
      <c r="L401" s="166"/>
      <c r="M401" s="166"/>
      <c r="N401" s="166"/>
      <c r="O401" s="166"/>
      <c r="P401" s="166"/>
      <c r="Q401" s="166"/>
      <c r="R401" s="166"/>
      <c r="S401" s="166"/>
      <c r="T401" s="168"/>
      <c r="U401" s="169"/>
      <c r="V401" s="169"/>
      <c r="W401" s="166"/>
      <c r="X401" s="166"/>
      <c r="Y401" s="166"/>
      <c r="Z401" s="166"/>
      <c r="AA401" s="166"/>
      <c r="AB401" s="166"/>
      <c r="AC401" s="166"/>
      <c r="AD401" s="166"/>
      <c r="AE401" s="166"/>
      <c r="AF401" s="166"/>
      <c r="AG401" s="166"/>
      <c r="AH401" s="166"/>
      <c r="AI401" s="166"/>
      <c r="AJ401" s="166"/>
      <c r="AK401" s="166"/>
      <c r="AL401" s="166"/>
      <c r="AM401" s="166"/>
      <c r="AN401" s="166"/>
      <c r="AO401" s="166"/>
      <c r="AP401" s="166"/>
      <c r="AQ401" s="166"/>
      <c r="AR401" s="166"/>
      <c r="AS401" s="166"/>
      <c r="AT401" s="166"/>
      <c r="AU401" s="166"/>
      <c r="AV401" s="166"/>
      <c r="AW401" s="166"/>
      <c r="AX401" s="166"/>
      <c r="AY401" s="166"/>
      <c r="AZ401" s="166"/>
      <c r="BA401" s="166"/>
      <c r="BB401" s="166"/>
      <c r="BC401" s="166"/>
      <c r="BD401" s="166"/>
      <c r="BE401" s="166"/>
      <c r="BF401" s="166"/>
      <c r="BG401" s="166"/>
      <c r="BH401" s="166"/>
      <c r="BI401" s="166"/>
      <c r="BJ401" s="166"/>
      <c r="BK401" s="166"/>
      <c r="BL401" s="166"/>
      <c r="BM401" s="166"/>
      <c r="BN401" s="166"/>
      <c r="BO401" s="166"/>
      <c r="BP401" s="166"/>
      <c r="BQ401" s="166"/>
      <c r="BR401" s="166"/>
      <c r="BS401" s="166"/>
      <c r="BT401" s="166"/>
      <c r="BU401" s="166"/>
      <c r="BV401" s="166"/>
      <c r="BW401" s="166"/>
      <c r="BX401" s="166"/>
      <c r="BY401" s="166"/>
      <c r="BZ401" s="166"/>
      <c r="CA401" s="166"/>
      <c r="CB401" s="166"/>
      <c r="CC401" s="166"/>
      <c r="CD401" s="166"/>
      <c r="CE401" s="166"/>
      <c r="CF401" s="166"/>
      <c r="CG401" s="166"/>
      <c r="CH401" s="166"/>
      <c r="CI401" s="166"/>
      <c r="CJ401" s="166"/>
      <c r="CK401" s="166"/>
      <c r="CL401" s="166"/>
      <c r="CM401" s="166"/>
      <c r="CN401" s="166"/>
      <c r="CO401" s="166"/>
      <c r="CP401" s="166"/>
      <c r="CQ401" s="166"/>
      <c r="CR401" s="166"/>
      <c r="CS401" s="166"/>
      <c r="CT401" s="166"/>
      <c r="CU401" s="166"/>
      <c r="CV401" s="166"/>
      <c r="CW401" s="166"/>
      <c r="CX401" s="166"/>
      <c r="CY401" s="166"/>
      <c r="CZ401" s="166"/>
    </row>
    <row r="402" spans="1:104" ht="11.25" customHeight="1" x14ac:dyDescent="0.2">
      <c r="A402" s="166"/>
      <c r="B402" s="166"/>
      <c r="C402" s="166"/>
      <c r="D402" s="166"/>
      <c r="E402" s="166"/>
      <c r="F402" s="166"/>
      <c r="G402" s="166"/>
      <c r="H402" s="166"/>
      <c r="I402" s="166"/>
      <c r="J402" s="166"/>
      <c r="K402" s="166"/>
      <c r="L402" s="166"/>
      <c r="M402" s="166"/>
      <c r="N402" s="166"/>
      <c r="O402" s="166"/>
      <c r="P402" s="166"/>
      <c r="Q402" s="166"/>
      <c r="R402" s="166"/>
      <c r="S402" s="166"/>
      <c r="T402" s="168"/>
      <c r="U402" s="169"/>
      <c r="V402" s="169"/>
      <c r="W402" s="166"/>
      <c r="X402" s="166"/>
      <c r="Y402" s="166"/>
      <c r="Z402" s="166"/>
      <c r="AA402" s="166"/>
      <c r="AB402" s="166"/>
      <c r="AC402" s="166"/>
      <c r="AD402" s="166"/>
      <c r="AE402" s="166"/>
      <c r="AF402" s="166"/>
      <c r="AG402" s="166"/>
      <c r="AH402" s="166"/>
      <c r="AI402" s="166"/>
      <c r="AJ402" s="166"/>
      <c r="AK402" s="166"/>
      <c r="AL402" s="166"/>
      <c r="AM402" s="166"/>
      <c r="AN402" s="166"/>
      <c r="AO402" s="166"/>
      <c r="AP402" s="166"/>
      <c r="AQ402" s="166"/>
      <c r="AR402" s="166"/>
      <c r="AS402" s="166"/>
      <c r="AT402" s="166"/>
      <c r="AU402" s="166"/>
      <c r="AV402" s="166"/>
      <c r="AW402" s="166"/>
      <c r="AX402" s="166"/>
      <c r="AY402" s="166"/>
      <c r="AZ402" s="166"/>
      <c r="BA402" s="166"/>
      <c r="BB402" s="166"/>
      <c r="BC402" s="166"/>
      <c r="BD402" s="166"/>
      <c r="BE402" s="166"/>
      <c r="BF402" s="166"/>
      <c r="BG402" s="166"/>
      <c r="BH402" s="166"/>
      <c r="BI402" s="166"/>
      <c r="BJ402" s="166"/>
      <c r="BK402" s="166"/>
      <c r="BL402" s="166"/>
      <c r="BM402" s="166"/>
      <c r="BN402" s="166"/>
      <c r="BO402" s="166"/>
      <c r="BP402" s="166"/>
      <c r="BQ402" s="166"/>
      <c r="BR402" s="166"/>
      <c r="BS402" s="166"/>
      <c r="BT402" s="166"/>
      <c r="BU402" s="166"/>
      <c r="BV402" s="166"/>
      <c r="BW402" s="166"/>
      <c r="BX402" s="166"/>
      <c r="BY402" s="166"/>
      <c r="BZ402" s="166"/>
      <c r="CA402" s="166"/>
      <c r="CB402" s="166"/>
      <c r="CC402" s="166"/>
      <c r="CD402" s="166"/>
      <c r="CE402" s="166"/>
      <c r="CF402" s="166"/>
      <c r="CG402" s="166"/>
      <c r="CH402" s="166"/>
      <c r="CI402" s="166"/>
      <c r="CJ402" s="166"/>
      <c r="CK402" s="166"/>
      <c r="CL402" s="166"/>
      <c r="CM402" s="166"/>
      <c r="CN402" s="166"/>
      <c r="CO402" s="166"/>
      <c r="CP402" s="166"/>
      <c r="CQ402" s="166"/>
      <c r="CR402" s="166"/>
      <c r="CS402" s="166"/>
      <c r="CT402" s="166"/>
      <c r="CU402" s="166"/>
      <c r="CV402" s="166"/>
      <c r="CW402" s="166"/>
      <c r="CX402" s="166"/>
      <c r="CY402" s="166"/>
      <c r="CZ402" s="166"/>
    </row>
    <row r="403" spans="1:104" ht="11.25" customHeight="1" x14ac:dyDescent="0.2">
      <c r="A403" s="166"/>
      <c r="B403" s="166"/>
      <c r="C403" s="166"/>
      <c r="D403" s="166"/>
      <c r="E403" s="166"/>
      <c r="F403" s="166"/>
      <c r="G403" s="166"/>
      <c r="H403" s="166"/>
      <c r="I403" s="166"/>
      <c r="J403" s="166"/>
      <c r="K403" s="166"/>
      <c r="L403" s="166"/>
      <c r="M403" s="166"/>
      <c r="N403" s="166"/>
      <c r="O403" s="166"/>
      <c r="P403" s="166"/>
      <c r="Q403" s="166"/>
      <c r="R403" s="166"/>
      <c r="S403" s="166"/>
      <c r="T403" s="168"/>
      <c r="U403" s="169"/>
      <c r="V403" s="169"/>
      <c r="W403" s="166"/>
      <c r="X403" s="166"/>
      <c r="Y403" s="166"/>
      <c r="Z403" s="166"/>
      <c r="AA403" s="166"/>
      <c r="AB403" s="166"/>
      <c r="AC403" s="166"/>
      <c r="AD403" s="166"/>
      <c r="AE403" s="166"/>
      <c r="AF403" s="166"/>
      <c r="AG403" s="166"/>
      <c r="AH403" s="166"/>
      <c r="AI403" s="166"/>
      <c r="AJ403" s="166"/>
      <c r="AK403" s="166"/>
      <c r="AL403" s="166"/>
      <c r="AM403" s="166"/>
      <c r="AN403" s="166"/>
      <c r="AO403" s="166"/>
      <c r="AP403" s="166"/>
      <c r="AQ403" s="166"/>
      <c r="AR403" s="166"/>
      <c r="AS403" s="166"/>
      <c r="AT403" s="166"/>
      <c r="AU403" s="166"/>
      <c r="AV403" s="166"/>
      <c r="AW403" s="166"/>
      <c r="AX403" s="166"/>
      <c r="AY403" s="166"/>
      <c r="AZ403" s="166"/>
      <c r="BA403" s="166"/>
      <c r="BB403" s="166"/>
      <c r="BC403" s="166"/>
      <c r="BD403" s="166"/>
      <c r="BE403" s="166"/>
      <c r="BF403" s="166"/>
      <c r="BG403" s="166"/>
      <c r="BH403" s="166"/>
      <c r="BI403" s="166"/>
      <c r="BJ403" s="166"/>
      <c r="BK403" s="166"/>
      <c r="BL403" s="166"/>
      <c r="BM403" s="166"/>
      <c r="BN403" s="166"/>
      <c r="BO403" s="166"/>
      <c r="BP403" s="166"/>
      <c r="BQ403" s="166"/>
      <c r="BR403" s="166"/>
      <c r="BS403" s="166"/>
      <c r="BT403" s="166"/>
      <c r="BU403" s="166"/>
      <c r="BV403" s="166"/>
      <c r="BW403" s="166"/>
      <c r="BX403" s="166"/>
      <c r="BY403" s="166"/>
      <c r="BZ403" s="166"/>
      <c r="CA403" s="166"/>
      <c r="CB403" s="166"/>
      <c r="CC403" s="166"/>
      <c r="CD403" s="166"/>
      <c r="CE403" s="166"/>
      <c r="CF403" s="166"/>
      <c r="CG403" s="166"/>
      <c r="CH403" s="166"/>
      <c r="CI403" s="166"/>
      <c r="CJ403" s="166"/>
      <c r="CK403" s="166"/>
      <c r="CL403" s="166"/>
      <c r="CM403" s="166"/>
      <c r="CN403" s="166"/>
      <c r="CO403" s="166"/>
      <c r="CP403" s="166"/>
      <c r="CQ403" s="166"/>
      <c r="CR403" s="166"/>
      <c r="CS403" s="166"/>
      <c r="CT403" s="166"/>
      <c r="CU403" s="166"/>
      <c r="CV403" s="166"/>
      <c r="CW403" s="166"/>
      <c r="CX403" s="166"/>
      <c r="CY403" s="166"/>
      <c r="CZ403" s="166"/>
    </row>
    <row r="404" spans="1:104" ht="11.25" customHeight="1" x14ac:dyDescent="0.2">
      <c r="A404" s="166"/>
      <c r="B404" s="166"/>
      <c r="C404" s="166"/>
      <c r="D404" s="166"/>
      <c r="E404" s="166"/>
      <c r="F404" s="166"/>
      <c r="G404" s="166"/>
      <c r="H404" s="166"/>
      <c r="I404" s="166"/>
      <c r="J404" s="166"/>
      <c r="K404" s="166"/>
      <c r="L404" s="166"/>
      <c r="M404" s="166"/>
      <c r="N404" s="166"/>
      <c r="O404" s="166"/>
      <c r="P404" s="166"/>
      <c r="Q404" s="166"/>
      <c r="R404" s="166"/>
      <c r="S404" s="166"/>
      <c r="T404" s="168"/>
      <c r="U404" s="169"/>
      <c r="V404" s="169"/>
      <c r="W404" s="166"/>
      <c r="X404" s="166"/>
      <c r="Y404" s="166"/>
      <c r="Z404" s="166"/>
      <c r="AA404" s="166"/>
      <c r="AB404" s="166"/>
      <c r="AC404" s="166"/>
      <c r="AD404" s="166"/>
      <c r="AE404" s="166"/>
      <c r="AF404" s="166"/>
      <c r="AG404" s="166"/>
      <c r="AH404" s="166"/>
      <c r="AI404" s="166"/>
      <c r="AJ404" s="166"/>
      <c r="AK404" s="166"/>
      <c r="AL404" s="166"/>
      <c r="AM404" s="166"/>
      <c r="AN404" s="166"/>
      <c r="AO404" s="166"/>
      <c r="AP404" s="166"/>
      <c r="AQ404" s="166"/>
      <c r="AR404" s="166"/>
      <c r="AS404" s="166"/>
      <c r="AT404" s="166"/>
      <c r="AU404" s="166"/>
      <c r="AV404" s="166"/>
      <c r="AW404" s="166"/>
      <c r="AX404" s="166"/>
      <c r="AY404" s="166"/>
      <c r="AZ404" s="166"/>
      <c r="BA404" s="166"/>
      <c r="BB404" s="166"/>
      <c r="BC404" s="166"/>
      <c r="BD404" s="166"/>
      <c r="BE404" s="166"/>
      <c r="BF404" s="166"/>
      <c r="BG404" s="166"/>
      <c r="BH404" s="166"/>
      <c r="BI404" s="166"/>
      <c r="BJ404" s="166"/>
      <c r="BK404" s="166"/>
      <c r="BL404" s="166"/>
      <c r="BM404" s="166"/>
      <c r="BN404" s="166"/>
      <c r="BO404" s="166"/>
      <c r="BP404" s="166"/>
      <c r="BQ404" s="166"/>
      <c r="BR404" s="166"/>
      <c r="BS404" s="166"/>
      <c r="BT404" s="166"/>
      <c r="BU404" s="166"/>
      <c r="BV404" s="166"/>
      <c r="BW404" s="166"/>
      <c r="BX404" s="166"/>
      <c r="BY404" s="166"/>
      <c r="BZ404" s="166"/>
      <c r="CA404" s="166"/>
      <c r="CB404" s="166"/>
      <c r="CC404" s="166"/>
      <c r="CD404" s="166"/>
      <c r="CE404" s="166"/>
      <c r="CF404" s="166"/>
      <c r="CG404" s="166"/>
      <c r="CH404" s="166"/>
      <c r="CI404" s="166"/>
      <c r="CJ404" s="166"/>
      <c r="CK404" s="166"/>
      <c r="CL404" s="166"/>
      <c r="CM404" s="166"/>
      <c r="CN404" s="166"/>
      <c r="CO404" s="166"/>
      <c r="CP404" s="166"/>
      <c r="CQ404" s="166"/>
      <c r="CR404" s="166"/>
      <c r="CS404" s="166"/>
      <c r="CT404" s="166"/>
      <c r="CU404" s="166"/>
      <c r="CV404" s="166"/>
      <c r="CW404" s="166"/>
      <c r="CX404" s="166"/>
      <c r="CY404" s="166"/>
      <c r="CZ404" s="166"/>
    </row>
    <row r="405" spans="1:104" ht="11.25" customHeight="1" x14ac:dyDescent="0.2">
      <c r="A405" s="166"/>
      <c r="B405" s="166"/>
      <c r="C405" s="166"/>
      <c r="D405" s="166"/>
      <c r="E405" s="166"/>
      <c r="F405" s="166"/>
      <c r="G405" s="166"/>
      <c r="H405" s="166"/>
      <c r="I405" s="166"/>
      <c r="J405" s="166"/>
      <c r="K405" s="166"/>
      <c r="L405" s="166"/>
      <c r="M405" s="166"/>
      <c r="N405" s="166"/>
      <c r="O405" s="166"/>
      <c r="P405" s="166"/>
      <c r="Q405" s="166"/>
      <c r="R405" s="166"/>
      <c r="S405" s="166"/>
      <c r="T405" s="168"/>
      <c r="U405" s="169"/>
      <c r="V405" s="169"/>
      <c r="W405" s="166"/>
      <c r="X405" s="166"/>
      <c r="Y405" s="166"/>
      <c r="Z405" s="166"/>
      <c r="AA405" s="166"/>
      <c r="AB405" s="166"/>
      <c r="AC405" s="166"/>
      <c r="AD405" s="166"/>
      <c r="AE405" s="166"/>
      <c r="AF405" s="166"/>
      <c r="AG405" s="166"/>
      <c r="AH405" s="166"/>
      <c r="AI405" s="166"/>
      <c r="AJ405" s="166"/>
      <c r="AK405" s="166"/>
      <c r="AL405" s="166"/>
      <c r="AM405" s="166"/>
      <c r="AN405" s="166"/>
      <c r="AO405" s="166"/>
      <c r="AP405" s="166"/>
      <c r="AQ405" s="166"/>
      <c r="AR405" s="166"/>
      <c r="AS405" s="166"/>
      <c r="AT405" s="166"/>
      <c r="AU405" s="166"/>
      <c r="AV405" s="166"/>
      <c r="AW405" s="166"/>
      <c r="AX405" s="166"/>
      <c r="AY405" s="166"/>
      <c r="AZ405" s="166"/>
      <c r="BA405" s="166"/>
      <c r="BB405" s="166"/>
      <c r="BC405" s="166"/>
      <c r="BD405" s="166"/>
      <c r="BE405" s="166"/>
      <c r="BF405" s="166"/>
      <c r="BG405" s="166"/>
      <c r="BH405" s="166"/>
      <c r="BI405" s="166"/>
      <c r="BJ405" s="166"/>
      <c r="BK405" s="166"/>
      <c r="BL405" s="166"/>
      <c r="BM405" s="166"/>
      <c r="BN405" s="166"/>
      <c r="BO405" s="166"/>
      <c r="BP405" s="166"/>
      <c r="BQ405" s="166"/>
      <c r="BR405" s="166"/>
      <c r="BS405" s="166"/>
      <c r="BT405" s="166"/>
      <c r="BU405" s="166"/>
      <c r="BV405" s="166"/>
      <c r="BW405" s="166"/>
      <c r="BX405" s="166"/>
      <c r="BY405" s="166"/>
      <c r="BZ405" s="166"/>
      <c r="CA405" s="166"/>
      <c r="CB405" s="166"/>
      <c r="CC405" s="166"/>
      <c r="CD405" s="166"/>
      <c r="CE405" s="166"/>
      <c r="CF405" s="166"/>
      <c r="CG405" s="166"/>
      <c r="CH405" s="166"/>
      <c r="CI405" s="166"/>
      <c r="CJ405" s="166"/>
      <c r="CK405" s="166"/>
      <c r="CL405" s="166"/>
      <c r="CM405" s="166"/>
      <c r="CN405" s="166"/>
      <c r="CO405" s="166"/>
      <c r="CP405" s="166"/>
      <c r="CQ405" s="166"/>
      <c r="CR405" s="166"/>
      <c r="CS405" s="166"/>
      <c r="CT405" s="166"/>
      <c r="CU405" s="166"/>
      <c r="CV405" s="166"/>
      <c r="CW405" s="166"/>
      <c r="CX405" s="166"/>
      <c r="CY405" s="166"/>
      <c r="CZ405" s="166"/>
    </row>
    <row r="406" spans="1:104" ht="11.25" customHeight="1" x14ac:dyDescent="0.2">
      <c r="A406" s="166"/>
      <c r="B406" s="166"/>
      <c r="C406" s="166"/>
      <c r="D406" s="166"/>
      <c r="E406" s="166"/>
      <c r="F406" s="166"/>
      <c r="G406" s="166"/>
      <c r="H406" s="166"/>
      <c r="I406" s="166"/>
      <c r="J406" s="166"/>
      <c r="K406" s="166"/>
      <c r="L406" s="166"/>
      <c r="M406" s="166"/>
      <c r="N406" s="166"/>
      <c r="O406" s="166"/>
      <c r="P406" s="166"/>
      <c r="Q406" s="166"/>
      <c r="R406" s="166"/>
      <c r="S406" s="166"/>
      <c r="T406" s="168"/>
      <c r="U406" s="169"/>
      <c r="V406" s="169"/>
      <c r="W406" s="166"/>
      <c r="X406" s="166"/>
      <c r="Y406" s="166"/>
      <c r="Z406" s="166"/>
      <c r="AA406" s="166"/>
      <c r="AB406" s="166"/>
      <c r="AC406" s="166"/>
      <c r="AD406" s="166"/>
      <c r="AE406" s="166"/>
      <c r="AF406" s="166"/>
      <c r="AG406" s="166"/>
      <c r="AH406" s="166"/>
      <c r="AI406" s="166"/>
      <c r="AJ406" s="166"/>
      <c r="AK406" s="166"/>
      <c r="AL406" s="166"/>
      <c r="AM406" s="166"/>
      <c r="AN406" s="166"/>
      <c r="AO406" s="166"/>
      <c r="AP406" s="166"/>
      <c r="AQ406" s="166"/>
      <c r="AR406" s="166"/>
      <c r="AS406" s="166"/>
      <c r="AT406" s="166"/>
      <c r="AU406" s="166"/>
      <c r="AV406" s="166"/>
      <c r="AW406" s="166"/>
      <c r="AX406" s="166"/>
      <c r="AY406" s="166"/>
      <c r="AZ406" s="166"/>
      <c r="BA406" s="166"/>
      <c r="BB406" s="166"/>
      <c r="BC406" s="166"/>
      <c r="BD406" s="166"/>
      <c r="BE406" s="166"/>
      <c r="BF406" s="166"/>
      <c r="BG406" s="166"/>
      <c r="BH406" s="166"/>
      <c r="BI406" s="166"/>
      <c r="BJ406" s="166"/>
      <c r="BK406" s="166"/>
      <c r="BL406" s="166"/>
      <c r="BM406" s="166"/>
      <c r="BN406" s="166"/>
      <c r="BO406" s="166"/>
      <c r="BP406" s="166"/>
      <c r="BQ406" s="166"/>
      <c r="BR406" s="166"/>
      <c r="BS406" s="166"/>
      <c r="BT406" s="166"/>
      <c r="BU406" s="166"/>
      <c r="BV406" s="166"/>
      <c r="BW406" s="166"/>
      <c r="BX406" s="166"/>
      <c r="BY406" s="166"/>
      <c r="BZ406" s="166"/>
      <c r="CA406" s="166"/>
      <c r="CB406" s="166"/>
      <c r="CC406" s="166"/>
      <c r="CD406" s="166"/>
      <c r="CE406" s="166"/>
      <c r="CF406" s="166"/>
      <c r="CG406" s="166"/>
      <c r="CH406" s="166"/>
      <c r="CI406" s="166"/>
      <c r="CJ406" s="166"/>
      <c r="CK406" s="166"/>
      <c r="CL406" s="166"/>
      <c r="CM406" s="166"/>
      <c r="CN406" s="166"/>
      <c r="CO406" s="166"/>
      <c r="CP406" s="166"/>
      <c r="CQ406" s="166"/>
      <c r="CR406" s="166"/>
      <c r="CS406" s="166"/>
      <c r="CT406" s="166"/>
      <c r="CU406" s="166"/>
      <c r="CV406" s="166"/>
      <c r="CW406" s="166"/>
      <c r="CX406" s="166"/>
      <c r="CY406" s="166"/>
      <c r="CZ406" s="166"/>
    </row>
    <row r="407" spans="1:104" ht="11.25" customHeight="1" x14ac:dyDescent="0.2">
      <c r="A407" s="166"/>
      <c r="B407" s="166"/>
      <c r="C407" s="166"/>
      <c r="D407" s="166"/>
      <c r="E407" s="166"/>
      <c r="F407" s="166"/>
      <c r="G407" s="166"/>
      <c r="H407" s="166"/>
      <c r="I407" s="166"/>
      <c r="J407" s="166"/>
      <c r="K407" s="166"/>
      <c r="L407" s="166"/>
      <c r="M407" s="166"/>
      <c r="N407" s="166"/>
      <c r="O407" s="166"/>
      <c r="P407" s="166"/>
      <c r="Q407" s="166"/>
      <c r="R407" s="166"/>
      <c r="S407" s="166"/>
      <c r="T407" s="168"/>
      <c r="U407" s="169"/>
      <c r="V407" s="169"/>
      <c r="W407" s="166"/>
      <c r="X407" s="166"/>
      <c r="Y407" s="166"/>
      <c r="Z407" s="166"/>
      <c r="AA407" s="166"/>
      <c r="AB407" s="166"/>
      <c r="AC407" s="166"/>
      <c r="AD407" s="166"/>
      <c r="AE407" s="166"/>
      <c r="AF407" s="166"/>
      <c r="AG407" s="166"/>
      <c r="AH407" s="166"/>
      <c r="AI407" s="166"/>
      <c r="AJ407" s="166"/>
      <c r="AK407" s="166"/>
      <c r="AL407" s="166"/>
      <c r="AM407" s="166"/>
      <c r="AN407" s="166"/>
      <c r="AO407" s="166"/>
      <c r="AP407" s="166"/>
      <c r="AQ407" s="166"/>
      <c r="AR407" s="166"/>
      <c r="AS407" s="166"/>
      <c r="AT407" s="166"/>
      <c r="AU407" s="166"/>
      <c r="AV407" s="166"/>
      <c r="AW407" s="166"/>
      <c r="AX407" s="166"/>
      <c r="AY407" s="166"/>
      <c r="AZ407" s="166"/>
      <c r="BA407" s="166"/>
      <c r="BB407" s="166"/>
      <c r="BC407" s="166"/>
      <c r="BD407" s="166"/>
      <c r="BE407" s="166"/>
      <c r="BF407" s="166"/>
      <c r="BG407" s="166"/>
      <c r="BH407" s="166"/>
      <c r="BI407" s="166"/>
      <c r="BJ407" s="166"/>
      <c r="BK407" s="166"/>
      <c r="BL407" s="166"/>
      <c r="BM407" s="166"/>
      <c r="BN407" s="166"/>
      <c r="BO407" s="166"/>
      <c r="BP407" s="166"/>
      <c r="BQ407" s="166"/>
      <c r="BR407" s="166"/>
      <c r="BS407" s="166"/>
      <c r="BT407" s="166"/>
      <c r="BU407" s="166"/>
      <c r="BV407" s="166"/>
      <c r="BW407" s="166"/>
      <c r="BX407" s="166"/>
      <c r="BY407" s="166"/>
      <c r="BZ407" s="166"/>
      <c r="CA407" s="166"/>
      <c r="CB407" s="166"/>
      <c r="CC407" s="166"/>
      <c r="CD407" s="166"/>
      <c r="CE407" s="166"/>
      <c r="CF407" s="166"/>
      <c r="CG407" s="166"/>
      <c r="CH407" s="166"/>
      <c r="CI407" s="166"/>
      <c r="CJ407" s="166"/>
      <c r="CK407" s="166"/>
      <c r="CL407" s="166"/>
      <c r="CM407" s="166"/>
      <c r="CN407" s="166"/>
      <c r="CO407" s="166"/>
      <c r="CP407" s="166"/>
      <c r="CQ407" s="166"/>
      <c r="CR407" s="166"/>
      <c r="CS407" s="166"/>
      <c r="CT407" s="166"/>
      <c r="CU407" s="166"/>
      <c r="CV407" s="166"/>
      <c r="CW407" s="166"/>
      <c r="CX407" s="166"/>
      <c r="CY407" s="166"/>
      <c r="CZ407" s="166"/>
    </row>
    <row r="408" spans="1:104" ht="11.25" customHeight="1" x14ac:dyDescent="0.2">
      <c r="A408" s="166"/>
      <c r="B408" s="166"/>
      <c r="C408" s="166"/>
      <c r="D408" s="166"/>
      <c r="E408" s="166"/>
      <c r="F408" s="166"/>
      <c r="G408" s="166"/>
      <c r="H408" s="166"/>
      <c r="I408" s="166"/>
      <c r="J408" s="166"/>
      <c r="K408" s="166"/>
      <c r="L408" s="166"/>
      <c r="M408" s="166"/>
      <c r="N408" s="166"/>
      <c r="O408" s="166"/>
      <c r="P408" s="166"/>
      <c r="Q408" s="166"/>
      <c r="R408" s="166"/>
      <c r="S408" s="166"/>
      <c r="T408" s="168"/>
      <c r="U408" s="169"/>
      <c r="V408" s="169"/>
      <c r="W408" s="166"/>
      <c r="X408" s="166"/>
      <c r="Y408" s="166"/>
      <c r="Z408" s="166"/>
      <c r="AA408" s="166"/>
      <c r="AB408" s="166"/>
      <c r="AC408" s="166"/>
      <c r="AD408" s="166"/>
      <c r="AE408" s="166"/>
      <c r="AF408" s="166"/>
      <c r="AG408" s="166"/>
      <c r="AH408" s="166"/>
      <c r="AI408" s="166"/>
      <c r="AJ408" s="166"/>
      <c r="AK408" s="166"/>
      <c r="AL408" s="166"/>
      <c r="AM408" s="166"/>
      <c r="AN408" s="166"/>
      <c r="AO408" s="166"/>
      <c r="AP408" s="166"/>
      <c r="AQ408" s="166"/>
      <c r="AR408" s="166"/>
      <c r="AS408" s="166"/>
      <c r="AT408" s="166"/>
      <c r="AU408" s="166"/>
      <c r="AV408" s="166"/>
      <c r="AW408" s="166"/>
      <c r="AX408" s="166"/>
      <c r="AY408" s="166"/>
      <c r="AZ408" s="166"/>
      <c r="BA408" s="166"/>
      <c r="BB408" s="166"/>
      <c r="BC408" s="166"/>
      <c r="BD408" s="166"/>
      <c r="BE408" s="166"/>
      <c r="BF408" s="166"/>
      <c r="BG408" s="166"/>
      <c r="BH408" s="166"/>
      <c r="BI408" s="166"/>
      <c r="BJ408" s="166"/>
      <c r="BK408" s="166"/>
      <c r="BL408" s="166"/>
      <c r="BM408" s="166"/>
      <c r="BN408" s="166"/>
      <c r="BO408" s="166"/>
      <c r="BP408" s="166"/>
      <c r="BQ408" s="166"/>
      <c r="BR408" s="166"/>
      <c r="BS408" s="166"/>
      <c r="BT408" s="166"/>
      <c r="BU408" s="166"/>
      <c r="BV408" s="166"/>
      <c r="BW408" s="166"/>
      <c r="BX408" s="166"/>
      <c r="BY408" s="166"/>
      <c r="BZ408" s="166"/>
      <c r="CA408" s="166"/>
      <c r="CB408" s="166"/>
      <c r="CC408" s="166"/>
      <c r="CD408" s="166"/>
      <c r="CE408" s="166"/>
      <c r="CF408" s="166"/>
      <c r="CG408" s="166"/>
      <c r="CH408" s="166"/>
      <c r="CI408" s="166"/>
      <c r="CJ408" s="166"/>
      <c r="CK408" s="166"/>
      <c r="CL408" s="166"/>
      <c r="CM408" s="166"/>
      <c r="CN408" s="166"/>
      <c r="CO408" s="166"/>
      <c r="CP408" s="166"/>
      <c r="CQ408" s="166"/>
      <c r="CR408" s="166"/>
      <c r="CS408" s="166"/>
      <c r="CT408" s="166"/>
      <c r="CU408" s="166"/>
      <c r="CV408" s="166"/>
      <c r="CW408" s="166"/>
      <c r="CX408" s="166"/>
      <c r="CY408" s="166"/>
      <c r="CZ408" s="166"/>
    </row>
    <row r="409" spans="1:104" ht="11.25" customHeight="1" x14ac:dyDescent="0.2">
      <c r="A409" s="166"/>
      <c r="B409" s="166"/>
      <c r="C409" s="166"/>
      <c r="D409" s="166"/>
      <c r="E409" s="166"/>
      <c r="F409" s="166"/>
      <c r="G409" s="166"/>
      <c r="H409" s="166"/>
      <c r="I409" s="166"/>
      <c r="J409" s="166"/>
      <c r="K409" s="166"/>
      <c r="L409" s="166"/>
      <c r="M409" s="166"/>
      <c r="N409" s="166"/>
      <c r="O409" s="166"/>
      <c r="P409" s="166"/>
      <c r="Q409" s="166"/>
      <c r="R409" s="166"/>
      <c r="S409" s="166"/>
      <c r="T409" s="168"/>
      <c r="U409" s="169"/>
      <c r="V409" s="169"/>
      <c r="W409" s="166"/>
      <c r="X409" s="166"/>
      <c r="Y409" s="166"/>
      <c r="Z409" s="166"/>
      <c r="AA409" s="166"/>
      <c r="AB409" s="166"/>
      <c r="AC409" s="166"/>
      <c r="AD409" s="166"/>
      <c r="AE409" s="166"/>
      <c r="AF409" s="166"/>
      <c r="AG409" s="166"/>
      <c r="AH409" s="166"/>
      <c r="AI409" s="166"/>
      <c r="AJ409" s="166"/>
      <c r="AK409" s="166"/>
      <c r="AL409" s="166"/>
      <c r="AM409" s="166"/>
      <c r="AN409" s="166"/>
      <c r="AO409" s="166"/>
      <c r="AP409" s="166"/>
      <c r="AQ409" s="166"/>
      <c r="AR409" s="166"/>
      <c r="AS409" s="166"/>
      <c r="AT409" s="166"/>
      <c r="AU409" s="166"/>
      <c r="AV409" s="166"/>
      <c r="AW409" s="166"/>
      <c r="AX409" s="166"/>
      <c r="AY409" s="166"/>
      <c r="AZ409" s="166"/>
      <c r="BA409" s="166"/>
      <c r="BB409" s="166"/>
      <c r="BC409" s="166"/>
      <c r="BD409" s="166"/>
      <c r="BE409" s="166"/>
      <c r="BF409" s="166"/>
      <c r="BG409" s="166"/>
      <c r="BH409" s="166"/>
      <c r="BI409" s="166"/>
      <c r="BJ409" s="166"/>
      <c r="BK409" s="166"/>
      <c r="BL409" s="166"/>
      <c r="BM409" s="166"/>
      <c r="BN409" s="166"/>
      <c r="BO409" s="166"/>
      <c r="BP409" s="166"/>
      <c r="BQ409" s="166"/>
      <c r="BR409" s="166"/>
      <c r="BS409" s="166"/>
      <c r="BT409" s="166"/>
      <c r="BU409" s="166"/>
      <c r="BV409" s="166"/>
      <c r="BW409" s="166"/>
      <c r="BX409" s="166"/>
      <c r="BY409" s="166"/>
      <c r="BZ409" s="166"/>
      <c r="CA409" s="166"/>
      <c r="CB409" s="166"/>
      <c r="CC409" s="166"/>
      <c r="CD409" s="166"/>
      <c r="CE409" s="166"/>
      <c r="CF409" s="166"/>
      <c r="CG409" s="166"/>
      <c r="CH409" s="166"/>
      <c r="CI409" s="166"/>
      <c r="CJ409" s="166"/>
      <c r="CK409" s="166"/>
      <c r="CL409" s="166"/>
      <c r="CM409" s="166"/>
      <c r="CN409" s="166"/>
      <c r="CO409" s="166"/>
      <c r="CP409" s="166"/>
      <c r="CQ409" s="166"/>
      <c r="CR409" s="166"/>
      <c r="CS409" s="166"/>
      <c r="CT409" s="166"/>
      <c r="CU409" s="166"/>
      <c r="CV409" s="166"/>
      <c r="CW409" s="166"/>
      <c r="CX409" s="166"/>
      <c r="CY409" s="166"/>
      <c r="CZ409" s="166"/>
    </row>
    <row r="410" spans="1:104" ht="11.25" customHeight="1" x14ac:dyDescent="0.2">
      <c r="A410" s="166"/>
      <c r="B410" s="166"/>
      <c r="C410" s="166"/>
      <c r="D410" s="166"/>
      <c r="E410" s="166"/>
      <c r="F410" s="166"/>
      <c r="G410" s="166"/>
      <c r="H410" s="166"/>
      <c r="I410" s="166"/>
      <c r="J410" s="166"/>
      <c r="K410" s="166"/>
      <c r="L410" s="166"/>
      <c r="M410" s="166"/>
      <c r="N410" s="166"/>
      <c r="O410" s="166"/>
      <c r="P410" s="166"/>
      <c r="Q410" s="166"/>
      <c r="R410" s="166"/>
      <c r="S410" s="166"/>
      <c r="T410" s="168"/>
      <c r="U410" s="169"/>
      <c r="V410" s="169"/>
      <c r="W410" s="166"/>
      <c r="X410" s="166"/>
      <c r="Y410" s="166"/>
      <c r="Z410" s="166"/>
      <c r="AA410" s="166"/>
      <c r="AB410" s="166"/>
      <c r="AC410" s="166"/>
      <c r="AD410" s="166"/>
      <c r="AE410" s="166"/>
      <c r="AF410" s="166"/>
      <c r="AG410" s="166"/>
      <c r="AH410" s="166"/>
      <c r="AI410" s="166"/>
      <c r="AJ410" s="166"/>
      <c r="AK410" s="166"/>
      <c r="AL410" s="166"/>
      <c r="AM410" s="166"/>
      <c r="AN410" s="166"/>
      <c r="AO410" s="166"/>
      <c r="AP410" s="166"/>
      <c r="AQ410" s="166"/>
      <c r="AR410" s="166"/>
      <c r="AS410" s="166"/>
      <c r="AT410" s="166"/>
      <c r="AU410" s="166"/>
      <c r="AV410" s="166"/>
      <c r="AW410" s="166"/>
      <c r="AX410" s="166"/>
      <c r="AY410" s="166"/>
      <c r="AZ410" s="166"/>
      <c r="BA410" s="166"/>
      <c r="BB410" s="166"/>
      <c r="BC410" s="166"/>
      <c r="BD410" s="166"/>
      <c r="BE410" s="166"/>
      <c r="BF410" s="166"/>
      <c r="BG410" s="166"/>
      <c r="BH410" s="166"/>
      <c r="BI410" s="166"/>
      <c r="BJ410" s="166"/>
      <c r="BK410" s="166"/>
      <c r="BL410" s="166"/>
      <c r="BM410" s="166"/>
      <c r="BN410" s="166"/>
      <c r="BO410" s="166"/>
      <c r="BP410" s="166"/>
      <c r="BQ410" s="166"/>
      <c r="BR410" s="166"/>
      <c r="BS410" s="166"/>
      <c r="BT410" s="166"/>
      <c r="BU410" s="166"/>
      <c r="BV410" s="166"/>
      <c r="BW410" s="166"/>
      <c r="BX410" s="166"/>
      <c r="BY410" s="166"/>
      <c r="BZ410" s="166"/>
      <c r="CA410" s="166"/>
      <c r="CB410" s="166"/>
      <c r="CC410" s="166"/>
      <c r="CD410" s="166"/>
      <c r="CE410" s="166"/>
      <c r="CF410" s="166"/>
      <c r="CG410" s="166"/>
      <c r="CH410" s="166"/>
      <c r="CI410" s="166"/>
      <c r="CJ410" s="166"/>
      <c r="CK410" s="166"/>
      <c r="CL410" s="166"/>
      <c r="CM410" s="166"/>
      <c r="CN410" s="166"/>
      <c r="CO410" s="166"/>
      <c r="CP410" s="166"/>
      <c r="CQ410" s="166"/>
      <c r="CR410" s="166"/>
      <c r="CS410" s="166"/>
      <c r="CT410" s="166"/>
      <c r="CU410" s="166"/>
      <c r="CV410" s="166"/>
      <c r="CW410" s="166"/>
      <c r="CX410" s="166"/>
      <c r="CY410" s="166"/>
      <c r="CZ410" s="166"/>
    </row>
    <row r="411" spans="1:104" ht="11.25" customHeight="1" x14ac:dyDescent="0.2">
      <c r="A411" s="166"/>
      <c r="B411" s="166"/>
      <c r="C411" s="166"/>
      <c r="D411" s="166"/>
      <c r="E411" s="166"/>
      <c r="F411" s="166"/>
      <c r="G411" s="166"/>
      <c r="H411" s="166"/>
      <c r="I411" s="166"/>
      <c r="J411" s="166"/>
      <c r="K411" s="166"/>
      <c r="L411" s="166"/>
      <c r="M411" s="166"/>
      <c r="N411" s="166"/>
      <c r="O411" s="166"/>
      <c r="P411" s="166"/>
      <c r="Q411" s="166"/>
      <c r="R411" s="166"/>
      <c r="S411" s="166"/>
      <c r="T411" s="168"/>
      <c r="U411" s="169"/>
      <c r="V411" s="169"/>
      <c r="W411" s="166"/>
      <c r="X411" s="166"/>
      <c r="Y411" s="166"/>
      <c r="Z411" s="166"/>
      <c r="AA411" s="166"/>
      <c r="AB411" s="166"/>
      <c r="AC411" s="166"/>
      <c r="AD411" s="166"/>
      <c r="AE411" s="166"/>
      <c r="AF411" s="166"/>
      <c r="AG411" s="166"/>
      <c r="AH411" s="166"/>
      <c r="AI411" s="166"/>
      <c r="AJ411" s="166"/>
      <c r="AK411" s="166"/>
      <c r="AL411" s="166"/>
      <c r="AM411" s="166"/>
      <c r="AN411" s="166"/>
      <c r="AO411" s="166"/>
      <c r="AP411" s="166"/>
      <c r="AQ411" s="166"/>
      <c r="AR411" s="166"/>
      <c r="AS411" s="166"/>
      <c r="AT411" s="166"/>
      <c r="AU411" s="166"/>
      <c r="AV411" s="166"/>
      <c r="AW411" s="166"/>
      <c r="AX411" s="166"/>
      <c r="AY411" s="166"/>
      <c r="AZ411" s="166"/>
      <c r="BA411" s="166"/>
      <c r="BB411" s="166"/>
      <c r="BC411" s="166"/>
      <c r="BD411" s="166"/>
      <c r="BE411" s="166"/>
      <c r="BF411" s="166"/>
      <c r="BG411" s="166"/>
      <c r="BH411" s="166"/>
      <c r="BI411" s="166"/>
      <c r="BJ411" s="166"/>
      <c r="BK411" s="166"/>
      <c r="BL411" s="166"/>
      <c r="BM411" s="166"/>
      <c r="BN411" s="166"/>
      <c r="BO411" s="166"/>
      <c r="BP411" s="166"/>
      <c r="BQ411" s="166"/>
      <c r="BR411" s="166"/>
      <c r="BS411" s="166"/>
      <c r="BT411" s="166"/>
      <c r="BU411" s="166"/>
      <c r="BV411" s="166"/>
      <c r="BW411" s="166"/>
      <c r="BX411" s="166"/>
      <c r="BY411" s="166"/>
      <c r="BZ411" s="166"/>
      <c r="CA411" s="166"/>
      <c r="CB411" s="166"/>
      <c r="CC411" s="166"/>
      <c r="CD411" s="166"/>
      <c r="CE411" s="166"/>
      <c r="CF411" s="166"/>
      <c r="CG411" s="166"/>
      <c r="CH411" s="166"/>
      <c r="CI411" s="166"/>
      <c r="CJ411" s="166"/>
      <c r="CK411" s="166"/>
      <c r="CL411" s="166"/>
      <c r="CM411" s="166"/>
      <c r="CN411" s="166"/>
      <c r="CO411" s="166"/>
      <c r="CP411" s="166"/>
      <c r="CQ411" s="166"/>
      <c r="CR411" s="166"/>
      <c r="CS411" s="166"/>
      <c r="CT411" s="166"/>
      <c r="CU411" s="166"/>
      <c r="CV411" s="166"/>
      <c r="CW411" s="166"/>
      <c r="CX411" s="166"/>
      <c r="CY411" s="166"/>
      <c r="CZ411" s="166"/>
    </row>
    <row r="412" spans="1:104" ht="11.25" customHeight="1" x14ac:dyDescent="0.2">
      <c r="A412" s="166"/>
      <c r="B412" s="166"/>
      <c r="C412" s="166"/>
      <c r="D412" s="166"/>
      <c r="E412" s="166"/>
      <c r="F412" s="166"/>
      <c r="G412" s="166"/>
      <c r="H412" s="166"/>
      <c r="I412" s="166"/>
      <c r="J412" s="166"/>
      <c r="K412" s="166"/>
      <c r="L412" s="166"/>
      <c r="M412" s="166"/>
      <c r="N412" s="166"/>
      <c r="O412" s="166"/>
      <c r="P412" s="166"/>
      <c r="Q412" s="166"/>
      <c r="R412" s="166"/>
      <c r="S412" s="166"/>
      <c r="T412" s="168"/>
      <c r="U412" s="169"/>
      <c r="V412" s="169"/>
      <c r="W412" s="166"/>
      <c r="X412" s="166"/>
      <c r="Y412" s="166"/>
      <c r="Z412" s="166"/>
      <c r="AA412" s="166"/>
      <c r="AB412" s="166"/>
      <c r="AC412" s="166"/>
      <c r="AD412" s="166"/>
      <c r="AE412" s="166"/>
      <c r="AF412" s="166"/>
      <c r="AG412" s="166"/>
      <c r="AH412" s="166"/>
      <c r="AI412" s="166"/>
      <c r="AJ412" s="166"/>
      <c r="AK412" s="166"/>
      <c r="AL412" s="166"/>
      <c r="AM412" s="166"/>
      <c r="AN412" s="166"/>
      <c r="AO412" s="166"/>
      <c r="AP412" s="166"/>
      <c r="AQ412" s="166"/>
      <c r="AR412" s="166"/>
      <c r="AS412" s="166"/>
      <c r="AT412" s="166"/>
      <c r="AU412" s="166"/>
      <c r="AV412" s="166"/>
      <c r="AW412" s="166"/>
      <c r="AX412" s="166"/>
      <c r="AY412" s="166"/>
      <c r="AZ412" s="166"/>
      <c r="BA412" s="166"/>
      <c r="BB412" s="166"/>
      <c r="BC412" s="166"/>
      <c r="BD412" s="166"/>
      <c r="BE412" s="166"/>
      <c r="BF412" s="166"/>
      <c r="BG412" s="166"/>
      <c r="BH412" s="166"/>
      <c r="BI412" s="166"/>
      <c r="BJ412" s="166"/>
      <c r="BK412" s="166"/>
      <c r="BL412" s="166"/>
      <c r="BM412" s="166"/>
      <c r="BN412" s="166"/>
      <c r="BO412" s="166"/>
      <c r="BP412" s="166"/>
      <c r="BQ412" s="166"/>
      <c r="BR412" s="166"/>
      <c r="BS412" s="166"/>
      <c r="BT412" s="166"/>
      <c r="BU412" s="166"/>
      <c r="BV412" s="166"/>
      <c r="BW412" s="166"/>
      <c r="BX412" s="166"/>
      <c r="BY412" s="166"/>
      <c r="BZ412" s="166"/>
      <c r="CA412" s="166"/>
      <c r="CB412" s="166"/>
      <c r="CC412" s="166"/>
      <c r="CD412" s="166"/>
      <c r="CE412" s="166"/>
      <c r="CF412" s="166"/>
      <c r="CG412" s="166"/>
      <c r="CH412" s="166"/>
      <c r="CI412" s="166"/>
      <c r="CJ412" s="166"/>
      <c r="CK412" s="166"/>
      <c r="CL412" s="166"/>
      <c r="CM412" s="166"/>
      <c r="CN412" s="166"/>
      <c r="CO412" s="166"/>
      <c r="CP412" s="166"/>
      <c r="CQ412" s="166"/>
      <c r="CR412" s="166"/>
      <c r="CS412" s="166"/>
      <c r="CT412" s="166"/>
      <c r="CU412" s="166"/>
      <c r="CV412" s="166"/>
      <c r="CW412" s="166"/>
      <c r="CX412" s="166"/>
      <c r="CY412" s="166"/>
      <c r="CZ412" s="166"/>
    </row>
    <row r="413" spans="1:104" ht="11.25" customHeight="1" x14ac:dyDescent="0.2">
      <c r="A413" s="166"/>
      <c r="B413" s="166"/>
      <c r="C413" s="166"/>
      <c r="D413" s="166"/>
      <c r="E413" s="166"/>
      <c r="F413" s="166"/>
      <c r="G413" s="166"/>
      <c r="H413" s="166"/>
      <c r="I413" s="166"/>
      <c r="J413" s="166"/>
      <c r="K413" s="166"/>
      <c r="L413" s="166"/>
      <c r="M413" s="166"/>
      <c r="N413" s="166"/>
      <c r="O413" s="166"/>
      <c r="P413" s="166"/>
      <c r="Q413" s="166"/>
      <c r="R413" s="166"/>
      <c r="S413" s="166"/>
      <c r="T413" s="168"/>
      <c r="U413" s="169"/>
      <c r="V413" s="169"/>
      <c r="W413" s="166"/>
      <c r="X413" s="166"/>
      <c r="Y413" s="166"/>
      <c r="Z413" s="166"/>
      <c r="AA413" s="166"/>
      <c r="AB413" s="166"/>
      <c r="AC413" s="166"/>
      <c r="AD413" s="166"/>
      <c r="AE413" s="166"/>
      <c r="AF413" s="166"/>
      <c r="AG413" s="166"/>
      <c r="AH413" s="166"/>
      <c r="AI413" s="166"/>
      <c r="AJ413" s="166"/>
      <c r="AK413" s="166"/>
      <c r="AL413" s="166"/>
      <c r="AM413" s="166"/>
      <c r="AN413" s="166"/>
      <c r="AO413" s="166"/>
      <c r="AP413" s="166"/>
      <c r="AQ413" s="166"/>
      <c r="AR413" s="166"/>
      <c r="AS413" s="166"/>
      <c r="AT413" s="166"/>
      <c r="AU413" s="166"/>
      <c r="AV413" s="166"/>
      <c r="AW413" s="166"/>
      <c r="AX413" s="166"/>
      <c r="AY413" s="166"/>
      <c r="AZ413" s="166"/>
      <c r="BA413" s="166"/>
      <c r="BB413" s="166"/>
      <c r="BC413" s="166"/>
      <c r="BD413" s="166"/>
      <c r="BE413" s="166"/>
      <c r="BF413" s="166"/>
      <c r="BG413" s="166"/>
      <c r="BH413" s="166"/>
      <c r="BI413" s="166"/>
      <c r="BJ413" s="166"/>
      <c r="BK413" s="166"/>
      <c r="BL413" s="166"/>
      <c r="BM413" s="166"/>
      <c r="BN413" s="166"/>
      <c r="BO413" s="166"/>
      <c r="BP413" s="166"/>
      <c r="BQ413" s="166"/>
      <c r="BR413" s="166"/>
      <c r="BS413" s="166"/>
      <c r="BT413" s="166"/>
      <c r="BU413" s="166"/>
      <c r="BV413" s="166"/>
      <c r="BW413" s="166"/>
      <c r="BX413" s="166"/>
      <c r="BY413" s="166"/>
      <c r="BZ413" s="166"/>
      <c r="CA413" s="166"/>
      <c r="CB413" s="166"/>
      <c r="CC413" s="166"/>
      <c r="CD413" s="166"/>
      <c r="CE413" s="166"/>
      <c r="CF413" s="166"/>
      <c r="CG413" s="166"/>
      <c r="CH413" s="166"/>
      <c r="CI413" s="166"/>
      <c r="CJ413" s="166"/>
      <c r="CK413" s="166"/>
      <c r="CL413" s="166"/>
      <c r="CM413" s="166"/>
      <c r="CN413" s="166"/>
      <c r="CO413" s="166"/>
      <c r="CP413" s="166"/>
      <c r="CQ413" s="166"/>
      <c r="CR413" s="166"/>
      <c r="CS413" s="166"/>
      <c r="CT413" s="166"/>
      <c r="CU413" s="166"/>
      <c r="CV413" s="166"/>
      <c r="CW413" s="166"/>
      <c r="CX413" s="166"/>
      <c r="CY413" s="166"/>
      <c r="CZ413" s="166"/>
    </row>
    <row r="414" spans="1:104" ht="11.25" customHeight="1" x14ac:dyDescent="0.2">
      <c r="A414" s="166"/>
      <c r="B414" s="166"/>
      <c r="C414" s="166"/>
      <c r="D414" s="166"/>
      <c r="E414" s="166"/>
      <c r="F414" s="166"/>
      <c r="G414" s="166"/>
      <c r="H414" s="166"/>
      <c r="I414" s="166"/>
      <c r="J414" s="166"/>
      <c r="K414" s="166"/>
      <c r="L414" s="166"/>
      <c r="M414" s="166"/>
      <c r="N414" s="166"/>
      <c r="O414" s="166"/>
      <c r="P414" s="166"/>
      <c r="Q414" s="166"/>
      <c r="R414" s="166"/>
      <c r="S414" s="166"/>
      <c r="T414" s="168"/>
      <c r="U414" s="169"/>
      <c r="V414" s="169"/>
      <c r="W414" s="166"/>
      <c r="X414" s="166"/>
      <c r="Y414" s="166"/>
      <c r="Z414" s="166"/>
      <c r="AA414" s="166"/>
      <c r="AB414" s="166"/>
      <c r="AC414" s="166"/>
      <c r="AD414" s="166"/>
      <c r="AE414" s="166"/>
      <c r="AF414" s="166"/>
      <c r="AG414" s="166"/>
      <c r="AH414" s="166"/>
      <c r="AI414" s="166"/>
      <c r="AJ414" s="166"/>
      <c r="AK414" s="166"/>
      <c r="AL414" s="166"/>
      <c r="AM414" s="166"/>
      <c r="AN414" s="166"/>
      <c r="AO414" s="166"/>
      <c r="AP414" s="166"/>
      <c r="AQ414" s="166"/>
      <c r="AR414" s="166"/>
      <c r="AS414" s="166"/>
      <c r="AT414" s="166"/>
      <c r="AU414" s="166"/>
      <c r="AV414" s="166"/>
      <c r="AW414" s="166"/>
      <c r="AX414" s="166"/>
      <c r="AY414" s="166"/>
      <c r="AZ414" s="166"/>
      <c r="BA414" s="166"/>
      <c r="BB414" s="166"/>
      <c r="BC414" s="166"/>
      <c r="BD414" s="166"/>
      <c r="BE414" s="166"/>
      <c r="BF414" s="166"/>
      <c r="BG414" s="166"/>
      <c r="BH414" s="166"/>
      <c r="BI414" s="166"/>
      <c r="BJ414" s="166"/>
      <c r="BK414" s="166"/>
      <c r="BL414" s="166"/>
      <c r="BM414" s="166"/>
      <c r="BN414" s="166"/>
      <c r="BO414" s="166"/>
      <c r="BP414" s="166"/>
      <c r="BQ414" s="166"/>
      <c r="BR414" s="166"/>
      <c r="BS414" s="166"/>
      <c r="BT414" s="166"/>
      <c r="BU414" s="166"/>
      <c r="BV414" s="166"/>
      <c r="BW414" s="166"/>
      <c r="BX414" s="166"/>
      <c r="BY414" s="166"/>
      <c r="BZ414" s="166"/>
      <c r="CA414" s="166"/>
      <c r="CB414" s="166"/>
      <c r="CC414" s="166"/>
      <c r="CD414" s="166"/>
      <c r="CE414" s="166"/>
      <c r="CF414" s="166"/>
      <c r="CG414" s="166"/>
      <c r="CH414" s="166"/>
      <c r="CI414" s="166"/>
      <c r="CJ414" s="166"/>
      <c r="CK414" s="166"/>
      <c r="CL414" s="166"/>
      <c r="CM414" s="166"/>
      <c r="CN414" s="166"/>
      <c r="CO414" s="166"/>
      <c r="CP414" s="166"/>
      <c r="CQ414" s="166"/>
      <c r="CR414" s="166"/>
      <c r="CS414" s="166"/>
      <c r="CT414" s="166"/>
      <c r="CU414" s="166"/>
      <c r="CV414" s="166"/>
      <c r="CW414" s="166"/>
      <c r="CX414" s="166"/>
      <c r="CY414" s="166"/>
      <c r="CZ414" s="166"/>
    </row>
    <row r="415" spans="1:104" ht="11.25" customHeight="1" x14ac:dyDescent="0.2">
      <c r="A415" s="166"/>
      <c r="B415" s="166"/>
      <c r="C415" s="166"/>
      <c r="D415" s="166"/>
      <c r="E415" s="166"/>
      <c r="F415" s="166"/>
      <c r="G415" s="166"/>
      <c r="H415" s="166"/>
      <c r="I415" s="166"/>
      <c r="J415" s="166"/>
      <c r="K415" s="166"/>
      <c r="L415" s="166"/>
      <c r="M415" s="166"/>
      <c r="N415" s="166"/>
      <c r="O415" s="166"/>
      <c r="P415" s="166"/>
      <c r="Q415" s="166"/>
      <c r="R415" s="166"/>
      <c r="S415" s="166"/>
      <c r="T415" s="168"/>
      <c r="U415" s="169"/>
      <c r="V415" s="169"/>
      <c r="W415" s="166"/>
      <c r="X415" s="166"/>
      <c r="Y415" s="166"/>
      <c r="Z415" s="166"/>
      <c r="AA415" s="166"/>
      <c r="AB415" s="166"/>
      <c r="AC415" s="166"/>
      <c r="AD415" s="166"/>
      <c r="AE415" s="166"/>
      <c r="AF415" s="166"/>
      <c r="AG415" s="166"/>
      <c r="AH415" s="166"/>
      <c r="AI415" s="166"/>
      <c r="AJ415" s="166"/>
      <c r="AK415" s="166"/>
      <c r="AL415" s="166"/>
      <c r="AM415" s="166"/>
      <c r="AN415" s="166"/>
      <c r="AO415" s="166"/>
      <c r="AP415" s="166"/>
      <c r="AQ415" s="166"/>
      <c r="AR415" s="166"/>
      <c r="AS415" s="166"/>
      <c r="AT415" s="166"/>
      <c r="AU415" s="166"/>
      <c r="AV415" s="166"/>
      <c r="AW415" s="166"/>
      <c r="AX415" s="166"/>
      <c r="AY415" s="166"/>
      <c r="AZ415" s="166"/>
      <c r="BA415" s="166"/>
      <c r="BB415" s="166"/>
      <c r="BC415" s="166"/>
      <c r="BD415" s="166"/>
      <c r="BE415" s="166"/>
      <c r="BF415" s="166"/>
      <c r="BG415" s="166"/>
      <c r="BH415" s="166"/>
      <c r="BI415" s="166"/>
      <c r="BJ415" s="166"/>
      <c r="BK415" s="166"/>
      <c r="BL415" s="166"/>
      <c r="BM415" s="166"/>
      <c r="BN415" s="166"/>
      <c r="BO415" s="166"/>
      <c r="BP415" s="166"/>
      <c r="BQ415" s="166"/>
      <c r="BR415" s="166"/>
      <c r="BS415" s="166"/>
      <c r="BT415" s="166"/>
      <c r="BU415" s="166"/>
      <c r="BV415" s="166"/>
      <c r="BW415" s="166"/>
      <c r="BX415" s="166"/>
      <c r="BY415" s="166"/>
      <c r="BZ415" s="166"/>
      <c r="CA415" s="166"/>
      <c r="CB415" s="166"/>
      <c r="CC415" s="166"/>
      <c r="CD415" s="166"/>
      <c r="CE415" s="166"/>
      <c r="CF415" s="166"/>
      <c r="CG415" s="166"/>
      <c r="CH415" s="166"/>
      <c r="CI415" s="166"/>
      <c r="CJ415" s="166"/>
      <c r="CK415" s="166"/>
      <c r="CL415" s="166"/>
      <c r="CM415" s="166"/>
      <c r="CN415" s="166"/>
      <c r="CO415" s="166"/>
      <c r="CP415" s="166"/>
      <c r="CQ415" s="166"/>
      <c r="CR415" s="166"/>
      <c r="CS415" s="166"/>
      <c r="CT415" s="166"/>
      <c r="CU415" s="166"/>
      <c r="CV415" s="166"/>
      <c r="CW415" s="166"/>
      <c r="CX415" s="166"/>
      <c r="CY415" s="166"/>
      <c r="CZ415" s="166"/>
    </row>
    <row r="416" spans="1:104" ht="11.25" customHeight="1" x14ac:dyDescent="0.2">
      <c r="A416" s="166"/>
      <c r="B416" s="166"/>
      <c r="C416" s="166"/>
      <c r="D416" s="166"/>
      <c r="E416" s="166"/>
      <c r="F416" s="166"/>
      <c r="G416" s="166"/>
      <c r="H416" s="166"/>
      <c r="I416" s="166"/>
      <c r="J416" s="166"/>
      <c r="K416" s="166"/>
      <c r="L416" s="166"/>
      <c r="M416" s="166"/>
      <c r="N416" s="166"/>
      <c r="O416" s="166"/>
      <c r="P416" s="166"/>
      <c r="Q416" s="166"/>
      <c r="R416" s="166"/>
      <c r="S416" s="166"/>
      <c r="T416" s="168"/>
      <c r="U416" s="169"/>
      <c r="V416" s="169"/>
      <c r="W416" s="166"/>
      <c r="X416" s="166"/>
      <c r="Y416" s="166"/>
      <c r="Z416" s="166"/>
      <c r="AA416" s="166"/>
      <c r="AB416" s="166"/>
      <c r="AC416" s="166"/>
      <c r="AD416" s="166"/>
      <c r="AE416" s="166"/>
      <c r="AF416" s="166"/>
      <c r="AG416" s="166"/>
      <c r="AH416" s="166"/>
      <c r="AI416" s="166"/>
      <c r="AJ416" s="166"/>
      <c r="AK416" s="166"/>
      <c r="AL416" s="166"/>
      <c r="AM416" s="166"/>
      <c r="AN416" s="166"/>
      <c r="AO416" s="166"/>
      <c r="AP416" s="166"/>
      <c r="AQ416" s="166"/>
      <c r="AR416" s="166"/>
      <c r="AS416" s="166"/>
      <c r="AT416" s="166"/>
      <c r="AU416" s="166"/>
      <c r="AV416" s="166"/>
      <c r="AW416" s="166"/>
      <c r="AX416" s="166"/>
      <c r="AY416" s="166"/>
      <c r="AZ416" s="166"/>
      <c r="BA416" s="166"/>
      <c r="BB416" s="166"/>
      <c r="BC416" s="166"/>
      <c r="BD416" s="166"/>
      <c r="BE416" s="166"/>
      <c r="BF416" s="166"/>
      <c r="BG416" s="166"/>
      <c r="BH416" s="166"/>
      <c r="BI416" s="166"/>
      <c r="BJ416" s="166"/>
      <c r="BK416" s="166"/>
      <c r="BL416" s="166"/>
      <c r="BM416" s="166"/>
      <c r="BN416" s="166"/>
      <c r="BO416" s="166"/>
      <c r="BP416" s="166"/>
      <c r="BQ416" s="166"/>
      <c r="BR416" s="166"/>
      <c r="BS416" s="166"/>
      <c r="BT416" s="166"/>
      <c r="BU416" s="166"/>
      <c r="BV416" s="166"/>
      <c r="BW416" s="166"/>
      <c r="BX416" s="166"/>
      <c r="BY416" s="166"/>
      <c r="BZ416" s="166"/>
      <c r="CA416" s="166"/>
      <c r="CB416" s="166"/>
      <c r="CC416" s="166"/>
      <c r="CD416" s="166"/>
      <c r="CE416" s="166"/>
      <c r="CF416" s="166"/>
      <c r="CG416" s="166"/>
      <c r="CH416" s="166"/>
      <c r="CI416" s="166"/>
      <c r="CJ416" s="166"/>
      <c r="CK416" s="166"/>
      <c r="CL416" s="166"/>
      <c r="CM416" s="166"/>
      <c r="CN416" s="166"/>
      <c r="CO416" s="166"/>
      <c r="CP416" s="166"/>
      <c r="CQ416" s="166"/>
      <c r="CR416" s="166"/>
      <c r="CS416" s="166"/>
      <c r="CT416" s="166"/>
      <c r="CU416" s="166"/>
      <c r="CV416" s="166"/>
      <c r="CW416" s="166"/>
      <c r="CX416" s="166"/>
      <c r="CY416" s="166"/>
      <c r="CZ416" s="166"/>
    </row>
    <row r="417" spans="1:104" ht="11.25" customHeight="1" x14ac:dyDescent="0.2">
      <c r="A417" s="166"/>
      <c r="B417" s="166"/>
      <c r="C417" s="166"/>
      <c r="D417" s="166"/>
      <c r="E417" s="166"/>
      <c r="F417" s="166"/>
      <c r="G417" s="166"/>
      <c r="H417" s="166"/>
      <c r="I417" s="166"/>
      <c r="J417" s="166"/>
      <c r="K417" s="166"/>
      <c r="L417" s="166"/>
      <c r="M417" s="166"/>
      <c r="N417" s="166"/>
      <c r="O417" s="166"/>
      <c r="P417" s="166"/>
      <c r="Q417" s="166"/>
      <c r="R417" s="166"/>
      <c r="S417" s="166"/>
      <c r="T417" s="168"/>
      <c r="U417" s="169"/>
      <c r="V417" s="169"/>
      <c r="W417" s="166"/>
      <c r="X417" s="166"/>
      <c r="Y417" s="166"/>
      <c r="Z417" s="166"/>
      <c r="AA417" s="166"/>
      <c r="AB417" s="166"/>
      <c r="AC417" s="166"/>
      <c r="AD417" s="166"/>
      <c r="AE417" s="166"/>
      <c r="AF417" s="166"/>
      <c r="AG417" s="166"/>
      <c r="AH417" s="166"/>
      <c r="AI417" s="166"/>
      <c r="AJ417" s="166"/>
      <c r="AK417" s="166"/>
      <c r="AL417" s="166"/>
      <c r="AM417" s="166"/>
      <c r="AN417" s="166"/>
      <c r="AO417" s="166"/>
      <c r="AP417" s="166"/>
      <c r="AQ417" s="166"/>
      <c r="AR417" s="166"/>
      <c r="AS417" s="166"/>
      <c r="AT417" s="166"/>
      <c r="AU417" s="166"/>
      <c r="AV417" s="166"/>
      <c r="AW417" s="166"/>
      <c r="AX417" s="166"/>
      <c r="AY417" s="166"/>
      <c r="AZ417" s="166"/>
      <c r="BA417" s="166"/>
      <c r="BB417" s="166"/>
      <c r="BC417" s="166"/>
      <c r="BD417" s="166"/>
      <c r="BE417" s="166"/>
      <c r="BF417" s="166"/>
      <c r="BG417" s="166"/>
      <c r="BH417" s="166"/>
      <c r="BI417" s="166"/>
      <c r="BJ417" s="166"/>
      <c r="BK417" s="166"/>
      <c r="BL417" s="166"/>
      <c r="BM417" s="166"/>
      <c r="BN417" s="166"/>
      <c r="BO417" s="166"/>
      <c r="BP417" s="166"/>
      <c r="BQ417" s="166"/>
      <c r="BR417" s="166"/>
      <c r="BS417" s="166"/>
      <c r="BT417" s="166"/>
      <c r="BU417" s="166"/>
      <c r="BV417" s="166"/>
      <c r="BW417" s="166"/>
      <c r="BX417" s="166"/>
      <c r="BY417" s="166"/>
      <c r="BZ417" s="166"/>
      <c r="CA417" s="166"/>
      <c r="CB417" s="166"/>
      <c r="CC417" s="166"/>
      <c r="CD417" s="166"/>
      <c r="CE417" s="166"/>
      <c r="CF417" s="166"/>
      <c r="CG417" s="166"/>
      <c r="CH417" s="166"/>
      <c r="CI417" s="166"/>
      <c r="CJ417" s="166"/>
      <c r="CK417" s="166"/>
      <c r="CL417" s="166"/>
      <c r="CM417" s="166"/>
      <c r="CN417" s="166"/>
      <c r="CO417" s="166"/>
      <c r="CP417" s="166"/>
      <c r="CQ417" s="166"/>
      <c r="CR417" s="166"/>
      <c r="CS417" s="166"/>
      <c r="CT417" s="166"/>
      <c r="CU417" s="166"/>
      <c r="CV417" s="166"/>
      <c r="CW417" s="166"/>
      <c r="CX417" s="166"/>
      <c r="CY417" s="166"/>
      <c r="CZ417" s="166"/>
    </row>
    <row r="418" spans="1:104" ht="11.25" customHeight="1" x14ac:dyDescent="0.2">
      <c r="A418" s="166"/>
      <c r="B418" s="166"/>
      <c r="C418" s="166"/>
      <c r="D418" s="166"/>
      <c r="E418" s="166"/>
      <c r="F418" s="166"/>
      <c r="G418" s="166"/>
      <c r="H418" s="166"/>
      <c r="I418" s="166"/>
      <c r="J418" s="166"/>
      <c r="K418" s="166"/>
      <c r="L418" s="166"/>
      <c r="M418" s="166"/>
      <c r="N418" s="166"/>
      <c r="O418" s="166"/>
      <c r="P418" s="166"/>
      <c r="Q418" s="166"/>
      <c r="R418" s="166"/>
      <c r="S418" s="166"/>
      <c r="T418" s="168"/>
      <c r="U418" s="169"/>
      <c r="V418" s="169"/>
      <c r="W418" s="166"/>
      <c r="X418" s="166"/>
      <c r="Y418" s="166"/>
      <c r="Z418" s="166"/>
      <c r="AA418" s="166"/>
      <c r="AB418" s="166"/>
      <c r="AC418" s="166"/>
      <c r="AD418" s="166"/>
      <c r="AE418" s="166"/>
      <c r="AF418" s="166"/>
      <c r="AG418" s="166"/>
      <c r="AH418" s="166"/>
      <c r="AI418" s="166"/>
      <c r="AJ418" s="166"/>
      <c r="AK418" s="166"/>
      <c r="AL418" s="166"/>
      <c r="AM418" s="166"/>
      <c r="AN418" s="166"/>
      <c r="AO418" s="166"/>
      <c r="AP418" s="166"/>
      <c r="AQ418" s="166"/>
      <c r="AR418" s="166"/>
      <c r="AS418" s="166"/>
      <c r="AT418" s="166"/>
      <c r="AU418" s="166"/>
      <c r="AV418" s="166"/>
      <c r="AW418" s="166"/>
      <c r="AX418" s="166"/>
      <c r="AY418" s="166"/>
      <c r="AZ418" s="166"/>
      <c r="BA418" s="166"/>
      <c r="BB418" s="166"/>
      <c r="BC418" s="166"/>
      <c r="BD418" s="166"/>
      <c r="BE418" s="166"/>
      <c r="BF418" s="166"/>
      <c r="BG418" s="166"/>
      <c r="BH418" s="166"/>
      <c r="BI418" s="166"/>
      <c r="BJ418" s="166"/>
      <c r="BK418" s="166"/>
      <c r="BL418" s="166"/>
      <c r="BM418" s="166"/>
      <c r="BN418" s="166"/>
      <c r="BO418" s="166"/>
      <c r="BP418" s="166"/>
      <c r="BQ418" s="166"/>
      <c r="BR418" s="166"/>
      <c r="BS418" s="166"/>
      <c r="BT418" s="166"/>
      <c r="BU418" s="166"/>
      <c r="BV418" s="166"/>
      <c r="BW418" s="166"/>
      <c r="BX418" s="166"/>
      <c r="BY418" s="166"/>
      <c r="BZ418" s="166"/>
      <c r="CA418" s="166"/>
      <c r="CB418" s="166"/>
      <c r="CC418" s="166"/>
      <c r="CD418" s="166"/>
      <c r="CE418" s="166"/>
      <c r="CF418" s="166"/>
      <c r="CG418" s="166"/>
      <c r="CH418" s="166"/>
      <c r="CI418" s="166"/>
      <c r="CJ418" s="166"/>
      <c r="CK418" s="166"/>
      <c r="CL418" s="166"/>
      <c r="CM418" s="166"/>
      <c r="CN418" s="166"/>
      <c r="CO418" s="166"/>
      <c r="CP418" s="166"/>
      <c r="CQ418" s="166"/>
      <c r="CR418" s="166"/>
      <c r="CS418" s="166"/>
      <c r="CT418" s="166"/>
      <c r="CU418" s="166"/>
      <c r="CV418" s="166"/>
      <c r="CW418" s="166"/>
      <c r="CX418" s="166"/>
      <c r="CY418" s="166"/>
      <c r="CZ418" s="166"/>
    </row>
    <row r="419" spans="1:104" ht="11.25" customHeight="1" x14ac:dyDescent="0.2">
      <c r="A419" s="166"/>
      <c r="B419" s="166"/>
      <c r="C419" s="166"/>
      <c r="D419" s="166"/>
      <c r="E419" s="166"/>
      <c r="F419" s="166"/>
      <c r="G419" s="166"/>
      <c r="H419" s="166"/>
      <c r="I419" s="166"/>
      <c r="J419" s="166"/>
      <c r="K419" s="166"/>
      <c r="L419" s="166"/>
      <c r="M419" s="166"/>
      <c r="N419" s="166"/>
      <c r="O419" s="166"/>
      <c r="P419" s="166"/>
      <c r="Q419" s="166"/>
      <c r="R419" s="166"/>
      <c r="S419" s="166"/>
      <c r="T419" s="168"/>
      <c r="U419" s="169"/>
      <c r="V419" s="169"/>
      <c r="W419" s="166"/>
      <c r="X419" s="166"/>
      <c r="Y419" s="166"/>
      <c r="Z419" s="166"/>
      <c r="AA419" s="166"/>
      <c r="AB419" s="166"/>
      <c r="AC419" s="166"/>
      <c r="AD419" s="166"/>
      <c r="AE419" s="166"/>
      <c r="AF419" s="166"/>
      <c r="AG419" s="166"/>
      <c r="AH419" s="166"/>
      <c r="AI419" s="166"/>
      <c r="AJ419" s="166"/>
      <c r="AK419" s="166"/>
      <c r="AL419" s="166"/>
      <c r="AM419" s="166"/>
      <c r="AN419" s="166"/>
      <c r="AO419" s="166"/>
      <c r="AP419" s="166"/>
      <c r="AQ419" s="166"/>
      <c r="AR419" s="166"/>
      <c r="AS419" s="166"/>
      <c r="AT419" s="166"/>
      <c r="AU419" s="166"/>
      <c r="AV419" s="166"/>
      <c r="AW419" s="166"/>
      <c r="AX419" s="166"/>
      <c r="AY419" s="166"/>
      <c r="AZ419" s="166"/>
      <c r="BA419" s="166"/>
      <c r="BB419" s="166"/>
      <c r="BC419" s="166"/>
      <c r="BD419" s="166"/>
      <c r="BE419" s="166"/>
      <c r="BF419" s="166"/>
      <c r="BG419" s="166"/>
      <c r="BH419" s="166"/>
      <c r="BI419" s="166"/>
      <c r="BJ419" s="166"/>
      <c r="BK419" s="166"/>
      <c r="BL419" s="166"/>
      <c r="BM419" s="166"/>
      <c r="BN419" s="166"/>
      <c r="BO419" s="166"/>
      <c r="BP419" s="166"/>
      <c r="BQ419" s="166"/>
      <c r="BR419" s="166"/>
      <c r="BS419" s="166"/>
      <c r="BT419" s="166"/>
      <c r="BU419" s="166"/>
      <c r="BV419" s="166"/>
      <c r="BW419" s="166"/>
      <c r="BX419" s="166"/>
      <c r="BY419" s="166"/>
      <c r="BZ419" s="166"/>
      <c r="CA419" s="166"/>
      <c r="CB419" s="166"/>
      <c r="CC419" s="166"/>
      <c r="CD419" s="166"/>
      <c r="CE419" s="166"/>
      <c r="CF419" s="166"/>
      <c r="CG419" s="166"/>
      <c r="CH419" s="166"/>
      <c r="CI419" s="166"/>
      <c r="CJ419" s="166"/>
      <c r="CK419" s="166"/>
      <c r="CL419" s="166"/>
      <c r="CM419" s="166"/>
      <c r="CN419" s="166"/>
      <c r="CO419" s="166"/>
      <c r="CP419" s="166"/>
      <c r="CQ419" s="166"/>
      <c r="CR419" s="166"/>
      <c r="CS419" s="166"/>
      <c r="CT419" s="166"/>
      <c r="CU419" s="166"/>
      <c r="CV419" s="166"/>
      <c r="CW419" s="166"/>
      <c r="CX419" s="166"/>
      <c r="CY419" s="166"/>
      <c r="CZ419" s="166"/>
    </row>
    <row r="420" spans="1:104" ht="11.25" customHeight="1" x14ac:dyDescent="0.2">
      <c r="A420" s="166"/>
      <c r="B420" s="166"/>
      <c r="C420" s="166"/>
      <c r="D420" s="166"/>
      <c r="E420" s="166"/>
      <c r="F420" s="166"/>
      <c r="G420" s="166"/>
      <c r="H420" s="166"/>
      <c r="I420" s="166"/>
      <c r="J420" s="166"/>
      <c r="K420" s="166"/>
      <c r="L420" s="166"/>
      <c r="M420" s="166"/>
      <c r="N420" s="166"/>
      <c r="O420" s="166"/>
      <c r="P420" s="166"/>
      <c r="Q420" s="166"/>
      <c r="R420" s="166"/>
      <c r="S420" s="166"/>
      <c r="T420" s="168"/>
      <c r="U420" s="169"/>
      <c r="V420" s="169"/>
      <c r="W420" s="166"/>
      <c r="X420" s="166"/>
      <c r="Y420" s="166"/>
      <c r="Z420" s="166"/>
      <c r="AA420" s="166"/>
      <c r="AB420" s="166"/>
      <c r="AC420" s="166"/>
      <c r="AD420" s="166"/>
      <c r="AE420" s="166"/>
      <c r="AF420" s="166"/>
      <c r="AG420" s="166"/>
      <c r="AH420" s="166"/>
      <c r="AI420" s="166"/>
      <c r="AJ420" s="166"/>
      <c r="AK420" s="166"/>
      <c r="AL420" s="166"/>
      <c r="AM420" s="166"/>
      <c r="AN420" s="166"/>
      <c r="AO420" s="166"/>
      <c r="AP420" s="166"/>
      <c r="AQ420" s="166"/>
      <c r="AR420" s="166"/>
      <c r="AS420" s="166"/>
      <c r="AT420" s="166"/>
      <c r="AU420" s="166"/>
      <c r="AV420" s="166"/>
      <c r="AW420" s="166"/>
      <c r="AX420" s="166"/>
      <c r="AY420" s="166"/>
      <c r="AZ420" s="166"/>
      <c r="BA420" s="166"/>
      <c r="BB420" s="166"/>
      <c r="BC420" s="166"/>
      <c r="BD420" s="166"/>
      <c r="BE420" s="166"/>
      <c r="BF420" s="166"/>
      <c r="BG420" s="166"/>
      <c r="BH420" s="166"/>
      <c r="BI420" s="166"/>
      <c r="BJ420" s="166"/>
      <c r="BK420" s="166"/>
      <c r="BL420" s="166"/>
      <c r="BM420" s="166"/>
      <c r="BN420" s="166"/>
      <c r="BO420" s="166"/>
      <c r="BP420" s="166"/>
      <c r="BQ420" s="166"/>
      <c r="BR420" s="166"/>
      <c r="BS420" s="166"/>
      <c r="BT420" s="166"/>
      <c r="BU420" s="166"/>
      <c r="BV420" s="166"/>
      <c r="BW420" s="166"/>
      <c r="BX420" s="166"/>
      <c r="BY420" s="166"/>
      <c r="BZ420" s="166"/>
      <c r="CA420" s="166"/>
      <c r="CB420" s="166"/>
      <c r="CC420" s="166"/>
      <c r="CD420" s="166"/>
      <c r="CE420" s="166"/>
      <c r="CF420" s="166"/>
      <c r="CG420" s="166"/>
      <c r="CH420" s="166"/>
      <c r="CI420" s="166"/>
      <c r="CJ420" s="166"/>
      <c r="CK420" s="166"/>
      <c r="CL420" s="166"/>
      <c r="CM420" s="166"/>
      <c r="CN420" s="166"/>
      <c r="CO420" s="166"/>
      <c r="CP420" s="166"/>
      <c r="CQ420" s="166"/>
      <c r="CR420" s="166"/>
      <c r="CS420" s="166"/>
      <c r="CT420" s="166"/>
      <c r="CU420" s="166"/>
      <c r="CV420" s="166"/>
      <c r="CW420" s="166"/>
      <c r="CX420" s="166"/>
      <c r="CY420" s="166"/>
      <c r="CZ420" s="166"/>
    </row>
    <row r="421" spans="1:104" ht="11.25" customHeight="1" x14ac:dyDescent="0.2">
      <c r="A421" s="166"/>
      <c r="B421" s="166"/>
      <c r="C421" s="166"/>
      <c r="D421" s="166"/>
      <c r="E421" s="166"/>
      <c r="F421" s="166"/>
      <c r="G421" s="166"/>
      <c r="H421" s="166"/>
      <c r="I421" s="166"/>
      <c r="J421" s="166"/>
      <c r="K421" s="166"/>
      <c r="L421" s="166"/>
      <c r="M421" s="166"/>
      <c r="N421" s="166"/>
      <c r="O421" s="166"/>
      <c r="P421" s="166"/>
      <c r="Q421" s="166"/>
      <c r="R421" s="166"/>
      <c r="S421" s="166"/>
      <c r="T421" s="168"/>
      <c r="U421" s="169"/>
      <c r="V421" s="169"/>
      <c r="W421" s="166"/>
      <c r="X421" s="166"/>
      <c r="Y421" s="166"/>
      <c r="Z421" s="166"/>
      <c r="AA421" s="166"/>
      <c r="AB421" s="166"/>
      <c r="AC421" s="166"/>
      <c r="AD421" s="166"/>
      <c r="AE421" s="166"/>
      <c r="AF421" s="166"/>
      <c r="AG421" s="166"/>
      <c r="AH421" s="166"/>
      <c r="AI421" s="166"/>
      <c r="AJ421" s="166"/>
      <c r="AK421" s="166"/>
      <c r="AL421" s="166"/>
      <c r="AM421" s="166"/>
      <c r="AN421" s="166"/>
      <c r="AO421" s="166"/>
      <c r="AP421" s="166"/>
      <c r="AQ421" s="166"/>
      <c r="AR421" s="166"/>
      <c r="AS421" s="166"/>
      <c r="AT421" s="166"/>
      <c r="AU421" s="166"/>
      <c r="AV421" s="166"/>
      <c r="AW421" s="166"/>
      <c r="AX421" s="166"/>
      <c r="AY421" s="166"/>
      <c r="AZ421" s="166"/>
      <c r="BA421" s="166"/>
      <c r="BB421" s="166"/>
      <c r="BC421" s="166"/>
      <c r="BD421" s="166"/>
      <c r="BE421" s="166"/>
      <c r="BF421" s="166"/>
      <c r="BG421" s="166"/>
      <c r="BH421" s="166"/>
      <c r="BI421" s="166"/>
      <c r="BJ421" s="166"/>
      <c r="BK421" s="166"/>
      <c r="BL421" s="166"/>
      <c r="BM421" s="166"/>
      <c r="BN421" s="166"/>
      <c r="BO421" s="166"/>
      <c r="BP421" s="166"/>
      <c r="BQ421" s="166"/>
      <c r="BR421" s="166"/>
      <c r="BS421" s="166"/>
      <c r="BT421" s="166"/>
      <c r="BU421" s="166"/>
      <c r="BV421" s="166"/>
      <c r="BW421" s="166"/>
      <c r="BX421" s="166"/>
      <c r="BY421" s="166"/>
      <c r="BZ421" s="166"/>
      <c r="CA421" s="166"/>
      <c r="CB421" s="166"/>
      <c r="CC421" s="166"/>
      <c r="CD421" s="166"/>
      <c r="CE421" s="166"/>
      <c r="CF421" s="166"/>
      <c r="CG421" s="166"/>
      <c r="CH421" s="166"/>
      <c r="CI421" s="166"/>
      <c r="CJ421" s="166"/>
      <c r="CK421" s="166"/>
      <c r="CL421" s="166"/>
      <c r="CM421" s="166"/>
      <c r="CN421" s="166"/>
      <c r="CO421" s="166"/>
      <c r="CP421" s="166"/>
      <c r="CQ421" s="166"/>
      <c r="CR421" s="166"/>
      <c r="CS421" s="166"/>
      <c r="CT421" s="166"/>
      <c r="CU421" s="166"/>
      <c r="CV421" s="166"/>
      <c r="CW421" s="166"/>
      <c r="CX421" s="166"/>
      <c r="CY421" s="166"/>
      <c r="CZ421" s="166"/>
    </row>
    <row r="422" spans="1:104" ht="11.25" customHeight="1" x14ac:dyDescent="0.2">
      <c r="A422" s="166"/>
      <c r="B422" s="166"/>
      <c r="C422" s="166"/>
      <c r="D422" s="166"/>
      <c r="E422" s="166"/>
      <c r="F422" s="166"/>
      <c r="G422" s="166"/>
      <c r="H422" s="166"/>
      <c r="I422" s="166"/>
      <c r="J422" s="166"/>
      <c r="K422" s="166"/>
      <c r="L422" s="166"/>
      <c r="M422" s="166"/>
      <c r="N422" s="166"/>
      <c r="O422" s="166"/>
      <c r="P422" s="166"/>
      <c r="Q422" s="166"/>
      <c r="R422" s="166"/>
      <c r="S422" s="166"/>
      <c r="T422" s="168"/>
      <c r="U422" s="169"/>
      <c r="V422" s="169"/>
      <c r="W422" s="166"/>
      <c r="X422" s="166"/>
      <c r="Y422" s="166"/>
      <c r="Z422" s="166"/>
      <c r="AA422" s="166"/>
      <c r="AB422" s="166"/>
      <c r="AC422" s="166"/>
      <c r="AD422" s="166"/>
      <c r="AE422" s="166"/>
      <c r="AF422" s="166"/>
      <c r="AG422" s="166"/>
      <c r="AH422" s="166"/>
      <c r="AI422" s="166"/>
      <c r="AJ422" s="166"/>
      <c r="AK422" s="166"/>
      <c r="AL422" s="166"/>
      <c r="AM422" s="166"/>
      <c r="AN422" s="166"/>
      <c r="AO422" s="166"/>
      <c r="AP422" s="166"/>
      <c r="AQ422" s="166"/>
      <c r="AR422" s="166"/>
      <c r="AS422" s="166"/>
      <c r="AT422" s="166"/>
      <c r="AU422" s="166"/>
      <c r="AV422" s="166"/>
      <c r="AW422" s="166"/>
      <c r="AX422" s="166"/>
      <c r="AY422" s="166"/>
      <c r="AZ422" s="166"/>
      <c r="BA422" s="166"/>
      <c r="BB422" s="166"/>
      <c r="BC422" s="166"/>
      <c r="BD422" s="166"/>
      <c r="BE422" s="166"/>
      <c r="BF422" s="166"/>
      <c r="BG422" s="166"/>
      <c r="BH422" s="166"/>
      <c r="BI422" s="166"/>
      <c r="BJ422" s="166"/>
      <c r="BK422" s="166"/>
      <c r="BL422" s="166"/>
      <c r="BM422" s="166"/>
      <c r="BN422" s="166"/>
      <c r="BO422" s="166"/>
      <c r="BP422" s="166"/>
      <c r="BQ422" s="166"/>
      <c r="BR422" s="166"/>
      <c r="BS422" s="166"/>
      <c r="BT422" s="166"/>
      <c r="BU422" s="166"/>
      <c r="BV422" s="166"/>
      <c r="BW422" s="166"/>
      <c r="BX422" s="166"/>
      <c r="BY422" s="166"/>
      <c r="BZ422" s="166"/>
      <c r="CA422" s="166"/>
      <c r="CB422" s="166"/>
      <c r="CC422" s="166"/>
      <c r="CD422" s="166"/>
      <c r="CE422" s="166"/>
      <c r="CF422" s="166"/>
      <c r="CG422" s="166"/>
      <c r="CH422" s="166"/>
      <c r="CI422" s="166"/>
      <c r="CJ422" s="166"/>
      <c r="CK422" s="166"/>
      <c r="CL422" s="166"/>
      <c r="CM422" s="166"/>
      <c r="CN422" s="166"/>
      <c r="CO422" s="166"/>
      <c r="CP422" s="166"/>
      <c r="CQ422" s="166"/>
      <c r="CR422" s="166"/>
      <c r="CS422" s="166"/>
      <c r="CT422" s="166"/>
      <c r="CU422" s="166"/>
      <c r="CV422" s="166"/>
      <c r="CW422" s="166"/>
      <c r="CX422" s="166"/>
      <c r="CY422" s="166"/>
      <c r="CZ422" s="166"/>
    </row>
    <row r="423" spans="1:104" ht="11.25" customHeight="1" x14ac:dyDescent="0.2">
      <c r="A423" s="166"/>
      <c r="B423" s="166"/>
      <c r="C423" s="166"/>
      <c r="D423" s="166"/>
      <c r="E423" s="166"/>
      <c r="F423" s="166"/>
      <c r="G423" s="166"/>
      <c r="H423" s="166"/>
      <c r="I423" s="166"/>
      <c r="J423" s="166"/>
      <c r="K423" s="166"/>
      <c r="L423" s="166"/>
      <c r="M423" s="166"/>
      <c r="N423" s="166"/>
      <c r="O423" s="166"/>
      <c r="P423" s="166"/>
      <c r="Q423" s="166"/>
      <c r="R423" s="166"/>
      <c r="S423" s="166"/>
      <c r="T423" s="168"/>
      <c r="U423" s="169"/>
      <c r="V423" s="169"/>
      <c r="W423" s="166"/>
      <c r="X423" s="166"/>
      <c r="Y423" s="166"/>
      <c r="Z423" s="166"/>
      <c r="AA423" s="166"/>
      <c r="AB423" s="166"/>
      <c r="AC423" s="166"/>
      <c r="AD423" s="166"/>
      <c r="AE423" s="166"/>
      <c r="AF423" s="166"/>
      <c r="AG423" s="166"/>
      <c r="AH423" s="166"/>
      <c r="AI423" s="166"/>
      <c r="AJ423" s="166"/>
      <c r="AK423" s="166"/>
      <c r="AL423" s="166"/>
      <c r="AM423" s="166"/>
      <c r="AN423" s="166"/>
      <c r="AO423" s="166"/>
      <c r="AP423" s="166"/>
      <c r="AQ423" s="166"/>
      <c r="AR423" s="166"/>
      <c r="AS423" s="166"/>
      <c r="AT423" s="166"/>
      <c r="AU423" s="166"/>
      <c r="AV423" s="166"/>
      <c r="AW423" s="166"/>
      <c r="AX423" s="166"/>
      <c r="AY423" s="166"/>
      <c r="AZ423" s="166"/>
      <c r="BA423" s="166"/>
      <c r="BB423" s="166"/>
      <c r="BC423" s="166"/>
      <c r="BD423" s="166"/>
      <c r="BE423" s="166"/>
      <c r="BF423" s="166"/>
      <c r="BG423" s="166"/>
      <c r="BH423" s="166"/>
      <c r="BI423" s="166"/>
      <c r="BJ423" s="166"/>
      <c r="BK423" s="166"/>
      <c r="BL423" s="166"/>
      <c r="BM423" s="166"/>
      <c r="BN423" s="166"/>
      <c r="BO423" s="166"/>
      <c r="BP423" s="166"/>
      <c r="BQ423" s="166"/>
      <c r="BR423" s="166"/>
      <c r="BS423" s="166"/>
      <c r="BT423" s="166"/>
      <c r="BU423" s="166"/>
      <c r="BV423" s="166"/>
      <c r="BW423" s="166"/>
      <c r="BX423" s="166"/>
      <c r="BY423" s="166"/>
      <c r="BZ423" s="166"/>
      <c r="CA423" s="166"/>
      <c r="CB423" s="166"/>
      <c r="CC423" s="166"/>
      <c r="CD423" s="166"/>
      <c r="CE423" s="166"/>
      <c r="CF423" s="166"/>
      <c r="CG423" s="166"/>
      <c r="CH423" s="166"/>
      <c r="CI423" s="166"/>
      <c r="CJ423" s="166"/>
      <c r="CK423" s="166"/>
      <c r="CL423" s="166"/>
      <c r="CM423" s="166"/>
      <c r="CN423" s="166"/>
      <c r="CO423" s="166"/>
      <c r="CP423" s="166"/>
      <c r="CQ423" s="166"/>
      <c r="CR423" s="166"/>
      <c r="CS423" s="166"/>
      <c r="CT423" s="166"/>
      <c r="CU423" s="166"/>
      <c r="CV423" s="166"/>
      <c r="CW423" s="166"/>
      <c r="CX423" s="166"/>
      <c r="CY423" s="166"/>
      <c r="CZ423" s="166"/>
    </row>
    <row r="424" spans="1:104" ht="11.25" customHeight="1" x14ac:dyDescent="0.2">
      <c r="A424" s="166"/>
      <c r="B424" s="166"/>
      <c r="C424" s="166"/>
      <c r="D424" s="166"/>
      <c r="E424" s="166"/>
      <c r="F424" s="166"/>
      <c r="G424" s="166"/>
      <c r="H424" s="166"/>
      <c r="I424" s="166"/>
      <c r="J424" s="166"/>
      <c r="K424" s="166"/>
      <c r="L424" s="166"/>
      <c r="M424" s="166"/>
      <c r="N424" s="166"/>
      <c r="O424" s="166"/>
      <c r="P424" s="166"/>
      <c r="Q424" s="166"/>
      <c r="R424" s="166"/>
      <c r="S424" s="166"/>
      <c r="T424" s="168"/>
      <c r="U424" s="169"/>
      <c r="V424" s="169"/>
      <c r="W424" s="166"/>
      <c r="X424" s="166"/>
      <c r="Y424" s="166"/>
      <c r="Z424" s="166"/>
      <c r="AA424" s="166"/>
      <c r="AB424" s="166"/>
      <c r="AC424" s="166"/>
      <c r="AD424" s="166"/>
      <c r="AE424" s="166"/>
      <c r="AF424" s="166"/>
      <c r="AG424" s="166"/>
      <c r="AH424" s="166"/>
      <c r="AI424" s="166"/>
      <c r="AJ424" s="166"/>
      <c r="AK424" s="166"/>
      <c r="AL424" s="166"/>
      <c r="AM424" s="166"/>
      <c r="AN424" s="166"/>
      <c r="AO424" s="166"/>
      <c r="AP424" s="166"/>
      <c r="AQ424" s="166"/>
      <c r="AR424" s="166"/>
      <c r="AS424" s="166"/>
      <c r="AT424" s="166"/>
      <c r="AU424" s="166"/>
      <c r="AV424" s="166"/>
      <c r="AW424" s="166"/>
      <c r="AX424" s="166"/>
      <c r="AY424" s="166"/>
      <c r="AZ424" s="166"/>
      <c r="BA424" s="166"/>
      <c r="BB424" s="166"/>
      <c r="BC424" s="166"/>
      <c r="BD424" s="166"/>
      <c r="BE424" s="166"/>
      <c r="BF424" s="166"/>
      <c r="BG424" s="166"/>
      <c r="BH424" s="166"/>
      <c r="BI424" s="166"/>
      <c r="BJ424" s="166"/>
      <c r="BK424" s="166"/>
      <c r="BL424" s="166"/>
      <c r="BM424" s="166"/>
      <c r="BN424" s="166"/>
      <c r="BO424" s="166"/>
      <c r="BP424" s="166"/>
      <c r="BQ424" s="166"/>
      <c r="BR424" s="166"/>
      <c r="BS424" s="166"/>
      <c r="BT424" s="166"/>
      <c r="BU424" s="166"/>
      <c r="BV424" s="166"/>
      <c r="BW424" s="166"/>
      <c r="BX424" s="166"/>
      <c r="BY424" s="166"/>
      <c r="BZ424" s="166"/>
      <c r="CA424" s="166"/>
      <c r="CB424" s="166"/>
      <c r="CC424" s="166"/>
      <c r="CD424" s="166"/>
      <c r="CE424" s="166"/>
      <c r="CF424" s="166"/>
      <c r="CG424" s="166"/>
      <c r="CH424" s="166"/>
      <c r="CI424" s="166"/>
      <c r="CJ424" s="166"/>
      <c r="CK424" s="166"/>
      <c r="CL424" s="166"/>
      <c r="CM424" s="166"/>
      <c r="CN424" s="166"/>
      <c r="CO424" s="166"/>
      <c r="CP424" s="166"/>
      <c r="CQ424" s="166"/>
      <c r="CR424" s="166"/>
      <c r="CS424" s="166"/>
      <c r="CT424" s="166"/>
      <c r="CU424" s="166"/>
      <c r="CV424" s="166"/>
      <c r="CW424" s="166"/>
      <c r="CX424" s="166"/>
      <c r="CY424" s="166"/>
      <c r="CZ424" s="166"/>
    </row>
    <row r="425" spans="1:104" ht="11.25" customHeight="1" x14ac:dyDescent="0.2">
      <c r="A425" s="166"/>
      <c r="B425" s="166"/>
      <c r="C425" s="166"/>
      <c r="D425" s="166"/>
      <c r="E425" s="166"/>
      <c r="F425" s="166"/>
      <c r="G425" s="166"/>
      <c r="H425" s="166"/>
      <c r="I425" s="166"/>
      <c r="J425" s="166"/>
      <c r="K425" s="166"/>
      <c r="L425" s="166"/>
      <c r="M425" s="166"/>
      <c r="N425" s="166"/>
      <c r="O425" s="166"/>
      <c r="P425" s="166"/>
      <c r="Q425" s="166"/>
      <c r="R425" s="166"/>
      <c r="S425" s="166"/>
      <c r="T425" s="168"/>
      <c r="U425" s="169"/>
      <c r="V425" s="169"/>
      <c r="W425" s="166"/>
      <c r="X425" s="166"/>
      <c r="Y425" s="166"/>
      <c r="Z425" s="166"/>
      <c r="AA425" s="166"/>
      <c r="AB425" s="166"/>
      <c r="AC425" s="166"/>
      <c r="AD425" s="166"/>
      <c r="AE425" s="166"/>
      <c r="AF425" s="166"/>
      <c r="AG425" s="166"/>
      <c r="AH425" s="166"/>
      <c r="AI425" s="166"/>
      <c r="AJ425" s="166"/>
      <c r="AK425" s="166"/>
      <c r="AL425" s="166"/>
      <c r="AM425" s="166"/>
      <c r="AN425" s="166"/>
      <c r="AO425" s="166"/>
      <c r="AP425" s="166"/>
      <c r="AQ425" s="166"/>
      <c r="AR425" s="166"/>
      <c r="AS425" s="166"/>
      <c r="AT425" s="166"/>
      <c r="AU425" s="166"/>
      <c r="AV425" s="166"/>
      <c r="AW425" s="166"/>
      <c r="AX425" s="166"/>
      <c r="AY425" s="166"/>
      <c r="AZ425" s="166"/>
      <c r="BA425" s="166"/>
      <c r="BB425" s="166"/>
      <c r="BC425" s="166"/>
      <c r="BD425" s="166"/>
      <c r="BE425" s="166"/>
      <c r="BF425" s="166"/>
      <c r="BG425" s="166"/>
      <c r="BH425" s="166"/>
      <c r="BI425" s="166"/>
      <c r="BJ425" s="166"/>
      <c r="BK425" s="166"/>
      <c r="BL425" s="166"/>
      <c r="BM425" s="166"/>
      <c r="BN425" s="166"/>
      <c r="BO425" s="166"/>
      <c r="BP425" s="166"/>
      <c r="BQ425" s="166"/>
      <c r="BR425" s="166"/>
      <c r="BS425" s="166"/>
      <c r="BT425" s="166"/>
      <c r="BU425" s="166"/>
      <c r="BV425" s="166"/>
      <c r="BW425" s="166"/>
      <c r="BX425" s="166"/>
      <c r="BY425" s="166"/>
      <c r="BZ425" s="166"/>
      <c r="CA425" s="166"/>
      <c r="CB425" s="166"/>
      <c r="CC425" s="166"/>
      <c r="CD425" s="166"/>
      <c r="CE425" s="166"/>
      <c r="CF425" s="166"/>
      <c r="CG425" s="166"/>
      <c r="CH425" s="166"/>
      <c r="CI425" s="166"/>
      <c r="CJ425" s="166"/>
      <c r="CK425" s="166"/>
      <c r="CL425" s="166"/>
      <c r="CM425" s="166"/>
      <c r="CN425" s="166"/>
      <c r="CO425" s="166"/>
      <c r="CP425" s="166"/>
      <c r="CQ425" s="166"/>
      <c r="CR425" s="166"/>
      <c r="CS425" s="166"/>
      <c r="CT425" s="166"/>
      <c r="CU425" s="166"/>
      <c r="CV425" s="166"/>
      <c r="CW425" s="166"/>
      <c r="CX425" s="166"/>
      <c r="CY425" s="166"/>
      <c r="CZ425" s="166"/>
    </row>
    <row r="426" spans="1:104" ht="11.25" customHeight="1" x14ac:dyDescent="0.2">
      <c r="A426" s="166"/>
      <c r="B426" s="166"/>
      <c r="C426" s="166"/>
      <c r="D426" s="166"/>
      <c r="E426" s="166"/>
      <c r="F426" s="166"/>
      <c r="G426" s="166"/>
      <c r="H426" s="166"/>
      <c r="I426" s="166"/>
      <c r="J426" s="166"/>
      <c r="K426" s="166"/>
      <c r="L426" s="166"/>
      <c r="M426" s="166"/>
      <c r="N426" s="166"/>
      <c r="O426" s="166"/>
      <c r="P426" s="166"/>
      <c r="Q426" s="166"/>
      <c r="R426" s="166"/>
      <c r="S426" s="166"/>
      <c r="T426" s="168"/>
      <c r="U426" s="169"/>
      <c r="V426" s="169"/>
      <c r="W426" s="166"/>
      <c r="X426" s="166"/>
      <c r="Y426" s="166"/>
      <c r="Z426" s="166"/>
      <c r="AA426" s="166"/>
      <c r="AB426" s="166"/>
      <c r="AC426" s="166"/>
      <c r="AD426" s="166"/>
      <c r="AE426" s="166"/>
      <c r="AF426" s="166"/>
      <c r="AG426" s="166"/>
      <c r="AH426" s="166"/>
      <c r="AI426" s="166"/>
      <c r="AJ426" s="166"/>
      <c r="AK426" s="166"/>
      <c r="AL426" s="166"/>
      <c r="AM426" s="166"/>
      <c r="AN426" s="166"/>
      <c r="AO426" s="166"/>
      <c r="AP426" s="166"/>
      <c r="AQ426" s="166"/>
      <c r="AR426" s="166"/>
      <c r="AS426" s="166"/>
      <c r="AT426" s="166"/>
      <c r="AU426" s="166"/>
      <c r="AV426" s="166"/>
      <c r="AW426" s="166"/>
      <c r="AX426" s="166"/>
      <c r="AY426" s="166"/>
      <c r="AZ426" s="166"/>
      <c r="BA426" s="166"/>
      <c r="BB426" s="166"/>
      <c r="BC426" s="166"/>
      <c r="BD426" s="166"/>
      <c r="BE426" s="166"/>
      <c r="BF426" s="166"/>
      <c r="BG426" s="166"/>
      <c r="BH426" s="166"/>
      <c r="BI426" s="166"/>
      <c r="BJ426" s="166"/>
      <c r="BK426" s="166"/>
      <c r="BL426" s="166"/>
      <c r="BM426" s="166"/>
      <c r="BN426" s="166"/>
      <c r="BO426" s="166"/>
      <c r="BP426" s="166"/>
      <c r="BQ426" s="166"/>
      <c r="BR426" s="166"/>
      <c r="BS426" s="166"/>
      <c r="BT426" s="166"/>
      <c r="BU426" s="166"/>
      <c r="BV426" s="166"/>
      <c r="BW426" s="166"/>
      <c r="BX426" s="166"/>
      <c r="BY426" s="166"/>
      <c r="BZ426" s="166"/>
      <c r="CA426" s="166"/>
      <c r="CB426" s="166"/>
      <c r="CC426" s="166"/>
      <c r="CD426" s="166"/>
      <c r="CE426" s="166"/>
      <c r="CF426" s="166"/>
      <c r="CG426" s="166"/>
      <c r="CH426" s="166"/>
      <c r="CI426" s="166"/>
      <c r="CJ426" s="166"/>
      <c r="CK426" s="166"/>
      <c r="CL426" s="166"/>
      <c r="CM426" s="166"/>
      <c r="CN426" s="166"/>
      <c r="CO426" s="166"/>
      <c r="CP426" s="166"/>
      <c r="CQ426" s="166"/>
      <c r="CR426" s="166"/>
      <c r="CS426" s="166"/>
      <c r="CT426" s="166"/>
      <c r="CU426" s="166"/>
      <c r="CV426" s="166"/>
      <c r="CW426" s="166"/>
      <c r="CX426" s="166"/>
      <c r="CY426" s="166"/>
      <c r="CZ426" s="166"/>
    </row>
    <row r="427" spans="1:104" ht="11.25" customHeight="1" x14ac:dyDescent="0.2">
      <c r="A427" s="166"/>
      <c r="B427" s="166"/>
      <c r="C427" s="166"/>
      <c r="D427" s="166"/>
      <c r="E427" s="166"/>
      <c r="F427" s="166"/>
      <c r="G427" s="166"/>
      <c r="H427" s="166"/>
      <c r="I427" s="166"/>
      <c r="J427" s="166"/>
      <c r="K427" s="166"/>
      <c r="L427" s="166"/>
      <c r="M427" s="166"/>
      <c r="N427" s="166"/>
      <c r="O427" s="166"/>
      <c r="P427" s="166"/>
      <c r="Q427" s="166"/>
      <c r="R427" s="166"/>
      <c r="S427" s="166"/>
      <c r="T427" s="168"/>
      <c r="U427" s="169"/>
      <c r="V427" s="169"/>
      <c r="W427" s="166"/>
      <c r="X427" s="166"/>
      <c r="Y427" s="166"/>
      <c r="Z427" s="166"/>
      <c r="AA427" s="166"/>
      <c r="AB427" s="166"/>
      <c r="AC427" s="166"/>
      <c r="AD427" s="166"/>
      <c r="AE427" s="166"/>
      <c r="AF427" s="166"/>
      <c r="AG427" s="166"/>
      <c r="AH427" s="166"/>
      <c r="AI427" s="166"/>
      <c r="AJ427" s="166"/>
      <c r="AK427" s="166"/>
      <c r="AL427" s="166"/>
      <c r="AM427" s="166"/>
      <c r="AN427" s="166"/>
      <c r="AO427" s="166"/>
      <c r="AP427" s="166"/>
      <c r="AQ427" s="166"/>
      <c r="AR427" s="166"/>
      <c r="AS427" s="166"/>
      <c r="AT427" s="166"/>
      <c r="AU427" s="166"/>
      <c r="AV427" s="166"/>
      <c r="AW427" s="166"/>
      <c r="AX427" s="166"/>
      <c r="AY427" s="166"/>
      <c r="AZ427" s="166"/>
      <c r="BA427" s="166"/>
      <c r="BB427" s="166"/>
      <c r="BC427" s="166"/>
      <c r="BD427" s="166"/>
      <c r="BE427" s="166"/>
      <c r="BF427" s="166"/>
      <c r="BG427" s="166"/>
      <c r="BH427" s="166"/>
      <c r="BI427" s="166"/>
      <c r="BJ427" s="166"/>
      <c r="BK427" s="166"/>
      <c r="BL427" s="166"/>
      <c r="BM427" s="166"/>
      <c r="BN427" s="166"/>
      <c r="BO427" s="166"/>
      <c r="BP427" s="166"/>
      <c r="BQ427" s="166"/>
      <c r="BR427" s="166"/>
      <c r="BS427" s="166"/>
      <c r="BT427" s="166"/>
      <c r="BU427" s="166"/>
      <c r="BV427" s="166"/>
      <c r="BW427" s="166"/>
      <c r="BX427" s="166"/>
      <c r="BY427" s="166"/>
      <c r="BZ427" s="166"/>
      <c r="CA427" s="166"/>
      <c r="CB427" s="166"/>
      <c r="CC427" s="166"/>
      <c r="CD427" s="166"/>
      <c r="CE427" s="166"/>
      <c r="CF427" s="166"/>
      <c r="CG427" s="166"/>
      <c r="CH427" s="166"/>
      <c r="CI427" s="166"/>
      <c r="CJ427" s="166"/>
      <c r="CK427" s="166"/>
      <c r="CL427" s="166"/>
      <c r="CM427" s="166"/>
      <c r="CN427" s="166"/>
      <c r="CO427" s="166"/>
      <c r="CP427" s="166"/>
      <c r="CQ427" s="166"/>
      <c r="CR427" s="166"/>
      <c r="CS427" s="166"/>
      <c r="CT427" s="166"/>
      <c r="CU427" s="166"/>
      <c r="CV427" s="166"/>
      <c r="CW427" s="166"/>
      <c r="CX427" s="166"/>
      <c r="CY427" s="166"/>
      <c r="CZ427" s="166"/>
    </row>
    <row r="428" spans="1:104" ht="11.25" customHeight="1" x14ac:dyDescent="0.2">
      <c r="A428" s="166"/>
      <c r="B428" s="166"/>
      <c r="C428" s="166"/>
      <c r="D428" s="166"/>
      <c r="E428" s="166"/>
      <c r="F428" s="166"/>
      <c r="G428" s="166"/>
      <c r="H428" s="166"/>
      <c r="I428" s="166"/>
      <c r="J428" s="166"/>
      <c r="K428" s="166"/>
      <c r="L428" s="166"/>
      <c r="M428" s="166"/>
      <c r="N428" s="166"/>
      <c r="O428" s="166"/>
      <c r="P428" s="166"/>
      <c r="Q428" s="166"/>
      <c r="R428" s="166"/>
      <c r="S428" s="166"/>
      <c r="T428" s="168"/>
      <c r="U428" s="169"/>
      <c r="V428" s="169"/>
      <c r="W428" s="166"/>
      <c r="X428" s="166"/>
      <c r="Y428" s="166"/>
      <c r="Z428" s="166"/>
      <c r="AA428" s="166"/>
      <c r="AB428" s="166"/>
      <c r="AC428" s="166"/>
      <c r="AD428" s="166"/>
      <c r="AE428" s="166"/>
      <c r="AF428" s="166"/>
      <c r="AG428" s="166"/>
      <c r="AH428" s="166"/>
      <c r="AI428" s="166"/>
      <c r="AJ428" s="166"/>
      <c r="AK428" s="166"/>
      <c r="AL428" s="166"/>
      <c r="AM428" s="166"/>
      <c r="AN428" s="166"/>
      <c r="AO428" s="166"/>
      <c r="AP428" s="166"/>
      <c r="AQ428" s="166"/>
      <c r="AR428" s="166"/>
      <c r="AS428" s="166"/>
      <c r="AT428" s="166"/>
      <c r="AU428" s="166"/>
      <c r="AV428" s="166"/>
      <c r="AW428" s="166"/>
      <c r="AX428" s="166"/>
      <c r="AY428" s="166"/>
      <c r="AZ428" s="166"/>
      <c r="BA428" s="166"/>
      <c r="BB428" s="166"/>
      <c r="BC428" s="166"/>
      <c r="BD428" s="166"/>
      <c r="BE428" s="166"/>
      <c r="BF428" s="166"/>
      <c r="BG428" s="166"/>
      <c r="BH428" s="166"/>
      <c r="BI428" s="166"/>
      <c r="BJ428" s="166"/>
      <c r="BK428" s="166"/>
      <c r="BL428" s="166"/>
      <c r="BM428" s="166"/>
      <c r="BN428" s="166"/>
      <c r="BO428" s="166"/>
      <c r="BP428" s="166"/>
      <c r="BQ428" s="166"/>
      <c r="BR428" s="166"/>
      <c r="BS428" s="166"/>
      <c r="BT428" s="166"/>
      <c r="BU428" s="166"/>
      <c r="BV428" s="166"/>
      <c r="BW428" s="166"/>
      <c r="BX428" s="166"/>
      <c r="BY428" s="166"/>
      <c r="BZ428" s="166"/>
      <c r="CA428" s="166"/>
      <c r="CB428" s="166"/>
      <c r="CC428" s="166"/>
      <c r="CD428" s="166"/>
      <c r="CE428" s="166"/>
      <c r="CF428" s="166"/>
      <c r="CG428" s="166"/>
      <c r="CH428" s="166"/>
      <c r="CI428" s="166"/>
      <c r="CJ428" s="166"/>
      <c r="CK428" s="166"/>
      <c r="CL428" s="166"/>
      <c r="CM428" s="166"/>
      <c r="CN428" s="166"/>
      <c r="CO428" s="166"/>
      <c r="CP428" s="166"/>
      <c r="CQ428" s="166"/>
      <c r="CR428" s="166"/>
      <c r="CS428" s="166"/>
      <c r="CT428" s="166"/>
      <c r="CU428" s="166"/>
      <c r="CV428" s="166"/>
      <c r="CW428" s="166"/>
      <c r="CX428" s="166"/>
      <c r="CY428" s="166"/>
      <c r="CZ428" s="166"/>
    </row>
    <row r="429" spans="1:104" ht="11.25" customHeight="1" x14ac:dyDescent="0.2">
      <c r="A429" s="166"/>
      <c r="B429" s="166"/>
      <c r="C429" s="166"/>
      <c r="D429" s="166"/>
      <c r="E429" s="166"/>
      <c r="F429" s="166"/>
      <c r="G429" s="166"/>
      <c r="H429" s="166"/>
      <c r="I429" s="166"/>
      <c r="J429" s="166"/>
      <c r="K429" s="166"/>
      <c r="L429" s="166"/>
      <c r="M429" s="166"/>
      <c r="N429" s="166"/>
      <c r="O429" s="166"/>
      <c r="P429" s="166"/>
      <c r="Q429" s="166"/>
      <c r="R429" s="166"/>
      <c r="S429" s="166"/>
      <c r="T429" s="168"/>
      <c r="U429" s="169"/>
      <c r="V429" s="169"/>
      <c r="W429" s="166"/>
      <c r="X429" s="166"/>
      <c r="Y429" s="166"/>
      <c r="Z429" s="166"/>
      <c r="AA429" s="166"/>
      <c r="AB429" s="166"/>
      <c r="AC429" s="166"/>
      <c r="AD429" s="166"/>
      <c r="AE429" s="166"/>
      <c r="AF429" s="166"/>
      <c r="AG429" s="166"/>
      <c r="AH429" s="166"/>
      <c r="AI429" s="166"/>
      <c r="AJ429" s="166"/>
      <c r="AK429" s="166"/>
      <c r="AL429" s="166"/>
      <c r="AM429" s="166"/>
      <c r="AN429" s="166"/>
      <c r="AO429" s="166"/>
      <c r="AP429" s="166"/>
      <c r="AQ429" s="166"/>
      <c r="AR429" s="166"/>
      <c r="AS429" s="166"/>
      <c r="AT429" s="166"/>
      <c r="AU429" s="166"/>
      <c r="AV429" s="166"/>
      <c r="AW429" s="166"/>
      <c r="AX429" s="166"/>
      <c r="AY429" s="166"/>
      <c r="AZ429" s="166"/>
      <c r="BA429" s="166"/>
      <c r="BB429" s="166"/>
      <c r="BC429" s="166"/>
      <c r="BD429" s="166"/>
      <c r="BE429" s="166"/>
      <c r="BF429" s="166"/>
      <c r="BG429" s="166"/>
      <c r="BH429" s="166"/>
      <c r="BI429" s="166"/>
      <c r="BJ429" s="166"/>
      <c r="BK429" s="166"/>
      <c r="BL429" s="166"/>
      <c r="BM429" s="166"/>
      <c r="BN429" s="166"/>
      <c r="BO429" s="166"/>
      <c r="BP429" s="166"/>
      <c r="BQ429" s="166"/>
      <c r="BR429" s="166"/>
      <c r="BS429" s="166"/>
      <c r="BT429" s="166"/>
      <c r="BU429" s="166"/>
      <c r="BV429" s="166"/>
      <c r="BW429" s="166"/>
      <c r="BX429" s="166"/>
      <c r="BY429" s="166"/>
      <c r="BZ429" s="166"/>
      <c r="CA429" s="166"/>
      <c r="CB429" s="166"/>
      <c r="CC429" s="166"/>
      <c r="CD429" s="166"/>
      <c r="CE429" s="166"/>
      <c r="CF429" s="166"/>
      <c r="CG429" s="166"/>
      <c r="CH429" s="166"/>
      <c r="CI429" s="166"/>
      <c r="CJ429" s="166"/>
      <c r="CK429" s="166"/>
      <c r="CL429" s="166"/>
      <c r="CM429" s="166"/>
      <c r="CN429" s="166"/>
      <c r="CO429" s="166"/>
      <c r="CP429" s="166"/>
      <c r="CQ429" s="166"/>
      <c r="CR429" s="166"/>
      <c r="CS429" s="166"/>
      <c r="CT429" s="166"/>
      <c r="CU429" s="166"/>
      <c r="CV429" s="166"/>
      <c r="CW429" s="166"/>
      <c r="CX429" s="166"/>
      <c r="CY429" s="166"/>
      <c r="CZ429" s="166"/>
    </row>
    <row r="430" spans="1:104" ht="11.25" customHeight="1" x14ac:dyDescent="0.2">
      <c r="A430" s="166"/>
      <c r="B430" s="166"/>
      <c r="C430" s="166"/>
      <c r="D430" s="166"/>
      <c r="E430" s="166"/>
      <c r="F430" s="166"/>
      <c r="G430" s="166"/>
      <c r="H430" s="166"/>
      <c r="I430" s="166"/>
      <c r="J430" s="166"/>
      <c r="K430" s="166"/>
      <c r="L430" s="166"/>
      <c r="M430" s="166"/>
      <c r="N430" s="166"/>
      <c r="O430" s="166"/>
      <c r="P430" s="166"/>
      <c r="Q430" s="166"/>
      <c r="R430" s="166"/>
      <c r="S430" s="166"/>
      <c r="T430" s="168"/>
      <c r="U430" s="169"/>
      <c r="V430" s="169"/>
      <c r="W430" s="166"/>
      <c r="X430" s="166"/>
      <c r="Y430" s="166"/>
      <c r="Z430" s="166"/>
      <c r="AA430" s="166"/>
      <c r="AB430" s="166"/>
      <c r="AC430" s="166"/>
      <c r="AD430" s="166"/>
      <c r="AE430" s="166"/>
      <c r="AF430" s="166"/>
      <c r="AG430" s="166"/>
      <c r="AH430" s="166"/>
      <c r="AI430" s="166"/>
      <c r="AJ430" s="166"/>
      <c r="AK430" s="166"/>
      <c r="AL430" s="166"/>
      <c r="AM430" s="166"/>
      <c r="AN430" s="166"/>
      <c r="AO430" s="166"/>
      <c r="AP430" s="166"/>
      <c r="AQ430" s="166"/>
      <c r="AR430" s="166"/>
      <c r="AS430" s="166"/>
      <c r="AT430" s="166"/>
      <c r="AU430" s="166"/>
      <c r="AV430" s="166"/>
      <c r="AW430" s="166"/>
      <c r="AX430" s="166"/>
      <c r="AY430" s="166"/>
      <c r="AZ430" s="166"/>
      <c r="BA430" s="166"/>
      <c r="BB430" s="166"/>
      <c r="BC430" s="166"/>
      <c r="BD430" s="166"/>
      <c r="BE430" s="166"/>
      <c r="BF430" s="166"/>
      <c r="BG430" s="166"/>
      <c r="BH430" s="166"/>
      <c r="BI430" s="166"/>
      <c r="BJ430" s="166"/>
      <c r="BK430" s="166"/>
      <c r="BL430" s="166"/>
      <c r="BM430" s="166"/>
      <c r="BN430" s="166"/>
      <c r="BO430" s="166"/>
      <c r="BP430" s="166"/>
      <c r="BQ430" s="166"/>
      <c r="BR430" s="166"/>
      <c r="BS430" s="166"/>
      <c r="BT430" s="166"/>
      <c r="BU430" s="166"/>
      <c r="BV430" s="166"/>
      <c r="BW430" s="166"/>
      <c r="BX430" s="166"/>
      <c r="BY430" s="166"/>
      <c r="BZ430" s="166"/>
      <c r="CA430" s="166"/>
      <c r="CB430" s="166"/>
      <c r="CC430" s="166"/>
      <c r="CD430" s="166"/>
      <c r="CE430" s="166"/>
      <c r="CF430" s="166"/>
      <c r="CG430" s="166"/>
      <c r="CH430" s="166"/>
      <c r="CI430" s="166"/>
      <c r="CJ430" s="166"/>
      <c r="CK430" s="166"/>
      <c r="CL430" s="166"/>
      <c r="CM430" s="166"/>
      <c r="CN430" s="166"/>
      <c r="CO430" s="166"/>
      <c r="CP430" s="166"/>
      <c r="CQ430" s="166"/>
      <c r="CR430" s="166"/>
      <c r="CS430" s="166"/>
      <c r="CT430" s="166"/>
      <c r="CU430" s="166"/>
      <c r="CV430" s="166"/>
      <c r="CW430" s="166"/>
      <c r="CX430" s="166"/>
      <c r="CY430" s="166"/>
      <c r="CZ430" s="166"/>
    </row>
    <row r="431" spans="1:104" ht="11.25" customHeight="1" x14ac:dyDescent="0.2">
      <c r="A431" s="166"/>
      <c r="B431" s="166"/>
      <c r="C431" s="166"/>
      <c r="D431" s="166"/>
      <c r="E431" s="166"/>
      <c r="F431" s="166"/>
      <c r="G431" s="166"/>
      <c r="H431" s="166"/>
      <c r="I431" s="166"/>
      <c r="J431" s="166"/>
      <c r="K431" s="166"/>
      <c r="L431" s="166"/>
      <c r="M431" s="166"/>
      <c r="N431" s="166"/>
      <c r="O431" s="166"/>
      <c r="P431" s="166"/>
      <c r="Q431" s="166"/>
      <c r="R431" s="166"/>
      <c r="S431" s="166"/>
      <c r="T431" s="168"/>
      <c r="U431" s="169"/>
      <c r="V431" s="169"/>
      <c r="W431" s="166"/>
      <c r="X431" s="166"/>
      <c r="Y431" s="166"/>
      <c r="Z431" s="166"/>
      <c r="AA431" s="166"/>
      <c r="AB431" s="166"/>
      <c r="AC431" s="166"/>
      <c r="AD431" s="166"/>
      <c r="AE431" s="166"/>
      <c r="AF431" s="166"/>
      <c r="AG431" s="166"/>
      <c r="AH431" s="166"/>
      <c r="AI431" s="166"/>
      <c r="AJ431" s="166"/>
      <c r="AK431" s="166"/>
      <c r="AL431" s="166"/>
      <c r="AM431" s="166"/>
      <c r="AN431" s="166"/>
      <c r="AO431" s="166"/>
      <c r="AP431" s="166"/>
      <c r="AQ431" s="166"/>
      <c r="AR431" s="166"/>
      <c r="AS431" s="166"/>
      <c r="AT431" s="166"/>
      <c r="AU431" s="166"/>
      <c r="AV431" s="166"/>
      <c r="AW431" s="166"/>
      <c r="AX431" s="166"/>
      <c r="AY431" s="166"/>
      <c r="AZ431" s="166"/>
      <c r="BA431" s="166"/>
      <c r="BB431" s="166"/>
      <c r="BC431" s="166"/>
      <c r="BD431" s="166"/>
      <c r="BE431" s="166"/>
      <c r="BF431" s="166"/>
      <c r="BG431" s="166"/>
      <c r="BH431" s="166"/>
      <c r="BI431" s="166"/>
      <c r="BJ431" s="166"/>
      <c r="BK431" s="166"/>
      <c r="BL431" s="166"/>
      <c r="BM431" s="166"/>
      <c r="BN431" s="166"/>
      <c r="BO431" s="166"/>
      <c r="BP431" s="166"/>
      <c r="BQ431" s="166"/>
      <c r="BR431" s="166"/>
      <c r="BS431" s="166"/>
      <c r="BT431" s="166"/>
      <c r="BU431" s="166"/>
      <c r="BV431" s="166"/>
      <c r="BW431" s="166"/>
      <c r="BX431" s="166"/>
      <c r="BY431" s="166"/>
      <c r="BZ431" s="166"/>
      <c r="CA431" s="166"/>
      <c r="CB431" s="166"/>
      <c r="CC431" s="166"/>
      <c r="CD431" s="166"/>
      <c r="CE431" s="166"/>
      <c r="CF431" s="166"/>
      <c r="CG431" s="166"/>
      <c r="CH431" s="166"/>
      <c r="CI431" s="166"/>
      <c r="CJ431" s="166"/>
      <c r="CK431" s="166"/>
      <c r="CL431" s="166"/>
      <c r="CM431" s="166"/>
      <c r="CN431" s="166"/>
      <c r="CO431" s="166"/>
      <c r="CP431" s="166"/>
      <c r="CQ431" s="166"/>
      <c r="CR431" s="166"/>
      <c r="CS431" s="166"/>
      <c r="CT431" s="166"/>
      <c r="CU431" s="166"/>
      <c r="CV431" s="166"/>
      <c r="CW431" s="166"/>
      <c r="CX431" s="166"/>
      <c r="CY431" s="166"/>
      <c r="CZ431" s="166"/>
    </row>
    <row r="432" spans="1:104" ht="11.25" customHeight="1" x14ac:dyDescent="0.2">
      <c r="A432" s="166"/>
      <c r="B432" s="166"/>
      <c r="C432" s="166"/>
      <c r="D432" s="166"/>
      <c r="E432" s="166"/>
      <c r="F432" s="166"/>
      <c r="G432" s="166"/>
      <c r="H432" s="166"/>
      <c r="I432" s="166"/>
      <c r="J432" s="166"/>
      <c r="K432" s="166"/>
      <c r="L432" s="166"/>
      <c r="M432" s="166"/>
      <c r="N432" s="166"/>
      <c r="O432" s="166"/>
      <c r="P432" s="166"/>
      <c r="Q432" s="166"/>
      <c r="R432" s="166"/>
      <c r="S432" s="166"/>
      <c r="T432" s="168"/>
      <c r="U432" s="169"/>
      <c r="V432" s="169"/>
      <c r="W432" s="166"/>
      <c r="X432" s="166"/>
      <c r="Y432" s="166"/>
      <c r="Z432" s="166"/>
      <c r="AA432" s="166"/>
      <c r="AB432" s="166"/>
      <c r="AC432" s="166"/>
      <c r="AD432" s="166"/>
      <c r="AE432" s="166"/>
      <c r="AF432" s="166"/>
      <c r="AG432" s="166"/>
      <c r="AH432" s="166"/>
      <c r="AI432" s="166"/>
      <c r="AJ432" s="166"/>
      <c r="AK432" s="166"/>
      <c r="AL432" s="166"/>
      <c r="AM432" s="166"/>
      <c r="AN432" s="166"/>
      <c r="AO432" s="166"/>
      <c r="AP432" s="166"/>
      <c r="AQ432" s="166"/>
      <c r="AR432" s="166"/>
      <c r="AS432" s="166"/>
      <c r="AT432" s="166"/>
      <c r="AU432" s="166"/>
      <c r="AV432" s="166"/>
      <c r="AW432" s="166"/>
      <c r="AX432" s="166"/>
      <c r="AY432" s="166"/>
      <c r="AZ432" s="166"/>
      <c r="BA432" s="166"/>
      <c r="BB432" s="166"/>
      <c r="BC432" s="166"/>
      <c r="BD432" s="166"/>
      <c r="BE432" s="166"/>
      <c r="BF432" s="166"/>
      <c r="BG432" s="166"/>
      <c r="BH432" s="166"/>
      <c r="BI432" s="166"/>
      <c r="BJ432" s="166"/>
      <c r="BK432" s="166"/>
      <c r="BL432" s="166"/>
      <c r="BM432" s="166"/>
      <c r="BN432" s="166"/>
      <c r="BO432" s="166"/>
      <c r="BP432" s="166"/>
      <c r="BQ432" s="166"/>
      <c r="BR432" s="166"/>
      <c r="BS432" s="166"/>
      <c r="BT432" s="166"/>
      <c r="BU432" s="166"/>
      <c r="BV432" s="166"/>
      <c r="BW432" s="166"/>
      <c r="BX432" s="166"/>
      <c r="BY432" s="166"/>
      <c r="BZ432" s="166"/>
      <c r="CA432" s="166"/>
      <c r="CB432" s="166"/>
      <c r="CC432" s="166"/>
      <c r="CD432" s="166"/>
      <c r="CE432" s="166"/>
      <c r="CF432" s="166"/>
      <c r="CG432" s="166"/>
      <c r="CH432" s="166"/>
      <c r="CI432" s="166"/>
      <c r="CJ432" s="166"/>
      <c r="CK432" s="166"/>
      <c r="CL432" s="166"/>
      <c r="CM432" s="166"/>
      <c r="CN432" s="166"/>
      <c r="CO432" s="166"/>
      <c r="CP432" s="166"/>
      <c r="CQ432" s="166"/>
      <c r="CR432" s="166"/>
      <c r="CS432" s="166"/>
      <c r="CT432" s="166"/>
      <c r="CU432" s="166"/>
      <c r="CV432" s="166"/>
      <c r="CW432" s="166"/>
      <c r="CX432" s="166"/>
      <c r="CY432" s="166"/>
      <c r="CZ432" s="166"/>
    </row>
    <row r="433" spans="1:104" ht="11.25" customHeight="1" x14ac:dyDescent="0.2">
      <c r="A433" s="166"/>
      <c r="B433" s="166"/>
      <c r="C433" s="166"/>
      <c r="D433" s="166"/>
      <c r="E433" s="166"/>
      <c r="F433" s="166"/>
      <c r="G433" s="166"/>
      <c r="H433" s="166"/>
      <c r="I433" s="166"/>
      <c r="J433" s="166"/>
      <c r="K433" s="166"/>
      <c r="L433" s="166"/>
      <c r="M433" s="166"/>
      <c r="N433" s="166"/>
      <c r="O433" s="166"/>
      <c r="P433" s="166"/>
      <c r="Q433" s="166"/>
      <c r="R433" s="166"/>
      <c r="S433" s="166"/>
      <c r="T433" s="168"/>
      <c r="U433" s="169"/>
      <c r="V433" s="169"/>
      <c r="W433" s="166"/>
      <c r="X433" s="166"/>
      <c r="Y433" s="166"/>
      <c r="Z433" s="166"/>
      <c r="AA433" s="166"/>
      <c r="AB433" s="166"/>
      <c r="AC433" s="166"/>
      <c r="AD433" s="166"/>
      <c r="AE433" s="166"/>
      <c r="AF433" s="166"/>
      <c r="AG433" s="166"/>
      <c r="AH433" s="166"/>
      <c r="AI433" s="166"/>
      <c r="AJ433" s="166"/>
      <c r="AK433" s="166"/>
      <c r="AL433" s="166"/>
      <c r="AM433" s="166"/>
      <c r="AN433" s="166"/>
      <c r="AO433" s="166"/>
      <c r="AP433" s="166"/>
      <c r="AQ433" s="166"/>
      <c r="AR433" s="166"/>
      <c r="AS433" s="166"/>
      <c r="AT433" s="166"/>
      <c r="AU433" s="166"/>
      <c r="AV433" s="166"/>
      <c r="AW433" s="166"/>
      <c r="AX433" s="166"/>
      <c r="AY433" s="166"/>
      <c r="AZ433" s="166"/>
      <c r="BA433" s="166"/>
      <c r="BB433" s="166"/>
      <c r="BC433" s="166"/>
      <c r="BD433" s="166"/>
      <c r="BE433" s="166"/>
      <c r="BF433" s="166"/>
      <c r="BG433" s="166"/>
      <c r="BH433" s="166"/>
      <c r="BI433" s="166"/>
      <c r="BJ433" s="166"/>
      <c r="BK433" s="166"/>
      <c r="BL433" s="166"/>
      <c r="BM433" s="166"/>
      <c r="BN433" s="166"/>
      <c r="BO433" s="166"/>
      <c r="BP433" s="166"/>
      <c r="BQ433" s="166"/>
      <c r="BR433" s="166"/>
      <c r="BS433" s="166"/>
      <c r="BT433" s="166"/>
      <c r="BU433" s="166"/>
      <c r="BV433" s="166"/>
      <c r="BW433" s="166"/>
      <c r="BX433" s="166"/>
      <c r="BY433" s="166"/>
      <c r="BZ433" s="166"/>
      <c r="CA433" s="166"/>
      <c r="CB433" s="166"/>
      <c r="CC433" s="166"/>
      <c r="CD433" s="166"/>
      <c r="CE433" s="166"/>
      <c r="CF433" s="166"/>
      <c r="CG433" s="166"/>
      <c r="CH433" s="166"/>
      <c r="CI433" s="166"/>
      <c r="CJ433" s="166"/>
      <c r="CK433" s="166"/>
      <c r="CL433" s="166"/>
      <c r="CM433" s="166"/>
      <c r="CN433" s="166"/>
      <c r="CO433" s="166"/>
      <c r="CP433" s="166"/>
      <c r="CQ433" s="166"/>
      <c r="CR433" s="166"/>
      <c r="CS433" s="166"/>
      <c r="CT433" s="166"/>
      <c r="CU433" s="166"/>
      <c r="CV433" s="166"/>
      <c r="CW433" s="166"/>
      <c r="CX433" s="166"/>
      <c r="CY433" s="166"/>
      <c r="CZ433" s="166"/>
    </row>
    <row r="434" spans="1:104" ht="11.25" customHeight="1" x14ac:dyDescent="0.2">
      <c r="A434" s="166"/>
      <c r="B434" s="166"/>
      <c r="C434" s="166"/>
      <c r="D434" s="166"/>
      <c r="E434" s="166"/>
      <c r="F434" s="166"/>
      <c r="G434" s="166"/>
      <c r="H434" s="166"/>
      <c r="I434" s="166"/>
      <c r="J434" s="166"/>
      <c r="K434" s="166"/>
      <c r="L434" s="166"/>
      <c r="M434" s="166"/>
      <c r="N434" s="166"/>
      <c r="O434" s="166"/>
      <c r="P434" s="166"/>
      <c r="Q434" s="166"/>
      <c r="R434" s="166"/>
      <c r="S434" s="166"/>
      <c r="T434" s="168"/>
      <c r="U434" s="169"/>
      <c r="V434" s="169"/>
      <c r="W434" s="166"/>
      <c r="X434" s="166"/>
      <c r="Y434" s="166"/>
      <c r="Z434" s="166"/>
      <c r="AA434" s="166"/>
      <c r="AB434" s="166"/>
      <c r="AC434" s="166"/>
      <c r="AD434" s="166"/>
      <c r="AE434" s="166"/>
      <c r="AF434" s="166"/>
      <c r="AG434" s="166"/>
      <c r="AH434" s="166"/>
      <c r="AI434" s="166"/>
      <c r="AJ434" s="166"/>
      <c r="AK434" s="166"/>
      <c r="AL434" s="166"/>
      <c r="AM434" s="166"/>
      <c r="AN434" s="166"/>
      <c r="AO434" s="166"/>
      <c r="AP434" s="166"/>
      <c r="AQ434" s="166"/>
      <c r="AR434" s="166"/>
      <c r="AS434" s="166"/>
      <c r="AT434" s="166"/>
      <c r="AU434" s="166"/>
      <c r="AV434" s="166"/>
      <c r="AW434" s="166"/>
      <c r="AX434" s="166"/>
      <c r="AY434" s="166"/>
      <c r="AZ434" s="166"/>
      <c r="BA434" s="166"/>
      <c r="BB434" s="166"/>
      <c r="BC434" s="166"/>
      <c r="BD434" s="166"/>
      <c r="BE434" s="166"/>
      <c r="BF434" s="166"/>
      <c r="BG434" s="166"/>
      <c r="BH434" s="166"/>
      <c r="BI434" s="166"/>
      <c r="BJ434" s="166"/>
      <c r="BK434" s="166"/>
      <c r="BL434" s="166"/>
      <c r="BM434" s="166"/>
      <c r="BN434" s="166"/>
      <c r="BO434" s="166"/>
      <c r="BP434" s="166"/>
      <c r="BQ434" s="166"/>
      <c r="BR434" s="166"/>
      <c r="BS434" s="166"/>
      <c r="BT434" s="166"/>
      <c r="BU434" s="166"/>
      <c r="BV434" s="166"/>
      <c r="BW434" s="166"/>
      <c r="BX434" s="166"/>
      <c r="BY434" s="166"/>
      <c r="BZ434" s="166"/>
      <c r="CA434" s="166"/>
      <c r="CB434" s="166"/>
      <c r="CC434" s="166"/>
      <c r="CD434" s="166"/>
      <c r="CE434" s="166"/>
      <c r="CF434" s="166"/>
      <c r="CG434" s="166"/>
      <c r="CH434" s="166"/>
      <c r="CI434" s="166"/>
      <c r="CJ434" s="166"/>
      <c r="CK434" s="166"/>
      <c r="CL434" s="166"/>
      <c r="CM434" s="166"/>
      <c r="CN434" s="166"/>
      <c r="CO434" s="166"/>
      <c r="CP434" s="166"/>
      <c r="CQ434" s="166"/>
      <c r="CR434" s="166"/>
      <c r="CS434" s="166"/>
      <c r="CT434" s="166"/>
      <c r="CU434" s="166"/>
      <c r="CV434" s="166"/>
      <c r="CW434" s="166"/>
      <c r="CX434" s="166"/>
      <c r="CY434" s="166"/>
      <c r="CZ434" s="166"/>
    </row>
    <row r="435" spans="1:104" ht="11.25" customHeight="1" x14ac:dyDescent="0.2">
      <c r="A435" s="166"/>
      <c r="B435" s="166"/>
      <c r="C435" s="166"/>
      <c r="D435" s="166"/>
      <c r="E435" s="166"/>
      <c r="F435" s="166"/>
      <c r="G435" s="166"/>
      <c r="H435" s="166"/>
      <c r="I435" s="166"/>
      <c r="J435" s="166"/>
      <c r="K435" s="166"/>
      <c r="L435" s="166"/>
      <c r="M435" s="166"/>
      <c r="N435" s="166"/>
      <c r="O435" s="166"/>
      <c r="P435" s="166"/>
      <c r="Q435" s="166"/>
      <c r="R435" s="166"/>
      <c r="S435" s="166"/>
      <c r="T435" s="168"/>
      <c r="U435" s="169"/>
      <c r="V435" s="169"/>
      <c r="W435" s="166"/>
      <c r="X435" s="166"/>
      <c r="Y435" s="166"/>
      <c r="Z435" s="166"/>
      <c r="AA435" s="166"/>
      <c r="AB435" s="166"/>
      <c r="AC435" s="166"/>
      <c r="AD435" s="166"/>
      <c r="AE435" s="166"/>
      <c r="AF435" s="166"/>
      <c r="AG435" s="166"/>
      <c r="AH435" s="166"/>
      <c r="AI435" s="166"/>
      <c r="AJ435" s="166"/>
      <c r="AK435" s="166"/>
      <c r="AL435" s="166"/>
      <c r="AM435" s="166"/>
      <c r="AN435" s="166"/>
      <c r="AO435" s="166"/>
      <c r="AP435" s="166"/>
      <c r="AQ435" s="166"/>
      <c r="AR435" s="166"/>
      <c r="AS435" s="166"/>
      <c r="AT435" s="166"/>
      <c r="AU435" s="166"/>
      <c r="AV435" s="166"/>
      <c r="AW435" s="166"/>
      <c r="AX435" s="166"/>
      <c r="AY435" s="166"/>
      <c r="AZ435" s="166"/>
      <c r="BA435" s="166"/>
      <c r="BB435" s="166"/>
      <c r="BC435" s="166"/>
      <c r="BD435" s="166"/>
      <c r="BE435" s="166"/>
      <c r="BF435" s="166"/>
      <c r="BG435" s="166"/>
      <c r="BH435" s="166"/>
      <c r="BI435" s="166"/>
      <c r="BJ435" s="166"/>
      <c r="BK435" s="166"/>
      <c r="BL435" s="166"/>
      <c r="BM435" s="166"/>
      <c r="BN435" s="166"/>
      <c r="BO435" s="166"/>
      <c r="BP435" s="166"/>
      <c r="BQ435" s="166"/>
      <c r="BR435" s="166"/>
      <c r="BS435" s="166"/>
      <c r="BT435" s="166"/>
      <c r="BU435" s="166"/>
      <c r="BV435" s="166"/>
      <c r="BW435" s="166"/>
      <c r="BX435" s="166"/>
      <c r="BY435" s="166"/>
      <c r="BZ435" s="166"/>
      <c r="CA435" s="166"/>
      <c r="CB435" s="166"/>
      <c r="CC435" s="166"/>
      <c r="CD435" s="166"/>
      <c r="CE435" s="166"/>
      <c r="CF435" s="166"/>
      <c r="CG435" s="166"/>
      <c r="CH435" s="166"/>
      <c r="CI435" s="166"/>
      <c r="CJ435" s="166"/>
      <c r="CK435" s="166"/>
      <c r="CL435" s="166"/>
      <c r="CM435" s="166"/>
      <c r="CN435" s="166"/>
      <c r="CO435" s="166"/>
      <c r="CP435" s="166"/>
      <c r="CQ435" s="166"/>
      <c r="CR435" s="166"/>
      <c r="CS435" s="166"/>
      <c r="CT435" s="166"/>
      <c r="CU435" s="166"/>
      <c r="CV435" s="166"/>
      <c r="CW435" s="166"/>
      <c r="CX435" s="166"/>
      <c r="CY435" s="166"/>
      <c r="CZ435" s="166"/>
    </row>
    <row r="436" spans="1:104" ht="11.25" customHeight="1" x14ac:dyDescent="0.2">
      <c r="A436" s="166"/>
      <c r="B436" s="166"/>
      <c r="C436" s="166"/>
      <c r="D436" s="166"/>
      <c r="E436" s="166"/>
      <c r="F436" s="166"/>
      <c r="G436" s="166"/>
      <c r="H436" s="166"/>
      <c r="I436" s="166"/>
      <c r="J436" s="166"/>
      <c r="K436" s="166"/>
      <c r="L436" s="166"/>
      <c r="M436" s="166"/>
      <c r="N436" s="166"/>
      <c r="O436" s="166"/>
      <c r="P436" s="166"/>
      <c r="Q436" s="166"/>
      <c r="R436" s="166"/>
      <c r="S436" s="166"/>
      <c r="T436" s="168"/>
      <c r="U436" s="169"/>
      <c r="V436" s="169"/>
      <c r="W436" s="166"/>
      <c r="X436" s="166"/>
      <c r="Y436" s="166"/>
      <c r="Z436" s="166"/>
      <c r="AA436" s="166"/>
      <c r="AB436" s="166"/>
      <c r="AC436" s="166"/>
      <c r="AD436" s="166"/>
      <c r="AE436" s="166"/>
      <c r="AF436" s="166"/>
      <c r="AG436" s="166"/>
      <c r="AH436" s="166"/>
      <c r="AI436" s="166"/>
      <c r="AJ436" s="166"/>
      <c r="AK436" s="166"/>
      <c r="AL436" s="166"/>
      <c r="AM436" s="166"/>
      <c r="AN436" s="166"/>
      <c r="AO436" s="166"/>
      <c r="AP436" s="166"/>
      <c r="AQ436" s="166"/>
      <c r="AR436" s="166"/>
      <c r="AS436" s="166"/>
      <c r="AT436" s="166"/>
      <c r="AU436" s="166"/>
      <c r="AV436" s="166"/>
      <c r="AW436" s="166"/>
      <c r="AX436" s="166"/>
      <c r="AY436" s="166"/>
      <c r="AZ436" s="166"/>
      <c r="BA436" s="166"/>
      <c r="BB436" s="166"/>
      <c r="BC436" s="166"/>
      <c r="BD436" s="166"/>
      <c r="BE436" s="166"/>
      <c r="BF436" s="166"/>
      <c r="BG436" s="166"/>
      <c r="BH436" s="166"/>
      <c r="BI436" s="166"/>
      <c r="BJ436" s="166"/>
      <c r="BK436" s="166"/>
      <c r="BL436" s="166"/>
      <c r="BM436" s="166"/>
      <c r="BN436" s="166"/>
      <c r="BO436" s="166"/>
      <c r="BP436" s="166"/>
      <c r="BQ436" s="166"/>
      <c r="BR436" s="166"/>
      <c r="BS436" s="166"/>
      <c r="BT436" s="166"/>
      <c r="BU436" s="166"/>
      <c r="BV436" s="166"/>
      <c r="BW436" s="166"/>
      <c r="BX436" s="166"/>
      <c r="BY436" s="166"/>
      <c r="BZ436" s="166"/>
      <c r="CA436" s="166"/>
      <c r="CB436" s="166"/>
      <c r="CC436" s="166"/>
      <c r="CD436" s="166"/>
      <c r="CE436" s="166"/>
      <c r="CF436" s="166"/>
      <c r="CG436" s="166"/>
      <c r="CH436" s="166"/>
      <c r="CI436" s="166"/>
      <c r="CJ436" s="166"/>
      <c r="CK436" s="166"/>
      <c r="CL436" s="166"/>
      <c r="CM436" s="166"/>
      <c r="CN436" s="166"/>
      <c r="CO436" s="166"/>
      <c r="CP436" s="166"/>
      <c r="CQ436" s="166"/>
      <c r="CR436" s="166"/>
      <c r="CS436" s="166"/>
      <c r="CT436" s="166"/>
      <c r="CU436" s="166"/>
      <c r="CV436" s="166"/>
      <c r="CW436" s="166"/>
      <c r="CX436" s="166"/>
      <c r="CY436" s="166"/>
      <c r="CZ436" s="166"/>
    </row>
    <row r="437" spans="1:104" ht="11.25" customHeight="1" x14ac:dyDescent="0.2">
      <c r="A437" s="166"/>
      <c r="B437" s="166"/>
      <c r="C437" s="166"/>
      <c r="D437" s="166"/>
      <c r="E437" s="166"/>
      <c r="F437" s="166"/>
      <c r="G437" s="166"/>
      <c r="H437" s="166"/>
      <c r="I437" s="166"/>
      <c r="J437" s="166"/>
      <c r="K437" s="166"/>
      <c r="L437" s="166"/>
      <c r="M437" s="166"/>
      <c r="N437" s="166"/>
      <c r="O437" s="166"/>
      <c r="P437" s="166"/>
      <c r="Q437" s="166"/>
      <c r="R437" s="166"/>
      <c r="S437" s="166"/>
      <c r="T437" s="168"/>
      <c r="U437" s="169"/>
      <c r="V437" s="169"/>
      <c r="W437" s="166"/>
      <c r="X437" s="166"/>
      <c r="Y437" s="166"/>
      <c r="Z437" s="166"/>
      <c r="AA437" s="166"/>
      <c r="AB437" s="166"/>
      <c r="AC437" s="166"/>
      <c r="AD437" s="166"/>
      <c r="AE437" s="166"/>
      <c r="AF437" s="166"/>
      <c r="AG437" s="166"/>
      <c r="AH437" s="166"/>
      <c r="AI437" s="166"/>
      <c r="AJ437" s="166"/>
      <c r="AK437" s="166"/>
      <c r="AL437" s="166"/>
      <c r="AM437" s="166"/>
      <c r="AN437" s="166"/>
      <c r="AO437" s="166"/>
      <c r="AP437" s="166"/>
      <c r="AQ437" s="166"/>
      <c r="AR437" s="166"/>
      <c r="AS437" s="166"/>
      <c r="AT437" s="166"/>
      <c r="AU437" s="166"/>
      <c r="AV437" s="166"/>
      <c r="AW437" s="166"/>
      <c r="AX437" s="166"/>
      <c r="AY437" s="166"/>
      <c r="AZ437" s="166"/>
      <c r="BA437" s="166"/>
      <c r="BB437" s="166"/>
      <c r="BC437" s="166"/>
      <c r="BD437" s="166"/>
      <c r="BE437" s="166"/>
      <c r="BF437" s="166"/>
      <c r="BG437" s="166"/>
      <c r="BH437" s="166"/>
      <c r="BI437" s="166"/>
      <c r="BJ437" s="166"/>
      <c r="BK437" s="166"/>
      <c r="BL437" s="166"/>
      <c r="BM437" s="166"/>
      <c r="BN437" s="166"/>
      <c r="BO437" s="166"/>
      <c r="BP437" s="166"/>
      <c r="BQ437" s="166"/>
      <c r="BR437" s="166"/>
      <c r="BS437" s="166"/>
      <c r="BT437" s="166"/>
      <c r="BU437" s="166"/>
      <c r="BV437" s="166"/>
      <c r="BW437" s="166"/>
      <c r="BX437" s="166"/>
      <c r="BY437" s="166"/>
      <c r="BZ437" s="166"/>
      <c r="CA437" s="166"/>
      <c r="CB437" s="166"/>
      <c r="CC437" s="166"/>
      <c r="CD437" s="166"/>
      <c r="CE437" s="166"/>
      <c r="CF437" s="166"/>
      <c r="CG437" s="166"/>
      <c r="CH437" s="166"/>
      <c r="CI437" s="166"/>
      <c r="CJ437" s="166"/>
      <c r="CK437" s="166"/>
      <c r="CL437" s="166"/>
      <c r="CM437" s="166"/>
      <c r="CN437" s="166"/>
      <c r="CO437" s="166"/>
      <c r="CP437" s="166"/>
      <c r="CQ437" s="166"/>
      <c r="CR437" s="166"/>
      <c r="CS437" s="166"/>
      <c r="CT437" s="166"/>
      <c r="CU437" s="166"/>
      <c r="CV437" s="166"/>
      <c r="CW437" s="166"/>
      <c r="CX437" s="166"/>
      <c r="CY437" s="166"/>
      <c r="CZ437" s="166"/>
    </row>
    <row r="438" spans="1:104" ht="11.25" customHeight="1" x14ac:dyDescent="0.2">
      <c r="A438" s="166"/>
      <c r="B438" s="166"/>
      <c r="C438" s="166"/>
      <c r="D438" s="166"/>
      <c r="E438" s="166"/>
      <c r="F438" s="166"/>
      <c r="G438" s="166"/>
      <c r="H438" s="166"/>
      <c r="I438" s="166"/>
      <c r="J438" s="166"/>
      <c r="K438" s="166"/>
      <c r="L438" s="166"/>
      <c r="M438" s="166"/>
      <c r="N438" s="166"/>
      <c r="O438" s="166"/>
      <c r="P438" s="166"/>
      <c r="Q438" s="166"/>
      <c r="R438" s="166"/>
      <c r="S438" s="166"/>
      <c r="T438" s="168"/>
      <c r="U438" s="169"/>
      <c r="V438" s="169"/>
      <c r="W438" s="166"/>
      <c r="X438" s="166"/>
      <c r="Y438" s="166"/>
      <c r="Z438" s="166"/>
      <c r="AA438" s="166"/>
      <c r="AB438" s="166"/>
      <c r="AC438" s="166"/>
      <c r="AD438" s="166"/>
      <c r="AE438" s="166"/>
      <c r="AF438" s="166"/>
      <c r="AG438" s="166"/>
      <c r="AH438" s="166"/>
      <c r="AI438" s="166"/>
      <c r="AJ438" s="166"/>
      <c r="AK438" s="166"/>
      <c r="AL438" s="166"/>
      <c r="AM438" s="166"/>
      <c r="AN438" s="166"/>
      <c r="AO438" s="166"/>
      <c r="AP438" s="166"/>
      <c r="AQ438" s="166"/>
      <c r="AR438" s="166"/>
      <c r="AS438" s="166"/>
      <c r="AT438" s="166"/>
      <c r="AU438" s="166"/>
      <c r="AV438" s="166"/>
      <c r="AW438" s="166"/>
      <c r="AX438" s="166"/>
      <c r="AY438" s="166"/>
      <c r="AZ438" s="166"/>
      <c r="BA438" s="166"/>
      <c r="BB438" s="166"/>
      <c r="BC438" s="166"/>
      <c r="BD438" s="166"/>
      <c r="BE438" s="166"/>
      <c r="BF438" s="166"/>
      <c r="BG438" s="166"/>
      <c r="BH438" s="166"/>
      <c r="BI438" s="166"/>
      <c r="BJ438" s="166"/>
      <c r="BK438" s="166"/>
      <c r="BL438" s="166"/>
      <c r="BM438" s="166"/>
      <c r="BN438" s="166"/>
      <c r="BO438" s="166"/>
      <c r="BP438" s="166"/>
      <c r="BQ438" s="166"/>
      <c r="BR438" s="166"/>
      <c r="BS438" s="166"/>
      <c r="BT438" s="166"/>
      <c r="BU438" s="166"/>
      <c r="BV438" s="166"/>
      <c r="BW438" s="166"/>
      <c r="BX438" s="166"/>
      <c r="BY438" s="166"/>
      <c r="BZ438" s="166"/>
      <c r="CA438" s="166"/>
      <c r="CB438" s="166"/>
      <c r="CC438" s="166"/>
      <c r="CD438" s="166"/>
      <c r="CE438" s="166"/>
      <c r="CF438" s="166"/>
      <c r="CG438" s="166"/>
      <c r="CH438" s="166"/>
      <c r="CI438" s="166"/>
      <c r="CJ438" s="166"/>
      <c r="CK438" s="166"/>
      <c r="CL438" s="166"/>
      <c r="CM438" s="166"/>
      <c r="CN438" s="166"/>
      <c r="CO438" s="166"/>
      <c r="CP438" s="166"/>
      <c r="CQ438" s="166"/>
      <c r="CR438" s="166"/>
      <c r="CS438" s="166"/>
      <c r="CT438" s="166"/>
      <c r="CU438" s="166"/>
      <c r="CV438" s="166"/>
      <c r="CW438" s="166"/>
      <c r="CX438" s="166"/>
      <c r="CY438" s="166"/>
      <c r="CZ438" s="166"/>
    </row>
    <row r="439" spans="1:104" ht="11.25" customHeight="1" x14ac:dyDescent="0.2">
      <c r="A439" s="166"/>
      <c r="B439" s="166"/>
      <c r="C439" s="166"/>
      <c r="D439" s="166"/>
      <c r="E439" s="166"/>
      <c r="F439" s="166"/>
      <c r="G439" s="166"/>
      <c r="H439" s="166"/>
      <c r="I439" s="166"/>
      <c r="J439" s="166"/>
      <c r="K439" s="166"/>
      <c r="L439" s="166"/>
      <c r="M439" s="166"/>
      <c r="N439" s="166"/>
      <c r="O439" s="166"/>
      <c r="P439" s="166"/>
      <c r="Q439" s="166"/>
      <c r="R439" s="166"/>
      <c r="S439" s="166"/>
      <c r="T439" s="168"/>
      <c r="U439" s="169"/>
      <c r="V439" s="169"/>
      <c r="W439" s="166"/>
      <c r="X439" s="166"/>
      <c r="Y439" s="166"/>
      <c r="Z439" s="166"/>
      <c r="AA439" s="166"/>
      <c r="AB439" s="166"/>
      <c r="AC439" s="166"/>
      <c r="AD439" s="166"/>
      <c r="AE439" s="166"/>
      <c r="AF439" s="166"/>
      <c r="AG439" s="166"/>
      <c r="AH439" s="166"/>
      <c r="AI439" s="166"/>
      <c r="AJ439" s="166"/>
      <c r="AK439" s="166"/>
      <c r="AL439" s="166"/>
      <c r="AM439" s="166"/>
      <c r="AN439" s="166"/>
      <c r="AO439" s="166"/>
      <c r="AP439" s="166"/>
      <c r="AQ439" s="166"/>
      <c r="AR439" s="166"/>
      <c r="AS439" s="166"/>
      <c r="AT439" s="166"/>
      <c r="AU439" s="166"/>
      <c r="AV439" s="166"/>
      <c r="AW439" s="166"/>
      <c r="AX439" s="166"/>
      <c r="AY439" s="166"/>
      <c r="AZ439" s="166"/>
      <c r="BA439" s="166"/>
      <c r="BB439" s="166"/>
      <c r="BC439" s="166"/>
      <c r="BD439" s="166"/>
      <c r="BE439" s="166"/>
      <c r="BF439" s="166"/>
      <c r="BG439" s="166"/>
      <c r="BH439" s="166"/>
      <c r="BI439" s="166"/>
      <c r="BJ439" s="166"/>
      <c r="BK439" s="166"/>
      <c r="BL439" s="166"/>
      <c r="BM439" s="166"/>
      <c r="BN439" s="166"/>
      <c r="BO439" s="166"/>
      <c r="BP439" s="166"/>
      <c r="BQ439" s="166"/>
      <c r="BR439" s="166"/>
      <c r="BS439" s="166"/>
      <c r="BT439" s="166"/>
      <c r="BU439" s="166"/>
      <c r="BV439" s="166"/>
      <c r="BW439" s="166"/>
      <c r="BX439" s="166"/>
      <c r="BY439" s="166"/>
      <c r="BZ439" s="166"/>
      <c r="CA439" s="166"/>
      <c r="CB439" s="166"/>
      <c r="CC439" s="166"/>
      <c r="CD439" s="166"/>
      <c r="CE439" s="166"/>
      <c r="CF439" s="166"/>
      <c r="CG439" s="166"/>
      <c r="CH439" s="166"/>
      <c r="CI439" s="166"/>
      <c r="CJ439" s="166"/>
      <c r="CK439" s="166"/>
      <c r="CL439" s="166"/>
      <c r="CM439" s="166"/>
      <c r="CN439" s="166"/>
      <c r="CO439" s="166"/>
      <c r="CP439" s="166"/>
      <c r="CQ439" s="166"/>
      <c r="CR439" s="166"/>
      <c r="CS439" s="166"/>
      <c r="CT439" s="166"/>
      <c r="CU439" s="166"/>
      <c r="CV439" s="166"/>
      <c r="CW439" s="166"/>
      <c r="CX439" s="166"/>
      <c r="CY439" s="166"/>
      <c r="CZ439" s="166"/>
    </row>
    <row r="440" spans="1:104" ht="11.25" customHeight="1" x14ac:dyDescent="0.2">
      <c r="A440" s="166"/>
      <c r="B440" s="166"/>
      <c r="C440" s="166"/>
      <c r="D440" s="166"/>
      <c r="E440" s="166"/>
      <c r="F440" s="166"/>
      <c r="G440" s="166"/>
      <c r="H440" s="166"/>
      <c r="I440" s="166"/>
      <c r="J440" s="166"/>
      <c r="K440" s="166"/>
      <c r="L440" s="166"/>
      <c r="M440" s="166"/>
      <c r="N440" s="166"/>
      <c r="O440" s="166"/>
      <c r="P440" s="166"/>
      <c r="Q440" s="166"/>
      <c r="R440" s="166"/>
      <c r="S440" s="166"/>
      <c r="T440" s="168"/>
      <c r="U440" s="169"/>
      <c r="V440" s="169"/>
      <c r="W440" s="166"/>
      <c r="X440" s="166"/>
      <c r="Y440" s="166"/>
      <c r="Z440" s="166"/>
      <c r="AA440" s="166"/>
      <c r="AB440" s="166"/>
      <c r="AC440" s="166"/>
      <c r="AD440" s="166"/>
      <c r="AE440" s="166"/>
      <c r="AF440" s="166"/>
      <c r="AG440" s="166"/>
      <c r="AH440" s="166"/>
      <c r="AI440" s="166"/>
      <c r="AJ440" s="166"/>
      <c r="AK440" s="166"/>
      <c r="AL440" s="166"/>
      <c r="AM440" s="166"/>
      <c r="AN440" s="166"/>
      <c r="AO440" s="166"/>
      <c r="AP440" s="166"/>
      <c r="AQ440" s="166"/>
      <c r="AR440" s="166"/>
      <c r="AS440" s="166"/>
      <c r="AT440" s="166"/>
      <c r="AU440" s="166"/>
      <c r="AV440" s="166"/>
      <c r="AW440" s="166"/>
      <c r="AX440" s="166"/>
      <c r="AY440" s="166"/>
      <c r="AZ440" s="166"/>
      <c r="BA440" s="166"/>
      <c r="BB440" s="166"/>
      <c r="BC440" s="166"/>
      <c r="BD440" s="166"/>
      <c r="BE440" s="166"/>
      <c r="BF440" s="166"/>
      <c r="BG440" s="166"/>
      <c r="BH440" s="166"/>
      <c r="BI440" s="166"/>
      <c r="BJ440" s="166"/>
      <c r="BK440" s="166"/>
      <c r="BL440" s="166"/>
      <c r="BM440" s="166"/>
      <c r="BN440" s="166"/>
      <c r="BO440" s="166"/>
      <c r="BP440" s="166"/>
      <c r="BQ440" s="166"/>
      <c r="BR440" s="166"/>
      <c r="BS440" s="166"/>
      <c r="BT440" s="166"/>
      <c r="BU440" s="166"/>
      <c r="BV440" s="166"/>
      <c r="BW440" s="166"/>
      <c r="BX440" s="166"/>
      <c r="BY440" s="166"/>
      <c r="BZ440" s="166"/>
      <c r="CA440" s="166"/>
      <c r="CB440" s="166"/>
      <c r="CC440" s="166"/>
      <c r="CD440" s="166"/>
      <c r="CE440" s="166"/>
      <c r="CF440" s="166"/>
      <c r="CG440" s="166"/>
      <c r="CH440" s="166"/>
      <c r="CI440" s="166"/>
      <c r="CJ440" s="166"/>
      <c r="CK440" s="166"/>
      <c r="CL440" s="166"/>
      <c r="CM440" s="166"/>
      <c r="CN440" s="166"/>
      <c r="CO440" s="166"/>
      <c r="CP440" s="166"/>
      <c r="CQ440" s="166"/>
      <c r="CR440" s="166"/>
      <c r="CS440" s="166"/>
      <c r="CT440" s="166"/>
      <c r="CU440" s="166"/>
      <c r="CV440" s="166"/>
      <c r="CW440" s="166"/>
      <c r="CX440" s="166"/>
      <c r="CY440" s="166"/>
      <c r="CZ440" s="166"/>
    </row>
    <row r="441" spans="1:104" ht="11.25" customHeight="1" x14ac:dyDescent="0.2">
      <c r="A441" s="166"/>
      <c r="B441" s="166"/>
      <c r="C441" s="166"/>
      <c r="D441" s="166"/>
      <c r="E441" s="166"/>
      <c r="F441" s="166"/>
      <c r="G441" s="166"/>
      <c r="H441" s="166"/>
      <c r="I441" s="166"/>
      <c r="J441" s="166"/>
      <c r="K441" s="166"/>
      <c r="L441" s="166"/>
      <c r="M441" s="166"/>
      <c r="N441" s="166"/>
      <c r="O441" s="166"/>
      <c r="P441" s="166"/>
      <c r="Q441" s="166"/>
      <c r="R441" s="166"/>
      <c r="S441" s="166"/>
      <c r="T441" s="168"/>
      <c r="U441" s="169"/>
      <c r="V441" s="169"/>
      <c r="W441" s="166"/>
      <c r="X441" s="166"/>
      <c r="Y441" s="166"/>
      <c r="Z441" s="166"/>
      <c r="AA441" s="166"/>
      <c r="AB441" s="166"/>
      <c r="AC441" s="166"/>
      <c r="AD441" s="166"/>
      <c r="AE441" s="166"/>
      <c r="AF441" s="166"/>
      <c r="AG441" s="166"/>
      <c r="AH441" s="166"/>
      <c r="AI441" s="166"/>
      <c r="AJ441" s="166"/>
      <c r="AK441" s="166"/>
      <c r="AL441" s="166"/>
      <c r="AM441" s="166"/>
      <c r="AN441" s="166"/>
      <c r="AO441" s="166"/>
      <c r="AP441" s="166"/>
      <c r="AQ441" s="166"/>
      <c r="AR441" s="166"/>
      <c r="AS441" s="166"/>
      <c r="AT441" s="166"/>
      <c r="AU441" s="166"/>
      <c r="AV441" s="166"/>
      <c r="AW441" s="166"/>
      <c r="AX441" s="166"/>
      <c r="AY441" s="166"/>
      <c r="AZ441" s="166"/>
      <c r="BA441" s="166"/>
      <c r="BB441" s="166"/>
      <c r="BC441" s="166"/>
      <c r="BD441" s="166"/>
      <c r="BE441" s="166"/>
      <c r="BF441" s="166"/>
      <c r="BG441" s="166"/>
      <c r="BH441" s="166"/>
      <c r="BI441" s="166"/>
      <c r="BJ441" s="166"/>
      <c r="BK441" s="166"/>
      <c r="BL441" s="166"/>
      <c r="BM441" s="166"/>
      <c r="BN441" s="166"/>
      <c r="BO441" s="166"/>
      <c r="BP441" s="166"/>
      <c r="BQ441" s="166"/>
      <c r="BR441" s="166"/>
      <c r="BS441" s="166"/>
      <c r="BT441" s="166"/>
      <c r="BU441" s="166"/>
      <c r="BV441" s="166"/>
      <c r="BW441" s="166"/>
      <c r="BX441" s="166"/>
      <c r="BY441" s="166"/>
      <c r="BZ441" s="166"/>
      <c r="CA441" s="166"/>
      <c r="CB441" s="166"/>
      <c r="CC441" s="166"/>
      <c r="CD441" s="166"/>
      <c r="CE441" s="166"/>
      <c r="CF441" s="166"/>
      <c r="CG441" s="166"/>
      <c r="CH441" s="166"/>
      <c r="CI441" s="166"/>
      <c r="CJ441" s="166"/>
      <c r="CK441" s="166"/>
      <c r="CL441" s="166"/>
      <c r="CM441" s="166"/>
      <c r="CN441" s="166"/>
      <c r="CO441" s="166"/>
      <c r="CP441" s="166"/>
      <c r="CQ441" s="166"/>
      <c r="CR441" s="166"/>
      <c r="CS441" s="166"/>
      <c r="CT441" s="166"/>
      <c r="CU441" s="166"/>
      <c r="CV441" s="166"/>
      <c r="CW441" s="166"/>
      <c r="CX441" s="166"/>
      <c r="CY441" s="166"/>
      <c r="CZ441" s="166"/>
    </row>
    <row r="442" spans="1:104" ht="11.25" customHeight="1" x14ac:dyDescent="0.2">
      <c r="A442" s="166"/>
      <c r="B442" s="166"/>
      <c r="C442" s="166"/>
      <c r="D442" s="166"/>
      <c r="E442" s="166"/>
      <c r="F442" s="166"/>
      <c r="G442" s="166"/>
      <c r="H442" s="166"/>
      <c r="I442" s="166"/>
      <c r="J442" s="166"/>
      <c r="K442" s="166"/>
      <c r="L442" s="166"/>
      <c r="M442" s="166"/>
      <c r="N442" s="166"/>
      <c r="O442" s="166"/>
      <c r="P442" s="166"/>
      <c r="Q442" s="166"/>
      <c r="R442" s="166"/>
      <c r="S442" s="166"/>
      <c r="T442" s="168"/>
      <c r="U442" s="169"/>
      <c r="V442" s="169"/>
      <c r="W442" s="166"/>
      <c r="X442" s="166"/>
      <c r="Y442" s="166"/>
      <c r="Z442" s="166"/>
      <c r="AA442" s="166"/>
      <c r="AB442" s="166"/>
      <c r="AC442" s="166"/>
      <c r="AD442" s="166"/>
      <c r="AE442" s="166"/>
      <c r="AF442" s="166"/>
      <c r="AG442" s="166"/>
      <c r="AH442" s="166"/>
      <c r="AI442" s="166"/>
      <c r="AJ442" s="166"/>
      <c r="AK442" s="166"/>
      <c r="AL442" s="166"/>
      <c r="AM442" s="166"/>
      <c r="AN442" s="166"/>
      <c r="AO442" s="166"/>
      <c r="AP442" s="166"/>
      <c r="AQ442" s="166"/>
      <c r="AR442" s="166"/>
      <c r="AS442" s="166"/>
      <c r="AT442" s="166"/>
      <c r="AU442" s="166"/>
      <c r="AV442" s="166"/>
      <c r="AW442" s="166"/>
      <c r="AX442" s="166"/>
      <c r="AY442" s="166"/>
      <c r="AZ442" s="166"/>
      <c r="BA442" s="166"/>
      <c r="BB442" s="166"/>
      <c r="BC442" s="166"/>
      <c r="BD442" s="166"/>
      <c r="BE442" s="166"/>
      <c r="BF442" s="166"/>
      <c r="BG442" s="166"/>
      <c r="BH442" s="166"/>
      <c r="BI442" s="166"/>
      <c r="BJ442" s="166"/>
      <c r="BK442" s="166"/>
      <c r="BL442" s="166"/>
      <c r="BM442" s="166"/>
      <c r="BN442" s="166"/>
      <c r="BO442" s="166"/>
      <c r="BP442" s="166"/>
      <c r="BQ442" s="166"/>
      <c r="BR442" s="166"/>
      <c r="BS442" s="166"/>
      <c r="BT442" s="166"/>
      <c r="BU442" s="166"/>
      <c r="BV442" s="166"/>
      <c r="BW442" s="166"/>
      <c r="BX442" s="166"/>
      <c r="BY442" s="166"/>
      <c r="BZ442" s="166"/>
      <c r="CA442" s="166"/>
      <c r="CB442" s="166"/>
      <c r="CC442" s="166"/>
      <c r="CD442" s="166"/>
      <c r="CE442" s="166"/>
      <c r="CF442" s="166"/>
      <c r="CG442" s="166"/>
      <c r="CH442" s="166"/>
      <c r="CI442" s="166"/>
      <c r="CJ442" s="166"/>
      <c r="CK442" s="166"/>
      <c r="CL442" s="166"/>
      <c r="CM442" s="166"/>
      <c r="CN442" s="166"/>
      <c r="CO442" s="166"/>
      <c r="CP442" s="166"/>
      <c r="CQ442" s="166"/>
      <c r="CR442" s="166"/>
      <c r="CS442" s="166"/>
      <c r="CT442" s="166"/>
      <c r="CU442" s="166"/>
      <c r="CV442" s="166"/>
      <c r="CW442" s="166"/>
      <c r="CX442" s="166"/>
      <c r="CY442" s="166"/>
      <c r="CZ442" s="166"/>
    </row>
    <row r="443" spans="1:104" ht="11.25" customHeight="1" x14ac:dyDescent="0.2">
      <c r="A443" s="166"/>
      <c r="B443" s="166"/>
      <c r="C443" s="166"/>
      <c r="D443" s="166"/>
      <c r="E443" s="166"/>
      <c r="F443" s="166"/>
      <c r="G443" s="166"/>
      <c r="H443" s="166"/>
      <c r="I443" s="166"/>
      <c r="J443" s="166"/>
      <c r="K443" s="166"/>
      <c r="L443" s="166"/>
      <c r="M443" s="166"/>
      <c r="N443" s="166"/>
      <c r="O443" s="166"/>
      <c r="P443" s="166"/>
      <c r="Q443" s="166"/>
      <c r="R443" s="166"/>
      <c r="S443" s="166"/>
      <c r="T443" s="168"/>
      <c r="U443" s="169"/>
      <c r="V443" s="169"/>
      <c r="W443" s="166"/>
      <c r="X443" s="166"/>
      <c r="Y443" s="166"/>
      <c r="Z443" s="166"/>
      <c r="AA443" s="166"/>
      <c r="AB443" s="166"/>
      <c r="AC443" s="166"/>
      <c r="AD443" s="166"/>
      <c r="AE443" s="166"/>
      <c r="AF443" s="166"/>
      <c r="AG443" s="166"/>
      <c r="AH443" s="166"/>
      <c r="AI443" s="166"/>
      <c r="AJ443" s="166"/>
      <c r="AK443" s="166"/>
      <c r="AL443" s="166"/>
      <c r="AM443" s="166"/>
      <c r="AN443" s="166"/>
      <c r="AO443" s="166"/>
      <c r="AP443" s="166"/>
      <c r="AQ443" s="166"/>
      <c r="AR443" s="166"/>
      <c r="AS443" s="166"/>
      <c r="AT443" s="166"/>
      <c r="AU443" s="166"/>
      <c r="AV443" s="166"/>
      <c r="AW443" s="166"/>
      <c r="AX443" s="166"/>
      <c r="AY443" s="166"/>
      <c r="AZ443" s="166"/>
      <c r="BA443" s="166"/>
      <c r="BB443" s="166"/>
      <c r="BC443" s="166"/>
      <c r="BD443" s="166"/>
      <c r="BE443" s="166"/>
      <c r="BF443" s="166"/>
      <c r="BG443" s="166"/>
      <c r="BH443" s="166"/>
      <c r="BI443" s="166"/>
      <c r="BJ443" s="166"/>
      <c r="BK443" s="166"/>
      <c r="BL443" s="166"/>
      <c r="BM443" s="166"/>
      <c r="BN443" s="166"/>
      <c r="BO443" s="166"/>
      <c r="BP443" s="166"/>
      <c r="BQ443" s="166"/>
      <c r="BR443" s="166"/>
      <c r="BS443" s="166"/>
      <c r="BT443" s="166"/>
      <c r="BU443" s="166"/>
      <c r="BV443" s="166"/>
      <c r="BW443" s="166"/>
      <c r="BX443" s="166"/>
      <c r="BY443" s="166"/>
      <c r="BZ443" s="166"/>
      <c r="CA443" s="166"/>
      <c r="CB443" s="166"/>
      <c r="CC443" s="166"/>
      <c r="CD443" s="166"/>
      <c r="CE443" s="166"/>
      <c r="CF443" s="166"/>
      <c r="CG443" s="166"/>
      <c r="CH443" s="166"/>
      <c r="CI443" s="166"/>
      <c r="CJ443" s="166"/>
      <c r="CK443" s="166"/>
      <c r="CL443" s="166"/>
      <c r="CM443" s="166"/>
      <c r="CN443" s="166"/>
      <c r="CO443" s="166"/>
      <c r="CP443" s="166"/>
      <c r="CQ443" s="166"/>
      <c r="CR443" s="166"/>
      <c r="CS443" s="166"/>
      <c r="CT443" s="166"/>
      <c r="CU443" s="166"/>
      <c r="CV443" s="166"/>
      <c r="CW443" s="166"/>
      <c r="CX443" s="166"/>
      <c r="CY443" s="166"/>
      <c r="CZ443" s="166"/>
    </row>
    <row r="444" spans="1:104" ht="11.25" customHeight="1" x14ac:dyDescent="0.2">
      <c r="A444" s="166"/>
      <c r="B444" s="166"/>
      <c r="C444" s="166"/>
      <c r="D444" s="166"/>
      <c r="E444" s="166"/>
      <c r="F444" s="166"/>
      <c r="G444" s="166"/>
      <c r="H444" s="166"/>
      <c r="I444" s="166"/>
      <c r="J444" s="166"/>
      <c r="K444" s="166"/>
      <c r="L444" s="166"/>
      <c r="M444" s="166"/>
      <c r="N444" s="166"/>
      <c r="O444" s="166"/>
      <c r="P444" s="166"/>
      <c r="Q444" s="166"/>
      <c r="R444" s="166"/>
      <c r="S444" s="166"/>
      <c r="T444" s="168"/>
      <c r="U444" s="169"/>
      <c r="V444" s="169"/>
      <c r="W444" s="166"/>
      <c r="X444" s="166"/>
      <c r="Y444" s="166"/>
      <c r="Z444" s="166"/>
      <c r="AA444" s="166"/>
      <c r="AB444" s="166"/>
      <c r="AC444" s="166"/>
      <c r="AD444" s="166"/>
      <c r="AE444" s="166"/>
      <c r="AF444" s="166"/>
      <c r="AG444" s="166"/>
      <c r="AH444" s="166"/>
      <c r="AI444" s="166"/>
      <c r="AJ444" s="166"/>
      <c r="AK444" s="166"/>
      <c r="AL444" s="166"/>
      <c r="AM444" s="166"/>
      <c r="AN444" s="166"/>
      <c r="AO444" s="166"/>
      <c r="AP444" s="166"/>
      <c r="AQ444" s="166"/>
      <c r="AR444" s="166"/>
      <c r="AS444" s="166"/>
      <c r="AT444" s="166"/>
      <c r="AU444" s="166"/>
      <c r="AV444" s="166"/>
      <c r="AW444" s="166"/>
      <c r="AX444" s="166"/>
      <c r="AY444" s="166"/>
      <c r="AZ444" s="166"/>
      <c r="BA444" s="166"/>
      <c r="BB444" s="166"/>
      <c r="BC444" s="166"/>
      <c r="BD444" s="166"/>
      <c r="BE444" s="166"/>
      <c r="BF444" s="166"/>
      <c r="BG444" s="166"/>
      <c r="BH444" s="166"/>
      <c r="BI444" s="166"/>
      <c r="BJ444" s="166"/>
      <c r="BK444" s="166"/>
      <c r="BL444" s="166"/>
      <c r="BM444" s="166"/>
      <c r="BN444" s="166"/>
      <c r="BO444" s="166"/>
      <c r="BP444" s="166"/>
      <c r="BQ444" s="166"/>
      <c r="BR444" s="166"/>
      <c r="BS444" s="166"/>
      <c r="BT444" s="166"/>
      <c r="BU444" s="166"/>
      <c r="BV444" s="166"/>
      <c r="BW444" s="166"/>
      <c r="BX444" s="166"/>
      <c r="BY444" s="166"/>
      <c r="BZ444" s="166"/>
      <c r="CA444" s="166"/>
      <c r="CB444" s="166"/>
      <c r="CC444" s="166"/>
      <c r="CD444" s="166"/>
      <c r="CE444" s="166"/>
      <c r="CF444" s="166"/>
      <c r="CG444" s="166"/>
      <c r="CH444" s="166"/>
      <c r="CI444" s="166"/>
      <c r="CJ444" s="166"/>
      <c r="CK444" s="166"/>
      <c r="CL444" s="166"/>
      <c r="CM444" s="166"/>
      <c r="CN444" s="166"/>
      <c r="CO444" s="166"/>
      <c r="CP444" s="166"/>
      <c r="CQ444" s="166"/>
      <c r="CR444" s="166"/>
      <c r="CS444" s="166"/>
      <c r="CT444" s="166"/>
      <c r="CU444" s="166"/>
      <c r="CV444" s="166"/>
      <c r="CW444" s="166"/>
      <c r="CX444" s="166"/>
      <c r="CY444" s="166"/>
      <c r="CZ444" s="166"/>
    </row>
    <row r="445" spans="1:104" ht="11.25" customHeight="1" x14ac:dyDescent="0.2">
      <c r="A445" s="166"/>
      <c r="B445" s="166"/>
      <c r="C445" s="166"/>
      <c r="D445" s="166"/>
      <c r="E445" s="166"/>
      <c r="F445" s="166"/>
      <c r="G445" s="166"/>
      <c r="H445" s="166"/>
      <c r="I445" s="166"/>
      <c r="J445" s="166"/>
      <c r="K445" s="166"/>
      <c r="L445" s="166"/>
      <c r="M445" s="166"/>
      <c r="N445" s="166"/>
      <c r="O445" s="166"/>
      <c r="P445" s="166"/>
      <c r="Q445" s="166"/>
      <c r="R445" s="166"/>
      <c r="S445" s="166"/>
      <c r="T445" s="168"/>
      <c r="U445" s="169"/>
      <c r="V445" s="169"/>
      <c r="W445" s="166"/>
      <c r="X445" s="166"/>
      <c r="Y445" s="166"/>
      <c r="Z445" s="166"/>
      <c r="AA445" s="166"/>
      <c r="AB445" s="166"/>
      <c r="AC445" s="166"/>
      <c r="AD445" s="166"/>
      <c r="AE445" s="166"/>
      <c r="AF445" s="166"/>
      <c r="AG445" s="166"/>
      <c r="AH445" s="166"/>
      <c r="AI445" s="166"/>
      <c r="AJ445" s="166"/>
      <c r="AK445" s="166"/>
      <c r="AL445" s="166"/>
      <c r="AM445" s="166"/>
      <c r="AN445" s="166"/>
      <c r="AO445" s="166"/>
      <c r="AP445" s="166"/>
      <c r="AQ445" s="166"/>
      <c r="AR445" s="166"/>
      <c r="AS445" s="166"/>
      <c r="AT445" s="166"/>
      <c r="AU445" s="166"/>
      <c r="AV445" s="166"/>
      <c r="AW445" s="166"/>
      <c r="AX445" s="166"/>
      <c r="AY445" s="166"/>
      <c r="AZ445" s="166"/>
      <c r="BA445" s="166"/>
      <c r="BB445" s="166"/>
      <c r="BC445" s="166"/>
      <c r="BD445" s="166"/>
      <c r="BE445" s="166"/>
      <c r="BF445" s="166"/>
      <c r="BG445" s="166"/>
      <c r="BH445" s="166"/>
      <c r="BI445" s="166"/>
      <c r="BJ445" s="166"/>
      <c r="BK445" s="166"/>
      <c r="BL445" s="166"/>
      <c r="BM445" s="166"/>
      <c r="BN445" s="166"/>
      <c r="BO445" s="166"/>
      <c r="BP445" s="166"/>
      <c r="BQ445" s="166"/>
      <c r="BR445" s="166"/>
      <c r="BS445" s="166"/>
      <c r="BT445" s="166"/>
      <c r="BU445" s="166"/>
      <c r="BV445" s="166"/>
      <c r="BW445" s="166"/>
      <c r="BX445" s="166"/>
      <c r="BY445" s="166"/>
      <c r="BZ445" s="166"/>
      <c r="CA445" s="166"/>
      <c r="CB445" s="166"/>
      <c r="CC445" s="166"/>
      <c r="CD445" s="166"/>
      <c r="CE445" s="166"/>
      <c r="CF445" s="166"/>
      <c r="CG445" s="166"/>
      <c r="CH445" s="166"/>
      <c r="CI445" s="166"/>
      <c r="CJ445" s="166"/>
      <c r="CK445" s="166"/>
      <c r="CL445" s="166"/>
      <c r="CM445" s="166"/>
      <c r="CN445" s="166"/>
      <c r="CO445" s="166"/>
      <c r="CP445" s="166"/>
      <c r="CQ445" s="166"/>
      <c r="CR445" s="166"/>
      <c r="CS445" s="166"/>
      <c r="CT445" s="166"/>
      <c r="CU445" s="166"/>
      <c r="CV445" s="166"/>
      <c r="CW445" s="166"/>
      <c r="CX445" s="166"/>
      <c r="CY445" s="166"/>
      <c r="CZ445" s="166"/>
    </row>
    <row r="446" spans="1:104" ht="11.25" customHeight="1" x14ac:dyDescent="0.2">
      <c r="A446" s="166"/>
      <c r="B446" s="166"/>
      <c r="C446" s="166"/>
      <c r="D446" s="166"/>
      <c r="E446" s="166"/>
      <c r="F446" s="166"/>
      <c r="G446" s="166"/>
      <c r="H446" s="166"/>
      <c r="I446" s="166"/>
      <c r="J446" s="166"/>
      <c r="K446" s="166"/>
      <c r="L446" s="166"/>
      <c r="M446" s="166"/>
      <c r="N446" s="166"/>
      <c r="O446" s="166"/>
      <c r="P446" s="166"/>
      <c r="Q446" s="166"/>
      <c r="R446" s="166"/>
      <c r="S446" s="166"/>
      <c r="T446" s="168"/>
      <c r="U446" s="169"/>
      <c r="V446" s="169"/>
      <c r="W446" s="166"/>
      <c r="X446" s="166"/>
      <c r="Y446" s="166"/>
      <c r="Z446" s="166"/>
      <c r="AA446" s="166"/>
      <c r="AB446" s="166"/>
      <c r="AC446" s="166"/>
      <c r="AD446" s="166"/>
      <c r="AE446" s="166"/>
      <c r="AF446" s="166"/>
      <c r="AG446" s="166"/>
      <c r="AH446" s="166"/>
      <c r="AI446" s="166"/>
      <c r="AJ446" s="166"/>
      <c r="AK446" s="166"/>
      <c r="AL446" s="166"/>
      <c r="AM446" s="166"/>
      <c r="AN446" s="166"/>
      <c r="AO446" s="166"/>
      <c r="AP446" s="166"/>
      <c r="AQ446" s="166"/>
      <c r="AR446" s="166"/>
      <c r="AS446" s="166"/>
      <c r="AT446" s="166"/>
      <c r="AU446" s="166"/>
      <c r="AV446" s="166"/>
      <c r="AW446" s="166"/>
      <c r="AX446" s="166"/>
      <c r="AY446" s="166"/>
      <c r="AZ446" s="166"/>
      <c r="BA446" s="166"/>
      <c r="BB446" s="166"/>
      <c r="BC446" s="166"/>
      <c r="BD446" s="166"/>
      <c r="BE446" s="166"/>
      <c r="BF446" s="166"/>
      <c r="BG446" s="166"/>
      <c r="BH446" s="166"/>
      <c r="BI446" s="166"/>
      <c r="BJ446" s="166"/>
      <c r="BK446" s="166"/>
      <c r="BL446" s="166"/>
      <c r="BM446" s="166"/>
      <c r="BN446" s="166"/>
      <c r="BO446" s="166"/>
      <c r="BP446" s="166"/>
      <c r="BQ446" s="166"/>
      <c r="BR446" s="166"/>
      <c r="BS446" s="166"/>
      <c r="BT446" s="166"/>
      <c r="BU446" s="166"/>
      <c r="BV446" s="166"/>
      <c r="BW446" s="166"/>
      <c r="BX446" s="166"/>
      <c r="BY446" s="166"/>
      <c r="BZ446" s="166"/>
      <c r="CA446" s="166"/>
      <c r="CB446" s="166"/>
      <c r="CC446" s="166"/>
      <c r="CD446" s="166"/>
      <c r="CE446" s="166"/>
      <c r="CF446" s="166"/>
      <c r="CG446" s="166"/>
      <c r="CH446" s="166"/>
      <c r="CI446" s="166"/>
      <c r="CJ446" s="166"/>
      <c r="CK446" s="166"/>
      <c r="CL446" s="166"/>
      <c r="CM446" s="166"/>
      <c r="CN446" s="166"/>
      <c r="CO446" s="166"/>
      <c r="CP446" s="166"/>
      <c r="CQ446" s="166"/>
      <c r="CR446" s="166"/>
      <c r="CS446" s="166"/>
      <c r="CT446" s="166"/>
      <c r="CU446" s="166"/>
      <c r="CV446" s="166"/>
      <c r="CW446" s="166"/>
      <c r="CX446" s="166"/>
      <c r="CY446" s="166"/>
      <c r="CZ446" s="166"/>
    </row>
    <row r="447" spans="1:104" ht="11.25" customHeight="1" x14ac:dyDescent="0.2">
      <c r="A447" s="166"/>
      <c r="B447" s="166"/>
      <c r="C447" s="166"/>
      <c r="D447" s="166"/>
      <c r="E447" s="166"/>
      <c r="F447" s="166"/>
      <c r="G447" s="166"/>
      <c r="H447" s="166"/>
      <c r="I447" s="166"/>
      <c r="J447" s="166"/>
      <c r="K447" s="166"/>
      <c r="L447" s="166"/>
      <c r="M447" s="166"/>
      <c r="N447" s="166"/>
      <c r="O447" s="166"/>
      <c r="P447" s="166"/>
      <c r="Q447" s="166"/>
      <c r="R447" s="166"/>
      <c r="S447" s="166"/>
      <c r="T447" s="168"/>
      <c r="U447" s="169"/>
      <c r="V447" s="169"/>
      <c r="W447" s="166"/>
      <c r="X447" s="166"/>
      <c r="Y447" s="166"/>
      <c r="Z447" s="166"/>
      <c r="AA447" s="166"/>
      <c r="AB447" s="166"/>
      <c r="AC447" s="166"/>
      <c r="AD447" s="166"/>
      <c r="AE447" s="166"/>
      <c r="AF447" s="166"/>
      <c r="AG447" s="166"/>
      <c r="AH447" s="166"/>
      <c r="AI447" s="166"/>
      <c r="AJ447" s="166"/>
      <c r="AK447" s="166"/>
      <c r="AL447" s="166"/>
      <c r="AM447" s="166"/>
      <c r="AN447" s="166"/>
      <c r="AO447" s="166"/>
      <c r="AP447" s="166"/>
      <c r="AQ447" s="166"/>
      <c r="AR447" s="166"/>
      <c r="AS447" s="166"/>
      <c r="AT447" s="166"/>
      <c r="AU447" s="166"/>
      <c r="AV447" s="166"/>
      <c r="AW447" s="166"/>
      <c r="AX447" s="166"/>
      <c r="AY447" s="166"/>
      <c r="AZ447" s="166"/>
      <c r="BA447" s="166"/>
      <c r="BB447" s="166"/>
      <c r="BC447" s="166"/>
      <c r="BD447" s="166"/>
      <c r="BE447" s="166"/>
      <c r="BF447" s="166"/>
      <c r="BG447" s="166"/>
      <c r="BH447" s="166"/>
      <c r="BI447" s="166"/>
      <c r="BJ447" s="166"/>
      <c r="BK447" s="166"/>
      <c r="BL447" s="166"/>
      <c r="BM447" s="166"/>
      <c r="BN447" s="166"/>
      <c r="BO447" s="166"/>
      <c r="BP447" s="166"/>
      <c r="BQ447" s="166"/>
      <c r="BR447" s="166"/>
      <c r="BS447" s="166"/>
      <c r="BT447" s="166"/>
      <c r="BU447" s="166"/>
      <c r="BV447" s="166"/>
      <c r="BW447" s="166"/>
      <c r="BX447" s="166"/>
      <c r="BY447" s="166"/>
      <c r="BZ447" s="166"/>
      <c r="CA447" s="166"/>
      <c r="CB447" s="166"/>
      <c r="CC447" s="166"/>
      <c r="CD447" s="166"/>
      <c r="CE447" s="166"/>
      <c r="CF447" s="166"/>
      <c r="CG447" s="166"/>
      <c r="CH447" s="166"/>
      <c r="CI447" s="166"/>
      <c r="CJ447" s="166"/>
      <c r="CK447" s="166"/>
      <c r="CL447" s="166"/>
      <c r="CM447" s="166"/>
      <c r="CN447" s="166"/>
      <c r="CO447" s="166"/>
      <c r="CP447" s="166"/>
      <c r="CQ447" s="166"/>
      <c r="CR447" s="166"/>
      <c r="CS447" s="166"/>
      <c r="CT447" s="166"/>
      <c r="CU447" s="166"/>
      <c r="CV447" s="166"/>
      <c r="CW447" s="166"/>
      <c r="CX447" s="166"/>
      <c r="CY447" s="166"/>
      <c r="CZ447" s="166"/>
    </row>
    <row r="448" spans="1:104" ht="11.25" customHeight="1" x14ac:dyDescent="0.2">
      <c r="A448" s="166"/>
      <c r="B448" s="166"/>
      <c r="C448" s="166"/>
      <c r="D448" s="166"/>
      <c r="E448" s="166"/>
      <c r="F448" s="166"/>
      <c r="G448" s="166"/>
      <c r="H448" s="166"/>
      <c r="I448" s="166"/>
      <c r="J448" s="166"/>
      <c r="K448" s="166"/>
      <c r="L448" s="166"/>
      <c r="M448" s="166"/>
      <c r="N448" s="166"/>
      <c r="O448" s="166"/>
      <c r="P448" s="166"/>
      <c r="Q448" s="166"/>
      <c r="R448" s="166"/>
      <c r="S448" s="166"/>
      <c r="T448" s="168"/>
      <c r="U448" s="169"/>
      <c r="V448" s="169"/>
      <c r="W448" s="166"/>
      <c r="X448" s="166"/>
      <c r="Y448" s="166"/>
      <c r="Z448" s="166"/>
      <c r="AA448" s="166"/>
      <c r="AB448" s="166"/>
      <c r="AC448" s="166"/>
      <c r="AD448" s="166"/>
      <c r="AE448" s="166"/>
      <c r="AF448" s="166"/>
      <c r="AG448" s="166"/>
      <c r="AH448" s="166"/>
      <c r="AI448" s="166"/>
      <c r="AJ448" s="166"/>
      <c r="AK448" s="166"/>
      <c r="AL448" s="166"/>
      <c r="AM448" s="166"/>
      <c r="AN448" s="166"/>
      <c r="AO448" s="166"/>
      <c r="AP448" s="166"/>
      <c r="AQ448" s="166"/>
      <c r="AR448" s="166"/>
      <c r="AS448" s="166"/>
      <c r="AT448" s="166"/>
      <c r="AU448" s="166"/>
      <c r="AV448" s="166"/>
      <c r="AW448" s="166"/>
      <c r="AX448" s="166"/>
      <c r="AY448" s="166"/>
      <c r="AZ448" s="166"/>
      <c r="BA448" s="166"/>
      <c r="BB448" s="166"/>
      <c r="BC448" s="166"/>
      <c r="BD448" s="166"/>
      <c r="BE448" s="166"/>
      <c r="BF448" s="166"/>
      <c r="BG448" s="166"/>
      <c r="BH448" s="166"/>
      <c r="BI448" s="166"/>
      <c r="BJ448" s="166"/>
      <c r="BK448" s="166"/>
      <c r="BL448" s="166"/>
      <c r="BM448" s="166"/>
      <c r="BN448" s="166"/>
      <c r="BO448" s="166"/>
      <c r="BP448" s="166"/>
      <c r="BQ448" s="166"/>
      <c r="BR448" s="166"/>
      <c r="BS448" s="166"/>
      <c r="BT448" s="166"/>
      <c r="BU448" s="166"/>
      <c r="BV448" s="166"/>
      <c r="BW448" s="166"/>
      <c r="BX448" s="166"/>
      <c r="BY448" s="166"/>
      <c r="BZ448" s="166"/>
      <c r="CA448" s="166"/>
      <c r="CB448" s="166"/>
      <c r="CC448" s="166"/>
      <c r="CD448" s="166"/>
      <c r="CE448" s="166"/>
      <c r="CF448" s="166"/>
      <c r="CG448" s="166"/>
      <c r="CH448" s="166"/>
      <c r="CI448" s="166"/>
      <c r="CJ448" s="166"/>
      <c r="CK448" s="166"/>
      <c r="CL448" s="166"/>
      <c r="CM448" s="166"/>
      <c r="CN448" s="166"/>
      <c r="CO448" s="166"/>
      <c r="CP448" s="166"/>
      <c r="CQ448" s="166"/>
      <c r="CR448" s="166"/>
      <c r="CS448" s="166"/>
      <c r="CT448" s="166"/>
      <c r="CU448" s="166"/>
      <c r="CV448" s="166"/>
      <c r="CW448" s="166"/>
      <c r="CX448" s="166"/>
      <c r="CY448" s="166"/>
      <c r="CZ448" s="166"/>
    </row>
    <row r="449" spans="1:104" ht="11.25" customHeight="1" x14ac:dyDescent="0.2">
      <c r="A449" s="166"/>
      <c r="B449" s="166"/>
      <c r="C449" s="166"/>
      <c r="D449" s="166"/>
      <c r="E449" s="166"/>
      <c r="F449" s="166"/>
      <c r="G449" s="166"/>
      <c r="H449" s="166"/>
      <c r="I449" s="166"/>
      <c r="J449" s="166"/>
      <c r="K449" s="166"/>
      <c r="L449" s="166"/>
      <c r="M449" s="166"/>
      <c r="N449" s="166"/>
      <c r="O449" s="166"/>
      <c r="P449" s="166"/>
      <c r="Q449" s="166"/>
      <c r="R449" s="166"/>
      <c r="S449" s="166"/>
      <c r="T449" s="168"/>
      <c r="U449" s="169"/>
      <c r="V449" s="169"/>
      <c r="W449" s="166"/>
      <c r="X449" s="166"/>
      <c r="Y449" s="166"/>
      <c r="Z449" s="166"/>
      <c r="AA449" s="166"/>
      <c r="AB449" s="166"/>
      <c r="AC449" s="166"/>
      <c r="AD449" s="166"/>
      <c r="AE449" s="166"/>
      <c r="AF449" s="166"/>
      <c r="AG449" s="166"/>
      <c r="AH449" s="166"/>
      <c r="AI449" s="166"/>
      <c r="AJ449" s="166"/>
      <c r="AK449" s="166"/>
      <c r="AL449" s="166"/>
      <c r="AM449" s="166"/>
      <c r="AN449" s="166"/>
      <c r="AO449" s="166"/>
      <c r="AP449" s="166"/>
      <c r="AQ449" s="166"/>
      <c r="AR449" s="166"/>
      <c r="AS449" s="166"/>
      <c r="AT449" s="166"/>
      <c r="AU449" s="166"/>
      <c r="AV449" s="166"/>
      <c r="AW449" s="166"/>
      <c r="AX449" s="166"/>
      <c r="AY449" s="166"/>
      <c r="AZ449" s="166"/>
      <c r="BA449" s="166"/>
      <c r="BB449" s="166"/>
      <c r="BC449" s="166"/>
      <c r="BD449" s="166"/>
      <c r="BE449" s="166"/>
      <c r="BF449" s="166"/>
      <c r="BG449" s="166"/>
      <c r="BH449" s="166"/>
      <c r="BI449" s="166"/>
      <c r="BJ449" s="166"/>
      <c r="BK449" s="166"/>
      <c r="BL449" s="166"/>
      <c r="BM449" s="166"/>
      <c r="BN449" s="166"/>
      <c r="BO449" s="166"/>
      <c r="BP449" s="166"/>
      <c r="BQ449" s="166"/>
      <c r="BR449" s="166"/>
      <c r="BS449" s="166"/>
      <c r="BT449" s="166"/>
      <c r="BU449" s="166"/>
      <c r="BV449" s="166"/>
      <c r="BW449" s="166"/>
      <c r="BX449" s="166"/>
      <c r="BY449" s="166"/>
      <c r="BZ449" s="166"/>
      <c r="CA449" s="166"/>
      <c r="CB449" s="166"/>
      <c r="CC449" s="166"/>
      <c r="CD449" s="166"/>
      <c r="CE449" s="166"/>
      <c r="CF449" s="166"/>
      <c r="CG449" s="166"/>
      <c r="CH449" s="166"/>
      <c r="CI449" s="166"/>
      <c r="CJ449" s="166"/>
      <c r="CK449" s="166"/>
      <c r="CL449" s="166"/>
      <c r="CM449" s="166"/>
      <c r="CN449" s="166"/>
      <c r="CO449" s="166"/>
      <c r="CP449" s="166"/>
      <c r="CQ449" s="166"/>
      <c r="CR449" s="166"/>
      <c r="CS449" s="166"/>
      <c r="CT449" s="166"/>
      <c r="CU449" s="166"/>
      <c r="CV449" s="166"/>
      <c r="CW449" s="166"/>
      <c r="CX449" s="166"/>
      <c r="CY449" s="166"/>
      <c r="CZ449" s="166"/>
    </row>
    <row r="450" spans="1:104" ht="11.25" customHeight="1" x14ac:dyDescent="0.2">
      <c r="A450" s="166"/>
      <c r="B450" s="166"/>
      <c r="C450" s="166"/>
      <c r="D450" s="166"/>
      <c r="E450" s="166"/>
      <c r="F450" s="166"/>
      <c r="G450" s="166"/>
      <c r="H450" s="166"/>
      <c r="I450" s="166"/>
      <c r="J450" s="166"/>
      <c r="K450" s="166"/>
      <c r="L450" s="166"/>
      <c r="M450" s="166"/>
      <c r="N450" s="166"/>
      <c r="O450" s="166"/>
      <c r="P450" s="166"/>
      <c r="Q450" s="166"/>
      <c r="R450" s="166"/>
      <c r="S450" s="166"/>
      <c r="T450" s="168"/>
      <c r="U450" s="169"/>
      <c r="V450" s="169"/>
      <c r="W450" s="166"/>
      <c r="X450" s="166"/>
      <c r="Y450" s="166"/>
      <c r="Z450" s="166"/>
      <c r="AA450" s="166"/>
      <c r="AB450" s="166"/>
      <c r="AC450" s="166"/>
      <c r="AD450" s="166"/>
      <c r="AE450" s="166"/>
      <c r="AF450" s="166"/>
      <c r="AG450" s="166"/>
      <c r="AH450" s="166"/>
      <c r="AI450" s="166"/>
      <c r="AJ450" s="166"/>
      <c r="AK450" s="166"/>
      <c r="AL450" s="166"/>
      <c r="AM450" s="166"/>
      <c r="AN450" s="166"/>
      <c r="AO450" s="166"/>
      <c r="AP450" s="166"/>
      <c r="AQ450" s="166"/>
      <c r="AR450" s="166"/>
      <c r="AS450" s="166"/>
      <c r="AT450" s="166"/>
      <c r="AU450" s="166"/>
      <c r="AV450" s="166"/>
      <c r="AW450" s="166"/>
      <c r="AX450" s="166"/>
      <c r="AY450" s="166"/>
      <c r="AZ450" s="166"/>
      <c r="BA450" s="166"/>
      <c r="BB450" s="166"/>
      <c r="BC450" s="166"/>
      <c r="BD450" s="166"/>
      <c r="BE450" s="166"/>
      <c r="BF450" s="166"/>
      <c r="BG450" s="166"/>
      <c r="BH450" s="166"/>
      <c r="BI450" s="166"/>
      <c r="BJ450" s="166"/>
      <c r="BK450" s="166"/>
      <c r="BL450" s="166"/>
      <c r="BM450" s="166"/>
      <c r="BN450" s="166"/>
      <c r="BO450" s="166"/>
      <c r="BP450" s="166"/>
      <c r="BQ450" s="166"/>
      <c r="BR450" s="166"/>
      <c r="BS450" s="166"/>
      <c r="BT450" s="166"/>
      <c r="BU450" s="166"/>
      <c r="BV450" s="166"/>
      <c r="BW450" s="166"/>
      <c r="BX450" s="166"/>
      <c r="BY450" s="166"/>
      <c r="BZ450" s="166"/>
      <c r="CA450" s="166"/>
      <c r="CB450" s="166"/>
      <c r="CC450" s="166"/>
      <c r="CD450" s="166"/>
      <c r="CE450" s="166"/>
      <c r="CF450" s="166"/>
      <c r="CG450" s="166"/>
      <c r="CH450" s="166"/>
      <c r="CI450" s="166"/>
      <c r="CJ450" s="166"/>
      <c r="CK450" s="166"/>
      <c r="CL450" s="166"/>
      <c r="CM450" s="166"/>
      <c r="CN450" s="166"/>
      <c r="CO450" s="166"/>
      <c r="CP450" s="166"/>
      <c r="CQ450" s="166"/>
      <c r="CR450" s="166"/>
      <c r="CS450" s="166"/>
      <c r="CT450" s="166"/>
      <c r="CU450" s="166"/>
      <c r="CV450" s="166"/>
      <c r="CW450" s="166"/>
      <c r="CX450" s="166"/>
      <c r="CY450" s="166"/>
      <c r="CZ450" s="166"/>
    </row>
    <row r="451" spans="1:104" ht="11.25" customHeight="1" x14ac:dyDescent="0.2">
      <c r="A451" s="166"/>
      <c r="B451" s="166"/>
      <c r="C451" s="166"/>
      <c r="D451" s="166"/>
      <c r="E451" s="166"/>
      <c r="F451" s="166"/>
      <c r="G451" s="166"/>
      <c r="H451" s="166"/>
      <c r="I451" s="166"/>
      <c r="J451" s="166"/>
      <c r="K451" s="166"/>
      <c r="L451" s="166"/>
      <c r="M451" s="166"/>
      <c r="N451" s="166"/>
      <c r="O451" s="166"/>
      <c r="P451" s="166"/>
      <c r="Q451" s="166"/>
      <c r="R451" s="166"/>
      <c r="S451" s="166"/>
      <c r="T451" s="168"/>
      <c r="U451" s="169"/>
      <c r="V451" s="169"/>
      <c r="W451" s="166"/>
      <c r="X451" s="166"/>
      <c r="Y451" s="166"/>
      <c r="Z451" s="166"/>
      <c r="AA451" s="166"/>
      <c r="AB451" s="166"/>
      <c r="AC451" s="166"/>
      <c r="AD451" s="166"/>
      <c r="AE451" s="166"/>
      <c r="AF451" s="166"/>
      <c r="AG451" s="166"/>
      <c r="AH451" s="166"/>
      <c r="AI451" s="166"/>
      <c r="AJ451" s="166"/>
      <c r="AK451" s="166"/>
      <c r="AL451" s="166"/>
      <c r="AM451" s="166"/>
      <c r="AN451" s="166"/>
      <c r="AO451" s="166"/>
      <c r="AP451" s="166"/>
      <c r="AQ451" s="166"/>
      <c r="AR451" s="166"/>
      <c r="AS451" s="166"/>
      <c r="AT451" s="166"/>
      <c r="AU451" s="166"/>
      <c r="AV451" s="166"/>
      <c r="AW451" s="166"/>
      <c r="AX451" s="166"/>
      <c r="AY451" s="166"/>
      <c r="AZ451" s="166"/>
      <c r="BA451" s="166"/>
      <c r="BB451" s="166"/>
      <c r="BC451" s="166"/>
      <c r="BD451" s="166"/>
      <c r="BE451" s="166"/>
      <c r="BF451" s="166"/>
      <c r="BG451" s="166"/>
      <c r="BH451" s="166"/>
      <c r="BI451" s="166"/>
      <c r="BJ451" s="166"/>
      <c r="BK451" s="166"/>
      <c r="BL451" s="166"/>
      <c r="BM451" s="166"/>
      <c r="BN451" s="166"/>
      <c r="BO451" s="166"/>
      <c r="BP451" s="166"/>
      <c r="BQ451" s="166"/>
      <c r="BR451" s="166"/>
      <c r="BS451" s="166"/>
      <c r="BT451" s="166"/>
      <c r="BU451" s="166"/>
      <c r="BV451" s="166"/>
      <c r="BW451" s="166"/>
      <c r="BX451" s="166"/>
      <c r="BY451" s="166"/>
      <c r="BZ451" s="166"/>
      <c r="CA451" s="166"/>
      <c r="CB451" s="166"/>
      <c r="CC451" s="166"/>
      <c r="CD451" s="166"/>
      <c r="CE451" s="166"/>
      <c r="CF451" s="166"/>
      <c r="CG451" s="166"/>
      <c r="CH451" s="166"/>
      <c r="CI451" s="166"/>
      <c r="CJ451" s="166"/>
      <c r="CK451" s="166"/>
      <c r="CL451" s="166"/>
      <c r="CM451" s="166"/>
      <c r="CN451" s="166"/>
      <c r="CO451" s="166"/>
      <c r="CP451" s="166"/>
      <c r="CQ451" s="166"/>
      <c r="CR451" s="166"/>
      <c r="CS451" s="166"/>
      <c r="CT451" s="166"/>
      <c r="CU451" s="166"/>
      <c r="CV451" s="166"/>
      <c r="CW451" s="166"/>
      <c r="CX451" s="166"/>
      <c r="CY451" s="166"/>
      <c r="CZ451" s="166"/>
    </row>
    <row r="452" spans="1:104" ht="11.25" customHeight="1" x14ac:dyDescent="0.2">
      <c r="A452" s="166"/>
      <c r="B452" s="166"/>
      <c r="C452" s="166"/>
      <c r="D452" s="166"/>
      <c r="E452" s="166"/>
      <c r="F452" s="166"/>
      <c r="G452" s="166"/>
      <c r="H452" s="166"/>
      <c r="I452" s="166"/>
      <c r="J452" s="166"/>
      <c r="K452" s="166"/>
      <c r="L452" s="166"/>
      <c r="M452" s="166"/>
      <c r="N452" s="166"/>
      <c r="O452" s="166"/>
      <c r="P452" s="166"/>
      <c r="Q452" s="166"/>
      <c r="R452" s="166"/>
      <c r="S452" s="166"/>
      <c r="T452" s="168"/>
      <c r="U452" s="169"/>
      <c r="V452" s="169"/>
      <c r="W452" s="166"/>
      <c r="X452" s="166"/>
      <c r="Y452" s="166"/>
      <c r="Z452" s="166"/>
      <c r="AA452" s="166"/>
      <c r="AB452" s="166"/>
      <c r="AC452" s="166"/>
      <c r="AD452" s="166"/>
      <c r="AE452" s="166"/>
      <c r="AF452" s="166"/>
      <c r="AG452" s="166"/>
      <c r="AH452" s="166"/>
      <c r="AI452" s="166"/>
      <c r="AJ452" s="166"/>
      <c r="AK452" s="166"/>
      <c r="AL452" s="166"/>
      <c r="AM452" s="166"/>
      <c r="AN452" s="166"/>
      <c r="AO452" s="166"/>
      <c r="AP452" s="166"/>
      <c r="AQ452" s="166"/>
      <c r="AR452" s="166"/>
      <c r="AS452" s="166"/>
      <c r="AT452" s="166"/>
      <c r="AU452" s="166"/>
      <c r="AV452" s="166"/>
      <c r="AW452" s="166"/>
      <c r="AX452" s="166"/>
      <c r="AY452" s="166"/>
      <c r="AZ452" s="166"/>
      <c r="BA452" s="166"/>
      <c r="BB452" s="166"/>
      <c r="BC452" s="166"/>
      <c r="BD452" s="166"/>
      <c r="BE452" s="166"/>
      <c r="BF452" s="166"/>
      <c r="BG452" s="166"/>
      <c r="BH452" s="166"/>
      <c r="BI452" s="166"/>
      <c r="BJ452" s="166"/>
      <c r="BK452" s="166"/>
      <c r="BL452" s="166"/>
      <c r="BM452" s="166"/>
      <c r="BN452" s="166"/>
      <c r="BO452" s="166"/>
      <c r="BP452" s="166"/>
      <c r="BQ452" s="166"/>
      <c r="BR452" s="166"/>
      <c r="BS452" s="166"/>
      <c r="BT452" s="166"/>
      <c r="BU452" s="166"/>
      <c r="BV452" s="166"/>
      <c r="BW452" s="166"/>
      <c r="BX452" s="166"/>
      <c r="BY452" s="166"/>
      <c r="BZ452" s="166"/>
      <c r="CA452" s="166"/>
      <c r="CB452" s="166"/>
      <c r="CC452" s="166"/>
      <c r="CD452" s="166"/>
      <c r="CE452" s="166"/>
      <c r="CF452" s="166"/>
      <c r="CG452" s="166"/>
      <c r="CH452" s="166"/>
      <c r="CI452" s="166"/>
      <c r="CJ452" s="166"/>
      <c r="CK452" s="166"/>
      <c r="CL452" s="166"/>
      <c r="CM452" s="166"/>
      <c r="CN452" s="166"/>
      <c r="CO452" s="166"/>
      <c r="CP452" s="166"/>
      <c r="CQ452" s="166"/>
      <c r="CR452" s="166"/>
      <c r="CS452" s="166"/>
      <c r="CT452" s="166"/>
      <c r="CU452" s="166"/>
      <c r="CV452" s="166"/>
      <c r="CW452" s="166"/>
      <c r="CX452" s="166"/>
      <c r="CY452" s="166"/>
      <c r="CZ452" s="166"/>
    </row>
    <row r="453" spans="1:104" ht="11.25" customHeight="1" x14ac:dyDescent="0.2">
      <c r="A453" s="166"/>
      <c r="B453" s="166"/>
      <c r="C453" s="166"/>
      <c r="D453" s="166"/>
      <c r="E453" s="166"/>
      <c r="F453" s="166"/>
      <c r="G453" s="166"/>
      <c r="H453" s="166"/>
      <c r="I453" s="166"/>
      <c r="J453" s="166"/>
      <c r="K453" s="166"/>
      <c r="L453" s="166"/>
      <c r="M453" s="166"/>
      <c r="N453" s="166"/>
      <c r="O453" s="166"/>
      <c r="P453" s="166"/>
      <c r="Q453" s="166"/>
      <c r="R453" s="166"/>
      <c r="S453" s="166"/>
      <c r="T453" s="168"/>
      <c r="U453" s="169"/>
      <c r="V453" s="169"/>
      <c r="W453" s="166"/>
      <c r="X453" s="166"/>
      <c r="Y453" s="166"/>
      <c r="Z453" s="166"/>
      <c r="AA453" s="166"/>
      <c r="AB453" s="166"/>
      <c r="AC453" s="166"/>
      <c r="AD453" s="166"/>
      <c r="AE453" s="166"/>
      <c r="AF453" s="166"/>
      <c r="AG453" s="166"/>
      <c r="AH453" s="166"/>
      <c r="AI453" s="166"/>
      <c r="AJ453" s="166"/>
      <c r="AK453" s="166"/>
      <c r="AL453" s="166"/>
      <c r="AM453" s="166"/>
      <c r="AN453" s="166"/>
      <c r="AO453" s="166"/>
      <c r="AP453" s="166"/>
      <c r="AQ453" s="166"/>
      <c r="AR453" s="166"/>
      <c r="AS453" s="166"/>
      <c r="AT453" s="166"/>
      <c r="AU453" s="166"/>
      <c r="AV453" s="166"/>
      <c r="AW453" s="166"/>
      <c r="AX453" s="166"/>
      <c r="AY453" s="166"/>
      <c r="AZ453" s="166"/>
      <c r="BA453" s="166"/>
      <c r="BB453" s="166"/>
      <c r="BC453" s="166"/>
      <c r="BD453" s="166"/>
      <c r="BE453" s="166"/>
      <c r="BF453" s="166"/>
      <c r="BG453" s="166"/>
      <c r="BH453" s="166"/>
      <c r="BI453" s="166"/>
      <c r="BJ453" s="166"/>
      <c r="BK453" s="166"/>
      <c r="BL453" s="166"/>
      <c r="BM453" s="166"/>
      <c r="BN453" s="166"/>
      <c r="BO453" s="166"/>
      <c r="BP453" s="166"/>
      <c r="BQ453" s="166"/>
      <c r="BR453" s="166"/>
      <c r="BS453" s="166"/>
      <c r="BT453" s="166"/>
      <c r="BU453" s="166"/>
      <c r="BV453" s="166"/>
      <c r="BW453" s="166"/>
      <c r="BX453" s="166"/>
      <c r="BY453" s="166"/>
      <c r="BZ453" s="166"/>
      <c r="CA453" s="166"/>
      <c r="CB453" s="166"/>
      <c r="CC453" s="166"/>
      <c r="CD453" s="166"/>
      <c r="CE453" s="166"/>
      <c r="CF453" s="166"/>
      <c r="CG453" s="166"/>
      <c r="CH453" s="166"/>
      <c r="CI453" s="166"/>
      <c r="CJ453" s="166"/>
      <c r="CK453" s="166"/>
      <c r="CL453" s="166"/>
      <c r="CM453" s="166"/>
      <c r="CN453" s="166"/>
      <c r="CO453" s="166"/>
      <c r="CP453" s="166"/>
      <c r="CQ453" s="166"/>
      <c r="CR453" s="166"/>
      <c r="CS453" s="166"/>
      <c r="CT453" s="166"/>
      <c r="CU453" s="166"/>
      <c r="CV453" s="166"/>
      <c r="CW453" s="166"/>
      <c r="CX453" s="166"/>
      <c r="CY453" s="166"/>
      <c r="CZ453" s="166"/>
    </row>
    <row r="454" spans="1:104" ht="11.25" customHeight="1" x14ac:dyDescent="0.2">
      <c r="A454" s="166"/>
      <c r="B454" s="166"/>
      <c r="C454" s="166"/>
      <c r="D454" s="166"/>
      <c r="E454" s="166"/>
      <c r="F454" s="166"/>
      <c r="G454" s="166"/>
      <c r="H454" s="166"/>
      <c r="I454" s="166"/>
      <c r="J454" s="166"/>
      <c r="K454" s="166"/>
      <c r="L454" s="166"/>
      <c r="M454" s="166"/>
      <c r="N454" s="166"/>
      <c r="O454" s="166"/>
      <c r="P454" s="166"/>
      <c r="Q454" s="166"/>
      <c r="R454" s="166"/>
      <c r="S454" s="166"/>
      <c r="T454" s="168"/>
      <c r="U454" s="169"/>
      <c r="V454" s="169"/>
      <c r="W454" s="166"/>
      <c r="X454" s="166"/>
      <c r="Y454" s="166"/>
      <c r="Z454" s="166"/>
      <c r="AA454" s="166"/>
      <c r="AB454" s="166"/>
      <c r="AC454" s="166"/>
      <c r="AD454" s="166"/>
      <c r="AE454" s="166"/>
      <c r="AF454" s="166"/>
      <c r="AG454" s="166"/>
      <c r="AH454" s="166"/>
      <c r="AI454" s="166"/>
      <c r="AJ454" s="166"/>
      <c r="AK454" s="166"/>
      <c r="AL454" s="166"/>
      <c r="AM454" s="166"/>
      <c r="AN454" s="166"/>
      <c r="AO454" s="166"/>
      <c r="AP454" s="166"/>
      <c r="AQ454" s="166"/>
      <c r="AR454" s="166"/>
      <c r="AS454" s="166"/>
      <c r="AT454" s="166"/>
      <c r="AU454" s="166"/>
      <c r="AV454" s="166"/>
      <c r="AW454" s="166"/>
      <c r="AX454" s="166"/>
      <c r="AY454" s="166"/>
      <c r="AZ454" s="166"/>
      <c r="BA454" s="166"/>
      <c r="BB454" s="166"/>
      <c r="BC454" s="166"/>
      <c r="BD454" s="166"/>
      <c r="BE454" s="166"/>
      <c r="BF454" s="166"/>
      <c r="BG454" s="166"/>
      <c r="BH454" s="166"/>
      <c r="BI454" s="166"/>
      <c r="BJ454" s="166"/>
      <c r="BK454" s="166"/>
      <c r="BL454" s="166"/>
      <c r="BM454" s="166"/>
      <c r="BN454" s="166"/>
      <c r="BO454" s="166"/>
      <c r="BP454" s="166"/>
      <c r="BQ454" s="166"/>
      <c r="BR454" s="166"/>
      <c r="BS454" s="166"/>
      <c r="BT454" s="166"/>
      <c r="BU454" s="166"/>
      <c r="BV454" s="166"/>
      <c r="BW454" s="166"/>
      <c r="BX454" s="166"/>
      <c r="BY454" s="166"/>
      <c r="BZ454" s="166"/>
      <c r="CA454" s="166"/>
      <c r="CB454" s="166"/>
      <c r="CC454" s="166"/>
      <c r="CD454" s="166"/>
      <c r="CE454" s="166"/>
      <c r="CF454" s="166"/>
      <c r="CG454" s="166"/>
      <c r="CH454" s="166"/>
      <c r="CI454" s="166"/>
      <c r="CJ454" s="166"/>
      <c r="CK454" s="166"/>
      <c r="CL454" s="166"/>
      <c r="CM454" s="166"/>
      <c r="CN454" s="166"/>
      <c r="CO454" s="166"/>
      <c r="CP454" s="166"/>
      <c r="CQ454" s="166"/>
      <c r="CR454" s="166"/>
      <c r="CS454" s="166"/>
      <c r="CT454" s="166"/>
      <c r="CU454" s="166"/>
      <c r="CV454" s="166"/>
      <c r="CW454" s="166"/>
      <c r="CX454" s="166"/>
      <c r="CY454" s="166"/>
      <c r="CZ454" s="166"/>
    </row>
    <row r="455" spans="1:104" ht="11.25" customHeight="1" x14ac:dyDescent="0.2">
      <c r="A455" s="166"/>
      <c r="B455" s="166"/>
      <c r="C455" s="166"/>
      <c r="D455" s="166"/>
      <c r="E455" s="166"/>
      <c r="F455" s="166"/>
      <c r="G455" s="166"/>
      <c r="H455" s="166"/>
      <c r="I455" s="166"/>
      <c r="J455" s="166"/>
      <c r="K455" s="166"/>
      <c r="L455" s="166"/>
      <c r="M455" s="166"/>
      <c r="N455" s="166"/>
      <c r="O455" s="166"/>
      <c r="P455" s="166"/>
      <c r="Q455" s="166"/>
      <c r="R455" s="166"/>
      <c r="S455" s="166"/>
      <c r="T455" s="168"/>
      <c r="U455" s="169"/>
      <c r="V455" s="169"/>
      <c r="W455" s="166"/>
      <c r="X455" s="166"/>
      <c r="Y455" s="166"/>
      <c r="Z455" s="166"/>
      <c r="AA455" s="166"/>
      <c r="AB455" s="166"/>
      <c r="AC455" s="166"/>
      <c r="AD455" s="166"/>
      <c r="AE455" s="166"/>
      <c r="AF455" s="166"/>
      <c r="AG455" s="166"/>
      <c r="AH455" s="166"/>
      <c r="AI455" s="166"/>
      <c r="AJ455" s="166"/>
      <c r="AK455" s="166"/>
      <c r="AL455" s="166"/>
      <c r="AM455" s="166"/>
      <c r="AN455" s="166"/>
      <c r="AO455" s="166"/>
      <c r="AP455" s="166"/>
      <c r="AQ455" s="166"/>
      <c r="AR455" s="166"/>
      <c r="AS455" s="166"/>
      <c r="AT455" s="166"/>
      <c r="AU455" s="166"/>
      <c r="AV455" s="166"/>
      <c r="AW455" s="166"/>
      <c r="AX455" s="166"/>
      <c r="AY455" s="166"/>
      <c r="AZ455" s="166"/>
      <c r="BA455" s="166"/>
      <c r="BB455" s="166"/>
      <c r="BC455" s="166"/>
      <c r="BD455" s="166"/>
      <c r="BE455" s="166"/>
      <c r="BF455" s="166"/>
      <c r="BG455" s="166"/>
      <c r="BH455" s="166"/>
      <c r="BI455" s="166"/>
      <c r="BJ455" s="166"/>
      <c r="BK455" s="166"/>
      <c r="BL455" s="166"/>
      <c r="BM455" s="166"/>
      <c r="BN455" s="166"/>
      <c r="BO455" s="166"/>
      <c r="BP455" s="166"/>
      <c r="BQ455" s="166"/>
      <c r="BR455" s="166"/>
      <c r="BS455" s="166"/>
      <c r="BT455" s="166"/>
      <c r="BU455" s="166"/>
      <c r="BV455" s="166"/>
      <c r="BW455" s="166"/>
      <c r="BX455" s="166"/>
      <c r="BY455" s="166"/>
      <c r="BZ455" s="166"/>
      <c r="CA455" s="166"/>
      <c r="CB455" s="166"/>
      <c r="CC455" s="166"/>
      <c r="CD455" s="166"/>
      <c r="CE455" s="166"/>
      <c r="CF455" s="166"/>
      <c r="CG455" s="166"/>
      <c r="CH455" s="166"/>
      <c r="CI455" s="166"/>
      <c r="CJ455" s="166"/>
      <c r="CK455" s="166"/>
      <c r="CL455" s="166"/>
      <c r="CM455" s="166"/>
      <c r="CN455" s="166"/>
      <c r="CO455" s="166"/>
      <c r="CP455" s="166"/>
      <c r="CQ455" s="166"/>
      <c r="CR455" s="166"/>
      <c r="CS455" s="166"/>
      <c r="CT455" s="166"/>
      <c r="CU455" s="166"/>
      <c r="CV455" s="166"/>
      <c r="CW455" s="166"/>
      <c r="CX455" s="166"/>
      <c r="CY455" s="166"/>
      <c r="CZ455" s="166"/>
    </row>
    <row r="456" spans="1:104" ht="11.25" customHeight="1" x14ac:dyDescent="0.2">
      <c r="A456" s="166"/>
      <c r="B456" s="166"/>
      <c r="C456" s="166"/>
      <c r="D456" s="166"/>
      <c r="E456" s="166"/>
      <c r="F456" s="166"/>
      <c r="G456" s="166"/>
      <c r="H456" s="166"/>
      <c r="I456" s="166"/>
      <c r="J456" s="166"/>
      <c r="K456" s="166"/>
      <c r="L456" s="166"/>
      <c r="M456" s="166"/>
      <c r="N456" s="166"/>
      <c r="O456" s="166"/>
      <c r="P456" s="166"/>
      <c r="Q456" s="166"/>
      <c r="R456" s="166"/>
      <c r="S456" s="166"/>
      <c r="T456" s="168"/>
      <c r="U456" s="169"/>
      <c r="V456" s="169"/>
      <c r="W456" s="166"/>
      <c r="X456" s="166"/>
      <c r="Y456" s="166"/>
      <c r="Z456" s="166"/>
      <c r="AA456" s="166"/>
      <c r="AB456" s="166"/>
      <c r="AC456" s="166"/>
      <c r="AD456" s="166"/>
      <c r="AE456" s="166"/>
      <c r="AF456" s="166"/>
      <c r="AG456" s="166"/>
      <c r="AH456" s="166"/>
      <c r="AI456" s="166"/>
      <c r="AJ456" s="166"/>
      <c r="AK456" s="166"/>
      <c r="AL456" s="166"/>
      <c r="AM456" s="166"/>
      <c r="AN456" s="166"/>
      <c r="AO456" s="166"/>
      <c r="AP456" s="166"/>
      <c r="AQ456" s="166"/>
      <c r="AR456" s="166"/>
      <c r="AS456" s="166"/>
      <c r="AT456" s="166"/>
      <c r="AU456" s="166"/>
      <c r="AV456" s="166"/>
      <c r="AW456" s="166"/>
      <c r="AX456" s="166"/>
      <c r="AY456" s="166"/>
      <c r="AZ456" s="166"/>
      <c r="BA456" s="166"/>
      <c r="BB456" s="166"/>
      <c r="BC456" s="166"/>
      <c r="BD456" s="166"/>
      <c r="BE456" s="166"/>
      <c r="BF456" s="166"/>
      <c r="BG456" s="166"/>
      <c r="BH456" s="166"/>
      <c r="BI456" s="166"/>
      <c r="BJ456" s="166"/>
      <c r="BK456" s="166"/>
      <c r="BL456" s="166"/>
      <c r="BM456" s="166"/>
      <c r="BN456" s="166"/>
      <c r="BO456" s="166"/>
      <c r="BP456" s="166"/>
      <c r="BQ456" s="166"/>
      <c r="BR456" s="166"/>
      <c r="BS456" s="166"/>
      <c r="BT456" s="166"/>
      <c r="BU456" s="166"/>
      <c r="BV456" s="166"/>
      <c r="BW456" s="166"/>
      <c r="BX456" s="166"/>
      <c r="BY456" s="166"/>
      <c r="BZ456" s="166"/>
      <c r="CA456" s="166"/>
      <c r="CB456" s="166"/>
      <c r="CC456" s="166"/>
      <c r="CD456" s="166"/>
      <c r="CE456" s="166"/>
      <c r="CF456" s="166"/>
      <c r="CG456" s="166"/>
      <c r="CH456" s="166"/>
      <c r="CI456" s="166"/>
      <c r="CJ456" s="166"/>
      <c r="CK456" s="166"/>
      <c r="CL456" s="166"/>
      <c r="CM456" s="166"/>
      <c r="CN456" s="166"/>
      <c r="CO456" s="166"/>
      <c r="CP456" s="166"/>
      <c r="CQ456" s="166"/>
      <c r="CR456" s="166"/>
      <c r="CS456" s="166"/>
      <c r="CT456" s="166"/>
      <c r="CU456" s="166"/>
      <c r="CV456" s="166"/>
      <c r="CW456" s="166"/>
      <c r="CX456" s="166"/>
      <c r="CY456" s="166"/>
      <c r="CZ456" s="166"/>
    </row>
    <row r="457" spans="1:104" ht="11.25" customHeight="1" x14ac:dyDescent="0.2">
      <c r="A457" s="166"/>
      <c r="B457" s="166"/>
      <c r="C457" s="166"/>
      <c r="D457" s="166"/>
      <c r="E457" s="166"/>
      <c r="F457" s="166"/>
      <c r="G457" s="166"/>
      <c r="H457" s="166"/>
      <c r="I457" s="166"/>
      <c r="J457" s="166"/>
      <c r="K457" s="166"/>
      <c r="L457" s="166"/>
      <c r="M457" s="166"/>
      <c r="N457" s="166"/>
      <c r="O457" s="166"/>
      <c r="P457" s="166"/>
      <c r="Q457" s="166"/>
      <c r="R457" s="166"/>
      <c r="S457" s="166"/>
      <c r="T457" s="168"/>
      <c r="U457" s="169"/>
      <c r="V457" s="169"/>
      <c r="W457" s="166"/>
      <c r="X457" s="166"/>
      <c r="Y457" s="166"/>
      <c r="Z457" s="166"/>
      <c r="AA457" s="166"/>
      <c r="AB457" s="166"/>
      <c r="AC457" s="166"/>
      <c r="AD457" s="166"/>
      <c r="AE457" s="166"/>
      <c r="AF457" s="166"/>
      <c r="AG457" s="166"/>
      <c r="AH457" s="166"/>
      <c r="AI457" s="166"/>
      <c r="AJ457" s="166"/>
      <c r="AK457" s="166"/>
      <c r="AL457" s="166"/>
      <c r="AM457" s="166"/>
      <c r="AN457" s="166"/>
      <c r="AO457" s="166"/>
      <c r="AP457" s="166"/>
      <c r="AQ457" s="166"/>
      <c r="AR457" s="166"/>
      <c r="AS457" s="166"/>
      <c r="AT457" s="166"/>
      <c r="AU457" s="166"/>
      <c r="AV457" s="166"/>
      <c r="AW457" s="166"/>
      <c r="AX457" s="166"/>
      <c r="AY457" s="166"/>
      <c r="AZ457" s="166"/>
      <c r="BA457" s="166"/>
      <c r="BB457" s="166"/>
      <c r="BC457" s="166"/>
      <c r="BD457" s="166"/>
      <c r="BE457" s="166"/>
      <c r="BF457" s="166"/>
      <c r="BG457" s="166"/>
      <c r="BH457" s="166"/>
      <c r="BI457" s="166"/>
      <c r="BJ457" s="166"/>
      <c r="BK457" s="166"/>
      <c r="BL457" s="166"/>
      <c r="BM457" s="166"/>
      <c r="BN457" s="166"/>
      <c r="BO457" s="166"/>
      <c r="BP457" s="166"/>
      <c r="BQ457" s="166"/>
      <c r="BR457" s="166"/>
      <c r="BS457" s="166"/>
      <c r="BT457" s="166"/>
      <c r="BU457" s="166"/>
      <c r="BV457" s="166"/>
      <c r="BW457" s="166"/>
      <c r="BX457" s="166"/>
      <c r="BY457" s="166"/>
      <c r="BZ457" s="166"/>
      <c r="CA457" s="166"/>
      <c r="CB457" s="166"/>
      <c r="CC457" s="166"/>
      <c r="CD457" s="166"/>
      <c r="CE457" s="166"/>
      <c r="CF457" s="166"/>
      <c r="CG457" s="166"/>
      <c r="CH457" s="166"/>
      <c r="CI457" s="166"/>
      <c r="CJ457" s="166"/>
      <c r="CK457" s="166"/>
      <c r="CL457" s="166"/>
      <c r="CM457" s="166"/>
      <c r="CN457" s="166"/>
      <c r="CO457" s="166"/>
      <c r="CP457" s="166"/>
      <c r="CQ457" s="166"/>
      <c r="CR457" s="166"/>
      <c r="CS457" s="166"/>
      <c r="CT457" s="166"/>
      <c r="CU457" s="166"/>
      <c r="CV457" s="166"/>
      <c r="CW457" s="166"/>
      <c r="CX457" s="166"/>
      <c r="CY457" s="166"/>
      <c r="CZ457" s="166"/>
    </row>
    <row r="458" spans="1:104" ht="11.25" customHeight="1" x14ac:dyDescent="0.2">
      <c r="A458" s="166"/>
      <c r="B458" s="166"/>
      <c r="C458" s="166"/>
      <c r="D458" s="166"/>
      <c r="E458" s="166"/>
      <c r="F458" s="166"/>
      <c r="G458" s="166"/>
      <c r="H458" s="166"/>
      <c r="I458" s="166"/>
      <c r="J458" s="166"/>
      <c r="K458" s="166"/>
      <c r="L458" s="166"/>
      <c r="M458" s="166"/>
      <c r="N458" s="166"/>
      <c r="O458" s="166"/>
      <c r="P458" s="166"/>
      <c r="Q458" s="166"/>
      <c r="R458" s="166"/>
      <c r="S458" s="166"/>
      <c r="T458" s="168"/>
      <c r="U458" s="169"/>
      <c r="V458" s="169"/>
      <c r="W458" s="166"/>
      <c r="X458" s="166"/>
      <c r="Y458" s="166"/>
      <c r="Z458" s="166"/>
      <c r="AA458" s="166"/>
      <c r="AB458" s="166"/>
      <c r="AC458" s="166"/>
      <c r="AD458" s="166"/>
      <c r="AE458" s="166"/>
      <c r="AF458" s="166"/>
      <c r="AG458" s="166"/>
      <c r="AH458" s="166"/>
      <c r="AI458" s="166"/>
      <c r="AJ458" s="166"/>
      <c r="AK458" s="166"/>
      <c r="AL458" s="166"/>
      <c r="AM458" s="166"/>
      <c r="AN458" s="166"/>
      <c r="AO458" s="166"/>
      <c r="AP458" s="166"/>
      <c r="AQ458" s="166"/>
      <c r="AR458" s="166"/>
      <c r="AS458" s="166"/>
      <c r="AT458" s="166"/>
      <c r="AU458" s="166"/>
      <c r="AV458" s="166"/>
      <c r="AW458" s="166"/>
      <c r="AX458" s="166"/>
      <c r="AY458" s="166"/>
      <c r="AZ458" s="166"/>
      <c r="BA458" s="166"/>
      <c r="BB458" s="166"/>
      <c r="BC458" s="166"/>
      <c r="BD458" s="166"/>
      <c r="BE458" s="166"/>
      <c r="BF458" s="166"/>
      <c r="BG458" s="166"/>
      <c r="BH458" s="166"/>
      <c r="BI458" s="166"/>
      <c r="BJ458" s="166"/>
      <c r="BK458" s="166"/>
      <c r="BL458" s="166"/>
      <c r="BM458" s="166"/>
      <c r="BN458" s="166"/>
      <c r="BO458" s="166"/>
      <c r="BP458" s="166"/>
      <c r="BQ458" s="166"/>
      <c r="BR458" s="166"/>
      <c r="BS458" s="166"/>
      <c r="BT458" s="166"/>
      <c r="BU458" s="166"/>
      <c r="BV458" s="166"/>
      <c r="BW458" s="166"/>
      <c r="BX458" s="166"/>
      <c r="BY458" s="166"/>
      <c r="BZ458" s="166"/>
      <c r="CA458" s="166"/>
      <c r="CB458" s="166"/>
      <c r="CC458" s="166"/>
      <c r="CD458" s="166"/>
      <c r="CE458" s="166"/>
      <c r="CF458" s="166"/>
      <c r="CG458" s="166"/>
      <c r="CH458" s="166"/>
      <c r="CI458" s="166"/>
      <c r="CJ458" s="166"/>
      <c r="CK458" s="166"/>
      <c r="CL458" s="166"/>
      <c r="CM458" s="166"/>
      <c r="CN458" s="166"/>
      <c r="CO458" s="166"/>
      <c r="CP458" s="166"/>
      <c r="CQ458" s="166"/>
      <c r="CR458" s="166"/>
      <c r="CS458" s="166"/>
      <c r="CT458" s="166"/>
      <c r="CU458" s="166"/>
      <c r="CV458" s="166"/>
      <c r="CW458" s="166"/>
      <c r="CX458" s="166"/>
      <c r="CY458" s="166"/>
      <c r="CZ458" s="166"/>
    </row>
    <row r="459" spans="1:104" ht="11.25" customHeight="1" x14ac:dyDescent="0.2">
      <c r="A459" s="166"/>
      <c r="B459" s="166"/>
      <c r="C459" s="166"/>
      <c r="D459" s="166"/>
      <c r="E459" s="166"/>
      <c r="F459" s="166"/>
      <c r="G459" s="166"/>
      <c r="H459" s="166"/>
      <c r="I459" s="166"/>
      <c r="J459" s="166"/>
      <c r="K459" s="166"/>
      <c r="L459" s="166"/>
      <c r="M459" s="166"/>
      <c r="N459" s="166"/>
      <c r="O459" s="166"/>
      <c r="P459" s="166"/>
      <c r="Q459" s="166"/>
      <c r="R459" s="166"/>
      <c r="S459" s="166"/>
      <c r="T459" s="168"/>
      <c r="U459" s="169"/>
      <c r="V459" s="169"/>
      <c r="W459" s="166"/>
      <c r="X459" s="166"/>
      <c r="Y459" s="166"/>
      <c r="Z459" s="166"/>
      <c r="AA459" s="166"/>
      <c r="AB459" s="166"/>
      <c r="AC459" s="166"/>
      <c r="AD459" s="166"/>
      <c r="AE459" s="166"/>
      <c r="AF459" s="166"/>
      <c r="AG459" s="166"/>
      <c r="AH459" s="166"/>
      <c r="AI459" s="166"/>
      <c r="AJ459" s="166"/>
      <c r="AK459" s="166"/>
      <c r="AL459" s="166"/>
      <c r="AM459" s="166"/>
      <c r="AN459" s="166"/>
      <c r="AO459" s="166"/>
      <c r="AP459" s="166"/>
      <c r="AQ459" s="166"/>
      <c r="AR459" s="166"/>
      <c r="AS459" s="166"/>
      <c r="AT459" s="166"/>
      <c r="AU459" s="166"/>
      <c r="AV459" s="166"/>
      <c r="AW459" s="166"/>
      <c r="AX459" s="166"/>
      <c r="AY459" s="166"/>
      <c r="AZ459" s="166"/>
      <c r="BA459" s="166"/>
      <c r="BB459" s="166"/>
      <c r="BC459" s="166"/>
      <c r="BD459" s="166"/>
      <c r="BE459" s="166"/>
      <c r="BF459" s="166"/>
      <c r="BG459" s="166"/>
      <c r="BH459" s="166"/>
      <c r="BI459" s="166"/>
      <c r="BJ459" s="166"/>
      <c r="BK459" s="166"/>
      <c r="BL459" s="166"/>
      <c r="BM459" s="166"/>
      <c r="BN459" s="166"/>
      <c r="BO459" s="166"/>
      <c r="BP459" s="166"/>
      <c r="BQ459" s="166"/>
      <c r="BR459" s="166"/>
      <c r="BS459" s="166"/>
      <c r="BT459" s="166"/>
      <c r="BU459" s="166"/>
      <c r="BV459" s="166"/>
      <c r="BW459" s="166"/>
      <c r="BX459" s="166"/>
      <c r="BY459" s="166"/>
      <c r="BZ459" s="166"/>
      <c r="CA459" s="166"/>
      <c r="CB459" s="166"/>
      <c r="CC459" s="166"/>
      <c r="CD459" s="166"/>
      <c r="CE459" s="166"/>
      <c r="CF459" s="166"/>
      <c r="CG459" s="166"/>
      <c r="CH459" s="166"/>
      <c r="CI459" s="166"/>
      <c r="CJ459" s="166"/>
      <c r="CK459" s="166"/>
      <c r="CL459" s="166"/>
      <c r="CM459" s="166"/>
      <c r="CN459" s="166"/>
      <c r="CO459" s="166"/>
      <c r="CP459" s="166"/>
      <c r="CQ459" s="166"/>
      <c r="CR459" s="166"/>
      <c r="CS459" s="166"/>
      <c r="CT459" s="166"/>
      <c r="CU459" s="166"/>
      <c r="CV459" s="166"/>
      <c r="CW459" s="166"/>
      <c r="CX459" s="166"/>
      <c r="CY459" s="166"/>
      <c r="CZ459" s="166"/>
    </row>
    <row r="460" spans="1:104" ht="11.25" customHeight="1" x14ac:dyDescent="0.2">
      <c r="A460" s="166"/>
      <c r="B460" s="166"/>
      <c r="C460" s="166"/>
      <c r="D460" s="166"/>
      <c r="E460" s="166"/>
      <c r="F460" s="166"/>
      <c r="G460" s="166"/>
      <c r="H460" s="166"/>
      <c r="I460" s="166"/>
      <c r="J460" s="166"/>
      <c r="K460" s="166"/>
      <c r="L460" s="166"/>
      <c r="M460" s="166"/>
      <c r="N460" s="166"/>
      <c r="O460" s="166"/>
      <c r="P460" s="166"/>
      <c r="Q460" s="166"/>
      <c r="R460" s="166"/>
      <c r="S460" s="166"/>
      <c r="T460" s="168"/>
      <c r="U460" s="169"/>
      <c r="V460" s="169"/>
      <c r="W460" s="166"/>
      <c r="X460" s="166"/>
      <c r="Y460" s="166"/>
      <c r="Z460" s="166"/>
      <c r="AA460" s="166"/>
      <c r="AB460" s="166"/>
      <c r="AC460" s="166"/>
      <c r="AD460" s="166"/>
      <c r="AE460" s="166"/>
      <c r="AF460" s="166"/>
      <c r="AG460" s="166"/>
      <c r="AH460" s="166"/>
      <c r="AI460" s="166"/>
      <c r="AJ460" s="166"/>
      <c r="AK460" s="166"/>
      <c r="AL460" s="166"/>
      <c r="AM460" s="166"/>
      <c r="AN460" s="166"/>
      <c r="AO460" s="166"/>
      <c r="AP460" s="166"/>
      <c r="AQ460" s="166"/>
      <c r="AR460" s="166"/>
      <c r="AS460" s="166"/>
      <c r="AT460" s="166"/>
      <c r="AU460" s="166"/>
      <c r="AV460" s="166"/>
      <c r="AW460" s="166"/>
      <c r="AX460" s="166"/>
      <c r="AY460" s="166"/>
      <c r="AZ460" s="166"/>
      <c r="BA460" s="166"/>
      <c r="BB460" s="166"/>
      <c r="BC460" s="166"/>
      <c r="BD460" s="166"/>
      <c r="BE460" s="166"/>
      <c r="BF460" s="166"/>
      <c r="BG460" s="166"/>
      <c r="BH460" s="166"/>
      <c r="BI460" s="166"/>
      <c r="BJ460" s="166"/>
      <c r="BK460" s="166"/>
      <c r="BL460" s="166"/>
      <c r="BM460" s="166"/>
      <c r="BN460" s="166"/>
      <c r="BO460" s="166"/>
      <c r="BP460" s="166"/>
      <c r="BQ460" s="166"/>
      <c r="BR460" s="166"/>
      <c r="BS460" s="166"/>
      <c r="BT460" s="166"/>
      <c r="BU460" s="166"/>
      <c r="BV460" s="166"/>
      <c r="BW460" s="166"/>
      <c r="BX460" s="166"/>
      <c r="BY460" s="166"/>
      <c r="BZ460" s="166"/>
      <c r="CA460" s="166"/>
      <c r="CB460" s="166"/>
      <c r="CC460" s="166"/>
      <c r="CD460" s="166"/>
      <c r="CE460" s="166"/>
      <c r="CF460" s="166"/>
      <c r="CG460" s="166"/>
      <c r="CH460" s="166"/>
      <c r="CI460" s="166"/>
      <c r="CJ460" s="166"/>
      <c r="CK460" s="166"/>
      <c r="CL460" s="166"/>
      <c r="CM460" s="166"/>
      <c r="CN460" s="166"/>
      <c r="CO460" s="166"/>
      <c r="CP460" s="166"/>
      <c r="CQ460" s="166"/>
      <c r="CR460" s="166"/>
      <c r="CS460" s="166"/>
      <c r="CT460" s="166"/>
      <c r="CU460" s="166"/>
      <c r="CV460" s="166"/>
      <c r="CW460" s="166"/>
      <c r="CX460" s="166"/>
      <c r="CY460" s="166"/>
      <c r="CZ460" s="166"/>
    </row>
    <row r="461" spans="1:104" ht="11.25" customHeight="1" x14ac:dyDescent="0.2">
      <c r="A461" s="166"/>
      <c r="B461" s="166"/>
      <c r="C461" s="166"/>
      <c r="D461" s="166"/>
      <c r="E461" s="166"/>
      <c r="F461" s="166"/>
      <c r="G461" s="166"/>
      <c r="H461" s="166"/>
      <c r="I461" s="166"/>
      <c r="J461" s="166"/>
      <c r="K461" s="166"/>
      <c r="L461" s="166"/>
      <c r="M461" s="166"/>
      <c r="N461" s="166"/>
      <c r="O461" s="166"/>
      <c r="P461" s="166"/>
      <c r="Q461" s="166"/>
      <c r="R461" s="166"/>
      <c r="S461" s="166"/>
      <c r="T461" s="168"/>
      <c r="U461" s="169"/>
      <c r="V461" s="169"/>
      <c r="W461" s="166"/>
      <c r="X461" s="166"/>
      <c r="Y461" s="166"/>
      <c r="Z461" s="166"/>
      <c r="AA461" s="166"/>
      <c r="AB461" s="166"/>
      <c r="AC461" s="166"/>
      <c r="AD461" s="166"/>
      <c r="AE461" s="166"/>
      <c r="AF461" s="166"/>
      <c r="AG461" s="166"/>
      <c r="AH461" s="166"/>
      <c r="AI461" s="166"/>
      <c r="AJ461" s="166"/>
      <c r="AK461" s="166"/>
      <c r="AL461" s="166"/>
      <c r="AM461" s="166"/>
      <c r="AN461" s="166"/>
      <c r="AO461" s="166"/>
      <c r="AP461" s="166"/>
      <c r="AQ461" s="166"/>
      <c r="AR461" s="166"/>
      <c r="AS461" s="166"/>
      <c r="AT461" s="166"/>
      <c r="AU461" s="166"/>
      <c r="AV461" s="166"/>
      <c r="AW461" s="166"/>
      <c r="AX461" s="166"/>
      <c r="AY461" s="166"/>
      <c r="AZ461" s="166"/>
      <c r="BA461" s="166"/>
      <c r="BB461" s="166"/>
      <c r="BC461" s="166"/>
      <c r="BD461" s="166"/>
      <c r="BE461" s="166"/>
      <c r="BF461" s="166"/>
      <c r="BG461" s="166"/>
      <c r="BH461" s="166"/>
      <c r="BI461" s="166"/>
      <c r="BJ461" s="166"/>
      <c r="BK461" s="166"/>
      <c r="BL461" s="166"/>
      <c r="BM461" s="166"/>
      <c r="BN461" s="166"/>
      <c r="BO461" s="166"/>
      <c r="BP461" s="166"/>
      <c r="BQ461" s="166"/>
      <c r="BR461" s="166"/>
      <c r="BS461" s="166"/>
      <c r="BT461" s="166"/>
      <c r="BU461" s="166"/>
      <c r="BV461" s="166"/>
      <c r="BW461" s="166"/>
      <c r="BX461" s="166"/>
      <c r="BY461" s="166"/>
      <c r="BZ461" s="166"/>
      <c r="CA461" s="166"/>
      <c r="CB461" s="166"/>
      <c r="CC461" s="166"/>
      <c r="CD461" s="166"/>
      <c r="CE461" s="166"/>
      <c r="CF461" s="166"/>
      <c r="CG461" s="166"/>
      <c r="CH461" s="166"/>
      <c r="CI461" s="166"/>
      <c r="CJ461" s="166"/>
      <c r="CK461" s="166"/>
      <c r="CL461" s="166"/>
      <c r="CM461" s="166"/>
      <c r="CN461" s="166"/>
      <c r="CO461" s="166"/>
      <c r="CP461" s="166"/>
      <c r="CQ461" s="166"/>
      <c r="CR461" s="166"/>
      <c r="CS461" s="166"/>
      <c r="CT461" s="166"/>
      <c r="CU461" s="166"/>
      <c r="CV461" s="166"/>
      <c r="CW461" s="166"/>
      <c r="CX461" s="166"/>
      <c r="CY461" s="166"/>
      <c r="CZ461" s="166"/>
    </row>
    <row r="462" spans="1:104" ht="11.25" customHeight="1" x14ac:dyDescent="0.2">
      <c r="A462" s="166"/>
      <c r="B462" s="166"/>
      <c r="C462" s="166"/>
      <c r="D462" s="166"/>
      <c r="E462" s="166"/>
      <c r="F462" s="166"/>
      <c r="G462" s="166"/>
      <c r="H462" s="166"/>
      <c r="I462" s="166"/>
      <c r="J462" s="166"/>
      <c r="K462" s="166"/>
      <c r="L462" s="166"/>
      <c r="M462" s="166"/>
      <c r="N462" s="166"/>
      <c r="O462" s="166"/>
      <c r="P462" s="166"/>
      <c r="Q462" s="166"/>
      <c r="R462" s="166"/>
      <c r="S462" s="166"/>
      <c r="T462" s="168"/>
      <c r="U462" s="169"/>
      <c r="V462" s="169"/>
      <c r="W462" s="166"/>
      <c r="X462" s="166"/>
      <c r="Y462" s="166"/>
      <c r="Z462" s="166"/>
      <c r="AA462" s="166"/>
      <c r="AB462" s="166"/>
      <c r="AC462" s="166"/>
      <c r="AD462" s="166"/>
      <c r="AE462" s="166"/>
      <c r="AF462" s="166"/>
      <c r="AG462" s="166"/>
      <c r="AH462" s="166"/>
      <c r="AI462" s="166"/>
      <c r="AJ462" s="166"/>
      <c r="AK462" s="166"/>
      <c r="AL462" s="166"/>
      <c r="AM462" s="166"/>
      <c r="AN462" s="166"/>
      <c r="AO462" s="166"/>
      <c r="AP462" s="166"/>
      <c r="AQ462" s="166"/>
      <c r="AR462" s="166"/>
      <c r="AS462" s="166"/>
      <c r="AT462" s="166"/>
      <c r="AU462" s="166"/>
      <c r="AV462" s="166"/>
      <c r="AW462" s="166"/>
      <c r="AX462" s="166"/>
      <c r="AY462" s="166"/>
      <c r="AZ462" s="166"/>
      <c r="BA462" s="166"/>
      <c r="BB462" s="166"/>
      <c r="BC462" s="166"/>
      <c r="BD462" s="166"/>
      <c r="BE462" s="166"/>
      <c r="BF462" s="166"/>
      <c r="BG462" s="166"/>
      <c r="BH462" s="166"/>
      <c r="BI462" s="166"/>
      <c r="BJ462" s="166"/>
      <c r="BK462" s="166"/>
      <c r="BL462" s="166"/>
      <c r="BM462" s="166"/>
      <c r="BN462" s="166"/>
      <c r="BO462" s="166"/>
      <c r="BP462" s="166"/>
      <c r="BQ462" s="166"/>
      <c r="BR462" s="166"/>
      <c r="BS462" s="166"/>
      <c r="BT462" s="166"/>
      <c r="BU462" s="166"/>
      <c r="BV462" s="166"/>
      <c r="BW462" s="166"/>
      <c r="BX462" s="166"/>
      <c r="BY462" s="166"/>
      <c r="BZ462" s="166"/>
      <c r="CA462" s="166"/>
      <c r="CB462" s="166"/>
      <c r="CC462" s="166"/>
      <c r="CD462" s="166"/>
      <c r="CE462" s="166"/>
      <c r="CF462" s="166"/>
      <c r="CG462" s="166"/>
      <c r="CH462" s="166"/>
      <c r="CI462" s="166"/>
      <c r="CJ462" s="166"/>
      <c r="CK462" s="166"/>
      <c r="CL462" s="166"/>
      <c r="CM462" s="166"/>
      <c r="CN462" s="166"/>
      <c r="CO462" s="166"/>
      <c r="CP462" s="166"/>
      <c r="CQ462" s="166"/>
      <c r="CR462" s="166"/>
      <c r="CS462" s="166"/>
      <c r="CT462" s="166"/>
      <c r="CU462" s="166"/>
      <c r="CV462" s="166"/>
      <c r="CW462" s="166"/>
      <c r="CX462" s="166"/>
      <c r="CY462" s="166"/>
      <c r="CZ462" s="166"/>
    </row>
    <row r="463" spans="1:104" ht="11.25" customHeight="1" x14ac:dyDescent="0.2">
      <c r="A463" s="166"/>
      <c r="B463" s="166"/>
      <c r="C463" s="166"/>
      <c r="D463" s="166"/>
      <c r="E463" s="166"/>
      <c r="F463" s="166"/>
      <c r="G463" s="166"/>
      <c r="H463" s="166"/>
      <c r="I463" s="166"/>
      <c r="J463" s="166"/>
      <c r="K463" s="166"/>
      <c r="L463" s="166"/>
      <c r="M463" s="166"/>
      <c r="N463" s="166"/>
      <c r="O463" s="166"/>
      <c r="P463" s="166"/>
      <c r="Q463" s="166"/>
      <c r="R463" s="166"/>
      <c r="S463" s="166"/>
      <c r="T463" s="168"/>
      <c r="U463" s="169"/>
      <c r="V463" s="169"/>
      <c r="W463" s="166"/>
      <c r="X463" s="166"/>
      <c r="Y463" s="166"/>
      <c r="Z463" s="166"/>
      <c r="AA463" s="166"/>
      <c r="AB463" s="166"/>
      <c r="AC463" s="166"/>
      <c r="AD463" s="166"/>
      <c r="AE463" s="166"/>
      <c r="AF463" s="166"/>
      <c r="AG463" s="166"/>
      <c r="AH463" s="166"/>
      <c r="AI463" s="166"/>
      <c r="AJ463" s="166"/>
      <c r="AK463" s="166"/>
      <c r="AL463" s="166"/>
      <c r="AM463" s="166"/>
      <c r="AN463" s="166"/>
      <c r="AO463" s="166"/>
      <c r="AP463" s="166"/>
      <c r="AQ463" s="166"/>
      <c r="AR463" s="166"/>
      <c r="AS463" s="166"/>
      <c r="AT463" s="166"/>
      <c r="AU463" s="166"/>
      <c r="AV463" s="166"/>
      <c r="AW463" s="166"/>
      <c r="AX463" s="166"/>
      <c r="AY463" s="166"/>
      <c r="AZ463" s="166"/>
      <c r="BA463" s="166"/>
      <c r="BB463" s="166"/>
      <c r="BC463" s="166"/>
      <c r="BD463" s="166"/>
      <c r="BE463" s="166"/>
      <c r="BF463" s="166"/>
      <c r="BG463" s="166"/>
      <c r="BH463" s="166"/>
      <c r="BI463" s="166"/>
      <c r="BJ463" s="166"/>
      <c r="BK463" s="166"/>
      <c r="BL463" s="166"/>
      <c r="BM463" s="166"/>
      <c r="BN463" s="166"/>
      <c r="BO463" s="166"/>
      <c r="BP463" s="166"/>
      <c r="BQ463" s="166"/>
      <c r="BR463" s="166"/>
      <c r="BS463" s="166"/>
      <c r="BT463" s="166"/>
      <c r="BU463" s="166"/>
      <c r="BV463" s="166"/>
      <c r="BW463" s="166"/>
      <c r="BX463" s="166"/>
      <c r="BY463" s="166"/>
      <c r="BZ463" s="166"/>
      <c r="CA463" s="166"/>
      <c r="CB463" s="166"/>
      <c r="CC463" s="166"/>
      <c r="CD463" s="166"/>
      <c r="CE463" s="166"/>
      <c r="CF463" s="166"/>
      <c r="CG463" s="166"/>
      <c r="CH463" s="166"/>
      <c r="CI463" s="166"/>
      <c r="CJ463" s="166"/>
      <c r="CK463" s="166"/>
      <c r="CL463" s="166"/>
      <c r="CM463" s="166"/>
      <c r="CN463" s="166"/>
      <c r="CO463" s="166"/>
      <c r="CP463" s="166"/>
      <c r="CQ463" s="166"/>
      <c r="CR463" s="166"/>
      <c r="CS463" s="166"/>
      <c r="CT463" s="166"/>
      <c r="CU463" s="166"/>
      <c r="CV463" s="166"/>
      <c r="CW463" s="166"/>
      <c r="CX463" s="166"/>
      <c r="CY463" s="166"/>
      <c r="CZ463" s="166"/>
    </row>
    <row r="464" spans="1:104" ht="11.25" customHeight="1" x14ac:dyDescent="0.2">
      <c r="A464" s="166"/>
      <c r="B464" s="166"/>
      <c r="C464" s="166"/>
      <c r="D464" s="166"/>
      <c r="E464" s="166"/>
      <c r="F464" s="166"/>
      <c r="G464" s="166"/>
      <c r="H464" s="166"/>
      <c r="I464" s="166"/>
      <c r="J464" s="166"/>
      <c r="K464" s="166"/>
      <c r="L464" s="166"/>
      <c r="M464" s="166"/>
      <c r="N464" s="166"/>
      <c r="O464" s="166"/>
      <c r="P464" s="166"/>
      <c r="Q464" s="166"/>
      <c r="R464" s="166"/>
      <c r="S464" s="166"/>
      <c r="T464" s="168"/>
      <c r="U464" s="169"/>
      <c r="V464" s="169"/>
      <c r="W464" s="166"/>
      <c r="X464" s="166"/>
      <c r="Y464" s="166"/>
      <c r="Z464" s="166"/>
      <c r="AA464" s="166"/>
      <c r="AB464" s="166"/>
      <c r="AC464" s="166"/>
      <c r="AD464" s="166"/>
      <c r="AE464" s="166"/>
      <c r="AF464" s="166"/>
      <c r="AG464" s="166"/>
      <c r="AH464" s="166"/>
      <c r="AI464" s="166"/>
      <c r="AJ464" s="166"/>
      <c r="AK464" s="166"/>
      <c r="AL464" s="166"/>
      <c r="AM464" s="166"/>
      <c r="AN464" s="166"/>
      <c r="AO464" s="166"/>
      <c r="AP464" s="166"/>
      <c r="AQ464" s="166"/>
      <c r="AR464" s="166"/>
      <c r="AS464" s="166"/>
      <c r="AT464" s="166"/>
      <c r="AU464" s="166"/>
      <c r="AV464" s="166"/>
      <c r="AW464" s="166"/>
      <c r="AX464" s="166"/>
      <c r="AY464" s="166"/>
      <c r="AZ464" s="166"/>
      <c r="BA464" s="166"/>
      <c r="BB464" s="166"/>
      <c r="BC464" s="166"/>
      <c r="BD464" s="166"/>
      <c r="BE464" s="166"/>
      <c r="BF464" s="166"/>
      <c r="BG464" s="166"/>
      <c r="BH464" s="166"/>
      <c r="BI464" s="166"/>
      <c r="BJ464" s="166"/>
      <c r="BK464" s="166"/>
      <c r="BL464" s="166"/>
      <c r="BM464" s="166"/>
      <c r="BN464" s="166"/>
      <c r="BO464" s="166"/>
      <c r="BP464" s="166"/>
      <c r="BQ464" s="166"/>
      <c r="BR464" s="166"/>
      <c r="BS464" s="166"/>
      <c r="BT464" s="166"/>
      <c r="BU464" s="166"/>
      <c r="BV464" s="166"/>
      <c r="BW464" s="166"/>
      <c r="BX464" s="166"/>
      <c r="BY464" s="166"/>
      <c r="BZ464" s="166"/>
      <c r="CA464" s="166"/>
      <c r="CB464" s="166"/>
      <c r="CC464" s="166"/>
      <c r="CD464" s="166"/>
      <c r="CE464" s="166"/>
      <c r="CF464" s="166"/>
      <c r="CG464" s="166"/>
      <c r="CH464" s="166"/>
      <c r="CI464" s="166"/>
      <c r="CJ464" s="166"/>
      <c r="CK464" s="166"/>
      <c r="CL464" s="166"/>
      <c r="CM464" s="166"/>
      <c r="CN464" s="166"/>
      <c r="CO464" s="166"/>
      <c r="CP464" s="166"/>
      <c r="CQ464" s="166"/>
      <c r="CR464" s="166"/>
      <c r="CS464" s="166"/>
      <c r="CT464" s="166"/>
      <c r="CU464" s="166"/>
      <c r="CV464" s="166"/>
      <c r="CW464" s="166"/>
      <c r="CX464" s="166"/>
      <c r="CY464" s="166"/>
      <c r="CZ464" s="166"/>
    </row>
    <row r="465" spans="1:104" ht="11.25" customHeight="1" x14ac:dyDescent="0.2">
      <c r="A465" s="166"/>
      <c r="B465" s="166"/>
      <c r="C465" s="166"/>
      <c r="D465" s="166"/>
      <c r="E465" s="166"/>
      <c r="F465" s="166"/>
      <c r="G465" s="166"/>
      <c r="H465" s="166"/>
      <c r="I465" s="166"/>
      <c r="J465" s="166"/>
      <c r="K465" s="166"/>
      <c r="L465" s="166"/>
      <c r="M465" s="166"/>
      <c r="N465" s="166"/>
      <c r="O465" s="166"/>
      <c r="P465" s="166"/>
      <c r="Q465" s="166"/>
      <c r="R465" s="166"/>
      <c r="S465" s="166"/>
      <c r="T465" s="168"/>
      <c r="U465" s="169"/>
      <c r="V465" s="169"/>
      <c r="W465" s="166"/>
      <c r="X465" s="166"/>
      <c r="Y465" s="166"/>
      <c r="Z465" s="166"/>
      <c r="AA465" s="166"/>
      <c r="AB465" s="166"/>
      <c r="AC465" s="166"/>
      <c r="AD465" s="166"/>
      <c r="AE465" s="166"/>
      <c r="AF465" s="166"/>
      <c r="AG465" s="166"/>
      <c r="AH465" s="166"/>
      <c r="AI465" s="166"/>
      <c r="AJ465" s="166"/>
      <c r="AK465" s="166"/>
      <c r="AL465" s="166"/>
      <c r="AM465" s="166"/>
      <c r="AN465" s="166"/>
      <c r="AO465" s="166"/>
      <c r="AP465" s="166"/>
      <c r="AQ465" s="166"/>
      <c r="AR465" s="166"/>
      <c r="AS465" s="166"/>
      <c r="AT465" s="166"/>
      <c r="AU465" s="166"/>
      <c r="AV465" s="166"/>
      <c r="AW465" s="166"/>
      <c r="AX465" s="166"/>
      <c r="AY465" s="166"/>
      <c r="AZ465" s="166"/>
      <c r="BA465" s="166"/>
      <c r="BB465" s="166"/>
      <c r="BC465" s="166"/>
      <c r="BD465" s="166"/>
      <c r="BE465" s="166"/>
      <c r="BF465" s="166"/>
      <c r="BG465" s="166"/>
      <c r="BH465" s="166"/>
      <c r="BI465" s="166"/>
      <c r="BJ465" s="166"/>
      <c r="BK465" s="166"/>
      <c r="BL465" s="166"/>
      <c r="BM465" s="166"/>
      <c r="BN465" s="166"/>
      <c r="BO465" s="166"/>
      <c r="BP465" s="166"/>
      <c r="BQ465" s="166"/>
      <c r="BR465" s="166"/>
      <c r="BS465" s="166"/>
      <c r="BT465" s="166"/>
      <c r="BU465" s="166"/>
      <c r="BV465" s="166"/>
      <c r="BW465" s="166"/>
      <c r="BX465" s="166"/>
      <c r="BY465" s="166"/>
      <c r="BZ465" s="166"/>
      <c r="CA465" s="166"/>
      <c r="CB465" s="166"/>
      <c r="CC465" s="166"/>
      <c r="CD465" s="166"/>
      <c r="CE465" s="166"/>
      <c r="CF465" s="166"/>
      <c r="CG465" s="166"/>
      <c r="CH465" s="166"/>
      <c r="CI465" s="166"/>
      <c r="CJ465" s="166"/>
      <c r="CK465" s="166"/>
      <c r="CL465" s="166"/>
      <c r="CM465" s="166"/>
      <c r="CN465" s="166"/>
      <c r="CO465" s="166"/>
      <c r="CP465" s="166"/>
      <c r="CQ465" s="166"/>
      <c r="CR465" s="166"/>
      <c r="CS465" s="166"/>
      <c r="CT465" s="166"/>
      <c r="CU465" s="166"/>
      <c r="CV465" s="166"/>
      <c r="CW465" s="166"/>
      <c r="CX465" s="166"/>
      <c r="CY465" s="166"/>
      <c r="CZ465" s="166"/>
    </row>
    <row r="466" spans="1:104" ht="11.25" customHeight="1" x14ac:dyDescent="0.2">
      <c r="A466" s="166"/>
      <c r="B466" s="166"/>
      <c r="C466" s="166"/>
      <c r="D466" s="166"/>
      <c r="E466" s="166"/>
      <c r="F466" s="166"/>
      <c r="G466" s="166"/>
      <c r="H466" s="166"/>
      <c r="I466" s="166"/>
      <c r="J466" s="166"/>
      <c r="K466" s="166"/>
      <c r="L466" s="166"/>
      <c r="M466" s="166"/>
      <c r="N466" s="166"/>
      <c r="O466" s="166"/>
      <c r="P466" s="166"/>
      <c r="Q466" s="166"/>
      <c r="R466" s="166"/>
      <c r="S466" s="166"/>
      <c r="T466" s="168"/>
      <c r="U466" s="169"/>
      <c r="V466" s="169"/>
      <c r="W466" s="166"/>
      <c r="X466" s="166"/>
      <c r="Y466" s="166"/>
      <c r="Z466" s="166"/>
      <c r="AA466" s="166"/>
      <c r="AB466" s="166"/>
      <c r="AC466" s="166"/>
      <c r="AD466" s="166"/>
      <c r="AE466" s="166"/>
      <c r="AF466" s="166"/>
      <c r="AG466" s="166"/>
      <c r="AH466" s="166"/>
      <c r="AI466" s="166"/>
      <c r="AJ466" s="166"/>
      <c r="AK466" s="166"/>
      <c r="AL466" s="166"/>
      <c r="AM466" s="166"/>
      <c r="AN466" s="166"/>
      <c r="AO466" s="166"/>
      <c r="AP466" s="166"/>
      <c r="AQ466" s="166"/>
      <c r="AR466" s="166"/>
      <c r="AS466" s="166"/>
      <c r="AT466" s="166"/>
      <c r="AU466" s="166"/>
      <c r="AV466" s="166"/>
      <c r="AW466" s="166"/>
      <c r="AX466" s="166"/>
      <c r="AY466" s="166"/>
      <c r="AZ466" s="166"/>
      <c r="BA466" s="166"/>
      <c r="BB466" s="166"/>
      <c r="BC466" s="166"/>
      <c r="BD466" s="166"/>
      <c r="BE466" s="166"/>
      <c r="BF466" s="166"/>
      <c r="BG466" s="166"/>
      <c r="BH466" s="166"/>
      <c r="BI466" s="166"/>
      <c r="BJ466" s="166"/>
      <c r="BK466" s="166"/>
      <c r="BL466" s="166"/>
      <c r="BM466" s="166"/>
      <c r="BN466" s="166"/>
      <c r="BO466" s="166"/>
      <c r="BP466" s="166"/>
      <c r="BQ466" s="166"/>
      <c r="BR466" s="166"/>
      <c r="BS466" s="166"/>
      <c r="BT466" s="166"/>
      <c r="BU466" s="166"/>
      <c r="BV466" s="166"/>
      <c r="BW466" s="166"/>
      <c r="BX466" s="166"/>
      <c r="BY466" s="166"/>
      <c r="BZ466" s="166"/>
      <c r="CA466" s="166"/>
      <c r="CB466" s="166"/>
      <c r="CC466" s="166"/>
      <c r="CD466" s="166"/>
      <c r="CE466" s="166"/>
      <c r="CF466" s="166"/>
      <c r="CG466" s="166"/>
      <c r="CH466" s="166"/>
      <c r="CI466" s="166"/>
      <c r="CJ466" s="166"/>
      <c r="CK466" s="166"/>
      <c r="CL466" s="166"/>
      <c r="CM466" s="166"/>
      <c r="CN466" s="166"/>
      <c r="CO466" s="166"/>
      <c r="CP466" s="166"/>
      <c r="CQ466" s="166"/>
      <c r="CR466" s="166"/>
      <c r="CS466" s="166"/>
      <c r="CT466" s="166"/>
      <c r="CU466" s="166"/>
      <c r="CV466" s="166"/>
      <c r="CW466" s="166"/>
      <c r="CX466" s="166"/>
      <c r="CY466" s="166"/>
      <c r="CZ466" s="166"/>
    </row>
    <row r="467" spans="1:104" ht="11.25" customHeight="1" x14ac:dyDescent="0.2">
      <c r="A467" s="166"/>
      <c r="B467" s="166"/>
      <c r="C467" s="166"/>
      <c r="D467" s="166"/>
      <c r="E467" s="166"/>
      <c r="F467" s="166"/>
      <c r="G467" s="166"/>
      <c r="H467" s="166"/>
      <c r="I467" s="166"/>
      <c r="J467" s="166"/>
      <c r="K467" s="166"/>
      <c r="L467" s="166"/>
      <c r="M467" s="166"/>
      <c r="N467" s="166"/>
      <c r="O467" s="166"/>
      <c r="P467" s="166"/>
      <c r="Q467" s="166"/>
      <c r="R467" s="166"/>
      <c r="S467" s="166"/>
      <c r="T467" s="168"/>
      <c r="U467" s="169"/>
      <c r="V467" s="169"/>
      <c r="W467" s="166"/>
      <c r="X467" s="166"/>
      <c r="Y467" s="166"/>
      <c r="Z467" s="166"/>
      <c r="AA467" s="166"/>
      <c r="AB467" s="166"/>
      <c r="AC467" s="166"/>
      <c r="AD467" s="166"/>
      <c r="AE467" s="166"/>
      <c r="AF467" s="166"/>
      <c r="AG467" s="166"/>
      <c r="AH467" s="166"/>
      <c r="AI467" s="166"/>
      <c r="AJ467" s="166"/>
      <c r="AK467" s="166"/>
      <c r="AL467" s="166"/>
      <c r="AM467" s="166"/>
      <c r="AN467" s="166"/>
      <c r="AO467" s="166"/>
      <c r="AP467" s="166"/>
      <c r="AQ467" s="166"/>
      <c r="AR467" s="166"/>
      <c r="AS467" s="166"/>
      <c r="AT467" s="166"/>
      <c r="AU467" s="166"/>
      <c r="AV467" s="166"/>
      <c r="AW467" s="166"/>
      <c r="AX467" s="166"/>
      <c r="AY467" s="166"/>
      <c r="AZ467" s="166"/>
      <c r="BA467" s="166"/>
      <c r="BB467" s="166"/>
      <c r="BC467" s="166"/>
      <c r="BD467" s="166"/>
      <c r="BE467" s="166"/>
      <c r="BF467" s="166"/>
      <c r="BG467" s="166"/>
      <c r="BH467" s="166"/>
      <c r="BI467" s="166"/>
      <c r="BJ467" s="166"/>
      <c r="BK467" s="166"/>
      <c r="BL467" s="166"/>
      <c r="BM467" s="166"/>
      <c r="BN467" s="166"/>
      <c r="BO467" s="166"/>
      <c r="BP467" s="166"/>
      <c r="BQ467" s="166"/>
      <c r="BR467" s="166"/>
      <c r="BS467" s="166"/>
      <c r="BT467" s="166"/>
      <c r="BU467" s="166"/>
      <c r="BV467" s="166"/>
      <c r="BW467" s="166"/>
      <c r="BX467" s="166"/>
      <c r="BY467" s="166"/>
      <c r="BZ467" s="166"/>
      <c r="CA467" s="166"/>
      <c r="CB467" s="166"/>
      <c r="CC467" s="166"/>
      <c r="CD467" s="166"/>
      <c r="CE467" s="166"/>
      <c r="CF467" s="166"/>
      <c r="CG467" s="166"/>
      <c r="CH467" s="166"/>
      <c r="CI467" s="166"/>
      <c r="CJ467" s="166"/>
      <c r="CK467" s="166"/>
      <c r="CL467" s="166"/>
      <c r="CM467" s="166"/>
      <c r="CN467" s="166"/>
      <c r="CO467" s="166"/>
      <c r="CP467" s="166"/>
      <c r="CQ467" s="166"/>
      <c r="CR467" s="166"/>
      <c r="CS467" s="166"/>
      <c r="CT467" s="166"/>
      <c r="CU467" s="166"/>
      <c r="CV467" s="166"/>
      <c r="CW467" s="166"/>
      <c r="CX467" s="166"/>
      <c r="CY467" s="166"/>
      <c r="CZ467" s="166"/>
    </row>
    <row r="468" spans="1:104" ht="11.25" customHeight="1" x14ac:dyDescent="0.2">
      <c r="A468" s="166"/>
      <c r="B468" s="166"/>
      <c r="C468" s="166"/>
      <c r="D468" s="166"/>
      <c r="E468" s="166"/>
      <c r="F468" s="166"/>
      <c r="G468" s="166"/>
      <c r="H468" s="166"/>
      <c r="I468" s="166"/>
      <c r="J468" s="166"/>
      <c r="K468" s="166"/>
      <c r="L468" s="166"/>
      <c r="M468" s="166"/>
      <c r="N468" s="166"/>
      <c r="O468" s="166"/>
      <c r="P468" s="166"/>
      <c r="Q468" s="166"/>
      <c r="R468" s="166"/>
      <c r="S468" s="166"/>
      <c r="T468" s="168"/>
      <c r="U468" s="169"/>
      <c r="V468" s="169"/>
      <c r="W468" s="166"/>
      <c r="X468" s="166"/>
      <c r="Y468" s="166"/>
      <c r="Z468" s="166"/>
      <c r="AA468" s="166"/>
      <c r="AB468" s="166"/>
      <c r="AC468" s="166"/>
      <c r="AD468" s="166"/>
      <c r="AE468" s="166"/>
      <c r="AF468" s="166"/>
      <c r="AG468" s="166"/>
      <c r="AH468" s="166"/>
      <c r="AI468" s="166"/>
      <c r="AJ468" s="166"/>
      <c r="AK468" s="166"/>
      <c r="AL468" s="166"/>
      <c r="AM468" s="166"/>
      <c r="AN468" s="166"/>
      <c r="AO468" s="166"/>
      <c r="AP468" s="166"/>
      <c r="AQ468" s="166"/>
      <c r="AR468" s="166"/>
      <c r="AS468" s="166"/>
      <c r="AT468" s="166"/>
      <c r="AU468" s="166"/>
      <c r="AV468" s="166"/>
      <c r="AW468" s="166"/>
      <c r="AX468" s="166"/>
      <c r="AY468" s="166"/>
      <c r="AZ468" s="166"/>
      <c r="BA468" s="166"/>
      <c r="BB468" s="166"/>
      <c r="BC468" s="166"/>
      <c r="BD468" s="166"/>
      <c r="BE468" s="166"/>
      <c r="BF468" s="166"/>
      <c r="BG468" s="166"/>
      <c r="BH468" s="166"/>
      <c r="BI468" s="166"/>
      <c r="BJ468" s="166"/>
      <c r="BK468" s="166"/>
      <c r="BL468" s="166"/>
      <c r="BM468" s="166"/>
      <c r="BN468" s="166"/>
      <c r="BO468" s="166"/>
      <c r="BP468" s="166"/>
      <c r="BQ468" s="166"/>
      <c r="BR468" s="166"/>
      <c r="BS468" s="166"/>
      <c r="BT468" s="166"/>
      <c r="BU468" s="166"/>
      <c r="BV468" s="166"/>
      <c r="BW468" s="166"/>
      <c r="BX468" s="166"/>
      <c r="BY468" s="166"/>
      <c r="BZ468" s="166"/>
      <c r="CA468" s="166"/>
      <c r="CB468" s="166"/>
      <c r="CC468" s="166"/>
      <c r="CD468" s="166"/>
      <c r="CE468" s="166"/>
      <c r="CF468" s="166"/>
      <c r="CG468" s="166"/>
      <c r="CH468" s="166"/>
      <c r="CI468" s="166"/>
      <c r="CJ468" s="166"/>
      <c r="CK468" s="166"/>
      <c r="CL468" s="166"/>
      <c r="CM468" s="166"/>
      <c r="CN468" s="166"/>
      <c r="CO468" s="166"/>
      <c r="CP468" s="166"/>
      <c r="CQ468" s="166"/>
      <c r="CR468" s="166"/>
      <c r="CS468" s="166"/>
      <c r="CT468" s="166"/>
      <c r="CU468" s="166"/>
      <c r="CV468" s="166"/>
      <c r="CW468" s="166"/>
      <c r="CX468" s="166"/>
      <c r="CY468" s="166"/>
      <c r="CZ468" s="166"/>
    </row>
    <row r="469" spans="1:104" ht="11.25" customHeight="1" x14ac:dyDescent="0.2">
      <c r="A469" s="166"/>
      <c r="B469" s="166"/>
      <c r="C469" s="166"/>
      <c r="D469" s="166"/>
      <c r="E469" s="166"/>
      <c r="F469" s="166"/>
      <c r="G469" s="166"/>
      <c r="H469" s="166"/>
      <c r="I469" s="166"/>
      <c r="J469" s="166"/>
      <c r="K469" s="166"/>
      <c r="L469" s="166"/>
      <c r="M469" s="166"/>
      <c r="N469" s="166"/>
      <c r="O469" s="166"/>
      <c r="P469" s="166"/>
      <c r="Q469" s="166"/>
      <c r="R469" s="166"/>
      <c r="S469" s="166"/>
      <c r="T469" s="168"/>
      <c r="U469" s="169"/>
      <c r="V469" s="169"/>
      <c r="W469" s="166"/>
      <c r="X469" s="166"/>
      <c r="Y469" s="166"/>
      <c r="Z469" s="166"/>
      <c r="AA469" s="166"/>
      <c r="AB469" s="166"/>
      <c r="AC469" s="166"/>
      <c r="AD469" s="166"/>
      <c r="AE469" s="166"/>
      <c r="AF469" s="166"/>
      <c r="AG469" s="166"/>
      <c r="AH469" s="166"/>
      <c r="AI469" s="166"/>
      <c r="AJ469" s="166"/>
      <c r="AK469" s="166"/>
      <c r="AL469" s="166"/>
      <c r="AM469" s="166"/>
      <c r="AN469" s="166"/>
      <c r="AO469" s="166"/>
      <c r="AP469" s="166"/>
      <c r="AQ469" s="166"/>
      <c r="AR469" s="166"/>
      <c r="AS469" s="166"/>
      <c r="AT469" s="166"/>
      <c r="AU469" s="166"/>
      <c r="AV469" s="166"/>
      <c r="AW469" s="166"/>
      <c r="AX469" s="166"/>
      <c r="AY469" s="166"/>
      <c r="AZ469" s="166"/>
      <c r="BA469" s="166"/>
      <c r="BB469" s="166"/>
      <c r="BC469" s="166"/>
      <c r="BD469" s="166"/>
      <c r="BE469" s="166"/>
      <c r="BF469" s="166"/>
      <c r="BG469" s="166"/>
      <c r="BH469" s="166"/>
      <c r="BI469" s="166"/>
      <c r="BJ469" s="166"/>
      <c r="BK469" s="166"/>
      <c r="BL469" s="166"/>
      <c r="BM469" s="166"/>
      <c r="BN469" s="166"/>
      <c r="BO469" s="166"/>
      <c r="BP469" s="166"/>
      <c r="BQ469" s="166"/>
      <c r="BR469" s="166"/>
      <c r="BS469" s="166"/>
      <c r="BT469" s="166"/>
      <c r="BU469" s="166"/>
      <c r="BV469" s="166"/>
      <c r="BW469" s="166"/>
      <c r="BX469" s="166"/>
      <c r="BY469" s="166"/>
      <c r="BZ469" s="166"/>
      <c r="CA469" s="166"/>
      <c r="CB469" s="166"/>
      <c r="CC469" s="166"/>
      <c r="CD469" s="166"/>
      <c r="CE469" s="166"/>
      <c r="CF469" s="166"/>
      <c r="CG469" s="166"/>
      <c r="CH469" s="166"/>
      <c r="CI469" s="166"/>
      <c r="CJ469" s="166"/>
      <c r="CK469" s="166"/>
      <c r="CL469" s="166"/>
      <c r="CM469" s="166"/>
      <c r="CN469" s="166"/>
      <c r="CO469" s="166"/>
      <c r="CP469" s="166"/>
      <c r="CQ469" s="166"/>
      <c r="CR469" s="166"/>
      <c r="CS469" s="166"/>
      <c r="CT469" s="166"/>
      <c r="CU469" s="166"/>
      <c r="CV469" s="166"/>
      <c r="CW469" s="166"/>
      <c r="CX469" s="166"/>
      <c r="CY469" s="166"/>
      <c r="CZ469" s="166"/>
    </row>
    <row r="470" spans="1:104" ht="11.25" customHeight="1" x14ac:dyDescent="0.2">
      <c r="A470" s="166"/>
      <c r="B470" s="166"/>
      <c r="C470" s="166"/>
      <c r="D470" s="166"/>
      <c r="E470" s="166"/>
      <c r="F470" s="166"/>
      <c r="G470" s="166"/>
      <c r="H470" s="166"/>
      <c r="I470" s="166"/>
      <c r="J470" s="166"/>
      <c r="K470" s="166"/>
      <c r="L470" s="166"/>
      <c r="M470" s="166"/>
      <c r="N470" s="166"/>
      <c r="O470" s="166"/>
      <c r="P470" s="166"/>
      <c r="Q470" s="166"/>
      <c r="R470" s="166"/>
      <c r="S470" s="166"/>
      <c r="T470" s="168"/>
      <c r="U470" s="169"/>
      <c r="V470" s="169"/>
      <c r="W470" s="166"/>
      <c r="X470" s="166"/>
      <c r="Y470" s="166"/>
      <c r="Z470" s="166"/>
      <c r="AA470" s="166"/>
      <c r="AB470" s="166"/>
      <c r="AC470" s="166"/>
      <c r="AD470" s="166"/>
      <c r="AE470" s="166"/>
      <c r="AF470" s="166"/>
      <c r="AG470" s="166"/>
      <c r="AH470" s="166"/>
      <c r="AI470" s="166"/>
      <c r="AJ470" s="166"/>
      <c r="AK470" s="166"/>
      <c r="AL470" s="166"/>
      <c r="AM470" s="166"/>
      <c r="AN470" s="166"/>
      <c r="AO470" s="166"/>
      <c r="AP470" s="166"/>
      <c r="AQ470" s="166"/>
      <c r="AR470" s="166"/>
      <c r="AS470" s="166"/>
      <c r="AT470" s="166"/>
      <c r="AU470" s="166"/>
      <c r="AV470" s="166"/>
      <c r="AW470" s="166"/>
      <c r="AX470" s="166"/>
      <c r="AY470" s="166"/>
      <c r="AZ470" s="166"/>
      <c r="BA470" s="166"/>
      <c r="BB470" s="166"/>
      <c r="BC470" s="166"/>
      <c r="BD470" s="166"/>
      <c r="BE470" s="166"/>
      <c r="BF470" s="166"/>
      <c r="BG470" s="166"/>
      <c r="BH470" s="166"/>
      <c r="BI470" s="166"/>
      <c r="BJ470" s="166"/>
      <c r="BK470" s="166"/>
      <c r="BL470" s="166"/>
      <c r="BM470" s="166"/>
      <c r="BN470" s="166"/>
      <c r="BO470" s="166"/>
      <c r="BP470" s="166"/>
      <c r="BQ470" s="166"/>
      <c r="BR470" s="166"/>
      <c r="BS470" s="166"/>
      <c r="BT470" s="166"/>
      <c r="BU470" s="166"/>
      <c r="BV470" s="166"/>
      <c r="BW470" s="166"/>
      <c r="BX470" s="166"/>
      <c r="BY470" s="166"/>
      <c r="BZ470" s="166"/>
      <c r="CA470" s="166"/>
      <c r="CB470" s="166"/>
      <c r="CC470" s="166"/>
      <c r="CD470" s="166"/>
      <c r="CE470" s="166"/>
      <c r="CF470" s="166"/>
      <c r="CG470" s="166"/>
      <c r="CH470" s="166"/>
      <c r="CI470" s="166"/>
      <c r="CJ470" s="166"/>
      <c r="CK470" s="166"/>
      <c r="CL470" s="166"/>
      <c r="CM470" s="166"/>
      <c r="CN470" s="166"/>
      <c r="CO470" s="166"/>
      <c r="CP470" s="166"/>
      <c r="CQ470" s="166"/>
      <c r="CR470" s="166"/>
      <c r="CS470" s="166"/>
      <c r="CT470" s="166"/>
      <c r="CU470" s="166"/>
      <c r="CV470" s="166"/>
      <c r="CW470" s="166"/>
      <c r="CX470" s="166"/>
      <c r="CY470" s="166"/>
      <c r="CZ470" s="166"/>
    </row>
    <row r="471" spans="1:104" ht="11.25" customHeight="1" x14ac:dyDescent="0.2">
      <c r="A471" s="166"/>
      <c r="B471" s="166"/>
      <c r="C471" s="166"/>
      <c r="D471" s="166"/>
      <c r="E471" s="166"/>
      <c r="F471" s="166"/>
      <c r="G471" s="166"/>
      <c r="H471" s="166"/>
      <c r="I471" s="166"/>
      <c r="J471" s="166"/>
      <c r="K471" s="166"/>
      <c r="L471" s="166"/>
      <c r="M471" s="166"/>
      <c r="N471" s="166"/>
      <c r="O471" s="166"/>
      <c r="P471" s="166"/>
      <c r="Q471" s="166"/>
      <c r="R471" s="166"/>
      <c r="S471" s="166"/>
      <c r="T471" s="168"/>
      <c r="U471" s="169"/>
      <c r="V471" s="169"/>
      <c r="W471" s="166"/>
      <c r="X471" s="166"/>
      <c r="Y471" s="166"/>
      <c r="Z471" s="166"/>
      <c r="AA471" s="166"/>
      <c r="AB471" s="166"/>
      <c r="AC471" s="166"/>
      <c r="AD471" s="166"/>
      <c r="AE471" s="166"/>
      <c r="AF471" s="166"/>
      <c r="AG471" s="166"/>
      <c r="AH471" s="166"/>
      <c r="AI471" s="166"/>
      <c r="AJ471" s="166"/>
      <c r="AK471" s="166"/>
      <c r="AL471" s="166"/>
      <c r="AM471" s="166"/>
      <c r="AN471" s="166"/>
      <c r="AO471" s="166"/>
      <c r="AP471" s="166"/>
      <c r="AQ471" s="166"/>
      <c r="AR471" s="166"/>
      <c r="AS471" s="166"/>
      <c r="AT471" s="166"/>
      <c r="AU471" s="166"/>
      <c r="AV471" s="166"/>
      <c r="AW471" s="166"/>
      <c r="AX471" s="166"/>
      <c r="AY471" s="166"/>
      <c r="AZ471" s="166"/>
      <c r="BA471" s="166"/>
      <c r="BB471" s="166"/>
      <c r="BC471" s="166"/>
      <c r="BD471" s="166"/>
      <c r="BE471" s="166"/>
      <c r="BF471" s="166"/>
      <c r="BG471" s="166"/>
      <c r="BH471" s="166"/>
      <c r="BI471" s="166"/>
      <c r="BJ471" s="166"/>
      <c r="BK471" s="166"/>
      <c r="BL471" s="166"/>
      <c r="BM471" s="166"/>
      <c r="BN471" s="166"/>
      <c r="BO471" s="166"/>
      <c r="BP471" s="166"/>
      <c r="BQ471" s="166"/>
      <c r="BR471" s="166"/>
      <c r="BS471" s="166"/>
      <c r="BT471" s="166"/>
      <c r="BU471" s="166"/>
      <c r="BV471" s="166"/>
      <c r="BW471" s="166"/>
      <c r="BX471" s="166"/>
      <c r="BY471" s="166"/>
      <c r="BZ471" s="166"/>
      <c r="CA471" s="166"/>
      <c r="CB471" s="166"/>
      <c r="CC471" s="166"/>
      <c r="CD471" s="166"/>
      <c r="CE471" s="166"/>
      <c r="CF471" s="166"/>
      <c r="CG471" s="166"/>
      <c r="CH471" s="166"/>
      <c r="CI471" s="166"/>
      <c r="CJ471" s="166"/>
      <c r="CK471" s="166"/>
      <c r="CL471" s="166"/>
      <c r="CM471" s="166"/>
      <c r="CN471" s="166"/>
      <c r="CO471" s="166"/>
      <c r="CP471" s="166"/>
      <c r="CQ471" s="166"/>
      <c r="CR471" s="166"/>
      <c r="CS471" s="166"/>
      <c r="CT471" s="166"/>
      <c r="CU471" s="166"/>
      <c r="CV471" s="166"/>
      <c r="CW471" s="166"/>
      <c r="CX471" s="166"/>
      <c r="CY471" s="166"/>
      <c r="CZ471" s="166"/>
    </row>
    <row r="472" spans="1:104" ht="11.25" customHeight="1" x14ac:dyDescent="0.2">
      <c r="A472" s="166"/>
      <c r="B472" s="166"/>
      <c r="C472" s="166"/>
      <c r="D472" s="166"/>
      <c r="E472" s="166"/>
      <c r="F472" s="166"/>
      <c r="G472" s="166"/>
      <c r="H472" s="166"/>
      <c r="I472" s="166"/>
      <c r="J472" s="166"/>
      <c r="K472" s="166"/>
      <c r="L472" s="166"/>
      <c r="M472" s="166"/>
      <c r="N472" s="166"/>
      <c r="O472" s="166"/>
      <c r="P472" s="166"/>
      <c r="Q472" s="166"/>
      <c r="R472" s="166"/>
      <c r="S472" s="166"/>
      <c r="T472" s="168"/>
      <c r="U472" s="169"/>
      <c r="V472" s="169"/>
      <c r="W472" s="166"/>
      <c r="X472" s="166"/>
      <c r="Y472" s="166"/>
      <c r="Z472" s="166"/>
      <c r="AA472" s="166"/>
      <c r="AB472" s="166"/>
      <c r="AC472" s="166"/>
      <c r="AD472" s="166"/>
      <c r="AE472" s="166"/>
      <c r="AF472" s="166"/>
      <c r="AG472" s="166"/>
      <c r="AH472" s="166"/>
      <c r="AI472" s="166"/>
      <c r="AJ472" s="166"/>
      <c r="AK472" s="166"/>
      <c r="AL472" s="166"/>
      <c r="AM472" s="166"/>
      <c r="AN472" s="166"/>
      <c r="AO472" s="166"/>
      <c r="AP472" s="166"/>
      <c r="AQ472" s="166"/>
      <c r="AR472" s="166"/>
      <c r="AS472" s="166"/>
      <c r="AT472" s="166"/>
      <c r="AU472" s="166"/>
      <c r="AV472" s="166"/>
      <c r="AW472" s="166"/>
      <c r="AX472" s="166"/>
      <c r="AY472" s="166"/>
      <c r="AZ472" s="166"/>
      <c r="BA472" s="166"/>
      <c r="BB472" s="166"/>
      <c r="BC472" s="166"/>
      <c r="BD472" s="166"/>
      <c r="BE472" s="166"/>
      <c r="BF472" s="166"/>
      <c r="BG472" s="166"/>
      <c r="BH472" s="166"/>
      <c r="BI472" s="166"/>
      <c r="BJ472" s="166"/>
      <c r="BK472" s="166"/>
      <c r="BL472" s="166"/>
      <c r="BM472" s="166"/>
      <c r="BN472" s="166"/>
      <c r="BO472" s="166"/>
      <c r="BP472" s="166"/>
      <c r="BQ472" s="166"/>
      <c r="BR472" s="166"/>
      <c r="BS472" s="166"/>
      <c r="BT472" s="166"/>
      <c r="BU472" s="166"/>
      <c r="BV472" s="166"/>
      <c r="BW472" s="166"/>
      <c r="BX472" s="166"/>
      <c r="BY472" s="166"/>
      <c r="BZ472" s="166"/>
      <c r="CA472" s="166"/>
      <c r="CB472" s="166"/>
      <c r="CC472" s="166"/>
      <c r="CD472" s="166"/>
      <c r="CE472" s="166"/>
      <c r="CF472" s="166"/>
      <c r="CG472" s="166"/>
      <c r="CH472" s="166"/>
      <c r="CI472" s="166"/>
      <c r="CJ472" s="166"/>
      <c r="CK472" s="166"/>
      <c r="CL472" s="166"/>
      <c r="CM472" s="166"/>
      <c r="CN472" s="166"/>
      <c r="CO472" s="166"/>
      <c r="CP472" s="166"/>
      <c r="CQ472" s="166"/>
      <c r="CR472" s="166"/>
      <c r="CS472" s="166"/>
      <c r="CT472" s="166"/>
      <c r="CU472" s="166"/>
      <c r="CV472" s="166"/>
      <c r="CW472" s="166"/>
      <c r="CX472" s="166"/>
      <c r="CY472" s="166"/>
      <c r="CZ472" s="166"/>
    </row>
    <row r="473" spans="1:104" ht="11.25" customHeight="1" x14ac:dyDescent="0.2">
      <c r="A473" s="166"/>
      <c r="B473" s="166"/>
      <c r="C473" s="166"/>
      <c r="D473" s="166"/>
      <c r="E473" s="166"/>
      <c r="F473" s="166"/>
      <c r="G473" s="166"/>
      <c r="H473" s="166"/>
      <c r="I473" s="166"/>
      <c r="J473" s="166"/>
      <c r="K473" s="166"/>
      <c r="L473" s="166"/>
      <c r="M473" s="166"/>
      <c r="N473" s="166"/>
      <c r="O473" s="166"/>
      <c r="P473" s="166"/>
      <c r="Q473" s="166"/>
      <c r="R473" s="166"/>
      <c r="S473" s="166"/>
      <c r="T473" s="168"/>
      <c r="U473" s="169"/>
      <c r="V473" s="169"/>
      <c r="W473" s="166"/>
      <c r="X473" s="166"/>
      <c r="Y473" s="166"/>
      <c r="Z473" s="166"/>
      <c r="AA473" s="166"/>
      <c r="AB473" s="166"/>
      <c r="AC473" s="166"/>
      <c r="AD473" s="166"/>
      <c r="AE473" s="166"/>
      <c r="AF473" s="166"/>
      <c r="AG473" s="166"/>
      <c r="AH473" s="166"/>
      <c r="AI473" s="166"/>
      <c r="AJ473" s="166"/>
      <c r="AK473" s="166"/>
      <c r="AL473" s="166"/>
      <c r="AM473" s="166"/>
      <c r="AN473" s="166"/>
      <c r="AO473" s="166"/>
      <c r="AP473" s="166"/>
      <c r="AQ473" s="166"/>
      <c r="AR473" s="166"/>
      <c r="AS473" s="166"/>
      <c r="AT473" s="166"/>
      <c r="AU473" s="166"/>
      <c r="AV473" s="166"/>
      <c r="AW473" s="166"/>
      <c r="AX473" s="166"/>
      <c r="AY473" s="166"/>
      <c r="AZ473" s="166"/>
      <c r="BA473" s="166"/>
      <c r="BB473" s="166"/>
      <c r="BC473" s="166"/>
      <c r="BD473" s="166"/>
      <c r="BE473" s="166"/>
      <c r="BF473" s="166"/>
      <c r="BG473" s="166"/>
      <c r="BH473" s="166"/>
      <c r="BI473" s="166"/>
      <c r="BJ473" s="166"/>
      <c r="BK473" s="166"/>
      <c r="BL473" s="166"/>
      <c r="BM473" s="166"/>
      <c r="BN473" s="166"/>
      <c r="BO473" s="166"/>
      <c r="BP473" s="166"/>
      <c r="BQ473" s="166"/>
      <c r="BR473" s="166"/>
      <c r="BS473" s="166"/>
      <c r="BT473" s="166"/>
      <c r="BU473" s="166"/>
      <c r="BV473" s="166"/>
      <c r="BW473" s="166"/>
      <c r="BX473" s="166"/>
      <c r="BY473" s="166"/>
      <c r="BZ473" s="166"/>
      <c r="CA473" s="166"/>
      <c r="CB473" s="166"/>
      <c r="CC473" s="166"/>
      <c r="CD473" s="166"/>
      <c r="CE473" s="166"/>
      <c r="CF473" s="166"/>
      <c r="CG473" s="166"/>
      <c r="CH473" s="166"/>
      <c r="CI473" s="166"/>
      <c r="CJ473" s="166"/>
      <c r="CK473" s="166"/>
      <c r="CL473" s="166"/>
      <c r="CM473" s="166"/>
      <c r="CN473" s="166"/>
      <c r="CO473" s="166"/>
      <c r="CP473" s="166"/>
      <c r="CQ473" s="166"/>
      <c r="CR473" s="166"/>
      <c r="CS473" s="166"/>
      <c r="CT473" s="166"/>
      <c r="CU473" s="166"/>
      <c r="CV473" s="166"/>
      <c r="CW473" s="166"/>
      <c r="CX473" s="166"/>
      <c r="CY473" s="166"/>
      <c r="CZ473" s="166"/>
    </row>
    <row r="474" spans="1:104" ht="11.25" customHeight="1" x14ac:dyDescent="0.2">
      <c r="A474" s="166"/>
      <c r="B474" s="166"/>
      <c r="C474" s="166"/>
      <c r="D474" s="166"/>
      <c r="E474" s="166"/>
      <c r="F474" s="166"/>
      <c r="G474" s="166"/>
      <c r="H474" s="166"/>
      <c r="I474" s="166"/>
      <c r="J474" s="166"/>
      <c r="K474" s="166"/>
      <c r="L474" s="166"/>
      <c r="M474" s="166"/>
      <c r="N474" s="166"/>
      <c r="O474" s="166"/>
      <c r="P474" s="166"/>
      <c r="Q474" s="166"/>
      <c r="R474" s="166"/>
      <c r="S474" s="166"/>
      <c r="T474" s="168"/>
      <c r="U474" s="169"/>
      <c r="V474" s="169"/>
      <c r="W474" s="166"/>
      <c r="X474" s="166"/>
      <c r="Y474" s="166"/>
      <c r="Z474" s="166"/>
      <c r="AA474" s="166"/>
      <c r="AB474" s="166"/>
      <c r="AC474" s="166"/>
      <c r="AD474" s="166"/>
      <c r="AE474" s="166"/>
      <c r="AF474" s="166"/>
      <c r="AG474" s="166"/>
      <c r="AH474" s="166"/>
      <c r="AI474" s="166"/>
      <c r="AJ474" s="166"/>
      <c r="AK474" s="166"/>
      <c r="AL474" s="166"/>
      <c r="AM474" s="166"/>
      <c r="AN474" s="166"/>
      <c r="AO474" s="166"/>
      <c r="AP474" s="166"/>
      <c r="AQ474" s="166"/>
      <c r="AR474" s="166"/>
      <c r="AS474" s="166"/>
      <c r="AT474" s="166"/>
      <c r="AU474" s="166"/>
      <c r="AV474" s="166"/>
      <c r="AW474" s="166"/>
      <c r="AX474" s="166"/>
      <c r="AY474" s="166"/>
      <c r="AZ474" s="166"/>
      <c r="BA474" s="166"/>
      <c r="BB474" s="166"/>
      <c r="BC474" s="166"/>
      <c r="BD474" s="166"/>
      <c r="BE474" s="166"/>
      <c r="BF474" s="166"/>
      <c r="BG474" s="166"/>
      <c r="BH474" s="166"/>
      <c r="BI474" s="166"/>
      <c r="BJ474" s="166"/>
      <c r="BK474" s="166"/>
      <c r="BL474" s="166"/>
      <c r="BM474" s="166"/>
      <c r="BN474" s="166"/>
      <c r="BO474" s="166"/>
      <c r="BP474" s="166"/>
      <c r="BQ474" s="166"/>
      <c r="BR474" s="166"/>
      <c r="BS474" s="166"/>
      <c r="BT474" s="166"/>
      <c r="BU474" s="166"/>
      <c r="BV474" s="166"/>
      <c r="BW474" s="166"/>
      <c r="BX474" s="166"/>
      <c r="BY474" s="166"/>
      <c r="BZ474" s="166"/>
      <c r="CA474" s="166"/>
      <c r="CB474" s="166"/>
      <c r="CC474" s="166"/>
      <c r="CD474" s="166"/>
      <c r="CE474" s="166"/>
      <c r="CF474" s="166"/>
      <c r="CG474" s="166"/>
      <c r="CH474" s="166"/>
      <c r="CI474" s="166"/>
      <c r="CJ474" s="166"/>
      <c r="CK474" s="166"/>
      <c r="CL474" s="166"/>
      <c r="CM474" s="166"/>
      <c r="CN474" s="166"/>
      <c r="CO474" s="166"/>
      <c r="CP474" s="166"/>
      <c r="CQ474" s="166"/>
      <c r="CR474" s="166"/>
      <c r="CS474" s="166"/>
      <c r="CT474" s="166"/>
      <c r="CU474" s="166"/>
      <c r="CV474" s="166"/>
      <c r="CW474" s="166"/>
      <c r="CX474" s="166"/>
      <c r="CY474" s="166"/>
      <c r="CZ474" s="166"/>
    </row>
    <row r="475" spans="1:104" ht="11.25" customHeight="1" x14ac:dyDescent="0.2">
      <c r="A475" s="166"/>
      <c r="B475" s="166"/>
      <c r="C475" s="166"/>
      <c r="D475" s="166"/>
      <c r="E475" s="166"/>
      <c r="F475" s="166"/>
      <c r="G475" s="166"/>
      <c r="H475" s="166"/>
      <c r="I475" s="166"/>
      <c r="J475" s="166"/>
      <c r="K475" s="166"/>
      <c r="L475" s="166"/>
      <c r="M475" s="166"/>
      <c r="N475" s="166"/>
      <c r="O475" s="166"/>
      <c r="P475" s="166"/>
      <c r="Q475" s="166"/>
      <c r="R475" s="166"/>
      <c r="S475" s="166"/>
      <c r="T475" s="168"/>
      <c r="U475" s="169"/>
      <c r="V475" s="169"/>
      <c r="W475" s="166"/>
      <c r="X475" s="166"/>
      <c r="Y475" s="166"/>
      <c r="Z475" s="166"/>
      <c r="AA475" s="166"/>
      <c r="AB475" s="166"/>
      <c r="AC475" s="166"/>
      <c r="AD475" s="166"/>
      <c r="AE475" s="166"/>
      <c r="AF475" s="166"/>
      <c r="AG475" s="166"/>
      <c r="AH475" s="166"/>
      <c r="AI475" s="166"/>
      <c r="AJ475" s="166"/>
      <c r="AK475" s="166"/>
      <c r="AL475" s="166"/>
      <c r="AM475" s="166"/>
      <c r="AN475" s="166"/>
      <c r="AO475" s="166"/>
      <c r="AP475" s="166"/>
      <c r="AQ475" s="166"/>
      <c r="AR475" s="166"/>
      <c r="AS475" s="166"/>
      <c r="AT475" s="166"/>
      <c r="AU475" s="166"/>
      <c r="AV475" s="166"/>
      <c r="AW475" s="166"/>
      <c r="AX475" s="166"/>
      <c r="AY475" s="166"/>
      <c r="AZ475" s="166"/>
      <c r="BA475" s="166"/>
      <c r="BB475" s="166"/>
      <c r="BC475" s="166"/>
      <c r="BD475" s="166"/>
      <c r="BE475" s="166"/>
      <c r="BF475" s="166"/>
      <c r="BG475" s="166"/>
      <c r="BH475" s="166"/>
      <c r="BI475" s="166"/>
      <c r="BJ475" s="166"/>
      <c r="BK475" s="166"/>
      <c r="BL475" s="166"/>
      <c r="BM475" s="166"/>
      <c r="BN475" s="166"/>
      <c r="BO475" s="166"/>
      <c r="BP475" s="166"/>
      <c r="BQ475" s="166"/>
      <c r="BR475" s="166"/>
      <c r="BS475" s="166"/>
      <c r="BT475" s="166"/>
      <c r="BU475" s="166"/>
      <c r="BV475" s="166"/>
      <c r="BW475" s="166"/>
      <c r="BX475" s="166"/>
      <c r="BY475" s="166"/>
      <c r="BZ475" s="166"/>
      <c r="CA475" s="166"/>
      <c r="CB475" s="166"/>
      <c r="CC475" s="166"/>
      <c r="CD475" s="166"/>
      <c r="CE475" s="166"/>
      <c r="CF475" s="166"/>
      <c r="CG475" s="166"/>
      <c r="CH475" s="166"/>
      <c r="CI475" s="166"/>
      <c r="CJ475" s="166"/>
      <c r="CK475" s="166"/>
      <c r="CL475" s="166"/>
      <c r="CM475" s="166"/>
      <c r="CN475" s="166"/>
      <c r="CO475" s="166"/>
      <c r="CP475" s="166"/>
      <c r="CQ475" s="166"/>
      <c r="CR475" s="166"/>
      <c r="CS475" s="166"/>
      <c r="CT475" s="166"/>
      <c r="CU475" s="166"/>
      <c r="CV475" s="166"/>
      <c r="CW475" s="166"/>
      <c r="CX475" s="166"/>
      <c r="CY475" s="166"/>
      <c r="CZ475" s="166"/>
    </row>
    <row r="476" spans="1:104" ht="11.25" customHeight="1" x14ac:dyDescent="0.2">
      <c r="A476" s="166"/>
      <c r="B476" s="166"/>
      <c r="C476" s="166"/>
      <c r="D476" s="166"/>
      <c r="E476" s="166"/>
      <c r="F476" s="166"/>
      <c r="G476" s="166"/>
      <c r="H476" s="166"/>
      <c r="I476" s="166"/>
      <c r="J476" s="166"/>
      <c r="K476" s="166"/>
      <c r="L476" s="166"/>
      <c r="M476" s="166"/>
      <c r="N476" s="166"/>
      <c r="O476" s="166"/>
      <c r="P476" s="166"/>
      <c r="Q476" s="166"/>
      <c r="R476" s="166"/>
      <c r="S476" s="166"/>
      <c r="T476" s="168"/>
      <c r="U476" s="169"/>
      <c r="V476" s="169"/>
      <c r="W476" s="166"/>
      <c r="X476" s="166"/>
      <c r="Y476" s="166"/>
      <c r="Z476" s="166"/>
      <c r="AA476" s="166"/>
      <c r="AB476" s="166"/>
      <c r="AC476" s="166"/>
      <c r="AD476" s="166"/>
      <c r="AE476" s="166"/>
      <c r="AF476" s="166"/>
      <c r="AG476" s="166"/>
      <c r="AH476" s="166"/>
      <c r="AI476" s="166"/>
      <c r="AJ476" s="166"/>
      <c r="AK476" s="166"/>
      <c r="AL476" s="166"/>
      <c r="AM476" s="166"/>
      <c r="AN476" s="166"/>
      <c r="AO476" s="166"/>
      <c r="AP476" s="166"/>
      <c r="AQ476" s="166"/>
      <c r="AR476" s="166"/>
      <c r="AS476" s="166"/>
      <c r="AT476" s="166"/>
      <c r="AU476" s="166"/>
      <c r="AV476" s="166"/>
      <c r="AW476" s="166"/>
      <c r="AX476" s="166"/>
      <c r="AY476" s="166"/>
      <c r="AZ476" s="166"/>
      <c r="BA476" s="166"/>
      <c r="BB476" s="166"/>
      <c r="BC476" s="166"/>
      <c r="BD476" s="166"/>
      <c r="BE476" s="166"/>
      <c r="BF476" s="166"/>
      <c r="BG476" s="166"/>
      <c r="BH476" s="166"/>
      <c r="BI476" s="166"/>
      <c r="BJ476" s="166"/>
      <c r="BK476" s="166"/>
      <c r="BL476" s="166"/>
      <c r="BM476" s="166"/>
      <c r="BN476" s="166"/>
      <c r="BO476" s="166"/>
      <c r="BP476" s="166"/>
      <c r="BQ476" s="166"/>
      <c r="BR476" s="166"/>
      <c r="BS476" s="166"/>
      <c r="BT476" s="166"/>
      <c r="BU476" s="166"/>
      <c r="BV476" s="166"/>
      <c r="BW476" s="166"/>
      <c r="BX476" s="166"/>
      <c r="BY476" s="166"/>
      <c r="BZ476" s="166"/>
      <c r="CA476" s="166"/>
      <c r="CB476" s="166"/>
      <c r="CC476" s="166"/>
      <c r="CD476" s="166"/>
      <c r="CE476" s="166"/>
      <c r="CF476" s="166"/>
      <c r="CG476" s="166"/>
      <c r="CH476" s="166"/>
      <c r="CI476" s="166"/>
      <c r="CJ476" s="166"/>
      <c r="CK476" s="166"/>
      <c r="CL476" s="166"/>
      <c r="CM476" s="166"/>
      <c r="CN476" s="166"/>
      <c r="CO476" s="166"/>
      <c r="CP476" s="166"/>
      <c r="CQ476" s="166"/>
      <c r="CR476" s="166"/>
      <c r="CS476" s="166"/>
      <c r="CT476" s="166"/>
      <c r="CU476" s="166"/>
      <c r="CV476" s="166"/>
      <c r="CW476" s="166"/>
      <c r="CX476" s="166"/>
      <c r="CY476" s="166"/>
      <c r="CZ476" s="166"/>
    </row>
    <row r="477" spans="1:104" ht="11.25" customHeight="1" x14ac:dyDescent="0.2">
      <c r="A477" s="166"/>
      <c r="B477" s="166"/>
      <c r="C477" s="166"/>
      <c r="D477" s="166"/>
      <c r="E477" s="166"/>
      <c r="F477" s="166"/>
      <c r="G477" s="166"/>
      <c r="H477" s="166"/>
      <c r="I477" s="166"/>
      <c r="J477" s="166"/>
      <c r="K477" s="166"/>
      <c r="L477" s="166"/>
      <c r="M477" s="166"/>
      <c r="N477" s="166"/>
      <c r="O477" s="166"/>
      <c r="P477" s="166"/>
      <c r="Q477" s="166"/>
      <c r="R477" s="166"/>
      <c r="S477" s="166"/>
      <c r="T477" s="168"/>
      <c r="U477" s="169"/>
      <c r="V477" s="169"/>
      <c r="W477" s="166"/>
      <c r="X477" s="166"/>
      <c r="Y477" s="166"/>
      <c r="Z477" s="166"/>
      <c r="AA477" s="166"/>
      <c r="AB477" s="166"/>
      <c r="AC477" s="166"/>
      <c r="AD477" s="166"/>
      <c r="AE477" s="166"/>
      <c r="AF477" s="166"/>
      <c r="AG477" s="166"/>
      <c r="AH477" s="166"/>
      <c r="AI477" s="166"/>
      <c r="AJ477" s="166"/>
      <c r="AK477" s="166"/>
      <c r="AL477" s="166"/>
      <c r="AM477" s="166"/>
      <c r="AN477" s="166"/>
      <c r="AO477" s="166"/>
      <c r="AP477" s="166"/>
      <c r="AQ477" s="166"/>
      <c r="AR477" s="166"/>
      <c r="AS477" s="166"/>
      <c r="AT477" s="166"/>
      <c r="AU477" s="166"/>
      <c r="AV477" s="166"/>
      <c r="AW477" s="166"/>
      <c r="AX477" s="166"/>
      <c r="AY477" s="166"/>
      <c r="AZ477" s="166"/>
      <c r="BA477" s="166"/>
      <c r="BB477" s="166"/>
      <c r="BC477" s="166"/>
      <c r="BD477" s="166"/>
      <c r="BE477" s="166"/>
      <c r="BF477" s="166"/>
      <c r="BG477" s="166"/>
      <c r="BH477" s="166"/>
      <c r="BI477" s="166"/>
      <c r="BJ477" s="166"/>
      <c r="BK477" s="166"/>
      <c r="BL477" s="166"/>
      <c r="BM477" s="166"/>
      <c r="BN477" s="166"/>
      <c r="BO477" s="166"/>
      <c r="BP477" s="166"/>
      <c r="BQ477" s="166"/>
      <c r="BR477" s="166"/>
      <c r="BS477" s="166"/>
      <c r="BT477" s="166"/>
      <c r="BU477" s="166"/>
      <c r="BV477" s="166"/>
      <c r="BW477" s="166"/>
      <c r="BX477" s="166"/>
      <c r="BY477" s="166"/>
      <c r="BZ477" s="166"/>
      <c r="CA477" s="166"/>
      <c r="CB477" s="166"/>
      <c r="CC477" s="166"/>
      <c r="CD477" s="166"/>
      <c r="CE477" s="166"/>
      <c r="CF477" s="166"/>
      <c r="CG477" s="166"/>
      <c r="CH477" s="166"/>
      <c r="CI477" s="166"/>
      <c r="CJ477" s="166"/>
      <c r="CK477" s="166"/>
      <c r="CL477" s="166"/>
      <c r="CM477" s="166"/>
      <c r="CN477" s="166"/>
      <c r="CO477" s="166"/>
      <c r="CP477" s="166"/>
      <c r="CQ477" s="166"/>
      <c r="CR477" s="166"/>
      <c r="CS477" s="166"/>
      <c r="CT477" s="166"/>
      <c r="CU477" s="166"/>
      <c r="CV477" s="166"/>
      <c r="CW477" s="166"/>
      <c r="CX477" s="166"/>
      <c r="CY477" s="166"/>
      <c r="CZ477" s="166"/>
    </row>
    <row r="478" spans="1:104" ht="11.25" customHeight="1" x14ac:dyDescent="0.2">
      <c r="A478" s="166"/>
      <c r="B478" s="166"/>
      <c r="C478" s="166"/>
      <c r="D478" s="166"/>
      <c r="E478" s="166"/>
      <c r="F478" s="166"/>
      <c r="G478" s="166"/>
      <c r="H478" s="166"/>
      <c r="I478" s="166"/>
      <c r="J478" s="166"/>
      <c r="K478" s="166"/>
      <c r="L478" s="166"/>
      <c r="M478" s="166"/>
      <c r="N478" s="166"/>
      <c r="O478" s="166"/>
      <c r="P478" s="166"/>
      <c r="Q478" s="166"/>
      <c r="R478" s="166"/>
      <c r="S478" s="166"/>
      <c r="T478" s="168"/>
      <c r="U478" s="169"/>
      <c r="V478" s="169"/>
      <c r="W478" s="166"/>
      <c r="X478" s="166"/>
      <c r="Y478" s="166"/>
      <c r="Z478" s="166"/>
      <c r="AA478" s="166"/>
      <c r="AB478" s="166"/>
      <c r="AC478" s="166"/>
      <c r="AD478" s="166"/>
      <c r="AE478" s="166"/>
      <c r="AF478" s="166"/>
      <c r="AG478" s="166"/>
      <c r="AH478" s="166"/>
      <c r="AI478" s="166"/>
      <c r="AJ478" s="166"/>
      <c r="AK478" s="166"/>
      <c r="AL478" s="166"/>
      <c r="AM478" s="166"/>
      <c r="AN478" s="166"/>
      <c r="AO478" s="166"/>
      <c r="AP478" s="166"/>
      <c r="AQ478" s="166"/>
      <c r="AR478" s="166"/>
      <c r="AS478" s="166"/>
      <c r="AT478" s="166"/>
      <c r="AU478" s="166"/>
      <c r="AV478" s="166"/>
      <c r="AW478" s="166"/>
      <c r="AX478" s="166"/>
      <c r="AY478" s="166"/>
      <c r="AZ478" s="166"/>
      <c r="BA478" s="166"/>
      <c r="BB478" s="166"/>
      <c r="BC478" s="166"/>
      <c r="BD478" s="166"/>
      <c r="BE478" s="166"/>
      <c r="BF478" s="166"/>
      <c r="BG478" s="166"/>
      <c r="BH478" s="166"/>
      <c r="BI478" s="166"/>
      <c r="BJ478" s="166"/>
      <c r="BK478" s="166"/>
      <c r="BL478" s="166"/>
      <c r="BM478" s="166"/>
      <c r="BN478" s="166"/>
      <c r="BO478" s="166"/>
      <c r="BP478" s="166"/>
      <c r="BQ478" s="166"/>
      <c r="BR478" s="166"/>
      <c r="BS478" s="166"/>
      <c r="BT478" s="166"/>
      <c r="BU478" s="166"/>
      <c r="BV478" s="166"/>
      <c r="BW478" s="166"/>
      <c r="BX478" s="166"/>
      <c r="BY478" s="166"/>
      <c r="BZ478" s="166"/>
      <c r="CA478" s="166"/>
      <c r="CB478" s="166"/>
      <c r="CC478" s="166"/>
      <c r="CD478" s="166"/>
      <c r="CE478" s="166"/>
      <c r="CF478" s="166"/>
      <c r="CG478" s="166"/>
      <c r="CH478" s="166"/>
      <c r="CI478" s="166"/>
      <c r="CJ478" s="166"/>
      <c r="CK478" s="166"/>
      <c r="CL478" s="166"/>
      <c r="CM478" s="166"/>
      <c r="CN478" s="166"/>
      <c r="CO478" s="166"/>
      <c r="CP478" s="166"/>
      <c r="CQ478" s="166"/>
      <c r="CR478" s="166"/>
      <c r="CS478" s="166"/>
      <c r="CT478" s="166"/>
      <c r="CU478" s="166"/>
      <c r="CV478" s="166"/>
      <c r="CW478" s="166"/>
      <c r="CX478" s="166"/>
      <c r="CY478" s="166"/>
      <c r="CZ478" s="166"/>
    </row>
    <row r="479" spans="1:104" ht="11.25" customHeight="1" x14ac:dyDescent="0.2">
      <c r="A479" s="166"/>
      <c r="B479" s="166"/>
      <c r="C479" s="166"/>
      <c r="D479" s="166"/>
      <c r="E479" s="166"/>
      <c r="F479" s="166"/>
      <c r="G479" s="166"/>
      <c r="H479" s="166"/>
      <c r="I479" s="166"/>
      <c r="J479" s="166"/>
      <c r="K479" s="166"/>
      <c r="L479" s="166"/>
      <c r="M479" s="166"/>
      <c r="N479" s="166"/>
      <c r="O479" s="166"/>
      <c r="P479" s="166"/>
      <c r="Q479" s="166"/>
      <c r="R479" s="166"/>
      <c r="S479" s="166"/>
      <c r="T479" s="168"/>
      <c r="U479" s="169"/>
      <c r="V479" s="169"/>
      <c r="W479" s="166"/>
      <c r="X479" s="166"/>
      <c r="Y479" s="166"/>
      <c r="Z479" s="166"/>
      <c r="AA479" s="166"/>
      <c r="AB479" s="166"/>
      <c r="AC479" s="166"/>
      <c r="AD479" s="166"/>
      <c r="AE479" s="166"/>
      <c r="AF479" s="166"/>
      <c r="AG479" s="166"/>
      <c r="AH479" s="166"/>
      <c r="AI479" s="166"/>
      <c r="AJ479" s="166"/>
      <c r="AK479" s="166"/>
      <c r="AL479" s="166"/>
      <c r="AM479" s="166"/>
      <c r="AN479" s="166"/>
      <c r="AO479" s="166"/>
      <c r="AP479" s="166"/>
      <c r="AQ479" s="166"/>
      <c r="AR479" s="166"/>
      <c r="AS479" s="166"/>
      <c r="AT479" s="166"/>
      <c r="AU479" s="166"/>
      <c r="AV479" s="166"/>
      <c r="AW479" s="166"/>
      <c r="AX479" s="166"/>
      <c r="AY479" s="166"/>
      <c r="AZ479" s="166"/>
      <c r="BA479" s="166"/>
      <c r="BB479" s="166"/>
      <c r="BC479" s="166"/>
      <c r="BD479" s="166"/>
      <c r="BE479" s="166"/>
      <c r="BF479" s="166"/>
      <c r="BG479" s="166"/>
      <c r="BH479" s="166"/>
      <c r="BI479" s="166"/>
      <c r="BJ479" s="166"/>
      <c r="BK479" s="166"/>
      <c r="BL479" s="166"/>
      <c r="BM479" s="166"/>
      <c r="BN479" s="166"/>
      <c r="BO479" s="166"/>
      <c r="BP479" s="166"/>
      <c r="BQ479" s="166"/>
      <c r="BR479" s="166"/>
      <c r="BS479" s="166"/>
      <c r="BT479" s="166"/>
      <c r="BU479" s="166"/>
      <c r="BV479" s="166"/>
      <c r="BW479" s="166"/>
      <c r="BX479" s="166"/>
      <c r="BY479" s="166"/>
      <c r="BZ479" s="166"/>
      <c r="CA479" s="166"/>
      <c r="CB479" s="166"/>
      <c r="CC479" s="166"/>
      <c r="CD479" s="166"/>
      <c r="CE479" s="166"/>
      <c r="CF479" s="166"/>
      <c r="CG479" s="166"/>
      <c r="CH479" s="166"/>
      <c r="CI479" s="166"/>
      <c r="CJ479" s="166"/>
      <c r="CK479" s="166"/>
      <c r="CL479" s="166"/>
      <c r="CM479" s="166"/>
      <c r="CN479" s="166"/>
      <c r="CO479" s="166"/>
      <c r="CP479" s="166"/>
      <c r="CQ479" s="166"/>
      <c r="CR479" s="166"/>
      <c r="CS479" s="166"/>
      <c r="CT479" s="166"/>
      <c r="CU479" s="166"/>
      <c r="CV479" s="166"/>
      <c r="CW479" s="166"/>
      <c r="CX479" s="166"/>
      <c r="CY479" s="166"/>
      <c r="CZ479" s="166"/>
    </row>
    <row r="480" spans="1:104" ht="11.25" customHeight="1" x14ac:dyDescent="0.2">
      <c r="A480" s="166"/>
      <c r="B480" s="166"/>
      <c r="C480" s="166"/>
      <c r="D480" s="166"/>
      <c r="E480" s="166"/>
      <c r="F480" s="166"/>
      <c r="G480" s="166"/>
      <c r="H480" s="166"/>
      <c r="I480" s="166"/>
      <c r="J480" s="166"/>
      <c r="K480" s="166"/>
      <c r="L480" s="166"/>
      <c r="M480" s="166"/>
      <c r="N480" s="166"/>
      <c r="O480" s="166"/>
      <c r="P480" s="166"/>
      <c r="Q480" s="166"/>
      <c r="R480" s="166"/>
      <c r="S480" s="166"/>
      <c r="T480" s="168"/>
      <c r="U480" s="169"/>
      <c r="V480" s="169"/>
      <c r="W480" s="166"/>
      <c r="X480" s="166"/>
      <c r="Y480" s="166"/>
      <c r="Z480" s="166"/>
      <c r="AA480" s="166"/>
      <c r="AB480" s="166"/>
      <c r="AC480" s="166"/>
      <c r="AD480" s="166"/>
      <c r="AE480" s="166"/>
      <c r="AF480" s="166"/>
      <c r="AG480" s="166"/>
      <c r="AH480" s="166"/>
      <c r="AI480" s="166"/>
      <c r="AJ480" s="166"/>
      <c r="AK480" s="166"/>
      <c r="AL480" s="166"/>
      <c r="AM480" s="166"/>
      <c r="AN480" s="166"/>
      <c r="AO480" s="166"/>
      <c r="AP480" s="166"/>
      <c r="AQ480" s="166"/>
      <c r="AR480" s="166"/>
      <c r="AS480" s="166"/>
      <c r="AT480" s="166"/>
      <c r="AU480" s="166"/>
      <c r="AV480" s="166"/>
      <c r="AW480" s="166"/>
      <c r="AX480" s="166"/>
      <c r="AY480" s="166"/>
      <c r="AZ480" s="166"/>
      <c r="BA480" s="166"/>
      <c r="BB480" s="166"/>
      <c r="BC480" s="166"/>
      <c r="BD480" s="166"/>
      <c r="BE480" s="166"/>
      <c r="BF480" s="166"/>
      <c r="BG480" s="166"/>
      <c r="BH480" s="166"/>
      <c r="BI480" s="166"/>
      <c r="BJ480" s="166"/>
      <c r="BK480" s="166"/>
      <c r="BL480" s="166"/>
      <c r="BM480" s="166"/>
      <c r="BN480" s="166"/>
      <c r="BO480" s="166"/>
      <c r="BP480" s="166"/>
      <c r="BQ480" s="166"/>
      <c r="BR480" s="166"/>
      <c r="BS480" s="166"/>
      <c r="BT480" s="166"/>
      <c r="BU480" s="166"/>
      <c r="BV480" s="166"/>
      <c r="BW480" s="166"/>
      <c r="BX480" s="166"/>
      <c r="BY480" s="166"/>
      <c r="BZ480" s="166"/>
      <c r="CA480" s="166"/>
      <c r="CB480" s="166"/>
      <c r="CC480" s="166"/>
      <c r="CD480" s="166"/>
      <c r="CE480" s="166"/>
      <c r="CF480" s="166"/>
      <c r="CG480" s="166"/>
      <c r="CH480" s="166"/>
      <c r="CI480" s="166"/>
      <c r="CJ480" s="166"/>
      <c r="CK480" s="166"/>
      <c r="CL480" s="166"/>
      <c r="CM480" s="166"/>
      <c r="CN480" s="166"/>
      <c r="CO480" s="166"/>
      <c r="CP480" s="166"/>
      <c r="CQ480" s="166"/>
      <c r="CR480" s="166"/>
      <c r="CS480" s="166"/>
      <c r="CT480" s="166"/>
      <c r="CU480" s="166"/>
      <c r="CV480" s="166"/>
      <c r="CW480" s="166"/>
      <c r="CX480" s="166"/>
      <c r="CY480" s="166"/>
      <c r="CZ480" s="166"/>
    </row>
    <row r="481" spans="1:104" ht="11.25" customHeight="1" x14ac:dyDescent="0.2">
      <c r="A481" s="166"/>
      <c r="B481" s="166"/>
      <c r="C481" s="166"/>
      <c r="D481" s="166"/>
      <c r="E481" s="166"/>
      <c r="F481" s="166"/>
      <c r="G481" s="166"/>
      <c r="H481" s="166"/>
      <c r="I481" s="166"/>
      <c r="J481" s="166"/>
      <c r="K481" s="166"/>
      <c r="L481" s="166"/>
      <c r="M481" s="166"/>
      <c r="N481" s="166"/>
      <c r="O481" s="166"/>
      <c r="P481" s="166"/>
      <c r="Q481" s="166"/>
      <c r="R481" s="166"/>
      <c r="S481" s="166"/>
      <c r="T481" s="168"/>
      <c r="U481" s="169"/>
      <c r="V481" s="169"/>
      <c r="W481" s="166"/>
      <c r="X481" s="166"/>
      <c r="Y481" s="166"/>
      <c r="Z481" s="166"/>
      <c r="AA481" s="166"/>
      <c r="AB481" s="166"/>
      <c r="AC481" s="166"/>
      <c r="AD481" s="166"/>
      <c r="AE481" s="166"/>
      <c r="AF481" s="166"/>
      <c r="AG481" s="166"/>
      <c r="AH481" s="166"/>
      <c r="AI481" s="166"/>
      <c r="AJ481" s="166"/>
      <c r="AK481" s="166"/>
      <c r="AL481" s="166"/>
      <c r="AM481" s="166"/>
      <c r="AN481" s="166"/>
      <c r="AO481" s="166"/>
      <c r="AP481" s="166"/>
      <c r="AQ481" s="166"/>
      <c r="AR481" s="166"/>
      <c r="AS481" s="166"/>
      <c r="AT481" s="166"/>
      <c r="AU481" s="166"/>
      <c r="AV481" s="166"/>
      <c r="AW481" s="166"/>
      <c r="AX481" s="166"/>
      <c r="AY481" s="166"/>
      <c r="AZ481" s="166"/>
      <c r="BA481" s="166"/>
      <c r="BB481" s="166"/>
      <c r="BC481" s="166"/>
      <c r="BD481" s="166"/>
      <c r="BE481" s="166"/>
      <c r="BF481" s="166"/>
      <c r="BG481" s="166"/>
      <c r="BH481" s="166"/>
      <c r="BI481" s="166"/>
      <c r="BJ481" s="166"/>
      <c r="BK481" s="166"/>
      <c r="BL481" s="166"/>
      <c r="BM481" s="166"/>
      <c r="BN481" s="166"/>
      <c r="BO481" s="166"/>
      <c r="BP481" s="166"/>
      <c r="BQ481" s="166"/>
      <c r="BR481" s="166"/>
      <c r="BS481" s="166"/>
      <c r="BT481" s="166"/>
      <c r="BU481" s="166"/>
      <c r="BV481" s="166"/>
      <c r="BW481" s="166"/>
      <c r="BX481" s="166"/>
      <c r="BY481" s="166"/>
      <c r="BZ481" s="166"/>
      <c r="CA481" s="166"/>
      <c r="CB481" s="166"/>
      <c r="CC481" s="166"/>
      <c r="CD481" s="166"/>
      <c r="CE481" s="166"/>
      <c r="CF481" s="166"/>
      <c r="CG481" s="166"/>
      <c r="CH481" s="166"/>
      <c r="CI481" s="166"/>
      <c r="CJ481" s="166"/>
      <c r="CK481" s="166"/>
      <c r="CL481" s="166"/>
      <c r="CM481" s="166"/>
      <c r="CN481" s="166"/>
      <c r="CO481" s="166"/>
      <c r="CP481" s="166"/>
      <c r="CQ481" s="166"/>
      <c r="CR481" s="166"/>
      <c r="CS481" s="166"/>
      <c r="CT481" s="166"/>
      <c r="CU481" s="166"/>
      <c r="CV481" s="166"/>
      <c r="CW481" s="166"/>
      <c r="CX481" s="166"/>
      <c r="CY481" s="166"/>
      <c r="CZ481" s="166"/>
    </row>
    <row r="482" spans="1:104" ht="11.25" customHeight="1" x14ac:dyDescent="0.2">
      <c r="A482" s="166"/>
      <c r="B482" s="166"/>
      <c r="C482" s="166"/>
      <c r="D482" s="166"/>
      <c r="E482" s="166"/>
      <c r="F482" s="166"/>
      <c r="G482" s="166"/>
      <c r="H482" s="166"/>
      <c r="I482" s="166"/>
      <c r="J482" s="166"/>
      <c r="K482" s="166"/>
      <c r="L482" s="166"/>
      <c r="M482" s="166"/>
      <c r="N482" s="166"/>
      <c r="O482" s="166"/>
      <c r="P482" s="166"/>
      <c r="Q482" s="166"/>
      <c r="R482" s="166"/>
      <c r="S482" s="166"/>
      <c r="T482" s="168"/>
      <c r="U482" s="169"/>
      <c r="V482" s="169"/>
      <c r="W482" s="166"/>
      <c r="X482" s="166"/>
      <c r="Y482" s="166"/>
      <c r="Z482" s="166"/>
      <c r="AA482" s="166"/>
      <c r="AB482" s="166"/>
      <c r="AC482" s="166"/>
      <c r="AD482" s="166"/>
      <c r="AE482" s="166"/>
      <c r="AF482" s="166"/>
      <c r="AG482" s="166"/>
      <c r="AH482" s="166"/>
      <c r="AI482" s="166"/>
      <c r="AJ482" s="166"/>
      <c r="AK482" s="166"/>
      <c r="AL482" s="166"/>
      <c r="AM482" s="166"/>
      <c r="AN482" s="166"/>
      <c r="AO482" s="166"/>
      <c r="AP482" s="166"/>
      <c r="AQ482" s="166"/>
      <c r="AR482" s="166"/>
      <c r="AS482" s="166"/>
      <c r="AT482" s="166"/>
      <c r="AU482" s="166"/>
      <c r="AV482" s="166"/>
      <c r="AW482" s="166"/>
      <c r="AX482" s="166"/>
      <c r="AY482" s="166"/>
      <c r="AZ482" s="166"/>
      <c r="BA482" s="166"/>
      <c r="BB482" s="166"/>
      <c r="BC482" s="166"/>
      <c r="BD482" s="166"/>
      <c r="BE482" s="166"/>
      <c r="BF482" s="166"/>
      <c r="BG482" s="166"/>
      <c r="BH482" s="166"/>
      <c r="BI482" s="166"/>
      <c r="BJ482" s="166"/>
      <c r="BK482" s="166"/>
      <c r="BL482" s="166"/>
      <c r="BM482" s="166"/>
      <c r="BN482" s="166"/>
      <c r="BO482" s="166"/>
      <c r="BP482" s="166"/>
      <c r="BQ482" s="166"/>
      <c r="BR482" s="166"/>
      <c r="BS482" s="166"/>
      <c r="BT482" s="166"/>
      <c r="BU482" s="166"/>
      <c r="BV482" s="166"/>
      <c r="BW482" s="166"/>
      <c r="BX482" s="166"/>
      <c r="BY482" s="166"/>
      <c r="BZ482" s="166"/>
      <c r="CA482" s="166"/>
      <c r="CB482" s="166"/>
      <c r="CC482" s="166"/>
      <c r="CD482" s="166"/>
      <c r="CE482" s="166"/>
      <c r="CF482" s="166"/>
      <c r="CG482" s="166"/>
      <c r="CH482" s="166"/>
      <c r="CI482" s="166"/>
      <c r="CJ482" s="166"/>
      <c r="CK482" s="166"/>
      <c r="CL482" s="166"/>
      <c r="CM482" s="166"/>
      <c r="CN482" s="166"/>
      <c r="CO482" s="166"/>
      <c r="CP482" s="166"/>
      <c r="CQ482" s="166"/>
      <c r="CR482" s="166"/>
      <c r="CS482" s="166"/>
      <c r="CT482" s="166"/>
      <c r="CU482" s="166"/>
      <c r="CV482" s="166"/>
      <c r="CW482" s="166"/>
      <c r="CX482" s="166"/>
      <c r="CY482" s="166"/>
      <c r="CZ482" s="166"/>
    </row>
    <row r="483" spans="1:104" ht="11.25" customHeight="1" x14ac:dyDescent="0.2">
      <c r="A483" s="166"/>
      <c r="B483" s="166"/>
      <c r="C483" s="166"/>
      <c r="D483" s="166"/>
      <c r="E483" s="166"/>
      <c r="F483" s="166"/>
      <c r="G483" s="166"/>
      <c r="H483" s="166"/>
      <c r="I483" s="166"/>
      <c r="J483" s="166"/>
      <c r="K483" s="166"/>
      <c r="L483" s="166"/>
      <c r="M483" s="166"/>
      <c r="N483" s="166"/>
      <c r="O483" s="166"/>
      <c r="P483" s="166"/>
      <c r="Q483" s="166"/>
      <c r="R483" s="166"/>
      <c r="S483" s="166"/>
      <c r="T483" s="168"/>
      <c r="U483" s="169"/>
      <c r="V483" s="169"/>
      <c r="W483" s="166"/>
      <c r="X483" s="166"/>
      <c r="Y483" s="166"/>
      <c r="Z483" s="166"/>
      <c r="AA483" s="166"/>
      <c r="AB483" s="166"/>
      <c r="AC483" s="166"/>
      <c r="AD483" s="166"/>
      <c r="AE483" s="166"/>
      <c r="AF483" s="166"/>
      <c r="AG483" s="166"/>
      <c r="AH483" s="166"/>
      <c r="AI483" s="166"/>
      <c r="AJ483" s="166"/>
      <c r="AK483" s="166"/>
      <c r="AL483" s="166"/>
      <c r="AM483" s="166"/>
      <c r="AN483" s="166"/>
      <c r="AO483" s="166"/>
      <c r="AP483" s="166"/>
      <c r="AQ483" s="166"/>
      <c r="AR483" s="166"/>
      <c r="AS483" s="166"/>
      <c r="AT483" s="166"/>
      <c r="AU483" s="166"/>
      <c r="AV483" s="166"/>
      <c r="AW483" s="166"/>
      <c r="AX483" s="166"/>
      <c r="AY483" s="166"/>
      <c r="AZ483" s="166"/>
      <c r="BA483" s="166"/>
      <c r="BB483" s="166"/>
      <c r="BC483" s="166"/>
      <c r="BD483" s="166"/>
      <c r="BE483" s="166"/>
      <c r="BF483" s="166"/>
      <c r="BG483" s="166"/>
      <c r="BH483" s="166"/>
      <c r="BI483" s="166"/>
      <c r="BJ483" s="166"/>
      <c r="BK483" s="166"/>
      <c r="BL483" s="166"/>
      <c r="BM483" s="166"/>
      <c r="BN483" s="166"/>
      <c r="BO483" s="166"/>
      <c r="BP483" s="166"/>
      <c r="BQ483" s="166"/>
      <c r="BR483" s="166"/>
      <c r="BS483" s="166"/>
      <c r="BT483" s="166"/>
      <c r="BU483" s="166"/>
      <c r="BV483" s="166"/>
      <c r="BW483" s="166"/>
      <c r="BX483" s="166"/>
      <c r="BY483" s="166"/>
      <c r="BZ483" s="166"/>
      <c r="CA483" s="166"/>
      <c r="CB483" s="166"/>
      <c r="CC483" s="166"/>
      <c r="CD483" s="166"/>
      <c r="CE483" s="166"/>
      <c r="CF483" s="166"/>
      <c r="CG483" s="166"/>
      <c r="CH483" s="166"/>
      <c r="CI483" s="166"/>
      <c r="CJ483" s="166"/>
      <c r="CK483" s="166"/>
      <c r="CL483" s="166"/>
      <c r="CM483" s="166"/>
      <c r="CN483" s="166"/>
      <c r="CO483" s="166"/>
      <c r="CP483" s="166"/>
      <c r="CQ483" s="166"/>
      <c r="CR483" s="166"/>
      <c r="CS483" s="166"/>
      <c r="CT483" s="166"/>
      <c r="CU483" s="166"/>
      <c r="CV483" s="166"/>
      <c r="CW483" s="166"/>
      <c r="CX483" s="166"/>
      <c r="CY483" s="166"/>
      <c r="CZ483" s="166"/>
    </row>
    <row r="484" spans="1:104" ht="11.25" customHeight="1" x14ac:dyDescent="0.2">
      <c r="A484" s="166"/>
      <c r="B484" s="166"/>
      <c r="C484" s="166"/>
      <c r="D484" s="166"/>
      <c r="E484" s="166"/>
      <c r="F484" s="166"/>
      <c r="G484" s="166"/>
      <c r="H484" s="166"/>
      <c r="I484" s="166"/>
      <c r="J484" s="166"/>
      <c r="K484" s="166"/>
      <c r="L484" s="166"/>
      <c r="M484" s="166"/>
      <c r="N484" s="166"/>
      <c r="O484" s="166"/>
      <c r="P484" s="166"/>
      <c r="Q484" s="166"/>
      <c r="R484" s="166"/>
      <c r="S484" s="166"/>
      <c r="T484" s="168"/>
      <c r="U484" s="169"/>
      <c r="V484" s="169"/>
      <c r="W484" s="166"/>
      <c r="X484" s="166"/>
      <c r="Y484" s="166"/>
      <c r="Z484" s="166"/>
      <c r="AA484" s="166"/>
      <c r="AB484" s="166"/>
      <c r="AC484" s="166"/>
      <c r="AD484" s="166"/>
      <c r="AE484" s="166"/>
      <c r="AF484" s="166"/>
      <c r="AG484" s="166"/>
      <c r="AH484" s="166"/>
      <c r="AI484" s="166"/>
      <c r="AJ484" s="166"/>
      <c r="AK484" s="166"/>
      <c r="AL484" s="166"/>
      <c r="AM484" s="166"/>
      <c r="AN484" s="166"/>
      <c r="AO484" s="166"/>
      <c r="AP484" s="166"/>
      <c r="AQ484" s="166"/>
      <c r="AR484" s="166"/>
      <c r="AS484" s="166"/>
      <c r="AT484" s="166"/>
      <c r="AU484" s="166"/>
      <c r="AV484" s="166"/>
      <c r="AW484" s="166"/>
      <c r="AX484" s="166"/>
      <c r="AY484" s="166"/>
      <c r="AZ484" s="166"/>
      <c r="BA484" s="166"/>
      <c r="BB484" s="166"/>
      <c r="BC484" s="166"/>
      <c r="BD484" s="166"/>
      <c r="BE484" s="166"/>
      <c r="BF484" s="166"/>
      <c r="BG484" s="166"/>
      <c r="BH484" s="166"/>
      <c r="BI484" s="166"/>
      <c r="BJ484" s="166"/>
      <c r="BK484" s="166"/>
      <c r="BL484" s="166"/>
      <c r="BM484" s="166"/>
      <c r="BN484" s="166"/>
      <c r="BO484" s="166"/>
      <c r="BP484" s="166"/>
      <c r="BQ484" s="166"/>
      <c r="BR484" s="166"/>
      <c r="BS484" s="166"/>
      <c r="BT484" s="166"/>
      <c r="BU484" s="166"/>
      <c r="BV484" s="166"/>
      <c r="BW484" s="166"/>
      <c r="BX484" s="166"/>
      <c r="BY484" s="166"/>
      <c r="BZ484" s="166"/>
      <c r="CA484" s="166"/>
      <c r="CB484" s="166"/>
      <c r="CC484" s="166"/>
      <c r="CD484" s="166"/>
      <c r="CE484" s="166"/>
      <c r="CF484" s="166"/>
      <c r="CG484" s="166"/>
      <c r="CH484" s="166"/>
      <c r="CI484" s="166"/>
      <c r="CJ484" s="166"/>
      <c r="CK484" s="166"/>
      <c r="CL484" s="166"/>
      <c r="CM484" s="166"/>
      <c r="CN484" s="166"/>
      <c r="CO484" s="166"/>
      <c r="CP484" s="166"/>
      <c r="CQ484" s="166"/>
      <c r="CR484" s="166"/>
      <c r="CS484" s="166"/>
      <c r="CT484" s="166"/>
      <c r="CU484" s="166"/>
      <c r="CV484" s="166"/>
      <c r="CW484" s="166"/>
      <c r="CX484" s="166"/>
      <c r="CY484" s="166"/>
      <c r="CZ484" s="166"/>
    </row>
    <row r="485" spans="1:104" ht="11.25" customHeight="1" x14ac:dyDescent="0.2">
      <c r="A485" s="166"/>
      <c r="B485" s="166"/>
      <c r="C485" s="166"/>
      <c r="D485" s="166"/>
      <c r="E485" s="166"/>
      <c r="F485" s="166"/>
      <c r="G485" s="166"/>
      <c r="H485" s="166"/>
      <c r="I485" s="166"/>
      <c r="J485" s="166"/>
      <c r="K485" s="166"/>
      <c r="L485" s="166"/>
      <c r="M485" s="166"/>
      <c r="N485" s="166"/>
      <c r="O485" s="166"/>
      <c r="P485" s="166"/>
      <c r="Q485" s="166"/>
      <c r="R485" s="166"/>
      <c r="S485" s="166"/>
      <c r="T485" s="168"/>
      <c r="U485" s="169"/>
      <c r="V485" s="169"/>
      <c r="W485" s="166"/>
      <c r="X485" s="166"/>
      <c r="Y485" s="166"/>
      <c r="Z485" s="166"/>
      <c r="AA485" s="166"/>
      <c r="AB485" s="166"/>
      <c r="AC485" s="166"/>
      <c r="AD485" s="166"/>
      <c r="AE485" s="166"/>
      <c r="AF485" s="166"/>
      <c r="AG485" s="166"/>
      <c r="AH485" s="166"/>
      <c r="AI485" s="166"/>
      <c r="AJ485" s="166"/>
      <c r="AK485" s="166"/>
      <c r="AL485" s="166"/>
      <c r="AM485" s="166"/>
      <c r="AN485" s="166"/>
      <c r="AO485" s="166"/>
      <c r="AP485" s="166"/>
      <c r="AQ485" s="166"/>
      <c r="AR485" s="166"/>
      <c r="AS485" s="166"/>
      <c r="AT485" s="166"/>
      <c r="AU485" s="166"/>
      <c r="AV485" s="166"/>
      <c r="AW485" s="166"/>
      <c r="AX485" s="166"/>
      <c r="AY485" s="166"/>
      <c r="AZ485" s="166"/>
      <c r="BA485" s="166"/>
      <c r="BB485" s="166"/>
      <c r="BC485" s="166"/>
      <c r="BD485" s="166"/>
      <c r="BE485" s="166"/>
      <c r="BF485" s="166"/>
      <c r="BG485" s="166"/>
      <c r="BH485" s="166"/>
      <c r="BI485" s="166"/>
      <c r="BJ485" s="166"/>
      <c r="BK485" s="166"/>
      <c r="BL485" s="166"/>
      <c r="BM485" s="166"/>
      <c r="BN485" s="166"/>
      <c r="BO485" s="166"/>
      <c r="BP485" s="166"/>
      <c r="BQ485" s="166"/>
      <c r="BR485" s="166"/>
      <c r="BS485" s="166"/>
      <c r="BT485" s="166"/>
      <c r="BU485" s="166"/>
      <c r="BV485" s="166"/>
      <c r="BW485" s="166"/>
      <c r="BX485" s="166"/>
      <c r="BY485" s="166"/>
      <c r="BZ485" s="166"/>
      <c r="CA485" s="166"/>
      <c r="CB485" s="166"/>
      <c r="CC485" s="166"/>
      <c r="CD485" s="166"/>
      <c r="CE485" s="166"/>
      <c r="CF485" s="166"/>
      <c r="CG485" s="166"/>
      <c r="CH485" s="166"/>
      <c r="CI485" s="166"/>
      <c r="CJ485" s="166"/>
      <c r="CK485" s="166"/>
      <c r="CL485" s="166"/>
      <c r="CM485" s="166"/>
      <c r="CN485" s="166"/>
      <c r="CO485" s="166"/>
      <c r="CP485" s="166"/>
      <c r="CQ485" s="166"/>
      <c r="CR485" s="166"/>
      <c r="CS485" s="166"/>
      <c r="CT485" s="166"/>
      <c r="CU485" s="166"/>
      <c r="CV485" s="166"/>
      <c r="CW485" s="166"/>
      <c r="CX485" s="166"/>
      <c r="CY485" s="166"/>
      <c r="CZ485" s="166"/>
    </row>
    <row r="486" spans="1:104" ht="11.25" customHeight="1" x14ac:dyDescent="0.2">
      <c r="A486" s="166"/>
      <c r="B486" s="166"/>
      <c r="C486" s="166"/>
      <c r="D486" s="166"/>
      <c r="E486" s="166"/>
      <c r="F486" s="166"/>
      <c r="G486" s="166"/>
      <c r="H486" s="166"/>
      <c r="I486" s="166"/>
      <c r="J486" s="166"/>
      <c r="K486" s="166"/>
      <c r="L486" s="166"/>
      <c r="M486" s="166"/>
      <c r="N486" s="166"/>
      <c r="O486" s="166"/>
      <c r="P486" s="166"/>
      <c r="Q486" s="166"/>
      <c r="R486" s="166"/>
      <c r="S486" s="166"/>
      <c r="T486" s="168"/>
      <c r="U486" s="169"/>
      <c r="V486" s="169"/>
      <c r="W486" s="166"/>
      <c r="X486" s="166"/>
      <c r="Y486" s="166"/>
      <c r="Z486" s="166"/>
      <c r="AA486" s="166"/>
      <c r="AB486" s="166"/>
      <c r="AC486" s="166"/>
      <c r="AD486" s="166"/>
      <c r="AE486" s="166"/>
      <c r="AF486" s="166"/>
      <c r="AG486" s="166"/>
      <c r="AH486" s="166"/>
      <c r="AI486" s="166"/>
      <c r="AJ486" s="166"/>
      <c r="AK486" s="166"/>
      <c r="AL486" s="166"/>
      <c r="AM486" s="166"/>
      <c r="AN486" s="166"/>
      <c r="AO486" s="166"/>
      <c r="AP486" s="166"/>
      <c r="AQ486" s="166"/>
      <c r="AR486" s="166"/>
      <c r="AS486" s="166"/>
      <c r="AT486" s="166"/>
      <c r="AU486" s="166"/>
      <c r="AV486" s="166"/>
      <c r="AW486" s="166"/>
      <c r="AX486" s="166"/>
      <c r="AY486" s="166"/>
      <c r="AZ486" s="166"/>
      <c r="BA486" s="166"/>
      <c r="BB486" s="166"/>
      <c r="BC486" s="166"/>
      <c r="BD486" s="166"/>
      <c r="BE486" s="166"/>
      <c r="BF486" s="166"/>
      <c r="BG486" s="166"/>
      <c r="BH486" s="166"/>
      <c r="BI486" s="166"/>
      <c r="BJ486" s="166"/>
      <c r="BK486" s="166"/>
      <c r="BL486" s="166"/>
      <c r="BM486" s="166"/>
      <c r="BN486" s="166"/>
      <c r="BO486" s="166"/>
      <c r="BP486" s="166"/>
      <c r="BQ486" s="166"/>
      <c r="BR486" s="166"/>
      <c r="BS486" s="166"/>
      <c r="BT486" s="166"/>
      <c r="BU486" s="166"/>
      <c r="BV486" s="166"/>
      <c r="BW486" s="166"/>
      <c r="BX486" s="166"/>
      <c r="BY486" s="166"/>
      <c r="BZ486" s="166"/>
      <c r="CA486" s="166"/>
      <c r="CB486" s="166"/>
      <c r="CC486" s="166"/>
      <c r="CD486" s="166"/>
      <c r="CE486" s="166"/>
      <c r="CF486" s="166"/>
      <c r="CG486" s="166"/>
      <c r="CH486" s="166"/>
      <c r="CI486" s="166"/>
      <c r="CJ486" s="166"/>
      <c r="CK486" s="166"/>
      <c r="CL486" s="166"/>
      <c r="CM486" s="166"/>
      <c r="CN486" s="166"/>
      <c r="CO486" s="166"/>
      <c r="CP486" s="166"/>
      <c r="CQ486" s="166"/>
      <c r="CR486" s="166"/>
      <c r="CS486" s="166"/>
      <c r="CT486" s="166"/>
      <c r="CU486" s="166"/>
      <c r="CV486" s="166"/>
      <c r="CW486" s="166"/>
      <c r="CX486" s="166"/>
      <c r="CY486" s="166"/>
      <c r="CZ486" s="166"/>
    </row>
    <row r="487" spans="1:104" ht="11.25" customHeight="1" x14ac:dyDescent="0.2">
      <c r="A487" s="166"/>
      <c r="B487" s="166"/>
      <c r="C487" s="166"/>
      <c r="D487" s="166"/>
      <c r="E487" s="166"/>
      <c r="F487" s="166"/>
      <c r="G487" s="166"/>
      <c r="H487" s="166"/>
      <c r="I487" s="166"/>
      <c r="J487" s="166"/>
      <c r="K487" s="166"/>
      <c r="L487" s="166"/>
      <c r="M487" s="166"/>
      <c r="N487" s="166"/>
      <c r="O487" s="166"/>
      <c r="P487" s="166"/>
      <c r="Q487" s="166"/>
      <c r="R487" s="166"/>
      <c r="S487" s="166"/>
      <c r="T487" s="168"/>
      <c r="U487" s="169"/>
      <c r="V487" s="169"/>
      <c r="W487" s="166"/>
      <c r="X487" s="166"/>
      <c r="Y487" s="166"/>
      <c r="Z487" s="166"/>
      <c r="AA487" s="166"/>
      <c r="AB487" s="166"/>
      <c r="AC487" s="166"/>
      <c r="AD487" s="166"/>
      <c r="AE487" s="166"/>
      <c r="AF487" s="166"/>
      <c r="AG487" s="166"/>
      <c r="AH487" s="166"/>
      <c r="AI487" s="166"/>
      <c r="AJ487" s="166"/>
      <c r="AK487" s="166"/>
      <c r="AL487" s="166"/>
      <c r="AM487" s="166"/>
      <c r="AN487" s="166"/>
      <c r="AO487" s="166"/>
      <c r="AP487" s="166"/>
      <c r="AQ487" s="166"/>
      <c r="AR487" s="166"/>
      <c r="AS487" s="166"/>
      <c r="AT487" s="166"/>
      <c r="AU487" s="166"/>
      <c r="AV487" s="166"/>
      <c r="AW487" s="166"/>
      <c r="AX487" s="166"/>
      <c r="AY487" s="166"/>
      <c r="AZ487" s="166"/>
      <c r="BA487" s="166"/>
      <c r="BB487" s="166"/>
      <c r="BC487" s="166"/>
      <c r="BD487" s="166"/>
      <c r="BE487" s="166"/>
      <c r="BF487" s="166"/>
      <c r="BG487" s="166"/>
      <c r="BH487" s="166"/>
      <c r="BI487" s="166"/>
      <c r="BJ487" s="166"/>
      <c r="BK487" s="166"/>
      <c r="BL487" s="166"/>
      <c r="BM487" s="166"/>
      <c r="BN487" s="166"/>
      <c r="BO487" s="166"/>
      <c r="BP487" s="166"/>
      <c r="BQ487" s="166"/>
      <c r="BR487" s="166"/>
      <c r="BS487" s="166"/>
      <c r="BT487" s="166"/>
      <c r="BU487" s="166"/>
      <c r="BV487" s="166"/>
      <c r="BW487" s="166"/>
      <c r="BX487" s="166"/>
      <c r="BY487" s="166"/>
      <c r="BZ487" s="166"/>
      <c r="CA487" s="166"/>
      <c r="CB487" s="166"/>
      <c r="CC487" s="166"/>
      <c r="CD487" s="166"/>
      <c r="CE487" s="166"/>
      <c r="CF487" s="166"/>
      <c r="CG487" s="166"/>
      <c r="CH487" s="166"/>
      <c r="CI487" s="166"/>
      <c r="CJ487" s="166"/>
      <c r="CK487" s="166"/>
      <c r="CL487" s="166"/>
      <c r="CM487" s="166"/>
      <c r="CN487" s="166"/>
      <c r="CO487" s="166"/>
      <c r="CP487" s="166"/>
      <c r="CQ487" s="166"/>
      <c r="CR487" s="166"/>
      <c r="CS487" s="166"/>
      <c r="CT487" s="166"/>
      <c r="CU487" s="166"/>
      <c r="CV487" s="166"/>
      <c r="CW487" s="166"/>
      <c r="CX487" s="166"/>
      <c r="CY487" s="166"/>
      <c r="CZ487" s="166"/>
    </row>
    <row r="488" spans="1:104" ht="11.25" customHeight="1" x14ac:dyDescent="0.2">
      <c r="A488" s="166"/>
      <c r="B488" s="166"/>
      <c r="C488" s="166"/>
      <c r="D488" s="166"/>
      <c r="E488" s="166"/>
      <c r="F488" s="166"/>
      <c r="G488" s="166"/>
      <c r="H488" s="166"/>
      <c r="I488" s="166"/>
      <c r="J488" s="166"/>
      <c r="K488" s="166"/>
      <c r="L488" s="166"/>
      <c r="M488" s="166"/>
      <c r="N488" s="166"/>
      <c r="O488" s="166"/>
      <c r="P488" s="166"/>
      <c r="Q488" s="166"/>
      <c r="R488" s="166"/>
      <c r="S488" s="166"/>
      <c r="T488" s="168"/>
      <c r="U488" s="169"/>
      <c r="V488" s="169"/>
      <c r="W488" s="166"/>
      <c r="X488" s="166"/>
      <c r="Y488" s="166"/>
      <c r="Z488" s="166"/>
      <c r="AA488" s="166"/>
      <c r="AB488" s="166"/>
      <c r="AC488" s="166"/>
      <c r="AD488" s="166"/>
      <c r="AE488" s="166"/>
      <c r="AF488" s="166"/>
      <c r="AG488" s="166"/>
      <c r="AH488" s="166"/>
      <c r="AI488" s="166"/>
      <c r="AJ488" s="166"/>
      <c r="AK488" s="166"/>
      <c r="AL488" s="166"/>
      <c r="AM488" s="166"/>
      <c r="AN488" s="166"/>
      <c r="AO488" s="166"/>
      <c r="AP488" s="166"/>
      <c r="AQ488" s="166"/>
      <c r="AR488" s="166"/>
      <c r="AS488" s="166"/>
      <c r="AT488" s="166"/>
      <c r="AU488" s="166"/>
      <c r="AV488" s="166"/>
      <c r="AW488" s="166"/>
      <c r="AX488" s="166"/>
      <c r="AY488" s="166"/>
      <c r="AZ488" s="166"/>
      <c r="BA488" s="166"/>
      <c r="BB488" s="166"/>
      <c r="BC488" s="166"/>
      <c r="BD488" s="166"/>
      <c r="BE488" s="166"/>
      <c r="BF488" s="166"/>
      <c r="BG488" s="166"/>
      <c r="BH488" s="166"/>
      <c r="BI488" s="166"/>
      <c r="BJ488" s="166"/>
      <c r="BK488" s="166"/>
      <c r="BL488" s="166"/>
      <c r="BM488" s="166"/>
      <c r="BN488" s="166"/>
      <c r="BO488" s="166"/>
      <c r="BP488" s="166"/>
      <c r="BQ488" s="166"/>
      <c r="BR488" s="166"/>
      <c r="BS488" s="166"/>
      <c r="BT488" s="166"/>
      <c r="BU488" s="166"/>
      <c r="BV488" s="166"/>
      <c r="BW488" s="166"/>
      <c r="BX488" s="166"/>
      <c r="BY488" s="166"/>
      <c r="BZ488" s="166"/>
      <c r="CA488" s="166"/>
      <c r="CB488" s="166"/>
      <c r="CC488" s="166"/>
      <c r="CD488" s="166"/>
      <c r="CE488" s="166"/>
      <c r="CF488" s="166"/>
      <c r="CG488" s="166"/>
      <c r="CH488" s="166"/>
      <c r="CI488" s="166"/>
      <c r="CJ488" s="166"/>
      <c r="CK488" s="166"/>
      <c r="CL488" s="166"/>
      <c r="CM488" s="166"/>
      <c r="CN488" s="166"/>
      <c r="CO488" s="166"/>
      <c r="CP488" s="166"/>
      <c r="CQ488" s="166"/>
      <c r="CR488" s="166"/>
      <c r="CS488" s="166"/>
      <c r="CT488" s="166"/>
      <c r="CU488" s="166"/>
      <c r="CV488" s="166"/>
      <c r="CW488" s="166"/>
      <c r="CX488" s="166"/>
      <c r="CY488" s="166"/>
      <c r="CZ488" s="166"/>
    </row>
    <row r="489" spans="1:104" ht="11.25" customHeight="1" x14ac:dyDescent="0.2">
      <c r="A489" s="166"/>
      <c r="B489" s="166"/>
      <c r="C489" s="166"/>
      <c r="D489" s="166"/>
      <c r="E489" s="166"/>
      <c r="F489" s="166"/>
      <c r="G489" s="166"/>
      <c r="H489" s="166"/>
      <c r="I489" s="166"/>
      <c r="J489" s="166"/>
      <c r="K489" s="166"/>
      <c r="L489" s="166"/>
      <c r="M489" s="166"/>
      <c r="N489" s="166"/>
      <c r="O489" s="166"/>
      <c r="P489" s="166"/>
      <c r="Q489" s="166"/>
      <c r="R489" s="166"/>
      <c r="S489" s="166"/>
      <c r="T489" s="168"/>
      <c r="U489" s="169"/>
      <c r="V489" s="169"/>
      <c r="W489" s="166"/>
      <c r="X489" s="166"/>
      <c r="Y489" s="166"/>
      <c r="Z489" s="166"/>
      <c r="AA489" s="166"/>
      <c r="AB489" s="166"/>
      <c r="AC489" s="166"/>
      <c r="AD489" s="166"/>
      <c r="AE489" s="166"/>
      <c r="AF489" s="166"/>
      <c r="AG489" s="166"/>
      <c r="AH489" s="166"/>
      <c r="AI489" s="166"/>
      <c r="AJ489" s="166"/>
      <c r="AK489" s="166"/>
      <c r="AL489" s="166"/>
      <c r="AM489" s="166"/>
      <c r="AN489" s="166"/>
      <c r="AO489" s="166"/>
      <c r="AP489" s="166"/>
      <c r="AQ489" s="166"/>
      <c r="AR489" s="166"/>
      <c r="AS489" s="166"/>
      <c r="AT489" s="166"/>
      <c r="AU489" s="166"/>
      <c r="AV489" s="166"/>
      <c r="AW489" s="166"/>
      <c r="AX489" s="166"/>
      <c r="AY489" s="166"/>
      <c r="AZ489" s="166"/>
      <c r="BA489" s="166"/>
      <c r="BB489" s="166"/>
      <c r="BC489" s="166"/>
      <c r="BD489" s="166"/>
      <c r="BE489" s="166"/>
      <c r="BF489" s="166"/>
      <c r="BG489" s="166"/>
      <c r="BH489" s="166"/>
      <c r="BI489" s="166"/>
      <c r="BJ489" s="166"/>
      <c r="BK489" s="166"/>
      <c r="BL489" s="166"/>
      <c r="BM489" s="166"/>
      <c r="BN489" s="166"/>
      <c r="BO489" s="166"/>
      <c r="BP489" s="166"/>
      <c r="BQ489" s="166"/>
      <c r="BR489" s="166"/>
      <c r="BS489" s="166"/>
      <c r="BT489" s="166"/>
      <c r="BU489" s="166"/>
      <c r="BV489" s="166"/>
      <c r="BW489" s="166"/>
      <c r="BX489" s="166"/>
      <c r="BY489" s="166"/>
      <c r="BZ489" s="166"/>
      <c r="CA489" s="166"/>
      <c r="CB489" s="166"/>
      <c r="CC489" s="166"/>
      <c r="CD489" s="166"/>
      <c r="CE489" s="166"/>
      <c r="CF489" s="166"/>
      <c r="CG489" s="166"/>
      <c r="CH489" s="166"/>
      <c r="CI489" s="166"/>
      <c r="CJ489" s="166"/>
      <c r="CK489" s="166"/>
      <c r="CL489" s="166"/>
      <c r="CM489" s="166"/>
      <c r="CN489" s="166"/>
      <c r="CO489" s="166"/>
      <c r="CP489" s="166"/>
      <c r="CQ489" s="166"/>
      <c r="CR489" s="166"/>
      <c r="CS489" s="166"/>
      <c r="CT489" s="166"/>
      <c r="CU489" s="166"/>
      <c r="CV489" s="166"/>
      <c r="CW489" s="166"/>
      <c r="CX489" s="166"/>
      <c r="CY489" s="166"/>
      <c r="CZ489" s="166"/>
    </row>
    <row r="490" spans="1:104" ht="11.25" customHeight="1" x14ac:dyDescent="0.2">
      <c r="A490" s="166"/>
      <c r="B490" s="166"/>
      <c r="C490" s="166"/>
      <c r="D490" s="166"/>
      <c r="E490" s="166"/>
      <c r="F490" s="166"/>
      <c r="G490" s="166"/>
      <c r="H490" s="166"/>
      <c r="I490" s="166"/>
      <c r="J490" s="166"/>
      <c r="K490" s="166"/>
      <c r="L490" s="166"/>
      <c r="M490" s="166"/>
      <c r="N490" s="166"/>
      <c r="O490" s="166"/>
      <c r="P490" s="166"/>
      <c r="Q490" s="166"/>
      <c r="R490" s="166"/>
      <c r="S490" s="166"/>
      <c r="T490" s="168"/>
      <c r="U490" s="169"/>
      <c r="V490" s="169"/>
      <c r="W490" s="166"/>
      <c r="X490" s="166"/>
      <c r="Y490" s="166"/>
      <c r="Z490" s="166"/>
      <c r="AA490" s="166"/>
      <c r="AB490" s="166"/>
      <c r="AC490" s="166"/>
      <c r="AD490" s="166"/>
      <c r="AE490" s="166"/>
      <c r="AF490" s="166"/>
      <c r="AG490" s="166"/>
      <c r="AH490" s="166"/>
      <c r="AI490" s="166"/>
      <c r="AJ490" s="166"/>
      <c r="AK490" s="166"/>
      <c r="AL490" s="166"/>
      <c r="AM490" s="166"/>
      <c r="AN490" s="166"/>
      <c r="AO490" s="166"/>
      <c r="AP490" s="166"/>
      <c r="AQ490" s="166"/>
      <c r="AR490" s="166"/>
      <c r="AS490" s="166"/>
      <c r="AT490" s="166"/>
      <c r="AU490" s="166"/>
      <c r="AV490" s="166"/>
      <c r="AW490" s="166"/>
      <c r="AX490" s="166"/>
      <c r="AY490" s="166"/>
      <c r="AZ490" s="166"/>
      <c r="BA490" s="166"/>
      <c r="BB490" s="166"/>
      <c r="BC490" s="166"/>
      <c r="BD490" s="166"/>
      <c r="BE490" s="166"/>
      <c r="BF490" s="166"/>
      <c r="BG490" s="166"/>
      <c r="BH490" s="166"/>
      <c r="BI490" s="166"/>
      <c r="BJ490" s="166"/>
      <c r="BK490" s="166"/>
      <c r="BL490" s="166"/>
      <c r="BM490" s="166"/>
      <c r="BN490" s="166"/>
      <c r="BO490" s="166"/>
      <c r="BP490" s="166"/>
      <c r="BQ490" s="166"/>
      <c r="BR490" s="166"/>
      <c r="BS490" s="166"/>
      <c r="BT490" s="166"/>
      <c r="BU490" s="166"/>
      <c r="BV490" s="166"/>
      <c r="BW490" s="166"/>
      <c r="BX490" s="166"/>
      <c r="BY490" s="166"/>
      <c r="BZ490" s="166"/>
      <c r="CA490" s="166"/>
      <c r="CB490" s="166"/>
      <c r="CC490" s="166"/>
      <c r="CD490" s="166"/>
      <c r="CE490" s="166"/>
      <c r="CF490" s="166"/>
      <c r="CG490" s="166"/>
      <c r="CH490" s="166"/>
      <c r="CI490" s="166"/>
      <c r="CJ490" s="166"/>
      <c r="CK490" s="166"/>
      <c r="CL490" s="166"/>
      <c r="CM490" s="166"/>
      <c r="CN490" s="166"/>
      <c r="CO490" s="166"/>
      <c r="CP490" s="166"/>
      <c r="CQ490" s="166"/>
      <c r="CR490" s="166"/>
      <c r="CS490" s="166"/>
      <c r="CT490" s="166"/>
      <c r="CU490" s="166"/>
      <c r="CV490" s="166"/>
      <c r="CW490" s="166"/>
      <c r="CX490" s="166"/>
      <c r="CY490" s="166"/>
      <c r="CZ490" s="166"/>
    </row>
    <row r="491" spans="1:104" ht="11.25" customHeight="1" x14ac:dyDescent="0.2">
      <c r="A491" s="166"/>
      <c r="B491" s="166"/>
      <c r="C491" s="166"/>
      <c r="D491" s="166"/>
      <c r="E491" s="166"/>
      <c r="F491" s="166"/>
      <c r="G491" s="166"/>
      <c r="H491" s="166"/>
      <c r="I491" s="166"/>
      <c r="J491" s="166"/>
      <c r="K491" s="166"/>
      <c r="L491" s="166"/>
      <c r="M491" s="166"/>
      <c r="N491" s="166"/>
      <c r="O491" s="166"/>
      <c r="P491" s="166"/>
      <c r="Q491" s="166"/>
      <c r="R491" s="166"/>
      <c r="S491" s="166"/>
      <c r="T491" s="168"/>
      <c r="U491" s="169"/>
      <c r="V491" s="169"/>
      <c r="W491" s="166"/>
      <c r="X491" s="166"/>
      <c r="Y491" s="166"/>
      <c r="Z491" s="166"/>
      <c r="AA491" s="166"/>
      <c r="AB491" s="166"/>
      <c r="AC491" s="166"/>
      <c r="AD491" s="166"/>
      <c r="AE491" s="166"/>
      <c r="AF491" s="166"/>
      <c r="AG491" s="166"/>
      <c r="AH491" s="166"/>
      <c r="AI491" s="166"/>
      <c r="AJ491" s="166"/>
      <c r="AK491" s="166"/>
      <c r="AL491" s="166"/>
      <c r="AM491" s="166"/>
      <c r="AN491" s="166"/>
      <c r="AO491" s="166"/>
      <c r="AP491" s="166"/>
      <c r="AQ491" s="166"/>
      <c r="AR491" s="166"/>
      <c r="AS491" s="166"/>
      <c r="AT491" s="166"/>
      <c r="AU491" s="166"/>
      <c r="AV491" s="166"/>
      <c r="AW491" s="166"/>
      <c r="AX491" s="166"/>
      <c r="AY491" s="166"/>
      <c r="AZ491" s="166"/>
      <c r="BA491" s="166"/>
      <c r="BB491" s="166"/>
      <c r="BC491" s="166"/>
      <c r="BD491" s="166"/>
      <c r="BE491" s="166"/>
      <c r="BF491" s="166"/>
      <c r="BG491" s="166"/>
      <c r="BH491" s="166"/>
      <c r="BI491" s="166"/>
      <c r="BJ491" s="166"/>
      <c r="BK491" s="166"/>
      <c r="BL491" s="166"/>
      <c r="BM491" s="166"/>
      <c r="BN491" s="166"/>
      <c r="BO491" s="166"/>
      <c r="BP491" s="166"/>
      <c r="BQ491" s="166"/>
      <c r="BR491" s="166"/>
      <c r="BS491" s="166"/>
      <c r="BT491" s="166"/>
      <c r="BU491" s="166"/>
      <c r="BV491" s="166"/>
      <c r="BW491" s="166"/>
      <c r="BX491" s="166"/>
      <c r="BY491" s="166"/>
      <c r="BZ491" s="166"/>
      <c r="CA491" s="166"/>
      <c r="CB491" s="166"/>
      <c r="CC491" s="166"/>
      <c r="CD491" s="166"/>
      <c r="CE491" s="166"/>
      <c r="CF491" s="166"/>
      <c r="CG491" s="166"/>
      <c r="CH491" s="166"/>
      <c r="CI491" s="166"/>
      <c r="CJ491" s="166"/>
      <c r="CK491" s="166"/>
      <c r="CL491" s="166"/>
      <c r="CM491" s="166"/>
      <c r="CN491" s="166"/>
      <c r="CO491" s="166"/>
      <c r="CP491" s="166"/>
      <c r="CQ491" s="166"/>
      <c r="CR491" s="166"/>
      <c r="CS491" s="166"/>
      <c r="CT491" s="166"/>
      <c r="CU491" s="166"/>
      <c r="CV491" s="166"/>
      <c r="CW491" s="166"/>
      <c r="CX491" s="166"/>
      <c r="CY491" s="166"/>
      <c r="CZ491" s="166"/>
    </row>
    <row r="492" spans="1:104" ht="11.25" customHeight="1" x14ac:dyDescent="0.2">
      <c r="A492" s="166"/>
      <c r="B492" s="166"/>
      <c r="C492" s="166"/>
      <c r="D492" s="166"/>
      <c r="E492" s="166"/>
      <c r="F492" s="166"/>
      <c r="G492" s="166"/>
      <c r="H492" s="166"/>
      <c r="I492" s="166"/>
      <c r="J492" s="166"/>
      <c r="K492" s="166"/>
      <c r="L492" s="166"/>
      <c r="M492" s="166"/>
      <c r="N492" s="166"/>
      <c r="O492" s="166"/>
      <c r="P492" s="166"/>
      <c r="Q492" s="166"/>
      <c r="R492" s="166"/>
      <c r="S492" s="166"/>
      <c r="T492" s="168"/>
      <c r="U492" s="169"/>
      <c r="V492" s="169"/>
      <c r="W492" s="166"/>
      <c r="X492" s="166"/>
      <c r="Y492" s="166"/>
      <c r="Z492" s="166"/>
      <c r="AA492" s="166"/>
      <c r="AB492" s="166"/>
      <c r="AC492" s="166"/>
      <c r="AD492" s="166"/>
      <c r="AE492" s="166"/>
      <c r="AF492" s="166"/>
      <c r="AG492" s="166"/>
      <c r="AH492" s="166"/>
      <c r="AI492" s="166"/>
      <c r="AJ492" s="166"/>
      <c r="AK492" s="166"/>
      <c r="AL492" s="166"/>
      <c r="AM492" s="166"/>
      <c r="AN492" s="166"/>
      <c r="AO492" s="166"/>
      <c r="AP492" s="166"/>
      <c r="AQ492" s="166"/>
      <c r="AR492" s="166"/>
      <c r="AS492" s="166"/>
      <c r="AT492" s="166"/>
      <c r="AU492" s="166"/>
      <c r="AV492" s="166"/>
      <c r="AW492" s="166"/>
      <c r="AX492" s="166"/>
      <c r="AY492" s="166"/>
      <c r="AZ492" s="166"/>
      <c r="BA492" s="166"/>
      <c r="BB492" s="166"/>
      <c r="BC492" s="166"/>
      <c r="BD492" s="166"/>
      <c r="BE492" s="166"/>
      <c r="BF492" s="166"/>
      <c r="BG492" s="166"/>
      <c r="BH492" s="166"/>
      <c r="BI492" s="166"/>
      <c r="BJ492" s="166"/>
      <c r="BK492" s="166"/>
      <c r="BL492" s="166"/>
      <c r="BM492" s="166"/>
      <c r="BN492" s="166"/>
      <c r="BO492" s="166"/>
      <c r="BP492" s="166"/>
      <c r="BQ492" s="166"/>
      <c r="BR492" s="166"/>
      <c r="BS492" s="166"/>
      <c r="BT492" s="166"/>
      <c r="BU492" s="166"/>
      <c r="BV492" s="166"/>
      <c r="BW492" s="166"/>
      <c r="BX492" s="166"/>
      <c r="BY492" s="166"/>
      <c r="BZ492" s="166"/>
      <c r="CA492" s="166"/>
      <c r="CB492" s="166"/>
      <c r="CC492" s="166"/>
      <c r="CD492" s="166"/>
      <c r="CE492" s="166"/>
      <c r="CF492" s="166"/>
      <c r="CG492" s="166"/>
      <c r="CH492" s="166"/>
      <c r="CI492" s="166"/>
      <c r="CJ492" s="166"/>
      <c r="CK492" s="166"/>
      <c r="CL492" s="166"/>
      <c r="CM492" s="166"/>
      <c r="CN492" s="166"/>
      <c r="CO492" s="166"/>
      <c r="CP492" s="166"/>
      <c r="CQ492" s="166"/>
      <c r="CR492" s="166"/>
      <c r="CS492" s="166"/>
      <c r="CT492" s="166"/>
      <c r="CU492" s="166"/>
      <c r="CV492" s="166"/>
      <c r="CW492" s="166"/>
      <c r="CX492" s="166"/>
      <c r="CY492" s="166"/>
      <c r="CZ492" s="166"/>
    </row>
    <row r="493" spans="1:104" ht="11.25" customHeight="1" x14ac:dyDescent="0.2">
      <c r="A493" s="166"/>
      <c r="B493" s="166"/>
      <c r="C493" s="166"/>
      <c r="D493" s="166"/>
      <c r="E493" s="166"/>
      <c r="F493" s="166"/>
      <c r="G493" s="166"/>
      <c r="H493" s="166"/>
      <c r="I493" s="166"/>
      <c r="J493" s="166"/>
      <c r="K493" s="166"/>
      <c r="L493" s="166"/>
      <c r="M493" s="166"/>
      <c r="N493" s="166"/>
      <c r="O493" s="166"/>
      <c r="P493" s="166"/>
      <c r="Q493" s="166"/>
      <c r="R493" s="166"/>
      <c r="S493" s="166"/>
      <c r="T493" s="168"/>
      <c r="U493" s="169"/>
      <c r="V493" s="169"/>
      <c r="W493" s="166"/>
      <c r="X493" s="166"/>
      <c r="Y493" s="166"/>
      <c r="Z493" s="166"/>
      <c r="AA493" s="166"/>
      <c r="AB493" s="166"/>
      <c r="AC493" s="166"/>
      <c r="AD493" s="166"/>
      <c r="AE493" s="166"/>
      <c r="AF493" s="166"/>
      <c r="AG493" s="166"/>
      <c r="AH493" s="166"/>
      <c r="AI493" s="166"/>
      <c r="AJ493" s="166"/>
      <c r="AK493" s="166"/>
      <c r="AL493" s="166"/>
      <c r="AM493" s="166"/>
      <c r="AN493" s="166"/>
      <c r="AO493" s="166"/>
      <c r="AP493" s="166"/>
      <c r="AQ493" s="166"/>
      <c r="AR493" s="166"/>
      <c r="AS493" s="166"/>
      <c r="AT493" s="166"/>
      <c r="AU493" s="166"/>
      <c r="AV493" s="166"/>
      <c r="AW493" s="166"/>
      <c r="AX493" s="166"/>
      <c r="AY493" s="166"/>
      <c r="AZ493" s="166"/>
      <c r="BA493" s="166"/>
      <c r="BB493" s="166"/>
      <c r="BC493" s="166"/>
      <c r="BD493" s="166"/>
      <c r="BE493" s="166"/>
      <c r="BF493" s="166"/>
      <c r="BG493" s="166"/>
      <c r="BH493" s="166"/>
      <c r="BI493" s="166"/>
      <c r="BJ493" s="166"/>
      <c r="BK493" s="166"/>
      <c r="BL493" s="166"/>
      <c r="BM493" s="166"/>
      <c r="BN493" s="166"/>
      <c r="BO493" s="166"/>
      <c r="BP493" s="166"/>
      <c r="BQ493" s="166"/>
      <c r="BR493" s="166"/>
      <c r="BS493" s="166"/>
      <c r="BT493" s="166"/>
      <c r="BU493" s="166"/>
      <c r="BV493" s="166"/>
      <c r="BW493" s="166"/>
      <c r="BX493" s="166"/>
      <c r="BY493" s="166"/>
      <c r="BZ493" s="166"/>
      <c r="CA493" s="166"/>
      <c r="CB493" s="166"/>
      <c r="CC493" s="166"/>
      <c r="CD493" s="166"/>
      <c r="CE493" s="166"/>
      <c r="CF493" s="166"/>
      <c r="CG493" s="166"/>
      <c r="CH493" s="166"/>
      <c r="CI493" s="166"/>
      <c r="CJ493" s="166"/>
      <c r="CK493" s="166"/>
      <c r="CL493" s="166"/>
      <c r="CM493" s="166"/>
      <c r="CN493" s="166"/>
      <c r="CO493" s="166"/>
      <c r="CP493" s="166"/>
      <c r="CQ493" s="166"/>
      <c r="CR493" s="166"/>
      <c r="CS493" s="166"/>
      <c r="CT493" s="166"/>
      <c r="CU493" s="166"/>
      <c r="CV493" s="166"/>
      <c r="CW493" s="166"/>
      <c r="CX493" s="166"/>
      <c r="CY493" s="166"/>
      <c r="CZ493" s="166"/>
    </row>
    <row r="494" spans="1:104" ht="11.25" customHeight="1" x14ac:dyDescent="0.2">
      <c r="A494" s="166"/>
      <c r="B494" s="166"/>
      <c r="C494" s="166"/>
      <c r="D494" s="166"/>
      <c r="E494" s="166"/>
      <c r="F494" s="166"/>
      <c r="G494" s="166"/>
      <c r="H494" s="166"/>
      <c r="I494" s="166"/>
      <c r="J494" s="166"/>
      <c r="K494" s="166"/>
      <c r="L494" s="166"/>
      <c r="M494" s="166"/>
      <c r="N494" s="166"/>
      <c r="O494" s="166"/>
      <c r="P494" s="166"/>
      <c r="Q494" s="166"/>
      <c r="R494" s="166"/>
      <c r="S494" s="166"/>
      <c r="T494" s="168"/>
      <c r="U494" s="169"/>
      <c r="V494" s="169"/>
      <c r="W494" s="166"/>
      <c r="X494" s="166"/>
      <c r="Y494" s="166"/>
      <c r="Z494" s="166"/>
      <c r="AA494" s="166"/>
      <c r="AB494" s="166"/>
      <c r="AC494" s="166"/>
      <c r="AD494" s="166"/>
      <c r="AE494" s="166"/>
      <c r="AF494" s="166"/>
      <c r="AG494" s="166"/>
      <c r="AH494" s="166"/>
      <c r="AI494" s="166"/>
      <c r="AJ494" s="166"/>
      <c r="AK494" s="166"/>
      <c r="AL494" s="166"/>
      <c r="AM494" s="166"/>
      <c r="AN494" s="166"/>
      <c r="AO494" s="166"/>
      <c r="AP494" s="166"/>
      <c r="AQ494" s="166"/>
      <c r="AR494" s="166"/>
      <c r="AS494" s="166"/>
      <c r="AT494" s="166"/>
      <c r="AU494" s="166"/>
      <c r="AV494" s="166"/>
      <c r="AW494" s="166"/>
      <c r="AX494" s="166"/>
      <c r="AY494" s="166"/>
      <c r="AZ494" s="166"/>
      <c r="BA494" s="166"/>
      <c r="BB494" s="166"/>
      <c r="BC494" s="166"/>
      <c r="BD494" s="166"/>
      <c r="BE494" s="166"/>
      <c r="BF494" s="166"/>
      <c r="BG494" s="166"/>
      <c r="BH494" s="166"/>
      <c r="BI494" s="166"/>
      <c r="BJ494" s="166"/>
      <c r="BK494" s="166"/>
      <c r="BL494" s="166"/>
      <c r="BM494" s="166"/>
      <c r="BN494" s="166"/>
      <c r="BO494" s="166"/>
      <c r="BP494" s="166"/>
      <c r="BQ494" s="166"/>
      <c r="BR494" s="166"/>
      <c r="BS494" s="166"/>
      <c r="BT494" s="166"/>
      <c r="BU494" s="166"/>
      <c r="BV494" s="166"/>
      <c r="BW494" s="166"/>
      <c r="BX494" s="166"/>
      <c r="BY494" s="166"/>
      <c r="BZ494" s="166"/>
      <c r="CA494" s="166"/>
      <c r="CB494" s="166"/>
      <c r="CC494" s="166"/>
      <c r="CD494" s="166"/>
      <c r="CE494" s="166"/>
      <c r="CF494" s="166"/>
      <c r="CG494" s="166"/>
      <c r="CH494" s="166"/>
      <c r="CI494" s="166"/>
      <c r="CJ494" s="166"/>
      <c r="CK494" s="166"/>
      <c r="CL494" s="166"/>
      <c r="CM494" s="166"/>
      <c r="CN494" s="166"/>
      <c r="CO494" s="166"/>
      <c r="CP494" s="166"/>
      <c r="CQ494" s="166"/>
      <c r="CR494" s="166"/>
      <c r="CS494" s="166"/>
      <c r="CT494" s="166"/>
      <c r="CU494" s="166"/>
      <c r="CV494" s="166"/>
      <c r="CW494" s="166"/>
      <c r="CX494" s="166"/>
      <c r="CY494" s="166"/>
      <c r="CZ494" s="166"/>
    </row>
    <row r="495" spans="1:104" ht="11.25" customHeight="1" x14ac:dyDescent="0.2">
      <c r="A495" s="166"/>
      <c r="B495" s="166"/>
      <c r="C495" s="166"/>
      <c r="D495" s="166"/>
      <c r="E495" s="166"/>
      <c r="F495" s="166"/>
      <c r="G495" s="166"/>
      <c r="H495" s="166"/>
      <c r="I495" s="166"/>
      <c r="J495" s="166"/>
      <c r="K495" s="166"/>
      <c r="L495" s="166"/>
      <c r="M495" s="166"/>
      <c r="N495" s="166"/>
      <c r="O495" s="166"/>
      <c r="P495" s="166"/>
      <c r="Q495" s="166"/>
      <c r="R495" s="166"/>
      <c r="S495" s="166"/>
      <c r="T495" s="168"/>
      <c r="U495" s="169"/>
      <c r="V495" s="169"/>
      <c r="W495" s="166"/>
      <c r="X495" s="166"/>
      <c r="Y495" s="166"/>
      <c r="Z495" s="166"/>
      <c r="AA495" s="166"/>
      <c r="AB495" s="166"/>
      <c r="AC495" s="166"/>
      <c r="AD495" s="166"/>
      <c r="AE495" s="166"/>
      <c r="AF495" s="166"/>
      <c r="AG495" s="166"/>
      <c r="AH495" s="166"/>
      <c r="AI495" s="166"/>
      <c r="AJ495" s="166"/>
      <c r="AK495" s="166"/>
      <c r="AL495" s="166"/>
      <c r="AM495" s="166"/>
      <c r="AN495" s="166"/>
      <c r="AO495" s="166"/>
      <c r="AP495" s="166"/>
      <c r="AQ495" s="166"/>
      <c r="AR495" s="166"/>
      <c r="AS495" s="166"/>
      <c r="AT495" s="166"/>
      <c r="AU495" s="166"/>
      <c r="AV495" s="166"/>
      <c r="AW495" s="166"/>
      <c r="AX495" s="166"/>
      <c r="AY495" s="166"/>
      <c r="AZ495" s="166"/>
      <c r="BA495" s="166"/>
      <c r="BB495" s="166"/>
      <c r="BC495" s="166"/>
      <c r="BD495" s="166"/>
      <c r="BE495" s="166"/>
      <c r="BF495" s="166"/>
      <c r="BG495" s="166"/>
      <c r="BH495" s="166"/>
      <c r="BI495" s="166"/>
      <c r="BJ495" s="166"/>
      <c r="BK495" s="166"/>
      <c r="BL495" s="166"/>
      <c r="BM495" s="166"/>
      <c r="BN495" s="166"/>
      <c r="BO495" s="166"/>
      <c r="BP495" s="166"/>
      <c r="BQ495" s="166"/>
      <c r="BR495" s="166"/>
      <c r="BS495" s="166"/>
      <c r="BT495" s="166"/>
      <c r="BU495" s="166"/>
      <c r="BV495" s="166"/>
      <c r="BW495" s="166"/>
      <c r="BX495" s="166"/>
      <c r="BY495" s="166"/>
      <c r="BZ495" s="166"/>
      <c r="CA495" s="166"/>
      <c r="CB495" s="166"/>
      <c r="CC495" s="166"/>
      <c r="CD495" s="166"/>
      <c r="CE495" s="166"/>
      <c r="CF495" s="166"/>
      <c r="CG495" s="166"/>
      <c r="CH495" s="166"/>
      <c r="CI495" s="166"/>
      <c r="CJ495" s="166"/>
      <c r="CK495" s="166"/>
      <c r="CL495" s="166"/>
      <c r="CM495" s="166"/>
      <c r="CN495" s="166"/>
      <c r="CO495" s="166"/>
      <c r="CP495" s="166"/>
      <c r="CQ495" s="166"/>
      <c r="CR495" s="166"/>
      <c r="CS495" s="166"/>
      <c r="CT495" s="166"/>
      <c r="CU495" s="166"/>
      <c r="CV495" s="166"/>
      <c r="CW495" s="166"/>
      <c r="CX495" s="166"/>
      <c r="CY495" s="166"/>
      <c r="CZ495" s="166"/>
    </row>
    <row r="496" spans="1:104" ht="11.25" customHeight="1" x14ac:dyDescent="0.2">
      <c r="A496" s="166"/>
      <c r="B496" s="166"/>
      <c r="C496" s="166"/>
      <c r="D496" s="166"/>
      <c r="E496" s="166"/>
      <c r="F496" s="166"/>
      <c r="G496" s="166"/>
      <c r="H496" s="166"/>
      <c r="I496" s="166"/>
      <c r="J496" s="166"/>
      <c r="K496" s="166"/>
      <c r="L496" s="166"/>
      <c r="M496" s="166"/>
      <c r="N496" s="166"/>
      <c r="O496" s="166"/>
      <c r="P496" s="166"/>
      <c r="Q496" s="166"/>
      <c r="R496" s="166"/>
      <c r="S496" s="166"/>
      <c r="T496" s="168"/>
      <c r="U496" s="169"/>
      <c r="V496" s="169"/>
      <c r="W496" s="166"/>
      <c r="X496" s="166"/>
      <c r="Y496" s="166"/>
      <c r="Z496" s="166"/>
      <c r="AA496" s="166"/>
      <c r="AB496" s="166"/>
      <c r="AC496" s="166"/>
      <c r="AD496" s="166"/>
      <c r="AE496" s="166"/>
      <c r="AF496" s="166"/>
      <c r="AG496" s="166"/>
      <c r="AH496" s="166"/>
      <c r="AI496" s="166"/>
      <c r="AJ496" s="166"/>
      <c r="AK496" s="166"/>
      <c r="AL496" s="166"/>
      <c r="AM496" s="166"/>
      <c r="AN496" s="166"/>
      <c r="AO496" s="166"/>
      <c r="AP496" s="166"/>
      <c r="AQ496" s="166"/>
      <c r="AR496" s="166"/>
      <c r="AS496" s="166"/>
      <c r="AT496" s="166"/>
      <c r="AU496" s="166"/>
      <c r="AV496" s="166"/>
      <c r="AW496" s="166"/>
      <c r="AX496" s="166"/>
      <c r="AY496" s="166"/>
      <c r="AZ496" s="166"/>
      <c r="BA496" s="166"/>
      <c r="BB496" s="166"/>
      <c r="BC496" s="166"/>
      <c r="BD496" s="166"/>
      <c r="BE496" s="166"/>
      <c r="BF496" s="166"/>
      <c r="BG496" s="166"/>
      <c r="BH496" s="166"/>
      <c r="BI496" s="166"/>
      <c r="BJ496" s="166"/>
      <c r="BK496" s="166"/>
      <c r="BL496" s="166"/>
      <c r="BM496" s="166"/>
      <c r="BN496" s="166"/>
      <c r="BO496" s="166"/>
      <c r="BP496" s="166"/>
      <c r="BQ496" s="166"/>
      <c r="BR496" s="166"/>
      <c r="BS496" s="166"/>
      <c r="BT496" s="166"/>
      <c r="BU496" s="166"/>
      <c r="BV496" s="166"/>
      <c r="BW496" s="166"/>
      <c r="BX496" s="166"/>
      <c r="BY496" s="166"/>
      <c r="BZ496" s="166"/>
      <c r="CA496" s="166"/>
      <c r="CB496" s="166"/>
      <c r="CC496" s="166"/>
      <c r="CD496" s="166"/>
      <c r="CE496" s="166"/>
      <c r="CF496" s="166"/>
      <c r="CG496" s="166"/>
      <c r="CH496" s="166"/>
      <c r="CI496" s="166"/>
      <c r="CJ496" s="166"/>
      <c r="CK496" s="166"/>
      <c r="CL496" s="166"/>
      <c r="CM496" s="166"/>
      <c r="CN496" s="166"/>
      <c r="CO496" s="166"/>
      <c r="CP496" s="166"/>
      <c r="CQ496" s="166"/>
      <c r="CR496" s="166"/>
      <c r="CS496" s="166"/>
      <c r="CT496" s="166"/>
      <c r="CU496" s="166"/>
      <c r="CV496" s="166"/>
      <c r="CW496" s="166"/>
      <c r="CX496" s="166"/>
      <c r="CY496" s="166"/>
      <c r="CZ496" s="166"/>
    </row>
    <row r="497" spans="1:104" ht="11.25" customHeight="1" x14ac:dyDescent="0.2">
      <c r="A497" s="166"/>
      <c r="B497" s="166"/>
      <c r="C497" s="166"/>
      <c r="D497" s="166"/>
      <c r="E497" s="166"/>
      <c r="F497" s="166"/>
      <c r="G497" s="166"/>
      <c r="H497" s="166"/>
      <c r="I497" s="166"/>
      <c r="J497" s="166"/>
      <c r="K497" s="166"/>
      <c r="L497" s="166"/>
      <c r="M497" s="166"/>
      <c r="N497" s="166"/>
      <c r="O497" s="166"/>
      <c r="P497" s="166"/>
      <c r="Q497" s="166"/>
      <c r="R497" s="166"/>
      <c r="S497" s="166"/>
      <c r="T497" s="168"/>
      <c r="U497" s="169"/>
      <c r="V497" s="169"/>
      <c r="W497" s="166"/>
      <c r="X497" s="166"/>
      <c r="Y497" s="166"/>
      <c r="Z497" s="166"/>
      <c r="AA497" s="166"/>
      <c r="AB497" s="166"/>
      <c r="AC497" s="166"/>
      <c r="AD497" s="166"/>
      <c r="AE497" s="166"/>
      <c r="AF497" s="166"/>
      <c r="AG497" s="166"/>
      <c r="AH497" s="166"/>
      <c r="AI497" s="166"/>
      <c r="AJ497" s="166"/>
      <c r="AK497" s="166"/>
      <c r="AL497" s="166"/>
      <c r="AM497" s="166"/>
      <c r="AN497" s="166"/>
      <c r="AO497" s="166"/>
      <c r="AP497" s="166"/>
      <c r="AQ497" s="166"/>
      <c r="AR497" s="166"/>
      <c r="AS497" s="166"/>
      <c r="AT497" s="166"/>
      <c r="AU497" s="166"/>
      <c r="AV497" s="166"/>
      <c r="AW497" s="166"/>
      <c r="AX497" s="166"/>
      <c r="AY497" s="166"/>
      <c r="AZ497" s="166"/>
      <c r="BA497" s="166"/>
      <c r="BB497" s="166"/>
      <c r="BC497" s="166"/>
      <c r="BD497" s="166"/>
      <c r="BE497" s="166"/>
      <c r="BF497" s="166"/>
      <c r="BG497" s="166"/>
      <c r="BH497" s="166"/>
      <c r="BI497" s="166"/>
      <c r="BJ497" s="166"/>
      <c r="BK497" s="166"/>
      <c r="BL497" s="166"/>
      <c r="BM497" s="166"/>
      <c r="BN497" s="166"/>
      <c r="BO497" s="166"/>
      <c r="BP497" s="166"/>
      <c r="BQ497" s="166"/>
      <c r="BR497" s="166"/>
      <c r="BS497" s="166"/>
      <c r="BT497" s="166"/>
      <c r="BU497" s="166"/>
      <c r="BV497" s="166"/>
      <c r="BW497" s="166"/>
      <c r="BX497" s="166"/>
      <c r="BY497" s="166"/>
      <c r="BZ497" s="166"/>
      <c r="CA497" s="166"/>
      <c r="CB497" s="166"/>
      <c r="CC497" s="166"/>
      <c r="CD497" s="166"/>
      <c r="CE497" s="166"/>
      <c r="CF497" s="166"/>
      <c r="CG497" s="166"/>
      <c r="CH497" s="166"/>
      <c r="CI497" s="166"/>
      <c r="CJ497" s="166"/>
      <c r="CK497" s="166"/>
      <c r="CL497" s="166"/>
      <c r="CM497" s="166"/>
      <c r="CN497" s="166"/>
      <c r="CO497" s="166"/>
      <c r="CP497" s="166"/>
      <c r="CQ497" s="166"/>
      <c r="CR497" s="166"/>
      <c r="CS497" s="166"/>
      <c r="CT497" s="166"/>
      <c r="CU497" s="166"/>
      <c r="CV497" s="166"/>
      <c r="CW497" s="166"/>
      <c r="CX497" s="166"/>
      <c r="CY497" s="166"/>
      <c r="CZ497" s="166"/>
    </row>
    <row r="498" spans="1:104" ht="11.25" customHeight="1" x14ac:dyDescent="0.2">
      <c r="A498" s="166"/>
      <c r="B498" s="166"/>
      <c r="C498" s="166"/>
      <c r="D498" s="166"/>
      <c r="E498" s="166"/>
      <c r="F498" s="166"/>
      <c r="G498" s="166"/>
      <c r="H498" s="166"/>
      <c r="I498" s="166"/>
      <c r="J498" s="166"/>
      <c r="K498" s="166"/>
      <c r="L498" s="166"/>
      <c r="M498" s="166"/>
      <c r="N498" s="166"/>
      <c r="O498" s="166"/>
      <c r="P498" s="166"/>
      <c r="Q498" s="166"/>
      <c r="R498" s="166"/>
      <c r="S498" s="166"/>
      <c r="T498" s="168"/>
      <c r="U498" s="169"/>
      <c r="V498" s="169"/>
      <c r="W498" s="166"/>
      <c r="X498" s="166"/>
      <c r="Y498" s="166"/>
      <c r="Z498" s="166"/>
      <c r="AA498" s="166"/>
      <c r="AB498" s="166"/>
      <c r="AC498" s="166"/>
      <c r="AD498" s="166"/>
      <c r="AE498" s="166"/>
      <c r="AF498" s="166"/>
      <c r="AG498" s="166"/>
      <c r="AH498" s="166"/>
      <c r="AI498" s="166"/>
      <c r="AJ498" s="166"/>
      <c r="AK498" s="166"/>
      <c r="AL498" s="166"/>
      <c r="AM498" s="166"/>
      <c r="AN498" s="166"/>
      <c r="AO498" s="166"/>
      <c r="AP498" s="166"/>
      <c r="AQ498" s="166"/>
      <c r="AR498" s="166"/>
      <c r="AS498" s="166"/>
      <c r="AT498" s="166"/>
      <c r="AU498" s="166"/>
      <c r="AV498" s="166"/>
      <c r="AW498" s="166"/>
      <c r="AX498" s="166"/>
      <c r="AY498" s="166"/>
      <c r="AZ498" s="166"/>
      <c r="BA498" s="166"/>
      <c r="BB498" s="166"/>
      <c r="BC498" s="166"/>
      <c r="BD498" s="166"/>
      <c r="BE498" s="166"/>
      <c r="BF498" s="166"/>
      <c r="BG498" s="166"/>
      <c r="BH498" s="166"/>
      <c r="BI498" s="166"/>
      <c r="BJ498" s="166"/>
      <c r="BK498" s="166"/>
      <c r="BL498" s="166"/>
      <c r="BM498" s="166"/>
      <c r="BN498" s="166"/>
      <c r="BO498" s="166"/>
      <c r="BP498" s="166"/>
      <c r="BQ498" s="166"/>
      <c r="BR498" s="166"/>
      <c r="BS498" s="166"/>
      <c r="BT498" s="166"/>
      <c r="BU498" s="166"/>
      <c r="BV498" s="166"/>
      <c r="BW498" s="166"/>
      <c r="BX498" s="166"/>
      <c r="BY498" s="166"/>
      <c r="BZ498" s="166"/>
      <c r="CA498" s="166"/>
      <c r="CB498" s="166"/>
      <c r="CC498" s="166"/>
      <c r="CD498" s="166"/>
      <c r="CE498" s="166"/>
      <c r="CF498" s="166"/>
      <c r="CG498" s="166"/>
      <c r="CH498" s="166"/>
      <c r="CI498" s="166"/>
      <c r="CJ498" s="166"/>
      <c r="CK498" s="166"/>
      <c r="CL498" s="166"/>
      <c r="CM498" s="166"/>
      <c r="CN498" s="166"/>
      <c r="CO498" s="166"/>
      <c r="CP498" s="166"/>
      <c r="CQ498" s="166"/>
      <c r="CR498" s="166"/>
      <c r="CS498" s="166"/>
      <c r="CT498" s="166"/>
      <c r="CU498" s="166"/>
      <c r="CV498" s="166"/>
      <c r="CW498" s="166"/>
      <c r="CX498" s="166"/>
      <c r="CY498" s="166"/>
      <c r="CZ498" s="166"/>
    </row>
    <row r="499" spans="1:104" ht="11.25" customHeight="1" x14ac:dyDescent="0.2">
      <c r="A499" s="166"/>
      <c r="B499" s="166"/>
      <c r="C499" s="166"/>
      <c r="D499" s="166"/>
      <c r="E499" s="166"/>
      <c r="F499" s="166"/>
      <c r="G499" s="166"/>
      <c r="H499" s="166"/>
      <c r="I499" s="166"/>
      <c r="J499" s="166"/>
      <c r="K499" s="166"/>
      <c r="L499" s="166"/>
      <c r="M499" s="166"/>
      <c r="N499" s="166"/>
      <c r="O499" s="166"/>
      <c r="P499" s="166"/>
      <c r="Q499" s="166"/>
      <c r="R499" s="166"/>
      <c r="S499" s="166"/>
      <c r="T499" s="168"/>
      <c r="U499" s="169"/>
      <c r="V499" s="169"/>
      <c r="W499" s="166"/>
      <c r="X499" s="166"/>
      <c r="Y499" s="166"/>
      <c r="Z499" s="166"/>
      <c r="AA499" s="166"/>
      <c r="AB499" s="166"/>
      <c r="AC499" s="166"/>
      <c r="AD499" s="166"/>
      <c r="AE499" s="166"/>
      <c r="AF499" s="166"/>
      <c r="AG499" s="166"/>
      <c r="AH499" s="166"/>
      <c r="AI499" s="166"/>
      <c r="AJ499" s="166"/>
      <c r="AK499" s="166"/>
      <c r="AL499" s="166"/>
      <c r="AM499" s="166"/>
      <c r="AN499" s="166"/>
      <c r="AO499" s="166"/>
      <c r="AP499" s="166"/>
      <c r="AQ499" s="166"/>
      <c r="AR499" s="166"/>
      <c r="AS499" s="166"/>
      <c r="AT499" s="166"/>
      <c r="AU499" s="166"/>
      <c r="AV499" s="166"/>
      <c r="AW499" s="166"/>
      <c r="AX499" s="166"/>
      <c r="AY499" s="166"/>
      <c r="AZ499" s="166"/>
      <c r="BA499" s="166"/>
      <c r="BB499" s="166"/>
      <c r="BC499" s="166"/>
      <c r="BD499" s="166"/>
      <c r="BE499" s="166"/>
      <c r="BF499" s="166"/>
      <c r="BG499" s="166"/>
      <c r="BH499" s="166"/>
      <c r="BI499" s="166"/>
      <c r="BJ499" s="166"/>
      <c r="BK499" s="166"/>
      <c r="BL499" s="166"/>
      <c r="BM499" s="166"/>
      <c r="BN499" s="166"/>
      <c r="BO499" s="166"/>
      <c r="BP499" s="166"/>
      <c r="BQ499" s="166"/>
      <c r="BR499" s="166"/>
      <c r="BS499" s="166"/>
      <c r="BT499" s="166"/>
      <c r="BU499" s="166"/>
      <c r="BV499" s="166"/>
      <c r="BW499" s="166"/>
      <c r="BX499" s="166"/>
      <c r="BY499" s="166"/>
      <c r="BZ499" s="166"/>
      <c r="CA499" s="166"/>
      <c r="CB499" s="166"/>
      <c r="CC499" s="166"/>
      <c r="CD499" s="166"/>
      <c r="CE499" s="166"/>
      <c r="CF499" s="166"/>
      <c r="CG499" s="166"/>
      <c r="CH499" s="166"/>
      <c r="CI499" s="166"/>
      <c r="CJ499" s="166"/>
      <c r="CK499" s="166"/>
      <c r="CL499" s="166"/>
      <c r="CM499" s="166"/>
      <c r="CN499" s="166"/>
      <c r="CO499" s="166"/>
      <c r="CP499" s="166"/>
      <c r="CQ499" s="166"/>
      <c r="CR499" s="166"/>
      <c r="CS499" s="166"/>
      <c r="CT499" s="166"/>
      <c r="CU499" s="166"/>
      <c r="CV499" s="166"/>
      <c r="CW499" s="166"/>
      <c r="CX499" s="166"/>
      <c r="CY499" s="166"/>
      <c r="CZ499" s="166"/>
    </row>
    <row r="500" spans="1:104" ht="11.25" customHeight="1" x14ac:dyDescent="0.2">
      <c r="A500" s="166"/>
      <c r="B500" s="166"/>
      <c r="C500" s="166"/>
      <c r="D500" s="166"/>
      <c r="E500" s="166"/>
      <c r="F500" s="166"/>
      <c r="G500" s="166"/>
      <c r="H500" s="166"/>
      <c r="I500" s="166"/>
      <c r="J500" s="166"/>
      <c r="K500" s="166"/>
      <c r="L500" s="166"/>
      <c r="M500" s="166"/>
      <c r="N500" s="166"/>
      <c r="O500" s="166"/>
      <c r="P500" s="166"/>
      <c r="Q500" s="166"/>
      <c r="R500" s="166"/>
      <c r="S500" s="166"/>
      <c r="T500" s="168"/>
      <c r="U500" s="169"/>
      <c r="V500" s="169"/>
      <c r="W500" s="166"/>
      <c r="X500" s="166"/>
      <c r="Y500" s="166"/>
      <c r="Z500" s="166"/>
      <c r="AA500" s="166"/>
      <c r="AB500" s="166"/>
      <c r="AC500" s="166"/>
      <c r="AD500" s="166"/>
      <c r="AE500" s="166"/>
      <c r="AF500" s="166"/>
      <c r="AG500" s="166"/>
      <c r="AH500" s="166"/>
      <c r="AI500" s="166"/>
      <c r="AJ500" s="166"/>
      <c r="AK500" s="166"/>
      <c r="AL500" s="166"/>
      <c r="AM500" s="166"/>
      <c r="AN500" s="166"/>
      <c r="AO500" s="166"/>
      <c r="AP500" s="166"/>
      <c r="AQ500" s="166"/>
      <c r="AR500" s="166"/>
      <c r="AS500" s="166"/>
      <c r="AT500" s="166"/>
      <c r="AU500" s="166"/>
      <c r="AV500" s="166"/>
      <c r="AW500" s="166"/>
      <c r="AX500" s="166"/>
      <c r="AY500" s="166"/>
      <c r="AZ500" s="166"/>
      <c r="BA500" s="166"/>
      <c r="BB500" s="166"/>
      <c r="BC500" s="166"/>
      <c r="BD500" s="166"/>
      <c r="BE500" s="166"/>
      <c r="BF500" s="166"/>
      <c r="BG500" s="166"/>
      <c r="BH500" s="166"/>
      <c r="BI500" s="166"/>
      <c r="BJ500" s="166"/>
      <c r="BK500" s="166"/>
      <c r="BL500" s="166"/>
      <c r="BM500" s="166"/>
      <c r="BN500" s="166"/>
      <c r="BO500" s="166"/>
      <c r="BP500" s="166"/>
      <c r="BQ500" s="166"/>
      <c r="BR500" s="166"/>
      <c r="BS500" s="166"/>
      <c r="BT500" s="166"/>
      <c r="BU500" s="166"/>
      <c r="BV500" s="166"/>
      <c r="BW500" s="166"/>
      <c r="BX500" s="166"/>
      <c r="BY500" s="166"/>
      <c r="BZ500" s="166"/>
      <c r="CA500" s="166"/>
      <c r="CB500" s="166"/>
      <c r="CC500" s="166"/>
      <c r="CD500" s="166"/>
      <c r="CE500" s="166"/>
      <c r="CF500" s="166"/>
      <c r="CG500" s="166"/>
      <c r="CH500" s="166"/>
      <c r="CI500" s="166"/>
      <c r="CJ500" s="166"/>
      <c r="CK500" s="166"/>
      <c r="CL500" s="166"/>
      <c r="CM500" s="166"/>
      <c r="CN500" s="166"/>
      <c r="CO500" s="166"/>
      <c r="CP500" s="166"/>
      <c r="CQ500" s="166"/>
      <c r="CR500" s="166"/>
      <c r="CS500" s="166"/>
      <c r="CT500" s="166"/>
      <c r="CU500" s="166"/>
      <c r="CV500" s="166"/>
      <c r="CW500" s="166"/>
      <c r="CX500" s="166"/>
      <c r="CY500" s="166"/>
      <c r="CZ500" s="166"/>
    </row>
    <row r="501" spans="1:104" ht="11.25" customHeight="1" x14ac:dyDescent="0.2">
      <c r="A501" s="166"/>
      <c r="B501" s="166"/>
      <c r="C501" s="166"/>
      <c r="D501" s="166"/>
      <c r="E501" s="166"/>
      <c r="F501" s="166"/>
      <c r="G501" s="166"/>
      <c r="H501" s="166"/>
      <c r="I501" s="166"/>
      <c r="J501" s="166"/>
      <c r="K501" s="166"/>
      <c r="L501" s="166"/>
      <c r="M501" s="166"/>
      <c r="N501" s="166"/>
      <c r="O501" s="166"/>
      <c r="P501" s="166"/>
      <c r="Q501" s="166"/>
      <c r="R501" s="166"/>
      <c r="S501" s="166"/>
      <c r="T501" s="168"/>
      <c r="U501" s="169"/>
      <c r="V501" s="169"/>
      <c r="W501" s="166"/>
      <c r="X501" s="166"/>
      <c r="Y501" s="166"/>
      <c r="Z501" s="166"/>
      <c r="AA501" s="166"/>
      <c r="AB501" s="166"/>
      <c r="AC501" s="166"/>
      <c r="AD501" s="166"/>
      <c r="AE501" s="166"/>
      <c r="AF501" s="166"/>
      <c r="AG501" s="166"/>
      <c r="AH501" s="166"/>
      <c r="AI501" s="166"/>
      <c r="AJ501" s="166"/>
      <c r="AK501" s="166"/>
      <c r="AL501" s="166"/>
      <c r="AM501" s="166"/>
      <c r="AN501" s="166"/>
      <c r="AO501" s="166"/>
      <c r="AP501" s="166"/>
      <c r="AQ501" s="166"/>
      <c r="AR501" s="166"/>
      <c r="AS501" s="166"/>
      <c r="AT501" s="166"/>
      <c r="AU501" s="166"/>
      <c r="AV501" s="166"/>
      <c r="AW501" s="166"/>
      <c r="AX501" s="166"/>
      <c r="AY501" s="166"/>
      <c r="AZ501" s="166"/>
      <c r="BA501" s="166"/>
      <c r="BB501" s="166"/>
      <c r="BC501" s="166"/>
      <c r="BD501" s="166"/>
      <c r="BE501" s="166"/>
      <c r="BF501" s="166"/>
      <c r="BG501" s="166"/>
      <c r="BH501" s="166"/>
      <c r="BI501" s="166"/>
      <c r="BJ501" s="166"/>
      <c r="BK501" s="166"/>
      <c r="BL501" s="166"/>
      <c r="BM501" s="166"/>
      <c r="BN501" s="166"/>
      <c r="BO501" s="166"/>
      <c r="BP501" s="166"/>
      <c r="BQ501" s="166"/>
      <c r="BR501" s="166"/>
      <c r="BS501" s="166"/>
      <c r="BT501" s="166"/>
      <c r="BU501" s="166"/>
      <c r="BV501" s="166"/>
      <c r="BW501" s="166"/>
      <c r="BX501" s="166"/>
      <c r="BY501" s="166"/>
      <c r="BZ501" s="166"/>
      <c r="CA501" s="166"/>
      <c r="CB501" s="166"/>
      <c r="CC501" s="166"/>
      <c r="CD501" s="166"/>
      <c r="CE501" s="166"/>
      <c r="CF501" s="166"/>
      <c r="CG501" s="166"/>
      <c r="CH501" s="166"/>
      <c r="CI501" s="166"/>
      <c r="CJ501" s="166"/>
      <c r="CK501" s="166"/>
      <c r="CL501" s="166"/>
      <c r="CM501" s="166"/>
      <c r="CN501" s="166"/>
      <c r="CO501" s="166"/>
      <c r="CP501" s="166"/>
      <c r="CQ501" s="166"/>
      <c r="CR501" s="166"/>
      <c r="CS501" s="166"/>
      <c r="CT501" s="166"/>
      <c r="CU501" s="166"/>
      <c r="CV501" s="166"/>
      <c r="CW501" s="166"/>
      <c r="CX501" s="166"/>
      <c r="CY501" s="166"/>
      <c r="CZ501" s="166"/>
    </row>
    <row r="502" spans="1:104" ht="11.25" customHeight="1" x14ac:dyDescent="0.2">
      <c r="A502" s="166"/>
      <c r="B502" s="166"/>
      <c r="C502" s="166"/>
      <c r="D502" s="166"/>
      <c r="E502" s="166"/>
      <c r="F502" s="166"/>
      <c r="G502" s="166"/>
      <c r="H502" s="166"/>
      <c r="I502" s="166"/>
      <c r="J502" s="166"/>
      <c r="K502" s="166"/>
      <c r="L502" s="166"/>
      <c r="M502" s="166"/>
      <c r="N502" s="166"/>
      <c r="O502" s="166"/>
      <c r="P502" s="166"/>
      <c r="Q502" s="166"/>
      <c r="R502" s="166"/>
      <c r="S502" s="166"/>
      <c r="T502" s="168"/>
      <c r="U502" s="169"/>
      <c r="V502" s="169"/>
      <c r="W502" s="166"/>
      <c r="X502" s="166"/>
      <c r="Y502" s="166"/>
      <c r="Z502" s="166"/>
      <c r="AA502" s="166"/>
      <c r="AB502" s="166"/>
      <c r="AC502" s="166"/>
      <c r="AD502" s="166"/>
      <c r="AE502" s="166"/>
      <c r="AF502" s="166"/>
      <c r="AG502" s="166"/>
      <c r="AH502" s="166"/>
      <c r="AI502" s="166"/>
      <c r="AJ502" s="166"/>
      <c r="AK502" s="166"/>
      <c r="AL502" s="166"/>
      <c r="AM502" s="166"/>
      <c r="AN502" s="166"/>
      <c r="AO502" s="166"/>
      <c r="AP502" s="166"/>
      <c r="AQ502" s="166"/>
      <c r="AR502" s="166"/>
      <c r="AS502" s="166"/>
      <c r="AT502" s="166"/>
      <c r="AU502" s="166"/>
      <c r="AV502" s="166"/>
      <c r="AW502" s="166"/>
      <c r="AX502" s="166"/>
      <c r="AY502" s="166"/>
      <c r="AZ502" s="166"/>
      <c r="BA502" s="166"/>
      <c r="BB502" s="166"/>
      <c r="BC502" s="166"/>
      <c r="BD502" s="166"/>
      <c r="BE502" s="166"/>
      <c r="BF502" s="166"/>
      <c r="BG502" s="166"/>
      <c r="BH502" s="166"/>
      <c r="BI502" s="166"/>
      <c r="BJ502" s="166"/>
      <c r="BK502" s="166"/>
      <c r="BL502" s="166"/>
      <c r="BM502" s="166"/>
      <c r="BN502" s="166"/>
      <c r="BO502" s="166"/>
      <c r="BP502" s="166"/>
      <c r="BQ502" s="166"/>
      <c r="BR502" s="166"/>
      <c r="BS502" s="166"/>
      <c r="BT502" s="166"/>
      <c r="BU502" s="166"/>
      <c r="BV502" s="166"/>
      <c r="BW502" s="166"/>
      <c r="BX502" s="166"/>
      <c r="BY502" s="166"/>
      <c r="BZ502" s="166"/>
      <c r="CA502" s="166"/>
      <c r="CB502" s="166"/>
      <c r="CC502" s="166"/>
      <c r="CD502" s="166"/>
      <c r="CE502" s="166"/>
      <c r="CF502" s="166"/>
      <c r="CG502" s="166"/>
      <c r="CH502" s="166"/>
      <c r="CI502" s="166"/>
      <c r="CJ502" s="166"/>
      <c r="CK502" s="166"/>
      <c r="CL502" s="166"/>
      <c r="CM502" s="166"/>
      <c r="CN502" s="166"/>
      <c r="CO502" s="166"/>
      <c r="CP502" s="166"/>
      <c r="CQ502" s="166"/>
      <c r="CR502" s="166"/>
      <c r="CS502" s="166"/>
      <c r="CT502" s="166"/>
      <c r="CU502" s="166"/>
      <c r="CV502" s="166"/>
      <c r="CW502" s="166"/>
      <c r="CX502" s="166"/>
      <c r="CY502" s="166"/>
      <c r="CZ502" s="166"/>
    </row>
    <row r="503" spans="1:104" ht="11.25" customHeight="1" x14ac:dyDescent="0.2">
      <c r="A503" s="166"/>
      <c r="B503" s="166"/>
      <c r="C503" s="166"/>
      <c r="D503" s="166"/>
      <c r="E503" s="166"/>
      <c r="F503" s="166"/>
      <c r="G503" s="166"/>
      <c r="H503" s="166"/>
      <c r="I503" s="166"/>
      <c r="J503" s="166"/>
      <c r="K503" s="166"/>
      <c r="L503" s="166"/>
      <c r="M503" s="166"/>
      <c r="N503" s="166"/>
      <c r="O503" s="166"/>
      <c r="P503" s="166"/>
      <c r="Q503" s="166"/>
      <c r="R503" s="166"/>
      <c r="S503" s="166"/>
      <c r="T503" s="168"/>
      <c r="U503" s="169"/>
      <c r="V503" s="169"/>
      <c r="W503" s="166"/>
      <c r="X503" s="166"/>
      <c r="Y503" s="166"/>
      <c r="Z503" s="166"/>
      <c r="AA503" s="166"/>
      <c r="AB503" s="166"/>
      <c r="AC503" s="166"/>
      <c r="AD503" s="166"/>
      <c r="AE503" s="166"/>
      <c r="AF503" s="166"/>
      <c r="AG503" s="166"/>
      <c r="AH503" s="166"/>
      <c r="AI503" s="166"/>
      <c r="AJ503" s="166"/>
      <c r="AK503" s="166"/>
      <c r="AL503" s="166"/>
      <c r="AM503" s="166"/>
      <c r="AN503" s="166"/>
      <c r="AO503" s="166"/>
      <c r="AP503" s="166"/>
      <c r="AQ503" s="166"/>
      <c r="AR503" s="166"/>
      <c r="AS503" s="166"/>
      <c r="AT503" s="166"/>
      <c r="AU503" s="166"/>
      <c r="AV503" s="166"/>
      <c r="AW503" s="166"/>
      <c r="AX503" s="166"/>
      <c r="AY503" s="166"/>
      <c r="AZ503" s="166"/>
      <c r="BA503" s="166"/>
      <c r="BB503" s="166"/>
      <c r="BC503" s="166"/>
      <c r="BD503" s="166"/>
      <c r="BE503" s="166"/>
      <c r="BF503" s="166"/>
      <c r="BG503" s="166"/>
      <c r="BH503" s="166"/>
      <c r="BI503" s="166"/>
      <c r="BJ503" s="166"/>
      <c r="BK503" s="166"/>
      <c r="BL503" s="166"/>
      <c r="BM503" s="166"/>
      <c r="BN503" s="166"/>
      <c r="BO503" s="166"/>
      <c r="BP503" s="166"/>
      <c r="BQ503" s="166"/>
      <c r="BR503" s="166"/>
      <c r="BS503" s="166"/>
      <c r="BT503" s="166"/>
      <c r="BU503" s="166"/>
      <c r="BV503" s="166"/>
      <c r="BW503" s="166"/>
      <c r="BX503" s="166"/>
      <c r="BY503" s="166"/>
      <c r="BZ503" s="166"/>
      <c r="CA503" s="166"/>
      <c r="CB503" s="166"/>
      <c r="CC503" s="166"/>
      <c r="CD503" s="166"/>
      <c r="CE503" s="166"/>
      <c r="CF503" s="166"/>
      <c r="CG503" s="166"/>
      <c r="CH503" s="166"/>
      <c r="CI503" s="166"/>
      <c r="CJ503" s="166"/>
      <c r="CK503" s="166"/>
      <c r="CL503" s="166"/>
      <c r="CM503" s="166"/>
      <c r="CN503" s="166"/>
      <c r="CO503" s="166"/>
      <c r="CP503" s="166"/>
      <c r="CQ503" s="166"/>
      <c r="CR503" s="166"/>
      <c r="CS503" s="166"/>
      <c r="CT503" s="166"/>
      <c r="CU503" s="166"/>
      <c r="CV503" s="166"/>
      <c r="CW503" s="166"/>
      <c r="CX503" s="166"/>
      <c r="CY503" s="166"/>
      <c r="CZ503" s="166"/>
    </row>
    <row r="504" spans="1:104" ht="11.25" customHeight="1" x14ac:dyDescent="0.2">
      <c r="A504" s="166"/>
      <c r="B504" s="166"/>
      <c r="C504" s="166"/>
      <c r="D504" s="166"/>
      <c r="E504" s="166"/>
      <c r="F504" s="166"/>
      <c r="G504" s="166"/>
      <c r="H504" s="166"/>
      <c r="I504" s="166"/>
      <c r="J504" s="166"/>
      <c r="K504" s="166"/>
      <c r="L504" s="166"/>
      <c r="M504" s="166"/>
      <c r="N504" s="166"/>
      <c r="O504" s="166"/>
      <c r="P504" s="166"/>
      <c r="Q504" s="166"/>
      <c r="R504" s="166"/>
      <c r="S504" s="166"/>
      <c r="T504" s="168"/>
      <c r="U504" s="169"/>
      <c r="V504" s="169"/>
      <c r="W504" s="166"/>
      <c r="X504" s="166"/>
      <c r="Y504" s="166"/>
      <c r="Z504" s="166"/>
      <c r="AA504" s="166"/>
      <c r="AB504" s="166"/>
      <c r="AC504" s="166"/>
      <c r="AD504" s="166"/>
      <c r="AE504" s="166"/>
      <c r="AF504" s="166"/>
      <c r="AG504" s="166"/>
      <c r="AH504" s="166"/>
      <c r="AI504" s="166"/>
      <c r="AJ504" s="166"/>
      <c r="AK504" s="166"/>
      <c r="AL504" s="166"/>
      <c r="AM504" s="166"/>
      <c r="AN504" s="166"/>
      <c r="AO504" s="166"/>
      <c r="AP504" s="166"/>
      <c r="AQ504" s="166"/>
      <c r="AR504" s="166"/>
      <c r="AS504" s="166"/>
      <c r="AT504" s="166"/>
      <c r="AU504" s="166"/>
      <c r="AV504" s="166"/>
      <c r="AW504" s="166"/>
      <c r="AX504" s="166"/>
      <c r="AY504" s="166"/>
      <c r="AZ504" s="166"/>
      <c r="BA504" s="166"/>
      <c r="BB504" s="166"/>
      <c r="BC504" s="166"/>
      <c r="BD504" s="166"/>
      <c r="BE504" s="166"/>
      <c r="BF504" s="166"/>
      <c r="BG504" s="166"/>
      <c r="BH504" s="166"/>
      <c r="BI504" s="166"/>
      <c r="BJ504" s="166"/>
      <c r="BK504" s="166"/>
      <c r="BL504" s="166"/>
      <c r="BM504" s="166"/>
      <c r="BN504" s="166"/>
      <c r="BO504" s="166"/>
      <c r="BP504" s="166"/>
      <c r="BQ504" s="166"/>
      <c r="BR504" s="166"/>
      <c r="BS504" s="166"/>
      <c r="BT504" s="166"/>
      <c r="BU504" s="166"/>
      <c r="BV504" s="166"/>
      <c r="BW504" s="166"/>
      <c r="BX504" s="166"/>
      <c r="BY504" s="166"/>
      <c r="BZ504" s="166"/>
      <c r="CA504" s="166"/>
      <c r="CB504" s="166"/>
      <c r="CC504" s="166"/>
      <c r="CD504" s="166"/>
      <c r="CE504" s="166"/>
      <c r="CF504" s="166"/>
      <c r="CG504" s="166"/>
      <c r="CH504" s="166"/>
      <c r="CI504" s="166"/>
      <c r="CJ504" s="166"/>
      <c r="CK504" s="166"/>
      <c r="CL504" s="166"/>
      <c r="CM504" s="166"/>
      <c r="CN504" s="166"/>
      <c r="CO504" s="166"/>
      <c r="CP504" s="166"/>
      <c r="CQ504" s="166"/>
      <c r="CR504" s="166"/>
      <c r="CS504" s="166"/>
      <c r="CT504" s="166"/>
      <c r="CU504" s="166"/>
      <c r="CV504" s="166"/>
      <c r="CW504" s="166"/>
      <c r="CX504" s="166"/>
      <c r="CY504" s="166"/>
      <c r="CZ504" s="166"/>
    </row>
    <row r="505" spans="1:104" ht="11.25" customHeight="1" x14ac:dyDescent="0.2">
      <c r="A505" s="166"/>
      <c r="B505" s="166"/>
      <c r="C505" s="166"/>
      <c r="D505" s="166"/>
      <c r="E505" s="166"/>
      <c r="F505" s="166"/>
      <c r="G505" s="166"/>
      <c r="H505" s="166"/>
      <c r="I505" s="166"/>
      <c r="J505" s="166"/>
      <c r="K505" s="166"/>
      <c r="L505" s="166"/>
      <c r="M505" s="166"/>
      <c r="N505" s="166"/>
      <c r="O505" s="166"/>
      <c r="P505" s="166"/>
      <c r="Q505" s="166"/>
      <c r="R505" s="166"/>
      <c r="S505" s="166"/>
      <c r="T505" s="168"/>
      <c r="U505" s="169"/>
      <c r="V505" s="169"/>
      <c r="W505" s="166"/>
      <c r="X505" s="166"/>
      <c r="Y505" s="166"/>
      <c r="Z505" s="166"/>
      <c r="AA505" s="166"/>
      <c r="AB505" s="166"/>
      <c r="AC505" s="166"/>
      <c r="AD505" s="166"/>
      <c r="AE505" s="166"/>
      <c r="AF505" s="166"/>
      <c r="AG505" s="166"/>
      <c r="AH505" s="166"/>
      <c r="AI505" s="166"/>
      <c r="AJ505" s="166"/>
      <c r="AK505" s="166"/>
      <c r="AL505" s="166"/>
      <c r="AM505" s="166"/>
      <c r="AN505" s="166"/>
      <c r="AO505" s="166"/>
      <c r="AP505" s="166"/>
      <c r="AQ505" s="166"/>
      <c r="AR505" s="166"/>
      <c r="AS505" s="166"/>
      <c r="AT505" s="166"/>
      <c r="AU505" s="166"/>
      <c r="AV505" s="166"/>
      <c r="AW505" s="166"/>
      <c r="AX505" s="166"/>
      <c r="AY505" s="166"/>
      <c r="AZ505" s="166"/>
      <c r="BA505" s="166"/>
      <c r="BB505" s="166"/>
      <c r="BC505" s="166"/>
      <c r="BD505" s="166"/>
      <c r="BE505" s="166"/>
      <c r="BF505" s="166"/>
      <c r="BG505" s="166"/>
      <c r="BH505" s="166"/>
      <c r="BI505" s="166"/>
      <c r="BJ505" s="166"/>
      <c r="BK505" s="166"/>
      <c r="BL505" s="166"/>
      <c r="BM505" s="166"/>
      <c r="BN505" s="166"/>
      <c r="BO505" s="166"/>
      <c r="BP505" s="166"/>
      <c r="BQ505" s="166"/>
      <c r="BR505" s="166"/>
      <c r="BS505" s="166"/>
      <c r="BT505" s="166"/>
      <c r="BU505" s="166"/>
      <c r="BV505" s="166"/>
      <c r="BW505" s="166"/>
      <c r="BX505" s="166"/>
      <c r="BY505" s="166"/>
      <c r="BZ505" s="166"/>
      <c r="CA505" s="166"/>
      <c r="CB505" s="166"/>
      <c r="CC505" s="166"/>
      <c r="CD505" s="166"/>
      <c r="CE505" s="166"/>
      <c r="CF505" s="166"/>
      <c r="CG505" s="166"/>
      <c r="CH505" s="166"/>
      <c r="CI505" s="166"/>
      <c r="CJ505" s="166"/>
      <c r="CK505" s="166"/>
      <c r="CL505" s="166"/>
      <c r="CM505" s="166"/>
      <c r="CN505" s="166"/>
      <c r="CO505" s="166"/>
      <c r="CP505" s="166"/>
      <c r="CQ505" s="166"/>
      <c r="CR505" s="166"/>
      <c r="CS505" s="166"/>
      <c r="CT505" s="166"/>
      <c r="CU505" s="166"/>
      <c r="CV505" s="166"/>
      <c r="CW505" s="166"/>
      <c r="CX505" s="166"/>
      <c r="CY505" s="166"/>
      <c r="CZ505" s="166"/>
    </row>
    <row r="506" spans="1:104" ht="11.25" customHeight="1" x14ac:dyDescent="0.2">
      <c r="A506" s="166"/>
      <c r="B506" s="166"/>
      <c r="C506" s="166"/>
      <c r="D506" s="166"/>
      <c r="E506" s="166"/>
      <c r="F506" s="166"/>
      <c r="G506" s="166"/>
      <c r="H506" s="166"/>
      <c r="I506" s="166"/>
      <c r="J506" s="166"/>
      <c r="K506" s="166"/>
      <c r="L506" s="166"/>
      <c r="M506" s="166"/>
      <c r="N506" s="166"/>
      <c r="O506" s="166"/>
      <c r="P506" s="166"/>
      <c r="Q506" s="166"/>
      <c r="R506" s="166"/>
      <c r="S506" s="166"/>
      <c r="T506" s="168"/>
      <c r="U506" s="169"/>
      <c r="V506" s="169"/>
      <c r="W506" s="166"/>
      <c r="X506" s="166"/>
      <c r="Y506" s="166"/>
      <c r="Z506" s="166"/>
      <c r="AA506" s="166"/>
      <c r="AB506" s="166"/>
      <c r="AC506" s="166"/>
      <c r="AD506" s="166"/>
      <c r="AE506" s="166"/>
      <c r="AF506" s="166"/>
      <c r="AG506" s="166"/>
      <c r="AH506" s="166"/>
      <c r="AI506" s="166"/>
      <c r="AJ506" s="166"/>
      <c r="AK506" s="166"/>
      <c r="AL506" s="166"/>
      <c r="AM506" s="166"/>
      <c r="AN506" s="166"/>
      <c r="AO506" s="166"/>
      <c r="AP506" s="166"/>
      <c r="AQ506" s="166"/>
      <c r="AR506" s="166"/>
      <c r="AS506" s="166"/>
      <c r="AT506" s="166"/>
      <c r="AU506" s="166"/>
      <c r="AV506" s="166"/>
      <c r="AW506" s="166"/>
      <c r="AX506" s="166"/>
      <c r="AY506" s="166"/>
      <c r="AZ506" s="166"/>
      <c r="BA506" s="166"/>
      <c r="BB506" s="166"/>
      <c r="BC506" s="166"/>
      <c r="BD506" s="166"/>
      <c r="BE506" s="166"/>
      <c r="BF506" s="166"/>
      <c r="BG506" s="166"/>
      <c r="BH506" s="166"/>
      <c r="BI506" s="166"/>
      <c r="BJ506" s="166"/>
      <c r="BK506" s="166"/>
      <c r="BL506" s="166"/>
      <c r="BM506" s="166"/>
      <c r="BN506" s="166"/>
      <c r="BO506" s="166"/>
      <c r="BP506" s="166"/>
      <c r="BQ506" s="166"/>
      <c r="BR506" s="166"/>
      <c r="BS506" s="166"/>
      <c r="BT506" s="166"/>
      <c r="BU506" s="166"/>
      <c r="BV506" s="166"/>
      <c r="BW506" s="166"/>
      <c r="BX506" s="166"/>
      <c r="BY506" s="166"/>
      <c r="BZ506" s="166"/>
      <c r="CA506" s="166"/>
      <c r="CB506" s="166"/>
      <c r="CC506" s="166"/>
      <c r="CD506" s="166"/>
      <c r="CE506" s="166"/>
      <c r="CF506" s="166"/>
      <c r="CG506" s="166"/>
      <c r="CH506" s="166"/>
      <c r="CI506" s="166"/>
      <c r="CJ506" s="166"/>
      <c r="CK506" s="166"/>
      <c r="CL506" s="166"/>
      <c r="CM506" s="166"/>
      <c r="CN506" s="166"/>
      <c r="CO506" s="166"/>
      <c r="CP506" s="166"/>
      <c r="CQ506" s="166"/>
      <c r="CR506" s="166"/>
      <c r="CS506" s="166"/>
      <c r="CT506" s="166"/>
      <c r="CU506" s="166"/>
      <c r="CV506" s="166"/>
      <c r="CW506" s="166"/>
      <c r="CX506" s="166"/>
      <c r="CY506" s="166"/>
      <c r="CZ506" s="166"/>
    </row>
    <row r="507" spans="1:104" ht="11.25" customHeight="1" x14ac:dyDescent="0.2">
      <c r="A507" s="166"/>
      <c r="B507" s="166"/>
      <c r="C507" s="166"/>
      <c r="D507" s="166"/>
      <c r="E507" s="166"/>
      <c r="F507" s="166"/>
      <c r="G507" s="166"/>
      <c r="H507" s="166"/>
      <c r="I507" s="166"/>
      <c r="J507" s="166"/>
      <c r="K507" s="166"/>
      <c r="L507" s="166"/>
      <c r="M507" s="166"/>
      <c r="N507" s="166"/>
      <c r="O507" s="166"/>
      <c r="P507" s="166"/>
      <c r="Q507" s="166"/>
      <c r="R507" s="166"/>
      <c r="S507" s="166"/>
      <c r="T507" s="168"/>
      <c r="U507" s="169"/>
      <c r="V507" s="169"/>
      <c r="W507" s="166"/>
      <c r="X507" s="166"/>
      <c r="Y507" s="166"/>
      <c r="Z507" s="166"/>
      <c r="AA507" s="166"/>
      <c r="AB507" s="166"/>
      <c r="AC507" s="166"/>
      <c r="AD507" s="166"/>
      <c r="AE507" s="166"/>
      <c r="AF507" s="166"/>
      <c r="AG507" s="166"/>
      <c r="AH507" s="166"/>
      <c r="AI507" s="166"/>
      <c r="AJ507" s="166"/>
      <c r="AK507" s="166"/>
      <c r="AL507" s="166"/>
      <c r="AM507" s="166"/>
      <c r="AN507" s="166"/>
      <c r="AO507" s="166"/>
      <c r="AP507" s="166"/>
      <c r="AQ507" s="166"/>
      <c r="AR507" s="166"/>
      <c r="AS507" s="166"/>
      <c r="AT507" s="166"/>
      <c r="AU507" s="166"/>
      <c r="AV507" s="166"/>
      <c r="AW507" s="166"/>
      <c r="AX507" s="166"/>
      <c r="AY507" s="166"/>
      <c r="AZ507" s="166"/>
      <c r="BA507" s="166"/>
      <c r="BB507" s="166"/>
      <c r="BC507" s="166"/>
      <c r="BD507" s="166"/>
      <c r="BE507" s="166"/>
      <c r="BF507" s="166"/>
      <c r="BG507" s="166"/>
      <c r="BH507" s="166"/>
      <c r="BI507" s="166"/>
      <c r="BJ507" s="166"/>
      <c r="BK507" s="166"/>
      <c r="BL507" s="166"/>
      <c r="BM507" s="166"/>
      <c r="BN507" s="166"/>
      <c r="BO507" s="166"/>
      <c r="BP507" s="166"/>
      <c r="BQ507" s="166"/>
      <c r="BR507" s="166"/>
      <c r="BS507" s="166"/>
      <c r="BT507" s="166"/>
      <c r="BU507" s="166"/>
      <c r="BV507" s="166"/>
      <c r="BW507" s="166"/>
      <c r="BX507" s="166"/>
      <c r="BY507" s="166"/>
      <c r="BZ507" s="166"/>
      <c r="CA507" s="166"/>
      <c r="CB507" s="166"/>
      <c r="CC507" s="166"/>
      <c r="CD507" s="166"/>
      <c r="CE507" s="166"/>
      <c r="CF507" s="166"/>
      <c r="CG507" s="166"/>
      <c r="CH507" s="166"/>
      <c r="CI507" s="166"/>
      <c r="CJ507" s="166"/>
      <c r="CK507" s="166"/>
      <c r="CL507" s="166"/>
      <c r="CM507" s="166"/>
      <c r="CN507" s="166"/>
      <c r="CO507" s="166"/>
      <c r="CP507" s="166"/>
      <c r="CQ507" s="166"/>
      <c r="CR507" s="166"/>
      <c r="CS507" s="166"/>
      <c r="CT507" s="166"/>
      <c r="CU507" s="166"/>
      <c r="CV507" s="166"/>
      <c r="CW507" s="166"/>
      <c r="CX507" s="166"/>
      <c r="CY507" s="166"/>
      <c r="CZ507" s="166"/>
    </row>
    <row r="508" spans="1:104" ht="11.25" customHeight="1" x14ac:dyDescent="0.2">
      <c r="A508" s="166"/>
      <c r="B508" s="166"/>
      <c r="C508" s="166"/>
      <c r="D508" s="166"/>
      <c r="E508" s="166"/>
      <c r="F508" s="166"/>
      <c r="G508" s="166"/>
      <c r="H508" s="166"/>
      <c r="I508" s="166"/>
      <c r="J508" s="166"/>
      <c r="K508" s="166"/>
      <c r="L508" s="166"/>
      <c r="M508" s="166"/>
      <c r="N508" s="166"/>
      <c r="O508" s="166"/>
      <c r="P508" s="166"/>
      <c r="Q508" s="166"/>
      <c r="R508" s="166"/>
      <c r="S508" s="166"/>
      <c r="T508" s="168"/>
      <c r="U508" s="169"/>
      <c r="V508" s="169"/>
      <c r="W508" s="166"/>
      <c r="X508" s="166"/>
      <c r="Y508" s="166"/>
      <c r="Z508" s="166"/>
      <c r="AA508" s="166"/>
      <c r="AB508" s="166"/>
      <c r="AC508" s="166"/>
      <c r="AD508" s="166"/>
      <c r="AE508" s="166"/>
      <c r="AF508" s="166"/>
      <c r="AG508" s="166"/>
      <c r="AH508" s="166"/>
      <c r="AI508" s="166"/>
      <c r="AJ508" s="166"/>
      <c r="AK508" s="166"/>
      <c r="AL508" s="166"/>
      <c r="AM508" s="166"/>
      <c r="AN508" s="166"/>
      <c r="AO508" s="166"/>
      <c r="AP508" s="166"/>
      <c r="AQ508" s="166"/>
      <c r="AR508" s="166"/>
      <c r="AS508" s="166"/>
      <c r="AT508" s="166"/>
      <c r="AU508" s="166"/>
      <c r="AV508" s="166"/>
      <c r="AW508" s="166"/>
      <c r="AX508" s="166"/>
      <c r="AY508" s="166"/>
      <c r="AZ508" s="166"/>
      <c r="BA508" s="166"/>
      <c r="BB508" s="166"/>
      <c r="BC508" s="166"/>
      <c r="BD508" s="166"/>
      <c r="BE508" s="166"/>
      <c r="BF508" s="166"/>
      <c r="BG508" s="166"/>
      <c r="BH508" s="166"/>
      <c r="BI508" s="166"/>
      <c r="BJ508" s="166"/>
      <c r="BK508" s="166"/>
      <c r="BL508" s="166"/>
      <c r="BM508" s="166"/>
      <c r="BN508" s="166"/>
      <c r="BO508" s="166"/>
      <c r="BP508" s="166"/>
      <c r="BQ508" s="166"/>
      <c r="BR508" s="166"/>
      <c r="BS508" s="166"/>
      <c r="BT508" s="166"/>
      <c r="BU508" s="166"/>
      <c r="BV508" s="166"/>
      <c r="BW508" s="166"/>
      <c r="BX508" s="166"/>
      <c r="BY508" s="166"/>
      <c r="BZ508" s="166"/>
      <c r="CA508" s="166"/>
      <c r="CB508" s="166"/>
      <c r="CC508" s="166"/>
      <c r="CD508" s="166"/>
      <c r="CE508" s="166"/>
      <c r="CF508" s="166"/>
      <c r="CG508" s="166"/>
      <c r="CH508" s="166"/>
      <c r="CI508" s="166"/>
      <c r="CJ508" s="166"/>
      <c r="CK508" s="166"/>
      <c r="CL508" s="166"/>
      <c r="CM508" s="166"/>
      <c r="CN508" s="166"/>
      <c r="CO508" s="166"/>
      <c r="CP508" s="166"/>
      <c r="CQ508" s="166"/>
      <c r="CR508" s="166"/>
      <c r="CS508" s="166"/>
      <c r="CT508" s="166"/>
      <c r="CU508" s="166"/>
      <c r="CV508" s="166"/>
      <c r="CW508" s="166"/>
      <c r="CX508" s="166"/>
      <c r="CY508" s="166"/>
      <c r="CZ508" s="166"/>
    </row>
    <row r="509" spans="1:104" ht="11.25" customHeight="1" x14ac:dyDescent="0.2">
      <c r="A509" s="166"/>
      <c r="B509" s="166"/>
      <c r="C509" s="166"/>
      <c r="D509" s="166"/>
      <c r="E509" s="166"/>
      <c r="F509" s="166"/>
      <c r="G509" s="166"/>
      <c r="H509" s="166"/>
      <c r="I509" s="166"/>
      <c r="J509" s="166"/>
      <c r="K509" s="166"/>
      <c r="L509" s="166"/>
      <c r="M509" s="166"/>
      <c r="N509" s="166"/>
      <c r="O509" s="166"/>
      <c r="P509" s="166"/>
      <c r="Q509" s="166"/>
      <c r="R509" s="166"/>
      <c r="S509" s="166"/>
      <c r="T509" s="168"/>
      <c r="U509" s="169"/>
      <c r="V509" s="169"/>
      <c r="W509" s="166"/>
      <c r="X509" s="166"/>
      <c r="Y509" s="166"/>
      <c r="Z509" s="166"/>
      <c r="AA509" s="166"/>
      <c r="AB509" s="166"/>
      <c r="AC509" s="166"/>
      <c r="AD509" s="166"/>
      <c r="AE509" s="166"/>
      <c r="AF509" s="166"/>
      <c r="AG509" s="166"/>
      <c r="AH509" s="166"/>
      <c r="AI509" s="166"/>
      <c r="AJ509" s="166"/>
      <c r="AK509" s="166"/>
      <c r="AL509" s="166"/>
      <c r="AM509" s="166"/>
      <c r="AN509" s="166"/>
      <c r="AO509" s="166"/>
      <c r="AP509" s="166"/>
      <c r="AQ509" s="166"/>
      <c r="AR509" s="166"/>
      <c r="AS509" s="166"/>
      <c r="AT509" s="166"/>
      <c r="AU509" s="166"/>
      <c r="AV509" s="166"/>
      <c r="AW509" s="166"/>
      <c r="AX509" s="166"/>
      <c r="AY509" s="166"/>
      <c r="AZ509" s="166"/>
      <c r="BA509" s="166"/>
      <c r="BB509" s="166"/>
      <c r="BC509" s="166"/>
      <c r="BD509" s="166"/>
      <c r="BE509" s="166"/>
      <c r="BF509" s="166"/>
      <c r="BG509" s="166"/>
      <c r="BH509" s="166"/>
      <c r="BI509" s="166"/>
      <c r="BJ509" s="166"/>
      <c r="BK509" s="166"/>
      <c r="BL509" s="166"/>
      <c r="BM509" s="166"/>
      <c r="BN509" s="166"/>
      <c r="BO509" s="166"/>
      <c r="BP509" s="166"/>
      <c r="BQ509" s="166"/>
      <c r="BR509" s="166"/>
      <c r="BS509" s="166"/>
      <c r="BT509" s="166"/>
      <c r="BU509" s="166"/>
      <c r="BV509" s="166"/>
      <c r="BW509" s="166"/>
      <c r="BX509" s="166"/>
      <c r="BY509" s="166"/>
      <c r="BZ509" s="166"/>
      <c r="CA509" s="166"/>
      <c r="CB509" s="166"/>
      <c r="CC509" s="166"/>
      <c r="CD509" s="166"/>
      <c r="CE509" s="166"/>
      <c r="CF509" s="166"/>
      <c r="CG509" s="166"/>
      <c r="CH509" s="166"/>
      <c r="CI509" s="166"/>
      <c r="CJ509" s="166"/>
      <c r="CK509" s="166"/>
      <c r="CL509" s="166"/>
      <c r="CM509" s="166"/>
      <c r="CN509" s="166"/>
      <c r="CO509" s="166"/>
      <c r="CP509" s="166"/>
      <c r="CQ509" s="166"/>
      <c r="CR509" s="166"/>
      <c r="CS509" s="166"/>
      <c r="CT509" s="166"/>
      <c r="CU509" s="166"/>
      <c r="CV509" s="166"/>
      <c r="CW509" s="166"/>
      <c r="CX509" s="166"/>
      <c r="CY509" s="166"/>
      <c r="CZ509" s="166"/>
    </row>
    <row r="510" spans="1:104" ht="11.25" customHeight="1" x14ac:dyDescent="0.2">
      <c r="A510" s="166"/>
      <c r="B510" s="166"/>
      <c r="C510" s="166"/>
      <c r="D510" s="166"/>
      <c r="E510" s="166"/>
      <c r="F510" s="166"/>
      <c r="G510" s="166"/>
      <c r="H510" s="166"/>
      <c r="I510" s="166"/>
      <c r="J510" s="166"/>
      <c r="K510" s="166"/>
      <c r="L510" s="166"/>
      <c r="M510" s="166"/>
      <c r="N510" s="166"/>
      <c r="O510" s="166"/>
      <c r="P510" s="166"/>
      <c r="Q510" s="166"/>
      <c r="R510" s="166"/>
      <c r="S510" s="166"/>
      <c r="T510" s="168"/>
      <c r="U510" s="169"/>
      <c r="V510" s="169"/>
      <c r="W510" s="166"/>
      <c r="X510" s="166"/>
      <c r="Y510" s="166"/>
      <c r="Z510" s="166"/>
      <c r="AA510" s="166"/>
      <c r="AB510" s="166"/>
      <c r="AC510" s="166"/>
      <c r="AD510" s="166"/>
      <c r="AE510" s="166"/>
      <c r="AF510" s="166"/>
      <c r="AG510" s="166"/>
      <c r="AH510" s="166"/>
      <c r="AI510" s="166"/>
      <c r="AJ510" s="166"/>
      <c r="AK510" s="166"/>
      <c r="AL510" s="166"/>
      <c r="AM510" s="166"/>
      <c r="AN510" s="166"/>
      <c r="AO510" s="166"/>
      <c r="AP510" s="166"/>
      <c r="AQ510" s="166"/>
      <c r="AR510" s="166"/>
      <c r="AS510" s="166"/>
      <c r="AT510" s="166"/>
      <c r="AU510" s="166"/>
      <c r="AV510" s="166"/>
      <c r="AW510" s="166"/>
      <c r="AX510" s="166"/>
      <c r="AY510" s="166"/>
      <c r="AZ510" s="166"/>
      <c r="BA510" s="166"/>
      <c r="BB510" s="166"/>
      <c r="BC510" s="166"/>
      <c r="BD510" s="166"/>
      <c r="BE510" s="166"/>
      <c r="BF510" s="166"/>
      <c r="BG510" s="166"/>
      <c r="BH510" s="166"/>
      <c r="BI510" s="166"/>
      <c r="BJ510" s="166"/>
      <c r="BK510" s="166"/>
      <c r="BL510" s="166"/>
      <c r="BM510" s="166"/>
      <c r="BN510" s="166"/>
      <c r="BO510" s="166"/>
      <c r="BP510" s="166"/>
      <c r="BQ510" s="166"/>
      <c r="BR510" s="166"/>
      <c r="BS510" s="166"/>
      <c r="BT510" s="166"/>
      <c r="BU510" s="166"/>
      <c r="BV510" s="166"/>
      <c r="BW510" s="166"/>
      <c r="BX510" s="166"/>
      <c r="BY510" s="166"/>
      <c r="BZ510" s="166"/>
      <c r="CA510" s="166"/>
      <c r="CB510" s="166"/>
      <c r="CC510" s="166"/>
      <c r="CD510" s="166"/>
      <c r="CE510" s="166"/>
      <c r="CF510" s="166"/>
      <c r="CG510" s="166"/>
      <c r="CH510" s="166"/>
      <c r="CI510" s="166"/>
      <c r="CJ510" s="166"/>
      <c r="CK510" s="166"/>
      <c r="CL510" s="166"/>
      <c r="CM510" s="166"/>
      <c r="CN510" s="166"/>
      <c r="CO510" s="166"/>
      <c r="CP510" s="166"/>
      <c r="CQ510" s="166"/>
      <c r="CR510" s="166"/>
      <c r="CS510" s="166"/>
      <c r="CT510" s="166"/>
      <c r="CU510" s="166"/>
      <c r="CV510" s="166"/>
      <c r="CW510" s="166"/>
      <c r="CX510" s="166"/>
      <c r="CY510" s="166"/>
      <c r="CZ510" s="166"/>
    </row>
    <row r="511" spans="1:104" ht="11.25" customHeight="1" x14ac:dyDescent="0.2">
      <c r="A511" s="166"/>
      <c r="B511" s="166"/>
      <c r="C511" s="166"/>
      <c r="D511" s="166"/>
      <c r="E511" s="166"/>
      <c r="F511" s="166"/>
      <c r="G511" s="166"/>
      <c r="H511" s="166"/>
      <c r="I511" s="166"/>
      <c r="J511" s="166"/>
      <c r="K511" s="166"/>
      <c r="L511" s="166"/>
      <c r="M511" s="166"/>
      <c r="N511" s="166"/>
      <c r="O511" s="166"/>
      <c r="P511" s="166"/>
      <c r="Q511" s="166"/>
      <c r="R511" s="166"/>
      <c r="S511" s="166"/>
      <c r="T511" s="168"/>
      <c r="U511" s="169"/>
      <c r="V511" s="169"/>
      <c r="W511" s="166"/>
      <c r="X511" s="166"/>
      <c r="Y511" s="166"/>
      <c r="Z511" s="166"/>
      <c r="AA511" s="166"/>
      <c r="AB511" s="166"/>
      <c r="AC511" s="166"/>
      <c r="AD511" s="166"/>
      <c r="AE511" s="166"/>
      <c r="AF511" s="166"/>
      <c r="AG511" s="166"/>
      <c r="AH511" s="166"/>
      <c r="AI511" s="166"/>
      <c r="AJ511" s="166"/>
      <c r="AK511" s="166"/>
      <c r="AL511" s="166"/>
      <c r="AM511" s="166"/>
      <c r="AN511" s="166"/>
      <c r="AO511" s="166"/>
      <c r="AP511" s="166"/>
      <c r="AQ511" s="166"/>
      <c r="AR511" s="166"/>
      <c r="AS511" s="166"/>
      <c r="AT511" s="166"/>
      <c r="AU511" s="166"/>
      <c r="AV511" s="166"/>
      <c r="AW511" s="166"/>
      <c r="AX511" s="166"/>
      <c r="AY511" s="166"/>
      <c r="AZ511" s="166"/>
      <c r="BA511" s="166"/>
      <c r="BB511" s="166"/>
      <c r="BC511" s="166"/>
      <c r="BD511" s="166"/>
      <c r="BE511" s="166"/>
      <c r="BF511" s="166"/>
      <c r="BG511" s="166"/>
      <c r="BH511" s="166"/>
      <c r="BI511" s="166"/>
      <c r="BJ511" s="166"/>
      <c r="BK511" s="166"/>
      <c r="BL511" s="166"/>
      <c r="BM511" s="166"/>
      <c r="BN511" s="166"/>
      <c r="BO511" s="166"/>
      <c r="BP511" s="166"/>
      <c r="BQ511" s="166"/>
      <c r="BR511" s="166"/>
      <c r="BS511" s="166"/>
      <c r="BT511" s="166"/>
      <c r="BU511" s="166"/>
      <c r="BV511" s="166"/>
      <c r="BW511" s="166"/>
      <c r="BX511" s="166"/>
      <c r="BY511" s="166"/>
      <c r="BZ511" s="166"/>
      <c r="CA511" s="166"/>
      <c r="CB511" s="166"/>
      <c r="CC511" s="166"/>
      <c r="CD511" s="166"/>
      <c r="CE511" s="166"/>
      <c r="CF511" s="166"/>
      <c r="CG511" s="166"/>
      <c r="CH511" s="166"/>
      <c r="CI511" s="166"/>
      <c r="CJ511" s="166"/>
      <c r="CK511" s="166"/>
      <c r="CL511" s="166"/>
      <c r="CM511" s="166"/>
      <c r="CN511" s="166"/>
      <c r="CO511" s="166"/>
      <c r="CP511" s="166"/>
      <c r="CQ511" s="166"/>
      <c r="CR511" s="166"/>
      <c r="CS511" s="166"/>
      <c r="CT511" s="166"/>
      <c r="CU511" s="166"/>
      <c r="CV511" s="166"/>
      <c r="CW511" s="166"/>
      <c r="CX511" s="166"/>
      <c r="CY511" s="166"/>
      <c r="CZ511" s="166"/>
    </row>
    <row r="512" spans="1:104" ht="11.25" customHeight="1" x14ac:dyDescent="0.2">
      <c r="A512" s="166"/>
      <c r="B512" s="166"/>
      <c r="C512" s="166"/>
      <c r="D512" s="166"/>
      <c r="E512" s="166"/>
      <c r="F512" s="166"/>
      <c r="G512" s="166"/>
      <c r="H512" s="166"/>
      <c r="I512" s="166"/>
      <c r="J512" s="166"/>
      <c r="K512" s="166"/>
      <c r="L512" s="166"/>
      <c r="M512" s="166"/>
      <c r="N512" s="166"/>
      <c r="O512" s="166"/>
      <c r="P512" s="166"/>
      <c r="Q512" s="166"/>
      <c r="R512" s="166"/>
      <c r="S512" s="166"/>
      <c r="T512" s="168"/>
      <c r="U512" s="169"/>
      <c r="V512" s="169"/>
      <c r="W512" s="166"/>
      <c r="X512" s="166"/>
      <c r="Y512" s="166"/>
      <c r="Z512" s="166"/>
      <c r="AA512" s="166"/>
      <c r="AB512" s="166"/>
      <c r="AC512" s="166"/>
      <c r="AD512" s="166"/>
      <c r="AE512" s="166"/>
      <c r="AF512" s="166"/>
      <c r="AG512" s="166"/>
      <c r="AH512" s="166"/>
      <c r="AI512" s="166"/>
      <c r="AJ512" s="166"/>
      <c r="AK512" s="166"/>
      <c r="AL512" s="166"/>
      <c r="AM512" s="166"/>
      <c r="AN512" s="166"/>
      <c r="AO512" s="166"/>
      <c r="AP512" s="166"/>
      <c r="AQ512" s="166"/>
      <c r="AR512" s="166"/>
      <c r="AS512" s="166"/>
      <c r="AT512" s="166"/>
      <c r="AU512" s="166"/>
      <c r="AV512" s="166"/>
      <c r="AW512" s="166"/>
      <c r="AX512" s="166"/>
      <c r="AY512" s="166"/>
      <c r="AZ512" s="166"/>
      <c r="BA512" s="166"/>
      <c r="BB512" s="166"/>
      <c r="BC512" s="166"/>
      <c r="BD512" s="166"/>
      <c r="BE512" s="166"/>
      <c r="BF512" s="166"/>
      <c r="BG512" s="166"/>
      <c r="BH512" s="166"/>
      <c r="BI512" s="166"/>
      <c r="BJ512" s="166"/>
      <c r="BK512" s="166"/>
      <c r="BL512" s="166"/>
      <c r="BM512" s="166"/>
      <c r="BN512" s="166"/>
      <c r="BO512" s="166"/>
      <c r="BP512" s="166"/>
      <c r="BQ512" s="166"/>
      <c r="BR512" s="166"/>
      <c r="BS512" s="166"/>
      <c r="BT512" s="166"/>
      <c r="BU512" s="166"/>
      <c r="BV512" s="166"/>
      <c r="BW512" s="166"/>
      <c r="BX512" s="166"/>
      <c r="BY512" s="166"/>
      <c r="BZ512" s="166"/>
      <c r="CA512" s="166"/>
      <c r="CB512" s="166"/>
      <c r="CC512" s="166"/>
      <c r="CD512" s="166"/>
      <c r="CE512" s="166"/>
      <c r="CF512" s="166"/>
      <c r="CG512" s="166"/>
      <c r="CH512" s="166"/>
      <c r="CI512" s="166"/>
      <c r="CJ512" s="166"/>
      <c r="CK512" s="166"/>
      <c r="CL512" s="166"/>
      <c r="CM512" s="166"/>
      <c r="CN512" s="166"/>
      <c r="CO512" s="166"/>
      <c r="CP512" s="166"/>
      <c r="CQ512" s="166"/>
      <c r="CR512" s="166"/>
      <c r="CS512" s="166"/>
      <c r="CT512" s="166"/>
      <c r="CU512" s="166"/>
      <c r="CV512" s="166"/>
      <c r="CW512" s="166"/>
      <c r="CX512" s="166"/>
      <c r="CY512" s="166"/>
      <c r="CZ512" s="166"/>
    </row>
    <row r="513" spans="1:104" ht="11.25" customHeight="1" x14ac:dyDescent="0.2">
      <c r="A513" s="166"/>
      <c r="B513" s="166"/>
      <c r="C513" s="166"/>
      <c r="D513" s="166"/>
      <c r="E513" s="166"/>
      <c r="F513" s="166"/>
      <c r="G513" s="166"/>
      <c r="H513" s="166"/>
      <c r="I513" s="166"/>
      <c r="J513" s="166"/>
      <c r="K513" s="166"/>
      <c r="L513" s="166"/>
      <c r="M513" s="166"/>
      <c r="N513" s="166"/>
      <c r="O513" s="166"/>
      <c r="P513" s="166"/>
      <c r="Q513" s="166"/>
      <c r="R513" s="166"/>
      <c r="S513" s="166"/>
      <c r="T513" s="168"/>
      <c r="U513" s="169"/>
      <c r="V513" s="169"/>
      <c r="W513" s="166"/>
      <c r="X513" s="166"/>
      <c r="Y513" s="166"/>
      <c r="Z513" s="166"/>
      <c r="AA513" s="166"/>
      <c r="AB513" s="166"/>
      <c r="AC513" s="166"/>
      <c r="AD513" s="166"/>
      <c r="AE513" s="166"/>
      <c r="AF513" s="166"/>
      <c r="AG513" s="166"/>
      <c r="AH513" s="166"/>
      <c r="AI513" s="166"/>
      <c r="AJ513" s="166"/>
      <c r="AK513" s="166"/>
      <c r="AL513" s="166"/>
      <c r="AM513" s="166"/>
      <c r="AN513" s="166"/>
      <c r="AO513" s="166"/>
      <c r="AP513" s="166"/>
      <c r="AQ513" s="166"/>
      <c r="AR513" s="166"/>
      <c r="AS513" s="166"/>
      <c r="AT513" s="166"/>
      <c r="AU513" s="166"/>
      <c r="AV513" s="166"/>
      <c r="AW513" s="166"/>
      <c r="AX513" s="166"/>
      <c r="AY513" s="166"/>
      <c r="AZ513" s="166"/>
      <c r="BA513" s="166"/>
      <c r="BB513" s="166"/>
      <c r="BC513" s="166"/>
      <c r="BD513" s="166"/>
      <c r="BE513" s="166"/>
      <c r="BF513" s="166"/>
      <c r="BG513" s="166"/>
      <c r="BH513" s="166"/>
      <c r="BI513" s="166"/>
      <c r="BJ513" s="166"/>
      <c r="BK513" s="166"/>
      <c r="BL513" s="166"/>
      <c r="BM513" s="166"/>
      <c r="BN513" s="166"/>
      <c r="BO513" s="166"/>
      <c r="BP513" s="166"/>
      <c r="BQ513" s="166"/>
      <c r="BR513" s="166"/>
      <c r="BS513" s="166"/>
      <c r="BT513" s="166"/>
      <c r="BU513" s="166"/>
      <c r="BV513" s="166"/>
      <c r="BW513" s="166"/>
      <c r="BX513" s="166"/>
      <c r="BY513" s="166"/>
      <c r="BZ513" s="166"/>
      <c r="CA513" s="166"/>
      <c r="CB513" s="166"/>
      <c r="CC513" s="166"/>
      <c r="CD513" s="166"/>
      <c r="CE513" s="166"/>
      <c r="CF513" s="166"/>
      <c r="CG513" s="166"/>
      <c r="CH513" s="166"/>
      <c r="CI513" s="166"/>
      <c r="CJ513" s="166"/>
      <c r="CK513" s="166"/>
      <c r="CL513" s="166"/>
      <c r="CM513" s="166"/>
      <c r="CN513" s="166"/>
      <c r="CO513" s="166"/>
      <c r="CP513" s="166"/>
      <c r="CQ513" s="166"/>
      <c r="CR513" s="166"/>
      <c r="CS513" s="166"/>
      <c r="CT513" s="166"/>
      <c r="CU513" s="166"/>
      <c r="CV513" s="166"/>
      <c r="CW513" s="166"/>
      <c r="CX513" s="166"/>
      <c r="CY513" s="166"/>
      <c r="CZ513" s="166"/>
    </row>
    <row r="514" spans="1:104" ht="11.25" customHeight="1" x14ac:dyDescent="0.2">
      <c r="A514" s="166"/>
      <c r="B514" s="166"/>
      <c r="C514" s="166"/>
      <c r="D514" s="166"/>
      <c r="E514" s="166"/>
      <c r="F514" s="166"/>
      <c r="G514" s="166"/>
      <c r="H514" s="166"/>
      <c r="I514" s="166"/>
      <c r="J514" s="166"/>
      <c r="K514" s="166"/>
      <c r="L514" s="166"/>
      <c r="M514" s="166"/>
      <c r="N514" s="166"/>
      <c r="O514" s="166"/>
      <c r="P514" s="166"/>
      <c r="Q514" s="166"/>
      <c r="R514" s="166"/>
      <c r="S514" s="166"/>
      <c r="T514" s="168"/>
      <c r="U514" s="169"/>
      <c r="V514" s="169"/>
      <c r="W514" s="166"/>
      <c r="X514" s="166"/>
      <c r="Y514" s="166"/>
      <c r="Z514" s="166"/>
      <c r="AA514" s="166"/>
      <c r="AB514" s="166"/>
      <c r="AC514" s="166"/>
      <c r="AD514" s="166"/>
      <c r="AE514" s="166"/>
      <c r="AF514" s="166"/>
      <c r="AG514" s="166"/>
      <c r="AH514" s="166"/>
      <c r="AI514" s="166"/>
      <c r="AJ514" s="166"/>
      <c r="AK514" s="166"/>
      <c r="AL514" s="166"/>
      <c r="AM514" s="166"/>
      <c r="AN514" s="166"/>
      <c r="AO514" s="166"/>
      <c r="AP514" s="166"/>
      <c r="AQ514" s="166"/>
      <c r="AR514" s="166"/>
      <c r="AS514" s="166"/>
      <c r="AT514" s="166"/>
      <c r="AU514" s="166"/>
      <c r="AV514" s="166"/>
      <c r="AW514" s="166"/>
      <c r="AX514" s="166"/>
      <c r="AY514" s="166"/>
      <c r="AZ514" s="166"/>
      <c r="BA514" s="166"/>
      <c r="BB514" s="166"/>
      <c r="BC514" s="166"/>
      <c r="BD514" s="166"/>
      <c r="BE514" s="166"/>
      <c r="BF514" s="166"/>
      <c r="BG514" s="166"/>
      <c r="BH514" s="166"/>
      <c r="BI514" s="166"/>
      <c r="BJ514" s="166"/>
      <c r="BK514" s="166"/>
      <c r="BL514" s="166"/>
      <c r="BM514" s="166"/>
      <c r="BN514" s="166"/>
      <c r="BO514" s="166"/>
      <c r="BP514" s="166"/>
      <c r="BQ514" s="166"/>
      <c r="BR514" s="166"/>
      <c r="BS514" s="166"/>
      <c r="BT514" s="166"/>
      <c r="BU514" s="166"/>
      <c r="BV514" s="166"/>
      <c r="BW514" s="166"/>
      <c r="BX514" s="166"/>
      <c r="BY514" s="166"/>
      <c r="BZ514" s="166"/>
      <c r="CA514" s="166"/>
      <c r="CB514" s="166"/>
      <c r="CC514" s="166"/>
      <c r="CD514" s="166"/>
      <c r="CE514" s="166"/>
      <c r="CF514" s="166"/>
      <c r="CG514" s="166"/>
      <c r="CH514" s="166"/>
      <c r="CI514" s="166"/>
      <c r="CJ514" s="166"/>
      <c r="CK514" s="166"/>
      <c r="CL514" s="166"/>
      <c r="CM514" s="166"/>
      <c r="CN514" s="166"/>
      <c r="CO514" s="166"/>
      <c r="CP514" s="166"/>
      <c r="CQ514" s="166"/>
      <c r="CR514" s="166"/>
      <c r="CS514" s="166"/>
      <c r="CT514" s="166"/>
      <c r="CU514" s="166"/>
      <c r="CV514" s="166"/>
      <c r="CW514" s="166"/>
      <c r="CX514" s="166"/>
      <c r="CY514" s="166"/>
      <c r="CZ514" s="166"/>
    </row>
    <row r="515" spans="1:104" ht="11.25" customHeight="1" x14ac:dyDescent="0.2">
      <c r="A515" s="166"/>
      <c r="B515" s="166"/>
      <c r="C515" s="166"/>
      <c r="D515" s="166"/>
      <c r="E515" s="166"/>
      <c r="F515" s="166"/>
      <c r="G515" s="166"/>
      <c r="H515" s="166"/>
      <c r="I515" s="166"/>
      <c r="J515" s="166"/>
      <c r="K515" s="166"/>
      <c r="L515" s="166"/>
      <c r="M515" s="166"/>
      <c r="N515" s="166"/>
      <c r="O515" s="166"/>
      <c r="P515" s="166"/>
      <c r="Q515" s="166"/>
      <c r="R515" s="166"/>
      <c r="S515" s="166"/>
      <c r="T515" s="168"/>
      <c r="U515" s="169"/>
      <c r="V515" s="169"/>
      <c r="W515" s="166"/>
      <c r="X515" s="166"/>
      <c r="Y515" s="166"/>
      <c r="Z515" s="166"/>
      <c r="AA515" s="166"/>
      <c r="AB515" s="166"/>
      <c r="AC515" s="166"/>
      <c r="AD515" s="166"/>
      <c r="AE515" s="166"/>
      <c r="AF515" s="166"/>
      <c r="AG515" s="166"/>
      <c r="AH515" s="166"/>
      <c r="AI515" s="166"/>
      <c r="AJ515" s="166"/>
      <c r="AK515" s="166"/>
      <c r="AL515" s="166"/>
      <c r="AM515" s="166"/>
      <c r="AN515" s="166"/>
      <c r="AO515" s="166"/>
      <c r="AP515" s="166"/>
      <c r="AQ515" s="166"/>
      <c r="AR515" s="166"/>
      <c r="AS515" s="166"/>
      <c r="AT515" s="166"/>
      <c r="AU515" s="166"/>
      <c r="AV515" s="166"/>
      <c r="AW515" s="166"/>
      <c r="AX515" s="166"/>
      <c r="AY515" s="166"/>
      <c r="AZ515" s="166"/>
      <c r="BA515" s="166"/>
      <c r="BB515" s="166"/>
      <c r="BC515" s="166"/>
      <c r="BD515" s="166"/>
      <c r="BE515" s="166"/>
      <c r="BF515" s="166"/>
      <c r="BG515" s="166"/>
      <c r="BH515" s="166"/>
      <c r="BI515" s="166"/>
      <c r="BJ515" s="166"/>
      <c r="BK515" s="166"/>
      <c r="BL515" s="166"/>
      <c r="BM515" s="166"/>
      <c r="BN515" s="166"/>
      <c r="BO515" s="166"/>
      <c r="BP515" s="166"/>
      <c r="BQ515" s="166"/>
      <c r="BR515" s="166"/>
      <c r="BS515" s="166"/>
      <c r="BT515" s="166"/>
      <c r="BU515" s="166"/>
      <c r="BV515" s="166"/>
      <c r="BW515" s="166"/>
      <c r="BX515" s="166"/>
      <c r="BY515" s="166"/>
      <c r="BZ515" s="166"/>
      <c r="CA515" s="166"/>
      <c r="CB515" s="166"/>
      <c r="CC515" s="166"/>
      <c r="CD515" s="166"/>
      <c r="CE515" s="166"/>
      <c r="CF515" s="166"/>
      <c r="CG515" s="166"/>
      <c r="CH515" s="166"/>
      <c r="CI515" s="166"/>
      <c r="CJ515" s="166"/>
      <c r="CK515" s="166"/>
      <c r="CL515" s="166"/>
      <c r="CM515" s="166"/>
      <c r="CN515" s="166"/>
      <c r="CO515" s="166"/>
      <c r="CP515" s="166"/>
      <c r="CQ515" s="166"/>
      <c r="CR515" s="166"/>
      <c r="CS515" s="166"/>
      <c r="CT515" s="166"/>
      <c r="CU515" s="166"/>
      <c r="CV515" s="166"/>
      <c r="CW515" s="166"/>
      <c r="CX515" s="166"/>
      <c r="CY515" s="166"/>
      <c r="CZ515" s="166"/>
    </row>
    <row r="516" spans="1:104" ht="11.25" customHeight="1" x14ac:dyDescent="0.2">
      <c r="A516" s="166"/>
      <c r="B516" s="166"/>
      <c r="C516" s="166"/>
      <c r="D516" s="166"/>
      <c r="E516" s="166"/>
      <c r="F516" s="166"/>
      <c r="G516" s="166"/>
      <c r="H516" s="166"/>
      <c r="I516" s="166"/>
      <c r="J516" s="166"/>
      <c r="K516" s="166"/>
      <c r="L516" s="166"/>
      <c r="M516" s="166"/>
      <c r="N516" s="166"/>
      <c r="O516" s="166"/>
      <c r="P516" s="166"/>
      <c r="Q516" s="166"/>
      <c r="R516" s="166"/>
      <c r="S516" s="166"/>
      <c r="T516" s="168"/>
      <c r="U516" s="169"/>
      <c r="V516" s="169"/>
      <c r="W516" s="166"/>
      <c r="X516" s="166"/>
      <c r="Y516" s="166"/>
      <c r="Z516" s="166"/>
      <c r="AA516" s="166"/>
      <c r="AB516" s="166"/>
      <c r="AC516" s="166"/>
      <c r="AD516" s="166"/>
      <c r="AE516" s="166"/>
      <c r="AF516" s="166"/>
      <c r="AG516" s="166"/>
      <c r="AH516" s="166"/>
      <c r="AI516" s="166"/>
      <c r="AJ516" s="166"/>
      <c r="AK516" s="166"/>
      <c r="AL516" s="166"/>
      <c r="AM516" s="166"/>
      <c r="AN516" s="166"/>
      <c r="AO516" s="166"/>
      <c r="AP516" s="166"/>
      <c r="AQ516" s="166"/>
      <c r="AR516" s="166"/>
      <c r="AS516" s="166"/>
      <c r="AT516" s="166"/>
      <c r="AU516" s="166"/>
      <c r="AV516" s="166"/>
      <c r="AW516" s="166"/>
      <c r="AX516" s="166"/>
      <c r="AY516" s="166"/>
      <c r="AZ516" s="166"/>
      <c r="BA516" s="166"/>
      <c r="BB516" s="166"/>
      <c r="BC516" s="166"/>
      <c r="BD516" s="166"/>
      <c r="BE516" s="166"/>
      <c r="BF516" s="166"/>
      <c r="BG516" s="166"/>
      <c r="BH516" s="166"/>
      <c r="BI516" s="166"/>
      <c r="BJ516" s="166"/>
      <c r="BK516" s="166"/>
      <c r="BL516" s="166"/>
      <c r="BM516" s="166"/>
      <c r="BN516" s="166"/>
      <c r="BO516" s="166"/>
      <c r="BP516" s="166"/>
      <c r="BQ516" s="166"/>
      <c r="BR516" s="166"/>
      <c r="BS516" s="166"/>
      <c r="BT516" s="166"/>
      <c r="BU516" s="166"/>
      <c r="BV516" s="166"/>
      <c r="BW516" s="166"/>
      <c r="BX516" s="166"/>
      <c r="BY516" s="166"/>
      <c r="BZ516" s="166"/>
      <c r="CA516" s="166"/>
      <c r="CB516" s="166"/>
      <c r="CC516" s="166"/>
      <c r="CD516" s="166"/>
      <c r="CE516" s="166"/>
      <c r="CF516" s="166"/>
      <c r="CG516" s="166"/>
      <c r="CH516" s="166"/>
      <c r="CI516" s="166"/>
      <c r="CJ516" s="166"/>
      <c r="CK516" s="166"/>
      <c r="CL516" s="166"/>
      <c r="CM516" s="166"/>
      <c r="CN516" s="166"/>
      <c r="CO516" s="166"/>
      <c r="CP516" s="166"/>
      <c r="CQ516" s="166"/>
      <c r="CR516" s="166"/>
      <c r="CS516" s="166"/>
      <c r="CT516" s="166"/>
      <c r="CU516" s="166"/>
      <c r="CV516" s="166"/>
      <c r="CW516" s="166"/>
      <c r="CX516" s="166"/>
      <c r="CY516" s="166"/>
      <c r="CZ516" s="166"/>
    </row>
    <row r="517" spans="1:104" ht="11.25" customHeight="1" x14ac:dyDescent="0.2">
      <c r="A517" s="166"/>
      <c r="B517" s="166"/>
      <c r="C517" s="166"/>
      <c r="D517" s="166"/>
      <c r="E517" s="166"/>
      <c r="F517" s="166"/>
      <c r="G517" s="166"/>
      <c r="H517" s="166"/>
      <c r="I517" s="166"/>
      <c r="J517" s="166"/>
      <c r="K517" s="166"/>
      <c r="L517" s="166"/>
      <c r="M517" s="166"/>
      <c r="N517" s="166"/>
      <c r="O517" s="166"/>
      <c r="P517" s="166"/>
      <c r="Q517" s="166"/>
      <c r="R517" s="166"/>
      <c r="S517" s="166"/>
      <c r="T517" s="168"/>
      <c r="U517" s="169"/>
      <c r="V517" s="169"/>
      <c r="W517" s="166"/>
      <c r="X517" s="166"/>
      <c r="Y517" s="166"/>
      <c r="Z517" s="166"/>
      <c r="AA517" s="166"/>
      <c r="AB517" s="166"/>
      <c r="AC517" s="166"/>
      <c r="AD517" s="166"/>
      <c r="AE517" s="166"/>
      <c r="AF517" s="166"/>
      <c r="AG517" s="166"/>
      <c r="AH517" s="166"/>
      <c r="AI517" s="166"/>
      <c r="AJ517" s="166"/>
      <c r="AK517" s="166"/>
      <c r="AL517" s="166"/>
      <c r="AM517" s="166"/>
      <c r="AN517" s="166"/>
      <c r="AO517" s="166"/>
      <c r="AP517" s="166"/>
      <c r="AQ517" s="166"/>
      <c r="AR517" s="166"/>
      <c r="AS517" s="166"/>
      <c r="AT517" s="166"/>
      <c r="AU517" s="166"/>
      <c r="AV517" s="166"/>
      <c r="AW517" s="166"/>
      <c r="AX517" s="166"/>
      <c r="AY517" s="166"/>
      <c r="AZ517" s="166"/>
      <c r="BA517" s="166"/>
      <c r="BB517" s="166"/>
      <c r="BC517" s="166"/>
      <c r="BD517" s="166"/>
      <c r="BE517" s="166"/>
      <c r="BF517" s="166"/>
      <c r="BG517" s="166"/>
      <c r="BH517" s="166"/>
      <c r="BI517" s="166"/>
      <c r="BJ517" s="166"/>
      <c r="BK517" s="166"/>
      <c r="BL517" s="166"/>
      <c r="BM517" s="166"/>
      <c r="BN517" s="166"/>
      <c r="BO517" s="166"/>
      <c r="BP517" s="166"/>
      <c r="BQ517" s="166"/>
      <c r="BR517" s="166"/>
      <c r="BS517" s="166"/>
      <c r="BT517" s="166"/>
      <c r="BU517" s="166"/>
      <c r="BV517" s="166"/>
      <c r="BW517" s="166"/>
      <c r="BX517" s="166"/>
      <c r="BY517" s="166"/>
      <c r="BZ517" s="166"/>
      <c r="CA517" s="166"/>
      <c r="CB517" s="166"/>
      <c r="CC517" s="166"/>
      <c r="CD517" s="166"/>
      <c r="CE517" s="166"/>
      <c r="CF517" s="166"/>
      <c r="CG517" s="166"/>
      <c r="CH517" s="166"/>
      <c r="CI517" s="166"/>
      <c r="CJ517" s="166"/>
      <c r="CK517" s="166"/>
      <c r="CL517" s="166"/>
      <c r="CM517" s="166"/>
      <c r="CN517" s="166"/>
      <c r="CO517" s="166"/>
      <c r="CP517" s="166"/>
      <c r="CQ517" s="166"/>
      <c r="CR517" s="166"/>
      <c r="CS517" s="166"/>
      <c r="CT517" s="166"/>
      <c r="CU517" s="166"/>
      <c r="CV517" s="166"/>
      <c r="CW517" s="166"/>
      <c r="CX517" s="166"/>
      <c r="CY517" s="166"/>
      <c r="CZ517" s="166"/>
    </row>
    <row r="518" spans="1:104" ht="11.25" customHeight="1" x14ac:dyDescent="0.2">
      <c r="A518" s="166"/>
      <c r="B518" s="166"/>
      <c r="C518" s="166"/>
      <c r="D518" s="166"/>
      <c r="E518" s="166"/>
      <c r="F518" s="166"/>
      <c r="G518" s="166"/>
      <c r="H518" s="166"/>
      <c r="I518" s="166"/>
      <c r="J518" s="166"/>
      <c r="K518" s="166"/>
      <c r="L518" s="166"/>
      <c r="M518" s="166"/>
      <c r="N518" s="166"/>
      <c r="O518" s="166"/>
      <c r="P518" s="166"/>
      <c r="Q518" s="166"/>
      <c r="R518" s="166"/>
      <c r="S518" s="166"/>
      <c r="T518" s="168"/>
      <c r="U518" s="169"/>
      <c r="V518" s="169"/>
      <c r="W518" s="166"/>
      <c r="X518" s="166"/>
      <c r="Y518" s="166"/>
      <c r="Z518" s="166"/>
      <c r="AA518" s="166"/>
      <c r="AB518" s="166"/>
      <c r="AC518" s="166"/>
      <c r="AD518" s="166"/>
      <c r="AE518" s="166"/>
      <c r="AF518" s="166"/>
      <c r="AG518" s="166"/>
      <c r="AH518" s="166"/>
      <c r="AI518" s="166"/>
      <c r="AJ518" s="166"/>
      <c r="AK518" s="166"/>
      <c r="AL518" s="166"/>
      <c r="AM518" s="166"/>
      <c r="AN518" s="166"/>
      <c r="AO518" s="166"/>
      <c r="AP518" s="166"/>
      <c r="AQ518" s="166"/>
      <c r="AR518" s="166"/>
      <c r="AS518" s="166"/>
      <c r="AT518" s="166"/>
      <c r="AU518" s="166"/>
      <c r="AV518" s="166"/>
      <c r="AW518" s="166"/>
      <c r="AX518" s="166"/>
      <c r="AY518" s="166"/>
      <c r="AZ518" s="166"/>
      <c r="BA518" s="166"/>
      <c r="BB518" s="166"/>
      <c r="BC518" s="166"/>
      <c r="BD518" s="166"/>
      <c r="BE518" s="166"/>
      <c r="BF518" s="166"/>
      <c r="BG518" s="166"/>
      <c r="BH518" s="166"/>
      <c r="BI518" s="166"/>
      <c r="BJ518" s="166"/>
      <c r="BK518" s="166"/>
      <c r="BL518" s="166"/>
      <c r="BM518" s="166"/>
      <c r="BN518" s="166"/>
      <c r="BO518" s="166"/>
      <c r="BP518" s="166"/>
      <c r="BQ518" s="166"/>
      <c r="BR518" s="166"/>
      <c r="BS518" s="166"/>
      <c r="BT518" s="166"/>
      <c r="BU518" s="166"/>
      <c r="BV518" s="166"/>
      <c r="BW518" s="166"/>
      <c r="BX518" s="166"/>
      <c r="BY518" s="166"/>
      <c r="BZ518" s="166"/>
      <c r="CA518" s="166"/>
      <c r="CB518" s="166"/>
      <c r="CC518" s="166"/>
      <c r="CD518" s="166"/>
      <c r="CE518" s="166"/>
      <c r="CF518" s="166"/>
      <c r="CG518" s="166"/>
      <c r="CH518" s="166"/>
      <c r="CI518" s="166"/>
      <c r="CJ518" s="166"/>
      <c r="CK518" s="166"/>
      <c r="CL518" s="166"/>
      <c r="CM518" s="166"/>
      <c r="CN518" s="166"/>
      <c r="CO518" s="166"/>
      <c r="CP518" s="166"/>
      <c r="CQ518" s="166"/>
      <c r="CR518" s="166"/>
      <c r="CS518" s="166"/>
      <c r="CT518" s="166"/>
      <c r="CU518" s="166"/>
      <c r="CV518" s="166"/>
      <c r="CW518" s="166"/>
      <c r="CX518" s="166"/>
      <c r="CY518" s="166"/>
      <c r="CZ518" s="166"/>
    </row>
    <row r="519" spans="1:104" ht="11.25" customHeight="1" x14ac:dyDescent="0.2">
      <c r="A519" s="166"/>
      <c r="B519" s="166"/>
      <c r="C519" s="166"/>
      <c r="D519" s="166"/>
      <c r="E519" s="166"/>
      <c r="F519" s="166"/>
      <c r="G519" s="166"/>
      <c r="H519" s="166"/>
      <c r="I519" s="166"/>
      <c r="J519" s="166"/>
      <c r="K519" s="166"/>
      <c r="L519" s="166"/>
      <c r="M519" s="166"/>
      <c r="N519" s="166"/>
      <c r="O519" s="166"/>
      <c r="P519" s="166"/>
      <c r="Q519" s="166"/>
      <c r="R519" s="166"/>
      <c r="S519" s="166"/>
      <c r="T519" s="168"/>
      <c r="U519" s="169"/>
      <c r="V519" s="169"/>
      <c r="W519" s="166"/>
      <c r="X519" s="166"/>
      <c r="Y519" s="166"/>
      <c r="Z519" s="166"/>
      <c r="AA519" s="166"/>
      <c r="AB519" s="166"/>
      <c r="AC519" s="166"/>
      <c r="AD519" s="166"/>
      <c r="AE519" s="166"/>
      <c r="AF519" s="166"/>
      <c r="AG519" s="166"/>
      <c r="AH519" s="166"/>
      <c r="AI519" s="166"/>
      <c r="AJ519" s="166"/>
      <c r="AK519" s="166"/>
      <c r="AL519" s="166"/>
      <c r="AM519" s="166"/>
      <c r="AN519" s="166"/>
      <c r="AO519" s="166"/>
      <c r="AP519" s="166"/>
      <c r="AQ519" s="166"/>
      <c r="AR519" s="166"/>
      <c r="AS519" s="166"/>
      <c r="AT519" s="166"/>
      <c r="AU519" s="166"/>
      <c r="AV519" s="166"/>
      <c r="AW519" s="166"/>
      <c r="AX519" s="166"/>
      <c r="AY519" s="166"/>
      <c r="AZ519" s="166"/>
      <c r="BA519" s="166"/>
      <c r="BB519" s="166"/>
      <c r="BC519" s="166"/>
      <c r="BD519" s="166"/>
      <c r="BE519" s="166"/>
      <c r="BF519" s="166"/>
      <c r="BG519" s="166"/>
      <c r="BH519" s="166"/>
      <c r="BI519" s="166"/>
      <c r="BJ519" s="166"/>
      <c r="BK519" s="166"/>
      <c r="BL519" s="166"/>
      <c r="BM519" s="166"/>
      <c r="BN519" s="166"/>
      <c r="BO519" s="166"/>
      <c r="BP519" s="166"/>
      <c r="BQ519" s="166"/>
      <c r="BR519" s="166"/>
      <c r="BS519" s="166"/>
      <c r="BT519" s="166"/>
      <c r="BU519" s="166"/>
      <c r="BV519" s="166"/>
      <c r="BW519" s="166"/>
      <c r="BX519" s="166"/>
      <c r="BY519" s="166"/>
      <c r="BZ519" s="166"/>
      <c r="CA519" s="166"/>
      <c r="CB519" s="166"/>
      <c r="CC519" s="166"/>
      <c r="CD519" s="166"/>
      <c r="CE519" s="166"/>
      <c r="CF519" s="166"/>
      <c r="CG519" s="166"/>
      <c r="CH519" s="166"/>
      <c r="CI519" s="166"/>
      <c r="CJ519" s="166"/>
      <c r="CK519" s="166"/>
      <c r="CL519" s="166"/>
      <c r="CM519" s="166"/>
      <c r="CN519" s="166"/>
      <c r="CO519" s="166"/>
      <c r="CP519" s="166"/>
      <c r="CQ519" s="166"/>
      <c r="CR519" s="166"/>
      <c r="CS519" s="166"/>
      <c r="CT519" s="166"/>
      <c r="CU519" s="166"/>
      <c r="CV519" s="166"/>
      <c r="CW519" s="166"/>
      <c r="CX519" s="166"/>
      <c r="CY519" s="166"/>
      <c r="CZ519" s="166"/>
    </row>
    <row r="520" spans="1:104" ht="11.25" customHeight="1" x14ac:dyDescent="0.2">
      <c r="A520" s="166"/>
      <c r="B520" s="166"/>
      <c r="C520" s="166"/>
      <c r="D520" s="166"/>
      <c r="E520" s="166"/>
      <c r="F520" s="166"/>
      <c r="G520" s="166"/>
      <c r="H520" s="166"/>
      <c r="I520" s="166"/>
      <c r="J520" s="166"/>
      <c r="K520" s="166"/>
      <c r="L520" s="166"/>
      <c r="M520" s="166"/>
      <c r="N520" s="166"/>
      <c r="O520" s="166"/>
      <c r="P520" s="166"/>
      <c r="Q520" s="166"/>
      <c r="R520" s="166"/>
      <c r="S520" s="166"/>
      <c r="T520" s="168"/>
      <c r="U520" s="169"/>
      <c r="V520" s="169"/>
      <c r="W520" s="166"/>
      <c r="X520" s="166"/>
      <c r="Y520" s="166"/>
      <c r="Z520" s="166"/>
      <c r="AA520" s="166"/>
      <c r="AB520" s="166"/>
      <c r="AC520" s="166"/>
      <c r="AD520" s="166"/>
      <c r="AE520" s="166"/>
      <c r="AF520" s="166"/>
      <c r="AG520" s="166"/>
      <c r="AH520" s="166"/>
      <c r="AI520" s="166"/>
      <c r="AJ520" s="166"/>
      <c r="AK520" s="166"/>
      <c r="AL520" s="166"/>
      <c r="AM520" s="166"/>
      <c r="AN520" s="166"/>
      <c r="AO520" s="166"/>
      <c r="AP520" s="166"/>
      <c r="AQ520" s="166"/>
      <c r="AR520" s="166"/>
      <c r="AS520" s="166"/>
      <c r="AT520" s="166"/>
      <c r="AU520" s="166"/>
      <c r="AV520" s="166"/>
      <c r="AW520" s="166"/>
      <c r="AX520" s="166"/>
      <c r="AY520" s="166"/>
      <c r="AZ520" s="166"/>
      <c r="BA520" s="166"/>
      <c r="BB520" s="166"/>
      <c r="BC520" s="166"/>
      <c r="BD520" s="166"/>
      <c r="BE520" s="166"/>
      <c r="BF520" s="166"/>
      <c r="BG520" s="166"/>
      <c r="BH520" s="166"/>
      <c r="BI520" s="166"/>
      <c r="BJ520" s="166"/>
      <c r="BK520" s="166"/>
      <c r="BL520" s="166"/>
      <c r="BM520" s="166"/>
      <c r="BN520" s="166"/>
      <c r="BO520" s="166"/>
      <c r="BP520" s="166"/>
      <c r="BQ520" s="166"/>
      <c r="BR520" s="166"/>
      <c r="BS520" s="166"/>
      <c r="BT520" s="166"/>
      <c r="BU520" s="166"/>
      <c r="BV520" s="166"/>
      <c r="BW520" s="166"/>
      <c r="BX520" s="166"/>
      <c r="BY520" s="166"/>
      <c r="BZ520" s="166"/>
      <c r="CA520" s="166"/>
      <c r="CB520" s="166"/>
      <c r="CC520" s="166"/>
      <c r="CD520" s="166"/>
      <c r="CE520" s="166"/>
      <c r="CF520" s="166"/>
      <c r="CG520" s="166"/>
      <c r="CH520" s="166"/>
      <c r="CI520" s="166"/>
      <c r="CJ520" s="166"/>
      <c r="CK520" s="166"/>
      <c r="CL520" s="166"/>
      <c r="CM520" s="166"/>
      <c r="CN520" s="166"/>
      <c r="CO520" s="166"/>
      <c r="CP520" s="166"/>
      <c r="CQ520" s="166"/>
      <c r="CR520" s="166"/>
      <c r="CS520" s="166"/>
      <c r="CT520" s="166"/>
      <c r="CU520" s="166"/>
      <c r="CV520" s="166"/>
      <c r="CW520" s="166"/>
      <c r="CX520" s="166"/>
      <c r="CY520" s="166"/>
      <c r="CZ520" s="166"/>
    </row>
    <row r="521" spans="1:104" ht="11.25" customHeight="1" x14ac:dyDescent="0.2">
      <c r="A521" s="166"/>
      <c r="B521" s="166"/>
      <c r="C521" s="166"/>
      <c r="D521" s="166"/>
      <c r="E521" s="166"/>
      <c r="F521" s="166"/>
      <c r="G521" s="166"/>
      <c r="H521" s="166"/>
      <c r="I521" s="166"/>
      <c r="J521" s="166"/>
      <c r="K521" s="166"/>
      <c r="L521" s="166"/>
      <c r="M521" s="166"/>
      <c r="N521" s="166"/>
      <c r="O521" s="166"/>
      <c r="P521" s="166"/>
      <c r="Q521" s="166"/>
      <c r="R521" s="166"/>
      <c r="S521" s="166"/>
      <c r="T521" s="168"/>
      <c r="U521" s="169"/>
      <c r="V521" s="169"/>
      <c r="W521" s="166"/>
      <c r="X521" s="166"/>
      <c r="Y521" s="166"/>
      <c r="Z521" s="166"/>
      <c r="AA521" s="166"/>
      <c r="AB521" s="166"/>
      <c r="AC521" s="166"/>
      <c r="AD521" s="166"/>
      <c r="AE521" s="166"/>
      <c r="AF521" s="166"/>
      <c r="AG521" s="166"/>
      <c r="AH521" s="166"/>
      <c r="AI521" s="166"/>
      <c r="AJ521" s="166"/>
      <c r="AK521" s="166"/>
      <c r="AL521" s="166"/>
      <c r="AM521" s="166"/>
      <c r="AN521" s="166"/>
      <c r="AO521" s="166"/>
      <c r="AP521" s="166"/>
      <c r="AQ521" s="166"/>
      <c r="AR521" s="166"/>
      <c r="AS521" s="166"/>
      <c r="AT521" s="166"/>
      <c r="AU521" s="166"/>
      <c r="AV521" s="166"/>
      <c r="AW521" s="166"/>
      <c r="AX521" s="166"/>
      <c r="AY521" s="166"/>
      <c r="AZ521" s="166"/>
      <c r="BA521" s="166"/>
      <c r="BB521" s="166"/>
      <c r="BC521" s="166"/>
      <c r="BD521" s="166"/>
      <c r="BE521" s="166"/>
      <c r="BF521" s="166"/>
      <c r="BG521" s="166"/>
      <c r="BH521" s="166"/>
      <c r="BI521" s="166"/>
      <c r="BJ521" s="166"/>
      <c r="BK521" s="166"/>
      <c r="BL521" s="166"/>
      <c r="BM521" s="166"/>
      <c r="BN521" s="166"/>
      <c r="BO521" s="166"/>
      <c r="BP521" s="166"/>
      <c r="BQ521" s="166"/>
      <c r="BR521" s="166"/>
      <c r="BS521" s="166"/>
      <c r="BT521" s="166"/>
      <c r="BU521" s="166"/>
      <c r="BV521" s="166"/>
      <c r="BW521" s="166"/>
      <c r="BX521" s="166"/>
      <c r="BY521" s="166"/>
      <c r="BZ521" s="166"/>
      <c r="CA521" s="166"/>
      <c r="CB521" s="166"/>
      <c r="CC521" s="166"/>
      <c r="CD521" s="166"/>
      <c r="CE521" s="166"/>
      <c r="CF521" s="166"/>
      <c r="CG521" s="166"/>
      <c r="CH521" s="166"/>
      <c r="CI521" s="166"/>
      <c r="CJ521" s="166"/>
      <c r="CK521" s="166"/>
      <c r="CL521" s="166"/>
      <c r="CM521" s="166"/>
      <c r="CN521" s="166"/>
      <c r="CO521" s="166"/>
      <c r="CP521" s="166"/>
      <c r="CQ521" s="166"/>
      <c r="CR521" s="166"/>
      <c r="CS521" s="166"/>
      <c r="CT521" s="166"/>
      <c r="CU521" s="166"/>
      <c r="CV521" s="166"/>
      <c r="CW521" s="166"/>
      <c r="CX521" s="166"/>
      <c r="CY521" s="166"/>
      <c r="CZ521" s="166"/>
    </row>
    <row r="522" spans="1:104" ht="11.25" customHeight="1" x14ac:dyDescent="0.2">
      <c r="A522" s="166"/>
      <c r="B522" s="166"/>
      <c r="C522" s="166"/>
      <c r="D522" s="166"/>
      <c r="E522" s="166"/>
      <c r="F522" s="166"/>
      <c r="G522" s="166"/>
      <c r="H522" s="166"/>
      <c r="I522" s="166"/>
      <c r="J522" s="166"/>
      <c r="K522" s="166"/>
      <c r="L522" s="166"/>
      <c r="M522" s="166"/>
      <c r="N522" s="166"/>
      <c r="O522" s="166"/>
      <c r="P522" s="166"/>
      <c r="Q522" s="166"/>
      <c r="R522" s="166"/>
      <c r="S522" s="166"/>
      <c r="T522" s="168"/>
      <c r="U522" s="169"/>
      <c r="V522" s="169"/>
      <c r="W522" s="166"/>
      <c r="X522" s="166"/>
      <c r="Y522" s="166"/>
      <c r="Z522" s="166"/>
      <c r="AA522" s="166"/>
      <c r="AB522" s="166"/>
      <c r="AC522" s="166"/>
      <c r="AD522" s="166"/>
      <c r="AE522" s="166"/>
      <c r="AF522" s="166"/>
      <c r="AG522" s="166"/>
      <c r="AH522" s="166"/>
      <c r="AI522" s="166"/>
      <c r="AJ522" s="166"/>
      <c r="AK522" s="166"/>
      <c r="AL522" s="166"/>
      <c r="AM522" s="166"/>
      <c r="AN522" s="166"/>
      <c r="AO522" s="166"/>
      <c r="AP522" s="166"/>
      <c r="AQ522" s="166"/>
      <c r="AR522" s="166"/>
      <c r="AS522" s="166"/>
      <c r="AT522" s="166"/>
      <c r="AU522" s="166"/>
      <c r="AV522" s="166"/>
      <c r="AW522" s="166"/>
      <c r="AX522" s="166"/>
      <c r="AY522" s="166"/>
      <c r="AZ522" s="166"/>
      <c r="BA522" s="166"/>
      <c r="BB522" s="166"/>
      <c r="BC522" s="166"/>
      <c r="BD522" s="166"/>
      <c r="BE522" s="166"/>
      <c r="BF522" s="166"/>
      <c r="BG522" s="166"/>
      <c r="BH522" s="166"/>
      <c r="BI522" s="166"/>
      <c r="BJ522" s="166"/>
      <c r="BK522" s="166"/>
      <c r="BL522" s="166"/>
      <c r="BM522" s="166"/>
      <c r="BN522" s="166"/>
      <c r="BO522" s="166"/>
      <c r="BP522" s="166"/>
      <c r="BQ522" s="166"/>
      <c r="BR522" s="166"/>
      <c r="BS522" s="166"/>
      <c r="BT522" s="166"/>
      <c r="BU522" s="166"/>
      <c r="BV522" s="166"/>
      <c r="BW522" s="166"/>
      <c r="BX522" s="166"/>
      <c r="BY522" s="166"/>
      <c r="BZ522" s="166"/>
      <c r="CA522" s="166"/>
      <c r="CB522" s="166"/>
      <c r="CC522" s="166"/>
      <c r="CD522" s="166"/>
      <c r="CE522" s="166"/>
      <c r="CF522" s="166"/>
      <c r="CG522" s="166"/>
      <c r="CH522" s="166"/>
      <c r="CI522" s="166"/>
      <c r="CJ522" s="166"/>
      <c r="CK522" s="166"/>
      <c r="CL522" s="166"/>
      <c r="CM522" s="166"/>
      <c r="CN522" s="166"/>
      <c r="CO522" s="166"/>
      <c r="CP522" s="166"/>
      <c r="CQ522" s="166"/>
      <c r="CR522" s="166"/>
      <c r="CS522" s="166"/>
      <c r="CT522" s="166"/>
      <c r="CU522" s="166"/>
      <c r="CV522" s="166"/>
      <c r="CW522" s="166"/>
      <c r="CX522" s="166"/>
      <c r="CY522" s="166"/>
      <c r="CZ522" s="166"/>
    </row>
    <row r="523" spans="1:104" ht="11.25" customHeight="1" x14ac:dyDescent="0.2">
      <c r="A523" s="166"/>
      <c r="B523" s="166"/>
      <c r="C523" s="166"/>
      <c r="D523" s="166"/>
      <c r="E523" s="166"/>
      <c r="F523" s="166"/>
      <c r="G523" s="166"/>
      <c r="H523" s="166"/>
      <c r="I523" s="166"/>
      <c r="J523" s="166"/>
      <c r="K523" s="166"/>
      <c r="L523" s="166"/>
      <c r="M523" s="166"/>
      <c r="N523" s="166"/>
      <c r="O523" s="166"/>
      <c r="P523" s="166"/>
      <c r="Q523" s="166"/>
      <c r="R523" s="166"/>
      <c r="S523" s="166"/>
      <c r="T523" s="168"/>
      <c r="U523" s="169"/>
      <c r="V523" s="169"/>
      <c r="W523" s="166"/>
      <c r="X523" s="166"/>
      <c r="Y523" s="166"/>
      <c r="Z523" s="166"/>
      <c r="AA523" s="166"/>
      <c r="AB523" s="166"/>
      <c r="AC523" s="166"/>
      <c r="AD523" s="166"/>
      <c r="AE523" s="166"/>
      <c r="AF523" s="166"/>
      <c r="AG523" s="166"/>
      <c r="AH523" s="166"/>
      <c r="AI523" s="166"/>
      <c r="AJ523" s="166"/>
      <c r="AK523" s="166"/>
      <c r="AL523" s="166"/>
      <c r="AM523" s="166"/>
      <c r="AN523" s="166"/>
      <c r="AO523" s="166"/>
      <c r="AP523" s="166"/>
      <c r="AQ523" s="166"/>
      <c r="AR523" s="166"/>
      <c r="AS523" s="166"/>
      <c r="AT523" s="166"/>
      <c r="AU523" s="166"/>
      <c r="AV523" s="166"/>
      <c r="AW523" s="166"/>
      <c r="AX523" s="166"/>
      <c r="AY523" s="166"/>
      <c r="AZ523" s="166"/>
      <c r="BA523" s="166"/>
      <c r="BB523" s="166"/>
      <c r="BC523" s="166"/>
      <c r="BD523" s="166"/>
      <c r="BE523" s="166"/>
      <c r="BF523" s="166"/>
      <c r="BG523" s="166"/>
      <c r="BH523" s="166"/>
      <c r="BI523" s="166"/>
      <c r="BJ523" s="166"/>
      <c r="BK523" s="166"/>
      <c r="BL523" s="166"/>
      <c r="BM523" s="166"/>
      <c r="BN523" s="166"/>
      <c r="BO523" s="166"/>
      <c r="BP523" s="166"/>
      <c r="BQ523" s="166"/>
      <c r="BR523" s="166"/>
      <c r="BS523" s="166"/>
      <c r="BT523" s="166"/>
      <c r="BU523" s="166"/>
      <c r="BV523" s="166"/>
      <c r="BW523" s="166"/>
      <c r="BX523" s="166"/>
      <c r="BY523" s="166"/>
      <c r="BZ523" s="166"/>
      <c r="CA523" s="166"/>
      <c r="CB523" s="166"/>
      <c r="CC523" s="166"/>
      <c r="CD523" s="166"/>
      <c r="CE523" s="166"/>
      <c r="CF523" s="166"/>
      <c r="CG523" s="166"/>
      <c r="CH523" s="166"/>
      <c r="CI523" s="166"/>
      <c r="CJ523" s="166"/>
      <c r="CK523" s="166"/>
      <c r="CL523" s="166"/>
      <c r="CM523" s="166"/>
      <c r="CN523" s="166"/>
      <c r="CO523" s="166"/>
      <c r="CP523" s="166"/>
      <c r="CQ523" s="166"/>
      <c r="CR523" s="166"/>
      <c r="CS523" s="166"/>
      <c r="CT523" s="166"/>
      <c r="CU523" s="166"/>
      <c r="CV523" s="166"/>
      <c r="CW523" s="166"/>
      <c r="CX523" s="166"/>
      <c r="CY523" s="166"/>
      <c r="CZ523" s="166"/>
    </row>
    <row r="524" spans="1:104" ht="11.25" customHeight="1" x14ac:dyDescent="0.2">
      <c r="A524" s="166"/>
      <c r="B524" s="166"/>
      <c r="C524" s="166"/>
      <c r="D524" s="166"/>
      <c r="E524" s="166"/>
      <c r="F524" s="166"/>
      <c r="G524" s="166"/>
      <c r="H524" s="166"/>
      <c r="I524" s="166"/>
      <c r="J524" s="166"/>
      <c r="K524" s="166"/>
      <c r="L524" s="166"/>
      <c r="M524" s="166"/>
      <c r="N524" s="166"/>
      <c r="O524" s="166"/>
      <c r="P524" s="166"/>
      <c r="Q524" s="166"/>
      <c r="R524" s="166"/>
      <c r="S524" s="166"/>
      <c r="T524" s="168"/>
      <c r="U524" s="169"/>
      <c r="V524" s="169"/>
      <c r="W524" s="166"/>
      <c r="X524" s="166"/>
      <c r="Y524" s="166"/>
      <c r="Z524" s="166"/>
      <c r="AA524" s="166"/>
      <c r="AB524" s="166"/>
      <c r="AC524" s="166"/>
      <c r="AD524" s="166"/>
      <c r="AE524" s="166"/>
      <c r="AF524" s="166"/>
      <c r="AG524" s="166"/>
      <c r="AH524" s="166"/>
      <c r="AI524" s="166"/>
      <c r="AJ524" s="166"/>
      <c r="AK524" s="166"/>
      <c r="AL524" s="166"/>
      <c r="AM524" s="166"/>
      <c r="AN524" s="166"/>
      <c r="AO524" s="166"/>
      <c r="AP524" s="166"/>
      <c r="AQ524" s="166"/>
      <c r="AR524" s="166"/>
      <c r="AS524" s="166"/>
      <c r="AT524" s="166"/>
      <c r="AU524" s="166"/>
      <c r="AV524" s="166"/>
      <c r="AW524" s="166"/>
      <c r="AX524" s="166"/>
      <c r="AY524" s="166"/>
      <c r="AZ524" s="166"/>
      <c r="BA524" s="166"/>
      <c r="BB524" s="166"/>
      <c r="BC524" s="166"/>
      <c r="BD524" s="166"/>
      <c r="BE524" s="166"/>
      <c r="BF524" s="166"/>
      <c r="BG524" s="166"/>
      <c r="BH524" s="166"/>
      <c r="BI524" s="166"/>
      <c r="BJ524" s="166"/>
      <c r="BK524" s="166"/>
      <c r="BL524" s="166"/>
      <c r="BM524" s="166"/>
      <c r="BN524" s="166"/>
      <c r="BO524" s="166"/>
      <c r="BP524" s="166"/>
      <c r="BQ524" s="166"/>
      <c r="BR524" s="166"/>
      <c r="BS524" s="166"/>
      <c r="BT524" s="166"/>
      <c r="BU524" s="166"/>
      <c r="BV524" s="166"/>
      <c r="BW524" s="166"/>
      <c r="BX524" s="166"/>
      <c r="BY524" s="166"/>
      <c r="BZ524" s="166"/>
      <c r="CA524" s="166"/>
      <c r="CB524" s="166"/>
      <c r="CC524" s="166"/>
      <c r="CD524" s="166"/>
      <c r="CE524" s="166"/>
      <c r="CF524" s="166"/>
      <c r="CG524" s="166"/>
      <c r="CH524" s="166"/>
      <c r="CI524" s="166"/>
      <c r="CJ524" s="166"/>
      <c r="CK524" s="166"/>
      <c r="CL524" s="166"/>
      <c r="CM524" s="166"/>
      <c r="CN524" s="166"/>
      <c r="CO524" s="166"/>
      <c r="CP524" s="166"/>
      <c r="CQ524" s="166"/>
      <c r="CR524" s="166"/>
      <c r="CS524" s="166"/>
      <c r="CT524" s="166"/>
      <c r="CU524" s="166"/>
      <c r="CV524" s="166"/>
      <c r="CW524" s="166"/>
      <c r="CX524" s="166"/>
      <c r="CY524" s="166"/>
      <c r="CZ524" s="166"/>
    </row>
    <row r="525" spans="1:104" ht="11.25" customHeight="1" x14ac:dyDescent="0.2">
      <c r="A525" s="166"/>
      <c r="B525" s="166"/>
      <c r="C525" s="166"/>
      <c r="D525" s="166"/>
      <c r="E525" s="166"/>
      <c r="F525" s="166"/>
      <c r="G525" s="166"/>
      <c r="H525" s="166"/>
      <c r="I525" s="166"/>
      <c r="J525" s="166"/>
      <c r="K525" s="166"/>
      <c r="L525" s="166"/>
      <c r="M525" s="166"/>
      <c r="N525" s="166"/>
      <c r="O525" s="166"/>
      <c r="P525" s="166"/>
      <c r="Q525" s="166"/>
      <c r="R525" s="166"/>
      <c r="S525" s="166"/>
      <c r="T525" s="168"/>
      <c r="U525" s="169"/>
      <c r="V525" s="169"/>
      <c r="W525" s="166"/>
      <c r="X525" s="166"/>
      <c r="Y525" s="166"/>
      <c r="Z525" s="166"/>
      <c r="AA525" s="166"/>
      <c r="AB525" s="166"/>
      <c r="AC525" s="166"/>
      <c r="AD525" s="166"/>
      <c r="AE525" s="166"/>
      <c r="AF525" s="166"/>
      <c r="AG525" s="166"/>
      <c r="AH525" s="166"/>
      <c r="AI525" s="166"/>
      <c r="AJ525" s="166"/>
      <c r="AK525" s="166"/>
      <c r="AL525" s="166"/>
      <c r="AM525" s="166"/>
      <c r="AN525" s="166"/>
      <c r="AO525" s="166"/>
      <c r="AP525" s="166"/>
      <c r="AQ525" s="166"/>
      <c r="AR525" s="166"/>
      <c r="AS525" s="166"/>
      <c r="AT525" s="166"/>
      <c r="AU525" s="166"/>
      <c r="AV525" s="166"/>
      <c r="AW525" s="166"/>
      <c r="AX525" s="166"/>
      <c r="AY525" s="166"/>
      <c r="AZ525" s="166"/>
      <c r="BA525" s="166"/>
      <c r="BB525" s="166"/>
      <c r="BC525" s="166"/>
      <c r="BD525" s="166"/>
      <c r="BE525" s="166"/>
      <c r="BF525" s="166"/>
      <c r="BG525" s="166"/>
      <c r="BH525" s="166"/>
      <c r="BI525" s="166"/>
      <c r="BJ525" s="166"/>
      <c r="BK525" s="166"/>
      <c r="BL525" s="166"/>
      <c r="BM525" s="166"/>
      <c r="BN525" s="166"/>
      <c r="BO525" s="166"/>
      <c r="BP525" s="166"/>
      <c r="BQ525" s="166"/>
      <c r="BR525" s="166"/>
      <c r="BS525" s="166"/>
      <c r="BT525" s="166"/>
      <c r="BU525" s="166"/>
      <c r="BV525" s="166"/>
      <c r="BW525" s="166"/>
      <c r="BX525" s="166"/>
      <c r="BY525" s="166"/>
      <c r="BZ525" s="166"/>
      <c r="CA525" s="166"/>
      <c r="CB525" s="166"/>
      <c r="CC525" s="166"/>
      <c r="CD525" s="166"/>
      <c r="CE525" s="166"/>
      <c r="CF525" s="166"/>
      <c r="CG525" s="166"/>
      <c r="CH525" s="166"/>
      <c r="CI525" s="166"/>
      <c r="CJ525" s="166"/>
      <c r="CK525" s="166"/>
      <c r="CL525" s="166"/>
      <c r="CM525" s="166"/>
      <c r="CN525" s="166"/>
      <c r="CO525" s="166"/>
      <c r="CP525" s="166"/>
      <c r="CQ525" s="166"/>
      <c r="CR525" s="166"/>
      <c r="CS525" s="166"/>
      <c r="CT525" s="166"/>
      <c r="CU525" s="166"/>
      <c r="CV525" s="166"/>
      <c r="CW525" s="166"/>
      <c r="CX525" s="166"/>
      <c r="CY525" s="166"/>
      <c r="CZ525" s="166"/>
    </row>
    <row r="526" spans="1:104" ht="11.25" customHeight="1" x14ac:dyDescent="0.2">
      <c r="A526" s="166"/>
      <c r="B526" s="166"/>
      <c r="C526" s="166"/>
      <c r="D526" s="166"/>
      <c r="E526" s="166"/>
      <c r="F526" s="166"/>
      <c r="G526" s="166"/>
      <c r="H526" s="166"/>
      <c r="I526" s="166"/>
      <c r="J526" s="166"/>
      <c r="K526" s="166"/>
      <c r="L526" s="166"/>
      <c r="M526" s="166"/>
      <c r="N526" s="166"/>
      <c r="O526" s="166"/>
      <c r="P526" s="166"/>
      <c r="Q526" s="166"/>
      <c r="R526" s="166"/>
      <c r="S526" s="166"/>
      <c r="T526" s="168"/>
      <c r="U526" s="169"/>
      <c r="V526" s="169"/>
      <c r="W526" s="166"/>
      <c r="X526" s="166"/>
      <c r="Y526" s="166"/>
      <c r="Z526" s="166"/>
      <c r="AA526" s="166"/>
      <c r="AB526" s="166"/>
      <c r="AC526" s="166"/>
      <c r="AD526" s="166"/>
      <c r="AE526" s="166"/>
      <c r="AF526" s="166"/>
      <c r="AG526" s="166"/>
      <c r="AH526" s="166"/>
      <c r="AI526" s="166"/>
      <c r="AJ526" s="166"/>
      <c r="AK526" s="166"/>
      <c r="AL526" s="166"/>
      <c r="AM526" s="166"/>
      <c r="AN526" s="166"/>
      <c r="AO526" s="166"/>
      <c r="AP526" s="166"/>
      <c r="AQ526" s="166"/>
      <c r="AR526" s="166"/>
      <c r="AS526" s="166"/>
      <c r="AT526" s="166"/>
      <c r="AU526" s="166"/>
      <c r="AV526" s="166"/>
      <c r="AW526" s="166"/>
      <c r="AX526" s="166"/>
      <c r="AY526" s="166"/>
      <c r="AZ526" s="166"/>
      <c r="BA526" s="166"/>
      <c r="BB526" s="166"/>
      <c r="BC526" s="166"/>
      <c r="BD526" s="166"/>
      <c r="BE526" s="166"/>
      <c r="BF526" s="166"/>
      <c r="BG526" s="166"/>
      <c r="BH526" s="166"/>
      <c r="BI526" s="166"/>
      <c r="BJ526" s="166"/>
      <c r="BK526" s="166"/>
      <c r="BL526" s="166"/>
      <c r="BM526" s="166"/>
      <c r="BN526" s="166"/>
      <c r="BO526" s="166"/>
      <c r="BP526" s="166"/>
      <c r="BQ526" s="166"/>
      <c r="BR526" s="166"/>
      <c r="BS526" s="166"/>
      <c r="BT526" s="166"/>
      <c r="BU526" s="166"/>
      <c r="BV526" s="166"/>
      <c r="BW526" s="166"/>
      <c r="BX526" s="166"/>
      <c r="BY526" s="166"/>
      <c r="BZ526" s="166"/>
      <c r="CA526" s="166"/>
      <c r="CB526" s="166"/>
      <c r="CC526" s="166"/>
      <c r="CD526" s="166"/>
      <c r="CE526" s="166"/>
      <c r="CF526" s="166"/>
      <c r="CG526" s="166"/>
      <c r="CH526" s="166"/>
      <c r="CI526" s="166"/>
      <c r="CJ526" s="166"/>
      <c r="CK526" s="166"/>
      <c r="CL526" s="166"/>
      <c r="CM526" s="166"/>
      <c r="CN526" s="166"/>
      <c r="CO526" s="166"/>
      <c r="CP526" s="166"/>
      <c r="CQ526" s="166"/>
      <c r="CR526" s="166"/>
      <c r="CS526" s="166"/>
      <c r="CT526" s="166"/>
      <c r="CU526" s="166"/>
      <c r="CV526" s="166"/>
      <c r="CW526" s="166"/>
      <c r="CX526" s="166"/>
      <c r="CY526" s="166"/>
      <c r="CZ526" s="166"/>
    </row>
    <row r="527" spans="1:104" ht="11.25" customHeight="1" x14ac:dyDescent="0.2">
      <c r="A527" s="166"/>
      <c r="B527" s="166"/>
      <c r="C527" s="166"/>
      <c r="D527" s="166"/>
      <c r="E527" s="166"/>
      <c r="F527" s="166"/>
      <c r="G527" s="166"/>
      <c r="H527" s="166"/>
      <c r="I527" s="166"/>
      <c r="J527" s="166"/>
      <c r="K527" s="166"/>
      <c r="L527" s="166"/>
      <c r="M527" s="166"/>
      <c r="N527" s="166"/>
      <c r="O527" s="166"/>
      <c r="P527" s="166"/>
      <c r="Q527" s="166"/>
      <c r="R527" s="166"/>
      <c r="S527" s="166"/>
      <c r="T527" s="168"/>
      <c r="U527" s="169"/>
      <c r="V527" s="169"/>
      <c r="W527" s="166"/>
      <c r="X527" s="166"/>
      <c r="Y527" s="166"/>
      <c r="Z527" s="166"/>
      <c r="AA527" s="166"/>
      <c r="AB527" s="166"/>
      <c r="AC527" s="166"/>
      <c r="AD527" s="166"/>
      <c r="AE527" s="166"/>
      <c r="AF527" s="166"/>
      <c r="AG527" s="166"/>
      <c r="AH527" s="166"/>
      <c r="AI527" s="166"/>
      <c r="AJ527" s="166"/>
      <c r="AK527" s="166"/>
      <c r="AL527" s="166"/>
      <c r="AM527" s="166"/>
      <c r="AN527" s="166"/>
      <c r="AO527" s="166"/>
      <c r="AP527" s="166"/>
      <c r="AQ527" s="166"/>
      <c r="AR527" s="166"/>
      <c r="AS527" s="166"/>
      <c r="AT527" s="166"/>
      <c r="AU527" s="166"/>
      <c r="AV527" s="166"/>
      <c r="AW527" s="166"/>
      <c r="AX527" s="166"/>
      <c r="AY527" s="166"/>
      <c r="AZ527" s="166"/>
      <c r="BA527" s="166"/>
      <c r="BB527" s="166"/>
      <c r="BC527" s="166"/>
      <c r="BD527" s="166"/>
      <c r="BE527" s="166"/>
      <c r="BF527" s="166"/>
      <c r="BG527" s="166"/>
      <c r="BH527" s="166"/>
      <c r="BI527" s="166"/>
      <c r="BJ527" s="166"/>
      <c r="BK527" s="166"/>
      <c r="BL527" s="166"/>
      <c r="BM527" s="166"/>
      <c r="BN527" s="166"/>
      <c r="BO527" s="166"/>
      <c r="BP527" s="166"/>
      <c r="BQ527" s="166"/>
      <c r="BR527" s="166"/>
      <c r="BS527" s="166"/>
      <c r="BT527" s="166"/>
      <c r="BU527" s="166"/>
      <c r="BV527" s="166"/>
      <c r="BW527" s="166"/>
      <c r="BX527" s="166"/>
      <c r="BY527" s="166"/>
      <c r="BZ527" s="166"/>
      <c r="CA527" s="166"/>
      <c r="CB527" s="166"/>
      <c r="CC527" s="166"/>
      <c r="CD527" s="166"/>
      <c r="CE527" s="166"/>
      <c r="CF527" s="166"/>
      <c r="CG527" s="166"/>
      <c r="CH527" s="166"/>
      <c r="CI527" s="166"/>
      <c r="CJ527" s="166"/>
      <c r="CK527" s="166"/>
      <c r="CL527" s="166"/>
      <c r="CM527" s="166"/>
      <c r="CN527" s="166"/>
      <c r="CO527" s="166"/>
      <c r="CP527" s="166"/>
      <c r="CQ527" s="166"/>
      <c r="CR527" s="166"/>
      <c r="CS527" s="166"/>
      <c r="CT527" s="166"/>
      <c r="CU527" s="166"/>
      <c r="CV527" s="166"/>
      <c r="CW527" s="166"/>
      <c r="CX527" s="166"/>
      <c r="CY527" s="166"/>
      <c r="CZ527" s="166"/>
    </row>
    <row r="528" spans="1:104" ht="11.25" customHeight="1" x14ac:dyDescent="0.2">
      <c r="A528" s="166"/>
      <c r="B528" s="166"/>
      <c r="C528" s="166"/>
      <c r="D528" s="166"/>
      <c r="E528" s="166"/>
      <c r="F528" s="166"/>
      <c r="G528" s="166"/>
      <c r="H528" s="166"/>
      <c r="I528" s="166"/>
      <c r="J528" s="166"/>
      <c r="K528" s="166"/>
      <c r="L528" s="166"/>
      <c r="M528" s="166"/>
      <c r="N528" s="166"/>
      <c r="O528" s="166"/>
      <c r="P528" s="166"/>
      <c r="Q528" s="166"/>
      <c r="R528" s="166"/>
      <c r="S528" s="166"/>
      <c r="T528" s="168"/>
      <c r="U528" s="169"/>
      <c r="V528" s="169"/>
      <c r="W528" s="166"/>
      <c r="X528" s="166"/>
      <c r="Y528" s="166"/>
      <c r="Z528" s="166"/>
      <c r="AA528" s="166"/>
      <c r="AB528" s="166"/>
      <c r="AC528" s="166"/>
      <c r="AD528" s="166"/>
      <c r="AE528" s="166"/>
      <c r="AF528" s="166"/>
      <c r="AG528" s="166"/>
      <c r="AH528" s="166"/>
      <c r="AI528" s="166"/>
      <c r="AJ528" s="166"/>
      <c r="AK528" s="166"/>
      <c r="AL528" s="166"/>
      <c r="AM528" s="166"/>
      <c r="AN528" s="166"/>
      <c r="AO528" s="166"/>
      <c r="AP528" s="166"/>
      <c r="AQ528" s="166"/>
      <c r="AR528" s="166"/>
      <c r="AS528" s="166"/>
      <c r="AT528" s="166"/>
      <c r="AU528" s="166"/>
      <c r="AV528" s="166"/>
      <c r="AW528" s="166"/>
      <c r="AX528" s="166"/>
      <c r="AY528" s="166"/>
      <c r="AZ528" s="166"/>
      <c r="BA528" s="166"/>
      <c r="BB528" s="166"/>
      <c r="BC528" s="166"/>
      <c r="BD528" s="166"/>
      <c r="BE528" s="166"/>
      <c r="BF528" s="166"/>
      <c r="BG528" s="166"/>
      <c r="BH528" s="166"/>
      <c r="BI528" s="166"/>
      <c r="BJ528" s="166"/>
      <c r="BK528" s="166"/>
      <c r="BL528" s="166"/>
      <c r="BM528" s="166"/>
      <c r="BN528" s="166"/>
      <c r="BO528" s="166"/>
      <c r="BP528" s="166"/>
      <c r="BQ528" s="166"/>
      <c r="BR528" s="166"/>
      <c r="BS528" s="166"/>
      <c r="BT528" s="166"/>
      <c r="BU528" s="166"/>
      <c r="BV528" s="166"/>
      <c r="BW528" s="166"/>
      <c r="BX528" s="166"/>
      <c r="BY528" s="166"/>
      <c r="BZ528" s="166"/>
      <c r="CA528" s="166"/>
      <c r="CB528" s="166"/>
      <c r="CC528" s="166"/>
      <c r="CD528" s="166"/>
      <c r="CE528" s="166"/>
      <c r="CF528" s="166"/>
      <c r="CG528" s="166"/>
      <c r="CH528" s="166"/>
      <c r="CI528" s="166"/>
      <c r="CJ528" s="166"/>
      <c r="CK528" s="166"/>
      <c r="CL528" s="166"/>
      <c r="CM528" s="166"/>
      <c r="CN528" s="166"/>
      <c r="CO528" s="166"/>
      <c r="CP528" s="166"/>
      <c r="CQ528" s="166"/>
      <c r="CR528" s="166"/>
      <c r="CS528" s="166"/>
      <c r="CT528" s="166"/>
      <c r="CU528" s="166"/>
      <c r="CV528" s="166"/>
      <c r="CW528" s="166"/>
      <c r="CX528" s="166"/>
      <c r="CY528" s="166"/>
      <c r="CZ528" s="166"/>
    </row>
    <row r="529" spans="1:104" ht="11.25" customHeight="1" x14ac:dyDescent="0.2">
      <c r="A529" s="166"/>
      <c r="B529" s="166"/>
      <c r="C529" s="166"/>
      <c r="D529" s="166"/>
      <c r="E529" s="166"/>
      <c r="F529" s="166"/>
      <c r="G529" s="166"/>
      <c r="H529" s="166"/>
      <c r="I529" s="166"/>
      <c r="J529" s="166"/>
      <c r="K529" s="166"/>
      <c r="L529" s="166"/>
      <c r="M529" s="166"/>
      <c r="N529" s="166"/>
      <c r="O529" s="166"/>
      <c r="P529" s="166"/>
      <c r="Q529" s="166"/>
      <c r="R529" s="166"/>
      <c r="S529" s="166"/>
      <c r="T529" s="168"/>
      <c r="U529" s="169"/>
      <c r="V529" s="169"/>
      <c r="W529" s="166"/>
      <c r="X529" s="166"/>
      <c r="Y529" s="166"/>
      <c r="Z529" s="166"/>
      <c r="AA529" s="166"/>
      <c r="AB529" s="166"/>
      <c r="AC529" s="166"/>
      <c r="AD529" s="166"/>
      <c r="AE529" s="166"/>
      <c r="AF529" s="166"/>
      <c r="AG529" s="166"/>
      <c r="AH529" s="166"/>
      <c r="AI529" s="166"/>
      <c r="AJ529" s="166"/>
      <c r="AK529" s="166"/>
      <c r="AL529" s="166"/>
      <c r="AM529" s="166"/>
      <c r="AN529" s="166"/>
      <c r="AO529" s="166"/>
      <c r="AP529" s="166"/>
      <c r="AQ529" s="166"/>
      <c r="AR529" s="166"/>
      <c r="AS529" s="166"/>
      <c r="AT529" s="166"/>
      <c r="AU529" s="166"/>
      <c r="AV529" s="166"/>
      <c r="AW529" s="166"/>
      <c r="AX529" s="166"/>
      <c r="AY529" s="166"/>
      <c r="AZ529" s="166"/>
      <c r="BA529" s="166"/>
      <c r="BB529" s="166"/>
      <c r="BC529" s="166"/>
      <c r="BD529" s="166"/>
      <c r="BE529" s="166"/>
      <c r="BF529" s="166"/>
      <c r="BG529" s="166"/>
      <c r="BH529" s="166"/>
      <c r="BI529" s="166"/>
      <c r="BJ529" s="166"/>
      <c r="BK529" s="166"/>
      <c r="BL529" s="166"/>
      <c r="BM529" s="166"/>
      <c r="BN529" s="166"/>
      <c r="BO529" s="166"/>
      <c r="BP529" s="166"/>
      <c r="BQ529" s="166"/>
      <c r="BR529" s="166"/>
      <c r="BS529" s="166"/>
      <c r="BT529" s="166"/>
      <c r="BU529" s="166"/>
      <c r="BV529" s="166"/>
      <c r="BW529" s="166"/>
      <c r="BX529" s="166"/>
      <c r="BY529" s="166"/>
      <c r="BZ529" s="166"/>
      <c r="CA529" s="166"/>
      <c r="CB529" s="166"/>
      <c r="CC529" s="166"/>
      <c r="CD529" s="166"/>
      <c r="CE529" s="166"/>
      <c r="CF529" s="166"/>
      <c r="CG529" s="166"/>
      <c r="CH529" s="166"/>
      <c r="CI529" s="166"/>
      <c r="CJ529" s="166"/>
      <c r="CK529" s="166"/>
      <c r="CL529" s="166"/>
      <c r="CM529" s="166"/>
      <c r="CN529" s="166"/>
      <c r="CO529" s="166"/>
      <c r="CP529" s="166"/>
      <c r="CQ529" s="166"/>
      <c r="CR529" s="166"/>
      <c r="CS529" s="166"/>
      <c r="CT529" s="166"/>
      <c r="CU529" s="166"/>
      <c r="CV529" s="166"/>
      <c r="CW529" s="166"/>
      <c r="CX529" s="166"/>
      <c r="CY529" s="166"/>
      <c r="CZ529" s="166"/>
    </row>
    <row r="530" spans="1:104" ht="11.25" customHeight="1" x14ac:dyDescent="0.2">
      <c r="A530" s="166"/>
      <c r="B530" s="166"/>
      <c r="C530" s="166"/>
      <c r="D530" s="166"/>
      <c r="E530" s="166"/>
      <c r="F530" s="166"/>
      <c r="G530" s="166"/>
      <c r="H530" s="166"/>
      <c r="I530" s="166"/>
      <c r="J530" s="166"/>
      <c r="K530" s="166"/>
      <c r="L530" s="166"/>
      <c r="M530" s="166"/>
      <c r="N530" s="166"/>
      <c r="O530" s="166"/>
      <c r="P530" s="166"/>
      <c r="Q530" s="166"/>
      <c r="R530" s="166"/>
      <c r="S530" s="166"/>
      <c r="T530" s="168"/>
      <c r="U530" s="169"/>
      <c r="V530" s="169"/>
      <c r="W530" s="166"/>
      <c r="X530" s="166"/>
      <c r="Y530" s="166"/>
      <c r="Z530" s="166"/>
      <c r="AA530" s="166"/>
      <c r="AB530" s="166"/>
      <c r="AC530" s="166"/>
      <c r="AD530" s="166"/>
      <c r="AE530" s="166"/>
      <c r="AF530" s="166"/>
      <c r="AG530" s="166"/>
      <c r="AH530" s="166"/>
      <c r="AI530" s="166"/>
      <c r="AJ530" s="166"/>
      <c r="AK530" s="166"/>
      <c r="AL530" s="166"/>
      <c r="AM530" s="166"/>
      <c r="AN530" s="166"/>
      <c r="AO530" s="166"/>
      <c r="AP530" s="166"/>
      <c r="AQ530" s="166"/>
      <c r="AR530" s="166"/>
      <c r="AS530" s="166"/>
      <c r="AT530" s="166"/>
      <c r="AU530" s="166"/>
      <c r="AV530" s="166"/>
      <c r="AW530" s="166"/>
      <c r="AX530" s="166"/>
      <c r="AY530" s="166"/>
      <c r="AZ530" s="166"/>
      <c r="BA530" s="166"/>
      <c r="BB530" s="166"/>
      <c r="BC530" s="166"/>
      <c r="BD530" s="166"/>
      <c r="BE530" s="166"/>
      <c r="BF530" s="166"/>
      <c r="BG530" s="166"/>
      <c r="BH530" s="166"/>
      <c r="BI530" s="166"/>
      <c r="BJ530" s="166"/>
      <c r="BK530" s="166"/>
      <c r="BL530" s="166"/>
      <c r="BM530" s="166"/>
      <c r="BN530" s="166"/>
      <c r="BO530" s="166"/>
      <c r="BP530" s="166"/>
      <c r="BQ530" s="166"/>
      <c r="BR530" s="166"/>
      <c r="BS530" s="166"/>
      <c r="BT530" s="166"/>
      <c r="BU530" s="166"/>
      <c r="BV530" s="166"/>
      <c r="BW530" s="166"/>
      <c r="BX530" s="166"/>
      <c r="BY530" s="166"/>
      <c r="BZ530" s="166"/>
      <c r="CA530" s="166"/>
      <c r="CB530" s="166"/>
      <c r="CC530" s="166"/>
      <c r="CD530" s="166"/>
      <c r="CE530" s="166"/>
      <c r="CF530" s="166"/>
      <c r="CG530" s="166"/>
      <c r="CH530" s="166"/>
      <c r="CI530" s="166"/>
      <c r="CJ530" s="166"/>
      <c r="CK530" s="166"/>
      <c r="CL530" s="166"/>
      <c r="CM530" s="166"/>
      <c r="CN530" s="166"/>
      <c r="CO530" s="166"/>
      <c r="CP530" s="166"/>
      <c r="CQ530" s="166"/>
      <c r="CR530" s="166"/>
      <c r="CS530" s="166"/>
      <c r="CT530" s="166"/>
      <c r="CU530" s="166"/>
      <c r="CV530" s="166"/>
      <c r="CW530" s="166"/>
      <c r="CX530" s="166"/>
      <c r="CY530" s="166"/>
      <c r="CZ530" s="166"/>
    </row>
    <row r="531" spans="1:104" ht="11.25" customHeight="1" x14ac:dyDescent="0.2">
      <c r="A531" s="166"/>
      <c r="B531" s="166"/>
      <c r="C531" s="166"/>
      <c r="D531" s="166"/>
      <c r="E531" s="166"/>
      <c r="F531" s="166"/>
      <c r="G531" s="166"/>
      <c r="H531" s="166"/>
      <c r="I531" s="166"/>
      <c r="J531" s="166"/>
      <c r="K531" s="166"/>
      <c r="L531" s="166"/>
      <c r="M531" s="166"/>
      <c r="N531" s="166"/>
      <c r="O531" s="166"/>
      <c r="P531" s="166"/>
      <c r="Q531" s="166"/>
      <c r="R531" s="166"/>
      <c r="S531" s="166"/>
      <c r="T531" s="168"/>
      <c r="U531" s="169"/>
      <c r="V531" s="169"/>
      <c r="W531" s="166"/>
      <c r="X531" s="166"/>
      <c r="Y531" s="166"/>
      <c r="Z531" s="166"/>
      <c r="AA531" s="166"/>
      <c r="AB531" s="166"/>
      <c r="AC531" s="166"/>
      <c r="AD531" s="166"/>
      <c r="AE531" s="166"/>
      <c r="AF531" s="166"/>
      <c r="AG531" s="166"/>
      <c r="AH531" s="166"/>
      <c r="AI531" s="166"/>
      <c r="AJ531" s="166"/>
      <c r="AK531" s="166"/>
      <c r="AL531" s="166"/>
      <c r="AM531" s="166"/>
      <c r="AN531" s="166"/>
      <c r="AO531" s="166"/>
      <c r="AP531" s="166"/>
      <c r="AQ531" s="166"/>
      <c r="AR531" s="166"/>
      <c r="AS531" s="166"/>
      <c r="AT531" s="166"/>
      <c r="AU531" s="166"/>
      <c r="AV531" s="166"/>
      <c r="AW531" s="166"/>
      <c r="AX531" s="166"/>
      <c r="AY531" s="166"/>
      <c r="AZ531" s="166"/>
      <c r="BA531" s="166"/>
      <c r="BB531" s="166"/>
      <c r="BC531" s="166"/>
      <c r="BD531" s="166"/>
      <c r="BE531" s="166"/>
      <c r="BF531" s="166"/>
      <c r="BG531" s="166"/>
      <c r="BH531" s="166"/>
      <c r="BI531" s="166"/>
      <c r="BJ531" s="166"/>
      <c r="BK531" s="166"/>
      <c r="BL531" s="166"/>
      <c r="BM531" s="166"/>
      <c r="BN531" s="166"/>
      <c r="BO531" s="166"/>
      <c r="BP531" s="166"/>
      <c r="BQ531" s="166"/>
      <c r="BR531" s="166"/>
      <c r="BS531" s="166"/>
      <c r="BT531" s="166"/>
      <c r="BU531" s="166"/>
      <c r="BV531" s="166"/>
      <c r="BW531" s="166"/>
      <c r="BX531" s="166"/>
      <c r="BY531" s="166"/>
      <c r="BZ531" s="166"/>
      <c r="CA531" s="166"/>
      <c r="CB531" s="166"/>
      <c r="CC531" s="166"/>
      <c r="CD531" s="166"/>
      <c r="CE531" s="166"/>
      <c r="CF531" s="166"/>
      <c r="CG531" s="166"/>
      <c r="CH531" s="166"/>
      <c r="CI531" s="166"/>
      <c r="CJ531" s="166"/>
      <c r="CK531" s="166"/>
      <c r="CL531" s="166"/>
      <c r="CM531" s="166"/>
      <c r="CN531" s="166"/>
      <c r="CO531" s="166"/>
      <c r="CP531" s="166"/>
      <c r="CQ531" s="166"/>
      <c r="CR531" s="166"/>
      <c r="CS531" s="166"/>
      <c r="CT531" s="166"/>
      <c r="CU531" s="166"/>
      <c r="CV531" s="166"/>
      <c r="CW531" s="166"/>
      <c r="CX531" s="166"/>
      <c r="CY531" s="166"/>
      <c r="CZ531" s="166"/>
    </row>
    <row r="532" spans="1:104" ht="11.25" customHeight="1" x14ac:dyDescent="0.2">
      <c r="A532" s="166"/>
      <c r="B532" s="166"/>
      <c r="C532" s="166"/>
      <c r="D532" s="166"/>
      <c r="E532" s="166"/>
      <c r="F532" s="166"/>
      <c r="G532" s="166"/>
      <c r="H532" s="166"/>
      <c r="I532" s="166"/>
      <c r="J532" s="166"/>
      <c r="K532" s="166"/>
      <c r="L532" s="166"/>
      <c r="M532" s="166"/>
      <c r="N532" s="166"/>
      <c r="O532" s="166"/>
      <c r="P532" s="166"/>
      <c r="Q532" s="166"/>
      <c r="R532" s="166"/>
      <c r="S532" s="166"/>
      <c r="T532" s="168"/>
      <c r="U532" s="169"/>
      <c r="V532" s="169"/>
      <c r="W532" s="166"/>
      <c r="X532" s="166"/>
      <c r="Y532" s="166"/>
      <c r="Z532" s="166"/>
      <c r="AA532" s="166"/>
      <c r="AB532" s="166"/>
      <c r="AC532" s="166"/>
      <c r="AD532" s="166"/>
      <c r="AE532" s="166"/>
      <c r="AF532" s="166"/>
      <c r="AG532" s="166"/>
      <c r="AH532" s="166"/>
      <c r="AI532" s="166"/>
      <c r="AJ532" s="166"/>
      <c r="AK532" s="166"/>
      <c r="AL532" s="166"/>
      <c r="AM532" s="166"/>
      <c r="AN532" s="166"/>
      <c r="AO532" s="166"/>
      <c r="AP532" s="166"/>
      <c r="AQ532" s="166"/>
      <c r="AR532" s="166"/>
      <c r="AS532" s="166"/>
      <c r="AT532" s="166"/>
      <c r="AU532" s="166"/>
      <c r="AV532" s="166"/>
      <c r="AW532" s="166"/>
      <c r="AX532" s="166"/>
      <c r="AY532" s="166"/>
      <c r="AZ532" s="166"/>
      <c r="BA532" s="166"/>
      <c r="BB532" s="166"/>
      <c r="BC532" s="166"/>
      <c r="BD532" s="166"/>
      <c r="BE532" s="166"/>
      <c r="BF532" s="166"/>
      <c r="BG532" s="166"/>
      <c r="BH532" s="166"/>
      <c r="BI532" s="166"/>
      <c r="BJ532" s="166"/>
      <c r="BK532" s="166"/>
      <c r="BL532" s="166"/>
      <c r="BM532" s="166"/>
      <c r="BN532" s="166"/>
      <c r="BO532" s="166"/>
      <c r="BP532" s="166"/>
      <c r="BQ532" s="166"/>
      <c r="BR532" s="166"/>
      <c r="BS532" s="166"/>
      <c r="BT532" s="166"/>
      <c r="BU532" s="166"/>
      <c r="BV532" s="166"/>
      <c r="BW532" s="166"/>
      <c r="BX532" s="166"/>
      <c r="BY532" s="166"/>
      <c r="BZ532" s="166"/>
      <c r="CA532" s="166"/>
      <c r="CB532" s="166"/>
      <c r="CC532" s="166"/>
      <c r="CD532" s="166"/>
      <c r="CE532" s="166"/>
      <c r="CF532" s="166"/>
      <c r="CG532" s="166"/>
      <c r="CH532" s="166"/>
      <c r="CI532" s="166"/>
      <c r="CJ532" s="166"/>
      <c r="CK532" s="166"/>
      <c r="CL532" s="166"/>
      <c r="CM532" s="166"/>
      <c r="CN532" s="166"/>
      <c r="CO532" s="166"/>
      <c r="CP532" s="166"/>
      <c r="CQ532" s="166"/>
      <c r="CR532" s="166"/>
      <c r="CS532" s="166"/>
      <c r="CT532" s="166"/>
      <c r="CU532" s="166"/>
      <c r="CV532" s="166"/>
      <c r="CW532" s="166"/>
      <c r="CX532" s="166"/>
      <c r="CY532" s="166"/>
      <c r="CZ532" s="166"/>
    </row>
    <row r="533" spans="1:104" ht="11.25" customHeight="1" x14ac:dyDescent="0.2">
      <c r="A533" s="166"/>
      <c r="B533" s="166"/>
      <c r="C533" s="166"/>
      <c r="D533" s="166"/>
      <c r="E533" s="166"/>
      <c r="F533" s="166"/>
      <c r="G533" s="166"/>
      <c r="H533" s="166"/>
      <c r="I533" s="166"/>
      <c r="J533" s="166"/>
      <c r="K533" s="166"/>
      <c r="L533" s="166"/>
      <c r="M533" s="166"/>
      <c r="N533" s="166"/>
      <c r="O533" s="166"/>
      <c r="P533" s="166"/>
      <c r="Q533" s="166"/>
      <c r="R533" s="166"/>
      <c r="S533" s="166"/>
      <c r="T533" s="168"/>
      <c r="U533" s="169"/>
      <c r="V533" s="169"/>
      <c r="W533" s="166"/>
      <c r="X533" s="166"/>
      <c r="Y533" s="166"/>
      <c r="Z533" s="166"/>
      <c r="AA533" s="166"/>
      <c r="AB533" s="166"/>
      <c r="AC533" s="166"/>
      <c r="AD533" s="166"/>
      <c r="AE533" s="166"/>
      <c r="AF533" s="166"/>
      <c r="AG533" s="166"/>
      <c r="AH533" s="166"/>
      <c r="AI533" s="166"/>
      <c r="AJ533" s="166"/>
      <c r="AK533" s="166"/>
      <c r="AL533" s="166"/>
      <c r="AM533" s="166"/>
      <c r="AN533" s="166"/>
      <c r="AO533" s="166"/>
      <c r="AP533" s="166"/>
      <c r="AQ533" s="166"/>
      <c r="AR533" s="166"/>
      <c r="AS533" s="166"/>
      <c r="AT533" s="166"/>
      <c r="AU533" s="166"/>
      <c r="AV533" s="166"/>
      <c r="AW533" s="166"/>
      <c r="AX533" s="166"/>
      <c r="AY533" s="166"/>
      <c r="AZ533" s="166"/>
      <c r="BA533" s="166"/>
      <c r="BB533" s="166"/>
      <c r="BC533" s="166"/>
      <c r="BD533" s="166"/>
      <c r="BE533" s="166"/>
      <c r="BF533" s="166"/>
      <c r="BG533" s="166"/>
      <c r="BH533" s="166"/>
      <c r="BI533" s="166"/>
      <c r="BJ533" s="166"/>
      <c r="BK533" s="166"/>
      <c r="BL533" s="166"/>
      <c r="BM533" s="166"/>
      <c r="BN533" s="166"/>
      <c r="BO533" s="166"/>
      <c r="BP533" s="166"/>
      <c r="BQ533" s="166"/>
      <c r="BR533" s="166"/>
      <c r="BS533" s="166"/>
      <c r="BT533" s="166"/>
      <c r="BU533" s="166"/>
      <c r="BV533" s="166"/>
      <c r="BW533" s="166"/>
      <c r="BX533" s="166"/>
      <c r="BY533" s="166"/>
      <c r="BZ533" s="166"/>
      <c r="CA533" s="166"/>
      <c r="CB533" s="166"/>
      <c r="CC533" s="166"/>
      <c r="CD533" s="166"/>
      <c r="CE533" s="166"/>
      <c r="CF533" s="166"/>
      <c r="CG533" s="166"/>
      <c r="CH533" s="166"/>
      <c r="CI533" s="166"/>
      <c r="CJ533" s="166"/>
      <c r="CK533" s="166"/>
      <c r="CL533" s="166"/>
      <c r="CM533" s="166"/>
      <c r="CN533" s="166"/>
      <c r="CO533" s="166"/>
      <c r="CP533" s="166"/>
      <c r="CQ533" s="166"/>
      <c r="CR533" s="166"/>
      <c r="CS533" s="166"/>
      <c r="CT533" s="166"/>
      <c r="CU533" s="166"/>
      <c r="CV533" s="166"/>
      <c r="CW533" s="166"/>
      <c r="CX533" s="166"/>
      <c r="CY533" s="166"/>
      <c r="CZ533" s="166"/>
    </row>
    <row r="534" spans="1:104" ht="11.25" customHeight="1" x14ac:dyDescent="0.2">
      <c r="A534" s="166"/>
      <c r="B534" s="166"/>
      <c r="C534" s="166"/>
      <c r="D534" s="166"/>
      <c r="E534" s="166"/>
      <c r="F534" s="166"/>
      <c r="G534" s="166"/>
      <c r="H534" s="166"/>
      <c r="I534" s="166"/>
      <c r="J534" s="166"/>
      <c r="K534" s="166"/>
      <c r="L534" s="166"/>
      <c r="M534" s="166"/>
      <c r="N534" s="166"/>
      <c r="O534" s="166"/>
      <c r="P534" s="166"/>
      <c r="Q534" s="166"/>
      <c r="R534" s="166"/>
      <c r="S534" s="166"/>
      <c r="T534" s="168"/>
      <c r="U534" s="169"/>
      <c r="V534" s="169"/>
      <c r="W534" s="166"/>
      <c r="X534" s="166"/>
      <c r="Y534" s="166"/>
      <c r="Z534" s="166"/>
      <c r="AA534" s="166"/>
      <c r="AB534" s="166"/>
      <c r="AC534" s="166"/>
      <c r="AD534" s="166"/>
      <c r="AE534" s="166"/>
      <c r="AF534" s="166"/>
      <c r="AG534" s="166"/>
      <c r="AH534" s="166"/>
      <c r="AI534" s="166"/>
      <c r="AJ534" s="166"/>
      <c r="AK534" s="166"/>
      <c r="AL534" s="166"/>
      <c r="AM534" s="166"/>
      <c r="AN534" s="166"/>
      <c r="AO534" s="166"/>
      <c r="AP534" s="166"/>
      <c r="AQ534" s="166"/>
      <c r="AR534" s="166"/>
      <c r="AS534" s="166"/>
      <c r="AT534" s="166"/>
      <c r="AU534" s="166"/>
      <c r="AV534" s="166"/>
      <c r="AW534" s="166"/>
      <c r="AX534" s="166"/>
      <c r="AY534" s="166"/>
      <c r="AZ534" s="166"/>
      <c r="BA534" s="166"/>
      <c r="BB534" s="166"/>
      <c r="BC534" s="166"/>
      <c r="BD534" s="166"/>
      <c r="BE534" s="166"/>
      <c r="BF534" s="166"/>
      <c r="BG534" s="166"/>
      <c r="BH534" s="166"/>
      <c r="BI534" s="166"/>
      <c r="BJ534" s="166"/>
      <c r="BK534" s="166"/>
      <c r="BL534" s="166"/>
      <c r="BM534" s="166"/>
      <c r="BN534" s="166"/>
      <c r="BO534" s="166"/>
      <c r="BP534" s="166"/>
      <c r="BQ534" s="166"/>
      <c r="BR534" s="166"/>
      <c r="BS534" s="166"/>
      <c r="BT534" s="166"/>
      <c r="BU534" s="166"/>
      <c r="BV534" s="166"/>
      <c r="BW534" s="166"/>
      <c r="BX534" s="166"/>
      <c r="BY534" s="166"/>
      <c r="BZ534" s="166"/>
      <c r="CA534" s="166"/>
      <c r="CB534" s="166"/>
      <c r="CC534" s="166"/>
      <c r="CD534" s="166"/>
      <c r="CE534" s="166"/>
      <c r="CF534" s="166"/>
      <c r="CG534" s="166"/>
      <c r="CH534" s="166"/>
      <c r="CI534" s="166"/>
      <c r="CJ534" s="166"/>
      <c r="CK534" s="166"/>
      <c r="CL534" s="166"/>
      <c r="CM534" s="166"/>
      <c r="CN534" s="166"/>
      <c r="CO534" s="166"/>
      <c r="CP534" s="166"/>
      <c r="CQ534" s="166"/>
      <c r="CR534" s="166"/>
      <c r="CS534" s="166"/>
      <c r="CT534" s="166"/>
      <c r="CU534" s="166"/>
      <c r="CV534" s="166"/>
      <c r="CW534" s="166"/>
      <c r="CX534" s="166"/>
      <c r="CY534" s="166"/>
      <c r="CZ534" s="166"/>
    </row>
    <row r="535" spans="1:104" ht="11.25" customHeight="1" x14ac:dyDescent="0.2">
      <c r="A535" s="166"/>
      <c r="B535" s="166"/>
      <c r="C535" s="166"/>
      <c r="D535" s="166"/>
      <c r="E535" s="166"/>
      <c r="F535" s="166"/>
      <c r="G535" s="166"/>
      <c r="H535" s="166"/>
      <c r="I535" s="166"/>
      <c r="J535" s="166"/>
      <c r="K535" s="166"/>
      <c r="L535" s="166"/>
      <c r="M535" s="166"/>
      <c r="N535" s="166"/>
      <c r="O535" s="166"/>
      <c r="P535" s="166"/>
      <c r="Q535" s="166"/>
      <c r="R535" s="166"/>
      <c r="S535" s="166"/>
      <c r="T535" s="168"/>
      <c r="U535" s="169"/>
      <c r="V535" s="169"/>
      <c r="W535" s="166"/>
      <c r="X535" s="166"/>
      <c r="Y535" s="166"/>
      <c r="Z535" s="166"/>
      <c r="AA535" s="166"/>
      <c r="AB535" s="166"/>
      <c r="AC535" s="166"/>
      <c r="AD535" s="166"/>
      <c r="AE535" s="166"/>
      <c r="AF535" s="166"/>
      <c r="AG535" s="166"/>
      <c r="AH535" s="166"/>
      <c r="AI535" s="166"/>
      <c r="AJ535" s="166"/>
      <c r="AK535" s="166"/>
      <c r="AL535" s="166"/>
      <c r="AM535" s="166"/>
      <c r="AN535" s="166"/>
      <c r="AO535" s="166"/>
      <c r="AP535" s="166"/>
      <c r="AQ535" s="166"/>
      <c r="AR535" s="166"/>
      <c r="AS535" s="166"/>
      <c r="AT535" s="166"/>
      <c r="AU535" s="166"/>
      <c r="AV535" s="166"/>
      <c r="AW535" s="166"/>
      <c r="AX535" s="166"/>
      <c r="AY535" s="166"/>
      <c r="AZ535" s="166"/>
      <c r="BA535" s="166"/>
      <c r="BB535" s="166"/>
      <c r="BC535" s="166"/>
      <c r="BD535" s="166"/>
      <c r="BE535" s="166"/>
      <c r="BF535" s="166"/>
      <c r="BG535" s="166"/>
      <c r="BH535" s="166"/>
      <c r="BI535" s="166"/>
      <c r="BJ535" s="166"/>
      <c r="BK535" s="166"/>
      <c r="BL535" s="166"/>
      <c r="BM535" s="166"/>
      <c r="BN535" s="166"/>
      <c r="BO535" s="166"/>
      <c r="BP535" s="166"/>
      <c r="BQ535" s="166"/>
      <c r="BR535" s="166"/>
      <c r="BS535" s="166"/>
      <c r="BT535" s="166"/>
      <c r="BU535" s="166"/>
      <c r="BV535" s="166"/>
      <c r="BW535" s="166"/>
      <c r="BX535" s="166"/>
      <c r="BY535" s="166"/>
      <c r="BZ535" s="166"/>
      <c r="CA535" s="166"/>
      <c r="CB535" s="166"/>
      <c r="CC535" s="166"/>
      <c r="CD535" s="166"/>
      <c r="CE535" s="166"/>
      <c r="CF535" s="166"/>
      <c r="CG535" s="166"/>
      <c r="CH535" s="166"/>
      <c r="CI535" s="166"/>
      <c r="CJ535" s="166"/>
      <c r="CK535" s="166"/>
      <c r="CL535" s="166"/>
      <c r="CM535" s="166"/>
      <c r="CN535" s="166"/>
      <c r="CO535" s="166"/>
      <c r="CP535" s="166"/>
      <c r="CQ535" s="166"/>
      <c r="CR535" s="166"/>
      <c r="CS535" s="166"/>
      <c r="CT535" s="166"/>
      <c r="CU535" s="166"/>
      <c r="CV535" s="166"/>
      <c r="CW535" s="166"/>
      <c r="CX535" s="166"/>
      <c r="CY535" s="166"/>
      <c r="CZ535" s="166"/>
    </row>
    <row r="536" spans="1:104" ht="11.25" customHeight="1" x14ac:dyDescent="0.2">
      <c r="A536" s="166"/>
      <c r="B536" s="166"/>
      <c r="C536" s="166"/>
      <c r="D536" s="166"/>
      <c r="E536" s="166"/>
      <c r="F536" s="166"/>
      <c r="G536" s="166"/>
      <c r="H536" s="166"/>
      <c r="I536" s="166"/>
      <c r="J536" s="166"/>
      <c r="K536" s="166"/>
      <c r="L536" s="166"/>
      <c r="M536" s="166"/>
      <c r="N536" s="166"/>
      <c r="O536" s="166"/>
      <c r="P536" s="166"/>
      <c r="Q536" s="166"/>
      <c r="R536" s="166"/>
      <c r="S536" s="166"/>
      <c r="T536" s="168"/>
      <c r="U536" s="169"/>
      <c r="V536" s="169"/>
      <c r="W536" s="166"/>
      <c r="X536" s="166"/>
      <c r="Y536" s="166"/>
      <c r="Z536" s="166"/>
      <c r="AA536" s="166"/>
      <c r="AB536" s="166"/>
      <c r="AC536" s="166"/>
      <c r="AD536" s="166"/>
      <c r="AE536" s="166"/>
      <c r="AF536" s="166"/>
      <c r="AG536" s="166"/>
      <c r="AH536" s="166"/>
      <c r="AI536" s="166"/>
      <c r="AJ536" s="166"/>
      <c r="AK536" s="166"/>
      <c r="AL536" s="166"/>
      <c r="AM536" s="166"/>
      <c r="AN536" s="166"/>
      <c r="AO536" s="166"/>
      <c r="AP536" s="166"/>
      <c r="AQ536" s="166"/>
      <c r="AR536" s="166"/>
      <c r="AS536" s="166"/>
      <c r="AT536" s="166"/>
      <c r="AU536" s="166"/>
      <c r="AV536" s="166"/>
      <c r="AW536" s="166"/>
      <c r="AX536" s="166"/>
      <c r="AY536" s="166"/>
      <c r="AZ536" s="166"/>
      <c r="BA536" s="166"/>
      <c r="BB536" s="166"/>
      <c r="BC536" s="166"/>
      <c r="BD536" s="166"/>
      <c r="BE536" s="166"/>
      <c r="BF536" s="166"/>
      <c r="BG536" s="166"/>
      <c r="BH536" s="166"/>
      <c r="BI536" s="166"/>
      <c r="BJ536" s="166"/>
      <c r="BK536" s="166"/>
      <c r="BL536" s="166"/>
      <c r="BM536" s="166"/>
      <c r="BN536" s="166"/>
      <c r="BO536" s="166"/>
      <c r="BP536" s="166"/>
      <c r="BQ536" s="166"/>
      <c r="BR536" s="166"/>
      <c r="BS536" s="166"/>
      <c r="BT536" s="166"/>
      <c r="BU536" s="166"/>
      <c r="BV536" s="166"/>
      <c r="BW536" s="166"/>
      <c r="BX536" s="166"/>
      <c r="BY536" s="166"/>
      <c r="BZ536" s="166"/>
      <c r="CA536" s="166"/>
      <c r="CB536" s="166"/>
      <c r="CC536" s="166"/>
      <c r="CD536" s="166"/>
      <c r="CE536" s="166"/>
      <c r="CF536" s="166"/>
      <c r="CG536" s="166"/>
      <c r="CH536" s="166"/>
      <c r="CI536" s="166"/>
      <c r="CJ536" s="166"/>
      <c r="CK536" s="166"/>
      <c r="CL536" s="166"/>
      <c r="CM536" s="166"/>
      <c r="CN536" s="166"/>
      <c r="CO536" s="166"/>
      <c r="CP536" s="166"/>
      <c r="CQ536" s="166"/>
      <c r="CR536" s="166"/>
      <c r="CS536" s="166"/>
      <c r="CT536" s="166"/>
      <c r="CU536" s="166"/>
      <c r="CV536" s="166"/>
      <c r="CW536" s="166"/>
      <c r="CX536" s="166"/>
      <c r="CY536" s="166"/>
      <c r="CZ536" s="166"/>
    </row>
    <row r="537" spans="1:104" ht="11.25" customHeight="1" x14ac:dyDescent="0.2">
      <c r="A537" s="166"/>
      <c r="B537" s="166"/>
      <c r="C537" s="166"/>
      <c r="D537" s="166"/>
      <c r="E537" s="166"/>
      <c r="F537" s="166"/>
      <c r="G537" s="166"/>
      <c r="H537" s="166"/>
      <c r="I537" s="166"/>
      <c r="J537" s="166"/>
      <c r="K537" s="166"/>
      <c r="L537" s="166"/>
      <c r="M537" s="166"/>
      <c r="N537" s="166"/>
      <c r="O537" s="166"/>
      <c r="P537" s="166"/>
      <c r="Q537" s="166"/>
      <c r="R537" s="166"/>
      <c r="S537" s="166"/>
      <c r="T537" s="168"/>
      <c r="U537" s="169"/>
      <c r="V537" s="169"/>
      <c r="W537" s="166"/>
      <c r="X537" s="166"/>
      <c r="Y537" s="166"/>
      <c r="Z537" s="166"/>
      <c r="AA537" s="166"/>
      <c r="AB537" s="166"/>
      <c r="AC537" s="166"/>
      <c r="AD537" s="166"/>
      <c r="AE537" s="166"/>
      <c r="AF537" s="166"/>
      <c r="AG537" s="166"/>
      <c r="AH537" s="166"/>
      <c r="AI537" s="166"/>
      <c r="AJ537" s="166"/>
      <c r="AK537" s="166"/>
      <c r="AL537" s="166"/>
      <c r="AM537" s="166"/>
      <c r="AN537" s="166"/>
      <c r="AO537" s="166"/>
      <c r="AP537" s="166"/>
      <c r="AQ537" s="166"/>
      <c r="AR537" s="166"/>
      <c r="AS537" s="166"/>
      <c r="AT537" s="166"/>
      <c r="AU537" s="166"/>
      <c r="AV537" s="166"/>
      <c r="AW537" s="166"/>
      <c r="AX537" s="166"/>
      <c r="AY537" s="166"/>
      <c r="AZ537" s="166"/>
      <c r="BA537" s="166"/>
      <c r="BB537" s="166"/>
      <c r="BC537" s="166"/>
      <c r="BD537" s="166"/>
      <c r="BE537" s="166"/>
      <c r="BF537" s="166"/>
      <c r="BG537" s="166"/>
      <c r="BH537" s="166"/>
      <c r="BI537" s="166"/>
      <c r="BJ537" s="166"/>
      <c r="BK537" s="166"/>
      <c r="BL537" s="166"/>
      <c r="BM537" s="166"/>
      <c r="BN537" s="166"/>
      <c r="BO537" s="166"/>
      <c r="BP537" s="166"/>
      <c r="BQ537" s="166"/>
      <c r="BR537" s="166"/>
      <c r="BS537" s="166"/>
      <c r="BT537" s="166"/>
      <c r="BU537" s="166"/>
      <c r="BV537" s="166"/>
      <c r="BW537" s="166"/>
      <c r="BX537" s="166"/>
      <c r="BY537" s="166"/>
      <c r="BZ537" s="166"/>
      <c r="CA537" s="166"/>
      <c r="CB537" s="166"/>
      <c r="CC537" s="166"/>
      <c r="CD537" s="166"/>
      <c r="CE537" s="166"/>
      <c r="CF537" s="166"/>
      <c r="CG537" s="166"/>
      <c r="CH537" s="166"/>
      <c r="CI537" s="166"/>
      <c r="CJ537" s="166"/>
      <c r="CK537" s="166"/>
      <c r="CL537" s="166"/>
      <c r="CM537" s="166"/>
      <c r="CN537" s="166"/>
      <c r="CO537" s="166"/>
      <c r="CP537" s="166"/>
      <c r="CQ537" s="166"/>
      <c r="CR537" s="166"/>
      <c r="CS537" s="166"/>
      <c r="CT537" s="166"/>
      <c r="CU537" s="166"/>
      <c r="CV537" s="166"/>
      <c r="CW537" s="166"/>
      <c r="CX537" s="166"/>
      <c r="CY537" s="166"/>
      <c r="CZ537" s="166"/>
    </row>
    <row r="538" spans="1:104" ht="11.25" customHeight="1" x14ac:dyDescent="0.2">
      <c r="A538" s="166"/>
      <c r="B538" s="166"/>
      <c r="C538" s="166"/>
      <c r="D538" s="166"/>
      <c r="E538" s="166"/>
      <c r="F538" s="166"/>
      <c r="G538" s="166"/>
      <c r="H538" s="166"/>
      <c r="I538" s="166"/>
      <c r="J538" s="166"/>
      <c r="K538" s="166"/>
      <c r="L538" s="166"/>
      <c r="M538" s="166"/>
      <c r="N538" s="166"/>
      <c r="O538" s="166"/>
      <c r="P538" s="166"/>
      <c r="Q538" s="166"/>
      <c r="R538" s="166"/>
      <c r="S538" s="166"/>
      <c r="T538" s="168"/>
      <c r="U538" s="169"/>
      <c r="V538" s="169"/>
      <c r="W538" s="166"/>
      <c r="X538" s="166"/>
      <c r="Y538" s="166"/>
      <c r="Z538" s="166"/>
      <c r="AA538" s="166"/>
      <c r="AB538" s="166"/>
      <c r="AC538" s="166"/>
      <c r="AD538" s="166"/>
      <c r="AE538" s="166"/>
      <c r="AF538" s="166"/>
      <c r="AG538" s="166"/>
      <c r="AH538" s="166"/>
      <c r="AI538" s="166"/>
      <c r="AJ538" s="166"/>
      <c r="AK538" s="166"/>
      <c r="AL538" s="166"/>
      <c r="AM538" s="166"/>
      <c r="AN538" s="166"/>
      <c r="AO538" s="166"/>
      <c r="AP538" s="166"/>
      <c r="AQ538" s="166"/>
      <c r="AR538" s="166"/>
      <c r="AS538" s="166"/>
      <c r="AT538" s="166"/>
      <c r="AU538" s="166"/>
      <c r="AV538" s="166"/>
      <c r="AW538" s="166"/>
      <c r="AX538" s="166"/>
      <c r="AY538" s="166"/>
      <c r="AZ538" s="166"/>
      <c r="BA538" s="166"/>
      <c r="BB538" s="166"/>
      <c r="BC538" s="166"/>
      <c r="BD538" s="166"/>
      <c r="BE538" s="166"/>
      <c r="BF538" s="166"/>
      <c r="BG538" s="166"/>
      <c r="BH538" s="166"/>
      <c r="BI538" s="166"/>
      <c r="BJ538" s="166"/>
      <c r="BK538" s="166"/>
      <c r="BL538" s="166"/>
      <c r="BM538" s="166"/>
      <c r="BN538" s="166"/>
      <c r="BO538" s="166"/>
      <c r="BP538" s="166"/>
      <c r="BQ538" s="166"/>
      <c r="BR538" s="166"/>
      <c r="BS538" s="166"/>
      <c r="BT538" s="166"/>
      <c r="BU538" s="166"/>
      <c r="BV538" s="166"/>
      <c r="BW538" s="166"/>
      <c r="BX538" s="166"/>
      <c r="BY538" s="166"/>
      <c r="BZ538" s="166"/>
      <c r="CA538" s="166"/>
      <c r="CB538" s="166"/>
      <c r="CC538" s="166"/>
      <c r="CD538" s="166"/>
      <c r="CE538" s="166"/>
      <c r="CF538" s="166"/>
      <c r="CG538" s="166"/>
      <c r="CH538" s="166"/>
      <c r="CI538" s="166"/>
      <c r="CJ538" s="166"/>
      <c r="CK538" s="166"/>
      <c r="CL538" s="166"/>
      <c r="CM538" s="166"/>
      <c r="CN538" s="166"/>
      <c r="CO538" s="166"/>
      <c r="CP538" s="166"/>
      <c r="CQ538" s="166"/>
      <c r="CR538" s="166"/>
      <c r="CS538" s="166"/>
      <c r="CT538" s="166"/>
      <c r="CU538" s="166"/>
      <c r="CV538" s="166"/>
      <c r="CW538" s="166"/>
      <c r="CX538" s="166"/>
      <c r="CY538" s="166"/>
      <c r="CZ538" s="166"/>
    </row>
    <row r="539" spans="1:104" ht="11.25" customHeight="1" x14ac:dyDescent="0.2">
      <c r="A539" s="166"/>
      <c r="B539" s="166"/>
      <c r="C539" s="166"/>
      <c r="D539" s="166"/>
      <c r="E539" s="166"/>
      <c r="F539" s="166"/>
      <c r="G539" s="166"/>
      <c r="H539" s="166"/>
      <c r="I539" s="166"/>
      <c r="J539" s="166"/>
      <c r="K539" s="166"/>
      <c r="L539" s="166"/>
      <c r="M539" s="166"/>
      <c r="N539" s="166"/>
      <c r="O539" s="166"/>
      <c r="P539" s="166"/>
      <c r="Q539" s="166"/>
      <c r="R539" s="166"/>
      <c r="S539" s="166"/>
      <c r="T539" s="168"/>
      <c r="U539" s="169"/>
      <c r="V539" s="169"/>
      <c r="W539" s="166"/>
      <c r="X539" s="166"/>
      <c r="Y539" s="166"/>
      <c r="Z539" s="166"/>
      <c r="AA539" s="166"/>
      <c r="AB539" s="166"/>
      <c r="AC539" s="166"/>
      <c r="AD539" s="166"/>
      <c r="AE539" s="166"/>
      <c r="AF539" s="166"/>
      <c r="AG539" s="166"/>
      <c r="AH539" s="166"/>
      <c r="AI539" s="166"/>
      <c r="AJ539" s="166"/>
      <c r="AK539" s="166"/>
      <c r="AL539" s="166"/>
      <c r="AM539" s="166"/>
      <c r="AN539" s="166"/>
      <c r="AO539" s="166"/>
      <c r="AP539" s="166"/>
      <c r="AQ539" s="166"/>
      <c r="AR539" s="166"/>
      <c r="AS539" s="166"/>
      <c r="AT539" s="166"/>
      <c r="AU539" s="166"/>
      <c r="AV539" s="166"/>
      <c r="AW539" s="166"/>
      <c r="AX539" s="166"/>
      <c r="AY539" s="166"/>
      <c r="AZ539" s="166"/>
      <c r="BA539" s="166"/>
      <c r="BB539" s="166"/>
      <c r="BC539" s="166"/>
      <c r="BD539" s="166"/>
      <c r="BE539" s="166"/>
      <c r="BF539" s="166"/>
      <c r="BG539" s="166"/>
      <c r="BH539" s="166"/>
      <c r="BI539" s="166"/>
      <c r="BJ539" s="166"/>
      <c r="BK539" s="166"/>
      <c r="BL539" s="166"/>
      <c r="BM539" s="166"/>
      <c r="BN539" s="166"/>
      <c r="BO539" s="166"/>
      <c r="BP539" s="166"/>
      <c r="BQ539" s="166"/>
      <c r="BR539" s="166"/>
      <c r="BS539" s="166"/>
      <c r="BT539" s="166"/>
      <c r="BU539" s="166"/>
      <c r="BV539" s="166"/>
      <c r="BW539" s="166"/>
      <c r="BX539" s="166"/>
      <c r="BY539" s="166"/>
      <c r="BZ539" s="166"/>
      <c r="CA539" s="166"/>
      <c r="CB539" s="166"/>
      <c r="CC539" s="166"/>
      <c r="CD539" s="166"/>
      <c r="CE539" s="166"/>
      <c r="CF539" s="166"/>
      <c r="CG539" s="166"/>
      <c r="CH539" s="166"/>
      <c r="CI539" s="166"/>
      <c r="CJ539" s="166"/>
      <c r="CK539" s="166"/>
      <c r="CL539" s="166"/>
      <c r="CM539" s="166"/>
      <c r="CN539" s="166"/>
      <c r="CO539" s="166"/>
      <c r="CP539" s="166"/>
      <c r="CQ539" s="166"/>
      <c r="CR539" s="166"/>
      <c r="CS539" s="166"/>
      <c r="CT539" s="166"/>
      <c r="CU539" s="166"/>
      <c r="CV539" s="166"/>
      <c r="CW539" s="166"/>
      <c r="CX539" s="166"/>
      <c r="CY539" s="166"/>
      <c r="CZ539" s="166"/>
    </row>
    <row r="540" spans="1:104" ht="11.25" customHeight="1" x14ac:dyDescent="0.2">
      <c r="A540" s="166"/>
      <c r="B540" s="166"/>
      <c r="C540" s="166"/>
      <c r="D540" s="166"/>
      <c r="E540" s="166"/>
      <c r="F540" s="166"/>
      <c r="G540" s="166"/>
      <c r="H540" s="166"/>
      <c r="I540" s="166"/>
      <c r="J540" s="166"/>
      <c r="K540" s="166"/>
      <c r="L540" s="166"/>
      <c r="M540" s="166"/>
      <c r="N540" s="166"/>
      <c r="O540" s="166"/>
      <c r="P540" s="166"/>
      <c r="Q540" s="166"/>
      <c r="R540" s="166"/>
      <c r="S540" s="166"/>
      <c r="T540" s="168"/>
      <c r="U540" s="169"/>
      <c r="V540" s="169"/>
      <c r="W540" s="166"/>
      <c r="X540" s="166"/>
      <c r="Y540" s="166"/>
      <c r="Z540" s="166"/>
      <c r="AA540" s="166"/>
      <c r="AB540" s="166"/>
      <c r="AC540" s="166"/>
      <c r="AD540" s="166"/>
      <c r="AE540" s="166"/>
      <c r="AF540" s="166"/>
      <c r="AG540" s="166"/>
      <c r="AH540" s="166"/>
      <c r="AI540" s="166"/>
      <c r="AJ540" s="166"/>
      <c r="AK540" s="166"/>
      <c r="AL540" s="166"/>
      <c r="AM540" s="166"/>
      <c r="AN540" s="166"/>
      <c r="AO540" s="166"/>
      <c r="AP540" s="166"/>
      <c r="AQ540" s="166"/>
      <c r="AR540" s="166"/>
      <c r="AS540" s="166"/>
      <c r="AT540" s="166"/>
      <c r="AU540" s="166"/>
      <c r="AV540" s="166"/>
      <c r="AW540" s="166"/>
      <c r="AX540" s="166"/>
      <c r="AY540" s="166"/>
      <c r="AZ540" s="166"/>
      <c r="BA540" s="166"/>
      <c r="BB540" s="166"/>
      <c r="BC540" s="166"/>
      <c r="BD540" s="166"/>
      <c r="BE540" s="166"/>
      <c r="BF540" s="166"/>
      <c r="BG540" s="166"/>
      <c r="BH540" s="166"/>
      <c r="BI540" s="166"/>
      <c r="BJ540" s="166"/>
      <c r="BK540" s="166"/>
      <c r="BL540" s="166"/>
      <c r="BM540" s="166"/>
      <c r="BN540" s="166"/>
      <c r="BO540" s="166"/>
      <c r="BP540" s="166"/>
      <c r="BQ540" s="166"/>
      <c r="BR540" s="166"/>
      <c r="BS540" s="166"/>
      <c r="BT540" s="166"/>
      <c r="BU540" s="166"/>
      <c r="BV540" s="166"/>
      <c r="BW540" s="166"/>
      <c r="BX540" s="166"/>
      <c r="BY540" s="166"/>
      <c r="BZ540" s="166"/>
      <c r="CA540" s="166"/>
      <c r="CB540" s="166"/>
      <c r="CC540" s="166"/>
      <c r="CD540" s="166"/>
      <c r="CE540" s="166"/>
      <c r="CF540" s="166"/>
      <c r="CG540" s="166"/>
      <c r="CH540" s="166"/>
      <c r="CI540" s="166"/>
      <c r="CJ540" s="166"/>
      <c r="CK540" s="166"/>
      <c r="CL540" s="166"/>
      <c r="CM540" s="166"/>
      <c r="CN540" s="166"/>
      <c r="CO540" s="166"/>
      <c r="CP540" s="166"/>
      <c r="CQ540" s="166"/>
      <c r="CR540" s="166"/>
      <c r="CS540" s="166"/>
      <c r="CT540" s="166"/>
      <c r="CU540" s="166"/>
      <c r="CV540" s="166"/>
      <c r="CW540" s="166"/>
      <c r="CX540" s="166"/>
      <c r="CY540" s="166"/>
      <c r="CZ540" s="166"/>
    </row>
    <row r="541" spans="1:104" ht="11.25" customHeight="1" x14ac:dyDescent="0.2">
      <c r="A541" s="166"/>
      <c r="B541" s="166"/>
      <c r="C541" s="166"/>
      <c r="D541" s="166"/>
      <c r="E541" s="166"/>
      <c r="F541" s="166"/>
      <c r="G541" s="166"/>
      <c r="H541" s="166"/>
      <c r="I541" s="166"/>
      <c r="J541" s="166"/>
      <c r="K541" s="166"/>
      <c r="L541" s="166"/>
      <c r="M541" s="166"/>
      <c r="N541" s="166"/>
      <c r="O541" s="166"/>
      <c r="P541" s="166"/>
      <c r="Q541" s="166"/>
      <c r="R541" s="166"/>
      <c r="S541" s="166"/>
      <c r="T541" s="168"/>
      <c r="U541" s="169"/>
      <c r="V541" s="169"/>
      <c r="W541" s="166"/>
      <c r="X541" s="166"/>
      <c r="Y541" s="166"/>
      <c r="Z541" s="166"/>
      <c r="AA541" s="166"/>
      <c r="AB541" s="166"/>
      <c r="AC541" s="166"/>
      <c r="AD541" s="166"/>
      <c r="AE541" s="166"/>
      <c r="AF541" s="166"/>
      <c r="AG541" s="166"/>
      <c r="AH541" s="166"/>
      <c r="AI541" s="166"/>
      <c r="AJ541" s="166"/>
      <c r="AK541" s="166"/>
      <c r="AL541" s="166"/>
      <c r="AM541" s="166"/>
      <c r="AN541" s="166"/>
      <c r="AO541" s="166"/>
      <c r="AP541" s="166"/>
      <c r="AQ541" s="166"/>
      <c r="AR541" s="166"/>
      <c r="AS541" s="166"/>
      <c r="AT541" s="166"/>
      <c r="AU541" s="166"/>
      <c r="AV541" s="166"/>
      <c r="AW541" s="166"/>
      <c r="AX541" s="166"/>
      <c r="AY541" s="166"/>
      <c r="AZ541" s="166"/>
      <c r="BA541" s="166"/>
      <c r="BB541" s="166"/>
      <c r="BC541" s="166"/>
      <c r="BD541" s="166"/>
      <c r="BE541" s="166"/>
      <c r="BF541" s="166"/>
      <c r="BG541" s="166"/>
      <c r="BH541" s="166"/>
      <c r="BI541" s="166"/>
      <c r="BJ541" s="166"/>
      <c r="BK541" s="166"/>
      <c r="BL541" s="166"/>
      <c r="BM541" s="166"/>
      <c r="BN541" s="166"/>
      <c r="BO541" s="166"/>
      <c r="BP541" s="166"/>
      <c r="BQ541" s="166"/>
      <c r="BR541" s="166"/>
      <c r="BS541" s="166"/>
      <c r="BT541" s="166"/>
      <c r="BU541" s="166"/>
      <c r="BV541" s="166"/>
      <c r="BW541" s="166"/>
      <c r="BX541" s="166"/>
      <c r="BY541" s="166"/>
      <c r="BZ541" s="166"/>
      <c r="CA541" s="166"/>
      <c r="CB541" s="166"/>
      <c r="CC541" s="166"/>
      <c r="CD541" s="166"/>
      <c r="CE541" s="166"/>
      <c r="CF541" s="166"/>
      <c r="CG541" s="166"/>
      <c r="CH541" s="166"/>
      <c r="CI541" s="166"/>
      <c r="CJ541" s="166"/>
      <c r="CK541" s="166"/>
      <c r="CL541" s="166"/>
      <c r="CM541" s="166"/>
      <c r="CN541" s="166"/>
      <c r="CO541" s="166"/>
      <c r="CP541" s="166"/>
      <c r="CQ541" s="166"/>
      <c r="CR541" s="166"/>
      <c r="CS541" s="166"/>
      <c r="CT541" s="166"/>
      <c r="CU541" s="166"/>
      <c r="CV541" s="166"/>
      <c r="CW541" s="166"/>
      <c r="CX541" s="166"/>
      <c r="CY541" s="166"/>
      <c r="CZ541" s="166"/>
    </row>
    <row r="542" spans="1:104" ht="11.25" customHeight="1" x14ac:dyDescent="0.2">
      <c r="A542" s="166"/>
      <c r="B542" s="166"/>
      <c r="C542" s="166"/>
      <c r="D542" s="166"/>
      <c r="E542" s="166"/>
      <c r="F542" s="166"/>
      <c r="G542" s="166"/>
      <c r="H542" s="166"/>
      <c r="I542" s="166"/>
      <c r="J542" s="166"/>
      <c r="K542" s="166"/>
      <c r="L542" s="166"/>
      <c r="M542" s="166"/>
      <c r="N542" s="166"/>
      <c r="O542" s="166"/>
      <c r="P542" s="166"/>
      <c r="Q542" s="166"/>
      <c r="R542" s="166"/>
      <c r="S542" s="166"/>
      <c r="T542" s="168"/>
      <c r="U542" s="169"/>
      <c r="V542" s="169"/>
      <c r="W542" s="166"/>
      <c r="X542" s="166"/>
      <c r="Y542" s="166"/>
      <c r="Z542" s="166"/>
      <c r="AA542" s="166"/>
      <c r="AB542" s="166"/>
      <c r="AC542" s="166"/>
      <c r="AD542" s="166"/>
      <c r="AE542" s="166"/>
      <c r="AF542" s="166"/>
      <c r="AG542" s="166"/>
      <c r="AH542" s="166"/>
      <c r="AI542" s="166"/>
      <c r="AJ542" s="166"/>
      <c r="AK542" s="166"/>
      <c r="AL542" s="166"/>
      <c r="AM542" s="166"/>
      <c r="AN542" s="166"/>
      <c r="AO542" s="166"/>
      <c r="AP542" s="166"/>
      <c r="AQ542" s="166"/>
      <c r="AR542" s="166"/>
      <c r="AS542" s="166"/>
      <c r="AT542" s="166"/>
      <c r="AU542" s="166"/>
      <c r="AV542" s="166"/>
      <c r="AW542" s="166"/>
      <c r="AX542" s="166"/>
      <c r="AY542" s="166"/>
      <c r="AZ542" s="166"/>
      <c r="BA542" s="166"/>
      <c r="BB542" s="166"/>
      <c r="BC542" s="166"/>
      <c r="BD542" s="166"/>
      <c r="BE542" s="166"/>
      <c r="BF542" s="166"/>
      <c r="BG542" s="166"/>
      <c r="BH542" s="166"/>
      <c r="BI542" s="166"/>
      <c r="BJ542" s="166"/>
      <c r="BK542" s="166"/>
      <c r="BL542" s="166"/>
      <c r="BM542" s="166"/>
      <c r="BN542" s="166"/>
      <c r="BO542" s="166"/>
      <c r="BP542" s="166"/>
      <c r="BQ542" s="166"/>
      <c r="BR542" s="166"/>
      <c r="BS542" s="166"/>
      <c r="BT542" s="166"/>
      <c r="BU542" s="166"/>
      <c r="BV542" s="166"/>
      <c r="BW542" s="166"/>
      <c r="BX542" s="166"/>
      <c r="BY542" s="166"/>
      <c r="BZ542" s="166"/>
      <c r="CA542" s="166"/>
      <c r="CB542" s="166"/>
      <c r="CC542" s="166"/>
      <c r="CD542" s="166"/>
      <c r="CE542" s="166"/>
      <c r="CF542" s="166"/>
      <c r="CG542" s="166"/>
      <c r="CH542" s="166"/>
      <c r="CI542" s="166"/>
      <c r="CJ542" s="166"/>
      <c r="CK542" s="166"/>
      <c r="CL542" s="166"/>
      <c r="CM542" s="166"/>
      <c r="CN542" s="166"/>
      <c r="CO542" s="166"/>
      <c r="CP542" s="166"/>
      <c r="CQ542" s="166"/>
      <c r="CR542" s="166"/>
      <c r="CS542" s="166"/>
      <c r="CT542" s="166"/>
      <c r="CU542" s="166"/>
      <c r="CV542" s="166"/>
      <c r="CW542" s="166"/>
      <c r="CX542" s="166"/>
      <c r="CY542" s="166"/>
      <c r="CZ542" s="166"/>
    </row>
    <row r="543" spans="1:104" ht="11.25" customHeight="1" x14ac:dyDescent="0.2">
      <c r="A543" s="166"/>
      <c r="B543" s="166"/>
      <c r="C543" s="166"/>
      <c r="D543" s="166"/>
      <c r="E543" s="166"/>
      <c r="F543" s="166"/>
      <c r="G543" s="166"/>
      <c r="H543" s="166"/>
      <c r="I543" s="166"/>
      <c r="J543" s="166"/>
      <c r="K543" s="166"/>
      <c r="L543" s="166"/>
      <c r="M543" s="166"/>
      <c r="N543" s="166"/>
      <c r="O543" s="166"/>
      <c r="P543" s="166"/>
      <c r="Q543" s="166"/>
      <c r="R543" s="166"/>
      <c r="S543" s="166"/>
      <c r="T543" s="168"/>
      <c r="U543" s="169"/>
      <c r="V543" s="169"/>
      <c r="W543" s="166"/>
      <c r="X543" s="166"/>
      <c r="Y543" s="166"/>
      <c r="Z543" s="166"/>
      <c r="AA543" s="166"/>
      <c r="AB543" s="166"/>
      <c r="AC543" s="166"/>
      <c r="AD543" s="166"/>
      <c r="AE543" s="166"/>
      <c r="AF543" s="166"/>
      <c r="AG543" s="166"/>
      <c r="AH543" s="166"/>
      <c r="AI543" s="166"/>
      <c r="AJ543" s="166"/>
      <c r="AK543" s="166"/>
      <c r="AL543" s="166"/>
      <c r="AM543" s="166"/>
      <c r="AN543" s="166"/>
      <c r="AO543" s="166"/>
      <c r="AP543" s="166"/>
      <c r="AQ543" s="166"/>
      <c r="AR543" s="166"/>
      <c r="AS543" s="166"/>
      <c r="AT543" s="166"/>
      <c r="AU543" s="166"/>
      <c r="AV543" s="166"/>
      <c r="AW543" s="166"/>
      <c r="AX543" s="166"/>
      <c r="AY543" s="166"/>
      <c r="AZ543" s="166"/>
      <c r="BA543" s="166"/>
      <c r="BB543" s="166"/>
      <c r="BC543" s="166"/>
      <c r="BD543" s="166"/>
      <c r="BE543" s="166"/>
      <c r="BF543" s="166"/>
      <c r="BG543" s="166"/>
      <c r="BH543" s="166"/>
      <c r="BI543" s="166"/>
      <c r="BJ543" s="166"/>
      <c r="BK543" s="166"/>
      <c r="BL543" s="166"/>
      <c r="BM543" s="166"/>
      <c r="BN543" s="166"/>
      <c r="BO543" s="166"/>
      <c r="BP543" s="166"/>
      <c r="BQ543" s="166"/>
      <c r="BR543" s="166"/>
      <c r="BS543" s="166"/>
      <c r="BT543" s="166"/>
      <c r="BU543" s="166"/>
      <c r="BV543" s="166"/>
      <c r="BW543" s="166"/>
      <c r="BX543" s="166"/>
      <c r="BY543" s="166"/>
      <c r="BZ543" s="166"/>
      <c r="CA543" s="166"/>
      <c r="CB543" s="166"/>
      <c r="CC543" s="166"/>
      <c r="CD543" s="166"/>
      <c r="CE543" s="166"/>
      <c r="CF543" s="166"/>
      <c r="CG543" s="166"/>
      <c r="CH543" s="166"/>
      <c r="CI543" s="166"/>
      <c r="CJ543" s="166"/>
      <c r="CK543" s="166"/>
      <c r="CL543" s="166"/>
      <c r="CM543" s="166"/>
      <c r="CN543" s="166"/>
      <c r="CO543" s="166"/>
      <c r="CP543" s="166"/>
      <c r="CQ543" s="166"/>
      <c r="CR543" s="166"/>
      <c r="CS543" s="166"/>
      <c r="CT543" s="166"/>
      <c r="CU543" s="166"/>
      <c r="CV543" s="166"/>
      <c r="CW543" s="166"/>
      <c r="CX543" s="166"/>
      <c r="CY543" s="166"/>
      <c r="CZ543" s="166"/>
    </row>
    <row r="544" spans="1:104" ht="11.25" customHeight="1" x14ac:dyDescent="0.2">
      <c r="A544" s="166"/>
      <c r="B544" s="166"/>
      <c r="C544" s="166"/>
      <c r="D544" s="166"/>
      <c r="E544" s="166"/>
      <c r="F544" s="166"/>
      <c r="G544" s="166"/>
      <c r="H544" s="166"/>
      <c r="I544" s="166"/>
      <c r="J544" s="166"/>
      <c r="K544" s="166"/>
      <c r="L544" s="166"/>
      <c r="M544" s="166"/>
      <c r="N544" s="166"/>
      <c r="O544" s="166"/>
      <c r="P544" s="166"/>
      <c r="Q544" s="166"/>
      <c r="R544" s="166"/>
      <c r="S544" s="166"/>
      <c r="T544" s="168"/>
      <c r="U544" s="169"/>
      <c r="V544" s="169"/>
      <c r="W544" s="166"/>
      <c r="X544" s="166"/>
      <c r="Y544" s="166"/>
      <c r="Z544" s="166"/>
      <c r="AA544" s="166"/>
      <c r="AB544" s="166"/>
      <c r="AC544" s="166"/>
      <c r="AD544" s="166"/>
      <c r="AE544" s="166"/>
      <c r="AF544" s="166"/>
      <c r="AG544" s="166"/>
      <c r="AH544" s="166"/>
      <c r="AI544" s="166"/>
      <c r="AJ544" s="166"/>
      <c r="AK544" s="166"/>
      <c r="AL544" s="166"/>
      <c r="AM544" s="166"/>
      <c r="AN544" s="166"/>
      <c r="AO544" s="166"/>
      <c r="AP544" s="166"/>
      <c r="AQ544" s="166"/>
      <c r="AR544" s="166"/>
      <c r="AS544" s="166"/>
      <c r="AT544" s="166"/>
      <c r="AU544" s="166"/>
      <c r="AV544" s="166"/>
      <c r="AW544" s="166"/>
      <c r="AX544" s="166"/>
      <c r="AY544" s="166"/>
      <c r="AZ544" s="166"/>
      <c r="BA544" s="166"/>
      <c r="BB544" s="166"/>
      <c r="BC544" s="166"/>
      <c r="BD544" s="166"/>
      <c r="BE544" s="166"/>
      <c r="BF544" s="166"/>
      <c r="BG544" s="166"/>
      <c r="BH544" s="166"/>
      <c r="BI544" s="166"/>
      <c r="BJ544" s="166"/>
      <c r="BK544" s="166"/>
      <c r="BL544" s="166"/>
      <c r="BM544" s="166"/>
      <c r="BN544" s="166"/>
      <c r="BO544" s="166"/>
      <c r="BP544" s="166"/>
      <c r="BQ544" s="166"/>
      <c r="BR544" s="166"/>
      <c r="BS544" s="166"/>
      <c r="BT544" s="166"/>
      <c r="BU544" s="166"/>
      <c r="BV544" s="166"/>
      <c r="BW544" s="166"/>
      <c r="BX544" s="166"/>
      <c r="BY544" s="166"/>
      <c r="BZ544" s="166"/>
      <c r="CA544" s="166"/>
      <c r="CB544" s="166"/>
      <c r="CC544" s="166"/>
      <c r="CD544" s="166"/>
      <c r="CE544" s="166"/>
      <c r="CF544" s="166"/>
      <c r="CG544" s="166"/>
      <c r="CH544" s="166"/>
      <c r="CI544" s="166"/>
      <c r="CJ544" s="166"/>
      <c r="CK544" s="166"/>
      <c r="CL544" s="166"/>
      <c r="CM544" s="166"/>
      <c r="CN544" s="166"/>
      <c r="CO544" s="166"/>
      <c r="CP544" s="166"/>
      <c r="CQ544" s="166"/>
      <c r="CR544" s="166"/>
      <c r="CS544" s="166"/>
      <c r="CT544" s="166"/>
      <c r="CU544" s="166"/>
      <c r="CV544" s="166"/>
      <c r="CW544" s="166"/>
      <c r="CX544" s="166"/>
      <c r="CY544" s="166"/>
      <c r="CZ544" s="166"/>
    </row>
    <row r="545" spans="1:104" ht="11.25" customHeight="1" x14ac:dyDescent="0.2">
      <c r="A545" s="166"/>
      <c r="B545" s="166"/>
      <c r="C545" s="166"/>
      <c r="D545" s="166"/>
      <c r="E545" s="166"/>
      <c r="F545" s="166"/>
      <c r="G545" s="166"/>
      <c r="H545" s="166"/>
      <c r="I545" s="166"/>
      <c r="J545" s="166"/>
      <c r="K545" s="166"/>
      <c r="L545" s="166"/>
      <c r="M545" s="166"/>
      <c r="N545" s="166"/>
      <c r="O545" s="166"/>
      <c r="P545" s="166"/>
      <c r="Q545" s="166"/>
      <c r="R545" s="166"/>
      <c r="S545" s="166"/>
      <c r="T545" s="168"/>
      <c r="U545" s="169"/>
      <c r="V545" s="169"/>
      <c r="W545" s="166"/>
      <c r="X545" s="166"/>
      <c r="Y545" s="166"/>
      <c r="Z545" s="166"/>
      <c r="AA545" s="166"/>
      <c r="AB545" s="166"/>
      <c r="AC545" s="166"/>
      <c r="AD545" s="166"/>
      <c r="AE545" s="166"/>
      <c r="AF545" s="166"/>
      <c r="AG545" s="166"/>
      <c r="AH545" s="166"/>
      <c r="AI545" s="166"/>
      <c r="AJ545" s="166"/>
      <c r="AK545" s="166"/>
      <c r="AL545" s="166"/>
      <c r="AM545" s="166"/>
      <c r="AN545" s="166"/>
      <c r="AO545" s="166"/>
      <c r="AP545" s="166"/>
      <c r="AQ545" s="166"/>
      <c r="AR545" s="166"/>
      <c r="AS545" s="166"/>
      <c r="AT545" s="166"/>
      <c r="AU545" s="166"/>
      <c r="AV545" s="166"/>
      <c r="AW545" s="166"/>
      <c r="AX545" s="166"/>
      <c r="AY545" s="166"/>
      <c r="AZ545" s="166"/>
      <c r="BA545" s="166"/>
      <c r="BB545" s="166"/>
      <c r="BC545" s="166"/>
      <c r="BD545" s="166"/>
      <c r="BE545" s="166"/>
      <c r="BF545" s="166"/>
      <c r="BG545" s="166"/>
      <c r="BH545" s="166"/>
      <c r="BI545" s="166"/>
      <c r="BJ545" s="166"/>
      <c r="BK545" s="166"/>
      <c r="BL545" s="166"/>
      <c r="BM545" s="166"/>
      <c r="BN545" s="166"/>
      <c r="BO545" s="166"/>
      <c r="BP545" s="166"/>
      <c r="BQ545" s="166"/>
      <c r="BR545" s="166"/>
      <c r="BS545" s="166"/>
      <c r="BT545" s="166"/>
      <c r="BU545" s="166"/>
      <c r="BV545" s="166"/>
      <c r="BW545" s="166"/>
      <c r="BX545" s="166"/>
      <c r="BY545" s="166"/>
      <c r="BZ545" s="166"/>
      <c r="CA545" s="166"/>
      <c r="CB545" s="166"/>
      <c r="CC545" s="166"/>
      <c r="CD545" s="166"/>
      <c r="CE545" s="166"/>
      <c r="CF545" s="166"/>
      <c r="CG545" s="166"/>
      <c r="CH545" s="166"/>
      <c r="CI545" s="166"/>
      <c r="CJ545" s="166"/>
      <c r="CK545" s="166"/>
      <c r="CL545" s="166"/>
      <c r="CM545" s="166"/>
      <c r="CN545" s="166"/>
      <c r="CO545" s="166"/>
      <c r="CP545" s="166"/>
      <c r="CQ545" s="166"/>
      <c r="CR545" s="166"/>
      <c r="CS545" s="166"/>
      <c r="CT545" s="166"/>
      <c r="CU545" s="166"/>
      <c r="CV545" s="166"/>
      <c r="CW545" s="166"/>
      <c r="CX545" s="166"/>
      <c r="CY545" s="166"/>
      <c r="CZ545" s="166"/>
    </row>
    <row r="546" spans="1:104" ht="11.25" customHeight="1" x14ac:dyDescent="0.2">
      <c r="A546" s="166"/>
      <c r="B546" s="166"/>
      <c r="C546" s="166"/>
      <c r="D546" s="166"/>
      <c r="E546" s="166"/>
      <c r="F546" s="166"/>
      <c r="G546" s="166"/>
      <c r="H546" s="166"/>
      <c r="I546" s="166"/>
      <c r="J546" s="166"/>
      <c r="K546" s="166"/>
      <c r="L546" s="166"/>
      <c r="M546" s="166"/>
      <c r="N546" s="166"/>
      <c r="O546" s="166"/>
      <c r="P546" s="166"/>
      <c r="Q546" s="166"/>
      <c r="R546" s="166"/>
      <c r="S546" s="166"/>
      <c r="T546" s="168"/>
      <c r="U546" s="169"/>
      <c r="V546" s="169"/>
      <c r="W546" s="166"/>
      <c r="X546" s="166"/>
      <c r="Y546" s="166"/>
      <c r="Z546" s="166"/>
      <c r="AA546" s="166"/>
      <c r="AB546" s="166"/>
      <c r="AC546" s="166"/>
      <c r="AD546" s="166"/>
      <c r="AE546" s="166"/>
      <c r="AF546" s="166"/>
      <c r="AG546" s="166"/>
      <c r="AH546" s="166"/>
      <c r="AI546" s="166"/>
      <c r="AJ546" s="166"/>
      <c r="AK546" s="166"/>
      <c r="AL546" s="166"/>
      <c r="AM546" s="166"/>
      <c r="AN546" s="166"/>
      <c r="AO546" s="166"/>
      <c r="AP546" s="166"/>
      <c r="AQ546" s="166"/>
      <c r="AR546" s="166"/>
      <c r="AS546" s="166"/>
      <c r="AT546" s="166"/>
      <c r="AU546" s="166"/>
      <c r="AV546" s="166"/>
      <c r="AW546" s="166"/>
      <c r="AX546" s="166"/>
      <c r="AY546" s="166"/>
      <c r="AZ546" s="166"/>
      <c r="BA546" s="166"/>
      <c r="BB546" s="166"/>
      <c r="BC546" s="166"/>
      <c r="BD546" s="166"/>
      <c r="BE546" s="166"/>
      <c r="BF546" s="166"/>
      <c r="BG546" s="166"/>
      <c r="BH546" s="166"/>
      <c r="BI546" s="166"/>
      <c r="BJ546" s="166"/>
      <c r="BK546" s="166"/>
      <c r="BL546" s="166"/>
      <c r="BM546" s="166"/>
      <c r="BN546" s="166"/>
      <c r="BO546" s="166"/>
      <c r="BP546" s="166"/>
      <c r="BQ546" s="166"/>
      <c r="BR546" s="166"/>
      <c r="BS546" s="166"/>
      <c r="BT546" s="166"/>
      <c r="BU546" s="166"/>
      <c r="BV546" s="166"/>
      <c r="BW546" s="166"/>
      <c r="BX546" s="166"/>
      <c r="BY546" s="166"/>
      <c r="BZ546" s="166"/>
      <c r="CA546" s="166"/>
      <c r="CB546" s="166"/>
      <c r="CC546" s="166"/>
      <c r="CD546" s="166"/>
      <c r="CE546" s="166"/>
      <c r="CF546" s="166"/>
      <c r="CG546" s="166"/>
      <c r="CH546" s="166"/>
      <c r="CI546" s="166"/>
      <c r="CJ546" s="166"/>
      <c r="CK546" s="166"/>
      <c r="CL546" s="166"/>
      <c r="CM546" s="166"/>
      <c r="CN546" s="166"/>
      <c r="CO546" s="166"/>
      <c r="CP546" s="166"/>
      <c r="CQ546" s="166"/>
      <c r="CR546" s="166"/>
      <c r="CS546" s="166"/>
      <c r="CT546" s="166"/>
      <c r="CU546" s="166"/>
      <c r="CV546" s="166"/>
      <c r="CW546" s="166"/>
      <c r="CX546" s="166"/>
      <c r="CY546" s="166"/>
      <c r="CZ546" s="166"/>
    </row>
    <row r="547" spans="1:104" ht="11.25" customHeight="1" x14ac:dyDescent="0.2">
      <c r="A547" s="166"/>
      <c r="B547" s="166"/>
      <c r="C547" s="166"/>
      <c r="D547" s="166"/>
      <c r="E547" s="166"/>
      <c r="F547" s="166"/>
      <c r="G547" s="166"/>
      <c r="H547" s="166"/>
      <c r="I547" s="166"/>
      <c r="J547" s="166"/>
      <c r="K547" s="166"/>
      <c r="L547" s="166"/>
      <c r="M547" s="166"/>
      <c r="N547" s="166"/>
      <c r="O547" s="166"/>
      <c r="P547" s="166"/>
      <c r="Q547" s="166"/>
      <c r="R547" s="166"/>
      <c r="S547" s="166"/>
      <c r="T547" s="168"/>
      <c r="U547" s="169"/>
      <c r="V547" s="169"/>
      <c r="W547" s="166"/>
      <c r="X547" s="166"/>
      <c r="Y547" s="166"/>
      <c r="Z547" s="166"/>
      <c r="AA547" s="166"/>
      <c r="AB547" s="166"/>
      <c r="AC547" s="166"/>
      <c r="AD547" s="166"/>
      <c r="AE547" s="166"/>
      <c r="AF547" s="166"/>
      <c r="AG547" s="166"/>
      <c r="AH547" s="166"/>
      <c r="AI547" s="166"/>
      <c r="AJ547" s="166"/>
      <c r="AK547" s="166"/>
      <c r="AL547" s="166"/>
      <c r="AM547" s="166"/>
      <c r="AN547" s="166"/>
      <c r="AO547" s="166"/>
      <c r="AP547" s="166"/>
      <c r="AQ547" s="166"/>
      <c r="AR547" s="166"/>
      <c r="AS547" s="166"/>
      <c r="AT547" s="166"/>
      <c r="AU547" s="166"/>
      <c r="AV547" s="166"/>
      <c r="AW547" s="166"/>
      <c r="AX547" s="166"/>
      <c r="AY547" s="166"/>
      <c r="AZ547" s="166"/>
      <c r="BA547" s="166"/>
      <c r="BB547" s="166"/>
      <c r="BC547" s="166"/>
      <c r="BD547" s="166"/>
      <c r="BE547" s="166"/>
      <c r="BF547" s="166"/>
      <c r="BG547" s="166"/>
      <c r="BH547" s="166"/>
      <c r="BI547" s="166"/>
      <c r="BJ547" s="166"/>
      <c r="BK547" s="166"/>
      <c r="BL547" s="166"/>
      <c r="BM547" s="166"/>
      <c r="BN547" s="166"/>
      <c r="BO547" s="166"/>
      <c r="BP547" s="166"/>
      <c r="BQ547" s="166"/>
      <c r="BR547" s="166"/>
      <c r="BS547" s="166"/>
      <c r="BT547" s="166"/>
      <c r="BU547" s="166"/>
      <c r="BV547" s="166"/>
      <c r="BW547" s="166"/>
      <c r="BX547" s="166"/>
      <c r="BY547" s="166"/>
      <c r="BZ547" s="166"/>
      <c r="CA547" s="166"/>
      <c r="CB547" s="166"/>
      <c r="CC547" s="166"/>
      <c r="CD547" s="166"/>
      <c r="CE547" s="166"/>
      <c r="CF547" s="166"/>
      <c r="CG547" s="166"/>
      <c r="CH547" s="166"/>
      <c r="CI547" s="166"/>
      <c r="CJ547" s="166"/>
      <c r="CK547" s="166"/>
      <c r="CL547" s="166"/>
      <c r="CM547" s="166"/>
      <c r="CN547" s="166"/>
      <c r="CO547" s="166"/>
      <c r="CP547" s="166"/>
      <c r="CQ547" s="166"/>
      <c r="CR547" s="166"/>
      <c r="CS547" s="166"/>
      <c r="CT547" s="166"/>
      <c r="CU547" s="166"/>
      <c r="CV547" s="166"/>
      <c r="CW547" s="166"/>
      <c r="CX547" s="166"/>
      <c r="CY547" s="166"/>
      <c r="CZ547" s="166"/>
    </row>
    <row r="548" spans="1:104" ht="11.25" customHeight="1" x14ac:dyDescent="0.2">
      <c r="A548" s="166"/>
      <c r="B548" s="166"/>
      <c r="C548" s="166"/>
      <c r="D548" s="166"/>
      <c r="E548" s="166"/>
      <c r="F548" s="166"/>
      <c r="G548" s="166"/>
      <c r="H548" s="166"/>
      <c r="I548" s="166"/>
      <c r="J548" s="166"/>
      <c r="K548" s="166"/>
      <c r="L548" s="166"/>
      <c r="M548" s="166"/>
      <c r="N548" s="166"/>
      <c r="O548" s="166"/>
      <c r="P548" s="166"/>
      <c r="Q548" s="166"/>
      <c r="R548" s="166"/>
      <c r="S548" s="166"/>
      <c r="T548" s="168"/>
      <c r="U548" s="169"/>
      <c r="V548" s="169"/>
      <c r="W548" s="166"/>
      <c r="X548" s="166"/>
      <c r="Y548" s="166"/>
      <c r="Z548" s="166"/>
      <c r="AA548" s="166"/>
      <c r="AB548" s="166"/>
      <c r="AC548" s="166"/>
      <c r="AD548" s="166"/>
      <c r="AE548" s="166"/>
      <c r="AF548" s="166"/>
      <c r="AG548" s="166"/>
      <c r="AH548" s="166"/>
      <c r="AI548" s="166"/>
      <c r="AJ548" s="166"/>
      <c r="AK548" s="166"/>
      <c r="AL548" s="166"/>
      <c r="AM548" s="166"/>
      <c r="AN548" s="166"/>
      <c r="AO548" s="166"/>
      <c r="AP548" s="166"/>
      <c r="AQ548" s="166"/>
      <c r="AR548" s="166"/>
      <c r="AS548" s="166"/>
      <c r="AT548" s="166"/>
      <c r="AU548" s="166"/>
      <c r="AV548" s="166"/>
      <c r="AW548" s="166"/>
      <c r="AX548" s="166"/>
      <c r="AY548" s="166"/>
      <c r="AZ548" s="166"/>
      <c r="BA548" s="166"/>
      <c r="BB548" s="166"/>
      <c r="BC548" s="166"/>
      <c r="BD548" s="166"/>
      <c r="BE548" s="166"/>
      <c r="BF548" s="166"/>
      <c r="BG548" s="166"/>
      <c r="BH548" s="166"/>
      <c r="BI548" s="166"/>
      <c r="BJ548" s="166"/>
      <c r="BK548" s="166"/>
      <c r="BL548" s="166"/>
      <c r="BM548" s="166"/>
      <c r="BN548" s="166"/>
      <c r="BO548" s="166"/>
      <c r="BP548" s="166"/>
      <c r="BQ548" s="166"/>
      <c r="BR548" s="166"/>
      <c r="BS548" s="166"/>
      <c r="BT548" s="166"/>
      <c r="BU548" s="166"/>
      <c r="BV548" s="166"/>
      <c r="BW548" s="166"/>
      <c r="BX548" s="166"/>
      <c r="BY548" s="166"/>
      <c r="BZ548" s="166"/>
      <c r="CA548" s="166"/>
      <c r="CB548" s="166"/>
      <c r="CC548" s="166"/>
      <c r="CD548" s="166"/>
      <c r="CE548" s="166"/>
      <c r="CF548" s="166"/>
      <c r="CG548" s="166"/>
      <c r="CH548" s="166"/>
      <c r="CI548" s="166"/>
      <c r="CJ548" s="166"/>
      <c r="CK548" s="166"/>
      <c r="CL548" s="166"/>
      <c r="CM548" s="166"/>
      <c r="CN548" s="166"/>
      <c r="CO548" s="166"/>
      <c r="CP548" s="166"/>
      <c r="CQ548" s="166"/>
      <c r="CR548" s="166"/>
      <c r="CS548" s="166"/>
      <c r="CT548" s="166"/>
      <c r="CU548" s="166"/>
      <c r="CV548" s="166"/>
      <c r="CW548" s="166"/>
      <c r="CX548" s="166"/>
      <c r="CY548" s="166"/>
      <c r="CZ548" s="166"/>
    </row>
    <row r="549" spans="1:104" ht="11.25" customHeight="1" x14ac:dyDescent="0.2">
      <c r="A549" s="166"/>
      <c r="B549" s="166"/>
      <c r="C549" s="166"/>
      <c r="D549" s="166"/>
      <c r="E549" s="166"/>
      <c r="F549" s="166"/>
      <c r="G549" s="166"/>
      <c r="H549" s="166"/>
      <c r="I549" s="166"/>
      <c r="J549" s="166"/>
      <c r="K549" s="166"/>
      <c r="L549" s="166"/>
      <c r="M549" s="166"/>
      <c r="N549" s="166"/>
      <c r="O549" s="166"/>
      <c r="P549" s="166"/>
      <c r="Q549" s="166"/>
      <c r="R549" s="166"/>
      <c r="S549" s="166"/>
      <c r="T549" s="168"/>
      <c r="U549" s="169"/>
      <c r="V549" s="169"/>
      <c r="W549" s="166"/>
      <c r="X549" s="166"/>
      <c r="Y549" s="166"/>
      <c r="Z549" s="166"/>
      <c r="AA549" s="166"/>
      <c r="AB549" s="166"/>
      <c r="AC549" s="166"/>
      <c r="AD549" s="166"/>
      <c r="AE549" s="166"/>
      <c r="AF549" s="166"/>
      <c r="AG549" s="166"/>
      <c r="AH549" s="166"/>
      <c r="AI549" s="166"/>
      <c r="AJ549" s="166"/>
      <c r="AK549" s="166"/>
      <c r="AL549" s="166"/>
      <c r="AM549" s="166"/>
      <c r="AN549" s="166"/>
      <c r="AO549" s="166"/>
      <c r="AP549" s="166"/>
      <c r="AQ549" s="166"/>
      <c r="AR549" s="166"/>
      <c r="AS549" s="166"/>
      <c r="AT549" s="166"/>
      <c r="AU549" s="166"/>
      <c r="AV549" s="166"/>
      <c r="AW549" s="166"/>
      <c r="AX549" s="166"/>
      <c r="AY549" s="166"/>
      <c r="AZ549" s="166"/>
      <c r="BA549" s="166"/>
      <c r="BB549" s="166"/>
      <c r="BC549" s="166"/>
      <c r="BD549" s="166"/>
      <c r="BE549" s="166"/>
      <c r="BF549" s="166"/>
      <c r="BG549" s="166"/>
      <c r="BH549" s="166"/>
      <c r="BI549" s="166"/>
      <c r="BJ549" s="166"/>
      <c r="BK549" s="166"/>
      <c r="BL549" s="166"/>
      <c r="BM549" s="166"/>
      <c r="BN549" s="166"/>
      <c r="BO549" s="166"/>
      <c r="BP549" s="166"/>
      <c r="BQ549" s="166"/>
      <c r="BR549" s="166"/>
      <c r="BS549" s="166"/>
      <c r="BT549" s="166"/>
      <c r="BU549" s="166"/>
      <c r="BV549" s="166"/>
      <c r="BW549" s="166"/>
      <c r="BX549" s="166"/>
      <c r="BY549" s="166"/>
      <c r="BZ549" s="166"/>
      <c r="CA549" s="166"/>
      <c r="CB549" s="166"/>
      <c r="CC549" s="166"/>
      <c r="CD549" s="166"/>
      <c r="CE549" s="166"/>
      <c r="CF549" s="166"/>
      <c r="CG549" s="166"/>
      <c r="CH549" s="166"/>
      <c r="CI549" s="166"/>
      <c r="CJ549" s="166"/>
      <c r="CK549" s="166"/>
      <c r="CL549" s="166"/>
      <c r="CM549" s="166"/>
      <c r="CN549" s="166"/>
      <c r="CO549" s="166"/>
      <c r="CP549" s="166"/>
      <c r="CQ549" s="166"/>
      <c r="CR549" s="166"/>
      <c r="CS549" s="166"/>
      <c r="CT549" s="166"/>
      <c r="CU549" s="166"/>
      <c r="CV549" s="166"/>
      <c r="CW549" s="166"/>
      <c r="CX549" s="166"/>
      <c r="CY549" s="166"/>
      <c r="CZ549" s="166"/>
    </row>
    <row r="550" spans="1:104" ht="11.25" customHeight="1" x14ac:dyDescent="0.2">
      <c r="A550" s="166"/>
      <c r="B550" s="166"/>
      <c r="C550" s="166"/>
      <c r="D550" s="166"/>
      <c r="E550" s="166"/>
      <c r="F550" s="166"/>
      <c r="G550" s="166"/>
      <c r="H550" s="166"/>
      <c r="I550" s="166"/>
      <c r="J550" s="166"/>
      <c r="K550" s="166"/>
      <c r="L550" s="166"/>
      <c r="M550" s="166"/>
      <c r="N550" s="166"/>
      <c r="O550" s="166"/>
      <c r="P550" s="166"/>
      <c r="Q550" s="166"/>
      <c r="R550" s="166"/>
      <c r="S550" s="166"/>
      <c r="T550" s="168"/>
      <c r="U550" s="169"/>
      <c r="V550" s="169"/>
      <c r="W550" s="166"/>
      <c r="X550" s="166"/>
      <c r="Y550" s="166"/>
      <c r="Z550" s="166"/>
      <c r="AA550" s="166"/>
      <c r="AB550" s="166"/>
      <c r="AC550" s="166"/>
      <c r="AD550" s="166"/>
      <c r="AE550" s="166"/>
      <c r="AF550" s="166"/>
      <c r="AG550" s="166"/>
      <c r="AH550" s="166"/>
      <c r="AI550" s="166"/>
      <c r="AJ550" s="166"/>
      <c r="AK550" s="166"/>
      <c r="AL550" s="166"/>
      <c r="AM550" s="166"/>
      <c r="AN550" s="166"/>
      <c r="AO550" s="166"/>
      <c r="AP550" s="166"/>
      <c r="AQ550" s="166"/>
      <c r="AR550" s="166"/>
      <c r="AS550" s="166"/>
      <c r="AT550" s="166"/>
      <c r="AU550" s="166"/>
      <c r="AV550" s="166"/>
      <c r="AW550" s="166"/>
      <c r="AX550" s="166"/>
      <c r="AY550" s="166"/>
      <c r="AZ550" s="166"/>
      <c r="BA550" s="166"/>
      <c r="BB550" s="166"/>
      <c r="BC550" s="166"/>
      <c r="BD550" s="166"/>
      <c r="BE550" s="166"/>
      <c r="BF550" s="166"/>
      <c r="BG550" s="166"/>
      <c r="BH550" s="166"/>
      <c r="BI550" s="166"/>
      <c r="BJ550" s="166"/>
      <c r="BK550" s="166"/>
      <c r="BL550" s="166"/>
      <c r="BM550" s="166"/>
      <c r="BN550" s="166"/>
      <c r="BO550" s="166"/>
      <c r="BP550" s="166"/>
      <c r="BQ550" s="166"/>
      <c r="BR550" s="166"/>
      <c r="BS550" s="166"/>
      <c r="BT550" s="166"/>
      <c r="BU550" s="166"/>
      <c r="BV550" s="166"/>
      <c r="BW550" s="166"/>
      <c r="BX550" s="166"/>
      <c r="BY550" s="166"/>
      <c r="BZ550" s="166"/>
      <c r="CA550" s="166"/>
      <c r="CB550" s="166"/>
      <c r="CC550" s="166"/>
      <c r="CD550" s="166"/>
      <c r="CE550" s="166"/>
      <c r="CF550" s="166"/>
      <c r="CG550" s="166"/>
      <c r="CH550" s="166"/>
      <c r="CI550" s="166"/>
      <c r="CJ550" s="166"/>
      <c r="CK550" s="166"/>
      <c r="CL550" s="166"/>
      <c r="CM550" s="166"/>
      <c r="CN550" s="166"/>
      <c r="CO550" s="166"/>
      <c r="CP550" s="166"/>
      <c r="CQ550" s="166"/>
      <c r="CR550" s="166"/>
      <c r="CS550" s="166"/>
      <c r="CT550" s="166"/>
      <c r="CU550" s="166"/>
      <c r="CV550" s="166"/>
      <c r="CW550" s="166"/>
      <c r="CX550" s="166"/>
      <c r="CY550" s="166"/>
      <c r="CZ550" s="166"/>
    </row>
    <row r="551" spans="1:104" ht="11.25" customHeight="1" x14ac:dyDescent="0.2">
      <c r="A551" s="166"/>
      <c r="B551" s="166"/>
      <c r="C551" s="166"/>
      <c r="D551" s="166"/>
      <c r="E551" s="166"/>
      <c r="F551" s="166"/>
      <c r="G551" s="166"/>
      <c r="H551" s="166"/>
      <c r="I551" s="166"/>
      <c r="J551" s="166"/>
      <c r="K551" s="166"/>
      <c r="L551" s="166"/>
      <c r="M551" s="166"/>
      <c r="N551" s="166"/>
      <c r="O551" s="166"/>
      <c r="P551" s="166"/>
      <c r="Q551" s="166"/>
      <c r="R551" s="166"/>
      <c r="S551" s="166"/>
      <c r="T551" s="168"/>
      <c r="U551" s="169"/>
      <c r="V551" s="169"/>
      <c r="W551" s="166"/>
      <c r="X551" s="166"/>
      <c r="Y551" s="166"/>
      <c r="Z551" s="166"/>
      <c r="AA551" s="166"/>
      <c r="AB551" s="166"/>
      <c r="AC551" s="166"/>
      <c r="AD551" s="166"/>
      <c r="AE551" s="166"/>
      <c r="AF551" s="166"/>
      <c r="AG551" s="166"/>
      <c r="AH551" s="166"/>
      <c r="AI551" s="166"/>
      <c r="AJ551" s="166"/>
      <c r="AK551" s="166"/>
      <c r="AL551" s="166"/>
      <c r="AM551" s="166"/>
      <c r="AN551" s="166"/>
      <c r="AO551" s="166"/>
      <c r="AP551" s="166"/>
      <c r="AQ551" s="166"/>
      <c r="AR551" s="166"/>
      <c r="AS551" s="166"/>
      <c r="AT551" s="166"/>
      <c r="AU551" s="166"/>
      <c r="AV551" s="166"/>
      <c r="AW551" s="166"/>
      <c r="AX551" s="166"/>
      <c r="AY551" s="166"/>
      <c r="AZ551" s="166"/>
      <c r="BA551" s="166"/>
      <c r="BB551" s="166"/>
      <c r="BC551" s="166"/>
      <c r="BD551" s="166"/>
      <c r="BE551" s="166"/>
      <c r="BF551" s="166"/>
      <c r="BG551" s="166"/>
      <c r="BH551" s="166"/>
      <c r="BI551" s="166"/>
      <c r="BJ551" s="166"/>
      <c r="BK551" s="166"/>
      <c r="BL551" s="166"/>
      <c r="BM551" s="166"/>
      <c r="BN551" s="166"/>
      <c r="BO551" s="166"/>
      <c r="BP551" s="166"/>
      <c r="BQ551" s="166"/>
      <c r="BR551" s="166"/>
      <c r="BS551" s="166"/>
      <c r="BT551" s="166"/>
      <c r="BU551" s="166"/>
      <c r="BV551" s="166"/>
      <c r="BW551" s="166"/>
      <c r="BX551" s="166"/>
      <c r="BY551" s="166"/>
      <c r="BZ551" s="166"/>
      <c r="CA551" s="166"/>
      <c r="CB551" s="166"/>
      <c r="CC551" s="166"/>
      <c r="CD551" s="166"/>
      <c r="CE551" s="166"/>
      <c r="CF551" s="166"/>
      <c r="CG551" s="166"/>
      <c r="CH551" s="166"/>
      <c r="CI551" s="166"/>
      <c r="CJ551" s="166"/>
      <c r="CK551" s="166"/>
      <c r="CL551" s="166"/>
      <c r="CM551" s="166"/>
      <c r="CN551" s="166"/>
      <c r="CO551" s="166"/>
      <c r="CP551" s="166"/>
      <c r="CQ551" s="166"/>
      <c r="CR551" s="166"/>
      <c r="CS551" s="166"/>
      <c r="CT551" s="166"/>
      <c r="CU551" s="166"/>
      <c r="CV551" s="166"/>
      <c r="CW551" s="166"/>
      <c r="CX551" s="166"/>
      <c r="CY551" s="166"/>
      <c r="CZ551" s="166"/>
    </row>
    <row r="552" spans="1:104" ht="11.25" customHeight="1" x14ac:dyDescent="0.2">
      <c r="A552" s="166"/>
      <c r="B552" s="166"/>
      <c r="C552" s="166"/>
      <c r="D552" s="166"/>
      <c r="E552" s="166"/>
      <c r="F552" s="166"/>
      <c r="G552" s="166"/>
      <c r="H552" s="166"/>
      <c r="I552" s="166"/>
      <c r="J552" s="166"/>
      <c r="K552" s="166"/>
      <c r="L552" s="166"/>
      <c r="M552" s="166"/>
      <c r="N552" s="166"/>
      <c r="O552" s="166"/>
      <c r="P552" s="166"/>
      <c r="Q552" s="166"/>
      <c r="R552" s="166"/>
      <c r="S552" s="166"/>
      <c r="T552" s="168"/>
      <c r="U552" s="169"/>
      <c r="V552" s="169"/>
      <c r="W552" s="166"/>
      <c r="X552" s="166"/>
      <c r="Y552" s="166"/>
      <c r="Z552" s="166"/>
      <c r="AA552" s="166"/>
      <c r="AB552" s="166"/>
      <c r="AC552" s="166"/>
      <c r="AD552" s="166"/>
      <c r="AE552" s="166"/>
      <c r="AF552" s="166"/>
      <c r="AG552" s="166"/>
      <c r="AH552" s="166"/>
      <c r="AI552" s="166"/>
      <c r="AJ552" s="166"/>
      <c r="AK552" s="166"/>
      <c r="AL552" s="166"/>
      <c r="AM552" s="166"/>
      <c r="AN552" s="166"/>
      <c r="AO552" s="166"/>
      <c r="AP552" s="166"/>
      <c r="AQ552" s="166"/>
      <c r="AR552" s="166"/>
      <c r="AS552" s="166"/>
      <c r="AT552" s="166"/>
      <c r="AU552" s="166"/>
      <c r="AV552" s="166"/>
      <c r="AW552" s="166"/>
      <c r="AX552" s="166"/>
      <c r="AY552" s="166"/>
      <c r="AZ552" s="166"/>
      <c r="BA552" s="166"/>
      <c r="BB552" s="166"/>
      <c r="BC552" s="166"/>
      <c r="BD552" s="166"/>
      <c r="BE552" s="166"/>
      <c r="BF552" s="166"/>
      <c r="BG552" s="166"/>
      <c r="BH552" s="166"/>
      <c r="BI552" s="166"/>
      <c r="BJ552" s="166"/>
      <c r="BK552" s="166"/>
      <c r="BL552" s="166"/>
      <c r="BM552" s="166"/>
      <c r="BN552" s="166"/>
      <c r="BO552" s="166"/>
      <c r="BP552" s="166"/>
      <c r="BQ552" s="166"/>
      <c r="BR552" s="166"/>
      <c r="BS552" s="166"/>
      <c r="BT552" s="166"/>
      <c r="BU552" s="166"/>
      <c r="BV552" s="166"/>
      <c r="BW552" s="166"/>
      <c r="BX552" s="166"/>
      <c r="BY552" s="166"/>
      <c r="BZ552" s="166"/>
      <c r="CA552" s="166"/>
      <c r="CB552" s="166"/>
      <c r="CC552" s="166"/>
      <c r="CD552" s="166"/>
      <c r="CE552" s="166"/>
      <c r="CF552" s="166"/>
      <c r="CG552" s="166"/>
      <c r="CH552" s="166"/>
      <c r="CI552" s="166"/>
      <c r="CJ552" s="166"/>
      <c r="CK552" s="166"/>
      <c r="CL552" s="166"/>
      <c r="CM552" s="166"/>
      <c r="CN552" s="166"/>
      <c r="CO552" s="166"/>
      <c r="CP552" s="166"/>
      <c r="CQ552" s="166"/>
      <c r="CR552" s="166"/>
      <c r="CS552" s="166"/>
      <c r="CT552" s="166"/>
      <c r="CU552" s="166"/>
      <c r="CV552" s="166"/>
      <c r="CW552" s="166"/>
      <c r="CX552" s="166"/>
      <c r="CY552" s="166"/>
      <c r="CZ552" s="166"/>
    </row>
    <row r="553" spans="1:104" ht="11.25" customHeight="1" x14ac:dyDescent="0.2">
      <c r="A553" s="166"/>
      <c r="B553" s="166"/>
      <c r="C553" s="166"/>
      <c r="D553" s="166"/>
      <c r="E553" s="166"/>
      <c r="F553" s="166"/>
      <c r="G553" s="166"/>
      <c r="H553" s="166"/>
      <c r="I553" s="166"/>
      <c r="J553" s="166"/>
      <c r="K553" s="166"/>
      <c r="L553" s="166"/>
      <c r="M553" s="166"/>
      <c r="N553" s="166"/>
      <c r="O553" s="166"/>
      <c r="P553" s="166"/>
      <c r="Q553" s="166"/>
      <c r="R553" s="166"/>
      <c r="S553" s="166"/>
      <c r="T553" s="168"/>
      <c r="U553" s="169"/>
      <c r="V553" s="169"/>
      <c r="W553" s="166"/>
      <c r="X553" s="166"/>
      <c r="Y553" s="166"/>
      <c r="Z553" s="166"/>
      <c r="AA553" s="166"/>
      <c r="AB553" s="166"/>
      <c r="AC553" s="166"/>
      <c r="AD553" s="166"/>
      <c r="AE553" s="166"/>
      <c r="AF553" s="166"/>
      <c r="AG553" s="166"/>
      <c r="AH553" s="166"/>
      <c r="AI553" s="166"/>
      <c r="AJ553" s="166"/>
      <c r="AK553" s="166"/>
      <c r="AL553" s="166"/>
      <c r="AM553" s="166"/>
      <c r="AN553" s="166"/>
      <c r="AO553" s="166"/>
      <c r="AP553" s="166"/>
      <c r="AQ553" s="166"/>
      <c r="AR553" s="166"/>
      <c r="AS553" s="166"/>
      <c r="AT553" s="166"/>
      <c r="AU553" s="166"/>
      <c r="AV553" s="166"/>
      <c r="AW553" s="166"/>
      <c r="AX553" s="166"/>
      <c r="AY553" s="166"/>
      <c r="AZ553" s="166"/>
      <c r="BA553" s="166"/>
      <c r="BB553" s="166"/>
      <c r="BC553" s="166"/>
      <c r="BD553" s="166"/>
      <c r="BE553" s="166"/>
      <c r="BF553" s="166"/>
      <c r="BG553" s="166"/>
      <c r="BH553" s="166"/>
      <c r="BI553" s="166"/>
      <c r="BJ553" s="166"/>
      <c r="BK553" s="166"/>
      <c r="BL553" s="166"/>
      <c r="BM553" s="166"/>
      <c r="BN553" s="166"/>
      <c r="BO553" s="166"/>
      <c r="BP553" s="166"/>
      <c r="BQ553" s="166"/>
      <c r="BR553" s="166"/>
      <c r="BS553" s="166"/>
      <c r="BT553" s="166"/>
      <c r="BU553" s="166"/>
      <c r="BV553" s="166"/>
      <c r="BW553" s="166"/>
      <c r="BX553" s="166"/>
      <c r="BY553" s="166"/>
      <c r="BZ553" s="166"/>
      <c r="CA553" s="166"/>
      <c r="CB553" s="166"/>
      <c r="CC553" s="166"/>
      <c r="CD553" s="166"/>
      <c r="CE553" s="166"/>
      <c r="CF553" s="166"/>
      <c r="CG553" s="166"/>
      <c r="CH553" s="166"/>
      <c r="CI553" s="166"/>
      <c r="CJ553" s="166"/>
      <c r="CK553" s="166"/>
      <c r="CL553" s="166"/>
      <c r="CM553" s="166"/>
      <c r="CN553" s="166"/>
      <c r="CO553" s="166"/>
      <c r="CP553" s="166"/>
      <c r="CQ553" s="166"/>
      <c r="CR553" s="166"/>
      <c r="CS553" s="166"/>
      <c r="CT553" s="166"/>
      <c r="CU553" s="166"/>
      <c r="CV553" s="166"/>
      <c r="CW553" s="166"/>
      <c r="CX553" s="166"/>
      <c r="CY553" s="166"/>
      <c r="CZ553" s="166"/>
    </row>
    <row r="554" spans="1:104" ht="11.25" customHeight="1" x14ac:dyDescent="0.2">
      <c r="A554" s="166"/>
      <c r="B554" s="166"/>
      <c r="C554" s="166"/>
      <c r="D554" s="166"/>
      <c r="E554" s="166"/>
      <c r="F554" s="166"/>
      <c r="G554" s="166"/>
      <c r="H554" s="166"/>
      <c r="I554" s="166"/>
      <c r="J554" s="166"/>
      <c r="K554" s="166"/>
      <c r="L554" s="166"/>
      <c r="M554" s="166"/>
      <c r="N554" s="166"/>
      <c r="O554" s="166"/>
      <c r="P554" s="166"/>
      <c r="Q554" s="166"/>
      <c r="R554" s="166"/>
      <c r="S554" s="166"/>
      <c r="T554" s="168"/>
      <c r="U554" s="169"/>
      <c r="V554" s="169"/>
      <c r="W554" s="166"/>
      <c r="X554" s="166"/>
      <c r="Y554" s="166"/>
      <c r="Z554" s="166"/>
      <c r="AA554" s="166"/>
      <c r="AB554" s="166"/>
      <c r="AC554" s="166"/>
      <c r="AD554" s="166"/>
      <c r="AE554" s="166"/>
      <c r="AF554" s="166"/>
      <c r="AG554" s="166"/>
      <c r="AH554" s="166"/>
      <c r="AI554" s="166"/>
      <c r="AJ554" s="166"/>
      <c r="AK554" s="166"/>
      <c r="AL554" s="166"/>
      <c r="AM554" s="166"/>
      <c r="AN554" s="166"/>
      <c r="AO554" s="166"/>
      <c r="AP554" s="166"/>
      <c r="AQ554" s="166"/>
      <c r="AR554" s="166"/>
      <c r="AS554" s="166"/>
      <c r="AT554" s="166"/>
      <c r="AU554" s="166"/>
      <c r="AV554" s="166"/>
      <c r="AW554" s="166"/>
      <c r="AX554" s="166"/>
      <c r="AY554" s="166"/>
      <c r="AZ554" s="166"/>
      <c r="BA554" s="166"/>
      <c r="BB554" s="166"/>
      <c r="BC554" s="166"/>
      <c r="BD554" s="166"/>
      <c r="BE554" s="166"/>
      <c r="BF554" s="166"/>
      <c r="BG554" s="166"/>
      <c r="BH554" s="166"/>
      <c r="BI554" s="166"/>
      <c r="BJ554" s="166"/>
      <c r="BK554" s="166"/>
      <c r="BL554" s="166"/>
      <c r="BM554" s="166"/>
      <c r="BN554" s="166"/>
      <c r="BO554" s="166"/>
      <c r="BP554" s="166"/>
      <c r="BQ554" s="166"/>
      <c r="BR554" s="166"/>
      <c r="BS554" s="166"/>
      <c r="BT554" s="166"/>
      <c r="BU554" s="166"/>
      <c r="BV554" s="166"/>
      <c r="BW554" s="166"/>
      <c r="BX554" s="166"/>
      <c r="BY554" s="166"/>
      <c r="BZ554" s="166"/>
      <c r="CA554" s="166"/>
      <c r="CB554" s="166"/>
      <c r="CC554" s="166"/>
      <c r="CD554" s="166"/>
      <c r="CE554" s="166"/>
      <c r="CF554" s="166"/>
      <c r="CG554" s="166"/>
      <c r="CH554" s="166"/>
      <c r="CI554" s="166"/>
      <c r="CJ554" s="166"/>
      <c r="CK554" s="166"/>
      <c r="CL554" s="166"/>
      <c r="CM554" s="166"/>
      <c r="CN554" s="166"/>
      <c r="CO554" s="166"/>
      <c r="CP554" s="166"/>
      <c r="CQ554" s="166"/>
      <c r="CR554" s="166"/>
      <c r="CS554" s="166"/>
      <c r="CT554" s="166"/>
      <c r="CU554" s="166"/>
      <c r="CV554" s="166"/>
      <c r="CW554" s="166"/>
      <c r="CX554" s="166"/>
      <c r="CY554" s="166"/>
      <c r="CZ554" s="166"/>
    </row>
    <row r="555" spans="1:104" ht="11.25" customHeight="1" x14ac:dyDescent="0.2">
      <c r="A555" s="166"/>
      <c r="B555" s="166"/>
      <c r="C555" s="166"/>
      <c r="D555" s="166"/>
      <c r="E555" s="166"/>
      <c r="F555" s="166"/>
      <c r="G555" s="166"/>
      <c r="H555" s="166"/>
      <c r="I555" s="166"/>
      <c r="J555" s="166"/>
      <c r="K555" s="166"/>
      <c r="L555" s="166"/>
      <c r="M555" s="166"/>
      <c r="N555" s="166"/>
      <c r="O555" s="166"/>
      <c r="P555" s="166"/>
      <c r="Q555" s="166"/>
      <c r="R555" s="166"/>
      <c r="S555" s="166"/>
      <c r="T555" s="168"/>
      <c r="U555" s="169"/>
      <c r="V555" s="169"/>
      <c r="W555" s="166"/>
      <c r="X555" s="166"/>
      <c r="Y555" s="166"/>
      <c r="Z555" s="166"/>
      <c r="AA555" s="166"/>
      <c r="AB555" s="166"/>
      <c r="AC555" s="166"/>
      <c r="AD555" s="166"/>
      <c r="AE555" s="166"/>
      <c r="AF555" s="166"/>
      <c r="AG555" s="166"/>
      <c r="AH555" s="166"/>
      <c r="AI555" s="166"/>
      <c r="AJ555" s="166"/>
      <c r="AK555" s="166"/>
      <c r="AL555" s="166"/>
      <c r="AM555" s="166"/>
      <c r="AN555" s="166"/>
      <c r="AO555" s="166"/>
      <c r="AP555" s="166"/>
      <c r="AQ555" s="166"/>
      <c r="AR555" s="166"/>
      <c r="AS555" s="166"/>
      <c r="AT555" s="166"/>
      <c r="AU555" s="166"/>
      <c r="AV555" s="166"/>
      <c r="AW555" s="166"/>
      <c r="AX555" s="166"/>
      <c r="AY555" s="166"/>
      <c r="AZ555" s="166"/>
      <c r="BA555" s="166"/>
      <c r="BB555" s="166"/>
      <c r="BC555" s="166"/>
      <c r="BD555" s="166"/>
      <c r="BE555" s="166"/>
      <c r="BF555" s="166"/>
      <c r="BG555" s="166"/>
      <c r="BH555" s="166"/>
      <c r="BI555" s="166"/>
      <c r="BJ555" s="166"/>
      <c r="BK555" s="166"/>
      <c r="BL555" s="166"/>
      <c r="BM555" s="166"/>
      <c r="BN555" s="166"/>
      <c r="BO555" s="166"/>
      <c r="BP555" s="166"/>
      <c r="BQ555" s="166"/>
      <c r="BR555" s="166"/>
      <c r="BS555" s="166"/>
      <c r="BT555" s="166"/>
      <c r="BU555" s="166"/>
      <c r="BV555" s="166"/>
      <c r="BW555" s="166"/>
      <c r="BX555" s="166"/>
      <c r="BY555" s="166"/>
      <c r="BZ555" s="166"/>
      <c r="CA555" s="166"/>
      <c r="CB555" s="166"/>
      <c r="CC555" s="166"/>
      <c r="CD555" s="166"/>
      <c r="CE555" s="166"/>
      <c r="CF555" s="166"/>
      <c r="CG555" s="166"/>
      <c r="CH555" s="166"/>
      <c r="CI555" s="166"/>
      <c r="CJ555" s="166"/>
      <c r="CK555" s="166"/>
      <c r="CL555" s="166"/>
      <c r="CM555" s="166"/>
      <c r="CN555" s="166"/>
      <c r="CO555" s="166"/>
      <c r="CP555" s="166"/>
      <c r="CQ555" s="166"/>
      <c r="CR555" s="166"/>
      <c r="CS555" s="166"/>
      <c r="CT555" s="166"/>
      <c r="CU555" s="166"/>
      <c r="CV555" s="166"/>
      <c r="CW555" s="166"/>
      <c r="CX555" s="166"/>
      <c r="CY555" s="166"/>
      <c r="CZ555" s="166"/>
    </row>
    <row r="556" spans="1:104" ht="11.25" customHeight="1" x14ac:dyDescent="0.2">
      <c r="A556" s="166"/>
      <c r="B556" s="166"/>
      <c r="C556" s="166"/>
      <c r="D556" s="166"/>
      <c r="E556" s="166"/>
      <c r="F556" s="166"/>
      <c r="G556" s="166"/>
      <c r="H556" s="166"/>
      <c r="I556" s="166"/>
      <c r="J556" s="166"/>
      <c r="K556" s="166"/>
      <c r="L556" s="166"/>
      <c r="M556" s="166"/>
      <c r="N556" s="166"/>
      <c r="O556" s="166"/>
      <c r="P556" s="166"/>
      <c r="Q556" s="166"/>
      <c r="R556" s="166"/>
      <c r="S556" s="166"/>
      <c r="T556" s="168"/>
      <c r="U556" s="169"/>
      <c r="V556" s="169"/>
      <c r="W556" s="166"/>
      <c r="X556" s="166"/>
      <c r="Y556" s="166"/>
      <c r="Z556" s="166"/>
      <c r="AA556" s="166"/>
      <c r="AB556" s="166"/>
      <c r="AC556" s="166"/>
      <c r="AD556" s="166"/>
      <c r="AE556" s="166"/>
      <c r="AF556" s="166"/>
      <c r="AG556" s="166"/>
      <c r="AH556" s="166"/>
      <c r="AI556" s="166"/>
      <c r="AJ556" s="166"/>
      <c r="AK556" s="166"/>
      <c r="AL556" s="166"/>
      <c r="AM556" s="166"/>
      <c r="AN556" s="166"/>
      <c r="AO556" s="166"/>
      <c r="AP556" s="166"/>
      <c r="AQ556" s="166"/>
      <c r="AR556" s="166"/>
      <c r="AS556" s="166"/>
      <c r="AT556" s="166"/>
      <c r="AU556" s="166"/>
      <c r="AV556" s="166"/>
      <c r="AW556" s="166"/>
      <c r="AX556" s="166"/>
      <c r="AY556" s="166"/>
      <c r="AZ556" s="166"/>
      <c r="BA556" s="166"/>
      <c r="BB556" s="166"/>
      <c r="BC556" s="166"/>
      <c r="BD556" s="166"/>
      <c r="BE556" s="166"/>
      <c r="BF556" s="166"/>
      <c r="BG556" s="166"/>
      <c r="BH556" s="166"/>
      <c r="BI556" s="166"/>
      <c r="BJ556" s="166"/>
      <c r="BK556" s="166"/>
      <c r="BL556" s="166"/>
      <c r="BM556" s="166"/>
      <c r="BN556" s="166"/>
      <c r="BO556" s="166"/>
      <c r="BP556" s="166"/>
      <c r="BQ556" s="166"/>
      <c r="BR556" s="166"/>
      <c r="BS556" s="166"/>
      <c r="BT556" s="166"/>
      <c r="BU556" s="166"/>
      <c r="BV556" s="166"/>
      <c r="BW556" s="166"/>
      <c r="BX556" s="166"/>
      <c r="BY556" s="166"/>
      <c r="BZ556" s="166"/>
      <c r="CA556" s="166"/>
      <c r="CB556" s="166"/>
      <c r="CC556" s="166"/>
      <c r="CD556" s="166"/>
      <c r="CE556" s="166"/>
      <c r="CF556" s="166"/>
      <c r="CG556" s="166"/>
      <c r="CH556" s="166"/>
      <c r="CI556" s="166"/>
      <c r="CJ556" s="166"/>
      <c r="CK556" s="166"/>
      <c r="CL556" s="166"/>
      <c r="CM556" s="166"/>
      <c r="CN556" s="166"/>
      <c r="CO556" s="166"/>
      <c r="CP556" s="166"/>
      <c r="CQ556" s="166"/>
      <c r="CR556" s="166"/>
      <c r="CS556" s="166"/>
      <c r="CT556" s="166"/>
      <c r="CU556" s="166"/>
      <c r="CV556" s="166"/>
      <c r="CW556" s="166"/>
      <c r="CX556" s="166"/>
      <c r="CY556" s="166"/>
      <c r="CZ556" s="166"/>
    </row>
    <row r="557" spans="1:104" ht="11.25" customHeight="1" x14ac:dyDescent="0.2">
      <c r="A557" s="166"/>
      <c r="B557" s="166"/>
      <c r="C557" s="166"/>
      <c r="D557" s="166"/>
      <c r="E557" s="166"/>
      <c r="F557" s="166"/>
      <c r="G557" s="166"/>
      <c r="H557" s="166"/>
      <c r="I557" s="166"/>
      <c r="J557" s="166"/>
      <c r="K557" s="166"/>
      <c r="L557" s="166"/>
      <c r="M557" s="166"/>
      <c r="N557" s="166"/>
      <c r="O557" s="166"/>
      <c r="P557" s="166"/>
      <c r="Q557" s="166"/>
      <c r="R557" s="166"/>
      <c r="S557" s="166"/>
      <c r="T557" s="168"/>
      <c r="U557" s="169"/>
      <c r="V557" s="169"/>
      <c r="W557" s="166"/>
      <c r="X557" s="166"/>
      <c r="Y557" s="166"/>
      <c r="Z557" s="166"/>
      <c r="AA557" s="166"/>
      <c r="AB557" s="166"/>
      <c r="AC557" s="166"/>
      <c r="AD557" s="166"/>
      <c r="AE557" s="166"/>
      <c r="AF557" s="166"/>
      <c r="AG557" s="166"/>
      <c r="AH557" s="166"/>
      <c r="AI557" s="166"/>
      <c r="AJ557" s="166"/>
      <c r="AK557" s="166"/>
      <c r="AL557" s="166"/>
      <c r="AM557" s="166"/>
      <c r="AN557" s="166"/>
      <c r="AO557" s="166"/>
      <c r="AP557" s="166"/>
      <c r="AQ557" s="166"/>
      <c r="AR557" s="166"/>
      <c r="AS557" s="166"/>
      <c r="AT557" s="166"/>
      <c r="AU557" s="166"/>
      <c r="AV557" s="166"/>
      <c r="AW557" s="166"/>
      <c r="AX557" s="166"/>
      <c r="AY557" s="166"/>
      <c r="AZ557" s="166"/>
      <c r="BA557" s="166"/>
      <c r="BB557" s="166"/>
      <c r="BC557" s="166"/>
      <c r="BD557" s="166"/>
      <c r="BE557" s="166"/>
      <c r="BF557" s="166"/>
      <c r="BG557" s="166"/>
      <c r="BH557" s="166"/>
      <c r="BI557" s="166"/>
      <c r="BJ557" s="166"/>
      <c r="BK557" s="166"/>
      <c r="BL557" s="166"/>
      <c r="BM557" s="166"/>
      <c r="BN557" s="166"/>
      <c r="BO557" s="166"/>
      <c r="BP557" s="166"/>
      <c r="BQ557" s="166"/>
      <c r="BR557" s="166"/>
      <c r="BS557" s="166"/>
      <c r="BT557" s="166"/>
      <c r="BU557" s="166"/>
      <c r="BV557" s="166"/>
      <c r="BW557" s="166"/>
      <c r="BX557" s="166"/>
      <c r="BY557" s="166"/>
      <c r="BZ557" s="166"/>
      <c r="CA557" s="166"/>
      <c r="CB557" s="166"/>
      <c r="CC557" s="166"/>
      <c r="CD557" s="166"/>
      <c r="CE557" s="166"/>
      <c r="CF557" s="166"/>
      <c r="CG557" s="166"/>
      <c r="CH557" s="166"/>
      <c r="CI557" s="166"/>
      <c r="CJ557" s="166"/>
      <c r="CK557" s="166"/>
      <c r="CL557" s="166"/>
      <c r="CM557" s="166"/>
      <c r="CN557" s="166"/>
      <c r="CO557" s="166"/>
      <c r="CP557" s="166"/>
      <c r="CQ557" s="166"/>
      <c r="CR557" s="166"/>
      <c r="CS557" s="166"/>
      <c r="CT557" s="166"/>
      <c r="CU557" s="166"/>
      <c r="CV557" s="166"/>
      <c r="CW557" s="166"/>
      <c r="CX557" s="166"/>
      <c r="CY557" s="166"/>
      <c r="CZ557" s="166"/>
    </row>
    <row r="558" spans="1:104" ht="11.25" customHeight="1" x14ac:dyDescent="0.2">
      <c r="A558" s="166"/>
      <c r="B558" s="166"/>
      <c r="C558" s="166"/>
      <c r="D558" s="166"/>
      <c r="E558" s="166"/>
      <c r="F558" s="166"/>
      <c r="G558" s="166"/>
      <c r="H558" s="166"/>
      <c r="I558" s="166"/>
      <c r="J558" s="166"/>
      <c r="K558" s="166"/>
      <c r="L558" s="166"/>
      <c r="M558" s="166"/>
      <c r="N558" s="166"/>
      <c r="O558" s="166"/>
      <c r="P558" s="166"/>
      <c r="Q558" s="166"/>
      <c r="R558" s="166"/>
      <c r="S558" s="166"/>
      <c r="T558" s="168"/>
      <c r="U558" s="169"/>
      <c r="V558" s="169"/>
      <c r="W558" s="166"/>
      <c r="X558" s="166"/>
      <c r="Y558" s="166"/>
      <c r="Z558" s="166"/>
      <c r="AA558" s="166"/>
      <c r="AB558" s="166"/>
      <c r="AC558" s="166"/>
      <c r="AD558" s="166"/>
      <c r="AE558" s="166"/>
      <c r="AF558" s="166"/>
      <c r="AG558" s="166"/>
      <c r="AH558" s="166"/>
      <c r="AI558" s="166"/>
      <c r="AJ558" s="166"/>
      <c r="AK558" s="166"/>
      <c r="AL558" s="166"/>
      <c r="AM558" s="166"/>
      <c r="AN558" s="166"/>
      <c r="AO558" s="166"/>
      <c r="AP558" s="166"/>
      <c r="AQ558" s="166"/>
      <c r="AR558" s="166"/>
      <c r="AS558" s="166"/>
      <c r="AT558" s="166"/>
      <c r="AU558" s="166"/>
      <c r="AV558" s="166"/>
      <c r="AW558" s="166"/>
      <c r="AX558" s="166"/>
      <c r="AY558" s="166"/>
      <c r="AZ558" s="166"/>
      <c r="BA558" s="166"/>
      <c r="BB558" s="166"/>
      <c r="BC558" s="166"/>
      <c r="BD558" s="166"/>
      <c r="BE558" s="166"/>
      <c r="BF558" s="166"/>
      <c r="BG558" s="166"/>
      <c r="BH558" s="166"/>
      <c r="BI558" s="166"/>
      <c r="BJ558" s="166"/>
      <c r="BK558" s="166"/>
      <c r="BL558" s="166"/>
      <c r="BM558" s="166"/>
      <c r="BN558" s="166"/>
      <c r="BO558" s="166"/>
      <c r="BP558" s="166"/>
      <c r="BQ558" s="166"/>
      <c r="BR558" s="166"/>
      <c r="BS558" s="166"/>
      <c r="BT558" s="166"/>
      <c r="BU558" s="166"/>
      <c r="BV558" s="166"/>
      <c r="BW558" s="166"/>
      <c r="BX558" s="166"/>
      <c r="BY558" s="166"/>
      <c r="BZ558" s="166"/>
      <c r="CA558" s="166"/>
      <c r="CB558" s="166"/>
      <c r="CC558" s="166"/>
      <c r="CD558" s="166"/>
      <c r="CE558" s="166"/>
      <c r="CF558" s="166"/>
      <c r="CG558" s="166"/>
      <c r="CH558" s="166"/>
      <c r="CI558" s="166"/>
      <c r="CJ558" s="166"/>
      <c r="CK558" s="166"/>
      <c r="CL558" s="166"/>
      <c r="CM558" s="166"/>
      <c r="CN558" s="166"/>
      <c r="CO558" s="166"/>
      <c r="CP558" s="166"/>
      <c r="CQ558" s="166"/>
      <c r="CR558" s="166"/>
      <c r="CS558" s="166"/>
      <c r="CT558" s="166"/>
      <c r="CU558" s="166"/>
      <c r="CV558" s="166"/>
      <c r="CW558" s="166"/>
      <c r="CX558" s="166"/>
      <c r="CY558" s="166"/>
      <c r="CZ558" s="166"/>
    </row>
    <row r="559" spans="1:104" ht="11.25" customHeight="1" x14ac:dyDescent="0.2">
      <c r="A559" s="166"/>
      <c r="B559" s="166"/>
      <c r="C559" s="166"/>
      <c r="D559" s="166"/>
      <c r="E559" s="166"/>
      <c r="F559" s="166"/>
      <c r="G559" s="166"/>
      <c r="H559" s="166"/>
      <c r="I559" s="166"/>
      <c r="J559" s="166"/>
      <c r="K559" s="166"/>
      <c r="L559" s="166"/>
      <c r="M559" s="166"/>
      <c r="N559" s="166"/>
      <c r="O559" s="166"/>
      <c r="P559" s="166"/>
      <c r="Q559" s="166"/>
      <c r="R559" s="166"/>
      <c r="S559" s="166"/>
      <c r="T559" s="168"/>
      <c r="U559" s="169"/>
      <c r="V559" s="169"/>
      <c r="W559" s="166"/>
      <c r="X559" s="166"/>
      <c r="Y559" s="166"/>
      <c r="Z559" s="166"/>
      <c r="AA559" s="166"/>
      <c r="AB559" s="166"/>
      <c r="AC559" s="166"/>
      <c r="AD559" s="166"/>
      <c r="AE559" s="166"/>
      <c r="AF559" s="166"/>
      <c r="AG559" s="166"/>
      <c r="AH559" s="166"/>
      <c r="AI559" s="166"/>
      <c r="AJ559" s="166"/>
      <c r="AK559" s="166"/>
      <c r="AL559" s="166"/>
      <c r="AM559" s="166"/>
      <c r="AN559" s="166"/>
      <c r="AO559" s="166"/>
      <c r="AP559" s="166"/>
      <c r="AQ559" s="166"/>
      <c r="AR559" s="166"/>
      <c r="AS559" s="166"/>
      <c r="AT559" s="166"/>
      <c r="AU559" s="166"/>
      <c r="AV559" s="166"/>
      <c r="AW559" s="166"/>
      <c r="AX559" s="166"/>
      <c r="AY559" s="166"/>
      <c r="AZ559" s="166"/>
      <c r="BA559" s="166"/>
      <c r="BB559" s="166"/>
      <c r="BC559" s="166"/>
      <c r="BD559" s="166"/>
      <c r="BE559" s="166"/>
      <c r="BF559" s="166"/>
      <c r="BG559" s="166"/>
      <c r="BH559" s="166"/>
      <c r="BI559" s="166"/>
      <c r="BJ559" s="166"/>
      <c r="BK559" s="166"/>
      <c r="BL559" s="166"/>
      <c r="BM559" s="166"/>
      <c r="BN559" s="166"/>
      <c r="BO559" s="166"/>
      <c r="BP559" s="166"/>
      <c r="BQ559" s="166"/>
      <c r="BR559" s="166"/>
      <c r="BS559" s="166"/>
      <c r="BT559" s="166"/>
      <c r="BU559" s="166"/>
      <c r="BV559" s="166"/>
      <c r="BW559" s="166"/>
      <c r="BX559" s="166"/>
      <c r="BY559" s="166"/>
      <c r="BZ559" s="166"/>
      <c r="CA559" s="166"/>
      <c r="CB559" s="166"/>
      <c r="CC559" s="166"/>
      <c r="CD559" s="166"/>
      <c r="CE559" s="166"/>
      <c r="CF559" s="166"/>
      <c r="CG559" s="166"/>
      <c r="CH559" s="166"/>
      <c r="CI559" s="166"/>
      <c r="CJ559" s="166"/>
      <c r="CK559" s="166"/>
      <c r="CL559" s="166"/>
      <c r="CM559" s="166"/>
      <c r="CN559" s="166"/>
      <c r="CO559" s="166"/>
      <c r="CP559" s="166"/>
      <c r="CQ559" s="166"/>
      <c r="CR559" s="166"/>
      <c r="CS559" s="166"/>
      <c r="CT559" s="166"/>
      <c r="CU559" s="166"/>
      <c r="CV559" s="166"/>
      <c r="CW559" s="166"/>
      <c r="CX559" s="166"/>
      <c r="CY559" s="166"/>
      <c r="CZ559" s="166"/>
    </row>
    <row r="560" spans="1:104" ht="11.25" customHeight="1" x14ac:dyDescent="0.2">
      <c r="A560" s="166"/>
      <c r="B560" s="166"/>
      <c r="C560" s="166"/>
      <c r="D560" s="166"/>
      <c r="E560" s="166"/>
      <c r="F560" s="166"/>
      <c r="G560" s="166"/>
      <c r="H560" s="166"/>
      <c r="I560" s="166"/>
      <c r="J560" s="166"/>
      <c r="K560" s="166"/>
      <c r="L560" s="166"/>
      <c r="M560" s="166"/>
      <c r="N560" s="166"/>
      <c r="O560" s="166"/>
      <c r="P560" s="166"/>
      <c r="Q560" s="166"/>
      <c r="R560" s="166"/>
      <c r="S560" s="166"/>
      <c r="T560" s="168"/>
      <c r="U560" s="169"/>
      <c r="V560" s="169"/>
      <c r="W560" s="166"/>
      <c r="X560" s="166"/>
      <c r="Y560" s="166"/>
      <c r="Z560" s="166"/>
      <c r="AA560" s="166"/>
      <c r="AB560" s="166"/>
      <c r="AC560" s="166"/>
      <c r="AD560" s="166"/>
      <c r="AE560" s="166"/>
      <c r="AF560" s="166"/>
      <c r="AG560" s="166"/>
      <c r="AH560" s="166"/>
      <c r="AI560" s="166"/>
      <c r="AJ560" s="166"/>
      <c r="AK560" s="166"/>
      <c r="AL560" s="166"/>
      <c r="AM560" s="166"/>
      <c r="AN560" s="166"/>
      <c r="AO560" s="166"/>
      <c r="AP560" s="166"/>
      <c r="AQ560" s="166"/>
      <c r="AR560" s="166"/>
      <c r="AS560" s="166"/>
      <c r="AT560" s="166"/>
      <c r="AU560" s="166"/>
      <c r="AV560" s="166"/>
      <c r="AW560" s="166"/>
      <c r="AX560" s="166"/>
      <c r="AY560" s="166"/>
      <c r="AZ560" s="166"/>
      <c r="BA560" s="166"/>
      <c r="BB560" s="166"/>
      <c r="BC560" s="166"/>
      <c r="BD560" s="166"/>
      <c r="BE560" s="166"/>
      <c r="BF560" s="166"/>
      <c r="BG560" s="166"/>
      <c r="BH560" s="166"/>
      <c r="BI560" s="166"/>
      <c r="BJ560" s="166"/>
      <c r="BK560" s="166"/>
      <c r="BL560" s="166"/>
      <c r="BM560" s="166"/>
      <c r="BN560" s="166"/>
      <c r="BO560" s="166"/>
      <c r="BP560" s="166"/>
      <c r="BQ560" s="166"/>
      <c r="BR560" s="166"/>
      <c r="BS560" s="166"/>
      <c r="BT560" s="166"/>
      <c r="BU560" s="166"/>
      <c r="BV560" s="166"/>
      <c r="BW560" s="166"/>
      <c r="BX560" s="166"/>
      <c r="BY560" s="166"/>
      <c r="BZ560" s="166"/>
      <c r="CA560" s="166"/>
      <c r="CB560" s="166"/>
      <c r="CC560" s="166"/>
      <c r="CD560" s="166"/>
      <c r="CE560" s="166"/>
      <c r="CF560" s="166"/>
      <c r="CG560" s="166"/>
      <c r="CH560" s="166"/>
      <c r="CI560" s="166"/>
      <c r="CJ560" s="166"/>
      <c r="CK560" s="166"/>
      <c r="CL560" s="166"/>
      <c r="CM560" s="166"/>
      <c r="CN560" s="166"/>
      <c r="CO560" s="166"/>
      <c r="CP560" s="166"/>
      <c r="CQ560" s="166"/>
      <c r="CR560" s="166"/>
      <c r="CS560" s="166"/>
      <c r="CT560" s="166"/>
      <c r="CU560" s="166"/>
      <c r="CV560" s="166"/>
      <c r="CW560" s="166"/>
      <c r="CX560" s="166"/>
      <c r="CY560" s="166"/>
      <c r="CZ560" s="166"/>
    </row>
    <row r="561" spans="1:104" ht="11.25" customHeight="1" x14ac:dyDescent="0.2">
      <c r="A561" s="166"/>
      <c r="B561" s="166"/>
      <c r="C561" s="166"/>
      <c r="D561" s="166"/>
      <c r="E561" s="166"/>
      <c r="F561" s="166"/>
      <c r="G561" s="166"/>
      <c r="H561" s="166"/>
      <c r="I561" s="166"/>
      <c r="J561" s="166"/>
      <c r="K561" s="166"/>
      <c r="L561" s="166"/>
      <c r="M561" s="166"/>
      <c r="N561" s="166"/>
      <c r="O561" s="166"/>
      <c r="P561" s="166"/>
      <c r="Q561" s="166"/>
      <c r="R561" s="166"/>
      <c r="S561" s="166"/>
      <c r="T561" s="168"/>
      <c r="U561" s="169"/>
      <c r="V561" s="169"/>
      <c r="W561" s="166"/>
      <c r="X561" s="166"/>
      <c r="Y561" s="166"/>
      <c r="Z561" s="166"/>
      <c r="AA561" s="166"/>
      <c r="AB561" s="166"/>
      <c r="AC561" s="166"/>
      <c r="AD561" s="166"/>
      <c r="AE561" s="166"/>
      <c r="AF561" s="166"/>
      <c r="AG561" s="166"/>
      <c r="AH561" s="166"/>
      <c r="AI561" s="166"/>
      <c r="AJ561" s="166"/>
      <c r="AK561" s="166"/>
      <c r="AL561" s="166"/>
      <c r="AM561" s="166"/>
      <c r="AN561" s="166"/>
      <c r="AO561" s="166"/>
      <c r="AP561" s="166"/>
      <c r="AQ561" s="166"/>
      <c r="AR561" s="166"/>
      <c r="AS561" s="166"/>
      <c r="AT561" s="166"/>
      <c r="AU561" s="166"/>
      <c r="AV561" s="166"/>
      <c r="AW561" s="166"/>
      <c r="AX561" s="166"/>
      <c r="AY561" s="166"/>
      <c r="AZ561" s="166"/>
      <c r="BA561" s="166"/>
      <c r="BB561" s="166"/>
      <c r="BC561" s="166"/>
      <c r="BD561" s="166"/>
      <c r="BE561" s="166"/>
      <c r="BF561" s="166"/>
      <c r="BG561" s="166"/>
      <c r="BH561" s="166"/>
      <c r="BI561" s="166"/>
      <c r="BJ561" s="166"/>
      <c r="BK561" s="166"/>
      <c r="BL561" s="166"/>
      <c r="BM561" s="166"/>
      <c r="BN561" s="166"/>
      <c r="BO561" s="166"/>
      <c r="BP561" s="166"/>
      <c r="BQ561" s="166"/>
      <c r="BR561" s="166"/>
      <c r="BS561" s="166"/>
      <c r="BT561" s="166"/>
      <c r="BU561" s="166"/>
      <c r="BV561" s="166"/>
      <c r="BW561" s="166"/>
      <c r="BX561" s="166"/>
      <c r="BY561" s="166"/>
      <c r="BZ561" s="166"/>
      <c r="CA561" s="166"/>
      <c r="CB561" s="166"/>
      <c r="CC561" s="166"/>
      <c r="CD561" s="166"/>
      <c r="CE561" s="166"/>
      <c r="CF561" s="166"/>
      <c r="CG561" s="166"/>
      <c r="CH561" s="166"/>
      <c r="CI561" s="166"/>
      <c r="CJ561" s="166"/>
      <c r="CK561" s="166"/>
      <c r="CL561" s="166"/>
      <c r="CM561" s="166"/>
      <c r="CN561" s="166"/>
      <c r="CO561" s="166"/>
      <c r="CP561" s="166"/>
      <c r="CQ561" s="166"/>
      <c r="CR561" s="166"/>
      <c r="CS561" s="166"/>
      <c r="CT561" s="166"/>
      <c r="CU561" s="166"/>
      <c r="CV561" s="166"/>
      <c r="CW561" s="166"/>
      <c r="CX561" s="166"/>
      <c r="CY561" s="166"/>
      <c r="CZ561" s="166"/>
    </row>
    <row r="562" spans="1:104" ht="11.25" customHeight="1" x14ac:dyDescent="0.2">
      <c r="A562" s="166"/>
      <c r="B562" s="166"/>
      <c r="C562" s="166"/>
      <c r="D562" s="166"/>
      <c r="E562" s="166"/>
      <c r="F562" s="166"/>
      <c r="G562" s="166"/>
      <c r="H562" s="166"/>
      <c r="I562" s="166"/>
      <c r="J562" s="166"/>
      <c r="K562" s="166"/>
      <c r="L562" s="166"/>
      <c r="M562" s="166"/>
      <c r="N562" s="166"/>
      <c r="O562" s="166"/>
      <c r="P562" s="166"/>
      <c r="Q562" s="166"/>
      <c r="R562" s="166"/>
      <c r="S562" s="166"/>
      <c r="T562" s="168"/>
      <c r="U562" s="169"/>
      <c r="V562" s="169"/>
      <c r="W562" s="166"/>
      <c r="X562" s="166"/>
      <c r="Y562" s="166"/>
      <c r="Z562" s="166"/>
      <c r="AA562" s="166"/>
      <c r="AB562" s="166"/>
      <c r="AC562" s="166"/>
      <c r="AD562" s="166"/>
      <c r="AE562" s="166"/>
      <c r="AF562" s="166"/>
      <c r="AG562" s="166"/>
      <c r="AH562" s="166"/>
      <c r="AI562" s="166"/>
      <c r="AJ562" s="166"/>
      <c r="AK562" s="166"/>
      <c r="AL562" s="166"/>
      <c r="AM562" s="166"/>
      <c r="AN562" s="166"/>
      <c r="AO562" s="166"/>
      <c r="AP562" s="166"/>
      <c r="AQ562" s="166"/>
      <c r="AR562" s="166"/>
      <c r="AS562" s="166"/>
      <c r="AT562" s="166"/>
      <c r="AU562" s="166"/>
      <c r="AV562" s="166"/>
      <c r="AW562" s="166"/>
      <c r="AX562" s="166"/>
      <c r="AY562" s="166"/>
      <c r="AZ562" s="166"/>
      <c r="BA562" s="166"/>
      <c r="BB562" s="166"/>
      <c r="BC562" s="166"/>
      <c r="BD562" s="166"/>
      <c r="BE562" s="166"/>
      <c r="BF562" s="166"/>
      <c r="BG562" s="166"/>
      <c r="BH562" s="166"/>
      <c r="BI562" s="166"/>
      <c r="BJ562" s="166"/>
      <c r="BK562" s="166"/>
      <c r="BL562" s="166"/>
      <c r="BM562" s="166"/>
      <c r="BN562" s="166"/>
      <c r="BO562" s="166"/>
      <c r="BP562" s="166"/>
      <c r="BQ562" s="166"/>
      <c r="BR562" s="166"/>
      <c r="BS562" s="166"/>
      <c r="BT562" s="166"/>
      <c r="BU562" s="166"/>
      <c r="BV562" s="166"/>
      <c r="BW562" s="166"/>
      <c r="BX562" s="166"/>
      <c r="BY562" s="166"/>
      <c r="BZ562" s="166"/>
      <c r="CA562" s="166"/>
      <c r="CB562" s="166"/>
      <c r="CC562" s="166"/>
      <c r="CD562" s="166"/>
      <c r="CE562" s="166"/>
      <c r="CF562" s="166"/>
      <c r="CG562" s="166"/>
      <c r="CH562" s="166"/>
      <c r="CI562" s="166"/>
      <c r="CJ562" s="166"/>
      <c r="CK562" s="166"/>
      <c r="CL562" s="166"/>
      <c r="CM562" s="166"/>
      <c r="CN562" s="166"/>
      <c r="CO562" s="166"/>
      <c r="CP562" s="166"/>
      <c r="CQ562" s="166"/>
      <c r="CR562" s="166"/>
      <c r="CS562" s="166"/>
      <c r="CT562" s="166"/>
      <c r="CU562" s="166"/>
      <c r="CV562" s="166"/>
      <c r="CW562" s="166"/>
      <c r="CX562" s="166"/>
      <c r="CY562" s="166"/>
      <c r="CZ562" s="166"/>
    </row>
    <row r="563" spans="1:104" ht="11.25" customHeight="1" x14ac:dyDescent="0.2">
      <c r="A563" s="166"/>
      <c r="B563" s="166"/>
      <c r="C563" s="166"/>
      <c r="D563" s="166"/>
      <c r="E563" s="166"/>
      <c r="F563" s="166"/>
      <c r="G563" s="166"/>
      <c r="H563" s="166"/>
      <c r="I563" s="166"/>
      <c r="J563" s="166"/>
      <c r="K563" s="166"/>
      <c r="L563" s="166"/>
      <c r="M563" s="166"/>
      <c r="N563" s="166"/>
      <c r="O563" s="166"/>
      <c r="P563" s="166"/>
      <c r="Q563" s="166"/>
      <c r="R563" s="166"/>
      <c r="S563" s="166"/>
      <c r="T563" s="168"/>
      <c r="U563" s="169"/>
      <c r="V563" s="169"/>
      <c r="W563" s="166"/>
      <c r="X563" s="166"/>
      <c r="Y563" s="166"/>
      <c r="Z563" s="166"/>
      <c r="AA563" s="166"/>
      <c r="AB563" s="166"/>
      <c r="AC563" s="166"/>
      <c r="AD563" s="166"/>
      <c r="AE563" s="166"/>
      <c r="AF563" s="166"/>
      <c r="AG563" s="166"/>
      <c r="AH563" s="166"/>
      <c r="AI563" s="166"/>
      <c r="AJ563" s="166"/>
      <c r="AK563" s="166"/>
      <c r="AL563" s="166"/>
      <c r="AM563" s="166"/>
      <c r="AN563" s="166"/>
      <c r="AO563" s="166"/>
      <c r="AP563" s="166"/>
      <c r="AQ563" s="166"/>
      <c r="AR563" s="166"/>
      <c r="AS563" s="166"/>
      <c r="AT563" s="166"/>
      <c r="AU563" s="166"/>
      <c r="AV563" s="166"/>
      <c r="AW563" s="166"/>
      <c r="AX563" s="166"/>
      <c r="AY563" s="166"/>
      <c r="AZ563" s="166"/>
      <c r="BA563" s="166"/>
      <c r="BB563" s="166"/>
      <c r="BC563" s="166"/>
      <c r="BD563" s="166"/>
      <c r="BE563" s="166"/>
      <c r="BF563" s="166"/>
      <c r="BG563" s="166"/>
      <c r="BH563" s="166"/>
      <c r="BI563" s="166"/>
      <c r="BJ563" s="166"/>
      <c r="BK563" s="166"/>
      <c r="BL563" s="166"/>
      <c r="BM563" s="166"/>
      <c r="BN563" s="166"/>
      <c r="BO563" s="166"/>
      <c r="BP563" s="166"/>
      <c r="BQ563" s="166"/>
      <c r="BR563" s="166"/>
      <c r="BS563" s="166"/>
      <c r="BT563" s="166"/>
      <c r="BU563" s="166"/>
      <c r="BV563" s="166"/>
      <c r="BW563" s="166"/>
      <c r="BX563" s="166"/>
      <c r="BY563" s="166"/>
      <c r="BZ563" s="166"/>
      <c r="CA563" s="166"/>
      <c r="CB563" s="166"/>
      <c r="CC563" s="166"/>
      <c r="CD563" s="166"/>
      <c r="CE563" s="166"/>
      <c r="CF563" s="166"/>
      <c r="CG563" s="166"/>
      <c r="CH563" s="166"/>
      <c r="CI563" s="166"/>
      <c r="CJ563" s="166"/>
      <c r="CK563" s="166"/>
      <c r="CL563" s="166"/>
      <c r="CM563" s="166"/>
      <c r="CN563" s="166"/>
      <c r="CO563" s="166"/>
      <c r="CP563" s="166"/>
      <c r="CQ563" s="166"/>
      <c r="CR563" s="166"/>
      <c r="CS563" s="166"/>
      <c r="CT563" s="166"/>
      <c r="CU563" s="166"/>
      <c r="CV563" s="166"/>
      <c r="CW563" s="166"/>
      <c r="CX563" s="166"/>
      <c r="CY563" s="166"/>
      <c r="CZ563" s="166"/>
    </row>
    <row r="564" spans="1:104" ht="11.25" customHeight="1" x14ac:dyDescent="0.2">
      <c r="A564" s="166"/>
      <c r="B564" s="166"/>
      <c r="C564" s="166"/>
      <c r="D564" s="166"/>
      <c r="E564" s="166"/>
      <c r="F564" s="166"/>
      <c r="G564" s="166"/>
      <c r="H564" s="166"/>
      <c r="I564" s="166"/>
      <c r="J564" s="166"/>
      <c r="K564" s="166"/>
      <c r="L564" s="166"/>
      <c r="M564" s="166"/>
      <c r="N564" s="166"/>
      <c r="O564" s="166"/>
      <c r="P564" s="166"/>
      <c r="Q564" s="166"/>
      <c r="R564" s="166"/>
      <c r="S564" s="166"/>
      <c r="T564" s="168"/>
      <c r="U564" s="169"/>
      <c r="V564" s="169"/>
      <c r="W564" s="166"/>
      <c r="X564" s="166"/>
      <c r="Y564" s="166"/>
      <c r="Z564" s="166"/>
      <c r="AA564" s="166"/>
      <c r="AB564" s="166"/>
      <c r="AC564" s="166"/>
      <c r="AD564" s="166"/>
      <c r="AE564" s="166"/>
      <c r="AF564" s="166"/>
      <c r="AG564" s="166"/>
      <c r="AH564" s="166"/>
      <c r="AI564" s="166"/>
      <c r="AJ564" s="166"/>
      <c r="AK564" s="166"/>
      <c r="AL564" s="166"/>
      <c r="AM564" s="166"/>
      <c r="AN564" s="166"/>
      <c r="AO564" s="166"/>
      <c r="AP564" s="166"/>
      <c r="AQ564" s="166"/>
      <c r="AR564" s="166"/>
      <c r="AS564" s="166"/>
      <c r="AT564" s="166"/>
      <c r="AU564" s="166"/>
      <c r="AV564" s="166"/>
      <c r="AW564" s="166"/>
      <c r="AX564" s="166"/>
      <c r="AY564" s="166"/>
      <c r="AZ564" s="166"/>
      <c r="BA564" s="166"/>
      <c r="BB564" s="166"/>
      <c r="BC564" s="166"/>
      <c r="BD564" s="166"/>
      <c r="BE564" s="166"/>
      <c r="BF564" s="166"/>
      <c r="BG564" s="166"/>
      <c r="BH564" s="166"/>
      <c r="BI564" s="166"/>
      <c r="BJ564" s="166"/>
      <c r="BK564" s="166"/>
      <c r="BL564" s="166"/>
      <c r="BM564" s="166"/>
      <c r="BN564" s="166"/>
      <c r="BO564" s="166"/>
      <c r="BP564" s="166"/>
      <c r="BQ564" s="166"/>
      <c r="BR564" s="166"/>
      <c r="BS564" s="166"/>
      <c r="BT564" s="166"/>
      <c r="BU564" s="166"/>
      <c r="BV564" s="166"/>
      <c r="BW564" s="166"/>
      <c r="BX564" s="166"/>
      <c r="BY564" s="166"/>
      <c r="BZ564" s="166"/>
      <c r="CA564" s="166"/>
      <c r="CB564" s="166"/>
      <c r="CC564" s="166"/>
      <c r="CD564" s="166"/>
      <c r="CE564" s="166"/>
      <c r="CF564" s="166"/>
      <c r="CG564" s="166"/>
      <c r="CH564" s="166"/>
      <c r="CI564" s="166"/>
      <c r="CJ564" s="166"/>
      <c r="CK564" s="166"/>
      <c r="CL564" s="166"/>
      <c r="CM564" s="166"/>
      <c r="CN564" s="166"/>
      <c r="CO564" s="166"/>
      <c r="CP564" s="166"/>
      <c r="CQ564" s="166"/>
      <c r="CR564" s="166"/>
      <c r="CS564" s="166"/>
      <c r="CT564" s="166"/>
      <c r="CU564" s="166"/>
      <c r="CV564" s="166"/>
      <c r="CW564" s="166"/>
      <c r="CX564" s="166"/>
      <c r="CY564" s="166"/>
      <c r="CZ564" s="166"/>
    </row>
    <row r="565" spans="1:104" ht="11.25" customHeight="1" x14ac:dyDescent="0.2">
      <c r="A565" s="166"/>
      <c r="B565" s="166"/>
      <c r="C565" s="166"/>
      <c r="D565" s="166"/>
      <c r="E565" s="166"/>
      <c r="F565" s="166"/>
      <c r="G565" s="166"/>
      <c r="H565" s="166"/>
      <c r="I565" s="166"/>
      <c r="J565" s="166"/>
      <c r="K565" s="166"/>
      <c r="L565" s="166"/>
      <c r="M565" s="166"/>
      <c r="N565" s="166"/>
      <c r="O565" s="166"/>
      <c r="P565" s="166"/>
      <c r="Q565" s="166"/>
      <c r="R565" s="166"/>
      <c r="S565" s="166"/>
      <c r="T565" s="168"/>
      <c r="U565" s="169"/>
      <c r="V565" s="169"/>
      <c r="W565" s="166"/>
      <c r="X565" s="166"/>
      <c r="Y565" s="166"/>
      <c r="Z565" s="166"/>
      <c r="AA565" s="166"/>
      <c r="AB565" s="166"/>
      <c r="AC565" s="166"/>
      <c r="AD565" s="166"/>
      <c r="AE565" s="166"/>
      <c r="AF565" s="166"/>
      <c r="AG565" s="166"/>
      <c r="AH565" s="166"/>
      <c r="AI565" s="166"/>
      <c r="AJ565" s="166"/>
      <c r="AK565" s="166"/>
      <c r="AL565" s="166"/>
      <c r="AM565" s="166"/>
      <c r="AN565" s="166"/>
      <c r="AO565" s="166"/>
      <c r="AP565" s="166"/>
      <c r="AQ565" s="166"/>
      <c r="AR565" s="166"/>
      <c r="AS565" s="166"/>
      <c r="AT565" s="166"/>
      <c r="AU565" s="166"/>
      <c r="AV565" s="166"/>
      <c r="AW565" s="166"/>
      <c r="AX565" s="166"/>
      <c r="AY565" s="166"/>
      <c r="AZ565" s="166"/>
      <c r="BA565" s="166"/>
      <c r="BB565" s="166"/>
      <c r="BC565" s="166"/>
      <c r="BD565" s="166"/>
      <c r="BE565" s="166"/>
      <c r="BF565" s="166"/>
      <c r="BG565" s="166"/>
      <c r="BH565" s="166"/>
      <c r="BI565" s="166"/>
      <c r="BJ565" s="166"/>
      <c r="BK565" s="166"/>
      <c r="BL565" s="166"/>
      <c r="BM565" s="166"/>
      <c r="BN565" s="166"/>
      <c r="BO565" s="166"/>
      <c r="BP565" s="166"/>
      <c r="BQ565" s="166"/>
      <c r="BR565" s="166"/>
      <c r="BS565" s="166"/>
      <c r="BT565" s="166"/>
      <c r="BU565" s="166"/>
      <c r="BV565" s="166"/>
      <c r="BW565" s="166"/>
      <c r="BX565" s="166"/>
      <c r="BY565" s="166"/>
      <c r="BZ565" s="166"/>
      <c r="CA565" s="166"/>
      <c r="CB565" s="166"/>
      <c r="CC565" s="166"/>
      <c r="CD565" s="166"/>
      <c r="CE565" s="166"/>
      <c r="CF565" s="166"/>
      <c r="CG565" s="166"/>
      <c r="CH565" s="166"/>
      <c r="CI565" s="166"/>
      <c r="CJ565" s="166"/>
      <c r="CK565" s="166"/>
      <c r="CL565" s="166"/>
      <c r="CM565" s="166"/>
      <c r="CN565" s="166"/>
      <c r="CO565" s="166"/>
      <c r="CP565" s="166"/>
      <c r="CQ565" s="166"/>
      <c r="CR565" s="166"/>
      <c r="CS565" s="166"/>
      <c r="CT565" s="166"/>
      <c r="CU565" s="166"/>
      <c r="CV565" s="166"/>
      <c r="CW565" s="166"/>
      <c r="CX565" s="166"/>
      <c r="CY565" s="166"/>
      <c r="CZ565" s="166"/>
    </row>
    <row r="566" spans="1:104" ht="11.25" customHeight="1" x14ac:dyDescent="0.2">
      <c r="A566" s="166"/>
      <c r="B566" s="166"/>
      <c r="C566" s="166"/>
      <c r="D566" s="166"/>
      <c r="E566" s="166"/>
      <c r="F566" s="166"/>
      <c r="G566" s="166"/>
      <c r="H566" s="166"/>
      <c r="I566" s="166"/>
      <c r="J566" s="166"/>
      <c r="K566" s="166"/>
      <c r="L566" s="166"/>
      <c r="M566" s="166"/>
      <c r="N566" s="166"/>
      <c r="O566" s="166"/>
      <c r="P566" s="166"/>
      <c r="Q566" s="166"/>
      <c r="R566" s="166"/>
      <c r="S566" s="166"/>
      <c r="T566" s="168"/>
      <c r="U566" s="169"/>
      <c r="V566" s="169"/>
      <c r="W566" s="166"/>
      <c r="X566" s="166"/>
      <c r="Y566" s="166"/>
      <c r="Z566" s="166"/>
      <c r="AA566" s="166"/>
      <c r="AB566" s="166"/>
      <c r="AC566" s="166"/>
      <c r="AD566" s="166"/>
      <c r="AE566" s="166"/>
      <c r="AF566" s="166"/>
      <c r="AG566" s="166"/>
      <c r="AH566" s="166"/>
      <c r="AI566" s="166"/>
      <c r="AJ566" s="166"/>
      <c r="AK566" s="166"/>
      <c r="AL566" s="166"/>
      <c r="AM566" s="166"/>
      <c r="AN566" s="166"/>
      <c r="AO566" s="166"/>
      <c r="AP566" s="166"/>
      <c r="AQ566" s="166"/>
      <c r="AR566" s="166"/>
      <c r="AS566" s="166"/>
      <c r="AT566" s="166"/>
      <c r="AU566" s="166"/>
      <c r="AV566" s="166"/>
      <c r="AW566" s="166"/>
      <c r="AX566" s="166"/>
      <c r="AY566" s="166"/>
      <c r="AZ566" s="166"/>
      <c r="BA566" s="166"/>
      <c r="BB566" s="166"/>
      <c r="BC566" s="166"/>
      <c r="BD566" s="166"/>
      <c r="BE566" s="166"/>
      <c r="BF566" s="166"/>
      <c r="BG566" s="166"/>
      <c r="BH566" s="166"/>
      <c r="BI566" s="166"/>
      <c r="BJ566" s="166"/>
      <c r="BK566" s="166"/>
      <c r="BL566" s="166"/>
      <c r="BM566" s="166"/>
      <c r="BN566" s="166"/>
      <c r="BO566" s="166"/>
      <c r="BP566" s="166"/>
      <c r="BQ566" s="166"/>
      <c r="BR566" s="166"/>
      <c r="BS566" s="166"/>
      <c r="BT566" s="166"/>
      <c r="BU566" s="166"/>
      <c r="BV566" s="166"/>
      <c r="BW566" s="166"/>
      <c r="BX566" s="166"/>
      <c r="BY566" s="166"/>
      <c r="BZ566" s="166"/>
      <c r="CA566" s="166"/>
      <c r="CB566" s="166"/>
      <c r="CC566" s="166"/>
      <c r="CD566" s="166"/>
      <c r="CE566" s="166"/>
      <c r="CF566" s="166"/>
      <c r="CG566" s="166"/>
      <c r="CH566" s="166"/>
      <c r="CI566" s="166"/>
      <c r="CJ566" s="166"/>
      <c r="CK566" s="166"/>
      <c r="CL566" s="166"/>
      <c r="CM566" s="166"/>
      <c r="CN566" s="166"/>
      <c r="CO566" s="166"/>
      <c r="CP566" s="166"/>
      <c r="CQ566" s="166"/>
      <c r="CR566" s="166"/>
      <c r="CS566" s="166"/>
      <c r="CT566" s="166"/>
      <c r="CU566" s="166"/>
      <c r="CV566" s="166"/>
      <c r="CW566" s="166"/>
      <c r="CX566" s="166"/>
      <c r="CY566" s="166"/>
      <c r="CZ566" s="166"/>
    </row>
    <row r="567" spans="1:104" ht="11.25" customHeight="1" x14ac:dyDescent="0.2">
      <c r="A567" s="166"/>
      <c r="B567" s="166"/>
      <c r="C567" s="166"/>
      <c r="D567" s="166"/>
      <c r="E567" s="166"/>
      <c r="F567" s="166"/>
      <c r="G567" s="166"/>
      <c r="H567" s="166"/>
      <c r="I567" s="166"/>
      <c r="J567" s="166"/>
      <c r="K567" s="166"/>
      <c r="L567" s="166"/>
      <c r="M567" s="166"/>
      <c r="N567" s="166"/>
      <c r="O567" s="166"/>
      <c r="P567" s="166"/>
      <c r="Q567" s="166"/>
      <c r="R567" s="166"/>
      <c r="S567" s="166"/>
      <c r="T567" s="168"/>
      <c r="U567" s="169"/>
      <c r="V567" s="169"/>
      <c r="W567" s="166"/>
      <c r="X567" s="166"/>
      <c r="Y567" s="166"/>
      <c r="Z567" s="166"/>
      <c r="AA567" s="166"/>
      <c r="AB567" s="166"/>
      <c r="AC567" s="166"/>
      <c r="AD567" s="166"/>
      <c r="AE567" s="166"/>
      <c r="AF567" s="166"/>
      <c r="AG567" s="166"/>
      <c r="AH567" s="166"/>
      <c r="AI567" s="166"/>
      <c r="AJ567" s="166"/>
      <c r="AK567" s="166"/>
      <c r="AL567" s="166"/>
      <c r="AM567" s="166"/>
      <c r="AN567" s="166"/>
      <c r="AO567" s="166"/>
      <c r="AP567" s="166"/>
      <c r="AQ567" s="166"/>
      <c r="AR567" s="166"/>
      <c r="AS567" s="166"/>
      <c r="AT567" s="166"/>
      <c r="AU567" s="166"/>
      <c r="AV567" s="166"/>
      <c r="AW567" s="166"/>
      <c r="AX567" s="166"/>
      <c r="AY567" s="166"/>
      <c r="AZ567" s="166"/>
      <c r="BA567" s="166"/>
      <c r="BB567" s="166"/>
      <c r="BC567" s="166"/>
      <c r="BD567" s="166"/>
      <c r="BE567" s="166"/>
      <c r="BF567" s="166"/>
      <c r="BG567" s="166"/>
      <c r="BH567" s="166"/>
      <c r="BI567" s="166"/>
      <c r="BJ567" s="166"/>
      <c r="BK567" s="166"/>
      <c r="BL567" s="166"/>
      <c r="BM567" s="166"/>
      <c r="BN567" s="166"/>
      <c r="BO567" s="166"/>
      <c r="BP567" s="166"/>
      <c r="BQ567" s="166"/>
      <c r="BR567" s="166"/>
      <c r="BS567" s="166"/>
      <c r="BT567" s="166"/>
      <c r="BU567" s="166"/>
      <c r="BV567" s="166"/>
      <c r="BW567" s="166"/>
      <c r="BX567" s="166"/>
      <c r="BY567" s="166"/>
      <c r="BZ567" s="166"/>
      <c r="CA567" s="166"/>
      <c r="CB567" s="166"/>
      <c r="CC567" s="166"/>
      <c r="CD567" s="166"/>
      <c r="CE567" s="166"/>
      <c r="CF567" s="166"/>
      <c r="CG567" s="166"/>
      <c r="CH567" s="166"/>
      <c r="CI567" s="166"/>
      <c r="CJ567" s="166"/>
      <c r="CK567" s="166"/>
      <c r="CL567" s="166"/>
      <c r="CM567" s="166"/>
      <c r="CN567" s="166"/>
      <c r="CO567" s="166"/>
      <c r="CP567" s="166"/>
      <c r="CQ567" s="166"/>
      <c r="CR567" s="166"/>
      <c r="CS567" s="166"/>
      <c r="CT567" s="166"/>
      <c r="CU567" s="166"/>
      <c r="CV567" s="166"/>
      <c r="CW567" s="166"/>
      <c r="CX567" s="166"/>
      <c r="CY567" s="166"/>
      <c r="CZ567" s="166"/>
    </row>
    <row r="568" spans="1:104" ht="11.25" customHeight="1" x14ac:dyDescent="0.2">
      <c r="A568" s="166"/>
      <c r="B568" s="166"/>
      <c r="C568" s="166"/>
      <c r="D568" s="166"/>
      <c r="E568" s="166"/>
      <c r="F568" s="166"/>
      <c r="G568" s="166"/>
      <c r="H568" s="166"/>
      <c r="I568" s="166"/>
      <c r="J568" s="166"/>
      <c r="K568" s="166"/>
      <c r="L568" s="166"/>
      <c r="M568" s="166"/>
      <c r="N568" s="166"/>
      <c r="O568" s="166"/>
      <c r="P568" s="166"/>
      <c r="Q568" s="166"/>
      <c r="R568" s="166"/>
      <c r="S568" s="166"/>
      <c r="T568" s="168"/>
      <c r="U568" s="169"/>
      <c r="V568" s="169"/>
      <c r="W568" s="166"/>
      <c r="X568" s="166"/>
      <c r="Y568" s="166"/>
      <c r="Z568" s="166"/>
      <c r="AA568" s="166"/>
      <c r="AB568" s="166"/>
      <c r="AC568" s="166"/>
      <c r="AD568" s="166"/>
      <c r="AE568" s="166"/>
      <c r="AF568" s="166"/>
      <c r="AG568" s="166"/>
      <c r="AH568" s="166"/>
      <c r="AI568" s="166"/>
      <c r="AJ568" s="166"/>
      <c r="AK568" s="166"/>
      <c r="AL568" s="166"/>
      <c r="AM568" s="166"/>
      <c r="AN568" s="166"/>
      <c r="AO568" s="166"/>
      <c r="AP568" s="166"/>
      <c r="AQ568" s="166"/>
      <c r="AR568" s="166"/>
      <c r="AS568" s="166"/>
      <c r="AT568" s="166"/>
      <c r="AU568" s="166"/>
      <c r="AV568" s="166"/>
      <c r="AW568" s="166"/>
      <c r="AX568" s="166"/>
      <c r="AY568" s="166"/>
      <c r="AZ568" s="166"/>
      <c r="BA568" s="166"/>
      <c r="BB568" s="166"/>
      <c r="BC568" s="166"/>
      <c r="BD568" s="166"/>
      <c r="BE568" s="166"/>
      <c r="BF568" s="166"/>
      <c r="BG568" s="166"/>
      <c r="BH568" s="166"/>
      <c r="BI568" s="166"/>
      <c r="BJ568" s="166"/>
      <c r="BK568" s="166"/>
      <c r="BL568" s="166"/>
      <c r="BM568" s="166"/>
      <c r="BN568" s="166"/>
      <c r="BO568" s="166"/>
      <c r="BP568" s="166"/>
      <c r="BQ568" s="166"/>
      <c r="BR568" s="166"/>
      <c r="BS568" s="166"/>
      <c r="BT568" s="166"/>
      <c r="BU568" s="166"/>
      <c r="BV568" s="166"/>
      <c r="BW568" s="166"/>
      <c r="BX568" s="166"/>
      <c r="BY568" s="166"/>
      <c r="BZ568" s="166"/>
      <c r="CA568" s="166"/>
      <c r="CB568" s="166"/>
      <c r="CC568" s="166"/>
      <c r="CD568" s="166"/>
      <c r="CE568" s="166"/>
      <c r="CF568" s="166"/>
      <c r="CG568" s="166"/>
      <c r="CH568" s="166"/>
      <c r="CI568" s="166"/>
      <c r="CJ568" s="166"/>
      <c r="CK568" s="166"/>
      <c r="CL568" s="166"/>
      <c r="CM568" s="166"/>
      <c r="CN568" s="166"/>
      <c r="CO568" s="166"/>
      <c r="CP568" s="166"/>
      <c r="CQ568" s="166"/>
      <c r="CR568" s="166"/>
      <c r="CS568" s="166"/>
      <c r="CT568" s="166"/>
      <c r="CU568" s="166"/>
      <c r="CV568" s="166"/>
      <c r="CW568" s="166"/>
      <c r="CX568" s="166"/>
      <c r="CY568" s="166"/>
      <c r="CZ568" s="166"/>
    </row>
    <row r="569" spans="1:104" ht="11.25" customHeight="1" x14ac:dyDescent="0.2">
      <c r="A569" s="166"/>
      <c r="B569" s="166"/>
      <c r="C569" s="166"/>
      <c r="D569" s="166"/>
      <c r="E569" s="166"/>
      <c r="F569" s="166"/>
      <c r="G569" s="166"/>
      <c r="H569" s="166"/>
      <c r="I569" s="166"/>
      <c r="J569" s="166"/>
      <c r="K569" s="166"/>
      <c r="L569" s="166"/>
      <c r="M569" s="166"/>
      <c r="N569" s="166"/>
      <c r="O569" s="166"/>
      <c r="P569" s="166"/>
      <c r="Q569" s="166"/>
      <c r="R569" s="166"/>
      <c r="S569" s="166"/>
      <c r="T569" s="168"/>
      <c r="U569" s="169"/>
      <c r="V569" s="169"/>
      <c r="W569" s="166"/>
      <c r="X569" s="166"/>
      <c r="Y569" s="166"/>
      <c r="Z569" s="166"/>
      <c r="AA569" s="166"/>
      <c r="AB569" s="166"/>
      <c r="AC569" s="166"/>
      <c r="AD569" s="166"/>
      <c r="AE569" s="166"/>
      <c r="AF569" s="166"/>
      <c r="AG569" s="166"/>
      <c r="AH569" s="166"/>
      <c r="AI569" s="166"/>
      <c r="AJ569" s="166"/>
      <c r="AK569" s="166"/>
      <c r="AL569" s="166"/>
      <c r="AM569" s="166"/>
      <c r="AN569" s="166"/>
      <c r="AO569" s="166"/>
      <c r="AP569" s="166"/>
      <c r="AQ569" s="166"/>
      <c r="AR569" s="166"/>
      <c r="AS569" s="166"/>
      <c r="AT569" s="166"/>
      <c r="AU569" s="166"/>
      <c r="AV569" s="166"/>
      <c r="AW569" s="166"/>
      <c r="AX569" s="166"/>
      <c r="AY569" s="166"/>
      <c r="AZ569" s="166"/>
      <c r="BA569" s="166"/>
      <c r="BB569" s="166"/>
      <c r="BC569" s="166"/>
      <c r="BD569" s="166"/>
      <c r="BE569" s="166"/>
      <c r="BF569" s="166"/>
      <c r="BG569" s="166"/>
      <c r="BH569" s="166"/>
      <c r="BI569" s="166"/>
      <c r="BJ569" s="166"/>
      <c r="BK569" s="166"/>
      <c r="BL569" s="166"/>
      <c r="BM569" s="166"/>
      <c r="BN569" s="166"/>
      <c r="BO569" s="166"/>
      <c r="BP569" s="166"/>
      <c r="BQ569" s="166"/>
      <c r="BR569" s="166"/>
      <c r="BS569" s="166"/>
      <c r="BT569" s="166"/>
      <c r="BU569" s="166"/>
      <c r="BV569" s="166"/>
      <c r="BW569" s="166"/>
      <c r="BX569" s="166"/>
      <c r="BY569" s="166"/>
      <c r="BZ569" s="166"/>
      <c r="CA569" s="166"/>
      <c r="CB569" s="166"/>
      <c r="CC569" s="166"/>
      <c r="CD569" s="166"/>
      <c r="CE569" s="166"/>
      <c r="CF569" s="166"/>
      <c r="CG569" s="166"/>
      <c r="CH569" s="166"/>
      <c r="CI569" s="166"/>
      <c r="CJ569" s="166"/>
      <c r="CK569" s="166"/>
      <c r="CL569" s="166"/>
      <c r="CM569" s="166"/>
      <c r="CN569" s="166"/>
      <c r="CO569" s="166"/>
      <c r="CP569" s="166"/>
      <c r="CQ569" s="166"/>
      <c r="CR569" s="166"/>
      <c r="CS569" s="166"/>
      <c r="CT569" s="166"/>
      <c r="CU569" s="166"/>
      <c r="CV569" s="166"/>
      <c r="CW569" s="166"/>
      <c r="CX569" s="166"/>
      <c r="CY569" s="166"/>
      <c r="CZ569" s="166"/>
    </row>
    <row r="570" spans="1:104" ht="11.25" customHeight="1" x14ac:dyDescent="0.2">
      <c r="A570" s="166"/>
      <c r="B570" s="166"/>
      <c r="C570" s="166"/>
      <c r="D570" s="166"/>
      <c r="E570" s="166"/>
      <c r="F570" s="166"/>
      <c r="G570" s="166"/>
      <c r="H570" s="166"/>
      <c r="I570" s="166"/>
      <c r="J570" s="166"/>
      <c r="K570" s="166"/>
      <c r="L570" s="166"/>
      <c r="M570" s="166"/>
      <c r="N570" s="166"/>
      <c r="O570" s="166"/>
      <c r="P570" s="166"/>
      <c r="Q570" s="166"/>
      <c r="R570" s="166"/>
      <c r="S570" s="166"/>
      <c r="T570" s="168"/>
      <c r="U570" s="169"/>
      <c r="V570" s="169"/>
      <c r="W570" s="166"/>
      <c r="X570" s="166"/>
      <c r="Y570" s="166"/>
      <c r="Z570" s="166"/>
      <c r="AA570" s="166"/>
      <c r="AB570" s="166"/>
      <c r="AC570" s="166"/>
      <c r="AD570" s="166"/>
      <c r="AE570" s="166"/>
      <c r="AF570" s="166"/>
      <c r="AG570" s="166"/>
      <c r="AH570" s="166"/>
      <c r="AI570" s="166"/>
      <c r="AJ570" s="166"/>
      <c r="AK570" s="166"/>
      <c r="AL570" s="166"/>
      <c r="AM570" s="166"/>
      <c r="AN570" s="166"/>
      <c r="AO570" s="166"/>
      <c r="AP570" s="166"/>
      <c r="AQ570" s="166"/>
      <c r="AR570" s="166"/>
      <c r="AS570" s="166"/>
      <c r="AT570" s="166"/>
      <c r="AU570" s="166"/>
      <c r="AV570" s="166"/>
      <c r="AW570" s="166"/>
      <c r="AX570" s="166"/>
      <c r="AY570" s="166"/>
      <c r="AZ570" s="166"/>
      <c r="BA570" s="166"/>
      <c r="BB570" s="166"/>
      <c r="BC570" s="166"/>
      <c r="BD570" s="166"/>
      <c r="BE570" s="166"/>
      <c r="BF570" s="166"/>
      <c r="BG570" s="166"/>
      <c r="BH570" s="166"/>
      <c r="BI570" s="166"/>
      <c r="BJ570" s="166"/>
      <c r="BK570" s="166"/>
      <c r="BL570" s="166"/>
      <c r="BM570" s="166"/>
      <c r="BN570" s="166"/>
      <c r="BO570" s="166"/>
      <c r="BP570" s="166"/>
      <c r="BQ570" s="166"/>
      <c r="BR570" s="166"/>
      <c r="BS570" s="166"/>
      <c r="BT570" s="166"/>
      <c r="BU570" s="166"/>
      <c r="BV570" s="166"/>
      <c r="BW570" s="166"/>
      <c r="BX570" s="166"/>
      <c r="BY570" s="166"/>
      <c r="BZ570" s="166"/>
      <c r="CA570" s="166"/>
      <c r="CB570" s="166"/>
      <c r="CC570" s="166"/>
      <c r="CD570" s="166"/>
      <c r="CE570" s="166"/>
      <c r="CF570" s="166"/>
      <c r="CG570" s="166"/>
      <c r="CH570" s="166"/>
      <c r="CI570" s="166"/>
      <c r="CJ570" s="166"/>
      <c r="CK570" s="166"/>
      <c r="CL570" s="166"/>
      <c r="CM570" s="166"/>
      <c r="CN570" s="166"/>
      <c r="CO570" s="166"/>
      <c r="CP570" s="166"/>
      <c r="CQ570" s="166"/>
      <c r="CR570" s="166"/>
      <c r="CS570" s="166"/>
      <c r="CT570" s="166"/>
      <c r="CU570" s="166"/>
      <c r="CV570" s="166"/>
      <c r="CW570" s="166"/>
      <c r="CX570" s="166"/>
      <c r="CY570" s="166"/>
      <c r="CZ570" s="166"/>
    </row>
    <row r="571" spans="1:104" ht="11.25" customHeight="1" x14ac:dyDescent="0.2">
      <c r="A571" s="166"/>
      <c r="B571" s="166"/>
      <c r="C571" s="166"/>
      <c r="D571" s="166"/>
      <c r="E571" s="166"/>
      <c r="F571" s="166"/>
      <c r="G571" s="166"/>
      <c r="H571" s="166"/>
      <c r="I571" s="166"/>
      <c r="J571" s="166"/>
      <c r="K571" s="166"/>
      <c r="L571" s="166"/>
      <c r="M571" s="166"/>
      <c r="N571" s="166"/>
      <c r="O571" s="166"/>
      <c r="P571" s="166"/>
      <c r="Q571" s="166"/>
      <c r="R571" s="166"/>
      <c r="S571" s="166"/>
      <c r="T571" s="168"/>
      <c r="U571" s="169"/>
      <c r="V571" s="169"/>
      <c r="W571" s="166"/>
      <c r="X571" s="166"/>
      <c r="Y571" s="166"/>
      <c r="Z571" s="166"/>
      <c r="AA571" s="166"/>
      <c r="AB571" s="166"/>
      <c r="AC571" s="166"/>
      <c r="AD571" s="166"/>
      <c r="AE571" s="166"/>
      <c r="AF571" s="166"/>
      <c r="AG571" s="166"/>
      <c r="AH571" s="166"/>
      <c r="AI571" s="166"/>
      <c r="AJ571" s="166"/>
      <c r="AK571" s="166"/>
      <c r="AL571" s="166"/>
      <c r="AM571" s="166"/>
      <c r="AN571" s="166"/>
      <c r="AO571" s="166"/>
      <c r="AP571" s="166"/>
      <c r="AQ571" s="166"/>
      <c r="AR571" s="166"/>
      <c r="AS571" s="166"/>
      <c r="AT571" s="166"/>
      <c r="AU571" s="166"/>
      <c r="AV571" s="166"/>
      <c r="AW571" s="166"/>
      <c r="AX571" s="166"/>
      <c r="AY571" s="166"/>
      <c r="AZ571" s="166"/>
      <c r="BA571" s="166"/>
      <c r="BB571" s="166"/>
      <c r="BC571" s="166"/>
      <c r="BD571" s="166"/>
      <c r="BE571" s="166"/>
      <c r="BF571" s="166"/>
      <c r="BG571" s="166"/>
      <c r="BH571" s="166"/>
      <c r="BI571" s="166"/>
      <c r="BJ571" s="166"/>
      <c r="BK571" s="166"/>
      <c r="BL571" s="166"/>
      <c r="BM571" s="166"/>
      <c r="BN571" s="166"/>
      <c r="BO571" s="166"/>
      <c r="BP571" s="166"/>
      <c r="BQ571" s="166"/>
      <c r="BR571" s="166"/>
      <c r="BS571" s="166"/>
      <c r="BT571" s="166"/>
      <c r="BU571" s="166"/>
      <c r="BV571" s="166"/>
      <c r="BW571" s="166"/>
      <c r="BX571" s="166"/>
      <c r="BY571" s="166"/>
      <c r="BZ571" s="166"/>
      <c r="CA571" s="166"/>
      <c r="CB571" s="166"/>
      <c r="CC571" s="166"/>
      <c r="CD571" s="166"/>
      <c r="CE571" s="166"/>
      <c r="CF571" s="166"/>
      <c r="CG571" s="166"/>
      <c r="CH571" s="166"/>
      <c r="CI571" s="166"/>
      <c r="CJ571" s="166"/>
      <c r="CK571" s="166"/>
      <c r="CL571" s="166"/>
      <c r="CM571" s="166"/>
      <c r="CN571" s="166"/>
      <c r="CO571" s="166"/>
      <c r="CP571" s="166"/>
      <c r="CQ571" s="166"/>
      <c r="CR571" s="166"/>
      <c r="CS571" s="166"/>
      <c r="CT571" s="166"/>
      <c r="CU571" s="166"/>
      <c r="CV571" s="166"/>
      <c r="CW571" s="166"/>
      <c r="CX571" s="166"/>
      <c r="CY571" s="166"/>
      <c r="CZ571" s="166"/>
    </row>
    <row r="572" spans="1:104" ht="11.25" customHeight="1" x14ac:dyDescent="0.2">
      <c r="A572" s="166"/>
      <c r="B572" s="166"/>
      <c r="C572" s="166"/>
      <c r="D572" s="166"/>
      <c r="E572" s="166"/>
      <c r="F572" s="166"/>
      <c r="G572" s="166"/>
      <c r="H572" s="166"/>
      <c r="I572" s="166"/>
      <c r="J572" s="166"/>
      <c r="K572" s="166"/>
      <c r="L572" s="166"/>
      <c r="M572" s="166"/>
      <c r="N572" s="166"/>
      <c r="O572" s="166"/>
      <c r="P572" s="166"/>
      <c r="Q572" s="166"/>
      <c r="R572" s="166"/>
      <c r="S572" s="166"/>
      <c r="T572" s="168"/>
      <c r="U572" s="169"/>
      <c r="V572" s="169"/>
      <c r="W572" s="166"/>
      <c r="X572" s="166"/>
      <c r="Y572" s="166"/>
      <c r="Z572" s="166"/>
      <c r="AA572" s="166"/>
      <c r="AB572" s="166"/>
      <c r="AC572" s="166"/>
      <c r="AD572" s="166"/>
      <c r="AE572" s="166"/>
      <c r="AF572" s="166"/>
      <c r="AG572" s="166"/>
      <c r="AH572" s="166"/>
      <c r="AI572" s="166"/>
      <c r="AJ572" s="166"/>
      <c r="AK572" s="166"/>
      <c r="AL572" s="166"/>
      <c r="AM572" s="166"/>
      <c r="AN572" s="166"/>
      <c r="AO572" s="166"/>
      <c r="AP572" s="166"/>
      <c r="AQ572" s="166"/>
      <c r="AR572" s="166"/>
      <c r="AS572" s="166"/>
      <c r="AT572" s="166"/>
      <c r="AU572" s="166"/>
      <c r="AV572" s="166"/>
      <c r="AW572" s="166"/>
      <c r="AX572" s="166"/>
      <c r="AY572" s="166"/>
      <c r="AZ572" s="166"/>
      <c r="BA572" s="166"/>
      <c r="BB572" s="166"/>
      <c r="BC572" s="166"/>
      <c r="BD572" s="166"/>
      <c r="BE572" s="166"/>
      <c r="BF572" s="166"/>
      <c r="BG572" s="166"/>
      <c r="BH572" s="166"/>
      <c r="BI572" s="166"/>
      <c r="BJ572" s="166"/>
      <c r="BK572" s="166"/>
      <c r="BL572" s="166"/>
      <c r="BM572" s="166"/>
      <c r="BN572" s="166"/>
      <c r="BO572" s="166"/>
      <c r="BP572" s="166"/>
      <c r="BQ572" s="166"/>
      <c r="BR572" s="166"/>
      <c r="BS572" s="166"/>
      <c r="BT572" s="166"/>
      <c r="BU572" s="166"/>
      <c r="BV572" s="166"/>
      <c r="BW572" s="166"/>
      <c r="BX572" s="166"/>
      <c r="BY572" s="166"/>
      <c r="BZ572" s="166"/>
      <c r="CA572" s="166"/>
      <c r="CB572" s="166"/>
      <c r="CC572" s="166"/>
      <c r="CD572" s="166"/>
      <c r="CE572" s="166"/>
      <c r="CF572" s="166"/>
      <c r="CG572" s="166"/>
      <c r="CH572" s="166"/>
      <c r="CI572" s="166"/>
      <c r="CJ572" s="166"/>
      <c r="CK572" s="166"/>
      <c r="CL572" s="166"/>
      <c r="CM572" s="166"/>
      <c r="CN572" s="166"/>
      <c r="CO572" s="166"/>
      <c r="CP572" s="166"/>
      <c r="CQ572" s="166"/>
      <c r="CR572" s="166"/>
      <c r="CS572" s="166"/>
      <c r="CT572" s="166"/>
      <c r="CU572" s="166"/>
      <c r="CV572" s="166"/>
      <c r="CW572" s="166"/>
      <c r="CX572" s="166"/>
      <c r="CY572" s="166"/>
      <c r="CZ572" s="166"/>
    </row>
    <row r="573" spans="1:104" ht="11.25" customHeight="1" x14ac:dyDescent="0.2">
      <c r="A573" s="166"/>
      <c r="B573" s="166"/>
      <c r="C573" s="166"/>
      <c r="D573" s="166"/>
      <c r="E573" s="166"/>
      <c r="F573" s="166"/>
      <c r="G573" s="166"/>
      <c r="H573" s="166"/>
      <c r="I573" s="166"/>
      <c r="J573" s="166"/>
      <c r="K573" s="166"/>
      <c r="L573" s="166"/>
      <c r="M573" s="166"/>
      <c r="N573" s="166"/>
      <c r="O573" s="166"/>
      <c r="P573" s="166"/>
      <c r="Q573" s="166"/>
      <c r="R573" s="166"/>
      <c r="S573" s="166"/>
      <c r="T573" s="168"/>
      <c r="U573" s="169"/>
      <c r="V573" s="169"/>
      <c r="W573" s="166"/>
      <c r="X573" s="166"/>
      <c r="Y573" s="166"/>
      <c r="Z573" s="166"/>
      <c r="AA573" s="166"/>
      <c r="AB573" s="166"/>
      <c r="AC573" s="166"/>
      <c r="AD573" s="166"/>
      <c r="AE573" s="166"/>
      <c r="AF573" s="166"/>
      <c r="AG573" s="166"/>
      <c r="AH573" s="166"/>
      <c r="AI573" s="166"/>
      <c r="AJ573" s="166"/>
      <c r="AK573" s="166"/>
      <c r="AL573" s="166"/>
      <c r="AM573" s="166"/>
      <c r="AN573" s="166"/>
      <c r="AO573" s="166"/>
      <c r="AP573" s="166"/>
      <c r="AQ573" s="166"/>
      <c r="AR573" s="166"/>
      <c r="AS573" s="166"/>
      <c r="AT573" s="166"/>
      <c r="AU573" s="166"/>
      <c r="AV573" s="166"/>
      <c r="AW573" s="166"/>
      <c r="AX573" s="166"/>
      <c r="AY573" s="166"/>
      <c r="AZ573" s="166"/>
      <c r="BA573" s="166"/>
      <c r="BB573" s="166"/>
      <c r="BC573" s="166"/>
      <c r="BD573" s="166"/>
      <c r="BE573" s="166"/>
      <c r="BF573" s="166"/>
      <c r="BG573" s="166"/>
      <c r="BH573" s="166"/>
      <c r="BI573" s="166"/>
      <c r="BJ573" s="166"/>
      <c r="BK573" s="166"/>
      <c r="BL573" s="166"/>
      <c r="BM573" s="166"/>
      <c r="BN573" s="166"/>
      <c r="BO573" s="166"/>
      <c r="BP573" s="166"/>
      <c r="BQ573" s="166"/>
      <c r="BR573" s="166"/>
      <c r="BS573" s="166"/>
      <c r="BT573" s="166"/>
      <c r="BU573" s="166"/>
      <c r="BV573" s="166"/>
      <c r="BW573" s="166"/>
      <c r="BX573" s="166"/>
      <c r="BY573" s="166"/>
      <c r="BZ573" s="166"/>
      <c r="CA573" s="166"/>
      <c r="CB573" s="166"/>
      <c r="CC573" s="166"/>
      <c r="CD573" s="166"/>
      <c r="CE573" s="166"/>
      <c r="CF573" s="166"/>
      <c r="CG573" s="166"/>
      <c r="CH573" s="166"/>
      <c r="CI573" s="166"/>
      <c r="CJ573" s="166"/>
      <c r="CK573" s="166"/>
      <c r="CL573" s="166"/>
      <c r="CM573" s="166"/>
      <c r="CN573" s="166"/>
      <c r="CO573" s="166"/>
      <c r="CP573" s="166"/>
      <c r="CQ573" s="166"/>
      <c r="CR573" s="166"/>
      <c r="CS573" s="166"/>
      <c r="CT573" s="166"/>
      <c r="CU573" s="166"/>
      <c r="CV573" s="166"/>
      <c r="CW573" s="166"/>
      <c r="CX573" s="166"/>
      <c r="CY573" s="166"/>
      <c r="CZ573" s="166"/>
    </row>
    <row r="574" spans="1:104" ht="11.25" customHeight="1" x14ac:dyDescent="0.2">
      <c r="A574" s="166"/>
      <c r="B574" s="166"/>
      <c r="C574" s="166"/>
      <c r="D574" s="166"/>
      <c r="E574" s="166"/>
      <c r="F574" s="166"/>
      <c r="G574" s="166"/>
      <c r="H574" s="166"/>
      <c r="I574" s="166"/>
      <c r="J574" s="166"/>
      <c r="K574" s="166"/>
      <c r="L574" s="166"/>
      <c r="M574" s="166"/>
      <c r="N574" s="166"/>
      <c r="O574" s="166"/>
      <c r="P574" s="166"/>
      <c r="Q574" s="166"/>
      <c r="R574" s="166"/>
      <c r="S574" s="166"/>
      <c r="T574" s="168"/>
      <c r="U574" s="169"/>
      <c r="V574" s="169"/>
      <c r="W574" s="166"/>
      <c r="X574" s="166"/>
      <c r="Y574" s="166"/>
      <c r="Z574" s="166"/>
      <c r="AA574" s="166"/>
      <c r="AB574" s="166"/>
      <c r="AC574" s="166"/>
      <c r="AD574" s="166"/>
      <c r="AE574" s="166"/>
      <c r="AF574" s="166"/>
      <c r="AG574" s="166"/>
      <c r="AH574" s="166"/>
      <c r="AI574" s="166"/>
      <c r="AJ574" s="166"/>
      <c r="AK574" s="166"/>
      <c r="AL574" s="166"/>
      <c r="AM574" s="166"/>
      <c r="AN574" s="166"/>
      <c r="AO574" s="166"/>
      <c r="AP574" s="166"/>
      <c r="AQ574" s="166"/>
      <c r="AR574" s="166"/>
      <c r="AS574" s="166"/>
      <c r="AT574" s="166"/>
      <c r="AU574" s="166"/>
      <c r="AV574" s="166"/>
      <c r="AW574" s="166"/>
      <c r="AX574" s="166"/>
      <c r="AY574" s="166"/>
      <c r="AZ574" s="166"/>
      <c r="BA574" s="166"/>
      <c r="BB574" s="166"/>
      <c r="BC574" s="166"/>
      <c r="BD574" s="166"/>
      <c r="BE574" s="166"/>
      <c r="BF574" s="166"/>
      <c r="BG574" s="166"/>
      <c r="BH574" s="166"/>
      <c r="BI574" s="166"/>
      <c r="BJ574" s="166"/>
      <c r="BK574" s="166"/>
      <c r="BL574" s="166"/>
      <c r="BM574" s="166"/>
      <c r="BN574" s="166"/>
      <c r="BO574" s="166"/>
      <c r="BP574" s="166"/>
      <c r="BQ574" s="166"/>
      <c r="BR574" s="166"/>
      <c r="BS574" s="166"/>
      <c r="BT574" s="166"/>
      <c r="BU574" s="166"/>
      <c r="BV574" s="166"/>
      <c r="BW574" s="166"/>
      <c r="BX574" s="166"/>
      <c r="BY574" s="166"/>
      <c r="BZ574" s="166"/>
      <c r="CA574" s="166"/>
      <c r="CB574" s="166"/>
      <c r="CC574" s="166"/>
      <c r="CD574" s="166"/>
      <c r="CE574" s="166"/>
      <c r="CF574" s="166"/>
      <c r="CG574" s="166"/>
      <c r="CH574" s="166"/>
      <c r="CI574" s="166"/>
      <c r="CJ574" s="166"/>
      <c r="CK574" s="166"/>
      <c r="CL574" s="166"/>
      <c r="CM574" s="166"/>
      <c r="CN574" s="166"/>
      <c r="CO574" s="166"/>
      <c r="CP574" s="166"/>
      <c r="CQ574" s="166"/>
      <c r="CR574" s="166"/>
      <c r="CS574" s="166"/>
      <c r="CT574" s="166"/>
      <c r="CU574" s="166"/>
      <c r="CV574" s="166"/>
      <c r="CW574" s="166"/>
      <c r="CX574" s="166"/>
      <c r="CY574" s="166"/>
      <c r="CZ574" s="166"/>
    </row>
    <row r="575" spans="1:104" ht="11.25" customHeight="1" x14ac:dyDescent="0.2">
      <c r="A575" s="166"/>
      <c r="B575" s="166"/>
      <c r="C575" s="166"/>
      <c r="D575" s="166"/>
      <c r="E575" s="166"/>
      <c r="F575" s="166"/>
      <c r="G575" s="166"/>
      <c r="H575" s="166"/>
      <c r="I575" s="166"/>
      <c r="J575" s="166"/>
      <c r="K575" s="166"/>
      <c r="L575" s="166"/>
      <c r="M575" s="166"/>
      <c r="N575" s="166"/>
      <c r="O575" s="166"/>
      <c r="P575" s="166"/>
      <c r="Q575" s="166"/>
      <c r="R575" s="166"/>
      <c r="S575" s="166"/>
      <c r="T575" s="168"/>
      <c r="U575" s="169"/>
      <c r="V575" s="169"/>
      <c r="W575" s="166"/>
      <c r="X575" s="166"/>
      <c r="Y575" s="166"/>
      <c r="Z575" s="166"/>
      <c r="AA575" s="166"/>
      <c r="AB575" s="166"/>
      <c r="AC575" s="166"/>
      <c r="AD575" s="166"/>
      <c r="AE575" s="166"/>
      <c r="AF575" s="166"/>
      <c r="AG575" s="166"/>
      <c r="AH575" s="166"/>
      <c r="AI575" s="166"/>
      <c r="AJ575" s="166"/>
      <c r="AK575" s="166"/>
      <c r="AL575" s="166"/>
      <c r="AM575" s="166"/>
      <c r="AN575" s="166"/>
      <c r="AO575" s="166"/>
      <c r="AP575" s="166"/>
      <c r="AQ575" s="166"/>
      <c r="AR575" s="166"/>
      <c r="AS575" s="166"/>
      <c r="AT575" s="166"/>
      <c r="AU575" s="166"/>
      <c r="AV575" s="166"/>
      <c r="AW575" s="166"/>
      <c r="AX575" s="166"/>
      <c r="AY575" s="166"/>
      <c r="AZ575" s="166"/>
      <c r="BA575" s="166"/>
      <c r="BB575" s="166"/>
      <c r="BC575" s="166"/>
      <c r="BD575" s="166"/>
      <c r="BE575" s="166"/>
      <c r="BF575" s="166"/>
      <c r="BG575" s="166"/>
      <c r="BH575" s="166"/>
      <c r="BI575" s="166"/>
      <c r="BJ575" s="166"/>
      <c r="BK575" s="166"/>
      <c r="BL575" s="166"/>
      <c r="BM575" s="166"/>
      <c r="BN575" s="166"/>
      <c r="BO575" s="166"/>
      <c r="BP575" s="166"/>
      <c r="BQ575" s="166"/>
      <c r="BR575" s="166"/>
      <c r="BS575" s="166"/>
      <c r="BT575" s="166"/>
      <c r="BU575" s="166"/>
      <c r="BV575" s="166"/>
      <c r="BW575" s="166"/>
      <c r="BX575" s="166"/>
      <c r="BY575" s="166"/>
      <c r="BZ575" s="166"/>
      <c r="CA575" s="166"/>
      <c r="CB575" s="166"/>
      <c r="CC575" s="166"/>
      <c r="CD575" s="166"/>
      <c r="CE575" s="166"/>
      <c r="CF575" s="166"/>
      <c r="CG575" s="166"/>
      <c r="CH575" s="166"/>
      <c r="CI575" s="166"/>
      <c r="CJ575" s="166"/>
      <c r="CK575" s="166"/>
      <c r="CL575" s="166"/>
      <c r="CM575" s="166"/>
      <c r="CN575" s="166"/>
      <c r="CO575" s="166"/>
      <c r="CP575" s="166"/>
      <c r="CQ575" s="166"/>
      <c r="CR575" s="166"/>
      <c r="CS575" s="166"/>
      <c r="CT575" s="166"/>
      <c r="CU575" s="166"/>
      <c r="CV575" s="166"/>
      <c r="CW575" s="166"/>
      <c r="CX575" s="166"/>
      <c r="CY575" s="166"/>
      <c r="CZ575" s="166"/>
    </row>
    <row r="576" spans="1:104" ht="11.25" customHeight="1" x14ac:dyDescent="0.2">
      <c r="A576" s="166"/>
      <c r="B576" s="166"/>
      <c r="C576" s="166"/>
      <c r="D576" s="166"/>
      <c r="E576" s="166"/>
      <c r="F576" s="166"/>
      <c r="G576" s="166"/>
      <c r="H576" s="166"/>
      <c r="I576" s="166"/>
      <c r="J576" s="166"/>
      <c r="K576" s="166"/>
      <c r="L576" s="166"/>
      <c r="M576" s="166"/>
      <c r="N576" s="166"/>
      <c r="O576" s="166"/>
      <c r="P576" s="166"/>
      <c r="Q576" s="166"/>
      <c r="R576" s="166"/>
      <c r="S576" s="166"/>
      <c r="T576" s="168"/>
      <c r="U576" s="169"/>
      <c r="V576" s="169"/>
      <c r="W576" s="166"/>
      <c r="X576" s="166"/>
      <c r="Y576" s="166"/>
      <c r="Z576" s="166"/>
      <c r="AA576" s="166"/>
      <c r="AB576" s="166"/>
      <c r="AC576" s="166"/>
      <c r="AD576" s="166"/>
      <c r="AE576" s="166"/>
      <c r="AF576" s="166"/>
      <c r="AG576" s="166"/>
      <c r="AH576" s="166"/>
      <c r="AI576" s="166"/>
      <c r="AJ576" s="166"/>
      <c r="AK576" s="166"/>
      <c r="AL576" s="166"/>
      <c r="AM576" s="166"/>
      <c r="AN576" s="166"/>
      <c r="AO576" s="166"/>
      <c r="AP576" s="166"/>
      <c r="AQ576" s="166"/>
      <c r="AR576" s="166"/>
      <c r="AS576" s="166"/>
      <c r="AT576" s="166"/>
      <c r="AU576" s="166"/>
      <c r="AV576" s="166"/>
      <c r="AW576" s="166"/>
      <c r="AX576" s="166"/>
      <c r="AY576" s="166"/>
      <c r="AZ576" s="166"/>
      <c r="BA576" s="166"/>
      <c r="BB576" s="166"/>
      <c r="BC576" s="166"/>
      <c r="BD576" s="166"/>
      <c r="BE576" s="166"/>
      <c r="BF576" s="166"/>
      <c r="BG576" s="166"/>
      <c r="BH576" s="166"/>
      <c r="BI576" s="166"/>
      <c r="BJ576" s="166"/>
      <c r="BK576" s="166"/>
      <c r="BL576" s="166"/>
      <c r="BM576" s="166"/>
      <c r="BN576" s="166"/>
      <c r="BO576" s="166"/>
      <c r="BP576" s="166"/>
      <c r="BQ576" s="166"/>
      <c r="BR576" s="166"/>
      <c r="BS576" s="166"/>
      <c r="BT576" s="166"/>
      <c r="BU576" s="166"/>
      <c r="BV576" s="166"/>
      <c r="BW576" s="166"/>
      <c r="BX576" s="166"/>
      <c r="BY576" s="166"/>
      <c r="BZ576" s="166"/>
      <c r="CA576" s="166"/>
      <c r="CB576" s="166"/>
      <c r="CC576" s="166"/>
      <c r="CD576" s="166"/>
      <c r="CE576" s="166"/>
      <c r="CF576" s="166"/>
      <c r="CG576" s="166"/>
      <c r="CH576" s="166"/>
      <c r="CI576" s="166"/>
      <c r="CJ576" s="166"/>
      <c r="CK576" s="166"/>
      <c r="CL576" s="166"/>
      <c r="CM576" s="166"/>
      <c r="CN576" s="166"/>
      <c r="CO576" s="166"/>
      <c r="CP576" s="166"/>
      <c r="CQ576" s="166"/>
      <c r="CR576" s="166"/>
      <c r="CS576" s="166"/>
      <c r="CT576" s="166"/>
      <c r="CU576" s="166"/>
      <c r="CV576" s="166"/>
      <c r="CW576" s="166"/>
      <c r="CX576" s="166"/>
      <c r="CY576" s="166"/>
      <c r="CZ576" s="166"/>
    </row>
    <row r="577" spans="1:104" ht="11.25" customHeight="1" x14ac:dyDescent="0.2">
      <c r="A577" s="166"/>
      <c r="B577" s="166"/>
      <c r="C577" s="166"/>
      <c r="D577" s="166"/>
      <c r="E577" s="166"/>
      <c r="F577" s="166"/>
      <c r="G577" s="166"/>
      <c r="H577" s="166"/>
      <c r="I577" s="166"/>
      <c r="J577" s="166"/>
      <c r="K577" s="166"/>
      <c r="L577" s="166"/>
      <c r="M577" s="166"/>
      <c r="N577" s="166"/>
      <c r="O577" s="166"/>
      <c r="P577" s="166"/>
      <c r="Q577" s="166"/>
      <c r="R577" s="166"/>
      <c r="S577" s="166"/>
      <c r="T577" s="168"/>
      <c r="U577" s="169"/>
      <c r="V577" s="169"/>
      <c r="W577" s="166"/>
      <c r="X577" s="166"/>
      <c r="Y577" s="166"/>
      <c r="Z577" s="166"/>
      <c r="AA577" s="166"/>
      <c r="AB577" s="166"/>
      <c r="AC577" s="166"/>
      <c r="AD577" s="166"/>
      <c r="AE577" s="166"/>
      <c r="AF577" s="166"/>
      <c r="AG577" s="166"/>
      <c r="AH577" s="166"/>
      <c r="AI577" s="166"/>
      <c r="AJ577" s="166"/>
      <c r="AK577" s="166"/>
      <c r="AL577" s="166"/>
      <c r="AM577" s="166"/>
      <c r="AN577" s="166"/>
      <c r="AO577" s="166"/>
      <c r="AP577" s="166"/>
      <c r="AQ577" s="166"/>
      <c r="AR577" s="166"/>
      <c r="AS577" s="166"/>
      <c r="AT577" s="166"/>
      <c r="AU577" s="166"/>
      <c r="AV577" s="166"/>
      <c r="AW577" s="166"/>
      <c r="AX577" s="166"/>
      <c r="AY577" s="166"/>
      <c r="AZ577" s="166"/>
      <c r="BA577" s="166"/>
      <c r="BB577" s="166"/>
      <c r="BC577" s="166"/>
      <c r="BD577" s="166"/>
      <c r="BE577" s="166"/>
      <c r="BF577" s="166"/>
      <c r="BG577" s="166"/>
      <c r="BH577" s="166"/>
      <c r="BI577" s="166"/>
      <c r="BJ577" s="166"/>
      <c r="BK577" s="166"/>
      <c r="BL577" s="166"/>
      <c r="BM577" s="166"/>
      <c r="BN577" s="166"/>
      <c r="BO577" s="166"/>
      <c r="BP577" s="166"/>
      <c r="BQ577" s="166"/>
      <c r="BR577" s="166"/>
      <c r="BS577" s="166"/>
      <c r="BT577" s="166"/>
      <c r="BU577" s="166"/>
      <c r="BV577" s="166"/>
      <c r="BW577" s="166"/>
      <c r="BX577" s="166"/>
      <c r="BY577" s="166"/>
      <c r="BZ577" s="166"/>
      <c r="CA577" s="166"/>
      <c r="CB577" s="166"/>
      <c r="CC577" s="166"/>
      <c r="CD577" s="166"/>
      <c r="CE577" s="166"/>
      <c r="CF577" s="166"/>
      <c r="CG577" s="166"/>
      <c r="CH577" s="166"/>
      <c r="CI577" s="166"/>
      <c r="CJ577" s="166"/>
      <c r="CK577" s="166"/>
      <c r="CL577" s="166"/>
      <c r="CM577" s="166"/>
      <c r="CN577" s="166"/>
      <c r="CO577" s="166"/>
      <c r="CP577" s="166"/>
      <c r="CQ577" s="166"/>
      <c r="CR577" s="166"/>
      <c r="CS577" s="166"/>
      <c r="CT577" s="166"/>
      <c r="CU577" s="166"/>
      <c r="CV577" s="166"/>
      <c r="CW577" s="166"/>
      <c r="CX577" s="166"/>
      <c r="CY577" s="166"/>
      <c r="CZ577" s="166"/>
    </row>
    <row r="578" spans="1:104" ht="11.25" customHeight="1" x14ac:dyDescent="0.2">
      <c r="A578" s="166"/>
      <c r="B578" s="166"/>
      <c r="C578" s="166"/>
      <c r="D578" s="166"/>
      <c r="E578" s="166"/>
      <c r="F578" s="166"/>
      <c r="G578" s="166"/>
      <c r="H578" s="166"/>
      <c r="I578" s="166"/>
      <c r="J578" s="166"/>
      <c r="K578" s="166"/>
      <c r="L578" s="166"/>
      <c r="M578" s="166"/>
      <c r="N578" s="166"/>
      <c r="O578" s="166"/>
      <c r="P578" s="166"/>
      <c r="Q578" s="166"/>
      <c r="R578" s="166"/>
      <c r="S578" s="166"/>
      <c r="T578" s="168"/>
      <c r="U578" s="169"/>
      <c r="V578" s="169"/>
      <c r="W578" s="166"/>
      <c r="X578" s="166"/>
      <c r="Y578" s="166"/>
      <c r="Z578" s="166"/>
      <c r="AA578" s="166"/>
      <c r="AB578" s="166"/>
      <c r="AC578" s="166"/>
      <c r="AD578" s="166"/>
      <c r="AE578" s="166"/>
      <c r="AF578" s="166"/>
      <c r="AG578" s="166"/>
      <c r="AH578" s="166"/>
      <c r="AI578" s="166"/>
      <c r="AJ578" s="166"/>
      <c r="AK578" s="166"/>
      <c r="AL578" s="166"/>
      <c r="AM578" s="166"/>
      <c r="AN578" s="166"/>
      <c r="AO578" s="166"/>
      <c r="AP578" s="166"/>
      <c r="AQ578" s="166"/>
      <c r="AR578" s="166"/>
      <c r="AS578" s="166"/>
      <c r="AT578" s="166"/>
      <c r="AU578" s="166"/>
      <c r="AV578" s="166"/>
      <c r="AW578" s="166"/>
      <c r="AX578" s="166"/>
      <c r="AY578" s="166"/>
      <c r="AZ578" s="166"/>
      <c r="BA578" s="166"/>
      <c r="BB578" s="166"/>
      <c r="BC578" s="166"/>
      <c r="BD578" s="166"/>
      <c r="BE578" s="166"/>
      <c r="BF578" s="166"/>
      <c r="BG578" s="166"/>
      <c r="BH578" s="166"/>
      <c r="BI578" s="166"/>
      <c r="BJ578" s="166"/>
      <c r="BK578" s="166"/>
      <c r="BL578" s="166"/>
      <c r="BM578" s="166"/>
      <c r="BN578" s="166"/>
      <c r="BO578" s="166"/>
      <c r="BP578" s="166"/>
      <c r="BQ578" s="166"/>
      <c r="BR578" s="166"/>
      <c r="BS578" s="166"/>
      <c r="BT578" s="166"/>
      <c r="BU578" s="166"/>
      <c r="BV578" s="166"/>
      <c r="BW578" s="166"/>
      <c r="BX578" s="166"/>
      <c r="BY578" s="166"/>
      <c r="BZ578" s="166"/>
      <c r="CA578" s="166"/>
      <c r="CB578" s="166"/>
      <c r="CC578" s="166"/>
      <c r="CD578" s="166"/>
      <c r="CE578" s="166"/>
      <c r="CF578" s="166"/>
      <c r="CG578" s="166"/>
      <c r="CH578" s="166"/>
      <c r="CI578" s="166"/>
      <c r="CJ578" s="166"/>
      <c r="CK578" s="166"/>
      <c r="CL578" s="166"/>
      <c r="CM578" s="166"/>
      <c r="CN578" s="166"/>
      <c r="CO578" s="166"/>
      <c r="CP578" s="166"/>
      <c r="CQ578" s="166"/>
      <c r="CR578" s="166"/>
      <c r="CS578" s="166"/>
      <c r="CT578" s="166"/>
      <c r="CU578" s="166"/>
      <c r="CV578" s="166"/>
      <c r="CW578" s="166"/>
      <c r="CX578" s="166"/>
      <c r="CY578" s="166"/>
      <c r="CZ578" s="166"/>
    </row>
    <row r="579" spans="1:104" ht="11.25" customHeight="1" x14ac:dyDescent="0.2">
      <c r="A579" s="166"/>
      <c r="B579" s="166"/>
      <c r="C579" s="166"/>
      <c r="D579" s="166"/>
      <c r="E579" s="166"/>
      <c r="F579" s="166"/>
      <c r="G579" s="166"/>
      <c r="H579" s="166"/>
      <c r="I579" s="166"/>
      <c r="J579" s="166"/>
      <c r="K579" s="166"/>
      <c r="L579" s="166"/>
      <c r="M579" s="166"/>
      <c r="N579" s="166"/>
      <c r="O579" s="166"/>
      <c r="P579" s="166"/>
      <c r="Q579" s="166"/>
      <c r="R579" s="166"/>
      <c r="S579" s="166"/>
      <c r="T579" s="168"/>
      <c r="U579" s="169"/>
      <c r="V579" s="169"/>
      <c r="W579" s="166"/>
      <c r="X579" s="166"/>
      <c r="Y579" s="166"/>
      <c r="Z579" s="166"/>
      <c r="AA579" s="166"/>
      <c r="AB579" s="166"/>
      <c r="AC579" s="166"/>
      <c r="AD579" s="166"/>
      <c r="AE579" s="166"/>
      <c r="AF579" s="166"/>
      <c r="AG579" s="166"/>
      <c r="AH579" s="166"/>
      <c r="AI579" s="166"/>
      <c r="AJ579" s="166"/>
      <c r="AK579" s="166"/>
      <c r="AL579" s="166"/>
      <c r="AM579" s="166"/>
      <c r="AN579" s="166"/>
      <c r="AO579" s="166"/>
      <c r="AP579" s="166"/>
      <c r="AQ579" s="166"/>
      <c r="AR579" s="166"/>
      <c r="AS579" s="166"/>
      <c r="AT579" s="166"/>
      <c r="AU579" s="166"/>
      <c r="AV579" s="166"/>
      <c r="AW579" s="166"/>
      <c r="AX579" s="166"/>
      <c r="AY579" s="166"/>
      <c r="AZ579" s="166"/>
      <c r="BA579" s="166"/>
      <c r="BB579" s="166"/>
      <c r="BC579" s="166"/>
      <c r="BD579" s="166"/>
      <c r="BE579" s="166"/>
      <c r="BF579" s="166"/>
      <c r="BG579" s="166"/>
      <c r="BH579" s="166"/>
      <c r="BI579" s="166"/>
      <c r="BJ579" s="166"/>
      <c r="BK579" s="166"/>
      <c r="BL579" s="166"/>
      <c r="BM579" s="166"/>
      <c r="BN579" s="166"/>
      <c r="BO579" s="166"/>
      <c r="BP579" s="166"/>
      <c r="BQ579" s="166"/>
      <c r="BR579" s="166"/>
      <c r="BS579" s="166"/>
      <c r="BT579" s="166"/>
      <c r="BU579" s="166"/>
      <c r="BV579" s="166"/>
      <c r="BW579" s="166"/>
      <c r="BX579" s="166"/>
      <c r="BY579" s="166"/>
      <c r="BZ579" s="166"/>
      <c r="CA579" s="166"/>
      <c r="CB579" s="166"/>
      <c r="CC579" s="166"/>
      <c r="CD579" s="166"/>
      <c r="CE579" s="166"/>
      <c r="CF579" s="166"/>
      <c r="CG579" s="166"/>
      <c r="CH579" s="166"/>
      <c r="CI579" s="166"/>
      <c r="CJ579" s="166"/>
      <c r="CK579" s="166"/>
      <c r="CL579" s="166"/>
      <c r="CM579" s="166"/>
      <c r="CN579" s="166"/>
      <c r="CO579" s="166"/>
      <c r="CP579" s="166"/>
      <c r="CQ579" s="166"/>
      <c r="CR579" s="166"/>
      <c r="CS579" s="166"/>
      <c r="CT579" s="166"/>
      <c r="CU579" s="166"/>
      <c r="CV579" s="166"/>
      <c r="CW579" s="166"/>
      <c r="CX579" s="166"/>
      <c r="CY579" s="166"/>
      <c r="CZ579" s="166"/>
    </row>
    <row r="580" spans="1:104" ht="11.25" customHeight="1" x14ac:dyDescent="0.2">
      <c r="A580" s="166"/>
      <c r="B580" s="166"/>
      <c r="C580" s="166"/>
      <c r="D580" s="166"/>
      <c r="E580" s="166"/>
      <c r="F580" s="166"/>
      <c r="G580" s="166"/>
      <c r="H580" s="166"/>
      <c r="I580" s="166"/>
      <c r="J580" s="166"/>
      <c r="K580" s="166"/>
      <c r="L580" s="166"/>
      <c r="M580" s="166"/>
      <c r="N580" s="166"/>
      <c r="O580" s="166"/>
      <c r="P580" s="166"/>
      <c r="Q580" s="166"/>
      <c r="R580" s="166"/>
      <c r="S580" s="166"/>
      <c r="T580" s="168"/>
      <c r="U580" s="169"/>
      <c r="V580" s="169"/>
      <c r="W580" s="166"/>
      <c r="X580" s="166"/>
      <c r="Y580" s="166"/>
      <c r="Z580" s="166"/>
      <c r="AA580" s="166"/>
      <c r="AB580" s="166"/>
      <c r="AC580" s="166"/>
      <c r="AD580" s="166"/>
      <c r="AE580" s="166"/>
      <c r="AF580" s="166"/>
      <c r="AG580" s="166"/>
      <c r="AH580" s="166"/>
      <c r="AI580" s="166"/>
      <c r="AJ580" s="166"/>
      <c r="AK580" s="166"/>
      <c r="AL580" s="166"/>
      <c r="AM580" s="166"/>
      <c r="AN580" s="166"/>
      <c r="AO580" s="166"/>
      <c r="AP580" s="166"/>
      <c r="AQ580" s="166"/>
      <c r="AR580" s="166"/>
      <c r="AS580" s="166"/>
      <c r="AT580" s="166"/>
      <c r="AU580" s="166"/>
      <c r="AV580" s="166"/>
      <c r="AW580" s="166"/>
      <c r="AX580" s="166"/>
      <c r="AY580" s="166"/>
      <c r="AZ580" s="166"/>
      <c r="BA580" s="166"/>
      <c r="BB580" s="166"/>
      <c r="BC580" s="166"/>
      <c r="BD580" s="166"/>
      <c r="BE580" s="166"/>
      <c r="BF580" s="166"/>
      <c r="BG580" s="166"/>
      <c r="BH580" s="166"/>
      <c r="BI580" s="166"/>
      <c r="BJ580" s="166"/>
      <c r="BK580" s="166"/>
      <c r="BL580" s="166"/>
      <c r="BM580" s="166"/>
      <c r="BN580" s="166"/>
      <c r="BO580" s="166"/>
      <c r="BP580" s="166"/>
      <c r="BQ580" s="166"/>
      <c r="BR580" s="166"/>
      <c r="BS580" s="166"/>
      <c r="BT580" s="166"/>
      <c r="BU580" s="166"/>
      <c r="BV580" s="166"/>
      <c r="BW580" s="166"/>
      <c r="BX580" s="166"/>
      <c r="BY580" s="166"/>
      <c r="BZ580" s="166"/>
      <c r="CA580" s="166"/>
      <c r="CB580" s="166"/>
      <c r="CC580" s="166"/>
      <c r="CD580" s="166"/>
      <c r="CE580" s="166"/>
      <c r="CF580" s="166"/>
      <c r="CG580" s="166"/>
      <c r="CH580" s="166"/>
      <c r="CI580" s="166"/>
      <c r="CJ580" s="166"/>
      <c r="CK580" s="166"/>
      <c r="CL580" s="166"/>
      <c r="CM580" s="166"/>
      <c r="CN580" s="166"/>
      <c r="CO580" s="166"/>
      <c r="CP580" s="166"/>
      <c r="CQ580" s="166"/>
      <c r="CR580" s="166"/>
      <c r="CS580" s="166"/>
      <c r="CT580" s="166"/>
      <c r="CU580" s="166"/>
      <c r="CV580" s="166"/>
      <c r="CW580" s="166"/>
      <c r="CX580" s="166"/>
      <c r="CY580" s="166"/>
      <c r="CZ580" s="166"/>
    </row>
    <row r="581" spans="1:104" ht="11.25" customHeight="1" x14ac:dyDescent="0.2">
      <c r="A581" s="166"/>
      <c r="B581" s="166"/>
      <c r="C581" s="166"/>
      <c r="D581" s="166"/>
      <c r="E581" s="166"/>
      <c r="F581" s="166"/>
      <c r="G581" s="166"/>
      <c r="H581" s="166"/>
      <c r="I581" s="166"/>
      <c r="J581" s="166"/>
      <c r="K581" s="166"/>
      <c r="L581" s="166"/>
      <c r="M581" s="166"/>
      <c r="N581" s="166"/>
      <c r="O581" s="166"/>
      <c r="P581" s="166"/>
      <c r="Q581" s="166"/>
      <c r="R581" s="166"/>
      <c r="S581" s="166"/>
      <c r="T581" s="168"/>
      <c r="U581" s="169"/>
      <c r="V581" s="169"/>
      <c r="W581" s="166"/>
      <c r="X581" s="166"/>
      <c r="Y581" s="166"/>
      <c r="Z581" s="166"/>
      <c r="AA581" s="166"/>
      <c r="AB581" s="166"/>
      <c r="AC581" s="166"/>
      <c r="AD581" s="166"/>
      <c r="AE581" s="166"/>
      <c r="AF581" s="166"/>
      <c r="AG581" s="166"/>
      <c r="AH581" s="166"/>
      <c r="AI581" s="166"/>
      <c r="AJ581" s="166"/>
      <c r="AK581" s="166"/>
      <c r="AL581" s="166"/>
      <c r="AM581" s="166"/>
      <c r="AN581" s="166"/>
      <c r="AO581" s="166"/>
      <c r="AP581" s="166"/>
      <c r="AQ581" s="166"/>
      <c r="AR581" s="166"/>
      <c r="AS581" s="166"/>
      <c r="AT581" s="166"/>
      <c r="AU581" s="166"/>
      <c r="AV581" s="166"/>
      <c r="AW581" s="166"/>
      <c r="AX581" s="166"/>
      <c r="AY581" s="166"/>
      <c r="AZ581" s="166"/>
      <c r="BA581" s="166"/>
      <c r="BB581" s="166"/>
      <c r="BC581" s="166"/>
      <c r="BD581" s="166"/>
      <c r="BE581" s="166"/>
      <c r="BF581" s="166"/>
      <c r="BG581" s="166"/>
      <c r="BH581" s="166"/>
      <c r="BI581" s="166"/>
      <c r="BJ581" s="166"/>
      <c r="BK581" s="166"/>
      <c r="BL581" s="166"/>
      <c r="BM581" s="166"/>
      <c r="BN581" s="166"/>
      <c r="BO581" s="166"/>
      <c r="BP581" s="166"/>
      <c r="BQ581" s="166"/>
      <c r="BR581" s="166"/>
      <c r="BS581" s="166"/>
      <c r="BT581" s="166"/>
      <c r="BU581" s="166"/>
      <c r="BV581" s="166"/>
      <c r="BW581" s="166"/>
      <c r="BX581" s="166"/>
      <c r="BY581" s="166"/>
      <c r="BZ581" s="166"/>
      <c r="CA581" s="166"/>
      <c r="CB581" s="166"/>
      <c r="CC581" s="166"/>
      <c r="CD581" s="166"/>
      <c r="CE581" s="166"/>
      <c r="CF581" s="166"/>
      <c r="CG581" s="166"/>
      <c r="CH581" s="166"/>
      <c r="CI581" s="166"/>
      <c r="CJ581" s="166"/>
      <c r="CK581" s="166"/>
      <c r="CL581" s="166"/>
      <c r="CM581" s="166"/>
      <c r="CN581" s="166"/>
      <c r="CO581" s="166"/>
      <c r="CP581" s="166"/>
      <c r="CQ581" s="166"/>
      <c r="CR581" s="166"/>
      <c r="CS581" s="166"/>
      <c r="CT581" s="166"/>
      <c r="CU581" s="166"/>
      <c r="CV581" s="166"/>
      <c r="CW581" s="166"/>
      <c r="CX581" s="166"/>
      <c r="CY581" s="166"/>
      <c r="CZ581" s="166"/>
    </row>
    <row r="582" spans="1:104" ht="11.25" customHeight="1" x14ac:dyDescent="0.2">
      <c r="A582" s="166"/>
      <c r="B582" s="166"/>
      <c r="C582" s="166"/>
      <c r="D582" s="166"/>
      <c r="E582" s="166"/>
      <c r="F582" s="166"/>
      <c r="G582" s="166"/>
      <c r="H582" s="166"/>
      <c r="I582" s="166"/>
      <c r="J582" s="166"/>
      <c r="K582" s="166"/>
      <c r="L582" s="166"/>
      <c r="M582" s="166"/>
      <c r="N582" s="166"/>
      <c r="O582" s="166"/>
      <c r="P582" s="166"/>
      <c r="Q582" s="166"/>
      <c r="R582" s="166"/>
      <c r="S582" s="166"/>
      <c r="T582" s="168"/>
      <c r="U582" s="169"/>
      <c r="V582" s="169"/>
      <c r="W582" s="166"/>
      <c r="X582" s="166"/>
      <c r="Y582" s="166"/>
      <c r="Z582" s="166"/>
      <c r="AA582" s="166"/>
      <c r="AB582" s="166"/>
      <c r="AC582" s="166"/>
      <c r="AD582" s="166"/>
      <c r="AE582" s="166"/>
      <c r="AF582" s="166"/>
      <c r="AG582" s="166"/>
      <c r="AH582" s="166"/>
      <c r="AI582" s="166"/>
      <c r="AJ582" s="166"/>
      <c r="AK582" s="166"/>
      <c r="AL582" s="166"/>
      <c r="AM582" s="166"/>
      <c r="AN582" s="166"/>
      <c r="AO582" s="166"/>
      <c r="AP582" s="166"/>
      <c r="AQ582" s="166"/>
      <c r="AR582" s="166"/>
      <c r="AS582" s="166"/>
      <c r="AT582" s="166"/>
      <c r="AU582" s="166"/>
      <c r="AV582" s="166"/>
      <c r="AW582" s="166"/>
      <c r="AX582" s="166"/>
      <c r="AY582" s="166"/>
      <c r="AZ582" s="166"/>
      <c r="BA582" s="166"/>
      <c r="BB582" s="166"/>
      <c r="BC582" s="166"/>
      <c r="BD582" s="166"/>
      <c r="BE582" s="166"/>
      <c r="BF582" s="166"/>
      <c r="BG582" s="166"/>
      <c r="BH582" s="166"/>
      <c r="BI582" s="166"/>
      <c r="BJ582" s="166"/>
      <c r="BK582" s="166"/>
      <c r="BL582" s="166"/>
      <c r="BM582" s="166"/>
      <c r="BN582" s="166"/>
      <c r="BO582" s="166"/>
      <c r="BP582" s="166"/>
      <c r="BQ582" s="166"/>
      <c r="BR582" s="166"/>
      <c r="BS582" s="166"/>
      <c r="BT582" s="166"/>
      <c r="BU582" s="166"/>
      <c r="BV582" s="166"/>
      <c r="BW582" s="166"/>
      <c r="BX582" s="166"/>
      <c r="BY582" s="166"/>
      <c r="BZ582" s="166"/>
      <c r="CA582" s="166"/>
      <c r="CB582" s="166"/>
      <c r="CC582" s="166"/>
      <c r="CD582" s="166"/>
      <c r="CE582" s="166"/>
      <c r="CF582" s="166"/>
      <c r="CG582" s="166"/>
      <c r="CH582" s="166"/>
      <c r="CI582" s="166"/>
      <c r="CJ582" s="166"/>
      <c r="CK582" s="166"/>
      <c r="CL582" s="166"/>
      <c r="CM582" s="166"/>
      <c r="CN582" s="166"/>
      <c r="CO582" s="166"/>
      <c r="CP582" s="166"/>
      <c r="CQ582" s="166"/>
      <c r="CR582" s="166"/>
      <c r="CS582" s="166"/>
      <c r="CT582" s="166"/>
      <c r="CU582" s="166"/>
      <c r="CV582" s="166"/>
      <c r="CW582" s="166"/>
      <c r="CX582" s="166"/>
      <c r="CY582" s="166"/>
      <c r="CZ582" s="166"/>
    </row>
    <row r="583" spans="1:104" ht="11.25" customHeight="1" x14ac:dyDescent="0.2">
      <c r="A583" s="166"/>
      <c r="B583" s="166"/>
      <c r="C583" s="166"/>
      <c r="D583" s="166"/>
      <c r="E583" s="166"/>
      <c r="F583" s="166"/>
      <c r="G583" s="166"/>
      <c r="H583" s="166"/>
      <c r="I583" s="166"/>
      <c r="J583" s="166"/>
      <c r="K583" s="166"/>
      <c r="L583" s="166"/>
      <c r="M583" s="166"/>
      <c r="N583" s="166"/>
      <c r="O583" s="166"/>
      <c r="P583" s="166"/>
      <c r="Q583" s="166"/>
      <c r="R583" s="166"/>
      <c r="S583" s="166"/>
      <c r="T583" s="168"/>
      <c r="U583" s="169"/>
      <c r="V583" s="169"/>
      <c r="W583" s="166"/>
      <c r="X583" s="166"/>
      <c r="Y583" s="166"/>
      <c r="Z583" s="166"/>
      <c r="AA583" s="166"/>
      <c r="AB583" s="166"/>
      <c r="AC583" s="166"/>
      <c r="AD583" s="166"/>
      <c r="AE583" s="166"/>
      <c r="AF583" s="166"/>
      <c r="AG583" s="166"/>
      <c r="AH583" s="166"/>
      <c r="AI583" s="166"/>
      <c r="AJ583" s="166"/>
      <c r="AK583" s="166"/>
      <c r="AL583" s="166"/>
      <c r="AM583" s="166"/>
      <c r="AN583" s="166"/>
      <c r="AO583" s="166"/>
      <c r="AP583" s="166"/>
      <c r="AQ583" s="166"/>
      <c r="AR583" s="166"/>
      <c r="AS583" s="166"/>
      <c r="AT583" s="166"/>
      <c r="AU583" s="166"/>
      <c r="AV583" s="166"/>
      <c r="AW583" s="166"/>
      <c r="AX583" s="166"/>
      <c r="AY583" s="166"/>
      <c r="AZ583" s="166"/>
      <c r="BA583" s="166"/>
      <c r="BB583" s="166"/>
      <c r="BC583" s="166"/>
      <c r="BD583" s="166"/>
      <c r="BE583" s="166"/>
      <c r="BF583" s="166"/>
      <c r="BG583" s="166"/>
      <c r="BH583" s="166"/>
      <c r="BI583" s="166"/>
      <c r="BJ583" s="166"/>
      <c r="BK583" s="166"/>
      <c r="BL583" s="166"/>
      <c r="BM583" s="166"/>
      <c r="BN583" s="166"/>
      <c r="BO583" s="166"/>
      <c r="BP583" s="166"/>
      <c r="BQ583" s="166"/>
      <c r="BR583" s="166"/>
      <c r="BS583" s="166"/>
      <c r="BT583" s="166"/>
      <c r="BU583" s="166"/>
      <c r="BV583" s="166"/>
      <c r="BW583" s="166"/>
      <c r="BX583" s="166"/>
      <c r="BY583" s="166"/>
      <c r="BZ583" s="166"/>
      <c r="CA583" s="166"/>
      <c r="CB583" s="166"/>
      <c r="CC583" s="166"/>
      <c r="CD583" s="166"/>
      <c r="CE583" s="166"/>
      <c r="CF583" s="166"/>
      <c r="CG583" s="166"/>
      <c r="CH583" s="166"/>
      <c r="CI583" s="166"/>
      <c r="CJ583" s="166"/>
      <c r="CK583" s="166"/>
      <c r="CL583" s="166"/>
      <c r="CM583" s="166"/>
      <c r="CN583" s="166"/>
      <c r="CO583" s="166"/>
      <c r="CP583" s="166"/>
      <c r="CQ583" s="166"/>
      <c r="CR583" s="166"/>
      <c r="CS583" s="166"/>
      <c r="CT583" s="166"/>
      <c r="CU583" s="166"/>
      <c r="CV583" s="166"/>
      <c r="CW583" s="166"/>
      <c r="CX583" s="166"/>
      <c r="CY583" s="166"/>
      <c r="CZ583" s="166"/>
    </row>
    <row r="584" spans="1:104" ht="11.25" customHeight="1" x14ac:dyDescent="0.2">
      <c r="A584" s="166"/>
      <c r="B584" s="166"/>
      <c r="C584" s="166"/>
      <c r="D584" s="166"/>
      <c r="E584" s="166"/>
      <c r="F584" s="166"/>
      <c r="G584" s="166"/>
      <c r="H584" s="166"/>
      <c r="I584" s="166"/>
      <c r="J584" s="166"/>
      <c r="K584" s="166"/>
      <c r="L584" s="166"/>
      <c r="M584" s="166"/>
      <c r="N584" s="166"/>
      <c r="O584" s="166"/>
      <c r="P584" s="166"/>
      <c r="Q584" s="166"/>
      <c r="R584" s="166"/>
      <c r="S584" s="166"/>
      <c r="T584" s="168"/>
      <c r="U584" s="169"/>
      <c r="V584" s="169"/>
      <c r="W584" s="166"/>
      <c r="X584" s="166"/>
      <c r="Y584" s="166"/>
      <c r="Z584" s="166"/>
      <c r="AA584" s="166"/>
      <c r="AB584" s="166"/>
      <c r="AC584" s="166"/>
      <c r="AD584" s="166"/>
      <c r="AE584" s="166"/>
      <c r="AF584" s="166"/>
      <c r="AG584" s="166"/>
      <c r="AH584" s="166"/>
      <c r="AI584" s="166"/>
      <c r="AJ584" s="166"/>
      <c r="AK584" s="166"/>
      <c r="AL584" s="166"/>
      <c r="AM584" s="166"/>
      <c r="AN584" s="166"/>
      <c r="AO584" s="166"/>
      <c r="AP584" s="166"/>
      <c r="AQ584" s="166"/>
      <c r="AR584" s="166"/>
      <c r="AS584" s="166"/>
      <c r="AT584" s="166"/>
      <c r="AU584" s="166"/>
      <c r="AV584" s="166"/>
      <c r="AW584" s="166"/>
      <c r="AX584" s="166"/>
      <c r="AY584" s="166"/>
      <c r="AZ584" s="166"/>
      <c r="BA584" s="166"/>
      <c r="BB584" s="166"/>
      <c r="BC584" s="166"/>
      <c r="BD584" s="166"/>
      <c r="BE584" s="166"/>
      <c r="BF584" s="166"/>
      <c r="BG584" s="166"/>
      <c r="BH584" s="166"/>
      <c r="BI584" s="166"/>
      <c r="BJ584" s="166"/>
      <c r="BK584" s="166"/>
      <c r="BL584" s="166"/>
      <c r="BM584" s="166"/>
      <c r="BN584" s="166"/>
      <c r="BO584" s="166"/>
      <c r="BP584" s="166"/>
      <c r="BQ584" s="166"/>
      <c r="BR584" s="166"/>
      <c r="BS584" s="166"/>
      <c r="BT584" s="166"/>
      <c r="BU584" s="166"/>
      <c r="BV584" s="166"/>
      <c r="BW584" s="166"/>
      <c r="BX584" s="166"/>
      <c r="BY584" s="166"/>
      <c r="BZ584" s="166"/>
      <c r="CA584" s="166"/>
      <c r="CB584" s="166"/>
      <c r="CC584" s="166"/>
      <c r="CD584" s="166"/>
      <c r="CE584" s="166"/>
      <c r="CF584" s="166"/>
      <c r="CG584" s="166"/>
      <c r="CH584" s="166"/>
      <c r="CI584" s="166"/>
      <c r="CJ584" s="166"/>
      <c r="CK584" s="166"/>
      <c r="CL584" s="166"/>
      <c r="CM584" s="166"/>
      <c r="CN584" s="166"/>
      <c r="CO584" s="166"/>
      <c r="CP584" s="166"/>
      <c r="CQ584" s="166"/>
      <c r="CR584" s="166"/>
      <c r="CS584" s="166"/>
      <c r="CT584" s="166"/>
      <c r="CU584" s="166"/>
      <c r="CV584" s="166"/>
      <c r="CW584" s="166"/>
      <c r="CX584" s="166"/>
      <c r="CY584" s="166"/>
      <c r="CZ584" s="166"/>
    </row>
    <row r="585" spans="1:104" ht="11.25" customHeight="1" x14ac:dyDescent="0.2">
      <c r="A585" s="166"/>
      <c r="B585" s="166"/>
      <c r="C585" s="166"/>
      <c r="D585" s="166"/>
      <c r="E585" s="166"/>
      <c r="F585" s="166"/>
      <c r="G585" s="166"/>
      <c r="H585" s="166"/>
      <c r="I585" s="166"/>
      <c r="J585" s="166"/>
      <c r="K585" s="166"/>
      <c r="L585" s="166"/>
      <c r="M585" s="166"/>
      <c r="N585" s="166"/>
      <c r="O585" s="166"/>
      <c r="P585" s="166"/>
      <c r="Q585" s="166"/>
      <c r="R585" s="166"/>
      <c r="S585" s="166"/>
      <c r="T585" s="168"/>
      <c r="U585" s="169"/>
      <c r="V585" s="169"/>
      <c r="W585" s="166"/>
      <c r="X585" s="166"/>
      <c r="Y585" s="166"/>
      <c r="Z585" s="166"/>
      <c r="AA585" s="166"/>
      <c r="AB585" s="166"/>
      <c r="AC585" s="166"/>
      <c r="AD585" s="166"/>
      <c r="AE585" s="166"/>
      <c r="AF585" s="166"/>
      <c r="AG585" s="166"/>
      <c r="AH585" s="166"/>
      <c r="AI585" s="166"/>
      <c r="AJ585" s="166"/>
      <c r="AK585" s="166"/>
      <c r="AL585" s="166"/>
      <c r="AM585" s="166"/>
      <c r="AN585" s="166"/>
      <c r="AO585" s="166"/>
      <c r="AP585" s="166"/>
      <c r="AQ585" s="166"/>
      <c r="AR585" s="166"/>
      <c r="AS585" s="166"/>
      <c r="AT585" s="166"/>
      <c r="AU585" s="166"/>
      <c r="AV585" s="166"/>
      <c r="AW585" s="166"/>
      <c r="AX585" s="166"/>
      <c r="AY585" s="166"/>
      <c r="AZ585" s="166"/>
      <c r="BA585" s="166"/>
      <c r="BB585" s="166"/>
      <c r="BC585" s="166"/>
      <c r="BD585" s="166"/>
      <c r="BE585" s="166"/>
      <c r="BF585" s="166"/>
      <c r="BG585" s="166"/>
      <c r="BH585" s="166"/>
      <c r="BI585" s="166"/>
      <c r="BJ585" s="166"/>
      <c r="BK585" s="166"/>
      <c r="BL585" s="166"/>
      <c r="BM585" s="166"/>
      <c r="BN585" s="166"/>
      <c r="BO585" s="166"/>
      <c r="BP585" s="166"/>
      <c r="BQ585" s="166"/>
      <c r="BR585" s="166"/>
      <c r="BS585" s="166"/>
      <c r="BT585" s="166"/>
      <c r="BU585" s="166"/>
      <c r="BV585" s="166"/>
      <c r="BW585" s="166"/>
      <c r="BX585" s="166"/>
      <c r="BY585" s="166"/>
      <c r="BZ585" s="166"/>
      <c r="CA585" s="166"/>
      <c r="CB585" s="166"/>
      <c r="CC585" s="166"/>
      <c r="CD585" s="166"/>
      <c r="CE585" s="166"/>
      <c r="CF585" s="166"/>
      <c r="CG585" s="166"/>
      <c r="CH585" s="166"/>
      <c r="CI585" s="166"/>
      <c r="CJ585" s="166"/>
      <c r="CK585" s="166"/>
      <c r="CL585" s="166"/>
      <c r="CM585" s="166"/>
      <c r="CN585" s="166"/>
      <c r="CO585" s="166"/>
      <c r="CP585" s="166"/>
      <c r="CQ585" s="166"/>
      <c r="CR585" s="166"/>
      <c r="CS585" s="166"/>
      <c r="CT585" s="166"/>
      <c r="CU585" s="166"/>
      <c r="CV585" s="166"/>
      <c r="CW585" s="166"/>
      <c r="CX585" s="166"/>
      <c r="CY585" s="166"/>
      <c r="CZ585" s="166"/>
    </row>
    <row r="586" spans="1:104" ht="11.25" customHeight="1" x14ac:dyDescent="0.2">
      <c r="A586" s="166"/>
      <c r="B586" s="166"/>
      <c r="C586" s="166"/>
      <c r="D586" s="166"/>
      <c r="E586" s="166"/>
      <c r="F586" s="166"/>
      <c r="G586" s="166"/>
      <c r="H586" s="166"/>
      <c r="I586" s="166"/>
      <c r="J586" s="166"/>
      <c r="K586" s="166"/>
      <c r="L586" s="166"/>
      <c r="M586" s="166"/>
      <c r="N586" s="166"/>
      <c r="O586" s="166"/>
      <c r="P586" s="166"/>
      <c r="Q586" s="166"/>
      <c r="R586" s="166"/>
      <c r="S586" s="166"/>
      <c r="T586" s="168"/>
      <c r="U586" s="169"/>
      <c r="V586" s="169"/>
      <c r="W586" s="166"/>
      <c r="X586" s="166"/>
      <c r="Y586" s="166"/>
      <c r="Z586" s="166"/>
      <c r="AA586" s="166"/>
      <c r="AB586" s="166"/>
      <c r="AC586" s="166"/>
      <c r="AD586" s="166"/>
      <c r="AE586" s="166"/>
      <c r="AF586" s="166"/>
      <c r="AG586" s="166"/>
      <c r="AH586" s="166"/>
      <c r="AI586" s="166"/>
      <c r="AJ586" s="166"/>
      <c r="AK586" s="166"/>
      <c r="AL586" s="166"/>
      <c r="AM586" s="166"/>
      <c r="AN586" s="166"/>
      <c r="AO586" s="166"/>
      <c r="AP586" s="166"/>
      <c r="AQ586" s="166"/>
      <c r="AR586" s="166"/>
      <c r="AS586" s="166"/>
      <c r="AT586" s="166"/>
      <c r="AU586" s="166"/>
      <c r="AV586" s="166"/>
      <c r="AW586" s="166"/>
      <c r="AX586" s="166"/>
      <c r="AY586" s="166"/>
      <c r="AZ586" s="166"/>
      <c r="BA586" s="166"/>
      <c r="BB586" s="166"/>
      <c r="BC586" s="166"/>
      <c r="BD586" s="166"/>
      <c r="BE586" s="166"/>
      <c r="BF586" s="166"/>
      <c r="BG586" s="166"/>
      <c r="BH586" s="166"/>
      <c r="BI586" s="166"/>
      <c r="BJ586" s="166"/>
      <c r="BK586" s="166"/>
      <c r="BL586" s="166"/>
      <c r="BM586" s="166"/>
      <c r="BN586" s="166"/>
      <c r="BO586" s="166"/>
      <c r="BP586" s="166"/>
      <c r="BQ586" s="166"/>
      <c r="BR586" s="166"/>
      <c r="BS586" s="166"/>
      <c r="BT586" s="166"/>
      <c r="BU586" s="166"/>
      <c r="BV586" s="166"/>
      <c r="BW586" s="166"/>
      <c r="BX586" s="166"/>
      <c r="BY586" s="166"/>
      <c r="BZ586" s="166"/>
      <c r="CA586" s="166"/>
      <c r="CB586" s="166"/>
      <c r="CC586" s="166"/>
      <c r="CD586" s="166"/>
      <c r="CE586" s="166"/>
      <c r="CF586" s="166"/>
      <c r="CG586" s="166"/>
      <c r="CH586" s="166"/>
      <c r="CI586" s="166"/>
      <c r="CJ586" s="166"/>
      <c r="CK586" s="166"/>
      <c r="CL586" s="166"/>
      <c r="CM586" s="166"/>
      <c r="CN586" s="166"/>
      <c r="CO586" s="166"/>
      <c r="CP586" s="166"/>
      <c r="CQ586" s="166"/>
      <c r="CR586" s="166"/>
      <c r="CS586" s="166"/>
      <c r="CT586" s="166"/>
      <c r="CU586" s="166"/>
      <c r="CV586" s="166"/>
      <c r="CW586" s="166"/>
      <c r="CX586" s="166"/>
      <c r="CY586" s="166"/>
      <c r="CZ586" s="166"/>
    </row>
    <row r="587" spans="1:104" ht="11.25" customHeight="1" x14ac:dyDescent="0.2">
      <c r="A587" s="166"/>
      <c r="B587" s="166"/>
      <c r="C587" s="166"/>
      <c r="D587" s="166"/>
      <c r="E587" s="166"/>
      <c r="F587" s="166"/>
      <c r="G587" s="166"/>
      <c r="H587" s="166"/>
      <c r="I587" s="166"/>
      <c r="J587" s="166"/>
      <c r="K587" s="166"/>
      <c r="L587" s="166"/>
      <c r="M587" s="166"/>
      <c r="N587" s="166"/>
      <c r="O587" s="166"/>
      <c r="P587" s="166"/>
      <c r="Q587" s="166"/>
      <c r="R587" s="166"/>
      <c r="S587" s="166"/>
      <c r="T587" s="168"/>
      <c r="U587" s="169"/>
      <c r="V587" s="169"/>
      <c r="W587" s="166"/>
      <c r="X587" s="166"/>
      <c r="Y587" s="166"/>
      <c r="Z587" s="166"/>
      <c r="AA587" s="166"/>
      <c r="AB587" s="166"/>
      <c r="AC587" s="166"/>
      <c r="AD587" s="166"/>
      <c r="AE587" s="166"/>
      <c r="AF587" s="166"/>
      <c r="AG587" s="166"/>
      <c r="AH587" s="166"/>
      <c r="AI587" s="166"/>
      <c r="AJ587" s="166"/>
      <c r="AK587" s="166"/>
      <c r="AL587" s="166"/>
      <c r="AM587" s="166"/>
      <c r="AN587" s="166"/>
      <c r="AO587" s="166"/>
      <c r="AP587" s="166"/>
      <c r="AQ587" s="166"/>
      <c r="AR587" s="166"/>
      <c r="AS587" s="166"/>
      <c r="AT587" s="166"/>
      <c r="AU587" s="166"/>
      <c r="AV587" s="166"/>
      <c r="AW587" s="166"/>
      <c r="AX587" s="166"/>
      <c r="AY587" s="166"/>
      <c r="AZ587" s="166"/>
      <c r="BA587" s="166"/>
      <c r="BB587" s="166"/>
      <c r="BC587" s="166"/>
      <c r="BD587" s="166"/>
      <c r="BE587" s="166"/>
      <c r="BF587" s="166"/>
      <c r="BG587" s="166"/>
      <c r="BH587" s="166"/>
      <c r="BI587" s="166"/>
      <c r="BJ587" s="166"/>
      <c r="BK587" s="166"/>
      <c r="BL587" s="166"/>
      <c r="BM587" s="166"/>
      <c r="BN587" s="166"/>
      <c r="BO587" s="166"/>
      <c r="BP587" s="166"/>
      <c r="BQ587" s="166"/>
      <c r="BR587" s="166"/>
      <c r="BS587" s="166"/>
      <c r="BT587" s="166"/>
      <c r="BU587" s="166"/>
      <c r="BV587" s="166"/>
      <c r="BW587" s="166"/>
      <c r="BX587" s="166"/>
      <c r="BY587" s="166"/>
      <c r="BZ587" s="166"/>
      <c r="CA587" s="166"/>
      <c r="CB587" s="166"/>
      <c r="CC587" s="166"/>
      <c r="CD587" s="166"/>
      <c r="CE587" s="166"/>
      <c r="CF587" s="166"/>
      <c r="CG587" s="166"/>
      <c r="CH587" s="166"/>
      <c r="CI587" s="166"/>
      <c r="CJ587" s="166"/>
      <c r="CK587" s="166"/>
      <c r="CL587" s="166"/>
      <c r="CM587" s="166"/>
      <c r="CN587" s="166"/>
      <c r="CO587" s="166"/>
      <c r="CP587" s="166"/>
      <c r="CQ587" s="166"/>
      <c r="CR587" s="166"/>
      <c r="CS587" s="166"/>
      <c r="CT587" s="166"/>
      <c r="CU587" s="166"/>
      <c r="CV587" s="166"/>
      <c r="CW587" s="166"/>
      <c r="CX587" s="166"/>
      <c r="CY587" s="166"/>
      <c r="CZ587" s="166"/>
    </row>
    <row r="588" spans="1:104" ht="11.25" customHeight="1" x14ac:dyDescent="0.2">
      <c r="A588" s="166"/>
      <c r="B588" s="166"/>
      <c r="C588" s="166"/>
      <c r="D588" s="166"/>
      <c r="E588" s="166"/>
      <c r="F588" s="166"/>
      <c r="G588" s="166"/>
      <c r="H588" s="166"/>
      <c r="I588" s="166"/>
      <c r="J588" s="166"/>
      <c r="K588" s="166"/>
      <c r="L588" s="166"/>
      <c r="M588" s="166"/>
      <c r="N588" s="166"/>
      <c r="O588" s="166"/>
      <c r="P588" s="166"/>
      <c r="Q588" s="166"/>
      <c r="R588" s="166"/>
      <c r="S588" s="166"/>
      <c r="T588" s="168"/>
      <c r="U588" s="169"/>
      <c r="V588" s="169"/>
      <c r="W588" s="166"/>
      <c r="X588" s="166"/>
      <c r="Y588" s="166"/>
      <c r="Z588" s="166"/>
      <c r="AA588" s="166"/>
      <c r="AB588" s="166"/>
      <c r="AC588" s="166"/>
      <c r="AD588" s="166"/>
      <c r="AE588" s="166"/>
      <c r="AF588" s="166"/>
      <c r="AG588" s="166"/>
      <c r="AH588" s="166"/>
      <c r="AI588" s="166"/>
      <c r="AJ588" s="166"/>
      <c r="AK588" s="166"/>
      <c r="AL588" s="166"/>
      <c r="AM588" s="166"/>
      <c r="AN588" s="166"/>
      <c r="AO588" s="166"/>
      <c r="AP588" s="166"/>
      <c r="AQ588" s="166"/>
      <c r="AR588" s="166"/>
      <c r="AS588" s="166"/>
      <c r="AT588" s="166"/>
      <c r="AU588" s="166"/>
      <c r="AV588" s="166"/>
      <c r="AW588" s="166"/>
      <c r="AX588" s="166"/>
      <c r="AY588" s="166"/>
      <c r="AZ588" s="166"/>
      <c r="BA588" s="166"/>
      <c r="BB588" s="166"/>
      <c r="BC588" s="166"/>
      <c r="BD588" s="166"/>
      <c r="BE588" s="166"/>
      <c r="BF588" s="166"/>
      <c r="BG588" s="166"/>
      <c r="BH588" s="166"/>
      <c r="BI588" s="166"/>
      <c r="BJ588" s="166"/>
      <c r="BK588" s="166"/>
      <c r="BL588" s="166"/>
      <c r="BM588" s="166"/>
      <c r="BN588" s="166"/>
      <c r="BO588" s="166"/>
      <c r="BP588" s="166"/>
      <c r="BQ588" s="166"/>
      <c r="BR588" s="166"/>
      <c r="BS588" s="166"/>
      <c r="BT588" s="166"/>
      <c r="BU588" s="166"/>
      <c r="BV588" s="166"/>
      <c r="BW588" s="166"/>
      <c r="BX588" s="166"/>
      <c r="BY588" s="166"/>
      <c r="BZ588" s="166"/>
      <c r="CA588" s="166"/>
      <c r="CB588" s="166"/>
      <c r="CC588" s="166"/>
      <c r="CD588" s="166"/>
      <c r="CE588" s="166"/>
      <c r="CF588" s="166"/>
      <c r="CG588" s="166"/>
      <c r="CH588" s="166"/>
      <c r="CI588" s="166"/>
      <c r="CJ588" s="166"/>
      <c r="CK588" s="166"/>
      <c r="CL588" s="166"/>
      <c r="CM588" s="166"/>
      <c r="CN588" s="166"/>
      <c r="CO588" s="166"/>
      <c r="CP588" s="166"/>
      <c r="CQ588" s="166"/>
      <c r="CR588" s="166"/>
      <c r="CS588" s="166"/>
      <c r="CT588" s="166"/>
      <c r="CU588" s="166"/>
      <c r="CV588" s="166"/>
      <c r="CW588" s="166"/>
      <c r="CX588" s="166"/>
      <c r="CY588" s="166"/>
      <c r="CZ588" s="166"/>
    </row>
    <row r="589" spans="1:104" ht="11.25" customHeight="1" x14ac:dyDescent="0.2">
      <c r="A589" s="166"/>
      <c r="B589" s="166"/>
      <c r="C589" s="166"/>
      <c r="D589" s="166"/>
      <c r="E589" s="166"/>
      <c r="F589" s="166"/>
      <c r="G589" s="166"/>
      <c r="H589" s="166"/>
      <c r="I589" s="166"/>
      <c r="J589" s="166"/>
      <c r="K589" s="166"/>
      <c r="L589" s="166"/>
      <c r="M589" s="166"/>
      <c r="N589" s="166"/>
      <c r="O589" s="166"/>
      <c r="P589" s="166"/>
      <c r="Q589" s="166"/>
      <c r="R589" s="166"/>
      <c r="S589" s="166"/>
      <c r="T589" s="168"/>
      <c r="U589" s="169"/>
      <c r="V589" s="169"/>
      <c r="W589" s="166"/>
      <c r="X589" s="166"/>
      <c r="Y589" s="166"/>
      <c r="Z589" s="166"/>
      <c r="AA589" s="166"/>
      <c r="AB589" s="166"/>
      <c r="AC589" s="166"/>
      <c r="AD589" s="166"/>
      <c r="AE589" s="166"/>
      <c r="AF589" s="166"/>
      <c r="AG589" s="166"/>
      <c r="AH589" s="166"/>
      <c r="AI589" s="166"/>
      <c r="AJ589" s="166"/>
      <c r="AK589" s="166"/>
      <c r="AL589" s="166"/>
      <c r="AM589" s="166"/>
      <c r="AN589" s="166"/>
      <c r="AO589" s="166"/>
      <c r="AP589" s="166"/>
      <c r="AQ589" s="166"/>
      <c r="AR589" s="166"/>
      <c r="AS589" s="166"/>
      <c r="AT589" s="166"/>
      <c r="AU589" s="166"/>
      <c r="AV589" s="166"/>
      <c r="AW589" s="166"/>
      <c r="AX589" s="166"/>
      <c r="AY589" s="166"/>
      <c r="AZ589" s="166"/>
      <c r="BA589" s="166"/>
      <c r="BB589" s="166"/>
      <c r="BC589" s="166"/>
      <c r="BD589" s="166"/>
      <c r="BE589" s="166"/>
      <c r="BF589" s="166"/>
      <c r="BG589" s="166"/>
      <c r="BH589" s="166"/>
      <c r="BI589" s="166"/>
      <c r="BJ589" s="166"/>
      <c r="BK589" s="166"/>
      <c r="BL589" s="166"/>
      <c r="BM589" s="166"/>
      <c r="BN589" s="166"/>
      <c r="BO589" s="166"/>
      <c r="BP589" s="166"/>
      <c r="BQ589" s="166"/>
      <c r="BR589" s="166"/>
      <c r="BS589" s="166"/>
      <c r="BT589" s="166"/>
      <c r="BU589" s="166"/>
      <c r="BV589" s="166"/>
      <c r="BW589" s="166"/>
      <c r="BX589" s="166"/>
      <c r="BY589" s="166"/>
      <c r="BZ589" s="166"/>
      <c r="CA589" s="166"/>
      <c r="CB589" s="166"/>
      <c r="CC589" s="166"/>
      <c r="CD589" s="166"/>
      <c r="CE589" s="166"/>
      <c r="CF589" s="166"/>
      <c r="CG589" s="166"/>
      <c r="CH589" s="166"/>
      <c r="CI589" s="166"/>
      <c r="CJ589" s="166"/>
      <c r="CK589" s="166"/>
      <c r="CL589" s="166"/>
      <c r="CM589" s="166"/>
      <c r="CN589" s="166"/>
      <c r="CO589" s="166"/>
      <c r="CP589" s="166"/>
      <c r="CQ589" s="166"/>
      <c r="CR589" s="166"/>
      <c r="CS589" s="166"/>
      <c r="CT589" s="166"/>
      <c r="CU589" s="166"/>
      <c r="CV589" s="166"/>
      <c r="CW589" s="166"/>
      <c r="CX589" s="166"/>
      <c r="CY589" s="166"/>
      <c r="CZ589" s="166"/>
    </row>
    <row r="590" spans="1:104" ht="11.25" customHeight="1" x14ac:dyDescent="0.2">
      <c r="A590" s="166"/>
      <c r="B590" s="166"/>
      <c r="C590" s="166"/>
      <c r="D590" s="166"/>
      <c r="E590" s="166"/>
      <c r="F590" s="166"/>
      <c r="G590" s="166"/>
      <c r="H590" s="166"/>
      <c r="I590" s="166"/>
      <c r="J590" s="166"/>
      <c r="K590" s="166"/>
      <c r="L590" s="166"/>
      <c r="M590" s="166"/>
      <c r="N590" s="166"/>
      <c r="O590" s="166"/>
      <c r="P590" s="166"/>
      <c r="Q590" s="166"/>
      <c r="R590" s="166"/>
      <c r="S590" s="166"/>
      <c r="T590" s="168"/>
      <c r="U590" s="169"/>
      <c r="V590" s="169"/>
      <c r="W590" s="166"/>
      <c r="X590" s="166"/>
      <c r="Y590" s="166"/>
      <c r="Z590" s="166"/>
      <c r="AA590" s="166"/>
      <c r="AB590" s="166"/>
      <c r="AC590" s="166"/>
      <c r="AD590" s="166"/>
      <c r="AE590" s="166"/>
      <c r="AF590" s="166"/>
      <c r="AG590" s="166"/>
      <c r="AH590" s="166"/>
      <c r="AI590" s="166"/>
      <c r="AJ590" s="166"/>
      <c r="AK590" s="166"/>
      <c r="AL590" s="166"/>
      <c r="AM590" s="166"/>
      <c r="AN590" s="166"/>
      <c r="AO590" s="166"/>
      <c r="AP590" s="166"/>
      <c r="AQ590" s="166"/>
      <c r="AR590" s="166"/>
      <c r="AS590" s="166"/>
      <c r="AT590" s="166"/>
      <c r="AU590" s="166"/>
      <c r="AV590" s="166"/>
      <c r="AW590" s="166"/>
      <c r="AX590" s="166"/>
      <c r="AY590" s="166"/>
      <c r="AZ590" s="166"/>
      <c r="BA590" s="166"/>
      <c r="BB590" s="166"/>
      <c r="BC590" s="166"/>
      <c r="BD590" s="166"/>
      <c r="BE590" s="166"/>
      <c r="BF590" s="166"/>
      <c r="BG590" s="166"/>
      <c r="BH590" s="166"/>
      <c r="BI590" s="166"/>
      <c r="BJ590" s="166"/>
      <c r="BK590" s="166"/>
      <c r="BL590" s="166"/>
      <c r="BM590" s="166"/>
      <c r="BN590" s="166"/>
      <c r="BO590" s="166"/>
      <c r="BP590" s="166"/>
      <c r="BQ590" s="166"/>
      <c r="BR590" s="166"/>
      <c r="BS590" s="166"/>
      <c r="BT590" s="166"/>
      <c r="BU590" s="166"/>
      <c r="BV590" s="166"/>
      <c r="BW590" s="166"/>
      <c r="BX590" s="166"/>
      <c r="BY590" s="166"/>
      <c r="BZ590" s="166"/>
      <c r="CA590" s="166"/>
      <c r="CB590" s="166"/>
      <c r="CC590" s="166"/>
      <c r="CD590" s="166"/>
      <c r="CE590" s="166"/>
      <c r="CF590" s="166"/>
      <c r="CG590" s="166"/>
      <c r="CH590" s="166"/>
      <c r="CI590" s="166"/>
      <c r="CJ590" s="166"/>
      <c r="CK590" s="166"/>
      <c r="CL590" s="166"/>
      <c r="CM590" s="166"/>
      <c r="CN590" s="166"/>
      <c r="CO590" s="166"/>
      <c r="CP590" s="166"/>
      <c r="CQ590" s="166"/>
      <c r="CR590" s="166"/>
      <c r="CS590" s="166"/>
      <c r="CT590" s="166"/>
      <c r="CU590" s="166"/>
      <c r="CV590" s="166"/>
      <c r="CW590" s="166"/>
      <c r="CX590" s="166"/>
      <c r="CY590" s="166"/>
      <c r="CZ590" s="166"/>
    </row>
    <row r="591" spans="1:104" ht="11.25" customHeight="1" x14ac:dyDescent="0.2">
      <c r="A591" s="166"/>
      <c r="B591" s="166"/>
      <c r="C591" s="166"/>
      <c r="D591" s="166"/>
      <c r="E591" s="166"/>
      <c r="F591" s="166"/>
      <c r="G591" s="166"/>
      <c r="H591" s="166"/>
      <c r="I591" s="166"/>
      <c r="J591" s="166"/>
      <c r="K591" s="166"/>
      <c r="L591" s="166"/>
      <c r="M591" s="166"/>
      <c r="N591" s="166"/>
      <c r="O591" s="166"/>
      <c r="P591" s="166"/>
      <c r="Q591" s="166"/>
      <c r="R591" s="166"/>
      <c r="S591" s="166"/>
      <c r="T591" s="168"/>
      <c r="U591" s="169"/>
      <c r="V591" s="169"/>
      <c r="W591" s="166"/>
      <c r="X591" s="166"/>
      <c r="Y591" s="166"/>
      <c r="Z591" s="166"/>
      <c r="AA591" s="166"/>
      <c r="AB591" s="166"/>
      <c r="AC591" s="166"/>
      <c r="AD591" s="166"/>
      <c r="AE591" s="166"/>
      <c r="AF591" s="166"/>
      <c r="AG591" s="166"/>
      <c r="AH591" s="166"/>
      <c r="AI591" s="166"/>
      <c r="AJ591" s="166"/>
      <c r="AK591" s="166"/>
      <c r="AL591" s="166"/>
      <c r="AM591" s="166"/>
      <c r="AN591" s="166"/>
      <c r="AO591" s="166"/>
      <c r="AP591" s="166"/>
      <c r="AQ591" s="166"/>
      <c r="AR591" s="166"/>
      <c r="AS591" s="166"/>
      <c r="AT591" s="166"/>
      <c r="AU591" s="166"/>
      <c r="AV591" s="166"/>
      <c r="AW591" s="166"/>
      <c r="AX591" s="166"/>
      <c r="AY591" s="166"/>
      <c r="AZ591" s="166"/>
      <c r="BA591" s="166"/>
      <c r="BB591" s="166"/>
      <c r="BC591" s="166"/>
      <c r="BD591" s="166"/>
      <c r="BE591" s="166"/>
      <c r="BF591" s="166"/>
      <c r="BG591" s="166"/>
      <c r="BH591" s="166"/>
      <c r="BI591" s="166"/>
      <c r="BJ591" s="166"/>
      <c r="BK591" s="166"/>
      <c r="BL591" s="166"/>
      <c r="BM591" s="166"/>
      <c r="BN591" s="166"/>
      <c r="BO591" s="166"/>
      <c r="BP591" s="166"/>
      <c r="BQ591" s="166"/>
      <c r="BR591" s="166"/>
      <c r="BS591" s="166"/>
      <c r="BT591" s="166"/>
      <c r="BU591" s="166"/>
      <c r="BV591" s="166"/>
      <c r="BW591" s="166"/>
      <c r="BX591" s="166"/>
      <c r="BY591" s="166"/>
      <c r="BZ591" s="166"/>
      <c r="CA591" s="166"/>
      <c r="CB591" s="166"/>
      <c r="CC591" s="166"/>
      <c r="CD591" s="166"/>
      <c r="CE591" s="166"/>
      <c r="CF591" s="166"/>
      <c r="CG591" s="166"/>
      <c r="CH591" s="166"/>
      <c r="CI591" s="166"/>
      <c r="CJ591" s="166"/>
      <c r="CK591" s="166"/>
      <c r="CL591" s="166"/>
      <c r="CM591" s="166"/>
      <c r="CN591" s="166"/>
      <c r="CO591" s="166"/>
      <c r="CP591" s="166"/>
      <c r="CQ591" s="166"/>
      <c r="CR591" s="166"/>
      <c r="CS591" s="166"/>
      <c r="CT591" s="166"/>
      <c r="CU591" s="166"/>
      <c r="CV591" s="166"/>
      <c r="CW591" s="166"/>
      <c r="CX591" s="166"/>
      <c r="CY591" s="166"/>
      <c r="CZ591" s="166"/>
    </row>
    <row r="592" spans="1:104" ht="11.25" customHeight="1" x14ac:dyDescent="0.2">
      <c r="A592" s="166"/>
      <c r="B592" s="166"/>
      <c r="C592" s="166"/>
      <c r="D592" s="166"/>
      <c r="E592" s="166"/>
      <c r="F592" s="166"/>
      <c r="G592" s="166"/>
      <c r="H592" s="166"/>
      <c r="I592" s="166"/>
      <c r="J592" s="166"/>
      <c r="K592" s="166"/>
      <c r="L592" s="166"/>
      <c r="M592" s="166"/>
      <c r="N592" s="166"/>
      <c r="O592" s="166"/>
      <c r="P592" s="166"/>
      <c r="Q592" s="166"/>
      <c r="R592" s="166"/>
      <c r="S592" s="166"/>
      <c r="T592" s="168"/>
      <c r="U592" s="169"/>
      <c r="V592" s="169"/>
      <c r="W592" s="166"/>
      <c r="X592" s="166"/>
      <c r="Y592" s="166"/>
      <c r="Z592" s="166"/>
      <c r="AA592" s="166"/>
      <c r="AB592" s="166"/>
      <c r="AC592" s="166"/>
      <c r="AD592" s="166"/>
      <c r="AE592" s="166"/>
      <c r="AF592" s="166"/>
      <c r="AG592" s="166"/>
      <c r="AH592" s="166"/>
      <c r="AI592" s="166"/>
      <c r="AJ592" s="166"/>
      <c r="AK592" s="166"/>
      <c r="AL592" s="166"/>
      <c r="AM592" s="166"/>
      <c r="AN592" s="166"/>
      <c r="AO592" s="166"/>
      <c r="AP592" s="166"/>
      <c r="AQ592" s="166"/>
      <c r="AR592" s="166"/>
      <c r="AS592" s="166"/>
      <c r="AT592" s="166"/>
      <c r="AU592" s="166"/>
      <c r="AV592" s="166"/>
      <c r="AW592" s="166"/>
      <c r="AX592" s="166"/>
      <c r="AY592" s="166"/>
      <c r="AZ592" s="166"/>
      <c r="BA592" s="166"/>
      <c r="BB592" s="166"/>
      <c r="BC592" s="166"/>
      <c r="BD592" s="166"/>
      <c r="BE592" s="166"/>
      <c r="BF592" s="166"/>
      <c r="BG592" s="166"/>
      <c r="BH592" s="166"/>
      <c r="BI592" s="166"/>
      <c r="BJ592" s="166"/>
      <c r="BK592" s="166"/>
      <c r="BL592" s="166"/>
      <c r="BM592" s="166"/>
      <c r="BN592" s="166"/>
      <c r="BO592" s="166"/>
      <c r="BP592" s="166"/>
      <c r="BQ592" s="166"/>
      <c r="BR592" s="166"/>
      <c r="BS592" s="166"/>
      <c r="BT592" s="166"/>
      <c r="BU592" s="166"/>
      <c r="BV592" s="166"/>
      <c r="BW592" s="166"/>
      <c r="BX592" s="166"/>
      <c r="BY592" s="166"/>
      <c r="BZ592" s="166"/>
      <c r="CA592" s="166"/>
      <c r="CB592" s="166"/>
      <c r="CC592" s="166"/>
      <c r="CD592" s="166"/>
      <c r="CE592" s="166"/>
      <c r="CF592" s="166"/>
      <c r="CG592" s="166"/>
      <c r="CH592" s="166"/>
      <c r="CI592" s="166"/>
      <c r="CJ592" s="166"/>
      <c r="CK592" s="166"/>
      <c r="CL592" s="166"/>
      <c r="CM592" s="166"/>
      <c r="CN592" s="166"/>
      <c r="CO592" s="166"/>
      <c r="CP592" s="166"/>
      <c r="CQ592" s="166"/>
      <c r="CR592" s="166"/>
      <c r="CS592" s="166"/>
      <c r="CT592" s="166"/>
      <c r="CU592" s="166"/>
      <c r="CV592" s="166"/>
      <c r="CW592" s="166"/>
      <c r="CX592" s="166"/>
      <c r="CY592" s="166"/>
      <c r="CZ592" s="166"/>
    </row>
    <row r="593" spans="1:104" ht="11.25" customHeight="1" x14ac:dyDescent="0.2">
      <c r="A593" s="166"/>
      <c r="B593" s="166"/>
      <c r="C593" s="166"/>
      <c r="D593" s="166"/>
      <c r="E593" s="166"/>
      <c r="F593" s="166"/>
      <c r="G593" s="166"/>
      <c r="H593" s="166"/>
      <c r="I593" s="166"/>
      <c r="J593" s="166"/>
      <c r="K593" s="166"/>
      <c r="L593" s="166"/>
      <c r="M593" s="166"/>
      <c r="N593" s="166"/>
      <c r="O593" s="166"/>
      <c r="P593" s="166"/>
      <c r="Q593" s="166"/>
      <c r="R593" s="166"/>
      <c r="S593" s="166"/>
      <c r="T593" s="168"/>
      <c r="U593" s="169"/>
      <c r="V593" s="169"/>
      <c r="W593" s="166"/>
      <c r="X593" s="166"/>
      <c r="Y593" s="166"/>
      <c r="Z593" s="166"/>
      <c r="AA593" s="166"/>
      <c r="AB593" s="166"/>
      <c r="AC593" s="166"/>
      <c r="AD593" s="166"/>
      <c r="AE593" s="166"/>
      <c r="AF593" s="166"/>
      <c r="AG593" s="166"/>
      <c r="AH593" s="166"/>
      <c r="AI593" s="166"/>
      <c r="AJ593" s="166"/>
      <c r="AK593" s="166"/>
      <c r="AL593" s="166"/>
      <c r="AM593" s="166"/>
      <c r="AN593" s="166"/>
      <c r="AO593" s="166"/>
      <c r="AP593" s="166"/>
      <c r="AQ593" s="166"/>
      <c r="AR593" s="166"/>
      <c r="AS593" s="166"/>
      <c r="AT593" s="166"/>
      <c r="AU593" s="166"/>
      <c r="AV593" s="166"/>
      <c r="AW593" s="166"/>
      <c r="AX593" s="166"/>
      <c r="AY593" s="166"/>
      <c r="AZ593" s="166"/>
      <c r="BA593" s="166"/>
      <c r="BB593" s="166"/>
      <c r="BC593" s="166"/>
      <c r="BD593" s="166"/>
      <c r="BE593" s="166"/>
      <c r="BF593" s="166"/>
      <c r="BG593" s="166"/>
      <c r="BH593" s="166"/>
      <c r="BI593" s="166"/>
      <c r="BJ593" s="166"/>
      <c r="BK593" s="166"/>
      <c r="BL593" s="166"/>
      <c r="BM593" s="166"/>
      <c r="BN593" s="166"/>
      <c r="BO593" s="166"/>
      <c r="BP593" s="166"/>
      <c r="BQ593" s="166"/>
      <c r="BR593" s="166"/>
      <c r="BS593" s="166"/>
      <c r="BT593" s="166"/>
      <c r="BU593" s="166"/>
      <c r="BV593" s="166"/>
      <c r="BW593" s="166"/>
      <c r="BX593" s="166"/>
      <c r="BY593" s="166"/>
      <c r="BZ593" s="166"/>
      <c r="CA593" s="166"/>
      <c r="CB593" s="166"/>
      <c r="CC593" s="166"/>
      <c r="CD593" s="166"/>
      <c r="CE593" s="166"/>
      <c r="CF593" s="166"/>
      <c r="CG593" s="166"/>
      <c r="CH593" s="166"/>
      <c r="CI593" s="166"/>
      <c r="CJ593" s="166"/>
      <c r="CK593" s="166"/>
      <c r="CL593" s="166"/>
      <c r="CM593" s="166"/>
      <c r="CN593" s="166"/>
      <c r="CO593" s="166"/>
      <c r="CP593" s="166"/>
      <c r="CQ593" s="166"/>
      <c r="CR593" s="166"/>
      <c r="CS593" s="166"/>
      <c r="CT593" s="166"/>
      <c r="CU593" s="166"/>
      <c r="CV593" s="166"/>
      <c r="CW593" s="166"/>
      <c r="CX593" s="166"/>
      <c r="CY593" s="166"/>
      <c r="CZ593" s="166"/>
    </row>
    <row r="594" spans="1:104" ht="11.25" customHeight="1" x14ac:dyDescent="0.2">
      <c r="A594" s="166"/>
      <c r="B594" s="166"/>
      <c r="C594" s="166"/>
      <c r="D594" s="166"/>
      <c r="E594" s="166"/>
      <c r="F594" s="166"/>
      <c r="G594" s="166"/>
      <c r="H594" s="166"/>
      <c r="I594" s="166"/>
      <c r="J594" s="166"/>
      <c r="K594" s="166"/>
      <c r="L594" s="166"/>
      <c r="M594" s="166"/>
      <c r="N594" s="166"/>
      <c r="O594" s="166"/>
      <c r="P594" s="166"/>
      <c r="Q594" s="166"/>
      <c r="R594" s="166"/>
      <c r="S594" s="166"/>
      <c r="T594" s="168"/>
      <c r="U594" s="169"/>
      <c r="V594" s="169"/>
      <c r="W594" s="166"/>
      <c r="X594" s="166"/>
      <c r="Y594" s="166"/>
      <c r="Z594" s="166"/>
      <c r="AA594" s="166"/>
      <c r="AB594" s="166"/>
      <c r="AC594" s="166"/>
      <c r="AD594" s="166"/>
      <c r="AE594" s="166"/>
      <c r="AF594" s="166"/>
      <c r="AG594" s="166"/>
      <c r="AH594" s="166"/>
      <c r="AI594" s="166"/>
      <c r="AJ594" s="166"/>
      <c r="AK594" s="166"/>
      <c r="AL594" s="166"/>
      <c r="AM594" s="166"/>
      <c r="AN594" s="166"/>
      <c r="AO594" s="166"/>
      <c r="AP594" s="166"/>
      <c r="AQ594" s="166"/>
      <c r="AR594" s="166"/>
      <c r="AS594" s="166"/>
      <c r="AT594" s="166"/>
      <c r="AU594" s="166"/>
      <c r="AV594" s="166"/>
      <c r="AW594" s="166"/>
      <c r="AX594" s="166"/>
      <c r="AY594" s="166"/>
      <c r="AZ594" s="166"/>
      <c r="BA594" s="166"/>
      <c r="BB594" s="166"/>
      <c r="BC594" s="166"/>
      <c r="BD594" s="166"/>
      <c r="BE594" s="166"/>
      <c r="BF594" s="166"/>
      <c r="BG594" s="166"/>
      <c r="BH594" s="166"/>
      <c r="BI594" s="166"/>
      <c r="BJ594" s="166"/>
      <c r="BK594" s="166"/>
      <c r="BL594" s="166"/>
      <c r="BM594" s="166"/>
      <c r="BN594" s="166"/>
      <c r="BO594" s="166"/>
      <c r="BP594" s="166"/>
      <c r="BQ594" s="166"/>
      <c r="BR594" s="166"/>
      <c r="BS594" s="166"/>
      <c r="BT594" s="166"/>
      <c r="BU594" s="166"/>
      <c r="BV594" s="166"/>
      <c r="BW594" s="166"/>
      <c r="BX594" s="166"/>
      <c r="BY594" s="166"/>
      <c r="BZ594" s="166"/>
      <c r="CA594" s="166"/>
      <c r="CB594" s="166"/>
      <c r="CC594" s="166"/>
      <c r="CD594" s="166"/>
      <c r="CE594" s="166"/>
      <c r="CF594" s="166"/>
      <c r="CG594" s="166"/>
      <c r="CH594" s="166"/>
      <c r="CI594" s="166"/>
      <c r="CJ594" s="166"/>
      <c r="CK594" s="166"/>
      <c r="CL594" s="166"/>
      <c r="CM594" s="166"/>
      <c r="CN594" s="166"/>
      <c r="CO594" s="166"/>
      <c r="CP594" s="166"/>
      <c r="CQ594" s="166"/>
      <c r="CR594" s="166"/>
      <c r="CS594" s="166"/>
      <c r="CT594" s="166"/>
      <c r="CU594" s="166"/>
      <c r="CV594" s="166"/>
      <c r="CW594" s="166"/>
      <c r="CX594" s="166"/>
      <c r="CY594" s="166"/>
      <c r="CZ594" s="166"/>
    </row>
    <row r="595" spans="1:104" ht="11.25" customHeight="1" x14ac:dyDescent="0.2">
      <c r="A595" s="166"/>
      <c r="B595" s="166"/>
      <c r="C595" s="166"/>
      <c r="D595" s="166"/>
      <c r="E595" s="166"/>
      <c r="F595" s="166"/>
      <c r="G595" s="166"/>
      <c r="H595" s="166"/>
      <c r="I595" s="166"/>
      <c r="J595" s="166"/>
      <c r="K595" s="166"/>
      <c r="L595" s="166"/>
      <c r="M595" s="166"/>
      <c r="N595" s="166"/>
      <c r="O595" s="166"/>
      <c r="P595" s="166"/>
      <c r="Q595" s="166"/>
      <c r="R595" s="166"/>
      <c r="S595" s="166"/>
      <c r="T595" s="168"/>
      <c r="U595" s="169"/>
      <c r="V595" s="169"/>
      <c r="W595" s="166"/>
      <c r="X595" s="166"/>
      <c r="Y595" s="166"/>
      <c r="Z595" s="166"/>
      <c r="AA595" s="166"/>
      <c r="AB595" s="166"/>
      <c r="AC595" s="166"/>
      <c r="AD595" s="166"/>
      <c r="AE595" s="166"/>
      <c r="AF595" s="166"/>
      <c r="AG595" s="166"/>
      <c r="AH595" s="166"/>
      <c r="AI595" s="166"/>
      <c r="AJ595" s="166"/>
      <c r="AK595" s="166"/>
      <c r="AL595" s="166"/>
      <c r="AM595" s="166"/>
      <c r="AN595" s="166"/>
      <c r="AO595" s="166"/>
      <c r="AP595" s="166"/>
      <c r="AQ595" s="166"/>
      <c r="AR595" s="166"/>
      <c r="AS595" s="166"/>
      <c r="AT595" s="166"/>
      <c r="AU595" s="166"/>
      <c r="AV595" s="166"/>
      <c r="AW595" s="166"/>
      <c r="AX595" s="166"/>
      <c r="AY595" s="166"/>
      <c r="AZ595" s="166"/>
      <c r="BA595" s="166"/>
      <c r="BB595" s="166"/>
      <c r="BC595" s="166"/>
      <c r="BD595" s="166"/>
      <c r="BE595" s="166"/>
      <c r="BF595" s="166"/>
      <c r="BG595" s="166"/>
      <c r="BH595" s="166"/>
      <c r="BI595" s="166"/>
      <c r="BJ595" s="166"/>
      <c r="BK595" s="166"/>
      <c r="BL595" s="166"/>
      <c r="BM595" s="166"/>
      <c r="BN595" s="166"/>
      <c r="BO595" s="166"/>
      <c r="BP595" s="166"/>
      <c r="BQ595" s="166"/>
      <c r="BR595" s="166"/>
      <c r="BS595" s="166"/>
      <c r="BT595" s="166"/>
      <c r="BU595" s="166"/>
      <c r="BV595" s="166"/>
      <c r="BW595" s="166"/>
      <c r="BX595" s="166"/>
      <c r="BY595" s="166"/>
      <c r="BZ595" s="166"/>
      <c r="CA595" s="166"/>
      <c r="CB595" s="166"/>
      <c r="CC595" s="166"/>
      <c r="CD595" s="166"/>
      <c r="CE595" s="166"/>
      <c r="CF595" s="166"/>
      <c r="CG595" s="166"/>
      <c r="CH595" s="166"/>
      <c r="CI595" s="166"/>
      <c r="CJ595" s="166"/>
      <c r="CK595" s="166"/>
      <c r="CL595" s="166"/>
      <c r="CM595" s="166"/>
      <c r="CN595" s="166"/>
      <c r="CO595" s="166"/>
      <c r="CP595" s="166"/>
      <c r="CQ595" s="166"/>
      <c r="CR595" s="166"/>
      <c r="CS595" s="166"/>
      <c r="CT595" s="166"/>
      <c r="CU595" s="166"/>
      <c r="CV595" s="166"/>
      <c r="CW595" s="166"/>
      <c r="CX595" s="166"/>
      <c r="CY595" s="166"/>
      <c r="CZ595" s="166"/>
    </row>
    <row r="596" spans="1:104" ht="11.25" customHeight="1" x14ac:dyDescent="0.2">
      <c r="A596" s="166"/>
      <c r="B596" s="166"/>
      <c r="C596" s="166"/>
      <c r="D596" s="166"/>
      <c r="E596" s="166"/>
      <c r="F596" s="166"/>
      <c r="G596" s="166"/>
      <c r="H596" s="166"/>
      <c r="I596" s="166"/>
      <c r="J596" s="166"/>
      <c r="K596" s="166"/>
      <c r="L596" s="166"/>
      <c r="M596" s="166"/>
      <c r="N596" s="166"/>
      <c r="O596" s="166"/>
      <c r="P596" s="166"/>
      <c r="Q596" s="166"/>
      <c r="R596" s="166"/>
      <c r="S596" s="166"/>
      <c r="T596" s="168"/>
      <c r="U596" s="169"/>
      <c r="V596" s="169"/>
      <c r="W596" s="166"/>
      <c r="X596" s="166"/>
      <c r="Y596" s="166"/>
      <c r="Z596" s="166"/>
      <c r="AA596" s="166"/>
      <c r="AB596" s="166"/>
      <c r="AC596" s="166"/>
      <c r="AD596" s="166"/>
      <c r="AE596" s="166"/>
      <c r="AF596" s="166"/>
      <c r="AG596" s="166"/>
      <c r="AH596" s="166"/>
      <c r="AI596" s="166"/>
      <c r="AJ596" s="166"/>
      <c r="AK596" s="166"/>
      <c r="AL596" s="166"/>
      <c r="AM596" s="166"/>
      <c r="AN596" s="166"/>
      <c r="AO596" s="166"/>
      <c r="AP596" s="166"/>
      <c r="AQ596" s="166"/>
      <c r="AR596" s="166"/>
      <c r="AS596" s="166"/>
      <c r="AT596" s="166"/>
      <c r="AU596" s="166"/>
      <c r="AV596" s="166"/>
      <c r="AW596" s="166"/>
      <c r="AX596" s="166"/>
      <c r="AY596" s="166"/>
      <c r="AZ596" s="166"/>
      <c r="BA596" s="166"/>
      <c r="BB596" s="166"/>
      <c r="BC596" s="166"/>
      <c r="BD596" s="166"/>
      <c r="BE596" s="166"/>
      <c r="BF596" s="166"/>
      <c r="BG596" s="166"/>
      <c r="BH596" s="166"/>
      <c r="BI596" s="166"/>
      <c r="BJ596" s="166"/>
      <c r="BK596" s="166"/>
      <c r="BL596" s="166"/>
      <c r="BM596" s="166"/>
      <c r="BN596" s="166"/>
      <c r="BO596" s="166"/>
      <c r="BP596" s="166"/>
      <c r="BQ596" s="166"/>
      <c r="BR596" s="166"/>
      <c r="BS596" s="166"/>
      <c r="BT596" s="166"/>
      <c r="BU596" s="166"/>
      <c r="BV596" s="166"/>
      <c r="BW596" s="166"/>
      <c r="BX596" s="166"/>
      <c r="BY596" s="166"/>
      <c r="BZ596" s="166"/>
      <c r="CA596" s="166"/>
      <c r="CB596" s="166"/>
      <c r="CC596" s="166"/>
      <c r="CD596" s="166"/>
      <c r="CE596" s="166"/>
      <c r="CF596" s="166"/>
      <c r="CG596" s="166"/>
      <c r="CH596" s="166"/>
      <c r="CI596" s="166"/>
      <c r="CJ596" s="166"/>
      <c r="CK596" s="166"/>
      <c r="CL596" s="166"/>
      <c r="CM596" s="166"/>
      <c r="CN596" s="166"/>
      <c r="CO596" s="166"/>
      <c r="CP596" s="166"/>
      <c r="CQ596" s="166"/>
      <c r="CR596" s="166"/>
      <c r="CS596" s="166"/>
      <c r="CT596" s="166"/>
      <c r="CU596" s="166"/>
      <c r="CV596" s="166"/>
      <c r="CW596" s="166"/>
      <c r="CX596" s="166"/>
      <c r="CY596" s="166"/>
      <c r="CZ596" s="166"/>
    </row>
    <row r="597" spans="1:104" ht="11.25" customHeight="1" x14ac:dyDescent="0.2">
      <c r="A597" s="166"/>
      <c r="B597" s="166"/>
      <c r="C597" s="166"/>
      <c r="D597" s="166"/>
      <c r="E597" s="166"/>
      <c r="F597" s="166"/>
      <c r="G597" s="166"/>
      <c r="H597" s="166"/>
      <c r="I597" s="166"/>
      <c r="J597" s="166"/>
      <c r="K597" s="166"/>
      <c r="L597" s="166"/>
      <c r="M597" s="166"/>
      <c r="N597" s="166"/>
      <c r="O597" s="166"/>
      <c r="P597" s="166"/>
      <c r="Q597" s="166"/>
      <c r="R597" s="166"/>
      <c r="S597" s="166"/>
      <c r="T597" s="168"/>
      <c r="U597" s="169"/>
      <c r="V597" s="169"/>
      <c r="W597" s="166"/>
      <c r="X597" s="166"/>
      <c r="Y597" s="166"/>
      <c r="Z597" s="166"/>
      <c r="AA597" s="166"/>
      <c r="AB597" s="166"/>
      <c r="AC597" s="166"/>
      <c r="AD597" s="166"/>
      <c r="AE597" s="166"/>
      <c r="AF597" s="166"/>
      <c r="AG597" s="166"/>
      <c r="AH597" s="166"/>
      <c r="AI597" s="166"/>
      <c r="AJ597" s="166"/>
      <c r="AK597" s="166"/>
      <c r="AL597" s="166"/>
      <c r="AM597" s="166"/>
      <c r="AN597" s="166"/>
      <c r="AO597" s="166"/>
      <c r="AP597" s="166"/>
      <c r="AQ597" s="166"/>
      <c r="AR597" s="166"/>
      <c r="AS597" s="166"/>
      <c r="AT597" s="166"/>
      <c r="AU597" s="166"/>
      <c r="AV597" s="166"/>
      <c r="AW597" s="166"/>
      <c r="AX597" s="166"/>
      <c r="AY597" s="166"/>
      <c r="AZ597" s="166"/>
      <c r="BA597" s="166"/>
      <c r="BB597" s="166"/>
      <c r="BC597" s="166"/>
      <c r="BD597" s="166"/>
      <c r="BE597" s="166"/>
      <c r="BF597" s="166"/>
      <c r="BG597" s="166"/>
      <c r="BH597" s="166"/>
      <c r="BI597" s="166"/>
      <c r="BJ597" s="166"/>
      <c r="BK597" s="166"/>
      <c r="BL597" s="166"/>
      <c r="BM597" s="166"/>
      <c r="BN597" s="166"/>
      <c r="BO597" s="166"/>
      <c r="BP597" s="166"/>
      <c r="BQ597" s="166"/>
      <c r="BR597" s="166"/>
      <c r="BS597" s="166"/>
      <c r="BT597" s="166"/>
      <c r="BU597" s="166"/>
      <c r="BV597" s="166"/>
      <c r="BW597" s="166"/>
      <c r="BX597" s="166"/>
      <c r="BY597" s="166"/>
      <c r="BZ597" s="166"/>
      <c r="CA597" s="166"/>
      <c r="CB597" s="166"/>
      <c r="CC597" s="166"/>
      <c r="CD597" s="166"/>
      <c r="CE597" s="166"/>
      <c r="CF597" s="166"/>
      <c r="CG597" s="166"/>
      <c r="CH597" s="166"/>
      <c r="CI597" s="166"/>
      <c r="CJ597" s="166"/>
      <c r="CK597" s="166"/>
      <c r="CL597" s="166"/>
      <c r="CM597" s="166"/>
      <c r="CN597" s="166"/>
      <c r="CO597" s="166"/>
      <c r="CP597" s="166"/>
      <c r="CQ597" s="166"/>
      <c r="CR597" s="166"/>
      <c r="CS597" s="166"/>
      <c r="CT597" s="166"/>
      <c r="CU597" s="166"/>
      <c r="CV597" s="166"/>
      <c r="CW597" s="166"/>
      <c r="CX597" s="166"/>
      <c r="CY597" s="166"/>
      <c r="CZ597" s="166"/>
    </row>
    <row r="598" spans="1:104" ht="11.25" customHeight="1" x14ac:dyDescent="0.2">
      <c r="A598" s="166"/>
      <c r="B598" s="166"/>
      <c r="C598" s="166"/>
      <c r="D598" s="166"/>
      <c r="E598" s="166"/>
      <c r="F598" s="166"/>
      <c r="G598" s="166"/>
      <c r="H598" s="166"/>
      <c r="I598" s="166"/>
      <c r="J598" s="166"/>
      <c r="K598" s="166"/>
      <c r="L598" s="166"/>
      <c r="M598" s="166"/>
      <c r="N598" s="166"/>
      <c r="O598" s="166"/>
      <c r="P598" s="166"/>
      <c r="Q598" s="166"/>
      <c r="R598" s="166"/>
      <c r="S598" s="166"/>
      <c r="T598" s="168"/>
      <c r="U598" s="169"/>
      <c r="V598" s="169"/>
      <c r="W598" s="166"/>
      <c r="X598" s="166"/>
      <c r="Y598" s="166"/>
      <c r="Z598" s="166"/>
      <c r="AA598" s="166"/>
      <c r="AB598" s="166"/>
      <c r="AC598" s="166"/>
      <c r="AD598" s="166"/>
      <c r="AE598" s="166"/>
      <c r="AF598" s="166"/>
      <c r="AG598" s="166"/>
      <c r="AH598" s="166"/>
      <c r="AI598" s="166"/>
      <c r="AJ598" s="166"/>
      <c r="AK598" s="166"/>
      <c r="AL598" s="166"/>
      <c r="AM598" s="166"/>
      <c r="AN598" s="166"/>
      <c r="AO598" s="166"/>
      <c r="AP598" s="166"/>
      <c r="AQ598" s="166"/>
      <c r="AR598" s="166"/>
      <c r="AS598" s="166"/>
      <c r="AT598" s="166"/>
      <c r="AU598" s="166"/>
      <c r="AV598" s="166"/>
      <c r="AW598" s="166"/>
      <c r="AX598" s="166"/>
      <c r="AY598" s="166"/>
      <c r="AZ598" s="166"/>
      <c r="BA598" s="166"/>
      <c r="BB598" s="166"/>
      <c r="BC598" s="166"/>
      <c r="BD598" s="166"/>
      <c r="BE598" s="166"/>
      <c r="BF598" s="166"/>
      <c r="BG598" s="166"/>
      <c r="BH598" s="166"/>
      <c r="BI598" s="166"/>
      <c r="BJ598" s="166"/>
      <c r="BK598" s="166"/>
      <c r="BL598" s="166"/>
      <c r="BM598" s="166"/>
      <c r="BN598" s="166"/>
      <c r="BO598" s="166"/>
      <c r="BP598" s="166"/>
      <c r="BQ598" s="166"/>
      <c r="BR598" s="166"/>
      <c r="BS598" s="166"/>
      <c r="BT598" s="166"/>
      <c r="BU598" s="166"/>
      <c r="BV598" s="166"/>
      <c r="BW598" s="166"/>
      <c r="BX598" s="166"/>
      <c r="BY598" s="166"/>
      <c r="BZ598" s="166"/>
      <c r="CA598" s="166"/>
      <c r="CB598" s="166"/>
      <c r="CC598" s="166"/>
      <c r="CD598" s="166"/>
      <c r="CE598" s="166"/>
      <c r="CF598" s="166"/>
      <c r="CG598" s="166"/>
      <c r="CH598" s="166"/>
      <c r="CI598" s="166"/>
      <c r="CJ598" s="166"/>
      <c r="CK598" s="166"/>
      <c r="CL598" s="166"/>
      <c r="CM598" s="166"/>
      <c r="CN598" s="166"/>
      <c r="CO598" s="166"/>
      <c r="CP598" s="166"/>
      <c r="CQ598" s="166"/>
      <c r="CR598" s="166"/>
      <c r="CS598" s="166"/>
      <c r="CT598" s="166"/>
      <c r="CU598" s="166"/>
      <c r="CV598" s="166"/>
      <c r="CW598" s="166"/>
      <c r="CX598" s="166"/>
      <c r="CY598" s="166"/>
      <c r="CZ598" s="166"/>
    </row>
    <row r="599" spans="1:104" ht="11.25" customHeight="1" x14ac:dyDescent="0.2">
      <c r="A599" s="166"/>
      <c r="B599" s="166"/>
      <c r="C599" s="166"/>
      <c r="D599" s="166"/>
      <c r="E599" s="166"/>
      <c r="F599" s="166"/>
      <c r="G599" s="166"/>
      <c r="H599" s="166"/>
      <c r="I599" s="166"/>
      <c r="J599" s="166"/>
      <c r="K599" s="166"/>
      <c r="L599" s="166"/>
      <c r="M599" s="166"/>
      <c r="N599" s="166"/>
      <c r="O599" s="166"/>
      <c r="P599" s="166"/>
      <c r="Q599" s="166"/>
      <c r="R599" s="166"/>
      <c r="S599" s="166"/>
      <c r="T599" s="168"/>
      <c r="U599" s="169"/>
      <c r="V599" s="169"/>
      <c r="W599" s="166"/>
      <c r="X599" s="166"/>
      <c r="Y599" s="166"/>
      <c r="Z599" s="166"/>
      <c r="AA599" s="166"/>
      <c r="AB599" s="166"/>
      <c r="AC599" s="166"/>
      <c r="AD599" s="166"/>
      <c r="AE599" s="166"/>
      <c r="AF599" s="166"/>
      <c r="AG599" s="166"/>
      <c r="AH599" s="166"/>
      <c r="AI599" s="166"/>
      <c r="AJ599" s="166"/>
      <c r="AK599" s="166"/>
      <c r="AL599" s="166"/>
      <c r="AM599" s="166"/>
      <c r="AN599" s="166"/>
      <c r="AO599" s="166"/>
      <c r="AP599" s="166"/>
      <c r="AQ599" s="166"/>
      <c r="AR599" s="166"/>
      <c r="AS599" s="166"/>
      <c r="AT599" s="166"/>
      <c r="AU599" s="166"/>
      <c r="AV599" s="166"/>
      <c r="AW599" s="166"/>
      <c r="AX599" s="166"/>
      <c r="AY599" s="166"/>
      <c r="AZ599" s="166"/>
      <c r="BA599" s="166"/>
      <c r="BB599" s="166"/>
      <c r="BC599" s="166"/>
      <c r="BD599" s="166"/>
      <c r="BE599" s="166"/>
      <c r="BF599" s="166"/>
      <c r="BG599" s="166"/>
      <c r="BH599" s="166"/>
      <c r="BI599" s="166"/>
      <c r="BJ599" s="166"/>
      <c r="BK599" s="166"/>
      <c r="BL599" s="166"/>
      <c r="BM599" s="166"/>
      <c r="BN599" s="166"/>
      <c r="BO599" s="166"/>
      <c r="BP599" s="166"/>
      <c r="BQ599" s="166"/>
      <c r="BR599" s="166"/>
      <c r="BS599" s="166"/>
      <c r="BT599" s="166"/>
      <c r="BU599" s="166"/>
      <c r="BV599" s="166"/>
      <c r="BW599" s="166"/>
      <c r="BX599" s="166"/>
      <c r="BY599" s="166"/>
      <c r="BZ599" s="166"/>
      <c r="CA599" s="166"/>
      <c r="CB599" s="166"/>
      <c r="CC599" s="166"/>
      <c r="CD599" s="166"/>
      <c r="CE599" s="166"/>
      <c r="CF599" s="166"/>
      <c r="CG599" s="166"/>
      <c r="CH599" s="166"/>
      <c r="CI599" s="166"/>
      <c r="CJ599" s="166"/>
      <c r="CK599" s="166"/>
      <c r="CL599" s="166"/>
      <c r="CM599" s="166"/>
      <c r="CN599" s="166"/>
      <c r="CO599" s="166"/>
      <c r="CP599" s="166"/>
      <c r="CQ599" s="166"/>
      <c r="CR599" s="166"/>
      <c r="CS599" s="166"/>
      <c r="CT599" s="166"/>
      <c r="CU599" s="166"/>
      <c r="CV599" s="166"/>
      <c r="CW599" s="166"/>
      <c r="CX599" s="166"/>
      <c r="CY599" s="166"/>
      <c r="CZ599" s="166"/>
    </row>
    <row r="600" spans="1:104" ht="11.25" customHeight="1" x14ac:dyDescent="0.2">
      <c r="A600" s="166"/>
      <c r="B600" s="166"/>
      <c r="C600" s="166"/>
      <c r="D600" s="166"/>
      <c r="E600" s="166"/>
      <c r="F600" s="166"/>
      <c r="G600" s="166"/>
      <c r="H600" s="166"/>
      <c r="I600" s="166"/>
      <c r="J600" s="166"/>
      <c r="K600" s="166"/>
      <c r="L600" s="166"/>
      <c r="M600" s="166"/>
      <c r="N600" s="166"/>
      <c r="O600" s="166"/>
      <c r="P600" s="166"/>
      <c r="Q600" s="166"/>
      <c r="R600" s="166"/>
      <c r="S600" s="166"/>
      <c r="T600" s="168"/>
      <c r="U600" s="169"/>
      <c r="V600" s="169"/>
      <c r="W600" s="166"/>
      <c r="X600" s="166"/>
      <c r="Y600" s="166"/>
      <c r="Z600" s="166"/>
      <c r="AA600" s="166"/>
      <c r="AB600" s="166"/>
      <c r="AC600" s="166"/>
      <c r="AD600" s="166"/>
      <c r="AE600" s="166"/>
      <c r="AF600" s="166"/>
      <c r="AG600" s="166"/>
      <c r="AH600" s="166"/>
      <c r="AI600" s="166"/>
      <c r="AJ600" s="166"/>
      <c r="AK600" s="166"/>
      <c r="AL600" s="166"/>
      <c r="AM600" s="166"/>
      <c r="AN600" s="166"/>
      <c r="AO600" s="166"/>
      <c r="AP600" s="166"/>
      <c r="AQ600" s="166"/>
      <c r="AR600" s="166"/>
      <c r="AS600" s="166"/>
      <c r="AT600" s="166"/>
      <c r="AU600" s="166"/>
      <c r="AV600" s="166"/>
      <c r="AW600" s="166"/>
      <c r="AX600" s="166"/>
      <c r="AY600" s="166"/>
      <c r="AZ600" s="166"/>
      <c r="BA600" s="166"/>
      <c r="BB600" s="166"/>
      <c r="BC600" s="166"/>
      <c r="BD600" s="166"/>
      <c r="BE600" s="166"/>
      <c r="BF600" s="166"/>
      <c r="BG600" s="166"/>
      <c r="BH600" s="166"/>
      <c r="BI600" s="166"/>
      <c r="BJ600" s="166"/>
      <c r="BK600" s="166"/>
      <c r="BL600" s="166"/>
      <c r="BM600" s="166"/>
      <c r="BN600" s="166"/>
      <c r="BO600" s="166"/>
      <c r="BP600" s="166"/>
      <c r="BQ600" s="166"/>
      <c r="BR600" s="166"/>
      <c r="BS600" s="166"/>
      <c r="BT600" s="166"/>
      <c r="BU600" s="166"/>
      <c r="BV600" s="166"/>
      <c r="BW600" s="166"/>
      <c r="BX600" s="166"/>
      <c r="BY600" s="166"/>
      <c r="BZ600" s="166"/>
      <c r="CA600" s="166"/>
      <c r="CB600" s="166"/>
      <c r="CC600" s="166"/>
      <c r="CD600" s="166"/>
      <c r="CE600" s="166"/>
      <c r="CF600" s="166"/>
      <c r="CG600" s="166"/>
      <c r="CH600" s="166"/>
      <c r="CI600" s="166"/>
      <c r="CJ600" s="166"/>
      <c r="CK600" s="166"/>
      <c r="CL600" s="166"/>
      <c r="CM600" s="166"/>
      <c r="CN600" s="166"/>
      <c r="CO600" s="166"/>
      <c r="CP600" s="166"/>
      <c r="CQ600" s="166"/>
      <c r="CR600" s="166"/>
      <c r="CS600" s="166"/>
      <c r="CT600" s="166"/>
      <c r="CU600" s="166"/>
      <c r="CV600" s="166"/>
      <c r="CW600" s="166"/>
      <c r="CX600" s="166"/>
      <c r="CY600" s="166"/>
      <c r="CZ600" s="166"/>
    </row>
    <row r="601" spans="1:104" ht="11.25" customHeight="1" x14ac:dyDescent="0.2">
      <c r="A601" s="166"/>
      <c r="B601" s="166"/>
      <c r="C601" s="166"/>
      <c r="D601" s="166"/>
      <c r="E601" s="166"/>
      <c r="F601" s="166"/>
      <c r="G601" s="166"/>
      <c r="H601" s="166"/>
      <c r="I601" s="166"/>
      <c r="J601" s="166"/>
      <c r="K601" s="166"/>
      <c r="L601" s="166"/>
      <c r="M601" s="166"/>
      <c r="N601" s="166"/>
      <c r="O601" s="166"/>
      <c r="P601" s="166"/>
      <c r="Q601" s="166"/>
      <c r="R601" s="166"/>
      <c r="S601" s="166"/>
      <c r="T601" s="168"/>
      <c r="U601" s="169"/>
      <c r="V601" s="169"/>
      <c r="W601" s="166"/>
      <c r="X601" s="166"/>
      <c r="Y601" s="166"/>
      <c r="Z601" s="166"/>
      <c r="AA601" s="166"/>
      <c r="AB601" s="166"/>
      <c r="AC601" s="166"/>
      <c r="AD601" s="166"/>
      <c r="AE601" s="166"/>
      <c r="AF601" s="166"/>
      <c r="AG601" s="166"/>
      <c r="AH601" s="166"/>
      <c r="AI601" s="166"/>
      <c r="AJ601" s="166"/>
      <c r="AK601" s="166"/>
      <c r="AL601" s="166"/>
      <c r="AM601" s="166"/>
      <c r="AN601" s="166"/>
      <c r="AO601" s="166"/>
      <c r="AP601" s="166"/>
      <c r="AQ601" s="166"/>
      <c r="AR601" s="166"/>
      <c r="AS601" s="166"/>
      <c r="AT601" s="166"/>
      <c r="AU601" s="166"/>
      <c r="AV601" s="166"/>
      <c r="AW601" s="166"/>
      <c r="AX601" s="166"/>
      <c r="AY601" s="166"/>
      <c r="AZ601" s="166"/>
      <c r="BA601" s="166"/>
      <c r="BB601" s="166"/>
      <c r="BC601" s="166"/>
      <c r="BD601" s="166"/>
      <c r="BE601" s="166"/>
      <c r="BF601" s="166"/>
      <c r="BG601" s="166"/>
      <c r="BH601" s="166"/>
      <c r="BI601" s="166"/>
      <c r="BJ601" s="166"/>
      <c r="BK601" s="166"/>
      <c r="BL601" s="166"/>
      <c r="BM601" s="166"/>
      <c r="BN601" s="166"/>
      <c r="BO601" s="166"/>
      <c r="BP601" s="166"/>
      <c r="BQ601" s="166"/>
      <c r="BR601" s="166"/>
      <c r="BS601" s="166"/>
      <c r="BT601" s="166"/>
      <c r="BU601" s="166"/>
      <c r="BV601" s="166"/>
      <c r="BW601" s="166"/>
      <c r="BX601" s="166"/>
      <c r="BY601" s="166"/>
      <c r="BZ601" s="166"/>
      <c r="CA601" s="166"/>
      <c r="CB601" s="166"/>
      <c r="CC601" s="166"/>
      <c r="CD601" s="166"/>
      <c r="CE601" s="166"/>
      <c r="CF601" s="166"/>
      <c r="CG601" s="166"/>
      <c r="CH601" s="166"/>
      <c r="CI601" s="166"/>
      <c r="CJ601" s="166"/>
      <c r="CK601" s="166"/>
      <c r="CL601" s="166"/>
      <c r="CM601" s="166"/>
      <c r="CN601" s="166"/>
      <c r="CO601" s="166"/>
      <c r="CP601" s="166"/>
      <c r="CQ601" s="166"/>
      <c r="CR601" s="166"/>
      <c r="CS601" s="166"/>
      <c r="CT601" s="166"/>
      <c r="CU601" s="166"/>
      <c r="CV601" s="166"/>
      <c r="CW601" s="166"/>
      <c r="CX601" s="166"/>
      <c r="CY601" s="166"/>
      <c r="CZ601" s="166"/>
    </row>
    <row r="602" spans="1:104" ht="11.25" customHeight="1" x14ac:dyDescent="0.2">
      <c r="A602" s="166"/>
      <c r="B602" s="166"/>
      <c r="C602" s="166"/>
      <c r="D602" s="166"/>
      <c r="E602" s="166"/>
      <c r="F602" s="166"/>
      <c r="G602" s="166"/>
      <c r="H602" s="166"/>
      <c r="I602" s="166"/>
      <c r="J602" s="166"/>
      <c r="K602" s="166"/>
      <c r="L602" s="166"/>
      <c r="M602" s="166"/>
      <c r="N602" s="166"/>
      <c r="O602" s="166"/>
      <c r="P602" s="166"/>
      <c r="Q602" s="166"/>
      <c r="R602" s="166"/>
      <c r="S602" s="166"/>
      <c r="T602" s="168"/>
      <c r="U602" s="169"/>
      <c r="V602" s="169"/>
      <c r="W602" s="166"/>
      <c r="X602" s="166"/>
      <c r="Y602" s="166"/>
      <c r="Z602" s="166"/>
      <c r="AA602" s="166"/>
      <c r="AB602" s="166"/>
      <c r="AC602" s="166"/>
      <c r="AD602" s="166"/>
      <c r="AE602" s="166"/>
      <c r="AF602" s="166"/>
      <c r="AG602" s="166"/>
      <c r="AH602" s="166"/>
      <c r="AI602" s="166"/>
      <c r="AJ602" s="166"/>
      <c r="AK602" s="166"/>
      <c r="AL602" s="166"/>
      <c r="AM602" s="166"/>
      <c r="AN602" s="166"/>
      <c r="AO602" s="166"/>
      <c r="AP602" s="166"/>
      <c r="AQ602" s="166"/>
      <c r="AR602" s="166"/>
      <c r="AS602" s="166"/>
      <c r="AT602" s="166"/>
      <c r="AU602" s="166"/>
      <c r="AV602" s="166"/>
      <c r="AW602" s="166"/>
      <c r="AX602" s="166"/>
      <c r="AY602" s="166"/>
      <c r="AZ602" s="166"/>
      <c r="BA602" s="166"/>
      <c r="BB602" s="166"/>
      <c r="BC602" s="166"/>
      <c r="BD602" s="166"/>
      <c r="BE602" s="166"/>
      <c r="BF602" s="166"/>
      <c r="BG602" s="166"/>
      <c r="BH602" s="166"/>
      <c r="BI602" s="166"/>
      <c r="BJ602" s="166"/>
      <c r="BK602" s="166"/>
      <c r="BL602" s="166"/>
      <c r="BM602" s="166"/>
      <c r="BN602" s="166"/>
      <c r="BO602" s="166"/>
      <c r="BP602" s="166"/>
      <c r="BQ602" s="166"/>
      <c r="BR602" s="166"/>
      <c r="BS602" s="166"/>
      <c r="BT602" s="166"/>
      <c r="BU602" s="166"/>
      <c r="BV602" s="166"/>
      <c r="BW602" s="166"/>
      <c r="BX602" s="166"/>
      <c r="BY602" s="166"/>
      <c r="BZ602" s="166"/>
      <c r="CA602" s="166"/>
      <c r="CB602" s="166"/>
      <c r="CC602" s="166"/>
      <c r="CD602" s="166"/>
      <c r="CE602" s="166"/>
      <c r="CF602" s="166"/>
      <c r="CG602" s="166"/>
      <c r="CH602" s="166"/>
      <c r="CI602" s="166"/>
      <c r="CJ602" s="166"/>
      <c r="CK602" s="166"/>
      <c r="CL602" s="166"/>
      <c r="CM602" s="166"/>
      <c r="CN602" s="166"/>
      <c r="CO602" s="166"/>
      <c r="CP602" s="166"/>
      <c r="CQ602" s="166"/>
      <c r="CR602" s="166"/>
      <c r="CS602" s="166"/>
      <c r="CT602" s="166"/>
      <c r="CU602" s="166"/>
      <c r="CV602" s="166"/>
      <c r="CW602" s="166"/>
      <c r="CX602" s="166"/>
      <c r="CY602" s="166"/>
      <c r="CZ602" s="166"/>
    </row>
    <row r="603" spans="1:104" ht="11.25" customHeight="1" x14ac:dyDescent="0.2">
      <c r="A603" s="166"/>
      <c r="B603" s="166"/>
      <c r="C603" s="166"/>
      <c r="D603" s="166"/>
      <c r="E603" s="166"/>
      <c r="F603" s="166"/>
      <c r="G603" s="166"/>
      <c r="H603" s="166"/>
      <c r="I603" s="166"/>
      <c r="J603" s="166"/>
      <c r="K603" s="166"/>
      <c r="L603" s="166"/>
      <c r="M603" s="166"/>
      <c r="N603" s="166"/>
      <c r="O603" s="166"/>
      <c r="P603" s="166"/>
      <c r="Q603" s="166"/>
      <c r="R603" s="166"/>
      <c r="S603" s="166"/>
      <c r="T603" s="168"/>
      <c r="U603" s="169"/>
      <c r="V603" s="169"/>
      <c r="W603" s="166"/>
      <c r="X603" s="166"/>
      <c r="Y603" s="166"/>
      <c r="Z603" s="166"/>
      <c r="AA603" s="166"/>
      <c r="AB603" s="166"/>
      <c r="AC603" s="166"/>
      <c r="AD603" s="166"/>
      <c r="AE603" s="166"/>
      <c r="AF603" s="166"/>
      <c r="AG603" s="166"/>
      <c r="AH603" s="166"/>
      <c r="AI603" s="166"/>
      <c r="AJ603" s="166"/>
      <c r="AK603" s="166"/>
      <c r="AL603" s="166"/>
      <c r="AM603" s="166"/>
      <c r="AN603" s="166"/>
      <c r="AO603" s="166"/>
      <c r="AP603" s="166"/>
      <c r="AQ603" s="166"/>
      <c r="AR603" s="166"/>
      <c r="AS603" s="166"/>
      <c r="AT603" s="166"/>
      <c r="AU603" s="166"/>
      <c r="AV603" s="166"/>
      <c r="AW603" s="166"/>
      <c r="AX603" s="166"/>
      <c r="AY603" s="166"/>
      <c r="AZ603" s="166"/>
      <c r="BA603" s="166"/>
      <c r="BB603" s="166"/>
      <c r="BC603" s="166"/>
      <c r="BD603" s="166"/>
      <c r="BE603" s="166"/>
      <c r="BF603" s="166"/>
      <c r="BG603" s="166"/>
      <c r="BH603" s="166"/>
      <c r="BI603" s="166"/>
      <c r="BJ603" s="166"/>
      <c r="BK603" s="166"/>
      <c r="BL603" s="166"/>
      <c r="BM603" s="166"/>
      <c r="BN603" s="166"/>
      <c r="BO603" s="166"/>
      <c r="BP603" s="166"/>
      <c r="BQ603" s="166"/>
      <c r="BR603" s="166"/>
      <c r="BS603" s="166"/>
      <c r="BT603" s="166"/>
      <c r="BU603" s="166"/>
      <c r="BV603" s="166"/>
      <c r="BW603" s="166"/>
      <c r="BX603" s="166"/>
      <c r="BY603" s="166"/>
      <c r="BZ603" s="166"/>
      <c r="CA603" s="166"/>
      <c r="CB603" s="166"/>
      <c r="CC603" s="166"/>
      <c r="CD603" s="166"/>
      <c r="CE603" s="166"/>
      <c r="CF603" s="166"/>
      <c r="CG603" s="166"/>
      <c r="CH603" s="166"/>
      <c r="CI603" s="166"/>
      <c r="CJ603" s="166"/>
      <c r="CK603" s="166"/>
      <c r="CL603" s="166"/>
      <c r="CM603" s="166"/>
      <c r="CN603" s="166"/>
      <c r="CO603" s="166"/>
      <c r="CP603" s="166"/>
      <c r="CQ603" s="166"/>
      <c r="CR603" s="166"/>
      <c r="CS603" s="166"/>
      <c r="CT603" s="166"/>
      <c r="CU603" s="166"/>
      <c r="CV603" s="166"/>
      <c r="CW603" s="166"/>
      <c r="CX603" s="166"/>
      <c r="CY603" s="166"/>
      <c r="CZ603" s="166"/>
    </row>
    <row r="604" spans="1:104" ht="11.25" customHeight="1" x14ac:dyDescent="0.2">
      <c r="A604" s="166"/>
      <c r="B604" s="166"/>
      <c r="C604" s="166"/>
      <c r="D604" s="166"/>
      <c r="E604" s="166"/>
      <c r="F604" s="166"/>
      <c r="G604" s="166"/>
      <c r="H604" s="166"/>
      <c r="I604" s="166"/>
      <c r="J604" s="166"/>
      <c r="K604" s="166"/>
      <c r="L604" s="166"/>
      <c r="M604" s="166"/>
      <c r="N604" s="166"/>
      <c r="O604" s="166"/>
      <c r="P604" s="166"/>
      <c r="Q604" s="166"/>
      <c r="R604" s="166"/>
      <c r="S604" s="166"/>
      <c r="T604" s="168"/>
      <c r="U604" s="169"/>
      <c r="V604" s="169"/>
      <c r="W604" s="166"/>
      <c r="X604" s="166"/>
      <c r="Y604" s="166"/>
      <c r="Z604" s="166"/>
      <c r="AA604" s="166"/>
      <c r="AB604" s="166"/>
      <c r="AC604" s="166"/>
      <c r="AD604" s="166"/>
      <c r="AE604" s="166"/>
      <c r="AF604" s="166"/>
      <c r="AG604" s="166"/>
      <c r="AH604" s="166"/>
      <c r="AI604" s="166"/>
      <c r="AJ604" s="166"/>
      <c r="AK604" s="166"/>
      <c r="AL604" s="166"/>
      <c r="AM604" s="166"/>
      <c r="AN604" s="166"/>
      <c r="AO604" s="166"/>
      <c r="AP604" s="166"/>
      <c r="AQ604" s="166"/>
      <c r="AR604" s="166"/>
      <c r="AS604" s="166"/>
      <c r="AT604" s="166"/>
      <c r="AU604" s="166"/>
      <c r="AV604" s="166"/>
      <c r="AW604" s="166"/>
      <c r="AX604" s="166"/>
      <c r="AY604" s="166"/>
      <c r="AZ604" s="166"/>
      <c r="BA604" s="166"/>
      <c r="BB604" s="166"/>
      <c r="BC604" s="166"/>
      <c r="BD604" s="166"/>
      <c r="BE604" s="166"/>
      <c r="BF604" s="166"/>
      <c r="BG604" s="166"/>
      <c r="BH604" s="166"/>
      <c r="BI604" s="166"/>
      <c r="BJ604" s="166"/>
      <c r="BK604" s="166"/>
      <c r="BL604" s="166"/>
      <c r="BM604" s="166"/>
      <c r="BN604" s="166"/>
      <c r="BO604" s="166"/>
      <c r="BP604" s="166"/>
      <c r="BQ604" s="166"/>
      <c r="BR604" s="166"/>
      <c r="BS604" s="166"/>
      <c r="BT604" s="166"/>
      <c r="BU604" s="166"/>
      <c r="BV604" s="166"/>
      <c r="BW604" s="166"/>
      <c r="BX604" s="166"/>
      <c r="BY604" s="166"/>
      <c r="BZ604" s="166"/>
      <c r="CA604" s="166"/>
      <c r="CB604" s="166"/>
      <c r="CC604" s="166"/>
      <c r="CD604" s="166"/>
      <c r="CE604" s="166"/>
      <c r="CF604" s="166"/>
      <c r="CG604" s="166"/>
      <c r="CH604" s="166"/>
      <c r="CI604" s="166"/>
      <c r="CJ604" s="166"/>
      <c r="CK604" s="166"/>
      <c r="CL604" s="166"/>
      <c r="CM604" s="166"/>
      <c r="CN604" s="166"/>
      <c r="CO604" s="166"/>
      <c r="CP604" s="166"/>
      <c r="CQ604" s="166"/>
      <c r="CR604" s="166"/>
      <c r="CS604" s="166"/>
      <c r="CT604" s="166"/>
      <c r="CU604" s="166"/>
      <c r="CV604" s="166"/>
      <c r="CW604" s="166"/>
      <c r="CX604" s="166"/>
      <c r="CY604" s="166"/>
      <c r="CZ604" s="166"/>
    </row>
    <row r="605" spans="1:104" ht="11.25" customHeight="1" x14ac:dyDescent="0.2">
      <c r="A605" s="166"/>
      <c r="B605" s="166"/>
      <c r="C605" s="166"/>
      <c r="D605" s="166"/>
      <c r="E605" s="166"/>
      <c r="F605" s="166"/>
      <c r="G605" s="166"/>
      <c r="H605" s="166"/>
      <c r="I605" s="166"/>
      <c r="J605" s="166"/>
      <c r="K605" s="166"/>
      <c r="L605" s="166"/>
      <c r="M605" s="166"/>
      <c r="N605" s="166"/>
      <c r="O605" s="166"/>
      <c r="P605" s="166"/>
      <c r="Q605" s="166"/>
      <c r="R605" s="166"/>
      <c r="S605" s="166"/>
      <c r="T605" s="168"/>
      <c r="U605" s="169"/>
      <c r="V605" s="169"/>
      <c r="W605" s="166"/>
      <c r="X605" s="166"/>
      <c r="Y605" s="166"/>
      <c r="Z605" s="166"/>
      <c r="AA605" s="166"/>
      <c r="AB605" s="166"/>
      <c r="AC605" s="166"/>
      <c r="AD605" s="166"/>
      <c r="AE605" s="166"/>
      <c r="AF605" s="166"/>
      <c r="AG605" s="166"/>
      <c r="AH605" s="166"/>
      <c r="AI605" s="166"/>
      <c r="AJ605" s="166"/>
      <c r="AK605" s="166"/>
      <c r="AL605" s="166"/>
      <c r="AM605" s="166"/>
      <c r="AN605" s="166"/>
      <c r="AO605" s="166"/>
      <c r="AP605" s="166"/>
      <c r="AQ605" s="166"/>
      <c r="AR605" s="166"/>
      <c r="AS605" s="166"/>
      <c r="AT605" s="166"/>
      <c r="AU605" s="166"/>
      <c r="AV605" s="166"/>
      <c r="AW605" s="166"/>
      <c r="AX605" s="166"/>
      <c r="AY605" s="166"/>
      <c r="AZ605" s="166"/>
      <c r="BA605" s="166"/>
      <c r="BB605" s="166"/>
      <c r="BC605" s="166"/>
      <c r="BD605" s="166"/>
      <c r="BE605" s="166"/>
      <c r="BF605" s="166"/>
      <c r="BG605" s="166"/>
      <c r="BH605" s="166"/>
      <c r="BI605" s="166"/>
      <c r="BJ605" s="166"/>
      <c r="BK605" s="166"/>
      <c r="BL605" s="166"/>
      <c r="BM605" s="166"/>
      <c r="BN605" s="166"/>
      <c r="BO605" s="166"/>
      <c r="BP605" s="166"/>
      <c r="BQ605" s="166"/>
      <c r="BR605" s="166"/>
      <c r="BS605" s="166"/>
      <c r="BT605" s="166"/>
      <c r="BU605" s="166"/>
      <c r="BV605" s="166"/>
      <c r="BW605" s="166"/>
      <c r="BX605" s="166"/>
      <c r="BY605" s="166"/>
      <c r="BZ605" s="166"/>
      <c r="CA605" s="166"/>
      <c r="CB605" s="166"/>
      <c r="CC605" s="166"/>
      <c r="CD605" s="166"/>
      <c r="CE605" s="166"/>
      <c r="CF605" s="166"/>
      <c r="CG605" s="166"/>
      <c r="CH605" s="166"/>
      <c r="CI605" s="166"/>
      <c r="CJ605" s="166"/>
      <c r="CK605" s="166"/>
      <c r="CL605" s="166"/>
      <c r="CM605" s="166"/>
      <c r="CN605" s="166"/>
      <c r="CO605" s="166"/>
      <c r="CP605" s="166"/>
      <c r="CQ605" s="166"/>
      <c r="CR605" s="166"/>
      <c r="CS605" s="166"/>
      <c r="CT605" s="166"/>
      <c r="CU605" s="166"/>
      <c r="CV605" s="166"/>
      <c r="CW605" s="166"/>
      <c r="CX605" s="166"/>
      <c r="CY605" s="166"/>
      <c r="CZ605" s="166"/>
    </row>
    <row r="606" spans="1:104" ht="11.25" customHeight="1" x14ac:dyDescent="0.2">
      <c r="A606" s="166"/>
      <c r="B606" s="166"/>
      <c r="C606" s="166"/>
      <c r="D606" s="166"/>
      <c r="E606" s="166"/>
      <c r="F606" s="166"/>
      <c r="G606" s="166"/>
      <c r="H606" s="166"/>
      <c r="I606" s="166"/>
      <c r="J606" s="166"/>
      <c r="K606" s="166"/>
      <c r="L606" s="166"/>
      <c r="M606" s="166"/>
      <c r="N606" s="166"/>
      <c r="O606" s="166"/>
      <c r="P606" s="166"/>
      <c r="Q606" s="166"/>
      <c r="R606" s="166"/>
      <c r="S606" s="166"/>
      <c r="T606" s="168"/>
      <c r="U606" s="169"/>
      <c r="V606" s="169"/>
      <c r="W606" s="166"/>
      <c r="X606" s="166"/>
      <c r="Y606" s="166"/>
      <c r="Z606" s="166"/>
      <c r="AA606" s="166"/>
      <c r="AB606" s="166"/>
      <c r="AC606" s="166"/>
      <c r="AD606" s="166"/>
      <c r="AE606" s="166"/>
      <c r="AF606" s="166"/>
      <c r="AG606" s="166"/>
      <c r="AH606" s="166"/>
      <c r="AI606" s="166"/>
      <c r="AJ606" s="166"/>
      <c r="AK606" s="166"/>
      <c r="AL606" s="166"/>
      <c r="AM606" s="166"/>
      <c r="AN606" s="166"/>
      <c r="AO606" s="166"/>
      <c r="AP606" s="166"/>
      <c r="AQ606" s="166"/>
      <c r="AR606" s="166"/>
      <c r="AS606" s="166"/>
      <c r="AT606" s="166"/>
      <c r="AU606" s="166"/>
      <c r="AV606" s="166"/>
      <c r="AW606" s="166"/>
      <c r="AX606" s="166"/>
      <c r="AY606" s="166"/>
      <c r="AZ606" s="166"/>
      <c r="BA606" s="166"/>
      <c r="BB606" s="166"/>
      <c r="BC606" s="166"/>
      <c r="BD606" s="166"/>
      <c r="BE606" s="166"/>
      <c r="BF606" s="166"/>
      <c r="BG606" s="166"/>
      <c r="BH606" s="166"/>
      <c r="BI606" s="166"/>
      <c r="BJ606" s="166"/>
      <c r="BK606" s="166"/>
      <c r="BL606" s="166"/>
      <c r="BM606" s="166"/>
      <c r="BN606" s="166"/>
      <c r="BO606" s="166"/>
      <c r="BP606" s="166"/>
      <c r="BQ606" s="166"/>
      <c r="BR606" s="166"/>
      <c r="BS606" s="166"/>
      <c r="BT606" s="166"/>
      <c r="BU606" s="166"/>
      <c r="BV606" s="166"/>
      <c r="BW606" s="166"/>
      <c r="BX606" s="166"/>
      <c r="BY606" s="166"/>
      <c r="BZ606" s="166"/>
      <c r="CA606" s="166"/>
      <c r="CB606" s="166"/>
      <c r="CC606" s="166"/>
      <c r="CD606" s="166"/>
      <c r="CE606" s="166"/>
      <c r="CF606" s="166"/>
      <c r="CG606" s="166"/>
      <c r="CH606" s="166"/>
      <c r="CI606" s="166"/>
      <c r="CJ606" s="166"/>
      <c r="CK606" s="166"/>
      <c r="CL606" s="166"/>
      <c r="CM606" s="166"/>
      <c r="CN606" s="166"/>
      <c r="CO606" s="166"/>
      <c r="CP606" s="166"/>
      <c r="CQ606" s="166"/>
      <c r="CR606" s="166"/>
      <c r="CS606" s="166"/>
      <c r="CT606" s="166"/>
      <c r="CU606" s="166"/>
      <c r="CV606" s="166"/>
      <c r="CW606" s="166"/>
      <c r="CX606" s="166"/>
      <c r="CY606" s="166"/>
      <c r="CZ606" s="166"/>
    </row>
    <row r="607" spans="1:104" ht="11.25" customHeight="1" x14ac:dyDescent="0.2">
      <c r="A607" s="166"/>
      <c r="B607" s="166"/>
      <c r="C607" s="166"/>
      <c r="D607" s="166"/>
      <c r="E607" s="166"/>
      <c r="F607" s="166"/>
      <c r="G607" s="166"/>
      <c r="H607" s="166"/>
      <c r="I607" s="166"/>
      <c r="J607" s="166"/>
      <c r="K607" s="166"/>
      <c r="L607" s="166"/>
      <c r="M607" s="166"/>
      <c r="N607" s="166"/>
      <c r="O607" s="166"/>
      <c r="P607" s="166"/>
      <c r="Q607" s="166"/>
      <c r="R607" s="166"/>
      <c r="S607" s="166"/>
      <c r="T607" s="168"/>
      <c r="U607" s="169"/>
      <c r="V607" s="169"/>
      <c r="W607" s="166"/>
      <c r="X607" s="166"/>
      <c r="Y607" s="166"/>
      <c r="Z607" s="166"/>
      <c r="AA607" s="166"/>
      <c r="AB607" s="166"/>
      <c r="AC607" s="166"/>
      <c r="AD607" s="166"/>
      <c r="AE607" s="166"/>
      <c r="AF607" s="166"/>
      <c r="AG607" s="166"/>
      <c r="AH607" s="166"/>
      <c r="AI607" s="166"/>
      <c r="AJ607" s="166"/>
      <c r="AK607" s="166"/>
      <c r="AL607" s="166"/>
      <c r="AM607" s="166"/>
      <c r="AN607" s="166"/>
      <c r="AO607" s="166"/>
      <c r="AP607" s="166"/>
      <c r="AQ607" s="166"/>
      <c r="AR607" s="166"/>
      <c r="AS607" s="166"/>
      <c r="AT607" s="166"/>
      <c r="AU607" s="166"/>
      <c r="AV607" s="166"/>
      <c r="AW607" s="166"/>
      <c r="AX607" s="166"/>
      <c r="AY607" s="166"/>
      <c r="AZ607" s="166"/>
      <c r="BA607" s="166"/>
      <c r="BB607" s="166"/>
      <c r="BC607" s="166"/>
      <c r="BD607" s="166"/>
      <c r="BE607" s="166"/>
      <c r="BF607" s="166"/>
      <c r="BG607" s="166"/>
      <c r="BH607" s="166"/>
      <c r="BI607" s="166"/>
      <c r="BJ607" s="166"/>
      <c r="BK607" s="166"/>
      <c r="BL607" s="166"/>
      <c r="BM607" s="166"/>
      <c r="BN607" s="166"/>
      <c r="BO607" s="166"/>
      <c r="BP607" s="166"/>
      <c r="BQ607" s="166"/>
      <c r="BR607" s="166"/>
      <c r="BS607" s="166"/>
      <c r="BT607" s="166"/>
      <c r="BU607" s="166"/>
      <c r="BV607" s="166"/>
      <c r="BW607" s="166"/>
      <c r="BX607" s="166"/>
      <c r="BY607" s="166"/>
      <c r="BZ607" s="166"/>
      <c r="CA607" s="166"/>
      <c r="CB607" s="166"/>
      <c r="CC607" s="166"/>
      <c r="CD607" s="166"/>
      <c r="CE607" s="166"/>
      <c r="CF607" s="166"/>
      <c r="CG607" s="166"/>
      <c r="CH607" s="166"/>
      <c r="CI607" s="166"/>
      <c r="CJ607" s="166"/>
      <c r="CK607" s="166"/>
      <c r="CL607" s="166"/>
      <c r="CM607" s="166"/>
      <c r="CN607" s="166"/>
      <c r="CO607" s="166"/>
      <c r="CP607" s="166"/>
      <c r="CQ607" s="166"/>
      <c r="CR607" s="166"/>
      <c r="CS607" s="166"/>
      <c r="CT607" s="166"/>
      <c r="CU607" s="166"/>
      <c r="CV607" s="166"/>
      <c r="CW607" s="166"/>
      <c r="CX607" s="166"/>
      <c r="CY607" s="166"/>
      <c r="CZ607" s="166"/>
    </row>
    <row r="608" spans="1:104" ht="11.25" customHeight="1" x14ac:dyDescent="0.2">
      <c r="A608" s="166"/>
      <c r="B608" s="166"/>
      <c r="C608" s="166"/>
      <c r="D608" s="166"/>
      <c r="E608" s="166"/>
      <c r="F608" s="166"/>
      <c r="G608" s="166"/>
      <c r="H608" s="166"/>
      <c r="I608" s="166"/>
      <c r="J608" s="166"/>
      <c r="K608" s="166"/>
      <c r="L608" s="166"/>
      <c r="M608" s="166"/>
      <c r="N608" s="166"/>
      <c r="O608" s="166"/>
      <c r="P608" s="166"/>
      <c r="Q608" s="166"/>
      <c r="R608" s="166"/>
      <c r="S608" s="166"/>
      <c r="T608" s="168"/>
      <c r="U608" s="169"/>
      <c r="V608" s="169"/>
      <c r="W608" s="166"/>
      <c r="X608" s="166"/>
      <c r="Y608" s="166"/>
      <c r="Z608" s="166"/>
      <c r="AA608" s="166"/>
      <c r="AB608" s="166"/>
      <c r="AC608" s="166"/>
      <c r="AD608" s="166"/>
      <c r="AE608" s="166"/>
      <c r="AF608" s="166"/>
      <c r="AG608" s="166"/>
      <c r="AH608" s="166"/>
      <c r="AI608" s="166"/>
      <c r="AJ608" s="166"/>
      <c r="AK608" s="166"/>
      <c r="AL608" s="166"/>
      <c r="AM608" s="166"/>
      <c r="AN608" s="166"/>
      <c r="AO608" s="166"/>
      <c r="AP608" s="166"/>
      <c r="AQ608" s="166"/>
      <c r="AR608" s="166"/>
      <c r="AS608" s="166"/>
      <c r="AT608" s="166"/>
      <c r="AU608" s="166"/>
      <c r="AV608" s="166"/>
      <c r="AW608" s="166"/>
      <c r="AX608" s="166"/>
      <c r="AY608" s="166"/>
      <c r="AZ608" s="166"/>
      <c r="BA608" s="166"/>
      <c r="BB608" s="166"/>
      <c r="BC608" s="166"/>
      <c r="BD608" s="166"/>
      <c r="BE608" s="166"/>
      <c r="BF608" s="166"/>
      <c r="BG608" s="166"/>
      <c r="BH608" s="166"/>
      <c r="BI608" s="166"/>
      <c r="BJ608" s="166"/>
      <c r="BK608" s="166"/>
      <c r="BL608" s="166"/>
      <c r="BM608" s="166"/>
      <c r="BN608" s="166"/>
      <c r="BO608" s="166"/>
      <c r="BP608" s="166"/>
      <c r="BQ608" s="166"/>
      <c r="BR608" s="166"/>
      <c r="BS608" s="166"/>
      <c r="BT608" s="166"/>
      <c r="BU608" s="166"/>
      <c r="BV608" s="166"/>
      <c r="BW608" s="166"/>
      <c r="BX608" s="166"/>
      <c r="BY608" s="166"/>
      <c r="BZ608" s="166"/>
      <c r="CA608" s="166"/>
      <c r="CB608" s="166"/>
      <c r="CC608" s="166"/>
      <c r="CD608" s="166"/>
      <c r="CE608" s="166"/>
      <c r="CF608" s="166"/>
      <c r="CG608" s="166"/>
      <c r="CH608" s="166"/>
      <c r="CI608" s="166"/>
      <c r="CJ608" s="166"/>
      <c r="CK608" s="166"/>
      <c r="CL608" s="166"/>
      <c r="CM608" s="166"/>
      <c r="CN608" s="166"/>
      <c r="CO608" s="166"/>
      <c r="CP608" s="166"/>
      <c r="CQ608" s="166"/>
      <c r="CR608" s="166"/>
      <c r="CS608" s="166"/>
      <c r="CT608" s="166"/>
      <c r="CU608" s="166"/>
      <c r="CV608" s="166"/>
      <c r="CW608" s="166"/>
      <c r="CX608" s="166"/>
      <c r="CY608" s="166"/>
      <c r="CZ608" s="166"/>
    </row>
    <row r="609" spans="1:104" ht="11.25" customHeight="1" x14ac:dyDescent="0.2">
      <c r="A609" s="166"/>
      <c r="B609" s="166"/>
      <c r="C609" s="166"/>
      <c r="D609" s="166"/>
      <c r="E609" s="166"/>
      <c r="F609" s="166"/>
      <c r="G609" s="166"/>
      <c r="H609" s="166"/>
      <c r="I609" s="166"/>
      <c r="J609" s="166"/>
      <c r="K609" s="166"/>
      <c r="L609" s="166"/>
      <c r="M609" s="166"/>
      <c r="N609" s="166"/>
      <c r="O609" s="166"/>
      <c r="P609" s="166"/>
      <c r="Q609" s="166"/>
      <c r="R609" s="166"/>
      <c r="S609" s="166"/>
      <c r="T609" s="168"/>
      <c r="U609" s="169"/>
      <c r="V609" s="169"/>
      <c r="W609" s="166"/>
      <c r="X609" s="166"/>
      <c r="Y609" s="166"/>
      <c r="Z609" s="166"/>
      <c r="AA609" s="166"/>
      <c r="AB609" s="166"/>
      <c r="AC609" s="166"/>
      <c r="AD609" s="166"/>
      <c r="AE609" s="166"/>
      <c r="AF609" s="166"/>
      <c r="AG609" s="166"/>
      <c r="AH609" s="166"/>
      <c r="AI609" s="166"/>
      <c r="AJ609" s="166"/>
      <c r="AK609" s="166"/>
      <c r="AL609" s="166"/>
      <c r="AM609" s="166"/>
      <c r="AN609" s="166"/>
      <c r="AO609" s="166"/>
      <c r="AP609" s="166"/>
      <c r="AQ609" s="166"/>
      <c r="AR609" s="166"/>
      <c r="AS609" s="166"/>
      <c r="AT609" s="166"/>
      <c r="AU609" s="166"/>
      <c r="AV609" s="166"/>
      <c r="AW609" s="166"/>
      <c r="AX609" s="166"/>
      <c r="AY609" s="166"/>
      <c r="AZ609" s="166"/>
      <c r="BA609" s="166"/>
      <c r="BB609" s="166"/>
      <c r="BC609" s="166"/>
      <c r="BD609" s="166"/>
      <c r="BE609" s="166"/>
      <c r="BF609" s="166"/>
      <c r="BG609" s="166"/>
      <c r="BH609" s="166"/>
      <c r="BI609" s="166"/>
      <c r="BJ609" s="166"/>
      <c r="BK609" s="166"/>
      <c r="BL609" s="166"/>
      <c r="BM609" s="166"/>
      <c r="BN609" s="166"/>
      <c r="BO609" s="166"/>
      <c r="BP609" s="166"/>
      <c r="BQ609" s="166"/>
      <c r="BR609" s="166"/>
      <c r="BS609" s="166"/>
      <c r="BT609" s="166"/>
      <c r="BU609" s="166"/>
      <c r="BV609" s="166"/>
      <c r="BW609" s="166"/>
      <c r="BX609" s="166"/>
      <c r="BY609" s="166"/>
      <c r="BZ609" s="166"/>
      <c r="CA609" s="166"/>
      <c r="CB609" s="166"/>
      <c r="CC609" s="166"/>
      <c r="CD609" s="166"/>
      <c r="CE609" s="166"/>
      <c r="CF609" s="166"/>
      <c r="CG609" s="166"/>
      <c r="CH609" s="166"/>
      <c r="CI609" s="166"/>
      <c r="CJ609" s="166"/>
      <c r="CK609" s="166"/>
      <c r="CL609" s="166"/>
      <c r="CM609" s="166"/>
      <c r="CN609" s="166"/>
      <c r="CO609" s="166"/>
      <c r="CP609" s="166"/>
      <c r="CQ609" s="166"/>
      <c r="CR609" s="166"/>
      <c r="CS609" s="166"/>
      <c r="CT609" s="166"/>
      <c r="CU609" s="166"/>
      <c r="CV609" s="166"/>
      <c r="CW609" s="166"/>
      <c r="CX609" s="166"/>
      <c r="CY609" s="166"/>
      <c r="CZ609" s="166"/>
    </row>
    <row r="610" spans="1:104" ht="11.25" customHeight="1" x14ac:dyDescent="0.2">
      <c r="A610" s="166"/>
      <c r="B610" s="166"/>
      <c r="C610" s="166"/>
      <c r="D610" s="166"/>
      <c r="E610" s="166"/>
      <c r="F610" s="166"/>
      <c r="G610" s="166"/>
      <c r="H610" s="166"/>
      <c r="I610" s="166"/>
      <c r="J610" s="166"/>
      <c r="K610" s="166"/>
      <c r="L610" s="166"/>
      <c r="M610" s="166"/>
      <c r="N610" s="166"/>
      <c r="O610" s="166"/>
      <c r="P610" s="166"/>
      <c r="Q610" s="166"/>
      <c r="R610" s="166"/>
      <c r="S610" s="166"/>
      <c r="T610" s="168"/>
      <c r="U610" s="169"/>
      <c r="V610" s="169"/>
      <c r="W610" s="166"/>
      <c r="X610" s="166"/>
      <c r="Y610" s="166"/>
      <c r="Z610" s="166"/>
      <c r="AA610" s="166"/>
      <c r="AB610" s="166"/>
      <c r="AC610" s="166"/>
      <c r="AD610" s="166"/>
      <c r="AE610" s="166"/>
      <c r="AF610" s="166"/>
      <c r="AG610" s="166"/>
      <c r="AH610" s="166"/>
      <c r="AI610" s="166"/>
      <c r="AJ610" s="166"/>
      <c r="AK610" s="166"/>
      <c r="AL610" s="166"/>
      <c r="AM610" s="166"/>
      <c r="AN610" s="166"/>
      <c r="AO610" s="166"/>
      <c r="AP610" s="166"/>
      <c r="AQ610" s="166"/>
      <c r="AR610" s="166"/>
      <c r="AS610" s="166"/>
      <c r="AT610" s="166"/>
      <c r="AU610" s="166"/>
      <c r="AV610" s="166"/>
      <c r="AW610" s="166"/>
      <c r="AX610" s="166"/>
      <c r="AY610" s="166"/>
      <c r="AZ610" s="166"/>
      <c r="BA610" s="166"/>
      <c r="BB610" s="166"/>
      <c r="BC610" s="166"/>
      <c r="BD610" s="166"/>
      <c r="BE610" s="166"/>
      <c r="BF610" s="166"/>
      <c r="BG610" s="166"/>
      <c r="BH610" s="166"/>
      <c r="BI610" s="166"/>
      <c r="BJ610" s="166"/>
      <c r="BK610" s="166"/>
      <c r="BL610" s="166"/>
      <c r="BM610" s="166"/>
      <c r="BN610" s="166"/>
      <c r="BO610" s="166"/>
      <c r="BP610" s="166"/>
      <c r="BQ610" s="166"/>
      <c r="BR610" s="166"/>
      <c r="BS610" s="166"/>
      <c r="BT610" s="166"/>
      <c r="BU610" s="166"/>
      <c r="BV610" s="166"/>
      <c r="BW610" s="166"/>
      <c r="BX610" s="166"/>
      <c r="BY610" s="166"/>
      <c r="BZ610" s="166"/>
      <c r="CA610" s="166"/>
      <c r="CB610" s="166"/>
      <c r="CC610" s="166"/>
      <c r="CD610" s="166"/>
      <c r="CE610" s="166"/>
      <c r="CF610" s="166"/>
      <c r="CG610" s="166"/>
      <c r="CH610" s="166"/>
      <c r="CI610" s="166"/>
      <c r="CJ610" s="166"/>
      <c r="CK610" s="166"/>
      <c r="CL610" s="166"/>
      <c r="CM610" s="166"/>
      <c r="CN610" s="166"/>
      <c r="CO610" s="166"/>
      <c r="CP610" s="166"/>
      <c r="CQ610" s="166"/>
      <c r="CR610" s="166"/>
      <c r="CS610" s="166"/>
      <c r="CT610" s="166"/>
      <c r="CU610" s="166"/>
      <c r="CV610" s="166"/>
      <c r="CW610" s="166"/>
      <c r="CX610" s="166"/>
      <c r="CY610" s="166"/>
      <c r="CZ610" s="166"/>
    </row>
    <row r="611" spans="1:104" ht="11.25" customHeight="1" x14ac:dyDescent="0.2">
      <c r="A611" s="166"/>
      <c r="B611" s="166"/>
      <c r="C611" s="166"/>
      <c r="D611" s="166"/>
      <c r="E611" s="166"/>
      <c r="F611" s="166"/>
      <c r="G611" s="166"/>
      <c r="H611" s="166"/>
      <c r="I611" s="166"/>
      <c r="J611" s="166"/>
      <c r="K611" s="166"/>
      <c r="L611" s="166"/>
      <c r="M611" s="166"/>
      <c r="N611" s="166"/>
      <c r="O611" s="166"/>
      <c r="P611" s="166"/>
      <c r="Q611" s="166"/>
      <c r="R611" s="166"/>
      <c r="S611" s="166"/>
      <c r="T611" s="168"/>
      <c r="U611" s="169"/>
      <c r="V611" s="169"/>
      <c r="W611" s="166"/>
      <c r="X611" s="166"/>
      <c r="Y611" s="166"/>
      <c r="Z611" s="166"/>
      <c r="AA611" s="166"/>
      <c r="AB611" s="166"/>
      <c r="AC611" s="166"/>
      <c r="AD611" s="166"/>
      <c r="AE611" s="166"/>
      <c r="AF611" s="166"/>
      <c r="AG611" s="166"/>
      <c r="AH611" s="166"/>
      <c r="AI611" s="166"/>
      <c r="AJ611" s="166"/>
      <c r="AK611" s="166"/>
      <c r="AL611" s="166"/>
      <c r="AM611" s="166"/>
      <c r="AN611" s="166"/>
      <c r="AO611" s="166"/>
      <c r="AP611" s="166"/>
      <c r="AQ611" s="166"/>
      <c r="AR611" s="166"/>
      <c r="AS611" s="166"/>
      <c r="AT611" s="166"/>
      <c r="AU611" s="166"/>
      <c r="AV611" s="166"/>
      <c r="AW611" s="166"/>
      <c r="AX611" s="166"/>
      <c r="AY611" s="166"/>
      <c r="AZ611" s="166"/>
      <c r="BA611" s="166"/>
      <c r="BB611" s="166"/>
      <c r="BC611" s="166"/>
      <c r="BD611" s="166"/>
      <c r="BE611" s="166"/>
      <c r="BF611" s="166"/>
      <c r="BG611" s="166"/>
      <c r="BH611" s="166"/>
      <c r="BI611" s="166"/>
      <c r="BJ611" s="166"/>
      <c r="BK611" s="166"/>
      <c r="BL611" s="166"/>
      <c r="BM611" s="166"/>
      <c r="BN611" s="166"/>
      <c r="BO611" s="166"/>
      <c r="BP611" s="166"/>
      <c r="BQ611" s="166"/>
      <c r="BR611" s="166"/>
      <c r="BS611" s="166"/>
      <c r="BT611" s="166"/>
      <c r="BU611" s="166"/>
      <c r="BV611" s="166"/>
      <c r="BW611" s="166"/>
      <c r="BX611" s="166"/>
      <c r="BY611" s="166"/>
      <c r="BZ611" s="166"/>
      <c r="CA611" s="166"/>
      <c r="CB611" s="166"/>
      <c r="CC611" s="166"/>
      <c r="CD611" s="166"/>
      <c r="CE611" s="166"/>
      <c r="CF611" s="166"/>
      <c r="CG611" s="166"/>
      <c r="CH611" s="166"/>
      <c r="CI611" s="166"/>
      <c r="CJ611" s="166"/>
      <c r="CK611" s="166"/>
      <c r="CL611" s="166"/>
      <c r="CM611" s="166"/>
      <c r="CN611" s="166"/>
      <c r="CO611" s="166"/>
      <c r="CP611" s="166"/>
      <c r="CQ611" s="166"/>
      <c r="CR611" s="166"/>
      <c r="CS611" s="166"/>
      <c r="CT611" s="166"/>
      <c r="CU611" s="166"/>
      <c r="CV611" s="166"/>
      <c r="CW611" s="166"/>
      <c r="CX611" s="166"/>
      <c r="CY611" s="166"/>
      <c r="CZ611" s="166"/>
    </row>
    <row r="612" spans="1:104" ht="11.25" customHeight="1" x14ac:dyDescent="0.2">
      <c r="A612" s="166"/>
      <c r="B612" s="166"/>
      <c r="C612" s="166"/>
      <c r="D612" s="166"/>
      <c r="E612" s="166"/>
      <c r="F612" s="166"/>
      <c r="G612" s="166"/>
      <c r="H612" s="166"/>
      <c r="I612" s="166"/>
      <c r="J612" s="166"/>
      <c r="K612" s="166"/>
      <c r="L612" s="166"/>
      <c r="M612" s="166"/>
      <c r="N612" s="166"/>
      <c r="O612" s="166"/>
      <c r="P612" s="166"/>
      <c r="Q612" s="166"/>
      <c r="R612" s="166"/>
      <c r="S612" s="166"/>
      <c r="T612" s="168"/>
      <c r="U612" s="169"/>
      <c r="V612" s="169"/>
      <c r="W612" s="166"/>
      <c r="X612" s="166"/>
      <c r="Y612" s="166"/>
      <c r="Z612" s="166"/>
      <c r="AA612" s="166"/>
      <c r="AB612" s="166"/>
      <c r="AC612" s="166"/>
      <c r="AD612" s="166"/>
      <c r="AE612" s="166"/>
      <c r="AF612" s="166"/>
      <c r="AG612" s="166"/>
      <c r="AH612" s="166"/>
      <c r="AI612" s="166"/>
      <c r="AJ612" s="166"/>
      <c r="AK612" s="166"/>
      <c r="AL612" s="166"/>
      <c r="AM612" s="166"/>
      <c r="AN612" s="166"/>
      <c r="AO612" s="166"/>
      <c r="AP612" s="166"/>
      <c r="AQ612" s="166"/>
      <c r="AR612" s="166"/>
      <c r="AS612" s="166"/>
      <c r="AT612" s="166"/>
      <c r="AU612" s="166"/>
      <c r="AV612" s="166"/>
      <c r="AW612" s="166"/>
      <c r="AX612" s="166"/>
      <c r="AY612" s="166"/>
      <c r="AZ612" s="166"/>
      <c r="BA612" s="166"/>
      <c r="BB612" s="166"/>
      <c r="BC612" s="166"/>
      <c r="BD612" s="166"/>
      <c r="BE612" s="166"/>
      <c r="BF612" s="166"/>
      <c r="BG612" s="166"/>
      <c r="BH612" s="166"/>
      <c r="BI612" s="166"/>
      <c r="BJ612" s="166"/>
      <c r="BK612" s="166"/>
      <c r="BL612" s="166"/>
      <c r="BM612" s="166"/>
      <c r="BN612" s="166"/>
      <c r="BO612" s="166"/>
      <c r="BP612" s="166"/>
      <c r="BQ612" s="166"/>
      <c r="BR612" s="166"/>
      <c r="BS612" s="166"/>
      <c r="BT612" s="166"/>
      <c r="BU612" s="166"/>
      <c r="BV612" s="166"/>
      <c r="BW612" s="166"/>
      <c r="BX612" s="166"/>
      <c r="BY612" s="166"/>
      <c r="BZ612" s="166"/>
      <c r="CA612" s="166"/>
      <c r="CB612" s="166"/>
      <c r="CC612" s="166"/>
      <c r="CD612" s="166"/>
      <c r="CE612" s="166"/>
      <c r="CF612" s="166"/>
      <c r="CG612" s="166"/>
      <c r="CH612" s="166"/>
      <c r="CI612" s="166"/>
      <c r="CJ612" s="166"/>
      <c r="CK612" s="166"/>
      <c r="CL612" s="166"/>
      <c r="CM612" s="166"/>
      <c r="CN612" s="166"/>
      <c r="CO612" s="166"/>
      <c r="CP612" s="166"/>
      <c r="CQ612" s="166"/>
      <c r="CR612" s="166"/>
      <c r="CS612" s="166"/>
      <c r="CT612" s="166"/>
      <c r="CU612" s="166"/>
      <c r="CV612" s="166"/>
      <c r="CW612" s="166"/>
      <c r="CX612" s="166"/>
      <c r="CY612" s="166"/>
      <c r="CZ612" s="166"/>
    </row>
    <row r="613" spans="1:104" ht="11.25" customHeight="1" x14ac:dyDescent="0.2">
      <c r="A613" s="166"/>
      <c r="B613" s="166"/>
      <c r="C613" s="166"/>
      <c r="D613" s="166"/>
      <c r="E613" s="166"/>
      <c r="F613" s="166"/>
      <c r="G613" s="166"/>
      <c r="H613" s="166"/>
      <c r="I613" s="166"/>
      <c r="J613" s="166"/>
      <c r="K613" s="166"/>
      <c r="L613" s="166"/>
      <c r="M613" s="166"/>
      <c r="N613" s="166"/>
      <c r="O613" s="166"/>
      <c r="P613" s="166"/>
      <c r="Q613" s="166"/>
      <c r="R613" s="166"/>
      <c r="S613" s="166"/>
      <c r="T613" s="168"/>
      <c r="U613" s="169"/>
      <c r="V613" s="169"/>
      <c r="W613" s="166"/>
      <c r="X613" s="166"/>
      <c r="Y613" s="166"/>
      <c r="Z613" s="166"/>
      <c r="AA613" s="166"/>
      <c r="AB613" s="166"/>
      <c r="AC613" s="166"/>
      <c r="AD613" s="166"/>
      <c r="AE613" s="166"/>
      <c r="AF613" s="166"/>
      <c r="AG613" s="166"/>
      <c r="AH613" s="166"/>
      <c r="AI613" s="166"/>
      <c r="AJ613" s="166"/>
      <c r="AK613" s="166"/>
      <c r="AL613" s="166"/>
      <c r="AM613" s="166"/>
      <c r="AN613" s="166"/>
      <c r="AO613" s="166"/>
      <c r="AP613" s="166"/>
      <c r="AQ613" s="166"/>
      <c r="AR613" s="166"/>
      <c r="AS613" s="166"/>
      <c r="AT613" s="166"/>
      <c r="AU613" s="166"/>
      <c r="AV613" s="166"/>
      <c r="AW613" s="166"/>
      <c r="AX613" s="166"/>
      <c r="AY613" s="166"/>
      <c r="AZ613" s="166"/>
      <c r="BA613" s="166"/>
      <c r="BB613" s="166"/>
      <c r="BC613" s="166"/>
      <c r="BD613" s="166"/>
      <c r="BE613" s="166"/>
      <c r="BF613" s="166"/>
      <c r="BG613" s="166"/>
      <c r="BH613" s="166"/>
      <c r="BI613" s="166"/>
      <c r="BJ613" s="166"/>
      <c r="BK613" s="166"/>
      <c r="BL613" s="166"/>
      <c r="BM613" s="166"/>
      <c r="BN613" s="166"/>
      <c r="BO613" s="166"/>
      <c r="BP613" s="166"/>
      <c r="BQ613" s="166"/>
      <c r="BR613" s="166"/>
      <c r="BS613" s="166"/>
      <c r="BT613" s="166"/>
      <c r="BU613" s="166"/>
      <c r="BV613" s="166"/>
      <c r="BW613" s="166"/>
      <c r="BX613" s="166"/>
      <c r="BY613" s="166"/>
      <c r="BZ613" s="166"/>
      <c r="CA613" s="166"/>
      <c r="CB613" s="166"/>
      <c r="CC613" s="166"/>
      <c r="CD613" s="166"/>
      <c r="CE613" s="166"/>
      <c r="CF613" s="166"/>
      <c r="CG613" s="166"/>
      <c r="CH613" s="166"/>
      <c r="CI613" s="166"/>
      <c r="CJ613" s="166"/>
      <c r="CK613" s="166"/>
      <c r="CL613" s="166"/>
      <c r="CM613" s="166"/>
      <c r="CN613" s="166"/>
      <c r="CO613" s="166"/>
      <c r="CP613" s="166"/>
      <c r="CQ613" s="166"/>
      <c r="CR613" s="166"/>
      <c r="CS613" s="166"/>
      <c r="CT613" s="166"/>
      <c r="CU613" s="166"/>
      <c r="CV613" s="166"/>
      <c r="CW613" s="166"/>
      <c r="CX613" s="166"/>
      <c r="CY613" s="166"/>
      <c r="CZ613" s="166"/>
    </row>
    <row r="614" spans="1:104" ht="11.25" customHeight="1" x14ac:dyDescent="0.2">
      <c r="A614" s="166"/>
      <c r="B614" s="166"/>
      <c r="C614" s="166"/>
      <c r="D614" s="166"/>
      <c r="E614" s="166"/>
      <c r="F614" s="166"/>
      <c r="G614" s="166"/>
      <c r="H614" s="166"/>
      <c r="I614" s="166"/>
      <c r="J614" s="166"/>
      <c r="K614" s="166"/>
      <c r="L614" s="166"/>
      <c r="M614" s="166"/>
      <c r="N614" s="166"/>
      <c r="O614" s="166"/>
      <c r="P614" s="166"/>
      <c r="Q614" s="166"/>
      <c r="R614" s="166"/>
      <c r="S614" s="166"/>
      <c r="T614" s="168"/>
      <c r="U614" s="169"/>
      <c r="V614" s="169"/>
      <c r="W614" s="166"/>
      <c r="X614" s="166"/>
      <c r="Y614" s="166"/>
      <c r="Z614" s="166"/>
      <c r="AA614" s="166"/>
      <c r="AB614" s="166"/>
      <c r="AC614" s="166"/>
      <c r="AD614" s="166"/>
      <c r="AE614" s="166"/>
      <c r="AF614" s="166"/>
      <c r="AG614" s="166"/>
      <c r="AH614" s="166"/>
      <c r="AI614" s="166"/>
      <c r="AJ614" s="166"/>
      <c r="AK614" s="166"/>
      <c r="AL614" s="166"/>
      <c r="AM614" s="166"/>
      <c r="AN614" s="166"/>
      <c r="AO614" s="166"/>
      <c r="AP614" s="166"/>
      <c r="AQ614" s="166"/>
      <c r="AR614" s="166"/>
      <c r="AS614" s="166"/>
      <c r="AT614" s="166"/>
      <c r="AU614" s="166"/>
      <c r="AV614" s="166"/>
      <c r="AW614" s="166"/>
      <c r="AX614" s="166"/>
      <c r="AY614" s="166"/>
      <c r="AZ614" s="166"/>
      <c r="BA614" s="166"/>
      <c r="BB614" s="166"/>
      <c r="BC614" s="166"/>
      <c r="BD614" s="166"/>
      <c r="BE614" s="166"/>
      <c r="BF614" s="166"/>
      <c r="BG614" s="166"/>
      <c r="BH614" s="166"/>
      <c r="BI614" s="166"/>
      <c r="BJ614" s="166"/>
      <c r="BK614" s="166"/>
      <c r="BL614" s="166"/>
      <c r="BM614" s="166"/>
      <c r="BN614" s="166"/>
      <c r="BO614" s="166"/>
      <c r="BP614" s="166"/>
      <c r="BQ614" s="166"/>
      <c r="BR614" s="166"/>
      <c r="BS614" s="166"/>
      <c r="BT614" s="166"/>
      <c r="BU614" s="166"/>
      <c r="BV614" s="166"/>
      <c r="BW614" s="166"/>
      <c r="BX614" s="166"/>
      <c r="BY614" s="166"/>
      <c r="BZ614" s="166"/>
      <c r="CA614" s="166"/>
      <c r="CB614" s="166"/>
      <c r="CC614" s="166"/>
      <c r="CD614" s="166"/>
      <c r="CE614" s="166"/>
      <c r="CF614" s="166"/>
      <c r="CG614" s="166"/>
      <c r="CH614" s="166"/>
      <c r="CI614" s="166"/>
      <c r="CJ614" s="166"/>
      <c r="CK614" s="166"/>
      <c r="CL614" s="166"/>
      <c r="CM614" s="166"/>
      <c r="CN614" s="166"/>
      <c r="CO614" s="166"/>
      <c r="CP614" s="166"/>
      <c r="CQ614" s="166"/>
      <c r="CR614" s="166"/>
      <c r="CS614" s="166"/>
      <c r="CT614" s="166"/>
      <c r="CU614" s="166"/>
      <c r="CV614" s="166"/>
      <c r="CW614" s="166"/>
      <c r="CX614" s="166"/>
      <c r="CY614" s="166"/>
      <c r="CZ614" s="166"/>
    </row>
    <row r="615" spans="1:104" ht="11.25" customHeight="1" x14ac:dyDescent="0.2">
      <c r="A615" s="166"/>
      <c r="B615" s="166"/>
      <c r="C615" s="166"/>
      <c r="D615" s="166"/>
      <c r="E615" s="166"/>
      <c r="F615" s="166"/>
      <c r="G615" s="166"/>
      <c r="H615" s="166"/>
      <c r="I615" s="166"/>
      <c r="J615" s="166"/>
      <c r="K615" s="166"/>
      <c r="L615" s="166"/>
      <c r="M615" s="166"/>
      <c r="N615" s="166"/>
      <c r="O615" s="166"/>
      <c r="P615" s="166"/>
      <c r="Q615" s="166"/>
      <c r="R615" s="166"/>
      <c r="S615" s="166"/>
      <c r="T615" s="168"/>
      <c r="U615" s="169"/>
      <c r="V615" s="169"/>
      <c r="W615" s="166"/>
      <c r="X615" s="166"/>
      <c r="Y615" s="166"/>
      <c r="Z615" s="166"/>
      <c r="AA615" s="166"/>
      <c r="AB615" s="166"/>
      <c r="AC615" s="166"/>
      <c r="AD615" s="166"/>
      <c r="AE615" s="166"/>
      <c r="AF615" s="166"/>
      <c r="AG615" s="166"/>
      <c r="AH615" s="166"/>
      <c r="AI615" s="166"/>
      <c r="AJ615" s="166"/>
      <c r="AK615" s="166"/>
      <c r="AL615" s="166"/>
      <c r="AM615" s="166"/>
      <c r="AN615" s="166"/>
      <c r="AO615" s="166"/>
      <c r="AP615" s="166"/>
      <c r="AQ615" s="166"/>
      <c r="AR615" s="166"/>
      <c r="AS615" s="166"/>
      <c r="AT615" s="166"/>
      <c r="AU615" s="166"/>
      <c r="AV615" s="166"/>
      <c r="AW615" s="166"/>
      <c r="AX615" s="166"/>
      <c r="AY615" s="166"/>
      <c r="AZ615" s="166"/>
      <c r="BA615" s="166"/>
      <c r="BB615" s="166"/>
      <c r="BC615" s="166"/>
      <c r="BD615" s="166"/>
      <c r="BE615" s="166"/>
      <c r="BF615" s="166"/>
      <c r="BG615" s="166"/>
      <c r="BH615" s="166"/>
      <c r="BI615" s="166"/>
      <c r="BJ615" s="166"/>
      <c r="BK615" s="166"/>
      <c r="BL615" s="166"/>
      <c r="BM615" s="166"/>
      <c r="BN615" s="166"/>
      <c r="BO615" s="166"/>
      <c r="BP615" s="166"/>
      <c r="BQ615" s="166"/>
      <c r="BR615" s="166"/>
      <c r="BS615" s="166"/>
      <c r="BT615" s="166"/>
      <c r="BU615" s="166"/>
      <c r="BV615" s="166"/>
      <c r="BW615" s="166"/>
      <c r="BX615" s="166"/>
      <c r="BY615" s="166"/>
      <c r="BZ615" s="166"/>
      <c r="CA615" s="166"/>
      <c r="CB615" s="166"/>
      <c r="CC615" s="166"/>
      <c r="CD615" s="166"/>
      <c r="CE615" s="166"/>
      <c r="CF615" s="166"/>
      <c r="CG615" s="166"/>
      <c r="CH615" s="166"/>
      <c r="CI615" s="166"/>
      <c r="CJ615" s="166"/>
      <c r="CK615" s="166"/>
      <c r="CL615" s="166"/>
      <c r="CM615" s="166"/>
      <c r="CN615" s="166"/>
      <c r="CO615" s="166"/>
      <c r="CP615" s="166"/>
      <c r="CQ615" s="166"/>
      <c r="CR615" s="166"/>
      <c r="CS615" s="166"/>
      <c r="CT615" s="166"/>
      <c r="CU615" s="166"/>
      <c r="CV615" s="166"/>
      <c r="CW615" s="166"/>
      <c r="CX615" s="166"/>
      <c r="CY615" s="166"/>
      <c r="CZ615" s="166"/>
    </row>
    <row r="616" spans="1:104" ht="11.25" customHeight="1" x14ac:dyDescent="0.2">
      <c r="A616" s="166"/>
      <c r="B616" s="166"/>
      <c r="C616" s="166"/>
      <c r="D616" s="166"/>
      <c r="E616" s="166"/>
      <c r="F616" s="166"/>
      <c r="G616" s="166"/>
      <c r="H616" s="166"/>
      <c r="I616" s="166"/>
      <c r="J616" s="166"/>
      <c r="K616" s="166"/>
      <c r="L616" s="166"/>
      <c r="M616" s="166"/>
      <c r="N616" s="166"/>
      <c r="O616" s="166"/>
      <c r="P616" s="166"/>
      <c r="Q616" s="166"/>
      <c r="R616" s="166"/>
      <c r="S616" s="166"/>
      <c r="T616" s="168"/>
      <c r="U616" s="169"/>
      <c r="V616" s="169"/>
      <c r="W616" s="166"/>
      <c r="X616" s="166"/>
      <c r="Y616" s="166"/>
      <c r="Z616" s="166"/>
      <c r="AA616" s="166"/>
      <c r="AB616" s="166"/>
      <c r="AC616" s="166"/>
      <c r="AD616" s="166"/>
      <c r="AE616" s="166"/>
      <c r="AF616" s="166"/>
      <c r="AG616" s="166"/>
      <c r="AH616" s="166"/>
      <c r="AI616" s="166"/>
      <c r="AJ616" s="166"/>
      <c r="AK616" s="166"/>
      <c r="AL616" s="166"/>
      <c r="AM616" s="166"/>
      <c r="AN616" s="166"/>
      <c r="AO616" s="166"/>
      <c r="AP616" s="166"/>
      <c r="AQ616" s="166"/>
      <c r="AR616" s="166"/>
      <c r="AS616" s="166"/>
      <c r="AT616" s="166"/>
      <c r="AU616" s="166"/>
      <c r="AV616" s="166"/>
      <c r="AW616" s="166"/>
      <c r="AX616" s="166"/>
      <c r="AY616" s="166"/>
      <c r="AZ616" s="166"/>
      <c r="BA616" s="166"/>
      <c r="BB616" s="166"/>
      <c r="BC616" s="166"/>
      <c r="BD616" s="166"/>
      <c r="BE616" s="166"/>
      <c r="BF616" s="166"/>
      <c r="BG616" s="166"/>
      <c r="BH616" s="166"/>
      <c r="BI616" s="166"/>
      <c r="BJ616" s="166"/>
      <c r="BK616" s="166"/>
      <c r="BL616" s="166"/>
      <c r="BM616" s="166"/>
      <c r="BN616" s="166"/>
      <c r="BO616" s="166"/>
      <c r="BP616" s="166"/>
      <c r="BQ616" s="166"/>
      <c r="BR616" s="166"/>
      <c r="BS616" s="166"/>
      <c r="BT616" s="166"/>
      <c r="BU616" s="166"/>
      <c r="BV616" s="166"/>
      <c r="BW616" s="166"/>
      <c r="BX616" s="166"/>
      <c r="BY616" s="166"/>
      <c r="BZ616" s="166"/>
      <c r="CA616" s="166"/>
      <c r="CB616" s="166"/>
      <c r="CC616" s="166"/>
      <c r="CD616" s="166"/>
      <c r="CE616" s="166"/>
      <c r="CF616" s="166"/>
      <c r="CG616" s="166"/>
      <c r="CH616" s="166"/>
      <c r="CI616" s="166"/>
      <c r="CJ616" s="166"/>
      <c r="CK616" s="166"/>
      <c r="CL616" s="166"/>
      <c r="CM616" s="166"/>
      <c r="CN616" s="166"/>
      <c r="CO616" s="166"/>
      <c r="CP616" s="166"/>
      <c r="CQ616" s="166"/>
      <c r="CR616" s="166"/>
      <c r="CS616" s="166"/>
      <c r="CT616" s="166"/>
      <c r="CU616" s="166"/>
      <c r="CV616" s="166"/>
      <c r="CW616" s="166"/>
      <c r="CX616" s="166"/>
      <c r="CY616" s="166"/>
      <c r="CZ616" s="166"/>
    </row>
    <row r="617" spans="1:104" ht="11.25" customHeight="1" x14ac:dyDescent="0.2">
      <c r="A617" s="166"/>
      <c r="B617" s="166"/>
      <c r="C617" s="166"/>
      <c r="D617" s="166"/>
      <c r="E617" s="166"/>
      <c r="F617" s="166"/>
      <c r="G617" s="166"/>
      <c r="H617" s="166"/>
      <c r="I617" s="166"/>
      <c r="J617" s="166"/>
      <c r="K617" s="166"/>
      <c r="L617" s="166"/>
      <c r="M617" s="166"/>
      <c r="N617" s="166"/>
      <c r="O617" s="166"/>
      <c r="P617" s="166"/>
      <c r="Q617" s="166"/>
      <c r="R617" s="166"/>
      <c r="S617" s="166"/>
      <c r="T617" s="168"/>
      <c r="U617" s="169"/>
      <c r="V617" s="169"/>
      <c r="W617" s="166"/>
      <c r="X617" s="166"/>
      <c r="Y617" s="166"/>
      <c r="Z617" s="166"/>
      <c r="AA617" s="166"/>
      <c r="AB617" s="166"/>
      <c r="AC617" s="166"/>
      <c r="AD617" s="166"/>
      <c r="AE617" s="166"/>
      <c r="AF617" s="166"/>
      <c r="AG617" s="166"/>
      <c r="AH617" s="166"/>
      <c r="AI617" s="166"/>
      <c r="AJ617" s="166"/>
      <c r="AK617" s="166"/>
      <c r="AL617" s="166"/>
      <c r="AM617" s="166"/>
      <c r="AN617" s="166"/>
      <c r="AO617" s="166"/>
      <c r="AP617" s="166"/>
      <c r="AQ617" s="166"/>
      <c r="AR617" s="166"/>
      <c r="AS617" s="166"/>
      <c r="AT617" s="166"/>
      <c r="AU617" s="166"/>
      <c r="AV617" s="166"/>
      <c r="AW617" s="166"/>
      <c r="AX617" s="166"/>
      <c r="AY617" s="166"/>
      <c r="AZ617" s="166"/>
      <c r="BA617" s="166"/>
      <c r="BB617" s="166"/>
      <c r="BC617" s="166"/>
      <c r="BD617" s="166"/>
      <c r="BE617" s="166"/>
      <c r="BF617" s="166"/>
      <c r="BG617" s="166"/>
      <c r="BH617" s="166"/>
      <c r="BI617" s="166"/>
      <c r="BJ617" s="166"/>
      <c r="BK617" s="166"/>
      <c r="BL617" s="166"/>
      <c r="BM617" s="166"/>
      <c r="BN617" s="166"/>
      <c r="BO617" s="166"/>
      <c r="BP617" s="166"/>
      <c r="BQ617" s="166"/>
      <c r="BR617" s="166"/>
      <c r="BS617" s="166"/>
      <c r="BT617" s="166"/>
      <c r="BU617" s="166"/>
      <c r="BV617" s="166"/>
      <c r="BW617" s="166"/>
      <c r="BX617" s="166"/>
      <c r="BY617" s="166"/>
      <c r="BZ617" s="166"/>
      <c r="CA617" s="166"/>
      <c r="CB617" s="166"/>
      <c r="CC617" s="166"/>
      <c r="CD617" s="166"/>
      <c r="CE617" s="166"/>
      <c r="CF617" s="166"/>
      <c r="CG617" s="166"/>
      <c r="CH617" s="166"/>
      <c r="CI617" s="166"/>
      <c r="CJ617" s="166"/>
      <c r="CK617" s="166"/>
      <c r="CL617" s="166"/>
      <c r="CM617" s="166"/>
      <c r="CN617" s="166"/>
      <c r="CO617" s="166"/>
      <c r="CP617" s="166"/>
      <c r="CQ617" s="166"/>
      <c r="CR617" s="166"/>
      <c r="CS617" s="166"/>
      <c r="CT617" s="166"/>
      <c r="CU617" s="166"/>
      <c r="CV617" s="166"/>
      <c r="CW617" s="166"/>
      <c r="CX617" s="166"/>
      <c r="CY617" s="166"/>
      <c r="CZ617" s="166"/>
    </row>
    <row r="618" spans="1:104" ht="11.25" customHeight="1" x14ac:dyDescent="0.2">
      <c r="A618" s="166"/>
      <c r="B618" s="166"/>
      <c r="C618" s="166"/>
      <c r="D618" s="166"/>
      <c r="E618" s="166"/>
      <c r="F618" s="166"/>
      <c r="G618" s="166"/>
      <c r="H618" s="166"/>
      <c r="I618" s="166"/>
      <c r="J618" s="166"/>
      <c r="K618" s="166"/>
      <c r="L618" s="166"/>
      <c r="M618" s="166"/>
      <c r="N618" s="166"/>
      <c r="O618" s="166"/>
      <c r="P618" s="166"/>
      <c r="Q618" s="166"/>
      <c r="R618" s="166"/>
      <c r="S618" s="166"/>
      <c r="T618" s="168"/>
      <c r="U618" s="169"/>
      <c r="V618" s="169"/>
      <c r="W618" s="166"/>
      <c r="X618" s="166"/>
      <c r="Y618" s="166"/>
      <c r="Z618" s="166"/>
      <c r="AA618" s="166"/>
      <c r="AB618" s="166"/>
      <c r="AC618" s="166"/>
      <c r="AD618" s="166"/>
      <c r="AE618" s="166"/>
      <c r="AF618" s="166"/>
      <c r="AG618" s="166"/>
      <c r="AH618" s="166"/>
      <c r="AI618" s="166"/>
      <c r="AJ618" s="166"/>
      <c r="AK618" s="166"/>
      <c r="AL618" s="166"/>
      <c r="AM618" s="166"/>
      <c r="AN618" s="166"/>
      <c r="AO618" s="166"/>
      <c r="AP618" s="166"/>
      <c r="AQ618" s="166"/>
      <c r="AR618" s="166"/>
      <c r="AS618" s="166"/>
      <c r="AT618" s="166"/>
      <c r="AU618" s="166"/>
      <c r="AV618" s="166"/>
      <c r="AW618" s="166"/>
      <c r="AX618" s="166"/>
      <c r="AY618" s="166"/>
      <c r="AZ618" s="166"/>
      <c r="BA618" s="166"/>
      <c r="BB618" s="166"/>
      <c r="BC618" s="166"/>
      <c r="BD618" s="166"/>
      <c r="BE618" s="166"/>
      <c r="BF618" s="166"/>
      <c r="BG618" s="166"/>
      <c r="BH618" s="166"/>
      <c r="BI618" s="166"/>
      <c r="BJ618" s="166"/>
      <c r="BK618" s="166"/>
      <c r="BL618" s="166"/>
      <c r="BM618" s="166"/>
      <c r="BN618" s="166"/>
      <c r="BO618" s="166"/>
      <c r="BP618" s="166"/>
      <c r="BQ618" s="166"/>
      <c r="BR618" s="166"/>
      <c r="BS618" s="166"/>
      <c r="BT618" s="166"/>
      <c r="BU618" s="166"/>
      <c r="BV618" s="166"/>
      <c r="BW618" s="166"/>
      <c r="BX618" s="166"/>
      <c r="BY618" s="166"/>
      <c r="BZ618" s="166"/>
      <c r="CA618" s="166"/>
      <c r="CB618" s="166"/>
      <c r="CC618" s="166"/>
      <c r="CD618" s="166"/>
      <c r="CE618" s="166"/>
      <c r="CF618" s="166"/>
      <c r="CG618" s="166"/>
      <c r="CH618" s="166"/>
      <c r="CI618" s="166"/>
      <c r="CJ618" s="166"/>
      <c r="CK618" s="166"/>
      <c r="CL618" s="166"/>
      <c r="CM618" s="166"/>
      <c r="CN618" s="166"/>
      <c r="CO618" s="166"/>
      <c r="CP618" s="166"/>
      <c r="CQ618" s="166"/>
      <c r="CR618" s="166"/>
      <c r="CS618" s="166"/>
      <c r="CT618" s="166"/>
      <c r="CU618" s="166"/>
      <c r="CV618" s="166"/>
      <c r="CW618" s="166"/>
      <c r="CX618" s="166"/>
      <c r="CY618" s="166"/>
      <c r="CZ618" s="166"/>
    </row>
    <row r="619" spans="1:104" ht="11.25" customHeight="1" x14ac:dyDescent="0.2">
      <c r="A619" s="166"/>
      <c r="B619" s="166"/>
      <c r="C619" s="166"/>
      <c r="D619" s="166"/>
      <c r="E619" s="166"/>
      <c r="F619" s="166"/>
      <c r="G619" s="166"/>
      <c r="H619" s="166"/>
      <c r="I619" s="166"/>
      <c r="J619" s="166"/>
      <c r="K619" s="166"/>
      <c r="L619" s="166"/>
      <c r="M619" s="166"/>
      <c r="N619" s="166"/>
      <c r="O619" s="166"/>
      <c r="P619" s="166"/>
      <c r="Q619" s="166"/>
      <c r="R619" s="166"/>
      <c r="S619" s="166"/>
      <c r="T619" s="168"/>
      <c r="U619" s="169"/>
      <c r="V619" s="169"/>
      <c r="W619" s="166"/>
      <c r="X619" s="166"/>
      <c r="Y619" s="166"/>
      <c r="Z619" s="166"/>
      <c r="AA619" s="166"/>
      <c r="AB619" s="166"/>
      <c r="AC619" s="166"/>
      <c r="AD619" s="166"/>
      <c r="AE619" s="166"/>
      <c r="AF619" s="166"/>
      <c r="AG619" s="166"/>
      <c r="AH619" s="166"/>
      <c r="AI619" s="166"/>
      <c r="AJ619" s="166"/>
      <c r="AK619" s="166"/>
      <c r="AL619" s="166"/>
      <c r="AM619" s="166"/>
      <c r="AN619" s="166"/>
      <c r="AO619" s="166"/>
      <c r="AP619" s="166"/>
      <c r="AQ619" s="166"/>
      <c r="AR619" s="166"/>
      <c r="AS619" s="166"/>
      <c r="AT619" s="166"/>
      <c r="AU619" s="166"/>
      <c r="AV619" s="166"/>
      <c r="AW619" s="166"/>
      <c r="AX619" s="166"/>
      <c r="AY619" s="166"/>
      <c r="AZ619" s="166"/>
      <c r="BA619" s="166"/>
      <c r="BB619" s="166"/>
      <c r="BC619" s="166"/>
      <c r="BD619" s="166"/>
      <c r="BE619" s="166"/>
      <c r="BF619" s="166"/>
      <c r="BG619" s="166"/>
      <c r="BH619" s="166"/>
      <c r="BI619" s="166"/>
      <c r="BJ619" s="166"/>
      <c r="BK619" s="166"/>
      <c r="BL619" s="166"/>
      <c r="BM619" s="166"/>
      <c r="BN619" s="166"/>
      <c r="BO619" s="166"/>
      <c r="BP619" s="166"/>
      <c r="BQ619" s="166"/>
      <c r="BR619" s="166"/>
      <c r="BS619" s="166"/>
      <c r="BT619" s="166"/>
      <c r="BU619" s="166"/>
      <c r="BV619" s="166"/>
      <c r="BW619" s="166"/>
      <c r="BX619" s="166"/>
      <c r="BY619" s="166"/>
      <c r="BZ619" s="166"/>
      <c r="CA619" s="166"/>
      <c r="CB619" s="166"/>
      <c r="CC619" s="166"/>
      <c r="CD619" s="166"/>
      <c r="CE619" s="166"/>
      <c r="CF619" s="166"/>
      <c r="CG619" s="166"/>
      <c r="CH619" s="166"/>
      <c r="CI619" s="166"/>
      <c r="CJ619" s="166"/>
      <c r="CK619" s="166"/>
      <c r="CL619" s="166"/>
      <c r="CM619" s="166"/>
      <c r="CN619" s="166"/>
      <c r="CO619" s="166"/>
      <c r="CP619" s="166"/>
      <c r="CQ619" s="166"/>
      <c r="CR619" s="166"/>
      <c r="CS619" s="166"/>
      <c r="CT619" s="166"/>
      <c r="CU619" s="166"/>
      <c r="CV619" s="166"/>
      <c r="CW619" s="166"/>
      <c r="CX619" s="166"/>
      <c r="CY619" s="166"/>
      <c r="CZ619" s="166"/>
    </row>
    <row r="620" spans="1:104" ht="11.25" customHeight="1" x14ac:dyDescent="0.2">
      <c r="A620" s="166"/>
      <c r="B620" s="166"/>
      <c r="C620" s="166"/>
      <c r="D620" s="166"/>
      <c r="E620" s="166"/>
      <c r="F620" s="166"/>
      <c r="G620" s="166"/>
      <c r="H620" s="166"/>
      <c r="I620" s="166"/>
      <c r="J620" s="166"/>
      <c r="K620" s="166"/>
      <c r="L620" s="166"/>
      <c r="M620" s="166"/>
      <c r="N620" s="166"/>
      <c r="O620" s="166"/>
      <c r="P620" s="166"/>
      <c r="Q620" s="166"/>
      <c r="R620" s="166"/>
      <c r="S620" s="166"/>
      <c r="T620" s="168"/>
      <c r="U620" s="169"/>
      <c r="V620" s="169"/>
      <c r="W620" s="166"/>
      <c r="X620" s="166"/>
      <c r="Y620" s="166"/>
      <c r="Z620" s="166"/>
      <c r="AA620" s="166"/>
      <c r="AB620" s="166"/>
      <c r="AC620" s="166"/>
      <c r="AD620" s="166"/>
      <c r="AE620" s="166"/>
      <c r="AF620" s="166"/>
      <c r="AG620" s="166"/>
      <c r="AH620" s="166"/>
      <c r="AI620" s="166"/>
      <c r="AJ620" s="166"/>
      <c r="AK620" s="166"/>
      <c r="AL620" s="166"/>
      <c r="AM620" s="166"/>
      <c r="AN620" s="166"/>
      <c r="AO620" s="166"/>
      <c r="AP620" s="166"/>
      <c r="AQ620" s="166"/>
      <c r="AR620" s="166"/>
      <c r="AS620" s="166"/>
      <c r="AT620" s="166"/>
      <c r="AU620" s="166"/>
      <c r="AV620" s="166"/>
      <c r="AW620" s="166"/>
      <c r="AX620" s="166"/>
      <c r="AY620" s="166"/>
      <c r="AZ620" s="166"/>
      <c r="BA620" s="166"/>
      <c r="BB620" s="166"/>
      <c r="BC620" s="166"/>
      <c r="BD620" s="166"/>
      <c r="BE620" s="166"/>
      <c r="BF620" s="166"/>
      <c r="BG620" s="166"/>
      <c r="BH620" s="166"/>
      <c r="BI620" s="166"/>
      <c r="BJ620" s="166"/>
      <c r="BK620" s="166"/>
      <c r="BL620" s="166"/>
      <c r="BM620" s="166"/>
      <c r="BN620" s="166"/>
      <c r="BO620" s="166"/>
      <c r="BP620" s="166"/>
      <c r="BQ620" s="166"/>
      <c r="BR620" s="166"/>
      <c r="BS620" s="166"/>
      <c r="BT620" s="166"/>
      <c r="BU620" s="166"/>
      <c r="BV620" s="166"/>
      <c r="BW620" s="166"/>
      <c r="BX620" s="166"/>
      <c r="BY620" s="166"/>
      <c r="BZ620" s="166"/>
      <c r="CA620" s="166"/>
      <c r="CB620" s="166"/>
      <c r="CC620" s="166"/>
      <c r="CD620" s="166"/>
      <c r="CE620" s="166"/>
      <c r="CF620" s="166"/>
      <c r="CG620" s="166"/>
      <c r="CH620" s="166"/>
      <c r="CI620" s="166"/>
      <c r="CJ620" s="166"/>
      <c r="CK620" s="166"/>
      <c r="CL620" s="166"/>
      <c r="CM620" s="166"/>
      <c r="CN620" s="166"/>
      <c r="CO620" s="166"/>
      <c r="CP620" s="166"/>
      <c r="CQ620" s="166"/>
      <c r="CR620" s="166"/>
      <c r="CS620" s="166"/>
      <c r="CT620" s="166"/>
      <c r="CU620" s="166"/>
      <c r="CV620" s="166"/>
      <c r="CW620" s="166"/>
      <c r="CX620" s="166"/>
      <c r="CY620" s="166"/>
      <c r="CZ620" s="166"/>
    </row>
    <row r="621" spans="1:104" ht="11.25" customHeight="1" x14ac:dyDescent="0.2">
      <c r="A621" s="166"/>
      <c r="B621" s="166"/>
      <c r="C621" s="166"/>
      <c r="D621" s="166"/>
      <c r="E621" s="166"/>
      <c r="F621" s="166"/>
      <c r="G621" s="166"/>
      <c r="H621" s="166"/>
      <c r="I621" s="166"/>
      <c r="J621" s="166"/>
      <c r="K621" s="166"/>
      <c r="L621" s="166"/>
      <c r="M621" s="166"/>
      <c r="N621" s="166"/>
      <c r="O621" s="166"/>
      <c r="P621" s="166"/>
      <c r="Q621" s="166"/>
      <c r="R621" s="166"/>
      <c r="S621" s="166"/>
      <c r="T621" s="168"/>
      <c r="U621" s="169"/>
      <c r="V621" s="169"/>
      <c r="W621" s="166"/>
      <c r="X621" s="166"/>
      <c r="Y621" s="166"/>
      <c r="Z621" s="166"/>
      <c r="AA621" s="166"/>
      <c r="AB621" s="166"/>
      <c r="AC621" s="166"/>
      <c r="AD621" s="166"/>
      <c r="AE621" s="166"/>
      <c r="AF621" s="166"/>
      <c r="AG621" s="166"/>
      <c r="AH621" s="166"/>
      <c r="AI621" s="166"/>
      <c r="AJ621" s="166"/>
      <c r="AK621" s="166"/>
      <c r="AL621" s="166"/>
      <c r="AM621" s="166"/>
      <c r="AN621" s="166"/>
      <c r="AO621" s="166"/>
      <c r="AP621" s="166"/>
      <c r="AQ621" s="166"/>
      <c r="AR621" s="166"/>
      <c r="AS621" s="166"/>
      <c r="AT621" s="166"/>
      <c r="AU621" s="166"/>
      <c r="AV621" s="166"/>
      <c r="AW621" s="166"/>
      <c r="AX621" s="166"/>
      <c r="AY621" s="166"/>
      <c r="AZ621" s="166"/>
      <c r="BA621" s="166"/>
      <c r="BB621" s="166"/>
      <c r="BC621" s="166"/>
      <c r="BD621" s="166"/>
      <c r="BE621" s="166"/>
      <c r="BF621" s="166"/>
      <c r="BG621" s="166"/>
      <c r="BH621" s="166"/>
      <c r="BI621" s="166"/>
      <c r="BJ621" s="166"/>
      <c r="BK621" s="166"/>
      <c r="BL621" s="166"/>
      <c r="BM621" s="166"/>
      <c r="BN621" s="166"/>
      <c r="BO621" s="166"/>
      <c r="BP621" s="166"/>
      <c r="BQ621" s="166"/>
      <c r="BR621" s="166"/>
      <c r="BS621" s="166"/>
      <c r="BT621" s="166"/>
      <c r="BU621" s="166"/>
      <c r="BV621" s="166"/>
      <c r="BW621" s="166"/>
      <c r="BX621" s="166"/>
      <c r="BY621" s="166"/>
      <c r="BZ621" s="166"/>
      <c r="CA621" s="166"/>
      <c r="CB621" s="166"/>
      <c r="CC621" s="166"/>
      <c r="CD621" s="166"/>
      <c r="CE621" s="166"/>
      <c r="CF621" s="166"/>
      <c r="CG621" s="166"/>
      <c r="CH621" s="166"/>
      <c r="CI621" s="166"/>
      <c r="CJ621" s="166"/>
      <c r="CK621" s="166"/>
      <c r="CL621" s="166"/>
      <c r="CM621" s="166"/>
      <c r="CN621" s="166"/>
      <c r="CO621" s="166"/>
      <c r="CP621" s="166"/>
      <c r="CQ621" s="166"/>
      <c r="CR621" s="166"/>
      <c r="CS621" s="166"/>
      <c r="CT621" s="166"/>
      <c r="CU621" s="166"/>
      <c r="CV621" s="166"/>
      <c r="CW621" s="166"/>
      <c r="CX621" s="166"/>
      <c r="CY621" s="166"/>
      <c r="CZ621" s="166"/>
    </row>
    <row r="622" spans="1:104" ht="11.25" customHeight="1" x14ac:dyDescent="0.2">
      <c r="A622" s="166"/>
      <c r="B622" s="166"/>
      <c r="C622" s="166"/>
      <c r="D622" s="166"/>
      <c r="E622" s="166"/>
      <c r="F622" s="166"/>
      <c r="G622" s="166"/>
      <c r="H622" s="166"/>
      <c r="I622" s="166"/>
      <c r="J622" s="166"/>
      <c r="K622" s="166"/>
      <c r="L622" s="166"/>
      <c r="M622" s="166"/>
      <c r="N622" s="166"/>
      <c r="O622" s="166"/>
      <c r="P622" s="166"/>
      <c r="Q622" s="166"/>
      <c r="R622" s="166"/>
      <c r="S622" s="166"/>
      <c r="T622" s="168"/>
      <c r="U622" s="169"/>
      <c r="V622" s="169"/>
      <c r="W622" s="166"/>
      <c r="X622" s="166"/>
      <c r="Y622" s="166"/>
      <c r="Z622" s="166"/>
      <c r="AA622" s="166"/>
      <c r="AB622" s="166"/>
      <c r="AC622" s="166"/>
      <c r="AD622" s="166"/>
      <c r="AE622" s="166"/>
      <c r="AF622" s="166"/>
      <c r="AG622" s="166"/>
      <c r="AH622" s="166"/>
      <c r="AI622" s="166"/>
      <c r="AJ622" s="166"/>
      <c r="AK622" s="166"/>
      <c r="AL622" s="166"/>
      <c r="AM622" s="166"/>
      <c r="AN622" s="166"/>
      <c r="AO622" s="166"/>
      <c r="AP622" s="166"/>
      <c r="AQ622" s="166"/>
      <c r="AR622" s="166"/>
      <c r="AS622" s="166"/>
      <c r="AT622" s="166"/>
      <c r="AU622" s="166"/>
      <c r="AV622" s="166"/>
      <c r="AW622" s="166"/>
      <c r="AX622" s="166"/>
      <c r="AY622" s="166"/>
      <c r="AZ622" s="166"/>
      <c r="BA622" s="166"/>
      <c r="BB622" s="166"/>
      <c r="BC622" s="166"/>
      <c r="BD622" s="166"/>
      <c r="BE622" s="166"/>
      <c r="BF622" s="166"/>
      <c r="BG622" s="166"/>
      <c r="BH622" s="166"/>
      <c r="BI622" s="166"/>
      <c r="BJ622" s="166"/>
      <c r="BK622" s="166"/>
      <c r="BL622" s="166"/>
      <c r="BM622" s="166"/>
      <c r="BN622" s="166"/>
      <c r="BO622" s="166"/>
      <c r="BP622" s="166"/>
      <c r="BQ622" s="166"/>
      <c r="BR622" s="166"/>
      <c r="BS622" s="166"/>
      <c r="BT622" s="166"/>
      <c r="BU622" s="166"/>
      <c r="BV622" s="166"/>
      <c r="BW622" s="166"/>
      <c r="BX622" s="166"/>
      <c r="BY622" s="166"/>
      <c r="BZ622" s="166"/>
      <c r="CA622" s="166"/>
      <c r="CB622" s="166"/>
      <c r="CC622" s="166"/>
      <c r="CD622" s="166"/>
      <c r="CE622" s="166"/>
      <c r="CF622" s="166"/>
      <c r="CG622" s="166"/>
      <c r="CH622" s="166"/>
      <c r="CI622" s="166"/>
      <c r="CJ622" s="166"/>
      <c r="CK622" s="166"/>
      <c r="CL622" s="166"/>
      <c r="CM622" s="166"/>
      <c r="CN622" s="166"/>
      <c r="CO622" s="166"/>
      <c r="CP622" s="166"/>
      <c r="CQ622" s="166"/>
      <c r="CR622" s="166"/>
      <c r="CS622" s="166"/>
      <c r="CT622" s="166"/>
      <c r="CU622" s="166"/>
      <c r="CV622" s="166"/>
      <c r="CW622" s="166"/>
      <c r="CX622" s="166"/>
      <c r="CY622" s="166"/>
      <c r="CZ622" s="166"/>
    </row>
    <row r="623" spans="1:104" ht="11.25" customHeight="1" x14ac:dyDescent="0.2">
      <c r="A623" s="166"/>
      <c r="B623" s="166"/>
      <c r="C623" s="166"/>
      <c r="D623" s="166"/>
      <c r="E623" s="166"/>
      <c r="F623" s="166"/>
      <c r="G623" s="166"/>
      <c r="H623" s="166"/>
      <c r="I623" s="166"/>
      <c r="J623" s="166"/>
      <c r="K623" s="166"/>
      <c r="L623" s="166"/>
      <c r="M623" s="166"/>
      <c r="N623" s="166"/>
      <c r="O623" s="166"/>
      <c r="P623" s="166"/>
      <c r="Q623" s="166"/>
      <c r="R623" s="166"/>
      <c r="S623" s="166"/>
      <c r="T623" s="168"/>
      <c r="U623" s="169"/>
      <c r="V623" s="169"/>
      <c r="W623" s="166"/>
      <c r="X623" s="166"/>
      <c r="Y623" s="166"/>
      <c r="Z623" s="166"/>
      <c r="AA623" s="166"/>
      <c r="AB623" s="166"/>
      <c r="AC623" s="166"/>
      <c r="AD623" s="166"/>
      <c r="AE623" s="166"/>
      <c r="AF623" s="166"/>
      <c r="AG623" s="166"/>
      <c r="AH623" s="166"/>
      <c r="AI623" s="166"/>
      <c r="AJ623" s="166"/>
      <c r="AK623" s="166"/>
      <c r="AL623" s="166"/>
      <c r="AM623" s="166"/>
      <c r="AN623" s="166"/>
      <c r="AO623" s="166"/>
      <c r="AP623" s="166"/>
      <c r="AQ623" s="166"/>
      <c r="AR623" s="166"/>
      <c r="AS623" s="166"/>
      <c r="AT623" s="166"/>
      <c r="AU623" s="166"/>
      <c r="AV623" s="166"/>
      <c r="AW623" s="166"/>
      <c r="AX623" s="166"/>
      <c r="AY623" s="166"/>
      <c r="AZ623" s="166"/>
      <c r="BA623" s="166"/>
      <c r="BB623" s="166"/>
      <c r="BC623" s="166"/>
      <c r="BD623" s="166"/>
      <c r="BE623" s="166"/>
      <c r="BF623" s="166"/>
      <c r="BG623" s="166"/>
      <c r="BH623" s="166"/>
      <c r="BI623" s="166"/>
      <c r="BJ623" s="166"/>
      <c r="BK623" s="166"/>
      <c r="BL623" s="166"/>
      <c r="BM623" s="166"/>
      <c r="BN623" s="166"/>
      <c r="BO623" s="166"/>
      <c r="BP623" s="166"/>
      <c r="BQ623" s="166"/>
      <c r="BR623" s="166"/>
      <c r="BS623" s="166"/>
      <c r="BT623" s="166"/>
      <c r="BU623" s="166"/>
      <c r="BV623" s="166"/>
      <c r="BW623" s="166"/>
      <c r="BX623" s="166"/>
      <c r="BY623" s="166"/>
      <c r="BZ623" s="166"/>
      <c r="CA623" s="166"/>
      <c r="CB623" s="166"/>
      <c r="CC623" s="166"/>
      <c r="CD623" s="166"/>
      <c r="CE623" s="166"/>
      <c r="CF623" s="166"/>
      <c r="CG623" s="166"/>
      <c r="CH623" s="166"/>
      <c r="CI623" s="166"/>
      <c r="CJ623" s="166"/>
      <c r="CK623" s="166"/>
      <c r="CL623" s="166"/>
      <c r="CM623" s="166"/>
      <c r="CN623" s="166"/>
      <c r="CO623" s="166"/>
      <c r="CP623" s="166"/>
      <c r="CQ623" s="166"/>
      <c r="CR623" s="166"/>
      <c r="CS623" s="166"/>
      <c r="CT623" s="166"/>
      <c r="CU623" s="166"/>
      <c r="CV623" s="166"/>
      <c r="CW623" s="166"/>
      <c r="CX623" s="166"/>
      <c r="CY623" s="166"/>
      <c r="CZ623" s="166"/>
    </row>
    <row r="624" spans="1:104" ht="11.25" customHeight="1" x14ac:dyDescent="0.2">
      <c r="A624" s="166"/>
      <c r="B624" s="166"/>
      <c r="C624" s="166"/>
      <c r="D624" s="166"/>
      <c r="E624" s="166"/>
      <c r="F624" s="166"/>
      <c r="G624" s="166"/>
      <c r="H624" s="166"/>
      <c r="I624" s="166"/>
      <c r="J624" s="166"/>
      <c r="K624" s="166"/>
      <c r="L624" s="166"/>
      <c r="M624" s="166"/>
      <c r="N624" s="166"/>
      <c r="O624" s="166"/>
      <c r="P624" s="166"/>
      <c r="Q624" s="166"/>
      <c r="R624" s="166"/>
      <c r="S624" s="166"/>
      <c r="T624" s="168"/>
      <c r="U624" s="169"/>
      <c r="V624" s="169"/>
      <c r="W624" s="166"/>
      <c r="X624" s="166"/>
      <c r="Y624" s="166"/>
      <c r="Z624" s="166"/>
      <c r="AA624" s="166"/>
      <c r="AB624" s="166"/>
      <c r="AC624" s="166"/>
      <c r="AD624" s="166"/>
      <c r="AE624" s="166"/>
      <c r="AF624" s="166"/>
      <c r="AG624" s="166"/>
      <c r="AH624" s="166"/>
      <c r="AI624" s="166"/>
      <c r="AJ624" s="166"/>
      <c r="AK624" s="166"/>
      <c r="AL624" s="166"/>
      <c r="AM624" s="166"/>
      <c r="AN624" s="166"/>
      <c r="AO624" s="166"/>
      <c r="AP624" s="166"/>
      <c r="AQ624" s="166"/>
      <c r="AR624" s="166"/>
      <c r="AS624" s="166"/>
      <c r="AT624" s="166"/>
      <c r="AU624" s="166"/>
      <c r="AV624" s="166"/>
      <c r="AW624" s="166"/>
      <c r="AX624" s="166"/>
      <c r="AY624" s="166"/>
      <c r="AZ624" s="166"/>
      <c r="BA624" s="166"/>
      <c r="BB624" s="166"/>
      <c r="BC624" s="166"/>
      <c r="BD624" s="166"/>
      <c r="BE624" s="166"/>
      <c r="BF624" s="166"/>
      <c r="BG624" s="166"/>
      <c r="BH624" s="166"/>
      <c r="BI624" s="166"/>
      <c r="BJ624" s="166"/>
      <c r="BK624" s="166"/>
      <c r="BL624" s="166"/>
      <c r="BM624" s="166"/>
      <c r="BN624" s="166"/>
      <c r="BO624" s="166"/>
      <c r="BP624" s="166"/>
      <c r="BQ624" s="166"/>
      <c r="BR624" s="166"/>
      <c r="BS624" s="166"/>
      <c r="BT624" s="166"/>
      <c r="BU624" s="166"/>
      <c r="BV624" s="166"/>
      <c r="BW624" s="166"/>
      <c r="BX624" s="166"/>
      <c r="BY624" s="166"/>
      <c r="BZ624" s="166"/>
      <c r="CA624" s="166"/>
      <c r="CB624" s="166"/>
      <c r="CC624" s="166"/>
      <c r="CD624" s="166"/>
      <c r="CE624" s="166"/>
      <c r="CF624" s="166"/>
      <c r="CG624" s="166"/>
      <c r="CH624" s="166"/>
      <c r="CI624" s="166"/>
      <c r="CJ624" s="166"/>
      <c r="CK624" s="166"/>
      <c r="CL624" s="166"/>
      <c r="CM624" s="166"/>
      <c r="CN624" s="166"/>
      <c r="CO624" s="166"/>
      <c r="CP624" s="166"/>
      <c r="CQ624" s="166"/>
      <c r="CR624" s="166"/>
      <c r="CS624" s="166"/>
      <c r="CT624" s="166"/>
      <c r="CU624" s="166"/>
      <c r="CV624" s="166"/>
      <c r="CW624" s="166"/>
      <c r="CX624" s="166"/>
      <c r="CY624" s="166"/>
      <c r="CZ624" s="166"/>
    </row>
    <row r="625" spans="1:104" ht="11.25" customHeight="1" x14ac:dyDescent="0.2">
      <c r="A625" s="166"/>
      <c r="B625" s="166"/>
      <c r="C625" s="166"/>
      <c r="D625" s="166"/>
      <c r="E625" s="166"/>
      <c r="F625" s="166"/>
      <c r="G625" s="166"/>
      <c r="H625" s="166"/>
      <c r="I625" s="166"/>
      <c r="J625" s="166"/>
      <c r="K625" s="166"/>
      <c r="L625" s="166"/>
      <c r="M625" s="166"/>
      <c r="N625" s="166"/>
      <c r="O625" s="166"/>
      <c r="P625" s="166"/>
      <c r="Q625" s="166"/>
      <c r="R625" s="166"/>
      <c r="S625" s="166"/>
      <c r="T625" s="168"/>
      <c r="U625" s="169"/>
      <c r="V625" s="169"/>
      <c r="W625" s="166"/>
      <c r="X625" s="166"/>
      <c r="Y625" s="166"/>
      <c r="Z625" s="166"/>
      <c r="AA625" s="166"/>
      <c r="AB625" s="166"/>
      <c r="AC625" s="166"/>
      <c r="AD625" s="166"/>
      <c r="AE625" s="166"/>
      <c r="AF625" s="166"/>
      <c r="AG625" s="166"/>
      <c r="AH625" s="166"/>
      <c r="AI625" s="166"/>
      <c r="AJ625" s="166"/>
      <c r="AK625" s="166"/>
      <c r="AL625" s="166"/>
      <c r="AM625" s="166"/>
      <c r="AN625" s="166"/>
      <c r="AO625" s="166"/>
      <c r="AP625" s="166"/>
      <c r="AQ625" s="166"/>
      <c r="AR625" s="166"/>
      <c r="AS625" s="166"/>
      <c r="AT625" s="166"/>
      <c r="AU625" s="166"/>
      <c r="AV625" s="166"/>
      <c r="AW625" s="166"/>
      <c r="AX625" s="166"/>
      <c r="AY625" s="166"/>
      <c r="AZ625" s="166"/>
      <c r="BA625" s="166"/>
      <c r="BB625" s="166"/>
      <c r="BC625" s="166"/>
      <c r="BD625" s="166"/>
      <c r="BE625" s="166"/>
      <c r="BF625" s="166"/>
      <c r="BG625" s="166"/>
      <c r="BH625" s="166"/>
      <c r="BI625" s="166"/>
      <c r="BJ625" s="166"/>
      <c r="BK625" s="166"/>
      <c r="BL625" s="166"/>
      <c r="BM625" s="166"/>
      <c r="BN625" s="166"/>
      <c r="BO625" s="166"/>
      <c r="BP625" s="166"/>
      <c r="BQ625" s="166"/>
      <c r="BR625" s="166"/>
      <c r="BS625" s="166"/>
      <c r="BT625" s="166"/>
      <c r="BU625" s="166"/>
      <c r="BV625" s="166"/>
      <c r="BW625" s="166"/>
      <c r="BX625" s="166"/>
      <c r="BY625" s="166"/>
      <c r="BZ625" s="166"/>
      <c r="CA625" s="166"/>
      <c r="CB625" s="166"/>
      <c r="CC625" s="166"/>
      <c r="CD625" s="166"/>
      <c r="CE625" s="166"/>
      <c r="CF625" s="166"/>
      <c r="CG625" s="166"/>
      <c r="CH625" s="166"/>
      <c r="CI625" s="166"/>
      <c r="CJ625" s="166"/>
      <c r="CK625" s="166"/>
      <c r="CL625" s="166"/>
      <c r="CM625" s="166"/>
      <c r="CN625" s="166"/>
      <c r="CO625" s="166"/>
      <c r="CP625" s="166"/>
      <c r="CQ625" s="166"/>
      <c r="CR625" s="166"/>
      <c r="CS625" s="166"/>
      <c r="CT625" s="166"/>
      <c r="CU625" s="166"/>
      <c r="CV625" s="166"/>
      <c r="CW625" s="166"/>
      <c r="CX625" s="166"/>
      <c r="CY625" s="166"/>
      <c r="CZ625" s="166"/>
    </row>
    <row r="626" spans="1:104" ht="11.25" customHeight="1" x14ac:dyDescent="0.2">
      <c r="A626" s="166"/>
      <c r="B626" s="166"/>
      <c r="C626" s="166"/>
      <c r="D626" s="166"/>
      <c r="E626" s="166"/>
      <c r="F626" s="166"/>
      <c r="G626" s="166"/>
      <c r="H626" s="166"/>
      <c r="I626" s="166"/>
      <c r="J626" s="166"/>
      <c r="K626" s="166"/>
      <c r="L626" s="166"/>
      <c r="M626" s="166"/>
      <c r="N626" s="166"/>
      <c r="O626" s="166"/>
      <c r="P626" s="166"/>
      <c r="Q626" s="166"/>
      <c r="R626" s="166"/>
      <c r="S626" s="166"/>
      <c r="T626" s="168"/>
      <c r="U626" s="169"/>
      <c r="V626" s="169"/>
      <c r="W626" s="166"/>
      <c r="X626" s="166"/>
      <c r="Y626" s="166"/>
      <c r="Z626" s="166"/>
      <c r="AA626" s="166"/>
      <c r="AB626" s="166"/>
      <c r="AC626" s="166"/>
      <c r="AD626" s="166"/>
      <c r="AE626" s="166"/>
      <c r="AF626" s="166"/>
      <c r="AG626" s="166"/>
      <c r="AH626" s="166"/>
      <c r="AI626" s="166"/>
      <c r="AJ626" s="166"/>
      <c r="AK626" s="166"/>
      <c r="AL626" s="166"/>
      <c r="AM626" s="166"/>
      <c r="AN626" s="166"/>
      <c r="AO626" s="166"/>
      <c r="AP626" s="166"/>
      <c r="AQ626" s="166"/>
      <c r="AR626" s="166"/>
      <c r="AS626" s="166"/>
      <c r="AT626" s="166"/>
      <c r="AU626" s="166"/>
      <c r="AV626" s="166"/>
      <c r="AW626" s="166"/>
      <c r="AX626" s="166"/>
      <c r="AY626" s="166"/>
      <c r="AZ626" s="166"/>
      <c r="BA626" s="166"/>
      <c r="BB626" s="166"/>
      <c r="BC626" s="166"/>
      <c r="BD626" s="166"/>
      <c r="BE626" s="166"/>
      <c r="BF626" s="166"/>
      <c r="BG626" s="166"/>
      <c r="BH626" s="166"/>
      <c r="BI626" s="166"/>
      <c r="BJ626" s="166"/>
      <c r="BK626" s="166"/>
      <c r="BL626" s="166"/>
      <c r="BM626" s="166"/>
      <c r="BN626" s="166"/>
      <c r="BO626" s="166"/>
      <c r="BP626" s="166"/>
      <c r="BQ626" s="166"/>
      <c r="BR626" s="166"/>
      <c r="BS626" s="166"/>
      <c r="BT626" s="166"/>
      <c r="BU626" s="166"/>
      <c r="BV626" s="166"/>
      <c r="BW626" s="166"/>
      <c r="BX626" s="166"/>
      <c r="BY626" s="166"/>
      <c r="BZ626" s="166"/>
      <c r="CA626" s="166"/>
      <c r="CB626" s="166"/>
      <c r="CC626" s="166"/>
      <c r="CD626" s="166"/>
      <c r="CE626" s="166"/>
      <c r="CF626" s="166"/>
      <c r="CG626" s="166"/>
      <c r="CH626" s="166"/>
      <c r="CI626" s="166"/>
      <c r="CJ626" s="166"/>
      <c r="CK626" s="166"/>
      <c r="CL626" s="166"/>
      <c r="CM626" s="166"/>
      <c r="CN626" s="166"/>
      <c r="CO626" s="166"/>
      <c r="CP626" s="166"/>
      <c r="CQ626" s="166"/>
      <c r="CR626" s="166"/>
      <c r="CS626" s="166"/>
      <c r="CT626" s="166"/>
      <c r="CU626" s="166"/>
      <c r="CV626" s="166"/>
      <c r="CW626" s="166"/>
      <c r="CX626" s="166"/>
      <c r="CY626" s="166"/>
      <c r="CZ626" s="166"/>
    </row>
    <row r="627" spans="1:104" ht="11.25" customHeight="1" x14ac:dyDescent="0.2">
      <c r="A627" s="166"/>
      <c r="B627" s="166"/>
      <c r="C627" s="166"/>
      <c r="D627" s="166"/>
      <c r="E627" s="166"/>
      <c r="F627" s="166"/>
      <c r="G627" s="166"/>
      <c r="H627" s="166"/>
      <c r="I627" s="166"/>
      <c r="J627" s="166"/>
      <c r="K627" s="166"/>
      <c r="L627" s="166"/>
      <c r="M627" s="166"/>
      <c r="N627" s="166"/>
      <c r="O627" s="166"/>
      <c r="P627" s="166"/>
      <c r="Q627" s="166"/>
      <c r="R627" s="166"/>
      <c r="S627" s="166"/>
      <c r="T627" s="168"/>
      <c r="U627" s="169"/>
      <c r="V627" s="169"/>
      <c r="W627" s="166"/>
      <c r="X627" s="166"/>
      <c r="Y627" s="166"/>
      <c r="Z627" s="166"/>
      <c r="AA627" s="166"/>
      <c r="AB627" s="166"/>
      <c r="AC627" s="166"/>
      <c r="AD627" s="166"/>
      <c r="AE627" s="166"/>
      <c r="AF627" s="166"/>
      <c r="AG627" s="166"/>
      <c r="AH627" s="166"/>
      <c r="AI627" s="166"/>
      <c r="AJ627" s="166"/>
      <c r="AK627" s="166"/>
      <c r="AL627" s="166"/>
      <c r="AM627" s="166"/>
      <c r="AN627" s="166"/>
      <c r="AO627" s="166"/>
      <c r="AP627" s="166"/>
      <c r="AQ627" s="166"/>
      <c r="AR627" s="166"/>
      <c r="AS627" s="166"/>
      <c r="AT627" s="166"/>
      <c r="AU627" s="166"/>
      <c r="AV627" s="166"/>
      <c r="AW627" s="166"/>
      <c r="AX627" s="166"/>
      <c r="AY627" s="166"/>
      <c r="AZ627" s="166"/>
      <c r="BA627" s="166"/>
      <c r="BB627" s="166"/>
      <c r="BC627" s="166"/>
      <c r="BD627" s="166"/>
      <c r="BE627" s="166"/>
      <c r="BF627" s="166"/>
      <c r="BG627" s="166"/>
      <c r="BH627" s="166"/>
      <c r="BI627" s="166"/>
      <c r="BJ627" s="166"/>
      <c r="BK627" s="166"/>
      <c r="BL627" s="166"/>
      <c r="BM627" s="166"/>
      <c r="BN627" s="166"/>
      <c r="BO627" s="166"/>
      <c r="BP627" s="166"/>
      <c r="BQ627" s="166"/>
      <c r="BR627" s="166"/>
      <c r="BS627" s="166"/>
      <c r="BT627" s="166"/>
      <c r="BU627" s="166"/>
      <c r="BV627" s="166"/>
      <c r="BW627" s="166"/>
      <c r="BX627" s="166"/>
      <c r="BY627" s="166"/>
      <c r="BZ627" s="166"/>
      <c r="CA627" s="166"/>
      <c r="CB627" s="166"/>
      <c r="CC627" s="166"/>
      <c r="CD627" s="166"/>
      <c r="CE627" s="166"/>
      <c r="CF627" s="166"/>
      <c r="CG627" s="166"/>
      <c r="CH627" s="166"/>
      <c r="CI627" s="166"/>
      <c r="CJ627" s="166"/>
      <c r="CK627" s="166"/>
      <c r="CL627" s="166"/>
      <c r="CM627" s="166"/>
      <c r="CN627" s="166"/>
      <c r="CO627" s="166"/>
      <c r="CP627" s="166"/>
      <c r="CQ627" s="166"/>
      <c r="CR627" s="166"/>
      <c r="CS627" s="166"/>
      <c r="CT627" s="166"/>
      <c r="CU627" s="166"/>
      <c r="CV627" s="166"/>
      <c r="CW627" s="166"/>
      <c r="CX627" s="166"/>
      <c r="CY627" s="166"/>
      <c r="CZ627" s="166"/>
    </row>
    <row r="628" spans="1:104" ht="11.25" customHeight="1" x14ac:dyDescent="0.2">
      <c r="A628" s="166"/>
      <c r="B628" s="166"/>
      <c r="C628" s="166"/>
      <c r="D628" s="166"/>
      <c r="E628" s="166"/>
      <c r="F628" s="166"/>
      <c r="G628" s="166"/>
      <c r="H628" s="166"/>
      <c r="I628" s="166"/>
      <c r="J628" s="166"/>
      <c r="K628" s="166"/>
      <c r="L628" s="166"/>
      <c r="M628" s="166"/>
      <c r="N628" s="166"/>
      <c r="O628" s="166"/>
      <c r="P628" s="166"/>
      <c r="Q628" s="166"/>
      <c r="R628" s="166"/>
      <c r="S628" s="166"/>
      <c r="T628" s="168"/>
      <c r="U628" s="169"/>
      <c r="V628" s="169"/>
      <c r="W628" s="166"/>
      <c r="X628" s="166"/>
      <c r="Y628" s="166"/>
      <c r="Z628" s="166"/>
      <c r="AA628" s="166"/>
      <c r="AB628" s="166"/>
      <c r="AC628" s="166"/>
      <c r="AD628" s="166"/>
      <c r="AE628" s="166"/>
      <c r="AF628" s="166"/>
      <c r="AG628" s="166"/>
      <c r="AH628" s="166"/>
      <c r="AI628" s="166"/>
      <c r="AJ628" s="166"/>
      <c r="AK628" s="166"/>
      <c r="AL628" s="166"/>
      <c r="AM628" s="166"/>
      <c r="AN628" s="166"/>
      <c r="AO628" s="166"/>
      <c r="AP628" s="166"/>
      <c r="AQ628" s="166"/>
      <c r="AR628" s="166"/>
      <c r="AS628" s="166"/>
      <c r="AT628" s="166"/>
      <c r="AU628" s="166"/>
      <c r="AV628" s="166"/>
      <c r="AW628" s="166"/>
      <c r="AX628" s="166"/>
      <c r="AY628" s="166"/>
      <c r="AZ628" s="166"/>
      <c r="BA628" s="166"/>
      <c r="BB628" s="166"/>
      <c r="BC628" s="166"/>
      <c r="BD628" s="166"/>
      <c r="BE628" s="166"/>
      <c r="BF628" s="166"/>
      <c r="BG628" s="166"/>
      <c r="BH628" s="166"/>
      <c r="BI628" s="166"/>
      <c r="BJ628" s="166"/>
      <c r="BK628" s="166"/>
      <c r="BL628" s="166"/>
      <c r="BM628" s="166"/>
      <c r="BN628" s="166"/>
      <c r="BO628" s="166"/>
      <c r="BP628" s="166"/>
      <c r="BQ628" s="166"/>
      <c r="BR628" s="166"/>
      <c r="BS628" s="166"/>
      <c r="BT628" s="166"/>
      <c r="BU628" s="166"/>
      <c r="BV628" s="166"/>
      <c r="BW628" s="166"/>
      <c r="BX628" s="166"/>
      <c r="BY628" s="166"/>
      <c r="BZ628" s="166"/>
      <c r="CA628" s="166"/>
      <c r="CB628" s="166"/>
      <c r="CC628" s="166"/>
      <c r="CD628" s="166"/>
      <c r="CE628" s="166"/>
      <c r="CF628" s="166"/>
      <c r="CG628" s="166"/>
      <c r="CH628" s="166"/>
      <c r="CI628" s="166"/>
      <c r="CJ628" s="166"/>
      <c r="CK628" s="166"/>
      <c r="CL628" s="166"/>
      <c r="CM628" s="166"/>
      <c r="CN628" s="166"/>
      <c r="CO628" s="166"/>
      <c r="CP628" s="166"/>
      <c r="CQ628" s="166"/>
      <c r="CR628" s="166"/>
      <c r="CS628" s="166"/>
      <c r="CT628" s="166"/>
      <c r="CU628" s="166"/>
      <c r="CV628" s="166"/>
      <c r="CW628" s="166"/>
      <c r="CX628" s="166"/>
      <c r="CY628" s="166"/>
      <c r="CZ628" s="166"/>
    </row>
    <row r="629" spans="1:104" ht="11.25" customHeight="1" x14ac:dyDescent="0.2">
      <c r="A629" s="166"/>
      <c r="B629" s="166"/>
      <c r="C629" s="166"/>
      <c r="D629" s="166"/>
      <c r="E629" s="166"/>
      <c r="F629" s="166"/>
      <c r="G629" s="166"/>
      <c r="H629" s="166"/>
      <c r="I629" s="166"/>
      <c r="J629" s="166"/>
      <c r="K629" s="166"/>
      <c r="L629" s="166"/>
      <c r="M629" s="166"/>
      <c r="N629" s="166"/>
      <c r="O629" s="166"/>
      <c r="P629" s="166"/>
      <c r="Q629" s="166"/>
      <c r="R629" s="166"/>
      <c r="S629" s="166"/>
      <c r="T629" s="168"/>
      <c r="U629" s="169"/>
      <c r="V629" s="169"/>
      <c r="W629" s="166"/>
      <c r="X629" s="166"/>
      <c r="Y629" s="166"/>
      <c r="Z629" s="166"/>
      <c r="AA629" s="166"/>
      <c r="AB629" s="166"/>
      <c r="AC629" s="166"/>
      <c r="AD629" s="166"/>
      <c r="AE629" s="166"/>
      <c r="AF629" s="166"/>
      <c r="AG629" s="166"/>
      <c r="AH629" s="166"/>
      <c r="AI629" s="166"/>
      <c r="AJ629" s="166"/>
      <c r="AK629" s="166"/>
      <c r="AL629" s="166"/>
      <c r="AM629" s="166"/>
      <c r="AN629" s="166"/>
      <c r="AO629" s="166"/>
      <c r="AP629" s="166"/>
      <c r="AQ629" s="166"/>
      <c r="AR629" s="166"/>
      <c r="AS629" s="166"/>
      <c r="AT629" s="166"/>
      <c r="AU629" s="166"/>
      <c r="AV629" s="166"/>
      <c r="AW629" s="166"/>
      <c r="AX629" s="166"/>
      <c r="AY629" s="166"/>
      <c r="AZ629" s="166"/>
      <c r="BA629" s="166"/>
      <c r="BB629" s="166"/>
      <c r="BC629" s="166"/>
      <c r="BD629" s="166"/>
      <c r="BE629" s="166"/>
      <c r="BF629" s="166"/>
      <c r="BG629" s="166"/>
      <c r="BH629" s="166"/>
      <c r="BI629" s="166"/>
      <c r="BJ629" s="166"/>
      <c r="BK629" s="166"/>
      <c r="BL629" s="166"/>
      <c r="BM629" s="166"/>
      <c r="BN629" s="166"/>
      <c r="BO629" s="166"/>
      <c r="BP629" s="166"/>
      <c r="BQ629" s="166"/>
      <c r="BR629" s="166"/>
      <c r="BS629" s="166"/>
      <c r="BT629" s="166"/>
      <c r="BU629" s="166"/>
      <c r="BV629" s="166"/>
      <c r="BW629" s="166"/>
      <c r="BX629" s="166"/>
      <c r="BY629" s="166"/>
      <c r="BZ629" s="166"/>
      <c r="CA629" s="166"/>
      <c r="CB629" s="166"/>
      <c r="CC629" s="166"/>
      <c r="CD629" s="166"/>
      <c r="CE629" s="166"/>
      <c r="CF629" s="166"/>
      <c r="CG629" s="166"/>
      <c r="CH629" s="166"/>
      <c r="CI629" s="166"/>
      <c r="CJ629" s="166"/>
      <c r="CK629" s="166"/>
      <c r="CL629" s="166"/>
      <c r="CM629" s="166"/>
      <c r="CN629" s="166"/>
      <c r="CO629" s="166"/>
      <c r="CP629" s="166"/>
      <c r="CQ629" s="166"/>
      <c r="CR629" s="166"/>
      <c r="CS629" s="166"/>
      <c r="CT629" s="166"/>
      <c r="CU629" s="166"/>
      <c r="CV629" s="166"/>
      <c r="CW629" s="166"/>
      <c r="CX629" s="166"/>
      <c r="CY629" s="166"/>
      <c r="CZ629" s="166"/>
    </row>
    <row r="630" spans="1:104" ht="11.25" customHeight="1" x14ac:dyDescent="0.2">
      <c r="A630" s="166"/>
      <c r="B630" s="166"/>
      <c r="C630" s="166"/>
      <c r="D630" s="166"/>
      <c r="E630" s="166"/>
      <c r="F630" s="166"/>
      <c r="G630" s="166"/>
      <c r="H630" s="166"/>
      <c r="I630" s="166"/>
      <c r="J630" s="166"/>
      <c r="K630" s="166"/>
      <c r="L630" s="166"/>
      <c r="M630" s="166"/>
      <c r="N630" s="166"/>
      <c r="O630" s="166"/>
      <c r="P630" s="166"/>
      <c r="Q630" s="166"/>
      <c r="R630" s="166"/>
      <c r="S630" s="166"/>
      <c r="T630" s="168"/>
      <c r="U630" s="169"/>
      <c r="V630" s="169"/>
      <c r="W630" s="166"/>
      <c r="X630" s="166"/>
      <c r="Y630" s="166"/>
      <c r="Z630" s="166"/>
      <c r="AA630" s="166"/>
      <c r="AB630" s="166"/>
      <c r="AC630" s="166"/>
      <c r="AD630" s="166"/>
      <c r="AE630" s="166"/>
      <c r="AF630" s="166"/>
      <c r="AG630" s="166"/>
      <c r="AH630" s="166"/>
      <c r="AI630" s="166"/>
      <c r="AJ630" s="166"/>
      <c r="AK630" s="166"/>
      <c r="AL630" s="166"/>
      <c r="AM630" s="166"/>
      <c r="AN630" s="166"/>
      <c r="AO630" s="166"/>
      <c r="AP630" s="166"/>
      <c r="AQ630" s="166"/>
      <c r="AR630" s="166"/>
      <c r="AS630" s="166"/>
      <c r="AT630" s="166"/>
      <c r="AU630" s="166"/>
      <c r="AV630" s="166"/>
      <c r="AW630" s="166"/>
      <c r="AX630" s="166"/>
      <c r="AY630" s="166"/>
      <c r="AZ630" s="166"/>
      <c r="BA630" s="166"/>
      <c r="BB630" s="166"/>
      <c r="BC630" s="166"/>
      <c r="BD630" s="166"/>
      <c r="BE630" s="166"/>
      <c r="BF630" s="166"/>
      <c r="BG630" s="166"/>
      <c r="BH630" s="166"/>
      <c r="BI630" s="166"/>
      <c r="BJ630" s="166"/>
      <c r="BK630" s="166"/>
      <c r="BL630" s="166"/>
      <c r="BM630" s="166"/>
      <c r="BN630" s="166"/>
      <c r="BO630" s="166"/>
      <c r="BP630" s="166"/>
      <c r="BQ630" s="166"/>
      <c r="BR630" s="166"/>
      <c r="BS630" s="166"/>
      <c r="BT630" s="166"/>
      <c r="BU630" s="166"/>
      <c r="BV630" s="166"/>
      <c r="BW630" s="166"/>
      <c r="BX630" s="166"/>
      <c r="BY630" s="166"/>
      <c r="BZ630" s="166"/>
      <c r="CA630" s="166"/>
      <c r="CB630" s="166"/>
      <c r="CC630" s="166"/>
      <c r="CD630" s="166"/>
      <c r="CE630" s="166"/>
      <c r="CF630" s="166"/>
      <c r="CG630" s="166"/>
      <c r="CH630" s="166"/>
      <c r="CI630" s="166"/>
      <c r="CJ630" s="166"/>
      <c r="CK630" s="166"/>
      <c r="CL630" s="166"/>
      <c r="CM630" s="166"/>
      <c r="CN630" s="166"/>
      <c r="CO630" s="166"/>
      <c r="CP630" s="166"/>
      <c r="CQ630" s="166"/>
      <c r="CR630" s="166"/>
      <c r="CS630" s="166"/>
      <c r="CT630" s="166"/>
      <c r="CU630" s="166"/>
      <c r="CV630" s="166"/>
      <c r="CW630" s="166"/>
      <c r="CX630" s="166"/>
      <c r="CY630" s="166"/>
      <c r="CZ630" s="166"/>
    </row>
    <row r="631" spans="1:104" ht="11.25" customHeight="1" x14ac:dyDescent="0.2">
      <c r="A631" s="166"/>
      <c r="B631" s="166"/>
      <c r="C631" s="166"/>
      <c r="D631" s="166"/>
      <c r="E631" s="166"/>
      <c r="F631" s="166"/>
      <c r="G631" s="166"/>
      <c r="H631" s="166"/>
      <c r="I631" s="166"/>
      <c r="J631" s="166"/>
      <c r="K631" s="166"/>
      <c r="L631" s="166"/>
      <c r="M631" s="166"/>
      <c r="N631" s="166"/>
      <c r="O631" s="166"/>
      <c r="P631" s="166"/>
      <c r="Q631" s="166"/>
      <c r="R631" s="166"/>
      <c r="S631" s="166"/>
      <c r="T631" s="168"/>
      <c r="U631" s="169"/>
      <c r="V631" s="169"/>
      <c r="W631" s="166"/>
      <c r="X631" s="166"/>
      <c r="Y631" s="166"/>
      <c r="Z631" s="166"/>
      <c r="AA631" s="166"/>
      <c r="AB631" s="166"/>
      <c r="AC631" s="166"/>
      <c r="AD631" s="166"/>
      <c r="AE631" s="166"/>
      <c r="AF631" s="166"/>
      <c r="AG631" s="166"/>
      <c r="AH631" s="166"/>
      <c r="AI631" s="166"/>
      <c r="AJ631" s="166"/>
      <c r="AK631" s="166"/>
      <c r="AL631" s="166"/>
      <c r="AM631" s="166"/>
      <c r="AN631" s="166"/>
      <c r="AO631" s="166"/>
      <c r="AP631" s="166"/>
      <c r="AQ631" s="166"/>
      <c r="AR631" s="166"/>
      <c r="AS631" s="166"/>
      <c r="AT631" s="166"/>
      <c r="AU631" s="166"/>
      <c r="AV631" s="166"/>
      <c r="AW631" s="166"/>
      <c r="AX631" s="166"/>
      <c r="AY631" s="166"/>
      <c r="AZ631" s="166"/>
      <c r="BA631" s="166"/>
      <c r="BB631" s="166"/>
      <c r="BC631" s="166"/>
      <c r="BD631" s="166"/>
      <c r="BE631" s="166"/>
      <c r="BF631" s="166"/>
      <c r="BG631" s="166"/>
      <c r="BH631" s="166"/>
      <c r="BI631" s="166"/>
      <c r="BJ631" s="166"/>
      <c r="BK631" s="166"/>
      <c r="BL631" s="166"/>
      <c r="BM631" s="166"/>
      <c r="BN631" s="166"/>
      <c r="BO631" s="166"/>
      <c r="BP631" s="166"/>
      <c r="BQ631" s="166"/>
      <c r="BR631" s="166"/>
      <c r="BS631" s="166"/>
      <c r="BT631" s="166"/>
      <c r="BU631" s="166"/>
      <c r="BV631" s="166"/>
      <c r="BW631" s="166"/>
      <c r="BX631" s="166"/>
      <c r="BY631" s="166"/>
      <c r="BZ631" s="166"/>
      <c r="CA631" s="166"/>
      <c r="CB631" s="166"/>
      <c r="CC631" s="166"/>
      <c r="CD631" s="166"/>
      <c r="CE631" s="166"/>
      <c r="CF631" s="166"/>
      <c r="CG631" s="166"/>
      <c r="CH631" s="166"/>
      <c r="CI631" s="166"/>
      <c r="CJ631" s="166"/>
      <c r="CK631" s="166"/>
      <c r="CL631" s="166"/>
      <c r="CM631" s="166"/>
      <c r="CN631" s="166"/>
      <c r="CO631" s="166"/>
      <c r="CP631" s="166"/>
      <c r="CQ631" s="166"/>
      <c r="CR631" s="166"/>
      <c r="CS631" s="166"/>
      <c r="CT631" s="166"/>
      <c r="CU631" s="166"/>
      <c r="CV631" s="166"/>
      <c r="CW631" s="166"/>
      <c r="CX631" s="166"/>
      <c r="CY631" s="166"/>
      <c r="CZ631" s="166"/>
    </row>
    <row r="632" spans="1:104" ht="11.25" customHeight="1" x14ac:dyDescent="0.2">
      <c r="A632" s="166"/>
      <c r="B632" s="166"/>
      <c r="C632" s="166"/>
      <c r="D632" s="166"/>
      <c r="E632" s="166"/>
      <c r="F632" s="166"/>
      <c r="G632" s="166"/>
      <c r="H632" s="166"/>
      <c r="I632" s="166"/>
      <c r="J632" s="166"/>
      <c r="K632" s="166"/>
      <c r="L632" s="166"/>
      <c r="M632" s="166"/>
      <c r="N632" s="166"/>
      <c r="O632" s="166"/>
      <c r="P632" s="166"/>
      <c r="Q632" s="166"/>
      <c r="R632" s="166"/>
      <c r="S632" s="166"/>
      <c r="T632" s="168"/>
      <c r="U632" s="169"/>
      <c r="V632" s="169"/>
      <c r="W632" s="166"/>
      <c r="X632" s="166"/>
      <c r="Y632" s="166"/>
      <c r="Z632" s="166"/>
      <c r="AA632" s="166"/>
      <c r="AB632" s="166"/>
      <c r="AC632" s="166"/>
      <c r="AD632" s="166"/>
      <c r="AE632" s="166"/>
      <c r="AF632" s="166"/>
      <c r="AG632" s="166"/>
      <c r="AH632" s="166"/>
      <c r="AI632" s="166"/>
      <c r="AJ632" s="166"/>
      <c r="AK632" s="166"/>
      <c r="AL632" s="166"/>
      <c r="AM632" s="166"/>
      <c r="AN632" s="166"/>
      <c r="AO632" s="166"/>
      <c r="AP632" s="166"/>
      <c r="AQ632" s="166"/>
      <c r="AR632" s="166"/>
      <c r="AS632" s="166"/>
      <c r="AT632" s="166"/>
      <c r="AU632" s="166"/>
      <c r="AV632" s="166"/>
      <c r="AW632" s="166"/>
      <c r="AX632" s="166"/>
      <c r="AY632" s="166"/>
      <c r="AZ632" s="166"/>
      <c r="BA632" s="166"/>
      <c r="BB632" s="166"/>
      <c r="BC632" s="166"/>
      <c r="BD632" s="166"/>
      <c r="BE632" s="166"/>
      <c r="BF632" s="166"/>
      <c r="BG632" s="166"/>
      <c r="BH632" s="166"/>
      <c r="BI632" s="166"/>
      <c r="BJ632" s="166"/>
      <c r="BK632" s="166"/>
      <c r="BL632" s="166"/>
      <c r="BM632" s="166"/>
      <c r="BN632" s="166"/>
      <c r="BO632" s="166"/>
      <c r="BP632" s="166"/>
      <c r="BQ632" s="166"/>
      <c r="BR632" s="166"/>
      <c r="BS632" s="166"/>
      <c r="BT632" s="166"/>
      <c r="BU632" s="166"/>
      <c r="BV632" s="166"/>
      <c r="BW632" s="166"/>
      <c r="BX632" s="166"/>
      <c r="BY632" s="166"/>
      <c r="BZ632" s="166"/>
      <c r="CA632" s="166"/>
      <c r="CB632" s="166"/>
      <c r="CC632" s="166"/>
      <c r="CD632" s="166"/>
      <c r="CE632" s="166"/>
      <c r="CF632" s="166"/>
      <c r="CG632" s="166"/>
      <c r="CH632" s="166"/>
      <c r="CI632" s="166"/>
      <c r="CJ632" s="166"/>
      <c r="CK632" s="166"/>
      <c r="CL632" s="166"/>
      <c r="CM632" s="166"/>
      <c r="CN632" s="166"/>
      <c r="CO632" s="166"/>
      <c r="CP632" s="166"/>
      <c r="CQ632" s="166"/>
      <c r="CR632" s="166"/>
      <c r="CS632" s="166"/>
      <c r="CT632" s="166"/>
      <c r="CU632" s="166"/>
      <c r="CV632" s="166"/>
      <c r="CW632" s="166"/>
      <c r="CX632" s="166"/>
      <c r="CY632" s="166"/>
      <c r="CZ632" s="166"/>
    </row>
    <row r="633" spans="1:104" ht="11.25" customHeight="1" x14ac:dyDescent="0.2">
      <c r="A633" s="166"/>
      <c r="B633" s="166"/>
      <c r="C633" s="166"/>
      <c r="D633" s="166"/>
      <c r="E633" s="166"/>
      <c r="F633" s="166"/>
      <c r="G633" s="166"/>
      <c r="H633" s="166"/>
      <c r="I633" s="166"/>
      <c r="J633" s="166"/>
      <c r="K633" s="166"/>
      <c r="L633" s="166"/>
      <c r="M633" s="166"/>
      <c r="N633" s="166"/>
      <c r="O633" s="166"/>
      <c r="P633" s="166"/>
      <c r="Q633" s="166"/>
      <c r="R633" s="166"/>
      <c r="S633" s="166"/>
      <c r="T633" s="168"/>
      <c r="U633" s="169"/>
      <c r="V633" s="169"/>
      <c r="W633" s="166"/>
      <c r="X633" s="166"/>
      <c r="Y633" s="166"/>
      <c r="Z633" s="166"/>
      <c r="AA633" s="166"/>
      <c r="AB633" s="166"/>
      <c r="AC633" s="166"/>
      <c r="AD633" s="166"/>
      <c r="AE633" s="166"/>
      <c r="AF633" s="166"/>
      <c r="AG633" s="166"/>
      <c r="AH633" s="166"/>
      <c r="AI633" s="166"/>
      <c r="AJ633" s="166"/>
      <c r="AK633" s="166"/>
      <c r="AL633" s="166"/>
      <c r="AM633" s="166"/>
      <c r="AN633" s="166"/>
      <c r="AO633" s="166"/>
      <c r="AP633" s="166"/>
      <c r="AQ633" s="166"/>
      <c r="AR633" s="166"/>
      <c r="AS633" s="166"/>
      <c r="AT633" s="166"/>
      <c r="AU633" s="166"/>
      <c r="AV633" s="166"/>
      <c r="AW633" s="166"/>
      <c r="AX633" s="166"/>
      <c r="AY633" s="166"/>
      <c r="AZ633" s="166"/>
      <c r="BA633" s="166"/>
      <c r="BB633" s="166"/>
      <c r="BC633" s="166"/>
      <c r="BD633" s="166"/>
      <c r="BE633" s="166"/>
      <c r="BF633" s="166"/>
      <c r="BG633" s="166"/>
      <c r="BH633" s="166"/>
      <c r="BI633" s="166"/>
      <c r="BJ633" s="166"/>
      <c r="BK633" s="166"/>
      <c r="BL633" s="166"/>
      <c r="BM633" s="166"/>
      <c r="BN633" s="166"/>
      <c r="BO633" s="166"/>
      <c r="BP633" s="166"/>
      <c r="BQ633" s="166"/>
      <c r="BR633" s="166"/>
      <c r="BS633" s="166"/>
      <c r="BT633" s="166"/>
      <c r="BU633" s="166"/>
      <c r="BV633" s="166"/>
      <c r="BW633" s="166"/>
      <c r="BX633" s="166"/>
      <c r="BY633" s="166"/>
      <c r="BZ633" s="166"/>
      <c r="CA633" s="166"/>
      <c r="CB633" s="166"/>
      <c r="CC633" s="166"/>
      <c r="CD633" s="166"/>
      <c r="CE633" s="166"/>
      <c r="CF633" s="166"/>
      <c r="CG633" s="166"/>
      <c r="CH633" s="166"/>
      <c r="CI633" s="166"/>
      <c r="CJ633" s="166"/>
      <c r="CK633" s="166"/>
      <c r="CL633" s="166"/>
      <c r="CM633" s="166"/>
      <c r="CN633" s="166"/>
      <c r="CO633" s="166"/>
      <c r="CP633" s="166"/>
      <c r="CQ633" s="166"/>
      <c r="CR633" s="166"/>
      <c r="CS633" s="166"/>
      <c r="CT633" s="166"/>
      <c r="CU633" s="166"/>
      <c r="CV633" s="166"/>
      <c r="CW633" s="166"/>
      <c r="CX633" s="166"/>
      <c r="CY633" s="166"/>
      <c r="CZ633" s="166"/>
    </row>
    <row r="634" spans="1:104" ht="11.25" customHeight="1" x14ac:dyDescent="0.2">
      <c r="A634" s="166"/>
      <c r="B634" s="166"/>
      <c r="C634" s="166"/>
      <c r="D634" s="166"/>
      <c r="E634" s="166"/>
      <c r="F634" s="166"/>
      <c r="G634" s="166"/>
      <c r="H634" s="166"/>
      <c r="I634" s="166"/>
      <c r="J634" s="166"/>
      <c r="K634" s="166"/>
      <c r="L634" s="166"/>
      <c r="M634" s="166"/>
      <c r="N634" s="166"/>
      <c r="O634" s="166"/>
      <c r="P634" s="166"/>
      <c r="Q634" s="166"/>
      <c r="R634" s="166"/>
      <c r="S634" s="166"/>
      <c r="T634" s="168"/>
      <c r="U634" s="169"/>
      <c r="V634" s="169"/>
      <c r="W634" s="166"/>
      <c r="X634" s="166"/>
      <c r="Y634" s="166"/>
      <c r="Z634" s="166"/>
      <c r="AA634" s="166"/>
      <c r="AB634" s="166"/>
      <c r="AC634" s="166"/>
      <c r="AD634" s="166"/>
      <c r="AE634" s="166"/>
      <c r="AF634" s="166"/>
      <c r="AG634" s="166"/>
      <c r="AH634" s="166"/>
      <c r="AI634" s="166"/>
      <c r="AJ634" s="166"/>
      <c r="AK634" s="166"/>
      <c r="AL634" s="166"/>
      <c r="AM634" s="166"/>
      <c r="AN634" s="166"/>
      <c r="AO634" s="166"/>
      <c r="AP634" s="166"/>
      <c r="AQ634" s="166"/>
      <c r="AR634" s="166"/>
      <c r="AS634" s="166"/>
      <c r="AT634" s="166"/>
      <c r="AU634" s="166"/>
      <c r="AV634" s="166"/>
      <c r="AW634" s="166"/>
      <c r="AX634" s="166"/>
      <c r="AY634" s="166"/>
      <c r="AZ634" s="166"/>
      <c r="BA634" s="166"/>
      <c r="BB634" s="166"/>
      <c r="BC634" s="166"/>
      <c r="BD634" s="166"/>
      <c r="BE634" s="166"/>
      <c r="BF634" s="166"/>
      <c r="BG634" s="166"/>
      <c r="BH634" s="166"/>
      <c r="BI634" s="166"/>
      <c r="BJ634" s="166"/>
      <c r="BK634" s="166"/>
      <c r="BL634" s="166"/>
      <c r="BM634" s="166"/>
      <c r="BN634" s="166"/>
      <c r="BO634" s="166"/>
      <c r="BP634" s="166"/>
      <c r="BQ634" s="166"/>
      <c r="BR634" s="166"/>
      <c r="BS634" s="166"/>
      <c r="BT634" s="166"/>
      <c r="BU634" s="166"/>
      <c r="BV634" s="166"/>
      <c r="BW634" s="166"/>
      <c r="BX634" s="166"/>
      <c r="BY634" s="166"/>
      <c r="BZ634" s="166"/>
      <c r="CA634" s="166"/>
      <c r="CB634" s="166"/>
      <c r="CC634" s="166"/>
      <c r="CD634" s="166"/>
      <c r="CE634" s="166"/>
      <c r="CF634" s="166"/>
      <c r="CG634" s="166"/>
      <c r="CH634" s="166"/>
      <c r="CI634" s="166"/>
      <c r="CJ634" s="166"/>
      <c r="CK634" s="166"/>
      <c r="CL634" s="166"/>
      <c r="CM634" s="166"/>
      <c r="CN634" s="166"/>
      <c r="CO634" s="166"/>
      <c r="CP634" s="166"/>
      <c r="CQ634" s="166"/>
      <c r="CR634" s="166"/>
      <c r="CS634" s="166"/>
      <c r="CT634" s="166"/>
      <c r="CU634" s="166"/>
      <c r="CV634" s="166"/>
      <c r="CW634" s="166"/>
      <c r="CX634" s="166"/>
      <c r="CY634" s="166"/>
      <c r="CZ634" s="166"/>
    </row>
    <row r="635" spans="1:104" ht="11.25" customHeight="1" x14ac:dyDescent="0.2">
      <c r="A635" s="166"/>
      <c r="B635" s="166"/>
      <c r="C635" s="166"/>
      <c r="D635" s="166"/>
      <c r="E635" s="166"/>
      <c r="F635" s="166"/>
      <c r="G635" s="166"/>
      <c r="H635" s="166"/>
      <c r="I635" s="166"/>
      <c r="J635" s="166"/>
      <c r="K635" s="166"/>
      <c r="L635" s="166"/>
      <c r="M635" s="166"/>
      <c r="N635" s="166"/>
      <c r="O635" s="166"/>
      <c r="P635" s="166"/>
      <c r="Q635" s="166"/>
      <c r="R635" s="166"/>
      <c r="S635" s="166"/>
      <c r="T635" s="168"/>
      <c r="U635" s="169"/>
      <c r="V635" s="169"/>
      <c r="W635" s="166"/>
      <c r="X635" s="166"/>
      <c r="Y635" s="166"/>
      <c r="Z635" s="166"/>
      <c r="AA635" s="166"/>
      <c r="AB635" s="166"/>
      <c r="AC635" s="166"/>
      <c r="AD635" s="166"/>
      <c r="AE635" s="166"/>
      <c r="AF635" s="166"/>
      <c r="AG635" s="166"/>
      <c r="AH635" s="166"/>
      <c r="AI635" s="166"/>
      <c r="AJ635" s="166"/>
      <c r="AK635" s="166"/>
      <c r="AL635" s="166"/>
      <c r="AM635" s="166"/>
      <c r="AN635" s="166"/>
      <c r="AO635" s="166"/>
      <c r="AP635" s="166"/>
      <c r="AQ635" s="166"/>
      <c r="AR635" s="166"/>
      <c r="AS635" s="166"/>
      <c r="AT635" s="166"/>
      <c r="AU635" s="166"/>
      <c r="AV635" s="166"/>
      <c r="AW635" s="166"/>
      <c r="AX635" s="166"/>
      <c r="AY635" s="166"/>
      <c r="AZ635" s="166"/>
      <c r="BA635" s="166"/>
      <c r="BB635" s="166"/>
      <c r="BC635" s="166"/>
      <c r="BD635" s="166"/>
      <c r="BE635" s="166"/>
      <c r="BF635" s="166"/>
      <c r="BG635" s="166"/>
      <c r="BH635" s="166"/>
      <c r="BI635" s="166"/>
      <c r="BJ635" s="166"/>
      <c r="BK635" s="166"/>
      <c r="BL635" s="166"/>
      <c r="BM635" s="166"/>
      <c r="BN635" s="166"/>
      <c r="BO635" s="166"/>
      <c r="BP635" s="166"/>
      <c r="BQ635" s="166"/>
      <c r="BR635" s="166"/>
      <c r="BS635" s="166"/>
      <c r="BT635" s="166"/>
      <c r="BU635" s="166"/>
      <c r="BV635" s="166"/>
      <c r="BW635" s="166"/>
      <c r="BX635" s="166"/>
      <c r="BY635" s="166"/>
      <c r="BZ635" s="166"/>
      <c r="CA635" s="166"/>
      <c r="CB635" s="166"/>
      <c r="CC635" s="166"/>
      <c r="CD635" s="166"/>
      <c r="CE635" s="166"/>
      <c r="CF635" s="166"/>
      <c r="CG635" s="166"/>
      <c r="CH635" s="166"/>
      <c r="CI635" s="166"/>
      <c r="CJ635" s="166"/>
      <c r="CK635" s="166"/>
      <c r="CL635" s="166"/>
      <c r="CM635" s="166"/>
      <c r="CN635" s="166"/>
      <c r="CO635" s="166"/>
      <c r="CP635" s="166"/>
      <c r="CQ635" s="166"/>
      <c r="CR635" s="166"/>
      <c r="CS635" s="166"/>
      <c r="CT635" s="166"/>
      <c r="CU635" s="166"/>
      <c r="CV635" s="166"/>
      <c r="CW635" s="166"/>
      <c r="CX635" s="166"/>
      <c r="CY635" s="166"/>
      <c r="CZ635" s="166"/>
    </row>
    <row r="636" spans="1:104" ht="11.25" customHeight="1" x14ac:dyDescent="0.2">
      <c r="A636" s="166"/>
      <c r="B636" s="166"/>
      <c r="C636" s="166"/>
      <c r="D636" s="166"/>
      <c r="E636" s="166"/>
      <c r="F636" s="166"/>
      <c r="G636" s="166"/>
      <c r="H636" s="166"/>
      <c r="I636" s="166"/>
      <c r="J636" s="166"/>
      <c r="K636" s="166"/>
      <c r="L636" s="166"/>
      <c r="M636" s="166"/>
      <c r="N636" s="166"/>
      <c r="O636" s="166"/>
      <c r="P636" s="166"/>
      <c r="Q636" s="166"/>
      <c r="R636" s="166"/>
      <c r="S636" s="166"/>
      <c r="T636" s="168"/>
      <c r="U636" s="169"/>
      <c r="V636" s="169"/>
      <c r="W636" s="166"/>
      <c r="X636" s="166"/>
      <c r="Y636" s="166"/>
      <c r="Z636" s="166"/>
      <c r="AA636" s="166"/>
      <c r="AB636" s="166"/>
      <c r="AC636" s="166"/>
      <c r="AD636" s="166"/>
      <c r="AE636" s="166"/>
      <c r="AF636" s="166"/>
      <c r="AG636" s="166"/>
      <c r="AH636" s="166"/>
      <c r="AI636" s="166"/>
      <c r="AJ636" s="166"/>
      <c r="AK636" s="166"/>
      <c r="AL636" s="166"/>
      <c r="AM636" s="166"/>
      <c r="AN636" s="166"/>
      <c r="AO636" s="166"/>
      <c r="AP636" s="166"/>
      <c r="AQ636" s="166"/>
      <c r="AR636" s="166"/>
      <c r="AS636" s="166"/>
      <c r="AT636" s="166"/>
      <c r="AU636" s="166"/>
      <c r="AV636" s="166"/>
      <c r="AW636" s="166"/>
      <c r="AX636" s="166"/>
      <c r="AY636" s="166"/>
      <c r="AZ636" s="166"/>
      <c r="BA636" s="166"/>
      <c r="BB636" s="166"/>
      <c r="BC636" s="166"/>
      <c r="BD636" s="166"/>
      <c r="BE636" s="166"/>
      <c r="BF636" s="166"/>
      <c r="BG636" s="166"/>
      <c r="BH636" s="166"/>
      <c r="BI636" s="166"/>
      <c r="BJ636" s="166"/>
      <c r="BK636" s="166"/>
      <c r="BL636" s="166"/>
      <c r="BM636" s="166"/>
      <c r="BN636" s="166"/>
      <c r="BO636" s="166"/>
      <c r="BP636" s="166"/>
      <c r="BQ636" s="166"/>
      <c r="BR636" s="166"/>
      <c r="BS636" s="166"/>
      <c r="BT636" s="166"/>
      <c r="BU636" s="166"/>
      <c r="BV636" s="166"/>
      <c r="BW636" s="166"/>
      <c r="BX636" s="166"/>
      <c r="BY636" s="166"/>
      <c r="BZ636" s="166"/>
      <c r="CA636" s="166"/>
      <c r="CB636" s="166"/>
      <c r="CC636" s="166"/>
      <c r="CD636" s="166"/>
      <c r="CE636" s="166"/>
      <c r="CF636" s="166"/>
      <c r="CG636" s="166"/>
      <c r="CH636" s="166"/>
      <c r="CI636" s="166"/>
      <c r="CJ636" s="166"/>
      <c r="CK636" s="166"/>
      <c r="CL636" s="166"/>
      <c r="CM636" s="166"/>
      <c r="CN636" s="166"/>
      <c r="CO636" s="166"/>
      <c r="CP636" s="166"/>
      <c r="CQ636" s="166"/>
      <c r="CR636" s="166"/>
      <c r="CS636" s="166"/>
      <c r="CT636" s="166"/>
      <c r="CU636" s="166"/>
      <c r="CV636" s="166"/>
      <c r="CW636" s="166"/>
      <c r="CX636" s="166"/>
      <c r="CY636" s="166"/>
      <c r="CZ636" s="166"/>
    </row>
    <row r="637" spans="1:104" ht="11.25" customHeight="1" x14ac:dyDescent="0.2">
      <c r="A637" s="166"/>
      <c r="B637" s="166"/>
      <c r="C637" s="166"/>
      <c r="D637" s="166"/>
      <c r="E637" s="166"/>
      <c r="F637" s="166"/>
      <c r="G637" s="166"/>
      <c r="H637" s="166"/>
      <c r="I637" s="166"/>
      <c r="J637" s="166"/>
      <c r="K637" s="166"/>
      <c r="L637" s="166"/>
      <c r="M637" s="166"/>
      <c r="N637" s="166"/>
      <c r="O637" s="166"/>
      <c r="P637" s="166"/>
      <c r="Q637" s="166"/>
      <c r="R637" s="166"/>
      <c r="S637" s="166"/>
      <c r="T637" s="168"/>
      <c r="U637" s="169"/>
      <c r="V637" s="169"/>
      <c r="W637" s="166"/>
      <c r="X637" s="166"/>
      <c r="Y637" s="166"/>
      <c r="Z637" s="166"/>
      <c r="AA637" s="166"/>
      <c r="AB637" s="166"/>
      <c r="AC637" s="166"/>
      <c r="AD637" s="166"/>
      <c r="AE637" s="166"/>
      <c r="AF637" s="166"/>
      <c r="AG637" s="166"/>
      <c r="AH637" s="166"/>
      <c r="AI637" s="166"/>
      <c r="AJ637" s="166"/>
      <c r="AK637" s="166"/>
      <c r="AL637" s="166"/>
      <c r="AM637" s="166"/>
      <c r="AN637" s="166"/>
      <c r="AO637" s="166"/>
      <c r="AP637" s="166"/>
      <c r="AQ637" s="166"/>
      <c r="AR637" s="166"/>
      <c r="AS637" s="166"/>
      <c r="AT637" s="166"/>
      <c r="AU637" s="166"/>
      <c r="AV637" s="166"/>
      <c r="AW637" s="166"/>
      <c r="AX637" s="166"/>
      <c r="AY637" s="166"/>
      <c r="AZ637" s="166"/>
      <c r="BA637" s="166"/>
      <c r="BB637" s="166"/>
      <c r="BC637" s="166"/>
      <c r="BD637" s="166"/>
      <c r="BE637" s="166"/>
      <c r="BF637" s="166"/>
      <c r="BG637" s="166"/>
      <c r="BH637" s="166"/>
      <c r="BI637" s="166"/>
      <c r="BJ637" s="166"/>
      <c r="BK637" s="166"/>
      <c r="BL637" s="166"/>
      <c r="BM637" s="166"/>
      <c r="BN637" s="166"/>
      <c r="BO637" s="166"/>
      <c r="BP637" s="166"/>
      <c r="BQ637" s="166"/>
      <c r="BR637" s="166"/>
      <c r="BS637" s="166"/>
      <c r="BT637" s="166"/>
      <c r="BU637" s="166"/>
      <c r="BV637" s="166"/>
      <c r="BW637" s="166"/>
      <c r="BX637" s="166"/>
      <c r="BY637" s="166"/>
      <c r="BZ637" s="166"/>
      <c r="CA637" s="166"/>
      <c r="CB637" s="166"/>
      <c r="CC637" s="166"/>
      <c r="CD637" s="166"/>
      <c r="CE637" s="166"/>
      <c r="CF637" s="166"/>
      <c r="CG637" s="166"/>
      <c r="CH637" s="166"/>
      <c r="CI637" s="166"/>
      <c r="CJ637" s="166"/>
      <c r="CK637" s="166"/>
      <c r="CL637" s="166"/>
      <c r="CM637" s="166"/>
      <c r="CN637" s="166"/>
      <c r="CO637" s="166"/>
      <c r="CP637" s="166"/>
      <c r="CQ637" s="166"/>
      <c r="CR637" s="166"/>
      <c r="CS637" s="166"/>
      <c r="CT637" s="166"/>
      <c r="CU637" s="166"/>
      <c r="CV637" s="166"/>
      <c r="CW637" s="166"/>
      <c r="CX637" s="166"/>
      <c r="CY637" s="166"/>
      <c r="CZ637" s="166"/>
    </row>
    <row r="638" spans="1:104" ht="11.25" customHeight="1" x14ac:dyDescent="0.2">
      <c r="A638" s="166"/>
      <c r="B638" s="166"/>
      <c r="C638" s="166"/>
      <c r="D638" s="166"/>
      <c r="E638" s="166"/>
      <c r="F638" s="166"/>
      <c r="G638" s="166"/>
      <c r="H638" s="166"/>
      <c r="I638" s="166"/>
      <c r="J638" s="166"/>
      <c r="K638" s="166"/>
      <c r="L638" s="166"/>
      <c r="M638" s="166"/>
      <c r="N638" s="166"/>
      <c r="O638" s="166"/>
      <c r="P638" s="166"/>
      <c r="Q638" s="166"/>
      <c r="R638" s="166"/>
      <c r="S638" s="166"/>
      <c r="T638" s="168"/>
      <c r="U638" s="169"/>
      <c r="V638" s="169"/>
      <c r="W638" s="166"/>
      <c r="X638" s="166"/>
      <c r="Y638" s="166"/>
      <c r="Z638" s="166"/>
      <c r="AA638" s="166"/>
      <c r="AB638" s="166"/>
      <c r="AC638" s="166"/>
      <c r="AD638" s="166"/>
      <c r="AE638" s="166"/>
      <c r="AF638" s="166"/>
      <c r="AG638" s="166"/>
      <c r="AH638" s="166"/>
      <c r="AI638" s="166"/>
      <c r="AJ638" s="166"/>
      <c r="AK638" s="166"/>
      <c r="AL638" s="166"/>
      <c r="AM638" s="166"/>
      <c r="AN638" s="166"/>
      <c r="AO638" s="166"/>
      <c r="AP638" s="166"/>
      <c r="AQ638" s="166"/>
      <c r="AR638" s="166"/>
      <c r="AS638" s="166"/>
      <c r="AT638" s="166"/>
      <c r="AU638" s="166"/>
      <c r="AV638" s="166"/>
      <c r="AW638" s="166"/>
      <c r="AX638" s="166"/>
      <c r="AY638" s="166"/>
      <c r="AZ638" s="166"/>
      <c r="BA638" s="166"/>
      <c r="BB638" s="166"/>
      <c r="BC638" s="166"/>
      <c r="BD638" s="166"/>
      <c r="BE638" s="166"/>
      <c r="BF638" s="166"/>
      <c r="BG638" s="166"/>
      <c r="BH638" s="166"/>
      <c r="BI638" s="166"/>
      <c r="BJ638" s="166"/>
      <c r="BK638" s="166"/>
      <c r="BL638" s="166"/>
      <c r="BM638" s="166"/>
      <c r="BN638" s="166"/>
      <c r="BO638" s="166"/>
      <c r="BP638" s="166"/>
      <c r="BQ638" s="166"/>
      <c r="BR638" s="166"/>
      <c r="BS638" s="166"/>
      <c r="BT638" s="166"/>
      <c r="BU638" s="166"/>
      <c r="BV638" s="166"/>
      <c r="BW638" s="166"/>
      <c r="BX638" s="166"/>
      <c r="BY638" s="166"/>
      <c r="BZ638" s="166"/>
      <c r="CA638" s="166"/>
      <c r="CB638" s="166"/>
      <c r="CC638" s="166"/>
      <c r="CD638" s="166"/>
      <c r="CE638" s="166"/>
      <c r="CF638" s="166"/>
      <c r="CG638" s="166"/>
      <c r="CH638" s="166"/>
      <c r="CI638" s="166"/>
      <c r="CJ638" s="166"/>
      <c r="CK638" s="166"/>
      <c r="CL638" s="166"/>
      <c r="CM638" s="166"/>
      <c r="CN638" s="166"/>
      <c r="CO638" s="166"/>
      <c r="CP638" s="166"/>
      <c r="CQ638" s="166"/>
      <c r="CR638" s="166"/>
      <c r="CS638" s="166"/>
      <c r="CT638" s="166"/>
      <c r="CU638" s="166"/>
      <c r="CV638" s="166"/>
      <c r="CW638" s="166"/>
      <c r="CX638" s="166"/>
      <c r="CY638" s="166"/>
      <c r="CZ638" s="166"/>
    </row>
    <row r="639" spans="1:104" ht="11.25" customHeight="1" x14ac:dyDescent="0.2">
      <c r="A639" s="166"/>
      <c r="B639" s="166"/>
      <c r="C639" s="166"/>
      <c r="D639" s="166"/>
      <c r="E639" s="166"/>
      <c r="F639" s="166"/>
      <c r="G639" s="166"/>
      <c r="H639" s="166"/>
      <c r="I639" s="166"/>
      <c r="J639" s="166"/>
      <c r="K639" s="166"/>
      <c r="L639" s="166"/>
      <c r="M639" s="166"/>
      <c r="N639" s="166"/>
      <c r="O639" s="166"/>
      <c r="P639" s="166"/>
      <c r="Q639" s="166"/>
      <c r="R639" s="166"/>
      <c r="S639" s="166"/>
      <c r="T639" s="168"/>
      <c r="U639" s="169"/>
      <c r="V639" s="169"/>
      <c r="W639" s="166"/>
      <c r="X639" s="166"/>
      <c r="Y639" s="166"/>
      <c r="Z639" s="166"/>
      <c r="AA639" s="166"/>
      <c r="AB639" s="166"/>
      <c r="AC639" s="166"/>
      <c r="AD639" s="166"/>
      <c r="AE639" s="166"/>
      <c r="AF639" s="166"/>
      <c r="AG639" s="166"/>
      <c r="AH639" s="166"/>
      <c r="AI639" s="166"/>
      <c r="AJ639" s="166"/>
      <c r="AK639" s="166"/>
      <c r="AL639" s="166"/>
      <c r="AM639" s="166"/>
      <c r="AN639" s="166"/>
      <c r="AO639" s="166"/>
      <c r="AP639" s="166"/>
      <c r="AQ639" s="166"/>
      <c r="AR639" s="166"/>
      <c r="AS639" s="166"/>
      <c r="AT639" s="166"/>
      <c r="AU639" s="166"/>
      <c r="AV639" s="166"/>
      <c r="AW639" s="166"/>
      <c r="AX639" s="166"/>
      <c r="AY639" s="166"/>
      <c r="AZ639" s="166"/>
      <c r="BA639" s="166"/>
      <c r="BB639" s="166"/>
      <c r="BC639" s="166"/>
      <c r="BD639" s="166"/>
      <c r="BE639" s="166"/>
      <c r="BF639" s="166"/>
      <c r="BG639" s="166"/>
      <c r="BH639" s="166"/>
      <c r="BI639" s="166"/>
      <c r="BJ639" s="166"/>
      <c r="BK639" s="166"/>
      <c r="BL639" s="166"/>
      <c r="BM639" s="166"/>
      <c r="BN639" s="166"/>
      <c r="BO639" s="166"/>
      <c r="BP639" s="166"/>
      <c r="BQ639" s="166"/>
      <c r="BR639" s="166"/>
      <c r="BS639" s="166"/>
      <c r="BT639" s="166"/>
      <c r="BU639" s="166"/>
      <c r="BV639" s="166"/>
      <c r="BW639" s="166"/>
      <c r="BX639" s="166"/>
      <c r="BY639" s="166"/>
      <c r="BZ639" s="166"/>
      <c r="CA639" s="166"/>
      <c r="CB639" s="166"/>
      <c r="CC639" s="166"/>
      <c r="CD639" s="166"/>
      <c r="CE639" s="166"/>
      <c r="CF639" s="166"/>
      <c r="CG639" s="166"/>
      <c r="CH639" s="166"/>
      <c r="CI639" s="166"/>
      <c r="CJ639" s="166"/>
      <c r="CK639" s="166"/>
      <c r="CL639" s="166"/>
      <c r="CM639" s="166"/>
      <c r="CN639" s="166"/>
      <c r="CO639" s="166"/>
      <c r="CP639" s="166"/>
      <c r="CQ639" s="166"/>
      <c r="CR639" s="166"/>
      <c r="CS639" s="166"/>
      <c r="CT639" s="166"/>
      <c r="CU639" s="166"/>
      <c r="CV639" s="166"/>
      <c r="CW639" s="166"/>
      <c r="CX639" s="166"/>
      <c r="CY639" s="166"/>
      <c r="CZ639" s="166"/>
    </row>
    <row r="640" spans="1:104" ht="11.25" customHeight="1" x14ac:dyDescent="0.2">
      <c r="A640" s="166"/>
      <c r="B640" s="166"/>
      <c r="C640" s="166"/>
      <c r="D640" s="166"/>
      <c r="E640" s="166"/>
      <c r="F640" s="166"/>
      <c r="G640" s="166"/>
      <c r="H640" s="166"/>
      <c r="I640" s="166"/>
      <c r="J640" s="166"/>
      <c r="K640" s="166"/>
      <c r="L640" s="166"/>
      <c r="M640" s="166"/>
      <c r="N640" s="166"/>
      <c r="O640" s="166"/>
      <c r="P640" s="166"/>
      <c r="Q640" s="166"/>
      <c r="R640" s="166"/>
      <c r="S640" s="166"/>
      <c r="T640" s="168"/>
      <c r="U640" s="169"/>
      <c r="V640" s="169"/>
      <c r="W640" s="166"/>
      <c r="X640" s="166"/>
      <c r="Y640" s="166"/>
      <c r="Z640" s="166"/>
      <c r="AA640" s="166"/>
      <c r="AB640" s="166"/>
      <c r="AC640" s="166"/>
      <c r="AD640" s="166"/>
      <c r="AE640" s="166"/>
      <c r="AF640" s="166"/>
      <c r="AG640" s="166"/>
      <c r="AH640" s="166"/>
      <c r="AI640" s="166"/>
      <c r="AJ640" s="166"/>
      <c r="AK640" s="166"/>
      <c r="AL640" s="166"/>
      <c r="AM640" s="166"/>
      <c r="AN640" s="166"/>
      <c r="AO640" s="166"/>
      <c r="AP640" s="166"/>
      <c r="AQ640" s="166"/>
      <c r="AR640" s="166"/>
      <c r="AS640" s="166"/>
      <c r="AT640" s="166"/>
      <c r="AU640" s="166"/>
      <c r="AV640" s="166"/>
      <c r="AW640" s="166"/>
      <c r="AX640" s="166"/>
      <c r="AY640" s="166"/>
      <c r="AZ640" s="166"/>
      <c r="BA640" s="166"/>
      <c r="BB640" s="166"/>
      <c r="BC640" s="166"/>
      <c r="BD640" s="166"/>
      <c r="BE640" s="166"/>
      <c r="BF640" s="166"/>
      <c r="BG640" s="166"/>
      <c r="BH640" s="166"/>
      <c r="BI640" s="166"/>
      <c r="BJ640" s="166"/>
      <c r="BK640" s="166"/>
      <c r="BL640" s="166"/>
      <c r="BM640" s="166"/>
      <c r="BN640" s="166"/>
      <c r="BO640" s="166"/>
      <c r="BP640" s="166"/>
      <c r="BQ640" s="166"/>
      <c r="BR640" s="166"/>
      <c r="BS640" s="166"/>
      <c r="BT640" s="166"/>
      <c r="BU640" s="166"/>
      <c r="BV640" s="166"/>
      <c r="BW640" s="166"/>
      <c r="BX640" s="166"/>
      <c r="BY640" s="166"/>
      <c r="BZ640" s="166"/>
      <c r="CA640" s="166"/>
      <c r="CB640" s="166"/>
      <c r="CC640" s="166"/>
      <c r="CD640" s="166"/>
      <c r="CE640" s="166"/>
      <c r="CF640" s="166"/>
      <c r="CG640" s="166"/>
      <c r="CH640" s="166"/>
      <c r="CI640" s="166"/>
      <c r="CJ640" s="166"/>
      <c r="CK640" s="166"/>
      <c r="CL640" s="166"/>
      <c r="CM640" s="166"/>
      <c r="CN640" s="166"/>
      <c r="CO640" s="166"/>
      <c r="CP640" s="166"/>
      <c r="CQ640" s="166"/>
      <c r="CR640" s="166"/>
      <c r="CS640" s="166"/>
      <c r="CT640" s="166"/>
      <c r="CU640" s="166"/>
      <c r="CV640" s="166"/>
      <c r="CW640" s="166"/>
      <c r="CX640" s="166"/>
      <c r="CY640" s="166"/>
      <c r="CZ640" s="166"/>
    </row>
    <row r="641" spans="1:104" ht="11.25" customHeight="1" x14ac:dyDescent="0.2">
      <c r="A641" s="166"/>
      <c r="B641" s="166"/>
      <c r="C641" s="166"/>
      <c r="D641" s="166"/>
      <c r="E641" s="166"/>
      <c r="F641" s="166"/>
      <c r="G641" s="166"/>
      <c r="H641" s="166"/>
      <c r="I641" s="166"/>
      <c r="J641" s="166"/>
      <c r="K641" s="166"/>
      <c r="L641" s="166"/>
      <c r="M641" s="166"/>
      <c r="N641" s="166"/>
      <c r="O641" s="166"/>
      <c r="P641" s="166"/>
      <c r="Q641" s="166"/>
      <c r="R641" s="166"/>
      <c r="S641" s="166"/>
      <c r="T641" s="168"/>
      <c r="U641" s="169"/>
      <c r="V641" s="169"/>
      <c r="W641" s="166"/>
      <c r="X641" s="166"/>
      <c r="Y641" s="166"/>
      <c r="Z641" s="166"/>
      <c r="AA641" s="166"/>
      <c r="AB641" s="166"/>
      <c r="AC641" s="166"/>
      <c r="AD641" s="166"/>
      <c r="AE641" s="166"/>
      <c r="AF641" s="166"/>
      <c r="AG641" s="166"/>
      <c r="AH641" s="166"/>
      <c r="AI641" s="166"/>
      <c r="AJ641" s="166"/>
      <c r="AK641" s="166"/>
      <c r="AL641" s="166"/>
      <c r="AM641" s="166"/>
      <c r="AN641" s="166"/>
      <c r="AO641" s="166"/>
      <c r="AP641" s="166"/>
      <c r="AQ641" s="166"/>
      <c r="AR641" s="166"/>
      <c r="AS641" s="166"/>
      <c r="AT641" s="166"/>
      <c r="AU641" s="166"/>
      <c r="AV641" s="166"/>
      <c r="AW641" s="166"/>
      <c r="AX641" s="166"/>
      <c r="AY641" s="166"/>
      <c r="AZ641" s="166"/>
      <c r="BA641" s="166"/>
      <c r="BB641" s="166"/>
      <c r="BC641" s="166"/>
      <c r="BD641" s="166"/>
      <c r="BE641" s="166"/>
      <c r="BF641" s="166"/>
      <c r="BG641" s="166"/>
      <c r="BH641" s="166"/>
      <c r="BI641" s="166"/>
      <c r="BJ641" s="166"/>
      <c r="BK641" s="166"/>
      <c r="BL641" s="166"/>
      <c r="BM641" s="166"/>
      <c r="BN641" s="166"/>
      <c r="BO641" s="166"/>
      <c r="BP641" s="166"/>
      <c r="BQ641" s="166"/>
      <c r="BR641" s="166"/>
      <c r="BS641" s="166"/>
      <c r="BT641" s="166"/>
      <c r="BU641" s="166"/>
      <c r="BV641" s="166"/>
      <c r="BW641" s="166"/>
      <c r="BX641" s="166"/>
      <c r="BY641" s="166"/>
      <c r="BZ641" s="166"/>
      <c r="CA641" s="166"/>
      <c r="CB641" s="166"/>
      <c r="CC641" s="166"/>
      <c r="CD641" s="166"/>
      <c r="CE641" s="166"/>
      <c r="CF641" s="166"/>
      <c r="CG641" s="166"/>
      <c r="CH641" s="166"/>
      <c r="CI641" s="166"/>
      <c r="CJ641" s="166"/>
      <c r="CK641" s="166"/>
      <c r="CL641" s="166"/>
      <c r="CM641" s="166"/>
      <c r="CN641" s="166"/>
      <c r="CO641" s="166"/>
      <c r="CP641" s="166"/>
      <c r="CQ641" s="166"/>
      <c r="CR641" s="166"/>
      <c r="CS641" s="166"/>
      <c r="CT641" s="166"/>
      <c r="CU641" s="166"/>
      <c r="CV641" s="166"/>
      <c r="CW641" s="166"/>
      <c r="CX641" s="166"/>
      <c r="CY641" s="166"/>
      <c r="CZ641" s="166"/>
    </row>
    <row r="642" spans="1:104" ht="11.25" customHeight="1" x14ac:dyDescent="0.2">
      <c r="A642" s="166"/>
      <c r="B642" s="166"/>
      <c r="C642" s="166"/>
      <c r="D642" s="166"/>
      <c r="E642" s="166"/>
      <c r="F642" s="166"/>
      <c r="G642" s="166"/>
      <c r="H642" s="166"/>
      <c r="I642" s="166"/>
      <c r="J642" s="166"/>
      <c r="K642" s="166"/>
      <c r="L642" s="166"/>
      <c r="M642" s="166"/>
      <c r="N642" s="166"/>
      <c r="O642" s="166"/>
      <c r="P642" s="166"/>
      <c r="Q642" s="166"/>
      <c r="R642" s="166"/>
      <c r="S642" s="166"/>
      <c r="T642" s="168"/>
      <c r="U642" s="169"/>
      <c r="V642" s="169"/>
      <c r="W642" s="166"/>
      <c r="X642" s="166"/>
      <c r="Y642" s="166"/>
      <c r="Z642" s="166"/>
      <c r="AA642" s="166"/>
      <c r="AB642" s="166"/>
      <c r="AC642" s="166"/>
      <c r="AD642" s="166"/>
      <c r="AE642" s="166"/>
      <c r="AF642" s="166"/>
      <c r="AG642" s="166"/>
      <c r="AH642" s="166"/>
      <c r="AI642" s="166"/>
      <c r="AJ642" s="166"/>
      <c r="AK642" s="166"/>
      <c r="AL642" s="166"/>
      <c r="AM642" s="166"/>
      <c r="AN642" s="166"/>
      <c r="AO642" s="166"/>
      <c r="AP642" s="166"/>
      <c r="AQ642" s="166"/>
      <c r="AR642" s="166"/>
      <c r="AS642" s="166"/>
      <c r="AT642" s="166"/>
      <c r="AU642" s="166"/>
      <c r="AV642" s="166"/>
      <c r="AW642" s="166"/>
      <c r="AX642" s="166"/>
      <c r="AY642" s="166"/>
      <c r="AZ642" s="166"/>
      <c r="BA642" s="166"/>
      <c r="BB642" s="166"/>
      <c r="BC642" s="166"/>
      <c r="BD642" s="166"/>
      <c r="BE642" s="166"/>
      <c r="BF642" s="166"/>
      <c r="BG642" s="166"/>
      <c r="BH642" s="166"/>
      <c r="BI642" s="166"/>
      <c r="BJ642" s="166"/>
      <c r="BK642" s="166"/>
      <c r="BL642" s="166"/>
      <c r="BM642" s="166"/>
      <c r="BN642" s="166"/>
      <c r="BO642" s="166"/>
      <c r="BP642" s="166"/>
      <c r="BQ642" s="166"/>
      <c r="BR642" s="166"/>
      <c r="BS642" s="166"/>
      <c r="BT642" s="166"/>
      <c r="BU642" s="166"/>
      <c r="BV642" s="166"/>
      <c r="BW642" s="166"/>
      <c r="BX642" s="166"/>
      <c r="BY642" s="166"/>
      <c r="BZ642" s="166"/>
      <c r="CA642" s="166"/>
      <c r="CB642" s="166"/>
      <c r="CC642" s="166"/>
      <c r="CD642" s="166"/>
      <c r="CE642" s="166"/>
      <c r="CF642" s="166"/>
      <c r="CG642" s="166"/>
      <c r="CH642" s="166"/>
      <c r="CI642" s="166"/>
      <c r="CJ642" s="166"/>
      <c r="CK642" s="166"/>
      <c r="CL642" s="166"/>
      <c r="CM642" s="166"/>
      <c r="CN642" s="166"/>
      <c r="CO642" s="166"/>
      <c r="CP642" s="166"/>
      <c r="CQ642" s="166"/>
      <c r="CR642" s="166"/>
      <c r="CS642" s="166"/>
      <c r="CT642" s="166"/>
      <c r="CU642" s="166"/>
      <c r="CV642" s="166"/>
      <c r="CW642" s="166"/>
      <c r="CX642" s="166"/>
      <c r="CY642" s="166"/>
      <c r="CZ642" s="166"/>
    </row>
    <row r="643" spans="1:104" ht="11.25" customHeight="1" x14ac:dyDescent="0.2">
      <c r="A643" s="166"/>
      <c r="B643" s="166"/>
      <c r="C643" s="166"/>
      <c r="D643" s="166"/>
      <c r="E643" s="166"/>
      <c r="F643" s="166"/>
      <c r="G643" s="166"/>
      <c r="H643" s="166"/>
      <c r="I643" s="166"/>
      <c r="J643" s="166"/>
      <c r="K643" s="166"/>
      <c r="L643" s="166"/>
      <c r="M643" s="166"/>
      <c r="N643" s="166"/>
      <c r="O643" s="166"/>
      <c r="P643" s="166"/>
      <c r="Q643" s="166"/>
      <c r="R643" s="166"/>
      <c r="S643" s="166"/>
      <c r="T643" s="168"/>
      <c r="U643" s="169"/>
      <c r="V643" s="169"/>
      <c r="W643" s="166"/>
      <c r="X643" s="166"/>
      <c r="Y643" s="166"/>
      <c r="Z643" s="166"/>
      <c r="AA643" s="166"/>
      <c r="AB643" s="166"/>
      <c r="AC643" s="166"/>
      <c r="AD643" s="166"/>
      <c r="AE643" s="166"/>
      <c r="AF643" s="166"/>
      <c r="AG643" s="166"/>
      <c r="AH643" s="166"/>
      <c r="AI643" s="166"/>
      <c r="AJ643" s="166"/>
      <c r="AK643" s="166"/>
      <c r="AL643" s="166"/>
      <c r="AM643" s="166"/>
      <c r="AN643" s="166"/>
      <c r="AO643" s="166"/>
      <c r="AP643" s="166"/>
      <c r="AQ643" s="166"/>
      <c r="AR643" s="166"/>
      <c r="AS643" s="166"/>
      <c r="AT643" s="166"/>
      <c r="AU643" s="166"/>
      <c r="AV643" s="166"/>
      <c r="AW643" s="166"/>
      <c r="AX643" s="166"/>
      <c r="AY643" s="166"/>
      <c r="AZ643" s="166"/>
      <c r="BA643" s="166"/>
      <c r="BB643" s="166"/>
      <c r="BC643" s="166"/>
      <c r="BD643" s="166"/>
      <c r="BE643" s="166"/>
      <c r="BF643" s="166"/>
      <c r="BG643" s="166"/>
      <c r="BH643" s="166"/>
      <c r="BI643" s="166"/>
      <c r="BJ643" s="166"/>
      <c r="BK643" s="166"/>
      <c r="BL643" s="166"/>
      <c r="BM643" s="166"/>
      <c r="BN643" s="166"/>
      <c r="BO643" s="166"/>
      <c r="BP643" s="166"/>
      <c r="BQ643" s="166"/>
      <c r="BR643" s="166"/>
      <c r="BS643" s="166"/>
      <c r="BT643" s="166"/>
      <c r="BU643" s="166"/>
      <c r="BV643" s="166"/>
      <c r="BW643" s="166"/>
      <c r="BX643" s="166"/>
      <c r="BY643" s="166"/>
      <c r="BZ643" s="166"/>
      <c r="CA643" s="166"/>
      <c r="CB643" s="166"/>
      <c r="CC643" s="166"/>
      <c r="CD643" s="166"/>
      <c r="CE643" s="166"/>
      <c r="CF643" s="166"/>
      <c r="CG643" s="166"/>
      <c r="CH643" s="166"/>
      <c r="CI643" s="166"/>
      <c r="CJ643" s="166"/>
      <c r="CK643" s="166"/>
      <c r="CL643" s="166"/>
      <c r="CM643" s="166"/>
      <c r="CN643" s="166"/>
      <c r="CO643" s="166"/>
      <c r="CP643" s="166"/>
      <c r="CQ643" s="166"/>
      <c r="CR643" s="166"/>
      <c r="CS643" s="166"/>
      <c r="CT643" s="166"/>
      <c r="CU643" s="166"/>
      <c r="CV643" s="166"/>
      <c r="CW643" s="166"/>
      <c r="CX643" s="166"/>
      <c r="CY643" s="166"/>
      <c r="CZ643" s="166"/>
    </row>
    <row r="644" spans="1:104" ht="11.25" customHeight="1" x14ac:dyDescent="0.2">
      <c r="A644" s="166"/>
      <c r="B644" s="166"/>
      <c r="C644" s="166"/>
      <c r="D644" s="166"/>
      <c r="E644" s="166"/>
      <c r="F644" s="166"/>
      <c r="G644" s="166"/>
      <c r="H644" s="166"/>
      <c r="I644" s="166"/>
      <c r="J644" s="166"/>
      <c r="K644" s="166"/>
      <c r="L644" s="166"/>
      <c r="M644" s="166"/>
      <c r="N644" s="166"/>
      <c r="O644" s="166"/>
      <c r="P644" s="166"/>
      <c r="Q644" s="166"/>
      <c r="R644" s="166"/>
      <c r="S644" s="166"/>
      <c r="T644" s="168"/>
      <c r="U644" s="169"/>
      <c r="V644" s="169"/>
      <c r="W644" s="166"/>
      <c r="X644" s="166"/>
      <c r="Y644" s="166"/>
      <c r="Z644" s="166"/>
      <c r="AA644" s="166"/>
      <c r="AB644" s="166"/>
      <c r="AC644" s="166"/>
      <c r="AD644" s="166"/>
      <c r="AE644" s="166"/>
      <c r="AF644" s="166"/>
      <c r="AG644" s="166"/>
      <c r="AH644" s="166"/>
      <c r="AI644" s="166"/>
      <c r="AJ644" s="166"/>
      <c r="AK644" s="166"/>
      <c r="AL644" s="166"/>
      <c r="AM644" s="166"/>
      <c r="AN644" s="166"/>
      <c r="AO644" s="166"/>
      <c r="AP644" s="166"/>
      <c r="AQ644" s="166"/>
      <c r="AR644" s="166"/>
      <c r="AS644" s="166"/>
      <c r="AT644" s="166"/>
      <c r="AU644" s="166"/>
      <c r="AV644" s="166"/>
      <c r="AW644" s="166"/>
      <c r="AX644" s="166"/>
      <c r="AY644" s="166"/>
      <c r="AZ644" s="166"/>
      <c r="BA644" s="166"/>
      <c r="BB644" s="166"/>
      <c r="BC644" s="166"/>
      <c r="BD644" s="166"/>
      <c r="BE644" s="166"/>
      <c r="BF644" s="166"/>
      <c r="BG644" s="166"/>
      <c r="BH644" s="166"/>
      <c r="BI644" s="166"/>
      <c r="BJ644" s="166"/>
      <c r="BK644" s="166"/>
      <c r="BL644" s="166"/>
      <c r="BM644" s="166"/>
      <c r="BN644" s="166"/>
      <c r="BO644" s="166"/>
      <c r="BP644" s="166"/>
      <c r="BQ644" s="166"/>
      <c r="BR644" s="166"/>
      <c r="BS644" s="166"/>
      <c r="BT644" s="166"/>
      <c r="BU644" s="166"/>
      <c r="BV644" s="166"/>
      <c r="BW644" s="166"/>
      <c r="BX644" s="166"/>
      <c r="BY644" s="166"/>
      <c r="BZ644" s="166"/>
      <c r="CA644" s="166"/>
      <c r="CB644" s="166"/>
      <c r="CC644" s="166"/>
      <c r="CD644" s="166"/>
      <c r="CE644" s="166"/>
      <c r="CF644" s="166"/>
      <c r="CG644" s="166"/>
      <c r="CH644" s="166"/>
      <c r="CI644" s="166"/>
      <c r="CJ644" s="166"/>
      <c r="CK644" s="166"/>
      <c r="CL644" s="166"/>
      <c r="CM644" s="166"/>
      <c r="CN644" s="166"/>
      <c r="CO644" s="166"/>
      <c r="CP644" s="166"/>
      <c r="CQ644" s="166"/>
      <c r="CR644" s="166"/>
      <c r="CS644" s="166"/>
      <c r="CT644" s="166"/>
      <c r="CU644" s="166"/>
      <c r="CV644" s="166"/>
      <c r="CW644" s="166"/>
      <c r="CX644" s="166"/>
      <c r="CY644" s="166"/>
      <c r="CZ644" s="166"/>
    </row>
    <row r="645" spans="1:104" ht="11.25" customHeight="1" x14ac:dyDescent="0.2">
      <c r="A645" s="166"/>
      <c r="B645" s="166"/>
      <c r="C645" s="166"/>
      <c r="D645" s="166"/>
      <c r="E645" s="166"/>
      <c r="F645" s="166"/>
      <c r="G645" s="166"/>
      <c r="H645" s="166"/>
      <c r="I645" s="166"/>
      <c r="J645" s="166"/>
      <c r="K645" s="166"/>
      <c r="L645" s="166"/>
      <c r="M645" s="166"/>
      <c r="N645" s="166"/>
      <c r="O645" s="166"/>
      <c r="P645" s="166"/>
      <c r="Q645" s="166"/>
      <c r="R645" s="166"/>
      <c r="S645" s="166"/>
      <c r="T645" s="168"/>
      <c r="U645" s="169"/>
      <c r="V645" s="169"/>
      <c r="W645" s="166"/>
      <c r="X645" s="166"/>
      <c r="Y645" s="166"/>
      <c r="Z645" s="166"/>
      <c r="AA645" s="166"/>
      <c r="AB645" s="166"/>
      <c r="AC645" s="166"/>
      <c r="AD645" s="166"/>
      <c r="AE645" s="166"/>
      <c r="AF645" s="166"/>
      <c r="AG645" s="166"/>
      <c r="AH645" s="166"/>
      <c r="AI645" s="166"/>
      <c r="AJ645" s="166"/>
      <c r="AK645" s="166"/>
      <c r="AL645" s="166"/>
      <c r="AM645" s="166"/>
      <c r="AN645" s="166"/>
      <c r="AO645" s="166"/>
      <c r="AP645" s="166"/>
      <c r="AQ645" s="166"/>
      <c r="AR645" s="166"/>
      <c r="AS645" s="166"/>
      <c r="AT645" s="166"/>
      <c r="AU645" s="166"/>
      <c r="AV645" s="166"/>
      <c r="AW645" s="166"/>
      <c r="AX645" s="166"/>
      <c r="AY645" s="166"/>
      <c r="AZ645" s="166"/>
      <c r="BA645" s="166"/>
      <c r="BB645" s="166"/>
      <c r="BC645" s="166"/>
      <c r="BD645" s="166"/>
      <c r="BE645" s="166"/>
      <c r="BF645" s="166"/>
      <c r="BG645" s="166"/>
      <c r="BH645" s="166"/>
      <c r="BI645" s="166"/>
      <c r="BJ645" s="166"/>
      <c r="BK645" s="166"/>
      <c r="BL645" s="166"/>
      <c r="BM645" s="166"/>
      <c r="BN645" s="166"/>
      <c r="BO645" s="166"/>
      <c r="BP645" s="166"/>
      <c r="BQ645" s="166"/>
      <c r="BR645" s="166"/>
      <c r="BS645" s="166"/>
      <c r="BT645" s="166"/>
      <c r="BU645" s="166"/>
      <c r="BV645" s="166"/>
      <c r="BW645" s="166"/>
      <c r="BX645" s="166"/>
      <c r="BY645" s="166"/>
      <c r="BZ645" s="166"/>
      <c r="CA645" s="166"/>
      <c r="CB645" s="166"/>
      <c r="CC645" s="166"/>
      <c r="CD645" s="166"/>
      <c r="CE645" s="166"/>
      <c r="CF645" s="166"/>
      <c r="CG645" s="166"/>
      <c r="CH645" s="166"/>
      <c r="CI645" s="166"/>
      <c r="CJ645" s="166"/>
      <c r="CK645" s="166"/>
      <c r="CL645" s="166"/>
      <c r="CM645" s="166"/>
      <c r="CN645" s="166"/>
      <c r="CO645" s="166"/>
      <c r="CP645" s="166"/>
      <c r="CQ645" s="166"/>
      <c r="CR645" s="166"/>
      <c r="CS645" s="166"/>
      <c r="CT645" s="166"/>
      <c r="CU645" s="166"/>
      <c r="CV645" s="166"/>
      <c r="CW645" s="166"/>
      <c r="CX645" s="166"/>
      <c r="CY645" s="166"/>
      <c r="CZ645" s="166"/>
    </row>
    <row r="646" spans="1:104" ht="11.25" customHeight="1" x14ac:dyDescent="0.2">
      <c r="A646" s="166"/>
      <c r="B646" s="166"/>
      <c r="C646" s="166"/>
      <c r="D646" s="166"/>
      <c r="E646" s="166"/>
      <c r="F646" s="166"/>
      <c r="G646" s="166"/>
      <c r="H646" s="166"/>
      <c r="I646" s="166"/>
      <c r="J646" s="166"/>
      <c r="K646" s="166"/>
      <c r="L646" s="166"/>
      <c r="M646" s="166"/>
      <c r="N646" s="166"/>
      <c r="O646" s="166"/>
      <c r="P646" s="166"/>
      <c r="Q646" s="166"/>
      <c r="R646" s="166"/>
      <c r="S646" s="166"/>
      <c r="T646" s="168"/>
      <c r="U646" s="169"/>
      <c r="V646" s="169"/>
      <c r="W646" s="166"/>
      <c r="X646" s="166"/>
      <c r="Y646" s="166"/>
      <c r="Z646" s="166"/>
      <c r="AA646" s="166"/>
      <c r="AB646" s="166"/>
      <c r="AC646" s="166"/>
      <c r="AD646" s="166"/>
      <c r="AE646" s="166"/>
      <c r="AF646" s="166"/>
      <c r="AG646" s="166"/>
      <c r="AH646" s="166"/>
      <c r="AI646" s="166"/>
      <c r="AJ646" s="166"/>
      <c r="AK646" s="166"/>
      <c r="AL646" s="166"/>
      <c r="AM646" s="166"/>
      <c r="AN646" s="166"/>
      <c r="AO646" s="166"/>
      <c r="AP646" s="166"/>
      <c r="AQ646" s="166"/>
      <c r="AR646" s="166"/>
      <c r="AS646" s="166"/>
      <c r="AT646" s="166"/>
      <c r="AU646" s="166"/>
      <c r="AV646" s="166"/>
      <c r="AW646" s="166"/>
      <c r="AX646" s="166"/>
      <c r="AY646" s="166"/>
      <c r="AZ646" s="166"/>
      <c r="BA646" s="166"/>
      <c r="BB646" s="166"/>
      <c r="BC646" s="166"/>
      <c r="BD646" s="166"/>
      <c r="BE646" s="166"/>
      <c r="BF646" s="166"/>
      <c r="BG646" s="166"/>
      <c r="BH646" s="166"/>
      <c r="BI646" s="166"/>
      <c r="BJ646" s="166"/>
      <c r="BK646" s="166"/>
      <c r="BL646" s="166"/>
      <c r="BM646" s="166"/>
      <c r="BN646" s="166"/>
      <c r="BO646" s="166"/>
      <c r="BP646" s="166"/>
      <c r="BQ646" s="166"/>
      <c r="BR646" s="166"/>
      <c r="BS646" s="166"/>
      <c r="BT646" s="166"/>
      <c r="BU646" s="166"/>
      <c r="BV646" s="166"/>
      <c r="BW646" s="166"/>
      <c r="BX646" s="166"/>
      <c r="BY646" s="166"/>
      <c r="BZ646" s="166"/>
      <c r="CA646" s="166"/>
      <c r="CB646" s="166"/>
      <c r="CC646" s="166"/>
      <c r="CD646" s="166"/>
      <c r="CE646" s="166"/>
      <c r="CF646" s="166"/>
      <c r="CG646" s="166"/>
      <c r="CH646" s="166"/>
      <c r="CI646" s="166"/>
      <c r="CJ646" s="166"/>
      <c r="CK646" s="166"/>
      <c r="CL646" s="166"/>
      <c r="CM646" s="166"/>
      <c r="CN646" s="166"/>
      <c r="CO646" s="166"/>
      <c r="CP646" s="166"/>
      <c r="CQ646" s="166"/>
      <c r="CR646" s="166"/>
      <c r="CS646" s="166"/>
      <c r="CT646" s="166"/>
      <c r="CU646" s="166"/>
      <c r="CV646" s="166"/>
      <c r="CW646" s="166"/>
      <c r="CX646" s="166"/>
      <c r="CY646" s="166"/>
      <c r="CZ646" s="166"/>
    </row>
    <row r="647" spans="1:104" ht="11.25" customHeight="1" x14ac:dyDescent="0.2">
      <c r="A647" s="166"/>
      <c r="B647" s="166"/>
      <c r="C647" s="166"/>
      <c r="D647" s="166"/>
      <c r="E647" s="166"/>
      <c r="F647" s="166"/>
      <c r="G647" s="166"/>
      <c r="H647" s="166"/>
      <c r="I647" s="166"/>
      <c r="J647" s="166"/>
      <c r="K647" s="166"/>
      <c r="L647" s="166"/>
      <c r="M647" s="166"/>
      <c r="N647" s="166"/>
      <c r="O647" s="166"/>
      <c r="P647" s="166"/>
      <c r="Q647" s="166"/>
      <c r="R647" s="166"/>
      <c r="S647" s="166"/>
      <c r="T647" s="168"/>
      <c r="U647" s="169"/>
      <c r="V647" s="169"/>
      <c r="W647" s="166"/>
      <c r="X647" s="166"/>
      <c r="Y647" s="166"/>
      <c r="Z647" s="166"/>
      <c r="AA647" s="166"/>
      <c r="AB647" s="166"/>
      <c r="AC647" s="166"/>
      <c r="AD647" s="166"/>
      <c r="AE647" s="166"/>
      <c r="AF647" s="166"/>
      <c r="AG647" s="166"/>
      <c r="AH647" s="166"/>
      <c r="AI647" s="166"/>
      <c r="AJ647" s="166"/>
      <c r="AK647" s="166"/>
      <c r="AL647" s="166"/>
      <c r="AM647" s="166"/>
      <c r="AN647" s="166"/>
      <c r="AO647" s="166"/>
      <c r="AP647" s="166"/>
      <c r="AQ647" s="166"/>
      <c r="AR647" s="166"/>
      <c r="AS647" s="166"/>
      <c r="AT647" s="166"/>
      <c r="AU647" s="166"/>
      <c r="AV647" s="166"/>
      <c r="AW647" s="166"/>
      <c r="AX647" s="166"/>
      <c r="AY647" s="166"/>
      <c r="AZ647" s="166"/>
      <c r="BA647" s="166"/>
      <c r="BB647" s="166"/>
      <c r="BC647" s="166"/>
      <c r="BD647" s="166"/>
      <c r="BE647" s="166"/>
      <c r="BF647" s="166"/>
      <c r="BG647" s="166"/>
      <c r="BH647" s="166"/>
      <c r="BI647" s="166"/>
      <c r="BJ647" s="166"/>
      <c r="BK647" s="166"/>
      <c r="BL647" s="166"/>
      <c r="BM647" s="166"/>
      <c r="BN647" s="166"/>
      <c r="BO647" s="166"/>
      <c r="BP647" s="166"/>
      <c r="BQ647" s="166"/>
      <c r="BR647" s="166"/>
      <c r="BS647" s="166"/>
      <c r="BT647" s="166"/>
      <c r="BU647" s="166"/>
      <c r="BV647" s="166"/>
      <c r="BW647" s="166"/>
      <c r="BX647" s="166"/>
      <c r="BY647" s="166"/>
      <c r="BZ647" s="166"/>
      <c r="CA647" s="166"/>
      <c r="CB647" s="166"/>
      <c r="CC647" s="166"/>
      <c r="CD647" s="166"/>
      <c r="CE647" s="166"/>
      <c r="CF647" s="166"/>
      <c r="CG647" s="166"/>
      <c r="CH647" s="166"/>
      <c r="CI647" s="166"/>
      <c r="CJ647" s="166"/>
      <c r="CK647" s="166"/>
      <c r="CL647" s="166"/>
      <c r="CM647" s="166"/>
      <c r="CN647" s="166"/>
      <c r="CO647" s="166"/>
      <c r="CP647" s="166"/>
      <c r="CQ647" s="166"/>
      <c r="CR647" s="166"/>
      <c r="CS647" s="166"/>
      <c r="CT647" s="166"/>
      <c r="CU647" s="166"/>
      <c r="CV647" s="166"/>
      <c r="CW647" s="166"/>
      <c r="CX647" s="166"/>
      <c r="CY647" s="166"/>
      <c r="CZ647" s="166"/>
    </row>
    <row r="648" spans="1:104" ht="11.25" customHeight="1" x14ac:dyDescent="0.2">
      <c r="A648" s="166"/>
      <c r="B648" s="166"/>
      <c r="C648" s="166"/>
      <c r="D648" s="166"/>
      <c r="E648" s="166"/>
      <c r="F648" s="166"/>
      <c r="G648" s="166"/>
      <c r="H648" s="166"/>
      <c r="I648" s="166"/>
      <c r="J648" s="166"/>
      <c r="K648" s="166"/>
      <c r="L648" s="166"/>
      <c r="M648" s="166"/>
      <c r="N648" s="166"/>
      <c r="O648" s="166"/>
      <c r="P648" s="166"/>
      <c r="Q648" s="166"/>
      <c r="R648" s="166"/>
      <c r="S648" s="166"/>
      <c r="T648" s="168"/>
      <c r="U648" s="169"/>
      <c r="V648" s="169"/>
      <c r="W648" s="166"/>
      <c r="X648" s="166"/>
      <c r="Y648" s="166"/>
      <c r="Z648" s="166"/>
      <c r="AA648" s="166"/>
      <c r="AB648" s="166"/>
      <c r="AC648" s="166"/>
      <c r="AD648" s="166"/>
      <c r="AE648" s="166"/>
      <c r="AF648" s="166"/>
      <c r="AG648" s="166"/>
      <c r="AH648" s="166"/>
      <c r="AI648" s="166"/>
      <c r="AJ648" s="166"/>
      <c r="AK648" s="166"/>
      <c r="AL648" s="166"/>
      <c r="AM648" s="166"/>
      <c r="AN648" s="166"/>
      <c r="AO648" s="166"/>
      <c r="AP648" s="166"/>
      <c r="AQ648" s="166"/>
      <c r="AR648" s="166"/>
      <c r="AS648" s="166"/>
      <c r="AT648" s="166"/>
      <c r="AU648" s="166"/>
      <c r="AV648" s="166"/>
      <c r="AW648" s="166"/>
      <c r="AX648" s="166"/>
      <c r="AY648" s="166"/>
      <c r="AZ648" s="166"/>
      <c r="BA648" s="166"/>
      <c r="BB648" s="166"/>
      <c r="BC648" s="166"/>
      <c r="BD648" s="166"/>
      <c r="BE648" s="166"/>
      <c r="BF648" s="166"/>
      <c r="BG648" s="166"/>
      <c r="BH648" s="166"/>
      <c r="BI648" s="166"/>
      <c r="BJ648" s="166"/>
      <c r="BK648" s="166"/>
      <c r="BL648" s="166"/>
      <c r="BM648" s="166"/>
      <c r="BN648" s="166"/>
      <c r="BO648" s="166"/>
      <c r="BP648" s="166"/>
      <c r="BQ648" s="166"/>
      <c r="BR648" s="166"/>
      <c r="BS648" s="166"/>
      <c r="BT648" s="166"/>
      <c r="BU648" s="166"/>
      <c r="BV648" s="166"/>
      <c r="BW648" s="166"/>
      <c r="BX648" s="166"/>
      <c r="BY648" s="166"/>
      <c r="BZ648" s="166"/>
      <c r="CA648" s="166"/>
      <c r="CB648" s="166"/>
      <c r="CC648" s="166"/>
      <c r="CD648" s="166"/>
      <c r="CE648" s="166"/>
      <c r="CF648" s="166"/>
      <c r="CG648" s="166"/>
      <c r="CH648" s="166"/>
      <c r="CI648" s="166"/>
      <c r="CJ648" s="166"/>
      <c r="CK648" s="166"/>
      <c r="CL648" s="166"/>
      <c r="CM648" s="166"/>
      <c r="CN648" s="166"/>
      <c r="CO648" s="166"/>
      <c r="CP648" s="166"/>
      <c r="CQ648" s="166"/>
      <c r="CR648" s="166"/>
      <c r="CS648" s="166"/>
      <c r="CT648" s="166"/>
      <c r="CU648" s="166"/>
      <c r="CV648" s="166"/>
      <c r="CW648" s="166"/>
      <c r="CX648" s="166"/>
      <c r="CY648" s="166"/>
      <c r="CZ648" s="166"/>
    </row>
    <row r="649" spans="1:104" ht="11.25" customHeight="1" x14ac:dyDescent="0.2">
      <c r="A649" s="166"/>
      <c r="B649" s="166"/>
      <c r="C649" s="166"/>
      <c r="D649" s="166"/>
      <c r="E649" s="166"/>
      <c r="F649" s="166"/>
      <c r="G649" s="166"/>
      <c r="H649" s="166"/>
      <c r="I649" s="166"/>
      <c r="J649" s="166"/>
      <c r="K649" s="166"/>
      <c r="L649" s="166"/>
      <c r="M649" s="166"/>
      <c r="N649" s="166"/>
      <c r="O649" s="166"/>
      <c r="P649" s="166"/>
      <c r="Q649" s="166"/>
      <c r="R649" s="166"/>
      <c r="S649" s="166"/>
      <c r="T649" s="168"/>
      <c r="U649" s="169"/>
      <c r="V649" s="169"/>
      <c r="W649" s="166"/>
      <c r="X649" s="166"/>
      <c r="Y649" s="166"/>
      <c r="Z649" s="166"/>
      <c r="AA649" s="166"/>
      <c r="AB649" s="166"/>
      <c r="AC649" s="166"/>
      <c r="AD649" s="166"/>
      <c r="AE649" s="166"/>
      <c r="AF649" s="166"/>
      <c r="AG649" s="166"/>
      <c r="AH649" s="166"/>
      <c r="AI649" s="166"/>
      <c r="AJ649" s="166"/>
      <c r="AK649" s="166"/>
      <c r="AL649" s="166"/>
      <c r="AM649" s="166"/>
      <c r="AN649" s="166"/>
      <c r="AO649" s="166"/>
      <c r="AP649" s="166"/>
      <c r="AQ649" s="166"/>
      <c r="AR649" s="166"/>
      <c r="AS649" s="166"/>
      <c r="AT649" s="166"/>
      <c r="AU649" s="166"/>
      <c r="AV649" s="166"/>
      <c r="AW649" s="166"/>
      <c r="AX649" s="166"/>
      <c r="AY649" s="166"/>
      <c r="AZ649" s="166"/>
      <c r="BA649" s="166"/>
      <c r="BB649" s="166"/>
      <c r="BC649" s="166"/>
      <c r="BD649" s="166"/>
      <c r="BE649" s="166"/>
      <c r="BF649" s="166"/>
      <c r="BG649" s="166"/>
      <c r="BH649" s="166"/>
      <c r="BI649" s="166"/>
      <c r="BJ649" s="166"/>
      <c r="BK649" s="166"/>
      <c r="BL649" s="166"/>
      <c r="BM649" s="166"/>
      <c r="BN649" s="166"/>
      <c r="BO649" s="166"/>
      <c r="BP649" s="166"/>
      <c r="BQ649" s="166"/>
      <c r="BR649" s="166"/>
      <c r="BS649" s="166"/>
      <c r="BT649" s="166"/>
      <c r="BU649" s="166"/>
      <c r="BV649" s="166"/>
      <c r="BW649" s="166"/>
      <c r="BX649" s="166"/>
      <c r="BY649" s="166"/>
      <c r="BZ649" s="166"/>
      <c r="CA649" s="166"/>
      <c r="CB649" s="166"/>
      <c r="CC649" s="166"/>
      <c r="CD649" s="166"/>
      <c r="CE649" s="166"/>
      <c r="CF649" s="166"/>
      <c r="CG649" s="166"/>
      <c r="CH649" s="166"/>
      <c r="CI649" s="166"/>
      <c r="CJ649" s="166"/>
      <c r="CK649" s="166"/>
      <c r="CL649" s="166"/>
      <c r="CM649" s="166"/>
      <c r="CN649" s="166"/>
      <c r="CO649" s="166"/>
      <c r="CP649" s="166"/>
      <c r="CQ649" s="166"/>
      <c r="CR649" s="166"/>
      <c r="CS649" s="166"/>
      <c r="CT649" s="166"/>
      <c r="CU649" s="166"/>
      <c r="CV649" s="166"/>
      <c r="CW649" s="166"/>
      <c r="CX649" s="166"/>
      <c r="CY649" s="166"/>
      <c r="CZ649" s="166"/>
    </row>
    <row r="650" spans="1:104" ht="11.25" customHeight="1" x14ac:dyDescent="0.2">
      <c r="A650" s="166"/>
      <c r="B650" s="166"/>
      <c r="C650" s="166"/>
      <c r="D650" s="166"/>
      <c r="E650" s="166"/>
      <c r="F650" s="166"/>
      <c r="G650" s="166"/>
      <c r="H650" s="166"/>
      <c r="I650" s="166"/>
      <c r="J650" s="166"/>
      <c r="K650" s="166"/>
      <c r="L650" s="166"/>
      <c r="M650" s="166"/>
      <c r="N650" s="166"/>
      <c r="O650" s="166"/>
      <c r="P650" s="166"/>
      <c r="Q650" s="166"/>
      <c r="R650" s="166"/>
      <c r="S650" s="166"/>
      <c r="T650" s="168"/>
      <c r="U650" s="169"/>
      <c r="V650" s="169"/>
      <c r="W650" s="166"/>
      <c r="X650" s="166"/>
      <c r="Y650" s="166"/>
      <c r="Z650" s="166"/>
      <c r="AA650" s="166"/>
      <c r="AB650" s="166"/>
      <c r="AC650" s="166"/>
      <c r="AD650" s="166"/>
      <c r="AE650" s="166"/>
      <c r="AF650" s="166"/>
      <c r="AG650" s="166"/>
      <c r="AH650" s="166"/>
      <c r="AI650" s="166"/>
      <c r="AJ650" s="166"/>
      <c r="AK650" s="166"/>
      <c r="AL650" s="166"/>
      <c r="AM650" s="166"/>
      <c r="AN650" s="166"/>
      <c r="AO650" s="166"/>
      <c r="AP650" s="166"/>
      <c r="AQ650" s="166"/>
      <c r="AR650" s="166"/>
      <c r="AS650" s="166"/>
      <c r="AT650" s="166"/>
      <c r="AU650" s="166"/>
      <c r="AV650" s="166"/>
      <c r="AW650" s="166"/>
      <c r="AX650" s="166"/>
      <c r="AY650" s="166"/>
      <c r="AZ650" s="166"/>
      <c r="BA650" s="166"/>
      <c r="BB650" s="166"/>
      <c r="BC650" s="166"/>
      <c r="BD650" s="166"/>
      <c r="BE650" s="166"/>
      <c r="BF650" s="166"/>
      <c r="BG650" s="166"/>
      <c r="BH650" s="166"/>
      <c r="BI650" s="166"/>
      <c r="BJ650" s="166"/>
      <c r="BK650" s="166"/>
      <c r="BL650" s="166"/>
      <c r="BM650" s="166"/>
      <c r="BN650" s="166"/>
      <c r="BO650" s="166"/>
      <c r="BP650" s="166"/>
      <c r="BQ650" s="166"/>
      <c r="BR650" s="166"/>
      <c r="BS650" s="166"/>
      <c r="BT650" s="166"/>
      <c r="BU650" s="166"/>
      <c r="BV650" s="166"/>
      <c r="BW650" s="166"/>
      <c r="BX650" s="166"/>
      <c r="BY650" s="166"/>
      <c r="BZ650" s="166"/>
      <c r="CA650" s="166"/>
      <c r="CB650" s="166"/>
      <c r="CC650" s="166"/>
      <c r="CD650" s="166"/>
      <c r="CE650" s="166"/>
      <c r="CF650" s="166"/>
      <c r="CG650" s="166"/>
      <c r="CH650" s="166"/>
      <c r="CI650" s="166"/>
      <c r="CJ650" s="166"/>
      <c r="CK650" s="166"/>
      <c r="CL650" s="166"/>
      <c r="CM650" s="166"/>
      <c r="CN650" s="166"/>
      <c r="CO650" s="166"/>
      <c r="CP650" s="166"/>
      <c r="CQ650" s="166"/>
      <c r="CR650" s="166"/>
      <c r="CS650" s="166"/>
      <c r="CT650" s="166"/>
      <c r="CU650" s="166"/>
      <c r="CV650" s="166"/>
      <c r="CW650" s="166"/>
      <c r="CX650" s="166"/>
      <c r="CY650" s="166"/>
      <c r="CZ650" s="166"/>
    </row>
    <row r="651" spans="1:104" ht="11.25" customHeight="1" x14ac:dyDescent="0.2">
      <c r="A651" s="166"/>
      <c r="B651" s="166"/>
      <c r="C651" s="166"/>
      <c r="D651" s="166"/>
      <c r="E651" s="166"/>
      <c r="F651" s="166"/>
      <c r="G651" s="166"/>
      <c r="H651" s="166"/>
      <c r="I651" s="166"/>
      <c r="J651" s="166"/>
      <c r="K651" s="166"/>
      <c r="L651" s="166"/>
      <c r="M651" s="166"/>
      <c r="N651" s="166"/>
      <c r="O651" s="166"/>
      <c r="P651" s="166"/>
      <c r="Q651" s="166"/>
      <c r="R651" s="166"/>
      <c r="S651" s="166"/>
      <c r="T651" s="168"/>
      <c r="U651" s="169"/>
      <c r="V651" s="169"/>
      <c r="W651" s="166"/>
      <c r="X651" s="166"/>
      <c r="Y651" s="166"/>
      <c r="Z651" s="166"/>
      <c r="AA651" s="166"/>
      <c r="AB651" s="166"/>
      <c r="AC651" s="166"/>
      <c r="AD651" s="166"/>
      <c r="AE651" s="166"/>
      <c r="AF651" s="166"/>
      <c r="AG651" s="166"/>
      <c r="AH651" s="166"/>
      <c r="AI651" s="166"/>
      <c r="AJ651" s="166"/>
      <c r="AK651" s="166"/>
      <c r="AL651" s="166"/>
      <c r="AM651" s="166"/>
      <c r="AN651" s="166"/>
      <c r="AO651" s="166"/>
      <c r="AP651" s="166"/>
      <c r="AQ651" s="166"/>
      <c r="AR651" s="166"/>
      <c r="AS651" s="166"/>
      <c r="AT651" s="166"/>
      <c r="AU651" s="166"/>
      <c r="AV651" s="166"/>
      <c r="AW651" s="166"/>
      <c r="AX651" s="166"/>
      <c r="AY651" s="166"/>
      <c r="AZ651" s="166"/>
      <c r="BA651" s="166"/>
      <c r="BB651" s="166"/>
      <c r="BC651" s="166"/>
      <c r="BD651" s="166"/>
      <c r="BE651" s="166"/>
      <c r="BF651" s="166"/>
      <c r="BG651" s="166"/>
      <c r="BH651" s="166"/>
      <c r="BI651" s="166"/>
      <c r="BJ651" s="166"/>
      <c r="BK651" s="166"/>
      <c r="BL651" s="166"/>
      <c r="BM651" s="166"/>
      <c r="BN651" s="166"/>
      <c r="BO651" s="166"/>
      <c r="BP651" s="166"/>
      <c r="BQ651" s="166"/>
      <c r="BR651" s="166"/>
      <c r="BS651" s="166"/>
      <c r="BT651" s="166"/>
      <c r="BU651" s="166"/>
      <c r="BV651" s="166"/>
      <c r="BW651" s="166"/>
      <c r="BX651" s="166"/>
      <c r="BY651" s="166"/>
      <c r="BZ651" s="166"/>
      <c r="CA651" s="166"/>
      <c r="CB651" s="166"/>
      <c r="CC651" s="166"/>
      <c r="CD651" s="166"/>
      <c r="CE651" s="166"/>
      <c r="CF651" s="166"/>
      <c r="CG651" s="166"/>
      <c r="CH651" s="166"/>
      <c r="CI651" s="166"/>
      <c r="CJ651" s="166"/>
      <c r="CK651" s="166"/>
      <c r="CL651" s="166"/>
      <c r="CM651" s="166"/>
      <c r="CN651" s="166"/>
      <c r="CO651" s="166"/>
      <c r="CP651" s="166"/>
      <c r="CQ651" s="166"/>
      <c r="CR651" s="166"/>
      <c r="CS651" s="166"/>
      <c r="CT651" s="166"/>
      <c r="CU651" s="166"/>
      <c r="CV651" s="166"/>
      <c r="CW651" s="166"/>
      <c r="CX651" s="166"/>
      <c r="CY651" s="166"/>
      <c r="CZ651" s="166"/>
    </row>
    <row r="652" spans="1:104" ht="11.25" customHeight="1" x14ac:dyDescent="0.2">
      <c r="A652" s="166"/>
      <c r="B652" s="166"/>
      <c r="C652" s="166"/>
      <c r="D652" s="166"/>
      <c r="E652" s="166"/>
      <c r="F652" s="166"/>
      <c r="G652" s="166"/>
      <c r="H652" s="166"/>
      <c r="I652" s="166"/>
      <c r="J652" s="166"/>
      <c r="K652" s="166"/>
      <c r="L652" s="166"/>
      <c r="M652" s="166"/>
      <c r="N652" s="166"/>
      <c r="O652" s="166"/>
      <c r="P652" s="166"/>
      <c r="Q652" s="166"/>
      <c r="R652" s="166"/>
      <c r="S652" s="166"/>
      <c r="T652" s="168"/>
      <c r="U652" s="169"/>
      <c r="V652" s="169"/>
      <c r="W652" s="166"/>
      <c r="X652" s="166"/>
      <c r="Y652" s="166"/>
      <c r="Z652" s="166"/>
      <c r="AA652" s="166"/>
      <c r="AB652" s="166"/>
      <c r="AC652" s="166"/>
      <c r="AD652" s="166"/>
      <c r="AE652" s="166"/>
      <c r="AF652" s="166"/>
      <c r="AG652" s="166"/>
      <c r="AH652" s="166"/>
      <c r="AI652" s="166"/>
      <c r="AJ652" s="166"/>
      <c r="AK652" s="166"/>
      <c r="AL652" s="166"/>
      <c r="AM652" s="166"/>
      <c r="AN652" s="166"/>
      <c r="AO652" s="166"/>
      <c r="AP652" s="166"/>
      <c r="AQ652" s="166"/>
      <c r="AR652" s="166"/>
      <c r="AS652" s="166"/>
      <c r="AT652" s="166"/>
      <c r="AU652" s="166"/>
      <c r="AV652" s="166"/>
      <c r="AW652" s="166"/>
      <c r="AX652" s="166"/>
      <c r="AY652" s="166"/>
      <c r="AZ652" s="166"/>
      <c r="BA652" s="166"/>
      <c r="BB652" s="166"/>
      <c r="BC652" s="166"/>
      <c r="BD652" s="166"/>
      <c r="BE652" s="166"/>
      <c r="BF652" s="166"/>
      <c r="BG652" s="166"/>
      <c r="BH652" s="166"/>
      <c r="BI652" s="166"/>
      <c r="BJ652" s="166"/>
      <c r="BK652" s="166"/>
      <c r="BL652" s="166"/>
      <c r="BM652" s="166"/>
      <c r="BN652" s="166"/>
      <c r="BO652" s="166"/>
      <c r="BP652" s="166"/>
      <c r="BQ652" s="166"/>
      <c r="BR652" s="166"/>
      <c r="BS652" s="166"/>
      <c r="BT652" s="166"/>
      <c r="BU652" s="166"/>
      <c r="BV652" s="166"/>
      <c r="BW652" s="166"/>
      <c r="BX652" s="166"/>
      <c r="BY652" s="166"/>
      <c r="BZ652" s="166"/>
      <c r="CA652" s="166"/>
      <c r="CB652" s="166"/>
      <c r="CC652" s="166"/>
      <c r="CD652" s="166"/>
      <c r="CE652" s="166"/>
      <c r="CF652" s="166"/>
      <c r="CG652" s="166"/>
      <c r="CH652" s="166"/>
      <c r="CI652" s="166"/>
      <c r="CJ652" s="166"/>
      <c r="CK652" s="166"/>
      <c r="CL652" s="166"/>
      <c r="CM652" s="166"/>
      <c r="CN652" s="166"/>
      <c r="CO652" s="166"/>
      <c r="CP652" s="166"/>
      <c r="CQ652" s="166"/>
      <c r="CR652" s="166"/>
      <c r="CS652" s="166"/>
      <c r="CT652" s="166"/>
      <c r="CU652" s="166"/>
      <c r="CV652" s="166"/>
      <c r="CW652" s="166"/>
      <c r="CX652" s="166"/>
      <c r="CY652" s="166"/>
      <c r="CZ652" s="166"/>
    </row>
    <row r="653" spans="1:104" ht="11.25" customHeight="1" x14ac:dyDescent="0.2">
      <c r="A653" s="166"/>
      <c r="B653" s="166"/>
      <c r="C653" s="166"/>
      <c r="D653" s="166"/>
      <c r="E653" s="166"/>
      <c r="F653" s="166"/>
      <c r="G653" s="166"/>
      <c r="H653" s="166"/>
      <c r="I653" s="166"/>
      <c r="J653" s="166"/>
      <c r="K653" s="166"/>
      <c r="L653" s="166"/>
      <c r="M653" s="166"/>
      <c r="N653" s="166"/>
      <c r="O653" s="166"/>
      <c r="P653" s="166"/>
      <c r="Q653" s="166"/>
      <c r="R653" s="166"/>
      <c r="S653" s="166"/>
      <c r="T653" s="168"/>
      <c r="U653" s="169"/>
      <c r="V653" s="169"/>
      <c r="W653" s="166"/>
      <c r="X653" s="166"/>
      <c r="Y653" s="166"/>
      <c r="Z653" s="166"/>
      <c r="AA653" s="166"/>
      <c r="AB653" s="166"/>
      <c r="AC653" s="166"/>
      <c r="AD653" s="166"/>
      <c r="AE653" s="166"/>
      <c r="AF653" s="166"/>
      <c r="AG653" s="166"/>
      <c r="AH653" s="166"/>
      <c r="AI653" s="166"/>
      <c r="AJ653" s="166"/>
      <c r="AK653" s="166"/>
      <c r="AL653" s="166"/>
      <c r="AM653" s="166"/>
      <c r="AN653" s="166"/>
      <c r="AO653" s="166"/>
      <c r="AP653" s="166"/>
      <c r="AQ653" s="166"/>
      <c r="AR653" s="166"/>
      <c r="AS653" s="166"/>
      <c r="AT653" s="166"/>
      <c r="AU653" s="166"/>
      <c r="AV653" s="166"/>
      <c r="AW653" s="166"/>
      <c r="AX653" s="166"/>
      <c r="AY653" s="166"/>
      <c r="AZ653" s="166"/>
      <c r="BA653" s="166"/>
      <c r="BB653" s="166"/>
      <c r="BC653" s="166"/>
      <c r="BD653" s="166"/>
      <c r="BE653" s="166"/>
      <c r="BF653" s="166"/>
      <c r="BG653" s="166"/>
      <c r="BH653" s="166"/>
      <c r="BI653" s="166"/>
      <c r="BJ653" s="166"/>
      <c r="BK653" s="166"/>
      <c r="BL653" s="166"/>
      <c r="BM653" s="166"/>
      <c r="BN653" s="166"/>
      <c r="BO653" s="166"/>
      <c r="BP653" s="166"/>
      <c r="BQ653" s="166"/>
      <c r="BR653" s="166"/>
      <c r="BS653" s="166"/>
      <c r="BT653" s="166"/>
      <c r="BU653" s="166"/>
      <c r="BV653" s="166"/>
      <c r="BW653" s="166"/>
      <c r="BX653" s="166"/>
      <c r="BY653" s="166"/>
      <c r="BZ653" s="166"/>
      <c r="CA653" s="166"/>
      <c r="CB653" s="166"/>
      <c r="CC653" s="166"/>
      <c r="CD653" s="166"/>
      <c r="CE653" s="166"/>
      <c r="CF653" s="166"/>
      <c r="CG653" s="166"/>
      <c r="CH653" s="166"/>
      <c r="CI653" s="166"/>
      <c r="CJ653" s="166"/>
      <c r="CK653" s="166"/>
      <c r="CL653" s="166"/>
      <c r="CM653" s="166"/>
      <c r="CN653" s="166"/>
      <c r="CO653" s="166"/>
      <c r="CP653" s="166"/>
      <c r="CQ653" s="166"/>
      <c r="CR653" s="166"/>
      <c r="CS653" s="166"/>
      <c r="CT653" s="166"/>
      <c r="CU653" s="166"/>
      <c r="CV653" s="166"/>
      <c r="CW653" s="166"/>
      <c r="CX653" s="166"/>
      <c r="CY653" s="166"/>
      <c r="CZ653" s="166"/>
    </row>
    <row r="654" spans="1:104" ht="11.25" customHeight="1" x14ac:dyDescent="0.2">
      <c r="A654" s="166"/>
      <c r="B654" s="166"/>
      <c r="C654" s="166"/>
      <c r="D654" s="166"/>
      <c r="E654" s="166"/>
      <c r="F654" s="166"/>
      <c r="G654" s="166"/>
      <c r="H654" s="166"/>
      <c r="I654" s="166"/>
      <c r="J654" s="166"/>
      <c r="K654" s="166"/>
      <c r="L654" s="166"/>
      <c r="M654" s="166"/>
      <c r="N654" s="166"/>
      <c r="O654" s="166"/>
      <c r="P654" s="166"/>
      <c r="Q654" s="166"/>
      <c r="R654" s="166"/>
      <c r="S654" s="166"/>
      <c r="T654" s="168"/>
      <c r="U654" s="169"/>
      <c r="V654" s="169"/>
      <c r="W654" s="166"/>
      <c r="X654" s="166"/>
      <c r="Y654" s="166"/>
      <c r="Z654" s="166"/>
      <c r="AA654" s="166"/>
      <c r="AB654" s="166"/>
      <c r="AC654" s="166"/>
      <c r="AD654" s="166"/>
      <c r="AE654" s="166"/>
      <c r="AF654" s="166"/>
      <c r="AG654" s="166"/>
      <c r="AH654" s="166"/>
      <c r="AI654" s="166"/>
      <c r="AJ654" s="166"/>
      <c r="AK654" s="166"/>
      <c r="AL654" s="166"/>
      <c r="AM654" s="166"/>
      <c r="AN654" s="166"/>
      <c r="AO654" s="166"/>
      <c r="AP654" s="166"/>
      <c r="AQ654" s="166"/>
      <c r="AR654" s="166"/>
      <c r="AS654" s="166"/>
      <c r="AT654" s="166"/>
      <c r="AU654" s="166"/>
      <c r="AV654" s="166"/>
      <c r="AW654" s="166"/>
      <c r="AX654" s="166"/>
      <c r="AY654" s="166"/>
      <c r="AZ654" s="166"/>
      <c r="BA654" s="166"/>
      <c r="BB654" s="166"/>
      <c r="BC654" s="166"/>
      <c r="BD654" s="166"/>
      <c r="BE654" s="166"/>
      <c r="BF654" s="166"/>
      <c r="BG654" s="166"/>
      <c r="BH654" s="166"/>
      <c r="BI654" s="166"/>
      <c r="BJ654" s="166"/>
      <c r="BK654" s="166"/>
      <c r="BL654" s="166"/>
      <c r="BM654" s="166"/>
      <c r="BN654" s="166"/>
      <c r="BO654" s="166"/>
      <c r="BP654" s="166"/>
      <c r="BQ654" s="166"/>
      <c r="BR654" s="166"/>
      <c r="BS654" s="166"/>
      <c r="BT654" s="166"/>
      <c r="BU654" s="166"/>
      <c r="BV654" s="166"/>
      <c r="BW654" s="166"/>
      <c r="BX654" s="166"/>
      <c r="BY654" s="166"/>
      <c r="BZ654" s="166"/>
      <c r="CA654" s="166"/>
      <c r="CB654" s="166"/>
      <c r="CC654" s="166"/>
      <c r="CD654" s="166"/>
      <c r="CE654" s="166"/>
      <c r="CF654" s="166"/>
      <c r="CG654" s="166"/>
      <c r="CH654" s="166"/>
      <c r="CI654" s="166"/>
      <c r="CJ654" s="166"/>
      <c r="CK654" s="166"/>
      <c r="CL654" s="166"/>
      <c r="CM654" s="166"/>
      <c r="CN654" s="166"/>
      <c r="CO654" s="166"/>
      <c r="CP654" s="166"/>
      <c r="CQ654" s="166"/>
      <c r="CR654" s="166"/>
      <c r="CS654" s="166"/>
      <c r="CT654" s="166"/>
      <c r="CU654" s="166"/>
      <c r="CV654" s="166"/>
      <c r="CW654" s="166"/>
      <c r="CX654" s="166"/>
      <c r="CY654" s="166"/>
      <c r="CZ654" s="166"/>
    </row>
    <row r="655" spans="1:104" ht="11.25" customHeight="1" x14ac:dyDescent="0.2">
      <c r="A655" s="166"/>
      <c r="B655" s="166"/>
      <c r="C655" s="166"/>
      <c r="D655" s="166"/>
      <c r="E655" s="166"/>
      <c r="F655" s="166"/>
      <c r="G655" s="166"/>
      <c r="H655" s="166"/>
      <c r="I655" s="166"/>
      <c r="J655" s="166"/>
      <c r="K655" s="166"/>
      <c r="L655" s="166"/>
      <c r="M655" s="166"/>
      <c r="N655" s="166"/>
      <c r="O655" s="166"/>
      <c r="P655" s="166"/>
      <c r="Q655" s="166"/>
      <c r="R655" s="166"/>
      <c r="S655" s="166"/>
      <c r="T655" s="168"/>
      <c r="U655" s="169"/>
      <c r="V655" s="169"/>
      <c r="W655" s="166"/>
      <c r="X655" s="166"/>
      <c r="Y655" s="166"/>
      <c r="Z655" s="166"/>
      <c r="AA655" s="166"/>
      <c r="AB655" s="166"/>
      <c r="AC655" s="166"/>
      <c r="AD655" s="166"/>
      <c r="AE655" s="166"/>
      <c r="AF655" s="166"/>
      <c r="AG655" s="166"/>
      <c r="AH655" s="166"/>
      <c r="AI655" s="166"/>
      <c r="AJ655" s="166"/>
      <c r="AK655" s="166"/>
      <c r="AL655" s="166"/>
      <c r="AM655" s="166"/>
      <c r="AN655" s="166"/>
      <c r="AO655" s="166"/>
      <c r="AP655" s="166"/>
      <c r="AQ655" s="166"/>
      <c r="AR655" s="166"/>
      <c r="AS655" s="166"/>
      <c r="AT655" s="166"/>
      <c r="AU655" s="166"/>
      <c r="AV655" s="166"/>
      <c r="AW655" s="166"/>
      <c r="AX655" s="166"/>
      <c r="AY655" s="166"/>
      <c r="AZ655" s="166"/>
      <c r="BA655" s="166"/>
      <c r="BB655" s="166"/>
      <c r="BC655" s="166"/>
      <c r="BD655" s="166"/>
      <c r="BE655" s="166"/>
      <c r="BF655" s="166"/>
      <c r="BG655" s="166"/>
      <c r="BH655" s="166"/>
      <c r="BI655" s="166"/>
      <c r="BJ655" s="166"/>
      <c r="BK655" s="166"/>
      <c r="BL655" s="166"/>
      <c r="BM655" s="166"/>
      <c r="BN655" s="166"/>
      <c r="BO655" s="166"/>
      <c r="BP655" s="166"/>
      <c r="BQ655" s="166"/>
      <c r="BR655" s="166"/>
      <c r="BS655" s="166"/>
      <c r="BT655" s="166"/>
      <c r="BU655" s="166"/>
      <c r="BV655" s="166"/>
      <c r="BW655" s="166"/>
      <c r="BX655" s="166"/>
      <c r="BY655" s="166"/>
      <c r="BZ655" s="166"/>
      <c r="CA655" s="166"/>
      <c r="CB655" s="166"/>
      <c r="CC655" s="166"/>
      <c r="CD655" s="166"/>
      <c r="CE655" s="166"/>
      <c r="CF655" s="166"/>
      <c r="CG655" s="166"/>
      <c r="CH655" s="166"/>
      <c r="CI655" s="166"/>
      <c r="CJ655" s="166"/>
      <c r="CK655" s="166"/>
      <c r="CL655" s="166"/>
      <c r="CM655" s="166"/>
      <c r="CN655" s="166"/>
      <c r="CO655" s="166"/>
      <c r="CP655" s="166"/>
      <c r="CQ655" s="166"/>
      <c r="CR655" s="166"/>
      <c r="CS655" s="166"/>
      <c r="CT655" s="166"/>
      <c r="CU655" s="166"/>
      <c r="CV655" s="166"/>
      <c r="CW655" s="166"/>
      <c r="CX655" s="166"/>
      <c r="CY655" s="166"/>
      <c r="CZ655" s="166"/>
    </row>
    <row r="656" spans="1:104" ht="11.25" customHeight="1" x14ac:dyDescent="0.2">
      <c r="A656" s="166"/>
      <c r="B656" s="166"/>
      <c r="C656" s="166"/>
      <c r="D656" s="166"/>
      <c r="E656" s="166"/>
      <c r="F656" s="166"/>
      <c r="G656" s="166"/>
      <c r="H656" s="166"/>
      <c r="I656" s="166"/>
      <c r="J656" s="166"/>
      <c r="K656" s="166"/>
      <c r="L656" s="166"/>
      <c r="M656" s="166"/>
      <c r="N656" s="166"/>
      <c r="O656" s="166"/>
      <c r="P656" s="166"/>
      <c r="Q656" s="166"/>
      <c r="R656" s="166"/>
      <c r="S656" s="166"/>
      <c r="T656" s="168"/>
      <c r="U656" s="169"/>
      <c r="V656" s="169"/>
      <c r="W656" s="166"/>
      <c r="X656" s="166"/>
      <c r="Y656" s="166"/>
      <c r="Z656" s="166"/>
      <c r="AA656" s="166"/>
      <c r="AB656" s="166"/>
      <c r="AC656" s="166"/>
      <c r="AD656" s="166"/>
      <c r="AE656" s="166"/>
      <c r="AF656" s="166"/>
      <c r="AG656" s="166"/>
      <c r="AH656" s="166"/>
      <c r="AI656" s="166"/>
      <c r="AJ656" s="166"/>
      <c r="AK656" s="166"/>
      <c r="AL656" s="166"/>
      <c r="AM656" s="166"/>
      <c r="AN656" s="166"/>
      <c r="AO656" s="166"/>
      <c r="AP656" s="166"/>
      <c r="AQ656" s="166"/>
      <c r="AR656" s="166"/>
      <c r="AS656" s="166"/>
      <c r="AT656" s="166"/>
      <c r="AU656" s="166"/>
      <c r="AV656" s="166"/>
      <c r="AW656" s="166"/>
      <c r="AX656" s="166"/>
      <c r="AY656" s="166"/>
      <c r="AZ656" s="166"/>
      <c r="BA656" s="166"/>
      <c r="BB656" s="166"/>
      <c r="BC656" s="166"/>
      <c r="BD656" s="166"/>
      <c r="BE656" s="166"/>
      <c r="BF656" s="166"/>
      <c r="BG656" s="166"/>
      <c r="BH656" s="166"/>
      <c r="BI656" s="166"/>
      <c r="BJ656" s="166"/>
      <c r="BK656" s="166"/>
      <c r="BL656" s="166"/>
      <c r="BM656" s="166"/>
      <c r="BN656" s="166"/>
      <c r="BO656" s="166"/>
      <c r="BP656" s="166"/>
      <c r="BQ656" s="166"/>
      <c r="BR656" s="166"/>
      <c r="BS656" s="166"/>
      <c r="BT656" s="166"/>
      <c r="BU656" s="166"/>
      <c r="BV656" s="166"/>
      <c r="BW656" s="166"/>
      <c r="BX656" s="166"/>
      <c r="BY656" s="166"/>
      <c r="BZ656" s="166"/>
      <c r="CA656" s="166"/>
      <c r="CB656" s="166"/>
      <c r="CC656" s="166"/>
      <c r="CD656" s="166"/>
      <c r="CE656" s="166"/>
      <c r="CF656" s="166"/>
      <c r="CG656" s="166"/>
      <c r="CH656" s="166"/>
      <c r="CI656" s="166"/>
      <c r="CJ656" s="166"/>
      <c r="CK656" s="166"/>
      <c r="CL656" s="166"/>
      <c r="CM656" s="166"/>
      <c r="CN656" s="166"/>
      <c r="CO656" s="166"/>
      <c r="CP656" s="166"/>
      <c r="CQ656" s="166"/>
      <c r="CR656" s="166"/>
      <c r="CS656" s="166"/>
      <c r="CT656" s="166"/>
      <c r="CU656" s="166"/>
      <c r="CV656" s="166"/>
      <c r="CW656" s="166"/>
      <c r="CX656" s="166"/>
      <c r="CY656" s="166"/>
      <c r="CZ656" s="166"/>
    </row>
    <row r="657" spans="1:104" ht="11.25" customHeight="1" x14ac:dyDescent="0.2">
      <c r="A657" s="166"/>
      <c r="B657" s="166"/>
      <c r="C657" s="166"/>
      <c r="D657" s="166"/>
      <c r="E657" s="166"/>
      <c r="F657" s="166"/>
      <c r="G657" s="166"/>
      <c r="H657" s="166"/>
      <c r="I657" s="166"/>
      <c r="J657" s="166"/>
      <c r="K657" s="166"/>
      <c r="L657" s="166"/>
      <c r="M657" s="166"/>
      <c r="N657" s="166"/>
      <c r="O657" s="166"/>
      <c r="P657" s="166"/>
      <c r="Q657" s="166"/>
      <c r="R657" s="166"/>
      <c r="S657" s="166"/>
      <c r="T657" s="168"/>
      <c r="U657" s="169"/>
      <c r="V657" s="169"/>
      <c r="W657" s="166"/>
      <c r="X657" s="166"/>
      <c r="Y657" s="166"/>
      <c r="Z657" s="166"/>
      <c r="AA657" s="166"/>
      <c r="AB657" s="166"/>
      <c r="AC657" s="166"/>
      <c r="AD657" s="166"/>
      <c r="AE657" s="166"/>
      <c r="AF657" s="166"/>
      <c r="AG657" s="166"/>
      <c r="AH657" s="166"/>
      <c r="AI657" s="166"/>
      <c r="AJ657" s="166"/>
      <c r="AK657" s="166"/>
      <c r="AL657" s="166"/>
      <c r="AM657" s="166"/>
      <c r="AN657" s="166"/>
      <c r="AO657" s="166"/>
      <c r="AP657" s="166"/>
      <c r="AQ657" s="166"/>
      <c r="AR657" s="166"/>
      <c r="AS657" s="166"/>
      <c r="AT657" s="166"/>
      <c r="AU657" s="166"/>
      <c r="AV657" s="166"/>
      <c r="AW657" s="166"/>
      <c r="AX657" s="166"/>
      <c r="AY657" s="166"/>
      <c r="AZ657" s="166"/>
      <c r="BA657" s="166"/>
      <c r="BB657" s="166"/>
      <c r="BC657" s="166"/>
      <c r="BD657" s="166"/>
      <c r="BE657" s="166"/>
      <c r="BF657" s="166"/>
      <c r="BG657" s="166"/>
      <c r="BH657" s="166"/>
      <c r="BI657" s="166"/>
      <c r="BJ657" s="166"/>
      <c r="BK657" s="166"/>
      <c r="BL657" s="166"/>
      <c r="BM657" s="166"/>
      <c r="BN657" s="166"/>
      <c r="BO657" s="166"/>
      <c r="BP657" s="166"/>
      <c r="BQ657" s="166"/>
      <c r="BR657" s="166"/>
      <c r="BS657" s="166"/>
      <c r="BT657" s="166"/>
      <c r="BU657" s="166"/>
      <c r="BV657" s="166"/>
      <c r="BW657" s="166"/>
      <c r="BX657" s="166"/>
      <c r="BY657" s="166"/>
      <c r="BZ657" s="166"/>
      <c r="CA657" s="166"/>
      <c r="CB657" s="166"/>
      <c r="CC657" s="166"/>
      <c r="CD657" s="166"/>
      <c r="CE657" s="166"/>
      <c r="CF657" s="166"/>
      <c r="CG657" s="166"/>
      <c r="CH657" s="166"/>
      <c r="CI657" s="166"/>
      <c r="CJ657" s="166"/>
      <c r="CK657" s="166"/>
      <c r="CL657" s="166"/>
      <c r="CM657" s="166"/>
      <c r="CN657" s="166"/>
      <c r="CO657" s="166"/>
      <c r="CP657" s="166"/>
      <c r="CQ657" s="166"/>
      <c r="CR657" s="166"/>
      <c r="CS657" s="166"/>
      <c r="CT657" s="166"/>
      <c r="CU657" s="166"/>
      <c r="CV657" s="166"/>
      <c r="CW657" s="166"/>
      <c r="CX657" s="166"/>
      <c r="CY657" s="166"/>
      <c r="CZ657" s="166"/>
    </row>
    <row r="658" spans="1:104" ht="11.25" customHeight="1" x14ac:dyDescent="0.2">
      <c r="A658" s="166"/>
      <c r="B658" s="166"/>
      <c r="C658" s="166"/>
      <c r="D658" s="166"/>
      <c r="E658" s="166"/>
      <c r="F658" s="166"/>
      <c r="G658" s="166"/>
      <c r="H658" s="166"/>
      <c r="I658" s="166"/>
      <c r="J658" s="166"/>
      <c r="K658" s="166"/>
      <c r="L658" s="166"/>
      <c r="M658" s="166"/>
      <c r="N658" s="166"/>
      <c r="O658" s="166"/>
      <c r="P658" s="166"/>
      <c r="Q658" s="166"/>
      <c r="R658" s="166"/>
      <c r="S658" s="166"/>
      <c r="T658" s="168"/>
      <c r="U658" s="169"/>
      <c r="V658" s="169"/>
      <c r="W658" s="166"/>
      <c r="X658" s="166"/>
      <c r="Y658" s="166"/>
      <c r="Z658" s="166"/>
      <c r="AA658" s="166"/>
      <c r="AB658" s="166"/>
      <c r="AC658" s="166"/>
      <c r="AD658" s="166"/>
      <c r="AE658" s="166"/>
      <c r="AF658" s="166"/>
      <c r="AG658" s="166"/>
      <c r="AH658" s="166"/>
      <c r="AI658" s="166"/>
      <c r="AJ658" s="166"/>
      <c r="AK658" s="166"/>
      <c r="AL658" s="166"/>
      <c r="AM658" s="166"/>
      <c r="AN658" s="166"/>
      <c r="AO658" s="166"/>
      <c r="AP658" s="166"/>
      <c r="AQ658" s="166"/>
      <c r="AR658" s="166"/>
      <c r="AS658" s="166"/>
      <c r="AT658" s="166"/>
      <c r="AU658" s="166"/>
      <c r="AV658" s="166"/>
      <c r="AW658" s="166"/>
      <c r="AX658" s="166"/>
      <c r="AY658" s="166"/>
      <c r="AZ658" s="166"/>
      <c r="BA658" s="166"/>
      <c r="BB658" s="166"/>
      <c r="BC658" s="166"/>
      <c r="BD658" s="166"/>
      <c r="BE658" s="166"/>
      <c r="BF658" s="166"/>
      <c r="BG658" s="166"/>
      <c r="BH658" s="166"/>
      <c r="BI658" s="166"/>
      <c r="BJ658" s="166"/>
      <c r="BK658" s="166"/>
      <c r="BL658" s="166"/>
      <c r="BM658" s="166"/>
      <c r="BN658" s="166"/>
      <c r="BO658" s="166"/>
      <c r="BP658" s="166"/>
      <c r="BQ658" s="166"/>
      <c r="BR658" s="166"/>
      <c r="BS658" s="166"/>
      <c r="BT658" s="166"/>
      <c r="BU658" s="166"/>
      <c r="BV658" s="166"/>
      <c r="BW658" s="166"/>
      <c r="BX658" s="166"/>
      <c r="BY658" s="166"/>
      <c r="BZ658" s="166"/>
      <c r="CA658" s="166"/>
      <c r="CB658" s="166"/>
      <c r="CC658" s="166"/>
      <c r="CD658" s="166"/>
      <c r="CE658" s="166"/>
      <c r="CF658" s="166"/>
      <c r="CG658" s="166"/>
      <c r="CH658" s="166"/>
      <c r="CI658" s="166"/>
      <c r="CJ658" s="166"/>
      <c r="CK658" s="166"/>
      <c r="CL658" s="166"/>
      <c r="CM658" s="166"/>
      <c r="CN658" s="166"/>
      <c r="CO658" s="166"/>
      <c r="CP658" s="166"/>
      <c r="CQ658" s="166"/>
      <c r="CR658" s="166"/>
      <c r="CS658" s="166"/>
      <c r="CT658" s="166"/>
      <c r="CU658" s="166"/>
      <c r="CV658" s="166"/>
      <c r="CW658" s="166"/>
      <c r="CX658" s="166"/>
      <c r="CY658" s="166"/>
      <c r="CZ658" s="166"/>
    </row>
    <row r="659" spans="1:104" ht="11.25" customHeight="1" x14ac:dyDescent="0.2">
      <c r="A659" s="166"/>
      <c r="B659" s="166"/>
      <c r="C659" s="166"/>
      <c r="D659" s="166"/>
      <c r="E659" s="166"/>
      <c r="F659" s="166"/>
      <c r="G659" s="166"/>
      <c r="H659" s="166"/>
      <c r="I659" s="166"/>
      <c r="J659" s="166"/>
      <c r="K659" s="166"/>
      <c r="L659" s="166"/>
      <c r="M659" s="166"/>
      <c r="N659" s="166"/>
      <c r="O659" s="166"/>
      <c r="P659" s="166"/>
      <c r="Q659" s="166"/>
      <c r="R659" s="166"/>
      <c r="S659" s="166"/>
      <c r="T659" s="168"/>
      <c r="U659" s="169"/>
      <c r="V659" s="169"/>
      <c r="W659" s="166"/>
      <c r="X659" s="166"/>
      <c r="Y659" s="166"/>
      <c r="Z659" s="166"/>
      <c r="AA659" s="166"/>
      <c r="AB659" s="166"/>
      <c r="AC659" s="166"/>
      <c r="AD659" s="166"/>
      <c r="AE659" s="166"/>
      <c r="AF659" s="166"/>
      <c r="AG659" s="166"/>
      <c r="AH659" s="166"/>
      <c r="AI659" s="166"/>
      <c r="AJ659" s="166"/>
      <c r="AK659" s="166"/>
      <c r="AL659" s="166"/>
      <c r="AM659" s="166"/>
      <c r="AN659" s="166"/>
      <c r="AO659" s="166"/>
      <c r="AP659" s="166"/>
      <c r="AQ659" s="166"/>
      <c r="AR659" s="166"/>
      <c r="AS659" s="166"/>
      <c r="AT659" s="166"/>
      <c r="AU659" s="166"/>
      <c r="AV659" s="166"/>
      <c r="AW659" s="166"/>
      <c r="AX659" s="166"/>
      <c r="AY659" s="166"/>
      <c r="AZ659" s="166"/>
      <c r="BA659" s="166"/>
      <c r="BB659" s="166"/>
      <c r="BC659" s="166"/>
      <c r="BD659" s="166"/>
      <c r="BE659" s="166"/>
      <c r="BF659" s="166"/>
      <c r="BG659" s="166"/>
      <c r="BH659" s="166"/>
      <c r="BI659" s="166"/>
      <c r="BJ659" s="166"/>
      <c r="BK659" s="166"/>
      <c r="BL659" s="166"/>
      <c r="BM659" s="166"/>
      <c r="BN659" s="166"/>
      <c r="BO659" s="166"/>
      <c r="BP659" s="166"/>
      <c r="BQ659" s="166"/>
      <c r="BR659" s="166"/>
      <c r="BS659" s="166"/>
      <c r="BT659" s="166"/>
      <c r="BU659" s="166"/>
      <c r="BV659" s="166"/>
      <c r="BW659" s="166"/>
      <c r="BX659" s="166"/>
      <c r="BY659" s="166"/>
      <c r="BZ659" s="166"/>
      <c r="CA659" s="166"/>
      <c r="CB659" s="166"/>
      <c r="CC659" s="166"/>
      <c r="CD659" s="166"/>
      <c r="CE659" s="166"/>
      <c r="CF659" s="166"/>
      <c r="CG659" s="166"/>
      <c r="CH659" s="166"/>
      <c r="CI659" s="166"/>
      <c r="CJ659" s="166"/>
      <c r="CK659" s="166"/>
      <c r="CL659" s="166"/>
      <c r="CM659" s="166"/>
      <c r="CN659" s="166"/>
      <c r="CO659" s="166"/>
      <c r="CP659" s="166"/>
      <c r="CQ659" s="166"/>
      <c r="CR659" s="166"/>
      <c r="CS659" s="166"/>
      <c r="CT659" s="166"/>
      <c r="CU659" s="166"/>
      <c r="CV659" s="166"/>
      <c r="CW659" s="166"/>
      <c r="CX659" s="166"/>
      <c r="CY659" s="166"/>
      <c r="CZ659" s="166"/>
    </row>
    <row r="660" spans="1:104" ht="11.25" customHeight="1" x14ac:dyDescent="0.2">
      <c r="A660" s="166"/>
      <c r="B660" s="166"/>
      <c r="C660" s="166"/>
      <c r="D660" s="166"/>
      <c r="E660" s="166"/>
      <c r="F660" s="166"/>
      <c r="G660" s="166"/>
      <c r="H660" s="166"/>
      <c r="I660" s="166"/>
      <c r="J660" s="166"/>
      <c r="K660" s="166"/>
      <c r="L660" s="166"/>
      <c r="M660" s="166"/>
      <c r="N660" s="166"/>
      <c r="O660" s="166"/>
      <c r="P660" s="166"/>
      <c r="Q660" s="166"/>
      <c r="R660" s="166"/>
      <c r="S660" s="166"/>
      <c r="T660" s="168"/>
      <c r="U660" s="169"/>
      <c r="V660" s="169"/>
      <c r="W660" s="166"/>
      <c r="X660" s="166"/>
      <c r="Y660" s="166"/>
      <c r="Z660" s="166"/>
      <c r="AA660" s="166"/>
      <c r="AB660" s="166"/>
      <c r="AC660" s="166"/>
      <c r="AD660" s="166"/>
      <c r="AE660" s="166"/>
      <c r="AF660" s="166"/>
      <c r="AG660" s="166"/>
      <c r="AH660" s="166"/>
      <c r="AI660" s="166"/>
      <c r="AJ660" s="166"/>
      <c r="AK660" s="166"/>
      <c r="AL660" s="166"/>
      <c r="AM660" s="166"/>
      <c r="AN660" s="166"/>
      <c r="AO660" s="166"/>
      <c r="AP660" s="166"/>
      <c r="AQ660" s="166"/>
      <c r="AR660" s="166"/>
      <c r="AS660" s="166"/>
      <c r="AT660" s="166"/>
      <c r="AU660" s="166"/>
      <c r="AV660" s="166"/>
      <c r="AW660" s="166"/>
      <c r="AX660" s="166"/>
      <c r="AY660" s="166"/>
      <c r="AZ660" s="166"/>
      <c r="BA660" s="166"/>
      <c r="BB660" s="166"/>
      <c r="BC660" s="166"/>
      <c r="BD660" s="166"/>
      <c r="BE660" s="166"/>
      <c r="BF660" s="166"/>
      <c r="BG660" s="166"/>
      <c r="BH660" s="166"/>
      <c r="BI660" s="166"/>
      <c r="BJ660" s="166"/>
      <c r="BK660" s="166"/>
      <c r="BL660" s="166"/>
      <c r="BM660" s="166"/>
      <c r="BN660" s="166"/>
      <c r="BO660" s="166"/>
      <c r="BP660" s="166"/>
      <c r="BQ660" s="166"/>
      <c r="BR660" s="166"/>
      <c r="BS660" s="166"/>
      <c r="BT660" s="166"/>
      <c r="BU660" s="166"/>
      <c r="BV660" s="166"/>
      <c r="BW660" s="166"/>
      <c r="BX660" s="166"/>
      <c r="BY660" s="166"/>
      <c r="BZ660" s="166"/>
      <c r="CA660" s="166"/>
      <c r="CB660" s="166"/>
      <c r="CC660" s="166"/>
      <c r="CD660" s="166"/>
      <c r="CE660" s="166"/>
      <c r="CF660" s="166"/>
      <c r="CG660" s="166"/>
      <c r="CH660" s="166"/>
      <c r="CI660" s="166"/>
      <c r="CJ660" s="166"/>
      <c r="CK660" s="166"/>
      <c r="CL660" s="166"/>
      <c r="CM660" s="166"/>
      <c r="CN660" s="166"/>
      <c r="CO660" s="166"/>
      <c r="CP660" s="166"/>
      <c r="CQ660" s="166"/>
      <c r="CR660" s="166"/>
      <c r="CS660" s="166"/>
      <c r="CT660" s="166"/>
      <c r="CU660" s="166"/>
      <c r="CV660" s="166"/>
      <c r="CW660" s="166"/>
      <c r="CX660" s="166"/>
      <c r="CY660" s="166"/>
      <c r="CZ660" s="166"/>
    </row>
    <row r="661" spans="1:104" ht="11.25" customHeight="1" x14ac:dyDescent="0.2">
      <c r="A661" s="166"/>
      <c r="B661" s="166"/>
      <c r="C661" s="166"/>
      <c r="D661" s="166"/>
      <c r="E661" s="166"/>
      <c r="F661" s="166"/>
      <c r="G661" s="166"/>
      <c r="H661" s="166"/>
      <c r="I661" s="166"/>
      <c r="J661" s="166"/>
      <c r="K661" s="166"/>
      <c r="L661" s="166"/>
      <c r="M661" s="166"/>
      <c r="N661" s="166"/>
      <c r="O661" s="166"/>
      <c r="P661" s="166"/>
      <c r="Q661" s="166"/>
      <c r="R661" s="166"/>
      <c r="S661" s="166"/>
      <c r="T661" s="168"/>
      <c r="U661" s="169"/>
      <c r="V661" s="169"/>
      <c r="W661" s="166"/>
      <c r="X661" s="166"/>
      <c r="Y661" s="166"/>
      <c r="Z661" s="166"/>
      <c r="AA661" s="166"/>
      <c r="AB661" s="166"/>
      <c r="AC661" s="166"/>
      <c r="AD661" s="166"/>
      <c r="AE661" s="166"/>
      <c r="AF661" s="166"/>
      <c r="AG661" s="166"/>
      <c r="AH661" s="166"/>
      <c r="AI661" s="166"/>
      <c r="AJ661" s="166"/>
      <c r="AK661" s="166"/>
      <c r="AL661" s="166"/>
      <c r="AM661" s="166"/>
      <c r="AN661" s="166"/>
      <c r="AO661" s="166"/>
      <c r="AP661" s="166"/>
      <c r="AQ661" s="166"/>
      <c r="AR661" s="166"/>
      <c r="AS661" s="166"/>
      <c r="AT661" s="166"/>
      <c r="AU661" s="166"/>
      <c r="AV661" s="166"/>
      <c r="AW661" s="166"/>
      <c r="AX661" s="166"/>
      <c r="AY661" s="166"/>
      <c r="AZ661" s="166"/>
      <c r="BA661" s="166"/>
      <c r="BB661" s="166"/>
      <c r="BC661" s="166"/>
      <c r="BD661" s="166"/>
      <c r="BE661" s="166"/>
      <c r="BF661" s="166"/>
      <c r="BG661" s="166"/>
      <c r="BH661" s="166"/>
      <c r="BI661" s="166"/>
      <c r="BJ661" s="166"/>
      <c r="BK661" s="166"/>
      <c r="BL661" s="166"/>
      <c r="BM661" s="166"/>
      <c r="BN661" s="166"/>
      <c r="BO661" s="166"/>
      <c r="BP661" s="166"/>
      <c r="BQ661" s="166"/>
      <c r="BR661" s="166"/>
      <c r="BS661" s="166"/>
      <c r="BT661" s="166"/>
      <c r="BU661" s="166"/>
      <c r="BV661" s="166"/>
      <c r="BW661" s="166"/>
      <c r="BX661" s="166"/>
      <c r="BY661" s="166"/>
      <c r="BZ661" s="166"/>
      <c r="CA661" s="166"/>
      <c r="CB661" s="166"/>
      <c r="CC661" s="166"/>
      <c r="CD661" s="166"/>
      <c r="CE661" s="166"/>
      <c r="CF661" s="166"/>
      <c r="CG661" s="166"/>
      <c r="CH661" s="166"/>
      <c r="CI661" s="166"/>
      <c r="CJ661" s="166"/>
      <c r="CK661" s="166"/>
      <c r="CL661" s="166"/>
      <c r="CM661" s="166"/>
      <c r="CN661" s="166"/>
      <c r="CO661" s="166"/>
      <c r="CP661" s="166"/>
      <c r="CQ661" s="166"/>
      <c r="CR661" s="166"/>
      <c r="CS661" s="166"/>
      <c r="CT661" s="166"/>
      <c r="CU661" s="166"/>
      <c r="CV661" s="166"/>
      <c r="CW661" s="166"/>
      <c r="CX661" s="166"/>
      <c r="CY661" s="166"/>
      <c r="CZ661" s="166"/>
    </row>
    <row r="662" spans="1:104" ht="11.25" customHeight="1" x14ac:dyDescent="0.2">
      <c r="A662" s="166"/>
      <c r="B662" s="166"/>
      <c r="C662" s="166"/>
      <c r="D662" s="166"/>
      <c r="E662" s="166"/>
      <c r="F662" s="166"/>
      <c r="G662" s="166"/>
      <c r="H662" s="166"/>
      <c r="I662" s="166"/>
      <c r="J662" s="166"/>
      <c r="K662" s="166"/>
      <c r="L662" s="166"/>
      <c r="M662" s="166"/>
      <c r="N662" s="166"/>
      <c r="O662" s="166"/>
      <c r="P662" s="166"/>
      <c r="Q662" s="166"/>
      <c r="R662" s="166"/>
      <c r="S662" s="166"/>
      <c r="T662" s="168"/>
      <c r="U662" s="169"/>
      <c r="V662" s="169"/>
      <c r="W662" s="166"/>
      <c r="X662" s="166"/>
      <c r="Y662" s="166"/>
      <c r="Z662" s="166"/>
      <c r="AA662" s="166"/>
      <c r="AB662" s="166"/>
      <c r="AC662" s="166"/>
      <c r="AD662" s="166"/>
      <c r="AE662" s="166"/>
      <c r="AF662" s="166"/>
      <c r="AG662" s="166"/>
      <c r="AH662" s="166"/>
      <c r="AI662" s="166"/>
      <c r="AJ662" s="166"/>
      <c r="AK662" s="166"/>
      <c r="AL662" s="166"/>
      <c r="AM662" s="166"/>
      <c r="AN662" s="166"/>
      <c r="AO662" s="166"/>
      <c r="AP662" s="166"/>
      <c r="AQ662" s="166"/>
      <c r="AR662" s="166"/>
      <c r="AS662" s="166"/>
      <c r="AT662" s="166"/>
      <c r="AU662" s="166"/>
      <c r="AV662" s="166"/>
      <c r="AW662" s="166"/>
      <c r="AX662" s="166"/>
      <c r="AY662" s="166"/>
      <c r="AZ662" s="166"/>
      <c r="BA662" s="166"/>
      <c r="BB662" s="166"/>
      <c r="BC662" s="166"/>
      <c r="BD662" s="166"/>
      <c r="BE662" s="166"/>
      <c r="BF662" s="166"/>
      <c r="BG662" s="166"/>
      <c r="BH662" s="166"/>
      <c r="BI662" s="166"/>
      <c r="BJ662" s="166"/>
      <c r="BK662" s="166"/>
      <c r="BL662" s="166"/>
      <c r="BM662" s="166"/>
      <c r="BN662" s="166"/>
      <c r="BO662" s="166"/>
      <c r="BP662" s="166"/>
      <c r="BQ662" s="166"/>
      <c r="BR662" s="166"/>
      <c r="BS662" s="166"/>
      <c r="BT662" s="166"/>
      <c r="BU662" s="166"/>
      <c r="BV662" s="166"/>
      <c r="BW662" s="166"/>
      <c r="BX662" s="166"/>
      <c r="BY662" s="166"/>
      <c r="BZ662" s="166"/>
      <c r="CA662" s="166"/>
      <c r="CB662" s="166"/>
      <c r="CC662" s="166"/>
      <c r="CD662" s="166"/>
      <c r="CE662" s="166"/>
      <c r="CF662" s="166"/>
      <c r="CG662" s="166"/>
      <c r="CH662" s="166"/>
      <c r="CI662" s="166"/>
      <c r="CJ662" s="166"/>
      <c r="CK662" s="166"/>
      <c r="CL662" s="166"/>
      <c r="CM662" s="166"/>
      <c r="CN662" s="166"/>
      <c r="CO662" s="166"/>
      <c r="CP662" s="166"/>
      <c r="CQ662" s="166"/>
      <c r="CR662" s="166"/>
      <c r="CS662" s="166"/>
      <c r="CT662" s="166"/>
      <c r="CU662" s="166"/>
      <c r="CV662" s="166"/>
      <c r="CW662" s="166"/>
      <c r="CX662" s="166"/>
      <c r="CY662" s="166"/>
      <c r="CZ662" s="166"/>
    </row>
    <row r="663" spans="1:104" ht="11.25" customHeight="1" x14ac:dyDescent="0.2">
      <c r="A663" s="166"/>
      <c r="B663" s="166"/>
      <c r="C663" s="166"/>
      <c r="D663" s="166"/>
      <c r="E663" s="166"/>
      <c r="F663" s="166"/>
      <c r="G663" s="166"/>
      <c r="H663" s="166"/>
      <c r="I663" s="166"/>
      <c r="J663" s="166"/>
      <c r="K663" s="166"/>
      <c r="L663" s="166"/>
      <c r="M663" s="166"/>
      <c r="N663" s="166"/>
      <c r="O663" s="166"/>
      <c r="P663" s="166"/>
      <c r="Q663" s="166"/>
      <c r="R663" s="166"/>
      <c r="S663" s="166"/>
      <c r="T663" s="168"/>
      <c r="U663" s="169"/>
      <c r="V663" s="169"/>
      <c r="W663" s="166"/>
      <c r="X663" s="166"/>
      <c r="Y663" s="166"/>
      <c r="Z663" s="166"/>
      <c r="AA663" s="166"/>
      <c r="AB663" s="166"/>
      <c r="AC663" s="166"/>
      <c r="AD663" s="166"/>
      <c r="AE663" s="166"/>
      <c r="AF663" s="166"/>
      <c r="AG663" s="166"/>
      <c r="AH663" s="166"/>
      <c r="AI663" s="166"/>
      <c r="AJ663" s="166"/>
      <c r="AK663" s="166"/>
      <c r="AL663" s="166"/>
      <c r="AM663" s="166"/>
      <c r="AN663" s="166"/>
      <c r="AO663" s="166"/>
      <c r="AP663" s="166"/>
      <c r="AQ663" s="166"/>
      <c r="AR663" s="166"/>
      <c r="AS663" s="166"/>
      <c r="AT663" s="166"/>
      <c r="AU663" s="166"/>
      <c r="AV663" s="166"/>
      <c r="AW663" s="166"/>
      <c r="AX663" s="166"/>
      <c r="AY663" s="166"/>
      <c r="AZ663" s="166"/>
      <c r="BA663" s="166"/>
      <c r="BB663" s="166"/>
      <c r="BC663" s="166"/>
      <c r="BD663" s="166"/>
      <c r="BE663" s="166"/>
      <c r="BF663" s="166"/>
      <c r="BG663" s="166"/>
      <c r="BH663" s="166"/>
      <c r="BI663" s="166"/>
      <c r="BJ663" s="166"/>
      <c r="BK663" s="166"/>
      <c r="BL663" s="166"/>
      <c r="BM663" s="166"/>
      <c r="BN663" s="166"/>
      <c r="BO663" s="166"/>
      <c r="BP663" s="166"/>
      <c r="BQ663" s="166"/>
      <c r="BR663" s="166"/>
      <c r="BS663" s="166"/>
      <c r="BT663" s="166"/>
      <c r="BU663" s="166"/>
      <c r="BV663" s="166"/>
      <c r="BW663" s="166"/>
      <c r="BX663" s="166"/>
      <c r="BY663" s="166"/>
      <c r="BZ663" s="166"/>
      <c r="CA663" s="166"/>
      <c r="CB663" s="166"/>
      <c r="CC663" s="166"/>
      <c r="CD663" s="166"/>
      <c r="CE663" s="166"/>
      <c r="CF663" s="166"/>
      <c r="CG663" s="166"/>
      <c r="CH663" s="166"/>
      <c r="CI663" s="166"/>
      <c r="CJ663" s="166"/>
      <c r="CK663" s="166"/>
      <c r="CL663" s="166"/>
      <c r="CM663" s="166"/>
      <c r="CN663" s="166"/>
      <c r="CO663" s="166"/>
      <c r="CP663" s="166"/>
      <c r="CQ663" s="166"/>
      <c r="CR663" s="166"/>
      <c r="CS663" s="166"/>
      <c r="CT663" s="166"/>
      <c r="CU663" s="166"/>
      <c r="CV663" s="166"/>
      <c r="CW663" s="166"/>
      <c r="CX663" s="166"/>
      <c r="CY663" s="166"/>
      <c r="CZ663" s="166"/>
    </row>
    <row r="664" spans="1:104" ht="11.25" customHeight="1" x14ac:dyDescent="0.2">
      <c r="A664" s="166"/>
      <c r="B664" s="166"/>
      <c r="C664" s="166"/>
      <c r="D664" s="166"/>
      <c r="E664" s="166"/>
      <c r="F664" s="166"/>
      <c r="G664" s="166"/>
      <c r="H664" s="166"/>
      <c r="I664" s="166"/>
      <c r="J664" s="166"/>
      <c r="K664" s="166"/>
      <c r="L664" s="166"/>
      <c r="M664" s="166"/>
      <c r="N664" s="166"/>
      <c r="O664" s="166"/>
      <c r="P664" s="166"/>
      <c r="Q664" s="166"/>
      <c r="R664" s="166"/>
      <c r="S664" s="166"/>
      <c r="T664" s="168"/>
      <c r="U664" s="169"/>
      <c r="V664" s="169"/>
      <c r="W664" s="166"/>
      <c r="X664" s="166"/>
      <c r="Y664" s="166"/>
      <c r="Z664" s="166"/>
      <c r="AA664" s="166"/>
      <c r="AB664" s="166"/>
      <c r="AC664" s="166"/>
      <c r="AD664" s="166"/>
      <c r="AE664" s="166"/>
      <c r="AF664" s="166"/>
      <c r="AG664" s="166"/>
      <c r="AH664" s="166"/>
      <c r="AI664" s="166"/>
      <c r="AJ664" s="166"/>
      <c r="AK664" s="166"/>
      <c r="AL664" s="166"/>
      <c r="AM664" s="166"/>
      <c r="AN664" s="166"/>
      <c r="AO664" s="166"/>
      <c r="AP664" s="166"/>
      <c r="AQ664" s="166"/>
      <c r="AR664" s="166"/>
      <c r="AS664" s="166"/>
      <c r="AT664" s="166"/>
      <c r="AU664" s="166"/>
      <c r="AV664" s="166"/>
      <c r="AW664" s="166"/>
      <c r="AX664" s="166"/>
      <c r="AY664" s="166"/>
      <c r="AZ664" s="166"/>
      <c r="BA664" s="166"/>
      <c r="BB664" s="166"/>
      <c r="BC664" s="166"/>
      <c r="BD664" s="166"/>
      <c r="BE664" s="166"/>
      <c r="BF664" s="166"/>
      <c r="BG664" s="166"/>
      <c r="BH664" s="166"/>
      <c r="BI664" s="166"/>
      <c r="BJ664" s="166"/>
      <c r="BK664" s="166"/>
      <c r="BL664" s="166"/>
      <c r="BM664" s="166"/>
      <c r="BN664" s="166"/>
      <c r="BO664" s="166"/>
      <c r="BP664" s="166"/>
      <c r="BQ664" s="166"/>
      <c r="BR664" s="166"/>
      <c r="BS664" s="166"/>
      <c r="BT664" s="166"/>
      <c r="BU664" s="166"/>
      <c r="BV664" s="166"/>
      <c r="BW664" s="166"/>
      <c r="BX664" s="166"/>
      <c r="BY664" s="166"/>
      <c r="BZ664" s="166"/>
      <c r="CA664" s="166"/>
      <c r="CB664" s="166"/>
      <c r="CC664" s="166"/>
      <c r="CD664" s="166"/>
      <c r="CE664" s="166"/>
      <c r="CF664" s="166"/>
      <c r="CG664" s="166"/>
      <c r="CH664" s="166"/>
      <c r="CI664" s="166"/>
      <c r="CJ664" s="166"/>
      <c r="CK664" s="166"/>
      <c r="CL664" s="166"/>
      <c r="CM664" s="166"/>
      <c r="CN664" s="166"/>
      <c r="CO664" s="166"/>
      <c r="CP664" s="166"/>
      <c r="CQ664" s="166"/>
      <c r="CR664" s="166"/>
      <c r="CS664" s="166"/>
      <c r="CT664" s="166"/>
      <c r="CU664" s="166"/>
      <c r="CV664" s="166"/>
      <c r="CW664" s="166"/>
      <c r="CX664" s="166"/>
      <c r="CY664" s="166"/>
      <c r="CZ664" s="166"/>
    </row>
    <row r="665" spans="1:104" ht="11.25" customHeight="1" x14ac:dyDescent="0.2">
      <c r="A665" s="166"/>
      <c r="B665" s="166"/>
      <c r="C665" s="166"/>
      <c r="D665" s="166"/>
      <c r="E665" s="166"/>
      <c r="F665" s="166"/>
      <c r="G665" s="166"/>
      <c r="H665" s="166"/>
      <c r="I665" s="166"/>
      <c r="J665" s="166"/>
      <c r="K665" s="166"/>
      <c r="L665" s="166"/>
      <c r="M665" s="166"/>
      <c r="N665" s="166"/>
      <c r="O665" s="166"/>
      <c r="P665" s="166"/>
      <c r="Q665" s="166"/>
      <c r="R665" s="166"/>
      <c r="S665" s="166"/>
      <c r="T665" s="168"/>
      <c r="U665" s="169"/>
      <c r="V665" s="169"/>
      <c r="W665" s="166"/>
      <c r="X665" s="166"/>
      <c r="Y665" s="166"/>
      <c r="Z665" s="166"/>
      <c r="AA665" s="166"/>
      <c r="AB665" s="166"/>
      <c r="AC665" s="166"/>
      <c r="AD665" s="166"/>
      <c r="AE665" s="166"/>
      <c r="AF665" s="166"/>
      <c r="AG665" s="166"/>
      <c r="AH665" s="166"/>
      <c r="AI665" s="166"/>
      <c r="AJ665" s="166"/>
      <c r="AK665" s="166"/>
      <c r="AL665" s="166"/>
      <c r="AM665" s="166"/>
      <c r="AN665" s="166"/>
      <c r="AO665" s="166"/>
      <c r="AP665" s="166"/>
      <c r="AQ665" s="166"/>
      <c r="AR665" s="166"/>
      <c r="AS665" s="166"/>
      <c r="AT665" s="166"/>
      <c r="AU665" s="166"/>
      <c r="AV665" s="166"/>
      <c r="AW665" s="166"/>
      <c r="AX665" s="166"/>
      <c r="AY665" s="166"/>
      <c r="AZ665" s="166"/>
      <c r="BA665" s="166"/>
      <c r="BB665" s="166"/>
      <c r="BC665" s="166"/>
      <c r="BD665" s="166"/>
      <c r="BE665" s="166"/>
      <c r="BF665" s="166"/>
      <c r="BG665" s="166"/>
      <c r="BH665" s="166"/>
      <c r="BI665" s="166"/>
      <c r="BJ665" s="166"/>
      <c r="BK665" s="166"/>
      <c r="BL665" s="166"/>
      <c r="BM665" s="166"/>
      <c r="BN665" s="166"/>
      <c r="BO665" s="166"/>
      <c r="BP665" s="166"/>
      <c r="BQ665" s="166"/>
      <c r="BR665" s="166"/>
      <c r="BS665" s="166"/>
      <c r="BT665" s="166"/>
      <c r="BU665" s="166"/>
      <c r="BV665" s="166"/>
      <c r="BW665" s="166"/>
      <c r="BX665" s="166"/>
      <c r="BY665" s="166"/>
      <c r="BZ665" s="166"/>
      <c r="CA665" s="166"/>
      <c r="CB665" s="166"/>
      <c r="CC665" s="166"/>
      <c r="CD665" s="166"/>
      <c r="CE665" s="166"/>
      <c r="CF665" s="166"/>
      <c r="CG665" s="166"/>
      <c r="CH665" s="166"/>
      <c r="CI665" s="166"/>
      <c r="CJ665" s="166"/>
      <c r="CK665" s="166"/>
      <c r="CL665" s="166"/>
      <c r="CM665" s="166"/>
      <c r="CN665" s="166"/>
      <c r="CO665" s="166"/>
      <c r="CP665" s="166"/>
      <c r="CQ665" s="166"/>
      <c r="CR665" s="166"/>
      <c r="CS665" s="166"/>
      <c r="CT665" s="166"/>
      <c r="CU665" s="166"/>
      <c r="CV665" s="166"/>
      <c r="CW665" s="166"/>
      <c r="CX665" s="166"/>
      <c r="CY665" s="166"/>
      <c r="CZ665" s="166"/>
    </row>
    <row r="666" spans="1:104" ht="11.25" customHeight="1" x14ac:dyDescent="0.2">
      <c r="A666" s="166"/>
      <c r="B666" s="166"/>
      <c r="C666" s="166"/>
      <c r="D666" s="166"/>
      <c r="E666" s="166"/>
      <c r="F666" s="166"/>
      <c r="G666" s="166"/>
      <c r="H666" s="166"/>
      <c r="I666" s="166"/>
      <c r="J666" s="166"/>
      <c r="K666" s="166"/>
      <c r="L666" s="166"/>
      <c r="M666" s="166"/>
      <c r="N666" s="166"/>
      <c r="O666" s="166"/>
      <c r="P666" s="166"/>
      <c r="Q666" s="166"/>
      <c r="R666" s="166"/>
      <c r="S666" s="166"/>
      <c r="T666" s="168"/>
      <c r="U666" s="169"/>
      <c r="V666" s="169"/>
      <c r="W666" s="166"/>
      <c r="X666" s="166"/>
      <c r="Y666" s="166"/>
      <c r="Z666" s="166"/>
      <c r="AA666" s="166"/>
      <c r="AB666" s="166"/>
      <c r="AC666" s="166"/>
      <c r="AD666" s="166"/>
      <c r="AE666" s="166"/>
      <c r="AF666" s="166"/>
      <c r="AG666" s="166"/>
      <c r="AH666" s="166"/>
      <c r="AI666" s="166"/>
      <c r="AJ666" s="166"/>
      <c r="AK666" s="166"/>
      <c r="AL666" s="166"/>
      <c r="AM666" s="166"/>
      <c r="AN666" s="166"/>
      <c r="AO666" s="166"/>
      <c r="AP666" s="166"/>
      <c r="AQ666" s="166"/>
      <c r="AR666" s="166"/>
      <c r="AS666" s="166"/>
      <c r="AT666" s="166"/>
      <c r="AU666" s="166"/>
      <c r="AV666" s="166"/>
      <c r="AW666" s="166"/>
      <c r="AX666" s="166"/>
      <c r="AY666" s="166"/>
      <c r="AZ666" s="166"/>
      <c r="BA666" s="166"/>
      <c r="BB666" s="166"/>
      <c r="BC666" s="166"/>
      <c r="BD666" s="166"/>
      <c r="BE666" s="166"/>
      <c r="BF666" s="166"/>
      <c r="BG666" s="166"/>
      <c r="BH666" s="166"/>
      <c r="BI666" s="166"/>
      <c r="BJ666" s="166"/>
      <c r="BK666" s="166"/>
      <c r="BL666" s="166"/>
      <c r="BM666" s="166"/>
      <c r="BN666" s="166"/>
      <c r="BO666" s="166"/>
      <c r="BP666" s="166"/>
      <c r="BQ666" s="166"/>
      <c r="BR666" s="166"/>
      <c r="BS666" s="166"/>
      <c r="BT666" s="166"/>
      <c r="BU666" s="166"/>
      <c r="BV666" s="166"/>
      <c r="BW666" s="166"/>
      <c r="BX666" s="166"/>
      <c r="BY666" s="166"/>
      <c r="BZ666" s="166"/>
      <c r="CA666" s="166"/>
      <c r="CB666" s="166"/>
      <c r="CC666" s="166"/>
      <c r="CD666" s="166"/>
      <c r="CE666" s="166"/>
      <c r="CF666" s="166"/>
      <c r="CG666" s="166"/>
      <c r="CH666" s="166"/>
      <c r="CI666" s="166"/>
      <c r="CJ666" s="166"/>
      <c r="CK666" s="166"/>
      <c r="CL666" s="166"/>
      <c r="CM666" s="166"/>
      <c r="CN666" s="166"/>
      <c r="CO666" s="166"/>
      <c r="CP666" s="166"/>
      <c r="CQ666" s="166"/>
      <c r="CR666" s="166"/>
      <c r="CS666" s="166"/>
      <c r="CT666" s="166"/>
      <c r="CU666" s="166"/>
      <c r="CV666" s="166"/>
      <c r="CW666" s="166"/>
      <c r="CX666" s="166"/>
      <c r="CY666" s="166"/>
      <c r="CZ666" s="166"/>
    </row>
    <row r="667" spans="1:104" ht="11.25" customHeight="1" x14ac:dyDescent="0.2">
      <c r="A667" s="166"/>
      <c r="B667" s="166"/>
      <c r="C667" s="166"/>
      <c r="D667" s="166"/>
      <c r="E667" s="166"/>
      <c r="F667" s="166"/>
      <c r="G667" s="166"/>
      <c r="H667" s="166"/>
      <c r="I667" s="166"/>
      <c r="J667" s="166"/>
      <c r="K667" s="166"/>
      <c r="L667" s="166"/>
      <c r="M667" s="166"/>
      <c r="N667" s="166"/>
      <c r="O667" s="166"/>
      <c r="P667" s="166"/>
      <c r="Q667" s="166"/>
      <c r="R667" s="166"/>
      <c r="S667" s="166"/>
      <c r="T667" s="168"/>
      <c r="U667" s="169"/>
      <c r="V667" s="169"/>
      <c r="W667" s="166"/>
      <c r="X667" s="166"/>
      <c r="Y667" s="166"/>
      <c r="Z667" s="166"/>
      <c r="AA667" s="166"/>
      <c r="AB667" s="166"/>
      <c r="AC667" s="166"/>
      <c r="AD667" s="166"/>
      <c r="AE667" s="166"/>
      <c r="AF667" s="166"/>
      <c r="AG667" s="166"/>
      <c r="AH667" s="166"/>
      <c r="AI667" s="166"/>
      <c r="AJ667" s="166"/>
      <c r="AK667" s="166"/>
      <c r="AL667" s="166"/>
      <c r="AM667" s="166"/>
      <c r="AN667" s="166"/>
      <c r="AO667" s="166"/>
      <c r="AP667" s="166"/>
      <c r="AQ667" s="166"/>
      <c r="AR667" s="166"/>
      <c r="AS667" s="166"/>
      <c r="AT667" s="166"/>
      <c r="AU667" s="166"/>
      <c r="AV667" s="166"/>
      <c r="AW667" s="166"/>
      <c r="AX667" s="166"/>
      <c r="AY667" s="166"/>
      <c r="AZ667" s="166"/>
      <c r="BA667" s="166"/>
      <c r="BB667" s="166"/>
      <c r="BC667" s="166"/>
      <c r="BD667" s="166"/>
      <c r="BE667" s="166"/>
      <c r="BF667" s="166"/>
      <c r="BG667" s="166"/>
      <c r="BH667" s="166"/>
      <c r="BI667" s="166"/>
      <c r="BJ667" s="166"/>
      <c r="BK667" s="166"/>
      <c r="BL667" s="166"/>
      <c r="BM667" s="166"/>
      <c r="BN667" s="166"/>
      <c r="BO667" s="166"/>
      <c r="BP667" s="166"/>
      <c r="BQ667" s="166"/>
      <c r="BR667" s="166"/>
      <c r="BS667" s="166"/>
      <c r="BT667" s="166"/>
      <c r="BU667" s="166"/>
      <c r="BV667" s="166"/>
      <c r="BW667" s="166"/>
      <c r="BX667" s="166"/>
      <c r="BY667" s="166"/>
      <c r="BZ667" s="166"/>
      <c r="CA667" s="166"/>
      <c r="CB667" s="166"/>
      <c r="CC667" s="166"/>
      <c r="CD667" s="166"/>
      <c r="CE667" s="166"/>
      <c r="CF667" s="166"/>
      <c r="CG667" s="166"/>
      <c r="CH667" s="166"/>
      <c r="CI667" s="166"/>
      <c r="CJ667" s="166"/>
      <c r="CK667" s="166"/>
      <c r="CL667" s="166"/>
      <c r="CM667" s="166"/>
      <c r="CN667" s="166"/>
      <c r="CO667" s="166"/>
      <c r="CP667" s="166"/>
      <c r="CQ667" s="166"/>
      <c r="CR667" s="166"/>
      <c r="CS667" s="166"/>
      <c r="CT667" s="166"/>
      <c r="CU667" s="166"/>
      <c r="CV667" s="166"/>
      <c r="CW667" s="166"/>
      <c r="CX667" s="166"/>
      <c r="CY667" s="166"/>
      <c r="CZ667" s="166"/>
    </row>
    <row r="668" spans="1:104" ht="11.25" customHeight="1" x14ac:dyDescent="0.2">
      <c r="A668" s="166"/>
      <c r="B668" s="166"/>
      <c r="C668" s="166"/>
      <c r="D668" s="166"/>
      <c r="E668" s="166"/>
      <c r="F668" s="166"/>
      <c r="G668" s="166"/>
      <c r="H668" s="166"/>
      <c r="I668" s="166"/>
      <c r="J668" s="166"/>
      <c r="K668" s="166"/>
      <c r="L668" s="166"/>
      <c r="M668" s="166"/>
      <c r="N668" s="166"/>
      <c r="O668" s="166"/>
      <c r="P668" s="166"/>
      <c r="Q668" s="166"/>
      <c r="R668" s="166"/>
      <c r="S668" s="166"/>
      <c r="T668" s="168"/>
      <c r="U668" s="169"/>
      <c r="V668" s="169"/>
      <c r="W668" s="166"/>
      <c r="X668" s="166"/>
      <c r="Y668" s="166"/>
      <c r="Z668" s="166"/>
      <c r="AA668" s="166"/>
      <c r="AB668" s="166"/>
      <c r="AC668" s="166"/>
      <c r="AD668" s="166"/>
      <c r="AE668" s="166"/>
      <c r="AF668" s="166"/>
      <c r="AG668" s="166"/>
      <c r="AH668" s="166"/>
      <c r="AI668" s="166"/>
      <c r="AJ668" s="166"/>
      <c r="AK668" s="166"/>
      <c r="AL668" s="166"/>
      <c r="AM668" s="166"/>
      <c r="AN668" s="166"/>
      <c r="AO668" s="166"/>
      <c r="AP668" s="166"/>
      <c r="AQ668" s="166"/>
      <c r="AR668" s="166"/>
      <c r="AS668" s="166"/>
      <c r="AT668" s="166"/>
      <c r="AU668" s="166"/>
      <c r="AV668" s="166"/>
      <c r="AW668" s="166"/>
      <c r="AX668" s="166"/>
      <c r="AY668" s="166"/>
      <c r="AZ668" s="166"/>
      <c r="BA668" s="166"/>
      <c r="BB668" s="166"/>
      <c r="BC668" s="166"/>
      <c r="BD668" s="166"/>
      <c r="BE668" s="166"/>
      <c r="BF668" s="166"/>
      <c r="BG668" s="166"/>
      <c r="BH668" s="166"/>
      <c r="BI668" s="166"/>
      <c r="BJ668" s="166"/>
      <c r="BK668" s="166"/>
      <c r="BL668" s="166"/>
      <c r="BM668" s="166"/>
      <c r="BN668" s="166"/>
      <c r="BO668" s="166"/>
      <c r="BP668" s="166"/>
      <c r="BQ668" s="166"/>
      <c r="BR668" s="166"/>
      <c r="BS668" s="166"/>
      <c r="BT668" s="166"/>
      <c r="BU668" s="166"/>
      <c r="BV668" s="166"/>
      <c r="BW668" s="166"/>
      <c r="BX668" s="166"/>
      <c r="BY668" s="166"/>
      <c r="BZ668" s="166"/>
      <c r="CA668" s="166"/>
      <c r="CB668" s="166"/>
      <c r="CC668" s="166"/>
      <c r="CD668" s="166"/>
      <c r="CE668" s="166"/>
      <c r="CF668" s="166"/>
      <c r="CG668" s="166"/>
      <c r="CH668" s="166"/>
      <c r="CI668" s="166"/>
      <c r="CJ668" s="166"/>
      <c r="CK668" s="166"/>
      <c r="CL668" s="166"/>
      <c r="CM668" s="166"/>
      <c r="CN668" s="166"/>
      <c r="CO668" s="166"/>
      <c r="CP668" s="166"/>
      <c r="CQ668" s="166"/>
      <c r="CR668" s="166"/>
      <c r="CS668" s="166"/>
      <c r="CT668" s="166"/>
      <c r="CU668" s="166"/>
      <c r="CV668" s="166"/>
      <c r="CW668" s="166"/>
      <c r="CX668" s="166"/>
      <c r="CY668" s="166"/>
      <c r="CZ668" s="166"/>
    </row>
    <row r="669" spans="1:104" ht="11.25" customHeight="1" x14ac:dyDescent="0.2">
      <c r="A669" s="166"/>
      <c r="B669" s="166"/>
      <c r="C669" s="166"/>
      <c r="D669" s="166"/>
      <c r="E669" s="166"/>
      <c r="F669" s="166"/>
      <c r="G669" s="166"/>
      <c r="H669" s="166"/>
      <c r="I669" s="166"/>
      <c r="J669" s="166"/>
      <c r="K669" s="166"/>
      <c r="L669" s="166"/>
      <c r="M669" s="166"/>
      <c r="N669" s="166"/>
      <c r="O669" s="166"/>
      <c r="P669" s="166"/>
      <c r="Q669" s="166"/>
      <c r="R669" s="166"/>
      <c r="S669" s="166"/>
      <c r="T669" s="168"/>
      <c r="U669" s="169"/>
      <c r="V669" s="169"/>
      <c r="W669" s="166"/>
      <c r="X669" s="166"/>
      <c r="Y669" s="166"/>
      <c r="Z669" s="166"/>
      <c r="AA669" s="166"/>
      <c r="AB669" s="166"/>
      <c r="AC669" s="166"/>
      <c r="AD669" s="166"/>
      <c r="AE669" s="166"/>
      <c r="AF669" s="166"/>
      <c r="AG669" s="166"/>
      <c r="AH669" s="166"/>
      <c r="AI669" s="166"/>
      <c r="AJ669" s="166"/>
      <c r="AK669" s="166"/>
      <c r="AL669" s="166"/>
      <c r="AM669" s="166"/>
      <c r="AN669" s="166"/>
      <c r="AO669" s="166"/>
      <c r="AP669" s="166"/>
      <c r="AQ669" s="166"/>
      <c r="AR669" s="166"/>
      <c r="AS669" s="166"/>
      <c r="AT669" s="166"/>
      <c r="AU669" s="166"/>
      <c r="AV669" s="166"/>
      <c r="AW669" s="166"/>
      <c r="AX669" s="166"/>
      <c r="AY669" s="166"/>
      <c r="AZ669" s="166"/>
      <c r="BA669" s="166"/>
      <c r="BB669" s="166"/>
      <c r="BC669" s="166"/>
      <c r="BD669" s="166"/>
      <c r="BE669" s="166"/>
      <c r="BF669" s="166"/>
      <c r="BG669" s="166"/>
      <c r="BH669" s="166"/>
      <c r="BI669" s="166"/>
      <c r="BJ669" s="166"/>
      <c r="BK669" s="166"/>
      <c r="BL669" s="166"/>
      <c r="BM669" s="166"/>
      <c r="BN669" s="166"/>
      <c r="BO669" s="166"/>
      <c r="BP669" s="166"/>
      <c r="BQ669" s="166"/>
      <c r="BR669" s="166"/>
      <c r="BS669" s="166"/>
      <c r="BT669" s="166"/>
      <c r="BU669" s="166"/>
      <c r="BV669" s="166"/>
      <c r="BW669" s="166"/>
      <c r="BX669" s="166"/>
      <c r="BY669" s="166"/>
      <c r="BZ669" s="166"/>
      <c r="CA669" s="166"/>
      <c r="CB669" s="166"/>
      <c r="CC669" s="166"/>
      <c r="CD669" s="166"/>
      <c r="CE669" s="166"/>
      <c r="CF669" s="166"/>
      <c r="CG669" s="166"/>
      <c r="CH669" s="166"/>
      <c r="CI669" s="166"/>
      <c r="CJ669" s="166"/>
      <c r="CK669" s="166"/>
      <c r="CL669" s="166"/>
      <c r="CM669" s="166"/>
      <c r="CN669" s="166"/>
      <c r="CO669" s="166"/>
      <c r="CP669" s="166"/>
      <c r="CQ669" s="166"/>
      <c r="CR669" s="166"/>
      <c r="CS669" s="166"/>
      <c r="CT669" s="166"/>
      <c r="CU669" s="166"/>
      <c r="CV669" s="166"/>
      <c r="CW669" s="166"/>
      <c r="CX669" s="166"/>
      <c r="CY669" s="166"/>
      <c r="CZ669" s="166"/>
    </row>
    <row r="670" spans="1:104" ht="11.25" customHeight="1" x14ac:dyDescent="0.2">
      <c r="A670" s="166"/>
      <c r="B670" s="166"/>
      <c r="C670" s="166"/>
      <c r="D670" s="166"/>
      <c r="E670" s="166"/>
      <c r="F670" s="166"/>
      <c r="G670" s="166"/>
      <c r="H670" s="166"/>
      <c r="I670" s="166"/>
      <c r="J670" s="166"/>
      <c r="K670" s="166"/>
      <c r="L670" s="166"/>
      <c r="M670" s="166"/>
      <c r="N670" s="166"/>
      <c r="O670" s="166"/>
      <c r="P670" s="166"/>
      <c r="Q670" s="166"/>
      <c r="R670" s="166"/>
      <c r="S670" s="166"/>
      <c r="T670" s="168"/>
      <c r="U670" s="169"/>
      <c r="V670" s="169"/>
      <c r="W670" s="166"/>
      <c r="X670" s="166"/>
      <c r="Y670" s="166"/>
      <c r="Z670" s="166"/>
      <c r="AA670" s="166"/>
      <c r="AB670" s="166"/>
      <c r="AC670" s="166"/>
      <c r="AD670" s="166"/>
      <c r="AE670" s="166"/>
      <c r="AF670" s="166"/>
      <c r="AG670" s="166"/>
      <c r="AH670" s="166"/>
      <c r="AI670" s="166"/>
      <c r="AJ670" s="166"/>
      <c r="AK670" s="166"/>
      <c r="AL670" s="166"/>
      <c r="AM670" s="166"/>
      <c r="AN670" s="166"/>
      <c r="AO670" s="166"/>
      <c r="AP670" s="166"/>
      <c r="AQ670" s="166"/>
      <c r="AR670" s="166"/>
      <c r="AS670" s="166"/>
      <c r="AT670" s="166"/>
      <c r="AU670" s="166"/>
      <c r="AV670" s="166"/>
      <c r="AW670" s="166"/>
      <c r="AX670" s="166"/>
      <c r="AY670" s="166"/>
      <c r="AZ670" s="166"/>
      <c r="BA670" s="166"/>
      <c r="BB670" s="166"/>
      <c r="BC670" s="166"/>
      <c r="BD670" s="166"/>
      <c r="BE670" s="166"/>
      <c r="BF670" s="166"/>
      <c r="BG670" s="166"/>
      <c r="BH670" s="166"/>
      <c r="BI670" s="166"/>
      <c r="BJ670" s="166"/>
      <c r="BK670" s="166"/>
      <c r="BL670" s="166"/>
      <c r="BM670" s="166"/>
      <c r="BN670" s="166"/>
      <c r="BO670" s="166"/>
      <c r="BP670" s="166"/>
      <c r="BQ670" s="166"/>
      <c r="BR670" s="166"/>
      <c r="BS670" s="166"/>
      <c r="BT670" s="166"/>
      <c r="BU670" s="166"/>
      <c r="BV670" s="166"/>
      <c r="BW670" s="166"/>
      <c r="BX670" s="166"/>
      <c r="BY670" s="166"/>
      <c r="BZ670" s="166"/>
      <c r="CA670" s="166"/>
      <c r="CB670" s="166"/>
      <c r="CC670" s="166"/>
      <c r="CD670" s="166"/>
      <c r="CE670" s="166"/>
      <c r="CF670" s="166"/>
      <c r="CG670" s="166"/>
      <c r="CH670" s="166"/>
      <c r="CI670" s="166"/>
      <c r="CJ670" s="166"/>
      <c r="CK670" s="166"/>
      <c r="CL670" s="166"/>
      <c r="CM670" s="166"/>
      <c r="CN670" s="166"/>
      <c r="CO670" s="166"/>
      <c r="CP670" s="166"/>
      <c r="CQ670" s="166"/>
      <c r="CR670" s="166"/>
      <c r="CS670" s="166"/>
      <c r="CT670" s="166"/>
      <c r="CU670" s="166"/>
      <c r="CV670" s="166"/>
      <c r="CW670" s="166"/>
      <c r="CX670" s="166"/>
      <c r="CY670" s="166"/>
      <c r="CZ670" s="166"/>
    </row>
    <row r="671" spans="1:104" ht="11.25" customHeight="1" x14ac:dyDescent="0.2">
      <c r="A671" s="166"/>
      <c r="B671" s="166"/>
      <c r="C671" s="166"/>
      <c r="D671" s="166"/>
      <c r="E671" s="166"/>
      <c r="F671" s="166"/>
      <c r="G671" s="166"/>
      <c r="H671" s="166"/>
      <c r="I671" s="166"/>
      <c r="J671" s="166"/>
      <c r="K671" s="166"/>
      <c r="L671" s="166"/>
      <c r="M671" s="166"/>
      <c r="N671" s="166"/>
      <c r="O671" s="166"/>
      <c r="P671" s="166"/>
      <c r="Q671" s="166"/>
      <c r="R671" s="166"/>
      <c r="S671" s="166"/>
      <c r="T671" s="168"/>
      <c r="U671" s="169"/>
      <c r="V671" s="169"/>
      <c r="W671" s="166"/>
      <c r="X671" s="166"/>
      <c r="Y671" s="166"/>
      <c r="Z671" s="166"/>
      <c r="AA671" s="166"/>
      <c r="AB671" s="166"/>
      <c r="AC671" s="166"/>
      <c r="AD671" s="166"/>
      <c r="AE671" s="166"/>
      <c r="AF671" s="166"/>
      <c r="AG671" s="166"/>
      <c r="AH671" s="166"/>
      <c r="AI671" s="166"/>
      <c r="AJ671" s="166"/>
      <c r="AK671" s="166"/>
      <c r="AL671" s="166"/>
      <c r="AM671" s="166"/>
      <c r="AN671" s="166"/>
      <c r="AO671" s="166"/>
      <c r="AP671" s="166"/>
      <c r="AQ671" s="166"/>
      <c r="AR671" s="166"/>
      <c r="AS671" s="166"/>
      <c r="AT671" s="166"/>
      <c r="AU671" s="166"/>
      <c r="AV671" s="166"/>
      <c r="AW671" s="166"/>
      <c r="AX671" s="166"/>
      <c r="AY671" s="166"/>
      <c r="AZ671" s="166"/>
      <c r="BA671" s="166"/>
      <c r="BB671" s="166"/>
      <c r="BC671" s="166"/>
      <c r="BD671" s="166"/>
      <c r="BE671" s="166"/>
      <c r="BF671" s="166"/>
      <c r="BG671" s="166"/>
      <c r="BH671" s="166"/>
      <c r="BI671" s="166"/>
      <c r="BJ671" s="166"/>
      <c r="BK671" s="166"/>
      <c r="BL671" s="166"/>
      <c r="BM671" s="166"/>
      <c r="BN671" s="166"/>
      <c r="BO671" s="166"/>
      <c r="BP671" s="166"/>
      <c r="BQ671" s="166"/>
      <c r="BR671" s="166"/>
      <c r="BS671" s="166"/>
      <c r="BT671" s="166"/>
      <c r="BU671" s="166"/>
      <c r="BV671" s="166"/>
      <c r="BW671" s="166"/>
      <c r="BX671" s="166"/>
      <c r="BY671" s="166"/>
      <c r="BZ671" s="166"/>
      <c r="CA671" s="166"/>
      <c r="CB671" s="166"/>
      <c r="CC671" s="166"/>
      <c r="CD671" s="166"/>
      <c r="CE671" s="166"/>
      <c r="CF671" s="166"/>
      <c r="CG671" s="166"/>
      <c r="CH671" s="166"/>
      <c r="CI671" s="166"/>
      <c r="CJ671" s="166"/>
      <c r="CK671" s="166"/>
      <c r="CL671" s="166"/>
      <c r="CM671" s="166"/>
      <c r="CN671" s="166"/>
      <c r="CO671" s="166"/>
      <c r="CP671" s="166"/>
      <c r="CQ671" s="166"/>
      <c r="CR671" s="166"/>
      <c r="CS671" s="166"/>
      <c r="CT671" s="166"/>
      <c r="CU671" s="166"/>
      <c r="CV671" s="166"/>
      <c r="CW671" s="166"/>
      <c r="CX671" s="166"/>
      <c r="CY671" s="166"/>
      <c r="CZ671" s="166"/>
    </row>
    <row r="672" spans="1:104" ht="11.25" customHeight="1" x14ac:dyDescent="0.2">
      <c r="A672" s="166"/>
      <c r="B672" s="166"/>
      <c r="C672" s="166"/>
      <c r="D672" s="166"/>
      <c r="E672" s="166"/>
      <c r="F672" s="166"/>
      <c r="G672" s="166"/>
      <c r="H672" s="166"/>
      <c r="I672" s="166"/>
      <c r="J672" s="166"/>
      <c r="K672" s="166"/>
      <c r="L672" s="166"/>
      <c r="M672" s="166"/>
      <c r="N672" s="166"/>
      <c r="O672" s="166"/>
      <c r="P672" s="166"/>
      <c r="Q672" s="166"/>
      <c r="R672" s="166"/>
      <c r="S672" s="166"/>
      <c r="T672" s="168"/>
      <c r="U672" s="169"/>
      <c r="V672" s="169"/>
      <c r="W672" s="166"/>
      <c r="X672" s="166"/>
      <c r="Y672" s="166"/>
      <c r="Z672" s="166"/>
      <c r="AA672" s="166"/>
      <c r="AB672" s="166"/>
      <c r="AC672" s="166"/>
      <c r="AD672" s="166"/>
      <c r="AE672" s="166"/>
      <c r="AF672" s="166"/>
      <c r="AG672" s="166"/>
      <c r="AH672" s="166"/>
      <c r="AI672" s="166"/>
      <c r="AJ672" s="166"/>
      <c r="AK672" s="166"/>
      <c r="AL672" s="166"/>
      <c r="AM672" s="166"/>
      <c r="AN672" s="166"/>
      <c r="AO672" s="166"/>
      <c r="AP672" s="166"/>
      <c r="AQ672" s="166"/>
      <c r="AR672" s="166"/>
      <c r="AS672" s="166"/>
      <c r="AT672" s="166"/>
      <c r="AU672" s="166"/>
      <c r="AV672" s="166"/>
      <c r="AW672" s="166"/>
      <c r="AX672" s="166"/>
      <c r="AY672" s="166"/>
      <c r="AZ672" s="166"/>
      <c r="BA672" s="166"/>
      <c r="BB672" s="166"/>
      <c r="BC672" s="166"/>
      <c r="BD672" s="166"/>
      <c r="BE672" s="166"/>
      <c r="BF672" s="166"/>
      <c r="BG672" s="166"/>
      <c r="BH672" s="166"/>
      <c r="BI672" s="166"/>
      <c r="BJ672" s="166"/>
      <c r="BK672" s="166"/>
      <c r="BL672" s="166"/>
      <c r="BM672" s="166"/>
      <c r="BN672" s="166"/>
      <c r="BO672" s="166"/>
      <c r="BP672" s="166"/>
      <c r="BQ672" s="166"/>
      <c r="BR672" s="166"/>
      <c r="BS672" s="166"/>
      <c r="BT672" s="166"/>
      <c r="BU672" s="166"/>
      <c r="BV672" s="166"/>
      <c r="BW672" s="166"/>
      <c r="BX672" s="166"/>
      <c r="BY672" s="166"/>
      <c r="BZ672" s="166"/>
      <c r="CA672" s="166"/>
      <c r="CB672" s="166"/>
      <c r="CC672" s="166"/>
      <c r="CD672" s="166"/>
      <c r="CE672" s="166"/>
      <c r="CF672" s="166"/>
      <c r="CG672" s="166"/>
      <c r="CH672" s="166"/>
      <c r="CI672" s="166"/>
      <c r="CJ672" s="166"/>
      <c r="CK672" s="166"/>
      <c r="CL672" s="166"/>
      <c r="CM672" s="166"/>
      <c r="CN672" s="166"/>
      <c r="CO672" s="166"/>
      <c r="CP672" s="166"/>
      <c r="CQ672" s="166"/>
      <c r="CR672" s="166"/>
      <c r="CS672" s="166"/>
      <c r="CT672" s="166"/>
      <c r="CU672" s="166"/>
      <c r="CV672" s="166"/>
      <c r="CW672" s="166"/>
      <c r="CX672" s="166"/>
      <c r="CY672" s="166"/>
      <c r="CZ672" s="166"/>
    </row>
    <row r="673" spans="1:104" ht="11.25" customHeight="1" x14ac:dyDescent="0.2">
      <c r="A673" s="166"/>
      <c r="B673" s="166"/>
      <c r="C673" s="166"/>
      <c r="D673" s="166"/>
      <c r="E673" s="166"/>
      <c r="F673" s="166"/>
      <c r="G673" s="166"/>
      <c r="H673" s="166"/>
      <c r="I673" s="166"/>
      <c r="J673" s="166"/>
      <c r="K673" s="166"/>
      <c r="L673" s="166"/>
      <c r="M673" s="166"/>
      <c r="N673" s="166"/>
      <c r="O673" s="166"/>
      <c r="P673" s="166"/>
      <c r="Q673" s="166"/>
      <c r="R673" s="166"/>
      <c r="S673" s="166"/>
      <c r="T673" s="168"/>
      <c r="U673" s="169"/>
      <c r="V673" s="169"/>
      <c r="W673" s="166"/>
      <c r="X673" s="166"/>
      <c r="Y673" s="166"/>
      <c r="Z673" s="166"/>
      <c r="AA673" s="166"/>
      <c r="AB673" s="166"/>
      <c r="AC673" s="166"/>
      <c r="AD673" s="166"/>
      <c r="AE673" s="166"/>
      <c r="AF673" s="166"/>
      <c r="AG673" s="166"/>
      <c r="AH673" s="166"/>
      <c r="AI673" s="166"/>
      <c r="AJ673" s="166"/>
      <c r="AK673" s="166"/>
      <c r="AL673" s="166"/>
      <c r="AM673" s="166"/>
      <c r="AN673" s="166"/>
      <c r="AO673" s="166"/>
      <c r="AP673" s="166"/>
      <c r="AQ673" s="166"/>
      <c r="AR673" s="166"/>
      <c r="AS673" s="166"/>
      <c r="AT673" s="166"/>
      <c r="AU673" s="166"/>
      <c r="AV673" s="166"/>
      <c r="AW673" s="166"/>
      <c r="AX673" s="166"/>
      <c r="AY673" s="166"/>
      <c r="AZ673" s="166"/>
      <c r="BA673" s="166"/>
      <c r="BB673" s="166"/>
      <c r="BC673" s="166"/>
      <c r="BD673" s="166"/>
      <c r="BE673" s="166"/>
      <c r="BF673" s="166"/>
      <c r="BG673" s="166"/>
      <c r="BH673" s="166"/>
      <c r="BI673" s="166"/>
      <c r="BJ673" s="166"/>
      <c r="BK673" s="166"/>
      <c r="BL673" s="166"/>
      <c r="BM673" s="166"/>
      <c r="BN673" s="166"/>
      <c r="BO673" s="166"/>
      <c r="BP673" s="166"/>
      <c r="BQ673" s="166"/>
      <c r="BR673" s="166"/>
      <c r="BS673" s="166"/>
      <c r="BT673" s="166"/>
      <c r="BU673" s="166"/>
      <c r="BV673" s="166"/>
      <c r="BW673" s="166"/>
      <c r="BX673" s="166"/>
      <c r="BY673" s="166"/>
      <c r="BZ673" s="166"/>
      <c r="CA673" s="166"/>
      <c r="CB673" s="166"/>
      <c r="CC673" s="166"/>
      <c r="CD673" s="166"/>
      <c r="CE673" s="166"/>
      <c r="CF673" s="166"/>
      <c r="CG673" s="166"/>
      <c r="CH673" s="166"/>
      <c r="CI673" s="166"/>
      <c r="CJ673" s="166"/>
      <c r="CK673" s="166"/>
      <c r="CL673" s="166"/>
      <c r="CM673" s="166"/>
      <c r="CN673" s="166"/>
      <c r="CO673" s="166"/>
      <c r="CP673" s="166"/>
      <c r="CQ673" s="166"/>
      <c r="CR673" s="166"/>
      <c r="CS673" s="166"/>
      <c r="CT673" s="166"/>
      <c r="CU673" s="166"/>
      <c r="CV673" s="166"/>
      <c r="CW673" s="166"/>
      <c r="CX673" s="166"/>
      <c r="CY673" s="166"/>
      <c r="CZ673" s="166"/>
    </row>
    <row r="674" spans="1:104" ht="11.25" customHeight="1" x14ac:dyDescent="0.2">
      <c r="A674" s="166"/>
      <c r="B674" s="166"/>
      <c r="C674" s="166"/>
      <c r="D674" s="166"/>
      <c r="E674" s="166"/>
      <c r="F674" s="166"/>
      <c r="G674" s="166"/>
      <c r="H674" s="166"/>
      <c r="I674" s="166"/>
      <c r="J674" s="166"/>
      <c r="K674" s="166"/>
      <c r="L674" s="166"/>
      <c r="M674" s="166"/>
      <c r="N674" s="166"/>
      <c r="O674" s="166"/>
      <c r="P674" s="166"/>
      <c r="Q674" s="166"/>
      <c r="R674" s="166"/>
      <c r="S674" s="166"/>
      <c r="T674" s="168"/>
      <c r="U674" s="169"/>
      <c r="V674" s="169"/>
      <c r="W674" s="166"/>
      <c r="X674" s="166"/>
      <c r="Y674" s="166"/>
      <c r="Z674" s="166"/>
      <c r="AA674" s="166"/>
      <c r="AB674" s="166"/>
      <c r="AC674" s="166"/>
      <c r="AD674" s="166"/>
      <c r="AE674" s="166"/>
      <c r="AF674" s="166"/>
      <c r="AG674" s="166"/>
      <c r="AH674" s="166"/>
      <c r="AI674" s="166"/>
      <c r="AJ674" s="166"/>
      <c r="AK674" s="166"/>
      <c r="AL674" s="166"/>
      <c r="AM674" s="166"/>
      <c r="AN674" s="166"/>
      <c r="AO674" s="166"/>
      <c r="AP674" s="166"/>
      <c r="AQ674" s="166"/>
      <c r="AR674" s="166"/>
      <c r="AS674" s="166"/>
      <c r="AT674" s="166"/>
      <c r="AU674" s="166"/>
      <c r="AV674" s="166"/>
      <c r="AW674" s="166"/>
      <c r="AX674" s="166"/>
      <c r="AY674" s="166"/>
      <c r="AZ674" s="166"/>
      <c r="BA674" s="166"/>
      <c r="BB674" s="166"/>
      <c r="BC674" s="166"/>
      <c r="BD674" s="166"/>
      <c r="BE674" s="166"/>
      <c r="BF674" s="166"/>
      <c r="BG674" s="166"/>
      <c r="BH674" s="166"/>
      <c r="BI674" s="166"/>
      <c r="BJ674" s="166"/>
      <c r="BK674" s="166"/>
      <c r="BL674" s="166"/>
      <c r="BM674" s="166"/>
      <c r="BN674" s="166"/>
      <c r="BO674" s="166"/>
      <c r="BP674" s="166"/>
      <c r="BQ674" s="166"/>
      <c r="BR674" s="166"/>
      <c r="BS674" s="166"/>
      <c r="BT674" s="166"/>
      <c r="BU674" s="166"/>
      <c r="BV674" s="166"/>
      <c r="BW674" s="166"/>
      <c r="BX674" s="166"/>
      <c r="BY674" s="166"/>
      <c r="BZ674" s="166"/>
      <c r="CA674" s="166"/>
      <c r="CB674" s="166"/>
      <c r="CC674" s="166"/>
      <c r="CD674" s="166"/>
      <c r="CE674" s="166"/>
      <c r="CF674" s="166"/>
      <c r="CG674" s="166"/>
      <c r="CH674" s="166"/>
      <c r="CI674" s="166"/>
      <c r="CJ674" s="166"/>
      <c r="CK674" s="166"/>
      <c r="CL674" s="166"/>
      <c r="CM674" s="166"/>
      <c r="CN674" s="166"/>
      <c r="CO674" s="166"/>
      <c r="CP674" s="166"/>
      <c r="CQ674" s="166"/>
      <c r="CR674" s="166"/>
      <c r="CS674" s="166"/>
      <c r="CT674" s="166"/>
      <c r="CU674" s="166"/>
      <c r="CV674" s="166"/>
      <c r="CW674" s="166"/>
      <c r="CX674" s="166"/>
      <c r="CY674" s="166"/>
      <c r="CZ674" s="166"/>
    </row>
    <row r="675" spans="1:104" ht="11.25" customHeight="1" x14ac:dyDescent="0.2">
      <c r="A675" s="166"/>
      <c r="B675" s="166"/>
      <c r="C675" s="166"/>
      <c r="D675" s="166"/>
      <c r="E675" s="166"/>
      <c r="F675" s="166"/>
      <c r="G675" s="166"/>
      <c r="H675" s="166"/>
      <c r="I675" s="166"/>
      <c r="J675" s="166"/>
      <c r="K675" s="166"/>
      <c r="L675" s="166"/>
      <c r="M675" s="166"/>
      <c r="N675" s="166"/>
      <c r="O675" s="166"/>
      <c r="P675" s="166"/>
      <c r="Q675" s="166"/>
      <c r="R675" s="166"/>
      <c r="S675" s="166"/>
      <c r="T675" s="168"/>
      <c r="U675" s="169"/>
      <c r="V675" s="169"/>
      <c r="W675" s="166"/>
      <c r="X675" s="166"/>
      <c r="Y675" s="166"/>
      <c r="Z675" s="166"/>
      <c r="AA675" s="166"/>
      <c r="AB675" s="166"/>
      <c r="AC675" s="166"/>
      <c r="AD675" s="166"/>
      <c r="AE675" s="166"/>
      <c r="AF675" s="166"/>
      <c r="AG675" s="166"/>
      <c r="AH675" s="166"/>
      <c r="AI675" s="166"/>
      <c r="AJ675" s="166"/>
      <c r="AK675" s="166"/>
      <c r="AL675" s="166"/>
      <c r="AM675" s="166"/>
      <c r="AN675" s="166"/>
      <c r="AO675" s="166"/>
      <c r="AP675" s="166"/>
      <c r="AQ675" s="166"/>
      <c r="AR675" s="166"/>
      <c r="AS675" s="166"/>
      <c r="AT675" s="166"/>
      <c r="AU675" s="166"/>
      <c r="AV675" s="166"/>
      <c r="AW675" s="166"/>
      <c r="AX675" s="166"/>
      <c r="AY675" s="166"/>
      <c r="AZ675" s="166"/>
      <c r="BA675" s="166"/>
      <c r="BB675" s="166"/>
      <c r="BC675" s="166"/>
      <c r="BD675" s="166"/>
      <c r="BE675" s="166"/>
      <c r="BF675" s="166"/>
      <c r="BG675" s="166"/>
      <c r="BH675" s="166"/>
      <c r="BI675" s="166"/>
      <c r="BJ675" s="166"/>
      <c r="BK675" s="166"/>
      <c r="BL675" s="166"/>
      <c r="BM675" s="166"/>
      <c r="BN675" s="166"/>
      <c r="BO675" s="166"/>
      <c r="BP675" s="166"/>
      <c r="BQ675" s="166"/>
      <c r="BR675" s="166"/>
      <c r="BS675" s="166"/>
      <c r="BT675" s="166"/>
      <c r="BU675" s="166"/>
      <c r="BV675" s="166"/>
      <c r="BW675" s="166"/>
      <c r="BX675" s="166"/>
      <c r="BY675" s="166"/>
      <c r="BZ675" s="166"/>
      <c r="CA675" s="166"/>
      <c r="CB675" s="166"/>
      <c r="CC675" s="166"/>
      <c r="CD675" s="166"/>
      <c r="CE675" s="166"/>
      <c r="CF675" s="166"/>
      <c r="CG675" s="166"/>
      <c r="CH675" s="166"/>
      <c r="CI675" s="166"/>
      <c r="CJ675" s="166"/>
      <c r="CK675" s="166"/>
      <c r="CL675" s="166"/>
      <c r="CM675" s="166"/>
      <c r="CN675" s="166"/>
      <c r="CO675" s="166"/>
      <c r="CP675" s="166"/>
      <c r="CQ675" s="166"/>
      <c r="CR675" s="166"/>
      <c r="CS675" s="166"/>
      <c r="CT675" s="166"/>
      <c r="CU675" s="166"/>
      <c r="CV675" s="166"/>
      <c r="CW675" s="166"/>
      <c r="CX675" s="166"/>
      <c r="CY675" s="166"/>
      <c r="CZ675" s="166"/>
    </row>
    <row r="676" spans="1:104" ht="11.25" customHeight="1" x14ac:dyDescent="0.2">
      <c r="A676" s="166"/>
      <c r="B676" s="166"/>
      <c r="C676" s="166"/>
      <c r="D676" s="166"/>
      <c r="E676" s="166"/>
      <c r="F676" s="166"/>
      <c r="G676" s="166"/>
      <c r="H676" s="166"/>
      <c r="I676" s="166"/>
      <c r="J676" s="166"/>
      <c r="K676" s="166"/>
      <c r="L676" s="166"/>
      <c r="M676" s="166"/>
      <c r="N676" s="166"/>
      <c r="O676" s="166"/>
      <c r="P676" s="166"/>
      <c r="Q676" s="166"/>
      <c r="R676" s="166"/>
      <c r="S676" s="166"/>
      <c r="T676" s="168"/>
      <c r="U676" s="169"/>
      <c r="V676" s="169"/>
      <c r="W676" s="166"/>
      <c r="X676" s="166"/>
      <c r="Y676" s="166"/>
      <c r="Z676" s="166"/>
      <c r="AA676" s="166"/>
      <c r="AB676" s="166"/>
      <c r="AC676" s="166"/>
      <c r="AD676" s="166"/>
      <c r="AE676" s="166"/>
      <c r="AF676" s="166"/>
      <c r="AG676" s="166"/>
      <c r="AH676" s="166"/>
      <c r="AI676" s="166"/>
      <c r="AJ676" s="166"/>
      <c r="AK676" s="166"/>
      <c r="AL676" s="166"/>
      <c r="AM676" s="166"/>
      <c r="AN676" s="166"/>
      <c r="AO676" s="166"/>
      <c r="AP676" s="166"/>
      <c r="AQ676" s="166"/>
      <c r="AR676" s="166"/>
      <c r="AS676" s="166"/>
      <c r="AT676" s="166"/>
      <c r="AU676" s="166"/>
      <c r="AV676" s="166"/>
      <c r="AW676" s="166"/>
      <c r="AX676" s="166"/>
      <c r="AY676" s="166"/>
      <c r="AZ676" s="166"/>
      <c r="BA676" s="166"/>
      <c r="BB676" s="166"/>
      <c r="BC676" s="166"/>
      <c r="BD676" s="166"/>
      <c r="BE676" s="166"/>
      <c r="BF676" s="166"/>
      <c r="BG676" s="166"/>
      <c r="BH676" s="166"/>
      <c r="BI676" s="166"/>
      <c r="BJ676" s="166"/>
      <c r="BK676" s="166"/>
      <c r="BL676" s="166"/>
      <c r="BM676" s="166"/>
      <c r="BN676" s="166"/>
      <c r="BO676" s="166"/>
      <c r="BP676" s="166"/>
      <c r="BQ676" s="166"/>
      <c r="BR676" s="166"/>
      <c r="BS676" s="166"/>
      <c r="BT676" s="166"/>
      <c r="BU676" s="166"/>
      <c r="BV676" s="166"/>
      <c r="BW676" s="166"/>
      <c r="BX676" s="166"/>
      <c r="BY676" s="166"/>
      <c r="BZ676" s="166"/>
      <c r="CA676" s="166"/>
      <c r="CB676" s="166"/>
      <c r="CC676" s="166"/>
      <c r="CD676" s="166"/>
      <c r="CE676" s="166"/>
      <c r="CF676" s="166"/>
      <c r="CG676" s="166"/>
      <c r="CH676" s="166"/>
      <c r="CI676" s="166"/>
      <c r="CJ676" s="166"/>
      <c r="CK676" s="166"/>
      <c r="CL676" s="166"/>
      <c r="CM676" s="166"/>
      <c r="CN676" s="166"/>
      <c r="CO676" s="166"/>
      <c r="CP676" s="166"/>
      <c r="CQ676" s="166"/>
      <c r="CR676" s="166"/>
      <c r="CS676" s="166"/>
      <c r="CT676" s="166"/>
      <c r="CU676" s="166"/>
      <c r="CV676" s="166"/>
      <c r="CW676" s="166"/>
      <c r="CX676" s="166"/>
      <c r="CY676" s="166"/>
      <c r="CZ676" s="166"/>
    </row>
    <row r="677" spans="1:104" ht="11.25" customHeight="1" x14ac:dyDescent="0.2">
      <c r="A677" s="166"/>
      <c r="B677" s="166"/>
      <c r="C677" s="166"/>
      <c r="D677" s="166"/>
      <c r="E677" s="166"/>
      <c r="F677" s="166"/>
      <c r="G677" s="166"/>
      <c r="H677" s="166"/>
      <c r="I677" s="166"/>
      <c r="J677" s="166"/>
      <c r="K677" s="166"/>
      <c r="L677" s="166"/>
      <c r="M677" s="166"/>
      <c r="N677" s="166"/>
      <c r="O677" s="166"/>
      <c r="P677" s="166"/>
      <c r="Q677" s="166"/>
      <c r="R677" s="166"/>
      <c r="S677" s="166"/>
      <c r="T677" s="168"/>
      <c r="U677" s="169"/>
      <c r="V677" s="169"/>
      <c r="W677" s="166"/>
      <c r="X677" s="166"/>
      <c r="Y677" s="166"/>
      <c r="Z677" s="166"/>
      <c r="AA677" s="166"/>
      <c r="AB677" s="166"/>
      <c r="AC677" s="166"/>
      <c r="AD677" s="166"/>
      <c r="AE677" s="166"/>
      <c r="AF677" s="166"/>
      <c r="AG677" s="166"/>
      <c r="AH677" s="166"/>
      <c r="AI677" s="166"/>
      <c r="AJ677" s="166"/>
      <c r="AK677" s="166"/>
      <c r="AL677" s="166"/>
      <c r="AM677" s="166"/>
      <c r="AN677" s="166"/>
      <c r="AO677" s="166"/>
      <c r="AP677" s="166"/>
      <c r="AQ677" s="166"/>
      <c r="AR677" s="166"/>
      <c r="AS677" s="166"/>
      <c r="AT677" s="166"/>
      <c r="AU677" s="166"/>
      <c r="AV677" s="166"/>
      <c r="AW677" s="166"/>
      <c r="AX677" s="166"/>
      <c r="AY677" s="166"/>
      <c r="AZ677" s="166"/>
      <c r="BA677" s="166"/>
      <c r="BB677" s="166"/>
      <c r="BC677" s="166"/>
      <c r="BD677" s="166"/>
      <c r="BE677" s="166"/>
      <c r="BF677" s="166"/>
      <c r="BG677" s="166"/>
      <c r="BH677" s="166"/>
      <c r="BI677" s="166"/>
      <c r="BJ677" s="166"/>
      <c r="BK677" s="166"/>
      <c r="BL677" s="166"/>
      <c r="BM677" s="166"/>
      <c r="BN677" s="166"/>
      <c r="BO677" s="166"/>
      <c r="BP677" s="166"/>
      <c r="BQ677" s="166"/>
      <c r="BR677" s="166"/>
      <c r="BS677" s="166"/>
      <c r="BT677" s="166"/>
      <c r="BU677" s="166"/>
      <c r="BV677" s="166"/>
      <c r="BW677" s="166"/>
      <c r="BX677" s="166"/>
      <c r="BY677" s="166"/>
      <c r="BZ677" s="166"/>
      <c r="CA677" s="166"/>
      <c r="CB677" s="166"/>
      <c r="CC677" s="166"/>
      <c r="CD677" s="166"/>
      <c r="CE677" s="166"/>
      <c r="CF677" s="166"/>
      <c r="CG677" s="166"/>
      <c r="CH677" s="166"/>
      <c r="CI677" s="166"/>
      <c r="CJ677" s="166"/>
      <c r="CK677" s="166"/>
      <c r="CL677" s="166"/>
      <c r="CM677" s="166"/>
      <c r="CN677" s="166"/>
      <c r="CO677" s="166"/>
      <c r="CP677" s="166"/>
      <c r="CQ677" s="166"/>
      <c r="CR677" s="166"/>
      <c r="CS677" s="166"/>
      <c r="CT677" s="166"/>
      <c r="CU677" s="166"/>
      <c r="CV677" s="166"/>
      <c r="CW677" s="166"/>
      <c r="CX677" s="166"/>
      <c r="CY677" s="166"/>
      <c r="CZ677" s="166"/>
    </row>
    <row r="678" spans="1:104" ht="11.25" customHeight="1" x14ac:dyDescent="0.2">
      <c r="A678" s="166"/>
      <c r="B678" s="166"/>
      <c r="C678" s="166"/>
      <c r="D678" s="166"/>
      <c r="E678" s="166"/>
      <c r="F678" s="166"/>
      <c r="G678" s="166"/>
      <c r="H678" s="166"/>
      <c r="I678" s="166"/>
      <c r="J678" s="166"/>
      <c r="K678" s="166"/>
      <c r="L678" s="166"/>
      <c r="M678" s="166"/>
      <c r="N678" s="166"/>
      <c r="O678" s="166"/>
      <c r="P678" s="166"/>
      <c r="Q678" s="166"/>
      <c r="R678" s="166"/>
      <c r="S678" s="166"/>
      <c r="T678" s="168"/>
      <c r="U678" s="169"/>
      <c r="V678" s="169"/>
      <c r="W678" s="166"/>
      <c r="X678" s="166"/>
      <c r="Y678" s="166"/>
      <c r="Z678" s="166"/>
      <c r="AA678" s="166"/>
      <c r="AB678" s="166"/>
      <c r="AC678" s="166"/>
      <c r="AD678" s="166"/>
      <c r="AE678" s="166"/>
      <c r="AF678" s="166"/>
      <c r="AG678" s="166"/>
      <c r="AH678" s="166"/>
      <c r="AI678" s="166"/>
      <c r="AJ678" s="166"/>
      <c r="AK678" s="166"/>
      <c r="AL678" s="166"/>
      <c r="AM678" s="166"/>
      <c r="AN678" s="166"/>
      <c r="AO678" s="166"/>
      <c r="AP678" s="166"/>
      <c r="AQ678" s="166"/>
      <c r="AR678" s="166"/>
      <c r="AS678" s="166"/>
      <c r="AT678" s="166"/>
      <c r="AU678" s="166"/>
      <c r="AV678" s="166"/>
      <c r="AW678" s="166"/>
      <c r="AX678" s="166"/>
      <c r="AY678" s="166"/>
      <c r="AZ678" s="166"/>
      <c r="BA678" s="166"/>
      <c r="BB678" s="166"/>
      <c r="BC678" s="166"/>
      <c r="BD678" s="166"/>
      <c r="BE678" s="166"/>
      <c r="BF678" s="166"/>
      <c r="BG678" s="166"/>
      <c r="BH678" s="166"/>
      <c r="BI678" s="166"/>
      <c r="BJ678" s="166"/>
      <c r="BK678" s="166"/>
      <c r="BL678" s="166"/>
      <c r="BM678" s="166"/>
      <c r="BN678" s="166"/>
      <c r="BO678" s="166"/>
      <c r="BP678" s="166"/>
      <c r="BQ678" s="166"/>
      <c r="BR678" s="166"/>
      <c r="BS678" s="166"/>
      <c r="BT678" s="166"/>
      <c r="BU678" s="166"/>
      <c r="BV678" s="166"/>
      <c r="BW678" s="166"/>
      <c r="BX678" s="166"/>
      <c r="BY678" s="166"/>
      <c r="BZ678" s="166"/>
      <c r="CA678" s="166"/>
      <c r="CB678" s="166"/>
      <c r="CC678" s="166"/>
      <c r="CD678" s="166"/>
      <c r="CE678" s="166"/>
      <c r="CF678" s="166"/>
      <c r="CG678" s="166"/>
      <c r="CH678" s="166"/>
      <c r="CI678" s="166"/>
      <c r="CJ678" s="166"/>
      <c r="CK678" s="166"/>
      <c r="CL678" s="166"/>
      <c r="CM678" s="166"/>
      <c r="CN678" s="166"/>
      <c r="CO678" s="166"/>
      <c r="CP678" s="166"/>
      <c r="CQ678" s="166"/>
      <c r="CR678" s="166"/>
      <c r="CS678" s="166"/>
      <c r="CT678" s="166"/>
      <c r="CU678" s="166"/>
      <c r="CV678" s="166"/>
      <c r="CW678" s="166"/>
      <c r="CX678" s="166"/>
      <c r="CY678" s="166"/>
      <c r="CZ678" s="166"/>
    </row>
    <row r="679" spans="1:104" ht="11.25" customHeight="1" x14ac:dyDescent="0.2">
      <c r="A679" s="166"/>
      <c r="B679" s="166"/>
      <c r="C679" s="166"/>
      <c r="D679" s="166"/>
      <c r="E679" s="166"/>
      <c r="F679" s="166"/>
      <c r="G679" s="166"/>
      <c r="H679" s="166"/>
      <c r="I679" s="166"/>
      <c r="J679" s="166"/>
      <c r="K679" s="166"/>
      <c r="L679" s="166"/>
      <c r="M679" s="166"/>
      <c r="N679" s="166"/>
      <c r="O679" s="166"/>
      <c r="P679" s="166"/>
      <c r="Q679" s="166"/>
      <c r="R679" s="166"/>
      <c r="S679" s="166"/>
      <c r="T679" s="168"/>
      <c r="U679" s="169"/>
      <c r="V679" s="169"/>
      <c r="W679" s="166"/>
      <c r="X679" s="166"/>
      <c r="Y679" s="166"/>
      <c r="Z679" s="166"/>
      <c r="AA679" s="166"/>
      <c r="AB679" s="166"/>
      <c r="AC679" s="166"/>
      <c r="AD679" s="166"/>
      <c r="AE679" s="166"/>
      <c r="AF679" s="166"/>
      <c r="AG679" s="166"/>
      <c r="AH679" s="166"/>
      <c r="AI679" s="166"/>
      <c r="AJ679" s="166"/>
      <c r="AK679" s="166"/>
      <c r="AL679" s="166"/>
      <c r="AM679" s="166"/>
      <c r="AN679" s="166"/>
      <c r="AO679" s="166"/>
      <c r="AP679" s="166"/>
      <c r="AQ679" s="166"/>
      <c r="AR679" s="166"/>
      <c r="AS679" s="166"/>
      <c r="AT679" s="166"/>
      <c r="AU679" s="166"/>
      <c r="AV679" s="166"/>
      <c r="AW679" s="166"/>
      <c r="AX679" s="166"/>
      <c r="AY679" s="166"/>
      <c r="AZ679" s="166"/>
      <c r="BA679" s="166"/>
      <c r="BB679" s="166"/>
      <c r="BC679" s="166"/>
      <c r="BD679" s="166"/>
      <c r="BE679" s="166"/>
      <c r="BF679" s="166"/>
      <c r="BG679" s="166"/>
      <c r="BH679" s="166"/>
      <c r="BI679" s="166"/>
      <c r="BJ679" s="166"/>
      <c r="BK679" s="166"/>
      <c r="BL679" s="166"/>
      <c r="BM679" s="166"/>
      <c r="BN679" s="166"/>
      <c r="BO679" s="166"/>
      <c r="BP679" s="166"/>
      <c r="BQ679" s="166"/>
      <c r="BR679" s="166"/>
      <c r="BS679" s="166"/>
      <c r="BT679" s="166"/>
      <c r="BU679" s="166"/>
      <c r="BV679" s="166"/>
      <c r="BW679" s="166"/>
      <c r="BX679" s="166"/>
      <c r="BY679" s="166"/>
      <c r="BZ679" s="166"/>
      <c r="CA679" s="166"/>
      <c r="CB679" s="166"/>
      <c r="CC679" s="166"/>
      <c r="CD679" s="166"/>
      <c r="CE679" s="166"/>
      <c r="CF679" s="166"/>
      <c r="CG679" s="166"/>
      <c r="CH679" s="166"/>
      <c r="CI679" s="166"/>
      <c r="CJ679" s="166"/>
      <c r="CK679" s="166"/>
      <c r="CL679" s="166"/>
      <c r="CM679" s="166"/>
      <c r="CN679" s="166"/>
      <c r="CO679" s="166"/>
      <c r="CP679" s="166"/>
      <c r="CQ679" s="166"/>
      <c r="CR679" s="166"/>
      <c r="CS679" s="166"/>
      <c r="CT679" s="166"/>
      <c r="CU679" s="166"/>
      <c r="CV679" s="166"/>
      <c r="CW679" s="166"/>
      <c r="CX679" s="166"/>
      <c r="CY679" s="166"/>
      <c r="CZ679" s="166"/>
    </row>
    <row r="680" spans="1:104" ht="11.25" customHeight="1" x14ac:dyDescent="0.2">
      <c r="A680" s="166"/>
      <c r="B680" s="166"/>
      <c r="C680" s="166"/>
      <c r="D680" s="166"/>
      <c r="E680" s="166"/>
      <c r="F680" s="166"/>
      <c r="G680" s="166"/>
      <c r="H680" s="166"/>
      <c r="I680" s="166"/>
      <c r="J680" s="166"/>
      <c r="K680" s="166"/>
      <c r="L680" s="166"/>
      <c r="M680" s="166"/>
      <c r="N680" s="166"/>
      <c r="O680" s="166"/>
      <c r="P680" s="166"/>
      <c r="Q680" s="166"/>
      <c r="R680" s="166"/>
      <c r="S680" s="166"/>
      <c r="T680" s="168"/>
      <c r="U680" s="169"/>
      <c r="V680" s="169"/>
      <c r="W680" s="166"/>
      <c r="X680" s="166"/>
      <c r="Y680" s="166"/>
      <c r="Z680" s="166"/>
      <c r="AA680" s="166"/>
      <c r="AB680" s="166"/>
      <c r="AC680" s="166"/>
      <c r="AD680" s="166"/>
      <c r="AE680" s="166"/>
      <c r="AF680" s="166"/>
      <c r="AG680" s="166"/>
      <c r="AH680" s="166"/>
      <c r="AI680" s="166"/>
      <c r="AJ680" s="166"/>
      <c r="AK680" s="166"/>
      <c r="AL680" s="166"/>
      <c r="AM680" s="166"/>
      <c r="AN680" s="166"/>
      <c r="AO680" s="166"/>
      <c r="AP680" s="166"/>
      <c r="AQ680" s="166"/>
      <c r="AR680" s="166"/>
      <c r="AS680" s="166"/>
      <c r="AT680" s="166"/>
      <c r="AU680" s="166"/>
      <c r="AV680" s="166"/>
      <c r="AW680" s="166"/>
      <c r="AX680" s="166"/>
      <c r="AY680" s="166"/>
      <c r="AZ680" s="166"/>
      <c r="BA680" s="166"/>
      <c r="BB680" s="166"/>
      <c r="BC680" s="166"/>
      <c r="BD680" s="166"/>
      <c r="BE680" s="166"/>
      <c r="BF680" s="166"/>
      <c r="BG680" s="166"/>
      <c r="BH680" s="166"/>
      <c r="BI680" s="166"/>
      <c r="BJ680" s="166"/>
      <c r="BK680" s="166"/>
      <c r="BL680" s="166"/>
      <c r="BM680" s="166"/>
      <c r="BN680" s="166"/>
      <c r="BO680" s="166"/>
      <c r="BP680" s="166"/>
      <c r="BQ680" s="166"/>
      <c r="BR680" s="166"/>
      <c r="BS680" s="166"/>
      <c r="BT680" s="166"/>
      <c r="BU680" s="166"/>
      <c r="BV680" s="166"/>
      <c r="BW680" s="166"/>
      <c r="BX680" s="166"/>
      <c r="BY680" s="166"/>
      <c r="BZ680" s="166"/>
      <c r="CA680" s="166"/>
      <c r="CB680" s="166"/>
      <c r="CC680" s="166"/>
      <c r="CD680" s="166"/>
      <c r="CE680" s="166"/>
      <c r="CF680" s="166"/>
      <c r="CG680" s="166"/>
      <c r="CH680" s="166"/>
      <c r="CI680" s="166"/>
      <c r="CJ680" s="166"/>
      <c r="CK680" s="166"/>
      <c r="CL680" s="166"/>
      <c r="CM680" s="166"/>
      <c r="CN680" s="166"/>
      <c r="CO680" s="166"/>
      <c r="CP680" s="166"/>
      <c r="CQ680" s="166"/>
      <c r="CR680" s="166"/>
      <c r="CS680" s="166"/>
      <c r="CT680" s="166"/>
      <c r="CU680" s="166"/>
      <c r="CV680" s="166"/>
      <c r="CW680" s="166"/>
      <c r="CX680" s="166"/>
      <c r="CY680" s="166"/>
      <c r="CZ680" s="166"/>
    </row>
    <row r="681" spans="1:104" ht="11.25" customHeight="1" x14ac:dyDescent="0.2">
      <c r="A681" s="166"/>
      <c r="B681" s="166"/>
      <c r="C681" s="166"/>
      <c r="D681" s="166"/>
      <c r="E681" s="166"/>
      <c r="F681" s="166"/>
      <c r="G681" s="166"/>
      <c r="H681" s="166"/>
      <c r="I681" s="166"/>
      <c r="J681" s="166"/>
      <c r="K681" s="166"/>
      <c r="L681" s="166"/>
      <c r="M681" s="166"/>
      <c r="N681" s="166"/>
      <c r="O681" s="166"/>
      <c r="P681" s="166"/>
      <c r="Q681" s="166"/>
      <c r="R681" s="166"/>
      <c r="S681" s="166"/>
      <c r="T681" s="168"/>
      <c r="U681" s="169"/>
      <c r="V681" s="169"/>
      <c r="W681" s="166"/>
      <c r="X681" s="166"/>
      <c r="Y681" s="166"/>
      <c r="Z681" s="166"/>
      <c r="AA681" s="166"/>
      <c r="AB681" s="166"/>
      <c r="AC681" s="166"/>
      <c r="AD681" s="166"/>
      <c r="AE681" s="166"/>
      <c r="AF681" s="166"/>
      <c r="AG681" s="166"/>
      <c r="AH681" s="166"/>
      <c r="AI681" s="166"/>
      <c r="AJ681" s="166"/>
      <c r="AK681" s="166"/>
      <c r="AL681" s="166"/>
      <c r="AM681" s="166"/>
      <c r="AN681" s="166"/>
      <c r="AO681" s="166"/>
      <c r="AP681" s="166"/>
      <c r="AQ681" s="166"/>
      <c r="AR681" s="166"/>
      <c r="AS681" s="166"/>
      <c r="AT681" s="166"/>
      <c r="AU681" s="166"/>
      <c r="AV681" s="166"/>
      <c r="AW681" s="166"/>
      <c r="AX681" s="166"/>
      <c r="AY681" s="166"/>
      <c r="AZ681" s="166"/>
      <c r="BA681" s="166"/>
      <c r="BB681" s="166"/>
      <c r="BC681" s="166"/>
      <c r="BD681" s="166"/>
      <c r="BE681" s="166"/>
      <c r="BF681" s="166"/>
      <c r="BG681" s="166"/>
      <c r="BH681" s="166"/>
      <c r="BI681" s="166"/>
      <c r="BJ681" s="166"/>
      <c r="BK681" s="166"/>
      <c r="BL681" s="166"/>
      <c r="BM681" s="166"/>
      <c r="BN681" s="166"/>
      <c r="BO681" s="166"/>
      <c r="BP681" s="166"/>
      <c r="BQ681" s="166"/>
      <c r="BR681" s="166"/>
      <c r="BS681" s="166"/>
      <c r="BT681" s="166"/>
      <c r="BU681" s="166"/>
      <c r="BV681" s="166"/>
      <c r="BW681" s="166"/>
      <c r="BX681" s="166"/>
      <c r="BY681" s="166"/>
      <c r="BZ681" s="166"/>
      <c r="CA681" s="166"/>
      <c r="CB681" s="166"/>
      <c r="CC681" s="166"/>
      <c r="CD681" s="166"/>
      <c r="CE681" s="166"/>
      <c r="CF681" s="166"/>
      <c r="CG681" s="166"/>
      <c r="CH681" s="166"/>
      <c r="CI681" s="166"/>
      <c r="CJ681" s="166"/>
      <c r="CK681" s="166"/>
      <c r="CL681" s="166"/>
      <c r="CM681" s="166"/>
      <c r="CN681" s="166"/>
      <c r="CO681" s="166"/>
      <c r="CP681" s="166"/>
      <c r="CQ681" s="166"/>
      <c r="CR681" s="166"/>
      <c r="CS681" s="166"/>
      <c r="CT681" s="166"/>
      <c r="CU681" s="166"/>
      <c r="CV681" s="166"/>
      <c r="CW681" s="166"/>
      <c r="CX681" s="166"/>
      <c r="CY681" s="166"/>
      <c r="CZ681" s="166"/>
    </row>
    <row r="682" spans="1:104" ht="11.25" customHeight="1" x14ac:dyDescent="0.2">
      <c r="A682" s="166"/>
      <c r="B682" s="166"/>
      <c r="C682" s="166"/>
      <c r="D682" s="166"/>
      <c r="E682" s="166"/>
      <c r="F682" s="166"/>
      <c r="G682" s="166"/>
      <c r="H682" s="166"/>
      <c r="I682" s="166"/>
      <c r="J682" s="166"/>
      <c r="K682" s="166"/>
      <c r="L682" s="166"/>
      <c r="M682" s="166"/>
      <c r="N682" s="166"/>
      <c r="O682" s="166"/>
      <c r="P682" s="166"/>
      <c r="Q682" s="166"/>
      <c r="R682" s="166"/>
      <c r="S682" s="166"/>
      <c r="T682" s="168"/>
      <c r="U682" s="169"/>
      <c r="V682" s="169"/>
      <c r="W682" s="166"/>
      <c r="X682" s="166"/>
      <c r="Y682" s="166"/>
      <c r="Z682" s="166"/>
      <c r="AA682" s="166"/>
      <c r="AB682" s="166"/>
      <c r="AC682" s="166"/>
      <c r="AD682" s="166"/>
      <c r="AE682" s="166"/>
      <c r="AF682" s="166"/>
      <c r="AG682" s="166"/>
      <c r="AH682" s="166"/>
      <c r="AI682" s="166"/>
      <c r="AJ682" s="166"/>
      <c r="AK682" s="166"/>
      <c r="AL682" s="166"/>
      <c r="AM682" s="166"/>
      <c r="AN682" s="166"/>
      <c r="AO682" s="166"/>
      <c r="AP682" s="166"/>
      <c r="AQ682" s="166"/>
      <c r="AR682" s="166"/>
      <c r="AS682" s="166"/>
      <c r="AT682" s="166"/>
      <c r="AU682" s="166"/>
      <c r="AV682" s="166"/>
      <c r="AW682" s="166"/>
      <c r="AX682" s="166"/>
      <c r="AY682" s="166"/>
      <c r="AZ682" s="166"/>
      <c r="BA682" s="166"/>
      <c r="BB682" s="166"/>
      <c r="BC682" s="166"/>
      <c r="BD682" s="166"/>
      <c r="BE682" s="166"/>
      <c r="BF682" s="166"/>
      <c r="BG682" s="166"/>
      <c r="BH682" s="166"/>
      <c r="BI682" s="166"/>
      <c r="BJ682" s="166"/>
      <c r="BK682" s="166"/>
      <c r="BL682" s="166"/>
      <c r="BM682" s="166"/>
      <c r="BN682" s="166"/>
      <c r="BO682" s="166"/>
      <c r="BP682" s="166"/>
      <c r="BQ682" s="166"/>
      <c r="BR682" s="166"/>
      <c r="BS682" s="166"/>
      <c r="BT682" s="166"/>
      <c r="BU682" s="166"/>
      <c r="BV682" s="166"/>
      <c r="BW682" s="166"/>
      <c r="BX682" s="166"/>
      <c r="BY682" s="166"/>
      <c r="BZ682" s="166"/>
      <c r="CA682" s="166"/>
      <c r="CB682" s="166"/>
      <c r="CC682" s="166"/>
      <c r="CD682" s="166"/>
      <c r="CE682" s="166"/>
      <c r="CF682" s="166"/>
      <c r="CG682" s="166"/>
      <c r="CH682" s="166"/>
      <c r="CI682" s="166"/>
      <c r="CJ682" s="166"/>
      <c r="CK682" s="166"/>
      <c r="CL682" s="166"/>
      <c r="CM682" s="166"/>
      <c r="CN682" s="166"/>
      <c r="CO682" s="166"/>
      <c r="CP682" s="166"/>
      <c r="CQ682" s="166"/>
      <c r="CR682" s="166"/>
      <c r="CS682" s="166"/>
      <c r="CT682" s="166"/>
      <c r="CU682" s="166"/>
      <c r="CV682" s="166"/>
      <c r="CW682" s="166"/>
      <c r="CX682" s="166"/>
      <c r="CY682" s="166"/>
      <c r="CZ682" s="166"/>
    </row>
    <row r="683" spans="1:104" ht="11.25" customHeight="1" x14ac:dyDescent="0.2">
      <c r="A683" s="166"/>
      <c r="B683" s="166"/>
      <c r="C683" s="166"/>
      <c r="D683" s="166"/>
      <c r="E683" s="166"/>
      <c r="F683" s="166"/>
      <c r="G683" s="166"/>
      <c r="H683" s="166"/>
      <c r="I683" s="166"/>
      <c r="J683" s="166"/>
      <c r="K683" s="166"/>
      <c r="L683" s="166"/>
      <c r="M683" s="166"/>
      <c r="N683" s="166"/>
      <c r="O683" s="166"/>
      <c r="P683" s="166"/>
      <c r="Q683" s="166"/>
      <c r="R683" s="166"/>
      <c r="S683" s="166"/>
      <c r="T683" s="168"/>
      <c r="U683" s="169"/>
      <c r="V683" s="169"/>
      <c r="W683" s="166"/>
      <c r="X683" s="166"/>
      <c r="Y683" s="166"/>
      <c r="Z683" s="166"/>
      <c r="AA683" s="166"/>
      <c r="AB683" s="166"/>
      <c r="AC683" s="166"/>
      <c r="AD683" s="166"/>
      <c r="AE683" s="166"/>
      <c r="AF683" s="166"/>
      <c r="AG683" s="166"/>
      <c r="AH683" s="166"/>
      <c r="AI683" s="166"/>
      <c r="AJ683" s="166"/>
      <c r="AK683" s="166"/>
      <c r="AL683" s="166"/>
      <c r="AM683" s="166"/>
      <c r="AN683" s="166"/>
      <c r="AO683" s="166"/>
      <c r="AP683" s="166"/>
      <c r="AQ683" s="166"/>
      <c r="AR683" s="166"/>
      <c r="AS683" s="166"/>
      <c r="AT683" s="166"/>
      <c r="AU683" s="166"/>
      <c r="AV683" s="166"/>
      <c r="AW683" s="166"/>
      <c r="AX683" s="166"/>
      <c r="AY683" s="166"/>
      <c r="AZ683" s="166"/>
      <c r="BA683" s="166"/>
      <c r="BB683" s="166"/>
      <c r="BC683" s="166"/>
      <c r="BD683" s="166"/>
      <c r="BE683" s="166"/>
      <c r="BF683" s="166"/>
      <c r="BG683" s="166"/>
      <c r="BH683" s="166"/>
      <c r="BI683" s="166"/>
      <c r="BJ683" s="166"/>
      <c r="BK683" s="166"/>
      <c r="BL683" s="166"/>
      <c r="BM683" s="166"/>
      <c r="BN683" s="166"/>
      <c r="BO683" s="166"/>
      <c r="BP683" s="166"/>
      <c r="BQ683" s="166"/>
      <c r="BR683" s="166"/>
      <c r="BS683" s="166"/>
      <c r="BT683" s="166"/>
      <c r="BU683" s="166"/>
      <c r="BV683" s="166"/>
      <c r="BW683" s="166"/>
      <c r="BX683" s="166"/>
      <c r="BY683" s="166"/>
      <c r="BZ683" s="166"/>
      <c r="CA683" s="166"/>
      <c r="CB683" s="166"/>
      <c r="CC683" s="166"/>
      <c r="CD683" s="166"/>
      <c r="CE683" s="166"/>
      <c r="CF683" s="166"/>
      <c r="CG683" s="166"/>
      <c r="CH683" s="166"/>
      <c r="CI683" s="166"/>
      <c r="CJ683" s="166"/>
      <c r="CK683" s="166"/>
      <c r="CL683" s="166"/>
      <c r="CM683" s="166"/>
      <c r="CN683" s="166"/>
      <c r="CO683" s="166"/>
      <c r="CP683" s="166"/>
      <c r="CQ683" s="166"/>
      <c r="CR683" s="166"/>
      <c r="CS683" s="166"/>
      <c r="CT683" s="166"/>
      <c r="CU683" s="166"/>
      <c r="CV683" s="166"/>
      <c r="CW683" s="166"/>
      <c r="CX683" s="166"/>
      <c r="CY683" s="166"/>
      <c r="CZ683" s="166"/>
    </row>
    <row r="684" spans="1:104" ht="11.25" customHeight="1" x14ac:dyDescent="0.2">
      <c r="A684" s="166"/>
      <c r="B684" s="166"/>
      <c r="C684" s="166"/>
      <c r="D684" s="166"/>
      <c r="E684" s="166"/>
      <c r="F684" s="166"/>
      <c r="G684" s="166"/>
      <c r="H684" s="166"/>
      <c r="I684" s="166"/>
      <c r="J684" s="166"/>
      <c r="K684" s="166"/>
      <c r="L684" s="166"/>
      <c r="M684" s="166"/>
      <c r="N684" s="166"/>
      <c r="O684" s="166"/>
      <c r="P684" s="166"/>
      <c r="Q684" s="166"/>
      <c r="R684" s="166"/>
      <c r="S684" s="166"/>
      <c r="T684" s="168"/>
      <c r="U684" s="169"/>
      <c r="V684" s="169"/>
      <c r="W684" s="166"/>
      <c r="X684" s="166"/>
      <c r="Y684" s="166"/>
      <c r="Z684" s="166"/>
      <c r="AA684" s="166"/>
      <c r="AB684" s="166"/>
      <c r="AC684" s="166"/>
      <c r="AD684" s="166"/>
      <c r="AE684" s="166"/>
      <c r="AF684" s="166"/>
      <c r="AG684" s="166"/>
      <c r="AH684" s="166"/>
      <c r="AI684" s="166"/>
      <c r="AJ684" s="166"/>
      <c r="AK684" s="166"/>
      <c r="AL684" s="166"/>
      <c r="AM684" s="166"/>
      <c r="AN684" s="166"/>
      <c r="AO684" s="166"/>
      <c r="AP684" s="166"/>
      <c r="AQ684" s="166"/>
      <c r="AR684" s="166"/>
      <c r="AS684" s="166"/>
      <c r="AT684" s="166"/>
      <c r="AU684" s="166"/>
      <c r="AV684" s="166"/>
      <c r="AW684" s="166"/>
      <c r="AX684" s="166"/>
      <c r="AY684" s="166"/>
      <c r="AZ684" s="166"/>
      <c r="BA684" s="166"/>
      <c r="BB684" s="166"/>
      <c r="BC684" s="166"/>
      <c r="BD684" s="166"/>
      <c r="BE684" s="166"/>
      <c r="BF684" s="166"/>
      <c r="BG684" s="166"/>
      <c r="BH684" s="166"/>
      <c r="BI684" s="166"/>
      <c r="BJ684" s="166"/>
      <c r="BK684" s="166"/>
      <c r="BL684" s="166"/>
      <c r="BM684" s="166"/>
      <c r="BN684" s="166"/>
      <c r="BO684" s="166"/>
      <c r="BP684" s="166"/>
      <c r="BQ684" s="166"/>
      <c r="BR684" s="166"/>
      <c r="BS684" s="166"/>
      <c r="BT684" s="166"/>
      <c r="BU684" s="166"/>
      <c r="BV684" s="166"/>
      <c r="BW684" s="166"/>
      <c r="BX684" s="166"/>
      <c r="BY684" s="166"/>
      <c r="BZ684" s="166"/>
      <c r="CA684" s="166"/>
      <c r="CB684" s="166"/>
      <c r="CC684" s="166"/>
      <c r="CD684" s="166"/>
      <c r="CE684" s="166"/>
      <c r="CF684" s="166"/>
      <c r="CG684" s="166"/>
      <c r="CH684" s="166"/>
      <c r="CI684" s="166"/>
      <c r="CJ684" s="166"/>
      <c r="CK684" s="166"/>
      <c r="CL684" s="166"/>
      <c r="CM684" s="166"/>
      <c r="CN684" s="166"/>
      <c r="CO684" s="166"/>
      <c r="CP684" s="166"/>
      <c r="CQ684" s="166"/>
      <c r="CR684" s="166"/>
      <c r="CS684" s="166"/>
      <c r="CT684" s="166"/>
      <c r="CU684" s="166"/>
      <c r="CV684" s="166"/>
      <c r="CW684" s="166"/>
      <c r="CX684" s="166"/>
      <c r="CY684" s="166"/>
      <c r="CZ684" s="166"/>
    </row>
    <row r="685" spans="1:104" ht="11.25" customHeight="1" x14ac:dyDescent="0.2">
      <c r="A685" s="166"/>
      <c r="B685" s="166"/>
      <c r="C685" s="166"/>
      <c r="D685" s="166"/>
      <c r="E685" s="166"/>
      <c r="F685" s="166"/>
      <c r="G685" s="166"/>
      <c r="H685" s="166"/>
      <c r="I685" s="166"/>
      <c r="J685" s="166"/>
      <c r="K685" s="166"/>
      <c r="L685" s="166"/>
      <c r="M685" s="166"/>
      <c r="N685" s="166"/>
      <c r="O685" s="166"/>
      <c r="P685" s="166"/>
      <c r="Q685" s="166"/>
      <c r="R685" s="166"/>
      <c r="S685" s="166"/>
      <c r="T685" s="168"/>
      <c r="U685" s="169"/>
      <c r="V685" s="169"/>
      <c r="W685" s="166"/>
      <c r="X685" s="166"/>
      <c r="Y685" s="166"/>
      <c r="Z685" s="166"/>
      <c r="AA685" s="166"/>
      <c r="AB685" s="166"/>
      <c r="AC685" s="166"/>
      <c r="AD685" s="166"/>
      <c r="AE685" s="166"/>
      <c r="AF685" s="166"/>
      <c r="AG685" s="166"/>
      <c r="AH685" s="166"/>
      <c r="AI685" s="166"/>
      <c r="AJ685" s="166"/>
      <c r="AK685" s="166"/>
      <c r="AL685" s="166"/>
      <c r="AM685" s="166"/>
      <c r="AN685" s="166"/>
      <c r="AO685" s="166"/>
      <c r="AP685" s="166"/>
      <c r="AQ685" s="166"/>
      <c r="AR685" s="166"/>
      <c r="AS685" s="166"/>
      <c r="AT685" s="166"/>
      <c r="AU685" s="166"/>
      <c r="AV685" s="166"/>
      <c r="AW685" s="166"/>
      <c r="AX685" s="166"/>
      <c r="AY685" s="166"/>
      <c r="AZ685" s="166"/>
      <c r="BA685" s="166"/>
      <c r="BB685" s="166"/>
      <c r="BC685" s="166"/>
      <c r="BD685" s="166"/>
      <c r="BE685" s="166"/>
      <c r="BF685" s="166"/>
      <c r="BG685" s="166"/>
      <c r="BH685" s="166"/>
      <c r="BI685" s="166"/>
      <c r="BJ685" s="166"/>
      <c r="BK685" s="166"/>
      <c r="BL685" s="166"/>
      <c r="BM685" s="166"/>
      <c r="BN685" s="166"/>
      <c r="BO685" s="166"/>
      <c r="BP685" s="166"/>
      <c r="BQ685" s="166"/>
      <c r="BR685" s="166"/>
      <c r="BS685" s="166"/>
      <c r="BT685" s="166"/>
      <c r="BU685" s="166"/>
      <c r="BV685" s="166"/>
      <c r="BW685" s="166"/>
      <c r="BX685" s="166"/>
      <c r="BY685" s="166"/>
      <c r="BZ685" s="166"/>
      <c r="CA685" s="166"/>
      <c r="CB685" s="166"/>
      <c r="CC685" s="166"/>
      <c r="CD685" s="166"/>
      <c r="CE685" s="166"/>
      <c r="CF685" s="166"/>
      <c r="CG685" s="166"/>
      <c r="CH685" s="166"/>
      <c r="CI685" s="166"/>
      <c r="CJ685" s="166"/>
      <c r="CK685" s="166"/>
      <c r="CL685" s="166"/>
      <c r="CM685" s="166"/>
      <c r="CN685" s="166"/>
      <c r="CO685" s="166"/>
      <c r="CP685" s="166"/>
      <c r="CQ685" s="166"/>
      <c r="CR685" s="166"/>
      <c r="CS685" s="166"/>
      <c r="CT685" s="166"/>
      <c r="CU685" s="166"/>
      <c r="CV685" s="166"/>
      <c r="CW685" s="166"/>
      <c r="CX685" s="166"/>
      <c r="CY685" s="166"/>
      <c r="CZ685" s="166"/>
    </row>
    <row r="686" spans="1:104" ht="11.25" customHeight="1" x14ac:dyDescent="0.2">
      <c r="A686" s="166"/>
      <c r="B686" s="166"/>
      <c r="C686" s="166"/>
      <c r="D686" s="166"/>
      <c r="E686" s="166"/>
      <c r="F686" s="166"/>
      <c r="G686" s="166"/>
      <c r="H686" s="166"/>
      <c r="I686" s="166"/>
      <c r="J686" s="166"/>
      <c r="K686" s="166"/>
      <c r="L686" s="166"/>
      <c r="M686" s="166"/>
      <c r="N686" s="166"/>
      <c r="O686" s="166"/>
      <c r="P686" s="166"/>
      <c r="Q686" s="166"/>
      <c r="R686" s="166"/>
      <c r="S686" s="166"/>
      <c r="T686" s="168"/>
      <c r="U686" s="169"/>
      <c r="V686" s="169"/>
      <c r="W686" s="166"/>
      <c r="X686" s="166"/>
      <c r="Y686" s="166"/>
      <c r="Z686" s="166"/>
      <c r="AA686" s="166"/>
      <c r="AB686" s="166"/>
      <c r="AC686" s="166"/>
      <c r="AD686" s="166"/>
      <c r="AE686" s="166"/>
      <c r="AF686" s="166"/>
      <c r="AG686" s="166"/>
      <c r="AH686" s="166"/>
      <c r="AI686" s="166"/>
      <c r="AJ686" s="166"/>
      <c r="AK686" s="166"/>
      <c r="AL686" s="166"/>
      <c r="AM686" s="166"/>
      <c r="AN686" s="166"/>
      <c r="AO686" s="166"/>
      <c r="AP686" s="166"/>
      <c r="AQ686" s="166"/>
      <c r="AR686" s="166"/>
      <c r="AS686" s="166"/>
      <c r="AT686" s="166"/>
      <c r="AU686" s="166"/>
      <c r="AV686" s="166"/>
      <c r="AW686" s="166"/>
      <c r="AX686" s="166"/>
      <c r="AY686" s="166"/>
      <c r="AZ686" s="166"/>
      <c r="BA686" s="166"/>
      <c r="BB686" s="166"/>
      <c r="BC686" s="166"/>
      <c r="BD686" s="166"/>
      <c r="BE686" s="166"/>
      <c r="BF686" s="166"/>
      <c r="BG686" s="166"/>
      <c r="BH686" s="166"/>
      <c r="BI686" s="166"/>
      <c r="BJ686" s="166"/>
      <c r="BK686" s="166"/>
      <c r="BL686" s="166"/>
      <c r="BM686" s="166"/>
      <c r="BN686" s="166"/>
      <c r="BO686" s="166"/>
      <c r="BP686" s="166"/>
      <c r="BQ686" s="166"/>
      <c r="BR686" s="166"/>
      <c r="BS686" s="166"/>
      <c r="BT686" s="166"/>
      <c r="BU686" s="166"/>
      <c r="BV686" s="166"/>
      <c r="BW686" s="166"/>
      <c r="BX686" s="166"/>
      <c r="BY686" s="166"/>
      <c r="BZ686" s="166"/>
      <c r="CA686" s="166"/>
      <c r="CB686" s="166"/>
      <c r="CC686" s="166"/>
      <c r="CD686" s="166"/>
      <c r="CE686" s="166"/>
      <c r="CF686" s="166"/>
      <c r="CG686" s="166"/>
      <c r="CH686" s="166"/>
      <c r="CI686" s="166"/>
      <c r="CJ686" s="166"/>
      <c r="CK686" s="166"/>
      <c r="CL686" s="166"/>
      <c r="CM686" s="166"/>
      <c r="CN686" s="166"/>
      <c r="CO686" s="166"/>
      <c r="CP686" s="166"/>
      <c r="CQ686" s="166"/>
      <c r="CR686" s="166"/>
      <c r="CS686" s="166"/>
      <c r="CT686" s="166"/>
      <c r="CU686" s="166"/>
      <c r="CV686" s="166"/>
      <c r="CW686" s="166"/>
      <c r="CX686" s="166"/>
      <c r="CY686" s="166"/>
      <c r="CZ686" s="166"/>
    </row>
    <row r="687" spans="1:104" ht="11.25" customHeight="1" x14ac:dyDescent="0.2">
      <c r="A687" s="166"/>
      <c r="B687" s="166"/>
      <c r="C687" s="166"/>
      <c r="D687" s="166"/>
      <c r="E687" s="166"/>
      <c r="F687" s="166"/>
      <c r="G687" s="166"/>
      <c r="H687" s="166"/>
      <c r="I687" s="166"/>
      <c r="J687" s="166"/>
      <c r="K687" s="166"/>
      <c r="L687" s="166"/>
      <c r="M687" s="166"/>
      <c r="N687" s="166"/>
      <c r="O687" s="166"/>
      <c r="P687" s="166"/>
      <c r="Q687" s="166"/>
      <c r="R687" s="166"/>
      <c r="S687" s="166"/>
      <c r="T687" s="168"/>
      <c r="U687" s="169"/>
      <c r="V687" s="169"/>
      <c r="W687" s="166"/>
      <c r="X687" s="166"/>
      <c r="Y687" s="166"/>
      <c r="Z687" s="166"/>
      <c r="AA687" s="166"/>
      <c r="AB687" s="166"/>
      <c r="AC687" s="166"/>
      <c r="AD687" s="166"/>
      <c r="AE687" s="166"/>
      <c r="AF687" s="166"/>
      <c r="AG687" s="166"/>
      <c r="AH687" s="166"/>
      <c r="AI687" s="166"/>
      <c r="AJ687" s="166"/>
      <c r="AK687" s="166"/>
      <c r="AL687" s="166"/>
      <c r="AM687" s="166"/>
      <c r="AN687" s="166"/>
      <c r="AO687" s="166"/>
      <c r="AP687" s="166"/>
      <c r="AQ687" s="166"/>
      <c r="AR687" s="166"/>
      <c r="AS687" s="166"/>
      <c r="AT687" s="166"/>
      <c r="AU687" s="166"/>
      <c r="AV687" s="166"/>
      <c r="AW687" s="166"/>
      <c r="AX687" s="166"/>
      <c r="AY687" s="166"/>
      <c r="AZ687" s="166"/>
      <c r="BA687" s="166"/>
      <c r="BB687" s="166"/>
      <c r="BC687" s="166"/>
      <c r="BD687" s="166"/>
      <c r="BE687" s="166"/>
      <c r="BF687" s="166"/>
      <c r="BG687" s="166"/>
      <c r="BH687" s="166"/>
      <c r="BI687" s="166"/>
      <c r="BJ687" s="166"/>
      <c r="BK687" s="166"/>
      <c r="BL687" s="166"/>
      <c r="BM687" s="166"/>
      <c r="BN687" s="166"/>
      <c r="BO687" s="166"/>
      <c r="BP687" s="166"/>
      <c r="BQ687" s="166"/>
      <c r="BR687" s="166"/>
      <c r="BS687" s="166"/>
      <c r="BT687" s="166"/>
      <c r="BU687" s="166"/>
      <c r="BV687" s="166"/>
      <c r="BW687" s="166"/>
      <c r="BX687" s="166"/>
      <c r="BY687" s="166"/>
      <c r="BZ687" s="166"/>
      <c r="CA687" s="166"/>
      <c r="CB687" s="166"/>
      <c r="CC687" s="166"/>
      <c r="CD687" s="166"/>
      <c r="CE687" s="166"/>
      <c r="CF687" s="166"/>
      <c r="CG687" s="166"/>
      <c r="CH687" s="166"/>
      <c r="CI687" s="166"/>
      <c r="CJ687" s="166"/>
      <c r="CK687" s="166"/>
      <c r="CL687" s="166"/>
      <c r="CM687" s="166"/>
      <c r="CN687" s="166"/>
      <c r="CO687" s="166"/>
      <c r="CP687" s="166"/>
      <c r="CQ687" s="166"/>
      <c r="CR687" s="166"/>
      <c r="CS687" s="166"/>
      <c r="CT687" s="166"/>
      <c r="CU687" s="166"/>
      <c r="CV687" s="166"/>
      <c r="CW687" s="166"/>
      <c r="CX687" s="166"/>
      <c r="CY687" s="166"/>
      <c r="CZ687" s="166"/>
    </row>
    <row r="688" spans="1:104" ht="11.25" customHeight="1" x14ac:dyDescent="0.2">
      <c r="A688" s="166"/>
      <c r="B688" s="166"/>
      <c r="C688" s="166"/>
      <c r="D688" s="166"/>
      <c r="E688" s="166"/>
      <c r="F688" s="166"/>
      <c r="G688" s="166"/>
      <c r="H688" s="166"/>
      <c r="I688" s="166"/>
      <c r="J688" s="166"/>
      <c r="K688" s="166"/>
      <c r="L688" s="166"/>
      <c r="M688" s="166"/>
      <c r="N688" s="166"/>
      <c r="O688" s="166"/>
      <c r="P688" s="166"/>
      <c r="Q688" s="166"/>
      <c r="R688" s="166"/>
      <c r="S688" s="166"/>
      <c r="T688" s="168"/>
      <c r="U688" s="169"/>
      <c r="V688" s="169"/>
      <c r="W688" s="166"/>
      <c r="X688" s="166"/>
      <c r="Y688" s="166"/>
      <c r="Z688" s="166"/>
      <c r="AA688" s="166"/>
      <c r="AB688" s="166"/>
      <c r="AC688" s="166"/>
      <c r="AD688" s="166"/>
      <c r="AE688" s="166"/>
      <c r="AF688" s="166"/>
      <c r="AG688" s="166"/>
      <c r="AH688" s="166"/>
      <c r="AI688" s="166"/>
      <c r="AJ688" s="166"/>
      <c r="AK688" s="166"/>
      <c r="AL688" s="166"/>
      <c r="AM688" s="166"/>
      <c r="AN688" s="166"/>
      <c r="AO688" s="166"/>
      <c r="AP688" s="166"/>
      <c r="AQ688" s="166"/>
      <c r="AR688" s="166"/>
      <c r="AS688" s="166"/>
      <c r="AT688" s="166"/>
      <c r="AU688" s="166"/>
      <c r="AV688" s="166"/>
      <c r="AW688" s="166"/>
      <c r="AX688" s="166"/>
      <c r="AY688" s="166"/>
      <c r="AZ688" s="166"/>
      <c r="BA688" s="166"/>
      <c r="BB688" s="166"/>
      <c r="BC688" s="166"/>
      <c r="BD688" s="166"/>
      <c r="BE688" s="166"/>
      <c r="BF688" s="166"/>
      <c r="BG688" s="166"/>
      <c r="BH688" s="166"/>
      <c r="BI688" s="166"/>
      <c r="BJ688" s="166"/>
      <c r="BK688" s="166"/>
      <c r="BL688" s="166"/>
      <c r="BM688" s="166"/>
      <c r="BN688" s="166"/>
      <c r="BO688" s="166"/>
      <c r="BP688" s="166"/>
      <c r="BQ688" s="166"/>
      <c r="BR688" s="166"/>
      <c r="BS688" s="166"/>
      <c r="BT688" s="166"/>
      <c r="BU688" s="166"/>
      <c r="BV688" s="166"/>
      <c r="BW688" s="166"/>
      <c r="BX688" s="166"/>
      <c r="BY688" s="166"/>
      <c r="BZ688" s="166"/>
      <c r="CA688" s="166"/>
      <c r="CB688" s="166"/>
      <c r="CC688" s="166"/>
      <c r="CD688" s="166"/>
      <c r="CE688" s="166"/>
      <c r="CF688" s="166"/>
      <c r="CG688" s="166"/>
      <c r="CH688" s="166"/>
      <c r="CI688" s="166"/>
      <c r="CJ688" s="166"/>
      <c r="CK688" s="166"/>
      <c r="CL688" s="166"/>
      <c r="CM688" s="166"/>
      <c r="CN688" s="166"/>
      <c r="CO688" s="166"/>
      <c r="CP688" s="166"/>
      <c r="CQ688" s="166"/>
      <c r="CR688" s="166"/>
      <c r="CS688" s="166"/>
      <c r="CT688" s="166"/>
      <c r="CU688" s="166"/>
      <c r="CV688" s="166"/>
      <c r="CW688" s="166"/>
      <c r="CX688" s="166"/>
      <c r="CY688" s="166"/>
      <c r="CZ688" s="166"/>
    </row>
    <row r="689" spans="1:104" ht="11.25" customHeight="1" x14ac:dyDescent="0.2">
      <c r="A689" s="166"/>
      <c r="B689" s="166"/>
      <c r="C689" s="166"/>
      <c r="D689" s="166"/>
      <c r="E689" s="166"/>
      <c r="F689" s="166"/>
      <c r="G689" s="166"/>
      <c r="H689" s="166"/>
      <c r="I689" s="166"/>
      <c r="J689" s="166"/>
      <c r="K689" s="166"/>
      <c r="L689" s="166"/>
      <c r="M689" s="166"/>
      <c r="N689" s="166"/>
      <c r="O689" s="166"/>
      <c r="P689" s="166"/>
      <c r="Q689" s="166"/>
      <c r="R689" s="166"/>
      <c r="S689" s="166"/>
      <c r="T689" s="168"/>
      <c r="U689" s="169"/>
      <c r="V689" s="169"/>
      <c r="W689" s="166"/>
      <c r="X689" s="166"/>
      <c r="Y689" s="166"/>
      <c r="Z689" s="166"/>
      <c r="AA689" s="166"/>
      <c r="AB689" s="166"/>
      <c r="AC689" s="166"/>
      <c r="AD689" s="166"/>
      <c r="AE689" s="166"/>
      <c r="AF689" s="166"/>
      <c r="AG689" s="166"/>
      <c r="AH689" s="166"/>
      <c r="AI689" s="166"/>
      <c r="AJ689" s="166"/>
      <c r="AK689" s="166"/>
      <c r="AL689" s="166"/>
      <c r="AM689" s="166"/>
      <c r="AN689" s="166"/>
      <c r="AO689" s="166"/>
      <c r="AP689" s="166"/>
      <c r="AQ689" s="166"/>
      <c r="AR689" s="166"/>
      <c r="AS689" s="166"/>
      <c r="AT689" s="166"/>
      <c r="AU689" s="166"/>
      <c r="AV689" s="166"/>
      <c r="AW689" s="166"/>
      <c r="AX689" s="166"/>
      <c r="AY689" s="166"/>
      <c r="AZ689" s="166"/>
      <c r="BA689" s="166"/>
      <c r="BB689" s="166"/>
      <c r="BC689" s="166"/>
      <c r="BD689" s="166"/>
      <c r="BE689" s="166"/>
      <c r="BF689" s="166"/>
      <c r="BG689" s="166"/>
      <c r="BH689" s="166"/>
      <c r="BI689" s="166"/>
      <c r="BJ689" s="166"/>
      <c r="BK689" s="166"/>
      <c r="BL689" s="166"/>
      <c r="BM689" s="166"/>
      <c r="BN689" s="166"/>
      <c r="BO689" s="166"/>
      <c r="BP689" s="166"/>
      <c r="BQ689" s="166"/>
      <c r="BR689" s="166"/>
      <c r="BS689" s="166"/>
      <c r="BT689" s="166"/>
      <c r="BU689" s="166"/>
      <c r="BV689" s="166"/>
      <c r="BW689" s="166"/>
      <c r="BX689" s="166"/>
      <c r="BY689" s="166"/>
      <c r="BZ689" s="166"/>
      <c r="CA689" s="166"/>
      <c r="CB689" s="166"/>
      <c r="CC689" s="166"/>
      <c r="CD689" s="166"/>
      <c r="CE689" s="166"/>
      <c r="CF689" s="166"/>
      <c r="CG689" s="166"/>
      <c r="CH689" s="166"/>
      <c r="CI689" s="166"/>
      <c r="CJ689" s="166"/>
      <c r="CK689" s="166"/>
      <c r="CL689" s="166"/>
      <c r="CM689" s="166"/>
      <c r="CN689" s="166"/>
      <c r="CO689" s="166"/>
      <c r="CP689" s="166"/>
      <c r="CQ689" s="166"/>
      <c r="CR689" s="166"/>
      <c r="CS689" s="166"/>
      <c r="CT689" s="166"/>
      <c r="CU689" s="166"/>
      <c r="CV689" s="166"/>
      <c r="CW689" s="166"/>
      <c r="CX689" s="166"/>
      <c r="CY689" s="166"/>
      <c r="CZ689" s="166"/>
    </row>
    <row r="690" spans="1:104" ht="11.25" customHeight="1" x14ac:dyDescent="0.2">
      <c r="A690" s="166"/>
      <c r="B690" s="166"/>
      <c r="C690" s="166"/>
      <c r="D690" s="166"/>
      <c r="E690" s="166"/>
      <c r="F690" s="166"/>
      <c r="G690" s="166"/>
      <c r="H690" s="166"/>
      <c r="I690" s="166"/>
      <c r="J690" s="166"/>
      <c r="K690" s="166"/>
      <c r="L690" s="166"/>
      <c r="M690" s="166"/>
      <c r="N690" s="166"/>
      <c r="O690" s="166"/>
      <c r="P690" s="166"/>
      <c r="Q690" s="166"/>
      <c r="R690" s="166"/>
      <c r="S690" s="166"/>
      <c r="T690" s="168"/>
      <c r="U690" s="169"/>
      <c r="V690" s="169"/>
      <c r="W690" s="166"/>
      <c r="X690" s="166"/>
      <c r="Y690" s="166"/>
      <c r="Z690" s="166"/>
      <c r="AA690" s="166"/>
      <c r="AB690" s="166"/>
      <c r="AC690" s="166"/>
      <c r="AD690" s="166"/>
      <c r="AE690" s="166"/>
      <c r="AF690" s="166"/>
      <c r="AG690" s="166"/>
      <c r="AH690" s="166"/>
      <c r="AI690" s="166"/>
      <c r="AJ690" s="166"/>
      <c r="AK690" s="166"/>
      <c r="AL690" s="166"/>
      <c r="AM690" s="166"/>
      <c r="AN690" s="166"/>
      <c r="AO690" s="166"/>
      <c r="AP690" s="166"/>
      <c r="AQ690" s="166"/>
      <c r="AR690" s="166"/>
      <c r="AS690" s="166"/>
      <c r="AT690" s="166"/>
      <c r="AU690" s="166"/>
      <c r="AV690" s="166"/>
      <c r="AW690" s="166"/>
      <c r="AX690" s="166"/>
      <c r="AY690" s="166"/>
      <c r="AZ690" s="166"/>
      <c r="BA690" s="166"/>
      <c r="BB690" s="166"/>
      <c r="BC690" s="166"/>
      <c r="BD690" s="166"/>
      <c r="BE690" s="166"/>
      <c r="BF690" s="166"/>
      <c r="BG690" s="166"/>
      <c r="BH690" s="166"/>
      <c r="BI690" s="166"/>
      <c r="BJ690" s="166"/>
      <c r="BK690" s="166"/>
      <c r="BL690" s="166"/>
      <c r="BM690" s="166"/>
      <c r="BN690" s="166"/>
      <c r="BO690" s="166"/>
      <c r="BP690" s="166"/>
      <c r="BQ690" s="166"/>
      <c r="BR690" s="166"/>
      <c r="BS690" s="166"/>
      <c r="BT690" s="166"/>
      <c r="BU690" s="166"/>
      <c r="BV690" s="166"/>
      <c r="BW690" s="166"/>
      <c r="BX690" s="166"/>
      <c r="BY690" s="166"/>
      <c r="BZ690" s="166"/>
      <c r="CA690" s="166"/>
      <c r="CB690" s="166"/>
      <c r="CC690" s="166"/>
      <c r="CD690" s="166"/>
      <c r="CE690" s="166"/>
      <c r="CF690" s="166"/>
      <c r="CG690" s="166"/>
      <c r="CH690" s="166"/>
      <c r="CI690" s="166"/>
      <c r="CJ690" s="166"/>
      <c r="CK690" s="166"/>
      <c r="CL690" s="166"/>
      <c r="CM690" s="166"/>
      <c r="CN690" s="166"/>
      <c r="CO690" s="166"/>
      <c r="CP690" s="166"/>
      <c r="CQ690" s="166"/>
      <c r="CR690" s="166"/>
      <c r="CS690" s="166"/>
      <c r="CT690" s="166"/>
      <c r="CU690" s="166"/>
      <c r="CV690" s="166"/>
      <c r="CW690" s="166"/>
      <c r="CX690" s="166"/>
      <c r="CY690" s="166"/>
      <c r="CZ690" s="166"/>
    </row>
    <row r="691" spans="1:104" ht="11.25" customHeight="1" x14ac:dyDescent="0.2">
      <c r="A691" s="166"/>
      <c r="B691" s="166"/>
      <c r="C691" s="166"/>
      <c r="D691" s="166"/>
      <c r="E691" s="166"/>
      <c r="F691" s="166"/>
      <c r="G691" s="166"/>
      <c r="H691" s="166"/>
      <c r="I691" s="166"/>
      <c r="J691" s="166"/>
      <c r="K691" s="166"/>
      <c r="L691" s="166"/>
      <c r="M691" s="166"/>
      <c r="N691" s="166"/>
      <c r="O691" s="166"/>
      <c r="P691" s="166"/>
      <c r="Q691" s="166"/>
      <c r="R691" s="166"/>
      <c r="S691" s="166"/>
      <c r="T691" s="168"/>
      <c r="U691" s="169"/>
      <c r="V691" s="169"/>
      <c r="W691" s="166"/>
      <c r="X691" s="166"/>
      <c r="Y691" s="166"/>
      <c r="Z691" s="166"/>
      <c r="AA691" s="166"/>
      <c r="AB691" s="166"/>
      <c r="AC691" s="166"/>
      <c r="AD691" s="166"/>
      <c r="AE691" s="166"/>
      <c r="AF691" s="166"/>
      <c r="AG691" s="166"/>
      <c r="AH691" s="166"/>
      <c r="AI691" s="166"/>
      <c r="AJ691" s="166"/>
      <c r="AK691" s="166"/>
      <c r="AL691" s="166"/>
      <c r="AM691" s="166"/>
      <c r="AN691" s="166"/>
      <c r="AO691" s="166"/>
      <c r="AP691" s="166"/>
      <c r="AQ691" s="166"/>
      <c r="AR691" s="166"/>
      <c r="AS691" s="166"/>
      <c r="AT691" s="166"/>
      <c r="AU691" s="166"/>
      <c r="AV691" s="166"/>
      <c r="AW691" s="166"/>
      <c r="AX691" s="166"/>
      <c r="AY691" s="166"/>
      <c r="AZ691" s="166"/>
      <c r="BA691" s="166"/>
      <c r="BB691" s="166"/>
      <c r="BC691" s="166"/>
      <c r="BD691" s="166"/>
      <c r="BE691" s="166"/>
      <c r="BF691" s="166"/>
      <c r="BG691" s="166"/>
      <c r="BH691" s="166"/>
      <c r="BI691" s="166"/>
      <c r="BJ691" s="166"/>
      <c r="BK691" s="166"/>
      <c r="BL691" s="166"/>
      <c r="BM691" s="166"/>
      <c r="BN691" s="166"/>
      <c r="BO691" s="166"/>
      <c r="BP691" s="166"/>
      <c r="BQ691" s="166"/>
      <c r="BR691" s="166"/>
      <c r="BS691" s="166"/>
      <c r="BT691" s="166"/>
      <c r="BU691" s="166"/>
      <c r="BV691" s="166"/>
      <c r="BW691" s="166"/>
      <c r="BX691" s="166"/>
      <c r="BY691" s="166"/>
      <c r="BZ691" s="166"/>
      <c r="CA691" s="166"/>
      <c r="CB691" s="166"/>
      <c r="CC691" s="166"/>
      <c r="CD691" s="166"/>
      <c r="CE691" s="166"/>
      <c r="CF691" s="166"/>
      <c r="CG691" s="166"/>
      <c r="CH691" s="166"/>
      <c r="CI691" s="166"/>
      <c r="CJ691" s="166"/>
      <c r="CK691" s="166"/>
      <c r="CL691" s="166"/>
      <c r="CM691" s="166"/>
      <c r="CN691" s="166"/>
      <c r="CO691" s="166"/>
      <c r="CP691" s="166"/>
      <c r="CQ691" s="166"/>
      <c r="CR691" s="166"/>
      <c r="CS691" s="166"/>
      <c r="CT691" s="166"/>
      <c r="CU691" s="166"/>
      <c r="CV691" s="166"/>
      <c r="CW691" s="166"/>
      <c r="CX691" s="166"/>
      <c r="CY691" s="166"/>
      <c r="CZ691" s="166"/>
    </row>
    <row r="692" spans="1:104" ht="11.25" customHeight="1" x14ac:dyDescent="0.2">
      <c r="A692" s="166"/>
      <c r="B692" s="166"/>
      <c r="C692" s="166"/>
      <c r="D692" s="166"/>
      <c r="E692" s="166"/>
      <c r="F692" s="166"/>
      <c r="G692" s="166"/>
      <c r="H692" s="166"/>
      <c r="I692" s="166"/>
      <c r="J692" s="166"/>
      <c r="K692" s="166"/>
      <c r="L692" s="166"/>
      <c r="M692" s="166"/>
      <c r="N692" s="166"/>
      <c r="O692" s="166"/>
      <c r="P692" s="166"/>
      <c r="Q692" s="166"/>
      <c r="R692" s="166"/>
      <c r="S692" s="166"/>
      <c r="T692" s="168"/>
      <c r="U692" s="169"/>
      <c r="V692" s="169"/>
      <c r="W692" s="166"/>
      <c r="X692" s="166"/>
      <c r="Y692" s="166"/>
      <c r="Z692" s="166"/>
      <c r="AA692" s="166"/>
      <c r="AB692" s="166"/>
      <c r="AC692" s="166"/>
      <c r="AD692" s="166"/>
      <c r="AE692" s="166"/>
      <c r="AF692" s="166"/>
      <c r="AG692" s="166"/>
      <c r="AH692" s="166"/>
      <c r="AI692" s="166"/>
      <c r="AJ692" s="166"/>
      <c r="AK692" s="166"/>
      <c r="AL692" s="166"/>
      <c r="AM692" s="166"/>
      <c r="AN692" s="166"/>
      <c r="AO692" s="166"/>
      <c r="AP692" s="166"/>
      <c r="AQ692" s="166"/>
      <c r="AR692" s="166"/>
      <c r="AS692" s="166"/>
      <c r="AT692" s="166"/>
      <c r="AU692" s="166"/>
      <c r="AV692" s="166"/>
      <c r="AW692" s="166"/>
      <c r="AX692" s="166"/>
      <c r="AY692" s="166"/>
      <c r="AZ692" s="166"/>
      <c r="BA692" s="166"/>
      <c r="BB692" s="166"/>
      <c r="BC692" s="166"/>
      <c r="BD692" s="166"/>
      <c r="BE692" s="166"/>
      <c r="BF692" s="166"/>
      <c r="BG692" s="166"/>
      <c r="BH692" s="166"/>
      <c r="BI692" s="166"/>
      <c r="BJ692" s="166"/>
      <c r="BK692" s="166"/>
      <c r="BL692" s="166"/>
      <c r="BM692" s="166"/>
      <c r="BN692" s="166"/>
      <c r="BO692" s="166"/>
      <c r="BP692" s="166"/>
      <c r="BQ692" s="166"/>
      <c r="BR692" s="166"/>
      <c r="BS692" s="166"/>
      <c r="BT692" s="166"/>
      <c r="BU692" s="166"/>
      <c r="BV692" s="166"/>
      <c r="BW692" s="166"/>
      <c r="BX692" s="166"/>
      <c r="BY692" s="166"/>
      <c r="BZ692" s="166"/>
      <c r="CA692" s="166"/>
      <c r="CB692" s="166"/>
      <c r="CC692" s="166"/>
      <c r="CD692" s="166"/>
      <c r="CE692" s="166"/>
      <c r="CF692" s="166"/>
      <c r="CG692" s="166"/>
      <c r="CH692" s="166"/>
      <c r="CI692" s="166"/>
      <c r="CJ692" s="166"/>
      <c r="CK692" s="166"/>
      <c r="CL692" s="166"/>
      <c r="CM692" s="166"/>
      <c r="CN692" s="166"/>
      <c r="CO692" s="166"/>
      <c r="CP692" s="166"/>
      <c r="CQ692" s="166"/>
      <c r="CR692" s="166"/>
      <c r="CS692" s="166"/>
      <c r="CT692" s="166"/>
      <c r="CU692" s="166"/>
      <c r="CV692" s="166"/>
      <c r="CW692" s="166"/>
      <c r="CX692" s="166"/>
      <c r="CY692" s="166"/>
      <c r="CZ692" s="166"/>
    </row>
    <row r="693" spans="1:104" ht="11.25" customHeight="1" x14ac:dyDescent="0.2">
      <c r="A693" s="166"/>
      <c r="B693" s="166"/>
      <c r="C693" s="166"/>
      <c r="D693" s="166"/>
      <c r="E693" s="166"/>
      <c r="F693" s="166"/>
      <c r="G693" s="166"/>
      <c r="H693" s="166"/>
      <c r="I693" s="166"/>
      <c r="J693" s="166"/>
      <c r="K693" s="166"/>
      <c r="L693" s="166"/>
      <c r="M693" s="166"/>
      <c r="N693" s="166"/>
      <c r="O693" s="166"/>
      <c r="P693" s="166"/>
      <c r="Q693" s="166"/>
      <c r="R693" s="166"/>
      <c r="S693" s="166"/>
      <c r="T693" s="168"/>
      <c r="U693" s="169"/>
      <c r="V693" s="169"/>
      <c r="W693" s="166"/>
      <c r="X693" s="166"/>
      <c r="Y693" s="166"/>
      <c r="Z693" s="166"/>
      <c r="AA693" s="166"/>
      <c r="AB693" s="166"/>
      <c r="AC693" s="166"/>
      <c r="AD693" s="166"/>
      <c r="AE693" s="166"/>
      <c r="AF693" s="166"/>
      <c r="AG693" s="166"/>
      <c r="AH693" s="166"/>
      <c r="AI693" s="166"/>
      <c r="AJ693" s="166"/>
      <c r="AK693" s="166"/>
      <c r="AL693" s="166"/>
      <c r="AM693" s="166"/>
      <c r="AN693" s="166"/>
      <c r="AO693" s="166"/>
      <c r="AP693" s="166"/>
      <c r="AQ693" s="166"/>
      <c r="AR693" s="166"/>
      <c r="AS693" s="166"/>
      <c r="AT693" s="166"/>
      <c r="AU693" s="166"/>
      <c r="AV693" s="166"/>
      <c r="AW693" s="166"/>
      <c r="AX693" s="166"/>
      <c r="AY693" s="166"/>
      <c r="AZ693" s="166"/>
      <c r="BA693" s="166"/>
      <c r="BB693" s="166"/>
      <c r="BC693" s="166"/>
      <c r="BD693" s="166"/>
      <c r="BE693" s="166"/>
      <c r="BF693" s="166"/>
      <c r="BG693" s="166"/>
      <c r="BH693" s="166"/>
      <c r="BI693" s="166"/>
      <c r="BJ693" s="166"/>
      <c r="BK693" s="166"/>
      <c r="BL693" s="166"/>
      <c r="BM693" s="166"/>
      <c r="BN693" s="166"/>
      <c r="BO693" s="166"/>
      <c r="BP693" s="166"/>
      <c r="BQ693" s="166"/>
      <c r="BR693" s="166"/>
      <c r="BS693" s="166"/>
      <c r="BT693" s="166"/>
      <c r="BU693" s="166"/>
      <c r="BV693" s="166"/>
      <c r="BW693" s="166"/>
      <c r="BX693" s="166"/>
      <c r="BY693" s="166"/>
      <c r="BZ693" s="166"/>
      <c r="CA693" s="166"/>
      <c r="CB693" s="166"/>
      <c r="CC693" s="166"/>
      <c r="CD693" s="166"/>
      <c r="CE693" s="166"/>
      <c r="CF693" s="166"/>
      <c r="CG693" s="166"/>
      <c r="CH693" s="166"/>
      <c r="CI693" s="166"/>
      <c r="CJ693" s="166"/>
      <c r="CK693" s="166"/>
      <c r="CL693" s="166"/>
      <c r="CM693" s="166"/>
      <c r="CN693" s="166"/>
      <c r="CO693" s="166"/>
      <c r="CP693" s="166"/>
      <c r="CQ693" s="166"/>
      <c r="CR693" s="166"/>
      <c r="CS693" s="166"/>
      <c r="CT693" s="166"/>
      <c r="CU693" s="166"/>
      <c r="CV693" s="166"/>
      <c r="CW693" s="166"/>
      <c r="CX693" s="166"/>
      <c r="CY693" s="166"/>
      <c r="CZ693" s="166"/>
    </row>
    <row r="694" spans="1:104" ht="11.25" customHeight="1" x14ac:dyDescent="0.2">
      <c r="A694" s="166"/>
      <c r="B694" s="166"/>
      <c r="C694" s="166"/>
      <c r="D694" s="166"/>
      <c r="E694" s="166"/>
      <c r="F694" s="166"/>
      <c r="G694" s="166"/>
      <c r="H694" s="166"/>
      <c r="I694" s="166"/>
      <c r="J694" s="166"/>
      <c r="K694" s="166"/>
      <c r="L694" s="166"/>
      <c r="M694" s="166"/>
      <c r="N694" s="166"/>
      <c r="O694" s="166"/>
      <c r="P694" s="166"/>
      <c r="Q694" s="166"/>
      <c r="R694" s="166"/>
      <c r="S694" s="166"/>
      <c r="T694" s="168"/>
      <c r="U694" s="169"/>
      <c r="V694" s="169"/>
      <c r="W694" s="166"/>
      <c r="X694" s="166"/>
      <c r="Y694" s="166"/>
      <c r="Z694" s="166"/>
      <c r="AA694" s="166"/>
      <c r="AB694" s="166"/>
      <c r="AC694" s="166"/>
      <c r="AD694" s="166"/>
      <c r="AE694" s="166"/>
      <c r="AF694" s="166"/>
      <c r="AG694" s="166"/>
      <c r="AH694" s="166"/>
      <c r="AI694" s="166"/>
      <c r="AJ694" s="166"/>
      <c r="AK694" s="166"/>
      <c r="AL694" s="166"/>
      <c r="AM694" s="166"/>
      <c r="AN694" s="166"/>
      <c r="AO694" s="166"/>
      <c r="AP694" s="166"/>
      <c r="AQ694" s="166"/>
      <c r="AR694" s="166"/>
      <c r="AS694" s="166"/>
      <c r="AT694" s="166"/>
      <c r="AU694" s="166"/>
      <c r="AV694" s="166"/>
      <c r="AW694" s="166"/>
      <c r="AX694" s="166"/>
      <c r="AY694" s="166"/>
      <c r="AZ694" s="166"/>
      <c r="BA694" s="166"/>
      <c r="BB694" s="166"/>
      <c r="BC694" s="166"/>
      <c r="BD694" s="166"/>
      <c r="BE694" s="166"/>
      <c r="BF694" s="166"/>
      <c r="BG694" s="166"/>
      <c r="BH694" s="166"/>
      <c r="BI694" s="166"/>
      <c r="BJ694" s="166"/>
      <c r="BK694" s="166"/>
      <c r="BL694" s="166"/>
      <c r="BM694" s="166"/>
      <c r="BN694" s="166"/>
      <c r="BO694" s="166"/>
      <c r="BP694" s="166"/>
      <c r="BQ694" s="166"/>
      <c r="BR694" s="166"/>
      <c r="BS694" s="166"/>
      <c r="BT694" s="166"/>
      <c r="BU694" s="166"/>
      <c r="BV694" s="166"/>
      <c r="BW694" s="166"/>
      <c r="BX694" s="166"/>
      <c r="BY694" s="166"/>
      <c r="BZ694" s="166"/>
      <c r="CA694" s="166"/>
      <c r="CB694" s="166"/>
      <c r="CC694" s="166"/>
      <c r="CD694" s="166"/>
      <c r="CE694" s="166"/>
      <c r="CF694" s="166"/>
      <c r="CG694" s="166"/>
      <c r="CH694" s="166"/>
      <c r="CI694" s="166"/>
      <c r="CJ694" s="166"/>
      <c r="CK694" s="166"/>
      <c r="CL694" s="166"/>
      <c r="CM694" s="166"/>
      <c r="CN694" s="166"/>
      <c r="CO694" s="166"/>
      <c r="CP694" s="166"/>
      <c r="CQ694" s="166"/>
      <c r="CR694" s="166"/>
      <c r="CS694" s="166"/>
      <c r="CT694" s="166"/>
      <c r="CU694" s="166"/>
      <c r="CV694" s="166"/>
      <c r="CW694" s="166"/>
      <c r="CX694" s="166"/>
      <c r="CY694" s="166"/>
      <c r="CZ694" s="166"/>
    </row>
    <row r="695" spans="1:104" ht="11.25" customHeight="1" x14ac:dyDescent="0.2">
      <c r="A695" s="166"/>
      <c r="B695" s="166"/>
      <c r="C695" s="166"/>
      <c r="D695" s="166"/>
      <c r="E695" s="166"/>
      <c r="F695" s="166"/>
      <c r="G695" s="166"/>
      <c r="H695" s="166"/>
      <c r="I695" s="166"/>
      <c r="J695" s="166"/>
      <c r="K695" s="166"/>
      <c r="L695" s="166"/>
      <c r="M695" s="166"/>
      <c r="N695" s="166"/>
      <c r="O695" s="166"/>
      <c r="P695" s="166"/>
      <c r="Q695" s="166"/>
      <c r="R695" s="166"/>
      <c r="S695" s="166"/>
      <c r="T695" s="168"/>
      <c r="U695" s="169"/>
      <c r="V695" s="169"/>
      <c r="W695" s="166"/>
      <c r="X695" s="166"/>
      <c r="Y695" s="166"/>
      <c r="Z695" s="166"/>
      <c r="AA695" s="166"/>
      <c r="AB695" s="166"/>
      <c r="AC695" s="166"/>
      <c r="AD695" s="166"/>
      <c r="AE695" s="166"/>
      <c r="AF695" s="166"/>
      <c r="AG695" s="166"/>
      <c r="AH695" s="166"/>
      <c r="AI695" s="166"/>
      <c r="AJ695" s="166"/>
      <c r="AK695" s="166"/>
      <c r="AL695" s="166"/>
      <c r="AM695" s="166"/>
      <c r="AN695" s="166"/>
      <c r="AO695" s="166"/>
      <c r="AP695" s="166"/>
      <c r="AQ695" s="166"/>
      <c r="AR695" s="166"/>
      <c r="AS695" s="166"/>
      <c r="AT695" s="166"/>
      <c r="AU695" s="166"/>
      <c r="AV695" s="166"/>
      <c r="AW695" s="166"/>
      <c r="AX695" s="166"/>
      <c r="AY695" s="166"/>
      <c r="AZ695" s="166"/>
      <c r="BA695" s="166"/>
      <c r="BB695" s="166"/>
      <c r="BC695" s="166"/>
      <c r="BD695" s="166"/>
      <c r="BE695" s="166"/>
      <c r="BF695" s="166"/>
      <c r="BG695" s="166"/>
      <c r="BH695" s="166"/>
      <c r="BI695" s="166"/>
      <c r="BJ695" s="166"/>
      <c r="BK695" s="166"/>
      <c r="BL695" s="166"/>
      <c r="BM695" s="166"/>
      <c r="BN695" s="166"/>
      <c r="BO695" s="166"/>
      <c r="BP695" s="166"/>
      <c r="BQ695" s="166"/>
      <c r="BR695" s="166"/>
      <c r="BS695" s="166"/>
      <c r="BT695" s="166"/>
      <c r="BU695" s="166"/>
      <c r="BV695" s="166"/>
      <c r="BW695" s="166"/>
      <c r="BX695" s="166"/>
      <c r="BY695" s="166"/>
      <c r="BZ695" s="166"/>
      <c r="CA695" s="166"/>
      <c r="CB695" s="166"/>
      <c r="CC695" s="166"/>
      <c r="CD695" s="166"/>
      <c r="CE695" s="166"/>
      <c r="CF695" s="166"/>
      <c r="CG695" s="166"/>
      <c r="CH695" s="166"/>
      <c r="CI695" s="166"/>
      <c r="CJ695" s="166"/>
      <c r="CK695" s="166"/>
      <c r="CL695" s="166"/>
      <c r="CM695" s="166"/>
      <c r="CN695" s="166"/>
      <c r="CO695" s="166"/>
      <c r="CP695" s="166"/>
      <c r="CQ695" s="166"/>
      <c r="CR695" s="166"/>
      <c r="CS695" s="166"/>
      <c r="CT695" s="166"/>
      <c r="CU695" s="166"/>
      <c r="CV695" s="166"/>
      <c r="CW695" s="166"/>
      <c r="CX695" s="166"/>
      <c r="CY695" s="166"/>
      <c r="CZ695" s="166"/>
    </row>
    <row r="696" spans="1:104" ht="11.25" customHeight="1" x14ac:dyDescent="0.2">
      <c r="A696" s="166"/>
      <c r="B696" s="166"/>
      <c r="C696" s="166"/>
      <c r="D696" s="166"/>
      <c r="E696" s="166"/>
      <c r="F696" s="166"/>
      <c r="G696" s="166"/>
      <c r="H696" s="166"/>
      <c r="I696" s="166"/>
      <c r="J696" s="166"/>
      <c r="K696" s="166"/>
      <c r="L696" s="166"/>
      <c r="M696" s="166"/>
      <c r="N696" s="166"/>
      <c r="O696" s="166"/>
      <c r="P696" s="166"/>
      <c r="Q696" s="166"/>
      <c r="R696" s="166"/>
      <c r="S696" s="166"/>
      <c r="T696" s="168"/>
      <c r="U696" s="169"/>
      <c r="V696" s="169"/>
      <c r="W696" s="166"/>
      <c r="X696" s="166"/>
      <c r="Y696" s="166"/>
      <c r="Z696" s="166"/>
      <c r="AA696" s="166"/>
      <c r="AB696" s="166"/>
      <c r="AC696" s="166"/>
      <c r="AD696" s="166"/>
      <c r="AE696" s="166"/>
      <c r="AF696" s="166"/>
      <c r="AG696" s="166"/>
      <c r="AH696" s="166"/>
      <c r="AI696" s="166"/>
      <c r="AJ696" s="166"/>
      <c r="AK696" s="166"/>
      <c r="AL696" s="166"/>
      <c r="AM696" s="166"/>
      <c r="AN696" s="166"/>
      <c r="AO696" s="166"/>
      <c r="AP696" s="166"/>
      <c r="AQ696" s="166"/>
      <c r="AR696" s="166"/>
      <c r="AS696" s="166"/>
      <c r="AT696" s="166"/>
      <c r="AU696" s="166"/>
      <c r="AV696" s="166"/>
      <c r="AW696" s="166"/>
      <c r="AX696" s="166"/>
      <c r="AY696" s="166"/>
      <c r="AZ696" s="166"/>
      <c r="BA696" s="166"/>
      <c r="BB696" s="166"/>
      <c r="BC696" s="166"/>
      <c r="BD696" s="166"/>
      <c r="BE696" s="166"/>
      <c r="BF696" s="166"/>
      <c r="BG696" s="166"/>
      <c r="BH696" s="166"/>
      <c r="BI696" s="166"/>
      <c r="BJ696" s="166"/>
      <c r="BK696" s="166"/>
      <c r="BL696" s="166"/>
      <c r="BM696" s="166"/>
      <c r="BN696" s="166"/>
      <c r="BO696" s="166"/>
      <c r="BP696" s="166"/>
      <c r="BQ696" s="166"/>
      <c r="BR696" s="166"/>
      <c r="BS696" s="166"/>
      <c r="BT696" s="166"/>
      <c r="BU696" s="166"/>
      <c r="BV696" s="166"/>
      <c r="BW696" s="166"/>
      <c r="BX696" s="166"/>
      <c r="BY696" s="166"/>
      <c r="BZ696" s="166"/>
      <c r="CA696" s="166"/>
      <c r="CB696" s="166"/>
      <c r="CC696" s="166"/>
      <c r="CD696" s="166"/>
      <c r="CE696" s="166"/>
      <c r="CF696" s="166"/>
      <c r="CG696" s="166"/>
      <c r="CH696" s="166"/>
      <c r="CI696" s="166"/>
      <c r="CJ696" s="166"/>
      <c r="CK696" s="166"/>
      <c r="CL696" s="166"/>
      <c r="CM696" s="166"/>
      <c r="CN696" s="166"/>
      <c r="CO696" s="166"/>
      <c r="CP696" s="166"/>
      <c r="CQ696" s="166"/>
      <c r="CR696" s="166"/>
      <c r="CS696" s="166"/>
      <c r="CT696" s="166"/>
      <c r="CU696" s="166"/>
      <c r="CV696" s="166"/>
      <c r="CW696" s="166"/>
      <c r="CX696" s="166"/>
      <c r="CY696" s="166"/>
      <c r="CZ696" s="166"/>
    </row>
    <row r="697" spans="1:104" ht="11.25" customHeight="1" x14ac:dyDescent="0.2">
      <c r="A697" s="166"/>
      <c r="B697" s="166"/>
      <c r="C697" s="166"/>
      <c r="D697" s="166"/>
      <c r="E697" s="166"/>
      <c r="F697" s="166"/>
      <c r="G697" s="166"/>
      <c r="H697" s="166"/>
      <c r="I697" s="166"/>
      <c r="J697" s="166"/>
      <c r="K697" s="166"/>
      <c r="L697" s="166"/>
      <c r="M697" s="166"/>
      <c r="N697" s="166"/>
      <c r="O697" s="166"/>
      <c r="P697" s="166"/>
      <c r="Q697" s="166"/>
      <c r="R697" s="166"/>
      <c r="S697" s="166"/>
      <c r="T697" s="168"/>
      <c r="U697" s="169"/>
      <c r="V697" s="169"/>
      <c r="W697" s="166"/>
      <c r="X697" s="166"/>
      <c r="Y697" s="166"/>
      <c r="Z697" s="166"/>
      <c r="AA697" s="166"/>
      <c r="AB697" s="166"/>
      <c r="AC697" s="166"/>
      <c r="AD697" s="166"/>
      <c r="AE697" s="166"/>
      <c r="AF697" s="166"/>
      <c r="AG697" s="166"/>
      <c r="AH697" s="166"/>
      <c r="AI697" s="166"/>
      <c r="AJ697" s="166"/>
      <c r="AK697" s="166"/>
      <c r="AL697" s="166"/>
      <c r="AM697" s="166"/>
      <c r="AN697" s="166"/>
      <c r="AO697" s="166"/>
      <c r="AP697" s="166"/>
      <c r="AQ697" s="166"/>
      <c r="AR697" s="166"/>
      <c r="AS697" s="166"/>
      <c r="AT697" s="166"/>
      <c r="AU697" s="166"/>
      <c r="AV697" s="166"/>
      <c r="AW697" s="166"/>
      <c r="AX697" s="166"/>
      <c r="AY697" s="166"/>
      <c r="AZ697" s="166"/>
      <c r="BA697" s="166"/>
      <c r="BB697" s="166"/>
      <c r="BC697" s="166"/>
      <c r="BD697" s="166"/>
      <c r="BE697" s="166"/>
      <c r="BF697" s="166"/>
      <c r="BG697" s="166"/>
      <c r="BH697" s="166"/>
      <c r="BI697" s="166"/>
      <c r="BJ697" s="166"/>
      <c r="BK697" s="166"/>
      <c r="BL697" s="166"/>
      <c r="BM697" s="166"/>
      <c r="BN697" s="166"/>
      <c r="BO697" s="166"/>
      <c r="BP697" s="166"/>
      <c r="BQ697" s="166"/>
      <c r="BR697" s="166"/>
      <c r="BS697" s="166"/>
      <c r="BT697" s="166"/>
      <c r="BU697" s="166"/>
      <c r="BV697" s="166"/>
      <c r="BW697" s="166"/>
      <c r="BX697" s="166"/>
      <c r="BY697" s="166"/>
      <c r="BZ697" s="166"/>
      <c r="CA697" s="166"/>
      <c r="CB697" s="166"/>
      <c r="CC697" s="166"/>
      <c r="CD697" s="166"/>
      <c r="CE697" s="166"/>
      <c r="CF697" s="166"/>
      <c r="CG697" s="166"/>
      <c r="CH697" s="166"/>
      <c r="CI697" s="166"/>
      <c r="CJ697" s="166"/>
      <c r="CK697" s="166"/>
      <c r="CL697" s="166"/>
      <c r="CM697" s="166"/>
      <c r="CN697" s="166"/>
      <c r="CO697" s="166"/>
      <c r="CP697" s="166"/>
      <c r="CQ697" s="166"/>
      <c r="CR697" s="166"/>
      <c r="CS697" s="166"/>
      <c r="CT697" s="166"/>
      <c r="CU697" s="166"/>
      <c r="CV697" s="166"/>
      <c r="CW697" s="166"/>
      <c r="CX697" s="166"/>
      <c r="CY697" s="166"/>
      <c r="CZ697" s="166"/>
    </row>
    <row r="698" spans="1:104" ht="11.25" customHeight="1" x14ac:dyDescent="0.2">
      <c r="A698" s="166"/>
      <c r="B698" s="166"/>
      <c r="C698" s="166"/>
      <c r="D698" s="166"/>
      <c r="E698" s="166"/>
      <c r="F698" s="166"/>
      <c r="G698" s="166"/>
      <c r="H698" s="166"/>
      <c r="I698" s="166"/>
      <c r="J698" s="166"/>
      <c r="K698" s="166"/>
      <c r="L698" s="166"/>
      <c r="M698" s="166"/>
      <c r="N698" s="166"/>
      <c r="O698" s="166"/>
      <c r="P698" s="166"/>
      <c r="Q698" s="166"/>
      <c r="R698" s="166"/>
      <c r="S698" s="166"/>
      <c r="T698" s="168"/>
      <c r="U698" s="169"/>
      <c r="V698" s="169"/>
      <c r="W698" s="166"/>
      <c r="X698" s="166"/>
      <c r="Y698" s="166"/>
      <c r="Z698" s="166"/>
      <c r="AA698" s="166"/>
      <c r="AB698" s="166"/>
      <c r="AC698" s="166"/>
      <c r="AD698" s="166"/>
      <c r="AE698" s="166"/>
      <c r="AF698" s="166"/>
      <c r="AG698" s="166"/>
      <c r="AH698" s="166"/>
      <c r="AI698" s="166"/>
      <c r="AJ698" s="166"/>
      <c r="AK698" s="166"/>
      <c r="AL698" s="166"/>
      <c r="AM698" s="166"/>
      <c r="AN698" s="166"/>
      <c r="AO698" s="166"/>
      <c r="AP698" s="166"/>
      <c r="AQ698" s="166"/>
      <c r="AR698" s="166"/>
      <c r="AS698" s="166"/>
      <c r="AT698" s="166"/>
      <c r="AU698" s="166"/>
      <c r="AV698" s="166"/>
      <c r="AW698" s="166"/>
      <c r="AX698" s="166"/>
      <c r="AY698" s="166"/>
      <c r="AZ698" s="166"/>
      <c r="BA698" s="166"/>
      <c r="BB698" s="166"/>
      <c r="BC698" s="166"/>
      <c r="BD698" s="166"/>
      <c r="BE698" s="166"/>
      <c r="BF698" s="166"/>
      <c r="BG698" s="166"/>
      <c r="BH698" s="166"/>
      <c r="BI698" s="166"/>
      <c r="BJ698" s="166"/>
      <c r="BK698" s="166"/>
      <c r="BL698" s="166"/>
      <c r="BM698" s="166"/>
      <c r="BN698" s="166"/>
      <c r="BO698" s="166"/>
      <c r="BP698" s="166"/>
      <c r="BQ698" s="166"/>
      <c r="BR698" s="166"/>
      <c r="BS698" s="166"/>
      <c r="BT698" s="166"/>
      <c r="BU698" s="166"/>
      <c r="BV698" s="166"/>
      <c r="BW698" s="166"/>
      <c r="BX698" s="166"/>
      <c r="BY698" s="166"/>
      <c r="BZ698" s="166"/>
      <c r="CA698" s="166"/>
      <c r="CB698" s="166"/>
      <c r="CC698" s="166"/>
      <c r="CD698" s="166"/>
      <c r="CE698" s="166"/>
      <c r="CF698" s="166"/>
      <c r="CG698" s="166"/>
      <c r="CH698" s="166"/>
      <c r="CI698" s="166"/>
      <c r="CJ698" s="166"/>
      <c r="CK698" s="166"/>
      <c r="CL698" s="166"/>
      <c r="CM698" s="166"/>
      <c r="CN698" s="166"/>
      <c r="CO698" s="166"/>
      <c r="CP698" s="166"/>
      <c r="CQ698" s="166"/>
      <c r="CR698" s="166"/>
      <c r="CS698" s="166"/>
      <c r="CT698" s="166"/>
      <c r="CU698" s="166"/>
      <c r="CV698" s="166"/>
      <c r="CW698" s="166"/>
      <c r="CX698" s="166"/>
      <c r="CY698" s="166"/>
      <c r="CZ698" s="166"/>
    </row>
    <row r="699" spans="1:104" ht="11.25" customHeight="1" x14ac:dyDescent="0.2">
      <c r="A699" s="166"/>
      <c r="B699" s="166"/>
      <c r="C699" s="166"/>
      <c r="D699" s="166"/>
      <c r="E699" s="166"/>
      <c r="F699" s="166"/>
      <c r="G699" s="166"/>
      <c r="H699" s="166"/>
      <c r="I699" s="166"/>
      <c r="J699" s="166"/>
      <c r="K699" s="166"/>
      <c r="L699" s="166"/>
      <c r="M699" s="166"/>
      <c r="N699" s="166"/>
      <c r="O699" s="166"/>
      <c r="P699" s="166"/>
      <c r="Q699" s="166"/>
      <c r="R699" s="166"/>
      <c r="S699" s="166"/>
      <c r="T699" s="168"/>
      <c r="U699" s="169"/>
      <c r="V699" s="169"/>
      <c r="W699" s="166"/>
      <c r="X699" s="166"/>
      <c r="Y699" s="166"/>
      <c r="Z699" s="166"/>
      <c r="AA699" s="166"/>
      <c r="AB699" s="166"/>
      <c r="AC699" s="166"/>
      <c r="AD699" s="166"/>
      <c r="AE699" s="166"/>
      <c r="AF699" s="166"/>
      <c r="AG699" s="166"/>
      <c r="AH699" s="166"/>
      <c r="AI699" s="166"/>
      <c r="AJ699" s="166"/>
      <c r="AK699" s="166"/>
      <c r="AL699" s="166"/>
      <c r="AM699" s="166"/>
      <c r="AN699" s="166"/>
      <c r="AO699" s="166"/>
      <c r="AP699" s="166"/>
      <c r="AQ699" s="166"/>
      <c r="AR699" s="166"/>
      <c r="AS699" s="166"/>
      <c r="AT699" s="166"/>
      <c r="AU699" s="166"/>
      <c r="AV699" s="166"/>
      <c r="AW699" s="166"/>
      <c r="AX699" s="166"/>
      <c r="AY699" s="166"/>
      <c r="AZ699" s="166"/>
      <c r="BA699" s="166"/>
      <c r="BB699" s="166"/>
      <c r="BC699" s="166"/>
      <c r="BD699" s="166"/>
      <c r="BE699" s="166"/>
      <c r="BF699" s="166"/>
      <c r="BG699" s="166"/>
      <c r="BH699" s="166"/>
      <c r="BI699" s="166"/>
      <c r="BJ699" s="166"/>
      <c r="BK699" s="166"/>
      <c r="BL699" s="166"/>
      <c r="BM699" s="166"/>
      <c r="BN699" s="166"/>
      <c r="BO699" s="166"/>
      <c r="BP699" s="166"/>
      <c r="BQ699" s="166"/>
      <c r="BR699" s="166"/>
      <c r="BS699" s="166"/>
      <c r="BT699" s="166"/>
      <c r="BU699" s="166"/>
      <c r="BV699" s="166"/>
      <c r="BW699" s="166"/>
      <c r="BX699" s="166"/>
      <c r="BY699" s="166"/>
      <c r="BZ699" s="166"/>
      <c r="CA699" s="166"/>
      <c r="CB699" s="166"/>
      <c r="CC699" s="166"/>
      <c r="CD699" s="166"/>
      <c r="CE699" s="166"/>
      <c r="CF699" s="166"/>
      <c r="CG699" s="166"/>
      <c r="CH699" s="166"/>
      <c r="CI699" s="166"/>
      <c r="CJ699" s="166"/>
      <c r="CK699" s="166"/>
      <c r="CL699" s="166"/>
      <c r="CM699" s="166"/>
      <c r="CN699" s="166"/>
      <c r="CO699" s="166"/>
      <c r="CP699" s="166"/>
      <c r="CQ699" s="166"/>
      <c r="CR699" s="166"/>
      <c r="CS699" s="166"/>
      <c r="CT699" s="166"/>
      <c r="CU699" s="166"/>
      <c r="CV699" s="166"/>
      <c r="CW699" s="166"/>
      <c r="CX699" s="166"/>
      <c r="CY699" s="166"/>
      <c r="CZ699" s="166"/>
    </row>
    <row r="700" spans="1:104" ht="11.25" customHeight="1" x14ac:dyDescent="0.2">
      <c r="A700" s="166"/>
      <c r="B700" s="166"/>
      <c r="C700" s="166"/>
      <c r="D700" s="166"/>
      <c r="E700" s="166"/>
      <c r="F700" s="166"/>
      <c r="G700" s="166"/>
      <c r="H700" s="166"/>
      <c r="I700" s="166"/>
      <c r="J700" s="166"/>
      <c r="K700" s="166"/>
      <c r="L700" s="166"/>
      <c r="M700" s="166"/>
      <c r="N700" s="166"/>
      <c r="O700" s="166"/>
      <c r="P700" s="166"/>
      <c r="Q700" s="166"/>
      <c r="R700" s="166"/>
      <c r="S700" s="166"/>
      <c r="T700" s="168"/>
      <c r="U700" s="169"/>
      <c r="V700" s="169"/>
      <c r="W700" s="166"/>
      <c r="X700" s="166"/>
      <c r="Y700" s="166"/>
      <c r="Z700" s="166"/>
      <c r="AA700" s="166"/>
      <c r="AB700" s="166"/>
      <c r="AC700" s="166"/>
      <c r="AD700" s="166"/>
      <c r="AE700" s="166"/>
      <c r="AF700" s="166"/>
      <c r="AG700" s="166"/>
      <c r="AH700" s="166"/>
      <c r="AI700" s="166"/>
      <c r="AJ700" s="166"/>
      <c r="AK700" s="166"/>
      <c r="AL700" s="166"/>
      <c r="AM700" s="166"/>
      <c r="AN700" s="166"/>
      <c r="AO700" s="166"/>
      <c r="AP700" s="166"/>
      <c r="AQ700" s="166"/>
      <c r="AR700" s="166"/>
      <c r="AS700" s="166"/>
      <c r="AT700" s="166"/>
      <c r="AU700" s="166"/>
      <c r="AV700" s="166"/>
      <c r="AW700" s="166"/>
      <c r="AX700" s="166"/>
      <c r="AY700" s="166"/>
      <c r="AZ700" s="166"/>
      <c r="BA700" s="166"/>
      <c r="BB700" s="166"/>
      <c r="BC700" s="166"/>
      <c r="BD700" s="166"/>
      <c r="BE700" s="166"/>
      <c r="BF700" s="166"/>
      <c r="BG700" s="166"/>
      <c r="BH700" s="166"/>
      <c r="BI700" s="166"/>
      <c r="BJ700" s="166"/>
      <c r="BK700" s="166"/>
      <c r="BL700" s="166"/>
      <c r="BM700" s="166"/>
      <c r="BN700" s="166"/>
      <c r="BO700" s="166"/>
      <c r="BP700" s="166"/>
      <c r="BQ700" s="166"/>
      <c r="BR700" s="166"/>
      <c r="BS700" s="166"/>
      <c r="BT700" s="166"/>
      <c r="BU700" s="166"/>
      <c r="BV700" s="166"/>
      <c r="BW700" s="166"/>
      <c r="BX700" s="166"/>
      <c r="BY700" s="166"/>
      <c r="BZ700" s="166"/>
      <c r="CA700" s="166"/>
      <c r="CB700" s="166"/>
      <c r="CC700" s="166"/>
      <c r="CD700" s="166"/>
      <c r="CE700" s="166"/>
      <c r="CF700" s="166"/>
      <c r="CG700" s="166"/>
      <c r="CH700" s="166"/>
      <c r="CI700" s="166"/>
      <c r="CJ700" s="166"/>
      <c r="CK700" s="166"/>
      <c r="CL700" s="166"/>
      <c r="CM700" s="166"/>
      <c r="CN700" s="166"/>
      <c r="CO700" s="166"/>
      <c r="CP700" s="166"/>
      <c r="CQ700" s="166"/>
      <c r="CR700" s="166"/>
      <c r="CS700" s="166"/>
      <c r="CT700" s="166"/>
      <c r="CU700" s="166"/>
      <c r="CV700" s="166"/>
      <c r="CW700" s="166"/>
      <c r="CX700" s="166"/>
      <c r="CY700" s="166"/>
      <c r="CZ700" s="166"/>
    </row>
    <row r="701" spans="1:104" ht="11.25" customHeight="1" x14ac:dyDescent="0.2">
      <c r="A701" s="166"/>
      <c r="B701" s="166"/>
      <c r="C701" s="166"/>
      <c r="D701" s="166"/>
      <c r="E701" s="166"/>
      <c r="F701" s="166"/>
      <c r="G701" s="166"/>
      <c r="H701" s="166"/>
      <c r="I701" s="166"/>
      <c r="J701" s="166"/>
      <c r="K701" s="166"/>
      <c r="L701" s="166"/>
      <c r="M701" s="166"/>
      <c r="N701" s="166"/>
      <c r="O701" s="166"/>
      <c r="P701" s="166"/>
      <c r="Q701" s="166"/>
      <c r="R701" s="166"/>
      <c r="S701" s="166"/>
      <c r="T701" s="168"/>
      <c r="U701" s="169"/>
      <c r="V701" s="169"/>
      <c r="W701" s="166"/>
      <c r="X701" s="166"/>
      <c r="Y701" s="166"/>
      <c r="Z701" s="166"/>
      <c r="AA701" s="166"/>
      <c r="AB701" s="166"/>
      <c r="AC701" s="166"/>
      <c r="AD701" s="166"/>
      <c r="AE701" s="166"/>
      <c r="AF701" s="166"/>
      <c r="AG701" s="166"/>
      <c r="AH701" s="166"/>
      <c r="AI701" s="166"/>
      <c r="AJ701" s="166"/>
      <c r="AK701" s="166"/>
      <c r="AL701" s="166"/>
      <c r="AM701" s="166"/>
      <c r="AN701" s="166"/>
      <c r="AO701" s="166"/>
      <c r="AP701" s="166"/>
      <c r="AQ701" s="166"/>
      <c r="AR701" s="166"/>
      <c r="AS701" s="166"/>
      <c r="AT701" s="166"/>
      <c r="AU701" s="166"/>
      <c r="AV701" s="166"/>
      <c r="AW701" s="166"/>
      <c r="AX701" s="166"/>
      <c r="AY701" s="166"/>
      <c r="AZ701" s="166"/>
      <c r="BA701" s="166"/>
      <c r="BB701" s="166"/>
      <c r="BC701" s="166"/>
      <c r="BD701" s="166"/>
      <c r="BE701" s="166"/>
      <c r="BF701" s="166"/>
      <c r="BG701" s="166"/>
      <c r="BH701" s="166"/>
      <c r="BI701" s="166"/>
      <c r="BJ701" s="166"/>
      <c r="BK701" s="166"/>
      <c r="BL701" s="166"/>
      <c r="BM701" s="166"/>
      <c r="BN701" s="166"/>
      <c r="BO701" s="166"/>
      <c r="BP701" s="166"/>
      <c r="BQ701" s="166"/>
      <c r="BR701" s="166"/>
      <c r="BS701" s="166"/>
      <c r="BT701" s="166"/>
      <c r="BU701" s="166"/>
      <c r="BV701" s="166"/>
      <c r="BW701" s="166"/>
      <c r="BX701" s="166"/>
      <c r="BY701" s="166"/>
      <c r="BZ701" s="166"/>
      <c r="CA701" s="166"/>
      <c r="CB701" s="166"/>
      <c r="CC701" s="166"/>
      <c r="CD701" s="166"/>
      <c r="CE701" s="166"/>
      <c r="CF701" s="166"/>
      <c r="CG701" s="166"/>
      <c r="CH701" s="166"/>
      <c r="CI701" s="166"/>
      <c r="CJ701" s="166"/>
      <c r="CK701" s="166"/>
      <c r="CL701" s="166"/>
      <c r="CM701" s="166"/>
      <c r="CN701" s="166"/>
      <c r="CO701" s="166"/>
      <c r="CP701" s="166"/>
      <c r="CQ701" s="166"/>
      <c r="CR701" s="166"/>
      <c r="CS701" s="166"/>
      <c r="CT701" s="166"/>
      <c r="CU701" s="166"/>
      <c r="CV701" s="166"/>
      <c r="CW701" s="166"/>
      <c r="CX701" s="166"/>
      <c r="CY701" s="166"/>
      <c r="CZ701" s="166"/>
    </row>
    <row r="702" spans="1:104" ht="11.25" customHeight="1" x14ac:dyDescent="0.2">
      <c r="A702" s="166"/>
      <c r="B702" s="166"/>
      <c r="C702" s="166"/>
      <c r="D702" s="166"/>
      <c r="E702" s="166"/>
      <c r="F702" s="166"/>
      <c r="G702" s="166"/>
      <c r="H702" s="166"/>
      <c r="I702" s="166"/>
      <c r="J702" s="166"/>
      <c r="K702" s="166"/>
      <c r="L702" s="166"/>
      <c r="M702" s="166"/>
      <c r="N702" s="166"/>
      <c r="O702" s="166"/>
      <c r="P702" s="166"/>
      <c r="Q702" s="166"/>
      <c r="R702" s="166"/>
      <c r="S702" s="166"/>
      <c r="T702" s="168"/>
      <c r="U702" s="169"/>
      <c r="V702" s="169"/>
      <c r="W702" s="166"/>
      <c r="X702" s="166"/>
      <c r="Y702" s="166"/>
      <c r="Z702" s="166"/>
      <c r="AA702" s="166"/>
      <c r="AB702" s="166"/>
      <c r="AC702" s="166"/>
      <c r="AD702" s="166"/>
      <c r="AE702" s="166"/>
      <c r="AF702" s="166"/>
      <c r="AG702" s="166"/>
      <c r="AH702" s="166"/>
      <c r="AI702" s="166"/>
      <c r="AJ702" s="166"/>
      <c r="AK702" s="166"/>
      <c r="AL702" s="166"/>
      <c r="AM702" s="166"/>
      <c r="AN702" s="166"/>
      <c r="AO702" s="166"/>
      <c r="AP702" s="166"/>
      <c r="AQ702" s="166"/>
      <c r="AR702" s="166"/>
      <c r="AS702" s="166"/>
      <c r="AT702" s="166"/>
      <c r="AU702" s="166"/>
      <c r="AV702" s="166"/>
      <c r="AW702" s="166"/>
      <c r="AX702" s="166"/>
      <c r="AY702" s="166"/>
      <c r="AZ702" s="166"/>
      <c r="BA702" s="166"/>
      <c r="BB702" s="166"/>
      <c r="BC702" s="166"/>
      <c r="BD702" s="166"/>
      <c r="BE702" s="166"/>
      <c r="BF702" s="166"/>
      <c r="BG702" s="166"/>
      <c r="BH702" s="166"/>
      <c r="BI702" s="166"/>
      <c r="BJ702" s="166"/>
      <c r="BK702" s="166"/>
      <c r="BL702" s="166"/>
      <c r="BM702" s="166"/>
      <c r="BN702" s="166"/>
      <c r="BO702" s="166"/>
      <c r="BP702" s="166"/>
      <c r="BQ702" s="166"/>
      <c r="BR702" s="166"/>
      <c r="BS702" s="166"/>
      <c r="BT702" s="166"/>
      <c r="BU702" s="166"/>
      <c r="BV702" s="166"/>
      <c r="BW702" s="166"/>
      <c r="BX702" s="166"/>
      <c r="BY702" s="166"/>
      <c r="BZ702" s="166"/>
      <c r="CA702" s="166"/>
      <c r="CB702" s="166"/>
      <c r="CC702" s="166"/>
      <c r="CD702" s="166"/>
      <c r="CE702" s="166"/>
      <c r="CF702" s="166"/>
      <c r="CG702" s="166"/>
      <c r="CH702" s="166"/>
      <c r="CI702" s="166"/>
      <c r="CJ702" s="166"/>
      <c r="CK702" s="166"/>
      <c r="CL702" s="166"/>
      <c r="CM702" s="166"/>
      <c r="CN702" s="166"/>
      <c r="CO702" s="166"/>
      <c r="CP702" s="166"/>
      <c r="CQ702" s="166"/>
      <c r="CR702" s="166"/>
      <c r="CS702" s="166"/>
      <c r="CT702" s="166"/>
      <c r="CU702" s="166"/>
      <c r="CV702" s="166"/>
      <c r="CW702" s="166"/>
      <c r="CX702" s="166"/>
      <c r="CY702" s="166"/>
      <c r="CZ702" s="166"/>
    </row>
    <row r="703" spans="1:104" ht="11.25" customHeight="1" x14ac:dyDescent="0.2">
      <c r="A703" s="166"/>
      <c r="B703" s="166"/>
      <c r="C703" s="166"/>
      <c r="D703" s="166"/>
      <c r="E703" s="166"/>
      <c r="F703" s="166"/>
      <c r="G703" s="166"/>
      <c r="H703" s="166"/>
      <c r="I703" s="166"/>
      <c r="J703" s="166"/>
      <c r="K703" s="166"/>
      <c r="L703" s="166"/>
      <c r="M703" s="166"/>
      <c r="N703" s="166"/>
      <c r="O703" s="166"/>
      <c r="P703" s="166"/>
      <c r="Q703" s="166"/>
      <c r="R703" s="166"/>
      <c r="S703" s="166"/>
      <c r="T703" s="168"/>
      <c r="U703" s="169"/>
      <c r="V703" s="169"/>
      <c r="W703" s="166"/>
      <c r="X703" s="166"/>
      <c r="Y703" s="166"/>
      <c r="Z703" s="166"/>
      <c r="AA703" s="166"/>
      <c r="AB703" s="166"/>
      <c r="AC703" s="166"/>
      <c r="AD703" s="166"/>
      <c r="AE703" s="166"/>
      <c r="AF703" s="166"/>
      <c r="AG703" s="166"/>
      <c r="AH703" s="166"/>
      <c r="AI703" s="166"/>
      <c r="AJ703" s="166"/>
      <c r="AK703" s="166"/>
      <c r="AL703" s="166"/>
      <c r="AM703" s="166"/>
      <c r="AN703" s="166"/>
      <c r="AO703" s="166"/>
      <c r="AP703" s="166"/>
      <c r="AQ703" s="166"/>
      <c r="AR703" s="166"/>
      <c r="AS703" s="166"/>
      <c r="AT703" s="166"/>
      <c r="AU703" s="166"/>
      <c r="AV703" s="166"/>
      <c r="AW703" s="166"/>
      <c r="AX703" s="166"/>
      <c r="AY703" s="166"/>
      <c r="AZ703" s="166"/>
      <c r="BA703" s="166"/>
      <c r="BB703" s="166"/>
      <c r="BC703" s="166"/>
      <c r="BD703" s="166"/>
      <c r="BE703" s="166"/>
      <c r="BF703" s="166"/>
      <c r="BG703" s="166"/>
      <c r="BH703" s="166"/>
      <c r="BI703" s="166"/>
      <c r="BJ703" s="166"/>
      <c r="BK703" s="166"/>
      <c r="BL703" s="166"/>
      <c r="BM703" s="166"/>
      <c r="BN703" s="166"/>
      <c r="BO703" s="166"/>
      <c r="BP703" s="166"/>
      <c r="BQ703" s="166"/>
      <c r="BR703" s="166"/>
      <c r="BS703" s="166"/>
      <c r="BT703" s="166"/>
      <c r="BU703" s="166"/>
      <c r="BV703" s="166"/>
      <c r="BW703" s="166"/>
      <c r="BX703" s="166"/>
      <c r="BY703" s="166"/>
      <c r="BZ703" s="166"/>
      <c r="CA703" s="166"/>
      <c r="CB703" s="166"/>
      <c r="CC703" s="166"/>
      <c r="CD703" s="166"/>
      <c r="CE703" s="166"/>
      <c r="CF703" s="166"/>
      <c r="CG703" s="166"/>
      <c r="CH703" s="166"/>
      <c r="CI703" s="166"/>
      <c r="CJ703" s="166"/>
      <c r="CK703" s="166"/>
      <c r="CL703" s="166"/>
      <c r="CM703" s="166"/>
      <c r="CN703" s="166"/>
      <c r="CO703" s="166"/>
      <c r="CP703" s="166"/>
      <c r="CQ703" s="166"/>
      <c r="CR703" s="166"/>
      <c r="CS703" s="166"/>
      <c r="CT703" s="166"/>
      <c r="CU703" s="166"/>
      <c r="CV703" s="166"/>
      <c r="CW703" s="166"/>
      <c r="CX703" s="166"/>
      <c r="CY703" s="166"/>
      <c r="CZ703" s="166"/>
    </row>
    <row r="704" spans="1:104" ht="11.25" customHeight="1" x14ac:dyDescent="0.2">
      <c r="A704" s="166"/>
      <c r="B704" s="166"/>
      <c r="C704" s="166"/>
      <c r="D704" s="166"/>
      <c r="E704" s="166"/>
      <c r="F704" s="166"/>
      <c r="G704" s="166"/>
      <c r="H704" s="166"/>
      <c r="I704" s="166"/>
      <c r="J704" s="166"/>
      <c r="K704" s="166"/>
      <c r="L704" s="166"/>
      <c r="M704" s="166"/>
      <c r="N704" s="166"/>
      <c r="O704" s="166"/>
      <c r="P704" s="166"/>
      <c r="Q704" s="166"/>
      <c r="R704" s="166"/>
      <c r="S704" s="166"/>
      <c r="T704" s="168"/>
      <c r="U704" s="169"/>
      <c r="V704" s="169"/>
      <c r="W704" s="166"/>
      <c r="X704" s="166"/>
      <c r="Y704" s="166"/>
      <c r="Z704" s="166"/>
      <c r="AA704" s="166"/>
      <c r="AB704" s="166"/>
      <c r="AC704" s="166"/>
      <c r="AD704" s="166"/>
      <c r="AE704" s="166"/>
      <c r="AF704" s="166"/>
      <c r="AG704" s="166"/>
      <c r="AH704" s="166"/>
      <c r="AI704" s="166"/>
      <c r="AJ704" s="166"/>
      <c r="AK704" s="166"/>
      <c r="AL704" s="166"/>
      <c r="AM704" s="166"/>
      <c r="AN704" s="166"/>
      <c r="AO704" s="166"/>
      <c r="AP704" s="166"/>
      <c r="AQ704" s="166"/>
      <c r="AR704" s="166"/>
      <c r="AS704" s="166"/>
      <c r="AT704" s="166"/>
      <c r="AU704" s="166"/>
      <c r="AV704" s="166"/>
      <c r="AW704" s="166"/>
      <c r="AX704" s="166"/>
      <c r="AY704" s="166"/>
      <c r="AZ704" s="166"/>
      <c r="BA704" s="166"/>
      <c r="BB704" s="166"/>
      <c r="BC704" s="166"/>
      <c r="BD704" s="166"/>
      <c r="BE704" s="166"/>
      <c r="BF704" s="166"/>
      <c r="BG704" s="166"/>
      <c r="BH704" s="166"/>
      <c r="BI704" s="166"/>
      <c r="BJ704" s="166"/>
      <c r="BK704" s="166"/>
      <c r="BL704" s="166"/>
      <c r="BM704" s="166"/>
      <c r="BN704" s="166"/>
      <c r="BO704" s="166"/>
      <c r="BP704" s="166"/>
      <c r="BQ704" s="166"/>
      <c r="BR704" s="166"/>
      <c r="BS704" s="166"/>
      <c r="BT704" s="166"/>
      <c r="BU704" s="166"/>
      <c r="BV704" s="166"/>
      <c r="BW704" s="166"/>
      <c r="BX704" s="166"/>
      <c r="BY704" s="166"/>
      <c r="BZ704" s="166"/>
      <c r="CA704" s="166"/>
      <c r="CB704" s="166"/>
      <c r="CC704" s="166"/>
      <c r="CD704" s="166"/>
      <c r="CE704" s="166"/>
      <c r="CF704" s="166"/>
      <c r="CG704" s="166"/>
      <c r="CH704" s="166"/>
      <c r="CI704" s="166"/>
      <c r="CJ704" s="166"/>
      <c r="CK704" s="166"/>
      <c r="CL704" s="166"/>
      <c r="CM704" s="166"/>
      <c r="CN704" s="166"/>
      <c r="CO704" s="166"/>
      <c r="CP704" s="166"/>
      <c r="CQ704" s="166"/>
      <c r="CR704" s="166"/>
      <c r="CS704" s="166"/>
      <c r="CT704" s="166"/>
      <c r="CU704" s="166"/>
      <c r="CV704" s="166"/>
      <c r="CW704" s="166"/>
      <c r="CX704" s="166"/>
      <c r="CY704" s="166"/>
      <c r="CZ704" s="166"/>
    </row>
    <row r="705" spans="1:104" ht="11.25" customHeight="1" x14ac:dyDescent="0.2">
      <c r="A705" s="166"/>
      <c r="B705" s="166"/>
      <c r="C705" s="166"/>
      <c r="D705" s="166"/>
      <c r="E705" s="166"/>
      <c r="F705" s="166"/>
      <c r="G705" s="166"/>
      <c r="H705" s="166"/>
      <c r="I705" s="166"/>
      <c r="J705" s="166"/>
      <c r="K705" s="166"/>
      <c r="L705" s="166"/>
      <c r="M705" s="166"/>
      <c r="N705" s="166"/>
      <c r="O705" s="166"/>
      <c r="P705" s="166"/>
      <c r="Q705" s="166"/>
      <c r="R705" s="166"/>
      <c r="S705" s="166"/>
      <c r="T705" s="168"/>
      <c r="U705" s="169"/>
      <c r="V705" s="169"/>
      <c r="W705" s="166"/>
      <c r="X705" s="166"/>
      <c r="Y705" s="166"/>
      <c r="Z705" s="166"/>
      <c r="AA705" s="166"/>
      <c r="AB705" s="166"/>
      <c r="AC705" s="166"/>
      <c r="AD705" s="166"/>
      <c r="AE705" s="166"/>
      <c r="AF705" s="166"/>
      <c r="AG705" s="166"/>
      <c r="AH705" s="166"/>
      <c r="AI705" s="166"/>
      <c r="AJ705" s="166"/>
      <c r="AK705" s="166"/>
      <c r="AL705" s="166"/>
      <c r="AM705" s="166"/>
      <c r="AN705" s="166"/>
      <c r="AO705" s="166"/>
      <c r="AP705" s="166"/>
      <c r="AQ705" s="166"/>
      <c r="AR705" s="166"/>
      <c r="AS705" s="166"/>
      <c r="AT705" s="166"/>
      <c r="AU705" s="166"/>
      <c r="AV705" s="166"/>
      <c r="AW705" s="166"/>
      <c r="AX705" s="166"/>
      <c r="AY705" s="166"/>
      <c r="AZ705" s="166"/>
      <c r="BA705" s="166"/>
      <c r="BB705" s="166"/>
      <c r="BC705" s="166"/>
      <c r="BD705" s="166"/>
      <c r="BE705" s="166"/>
      <c r="BF705" s="166"/>
      <c r="BG705" s="166"/>
      <c r="BH705" s="166"/>
      <c r="BI705" s="166"/>
      <c r="BJ705" s="166"/>
      <c r="BK705" s="166"/>
      <c r="BL705" s="166"/>
      <c r="BM705" s="166"/>
      <c r="BN705" s="166"/>
      <c r="BO705" s="166"/>
      <c r="BP705" s="166"/>
      <c r="BQ705" s="166"/>
      <c r="BR705" s="166"/>
      <c r="BS705" s="166"/>
      <c r="BT705" s="166"/>
      <c r="BU705" s="166"/>
      <c r="BV705" s="166"/>
      <c r="BW705" s="166"/>
      <c r="BX705" s="166"/>
      <c r="BY705" s="166"/>
      <c r="BZ705" s="166"/>
      <c r="CA705" s="166"/>
      <c r="CB705" s="166"/>
      <c r="CC705" s="166"/>
      <c r="CD705" s="166"/>
      <c r="CE705" s="166"/>
      <c r="CF705" s="166"/>
      <c r="CG705" s="166"/>
      <c r="CH705" s="166"/>
      <c r="CI705" s="166"/>
      <c r="CJ705" s="166"/>
      <c r="CK705" s="166"/>
      <c r="CL705" s="166"/>
      <c r="CM705" s="166"/>
      <c r="CN705" s="166"/>
      <c r="CO705" s="166"/>
      <c r="CP705" s="166"/>
      <c r="CQ705" s="166"/>
      <c r="CR705" s="166"/>
      <c r="CS705" s="166"/>
      <c r="CT705" s="166"/>
      <c r="CU705" s="166"/>
      <c r="CV705" s="166"/>
      <c r="CW705" s="166"/>
      <c r="CX705" s="166"/>
      <c r="CY705" s="166"/>
      <c r="CZ705" s="166"/>
    </row>
    <row r="706" spans="1:104" ht="11.25" customHeight="1" x14ac:dyDescent="0.2">
      <c r="A706" s="166"/>
      <c r="B706" s="166"/>
      <c r="C706" s="166"/>
      <c r="D706" s="166"/>
      <c r="E706" s="166"/>
      <c r="F706" s="166"/>
      <c r="G706" s="166"/>
      <c r="H706" s="166"/>
      <c r="I706" s="166"/>
      <c r="J706" s="166"/>
      <c r="K706" s="166"/>
      <c r="L706" s="166"/>
      <c r="M706" s="166"/>
      <c r="N706" s="166"/>
      <c r="O706" s="166"/>
      <c r="P706" s="166"/>
      <c r="Q706" s="166"/>
      <c r="R706" s="166"/>
      <c r="S706" s="166"/>
      <c r="T706" s="168"/>
      <c r="U706" s="169"/>
      <c r="V706" s="169"/>
      <c r="W706" s="166"/>
      <c r="X706" s="166"/>
      <c r="Y706" s="166"/>
      <c r="Z706" s="166"/>
      <c r="AA706" s="166"/>
      <c r="AB706" s="166"/>
      <c r="AC706" s="166"/>
      <c r="AD706" s="166"/>
      <c r="AE706" s="166"/>
      <c r="AF706" s="166"/>
      <c r="AG706" s="166"/>
      <c r="AH706" s="166"/>
      <c r="AI706" s="166"/>
      <c r="AJ706" s="166"/>
      <c r="AK706" s="166"/>
      <c r="AL706" s="166"/>
      <c r="AM706" s="166"/>
      <c r="AN706" s="166"/>
      <c r="AO706" s="166"/>
      <c r="AP706" s="166"/>
      <c r="AQ706" s="166"/>
      <c r="AR706" s="166"/>
      <c r="AS706" s="166"/>
      <c r="AT706" s="166"/>
      <c r="AU706" s="166"/>
      <c r="AV706" s="166"/>
      <c r="AW706" s="166"/>
      <c r="AX706" s="166"/>
      <c r="AY706" s="166"/>
      <c r="AZ706" s="166"/>
      <c r="BA706" s="166"/>
      <c r="BB706" s="166"/>
      <c r="BC706" s="166"/>
      <c r="BD706" s="166"/>
      <c r="BE706" s="166"/>
      <c r="BF706" s="166"/>
      <c r="BG706" s="166"/>
      <c r="BH706" s="166"/>
      <c r="BI706" s="166"/>
      <c r="BJ706" s="166"/>
      <c r="BK706" s="166"/>
      <c r="BL706" s="166"/>
      <c r="BM706" s="166"/>
      <c r="BN706" s="166"/>
      <c r="BO706" s="166"/>
      <c r="BP706" s="166"/>
      <c r="BQ706" s="166"/>
      <c r="BR706" s="166"/>
      <c r="BS706" s="166"/>
      <c r="BT706" s="166"/>
      <c r="BU706" s="166"/>
      <c r="BV706" s="166"/>
      <c r="BW706" s="166"/>
      <c r="BX706" s="166"/>
      <c r="BY706" s="166"/>
      <c r="BZ706" s="166"/>
      <c r="CA706" s="166"/>
      <c r="CB706" s="166"/>
      <c r="CC706" s="166"/>
      <c r="CD706" s="166"/>
      <c r="CE706" s="166"/>
      <c r="CF706" s="166"/>
      <c r="CG706" s="166"/>
      <c r="CH706" s="166"/>
      <c r="CI706" s="166"/>
      <c r="CJ706" s="166"/>
      <c r="CK706" s="166"/>
      <c r="CL706" s="166"/>
      <c r="CM706" s="166"/>
      <c r="CN706" s="166"/>
      <c r="CO706" s="166"/>
      <c r="CP706" s="166"/>
      <c r="CQ706" s="166"/>
      <c r="CR706" s="166"/>
      <c r="CS706" s="166"/>
      <c r="CT706" s="166"/>
      <c r="CU706" s="166"/>
      <c r="CV706" s="166"/>
      <c r="CW706" s="166"/>
      <c r="CX706" s="166"/>
      <c r="CY706" s="166"/>
      <c r="CZ706" s="166"/>
    </row>
    <row r="707" spans="1:104" ht="11.25" customHeight="1" x14ac:dyDescent="0.2">
      <c r="A707" s="166"/>
      <c r="B707" s="166"/>
      <c r="C707" s="166"/>
      <c r="D707" s="166"/>
      <c r="E707" s="166"/>
      <c r="F707" s="166"/>
      <c r="G707" s="166"/>
      <c r="H707" s="166"/>
      <c r="I707" s="166"/>
      <c r="J707" s="166"/>
      <c r="K707" s="166"/>
      <c r="L707" s="166"/>
      <c r="M707" s="166"/>
      <c r="N707" s="166"/>
      <c r="O707" s="166"/>
      <c r="P707" s="166"/>
      <c r="Q707" s="166"/>
      <c r="R707" s="166"/>
      <c r="S707" s="166"/>
      <c r="T707" s="168"/>
      <c r="U707" s="169"/>
      <c r="V707" s="169"/>
      <c r="W707" s="166"/>
      <c r="X707" s="166"/>
      <c r="Y707" s="166"/>
      <c r="Z707" s="166"/>
      <c r="AA707" s="166"/>
      <c r="AB707" s="166"/>
      <c r="AC707" s="166"/>
      <c r="AD707" s="166"/>
      <c r="AE707" s="166"/>
      <c r="AF707" s="166"/>
      <c r="AG707" s="166"/>
      <c r="AH707" s="166"/>
      <c r="AI707" s="166"/>
      <c r="AJ707" s="166"/>
      <c r="AK707" s="166"/>
      <c r="AL707" s="166"/>
      <c r="AM707" s="166"/>
      <c r="AN707" s="166"/>
      <c r="AO707" s="166"/>
      <c r="AP707" s="166"/>
      <c r="AQ707" s="166"/>
      <c r="AR707" s="166"/>
      <c r="AS707" s="166"/>
      <c r="AT707" s="166"/>
      <c r="AU707" s="166"/>
      <c r="AV707" s="166"/>
      <c r="AW707" s="166"/>
      <c r="AX707" s="166"/>
      <c r="AY707" s="166"/>
      <c r="AZ707" s="166"/>
      <c r="BA707" s="166"/>
      <c r="BB707" s="166"/>
      <c r="BC707" s="166"/>
      <c r="BD707" s="166"/>
      <c r="BE707" s="166"/>
      <c r="BF707" s="166"/>
      <c r="BG707" s="166"/>
      <c r="BH707" s="166"/>
      <c r="BI707" s="166"/>
      <c r="BJ707" s="166"/>
      <c r="BK707" s="166"/>
      <c r="BL707" s="166"/>
      <c r="BM707" s="166"/>
      <c r="BN707" s="166"/>
      <c r="BO707" s="166"/>
      <c r="BP707" s="166"/>
      <c r="BQ707" s="166"/>
      <c r="BR707" s="166"/>
      <c r="BS707" s="166"/>
      <c r="BT707" s="166"/>
      <c r="BU707" s="166"/>
      <c r="BV707" s="166"/>
      <c r="BW707" s="166"/>
      <c r="BX707" s="166"/>
      <c r="BY707" s="166"/>
      <c r="BZ707" s="166"/>
      <c r="CA707" s="166"/>
      <c r="CB707" s="166"/>
      <c r="CC707" s="166"/>
      <c r="CD707" s="166"/>
      <c r="CE707" s="166"/>
      <c r="CF707" s="166"/>
      <c r="CG707" s="166"/>
      <c r="CH707" s="166"/>
      <c r="CI707" s="166"/>
      <c r="CJ707" s="166"/>
      <c r="CK707" s="166"/>
      <c r="CL707" s="166"/>
      <c r="CM707" s="166"/>
      <c r="CN707" s="166"/>
      <c r="CO707" s="166"/>
      <c r="CP707" s="166"/>
      <c r="CQ707" s="166"/>
      <c r="CR707" s="166"/>
      <c r="CS707" s="166"/>
      <c r="CT707" s="166"/>
      <c r="CU707" s="166"/>
      <c r="CV707" s="166"/>
      <c r="CW707" s="166"/>
      <c r="CX707" s="166"/>
      <c r="CY707" s="166"/>
      <c r="CZ707" s="166"/>
    </row>
    <row r="708" spans="1:104" ht="11.25" customHeight="1" x14ac:dyDescent="0.2">
      <c r="A708" s="166"/>
      <c r="B708" s="166"/>
      <c r="C708" s="166"/>
      <c r="D708" s="166"/>
      <c r="E708" s="166"/>
      <c r="F708" s="166"/>
      <c r="G708" s="166"/>
      <c r="H708" s="166"/>
      <c r="I708" s="166"/>
      <c r="J708" s="166"/>
      <c r="K708" s="166"/>
      <c r="L708" s="166"/>
      <c r="M708" s="166"/>
      <c r="N708" s="166"/>
      <c r="O708" s="166"/>
      <c r="P708" s="166"/>
      <c r="Q708" s="166"/>
      <c r="R708" s="166"/>
      <c r="S708" s="166"/>
      <c r="T708" s="168"/>
      <c r="U708" s="169"/>
      <c r="V708" s="169"/>
      <c r="W708" s="166"/>
      <c r="X708" s="166"/>
      <c r="Y708" s="166"/>
      <c r="Z708" s="166"/>
      <c r="AA708" s="166"/>
      <c r="AB708" s="166"/>
      <c r="AC708" s="166"/>
      <c r="AD708" s="166"/>
      <c r="AE708" s="166"/>
      <c r="AF708" s="166"/>
      <c r="AG708" s="166"/>
      <c r="AH708" s="166"/>
      <c r="AI708" s="166"/>
      <c r="AJ708" s="166"/>
      <c r="AK708" s="166"/>
      <c r="AL708" s="166"/>
      <c r="AM708" s="166"/>
      <c r="AN708" s="166"/>
      <c r="AO708" s="166"/>
      <c r="AP708" s="166"/>
      <c r="AQ708" s="166"/>
      <c r="AR708" s="166"/>
      <c r="AS708" s="166"/>
      <c r="AT708" s="166"/>
      <c r="AU708" s="166"/>
      <c r="AV708" s="166"/>
      <c r="AW708" s="166"/>
      <c r="AX708" s="166"/>
      <c r="AY708" s="166"/>
      <c r="AZ708" s="166"/>
      <c r="BA708" s="166"/>
      <c r="BB708" s="166"/>
      <c r="BC708" s="166"/>
      <c r="BD708" s="166"/>
      <c r="BE708" s="166"/>
      <c r="BF708" s="166"/>
      <c r="BG708" s="166"/>
      <c r="BH708" s="166"/>
      <c r="BI708" s="166"/>
      <c r="BJ708" s="166"/>
      <c r="BK708" s="166"/>
      <c r="BL708" s="166"/>
      <c r="BM708" s="166"/>
      <c r="BN708" s="166"/>
      <c r="BO708" s="166"/>
      <c r="BP708" s="166"/>
      <c r="BQ708" s="166"/>
      <c r="BR708" s="166"/>
      <c r="BS708" s="166"/>
      <c r="BT708" s="166"/>
      <c r="BU708" s="166"/>
      <c r="BV708" s="166"/>
      <c r="BW708" s="166"/>
      <c r="BX708" s="166"/>
      <c r="BY708" s="166"/>
      <c r="BZ708" s="166"/>
      <c r="CA708" s="166"/>
      <c r="CB708" s="166"/>
      <c r="CC708" s="166"/>
      <c r="CD708" s="166"/>
      <c r="CE708" s="166"/>
      <c r="CF708" s="166"/>
      <c r="CG708" s="166"/>
      <c r="CH708" s="166"/>
      <c r="CI708" s="166"/>
      <c r="CJ708" s="166"/>
      <c r="CK708" s="166"/>
      <c r="CL708" s="166"/>
      <c r="CM708" s="166"/>
      <c r="CN708" s="166"/>
      <c r="CO708" s="166"/>
      <c r="CP708" s="166"/>
      <c r="CQ708" s="166"/>
      <c r="CR708" s="166"/>
      <c r="CS708" s="166"/>
      <c r="CT708" s="166"/>
      <c r="CU708" s="166"/>
      <c r="CV708" s="166"/>
      <c r="CW708" s="166"/>
      <c r="CX708" s="166"/>
      <c r="CY708" s="166"/>
      <c r="CZ708" s="166"/>
    </row>
    <row r="709" spans="1:104" ht="11.25" customHeight="1" x14ac:dyDescent="0.2">
      <c r="A709" s="166"/>
      <c r="B709" s="166"/>
      <c r="C709" s="166"/>
      <c r="D709" s="166"/>
      <c r="E709" s="166"/>
      <c r="F709" s="166"/>
      <c r="G709" s="166"/>
      <c r="H709" s="166"/>
      <c r="I709" s="166"/>
      <c r="J709" s="166"/>
      <c r="K709" s="166"/>
      <c r="L709" s="166"/>
      <c r="M709" s="166"/>
      <c r="N709" s="166"/>
      <c r="O709" s="166"/>
      <c r="P709" s="166"/>
      <c r="Q709" s="166"/>
      <c r="R709" s="166"/>
      <c r="S709" s="166"/>
      <c r="T709" s="168"/>
      <c r="U709" s="169"/>
      <c r="V709" s="169"/>
      <c r="W709" s="166"/>
      <c r="X709" s="166"/>
      <c r="Y709" s="166"/>
      <c r="Z709" s="166"/>
      <c r="AA709" s="166"/>
      <c r="AB709" s="166"/>
      <c r="AC709" s="166"/>
      <c r="AD709" s="166"/>
      <c r="AE709" s="166"/>
      <c r="AF709" s="166"/>
      <c r="AG709" s="166"/>
      <c r="AH709" s="166"/>
      <c r="AI709" s="166"/>
      <c r="AJ709" s="166"/>
      <c r="AK709" s="166"/>
      <c r="AL709" s="166"/>
      <c r="AM709" s="166"/>
      <c r="AN709" s="166"/>
      <c r="AO709" s="166"/>
      <c r="AP709" s="166"/>
      <c r="AQ709" s="166"/>
      <c r="AR709" s="166"/>
      <c r="AS709" s="166"/>
      <c r="AT709" s="166"/>
      <c r="AU709" s="166"/>
      <c r="AV709" s="166"/>
      <c r="AW709" s="166"/>
      <c r="AX709" s="166"/>
      <c r="AY709" s="166"/>
      <c r="AZ709" s="166"/>
      <c r="BA709" s="166"/>
      <c r="BB709" s="166"/>
      <c r="BC709" s="166"/>
      <c r="BD709" s="166"/>
      <c r="BE709" s="166"/>
      <c r="BF709" s="166"/>
      <c r="BG709" s="166"/>
      <c r="BH709" s="166"/>
      <c r="BI709" s="166"/>
      <c r="BJ709" s="166"/>
      <c r="BK709" s="166"/>
      <c r="BL709" s="166"/>
      <c r="BM709" s="166"/>
      <c r="BN709" s="166"/>
      <c r="BO709" s="166"/>
      <c r="BP709" s="166"/>
      <c r="BQ709" s="166"/>
      <c r="BR709" s="166"/>
      <c r="BS709" s="166"/>
      <c r="BT709" s="166"/>
      <c r="BU709" s="166"/>
      <c r="BV709" s="166"/>
      <c r="BW709" s="166"/>
      <c r="BX709" s="166"/>
      <c r="BY709" s="166"/>
      <c r="BZ709" s="166"/>
      <c r="CA709" s="166"/>
      <c r="CB709" s="166"/>
      <c r="CC709" s="166"/>
      <c r="CD709" s="166"/>
      <c r="CE709" s="166"/>
      <c r="CF709" s="166"/>
      <c r="CG709" s="166"/>
      <c r="CH709" s="166"/>
      <c r="CI709" s="166"/>
      <c r="CJ709" s="166"/>
      <c r="CK709" s="166"/>
      <c r="CL709" s="166"/>
      <c r="CM709" s="166"/>
      <c r="CN709" s="166"/>
      <c r="CO709" s="166"/>
      <c r="CP709" s="166"/>
      <c r="CQ709" s="166"/>
      <c r="CR709" s="166"/>
      <c r="CS709" s="166"/>
      <c r="CT709" s="166"/>
      <c r="CU709" s="166"/>
      <c r="CV709" s="166"/>
      <c r="CW709" s="166"/>
      <c r="CX709" s="166"/>
      <c r="CY709" s="166"/>
      <c r="CZ709" s="166"/>
    </row>
    <row r="710" spans="1:104" ht="11.25" customHeight="1" x14ac:dyDescent="0.2">
      <c r="A710" s="166"/>
      <c r="B710" s="166"/>
      <c r="C710" s="166"/>
      <c r="D710" s="166"/>
      <c r="E710" s="166"/>
      <c r="F710" s="166"/>
      <c r="G710" s="166"/>
      <c r="H710" s="166"/>
      <c r="I710" s="166"/>
      <c r="J710" s="166"/>
      <c r="K710" s="166"/>
      <c r="L710" s="166"/>
      <c r="M710" s="166"/>
      <c r="N710" s="166"/>
      <c r="O710" s="166"/>
      <c r="P710" s="166"/>
      <c r="Q710" s="166"/>
      <c r="R710" s="166"/>
      <c r="S710" s="166"/>
      <c r="T710" s="168"/>
      <c r="U710" s="169"/>
      <c r="V710" s="169"/>
      <c r="W710" s="166"/>
      <c r="X710" s="166"/>
      <c r="Y710" s="166"/>
      <c r="Z710" s="166"/>
      <c r="AA710" s="166"/>
      <c r="AB710" s="166"/>
      <c r="AC710" s="166"/>
      <c r="AD710" s="166"/>
      <c r="AE710" s="166"/>
      <c r="AF710" s="166"/>
      <c r="AG710" s="166"/>
      <c r="AH710" s="166"/>
      <c r="AI710" s="166"/>
      <c r="AJ710" s="166"/>
      <c r="AK710" s="166"/>
      <c r="AL710" s="166"/>
      <c r="AM710" s="166"/>
      <c r="AN710" s="166"/>
      <c r="AO710" s="166"/>
      <c r="AP710" s="166"/>
      <c r="AQ710" s="166"/>
      <c r="AR710" s="166"/>
      <c r="AS710" s="166"/>
      <c r="AT710" s="166"/>
      <c r="AU710" s="166"/>
      <c r="AV710" s="166"/>
      <c r="AW710" s="166"/>
      <c r="AX710" s="166"/>
      <c r="AY710" s="166"/>
      <c r="AZ710" s="166"/>
      <c r="BA710" s="166"/>
      <c r="BB710" s="166"/>
      <c r="BC710" s="166"/>
      <c r="BD710" s="166"/>
      <c r="BE710" s="166"/>
      <c r="BF710" s="166"/>
      <c r="BG710" s="166"/>
      <c r="BH710" s="166"/>
      <c r="BI710" s="166"/>
      <c r="BJ710" s="166"/>
      <c r="BK710" s="166"/>
      <c r="BL710" s="166"/>
      <c r="BM710" s="166"/>
      <c r="BN710" s="166"/>
      <c r="BO710" s="166"/>
      <c r="BP710" s="166"/>
      <c r="BQ710" s="166"/>
      <c r="BR710" s="166"/>
      <c r="BS710" s="166"/>
      <c r="BT710" s="166"/>
      <c r="BU710" s="166"/>
      <c r="BV710" s="166"/>
      <c r="BW710" s="166"/>
      <c r="BX710" s="166"/>
      <c r="BY710" s="166"/>
      <c r="BZ710" s="166"/>
      <c r="CA710" s="166"/>
      <c r="CB710" s="166"/>
      <c r="CC710" s="166"/>
      <c r="CD710" s="166"/>
      <c r="CE710" s="166"/>
      <c r="CF710" s="166"/>
      <c r="CG710" s="166"/>
      <c r="CH710" s="166"/>
      <c r="CI710" s="166"/>
      <c r="CJ710" s="166"/>
      <c r="CK710" s="166"/>
      <c r="CL710" s="166"/>
      <c r="CM710" s="166"/>
      <c r="CN710" s="166"/>
      <c r="CO710" s="166"/>
      <c r="CP710" s="166"/>
      <c r="CQ710" s="166"/>
      <c r="CR710" s="166"/>
      <c r="CS710" s="166"/>
      <c r="CT710" s="166"/>
      <c r="CU710" s="166"/>
      <c r="CV710" s="166"/>
      <c r="CW710" s="166"/>
      <c r="CX710" s="166"/>
      <c r="CY710" s="166"/>
      <c r="CZ710" s="166"/>
    </row>
    <row r="711" spans="1:104" ht="11.25" customHeight="1" x14ac:dyDescent="0.2">
      <c r="A711" s="166"/>
      <c r="B711" s="166"/>
      <c r="C711" s="166"/>
      <c r="D711" s="166"/>
      <c r="E711" s="166"/>
      <c r="F711" s="166"/>
      <c r="G711" s="166"/>
      <c r="H711" s="166"/>
      <c r="I711" s="166"/>
      <c r="J711" s="166"/>
      <c r="K711" s="166"/>
      <c r="L711" s="166"/>
      <c r="M711" s="166"/>
      <c r="N711" s="166"/>
      <c r="O711" s="166"/>
      <c r="P711" s="166"/>
      <c r="Q711" s="166"/>
      <c r="R711" s="166"/>
      <c r="S711" s="166"/>
      <c r="T711" s="168"/>
      <c r="U711" s="169"/>
      <c r="V711" s="169"/>
      <c r="W711" s="166"/>
      <c r="X711" s="166"/>
      <c r="Y711" s="166"/>
      <c r="Z711" s="166"/>
      <c r="AA711" s="166"/>
      <c r="AB711" s="166"/>
      <c r="AC711" s="166"/>
      <c r="AD711" s="166"/>
      <c r="AE711" s="166"/>
      <c r="AF711" s="166"/>
      <c r="AG711" s="166"/>
      <c r="AH711" s="166"/>
      <c r="AI711" s="166"/>
      <c r="AJ711" s="166"/>
      <c r="AK711" s="166"/>
      <c r="AL711" s="166"/>
      <c r="AM711" s="166"/>
      <c r="AN711" s="166"/>
      <c r="AO711" s="166"/>
      <c r="AP711" s="166"/>
      <c r="AQ711" s="166"/>
      <c r="AR711" s="166"/>
      <c r="AS711" s="166"/>
      <c r="AT711" s="166"/>
      <c r="AU711" s="166"/>
      <c r="AV711" s="166"/>
      <c r="AW711" s="166"/>
      <c r="AX711" s="166"/>
      <c r="AY711" s="166"/>
      <c r="AZ711" s="166"/>
      <c r="BA711" s="166"/>
      <c r="BB711" s="166"/>
      <c r="BC711" s="166"/>
      <c r="BD711" s="166"/>
      <c r="BE711" s="166"/>
      <c r="BF711" s="166"/>
      <c r="BG711" s="166"/>
      <c r="BH711" s="166"/>
      <c r="BI711" s="166"/>
      <c r="BJ711" s="166"/>
      <c r="BK711" s="166"/>
      <c r="BL711" s="166"/>
      <c r="BM711" s="166"/>
      <c r="BN711" s="166"/>
      <c r="BO711" s="166"/>
      <c r="BP711" s="166"/>
      <c r="BQ711" s="166"/>
      <c r="BR711" s="166"/>
      <c r="BS711" s="166"/>
      <c r="BT711" s="166"/>
      <c r="BU711" s="166"/>
      <c r="BV711" s="166"/>
      <c r="BW711" s="166"/>
      <c r="BX711" s="166"/>
      <c r="BY711" s="166"/>
      <c r="BZ711" s="166"/>
      <c r="CA711" s="166"/>
      <c r="CB711" s="166"/>
      <c r="CC711" s="166"/>
      <c r="CD711" s="166"/>
      <c r="CE711" s="166"/>
      <c r="CF711" s="166"/>
      <c r="CG711" s="166"/>
      <c r="CH711" s="166"/>
      <c r="CI711" s="166"/>
      <c r="CJ711" s="166"/>
      <c r="CK711" s="166"/>
      <c r="CL711" s="166"/>
      <c r="CM711" s="166"/>
      <c r="CN711" s="166"/>
      <c r="CO711" s="166"/>
      <c r="CP711" s="166"/>
      <c r="CQ711" s="166"/>
      <c r="CR711" s="166"/>
      <c r="CS711" s="166"/>
      <c r="CT711" s="166"/>
      <c r="CU711" s="166"/>
      <c r="CV711" s="166"/>
      <c r="CW711" s="166"/>
      <c r="CX711" s="166"/>
      <c r="CY711" s="166"/>
      <c r="CZ711" s="166"/>
    </row>
    <row r="712" spans="1:104" ht="11.25" customHeight="1" x14ac:dyDescent="0.2">
      <c r="A712" s="166"/>
      <c r="B712" s="166"/>
      <c r="C712" s="166"/>
      <c r="D712" s="166"/>
      <c r="E712" s="166"/>
      <c r="F712" s="166"/>
      <c r="G712" s="166"/>
      <c r="H712" s="166"/>
      <c r="I712" s="166"/>
      <c r="J712" s="166"/>
      <c r="K712" s="166"/>
      <c r="L712" s="166"/>
      <c r="M712" s="166"/>
      <c r="N712" s="166"/>
      <c r="O712" s="166"/>
      <c r="P712" s="166"/>
      <c r="Q712" s="166"/>
      <c r="R712" s="166"/>
      <c r="S712" s="166"/>
      <c r="T712" s="168"/>
      <c r="U712" s="169"/>
      <c r="V712" s="169"/>
      <c r="W712" s="166"/>
      <c r="X712" s="166"/>
      <c r="Y712" s="166"/>
      <c r="Z712" s="166"/>
      <c r="AA712" s="166"/>
      <c r="AB712" s="166"/>
      <c r="AC712" s="166"/>
      <c r="AD712" s="166"/>
      <c r="AE712" s="166"/>
      <c r="AF712" s="166"/>
      <c r="AG712" s="166"/>
      <c r="AH712" s="166"/>
      <c r="AI712" s="166"/>
      <c r="AJ712" s="166"/>
      <c r="AK712" s="166"/>
      <c r="AL712" s="166"/>
      <c r="AM712" s="166"/>
      <c r="AN712" s="166"/>
      <c r="AO712" s="166"/>
      <c r="AP712" s="166"/>
      <c r="AQ712" s="166"/>
      <c r="AR712" s="166"/>
      <c r="AS712" s="166"/>
      <c r="AT712" s="166"/>
      <c r="AU712" s="166"/>
      <c r="AV712" s="166"/>
      <c r="AW712" s="166"/>
      <c r="AX712" s="166"/>
      <c r="AY712" s="166"/>
      <c r="AZ712" s="166"/>
      <c r="BA712" s="166"/>
      <c r="BB712" s="166"/>
      <c r="BC712" s="166"/>
      <c r="BD712" s="166"/>
      <c r="BE712" s="166"/>
      <c r="BF712" s="166"/>
      <c r="BG712" s="166"/>
      <c r="BH712" s="166"/>
      <c r="BI712" s="166"/>
      <c r="BJ712" s="166"/>
      <c r="BK712" s="166"/>
      <c r="BL712" s="166"/>
      <c r="BM712" s="166"/>
      <c r="BN712" s="166"/>
      <c r="BO712" s="166"/>
      <c r="BP712" s="166"/>
      <c r="BQ712" s="166"/>
      <c r="BR712" s="166"/>
      <c r="BS712" s="166"/>
      <c r="BT712" s="166"/>
      <c r="BU712" s="166"/>
      <c r="BV712" s="166"/>
      <c r="BW712" s="166"/>
      <c r="BX712" s="166"/>
      <c r="BY712" s="166"/>
      <c r="BZ712" s="166"/>
      <c r="CA712" s="166"/>
      <c r="CB712" s="166"/>
      <c r="CC712" s="166"/>
      <c r="CD712" s="166"/>
      <c r="CE712" s="166"/>
      <c r="CF712" s="166"/>
      <c r="CG712" s="166"/>
      <c r="CH712" s="166"/>
      <c r="CI712" s="166"/>
      <c r="CJ712" s="166"/>
      <c r="CK712" s="166"/>
      <c r="CL712" s="166"/>
      <c r="CM712" s="166"/>
      <c r="CN712" s="166"/>
      <c r="CO712" s="166"/>
      <c r="CP712" s="166"/>
      <c r="CQ712" s="166"/>
      <c r="CR712" s="166"/>
      <c r="CS712" s="166"/>
      <c r="CT712" s="166"/>
      <c r="CU712" s="166"/>
      <c r="CV712" s="166"/>
      <c r="CW712" s="166"/>
      <c r="CX712" s="166"/>
      <c r="CY712" s="166"/>
      <c r="CZ712" s="166"/>
    </row>
    <row r="713" spans="1:104" ht="11.25" customHeight="1" x14ac:dyDescent="0.2">
      <c r="A713" s="166"/>
      <c r="B713" s="166"/>
      <c r="C713" s="166"/>
      <c r="D713" s="166"/>
      <c r="E713" s="166"/>
      <c r="F713" s="166"/>
      <c r="G713" s="166"/>
      <c r="H713" s="166"/>
      <c r="I713" s="166"/>
      <c r="J713" s="166"/>
      <c r="K713" s="166"/>
      <c r="L713" s="166"/>
      <c r="M713" s="166"/>
      <c r="N713" s="166"/>
      <c r="O713" s="166"/>
      <c r="P713" s="166"/>
      <c r="Q713" s="166"/>
      <c r="R713" s="166"/>
      <c r="S713" s="166"/>
      <c r="T713" s="168"/>
      <c r="U713" s="169"/>
      <c r="V713" s="169"/>
      <c r="W713" s="166"/>
      <c r="X713" s="166"/>
      <c r="Y713" s="166"/>
      <c r="Z713" s="166"/>
      <c r="AA713" s="166"/>
      <c r="AB713" s="166"/>
      <c r="AC713" s="166"/>
      <c r="AD713" s="166"/>
      <c r="AE713" s="166"/>
      <c r="AF713" s="166"/>
      <c r="AG713" s="166"/>
      <c r="AH713" s="166"/>
      <c r="AI713" s="166"/>
      <c r="AJ713" s="166"/>
      <c r="AK713" s="166"/>
      <c r="AL713" s="166"/>
      <c r="AM713" s="166"/>
      <c r="AN713" s="166"/>
      <c r="AO713" s="166"/>
      <c r="AP713" s="166"/>
      <c r="AQ713" s="166"/>
      <c r="AR713" s="166"/>
      <c r="AS713" s="166"/>
      <c r="AT713" s="166"/>
      <c r="AU713" s="166"/>
      <c r="AV713" s="166"/>
      <c r="AW713" s="166"/>
      <c r="AX713" s="166"/>
      <c r="AY713" s="166"/>
      <c r="AZ713" s="166"/>
      <c r="BA713" s="166"/>
      <c r="BB713" s="166"/>
      <c r="BC713" s="166"/>
      <c r="BD713" s="166"/>
      <c r="BE713" s="166"/>
      <c r="BF713" s="166"/>
      <c r="BG713" s="166"/>
      <c r="BH713" s="166"/>
      <c r="BI713" s="166"/>
      <c r="BJ713" s="166"/>
      <c r="BK713" s="166"/>
      <c r="BL713" s="166"/>
      <c r="BM713" s="166"/>
      <c r="BN713" s="166"/>
      <c r="BO713" s="166"/>
      <c r="BP713" s="166"/>
      <c r="BQ713" s="166"/>
      <c r="BR713" s="166"/>
      <c r="BS713" s="166"/>
      <c r="BT713" s="166"/>
      <c r="BU713" s="166"/>
      <c r="BV713" s="166"/>
      <c r="BW713" s="166"/>
      <c r="BX713" s="166"/>
      <c r="BY713" s="166"/>
      <c r="BZ713" s="166"/>
      <c r="CA713" s="166"/>
      <c r="CB713" s="166"/>
      <c r="CC713" s="166"/>
      <c r="CD713" s="166"/>
      <c r="CE713" s="166"/>
      <c r="CF713" s="166"/>
      <c r="CG713" s="166"/>
      <c r="CH713" s="166"/>
      <c r="CI713" s="166"/>
      <c r="CJ713" s="166"/>
      <c r="CK713" s="166"/>
      <c r="CL713" s="166"/>
      <c r="CM713" s="166"/>
      <c r="CN713" s="166"/>
      <c r="CO713" s="166"/>
      <c r="CP713" s="166"/>
      <c r="CQ713" s="166"/>
      <c r="CR713" s="166"/>
      <c r="CS713" s="166"/>
      <c r="CT713" s="166"/>
      <c r="CU713" s="166"/>
      <c r="CV713" s="166"/>
      <c r="CW713" s="166"/>
      <c r="CX713" s="166"/>
      <c r="CY713" s="166"/>
      <c r="CZ713" s="166"/>
    </row>
    <row r="714" spans="1:104" ht="11.25" customHeight="1" x14ac:dyDescent="0.2">
      <c r="A714" s="166"/>
      <c r="B714" s="166"/>
      <c r="C714" s="166"/>
      <c r="D714" s="166"/>
      <c r="E714" s="166"/>
      <c r="F714" s="166"/>
      <c r="G714" s="166"/>
      <c r="H714" s="166"/>
      <c r="I714" s="166"/>
      <c r="J714" s="166"/>
      <c r="K714" s="166"/>
      <c r="L714" s="166"/>
      <c r="M714" s="166"/>
      <c r="N714" s="166"/>
      <c r="O714" s="166"/>
      <c r="P714" s="166"/>
      <c r="Q714" s="166"/>
      <c r="R714" s="166"/>
      <c r="S714" s="166"/>
      <c r="T714" s="168"/>
      <c r="U714" s="169"/>
      <c r="V714" s="169"/>
      <c r="W714" s="166"/>
      <c r="X714" s="166"/>
      <c r="Y714" s="166"/>
      <c r="Z714" s="166"/>
      <c r="AA714" s="166"/>
      <c r="AB714" s="166"/>
      <c r="AC714" s="166"/>
      <c r="AD714" s="166"/>
      <c r="AE714" s="166"/>
      <c r="AF714" s="166"/>
      <c r="AG714" s="166"/>
      <c r="AH714" s="166"/>
      <c r="AI714" s="166"/>
      <c r="AJ714" s="166"/>
      <c r="AK714" s="166"/>
      <c r="AL714" s="166"/>
      <c r="AM714" s="166"/>
      <c r="AN714" s="166"/>
      <c r="AO714" s="166"/>
      <c r="AP714" s="166"/>
      <c r="AQ714" s="166"/>
      <c r="AR714" s="166"/>
      <c r="AS714" s="166"/>
      <c r="AT714" s="166"/>
      <c r="AU714" s="166"/>
      <c r="AV714" s="166"/>
      <c r="AW714" s="166"/>
      <c r="AX714" s="166"/>
      <c r="AY714" s="166"/>
      <c r="AZ714" s="166"/>
      <c r="BA714" s="166"/>
      <c r="BB714" s="166"/>
      <c r="BC714" s="166"/>
      <c r="BD714" s="166"/>
      <c r="BE714" s="166"/>
      <c r="BF714" s="166"/>
      <c r="BG714" s="166"/>
      <c r="BH714" s="166"/>
      <c r="BI714" s="166"/>
      <c r="BJ714" s="166"/>
      <c r="BK714" s="166"/>
      <c r="BL714" s="166"/>
      <c r="BM714" s="166"/>
      <c r="BN714" s="166"/>
      <c r="BO714" s="166"/>
      <c r="BP714" s="166"/>
      <c r="BQ714" s="166"/>
      <c r="BR714" s="166"/>
      <c r="BS714" s="166"/>
      <c r="BT714" s="166"/>
      <c r="BU714" s="166"/>
      <c r="BV714" s="166"/>
      <c r="BW714" s="166"/>
      <c r="BX714" s="166"/>
      <c r="BY714" s="166"/>
      <c r="BZ714" s="166"/>
      <c r="CA714" s="166"/>
      <c r="CB714" s="166"/>
      <c r="CC714" s="166"/>
      <c r="CD714" s="166"/>
      <c r="CE714" s="166"/>
      <c r="CF714" s="166"/>
      <c r="CG714" s="166"/>
      <c r="CH714" s="166"/>
      <c r="CI714" s="166"/>
      <c r="CJ714" s="166"/>
      <c r="CK714" s="166"/>
      <c r="CL714" s="166"/>
      <c r="CM714" s="166"/>
      <c r="CN714" s="166"/>
      <c r="CO714" s="166"/>
      <c r="CP714" s="166"/>
      <c r="CQ714" s="166"/>
      <c r="CR714" s="166"/>
      <c r="CS714" s="166"/>
      <c r="CT714" s="166"/>
      <c r="CU714" s="166"/>
      <c r="CV714" s="166"/>
      <c r="CW714" s="166"/>
      <c r="CX714" s="166"/>
      <c r="CY714" s="166"/>
      <c r="CZ714" s="166"/>
    </row>
    <row r="715" spans="1:104" ht="11.25" customHeight="1" x14ac:dyDescent="0.2">
      <c r="A715" s="166"/>
      <c r="B715" s="166"/>
      <c r="C715" s="166"/>
      <c r="D715" s="166"/>
      <c r="E715" s="166"/>
      <c r="F715" s="166"/>
      <c r="G715" s="166"/>
      <c r="H715" s="166"/>
      <c r="I715" s="166"/>
      <c r="J715" s="166"/>
      <c r="K715" s="166"/>
      <c r="L715" s="166"/>
      <c r="M715" s="166"/>
      <c r="N715" s="166"/>
      <c r="O715" s="166"/>
      <c r="P715" s="166"/>
      <c r="Q715" s="166"/>
      <c r="R715" s="166"/>
      <c r="S715" s="166"/>
      <c r="T715" s="168"/>
      <c r="U715" s="169"/>
      <c r="V715" s="169"/>
      <c r="W715" s="166"/>
      <c r="X715" s="166"/>
      <c r="Y715" s="166"/>
      <c r="Z715" s="166"/>
      <c r="AA715" s="166"/>
      <c r="AB715" s="166"/>
      <c r="AC715" s="166"/>
      <c r="AD715" s="166"/>
      <c r="AE715" s="166"/>
      <c r="AF715" s="166"/>
      <c r="AG715" s="166"/>
      <c r="AH715" s="166"/>
      <c r="AI715" s="166"/>
      <c r="AJ715" s="166"/>
      <c r="AK715" s="166"/>
      <c r="AL715" s="166"/>
      <c r="AM715" s="166"/>
      <c r="AN715" s="166"/>
      <c r="AO715" s="166"/>
      <c r="AP715" s="166"/>
      <c r="AQ715" s="166"/>
      <c r="AR715" s="166"/>
      <c r="AS715" s="166"/>
      <c r="AT715" s="166"/>
      <c r="AU715" s="166"/>
      <c r="AV715" s="166"/>
      <c r="AW715" s="166"/>
      <c r="AX715" s="166"/>
      <c r="AY715" s="166"/>
      <c r="AZ715" s="166"/>
      <c r="BA715" s="166"/>
      <c r="BB715" s="166"/>
      <c r="BC715" s="166"/>
      <c r="BD715" s="166"/>
      <c r="BE715" s="166"/>
      <c r="BF715" s="166"/>
      <c r="BG715" s="166"/>
      <c r="BH715" s="166"/>
      <c r="BI715" s="166"/>
      <c r="BJ715" s="166"/>
      <c r="BK715" s="166"/>
      <c r="BL715" s="166"/>
      <c r="BM715" s="166"/>
      <c r="BN715" s="166"/>
      <c r="BO715" s="166"/>
      <c r="BP715" s="166"/>
      <c r="BQ715" s="166"/>
      <c r="BR715" s="166"/>
      <c r="BS715" s="166"/>
      <c r="BT715" s="166"/>
      <c r="BU715" s="166"/>
      <c r="BV715" s="166"/>
      <c r="BW715" s="166"/>
      <c r="BX715" s="166"/>
      <c r="BY715" s="166"/>
      <c r="BZ715" s="166"/>
      <c r="CA715" s="166"/>
      <c r="CB715" s="166"/>
      <c r="CC715" s="166"/>
      <c r="CD715" s="166"/>
      <c r="CE715" s="166"/>
      <c r="CF715" s="166"/>
      <c r="CG715" s="166"/>
      <c r="CH715" s="166"/>
      <c r="CI715" s="166"/>
      <c r="CJ715" s="166"/>
      <c r="CK715" s="166"/>
      <c r="CL715" s="166"/>
      <c r="CM715" s="166"/>
      <c r="CN715" s="166"/>
      <c r="CO715" s="166"/>
      <c r="CP715" s="166"/>
      <c r="CQ715" s="166"/>
      <c r="CR715" s="166"/>
      <c r="CS715" s="166"/>
      <c r="CT715" s="166"/>
      <c r="CU715" s="166"/>
      <c r="CV715" s="166"/>
      <c r="CW715" s="166"/>
      <c r="CX715" s="166"/>
      <c r="CY715" s="166"/>
      <c r="CZ715" s="166"/>
    </row>
    <row r="716" spans="1:104" ht="11.25" customHeight="1" x14ac:dyDescent="0.2">
      <c r="A716" s="166"/>
      <c r="B716" s="166"/>
      <c r="C716" s="166"/>
      <c r="D716" s="166"/>
      <c r="E716" s="166"/>
      <c r="F716" s="166"/>
      <c r="G716" s="166"/>
      <c r="H716" s="166"/>
      <c r="I716" s="166"/>
      <c r="J716" s="166"/>
      <c r="K716" s="166"/>
      <c r="L716" s="166"/>
      <c r="M716" s="166"/>
      <c r="N716" s="166"/>
      <c r="O716" s="166"/>
      <c r="P716" s="166"/>
      <c r="Q716" s="166"/>
      <c r="R716" s="166"/>
      <c r="S716" s="166"/>
      <c r="T716" s="168"/>
      <c r="U716" s="169"/>
      <c r="V716" s="169"/>
      <c r="W716" s="166"/>
      <c r="X716" s="166"/>
      <c r="Y716" s="166"/>
      <c r="Z716" s="166"/>
      <c r="AA716" s="166"/>
      <c r="AB716" s="166"/>
      <c r="AC716" s="166"/>
      <c r="AD716" s="166"/>
      <c r="AE716" s="166"/>
      <c r="AF716" s="166"/>
      <c r="AG716" s="166"/>
      <c r="AH716" s="166"/>
      <c r="AI716" s="166"/>
      <c r="AJ716" s="166"/>
      <c r="AK716" s="166"/>
      <c r="AL716" s="166"/>
      <c r="AM716" s="166"/>
      <c r="AN716" s="166"/>
      <c r="AO716" s="166"/>
      <c r="AP716" s="166"/>
      <c r="AQ716" s="166"/>
      <c r="AR716" s="166"/>
      <c r="AS716" s="166"/>
      <c r="AT716" s="166"/>
      <c r="AU716" s="166"/>
      <c r="AV716" s="166"/>
      <c r="AW716" s="166"/>
      <c r="AX716" s="166"/>
      <c r="AY716" s="166"/>
      <c r="AZ716" s="166"/>
      <c r="BA716" s="166"/>
      <c r="BB716" s="166"/>
      <c r="BC716" s="166"/>
      <c r="BD716" s="166"/>
      <c r="BE716" s="166"/>
      <c r="BF716" s="166"/>
      <c r="BG716" s="166"/>
      <c r="BH716" s="166"/>
      <c r="BI716" s="166"/>
      <c r="BJ716" s="166"/>
      <c r="BK716" s="166"/>
      <c r="BL716" s="166"/>
      <c r="BM716" s="166"/>
      <c r="BN716" s="166"/>
      <c r="BO716" s="166"/>
      <c r="BP716" s="166"/>
      <c r="BQ716" s="166"/>
      <c r="BR716" s="166"/>
      <c r="BS716" s="166"/>
      <c r="BT716" s="166"/>
      <c r="BU716" s="166"/>
      <c r="BV716" s="166"/>
      <c r="BW716" s="166"/>
      <c r="BX716" s="166"/>
      <c r="BY716" s="166"/>
      <c r="BZ716" s="166"/>
      <c r="CA716" s="166"/>
      <c r="CB716" s="166"/>
      <c r="CC716" s="166"/>
      <c r="CD716" s="166"/>
      <c r="CE716" s="166"/>
      <c r="CF716" s="166"/>
      <c r="CG716" s="166"/>
      <c r="CH716" s="166"/>
      <c r="CI716" s="166"/>
      <c r="CJ716" s="166"/>
      <c r="CK716" s="166"/>
      <c r="CL716" s="166"/>
      <c r="CM716" s="166"/>
      <c r="CN716" s="166"/>
      <c r="CO716" s="166"/>
      <c r="CP716" s="166"/>
      <c r="CQ716" s="166"/>
      <c r="CR716" s="166"/>
      <c r="CS716" s="166"/>
      <c r="CT716" s="166"/>
      <c r="CU716" s="166"/>
      <c r="CV716" s="166"/>
      <c r="CW716" s="166"/>
      <c r="CX716" s="166"/>
      <c r="CY716" s="166"/>
      <c r="CZ716" s="166"/>
    </row>
    <row r="717" spans="1:104" ht="11.25" customHeight="1" x14ac:dyDescent="0.2">
      <c r="A717" s="166"/>
      <c r="B717" s="166"/>
      <c r="C717" s="166"/>
      <c r="D717" s="166"/>
      <c r="E717" s="166"/>
      <c r="F717" s="166"/>
      <c r="G717" s="166"/>
      <c r="H717" s="166"/>
      <c r="I717" s="166"/>
      <c r="J717" s="166"/>
      <c r="K717" s="166"/>
      <c r="L717" s="166"/>
      <c r="M717" s="166"/>
      <c r="N717" s="166"/>
      <c r="O717" s="166"/>
      <c r="P717" s="166"/>
      <c r="Q717" s="166"/>
      <c r="R717" s="166"/>
      <c r="S717" s="166"/>
      <c r="T717" s="168"/>
      <c r="U717" s="169"/>
      <c r="V717" s="169"/>
      <c r="W717" s="166"/>
      <c r="X717" s="166"/>
      <c r="Y717" s="166"/>
      <c r="Z717" s="166"/>
      <c r="AA717" s="166"/>
      <c r="AB717" s="166"/>
      <c r="AC717" s="166"/>
      <c r="AD717" s="166"/>
      <c r="AE717" s="166"/>
      <c r="AF717" s="166"/>
      <c r="AG717" s="166"/>
      <c r="AH717" s="166"/>
      <c r="AI717" s="166"/>
      <c r="AJ717" s="166"/>
      <c r="AK717" s="166"/>
      <c r="AL717" s="166"/>
      <c r="AM717" s="166"/>
      <c r="AN717" s="166"/>
      <c r="AO717" s="166"/>
      <c r="AP717" s="166"/>
      <c r="AQ717" s="166"/>
      <c r="AR717" s="166"/>
      <c r="AS717" s="166"/>
      <c r="AT717" s="166"/>
      <c r="AU717" s="166"/>
      <c r="AV717" s="166"/>
      <c r="AW717" s="166"/>
      <c r="AX717" s="166"/>
      <c r="AY717" s="166"/>
      <c r="AZ717" s="166"/>
      <c r="BA717" s="166"/>
      <c r="BB717" s="166"/>
      <c r="BC717" s="166"/>
      <c r="BD717" s="166"/>
      <c r="BE717" s="166"/>
      <c r="BF717" s="166"/>
      <c r="BG717" s="166"/>
      <c r="BH717" s="166"/>
      <c r="BI717" s="166"/>
      <c r="BJ717" s="166"/>
      <c r="BK717" s="166"/>
      <c r="BL717" s="166"/>
      <c r="BM717" s="166"/>
      <c r="BN717" s="166"/>
      <c r="BO717" s="166"/>
      <c r="BP717" s="166"/>
      <c r="BQ717" s="166"/>
      <c r="BR717" s="166"/>
      <c r="BS717" s="166"/>
      <c r="BT717" s="166"/>
      <c r="BU717" s="166"/>
      <c r="BV717" s="166"/>
      <c r="BW717" s="166"/>
      <c r="BX717" s="166"/>
      <c r="BY717" s="166"/>
      <c r="BZ717" s="166"/>
      <c r="CA717" s="166"/>
      <c r="CB717" s="166"/>
      <c r="CC717" s="166"/>
      <c r="CD717" s="166"/>
      <c r="CE717" s="166"/>
      <c r="CF717" s="166"/>
      <c r="CG717" s="166"/>
      <c r="CH717" s="166"/>
      <c r="CI717" s="166"/>
      <c r="CJ717" s="166"/>
      <c r="CK717" s="166"/>
      <c r="CL717" s="166"/>
      <c r="CM717" s="166"/>
      <c r="CN717" s="166"/>
      <c r="CO717" s="166"/>
      <c r="CP717" s="166"/>
      <c r="CQ717" s="166"/>
      <c r="CR717" s="166"/>
      <c r="CS717" s="166"/>
      <c r="CT717" s="166"/>
      <c r="CU717" s="166"/>
      <c r="CV717" s="166"/>
      <c r="CW717" s="166"/>
      <c r="CX717" s="166"/>
      <c r="CY717" s="166"/>
      <c r="CZ717" s="166"/>
    </row>
    <row r="718" spans="1:104" ht="11.25" customHeight="1" x14ac:dyDescent="0.2">
      <c r="A718" s="166"/>
      <c r="B718" s="166"/>
      <c r="C718" s="166"/>
      <c r="D718" s="166"/>
      <c r="E718" s="166"/>
      <c r="F718" s="166"/>
      <c r="G718" s="166"/>
      <c r="H718" s="166"/>
      <c r="I718" s="166"/>
      <c r="J718" s="166"/>
      <c r="K718" s="166"/>
      <c r="L718" s="166"/>
      <c r="M718" s="166"/>
      <c r="N718" s="166"/>
      <c r="O718" s="166"/>
      <c r="P718" s="166"/>
      <c r="Q718" s="166"/>
      <c r="R718" s="166"/>
      <c r="S718" s="166"/>
      <c r="T718" s="168"/>
      <c r="U718" s="169"/>
      <c r="V718" s="169"/>
      <c r="W718" s="166"/>
      <c r="X718" s="166"/>
      <c r="Y718" s="166"/>
      <c r="Z718" s="166"/>
      <c r="AA718" s="166"/>
      <c r="AB718" s="166"/>
      <c r="AC718" s="166"/>
      <c r="AD718" s="166"/>
      <c r="AE718" s="166"/>
      <c r="AF718" s="166"/>
      <c r="AG718" s="166"/>
      <c r="AH718" s="166"/>
      <c r="AI718" s="166"/>
      <c r="AJ718" s="166"/>
      <c r="AK718" s="166"/>
      <c r="AL718" s="166"/>
      <c r="AM718" s="166"/>
      <c r="AN718" s="166"/>
      <c r="AO718" s="166"/>
      <c r="AP718" s="166"/>
      <c r="AQ718" s="166"/>
      <c r="AR718" s="166"/>
      <c r="AS718" s="166"/>
      <c r="AT718" s="166"/>
      <c r="AU718" s="166"/>
      <c r="AV718" s="166"/>
      <c r="AW718" s="166"/>
      <c r="AX718" s="166"/>
      <c r="AY718" s="166"/>
      <c r="AZ718" s="166"/>
      <c r="BA718" s="166"/>
      <c r="BB718" s="166"/>
      <c r="BC718" s="166"/>
      <c r="BD718" s="166"/>
      <c r="BE718" s="166"/>
      <c r="BF718" s="166"/>
      <c r="BG718" s="166"/>
      <c r="BH718" s="166"/>
      <c r="BI718" s="166"/>
      <c r="BJ718" s="166"/>
      <c r="BK718" s="166"/>
      <c r="BL718" s="166"/>
      <c r="BM718" s="166"/>
      <c r="BN718" s="166"/>
      <c r="BO718" s="166"/>
      <c r="BP718" s="166"/>
      <c r="BQ718" s="166"/>
      <c r="BR718" s="166"/>
      <c r="BS718" s="166"/>
      <c r="BT718" s="166"/>
      <c r="BU718" s="166"/>
      <c r="BV718" s="166"/>
      <c r="BW718" s="166"/>
      <c r="BX718" s="166"/>
      <c r="BY718" s="166"/>
      <c r="BZ718" s="166"/>
      <c r="CA718" s="166"/>
      <c r="CB718" s="166"/>
      <c r="CC718" s="166"/>
      <c r="CD718" s="166"/>
      <c r="CE718" s="166"/>
      <c r="CF718" s="166"/>
      <c r="CG718" s="166"/>
      <c r="CH718" s="166"/>
      <c r="CI718" s="166"/>
      <c r="CJ718" s="166"/>
      <c r="CK718" s="166"/>
      <c r="CL718" s="166"/>
      <c r="CM718" s="166"/>
      <c r="CN718" s="166"/>
      <c r="CO718" s="166"/>
      <c r="CP718" s="166"/>
      <c r="CQ718" s="166"/>
      <c r="CR718" s="166"/>
      <c r="CS718" s="166"/>
      <c r="CT718" s="166"/>
      <c r="CU718" s="166"/>
      <c r="CV718" s="166"/>
      <c r="CW718" s="166"/>
      <c r="CX718" s="166"/>
      <c r="CY718" s="166"/>
      <c r="CZ718" s="166"/>
    </row>
    <row r="719" spans="1:104" ht="11.25" customHeight="1" x14ac:dyDescent="0.2">
      <c r="A719" s="166"/>
      <c r="B719" s="166"/>
      <c r="C719" s="166"/>
      <c r="D719" s="166"/>
      <c r="E719" s="166"/>
      <c r="F719" s="166"/>
      <c r="G719" s="166"/>
      <c r="H719" s="166"/>
      <c r="I719" s="166"/>
      <c r="J719" s="166"/>
      <c r="K719" s="166"/>
      <c r="L719" s="166"/>
      <c r="M719" s="166"/>
      <c r="N719" s="166"/>
      <c r="O719" s="166"/>
      <c r="P719" s="166"/>
      <c r="Q719" s="166"/>
      <c r="R719" s="166"/>
      <c r="S719" s="166"/>
      <c r="T719" s="168"/>
      <c r="U719" s="169"/>
      <c r="V719" s="169"/>
      <c r="W719" s="166"/>
      <c r="X719" s="166"/>
      <c r="Y719" s="166"/>
      <c r="Z719" s="166"/>
      <c r="AA719" s="166"/>
      <c r="AB719" s="166"/>
      <c r="AC719" s="166"/>
      <c r="AD719" s="166"/>
      <c r="AE719" s="166"/>
      <c r="AF719" s="166"/>
      <c r="AG719" s="166"/>
      <c r="AH719" s="166"/>
      <c r="AI719" s="166"/>
      <c r="AJ719" s="166"/>
      <c r="AK719" s="166"/>
      <c r="AL719" s="166"/>
      <c r="AM719" s="166"/>
      <c r="AN719" s="166"/>
      <c r="AO719" s="166"/>
      <c r="AP719" s="166"/>
      <c r="AQ719" s="166"/>
      <c r="AR719" s="166"/>
      <c r="AS719" s="166"/>
      <c r="AT719" s="166"/>
      <c r="AU719" s="166"/>
      <c r="AV719" s="166"/>
      <c r="AW719" s="166"/>
      <c r="AX719" s="166"/>
      <c r="AY719" s="166"/>
      <c r="AZ719" s="166"/>
      <c r="BA719" s="166"/>
      <c r="BB719" s="166"/>
      <c r="BC719" s="166"/>
      <c r="BD719" s="166"/>
      <c r="BE719" s="166"/>
      <c r="BF719" s="166"/>
      <c r="BG719" s="166"/>
      <c r="BH719" s="166"/>
      <c r="BI719" s="166"/>
      <c r="BJ719" s="166"/>
      <c r="BK719" s="166"/>
      <c r="BL719" s="166"/>
      <c r="BM719" s="166"/>
      <c r="BN719" s="166"/>
      <c r="BO719" s="166"/>
      <c r="BP719" s="166"/>
      <c r="BQ719" s="166"/>
      <c r="BR719" s="166"/>
      <c r="BS719" s="166"/>
      <c r="BT719" s="166"/>
      <c r="BU719" s="166"/>
      <c r="BV719" s="166"/>
      <c r="BW719" s="166"/>
      <c r="BX719" s="166"/>
      <c r="BY719" s="166"/>
      <c r="BZ719" s="166"/>
      <c r="CA719" s="166"/>
      <c r="CB719" s="166"/>
      <c r="CC719" s="166"/>
      <c r="CD719" s="166"/>
      <c r="CE719" s="166"/>
      <c r="CF719" s="166"/>
      <c r="CG719" s="166"/>
      <c r="CH719" s="166"/>
      <c r="CI719" s="166"/>
      <c r="CJ719" s="166"/>
      <c r="CK719" s="166"/>
      <c r="CL719" s="166"/>
      <c r="CM719" s="166"/>
      <c r="CN719" s="166"/>
      <c r="CO719" s="166"/>
      <c r="CP719" s="166"/>
      <c r="CQ719" s="166"/>
      <c r="CR719" s="166"/>
      <c r="CS719" s="166"/>
      <c r="CT719" s="166"/>
      <c r="CU719" s="166"/>
      <c r="CV719" s="166"/>
      <c r="CW719" s="166"/>
      <c r="CX719" s="166"/>
      <c r="CY719" s="166"/>
      <c r="CZ719" s="166"/>
    </row>
    <row r="720" spans="1:104" ht="11.25" customHeight="1" x14ac:dyDescent="0.2">
      <c r="A720" s="166"/>
      <c r="B720" s="166"/>
      <c r="C720" s="166"/>
      <c r="D720" s="166"/>
      <c r="E720" s="166"/>
      <c r="F720" s="166"/>
      <c r="G720" s="166"/>
      <c r="H720" s="166"/>
      <c r="I720" s="166"/>
      <c r="J720" s="166"/>
      <c r="K720" s="166"/>
      <c r="L720" s="166"/>
      <c r="M720" s="166"/>
      <c r="N720" s="166"/>
      <c r="O720" s="166"/>
      <c r="P720" s="166"/>
      <c r="Q720" s="166"/>
      <c r="R720" s="166"/>
      <c r="S720" s="166"/>
      <c r="T720" s="168"/>
      <c r="U720" s="169"/>
      <c r="V720" s="169"/>
      <c r="W720" s="166"/>
      <c r="X720" s="166"/>
      <c r="Y720" s="166"/>
      <c r="Z720" s="166"/>
      <c r="AA720" s="166"/>
      <c r="AB720" s="166"/>
      <c r="AC720" s="166"/>
      <c r="AD720" s="166"/>
      <c r="AE720" s="166"/>
      <c r="AF720" s="166"/>
      <c r="AG720" s="166"/>
      <c r="AH720" s="166"/>
      <c r="AI720" s="166"/>
      <c r="AJ720" s="166"/>
      <c r="AK720" s="166"/>
      <c r="AL720" s="166"/>
      <c r="AM720" s="166"/>
      <c r="AN720" s="166"/>
      <c r="AO720" s="166"/>
      <c r="AP720" s="166"/>
      <c r="AQ720" s="166"/>
      <c r="AR720" s="166"/>
      <c r="AS720" s="166"/>
      <c r="AT720" s="166"/>
      <c r="AU720" s="166"/>
      <c r="AV720" s="166"/>
      <c r="AW720" s="166"/>
      <c r="AX720" s="166"/>
      <c r="AY720" s="166"/>
      <c r="AZ720" s="166"/>
      <c r="BA720" s="166"/>
      <c r="BB720" s="166"/>
      <c r="BC720" s="166"/>
      <c r="BD720" s="166"/>
      <c r="BE720" s="166"/>
      <c r="BF720" s="166"/>
      <c r="BG720" s="166"/>
      <c r="BH720" s="166"/>
      <c r="BI720" s="166"/>
      <c r="BJ720" s="166"/>
      <c r="BK720" s="166"/>
      <c r="BL720" s="166"/>
      <c r="BM720" s="166"/>
      <c r="BN720" s="166"/>
      <c r="BO720" s="166"/>
      <c r="BP720" s="166"/>
      <c r="BQ720" s="166"/>
      <c r="BR720" s="166"/>
      <c r="BS720" s="166"/>
      <c r="BT720" s="166"/>
      <c r="BU720" s="166"/>
      <c r="BV720" s="166"/>
      <c r="BW720" s="166"/>
      <c r="BX720" s="166"/>
      <c r="BY720" s="166"/>
      <c r="BZ720" s="166"/>
      <c r="CA720" s="166"/>
      <c r="CB720" s="166"/>
      <c r="CC720" s="166"/>
      <c r="CD720" s="166"/>
      <c r="CE720" s="166"/>
      <c r="CF720" s="166"/>
      <c r="CG720" s="166"/>
      <c r="CH720" s="166"/>
      <c r="CI720" s="166"/>
      <c r="CJ720" s="166"/>
      <c r="CK720" s="166"/>
      <c r="CL720" s="166"/>
      <c r="CM720" s="166"/>
      <c r="CN720" s="166"/>
      <c r="CO720" s="166"/>
      <c r="CP720" s="166"/>
      <c r="CQ720" s="166"/>
      <c r="CR720" s="166"/>
      <c r="CS720" s="166"/>
      <c r="CT720" s="166"/>
      <c r="CU720" s="166"/>
      <c r="CV720" s="166"/>
      <c r="CW720" s="166"/>
      <c r="CX720" s="166"/>
      <c r="CY720" s="166"/>
      <c r="CZ720" s="166"/>
    </row>
    <row r="721" spans="1:104" ht="11.25" customHeight="1" x14ac:dyDescent="0.2">
      <c r="A721" s="166"/>
      <c r="B721" s="166"/>
      <c r="C721" s="166"/>
      <c r="D721" s="166"/>
      <c r="E721" s="166"/>
      <c r="F721" s="166"/>
      <c r="G721" s="166"/>
      <c r="H721" s="166"/>
      <c r="I721" s="166"/>
      <c r="J721" s="166"/>
      <c r="K721" s="166"/>
      <c r="L721" s="166"/>
      <c r="M721" s="166"/>
      <c r="N721" s="166"/>
      <c r="O721" s="166"/>
      <c r="P721" s="166"/>
      <c r="Q721" s="166"/>
      <c r="R721" s="166"/>
      <c r="S721" s="166"/>
      <c r="T721" s="168"/>
      <c r="U721" s="169"/>
      <c r="V721" s="169"/>
      <c r="W721" s="166"/>
      <c r="X721" s="166"/>
      <c r="Y721" s="166"/>
      <c r="Z721" s="166"/>
      <c r="AA721" s="166"/>
      <c r="AB721" s="166"/>
      <c r="AC721" s="166"/>
      <c r="AD721" s="166"/>
      <c r="AE721" s="166"/>
      <c r="AF721" s="166"/>
      <c r="AG721" s="166"/>
      <c r="AH721" s="166"/>
      <c r="AI721" s="166"/>
      <c r="AJ721" s="166"/>
      <c r="AK721" s="166"/>
      <c r="AL721" s="166"/>
      <c r="AM721" s="166"/>
      <c r="AN721" s="166"/>
      <c r="AO721" s="166"/>
      <c r="AP721" s="166"/>
      <c r="AQ721" s="166"/>
      <c r="AR721" s="166"/>
      <c r="AS721" s="166"/>
      <c r="AT721" s="166"/>
      <c r="AU721" s="166"/>
      <c r="AV721" s="166"/>
      <c r="AW721" s="166"/>
      <c r="AX721" s="166"/>
      <c r="AY721" s="166"/>
      <c r="AZ721" s="166"/>
      <c r="BA721" s="166"/>
      <c r="BB721" s="166"/>
      <c r="BC721" s="166"/>
      <c r="BD721" s="166"/>
      <c r="BE721" s="166"/>
      <c r="BF721" s="166"/>
      <c r="BG721" s="166"/>
      <c r="BH721" s="166"/>
      <c r="BI721" s="166"/>
      <c r="BJ721" s="166"/>
      <c r="BK721" s="166"/>
      <c r="BL721" s="166"/>
      <c r="BM721" s="166"/>
      <c r="BN721" s="166"/>
      <c r="BO721" s="166"/>
      <c r="BP721" s="166"/>
      <c r="BQ721" s="166"/>
      <c r="BR721" s="166"/>
      <c r="BS721" s="166"/>
      <c r="BT721" s="166"/>
      <c r="BU721" s="166"/>
      <c r="BV721" s="166"/>
      <c r="BW721" s="166"/>
      <c r="BX721" s="166"/>
      <c r="BY721" s="166"/>
      <c r="BZ721" s="166"/>
      <c r="CA721" s="166"/>
      <c r="CB721" s="166"/>
      <c r="CC721" s="166"/>
      <c r="CD721" s="166"/>
      <c r="CE721" s="166"/>
      <c r="CF721" s="166"/>
      <c r="CG721" s="166"/>
      <c r="CH721" s="166"/>
      <c r="CI721" s="166"/>
      <c r="CJ721" s="166"/>
      <c r="CK721" s="166"/>
      <c r="CL721" s="166"/>
      <c r="CM721" s="166"/>
      <c r="CN721" s="166"/>
      <c r="CO721" s="166"/>
      <c r="CP721" s="166"/>
      <c r="CQ721" s="166"/>
      <c r="CR721" s="166"/>
      <c r="CS721" s="166"/>
      <c r="CT721" s="166"/>
      <c r="CU721" s="166"/>
      <c r="CV721" s="166"/>
      <c r="CW721" s="166"/>
      <c r="CX721" s="166"/>
      <c r="CY721" s="166"/>
      <c r="CZ721" s="166"/>
    </row>
    <row r="722" spans="1:104" ht="11.25" customHeight="1" x14ac:dyDescent="0.2">
      <c r="A722" s="166"/>
      <c r="B722" s="166"/>
      <c r="C722" s="166"/>
      <c r="D722" s="166"/>
      <c r="E722" s="166"/>
      <c r="F722" s="166"/>
      <c r="G722" s="166"/>
      <c r="H722" s="166"/>
      <c r="I722" s="166"/>
      <c r="J722" s="166"/>
      <c r="K722" s="166"/>
      <c r="L722" s="166"/>
      <c r="M722" s="166"/>
      <c r="N722" s="166"/>
      <c r="O722" s="166"/>
      <c r="P722" s="166"/>
      <c r="Q722" s="166"/>
      <c r="R722" s="166"/>
      <c r="S722" s="166"/>
      <c r="T722" s="168"/>
      <c r="U722" s="169"/>
      <c r="V722" s="169"/>
      <c r="W722" s="166"/>
      <c r="X722" s="166"/>
      <c r="Y722" s="166"/>
      <c r="Z722" s="166"/>
      <c r="AA722" s="166"/>
      <c r="AB722" s="166"/>
      <c r="AC722" s="166"/>
      <c r="AD722" s="166"/>
      <c r="AE722" s="166"/>
      <c r="AF722" s="166"/>
      <c r="AG722" s="166"/>
      <c r="AH722" s="166"/>
      <c r="AI722" s="166"/>
      <c r="AJ722" s="166"/>
      <c r="AK722" s="166"/>
      <c r="AL722" s="166"/>
      <c r="AM722" s="166"/>
      <c r="AN722" s="166"/>
      <c r="AO722" s="166"/>
      <c r="AP722" s="166"/>
      <c r="AQ722" s="166"/>
      <c r="AR722" s="166"/>
      <c r="AS722" s="166"/>
      <c r="AT722" s="166"/>
      <c r="AU722" s="166"/>
      <c r="AV722" s="166"/>
      <c r="AW722" s="166"/>
      <c r="AX722" s="166"/>
      <c r="AY722" s="166"/>
      <c r="AZ722" s="166"/>
      <c r="BA722" s="166"/>
      <c r="BB722" s="166"/>
      <c r="BC722" s="166"/>
      <c r="BD722" s="166"/>
      <c r="BE722" s="166"/>
      <c r="BF722" s="166"/>
      <c r="BG722" s="166"/>
      <c r="BH722" s="166"/>
      <c r="BI722" s="166"/>
      <c r="BJ722" s="166"/>
      <c r="BK722" s="166"/>
      <c r="BL722" s="166"/>
      <c r="BM722" s="166"/>
      <c r="BN722" s="166"/>
      <c r="BO722" s="166"/>
      <c r="BP722" s="166"/>
      <c r="BQ722" s="166"/>
      <c r="BR722" s="166"/>
      <c r="BS722" s="166"/>
      <c r="BT722" s="166"/>
      <c r="BU722" s="166"/>
      <c r="BV722" s="166"/>
      <c r="BW722" s="166"/>
      <c r="BX722" s="166"/>
      <c r="BY722" s="166"/>
      <c r="BZ722" s="166"/>
      <c r="CA722" s="166"/>
      <c r="CB722" s="166"/>
      <c r="CC722" s="166"/>
      <c r="CD722" s="166"/>
      <c r="CE722" s="166"/>
      <c r="CF722" s="166"/>
      <c r="CG722" s="166"/>
      <c r="CH722" s="166"/>
      <c r="CI722" s="166"/>
      <c r="CJ722" s="166"/>
      <c r="CK722" s="166"/>
      <c r="CL722" s="166"/>
      <c r="CM722" s="166"/>
      <c r="CN722" s="166"/>
      <c r="CO722" s="166"/>
      <c r="CP722" s="166"/>
      <c r="CQ722" s="166"/>
      <c r="CR722" s="166"/>
      <c r="CS722" s="166"/>
      <c r="CT722" s="166"/>
      <c r="CU722" s="166"/>
      <c r="CV722" s="166"/>
      <c r="CW722" s="166"/>
      <c r="CX722" s="166"/>
      <c r="CY722" s="166"/>
      <c r="CZ722" s="166"/>
    </row>
    <row r="723" spans="1:104" ht="11.25" customHeight="1" x14ac:dyDescent="0.2">
      <c r="A723" s="166"/>
      <c r="B723" s="166"/>
      <c r="C723" s="166"/>
      <c r="D723" s="166"/>
      <c r="E723" s="166"/>
      <c r="F723" s="166"/>
      <c r="G723" s="166"/>
      <c r="H723" s="166"/>
      <c r="I723" s="166"/>
      <c r="J723" s="166"/>
      <c r="K723" s="166"/>
      <c r="L723" s="166"/>
      <c r="M723" s="166"/>
      <c r="N723" s="166"/>
      <c r="O723" s="166"/>
      <c r="P723" s="166"/>
      <c r="Q723" s="166"/>
      <c r="R723" s="166"/>
      <c r="S723" s="166"/>
      <c r="T723" s="168"/>
      <c r="U723" s="169"/>
      <c r="V723" s="169"/>
      <c r="W723" s="166"/>
      <c r="X723" s="166"/>
      <c r="Y723" s="166"/>
      <c r="Z723" s="166"/>
      <c r="AA723" s="166"/>
      <c r="AB723" s="166"/>
      <c r="AC723" s="166"/>
      <c r="AD723" s="166"/>
      <c r="AE723" s="166"/>
      <c r="AF723" s="166"/>
      <c r="AG723" s="166"/>
      <c r="AH723" s="166"/>
      <c r="AI723" s="166"/>
      <c r="AJ723" s="166"/>
      <c r="AK723" s="166"/>
      <c r="AL723" s="166"/>
      <c r="AM723" s="166"/>
      <c r="AN723" s="166"/>
      <c r="AO723" s="166"/>
      <c r="AP723" s="166"/>
      <c r="AQ723" s="166"/>
      <c r="AR723" s="166"/>
      <c r="AS723" s="166"/>
      <c r="AT723" s="166"/>
      <c r="AU723" s="166"/>
      <c r="AV723" s="166"/>
      <c r="AW723" s="166"/>
      <c r="AX723" s="166"/>
      <c r="AY723" s="166"/>
      <c r="AZ723" s="166"/>
      <c r="BA723" s="166"/>
      <c r="BB723" s="166"/>
      <c r="BC723" s="166"/>
      <c r="BD723" s="166"/>
      <c r="BE723" s="166"/>
      <c r="BF723" s="166"/>
      <c r="BG723" s="166"/>
      <c r="BH723" s="166"/>
      <c r="BI723" s="166"/>
      <c r="BJ723" s="166"/>
      <c r="BK723" s="166"/>
      <c r="BL723" s="166"/>
      <c r="BM723" s="166"/>
      <c r="BN723" s="166"/>
      <c r="BO723" s="166"/>
      <c r="BP723" s="166"/>
      <c r="BQ723" s="166"/>
      <c r="BR723" s="166"/>
      <c r="BS723" s="166"/>
      <c r="BT723" s="166"/>
      <c r="BU723" s="166"/>
      <c r="BV723" s="166"/>
      <c r="BW723" s="166"/>
      <c r="BX723" s="166"/>
      <c r="BY723" s="166"/>
      <c r="BZ723" s="166"/>
      <c r="CA723" s="166"/>
      <c r="CB723" s="166"/>
      <c r="CC723" s="166"/>
      <c r="CD723" s="166"/>
      <c r="CE723" s="166"/>
      <c r="CF723" s="166"/>
      <c r="CG723" s="166"/>
      <c r="CH723" s="166"/>
      <c r="CI723" s="166"/>
      <c r="CJ723" s="166"/>
      <c r="CK723" s="166"/>
      <c r="CL723" s="166"/>
      <c r="CM723" s="166"/>
      <c r="CN723" s="166"/>
      <c r="CO723" s="166"/>
      <c r="CP723" s="166"/>
      <c r="CQ723" s="166"/>
      <c r="CR723" s="166"/>
      <c r="CS723" s="166"/>
      <c r="CT723" s="166"/>
      <c r="CU723" s="166"/>
      <c r="CV723" s="166"/>
      <c r="CW723" s="166"/>
      <c r="CX723" s="166"/>
      <c r="CY723" s="166"/>
      <c r="CZ723" s="166"/>
    </row>
    <row r="724" spans="1:104" ht="11.25" customHeight="1" x14ac:dyDescent="0.2">
      <c r="A724" s="166"/>
      <c r="B724" s="166"/>
      <c r="C724" s="166"/>
      <c r="D724" s="166"/>
      <c r="E724" s="166"/>
      <c r="F724" s="166"/>
      <c r="G724" s="166"/>
      <c r="H724" s="166"/>
      <c r="I724" s="166"/>
      <c r="J724" s="166"/>
      <c r="K724" s="166"/>
      <c r="L724" s="166"/>
      <c r="M724" s="166"/>
      <c r="N724" s="166"/>
      <c r="O724" s="166"/>
      <c r="P724" s="166"/>
      <c r="Q724" s="166"/>
      <c r="R724" s="166"/>
      <c r="S724" s="166"/>
      <c r="T724" s="168"/>
      <c r="U724" s="169"/>
      <c r="V724" s="169"/>
      <c r="W724" s="166"/>
      <c r="X724" s="166"/>
      <c r="Y724" s="166"/>
      <c r="Z724" s="166"/>
      <c r="AA724" s="166"/>
      <c r="AB724" s="166"/>
      <c r="AC724" s="166"/>
      <c r="AD724" s="166"/>
      <c r="AE724" s="166"/>
      <c r="AF724" s="166"/>
      <c r="AG724" s="166"/>
      <c r="AH724" s="166"/>
      <c r="AI724" s="166"/>
      <c r="AJ724" s="166"/>
      <c r="AK724" s="166"/>
      <c r="AL724" s="166"/>
      <c r="AM724" s="166"/>
      <c r="AN724" s="166"/>
      <c r="AO724" s="166"/>
      <c r="AP724" s="166"/>
      <c r="AQ724" s="166"/>
      <c r="AR724" s="166"/>
      <c r="AS724" s="166"/>
      <c r="AT724" s="166"/>
      <c r="AU724" s="166"/>
      <c r="AV724" s="166"/>
      <c r="AW724" s="166"/>
      <c r="AX724" s="166"/>
      <c r="AY724" s="166"/>
      <c r="AZ724" s="166"/>
      <c r="BA724" s="166"/>
      <c r="BB724" s="166"/>
      <c r="BC724" s="166"/>
      <c r="BD724" s="166"/>
      <c r="BE724" s="166"/>
      <c r="BF724" s="166"/>
      <c r="BG724" s="166"/>
      <c r="BH724" s="166"/>
      <c r="BI724" s="166"/>
      <c r="BJ724" s="166"/>
      <c r="BK724" s="166"/>
      <c r="BL724" s="166"/>
      <c r="BM724" s="166"/>
      <c r="BN724" s="166"/>
      <c r="BO724" s="166"/>
      <c r="BP724" s="166"/>
      <c r="BQ724" s="166"/>
      <c r="BR724" s="166"/>
      <c r="BS724" s="166"/>
      <c r="BT724" s="166"/>
      <c r="BU724" s="166"/>
      <c r="BV724" s="166"/>
      <c r="BW724" s="166"/>
      <c r="BX724" s="166"/>
      <c r="BY724" s="166"/>
      <c r="BZ724" s="166"/>
      <c r="CA724" s="166"/>
      <c r="CB724" s="166"/>
      <c r="CC724" s="166"/>
      <c r="CD724" s="166"/>
      <c r="CE724" s="166"/>
      <c r="CF724" s="166"/>
      <c r="CG724" s="166"/>
      <c r="CH724" s="166"/>
      <c r="CI724" s="166"/>
      <c r="CJ724" s="166"/>
      <c r="CK724" s="166"/>
      <c r="CL724" s="166"/>
      <c r="CM724" s="166"/>
      <c r="CN724" s="166"/>
      <c r="CO724" s="166"/>
      <c r="CP724" s="166"/>
      <c r="CQ724" s="166"/>
      <c r="CR724" s="166"/>
      <c r="CS724" s="166"/>
      <c r="CT724" s="166"/>
      <c r="CU724" s="166"/>
      <c r="CV724" s="166"/>
      <c r="CW724" s="166"/>
      <c r="CX724" s="166"/>
      <c r="CY724" s="166"/>
      <c r="CZ724" s="166"/>
    </row>
    <row r="725" spans="1:104" ht="11.25" customHeight="1" x14ac:dyDescent="0.2">
      <c r="A725" s="166"/>
      <c r="B725" s="166"/>
      <c r="C725" s="166"/>
      <c r="D725" s="166"/>
      <c r="E725" s="166"/>
      <c r="F725" s="166"/>
      <c r="G725" s="166"/>
      <c r="H725" s="166"/>
      <c r="I725" s="166"/>
      <c r="J725" s="166"/>
      <c r="K725" s="166"/>
      <c r="L725" s="166"/>
      <c r="M725" s="166"/>
      <c r="N725" s="166"/>
      <c r="O725" s="166"/>
      <c r="P725" s="166"/>
      <c r="Q725" s="166"/>
      <c r="R725" s="166"/>
      <c r="S725" s="166"/>
      <c r="T725" s="168"/>
      <c r="U725" s="169"/>
      <c r="V725" s="169"/>
      <c r="W725" s="166"/>
      <c r="X725" s="166"/>
      <c r="Y725" s="166"/>
      <c r="Z725" s="166"/>
      <c r="AA725" s="166"/>
      <c r="AB725" s="166"/>
      <c r="AC725" s="166"/>
      <c r="AD725" s="166"/>
      <c r="AE725" s="166"/>
      <c r="AF725" s="166"/>
      <c r="AG725" s="166"/>
      <c r="AH725" s="166"/>
      <c r="AI725" s="166"/>
      <c r="AJ725" s="166"/>
      <c r="AK725" s="166"/>
      <c r="AL725" s="166"/>
      <c r="AM725" s="166"/>
      <c r="AN725" s="166"/>
      <c r="AO725" s="166"/>
      <c r="AP725" s="166"/>
      <c r="AQ725" s="166"/>
      <c r="AR725" s="166"/>
      <c r="AS725" s="166"/>
      <c r="AT725" s="166"/>
      <c r="AU725" s="166"/>
      <c r="AV725" s="166"/>
      <c r="AW725" s="166"/>
      <c r="AX725" s="166"/>
      <c r="AY725" s="166"/>
      <c r="AZ725" s="166"/>
      <c r="BA725" s="166"/>
      <c r="BB725" s="166"/>
      <c r="BC725" s="166"/>
      <c r="BD725" s="166"/>
      <c r="BE725" s="166"/>
      <c r="BF725" s="166"/>
      <c r="BG725" s="166"/>
      <c r="BH725" s="166"/>
      <c r="BI725" s="166"/>
      <c r="BJ725" s="166"/>
      <c r="BK725" s="166"/>
      <c r="BL725" s="166"/>
      <c r="BM725" s="166"/>
      <c r="BN725" s="166"/>
      <c r="BO725" s="166"/>
      <c r="BP725" s="166"/>
      <c r="BQ725" s="166"/>
      <c r="BR725" s="166"/>
      <c r="BS725" s="166"/>
      <c r="BT725" s="166"/>
      <c r="BU725" s="166"/>
      <c r="BV725" s="166"/>
      <c r="BW725" s="166"/>
      <c r="BX725" s="166"/>
      <c r="BY725" s="166"/>
      <c r="BZ725" s="166"/>
      <c r="CA725" s="166"/>
      <c r="CB725" s="166"/>
      <c r="CC725" s="166"/>
      <c r="CD725" s="166"/>
      <c r="CE725" s="166"/>
      <c r="CF725" s="166"/>
      <c r="CG725" s="166"/>
      <c r="CH725" s="166"/>
      <c r="CI725" s="166"/>
      <c r="CJ725" s="166"/>
      <c r="CK725" s="166"/>
      <c r="CL725" s="166"/>
      <c r="CM725" s="166"/>
      <c r="CN725" s="166"/>
      <c r="CO725" s="166"/>
      <c r="CP725" s="166"/>
      <c r="CQ725" s="166"/>
      <c r="CR725" s="166"/>
      <c r="CS725" s="166"/>
      <c r="CT725" s="166"/>
      <c r="CU725" s="166"/>
      <c r="CV725" s="166"/>
      <c r="CW725" s="166"/>
      <c r="CX725" s="166"/>
      <c r="CY725" s="166"/>
      <c r="CZ725" s="166"/>
    </row>
    <row r="726" spans="1:104" ht="11.25" customHeight="1" x14ac:dyDescent="0.2">
      <c r="A726" s="166"/>
      <c r="B726" s="166"/>
      <c r="C726" s="166"/>
      <c r="D726" s="166"/>
      <c r="E726" s="166"/>
      <c r="F726" s="166"/>
      <c r="G726" s="166"/>
      <c r="H726" s="166"/>
      <c r="I726" s="166"/>
      <c r="J726" s="166"/>
      <c r="K726" s="166"/>
      <c r="L726" s="166"/>
      <c r="M726" s="166"/>
      <c r="N726" s="166"/>
      <c r="O726" s="166"/>
      <c r="P726" s="166"/>
      <c r="Q726" s="166"/>
      <c r="R726" s="166"/>
      <c r="S726" s="166"/>
      <c r="T726" s="168"/>
      <c r="U726" s="169"/>
      <c r="V726" s="169"/>
      <c r="W726" s="166"/>
      <c r="X726" s="166"/>
      <c r="Y726" s="166"/>
      <c r="Z726" s="166"/>
      <c r="AA726" s="166"/>
      <c r="AB726" s="166"/>
      <c r="AC726" s="166"/>
      <c r="AD726" s="166"/>
      <c r="AE726" s="166"/>
      <c r="AF726" s="166"/>
      <c r="AG726" s="166"/>
      <c r="AH726" s="166"/>
      <c r="AI726" s="166"/>
      <c r="AJ726" s="166"/>
      <c r="AK726" s="166"/>
      <c r="AL726" s="166"/>
      <c r="AM726" s="166"/>
      <c r="AN726" s="166"/>
      <c r="AO726" s="166"/>
      <c r="AP726" s="166"/>
      <c r="AQ726" s="166"/>
      <c r="AR726" s="166"/>
      <c r="AS726" s="166"/>
      <c r="AT726" s="166"/>
      <c r="AU726" s="166"/>
      <c r="AV726" s="166"/>
      <c r="AW726" s="166"/>
      <c r="AX726" s="166"/>
      <c r="AY726" s="166"/>
      <c r="AZ726" s="166"/>
      <c r="BA726" s="166"/>
      <c r="BB726" s="166"/>
      <c r="BC726" s="166"/>
      <c r="BD726" s="166"/>
      <c r="BE726" s="166"/>
      <c r="BF726" s="166"/>
      <c r="BG726" s="166"/>
      <c r="BH726" s="166"/>
      <c r="BI726" s="166"/>
      <c r="BJ726" s="166"/>
      <c r="BK726" s="166"/>
      <c r="BL726" s="166"/>
      <c r="BM726" s="166"/>
      <c r="BN726" s="166"/>
      <c r="BO726" s="166"/>
      <c r="BP726" s="166"/>
      <c r="BQ726" s="166"/>
      <c r="BR726" s="166"/>
      <c r="BS726" s="166"/>
      <c r="BT726" s="166"/>
      <c r="BU726" s="166"/>
      <c r="BV726" s="166"/>
      <c r="BW726" s="166"/>
      <c r="BX726" s="166"/>
      <c r="BY726" s="166"/>
      <c r="BZ726" s="166"/>
      <c r="CA726" s="166"/>
      <c r="CB726" s="166"/>
      <c r="CC726" s="166"/>
      <c r="CD726" s="166"/>
      <c r="CE726" s="166"/>
      <c r="CF726" s="166"/>
      <c r="CG726" s="166"/>
      <c r="CH726" s="166"/>
      <c r="CI726" s="166"/>
      <c r="CJ726" s="166"/>
      <c r="CK726" s="166"/>
      <c r="CL726" s="166"/>
      <c r="CM726" s="166"/>
      <c r="CN726" s="166"/>
      <c r="CO726" s="166"/>
      <c r="CP726" s="166"/>
      <c r="CQ726" s="166"/>
      <c r="CR726" s="166"/>
      <c r="CS726" s="166"/>
      <c r="CT726" s="166"/>
      <c r="CU726" s="166"/>
      <c r="CV726" s="166"/>
      <c r="CW726" s="166"/>
      <c r="CX726" s="166"/>
      <c r="CY726" s="166"/>
      <c r="CZ726" s="166"/>
    </row>
    <row r="727" spans="1:104" ht="11.25" customHeight="1" x14ac:dyDescent="0.2">
      <c r="A727" s="166"/>
      <c r="B727" s="166"/>
      <c r="C727" s="166"/>
      <c r="D727" s="166"/>
      <c r="E727" s="166"/>
      <c r="F727" s="166"/>
      <c r="G727" s="166"/>
      <c r="H727" s="166"/>
      <c r="I727" s="166"/>
      <c r="J727" s="166"/>
      <c r="K727" s="166"/>
      <c r="L727" s="166"/>
      <c r="M727" s="166"/>
      <c r="N727" s="166"/>
      <c r="O727" s="166"/>
      <c r="P727" s="166"/>
      <c r="Q727" s="166"/>
      <c r="R727" s="166"/>
      <c r="S727" s="166"/>
      <c r="T727" s="168"/>
      <c r="U727" s="169"/>
      <c r="V727" s="169"/>
      <c r="W727" s="166"/>
      <c r="X727" s="166"/>
      <c r="Y727" s="166"/>
      <c r="Z727" s="166"/>
      <c r="AA727" s="166"/>
      <c r="AB727" s="166"/>
      <c r="AC727" s="166"/>
      <c r="AD727" s="166"/>
      <c r="AE727" s="166"/>
      <c r="AF727" s="166"/>
      <c r="AG727" s="166"/>
      <c r="AH727" s="166"/>
      <c r="AI727" s="166"/>
      <c r="AJ727" s="166"/>
      <c r="AK727" s="166"/>
      <c r="AL727" s="166"/>
      <c r="AM727" s="166"/>
      <c r="AN727" s="166"/>
      <c r="AO727" s="166"/>
      <c r="AP727" s="166"/>
      <c r="AQ727" s="166"/>
      <c r="AR727" s="166"/>
      <c r="AS727" s="166"/>
      <c r="AT727" s="166"/>
      <c r="AU727" s="166"/>
      <c r="AV727" s="166"/>
      <c r="AW727" s="166"/>
      <c r="AX727" s="166"/>
      <c r="AY727" s="166"/>
      <c r="AZ727" s="166"/>
      <c r="BA727" s="166"/>
      <c r="BB727" s="166"/>
      <c r="BC727" s="166"/>
      <c r="BD727" s="166"/>
      <c r="BE727" s="166"/>
      <c r="BF727" s="166"/>
      <c r="BG727" s="166"/>
      <c r="BH727" s="166"/>
      <c r="BI727" s="166"/>
      <c r="BJ727" s="166"/>
      <c r="BK727" s="166"/>
      <c r="BL727" s="166"/>
      <c r="BM727" s="166"/>
      <c r="BN727" s="166"/>
      <c r="BO727" s="166"/>
      <c r="BP727" s="166"/>
      <c r="BQ727" s="166"/>
      <c r="BR727" s="166"/>
      <c r="BS727" s="166"/>
      <c r="BT727" s="166"/>
      <c r="BU727" s="166"/>
      <c r="BV727" s="166"/>
      <c r="BW727" s="166"/>
      <c r="BX727" s="166"/>
      <c r="BY727" s="166"/>
      <c r="BZ727" s="166"/>
      <c r="CA727" s="166"/>
      <c r="CB727" s="166"/>
      <c r="CC727" s="166"/>
      <c r="CD727" s="166"/>
      <c r="CE727" s="166"/>
      <c r="CF727" s="166"/>
      <c r="CG727" s="166"/>
      <c r="CH727" s="166"/>
      <c r="CI727" s="166"/>
      <c r="CJ727" s="166"/>
      <c r="CK727" s="166"/>
      <c r="CL727" s="166"/>
      <c r="CM727" s="166"/>
      <c r="CN727" s="166"/>
      <c r="CO727" s="166"/>
      <c r="CP727" s="166"/>
      <c r="CQ727" s="166"/>
      <c r="CR727" s="166"/>
      <c r="CS727" s="166"/>
      <c r="CT727" s="166"/>
      <c r="CU727" s="166"/>
      <c r="CV727" s="166"/>
      <c r="CW727" s="166"/>
      <c r="CX727" s="166"/>
      <c r="CY727" s="166"/>
      <c r="CZ727" s="166"/>
    </row>
    <row r="728" spans="1:104" ht="11.25" customHeight="1" x14ac:dyDescent="0.2">
      <c r="A728" s="166"/>
      <c r="B728" s="166"/>
      <c r="C728" s="166"/>
      <c r="D728" s="166"/>
      <c r="E728" s="166"/>
      <c r="F728" s="166"/>
      <c r="G728" s="166"/>
      <c r="H728" s="166"/>
      <c r="I728" s="166"/>
      <c r="J728" s="166"/>
      <c r="K728" s="166"/>
      <c r="L728" s="166"/>
      <c r="M728" s="166"/>
      <c r="N728" s="166"/>
      <c r="O728" s="166"/>
      <c r="P728" s="166"/>
      <c r="Q728" s="166"/>
      <c r="R728" s="166"/>
      <c r="S728" s="166"/>
      <c r="T728" s="168"/>
      <c r="U728" s="169"/>
      <c r="V728" s="169"/>
      <c r="W728" s="166"/>
      <c r="X728" s="166"/>
      <c r="Y728" s="166"/>
      <c r="Z728" s="166"/>
      <c r="AA728" s="166"/>
      <c r="AB728" s="166"/>
      <c r="AC728" s="166"/>
      <c r="AD728" s="166"/>
      <c r="AE728" s="166"/>
      <c r="AF728" s="166"/>
      <c r="AG728" s="166"/>
      <c r="AH728" s="166"/>
      <c r="AI728" s="166"/>
      <c r="AJ728" s="166"/>
      <c r="AK728" s="166"/>
      <c r="AL728" s="166"/>
      <c r="AM728" s="166"/>
      <c r="AN728" s="166"/>
      <c r="AO728" s="166"/>
      <c r="AP728" s="166"/>
      <c r="AQ728" s="166"/>
      <c r="AR728" s="166"/>
      <c r="AS728" s="166"/>
      <c r="AT728" s="166"/>
      <c r="AU728" s="166"/>
      <c r="AV728" s="166"/>
      <c r="AW728" s="166"/>
      <c r="AX728" s="166"/>
      <c r="AY728" s="166"/>
      <c r="AZ728" s="166"/>
      <c r="BA728" s="166"/>
      <c r="BB728" s="166"/>
      <c r="BC728" s="166"/>
      <c r="BD728" s="166"/>
      <c r="BE728" s="166"/>
      <c r="BF728" s="166"/>
      <c r="BG728" s="166"/>
      <c r="BH728" s="166"/>
      <c r="BI728" s="166"/>
      <c r="BJ728" s="166"/>
      <c r="BK728" s="166"/>
      <c r="BL728" s="166"/>
      <c r="BM728" s="166"/>
      <c r="BN728" s="166"/>
      <c r="BO728" s="166"/>
      <c r="BP728" s="166"/>
      <c r="BQ728" s="166"/>
      <c r="BR728" s="166"/>
      <c r="BS728" s="166"/>
      <c r="BT728" s="166"/>
      <c r="BU728" s="166"/>
      <c r="BV728" s="166"/>
      <c r="BW728" s="166"/>
      <c r="BX728" s="166"/>
      <c r="BY728" s="166"/>
      <c r="BZ728" s="166"/>
      <c r="CA728" s="166"/>
      <c r="CB728" s="166"/>
      <c r="CC728" s="166"/>
      <c r="CD728" s="166"/>
      <c r="CE728" s="166"/>
      <c r="CF728" s="166"/>
      <c r="CG728" s="166"/>
      <c r="CH728" s="166"/>
      <c r="CI728" s="166"/>
      <c r="CJ728" s="166"/>
      <c r="CK728" s="166"/>
      <c r="CL728" s="166"/>
      <c r="CM728" s="166"/>
      <c r="CN728" s="166"/>
      <c r="CO728" s="166"/>
      <c r="CP728" s="166"/>
      <c r="CQ728" s="166"/>
      <c r="CR728" s="166"/>
      <c r="CS728" s="166"/>
      <c r="CT728" s="166"/>
      <c r="CU728" s="166"/>
      <c r="CV728" s="166"/>
      <c r="CW728" s="166"/>
      <c r="CX728" s="166"/>
      <c r="CY728" s="166"/>
      <c r="CZ728" s="166"/>
    </row>
    <row r="729" spans="1:104" ht="11.25" customHeight="1" x14ac:dyDescent="0.2">
      <c r="A729" s="166"/>
      <c r="B729" s="166"/>
      <c r="C729" s="166"/>
      <c r="D729" s="166"/>
      <c r="E729" s="166"/>
      <c r="F729" s="166"/>
      <c r="G729" s="166"/>
      <c r="H729" s="166"/>
      <c r="I729" s="166"/>
      <c r="J729" s="166"/>
      <c r="K729" s="166"/>
      <c r="L729" s="166"/>
      <c r="M729" s="166"/>
      <c r="N729" s="166"/>
      <c r="O729" s="166"/>
      <c r="P729" s="166"/>
      <c r="Q729" s="166"/>
      <c r="R729" s="166"/>
      <c r="S729" s="166"/>
      <c r="T729" s="168"/>
      <c r="U729" s="169"/>
      <c r="V729" s="169"/>
      <c r="W729" s="166"/>
      <c r="X729" s="166"/>
      <c r="Y729" s="166"/>
      <c r="Z729" s="166"/>
      <c r="AA729" s="166"/>
      <c r="AB729" s="166"/>
      <c r="AC729" s="166"/>
      <c r="AD729" s="166"/>
      <c r="AE729" s="166"/>
      <c r="AF729" s="166"/>
      <c r="AG729" s="166"/>
      <c r="AH729" s="166"/>
      <c r="AI729" s="166"/>
      <c r="AJ729" s="166"/>
      <c r="AK729" s="166"/>
      <c r="AL729" s="166"/>
      <c r="AM729" s="166"/>
      <c r="AN729" s="166"/>
      <c r="AO729" s="166"/>
      <c r="AP729" s="166"/>
      <c r="AQ729" s="166"/>
      <c r="AR729" s="166"/>
      <c r="AS729" s="166"/>
      <c r="AT729" s="166"/>
      <c r="AU729" s="166"/>
      <c r="AV729" s="166"/>
      <c r="AW729" s="166"/>
      <c r="AX729" s="166"/>
      <c r="AY729" s="166"/>
      <c r="AZ729" s="166"/>
      <c r="BA729" s="166"/>
      <c r="BB729" s="166"/>
      <c r="BC729" s="166"/>
      <c r="BD729" s="166"/>
      <c r="BE729" s="166"/>
      <c r="BF729" s="166"/>
      <c r="BG729" s="166"/>
      <c r="BH729" s="166"/>
      <c r="BI729" s="166"/>
      <c r="BJ729" s="166"/>
      <c r="BK729" s="166"/>
      <c r="BL729" s="166"/>
      <c r="BM729" s="166"/>
      <c r="BN729" s="166"/>
      <c r="BO729" s="166"/>
      <c r="BP729" s="166"/>
      <c r="BQ729" s="166"/>
      <c r="BR729" s="166"/>
      <c r="BS729" s="166"/>
      <c r="BT729" s="166"/>
      <c r="BU729" s="166"/>
      <c r="BV729" s="166"/>
      <c r="BW729" s="166"/>
      <c r="BX729" s="166"/>
      <c r="BY729" s="166"/>
      <c r="BZ729" s="166"/>
      <c r="CA729" s="166"/>
      <c r="CB729" s="166"/>
      <c r="CC729" s="166"/>
      <c r="CD729" s="166"/>
      <c r="CE729" s="166"/>
      <c r="CF729" s="166"/>
      <c r="CG729" s="166"/>
      <c r="CH729" s="166"/>
      <c r="CI729" s="166"/>
      <c r="CJ729" s="166"/>
      <c r="CK729" s="166"/>
      <c r="CL729" s="166"/>
      <c r="CM729" s="166"/>
      <c r="CN729" s="166"/>
      <c r="CO729" s="166"/>
      <c r="CP729" s="166"/>
      <c r="CQ729" s="166"/>
      <c r="CR729" s="166"/>
      <c r="CS729" s="166"/>
      <c r="CT729" s="166"/>
      <c r="CU729" s="166"/>
      <c r="CV729" s="166"/>
      <c r="CW729" s="166"/>
      <c r="CX729" s="166"/>
      <c r="CY729" s="166"/>
      <c r="CZ729" s="166"/>
    </row>
    <row r="730" spans="1:104" ht="11.25" customHeight="1" x14ac:dyDescent="0.2">
      <c r="A730" s="166"/>
      <c r="B730" s="166"/>
      <c r="C730" s="166"/>
      <c r="D730" s="166"/>
      <c r="E730" s="166"/>
      <c r="F730" s="166"/>
      <c r="G730" s="166"/>
      <c r="H730" s="166"/>
      <c r="I730" s="166"/>
      <c r="J730" s="166"/>
      <c r="K730" s="166"/>
      <c r="L730" s="166"/>
      <c r="M730" s="166"/>
      <c r="N730" s="166"/>
      <c r="O730" s="166"/>
      <c r="P730" s="166"/>
      <c r="Q730" s="166"/>
      <c r="R730" s="166"/>
      <c r="S730" s="166"/>
      <c r="T730" s="168"/>
      <c r="U730" s="169"/>
      <c r="V730" s="169"/>
      <c r="W730" s="166"/>
      <c r="X730" s="166"/>
      <c r="Y730" s="166"/>
      <c r="Z730" s="166"/>
      <c r="AA730" s="166"/>
      <c r="AB730" s="166"/>
      <c r="AC730" s="166"/>
      <c r="AD730" s="166"/>
      <c r="AE730" s="166"/>
      <c r="AF730" s="166"/>
      <c r="AG730" s="166"/>
      <c r="AH730" s="166"/>
      <c r="AI730" s="166"/>
      <c r="AJ730" s="166"/>
      <c r="AK730" s="166"/>
      <c r="AL730" s="166"/>
      <c r="AM730" s="166"/>
      <c r="AN730" s="166"/>
      <c r="AO730" s="166"/>
      <c r="AP730" s="166"/>
      <c r="AQ730" s="166"/>
      <c r="AR730" s="166"/>
      <c r="AS730" s="166"/>
      <c r="AT730" s="166"/>
      <c r="AU730" s="166"/>
      <c r="AV730" s="166"/>
      <c r="AW730" s="166"/>
      <c r="AX730" s="166"/>
      <c r="AY730" s="166"/>
      <c r="AZ730" s="166"/>
      <c r="BA730" s="166"/>
      <c r="BB730" s="166"/>
      <c r="BC730" s="166"/>
      <c r="BD730" s="166"/>
      <c r="BE730" s="166"/>
      <c r="BF730" s="166"/>
      <c r="BG730" s="166"/>
      <c r="BH730" s="166"/>
      <c r="BI730" s="166"/>
      <c r="BJ730" s="166"/>
      <c r="BK730" s="166"/>
      <c r="BL730" s="166"/>
      <c r="BM730" s="166"/>
      <c r="BN730" s="166"/>
      <c r="BO730" s="166"/>
      <c r="BP730" s="166"/>
      <c r="BQ730" s="166"/>
      <c r="BR730" s="166"/>
      <c r="BS730" s="166"/>
      <c r="BT730" s="166"/>
      <c r="BU730" s="166"/>
      <c r="BV730" s="166"/>
      <c r="BW730" s="166"/>
      <c r="BX730" s="166"/>
      <c r="BY730" s="166"/>
      <c r="BZ730" s="166"/>
      <c r="CA730" s="166"/>
      <c r="CB730" s="166"/>
      <c r="CC730" s="166"/>
      <c r="CD730" s="166"/>
      <c r="CE730" s="166"/>
      <c r="CF730" s="166"/>
      <c r="CG730" s="166"/>
      <c r="CH730" s="166"/>
      <c r="CI730" s="166"/>
      <c r="CJ730" s="166"/>
      <c r="CK730" s="166"/>
      <c r="CL730" s="166"/>
      <c r="CM730" s="166"/>
      <c r="CN730" s="166"/>
      <c r="CO730" s="166"/>
      <c r="CP730" s="166"/>
      <c r="CQ730" s="166"/>
      <c r="CR730" s="166"/>
      <c r="CS730" s="166"/>
      <c r="CT730" s="166"/>
      <c r="CU730" s="166"/>
      <c r="CV730" s="166"/>
      <c r="CW730" s="166"/>
      <c r="CX730" s="166"/>
      <c r="CY730" s="166"/>
      <c r="CZ730" s="166"/>
    </row>
    <row r="731" spans="1:104" ht="11.25" customHeight="1" x14ac:dyDescent="0.2">
      <c r="A731" s="166"/>
      <c r="B731" s="166"/>
      <c r="C731" s="166"/>
      <c r="D731" s="166"/>
      <c r="E731" s="166"/>
      <c r="F731" s="166"/>
      <c r="G731" s="166"/>
      <c r="H731" s="166"/>
      <c r="I731" s="166"/>
      <c r="J731" s="166"/>
      <c r="K731" s="166"/>
      <c r="L731" s="166"/>
      <c r="M731" s="166"/>
      <c r="N731" s="166"/>
      <c r="O731" s="166"/>
      <c r="P731" s="166"/>
      <c r="Q731" s="166"/>
      <c r="R731" s="166"/>
      <c r="S731" s="166"/>
      <c r="T731" s="168"/>
      <c r="U731" s="169"/>
      <c r="V731" s="169"/>
      <c r="W731" s="166"/>
      <c r="X731" s="166"/>
      <c r="Y731" s="166"/>
      <c r="Z731" s="166"/>
      <c r="AA731" s="166"/>
      <c r="AB731" s="166"/>
      <c r="AC731" s="166"/>
      <c r="AD731" s="166"/>
      <c r="AE731" s="166"/>
      <c r="AF731" s="166"/>
      <c r="AG731" s="166"/>
      <c r="AH731" s="166"/>
      <c r="AI731" s="166"/>
      <c r="AJ731" s="166"/>
      <c r="AK731" s="166"/>
      <c r="AL731" s="166"/>
      <c r="AM731" s="166"/>
      <c r="AN731" s="166"/>
      <c r="AO731" s="166"/>
      <c r="AP731" s="166"/>
      <c r="AQ731" s="166"/>
      <c r="AR731" s="166"/>
      <c r="AS731" s="166"/>
      <c r="AT731" s="166"/>
      <c r="AU731" s="166"/>
      <c r="AV731" s="166"/>
      <c r="AW731" s="166"/>
      <c r="AX731" s="166"/>
      <c r="AY731" s="166"/>
      <c r="AZ731" s="166"/>
      <c r="BA731" s="166"/>
      <c r="BB731" s="166"/>
      <c r="BC731" s="166"/>
      <c r="BD731" s="166"/>
      <c r="BE731" s="166"/>
      <c r="BF731" s="166"/>
      <c r="BG731" s="166"/>
      <c r="BH731" s="166"/>
      <c r="BI731" s="166"/>
      <c r="BJ731" s="166"/>
      <c r="BK731" s="166"/>
      <c r="BL731" s="166"/>
      <c r="BM731" s="166"/>
      <c r="BN731" s="166"/>
      <c r="BO731" s="166"/>
      <c r="BP731" s="166"/>
      <c r="BQ731" s="166"/>
      <c r="BR731" s="166"/>
      <c r="BS731" s="166"/>
      <c r="BT731" s="166"/>
      <c r="BU731" s="166"/>
      <c r="BV731" s="166"/>
      <c r="BW731" s="166"/>
      <c r="BX731" s="166"/>
      <c r="BY731" s="166"/>
      <c r="BZ731" s="166"/>
      <c r="CA731" s="166"/>
      <c r="CB731" s="166"/>
      <c r="CC731" s="166"/>
      <c r="CD731" s="166"/>
      <c r="CE731" s="166"/>
      <c r="CF731" s="166"/>
      <c r="CG731" s="166"/>
      <c r="CH731" s="166"/>
      <c r="CI731" s="166"/>
      <c r="CJ731" s="166"/>
      <c r="CK731" s="166"/>
      <c r="CL731" s="166"/>
      <c r="CM731" s="166"/>
      <c r="CN731" s="166"/>
      <c r="CO731" s="166"/>
      <c r="CP731" s="166"/>
      <c r="CQ731" s="166"/>
      <c r="CR731" s="166"/>
      <c r="CS731" s="166"/>
      <c r="CT731" s="166"/>
      <c r="CU731" s="166"/>
      <c r="CV731" s="166"/>
      <c r="CW731" s="166"/>
      <c r="CX731" s="166"/>
      <c r="CY731" s="166"/>
      <c r="CZ731" s="166"/>
    </row>
    <row r="732" spans="1:104" ht="11.25" customHeight="1" x14ac:dyDescent="0.2">
      <c r="A732" s="166"/>
      <c r="B732" s="166"/>
      <c r="C732" s="166"/>
      <c r="D732" s="166"/>
      <c r="E732" s="166"/>
      <c r="F732" s="166"/>
      <c r="G732" s="166"/>
      <c r="H732" s="166"/>
      <c r="I732" s="166"/>
      <c r="J732" s="166"/>
      <c r="K732" s="166"/>
      <c r="L732" s="166"/>
      <c r="M732" s="166"/>
      <c r="N732" s="166"/>
      <c r="O732" s="166"/>
      <c r="P732" s="166"/>
      <c r="Q732" s="166"/>
      <c r="R732" s="166"/>
      <c r="S732" s="166"/>
      <c r="T732" s="168"/>
      <c r="U732" s="169"/>
      <c r="V732" s="169"/>
      <c r="W732" s="166"/>
      <c r="X732" s="166"/>
      <c r="Y732" s="166"/>
      <c r="Z732" s="166"/>
      <c r="AA732" s="166"/>
      <c r="AB732" s="166"/>
      <c r="AC732" s="166"/>
      <c r="AD732" s="166"/>
      <c r="AE732" s="166"/>
      <c r="AF732" s="166"/>
      <c r="AG732" s="166"/>
      <c r="AH732" s="166"/>
      <c r="AI732" s="166"/>
      <c r="AJ732" s="166"/>
      <c r="AK732" s="166"/>
      <c r="AL732" s="166"/>
      <c r="AM732" s="166"/>
      <c r="AN732" s="166"/>
      <c r="AO732" s="166"/>
      <c r="AP732" s="166"/>
      <c r="AQ732" s="166"/>
      <c r="AR732" s="166"/>
      <c r="AS732" s="166"/>
      <c r="AT732" s="166"/>
      <c r="AU732" s="166"/>
      <c r="AV732" s="166"/>
      <c r="AW732" s="166"/>
      <c r="AX732" s="166"/>
      <c r="AY732" s="166"/>
      <c r="AZ732" s="166"/>
      <c r="BA732" s="166"/>
      <c r="BB732" s="166"/>
      <c r="BC732" s="166"/>
      <c r="BD732" s="166"/>
      <c r="BE732" s="166"/>
      <c r="BF732" s="166"/>
      <c r="BG732" s="166"/>
      <c r="BH732" s="166"/>
      <c r="BI732" s="166"/>
      <c r="BJ732" s="166"/>
      <c r="BK732" s="166"/>
      <c r="BL732" s="166"/>
      <c r="BM732" s="166"/>
      <c r="BN732" s="166"/>
      <c r="BO732" s="166"/>
      <c r="BP732" s="166"/>
      <c r="BQ732" s="166"/>
      <c r="BR732" s="166"/>
      <c r="BS732" s="166"/>
      <c r="BT732" s="166"/>
      <c r="BU732" s="166"/>
      <c r="BV732" s="166"/>
      <c r="BW732" s="166"/>
      <c r="BX732" s="166"/>
      <c r="BY732" s="166"/>
      <c r="BZ732" s="166"/>
      <c r="CA732" s="166"/>
      <c r="CB732" s="166"/>
      <c r="CC732" s="166"/>
      <c r="CD732" s="166"/>
      <c r="CE732" s="166"/>
      <c r="CF732" s="166"/>
      <c r="CG732" s="166"/>
      <c r="CH732" s="166"/>
      <c r="CI732" s="166"/>
      <c r="CJ732" s="166"/>
      <c r="CK732" s="166"/>
      <c r="CL732" s="166"/>
      <c r="CM732" s="166"/>
      <c r="CN732" s="166"/>
      <c r="CO732" s="166"/>
      <c r="CP732" s="166"/>
      <c r="CQ732" s="166"/>
      <c r="CR732" s="166"/>
      <c r="CS732" s="166"/>
      <c r="CT732" s="166"/>
      <c r="CU732" s="166"/>
      <c r="CV732" s="166"/>
      <c r="CW732" s="166"/>
      <c r="CX732" s="166"/>
      <c r="CY732" s="166"/>
      <c r="CZ732" s="166"/>
    </row>
    <row r="733" spans="1:104" ht="11.25" customHeight="1" x14ac:dyDescent="0.2">
      <c r="A733" s="166"/>
      <c r="B733" s="166"/>
      <c r="C733" s="166"/>
      <c r="D733" s="166"/>
      <c r="E733" s="166"/>
      <c r="F733" s="166"/>
      <c r="G733" s="166"/>
      <c r="H733" s="166"/>
      <c r="I733" s="166"/>
      <c r="J733" s="166"/>
      <c r="K733" s="166"/>
      <c r="L733" s="166"/>
      <c r="M733" s="166"/>
      <c r="N733" s="166"/>
      <c r="O733" s="166"/>
      <c r="P733" s="166"/>
      <c r="Q733" s="166"/>
      <c r="R733" s="166"/>
      <c r="S733" s="166"/>
      <c r="T733" s="168"/>
      <c r="U733" s="169"/>
      <c r="V733" s="169"/>
      <c r="W733" s="166"/>
      <c r="X733" s="166"/>
      <c r="Y733" s="166"/>
      <c r="Z733" s="166"/>
      <c r="AA733" s="166"/>
      <c r="AB733" s="166"/>
      <c r="AC733" s="166"/>
      <c r="AD733" s="166"/>
      <c r="AE733" s="166"/>
      <c r="AF733" s="166"/>
      <c r="AG733" s="166"/>
      <c r="AH733" s="166"/>
      <c r="AI733" s="166"/>
      <c r="AJ733" s="166"/>
      <c r="AK733" s="166"/>
      <c r="AL733" s="166"/>
      <c r="AM733" s="166"/>
      <c r="AN733" s="166"/>
      <c r="AO733" s="166"/>
      <c r="AP733" s="166"/>
      <c r="AQ733" s="166"/>
      <c r="AR733" s="166"/>
      <c r="AS733" s="166"/>
      <c r="AT733" s="166"/>
      <c r="AU733" s="166"/>
      <c r="AV733" s="166"/>
      <c r="AW733" s="166"/>
      <c r="AX733" s="166"/>
      <c r="AY733" s="166"/>
      <c r="AZ733" s="166"/>
      <c r="BA733" s="166"/>
      <c r="BB733" s="166"/>
      <c r="BC733" s="166"/>
      <c r="BD733" s="166"/>
      <c r="BE733" s="166"/>
      <c r="BF733" s="166"/>
      <c r="BG733" s="166"/>
      <c r="BH733" s="166"/>
      <c r="BI733" s="166"/>
      <c r="BJ733" s="166"/>
      <c r="BK733" s="166"/>
      <c r="BL733" s="166"/>
      <c r="BM733" s="166"/>
      <c r="BN733" s="166"/>
      <c r="BO733" s="166"/>
      <c r="BP733" s="166"/>
      <c r="BQ733" s="166"/>
      <c r="BR733" s="166"/>
      <c r="BS733" s="166"/>
      <c r="BT733" s="166"/>
      <c r="BU733" s="166"/>
      <c r="BV733" s="166"/>
      <c r="BW733" s="166"/>
      <c r="BX733" s="166"/>
      <c r="BY733" s="166"/>
      <c r="BZ733" s="166"/>
      <c r="CA733" s="166"/>
      <c r="CB733" s="166"/>
      <c r="CC733" s="166"/>
      <c r="CD733" s="166"/>
      <c r="CE733" s="166"/>
      <c r="CF733" s="166"/>
      <c r="CG733" s="166"/>
      <c r="CH733" s="166"/>
      <c r="CI733" s="166"/>
      <c r="CJ733" s="166"/>
      <c r="CK733" s="166"/>
      <c r="CL733" s="166"/>
      <c r="CM733" s="166"/>
      <c r="CN733" s="166"/>
      <c r="CO733" s="166"/>
      <c r="CP733" s="166"/>
      <c r="CQ733" s="166"/>
      <c r="CR733" s="166"/>
      <c r="CS733" s="166"/>
      <c r="CT733" s="166"/>
      <c r="CU733" s="166"/>
      <c r="CV733" s="166"/>
      <c r="CW733" s="166"/>
      <c r="CX733" s="166"/>
      <c r="CY733" s="166"/>
      <c r="CZ733" s="166"/>
    </row>
    <row r="734" spans="1:104" ht="11.25" customHeight="1" x14ac:dyDescent="0.2">
      <c r="A734" s="166"/>
      <c r="B734" s="166"/>
      <c r="C734" s="166"/>
      <c r="D734" s="166"/>
      <c r="E734" s="166"/>
      <c r="F734" s="166"/>
      <c r="G734" s="166"/>
      <c r="H734" s="166"/>
      <c r="I734" s="166"/>
      <c r="J734" s="166"/>
      <c r="K734" s="166"/>
      <c r="L734" s="166"/>
      <c r="M734" s="166"/>
      <c r="N734" s="166"/>
      <c r="O734" s="166"/>
      <c r="P734" s="166"/>
      <c r="Q734" s="166"/>
      <c r="R734" s="166"/>
      <c r="S734" s="166"/>
      <c r="T734" s="168"/>
      <c r="U734" s="169"/>
      <c r="V734" s="169"/>
      <c r="W734" s="166"/>
      <c r="X734" s="166"/>
      <c r="Y734" s="166"/>
      <c r="Z734" s="166"/>
      <c r="AA734" s="166"/>
      <c r="AB734" s="166"/>
      <c r="AC734" s="166"/>
      <c r="AD734" s="166"/>
      <c r="AE734" s="166"/>
      <c r="AF734" s="166"/>
      <c r="AG734" s="166"/>
      <c r="AH734" s="166"/>
      <c r="AI734" s="166"/>
      <c r="AJ734" s="166"/>
      <c r="AK734" s="166"/>
      <c r="AL734" s="166"/>
      <c r="AM734" s="166"/>
      <c r="AN734" s="166"/>
      <c r="AO734" s="166"/>
      <c r="AP734" s="166"/>
      <c r="AQ734" s="166"/>
      <c r="AR734" s="166"/>
      <c r="AS734" s="166"/>
      <c r="AT734" s="166"/>
      <c r="AU734" s="166"/>
      <c r="AV734" s="166"/>
      <c r="AW734" s="166"/>
      <c r="AX734" s="166"/>
      <c r="AY734" s="166"/>
      <c r="AZ734" s="166"/>
      <c r="BA734" s="166"/>
      <c r="BB734" s="166"/>
      <c r="BC734" s="166"/>
      <c r="BD734" s="166"/>
      <c r="BE734" s="166"/>
      <c r="BF734" s="166"/>
      <c r="BG734" s="166"/>
      <c r="BH734" s="166"/>
      <c r="BI734" s="166"/>
      <c r="BJ734" s="166"/>
      <c r="BK734" s="166"/>
      <c r="BL734" s="166"/>
      <c r="BM734" s="166"/>
      <c r="BN734" s="166"/>
      <c r="BO734" s="166"/>
      <c r="BP734" s="166"/>
      <c r="BQ734" s="166"/>
      <c r="BR734" s="166"/>
      <c r="BS734" s="166"/>
      <c r="BT734" s="166"/>
      <c r="BU734" s="166"/>
      <c r="BV734" s="166"/>
      <c r="BW734" s="166"/>
      <c r="BX734" s="166"/>
      <c r="BY734" s="166"/>
      <c r="BZ734" s="166"/>
      <c r="CA734" s="166"/>
      <c r="CB734" s="166"/>
      <c r="CC734" s="166"/>
      <c r="CD734" s="166"/>
      <c r="CE734" s="166"/>
      <c r="CF734" s="166"/>
      <c r="CG734" s="166"/>
      <c r="CH734" s="166"/>
      <c r="CI734" s="166"/>
      <c r="CJ734" s="166"/>
      <c r="CK734" s="166"/>
      <c r="CL734" s="166"/>
      <c r="CM734" s="166"/>
      <c r="CN734" s="166"/>
      <c r="CO734" s="166"/>
      <c r="CP734" s="166"/>
      <c r="CQ734" s="166"/>
      <c r="CR734" s="166"/>
      <c r="CS734" s="166"/>
      <c r="CT734" s="166"/>
      <c r="CU734" s="166"/>
      <c r="CV734" s="166"/>
      <c r="CW734" s="166"/>
      <c r="CX734" s="166"/>
      <c r="CY734" s="166"/>
      <c r="CZ734" s="166"/>
    </row>
    <row r="735" spans="1:104" ht="11.25" customHeight="1" x14ac:dyDescent="0.2">
      <c r="A735" s="166"/>
      <c r="B735" s="166"/>
      <c r="C735" s="166"/>
      <c r="D735" s="166"/>
      <c r="E735" s="166"/>
      <c r="F735" s="166"/>
      <c r="G735" s="166"/>
      <c r="H735" s="166"/>
      <c r="I735" s="166"/>
      <c r="J735" s="166"/>
      <c r="K735" s="166"/>
      <c r="L735" s="166"/>
      <c r="M735" s="166"/>
      <c r="N735" s="166"/>
      <c r="O735" s="166"/>
      <c r="P735" s="166"/>
      <c r="Q735" s="166"/>
      <c r="R735" s="166"/>
      <c r="S735" s="166"/>
      <c r="T735" s="168"/>
      <c r="U735" s="169"/>
      <c r="V735" s="169"/>
      <c r="W735" s="166"/>
      <c r="X735" s="166"/>
      <c r="Y735" s="166"/>
      <c r="Z735" s="166"/>
      <c r="AA735" s="166"/>
      <c r="AB735" s="166"/>
      <c r="AC735" s="166"/>
      <c r="AD735" s="166"/>
      <c r="AE735" s="166"/>
      <c r="AF735" s="166"/>
      <c r="AG735" s="166"/>
      <c r="AH735" s="166"/>
      <c r="AI735" s="166"/>
      <c r="AJ735" s="166"/>
      <c r="AK735" s="166"/>
      <c r="AL735" s="166"/>
      <c r="AM735" s="166"/>
      <c r="AN735" s="166"/>
      <c r="AO735" s="166"/>
      <c r="AP735" s="166"/>
      <c r="AQ735" s="166"/>
      <c r="AR735" s="166"/>
      <c r="AS735" s="166"/>
      <c r="AT735" s="166"/>
      <c r="AU735" s="166"/>
      <c r="AV735" s="166"/>
      <c r="AW735" s="166"/>
      <c r="AX735" s="166"/>
      <c r="AY735" s="166"/>
      <c r="AZ735" s="166"/>
      <c r="BA735" s="166"/>
      <c r="BB735" s="166"/>
      <c r="BC735" s="166"/>
      <c r="BD735" s="166"/>
      <c r="BE735" s="166"/>
      <c r="BF735" s="166"/>
      <c r="BG735" s="166"/>
      <c r="BH735" s="166"/>
      <c r="BI735" s="166"/>
      <c r="BJ735" s="166"/>
      <c r="BK735" s="166"/>
      <c r="BL735" s="166"/>
      <c r="BM735" s="166"/>
      <c r="BN735" s="166"/>
      <c r="BO735" s="166"/>
      <c r="BP735" s="166"/>
      <c r="BQ735" s="166"/>
      <c r="BR735" s="166"/>
      <c r="BS735" s="166"/>
      <c r="BT735" s="166"/>
      <c r="BU735" s="166"/>
      <c r="BV735" s="166"/>
      <c r="BW735" s="166"/>
      <c r="BX735" s="166"/>
      <c r="BY735" s="166"/>
      <c r="BZ735" s="166"/>
      <c r="CA735" s="166"/>
      <c r="CB735" s="166"/>
      <c r="CC735" s="166"/>
      <c r="CD735" s="166"/>
      <c r="CE735" s="166"/>
      <c r="CF735" s="166"/>
      <c r="CG735" s="166"/>
      <c r="CH735" s="166"/>
      <c r="CI735" s="166"/>
      <c r="CJ735" s="166"/>
      <c r="CK735" s="166"/>
      <c r="CL735" s="166"/>
      <c r="CM735" s="166"/>
      <c r="CN735" s="166"/>
      <c r="CO735" s="166"/>
      <c r="CP735" s="166"/>
      <c r="CQ735" s="166"/>
      <c r="CR735" s="166"/>
      <c r="CS735" s="166"/>
      <c r="CT735" s="166"/>
      <c r="CU735" s="166"/>
      <c r="CV735" s="166"/>
      <c r="CW735" s="166"/>
      <c r="CX735" s="166"/>
      <c r="CY735" s="166"/>
      <c r="CZ735" s="166"/>
    </row>
    <row r="736" spans="1:104" ht="11.25" customHeight="1" x14ac:dyDescent="0.2">
      <c r="A736" s="166"/>
      <c r="B736" s="166"/>
      <c r="C736" s="166"/>
      <c r="D736" s="166"/>
      <c r="E736" s="166"/>
      <c r="F736" s="166"/>
      <c r="G736" s="166"/>
      <c r="H736" s="166"/>
      <c r="I736" s="166"/>
      <c r="J736" s="166"/>
      <c r="K736" s="166"/>
      <c r="L736" s="166"/>
      <c r="M736" s="166"/>
      <c r="N736" s="166"/>
      <c r="O736" s="166"/>
      <c r="P736" s="166"/>
      <c r="Q736" s="166"/>
      <c r="R736" s="166"/>
      <c r="S736" s="166"/>
      <c r="T736" s="168"/>
      <c r="U736" s="169"/>
      <c r="V736" s="169"/>
      <c r="W736" s="166"/>
      <c r="X736" s="166"/>
      <c r="Y736" s="166"/>
      <c r="Z736" s="166"/>
      <c r="AA736" s="166"/>
      <c r="AB736" s="166"/>
      <c r="AC736" s="166"/>
      <c r="AD736" s="166"/>
      <c r="AE736" s="166"/>
      <c r="AF736" s="166"/>
      <c r="AG736" s="166"/>
      <c r="AH736" s="166"/>
      <c r="AI736" s="166"/>
      <c r="AJ736" s="166"/>
      <c r="AK736" s="166"/>
      <c r="AL736" s="166"/>
      <c r="AM736" s="166"/>
      <c r="AN736" s="166"/>
      <c r="AO736" s="166"/>
      <c r="AP736" s="166"/>
      <c r="AQ736" s="166"/>
      <c r="AR736" s="166"/>
      <c r="AS736" s="166"/>
      <c r="AT736" s="166"/>
      <c r="AU736" s="166"/>
      <c r="AV736" s="166"/>
      <c r="AW736" s="166"/>
      <c r="AX736" s="166"/>
      <c r="AY736" s="166"/>
      <c r="AZ736" s="166"/>
      <c r="BA736" s="166"/>
      <c r="BB736" s="166"/>
      <c r="BC736" s="166"/>
      <c r="BD736" s="166"/>
      <c r="BE736" s="166"/>
      <c r="BF736" s="166"/>
      <c r="BG736" s="166"/>
      <c r="BH736" s="166"/>
      <c r="BI736" s="166"/>
      <c r="BJ736" s="166"/>
      <c r="BK736" s="166"/>
      <c r="BL736" s="166"/>
      <c r="BM736" s="166"/>
      <c r="BN736" s="166"/>
      <c r="BO736" s="166"/>
      <c r="BP736" s="166"/>
      <c r="BQ736" s="166"/>
      <c r="BR736" s="166"/>
      <c r="BS736" s="166"/>
      <c r="BT736" s="166"/>
      <c r="BU736" s="166"/>
      <c r="BV736" s="166"/>
      <c r="BW736" s="166"/>
      <c r="BX736" s="166"/>
      <c r="BY736" s="166"/>
      <c r="BZ736" s="166"/>
      <c r="CA736" s="166"/>
      <c r="CB736" s="166"/>
      <c r="CC736" s="166"/>
      <c r="CD736" s="166"/>
      <c r="CE736" s="166"/>
      <c r="CF736" s="166"/>
      <c r="CG736" s="166"/>
      <c r="CH736" s="166"/>
      <c r="CI736" s="166"/>
      <c r="CJ736" s="166"/>
      <c r="CK736" s="166"/>
      <c r="CL736" s="166"/>
      <c r="CM736" s="166"/>
      <c r="CN736" s="166"/>
      <c r="CO736" s="166"/>
      <c r="CP736" s="166"/>
      <c r="CQ736" s="166"/>
      <c r="CR736" s="166"/>
      <c r="CS736" s="166"/>
      <c r="CT736" s="166"/>
      <c r="CU736" s="166"/>
      <c r="CV736" s="166"/>
      <c r="CW736" s="166"/>
      <c r="CX736" s="166"/>
      <c r="CY736" s="166"/>
      <c r="CZ736" s="166"/>
    </row>
    <row r="737" spans="1:104" ht="11.25" customHeight="1" x14ac:dyDescent="0.2">
      <c r="A737" s="166"/>
      <c r="B737" s="166"/>
      <c r="C737" s="166"/>
      <c r="D737" s="166"/>
      <c r="E737" s="166"/>
      <c r="F737" s="166"/>
      <c r="G737" s="166"/>
      <c r="H737" s="166"/>
      <c r="I737" s="166"/>
      <c r="J737" s="166"/>
      <c r="K737" s="166"/>
      <c r="L737" s="166"/>
      <c r="M737" s="166"/>
      <c r="N737" s="166"/>
      <c r="O737" s="166"/>
      <c r="P737" s="166"/>
      <c r="Q737" s="166"/>
      <c r="R737" s="166"/>
      <c r="S737" s="166"/>
      <c r="T737" s="168"/>
      <c r="U737" s="169"/>
      <c r="V737" s="169"/>
      <c r="W737" s="166"/>
      <c r="X737" s="166"/>
      <c r="Y737" s="166"/>
      <c r="Z737" s="166"/>
      <c r="AA737" s="166"/>
      <c r="AB737" s="166"/>
      <c r="AC737" s="166"/>
      <c r="AD737" s="166"/>
      <c r="AE737" s="166"/>
      <c r="AF737" s="166"/>
      <c r="AG737" s="166"/>
      <c r="AH737" s="166"/>
      <c r="AI737" s="166"/>
      <c r="AJ737" s="166"/>
      <c r="AK737" s="166"/>
      <c r="AL737" s="166"/>
      <c r="AM737" s="166"/>
      <c r="AN737" s="166"/>
      <c r="AO737" s="166"/>
      <c r="AP737" s="166"/>
      <c r="AQ737" s="166"/>
      <c r="AR737" s="166"/>
      <c r="AS737" s="166"/>
      <c r="AT737" s="166"/>
      <c r="AU737" s="166"/>
      <c r="AV737" s="166"/>
      <c r="AW737" s="166"/>
      <c r="AX737" s="166"/>
      <c r="AY737" s="166"/>
      <c r="AZ737" s="166"/>
      <c r="BA737" s="166"/>
      <c r="BB737" s="166"/>
      <c r="BC737" s="166"/>
      <c r="BD737" s="166"/>
      <c r="BE737" s="166"/>
      <c r="BF737" s="166"/>
      <c r="BG737" s="166"/>
      <c r="BH737" s="166"/>
      <c r="BI737" s="166"/>
      <c r="BJ737" s="166"/>
      <c r="BK737" s="166"/>
      <c r="BL737" s="166"/>
      <c r="BM737" s="166"/>
      <c r="BN737" s="166"/>
      <c r="BO737" s="166"/>
      <c r="BP737" s="166"/>
      <c r="BQ737" s="166"/>
      <c r="BR737" s="166"/>
      <c r="BS737" s="166"/>
      <c r="BT737" s="166"/>
      <c r="BU737" s="166"/>
      <c r="BV737" s="166"/>
      <c r="BW737" s="166"/>
      <c r="BX737" s="166"/>
      <c r="BY737" s="166"/>
      <c r="BZ737" s="166"/>
      <c r="CA737" s="166"/>
      <c r="CB737" s="166"/>
      <c r="CC737" s="166"/>
      <c r="CD737" s="166"/>
      <c r="CE737" s="166"/>
      <c r="CF737" s="166"/>
      <c r="CG737" s="166"/>
      <c r="CH737" s="166"/>
      <c r="CI737" s="166"/>
      <c r="CJ737" s="166"/>
      <c r="CK737" s="166"/>
      <c r="CL737" s="166"/>
      <c r="CM737" s="166"/>
      <c r="CN737" s="166"/>
      <c r="CO737" s="166"/>
      <c r="CP737" s="166"/>
      <c r="CQ737" s="166"/>
      <c r="CR737" s="166"/>
      <c r="CS737" s="166"/>
      <c r="CT737" s="166"/>
      <c r="CU737" s="166"/>
      <c r="CV737" s="166"/>
      <c r="CW737" s="166"/>
      <c r="CX737" s="166"/>
      <c r="CY737" s="166"/>
      <c r="CZ737" s="166"/>
    </row>
    <row r="738" spans="1:104" ht="11.25" customHeight="1" x14ac:dyDescent="0.2">
      <c r="A738" s="166"/>
      <c r="B738" s="166"/>
      <c r="C738" s="166"/>
      <c r="D738" s="166"/>
      <c r="E738" s="166"/>
      <c r="F738" s="166"/>
      <c r="G738" s="166"/>
      <c r="H738" s="166"/>
      <c r="I738" s="166"/>
      <c r="J738" s="166"/>
      <c r="K738" s="166"/>
      <c r="L738" s="166"/>
      <c r="M738" s="166"/>
      <c r="N738" s="166"/>
      <c r="O738" s="166"/>
      <c r="P738" s="166"/>
      <c r="Q738" s="166"/>
      <c r="R738" s="166"/>
      <c r="S738" s="166"/>
      <c r="T738" s="168"/>
      <c r="U738" s="169"/>
      <c r="V738" s="169"/>
      <c r="W738" s="166"/>
      <c r="X738" s="166"/>
      <c r="Y738" s="166"/>
      <c r="Z738" s="166"/>
      <c r="AA738" s="166"/>
      <c r="AB738" s="166"/>
      <c r="AC738" s="166"/>
      <c r="AD738" s="166"/>
      <c r="AE738" s="166"/>
      <c r="AF738" s="166"/>
      <c r="AG738" s="166"/>
      <c r="AH738" s="166"/>
      <c r="AI738" s="166"/>
      <c r="AJ738" s="166"/>
      <c r="AK738" s="166"/>
      <c r="AL738" s="166"/>
      <c r="AM738" s="166"/>
      <c r="AN738" s="166"/>
      <c r="AO738" s="166"/>
      <c r="AP738" s="166"/>
      <c r="AQ738" s="166"/>
      <c r="AR738" s="166"/>
      <c r="AS738" s="166"/>
      <c r="AT738" s="166"/>
      <c r="AU738" s="166"/>
      <c r="AV738" s="166"/>
      <c r="AW738" s="166"/>
      <c r="AX738" s="166"/>
      <c r="AY738" s="166"/>
      <c r="AZ738" s="166"/>
      <c r="BA738" s="166"/>
      <c r="BB738" s="166"/>
      <c r="BC738" s="166"/>
      <c r="BD738" s="166"/>
      <c r="BE738" s="166"/>
      <c r="BF738" s="166"/>
      <c r="BG738" s="166"/>
      <c r="BH738" s="166"/>
      <c r="BI738" s="166"/>
      <c r="BJ738" s="166"/>
      <c r="BK738" s="166"/>
      <c r="BL738" s="166"/>
      <c r="BM738" s="166"/>
      <c r="BN738" s="166"/>
      <c r="BO738" s="166"/>
      <c r="BP738" s="166"/>
      <c r="BQ738" s="166"/>
      <c r="BR738" s="166"/>
      <c r="BS738" s="166"/>
      <c r="BT738" s="166"/>
      <c r="BU738" s="166"/>
      <c r="BV738" s="166"/>
      <c r="BW738" s="166"/>
      <c r="BX738" s="166"/>
      <c r="BY738" s="166"/>
      <c r="BZ738" s="166"/>
      <c r="CA738" s="166"/>
      <c r="CB738" s="166"/>
      <c r="CC738" s="166"/>
      <c r="CD738" s="166"/>
      <c r="CE738" s="166"/>
      <c r="CF738" s="166"/>
      <c r="CG738" s="166"/>
      <c r="CH738" s="166"/>
      <c r="CI738" s="166"/>
      <c r="CJ738" s="166"/>
      <c r="CK738" s="166"/>
      <c r="CL738" s="166"/>
      <c r="CM738" s="166"/>
      <c r="CN738" s="166"/>
      <c r="CO738" s="166"/>
      <c r="CP738" s="166"/>
      <c r="CQ738" s="166"/>
      <c r="CR738" s="166"/>
      <c r="CS738" s="166"/>
      <c r="CT738" s="166"/>
      <c r="CU738" s="166"/>
      <c r="CV738" s="166"/>
      <c r="CW738" s="166"/>
      <c r="CX738" s="166"/>
      <c r="CY738" s="166"/>
      <c r="CZ738" s="166"/>
    </row>
    <row r="739" spans="1:104" ht="11.25" customHeight="1" x14ac:dyDescent="0.2">
      <c r="A739" s="166"/>
      <c r="B739" s="166"/>
      <c r="C739" s="166"/>
      <c r="D739" s="166"/>
      <c r="E739" s="166"/>
      <c r="F739" s="166"/>
      <c r="G739" s="166"/>
      <c r="H739" s="166"/>
      <c r="I739" s="166"/>
      <c r="J739" s="166"/>
      <c r="K739" s="166"/>
      <c r="L739" s="166"/>
      <c r="M739" s="166"/>
      <c r="N739" s="166"/>
      <c r="O739" s="166"/>
      <c r="P739" s="166"/>
      <c r="Q739" s="166"/>
      <c r="R739" s="166"/>
      <c r="S739" s="166"/>
      <c r="T739" s="168"/>
      <c r="U739" s="169"/>
      <c r="V739" s="169"/>
      <c r="W739" s="166"/>
      <c r="X739" s="166"/>
      <c r="Y739" s="166"/>
      <c r="Z739" s="166"/>
      <c r="AA739" s="166"/>
      <c r="AB739" s="166"/>
      <c r="AC739" s="166"/>
      <c r="AD739" s="166"/>
      <c r="AE739" s="166"/>
      <c r="AF739" s="166"/>
      <c r="AG739" s="166"/>
      <c r="AH739" s="166"/>
      <c r="AI739" s="166"/>
      <c r="AJ739" s="166"/>
      <c r="AK739" s="166"/>
      <c r="AL739" s="166"/>
      <c r="AM739" s="166"/>
      <c r="AN739" s="166"/>
      <c r="AO739" s="166"/>
      <c r="AP739" s="166"/>
      <c r="AQ739" s="166"/>
      <c r="AR739" s="166"/>
      <c r="AS739" s="166"/>
      <c r="AT739" s="166"/>
      <c r="AU739" s="166"/>
      <c r="AV739" s="166"/>
      <c r="AW739" s="166"/>
      <c r="AX739" s="166"/>
      <c r="AY739" s="166"/>
      <c r="AZ739" s="166"/>
      <c r="BA739" s="166"/>
      <c r="BB739" s="166"/>
      <c r="BC739" s="166"/>
      <c r="BD739" s="166"/>
      <c r="BE739" s="166"/>
      <c r="BF739" s="166"/>
      <c r="BG739" s="166"/>
      <c r="BH739" s="166"/>
      <c r="BI739" s="166"/>
      <c r="BJ739" s="166"/>
      <c r="BK739" s="166"/>
      <c r="BL739" s="166"/>
      <c r="BM739" s="166"/>
      <c r="BN739" s="166"/>
      <c r="BO739" s="166"/>
      <c r="BP739" s="166"/>
      <c r="BQ739" s="166"/>
      <c r="BR739" s="166"/>
      <c r="BS739" s="166"/>
      <c r="BT739" s="166"/>
      <c r="BU739" s="166"/>
      <c r="BV739" s="166"/>
      <c r="BW739" s="166"/>
      <c r="BX739" s="166"/>
      <c r="BY739" s="166"/>
      <c r="BZ739" s="166"/>
      <c r="CA739" s="166"/>
      <c r="CB739" s="166"/>
      <c r="CC739" s="166"/>
      <c r="CD739" s="166"/>
      <c r="CE739" s="166"/>
      <c r="CF739" s="166"/>
      <c r="CG739" s="166"/>
      <c r="CH739" s="166"/>
      <c r="CI739" s="166"/>
      <c r="CJ739" s="166"/>
      <c r="CK739" s="166"/>
      <c r="CL739" s="166"/>
      <c r="CM739" s="166"/>
      <c r="CN739" s="166"/>
      <c r="CO739" s="166"/>
      <c r="CP739" s="166"/>
      <c r="CQ739" s="166"/>
      <c r="CR739" s="166"/>
      <c r="CS739" s="166"/>
      <c r="CT739" s="166"/>
      <c r="CU739" s="166"/>
      <c r="CV739" s="166"/>
      <c r="CW739" s="166"/>
      <c r="CX739" s="166"/>
      <c r="CY739" s="166"/>
      <c r="CZ739" s="166"/>
    </row>
    <row r="740" spans="1:104" ht="11.25" customHeight="1" x14ac:dyDescent="0.2">
      <c r="A740" s="166"/>
      <c r="B740" s="166"/>
      <c r="C740" s="166"/>
      <c r="D740" s="166"/>
      <c r="E740" s="166"/>
      <c r="F740" s="166"/>
      <c r="G740" s="166"/>
      <c r="H740" s="166"/>
      <c r="I740" s="166"/>
      <c r="J740" s="166"/>
      <c r="K740" s="166"/>
      <c r="L740" s="166"/>
      <c r="M740" s="166"/>
      <c r="N740" s="166"/>
      <c r="O740" s="166"/>
      <c r="P740" s="166"/>
      <c r="Q740" s="166"/>
      <c r="R740" s="166"/>
      <c r="S740" s="166"/>
      <c r="T740" s="168"/>
      <c r="U740" s="169"/>
      <c r="V740" s="169"/>
      <c r="W740" s="166"/>
      <c r="X740" s="166"/>
      <c r="Y740" s="166"/>
      <c r="Z740" s="166"/>
      <c r="AA740" s="166"/>
      <c r="AB740" s="166"/>
      <c r="AC740" s="166"/>
      <c r="AD740" s="166"/>
      <c r="AE740" s="166"/>
      <c r="AF740" s="166"/>
      <c r="AG740" s="166"/>
      <c r="AH740" s="166"/>
      <c r="AI740" s="166"/>
      <c r="AJ740" s="166"/>
      <c r="AK740" s="166"/>
      <c r="AL740" s="166"/>
      <c r="AM740" s="166"/>
      <c r="AN740" s="166"/>
      <c r="AO740" s="166"/>
      <c r="AP740" s="166"/>
      <c r="AQ740" s="166"/>
      <c r="AR740" s="166"/>
      <c r="AS740" s="166"/>
      <c r="AT740" s="166"/>
      <c r="AU740" s="166"/>
      <c r="AV740" s="166"/>
      <c r="AW740" s="166"/>
      <c r="AX740" s="166"/>
      <c r="AY740" s="166"/>
      <c r="AZ740" s="166"/>
      <c r="BA740" s="166"/>
      <c r="BB740" s="166"/>
      <c r="BC740" s="166"/>
      <c r="BD740" s="166"/>
      <c r="BE740" s="166"/>
      <c r="BF740" s="166"/>
      <c r="BG740" s="166"/>
      <c r="BH740" s="166"/>
      <c r="BI740" s="166"/>
      <c r="BJ740" s="166"/>
      <c r="BK740" s="166"/>
      <c r="BL740" s="166"/>
      <c r="BM740" s="166"/>
      <c r="BN740" s="166"/>
      <c r="BO740" s="166"/>
      <c r="BP740" s="166"/>
      <c r="BQ740" s="166"/>
      <c r="BR740" s="166"/>
      <c r="BS740" s="166"/>
      <c r="BT740" s="166"/>
      <c r="BU740" s="166"/>
      <c r="BV740" s="166"/>
      <c r="BW740" s="166"/>
      <c r="BX740" s="166"/>
      <c r="BY740" s="166"/>
      <c r="BZ740" s="166"/>
      <c r="CA740" s="166"/>
      <c r="CB740" s="166"/>
      <c r="CC740" s="166"/>
      <c r="CD740" s="166"/>
      <c r="CE740" s="166"/>
      <c r="CF740" s="166"/>
      <c r="CG740" s="166"/>
      <c r="CH740" s="166"/>
      <c r="CI740" s="166"/>
      <c r="CJ740" s="166"/>
      <c r="CK740" s="166"/>
      <c r="CL740" s="166"/>
      <c r="CM740" s="166"/>
      <c r="CN740" s="166"/>
      <c r="CO740" s="166"/>
      <c r="CP740" s="166"/>
      <c r="CQ740" s="166"/>
      <c r="CR740" s="166"/>
      <c r="CS740" s="166"/>
      <c r="CT740" s="166"/>
      <c r="CU740" s="166"/>
      <c r="CV740" s="166"/>
      <c r="CW740" s="166"/>
      <c r="CX740" s="166"/>
      <c r="CY740" s="166"/>
      <c r="CZ740" s="166"/>
    </row>
    <row r="741" spans="1:104" ht="11.25" customHeight="1" x14ac:dyDescent="0.2">
      <c r="A741" s="166"/>
      <c r="B741" s="166"/>
      <c r="C741" s="166"/>
      <c r="D741" s="166"/>
      <c r="E741" s="166"/>
      <c r="F741" s="166"/>
      <c r="G741" s="166"/>
      <c r="H741" s="166"/>
      <c r="I741" s="166"/>
      <c r="J741" s="166"/>
      <c r="K741" s="166"/>
      <c r="L741" s="166"/>
      <c r="M741" s="166"/>
      <c r="N741" s="166"/>
      <c r="O741" s="166"/>
      <c r="P741" s="166"/>
      <c r="Q741" s="166"/>
      <c r="R741" s="166"/>
      <c r="S741" s="166"/>
      <c r="T741" s="168"/>
      <c r="U741" s="169"/>
      <c r="V741" s="169"/>
      <c r="W741" s="166"/>
      <c r="X741" s="166"/>
      <c r="Y741" s="166"/>
      <c r="Z741" s="166"/>
      <c r="AA741" s="166"/>
      <c r="AB741" s="166"/>
      <c r="AC741" s="166"/>
      <c r="AD741" s="166"/>
      <c r="AE741" s="166"/>
      <c r="AF741" s="166"/>
      <c r="AG741" s="166"/>
      <c r="AH741" s="166"/>
      <c r="AI741" s="166"/>
      <c r="AJ741" s="166"/>
      <c r="AK741" s="166"/>
      <c r="AL741" s="166"/>
      <c r="AM741" s="166"/>
      <c r="AN741" s="166"/>
      <c r="AO741" s="166"/>
      <c r="AP741" s="166"/>
      <c r="AQ741" s="166"/>
      <c r="AR741" s="166"/>
      <c r="AS741" s="166"/>
      <c r="AT741" s="166"/>
      <c r="AU741" s="166"/>
      <c r="AV741" s="166"/>
      <c r="AW741" s="166"/>
      <c r="AX741" s="166"/>
      <c r="AY741" s="166"/>
      <c r="AZ741" s="166"/>
      <c r="BA741" s="166"/>
      <c r="BB741" s="166"/>
      <c r="BC741" s="166"/>
      <c r="BD741" s="166"/>
      <c r="BE741" s="166"/>
      <c r="BF741" s="166"/>
      <c r="BG741" s="166"/>
      <c r="BH741" s="166"/>
      <c r="BI741" s="166"/>
      <c r="BJ741" s="166"/>
      <c r="BK741" s="166"/>
      <c r="BL741" s="166"/>
      <c r="BM741" s="166"/>
      <c r="BN741" s="166"/>
      <c r="BO741" s="166"/>
      <c r="BP741" s="166"/>
      <c r="BQ741" s="166"/>
      <c r="BR741" s="166"/>
      <c r="BS741" s="166"/>
      <c r="BT741" s="166"/>
      <c r="BU741" s="166"/>
      <c r="BV741" s="166"/>
      <c r="BW741" s="166"/>
      <c r="BX741" s="166"/>
      <c r="BY741" s="166"/>
      <c r="BZ741" s="166"/>
      <c r="CA741" s="166"/>
      <c r="CB741" s="166"/>
      <c r="CC741" s="166"/>
      <c r="CD741" s="166"/>
      <c r="CE741" s="166"/>
      <c r="CF741" s="166"/>
      <c r="CG741" s="166"/>
      <c r="CH741" s="166"/>
      <c r="CI741" s="166"/>
      <c r="CJ741" s="166"/>
      <c r="CK741" s="166"/>
      <c r="CL741" s="166"/>
      <c r="CM741" s="166"/>
      <c r="CN741" s="166"/>
      <c r="CO741" s="166"/>
      <c r="CP741" s="166"/>
      <c r="CQ741" s="166"/>
      <c r="CR741" s="166"/>
      <c r="CS741" s="166"/>
      <c r="CT741" s="166"/>
      <c r="CU741" s="166"/>
      <c r="CV741" s="166"/>
      <c r="CW741" s="166"/>
      <c r="CX741" s="166"/>
      <c r="CY741" s="166"/>
      <c r="CZ741" s="166"/>
    </row>
    <row r="742" spans="1:104" ht="11.25" customHeight="1" x14ac:dyDescent="0.2">
      <c r="A742" s="166"/>
      <c r="B742" s="166"/>
      <c r="C742" s="166"/>
      <c r="D742" s="166"/>
      <c r="E742" s="166"/>
      <c r="F742" s="166"/>
      <c r="G742" s="166"/>
      <c r="H742" s="166"/>
      <c r="I742" s="166"/>
      <c r="J742" s="166"/>
      <c r="K742" s="166"/>
      <c r="L742" s="166"/>
      <c r="M742" s="166"/>
      <c r="N742" s="166"/>
      <c r="O742" s="166"/>
      <c r="P742" s="166"/>
      <c r="Q742" s="166"/>
      <c r="R742" s="166"/>
      <c r="S742" s="166"/>
      <c r="T742" s="168"/>
      <c r="U742" s="169"/>
      <c r="V742" s="169"/>
      <c r="W742" s="166"/>
      <c r="X742" s="166"/>
      <c r="Y742" s="166"/>
      <c r="Z742" s="166"/>
      <c r="AA742" s="166"/>
      <c r="AB742" s="166"/>
      <c r="AC742" s="166"/>
      <c r="AD742" s="166"/>
      <c r="AE742" s="166"/>
      <c r="AF742" s="166"/>
      <c r="AG742" s="166"/>
      <c r="AH742" s="166"/>
      <c r="AI742" s="166"/>
      <c r="AJ742" s="166"/>
      <c r="AK742" s="166"/>
      <c r="AL742" s="166"/>
      <c r="AM742" s="166"/>
      <c r="AN742" s="166"/>
      <c r="AO742" s="166"/>
      <c r="AP742" s="166"/>
      <c r="AQ742" s="166"/>
      <c r="AR742" s="166"/>
      <c r="AS742" s="166"/>
      <c r="AT742" s="166"/>
      <c r="AU742" s="166"/>
      <c r="AV742" s="166"/>
      <c r="AW742" s="166"/>
      <c r="AX742" s="166"/>
      <c r="AY742" s="166"/>
      <c r="AZ742" s="166"/>
      <c r="BA742" s="166"/>
      <c r="BB742" s="166"/>
      <c r="BC742" s="166"/>
      <c r="BD742" s="166"/>
      <c r="BE742" s="166"/>
      <c r="BF742" s="166"/>
      <c r="BG742" s="166"/>
      <c r="BH742" s="166"/>
      <c r="BI742" s="166"/>
      <c r="BJ742" s="166"/>
      <c r="BK742" s="166"/>
      <c r="BL742" s="166"/>
      <c r="BM742" s="166"/>
      <c r="BN742" s="166"/>
      <c r="BO742" s="166"/>
      <c r="BP742" s="166"/>
      <c r="BQ742" s="166"/>
      <c r="BR742" s="166"/>
      <c r="BS742" s="166"/>
      <c r="BT742" s="166"/>
      <c r="BU742" s="166"/>
      <c r="BV742" s="166"/>
      <c r="BW742" s="166"/>
      <c r="BX742" s="166"/>
      <c r="BY742" s="166"/>
      <c r="BZ742" s="166"/>
      <c r="CA742" s="166"/>
      <c r="CB742" s="166"/>
      <c r="CC742" s="166"/>
      <c r="CD742" s="166"/>
      <c r="CE742" s="166"/>
      <c r="CF742" s="166"/>
      <c r="CG742" s="166"/>
      <c r="CH742" s="166"/>
      <c r="CI742" s="166"/>
      <c r="CJ742" s="166"/>
      <c r="CK742" s="166"/>
      <c r="CL742" s="166"/>
      <c r="CM742" s="166"/>
      <c r="CN742" s="166"/>
      <c r="CO742" s="166"/>
      <c r="CP742" s="166"/>
      <c r="CQ742" s="166"/>
      <c r="CR742" s="166"/>
      <c r="CS742" s="166"/>
      <c r="CT742" s="166"/>
      <c r="CU742" s="166"/>
      <c r="CV742" s="166"/>
      <c r="CW742" s="166"/>
      <c r="CX742" s="166"/>
      <c r="CY742" s="166"/>
      <c r="CZ742" s="166"/>
    </row>
    <row r="743" spans="1:104" ht="11.25" customHeight="1" x14ac:dyDescent="0.2">
      <c r="A743" s="166"/>
      <c r="B743" s="166"/>
      <c r="C743" s="166"/>
      <c r="D743" s="166"/>
      <c r="E743" s="166"/>
      <c r="F743" s="166"/>
      <c r="G743" s="166"/>
      <c r="H743" s="166"/>
      <c r="I743" s="166"/>
      <c r="J743" s="166"/>
      <c r="K743" s="166"/>
      <c r="L743" s="166"/>
      <c r="M743" s="166"/>
      <c r="N743" s="166"/>
      <c r="O743" s="166"/>
      <c r="P743" s="166"/>
      <c r="Q743" s="166"/>
      <c r="R743" s="166"/>
      <c r="S743" s="166"/>
      <c r="T743" s="168"/>
      <c r="U743" s="169"/>
      <c r="V743" s="169"/>
      <c r="W743" s="166"/>
      <c r="X743" s="166"/>
      <c r="Y743" s="166"/>
      <c r="Z743" s="166"/>
      <c r="AA743" s="166"/>
      <c r="AB743" s="166"/>
      <c r="AC743" s="166"/>
      <c r="AD743" s="166"/>
      <c r="AE743" s="166"/>
      <c r="AF743" s="166"/>
      <c r="AG743" s="166"/>
      <c r="AH743" s="166"/>
      <c r="AI743" s="166"/>
      <c r="AJ743" s="166"/>
      <c r="AK743" s="166"/>
      <c r="AL743" s="166"/>
      <c r="AM743" s="166"/>
      <c r="AN743" s="166"/>
      <c r="AO743" s="166"/>
      <c r="AP743" s="166"/>
      <c r="AQ743" s="166"/>
      <c r="AR743" s="166"/>
      <c r="AS743" s="166"/>
      <c r="AT743" s="166"/>
      <c r="AU743" s="166"/>
      <c r="AV743" s="166"/>
      <c r="AW743" s="166"/>
      <c r="AX743" s="166"/>
      <c r="AY743" s="166"/>
      <c r="AZ743" s="166"/>
      <c r="BA743" s="166"/>
      <c r="BB743" s="166"/>
      <c r="BC743" s="166"/>
      <c r="BD743" s="166"/>
      <c r="BE743" s="166"/>
      <c r="BF743" s="166"/>
      <c r="BG743" s="166"/>
      <c r="BH743" s="166"/>
      <c r="BI743" s="166"/>
      <c r="BJ743" s="166"/>
      <c r="BK743" s="166"/>
      <c r="BL743" s="166"/>
      <c r="BM743" s="166"/>
      <c r="BN743" s="166"/>
      <c r="BO743" s="166"/>
      <c r="BP743" s="166"/>
      <c r="BQ743" s="166"/>
      <c r="BR743" s="166"/>
      <c r="BS743" s="166"/>
      <c r="BT743" s="166"/>
      <c r="BU743" s="166"/>
      <c r="BV743" s="166"/>
      <c r="BW743" s="166"/>
      <c r="BX743" s="166"/>
      <c r="BY743" s="166"/>
      <c r="BZ743" s="166"/>
      <c r="CA743" s="166"/>
      <c r="CB743" s="166"/>
      <c r="CC743" s="166"/>
      <c r="CD743" s="166"/>
      <c r="CE743" s="166"/>
      <c r="CF743" s="166"/>
      <c r="CG743" s="166"/>
      <c r="CH743" s="166"/>
      <c r="CI743" s="166"/>
      <c r="CJ743" s="166"/>
      <c r="CK743" s="166"/>
      <c r="CL743" s="166"/>
      <c r="CM743" s="166"/>
      <c r="CN743" s="166"/>
      <c r="CO743" s="166"/>
      <c r="CP743" s="166"/>
      <c r="CQ743" s="166"/>
      <c r="CR743" s="166"/>
      <c r="CS743" s="166"/>
      <c r="CT743" s="166"/>
      <c r="CU743" s="166"/>
      <c r="CV743" s="166"/>
      <c r="CW743" s="166"/>
      <c r="CX743" s="166"/>
      <c r="CY743" s="166"/>
      <c r="CZ743" s="166"/>
    </row>
    <row r="744" spans="1:104" ht="11.25" customHeight="1" x14ac:dyDescent="0.2">
      <c r="A744" s="166"/>
      <c r="B744" s="166"/>
      <c r="C744" s="166"/>
      <c r="D744" s="166"/>
      <c r="E744" s="166"/>
      <c r="F744" s="166"/>
      <c r="G744" s="166"/>
      <c r="H744" s="166"/>
      <c r="I744" s="166"/>
      <c r="J744" s="166"/>
      <c r="K744" s="166"/>
      <c r="L744" s="166"/>
      <c r="M744" s="166"/>
      <c r="N744" s="166"/>
      <c r="O744" s="166"/>
      <c r="P744" s="166"/>
      <c r="Q744" s="166"/>
      <c r="R744" s="166"/>
      <c r="S744" s="166"/>
      <c r="T744" s="168"/>
      <c r="U744" s="169"/>
      <c r="V744" s="169"/>
      <c r="W744" s="166"/>
      <c r="X744" s="166"/>
      <c r="Y744" s="166"/>
      <c r="Z744" s="166"/>
      <c r="AA744" s="166"/>
      <c r="AB744" s="166"/>
      <c r="AC744" s="166"/>
      <c r="AD744" s="166"/>
      <c r="AE744" s="166"/>
      <c r="AF744" s="166"/>
      <c r="AG744" s="166"/>
      <c r="AH744" s="166"/>
      <c r="AI744" s="166"/>
      <c r="AJ744" s="166"/>
      <c r="AK744" s="166"/>
      <c r="AL744" s="166"/>
      <c r="AM744" s="166"/>
      <c r="AN744" s="166"/>
      <c r="AO744" s="166"/>
      <c r="AP744" s="166"/>
      <c r="AQ744" s="166"/>
      <c r="AR744" s="166"/>
      <c r="AS744" s="166"/>
      <c r="AT744" s="166"/>
      <c r="AU744" s="166"/>
      <c r="AV744" s="166"/>
      <c r="AW744" s="166"/>
      <c r="AX744" s="166"/>
      <c r="AY744" s="166"/>
      <c r="AZ744" s="166"/>
      <c r="BA744" s="166"/>
      <c r="BB744" s="166"/>
      <c r="BC744" s="166"/>
      <c r="BD744" s="166"/>
      <c r="BE744" s="166"/>
      <c r="BF744" s="166"/>
      <c r="BG744" s="166"/>
      <c r="BH744" s="166"/>
      <c r="BI744" s="166"/>
      <c r="BJ744" s="166"/>
      <c r="BK744" s="166"/>
      <c r="BL744" s="166"/>
      <c r="BM744" s="166"/>
      <c r="BN744" s="166"/>
      <c r="BO744" s="166"/>
      <c r="BP744" s="166"/>
      <c r="BQ744" s="166"/>
      <c r="BR744" s="166"/>
      <c r="BS744" s="166"/>
      <c r="BT744" s="166"/>
      <c r="BU744" s="166"/>
      <c r="BV744" s="166"/>
      <c r="BW744" s="166"/>
      <c r="BX744" s="166"/>
      <c r="BY744" s="166"/>
      <c r="BZ744" s="166"/>
      <c r="CA744" s="166"/>
      <c r="CB744" s="166"/>
      <c r="CC744" s="166"/>
      <c r="CD744" s="166"/>
      <c r="CE744" s="166"/>
      <c r="CF744" s="166"/>
      <c r="CG744" s="166"/>
      <c r="CH744" s="166"/>
      <c r="CI744" s="166"/>
      <c r="CJ744" s="166"/>
      <c r="CK744" s="166"/>
      <c r="CL744" s="166"/>
      <c r="CM744" s="166"/>
      <c r="CN744" s="166"/>
      <c r="CO744" s="166"/>
      <c r="CP744" s="166"/>
      <c r="CQ744" s="166"/>
      <c r="CR744" s="166"/>
      <c r="CS744" s="166"/>
      <c r="CT744" s="166"/>
      <c r="CU744" s="166"/>
      <c r="CV744" s="166"/>
      <c r="CW744" s="166"/>
      <c r="CX744" s="166"/>
      <c r="CY744" s="166"/>
      <c r="CZ744" s="166"/>
    </row>
    <row r="745" spans="1:104" ht="11.25" customHeight="1" x14ac:dyDescent="0.2">
      <c r="A745" s="166"/>
      <c r="B745" s="166"/>
      <c r="C745" s="166"/>
      <c r="D745" s="166"/>
      <c r="E745" s="166"/>
      <c r="F745" s="166"/>
      <c r="G745" s="166"/>
      <c r="H745" s="166"/>
      <c r="I745" s="166"/>
      <c r="J745" s="166"/>
      <c r="K745" s="166"/>
      <c r="L745" s="166"/>
      <c r="M745" s="166"/>
      <c r="N745" s="166"/>
      <c r="O745" s="166"/>
      <c r="P745" s="166"/>
      <c r="Q745" s="166"/>
      <c r="R745" s="166"/>
      <c r="S745" s="166"/>
      <c r="T745" s="168"/>
      <c r="U745" s="169"/>
      <c r="V745" s="169"/>
      <c r="W745" s="166"/>
      <c r="X745" s="166"/>
      <c r="Y745" s="166"/>
      <c r="Z745" s="166"/>
      <c r="AA745" s="166"/>
      <c r="AB745" s="166"/>
      <c r="AC745" s="166"/>
      <c r="AD745" s="166"/>
      <c r="AE745" s="166"/>
      <c r="AF745" s="166"/>
      <c r="AG745" s="166"/>
      <c r="AH745" s="166"/>
      <c r="AI745" s="166"/>
      <c r="AJ745" s="166"/>
      <c r="AK745" s="166"/>
      <c r="AL745" s="166"/>
      <c r="AM745" s="166"/>
      <c r="AN745" s="166"/>
      <c r="AO745" s="166"/>
      <c r="AP745" s="166"/>
      <c r="AQ745" s="166"/>
      <c r="AR745" s="166"/>
      <c r="AS745" s="166"/>
      <c r="AT745" s="166"/>
      <c r="AU745" s="166"/>
      <c r="AV745" s="166"/>
      <c r="AW745" s="166"/>
      <c r="AX745" s="166"/>
      <c r="AY745" s="166"/>
      <c r="AZ745" s="166"/>
      <c r="BA745" s="166"/>
      <c r="BB745" s="166"/>
      <c r="BC745" s="166"/>
      <c r="BD745" s="166"/>
      <c r="BE745" s="166"/>
      <c r="BF745" s="166"/>
      <c r="BG745" s="166"/>
      <c r="BH745" s="166"/>
      <c r="BI745" s="166"/>
      <c r="BJ745" s="166"/>
      <c r="BK745" s="166"/>
      <c r="BL745" s="166"/>
      <c r="BM745" s="166"/>
      <c r="BN745" s="166"/>
      <c r="BO745" s="166"/>
      <c r="BP745" s="166"/>
      <c r="BQ745" s="166"/>
      <c r="BR745" s="166"/>
      <c r="BS745" s="166"/>
      <c r="BT745" s="166"/>
      <c r="BU745" s="166"/>
      <c r="BV745" s="166"/>
      <c r="BW745" s="166"/>
      <c r="BX745" s="166"/>
      <c r="BY745" s="166"/>
      <c r="BZ745" s="166"/>
      <c r="CA745" s="166"/>
      <c r="CB745" s="166"/>
      <c r="CC745" s="166"/>
      <c r="CD745" s="166"/>
      <c r="CE745" s="166"/>
      <c r="CF745" s="166"/>
      <c r="CG745" s="166"/>
      <c r="CH745" s="166"/>
      <c r="CI745" s="166"/>
      <c r="CJ745" s="166"/>
      <c r="CK745" s="166"/>
      <c r="CL745" s="166"/>
      <c r="CM745" s="166"/>
      <c r="CN745" s="166"/>
      <c r="CO745" s="166"/>
      <c r="CP745" s="166"/>
      <c r="CQ745" s="166"/>
      <c r="CR745" s="166"/>
      <c r="CS745" s="166"/>
      <c r="CT745" s="166"/>
      <c r="CU745" s="166"/>
      <c r="CV745" s="166"/>
      <c r="CW745" s="166"/>
      <c r="CX745" s="166"/>
      <c r="CY745" s="166"/>
      <c r="CZ745" s="166"/>
    </row>
    <row r="746" spans="1:104" ht="11.25" customHeight="1" x14ac:dyDescent="0.2">
      <c r="A746" s="166"/>
      <c r="B746" s="166"/>
      <c r="C746" s="166"/>
      <c r="D746" s="166"/>
      <c r="E746" s="166"/>
      <c r="F746" s="166"/>
      <c r="G746" s="166"/>
      <c r="H746" s="166"/>
      <c r="I746" s="166"/>
      <c r="J746" s="166"/>
      <c r="K746" s="166"/>
      <c r="L746" s="166"/>
      <c r="M746" s="166"/>
      <c r="N746" s="166"/>
      <c r="O746" s="166"/>
      <c r="P746" s="166"/>
      <c r="Q746" s="166"/>
      <c r="R746" s="166"/>
      <c r="S746" s="166"/>
      <c r="T746" s="168"/>
      <c r="U746" s="169"/>
      <c r="V746" s="169"/>
      <c r="W746" s="166"/>
      <c r="X746" s="166"/>
      <c r="Y746" s="166"/>
      <c r="Z746" s="166"/>
      <c r="AA746" s="166"/>
      <c r="AB746" s="166"/>
      <c r="AC746" s="166"/>
      <c r="AD746" s="166"/>
      <c r="AE746" s="166"/>
      <c r="AF746" s="166"/>
      <c r="AG746" s="166"/>
      <c r="AH746" s="166"/>
      <c r="AI746" s="166"/>
      <c r="AJ746" s="166"/>
      <c r="AK746" s="166"/>
      <c r="AL746" s="166"/>
      <c r="AM746" s="166"/>
      <c r="AN746" s="166"/>
      <c r="AO746" s="166"/>
      <c r="AP746" s="166"/>
      <c r="AQ746" s="166"/>
      <c r="AR746" s="166"/>
      <c r="AS746" s="166"/>
      <c r="AT746" s="166"/>
      <c r="AU746" s="166"/>
      <c r="AV746" s="166"/>
      <c r="AW746" s="166"/>
      <c r="AX746" s="166"/>
      <c r="AY746" s="166"/>
      <c r="AZ746" s="166"/>
      <c r="BA746" s="166"/>
      <c r="BB746" s="166"/>
      <c r="BC746" s="166"/>
      <c r="BD746" s="166"/>
      <c r="BE746" s="166"/>
      <c r="BF746" s="166"/>
      <c r="BG746" s="166"/>
      <c r="BH746" s="166"/>
      <c r="BI746" s="166"/>
      <c r="BJ746" s="166"/>
      <c r="BK746" s="166"/>
      <c r="BL746" s="166"/>
      <c r="BM746" s="166"/>
      <c r="BN746" s="166"/>
      <c r="BO746" s="166"/>
      <c r="BP746" s="166"/>
      <c r="BQ746" s="166"/>
      <c r="BR746" s="166"/>
      <c r="BS746" s="166"/>
      <c r="BT746" s="166"/>
      <c r="BU746" s="166"/>
      <c r="BV746" s="166"/>
      <c r="BW746" s="166"/>
      <c r="BX746" s="166"/>
      <c r="BY746" s="166"/>
      <c r="BZ746" s="166"/>
      <c r="CA746" s="166"/>
      <c r="CB746" s="166"/>
      <c r="CC746" s="166"/>
      <c r="CD746" s="166"/>
      <c r="CE746" s="166"/>
      <c r="CF746" s="166"/>
      <c r="CG746" s="166"/>
      <c r="CH746" s="166"/>
      <c r="CI746" s="166"/>
      <c r="CJ746" s="166"/>
      <c r="CK746" s="166"/>
      <c r="CL746" s="166"/>
      <c r="CM746" s="166"/>
      <c r="CN746" s="166"/>
      <c r="CO746" s="166"/>
      <c r="CP746" s="166"/>
      <c r="CQ746" s="166"/>
      <c r="CR746" s="166"/>
      <c r="CS746" s="166"/>
      <c r="CT746" s="166"/>
      <c r="CU746" s="166"/>
      <c r="CV746" s="166"/>
      <c r="CW746" s="166"/>
      <c r="CX746" s="166"/>
      <c r="CY746" s="166"/>
      <c r="CZ746" s="166"/>
    </row>
    <row r="747" spans="1:104" ht="11.25" customHeight="1" x14ac:dyDescent="0.2">
      <c r="A747" s="166"/>
      <c r="B747" s="166"/>
      <c r="C747" s="166"/>
      <c r="D747" s="166"/>
      <c r="E747" s="166"/>
      <c r="F747" s="166"/>
      <c r="G747" s="166"/>
      <c r="H747" s="166"/>
      <c r="I747" s="166"/>
      <c r="J747" s="166"/>
      <c r="K747" s="166"/>
      <c r="L747" s="166"/>
      <c r="M747" s="166"/>
      <c r="N747" s="166"/>
      <c r="O747" s="166"/>
      <c r="P747" s="166"/>
      <c r="Q747" s="166"/>
      <c r="R747" s="166"/>
      <c r="S747" s="166"/>
      <c r="T747" s="168"/>
      <c r="U747" s="169"/>
      <c r="V747" s="169"/>
      <c r="W747" s="166"/>
      <c r="X747" s="166"/>
      <c r="Y747" s="166"/>
      <c r="Z747" s="166"/>
      <c r="AA747" s="166"/>
      <c r="AB747" s="166"/>
      <c r="AC747" s="166"/>
      <c r="AD747" s="166"/>
      <c r="AE747" s="166"/>
      <c r="AF747" s="166"/>
      <c r="AG747" s="166"/>
      <c r="AH747" s="166"/>
      <c r="AI747" s="166"/>
      <c r="AJ747" s="166"/>
      <c r="AK747" s="166"/>
      <c r="AL747" s="166"/>
      <c r="AM747" s="166"/>
      <c r="AN747" s="166"/>
      <c r="AO747" s="166"/>
      <c r="AP747" s="166"/>
      <c r="AQ747" s="166"/>
      <c r="AR747" s="166"/>
      <c r="AS747" s="166"/>
      <c r="AT747" s="166"/>
      <c r="AU747" s="166"/>
      <c r="AV747" s="166"/>
      <c r="AW747" s="166"/>
      <c r="AX747" s="166"/>
      <c r="AY747" s="166"/>
      <c r="AZ747" s="166"/>
      <c r="BA747" s="166"/>
      <c r="BB747" s="166"/>
      <c r="BC747" s="166"/>
      <c r="BD747" s="166"/>
      <c r="BE747" s="166"/>
      <c r="BF747" s="166"/>
      <c r="BG747" s="166"/>
      <c r="BH747" s="166"/>
      <c r="BI747" s="166"/>
      <c r="BJ747" s="166"/>
      <c r="BK747" s="166"/>
      <c r="BL747" s="166"/>
      <c r="BM747" s="166"/>
      <c r="BN747" s="166"/>
      <c r="BO747" s="166"/>
      <c r="BP747" s="166"/>
      <c r="BQ747" s="166"/>
      <c r="BR747" s="166"/>
      <c r="BS747" s="166"/>
      <c r="BT747" s="166"/>
      <c r="BU747" s="166"/>
      <c r="BV747" s="166"/>
      <c r="BW747" s="166"/>
      <c r="BX747" s="166"/>
      <c r="BY747" s="166"/>
      <c r="BZ747" s="166"/>
      <c r="CA747" s="166"/>
      <c r="CB747" s="166"/>
      <c r="CC747" s="166"/>
      <c r="CD747" s="166"/>
      <c r="CE747" s="166"/>
      <c r="CF747" s="166"/>
      <c r="CG747" s="166"/>
      <c r="CH747" s="166"/>
      <c r="CI747" s="166"/>
      <c r="CJ747" s="166"/>
      <c r="CK747" s="166"/>
      <c r="CL747" s="166"/>
      <c r="CM747" s="166"/>
      <c r="CN747" s="166"/>
      <c r="CO747" s="166"/>
      <c r="CP747" s="166"/>
      <c r="CQ747" s="166"/>
      <c r="CR747" s="166"/>
      <c r="CS747" s="166"/>
      <c r="CT747" s="166"/>
      <c r="CU747" s="166"/>
      <c r="CV747" s="166"/>
      <c r="CW747" s="166"/>
      <c r="CX747" s="166"/>
      <c r="CY747" s="166"/>
      <c r="CZ747" s="166"/>
    </row>
    <row r="748" spans="1:104" ht="11.25" customHeight="1" x14ac:dyDescent="0.2">
      <c r="A748" s="166"/>
      <c r="B748" s="166"/>
      <c r="C748" s="166"/>
      <c r="D748" s="166"/>
      <c r="E748" s="166"/>
      <c r="F748" s="166"/>
      <c r="G748" s="166"/>
      <c r="H748" s="166"/>
      <c r="I748" s="166"/>
      <c r="J748" s="166"/>
      <c r="K748" s="166"/>
      <c r="L748" s="166"/>
      <c r="M748" s="166"/>
      <c r="N748" s="166"/>
      <c r="O748" s="166"/>
      <c r="P748" s="166"/>
      <c r="Q748" s="166"/>
      <c r="R748" s="166"/>
      <c r="S748" s="166"/>
      <c r="T748" s="168"/>
      <c r="U748" s="169"/>
      <c r="V748" s="169"/>
      <c r="W748" s="166"/>
      <c r="X748" s="166"/>
      <c r="Y748" s="166"/>
      <c r="Z748" s="166"/>
      <c r="AA748" s="166"/>
      <c r="AB748" s="166"/>
      <c r="AC748" s="166"/>
      <c r="AD748" s="166"/>
      <c r="AE748" s="166"/>
      <c r="AF748" s="166"/>
      <c r="AG748" s="166"/>
      <c r="AH748" s="166"/>
      <c r="AI748" s="166"/>
      <c r="AJ748" s="166"/>
      <c r="AK748" s="166"/>
      <c r="AL748" s="166"/>
      <c r="AM748" s="166"/>
      <c r="AN748" s="166"/>
      <c r="AO748" s="166"/>
      <c r="AP748" s="166"/>
      <c r="AQ748" s="166"/>
      <c r="AR748" s="166"/>
      <c r="AS748" s="166"/>
      <c r="AT748" s="166"/>
      <c r="AU748" s="166"/>
      <c r="AV748" s="166"/>
      <c r="AW748" s="166"/>
      <c r="AX748" s="166"/>
      <c r="AY748" s="166"/>
      <c r="AZ748" s="166"/>
      <c r="BA748" s="166"/>
      <c r="BB748" s="166"/>
      <c r="BC748" s="166"/>
      <c r="BD748" s="166"/>
      <c r="BE748" s="166"/>
      <c r="BF748" s="166"/>
      <c r="BG748" s="166"/>
      <c r="BH748" s="166"/>
      <c r="BI748" s="166"/>
      <c r="BJ748" s="166"/>
      <c r="BK748" s="166"/>
      <c r="BL748" s="166"/>
      <c r="BM748" s="166"/>
      <c r="BN748" s="166"/>
      <c r="BO748" s="166"/>
      <c r="BP748" s="166"/>
      <c r="BQ748" s="166"/>
      <c r="BR748" s="166"/>
      <c r="BS748" s="166"/>
      <c r="BT748" s="166"/>
      <c r="BU748" s="166"/>
      <c r="BV748" s="166"/>
      <c r="BW748" s="166"/>
      <c r="BX748" s="166"/>
      <c r="BY748" s="166"/>
      <c r="BZ748" s="166"/>
      <c r="CA748" s="166"/>
      <c r="CB748" s="166"/>
      <c r="CC748" s="166"/>
      <c r="CD748" s="166"/>
      <c r="CE748" s="166"/>
      <c r="CF748" s="166"/>
      <c r="CG748" s="166"/>
      <c r="CH748" s="166"/>
      <c r="CI748" s="166"/>
      <c r="CJ748" s="166"/>
      <c r="CK748" s="166"/>
      <c r="CL748" s="166"/>
      <c r="CM748" s="166"/>
      <c r="CN748" s="166"/>
      <c r="CO748" s="166"/>
      <c r="CP748" s="166"/>
      <c r="CQ748" s="166"/>
      <c r="CR748" s="166"/>
      <c r="CS748" s="166"/>
      <c r="CT748" s="166"/>
      <c r="CU748" s="166"/>
      <c r="CV748" s="166"/>
      <c r="CW748" s="166"/>
      <c r="CX748" s="166"/>
      <c r="CY748" s="166"/>
      <c r="CZ748" s="166"/>
    </row>
    <row r="749" spans="1:104" ht="11.25" customHeight="1" x14ac:dyDescent="0.2">
      <c r="A749" s="166"/>
      <c r="B749" s="166"/>
      <c r="C749" s="166"/>
      <c r="D749" s="166"/>
      <c r="E749" s="166"/>
      <c r="F749" s="166"/>
      <c r="G749" s="166"/>
      <c r="H749" s="166"/>
      <c r="I749" s="166"/>
      <c r="J749" s="166"/>
      <c r="K749" s="166"/>
      <c r="L749" s="166"/>
      <c r="M749" s="166"/>
      <c r="N749" s="166"/>
      <c r="O749" s="166"/>
      <c r="P749" s="166"/>
      <c r="Q749" s="166"/>
      <c r="R749" s="166"/>
      <c r="S749" s="166"/>
      <c r="T749" s="168"/>
      <c r="U749" s="169"/>
      <c r="V749" s="169"/>
      <c r="W749" s="166"/>
      <c r="X749" s="166"/>
      <c r="Y749" s="166"/>
      <c r="Z749" s="166"/>
      <c r="AA749" s="166"/>
      <c r="AB749" s="166"/>
      <c r="AC749" s="166"/>
      <c r="AD749" s="166"/>
      <c r="AE749" s="166"/>
      <c r="AF749" s="166"/>
      <c r="AG749" s="166"/>
      <c r="AH749" s="166"/>
      <c r="AI749" s="166"/>
      <c r="AJ749" s="166"/>
      <c r="AK749" s="166"/>
      <c r="AL749" s="166"/>
      <c r="AM749" s="166"/>
      <c r="AN749" s="166"/>
      <c r="AO749" s="166"/>
      <c r="AP749" s="166"/>
      <c r="AQ749" s="166"/>
      <c r="AR749" s="166"/>
      <c r="AS749" s="166"/>
      <c r="AT749" s="166"/>
      <c r="AU749" s="166"/>
      <c r="AV749" s="166"/>
      <c r="AW749" s="166"/>
      <c r="AX749" s="166"/>
      <c r="AY749" s="166"/>
      <c r="AZ749" s="166"/>
      <c r="BA749" s="166"/>
      <c r="BB749" s="166"/>
      <c r="BC749" s="166"/>
      <c r="BD749" s="166"/>
      <c r="BE749" s="166"/>
      <c r="BF749" s="166"/>
      <c r="BG749" s="166"/>
      <c r="BH749" s="166"/>
      <c r="BI749" s="166"/>
      <c r="BJ749" s="166"/>
      <c r="BK749" s="166"/>
      <c r="BL749" s="166"/>
      <c r="BM749" s="166"/>
      <c r="BN749" s="166"/>
      <c r="BO749" s="166"/>
      <c r="BP749" s="166"/>
      <c r="BQ749" s="166"/>
      <c r="BR749" s="166"/>
      <c r="BS749" s="166"/>
      <c r="BT749" s="166"/>
      <c r="BU749" s="166"/>
      <c r="BV749" s="166"/>
      <c r="BW749" s="166"/>
      <c r="BX749" s="166"/>
      <c r="BY749" s="166"/>
      <c r="BZ749" s="166"/>
      <c r="CA749" s="166"/>
      <c r="CB749" s="166"/>
      <c r="CC749" s="166"/>
      <c r="CD749" s="166"/>
      <c r="CE749" s="166"/>
      <c r="CF749" s="166"/>
      <c r="CG749" s="166"/>
      <c r="CH749" s="166"/>
      <c r="CI749" s="166"/>
      <c r="CJ749" s="166"/>
      <c r="CK749" s="166"/>
      <c r="CL749" s="166"/>
      <c r="CM749" s="166"/>
      <c r="CN749" s="166"/>
      <c r="CO749" s="166"/>
      <c r="CP749" s="166"/>
      <c r="CQ749" s="166"/>
      <c r="CR749" s="166"/>
      <c r="CS749" s="166"/>
      <c r="CT749" s="166"/>
      <c r="CU749" s="166"/>
      <c r="CV749" s="166"/>
      <c r="CW749" s="166"/>
      <c r="CX749" s="166"/>
      <c r="CY749" s="166"/>
      <c r="CZ749" s="166"/>
    </row>
    <row r="750" spans="1:104" ht="11.25" customHeight="1" x14ac:dyDescent="0.2">
      <c r="A750" s="166"/>
      <c r="B750" s="166"/>
      <c r="C750" s="166"/>
      <c r="D750" s="166"/>
      <c r="E750" s="166"/>
      <c r="F750" s="166"/>
      <c r="G750" s="166"/>
      <c r="H750" s="166"/>
      <c r="I750" s="166"/>
      <c r="J750" s="166"/>
      <c r="K750" s="166"/>
      <c r="L750" s="166"/>
      <c r="M750" s="166"/>
      <c r="N750" s="166"/>
      <c r="O750" s="166"/>
      <c r="P750" s="166"/>
      <c r="Q750" s="166"/>
      <c r="R750" s="166"/>
      <c r="S750" s="166"/>
      <c r="T750" s="168"/>
      <c r="U750" s="169"/>
      <c r="V750" s="169"/>
      <c r="W750" s="166"/>
      <c r="X750" s="166"/>
      <c r="Y750" s="166"/>
      <c r="Z750" s="166"/>
      <c r="AA750" s="166"/>
      <c r="AB750" s="166"/>
      <c r="AC750" s="166"/>
      <c r="AD750" s="166"/>
      <c r="AE750" s="166"/>
      <c r="AF750" s="166"/>
      <c r="AG750" s="166"/>
      <c r="AH750" s="166"/>
      <c r="AI750" s="166"/>
      <c r="AJ750" s="166"/>
      <c r="AK750" s="166"/>
      <c r="AL750" s="166"/>
      <c r="AM750" s="166"/>
      <c r="AN750" s="166"/>
      <c r="AO750" s="166"/>
      <c r="AP750" s="166"/>
      <c r="AQ750" s="166"/>
      <c r="AR750" s="166"/>
      <c r="AS750" s="166"/>
      <c r="AT750" s="166"/>
      <c r="AU750" s="166"/>
      <c r="AV750" s="166"/>
      <c r="AW750" s="166"/>
      <c r="AX750" s="166"/>
      <c r="AY750" s="166"/>
      <c r="AZ750" s="166"/>
      <c r="BA750" s="166"/>
      <c r="BB750" s="166"/>
      <c r="BC750" s="166"/>
      <c r="BD750" s="166"/>
      <c r="BE750" s="166"/>
      <c r="BF750" s="166"/>
      <c r="BG750" s="166"/>
      <c r="BH750" s="166"/>
      <c r="BI750" s="166"/>
      <c r="BJ750" s="166"/>
      <c r="BK750" s="166"/>
      <c r="BL750" s="166"/>
      <c r="BM750" s="166"/>
      <c r="BN750" s="166"/>
      <c r="BO750" s="166"/>
      <c r="BP750" s="166"/>
      <c r="BQ750" s="166"/>
      <c r="BR750" s="166"/>
      <c r="BS750" s="166"/>
      <c r="BT750" s="166"/>
      <c r="BU750" s="166"/>
      <c r="BV750" s="166"/>
      <c r="BW750" s="166"/>
      <c r="BX750" s="166"/>
      <c r="BY750" s="166"/>
      <c r="BZ750" s="166"/>
      <c r="CA750" s="166"/>
      <c r="CB750" s="166"/>
      <c r="CC750" s="166"/>
      <c r="CD750" s="166"/>
      <c r="CE750" s="166"/>
      <c r="CF750" s="166"/>
      <c r="CG750" s="166"/>
      <c r="CH750" s="166"/>
      <c r="CI750" s="166"/>
      <c r="CJ750" s="166"/>
      <c r="CK750" s="166"/>
      <c r="CL750" s="166"/>
      <c r="CM750" s="166"/>
      <c r="CN750" s="166"/>
      <c r="CO750" s="166"/>
      <c r="CP750" s="166"/>
      <c r="CQ750" s="166"/>
      <c r="CR750" s="166"/>
      <c r="CS750" s="166"/>
      <c r="CT750" s="166"/>
      <c r="CU750" s="166"/>
      <c r="CV750" s="166"/>
      <c r="CW750" s="166"/>
      <c r="CX750" s="166"/>
      <c r="CY750" s="166"/>
      <c r="CZ750" s="166"/>
    </row>
    <row r="751" spans="1:104" ht="11.25" customHeight="1" x14ac:dyDescent="0.2">
      <c r="A751" s="166"/>
      <c r="B751" s="166"/>
      <c r="C751" s="166"/>
      <c r="D751" s="166"/>
      <c r="E751" s="166"/>
      <c r="F751" s="166"/>
      <c r="G751" s="166"/>
      <c r="H751" s="166"/>
      <c r="I751" s="166"/>
      <c r="J751" s="166"/>
      <c r="K751" s="166"/>
      <c r="L751" s="166"/>
      <c r="M751" s="166"/>
      <c r="N751" s="166"/>
      <c r="O751" s="166"/>
      <c r="P751" s="166"/>
      <c r="Q751" s="166"/>
      <c r="R751" s="166"/>
      <c r="S751" s="166"/>
      <c r="T751" s="168"/>
      <c r="U751" s="169"/>
      <c r="V751" s="169"/>
      <c r="W751" s="166"/>
      <c r="X751" s="166"/>
      <c r="Y751" s="166"/>
      <c r="Z751" s="166"/>
      <c r="AA751" s="166"/>
      <c r="AB751" s="166"/>
      <c r="AC751" s="166"/>
      <c r="AD751" s="166"/>
      <c r="AE751" s="166"/>
      <c r="AF751" s="166"/>
      <c r="AG751" s="166"/>
      <c r="AH751" s="166"/>
      <c r="AI751" s="166"/>
      <c r="AJ751" s="166"/>
      <c r="AK751" s="166"/>
      <c r="AL751" s="166"/>
      <c r="AM751" s="166"/>
      <c r="AN751" s="166"/>
      <c r="AO751" s="166"/>
      <c r="AP751" s="166"/>
      <c r="AQ751" s="166"/>
      <c r="AR751" s="166"/>
      <c r="AS751" s="166"/>
      <c r="AT751" s="166"/>
      <c r="AU751" s="166"/>
      <c r="AV751" s="166"/>
      <c r="AW751" s="166"/>
      <c r="AX751" s="166"/>
      <c r="AY751" s="166"/>
      <c r="AZ751" s="166"/>
      <c r="BA751" s="166"/>
      <c r="BB751" s="166"/>
      <c r="BC751" s="166"/>
      <c r="BD751" s="166"/>
      <c r="BE751" s="166"/>
      <c r="BF751" s="166"/>
      <c r="BG751" s="166"/>
      <c r="BH751" s="166"/>
      <c r="BI751" s="166"/>
      <c r="BJ751" s="166"/>
      <c r="BK751" s="166"/>
      <c r="BL751" s="166"/>
      <c r="BM751" s="166"/>
      <c r="BN751" s="166"/>
      <c r="BO751" s="166"/>
      <c r="BP751" s="166"/>
      <c r="BQ751" s="166"/>
      <c r="BR751" s="166"/>
      <c r="BS751" s="166"/>
      <c r="BT751" s="166"/>
      <c r="BU751" s="166"/>
      <c r="BV751" s="166"/>
      <c r="BW751" s="166"/>
      <c r="BX751" s="166"/>
      <c r="BY751" s="166"/>
      <c r="BZ751" s="166"/>
      <c r="CA751" s="166"/>
      <c r="CB751" s="166"/>
      <c r="CC751" s="166"/>
      <c r="CD751" s="166"/>
      <c r="CE751" s="166"/>
      <c r="CF751" s="166"/>
      <c r="CG751" s="166"/>
      <c r="CH751" s="166"/>
      <c r="CI751" s="166"/>
      <c r="CJ751" s="166"/>
      <c r="CK751" s="166"/>
      <c r="CL751" s="166"/>
      <c r="CM751" s="166"/>
      <c r="CN751" s="166"/>
      <c r="CO751" s="166"/>
      <c r="CP751" s="166"/>
      <c r="CQ751" s="166"/>
      <c r="CR751" s="166"/>
      <c r="CS751" s="166"/>
      <c r="CT751" s="166"/>
      <c r="CU751" s="166"/>
      <c r="CV751" s="166"/>
      <c r="CW751" s="166"/>
      <c r="CX751" s="166"/>
      <c r="CY751" s="166"/>
      <c r="CZ751" s="166"/>
    </row>
    <row r="752" spans="1:104" ht="11.25" customHeight="1" x14ac:dyDescent="0.2">
      <c r="A752" s="166"/>
      <c r="B752" s="166"/>
      <c r="C752" s="166"/>
      <c r="D752" s="166"/>
      <c r="E752" s="166"/>
      <c r="F752" s="166"/>
      <c r="G752" s="166"/>
      <c r="H752" s="166"/>
      <c r="I752" s="166"/>
      <c r="J752" s="166"/>
      <c r="K752" s="166"/>
      <c r="L752" s="166"/>
      <c r="M752" s="166"/>
      <c r="N752" s="166"/>
      <c r="O752" s="166"/>
      <c r="P752" s="166"/>
      <c r="Q752" s="166"/>
      <c r="R752" s="166"/>
      <c r="S752" s="166"/>
      <c r="T752" s="168"/>
      <c r="U752" s="169"/>
      <c r="V752" s="169"/>
      <c r="W752" s="166"/>
      <c r="X752" s="166"/>
      <c r="Y752" s="166"/>
      <c r="Z752" s="166"/>
      <c r="AA752" s="166"/>
      <c r="AB752" s="166"/>
      <c r="AC752" s="166"/>
      <c r="AD752" s="166"/>
      <c r="AE752" s="166"/>
      <c r="AF752" s="166"/>
      <c r="AG752" s="166"/>
      <c r="AH752" s="166"/>
      <c r="AI752" s="166"/>
      <c r="AJ752" s="166"/>
      <c r="AK752" s="166"/>
      <c r="AL752" s="166"/>
      <c r="AM752" s="166"/>
      <c r="AN752" s="166"/>
      <c r="AO752" s="166"/>
      <c r="AP752" s="166"/>
      <c r="AQ752" s="166"/>
      <c r="AR752" s="166"/>
      <c r="AS752" s="166"/>
      <c r="AT752" s="166"/>
      <c r="AU752" s="166"/>
      <c r="AV752" s="166"/>
      <c r="AW752" s="166"/>
      <c r="AX752" s="166"/>
      <c r="AY752" s="166"/>
      <c r="AZ752" s="166"/>
      <c r="BA752" s="166"/>
      <c r="BB752" s="166"/>
      <c r="BC752" s="166"/>
      <c r="BD752" s="166"/>
      <c r="BE752" s="166"/>
      <c r="BF752" s="166"/>
      <c r="BG752" s="166"/>
      <c r="BH752" s="166"/>
      <c r="BI752" s="166"/>
      <c r="BJ752" s="166"/>
      <c r="BK752" s="166"/>
      <c r="BL752" s="166"/>
      <c r="BM752" s="166"/>
      <c r="BN752" s="166"/>
      <c r="BO752" s="166"/>
      <c r="BP752" s="166"/>
      <c r="BQ752" s="166"/>
      <c r="BR752" s="166"/>
      <c r="BS752" s="166"/>
      <c r="BT752" s="166"/>
      <c r="BU752" s="166"/>
      <c r="BV752" s="166"/>
      <c r="BW752" s="166"/>
      <c r="BX752" s="166"/>
      <c r="BY752" s="166"/>
      <c r="BZ752" s="166"/>
      <c r="CA752" s="166"/>
      <c r="CB752" s="166"/>
      <c r="CC752" s="166"/>
      <c r="CD752" s="166"/>
      <c r="CE752" s="166"/>
      <c r="CF752" s="166"/>
      <c r="CG752" s="166"/>
      <c r="CH752" s="166"/>
      <c r="CI752" s="166"/>
      <c r="CJ752" s="166"/>
      <c r="CK752" s="166"/>
      <c r="CL752" s="166"/>
      <c r="CM752" s="166"/>
      <c r="CN752" s="166"/>
      <c r="CO752" s="166"/>
      <c r="CP752" s="166"/>
      <c r="CQ752" s="166"/>
      <c r="CR752" s="166"/>
      <c r="CS752" s="166"/>
      <c r="CT752" s="166"/>
      <c r="CU752" s="166"/>
      <c r="CV752" s="166"/>
      <c r="CW752" s="166"/>
      <c r="CX752" s="166"/>
      <c r="CY752" s="166"/>
      <c r="CZ752" s="166"/>
    </row>
    <row r="753" spans="1:104" ht="11.25" customHeight="1" x14ac:dyDescent="0.2">
      <c r="A753" s="166"/>
      <c r="B753" s="166"/>
      <c r="C753" s="166"/>
      <c r="D753" s="166"/>
      <c r="E753" s="166"/>
      <c r="F753" s="166"/>
      <c r="G753" s="166"/>
      <c r="H753" s="166"/>
      <c r="I753" s="166"/>
      <c r="J753" s="166"/>
      <c r="K753" s="166"/>
      <c r="L753" s="166"/>
      <c r="M753" s="166"/>
      <c r="N753" s="166"/>
      <c r="O753" s="166"/>
      <c r="P753" s="166"/>
      <c r="Q753" s="166"/>
      <c r="R753" s="166"/>
      <c r="S753" s="166"/>
      <c r="T753" s="168"/>
      <c r="U753" s="169"/>
      <c r="V753" s="169"/>
      <c r="W753" s="166"/>
      <c r="X753" s="166"/>
      <c r="Y753" s="166"/>
      <c r="Z753" s="166"/>
      <c r="AA753" s="166"/>
      <c r="AB753" s="166"/>
      <c r="AC753" s="166"/>
      <c r="AD753" s="166"/>
      <c r="AE753" s="166"/>
      <c r="AF753" s="166"/>
      <c r="AG753" s="166"/>
      <c r="AH753" s="166"/>
      <c r="AI753" s="166"/>
      <c r="AJ753" s="166"/>
      <c r="AK753" s="166"/>
      <c r="AL753" s="166"/>
      <c r="AM753" s="166"/>
      <c r="AN753" s="166"/>
      <c r="AO753" s="166"/>
      <c r="AP753" s="166"/>
      <c r="AQ753" s="166"/>
      <c r="AR753" s="166"/>
      <c r="AS753" s="166"/>
      <c r="AT753" s="166"/>
      <c r="AU753" s="166"/>
      <c r="AV753" s="166"/>
      <c r="AW753" s="166"/>
      <c r="AX753" s="166"/>
      <c r="AY753" s="166"/>
      <c r="AZ753" s="166"/>
      <c r="BA753" s="166"/>
      <c r="BB753" s="166"/>
      <c r="BC753" s="166"/>
      <c r="BD753" s="166"/>
      <c r="BE753" s="166"/>
      <c r="BF753" s="166"/>
      <c r="BG753" s="166"/>
      <c r="BH753" s="166"/>
      <c r="BI753" s="166"/>
      <c r="BJ753" s="166"/>
      <c r="BK753" s="166"/>
      <c r="BL753" s="166"/>
      <c r="BM753" s="166"/>
      <c r="BN753" s="166"/>
      <c r="BO753" s="166"/>
      <c r="BP753" s="166"/>
      <c r="BQ753" s="166"/>
      <c r="BR753" s="166"/>
      <c r="BS753" s="166"/>
      <c r="BT753" s="166"/>
      <c r="BU753" s="166"/>
      <c r="BV753" s="166"/>
      <c r="BW753" s="166"/>
      <c r="BX753" s="166"/>
      <c r="BY753" s="166"/>
      <c r="BZ753" s="166"/>
      <c r="CA753" s="166"/>
      <c r="CB753" s="166"/>
      <c r="CC753" s="166"/>
      <c r="CD753" s="166"/>
      <c r="CE753" s="166"/>
      <c r="CF753" s="166"/>
      <c r="CG753" s="166"/>
      <c r="CH753" s="166"/>
      <c r="CI753" s="166"/>
      <c r="CJ753" s="166"/>
      <c r="CK753" s="166"/>
      <c r="CL753" s="166"/>
      <c r="CM753" s="166"/>
      <c r="CN753" s="166"/>
      <c r="CO753" s="166"/>
      <c r="CP753" s="166"/>
      <c r="CQ753" s="166"/>
      <c r="CR753" s="166"/>
      <c r="CS753" s="166"/>
      <c r="CT753" s="166"/>
      <c r="CU753" s="166"/>
      <c r="CV753" s="166"/>
      <c r="CW753" s="166"/>
      <c r="CX753" s="166"/>
      <c r="CY753" s="166"/>
      <c r="CZ753" s="166"/>
    </row>
    <row r="754" spans="1:104" ht="11.25" customHeight="1" x14ac:dyDescent="0.2">
      <c r="A754" s="166"/>
      <c r="B754" s="166"/>
      <c r="C754" s="166"/>
      <c r="D754" s="166"/>
      <c r="E754" s="166"/>
      <c r="F754" s="166"/>
      <c r="G754" s="166"/>
      <c r="H754" s="166"/>
      <c r="I754" s="166"/>
      <c r="J754" s="166"/>
      <c r="K754" s="166"/>
      <c r="L754" s="166"/>
      <c r="M754" s="166"/>
      <c r="N754" s="166"/>
      <c r="O754" s="166"/>
      <c r="P754" s="166"/>
      <c r="Q754" s="166"/>
      <c r="R754" s="166"/>
      <c r="S754" s="166"/>
      <c r="T754" s="168"/>
      <c r="U754" s="169"/>
      <c r="V754" s="169"/>
      <c r="W754" s="166"/>
      <c r="X754" s="166"/>
      <c r="Y754" s="166"/>
      <c r="Z754" s="166"/>
      <c r="AA754" s="166"/>
      <c r="AB754" s="166"/>
      <c r="AC754" s="166"/>
      <c r="AD754" s="166"/>
      <c r="AE754" s="166"/>
      <c r="AF754" s="166"/>
      <c r="AG754" s="166"/>
      <c r="AH754" s="166"/>
      <c r="AI754" s="166"/>
      <c r="AJ754" s="166"/>
      <c r="AK754" s="166"/>
      <c r="AL754" s="166"/>
      <c r="AM754" s="166"/>
      <c r="AN754" s="166"/>
      <c r="AO754" s="166"/>
      <c r="AP754" s="166"/>
      <c r="AQ754" s="166"/>
      <c r="AR754" s="166"/>
      <c r="AS754" s="166"/>
      <c r="AT754" s="166"/>
      <c r="AU754" s="166"/>
      <c r="AV754" s="166"/>
      <c r="AW754" s="166"/>
      <c r="AX754" s="166"/>
      <c r="AY754" s="166"/>
      <c r="AZ754" s="166"/>
      <c r="BA754" s="166"/>
      <c r="BB754" s="166"/>
      <c r="BC754" s="166"/>
      <c r="BD754" s="166"/>
      <c r="BE754" s="166"/>
      <c r="BF754" s="166"/>
      <c r="BG754" s="166"/>
      <c r="BH754" s="166"/>
      <c r="BI754" s="166"/>
      <c r="BJ754" s="166"/>
      <c r="BK754" s="166"/>
      <c r="BL754" s="166"/>
      <c r="BM754" s="166"/>
      <c r="BN754" s="166"/>
      <c r="BO754" s="166"/>
      <c r="BP754" s="166"/>
      <c r="BQ754" s="166"/>
      <c r="BR754" s="166"/>
      <c r="BS754" s="166"/>
      <c r="BT754" s="166"/>
      <c r="BU754" s="166"/>
      <c r="BV754" s="166"/>
      <c r="BW754" s="166"/>
      <c r="BX754" s="166"/>
      <c r="BY754" s="166"/>
      <c r="BZ754" s="166"/>
      <c r="CA754" s="166"/>
      <c r="CB754" s="166"/>
      <c r="CC754" s="166"/>
      <c r="CD754" s="166"/>
      <c r="CE754" s="166"/>
      <c r="CF754" s="166"/>
      <c r="CG754" s="166"/>
      <c r="CH754" s="166"/>
      <c r="CI754" s="166"/>
      <c r="CJ754" s="166"/>
      <c r="CK754" s="166"/>
      <c r="CL754" s="166"/>
      <c r="CM754" s="166"/>
      <c r="CN754" s="166"/>
      <c r="CO754" s="166"/>
      <c r="CP754" s="166"/>
      <c r="CQ754" s="166"/>
      <c r="CR754" s="166"/>
      <c r="CS754" s="166"/>
      <c r="CT754" s="166"/>
      <c r="CU754" s="166"/>
      <c r="CV754" s="166"/>
      <c r="CW754" s="166"/>
      <c r="CX754" s="166"/>
      <c r="CY754" s="166"/>
      <c r="CZ754" s="166"/>
    </row>
    <row r="755" spans="1:104" ht="11.25" customHeight="1" x14ac:dyDescent="0.2">
      <c r="A755" s="166"/>
      <c r="B755" s="166"/>
      <c r="C755" s="166"/>
      <c r="D755" s="166"/>
      <c r="E755" s="166"/>
      <c r="F755" s="166"/>
      <c r="G755" s="166"/>
      <c r="H755" s="166"/>
      <c r="I755" s="166"/>
      <c r="J755" s="166"/>
      <c r="K755" s="166"/>
      <c r="L755" s="166"/>
      <c r="M755" s="166"/>
      <c r="N755" s="166"/>
      <c r="O755" s="166"/>
      <c r="P755" s="166"/>
      <c r="Q755" s="166"/>
      <c r="R755" s="166"/>
      <c r="S755" s="166"/>
      <c r="T755" s="168"/>
      <c r="U755" s="169"/>
      <c r="V755" s="169"/>
      <c r="W755" s="166"/>
      <c r="X755" s="166"/>
      <c r="Y755" s="166"/>
      <c r="Z755" s="166"/>
      <c r="AA755" s="166"/>
      <c r="AB755" s="166"/>
      <c r="AC755" s="166"/>
      <c r="AD755" s="166"/>
      <c r="AE755" s="166"/>
      <c r="AF755" s="166"/>
      <c r="AG755" s="166"/>
      <c r="AH755" s="166"/>
      <c r="AI755" s="166"/>
      <c r="AJ755" s="166"/>
      <c r="AK755" s="166"/>
      <c r="AL755" s="166"/>
      <c r="AM755" s="166"/>
      <c r="AN755" s="166"/>
      <c r="AO755" s="166"/>
      <c r="AP755" s="166"/>
      <c r="AQ755" s="166"/>
      <c r="AR755" s="166"/>
      <c r="AS755" s="166"/>
      <c r="AT755" s="166"/>
      <c r="AU755" s="166"/>
      <c r="AV755" s="166"/>
      <c r="AW755" s="166"/>
      <c r="AX755" s="166"/>
      <c r="AY755" s="166"/>
      <c r="AZ755" s="166"/>
      <c r="BA755" s="166"/>
      <c r="BB755" s="166"/>
      <c r="BC755" s="166"/>
      <c r="BD755" s="166"/>
      <c r="BE755" s="166"/>
      <c r="BF755" s="166"/>
      <c r="BG755" s="166"/>
      <c r="BH755" s="166"/>
      <c r="BI755" s="166"/>
      <c r="BJ755" s="166"/>
      <c r="BK755" s="166"/>
      <c r="BL755" s="166"/>
      <c r="BM755" s="166"/>
      <c r="BN755" s="166"/>
      <c r="BO755" s="166"/>
      <c r="BP755" s="166"/>
      <c r="BQ755" s="166"/>
      <c r="BR755" s="166"/>
      <c r="BS755" s="166"/>
      <c r="BT755" s="166"/>
      <c r="BU755" s="166"/>
      <c r="BV755" s="166"/>
      <c r="BW755" s="166"/>
      <c r="BX755" s="166"/>
      <c r="BY755" s="166"/>
      <c r="BZ755" s="166"/>
      <c r="CA755" s="166"/>
      <c r="CB755" s="166"/>
      <c r="CC755" s="166"/>
      <c r="CD755" s="166"/>
      <c r="CE755" s="166"/>
      <c r="CF755" s="166"/>
      <c r="CG755" s="166"/>
      <c r="CH755" s="166"/>
      <c r="CI755" s="166"/>
      <c r="CJ755" s="166"/>
      <c r="CK755" s="166"/>
      <c r="CL755" s="166"/>
      <c r="CM755" s="166"/>
      <c r="CN755" s="166"/>
      <c r="CO755" s="166"/>
      <c r="CP755" s="166"/>
      <c r="CQ755" s="166"/>
      <c r="CR755" s="166"/>
      <c r="CS755" s="166"/>
      <c r="CT755" s="166"/>
      <c r="CU755" s="166"/>
      <c r="CV755" s="166"/>
      <c r="CW755" s="166"/>
      <c r="CX755" s="166"/>
      <c r="CY755" s="166"/>
      <c r="CZ755" s="166"/>
    </row>
    <row r="756" spans="1:104" ht="11.25" customHeight="1" x14ac:dyDescent="0.2">
      <c r="A756" s="166"/>
      <c r="B756" s="166"/>
      <c r="C756" s="166"/>
      <c r="D756" s="166"/>
      <c r="E756" s="166"/>
      <c r="F756" s="166"/>
      <c r="G756" s="166"/>
      <c r="H756" s="166"/>
      <c r="I756" s="166"/>
      <c r="J756" s="166"/>
      <c r="K756" s="166"/>
      <c r="L756" s="166"/>
      <c r="M756" s="166"/>
      <c r="N756" s="166"/>
      <c r="O756" s="166"/>
      <c r="P756" s="166"/>
      <c r="Q756" s="166"/>
      <c r="R756" s="166"/>
      <c r="S756" s="166"/>
      <c r="T756" s="168"/>
      <c r="U756" s="169"/>
      <c r="V756" s="169"/>
      <c r="W756" s="166"/>
      <c r="X756" s="166"/>
      <c r="Y756" s="166"/>
      <c r="Z756" s="166"/>
      <c r="AA756" s="166"/>
      <c r="AB756" s="166"/>
      <c r="AC756" s="166"/>
      <c r="AD756" s="166"/>
      <c r="AE756" s="166"/>
      <c r="AF756" s="166"/>
      <c r="AG756" s="166"/>
      <c r="AH756" s="166"/>
      <c r="AI756" s="166"/>
      <c r="AJ756" s="166"/>
      <c r="AK756" s="166"/>
      <c r="AL756" s="166"/>
      <c r="AM756" s="166"/>
      <c r="AN756" s="166"/>
      <c r="AO756" s="166"/>
      <c r="AP756" s="166"/>
      <c r="AQ756" s="166"/>
      <c r="AR756" s="166"/>
      <c r="AS756" s="166"/>
      <c r="AT756" s="166"/>
      <c r="AU756" s="166"/>
      <c r="AV756" s="166"/>
      <c r="AW756" s="166"/>
      <c r="AX756" s="166"/>
      <c r="AY756" s="166"/>
      <c r="AZ756" s="166"/>
      <c r="BA756" s="166"/>
      <c r="BB756" s="166"/>
      <c r="BC756" s="166"/>
      <c r="BD756" s="166"/>
      <c r="BE756" s="166"/>
      <c r="BF756" s="166"/>
      <c r="BG756" s="166"/>
      <c r="BH756" s="166"/>
      <c r="BI756" s="166"/>
      <c r="BJ756" s="166"/>
      <c r="BK756" s="166"/>
      <c r="BL756" s="166"/>
      <c r="BM756" s="166"/>
      <c r="BN756" s="166"/>
      <c r="BO756" s="166"/>
      <c r="BP756" s="166"/>
      <c r="BQ756" s="166"/>
      <c r="BR756" s="166"/>
      <c r="BS756" s="166"/>
      <c r="BT756" s="166"/>
      <c r="BU756" s="166"/>
      <c r="BV756" s="166"/>
      <c r="BW756" s="166"/>
      <c r="BX756" s="166"/>
      <c r="BY756" s="166"/>
      <c r="BZ756" s="166"/>
      <c r="CA756" s="166"/>
      <c r="CB756" s="166"/>
      <c r="CC756" s="166"/>
      <c r="CD756" s="166"/>
      <c r="CE756" s="166"/>
      <c r="CF756" s="166"/>
      <c r="CG756" s="166"/>
      <c r="CH756" s="166"/>
      <c r="CI756" s="166"/>
      <c r="CJ756" s="166"/>
      <c r="CK756" s="166"/>
      <c r="CL756" s="166"/>
      <c r="CM756" s="166"/>
      <c r="CN756" s="166"/>
      <c r="CO756" s="166"/>
      <c r="CP756" s="166"/>
      <c r="CQ756" s="166"/>
      <c r="CR756" s="166"/>
      <c r="CS756" s="166"/>
      <c r="CT756" s="166"/>
      <c r="CU756" s="166"/>
      <c r="CV756" s="166"/>
      <c r="CW756" s="166"/>
      <c r="CX756" s="166"/>
      <c r="CY756" s="166"/>
      <c r="CZ756" s="166"/>
    </row>
    <row r="757" spans="1:104" ht="11.25" customHeight="1" x14ac:dyDescent="0.2">
      <c r="A757" s="166"/>
      <c r="B757" s="166"/>
      <c r="C757" s="166"/>
      <c r="D757" s="166"/>
      <c r="E757" s="166"/>
      <c r="F757" s="166"/>
      <c r="G757" s="166"/>
      <c r="H757" s="166"/>
      <c r="I757" s="166"/>
      <c r="J757" s="166"/>
      <c r="K757" s="166"/>
      <c r="L757" s="166"/>
      <c r="M757" s="166"/>
      <c r="N757" s="166"/>
      <c r="O757" s="166"/>
      <c r="P757" s="166"/>
      <c r="Q757" s="166"/>
      <c r="R757" s="166"/>
      <c r="S757" s="166"/>
      <c r="T757" s="168"/>
      <c r="U757" s="169"/>
      <c r="V757" s="169"/>
      <c r="W757" s="166"/>
      <c r="X757" s="166"/>
      <c r="Y757" s="166"/>
      <c r="Z757" s="166"/>
      <c r="AA757" s="166"/>
      <c r="AB757" s="166"/>
      <c r="AC757" s="166"/>
      <c r="AD757" s="166"/>
      <c r="AE757" s="166"/>
      <c r="AF757" s="166"/>
      <c r="AG757" s="166"/>
      <c r="AH757" s="166"/>
      <c r="AI757" s="166"/>
      <c r="AJ757" s="166"/>
      <c r="AK757" s="166"/>
      <c r="AL757" s="166"/>
      <c r="AM757" s="166"/>
      <c r="AN757" s="166"/>
      <c r="AO757" s="166"/>
      <c r="AP757" s="166"/>
      <c r="AQ757" s="166"/>
      <c r="AR757" s="166"/>
      <c r="AS757" s="166"/>
      <c r="AT757" s="166"/>
      <c r="AU757" s="166"/>
      <c r="AV757" s="166"/>
      <c r="AW757" s="166"/>
      <c r="AX757" s="166"/>
      <c r="AY757" s="166"/>
      <c r="AZ757" s="166"/>
      <c r="BA757" s="166"/>
      <c r="BB757" s="166"/>
      <c r="BC757" s="166"/>
      <c r="BD757" s="166"/>
      <c r="BE757" s="166"/>
      <c r="BF757" s="166"/>
      <c r="BG757" s="166"/>
      <c r="BH757" s="166"/>
      <c r="BI757" s="166"/>
      <c r="BJ757" s="166"/>
      <c r="BK757" s="166"/>
      <c r="BL757" s="166"/>
      <c r="BM757" s="166"/>
      <c r="BN757" s="166"/>
      <c r="BO757" s="166"/>
      <c r="BP757" s="166"/>
      <c r="BQ757" s="166"/>
      <c r="BR757" s="166"/>
      <c r="BS757" s="166"/>
      <c r="BT757" s="166"/>
      <c r="BU757" s="166"/>
      <c r="BV757" s="166"/>
      <c r="BW757" s="166"/>
      <c r="BX757" s="166"/>
      <c r="BY757" s="166"/>
      <c r="BZ757" s="166"/>
      <c r="CA757" s="166"/>
      <c r="CB757" s="166"/>
      <c r="CC757" s="166"/>
      <c r="CD757" s="166"/>
      <c r="CE757" s="166"/>
      <c r="CF757" s="166"/>
      <c r="CG757" s="166"/>
      <c r="CH757" s="166"/>
      <c r="CI757" s="166"/>
      <c r="CJ757" s="166"/>
      <c r="CK757" s="166"/>
      <c r="CL757" s="166"/>
      <c r="CM757" s="166"/>
      <c r="CN757" s="166"/>
      <c r="CO757" s="166"/>
      <c r="CP757" s="166"/>
      <c r="CQ757" s="166"/>
      <c r="CR757" s="166"/>
      <c r="CS757" s="166"/>
      <c r="CT757" s="166"/>
      <c r="CU757" s="166"/>
      <c r="CV757" s="166"/>
      <c r="CW757" s="166"/>
      <c r="CX757" s="166"/>
      <c r="CY757" s="166"/>
      <c r="CZ757" s="166"/>
    </row>
    <row r="758" spans="1:104" ht="11.25" customHeight="1" x14ac:dyDescent="0.2">
      <c r="A758" s="166"/>
      <c r="B758" s="166"/>
      <c r="C758" s="166"/>
      <c r="D758" s="166"/>
      <c r="E758" s="166"/>
      <c r="F758" s="166"/>
      <c r="G758" s="166"/>
      <c r="H758" s="166"/>
      <c r="I758" s="166"/>
      <c r="J758" s="166"/>
      <c r="K758" s="166"/>
      <c r="L758" s="166"/>
      <c r="M758" s="166"/>
      <c r="N758" s="166"/>
      <c r="O758" s="166"/>
      <c r="P758" s="166"/>
      <c r="Q758" s="166"/>
      <c r="R758" s="166"/>
      <c r="S758" s="166"/>
      <c r="T758" s="168"/>
      <c r="U758" s="169"/>
      <c r="V758" s="169"/>
      <c r="W758" s="166"/>
      <c r="X758" s="166"/>
      <c r="Y758" s="166"/>
      <c r="Z758" s="166"/>
      <c r="AA758" s="166"/>
      <c r="AB758" s="166"/>
      <c r="AC758" s="166"/>
      <c r="AD758" s="166"/>
      <c r="AE758" s="166"/>
      <c r="AF758" s="166"/>
      <c r="AG758" s="166"/>
      <c r="AH758" s="166"/>
      <c r="AI758" s="166"/>
      <c r="AJ758" s="166"/>
      <c r="AK758" s="166"/>
      <c r="AL758" s="166"/>
      <c r="AM758" s="166"/>
      <c r="AN758" s="166"/>
      <c r="AO758" s="166"/>
      <c r="AP758" s="166"/>
      <c r="AQ758" s="166"/>
      <c r="AR758" s="166"/>
      <c r="AS758" s="166"/>
      <c r="AT758" s="166"/>
      <c r="AU758" s="166"/>
      <c r="AV758" s="166"/>
      <c r="AW758" s="166"/>
      <c r="AX758" s="166"/>
      <c r="AY758" s="166"/>
      <c r="AZ758" s="166"/>
      <c r="BA758" s="166"/>
      <c r="BB758" s="166"/>
      <c r="BC758" s="166"/>
      <c r="BD758" s="166"/>
      <c r="BE758" s="166"/>
      <c r="BF758" s="166"/>
      <c r="BG758" s="166"/>
      <c r="BH758" s="166"/>
      <c r="BI758" s="166"/>
      <c r="BJ758" s="166"/>
      <c r="BK758" s="166"/>
      <c r="BL758" s="166"/>
      <c r="BM758" s="166"/>
      <c r="BN758" s="166"/>
      <c r="BO758" s="166"/>
      <c r="BP758" s="166"/>
      <c r="BQ758" s="166"/>
      <c r="BR758" s="166"/>
      <c r="BS758" s="166"/>
      <c r="BT758" s="166"/>
      <c r="BU758" s="166"/>
      <c r="BV758" s="166"/>
      <c r="BW758" s="166"/>
      <c r="BX758" s="166"/>
      <c r="BY758" s="166"/>
      <c r="BZ758" s="166"/>
      <c r="CA758" s="166"/>
      <c r="CB758" s="166"/>
      <c r="CC758" s="166"/>
      <c r="CD758" s="166"/>
      <c r="CE758" s="166"/>
      <c r="CF758" s="166"/>
      <c r="CG758" s="166"/>
      <c r="CH758" s="166"/>
      <c r="CI758" s="166"/>
      <c r="CJ758" s="166"/>
      <c r="CK758" s="166"/>
      <c r="CL758" s="166"/>
      <c r="CM758" s="166"/>
      <c r="CN758" s="166"/>
      <c r="CO758" s="166"/>
      <c r="CP758" s="166"/>
      <c r="CQ758" s="166"/>
      <c r="CR758" s="166"/>
      <c r="CS758" s="166"/>
      <c r="CT758" s="166"/>
      <c r="CU758" s="166"/>
      <c r="CV758" s="166"/>
      <c r="CW758" s="166"/>
      <c r="CX758" s="166"/>
      <c r="CY758" s="166"/>
      <c r="CZ758" s="166"/>
    </row>
    <row r="759" spans="1:104" ht="11.25" customHeight="1" x14ac:dyDescent="0.2">
      <c r="A759" s="166"/>
      <c r="B759" s="166"/>
      <c r="C759" s="166"/>
      <c r="D759" s="166"/>
      <c r="E759" s="166"/>
      <c r="F759" s="166"/>
      <c r="G759" s="166"/>
      <c r="H759" s="166"/>
      <c r="I759" s="166"/>
      <c r="J759" s="166"/>
      <c r="K759" s="166"/>
      <c r="L759" s="166"/>
      <c r="M759" s="166"/>
      <c r="N759" s="166"/>
      <c r="O759" s="166"/>
      <c r="P759" s="166"/>
      <c r="Q759" s="166"/>
      <c r="R759" s="166"/>
      <c r="S759" s="166"/>
      <c r="T759" s="168"/>
      <c r="U759" s="169"/>
      <c r="V759" s="169"/>
      <c r="W759" s="166"/>
      <c r="X759" s="166"/>
      <c r="Y759" s="166"/>
      <c r="Z759" s="166"/>
      <c r="AA759" s="166"/>
      <c r="AB759" s="166"/>
      <c r="AC759" s="166"/>
      <c r="AD759" s="166"/>
      <c r="AE759" s="166"/>
      <c r="AF759" s="166"/>
      <c r="AG759" s="166"/>
      <c r="AH759" s="166"/>
      <c r="AI759" s="166"/>
      <c r="AJ759" s="166"/>
      <c r="AK759" s="166"/>
      <c r="AL759" s="166"/>
      <c r="AM759" s="166"/>
      <c r="AN759" s="166"/>
      <c r="AO759" s="166"/>
      <c r="AP759" s="166"/>
      <c r="AQ759" s="166"/>
      <c r="AR759" s="166"/>
      <c r="AS759" s="166"/>
      <c r="AT759" s="166"/>
      <c r="AU759" s="166"/>
      <c r="AV759" s="166"/>
      <c r="AW759" s="166"/>
      <c r="AX759" s="166"/>
      <c r="AY759" s="166"/>
      <c r="AZ759" s="166"/>
      <c r="BA759" s="166"/>
      <c r="BB759" s="166"/>
      <c r="BC759" s="166"/>
      <c r="BD759" s="166"/>
      <c r="BE759" s="166"/>
      <c r="BF759" s="166"/>
      <c r="BG759" s="166"/>
      <c r="BH759" s="166"/>
      <c r="BI759" s="166"/>
      <c r="BJ759" s="166"/>
      <c r="BK759" s="166"/>
      <c r="BL759" s="166"/>
      <c r="BM759" s="166"/>
      <c r="BN759" s="166"/>
      <c r="BO759" s="166"/>
      <c r="BP759" s="166"/>
      <c r="BQ759" s="166"/>
      <c r="BR759" s="166"/>
      <c r="BS759" s="166"/>
      <c r="BT759" s="166"/>
      <c r="BU759" s="166"/>
      <c r="BV759" s="166"/>
      <c r="BW759" s="166"/>
      <c r="BX759" s="166"/>
      <c r="BY759" s="166"/>
      <c r="BZ759" s="166"/>
      <c r="CA759" s="166"/>
      <c r="CB759" s="166"/>
      <c r="CC759" s="166"/>
      <c r="CD759" s="166"/>
      <c r="CE759" s="166"/>
      <c r="CF759" s="166"/>
      <c r="CG759" s="166"/>
      <c r="CH759" s="166"/>
      <c r="CI759" s="166"/>
      <c r="CJ759" s="166"/>
      <c r="CK759" s="166"/>
      <c r="CL759" s="166"/>
      <c r="CM759" s="166"/>
      <c r="CN759" s="166"/>
      <c r="CO759" s="166"/>
      <c r="CP759" s="166"/>
      <c r="CQ759" s="166"/>
      <c r="CR759" s="166"/>
      <c r="CS759" s="166"/>
      <c r="CT759" s="166"/>
      <c r="CU759" s="166"/>
      <c r="CV759" s="166"/>
      <c r="CW759" s="166"/>
      <c r="CX759" s="166"/>
      <c r="CY759" s="166"/>
      <c r="CZ759" s="166"/>
    </row>
    <row r="760" spans="1:104" ht="11.25" customHeight="1" x14ac:dyDescent="0.2">
      <c r="A760" s="166"/>
      <c r="B760" s="166"/>
      <c r="C760" s="166"/>
      <c r="D760" s="166"/>
      <c r="E760" s="166"/>
      <c r="F760" s="166"/>
      <c r="G760" s="166"/>
      <c r="H760" s="166"/>
      <c r="I760" s="166"/>
      <c r="J760" s="166"/>
      <c r="K760" s="166"/>
      <c r="L760" s="166"/>
      <c r="M760" s="166"/>
      <c r="N760" s="166"/>
      <c r="O760" s="166"/>
      <c r="P760" s="166"/>
      <c r="Q760" s="166"/>
      <c r="R760" s="166"/>
      <c r="S760" s="166"/>
      <c r="T760" s="168"/>
      <c r="U760" s="169"/>
      <c r="V760" s="169"/>
      <c r="W760" s="166"/>
      <c r="X760" s="166"/>
      <c r="Y760" s="166"/>
      <c r="Z760" s="166"/>
      <c r="AA760" s="166"/>
      <c r="AB760" s="166"/>
      <c r="AC760" s="166"/>
      <c r="AD760" s="166"/>
      <c r="AE760" s="166"/>
      <c r="AF760" s="166"/>
      <c r="AG760" s="166"/>
      <c r="AH760" s="166"/>
      <c r="AI760" s="166"/>
      <c r="AJ760" s="166"/>
      <c r="AK760" s="166"/>
      <c r="AL760" s="166"/>
      <c r="AM760" s="166"/>
      <c r="AN760" s="166"/>
      <c r="AO760" s="166"/>
      <c r="AP760" s="166"/>
      <c r="AQ760" s="166"/>
      <c r="AR760" s="166"/>
      <c r="AS760" s="166"/>
      <c r="AT760" s="166"/>
      <c r="AU760" s="166"/>
      <c r="AV760" s="166"/>
      <c r="AW760" s="166"/>
      <c r="AX760" s="166"/>
      <c r="AY760" s="166"/>
      <c r="AZ760" s="166"/>
      <c r="BA760" s="166"/>
      <c r="BB760" s="166"/>
      <c r="BC760" s="166"/>
      <c r="BD760" s="166"/>
      <c r="BE760" s="166"/>
      <c r="BF760" s="166"/>
      <c r="BG760" s="166"/>
      <c r="BH760" s="166"/>
      <c r="BI760" s="166"/>
      <c r="BJ760" s="166"/>
      <c r="BK760" s="166"/>
      <c r="BL760" s="166"/>
      <c r="BM760" s="166"/>
      <c r="BN760" s="166"/>
      <c r="BO760" s="166"/>
      <c r="BP760" s="166"/>
      <c r="BQ760" s="166"/>
      <c r="BR760" s="166"/>
      <c r="BS760" s="166"/>
      <c r="BT760" s="166"/>
      <c r="BU760" s="166"/>
      <c r="BV760" s="166"/>
      <c r="BW760" s="166"/>
      <c r="BX760" s="166"/>
      <c r="BY760" s="166"/>
      <c r="BZ760" s="166"/>
      <c r="CA760" s="166"/>
      <c r="CB760" s="166"/>
      <c r="CC760" s="166"/>
      <c r="CD760" s="166"/>
      <c r="CE760" s="166"/>
      <c r="CF760" s="166"/>
      <c r="CG760" s="166"/>
      <c r="CH760" s="166"/>
      <c r="CI760" s="166"/>
      <c r="CJ760" s="166"/>
      <c r="CK760" s="166"/>
      <c r="CL760" s="166"/>
      <c r="CM760" s="166"/>
      <c r="CN760" s="166"/>
      <c r="CO760" s="166"/>
      <c r="CP760" s="166"/>
      <c r="CQ760" s="166"/>
      <c r="CR760" s="166"/>
      <c r="CS760" s="166"/>
      <c r="CT760" s="166"/>
      <c r="CU760" s="166"/>
      <c r="CV760" s="166"/>
      <c r="CW760" s="166"/>
      <c r="CX760" s="166"/>
      <c r="CY760" s="166"/>
      <c r="CZ760" s="166"/>
    </row>
    <row r="761" spans="1:104" ht="11.25" customHeight="1" x14ac:dyDescent="0.2">
      <c r="A761" s="166"/>
      <c r="B761" s="166"/>
      <c r="C761" s="166"/>
      <c r="D761" s="166"/>
      <c r="E761" s="166"/>
      <c r="F761" s="166"/>
      <c r="G761" s="166"/>
      <c r="H761" s="166"/>
      <c r="I761" s="166"/>
      <c r="J761" s="166"/>
      <c r="K761" s="166"/>
      <c r="L761" s="166"/>
      <c r="M761" s="166"/>
      <c r="N761" s="166"/>
      <c r="O761" s="166"/>
      <c r="P761" s="166"/>
      <c r="Q761" s="166"/>
      <c r="R761" s="166"/>
      <c r="S761" s="166"/>
      <c r="T761" s="168"/>
      <c r="U761" s="169"/>
      <c r="V761" s="169"/>
      <c r="W761" s="166"/>
      <c r="X761" s="166"/>
      <c r="Y761" s="166"/>
      <c r="Z761" s="166"/>
      <c r="AA761" s="166"/>
      <c r="AB761" s="166"/>
      <c r="AC761" s="166"/>
      <c r="AD761" s="166"/>
      <c r="AE761" s="166"/>
      <c r="AF761" s="166"/>
      <c r="AG761" s="166"/>
      <c r="AH761" s="166"/>
      <c r="AI761" s="166"/>
      <c r="AJ761" s="166"/>
      <c r="AK761" s="166"/>
      <c r="AL761" s="166"/>
      <c r="AM761" s="166"/>
      <c r="AN761" s="166"/>
      <c r="AO761" s="166"/>
      <c r="AP761" s="166"/>
      <c r="AQ761" s="166"/>
      <c r="AR761" s="166"/>
      <c r="AS761" s="166"/>
      <c r="AT761" s="166"/>
      <c r="AU761" s="166"/>
      <c r="AV761" s="166"/>
      <c r="AW761" s="166"/>
      <c r="AX761" s="166"/>
      <c r="AY761" s="166"/>
      <c r="AZ761" s="166"/>
      <c r="BA761" s="166"/>
      <c r="BB761" s="166"/>
      <c r="BC761" s="166"/>
      <c r="BD761" s="166"/>
      <c r="BE761" s="166"/>
      <c r="BF761" s="166"/>
      <c r="BG761" s="166"/>
      <c r="BH761" s="166"/>
      <c r="BI761" s="166"/>
      <c r="BJ761" s="166"/>
      <c r="BK761" s="166"/>
      <c r="BL761" s="166"/>
      <c r="BM761" s="166"/>
      <c r="BN761" s="166"/>
      <c r="BO761" s="166"/>
      <c r="BP761" s="166"/>
      <c r="BQ761" s="166"/>
      <c r="BR761" s="166"/>
      <c r="BS761" s="166"/>
      <c r="BT761" s="166"/>
      <c r="BU761" s="166"/>
      <c r="BV761" s="166"/>
      <c r="BW761" s="166"/>
      <c r="BX761" s="166"/>
      <c r="BY761" s="166"/>
      <c r="BZ761" s="166"/>
      <c r="CA761" s="166"/>
      <c r="CB761" s="166"/>
      <c r="CC761" s="166"/>
      <c r="CD761" s="166"/>
      <c r="CE761" s="166"/>
      <c r="CF761" s="166"/>
      <c r="CG761" s="166"/>
      <c r="CH761" s="166"/>
      <c r="CI761" s="166"/>
      <c r="CJ761" s="166"/>
      <c r="CK761" s="166"/>
      <c r="CL761" s="166"/>
      <c r="CM761" s="166"/>
      <c r="CN761" s="166"/>
      <c r="CO761" s="166"/>
      <c r="CP761" s="166"/>
      <c r="CQ761" s="166"/>
      <c r="CR761" s="166"/>
      <c r="CS761" s="166"/>
      <c r="CT761" s="166"/>
      <c r="CU761" s="166"/>
      <c r="CV761" s="166"/>
      <c r="CW761" s="166"/>
      <c r="CX761" s="166"/>
      <c r="CY761" s="166"/>
      <c r="CZ761" s="166"/>
    </row>
    <row r="762" spans="1:104" ht="11.25" customHeight="1" x14ac:dyDescent="0.2">
      <c r="A762" s="166"/>
      <c r="B762" s="166"/>
      <c r="C762" s="166"/>
      <c r="D762" s="166"/>
      <c r="E762" s="166"/>
      <c r="F762" s="166"/>
      <c r="G762" s="166"/>
      <c r="H762" s="166"/>
      <c r="I762" s="166"/>
      <c r="J762" s="166"/>
      <c r="K762" s="166"/>
      <c r="L762" s="166"/>
      <c r="M762" s="166"/>
      <c r="N762" s="166"/>
      <c r="O762" s="166"/>
      <c r="P762" s="166"/>
      <c r="Q762" s="166"/>
      <c r="R762" s="166"/>
      <c r="S762" s="166"/>
      <c r="T762" s="168"/>
      <c r="U762" s="169"/>
      <c r="V762" s="169"/>
      <c r="W762" s="166"/>
      <c r="X762" s="166"/>
      <c r="Y762" s="166"/>
      <c r="Z762" s="166"/>
      <c r="AA762" s="166"/>
      <c r="AB762" s="166"/>
      <c r="AC762" s="166"/>
      <c r="AD762" s="166"/>
      <c r="AE762" s="166"/>
      <c r="AF762" s="166"/>
      <c r="AG762" s="166"/>
      <c r="AH762" s="166"/>
      <c r="AI762" s="166"/>
      <c r="AJ762" s="166"/>
      <c r="AK762" s="166"/>
      <c r="AL762" s="166"/>
      <c r="AM762" s="166"/>
      <c r="AN762" s="166"/>
      <c r="AO762" s="166"/>
      <c r="AP762" s="166"/>
      <c r="AQ762" s="166"/>
      <c r="AR762" s="166"/>
      <c r="AS762" s="166"/>
      <c r="AT762" s="166"/>
      <c r="AU762" s="166"/>
      <c r="AV762" s="166"/>
      <c r="AW762" s="166"/>
      <c r="AX762" s="166"/>
      <c r="AY762" s="166"/>
      <c r="AZ762" s="166"/>
      <c r="BA762" s="166"/>
      <c r="BB762" s="166"/>
      <c r="BC762" s="166"/>
      <c r="BD762" s="166"/>
      <c r="BE762" s="166"/>
      <c r="BF762" s="166"/>
      <c r="BG762" s="166"/>
      <c r="BH762" s="166"/>
      <c r="BI762" s="166"/>
      <c r="BJ762" s="166"/>
      <c r="BK762" s="166"/>
      <c r="BL762" s="166"/>
      <c r="BM762" s="166"/>
      <c r="BN762" s="166"/>
      <c r="BO762" s="166"/>
      <c r="BP762" s="166"/>
      <c r="BQ762" s="166"/>
      <c r="BR762" s="166"/>
      <c r="BS762" s="166"/>
      <c r="BT762" s="166"/>
      <c r="BU762" s="166"/>
      <c r="BV762" s="166"/>
      <c r="BW762" s="166"/>
      <c r="BX762" s="166"/>
      <c r="BY762" s="166"/>
      <c r="BZ762" s="166"/>
      <c r="CA762" s="166"/>
      <c r="CB762" s="166"/>
      <c r="CC762" s="166"/>
      <c r="CD762" s="166"/>
      <c r="CE762" s="166"/>
      <c r="CF762" s="166"/>
      <c r="CG762" s="166"/>
      <c r="CH762" s="166"/>
      <c r="CI762" s="166"/>
      <c r="CJ762" s="166"/>
      <c r="CK762" s="166"/>
      <c r="CL762" s="166"/>
      <c r="CM762" s="166"/>
      <c r="CN762" s="166"/>
      <c r="CO762" s="166"/>
      <c r="CP762" s="166"/>
      <c r="CQ762" s="166"/>
      <c r="CR762" s="166"/>
      <c r="CS762" s="166"/>
      <c r="CT762" s="166"/>
      <c r="CU762" s="166"/>
      <c r="CV762" s="166"/>
      <c r="CW762" s="166"/>
      <c r="CX762" s="166"/>
      <c r="CY762" s="166"/>
      <c r="CZ762" s="166"/>
    </row>
    <row r="763" spans="1:104" ht="11.25" customHeight="1" x14ac:dyDescent="0.2">
      <c r="A763" s="166"/>
      <c r="B763" s="166"/>
      <c r="C763" s="166"/>
      <c r="D763" s="166"/>
      <c r="E763" s="166"/>
      <c r="F763" s="166"/>
      <c r="G763" s="166"/>
      <c r="H763" s="166"/>
      <c r="I763" s="166"/>
      <c r="J763" s="166"/>
      <c r="K763" s="166"/>
      <c r="L763" s="166"/>
      <c r="M763" s="166"/>
      <c r="N763" s="166"/>
      <c r="O763" s="166"/>
      <c r="P763" s="166"/>
      <c r="Q763" s="166"/>
      <c r="R763" s="166"/>
      <c r="S763" s="166"/>
      <c r="T763" s="168"/>
      <c r="U763" s="169"/>
      <c r="V763" s="169"/>
      <c r="W763" s="166"/>
      <c r="X763" s="166"/>
      <c r="Y763" s="166"/>
      <c r="Z763" s="166"/>
      <c r="AA763" s="166"/>
      <c r="AB763" s="166"/>
      <c r="AC763" s="166"/>
      <c r="AD763" s="166"/>
      <c r="AE763" s="166"/>
      <c r="AF763" s="166"/>
      <c r="AG763" s="166"/>
      <c r="AH763" s="166"/>
      <c r="AI763" s="166"/>
      <c r="AJ763" s="166"/>
      <c r="AK763" s="166"/>
      <c r="AL763" s="166"/>
      <c r="AM763" s="166"/>
      <c r="AN763" s="166"/>
      <c r="AO763" s="166"/>
      <c r="AP763" s="166"/>
      <c r="AQ763" s="166"/>
      <c r="AR763" s="166"/>
      <c r="AS763" s="166"/>
      <c r="AT763" s="166"/>
      <c r="AU763" s="166"/>
      <c r="AV763" s="166"/>
      <c r="AW763" s="166"/>
      <c r="AX763" s="166"/>
      <c r="AY763" s="166"/>
      <c r="AZ763" s="166"/>
      <c r="BA763" s="166"/>
      <c r="BB763" s="166"/>
      <c r="BC763" s="166"/>
      <c r="BD763" s="166"/>
      <c r="BE763" s="166"/>
      <c r="BF763" s="166"/>
      <c r="BG763" s="166"/>
      <c r="BH763" s="166"/>
      <c r="BI763" s="166"/>
      <c r="BJ763" s="166"/>
      <c r="BK763" s="166"/>
      <c r="BL763" s="166"/>
      <c r="BM763" s="166"/>
      <c r="BN763" s="166"/>
      <c r="BO763" s="166"/>
      <c r="BP763" s="166"/>
      <c r="BQ763" s="166"/>
      <c r="BR763" s="166"/>
      <c r="BS763" s="166"/>
      <c r="BT763" s="166"/>
      <c r="BU763" s="166"/>
      <c r="BV763" s="166"/>
      <c r="BW763" s="166"/>
      <c r="BX763" s="166"/>
      <c r="BY763" s="166"/>
      <c r="BZ763" s="166"/>
      <c r="CA763" s="166"/>
      <c r="CB763" s="166"/>
      <c r="CC763" s="166"/>
      <c r="CD763" s="166"/>
      <c r="CE763" s="166"/>
      <c r="CF763" s="166"/>
      <c r="CG763" s="166"/>
      <c r="CH763" s="166"/>
      <c r="CI763" s="166"/>
      <c r="CJ763" s="166"/>
      <c r="CK763" s="166"/>
      <c r="CL763" s="166"/>
      <c r="CM763" s="166"/>
      <c r="CN763" s="166"/>
      <c r="CO763" s="166"/>
      <c r="CP763" s="166"/>
      <c r="CQ763" s="166"/>
      <c r="CR763" s="166"/>
      <c r="CS763" s="166"/>
      <c r="CT763" s="166"/>
      <c r="CU763" s="166"/>
      <c r="CV763" s="166"/>
      <c r="CW763" s="166"/>
      <c r="CX763" s="166"/>
      <c r="CY763" s="166"/>
      <c r="CZ763" s="166"/>
    </row>
    <row r="764" spans="1:104" ht="11.25" customHeight="1" x14ac:dyDescent="0.2">
      <c r="A764" s="166"/>
      <c r="B764" s="166"/>
      <c r="C764" s="166"/>
      <c r="D764" s="166"/>
      <c r="E764" s="166"/>
      <c r="F764" s="166"/>
      <c r="G764" s="166"/>
      <c r="H764" s="166"/>
      <c r="I764" s="166"/>
      <c r="J764" s="166"/>
      <c r="K764" s="166"/>
      <c r="L764" s="166"/>
      <c r="M764" s="166"/>
      <c r="N764" s="166"/>
      <c r="O764" s="166"/>
      <c r="P764" s="166"/>
      <c r="Q764" s="166"/>
      <c r="R764" s="166"/>
      <c r="S764" s="166"/>
      <c r="T764" s="168"/>
      <c r="U764" s="169"/>
      <c r="V764" s="169"/>
      <c r="W764" s="166"/>
      <c r="X764" s="166"/>
      <c r="Y764" s="166"/>
      <c r="Z764" s="166"/>
      <c r="AA764" s="166"/>
      <c r="AB764" s="166"/>
      <c r="AC764" s="166"/>
      <c r="AD764" s="166"/>
      <c r="AE764" s="166"/>
      <c r="AF764" s="166"/>
      <c r="AG764" s="166"/>
      <c r="AH764" s="166"/>
      <c r="AI764" s="166"/>
      <c r="AJ764" s="166"/>
      <c r="AK764" s="166"/>
      <c r="AL764" s="166"/>
      <c r="AM764" s="166"/>
      <c r="AN764" s="166"/>
      <c r="AO764" s="166"/>
      <c r="AP764" s="166"/>
      <c r="AQ764" s="166"/>
      <c r="AR764" s="166"/>
      <c r="AS764" s="166"/>
      <c r="AT764" s="166"/>
      <c r="AU764" s="166"/>
      <c r="AV764" s="166"/>
      <c r="AW764" s="166"/>
      <c r="AX764" s="166"/>
      <c r="AY764" s="166"/>
      <c r="AZ764" s="166"/>
      <c r="BA764" s="166"/>
      <c r="BB764" s="166"/>
      <c r="BC764" s="166"/>
      <c r="BD764" s="166"/>
      <c r="BE764" s="166"/>
      <c r="BF764" s="166"/>
      <c r="BG764" s="166"/>
      <c r="BH764" s="166"/>
      <c r="BI764" s="166"/>
      <c r="BJ764" s="166"/>
      <c r="BK764" s="166"/>
      <c r="BL764" s="166"/>
      <c r="BM764" s="166"/>
      <c r="BN764" s="166"/>
      <c r="BO764" s="166"/>
      <c r="BP764" s="166"/>
      <c r="BQ764" s="166"/>
      <c r="BR764" s="166"/>
      <c r="BS764" s="166"/>
      <c r="BT764" s="166"/>
      <c r="BU764" s="166"/>
      <c r="BV764" s="166"/>
      <c r="BW764" s="166"/>
      <c r="BX764" s="166"/>
      <c r="BY764" s="166"/>
      <c r="BZ764" s="166"/>
      <c r="CA764" s="166"/>
      <c r="CB764" s="166"/>
      <c r="CC764" s="166"/>
      <c r="CD764" s="166"/>
      <c r="CE764" s="166"/>
      <c r="CF764" s="166"/>
      <c r="CG764" s="166"/>
      <c r="CH764" s="166"/>
      <c r="CI764" s="166"/>
      <c r="CJ764" s="166"/>
      <c r="CK764" s="166"/>
      <c r="CL764" s="166"/>
      <c r="CM764" s="166"/>
      <c r="CN764" s="166"/>
      <c r="CO764" s="166"/>
      <c r="CP764" s="166"/>
      <c r="CQ764" s="166"/>
      <c r="CR764" s="166"/>
      <c r="CS764" s="166"/>
      <c r="CT764" s="166"/>
      <c r="CU764" s="166"/>
      <c r="CV764" s="166"/>
      <c r="CW764" s="166"/>
      <c r="CX764" s="166"/>
      <c r="CY764" s="166"/>
      <c r="CZ764" s="166"/>
    </row>
    <row r="765" spans="1:104" ht="11.25" customHeight="1" x14ac:dyDescent="0.2">
      <c r="A765" s="166"/>
      <c r="B765" s="166"/>
      <c r="C765" s="166"/>
      <c r="D765" s="166"/>
      <c r="E765" s="166"/>
      <c r="F765" s="166"/>
      <c r="G765" s="166"/>
      <c r="H765" s="166"/>
      <c r="I765" s="166"/>
      <c r="J765" s="166"/>
      <c r="K765" s="166"/>
      <c r="L765" s="166"/>
      <c r="M765" s="166"/>
      <c r="N765" s="166"/>
      <c r="O765" s="166"/>
      <c r="P765" s="166"/>
      <c r="Q765" s="166"/>
      <c r="R765" s="166"/>
      <c r="S765" s="166"/>
      <c r="T765" s="168"/>
      <c r="U765" s="169"/>
      <c r="V765" s="169"/>
      <c r="W765" s="166"/>
      <c r="X765" s="166"/>
      <c r="Y765" s="166"/>
      <c r="Z765" s="166"/>
      <c r="AA765" s="166"/>
      <c r="AB765" s="166"/>
      <c r="AC765" s="166"/>
      <c r="AD765" s="166"/>
      <c r="AE765" s="166"/>
      <c r="AF765" s="166"/>
      <c r="AG765" s="166"/>
      <c r="AH765" s="166"/>
      <c r="AI765" s="166"/>
      <c r="AJ765" s="166"/>
      <c r="AK765" s="166"/>
      <c r="AL765" s="166"/>
      <c r="AM765" s="166"/>
      <c r="AN765" s="166"/>
      <c r="AO765" s="166"/>
      <c r="AP765" s="166"/>
      <c r="AQ765" s="166"/>
      <c r="AR765" s="166"/>
      <c r="AS765" s="166"/>
      <c r="AT765" s="166"/>
      <c r="AU765" s="166"/>
      <c r="AV765" s="166"/>
      <c r="AW765" s="166"/>
      <c r="AX765" s="166"/>
      <c r="AY765" s="166"/>
      <c r="AZ765" s="166"/>
      <c r="BA765" s="166"/>
      <c r="BB765" s="166"/>
      <c r="BC765" s="166"/>
      <c r="BD765" s="166"/>
      <c r="BE765" s="166"/>
      <c r="BF765" s="166"/>
      <c r="BG765" s="166"/>
      <c r="BH765" s="166"/>
      <c r="BI765" s="166"/>
      <c r="BJ765" s="166"/>
      <c r="BK765" s="166"/>
      <c r="BL765" s="166"/>
      <c r="BM765" s="166"/>
      <c r="BN765" s="166"/>
      <c r="BO765" s="166"/>
      <c r="BP765" s="166"/>
      <c r="BQ765" s="166"/>
      <c r="BR765" s="166"/>
      <c r="BS765" s="166"/>
      <c r="BT765" s="166"/>
      <c r="BU765" s="166"/>
      <c r="BV765" s="166"/>
      <c r="BW765" s="166"/>
      <c r="BX765" s="166"/>
      <c r="BY765" s="166"/>
      <c r="BZ765" s="166"/>
      <c r="CA765" s="166"/>
      <c r="CB765" s="166"/>
      <c r="CC765" s="166"/>
      <c r="CD765" s="166"/>
      <c r="CE765" s="166"/>
      <c r="CF765" s="166"/>
      <c r="CG765" s="166"/>
      <c r="CH765" s="166"/>
      <c r="CI765" s="166"/>
      <c r="CJ765" s="166"/>
      <c r="CK765" s="166"/>
      <c r="CL765" s="166"/>
      <c r="CM765" s="166"/>
      <c r="CN765" s="166"/>
      <c r="CO765" s="166"/>
      <c r="CP765" s="166"/>
      <c r="CQ765" s="166"/>
      <c r="CR765" s="166"/>
      <c r="CS765" s="166"/>
      <c r="CT765" s="166"/>
      <c r="CU765" s="166"/>
      <c r="CV765" s="166"/>
      <c r="CW765" s="166"/>
      <c r="CX765" s="166"/>
      <c r="CY765" s="166"/>
      <c r="CZ765" s="166"/>
    </row>
    <row r="766" spans="1:104" ht="11.25" customHeight="1" x14ac:dyDescent="0.2">
      <c r="A766" s="166"/>
      <c r="B766" s="166"/>
      <c r="C766" s="166"/>
      <c r="D766" s="166"/>
      <c r="E766" s="166"/>
      <c r="F766" s="166"/>
      <c r="G766" s="166"/>
      <c r="H766" s="166"/>
      <c r="I766" s="166"/>
      <c r="J766" s="166"/>
      <c r="K766" s="166"/>
      <c r="L766" s="166"/>
      <c r="M766" s="166"/>
      <c r="N766" s="166"/>
      <c r="O766" s="166"/>
      <c r="P766" s="166"/>
      <c r="Q766" s="166"/>
      <c r="R766" s="166"/>
      <c r="S766" s="166"/>
      <c r="T766" s="168"/>
      <c r="U766" s="169"/>
      <c r="V766" s="169"/>
      <c r="W766" s="166"/>
      <c r="X766" s="166"/>
      <c r="Y766" s="166"/>
      <c r="Z766" s="166"/>
      <c r="AA766" s="166"/>
      <c r="AB766" s="166"/>
      <c r="AC766" s="166"/>
      <c r="AD766" s="166"/>
      <c r="AE766" s="166"/>
      <c r="AF766" s="166"/>
      <c r="AG766" s="166"/>
      <c r="AH766" s="166"/>
      <c r="AI766" s="166"/>
      <c r="AJ766" s="166"/>
      <c r="AK766" s="166"/>
      <c r="AL766" s="166"/>
      <c r="AM766" s="166"/>
      <c r="AN766" s="166"/>
      <c r="AO766" s="166"/>
      <c r="AP766" s="166"/>
      <c r="AQ766" s="166"/>
      <c r="AR766" s="166"/>
      <c r="AS766" s="166"/>
      <c r="AT766" s="166"/>
      <c r="AU766" s="166"/>
      <c r="AV766" s="166"/>
      <c r="AW766" s="166"/>
      <c r="AX766" s="166"/>
      <c r="AY766" s="166"/>
      <c r="AZ766" s="166"/>
      <c r="BA766" s="166"/>
      <c r="BB766" s="166"/>
      <c r="BC766" s="166"/>
      <c r="BD766" s="166"/>
      <c r="BE766" s="166"/>
      <c r="BF766" s="166"/>
      <c r="BG766" s="166"/>
      <c r="BH766" s="166"/>
      <c r="BI766" s="166"/>
      <c r="BJ766" s="166"/>
      <c r="BK766" s="166"/>
      <c r="BL766" s="166"/>
      <c r="BM766" s="166"/>
      <c r="BN766" s="166"/>
      <c r="BO766" s="166"/>
      <c r="BP766" s="166"/>
      <c r="BQ766" s="166"/>
      <c r="BR766" s="166"/>
      <c r="BS766" s="166"/>
      <c r="BT766" s="166"/>
      <c r="BU766" s="166"/>
      <c r="BV766" s="166"/>
      <c r="BW766" s="166"/>
      <c r="BX766" s="166"/>
      <c r="BY766" s="166"/>
      <c r="BZ766" s="166"/>
      <c r="CA766" s="166"/>
      <c r="CB766" s="166"/>
      <c r="CC766" s="166"/>
      <c r="CD766" s="166"/>
      <c r="CE766" s="166"/>
      <c r="CF766" s="166"/>
      <c r="CG766" s="166"/>
      <c r="CH766" s="166"/>
      <c r="CI766" s="166"/>
      <c r="CJ766" s="166"/>
      <c r="CK766" s="166"/>
      <c r="CL766" s="166"/>
      <c r="CM766" s="166"/>
      <c r="CN766" s="166"/>
      <c r="CO766" s="166"/>
      <c r="CP766" s="166"/>
      <c r="CQ766" s="166"/>
      <c r="CR766" s="166"/>
      <c r="CS766" s="166"/>
      <c r="CT766" s="166"/>
      <c r="CU766" s="166"/>
      <c r="CV766" s="166"/>
      <c r="CW766" s="166"/>
      <c r="CX766" s="166"/>
      <c r="CY766" s="166"/>
      <c r="CZ766" s="166"/>
    </row>
    <row r="767" spans="1:104" ht="11.25" customHeight="1" x14ac:dyDescent="0.2">
      <c r="A767" s="166"/>
      <c r="B767" s="166"/>
      <c r="C767" s="166"/>
      <c r="D767" s="166"/>
      <c r="E767" s="166"/>
      <c r="F767" s="166"/>
      <c r="G767" s="166"/>
      <c r="H767" s="166"/>
      <c r="I767" s="166"/>
      <c r="J767" s="166"/>
      <c r="K767" s="166"/>
      <c r="L767" s="166"/>
      <c r="M767" s="166"/>
      <c r="N767" s="166"/>
      <c r="O767" s="166"/>
      <c r="P767" s="166"/>
      <c r="Q767" s="166"/>
      <c r="R767" s="166"/>
      <c r="S767" s="166"/>
      <c r="T767" s="168"/>
      <c r="U767" s="169"/>
      <c r="V767" s="169"/>
      <c r="W767" s="166"/>
      <c r="X767" s="166"/>
      <c r="Y767" s="166"/>
      <c r="Z767" s="166"/>
      <c r="AA767" s="166"/>
      <c r="AB767" s="166"/>
      <c r="AC767" s="166"/>
      <c r="AD767" s="166"/>
      <c r="AE767" s="166"/>
      <c r="AF767" s="166"/>
      <c r="AG767" s="166"/>
      <c r="AH767" s="166"/>
      <c r="AI767" s="166"/>
      <c r="AJ767" s="166"/>
      <c r="AK767" s="166"/>
      <c r="AL767" s="166"/>
      <c r="AM767" s="166"/>
      <c r="AN767" s="166"/>
      <c r="AO767" s="166"/>
      <c r="AP767" s="166"/>
      <c r="AQ767" s="166"/>
      <c r="AR767" s="166"/>
      <c r="AS767" s="166"/>
      <c r="AT767" s="166"/>
      <c r="AU767" s="166"/>
      <c r="AV767" s="166"/>
      <c r="AW767" s="166"/>
      <c r="AX767" s="166"/>
      <c r="AY767" s="166"/>
      <c r="AZ767" s="166"/>
      <c r="BA767" s="166"/>
      <c r="BB767" s="166"/>
      <c r="BC767" s="166"/>
      <c r="BD767" s="166"/>
      <c r="BE767" s="166"/>
      <c r="BF767" s="166"/>
      <c r="BG767" s="166"/>
      <c r="BH767" s="166"/>
      <c r="BI767" s="166"/>
      <c r="BJ767" s="166"/>
      <c r="BK767" s="166"/>
      <c r="BL767" s="166"/>
      <c r="BM767" s="166"/>
      <c r="BN767" s="166"/>
      <c r="BO767" s="166"/>
      <c r="BP767" s="166"/>
      <c r="BQ767" s="166"/>
      <c r="BR767" s="166"/>
      <c r="BS767" s="166"/>
      <c r="BT767" s="166"/>
      <c r="BU767" s="166"/>
      <c r="BV767" s="166"/>
      <c r="BW767" s="166"/>
      <c r="BX767" s="166"/>
      <c r="BY767" s="166"/>
      <c r="BZ767" s="166"/>
      <c r="CA767" s="166"/>
      <c r="CB767" s="166"/>
      <c r="CC767" s="166"/>
      <c r="CD767" s="166"/>
      <c r="CE767" s="166"/>
      <c r="CF767" s="166"/>
      <c r="CG767" s="166"/>
      <c r="CH767" s="166"/>
      <c r="CI767" s="166"/>
      <c r="CJ767" s="166"/>
      <c r="CK767" s="166"/>
      <c r="CL767" s="166"/>
      <c r="CM767" s="166"/>
      <c r="CN767" s="166"/>
      <c r="CO767" s="166"/>
      <c r="CP767" s="166"/>
      <c r="CQ767" s="166"/>
      <c r="CR767" s="166"/>
      <c r="CS767" s="166"/>
      <c r="CT767" s="166"/>
      <c r="CU767" s="166"/>
      <c r="CV767" s="166"/>
      <c r="CW767" s="166"/>
      <c r="CX767" s="166"/>
      <c r="CY767" s="166"/>
      <c r="CZ767" s="166"/>
    </row>
    <row r="768" spans="1:104" ht="11.25" customHeight="1" x14ac:dyDescent="0.2">
      <c r="A768" s="166"/>
      <c r="B768" s="166"/>
      <c r="C768" s="166"/>
      <c r="D768" s="166"/>
      <c r="E768" s="166"/>
      <c r="F768" s="166"/>
      <c r="G768" s="166"/>
      <c r="H768" s="166"/>
      <c r="I768" s="166"/>
      <c r="J768" s="166"/>
      <c r="K768" s="166"/>
      <c r="L768" s="166"/>
      <c r="M768" s="166"/>
      <c r="N768" s="166"/>
      <c r="O768" s="166"/>
      <c r="P768" s="166"/>
      <c r="Q768" s="166"/>
      <c r="R768" s="166"/>
      <c r="S768" s="166"/>
      <c r="T768" s="168"/>
      <c r="U768" s="169"/>
      <c r="V768" s="169"/>
      <c r="W768" s="166"/>
      <c r="X768" s="166"/>
      <c r="Y768" s="166"/>
      <c r="Z768" s="166"/>
      <c r="AA768" s="166"/>
      <c r="AB768" s="166"/>
      <c r="AC768" s="166"/>
      <c r="AD768" s="166"/>
      <c r="AE768" s="166"/>
      <c r="AF768" s="166"/>
      <c r="AG768" s="166"/>
      <c r="AH768" s="166"/>
      <c r="AI768" s="166"/>
      <c r="AJ768" s="166"/>
      <c r="AK768" s="166"/>
      <c r="AL768" s="166"/>
      <c r="AM768" s="166"/>
      <c r="AN768" s="166"/>
      <c r="AO768" s="166"/>
      <c r="AP768" s="166"/>
      <c r="AQ768" s="166"/>
      <c r="AR768" s="166"/>
      <c r="AS768" s="166"/>
      <c r="AT768" s="166"/>
      <c r="AU768" s="166"/>
      <c r="AV768" s="166"/>
      <c r="AW768" s="166"/>
      <c r="AX768" s="166"/>
      <c r="AY768" s="166"/>
      <c r="AZ768" s="166"/>
      <c r="BA768" s="166"/>
      <c r="BB768" s="166"/>
      <c r="BC768" s="166"/>
      <c r="BD768" s="166"/>
      <c r="BE768" s="166"/>
      <c r="BF768" s="166"/>
      <c r="BG768" s="166"/>
      <c r="BH768" s="166"/>
      <c r="BI768" s="166"/>
      <c r="BJ768" s="166"/>
      <c r="BK768" s="166"/>
      <c r="BL768" s="166"/>
      <c r="BM768" s="166"/>
      <c r="BN768" s="166"/>
      <c r="BO768" s="166"/>
      <c r="BP768" s="166"/>
      <c r="BQ768" s="166"/>
      <c r="BR768" s="166"/>
      <c r="BS768" s="166"/>
      <c r="BT768" s="166"/>
      <c r="BU768" s="166"/>
      <c r="BV768" s="166"/>
      <c r="BW768" s="166"/>
      <c r="BX768" s="166"/>
      <c r="BY768" s="166"/>
      <c r="BZ768" s="166"/>
      <c r="CA768" s="166"/>
      <c r="CB768" s="166"/>
      <c r="CC768" s="166"/>
      <c r="CD768" s="166"/>
      <c r="CE768" s="166"/>
      <c r="CF768" s="166"/>
      <c r="CG768" s="166"/>
      <c r="CH768" s="166"/>
      <c r="CI768" s="166"/>
      <c r="CJ768" s="166"/>
      <c r="CK768" s="166"/>
      <c r="CL768" s="166"/>
      <c r="CM768" s="166"/>
      <c r="CN768" s="166"/>
      <c r="CO768" s="166"/>
      <c r="CP768" s="166"/>
      <c r="CQ768" s="166"/>
      <c r="CR768" s="166"/>
      <c r="CS768" s="166"/>
      <c r="CT768" s="166"/>
      <c r="CU768" s="166"/>
      <c r="CV768" s="166"/>
      <c r="CW768" s="166"/>
      <c r="CX768" s="166"/>
      <c r="CY768" s="166"/>
      <c r="CZ768" s="166"/>
    </row>
    <row r="769" spans="1:104" ht="11.25" customHeight="1" x14ac:dyDescent="0.2">
      <c r="A769" s="166"/>
      <c r="B769" s="166"/>
      <c r="C769" s="166"/>
      <c r="D769" s="166"/>
      <c r="E769" s="166"/>
      <c r="F769" s="166"/>
      <c r="G769" s="166"/>
      <c r="H769" s="166"/>
      <c r="I769" s="166"/>
      <c r="J769" s="166"/>
      <c r="K769" s="166"/>
      <c r="L769" s="166"/>
      <c r="M769" s="166"/>
      <c r="N769" s="166"/>
      <c r="O769" s="166"/>
      <c r="P769" s="166"/>
      <c r="Q769" s="166"/>
      <c r="R769" s="166"/>
      <c r="S769" s="166"/>
      <c r="T769" s="168"/>
      <c r="U769" s="169"/>
      <c r="V769" s="169"/>
      <c r="W769" s="166"/>
      <c r="X769" s="166"/>
      <c r="Y769" s="166"/>
      <c r="Z769" s="166"/>
      <c r="AA769" s="166"/>
      <c r="AB769" s="166"/>
      <c r="AC769" s="166"/>
      <c r="AD769" s="166"/>
      <c r="AE769" s="166"/>
      <c r="AF769" s="166"/>
      <c r="AG769" s="166"/>
      <c r="AH769" s="166"/>
      <c r="AI769" s="166"/>
      <c r="AJ769" s="166"/>
      <c r="AK769" s="166"/>
      <c r="AL769" s="166"/>
      <c r="AM769" s="166"/>
      <c r="AN769" s="166"/>
      <c r="AO769" s="166"/>
      <c r="AP769" s="166"/>
      <c r="AQ769" s="166"/>
      <c r="AR769" s="166"/>
      <c r="AS769" s="166"/>
      <c r="AT769" s="166"/>
      <c r="AU769" s="166"/>
      <c r="AV769" s="166"/>
      <c r="AW769" s="166"/>
      <c r="AX769" s="166"/>
      <c r="AY769" s="166"/>
      <c r="AZ769" s="166"/>
      <c r="BA769" s="166"/>
      <c r="BB769" s="166"/>
      <c r="BC769" s="166"/>
      <c r="BD769" s="166"/>
      <c r="BE769" s="166"/>
      <c r="BF769" s="166"/>
      <c r="BG769" s="166"/>
      <c r="BH769" s="166"/>
      <c r="BI769" s="166"/>
      <c r="BJ769" s="166"/>
      <c r="BK769" s="166"/>
      <c r="BL769" s="166"/>
      <c r="BM769" s="166"/>
      <c r="BN769" s="166"/>
      <c r="BO769" s="166"/>
      <c r="BP769" s="166"/>
      <c r="BQ769" s="166"/>
      <c r="BR769" s="166"/>
      <c r="BS769" s="166"/>
      <c r="BT769" s="166"/>
      <c r="BU769" s="166"/>
      <c r="BV769" s="166"/>
      <c r="BW769" s="166"/>
      <c r="BX769" s="166"/>
      <c r="BY769" s="166"/>
      <c r="BZ769" s="166"/>
      <c r="CA769" s="166"/>
      <c r="CB769" s="166"/>
      <c r="CC769" s="166"/>
      <c r="CD769" s="166"/>
      <c r="CE769" s="166"/>
      <c r="CF769" s="166"/>
      <c r="CG769" s="166"/>
      <c r="CH769" s="166"/>
      <c r="CI769" s="166"/>
      <c r="CJ769" s="166"/>
      <c r="CK769" s="166"/>
      <c r="CL769" s="166"/>
      <c r="CM769" s="166"/>
      <c r="CN769" s="166"/>
      <c r="CO769" s="166"/>
      <c r="CP769" s="166"/>
      <c r="CQ769" s="166"/>
      <c r="CR769" s="166"/>
      <c r="CS769" s="166"/>
      <c r="CT769" s="166"/>
      <c r="CU769" s="166"/>
      <c r="CV769" s="166"/>
      <c r="CW769" s="166"/>
      <c r="CX769" s="166"/>
      <c r="CY769" s="166"/>
      <c r="CZ769" s="166"/>
    </row>
    <row r="770" spans="1:104" ht="11.25" customHeight="1" x14ac:dyDescent="0.2">
      <c r="A770" s="166"/>
      <c r="B770" s="166"/>
      <c r="C770" s="166"/>
      <c r="D770" s="166"/>
      <c r="E770" s="166"/>
      <c r="F770" s="166"/>
      <c r="G770" s="166"/>
      <c r="H770" s="166"/>
      <c r="I770" s="166"/>
      <c r="J770" s="166"/>
      <c r="K770" s="166"/>
      <c r="L770" s="166"/>
      <c r="M770" s="166"/>
      <c r="N770" s="166"/>
      <c r="O770" s="166"/>
      <c r="P770" s="166"/>
      <c r="Q770" s="166"/>
      <c r="R770" s="166"/>
      <c r="S770" s="166"/>
      <c r="T770" s="168"/>
      <c r="U770" s="169"/>
      <c r="V770" s="169"/>
      <c r="W770" s="166"/>
      <c r="X770" s="166"/>
      <c r="Y770" s="166"/>
      <c r="Z770" s="166"/>
      <c r="AA770" s="166"/>
      <c r="AB770" s="166"/>
      <c r="AC770" s="166"/>
      <c r="AD770" s="166"/>
      <c r="AE770" s="166"/>
      <c r="AF770" s="166"/>
      <c r="AG770" s="166"/>
      <c r="AH770" s="166"/>
      <c r="AI770" s="166"/>
      <c r="AJ770" s="166"/>
      <c r="AK770" s="166"/>
      <c r="AL770" s="166"/>
      <c r="AM770" s="166"/>
      <c r="AN770" s="166"/>
      <c r="AO770" s="166"/>
      <c r="AP770" s="166"/>
      <c r="AQ770" s="166"/>
      <c r="AR770" s="166"/>
      <c r="AS770" s="166"/>
      <c r="AT770" s="166"/>
      <c r="AU770" s="166"/>
      <c r="AV770" s="166"/>
      <c r="AW770" s="166"/>
      <c r="AX770" s="166"/>
      <c r="AY770" s="166"/>
      <c r="AZ770" s="166"/>
      <c r="BA770" s="166"/>
      <c r="BB770" s="166"/>
      <c r="BC770" s="166"/>
      <c r="BD770" s="166"/>
      <c r="BE770" s="166"/>
      <c r="BF770" s="166"/>
      <c r="BG770" s="166"/>
      <c r="BH770" s="166"/>
      <c r="BI770" s="166"/>
      <c r="BJ770" s="166"/>
      <c r="BK770" s="166"/>
      <c r="BL770" s="166"/>
      <c r="BM770" s="166"/>
      <c r="BN770" s="166"/>
      <c r="BO770" s="166"/>
      <c r="BP770" s="166"/>
      <c r="BQ770" s="166"/>
      <c r="BR770" s="166"/>
      <c r="BS770" s="166"/>
      <c r="BT770" s="166"/>
      <c r="BU770" s="166"/>
      <c r="BV770" s="166"/>
      <c r="BW770" s="166"/>
      <c r="BX770" s="166"/>
      <c r="BY770" s="166"/>
      <c r="BZ770" s="166"/>
      <c r="CA770" s="166"/>
      <c r="CB770" s="166"/>
      <c r="CC770" s="166"/>
      <c r="CD770" s="166"/>
      <c r="CE770" s="166"/>
      <c r="CF770" s="166"/>
      <c r="CG770" s="166"/>
      <c r="CH770" s="166"/>
      <c r="CI770" s="166"/>
      <c r="CJ770" s="166"/>
      <c r="CK770" s="166"/>
      <c r="CL770" s="166"/>
      <c r="CM770" s="166"/>
      <c r="CN770" s="166"/>
      <c r="CO770" s="166"/>
      <c r="CP770" s="166"/>
      <c r="CQ770" s="166"/>
      <c r="CR770" s="166"/>
      <c r="CS770" s="166"/>
      <c r="CT770" s="166"/>
      <c r="CU770" s="166"/>
      <c r="CV770" s="166"/>
      <c r="CW770" s="166"/>
      <c r="CX770" s="166"/>
      <c r="CY770" s="166"/>
      <c r="CZ770" s="166"/>
    </row>
    <row r="771" spans="1:104" ht="11.25" customHeight="1" x14ac:dyDescent="0.2">
      <c r="A771" s="166"/>
      <c r="B771" s="166"/>
      <c r="C771" s="166"/>
      <c r="D771" s="166"/>
      <c r="E771" s="166"/>
      <c r="F771" s="166"/>
      <c r="G771" s="166"/>
      <c r="H771" s="166"/>
      <c r="I771" s="166"/>
      <c r="J771" s="166"/>
      <c r="K771" s="166"/>
      <c r="L771" s="166"/>
      <c r="M771" s="166"/>
      <c r="N771" s="166"/>
      <c r="O771" s="166"/>
      <c r="P771" s="166"/>
      <c r="Q771" s="166"/>
      <c r="R771" s="166"/>
      <c r="S771" s="166"/>
      <c r="T771" s="168"/>
      <c r="U771" s="169"/>
      <c r="V771" s="169"/>
      <c r="W771" s="166"/>
      <c r="X771" s="166"/>
      <c r="Y771" s="166"/>
      <c r="Z771" s="166"/>
      <c r="AA771" s="166"/>
      <c r="AB771" s="166"/>
      <c r="AC771" s="166"/>
      <c r="AD771" s="166"/>
      <c r="AE771" s="166"/>
      <c r="AF771" s="166"/>
      <c r="AG771" s="166"/>
      <c r="AH771" s="166"/>
      <c r="AI771" s="166"/>
      <c r="AJ771" s="166"/>
      <c r="AK771" s="166"/>
      <c r="AL771" s="166"/>
      <c r="AM771" s="166"/>
      <c r="AN771" s="166"/>
      <c r="AO771" s="166"/>
      <c r="AP771" s="166"/>
      <c r="AQ771" s="166"/>
      <c r="AR771" s="166"/>
      <c r="AS771" s="166"/>
      <c r="AT771" s="166"/>
      <c r="AU771" s="166"/>
      <c r="AV771" s="166"/>
      <c r="AW771" s="166"/>
      <c r="AX771" s="166"/>
      <c r="AY771" s="166"/>
      <c r="AZ771" s="166"/>
      <c r="BA771" s="166"/>
      <c r="BB771" s="166"/>
      <c r="BC771" s="166"/>
      <c r="BD771" s="166"/>
      <c r="BE771" s="166"/>
      <c r="BF771" s="166"/>
      <c r="BG771" s="166"/>
      <c r="BH771" s="166"/>
      <c r="BI771" s="166"/>
      <c r="BJ771" s="166"/>
      <c r="BK771" s="166"/>
      <c r="BL771" s="166"/>
      <c r="BM771" s="166"/>
      <c r="BN771" s="166"/>
      <c r="BO771" s="166"/>
      <c r="BP771" s="166"/>
      <c r="BQ771" s="166"/>
      <c r="BR771" s="166"/>
      <c r="BS771" s="166"/>
      <c r="BT771" s="166"/>
      <c r="BU771" s="166"/>
      <c r="BV771" s="166"/>
      <c r="BW771" s="166"/>
      <c r="BX771" s="166"/>
      <c r="BY771" s="166"/>
      <c r="BZ771" s="166"/>
      <c r="CA771" s="166"/>
      <c r="CB771" s="166"/>
      <c r="CC771" s="166"/>
      <c r="CD771" s="166"/>
      <c r="CE771" s="166"/>
      <c r="CF771" s="166"/>
      <c r="CG771" s="166"/>
      <c r="CH771" s="166"/>
      <c r="CI771" s="166"/>
      <c r="CJ771" s="166"/>
      <c r="CK771" s="166"/>
      <c r="CL771" s="166"/>
      <c r="CM771" s="166"/>
      <c r="CN771" s="166"/>
      <c r="CO771" s="166"/>
      <c r="CP771" s="166"/>
      <c r="CQ771" s="166"/>
      <c r="CR771" s="166"/>
      <c r="CS771" s="166"/>
      <c r="CT771" s="166"/>
      <c r="CU771" s="166"/>
      <c r="CV771" s="166"/>
      <c r="CW771" s="166"/>
      <c r="CX771" s="166"/>
      <c r="CY771" s="166"/>
      <c r="CZ771" s="166"/>
    </row>
    <row r="772" spans="1:104" ht="11.25" customHeight="1" x14ac:dyDescent="0.2">
      <c r="A772" s="166"/>
      <c r="B772" s="166"/>
      <c r="C772" s="166"/>
      <c r="D772" s="166"/>
      <c r="E772" s="166"/>
      <c r="F772" s="166"/>
      <c r="G772" s="166"/>
      <c r="H772" s="166"/>
      <c r="I772" s="166"/>
      <c r="J772" s="166"/>
      <c r="K772" s="166"/>
      <c r="L772" s="166"/>
      <c r="M772" s="166"/>
      <c r="N772" s="166"/>
      <c r="O772" s="166"/>
      <c r="P772" s="166"/>
      <c r="Q772" s="166"/>
      <c r="R772" s="166"/>
      <c r="S772" s="166"/>
      <c r="T772" s="168"/>
      <c r="U772" s="169"/>
      <c r="V772" s="169"/>
      <c r="W772" s="166"/>
      <c r="X772" s="166"/>
      <c r="Y772" s="166"/>
      <c r="Z772" s="166"/>
      <c r="AA772" s="166"/>
      <c r="AB772" s="166"/>
      <c r="AC772" s="166"/>
      <c r="AD772" s="166"/>
      <c r="AE772" s="166"/>
      <c r="AF772" s="166"/>
      <c r="AG772" s="166"/>
      <c r="AH772" s="166"/>
      <c r="AI772" s="166"/>
      <c r="AJ772" s="166"/>
      <c r="AK772" s="166"/>
      <c r="AL772" s="166"/>
      <c r="AM772" s="166"/>
      <c r="AN772" s="166"/>
      <c r="AO772" s="166"/>
      <c r="AP772" s="166"/>
      <c r="AQ772" s="166"/>
      <c r="AR772" s="166"/>
      <c r="AS772" s="166"/>
      <c r="AT772" s="166"/>
      <c r="AU772" s="166"/>
      <c r="AV772" s="166"/>
      <c r="AW772" s="166"/>
      <c r="AX772" s="166"/>
      <c r="AY772" s="166"/>
      <c r="AZ772" s="166"/>
      <c r="BA772" s="166"/>
      <c r="BB772" s="166"/>
      <c r="BC772" s="166"/>
      <c r="BD772" s="166"/>
      <c r="BE772" s="166"/>
      <c r="BF772" s="166"/>
      <c r="BG772" s="166"/>
      <c r="BH772" s="166"/>
      <c r="BI772" s="166"/>
      <c r="BJ772" s="166"/>
      <c r="BK772" s="166"/>
      <c r="BL772" s="166"/>
      <c r="BM772" s="166"/>
      <c r="BN772" s="166"/>
      <c r="BO772" s="166"/>
      <c r="BP772" s="166"/>
      <c r="BQ772" s="166"/>
      <c r="BR772" s="166"/>
      <c r="BS772" s="166"/>
      <c r="BT772" s="166"/>
      <c r="BU772" s="166"/>
      <c r="BV772" s="166"/>
      <c r="BW772" s="166"/>
      <c r="BX772" s="166"/>
      <c r="BY772" s="166"/>
      <c r="BZ772" s="166"/>
      <c r="CA772" s="166"/>
      <c r="CB772" s="166"/>
      <c r="CC772" s="166"/>
      <c r="CD772" s="166"/>
      <c r="CE772" s="166"/>
      <c r="CF772" s="166"/>
      <c r="CG772" s="166"/>
      <c r="CH772" s="166"/>
      <c r="CI772" s="166"/>
      <c r="CJ772" s="166"/>
      <c r="CK772" s="166"/>
      <c r="CL772" s="166"/>
      <c r="CM772" s="166"/>
      <c r="CN772" s="166"/>
      <c r="CO772" s="166"/>
      <c r="CP772" s="166"/>
      <c r="CQ772" s="166"/>
      <c r="CR772" s="166"/>
      <c r="CS772" s="166"/>
      <c r="CT772" s="166"/>
      <c r="CU772" s="166"/>
      <c r="CV772" s="166"/>
      <c r="CW772" s="166"/>
      <c r="CX772" s="166"/>
      <c r="CY772" s="166"/>
      <c r="CZ772" s="166"/>
    </row>
    <row r="773" spans="1:104" ht="11.25" customHeight="1" x14ac:dyDescent="0.2">
      <c r="A773" s="166"/>
      <c r="B773" s="166"/>
      <c r="C773" s="166"/>
      <c r="D773" s="166"/>
      <c r="E773" s="166"/>
      <c r="F773" s="166"/>
      <c r="G773" s="166"/>
      <c r="H773" s="166"/>
      <c r="I773" s="166"/>
      <c r="J773" s="166"/>
      <c r="K773" s="166"/>
      <c r="L773" s="166"/>
      <c r="M773" s="166"/>
      <c r="N773" s="166"/>
      <c r="O773" s="166"/>
      <c r="P773" s="166"/>
      <c r="Q773" s="166"/>
      <c r="R773" s="166"/>
      <c r="S773" s="166"/>
      <c r="T773" s="168"/>
      <c r="U773" s="169"/>
      <c r="V773" s="169"/>
      <c r="W773" s="166"/>
      <c r="X773" s="166"/>
      <c r="Y773" s="166"/>
      <c r="Z773" s="166"/>
      <c r="AA773" s="166"/>
      <c r="AB773" s="166"/>
      <c r="AC773" s="166"/>
      <c r="AD773" s="166"/>
      <c r="AE773" s="166"/>
      <c r="AF773" s="166"/>
      <c r="AG773" s="166"/>
      <c r="AH773" s="166"/>
      <c r="AI773" s="166"/>
      <c r="AJ773" s="166"/>
      <c r="AK773" s="166"/>
      <c r="AL773" s="166"/>
      <c r="AM773" s="166"/>
      <c r="AN773" s="166"/>
      <c r="AO773" s="166"/>
      <c r="AP773" s="166"/>
      <c r="AQ773" s="166"/>
      <c r="AR773" s="166"/>
      <c r="AS773" s="166"/>
      <c r="AT773" s="166"/>
      <c r="AU773" s="166"/>
      <c r="AV773" s="166"/>
      <c r="AW773" s="166"/>
      <c r="AX773" s="166"/>
      <c r="AY773" s="166"/>
      <c r="AZ773" s="166"/>
      <c r="BA773" s="166"/>
      <c r="BB773" s="166"/>
      <c r="BC773" s="166"/>
      <c r="BD773" s="166"/>
      <c r="BE773" s="166"/>
      <c r="BF773" s="166"/>
      <c r="BG773" s="166"/>
      <c r="BH773" s="166"/>
      <c r="BI773" s="166"/>
      <c r="BJ773" s="166"/>
      <c r="BK773" s="166"/>
      <c r="BL773" s="166"/>
      <c r="BM773" s="166"/>
      <c r="BN773" s="166"/>
      <c r="BO773" s="166"/>
      <c r="BP773" s="166"/>
      <c r="BQ773" s="166"/>
      <c r="BR773" s="166"/>
      <c r="BS773" s="166"/>
      <c r="BT773" s="166"/>
      <c r="BU773" s="166"/>
      <c r="BV773" s="166"/>
      <c r="BW773" s="166"/>
      <c r="BX773" s="166"/>
      <c r="BY773" s="166"/>
      <c r="BZ773" s="166"/>
      <c r="CA773" s="166"/>
      <c r="CB773" s="166"/>
      <c r="CC773" s="166"/>
      <c r="CD773" s="166"/>
      <c r="CE773" s="166"/>
      <c r="CF773" s="166"/>
      <c r="CG773" s="166"/>
      <c r="CH773" s="166"/>
      <c r="CI773" s="166"/>
      <c r="CJ773" s="166"/>
      <c r="CK773" s="166"/>
      <c r="CL773" s="166"/>
      <c r="CM773" s="166"/>
      <c r="CN773" s="166"/>
      <c r="CO773" s="166"/>
      <c r="CP773" s="166"/>
      <c r="CQ773" s="166"/>
      <c r="CR773" s="166"/>
      <c r="CS773" s="166"/>
      <c r="CT773" s="166"/>
      <c r="CU773" s="166"/>
      <c r="CV773" s="166"/>
      <c r="CW773" s="166"/>
      <c r="CX773" s="166"/>
      <c r="CY773" s="166"/>
      <c r="CZ773" s="166"/>
    </row>
    <row r="774" spans="1:104" ht="11.25" customHeight="1" x14ac:dyDescent="0.2">
      <c r="A774" s="166"/>
      <c r="B774" s="166"/>
      <c r="C774" s="166"/>
      <c r="D774" s="166"/>
      <c r="E774" s="166"/>
      <c r="F774" s="166"/>
      <c r="G774" s="166"/>
      <c r="H774" s="166"/>
      <c r="I774" s="166"/>
      <c r="J774" s="166"/>
      <c r="K774" s="166"/>
      <c r="L774" s="166"/>
      <c r="M774" s="166"/>
      <c r="N774" s="166"/>
      <c r="O774" s="166"/>
      <c r="P774" s="166"/>
      <c r="Q774" s="166"/>
      <c r="R774" s="166"/>
      <c r="S774" s="166"/>
      <c r="T774" s="168"/>
      <c r="U774" s="169"/>
      <c r="V774" s="169"/>
      <c r="W774" s="166"/>
      <c r="X774" s="166"/>
      <c r="Y774" s="166"/>
      <c r="Z774" s="166"/>
      <c r="AA774" s="166"/>
      <c r="AB774" s="166"/>
      <c r="AC774" s="166"/>
      <c r="AD774" s="166"/>
      <c r="AE774" s="166"/>
      <c r="AF774" s="166"/>
      <c r="AG774" s="166"/>
      <c r="AH774" s="166"/>
      <c r="AI774" s="166"/>
      <c r="AJ774" s="166"/>
      <c r="AK774" s="166"/>
      <c r="AL774" s="166"/>
      <c r="AM774" s="166"/>
      <c r="AN774" s="166"/>
      <c r="AO774" s="166"/>
      <c r="AP774" s="166"/>
      <c r="AQ774" s="166"/>
      <c r="AR774" s="166"/>
      <c r="AS774" s="166"/>
      <c r="AT774" s="166"/>
      <c r="AU774" s="166"/>
      <c r="AV774" s="166"/>
      <c r="AW774" s="166"/>
      <c r="AX774" s="166"/>
      <c r="AY774" s="166"/>
      <c r="AZ774" s="166"/>
      <c r="BA774" s="166"/>
      <c r="BB774" s="166"/>
      <c r="BC774" s="166"/>
      <c r="BD774" s="166"/>
      <c r="BE774" s="166"/>
      <c r="BF774" s="166"/>
      <c r="BG774" s="166"/>
      <c r="BH774" s="166"/>
      <c r="BI774" s="166"/>
      <c r="BJ774" s="166"/>
      <c r="BK774" s="166"/>
      <c r="BL774" s="166"/>
      <c r="BM774" s="166"/>
      <c r="BN774" s="166"/>
      <c r="BO774" s="166"/>
      <c r="BP774" s="166"/>
      <c r="BQ774" s="166"/>
      <c r="BR774" s="166"/>
      <c r="BS774" s="166"/>
      <c r="BT774" s="166"/>
      <c r="BU774" s="166"/>
      <c r="BV774" s="166"/>
      <c r="BW774" s="166"/>
      <c r="BX774" s="166"/>
      <c r="BY774" s="166"/>
      <c r="BZ774" s="166"/>
      <c r="CA774" s="166"/>
      <c r="CB774" s="166"/>
      <c r="CC774" s="166"/>
      <c r="CD774" s="166"/>
      <c r="CE774" s="166"/>
      <c r="CF774" s="166"/>
      <c r="CG774" s="166"/>
      <c r="CH774" s="166"/>
      <c r="CI774" s="166"/>
      <c r="CJ774" s="166"/>
      <c r="CK774" s="166"/>
      <c r="CL774" s="166"/>
      <c r="CM774" s="166"/>
      <c r="CN774" s="166"/>
      <c r="CO774" s="166"/>
      <c r="CP774" s="166"/>
      <c r="CQ774" s="166"/>
      <c r="CR774" s="166"/>
      <c r="CS774" s="166"/>
      <c r="CT774" s="166"/>
      <c r="CU774" s="166"/>
      <c r="CV774" s="166"/>
      <c r="CW774" s="166"/>
      <c r="CX774" s="166"/>
      <c r="CY774" s="166"/>
      <c r="CZ774" s="166"/>
    </row>
    <row r="775" spans="1:104" ht="11.25" customHeight="1" x14ac:dyDescent="0.2">
      <c r="A775" s="166"/>
      <c r="B775" s="166"/>
      <c r="C775" s="166"/>
      <c r="D775" s="166"/>
      <c r="E775" s="166"/>
      <c r="F775" s="166"/>
      <c r="G775" s="166"/>
      <c r="H775" s="166"/>
      <c r="I775" s="166"/>
      <c r="J775" s="166"/>
      <c r="K775" s="166"/>
      <c r="L775" s="166"/>
      <c r="M775" s="166"/>
      <c r="N775" s="166"/>
      <c r="O775" s="166"/>
      <c r="P775" s="166"/>
      <c r="Q775" s="166"/>
      <c r="R775" s="166"/>
      <c r="S775" s="166"/>
      <c r="T775" s="168"/>
      <c r="U775" s="169"/>
      <c r="V775" s="169"/>
      <c r="W775" s="166"/>
      <c r="X775" s="166"/>
      <c r="Y775" s="166"/>
      <c r="Z775" s="166"/>
      <c r="AA775" s="166"/>
      <c r="AB775" s="166"/>
      <c r="AC775" s="166"/>
      <c r="AD775" s="166"/>
      <c r="AE775" s="166"/>
      <c r="AF775" s="166"/>
      <c r="AG775" s="166"/>
      <c r="AH775" s="166"/>
      <c r="AI775" s="166"/>
      <c r="AJ775" s="166"/>
      <c r="AK775" s="166"/>
      <c r="AL775" s="166"/>
      <c r="AM775" s="166"/>
      <c r="AN775" s="166"/>
      <c r="AO775" s="166"/>
      <c r="AP775" s="166"/>
      <c r="AQ775" s="166"/>
      <c r="AR775" s="166"/>
      <c r="AS775" s="166"/>
      <c r="AT775" s="166"/>
      <c r="AU775" s="166"/>
      <c r="AV775" s="166"/>
      <c r="AW775" s="166"/>
      <c r="AX775" s="166"/>
      <c r="AY775" s="166"/>
      <c r="AZ775" s="166"/>
      <c r="BA775" s="166"/>
      <c r="BB775" s="166"/>
      <c r="BC775" s="166"/>
      <c r="BD775" s="166"/>
      <c r="BE775" s="166"/>
      <c r="BF775" s="166"/>
      <c r="BG775" s="166"/>
      <c r="BH775" s="166"/>
      <c r="BI775" s="166"/>
      <c r="BJ775" s="166"/>
      <c r="BK775" s="166"/>
      <c r="BL775" s="166"/>
      <c r="BM775" s="166"/>
      <c r="BN775" s="166"/>
      <c r="BO775" s="166"/>
      <c r="BP775" s="166"/>
      <c r="BQ775" s="166"/>
      <c r="BR775" s="166"/>
      <c r="BS775" s="166"/>
      <c r="BT775" s="166"/>
      <c r="BU775" s="166"/>
      <c r="BV775" s="166"/>
      <c r="BW775" s="166"/>
      <c r="BX775" s="166"/>
      <c r="BY775" s="166"/>
      <c r="BZ775" s="166"/>
      <c r="CA775" s="166"/>
      <c r="CB775" s="166"/>
      <c r="CC775" s="166"/>
      <c r="CD775" s="166"/>
      <c r="CE775" s="166"/>
      <c r="CF775" s="166"/>
      <c r="CG775" s="166"/>
      <c r="CH775" s="166"/>
      <c r="CI775" s="166"/>
      <c r="CJ775" s="166"/>
      <c r="CK775" s="166"/>
      <c r="CL775" s="166"/>
      <c r="CM775" s="166"/>
      <c r="CN775" s="166"/>
      <c r="CO775" s="166"/>
      <c r="CP775" s="166"/>
      <c r="CQ775" s="166"/>
      <c r="CR775" s="166"/>
      <c r="CS775" s="166"/>
      <c r="CT775" s="166"/>
      <c r="CU775" s="166"/>
      <c r="CV775" s="166"/>
      <c r="CW775" s="166"/>
      <c r="CX775" s="166"/>
      <c r="CY775" s="166"/>
      <c r="CZ775" s="166"/>
    </row>
    <row r="776" spans="1:104" ht="11.25" customHeight="1" x14ac:dyDescent="0.2">
      <c r="A776" s="166"/>
      <c r="B776" s="166"/>
      <c r="C776" s="166"/>
      <c r="D776" s="166"/>
      <c r="E776" s="166"/>
      <c r="F776" s="166"/>
      <c r="G776" s="166"/>
      <c r="H776" s="166"/>
      <c r="I776" s="166"/>
      <c r="J776" s="166"/>
      <c r="K776" s="166"/>
      <c r="L776" s="166"/>
      <c r="M776" s="166"/>
      <c r="N776" s="166"/>
      <c r="O776" s="166"/>
      <c r="P776" s="166"/>
      <c r="Q776" s="166"/>
      <c r="R776" s="166"/>
      <c r="S776" s="166"/>
      <c r="T776" s="168"/>
      <c r="U776" s="169"/>
      <c r="V776" s="169"/>
      <c r="W776" s="166"/>
      <c r="X776" s="166"/>
      <c r="Y776" s="166"/>
      <c r="Z776" s="166"/>
      <c r="AA776" s="166"/>
      <c r="AB776" s="166"/>
      <c r="AC776" s="166"/>
      <c r="AD776" s="166"/>
      <c r="AE776" s="166"/>
      <c r="AF776" s="166"/>
      <c r="AG776" s="166"/>
      <c r="AH776" s="166"/>
      <c r="AI776" s="166"/>
      <c r="AJ776" s="166"/>
      <c r="AK776" s="166"/>
      <c r="AL776" s="166"/>
      <c r="AM776" s="166"/>
      <c r="AN776" s="166"/>
      <c r="AO776" s="166"/>
      <c r="AP776" s="166"/>
      <c r="AQ776" s="166"/>
      <c r="AR776" s="166"/>
      <c r="AS776" s="166"/>
      <c r="AT776" s="166"/>
      <c r="AU776" s="166"/>
      <c r="AV776" s="166"/>
      <c r="AW776" s="166"/>
      <c r="AX776" s="166"/>
      <c r="AY776" s="166"/>
      <c r="AZ776" s="166"/>
      <c r="BA776" s="166"/>
      <c r="BB776" s="166"/>
      <c r="BC776" s="166"/>
      <c r="BD776" s="166"/>
      <c r="BE776" s="166"/>
      <c r="BF776" s="166"/>
      <c r="BG776" s="166"/>
      <c r="BH776" s="166"/>
      <c r="BI776" s="166"/>
      <c r="BJ776" s="166"/>
      <c r="BK776" s="166"/>
      <c r="BL776" s="166"/>
      <c r="BM776" s="166"/>
      <c r="BN776" s="166"/>
      <c r="BO776" s="166"/>
      <c r="BP776" s="166"/>
      <c r="BQ776" s="166"/>
      <c r="BR776" s="166"/>
      <c r="BS776" s="166"/>
      <c r="BT776" s="166"/>
      <c r="BU776" s="166"/>
      <c r="BV776" s="166"/>
      <c r="BW776" s="166"/>
      <c r="BX776" s="166"/>
      <c r="BY776" s="166"/>
      <c r="BZ776" s="166"/>
      <c r="CA776" s="166"/>
      <c r="CB776" s="166"/>
      <c r="CC776" s="166"/>
      <c r="CD776" s="166"/>
      <c r="CE776" s="166"/>
      <c r="CF776" s="166"/>
      <c r="CG776" s="166"/>
      <c r="CH776" s="166"/>
      <c r="CI776" s="166"/>
      <c r="CJ776" s="166"/>
      <c r="CK776" s="166"/>
      <c r="CL776" s="166"/>
      <c r="CM776" s="166"/>
      <c r="CN776" s="166"/>
      <c r="CO776" s="166"/>
      <c r="CP776" s="166"/>
      <c r="CQ776" s="166"/>
      <c r="CR776" s="166"/>
      <c r="CS776" s="166"/>
      <c r="CT776" s="166"/>
      <c r="CU776" s="166"/>
      <c r="CV776" s="166"/>
      <c r="CW776" s="166"/>
      <c r="CX776" s="166"/>
      <c r="CY776" s="166"/>
      <c r="CZ776" s="166"/>
    </row>
    <row r="777" spans="1:104" ht="11.25" customHeight="1" x14ac:dyDescent="0.2">
      <c r="A777" s="166"/>
      <c r="B777" s="166"/>
      <c r="C777" s="166"/>
      <c r="D777" s="166"/>
      <c r="E777" s="166"/>
      <c r="F777" s="166"/>
      <c r="G777" s="166"/>
      <c r="H777" s="166"/>
      <c r="I777" s="166"/>
      <c r="J777" s="166"/>
      <c r="K777" s="166"/>
      <c r="L777" s="166"/>
      <c r="M777" s="166"/>
      <c r="N777" s="166"/>
      <c r="O777" s="166"/>
      <c r="P777" s="166"/>
      <c r="Q777" s="166"/>
      <c r="R777" s="166"/>
      <c r="S777" s="166"/>
      <c r="T777" s="168"/>
      <c r="U777" s="169"/>
      <c r="V777" s="169"/>
      <c r="W777" s="166"/>
      <c r="X777" s="166"/>
      <c r="Y777" s="166"/>
      <c r="Z777" s="166"/>
      <c r="AA777" s="166"/>
      <c r="AB777" s="166"/>
      <c r="AC777" s="166"/>
      <c r="AD777" s="166"/>
      <c r="AE777" s="166"/>
      <c r="AF777" s="166"/>
      <c r="AG777" s="166"/>
      <c r="AH777" s="166"/>
      <c r="AI777" s="166"/>
      <c r="AJ777" s="166"/>
      <c r="AK777" s="166"/>
      <c r="AL777" s="166"/>
      <c r="AM777" s="166"/>
      <c r="AN777" s="166"/>
      <c r="AO777" s="166"/>
      <c r="AP777" s="166"/>
      <c r="AQ777" s="166"/>
      <c r="AR777" s="166"/>
      <c r="AS777" s="166"/>
      <c r="AT777" s="166"/>
      <c r="AU777" s="166"/>
      <c r="AV777" s="166"/>
      <c r="AW777" s="166"/>
      <c r="AX777" s="166"/>
      <c r="AY777" s="166"/>
      <c r="AZ777" s="166"/>
      <c r="BA777" s="166"/>
      <c r="BB777" s="166"/>
      <c r="BC777" s="166"/>
      <c r="BD777" s="166"/>
      <c r="BE777" s="166"/>
      <c r="BF777" s="166"/>
      <c r="BG777" s="166"/>
      <c r="BH777" s="166"/>
      <c r="BI777" s="166"/>
      <c r="BJ777" s="166"/>
      <c r="BK777" s="166"/>
      <c r="BL777" s="166"/>
      <c r="BM777" s="166"/>
      <c r="BN777" s="166"/>
      <c r="BO777" s="166"/>
      <c r="BP777" s="166"/>
      <c r="BQ777" s="166"/>
      <c r="BR777" s="166"/>
      <c r="BS777" s="166"/>
      <c r="BT777" s="166"/>
      <c r="BU777" s="166"/>
      <c r="BV777" s="166"/>
      <c r="BW777" s="166"/>
      <c r="BX777" s="166"/>
      <c r="BY777" s="166"/>
      <c r="BZ777" s="166"/>
      <c r="CA777" s="166"/>
      <c r="CB777" s="166"/>
      <c r="CC777" s="166"/>
      <c r="CD777" s="166"/>
      <c r="CE777" s="166"/>
      <c r="CF777" s="166"/>
      <c r="CG777" s="166"/>
      <c r="CH777" s="166"/>
      <c r="CI777" s="166"/>
      <c r="CJ777" s="166"/>
      <c r="CK777" s="166"/>
      <c r="CL777" s="166"/>
      <c r="CM777" s="166"/>
      <c r="CN777" s="166"/>
      <c r="CO777" s="166"/>
      <c r="CP777" s="166"/>
      <c r="CQ777" s="166"/>
      <c r="CR777" s="166"/>
      <c r="CS777" s="166"/>
      <c r="CT777" s="166"/>
      <c r="CU777" s="166"/>
      <c r="CV777" s="166"/>
      <c r="CW777" s="166"/>
      <c r="CX777" s="166"/>
      <c r="CY777" s="166"/>
      <c r="CZ777" s="166"/>
    </row>
    <row r="778" spans="1:104" ht="11.25" customHeight="1" x14ac:dyDescent="0.2">
      <c r="A778" s="166"/>
      <c r="B778" s="166"/>
      <c r="C778" s="166"/>
      <c r="D778" s="166"/>
      <c r="E778" s="166"/>
      <c r="F778" s="166"/>
      <c r="G778" s="166"/>
      <c r="H778" s="166"/>
      <c r="I778" s="166"/>
      <c r="J778" s="166"/>
      <c r="K778" s="166"/>
      <c r="L778" s="166"/>
      <c r="M778" s="166"/>
      <c r="N778" s="166"/>
      <c r="O778" s="166"/>
      <c r="P778" s="166"/>
      <c r="Q778" s="166"/>
      <c r="R778" s="166"/>
      <c r="S778" s="166"/>
      <c r="T778" s="168"/>
      <c r="U778" s="169"/>
      <c r="V778" s="169"/>
      <c r="W778" s="166"/>
      <c r="X778" s="166"/>
      <c r="Y778" s="166"/>
      <c r="Z778" s="166"/>
      <c r="AA778" s="166"/>
      <c r="AB778" s="166"/>
      <c r="AC778" s="166"/>
      <c r="AD778" s="166"/>
      <c r="AE778" s="166"/>
      <c r="AF778" s="166"/>
      <c r="AG778" s="166"/>
      <c r="AH778" s="166"/>
      <c r="AI778" s="166"/>
      <c r="AJ778" s="166"/>
      <c r="AK778" s="166"/>
      <c r="AL778" s="166"/>
      <c r="AM778" s="166"/>
      <c r="AN778" s="166"/>
      <c r="AO778" s="166"/>
      <c r="AP778" s="166"/>
      <c r="AQ778" s="166"/>
      <c r="AR778" s="166"/>
      <c r="AS778" s="166"/>
      <c r="AT778" s="166"/>
      <c r="AU778" s="166"/>
      <c r="AV778" s="166"/>
      <c r="AW778" s="166"/>
      <c r="AX778" s="166"/>
      <c r="AY778" s="166"/>
      <c r="AZ778" s="166"/>
      <c r="BA778" s="166"/>
      <c r="BB778" s="166"/>
      <c r="BC778" s="166"/>
      <c r="BD778" s="166"/>
      <c r="BE778" s="166"/>
      <c r="BF778" s="166"/>
      <c r="BG778" s="166"/>
      <c r="BH778" s="166"/>
      <c r="BI778" s="166"/>
      <c r="BJ778" s="166"/>
      <c r="BK778" s="166"/>
      <c r="BL778" s="166"/>
      <c r="BM778" s="166"/>
      <c r="BN778" s="166"/>
      <c r="BO778" s="166"/>
      <c r="BP778" s="166"/>
      <c r="BQ778" s="166"/>
      <c r="BR778" s="166"/>
      <c r="BS778" s="166"/>
      <c r="BT778" s="166"/>
      <c r="BU778" s="166"/>
      <c r="BV778" s="166"/>
      <c r="BW778" s="166"/>
      <c r="BX778" s="166"/>
      <c r="BY778" s="166"/>
      <c r="BZ778" s="166"/>
      <c r="CA778" s="166"/>
      <c r="CB778" s="166"/>
      <c r="CC778" s="166"/>
      <c r="CD778" s="166"/>
      <c r="CE778" s="166"/>
      <c r="CF778" s="166"/>
      <c r="CG778" s="166"/>
      <c r="CH778" s="166"/>
      <c r="CI778" s="166"/>
      <c r="CJ778" s="166"/>
      <c r="CK778" s="166"/>
      <c r="CL778" s="166"/>
      <c r="CM778" s="166"/>
      <c r="CN778" s="166"/>
      <c r="CO778" s="166"/>
      <c r="CP778" s="166"/>
      <c r="CQ778" s="166"/>
      <c r="CR778" s="166"/>
      <c r="CS778" s="166"/>
      <c r="CT778" s="166"/>
      <c r="CU778" s="166"/>
      <c r="CV778" s="166"/>
      <c r="CW778" s="166"/>
      <c r="CX778" s="166"/>
      <c r="CY778" s="166"/>
      <c r="CZ778" s="166"/>
    </row>
    <row r="779" spans="1:104" ht="11.25" customHeight="1" x14ac:dyDescent="0.2">
      <c r="A779" s="166"/>
      <c r="B779" s="166"/>
      <c r="C779" s="166"/>
      <c r="D779" s="166"/>
      <c r="E779" s="166"/>
      <c r="F779" s="166"/>
      <c r="G779" s="166"/>
      <c r="H779" s="166"/>
      <c r="I779" s="166"/>
      <c r="J779" s="166"/>
      <c r="K779" s="166"/>
      <c r="L779" s="166"/>
      <c r="M779" s="166"/>
      <c r="N779" s="166"/>
      <c r="O779" s="166"/>
      <c r="P779" s="166"/>
      <c r="Q779" s="166"/>
      <c r="R779" s="166"/>
      <c r="S779" s="166"/>
      <c r="T779" s="168"/>
      <c r="U779" s="169"/>
      <c r="V779" s="169"/>
      <c r="W779" s="166"/>
      <c r="X779" s="166"/>
      <c r="Y779" s="166"/>
      <c r="Z779" s="166"/>
      <c r="AA779" s="166"/>
      <c r="AB779" s="166"/>
      <c r="AC779" s="166"/>
      <c r="AD779" s="166"/>
      <c r="AE779" s="166"/>
      <c r="AF779" s="166"/>
      <c r="AG779" s="166"/>
      <c r="AH779" s="166"/>
      <c r="AI779" s="166"/>
      <c r="AJ779" s="166"/>
      <c r="AK779" s="166"/>
      <c r="AL779" s="166"/>
      <c r="AM779" s="166"/>
      <c r="AN779" s="166"/>
      <c r="AO779" s="166"/>
      <c r="AP779" s="166"/>
      <c r="AQ779" s="166"/>
      <c r="AR779" s="166"/>
      <c r="AS779" s="166"/>
      <c r="AT779" s="166"/>
      <c r="AU779" s="166"/>
      <c r="AV779" s="166"/>
      <c r="AW779" s="166"/>
      <c r="AX779" s="166"/>
      <c r="AY779" s="166"/>
      <c r="AZ779" s="166"/>
      <c r="BA779" s="166"/>
      <c r="BB779" s="166"/>
      <c r="BC779" s="166"/>
      <c r="BD779" s="166"/>
      <c r="BE779" s="166"/>
      <c r="BF779" s="166"/>
      <c r="BG779" s="166"/>
      <c r="BH779" s="166"/>
      <c r="BI779" s="166"/>
      <c r="BJ779" s="166"/>
      <c r="BK779" s="166"/>
      <c r="BL779" s="166"/>
      <c r="BM779" s="166"/>
      <c r="BN779" s="166"/>
      <c r="BO779" s="166"/>
      <c r="BP779" s="166"/>
      <c r="BQ779" s="166"/>
      <c r="BR779" s="166"/>
      <c r="BS779" s="166"/>
      <c r="BT779" s="166"/>
      <c r="BU779" s="166"/>
      <c r="BV779" s="166"/>
      <c r="BW779" s="166"/>
      <c r="BX779" s="166"/>
      <c r="BY779" s="166"/>
      <c r="BZ779" s="166"/>
      <c r="CA779" s="166"/>
      <c r="CB779" s="166"/>
      <c r="CC779" s="166"/>
      <c r="CD779" s="166"/>
      <c r="CE779" s="166"/>
      <c r="CF779" s="166"/>
      <c r="CG779" s="166"/>
      <c r="CH779" s="166"/>
      <c r="CI779" s="166"/>
      <c r="CJ779" s="166"/>
      <c r="CK779" s="166"/>
      <c r="CL779" s="166"/>
      <c r="CM779" s="166"/>
      <c r="CN779" s="166"/>
      <c r="CO779" s="166"/>
      <c r="CP779" s="166"/>
      <c r="CQ779" s="166"/>
      <c r="CR779" s="166"/>
      <c r="CS779" s="166"/>
      <c r="CT779" s="166"/>
      <c r="CU779" s="166"/>
      <c r="CV779" s="166"/>
      <c r="CW779" s="166"/>
      <c r="CX779" s="166"/>
      <c r="CY779" s="166"/>
      <c r="CZ779" s="166"/>
    </row>
    <row r="780" spans="1:104" ht="11.25" customHeight="1" x14ac:dyDescent="0.2">
      <c r="A780" s="166"/>
      <c r="B780" s="166"/>
      <c r="C780" s="166"/>
      <c r="D780" s="166"/>
      <c r="E780" s="166"/>
      <c r="F780" s="166"/>
      <c r="G780" s="166"/>
      <c r="H780" s="166"/>
      <c r="I780" s="166"/>
      <c r="J780" s="166"/>
      <c r="K780" s="166"/>
      <c r="L780" s="166"/>
      <c r="M780" s="166"/>
      <c r="N780" s="166"/>
      <c r="O780" s="166"/>
      <c r="P780" s="166"/>
      <c r="Q780" s="166"/>
      <c r="R780" s="166"/>
      <c r="S780" s="166"/>
      <c r="T780" s="168"/>
      <c r="U780" s="169"/>
      <c r="V780" s="169"/>
      <c r="W780" s="166"/>
      <c r="X780" s="166"/>
      <c r="Y780" s="166"/>
      <c r="Z780" s="166"/>
      <c r="AA780" s="166"/>
      <c r="AB780" s="166"/>
      <c r="AC780" s="166"/>
      <c r="AD780" s="166"/>
      <c r="AE780" s="166"/>
      <c r="AF780" s="166"/>
      <c r="AG780" s="166"/>
      <c r="AH780" s="166"/>
      <c r="AI780" s="166"/>
      <c r="AJ780" s="166"/>
      <c r="AK780" s="166"/>
      <c r="AL780" s="166"/>
      <c r="AM780" s="166"/>
      <c r="AN780" s="166"/>
      <c r="AO780" s="166"/>
      <c r="AP780" s="166"/>
      <c r="AQ780" s="166"/>
      <c r="AR780" s="166"/>
      <c r="AS780" s="166"/>
      <c r="AT780" s="166"/>
      <c r="AU780" s="166"/>
      <c r="AV780" s="166"/>
      <c r="AW780" s="166"/>
      <c r="AX780" s="166"/>
      <c r="AY780" s="166"/>
      <c r="AZ780" s="166"/>
      <c r="BA780" s="166"/>
      <c r="BB780" s="166"/>
      <c r="BC780" s="166"/>
      <c r="BD780" s="166"/>
      <c r="BE780" s="166"/>
      <c r="BF780" s="166"/>
      <c r="BG780" s="166"/>
      <c r="BH780" s="166"/>
      <c r="BI780" s="166"/>
      <c r="BJ780" s="166"/>
      <c r="BK780" s="166"/>
      <c r="BL780" s="166"/>
      <c r="BM780" s="166"/>
      <c r="BN780" s="166"/>
      <c r="BO780" s="166"/>
      <c r="BP780" s="166"/>
      <c r="BQ780" s="166"/>
      <c r="BR780" s="166"/>
      <c r="BS780" s="166"/>
      <c r="BT780" s="166"/>
      <c r="BU780" s="166"/>
      <c r="BV780" s="166"/>
      <c r="BW780" s="166"/>
      <c r="BX780" s="166"/>
      <c r="BY780" s="166"/>
      <c r="BZ780" s="166"/>
      <c r="CA780" s="166"/>
      <c r="CB780" s="166"/>
      <c r="CC780" s="166"/>
      <c r="CD780" s="166"/>
      <c r="CE780" s="166"/>
      <c r="CF780" s="166"/>
      <c r="CG780" s="166"/>
      <c r="CH780" s="166"/>
      <c r="CI780" s="166"/>
      <c r="CJ780" s="166"/>
      <c r="CK780" s="166"/>
      <c r="CL780" s="166"/>
      <c r="CM780" s="166"/>
      <c r="CN780" s="166"/>
      <c r="CO780" s="166"/>
      <c r="CP780" s="166"/>
      <c r="CQ780" s="166"/>
      <c r="CR780" s="166"/>
      <c r="CS780" s="166"/>
      <c r="CT780" s="166"/>
      <c r="CU780" s="166"/>
      <c r="CV780" s="166"/>
      <c r="CW780" s="166"/>
      <c r="CX780" s="166"/>
      <c r="CY780" s="166"/>
      <c r="CZ780" s="166"/>
    </row>
    <row r="781" spans="1:104" ht="11.25" customHeight="1" x14ac:dyDescent="0.2">
      <c r="A781" s="166"/>
      <c r="B781" s="166"/>
      <c r="C781" s="166"/>
      <c r="D781" s="166"/>
      <c r="E781" s="166"/>
      <c r="F781" s="166"/>
      <c r="G781" s="166"/>
      <c r="H781" s="166"/>
      <c r="I781" s="166"/>
      <c r="J781" s="166"/>
      <c r="K781" s="166"/>
      <c r="L781" s="166"/>
      <c r="M781" s="166"/>
      <c r="N781" s="166"/>
      <c r="O781" s="166"/>
      <c r="P781" s="166"/>
      <c r="Q781" s="166"/>
      <c r="R781" s="166"/>
      <c r="S781" s="166"/>
      <c r="T781" s="168"/>
      <c r="U781" s="169"/>
      <c r="V781" s="169"/>
      <c r="W781" s="166"/>
      <c r="X781" s="166"/>
      <c r="Y781" s="166"/>
      <c r="Z781" s="166"/>
      <c r="AA781" s="166"/>
      <c r="AB781" s="166"/>
      <c r="AC781" s="166"/>
      <c r="AD781" s="166"/>
      <c r="AE781" s="166"/>
      <c r="AF781" s="166"/>
      <c r="AG781" s="166"/>
      <c r="AH781" s="166"/>
      <c r="AI781" s="166"/>
      <c r="AJ781" s="166"/>
      <c r="AK781" s="166"/>
      <c r="AL781" s="166"/>
      <c r="AM781" s="166"/>
      <c r="AN781" s="166"/>
      <c r="AO781" s="166"/>
      <c r="AP781" s="166"/>
      <c r="AQ781" s="166"/>
      <c r="AR781" s="166"/>
      <c r="AS781" s="166"/>
      <c r="AT781" s="166"/>
      <c r="AU781" s="166"/>
      <c r="AV781" s="166"/>
      <c r="AW781" s="166"/>
      <c r="AX781" s="166"/>
      <c r="AY781" s="166"/>
      <c r="AZ781" s="166"/>
      <c r="BA781" s="166"/>
      <c r="BB781" s="166"/>
      <c r="BC781" s="166"/>
      <c r="BD781" s="166"/>
      <c r="BE781" s="166"/>
      <c r="BF781" s="166"/>
      <c r="BG781" s="166"/>
      <c r="BH781" s="166"/>
      <c r="BI781" s="166"/>
      <c r="BJ781" s="166"/>
      <c r="BK781" s="166"/>
      <c r="BL781" s="166"/>
      <c r="BM781" s="166"/>
      <c r="BN781" s="166"/>
      <c r="BO781" s="166"/>
      <c r="BP781" s="166"/>
      <c r="BQ781" s="166"/>
      <c r="BR781" s="166"/>
      <c r="BS781" s="166"/>
      <c r="BT781" s="166"/>
      <c r="BU781" s="166"/>
      <c r="BV781" s="166"/>
      <c r="BW781" s="166"/>
      <c r="BX781" s="166"/>
      <c r="BY781" s="166"/>
      <c r="BZ781" s="166"/>
      <c r="CA781" s="166"/>
      <c r="CB781" s="166"/>
      <c r="CC781" s="166"/>
      <c r="CD781" s="166"/>
      <c r="CE781" s="166"/>
      <c r="CF781" s="166"/>
      <c r="CG781" s="166"/>
      <c r="CH781" s="166"/>
      <c r="CI781" s="166"/>
      <c r="CJ781" s="166"/>
      <c r="CK781" s="166"/>
      <c r="CL781" s="166"/>
      <c r="CM781" s="166"/>
      <c r="CN781" s="166"/>
      <c r="CO781" s="166"/>
      <c r="CP781" s="166"/>
      <c r="CQ781" s="166"/>
      <c r="CR781" s="166"/>
      <c r="CS781" s="166"/>
      <c r="CT781" s="166"/>
      <c r="CU781" s="166"/>
      <c r="CV781" s="166"/>
      <c r="CW781" s="166"/>
      <c r="CX781" s="166"/>
      <c r="CY781" s="166"/>
      <c r="CZ781" s="166"/>
    </row>
    <row r="782" spans="1:104" ht="11.25" customHeight="1" x14ac:dyDescent="0.2">
      <c r="A782" s="166"/>
      <c r="B782" s="166"/>
      <c r="C782" s="166"/>
      <c r="D782" s="166"/>
      <c r="E782" s="166"/>
      <c r="F782" s="166"/>
      <c r="G782" s="166"/>
      <c r="H782" s="166"/>
      <c r="I782" s="166"/>
      <c r="J782" s="166"/>
      <c r="K782" s="166"/>
      <c r="L782" s="166"/>
      <c r="M782" s="166"/>
      <c r="N782" s="166"/>
      <c r="O782" s="166"/>
      <c r="P782" s="166"/>
      <c r="Q782" s="166"/>
      <c r="R782" s="166"/>
      <c r="S782" s="166"/>
      <c r="T782" s="168"/>
      <c r="U782" s="169"/>
      <c r="V782" s="169"/>
      <c r="W782" s="166"/>
      <c r="X782" s="166"/>
      <c r="Y782" s="166"/>
      <c r="Z782" s="166"/>
      <c r="AA782" s="166"/>
      <c r="AB782" s="166"/>
      <c r="AC782" s="166"/>
      <c r="AD782" s="166"/>
      <c r="AE782" s="166"/>
      <c r="AF782" s="166"/>
      <c r="AG782" s="166"/>
      <c r="AH782" s="166"/>
      <c r="AI782" s="166"/>
      <c r="AJ782" s="166"/>
      <c r="AK782" s="166"/>
      <c r="AL782" s="166"/>
      <c r="AM782" s="166"/>
      <c r="AN782" s="166"/>
      <c r="AO782" s="166"/>
      <c r="AP782" s="166"/>
      <c r="AQ782" s="166"/>
      <c r="AR782" s="166"/>
      <c r="AS782" s="166"/>
      <c r="AT782" s="166"/>
      <c r="AU782" s="166"/>
      <c r="AV782" s="166"/>
      <c r="AW782" s="166"/>
      <c r="AX782" s="166"/>
      <c r="AY782" s="166"/>
      <c r="AZ782" s="166"/>
      <c r="BA782" s="166"/>
      <c r="BB782" s="166"/>
      <c r="BC782" s="166"/>
      <c r="BD782" s="166"/>
      <c r="BE782" s="166"/>
      <c r="BF782" s="166"/>
      <c r="BG782" s="166"/>
      <c r="BH782" s="166"/>
      <c r="BI782" s="166"/>
      <c r="BJ782" s="166"/>
      <c r="BK782" s="166"/>
      <c r="BL782" s="166"/>
      <c r="BM782" s="166"/>
      <c r="BN782" s="166"/>
      <c r="BO782" s="166"/>
      <c r="BP782" s="166"/>
      <c r="BQ782" s="166"/>
      <c r="BR782" s="166"/>
      <c r="BS782" s="166"/>
      <c r="BT782" s="166"/>
      <c r="BU782" s="166"/>
      <c r="BV782" s="166"/>
      <c r="BW782" s="166"/>
      <c r="BX782" s="166"/>
      <c r="BY782" s="166"/>
      <c r="BZ782" s="166"/>
      <c r="CA782" s="166"/>
      <c r="CB782" s="166"/>
      <c r="CC782" s="166"/>
      <c r="CD782" s="166"/>
      <c r="CE782" s="166"/>
      <c r="CF782" s="166"/>
      <c r="CG782" s="166"/>
      <c r="CH782" s="166"/>
      <c r="CI782" s="166"/>
      <c r="CJ782" s="166"/>
      <c r="CK782" s="166"/>
      <c r="CL782" s="166"/>
      <c r="CM782" s="166"/>
      <c r="CN782" s="166"/>
      <c r="CO782" s="166"/>
      <c r="CP782" s="166"/>
      <c r="CQ782" s="166"/>
      <c r="CR782" s="166"/>
      <c r="CS782" s="166"/>
      <c r="CT782" s="166"/>
      <c r="CU782" s="166"/>
      <c r="CV782" s="166"/>
      <c r="CW782" s="166"/>
      <c r="CX782" s="166"/>
      <c r="CY782" s="166"/>
      <c r="CZ782" s="166"/>
    </row>
    <row r="783" spans="1:104" ht="11.25" customHeight="1" x14ac:dyDescent="0.2">
      <c r="A783" s="166"/>
      <c r="B783" s="166"/>
      <c r="C783" s="166"/>
      <c r="D783" s="166"/>
      <c r="E783" s="166"/>
      <c r="F783" s="166"/>
      <c r="G783" s="166"/>
      <c r="H783" s="166"/>
      <c r="I783" s="166"/>
      <c r="J783" s="166"/>
      <c r="K783" s="166"/>
      <c r="L783" s="166"/>
      <c r="M783" s="166"/>
      <c r="N783" s="166"/>
      <c r="O783" s="166"/>
      <c r="P783" s="166"/>
      <c r="Q783" s="166"/>
      <c r="R783" s="166"/>
      <c r="S783" s="166"/>
      <c r="T783" s="168"/>
      <c r="U783" s="169"/>
      <c r="V783" s="169"/>
      <c r="W783" s="166"/>
      <c r="X783" s="166"/>
      <c r="Y783" s="166"/>
      <c r="Z783" s="166"/>
      <c r="AA783" s="166"/>
      <c r="AB783" s="166"/>
      <c r="AC783" s="166"/>
      <c r="AD783" s="166"/>
      <c r="AE783" s="166"/>
      <c r="AF783" s="166"/>
      <c r="AG783" s="166"/>
      <c r="AH783" s="166"/>
      <c r="AI783" s="166"/>
      <c r="AJ783" s="166"/>
      <c r="AK783" s="166"/>
      <c r="AL783" s="166"/>
      <c r="AM783" s="166"/>
      <c r="AN783" s="166"/>
      <c r="AO783" s="166"/>
      <c r="AP783" s="166"/>
      <c r="AQ783" s="166"/>
      <c r="AR783" s="166"/>
      <c r="AS783" s="166"/>
      <c r="AT783" s="166"/>
      <c r="AU783" s="166"/>
      <c r="AV783" s="166"/>
      <c r="AW783" s="166"/>
      <c r="AX783" s="166"/>
      <c r="AY783" s="166"/>
      <c r="AZ783" s="166"/>
      <c r="BA783" s="166"/>
      <c r="BB783" s="166"/>
      <c r="BC783" s="166"/>
      <c r="BD783" s="166"/>
      <c r="BE783" s="166"/>
      <c r="BF783" s="166"/>
      <c r="BG783" s="166"/>
      <c r="BH783" s="166"/>
      <c r="BI783" s="166"/>
      <c r="BJ783" s="166"/>
      <c r="BK783" s="166"/>
      <c r="BL783" s="166"/>
      <c r="BM783" s="166"/>
      <c r="BN783" s="166"/>
      <c r="BO783" s="166"/>
      <c r="BP783" s="166"/>
      <c r="BQ783" s="166"/>
      <c r="BR783" s="166"/>
      <c r="BS783" s="166"/>
      <c r="BT783" s="166"/>
      <c r="BU783" s="166"/>
      <c r="BV783" s="166"/>
      <c r="BW783" s="166"/>
      <c r="BX783" s="166"/>
      <c r="BY783" s="166"/>
      <c r="BZ783" s="166"/>
      <c r="CA783" s="166"/>
      <c r="CB783" s="166"/>
      <c r="CC783" s="166"/>
      <c r="CD783" s="166"/>
      <c r="CE783" s="166"/>
      <c r="CF783" s="166"/>
      <c r="CG783" s="166"/>
      <c r="CH783" s="166"/>
      <c r="CI783" s="166"/>
      <c r="CJ783" s="166"/>
      <c r="CK783" s="166"/>
      <c r="CL783" s="166"/>
      <c r="CM783" s="166"/>
      <c r="CN783" s="166"/>
      <c r="CO783" s="166"/>
      <c r="CP783" s="166"/>
      <c r="CQ783" s="166"/>
      <c r="CR783" s="166"/>
      <c r="CS783" s="166"/>
      <c r="CT783" s="166"/>
      <c r="CU783" s="166"/>
      <c r="CV783" s="166"/>
      <c r="CW783" s="166"/>
      <c r="CX783" s="166"/>
      <c r="CY783" s="166"/>
      <c r="CZ783" s="166"/>
    </row>
    <row r="784" spans="1:104" ht="11.25" customHeight="1" x14ac:dyDescent="0.2">
      <c r="A784" s="166"/>
      <c r="B784" s="166"/>
      <c r="C784" s="166"/>
      <c r="D784" s="166"/>
      <c r="E784" s="166"/>
      <c r="F784" s="166"/>
      <c r="G784" s="166"/>
      <c r="H784" s="166"/>
      <c r="I784" s="166"/>
      <c r="J784" s="166"/>
      <c r="K784" s="166"/>
      <c r="L784" s="166"/>
      <c r="M784" s="166"/>
      <c r="N784" s="166"/>
      <c r="O784" s="166"/>
      <c r="P784" s="166"/>
      <c r="Q784" s="166"/>
      <c r="R784" s="166"/>
      <c r="S784" s="166"/>
      <c r="T784" s="168"/>
      <c r="U784" s="169"/>
      <c r="V784" s="169"/>
      <c r="W784" s="166"/>
      <c r="X784" s="166"/>
      <c r="Y784" s="166"/>
      <c r="Z784" s="166"/>
      <c r="AA784" s="166"/>
      <c r="AB784" s="166"/>
      <c r="AC784" s="166"/>
      <c r="AD784" s="166"/>
      <c r="AE784" s="166"/>
      <c r="AF784" s="166"/>
      <c r="AG784" s="166"/>
      <c r="AH784" s="166"/>
      <c r="AI784" s="166"/>
      <c r="AJ784" s="166"/>
      <c r="AK784" s="166"/>
      <c r="AL784" s="166"/>
      <c r="AM784" s="166"/>
      <c r="AN784" s="166"/>
      <c r="AO784" s="166"/>
      <c r="AP784" s="166"/>
      <c r="AQ784" s="166"/>
      <c r="AR784" s="166"/>
      <c r="AS784" s="166"/>
      <c r="AT784" s="166"/>
      <c r="AU784" s="166"/>
      <c r="AV784" s="166"/>
      <c r="AW784" s="166"/>
      <c r="AX784" s="166"/>
      <c r="AY784" s="166"/>
      <c r="AZ784" s="166"/>
      <c r="BA784" s="166"/>
      <c r="BB784" s="166"/>
      <c r="BC784" s="166"/>
      <c r="BD784" s="166"/>
      <c r="BE784" s="166"/>
      <c r="BF784" s="166"/>
      <c r="BG784" s="166"/>
      <c r="BH784" s="166"/>
      <c r="BI784" s="166"/>
      <c r="BJ784" s="166"/>
      <c r="BK784" s="166"/>
      <c r="BL784" s="166"/>
      <c r="BM784" s="166"/>
      <c r="BN784" s="166"/>
      <c r="BO784" s="166"/>
      <c r="BP784" s="166"/>
      <c r="BQ784" s="166"/>
      <c r="BR784" s="166"/>
      <c r="BS784" s="166"/>
      <c r="BT784" s="166"/>
      <c r="BU784" s="166"/>
      <c r="BV784" s="166"/>
      <c r="BW784" s="166"/>
      <c r="BX784" s="166"/>
      <c r="BY784" s="166"/>
      <c r="BZ784" s="166"/>
      <c r="CA784" s="166"/>
      <c r="CB784" s="166"/>
      <c r="CC784" s="166"/>
      <c r="CD784" s="166"/>
      <c r="CE784" s="166"/>
      <c r="CF784" s="166"/>
      <c r="CG784" s="166"/>
      <c r="CH784" s="166"/>
      <c r="CI784" s="166"/>
      <c r="CJ784" s="166"/>
      <c r="CK784" s="166"/>
      <c r="CL784" s="166"/>
      <c r="CM784" s="166"/>
      <c r="CN784" s="166"/>
      <c r="CO784" s="166"/>
      <c r="CP784" s="166"/>
      <c r="CQ784" s="166"/>
      <c r="CR784" s="166"/>
      <c r="CS784" s="166"/>
      <c r="CT784" s="166"/>
      <c r="CU784" s="166"/>
      <c r="CV784" s="166"/>
      <c r="CW784" s="166"/>
      <c r="CX784" s="166"/>
      <c r="CY784" s="166"/>
      <c r="CZ784" s="166"/>
    </row>
    <row r="785" spans="1:104" ht="11.25" customHeight="1" x14ac:dyDescent="0.2">
      <c r="A785" s="166"/>
      <c r="B785" s="166"/>
      <c r="C785" s="166"/>
      <c r="D785" s="166"/>
      <c r="E785" s="166"/>
      <c r="F785" s="166"/>
      <c r="G785" s="166"/>
      <c r="H785" s="166"/>
      <c r="I785" s="166"/>
      <c r="J785" s="166"/>
      <c r="K785" s="166"/>
      <c r="L785" s="166"/>
      <c r="M785" s="166"/>
      <c r="N785" s="166"/>
      <c r="O785" s="166"/>
      <c r="P785" s="166"/>
      <c r="Q785" s="166"/>
      <c r="R785" s="166"/>
      <c r="S785" s="166"/>
      <c r="T785" s="168"/>
      <c r="U785" s="169"/>
      <c r="V785" s="169"/>
      <c r="W785" s="166"/>
      <c r="X785" s="166"/>
      <c r="Y785" s="166"/>
      <c r="Z785" s="166"/>
      <c r="AA785" s="166"/>
      <c r="AB785" s="166"/>
      <c r="AC785" s="166"/>
      <c r="AD785" s="166"/>
      <c r="AE785" s="166"/>
      <c r="AF785" s="166"/>
      <c r="AG785" s="166"/>
      <c r="AH785" s="166"/>
      <c r="AI785" s="166"/>
      <c r="AJ785" s="166"/>
      <c r="AK785" s="166"/>
      <c r="AL785" s="166"/>
      <c r="AM785" s="166"/>
      <c r="AN785" s="166"/>
      <c r="AO785" s="166"/>
      <c r="AP785" s="166"/>
      <c r="AQ785" s="166"/>
      <c r="AR785" s="166"/>
      <c r="AS785" s="166"/>
      <c r="AT785" s="166"/>
      <c r="AU785" s="166"/>
      <c r="AV785" s="166"/>
      <c r="AW785" s="166"/>
      <c r="AX785" s="166"/>
      <c r="AY785" s="166"/>
      <c r="AZ785" s="166"/>
      <c r="BA785" s="166"/>
      <c r="BB785" s="166"/>
      <c r="BC785" s="166"/>
      <c r="BD785" s="166"/>
      <c r="BE785" s="166"/>
      <c r="BF785" s="166"/>
      <c r="BG785" s="166"/>
      <c r="BH785" s="166"/>
      <c r="BI785" s="166"/>
      <c r="BJ785" s="166"/>
      <c r="BK785" s="166"/>
      <c r="BL785" s="166"/>
      <c r="BM785" s="166"/>
      <c r="BN785" s="166"/>
      <c r="BO785" s="166"/>
      <c r="BP785" s="166"/>
      <c r="BQ785" s="166"/>
      <c r="BR785" s="166"/>
      <c r="BS785" s="166"/>
      <c r="BT785" s="166"/>
      <c r="BU785" s="166"/>
      <c r="BV785" s="166"/>
      <c r="BW785" s="166"/>
      <c r="BX785" s="166"/>
      <c r="BY785" s="166"/>
      <c r="BZ785" s="166"/>
      <c r="CA785" s="166"/>
      <c r="CB785" s="166"/>
      <c r="CC785" s="166"/>
      <c r="CD785" s="166"/>
      <c r="CE785" s="166"/>
      <c r="CF785" s="166"/>
      <c r="CG785" s="166"/>
      <c r="CH785" s="166"/>
      <c r="CI785" s="166"/>
      <c r="CJ785" s="166"/>
      <c r="CK785" s="166"/>
      <c r="CL785" s="166"/>
      <c r="CM785" s="166"/>
      <c r="CN785" s="166"/>
      <c r="CO785" s="166"/>
      <c r="CP785" s="166"/>
      <c r="CQ785" s="166"/>
      <c r="CR785" s="166"/>
      <c r="CS785" s="166"/>
      <c r="CT785" s="166"/>
      <c r="CU785" s="166"/>
      <c r="CV785" s="166"/>
      <c r="CW785" s="166"/>
      <c r="CX785" s="166"/>
      <c r="CY785" s="166"/>
      <c r="CZ785" s="166"/>
    </row>
    <row r="786" spans="1:104" ht="11.25" customHeight="1" x14ac:dyDescent="0.2">
      <c r="A786" s="166"/>
      <c r="B786" s="166"/>
      <c r="C786" s="166"/>
      <c r="D786" s="166"/>
      <c r="E786" s="166"/>
      <c r="F786" s="166"/>
      <c r="G786" s="166"/>
      <c r="H786" s="166"/>
      <c r="I786" s="166"/>
      <c r="J786" s="166"/>
      <c r="K786" s="166"/>
      <c r="L786" s="166"/>
      <c r="M786" s="166"/>
      <c r="N786" s="166"/>
      <c r="O786" s="166"/>
      <c r="P786" s="166"/>
      <c r="Q786" s="166"/>
      <c r="R786" s="166"/>
      <c r="S786" s="166"/>
      <c r="T786" s="168"/>
      <c r="U786" s="169"/>
      <c r="V786" s="169"/>
      <c r="W786" s="166"/>
      <c r="X786" s="166"/>
      <c r="Y786" s="166"/>
      <c r="Z786" s="166"/>
      <c r="AA786" s="166"/>
      <c r="AB786" s="166"/>
      <c r="AC786" s="166"/>
      <c r="AD786" s="166"/>
      <c r="AE786" s="166"/>
      <c r="AF786" s="166"/>
      <c r="AG786" s="166"/>
      <c r="AH786" s="166"/>
      <c r="AI786" s="166"/>
      <c r="AJ786" s="166"/>
      <c r="AK786" s="166"/>
      <c r="AL786" s="166"/>
      <c r="AM786" s="166"/>
      <c r="AN786" s="166"/>
      <c r="AO786" s="166"/>
      <c r="AP786" s="166"/>
      <c r="AQ786" s="166"/>
      <c r="AR786" s="166"/>
      <c r="AS786" s="166"/>
      <c r="AT786" s="166"/>
      <c r="AU786" s="166"/>
      <c r="AV786" s="166"/>
      <c r="AW786" s="166"/>
      <c r="AX786" s="166"/>
      <c r="AY786" s="166"/>
      <c r="AZ786" s="166"/>
      <c r="BA786" s="166"/>
      <c r="BB786" s="166"/>
      <c r="BC786" s="166"/>
      <c r="BD786" s="166"/>
      <c r="BE786" s="166"/>
      <c r="BF786" s="166"/>
      <c r="BG786" s="166"/>
      <c r="BH786" s="166"/>
      <c r="BI786" s="166"/>
      <c r="BJ786" s="166"/>
      <c r="BK786" s="166"/>
      <c r="BL786" s="166"/>
      <c r="BM786" s="166"/>
      <c r="BN786" s="166"/>
      <c r="BO786" s="166"/>
      <c r="BP786" s="166"/>
      <c r="BQ786" s="166"/>
      <c r="BR786" s="166"/>
      <c r="BS786" s="166"/>
      <c r="BT786" s="166"/>
      <c r="BU786" s="166"/>
      <c r="BV786" s="166"/>
      <c r="BW786" s="166"/>
      <c r="BX786" s="166"/>
      <c r="BY786" s="166"/>
      <c r="BZ786" s="166"/>
      <c r="CA786" s="166"/>
      <c r="CB786" s="166"/>
      <c r="CC786" s="166"/>
      <c r="CD786" s="166"/>
      <c r="CE786" s="166"/>
      <c r="CF786" s="166"/>
      <c r="CG786" s="166"/>
      <c r="CH786" s="166"/>
      <c r="CI786" s="166"/>
      <c r="CJ786" s="166"/>
      <c r="CK786" s="166"/>
      <c r="CL786" s="166"/>
      <c r="CM786" s="166"/>
      <c r="CN786" s="166"/>
      <c r="CO786" s="166"/>
      <c r="CP786" s="166"/>
      <c r="CQ786" s="166"/>
      <c r="CR786" s="166"/>
      <c r="CS786" s="166"/>
      <c r="CT786" s="166"/>
      <c r="CU786" s="166"/>
      <c r="CV786" s="166"/>
      <c r="CW786" s="166"/>
      <c r="CX786" s="166"/>
      <c r="CY786" s="166"/>
      <c r="CZ786" s="166"/>
    </row>
    <row r="787" spans="1:104" ht="11.25" customHeight="1" x14ac:dyDescent="0.2">
      <c r="A787" s="166"/>
      <c r="B787" s="166"/>
      <c r="C787" s="166"/>
      <c r="D787" s="166"/>
      <c r="E787" s="166"/>
      <c r="F787" s="166"/>
      <c r="G787" s="166"/>
      <c r="H787" s="166"/>
      <c r="I787" s="166"/>
      <c r="J787" s="166"/>
      <c r="K787" s="166"/>
      <c r="L787" s="166"/>
      <c r="M787" s="166"/>
      <c r="N787" s="166"/>
      <c r="O787" s="166"/>
      <c r="P787" s="166"/>
      <c r="Q787" s="166"/>
      <c r="R787" s="166"/>
      <c r="S787" s="166"/>
      <c r="T787" s="168"/>
      <c r="U787" s="169"/>
      <c r="V787" s="169"/>
      <c r="W787" s="166"/>
      <c r="X787" s="166"/>
      <c r="Y787" s="166"/>
      <c r="Z787" s="166"/>
      <c r="AA787" s="166"/>
      <c r="AB787" s="166"/>
      <c r="AC787" s="166"/>
      <c r="AD787" s="166"/>
      <c r="AE787" s="166"/>
      <c r="AF787" s="166"/>
      <c r="AG787" s="166"/>
      <c r="AH787" s="166"/>
      <c r="AI787" s="166"/>
      <c r="AJ787" s="166"/>
      <c r="AK787" s="166"/>
      <c r="AL787" s="166"/>
      <c r="AM787" s="166"/>
      <c r="AN787" s="166"/>
      <c r="AO787" s="166"/>
      <c r="AP787" s="166"/>
      <c r="AQ787" s="166"/>
      <c r="AR787" s="166"/>
      <c r="AS787" s="166"/>
      <c r="AT787" s="166"/>
      <c r="AU787" s="166"/>
      <c r="AV787" s="166"/>
      <c r="AW787" s="166"/>
      <c r="AX787" s="166"/>
      <c r="AY787" s="166"/>
      <c r="AZ787" s="166"/>
      <c r="BA787" s="166"/>
      <c r="BB787" s="166"/>
      <c r="BC787" s="166"/>
      <c r="BD787" s="166"/>
      <c r="BE787" s="166"/>
      <c r="BF787" s="166"/>
      <c r="BG787" s="166"/>
      <c r="BH787" s="166"/>
      <c r="BI787" s="166"/>
      <c r="BJ787" s="166"/>
      <c r="BK787" s="166"/>
      <c r="BL787" s="166"/>
      <c r="BM787" s="166"/>
      <c r="BN787" s="166"/>
      <c r="BO787" s="166"/>
      <c r="BP787" s="166"/>
      <c r="BQ787" s="166"/>
      <c r="BR787" s="166"/>
      <c r="BS787" s="166"/>
      <c r="BT787" s="166"/>
      <c r="BU787" s="166"/>
      <c r="BV787" s="166"/>
      <c r="BW787" s="166"/>
      <c r="BX787" s="166"/>
      <c r="BY787" s="166"/>
      <c r="BZ787" s="166"/>
      <c r="CA787" s="166"/>
      <c r="CB787" s="166"/>
      <c r="CC787" s="166"/>
      <c r="CD787" s="166"/>
      <c r="CE787" s="166"/>
      <c r="CF787" s="166"/>
      <c r="CG787" s="166"/>
      <c r="CH787" s="166"/>
      <c r="CI787" s="166"/>
      <c r="CJ787" s="166"/>
      <c r="CK787" s="166"/>
      <c r="CL787" s="166"/>
      <c r="CM787" s="166"/>
      <c r="CN787" s="166"/>
      <c r="CO787" s="166"/>
      <c r="CP787" s="166"/>
      <c r="CQ787" s="166"/>
      <c r="CR787" s="166"/>
      <c r="CS787" s="166"/>
      <c r="CT787" s="166"/>
      <c r="CU787" s="166"/>
      <c r="CV787" s="166"/>
      <c r="CW787" s="166"/>
      <c r="CX787" s="166"/>
      <c r="CY787" s="166"/>
      <c r="CZ787" s="166"/>
    </row>
    <row r="788" spans="1:104" ht="11.25" customHeight="1" x14ac:dyDescent="0.2">
      <c r="A788" s="166"/>
      <c r="B788" s="166"/>
      <c r="C788" s="166"/>
      <c r="D788" s="166"/>
      <c r="E788" s="166"/>
      <c r="F788" s="166"/>
      <c r="G788" s="166"/>
      <c r="H788" s="166"/>
      <c r="I788" s="166"/>
      <c r="J788" s="166"/>
      <c r="K788" s="166"/>
      <c r="L788" s="166"/>
      <c r="M788" s="166"/>
      <c r="N788" s="166"/>
      <c r="O788" s="166"/>
      <c r="P788" s="166"/>
      <c r="Q788" s="166"/>
      <c r="R788" s="166"/>
      <c r="S788" s="166"/>
      <c r="T788" s="168"/>
      <c r="U788" s="169"/>
      <c r="V788" s="169"/>
      <c r="W788" s="166"/>
      <c r="X788" s="166"/>
      <c r="Y788" s="166"/>
      <c r="Z788" s="166"/>
      <c r="AA788" s="166"/>
      <c r="AB788" s="166"/>
      <c r="AC788" s="166"/>
      <c r="AD788" s="166"/>
      <c r="AE788" s="166"/>
      <c r="AF788" s="166"/>
      <c r="AG788" s="166"/>
      <c r="AH788" s="166"/>
      <c r="AI788" s="166"/>
      <c r="AJ788" s="166"/>
      <c r="AK788" s="166"/>
      <c r="AL788" s="166"/>
      <c r="AM788" s="166"/>
      <c r="AN788" s="166"/>
      <c r="AO788" s="166"/>
      <c r="AP788" s="166"/>
      <c r="AQ788" s="166"/>
      <c r="AR788" s="166"/>
      <c r="AS788" s="166"/>
      <c r="AT788" s="166"/>
      <c r="AU788" s="166"/>
      <c r="AV788" s="166"/>
      <c r="AW788" s="166"/>
      <c r="AX788" s="166"/>
      <c r="AY788" s="166"/>
      <c r="AZ788" s="166"/>
      <c r="BA788" s="166"/>
      <c r="BB788" s="166"/>
      <c r="BC788" s="166"/>
      <c r="BD788" s="166"/>
      <c r="BE788" s="166"/>
      <c r="BF788" s="166"/>
      <c r="BG788" s="166"/>
      <c r="BH788" s="166"/>
      <c r="BI788" s="166"/>
      <c r="BJ788" s="166"/>
      <c r="BK788" s="166"/>
      <c r="BL788" s="166"/>
      <c r="BM788" s="166"/>
      <c r="BN788" s="166"/>
      <c r="BO788" s="166"/>
      <c r="BP788" s="166"/>
      <c r="BQ788" s="166"/>
      <c r="BR788" s="166"/>
      <c r="BS788" s="166"/>
      <c r="BT788" s="166"/>
      <c r="BU788" s="166"/>
      <c r="BV788" s="166"/>
      <c r="BW788" s="166"/>
      <c r="BX788" s="166"/>
      <c r="BY788" s="166"/>
      <c r="BZ788" s="166"/>
      <c r="CA788" s="166"/>
      <c r="CB788" s="166"/>
      <c r="CC788" s="166"/>
      <c r="CD788" s="166"/>
      <c r="CE788" s="166"/>
      <c r="CF788" s="166"/>
      <c r="CG788" s="166"/>
      <c r="CH788" s="166"/>
      <c r="CI788" s="166"/>
      <c r="CJ788" s="166"/>
      <c r="CK788" s="166"/>
      <c r="CL788" s="166"/>
      <c r="CM788" s="166"/>
      <c r="CN788" s="166"/>
      <c r="CO788" s="166"/>
      <c r="CP788" s="166"/>
      <c r="CQ788" s="166"/>
      <c r="CR788" s="166"/>
      <c r="CS788" s="166"/>
      <c r="CT788" s="166"/>
      <c r="CU788" s="166"/>
      <c r="CV788" s="166"/>
      <c r="CW788" s="166"/>
      <c r="CX788" s="166"/>
      <c r="CY788" s="166"/>
      <c r="CZ788" s="166"/>
    </row>
    <row r="789" spans="1:104" ht="11.25" customHeight="1" x14ac:dyDescent="0.2">
      <c r="A789" s="166"/>
      <c r="B789" s="166"/>
      <c r="C789" s="166"/>
      <c r="D789" s="166"/>
      <c r="E789" s="166"/>
      <c r="F789" s="166"/>
      <c r="G789" s="166"/>
      <c r="H789" s="166"/>
      <c r="I789" s="166"/>
      <c r="J789" s="166"/>
      <c r="K789" s="166"/>
      <c r="L789" s="166"/>
      <c r="M789" s="166"/>
      <c r="N789" s="166"/>
      <c r="O789" s="166"/>
      <c r="P789" s="166"/>
      <c r="Q789" s="166"/>
      <c r="R789" s="166"/>
      <c r="S789" s="166"/>
      <c r="T789" s="168"/>
      <c r="U789" s="169"/>
      <c r="V789" s="169"/>
      <c r="W789" s="166"/>
      <c r="X789" s="166"/>
      <c r="Y789" s="166"/>
      <c r="Z789" s="166"/>
      <c r="AA789" s="166"/>
      <c r="AB789" s="166"/>
      <c r="AC789" s="166"/>
      <c r="AD789" s="166"/>
      <c r="AE789" s="166"/>
      <c r="AF789" s="166"/>
      <c r="AG789" s="166"/>
      <c r="AH789" s="166"/>
      <c r="AI789" s="166"/>
      <c r="AJ789" s="166"/>
      <c r="AK789" s="166"/>
      <c r="AL789" s="166"/>
      <c r="AM789" s="166"/>
      <c r="AN789" s="166"/>
      <c r="AO789" s="166"/>
      <c r="AP789" s="166"/>
      <c r="AQ789" s="166"/>
      <c r="AR789" s="166"/>
      <c r="AS789" s="166"/>
      <c r="AT789" s="166"/>
      <c r="AU789" s="166"/>
      <c r="AV789" s="166"/>
      <c r="AW789" s="166"/>
      <c r="AX789" s="166"/>
      <c r="AY789" s="166"/>
      <c r="AZ789" s="166"/>
      <c r="BA789" s="166"/>
      <c r="BB789" s="166"/>
      <c r="BC789" s="166"/>
      <c r="BD789" s="166"/>
      <c r="BE789" s="166"/>
      <c r="BF789" s="166"/>
      <c r="BG789" s="166"/>
      <c r="BH789" s="166"/>
      <c r="BI789" s="166"/>
      <c r="BJ789" s="166"/>
      <c r="BK789" s="166"/>
      <c r="BL789" s="166"/>
      <c r="BM789" s="166"/>
      <c r="BN789" s="166"/>
      <c r="BO789" s="166"/>
      <c r="BP789" s="166"/>
      <c r="BQ789" s="166"/>
      <c r="BR789" s="166"/>
      <c r="BS789" s="166"/>
      <c r="BT789" s="166"/>
      <c r="BU789" s="166"/>
      <c r="BV789" s="166"/>
      <c r="BW789" s="166"/>
      <c r="BX789" s="166"/>
      <c r="BY789" s="166"/>
      <c r="BZ789" s="166"/>
      <c r="CA789" s="166"/>
      <c r="CB789" s="166"/>
      <c r="CC789" s="166"/>
      <c r="CD789" s="166"/>
      <c r="CE789" s="166"/>
      <c r="CF789" s="166"/>
      <c r="CG789" s="166"/>
      <c r="CH789" s="166"/>
      <c r="CI789" s="166"/>
      <c r="CJ789" s="166"/>
      <c r="CK789" s="166"/>
      <c r="CL789" s="166"/>
      <c r="CM789" s="166"/>
      <c r="CN789" s="166"/>
      <c r="CO789" s="166"/>
      <c r="CP789" s="166"/>
      <c r="CQ789" s="166"/>
      <c r="CR789" s="166"/>
      <c r="CS789" s="166"/>
      <c r="CT789" s="166"/>
      <c r="CU789" s="166"/>
      <c r="CV789" s="166"/>
      <c r="CW789" s="166"/>
      <c r="CX789" s="166"/>
      <c r="CY789" s="166"/>
      <c r="CZ789" s="166"/>
    </row>
    <row r="790" spans="1:104" ht="11.25" customHeight="1" x14ac:dyDescent="0.2">
      <c r="A790" s="166"/>
      <c r="B790" s="166"/>
      <c r="C790" s="166"/>
      <c r="D790" s="166"/>
      <c r="E790" s="166"/>
      <c r="F790" s="166"/>
      <c r="G790" s="166"/>
      <c r="H790" s="166"/>
      <c r="I790" s="166"/>
      <c r="J790" s="166"/>
      <c r="K790" s="166"/>
      <c r="L790" s="166"/>
      <c r="M790" s="166"/>
      <c r="N790" s="166"/>
      <c r="O790" s="166"/>
      <c r="P790" s="166"/>
      <c r="Q790" s="166"/>
      <c r="R790" s="166"/>
      <c r="S790" s="166"/>
      <c r="T790" s="168"/>
      <c r="U790" s="169"/>
      <c r="V790" s="169"/>
      <c r="W790" s="166"/>
      <c r="X790" s="166"/>
      <c r="Y790" s="166"/>
      <c r="Z790" s="166"/>
      <c r="AA790" s="166"/>
      <c r="AB790" s="166"/>
      <c r="AC790" s="166"/>
      <c r="AD790" s="166"/>
      <c r="AE790" s="166"/>
      <c r="AF790" s="166"/>
      <c r="AG790" s="166"/>
      <c r="AH790" s="166"/>
      <c r="AI790" s="166"/>
      <c r="AJ790" s="166"/>
      <c r="AK790" s="166"/>
      <c r="AL790" s="166"/>
      <c r="AM790" s="166"/>
      <c r="AN790" s="166"/>
      <c r="AO790" s="166"/>
      <c r="AP790" s="166"/>
      <c r="AQ790" s="166"/>
      <c r="AR790" s="166"/>
      <c r="AS790" s="166"/>
      <c r="AT790" s="166"/>
      <c r="AU790" s="166"/>
      <c r="AV790" s="166"/>
      <c r="AW790" s="166"/>
      <c r="AX790" s="166"/>
      <c r="AY790" s="166"/>
      <c r="AZ790" s="166"/>
      <c r="BA790" s="166"/>
      <c r="BB790" s="166"/>
      <c r="BC790" s="166"/>
      <c r="BD790" s="166"/>
      <c r="BE790" s="166"/>
      <c r="BF790" s="166"/>
      <c r="BG790" s="166"/>
      <c r="BH790" s="166"/>
      <c r="BI790" s="166"/>
      <c r="BJ790" s="166"/>
      <c r="BK790" s="166"/>
      <c r="BL790" s="166"/>
      <c r="BM790" s="166"/>
      <c r="BN790" s="166"/>
      <c r="BO790" s="166"/>
      <c r="BP790" s="166"/>
      <c r="BQ790" s="166"/>
      <c r="BR790" s="166"/>
      <c r="BS790" s="166"/>
      <c r="BT790" s="166"/>
      <c r="BU790" s="166"/>
      <c r="BV790" s="166"/>
      <c r="BW790" s="166"/>
      <c r="BX790" s="166"/>
      <c r="BY790" s="166"/>
      <c r="BZ790" s="166"/>
      <c r="CA790" s="166"/>
      <c r="CB790" s="166"/>
      <c r="CC790" s="166"/>
      <c r="CD790" s="166"/>
      <c r="CE790" s="166"/>
      <c r="CF790" s="166"/>
      <c r="CG790" s="166"/>
      <c r="CH790" s="166"/>
      <c r="CI790" s="166"/>
      <c r="CJ790" s="166"/>
      <c r="CK790" s="166"/>
      <c r="CL790" s="166"/>
      <c r="CM790" s="166"/>
      <c r="CN790" s="166"/>
      <c r="CO790" s="166"/>
      <c r="CP790" s="166"/>
      <c r="CQ790" s="166"/>
      <c r="CR790" s="166"/>
      <c r="CS790" s="166"/>
      <c r="CT790" s="166"/>
      <c r="CU790" s="166"/>
      <c r="CV790" s="166"/>
      <c r="CW790" s="166"/>
      <c r="CX790" s="166"/>
      <c r="CY790" s="166"/>
      <c r="CZ790" s="166"/>
    </row>
    <row r="791" spans="1:104" ht="11.25" customHeight="1" x14ac:dyDescent="0.2">
      <c r="A791" s="166"/>
      <c r="B791" s="166"/>
      <c r="C791" s="166"/>
      <c r="D791" s="166"/>
      <c r="E791" s="166"/>
      <c r="F791" s="166"/>
      <c r="G791" s="166"/>
      <c r="H791" s="166"/>
      <c r="I791" s="166"/>
      <c r="J791" s="166"/>
      <c r="K791" s="166"/>
      <c r="L791" s="166"/>
      <c r="M791" s="166"/>
      <c r="N791" s="166"/>
      <c r="O791" s="166"/>
      <c r="P791" s="166"/>
      <c r="Q791" s="166"/>
      <c r="R791" s="166"/>
      <c r="S791" s="166"/>
      <c r="T791" s="168"/>
      <c r="U791" s="169"/>
      <c r="V791" s="169"/>
      <c r="W791" s="166"/>
      <c r="X791" s="166"/>
      <c r="Y791" s="166"/>
      <c r="Z791" s="166"/>
      <c r="AA791" s="166"/>
      <c r="AB791" s="166"/>
      <c r="AC791" s="166"/>
      <c r="AD791" s="166"/>
      <c r="AE791" s="166"/>
      <c r="AF791" s="166"/>
      <c r="AG791" s="166"/>
      <c r="AH791" s="166"/>
      <c r="AI791" s="166"/>
      <c r="AJ791" s="166"/>
      <c r="AK791" s="166"/>
      <c r="AL791" s="166"/>
      <c r="AM791" s="166"/>
      <c r="AN791" s="166"/>
      <c r="AO791" s="166"/>
      <c r="AP791" s="166"/>
      <c r="AQ791" s="166"/>
      <c r="AR791" s="166"/>
      <c r="AS791" s="166"/>
      <c r="AT791" s="166"/>
      <c r="AU791" s="166"/>
      <c r="AV791" s="166"/>
      <c r="AW791" s="166"/>
      <c r="AX791" s="166"/>
      <c r="AY791" s="166"/>
      <c r="AZ791" s="166"/>
      <c r="BA791" s="166"/>
      <c r="BB791" s="166"/>
      <c r="BC791" s="166"/>
      <c r="BD791" s="166"/>
      <c r="BE791" s="166"/>
      <c r="BF791" s="166"/>
      <c r="BG791" s="166"/>
      <c r="BH791" s="166"/>
      <c r="BI791" s="166"/>
      <c r="BJ791" s="166"/>
      <c r="BK791" s="166"/>
      <c r="BL791" s="166"/>
      <c r="BM791" s="166"/>
      <c r="BN791" s="166"/>
      <c r="BO791" s="166"/>
      <c r="BP791" s="166"/>
      <c r="BQ791" s="166"/>
      <c r="BR791" s="166"/>
      <c r="BS791" s="166"/>
      <c r="BT791" s="166"/>
      <c r="BU791" s="166"/>
      <c r="BV791" s="166"/>
      <c r="BW791" s="166"/>
      <c r="BX791" s="166"/>
      <c r="BY791" s="166"/>
      <c r="BZ791" s="166"/>
      <c r="CA791" s="166"/>
      <c r="CB791" s="166"/>
      <c r="CC791" s="166"/>
      <c r="CD791" s="166"/>
      <c r="CE791" s="166"/>
      <c r="CF791" s="166"/>
      <c r="CG791" s="166"/>
      <c r="CH791" s="166"/>
      <c r="CI791" s="166"/>
      <c r="CJ791" s="166"/>
      <c r="CK791" s="166"/>
      <c r="CL791" s="166"/>
      <c r="CM791" s="166"/>
      <c r="CN791" s="166"/>
      <c r="CO791" s="166"/>
      <c r="CP791" s="166"/>
      <c r="CQ791" s="166"/>
      <c r="CR791" s="166"/>
      <c r="CS791" s="166"/>
      <c r="CT791" s="166"/>
      <c r="CU791" s="166"/>
      <c r="CV791" s="166"/>
      <c r="CW791" s="166"/>
      <c r="CX791" s="166"/>
      <c r="CY791" s="166"/>
      <c r="CZ791" s="166"/>
    </row>
    <row r="792" spans="1:104" ht="11.25" customHeight="1" x14ac:dyDescent="0.2">
      <c r="A792" s="166"/>
      <c r="B792" s="166"/>
      <c r="C792" s="166"/>
      <c r="D792" s="166"/>
      <c r="E792" s="166"/>
      <c r="F792" s="166"/>
      <c r="G792" s="166"/>
      <c r="H792" s="166"/>
      <c r="I792" s="166"/>
      <c r="J792" s="166"/>
      <c r="K792" s="166"/>
      <c r="L792" s="166"/>
      <c r="M792" s="166"/>
      <c r="N792" s="166"/>
      <c r="O792" s="166"/>
      <c r="P792" s="166"/>
      <c r="Q792" s="166"/>
      <c r="R792" s="166"/>
      <c r="S792" s="166"/>
      <c r="T792" s="168"/>
      <c r="U792" s="169"/>
      <c r="V792" s="169"/>
      <c r="W792" s="166"/>
      <c r="X792" s="166"/>
      <c r="Y792" s="166"/>
      <c r="Z792" s="166"/>
      <c r="AA792" s="166"/>
      <c r="AB792" s="166"/>
      <c r="AC792" s="166"/>
      <c r="AD792" s="166"/>
      <c r="AE792" s="166"/>
      <c r="AF792" s="166"/>
      <c r="AG792" s="166"/>
      <c r="AH792" s="166"/>
      <c r="AI792" s="166"/>
      <c r="AJ792" s="166"/>
      <c r="AK792" s="166"/>
      <c r="AL792" s="166"/>
      <c r="AM792" s="166"/>
      <c r="AN792" s="166"/>
      <c r="AO792" s="166"/>
      <c r="AP792" s="166"/>
      <c r="AQ792" s="166"/>
      <c r="AR792" s="166"/>
      <c r="AS792" s="166"/>
      <c r="AT792" s="166"/>
      <c r="AU792" s="166"/>
      <c r="AV792" s="166"/>
      <c r="AW792" s="166"/>
      <c r="AX792" s="166"/>
      <c r="AY792" s="166"/>
      <c r="AZ792" s="166"/>
      <c r="BA792" s="166"/>
      <c r="BB792" s="166"/>
      <c r="BC792" s="166"/>
      <c r="BD792" s="166"/>
      <c r="BE792" s="166"/>
      <c r="BF792" s="166"/>
      <c r="BG792" s="166"/>
      <c r="BH792" s="166"/>
      <c r="BI792" s="166"/>
      <c r="BJ792" s="166"/>
      <c r="BK792" s="166"/>
      <c r="BL792" s="166"/>
      <c r="BM792" s="166"/>
      <c r="BN792" s="166"/>
      <c r="BO792" s="166"/>
      <c r="BP792" s="166"/>
      <c r="BQ792" s="166"/>
      <c r="BR792" s="166"/>
      <c r="BS792" s="166"/>
      <c r="BT792" s="166"/>
      <c r="BU792" s="166"/>
      <c r="BV792" s="166"/>
      <c r="BW792" s="166"/>
      <c r="BX792" s="166"/>
      <c r="BY792" s="166"/>
      <c r="BZ792" s="166"/>
      <c r="CA792" s="166"/>
      <c r="CB792" s="166"/>
      <c r="CC792" s="166"/>
      <c r="CD792" s="166"/>
      <c r="CE792" s="166"/>
      <c r="CF792" s="166"/>
      <c r="CG792" s="166"/>
      <c r="CH792" s="166"/>
      <c r="CI792" s="166"/>
      <c r="CJ792" s="166"/>
      <c r="CK792" s="166"/>
      <c r="CL792" s="166"/>
      <c r="CM792" s="166"/>
      <c r="CN792" s="166"/>
      <c r="CO792" s="166"/>
      <c r="CP792" s="166"/>
      <c r="CQ792" s="166"/>
      <c r="CR792" s="166"/>
      <c r="CS792" s="166"/>
      <c r="CT792" s="166"/>
      <c r="CU792" s="166"/>
      <c r="CV792" s="166"/>
      <c r="CW792" s="166"/>
      <c r="CX792" s="166"/>
      <c r="CY792" s="166"/>
      <c r="CZ792" s="166"/>
    </row>
    <row r="793" spans="1:104" ht="11.25" customHeight="1" x14ac:dyDescent="0.2">
      <c r="A793" s="166"/>
      <c r="B793" s="166"/>
      <c r="C793" s="166"/>
      <c r="D793" s="166"/>
      <c r="E793" s="166"/>
      <c r="F793" s="166"/>
      <c r="G793" s="166"/>
      <c r="H793" s="166"/>
      <c r="I793" s="166"/>
      <c r="J793" s="166"/>
      <c r="K793" s="166"/>
      <c r="L793" s="166"/>
      <c r="M793" s="166"/>
      <c r="N793" s="166"/>
      <c r="O793" s="166"/>
      <c r="P793" s="166"/>
      <c r="Q793" s="166"/>
      <c r="R793" s="166"/>
      <c r="S793" s="166"/>
      <c r="T793" s="168"/>
      <c r="U793" s="169"/>
      <c r="V793" s="169"/>
      <c r="W793" s="166"/>
      <c r="X793" s="166"/>
      <c r="Y793" s="166"/>
      <c r="Z793" s="166"/>
      <c r="AA793" s="166"/>
      <c r="AB793" s="166"/>
      <c r="AC793" s="166"/>
      <c r="AD793" s="166"/>
      <c r="AE793" s="166"/>
      <c r="AF793" s="166"/>
      <c r="AG793" s="166"/>
      <c r="AH793" s="166"/>
      <c r="AI793" s="166"/>
      <c r="AJ793" s="166"/>
      <c r="AK793" s="166"/>
      <c r="AL793" s="166"/>
      <c r="AM793" s="166"/>
      <c r="AN793" s="166"/>
      <c r="AO793" s="166"/>
      <c r="AP793" s="166"/>
      <c r="AQ793" s="166"/>
      <c r="AR793" s="166"/>
      <c r="AS793" s="166"/>
      <c r="AT793" s="166"/>
      <c r="AU793" s="166"/>
      <c r="AV793" s="166"/>
      <c r="AW793" s="166"/>
      <c r="AX793" s="166"/>
      <c r="AY793" s="166"/>
      <c r="AZ793" s="166"/>
      <c r="BA793" s="166"/>
      <c r="BB793" s="166"/>
      <c r="BC793" s="166"/>
      <c r="BD793" s="166"/>
      <c r="BE793" s="166"/>
      <c r="BF793" s="166"/>
      <c r="BG793" s="166"/>
      <c r="BH793" s="166"/>
      <c r="BI793" s="166"/>
      <c r="BJ793" s="166"/>
      <c r="BK793" s="166"/>
      <c r="BL793" s="166"/>
      <c r="BM793" s="166"/>
      <c r="BN793" s="166"/>
      <c r="BO793" s="166"/>
      <c r="BP793" s="166"/>
      <c r="BQ793" s="166"/>
      <c r="BR793" s="166"/>
      <c r="BS793" s="166"/>
      <c r="BT793" s="166"/>
      <c r="BU793" s="166"/>
      <c r="BV793" s="166"/>
      <c r="BW793" s="166"/>
      <c r="BX793" s="166"/>
      <c r="BY793" s="166"/>
      <c r="BZ793" s="166"/>
      <c r="CA793" s="166"/>
      <c r="CB793" s="166"/>
      <c r="CC793" s="166"/>
      <c r="CD793" s="166"/>
      <c r="CE793" s="166"/>
      <c r="CF793" s="166"/>
      <c r="CG793" s="166"/>
      <c r="CH793" s="166"/>
      <c r="CI793" s="166"/>
      <c r="CJ793" s="166"/>
      <c r="CK793" s="166"/>
      <c r="CL793" s="166"/>
      <c r="CM793" s="166"/>
      <c r="CN793" s="166"/>
      <c r="CO793" s="166"/>
      <c r="CP793" s="166"/>
      <c r="CQ793" s="166"/>
      <c r="CR793" s="166"/>
      <c r="CS793" s="166"/>
      <c r="CT793" s="166"/>
      <c r="CU793" s="166"/>
      <c r="CV793" s="166"/>
      <c r="CW793" s="166"/>
      <c r="CX793" s="166"/>
      <c r="CY793" s="166"/>
      <c r="CZ793" s="166"/>
    </row>
    <row r="794" spans="1:104" ht="11.25" customHeight="1" x14ac:dyDescent="0.2">
      <c r="A794" s="166"/>
      <c r="B794" s="166"/>
      <c r="C794" s="166"/>
      <c r="D794" s="166"/>
      <c r="E794" s="166"/>
      <c r="F794" s="166"/>
      <c r="G794" s="166"/>
      <c r="H794" s="166"/>
      <c r="I794" s="166"/>
      <c r="J794" s="166"/>
      <c r="K794" s="166"/>
      <c r="L794" s="166"/>
      <c r="M794" s="166"/>
      <c r="N794" s="166"/>
      <c r="O794" s="166"/>
      <c r="P794" s="166"/>
      <c r="Q794" s="166"/>
      <c r="R794" s="166"/>
      <c r="S794" s="166"/>
      <c r="T794" s="168"/>
      <c r="U794" s="169"/>
      <c r="V794" s="169"/>
      <c r="W794" s="166"/>
      <c r="X794" s="166"/>
      <c r="Y794" s="166"/>
      <c r="Z794" s="166"/>
      <c r="AA794" s="166"/>
      <c r="AB794" s="166"/>
      <c r="AC794" s="166"/>
      <c r="AD794" s="166"/>
      <c r="AE794" s="166"/>
      <c r="AF794" s="166"/>
      <c r="AG794" s="166"/>
      <c r="AH794" s="166"/>
      <c r="AI794" s="166"/>
      <c r="AJ794" s="166"/>
      <c r="AK794" s="166"/>
      <c r="AL794" s="166"/>
      <c r="AM794" s="166"/>
      <c r="AN794" s="166"/>
      <c r="AO794" s="166"/>
      <c r="AP794" s="166"/>
      <c r="AQ794" s="166"/>
      <c r="AR794" s="166"/>
      <c r="AS794" s="166"/>
      <c r="AT794" s="166"/>
      <c r="AU794" s="166"/>
      <c r="AV794" s="166"/>
      <c r="AW794" s="166"/>
      <c r="AX794" s="166"/>
      <c r="AY794" s="166"/>
      <c r="AZ794" s="166"/>
      <c r="BA794" s="166"/>
      <c r="BB794" s="166"/>
      <c r="BC794" s="166"/>
      <c r="BD794" s="166"/>
      <c r="BE794" s="166"/>
      <c r="BF794" s="166"/>
      <c r="BG794" s="166"/>
      <c r="BH794" s="166"/>
      <c r="BI794" s="166"/>
      <c r="BJ794" s="166"/>
      <c r="BK794" s="166"/>
      <c r="BL794" s="166"/>
      <c r="BM794" s="166"/>
      <c r="BN794" s="166"/>
      <c r="BO794" s="166"/>
      <c r="BP794" s="166"/>
      <c r="BQ794" s="166"/>
      <c r="BR794" s="166"/>
      <c r="BS794" s="166"/>
      <c r="BT794" s="166"/>
      <c r="BU794" s="166"/>
      <c r="BV794" s="166"/>
      <c r="BW794" s="166"/>
      <c r="BX794" s="166"/>
      <c r="BY794" s="166"/>
      <c r="BZ794" s="166"/>
      <c r="CA794" s="166"/>
      <c r="CB794" s="166"/>
      <c r="CC794" s="166"/>
      <c r="CD794" s="166"/>
      <c r="CE794" s="166"/>
      <c r="CF794" s="166"/>
      <c r="CG794" s="166"/>
      <c r="CH794" s="166"/>
      <c r="CI794" s="166"/>
      <c r="CJ794" s="166"/>
      <c r="CK794" s="166"/>
      <c r="CL794" s="166"/>
      <c r="CM794" s="166"/>
      <c r="CN794" s="166"/>
      <c r="CO794" s="166"/>
      <c r="CP794" s="166"/>
      <c r="CQ794" s="166"/>
      <c r="CR794" s="166"/>
      <c r="CS794" s="166"/>
      <c r="CT794" s="166"/>
      <c r="CU794" s="166"/>
      <c r="CV794" s="166"/>
      <c r="CW794" s="166"/>
      <c r="CX794" s="166"/>
      <c r="CY794" s="166"/>
      <c r="CZ794" s="166"/>
    </row>
    <row r="795" spans="1:104" ht="11.25" customHeight="1" x14ac:dyDescent="0.2">
      <c r="A795" s="166"/>
      <c r="B795" s="166"/>
      <c r="C795" s="166"/>
      <c r="D795" s="166"/>
      <c r="E795" s="166"/>
      <c r="F795" s="166"/>
      <c r="G795" s="166"/>
      <c r="H795" s="166"/>
      <c r="I795" s="166"/>
      <c r="J795" s="166"/>
      <c r="K795" s="166"/>
      <c r="L795" s="166"/>
      <c r="M795" s="166"/>
      <c r="N795" s="166"/>
      <c r="O795" s="166"/>
      <c r="P795" s="166"/>
      <c r="Q795" s="166"/>
      <c r="R795" s="166"/>
      <c r="S795" s="166"/>
      <c r="T795" s="168"/>
      <c r="U795" s="169"/>
      <c r="V795" s="169"/>
      <c r="W795" s="166"/>
      <c r="X795" s="166"/>
      <c r="Y795" s="166"/>
      <c r="Z795" s="166"/>
      <c r="AA795" s="166"/>
      <c r="AB795" s="166"/>
      <c r="AC795" s="166"/>
      <c r="AD795" s="166"/>
      <c r="AE795" s="166"/>
      <c r="AF795" s="166"/>
      <c r="AG795" s="166"/>
      <c r="AH795" s="166"/>
      <c r="AI795" s="166"/>
      <c r="AJ795" s="166"/>
      <c r="AK795" s="166"/>
      <c r="AL795" s="166"/>
      <c r="AM795" s="166"/>
      <c r="AN795" s="166"/>
      <c r="AO795" s="166"/>
      <c r="AP795" s="166"/>
      <c r="AQ795" s="166"/>
      <c r="AR795" s="166"/>
      <c r="AS795" s="166"/>
      <c r="AT795" s="166"/>
      <c r="AU795" s="166"/>
      <c r="AV795" s="166"/>
      <c r="AW795" s="166"/>
      <c r="AX795" s="166"/>
      <c r="AY795" s="166"/>
      <c r="AZ795" s="166"/>
      <c r="BA795" s="166"/>
      <c r="BB795" s="166"/>
      <c r="BC795" s="166"/>
      <c r="BD795" s="166"/>
      <c r="BE795" s="166"/>
      <c r="BF795" s="166"/>
      <c r="BG795" s="166"/>
      <c r="BH795" s="166"/>
      <c r="BI795" s="166"/>
      <c r="BJ795" s="166"/>
      <c r="BK795" s="166"/>
      <c r="BL795" s="166"/>
      <c r="BM795" s="166"/>
      <c r="BN795" s="166"/>
      <c r="BO795" s="166"/>
      <c r="BP795" s="166"/>
      <c r="BQ795" s="166"/>
      <c r="BR795" s="166"/>
      <c r="BS795" s="166"/>
      <c r="BT795" s="166"/>
      <c r="BU795" s="166"/>
      <c r="BV795" s="166"/>
      <c r="BW795" s="166"/>
      <c r="BX795" s="166"/>
      <c r="BY795" s="166"/>
      <c r="BZ795" s="166"/>
      <c r="CA795" s="166"/>
      <c r="CB795" s="166"/>
      <c r="CC795" s="166"/>
      <c r="CD795" s="166"/>
      <c r="CE795" s="166"/>
      <c r="CF795" s="166"/>
      <c r="CG795" s="166"/>
      <c r="CH795" s="166"/>
      <c r="CI795" s="166"/>
      <c r="CJ795" s="166"/>
      <c r="CK795" s="166"/>
      <c r="CL795" s="166"/>
      <c r="CM795" s="166"/>
      <c r="CN795" s="166"/>
      <c r="CO795" s="166"/>
      <c r="CP795" s="166"/>
      <c r="CQ795" s="166"/>
      <c r="CR795" s="166"/>
      <c r="CS795" s="166"/>
      <c r="CT795" s="166"/>
      <c r="CU795" s="166"/>
      <c r="CV795" s="166"/>
      <c r="CW795" s="166"/>
      <c r="CX795" s="166"/>
      <c r="CY795" s="166"/>
      <c r="CZ795" s="166"/>
    </row>
    <row r="796" spans="1:104" ht="11.25" customHeight="1" x14ac:dyDescent="0.2">
      <c r="A796" s="166"/>
      <c r="B796" s="166"/>
      <c r="C796" s="166"/>
      <c r="D796" s="166"/>
      <c r="E796" s="166"/>
      <c r="F796" s="166"/>
      <c r="G796" s="166"/>
      <c r="H796" s="166"/>
      <c r="I796" s="166"/>
      <c r="J796" s="166"/>
      <c r="K796" s="166"/>
      <c r="L796" s="166"/>
      <c r="M796" s="166"/>
      <c r="N796" s="166"/>
      <c r="O796" s="166"/>
      <c r="P796" s="166"/>
      <c r="Q796" s="166"/>
      <c r="R796" s="166"/>
      <c r="S796" s="166"/>
      <c r="T796" s="168"/>
      <c r="U796" s="169"/>
      <c r="V796" s="169"/>
      <c r="W796" s="166"/>
      <c r="X796" s="166"/>
      <c r="Y796" s="166"/>
      <c r="Z796" s="166"/>
      <c r="AA796" s="166"/>
      <c r="AB796" s="166"/>
      <c r="AC796" s="166"/>
      <c r="AD796" s="166"/>
      <c r="AE796" s="166"/>
      <c r="AF796" s="166"/>
      <c r="AG796" s="166"/>
      <c r="AH796" s="166"/>
      <c r="AI796" s="166"/>
      <c r="AJ796" s="166"/>
      <c r="AK796" s="166"/>
      <c r="AL796" s="166"/>
      <c r="AM796" s="166"/>
      <c r="AN796" s="166"/>
      <c r="AO796" s="166"/>
      <c r="AP796" s="166"/>
      <c r="AQ796" s="166"/>
      <c r="AR796" s="166"/>
      <c r="AS796" s="166"/>
      <c r="AT796" s="166"/>
      <c r="AU796" s="166"/>
      <c r="AV796" s="166"/>
      <c r="AW796" s="166"/>
      <c r="AX796" s="166"/>
      <c r="AY796" s="166"/>
      <c r="AZ796" s="166"/>
      <c r="BA796" s="166"/>
      <c r="BB796" s="166"/>
      <c r="BC796" s="166"/>
      <c r="BD796" s="166"/>
      <c r="BE796" s="166"/>
      <c r="BF796" s="166"/>
      <c r="BG796" s="166"/>
      <c r="BH796" s="166"/>
      <c r="BI796" s="166"/>
      <c r="BJ796" s="166"/>
      <c r="BK796" s="166"/>
      <c r="BL796" s="166"/>
      <c r="BM796" s="166"/>
      <c r="BN796" s="166"/>
      <c r="BO796" s="166"/>
      <c r="BP796" s="166"/>
      <c r="BQ796" s="166"/>
      <c r="BR796" s="166"/>
      <c r="BS796" s="166"/>
      <c r="BT796" s="166"/>
      <c r="BU796" s="166"/>
      <c r="BV796" s="166"/>
      <c r="BW796" s="166"/>
      <c r="BX796" s="166"/>
      <c r="BY796" s="166"/>
      <c r="BZ796" s="166"/>
      <c r="CA796" s="166"/>
      <c r="CB796" s="166"/>
      <c r="CC796" s="166"/>
      <c r="CD796" s="166"/>
      <c r="CE796" s="166"/>
      <c r="CF796" s="166"/>
      <c r="CG796" s="166"/>
      <c r="CH796" s="166"/>
      <c r="CI796" s="166"/>
      <c r="CJ796" s="166"/>
      <c r="CK796" s="166"/>
      <c r="CL796" s="166"/>
      <c r="CM796" s="166"/>
      <c r="CN796" s="166"/>
      <c r="CO796" s="166"/>
      <c r="CP796" s="166"/>
      <c r="CQ796" s="166"/>
      <c r="CR796" s="166"/>
      <c r="CS796" s="166"/>
      <c r="CT796" s="166"/>
      <c r="CU796" s="166"/>
      <c r="CV796" s="166"/>
      <c r="CW796" s="166"/>
      <c r="CX796" s="166"/>
      <c r="CY796" s="166"/>
      <c r="CZ796" s="166"/>
    </row>
    <row r="797" spans="1:104" ht="11.25" customHeight="1" x14ac:dyDescent="0.2">
      <c r="A797" s="166"/>
      <c r="B797" s="166"/>
      <c r="C797" s="166"/>
      <c r="D797" s="166"/>
      <c r="E797" s="166"/>
      <c r="F797" s="166"/>
      <c r="G797" s="166"/>
      <c r="H797" s="166"/>
      <c r="I797" s="166"/>
      <c r="J797" s="166"/>
      <c r="K797" s="166"/>
      <c r="L797" s="166"/>
      <c r="M797" s="166"/>
      <c r="N797" s="166"/>
      <c r="O797" s="166"/>
      <c r="P797" s="166"/>
      <c r="Q797" s="166"/>
      <c r="R797" s="166"/>
      <c r="S797" s="166"/>
      <c r="T797" s="168"/>
      <c r="U797" s="169"/>
      <c r="V797" s="169"/>
      <c r="W797" s="166"/>
      <c r="X797" s="166"/>
      <c r="Y797" s="166"/>
      <c r="Z797" s="166"/>
      <c r="AA797" s="166"/>
      <c r="AB797" s="166"/>
      <c r="AC797" s="166"/>
      <c r="AD797" s="166"/>
      <c r="AE797" s="166"/>
      <c r="AF797" s="166"/>
      <c r="AG797" s="166"/>
      <c r="AH797" s="166"/>
      <c r="AI797" s="166"/>
      <c r="AJ797" s="166"/>
      <c r="AK797" s="166"/>
      <c r="AL797" s="166"/>
      <c r="AM797" s="166"/>
      <c r="AN797" s="166"/>
      <c r="AO797" s="166"/>
      <c r="AP797" s="166"/>
      <c r="AQ797" s="166"/>
      <c r="AR797" s="166"/>
      <c r="AS797" s="166"/>
      <c r="AT797" s="166"/>
      <c r="AU797" s="166"/>
      <c r="AV797" s="166"/>
      <c r="AW797" s="166"/>
      <c r="AX797" s="166"/>
      <c r="AY797" s="166"/>
      <c r="AZ797" s="166"/>
      <c r="BA797" s="166"/>
      <c r="BB797" s="166"/>
      <c r="BC797" s="166"/>
      <c r="BD797" s="166"/>
      <c r="BE797" s="166"/>
      <c r="BF797" s="166"/>
      <c r="BG797" s="166"/>
      <c r="BH797" s="166"/>
      <c r="BI797" s="166"/>
      <c r="BJ797" s="166"/>
      <c r="BK797" s="166"/>
      <c r="BL797" s="166"/>
      <c r="BM797" s="166"/>
      <c r="BN797" s="166"/>
      <c r="BO797" s="166"/>
      <c r="BP797" s="166"/>
      <c r="BQ797" s="166"/>
      <c r="BR797" s="166"/>
      <c r="BS797" s="166"/>
      <c r="BT797" s="166"/>
      <c r="BU797" s="166"/>
      <c r="BV797" s="166"/>
      <c r="BW797" s="166"/>
      <c r="BX797" s="166"/>
      <c r="BY797" s="166"/>
      <c r="BZ797" s="166"/>
      <c r="CA797" s="166"/>
      <c r="CB797" s="166"/>
      <c r="CC797" s="166"/>
      <c r="CD797" s="166"/>
      <c r="CE797" s="166"/>
      <c r="CF797" s="166"/>
      <c r="CG797" s="166"/>
      <c r="CH797" s="166"/>
      <c r="CI797" s="166"/>
      <c r="CJ797" s="166"/>
      <c r="CK797" s="166"/>
      <c r="CL797" s="166"/>
      <c r="CM797" s="166"/>
      <c r="CN797" s="166"/>
      <c r="CO797" s="166"/>
      <c r="CP797" s="166"/>
      <c r="CQ797" s="166"/>
      <c r="CR797" s="166"/>
      <c r="CS797" s="166"/>
      <c r="CT797" s="166"/>
      <c r="CU797" s="166"/>
      <c r="CV797" s="166"/>
      <c r="CW797" s="166"/>
      <c r="CX797" s="166"/>
      <c r="CY797" s="166"/>
      <c r="CZ797" s="166"/>
    </row>
    <row r="798" spans="1:104" ht="11.25" customHeight="1" x14ac:dyDescent="0.2">
      <c r="A798" s="166"/>
      <c r="B798" s="166"/>
      <c r="C798" s="166"/>
      <c r="D798" s="166"/>
      <c r="E798" s="166"/>
      <c r="F798" s="166"/>
      <c r="G798" s="166"/>
      <c r="H798" s="166"/>
      <c r="I798" s="166"/>
      <c r="J798" s="166"/>
      <c r="K798" s="166"/>
      <c r="L798" s="166"/>
      <c r="M798" s="166"/>
      <c r="N798" s="166"/>
      <c r="O798" s="166"/>
      <c r="P798" s="166"/>
      <c r="Q798" s="166"/>
      <c r="R798" s="166"/>
      <c r="S798" s="166"/>
      <c r="T798" s="168"/>
      <c r="U798" s="169"/>
      <c r="V798" s="169"/>
      <c r="W798" s="166"/>
      <c r="X798" s="166"/>
      <c r="Y798" s="166"/>
      <c r="Z798" s="166"/>
      <c r="AA798" s="166"/>
      <c r="AB798" s="166"/>
      <c r="AC798" s="166"/>
      <c r="AD798" s="166"/>
      <c r="AE798" s="166"/>
      <c r="AF798" s="166"/>
      <c r="AG798" s="166"/>
      <c r="AH798" s="166"/>
      <c r="AI798" s="166"/>
      <c r="AJ798" s="166"/>
      <c r="AK798" s="166"/>
      <c r="AL798" s="166"/>
      <c r="AM798" s="166"/>
      <c r="AN798" s="166"/>
      <c r="AO798" s="166"/>
      <c r="AP798" s="166"/>
      <c r="AQ798" s="166"/>
      <c r="AR798" s="166"/>
      <c r="AS798" s="166"/>
      <c r="AT798" s="166"/>
      <c r="AU798" s="166"/>
      <c r="AV798" s="166"/>
      <c r="AW798" s="166"/>
      <c r="AX798" s="166"/>
      <c r="AY798" s="166"/>
      <c r="AZ798" s="166"/>
      <c r="BA798" s="166"/>
      <c r="BB798" s="166"/>
      <c r="BC798" s="166"/>
      <c r="BD798" s="166"/>
      <c r="BE798" s="166"/>
      <c r="BF798" s="166"/>
      <c r="BG798" s="166"/>
      <c r="BH798" s="166"/>
      <c r="BI798" s="166"/>
      <c r="BJ798" s="166"/>
      <c r="BK798" s="166"/>
      <c r="BL798" s="166"/>
      <c r="BM798" s="166"/>
      <c r="BN798" s="166"/>
      <c r="BO798" s="166"/>
      <c r="BP798" s="166"/>
      <c r="BQ798" s="166"/>
      <c r="BR798" s="166"/>
      <c r="BS798" s="166"/>
      <c r="BT798" s="166"/>
      <c r="BU798" s="166"/>
      <c r="BV798" s="166"/>
      <c r="BW798" s="166"/>
      <c r="BX798" s="166"/>
      <c r="BY798" s="166"/>
      <c r="BZ798" s="166"/>
      <c r="CA798" s="166"/>
      <c r="CB798" s="166"/>
      <c r="CC798" s="166"/>
      <c r="CD798" s="166"/>
      <c r="CE798" s="166"/>
      <c r="CF798" s="166"/>
      <c r="CG798" s="166"/>
      <c r="CH798" s="166"/>
      <c r="CI798" s="166"/>
      <c r="CJ798" s="166"/>
      <c r="CK798" s="166"/>
      <c r="CL798" s="166"/>
      <c r="CM798" s="166"/>
      <c r="CN798" s="166"/>
      <c r="CO798" s="166"/>
      <c r="CP798" s="166"/>
      <c r="CQ798" s="166"/>
      <c r="CR798" s="166"/>
      <c r="CS798" s="166"/>
      <c r="CT798" s="166"/>
      <c r="CU798" s="166"/>
      <c r="CV798" s="166"/>
      <c r="CW798" s="166"/>
      <c r="CX798" s="166"/>
      <c r="CY798" s="166"/>
      <c r="CZ798" s="166"/>
    </row>
    <row r="799" spans="1:104" ht="11.25" customHeight="1" x14ac:dyDescent="0.2">
      <c r="A799" s="166"/>
      <c r="B799" s="166"/>
      <c r="C799" s="166"/>
      <c r="D799" s="166"/>
      <c r="E799" s="166"/>
      <c r="F799" s="166"/>
      <c r="G799" s="166"/>
      <c r="H799" s="166"/>
      <c r="I799" s="166"/>
      <c r="J799" s="166"/>
      <c r="K799" s="166"/>
      <c r="L799" s="166"/>
      <c r="M799" s="166"/>
      <c r="N799" s="166"/>
      <c r="O799" s="166"/>
      <c r="P799" s="166"/>
      <c r="Q799" s="166"/>
      <c r="R799" s="166"/>
      <c r="S799" s="166"/>
      <c r="T799" s="168"/>
      <c r="U799" s="169"/>
      <c r="V799" s="169"/>
      <c r="W799" s="166"/>
      <c r="X799" s="166"/>
      <c r="Y799" s="166"/>
      <c r="Z799" s="166"/>
      <c r="AA799" s="166"/>
      <c r="AB799" s="166"/>
      <c r="AC799" s="166"/>
      <c r="AD799" s="166"/>
      <c r="AE799" s="166"/>
      <c r="AF799" s="166"/>
      <c r="AG799" s="166"/>
      <c r="AH799" s="166"/>
      <c r="AI799" s="166"/>
      <c r="AJ799" s="166"/>
      <c r="AK799" s="166"/>
      <c r="AL799" s="166"/>
      <c r="AM799" s="166"/>
      <c r="AN799" s="166"/>
      <c r="AO799" s="166"/>
      <c r="AP799" s="166"/>
      <c r="AQ799" s="166"/>
      <c r="AR799" s="166"/>
      <c r="AS799" s="166"/>
      <c r="AT799" s="166"/>
      <c r="AU799" s="166"/>
      <c r="AV799" s="166"/>
      <c r="AW799" s="166"/>
      <c r="AX799" s="166"/>
      <c r="AY799" s="166"/>
      <c r="AZ799" s="166"/>
      <c r="BA799" s="166"/>
      <c r="BB799" s="166"/>
      <c r="BC799" s="166"/>
      <c r="BD799" s="166"/>
      <c r="BE799" s="166"/>
      <c r="BF799" s="166"/>
      <c r="BG799" s="166"/>
      <c r="BH799" s="166"/>
      <c r="BI799" s="166"/>
      <c r="BJ799" s="166"/>
      <c r="BK799" s="166"/>
      <c r="BL799" s="166"/>
      <c r="BM799" s="166"/>
      <c r="BN799" s="166"/>
      <c r="BO799" s="166"/>
      <c r="BP799" s="166"/>
      <c r="BQ799" s="166"/>
      <c r="BR799" s="166"/>
      <c r="BS799" s="166"/>
      <c r="BT799" s="166"/>
      <c r="BU799" s="166"/>
      <c r="BV799" s="166"/>
      <c r="BW799" s="166"/>
      <c r="BX799" s="166"/>
      <c r="BY799" s="166"/>
      <c r="BZ799" s="166"/>
      <c r="CA799" s="166"/>
      <c r="CB799" s="166"/>
      <c r="CC799" s="166"/>
      <c r="CD799" s="166"/>
      <c r="CE799" s="166"/>
      <c r="CF799" s="166"/>
      <c r="CG799" s="166"/>
      <c r="CH799" s="166"/>
      <c r="CI799" s="166"/>
      <c r="CJ799" s="166"/>
      <c r="CK799" s="166"/>
      <c r="CL799" s="166"/>
      <c r="CM799" s="166"/>
      <c r="CN799" s="166"/>
      <c r="CO799" s="166"/>
      <c r="CP799" s="166"/>
      <c r="CQ799" s="166"/>
      <c r="CR799" s="166"/>
      <c r="CS799" s="166"/>
      <c r="CT799" s="166"/>
      <c r="CU799" s="166"/>
      <c r="CV799" s="166"/>
      <c r="CW799" s="166"/>
      <c r="CX799" s="166"/>
      <c r="CY799" s="166"/>
      <c r="CZ799" s="166"/>
    </row>
    <row r="800" spans="1:104" ht="11.25" customHeight="1" x14ac:dyDescent="0.2">
      <c r="A800" s="166"/>
      <c r="B800" s="166"/>
      <c r="C800" s="166"/>
      <c r="D800" s="166"/>
      <c r="E800" s="166"/>
      <c r="F800" s="166"/>
      <c r="G800" s="166"/>
      <c r="H800" s="166"/>
      <c r="I800" s="166"/>
      <c r="J800" s="166"/>
      <c r="K800" s="166"/>
      <c r="L800" s="166"/>
      <c r="M800" s="166"/>
      <c r="N800" s="166"/>
      <c r="O800" s="166"/>
      <c r="P800" s="166"/>
      <c r="Q800" s="166"/>
      <c r="R800" s="166"/>
      <c r="S800" s="166"/>
      <c r="T800" s="168"/>
      <c r="U800" s="169"/>
      <c r="V800" s="169"/>
      <c r="W800" s="166"/>
      <c r="X800" s="166"/>
      <c r="Y800" s="166"/>
      <c r="Z800" s="166"/>
      <c r="AA800" s="166"/>
      <c r="AB800" s="166"/>
      <c r="AC800" s="166"/>
      <c r="AD800" s="166"/>
      <c r="AE800" s="166"/>
      <c r="AF800" s="166"/>
      <c r="AG800" s="166"/>
      <c r="AH800" s="166"/>
      <c r="AI800" s="166"/>
      <c r="AJ800" s="166"/>
      <c r="AK800" s="166"/>
      <c r="AL800" s="166"/>
      <c r="AM800" s="166"/>
      <c r="AN800" s="166"/>
      <c r="AO800" s="166"/>
      <c r="AP800" s="166"/>
      <c r="AQ800" s="166"/>
      <c r="AR800" s="166"/>
      <c r="AS800" s="166"/>
      <c r="AT800" s="166"/>
      <c r="AU800" s="166"/>
      <c r="AV800" s="166"/>
      <c r="AW800" s="166"/>
      <c r="AX800" s="166"/>
      <c r="AY800" s="166"/>
      <c r="AZ800" s="166"/>
      <c r="BA800" s="166"/>
      <c r="BB800" s="166"/>
      <c r="BC800" s="166"/>
      <c r="BD800" s="166"/>
      <c r="BE800" s="166"/>
      <c r="BF800" s="166"/>
      <c r="BG800" s="166"/>
      <c r="BH800" s="166"/>
      <c r="BI800" s="166"/>
      <c r="BJ800" s="166"/>
      <c r="BK800" s="166"/>
      <c r="BL800" s="166"/>
      <c r="BM800" s="166"/>
      <c r="BN800" s="166"/>
      <c r="BO800" s="166"/>
      <c r="BP800" s="166"/>
      <c r="BQ800" s="166"/>
      <c r="BR800" s="166"/>
      <c r="BS800" s="166"/>
      <c r="BT800" s="166"/>
      <c r="BU800" s="166"/>
      <c r="BV800" s="166"/>
      <c r="BW800" s="166"/>
      <c r="BX800" s="166"/>
      <c r="BY800" s="166"/>
      <c r="BZ800" s="166"/>
      <c r="CA800" s="166"/>
      <c r="CB800" s="166"/>
      <c r="CC800" s="166"/>
      <c r="CD800" s="166"/>
      <c r="CE800" s="166"/>
      <c r="CF800" s="166"/>
      <c r="CG800" s="166"/>
      <c r="CH800" s="166"/>
      <c r="CI800" s="166"/>
      <c r="CJ800" s="166"/>
      <c r="CK800" s="166"/>
      <c r="CL800" s="166"/>
      <c r="CM800" s="166"/>
      <c r="CN800" s="166"/>
      <c r="CO800" s="166"/>
      <c r="CP800" s="166"/>
      <c r="CQ800" s="166"/>
      <c r="CR800" s="166"/>
      <c r="CS800" s="166"/>
      <c r="CT800" s="166"/>
      <c r="CU800" s="166"/>
      <c r="CV800" s="166"/>
      <c r="CW800" s="166"/>
      <c r="CX800" s="166"/>
      <c r="CY800" s="166"/>
      <c r="CZ800" s="166"/>
    </row>
    <row r="801" spans="1:104" ht="11.25" customHeight="1" x14ac:dyDescent="0.2">
      <c r="A801" s="166"/>
      <c r="B801" s="166"/>
      <c r="C801" s="166"/>
      <c r="D801" s="166"/>
      <c r="E801" s="166"/>
      <c r="F801" s="166"/>
      <c r="G801" s="166"/>
      <c r="H801" s="166"/>
      <c r="I801" s="166"/>
      <c r="J801" s="166"/>
      <c r="K801" s="166"/>
      <c r="L801" s="166"/>
      <c r="M801" s="166"/>
      <c r="N801" s="166"/>
      <c r="O801" s="166"/>
      <c r="P801" s="166"/>
      <c r="Q801" s="166"/>
      <c r="R801" s="166"/>
      <c r="S801" s="166"/>
      <c r="T801" s="168"/>
      <c r="U801" s="169"/>
      <c r="V801" s="169"/>
      <c r="W801" s="166"/>
      <c r="X801" s="166"/>
      <c r="Y801" s="166"/>
      <c r="Z801" s="166"/>
      <c r="AA801" s="166"/>
      <c r="AB801" s="166"/>
      <c r="AC801" s="166"/>
      <c r="AD801" s="166"/>
      <c r="AE801" s="166"/>
      <c r="AF801" s="166"/>
      <c r="AG801" s="166"/>
      <c r="AH801" s="166"/>
      <c r="AI801" s="166"/>
      <c r="AJ801" s="166"/>
      <c r="AK801" s="166"/>
      <c r="AL801" s="166"/>
      <c r="AM801" s="166"/>
      <c r="AN801" s="166"/>
      <c r="AO801" s="166"/>
      <c r="AP801" s="166"/>
      <c r="AQ801" s="166"/>
      <c r="AR801" s="166"/>
      <c r="AS801" s="166"/>
      <c r="AT801" s="166"/>
      <c r="AU801" s="166"/>
      <c r="AV801" s="166"/>
      <c r="AW801" s="166"/>
      <c r="AX801" s="166"/>
      <c r="AY801" s="166"/>
      <c r="AZ801" s="166"/>
      <c r="BA801" s="166"/>
      <c r="BB801" s="166"/>
      <c r="BC801" s="166"/>
      <c r="BD801" s="166"/>
      <c r="BE801" s="166"/>
      <c r="BF801" s="166"/>
      <c r="BG801" s="166"/>
      <c r="BH801" s="166"/>
      <c r="BI801" s="166"/>
      <c r="BJ801" s="166"/>
      <c r="BK801" s="166"/>
      <c r="BL801" s="166"/>
      <c r="BM801" s="166"/>
      <c r="BN801" s="166"/>
      <c r="BO801" s="166"/>
      <c r="BP801" s="166"/>
      <c r="BQ801" s="166"/>
      <c r="BR801" s="166"/>
      <c r="BS801" s="166"/>
      <c r="BT801" s="166"/>
      <c r="BU801" s="166"/>
      <c r="BV801" s="166"/>
      <c r="BW801" s="166"/>
      <c r="BX801" s="166"/>
      <c r="BY801" s="166"/>
      <c r="BZ801" s="166"/>
      <c r="CA801" s="166"/>
      <c r="CB801" s="166"/>
      <c r="CC801" s="166"/>
      <c r="CD801" s="166"/>
      <c r="CE801" s="166"/>
      <c r="CF801" s="166"/>
      <c r="CG801" s="166"/>
      <c r="CH801" s="166"/>
      <c r="CI801" s="166"/>
      <c r="CJ801" s="166"/>
      <c r="CK801" s="166"/>
      <c r="CL801" s="166"/>
      <c r="CM801" s="166"/>
      <c r="CN801" s="166"/>
      <c r="CO801" s="166"/>
      <c r="CP801" s="166"/>
      <c r="CQ801" s="166"/>
      <c r="CR801" s="166"/>
      <c r="CS801" s="166"/>
      <c r="CT801" s="166"/>
      <c r="CU801" s="166"/>
      <c r="CV801" s="166"/>
      <c r="CW801" s="166"/>
      <c r="CX801" s="166"/>
      <c r="CY801" s="166"/>
      <c r="CZ801" s="166"/>
    </row>
    <row r="802" spans="1:104" ht="11.25" customHeight="1" x14ac:dyDescent="0.2">
      <c r="A802" s="166"/>
      <c r="B802" s="166"/>
      <c r="C802" s="166"/>
      <c r="D802" s="166"/>
      <c r="E802" s="166"/>
      <c r="F802" s="166"/>
      <c r="G802" s="166"/>
      <c r="H802" s="166"/>
      <c r="I802" s="166"/>
      <c r="J802" s="166"/>
      <c r="K802" s="166"/>
      <c r="L802" s="166"/>
      <c r="M802" s="166"/>
      <c r="N802" s="166"/>
      <c r="O802" s="166"/>
      <c r="P802" s="166"/>
      <c r="Q802" s="166"/>
      <c r="R802" s="166"/>
      <c r="S802" s="166"/>
      <c r="T802" s="168"/>
      <c r="U802" s="169"/>
      <c r="V802" s="169"/>
      <c r="W802" s="166"/>
      <c r="X802" s="166"/>
      <c r="Y802" s="166"/>
      <c r="Z802" s="166"/>
      <c r="AA802" s="166"/>
      <c r="AB802" s="166"/>
      <c r="AC802" s="166"/>
      <c r="AD802" s="166"/>
      <c r="AE802" s="166"/>
      <c r="AF802" s="166"/>
      <c r="AG802" s="166"/>
      <c r="AH802" s="166"/>
      <c r="AI802" s="166"/>
      <c r="AJ802" s="166"/>
      <c r="AK802" s="166"/>
      <c r="AL802" s="166"/>
      <c r="AM802" s="166"/>
      <c r="AN802" s="166"/>
      <c r="AO802" s="166"/>
      <c r="AP802" s="166"/>
      <c r="AQ802" s="166"/>
      <c r="AR802" s="166"/>
      <c r="AS802" s="166"/>
      <c r="AT802" s="166"/>
      <c r="AU802" s="166"/>
      <c r="AV802" s="166"/>
      <c r="AW802" s="166"/>
      <c r="AX802" s="166"/>
      <c r="AY802" s="166"/>
      <c r="AZ802" s="166"/>
      <c r="BA802" s="166"/>
      <c r="BB802" s="166"/>
      <c r="BC802" s="166"/>
      <c r="BD802" s="166"/>
      <c r="BE802" s="166"/>
      <c r="BF802" s="166"/>
      <c r="BG802" s="166"/>
      <c r="BH802" s="166"/>
      <c r="BI802" s="166"/>
      <c r="BJ802" s="166"/>
      <c r="BK802" s="166"/>
      <c r="BL802" s="166"/>
      <c r="BM802" s="166"/>
      <c r="BN802" s="166"/>
      <c r="BO802" s="166"/>
      <c r="BP802" s="166"/>
      <c r="BQ802" s="166"/>
      <c r="BR802" s="166"/>
      <c r="BS802" s="166"/>
      <c r="BT802" s="166"/>
      <c r="BU802" s="166"/>
      <c r="BV802" s="166"/>
      <c r="BW802" s="166"/>
      <c r="BX802" s="166"/>
      <c r="BY802" s="166"/>
      <c r="BZ802" s="166"/>
      <c r="CA802" s="166"/>
      <c r="CB802" s="166"/>
      <c r="CC802" s="166"/>
      <c r="CD802" s="166"/>
      <c r="CE802" s="166"/>
      <c r="CF802" s="166"/>
      <c r="CG802" s="166"/>
      <c r="CH802" s="166"/>
      <c r="CI802" s="166"/>
      <c r="CJ802" s="166"/>
      <c r="CK802" s="166"/>
      <c r="CL802" s="166"/>
      <c r="CM802" s="166"/>
      <c r="CN802" s="166"/>
      <c r="CO802" s="166"/>
      <c r="CP802" s="166"/>
      <c r="CQ802" s="166"/>
      <c r="CR802" s="166"/>
      <c r="CS802" s="166"/>
      <c r="CT802" s="166"/>
      <c r="CU802" s="166"/>
      <c r="CV802" s="166"/>
      <c r="CW802" s="166"/>
      <c r="CX802" s="166"/>
      <c r="CY802" s="166"/>
      <c r="CZ802" s="166"/>
    </row>
    <row r="803" spans="1:104" ht="11.25" customHeight="1" x14ac:dyDescent="0.2">
      <c r="A803" s="166"/>
      <c r="B803" s="166"/>
      <c r="C803" s="166"/>
      <c r="D803" s="166"/>
      <c r="E803" s="166"/>
      <c r="F803" s="166"/>
      <c r="G803" s="166"/>
      <c r="H803" s="166"/>
      <c r="I803" s="166"/>
      <c r="J803" s="166"/>
      <c r="K803" s="166"/>
      <c r="L803" s="166"/>
      <c r="M803" s="166"/>
      <c r="N803" s="166"/>
      <c r="O803" s="166"/>
      <c r="P803" s="166"/>
      <c r="Q803" s="166"/>
      <c r="R803" s="166"/>
      <c r="S803" s="166"/>
      <c r="T803" s="168"/>
      <c r="U803" s="169"/>
      <c r="V803" s="169"/>
      <c r="W803" s="166"/>
      <c r="X803" s="166"/>
      <c r="Y803" s="166"/>
      <c r="Z803" s="166"/>
      <c r="AA803" s="166"/>
      <c r="AB803" s="166"/>
      <c r="AC803" s="166"/>
      <c r="AD803" s="166"/>
      <c r="AE803" s="166"/>
      <c r="AF803" s="166"/>
      <c r="AG803" s="166"/>
      <c r="AH803" s="166"/>
      <c r="AI803" s="166"/>
      <c r="AJ803" s="166"/>
      <c r="AK803" s="166"/>
      <c r="AL803" s="166"/>
      <c r="AM803" s="166"/>
      <c r="AN803" s="166"/>
      <c r="AO803" s="166"/>
      <c r="AP803" s="166"/>
      <c r="AQ803" s="166"/>
      <c r="AR803" s="166"/>
      <c r="AS803" s="166"/>
      <c r="AT803" s="166"/>
      <c r="AU803" s="166"/>
      <c r="AV803" s="166"/>
      <c r="AW803" s="166"/>
      <c r="AX803" s="166"/>
      <c r="AY803" s="166"/>
      <c r="AZ803" s="166"/>
      <c r="BA803" s="166"/>
      <c r="BB803" s="166"/>
      <c r="BC803" s="166"/>
      <c r="BD803" s="166"/>
      <c r="BE803" s="166"/>
      <c r="BF803" s="166"/>
      <c r="BG803" s="166"/>
      <c r="BH803" s="166"/>
      <c r="BI803" s="166"/>
      <c r="BJ803" s="166"/>
      <c r="BK803" s="166"/>
      <c r="BL803" s="166"/>
      <c r="BM803" s="166"/>
      <c r="BN803" s="166"/>
      <c r="BO803" s="166"/>
      <c r="BP803" s="166"/>
      <c r="BQ803" s="166"/>
      <c r="BR803" s="166"/>
      <c r="BS803" s="166"/>
      <c r="BT803" s="166"/>
      <c r="BU803" s="166"/>
      <c r="BV803" s="166"/>
      <c r="BW803" s="166"/>
      <c r="BX803" s="166"/>
      <c r="BY803" s="166"/>
      <c r="BZ803" s="166"/>
      <c r="CA803" s="166"/>
      <c r="CB803" s="166"/>
      <c r="CC803" s="166"/>
      <c r="CD803" s="166"/>
      <c r="CE803" s="166"/>
      <c r="CF803" s="166"/>
      <c r="CG803" s="166"/>
      <c r="CH803" s="166"/>
      <c r="CI803" s="166"/>
      <c r="CJ803" s="166"/>
      <c r="CK803" s="166"/>
      <c r="CL803" s="166"/>
      <c r="CM803" s="166"/>
      <c r="CN803" s="166"/>
      <c r="CO803" s="166"/>
      <c r="CP803" s="166"/>
      <c r="CQ803" s="166"/>
      <c r="CR803" s="166"/>
      <c r="CS803" s="166"/>
      <c r="CT803" s="166"/>
      <c r="CU803" s="166"/>
      <c r="CV803" s="166"/>
      <c r="CW803" s="166"/>
      <c r="CX803" s="166"/>
      <c r="CY803" s="166"/>
      <c r="CZ803" s="166"/>
    </row>
    <row r="804" spans="1:104" ht="11.25" customHeight="1" x14ac:dyDescent="0.2">
      <c r="A804" s="166"/>
      <c r="B804" s="166"/>
      <c r="C804" s="166"/>
      <c r="D804" s="166"/>
      <c r="E804" s="166"/>
      <c r="F804" s="166"/>
      <c r="G804" s="166"/>
      <c r="H804" s="166"/>
      <c r="I804" s="166"/>
      <c r="J804" s="166"/>
      <c r="K804" s="166"/>
      <c r="L804" s="166"/>
      <c r="M804" s="166"/>
      <c r="N804" s="166"/>
      <c r="O804" s="166"/>
      <c r="P804" s="166"/>
      <c r="Q804" s="166"/>
      <c r="R804" s="166"/>
      <c r="S804" s="166"/>
      <c r="T804" s="168"/>
      <c r="U804" s="169"/>
      <c r="V804" s="169"/>
      <c r="W804" s="166"/>
      <c r="X804" s="166"/>
      <c r="Y804" s="166"/>
      <c r="Z804" s="166"/>
      <c r="AA804" s="166"/>
      <c r="AB804" s="166"/>
      <c r="AC804" s="166"/>
      <c r="AD804" s="166"/>
      <c r="AE804" s="166"/>
      <c r="AF804" s="166"/>
      <c r="AG804" s="166"/>
      <c r="AH804" s="166"/>
      <c r="AI804" s="166"/>
      <c r="AJ804" s="166"/>
      <c r="AK804" s="166"/>
      <c r="AL804" s="166"/>
      <c r="AM804" s="166"/>
      <c r="AN804" s="166"/>
      <c r="AO804" s="166"/>
      <c r="AP804" s="166"/>
      <c r="AQ804" s="166"/>
      <c r="AR804" s="166"/>
      <c r="AS804" s="166"/>
      <c r="AT804" s="166"/>
      <c r="AU804" s="166"/>
      <c r="AV804" s="166"/>
      <c r="AW804" s="166"/>
      <c r="AX804" s="166"/>
      <c r="AY804" s="166"/>
      <c r="AZ804" s="166"/>
      <c r="BA804" s="166"/>
      <c r="BB804" s="166"/>
      <c r="BC804" s="166"/>
      <c r="BD804" s="166"/>
      <c r="BE804" s="166"/>
      <c r="BF804" s="166"/>
      <c r="BG804" s="166"/>
      <c r="BH804" s="166"/>
      <c r="BI804" s="166"/>
      <c r="BJ804" s="166"/>
      <c r="BK804" s="166"/>
      <c r="BL804" s="166"/>
      <c r="BM804" s="166"/>
      <c r="BN804" s="166"/>
      <c r="BO804" s="166"/>
      <c r="BP804" s="166"/>
      <c r="BQ804" s="166"/>
      <c r="BR804" s="166"/>
      <c r="BS804" s="166"/>
      <c r="BT804" s="166"/>
      <c r="BU804" s="166"/>
      <c r="BV804" s="166"/>
      <c r="BW804" s="166"/>
      <c r="BX804" s="166"/>
      <c r="BY804" s="166"/>
      <c r="BZ804" s="166"/>
      <c r="CA804" s="166"/>
      <c r="CB804" s="166"/>
      <c r="CC804" s="166"/>
      <c r="CD804" s="166"/>
      <c r="CE804" s="166"/>
      <c r="CF804" s="166"/>
      <c r="CG804" s="166"/>
      <c r="CH804" s="166"/>
      <c r="CI804" s="166"/>
      <c r="CJ804" s="166"/>
      <c r="CK804" s="166"/>
      <c r="CL804" s="166"/>
      <c r="CM804" s="166"/>
      <c r="CN804" s="166"/>
      <c r="CO804" s="166"/>
      <c r="CP804" s="166"/>
      <c r="CQ804" s="166"/>
      <c r="CR804" s="166"/>
      <c r="CS804" s="166"/>
      <c r="CT804" s="166"/>
      <c r="CU804" s="166"/>
      <c r="CV804" s="166"/>
      <c r="CW804" s="166"/>
      <c r="CX804" s="166"/>
      <c r="CY804" s="166"/>
      <c r="CZ804" s="166"/>
    </row>
    <row r="805" spans="1:104" ht="11.25" customHeight="1" x14ac:dyDescent="0.2">
      <c r="A805" s="166"/>
      <c r="B805" s="166"/>
      <c r="C805" s="166"/>
      <c r="D805" s="166"/>
      <c r="E805" s="166"/>
      <c r="F805" s="166"/>
      <c r="G805" s="166"/>
      <c r="H805" s="166"/>
      <c r="I805" s="166"/>
      <c r="J805" s="166"/>
      <c r="K805" s="166"/>
      <c r="L805" s="166"/>
      <c r="M805" s="166"/>
      <c r="N805" s="166"/>
      <c r="O805" s="166"/>
      <c r="P805" s="166"/>
      <c r="Q805" s="166"/>
      <c r="R805" s="166"/>
      <c r="S805" s="166"/>
      <c r="T805" s="168"/>
      <c r="U805" s="169"/>
      <c r="V805" s="169"/>
      <c r="W805" s="166"/>
      <c r="X805" s="166"/>
      <c r="Y805" s="166"/>
      <c r="Z805" s="166"/>
      <c r="AA805" s="166"/>
      <c r="AB805" s="166"/>
      <c r="AC805" s="166"/>
      <c r="AD805" s="166"/>
      <c r="AE805" s="166"/>
      <c r="AF805" s="166"/>
      <c r="AG805" s="166"/>
      <c r="AH805" s="166"/>
      <c r="AI805" s="166"/>
      <c r="AJ805" s="166"/>
      <c r="AK805" s="166"/>
      <c r="AL805" s="166"/>
      <c r="AM805" s="166"/>
      <c r="AN805" s="166"/>
      <c r="AO805" s="166"/>
      <c r="AP805" s="166"/>
      <c r="AQ805" s="166"/>
      <c r="AR805" s="166"/>
      <c r="AS805" s="166"/>
      <c r="AT805" s="166"/>
      <c r="AU805" s="166"/>
      <c r="AV805" s="166"/>
      <c r="AW805" s="166"/>
      <c r="AX805" s="166"/>
      <c r="AY805" s="166"/>
      <c r="AZ805" s="166"/>
      <c r="BA805" s="166"/>
      <c r="BB805" s="166"/>
      <c r="BC805" s="166"/>
      <c r="BD805" s="166"/>
      <c r="BE805" s="166"/>
      <c r="BF805" s="166"/>
      <c r="BG805" s="166"/>
      <c r="BH805" s="166"/>
      <c r="BI805" s="166"/>
      <c r="BJ805" s="166"/>
      <c r="BK805" s="166"/>
      <c r="BL805" s="166"/>
      <c r="BM805" s="166"/>
      <c r="BN805" s="166"/>
      <c r="BO805" s="166"/>
      <c r="BP805" s="166"/>
      <c r="BQ805" s="166"/>
      <c r="BR805" s="166"/>
      <c r="BS805" s="166"/>
      <c r="BT805" s="166"/>
      <c r="BU805" s="166"/>
      <c r="BV805" s="166"/>
      <c r="BW805" s="166"/>
      <c r="BX805" s="166"/>
      <c r="BY805" s="166"/>
      <c r="BZ805" s="166"/>
      <c r="CA805" s="166"/>
      <c r="CB805" s="166"/>
      <c r="CC805" s="166"/>
      <c r="CD805" s="166"/>
      <c r="CE805" s="166"/>
      <c r="CF805" s="166"/>
      <c r="CG805" s="166"/>
      <c r="CH805" s="166"/>
      <c r="CI805" s="166"/>
      <c r="CJ805" s="166"/>
      <c r="CK805" s="166"/>
      <c r="CL805" s="166"/>
      <c r="CM805" s="166"/>
      <c r="CN805" s="166"/>
      <c r="CO805" s="166"/>
      <c r="CP805" s="166"/>
      <c r="CQ805" s="166"/>
      <c r="CR805" s="166"/>
      <c r="CS805" s="166"/>
      <c r="CT805" s="166"/>
      <c r="CU805" s="166"/>
      <c r="CV805" s="166"/>
      <c r="CW805" s="166"/>
      <c r="CX805" s="166"/>
      <c r="CY805" s="166"/>
      <c r="CZ805" s="166"/>
    </row>
    <row r="806" spans="1:104" ht="11.25" customHeight="1" x14ac:dyDescent="0.2">
      <c r="A806" s="166"/>
      <c r="B806" s="166"/>
      <c r="C806" s="166"/>
      <c r="D806" s="166"/>
      <c r="E806" s="166"/>
      <c r="F806" s="166"/>
      <c r="G806" s="166"/>
      <c r="H806" s="166"/>
      <c r="I806" s="166"/>
      <c r="J806" s="166"/>
      <c r="K806" s="166"/>
      <c r="L806" s="166"/>
      <c r="M806" s="166"/>
      <c r="N806" s="166"/>
      <c r="O806" s="166"/>
      <c r="P806" s="166"/>
      <c r="Q806" s="166"/>
      <c r="R806" s="166"/>
      <c r="S806" s="166"/>
      <c r="T806" s="168"/>
      <c r="U806" s="169"/>
      <c r="V806" s="169"/>
      <c r="W806" s="166"/>
      <c r="X806" s="166"/>
      <c r="Y806" s="166"/>
      <c r="Z806" s="166"/>
      <c r="AA806" s="166"/>
      <c r="AB806" s="166"/>
      <c r="AC806" s="166"/>
      <c r="AD806" s="166"/>
      <c r="AE806" s="166"/>
      <c r="AF806" s="166"/>
      <c r="AG806" s="166"/>
      <c r="AH806" s="166"/>
      <c r="AI806" s="166"/>
      <c r="AJ806" s="166"/>
      <c r="AK806" s="166"/>
      <c r="AL806" s="166"/>
      <c r="AM806" s="166"/>
      <c r="AN806" s="166"/>
      <c r="AO806" s="166"/>
      <c r="AP806" s="166"/>
      <c r="AQ806" s="166"/>
      <c r="AR806" s="166"/>
      <c r="AS806" s="166"/>
      <c r="AT806" s="166"/>
      <c r="AU806" s="166"/>
      <c r="AV806" s="166"/>
      <c r="AW806" s="166"/>
      <c r="AX806" s="166"/>
      <c r="AY806" s="166"/>
      <c r="AZ806" s="166"/>
      <c r="BA806" s="166"/>
      <c r="BB806" s="166"/>
      <c r="BC806" s="166"/>
      <c r="BD806" s="166"/>
      <c r="BE806" s="166"/>
      <c r="BF806" s="166"/>
      <c r="BG806" s="166"/>
      <c r="BH806" s="166"/>
      <c r="BI806" s="166"/>
      <c r="BJ806" s="166"/>
      <c r="BK806" s="166"/>
      <c r="BL806" s="166"/>
      <c r="BM806" s="166"/>
      <c r="BN806" s="166"/>
      <c r="BO806" s="166"/>
      <c r="BP806" s="166"/>
      <c r="BQ806" s="166"/>
      <c r="BR806" s="166"/>
      <c r="BS806" s="166"/>
      <c r="BT806" s="166"/>
      <c r="BU806" s="166"/>
      <c r="BV806" s="166"/>
      <c r="BW806" s="166"/>
      <c r="BX806" s="166"/>
      <c r="BY806" s="166"/>
      <c r="BZ806" s="166"/>
      <c r="CA806" s="166"/>
      <c r="CB806" s="166"/>
      <c r="CC806" s="166"/>
      <c r="CD806" s="166"/>
      <c r="CE806" s="166"/>
      <c r="CF806" s="166"/>
      <c r="CG806" s="166"/>
      <c r="CH806" s="166"/>
      <c r="CI806" s="166"/>
      <c r="CJ806" s="166"/>
      <c r="CK806" s="166"/>
      <c r="CL806" s="166"/>
      <c r="CM806" s="166"/>
      <c r="CN806" s="166"/>
      <c r="CO806" s="166"/>
      <c r="CP806" s="166"/>
      <c r="CQ806" s="166"/>
      <c r="CR806" s="166"/>
      <c r="CS806" s="166"/>
      <c r="CT806" s="166"/>
      <c r="CU806" s="166"/>
      <c r="CV806" s="166"/>
      <c r="CW806" s="166"/>
      <c r="CX806" s="166"/>
      <c r="CY806" s="166"/>
      <c r="CZ806" s="166"/>
    </row>
    <row r="807" spans="1:104" ht="11.25" customHeight="1" x14ac:dyDescent="0.2">
      <c r="A807" s="166"/>
      <c r="B807" s="166"/>
      <c r="C807" s="166"/>
      <c r="D807" s="166"/>
      <c r="E807" s="166"/>
      <c r="F807" s="166"/>
      <c r="G807" s="166"/>
      <c r="H807" s="166"/>
      <c r="I807" s="166"/>
      <c r="J807" s="166"/>
      <c r="K807" s="166"/>
      <c r="L807" s="166"/>
      <c r="M807" s="166"/>
      <c r="N807" s="166"/>
      <c r="O807" s="166"/>
      <c r="P807" s="166"/>
      <c r="Q807" s="166"/>
      <c r="R807" s="166"/>
      <c r="S807" s="166"/>
      <c r="T807" s="168"/>
      <c r="U807" s="169"/>
      <c r="V807" s="169"/>
      <c r="W807" s="166"/>
      <c r="X807" s="166"/>
      <c r="Y807" s="166"/>
      <c r="Z807" s="166"/>
      <c r="AA807" s="166"/>
      <c r="AB807" s="166"/>
      <c r="AC807" s="166"/>
      <c r="AD807" s="166"/>
      <c r="AE807" s="166"/>
      <c r="AF807" s="166"/>
      <c r="AG807" s="166"/>
      <c r="AH807" s="166"/>
      <c r="AI807" s="166"/>
      <c r="AJ807" s="166"/>
      <c r="AK807" s="166"/>
      <c r="AL807" s="166"/>
      <c r="AM807" s="166"/>
      <c r="AN807" s="166"/>
      <c r="AO807" s="166"/>
      <c r="AP807" s="166"/>
      <c r="AQ807" s="166"/>
      <c r="AR807" s="166"/>
      <c r="AS807" s="166"/>
      <c r="AT807" s="166"/>
      <c r="AU807" s="166"/>
      <c r="AV807" s="166"/>
      <c r="AW807" s="166"/>
      <c r="AX807" s="166"/>
      <c r="AY807" s="166"/>
      <c r="AZ807" s="166"/>
      <c r="BA807" s="166"/>
      <c r="BB807" s="166"/>
      <c r="BC807" s="166"/>
      <c r="BD807" s="166"/>
      <c r="BE807" s="166"/>
      <c r="BF807" s="166"/>
      <c r="BG807" s="166"/>
      <c r="BH807" s="166"/>
      <c r="BI807" s="166"/>
      <c r="BJ807" s="166"/>
      <c r="BK807" s="166"/>
      <c r="BL807" s="166"/>
      <c r="BM807" s="166"/>
      <c r="BN807" s="166"/>
      <c r="BO807" s="166"/>
      <c r="BP807" s="166"/>
      <c r="BQ807" s="166"/>
      <c r="BR807" s="166"/>
      <c r="BS807" s="166"/>
      <c r="BT807" s="166"/>
      <c r="BU807" s="166"/>
      <c r="BV807" s="166"/>
      <c r="BW807" s="166"/>
      <c r="BX807" s="166"/>
      <c r="BY807" s="166"/>
      <c r="BZ807" s="166"/>
      <c r="CA807" s="166"/>
      <c r="CB807" s="166"/>
      <c r="CC807" s="166"/>
      <c r="CD807" s="166"/>
      <c r="CE807" s="166"/>
      <c r="CF807" s="166"/>
      <c r="CG807" s="166"/>
      <c r="CH807" s="166"/>
      <c r="CI807" s="166"/>
      <c r="CJ807" s="166"/>
      <c r="CK807" s="166"/>
      <c r="CL807" s="166"/>
      <c r="CM807" s="166"/>
      <c r="CN807" s="166"/>
      <c r="CO807" s="166"/>
      <c r="CP807" s="166"/>
      <c r="CQ807" s="166"/>
      <c r="CR807" s="166"/>
      <c r="CS807" s="166"/>
      <c r="CT807" s="166"/>
      <c r="CU807" s="166"/>
      <c r="CV807" s="166"/>
      <c r="CW807" s="166"/>
      <c r="CX807" s="166"/>
      <c r="CY807" s="166"/>
      <c r="CZ807" s="166"/>
    </row>
    <row r="808" spans="1:104" ht="11.25" customHeight="1" x14ac:dyDescent="0.2">
      <c r="A808" s="166"/>
      <c r="B808" s="166"/>
      <c r="C808" s="166"/>
      <c r="D808" s="166"/>
      <c r="E808" s="166"/>
      <c r="F808" s="166"/>
      <c r="G808" s="166"/>
      <c r="H808" s="166"/>
      <c r="I808" s="166"/>
      <c r="J808" s="166"/>
      <c r="K808" s="166"/>
      <c r="L808" s="166"/>
      <c r="M808" s="166"/>
      <c r="N808" s="166"/>
      <c r="O808" s="166"/>
      <c r="P808" s="166"/>
      <c r="Q808" s="166"/>
      <c r="R808" s="166"/>
      <c r="S808" s="166"/>
      <c r="T808" s="168"/>
      <c r="U808" s="169"/>
      <c r="V808" s="169"/>
      <c r="W808" s="166"/>
      <c r="X808" s="166"/>
      <c r="Y808" s="166"/>
      <c r="Z808" s="166"/>
      <c r="AA808" s="166"/>
      <c r="AB808" s="166"/>
      <c r="AC808" s="166"/>
      <c r="AD808" s="166"/>
      <c r="AE808" s="166"/>
      <c r="AF808" s="166"/>
      <c r="AG808" s="166"/>
      <c r="AH808" s="166"/>
      <c r="AI808" s="166"/>
      <c r="AJ808" s="166"/>
      <c r="AK808" s="166"/>
      <c r="AL808" s="166"/>
      <c r="AM808" s="166"/>
      <c r="AN808" s="166"/>
      <c r="AO808" s="166"/>
      <c r="AP808" s="166"/>
      <c r="AQ808" s="166"/>
      <c r="AR808" s="166"/>
      <c r="AS808" s="166"/>
      <c r="AT808" s="166"/>
      <c r="AU808" s="166"/>
      <c r="AV808" s="166"/>
      <c r="AW808" s="166"/>
      <c r="AX808" s="166"/>
      <c r="AY808" s="166"/>
      <c r="AZ808" s="166"/>
      <c r="BA808" s="166"/>
      <c r="BB808" s="166"/>
      <c r="BC808" s="166"/>
      <c r="BD808" s="166"/>
      <c r="BE808" s="166"/>
      <c r="BF808" s="166"/>
      <c r="BG808" s="166"/>
      <c r="BH808" s="166"/>
      <c r="BI808" s="166"/>
      <c r="BJ808" s="166"/>
      <c r="BK808" s="166"/>
      <c r="BL808" s="166"/>
      <c r="BM808" s="166"/>
      <c r="BN808" s="166"/>
      <c r="BO808" s="166"/>
      <c r="BP808" s="166"/>
      <c r="BQ808" s="166"/>
      <c r="BR808" s="166"/>
      <c r="BS808" s="166"/>
      <c r="BT808" s="166"/>
      <c r="BU808" s="166"/>
      <c r="BV808" s="166"/>
      <c r="BW808" s="166"/>
      <c r="BX808" s="166"/>
      <c r="BY808" s="166"/>
      <c r="BZ808" s="166"/>
      <c r="CA808" s="166"/>
      <c r="CB808" s="166"/>
      <c r="CC808" s="166"/>
      <c r="CD808" s="166"/>
      <c r="CE808" s="166"/>
      <c r="CF808" s="166"/>
      <c r="CG808" s="166"/>
      <c r="CH808" s="166"/>
      <c r="CI808" s="166"/>
      <c r="CJ808" s="166"/>
      <c r="CK808" s="166"/>
      <c r="CL808" s="166"/>
      <c r="CM808" s="166"/>
      <c r="CN808" s="166"/>
      <c r="CO808" s="166"/>
      <c r="CP808" s="166"/>
      <c r="CQ808" s="166"/>
      <c r="CR808" s="166"/>
      <c r="CS808" s="166"/>
      <c r="CT808" s="166"/>
      <c r="CU808" s="166"/>
      <c r="CV808" s="166"/>
      <c r="CW808" s="166"/>
      <c r="CX808" s="166"/>
      <c r="CY808" s="166"/>
      <c r="CZ808" s="166"/>
    </row>
    <row r="809" spans="1:104" ht="11.25" customHeight="1" x14ac:dyDescent="0.2">
      <c r="A809" s="166"/>
      <c r="B809" s="166"/>
      <c r="C809" s="166"/>
      <c r="D809" s="166"/>
      <c r="E809" s="166"/>
      <c r="F809" s="166"/>
      <c r="G809" s="166"/>
      <c r="H809" s="166"/>
      <c r="I809" s="166"/>
      <c r="J809" s="166"/>
      <c r="K809" s="166"/>
      <c r="L809" s="166"/>
      <c r="M809" s="166"/>
      <c r="N809" s="166"/>
      <c r="O809" s="166"/>
      <c r="P809" s="166"/>
      <c r="Q809" s="166"/>
      <c r="R809" s="166"/>
      <c r="S809" s="166"/>
      <c r="T809" s="168"/>
      <c r="U809" s="169"/>
      <c r="V809" s="169"/>
      <c r="W809" s="166"/>
      <c r="X809" s="166"/>
      <c r="Y809" s="166"/>
      <c r="Z809" s="166"/>
      <c r="AA809" s="166"/>
      <c r="AB809" s="166"/>
      <c r="AC809" s="166"/>
      <c r="AD809" s="166"/>
      <c r="AE809" s="166"/>
      <c r="AF809" s="166"/>
      <c r="AG809" s="166"/>
      <c r="AH809" s="166"/>
      <c r="AI809" s="166"/>
      <c r="AJ809" s="166"/>
      <c r="AK809" s="166"/>
      <c r="AL809" s="166"/>
      <c r="AM809" s="166"/>
      <c r="AN809" s="166"/>
      <c r="AO809" s="166"/>
      <c r="AP809" s="166"/>
      <c r="AQ809" s="166"/>
      <c r="AR809" s="166"/>
      <c r="AS809" s="166"/>
      <c r="AT809" s="166"/>
      <c r="AU809" s="166"/>
      <c r="AV809" s="166"/>
      <c r="AW809" s="166"/>
      <c r="AX809" s="166"/>
      <c r="AY809" s="166"/>
      <c r="AZ809" s="166"/>
      <c r="BA809" s="166"/>
      <c r="BB809" s="166"/>
      <c r="BC809" s="166"/>
      <c r="BD809" s="166"/>
      <c r="BE809" s="166"/>
      <c r="BF809" s="166"/>
      <c r="BG809" s="166"/>
      <c r="BH809" s="166"/>
      <c r="BI809" s="166"/>
      <c r="BJ809" s="166"/>
      <c r="BK809" s="166"/>
      <c r="BL809" s="166"/>
      <c r="BM809" s="166"/>
      <c r="BN809" s="166"/>
      <c r="BO809" s="166"/>
      <c r="BP809" s="166"/>
      <c r="BQ809" s="166"/>
      <c r="BR809" s="166"/>
      <c r="BS809" s="166"/>
      <c r="BT809" s="166"/>
      <c r="BU809" s="166"/>
      <c r="BV809" s="166"/>
      <c r="BW809" s="166"/>
      <c r="BX809" s="166"/>
      <c r="BY809" s="166"/>
      <c r="BZ809" s="166"/>
      <c r="CA809" s="166"/>
      <c r="CB809" s="166"/>
      <c r="CC809" s="166"/>
      <c r="CD809" s="166"/>
      <c r="CE809" s="166"/>
      <c r="CF809" s="166"/>
      <c r="CG809" s="166"/>
      <c r="CH809" s="166"/>
      <c r="CI809" s="166"/>
      <c r="CJ809" s="166"/>
      <c r="CK809" s="166"/>
      <c r="CL809" s="166"/>
      <c r="CM809" s="166"/>
      <c r="CN809" s="166"/>
      <c r="CO809" s="166"/>
      <c r="CP809" s="166"/>
      <c r="CQ809" s="166"/>
      <c r="CR809" s="166"/>
      <c r="CS809" s="166"/>
      <c r="CT809" s="166"/>
      <c r="CU809" s="166"/>
      <c r="CV809" s="166"/>
      <c r="CW809" s="166"/>
      <c r="CX809" s="166"/>
      <c r="CY809" s="166"/>
      <c r="CZ809" s="166"/>
    </row>
    <row r="810" spans="1:104" ht="11.25" customHeight="1" x14ac:dyDescent="0.2">
      <c r="A810" s="166"/>
      <c r="B810" s="166"/>
      <c r="C810" s="166"/>
      <c r="D810" s="166"/>
      <c r="E810" s="166"/>
      <c r="F810" s="166"/>
      <c r="G810" s="166"/>
      <c r="H810" s="166"/>
      <c r="I810" s="166"/>
      <c r="J810" s="166"/>
      <c r="K810" s="166"/>
      <c r="L810" s="166"/>
      <c r="M810" s="166"/>
      <c r="N810" s="166"/>
      <c r="O810" s="166"/>
      <c r="P810" s="166"/>
      <c r="Q810" s="166"/>
      <c r="R810" s="166"/>
      <c r="S810" s="166"/>
      <c r="T810" s="168"/>
      <c r="U810" s="169"/>
      <c r="V810" s="169"/>
      <c r="W810" s="166"/>
      <c r="X810" s="166"/>
      <c r="Y810" s="166"/>
      <c r="Z810" s="166"/>
      <c r="AA810" s="166"/>
      <c r="AB810" s="166"/>
      <c r="AC810" s="166"/>
      <c r="AD810" s="166"/>
      <c r="AE810" s="166"/>
      <c r="AF810" s="166"/>
      <c r="AG810" s="166"/>
      <c r="AH810" s="166"/>
      <c r="AI810" s="166"/>
      <c r="AJ810" s="166"/>
      <c r="AK810" s="166"/>
      <c r="AL810" s="166"/>
      <c r="AM810" s="166"/>
      <c r="AN810" s="166"/>
      <c r="AO810" s="166"/>
      <c r="AP810" s="166"/>
      <c r="AQ810" s="166"/>
      <c r="AR810" s="166"/>
      <c r="AS810" s="166"/>
      <c r="AT810" s="166"/>
      <c r="AU810" s="166"/>
      <c r="AV810" s="166"/>
      <c r="AW810" s="166"/>
      <c r="AX810" s="166"/>
      <c r="AY810" s="166"/>
      <c r="AZ810" s="166"/>
      <c r="BA810" s="166"/>
      <c r="BB810" s="166"/>
      <c r="BC810" s="166"/>
      <c r="BD810" s="166"/>
      <c r="BE810" s="166"/>
      <c r="BF810" s="166"/>
      <c r="BG810" s="166"/>
      <c r="BH810" s="166"/>
      <c r="BI810" s="166"/>
      <c r="BJ810" s="166"/>
      <c r="BK810" s="166"/>
      <c r="BL810" s="166"/>
      <c r="BM810" s="166"/>
      <c r="BN810" s="166"/>
      <c r="BO810" s="166"/>
      <c r="BP810" s="166"/>
      <c r="BQ810" s="166"/>
      <c r="BR810" s="166"/>
      <c r="BS810" s="166"/>
      <c r="BT810" s="166"/>
      <c r="BU810" s="166"/>
      <c r="BV810" s="166"/>
      <c r="BW810" s="166"/>
      <c r="BX810" s="166"/>
      <c r="BY810" s="166"/>
      <c r="BZ810" s="166"/>
      <c r="CA810" s="166"/>
      <c r="CB810" s="166"/>
      <c r="CC810" s="166"/>
      <c r="CD810" s="166"/>
      <c r="CE810" s="166"/>
      <c r="CF810" s="166"/>
      <c r="CG810" s="166"/>
      <c r="CH810" s="166"/>
      <c r="CI810" s="166"/>
      <c r="CJ810" s="166"/>
      <c r="CK810" s="166"/>
      <c r="CL810" s="166"/>
      <c r="CM810" s="166"/>
      <c r="CN810" s="166"/>
      <c r="CO810" s="166"/>
      <c r="CP810" s="166"/>
      <c r="CQ810" s="166"/>
      <c r="CR810" s="166"/>
      <c r="CS810" s="166"/>
      <c r="CT810" s="166"/>
      <c r="CU810" s="166"/>
      <c r="CV810" s="166"/>
      <c r="CW810" s="166"/>
      <c r="CX810" s="166"/>
      <c r="CY810" s="166"/>
      <c r="CZ810" s="166"/>
    </row>
    <row r="811" spans="1:104" ht="11.25" customHeight="1" x14ac:dyDescent="0.2">
      <c r="A811" s="166"/>
      <c r="B811" s="166"/>
      <c r="C811" s="166"/>
      <c r="D811" s="166"/>
      <c r="E811" s="166"/>
      <c r="F811" s="166"/>
      <c r="G811" s="166"/>
      <c r="H811" s="166"/>
      <c r="I811" s="166"/>
      <c r="J811" s="166"/>
      <c r="K811" s="166"/>
      <c r="L811" s="166"/>
      <c r="M811" s="166"/>
      <c r="N811" s="166"/>
      <c r="O811" s="166"/>
      <c r="P811" s="166"/>
      <c r="Q811" s="166"/>
      <c r="R811" s="166"/>
      <c r="S811" s="166"/>
      <c r="T811" s="168"/>
      <c r="U811" s="169"/>
      <c r="V811" s="169"/>
      <c r="W811" s="166"/>
      <c r="X811" s="166"/>
      <c r="Y811" s="166"/>
      <c r="Z811" s="166"/>
      <c r="AA811" s="166"/>
      <c r="AB811" s="166"/>
      <c r="AC811" s="166"/>
      <c r="AD811" s="166"/>
      <c r="AE811" s="166"/>
      <c r="AF811" s="166"/>
      <c r="AG811" s="166"/>
      <c r="AH811" s="166"/>
      <c r="AI811" s="166"/>
      <c r="AJ811" s="166"/>
      <c r="AK811" s="166"/>
      <c r="AL811" s="166"/>
      <c r="AM811" s="166"/>
      <c r="AN811" s="166"/>
      <c r="AO811" s="166"/>
      <c r="AP811" s="166"/>
      <c r="AQ811" s="166"/>
      <c r="AR811" s="166"/>
      <c r="AS811" s="166"/>
      <c r="AT811" s="166"/>
      <c r="AU811" s="166"/>
      <c r="AV811" s="166"/>
      <c r="AW811" s="166"/>
      <c r="AX811" s="166"/>
      <c r="AY811" s="166"/>
      <c r="AZ811" s="166"/>
      <c r="BA811" s="166"/>
      <c r="BB811" s="166"/>
      <c r="BC811" s="166"/>
      <c r="BD811" s="166"/>
      <c r="BE811" s="166"/>
      <c r="BF811" s="166"/>
      <c r="BG811" s="166"/>
      <c r="BH811" s="166"/>
      <c r="BI811" s="166"/>
      <c r="BJ811" s="166"/>
      <c r="BK811" s="166"/>
      <c r="BL811" s="166"/>
      <c r="BM811" s="166"/>
      <c r="BN811" s="166"/>
      <c r="BO811" s="166"/>
      <c r="BP811" s="166"/>
      <c r="BQ811" s="166"/>
      <c r="BR811" s="166"/>
      <c r="BS811" s="166"/>
      <c r="BT811" s="166"/>
      <c r="BU811" s="166"/>
      <c r="BV811" s="166"/>
      <c r="BW811" s="166"/>
      <c r="BX811" s="166"/>
      <c r="BY811" s="166"/>
      <c r="BZ811" s="166"/>
      <c r="CA811" s="166"/>
      <c r="CB811" s="166"/>
      <c r="CC811" s="166"/>
      <c r="CD811" s="166"/>
      <c r="CE811" s="166"/>
      <c r="CF811" s="166"/>
      <c r="CG811" s="166"/>
      <c r="CH811" s="166"/>
      <c r="CI811" s="166"/>
      <c r="CJ811" s="166"/>
      <c r="CK811" s="166"/>
      <c r="CL811" s="166"/>
      <c r="CM811" s="166"/>
      <c r="CN811" s="166"/>
      <c r="CO811" s="166"/>
      <c r="CP811" s="166"/>
      <c r="CQ811" s="166"/>
      <c r="CR811" s="166"/>
      <c r="CS811" s="166"/>
      <c r="CT811" s="166"/>
      <c r="CU811" s="166"/>
      <c r="CV811" s="166"/>
      <c r="CW811" s="166"/>
      <c r="CX811" s="166"/>
      <c r="CY811" s="166"/>
      <c r="CZ811" s="166"/>
    </row>
    <row r="812" spans="1:104" ht="11.25" customHeight="1" x14ac:dyDescent="0.2">
      <c r="A812" s="166"/>
      <c r="B812" s="166"/>
      <c r="C812" s="166"/>
      <c r="D812" s="166"/>
      <c r="E812" s="166"/>
      <c r="F812" s="166"/>
      <c r="G812" s="166"/>
      <c r="H812" s="166"/>
      <c r="I812" s="166"/>
      <c r="J812" s="166"/>
      <c r="K812" s="166"/>
      <c r="L812" s="166"/>
      <c r="M812" s="166"/>
      <c r="N812" s="166"/>
      <c r="O812" s="166"/>
      <c r="P812" s="166"/>
      <c r="Q812" s="166"/>
      <c r="R812" s="166"/>
      <c r="S812" s="166"/>
      <c r="T812" s="168"/>
      <c r="U812" s="169"/>
      <c r="V812" s="169"/>
      <c r="W812" s="166"/>
      <c r="X812" s="166"/>
      <c r="Y812" s="166"/>
      <c r="Z812" s="166"/>
      <c r="AA812" s="166"/>
      <c r="AB812" s="166"/>
      <c r="AC812" s="166"/>
      <c r="AD812" s="166"/>
      <c r="AE812" s="166"/>
      <c r="AF812" s="166"/>
      <c r="AG812" s="166"/>
      <c r="AH812" s="166"/>
      <c r="AI812" s="166"/>
      <c r="AJ812" s="166"/>
      <c r="AK812" s="166"/>
      <c r="AL812" s="166"/>
      <c r="AM812" s="166"/>
      <c r="AN812" s="166"/>
      <c r="AO812" s="166"/>
      <c r="AP812" s="166"/>
      <c r="AQ812" s="166"/>
      <c r="AR812" s="166"/>
      <c r="AS812" s="166"/>
      <c r="AT812" s="166"/>
      <c r="AU812" s="166"/>
      <c r="AV812" s="166"/>
      <c r="AW812" s="166"/>
      <c r="AX812" s="166"/>
      <c r="AY812" s="166"/>
      <c r="AZ812" s="166"/>
      <c r="BA812" s="166"/>
      <c r="BB812" s="166"/>
      <c r="BC812" s="166"/>
      <c r="BD812" s="166"/>
      <c r="BE812" s="166"/>
      <c r="BF812" s="166"/>
      <c r="BG812" s="166"/>
      <c r="BH812" s="166"/>
      <c r="BI812" s="166"/>
      <c r="BJ812" s="166"/>
      <c r="BK812" s="166"/>
      <c r="BL812" s="166"/>
      <c r="BM812" s="166"/>
      <c r="BN812" s="166"/>
      <c r="BO812" s="166"/>
      <c r="BP812" s="166"/>
      <c r="BQ812" s="166"/>
      <c r="BR812" s="166"/>
      <c r="BS812" s="166"/>
      <c r="BT812" s="166"/>
      <c r="BU812" s="166"/>
      <c r="BV812" s="166"/>
      <c r="BW812" s="166"/>
      <c r="BX812" s="166"/>
      <c r="BY812" s="166"/>
      <c r="BZ812" s="166"/>
      <c r="CA812" s="166"/>
      <c r="CB812" s="166"/>
      <c r="CC812" s="166"/>
      <c r="CD812" s="166"/>
      <c r="CE812" s="166"/>
      <c r="CF812" s="166"/>
      <c r="CG812" s="166"/>
      <c r="CH812" s="166"/>
      <c r="CI812" s="166"/>
      <c r="CJ812" s="166"/>
      <c r="CK812" s="166"/>
      <c r="CL812" s="166"/>
      <c r="CM812" s="166"/>
      <c r="CN812" s="166"/>
      <c r="CO812" s="166"/>
      <c r="CP812" s="166"/>
      <c r="CQ812" s="166"/>
      <c r="CR812" s="166"/>
      <c r="CS812" s="166"/>
      <c r="CT812" s="166"/>
      <c r="CU812" s="166"/>
      <c r="CV812" s="166"/>
      <c r="CW812" s="166"/>
      <c r="CX812" s="166"/>
      <c r="CY812" s="166"/>
      <c r="CZ812" s="166"/>
    </row>
    <row r="813" spans="1:104" ht="11.25" customHeight="1" x14ac:dyDescent="0.2">
      <c r="A813" s="166"/>
      <c r="B813" s="166"/>
      <c r="C813" s="166"/>
      <c r="D813" s="166"/>
      <c r="E813" s="166"/>
      <c r="F813" s="166"/>
      <c r="G813" s="166"/>
      <c r="H813" s="166"/>
      <c r="I813" s="166"/>
      <c r="J813" s="166"/>
      <c r="K813" s="166"/>
      <c r="L813" s="166"/>
      <c r="M813" s="166"/>
      <c r="N813" s="166"/>
      <c r="O813" s="166"/>
      <c r="P813" s="166"/>
      <c r="Q813" s="166"/>
      <c r="R813" s="166"/>
      <c r="S813" s="166"/>
      <c r="T813" s="168"/>
      <c r="U813" s="169"/>
      <c r="V813" s="169"/>
      <c r="W813" s="166"/>
      <c r="X813" s="166"/>
      <c r="Y813" s="166"/>
      <c r="Z813" s="166"/>
      <c r="AA813" s="166"/>
      <c r="AB813" s="166"/>
      <c r="AC813" s="166"/>
      <c r="AD813" s="166"/>
      <c r="AE813" s="166"/>
      <c r="AF813" s="166"/>
      <c r="AG813" s="166"/>
      <c r="AH813" s="166"/>
      <c r="AI813" s="166"/>
      <c r="AJ813" s="166"/>
      <c r="AK813" s="166"/>
      <c r="AL813" s="166"/>
      <c r="AM813" s="166"/>
      <c r="AN813" s="166"/>
      <c r="AO813" s="166"/>
      <c r="AP813" s="166"/>
      <c r="AQ813" s="166"/>
      <c r="AR813" s="166"/>
      <c r="AS813" s="166"/>
      <c r="AT813" s="166"/>
      <c r="AU813" s="166"/>
      <c r="AV813" s="166"/>
      <c r="AW813" s="166"/>
      <c r="AX813" s="166"/>
      <c r="AY813" s="166"/>
      <c r="AZ813" s="166"/>
      <c r="BA813" s="166"/>
      <c r="BB813" s="166"/>
      <c r="BC813" s="166"/>
      <c r="BD813" s="166"/>
      <c r="BE813" s="166"/>
      <c r="BF813" s="166"/>
      <c r="BG813" s="166"/>
      <c r="BH813" s="166"/>
      <c r="BI813" s="166"/>
      <c r="BJ813" s="166"/>
      <c r="BK813" s="166"/>
      <c r="BL813" s="166"/>
      <c r="BM813" s="166"/>
      <c r="BN813" s="166"/>
      <c r="BO813" s="166"/>
      <c r="BP813" s="166"/>
      <c r="BQ813" s="166"/>
      <c r="BR813" s="166"/>
      <c r="BS813" s="166"/>
      <c r="BT813" s="166"/>
      <c r="BU813" s="166"/>
      <c r="BV813" s="166"/>
      <c r="BW813" s="166"/>
      <c r="BX813" s="166"/>
      <c r="BY813" s="166"/>
      <c r="BZ813" s="166"/>
      <c r="CA813" s="166"/>
      <c r="CB813" s="166"/>
      <c r="CC813" s="166"/>
      <c r="CD813" s="166"/>
      <c r="CE813" s="166"/>
      <c r="CF813" s="166"/>
      <c r="CG813" s="166"/>
      <c r="CH813" s="166"/>
      <c r="CI813" s="166"/>
      <c r="CJ813" s="166"/>
      <c r="CK813" s="166"/>
      <c r="CL813" s="166"/>
      <c r="CM813" s="166"/>
      <c r="CN813" s="166"/>
      <c r="CO813" s="166"/>
      <c r="CP813" s="166"/>
      <c r="CQ813" s="166"/>
      <c r="CR813" s="166"/>
      <c r="CS813" s="166"/>
      <c r="CT813" s="166"/>
      <c r="CU813" s="166"/>
      <c r="CV813" s="166"/>
      <c r="CW813" s="166"/>
      <c r="CX813" s="166"/>
      <c r="CY813" s="166"/>
      <c r="CZ813" s="166"/>
    </row>
    <row r="814" spans="1:104" ht="11.25" customHeight="1" x14ac:dyDescent="0.2">
      <c r="A814" s="166"/>
      <c r="B814" s="166"/>
      <c r="C814" s="166"/>
      <c r="D814" s="166"/>
      <c r="E814" s="166"/>
      <c r="F814" s="166"/>
      <c r="G814" s="166"/>
      <c r="H814" s="166"/>
      <c r="I814" s="166"/>
      <c r="J814" s="166"/>
      <c r="K814" s="166"/>
      <c r="L814" s="166"/>
      <c r="M814" s="166"/>
      <c r="N814" s="166"/>
      <c r="O814" s="166"/>
      <c r="P814" s="166"/>
      <c r="Q814" s="166"/>
      <c r="R814" s="166"/>
      <c r="S814" s="166"/>
      <c r="T814" s="168"/>
      <c r="U814" s="169"/>
      <c r="V814" s="169"/>
      <c r="W814" s="166"/>
      <c r="X814" s="166"/>
      <c r="Y814" s="166"/>
      <c r="Z814" s="166"/>
      <c r="AA814" s="166"/>
      <c r="AB814" s="166"/>
      <c r="AC814" s="166"/>
      <c r="AD814" s="166"/>
      <c r="AE814" s="166"/>
      <c r="AF814" s="166"/>
      <c r="AG814" s="166"/>
      <c r="AH814" s="166"/>
      <c r="AI814" s="166"/>
      <c r="AJ814" s="166"/>
      <c r="AK814" s="166"/>
      <c r="AL814" s="166"/>
      <c r="AM814" s="166"/>
      <c r="AN814" s="166"/>
      <c r="AO814" s="166"/>
      <c r="AP814" s="166"/>
      <c r="AQ814" s="166"/>
      <c r="AR814" s="166"/>
      <c r="AS814" s="166"/>
      <c r="AT814" s="166"/>
      <c r="AU814" s="166"/>
      <c r="AV814" s="166"/>
      <c r="AW814" s="166"/>
      <c r="AX814" s="166"/>
      <c r="AY814" s="166"/>
      <c r="AZ814" s="166"/>
      <c r="BA814" s="166"/>
      <c r="BB814" s="166"/>
      <c r="BC814" s="166"/>
      <c r="BD814" s="166"/>
      <c r="BE814" s="166"/>
      <c r="BF814" s="166"/>
      <c r="BG814" s="166"/>
      <c r="BH814" s="166"/>
      <c r="BI814" s="166"/>
      <c r="BJ814" s="166"/>
      <c r="BK814" s="166"/>
      <c r="BL814" s="166"/>
      <c r="BM814" s="166"/>
      <c r="BN814" s="166"/>
      <c r="BO814" s="166"/>
      <c r="BP814" s="166"/>
      <c r="BQ814" s="166"/>
      <c r="BR814" s="166"/>
      <c r="BS814" s="166"/>
      <c r="BT814" s="166"/>
      <c r="BU814" s="166"/>
      <c r="BV814" s="166"/>
      <c r="BW814" s="166"/>
      <c r="BX814" s="166"/>
      <c r="BY814" s="166"/>
      <c r="BZ814" s="166"/>
      <c r="CA814" s="166"/>
      <c r="CB814" s="166"/>
      <c r="CC814" s="166"/>
      <c r="CD814" s="166"/>
      <c r="CE814" s="166"/>
      <c r="CF814" s="166"/>
      <c r="CG814" s="166"/>
      <c r="CH814" s="166"/>
      <c r="CI814" s="166"/>
      <c r="CJ814" s="166"/>
      <c r="CK814" s="166"/>
      <c r="CL814" s="166"/>
      <c r="CM814" s="166"/>
      <c r="CN814" s="166"/>
      <c r="CO814" s="166"/>
      <c r="CP814" s="166"/>
      <c r="CQ814" s="166"/>
      <c r="CR814" s="166"/>
      <c r="CS814" s="166"/>
      <c r="CT814" s="166"/>
      <c r="CU814" s="166"/>
      <c r="CV814" s="166"/>
      <c r="CW814" s="166"/>
      <c r="CX814" s="166"/>
      <c r="CY814" s="166"/>
      <c r="CZ814" s="166"/>
    </row>
    <row r="815" spans="1:104" ht="11.25" customHeight="1" x14ac:dyDescent="0.2">
      <c r="A815" s="166"/>
      <c r="B815" s="166"/>
      <c r="C815" s="166"/>
      <c r="D815" s="166"/>
      <c r="E815" s="166"/>
      <c r="F815" s="166"/>
      <c r="G815" s="166"/>
      <c r="H815" s="166"/>
      <c r="I815" s="166"/>
      <c r="J815" s="166"/>
      <c r="K815" s="166"/>
      <c r="L815" s="166"/>
      <c r="M815" s="166"/>
      <c r="N815" s="166"/>
      <c r="O815" s="166"/>
      <c r="P815" s="166"/>
      <c r="Q815" s="166"/>
      <c r="R815" s="166"/>
      <c r="S815" s="166"/>
      <c r="T815" s="168"/>
      <c r="U815" s="169"/>
      <c r="V815" s="169"/>
      <c r="W815" s="166"/>
      <c r="X815" s="166"/>
      <c r="Y815" s="166"/>
      <c r="Z815" s="166"/>
      <c r="AA815" s="166"/>
      <c r="AB815" s="166"/>
      <c r="AC815" s="166"/>
      <c r="AD815" s="166"/>
      <c r="AE815" s="166"/>
      <c r="AF815" s="166"/>
      <c r="AG815" s="166"/>
      <c r="AH815" s="166"/>
      <c r="AI815" s="166"/>
      <c r="AJ815" s="166"/>
      <c r="AK815" s="166"/>
      <c r="AL815" s="166"/>
      <c r="AM815" s="166"/>
      <c r="AN815" s="166"/>
      <c r="AO815" s="166"/>
      <c r="AP815" s="166"/>
      <c r="AQ815" s="166"/>
      <c r="AR815" s="166"/>
      <c r="AS815" s="166"/>
      <c r="AT815" s="166"/>
      <c r="AU815" s="166"/>
      <c r="AV815" s="166"/>
      <c r="AW815" s="166"/>
      <c r="AX815" s="166"/>
      <c r="AY815" s="166"/>
      <c r="AZ815" s="166"/>
      <c r="BA815" s="166"/>
      <c r="BB815" s="166"/>
      <c r="BC815" s="166"/>
      <c r="BD815" s="166"/>
      <c r="BE815" s="166"/>
      <c r="BF815" s="166"/>
      <c r="BG815" s="166"/>
      <c r="BH815" s="166"/>
      <c r="BI815" s="166"/>
      <c r="BJ815" s="166"/>
      <c r="BK815" s="166"/>
      <c r="BL815" s="166"/>
      <c r="BM815" s="166"/>
      <c r="BN815" s="166"/>
      <c r="BO815" s="166"/>
      <c r="BP815" s="166"/>
      <c r="BQ815" s="166"/>
      <c r="BR815" s="166"/>
      <c r="BS815" s="166"/>
      <c r="BT815" s="166"/>
      <c r="BU815" s="166"/>
      <c r="BV815" s="166"/>
      <c r="BW815" s="166"/>
      <c r="BX815" s="166"/>
      <c r="BY815" s="166"/>
      <c r="BZ815" s="166"/>
      <c r="CA815" s="166"/>
      <c r="CB815" s="166"/>
      <c r="CC815" s="166"/>
      <c r="CD815" s="166"/>
      <c r="CE815" s="166"/>
      <c r="CF815" s="166"/>
      <c r="CG815" s="166"/>
      <c r="CH815" s="166"/>
      <c r="CI815" s="166"/>
      <c r="CJ815" s="166"/>
      <c r="CK815" s="166"/>
      <c r="CL815" s="166"/>
      <c r="CM815" s="166"/>
      <c r="CN815" s="166"/>
      <c r="CO815" s="166"/>
      <c r="CP815" s="166"/>
      <c r="CQ815" s="166"/>
      <c r="CR815" s="166"/>
      <c r="CS815" s="166"/>
      <c r="CT815" s="166"/>
      <c r="CU815" s="166"/>
      <c r="CV815" s="166"/>
      <c r="CW815" s="166"/>
      <c r="CX815" s="166"/>
      <c r="CY815" s="166"/>
      <c r="CZ815" s="166"/>
    </row>
    <row r="816" spans="1:104" ht="11.25" customHeight="1" x14ac:dyDescent="0.2">
      <c r="A816" s="166"/>
      <c r="B816" s="166"/>
      <c r="C816" s="166"/>
      <c r="D816" s="166"/>
      <c r="E816" s="166"/>
      <c r="F816" s="166"/>
      <c r="G816" s="166"/>
      <c r="H816" s="166"/>
      <c r="I816" s="166"/>
      <c r="J816" s="166"/>
      <c r="K816" s="166"/>
      <c r="L816" s="166"/>
      <c r="M816" s="166"/>
      <c r="N816" s="166"/>
      <c r="O816" s="166"/>
      <c r="P816" s="166"/>
      <c r="Q816" s="166"/>
      <c r="R816" s="166"/>
      <c r="S816" s="166"/>
      <c r="T816" s="168"/>
      <c r="U816" s="169"/>
      <c r="V816" s="169"/>
      <c r="W816" s="166"/>
      <c r="X816" s="166"/>
      <c r="Y816" s="166"/>
      <c r="Z816" s="166"/>
      <c r="AA816" s="166"/>
      <c r="AB816" s="166"/>
      <c r="AC816" s="166"/>
      <c r="AD816" s="166"/>
      <c r="AE816" s="166"/>
      <c r="AF816" s="166"/>
      <c r="AG816" s="166"/>
      <c r="AH816" s="166"/>
      <c r="AI816" s="166"/>
      <c r="AJ816" s="166"/>
      <c r="AK816" s="166"/>
      <c r="AL816" s="166"/>
      <c r="AM816" s="166"/>
      <c r="AN816" s="166"/>
      <c r="AO816" s="166"/>
      <c r="AP816" s="166"/>
      <c r="AQ816" s="166"/>
      <c r="AR816" s="166"/>
      <c r="AS816" s="166"/>
      <c r="AT816" s="166"/>
      <c r="AU816" s="166"/>
      <c r="AV816" s="166"/>
      <c r="AW816" s="166"/>
      <c r="AX816" s="166"/>
      <c r="AY816" s="166"/>
      <c r="AZ816" s="166"/>
      <c r="BA816" s="166"/>
      <c r="BB816" s="166"/>
      <c r="BC816" s="166"/>
      <c r="BD816" s="166"/>
      <c r="BE816" s="166"/>
      <c r="BF816" s="166"/>
      <c r="BG816" s="166"/>
      <c r="BH816" s="166"/>
      <c r="BI816" s="166"/>
      <c r="BJ816" s="166"/>
      <c r="BK816" s="166"/>
      <c r="BL816" s="166"/>
      <c r="BM816" s="166"/>
      <c r="BN816" s="166"/>
      <c r="BO816" s="166"/>
      <c r="BP816" s="166"/>
      <c r="BQ816" s="166"/>
      <c r="BR816" s="166"/>
      <c r="BS816" s="166"/>
      <c r="BT816" s="166"/>
      <c r="BU816" s="166"/>
      <c r="BV816" s="166"/>
      <c r="BW816" s="166"/>
      <c r="BX816" s="166"/>
      <c r="BY816" s="166"/>
      <c r="BZ816" s="166"/>
      <c r="CA816" s="166"/>
      <c r="CB816" s="166"/>
      <c r="CC816" s="166"/>
      <c r="CD816" s="166"/>
      <c r="CE816" s="166"/>
      <c r="CF816" s="166"/>
      <c r="CG816" s="166"/>
      <c r="CH816" s="166"/>
      <c r="CI816" s="166"/>
      <c r="CJ816" s="166"/>
      <c r="CK816" s="166"/>
      <c r="CL816" s="166"/>
      <c r="CM816" s="166"/>
      <c r="CN816" s="166"/>
      <c r="CO816" s="166"/>
      <c r="CP816" s="166"/>
      <c r="CQ816" s="166"/>
      <c r="CR816" s="166"/>
      <c r="CS816" s="166"/>
      <c r="CT816" s="166"/>
      <c r="CU816" s="166"/>
      <c r="CV816" s="166"/>
      <c r="CW816" s="166"/>
      <c r="CX816" s="166"/>
      <c r="CY816" s="166"/>
      <c r="CZ816" s="166"/>
    </row>
    <row r="817" spans="1:104" ht="11.25" customHeight="1" x14ac:dyDescent="0.2">
      <c r="A817" s="166"/>
      <c r="B817" s="166"/>
      <c r="C817" s="166"/>
      <c r="D817" s="166"/>
      <c r="E817" s="166"/>
      <c r="F817" s="166"/>
      <c r="G817" s="166"/>
      <c r="H817" s="166"/>
      <c r="I817" s="166"/>
      <c r="J817" s="166"/>
      <c r="K817" s="166"/>
      <c r="L817" s="166"/>
      <c r="M817" s="166"/>
      <c r="N817" s="166"/>
      <c r="O817" s="166"/>
      <c r="P817" s="166"/>
      <c r="Q817" s="166"/>
      <c r="R817" s="166"/>
      <c r="S817" s="166"/>
      <c r="T817" s="168"/>
      <c r="U817" s="169"/>
      <c r="V817" s="169"/>
      <c r="W817" s="166"/>
      <c r="X817" s="166"/>
      <c r="Y817" s="166"/>
      <c r="Z817" s="166"/>
      <c r="AA817" s="166"/>
      <c r="AB817" s="166"/>
      <c r="AC817" s="166"/>
      <c r="AD817" s="166"/>
      <c r="AE817" s="166"/>
      <c r="AF817" s="166"/>
      <c r="AG817" s="166"/>
      <c r="AH817" s="166"/>
      <c r="AI817" s="166"/>
      <c r="AJ817" s="166"/>
      <c r="AK817" s="166"/>
      <c r="AL817" s="166"/>
      <c r="AM817" s="166"/>
      <c r="AN817" s="166"/>
      <c r="AO817" s="166"/>
      <c r="AP817" s="166"/>
      <c r="AQ817" s="166"/>
      <c r="AR817" s="166"/>
      <c r="AS817" s="166"/>
      <c r="AT817" s="166"/>
      <c r="AU817" s="166"/>
      <c r="AV817" s="166"/>
      <c r="AW817" s="166"/>
      <c r="AX817" s="166"/>
      <c r="AY817" s="166"/>
      <c r="AZ817" s="166"/>
      <c r="BA817" s="166"/>
      <c r="BB817" s="166"/>
      <c r="BC817" s="166"/>
      <c r="BD817" s="166"/>
      <c r="BE817" s="166"/>
      <c r="BF817" s="166"/>
      <c r="BG817" s="166"/>
      <c r="BH817" s="166"/>
      <c r="BI817" s="166"/>
      <c r="BJ817" s="166"/>
      <c r="BK817" s="166"/>
      <c r="BL817" s="166"/>
      <c r="BM817" s="166"/>
      <c r="BN817" s="166"/>
      <c r="BO817" s="166"/>
      <c r="BP817" s="166"/>
      <c r="BQ817" s="166"/>
      <c r="BR817" s="166"/>
      <c r="BS817" s="166"/>
      <c r="BT817" s="166"/>
      <c r="BU817" s="166"/>
      <c r="BV817" s="166"/>
      <c r="BW817" s="166"/>
      <c r="BX817" s="166"/>
      <c r="BY817" s="166"/>
      <c r="BZ817" s="166"/>
      <c r="CA817" s="166"/>
      <c r="CB817" s="166"/>
      <c r="CC817" s="166"/>
      <c r="CD817" s="166"/>
      <c r="CE817" s="166"/>
      <c r="CF817" s="166"/>
      <c r="CG817" s="166"/>
      <c r="CH817" s="166"/>
      <c r="CI817" s="166"/>
      <c r="CJ817" s="166"/>
      <c r="CK817" s="166"/>
      <c r="CL817" s="166"/>
      <c r="CM817" s="166"/>
      <c r="CN817" s="166"/>
      <c r="CO817" s="166"/>
      <c r="CP817" s="166"/>
      <c r="CQ817" s="166"/>
      <c r="CR817" s="166"/>
      <c r="CS817" s="166"/>
      <c r="CT817" s="166"/>
      <c r="CU817" s="166"/>
      <c r="CV817" s="166"/>
      <c r="CW817" s="166"/>
      <c r="CX817" s="166"/>
      <c r="CY817" s="166"/>
      <c r="CZ817" s="166"/>
    </row>
    <row r="818" spans="1:104" ht="11.25" customHeight="1" x14ac:dyDescent="0.2">
      <c r="A818" s="166"/>
      <c r="B818" s="166"/>
      <c r="C818" s="166"/>
      <c r="D818" s="166"/>
      <c r="E818" s="166"/>
      <c r="F818" s="166"/>
      <c r="G818" s="166"/>
      <c r="H818" s="166"/>
      <c r="I818" s="166"/>
      <c r="J818" s="166"/>
      <c r="K818" s="166"/>
      <c r="L818" s="166"/>
      <c r="M818" s="166"/>
      <c r="N818" s="166"/>
      <c r="O818" s="166"/>
      <c r="P818" s="166"/>
      <c r="Q818" s="166"/>
      <c r="R818" s="166"/>
      <c r="S818" s="166"/>
      <c r="T818" s="168"/>
      <c r="U818" s="169"/>
      <c r="V818" s="169"/>
      <c r="W818" s="166"/>
      <c r="X818" s="166"/>
      <c r="Y818" s="166"/>
      <c r="Z818" s="166"/>
      <c r="AA818" s="166"/>
      <c r="AB818" s="166"/>
      <c r="AC818" s="166"/>
      <c r="AD818" s="166"/>
      <c r="AE818" s="166"/>
      <c r="AF818" s="166"/>
      <c r="AG818" s="166"/>
      <c r="AH818" s="166"/>
      <c r="AI818" s="166"/>
      <c r="AJ818" s="166"/>
      <c r="AK818" s="166"/>
      <c r="AL818" s="166"/>
      <c r="AM818" s="166"/>
      <c r="AN818" s="166"/>
      <c r="AO818" s="166"/>
      <c r="AP818" s="166"/>
      <c r="AQ818" s="166"/>
      <c r="AR818" s="166"/>
      <c r="AS818" s="166"/>
      <c r="AT818" s="166"/>
      <c r="AU818" s="166"/>
      <c r="AV818" s="166"/>
      <c r="AW818" s="166"/>
      <c r="AX818" s="166"/>
      <c r="AY818" s="166"/>
      <c r="AZ818" s="166"/>
      <c r="BA818" s="166"/>
      <c r="BB818" s="166"/>
      <c r="BC818" s="166"/>
      <c r="BD818" s="166"/>
      <c r="BE818" s="166"/>
      <c r="BF818" s="166"/>
      <c r="BG818" s="166"/>
      <c r="BH818" s="166"/>
      <c r="BI818" s="166"/>
      <c r="BJ818" s="166"/>
      <c r="BK818" s="166"/>
      <c r="BL818" s="166"/>
      <c r="BM818" s="166"/>
      <c r="BN818" s="166"/>
      <c r="BO818" s="166"/>
      <c r="BP818" s="166"/>
      <c r="BQ818" s="166"/>
      <c r="BR818" s="166"/>
      <c r="BS818" s="166"/>
      <c r="BT818" s="166"/>
      <c r="BU818" s="166"/>
      <c r="BV818" s="166"/>
      <c r="BW818" s="166"/>
      <c r="BX818" s="166"/>
      <c r="BY818" s="166"/>
      <c r="BZ818" s="166"/>
      <c r="CA818" s="166"/>
      <c r="CB818" s="166"/>
      <c r="CC818" s="166"/>
      <c r="CD818" s="166"/>
      <c r="CE818" s="166"/>
      <c r="CF818" s="166"/>
      <c r="CG818" s="166"/>
      <c r="CH818" s="166"/>
      <c r="CI818" s="166"/>
      <c r="CJ818" s="166"/>
      <c r="CK818" s="166"/>
      <c r="CL818" s="166"/>
      <c r="CM818" s="166"/>
      <c r="CN818" s="166"/>
      <c r="CO818" s="166"/>
      <c r="CP818" s="166"/>
      <c r="CQ818" s="166"/>
      <c r="CR818" s="166"/>
      <c r="CS818" s="166"/>
      <c r="CT818" s="166"/>
      <c r="CU818" s="166"/>
      <c r="CV818" s="166"/>
      <c r="CW818" s="166"/>
      <c r="CX818" s="166"/>
      <c r="CY818" s="166"/>
      <c r="CZ818" s="166"/>
    </row>
    <row r="819" spans="1:104" ht="11.25" customHeight="1" x14ac:dyDescent="0.2">
      <c r="A819" s="166"/>
      <c r="B819" s="166"/>
      <c r="C819" s="166"/>
      <c r="D819" s="166"/>
      <c r="E819" s="166"/>
      <c r="F819" s="166"/>
      <c r="G819" s="166"/>
      <c r="H819" s="166"/>
      <c r="I819" s="166"/>
      <c r="J819" s="166"/>
      <c r="K819" s="166"/>
      <c r="L819" s="166"/>
      <c r="M819" s="166"/>
      <c r="N819" s="166"/>
      <c r="O819" s="166"/>
      <c r="P819" s="166"/>
      <c r="Q819" s="166"/>
      <c r="R819" s="166"/>
      <c r="S819" s="166"/>
      <c r="T819" s="168"/>
      <c r="U819" s="169"/>
      <c r="V819" s="169"/>
      <c r="W819" s="166"/>
      <c r="X819" s="166"/>
      <c r="Y819" s="166"/>
      <c r="Z819" s="166"/>
      <c r="AA819" s="166"/>
      <c r="AB819" s="166"/>
      <c r="AC819" s="166"/>
      <c r="AD819" s="166"/>
      <c r="AE819" s="166"/>
      <c r="AF819" s="166"/>
      <c r="AG819" s="166"/>
      <c r="AH819" s="166"/>
      <c r="AI819" s="166"/>
      <c r="AJ819" s="166"/>
      <c r="AK819" s="166"/>
      <c r="AL819" s="166"/>
      <c r="AM819" s="166"/>
      <c r="AN819" s="166"/>
      <c r="AO819" s="166"/>
      <c r="AP819" s="166"/>
      <c r="AQ819" s="166"/>
      <c r="AR819" s="166"/>
      <c r="AS819" s="166"/>
      <c r="AT819" s="166"/>
      <c r="AU819" s="166"/>
      <c r="AV819" s="166"/>
      <c r="AW819" s="166"/>
      <c r="AX819" s="166"/>
      <c r="AY819" s="166"/>
      <c r="AZ819" s="166"/>
      <c r="BA819" s="166"/>
      <c r="BB819" s="166"/>
      <c r="BC819" s="166"/>
      <c r="BD819" s="166"/>
      <c r="BE819" s="166"/>
      <c r="BF819" s="166"/>
      <c r="BG819" s="166"/>
      <c r="BH819" s="166"/>
      <c r="BI819" s="166"/>
      <c r="BJ819" s="166"/>
      <c r="BK819" s="166"/>
      <c r="BL819" s="166"/>
      <c r="BM819" s="166"/>
      <c r="BN819" s="166"/>
      <c r="BO819" s="166"/>
      <c r="BP819" s="166"/>
      <c r="BQ819" s="166"/>
      <c r="BR819" s="166"/>
      <c r="BS819" s="166"/>
      <c r="BT819" s="166"/>
      <c r="BU819" s="166"/>
      <c r="BV819" s="166"/>
      <c r="BW819" s="166"/>
      <c r="BX819" s="166"/>
      <c r="BY819" s="166"/>
      <c r="BZ819" s="166"/>
      <c r="CA819" s="166"/>
      <c r="CB819" s="166"/>
      <c r="CC819" s="166"/>
      <c r="CD819" s="166"/>
      <c r="CE819" s="166"/>
      <c r="CF819" s="166"/>
      <c r="CG819" s="166"/>
      <c r="CH819" s="166"/>
      <c r="CI819" s="166"/>
      <c r="CJ819" s="166"/>
      <c r="CK819" s="166"/>
      <c r="CL819" s="166"/>
      <c r="CM819" s="166"/>
      <c r="CN819" s="166"/>
      <c r="CO819" s="166"/>
      <c r="CP819" s="166"/>
      <c r="CQ819" s="166"/>
      <c r="CR819" s="166"/>
      <c r="CS819" s="166"/>
      <c r="CT819" s="166"/>
      <c r="CU819" s="166"/>
      <c r="CV819" s="166"/>
      <c r="CW819" s="166"/>
      <c r="CX819" s="166"/>
      <c r="CY819" s="166"/>
      <c r="CZ819" s="166"/>
    </row>
    <row r="820" spans="1:104" ht="11.25" customHeight="1" x14ac:dyDescent="0.2">
      <c r="A820" s="166"/>
      <c r="B820" s="166"/>
      <c r="C820" s="166"/>
      <c r="D820" s="166"/>
      <c r="E820" s="166"/>
      <c r="F820" s="166"/>
      <c r="G820" s="166"/>
      <c r="H820" s="166"/>
      <c r="I820" s="166"/>
      <c r="J820" s="166"/>
      <c r="K820" s="166"/>
      <c r="L820" s="166"/>
      <c r="M820" s="166"/>
      <c r="N820" s="166"/>
      <c r="O820" s="166"/>
      <c r="P820" s="166"/>
      <c r="Q820" s="166"/>
      <c r="R820" s="166"/>
      <c r="S820" s="166"/>
      <c r="T820" s="168"/>
      <c r="U820" s="169"/>
      <c r="V820" s="169"/>
      <c r="W820" s="166"/>
      <c r="X820" s="166"/>
      <c r="Y820" s="166"/>
      <c r="Z820" s="166"/>
      <c r="AA820" s="166"/>
      <c r="AB820" s="166"/>
      <c r="AC820" s="166"/>
      <c r="AD820" s="166"/>
      <c r="AE820" s="166"/>
      <c r="AF820" s="166"/>
      <c r="AG820" s="166"/>
      <c r="AH820" s="166"/>
      <c r="AI820" s="166"/>
      <c r="AJ820" s="166"/>
      <c r="AK820" s="166"/>
      <c r="AL820" s="166"/>
      <c r="AM820" s="166"/>
      <c r="AN820" s="166"/>
      <c r="AO820" s="166"/>
      <c r="AP820" s="166"/>
      <c r="AQ820" s="166"/>
      <c r="AR820" s="166"/>
      <c r="AS820" s="166"/>
      <c r="AT820" s="166"/>
      <c r="AU820" s="166"/>
      <c r="AV820" s="166"/>
      <c r="AW820" s="166"/>
      <c r="AX820" s="166"/>
      <c r="AY820" s="166"/>
      <c r="AZ820" s="166"/>
      <c r="BA820" s="166"/>
      <c r="BB820" s="166"/>
      <c r="BC820" s="166"/>
      <c r="BD820" s="166"/>
      <c r="BE820" s="166"/>
      <c r="BF820" s="166"/>
      <c r="BG820" s="166"/>
      <c r="BH820" s="166"/>
      <c r="BI820" s="166"/>
      <c r="BJ820" s="166"/>
      <c r="BK820" s="166"/>
      <c r="BL820" s="166"/>
      <c r="BM820" s="166"/>
      <c r="BN820" s="166"/>
      <c r="BO820" s="166"/>
      <c r="BP820" s="166"/>
      <c r="BQ820" s="166"/>
      <c r="BR820" s="166"/>
      <c r="BS820" s="166"/>
      <c r="BT820" s="166"/>
      <c r="BU820" s="166"/>
      <c r="BV820" s="166"/>
      <c r="BW820" s="166"/>
      <c r="BX820" s="166"/>
      <c r="BY820" s="166"/>
      <c r="BZ820" s="166"/>
      <c r="CA820" s="166"/>
      <c r="CB820" s="166"/>
      <c r="CC820" s="166"/>
      <c r="CD820" s="166"/>
      <c r="CE820" s="166"/>
      <c r="CF820" s="166"/>
      <c r="CG820" s="166"/>
      <c r="CH820" s="166"/>
      <c r="CI820" s="166"/>
      <c r="CJ820" s="166"/>
      <c r="CK820" s="166"/>
      <c r="CL820" s="166"/>
      <c r="CM820" s="166"/>
      <c r="CN820" s="166"/>
      <c r="CO820" s="166"/>
      <c r="CP820" s="166"/>
      <c r="CQ820" s="166"/>
      <c r="CR820" s="166"/>
      <c r="CS820" s="166"/>
      <c r="CT820" s="166"/>
      <c r="CU820" s="166"/>
      <c r="CV820" s="166"/>
      <c r="CW820" s="166"/>
      <c r="CX820" s="166"/>
      <c r="CY820" s="166"/>
      <c r="CZ820" s="166"/>
    </row>
    <row r="821" spans="1:104" ht="11.25" customHeight="1" x14ac:dyDescent="0.2">
      <c r="A821" s="166"/>
      <c r="B821" s="166"/>
      <c r="C821" s="166"/>
      <c r="D821" s="166"/>
      <c r="E821" s="166"/>
      <c r="F821" s="166"/>
      <c r="G821" s="166"/>
      <c r="H821" s="166"/>
      <c r="I821" s="166"/>
      <c r="J821" s="166"/>
      <c r="K821" s="166"/>
      <c r="L821" s="166"/>
      <c r="M821" s="166"/>
      <c r="N821" s="166"/>
      <c r="O821" s="166"/>
      <c r="P821" s="166"/>
      <c r="Q821" s="166"/>
      <c r="R821" s="166"/>
      <c r="S821" s="166"/>
      <c r="T821" s="168"/>
      <c r="U821" s="169"/>
      <c r="V821" s="169"/>
      <c r="W821" s="166"/>
      <c r="X821" s="166"/>
      <c r="Y821" s="166"/>
      <c r="Z821" s="166"/>
      <c r="AA821" s="166"/>
      <c r="AB821" s="166"/>
      <c r="AC821" s="166"/>
      <c r="AD821" s="166"/>
      <c r="AE821" s="166"/>
      <c r="AF821" s="166"/>
      <c r="AG821" s="166"/>
      <c r="AH821" s="166"/>
      <c r="AI821" s="166"/>
      <c r="AJ821" s="166"/>
      <c r="AK821" s="166"/>
      <c r="AL821" s="166"/>
      <c r="AM821" s="166"/>
      <c r="AN821" s="166"/>
      <c r="AO821" s="166"/>
      <c r="AP821" s="166"/>
      <c r="AQ821" s="166"/>
      <c r="AR821" s="166"/>
      <c r="AS821" s="166"/>
      <c r="AT821" s="166"/>
      <c r="AU821" s="166"/>
      <c r="AV821" s="166"/>
      <c r="AW821" s="166"/>
      <c r="AX821" s="166"/>
      <c r="AY821" s="166"/>
      <c r="AZ821" s="166"/>
      <c r="BA821" s="166"/>
      <c r="BB821" s="166"/>
      <c r="BC821" s="166"/>
      <c r="BD821" s="166"/>
      <c r="BE821" s="166"/>
      <c r="BF821" s="166"/>
      <c r="BG821" s="166"/>
      <c r="BH821" s="166"/>
      <c r="BI821" s="166"/>
      <c r="BJ821" s="166"/>
      <c r="BK821" s="166"/>
      <c r="BL821" s="166"/>
      <c r="BM821" s="166"/>
      <c r="BN821" s="166"/>
      <c r="BO821" s="166"/>
      <c r="BP821" s="166"/>
      <c r="BQ821" s="166"/>
      <c r="BR821" s="166"/>
      <c r="BS821" s="166"/>
      <c r="BT821" s="166"/>
      <c r="BU821" s="166"/>
      <c r="BV821" s="166"/>
      <c r="BW821" s="166"/>
      <c r="BX821" s="166"/>
      <c r="BY821" s="166"/>
      <c r="BZ821" s="166"/>
      <c r="CA821" s="166"/>
      <c r="CB821" s="166"/>
      <c r="CC821" s="166"/>
      <c r="CD821" s="166"/>
      <c r="CE821" s="166"/>
      <c r="CF821" s="166"/>
      <c r="CG821" s="166"/>
      <c r="CH821" s="166"/>
      <c r="CI821" s="166"/>
      <c r="CJ821" s="166"/>
      <c r="CK821" s="166"/>
      <c r="CL821" s="166"/>
      <c r="CM821" s="166"/>
      <c r="CN821" s="166"/>
      <c r="CO821" s="166"/>
      <c r="CP821" s="166"/>
      <c r="CQ821" s="166"/>
      <c r="CR821" s="166"/>
      <c r="CS821" s="166"/>
      <c r="CT821" s="166"/>
      <c r="CU821" s="166"/>
      <c r="CV821" s="166"/>
      <c r="CW821" s="166"/>
      <c r="CX821" s="166"/>
      <c r="CY821" s="166"/>
      <c r="CZ821" s="166"/>
    </row>
    <row r="822" spans="1:104" ht="11.25" customHeight="1" x14ac:dyDescent="0.2">
      <c r="A822" s="166"/>
      <c r="B822" s="166"/>
      <c r="C822" s="166"/>
      <c r="D822" s="166"/>
      <c r="E822" s="166"/>
      <c r="F822" s="166"/>
      <c r="G822" s="166"/>
      <c r="H822" s="166"/>
      <c r="I822" s="166"/>
      <c r="J822" s="166"/>
      <c r="K822" s="166"/>
      <c r="L822" s="166"/>
      <c r="M822" s="166"/>
      <c r="N822" s="166"/>
      <c r="O822" s="166"/>
      <c r="P822" s="166"/>
      <c r="Q822" s="166"/>
      <c r="R822" s="166"/>
      <c r="S822" s="166"/>
      <c r="T822" s="168"/>
      <c r="U822" s="169"/>
      <c r="V822" s="169"/>
      <c r="W822" s="166"/>
      <c r="X822" s="166"/>
      <c r="Y822" s="166"/>
      <c r="Z822" s="166"/>
      <c r="AA822" s="166"/>
      <c r="AB822" s="166"/>
      <c r="AC822" s="166"/>
      <c r="AD822" s="166"/>
      <c r="AE822" s="166"/>
      <c r="AF822" s="166"/>
      <c r="AG822" s="166"/>
      <c r="AH822" s="166"/>
      <c r="AI822" s="166"/>
      <c r="AJ822" s="166"/>
      <c r="AK822" s="166"/>
      <c r="AL822" s="166"/>
      <c r="AM822" s="166"/>
      <c r="AN822" s="166"/>
      <c r="AO822" s="166"/>
      <c r="AP822" s="166"/>
      <c r="AQ822" s="166"/>
      <c r="AR822" s="166"/>
      <c r="AS822" s="166"/>
      <c r="AT822" s="166"/>
      <c r="AU822" s="166"/>
      <c r="AV822" s="166"/>
      <c r="AW822" s="166"/>
      <c r="AX822" s="166"/>
      <c r="AY822" s="166"/>
      <c r="AZ822" s="166"/>
      <c r="BA822" s="166"/>
      <c r="BB822" s="166"/>
      <c r="BC822" s="166"/>
      <c r="BD822" s="166"/>
      <c r="BE822" s="166"/>
      <c r="BF822" s="166"/>
      <c r="BG822" s="166"/>
      <c r="BH822" s="166"/>
      <c r="BI822" s="166"/>
      <c r="BJ822" s="166"/>
      <c r="BK822" s="166"/>
      <c r="BL822" s="166"/>
      <c r="BM822" s="166"/>
      <c r="BN822" s="166"/>
      <c r="BO822" s="166"/>
      <c r="BP822" s="166"/>
      <c r="BQ822" s="166"/>
      <c r="BR822" s="166"/>
      <c r="BS822" s="166"/>
      <c r="BT822" s="166"/>
      <c r="BU822" s="166"/>
      <c r="BV822" s="166"/>
      <c r="BW822" s="166"/>
      <c r="BX822" s="166"/>
      <c r="BY822" s="166"/>
      <c r="BZ822" s="166"/>
      <c r="CA822" s="166"/>
      <c r="CB822" s="166"/>
      <c r="CC822" s="166"/>
      <c r="CD822" s="166"/>
      <c r="CE822" s="166"/>
      <c r="CF822" s="166"/>
      <c r="CG822" s="166"/>
      <c r="CH822" s="166"/>
      <c r="CI822" s="166"/>
      <c r="CJ822" s="166"/>
      <c r="CK822" s="166"/>
      <c r="CL822" s="166"/>
      <c r="CM822" s="166"/>
      <c r="CN822" s="166"/>
      <c r="CO822" s="166"/>
      <c r="CP822" s="166"/>
      <c r="CQ822" s="166"/>
      <c r="CR822" s="166"/>
      <c r="CS822" s="166"/>
      <c r="CT822" s="166"/>
      <c r="CU822" s="166"/>
      <c r="CV822" s="166"/>
      <c r="CW822" s="166"/>
      <c r="CX822" s="166"/>
      <c r="CY822" s="166"/>
      <c r="CZ822" s="166"/>
    </row>
    <row r="823" spans="1:104" ht="11.25" customHeight="1" x14ac:dyDescent="0.2">
      <c r="A823" s="166"/>
      <c r="B823" s="166"/>
      <c r="C823" s="166"/>
      <c r="D823" s="166"/>
      <c r="E823" s="166"/>
      <c r="F823" s="166"/>
      <c r="G823" s="166"/>
      <c r="H823" s="166"/>
      <c r="I823" s="166"/>
      <c r="J823" s="166"/>
      <c r="K823" s="166"/>
      <c r="L823" s="166"/>
      <c r="M823" s="166"/>
      <c r="N823" s="166"/>
      <c r="O823" s="166"/>
      <c r="P823" s="166"/>
      <c r="Q823" s="166"/>
      <c r="R823" s="166"/>
      <c r="S823" s="166"/>
      <c r="T823" s="168"/>
      <c r="U823" s="169"/>
      <c r="V823" s="169"/>
      <c r="W823" s="166"/>
      <c r="X823" s="166"/>
      <c r="Y823" s="166"/>
      <c r="Z823" s="166"/>
      <c r="AA823" s="166"/>
      <c r="AB823" s="166"/>
      <c r="AC823" s="166"/>
      <c r="AD823" s="166"/>
      <c r="AE823" s="166"/>
      <c r="AF823" s="166"/>
      <c r="AG823" s="166"/>
      <c r="AH823" s="166"/>
      <c r="AI823" s="166"/>
      <c r="AJ823" s="166"/>
      <c r="AK823" s="166"/>
      <c r="AL823" s="166"/>
      <c r="AM823" s="166"/>
      <c r="AN823" s="166"/>
      <c r="AO823" s="166"/>
      <c r="AP823" s="166"/>
      <c r="AQ823" s="166"/>
      <c r="AR823" s="166"/>
      <c r="AS823" s="166"/>
      <c r="AT823" s="166"/>
      <c r="AU823" s="166"/>
      <c r="AV823" s="166"/>
      <c r="AW823" s="166"/>
      <c r="AX823" s="166"/>
      <c r="AY823" s="166"/>
      <c r="AZ823" s="166"/>
      <c r="BA823" s="166"/>
      <c r="BB823" s="166"/>
      <c r="BC823" s="166"/>
      <c r="BD823" s="166"/>
      <c r="BE823" s="166"/>
      <c r="BF823" s="166"/>
      <c r="BG823" s="166"/>
      <c r="BH823" s="166"/>
      <c r="BI823" s="166"/>
      <c r="BJ823" s="166"/>
      <c r="BK823" s="166"/>
      <c r="BL823" s="166"/>
      <c r="BM823" s="166"/>
      <c r="BN823" s="166"/>
      <c r="BO823" s="166"/>
      <c r="BP823" s="166"/>
      <c r="BQ823" s="166"/>
      <c r="BR823" s="166"/>
      <c r="BS823" s="166"/>
      <c r="BT823" s="166"/>
      <c r="BU823" s="166"/>
      <c r="BV823" s="166"/>
      <c r="BW823" s="166"/>
      <c r="BX823" s="166"/>
      <c r="BY823" s="166"/>
      <c r="BZ823" s="166"/>
      <c r="CA823" s="166"/>
      <c r="CB823" s="166"/>
      <c r="CC823" s="166"/>
      <c r="CD823" s="166"/>
      <c r="CE823" s="166"/>
      <c r="CF823" s="166"/>
      <c r="CG823" s="166"/>
      <c r="CH823" s="166"/>
      <c r="CI823" s="166"/>
      <c r="CJ823" s="166"/>
      <c r="CK823" s="166"/>
      <c r="CL823" s="166"/>
      <c r="CM823" s="166"/>
      <c r="CN823" s="166"/>
      <c r="CO823" s="166"/>
      <c r="CP823" s="166"/>
      <c r="CQ823" s="166"/>
      <c r="CR823" s="166"/>
      <c r="CS823" s="166"/>
      <c r="CT823" s="166"/>
      <c r="CU823" s="166"/>
      <c r="CV823" s="166"/>
      <c r="CW823" s="166"/>
      <c r="CX823" s="166"/>
      <c r="CY823" s="166"/>
      <c r="CZ823" s="166"/>
    </row>
    <row r="824" spans="1:104" ht="11.25" customHeight="1" x14ac:dyDescent="0.2">
      <c r="A824" s="166"/>
      <c r="B824" s="166"/>
      <c r="C824" s="166"/>
      <c r="D824" s="166"/>
      <c r="E824" s="166"/>
      <c r="F824" s="166"/>
      <c r="G824" s="166"/>
      <c r="H824" s="166"/>
      <c r="I824" s="166"/>
      <c r="J824" s="166"/>
      <c r="K824" s="166"/>
      <c r="L824" s="166"/>
      <c r="M824" s="166"/>
      <c r="N824" s="166"/>
      <c r="O824" s="166"/>
      <c r="P824" s="166"/>
      <c r="Q824" s="166"/>
      <c r="R824" s="166"/>
      <c r="S824" s="166"/>
      <c r="T824" s="168"/>
      <c r="U824" s="169"/>
      <c r="V824" s="169"/>
      <c r="W824" s="166"/>
      <c r="X824" s="166"/>
      <c r="Y824" s="166"/>
      <c r="Z824" s="166"/>
      <c r="AA824" s="166"/>
      <c r="AB824" s="166"/>
      <c r="AC824" s="166"/>
      <c r="AD824" s="166"/>
      <c r="AE824" s="166"/>
      <c r="AF824" s="166"/>
      <c r="AG824" s="166"/>
      <c r="AH824" s="166"/>
      <c r="AI824" s="166"/>
      <c r="AJ824" s="166"/>
      <c r="AK824" s="166"/>
      <c r="AL824" s="166"/>
      <c r="AM824" s="166"/>
      <c r="AN824" s="166"/>
      <c r="AO824" s="166"/>
      <c r="AP824" s="166"/>
      <c r="AQ824" s="166"/>
      <c r="AR824" s="166"/>
      <c r="AS824" s="166"/>
      <c r="AT824" s="166"/>
      <c r="AU824" s="166"/>
      <c r="AV824" s="166"/>
      <c r="AW824" s="166"/>
      <c r="AX824" s="166"/>
      <c r="AY824" s="166"/>
      <c r="AZ824" s="166"/>
      <c r="BA824" s="166"/>
      <c r="BB824" s="166"/>
      <c r="BC824" s="166"/>
      <c r="BD824" s="166"/>
      <c r="BE824" s="166"/>
      <c r="BF824" s="166"/>
      <c r="BG824" s="166"/>
      <c r="BH824" s="166"/>
      <c r="BI824" s="166"/>
      <c r="BJ824" s="166"/>
      <c r="BK824" s="166"/>
      <c r="BL824" s="166"/>
      <c r="BM824" s="166"/>
      <c r="BN824" s="166"/>
      <c r="BO824" s="166"/>
      <c r="BP824" s="166"/>
      <c r="BQ824" s="166"/>
      <c r="BR824" s="166"/>
      <c r="BS824" s="166"/>
      <c r="BT824" s="166"/>
      <c r="BU824" s="166"/>
      <c r="BV824" s="166"/>
      <c r="BW824" s="166"/>
      <c r="BX824" s="166"/>
      <c r="BY824" s="166"/>
      <c r="BZ824" s="166"/>
      <c r="CA824" s="166"/>
      <c r="CB824" s="166"/>
      <c r="CC824" s="166"/>
      <c r="CD824" s="166"/>
      <c r="CE824" s="166"/>
      <c r="CF824" s="166"/>
      <c r="CG824" s="166"/>
      <c r="CH824" s="166"/>
      <c r="CI824" s="166"/>
      <c r="CJ824" s="166"/>
      <c r="CK824" s="166"/>
      <c r="CL824" s="166"/>
      <c r="CM824" s="166"/>
      <c r="CN824" s="166"/>
      <c r="CO824" s="166"/>
      <c r="CP824" s="166"/>
      <c r="CQ824" s="166"/>
      <c r="CR824" s="166"/>
      <c r="CS824" s="166"/>
      <c r="CT824" s="166"/>
      <c r="CU824" s="166"/>
      <c r="CV824" s="166"/>
      <c r="CW824" s="166"/>
      <c r="CX824" s="166"/>
      <c r="CY824" s="166"/>
      <c r="CZ824" s="166"/>
    </row>
    <row r="825" spans="1:104" ht="11.25" customHeight="1" x14ac:dyDescent="0.2">
      <c r="A825" s="166"/>
      <c r="B825" s="166"/>
      <c r="C825" s="166"/>
      <c r="D825" s="166"/>
      <c r="E825" s="166"/>
      <c r="F825" s="166"/>
      <c r="G825" s="166"/>
      <c r="H825" s="166"/>
      <c r="I825" s="166"/>
      <c r="J825" s="166"/>
      <c r="K825" s="166"/>
      <c r="L825" s="166"/>
      <c r="M825" s="166"/>
      <c r="N825" s="166"/>
      <c r="O825" s="166"/>
      <c r="P825" s="166"/>
      <c r="Q825" s="166"/>
      <c r="R825" s="166"/>
      <c r="S825" s="166"/>
      <c r="T825" s="168"/>
      <c r="U825" s="169"/>
      <c r="V825" s="169"/>
      <c r="W825" s="166"/>
      <c r="X825" s="166"/>
      <c r="Y825" s="166"/>
      <c r="Z825" s="166"/>
      <c r="AA825" s="166"/>
      <c r="AB825" s="166"/>
      <c r="AC825" s="166"/>
      <c r="AD825" s="166"/>
      <c r="AE825" s="166"/>
      <c r="AF825" s="166"/>
      <c r="AG825" s="166"/>
      <c r="AH825" s="166"/>
      <c r="AI825" s="166"/>
      <c r="AJ825" s="166"/>
      <c r="AK825" s="166"/>
      <c r="AL825" s="166"/>
      <c r="AM825" s="166"/>
      <c r="AN825" s="166"/>
      <c r="AO825" s="166"/>
      <c r="AP825" s="166"/>
      <c r="AQ825" s="166"/>
      <c r="AR825" s="166"/>
      <c r="AS825" s="166"/>
      <c r="AT825" s="166"/>
      <c r="AU825" s="166"/>
      <c r="AV825" s="166"/>
      <c r="AW825" s="166"/>
      <c r="AX825" s="166"/>
      <c r="AY825" s="166"/>
      <c r="AZ825" s="166"/>
      <c r="BA825" s="166"/>
      <c r="BB825" s="166"/>
      <c r="BC825" s="166"/>
      <c r="BD825" s="166"/>
      <c r="BE825" s="166"/>
      <c r="BF825" s="166"/>
      <c r="BG825" s="166"/>
      <c r="BH825" s="166"/>
      <c r="BI825" s="166"/>
      <c r="BJ825" s="166"/>
      <c r="BK825" s="166"/>
      <c r="BL825" s="166"/>
      <c r="BM825" s="166"/>
      <c r="BN825" s="166"/>
      <c r="BO825" s="166"/>
      <c r="BP825" s="166"/>
      <c r="BQ825" s="166"/>
      <c r="BR825" s="166"/>
      <c r="BS825" s="166"/>
      <c r="BT825" s="166"/>
      <c r="BU825" s="166"/>
      <c r="BV825" s="166"/>
      <c r="BW825" s="166"/>
      <c r="BX825" s="166"/>
      <c r="BY825" s="166"/>
      <c r="BZ825" s="166"/>
      <c r="CA825" s="166"/>
      <c r="CB825" s="166"/>
      <c r="CC825" s="166"/>
      <c r="CD825" s="166"/>
      <c r="CE825" s="166"/>
      <c r="CF825" s="166"/>
      <c r="CG825" s="166"/>
      <c r="CH825" s="166"/>
      <c r="CI825" s="166"/>
      <c r="CJ825" s="166"/>
      <c r="CK825" s="166"/>
      <c r="CL825" s="166"/>
      <c r="CM825" s="166"/>
      <c r="CN825" s="166"/>
      <c r="CO825" s="166"/>
      <c r="CP825" s="166"/>
      <c r="CQ825" s="166"/>
      <c r="CR825" s="166"/>
      <c r="CS825" s="166"/>
      <c r="CT825" s="166"/>
      <c r="CU825" s="166"/>
      <c r="CV825" s="166"/>
      <c r="CW825" s="166"/>
      <c r="CX825" s="166"/>
      <c r="CY825" s="166"/>
      <c r="CZ825" s="166"/>
    </row>
    <row r="826" spans="1:104" ht="11.25" customHeight="1" x14ac:dyDescent="0.2">
      <c r="A826" s="166"/>
      <c r="B826" s="166"/>
      <c r="C826" s="166"/>
      <c r="D826" s="166"/>
      <c r="E826" s="166"/>
      <c r="F826" s="166"/>
      <c r="G826" s="166"/>
      <c r="H826" s="166"/>
      <c r="I826" s="166"/>
      <c r="J826" s="166"/>
      <c r="K826" s="166"/>
      <c r="L826" s="166"/>
      <c r="M826" s="166"/>
      <c r="N826" s="166"/>
      <c r="O826" s="166"/>
      <c r="P826" s="166"/>
      <c r="Q826" s="166"/>
      <c r="R826" s="166"/>
      <c r="S826" s="166"/>
      <c r="T826" s="168"/>
      <c r="U826" s="169"/>
      <c r="V826" s="169"/>
      <c r="W826" s="166"/>
      <c r="X826" s="166"/>
      <c r="Y826" s="166"/>
      <c r="Z826" s="166"/>
      <c r="AA826" s="166"/>
      <c r="AB826" s="166"/>
      <c r="AC826" s="166"/>
      <c r="AD826" s="166"/>
      <c r="AE826" s="166"/>
      <c r="AF826" s="166"/>
      <c r="AG826" s="166"/>
      <c r="AH826" s="166"/>
      <c r="AI826" s="166"/>
      <c r="AJ826" s="166"/>
      <c r="AK826" s="166"/>
      <c r="AL826" s="166"/>
      <c r="AM826" s="166"/>
      <c r="AN826" s="166"/>
      <c r="AO826" s="166"/>
      <c r="AP826" s="166"/>
      <c r="AQ826" s="166"/>
      <c r="AR826" s="166"/>
      <c r="AS826" s="166"/>
      <c r="AT826" s="166"/>
      <c r="AU826" s="166"/>
      <c r="AV826" s="166"/>
      <c r="AW826" s="166"/>
      <c r="AX826" s="166"/>
      <c r="AY826" s="166"/>
      <c r="AZ826" s="166"/>
      <c r="BA826" s="166"/>
      <c r="BB826" s="166"/>
      <c r="BC826" s="166"/>
      <c r="BD826" s="166"/>
      <c r="BE826" s="166"/>
      <c r="BF826" s="166"/>
      <c r="BG826" s="166"/>
      <c r="BH826" s="166"/>
      <c r="BI826" s="166"/>
      <c r="BJ826" s="166"/>
      <c r="BK826" s="166"/>
      <c r="BL826" s="166"/>
      <c r="BM826" s="166"/>
      <c r="BN826" s="166"/>
      <c r="BO826" s="166"/>
      <c r="BP826" s="166"/>
      <c r="BQ826" s="166"/>
      <c r="BR826" s="166"/>
      <c r="BS826" s="166"/>
      <c r="BT826" s="166"/>
      <c r="BU826" s="166"/>
      <c r="BV826" s="166"/>
      <c r="BW826" s="166"/>
      <c r="BX826" s="166"/>
      <c r="BY826" s="166"/>
      <c r="BZ826" s="166"/>
      <c r="CA826" s="166"/>
      <c r="CB826" s="166"/>
      <c r="CC826" s="166"/>
      <c r="CD826" s="166"/>
      <c r="CE826" s="166"/>
      <c r="CF826" s="166"/>
      <c r="CG826" s="166"/>
      <c r="CH826" s="166"/>
      <c r="CI826" s="166"/>
      <c r="CJ826" s="166"/>
      <c r="CK826" s="166"/>
      <c r="CL826" s="166"/>
      <c r="CM826" s="166"/>
      <c r="CN826" s="166"/>
      <c r="CO826" s="166"/>
      <c r="CP826" s="166"/>
      <c r="CQ826" s="166"/>
      <c r="CR826" s="166"/>
      <c r="CS826" s="166"/>
      <c r="CT826" s="166"/>
      <c r="CU826" s="166"/>
      <c r="CV826" s="166"/>
      <c r="CW826" s="166"/>
      <c r="CX826" s="166"/>
      <c r="CY826" s="166"/>
      <c r="CZ826" s="166"/>
    </row>
    <row r="827" spans="1:104" ht="11.25" customHeight="1" x14ac:dyDescent="0.2">
      <c r="A827" s="166"/>
      <c r="B827" s="166"/>
      <c r="C827" s="166"/>
      <c r="D827" s="166"/>
      <c r="E827" s="166"/>
      <c r="F827" s="166"/>
      <c r="G827" s="166"/>
      <c r="H827" s="166"/>
      <c r="I827" s="166"/>
      <c r="J827" s="166"/>
      <c r="K827" s="166"/>
      <c r="L827" s="166"/>
      <c r="M827" s="166"/>
      <c r="N827" s="166"/>
      <c r="O827" s="166"/>
      <c r="P827" s="166"/>
      <c r="Q827" s="166"/>
      <c r="R827" s="166"/>
      <c r="S827" s="166"/>
      <c r="T827" s="168"/>
      <c r="U827" s="169"/>
      <c r="V827" s="169"/>
      <c r="W827" s="166"/>
      <c r="X827" s="166"/>
      <c r="Y827" s="166"/>
      <c r="Z827" s="166"/>
      <c r="AA827" s="166"/>
      <c r="AB827" s="166"/>
      <c r="AC827" s="166"/>
      <c r="AD827" s="166"/>
      <c r="AE827" s="166"/>
      <c r="AF827" s="166"/>
      <c r="AG827" s="166"/>
      <c r="AH827" s="166"/>
      <c r="AI827" s="166"/>
      <c r="AJ827" s="166"/>
      <c r="AK827" s="166"/>
      <c r="AL827" s="166"/>
      <c r="AM827" s="166"/>
      <c r="AN827" s="166"/>
      <c r="AO827" s="166"/>
      <c r="AP827" s="166"/>
      <c r="AQ827" s="166"/>
      <c r="AR827" s="166"/>
      <c r="AS827" s="166"/>
      <c r="AT827" s="166"/>
      <c r="AU827" s="166"/>
      <c r="AV827" s="166"/>
      <c r="AW827" s="166"/>
      <c r="AX827" s="166"/>
      <c r="AY827" s="166"/>
      <c r="AZ827" s="166"/>
      <c r="BA827" s="166"/>
      <c r="BB827" s="166"/>
      <c r="BC827" s="166"/>
      <c r="BD827" s="166"/>
      <c r="BE827" s="166"/>
      <c r="BF827" s="166"/>
      <c r="BG827" s="166"/>
      <c r="BH827" s="166"/>
      <c r="BI827" s="166"/>
      <c r="BJ827" s="166"/>
      <c r="BK827" s="166"/>
      <c r="BL827" s="166"/>
      <c r="BM827" s="166"/>
      <c r="BN827" s="166"/>
      <c r="BO827" s="166"/>
      <c r="BP827" s="166"/>
      <c r="BQ827" s="166"/>
      <c r="BR827" s="166"/>
      <c r="BS827" s="166"/>
      <c r="BT827" s="166"/>
      <c r="BU827" s="166"/>
      <c r="BV827" s="166"/>
      <c r="BW827" s="166"/>
      <c r="BX827" s="166"/>
      <c r="BY827" s="166"/>
      <c r="BZ827" s="166"/>
      <c r="CA827" s="166"/>
      <c r="CB827" s="166"/>
      <c r="CC827" s="166"/>
      <c r="CD827" s="166"/>
      <c r="CE827" s="166"/>
      <c r="CF827" s="166"/>
      <c r="CG827" s="166"/>
      <c r="CH827" s="166"/>
      <c r="CI827" s="166"/>
      <c r="CJ827" s="166"/>
      <c r="CK827" s="166"/>
      <c r="CL827" s="166"/>
      <c r="CM827" s="166"/>
      <c r="CN827" s="166"/>
      <c r="CO827" s="166"/>
      <c r="CP827" s="166"/>
      <c r="CQ827" s="166"/>
      <c r="CR827" s="166"/>
      <c r="CS827" s="166"/>
      <c r="CT827" s="166"/>
      <c r="CU827" s="166"/>
      <c r="CV827" s="166"/>
      <c r="CW827" s="166"/>
      <c r="CX827" s="166"/>
      <c r="CY827" s="166"/>
      <c r="CZ827" s="166"/>
    </row>
    <row r="828" spans="1:104" ht="11.25" customHeight="1" x14ac:dyDescent="0.2">
      <c r="A828" s="166"/>
      <c r="B828" s="166"/>
      <c r="C828" s="166"/>
      <c r="D828" s="166"/>
      <c r="E828" s="166"/>
      <c r="F828" s="166"/>
      <c r="G828" s="166"/>
      <c r="H828" s="166"/>
      <c r="I828" s="166"/>
      <c r="J828" s="166"/>
      <c r="K828" s="166"/>
      <c r="L828" s="166"/>
      <c r="M828" s="166"/>
      <c r="N828" s="166"/>
      <c r="O828" s="166"/>
      <c r="P828" s="166"/>
      <c r="Q828" s="166"/>
      <c r="R828" s="166"/>
      <c r="S828" s="166"/>
      <c r="T828" s="168"/>
      <c r="U828" s="169"/>
      <c r="V828" s="169"/>
      <c r="W828" s="166"/>
      <c r="X828" s="166"/>
      <c r="Y828" s="166"/>
      <c r="Z828" s="166"/>
      <c r="AA828" s="166"/>
      <c r="AB828" s="166"/>
      <c r="AC828" s="166"/>
      <c r="AD828" s="166"/>
      <c r="AE828" s="166"/>
      <c r="AF828" s="166"/>
      <c r="AG828" s="166"/>
      <c r="AH828" s="166"/>
      <c r="AI828" s="166"/>
      <c r="AJ828" s="166"/>
      <c r="AK828" s="166"/>
      <c r="AL828" s="166"/>
      <c r="AM828" s="166"/>
      <c r="AN828" s="166"/>
      <c r="AO828" s="166"/>
      <c r="AP828" s="166"/>
      <c r="AQ828" s="166"/>
      <c r="AR828" s="166"/>
      <c r="AS828" s="166"/>
      <c r="AT828" s="166"/>
      <c r="AU828" s="166"/>
      <c r="AV828" s="166"/>
      <c r="AW828" s="166"/>
      <c r="AX828" s="166"/>
      <c r="AY828" s="166"/>
      <c r="AZ828" s="166"/>
      <c r="BA828" s="166"/>
      <c r="BB828" s="166"/>
      <c r="BC828" s="166"/>
      <c r="BD828" s="166"/>
      <c r="BE828" s="166"/>
      <c r="BF828" s="166"/>
      <c r="BG828" s="166"/>
      <c r="BH828" s="166"/>
      <c r="BI828" s="166"/>
      <c r="BJ828" s="166"/>
      <c r="BK828" s="166"/>
      <c r="BL828" s="166"/>
      <c r="BM828" s="166"/>
      <c r="BN828" s="166"/>
      <c r="BO828" s="166"/>
      <c r="BP828" s="166"/>
      <c r="BQ828" s="166"/>
      <c r="BR828" s="166"/>
      <c r="BS828" s="166"/>
      <c r="BT828" s="166"/>
      <c r="BU828" s="166"/>
      <c r="BV828" s="166"/>
      <c r="BW828" s="166"/>
      <c r="BX828" s="166"/>
      <c r="BY828" s="166"/>
      <c r="BZ828" s="166"/>
      <c r="CA828" s="166"/>
      <c r="CB828" s="166"/>
      <c r="CC828" s="166"/>
      <c r="CD828" s="166"/>
      <c r="CE828" s="166"/>
      <c r="CF828" s="166"/>
      <c r="CG828" s="166"/>
      <c r="CH828" s="166"/>
      <c r="CI828" s="166"/>
      <c r="CJ828" s="166"/>
      <c r="CK828" s="166"/>
      <c r="CL828" s="166"/>
      <c r="CM828" s="166"/>
      <c r="CN828" s="166"/>
      <c r="CO828" s="166"/>
      <c r="CP828" s="166"/>
      <c r="CQ828" s="166"/>
      <c r="CR828" s="166"/>
      <c r="CS828" s="166"/>
      <c r="CT828" s="166"/>
      <c r="CU828" s="166"/>
      <c r="CV828" s="166"/>
      <c r="CW828" s="166"/>
      <c r="CX828" s="166"/>
      <c r="CY828" s="166"/>
      <c r="CZ828" s="166"/>
    </row>
    <row r="829" spans="1:104" ht="11.25" customHeight="1" x14ac:dyDescent="0.2">
      <c r="A829" s="166"/>
      <c r="B829" s="166"/>
      <c r="C829" s="166"/>
      <c r="D829" s="166"/>
      <c r="E829" s="166"/>
      <c r="F829" s="166"/>
      <c r="G829" s="166"/>
      <c r="H829" s="166"/>
      <c r="I829" s="166"/>
      <c r="J829" s="166"/>
      <c r="K829" s="166"/>
      <c r="L829" s="166"/>
      <c r="M829" s="166"/>
      <c r="N829" s="166"/>
      <c r="O829" s="166"/>
      <c r="P829" s="166"/>
      <c r="Q829" s="166"/>
      <c r="R829" s="166"/>
      <c r="S829" s="166"/>
      <c r="T829" s="168"/>
      <c r="U829" s="169"/>
      <c r="V829" s="169"/>
      <c r="W829" s="166"/>
      <c r="X829" s="166"/>
      <c r="Y829" s="166"/>
      <c r="Z829" s="166"/>
      <c r="AA829" s="166"/>
      <c r="AB829" s="166"/>
      <c r="AC829" s="166"/>
      <c r="AD829" s="166"/>
      <c r="AE829" s="166"/>
      <c r="AF829" s="166"/>
      <c r="AG829" s="166"/>
      <c r="AH829" s="166"/>
      <c r="AI829" s="166"/>
      <c r="AJ829" s="166"/>
      <c r="AK829" s="166"/>
      <c r="AL829" s="166"/>
      <c r="AM829" s="166"/>
      <c r="AN829" s="166"/>
      <c r="AO829" s="166"/>
      <c r="AP829" s="166"/>
      <c r="AQ829" s="166"/>
      <c r="AR829" s="166"/>
      <c r="AS829" s="166"/>
      <c r="AT829" s="166"/>
      <c r="AU829" s="166"/>
      <c r="AV829" s="166"/>
      <c r="AW829" s="166"/>
      <c r="AX829" s="166"/>
      <c r="AY829" s="166"/>
      <c r="AZ829" s="166"/>
      <c r="BA829" s="166"/>
      <c r="BB829" s="166"/>
      <c r="BC829" s="166"/>
      <c r="BD829" s="166"/>
      <c r="BE829" s="166"/>
      <c r="BF829" s="166"/>
      <c r="BG829" s="166"/>
      <c r="BH829" s="166"/>
      <c r="BI829" s="166"/>
      <c r="BJ829" s="166"/>
      <c r="BK829" s="166"/>
      <c r="BL829" s="166"/>
      <c r="BM829" s="166"/>
      <c r="BN829" s="166"/>
      <c r="BO829" s="166"/>
      <c r="BP829" s="166"/>
      <c r="BQ829" s="166"/>
      <c r="BR829" s="166"/>
      <c r="BS829" s="166"/>
      <c r="BT829" s="166"/>
      <c r="BU829" s="166"/>
      <c r="BV829" s="166"/>
      <c r="BW829" s="166"/>
      <c r="BX829" s="166"/>
      <c r="BY829" s="166"/>
      <c r="BZ829" s="166"/>
      <c r="CA829" s="166"/>
      <c r="CB829" s="166"/>
      <c r="CC829" s="166"/>
      <c r="CD829" s="166"/>
      <c r="CE829" s="166"/>
      <c r="CF829" s="166"/>
      <c r="CG829" s="166"/>
      <c r="CH829" s="166"/>
      <c r="CI829" s="166"/>
      <c r="CJ829" s="166"/>
      <c r="CK829" s="166"/>
      <c r="CL829" s="166"/>
      <c r="CM829" s="166"/>
      <c r="CN829" s="166"/>
      <c r="CO829" s="166"/>
      <c r="CP829" s="166"/>
      <c r="CQ829" s="166"/>
      <c r="CR829" s="166"/>
      <c r="CS829" s="166"/>
      <c r="CT829" s="166"/>
      <c r="CU829" s="166"/>
      <c r="CV829" s="166"/>
      <c r="CW829" s="166"/>
      <c r="CX829" s="166"/>
      <c r="CY829" s="166"/>
      <c r="CZ829" s="166"/>
    </row>
    <row r="830" spans="1:104" ht="11.25" customHeight="1" x14ac:dyDescent="0.2">
      <c r="A830" s="166"/>
      <c r="B830" s="166"/>
      <c r="C830" s="166"/>
      <c r="D830" s="166"/>
      <c r="E830" s="166"/>
      <c r="F830" s="166"/>
      <c r="G830" s="166"/>
      <c r="H830" s="166"/>
      <c r="I830" s="166"/>
      <c r="J830" s="166"/>
      <c r="K830" s="166"/>
      <c r="L830" s="166"/>
      <c r="M830" s="166"/>
      <c r="N830" s="166"/>
      <c r="O830" s="166"/>
      <c r="P830" s="166"/>
      <c r="Q830" s="166"/>
      <c r="R830" s="166"/>
      <c r="S830" s="166"/>
      <c r="T830" s="168"/>
      <c r="U830" s="169"/>
      <c r="V830" s="169"/>
      <c r="W830" s="166"/>
      <c r="X830" s="166"/>
      <c r="Y830" s="166"/>
      <c r="Z830" s="166"/>
      <c r="AA830" s="166"/>
      <c r="AB830" s="166"/>
      <c r="AC830" s="166"/>
      <c r="AD830" s="166"/>
      <c r="AE830" s="166"/>
      <c r="AF830" s="166"/>
      <c r="AG830" s="166"/>
      <c r="AH830" s="166"/>
      <c r="AI830" s="166"/>
      <c r="AJ830" s="166"/>
      <c r="AK830" s="166"/>
      <c r="AL830" s="166"/>
      <c r="AM830" s="166"/>
      <c r="AN830" s="166"/>
      <c r="AO830" s="166"/>
      <c r="AP830" s="166"/>
      <c r="AQ830" s="166"/>
      <c r="AR830" s="166"/>
      <c r="AS830" s="166"/>
      <c r="AT830" s="166"/>
      <c r="AU830" s="166"/>
      <c r="AV830" s="166"/>
      <c r="AW830" s="166"/>
      <c r="AX830" s="166"/>
      <c r="AY830" s="166"/>
      <c r="AZ830" s="166"/>
      <c r="BA830" s="166"/>
      <c r="BB830" s="166"/>
      <c r="BC830" s="166"/>
      <c r="BD830" s="166"/>
      <c r="BE830" s="166"/>
      <c r="BF830" s="166"/>
      <c r="BG830" s="166"/>
      <c r="BH830" s="166"/>
      <c r="BI830" s="166"/>
      <c r="BJ830" s="166"/>
      <c r="BK830" s="166"/>
      <c r="BL830" s="166"/>
      <c r="BM830" s="166"/>
      <c r="BN830" s="166"/>
      <c r="BO830" s="166"/>
      <c r="BP830" s="166"/>
      <c r="BQ830" s="166"/>
      <c r="BR830" s="166"/>
      <c r="BS830" s="166"/>
      <c r="BT830" s="166"/>
      <c r="BU830" s="166"/>
      <c r="BV830" s="166"/>
      <c r="BW830" s="166"/>
      <c r="BX830" s="166"/>
      <c r="BY830" s="166"/>
      <c r="BZ830" s="166"/>
      <c r="CA830" s="166"/>
      <c r="CB830" s="166"/>
      <c r="CC830" s="166"/>
      <c r="CD830" s="166"/>
      <c r="CE830" s="166"/>
      <c r="CF830" s="166"/>
      <c r="CG830" s="166"/>
      <c r="CH830" s="166"/>
      <c r="CI830" s="166"/>
      <c r="CJ830" s="166"/>
      <c r="CK830" s="166"/>
      <c r="CL830" s="166"/>
      <c r="CM830" s="166"/>
      <c r="CN830" s="166"/>
      <c r="CO830" s="166"/>
      <c r="CP830" s="166"/>
      <c r="CQ830" s="166"/>
      <c r="CR830" s="166"/>
      <c r="CS830" s="166"/>
      <c r="CT830" s="166"/>
      <c r="CU830" s="166"/>
      <c r="CV830" s="166"/>
      <c r="CW830" s="166"/>
      <c r="CX830" s="166"/>
      <c r="CY830" s="166"/>
      <c r="CZ830" s="166"/>
    </row>
    <row r="831" spans="1:104" ht="11.25" customHeight="1" x14ac:dyDescent="0.2">
      <c r="A831" s="166"/>
      <c r="B831" s="166"/>
      <c r="C831" s="166"/>
      <c r="D831" s="166"/>
      <c r="E831" s="166"/>
      <c r="F831" s="166"/>
      <c r="G831" s="166"/>
      <c r="H831" s="166"/>
      <c r="I831" s="166"/>
      <c r="J831" s="166"/>
      <c r="K831" s="166"/>
      <c r="L831" s="166"/>
      <c r="M831" s="166"/>
      <c r="N831" s="166"/>
      <c r="O831" s="166"/>
      <c r="P831" s="166"/>
      <c r="Q831" s="166"/>
      <c r="R831" s="166"/>
      <c r="S831" s="166"/>
      <c r="T831" s="168"/>
      <c r="U831" s="169"/>
      <c r="V831" s="169"/>
      <c r="W831" s="166"/>
      <c r="X831" s="166"/>
      <c r="Y831" s="166"/>
      <c r="Z831" s="166"/>
      <c r="AA831" s="166"/>
      <c r="AB831" s="166"/>
      <c r="AC831" s="166"/>
      <c r="AD831" s="166"/>
      <c r="AE831" s="166"/>
      <c r="AF831" s="166"/>
      <c r="AG831" s="166"/>
      <c r="AH831" s="166"/>
      <c r="AI831" s="166"/>
      <c r="AJ831" s="166"/>
      <c r="AK831" s="166"/>
      <c r="AL831" s="166"/>
      <c r="AM831" s="166"/>
      <c r="AN831" s="166"/>
      <c r="AO831" s="166"/>
      <c r="AP831" s="166"/>
      <c r="AQ831" s="166"/>
      <c r="AR831" s="166"/>
      <c r="AS831" s="166"/>
      <c r="AT831" s="166"/>
      <c r="AU831" s="166"/>
      <c r="AV831" s="166"/>
      <c r="AW831" s="166"/>
      <c r="AX831" s="166"/>
      <c r="AY831" s="166"/>
      <c r="AZ831" s="166"/>
      <c r="BA831" s="166"/>
      <c r="BB831" s="166"/>
      <c r="BC831" s="166"/>
      <c r="BD831" s="166"/>
      <c r="BE831" s="166"/>
      <c r="BF831" s="166"/>
      <c r="BG831" s="166"/>
      <c r="BH831" s="166"/>
      <c r="BI831" s="166"/>
      <c r="BJ831" s="166"/>
      <c r="BK831" s="166"/>
      <c r="BL831" s="166"/>
      <c r="BM831" s="166"/>
      <c r="BN831" s="166"/>
      <c r="BO831" s="166"/>
      <c r="BP831" s="166"/>
      <c r="BQ831" s="166"/>
      <c r="BR831" s="166"/>
      <c r="BS831" s="166"/>
      <c r="BT831" s="166"/>
      <c r="BU831" s="166"/>
      <c r="BV831" s="166"/>
      <c r="BW831" s="166"/>
      <c r="BX831" s="166"/>
      <c r="BY831" s="166"/>
      <c r="BZ831" s="166"/>
      <c r="CA831" s="166"/>
      <c r="CB831" s="166"/>
      <c r="CC831" s="166"/>
      <c r="CD831" s="166"/>
      <c r="CE831" s="166"/>
      <c r="CF831" s="166"/>
      <c r="CG831" s="166"/>
      <c r="CH831" s="166"/>
      <c r="CI831" s="166"/>
      <c r="CJ831" s="166"/>
      <c r="CK831" s="166"/>
      <c r="CL831" s="166"/>
      <c r="CM831" s="166"/>
      <c r="CN831" s="166"/>
      <c r="CO831" s="166"/>
      <c r="CP831" s="166"/>
      <c r="CQ831" s="166"/>
      <c r="CR831" s="166"/>
      <c r="CS831" s="166"/>
      <c r="CT831" s="166"/>
      <c r="CU831" s="166"/>
      <c r="CV831" s="166"/>
      <c r="CW831" s="166"/>
      <c r="CX831" s="166"/>
      <c r="CY831" s="166"/>
      <c r="CZ831" s="166"/>
    </row>
    <row r="832" spans="1:104" ht="11.25" customHeight="1" x14ac:dyDescent="0.2">
      <c r="A832" s="166"/>
      <c r="B832" s="166"/>
      <c r="C832" s="166"/>
      <c r="D832" s="166"/>
      <c r="E832" s="166"/>
      <c r="F832" s="166"/>
      <c r="G832" s="166"/>
      <c r="H832" s="166"/>
      <c r="I832" s="166"/>
      <c r="J832" s="166"/>
      <c r="K832" s="166"/>
      <c r="L832" s="166"/>
      <c r="M832" s="166"/>
      <c r="N832" s="166"/>
      <c r="O832" s="166"/>
      <c r="P832" s="166"/>
      <c r="Q832" s="166"/>
      <c r="R832" s="166"/>
      <c r="S832" s="166"/>
      <c r="T832" s="168"/>
      <c r="U832" s="169"/>
      <c r="V832" s="169"/>
      <c r="W832" s="166"/>
      <c r="X832" s="166"/>
      <c r="Y832" s="166"/>
      <c r="Z832" s="166"/>
      <c r="AA832" s="166"/>
      <c r="AB832" s="166"/>
      <c r="AC832" s="166"/>
      <c r="AD832" s="166"/>
      <c r="AE832" s="166"/>
      <c r="AF832" s="166"/>
      <c r="AG832" s="166"/>
      <c r="AH832" s="166"/>
      <c r="AI832" s="166"/>
      <c r="AJ832" s="166"/>
      <c r="AK832" s="166"/>
      <c r="AL832" s="166"/>
      <c r="AM832" s="166"/>
      <c r="AN832" s="166"/>
      <c r="AO832" s="166"/>
      <c r="AP832" s="166"/>
      <c r="AQ832" s="166"/>
      <c r="AR832" s="166"/>
      <c r="AS832" s="166"/>
      <c r="AT832" s="166"/>
      <c r="AU832" s="166"/>
      <c r="AV832" s="166"/>
      <c r="AW832" s="166"/>
      <c r="AX832" s="166"/>
      <c r="AY832" s="166"/>
      <c r="AZ832" s="166"/>
      <c r="BA832" s="166"/>
      <c r="BB832" s="166"/>
      <c r="BC832" s="166"/>
      <c r="BD832" s="166"/>
      <c r="BE832" s="166"/>
      <c r="BF832" s="166"/>
      <c r="BG832" s="166"/>
      <c r="BH832" s="166"/>
      <c r="BI832" s="166"/>
      <c r="BJ832" s="166"/>
      <c r="BK832" s="166"/>
      <c r="BL832" s="166"/>
      <c r="BM832" s="166"/>
      <c r="BN832" s="166"/>
      <c r="BO832" s="166"/>
      <c r="BP832" s="166"/>
      <c r="BQ832" s="166"/>
      <c r="BR832" s="166"/>
      <c r="BS832" s="166"/>
      <c r="BT832" s="166"/>
      <c r="BU832" s="166"/>
      <c r="BV832" s="166"/>
      <c r="BW832" s="166"/>
      <c r="BX832" s="166"/>
      <c r="BY832" s="166"/>
      <c r="BZ832" s="166"/>
      <c r="CA832" s="166"/>
      <c r="CB832" s="166"/>
      <c r="CC832" s="166"/>
      <c r="CD832" s="166"/>
      <c r="CE832" s="166"/>
      <c r="CF832" s="166"/>
      <c r="CG832" s="166"/>
      <c r="CH832" s="166"/>
      <c r="CI832" s="166"/>
      <c r="CJ832" s="166"/>
      <c r="CK832" s="166"/>
      <c r="CL832" s="166"/>
      <c r="CM832" s="166"/>
      <c r="CN832" s="166"/>
      <c r="CO832" s="166"/>
      <c r="CP832" s="166"/>
      <c r="CQ832" s="166"/>
      <c r="CR832" s="166"/>
      <c r="CS832" s="166"/>
      <c r="CT832" s="166"/>
      <c r="CU832" s="166"/>
      <c r="CV832" s="166"/>
      <c r="CW832" s="166"/>
      <c r="CX832" s="166"/>
      <c r="CY832" s="166"/>
      <c r="CZ832" s="166"/>
    </row>
    <row r="833" spans="1:104" ht="11.25" customHeight="1" x14ac:dyDescent="0.2">
      <c r="A833" s="166"/>
      <c r="B833" s="166"/>
      <c r="C833" s="166"/>
      <c r="D833" s="166"/>
      <c r="E833" s="166"/>
      <c r="F833" s="166"/>
      <c r="G833" s="166"/>
      <c r="H833" s="166"/>
      <c r="I833" s="166"/>
      <c r="J833" s="166"/>
      <c r="K833" s="166"/>
      <c r="L833" s="166"/>
      <c r="M833" s="166"/>
      <c r="N833" s="166"/>
      <c r="O833" s="166"/>
      <c r="P833" s="166"/>
      <c r="Q833" s="166"/>
      <c r="R833" s="166"/>
      <c r="S833" s="166"/>
      <c r="T833" s="168"/>
      <c r="U833" s="169"/>
      <c r="V833" s="169"/>
      <c r="W833" s="166"/>
      <c r="X833" s="166"/>
      <c r="Y833" s="166"/>
      <c r="Z833" s="166"/>
      <c r="AA833" s="166"/>
      <c r="AB833" s="166"/>
      <c r="AC833" s="166"/>
      <c r="AD833" s="166"/>
      <c r="AE833" s="166"/>
      <c r="AF833" s="166"/>
      <c r="AG833" s="166"/>
      <c r="AH833" s="166"/>
      <c r="AI833" s="166"/>
      <c r="AJ833" s="166"/>
      <c r="AK833" s="166"/>
      <c r="AL833" s="166"/>
      <c r="AM833" s="166"/>
      <c r="AN833" s="166"/>
      <c r="AO833" s="166"/>
      <c r="AP833" s="166"/>
      <c r="AQ833" s="166"/>
      <c r="AR833" s="166"/>
      <c r="AS833" s="166"/>
      <c r="AT833" s="166"/>
      <c r="AU833" s="166"/>
      <c r="AV833" s="166"/>
      <c r="AW833" s="166"/>
      <c r="AX833" s="166"/>
      <c r="AY833" s="166"/>
      <c r="AZ833" s="166"/>
      <c r="BA833" s="166"/>
      <c r="BB833" s="166"/>
      <c r="BC833" s="166"/>
      <c r="BD833" s="166"/>
      <c r="BE833" s="166"/>
      <c r="BF833" s="166"/>
      <c r="BG833" s="166"/>
      <c r="BH833" s="166"/>
      <c r="BI833" s="166"/>
      <c r="BJ833" s="166"/>
      <c r="BK833" s="166"/>
      <c r="BL833" s="166"/>
      <c r="BM833" s="166"/>
      <c r="BN833" s="166"/>
      <c r="BO833" s="166"/>
      <c r="BP833" s="166"/>
      <c r="BQ833" s="166"/>
      <c r="BR833" s="166"/>
      <c r="BS833" s="166"/>
      <c r="BT833" s="166"/>
      <c r="BU833" s="166"/>
      <c r="BV833" s="166"/>
      <c r="BW833" s="166"/>
      <c r="BX833" s="166"/>
      <c r="BY833" s="166"/>
      <c r="BZ833" s="166"/>
      <c r="CA833" s="166"/>
      <c r="CB833" s="166"/>
      <c r="CC833" s="166"/>
      <c r="CD833" s="166"/>
      <c r="CE833" s="166"/>
      <c r="CF833" s="166"/>
      <c r="CG833" s="166"/>
      <c r="CH833" s="166"/>
      <c r="CI833" s="166"/>
      <c r="CJ833" s="166"/>
      <c r="CK833" s="166"/>
      <c r="CL833" s="166"/>
      <c r="CM833" s="166"/>
      <c r="CN833" s="166"/>
      <c r="CO833" s="166"/>
      <c r="CP833" s="166"/>
      <c r="CQ833" s="166"/>
      <c r="CR833" s="166"/>
      <c r="CS833" s="166"/>
      <c r="CT833" s="166"/>
      <c r="CU833" s="166"/>
      <c r="CV833" s="166"/>
      <c r="CW833" s="166"/>
      <c r="CX833" s="166"/>
      <c r="CY833" s="166"/>
      <c r="CZ833" s="166"/>
    </row>
    <row r="834" spans="1:104" ht="11.25" customHeight="1" x14ac:dyDescent="0.2">
      <c r="A834" s="166"/>
      <c r="B834" s="166"/>
      <c r="C834" s="166"/>
      <c r="D834" s="166"/>
      <c r="E834" s="166"/>
      <c r="F834" s="166"/>
      <c r="G834" s="166"/>
      <c r="H834" s="166"/>
      <c r="I834" s="166"/>
      <c r="J834" s="166"/>
      <c r="K834" s="166"/>
      <c r="L834" s="166"/>
      <c r="M834" s="166"/>
      <c r="N834" s="166"/>
      <c r="O834" s="166"/>
      <c r="P834" s="166"/>
      <c r="Q834" s="166"/>
      <c r="R834" s="166"/>
      <c r="S834" s="166"/>
      <c r="T834" s="168"/>
      <c r="U834" s="169"/>
      <c r="V834" s="169"/>
      <c r="W834" s="166"/>
      <c r="X834" s="166"/>
      <c r="Y834" s="166"/>
      <c r="Z834" s="166"/>
      <c r="AA834" s="166"/>
      <c r="AB834" s="166"/>
      <c r="AC834" s="166"/>
      <c r="AD834" s="166"/>
      <c r="AE834" s="166"/>
      <c r="AF834" s="166"/>
      <c r="AG834" s="166"/>
      <c r="AH834" s="166"/>
      <c r="AI834" s="166"/>
      <c r="AJ834" s="166"/>
      <c r="AK834" s="166"/>
      <c r="AL834" s="166"/>
      <c r="AM834" s="166"/>
      <c r="AN834" s="166"/>
      <c r="AO834" s="166"/>
      <c r="AP834" s="166"/>
      <c r="AQ834" s="166"/>
      <c r="AR834" s="166"/>
      <c r="AS834" s="166"/>
      <c r="AT834" s="166"/>
      <c r="AU834" s="166"/>
      <c r="AV834" s="166"/>
      <c r="AW834" s="166"/>
      <c r="AX834" s="166"/>
      <c r="AY834" s="166"/>
      <c r="AZ834" s="166"/>
      <c r="BA834" s="166"/>
      <c r="BB834" s="166"/>
      <c r="BC834" s="166"/>
      <c r="BD834" s="166"/>
      <c r="BE834" s="166"/>
      <c r="BF834" s="166"/>
      <c r="BG834" s="166"/>
      <c r="BH834" s="166"/>
      <c r="BI834" s="166"/>
      <c r="BJ834" s="166"/>
      <c r="BK834" s="166"/>
      <c r="BL834" s="166"/>
      <c r="BM834" s="166"/>
      <c r="BN834" s="166"/>
      <c r="BO834" s="166"/>
      <c r="BP834" s="166"/>
      <c r="BQ834" s="166"/>
      <c r="BR834" s="166"/>
      <c r="BS834" s="166"/>
      <c r="BT834" s="166"/>
      <c r="BU834" s="166"/>
      <c r="BV834" s="166"/>
      <c r="BW834" s="166"/>
      <c r="BX834" s="166"/>
      <c r="BY834" s="166"/>
      <c r="BZ834" s="166"/>
      <c r="CA834" s="166"/>
      <c r="CB834" s="166"/>
      <c r="CC834" s="166"/>
      <c r="CD834" s="166"/>
      <c r="CE834" s="166"/>
      <c r="CF834" s="166"/>
      <c r="CG834" s="166"/>
      <c r="CH834" s="166"/>
      <c r="CI834" s="166"/>
      <c r="CJ834" s="166"/>
      <c r="CK834" s="166"/>
      <c r="CL834" s="166"/>
      <c r="CM834" s="166"/>
      <c r="CN834" s="166"/>
      <c r="CO834" s="166"/>
      <c r="CP834" s="166"/>
      <c r="CQ834" s="166"/>
      <c r="CR834" s="166"/>
      <c r="CS834" s="166"/>
      <c r="CT834" s="166"/>
      <c r="CU834" s="166"/>
      <c r="CV834" s="166"/>
      <c r="CW834" s="166"/>
      <c r="CX834" s="166"/>
      <c r="CY834" s="166"/>
      <c r="CZ834" s="166"/>
    </row>
    <row r="835" spans="1:104" ht="11.25" customHeight="1" x14ac:dyDescent="0.2">
      <c r="A835" s="166"/>
      <c r="B835" s="166"/>
      <c r="C835" s="166"/>
      <c r="D835" s="166"/>
      <c r="E835" s="166"/>
      <c r="F835" s="166"/>
      <c r="G835" s="166"/>
      <c r="H835" s="166"/>
      <c r="I835" s="166"/>
      <c r="J835" s="166"/>
      <c r="K835" s="166"/>
      <c r="L835" s="166"/>
      <c r="M835" s="166"/>
      <c r="N835" s="166"/>
      <c r="O835" s="166"/>
      <c r="P835" s="166"/>
      <c r="Q835" s="166"/>
      <c r="R835" s="166"/>
      <c r="S835" s="166"/>
      <c r="T835" s="168"/>
      <c r="U835" s="169"/>
      <c r="V835" s="169"/>
      <c r="W835" s="166"/>
      <c r="X835" s="166"/>
      <c r="Y835" s="166"/>
      <c r="Z835" s="166"/>
      <c r="AA835" s="166"/>
      <c r="AB835" s="166"/>
      <c r="AC835" s="166"/>
      <c r="AD835" s="166"/>
      <c r="AE835" s="166"/>
      <c r="AF835" s="166"/>
      <c r="AG835" s="166"/>
      <c r="AH835" s="166"/>
      <c r="AI835" s="166"/>
      <c r="AJ835" s="166"/>
      <c r="AK835" s="166"/>
      <c r="AL835" s="166"/>
      <c r="AM835" s="166"/>
      <c r="AN835" s="166"/>
      <c r="AO835" s="166"/>
      <c r="AP835" s="166"/>
      <c r="AQ835" s="166"/>
      <c r="AR835" s="166"/>
      <c r="AS835" s="166"/>
      <c r="AT835" s="166"/>
      <c r="AU835" s="166"/>
      <c r="AV835" s="166"/>
      <c r="AW835" s="166"/>
      <c r="AX835" s="166"/>
      <c r="AY835" s="166"/>
      <c r="AZ835" s="166"/>
      <c r="BA835" s="166"/>
      <c r="BB835" s="166"/>
      <c r="BC835" s="166"/>
      <c r="BD835" s="166"/>
      <c r="BE835" s="166"/>
      <c r="BF835" s="166"/>
      <c r="BG835" s="166"/>
      <c r="BH835" s="166"/>
      <c r="BI835" s="166"/>
      <c r="BJ835" s="166"/>
      <c r="BK835" s="166"/>
      <c r="BL835" s="166"/>
      <c r="BM835" s="166"/>
      <c r="BN835" s="166"/>
      <c r="BO835" s="166"/>
      <c r="BP835" s="166"/>
      <c r="BQ835" s="166"/>
      <c r="BR835" s="166"/>
      <c r="BS835" s="166"/>
      <c r="BT835" s="166"/>
      <c r="BU835" s="166"/>
      <c r="BV835" s="166"/>
      <c r="BW835" s="166"/>
      <c r="BX835" s="166"/>
      <c r="BY835" s="166"/>
      <c r="BZ835" s="166"/>
      <c r="CA835" s="166"/>
      <c r="CB835" s="166"/>
      <c r="CC835" s="166"/>
      <c r="CD835" s="166"/>
      <c r="CE835" s="166"/>
      <c r="CF835" s="166"/>
      <c r="CG835" s="166"/>
      <c r="CH835" s="166"/>
      <c r="CI835" s="166"/>
      <c r="CJ835" s="166"/>
      <c r="CK835" s="166"/>
      <c r="CL835" s="166"/>
      <c r="CM835" s="166"/>
      <c r="CN835" s="166"/>
      <c r="CO835" s="166"/>
      <c r="CP835" s="166"/>
      <c r="CQ835" s="166"/>
      <c r="CR835" s="166"/>
      <c r="CS835" s="166"/>
      <c r="CT835" s="166"/>
      <c r="CU835" s="166"/>
      <c r="CV835" s="166"/>
      <c r="CW835" s="166"/>
      <c r="CX835" s="166"/>
      <c r="CY835" s="166"/>
      <c r="CZ835" s="166"/>
    </row>
    <row r="836" spans="1:104" ht="11.25" customHeight="1" x14ac:dyDescent="0.2">
      <c r="A836" s="166"/>
      <c r="B836" s="166"/>
      <c r="C836" s="166"/>
      <c r="D836" s="166"/>
      <c r="E836" s="166"/>
      <c r="F836" s="166"/>
      <c r="G836" s="166"/>
      <c r="H836" s="166"/>
      <c r="I836" s="166"/>
      <c r="J836" s="166"/>
      <c r="K836" s="166"/>
      <c r="L836" s="166"/>
      <c r="M836" s="166"/>
      <c r="N836" s="166"/>
      <c r="O836" s="166"/>
      <c r="P836" s="166"/>
      <c r="Q836" s="166"/>
      <c r="R836" s="166"/>
      <c r="S836" s="166"/>
      <c r="T836" s="168"/>
      <c r="U836" s="169"/>
      <c r="V836" s="169"/>
      <c r="W836" s="166"/>
      <c r="X836" s="166"/>
      <c r="Y836" s="166"/>
      <c r="Z836" s="166"/>
      <c r="AA836" s="166"/>
      <c r="AB836" s="166"/>
      <c r="AC836" s="166"/>
      <c r="AD836" s="166"/>
      <c r="AE836" s="166"/>
      <c r="AF836" s="166"/>
      <c r="AG836" s="166"/>
      <c r="AH836" s="166"/>
      <c r="AI836" s="166"/>
      <c r="AJ836" s="166"/>
      <c r="AK836" s="166"/>
      <c r="AL836" s="166"/>
      <c r="AM836" s="166"/>
      <c r="AN836" s="166"/>
      <c r="AO836" s="166"/>
      <c r="AP836" s="166"/>
      <c r="AQ836" s="166"/>
      <c r="AR836" s="166"/>
      <c r="AS836" s="166"/>
      <c r="AT836" s="166"/>
      <c r="AU836" s="166"/>
      <c r="AV836" s="166"/>
      <c r="AW836" s="166"/>
      <c r="AX836" s="166"/>
      <c r="AY836" s="166"/>
      <c r="AZ836" s="166"/>
      <c r="BA836" s="166"/>
      <c r="BB836" s="166"/>
      <c r="BC836" s="166"/>
      <c r="BD836" s="166"/>
      <c r="BE836" s="166"/>
      <c r="BF836" s="166"/>
      <c r="BG836" s="166"/>
      <c r="BH836" s="166"/>
      <c r="BI836" s="166"/>
      <c r="BJ836" s="166"/>
      <c r="BK836" s="166"/>
      <c r="BL836" s="166"/>
      <c r="BM836" s="166"/>
      <c r="BN836" s="166"/>
      <c r="BO836" s="166"/>
      <c r="BP836" s="166"/>
      <c r="BQ836" s="166"/>
      <c r="BR836" s="166"/>
      <c r="BS836" s="166"/>
      <c r="BT836" s="166"/>
      <c r="BU836" s="166"/>
      <c r="BV836" s="166"/>
      <c r="BW836" s="166"/>
      <c r="BX836" s="166"/>
      <c r="BY836" s="166"/>
      <c r="BZ836" s="166"/>
      <c r="CA836" s="166"/>
      <c r="CB836" s="166"/>
      <c r="CC836" s="166"/>
      <c r="CD836" s="166"/>
      <c r="CE836" s="166"/>
      <c r="CF836" s="166"/>
      <c r="CG836" s="166"/>
      <c r="CH836" s="166"/>
      <c r="CI836" s="166"/>
      <c r="CJ836" s="166"/>
      <c r="CK836" s="166"/>
      <c r="CL836" s="166"/>
      <c r="CM836" s="166"/>
      <c r="CN836" s="166"/>
      <c r="CO836" s="166"/>
      <c r="CP836" s="166"/>
      <c r="CQ836" s="166"/>
      <c r="CR836" s="166"/>
      <c r="CS836" s="166"/>
      <c r="CT836" s="166"/>
      <c r="CU836" s="166"/>
      <c r="CV836" s="166"/>
      <c r="CW836" s="166"/>
      <c r="CX836" s="166"/>
      <c r="CY836" s="166"/>
      <c r="CZ836" s="166"/>
    </row>
    <row r="837" spans="1:104" ht="11.25" customHeight="1" x14ac:dyDescent="0.2">
      <c r="A837" s="166"/>
      <c r="B837" s="166"/>
      <c r="C837" s="166"/>
      <c r="D837" s="166"/>
      <c r="E837" s="166"/>
      <c r="F837" s="166"/>
      <c r="G837" s="166"/>
      <c r="H837" s="166"/>
      <c r="I837" s="166"/>
      <c r="J837" s="166"/>
      <c r="K837" s="166"/>
      <c r="L837" s="166"/>
      <c r="M837" s="166"/>
      <c r="N837" s="166"/>
      <c r="O837" s="166"/>
      <c r="P837" s="166"/>
      <c r="Q837" s="166"/>
      <c r="R837" s="166"/>
      <c r="S837" s="166"/>
      <c r="T837" s="168"/>
      <c r="U837" s="169"/>
      <c r="V837" s="169"/>
      <c r="W837" s="166"/>
      <c r="X837" s="166"/>
      <c r="Y837" s="166"/>
      <c r="Z837" s="166"/>
      <c r="AA837" s="166"/>
      <c r="AB837" s="166"/>
      <c r="AC837" s="166"/>
      <c r="AD837" s="166"/>
      <c r="AE837" s="166"/>
      <c r="AF837" s="166"/>
      <c r="AG837" s="166"/>
      <c r="AH837" s="166"/>
      <c r="AI837" s="166"/>
      <c r="AJ837" s="166"/>
      <c r="AK837" s="166"/>
      <c r="AL837" s="166"/>
      <c r="AM837" s="166"/>
      <c r="AN837" s="166"/>
      <c r="AO837" s="166"/>
      <c r="AP837" s="166"/>
      <c r="AQ837" s="166"/>
      <c r="AR837" s="166"/>
      <c r="AS837" s="166"/>
      <c r="AT837" s="166"/>
      <c r="AU837" s="166"/>
      <c r="AV837" s="166"/>
      <c r="AW837" s="166"/>
      <c r="AX837" s="166"/>
      <c r="AY837" s="166"/>
      <c r="AZ837" s="166"/>
      <c r="BA837" s="166"/>
      <c r="BB837" s="166"/>
      <c r="BC837" s="166"/>
      <c r="BD837" s="166"/>
      <c r="BE837" s="166"/>
      <c r="BF837" s="166"/>
      <c r="BG837" s="166"/>
      <c r="BH837" s="166"/>
      <c r="BI837" s="166"/>
      <c r="BJ837" s="166"/>
      <c r="BK837" s="166"/>
      <c r="BL837" s="166"/>
      <c r="BM837" s="166"/>
      <c r="BN837" s="166"/>
      <c r="BO837" s="166"/>
      <c r="BP837" s="166"/>
      <c r="BQ837" s="166"/>
      <c r="BR837" s="166"/>
      <c r="BS837" s="166"/>
      <c r="BT837" s="166"/>
      <c r="BU837" s="166"/>
      <c r="BV837" s="166"/>
      <c r="BW837" s="166"/>
      <c r="BX837" s="166"/>
      <c r="BY837" s="166"/>
      <c r="BZ837" s="166"/>
      <c r="CA837" s="166"/>
      <c r="CB837" s="166"/>
      <c r="CC837" s="166"/>
      <c r="CD837" s="166"/>
      <c r="CE837" s="166"/>
      <c r="CF837" s="166"/>
      <c r="CG837" s="166"/>
      <c r="CH837" s="166"/>
      <c r="CI837" s="166"/>
      <c r="CJ837" s="166"/>
      <c r="CK837" s="166"/>
      <c r="CL837" s="166"/>
      <c r="CM837" s="166"/>
      <c r="CN837" s="166"/>
      <c r="CO837" s="166"/>
      <c r="CP837" s="166"/>
      <c r="CQ837" s="166"/>
      <c r="CR837" s="166"/>
      <c r="CS837" s="166"/>
      <c r="CT837" s="166"/>
      <c r="CU837" s="166"/>
      <c r="CV837" s="166"/>
      <c r="CW837" s="166"/>
      <c r="CX837" s="166"/>
      <c r="CY837" s="166"/>
      <c r="CZ837" s="166"/>
    </row>
    <row r="838" spans="1:104" ht="11.25" customHeight="1" x14ac:dyDescent="0.2">
      <c r="A838" s="166"/>
      <c r="B838" s="166"/>
      <c r="C838" s="166"/>
      <c r="D838" s="166"/>
      <c r="E838" s="166"/>
      <c r="F838" s="166"/>
      <c r="G838" s="166"/>
      <c r="H838" s="166"/>
      <c r="I838" s="166"/>
      <c r="J838" s="166"/>
      <c r="K838" s="166"/>
      <c r="L838" s="166"/>
      <c r="M838" s="166"/>
      <c r="N838" s="166"/>
      <c r="O838" s="166"/>
      <c r="P838" s="166"/>
      <c r="Q838" s="166"/>
      <c r="R838" s="166"/>
      <c r="S838" s="166"/>
      <c r="T838" s="168"/>
      <c r="U838" s="169"/>
      <c r="V838" s="169"/>
      <c r="W838" s="166"/>
      <c r="X838" s="166"/>
      <c r="Y838" s="166"/>
      <c r="Z838" s="166"/>
      <c r="AA838" s="166"/>
      <c r="AB838" s="166"/>
      <c r="AC838" s="166"/>
      <c r="AD838" s="166"/>
      <c r="AE838" s="166"/>
      <c r="AF838" s="166"/>
      <c r="AG838" s="166"/>
      <c r="AH838" s="166"/>
      <c r="AI838" s="166"/>
      <c r="AJ838" s="166"/>
      <c r="AK838" s="166"/>
      <c r="AL838" s="166"/>
      <c r="AM838" s="166"/>
      <c r="AN838" s="166"/>
      <c r="AO838" s="166"/>
      <c r="AP838" s="166"/>
      <c r="AQ838" s="166"/>
      <c r="AR838" s="166"/>
      <c r="AS838" s="166"/>
      <c r="AT838" s="166"/>
      <c r="AU838" s="166"/>
      <c r="AV838" s="166"/>
      <c r="AW838" s="166"/>
      <c r="AX838" s="166"/>
      <c r="AY838" s="166"/>
      <c r="AZ838" s="166"/>
      <c r="BA838" s="166"/>
      <c r="BB838" s="166"/>
      <c r="BC838" s="166"/>
      <c r="BD838" s="166"/>
      <c r="BE838" s="166"/>
      <c r="BF838" s="166"/>
      <c r="BG838" s="166"/>
      <c r="BH838" s="166"/>
      <c r="BI838" s="166"/>
      <c r="BJ838" s="166"/>
      <c r="BK838" s="166"/>
      <c r="BL838" s="166"/>
      <c r="BM838" s="166"/>
      <c r="BN838" s="166"/>
      <c r="BO838" s="166"/>
      <c r="BP838" s="166"/>
      <c r="BQ838" s="166"/>
      <c r="BR838" s="166"/>
      <c r="BS838" s="166"/>
      <c r="BT838" s="166"/>
      <c r="BU838" s="166"/>
      <c r="BV838" s="166"/>
      <c r="BW838" s="166"/>
      <c r="BX838" s="166"/>
      <c r="BY838" s="166"/>
      <c r="BZ838" s="166"/>
      <c r="CA838" s="166"/>
      <c r="CB838" s="166"/>
      <c r="CC838" s="166"/>
      <c r="CD838" s="166"/>
      <c r="CE838" s="166"/>
      <c r="CF838" s="166"/>
      <c r="CG838" s="166"/>
      <c r="CH838" s="166"/>
      <c r="CI838" s="166"/>
      <c r="CJ838" s="166"/>
      <c r="CK838" s="166"/>
      <c r="CL838" s="166"/>
      <c r="CM838" s="166"/>
      <c r="CN838" s="166"/>
      <c r="CO838" s="166"/>
      <c r="CP838" s="166"/>
      <c r="CQ838" s="166"/>
      <c r="CR838" s="166"/>
      <c r="CS838" s="166"/>
      <c r="CT838" s="166"/>
      <c r="CU838" s="166"/>
      <c r="CV838" s="166"/>
      <c r="CW838" s="166"/>
      <c r="CX838" s="166"/>
      <c r="CY838" s="166"/>
      <c r="CZ838" s="166"/>
    </row>
    <row r="839" spans="1:104" ht="11.25" customHeight="1" x14ac:dyDescent="0.2">
      <c r="A839" s="166"/>
      <c r="B839" s="166"/>
      <c r="C839" s="166"/>
      <c r="D839" s="166"/>
      <c r="E839" s="166"/>
      <c r="F839" s="166"/>
      <c r="G839" s="166"/>
      <c r="H839" s="166"/>
      <c r="I839" s="166"/>
      <c r="J839" s="166"/>
      <c r="K839" s="166"/>
      <c r="L839" s="166"/>
      <c r="M839" s="166"/>
      <c r="N839" s="166"/>
      <c r="O839" s="166"/>
      <c r="P839" s="166"/>
      <c r="Q839" s="166"/>
      <c r="R839" s="166"/>
      <c r="S839" s="166"/>
      <c r="T839" s="168"/>
      <c r="U839" s="169"/>
      <c r="V839" s="169"/>
      <c r="W839" s="166"/>
      <c r="X839" s="166"/>
      <c r="Y839" s="166"/>
      <c r="Z839" s="166"/>
      <c r="AA839" s="166"/>
      <c r="AB839" s="166"/>
      <c r="AC839" s="166"/>
      <c r="AD839" s="166"/>
      <c r="AE839" s="166"/>
      <c r="AF839" s="166"/>
      <c r="AG839" s="166"/>
      <c r="AH839" s="166"/>
      <c r="AI839" s="166"/>
      <c r="AJ839" s="166"/>
      <c r="AK839" s="166"/>
      <c r="AL839" s="166"/>
      <c r="AM839" s="166"/>
      <c r="AN839" s="166"/>
      <c r="AO839" s="166"/>
      <c r="AP839" s="166"/>
      <c r="AQ839" s="166"/>
      <c r="AR839" s="166"/>
      <c r="AS839" s="166"/>
      <c r="AT839" s="166"/>
      <c r="AU839" s="166"/>
      <c r="AV839" s="166"/>
      <c r="AW839" s="166"/>
      <c r="AX839" s="166"/>
      <c r="AY839" s="166"/>
      <c r="AZ839" s="166"/>
      <c r="BA839" s="166"/>
      <c r="BB839" s="166"/>
      <c r="BC839" s="166"/>
      <c r="BD839" s="166"/>
      <c r="BE839" s="166"/>
      <c r="BF839" s="166"/>
      <c r="BG839" s="166"/>
      <c r="BH839" s="166"/>
      <c r="BI839" s="166"/>
      <c r="BJ839" s="166"/>
      <c r="BK839" s="166"/>
      <c r="BL839" s="166"/>
      <c r="BM839" s="166"/>
      <c r="BN839" s="166"/>
      <c r="BO839" s="166"/>
      <c r="BP839" s="166"/>
      <c r="BQ839" s="166"/>
      <c r="BR839" s="166"/>
      <c r="BS839" s="166"/>
      <c r="BT839" s="166"/>
      <c r="BU839" s="166"/>
      <c r="BV839" s="166"/>
      <c r="BW839" s="166"/>
      <c r="BX839" s="166"/>
      <c r="BY839" s="166"/>
      <c r="BZ839" s="166"/>
      <c r="CA839" s="166"/>
      <c r="CB839" s="166"/>
      <c r="CC839" s="166"/>
      <c r="CD839" s="166"/>
      <c r="CE839" s="166"/>
      <c r="CF839" s="166"/>
      <c r="CG839" s="166"/>
      <c r="CH839" s="166"/>
      <c r="CI839" s="166"/>
      <c r="CJ839" s="166"/>
      <c r="CK839" s="166"/>
      <c r="CL839" s="166"/>
      <c r="CM839" s="166"/>
      <c r="CN839" s="166"/>
      <c r="CO839" s="166"/>
      <c r="CP839" s="166"/>
      <c r="CQ839" s="166"/>
      <c r="CR839" s="166"/>
      <c r="CS839" s="166"/>
      <c r="CT839" s="166"/>
      <c r="CU839" s="166"/>
      <c r="CV839" s="166"/>
      <c r="CW839" s="166"/>
      <c r="CX839" s="166"/>
      <c r="CY839" s="166"/>
      <c r="CZ839" s="166"/>
    </row>
    <row r="840" spans="1:104" ht="11.25" customHeight="1" x14ac:dyDescent="0.2">
      <c r="A840" s="166"/>
      <c r="B840" s="166"/>
      <c r="C840" s="166"/>
      <c r="D840" s="166"/>
      <c r="E840" s="166"/>
      <c r="F840" s="166"/>
      <c r="G840" s="166"/>
      <c r="H840" s="166"/>
      <c r="I840" s="166"/>
      <c r="J840" s="166"/>
      <c r="K840" s="166"/>
      <c r="L840" s="166"/>
      <c r="M840" s="166"/>
      <c r="N840" s="166"/>
      <c r="O840" s="166"/>
      <c r="P840" s="166"/>
      <c r="Q840" s="166"/>
      <c r="R840" s="166"/>
      <c r="S840" s="166"/>
      <c r="T840" s="168"/>
      <c r="U840" s="169"/>
      <c r="V840" s="169"/>
      <c r="W840" s="166"/>
      <c r="X840" s="166"/>
      <c r="Y840" s="166"/>
      <c r="Z840" s="166"/>
      <c r="AA840" s="166"/>
      <c r="AB840" s="166"/>
      <c r="AC840" s="166"/>
      <c r="AD840" s="166"/>
      <c r="AE840" s="166"/>
      <c r="AF840" s="166"/>
      <c r="AG840" s="166"/>
      <c r="AH840" s="166"/>
      <c r="AI840" s="166"/>
      <c r="AJ840" s="166"/>
      <c r="AK840" s="166"/>
      <c r="AL840" s="166"/>
      <c r="AM840" s="166"/>
      <c r="AN840" s="166"/>
      <c r="AO840" s="166"/>
      <c r="AP840" s="166"/>
      <c r="AQ840" s="166"/>
      <c r="AR840" s="166"/>
      <c r="AS840" s="166"/>
      <c r="AT840" s="166"/>
      <c r="AU840" s="166"/>
      <c r="AV840" s="166"/>
      <c r="AW840" s="166"/>
      <c r="AX840" s="166"/>
      <c r="AY840" s="166"/>
      <c r="AZ840" s="166"/>
      <c r="BA840" s="166"/>
      <c r="BB840" s="166"/>
      <c r="BC840" s="166"/>
      <c r="BD840" s="166"/>
      <c r="BE840" s="166"/>
      <c r="BF840" s="166"/>
      <c r="BG840" s="166"/>
      <c r="BH840" s="166"/>
      <c r="BI840" s="166"/>
      <c r="BJ840" s="166"/>
      <c r="BK840" s="166"/>
      <c r="BL840" s="166"/>
      <c r="BM840" s="166"/>
      <c r="BN840" s="166"/>
      <c r="BO840" s="166"/>
      <c r="BP840" s="166"/>
      <c r="BQ840" s="166"/>
      <c r="BR840" s="166"/>
      <c r="BS840" s="166"/>
      <c r="BT840" s="166"/>
      <c r="BU840" s="166"/>
      <c r="BV840" s="166"/>
      <c r="BW840" s="166"/>
      <c r="BX840" s="166"/>
      <c r="BY840" s="166"/>
      <c r="BZ840" s="166"/>
      <c r="CA840" s="166"/>
      <c r="CB840" s="166"/>
      <c r="CC840" s="166"/>
      <c r="CD840" s="166"/>
      <c r="CE840" s="166"/>
      <c r="CF840" s="166"/>
      <c r="CG840" s="166"/>
      <c r="CH840" s="166"/>
      <c r="CI840" s="166"/>
      <c r="CJ840" s="166"/>
      <c r="CK840" s="166"/>
      <c r="CL840" s="166"/>
      <c r="CM840" s="166"/>
      <c r="CN840" s="166"/>
      <c r="CO840" s="166"/>
      <c r="CP840" s="166"/>
      <c r="CQ840" s="166"/>
      <c r="CR840" s="166"/>
      <c r="CS840" s="166"/>
      <c r="CT840" s="166"/>
      <c r="CU840" s="166"/>
      <c r="CV840" s="166"/>
      <c r="CW840" s="166"/>
      <c r="CX840" s="166"/>
      <c r="CY840" s="166"/>
      <c r="CZ840" s="166"/>
    </row>
    <row r="841" spans="1:104" ht="11.25" customHeight="1" x14ac:dyDescent="0.2">
      <c r="A841" s="166"/>
      <c r="B841" s="166"/>
      <c r="C841" s="166"/>
      <c r="D841" s="166"/>
      <c r="E841" s="166"/>
      <c r="F841" s="166"/>
      <c r="G841" s="166"/>
      <c r="H841" s="166"/>
      <c r="I841" s="166"/>
      <c r="J841" s="166"/>
      <c r="K841" s="166"/>
      <c r="L841" s="166"/>
      <c r="M841" s="166"/>
      <c r="N841" s="166"/>
      <c r="O841" s="166"/>
      <c r="P841" s="166"/>
      <c r="Q841" s="166"/>
      <c r="R841" s="166"/>
      <c r="S841" s="166"/>
      <c r="T841" s="168"/>
      <c r="U841" s="169"/>
      <c r="V841" s="169"/>
      <c r="W841" s="166"/>
      <c r="X841" s="166"/>
      <c r="Y841" s="166"/>
      <c r="Z841" s="166"/>
      <c r="AA841" s="166"/>
      <c r="AB841" s="166"/>
      <c r="AC841" s="166"/>
      <c r="AD841" s="166"/>
      <c r="AE841" s="166"/>
      <c r="AF841" s="166"/>
      <c r="AG841" s="166"/>
      <c r="AH841" s="166"/>
      <c r="AI841" s="166"/>
      <c r="AJ841" s="166"/>
      <c r="AK841" s="166"/>
      <c r="AL841" s="166"/>
      <c r="AM841" s="166"/>
      <c r="AN841" s="166"/>
      <c r="AO841" s="166"/>
      <c r="AP841" s="166"/>
      <c r="AQ841" s="166"/>
      <c r="AR841" s="166"/>
      <c r="AS841" s="166"/>
      <c r="AT841" s="166"/>
      <c r="AU841" s="166"/>
      <c r="AV841" s="166"/>
      <c r="AW841" s="166"/>
      <c r="AX841" s="166"/>
      <c r="AY841" s="166"/>
      <c r="AZ841" s="166"/>
      <c r="BA841" s="166"/>
      <c r="BB841" s="166"/>
      <c r="BC841" s="166"/>
      <c r="BD841" s="166"/>
      <c r="BE841" s="166"/>
      <c r="BF841" s="166"/>
      <c r="BG841" s="166"/>
      <c r="BH841" s="166"/>
      <c r="BI841" s="166"/>
      <c r="BJ841" s="166"/>
      <c r="BK841" s="166"/>
      <c r="BL841" s="166"/>
      <c r="BM841" s="166"/>
      <c r="BN841" s="166"/>
      <c r="BO841" s="166"/>
      <c r="BP841" s="166"/>
      <c r="BQ841" s="166"/>
      <c r="BR841" s="166"/>
      <c r="BS841" s="166"/>
      <c r="BT841" s="166"/>
      <c r="BU841" s="166"/>
      <c r="BV841" s="166"/>
      <c r="BW841" s="166"/>
      <c r="BX841" s="166"/>
      <c r="BY841" s="166"/>
      <c r="BZ841" s="166"/>
      <c r="CA841" s="166"/>
      <c r="CB841" s="166"/>
      <c r="CC841" s="166"/>
      <c r="CD841" s="166"/>
      <c r="CE841" s="166"/>
      <c r="CF841" s="166"/>
      <c r="CG841" s="166"/>
      <c r="CH841" s="166"/>
      <c r="CI841" s="166"/>
      <c r="CJ841" s="166"/>
      <c r="CK841" s="166"/>
      <c r="CL841" s="166"/>
      <c r="CM841" s="166"/>
      <c r="CN841" s="166"/>
      <c r="CO841" s="166"/>
      <c r="CP841" s="166"/>
      <c r="CQ841" s="166"/>
      <c r="CR841" s="166"/>
      <c r="CS841" s="166"/>
      <c r="CT841" s="166"/>
      <c r="CU841" s="166"/>
      <c r="CV841" s="166"/>
      <c r="CW841" s="166"/>
      <c r="CX841" s="166"/>
      <c r="CY841" s="166"/>
      <c r="CZ841" s="166"/>
    </row>
    <row r="842" spans="1:104" ht="11.25" customHeight="1" x14ac:dyDescent="0.2">
      <c r="A842" s="166"/>
      <c r="B842" s="166"/>
      <c r="C842" s="166"/>
      <c r="D842" s="166"/>
      <c r="E842" s="166"/>
      <c r="F842" s="166"/>
      <c r="G842" s="166"/>
      <c r="H842" s="166"/>
      <c r="I842" s="166"/>
      <c r="J842" s="166"/>
      <c r="K842" s="166"/>
      <c r="L842" s="166"/>
      <c r="M842" s="166"/>
      <c r="N842" s="166"/>
      <c r="O842" s="166"/>
      <c r="P842" s="166"/>
      <c r="Q842" s="166"/>
      <c r="R842" s="166"/>
      <c r="S842" s="166"/>
      <c r="T842" s="168"/>
      <c r="U842" s="169"/>
      <c r="V842" s="169"/>
      <c r="W842" s="166"/>
      <c r="X842" s="166"/>
      <c r="Y842" s="166"/>
      <c r="Z842" s="166"/>
      <c r="AA842" s="166"/>
      <c r="AB842" s="166"/>
      <c r="AC842" s="166"/>
      <c r="AD842" s="166"/>
      <c r="AE842" s="166"/>
      <c r="AF842" s="166"/>
      <c r="AG842" s="166"/>
      <c r="AH842" s="166"/>
      <c r="AI842" s="166"/>
      <c r="AJ842" s="166"/>
      <c r="AK842" s="166"/>
      <c r="AL842" s="166"/>
      <c r="AM842" s="166"/>
      <c r="AN842" s="166"/>
      <c r="AO842" s="166"/>
      <c r="AP842" s="166"/>
      <c r="AQ842" s="166"/>
      <c r="AR842" s="166"/>
      <c r="AS842" s="166"/>
      <c r="AT842" s="166"/>
      <c r="AU842" s="166"/>
      <c r="AV842" s="166"/>
      <c r="AW842" s="166"/>
      <c r="AX842" s="166"/>
      <c r="AY842" s="166"/>
      <c r="AZ842" s="166"/>
      <c r="BA842" s="166"/>
      <c r="BB842" s="166"/>
      <c r="BC842" s="166"/>
      <c r="BD842" s="166"/>
      <c r="BE842" s="166"/>
      <c r="BF842" s="166"/>
      <c r="BG842" s="166"/>
      <c r="BH842" s="166"/>
      <c r="BI842" s="166"/>
      <c r="BJ842" s="166"/>
      <c r="BK842" s="166"/>
      <c r="BL842" s="166"/>
      <c r="BM842" s="166"/>
      <c r="BN842" s="166"/>
      <c r="BO842" s="166"/>
      <c r="BP842" s="166"/>
      <c r="BQ842" s="166"/>
      <c r="BR842" s="166"/>
      <c r="BS842" s="166"/>
      <c r="BT842" s="166"/>
      <c r="BU842" s="166"/>
      <c r="BV842" s="166"/>
      <c r="BW842" s="166"/>
      <c r="BX842" s="166"/>
      <c r="BY842" s="166"/>
      <c r="BZ842" s="166"/>
      <c r="CA842" s="166"/>
      <c r="CB842" s="166"/>
      <c r="CC842" s="166"/>
      <c r="CD842" s="166"/>
      <c r="CE842" s="166"/>
      <c r="CF842" s="166"/>
      <c r="CG842" s="166"/>
      <c r="CH842" s="166"/>
      <c r="CI842" s="166"/>
      <c r="CJ842" s="166"/>
      <c r="CK842" s="166"/>
      <c r="CL842" s="166"/>
      <c r="CM842" s="166"/>
      <c r="CN842" s="166"/>
      <c r="CO842" s="166"/>
      <c r="CP842" s="166"/>
      <c r="CQ842" s="166"/>
      <c r="CR842" s="166"/>
      <c r="CS842" s="166"/>
      <c r="CT842" s="166"/>
      <c r="CU842" s="166"/>
      <c r="CV842" s="166"/>
      <c r="CW842" s="166"/>
      <c r="CX842" s="166"/>
      <c r="CY842" s="166"/>
      <c r="CZ842" s="166"/>
    </row>
    <row r="843" spans="1:104" ht="11.25" customHeight="1" x14ac:dyDescent="0.2">
      <c r="A843" s="166"/>
      <c r="B843" s="166"/>
      <c r="C843" s="166"/>
      <c r="D843" s="166"/>
      <c r="E843" s="166"/>
      <c r="F843" s="166"/>
      <c r="G843" s="166"/>
      <c r="H843" s="166"/>
      <c r="I843" s="166"/>
      <c r="J843" s="166"/>
      <c r="K843" s="166"/>
      <c r="L843" s="166"/>
      <c r="M843" s="166"/>
      <c r="N843" s="166"/>
      <c r="O843" s="166"/>
      <c r="P843" s="166"/>
      <c r="Q843" s="166"/>
      <c r="R843" s="166"/>
      <c r="S843" s="166"/>
      <c r="T843" s="168"/>
      <c r="U843" s="169"/>
      <c r="V843" s="169"/>
      <c r="W843" s="166"/>
      <c r="X843" s="166"/>
      <c r="Y843" s="166"/>
      <c r="Z843" s="166"/>
      <c r="AA843" s="166"/>
      <c r="AB843" s="166"/>
      <c r="AC843" s="166"/>
      <c r="AD843" s="166"/>
      <c r="AE843" s="166"/>
      <c r="AF843" s="166"/>
      <c r="AG843" s="166"/>
      <c r="AH843" s="166"/>
      <c r="AI843" s="166"/>
      <c r="AJ843" s="166"/>
      <c r="AK843" s="166"/>
      <c r="AL843" s="166"/>
      <c r="AM843" s="166"/>
      <c r="AN843" s="166"/>
      <c r="AO843" s="166"/>
      <c r="AP843" s="166"/>
      <c r="AQ843" s="166"/>
      <c r="AR843" s="166"/>
      <c r="AS843" s="166"/>
      <c r="AT843" s="166"/>
      <c r="AU843" s="166"/>
      <c r="AV843" s="166"/>
      <c r="AW843" s="166"/>
      <c r="AX843" s="166"/>
      <c r="AY843" s="166"/>
      <c r="AZ843" s="166"/>
      <c r="BA843" s="166"/>
      <c r="BB843" s="166"/>
      <c r="BC843" s="166"/>
      <c r="BD843" s="166"/>
      <c r="BE843" s="166"/>
      <c r="BF843" s="166"/>
      <c r="BG843" s="166"/>
      <c r="BH843" s="166"/>
      <c r="BI843" s="166"/>
      <c r="BJ843" s="166"/>
      <c r="BK843" s="166"/>
      <c r="BL843" s="166"/>
      <c r="BM843" s="166"/>
      <c r="BN843" s="166"/>
      <c r="BO843" s="166"/>
      <c r="BP843" s="166"/>
      <c r="BQ843" s="166"/>
      <c r="BR843" s="166"/>
      <c r="BS843" s="166"/>
      <c r="BT843" s="166"/>
      <c r="BU843" s="166"/>
      <c r="BV843" s="166"/>
      <c r="BW843" s="166"/>
      <c r="BX843" s="166"/>
      <c r="BY843" s="166"/>
      <c r="BZ843" s="166"/>
      <c r="CA843" s="166"/>
      <c r="CB843" s="166"/>
      <c r="CC843" s="166"/>
      <c r="CD843" s="166"/>
      <c r="CE843" s="166"/>
      <c r="CF843" s="166"/>
      <c r="CG843" s="166"/>
      <c r="CH843" s="166"/>
      <c r="CI843" s="166"/>
      <c r="CJ843" s="166"/>
      <c r="CK843" s="166"/>
      <c r="CL843" s="166"/>
      <c r="CM843" s="166"/>
      <c r="CN843" s="166"/>
      <c r="CO843" s="166"/>
      <c r="CP843" s="166"/>
      <c r="CQ843" s="166"/>
      <c r="CR843" s="166"/>
      <c r="CS843" s="166"/>
      <c r="CT843" s="166"/>
      <c r="CU843" s="166"/>
      <c r="CV843" s="166"/>
      <c r="CW843" s="166"/>
      <c r="CX843" s="166"/>
      <c r="CY843" s="166"/>
      <c r="CZ843" s="166"/>
    </row>
    <row r="844" spans="1:104" ht="11.25" customHeight="1" x14ac:dyDescent="0.2">
      <c r="A844" s="166"/>
      <c r="B844" s="166"/>
      <c r="C844" s="166"/>
      <c r="D844" s="166"/>
      <c r="E844" s="166"/>
      <c r="F844" s="166"/>
      <c r="G844" s="166"/>
      <c r="H844" s="166"/>
      <c r="I844" s="166"/>
      <c r="J844" s="166"/>
      <c r="K844" s="166"/>
      <c r="L844" s="166"/>
      <c r="M844" s="166"/>
      <c r="N844" s="166"/>
      <c r="O844" s="166"/>
      <c r="P844" s="166"/>
      <c r="Q844" s="166"/>
      <c r="R844" s="166"/>
      <c r="S844" s="166"/>
      <c r="T844" s="168"/>
      <c r="U844" s="169"/>
      <c r="V844" s="169"/>
      <c r="W844" s="166"/>
      <c r="X844" s="166"/>
      <c r="Y844" s="166"/>
      <c r="Z844" s="166"/>
      <c r="AA844" s="166"/>
      <c r="AB844" s="166"/>
      <c r="AC844" s="166"/>
      <c r="AD844" s="166"/>
      <c r="AE844" s="166"/>
      <c r="AF844" s="166"/>
      <c r="AG844" s="166"/>
      <c r="AH844" s="166"/>
      <c r="AI844" s="166"/>
      <c r="AJ844" s="166"/>
      <c r="AK844" s="166"/>
      <c r="AL844" s="166"/>
      <c r="AM844" s="166"/>
      <c r="AN844" s="166"/>
      <c r="AO844" s="166"/>
      <c r="AP844" s="166"/>
      <c r="AQ844" s="166"/>
      <c r="AR844" s="166"/>
      <c r="AS844" s="166"/>
      <c r="AT844" s="166"/>
      <c r="AU844" s="166"/>
      <c r="AV844" s="166"/>
      <c r="AW844" s="166"/>
      <c r="AX844" s="166"/>
      <c r="AY844" s="166"/>
      <c r="AZ844" s="166"/>
      <c r="BA844" s="166"/>
      <c r="BB844" s="166"/>
      <c r="BC844" s="166"/>
      <c r="BD844" s="166"/>
      <c r="BE844" s="166"/>
      <c r="BF844" s="166"/>
      <c r="BG844" s="166"/>
      <c r="BH844" s="166"/>
      <c r="BI844" s="166"/>
      <c r="BJ844" s="166"/>
      <c r="BK844" s="166"/>
      <c r="BL844" s="166"/>
      <c r="BM844" s="166"/>
      <c r="BN844" s="166"/>
      <c r="BO844" s="166"/>
      <c r="BP844" s="166"/>
      <c r="BQ844" s="166"/>
      <c r="BR844" s="166"/>
      <c r="BS844" s="166"/>
      <c r="BT844" s="166"/>
      <c r="BU844" s="166"/>
      <c r="BV844" s="166"/>
      <c r="BW844" s="166"/>
      <c r="BX844" s="166"/>
      <c r="BY844" s="166"/>
      <c r="BZ844" s="166"/>
      <c r="CA844" s="166"/>
      <c r="CB844" s="166"/>
      <c r="CC844" s="166"/>
      <c r="CD844" s="166"/>
      <c r="CE844" s="166"/>
      <c r="CF844" s="166"/>
      <c r="CG844" s="166"/>
      <c r="CH844" s="166"/>
      <c r="CI844" s="166"/>
      <c r="CJ844" s="166"/>
      <c r="CK844" s="166"/>
      <c r="CL844" s="166"/>
      <c r="CM844" s="166"/>
      <c r="CN844" s="166"/>
      <c r="CO844" s="166"/>
      <c r="CP844" s="166"/>
      <c r="CQ844" s="166"/>
      <c r="CR844" s="166"/>
      <c r="CS844" s="166"/>
      <c r="CT844" s="166"/>
      <c r="CU844" s="166"/>
      <c r="CV844" s="166"/>
      <c r="CW844" s="166"/>
      <c r="CX844" s="166"/>
      <c r="CY844" s="166"/>
      <c r="CZ844" s="166"/>
    </row>
    <row r="845" spans="1:104" ht="11.25" customHeight="1" x14ac:dyDescent="0.2">
      <c r="A845" s="166"/>
      <c r="B845" s="166"/>
      <c r="C845" s="166"/>
      <c r="D845" s="166"/>
      <c r="E845" s="166"/>
      <c r="F845" s="166"/>
      <c r="G845" s="166"/>
      <c r="H845" s="166"/>
      <c r="I845" s="166"/>
      <c r="J845" s="166"/>
      <c r="K845" s="166"/>
      <c r="L845" s="166"/>
      <c r="M845" s="166"/>
      <c r="N845" s="166"/>
      <c r="O845" s="166"/>
      <c r="P845" s="166"/>
      <c r="Q845" s="166"/>
      <c r="R845" s="166"/>
      <c r="S845" s="166"/>
      <c r="T845" s="168"/>
      <c r="U845" s="169"/>
      <c r="V845" s="169"/>
      <c r="W845" s="166"/>
      <c r="X845" s="166"/>
      <c r="Y845" s="166"/>
      <c r="Z845" s="166"/>
      <c r="AA845" s="166"/>
      <c r="AB845" s="166"/>
      <c r="AC845" s="166"/>
      <c r="AD845" s="166"/>
      <c r="AE845" s="166"/>
      <c r="AF845" s="166"/>
      <c r="AG845" s="166"/>
      <c r="AH845" s="166"/>
      <c r="AI845" s="166"/>
      <c r="AJ845" s="166"/>
      <c r="AK845" s="166"/>
      <c r="AL845" s="166"/>
      <c r="AM845" s="166"/>
      <c r="AN845" s="166"/>
      <c r="AO845" s="166"/>
      <c r="AP845" s="166"/>
      <c r="AQ845" s="166"/>
      <c r="AR845" s="166"/>
      <c r="AS845" s="166"/>
      <c r="AT845" s="166"/>
      <c r="AU845" s="166"/>
      <c r="AV845" s="166"/>
      <c r="AW845" s="166"/>
      <c r="AX845" s="166"/>
      <c r="AY845" s="166"/>
      <c r="AZ845" s="166"/>
      <c r="BA845" s="166"/>
      <c r="BB845" s="166"/>
      <c r="BC845" s="166"/>
      <c r="BD845" s="166"/>
      <c r="BE845" s="166"/>
      <c r="BF845" s="166"/>
      <c r="BG845" s="166"/>
      <c r="BH845" s="166"/>
      <c r="BI845" s="166"/>
      <c r="BJ845" s="166"/>
      <c r="BK845" s="166"/>
      <c r="BL845" s="166"/>
      <c r="BM845" s="166"/>
      <c r="BN845" s="166"/>
      <c r="BO845" s="166"/>
      <c r="BP845" s="166"/>
      <c r="BQ845" s="166"/>
      <c r="BR845" s="166"/>
      <c r="BS845" s="166"/>
      <c r="BT845" s="166"/>
      <c r="BU845" s="166"/>
      <c r="BV845" s="166"/>
      <c r="BW845" s="166"/>
      <c r="BX845" s="166"/>
      <c r="BY845" s="166"/>
      <c r="BZ845" s="166"/>
      <c r="CA845" s="166"/>
      <c r="CB845" s="166"/>
      <c r="CC845" s="166"/>
      <c r="CD845" s="166"/>
      <c r="CE845" s="166"/>
      <c r="CF845" s="166"/>
      <c r="CG845" s="166"/>
      <c r="CH845" s="166"/>
      <c r="CI845" s="166"/>
      <c r="CJ845" s="166"/>
      <c r="CK845" s="166"/>
      <c r="CL845" s="166"/>
      <c r="CM845" s="166"/>
      <c r="CN845" s="166"/>
      <c r="CO845" s="166"/>
      <c r="CP845" s="166"/>
      <c r="CQ845" s="166"/>
      <c r="CR845" s="166"/>
      <c r="CS845" s="166"/>
      <c r="CT845" s="166"/>
      <c r="CU845" s="166"/>
      <c r="CV845" s="166"/>
      <c r="CW845" s="166"/>
      <c r="CX845" s="166"/>
      <c r="CY845" s="166"/>
      <c r="CZ845" s="166"/>
    </row>
    <row r="846" spans="1:104" ht="11.25" customHeight="1" x14ac:dyDescent="0.2">
      <c r="A846" s="166"/>
      <c r="B846" s="166"/>
      <c r="C846" s="166"/>
      <c r="D846" s="166"/>
      <c r="E846" s="166"/>
      <c r="F846" s="166"/>
      <c r="G846" s="166"/>
      <c r="H846" s="166"/>
      <c r="I846" s="166"/>
      <c r="J846" s="166"/>
      <c r="K846" s="166"/>
      <c r="L846" s="166"/>
      <c r="M846" s="166"/>
      <c r="N846" s="166"/>
      <c r="O846" s="166"/>
      <c r="P846" s="166"/>
      <c r="Q846" s="166"/>
      <c r="R846" s="166"/>
      <c r="S846" s="166"/>
      <c r="T846" s="168"/>
      <c r="U846" s="169"/>
      <c r="V846" s="169"/>
      <c r="W846" s="166"/>
      <c r="X846" s="166"/>
      <c r="Y846" s="166"/>
      <c r="Z846" s="166"/>
      <c r="AA846" s="166"/>
      <c r="AB846" s="166"/>
      <c r="AC846" s="166"/>
      <c r="AD846" s="166"/>
      <c r="AE846" s="166"/>
      <c r="AF846" s="166"/>
      <c r="AG846" s="166"/>
      <c r="AH846" s="166"/>
      <c r="AI846" s="166"/>
      <c r="AJ846" s="166"/>
      <c r="AK846" s="166"/>
      <c r="AL846" s="166"/>
      <c r="AM846" s="166"/>
      <c r="AN846" s="166"/>
      <c r="AO846" s="166"/>
      <c r="AP846" s="166"/>
      <c r="AQ846" s="166"/>
      <c r="AR846" s="166"/>
      <c r="AS846" s="166"/>
      <c r="AT846" s="166"/>
      <c r="AU846" s="166"/>
      <c r="AV846" s="166"/>
      <c r="AW846" s="166"/>
      <c r="AX846" s="166"/>
      <c r="AY846" s="166"/>
      <c r="AZ846" s="166"/>
      <c r="BA846" s="166"/>
      <c r="BB846" s="166"/>
      <c r="BC846" s="166"/>
      <c r="BD846" s="166"/>
      <c r="BE846" s="166"/>
      <c r="BF846" s="166"/>
      <c r="BG846" s="166"/>
      <c r="BH846" s="166"/>
      <c r="BI846" s="166"/>
      <c r="BJ846" s="166"/>
      <c r="BK846" s="166"/>
      <c r="BL846" s="166"/>
      <c r="BM846" s="166"/>
      <c r="BN846" s="166"/>
      <c r="BO846" s="166"/>
      <c r="BP846" s="166"/>
      <c r="BQ846" s="166"/>
      <c r="BR846" s="166"/>
      <c r="BS846" s="166"/>
      <c r="BT846" s="166"/>
      <c r="BU846" s="166"/>
      <c r="BV846" s="166"/>
      <c r="BW846" s="166"/>
      <c r="BX846" s="166"/>
      <c r="BY846" s="166"/>
      <c r="BZ846" s="166"/>
      <c r="CA846" s="166"/>
      <c r="CB846" s="166"/>
      <c r="CC846" s="166"/>
      <c r="CD846" s="166"/>
      <c r="CE846" s="166"/>
      <c r="CF846" s="166"/>
      <c r="CG846" s="166"/>
      <c r="CH846" s="166"/>
      <c r="CI846" s="166"/>
      <c r="CJ846" s="166"/>
      <c r="CK846" s="166"/>
      <c r="CL846" s="166"/>
      <c r="CM846" s="166"/>
      <c r="CN846" s="166"/>
      <c r="CO846" s="166"/>
      <c r="CP846" s="166"/>
      <c r="CQ846" s="166"/>
      <c r="CR846" s="166"/>
      <c r="CS846" s="166"/>
      <c r="CT846" s="166"/>
      <c r="CU846" s="166"/>
      <c r="CV846" s="166"/>
      <c r="CW846" s="166"/>
      <c r="CX846" s="166"/>
      <c r="CY846" s="166"/>
      <c r="CZ846" s="166"/>
    </row>
    <row r="847" spans="1:104" ht="11.25" customHeight="1" x14ac:dyDescent="0.2">
      <c r="A847" s="166"/>
      <c r="B847" s="166"/>
      <c r="C847" s="166"/>
      <c r="D847" s="166"/>
      <c r="E847" s="166"/>
      <c r="F847" s="166"/>
      <c r="G847" s="166"/>
      <c r="H847" s="166"/>
      <c r="I847" s="166"/>
      <c r="J847" s="166"/>
      <c r="K847" s="166"/>
      <c r="L847" s="166"/>
      <c r="M847" s="166"/>
      <c r="N847" s="166"/>
      <c r="O847" s="166"/>
      <c r="P847" s="166"/>
      <c r="Q847" s="166"/>
      <c r="R847" s="166"/>
      <c r="S847" s="166"/>
      <c r="T847" s="168"/>
      <c r="U847" s="169"/>
      <c r="V847" s="169"/>
      <c r="W847" s="166"/>
      <c r="X847" s="166"/>
      <c r="Y847" s="166"/>
      <c r="Z847" s="166"/>
      <c r="AA847" s="166"/>
      <c r="AB847" s="166"/>
      <c r="AC847" s="166"/>
      <c r="AD847" s="166"/>
      <c r="AE847" s="166"/>
      <c r="AF847" s="166"/>
      <c r="AG847" s="166"/>
      <c r="AH847" s="166"/>
      <c r="AI847" s="166"/>
      <c r="AJ847" s="166"/>
      <c r="AK847" s="166"/>
      <c r="AL847" s="166"/>
      <c r="AM847" s="166"/>
      <c r="AN847" s="166"/>
      <c r="AO847" s="166"/>
      <c r="AP847" s="166"/>
      <c r="AQ847" s="166"/>
      <c r="AR847" s="166"/>
      <c r="AS847" s="166"/>
      <c r="AT847" s="166"/>
      <c r="AU847" s="166"/>
      <c r="AV847" s="166"/>
      <c r="AW847" s="166"/>
      <c r="AX847" s="166"/>
      <c r="AY847" s="166"/>
      <c r="AZ847" s="166"/>
      <c r="BA847" s="166"/>
      <c r="BB847" s="166"/>
      <c r="BC847" s="166"/>
      <c r="BD847" s="166"/>
      <c r="BE847" s="166"/>
      <c r="BF847" s="166"/>
      <c r="BG847" s="166"/>
      <c r="BH847" s="166"/>
      <c r="BI847" s="166"/>
      <c r="BJ847" s="166"/>
      <c r="BK847" s="166"/>
      <c r="BL847" s="166"/>
      <c r="BM847" s="166"/>
      <c r="BN847" s="166"/>
      <c r="BO847" s="166"/>
      <c r="BP847" s="166"/>
      <c r="BQ847" s="166"/>
      <c r="BR847" s="166"/>
      <c r="BS847" s="166"/>
      <c r="BT847" s="166"/>
      <c r="BU847" s="166"/>
      <c r="BV847" s="166"/>
      <c r="BW847" s="166"/>
      <c r="BX847" s="166"/>
      <c r="BY847" s="166"/>
      <c r="BZ847" s="166"/>
      <c r="CA847" s="166"/>
      <c r="CB847" s="166"/>
      <c r="CC847" s="166"/>
      <c r="CD847" s="166"/>
      <c r="CE847" s="166"/>
      <c r="CF847" s="166"/>
      <c r="CG847" s="166"/>
      <c r="CH847" s="166"/>
      <c r="CI847" s="166"/>
      <c r="CJ847" s="166"/>
      <c r="CK847" s="166"/>
      <c r="CL847" s="166"/>
      <c r="CM847" s="166"/>
      <c r="CN847" s="166"/>
      <c r="CO847" s="166"/>
      <c r="CP847" s="166"/>
      <c r="CQ847" s="166"/>
      <c r="CR847" s="166"/>
      <c r="CS847" s="166"/>
      <c r="CT847" s="166"/>
      <c r="CU847" s="166"/>
      <c r="CV847" s="166"/>
      <c r="CW847" s="166"/>
      <c r="CX847" s="166"/>
      <c r="CY847" s="166"/>
      <c r="CZ847" s="166"/>
    </row>
    <row r="848" spans="1:104" ht="11.25" customHeight="1" x14ac:dyDescent="0.2">
      <c r="A848" s="166"/>
      <c r="B848" s="166"/>
      <c r="C848" s="166"/>
      <c r="D848" s="166"/>
      <c r="E848" s="166"/>
      <c r="F848" s="166"/>
      <c r="G848" s="166"/>
      <c r="H848" s="166"/>
      <c r="I848" s="166"/>
      <c r="J848" s="166"/>
      <c r="K848" s="166"/>
      <c r="L848" s="166"/>
      <c r="M848" s="166"/>
      <c r="N848" s="166"/>
      <c r="O848" s="166"/>
      <c r="P848" s="166"/>
      <c r="Q848" s="166"/>
      <c r="R848" s="166"/>
      <c r="S848" s="166"/>
      <c r="T848" s="168"/>
      <c r="U848" s="169"/>
      <c r="V848" s="169"/>
      <c r="W848" s="166"/>
      <c r="X848" s="166"/>
      <c r="Y848" s="166"/>
      <c r="Z848" s="166"/>
      <c r="AA848" s="166"/>
      <c r="AB848" s="166"/>
      <c r="AC848" s="166"/>
      <c r="AD848" s="166"/>
      <c r="AE848" s="166"/>
      <c r="AF848" s="166"/>
      <c r="AG848" s="166"/>
      <c r="AH848" s="166"/>
      <c r="AI848" s="166"/>
      <c r="AJ848" s="166"/>
      <c r="AK848" s="166"/>
      <c r="AL848" s="166"/>
      <c r="AM848" s="166"/>
      <c r="AN848" s="166"/>
      <c r="AO848" s="166"/>
      <c r="AP848" s="166"/>
      <c r="AQ848" s="166"/>
      <c r="AR848" s="166"/>
      <c r="AS848" s="166"/>
      <c r="AT848" s="166"/>
      <c r="AU848" s="166"/>
      <c r="AV848" s="166"/>
      <c r="AW848" s="166"/>
      <c r="AX848" s="166"/>
      <c r="AY848" s="166"/>
      <c r="AZ848" s="166"/>
      <c r="BA848" s="166"/>
      <c r="BB848" s="166"/>
      <c r="BC848" s="166"/>
      <c r="BD848" s="166"/>
      <c r="BE848" s="166"/>
      <c r="BF848" s="166"/>
      <c r="BG848" s="166"/>
      <c r="BH848" s="166"/>
      <c r="BI848" s="166"/>
      <c r="BJ848" s="166"/>
      <c r="BK848" s="166"/>
      <c r="BL848" s="166"/>
      <c r="BM848" s="166"/>
      <c r="BN848" s="166"/>
      <c r="BO848" s="166"/>
      <c r="BP848" s="166"/>
      <c r="BQ848" s="166"/>
      <c r="BR848" s="166"/>
      <c r="BS848" s="166"/>
      <c r="BT848" s="166"/>
      <c r="BU848" s="166"/>
      <c r="BV848" s="166"/>
      <c r="BW848" s="166"/>
      <c r="BX848" s="166"/>
      <c r="BY848" s="166"/>
      <c r="BZ848" s="166"/>
      <c r="CA848" s="166"/>
      <c r="CB848" s="166"/>
      <c r="CC848" s="166"/>
      <c r="CD848" s="166"/>
      <c r="CE848" s="166"/>
      <c r="CF848" s="166"/>
      <c r="CG848" s="166"/>
      <c r="CH848" s="166"/>
      <c r="CI848" s="166"/>
      <c r="CJ848" s="166"/>
      <c r="CK848" s="166"/>
      <c r="CL848" s="166"/>
      <c r="CM848" s="166"/>
      <c r="CN848" s="166"/>
      <c r="CO848" s="166"/>
      <c r="CP848" s="166"/>
      <c r="CQ848" s="166"/>
      <c r="CR848" s="166"/>
      <c r="CS848" s="166"/>
      <c r="CT848" s="166"/>
      <c r="CU848" s="166"/>
      <c r="CV848" s="166"/>
      <c r="CW848" s="166"/>
      <c r="CX848" s="166"/>
      <c r="CY848" s="166"/>
      <c r="CZ848" s="166"/>
    </row>
    <row r="849" spans="1:104" ht="11.25" customHeight="1" x14ac:dyDescent="0.2">
      <c r="A849" s="166"/>
      <c r="B849" s="166"/>
      <c r="C849" s="166"/>
      <c r="D849" s="166"/>
      <c r="E849" s="166"/>
      <c r="F849" s="166"/>
      <c r="G849" s="166"/>
      <c r="H849" s="166"/>
      <c r="I849" s="166"/>
      <c r="J849" s="166"/>
      <c r="K849" s="166"/>
      <c r="L849" s="166"/>
      <c r="M849" s="166"/>
      <c r="N849" s="166"/>
      <c r="O849" s="166"/>
      <c r="P849" s="166"/>
      <c r="Q849" s="166"/>
      <c r="R849" s="166"/>
      <c r="S849" s="166"/>
      <c r="T849" s="168"/>
      <c r="U849" s="169"/>
      <c r="V849" s="169"/>
      <c r="W849" s="166"/>
      <c r="X849" s="166"/>
      <c r="Y849" s="166"/>
      <c r="Z849" s="166"/>
      <c r="AA849" s="166"/>
      <c r="AB849" s="166"/>
      <c r="AC849" s="166"/>
      <c r="AD849" s="166"/>
      <c r="AE849" s="166"/>
      <c r="AF849" s="166"/>
      <c r="AG849" s="166"/>
      <c r="AH849" s="166"/>
      <c r="AI849" s="166"/>
      <c r="AJ849" s="166"/>
      <c r="AK849" s="166"/>
      <c r="AL849" s="166"/>
      <c r="AM849" s="166"/>
      <c r="AN849" s="166"/>
      <c r="AO849" s="166"/>
      <c r="AP849" s="166"/>
      <c r="AQ849" s="166"/>
      <c r="AR849" s="166"/>
      <c r="AS849" s="166"/>
      <c r="AT849" s="166"/>
      <c r="AU849" s="166"/>
      <c r="AV849" s="166"/>
      <c r="AW849" s="166"/>
      <c r="AX849" s="166"/>
      <c r="AY849" s="166"/>
      <c r="AZ849" s="166"/>
      <c r="BA849" s="166"/>
      <c r="BB849" s="166"/>
      <c r="BC849" s="166"/>
      <c r="BD849" s="166"/>
      <c r="BE849" s="166"/>
      <c r="BF849" s="166"/>
      <c r="BG849" s="166"/>
      <c r="BH849" s="166"/>
      <c r="BI849" s="166"/>
      <c r="BJ849" s="166"/>
      <c r="BK849" s="166"/>
      <c r="BL849" s="166"/>
      <c r="BM849" s="166"/>
      <c r="BN849" s="166"/>
      <c r="BO849" s="166"/>
      <c r="BP849" s="166"/>
      <c r="BQ849" s="166"/>
      <c r="BR849" s="166"/>
      <c r="BS849" s="166"/>
      <c r="BT849" s="166"/>
      <c r="BU849" s="166"/>
      <c r="BV849" s="166"/>
      <c r="BW849" s="166"/>
      <c r="BX849" s="166"/>
      <c r="BY849" s="166"/>
      <c r="BZ849" s="166"/>
      <c r="CA849" s="166"/>
      <c r="CB849" s="166"/>
      <c r="CC849" s="166"/>
      <c r="CD849" s="166"/>
      <c r="CE849" s="166"/>
      <c r="CF849" s="166"/>
      <c r="CG849" s="166"/>
      <c r="CH849" s="166"/>
      <c r="CI849" s="166"/>
      <c r="CJ849" s="166"/>
      <c r="CK849" s="166"/>
      <c r="CL849" s="166"/>
      <c r="CM849" s="166"/>
      <c r="CN849" s="166"/>
      <c r="CO849" s="166"/>
      <c r="CP849" s="166"/>
      <c r="CQ849" s="166"/>
      <c r="CR849" s="166"/>
      <c r="CS849" s="166"/>
      <c r="CT849" s="166"/>
      <c r="CU849" s="166"/>
      <c r="CV849" s="166"/>
      <c r="CW849" s="166"/>
      <c r="CX849" s="166"/>
      <c r="CY849" s="166"/>
      <c r="CZ849" s="166"/>
    </row>
    <row r="850" spans="1:104" ht="11.25" customHeight="1" x14ac:dyDescent="0.2">
      <c r="A850" s="166"/>
      <c r="B850" s="166"/>
      <c r="C850" s="166"/>
      <c r="D850" s="166"/>
      <c r="E850" s="166"/>
      <c r="F850" s="166"/>
      <c r="G850" s="166"/>
      <c r="H850" s="166"/>
      <c r="I850" s="166"/>
      <c r="J850" s="166"/>
      <c r="K850" s="166"/>
      <c r="L850" s="166"/>
      <c r="M850" s="166"/>
      <c r="N850" s="166"/>
      <c r="O850" s="166"/>
      <c r="P850" s="166"/>
      <c r="Q850" s="166"/>
      <c r="R850" s="166"/>
      <c r="S850" s="166"/>
      <c r="T850" s="168"/>
      <c r="U850" s="169"/>
      <c r="V850" s="169"/>
      <c r="W850" s="166"/>
      <c r="X850" s="166"/>
      <c r="Y850" s="166"/>
      <c r="Z850" s="166"/>
      <c r="AA850" s="166"/>
      <c r="AB850" s="166"/>
      <c r="AC850" s="166"/>
      <c r="AD850" s="166"/>
      <c r="AE850" s="166"/>
      <c r="AF850" s="166"/>
      <c r="AG850" s="166"/>
      <c r="AH850" s="166"/>
      <c r="AI850" s="166"/>
      <c r="AJ850" s="166"/>
      <c r="AK850" s="166"/>
      <c r="AL850" s="166"/>
      <c r="AM850" s="166"/>
      <c r="AN850" s="166"/>
      <c r="AO850" s="166"/>
      <c r="AP850" s="166"/>
      <c r="AQ850" s="166"/>
      <c r="AR850" s="166"/>
      <c r="AS850" s="166"/>
      <c r="AT850" s="166"/>
      <c r="AU850" s="166"/>
      <c r="AV850" s="166"/>
      <c r="AW850" s="166"/>
      <c r="AX850" s="166"/>
      <c r="AY850" s="166"/>
      <c r="AZ850" s="166"/>
      <c r="BA850" s="166"/>
      <c r="BB850" s="166"/>
      <c r="BC850" s="166"/>
      <c r="BD850" s="166"/>
      <c r="BE850" s="166"/>
      <c r="BF850" s="166"/>
      <c r="BG850" s="166"/>
      <c r="BH850" s="166"/>
      <c r="BI850" s="166"/>
      <c r="BJ850" s="166"/>
      <c r="BK850" s="166"/>
      <c r="BL850" s="166"/>
      <c r="BM850" s="166"/>
      <c r="BN850" s="166"/>
      <c r="BO850" s="166"/>
      <c r="BP850" s="166"/>
      <c r="BQ850" s="166"/>
      <c r="BR850" s="166"/>
      <c r="BS850" s="166"/>
      <c r="BT850" s="166"/>
      <c r="BU850" s="166"/>
      <c r="BV850" s="166"/>
      <c r="BW850" s="166"/>
      <c r="BX850" s="166"/>
      <c r="BY850" s="166"/>
      <c r="BZ850" s="166"/>
      <c r="CA850" s="166"/>
      <c r="CB850" s="166"/>
      <c r="CC850" s="166"/>
      <c r="CD850" s="166"/>
      <c r="CE850" s="166"/>
      <c r="CF850" s="166"/>
      <c r="CG850" s="166"/>
      <c r="CH850" s="166"/>
      <c r="CI850" s="166"/>
      <c r="CJ850" s="166"/>
      <c r="CK850" s="166"/>
      <c r="CL850" s="166"/>
      <c r="CM850" s="166"/>
      <c r="CN850" s="166"/>
      <c r="CO850" s="166"/>
      <c r="CP850" s="166"/>
      <c r="CQ850" s="166"/>
      <c r="CR850" s="166"/>
      <c r="CS850" s="166"/>
      <c r="CT850" s="166"/>
      <c r="CU850" s="166"/>
      <c r="CV850" s="166"/>
      <c r="CW850" s="166"/>
      <c r="CX850" s="166"/>
      <c r="CY850" s="166"/>
      <c r="CZ850" s="166"/>
    </row>
    <row r="851" spans="1:104" ht="11.25" customHeight="1" x14ac:dyDescent="0.2">
      <c r="A851" s="166"/>
      <c r="B851" s="166"/>
      <c r="C851" s="166"/>
      <c r="D851" s="166"/>
      <c r="E851" s="166"/>
      <c r="F851" s="166"/>
      <c r="G851" s="166"/>
      <c r="H851" s="166"/>
      <c r="I851" s="166"/>
      <c r="J851" s="166"/>
      <c r="K851" s="166"/>
      <c r="L851" s="166"/>
      <c r="M851" s="166"/>
      <c r="N851" s="166"/>
      <c r="O851" s="166"/>
      <c r="P851" s="166"/>
      <c r="Q851" s="166"/>
      <c r="R851" s="166"/>
      <c r="S851" s="166"/>
      <c r="T851" s="168"/>
      <c r="U851" s="169"/>
      <c r="V851" s="169"/>
      <c r="W851" s="166"/>
      <c r="X851" s="166"/>
      <c r="Y851" s="166"/>
      <c r="Z851" s="166"/>
      <c r="AA851" s="166"/>
      <c r="AB851" s="166"/>
      <c r="AC851" s="166"/>
      <c r="AD851" s="166"/>
      <c r="AE851" s="166"/>
      <c r="AF851" s="166"/>
      <c r="AG851" s="166"/>
      <c r="AH851" s="166"/>
      <c r="AI851" s="166"/>
      <c r="AJ851" s="166"/>
      <c r="AK851" s="166"/>
      <c r="AL851" s="166"/>
      <c r="AM851" s="166"/>
      <c r="AN851" s="166"/>
      <c r="AO851" s="166"/>
      <c r="AP851" s="166"/>
      <c r="AQ851" s="166"/>
      <c r="AR851" s="166"/>
      <c r="AS851" s="166"/>
      <c r="AT851" s="166"/>
      <c r="AU851" s="166"/>
      <c r="AV851" s="166"/>
      <c r="AW851" s="166"/>
      <c r="AX851" s="166"/>
      <c r="AY851" s="166"/>
      <c r="AZ851" s="166"/>
      <c r="BA851" s="166"/>
      <c r="BB851" s="166"/>
      <c r="BC851" s="166"/>
      <c r="BD851" s="166"/>
      <c r="BE851" s="166"/>
      <c r="BF851" s="166"/>
      <c r="BG851" s="166"/>
      <c r="BH851" s="166"/>
      <c r="BI851" s="166"/>
      <c r="BJ851" s="166"/>
      <c r="BK851" s="166"/>
      <c r="BL851" s="166"/>
      <c r="BM851" s="166"/>
      <c r="BN851" s="166"/>
      <c r="BO851" s="166"/>
      <c r="BP851" s="166"/>
      <c r="BQ851" s="166"/>
      <c r="BR851" s="166"/>
      <c r="BS851" s="166"/>
      <c r="BT851" s="166"/>
      <c r="BU851" s="166"/>
      <c r="BV851" s="166"/>
      <c r="BW851" s="166"/>
      <c r="BX851" s="166"/>
      <c r="BY851" s="166"/>
      <c r="BZ851" s="166"/>
      <c r="CA851" s="166"/>
      <c r="CB851" s="166"/>
      <c r="CC851" s="166"/>
      <c r="CD851" s="166"/>
      <c r="CE851" s="166"/>
      <c r="CF851" s="166"/>
      <c r="CG851" s="166"/>
      <c r="CH851" s="166"/>
      <c r="CI851" s="166"/>
      <c r="CJ851" s="166"/>
      <c r="CK851" s="166"/>
      <c r="CL851" s="166"/>
      <c r="CM851" s="166"/>
      <c r="CN851" s="166"/>
      <c r="CO851" s="166"/>
      <c r="CP851" s="166"/>
      <c r="CQ851" s="166"/>
      <c r="CR851" s="166"/>
      <c r="CS851" s="166"/>
      <c r="CT851" s="166"/>
      <c r="CU851" s="166"/>
      <c r="CV851" s="166"/>
      <c r="CW851" s="166"/>
      <c r="CX851" s="166"/>
      <c r="CY851" s="166"/>
      <c r="CZ851" s="166"/>
    </row>
    <row r="852" spans="1:104" ht="11.25" customHeight="1" x14ac:dyDescent="0.2">
      <c r="A852" s="166"/>
      <c r="B852" s="166"/>
      <c r="C852" s="166"/>
      <c r="D852" s="166"/>
      <c r="E852" s="166"/>
      <c r="F852" s="166"/>
      <c r="G852" s="166"/>
      <c r="H852" s="166"/>
      <c r="I852" s="166"/>
      <c r="J852" s="166"/>
      <c r="K852" s="166"/>
      <c r="L852" s="166"/>
      <c r="M852" s="166"/>
      <c r="N852" s="166"/>
      <c r="O852" s="166"/>
      <c r="P852" s="166"/>
      <c r="Q852" s="166"/>
      <c r="R852" s="166"/>
      <c r="S852" s="166"/>
      <c r="T852" s="168"/>
      <c r="U852" s="169"/>
      <c r="V852" s="169"/>
      <c r="W852" s="166"/>
      <c r="X852" s="166"/>
      <c r="Y852" s="166"/>
      <c r="Z852" s="166"/>
      <c r="AA852" s="166"/>
      <c r="AB852" s="166"/>
      <c r="AC852" s="166"/>
      <c r="AD852" s="166"/>
      <c r="AE852" s="166"/>
      <c r="AF852" s="166"/>
      <c r="AG852" s="166"/>
      <c r="AH852" s="166"/>
      <c r="AI852" s="166"/>
      <c r="AJ852" s="166"/>
      <c r="AK852" s="166"/>
      <c r="AL852" s="166"/>
      <c r="AM852" s="166"/>
      <c r="AN852" s="166"/>
      <c r="AO852" s="166"/>
      <c r="AP852" s="166"/>
      <c r="AQ852" s="166"/>
      <c r="AR852" s="166"/>
      <c r="AS852" s="166"/>
      <c r="AT852" s="166"/>
      <c r="AU852" s="166"/>
      <c r="AV852" s="166"/>
      <c r="AW852" s="166"/>
      <c r="AX852" s="166"/>
      <c r="AY852" s="166"/>
      <c r="AZ852" s="166"/>
      <c r="BA852" s="166"/>
      <c r="BB852" s="166"/>
      <c r="BC852" s="166"/>
      <c r="BD852" s="166"/>
      <c r="BE852" s="166"/>
      <c r="BF852" s="166"/>
      <c r="BG852" s="166"/>
      <c r="BH852" s="166"/>
      <c r="BI852" s="166"/>
      <c r="BJ852" s="166"/>
      <c r="BK852" s="166"/>
      <c r="BL852" s="166"/>
      <c r="BM852" s="166"/>
      <c r="BN852" s="166"/>
      <c r="BO852" s="166"/>
      <c r="BP852" s="166"/>
      <c r="BQ852" s="166"/>
      <c r="BR852" s="166"/>
      <c r="BS852" s="166"/>
      <c r="BT852" s="166"/>
      <c r="BU852" s="166"/>
      <c r="BV852" s="166"/>
      <c r="BW852" s="166"/>
      <c r="BX852" s="166"/>
      <c r="BY852" s="166"/>
      <c r="BZ852" s="166"/>
      <c r="CA852" s="166"/>
      <c r="CB852" s="166"/>
      <c r="CC852" s="166"/>
      <c r="CD852" s="166"/>
      <c r="CE852" s="166"/>
      <c r="CF852" s="166"/>
      <c r="CG852" s="166"/>
      <c r="CH852" s="166"/>
      <c r="CI852" s="166"/>
      <c r="CJ852" s="166"/>
      <c r="CK852" s="166"/>
      <c r="CL852" s="166"/>
      <c r="CM852" s="166"/>
      <c r="CN852" s="166"/>
      <c r="CO852" s="166"/>
      <c r="CP852" s="166"/>
      <c r="CQ852" s="166"/>
      <c r="CR852" s="166"/>
      <c r="CS852" s="166"/>
      <c r="CT852" s="166"/>
      <c r="CU852" s="166"/>
      <c r="CV852" s="166"/>
      <c r="CW852" s="166"/>
      <c r="CX852" s="166"/>
      <c r="CY852" s="166"/>
      <c r="CZ852" s="166"/>
    </row>
    <row r="853" spans="1:104" ht="11.25" customHeight="1" x14ac:dyDescent="0.2">
      <c r="A853" s="166"/>
      <c r="B853" s="166"/>
      <c r="C853" s="166"/>
      <c r="D853" s="166"/>
      <c r="E853" s="166"/>
      <c r="F853" s="166"/>
      <c r="G853" s="166"/>
      <c r="H853" s="166"/>
      <c r="I853" s="166"/>
      <c r="J853" s="166"/>
      <c r="K853" s="166"/>
      <c r="L853" s="166"/>
      <c r="M853" s="166"/>
      <c r="N853" s="166"/>
      <c r="O853" s="166"/>
      <c r="P853" s="166"/>
      <c r="Q853" s="166"/>
      <c r="R853" s="166"/>
      <c r="S853" s="166"/>
      <c r="T853" s="168"/>
      <c r="U853" s="169"/>
      <c r="V853" s="169"/>
      <c r="W853" s="166"/>
      <c r="X853" s="166"/>
      <c r="Y853" s="166"/>
      <c r="Z853" s="166"/>
      <c r="AA853" s="166"/>
      <c r="AB853" s="166"/>
      <c r="AC853" s="166"/>
      <c r="AD853" s="166"/>
      <c r="AE853" s="166"/>
      <c r="AF853" s="166"/>
      <c r="AG853" s="166"/>
      <c r="AH853" s="166"/>
      <c r="AI853" s="166"/>
      <c r="AJ853" s="166"/>
      <c r="AK853" s="166"/>
      <c r="AL853" s="166"/>
      <c r="AM853" s="166"/>
      <c r="AN853" s="166"/>
      <c r="AO853" s="166"/>
      <c r="AP853" s="166"/>
      <c r="AQ853" s="166"/>
      <c r="AR853" s="166"/>
      <c r="AS853" s="166"/>
      <c r="AT853" s="166"/>
      <c r="AU853" s="166"/>
      <c r="AV853" s="166"/>
      <c r="AW853" s="166"/>
      <c r="AX853" s="166"/>
      <c r="AY853" s="166"/>
      <c r="AZ853" s="166"/>
      <c r="BA853" s="166"/>
      <c r="BB853" s="166"/>
      <c r="BC853" s="166"/>
      <c r="BD853" s="166"/>
      <c r="BE853" s="166"/>
      <c r="BF853" s="166"/>
      <c r="BG853" s="166"/>
      <c r="BH853" s="166"/>
      <c r="BI853" s="166"/>
      <c r="BJ853" s="166"/>
      <c r="BK853" s="166"/>
      <c r="BL853" s="166"/>
      <c r="BM853" s="166"/>
      <c r="BN853" s="166"/>
      <c r="BO853" s="166"/>
      <c r="BP853" s="166"/>
      <c r="BQ853" s="166"/>
      <c r="BR853" s="166"/>
      <c r="BS853" s="166"/>
      <c r="BT853" s="166"/>
      <c r="BU853" s="166"/>
      <c r="BV853" s="166"/>
      <c r="BW853" s="166"/>
      <c r="BX853" s="166"/>
      <c r="BY853" s="166"/>
      <c r="BZ853" s="166"/>
      <c r="CA853" s="166"/>
      <c r="CB853" s="166"/>
      <c r="CC853" s="166"/>
      <c r="CD853" s="166"/>
      <c r="CE853" s="166"/>
      <c r="CF853" s="166"/>
      <c r="CG853" s="166"/>
      <c r="CH853" s="166"/>
      <c r="CI853" s="166"/>
      <c r="CJ853" s="166"/>
      <c r="CK853" s="166"/>
      <c r="CL853" s="166"/>
      <c r="CM853" s="166"/>
      <c r="CN853" s="166"/>
      <c r="CO853" s="166"/>
      <c r="CP853" s="166"/>
      <c r="CQ853" s="166"/>
      <c r="CR853" s="166"/>
      <c r="CS853" s="166"/>
      <c r="CT853" s="166"/>
      <c r="CU853" s="166"/>
      <c r="CV853" s="166"/>
      <c r="CW853" s="166"/>
      <c r="CX853" s="166"/>
      <c r="CY853" s="166"/>
      <c r="CZ853" s="166"/>
    </row>
    <row r="854" spans="1:104" ht="11.25" customHeight="1" x14ac:dyDescent="0.2">
      <c r="A854" s="166"/>
      <c r="B854" s="166"/>
      <c r="C854" s="166"/>
      <c r="D854" s="166"/>
      <c r="E854" s="166"/>
      <c r="F854" s="166"/>
      <c r="G854" s="166"/>
      <c r="H854" s="166"/>
      <c r="I854" s="166"/>
      <c r="J854" s="166"/>
      <c r="K854" s="166"/>
      <c r="L854" s="166"/>
      <c r="M854" s="166"/>
      <c r="N854" s="166"/>
      <c r="O854" s="166"/>
      <c r="P854" s="166"/>
      <c r="Q854" s="166"/>
      <c r="R854" s="166"/>
      <c r="S854" s="166"/>
      <c r="T854" s="168"/>
      <c r="U854" s="169"/>
      <c r="V854" s="169"/>
      <c r="W854" s="166"/>
      <c r="X854" s="166"/>
      <c r="Y854" s="166"/>
      <c r="Z854" s="166"/>
      <c r="AA854" s="166"/>
      <c r="AB854" s="166"/>
      <c r="AC854" s="166"/>
      <c r="AD854" s="166"/>
      <c r="AE854" s="166"/>
      <c r="AF854" s="166"/>
      <c r="AG854" s="166"/>
      <c r="AH854" s="166"/>
      <c r="AI854" s="166"/>
      <c r="AJ854" s="166"/>
      <c r="AK854" s="166"/>
      <c r="AL854" s="166"/>
      <c r="AM854" s="166"/>
      <c r="AN854" s="166"/>
      <c r="AO854" s="166"/>
      <c r="AP854" s="166"/>
      <c r="AQ854" s="166"/>
      <c r="AR854" s="166"/>
      <c r="AS854" s="166"/>
      <c r="AT854" s="166"/>
      <c r="AU854" s="166"/>
      <c r="AV854" s="166"/>
      <c r="AW854" s="166"/>
      <c r="AX854" s="166"/>
      <c r="AY854" s="166"/>
      <c r="AZ854" s="166"/>
      <c r="BA854" s="166"/>
      <c r="BB854" s="166"/>
      <c r="BC854" s="166"/>
      <c r="BD854" s="166"/>
      <c r="BE854" s="166"/>
      <c r="BF854" s="166"/>
      <c r="BG854" s="166"/>
      <c r="BH854" s="166"/>
      <c r="BI854" s="166"/>
      <c r="BJ854" s="166"/>
      <c r="BK854" s="166"/>
      <c r="BL854" s="166"/>
      <c r="BM854" s="166"/>
      <c r="BN854" s="166"/>
      <c r="BO854" s="166"/>
      <c r="BP854" s="166"/>
      <c r="BQ854" s="166"/>
      <c r="BR854" s="166"/>
      <c r="BS854" s="166"/>
      <c r="BT854" s="166"/>
      <c r="BU854" s="166"/>
      <c r="BV854" s="166"/>
      <c r="BW854" s="166"/>
      <c r="BX854" s="166"/>
      <c r="BY854" s="166"/>
      <c r="BZ854" s="166"/>
      <c r="CA854" s="166"/>
      <c r="CB854" s="166"/>
      <c r="CC854" s="166"/>
      <c r="CD854" s="166"/>
      <c r="CE854" s="166"/>
      <c r="CF854" s="166"/>
      <c r="CG854" s="166"/>
      <c r="CH854" s="166"/>
      <c r="CI854" s="166"/>
      <c r="CJ854" s="166"/>
      <c r="CK854" s="166"/>
      <c r="CL854" s="166"/>
      <c r="CM854" s="166"/>
      <c r="CN854" s="166"/>
      <c r="CO854" s="166"/>
      <c r="CP854" s="166"/>
      <c r="CQ854" s="166"/>
      <c r="CR854" s="166"/>
      <c r="CS854" s="166"/>
      <c r="CT854" s="166"/>
      <c r="CU854" s="166"/>
      <c r="CV854" s="166"/>
      <c r="CW854" s="166"/>
      <c r="CX854" s="166"/>
      <c r="CY854" s="166"/>
      <c r="CZ854" s="166"/>
    </row>
    <row r="855" spans="1:104" ht="11.25" customHeight="1" x14ac:dyDescent="0.2">
      <c r="A855" s="166"/>
      <c r="B855" s="166"/>
      <c r="C855" s="166"/>
      <c r="D855" s="166"/>
      <c r="E855" s="166"/>
      <c r="F855" s="166"/>
      <c r="G855" s="166"/>
      <c r="H855" s="166"/>
      <c r="I855" s="166"/>
      <c r="J855" s="166"/>
      <c r="K855" s="166"/>
      <c r="L855" s="166"/>
      <c r="M855" s="166"/>
      <c r="N855" s="166"/>
      <c r="O855" s="166"/>
      <c r="P855" s="166"/>
      <c r="Q855" s="166"/>
      <c r="R855" s="166"/>
      <c r="S855" s="166"/>
      <c r="T855" s="168"/>
      <c r="U855" s="169"/>
      <c r="V855" s="169"/>
      <c r="W855" s="166"/>
      <c r="X855" s="166"/>
      <c r="Y855" s="166"/>
      <c r="Z855" s="166"/>
      <c r="AA855" s="166"/>
      <c r="AB855" s="166"/>
      <c r="AC855" s="166"/>
      <c r="AD855" s="166"/>
      <c r="AE855" s="166"/>
      <c r="AF855" s="166"/>
      <c r="AG855" s="166"/>
      <c r="AH855" s="166"/>
      <c r="AI855" s="166"/>
      <c r="AJ855" s="166"/>
      <c r="AK855" s="166"/>
      <c r="AL855" s="166"/>
      <c r="AM855" s="166"/>
      <c r="AN855" s="166"/>
      <c r="AO855" s="166"/>
      <c r="AP855" s="166"/>
      <c r="AQ855" s="166"/>
      <c r="AR855" s="166"/>
      <c r="AS855" s="166"/>
      <c r="AT855" s="166"/>
      <c r="AU855" s="166"/>
      <c r="AV855" s="166"/>
      <c r="AW855" s="166"/>
      <c r="AX855" s="166"/>
      <c r="AY855" s="166"/>
      <c r="AZ855" s="166"/>
      <c r="BA855" s="166"/>
      <c r="BB855" s="166"/>
      <c r="BC855" s="166"/>
      <c r="BD855" s="166"/>
      <c r="BE855" s="166"/>
      <c r="BF855" s="166"/>
      <c r="BG855" s="166"/>
      <c r="BH855" s="166"/>
      <c r="BI855" s="166"/>
      <c r="BJ855" s="166"/>
      <c r="BK855" s="166"/>
      <c r="BL855" s="166"/>
      <c r="BM855" s="166"/>
      <c r="BN855" s="166"/>
      <c r="BO855" s="166"/>
      <c r="BP855" s="166"/>
      <c r="BQ855" s="166"/>
      <c r="BR855" s="166"/>
      <c r="BS855" s="166"/>
      <c r="BT855" s="166"/>
      <c r="BU855" s="166"/>
      <c r="BV855" s="166"/>
      <c r="BW855" s="166"/>
      <c r="BX855" s="166"/>
      <c r="BY855" s="166"/>
      <c r="BZ855" s="166"/>
      <c r="CA855" s="166"/>
      <c r="CB855" s="166"/>
      <c r="CC855" s="166"/>
      <c r="CD855" s="166"/>
      <c r="CE855" s="166"/>
      <c r="CF855" s="166"/>
      <c r="CG855" s="166"/>
      <c r="CH855" s="166"/>
      <c r="CI855" s="166"/>
      <c r="CJ855" s="166"/>
      <c r="CK855" s="166"/>
      <c r="CL855" s="166"/>
      <c r="CM855" s="166"/>
      <c r="CN855" s="166"/>
      <c r="CO855" s="166"/>
      <c r="CP855" s="166"/>
      <c r="CQ855" s="166"/>
      <c r="CR855" s="166"/>
      <c r="CS855" s="166"/>
      <c r="CT855" s="166"/>
      <c r="CU855" s="166"/>
      <c r="CV855" s="166"/>
      <c r="CW855" s="166"/>
      <c r="CX855" s="166"/>
      <c r="CY855" s="166"/>
      <c r="CZ855" s="166"/>
    </row>
    <row r="856" spans="1:104" ht="11.25" customHeight="1" x14ac:dyDescent="0.2">
      <c r="A856" s="166"/>
      <c r="B856" s="166"/>
      <c r="C856" s="166"/>
      <c r="D856" s="166"/>
      <c r="E856" s="166"/>
      <c r="F856" s="166"/>
      <c r="G856" s="166"/>
      <c r="H856" s="166"/>
      <c r="I856" s="166"/>
      <c r="J856" s="166"/>
      <c r="K856" s="166"/>
      <c r="L856" s="166"/>
      <c r="M856" s="166"/>
      <c r="N856" s="166"/>
      <c r="O856" s="166"/>
      <c r="P856" s="166"/>
      <c r="Q856" s="166"/>
      <c r="R856" s="166"/>
      <c r="S856" s="166"/>
      <c r="T856" s="168"/>
      <c r="U856" s="169"/>
      <c r="V856" s="169"/>
      <c r="W856" s="166"/>
      <c r="X856" s="166"/>
      <c r="Y856" s="166"/>
      <c r="Z856" s="166"/>
      <c r="AA856" s="166"/>
      <c r="AB856" s="166"/>
      <c r="AC856" s="166"/>
      <c r="AD856" s="166"/>
      <c r="AE856" s="166"/>
      <c r="AF856" s="166"/>
      <c r="AG856" s="166"/>
      <c r="AH856" s="166"/>
      <c r="AI856" s="166"/>
      <c r="AJ856" s="166"/>
      <c r="AK856" s="166"/>
      <c r="AL856" s="166"/>
      <c r="AM856" s="166"/>
      <c r="AN856" s="166"/>
      <c r="AO856" s="166"/>
      <c r="AP856" s="166"/>
      <c r="AQ856" s="166"/>
      <c r="AR856" s="166"/>
      <c r="AS856" s="166"/>
      <c r="AT856" s="166"/>
      <c r="AU856" s="166"/>
      <c r="AV856" s="166"/>
      <c r="AW856" s="166"/>
      <c r="AX856" s="166"/>
      <c r="AY856" s="166"/>
      <c r="AZ856" s="166"/>
      <c r="BA856" s="166"/>
      <c r="BB856" s="166"/>
      <c r="BC856" s="166"/>
      <c r="BD856" s="166"/>
      <c r="BE856" s="166"/>
      <c r="BF856" s="166"/>
      <c r="BG856" s="166"/>
      <c r="BH856" s="166"/>
      <c r="BI856" s="166"/>
      <c r="BJ856" s="166"/>
      <c r="BK856" s="166"/>
      <c r="BL856" s="166"/>
      <c r="BM856" s="166"/>
      <c r="BN856" s="166"/>
      <c r="BO856" s="166"/>
      <c r="BP856" s="166"/>
      <c r="BQ856" s="166"/>
      <c r="BR856" s="166"/>
      <c r="BS856" s="166"/>
      <c r="BT856" s="166"/>
      <c r="BU856" s="166"/>
      <c r="BV856" s="166"/>
      <c r="BW856" s="166"/>
      <c r="BX856" s="166"/>
      <c r="BY856" s="166"/>
      <c r="BZ856" s="166"/>
      <c r="CA856" s="166"/>
      <c r="CB856" s="166"/>
      <c r="CC856" s="166"/>
      <c r="CD856" s="166"/>
      <c r="CE856" s="166"/>
      <c r="CF856" s="166"/>
      <c r="CG856" s="166"/>
      <c r="CH856" s="166"/>
      <c r="CI856" s="166"/>
      <c r="CJ856" s="166"/>
      <c r="CK856" s="166"/>
      <c r="CL856" s="166"/>
      <c r="CM856" s="166"/>
      <c r="CN856" s="166"/>
      <c r="CO856" s="166"/>
      <c r="CP856" s="166"/>
      <c r="CQ856" s="166"/>
      <c r="CR856" s="166"/>
      <c r="CS856" s="166"/>
      <c r="CT856" s="166"/>
      <c r="CU856" s="166"/>
      <c r="CV856" s="166"/>
      <c r="CW856" s="166"/>
      <c r="CX856" s="166"/>
      <c r="CY856" s="166"/>
      <c r="CZ856" s="166"/>
    </row>
    <row r="857" spans="1:104" ht="11.25" customHeight="1" x14ac:dyDescent="0.2">
      <c r="A857" s="166"/>
      <c r="B857" s="166"/>
      <c r="C857" s="166"/>
      <c r="D857" s="166"/>
      <c r="E857" s="166"/>
      <c r="F857" s="166"/>
      <c r="G857" s="166"/>
      <c r="H857" s="166"/>
      <c r="I857" s="166"/>
      <c r="J857" s="166"/>
      <c r="K857" s="166"/>
      <c r="L857" s="166"/>
      <c r="M857" s="166"/>
      <c r="N857" s="166"/>
      <c r="O857" s="166"/>
      <c r="P857" s="166"/>
      <c r="Q857" s="166"/>
      <c r="R857" s="166"/>
      <c r="S857" s="166"/>
      <c r="T857" s="168"/>
      <c r="U857" s="169"/>
      <c r="V857" s="169"/>
      <c r="W857" s="166"/>
      <c r="X857" s="166"/>
      <c r="Y857" s="166"/>
      <c r="Z857" s="166"/>
      <c r="AA857" s="166"/>
      <c r="AB857" s="166"/>
      <c r="AC857" s="166"/>
      <c r="AD857" s="166"/>
      <c r="AE857" s="166"/>
      <c r="AF857" s="166"/>
      <c r="AG857" s="166"/>
      <c r="AH857" s="166"/>
      <c r="AI857" s="166"/>
      <c r="AJ857" s="166"/>
      <c r="AK857" s="166"/>
      <c r="AL857" s="166"/>
      <c r="AM857" s="166"/>
      <c r="AN857" s="166"/>
      <c r="AO857" s="166"/>
      <c r="AP857" s="166"/>
      <c r="AQ857" s="166"/>
      <c r="AR857" s="166"/>
      <c r="AS857" s="166"/>
      <c r="AT857" s="166"/>
      <c r="AU857" s="166"/>
      <c r="AV857" s="166"/>
      <c r="AW857" s="166"/>
      <c r="AX857" s="166"/>
      <c r="AY857" s="166"/>
      <c r="AZ857" s="166"/>
      <c r="BA857" s="166"/>
      <c r="BB857" s="166"/>
      <c r="BC857" s="166"/>
      <c r="BD857" s="166"/>
      <c r="BE857" s="166"/>
      <c r="BF857" s="166"/>
      <c r="BG857" s="166"/>
      <c r="BH857" s="166"/>
      <c r="BI857" s="166"/>
      <c r="BJ857" s="166"/>
      <c r="BK857" s="166"/>
      <c r="BL857" s="166"/>
      <c r="BM857" s="166"/>
      <c r="BN857" s="166"/>
      <c r="BO857" s="166"/>
      <c r="BP857" s="166"/>
      <c r="BQ857" s="166"/>
      <c r="BR857" s="166"/>
      <c r="BS857" s="166"/>
      <c r="BT857" s="166"/>
      <c r="BU857" s="166"/>
      <c r="BV857" s="166"/>
      <c r="BW857" s="166"/>
      <c r="BX857" s="166"/>
      <c r="BY857" s="166"/>
      <c r="BZ857" s="166"/>
      <c r="CA857" s="166"/>
      <c r="CB857" s="166"/>
      <c r="CC857" s="166"/>
      <c r="CD857" s="166"/>
      <c r="CE857" s="166"/>
      <c r="CF857" s="166"/>
      <c r="CG857" s="166"/>
      <c r="CH857" s="166"/>
      <c r="CI857" s="166"/>
      <c r="CJ857" s="166"/>
      <c r="CK857" s="166"/>
      <c r="CL857" s="166"/>
      <c r="CM857" s="166"/>
      <c r="CN857" s="166"/>
      <c r="CO857" s="166"/>
      <c r="CP857" s="166"/>
      <c r="CQ857" s="166"/>
      <c r="CR857" s="166"/>
      <c r="CS857" s="166"/>
      <c r="CT857" s="166"/>
      <c r="CU857" s="166"/>
      <c r="CV857" s="166"/>
      <c r="CW857" s="166"/>
      <c r="CX857" s="166"/>
      <c r="CY857" s="166"/>
      <c r="CZ857" s="166"/>
    </row>
    <row r="858" spans="1:104" ht="11.25" customHeight="1" x14ac:dyDescent="0.2">
      <c r="A858" s="166"/>
      <c r="B858" s="166"/>
      <c r="C858" s="166"/>
      <c r="D858" s="166"/>
      <c r="E858" s="166"/>
      <c r="F858" s="166"/>
      <c r="G858" s="166"/>
      <c r="H858" s="166"/>
      <c r="I858" s="166"/>
      <c r="J858" s="166"/>
      <c r="K858" s="166"/>
      <c r="L858" s="166"/>
      <c r="M858" s="166"/>
      <c r="N858" s="166"/>
      <c r="O858" s="166"/>
      <c r="P858" s="166"/>
      <c r="Q858" s="166"/>
      <c r="R858" s="166"/>
      <c r="S858" s="166"/>
      <c r="T858" s="168"/>
      <c r="U858" s="169"/>
      <c r="V858" s="169"/>
      <c r="W858" s="166"/>
      <c r="X858" s="166"/>
      <c r="Y858" s="166"/>
      <c r="Z858" s="166"/>
      <c r="AA858" s="166"/>
      <c r="AB858" s="166"/>
      <c r="AC858" s="166"/>
      <c r="AD858" s="166"/>
      <c r="AE858" s="166"/>
      <c r="AF858" s="166"/>
      <c r="AG858" s="166"/>
      <c r="AH858" s="166"/>
      <c r="AI858" s="166"/>
      <c r="AJ858" s="166"/>
      <c r="AK858" s="166"/>
      <c r="AL858" s="166"/>
      <c r="AM858" s="166"/>
      <c r="AN858" s="166"/>
      <c r="AO858" s="166"/>
      <c r="AP858" s="166"/>
      <c r="AQ858" s="166"/>
      <c r="AR858" s="166"/>
      <c r="AS858" s="166"/>
      <c r="AT858" s="166"/>
      <c r="AU858" s="166"/>
      <c r="AV858" s="166"/>
      <c r="AW858" s="166"/>
      <c r="AX858" s="166"/>
      <c r="AY858" s="166"/>
      <c r="AZ858" s="166"/>
      <c r="BA858" s="166"/>
      <c r="BB858" s="166"/>
      <c r="BC858" s="166"/>
      <c r="BD858" s="166"/>
      <c r="BE858" s="166"/>
      <c r="BF858" s="166"/>
      <c r="BG858" s="166"/>
      <c r="BH858" s="166"/>
      <c r="BI858" s="166"/>
      <c r="BJ858" s="166"/>
      <c r="BK858" s="166"/>
      <c r="BL858" s="166"/>
      <c r="BM858" s="166"/>
      <c r="BN858" s="166"/>
      <c r="BO858" s="166"/>
      <c r="BP858" s="166"/>
      <c r="BQ858" s="166"/>
      <c r="BR858" s="166"/>
      <c r="BS858" s="166"/>
      <c r="BT858" s="166"/>
      <c r="BU858" s="166"/>
      <c r="BV858" s="166"/>
      <c r="BW858" s="166"/>
      <c r="BX858" s="166"/>
      <c r="BY858" s="166"/>
      <c r="BZ858" s="166"/>
      <c r="CA858" s="166"/>
      <c r="CB858" s="166"/>
      <c r="CC858" s="166"/>
      <c r="CD858" s="166"/>
      <c r="CE858" s="166"/>
      <c r="CF858" s="166"/>
      <c r="CG858" s="166"/>
      <c r="CH858" s="166"/>
      <c r="CI858" s="166"/>
      <c r="CJ858" s="166"/>
      <c r="CK858" s="166"/>
      <c r="CL858" s="166"/>
      <c r="CM858" s="166"/>
      <c r="CN858" s="166"/>
      <c r="CO858" s="166"/>
      <c r="CP858" s="166"/>
      <c r="CQ858" s="166"/>
      <c r="CR858" s="166"/>
      <c r="CS858" s="166"/>
      <c r="CT858" s="166"/>
      <c r="CU858" s="166"/>
      <c r="CV858" s="166"/>
      <c r="CW858" s="166"/>
      <c r="CX858" s="166"/>
      <c r="CY858" s="166"/>
      <c r="CZ858" s="166"/>
    </row>
    <row r="859" spans="1:104" ht="11.25" customHeight="1" x14ac:dyDescent="0.2">
      <c r="A859" s="166"/>
      <c r="B859" s="166"/>
      <c r="C859" s="166"/>
      <c r="D859" s="166"/>
      <c r="E859" s="166"/>
      <c r="F859" s="166"/>
      <c r="G859" s="166"/>
      <c r="H859" s="166"/>
      <c r="I859" s="166"/>
      <c r="J859" s="166"/>
      <c r="K859" s="166"/>
      <c r="L859" s="166"/>
      <c r="M859" s="166"/>
      <c r="N859" s="166"/>
      <c r="O859" s="166"/>
      <c r="P859" s="166"/>
      <c r="Q859" s="166"/>
      <c r="R859" s="166"/>
      <c r="S859" s="166"/>
      <c r="T859" s="168"/>
      <c r="U859" s="169"/>
      <c r="V859" s="169"/>
      <c r="W859" s="166"/>
      <c r="X859" s="166"/>
      <c r="Y859" s="166"/>
      <c r="Z859" s="166"/>
      <c r="AA859" s="166"/>
      <c r="AB859" s="166"/>
      <c r="AC859" s="166"/>
      <c r="AD859" s="166"/>
      <c r="AE859" s="166"/>
      <c r="AF859" s="166"/>
      <c r="AG859" s="166"/>
      <c r="AH859" s="166"/>
      <c r="AI859" s="166"/>
      <c r="AJ859" s="166"/>
      <c r="AK859" s="166"/>
      <c r="AL859" s="166"/>
      <c r="AM859" s="166"/>
      <c r="AN859" s="166"/>
      <c r="AO859" s="166"/>
      <c r="AP859" s="166"/>
      <c r="AQ859" s="166"/>
      <c r="AR859" s="166"/>
      <c r="AS859" s="166"/>
      <c r="AT859" s="166"/>
      <c r="AU859" s="166"/>
      <c r="AV859" s="166"/>
      <c r="AW859" s="166"/>
      <c r="AX859" s="166"/>
      <c r="AY859" s="166"/>
      <c r="AZ859" s="166"/>
      <c r="BA859" s="166"/>
      <c r="BB859" s="166"/>
      <c r="BC859" s="166"/>
      <c r="BD859" s="166"/>
      <c r="BE859" s="166"/>
      <c r="BF859" s="166"/>
      <c r="BG859" s="166"/>
      <c r="BH859" s="166"/>
      <c r="BI859" s="166"/>
      <c r="BJ859" s="166"/>
      <c r="BK859" s="166"/>
      <c r="BL859" s="166"/>
      <c r="BM859" s="166"/>
      <c r="BN859" s="166"/>
      <c r="BO859" s="166"/>
      <c r="BP859" s="166"/>
      <c r="BQ859" s="166"/>
      <c r="BR859" s="166"/>
      <c r="BS859" s="166"/>
      <c r="BT859" s="166"/>
      <c r="BU859" s="166"/>
      <c r="BV859" s="166"/>
      <c r="BW859" s="166"/>
      <c r="BX859" s="166"/>
      <c r="BY859" s="166"/>
      <c r="BZ859" s="166"/>
      <c r="CA859" s="166"/>
      <c r="CB859" s="166"/>
      <c r="CC859" s="166"/>
      <c r="CD859" s="166"/>
      <c r="CE859" s="166"/>
      <c r="CF859" s="166"/>
      <c r="CG859" s="166"/>
      <c r="CH859" s="166"/>
      <c r="CI859" s="166"/>
      <c r="CJ859" s="166"/>
      <c r="CK859" s="166"/>
      <c r="CL859" s="166"/>
      <c r="CM859" s="166"/>
      <c r="CN859" s="166"/>
      <c r="CO859" s="166"/>
      <c r="CP859" s="166"/>
      <c r="CQ859" s="166"/>
      <c r="CR859" s="166"/>
      <c r="CS859" s="166"/>
      <c r="CT859" s="166"/>
      <c r="CU859" s="166"/>
      <c r="CV859" s="166"/>
      <c r="CW859" s="166"/>
      <c r="CX859" s="166"/>
      <c r="CY859" s="166"/>
      <c r="CZ859" s="166"/>
    </row>
    <row r="860" spans="1:104" ht="11.25" customHeight="1" x14ac:dyDescent="0.2">
      <c r="A860" s="166"/>
      <c r="B860" s="166"/>
      <c r="C860" s="166"/>
      <c r="D860" s="166"/>
      <c r="E860" s="166"/>
      <c r="F860" s="166"/>
      <c r="G860" s="166"/>
      <c r="H860" s="166"/>
      <c r="I860" s="166"/>
      <c r="J860" s="166"/>
      <c r="K860" s="166"/>
      <c r="L860" s="166"/>
      <c r="M860" s="166"/>
      <c r="N860" s="166"/>
      <c r="O860" s="166"/>
      <c r="P860" s="166"/>
      <c r="Q860" s="166"/>
      <c r="R860" s="166"/>
      <c r="S860" s="166"/>
      <c r="T860" s="168"/>
      <c r="U860" s="169"/>
      <c r="V860" s="169"/>
      <c r="W860" s="166"/>
      <c r="X860" s="166"/>
      <c r="Y860" s="166"/>
      <c r="Z860" s="166"/>
      <c r="AA860" s="166"/>
      <c r="AB860" s="166"/>
      <c r="AC860" s="166"/>
      <c r="AD860" s="166"/>
      <c r="AE860" s="166"/>
      <c r="AF860" s="166"/>
      <c r="AG860" s="166"/>
      <c r="AH860" s="166"/>
      <c r="AI860" s="166"/>
      <c r="AJ860" s="166"/>
      <c r="AK860" s="166"/>
      <c r="AL860" s="166"/>
      <c r="AM860" s="166"/>
      <c r="AN860" s="166"/>
      <c r="AO860" s="166"/>
      <c r="AP860" s="166"/>
      <c r="AQ860" s="166"/>
      <c r="AR860" s="166"/>
      <c r="AS860" s="166"/>
      <c r="AT860" s="166"/>
      <c r="AU860" s="166"/>
      <c r="AV860" s="166"/>
      <c r="AW860" s="166"/>
      <c r="AX860" s="166"/>
      <c r="AY860" s="166"/>
      <c r="AZ860" s="166"/>
      <c r="BA860" s="166"/>
      <c r="BB860" s="166"/>
      <c r="BC860" s="166"/>
      <c r="BD860" s="166"/>
      <c r="BE860" s="166"/>
      <c r="BF860" s="166"/>
      <c r="BG860" s="166"/>
      <c r="BH860" s="166"/>
      <c r="BI860" s="166"/>
      <c r="BJ860" s="166"/>
      <c r="BK860" s="166"/>
      <c r="BL860" s="166"/>
      <c r="BM860" s="166"/>
      <c r="BN860" s="166"/>
      <c r="BO860" s="166"/>
      <c r="BP860" s="166"/>
      <c r="BQ860" s="166"/>
      <c r="BR860" s="166"/>
      <c r="BS860" s="166"/>
      <c r="BT860" s="166"/>
      <c r="BU860" s="166"/>
      <c r="BV860" s="166"/>
      <c r="BW860" s="166"/>
      <c r="BX860" s="166"/>
      <c r="BY860" s="166"/>
      <c r="BZ860" s="166"/>
      <c r="CA860" s="166"/>
      <c r="CB860" s="166"/>
      <c r="CC860" s="166"/>
      <c r="CD860" s="166"/>
      <c r="CE860" s="166"/>
      <c r="CF860" s="166"/>
      <c r="CG860" s="166"/>
      <c r="CH860" s="166"/>
      <c r="CI860" s="166"/>
      <c r="CJ860" s="166"/>
      <c r="CK860" s="166"/>
      <c r="CL860" s="166"/>
      <c r="CM860" s="166"/>
      <c r="CN860" s="166"/>
      <c r="CO860" s="166"/>
      <c r="CP860" s="166"/>
      <c r="CQ860" s="166"/>
      <c r="CR860" s="166"/>
      <c r="CS860" s="166"/>
      <c r="CT860" s="166"/>
      <c r="CU860" s="166"/>
      <c r="CV860" s="166"/>
      <c r="CW860" s="166"/>
      <c r="CX860" s="166"/>
      <c r="CY860" s="166"/>
      <c r="CZ860" s="166"/>
    </row>
    <row r="861" spans="1:104" ht="11.25" customHeight="1" x14ac:dyDescent="0.2">
      <c r="A861" s="166"/>
      <c r="B861" s="166"/>
      <c r="C861" s="166"/>
      <c r="D861" s="166"/>
      <c r="E861" s="166"/>
      <c r="F861" s="166"/>
      <c r="G861" s="166"/>
      <c r="H861" s="166"/>
      <c r="I861" s="166"/>
      <c r="J861" s="166"/>
      <c r="K861" s="166"/>
      <c r="L861" s="166"/>
      <c r="M861" s="166"/>
      <c r="N861" s="166"/>
      <c r="O861" s="166"/>
      <c r="P861" s="166"/>
      <c r="Q861" s="166"/>
      <c r="R861" s="166"/>
      <c r="S861" s="166"/>
      <c r="T861" s="168"/>
      <c r="U861" s="169"/>
      <c r="V861" s="169"/>
      <c r="W861" s="166"/>
      <c r="X861" s="166"/>
      <c r="Y861" s="166"/>
      <c r="Z861" s="166"/>
      <c r="AA861" s="166"/>
      <c r="AB861" s="166"/>
      <c r="AC861" s="166"/>
      <c r="AD861" s="166"/>
      <c r="AE861" s="166"/>
      <c r="AF861" s="166"/>
      <c r="AG861" s="166"/>
      <c r="AH861" s="166"/>
      <c r="AI861" s="166"/>
      <c r="AJ861" s="166"/>
      <c r="AK861" s="166"/>
      <c r="AL861" s="166"/>
      <c r="AM861" s="166"/>
      <c r="AN861" s="166"/>
      <c r="AO861" s="166"/>
      <c r="AP861" s="166"/>
      <c r="AQ861" s="166"/>
      <c r="AR861" s="166"/>
      <c r="AS861" s="166"/>
      <c r="AT861" s="166"/>
      <c r="AU861" s="166"/>
      <c r="AV861" s="166"/>
      <c r="AW861" s="166"/>
      <c r="AX861" s="166"/>
      <c r="AY861" s="166"/>
      <c r="AZ861" s="166"/>
      <c r="BA861" s="166"/>
      <c r="BB861" s="166"/>
      <c r="BC861" s="166"/>
      <c r="BD861" s="166"/>
      <c r="BE861" s="166"/>
      <c r="BF861" s="166"/>
      <c r="BG861" s="166"/>
      <c r="BH861" s="166"/>
      <c r="BI861" s="166"/>
      <c r="BJ861" s="166"/>
      <c r="BK861" s="166"/>
      <c r="BL861" s="166"/>
      <c r="BM861" s="166"/>
      <c r="BN861" s="166"/>
      <c r="BO861" s="166"/>
      <c r="BP861" s="166"/>
      <c r="BQ861" s="166"/>
      <c r="BR861" s="166"/>
      <c r="BS861" s="166"/>
      <c r="BT861" s="166"/>
      <c r="BU861" s="166"/>
      <c r="BV861" s="166"/>
      <c r="BW861" s="166"/>
      <c r="BX861" s="166"/>
      <c r="BY861" s="166"/>
      <c r="BZ861" s="166"/>
      <c r="CA861" s="166"/>
      <c r="CB861" s="166"/>
      <c r="CC861" s="166"/>
      <c r="CD861" s="166"/>
      <c r="CE861" s="166"/>
      <c r="CF861" s="166"/>
      <c r="CG861" s="166"/>
      <c r="CH861" s="166"/>
      <c r="CI861" s="166"/>
      <c r="CJ861" s="166"/>
      <c r="CK861" s="166"/>
      <c r="CL861" s="166"/>
      <c r="CM861" s="166"/>
      <c r="CN861" s="166"/>
      <c r="CO861" s="166"/>
      <c r="CP861" s="166"/>
      <c r="CQ861" s="166"/>
      <c r="CR861" s="166"/>
      <c r="CS861" s="166"/>
      <c r="CT861" s="166"/>
      <c r="CU861" s="166"/>
      <c r="CV861" s="166"/>
      <c r="CW861" s="166"/>
      <c r="CX861" s="166"/>
      <c r="CY861" s="166"/>
      <c r="CZ861" s="166"/>
    </row>
    <row r="862" spans="1:104" ht="11.25" customHeight="1" x14ac:dyDescent="0.2">
      <c r="A862" s="166"/>
      <c r="B862" s="166"/>
      <c r="C862" s="166"/>
      <c r="D862" s="166"/>
      <c r="E862" s="166"/>
      <c r="F862" s="166"/>
      <c r="G862" s="166"/>
      <c r="H862" s="166"/>
      <c r="I862" s="166"/>
      <c r="J862" s="166"/>
      <c r="K862" s="166"/>
      <c r="L862" s="166"/>
      <c r="M862" s="166"/>
      <c r="N862" s="166"/>
      <c r="O862" s="166"/>
      <c r="P862" s="166"/>
      <c r="Q862" s="166"/>
      <c r="R862" s="166"/>
      <c r="S862" s="166"/>
      <c r="T862" s="168"/>
      <c r="U862" s="169"/>
      <c r="V862" s="169"/>
      <c r="W862" s="166"/>
      <c r="X862" s="166"/>
      <c r="Y862" s="166"/>
      <c r="Z862" s="166"/>
      <c r="AA862" s="166"/>
      <c r="AB862" s="166"/>
      <c r="AC862" s="166"/>
      <c r="AD862" s="166"/>
      <c r="AE862" s="166"/>
      <c r="AF862" s="166"/>
      <c r="AG862" s="166"/>
      <c r="AH862" s="166"/>
      <c r="AI862" s="166"/>
      <c r="AJ862" s="166"/>
      <c r="AK862" s="166"/>
      <c r="AL862" s="166"/>
      <c r="AM862" s="166"/>
      <c r="AN862" s="166"/>
      <c r="AO862" s="166"/>
      <c r="AP862" s="166"/>
      <c r="AQ862" s="166"/>
      <c r="AR862" s="166"/>
      <c r="AS862" s="166"/>
      <c r="AT862" s="166"/>
      <c r="AU862" s="166"/>
      <c r="AV862" s="166"/>
      <c r="AW862" s="166"/>
      <c r="AX862" s="166"/>
      <c r="AY862" s="166"/>
      <c r="AZ862" s="166"/>
      <c r="BA862" s="166"/>
      <c r="BB862" s="166"/>
      <c r="BC862" s="166"/>
      <c r="BD862" s="166"/>
      <c r="BE862" s="166"/>
      <c r="BF862" s="166"/>
      <c r="BG862" s="166"/>
      <c r="BH862" s="166"/>
      <c r="BI862" s="166"/>
      <c r="BJ862" s="166"/>
      <c r="BK862" s="166"/>
      <c r="BL862" s="166"/>
      <c r="BM862" s="166"/>
      <c r="BN862" s="166"/>
      <c r="BO862" s="166"/>
      <c r="BP862" s="166"/>
      <c r="BQ862" s="166"/>
      <c r="BR862" s="166"/>
      <c r="BS862" s="166"/>
      <c r="BT862" s="166"/>
      <c r="BU862" s="166"/>
      <c r="BV862" s="166"/>
      <c r="BW862" s="166"/>
      <c r="BX862" s="166"/>
      <c r="BY862" s="166"/>
      <c r="BZ862" s="166"/>
      <c r="CA862" s="166"/>
      <c r="CB862" s="166"/>
      <c r="CC862" s="166"/>
      <c r="CD862" s="166"/>
      <c r="CE862" s="166"/>
      <c r="CF862" s="166"/>
      <c r="CG862" s="166"/>
      <c r="CH862" s="166"/>
      <c r="CI862" s="166"/>
      <c r="CJ862" s="166"/>
      <c r="CK862" s="166"/>
      <c r="CL862" s="166"/>
      <c r="CM862" s="166"/>
      <c r="CN862" s="166"/>
      <c r="CO862" s="166"/>
      <c r="CP862" s="166"/>
      <c r="CQ862" s="166"/>
      <c r="CR862" s="166"/>
      <c r="CS862" s="166"/>
      <c r="CT862" s="166"/>
      <c r="CU862" s="166"/>
      <c r="CV862" s="166"/>
      <c r="CW862" s="166"/>
      <c r="CX862" s="166"/>
      <c r="CY862" s="166"/>
      <c r="CZ862" s="166"/>
    </row>
    <row r="863" spans="1:104" ht="11.25" customHeight="1" x14ac:dyDescent="0.2">
      <c r="A863" s="166"/>
      <c r="B863" s="166"/>
      <c r="C863" s="166"/>
      <c r="D863" s="166"/>
      <c r="E863" s="166"/>
      <c r="F863" s="166"/>
      <c r="G863" s="166"/>
      <c r="H863" s="166"/>
      <c r="I863" s="166"/>
      <c r="J863" s="166"/>
      <c r="K863" s="166"/>
      <c r="L863" s="166"/>
      <c r="M863" s="166"/>
      <c r="N863" s="166"/>
      <c r="O863" s="166"/>
      <c r="P863" s="166"/>
      <c r="Q863" s="166"/>
      <c r="R863" s="166"/>
      <c r="S863" s="166"/>
      <c r="T863" s="168"/>
      <c r="U863" s="169"/>
      <c r="V863" s="169"/>
      <c r="W863" s="166"/>
      <c r="X863" s="166"/>
      <c r="Y863" s="166"/>
      <c r="Z863" s="166"/>
      <c r="AA863" s="166"/>
      <c r="AB863" s="166"/>
      <c r="AC863" s="166"/>
      <c r="AD863" s="166"/>
      <c r="AE863" s="166"/>
      <c r="AF863" s="166"/>
      <c r="AG863" s="166"/>
      <c r="AH863" s="166"/>
      <c r="AI863" s="166"/>
      <c r="AJ863" s="166"/>
      <c r="AK863" s="166"/>
      <c r="AL863" s="166"/>
      <c r="AM863" s="166"/>
      <c r="AN863" s="166"/>
      <c r="AO863" s="166"/>
      <c r="AP863" s="166"/>
      <c r="AQ863" s="166"/>
      <c r="AR863" s="166"/>
      <c r="AS863" s="166"/>
      <c r="AT863" s="166"/>
      <c r="AU863" s="166"/>
      <c r="AV863" s="166"/>
      <c r="AW863" s="166"/>
      <c r="AX863" s="166"/>
      <c r="AY863" s="166"/>
      <c r="AZ863" s="166"/>
      <c r="BA863" s="166"/>
      <c r="BB863" s="166"/>
      <c r="BC863" s="166"/>
      <c r="BD863" s="166"/>
      <c r="BE863" s="166"/>
      <c r="BF863" s="166"/>
      <c r="BG863" s="166"/>
      <c r="BH863" s="166"/>
      <c r="BI863" s="166"/>
      <c r="BJ863" s="166"/>
      <c r="BK863" s="166"/>
      <c r="BL863" s="166"/>
      <c r="BM863" s="166"/>
      <c r="BN863" s="166"/>
      <c r="BO863" s="166"/>
      <c r="BP863" s="166"/>
      <c r="BQ863" s="166"/>
      <c r="BR863" s="166"/>
      <c r="BS863" s="166"/>
      <c r="BT863" s="166"/>
      <c r="BU863" s="166"/>
      <c r="BV863" s="166"/>
      <c r="BW863" s="166"/>
      <c r="BX863" s="166"/>
      <c r="BY863" s="166"/>
      <c r="BZ863" s="166"/>
      <c r="CA863" s="166"/>
      <c r="CB863" s="166"/>
      <c r="CC863" s="166"/>
      <c r="CD863" s="166"/>
      <c r="CE863" s="166"/>
      <c r="CF863" s="166"/>
      <c r="CG863" s="166"/>
      <c r="CH863" s="166"/>
      <c r="CI863" s="166"/>
      <c r="CJ863" s="166"/>
      <c r="CK863" s="166"/>
      <c r="CL863" s="166"/>
      <c r="CM863" s="166"/>
      <c r="CN863" s="166"/>
      <c r="CO863" s="166"/>
      <c r="CP863" s="166"/>
      <c r="CQ863" s="166"/>
      <c r="CR863" s="166"/>
      <c r="CS863" s="166"/>
      <c r="CT863" s="166"/>
      <c r="CU863" s="166"/>
      <c r="CV863" s="166"/>
      <c r="CW863" s="166"/>
      <c r="CX863" s="166"/>
      <c r="CY863" s="166"/>
      <c r="CZ863" s="166"/>
    </row>
    <row r="864" spans="1:104" ht="11.25" customHeight="1" x14ac:dyDescent="0.2">
      <c r="A864" s="166"/>
      <c r="B864" s="166"/>
      <c r="C864" s="166"/>
      <c r="D864" s="166"/>
      <c r="E864" s="166"/>
      <c r="F864" s="166"/>
      <c r="G864" s="166"/>
      <c r="H864" s="166"/>
      <c r="I864" s="166"/>
      <c r="J864" s="166"/>
      <c r="K864" s="166"/>
      <c r="L864" s="166"/>
      <c r="M864" s="166"/>
      <c r="N864" s="166"/>
      <c r="O864" s="166"/>
      <c r="P864" s="166"/>
      <c r="Q864" s="166"/>
      <c r="R864" s="166"/>
      <c r="S864" s="166"/>
      <c r="T864" s="168"/>
      <c r="U864" s="169"/>
      <c r="V864" s="169"/>
      <c r="W864" s="166"/>
      <c r="X864" s="166"/>
      <c r="Y864" s="166"/>
      <c r="Z864" s="166"/>
      <c r="AA864" s="166"/>
      <c r="AB864" s="166"/>
      <c r="AC864" s="166"/>
      <c r="AD864" s="166"/>
      <c r="AE864" s="166"/>
      <c r="AF864" s="166"/>
      <c r="AG864" s="166"/>
      <c r="AH864" s="166"/>
      <c r="AI864" s="166"/>
      <c r="AJ864" s="166"/>
      <c r="AK864" s="166"/>
      <c r="AL864" s="166"/>
      <c r="AM864" s="166"/>
      <c r="AN864" s="166"/>
      <c r="AO864" s="166"/>
      <c r="AP864" s="166"/>
      <c r="AQ864" s="166"/>
      <c r="AR864" s="166"/>
      <c r="AS864" s="166"/>
      <c r="AT864" s="166"/>
      <c r="AU864" s="166"/>
      <c r="AV864" s="166"/>
      <c r="AW864" s="166"/>
      <c r="AX864" s="166"/>
      <c r="AY864" s="166"/>
      <c r="AZ864" s="166"/>
      <c r="BA864" s="166"/>
      <c r="BB864" s="166"/>
      <c r="BC864" s="166"/>
      <c r="BD864" s="166"/>
      <c r="BE864" s="166"/>
      <c r="BF864" s="166"/>
      <c r="BG864" s="166"/>
      <c r="BH864" s="166"/>
      <c r="BI864" s="166"/>
      <c r="BJ864" s="166"/>
      <c r="BK864" s="166"/>
      <c r="BL864" s="166"/>
      <c r="BM864" s="166"/>
      <c r="BN864" s="166"/>
      <c r="BO864" s="166"/>
      <c r="BP864" s="166"/>
      <c r="BQ864" s="166"/>
      <c r="BR864" s="166"/>
      <c r="BS864" s="166"/>
      <c r="BT864" s="166"/>
      <c r="BU864" s="166"/>
      <c r="BV864" s="166"/>
      <c r="BW864" s="166"/>
      <c r="BX864" s="166"/>
      <c r="BY864" s="166"/>
      <c r="BZ864" s="166"/>
      <c r="CA864" s="166"/>
      <c r="CB864" s="166"/>
      <c r="CC864" s="166"/>
      <c r="CD864" s="166"/>
      <c r="CE864" s="166"/>
      <c r="CF864" s="166"/>
      <c r="CG864" s="166"/>
      <c r="CH864" s="166"/>
      <c r="CI864" s="166"/>
      <c r="CJ864" s="166"/>
      <c r="CK864" s="166"/>
      <c r="CL864" s="166"/>
      <c r="CM864" s="166"/>
      <c r="CN864" s="166"/>
      <c r="CO864" s="166"/>
      <c r="CP864" s="166"/>
      <c r="CQ864" s="166"/>
      <c r="CR864" s="166"/>
      <c r="CS864" s="166"/>
      <c r="CT864" s="166"/>
      <c r="CU864" s="166"/>
      <c r="CV864" s="166"/>
      <c r="CW864" s="166"/>
      <c r="CX864" s="166"/>
      <c r="CY864" s="166"/>
      <c r="CZ864" s="166"/>
    </row>
    <row r="865" spans="1:104" ht="11.25" customHeight="1" x14ac:dyDescent="0.2">
      <c r="A865" s="166"/>
      <c r="B865" s="166"/>
      <c r="C865" s="166"/>
      <c r="D865" s="166"/>
      <c r="E865" s="166"/>
      <c r="F865" s="166"/>
      <c r="G865" s="166"/>
      <c r="H865" s="166"/>
      <c r="I865" s="166"/>
      <c r="J865" s="166"/>
      <c r="K865" s="166"/>
      <c r="L865" s="166"/>
      <c r="M865" s="166"/>
      <c r="N865" s="166"/>
      <c r="O865" s="166"/>
      <c r="P865" s="166"/>
      <c r="Q865" s="166"/>
      <c r="R865" s="166"/>
      <c r="S865" s="166"/>
      <c r="T865" s="168"/>
      <c r="U865" s="169"/>
      <c r="V865" s="169"/>
      <c r="W865" s="166"/>
      <c r="X865" s="166"/>
      <c r="Y865" s="166"/>
      <c r="Z865" s="166"/>
      <c r="AA865" s="166"/>
      <c r="AB865" s="166"/>
      <c r="AC865" s="166"/>
      <c r="AD865" s="166"/>
      <c r="AE865" s="166"/>
      <c r="AF865" s="166"/>
      <c r="AG865" s="166"/>
      <c r="AH865" s="166"/>
      <c r="AI865" s="166"/>
      <c r="AJ865" s="166"/>
      <c r="AK865" s="166"/>
      <c r="AL865" s="166"/>
      <c r="AM865" s="166"/>
      <c r="AN865" s="166"/>
      <c r="AO865" s="166"/>
      <c r="AP865" s="166"/>
      <c r="AQ865" s="166"/>
      <c r="AR865" s="166"/>
      <c r="AS865" s="166"/>
      <c r="AT865" s="166"/>
      <c r="AU865" s="166"/>
      <c r="AV865" s="166"/>
      <c r="AW865" s="166"/>
      <c r="AX865" s="166"/>
      <c r="AY865" s="166"/>
      <c r="AZ865" s="166"/>
      <c r="BA865" s="166"/>
      <c r="BB865" s="166"/>
      <c r="BC865" s="166"/>
      <c r="BD865" s="166"/>
      <c r="BE865" s="166"/>
      <c r="BF865" s="166"/>
      <c r="BG865" s="166"/>
      <c r="BH865" s="166"/>
      <c r="BI865" s="166"/>
      <c r="BJ865" s="166"/>
      <c r="BK865" s="166"/>
      <c r="BL865" s="166"/>
      <c r="BM865" s="166"/>
      <c r="BN865" s="166"/>
      <c r="BO865" s="166"/>
      <c r="BP865" s="166"/>
      <c r="BQ865" s="166"/>
      <c r="BR865" s="166"/>
      <c r="BS865" s="166"/>
      <c r="BT865" s="166"/>
      <c r="BU865" s="166"/>
      <c r="BV865" s="166"/>
      <c r="BW865" s="166"/>
      <c r="BX865" s="166"/>
      <c r="BY865" s="166"/>
      <c r="BZ865" s="166"/>
      <c r="CA865" s="166"/>
      <c r="CB865" s="166"/>
      <c r="CC865" s="166"/>
      <c r="CD865" s="166"/>
      <c r="CE865" s="166"/>
      <c r="CF865" s="166"/>
      <c r="CG865" s="166"/>
      <c r="CH865" s="166"/>
      <c r="CI865" s="166"/>
      <c r="CJ865" s="166"/>
      <c r="CK865" s="166"/>
      <c r="CL865" s="166"/>
      <c r="CM865" s="166"/>
      <c r="CN865" s="166"/>
      <c r="CO865" s="166"/>
      <c r="CP865" s="166"/>
      <c r="CQ865" s="166"/>
      <c r="CR865" s="166"/>
      <c r="CS865" s="166"/>
      <c r="CT865" s="166"/>
      <c r="CU865" s="166"/>
      <c r="CV865" s="166"/>
      <c r="CW865" s="166"/>
      <c r="CX865" s="166"/>
      <c r="CY865" s="166"/>
      <c r="CZ865" s="166"/>
    </row>
    <row r="866" spans="1:104" ht="11.25" customHeight="1" x14ac:dyDescent="0.2">
      <c r="A866" s="166"/>
      <c r="B866" s="166"/>
      <c r="C866" s="166"/>
      <c r="D866" s="166"/>
      <c r="E866" s="166"/>
      <c r="F866" s="166"/>
      <c r="G866" s="166"/>
      <c r="H866" s="166"/>
      <c r="I866" s="166"/>
      <c r="J866" s="166"/>
      <c r="K866" s="166"/>
      <c r="L866" s="166"/>
      <c r="M866" s="166"/>
      <c r="N866" s="166"/>
      <c r="O866" s="166"/>
      <c r="P866" s="166"/>
      <c r="Q866" s="166"/>
      <c r="R866" s="166"/>
      <c r="S866" s="166"/>
      <c r="T866" s="168"/>
      <c r="U866" s="169"/>
      <c r="V866" s="169"/>
      <c r="W866" s="166"/>
      <c r="X866" s="166"/>
      <c r="Y866" s="166"/>
      <c r="Z866" s="166"/>
      <c r="AA866" s="166"/>
      <c r="AB866" s="166"/>
      <c r="AC866" s="166"/>
      <c r="AD866" s="166"/>
      <c r="AE866" s="166"/>
      <c r="AF866" s="166"/>
      <c r="AG866" s="166"/>
      <c r="AH866" s="166"/>
      <c r="AI866" s="166"/>
      <c r="AJ866" s="166"/>
      <c r="AK866" s="166"/>
      <c r="AL866" s="166"/>
      <c r="AM866" s="166"/>
      <c r="AN866" s="166"/>
      <c r="AO866" s="166"/>
      <c r="AP866" s="166"/>
      <c r="AQ866" s="166"/>
      <c r="AR866" s="166"/>
      <c r="AS866" s="166"/>
      <c r="AT866" s="166"/>
      <c r="AU866" s="166"/>
      <c r="AV866" s="166"/>
      <c r="AW866" s="166"/>
      <c r="AX866" s="166"/>
      <c r="AY866" s="166"/>
      <c r="AZ866" s="166"/>
      <c r="BA866" s="166"/>
      <c r="BB866" s="166"/>
      <c r="BC866" s="166"/>
      <c r="BD866" s="166"/>
      <c r="BE866" s="166"/>
      <c r="BF866" s="166"/>
      <c r="BG866" s="166"/>
      <c r="BH866" s="166"/>
      <c r="BI866" s="166"/>
      <c r="BJ866" s="166"/>
      <c r="BK866" s="166"/>
      <c r="BL866" s="166"/>
      <c r="BM866" s="166"/>
      <c r="BN866" s="166"/>
      <c r="BO866" s="166"/>
      <c r="BP866" s="166"/>
      <c r="BQ866" s="166"/>
      <c r="BR866" s="166"/>
      <c r="BS866" s="166"/>
      <c r="BT866" s="166"/>
      <c r="BU866" s="166"/>
      <c r="BV866" s="166"/>
      <c r="BW866" s="166"/>
      <c r="BX866" s="166"/>
      <c r="BY866" s="166"/>
      <c r="BZ866" s="166"/>
      <c r="CA866" s="166"/>
      <c r="CB866" s="166"/>
      <c r="CC866" s="166"/>
      <c r="CD866" s="166"/>
      <c r="CE866" s="166"/>
      <c r="CF866" s="166"/>
      <c r="CG866" s="166"/>
      <c r="CH866" s="166"/>
      <c r="CI866" s="166"/>
      <c r="CJ866" s="166"/>
      <c r="CK866" s="166"/>
      <c r="CL866" s="166"/>
      <c r="CM866" s="166"/>
      <c r="CN866" s="166"/>
      <c r="CO866" s="166"/>
      <c r="CP866" s="166"/>
      <c r="CQ866" s="166"/>
      <c r="CR866" s="166"/>
      <c r="CS866" s="166"/>
      <c r="CT866" s="166"/>
      <c r="CU866" s="166"/>
      <c r="CV866" s="166"/>
      <c r="CW866" s="166"/>
      <c r="CX866" s="166"/>
      <c r="CY866" s="166"/>
      <c r="CZ866" s="166"/>
    </row>
    <row r="867" spans="1:104" ht="11.25" customHeight="1" x14ac:dyDescent="0.2">
      <c r="A867" s="166"/>
      <c r="B867" s="166"/>
      <c r="C867" s="166"/>
      <c r="D867" s="166"/>
      <c r="E867" s="166"/>
      <c r="F867" s="166"/>
      <c r="G867" s="166"/>
      <c r="H867" s="166"/>
      <c r="I867" s="166"/>
      <c r="J867" s="166"/>
      <c r="K867" s="166"/>
      <c r="L867" s="166"/>
      <c r="M867" s="166"/>
      <c r="N867" s="166"/>
      <c r="O867" s="166"/>
      <c r="P867" s="166"/>
      <c r="Q867" s="166"/>
      <c r="R867" s="166"/>
      <c r="S867" s="166"/>
      <c r="T867" s="168"/>
      <c r="U867" s="169"/>
      <c r="V867" s="169"/>
      <c r="W867" s="166"/>
      <c r="X867" s="166"/>
      <c r="Y867" s="166"/>
      <c r="Z867" s="166"/>
      <c r="AA867" s="166"/>
      <c r="AB867" s="166"/>
      <c r="AC867" s="166"/>
      <c r="AD867" s="166"/>
      <c r="AE867" s="166"/>
      <c r="AF867" s="166"/>
      <c r="AG867" s="166"/>
      <c r="AH867" s="166"/>
      <c r="AI867" s="166"/>
      <c r="AJ867" s="166"/>
      <c r="AK867" s="166"/>
      <c r="AL867" s="166"/>
      <c r="AM867" s="166"/>
      <c r="AN867" s="166"/>
      <c r="AO867" s="166"/>
      <c r="AP867" s="166"/>
      <c r="AQ867" s="166"/>
      <c r="AR867" s="166"/>
      <c r="AS867" s="166"/>
      <c r="AT867" s="166"/>
      <c r="AU867" s="166"/>
      <c r="AV867" s="166"/>
      <c r="AW867" s="166"/>
      <c r="AX867" s="166"/>
      <c r="AY867" s="166"/>
      <c r="AZ867" s="166"/>
      <c r="BA867" s="166"/>
      <c r="BB867" s="166"/>
      <c r="BC867" s="166"/>
      <c r="BD867" s="166"/>
      <c r="BE867" s="166"/>
      <c r="BF867" s="166"/>
      <c r="BG867" s="166"/>
      <c r="BH867" s="166"/>
      <c r="BI867" s="166"/>
      <c r="BJ867" s="166"/>
      <c r="BK867" s="166"/>
      <c r="BL867" s="166"/>
      <c r="BM867" s="166"/>
      <c r="BN867" s="166"/>
      <c r="BO867" s="166"/>
      <c r="BP867" s="166"/>
      <c r="BQ867" s="166"/>
      <c r="BR867" s="166"/>
      <c r="BS867" s="166"/>
      <c r="BT867" s="166"/>
      <c r="BU867" s="166"/>
      <c r="BV867" s="166"/>
      <c r="BW867" s="166"/>
      <c r="BX867" s="166"/>
      <c r="BY867" s="166"/>
      <c r="BZ867" s="166"/>
      <c r="CA867" s="166"/>
      <c r="CB867" s="166"/>
      <c r="CC867" s="166"/>
      <c r="CD867" s="166"/>
      <c r="CE867" s="166"/>
      <c r="CF867" s="166"/>
      <c r="CG867" s="166"/>
      <c r="CH867" s="166"/>
      <c r="CI867" s="166"/>
      <c r="CJ867" s="166"/>
      <c r="CK867" s="166"/>
      <c r="CL867" s="166"/>
      <c r="CM867" s="166"/>
      <c r="CN867" s="166"/>
      <c r="CO867" s="166"/>
      <c r="CP867" s="166"/>
      <c r="CQ867" s="166"/>
      <c r="CR867" s="166"/>
      <c r="CS867" s="166"/>
      <c r="CT867" s="166"/>
      <c r="CU867" s="166"/>
      <c r="CV867" s="166"/>
      <c r="CW867" s="166"/>
      <c r="CX867" s="166"/>
      <c r="CY867" s="166"/>
      <c r="CZ867" s="166"/>
    </row>
    <row r="868" spans="1:104" ht="11.25" customHeight="1" x14ac:dyDescent="0.2">
      <c r="A868" s="166"/>
      <c r="B868" s="166"/>
      <c r="C868" s="166"/>
      <c r="D868" s="166"/>
      <c r="E868" s="166"/>
      <c r="F868" s="166"/>
      <c r="G868" s="166"/>
      <c r="H868" s="166"/>
      <c r="I868" s="166"/>
      <c r="J868" s="166"/>
      <c r="K868" s="166"/>
      <c r="L868" s="166"/>
      <c r="M868" s="166"/>
      <c r="N868" s="166"/>
      <c r="O868" s="166"/>
      <c r="P868" s="166"/>
      <c r="Q868" s="166"/>
      <c r="R868" s="166"/>
      <c r="S868" s="166"/>
      <c r="T868" s="168"/>
      <c r="U868" s="169"/>
      <c r="V868" s="169"/>
      <c r="W868" s="166"/>
      <c r="X868" s="166"/>
      <c r="Y868" s="166"/>
      <c r="Z868" s="166"/>
      <c r="AA868" s="166"/>
      <c r="AB868" s="166"/>
      <c r="AC868" s="166"/>
      <c r="AD868" s="166"/>
      <c r="AE868" s="166"/>
      <c r="AF868" s="166"/>
      <c r="AG868" s="166"/>
      <c r="AH868" s="166"/>
      <c r="AI868" s="166"/>
      <c r="AJ868" s="166"/>
      <c r="AK868" s="166"/>
      <c r="AL868" s="166"/>
      <c r="AM868" s="166"/>
      <c r="AN868" s="166"/>
      <c r="AO868" s="166"/>
      <c r="AP868" s="166"/>
      <c r="AQ868" s="166"/>
      <c r="AR868" s="166"/>
      <c r="AS868" s="166"/>
      <c r="AT868" s="166"/>
      <c r="AU868" s="166"/>
      <c r="AV868" s="166"/>
      <c r="AW868" s="166"/>
      <c r="AX868" s="166"/>
      <c r="AY868" s="166"/>
      <c r="AZ868" s="166"/>
      <c r="BA868" s="166"/>
      <c r="BB868" s="166"/>
      <c r="BC868" s="166"/>
      <c r="BD868" s="166"/>
      <c r="BE868" s="166"/>
      <c r="BF868" s="166"/>
      <c r="BG868" s="166"/>
      <c r="BH868" s="166"/>
      <c r="BI868" s="166"/>
      <c r="BJ868" s="166"/>
      <c r="BK868" s="166"/>
      <c r="BL868" s="166"/>
      <c r="BM868" s="166"/>
      <c r="BN868" s="166"/>
      <c r="BO868" s="166"/>
      <c r="BP868" s="166"/>
      <c r="BQ868" s="166"/>
      <c r="BR868" s="166"/>
      <c r="BS868" s="166"/>
      <c r="BT868" s="166"/>
      <c r="BU868" s="166"/>
      <c r="BV868" s="166"/>
      <c r="BW868" s="166"/>
      <c r="BX868" s="166"/>
      <c r="BY868" s="166"/>
      <c r="BZ868" s="166"/>
      <c r="CA868" s="166"/>
      <c r="CB868" s="166"/>
      <c r="CC868" s="166"/>
      <c r="CD868" s="166"/>
      <c r="CE868" s="166"/>
      <c r="CF868" s="166"/>
      <c r="CG868" s="166"/>
      <c r="CH868" s="166"/>
      <c r="CI868" s="166"/>
      <c r="CJ868" s="166"/>
      <c r="CK868" s="166"/>
      <c r="CL868" s="166"/>
      <c r="CM868" s="166"/>
      <c r="CN868" s="166"/>
      <c r="CO868" s="166"/>
      <c r="CP868" s="166"/>
      <c r="CQ868" s="166"/>
      <c r="CR868" s="166"/>
      <c r="CS868" s="166"/>
      <c r="CT868" s="166"/>
      <c r="CU868" s="166"/>
      <c r="CV868" s="166"/>
      <c r="CW868" s="166"/>
      <c r="CX868" s="166"/>
      <c r="CY868" s="166"/>
      <c r="CZ868" s="166"/>
    </row>
    <row r="869" spans="1:104" ht="11.25" customHeight="1" x14ac:dyDescent="0.2">
      <c r="A869" s="166"/>
      <c r="B869" s="166"/>
      <c r="C869" s="166"/>
      <c r="D869" s="166"/>
      <c r="E869" s="166"/>
      <c r="F869" s="166"/>
      <c r="G869" s="166"/>
      <c r="H869" s="166"/>
      <c r="I869" s="166"/>
      <c r="J869" s="166"/>
      <c r="K869" s="166"/>
      <c r="L869" s="166"/>
      <c r="M869" s="166"/>
      <c r="N869" s="166"/>
      <c r="O869" s="166"/>
      <c r="P869" s="166"/>
      <c r="Q869" s="166"/>
      <c r="R869" s="166"/>
      <c r="S869" s="166"/>
      <c r="T869" s="168"/>
      <c r="U869" s="169"/>
      <c r="V869" s="169"/>
      <c r="W869" s="166"/>
      <c r="X869" s="166"/>
      <c r="Y869" s="166"/>
      <c r="Z869" s="166"/>
      <c r="AA869" s="166"/>
      <c r="AB869" s="166"/>
      <c r="AC869" s="166"/>
      <c r="AD869" s="166"/>
      <c r="AE869" s="166"/>
      <c r="AF869" s="166"/>
      <c r="AG869" s="166"/>
      <c r="AH869" s="166"/>
      <c r="AI869" s="166"/>
      <c r="AJ869" s="166"/>
      <c r="AK869" s="166"/>
      <c r="AL869" s="166"/>
      <c r="AM869" s="166"/>
      <c r="AN869" s="166"/>
      <c r="AO869" s="166"/>
      <c r="AP869" s="166"/>
      <c r="AQ869" s="166"/>
      <c r="AR869" s="166"/>
      <c r="AS869" s="166"/>
      <c r="AT869" s="166"/>
      <c r="AU869" s="166"/>
      <c r="AV869" s="166"/>
      <c r="AW869" s="166"/>
      <c r="AX869" s="166"/>
      <c r="AY869" s="166"/>
      <c r="AZ869" s="166"/>
      <c r="BA869" s="166"/>
      <c r="BB869" s="166"/>
      <c r="BC869" s="166"/>
      <c r="BD869" s="166"/>
      <c r="BE869" s="166"/>
      <c r="BF869" s="166"/>
      <c r="BG869" s="166"/>
      <c r="BH869" s="166"/>
      <c r="BI869" s="166"/>
      <c r="BJ869" s="166"/>
      <c r="BK869" s="166"/>
      <c r="BL869" s="166"/>
      <c r="BM869" s="166"/>
      <c r="BN869" s="166"/>
      <c r="BO869" s="166"/>
      <c r="BP869" s="166"/>
      <c r="BQ869" s="166"/>
      <c r="BR869" s="166"/>
      <c r="BS869" s="166"/>
      <c r="BT869" s="166"/>
      <c r="BU869" s="166"/>
      <c r="BV869" s="166"/>
      <c r="BW869" s="166"/>
      <c r="BX869" s="166"/>
      <c r="BY869" s="166"/>
      <c r="BZ869" s="166"/>
      <c r="CA869" s="166"/>
      <c r="CB869" s="166"/>
      <c r="CC869" s="166"/>
      <c r="CD869" s="166"/>
      <c r="CE869" s="166"/>
      <c r="CF869" s="166"/>
      <c r="CG869" s="166"/>
      <c r="CH869" s="166"/>
      <c r="CI869" s="166"/>
      <c r="CJ869" s="166"/>
      <c r="CK869" s="166"/>
      <c r="CL869" s="166"/>
      <c r="CM869" s="166"/>
      <c r="CN869" s="166"/>
      <c r="CO869" s="166"/>
      <c r="CP869" s="166"/>
      <c r="CQ869" s="166"/>
      <c r="CR869" s="166"/>
      <c r="CS869" s="166"/>
      <c r="CT869" s="166"/>
      <c r="CU869" s="166"/>
      <c r="CV869" s="166"/>
      <c r="CW869" s="166"/>
      <c r="CX869" s="166"/>
      <c r="CY869" s="166"/>
      <c r="CZ869" s="166"/>
    </row>
    <row r="870" spans="1:104" ht="11.25" customHeight="1" x14ac:dyDescent="0.2">
      <c r="A870" s="166"/>
      <c r="B870" s="166"/>
      <c r="C870" s="166"/>
      <c r="D870" s="166"/>
      <c r="E870" s="166"/>
      <c r="F870" s="166"/>
      <c r="G870" s="166"/>
      <c r="H870" s="166"/>
      <c r="I870" s="166"/>
      <c r="J870" s="166"/>
      <c r="K870" s="166"/>
      <c r="L870" s="166"/>
      <c r="M870" s="166"/>
      <c r="N870" s="166"/>
      <c r="O870" s="166"/>
      <c r="P870" s="166"/>
      <c r="Q870" s="166"/>
      <c r="R870" s="166"/>
      <c r="S870" s="166"/>
      <c r="T870" s="168"/>
      <c r="U870" s="169"/>
      <c r="V870" s="169"/>
      <c r="W870" s="166"/>
      <c r="X870" s="166"/>
      <c r="Y870" s="166"/>
      <c r="Z870" s="166"/>
      <c r="AA870" s="166"/>
      <c r="AB870" s="166"/>
      <c r="AC870" s="166"/>
      <c r="AD870" s="166"/>
      <c r="AE870" s="166"/>
      <c r="AF870" s="166"/>
      <c r="AG870" s="166"/>
      <c r="AH870" s="166"/>
      <c r="AI870" s="166"/>
      <c r="AJ870" s="166"/>
      <c r="AK870" s="166"/>
      <c r="AL870" s="166"/>
      <c r="AM870" s="166"/>
      <c r="AN870" s="166"/>
      <c r="AO870" s="166"/>
      <c r="AP870" s="166"/>
      <c r="AQ870" s="166"/>
      <c r="AR870" s="166"/>
      <c r="AS870" s="166"/>
      <c r="AT870" s="166"/>
      <c r="AU870" s="166"/>
      <c r="AV870" s="166"/>
      <c r="AW870" s="166"/>
      <c r="AX870" s="166"/>
      <c r="AY870" s="166"/>
      <c r="AZ870" s="166"/>
      <c r="BA870" s="166"/>
      <c r="BB870" s="166"/>
      <c r="BC870" s="166"/>
      <c r="BD870" s="166"/>
      <c r="BE870" s="166"/>
      <c r="BF870" s="166"/>
      <c r="BG870" s="166"/>
      <c r="BH870" s="166"/>
      <c r="BI870" s="166"/>
      <c r="BJ870" s="166"/>
      <c r="BK870" s="166"/>
      <c r="BL870" s="166"/>
      <c r="BM870" s="166"/>
      <c r="BN870" s="166"/>
      <c r="BO870" s="166"/>
      <c r="BP870" s="166"/>
      <c r="BQ870" s="166"/>
      <c r="BR870" s="166"/>
      <c r="BS870" s="166"/>
      <c r="BT870" s="166"/>
      <c r="BU870" s="166"/>
      <c r="BV870" s="166"/>
      <c r="BW870" s="166"/>
      <c r="BX870" s="166"/>
      <c r="BY870" s="166"/>
      <c r="BZ870" s="166"/>
      <c r="CA870" s="166"/>
      <c r="CB870" s="166"/>
      <c r="CC870" s="166"/>
      <c r="CD870" s="166"/>
      <c r="CE870" s="166"/>
      <c r="CF870" s="166"/>
      <c r="CG870" s="166"/>
      <c r="CH870" s="166"/>
      <c r="CI870" s="166"/>
      <c r="CJ870" s="166"/>
      <c r="CK870" s="166"/>
      <c r="CL870" s="166"/>
      <c r="CM870" s="166"/>
      <c r="CN870" s="166"/>
      <c r="CO870" s="166"/>
      <c r="CP870" s="166"/>
      <c r="CQ870" s="166"/>
      <c r="CR870" s="166"/>
      <c r="CS870" s="166"/>
      <c r="CT870" s="166"/>
      <c r="CU870" s="166"/>
      <c r="CV870" s="166"/>
      <c r="CW870" s="166"/>
      <c r="CX870" s="166"/>
      <c r="CY870" s="166"/>
      <c r="CZ870" s="166"/>
    </row>
    <row r="871" spans="1:104" ht="11.25" customHeight="1" x14ac:dyDescent="0.2">
      <c r="A871" s="166"/>
      <c r="B871" s="166"/>
      <c r="C871" s="166"/>
      <c r="D871" s="166"/>
      <c r="E871" s="166"/>
      <c r="F871" s="166"/>
      <c r="G871" s="166"/>
      <c r="H871" s="166"/>
      <c r="I871" s="166"/>
      <c r="J871" s="166"/>
      <c r="K871" s="166"/>
      <c r="L871" s="166"/>
      <c r="M871" s="166"/>
      <c r="N871" s="166"/>
      <c r="O871" s="166"/>
      <c r="P871" s="166"/>
      <c r="Q871" s="166"/>
      <c r="R871" s="166"/>
      <c r="S871" s="166"/>
      <c r="T871" s="168"/>
      <c r="U871" s="169"/>
      <c r="V871" s="169"/>
      <c r="W871" s="166"/>
      <c r="X871" s="166"/>
      <c r="Y871" s="166"/>
      <c r="Z871" s="166"/>
      <c r="AA871" s="166"/>
      <c r="AB871" s="166"/>
      <c r="AC871" s="166"/>
      <c r="AD871" s="166"/>
      <c r="AE871" s="166"/>
      <c r="AF871" s="166"/>
      <c r="AG871" s="166"/>
      <c r="AH871" s="166"/>
      <c r="AI871" s="166"/>
      <c r="AJ871" s="166"/>
      <c r="AK871" s="166"/>
      <c r="AL871" s="166"/>
      <c r="AM871" s="166"/>
      <c r="AN871" s="166"/>
      <c r="AO871" s="166"/>
      <c r="AP871" s="166"/>
      <c r="AQ871" s="166"/>
      <c r="AR871" s="166"/>
      <c r="AS871" s="166"/>
      <c r="AT871" s="166"/>
      <c r="AU871" s="166"/>
      <c r="AV871" s="166"/>
      <c r="AW871" s="166"/>
      <c r="AX871" s="166"/>
      <c r="AY871" s="166"/>
      <c r="AZ871" s="166"/>
      <c r="BA871" s="166"/>
      <c r="BB871" s="166"/>
      <c r="BC871" s="166"/>
      <c r="BD871" s="166"/>
      <c r="BE871" s="166"/>
      <c r="BF871" s="166"/>
      <c r="BG871" s="166"/>
      <c r="BH871" s="166"/>
      <c r="BI871" s="166"/>
      <c r="BJ871" s="166"/>
      <c r="BK871" s="166"/>
      <c r="BL871" s="166"/>
      <c r="BM871" s="166"/>
      <c r="BN871" s="166"/>
      <c r="BO871" s="166"/>
      <c r="BP871" s="166"/>
      <c r="BQ871" s="166"/>
      <c r="BR871" s="166"/>
      <c r="BS871" s="166"/>
      <c r="BT871" s="166"/>
      <c r="BU871" s="166"/>
      <c r="BV871" s="166"/>
      <c r="BW871" s="166"/>
      <c r="BX871" s="166"/>
      <c r="BY871" s="166"/>
      <c r="BZ871" s="166"/>
      <c r="CA871" s="166"/>
      <c r="CB871" s="166"/>
      <c r="CC871" s="166"/>
      <c r="CD871" s="166"/>
      <c r="CE871" s="166"/>
      <c r="CF871" s="166"/>
      <c r="CG871" s="166"/>
      <c r="CH871" s="166"/>
      <c r="CI871" s="166"/>
      <c r="CJ871" s="166"/>
      <c r="CK871" s="166"/>
      <c r="CL871" s="166"/>
      <c r="CM871" s="166"/>
      <c r="CN871" s="166"/>
      <c r="CO871" s="166"/>
      <c r="CP871" s="166"/>
      <c r="CQ871" s="166"/>
      <c r="CR871" s="166"/>
      <c r="CS871" s="166"/>
      <c r="CT871" s="166"/>
      <c r="CU871" s="166"/>
      <c r="CV871" s="166"/>
      <c r="CW871" s="166"/>
      <c r="CX871" s="166"/>
      <c r="CY871" s="166"/>
      <c r="CZ871" s="166"/>
    </row>
    <row r="872" spans="1:104" ht="11.25" customHeight="1" x14ac:dyDescent="0.2">
      <c r="A872" s="166"/>
      <c r="B872" s="166"/>
      <c r="C872" s="166"/>
      <c r="D872" s="166"/>
      <c r="E872" s="166"/>
      <c r="F872" s="166"/>
      <c r="G872" s="166"/>
      <c r="H872" s="166"/>
      <c r="I872" s="166"/>
      <c r="J872" s="166"/>
      <c r="K872" s="166"/>
      <c r="L872" s="166"/>
      <c r="M872" s="166"/>
      <c r="N872" s="166"/>
      <c r="O872" s="166"/>
      <c r="P872" s="166"/>
      <c r="Q872" s="166"/>
      <c r="R872" s="166"/>
      <c r="S872" s="166"/>
      <c r="T872" s="168"/>
      <c r="U872" s="169"/>
      <c r="V872" s="169"/>
      <c r="W872" s="166"/>
      <c r="X872" s="166"/>
      <c r="Y872" s="166"/>
      <c r="Z872" s="166"/>
      <c r="AA872" s="166"/>
      <c r="AB872" s="166"/>
      <c r="AC872" s="166"/>
      <c r="AD872" s="166"/>
      <c r="AE872" s="166"/>
      <c r="AF872" s="166"/>
      <c r="AG872" s="166"/>
      <c r="AH872" s="166"/>
      <c r="AI872" s="166"/>
      <c r="AJ872" s="166"/>
      <c r="AK872" s="166"/>
      <c r="AL872" s="166"/>
      <c r="AM872" s="166"/>
      <c r="AN872" s="166"/>
      <c r="AO872" s="166"/>
      <c r="AP872" s="166"/>
      <c r="AQ872" s="166"/>
      <c r="AR872" s="166"/>
      <c r="AS872" s="166"/>
      <c r="AT872" s="166"/>
      <c r="AU872" s="166"/>
      <c r="AV872" s="166"/>
      <c r="AW872" s="166"/>
      <c r="AX872" s="166"/>
      <c r="AY872" s="166"/>
      <c r="AZ872" s="166"/>
      <c r="BA872" s="166"/>
      <c r="BB872" s="166"/>
      <c r="BC872" s="166"/>
      <c r="BD872" s="166"/>
      <c r="BE872" s="166"/>
      <c r="BF872" s="166"/>
      <c r="BG872" s="166"/>
      <c r="BH872" s="166"/>
      <c r="BI872" s="166"/>
      <c r="BJ872" s="166"/>
      <c r="BK872" s="166"/>
      <c r="BL872" s="166"/>
      <c r="BM872" s="166"/>
      <c r="BN872" s="166"/>
      <c r="BO872" s="166"/>
      <c r="BP872" s="166"/>
      <c r="BQ872" s="166"/>
      <c r="BR872" s="166"/>
      <c r="BS872" s="166"/>
      <c r="BT872" s="166"/>
      <c r="BU872" s="166"/>
      <c r="BV872" s="166"/>
      <c r="BW872" s="166"/>
      <c r="BX872" s="166"/>
      <c r="BY872" s="166"/>
      <c r="BZ872" s="166"/>
      <c r="CA872" s="166"/>
      <c r="CB872" s="166"/>
      <c r="CC872" s="166"/>
      <c r="CD872" s="166"/>
      <c r="CE872" s="166"/>
      <c r="CF872" s="166"/>
      <c r="CG872" s="166"/>
      <c r="CH872" s="166"/>
      <c r="CI872" s="166"/>
      <c r="CJ872" s="166"/>
      <c r="CK872" s="166"/>
      <c r="CL872" s="166"/>
      <c r="CM872" s="166"/>
      <c r="CN872" s="166"/>
      <c r="CO872" s="166"/>
      <c r="CP872" s="166"/>
      <c r="CQ872" s="166"/>
      <c r="CR872" s="166"/>
      <c r="CS872" s="166"/>
      <c r="CT872" s="166"/>
      <c r="CU872" s="166"/>
      <c r="CV872" s="166"/>
      <c r="CW872" s="166"/>
      <c r="CX872" s="166"/>
      <c r="CY872" s="166"/>
      <c r="CZ872" s="166"/>
    </row>
    <row r="873" spans="1:104" ht="11.25" customHeight="1" x14ac:dyDescent="0.2">
      <c r="A873" s="166"/>
      <c r="B873" s="166"/>
      <c r="C873" s="166"/>
      <c r="D873" s="166"/>
      <c r="E873" s="166"/>
      <c r="F873" s="166"/>
      <c r="G873" s="166"/>
      <c r="H873" s="166"/>
      <c r="I873" s="166"/>
      <c r="J873" s="166"/>
      <c r="K873" s="166"/>
      <c r="L873" s="166"/>
      <c r="M873" s="166"/>
      <c r="N873" s="166"/>
      <c r="O873" s="166"/>
      <c r="P873" s="166"/>
      <c r="Q873" s="166"/>
      <c r="R873" s="166"/>
      <c r="S873" s="166"/>
      <c r="T873" s="168"/>
      <c r="U873" s="169"/>
      <c r="V873" s="169"/>
      <c r="W873" s="166"/>
      <c r="X873" s="166"/>
      <c r="Y873" s="166"/>
      <c r="Z873" s="166"/>
      <c r="AA873" s="166"/>
      <c r="AB873" s="166"/>
      <c r="AC873" s="166"/>
      <c r="AD873" s="166"/>
      <c r="AE873" s="166"/>
      <c r="AF873" s="166"/>
      <c r="AG873" s="166"/>
      <c r="AH873" s="166"/>
      <c r="AI873" s="166"/>
      <c r="AJ873" s="166"/>
      <c r="AK873" s="166"/>
      <c r="AL873" s="166"/>
      <c r="AM873" s="166"/>
      <c r="AN873" s="166"/>
      <c r="AO873" s="166"/>
      <c r="AP873" s="166"/>
      <c r="AQ873" s="166"/>
      <c r="AR873" s="166"/>
      <c r="AS873" s="166"/>
      <c r="AT873" s="166"/>
      <c r="AU873" s="166"/>
      <c r="AV873" s="166"/>
      <c r="AW873" s="166"/>
      <c r="AX873" s="166"/>
      <c r="AY873" s="166"/>
      <c r="AZ873" s="166"/>
      <c r="BA873" s="166"/>
      <c r="BB873" s="166"/>
      <c r="BC873" s="166"/>
      <c r="BD873" s="166"/>
      <c r="BE873" s="166"/>
      <c r="BF873" s="166"/>
      <c r="BG873" s="166"/>
      <c r="BH873" s="166"/>
      <c r="BI873" s="166"/>
      <c r="BJ873" s="166"/>
      <c r="BK873" s="166"/>
      <c r="BL873" s="166"/>
      <c r="BM873" s="166"/>
      <c r="BN873" s="166"/>
      <c r="BO873" s="166"/>
      <c r="BP873" s="166"/>
      <c r="BQ873" s="166"/>
      <c r="BR873" s="166"/>
      <c r="BS873" s="166"/>
      <c r="BT873" s="166"/>
      <c r="BU873" s="166"/>
      <c r="BV873" s="166"/>
      <c r="BW873" s="166"/>
      <c r="BX873" s="166"/>
      <c r="BY873" s="166"/>
      <c r="BZ873" s="166"/>
      <c r="CA873" s="166"/>
      <c r="CB873" s="166"/>
      <c r="CC873" s="166"/>
      <c r="CD873" s="166"/>
      <c r="CE873" s="166"/>
      <c r="CF873" s="166"/>
      <c r="CG873" s="166"/>
      <c r="CH873" s="166"/>
      <c r="CI873" s="166"/>
      <c r="CJ873" s="166"/>
      <c r="CK873" s="166"/>
      <c r="CL873" s="166"/>
      <c r="CM873" s="166"/>
      <c r="CN873" s="166"/>
      <c r="CO873" s="166"/>
      <c r="CP873" s="166"/>
      <c r="CQ873" s="166"/>
      <c r="CR873" s="166"/>
      <c r="CS873" s="166"/>
      <c r="CT873" s="166"/>
      <c r="CU873" s="166"/>
      <c r="CV873" s="166"/>
      <c r="CW873" s="166"/>
      <c r="CX873" s="166"/>
      <c r="CY873" s="166"/>
      <c r="CZ873" s="166"/>
    </row>
    <row r="874" spans="1:104" ht="11.25" customHeight="1" x14ac:dyDescent="0.2">
      <c r="A874" s="166"/>
      <c r="B874" s="166"/>
      <c r="C874" s="166"/>
      <c r="D874" s="166"/>
      <c r="E874" s="166"/>
      <c r="F874" s="166"/>
      <c r="G874" s="166"/>
      <c r="H874" s="166"/>
      <c r="I874" s="166"/>
      <c r="J874" s="166"/>
      <c r="K874" s="166"/>
      <c r="L874" s="166"/>
      <c r="M874" s="166"/>
      <c r="N874" s="166"/>
      <c r="O874" s="166"/>
      <c r="P874" s="166"/>
      <c r="Q874" s="166"/>
      <c r="R874" s="166"/>
      <c r="S874" s="166"/>
      <c r="T874" s="168"/>
      <c r="U874" s="169"/>
      <c r="V874" s="169"/>
      <c r="W874" s="166"/>
      <c r="X874" s="166"/>
      <c r="Y874" s="166"/>
      <c r="Z874" s="166"/>
      <c r="AA874" s="166"/>
      <c r="AB874" s="166"/>
      <c r="AC874" s="166"/>
      <c r="AD874" s="166"/>
      <c r="AE874" s="166"/>
      <c r="AF874" s="166"/>
      <c r="AG874" s="166"/>
      <c r="AH874" s="166"/>
      <c r="AI874" s="166"/>
      <c r="AJ874" s="166"/>
      <c r="AK874" s="166"/>
      <c r="AL874" s="166"/>
      <c r="AM874" s="166"/>
      <c r="AN874" s="166"/>
      <c r="AO874" s="166"/>
      <c r="AP874" s="166"/>
      <c r="AQ874" s="166"/>
      <c r="AR874" s="166"/>
      <c r="AS874" s="166"/>
      <c r="AT874" s="166"/>
      <c r="AU874" s="166"/>
      <c r="AV874" s="166"/>
      <c r="AW874" s="166"/>
      <c r="AX874" s="166"/>
      <c r="AY874" s="166"/>
      <c r="AZ874" s="166"/>
      <c r="BA874" s="166"/>
      <c r="BB874" s="166"/>
      <c r="BC874" s="166"/>
      <c r="BD874" s="166"/>
      <c r="BE874" s="166"/>
      <c r="BF874" s="166"/>
      <c r="BG874" s="166"/>
      <c r="BH874" s="166"/>
      <c r="BI874" s="166"/>
      <c r="BJ874" s="166"/>
      <c r="BK874" s="166"/>
      <c r="BL874" s="166"/>
      <c r="BM874" s="166"/>
      <c r="BN874" s="166"/>
      <c r="BO874" s="166"/>
      <c r="BP874" s="166"/>
      <c r="BQ874" s="166"/>
      <c r="BR874" s="166"/>
      <c r="BS874" s="166"/>
      <c r="BT874" s="166"/>
      <c r="BU874" s="166"/>
      <c r="BV874" s="166"/>
      <c r="BW874" s="166"/>
      <c r="BX874" s="166"/>
      <c r="BY874" s="166"/>
      <c r="BZ874" s="166"/>
      <c r="CA874" s="166"/>
      <c r="CB874" s="166"/>
      <c r="CC874" s="166"/>
      <c r="CD874" s="166"/>
      <c r="CE874" s="166"/>
      <c r="CF874" s="166"/>
      <c r="CG874" s="166"/>
      <c r="CH874" s="166"/>
      <c r="CI874" s="166"/>
      <c r="CJ874" s="166"/>
      <c r="CK874" s="166"/>
      <c r="CL874" s="166"/>
      <c r="CM874" s="166"/>
      <c r="CN874" s="166"/>
      <c r="CO874" s="166"/>
      <c r="CP874" s="166"/>
      <c r="CQ874" s="166"/>
      <c r="CR874" s="166"/>
      <c r="CS874" s="166"/>
      <c r="CT874" s="166"/>
      <c r="CU874" s="166"/>
      <c r="CV874" s="166"/>
      <c r="CW874" s="166"/>
      <c r="CX874" s="166"/>
      <c r="CY874" s="166"/>
      <c r="CZ874" s="166"/>
    </row>
    <row r="875" spans="1:104" ht="11.25" customHeight="1" x14ac:dyDescent="0.2">
      <c r="A875" s="166"/>
      <c r="B875" s="166"/>
      <c r="C875" s="166"/>
      <c r="D875" s="166"/>
      <c r="E875" s="166"/>
      <c r="F875" s="166"/>
      <c r="G875" s="166"/>
      <c r="H875" s="166"/>
      <c r="I875" s="166"/>
      <c r="J875" s="166"/>
      <c r="K875" s="166"/>
      <c r="L875" s="166"/>
      <c r="M875" s="166"/>
      <c r="N875" s="166"/>
      <c r="O875" s="166"/>
      <c r="P875" s="166"/>
      <c r="Q875" s="166"/>
      <c r="R875" s="166"/>
      <c r="S875" s="166"/>
      <c r="T875" s="168"/>
      <c r="U875" s="169"/>
      <c r="V875" s="169"/>
      <c r="W875" s="166"/>
      <c r="X875" s="166"/>
      <c r="Y875" s="166"/>
      <c r="Z875" s="166"/>
      <c r="AA875" s="166"/>
      <c r="AB875" s="166"/>
      <c r="AC875" s="166"/>
      <c r="AD875" s="166"/>
      <c r="AE875" s="166"/>
      <c r="AF875" s="166"/>
      <c r="AG875" s="166"/>
      <c r="AH875" s="166"/>
      <c r="AI875" s="166"/>
      <c r="AJ875" s="166"/>
      <c r="AK875" s="166"/>
      <c r="AL875" s="166"/>
      <c r="AM875" s="166"/>
      <c r="AN875" s="166"/>
      <c r="AO875" s="166"/>
      <c r="AP875" s="166"/>
      <c r="AQ875" s="166"/>
      <c r="AR875" s="166"/>
      <c r="AS875" s="166"/>
      <c r="AT875" s="166"/>
      <c r="AU875" s="166"/>
      <c r="AV875" s="166"/>
      <c r="AW875" s="166"/>
      <c r="AX875" s="166"/>
      <c r="AY875" s="166"/>
      <c r="AZ875" s="166"/>
      <c r="BA875" s="166"/>
      <c r="BB875" s="166"/>
      <c r="BC875" s="166"/>
      <c r="BD875" s="166"/>
      <c r="BE875" s="166"/>
      <c r="BF875" s="166"/>
      <c r="BG875" s="166"/>
      <c r="BH875" s="166"/>
      <c r="BI875" s="166"/>
      <c r="BJ875" s="166"/>
      <c r="BK875" s="166"/>
      <c r="BL875" s="166"/>
      <c r="BM875" s="166"/>
      <c r="BN875" s="166"/>
      <c r="BO875" s="166"/>
      <c r="BP875" s="166"/>
      <c r="BQ875" s="166"/>
      <c r="BR875" s="166"/>
      <c r="BS875" s="166"/>
      <c r="BT875" s="166"/>
      <c r="BU875" s="166"/>
      <c r="BV875" s="166"/>
      <c r="BW875" s="166"/>
      <c r="BX875" s="166"/>
      <c r="BY875" s="166"/>
      <c r="BZ875" s="166"/>
      <c r="CA875" s="166"/>
      <c r="CB875" s="166"/>
      <c r="CC875" s="166"/>
      <c r="CD875" s="166"/>
      <c r="CE875" s="166"/>
      <c r="CF875" s="166"/>
      <c r="CG875" s="166"/>
      <c r="CH875" s="166"/>
      <c r="CI875" s="166"/>
      <c r="CJ875" s="166"/>
      <c r="CK875" s="166"/>
      <c r="CL875" s="166"/>
      <c r="CM875" s="166"/>
      <c r="CN875" s="166"/>
      <c r="CO875" s="166"/>
      <c r="CP875" s="166"/>
      <c r="CQ875" s="166"/>
      <c r="CR875" s="166"/>
      <c r="CS875" s="166"/>
      <c r="CT875" s="166"/>
      <c r="CU875" s="166"/>
      <c r="CV875" s="166"/>
      <c r="CW875" s="166"/>
      <c r="CX875" s="166"/>
      <c r="CY875" s="166"/>
      <c r="CZ875" s="166"/>
    </row>
    <row r="876" spans="1:104" ht="11.25" customHeight="1" x14ac:dyDescent="0.2">
      <c r="A876" s="166"/>
      <c r="B876" s="166"/>
      <c r="C876" s="166"/>
      <c r="D876" s="166"/>
      <c r="E876" s="166"/>
      <c r="F876" s="166"/>
      <c r="G876" s="166"/>
      <c r="H876" s="166"/>
      <c r="I876" s="166"/>
      <c r="J876" s="166"/>
      <c r="K876" s="166"/>
      <c r="L876" s="166"/>
      <c r="M876" s="166"/>
      <c r="N876" s="166"/>
      <c r="O876" s="166"/>
      <c r="P876" s="166"/>
      <c r="Q876" s="166"/>
      <c r="R876" s="166"/>
      <c r="S876" s="166"/>
      <c r="T876" s="168"/>
      <c r="U876" s="169"/>
      <c r="V876" s="169"/>
      <c r="W876" s="166"/>
      <c r="X876" s="166"/>
      <c r="Y876" s="166"/>
      <c r="Z876" s="166"/>
      <c r="AA876" s="166"/>
      <c r="AB876" s="166"/>
      <c r="AC876" s="166"/>
      <c r="AD876" s="166"/>
      <c r="AE876" s="166"/>
      <c r="AF876" s="166"/>
      <c r="AG876" s="166"/>
      <c r="AH876" s="166"/>
      <c r="AI876" s="166"/>
      <c r="AJ876" s="166"/>
      <c r="AK876" s="166"/>
      <c r="AL876" s="166"/>
      <c r="AM876" s="166"/>
      <c r="AN876" s="166"/>
      <c r="AO876" s="166"/>
      <c r="AP876" s="166"/>
      <c r="AQ876" s="166"/>
      <c r="AR876" s="166"/>
      <c r="AS876" s="166"/>
      <c r="AT876" s="166"/>
      <c r="AU876" s="166"/>
      <c r="AV876" s="166"/>
      <c r="AW876" s="166"/>
      <c r="AX876" s="166"/>
      <c r="AY876" s="166"/>
      <c r="AZ876" s="166"/>
      <c r="BA876" s="166"/>
      <c r="BB876" s="166"/>
      <c r="BC876" s="166"/>
      <c r="BD876" s="166"/>
      <c r="BE876" s="166"/>
      <c r="BF876" s="166"/>
      <c r="BG876" s="166"/>
      <c r="BH876" s="166"/>
      <c r="BI876" s="166"/>
      <c r="BJ876" s="166"/>
      <c r="BK876" s="166"/>
      <c r="BL876" s="166"/>
      <c r="BM876" s="166"/>
      <c r="BN876" s="166"/>
      <c r="BO876" s="166"/>
      <c r="BP876" s="166"/>
      <c r="BQ876" s="166"/>
      <c r="BR876" s="166"/>
      <c r="BS876" s="166"/>
      <c r="BT876" s="166"/>
      <c r="BU876" s="166"/>
      <c r="BV876" s="166"/>
      <c r="BW876" s="166"/>
      <c r="BX876" s="166"/>
      <c r="BY876" s="166"/>
      <c r="BZ876" s="166"/>
      <c r="CA876" s="166"/>
      <c r="CB876" s="166"/>
      <c r="CC876" s="166"/>
      <c r="CD876" s="166"/>
      <c r="CE876" s="166"/>
      <c r="CF876" s="166"/>
      <c r="CG876" s="166"/>
      <c r="CH876" s="166"/>
      <c r="CI876" s="166"/>
      <c r="CJ876" s="166"/>
      <c r="CK876" s="166"/>
      <c r="CL876" s="166"/>
      <c r="CM876" s="166"/>
      <c r="CN876" s="166"/>
      <c r="CO876" s="166"/>
      <c r="CP876" s="166"/>
      <c r="CQ876" s="166"/>
      <c r="CR876" s="166"/>
      <c r="CS876" s="166"/>
      <c r="CT876" s="166"/>
      <c r="CU876" s="166"/>
      <c r="CV876" s="166"/>
      <c r="CW876" s="166"/>
      <c r="CX876" s="166"/>
      <c r="CY876" s="166"/>
      <c r="CZ876" s="166"/>
    </row>
    <row r="877" spans="1:104" ht="11.25" customHeight="1" x14ac:dyDescent="0.2">
      <c r="A877" s="166"/>
      <c r="B877" s="166"/>
      <c r="C877" s="166"/>
      <c r="D877" s="166"/>
      <c r="E877" s="166"/>
      <c r="F877" s="166"/>
      <c r="G877" s="166"/>
      <c r="H877" s="166"/>
      <c r="I877" s="166"/>
      <c r="J877" s="166"/>
      <c r="K877" s="166"/>
      <c r="L877" s="166"/>
      <c r="M877" s="166"/>
      <c r="N877" s="166"/>
      <c r="O877" s="166"/>
      <c r="P877" s="166"/>
      <c r="Q877" s="166"/>
      <c r="R877" s="166"/>
      <c r="S877" s="166"/>
      <c r="T877" s="168"/>
      <c r="U877" s="169"/>
      <c r="V877" s="169"/>
      <c r="W877" s="166"/>
      <c r="X877" s="166"/>
      <c r="Y877" s="166"/>
      <c r="Z877" s="166"/>
      <c r="AA877" s="166"/>
      <c r="AB877" s="166"/>
      <c r="AC877" s="166"/>
      <c r="AD877" s="166"/>
      <c r="AE877" s="166"/>
      <c r="AF877" s="166"/>
      <c r="AG877" s="166"/>
      <c r="AH877" s="166"/>
      <c r="AI877" s="166"/>
      <c r="AJ877" s="166"/>
      <c r="AK877" s="166"/>
      <c r="AL877" s="166"/>
      <c r="AM877" s="166"/>
      <c r="AN877" s="166"/>
      <c r="AO877" s="166"/>
      <c r="AP877" s="166"/>
      <c r="AQ877" s="166"/>
      <c r="AR877" s="166"/>
      <c r="AS877" s="166"/>
      <c r="AT877" s="166"/>
      <c r="AU877" s="166"/>
      <c r="AV877" s="166"/>
      <c r="AW877" s="166"/>
      <c r="AX877" s="166"/>
      <c r="AY877" s="166"/>
      <c r="AZ877" s="166"/>
      <c r="BA877" s="166"/>
      <c r="BB877" s="166"/>
      <c r="BC877" s="166"/>
      <c r="BD877" s="166"/>
      <c r="BE877" s="166"/>
      <c r="BF877" s="166"/>
      <c r="BG877" s="166"/>
      <c r="BH877" s="166"/>
      <c r="BI877" s="166"/>
      <c r="BJ877" s="166"/>
      <c r="BK877" s="166"/>
      <c r="BL877" s="166"/>
      <c r="BM877" s="166"/>
      <c r="BN877" s="166"/>
      <c r="BO877" s="166"/>
      <c r="BP877" s="166"/>
      <c r="BQ877" s="166"/>
      <c r="BR877" s="166"/>
      <c r="BS877" s="166"/>
      <c r="BT877" s="166"/>
      <c r="BU877" s="166"/>
      <c r="BV877" s="166"/>
      <c r="BW877" s="166"/>
      <c r="BX877" s="166"/>
      <c r="BY877" s="166"/>
      <c r="BZ877" s="166"/>
      <c r="CA877" s="166"/>
      <c r="CB877" s="166"/>
      <c r="CC877" s="166"/>
      <c r="CD877" s="166"/>
      <c r="CE877" s="166"/>
      <c r="CF877" s="166"/>
      <c r="CG877" s="166"/>
      <c r="CH877" s="166"/>
      <c r="CI877" s="166"/>
      <c r="CJ877" s="166"/>
      <c r="CK877" s="166"/>
      <c r="CL877" s="166"/>
      <c r="CM877" s="166"/>
      <c r="CN877" s="166"/>
      <c r="CO877" s="166"/>
      <c r="CP877" s="166"/>
      <c r="CQ877" s="166"/>
      <c r="CR877" s="166"/>
      <c r="CS877" s="166"/>
      <c r="CT877" s="166"/>
      <c r="CU877" s="166"/>
      <c r="CV877" s="166"/>
      <c r="CW877" s="166"/>
      <c r="CX877" s="166"/>
      <c r="CY877" s="166"/>
      <c r="CZ877" s="166"/>
    </row>
    <row r="878" spans="1:104" ht="11.25" customHeight="1" x14ac:dyDescent="0.2">
      <c r="A878" s="166"/>
      <c r="B878" s="166"/>
      <c r="C878" s="166"/>
      <c r="D878" s="166"/>
      <c r="E878" s="166"/>
      <c r="F878" s="166"/>
      <c r="G878" s="166"/>
      <c r="H878" s="166"/>
      <c r="I878" s="166"/>
      <c r="J878" s="166"/>
      <c r="K878" s="166"/>
      <c r="L878" s="166"/>
      <c r="M878" s="166"/>
      <c r="N878" s="166"/>
      <c r="O878" s="166"/>
      <c r="P878" s="166"/>
      <c r="Q878" s="166"/>
      <c r="R878" s="166"/>
      <c r="S878" s="166"/>
      <c r="T878" s="168"/>
      <c r="U878" s="169"/>
      <c r="V878" s="169"/>
      <c r="W878" s="166"/>
      <c r="X878" s="166"/>
      <c r="Y878" s="166"/>
      <c r="Z878" s="166"/>
      <c r="AA878" s="166"/>
      <c r="AB878" s="166"/>
      <c r="AC878" s="166"/>
      <c r="AD878" s="166"/>
      <c r="AE878" s="166"/>
      <c r="AF878" s="166"/>
      <c r="AG878" s="166"/>
      <c r="AH878" s="166"/>
      <c r="AI878" s="166"/>
      <c r="AJ878" s="166"/>
      <c r="AK878" s="166"/>
      <c r="AL878" s="166"/>
      <c r="AM878" s="166"/>
      <c r="AN878" s="166"/>
      <c r="AO878" s="166"/>
      <c r="AP878" s="166"/>
      <c r="AQ878" s="166"/>
      <c r="AR878" s="166"/>
      <c r="AS878" s="166"/>
      <c r="AT878" s="166"/>
      <c r="AU878" s="166"/>
      <c r="AV878" s="166"/>
      <c r="AW878" s="166"/>
      <c r="AX878" s="166"/>
      <c r="AY878" s="166"/>
      <c r="AZ878" s="166"/>
      <c r="BA878" s="166"/>
      <c r="BB878" s="166"/>
      <c r="BC878" s="166"/>
      <c r="BD878" s="166"/>
      <c r="BE878" s="166"/>
      <c r="BF878" s="166"/>
      <c r="BG878" s="166"/>
      <c r="BH878" s="166"/>
      <c r="BI878" s="166"/>
      <c r="BJ878" s="166"/>
      <c r="BK878" s="166"/>
      <c r="BL878" s="166"/>
      <c r="BM878" s="166"/>
      <c r="BN878" s="166"/>
      <c r="BO878" s="166"/>
      <c r="BP878" s="166"/>
      <c r="BQ878" s="166"/>
      <c r="BR878" s="166"/>
      <c r="BS878" s="166"/>
      <c r="BT878" s="166"/>
      <c r="BU878" s="166"/>
      <c r="BV878" s="166"/>
      <c r="BW878" s="166"/>
      <c r="BX878" s="166"/>
      <c r="BY878" s="166"/>
      <c r="BZ878" s="166"/>
      <c r="CA878" s="166"/>
      <c r="CB878" s="166"/>
      <c r="CC878" s="166"/>
      <c r="CD878" s="166"/>
      <c r="CE878" s="166"/>
      <c r="CF878" s="166"/>
      <c r="CG878" s="166"/>
      <c r="CH878" s="166"/>
      <c r="CI878" s="166"/>
      <c r="CJ878" s="166"/>
      <c r="CK878" s="166"/>
      <c r="CL878" s="166"/>
      <c r="CM878" s="166"/>
      <c r="CN878" s="166"/>
      <c r="CO878" s="166"/>
      <c r="CP878" s="166"/>
      <c r="CQ878" s="166"/>
      <c r="CR878" s="166"/>
      <c r="CS878" s="166"/>
      <c r="CT878" s="166"/>
      <c r="CU878" s="166"/>
      <c r="CV878" s="166"/>
      <c r="CW878" s="166"/>
      <c r="CX878" s="166"/>
      <c r="CY878" s="166"/>
      <c r="CZ878" s="166"/>
    </row>
    <row r="879" spans="1:104" ht="11.25" customHeight="1" x14ac:dyDescent="0.2">
      <c r="A879" s="166"/>
      <c r="B879" s="166"/>
      <c r="C879" s="166"/>
      <c r="D879" s="166"/>
      <c r="E879" s="166"/>
      <c r="F879" s="166"/>
      <c r="G879" s="166"/>
      <c r="H879" s="166"/>
      <c r="I879" s="166"/>
      <c r="J879" s="166"/>
      <c r="K879" s="166"/>
      <c r="L879" s="166"/>
      <c r="M879" s="166"/>
      <c r="N879" s="166"/>
      <c r="O879" s="166"/>
      <c r="P879" s="166"/>
      <c r="Q879" s="166"/>
      <c r="R879" s="166"/>
      <c r="S879" s="166"/>
      <c r="T879" s="168"/>
      <c r="U879" s="169"/>
      <c r="V879" s="169"/>
      <c r="W879" s="166"/>
      <c r="X879" s="166"/>
      <c r="Y879" s="166"/>
      <c r="Z879" s="166"/>
      <c r="AA879" s="166"/>
      <c r="AB879" s="166"/>
      <c r="AC879" s="166"/>
      <c r="AD879" s="166"/>
      <c r="AE879" s="166"/>
      <c r="AF879" s="166"/>
      <c r="AG879" s="166"/>
      <c r="AH879" s="166"/>
      <c r="AI879" s="166"/>
      <c r="AJ879" s="166"/>
      <c r="AK879" s="166"/>
      <c r="AL879" s="166"/>
      <c r="AM879" s="166"/>
      <c r="AN879" s="166"/>
      <c r="AO879" s="166"/>
      <c r="AP879" s="166"/>
      <c r="AQ879" s="166"/>
      <c r="AR879" s="166"/>
      <c r="AS879" s="166"/>
      <c r="AT879" s="166"/>
      <c r="AU879" s="166"/>
      <c r="AV879" s="166"/>
      <c r="AW879" s="166"/>
      <c r="AX879" s="166"/>
      <c r="AY879" s="166"/>
      <c r="AZ879" s="166"/>
      <c r="BA879" s="166"/>
      <c r="BB879" s="166"/>
      <c r="BC879" s="166"/>
      <c r="BD879" s="166"/>
      <c r="BE879" s="166"/>
      <c r="BF879" s="166"/>
      <c r="BG879" s="166"/>
      <c r="BH879" s="166"/>
      <c r="BI879" s="166"/>
      <c r="BJ879" s="166"/>
      <c r="BK879" s="166"/>
      <c r="BL879" s="166"/>
      <c r="BM879" s="166"/>
      <c r="BN879" s="166"/>
      <c r="BO879" s="166"/>
      <c r="BP879" s="166"/>
      <c r="BQ879" s="166"/>
      <c r="BR879" s="166"/>
      <c r="BS879" s="166"/>
      <c r="BT879" s="166"/>
      <c r="BU879" s="166"/>
      <c r="BV879" s="166"/>
      <c r="BW879" s="166"/>
      <c r="BX879" s="166"/>
      <c r="BY879" s="166"/>
      <c r="BZ879" s="166"/>
      <c r="CA879" s="166"/>
      <c r="CB879" s="166"/>
      <c r="CC879" s="166"/>
      <c r="CD879" s="166"/>
      <c r="CE879" s="166"/>
      <c r="CF879" s="166"/>
      <c r="CG879" s="166"/>
      <c r="CH879" s="166"/>
      <c r="CI879" s="166"/>
      <c r="CJ879" s="166"/>
      <c r="CK879" s="166"/>
      <c r="CL879" s="166"/>
      <c r="CM879" s="166"/>
      <c r="CN879" s="166"/>
      <c r="CO879" s="166"/>
      <c r="CP879" s="166"/>
      <c r="CQ879" s="166"/>
      <c r="CR879" s="166"/>
      <c r="CS879" s="166"/>
      <c r="CT879" s="166"/>
      <c r="CU879" s="166"/>
      <c r="CV879" s="166"/>
      <c r="CW879" s="166"/>
      <c r="CX879" s="166"/>
      <c r="CY879" s="166"/>
      <c r="CZ879" s="166"/>
    </row>
    <row r="880" spans="1:104" ht="11.25" customHeight="1" x14ac:dyDescent="0.2">
      <c r="A880" s="166"/>
      <c r="B880" s="166"/>
      <c r="C880" s="166"/>
      <c r="D880" s="166"/>
      <c r="E880" s="166"/>
      <c r="F880" s="166"/>
      <c r="G880" s="166"/>
      <c r="H880" s="166"/>
      <c r="I880" s="166"/>
      <c r="J880" s="166"/>
      <c r="K880" s="166"/>
      <c r="L880" s="166"/>
      <c r="M880" s="166"/>
      <c r="N880" s="166"/>
      <c r="O880" s="166"/>
      <c r="P880" s="166"/>
      <c r="Q880" s="166"/>
      <c r="R880" s="166"/>
      <c r="S880" s="166"/>
      <c r="T880" s="168"/>
      <c r="U880" s="169"/>
      <c r="V880" s="169"/>
      <c r="W880" s="166"/>
      <c r="X880" s="166"/>
      <c r="Y880" s="166"/>
      <c r="Z880" s="166"/>
      <c r="AA880" s="166"/>
      <c r="AB880" s="166"/>
      <c r="AC880" s="166"/>
      <c r="AD880" s="166"/>
      <c r="AE880" s="166"/>
      <c r="AF880" s="166"/>
      <c r="AG880" s="166"/>
      <c r="AH880" s="166"/>
      <c r="AI880" s="166"/>
      <c r="AJ880" s="166"/>
      <c r="AK880" s="166"/>
      <c r="AL880" s="166"/>
      <c r="AM880" s="166"/>
      <c r="AN880" s="166"/>
      <c r="AO880" s="166"/>
      <c r="AP880" s="166"/>
      <c r="AQ880" s="166"/>
      <c r="AR880" s="166"/>
      <c r="AS880" s="166"/>
      <c r="AT880" s="166"/>
      <c r="AU880" s="166"/>
      <c r="AV880" s="166"/>
      <c r="AW880" s="166"/>
      <c r="AX880" s="166"/>
      <c r="AY880" s="166"/>
      <c r="AZ880" s="166"/>
      <c r="BA880" s="166"/>
      <c r="BB880" s="166"/>
      <c r="BC880" s="166"/>
      <c r="BD880" s="166"/>
      <c r="BE880" s="166"/>
      <c r="BF880" s="166"/>
      <c r="BG880" s="166"/>
      <c r="BH880" s="166"/>
      <c r="BI880" s="166"/>
      <c r="BJ880" s="166"/>
      <c r="BK880" s="166"/>
      <c r="BL880" s="166"/>
      <c r="BM880" s="166"/>
      <c r="BN880" s="166"/>
      <c r="BO880" s="166"/>
      <c r="BP880" s="166"/>
      <c r="BQ880" s="166"/>
      <c r="BR880" s="166"/>
      <c r="BS880" s="166"/>
      <c r="BT880" s="166"/>
      <c r="BU880" s="166"/>
      <c r="BV880" s="166"/>
      <c r="BW880" s="166"/>
      <c r="BX880" s="166"/>
      <c r="BY880" s="166"/>
      <c r="BZ880" s="166"/>
      <c r="CA880" s="166"/>
      <c r="CB880" s="166"/>
      <c r="CC880" s="166"/>
      <c r="CD880" s="166"/>
      <c r="CE880" s="166"/>
      <c r="CF880" s="166"/>
      <c r="CG880" s="166"/>
      <c r="CH880" s="166"/>
      <c r="CI880" s="166"/>
      <c r="CJ880" s="166"/>
      <c r="CK880" s="166"/>
      <c r="CL880" s="166"/>
      <c r="CM880" s="166"/>
      <c r="CN880" s="166"/>
      <c r="CO880" s="166"/>
      <c r="CP880" s="166"/>
      <c r="CQ880" s="166"/>
      <c r="CR880" s="166"/>
      <c r="CS880" s="166"/>
      <c r="CT880" s="166"/>
      <c r="CU880" s="166"/>
      <c r="CV880" s="166"/>
      <c r="CW880" s="166"/>
      <c r="CX880" s="166"/>
      <c r="CY880" s="166"/>
      <c r="CZ880" s="166"/>
    </row>
    <row r="881" spans="1:104" ht="11.25" customHeight="1" x14ac:dyDescent="0.2">
      <c r="A881" s="166"/>
      <c r="B881" s="166"/>
      <c r="C881" s="166"/>
      <c r="D881" s="166"/>
      <c r="E881" s="166"/>
      <c r="F881" s="166"/>
      <c r="G881" s="166"/>
      <c r="H881" s="166"/>
      <c r="I881" s="166"/>
      <c r="J881" s="166"/>
      <c r="K881" s="166"/>
      <c r="L881" s="166"/>
      <c r="M881" s="166"/>
      <c r="N881" s="166"/>
      <c r="O881" s="166"/>
      <c r="P881" s="166"/>
      <c r="Q881" s="166"/>
      <c r="R881" s="166"/>
      <c r="S881" s="166"/>
      <c r="T881" s="168"/>
      <c r="U881" s="169"/>
      <c r="V881" s="169"/>
      <c r="W881" s="166"/>
      <c r="X881" s="166"/>
      <c r="Y881" s="166"/>
      <c r="Z881" s="166"/>
      <c r="AA881" s="166"/>
      <c r="AB881" s="166"/>
      <c r="AC881" s="166"/>
      <c r="AD881" s="166"/>
      <c r="AE881" s="166"/>
      <c r="AF881" s="166"/>
      <c r="AG881" s="166"/>
      <c r="AH881" s="166"/>
      <c r="AI881" s="166"/>
      <c r="AJ881" s="166"/>
      <c r="AK881" s="166"/>
      <c r="AL881" s="166"/>
      <c r="AM881" s="166"/>
      <c r="AN881" s="166"/>
      <c r="AO881" s="166"/>
      <c r="AP881" s="166"/>
      <c r="AQ881" s="166"/>
      <c r="AR881" s="166"/>
      <c r="AS881" s="166"/>
      <c r="AT881" s="166"/>
      <c r="AU881" s="166"/>
      <c r="AV881" s="166"/>
      <c r="AW881" s="166"/>
      <c r="AX881" s="166"/>
      <c r="AY881" s="166"/>
      <c r="AZ881" s="166"/>
      <c r="BA881" s="166"/>
      <c r="BB881" s="166"/>
      <c r="BC881" s="166"/>
      <c r="BD881" s="166"/>
      <c r="BE881" s="166"/>
      <c r="BF881" s="166"/>
      <c r="BG881" s="166"/>
      <c r="BH881" s="166"/>
      <c r="BI881" s="166"/>
      <c r="BJ881" s="166"/>
      <c r="BK881" s="166"/>
      <c r="BL881" s="166"/>
      <c r="BM881" s="166"/>
      <c r="BN881" s="166"/>
      <c r="BO881" s="166"/>
      <c r="BP881" s="166"/>
      <c r="BQ881" s="166"/>
      <c r="BR881" s="166"/>
      <c r="BS881" s="166"/>
      <c r="BT881" s="166"/>
      <c r="BU881" s="166"/>
      <c r="BV881" s="166"/>
      <c r="BW881" s="166"/>
      <c r="BX881" s="166"/>
      <c r="BY881" s="166"/>
      <c r="BZ881" s="166"/>
      <c r="CA881" s="166"/>
      <c r="CB881" s="166"/>
      <c r="CC881" s="166"/>
      <c r="CD881" s="166"/>
      <c r="CE881" s="166"/>
      <c r="CF881" s="166"/>
      <c r="CG881" s="166"/>
      <c r="CH881" s="166"/>
      <c r="CI881" s="166"/>
      <c r="CJ881" s="166"/>
      <c r="CK881" s="166"/>
      <c r="CL881" s="166"/>
      <c r="CM881" s="166"/>
      <c r="CN881" s="166"/>
      <c r="CO881" s="166"/>
      <c r="CP881" s="166"/>
      <c r="CQ881" s="166"/>
      <c r="CR881" s="166"/>
      <c r="CS881" s="166"/>
      <c r="CT881" s="166"/>
      <c r="CU881" s="166"/>
      <c r="CV881" s="166"/>
      <c r="CW881" s="166"/>
      <c r="CX881" s="166"/>
      <c r="CY881" s="166"/>
      <c r="CZ881" s="166"/>
    </row>
    <row r="882" spans="1:104" ht="11.25" customHeight="1" x14ac:dyDescent="0.2">
      <c r="A882" s="166"/>
      <c r="B882" s="166"/>
      <c r="C882" s="166"/>
      <c r="D882" s="166"/>
      <c r="E882" s="166"/>
      <c r="F882" s="166"/>
      <c r="G882" s="166"/>
      <c r="H882" s="166"/>
      <c r="I882" s="166"/>
      <c r="J882" s="166"/>
      <c r="K882" s="166"/>
      <c r="L882" s="166"/>
      <c r="M882" s="166"/>
      <c r="N882" s="166"/>
      <c r="O882" s="166"/>
      <c r="P882" s="166"/>
      <c r="Q882" s="166"/>
      <c r="R882" s="166"/>
      <c r="S882" s="166"/>
      <c r="T882" s="168"/>
      <c r="U882" s="169"/>
      <c r="V882" s="169"/>
      <c r="W882" s="166"/>
      <c r="X882" s="166"/>
      <c r="Y882" s="166"/>
      <c r="Z882" s="166"/>
      <c r="AA882" s="166"/>
      <c r="AB882" s="166"/>
      <c r="AC882" s="166"/>
      <c r="AD882" s="166"/>
      <c r="AE882" s="166"/>
      <c r="AF882" s="166"/>
      <c r="AG882" s="166"/>
      <c r="AH882" s="166"/>
      <c r="AI882" s="166"/>
      <c r="AJ882" s="166"/>
      <c r="AK882" s="166"/>
      <c r="AL882" s="166"/>
      <c r="AM882" s="166"/>
      <c r="AN882" s="166"/>
      <c r="AO882" s="166"/>
      <c r="AP882" s="166"/>
      <c r="AQ882" s="166"/>
      <c r="AR882" s="166"/>
      <c r="AS882" s="166"/>
      <c r="AT882" s="166"/>
      <c r="AU882" s="166"/>
      <c r="AV882" s="166"/>
      <c r="AW882" s="166"/>
      <c r="AX882" s="166"/>
      <c r="AY882" s="166"/>
      <c r="AZ882" s="166"/>
      <c r="BA882" s="166"/>
      <c r="BB882" s="166"/>
      <c r="BC882" s="166"/>
      <c r="BD882" s="166"/>
      <c r="BE882" s="166"/>
      <c r="BF882" s="166"/>
      <c r="BG882" s="166"/>
      <c r="BH882" s="166"/>
      <c r="BI882" s="166"/>
      <c r="BJ882" s="166"/>
      <c r="BK882" s="166"/>
      <c r="BL882" s="166"/>
      <c r="BM882" s="166"/>
      <c r="BN882" s="166"/>
      <c r="BO882" s="166"/>
      <c r="BP882" s="166"/>
      <c r="BQ882" s="166"/>
      <c r="BR882" s="166"/>
      <c r="BS882" s="166"/>
      <c r="BT882" s="166"/>
      <c r="BU882" s="166"/>
      <c r="BV882" s="166"/>
      <c r="BW882" s="166"/>
      <c r="BX882" s="166"/>
      <c r="BY882" s="166"/>
      <c r="BZ882" s="166"/>
      <c r="CA882" s="166"/>
      <c r="CB882" s="166"/>
      <c r="CC882" s="166"/>
      <c r="CD882" s="166"/>
      <c r="CE882" s="166"/>
      <c r="CF882" s="166"/>
      <c r="CG882" s="166"/>
      <c r="CH882" s="166"/>
      <c r="CI882" s="166"/>
      <c r="CJ882" s="166"/>
      <c r="CK882" s="166"/>
      <c r="CL882" s="166"/>
      <c r="CM882" s="166"/>
      <c r="CN882" s="166"/>
      <c r="CO882" s="166"/>
      <c r="CP882" s="166"/>
      <c r="CQ882" s="166"/>
      <c r="CR882" s="166"/>
      <c r="CS882" s="166"/>
      <c r="CT882" s="166"/>
      <c r="CU882" s="166"/>
      <c r="CV882" s="166"/>
      <c r="CW882" s="166"/>
      <c r="CX882" s="166"/>
      <c r="CY882" s="166"/>
      <c r="CZ882" s="166"/>
    </row>
    <row r="883" spans="1:104" ht="11.25" customHeight="1" x14ac:dyDescent="0.2">
      <c r="A883" s="166"/>
      <c r="B883" s="166"/>
      <c r="C883" s="166"/>
      <c r="D883" s="166"/>
      <c r="E883" s="166"/>
      <c r="F883" s="166"/>
      <c r="G883" s="166"/>
      <c r="H883" s="166"/>
      <c r="I883" s="166"/>
      <c r="J883" s="166"/>
      <c r="K883" s="166"/>
      <c r="L883" s="166"/>
      <c r="M883" s="166"/>
      <c r="N883" s="166"/>
      <c r="O883" s="166"/>
      <c r="P883" s="166"/>
      <c r="Q883" s="166"/>
      <c r="R883" s="166"/>
      <c r="S883" s="166"/>
      <c r="T883" s="168"/>
      <c r="U883" s="169"/>
      <c r="V883" s="169"/>
      <c r="W883" s="166"/>
      <c r="X883" s="166"/>
      <c r="Y883" s="166"/>
      <c r="Z883" s="166"/>
      <c r="AA883" s="166"/>
      <c r="AB883" s="166"/>
      <c r="AC883" s="166"/>
      <c r="AD883" s="166"/>
      <c r="AE883" s="166"/>
      <c r="AF883" s="166"/>
      <c r="AG883" s="166"/>
      <c r="AH883" s="166"/>
      <c r="AI883" s="166"/>
      <c r="AJ883" s="166"/>
      <c r="AK883" s="166"/>
      <c r="AL883" s="166"/>
      <c r="AM883" s="166"/>
      <c r="AN883" s="166"/>
      <c r="AO883" s="166"/>
      <c r="AP883" s="166"/>
      <c r="AQ883" s="166"/>
      <c r="AR883" s="166"/>
      <c r="AS883" s="166"/>
      <c r="AT883" s="166"/>
      <c r="AU883" s="166"/>
      <c r="AV883" s="166"/>
      <c r="AW883" s="166"/>
      <c r="AX883" s="166"/>
      <c r="AY883" s="166"/>
      <c r="AZ883" s="166"/>
      <c r="BA883" s="166"/>
      <c r="BB883" s="166"/>
      <c r="BC883" s="166"/>
      <c r="BD883" s="166"/>
      <c r="BE883" s="166"/>
      <c r="BF883" s="166"/>
      <c r="BG883" s="166"/>
      <c r="BH883" s="166"/>
      <c r="BI883" s="166"/>
      <c r="BJ883" s="166"/>
      <c r="BK883" s="166"/>
      <c r="BL883" s="166"/>
      <c r="BM883" s="166"/>
      <c r="BN883" s="166"/>
      <c r="BO883" s="166"/>
      <c r="BP883" s="166"/>
      <c r="BQ883" s="166"/>
      <c r="BR883" s="166"/>
      <c r="BS883" s="166"/>
      <c r="BT883" s="166"/>
      <c r="BU883" s="166"/>
      <c r="BV883" s="166"/>
      <c r="BW883" s="166"/>
      <c r="BX883" s="166"/>
      <c r="BY883" s="166"/>
      <c r="BZ883" s="166"/>
      <c r="CA883" s="166"/>
      <c r="CB883" s="166"/>
      <c r="CC883" s="166"/>
      <c r="CD883" s="166"/>
      <c r="CE883" s="166"/>
      <c r="CF883" s="166"/>
      <c r="CG883" s="166"/>
      <c r="CH883" s="166"/>
      <c r="CI883" s="166"/>
      <c r="CJ883" s="166"/>
      <c r="CK883" s="166"/>
      <c r="CL883" s="166"/>
      <c r="CM883" s="166"/>
      <c r="CN883" s="166"/>
      <c r="CO883" s="166"/>
      <c r="CP883" s="166"/>
      <c r="CQ883" s="166"/>
      <c r="CR883" s="166"/>
      <c r="CS883" s="166"/>
      <c r="CT883" s="166"/>
      <c r="CU883" s="166"/>
      <c r="CV883" s="166"/>
      <c r="CW883" s="166"/>
      <c r="CX883" s="166"/>
      <c r="CY883" s="166"/>
      <c r="CZ883" s="166"/>
    </row>
    <row r="884" spans="1:104" ht="11.25" customHeight="1" x14ac:dyDescent="0.2">
      <c r="A884" s="166"/>
      <c r="B884" s="166"/>
      <c r="C884" s="166"/>
      <c r="D884" s="166"/>
      <c r="E884" s="166"/>
      <c r="F884" s="166"/>
      <c r="G884" s="166"/>
      <c r="H884" s="166"/>
      <c r="I884" s="166"/>
      <c r="J884" s="166"/>
      <c r="K884" s="166"/>
      <c r="L884" s="166"/>
      <c r="M884" s="166"/>
      <c r="N884" s="166"/>
      <c r="O884" s="166"/>
      <c r="P884" s="166"/>
      <c r="Q884" s="166"/>
      <c r="R884" s="166"/>
      <c r="S884" s="166"/>
      <c r="T884" s="168"/>
      <c r="U884" s="169"/>
      <c r="V884" s="169"/>
      <c r="W884" s="166"/>
      <c r="X884" s="166"/>
      <c r="Y884" s="166"/>
      <c r="Z884" s="166"/>
      <c r="AA884" s="166"/>
      <c r="AB884" s="166"/>
      <c r="AC884" s="166"/>
      <c r="AD884" s="166"/>
      <c r="AE884" s="166"/>
      <c r="AF884" s="166"/>
      <c r="AG884" s="166"/>
      <c r="AH884" s="166"/>
      <c r="AI884" s="166"/>
      <c r="AJ884" s="166"/>
      <c r="AK884" s="166"/>
      <c r="AL884" s="166"/>
      <c r="AM884" s="166"/>
      <c r="AN884" s="166"/>
      <c r="AO884" s="166"/>
      <c r="AP884" s="166"/>
      <c r="AQ884" s="166"/>
      <c r="AR884" s="166"/>
      <c r="AS884" s="166"/>
      <c r="AT884" s="166"/>
      <c r="AU884" s="166"/>
      <c r="AV884" s="166"/>
      <c r="AW884" s="166"/>
      <c r="AX884" s="166"/>
      <c r="AY884" s="166"/>
      <c r="AZ884" s="166"/>
      <c r="BA884" s="166"/>
      <c r="BB884" s="166"/>
      <c r="BC884" s="166"/>
      <c r="BD884" s="166"/>
      <c r="BE884" s="166"/>
      <c r="BF884" s="166"/>
      <c r="BG884" s="166"/>
      <c r="BH884" s="166"/>
      <c r="BI884" s="166"/>
      <c r="BJ884" s="166"/>
      <c r="BK884" s="166"/>
      <c r="BL884" s="166"/>
      <c r="BM884" s="166"/>
      <c r="BN884" s="166"/>
      <c r="BO884" s="166"/>
      <c r="BP884" s="166"/>
      <c r="BQ884" s="166"/>
      <c r="BR884" s="166"/>
      <c r="BS884" s="166"/>
      <c r="BT884" s="166"/>
      <c r="BU884" s="166"/>
      <c r="BV884" s="166"/>
      <c r="BW884" s="166"/>
      <c r="BX884" s="166"/>
      <c r="BY884" s="166"/>
      <c r="BZ884" s="166"/>
      <c r="CA884" s="166"/>
      <c r="CB884" s="166"/>
      <c r="CC884" s="166"/>
      <c r="CD884" s="166"/>
      <c r="CE884" s="166"/>
      <c r="CF884" s="166"/>
      <c r="CG884" s="166"/>
      <c r="CH884" s="166"/>
      <c r="CI884" s="166"/>
      <c r="CJ884" s="166"/>
      <c r="CK884" s="166"/>
      <c r="CL884" s="166"/>
      <c r="CM884" s="166"/>
      <c r="CN884" s="166"/>
      <c r="CO884" s="166"/>
      <c r="CP884" s="166"/>
      <c r="CQ884" s="166"/>
      <c r="CR884" s="166"/>
      <c r="CS884" s="166"/>
      <c r="CT884" s="166"/>
      <c r="CU884" s="166"/>
      <c r="CV884" s="166"/>
      <c r="CW884" s="166"/>
      <c r="CX884" s="166"/>
      <c r="CY884" s="166"/>
      <c r="CZ884" s="166"/>
    </row>
    <row r="885" spans="1:104" ht="11.25" customHeight="1" x14ac:dyDescent="0.2">
      <c r="A885" s="166"/>
      <c r="B885" s="166"/>
      <c r="C885" s="166"/>
      <c r="D885" s="166"/>
      <c r="E885" s="166"/>
      <c r="F885" s="166"/>
      <c r="G885" s="166"/>
      <c r="H885" s="166"/>
      <c r="I885" s="166"/>
      <c r="J885" s="166"/>
      <c r="K885" s="166"/>
      <c r="L885" s="166"/>
      <c r="M885" s="166"/>
      <c r="N885" s="166"/>
      <c r="O885" s="166"/>
      <c r="P885" s="166"/>
      <c r="Q885" s="166"/>
      <c r="R885" s="166"/>
      <c r="S885" s="166"/>
      <c r="T885" s="168"/>
      <c r="U885" s="169"/>
      <c r="V885" s="169"/>
      <c r="W885" s="166"/>
      <c r="X885" s="166"/>
      <c r="Y885" s="166"/>
      <c r="Z885" s="166"/>
      <c r="AA885" s="166"/>
      <c r="AB885" s="166"/>
      <c r="AC885" s="166"/>
      <c r="AD885" s="166"/>
      <c r="AE885" s="166"/>
      <c r="AF885" s="166"/>
      <c r="AG885" s="166"/>
      <c r="AH885" s="166"/>
      <c r="AI885" s="166"/>
      <c r="AJ885" s="166"/>
      <c r="AK885" s="166"/>
      <c r="AL885" s="166"/>
      <c r="AM885" s="166"/>
      <c r="AN885" s="166"/>
      <c r="AO885" s="166"/>
      <c r="AP885" s="166"/>
      <c r="AQ885" s="166"/>
      <c r="AR885" s="166"/>
      <c r="AS885" s="166"/>
      <c r="AT885" s="166"/>
      <c r="AU885" s="166"/>
      <c r="AV885" s="166"/>
      <c r="AW885" s="166"/>
      <c r="AX885" s="166"/>
      <c r="AY885" s="166"/>
      <c r="AZ885" s="166"/>
      <c r="BA885" s="166"/>
      <c r="BB885" s="166"/>
      <c r="BC885" s="166"/>
      <c r="BD885" s="166"/>
      <c r="BE885" s="166"/>
      <c r="BF885" s="166"/>
      <c r="BG885" s="166"/>
      <c r="BH885" s="166"/>
      <c r="BI885" s="166"/>
      <c r="BJ885" s="166"/>
      <c r="BK885" s="166"/>
      <c r="BL885" s="166"/>
      <c r="BM885" s="166"/>
      <c r="BN885" s="166"/>
      <c r="BO885" s="166"/>
      <c r="BP885" s="166"/>
      <c r="BQ885" s="166"/>
      <c r="BR885" s="166"/>
      <c r="BS885" s="166"/>
      <c r="BT885" s="166"/>
      <c r="BU885" s="166"/>
      <c r="BV885" s="166"/>
      <c r="BW885" s="166"/>
      <c r="BX885" s="166"/>
      <c r="BY885" s="166"/>
      <c r="BZ885" s="166"/>
      <c r="CA885" s="166"/>
      <c r="CB885" s="166"/>
      <c r="CC885" s="166"/>
      <c r="CD885" s="166"/>
      <c r="CE885" s="166"/>
      <c r="CF885" s="166"/>
      <c r="CG885" s="166"/>
      <c r="CH885" s="166"/>
      <c r="CI885" s="166"/>
      <c r="CJ885" s="166"/>
      <c r="CK885" s="166"/>
      <c r="CL885" s="166"/>
      <c r="CM885" s="166"/>
      <c r="CN885" s="166"/>
      <c r="CO885" s="166"/>
      <c r="CP885" s="166"/>
      <c r="CQ885" s="166"/>
      <c r="CR885" s="166"/>
      <c r="CS885" s="166"/>
      <c r="CT885" s="166"/>
      <c r="CU885" s="166"/>
      <c r="CV885" s="166"/>
      <c r="CW885" s="166"/>
      <c r="CX885" s="166"/>
      <c r="CY885" s="166"/>
      <c r="CZ885" s="166"/>
    </row>
    <row r="886" spans="1:104" ht="11.25" customHeight="1" x14ac:dyDescent="0.2">
      <c r="A886" s="166"/>
      <c r="B886" s="166"/>
      <c r="C886" s="166"/>
      <c r="D886" s="166"/>
      <c r="E886" s="166"/>
      <c r="F886" s="166"/>
      <c r="G886" s="166"/>
      <c r="H886" s="166"/>
      <c r="I886" s="166"/>
      <c r="J886" s="166"/>
      <c r="K886" s="166"/>
      <c r="L886" s="166"/>
      <c r="M886" s="166"/>
      <c r="N886" s="166"/>
      <c r="O886" s="166"/>
      <c r="P886" s="166"/>
      <c r="Q886" s="166"/>
      <c r="R886" s="166"/>
      <c r="S886" s="166"/>
      <c r="T886" s="168"/>
      <c r="U886" s="169"/>
      <c r="V886" s="169"/>
      <c r="W886" s="166"/>
      <c r="X886" s="166"/>
      <c r="Y886" s="166"/>
      <c r="Z886" s="166"/>
      <c r="AA886" s="166"/>
      <c r="AB886" s="166"/>
      <c r="AC886" s="166"/>
      <c r="AD886" s="166"/>
      <c r="AE886" s="166"/>
      <c r="AF886" s="166"/>
      <c r="AG886" s="166"/>
      <c r="AH886" s="166"/>
      <c r="AI886" s="166"/>
      <c r="AJ886" s="166"/>
      <c r="AK886" s="166"/>
      <c r="AL886" s="166"/>
      <c r="AM886" s="166"/>
      <c r="AN886" s="166"/>
      <c r="AO886" s="166"/>
      <c r="AP886" s="166"/>
      <c r="AQ886" s="166"/>
      <c r="AR886" s="166"/>
      <c r="AS886" s="166"/>
      <c r="AT886" s="166"/>
      <c r="AU886" s="166"/>
      <c r="AV886" s="166"/>
      <c r="AW886" s="166"/>
      <c r="AX886" s="166"/>
      <c r="AY886" s="166"/>
      <c r="AZ886" s="166"/>
      <c r="BA886" s="166"/>
      <c r="BB886" s="166"/>
      <c r="BC886" s="166"/>
      <c r="BD886" s="166"/>
      <c r="BE886" s="166"/>
      <c r="BF886" s="166"/>
      <c r="BG886" s="166"/>
      <c r="BH886" s="166"/>
      <c r="BI886" s="166"/>
      <c r="BJ886" s="166"/>
      <c r="BK886" s="166"/>
      <c r="BL886" s="166"/>
      <c r="BM886" s="166"/>
      <c r="BN886" s="166"/>
      <c r="BO886" s="166"/>
      <c r="BP886" s="166"/>
      <c r="BQ886" s="166"/>
      <c r="BR886" s="166"/>
      <c r="BS886" s="166"/>
      <c r="BT886" s="166"/>
      <c r="BU886" s="166"/>
      <c r="BV886" s="166"/>
      <c r="BW886" s="166"/>
      <c r="BX886" s="166"/>
      <c r="BY886" s="166"/>
      <c r="BZ886" s="166"/>
      <c r="CA886" s="166"/>
      <c r="CB886" s="166"/>
      <c r="CC886" s="166"/>
      <c r="CD886" s="166"/>
      <c r="CE886" s="166"/>
      <c r="CF886" s="166"/>
      <c r="CG886" s="166"/>
      <c r="CH886" s="166"/>
      <c r="CI886" s="166"/>
      <c r="CJ886" s="166"/>
      <c r="CK886" s="166"/>
      <c r="CL886" s="166"/>
      <c r="CM886" s="166"/>
      <c r="CN886" s="166"/>
      <c r="CO886" s="166"/>
      <c r="CP886" s="166"/>
      <c r="CQ886" s="166"/>
      <c r="CR886" s="166"/>
      <c r="CS886" s="166"/>
      <c r="CT886" s="166"/>
      <c r="CU886" s="166"/>
      <c r="CV886" s="166"/>
      <c r="CW886" s="166"/>
      <c r="CX886" s="166"/>
      <c r="CY886" s="166"/>
      <c r="CZ886" s="166"/>
    </row>
    <row r="887" spans="1:104" ht="11.25" customHeight="1" x14ac:dyDescent="0.2">
      <c r="A887" s="166"/>
      <c r="B887" s="166"/>
      <c r="C887" s="166"/>
      <c r="D887" s="166"/>
      <c r="E887" s="166"/>
      <c r="F887" s="166"/>
      <c r="G887" s="166"/>
      <c r="H887" s="166"/>
      <c r="I887" s="166"/>
      <c r="J887" s="166"/>
      <c r="K887" s="166"/>
      <c r="L887" s="166"/>
      <c r="M887" s="166"/>
      <c r="N887" s="166"/>
      <c r="O887" s="166"/>
      <c r="P887" s="166"/>
      <c r="Q887" s="166"/>
      <c r="R887" s="166"/>
      <c r="S887" s="166"/>
      <c r="T887" s="168"/>
      <c r="U887" s="169"/>
      <c r="V887" s="169"/>
      <c r="W887" s="166"/>
      <c r="X887" s="166"/>
      <c r="Y887" s="166"/>
      <c r="Z887" s="166"/>
      <c r="AA887" s="166"/>
      <c r="AB887" s="166"/>
      <c r="AC887" s="166"/>
      <c r="AD887" s="166"/>
      <c r="AE887" s="166"/>
      <c r="AF887" s="166"/>
      <c r="AG887" s="166"/>
      <c r="AH887" s="166"/>
      <c r="AI887" s="166"/>
      <c r="AJ887" s="166"/>
      <c r="AK887" s="166"/>
      <c r="AL887" s="166"/>
      <c r="AM887" s="166"/>
      <c r="AN887" s="166"/>
      <c r="AO887" s="166"/>
      <c r="AP887" s="166"/>
      <c r="AQ887" s="166"/>
      <c r="AR887" s="166"/>
      <c r="AS887" s="166"/>
      <c r="AT887" s="166"/>
      <c r="AU887" s="166"/>
      <c r="AV887" s="166"/>
      <c r="AW887" s="166"/>
      <c r="AX887" s="166"/>
      <c r="AY887" s="166"/>
      <c r="AZ887" s="166"/>
      <c r="BA887" s="166"/>
      <c r="BB887" s="166"/>
      <c r="BC887" s="166"/>
      <c r="BD887" s="166"/>
      <c r="BE887" s="166"/>
      <c r="BF887" s="166"/>
      <c r="BG887" s="166"/>
      <c r="BH887" s="166"/>
      <c r="BI887" s="166"/>
      <c r="BJ887" s="166"/>
      <c r="BK887" s="166"/>
      <c r="BL887" s="166"/>
      <c r="BM887" s="166"/>
      <c r="BN887" s="166"/>
      <c r="BO887" s="166"/>
      <c r="BP887" s="166"/>
      <c r="BQ887" s="166"/>
      <c r="BR887" s="166"/>
      <c r="BS887" s="166"/>
      <c r="BT887" s="166"/>
      <c r="BU887" s="166"/>
      <c r="BV887" s="166"/>
      <c r="BW887" s="166"/>
      <c r="BX887" s="166"/>
      <c r="BY887" s="166"/>
      <c r="BZ887" s="166"/>
      <c r="CA887" s="166"/>
      <c r="CB887" s="166"/>
      <c r="CC887" s="166"/>
      <c r="CD887" s="166"/>
      <c r="CE887" s="166"/>
      <c r="CF887" s="166"/>
      <c r="CG887" s="166"/>
      <c r="CH887" s="166"/>
      <c r="CI887" s="166"/>
      <c r="CJ887" s="166"/>
      <c r="CK887" s="166"/>
      <c r="CL887" s="166"/>
      <c r="CM887" s="166"/>
      <c r="CN887" s="166"/>
      <c r="CO887" s="166"/>
      <c r="CP887" s="166"/>
      <c r="CQ887" s="166"/>
      <c r="CR887" s="166"/>
      <c r="CS887" s="166"/>
      <c r="CT887" s="166"/>
      <c r="CU887" s="166"/>
      <c r="CV887" s="166"/>
      <c r="CW887" s="166"/>
      <c r="CX887" s="166"/>
      <c r="CY887" s="166"/>
      <c r="CZ887" s="166"/>
    </row>
    <row r="888" spans="1:104" ht="11.25" customHeight="1" x14ac:dyDescent="0.2">
      <c r="A888" s="166"/>
      <c r="B888" s="166"/>
      <c r="C888" s="166"/>
      <c r="D888" s="166"/>
      <c r="E888" s="166"/>
      <c r="F888" s="166"/>
      <c r="G888" s="166"/>
      <c r="H888" s="166"/>
      <c r="I888" s="166"/>
      <c r="J888" s="166"/>
      <c r="K888" s="166"/>
      <c r="L888" s="166"/>
      <c r="M888" s="166"/>
      <c r="N888" s="166"/>
      <c r="O888" s="166"/>
      <c r="P888" s="166"/>
      <c r="Q888" s="166"/>
      <c r="R888" s="166"/>
      <c r="S888" s="166"/>
      <c r="T888" s="168"/>
      <c r="U888" s="169"/>
      <c r="V888" s="169"/>
      <c r="W888" s="166"/>
      <c r="X888" s="166"/>
      <c r="Y888" s="166"/>
      <c r="Z888" s="166"/>
      <c r="AA888" s="166"/>
      <c r="AB888" s="166"/>
      <c r="AC888" s="166"/>
      <c r="AD888" s="166"/>
      <c r="AE888" s="166"/>
      <c r="AF888" s="166"/>
      <c r="AG888" s="166"/>
      <c r="AH888" s="166"/>
      <c r="AI888" s="166"/>
      <c r="AJ888" s="166"/>
      <c r="AK888" s="166"/>
      <c r="AL888" s="166"/>
      <c r="AM888" s="166"/>
      <c r="AN888" s="166"/>
      <c r="AO888" s="166"/>
      <c r="AP888" s="166"/>
      <c r="AQ888" s="166"/>
      <c r="AR888" s="166"/>
      <c r="AS888" s="166"/>
      <c r="AT888" s="166"/>
      <c r="AU888" s="166"/>
      <c r="AV888" s="166"/>
      <c r="AW888" s="166"/>
      <c r="AX888" s="166"/>
      <c r="AY888" s="166"/>
      <c r="AZ888" s="166"/>
      <c r="BA888" s="166"/>
      <c r="BB888" s="166"/>
      <c r="BC888" s="166"/>
      <c r="BD888" s="166"/>
      <c r="BE888" s="166"/>
      <c r="BF888" s="166"/>
      <c r="BG888" s="166"/>
      <c r="BH888" s="166"/>
      <c r="BI888" s="166"/>
      <c r="BJ888" s="166"/>
      <c r="BK888" s="166"/>
      <c r="BL888" s="166"/>
      <c r="BM888" s="166"/>
      <c r="BN888" s="166"/>
      <c r="BO888" s="166"/>
      <c r="BP888" s="166"/>
      <c r="BQ888" s="166"/>
      <c r="BR888" s="166"/>
      <c r="BS888" s="166"/>
      <c r="BT888" s="166"/>
      <c r="BU888" s="166"/>
      <c r="BV888" s="166"/>
      <c r="BW888" s="166"/>
      <c r="BX888" s="166"/>
      <c r="BY888" s="166"/>
      <c r="BZ888" s="166"/>
      <c r="CA888" s="166"/>
      <c r="CB888" s="166"/>
      <c r="CC888" s="166"/>
      <c r="CD888" s="166"/>
      <c r="CE888" s="166"/>
      <c r="CF888" s="166"/>
      <c r="CG888" s="166"/>
      <c r="CH888" s="166"/>
      <c r="CI888" s="166"/>
      <c r="CJ888" s="166"/>
      <c r="CK888" s="166"/>
      <c r="CL888" s="166"/>
      <c r="CM888" s="166"/>
      <c r="CN888" s="166"/>
      <c r="CO888" s="166"/>
      <c r="CP888" s="166"/>
      <c r="CQ888" s="166"/>
      <c r="CR888" s="166"/>
      <c r="CS888" s="166"/>
      <c r="CT888" s="166"/>
      <c r="CU888" s="166"/>
      <c r="CV888" s="166"/>
      <c r="CW888" s="166"/>
      <c r="CX888" s="166"/>
      <c r="CY888" s="166"/>
      <c r="CZ888" s="166"/>
    </row>
    <row r="889" spans="1:104" ht="11.25" customHeight="1" x14ac:dyDescent="0.2">
      <c r="A889" s="166"/>
      <c r="B889" s="166"/>
      <c r="C889" s="166"/>
      <c r="D889" s="166"/>
      <c r="E889" s="166"/>
      <c r="F889" s="166"/>
      <c r="G889" s="166"/>
      <c r="H889" s="166"/>
      <c r="I889" s="166"/>
      <c r="J889" s="166"/>
      <c r="K889" s="166"/>
      <c r="L889" s="166"/>
      <c r="M889" s="166"/>
      <c r="N889" s="166"/>
      <c r="O889" s="166"/>
      <c r="P889" s="166"/>
      <c r="Q889" s="166"/>
      <c r="R889" s="166"/>
      <c r="S889" s="166"/>
      <c r="T889" s="168"/>
      <c r="U889" s="169"/>
      <c r="V889" s="169"/>
      <c r="W889" s="166"/>
      <c r="X889" s="166"/>
      <c r="Y889" s="166"/>
      <c r="Z889" s="166"/>
      <c r="AA889" s="166"/>
      <c r="AB889" s="166"/>
      <c r="AC889" s="166"/>
      <c r="AD889" s="166"/>
      <c r="AE889" s="166"/>
      <c r="AF889" s="166"/>
      <c r="AG889" s="166"/>
      <c r="AH889" s="166"/>
      <c r="AI889" s="166"/>
      <c r="AJ889" s="166"/>
      <c r="AK889" s="166"/>
      <c r="AL889" s="166"/>
      <c r="AM889" s="166"/>
      <c r="AN889" s="166"/>
      <c r="AO889" s="166"/>
      <c r="AP889" s="166"/>
      <c r="AQ889" s="166"/>
      <c r="AR889" s="166"/>
      <c r="AS889" s="166"/>
      <c r="AT889" s="166"/>
      <c r="AU889" s="166"/>
      <c r="AV889" s="166"/>
      <c r="AW889" s="166"/>
      <c r="AX889" s="166"/>
      <c r="AY889" s="166"/>
      <c r="AZ889" s="166"/>
      <c r="BA889" s="166"/>
      <c r="BB889" s="166"/>
      <c r="BC889" s="166"/>
      <c r="BD889" s="166"/>
      <c r="BE889" s="166"/>
      <c r="BF889" s="166"/>
      <c r="BG889" s="166"/>
      <c r="BH889" s="166"/>
      <c r="BI889" s="166"/>
      <c r="BJ889" s="166"/>
      <c r="BK889" s="166"/>
      <c r="BL889" s="166"/>
      <c r="BM889" s="166"/>
      <c r="BN889" s="166"/>
      <c r="BO889" s="166"/>
      <c r="BP889" s="166"/>
      <c r="BQ889" s="166"/>
      <c r="BR889" s="166"/>
      <c r="BS889" s="166"/>
      <c r="BT889" s="166"/>
      <c r="BU889" s="166"/>
      <c r="BV889" s="166"/>
      <c r="BW889" s="166"/>
      <c r="BX889" s="166"/>
      <c r="BY889" s="166"/>
      <c r="BZ889" s="166"/>
      <c r="CA889" s="166"/>
      <c r="CB889" s="166"/>
      <c r="CC889" s="166"/>
      <c r="CD889" s="166"/>
      <c r="CE889" s="166"/>
      <c r="CF889" s="166"/>
      <c r="CG889" s="166"/>
      <c r="CH889" s="166"/>
      <c r="CI889" s="166"/>
      <c r="CJ889" s="166"/>
      <c r="CK889" s="166"/>
      <c r="CL889" s="166"/>
      <c r="CM889" s="166"/>
      <c r="CN889" s="166"/>
      <c r="CO889" s="166"/>
      <c r="CP889" s="166"/>
      <c r="CQ889" s="166"/>
      <c r="CR889" s="166"/>
      <c r="CS889" s="166"/>
      <c r="CT889" s="166"/>
      <c r="CU889" s="166"/>
      <c r="CV889" s="166"/>
      <c r="CW889" s="166"/>
      <c r="CX889" s="166"/>
      <c r="CY889" s="166"/>
      <c r="CZ889" s="166"/>
    </row>
    <row r="890" spans="1:104" ht="11.25" customHeight="1" x14ac:dyDescent="0.2">
      <c r="A890" s="166"/>
      <c r="B890" s="166"/>
      <c r="C890" s="166"/>
      <c r="D890" s="166"/>
      <c r="E890" s="166"/>
      <c r="F890" s="166"/>
      <c r="G890" s="166"/>
      <c r="H890" s="166"/>
      <c r="I890" s="166"/>
      <c r="J890" s="166"/>
      <c r="K890" s="166"/>
      <c r="L890" s="166"/>
      <c r="M890" s="166"/>
      <c r="N890" s="166"/>
      <c r="O890" s="166"/>
      <c r="P890" s="166"/>
      <c r="Q890" s="166"/>
      <c r="R890" s="166"/>
      <c r="S890" s="166"/>
      <c r="T890" s="168"/>
      <c r="U890" s="169"/>
      <c r="V890" s="169"/>
      <c r="W890" s="166"/>
      <c r="X890" s="166"/>
      <c r="Y890" s="166"/>
      <c r="Z890" s="166"/>
      <c r="AA890" s="166"/>
      <c r="AB890" s="166"/>
      <c r="AC890" s="166"/>
      <c r="AD890" s="166"/>
      <c r="AE890" s="166"/>
      <c r="AF890" s="166"/>
      <c r="AG890" s="166"/>
      <c r="AH890" s="166"/>
      <c r="AI890" s="166"/>
      <c r="AJ890" s="166"/>
      <c r="AK890" s="166"/>
      <c r="AL890" s="166"/>
      <c r="AM890" s="166"/>
      <c r="AN890" s="166"/>
      <c r="AO890" s="166"/>
      <c r="AP890" s="166"/>
      <c r="AQ890" s="166"/>
      <c r="AR890" s="166"/>
      <c r="AS890" s="166"/>
      <c r="AT890" s="166"/>
      <c r="AU890" s="166"/>
      <c r="AV890" s="166"/>
      <c r="AW890" s="166"/>
      <c r="AX890" s="166"/>
      <c r="AY890" s="166"/>
      <c r="AZ890" s="166"/>
      <c r="BA890" s="166"/>
      <c r="BB890" s="166"/>
      <c r="BC890" s="166"/>
      <c r="BD890" s="166"/>
      <c r="BE890" s="166"/>
      <c r="BF890" s="166"/>
      <c r="BG890" s="166"/>
      <c r="BH890" s="166"/>
      <c r="BI890" s="166"/>
      <c r="BJ890" s="166"/>
      <c r="BK890" s="166"/>
      <c r="BL890" s="166"/>
      <c r="BM890" s="166"/>
      <c r="BN890" s="166"/>
      <c r="BO890" s="166"/>
      <c r="BP890" s="166"/>
      <c r="BQ890" s="166"/>
      <c r="BR890" s="166"/>
      <c r="BS890" s="166"/>
      <c r="BT890" s="166"/>
      <c r="BU890" s="166"/>
      <c r="BV890" s="166"/>
      <c r="BW890" s="166"/>
      <c r="BX890" s="166"/>
      <c r="BY890" s="166"/>
      <c r="BZ890" s="166"/>
      <c r="CA890" s="166"/>
      <c r="CB890" s="166"/>
      <c r="CC890" s="166"/>
      <c r="CD890" s="166"/>
      <c r="CE890" s="166"/>
      <c r="CF890" s="166"/>
      <c r="CG890" s="166"/>
      <c r="CH890" s="166"/>
      <c r="CI890" s="166"/>
      <c r="CJ890" s="166"/>
      <c r="CK890" s="166"/>
      <c r="CL890" s="166"/>
      <c r="CM890" s="166"/>
      <c r="CN890" s="166"/>
      <c r="CO890" s="166"/>
      <c r="CP890" s="166"/>
      <c r="CQ890" s="166"/>
      <c r="CR890" s="166"/>
      <c r="CS890" s="166"/>
      <c r="CT890" s="166"/>
      <c r="CU890" s="166"/>
      <c r="CV890" s="166"/>
      <c r="CW890" s="166"/>
      <c r="CX890" s="166"/>
      <c r="CY890" s="166"/>
      <c r="CZ890" s="166"/>
    </row>
    <row r="891" spans="1:104" ht="11.25" customHeight="1" x14ac:dyDescent="0.2">
      <c r="A891" s="166"/>
      <c r="B891" s="166"/>
      <c r="C891" s="166"/>
      <c r="D891" s="166"/>
      <c r="E891" s="166"/>
      <c r="F891" s="166"/>
      <c r="G891" s="166"/>
      <c r="H891" s="166"/>
      <c r="I891" s="166"/>
      <c r="J891" s="166"/>
      <c r="K891" s="166"/>
      <c r="L891" s="166"/>
      <c r="M891" s="166"/>
      <c r="N891" s="166"/>
      <c r="O891" s="166"/>
      <c r="P891" s="166"/>
      <c r="Q891" s="166"/>
      <c r="R891" s="166"/>
      <c r="S891" s="166"/>
      <c r="T891" s="168"/>
      <c r="U891" s="169"/>
      <c r="V891" s="169"/>
      <c r="W891" s="166"/>
      <c r="X891" s="166"/>
      <c r="Y891" s="166"/>
      <c r="Z891" s="166"/>
      <c r="AA891" s="166"/>
      <c r="AB891" s="166"/>
      <c r="AC891" s="166"/>
      <c r="AD891" s="166"/>
      <c r="AE891" s="166"/>
      <c r="AF891" s="166"/>
      <c r="AG891" s="166"/>
      <c r="AH891" s="166"/>
      <c r="AI891" s="166"/>
      <c r="AJ891" s="166"/>
      <c r="AK891" s="166"/>
      <c r="AL891" s="166"/>
      <c r="AM891" s="166"/>
      <c r="AN891" s="166"/>
      <c r="AO891" s="166"/>
      <c r="AP891" s="166"/>
      <c r="AQ891" s="166"/>
      <c r="AR891" s="166"/>
      <c r="AS891" s="166"/>
      <c r="AT891" s="166"/>
      <c r="AU891" s="166"/>
      <c r="AV891" s="166"/>
      <c r="AW891" s="166"/>
      <c r="AX891" s="166"/>
      <c r="AY891" s="166"/>
      <c r="AZ891" s="166"/>
      <c r="BA891" s="166"/>
      <c r="BB891" s="166"/>
      <c r="BC891" s="166"/>
      <c r="BD891" s="166"/>
      <c r="BE891" s="166"/>
      <c r="BF891" s="166"/>
      <c r="BG891" s="166"/>
      <c r="BH891" s="166"/>
      <c r="BI891" s="166"/>
      <c r="BJ891" s="166"/>
      <c r="BK891" s="166"/>
      <c r="BL891" s="166"/>
      <c r="BM891" s="166"/>
      <c r="BN891" s="166"/>
      <c r="BO891" s="166"/>
      <c r="BP891" s="166"/>
      <c r="BQ891" s="166"/>
      <c r="BR891" s="166"/>
      <c r="BS891" s="166"/>
      <c r="BT891" s="166"/>
      <c r="BU891" s="166"/>
      <c r="BV891" s="166"/>
      <c r="BW891" s="166"/>
      <c r="BX891" s="166"/>
      <c r="BY891" s="166"/>
      <c r="BZ891" s="166"/>
      <c r="CA891" s="166"/>
      <c r="CB891" s="166"/>
      <c r="CC891" s="166"/>
      <c r="CD891" s="166"/>
      <c r="CE891" s="166"/>
      <c r="CF891" s="166"/>
      <c r="CG891" s="166"/>
      <c r="CH891" s="166"/>
      <c r="CI891" s="166"/>
      <c r="CJ891" s="166"/>
      <c r="CK891" s="166"/>
      <c r="CL891" s="166"/>
      <c r="CM891" s="166"/>
      <c r="CN891" s="166"/>
      <c r="CO891" s="166"/>
      <c r="CP891" s="166"/>
      <c r="CQ891" s="166"/>
      <c r="CR891" s="166"/>
      <c r="CS891" s="166"/>
      <c r="CT891" s="166"/>
      <c r="CU891" s="166"/>
      <c r="CV891" s="166"/>
      <c r="CW891" s="166"/>
      <c r="CX891" s="166"/>
      <c r="CY891" s="166"/>
      <c r="CZ891" s="166"/>
    </row>
    <row r="892" spans="1:104" ht="11.25" customHeight="1" x14ac:dyDescent="0.2">
      <c r="A892" s="166"/>
      <c r="B892" s="166"/>
      <c r="C892" s="166"/>
      <c r="D892" s="166"/>
      <c r="E892" s="166"/>
      <c r="F892" s="166"/>
      <c r="G892" s="166"/>
      <c r="H892" s="166"/>
      <c r="I892" s="166"/>
      <c r="J892" s="166"/>
      <c r="K892" s="166"/>
      <c r="L892" s="166"/>
      <c r="M892" s="166"/>
      <c r="N892" s="166"/>
      <c r="O892" s="166"/>
      <c r="P892" s="166"/>
      <c r="Q892" s="166"/>
      <c r="R892" s="166"/>
      <c r="S892" s="166"/>
      <c r="T892" s="168"/>
      <c r="U892" s="169"/>
      <c r="V892" s="169"/>
      <c r="W892" s="166"/>
      <c r="X892" s="166"/>
      <c r="Y892" s="166"/>
      <c r="Z892" s="166"/>
      <c r="AA892" s="166"/>
      <c r="AB892" s="166"/>
      <c r="AC892" s="166"/>
      <c r="AD892" s="166"/>
      <c r="AE892" s="166"/>
      <c r="AF892" s="166"/>
      <c r="AG892" s="166"/>
      <c r="AH892" s="166"/>
      <c r="AI892" s="166"/>
      <c r="AJ892" s="166"/>
      <c r="AK892" s="166"/>
      <c r="AL892" s="166"/>
      <c r="AM892" s="166"/>
      <c r="AN892" s="166"/>
      <c r="AO892" s="166"/>
      <c r="AP892" s="166"/>
      <c r="AQ892" s="166"/>
      <c r="AR892" s="166"/>
      <c r="AS892" s="166"/>
      <c r="AT892" s="166"/>
      <c r="AU892" s="166"/>
      <c r="AV892" s="166"/>
      <c r="AW892" s="166"/>
      <c r="AX892" s="166"/>
      <c r="AY892" s="166"/>
      <c r="AZ892" s="166"/>
      <c r="BA892" s="166"/>
      <c r="BB892" s="166"/>
      <c r="BC892" s="166"/>
      <c r="BD892" s="166"/>
      <c r="BE892" s="166"/>
      <c r="BF892" s="166"/>
      <c r="BG892" s="166"/>
      <c r="BH892" s="166"/>
      <c r="BI892" s="166"/>
      <c r="BJ892" s="166"/>
      <c r="BK892" s="166"/>
      <c r="BL892" s="166"/>
      <c r="BM892" s="166"/>
      <c r="BN892" s="166"/>
      <c r="BO892" s="166"/>
      <c r="BP892" s="166"/>
      <c r="BQ892" s="166"/>
      <c r="BR892" s="166"/>
      <c r="BS892" s="166"/>
      <c r="BT892" s="166"/>
      <c r="BU892" s="166"/>
      <c r="BV892" s="166"/>
      <c r="BW892" s="166"/>
      <c r="BX892" s="166"/>
      <c r="BY892" s="166"/>
      <c r="BZ892" s="166"/>
      <c r="CA892" s="166"/>
      <c r="CB892" s="166"/>
      <c r="CC892" s="166"/>
      <c r="CD892" s="166"/>
      <c r="CE892" s="166"/>
      <c r="CF892" s="166"/>
      <c r="CG892" s="166"/>
      <c r="CH892" s="166"/>
      <c r="CI892" s="166"/>
      <c r="CJ892" s="166"/>
      <c r="CK892" s="166"/>
      <c r="CL892" s="166"/>
      <c r="CM892" s="166"/>
      <c r="CN892" s="166"/>
      <c r="CO892" s="166"/>
      <c r="CP892" s="166"/>
      <c r="CQ892" s="166"/>
      <c r="CR892" s="166"/>
      <c r="CS892" s="166"/>
      <c r="CT892" s="166"/>
      <c r="CU892" s="166"/>
      <c r="CV892" s="166"/>
      <c r="CW892" s="166"/>
      <c r="CX892" s="166"/>
      <c r="CY892" s="166"/>
      <c r="CZ892" s="166"/>
    </row>
    <row r="893" spans="1:104" ht="11.25" customHeight="1" x14ac:dyDescent="0.2">
      <c r="A893" s="166"/>
      <c r="B893" s="166"/>
      <c r="C893" s="166"/>
      <c r="D893" s="166"/>
      <c r="E893" s="166"/>
      <c r="F893" s="166"/>
      <c r="G893" s="166"/>
      <c r="H893" s="166"/>
      <c r="I893" s="166"/>
      <c r="J893" s="166"/>
      <c r="K893" s="166"/>
      <c r="L893" s="166"/>
      <c r="M893" s="166"/>
      <c r="N893" s="166"/>
      <c r="O893" s="166"/>
      <c r="P893" s="166"/>
      <c r="Q893" s="166"/>
      <c r="R893" s="166"/>
      <c r="S893" s="166"/>
      <c r="T893" s="168"/>
      <c r="U893" s="169"/>
      <c r="V893" s="169"/>
      <c r="W893" s="166"/>
      <c r="X893" s="166"/>
      <c r="Y893" s="166"/>
      <c r="Z893" s="166"/>
      <c r="AA893" s="166"/>
      <c r="AB893" s="166"/>
      <c r="AC893" s="166"/>
      <c r="AD893" s="166"/>
      <c r="AE893" s="166"/>
      <c r="AF893" s="166"/>
      <c r="AG893" s="166"/>
      <c r="AH893" s="166"/>
      <c r="AI893" s="166"/>
      <c r="AJ893" s="166"/>
      <c r="AK893" s="166"/>
      <c r="AL893" s="166"/>
      <c r="AM893" s="166"/>
      <c r="AN893" s="166"/>
      <c r="AO893" s="166"/>
      <c r="AP893" s="166"/>
      <c r="AQ893" s="166"/>
      <c r="AR893" s="166"/>
      <c r="AS893" s="166"/>
      <c r="AT893" s="166"/>
      <c r="AU893" s="166"/>
      <c r="AV893" s="166"/>
      <c r="AW893" s="166"/>
      <c r="AX893" s="166"/>
      <c r="AY893" s="166"/>
      <c r="AZ893" s="166"/>
      <c r="BA893" s="166"/>
      <c r="BB893" s="166"/>
      <c r="BC893" s="166"/>
      <c r="BD893" s="166"/>
      <c r="BE893" s="166"/>
      <c r="BF893" s="166"/>
      <c r="BG893" s="166"/>
      <c r="BH893" s="166"/>
      <c r="BI893" s="166"/>
      <c r="BJ893" s="166"/>
      <c r="BK893" s="166"/>
      <c r="BL893" s="166"/>
      <c r="BM893" s="166"/>
      <c r="BN893" s="166"/>
      <c r="BO893" s="166"/>
      <c r="BP893" s="166"/>
      <c r="BQ893" s="166"/>
      <c r="BR893" s="166"/>
      <c r="BS893" s="166"/>
      <c r="BT893" s="166"/>
      <c r="BU893" s="166"/>
      <c r="BV893" s="166"/>
      <c r="BW893" s="166"/>
      <c r="BX893" s="166"/>
      <c r="BY893" s="166"/>
      <c r="BZ893" s="166"/>
      <c r="CA893" s="166"/>
      <c r="CB893" s="166"/>
      <c r="CC893" s="166"/>
      <c r="CD893" s="166"/>
      <c r="CE893" s="166"/>
      <c r="CF893" s="166"/>
      <c r="CG893" s="166"/>
      <c r="CH893" s="166"/>
      <c r="CI893" s="166"/>
      <c r="CJ893" s="166"/>
      <c r="CK893" s="166"/>
      <c r="CL893" s="166"/>
      <c r="CM893" s="166"/>
      <c r="CN893" s="166"/>
      <c r="CO893" s="166"/>
      <c r="CP893" s="166"/>
      <c r="CQ893" s="166"/>
      <c r="CR893" s="166"/>
      <c r="CS893" s="166"/>
      <c r="CT893" s="166"/>
      <c r="CU893" s="166"/>
      <c r="CV893" s="166"/>
      <c r="CW893" s="166"/>
      <c r="CX893" s="166"/>
      <c r="CY893" s="166"/>
      <c r="CZ893" s="166"/>
    </row>
    <row r="894" spans="1:104" ht="11.25" customHeight="1" x14ac:dyDescent="0.2">
      <c r="A894" s="166"/>
      <c r="B894" s="166"/>
      <c r="C894" s="166"/>
      <c r="D894" s="166"/>
      <c r="E894" s="166"/>
      <c r="F894" s="166"/>
      <c r="G894" s="166"/>
      <c r="H894" s="166"/>
      <c r="I894" s="166"/>
      <c r="J894" s="166"/>
      <c r="K894" s="166"/>
      <c r="L894" s="166"/>
      <c r="M894" s="166"/>
      <c r="N894" s="166"/>
      <c r="O894" s="166"/>
      <c r="P894" s="166"/>
      <c r="Q894" s="166"/>
      <c r="R894" s="166"/>
      <c r="S894" s="166"/>
      <c r="T894" s="168"/>
      <c r="U894" s="169"/>
      <c r="V894" s="169"/>
      <c r="W894" s="166"/>
      <c r="X894" s="166"/>
      <c r="Y894" s="166"/>
      <c r="Z894" s="166"/>
      <c r="AA894" s="166"/>
      <c r="AB894" s="166"/>
      <c r="AC894" s="166"/>
      <c r="AD894" s="166"/>
      <c r="AE894" s="166"/>
      <c r="AF894" s="166"/>
      <c r="AG894" s="166"/>
      <c r="AH894" s="166"/>
      <c r="AI894" s="166"/>
      <c r="AJ894" s="166"/>
      <c r="AK894" s="166"/>
      <c r="AL894" s="166"/>
      <c r="AM894" s="166"/>
      <c r="AN894" s="166"/>
      <c r="AO894" s="166"/>
      <c r="AP894" s="166"/>
      <c r="AQ894" s="166"/>
      <c r="AR894" s="166"/>
      <c r="AS894" s="166"/>
      <c r="AT894" s="166"/>
      <c r="AU894" s="166"/>
      <c r="AV894" s="166"/>
      <c r="AW894" s="166"/>
      <c r="AX894" s="166"/>
      <c r="AY894" s="166"/>
      <c r="AZ894" s="166"/>
      <c r="BA894" s="166"/>
      <c r="BB894" s="166"/>
      <c r="BC894" s="166"/>
      <c r="BD894" s="166"/>
      <c r="BE894" s="166"/>
      <c r="BF894" s="166"/>
      <c r="BG894" s="166"/>
      <c r="BH894" s="166"/>
      <c r="BI894" s="166"/>
      <c r="BJ894" s="166"/>
      <c r="BK894" s="166"/>
      <c r="BL894" s="166"/>
      <c r="BM894" s="166"/>
      <c r="BN894" s="166"/>
      <c r="BO894" s="166"/>
      <c r="BP894" s="166"/>
      <c r="BQ894" s="166"/>
      <c r="BR894" s="166"/>
      <c r="BS894" s="166"/>
      <c r="BT894" s="166"/>
      <c r="BU894" s="166"/>
      <c r="BV894" s="166"/>
      <c r="BW894" s="166"/>
      <c r="BX894" s="166"/>
      <c r="BY894" s="166"/>
      <c r="BZ894" s="166"/>
      <c r="CA894" s="166"/>
      <c r="CB894" s="166"/>
      <c r="CC894" s="166"/>
      <c r="CD894" s="166"/>
      <c r="CE894" s="166"/>
      <c r="CF894" s="166"/>
      <c r="CG894" s="166"/>
      <c r="CH894" s="166"/>
      <c r="CI894" s="166"/>
      <c r="CJ894" s="166"/>
      <c r="CK894" s="166"/>
      <c r="CL894" s="166"/>
      <c r="CM894" s="166"/>
      <c r="CN894" s="166"/>
      <c r="CO894" s="166"/>
      <c r="CP894" s="166"/>
      <c r="CQ894" s="166"/>
      <c r="CR894" s="166"/>
      <c r="CS894" s="166"/>
      <c r="CT894" s="166"/>
      <c r="CU894" s="166"/>
      <c r="CV894" s="166"/>
      <c r="CW894" s="166"/>
      <c r="CX894" s="166"/>
      <c r="CY894" s="166"/>
      <c r="CZ894" s="166"/>
    </row>
    <row r="895" spans="1:104" ht="11.25" customHeight="1" x14ac:dyDescent="0.2">
      <c r="A895" s="166"/>
      <c r="B895" s="166"/>
      <c r="C895" s="166"/>
      <c r="D895" s="166"/>
      <c r="E895" s="166"/>
      <c r="F895" s="166"/>
      <c r="G895" s="166"/>
      <c r="H895" s="166"/>
      <c r="I895" s="166"/>
      <c r="J895" s="166"/>
      <c r="K895" s="166"/>
      <c r="L895" s="166"/>
      <c r="M895" s="166"/>
      <c r="N895" s="166"/>
      <c r="O895" s="166"/>
      <c r="P895" s="166"/>
      <c r="Q895" s="166"/>
      <c r="R895" s="166"/>
      <c r="S895" s="166"/>
      <c r="T895" s="168"/>
      <c r="U895" s="169"/>
      <c r="V895" s="169"/>
      <c r="W895" s="166"/>
      <c r="X895" s="166"/>
      <c r="Y895" s="166"/>
      <c r="Z895" s="166"/>
      <c r="AA895" s="166"/>
      <c r="AB895" s="166"/>
      <c r="AC895" s="166"/>
      <c r="AD895" s="166"/>
      <c r="AE895" s="166"/>
      <c r="AF895" s="166"/>
      <c r="AG895" s="166"/>
      <c r="AH895" s="166"/>
      <c r="AI895" s="166"/>
      <c r="AJ895" s="166"/>
      <c r="AK895" s="166"/>
      <c r="AL895" s="166"/>
      <c r="AM895" s="166"/>
      <c r="AN895" s="166"/>
      <c r="AO895" s="166"/>
      <c r="AP895" s="166"/>
      <c r="AQ895" s="166"/>
      <c r="AR895" s="166"/>
      <c r="AS895" s="166"/>
      <c r="AT895" s="166"/>
      <c r="AU895" s="166"/>
      <c r="AV895" s="166"/>
      <c r="AW895" s="166"/>
      <c r="AX895" s="166"/>
      <c r="AY895" s="166"/>
      <c r="AZ895" s="166"/>
      <c r="BA895" s="166"/>
      <c r="BB895" s="166"/>
      <c r="BC895" s="166"/>
      <c r="BD895" s="166"/>
      <c r="BE895" s="166"/>
      <c r="BF895" s="166"/>
      <c r="BG895" s="166"/>
      <c r="BH895" s="166"/>
      <c r="BI895" s="166"/>
      <c r="BJ895" s="166"/>
      <c r="BK895" s="166"/>
      <c r="BL895" s="166"/>
      <c r="BM895" s="166"/>
      <c r="BN895" s="166"/>
      <c r="BO895" s="166"/>
      <c r="BP895" s="166"/>
      <c r="BQ895" s="166"/>
      <c r="BR895" s="166"/>
      <c r="BS895" s="166"/>
      <c r="BT895" s="166"/>
      <c r="BU895" s="166"/>
      <c r="BV895" s="166"/>
      <c r="BW895" s="166"/>
      <c r="BX895" s="166"/>
      <c r="BY895" s="166"/>
      <c r="BZ895" s="166"/>
      <c r="CA895" s="166"/>
      <c r="CB895" s="166"/>
      <c r="CC895" s="166"/>
      <c r="CD895" s="166"/>
      <c r="CE895" s="166"/>
      <c r="CF895" s="166"/>
      <c r="CG895" s="166"/>
      <c r="CH895" s="166"/>
      <c r="CI895" s="166"/>
      <c r="CJ895" s="166"/>
      <c r="CK895" s="166"/>
      <c r="CL895" s="166"/>
      <c r="CM895" s="166"/>
      <c r="CN895" s="166"/>
      <c r="CO895" s="166"/>
      <c r="CP895" s="166"/>
      <c r="CQ895" s="166"/>
      <c r="CR895" s="166"/>
      <c r="CS895" s="166"/>
      <c r="CT895" s="166"/>
      <c r="CU895" s="166"/>
      <c r="CV895" s="166"/>
      <c r="CW895" s="166"/>
      <c r="CX895" s="166"/>
      <c r="CY895" s="166"/>
      <c r="CZ895" s="166"/>
    </row>
    <row r="896" spans="1:104" ht="11.25" customHeight="1" x14ac:dyDescent="0.2">
      <c r="A896" s="166"/>
      <c r="B896" s="166"/>
      <c r="C896" s="166"/>
      <c r="D896" s="166"/>
      <c r="E896" s="166"/>
      <c r="F896" s="166"/>
      <c r="G896" s="166"/>
      <c r="H896" s="166"/>
      <c r="I896" s="166"/>
      <c r="J896" s="166"/>
      <c r="K896" s="166"/>
      <c r="L896" s="166"/>
      <c r="M896" s="166"/>
      <c r="N896" s="166"/>
      <c r="O896" s="166"/>
      <c r="P896" s="166"/>
      <c r="Q896" s="166"/>
      <c r="R896" s="166"/>
      <c r="S896" s="166"/>
      <c r="T896" s="168"/>
      <c r="U896" s="169"/>
      <c r="V896" s="169"/>
      <c r="W896" s="166"/>
      <c r="X896" s="166"/>
      <c r="Y896" s="166"/>
      <c r="Z896" s="166"/>
      <c r="AA896" s="166"/>
      <c r="AB896" s="166"/>
      <c r="AC896" s="166"/>
      <c r="AD896" s="166"/>
      <c r="AE896" s="166"/>
      <c r="AF896" s="166"/>
      <c r="AG896" s="166"/>
      <c r="AH896" s="166"/>
      <c r="AI896" s="166"/>
      <c r="AJ896" s="166"/>
      <c r="AK896" s="166"/>
      <c r="AL896" s="166"/>
      <c r="AM896" s="166"/>
      <c r="AN896" s="166"/>
      <c r="AO896" s="166"/>
      <c r="AP896" s="166"/>
      <c r="AQ896" s="166"/>
      <c r="AR896" s="166"/>
      <c r="AS896" s="166"/>
      <c r="AT896" s="166"/>
      <c r="AU896" s="166"/>
      <c r="AV896" s="166"/>
      <c r="AW896" s="166"/>
      <c r="AX896" s="166"/>
      <c r="AY896" s="166"/>
      <c r="AZ896" s="166"/>
      <c r="BA896" s="166"/>
      <c r="BB896" s="166"/>
      <c r="BC896" s="166"/>
      <c r="BD896" s="166"/>
      <c r="BE896" s="166"/>
      <c r="BF896" s="166"/>
      <c r="BG896" s="166"/>
      <c r="BH896" s="166"/>
      <c r="BI896" s="166"/>
      <c r="BJ896" s="166"/>
      <c r="BK896" s="166"/>
      <c r="BL896" s="166"/>
      <c r="BM896" s="166"/>
      <c r="BN896" s="166"/>
      <c r="BO896" s="166"/>
      <c r="BP896" s="166"/>
      <c r="BQ896" s="166"/>
      <c r="BR896" s="166"/>
      <c r="BS896" s="166"/>
      <c r="BT896" s="166"/>
      <c r="BU896" s="166"/>
      <c r="BV896" s="166"/>
      <c r="BW896" s="166"/>
      <c r="BX896" s="166"/>
      <c r="BY896" s="166"/>
      <c r="BZ896" s="166"/>
      <c r="CA896" s="166"/>
      <c r="CB896" s="166"/>
      <c r="CC896" s="166"/>
      <c r="CD896" s="166"/>
      <c r="CE896" s="166"/>
      <c r="CF896" s="166"/>
      <c r="CG896" s="166"/>
      <c r="CH896" s="166"/>
      <c r="CI896" s="166"/>
      <c r="CJ896" s="166"/>
      <c r="CK896" s="166"/>
      <c r="CL896" s="166"/>
      <c r="CM896" s="166"/>
      <c r="CN896" s="166"/>
      <c r="CO896" s="166"/>
      <c r="CP896" s="166"/>
      <c r="CQ896" s="166"/>
      <c r="CR896" s="166"/>
      <c r="CS896" s="166"/>
      <c r="CT896" s="166"/>
      <c r="CU896" s="166"/>
      <c r="CV896" s="166"/>
      <c r="CW896" s="166"/>
      <c r="CX896" s="166"/>
      <c r="CY896" s="166"/>
      <c r="CZ896" s="166"/>
    </row>
    <row r="897" spans="1:104" ht="11.25" customHeight="1" x14ac:dyDescent="0.2">
      <c r="A897" s="166"/>
      <c r="B897" s="166"/>
      <c r="C897" s="166"/>
      <c r="D897" s="166"/>
      <c r="E897" s="166"/>
      <c r="F897" s="166"/>
      <c r="G897" s="166"/>
      <c r="H897" s="166"/>
      <c r="I897" s="166"/>
      <c r="J897" s="166"/>
      <c r="K897" s="166"/>
      <c r="L897" s="166"/>
      <c r="M897" s="166"/>
      <c r="N897" s="166"/>
      <c r="O897" s="166"/>
      <c r="P897" s="166"/>
      <c r="Q897" s="166"/>
      <c r="R897" s="166"/>
      <c r="S897" s="166"/>
      <c r="T897" s="168"/>
      <c r="U897" s="169"/>
      <c r="V897" s="169"/>
      <c r="W897" s="166"/>
      <c r="X897" s="166"/>
      <c r="Y897" s="166"/>
      <c r="Z897" s="166"/>
      <c r="AA897" s="166"/>
      <c r="AB897" s="166"/>
      <c r="AC897" s="166"/>
      <c r="AD897" s="166"/>
      <c r="AE897" s="166"/>
      <c r="AF897" s="166"/>
      <c r="AG897" s="166"/>
      <c r="AH897" s="166"/>
      <c r="AI897" s="166"/>
      <c r="AJ897" s="166"/>
      <c r="AK897" s="166"/>
      <c r="AL897" s="166"/>
      <c r="AM897" s="166"/>
      <c r="AN897" s="166"/>
      <c r="AO897" s="166"/>
      <c r="AP897" s="166"/>
      <c r="AQ897" s="166"/>
      <c r="AR897" s="166"/>
      <c r="AS897" s="166"/>
      <c r="AT897" s="166"/>
      <c r="AU897" s="166"/>
      <c r="AV897" s="166"/>
      <c r="AW897" s="166"/>
      <c r="AX897" s="166"/>
      <c r="AY897" s="166"/>
      <c r="AZ897" s="166"/>
      <c r="BA897" s="166"/>
      <c r="BB897" s="166"/>
      <c r="BC897" s="166"/>
      <c r="BD897" s="166"/>
      <c r="BE897" s="166"/>
      <c r="BF897" s="166"/>
      <c r="BG897" s="166"/>
      <c r="BH897" s="166"/>
      <c r="BI897" s="166"/>
      <c r="BJ897" s="166"/>
      <c r="BK897" s="166"/>
      <c r="BL897" s="166"/>
      <c r="BM897" s="166"/>
      <c r="BN897" s="166"/>
      <c r="BO897" s="166"/>
      <c r="BP897" s="166"/>
      <c r="BQ897" s="166"/>
      <c r="BR897" s="166"/>
      <c r="BS897" s="166"/>
      <c r="BT897" s="166"/>
      <c r="BU897" s="166"/>
      <c r="BV897" s="166"/>
      <c r="BW897" s="166"/>
      <c r="BX897" s="166"/>
      <c r="BY897" s="166"/>
      <c r="BZ897" s="166"/>
      <c r="CA897" s="166"/>
      <c r="CB897" s="166"/>
      <c r="CC897" s="166"/>
      <c r="CD897" s="166"/>
      <c r="CE897" s="166"/>
      <c r="CF897" s="166"/>
      <c r="CG897" s="166"/>
      <c r="CH897" s="166"/>
      <c r="CI897" s="166"/>
      <c r="CJ897" s="166"/>
      <c r="CK897" s="166"/>
      <c r="CL897" s="166"/>
      <c r="CM897" s="166"/>
      <c r="CN897" s="166"/>
      <c r="CO897" s="166"/>
      <c r="CP897" s="166"/>
      <c r="CQ897" s="166"/>
      <c r="CR897" s="166"/>
      <c r="CS897" s="166"/>
      <c r="CT897" s="166"/>
      <c r="CU897" s="166"/>
      <c r="CV897" s="166"/>
      <c r="CW897" s="166"/>
      <c r="CX897" s="166"/>
      <c r="CY897" s="166"/>
      <c r="CZ897" s="166"/>
    </row>
    <row r="898" spans="1:104" ht="11.25" customHeight="1" x14ac:dyDescent="0.2">
      <c r="A898" s="166"/>
      <c r="B898" s="166"/>
      <c r="C898" s="166"/>
      <c r="D898" s="166"/>
      <c r="E898" s="166"/>
      <c r="F898" s="166"/>
      <c r="G898" s="166"/>
      <c r="H898" s="166"/>
      <c r="I898" s="166"/>
      <c r="J898" s="166"/>
      <c r="K898" s="166"/>
      <c r="L898" s="166"/>
      <c r="M898" s="166"/>
      <c r="N898" s="166"/>
      <c r="O898" s="166"/>
      <c r="P898" s="166"/>
      <c r="Q898" s="166"/>
      <c r="R898" s="166"/>
      <c r="S898" s="166"/>
      <c r="T898" s="168"/>
      <c r="U898" s="169"/>
      <c r="V898" s="169"/>
      <c r="W898" s="166"/>
      <c r="X898" s="166"/>
      <c r="Y898" s="166"/>
      <c r="Z898" s="166"/>
      <c r="AA898" s="166"/>
      <c r="AB898" s="166"/>
      <c r="AC898" s="166"/>
      <c r="AD898" s="166"/>
      <c r="AE898" s="166"/>
      <c r="AF898" s="166"/>
      <c r="AG898" s="166"/>
      <c r="AH898" s="166"/>
      <c r="AI898" s="166"/>
      <c r="AJ898" s="166"/>
      <c r="AK898" s="166"/>
      <c r="AL898" s="166"/>
      <c r="AM898" s="166"/>
      <c r="AN898" s="166"/>
      <c r="AO898" s="166"/>
      <c r="AP898" s="166"/>
      <c r="AQ898" s="166"/>
      <c r="AR898" s="166"/>
      <c r="AS898" s="166"/>
      <c r="AT898" s="166"/>
      <c r="AU898" s="166"/>
      <c r="AV898" s="166"/>
      <c r="AW898" s="166"/>
      <c r="AX898" s="166"/>
      <c r="AY898" s="166"/>
      <c r="AZ898" s="166"/>
      <c r="BA898" s="166"/>
      <c r="BB898" s="166"/>
      <c r="BC898" s="166"/>
      <c r="BD898" s="166"/>
      <c r="BE898" s="166"/>
      <c r="BF898" s="166"/>
      <c r="BG898" s="166"/>
      <c r="BH898" s="166"/>
      <c r="BI898" s="166"/>
      <c r="BJ898" s="166"/>
      <c r="BK898" s="166"/>
      <c r="BL898" s="166"/>
      <c r="BM898" s="166"/>
      <c r="BN898" s="166"/>
      <c r="BO898" s="166"/>
      <c r="BP898" s="166"/>
      <c r="BQ898" s="166"/>
      <c r="BR898" s="166"/>
      <c r="BS898" s="166"/>
      <c r="BT898" s="166"/>
      <c r="BU898" s="166"/>
      <c r="BV898" s="166"/>
      <c r="BW898" s="166"/>
      <c r="BX898" s="166"/>
      <c r="BY898" s="166"/>
      <c r="BZ898" s="166"/>
      <c r="CA898" s="166"/>
      <c r="CB898" s="166"/>
      <c r="CC898" s="166"/>
      <c r="CD898" s="166"/>
      <c r="CE898" s="166"/>
      <c r="CF898" s="166"/>
      <c r="CG898" s="166"/>
      <c r="CH898" s="166"/>
      <c r="CI898" s="166"/>
      <c r="CJ898" s="166"/>
      <c r="CK898" s="166"/>
      <c r="CL898" s="166"/>
      <c r="CM898" s="166"/>
      <c r="CN898" s="166"/>
      <c r="CO898" s="166"/>
      <c r="CP898" s="166"/>
      <c r="CQ898" s="166"/>
      <c r="CR898" s="166"/>
      <c r="CS898" s="166"/>
      <c r="CT898" s="166"/>
      <c r="CU898" s="166"/>
      <c r="CV898" s="166"/>
      <c r="CW898" s="166"/>
      <c r="CX898" s="166"/>
      <c r="CY898" s="166"/>
      <c r="CZ898" s="166"/>
    </row>
    <row r="899" spans="1:104" ht="11.25" customHeight="1" x14ac:dyDescent="0.2">
      <c r="A899" s="166"/>
      <c r="B899" s="166"/>
      <c r="C899" s="166"/>
      <c r="D899" s="166"/>
      <c r="E899" s="166"/>
      <c r="F899" s="166"/>
      <c r="G899" s="166"/>
      <c r="H899" s="166"/>
      <c r="I899" s="166"/>
      <c r="J899" s="166"/>
      <c r="K899" s="166"/>
      <c r="L899" s="166"/>
      <c r="M899" s="166"/>
      <c r="N899" s="166"/>
      <c r="O899" s="166"/>
      <c r="P899" s="166"/>
      <c r="Q899" s="166"/>
      <c r="R899" s="166"/>
      <c r="S899" s="166"/>
      <c r="T899" s="168"/>
      <c r="U899" s="169"/>
      <c r="V899" s="169"/>
      <c r="W899" s="166"/>
      <c r="X899" s="166"/>
      <c r="Y899" s="166"/>
      <c r="Z899" s="166"/>
      <c r="AA899" s="166"/>
      <c r="AB899" s="166"/>
      <c r="AC899" s="166"/>
      <c r="AD899" s="166"/>
      <c r="AE899" s="166"/>
      <c r="AF899" s="166"/>
      <c r="AG899" s="166"/>
      <c r="AH899" s="166"/>
      <c r="AI899" s="166"/>
      <c r="AJ899" s="166"/>
      <c r="AK899" s="166"/>
      <c r="AL899" s="166"/>
      <c r="AM899" s="166"/>
      <c r="AN899" s="166"/>
      <c r="AO899" s="166"/>
      <c r="AP899" s="166"/>
      <c r="AQ899" s="166"/>
      <c r="AR899" s="166"/>
      <c r="AS899" s="166"/>
      <c r="AT899" s="166"/>
      <c r="AU899" s="166"/>
      <c r="AV899" s="166"/>
      <c r="AW899" s="166"/>
      <c r="AX899" s="166"/>
      <c r="AY899" s="166"/>
      <c r="AZ899" s="166"/>
      <c r="BA899" s="166"/>
      <c r="BB899" s="166"/>
      <c r="BC899" s="166"/>
      <c r="BD899" s="166"/>
      <c r="BE899" s="166"/>
      <c r="BF899" s="166"/>
      <c r="BG899" s="166"/>
      <c r="BH899" s="166"/>
      <c r="BI899" s="166"/>
      <c r="BJ899" s="166"/>
      <c r="BK899" s="166"/>
      <c r="BL899" s="166"/>
      <c r="BM899" s="166"/>
      <c r="BN899" s="166"/>
      <c r="BO899" s="166"/>
      <c r="BP899" s="166"/>
      <c r="BQ899" s="166"/>
      <c r="BR899" s="166"/>
      <c r="BS899" s="166"/>
      <c r="BT899" s="166"/>
      <c r="BU899" s="166"/>
      <c r="BV899" s="166"/>
      <c r="BW899" s="166"/>
      <c r="BX899" s="166"/>
      <c r="BY899" s="166"/>
      <c r="BZ899" s="166"/>
      <c r="CA899" s="166"/>
      <c r="CB899" s="166"/>
      <c r="CC899" s="166"/>
      <c r="CD899" s="166"/>
      <c r="CE899" s="166"/>
      <c r="CF899" s="166"/>
      <c r="CG899" s="166"/>
      <c r="CH899" s="166"/>
      <c r="CI899" s="166"/>
      <c r="CJ899" s="166"/>
      <c r="CK899" s="166"/>
      <c r="CL899" s="166"/>
      <c r="CM899" s="166"/>
      <c r="CN899" s="166"/>
      <c r="CO899" s="166"/>
      <c r="CP899" s="166"/>
      <c r="CQ899" s="166"/>
      <c r="CR899" s="166"/>
      <c r="CS899" s="166"/>
      <c r="CT899" s="166"/>
      <c r="CU899" s="166"/>
      <c r="CV899" s="166"/>
      <c r="CW899" s="166"/>
      <c r="CX899" s="166"/>
      <c r="CY899" s="166"/>
      <c r="CZ899" s="166"/>
    </row>
    <row r="900" spans="1:104" ht="11.25" customHeight="1" x14ac:dyDescent="0.2">
      <c r="A900" s="166"/>
      <c r="B900" s="166"/>
      <c r="C900" s="166"/>
      <c r="D900" s="166"/>
      <c r="E900" s="166"/>
      <c r="F900" s="166"/>
      <c r="G900" s="166"/>
      <c r="H900" s="166"/>
      <c r="I900" s="166"/>
      <c r="J900" s="166"/>
      <c r="K900" s="166"/>
      <c r="L900" s="166"/>
      <c r="M900" s="166"/>
      <c r="N900" s="166"/>
      <c r="O900" s="166"/>
      <c r="P900" s="166"/>
      <c r="Q900" s="166"/>
      <c r="R900" s="166"/>
      <c r="S900" s="166"/>
      <c r="T900" s="168"/>
      <c r="U900" s="169"/>
      <c r="V900" s="169"/>
      <c r="W900" s="166"/>
      <c r="X900" s="166"/>
      <c r="Y900" s="166"/>
      <c r="Z900" s="166"/>
      <c r="AA900" s="166"/>
      <c r="AB900" s="166"/>
      <c r="AC900" s="166"/>
      <c r="AD900" s="166"/>
      <c r="AE900" s="166"/>
      <c r="AF900" s="166"/>
      <c r="AG900" s="166"/>
      <c r="AH900" s="166"/>
      <c r="AI900" s="166"/>
      <c r="AJ900" s="166"/>
      <c r="AK900" s="166"/>
      <c r="AL900" s="166"/>
      <c r="AM900" s="166"/>
      <c r="AN900" s="166"/>
      <c r="AO900" s="166"/>
      <c r="AP900" s="166"/>
      <c r="AQ900" s="166"/>
      <c r="AR900" s="166"/>
      <c r="AS900" s="166"/>
      <c r="AT900" s="166"/>
      <c r="AU900" s="166"/>
      <c r="AV900" s="166"/>
      <c r="AW900" s="166"/>
      <c r="AX900" s="166"/>
      <c r="AY900" s="166"/>
      <c r="AZ900" s="166"/>
      <c r="BA900" s="166"/>
      <c r="BB900" s="166"/>
      <c r="BC900" s="166"/>
      <c r="BD900" s="166"/>
      <c r="BE900" s="166"/>
      <c r="BF900" s="166"/>
      <c r="BG900" s="166"/>
      <c r="BH900" s="166"/>
      <c r="BI900" s="166"/>
      <c r="BJ900" s="166"/>
      <c r="BK900" s="166"/>
      <c r="BL900" s="166"/>
      <c r="BM900" s="166"/>
      <c r="BN900" s="166"/>
      <c r="BO900" s="166"/>
      <c r="BP900" s="166"/>
      <c r="BQ900" s="166"/>
      <c r="BR900" s="166"/>
      <c r="BS900" s="166"/>
      <c r="BT900" s="166"/>
      <c r="BU900" s="166"/>
      <c r="BV900" s="166"/>
      <c r="BW900" s="166"/>
      <c r="BX900" s="166"/>
      <c r="BY900" s="166"/>
      <c r="BZ900" s="166"/>
      <c r="CA900" s="166"/>
      <c r="CB900" s="166"/>
      <c r="CC900" s="166"/>
      <c r="CD900" s="166"/>
      <c r="CE900" s="166"/>
      <c r="CF900" s="166"/>
      <c r="CG900" s="166"/>
      <c r="CH900" s="166"/>
      <c r="CI900" s="166"/>
      <c r="CJ900" s="166"/>
      <c r="CK900" s="166"/>
      <c r="CL900" s="166"/>
      <c r="CM900" s="166"/>
      <c r="CN900" s="166"/>
      <c r="CO900" s="166"/>
      <c r="CP900" s="166"/>
      <c r="CQ900" s="166"/>
      <c r="CR900" s="166"/>
      <c r="CS900" s="166"/>
      <c r="CT900" s="166"/>
      <c r="CU900" s="166"/>
      <c r="CV900" s="166"/>
      <c r="CW900" s="166"/>
      <c r="CX900" s="166"/>
      <c r="CY900" s="166"/>
      <c r="CZ900" s="166"/>
    </row>
    <row r="901" spans="1:104" ht="11.25" customHeight="1" x14ac:dyDescent="0.2">
      <c r="A901" s="166"/>
      <c r="B901" s="166"/>
      <c r="C901" s="166"/>
      <c r="D901" s="166"/>
      <c r="E901" s="166"/>
      <c r="F901" s="166"/>
      <c r="G901" s="166"/>
      <c r="H901" s="166"/>
      <c r="I901" s="166"/>
      <c r="J901" s="166"/>
      <c r="K901" s="166"/>
      <c r="L901" s="166"/>
      <c r="M901" s="166"/>
      <c r="N901" s="166"/>
      <c r="O901" s="166"/>
      <c r="P901" s="166"/>
      <c r="Q901" s="166"/>
      <c r="R901" s="166"/>
      <c r="S901" s="166"/>
      <c r="T901" s="168"/>
      <c r="U901" s="169"/>
      <c r="V901" s="169"/>
      <c r="W901" s="166"/>
      <c r="X901" s="166"/>
      <c r="Y901" s="166"/>
      <c r="Z901" s="166"/>
      <c r="AA901" s="166"/>
      <c r="AB901" s="166"/>
      <c r="AC901" s="166"/>
      <c r="AD901" s="166"/>
      <c r="AE901" s="166"/>
      <c r="AF901" s="166"/>
      <c r="AG901" s="166"/>
      <c r="AH901" s="166"/>
      <c r="AI901" s="166"/>
      <c r="AJ901" s="166"/>
      <c r="AK901" s="166"/>
      <c r="AL901" s="166"/>
      <c r="AM901" s="166"/>
      <c r="AN901" s="166"/>
      <c r="AO901" s="166"/>
      <c r="AP901" s="166"/>
      <c r="AQ901" s="166"/>
      <c r="AR901" s="166"/>
      <c r="AS901" s="166"/>
      <c r="AT901" s="166"/>
      <c r="AU901" s="166"/>
      <c r="AV901" s="166"/>
      <c r="AW901" s="166"/>
      <c r="AX901" s="166"/>
      <c r="AY901" s="166"/>
      <c r="AZ901" s="166"/>
      <c r="BA901" s="166"/>
      <c r="BB901" s="166"/>
      <c r="BC901" s="166"/>
      <c r="BD901" s="166"/>
      <c r="BE901" s="166"/>
      <c r="BF901" s="166"/>
      <c r="BG901" s="166"/>
      <c r="BH901" s="166"/>
      <c r="BI901" s="166"/>
      <c r="BJ901" s="166"/>
      <c r="BK901" s="166"/>
      <c r="BL901" s="166"/>
      <c r="BM901" s="166"/>
      <c r="BN901" s="166"/>
      <c r="BO901" s="166"/>
      <c r="BP901" s="166"/>
      <c r="BQ901" s="166"/>
      <c r="BR901" s="166"/>
      <c r="BS901" s="166"/>
      <c r="BT901" s="166"/>
      <c r="BU901" s="166"/>
      <c r="BV901" s="166"/>
      <c r="BW901" s="166"/>
      <c r="BX901" s="166"/>
      <c r="BY901" s="166"/>
      <c r="BZ901" s="166"/>
      <c r="CA901" s="166"/>
      <c r="CB901" s="166"/>
      <c r="CC901" s="166"/>
      <c r="CD901" s="166"/>
      <c r="CE901" s="166"/>
      <c r="CF901" s="166"/>
      <c r="CG901" s="166"/>
      <c r="CH901" s="166"/>
      <c r="CI901" s="166"/>
      <c r="CJ901" s="166"/>
      <c r="CK901" s="166"/>
      <c r="CL901" s="166"/>
      <c r="CM901" s="166"/>
      <c r="CN901" s="166"/>
      <c r="CO901" s="166"/>
      <c r="CP901" s="166"/>
      <c r="CQ901" s="166"/>
      <c r="CR901" s="166"/>
      <c r="CS901" s="166"/>
      <c r="CT901" s="166"/>
      <c r="CU901" s="166"/>
      <c r="CV901" s="166"/>
      <c r="CW901" s="166"/>
      <c r="CX901" s="166"/>
      <c r="CY901" s="166"/>
      <c r="CZ901" s="166"/>
    </row>
    <row r="902" spans="1:104" ht="11.25" customHeight="1" x14ac:dyDescent="0.2">
      <c r="A902" s="166"/>
      <c r="B902" s="166"/>
      <c r="C902" s="166"/>
      <c r="D902" s="166"/>
      <c r="E902" s="166"/>
      <c r="F902" s="166"/>
      <c r="G902" s="166"/>
      <c r="H902" s="166"/>
      <c r="I902" s="166"/>
      <c r="J902" s="166"/>
      <c r="K902" s="166"/>
      <c r="L902" s="166"/>
      <c r="M902" s="166"/>
      <c r="N902" s="166"/>
      <c r="O902" s="166"/>
      <c r="P902" s="166"/>
      <c r="Q902" s="166"/>
      <c r="R902" s="166"/>
      <c r="S902" s="166"/>
      <c r="T902" s="168"/>
      <c r="U902" s="169"/>
      <c r="V902" s="169"/>
      <c r="W902" s="166"/>
      <c r="X902" s="166"/>
      <c r="Y902" s="166"/>
      <c r="Z902" s="166"/>
      <c r="AA902" s="166"/>
      <c r="AB902" s="166"/>
      <c r="AC902" s="166"/>
      <c r="AD902" s="166"/>
      <c r="AE902" s="166"/>
      <c r="AF902" s="166"/>
      <c r="AG902" s="166"/>
      <c r="AH902" s="166"/>
      <c r="AI902" s="166"/>
      <c r="AJ902" s="166"/>
      <c r="AK902" s="166"/>
      <c r="AL902" s="166"/>
      <c r="AM902" s="166"/>
      <c r="AN902" s="166"/>
      <c r="AO902" s="166"/>
      <c r="AP902" s="166"/>
      <c r="AQ902" s="166"/>
      <c r="AR902" s="166"/>
      <c r="AS902" s="166"/>
      <c r="AT902" s="166"/>
      <c r="AU902" s="166"/>
      <c r="AV902" s="166"/>
      <c r="AW902" s="166"/>
      <c r="AX902" s="166"/>
      <c r="AY902" s="166"/>
      <c r="AZ902" s="166"/>
      <c r="BA902" s="166"/>
      <c r="BB902" s="166"/>
      <c r="BC902" s="166"/>
      <c r="BD902" s="166"/>
      <c r="BE902" s="166"/>
      <c r="BF902" s="166"/>
      <c r="BG902" s="166"/>
      <c r="BH902" s="166"/>
      <c r="BI902" s="166"/>
      <c r="BJ902" s="166"/>
      <c r="BK902" s="166"/>
      <c r="BL902" s="166"/>
      <c r="BM902" s="166"/>
      <c r="BN902" s="166"/>
      <c r="BO902" s="166"/>
      <c r="BP902" s="166"/>
      <c r="BQ902" s="166"/>
      <c r="BR902" s="166"/>
      <c r="BS902" s="166"/>
      <c r="BT902" s="166"/>
      <c r="BU902" s="166"/>
      <c r="BV902" s="166"/>
      <c r="BW902" s="166"/>
      <c r="BX902" s="166"/>
      <c r="BY902" s="166"/>
      <c r="BZ902" s="166"/>
      <c r="CA902" s="166"/>
      <c r="CB902" s="166"/>
      <c r="CC902" s="166"/>
      <c r="CD902" s="166"/>
      <c r="CE902" s="166"/>
      <c r="CF902" s="166"/>
      <c r="CG902" s="166"/>
      <c r="CH902" s="166"/>
      <c r="CI902" s="166"/>
      <c r="CJ902" s="166"/>
      <c r="CK902" s="166"/>
      <c r="CL902" s="166"/>
      <c r="CM902" s="166"/>
      <c r="CN902" s="166"/>
      <c r="CO902" s="166"/>
      <c r="CP902" s="166"/>
      <c r="CQ902" s="166"/>
      <c r="CR902" s="166"/>
      <c r="CS902" s="166"/>
      <c r="CT902" s="166"/>
      <c r="CU902" s="166"/>
      <c r="CV902" s="166"/>
      <c r="CW902" s="166"/>
      <c r="CX902" s="166"/>
      <c r="CY902" s="166"/>
      <c r="CZ902" s="166"/>
    </row>
    <row r="903" spans="1:104" ht="11.25" customHeight="1" x14ac:dyDescent="0.2">
      <c r="A903" s="166"/>
      <c r="B903" s="166"/>
      <c r="C903" s="166"/>
      <c r="D903" s="166"/>
      <c r="E903" s="166"/>
      <c r="F903" s="166"/>
      <c r="G903" s="166"/>
      <c r="H903" s="166"/>
      <c r="I903" s="166"/>
      <c r="J903" s="166"/>
      <c r="K903" s="166"/>
      <c r="L903" s="166"/>
      <c r="M903" s="166"/>
      <c r="N903" s="166"/>
      <c r="O903" s="166"/>
      <c r="P903" s="166"/>
      <c r="Q903" s="166"/>
      <c r="R903" s="166"/>
      <c r="S903" s="166"/>
      <c r="T903" s="168"/>
      <c r="U903" s="169"/>
      <c r="V903" s="169"/>
      <c r="W903" s="166"/>
      <c r="X903" s="166"/>
      <c r="Y903" s="166"/>
      <c r="Z903" s="166"/>
      <c r="AA903" s="166"/>
      <c r="AB903" s="166"/>
      <c r="AC903" s="166"/>
      <c r="AD903" s="166"/>
      <c r="AE903" s="166"/>
      <c r="AF903" s="166"/>
      <c r="AG903" s="166"/>
      <c r="AH903" s="166"/>
      <c r="AI903" s="166"/>
      <c r="AJ903" s="166"/>
      <c r="AK903" s="166"/>
      <c r="AL903" s="166"/>
      <c r="AM903" s="166"/>
      <c r="AN903" s="166"/>
      <c r="AO903" s="166"/>
      <c r="AP903" s="166"/>
      <c r="AQ903" s="166"/>
      <c r="AR903" s="166"/>
      <c r="AS903" s="166"/>
      <c r="AT903" s="166"/>
      <c r="AU903" s="166"/>
      <c r="AV903" s="166"/>
      <c r="AW903" s="166"/>
      <c r="AX903" s="166"/>
      <c r="AY903" s="166"/>
      <c r="AZ903" s="166"/>
      <c r="BA903" s="166"/>
      <c r="BB903" s="166"/>
      <c r="BC903" s="166"/>
      <c r="BD903" s="166"/>
      <c r="BE903" s="166"/>
      <c r="BF903" s="166"/>
      <c r="BG903" s="166"/>
      <c r="BH903" s="166"/>
      <c r="BI903" s="166"/>
      <c r="BJ903" s="166"/>
      <c r="BK903" s="166"/>
      <c r="BL903" s="166"/>
      <c r="BM903" s="166"/>
      <c r="BN903" s="166"/>
      <c r="BO903" s="166"/>
      <c r="BP903" s="166"/>
      <c r="BQ903" s="166"/>
      <c r="BR903" s="166"/>
      <c r="BS903" s="166"/>
      <c r="BT903" s="166"/>
      <c r="BU903" s="166"/>
      <c r="BV903" s="166"/>
      <c r="BW903" s="166"/>
      <c r="BX903" s="166"/>
      <c r="BY903" s="166"/>
      <c r="BZ903" s="166"/>
      <c r="CA903" s="166"/>
      <c r="CB903" s="166"/>
      <c r="CC903" s="166"/>
      <c r="CD903" s="166"/>
      <c r="CE903" s="166"/>
      <c r="CF903" s="166"/>
      <c r="CG903" s="166"/>
      <c r="CH903" s="166"/>
      <c r="CI903" s="166"/>
      <c r="CJ903" s="166"/>
      <c r="CK903" s="166"/>
      <c r="CL903" s="166"/>
      <c r="CM903" s="166"/>
      <c r="CN903" s="166"/>
      <c r="CO903" s="166"/>
      <c r="CP903" s="166"/>
      <c r="CQ903" s="166"/>
      <c r="CR903" s="166"/>
      <c r="CS903" s="166"/>
      <c r="CT903" s="166"/>
      <c r="CU903" s="166"/>
      <c r="CV903" s="166"/>
      <c r="CW903" s="166"/>
      <c r="CX903" s="166"/>
      <c r="CY903" s="166"/>
      <c r="CZ903" s="166"/>
    </row>
    <row r="904" spans="1:104" ht="11.25" customHeight="1" x14ac:dyDescent="0.2">
      <c r="A904" s="166"/>
      <c r="B904" s="166"/>
      <c r="C904" s="166"/>
      <c r="D904" s="166"/>
      <c r="E904" s="166"/>
      <c r="F904" s="166"/>
      <c r="G904" s="166"/>
      <c r="H904" s="166"/>
      <c r="I904" s="166"/>
      <c r="J904" s="166"/>
      <c r="K904" s="166"/>
      <c r="L904" s="166"/>
      <c r="M904" s="166"/>
      <c r="N904" s="166"/>
      <c r="O904" s="166"/>
      <c r="P904" s="166"/>
      <c r="Q904" s="166"/>
      <c r="R904" s="166"/>
      <c r="S904" s="166"/>
      <c r="T904" s="168"/>
      <c r="U904" s="169"/>
      <c r="V904" s="169"/>
      <c r="W904" s="166"/>
      <c r="X904" s="166"/>
      <c r="Y904" s="166"/>
      <c r="Z904" s="166"/>
      <c r="AA904" s="166"/>
      <c r="AB904" s="166"/>
      <c r="AC904" s="166"/>
      <c r="AD904" s="166"/>
      <c r="AE904" s="166"/>
      <c r="AF904" s="166"/>
      <c r="AG904" s="166"/>
      <c r="AH904" s="166"/>
      <c r="AI904" s="166"/>
      <c r="AJ904" s="166"/>
      <c r="AK904" s="166"/>
      <c r="AL904" s="166"/>
      <c r="AM904" s="166"/>
      <c r="AN904" s="166"/>
      <c r="AO904" s="166"/>
      <c r="AP904" s="166"/>
      <c r="AQ904" s="166"/>
      <c r="AR904" s="166"/>
      <c r="AS904" s="166"/>
      <c r="AT904" s="166"/>
      <c r="AU904" s="166"/>
      <c r="AV904" s="166"/>
      <c r="AW904" s="166"/>
      <c r="AX904" s="166"/>
      <c r="AY904" s="166"/>
      <c r="AZ904" s="166"/>
      <c r="BA904" s="166"/>
      <c r="BB904" s="166"/>
      <c r="BC904" s="166"/>
      <c r="BD904" s="166"/>
      <c r="BE904" s="166"/>
      <c r="BF904" s="166"/>
      <c r="BG904" s="166"/>
      <c r="BH904" s="166"/>
      <c r="BI904" s="166"/>
      <c r="BJ904" s="166"/>
      <c r="BK904" s="166"/>
      <c r="BL904" s="166"/>
      <c r="BM904" s="166"/>
      <c r="BN904" s="166"/>
      <c r="BO904" s="166"/>
      <c r="BP904" s="166"/>
      <c r="BQ904" s="166"/>
      <c r="BR904" s="166"/>
      <c r="BS904" s="166"/>
      <c r="BT904" s="166"/>
      <c r="BU904" s="166"/>
      <c r="BV904" s="166"/>
      <c r="BW904" s="166"/>
      <c r="BX904" s="166"/>
      <c r="BY904" s="166"/>
      <c r="BZ904" s="166"/>
      <c r="CA904" s="166"/>
      <c r="CB904" s="166"/>
      <c r="CC904" s="166"/>
      <c r="CD904" s="166"/>
      <c r="CE904" s="166"/>
      <c r="CF904" s="166"/>
      <c r="CG904" s="166"/>
      <c r="CH904" s="166"/>
      <c r="CI904" s="166"/>
      <c r="CJ904" s="166"/>
      <c r="CK904" s="166"/>
      <c r="CL904" s="166"/>
      <c r="CM904" s="166"/>
      <c r="CN904" s="166"/>
      <c r="CO904" s="166"/>
      <c r="CP904" s="166"/>
      <c r="CQ904" s="166"/>
      <c r="CR904" s="166"/>
      <c r="CS904" s="166"/>
      <c r="CT904" s="166"/>
      <c r="CU904" s="166"/>
      <c r="CV904" s="166"/>
      <c r="CW904" s="166"/>
      <c r="CX904" s="166"/>
      <c r="CY904" s="166"/>
      <c r="CZ904" s="166"/>
    </row>
    <row r="905" spans="1:104" ht="11.25" customHeight="1" x14ac:dyDescent="0.2">
      <c r="A905" s="166"/>
      <c r="B905" s="166"/>
      <c r="C905" s="166"/>
      <c r="D905" s="166"/>
      <c r="E905" s="166"/>
      <c r="F905" s="166"/>
      <c r="G905" s="166"/>
      <c r="H905" s="166"/>
      <c r="I905" s="166"/>
      <c r="J905" s="166"/>
      <c r="K905" s="166"/>
      <c r="L905" s="166"/>
      <c r="M905" s="166"/>
      <c r="N905" s="166"/>
      <c r="O905" s="166"/>
      <c r="P905" s="166"/>
      <c r="Q905" s="166"/>
      <c r="R905" s="166"/>
      <c r="S905" s="166"/>
      <c r="T905" s="168"/>
      <c r="U905" s="169"/>
      <c r="V905" s="169"/>
      <c r="W905" s="166"/>
      <c r="X905" s="166"/>
      <c r="Y905" s="166"/>
      <c r="Z905" s="166"/>
      <c r="AA905" s="166"/>
      <c r="AB905" s="166"/>
      <c r="AC905" s="166"/>
      <c r="AD905" s="166"/>
      <c r="AE905" s="166"/>
      <c r="AF905" s="166"/>
      <c r="AG905" s="166"/>
      <c r="AH905" s="166"/>
      <c r="AI905" s="166"/>
      <c r="AJ905" s="166"/>
      <c r="AK905" s="166"/>
      <c r="AL905" s="166"/>
      <c r="AM905" s="166"/>
      <c r="AN905" s="166"/>
      <c r="AO905" s="166"/>
      <c r="AP905" s="166"/>
      <c r="AQ905" s="166"/>
      <c r="AR905" s="166"/>
      <c r="AS905" s="166"/>
      <c r="AT905" s="166"/>
      <c r="AU905" s="166"/>
      <c r="AV905" s="166"/>
      <c r="AW905" s="166"/>
      <c r="AX905" s="166"/>
      <c r="AY905" s="166"/>
      <c r="AZ905" s="166"/>
      <c r="BA905" s="166"/>
      <c r="BB905" s="166"/>
      <c r="BC905" s="166"/>
      <c r="BD905" s="166"/>
      <c r="BE905" s="166"/>
      <c r="BF905" s="166"/>
      <c r="BG905" s="166"/>
      <c r="BH905" s="166"/>
      <c r="BI905" s="166"/>
      <c r="BJ905" s="166"/>
      <c r="BK905" s="166"/>
      <c r="BL905" s="166"/>
      <c r="BM905" s="166"/>
      <c r="BN905" s="166"/>
      <c r="BO905" s="166"/>
      <c r="BP905" s="166"/>
      <c r="BQ905" s="166"/>
      <c r="BR905" s="166"/>
      <c r="BS905" s="166"/>
      <c r="BT905" s="166"/>
      <c r="BU905" s="166"/>
      <c r="BV905" s="166"/>
      <c r="BW905" s="166"/>
      <c r="BX905" s="166"/>
      <c r="BY905" s="166"/>
      <c r="BZ905" s="166"/>
      <c r="CA905" s="166"/>
      <c r="CB905" s="166"/>
      <c r="CC905" s="166"/>
      <c r="CD905" s="166"/>
      <c r="CE905" s="166"/>
      <c r="CF905" s="166"/>
      <c r="CG905" s="166"/>
      <c r="CH905" s="166"/>
      <c r="CI905" s="166"/>
      <c r="CJ905" s="166"/>
      <c r="CK905" s="166"/>
      <c r="CL905" s="166"/>
      <c r="CM905" s="166"/>
      <c r="CN905" s="166"/>
      <c r="CO905" s="166"/>
      <c r="CP905" s="166"/>
      <c r="CQ905" s="166"/>
      <c r="CR905" s="166"/>
      <c r="CS905" s="166"/>
      <c r="CT905" s="166"/>
      <c r="CU905" s="166"/>
      <c r="CV905" s="166"/>
      <c r="CW905" s="166"/>
      <c r="CX905" s="166"/>
      <c r="CY905" s="166"/>
      <c r="CZ905" s="166"/>
    </row>
    <row r="906" spans="1:104" ht="11.25" customHeight="1" x14ac:dyDescent="0.2">
      <c r="A906" s="166"/>
      <c r="B906" s="166"/>
      <c r="C906" s="166"/>
      <c r="D906" s="166"/>
      <c r="E906" s="166"/>
      <c r="F906" s="166"/>
      <c r="G906" s="166"/>
      <c r="H906" s="166"/>
      <c r="I906" s="166"/>
      <c r="J906" s="166"/>
      <c r="K906" s="166"/>
      <c r="L906" s="166"/>
      <c r="M906" s="166"/>
      <c r="N906" s="166"/>
      <c r="O906" s="166"/>
      <c r="P906" s="166"/>
      <c r="Q906" s="166"/>
      <c r="R906" s="166"/>
      <c r="S906" s="166"/>
      <c r="T906" s="168"/>
      <c r="U906" s="169"/>
      <c r="V906" s="169"/>
      <c r="W906" s="166"/>
      <c r="X906" s="166"/>
      <c r="Y906" s="166"/>
      <c r="Z906" s="166"/>
      <c r="AA906" s="166"/>
      <c r="AB906" s="166"/>
      <c r="AC906" s="166"/>
      <c r="AD906" s="166"/>
      <c r="AE906" s="166"/>
      <c r="AF906" s="166"/>
      <c r="AG906" s="166"/>
      <c r="AH906" s="166"/>
      <c r="AI906" s="166"/>
      <c r="AJ906" s="166"/>
      <c r="AK906" s="166"/>
      <c r="AL906" s="166"/>
      <c r="AM906" s="166"/>
      <c r="AN906" s="166"/>
      <c r="AO906" s="166"/>
      <c r="AP906" s="166"/>
      <c r="AQ906" s="166"/>
      <c r="AR906" s="166"/>
      <c r="AS906" s="166"/>
      <c r="AT906" s="166"/>
      <c r="AU906" s="166"/>
      <c r="AV906" s="166"/>
      <c r="AW906" s="166"/>
      <c r="AX906" s="166"/>
      <c r="AY906" s="166"/>
      <c r="AZ906" s="166"/>
      <c r="BA906" s="166"/>
      <c r="BB906" s="166"/>
      <c r="BC906" s="166"/>
      <c r="BD906" s="166"/>
      <c r="BE906" s="166"/>
      <c r="BF906" s="166"/>
      <c r="BG906" s="166"/>
      <c r="BH906" s="166"/>
      <c r="BI906" s="166"/>
      <c r="BJ906" s="166"/>
      <c r="BK906" s="166"/>
      <c r="BL906" s="166"/>
      <c r="BM906" s="166"/>
      <c r="BN906" s="166"/>
      <c r="BO906" s="166"/>
      <c r="BP906" s="166"/>
      <c r="BQ906" s="166"/>
      <c r="BR906" s="166"/>
      <c r="BS906" s="166"/>
      <c r="BT906" s="166"/>
      <c r="BU906" s="166"/>
      <c r="BV906" s="166"/>
      <c r="BW906" s="166"/>
      <c r="BX906" s="166"/>
      <c r="BY906" s="166"/>
      <c r="BZ906" s="166"/>
      <c r="CA906" s="166"/>
      <c r="CB906" s="166"/>
      <c r="CC906" s="166"/>
      <c r="CD906" s="166"/>
      <c r="CE906" s="166"/>
      <c r="CF906" s="166"/>
      <c r="CG906" s="166"/>
      <c r="CH906" s="166"/>
      <c r="CI906" s="166"/>
      <c r="CJ906" s="166"/>
      <c r="CK906" s="166"/>
      <c r="CL906" s="166"/>
      <c r="CM906" s="166"/>
      <c r="CN906" s="166"/>
      <c r="CO906" s="166"/>
      <c r="CP906" s="166"/>
      <c r="CQ906" s="166"/>
      <c r="CR906" s="166"/>
      <c r="CS906" s="166"/>
      <c r="CT906" s="166"/>
      <c r="CU906" s="166"/>
      <c r="CV906" s="166"/>
      <c r="CW906" s="166"/>
      <c r="CX906" s="166"/>
      <c r="CY906" s="166"/>
      <c r="CZ906" s="166"/>
    </row>
    <row r="907" spans="1:104" ht="11.25" customHeight="1" x14ac:dyDescent="0.2">
      <c r="A907" s="166"/>
      <c r="B907" s="166"/>
      <c r="C907" s="166"/>
      <c r="D907" s="166"/>
      <c r="E907" s="166"/>
      <c r="F907" s="166"/>
      <c r="G907" s="166"/>
      <c r="H907" s="166"/>
      <c r="I907" s="166"/>
      <c r="J907" s="166"/>
      <c r="K907" s="166"/>
      <c r="L907" s="166"/>
      <c r="M907" s="166"/>
      <c r="N907" s="166"/>
      <c r="O907" s="166"/>
      <c r="P907" s="166"/>
      <c r="Q907" s="166"/>
      <c r="R907" s="166"/>
      <c r="S907" s="166"/>
      <c r="T907" s="168"/>
      <c r="U907" s="169"/>
      <c r="V907" s="169"/>
      <c r="W907" s="166"/>
      <c r="X907" s="166"/>
      <c r="Y907" s="166"/>
      <c r="Z907" s="166"/>
      <c r="AA907" s="166"/>
      <c r="AB907" s="166"/>
      <c r="AC907" s="166"/>
      <c r="AD907" s="166"/>
      <c r="AE907" s="166"/>
      <c r="AF907" s="166"/>
      <c r="AG907" s="166"/>
      <c r="AH907" s="166"/>
      <c r="AI907" s="166"/>
      <c r="AJ907" s="166"/>
      <c r="AK907" s="166"/>
      <c r="AL907" s="166"/>
      <c r="AM907" s="166"/>
      <c r="AN907" s="166"/>
      <c r="AO907" s="166"/>
      <c r="AP907" s="166"/>
      <c r="AQ907" s="166"/>
      <c r="AR907" s="166"/>
      <c r="AS907" s="166"/>
      <c r="AT907" s="166"/>
      <c r="AU907" s="166"/>
      <c r="AV907" s="166"/>
      <c r="AW907" s="166"/>
      <c r="AX907" s="166"/>
      <c r="AY907" s="166"/>
      <c r="AZ907" s="166"/>
      <c r="BA907" s="166"/>
      <c r="BB907" s="166"/>
      <c r="BC907" s="166"/>
      <c r="BD907" s="166"/>
      <c r="BE907" s="166"/>
      <c r="BF907" s="166"/>
      <c r="BG907" s="166"/>
      <c r="BH907" s="166"/>
      <c r="BI907" s="166"/>
      <c r="BJ907" s="166"/>
      <c r="BK907" s="166"/>
      <c r="BL907" s="166"/>
      <c r="BM907" s="166"/>
      <c r="BN907" s="166"/>
      <c r="BO907" s="166"/>
      <c r="BP907" s="166"/>
      <c r="BQ907" s="166"/>
      <c r="BR907" s="166"/>
      <c r="BS907" s="166"/>
      <c r="BT907" s="166"/>
      <c r="BU907" s="166"/>
      <c r="BV907" s="166"/>
      <c r="BW907" s="166"/>
      <c r="BX907" s="166"/>
      <c r="BY907" s="166"/>
      <c r="BZ907" s="166"/>
      <c r="CA907" s="166"/>
      <c r="CB907" s="166"/>
      <c r="CC907" s="166"/>
      <c r="CD907" s="166"/>
      <c r="CE907" s="166"/>
      <c r="CF907" s="166"/>
      <c r="CG907" s="166"/>
      <c r="CH907" s="166"/>
      <c r="CI907" s="166"/>
      <c r="CJ907" s="166"/>
      <c r="CK907" s="166"/>
      <c r="CL907" s="166"/>
      <c r="CM907" s="166"/>
      <c r="CN907" s="166"/>
      <c r="CO907" s="166"/>
      <c r="CP907" s="166"/>
      <c r="CQ907" s="166"/>
      <c r="CR907" s="166"/>
      <c r="CS907" s="166"/>
      <c r="CT907" s="166"/>
      <c r="CU907" s="166"/>
      <c r="CV907" s="166"/>
      <c r="CW907" s="166"/>
      <c r="CX907" s="166"/>
      <c r="CY907" s="166"/>
      <c r="CZ907" s="166"/>
    </row>
    <row r="908" spans="1:104" ht="11.25" customHeight="1" x14ac:dyDescent="0.2">
      <c r="A908" s="166"/>
      <c r="B908" s="166"/>
      <c r="C908" s="166"/>
      <c r="D908" s="166"/>
      <c r="E908" s="166"/>
      <c r="F908" s="166"/>
      <c r="G908" s="166"/>
      <c r="H908" s="166"/>
      <c r="I908" s="166"/>
      <c r="J908" s="166"/>
      <c r="K908" s="166"/>
      <c r="L908" s="166"/>
      <c r="M908" s="166"/>
      <c r="N908" s="166"/>
      <c r="O908" s="166"/>
      <c r="P908" s="166"/>
      <c r="Q908" s="166"/>
      <c r="R908" s="166"/>
      <c r="S908" s="166"/>
      <c r="T908" s="168"/>
      <c r="U908" s="169"/>
      <c r="V908" s="169"/>
      <c r="W908" s="166"/>
      <c r="X908" s="166"/>
      <c r="Y908" s="166"/>
      <c r="Z908" s="166"/>
      <c r="AA908" s="166"/>
      <c r="AB908" s="166"/>
      <c r="AC908" s="166"/>
      <c r="AD908" s="166"/>
      <c r="AE908" s="166"/>
      <c r="AF908" s="166"/>
      <c r="AG908" s="166"/>
      <c r="AH908" s="166"/>
      <c r="AI908" s="166"/>
      <c r="AJ908" s="166"/>
      <c r="AK908" s="166"/>
      <c r="AL908" s="166"/>
      <c r="AM908" s="166"/>
      <c r="AN908" s="166"/>
      <c r="AO908" s="166"/>
      <c r="AP908" s="166"/>
      <c r="AQ908" s="166"/>
      <c r="AR908" s="166"/>
      <c r="AS908" s="166"/>
      <c r="AT908" s="166"/>
      <c r="AU908" s="166"/>
      <c r="AV908" s="166"/>
      <c r="AW908" s="166"/>
      <c r="AX908" s="166"/>
      <c r="AY908" s="166"/>
      <c r="AZ908" s="166"/>
      <c r="BA908" s="166"/>
      <c r="BB908" s="166"/>
      <c r="BC908" s="166"/>
      <c r="BD908" s="166"/>
      <c r="BE908" s="166"/>
      <c r="BF908" s="166"/>
      <c r="BG908" s="166"/>
      <c r="BH908" s="166"/>
      <c r="BI908" s="166"/>
      <c r="BJ908" s="166"/>
      <c r="BK908" s="166"/>
      <c r="BL908" s="166"/>
      <c r="BM908" s="166"/>
      <c r="BN908" s="166"/>
      <c r="BO908" s="166"/>
      <c r="BP908" s="166"/>
      <c r="BQ908" s="166"/>
      <c r="BR908" s="166"/>
      <c r="BS908" s="166"/>
      <c r="BT908" s="166"/>
      <c r="BU908" s="166"/>
      <c r="BV908" s="166"/>
      <c r="BW908" s="166"/>
      <c r="BX908" s="166"/>
      <c r="BY908" s="166"/>
      <c r="BZ908" s="166"/>
      <c r="CA908" s="166"/>
      <c r="CB908" s="166"/>
      <c r="CC908" s="166"/>
      <c r="CD908" s="166"/>
      <c r="CE908" s="166"/>
      <c r="CF908" s="166"/>
      <c r="CG908" s="166"/>
      <c r="CH908" s="166"/>
      <c r="CI908" s="166"/>
      <c r="CJ908" s="166"/>
      <c r="CK908" s="166"/>
      <c r="CL908" s="166"/>
      <c r="CM908" s="166"/>
      <c r="CN908" s="166"/>
      <c r="CO908" s="166"/>
      <c r="CP908" s="166"/>
      <c r="CQ908" s="166"/>
      <c r="CR908" s="166"/>
      <c r="CS908" s="166"/>
      <c r="CT908" s="166"/>
      <c r="CU908" s="166"/>
      <c r="CV908" s="166"/>
      <c r="CW908" s="166"/>
      <c r="CX908" s="166"/>
      <c r="CY908" s="166"/>
      <c r="CZ908" s="166"/>
    </row>
    <row r="909" spans="1:104" ht="11.25" customHeight="1" x14ac:dyDescent="0.2">
      <c r="A909" s="166"/>
      <c r="B909" s="166"/>
      <c r="C909" s="166"/>
      <c r="D909" s="166"/>
      <c r="E909" s="166"/>
      <c r="F909" s="166"/>
      <c r="G909" s="166"/>
      <c r="H909" s="166"/>
      <c r="I909" s="166"/>
      <c r="J909" s="166"/>
      <c r="K909" s="166"/>
      <c r="L909" s="166"/>
      <c r="M909" s="166"/>
      <c r="N909" s="166"/>
      <c r="O909" s="166"/>
      <c r="P909" s="166"/>
      <c r="Q909" s="166"/>
      <c r="R909" s="166"/>
      <c r="S909" s="166"/>
      <c r="T909" s="168"/>
      <c r="U909" s="169"/>
      <c r="V909" s="169"/>
      <c r="W909" s="166"/>
      <c r="X909" s="166"/>
      <c r="Y909" s="166"/>
      <c r="Z909" s="166"/>
      <c r="AA909" s="166"/>
      <c r="AB909" s="166"/>
      <c r="AC909" s="166"/>
      <c r="AD909" s="166"/>
      <c r="AE909" s="166"/>
      <c r="AF909" s="166"/>
      <c r="AG909" s="166"/>
      <c r="AH909" s="166"/>
      <c r="AI909" s="166"/>
      <c r="AJ909" s="166"/>
      <c r="AK909" s="166"/>
      <c r="AL909" s="166"/>
      <c r="AM909" s="166"/>
      <c r="AN909" s="166"/>
      <c r="AO909" s="166"/>
      <c r="AP909" s="166"/>
      <c r="AQ909" s="166"/>
      <c r="AR909" s="166"/>
      <c r="AS909" s="166"/>
      <c r="AT909" s="166"/>
      <c r="AU909" s="166"/>
      <c r="AV909" s="166"/>
      <c r="AW909" s="166"/>
      <c r="AX909" s="166"/>
      <c r="AY909" s="166"/>
      <c r="AZ909" s="166"/>
      <c r="BA909" s="166"/>
      <c r="BB909" s="166"/>
      <c r="BC909" s="166"/>
      <c r="BD909" s="166"/>
      <c r="BE909" s="166"/>
      <c r="BF909" s="166"/>
      <c r="BG909" s="166"/>
      <c r="BH909" s="166"/>
      <c r="BI909" s="166"/>
      <c r="BJ909" s="166"/>
      <c r="BK909" s="166"/>
      <c r="BL909" s="166"/>
      <c r="BM909" s="166"/>
      <c r="BN909" s="166"/>
      <c r="BO909" s="166"/>
      <c r="BP909" s="166"/>
      <c r="BQ909" s="166"/>
      <c r="BR909" s="166"/>
      <c r="BS909" s="166"/>
      <c r="BT909" s="166"/>
      <c r="BU909" s="166"/>
      <c r="BV909" s="166"/>
      <c r="BW909" s="166"/>
      <c r="BX909" s="166"/>
      <c r="BY909" s="166"/>
      <c r="BZ909" s="166"/>
      <c r="CA909" s="166"/>
      <c r="CB909" s="166"/>
      <c r="CC909" s="166"/>
      <c r="CD909" s="166"/>
      <c r="CE909" s="166"/>
      <c r="CF909" s="166"/>
      <c r="CG909" s="166"/>
      <c r="CH909" s="166"/>
      <c r="CI909" s="166"/>
      <c r="CJ909" s="166"/>
      <c r="CK909" s="166"/>
      <c r="CL909" s="166"/>
      <c r="CM909" s="166"/>
      <c r="CN909" s="166"/>
      <c r="CO909" s="166"/>
      <c r="CP909" s="166"/>
      <c r="CQ909" s="166"/>
      <c r="CR909" s="166"/>
      <c r="CS909" s="166"/>
      <c r="CT909" s="166"/>
      <c r="CU909" s="166"/>
      <c r="CV909" s="166"/>
      <c r="CW909" s="166"/>
      <c r="CX909" s="166"/>
      <c r="CY909" s="166"/>
      <c r="CZ909" s="166"/>
    </row>
    <row r="910" spans="1:104" ht="11.25" customHeight="1" x14ac:dyDescent="0.2">
      <c r="A910" s="166"/>
      <c r="B910" s="166"/>
      <c r="C910" s="166"/>
      <c r="D910" s="166"/>
      <c r="E910" s="166"/>
      <c r="F910" s="166"/>
      <c r="G910" s="166"/>
      <c r="H910" s="166"/>
      <c r="I910" s="166"/>
      <c r="J910" s="166"/>
      <c r="K910" s="166"/>
      <c r="L910" s="166"/>
      <c r="M910" s="166"/>
      <c r="N910" s="166"/>
      <c r="O910" s="166"/>
      <c r="P910" s="166"/>
      <c r="Q910" s="166"/>
      <c r="R910" s="166"/>
      <c r="S910" s="166"/>
      <c r="T910" s="168"/>
      <c r="U910" s="169"/>
      <c r="V910" s="169"/>
      <c r="W910" s="166"/>
      <c r="X910" s="166"/>
      <c r="Y910" s="166"/>
      <c r="Z910" s="166"/>
      <c r="AA910" s="166"/>
      <c r="AB910" s="166"/>
      <c r="AC910" s="166"/>
      <c r="AD910" s="166"/>
      <c r="AE910" s="166"/>
      <c r="AF910" s="166"/>
      <c r="AG910" s="166"/>
      <c r="AH910" s="166"/>
      <c r="AI910" s="166"/>
      <c r="AJ910" s="166"/>
      <c r="AK910" s="166"/>
      <c r="AL910" s="166"/>
      <c r="AM910" s="166"/>
      <c r="AN910" s="166"/>
      <c r="AO910" s="166"/>
      <c r="AP910" s="166"/>
      <c r="AQ910" s="166"/>
      <c r="AR910" s="166"/>
      <c r="AS910" s="166"/>
      <c r="AT910" s="166"/>
      <c r="AU910" s="166"/>
      <c r="AV910" s="166"/>
      <c r="AW910" s="166"/>
      <c r="AX910" s="166"/>
      <c r="AY910" s="166"/>
      <c r="AZ910" s="166"/>
      <c r="BA910" s="166"/>
      <c r="BB910" s="166"/>
      <c r="BC910" s="166"/>
      <c r="BD910" s="166"/>
      <c r="BE910" s="166"/>
      <c r="BF910" s="166"/>
      <c r="BG910" s="166"/>
      <c r="BH910" s="166"/>
      <c r="BI910" s="166"/>
      <c r="BJ910" s="166"/>
      <c r="BK910" s="166"/>
      <c r="BL910" s="166"/>
      <c r="BM910" s="166"/>
      <c r="BN910" s="166"/>
      <c r="BO910" s="166"/>
      <c r="BP910" s="166"/>
      <c r="BQ910" s="166"/>
      <c r="BR910" s="166"/>
      <c r="BS910" s="166"/>
      <c r="BT910" s="166"/>
      <c r="BU910" s="166"/>
      <c r="BV910" s="166"/>
      <c r="BW910" s="166"/>
      <c r="BX910" s="166"/>
      <c r="BY910" s="166"/>
      <c r="BZ910" s="166"/>
      <c r="CA910" s="166"/>
      <c r="CB910" s="166"/>
      <c r="CC910" s="166"/>
      <c r="CD910" s="166"/>
      <c r="CE910" s="166"/>
      <c r="CF910" s="166"/>
      <c r="CG910" s="166"/>
      <c r="CH910" s="166"/>
      <c r="CI910" s="166"/>
      <c r="CJ910" s="166"/>
      <c r="CK910" s="166"/>
      <c r="CL910" s="166"/>
      <c r="CM910" s="166"/>
      <c r="CN910" s="166"/>
      <c r="CO910" s="166"/>
      <c r="CP910" s="166"/>
      <c r="CQ910" s="166"/>
      <c r="CR910" s="166"/>
      <c r="CS910" s="166"/>
      <c r="CT910" s="166"/>
      <c r="CU910" s="166"/>
      <c r="CV910" s="166"/>
      <c r="CW910" s="166"/>
      <c r="CX910" s="166"/>
      <c r="CY910" s="166"/>
      <c r="CZ910" s="166"/>
    </row>
    <row r="911" spans="1:104" ht="11.25" customHeight="1" x14ac:dyDescent="0.2">
      <c r="A911" s="166"/>
      <c r="B911" s="166"/>
      <c r="C911" s="166"/>
      <c r="D911" s="166"/>
      <c r="E911" s="166"/>
      <c r="F911" s="166"/>
      <c r="G911" s="166"/>
      <c r="H911" s="166"/>
      <c r="I911" s="166"/>
      <c r="J911" s="166"/>
      <c r="K911" s="166"/>
      <c r="L911" s="166"/>
      <c r="M911" s="166"/>
      <c r="N911" s="166"/>
      <c r="O911" s="166"/>
      <c r="P911" s="166"/>
      <c r="Q911" s="166"/>
      <c r="R911" s="166"/>
      <c r="S911" s="166"/>
      <c r="T911" s="168"/>
      <c r="U911" s="169"/>
      <c r="V911" s="169"/>
      <c r="W911" s="166"/>
      <c r="X911" s="166"/>
      <c r="Y911" s="166"/>
      <c r="Z911" s="166"/>
      <c r="AA911" s="166"/>
      <c r="AB911" s="166"/>
      <c r="AC911" s="166"/>
      <c r="AD911" s="166"/>
      <c r="AE911" s="166"/>
      <c r="AF911" s="166"/>
      <c r="AG911" s="166"/>
      <c r="AH911" s="166"/>
      <c r="AI911" s="166"/>
      <c r="AJ911" s="166"/>
      <c r="AK911" s="166"/>
      <c r="AL911" s="166"/>
      <c r="AM911" s="166"/>
      <c r="AN911" s="166"/>
      <c r="AO911" s="166"/>
      <c r="AP911" s="166"/>
      <c r="AQ911" s="166"/>
      <c r="AR911" s="166"/>
      <c r="AS911" s="166"/>
      <c r="AT911" s="166"/>
      <c r="AU911" s="166"/>
      <c r="AV911" s="166"/>
      <c r="AW911" s="166"/>
      <c r="AX911" s="166"/>
      <c r="AY911" s="166"/>
      <c r="AZ911" s="166"/>
      <c r="BA911" s="166"/>
      <c r="BB911" s="166"/>
      <c r="BC911" s="166"/>
      <c r="BD911" s="166"/>
      <c r="BE911" s="166"/>
      <c r="BF911" s="166"/>
      <c r="BG911" s="166"/>
      <c r="BH911" s="166"/>
      <c r="BI911" s="166"/>
      <c r="BJ911" s="166"/>
      <c r="BK911" s="166"/>
      <c r="BL911" s="166"/>
      <c r="BM911" s="166"/>
      <c r="BN911" s="166"/>
      <c r="BO911" s="166"/>
      <c r="BP911" s="166"/>
      <c r="BQ911" s="166"/>
      <c r="BR911" s="166"/>
      <c r="BS911" s="166"/>
      <c r="BT911" s="166"/>
      <c r="BU911" s="166"/>
      <c r="BV911" s="166"/>
      <c r="BW911" s="166"/>
      <c r="BX911" s="166"/>
      <c r="BY911" s="166"/>
      <c r="BZ911" s="166"/>
      <c r="CA911" s="166"/>
      <c r="CB911" s="166"/>
      <c r="CC911" s="166"/>
      <c r="CD911" s="166"/>
      <c r="CE911" s="166"/>
      <c r="CF911" s="166"/>
      <c r="CG911" s="166"/>
      <c r="CH911" s="166"/>
      <c r="CI911" s="166"/>
      <c r="CJ911" s="166"/>
      <c r="CK911" s="166"/>
      <c r="CL911" s="166"/>
      <c r="CM911" s="166"/>
      <c r="CN911" s="166"/>
      <c r="CO911" s="166"/>
      <c r="CP911" s="166"/>
      <c r="CQ911" s="166"/>
      <c r="CR911" s="166"/>
      <c r="CS911" s="166"/>
      <c r="CT911" s="166"/>
      <c r="CU911" s="166"/>
      <c r="CV911" s="166"/>
      <c r="CW911" s="166"/>
      <c r="CX911" s="166"/>
      <c r="CY911" s="166"/>
      <c r="CZ911" s="166"/>
    </row>
    <row r="912" spans="1:104" ht="11.25" customHeight="1" x14ac:dyDescent="0.2">
      <c r="A912" s="166"/>
      <c r="B912" s="166"/>
      <c r="C912" s="166"/>
      <c r="D912" s="166"/>
      <c r="E912" s="166"/>
      <c r="F912" s="166"/>
      <c r="G912" s="166"/>
      <c r="H912" s="166"/>
      <c r="I912" s="166"/>
      <c r="J912" s="166"/>
      <c r="K912" s="166"/>
      <c r="L912" s="166"/>
      <c r="M912" s="166"/>
      <c r="N912" s="166"/>
      <c r="O912" s="166"/>
      <c r="P912" s="166"/>
      <c r="Q912" s="166"/>
      <c r="R912" s="166"/>
      <c r="S912" s="166"/>
      <c r="T912" s="168"/>
      <c r="U912" s="169"/>
      <c r="V912" s="169"/>
      <c r="W912" s="166"/>
      <c r="X912" s="166"/>
      <c r="Y912" s="166"/>
      <c r="Z912" s="166"/>
      <c r="AA912" s="166"/>
      <c r="AB912" s="166"/>
      <c r="AC912" s="166"/>
      <c r="AD912" s="166"/>
      <c r="AE912" s="166"/>
      <c r="AF912" s="166"/>
      <c r="AG912" s="166"/>
      <c r="AH912" s="166"/>
      <c r="AI912" s="166"/>
      <c r="AJ912" s="166"/>
      <c r="AK912" s="166"/>
      <c r="AL912" s="166"/>
      <c r="AM912" s="166"/>
      <c r="AN912" s="166"/>
      <c r="AO912" s="166"/>
      <c r="AP912" s="166"/>
      <c r="AQ912" s="166"/>
      <c r="AR912" s="166"/>
      <c r="AS912" s="166"/>
      <c r="AT912" s="166"/>
      <c r="AU912" s="166"/>
      <c r="AV912" s="166"/>
      <c r="AW912" s="166"/>
      <c r="AX912" s="166"/>
      <c r="AY912" s="166"/>
      <c r="AZ912" s="166"/>
      <c r="BA912" s="166"/>
      <c r="BB912" s="166"/>
      <c r="BC912" s="166"/>
      <c r="BD912" s="166"/>
      <c r="BE912" s="166"/>
      <c r="BF912" s="166"/>
      <c r="BG912" s="166"/>
      <c r="BH912" s="166"/>
      <c r="BI912" s="166"/>
      <c r="BJ912" s="166"/>
      <c r="BK912" s="166"/>
      <c r="BL912" s="166"/>
      <c r="BM912" s="166"/>
      <c r="BN912" s="166"/>
      <c r="BO912" s="166"/>
      <c r="BP912" s="166"/>
      <c r="BQ912" s="166"/>
      <c r="BR912" s="166"/>
      <c r="BS912" s="166"/>
      <c r="BT912" s="166"/>
      <c r="BU912" s="166"/>
      <c r="BV912" s="166"/>
      <c r="BW912" s="166"/>
      <c r="BX912" s="166"/>
      <c r="BY912" s="166"/>
      <c r="BZ912" s="166"/>
      <c r="CA912" s="166"/>
      <c r="CB912" s="166"/>
      <c r="CC912" s="166"/>
      <c r="CD912" s="166"/>
      <c r="CE912" s="166"/>
      <c r="CF912" s="166"/>
      <c r="CG912" s="166"/>
      <c r="CH912" s="166"/>
      <c r="CI912" s="166"/>
      <c r="CJ912" s="166"/>
      <c r="CK912" s="166"/>
      <c r="CL912" s="166"/>
      <c r="CM912" s="166"/>
      <c r="CN912" s="166"/>
      <c r="CO912" s="166"/>
      <c r="CP912" s="166"/>
      <c r="CQ912" s="166"/>
      <c r="CR912" s="166"/>
      <c r="CS912" s="166"/>
      <c r="CT912" s="166"/>
      <c r="CU912" s="166"/>
      <c r="CV912" s="166"/>
      <c r="CW912" s="166"/>
      <c r="CX912" s="166"/>
      <c r="CY912" s="166"/>
      <c r="CZ912" s="166"/>
    </row>
    <row r="913" spans="1:104" ht="11.25" customHeight="1" x14ac:dyDescent="0.2">
      <c r="A913" s="166"/>
      <c r="B913" s="166"/>
      <c r="C913" s="166"/>
      <c r="D913" s="166"/>
      <c r="E913" s="166"/>
      <c r="F913" s="166"/>
      <c r="G913" s="166"/>
      <c r="H913" s="166"/>
      <c r="I913" s="166"/>
      <c r="J913" s="166"/>
      <c r="K913" s="166"/>
      <c r="L913" s="166"/>
      <c r="M913" s="166"/>
      <c r="N913" s="166"/>
      <c r="O913" s="166"/>
      <c r="P913" s="166"/>
      <c r="Q913" s="166"/>
      <c r="R913" s="166"/>
      <c r="S913" s="166"/>
      <c r="T913" s="168"/>
      <c r="U913" s="169"/>
      <c r="V913" s="169"/>
      <c r="W913" s="166"/>
      <c r="X913" s="166"/>
      <c r="Y913" s="166"/>
      <c r="Z913" s="166"/>
      <c r="AA913" s="166"/>
      <c r="AB913" s="166"/>
      <c r="AC913" s="166"/>
      <c r="AD913" s="166"/>
      <c r="AE913" s="166"/>
      <c r="AF913" s="166"/>
      <c r="AG913" s="166"/>
      <c r="AH913" s="166"/>
      <c r="AI913" s="166"/>
      <c r="AJ913" s="166"/>
      <c r="AK913" s="166"/>
      <c r="AL913" s="166"/>
      <c r="AM913" s="166"/>
      <c r="AN913" s="166"/>
      <c r="AO913" s="166"/>
      <c r="AP913" s="166"/>
      <c r="AQ913" s="166"/>
      <c r="AR913" s="166"/>
      <c r="AS913" s="166"/>
      <c r="AT913" s="166"/>
      <c r="AU913" s="166"/>
      <c r="AV913" s="166"/>
      <c r="AW913" s="166"/>
      <c r="AX913" s="166"/>
      <c r="AY913" s="166"/>
      <c r="AZ913" s="166"/>
      <c r="BA913" s="166"/>
      <c r="BB913" s="166"/>
      <c r="BC913" s="166"/>
      <c r="BD913" s="166"/>
      <c r="BE913" s="166"/>
      <c r="BF913" s="166"/>
      <c r="BG913" s="166"/>
      <c r="BH913" s="166"/>
      <c r="BI913" s="166"/>
      <c r="BJ913" s="166"/>
      <c r="BK913" s="166"/>
      <c r="BL913" s="166"/>
      <c r="BM913" s="166"/>
      <c r="BN913" s="166"/>
      <c r="BO913" s="166"/>
      <c r="BP913" s="166"/>
      <c r="BQ913" s="166"/>
      <c r="BR913" s="166"/>
      <c r="BS913" s="166"/>
      <c r="BT913" s="166"/>
      <c r="BU913" s="166"/>
      <c r="BV913" s="166"/>
      <c r="BW913" s="166"/>
      <c r="BX913" s="166"/>
      <c r="BY913" s="166"/>
      <c r="BZ913" s="166"/>
      <c r="CA913" s="166"/>
      <c r="CB913" s="166"/>
      <c r="CC913" s="166"/>
      <c r="CD913" s="166"/>
      <c r="CE913" s="166"/>
      <c r="CF913" s="166"/>
      <c r="CG913" s="166"/>
      <c r="CH913" s="166"/>
      <c r="CI913" s="166"/>
      <c r="CJ913" s="166"/>
      <c r="CK913" s="166"/>
      <c r="CL913" s="166"/>
      <c r="CM913" s="166"/>
      <c r="CN913" s="166"/>
      <c r="CO913" s="166"/>
      <c r="CP913" s="166"/>
      <c r="CQ913" s="166"/>
      <c r="CR913" s="166"/>
      <c r="CS913" s="166"/>
      <c r="CT913" s="166"/>
      <c r="CU913" s="166"/>
      <c r="CV913" s="166"/>
      <c r="CW913" s="166"/>
      <c r="CX913" s="166"/>
      <c r="CY913" s="166"/>
      <c r="CZ913" s="166"/>
    </row>
    <row r="914" spans="1:104" ht="11.25" customHeight="1" x14ac:dyDescent="0.2">
      <c r="A914" s="166"/>
      <c r="B914" s="166"/>
      <c r="C914" s="166"/>
      <c r="D914" s="166"/>
      <c r="E914" s="166"/>
      <c r="F914" s="166"/>
      <c r="G914" s="166"/>
      <c r="H914" s="166"/>
      <c r="I914" s="166"/>
      <c r="J914" s="166"/>
      <c r="K914" s="166"/>
      <c r="L914" s="166"/>
      <c r="M914" s="166"/>
      <c r="N914" s="166"/>
      <c r="O914" s="166"/>
      <c r="P914" s="166"/>
      <c r="Q914" s="166"/>
      <c r="R914" s="166"/>
      <c r="S914" s="166"/>
      <c r="T914" s="168"/>
      <c r="U914" s="169"/>
      <c r="V914" s="169"/>
      <c r="W914" s="166"/>
      <c r="X914" s="166"/>
      <c r="Y914" s="166"/>
      <c r="Z914" s="166"/>
      <c r="AA914" s="166"/>
      <c r="AB914" s="166"/>
      <c r="AC914" s="166"/>
      <c r="AD914" s="166"/>
      <c r="AE914" s="166"/>
      <c r="AF914" s="166"/>
      <c r="AG914" s="166"/>
      <c r="AH914" s="166"/>
      <c r="AI914" s="166"/>
      <c r="AJ914" s="166"/>
      <c r="AK914" s="166"/>
      <c r="AL914" s="166"/>
      <c r="AM914" s="166"/>
      <c r="AN914" s="166"/>
      <c r="AO914" s="166"/>
      <c r="AP914" s="166"/>
      <c r="AQ914" s="166"/>
      <c r="AR914" s="166"/>
      <c r="AS914" s="166"/>
      <c r="AT914" s="166"/>
      <c r="AU914" s="166"/>
      <c r="AV914" s="166"/>
      <c r="AW914" s="166"/>
      <c r="AX914" s="166"/>
      <c r="AY914" s="166"/>
      <c r="AZ914" s="166"/>
      <c r="BA914" s="166"/>
      <c r="BB914" s="166"/>
      <c r="BC914" s="166"/>
      <c r="BD914" s="166"/>
      <c r="BE914" s="166"/>
      <c r="BF914" s="166"/>
      <c r="BG914" s="166"/>
      <c r="BH914" s="166"/>
      <c r="BI914" s="166"/>
      <c r="BJ914" s="166"/>
      <c r="BK914" s="166"/>
      <c r="BL914" s="166"/>
      <c r="BM914" s="166"/>
      <c r="BN914" s="166"/>
      <c r="BO914" s="166"/>
      <c r="BP914" s="166"/>
      <c r="BQ914" s="166"/>
      <c r="BR914" s="166"/>
      <c r="BS914" s="166"/>
      <c r="BT914" s="166"/>
      <c r="BU914" s="166"/>
      <c r="BV914" s="166"/>
      <c r="BW914" s="166"/>
      <c r="BX914" s="166"/>
      <c r="BY914" s="166"/>
      <c r="BZ914" s="166"/>
      <c r="CA914" s="166"/>
      <c r="CB914" s="166"/>
      <c r="CC914" s="166"/>
      <c r="CD914" s="166"/>
      <c r="CE914" s="166"/>
      <c r="CF914" s="166"/>
      <c r="CG914" s="166"/>
      <c r="CH914" s="166"/>
      <c r="CI914" s="166"/>
      <c r="CJ914" s="166"/>
      <c r="CK914" s="166"/>
      <c r="CL914" s="166"/>
      <c r="CM914" s="166"/>
      <c r="CN914" s="166"/>
      <c r="CO914" s="166"/>
      <c r="CP914" s="166"/>
      <c r="CQ914" s="166"/>
      <c r="CR914" s="166"/>
      <c r="CS914" s="166"/>
      <c r="CT914" s="166"/>
      <c r="CU914" s="166"/>
      <c r="CV914" s="166"/>
      <c r="CW914" s="166"/>
      <c r="CX914" s="166"/>
      <c r="CY914" s="166"/>
      <c r="CZ914" s="166"/>
    </row>
    <row r="915" spans="1:104" ht="11.25" customHeight="1" x14ac:dyDescent="0.2">
      <c r="A915" s="166"/>
      <c r="B915" s="166"/>
      <c r="C915" s="166"/>
      <c r="D915" s="166"/>
      <c r="E915" s="166"/>
      <c r="F915" s="166"/>
      <c r="G915" s="166"/>
      <c r="H915" s="166"/>
      <c r="I915" s="166"/>
      <c r="J915" s="166"/>
      <c r="K915" s="166"/>
      <c r="L915" s="166"/>
      <c r="M915" s="166"/>
      <c r="N915" s="166"/>
      <c r="O915" s="166"/>
      <c r="P915" s="166"/>
      <c r="Q915" s="166"/>
      <c r="R915" s="166"/>
      <c r="S915" s="166"/>
      <c r="T915" s="168"/>
      <c r="U915" s="169"/>
      <c r="V915" s="169"/>
      <c r="W915" s="166"/>
      <c r="X915" s="166"/>
      <c r="Y915" s="166"/>
      <c r="Z915" s="166"/>
      <c r="AA915" s="166"/>
      <c r="AB915" s="166"/>
      <c r="AC915" s="166"/>
      <c r="AD915" s="166"/>
      <c r="AE915" s="166"/>
      <c r="AF915" s="166"/>
      <c r="AG915" s="166"/>
      <c r="AH915" s="166"/>
      <c r="AI915" s="166"/>
      <c r="AJ915" s="166"/>
      <c r="AK915" s="166"/>
      <c r="AL915" s="166"/>
      <c r="AM915" s="166"/>
      <c r="AN915" s="166"/>
      <c r="AO915" s="166"/>
      <c r="AP915" s="166"/>
      <c r="AQ915" s="166"/>
      <c r="AR915" s="166"/>
      <c r="AS915" s="166"/>
      <c r="AT915" s="166"/>
      <c r="AU915" s="166"/>
      <c r="AV915" s="166"/>
      <c r="AW915" s="166"/>
      <c r="AX915" s="166"/>
      <c r="AY915" s="166"/>
      <c r="AZ915" s="166"/>
      <c r="BA915" s="166"/>
      <c r="BB915" s="166"/>
      <c r="BC915" s="166"/>
      <c r="BD915" s="166"/>
      <c r="BE915" s="166"/>
      <c r="BF915" s="166"/>
      <c r="BG915" s="166"/>
      <c r="BH915" s="166"/>
      <c r="BI915" s="166"/>
      <c r="BJ915" s="166"/>
      <c r="BK915" s="166"/>
      <c r="BL915" s="166"/>
      <c r="BM915" s="166"/>
      <c r="BN915" s="166"/>
      <c r="BO915" s="166"/>
      <c r="BP915" s="166"/>
      <c r="BQ915" s="166"/>
      <c r="BR915" s="166"/>
      <c r="BS915" s="166"/>
      <c r="BT915" s="166"/>
      <c r="BU915" s="166"/>
      <c r="BV915" s="166"/>
      <c r="BW915" s="166"/>
      <c r="BX915" s="166"/>
      <c r="BY915" s="166"/>
      <c r="BZ915" s="166"/>
      <c r="CA915" s="166"/>
      <c r="CB915" s="166"/>
      <c r="CC915" s="166"/>
      <c r="CD915" s="166"/>
      <c r="CE915" s="166"/>
      <c r="CF915" s="166"/>
      <c r="CG915" s="166"/>
      <c r="CH915" s="166"/>
      <c r="CI915" s="166"/>
      <c r="CJ915" s="166"/>
      <c r="CK915" s="166"/>
      <c r="CL915" s="166"/>
      <c r="CM915" s="166"/>
      <c r="CN915" s="166"/>
      <c r="CO915" s="166"/>
      <c r="CP915" s="166"/>
      <c r="CQ915" s="166"/>
      <c r="CR915" s="166"/>
      <c r="CS915" s="166"/>
      <c r="CT915" s="166"/>
      <c r="CU915" s="166"/>
      <c r="CV915" s="166"/>
      <c r="CW915" s="166"/>
      <c r="CX915" s="166"/>
      <c r="CY915" s="166"/>
      <c r="CZ915" s="166"/>
    </row>
    <row r="916" spans="1:104" ht="11.25" customHeight="1" x14ac:dyDescent="0.2">
      <c r="A916" s="166"/>
      <c r="B916" s="166"/>
      <c r="C916" s="166"/>
      <c r="D916" s="166"/>
      <c r="E916" s="166"/>
      <c r="F916" s="166"/>
      <c r="G916" s="166"/>
      <c r="H916" s="166"/>
      <c r="I916" s="166"/>
      <c r="J916" s="166"/>
      <c r="K916" s="166"/>
      <c r="L916" s="166"/>
      <c r="M916" s="166"/>
      <c r="N916" s="166"/>
      <c r="O916" s="166"/>
      <c r="P916" s="166"/>
      <c r="Q916" s="166"/>
      <c r="R916" s="166"/>
      <c r="S916" s="166"/>
      <c r="T916" s="168"/>
      <c r="U916" s="169"/>
      <c r="V916" s="169"/>
      <c r="W916" s="166"/>
      <c r="X916" s="166"/>
      <c r="Y916" s="166"/>
      <c r="Z916" s="166"/>
      <c r="AA916" s="166"/>
      <c r="AB916" s="166"/>
      <c r="AC916" s="166"/>
      <c r="AD916" s="166"/>
      <c r="AE916" s="166"/>
      <c r="AF916" s="166"/>
      <c r="AG916" s="166"/>
      <c r="AH916" s="166"/>
      <c r="AI916" s="166"/>
      <c r="AJ916" s="166"/>
      <c r="AK916" s="166"/>
      <c r="AL916" s="166"/>
      <c r="AM916" s="166"/>
      <c r="AN916" s="166"/>
      <c r="AO916" s="166"/>
      <c r="AP916" s="166"/>
      <c r="AQ916" s="166"/>
      <c r="AR916" s="166"/>
      <c r="AS916" s="166"/>
      <c r="AT916" s="166"/>
      <c r="AU916" s="166"/>
      <c r="AV916" s="166"/>
      <c r="AW916" s="166"/>
      <c r="AX916" s="166"/>
      <c r="AY916" s="166"/>
      <c r="AZ916" s="166"/>
      <c r="BA916" s="166"/>
      <c r="BB916" s="166"/>
      <c r="BC916" s="166"/>
      <c r="BD916" s="166"/>
      <c r="BE916" s="166"/>
      <c r="BF916" s="166"/>
      <c r="BG916" s="166"/>
      <c r="BH916" s="166"/>
      <c r="BI916" s="166"/>
      <c r="BJ916" s="166"/>
      <c r="BK916" s="166"/>
      <c r="BL916" s="166"/>
      <c r="BM916" s="166"/>
      <c r="BN916" s="166"/>
      <c r="BO916" s="166"/>
      <c r="BP916" s="166"/>
      <c r="BQ916" s="166"/>
      <c r="BR916" s="166"/>
      <c r="BS916" s="166"/>
      <c r="BT916" s="166"/>
      <c r="BU916" s="166"/>
      <c r="BV916" s="166"/>
      <c r="BW916" s="166"/>
      <c r="BX916" s="166"/>
      <c r="BY916" s="166"/>
      <c r="BZ916" s="166"/>
      <c r="CA916" s="166"/>
      <c r="CB916" s="166"/>
      <c r="CC916" s="166"/>
      <c r="CD916" s="166"/>
      <c r="CE916" s="166"/>
      <c r="CF916" s="166"/>
      <c r="CG916" s="166"/>
      <c r="CH916" s="166"/>
      <c r="CI916" s="166"/>
      <c r="CJ916" s="166"/>
      <c r="CK916" s="166"/>
      <c r="CL916" s="166"/>
      <c r="CM916" s="166"/>
      <c r="CN916" s="166"/>
      <c r="CO916" s="166"/>
      <c r="CP916" s="166"/>
      <c r="CQ916" s="166"/>
      <c r="CR916" s="166"/>
      <c r="CS916" s="166"/>
      <c r="CT916" s="166"/>
      <c r="CU916" s="166"/>
      <c r="CV916" s="166"/>
      <c r="CW916" s="166"/>
      <c r="CX916" s="166"/>
      <c r="CY916" s="166"/>
      <c r="CZ916" s="166"/>
    </row>
    <row r="917" spans="1:104" ht="11.25" customHeight="1" x14ac:dyDescent="0.2">
      <c r="A917" s="166"/>
      <c r="B917" s="166"/>
      <c r="C917" s="166"/>
      <c r="D917" s="166"/>
      <c r="E917" s="166"/>
      <c r="F917" s="166"/>
      <c r="G917" s="166"/>
      <c r="H917" s="166"/>
      <c r="I917" s="166"/>
      <c r="J917" s="166"/>
      <c r="K917" s="166"/>
      <c r="L917" s="166"/>
      <c r="M917" s="166"/>
      <c r="N917" s="166"/>
      <c r="O917" s="166"/>
      <c r="P917" s="166"/>
      <c r="Q917" s="166"/>
      <c r="R917" s="166"/>
      <c r="S917" s="166"/>
      <c r="T917" s="168"/>
      <c r="U917" s="169"/>
      <c r="V917" s="169"/>
      <c r="W917" s="166"/>
      <c r="X917" s="166"/>
      <c r="Y917" s="166"/>
      <c r="Z917" s="166"/>
      <c r="AA917" s="166"/>
      <c r="AB917" s="166"/>
      <c r="AC917" s="166"/>
      <c r="AD917" s="166"/>
      <c r="AE917" s="166"/>
      <c r="AF917" s="166"/>
      <c r="AG917" s="166"/>
      <c r="AH917" s="166"/>
      <c r="AI917" s="166"/>
      <c r="AJ917" s="166"/>
      <c r="AK917" s="166"/>
      <c r="AL917" s="166"/>
      <c r="AM917" s="166"/>
      <c r="AN917" s="166"/>
      <c r="AO917" s="166"/>
      <c r="AP917" s="166"/>
      <c r="AQ917" s="166"/>
      <c r="AR917" s="166"/>
      <c r="AS917" s="166"/>
      <c r="AT917" s="166"/>
      <c r="AU917" s="166"/>
      <c r="AV917" s="166"/>
      <c r="AW917" s="166"/>
      <c r="AX917" s="166"/>
      <c r="AY917" s="166"/>
      <c r="AZ917" s="166"/>
      <c r="BA917" s="166"/>
      <c r="BB917" s="166"/>
      <c r="BC917" s="166"/>
      <c r="BD917" s="166"/>
      <c r="BE917" s="166"/>
      <c r="BF917" s="166"/>
      <c r="BG917" s="166"/>
      <c r="BH917" s="166"/>
      <c r="BI917" s="166"/>
      <c r="BJ917" s="166"/>
      <c r="BK917" s="166"/>
      <c r="BL917" s="166"/>
      <c r="BM917" s="166"/>
      <c r="BN917" s="166"/>
      <c r="BO917" s="166"/>
      <c r="BP917" s="166"/>
      <c r="BQ917" s="166"/>
      <c r="BR917" s="166"/>
      <c r="BS917" s="166"/>
      <c r="BT917" s="166"/>
      <c r="BU917" s="166"/>
      <c r="BV917" s="166"/>
      <c r="BW917" s="166"/>
      <c r="BX917" s="166"/>
      <c r="BY917" s="166"/>
      <c r="BZ917" s="166"/>
      <c r="CA917" s="166"/>
      <c r="CB917" s="166"/>
      <c r="CC917" s="166"/>
      <c r="CD917" s="166"/>
      <c r="CE917" s="166"/>
      <c r="CF917" s="166"/>
      <c r="CG917" s="166"/>
      <c r="CH917" s="166"/>
      <c r="CI917" s="166"/>
      <c r="CJ917" s="166"/>
      <c r="CK917" s="166"/>
      <c r="CL917" s="166"/>
      <c r="CM917" s="166"/>
      <c r="CN917" s="166"/>
      <c r="CO917" s="166"/>
      <c r="CP917" s="166"/>
      <c r="CQ917" s="166"/>
      <c r="CR917" s="166"/>
      <c r="CS917" s="166"/>
      <c r="CT917" s="166"/>
      <c r="CU917" s="166"/>
      <c r="CV917" s="166"/>
      <c r="CW917" s="166"/>
      <c r="CX917" s="166"/>
      <c r="CY917" s="166"/>
      <c r="CZ917" s="166"/>
    </row>
    <row r="918" spans="1:104" ht="11.25" customHeight="1" x14ac:dyDescent="0.2">
      <c r="A918" s="166"/>
      <c r="B918" s="166"/>
      <c r="C918" s="166"/>
      <c r="D918" s="166"/>
      <c r="E918" s="166"/>
      <c r="F918" s="166"/>
      <c r="G918" s="166"/>
      <c r="H918" s="166"/>
      <c r="I918" s="166"/>
      <c r="J918" s="166"/>
      <c r="K918" s="166"/>
      <c r="L918" s="166"/>
      <c r="M918" s="166"/>
      <c r="N918" s="166"/>
      <c r="O918" s="166"/>
      <c r="P918" s="166"/>
      <c r="Q918" s="166"/>
      <c r="R918" s="166"/>
      <c r="S918" s="166"/>
      <c r="T918" s="168"/>
      <c r="U918" s="169"/>
      <c r="V918" s="169"/>
      <c r="W918" s="166"/>
      <c r="X918" s="166"/>
      <c r="Y918" s="166"/>
      <c r="Z918" s="166"/>
      <c r="AA918" s="166"/>
      <c r="AB918" s="166"/>
      <c r="AC918" s="166"/>
      <c r="AD918" s="166"/>
      <c r="AE918" s="166"/>
      <c r="AF918" s="166"/>
      <c r="AG918" s="166"/>
      <c r="AH918" s="166"/>
      <c r="AI918" s="166"/>
      <c r="AJ918" s="166"/>
      <c r="AK918" s="166"/>
      <c r="AL918" s="166"/>
      <c r="AM918" s="166"/>
      <c r="AN918" s="166"/>
      <c r="AO918" s="166"/>
      <c r="AP918" s="166"/>
      <c r="AQ918" s="166"/>
      <c r="AR918" s="166"/>
      <c r="AS918" s="166"/>
      <c r="AT918" s="166"/>
      <c r="AU918" s="166"/>
      <c r="AV918" s="166"/>
      <c r="AW918" s="166"/>
      <c r="AX918" s="166"/>
      <c r="AY918" s="166"/>
      <c r="AZ918" s="166"/>
      <c r="BA918" s="166"/>
      <c r="BB918" s="166"/>
      <c r="BC918" s="166"/>
      <c r="BD918" s="166"/>
      <c r="BE918" s="166"/>
      <c r="BF918" s="166"/>
      <c r="BG918" s="166"/>
      <c r="BH918" s="166"/>
      <c r="BI918" s="166"/>
      <c r="BJ918" s="166"/>
      <c r="BK918" s="166"/>
      <c r="BL918" s="166"/>
      <c r="BM918" s="166"/>
      <c r="BN918" s="166"/>
      <c r="BO918" s="166"/>
      <c r="BP918" s="166"/>
      <c r="BQ918" s="166"/>
      <c r="BR918" s="166"/>
      <c r="BS918" s="166"/>
      <c r="BT918" s="166"/>
      <c r="BU918" s="166"/>
      <c r="BV918" s="166"/>
      <c r="BW918" s="166"/>
      <c r="BX918" s="166"/>
      <c r="BY918" s="166"/>
      <c r="BZ918" s="166"/>
      <c r="CA918" s="166"/>
      <c r="CB918" s="166"/>
      <c r="CC918" s="166"/>
      <c r="CD918" s="166"/>
      <c r="CE918" s="166"/>
      <c r="CF918" s="166"/>
      <c r="CG918" s="166"/>
      <c r="CH918" s="166"/>
      <c r="CI918" s="166"/>
      <c r="CJ918" s="166"/>
      <c r="CK918" s="166"/>
      <c r="CL918" s="166"/>
      <c r="CM918" s="166"/>
      <c r="CN918" s="166"/>
      <c r="CO918" s="166"/>
      <c r="CP918" s="166"/>
      <c r="CQ918" s="166"/>
      <c r="CR918" s="166"/>
      <c r="CS918" s="166"/>
      <c r="CT918" s="166"/>
      <c r="CU918" s="166"/>
      <c r="CV918" s="166"/>
      <c r="CW918" s="166"/>
      <c r="CX918" s="166"/>
      <c r="CY918" s="166"/>
      <c r="CZ918" s="166"/>
    </row>
    <row r="919" spans="1:104" ht="11.25" customHeight="1" x14ac:dyDescent="0.2">
      <c r="A919" s="166"/>
      <c r="B919" s="166"/>
      <c r="C919" s="166"/>
      <c r="D919" s="166"/>
      <c r="E919" s="166"/>
      <c r="F919" s="166"/>
      <c r="G919" s="166"/>
      <c r="H919" s="166"/>
      <c r="I919" s="166"/>
      <c r="J919" s="166"/>
      <c r="K919" s="166"/>
      <c r="L919" s="166"/>
      <c r="M919" s="166"/>
      <c r="N919" s="166"/>
      <c r="O919" s="166"/>
      <c r="P919" s="166"/>
      <c r="Q919" s="166"/>
      <c r="R919" s="166"/>
      <c r="S919" s="166"/>
      <c r="T919" s="168"/>
      <c r="U919" s="169"/>
      <c r="V919" s="169"/>
      <c r="W919" s="166"/>
      <c r="X919" s="166"/>
      <c r="Y919" s="166"/>
      <c r="Z919" s="166"/>
      <c r="AA919" s="166"/>
      <c r="AB919" s="166"/>
      <c r="AC919" s="166"/>
      <c r="AD919" s="166"/>
      <c r="AE919" s="166"/>
      <c r="AF919" s="166"/>
      <c r="AG919" s="166"/>
      <c r="AH919" s="166"/>
      <c r="AI919" s="166"/>
      <c r="AJ919" s="166"/>
      <c r="AK919" s="166"/>
      <c r="AL919" s="166"/>
      <c r="AM919" s="166"/>
      <c r="AN919" s="166"/>
      <c r="AO919" s="166"/>
      <c r="AP919" s="166"/>
      <c r="AQ919" s="166"/>
      <c r="AR919" s="166"/>
      <c r="AS919" s="166"/>
      <c r="AT919" s="166"/>
      <c r="AU919" s="166"/>
      <c r="AV919" s="166"/>
      <c r="AW919" s="166"/>
      <c r="AX919" s="166"/>
      <c r="AY919" s="166"/>
      <c r="AZ919" s="166"/>
      <c r="BA919" s="166"/>
      <c r="BB919" s="166"/>
      <c r="BC919" s="166"/>
      <c r="BD919" s="166"/>
      <c r="BE919" s="166"/>
      <c r="BF919" s="166"/>
      <c r="BG919" s="166"/>
      <c r="BH919" s="166"/>
      <c r="BI919" s="166"/>
      <c r="BJ919" s="166"/>
      <c r="BK919" s="166"/>
      <c r="BL919" s="166"/>
      <c r="BM919" s="166"/>
      <c r="BN919" s="166"/>
      <c r="BO919" s="166"/>
      <c r="BP919" s="166"/>
      <c r="BQ919" s="166"/>
      <c r="BR919" s="166"/>
      <c r="BS919" s="166"/>
      <c r="BT919" s="166"/>
      <c r="BU919" s="166"/>
      <c r="BV919" s="166"/>
      <c r="BW919" s="166"/>
      <c r="BX919" s="166"/>
      <c r="BY919" s="166"/>
      <c r="BZ919" s="166"/>
      <c r="CA919" s="166"/>
      <c r="CB919" s="166"/>
      <c r="CC919" s="166"/>
      <c r="CD919" s="166"/>
      <c r="CE919" s="166"/>
      <c r="CF919" s="166"/>
      <c r="CG919" s="166"/>
      <c r="CH919" s="166"/>
      <c r="CI919" s="166"/>
      <c r="CJ919" s="166"/>
      <c r="CK919" s="166"/>
      <c r="CL919" s="166"/>
      <c r="CM919" s="166"/>
      <c r="CN919" s="166"/>
      <c r="CO919" s="166"/>
      <c r="CP919" s="166"/>
      <c r="CQ919" s="166"/>
      <c r="CR919" s="166"/>
      <c r="CS919" s="166"/>
      <c r="CT919" s="166"/>
      <c r="CU919" s="166"/>
      <c r="CV919" s="166"/>
      <c r="CW919" s="166"/>
      <c r="CX919" s="166"/>
      <c r="CY919" s="166"/>
      <c r="CZ919" s="166"/>
    </row>
    <row r="920" spans="1:104" ht="11.25" customHeight="1" x14ac:dyDescent="0.2">
      <c r="A920" s="166"/>
      <c r="B920" s="166"/>
      <c r="C920" s="166"/>
      <c r="D920" s="166"/>
      <c r="E920" s="166"/>
      <c r="F920" s="166"/>
      <c r="G920" s="166"/>
      <c r="H920" s="166"/>
      <c r="I920" s="166"/>
      <c r="J920" s="166"/>
      <c r="K920" s="166"/>
      <c r="L920" s="166"/>
      <c r="M920" s="166"/>
      <c r="N920" s="166"/>
      <c r="O920" s="166"/>
      <c r="P920" s="166"/>
      <c r="Q920" s="166"/>
      <c r="R920" s="166"/>
      <c r="S920" s="166"/>
      <c r="T920" s="168"/>
      <c r="U920" s="169"/>
      <c r="V920" s="169"/>
      <c r="W920" s="166"/>
      <c r="X920" s="166"/>
      <c r="Y920" s="166"/>
      <c r="Z920" s="166"/>
      <c r="AA920" s="166"/>
      <c r="AB920" s="166"/>
      <c r="AC920" s="166"/>
      <c r="AD920" s="166"/>
      <c r="AE920" s="166"/>
      <c r="AF920" s="166"/>
      <c r="AG920" s="166"/>
      <c r="AH920" s="166"/>
      <c r="AI920" s="166"/>
      <c r="AJ920" s="166"/>
      <c r="AK920" s="166"/>
      <c r="AL920" s="166"/>
      <c r="AM920" s="166"/>
      <c r="AN920" s="166"/>
      <c r="AO920" s="166"/>
      <c r="AP920" s="166"/>
      <c r="AQ920" s="166"/>
      <c r="AR920" s="166"/>
      <c r="AS920" s="166"/>
      <c r="AT920" s="166"/>
      <c r="AU920" s="166"/>
      <c r="AV920" s="166"/>
      <c r="AW920" s="166"/>
      <c r="AX920" s="166"/>
      <c r="AY920" s="166"/>
      <c r="AZ920" s="166"/>
      <c r="BA920" s="166"/>
      <c r="BB920" s="166"/>
      <c r="BC920" s="166"/>
      <c r="BD920" s="166"/>
      <c r="BE920" s="166"/>
      <c r="BF920" s="166"/>
      <c r="BG920" s="166"/>
      <c r="BH920" s="166"/>
      <c r="BI920" s="166"/>
      <c r="BJ920" s="166"/>
      <c r="BK920" s="166"/>
      <c r="BL920" s="166"/>
      <c r="BM920" s="166"/>
      <c r="BN920" s="166"/>
      <c r="BO920" s="166"/>
      <c r="BP920" s="166"/>
      <c r="BQ920" s="166"/>
      <c r="BR920" s="166"/>
      <c r="BS920" s="166"/>
      <c r="BT920" s="166"/>
      <c r="BU920" s="166"/>
      <c r="BV920" s="166"/>
      <c r="BW920" s="166"/>
      <c r="BX920" s="166"/>
      <c r="BY920" s="166"/>
      <c r="BZ920" s="166"/>
      <c r="CA920" s="166"/>
      <c r="CB920" s="166"/>
      <c r="CC920" s="166"/>
      <c r="CD920" s="166"/>
      <c r="CE920" s="166"/>
      <c r="CF920" s="166"/>
      <c r="CG920" s="166"/>
      <c r="CH920" s="166"/>
      <c r="CI920" s="166"/>
      <c r="CJ920" s="166"/>
      <c r="CK920" s="166"/>
      <c r="CL920" s="166"/>
      <c r="CM920" s="166"/>
      <c r="CN920" s="166"/>
      <c r="CO920" s="166"/>
      <c r="CP920" s="166"/>
      <c r="CQ920" s="166"/>
      <c r="CR920" s="166"/>
      <c r="CS920" s="166"/>
      <c r="CT920" s="166"/>
      <c r="CU920" s="166"/>
      <c r="CV920" s="166"/>
      <c r="CW920" s="166"/>
      <c r="CX920" s="166"/>
      <c r="CY920" s="166"/>
      <c r="CZ920" s="166"/>
    </row>
    <row r="921" spans="1:104" ht="11.25" customHeight="1" x14ac:dyDescent="0.2">
      <c r="A921" s="166"/>
      <c r="B921" s="166"/>
      <c r="C921" s="166"/>
      <c r="D921" s="166"/>
      <c r="E921" s="166"/>
      <c r="F921" s="166"/>
      <c r="G921" s="166"/>
      <c r="H921" s="166"/>
      <c r="I921" s="166"/>
      <c r="J921" s="166"/>
      <c r="K921" s="166"/>
      <c r="L921" s="166"/>
      <c r="M921" s="166"/>
      <c r="N921" s="166"/>
      <c r="O921" s="166"/>
      <c r="P921" s="166"/>
      <c r="Q921" s="166"/>
      <c r="R921" s="166"/>
      <c r="S921" s="166"/>
      <c r="T921" s="168"/>
      <c r="U921" s="169"/>
      <c r="V921" s="169"/>
      <c r="W921" s="166"/>
      <c r="X921" s="166"/>
      <c r="Y921" s="166"/>
      <c r="Z921" s="166"/>
      <c r="AA921" s="166"/>
      <c r="AB921" s="166"/>
      <c r="AC921" s="166"/>
      <c r="AD921" s="166"/>
      <c r="AE921" s="166"/>
      <c r="AF921" s="166"/>
      <c r="AG921" s="166"/>
      <c r="AH921" s="166"/>
      <c r="AI921" s="166"/>
      <c r="AJ921" s="166"/>
      <c r="AK921" s="166"/>
      <c r="AL921" s="166"/>
      <c r="AM921" s="166"/>
      <c r="AN921" s="166"/>
      <c r="AO921" s="166"/>
      <c r="AP921" s="166"/>
      <c r="AQ921" s="166"/>
      <c r="AR921" s="166"/>
      <c r="AS921" s="166"/>
      <c r="AT921" s="166"/>
      <c r="AU921" s="166"/>
      <c r="AV921" s="166"/>
      <c r="AW921" s="166"/>
      <c r="AX921" s="166"/>
      <c r="AY921" s="166"/>
      <c r="AZ921" s="166"/>
      <c r="BA921" s="166"/>
      <c r="BB921" s="166"/>
      <c r="BC921" s="166"/>
      <c r="BD921" s="166"/>
      <c r="BE921" s="166"/>
      <c r="BF921" s="166"/>
      <c r="BG921" s="166"/>
      <c r="BH921" s="166"/>
      <c r="BI921" s="166"/>
      <c r="BJ921" s="166"/>
      <c r="BK921" s="166"/>
      <c r="BL921" s="166"/>
      <c r="BM921" s="166"/>
      <c r="BN921" s="166"/>
      <c r="BO921" s="166"/>
      <c r="BP921" s="166"/>
      <c r="BQ921" s="166"/>
      <c r="BR921" s="166"/>
      <c r="BS921" s="166"/>
      <c r="BT921" s="166"/>
      <c r="BU921" s="166"/>
      <c r="BV921" s="166"/>
      <c r="BW921" s="166"/>
      <c r="BX921" s="166"/>
      <c r="BY921" s="166"/>
      <c r="BZ921" s="166"/>
      <c r="CA921" s="166"/>
      <c r="CB921" s="166"/>
      <c r="CC921" s="166"/>
      <c r="CD921" s="166"/>
      <c r="CE921" s="166"/>
      <c r="CF921" s="166"/>
      <c r="CG921" s="166"/>
      <c r="CH921" s="166"/>
      <c r="CI921" s="166"/>
      <c r="CJ921" s="166"/>
      <c r="CK921" s="166"/>
      <c r="CL921" s="166"/>
      <c r="CM921" s="166"/>
      <c r="CN921" s="166"/>
      <c r="CO921" s="166"/>
      <c r="CP921" s="166"/>
      <c r="CQ921" s="166"/>
      <c r="CR921" s="166"/>
      <c r="CS921" s="166"/>
      <c r="CT921" s="166"/>
      <c r="CU921" s="166"/>
      <c r="CV921" s="166"/>
      <c r="CW921" s="166"/>
      <c r="CX921" s="166"/>
      <c r="CY921" s="166"/>
      <c r="CZ921" s="166"/>
    </row>
    <row r="922" spans="1:104" ht="11.25" customHeight="1" x14ac:dyDescent="0.2">
      <c r="A922" s="166"/>
      <c r="B922" s="166"/>
      <c r="C922" s="166"/>
      <c r="D922" s="166"/>
      <c r="E922" s="166"/>
      <c r="F922" s="166"/>
      <c r="G922" s="166"/>
      <c r="H922" s="166"/>
      <c r="I922" s="166"/>
      <c r="J922" s="166"/>
      <c r="K922" s="166"/>
      <c r="L922" s="166"/>
      <c r="M922" s="166"/>
      <c r="N922" s="166"/>
      <c r="O922" s="166"/>
      <c r="P922" s="166"/>
      <c r="Q922" s="166"/>
      <c r="R922" s="166"/>
      <c r="S922" s="166"/>
      <c r="T922" s="168"/>
      <c r="U922" s="169"/>
      <c r="V922" s="169"/>
      <c r="W922" s="166"/>
      <c r="X922" s="166"/>
      <c r="Y922" s="166"/>
      <c r="Z922" s="166"/>
      <c r="AA922" s="166"/>
      <c r="AB922" s="166"/>
      <c r="AC922" s="166"/>
      <c r="AD922" s="166"/>
      <c r="AE922" s="166"/>
      <c r="AF922" s="166"/>
      <c r="AG922" s="166"/>
      <c r="AH922" s="166"/>
      <c r="AI922" s="166"/>
      <c r="AJ922" s="166"/>
      <c r="AK922" s="166"/>
      <c r="AL922" s="166"/>
      <c r="AM922" s="166"/>
      <c r="AN922" s="166"/>
      <c r="AO922" s="166"/>
      <c r="AP922" s="166"/>
      <c r="AQ922" s="166"/>
      <c r="AR922" s="166"/>
      <c r="AS922" s="166"/>
      <c r="AT922" s="166"/>
      <c r="AU922" s="166"/>
      <c r="AV922" s="166"/>
      <c r="AW922" s="166"/>
      <c r="AX922" s="166"/>
      <c r="AY922" s="166"/>
      <c r="AZ922" s="166"/>
      <c r="BA922" s="166"/>
      <c r="BB922" s="166"/>
      <c r="BC922" s="166"/>
      <c r="BD922" s="166"/>
      <c r="BE922" s="166"/>
      <c r="BF922" s="166"/>
      <c r="BG922" s="166"/>
      <c r="BH922" s="166"/>
      <c r="BI922" s="166"/>
      <c r="BJ922" s="166"/>
      <c r="BK922" s="166"/>
      <c r="BL922" s="166"/>
      <c r="BM922" s="166"/>
      <c r="BN922" s="166"/>
      <c r="BO922" s="166"/>
      <c r="BP922" s="166"/>
      <c r="BQ922" s="166"/>
      <c r="BR922" s="166"/>
      <c r="BS922" s="166"/>
      <c r="BT922" s="166"/>
      <c r="BU922" s="166"/>
      <c r="BV922" s="166"/>
      <c r="BW922" s="166"/>
      <c r="BX922" s="166"/>
      <c r="BY922" s="166"/>
      <c r="BZ922" s="166"/>
      <c r="CA922" s="166"/>
      <c r="CB922" s="166"/>
      <c r="CC922" s="166"/>
      <c r="CD922" s="166"/>
      <c r="CE922" s="166"/>
      <c r="CF922" s="166"/>
      <c r="CG922" s="166"/>
      <c r="CH922" s="166"/>
      <c r="CI922" s="166"/>
      <c r="CJ922" s="166"/>
      <c r="CK922" s="166"/>
      <c r="CL922" s="166"/>
      <c r="CM922" s="166"/>
      <c r="CN922" s="166"/>
      <c r="CO922" s="166"/>
      <c r="CP922" s="166"/>
      <c r="CQ922" s="166"/>
      <c r="CR922" s="166"/>
      <c r="CS922" s="166"/>
      <c r="CT922" s="166"/>
      <c r="CU922" s="166"/>
      <c r="CV922" s="166"/>
      <c r="CW922" s="166"/>
      <c r="CX922" s="166"/>
      <c r="CY922" s="166"/>
      <c r="CZ922" s="166"/>
    </row>
    <row r="923" spans="1:104" ht="11.25" customHeight="1" x14ac:dyDescent="0.2">
      <c r="A923" s="166"/>
      <c r="B923" s="166"/>
      <c r="C923" s="166"/>
      <c r="D923" s="166"/>
      <c r="E923" s="166"/>
      <c r="F923" s="166"/>
      <c r="G923" s="166"/>
      <c r="H923" s="166"/>
      <c r="I923" s="166"/>
      <c r="J923" s="166"/>
      <c r="K923" s="166"/>
      <c r="L923" s="166"/>
      <c r="M923" s="166"/>
      <c r="N923" s="166"/>
      <c r="O923" s="166"/>
      <c r="P923" s="166"/>
      <c r="Q923" s="166"/>
      <c r="R923" s="166"/>
      <c r="S923" s="166"/>
      <c r="T923" s="168"/>
      <c r="U923" s="169"/>
      <c r="V923" s="169"/>
      <c r="W923" s="166"/>
      <c r="X923" s="166"/>
      <c r="Y923" s="166"/>
      <c r="Z923" s="166"/>
      <c r="AA923" s="166"/>
      <c r="AB923" s="166"/>
      <c r="AC923" s="166"/>
      <c r="AD923" s="166"/>
      <c r="AE923" s="166"/>
      <c r="AF923" s="166"/>
      <c r="AG923" s="166"/>
      <c r="AH923" s="166"/>
      <c r="AI923" s="166"/>
      <c r="AJ923" s="166"/>
      <c r="AK923" s="166"/>
      <c r="AL923" s="166"/>
      <c r="AM923" s="166"/>
      <c r="AN923" s="166"/>
      <c r="AO923" s="166"/>
      <c r="AP923" s="166"/>
      <c r="AQ923" s="166"/>
      <c r="AR923" s="166"/>
      <c r="AS923" s="166"/>
      <c r="AT923" s="166"/>
      <c r="AU923" s="166"/>
      <c r="AV923" s="166"/>
      <c r="AW923" s="166"/>
      <c r="AX923" s="166"/>
      <c r="AY923" s="166"/>
      <c r="AZ923" s="166"/>
      <c r="BA923" s="166"/>
      <c r="BB923" s="166"/>
      <c r="BC923" s="166"/>
      <c r="BD923" s="166"/>
      <c r="BE923" s="166"/>
      <c r="BF923" s="166"/>
      <c r="BG923" s="166"/>
      <c r="BH923" s="166"/>
      <c r="BI923" s="166"/>
      <c r="BJ923" s="166"/>
      <c r="BK923" s="166"/>
      <c r="BL923" s="166"/>
      <c r="BM923" s="166"/>
      <c r="BN923" s="166"/>
      <c r="BO923" s="166"/>
      <c r="BP923" s="166"/>
      <c r="BQ923" s="166"/>
      <c r="BR923" s="166"/>
      <c r="BS923" s="166"/>
      <c r="BT923" s="166"/>
      <c r="BU923" s="166"/>
      <c r="BV923" s="166"/>
      <c r="BW923" s="166"/>
      <c r="BX923" s="166"/>
      <c r="BY923" s="166"/>
      <c r="BZ923" s="166"/>
      <c r="CA923" s="166"/>
      <c r="CB923" s="166"/>
      <c r="CC923" s="166"/>
      <c r="CD923" s="166"/>
      <c r="CE923" s="166"/>
      <c r="CF923" s="166"/>
      <c r="CG923" s="166"/>
      <c r="CH923" s="166"/>
      <c r="CI923" s="166"/>
      <c r="CJ923" s="166"/>
      <c r="CK923" s="166"/>
      <c r="CL923" s="166"/>
      <c r="CM923" s="166"/>
      <c r="CN923" s="166"/>
      <c r="CO923" s="166"/>
      <c r="CP923" s="166"/>
      <c r="CQ923" s="166"/>
      <c r="CR923" s="166"/>
      <c r="CS923" s="166"/>
      <c r="CT923" s="166"/>
      <c r="CU923" s="166"/>
      <c r="CV923" s="166"/>
      <c r="CW923" s="166"/>
      <c r="CX923" s="166"/>
      <c r="CY923" s="166"/>
      <c r="CZ923" s="166"/>
    </row>
    <row r="924" spans="1:104" ht="11.25" customHeight="1" x14ac:dyDescent="0.2">
      <c r="A924" s="166"/>
      <c r="B924" s="166"/>
      <c r="C924" s="166"/>
      <c r="D924" s="166"/>
      <c r="E924" s="166"/>
      <c r="F924" s="166"/>
      <c r="G924" s="166"/>
      <c r="H924" s="166"/>
      <c r="I924" s="166"/>
      <c r="J924" s="166"/>
      <c r="K924" s="166"/>
      <c r="L924" s="166"/>
      <c r="M924" s="166"/>
      <c r="N924" s="166"/>
      <c r="O924" s="166"/>
      <c r="P924" s="166"/>
      <c r="Q924" s="166"/>
      <c r="R924" s="166"/>
      <c r="S924" s="166"/>
      <c r="T924" s="168"/>
      <c r="U924" s="169"/>
      <c r="V924" s="169"/>
      <c r="W924" s="166"/>
      <c r="X924" s="166"/>
      <c r="Y924" s="166"/>
      <c r="Z924" s="166"/>
      <c r="AA924" s="166"/>
      <c r="AB924" s="166"/>
      <c r="AC924" s="166"/>
      <c r="AD924" s="166"/>
      <c r="AE924" s="166"/>
      <c r="AF924" s="166"/>
      <c r="AG924" s="166"/>
      <c r="AH924" s="166"/>
      <c r="AI924" s="166"/>
      <c r="AJ924" s="166"/>
      <c r="AK924" s="166"/>
      <c r="AL924" s="166"/>
      <c r="AM924" s="166"/>
      <c r="AN924" s="166"/>
      <c r="AO924" s="166"/>
      <c r="AP924" s="166"/>
      <c r="AQ924" s="166"/>
      <c r="AR924" s="166"/>
      <c r="AS924" s="166"/>
      <c r="AT924" s="166"/>
      <c r="AU924" s="166"/>
      <c r="AV924" s="166"/>
      <c r="AW924" s="166"/>
      <c r="AX924" s="166"/>
      <c r="AY924" s="166"/>
      <c r="AZ924" s="166"/>
      <c r="BA924" s="166"/>
      <c r="BB924" s="166"/>
      <c r="BC924" s="166"/>
      <c r="BD924" s="166"/>
      <c r="BE924" s="166"/>
      <c r="BF924" s="166"/>
      <c r="BG924" s="166"/>
      <c r="BH924" s="166"/>
      <c r="BI924" s="166"/>
      <c r="BJ924" s="166"/>
      <c r="BK924" s="166"/>
      <c r="BL924" s="166"/>
      <c r="BM924" s="166"/>
      <c r="BN924" s="166"/>
      <c r="BO924" s="166"/>
      <c r="BP924" s="166"/>
      <c r="BQ924" s="166"/>
      <c r="BR924" s="166"/>
      <c r="BS924" s="166"/>
      <c r="BT924" s="166"/>
      <c r="BU924" s="166"/>
      <c r="BV924" s="166"/>
      <c r="BW924" s="166"/>
      <c r="BX924" s="166"/>
      <c r="BY924" s="166"/>
      <c r="BZ924" s="166"/>
      <c r="CA924" s="166"/>
      <c r="CB924" s="166"/>
      <c r="CC924" s="166"/>
      <c r="CD924" s="166"/>
      <c r="CE924" s="166"/>
      <c r="CF924" s="166"/>
      <c r="CG924" s="166"/>
      <c r="CH924" s="166"/>
      <c r="CI924" s="166"/>
      <c r="CJ924" s="166"/>
      <c r="CK924" s="166"/>
      <c r="CL924" s="166"/>
      <c r="CM924" s="166"/>
      <c r="CN924" s="166"/>
      <c r="CO924" s="166"/>
      <c r="CP924" s="166"/>
      <c r="CQ924" s="166"/>
      <c r="CR924" s="166"/>
      <c r="CS924" s="166"/>
      <c r="CT924" s="166"/>
      <c r="CU924" s="166"/>
      <c r="CV924" s="166"/>
      <c r="CW924" s="166"/>
      <c r="CX924" s="166"/>
      <c r="CY924" s="166"/>
      <c r="CZ924" s="166"/>
    </row>
    <row r="925" spans="1:104" ht="11.25" customHeight="1" x14ac:dyDescent="0.2">
      <c r="A925" s="166"/>
      <c r="B925" s="166"/>
      <c r="C925" s="166"/>
      <c r="D925" s="166"/>
      <c r="E925" s="166"/>
      <c r="F925" s="166"/>
      <c r="G925" s="166"/>
      <c r="H925" s="166"/>
      <c r="I925" s="166"/>
      <c r="J925" s="166"/>
      <c r="K925" s="166"/>
      <c r="L925" s="166"/>
      <c r="M925" s="166"/>
      <c r="N925" s="166"/>
      <c r="O925" s="166"/>
      <c r="P925" s="166"/>
      <c r="Q925" s="166"/>
      <c r="R925" s="166"/>
      <c r="S925" s="166"/>
      <c r="T925" s="168"/>
      <c r="U925" s="169"/>
      <c r="V925" s="169"/>
      <c r="W925" s="166"/>
      <c r="X925" s="166"/>
      <c r="Y925" s="166"/>
      <c r="Z925" s="166"/>
      <c r="AA925" s="166"/>
      <c r="AB925" s="166"/>
      <c r="AC925" s="166"/>
      <c r="AD925" s="166"/>
      <c r="AE925" s="166"/>
      <c r="AF925" s="166"/>
      <c r="AG925" s="166"/>
      <c r="AH925" s="166"/>
      <c r="AI925" s="166"/>
      <c r="AJ925" s="166"/>
      <c r="AK925" s="166"/>
      <c r="AL925" s="166"/>
      <c r="AM925" s="166"/>
      <c r="AN925" s="166"/>
      <c r="AO925" s="166"/>
      <c r="AP925" s="166"/>
      <c r="AQ925" s="166"/>
      <c r="AR925" s="166"/>
      <c r="AS925" s="166"/>
      <c r="AT925" s="166"/>
      <c r="AU925" s="166"/>
      <c r="AV925" s="166"/>
      <c r="AW925" s="166"/>
      <c r="AX925" s="166"/>
      <c r="AY925" s="166"/>
      <c r="AZ925" s="166"/>
      <c r="BA925" s="166"/>
      <c r="BB925" s="166"/>
      <c r="BC925" s="166"/>
      <c r="BD925" s="166"/>
      <c r="BE925" s="166"/>
      <c r="BF925" s="166"/>
      <c r="BG925" s="166"/>
      <c r="BH925" s="166"/>
      <c r="BI925" s="166"/>
      <c r="BJ925" s="166"/>
      <c r="BK925" s="166"/>
      <c r="BL925" s="166"/>
      <c r="BM925" s="166"/>
      <c r="BN925" s="166"/>
      <c r="BO925" s="166"/>
      <c r="BP925" s="166"/>
      <c r="BQ925" s="166"/>
      <c r="BR925" s="166"/>
      <c r="BS925" s="166"/>
      <c r="BT925" s="166"/>
      <c r="BU925" s="166"/>
      <c r="BV925" s="166"/>
      <c r="BW925" s="166"/>
      <c r="BX925" s="166"/>
      <c r="BY925" s="166"/>
      <c r="BZ925" s="166"/>
      <c r="CA925" s="166"/>
      <c r="CB925" s="166"/>
      <c r="CC925" s="166"/>
      <c r="CD925" s="166"/>
      <c r="CE925" s="166"/>
      <c r="CF925" s="166"/>
      <c r="CG925" s="166"/>
      <c r="CH925" s="166"/>
      <c r="CI925" s="166"/>
      <c r="CJ925" s="166"/>
      <c r="CK925" s="166"/>
      <c r="CL925" s="166"/>
      <c r="CM925" s="166"/>
      <c r="CN925" s="166"/>
      <c r="CO925" s="166"/>
      <c r="CP925" s="166"/>
      <c r="CQ925" s="166"/>
      <c r="CR925" s="166"/>
      <c r="CS925" s="166"/>
      <c r="CT925" s="166"/>
      <c r="CU925" s="166"/>
      <c r="CV925" s="166"/>
      <c r="CW925" s="166"/>
      <c r="CX925" s="166"/>
      <c r="CY925" s="166"/>
      <c r="CZ925" s="166"/>
    </row>
    <row r="926" spans="1:104" ht="11.25" customHeight="1" x14ac:dyDescent="0.2">
      <c r="A926" s="166"/>
      <c r="B926" s="166"/>
      <c r="C926" s="166"/>
      <c r="D926" s="166"/>
      <c r="E926" s="166"/>
      <c r="F926" s="166"/>
      <c r="G926" s="166"/>
      <c r="H926" s="166"/>
      <c r="I926" s="166"/>
      <c r="J926" s="166"/>
      <c r="K926" s="166"/>
      <c r="L926" s="166"/>
      <c r="M926" s="166"/>
      <c r="N926" s="166"/>
      <c r="O926" s="166"/>
      <c r="P926" s="166"/>
      <c r="Q926" s="166"/>
      <c r="R926" s="166"/>
      <c r="S926" s="166"/>
      <c r="T926" s="168"/>
      <c r="U926" s="169"/>
      <c r="V926" s="169"/>
      <c r="W926" s="166"/>
      <c r="X926" s="166"/>
      <c r="Y926" s="166"/>
      <c r="Z926" s="166"/>
      <c r="AA926" s="166"/>
      <c r="AB926" s="166"/>
      <c r="AC926" s="166"/>
      <c r="AD926" s="166"/>
      <c r="AE926" s="166"/>
      <c r="AF926" s="166"/>
      <c r="AG926" s="166"/>
      <c r="AH926" s="166"/>
      <c r="AI926" s="166"/>
      <c r="AJ926" s="166"/>
      <c r="AK926" s="166"/>
      <c r="AL926" s="166"/>
      <c r="AM926" s="166"/>
      <c r="AN926" s="166"/>
      <c r="AO926" s="166"/>
      <c r="AP926" s="166"/>
      <c r="AQ926" s="166"/>
      <c r="AR926" s="166"/>
      <c r="AS926" s="166"/>
      <c r="AT926" s="166"/>
      <c r="AU926" s="166"/>
      <c r="AV926" s="166"/>
      <c r="AW926" s="166"/>
      <c r="AX926" s="166"/>
      <c r="AY926" s="166"/>
      <c r="AZ926" s="166"/>
      <c r="BA926" s="166"/>
      <c r="BB926" s="166"/>
      <c r="BC926" s="166"/>
      <c r="BD926" s="166"/>
      <c r="BE926" s="166"/>
      <c r="BF926" s="166"/>
      <c r="BG926" s="166"/>
      <c r="BH926" s="166"/>
      <c r="BI926" s="166"/>
      <c r="BJ926" s="166"/>
      <c r="BK926" s="166"/>
      <c r="BL926" s="166"/>
      <c r="BM926" s="166"/>
      <c r="BN926" s="166"/>
      <c r="BO926" s="166"/>
      <c r="BP926" s="166"/>
      <c r="BQ926" s="166"/>
      <c r="BR926" s="166"/>
      <c r="BS926" s="166"/>
      <c r="BT926" s="166"/>
      <c r="BU926" s="166"/>
      <c r="BV926" s="166"/>
      <c r="BW926" s="166"/>
      <c r="BX926" s="166"/>
      <c r="BY926" s="166"/>
      <c r="BZ926" s="166"/>
      <c r="CA926" s="166"/>
      <c r="CB926" s="166"/>
      <c r="CC926" s="166"/>
      <c r="CD926" s="166"/>
      <c r="CE926" s="166"/>
      <c r="CF926" s="166"/>
      <c r="CG926" s="166"/>
      <c r="CH926" s="166"/>
      <c r="CI926" s="166"/>
      <c r="CJ926" s="166"/>
      <c r="CK926" s="166"/>
      <c r="CL926" s="166"/>
      <c r="CM926" s="166"/>
      <c r="CN926" s="166"/>
      <c r="CO926" s="166"/>
      <c r="CP926" s="166"/>
      <c r="CQ926" s="166"/>
      <c r="CR926" s="166"/>
      <c r="CS926" s="166"/>
      <c r="CT926" s="166"/>
      <c r="CU926" s="166"/>
      <c r="CV926" s="166"/>
      <c r="CW926" s="166"/>
      <c r="CX926" s="166"/>
      <c r="CY926" s="166"/>
      <c r="CZ926" s="166"/>
    </row>
    <row r="927" spans="1:104" ht="11.25" customHeight="1" x14ac:dyDescent="0.2">
      <c r="A927" s="166"/>
      <c r="B927" s="166"/>
      <c r="C927" s="166"/>
      <c r="D927" s="166"/>
      <c r="E927" s="166"/>
      <c r="F927" s="166"/>
      <c r="G927" s="166"/>
      <c r="H927" s="166"/>
      <c r="I927" s="166"/>
      <c r="J927" s="166"/>
      <c r="K927" s="166"/>
      <c r="L927" s="166"/>
      <c r="M927" s="166"/>
      <c r="N927" s="166"/>
      <c r="O927" s="166"/>
      <c r="P927" s="166"/>
      <c r="Q927" s="166"/>
      <c r="R927" s="166"/>
      <c r="S927" s="166"/>
      <c r="T927" s="168"/>
      <c r="U927" s="169"/>
      <c r="V927" s="169"/>
      <c r="W927" s="166"/>
      <c r="X927" s="166"/>
      <c r="Y927" s="166"/>
      <c r="Z927" s="166"/>
      <c r="AA927" s="166"/>
      <c r="AB927" s="166"/>
      <c r="AC927" s="166"/>
      <c r="AD927" s="166"/>
      <c r="AE927" s="166"/>
      <c r="AF927" s="166"/>
      <c r="AG927" s="166"/>
      <c r="AH927" s="166"/>
      <c r="AI927" s="166"/>
      <c r="AJ927" s="166"/>
      <c r="AK927" s="166"/>
      <c r="AL927" s="166"/>
      <c r="AM927" s="166"/>
      <c r="AN927" s="166"/>
      <c r="AO927" s="166"/>
      <c r="AP927" s="166"/>
      <c r="AQ927" s="166"/>
      <c r="AR927" s="166"/>
      <c r="AS927" s="166"/>
      <c r="AT927" s="166"/>
      <c r="AU927" s="166"/>
      <c r="AV927" s="166"/>
      <c r="AW927" s="166"/>
      <c r="AX927" s="166"/>
      <c r="AY927" s="166"/>
      <c r="AZ927" s="166"/>
      <c r="BA927" s="166"/>
      <c r="BB927" s="166"/>
      <c r="BC927" s="166"/>
      <c r="BD927" s="166"/>
      <c r="BE927" s="166"/>
      <c r="BF927" s="166"/>
      <c r="BG927" s="166"/>
      <c r="BH927" s="166"/>
      <c r="BI927" s="166"/>
      <c r="BJ927" s="166"/>
      <c r="BK927" s="166"/>
      <c r="BL927" s="166"/>
      <c r="BM927" s="166"/>
      <c r="BN927" s="166"/>
      <c r="BO927" s="166"/>
      <c r="BP927" s="166"/>
      <c r="BQ927" s="166"/>
      <c r="BR927" s="166"/>
      <c r="BS927" s="166"/>
      <c r="BT927" s="166"/>
      <c r="BU927" s="166"/>
      <c r="BV927" s="166"/>
      <c r="BW927" s="166"/>
      <c r="BX927" s="166"/>
      <c r="BY927" s="166"/>
      <c r="BZ927" s="166"/>
      <c r="CA927" s="166"/>
      <c r="CB927" s="166"/>
      <c r="CC927" s="166"/>
      <c r="CD927" s="166"/>
      <c r="CE927" s="166"/>
      <c r="CF927" s="166"/>
      <c r="CG927" s="166"/>
      <c r="CH927" s="166"/>
      <c r="CI927" s="166"/>
      <c r="CJ927" s="166"/>
      <c r="CK927" s="166"/>
      <c r="CL927" s="166"/>
      <c r="CM927" s="166"/>
      <c r="CN927" s="166"/>
      <c r="CO927" s="166"/>
      <c r="CP927" s="166"/>
      <c r="CQ927" s="166"/>
      <c r="CR927" s="166"/>
      <c r="CS927" s="166"/>
      <c r="CT927" s="166"/>
      <c r="CU927" s="166"/>
      <c r="CV927" s="166"/>
      <c r="CW927" s="166"/>
      <c r="CX927" s="166"/>
      <c r="CY927" s="166"/>
      <c r="CZ927" s="166"/>
    </row>
    <row r="928" spans="1:104" ht="11.25" customHeight="1" x14ac:dyDescent="0.2">
      <c r="A928" s="166"/>
      <c r="B928" s="166"/>
      <c r="C928" s="166"/>
      <c r="D928" s="166"/>
      <c r="E928" s="166"/>
      <c r="F928" s="166"/>
      <c r="G928" s="166"/>
      <c r="H928" s="166"/>
      <c r="I928" s="166"/>
      <c r="J928" s="166"/>
      <c r="K928" s="166"/>
      <c r="L928" s="166"/>
      <c r="M928" s="166"/>
      <c r="N928" s="166"/>
      <c r="O928" s="166"/>
      <c r="P928" s="166"/>
      <c r="Q928" s="166"/>
      <c r="R928" s="166"/>
      <c r="S928" s="166"/>
      <c r="T928" s="168"/>
      <c r="U928" s="169"/>
      <c r="V928" s="169"/>
      <c r="W928" s="166"/>
      <c r="X928" s="166"/>
      <c r="Y928" s="166"/>
      <c r="Z928" s="166"/>
      <c r="AA928" s="166"/>
      <c r="AB928" s="166"/>
      <c r="AC928" s="166"/>
      <c r="AD928" s="166"/>
      <c r="AE928" s="166"/>
      <c r="AF928" s="166"/>
      <c r="AG928" s="166"/>
      <c r="AH928" s="166"/>
      <c r="AI928" s="166"/>
      <c r="AJ928" s="166"/>
      <c r="AK928" s="166"/>
      <c r="AL928" s="166"/>
      <c r="AM928" s="166"/>
      <c r="AN928" s="166"/>
      <c r="AO928" s="166"/>
      <c r="AP928" s="166"/>
      <c r="AQ928" s="166"/>
      <c r="AR928" s="166"/>
      <c r="AS928" s="166"/>
      <c r="AT928" s="166"/>
      <c r="AU928" s="166"/>
      <c r="AV928" s="166"/>
      <c r="AW928" s="166"/>
      <c r="AX928" s="166"/>
      <c r="AY928" s="166"/>
      <c r="AZ928" s="166"/>
      <c r="BA928" s="166"/>
      <c r="BB928" s="166"/>
      <c r="BC928" s="166"/>
      <c r="BD928" s="166"/>
      <c r="BE928" s="166"/>
      <c r="BF928" s="166"/>
      <c r="BG928" s="166"/>
      <c r="BH928" s="166"/>
      <c r="BI928" s="166"/>
      <c r="BJ928" s="166"/>
      <c r="BK928" s="166"/>
      <c r="BL928" s="166"/>
      <c r="BM928" s="166"/>
      <c r="BN928" s="166"/>
      <c r="BO928" s="166"/>
      <c r="BP928" s="166"/>
      <c r="BQ928" s="166"/>
      <c r="BR928" s="166"/>
      <c r="BS928" s="166"/>
      <c r="BT928" s="166"/>
      <c r="BU928" s="166"/>
      <c r="BV928" s="166"/>
      <c r="BW928" s="166"/>
      <c r="BX928" s="166"/>
      <c r="BY928" s="166"/>
      <c r="BZ928" s="166"/>
      <c r="CA928" s="166"/>
      <c r="CB928" s="166"/>
      <c r="CC928" s="166"/>
      <c r="CD928" s="166"/>
      <c r="CE928" s="166"/>
      <c r="CF928" s="166"/>
      <c r="CG928" s="166"/>
      <c r="CH928" s="166"/>
      <c r="CI928" s="166"/>
      <c r="CJ928" s="166"/>
      <c r="CK928" s="166"/>
      <c r="CL928" s="166"/>
      <c r="CM928" s="166"/>
      <c r="CN928" s="166"/>
      <c r="CO928" s="166"/>
      <c r="CP928" s="166"/>
      <c r="CQ928" s="166"/>
      <c r="CR928" s="166"/>
      <c r="CS928" s="166"/>
      <c r="CT928" s="166"/>
      <c r="CU928" s="166"/>
      <c r="CV928" s="166"/>
      <c r="CW928" s="166"/>
      <c r="CX928" s="166"/>
      <c r="CY928" s="166"/>
      <c r="CZ928" s="166"/>
    </row>
    <row r="929" spans="1:104" ht="11.25" customHeight="1" x14ac:dyDescent="0.2">
      <c r="A929" s="166"/>
      <c r="B929" s="166"/>
      <c r="C929" s="166"/>
      <c r="D929" s="166"/>
      <c r="E929" s="166"/>
      <c r="F929" s="166"/>
      <c r="G929" s="166"/>
      <c r="H929" s="166"/>
      <c r="I929" s="166"/>
      <c r="J929" s="166"/>
      <c r="K929" s="166"/>
      <c r="L929" s="166"/>
      <c r="M929" s="166"/>
      <c r="N929" s="166"/>
      <c r="O929" s="166"/>
      <c r="P929" s="166"/>
      <c r="Q929" s="166"/>
      <c r="R929" s="166"/>
      <c r="S929" s="166"/>
      <c r="T929" s="168"/>
      <c r="U929" s="169"/>
      <c r="V929" s="169"/>
      <c r="W929" s="166"/>
      <c r="X929" s="166"/>
      <c r="Y929" s="166"/>
      <c r="Z929" s="166"/>
      <c r="AA929" s="166"/>
      <c r="AB929" s="166"/>
      <c r="AC929" s="166"/>
      <c r="AD929" s="166"/>
      <c r="AE929" s="166"/>
      <c r="AF929" s="166"/>
      <c r="AG929" s="166"/>
      <c r="AH929" s="166"/>
      <c r="AI929" s="166"/>
      <c r="AJ929" s="166"/>
      <c r="AK929" s="166"/>
      <c r="AL929" s="166"/>
      <c r="AM929" s="166"/>
      <c r="AN929" s="166"/>
      <c r="AO929" s="166"/>
      <c r="AP929" s="166"/>
      <c r="AQ929" s="166"/>
      <c r="AR929" s="166"/>
      <c r="AS929" s="166"/>
      <c r="AT929" s="166"/>
      <c r="AU929" s="166"/>
      <c r="AV929" s="166"/>
      <c r="AW929" s="166"/>
      <c r="AX929" s="166"/>
      <c r="AY929" s="166"/>
      <c r="AZ929" s="166"/>
      <c r="BA929" s="166"/>
      <c r="BB929" s="166"/>
      <c r="BC929" s="166"/>
      <c r="BD929" s="166"/>
      <c r="BE929" s="166"/>
      <c r="BF929" s="166"/>
      <c r="BG929" s="166"/>
      <c r="BH929" s="166"/>
      <c r="BI929" s="166"/>
      <c r="BJ929" s="166"/>
      <c r="BK929" s="166"/>
      <c r="BL929" s="166"/>
      <c r="BM929" s="166"/>
      <c r="BN929" s="166"/>
      <c r="BO929" s="166"/>
      <c r="BP929" s="166"/>
      <c r="BQ929" s="166"/>
      <c r="BR929" s="166"/>
      <c r="BS929" s="166"/>
      <c r="BT929" s="166"/>
      <c r="BU929" s="166"/>
      <c r="BV929" s="166"/>
      <c r="BW929" s="166"/>
      <c r="BX929" s="166"/>
      <c r="BY929" s="166"/>
      <c r="BZ929" s="166"/>
      <c r="CA929" s="166"/>
      <c r="CB929" s="166"/>
      <c r="CC929" s="166"/>
      <c r="CD929" s="166"/>
      <c r="CE929" s="166"/>
      <c r="CF929" s="166"/>
      <c r="CG929" s="166"/>
      <c r="CH929" s="166"/>
      <c r="CI929" s="166"/>
      <c r="CJ929" s="166"/>
      <c r="CK929" s="166"/>
      <c r="CL929" s="166"/>
      <c r="CM929" s="166"/>
      <c r="CN929" s="166"/>
      <c r="CO929" s="166"/>
      <c r="CP929" s="166"/>
      <c r="CQ929" s="166"/>
      <c r="CR929" s="166"/>
      <c r="CS929" s="166"/>
      <c r="CT929" s="166"/>
      <c r="CU929" s="166"/>
      <c r="CV929" s="166"/>
      <c r="CW929" s="166"/>
      <c r="CX929" s="166"/>
      <c r="CY929" s="166"/>
      <c r="CZ929" s="166"/>
    </row>
    <row r="930" spans="1:104" ht="11.25" customHeight="1" x14ac:dyDescent="0.2">
      <c r="A930" s="166"/>
      <c r="B930" s="166"/>
      <c r="C930" s="166"/>
      <c r="D930" s="166"/>
      <c r="E930" s="166"/>
      <c r="F930" s="166"/>
      <c r="G930" s="166"/>
      <c r="H930" s="166"/>
      <c r="I930" s="166"/>
      <c r="J930" s="166"/>
      <c r="K930" s="166"/>
      <c r="L930" s="166"/>
      <c r="M930" s="166"/>
      <c r="N930" s="166"/>
      <c r="O930" s="166"/>
      <c r="P930" s="166"/>
      <c r="Q930" s="166"/>
      <c r="R930" s="166"/>
      <c r="S930" s="166"/>
      <c r="T930" s="168"/>
      <c r="U930" s="169"/>
      <c r="V930" s="169"/>
      <c r="W930" s="166"/>
      <c r="X930" s="166"/>
      <c r="Y930" s="166"/>
      <c r="Z930" s="166"/>
      <c r="AA930" s="166"/>
      <c r="AB930" s="166"/>
      <c r="AC930" s="166"/>
      <c r="AD930" s="166"/>
      <c r="AE930" s="166"/>
      <c r="AF930" s="166"/>
      <c r="AG930" s="166"/>
      <c r="AH930" s="166"/>
      <c r="AI930" s="166"/>
      <c r="AJ930" s="166"/>
      <c r="AK930" s="166"/>
      <c r="AL930" s="166"/>
      <c r="AM930" s="166"/>
      <c r="AN930" s="166"/>
      <c r="AO930" s="166"/>
      <c r="AP930" s="166"/>
      <c r="AQ930" s="166"/>
      <c r="AR930" s="166"/>
      <c r="AS930" s="166"/>
      <c r="AT930" s="166"/>
      <c r="AU930" s="166"/>
      <c r="AV930" s="166"/>
      <c r="AW930" s="166"/>
      <c r="AX930" s="166"/>
      <c r="AY930" s="166"/>
      <c r="AZ930" s="166"/>
      <c r="BA930" s="166"/>
      <c r="BB930" s="166"/>
      <c r="BC930" s="166"/>
      <c r="BD930" s="166"/>
      <c r="BE930" s="166"/>
      <c r="BF930" s="166"/>
      <c r="BG930" s="166"/>
      <c r="BH930" s="166"/>
      <c r="BI930" s="166"/>
      <c r="BJ930" s="166"/>
      <c r="BK930" s="166"/>
      <c r="BL930" s="166"/>
      <c r="BM930" s="166"/>
      <c r="BN930" s="166"/>
      <c r="BO930" s="166"/>
      <c r="BP930" s="166"/>
      <c r="BQ930" s="166"/>
      <c r="BR930" s="166"/>
      <c r="BS930" s="166"/>
      <c r="BT930" s="166"/>
      <c r="BU930" s="166"/>
      <c r="BV930" s="166"/>
      <c r="BW930" s="166"/>
      <c r="BX930" s="166"/>
      <c r="BY930" s="166"/>
      <c r="BZ930" s="166"/>
      <c r="CA930" s="166"/>
      <c r="CB930" s="166"/>
      <c r="CC930" s="166"/>
      <c r="CD930" s="166"/>
      <c r="CE930" s="166"/>
      <c r="CF930" s="166"/>
      <c r="CG930" s="166"/>
      <c r="CH930" s="166"/>
      <c r="CI930" s="166"/>
      <c r="CJ930" s="166"/>
      <c r="CK930" s="166"/>
      <c r="CL930" s="166"/>
      <c r="CM930" s="166"/>
      <c r="CN930" s="166"/>
      <c r="CO930" s="166"/>
      <c r="CP930" s="166"/>
      <c r="CQ930" s="166"/>
      <c r="CR930" s="166"/>
      <c r="CS930" s="166"/>
      <c r="CT930" s="166"/>
      <c r="CU930" s="166"/>
      <c r="CV930" s="166"/>
      <c r="CW930" s="166"/>
      <c r="CX930" s="166"/>
      <c r="CY930" s="166"/>
      <c r="CZ930" s="166"/>
    </row>
    <row r="931" spans="1:104" ht="11.25" customHeight="1" x14ac:dyDescent="0.2">
      <c r="A931" s="166"/>
      <c r="B931" s="166"/>
      <c r="C931" s="166"/>
      <c r="D931" s="166"/>
      <c r="E931" s="166"/>
      <c r="F931" s="166"/>
      <c r="G931" s="166"/>
      <c r="H931" s="166"/>
      <c r="I931" s="166"/>
      <c r="J931" s="166"/>
      <c r="K931" s="166"/>
      <c r="L931" s="166"/>
      <c r="M931" s="166"/>
      <c r="N931" s="166"/>
      <c r="O931" s="166"/>
      <c r="P931" s="166"/>
      <c r="Q931" s="166"/>
      <c r="R931" s="166"/>
      <c r="S931" s="166"/>
      <c r="T931" s="168"/>
      <c r="U931" s="169"/>
      <c r="V931" s="169"/>
      <c r="W931" s="166"/>
      <c r="X931" s="166"/>
      <c r="Y931" s="166"/>
      <c r="Z931" s="166"/>
      <c r="AA931" s="166"/>
      <c r="AB931" s="166"/>
      <c r="AC931" s="166"/>
      <c r="AD931" s="166"/>
      <c r="AE931" s="166"/>
      <c r="AF931" s="166"/>
      <c r="AG931" s="166"/>
      <c r="AH931" s="166"/>
      <c r="AI931" s="166"/>
      <c r="AJ931" s="166"/>
      <c r="AK931" s="166"/>
      <c r="AL931" s="166"/>
      <c r="AM931" s="166"/>
      <c r="AN931" s="166"/>
      <c r="AO931" s="166"/>
      <c r="AP931" s="166"/>
      <c r="AQ931" s="166"/>
      <c r="AR931" s="166"/>
      <c r="AS931" s="166"/>
      <c r="AT931" s="166"/>
      <c r="AU931" s="166"/>
      <c r="AV931" s="166"/>
      <c r="AW931" s="166"/>
      <c r="AX931" s="166"/>
      <c r="AY931" s="166"/>
      <c r="AZ931" s="166"/>
      <c r="BA931" s="166"/>
      <c r="BB931" s="166"/>
      <c r="BC931" s="166"/>
      <c r="BD931" s="166"/>
      <c r="BE931" s="166"/>
      <c r="BF931" s="166"/>
      <c r="BG931" s="166"/>
      <c r="BH931" s="166"/>
      <c r="BI931" s="166"/>
      <c r="BJ931" s="166"/>
      <c r="BK931" s="166"/>
      <c r="BL931" s="166"/>
      <c r="BM931" s="166"/>
      <c r="BN931" s="166"/>
      <c r="BO931" s="166"/>
      <c r="BP931" s="166"/>
      <c r="BQ931" s="166"/>
      <c r="BR931" s="166"/>
      <c r="BS931" s="166"/>
      <c r="BT931" s="166"/>
      <c r="BU931" s="166"/>
      <c r="BV931" s="166"/>
      <c r="BW931" s="166"/>
      <c r="BX931" s="166"/>
      <c r="BY931" s="166"/>
      <c r="BZ931" s="166"/>
      <c r="CA931" s="166"/>
      <c r="CB931" s="166"/>
      <c r="CC931" s="166"/>
      <c r="CD931" s="166"/>
      <c r="CE931" s="166"/>
      <c r="CF931" s="166"/>
      <c r="CG931" s="166"/>
      <c r="CH931" s="166"/>
      <c r="CI931" s="166"/>
      <c r="CJ931" s="166"/>
      <c r="CK931" s="166"/>
      <c r="CL931" s="166"/>
      <c r="CM931" s="166"/>
      <c r="CN931" s="166"/>
      <c r="CO931" s="166"/>
      <c r="CP931" s="166"/>
      <c r="CQ931" s="166"/>
      <c r="CR931" s="166"/>
      <c r="CS931" s="166"/>
      <c r="CT931" s="166"/>
      <c r="CU931" s="166"/>
      <c r="CV931" s="166"/>
      <c r="CW931" s="166"/>
      <c r="CX931" s="166"/>
      <c r="CY931" s="166"/>
      <c r="CZ931" s="166"/>
    </row>
    <row r="932" spans="1:104" ht="11.25" customHeight="1" x14ac:dyDescent="0.2">
      <c r="A932" s="166"/>
      <c r="B932" s="166"/>
      <c r="C932" s="166"/>
      <c r="D932" s="166"/>
      <c r="E932" s="166"/>
      <c r="F932" s="166"/>
      <c r="G932" s="166"/>
      <c r="H932" s="166"/>
      <c r="I932" s="166"/>
      <c r="J932" s="166"/>
      <c r="K932" s="166"/>
      <c r="L932" s="166"/>
      <c r="M932" s="166"/>
      <c r="N932" s="166"/>
      <c r="O932" s="166"/>
      <c r="P932" s="166"/>
      <c r="Q932" s="166"/>
      <c r="R932" s="166"/>
      <c r="S932" s="166"/>
      <c r="T932" s="168"/>
      <c r="U932" s="169"/>
      <c r="V932" s="169"/>
      <c r="W932" s="166"/>
      <c r="X932" s="166"/>
      <c r="Y932" s="166"/>
      <c r="Z932" s="166"/>
      <c r="AA932" s="166"/>
      <c r="AB932" s="166"/>
      <c r="AC932" s="166"/>
      <c r="AD932" s="166"/>
      <c r="AE932" s="166"/>
      <c r="AF932" s="166"/>
      <c r="AG932" s="166"/>
      <c r="AH932" s="166"/>
      <c r="AI932" s="166"/>
      <c r="AJ932" s="166"/>
      <c r="AK932" s="166"/>
      <c r="AL932" s="166"/>
      <c r="AM932" s="166"/>
      <c r="AN932" s="166"/>
      <c r="AO932" s="166"/>
      <c r="AP932" s="166"/>
      <c r="AQ932" s="166"/>
      <c r="AR932" s="166"/>
      <c r="AS932" s="166"/>
      <c r="AT932" s="166"/>
      <c r="AU932" s="166"/>
      <c r="AV932" s="166"/>
      <c r="AW932" s="166"/>
      <c r="AX932" s="166"/>
      <c r="AY932" s="166"/>
      <c r="AZ932" s="166"/>
      <c r="BA932" s="166"/>
      <c r="BB932" s="166"/>
      <c r="BC932" s="166"/>
      <c r="BD932" s="166"/>
      <c r="BE932" s="166"/>
      <c r="BF932" s="166"/>
      <c r="BG932" s="166"/>
      <c r="BH932" s="166"/>
      <c r="BI932" s="166"/>
      <c r="BJ932" s="166"/>
      <c r="BK932" s="166"/>
      <c r="BL932" s="166"/>
      <c r="BM932" s="166"/>
      <c r="BN932" s="166"/>
      <c r="BO932" s="166"/>
      <c r="BP932" s="166"/>
      <c r="BQ932" s="166"/>
      <c r="BR932" s="166"/>
      <c r="BS932" s="166"/>
      <c r="BT932" s="166"/>
      <c r="BU932" s="166"/>
      <c r="BV932" s="166"/>
      <c r="BW932" s="166"/>
      <c r="BX932" s="166"/>
      <c r="BY932" s="166"/>
      <c r="BZ932" s="166"/>
      <c r="CA932" s="166"/>
      <c r="CB932" s="166"/>
      <c r="CC932" s="166"/>
      <c r="CD932" s="166"/>
      <c r="CE932" s="166"/>
      <c r="CF932" s="166"/>
      <c r="CG932" s="166"/>
      <c r="CH932" s="166"/>
      <c r="CI932" s="166"/>
      <c r="CJ932" s="166"/>
      <c r="CK932" s="166"/>
      <c r="CL932" s="166"/>
      <c r="CM932" s="166"/>
      <c r="CN932" s="166"/>
      <c r="CO932" s="166"/>
      <c r="CP932" s="166"/>
      <c r="CQ932" s="166"/>
      <c r="CR932" s="166"/>
      <c r="CS932" s="166"/>
      <c r="CT932" s="166"/>
      <c r="CU932" s="166"/>
      <c r="CV932" s="166"/>
      <c r="CW932" s="166"/>
      <c r="CX932" s="166"/>
      <c r="CY932" s="166"/>
      <c r="CZ932" s="166"/>
    </row>
    <row r="933" spans="1:104" ht="11.25" customHeight="1" x14ac:dyDescent="0.2">
      <c r="A933" s="166"/>
      <c r="B933" s="166"/>
      <c r="C933" s="166"/>
      <c r="D933" s="166"/>
      <c r="E933" s="166"/>
      <c r="F933" s="166"/>
      <c r="G933" s="166"/>
      <c r="H933" s="166"/>
      <c r="I933" s="166"/>
      <c r="J933" s="166"/>
      <c r="K933" s="166"/>
      <c r="L933" s="166"/>
      <c r="M933" s="166"/>
      <c r="N933" s="166"/>
      <c r="O933" s="166"/>
      <c r="P933" s="166"/>
      <c r="Q933" s="166"/>
      <c r="R933" s="166"/>
      <c r="S933" s="166"/>
      <c r="T933" s="168"/>
      <c r="U933" s="169"/>
      <c r="V933" s="169"/>
      <c r="W933" s="166"/>
      <c r="X933" s="166"/>
      <c r="Y933" s="166"/>
      <c r="Z933" s="166"/>
      <c r="AA933" s="166"/>
      <c r="AB933" s="166"/>
      <c r="AC933" s="166"/>
      <c r="AD933" s="166"/>
      <c r="AE933" s="166"/>
      <c r="AF933" s="166"/>
      <c r="AG933" s="166"/>
      <c r="AH933" s="166"/>
      <c r="AI933" s="166"/>
      <c r="AJ933" s="166"/>
      <c r="AK933" s="166"/>
      <c r="AL933" s="166"/>
      <c r="AM933" s="166"/>
      <c r="AN933" s="166"/>
      <c r="AO933" s="166"/>
      <c r="AP933" s="166"/>
      <c r="AQ933" s="166"/>
      <c r="AR933" s="166"/>
      <c r="AS933" s="166"/>
      <c r="AT933" s="166"/>
      <c r="AU933" s="166"/>
      <c r="AV933" s="166"/>
      <c r="AW933" s="166"/>
      <c r="AX933" s="166"/>
      <c r="AY933" s="166"/>
      <c r="AZ933" s="166"/>
      <c r="BA933" s="166"/>
      <c r="BB933" s="166"/>
      <c r="BC933" s="166"/>
      <c r="BD933" s="166"/>
      <c r="BE933" s="166"/>
      <c r="BF933" s="166"/>
      <c r="BG933" s="166"/>
      <c r="BH933" s="166"/>
      <c r="BI933" s="166"/>
      <c r="BJ933" s="166"/>
      <c r="BK933" s="166"/>
      <c r="BL933" s="166"/>
      <c r="BM933" s="166"/>
      <c r="BN933" s="166"/>
      <c r="BO933" s="166"/>
      <c r="BP933" s="166"/>
      <c r="BQ933" s="166"/>
      <c r="BR933" s="166"/>
      <c r="BS933" s="166"/>
      <c r="BT933" s="166"/>
      <c r="BU933" s="166"/>
      <c r="BV933" s="166"/>
      <c r="BW933" s="166"/>
      <c r="BX933" s="166"/>
      <c r="BY933" s="166"/>
      <c r="BZ933" s="166"/>
      <c r="CA933" s="166"/>
      <c r="CB933" s="166"/>
      <c r="CC933" s="166"/>
      <c r="CD933" s="166"/>
      <c r="CE933" s="166"/>
      <c r="CF933" s="166"/>
      <c r="CG933" s="166"/>
      <c r="CH933" s="166"/>
      <c r="CI933" s="166"/>
      <c r="CJ933" s="166"/>
      <c r="CK933" s="166"/>
      <c r="CL933" s="166"/>
      <c r="CM933" s="166"/>
      <c r="CN933" s="166"/>
      <c r="CO933" s="166"/>
      <c r="CP933" s="166"/>
      <c r="CQ933" s="166"/>
      <c r="CR933" s="166"/>
      <c r="CS933" s="166"/>
      <c r="CT933" s="166"/>
      <c r="CU933" s="166"/>
      <c r="CV933" s="166"/>
      <c r="CW933" s="166"/>
      <c r="CX933" s="166"/>
      <c r="CY933" s="166"/>
      <c r="CZ933" s="166"/>
    </row>
    <row r="934" spans="1:104" ht="11.25" customHeight="1" x14ac:dyDescent="0.2">
      <c r="A934" s="166"/>
      <c r="B934" s="166"/>
      <c r="C934" s="166"/>
      <c r="D934" s="166"/>
      <c r="E934" s="166"/>
      <c r="F934" s="166"/>
      <c r="G934" s="166"/>
      <c r="H934" s="166"/>
      <c r="I934" s="166"/>
      <c r="J934" s="166"/>
      <c r="K934" s="166"/>
      <c r="L934" s="166"/>
      <c r="M934" s="166"/>
      <c r="N934" s="166"/>
      <c r="O934" s="166"/>
      <c r="P934" s="166"/>
      <c r="Q934" s="166"/>
      <c r="R934" s="166"/>
      <c r="S934" s="166"/>
      <c r="T934" s="168"/>
      <c r="U934" s="169"/>
      <c r="V934" s="169"/>
      <c r="W934" s="166"/>
      <c r="X934" s="166"/>
      <c r="Y934" s="166"/>
      <c r="Z934" s="166"/>
      <c r="AA934" s="166"/>
      <c r="AB934" s="166"/>
      <c r="AC934" s="166"/>
      <c r="AD934" s="166"/>
      <c r="AE934" s="166"/>
      <c r="AF934" s="166"/>
      <c r="AG934" s="166"/>
      <c r="AH934" s="166"/>
      <c r="AI934" s="166"/>
      <c r="AJ934" s="166"/>
      <c r="AK934" s="166"/>
      <c r="AL934" s="166"/>
      <c r="AM934" s="166"/>
      <c r="AN934" s="166"/>
      <c r="AO934" s="166"/>
      <c r="AP934" s="166"/>
      <c r="AQ934" s="166"/>
      <c r="AR934" s="166"/>
      <c r="AS934" s="166"/>
      <c r="AT934" s="166"/>
      <c r="AU934" s="166"/>
      <c r="AV934" s="166"/>
      <c r="AW934" s="166"/>
      <c r="AX934" s="166"/>
      <c r="AY934" s="166"/>
      <c r="AZ934" s="166"/>
      <c r="BA934" s="166"/>
      <c r="BB934" s="166"/>
      <c r="BC934" s="166"/>
      <c r="BD934" s="166"/>
      <c r="BE934" s="166"/>
      <c r="BF934" s="166"/>
      <c r="BG934" s="166"/>
      <c r="BH934" s="166"/>
      <c r="BI934" s="166"/>
      <c r="BJ934" s="166"/>
      <c r="BK934" s="166"/>
      <c r="BL934" s="166"/>
      <c r="BM934" s="166"/>
      <c r="BN934" s="166"/>
      <c r="BO934" s="166"/>
      <c r="BP934" s="166"/>
      <c r="BQ934" s="166"/>
      <c r="BR934" s="166"/>
      <c r="BS934" s="166"/>
      <c r="BT934" s="166"/>
      <c r="BU934" s="166"/>
      <c r="BV934" s="166"/>
      <c r="BW934" s="166"/>
      <c r="BX934" s="166"/>
      <c r="BY934" s="166"/>
      <c r="BZ934" s="166"/>
      <c r="CA934" s="166"/>
      <c r="CB934" s="166"/>
      <c r="CC934" s="166"/>
      <c r="CD934" s="166"/>
      <c r="CE934" s="166"/>
      <c r="CF934" s="166"/>
      <c r="CG934" s="166"/>
      <c r="CH934" s="166"/>
      <c r="CI934" s="166"/>
      <c r="CJ934" s="166"/>
      <c r="CK934" s="166"/>
      <c r="CL934" s="166"/>
      <c r="CM934" s="166"/>
      <c r="CN934" s="166"/>
      <c r="CO934" s="166"/>
      <c r="CP934" s="166"/>
      <c r="CQ934" s="166"/>
      <c r="CR934" s="166"/>
      <c r="CS934" s="166"/>
      <c r="CT934" s="166"/>
      <c r="CU934" s="166"/>
      <c r="CV934" s="166"/>
      <c r="CW934" s="166"/>
      <c r="CX934" s="166"/>
      <c r="CY934" s="166"/>
      <c r="CZ934" s="166"/>
    </row>
    <row r="935" spans="1:104" ht="11.25" customHeight="1" x14ac:dyDescent="0.2">
      <c r="A935" s="166"/>
      <c r="B935" s="166"/>
      <c r="C935" s="166"/>
      <c r="D935" s="166"/>
      <c r="E935" s="166"/>
      <c r="F935" s="166"/>
      <c r="G935" s="166"/>
      <c r="H935" s="166"/>
      <c r="I935" s="166"/>
      <c r="J935" s="166"/>
      <c r="K935" s="166"/>
      <c r="L935" s="166"/>
      <c r="M935" s="166"/>
      <c r="N935" s="166"/>
      <c r="O935" s="166"/>
      <c r="P935" s="166"/>
      <c r="Q935" s="166"/>
      <c r="R935" s="166"/>
      <c r="S935" s="166"/>
      <c r="T935" s="168"/>
      <c r="U935" s="169"/>
      <c r="V935" s="169"/>
      <c r="W935" s="166"/>
      <c r="X935" s="166"/>
      <c r="Y935" s="166"/>
      <c r="Z935" s="166"/>
      <c r="AA935" s="166"/>
      <c r="AB935" s="166"/>
      <c r="AC935" s="166"/>
      <c r="AD935" s="166"/>
      <c r="AE935" s="166"/>
      <c r="AF935" s="166"/>
      <c r="AG935" s="166"/>
      <c r="AH935" s="166"/>
      <c r="AI935" s="166"/>
      <c r="AJ935" s="166"/>
      <c r="AK935" s="166"/>
      <c r="AL935" s="166"/>
      <c r="AM935" s="166"/>
      <c r="AN935" s="166"/>
      <c r="AO935" s="166"/>
      <c r="AP935" s="166"/>
      <c r="AQ935" s="166"/>
      <c r="AR935" s="166"/>
      <c r="AS935" s="166"/>
      <c r="AT935" s="166"/>
      <c r="AU935" s="166"/>
      <c r="AV935" s="166"/>
      <c r="AW935" s="166"/>
      <c r="AX935" s="166"/>
      <c r="AY935" s="166"/>
      <c r="AZ935" s="166"/>
      <c r="BA935" s="166"/>
      <c r="BB935" s="166"/>
      <c r="BC935" s="166"/>
      <c r="BD935" s="166"/>
      <c r="BE935" s="166"/>
      <c r="BF935" s="166"/>
      <c r="BG935" s="166"/>
      <c r="BH935" s="166"/>
      <c r="BI935" s="166"/>
      <c r="BJ935" s="166"/>
      <c r="BK935" s="166"/>
      <c r="BL935" s="166"/>
      <c r="BM935" s="166"/>
      <c r="BN935" s="166"/>
      <c r="BO935" s="166"/>
      <c r="BP935" s="166"/>
      <c r="BQ935" s="166"/>
      <c r="BR935" s="166"/>
      <c r="BS935" s="166"/>
      <c r="BT935" s="166"/>
      <c r="BU935" s="166"/>
      <c r="BV935" s="166"/>
      <c r="BW935" s="166"/>
      <c r="BX935" s="166"/>
      <c r="BY935" s="166"/>
      <c r="BZ935" s="166"/>
      <c r="CA935" s="166"/>
      <c r="CB935" s="166"/>
      <c r="CC935" s="166"/>
      <c r="CD935" s="166"/>
      <c r="CE935" s="166"/>
      <c r="CF935" s="166"/>
      <c r="CG935" s="166"/>
      <c r="CH935" s="166"/>
      <c r="CI935" s="166"/>
      <c r="CJ935" s="166"/>
      <c r="CK935" s="166"/>
      <c r="CL935" s="166"/>
      <c r="CM935" s="166"/>
      <c r="CN935" s="166"/>
      <c r="CO935" s="166"/>
      <c r="CP935" s="166"/>
      <c r="CQ935" s="166"/>
      <c r="CR935" s="166"/>
      <c r="CS935" s="166"/>
      <c r="CT935" s="166"/>
      <c r="CU935" s="166"/>
      <c r="CV935" s="166"/>
      <c r="CW935" s="166"/>
      <c r="CX935" s="166"/>
      <c r="CY935" s="166"/>
      <c r="CZ935" s="166"/>
    </row>
    <row r="936" spans="1:104" ht="11.25" customHeight="1" x14ac:dyDescent="0.2">
      <c r="A936" s="166"/>
      <c r="B936" s="166"/>
      <c r="C936" s="166"/>
      <c r="D936" s="166"/>
      <c r="E936" s="166"/>
      <c r="F936" s="166"/>
      <c r="G936" s="166"/>
      <c r="H936" s="166"/>
      <c r="I936" s="166"/>
      <c r="J936" s="166"/>
      <c r="K936" s="166"/>
      <c r="L936" s="166"/>
      <c r="M936" s="166"/>
      <c r="N936" s="166"/>
      <c r="O936" s="166"/>
      <c r="P936" s="166"/>
      <c r="Q936" s="166"/>
      <c r="R936" s="166"/>
      <c r="S936" s="166"/>
      <c r="T936" s="168"/>
      <c r="U936" s="169"/>
      <c r="V936" s="169"/>
      <c r="W936" s="166"/>
      <c r="X936" s="166"/>
      <c r="Y936" s="166"/>
      <c r="Z936" s="166"/>
      <c r="AA936" s="166"/>
      <c r="AB936" s="166"/>
      <c r="AC936" s="166"/>
      <c r="AD936" s="166"/>
      <c r="AE936" s="166"/>
      <c r="AF936" s="166"/>
      <c r="AG936" s="166"/>
      <c r="AH936" s="166"/>
      <c r="AI936" s="166"/>
      <c r="AJ936" s="166"/>
      <c r="AK936" s="166"/>
      <c r="AL936" s="166"/>
      <c r="AM936" s="166"/>
      <c r="AN936" s="166"/>
      <c r="AO936" s="166"/>
      <c r="AP936" s="166"/>
      <c r="AQ936" s="166"/>
      <c r="AR936" s="166"/>
      <c r="AS936" s="166"/>
      <c r="AT936" s="166"/>
      <c r="AU936" s="166"/>
      <c r="AV936" s="166"/>
      <c r="AW936" s="166"/>
      <c r="AX936" s="166"/>
      <c r="AY936" s="166"/>
      <c r="AZ936" s="166"/>
      <c r="BA936" s="166"/>
      <c r="BB936" s="166"/>
      <c r="BC936" s="166"/>
      <c r="BD936" s="166"/>
      <c r="BE936" s="166"/>
      <c r="BF936" s="166"/>
      <c r="BG936" s="166"/>
      <c r="BH936" s="166"/>
      <c r="BI936" s="166"/>
      <c r="BJ936" s="166"/>
      <c r="BK936" s="166"/>
      <c r="BL936" s="166"/>
      <c r="BM936" s="166"/>
      <c r="BN936" s="166"/>
      <c r="BO936" s="166"/>
      <c r="BP936" s="166"/>
      <c r="BQ936" s="166"/>
      <c r="BR936" s="166"/>
      <c r="BS936" s="166"/>
      <c r="BT936" s="166"/>
      <c r="BU936" s="166"/>
      <c r="BV936" s="166"/>
      <c r="BW936" s="166"/>
      <c r="BX936" s="166"/>
      <c r="BY936" s="166"/>
      <c r="BZ936" s="166"/>
      <c r="CA936" s="166"/>
      <c r="CB936" s="166"/>
      <c r="CC936" s="166"/>
      <c r="CD936" s="166"/>
      <c r="CE936" s="166"/>
      <c r="CF936" s="166"/>
      <c r="CG936" s="166"/>
      <c r="CH936" s="166"/>
      <c r="CI936" s="166"/>
      <c r="CJ936" s="166"/>
      <c r="CK936" s="166"/>
      <c r="CL936" s="166"/>
      <c r="CM936" s="166"/>
      <c r="CN936" s="166"/>
      <c r="CO936" s="166"/>
      <c r="CP936" s="166"/>
      <c r="CQ936" s="166"/>
      <c r="CR936" s="166"/>
      <c r="CS936" s="166"/>
      <c r="CT936" s="166"/>
      <c r="CU936" s="166"/>
      <c r="CV936" s="166"/>
      <c r="CW936" s="166"/>
      <c r="CX936" s="166"/>
      <c r="CY936" s="166"/>
      <c r="CZ936" s="166"/>
    </row>
    <row r="937" spans="1:104" ht="11.25" customHeight="1" x14ac:dyDescent="0.2">
      <c r="A937" s="166"/>
      <c r="B937" s="166"/>
      <c r="C937" s="166"/>
      <c r="D937" s="166"/>
      <c r="E937" s="166"/>
      <c r="F937" s="166"/>
      <c r="G937" s="166"/>
      <c r="H937" s="166"/>
      <c r="I937" s="166"/>
      <c r="J937" s="166"/>
      <c r="K937" s="166"/>
      <c r="L937" s="166"/>
      <c r="M937" s="166"/>
      <c r="N937" s="166"/>
      <c r="O937" s="166"/>
      <c r="P937" s="166"/>
      <c r="Q937" s="166"/>
      <c r="R937" s="166"/>
      <c r="S937" s="166"/>
      <c r="T937" s="168"/>
      <c r="U937" s="169"/>
      <c r="V937" s="169"/>
      <c r="W937" s="166"/>
      <c r="X937" s="166"/>
      <c r="Y937" s="166"/>
      <c r="Z937" s="166"/>
      <c r="AA937" s="166"/>
      <c r="AB937" s="166"/>
      <c r="AC937" s="166"/>
      <c r="AD937" s="166"/>
      <c r="AE937" s="166"/>
      <c r="AF937" s="166"/>
      <c r="AG937" s="166"/>
      <c r="AH937" s="166"/>
      <c r="AI937" s="166"/>
      <c r="AJ937" s="166"/>
      <c r="AK937" s="166"/>
      <c r="AL937" s="166"/>
      <c r="AM937" s="166"/>
      <c r="AN937" s="166"/>
      <c r="AO937" s="166"/>
      <c r="AP937" s="166"/>
      <c r="AQ937" s="166"/>
      <c r="AR937" s="166"/>
      <c r="AS937" s="166"/>
      <c r="AT937" s="166"/>
      <c r="AU937" s="166"/>
      <c r="AV937" s="166"/>
      <c r="AW937" s="166"/>
      <c r="AX937" s="166"/>
      <c r="AY937" s="166"/>
      <c r="AZ937" s="166"/>
      <c r="BA937" s="166"/>
      <c r="BB937" s="166"/>
      <c r="BC937" s="166"/>
      <c r="BD937" s="166"/>
      <c r="BE937" s="166"/>
      <c r="BF937" s="166"/>
      <c r="BG937" s="166"/>
      <c r="BH937" s="166"/>
      <c r="BI937" s="166"/>
      <c r="BJ937" s="166"/>
      <c r="BK937" s="166"/>
      <c r="BL937" s="166"/>
      <c r="BM937" s="166"/>
      <c r="BN937" s="166"/>
      <c r="BO937" s="166"/>
      <c r="BP937" s="166"/>
      <c r="BQ937" s="166"/>
      <c r="BR937" s="166"/>
      <c r="BS937" s="166"/>
      <c r="BT937" s="166"/>
      <c r="BU937" s="166"/>
      <c r="BV937" s="166"/>
      <c r="BW937" s="166"/>
      <c r="BX937" s="166"/>
      <c r="BY937" s="166"/>
      <c r="BZ937" s="166"/>
      <c r="CA937" s="166"/>
      <c r="CB937" s="166"/>
      <c r="CC937" s="166"/>
      <c r="CD937" s="166"/>
      <c r="CE937" s="166"/>
      <c r="CF937" s="166"/>
      <c r="CG937" s="166"/>
      <c r="CH937" s="166"/>
      <c r="CI937" s="166"/>
      <c r="CJ937" s="166"/>
      <c r="CK937" s="166"/>
      <c r="CL937" s="166"/>
      <c r="CM937" s="166"/>
      <c r="CN937" s="166"/>
      <c r="CO937" s="166"/>
      <c r="CP937" s="166"/>
      <c r="CQ937" s="166"/>
      <c r="CR937" s="166"/>
      <c r="CS937" s="166"/>
      <c r="CT937" s="166"/>
      <c r="CU937" s="166"/>
      <c r="CV937" s="166"/>
      <c r="CW937" s="166"/>
      <c r="CX937" s="166"/>
      <c r="CY937" s="166"/>
      <c r="CZ937" s="166"/>
    </row>
    <row r="938" spans="1:104" ht="11.25" customHeight="1" x14ac:dyDescent="0.2">
      <c r="A938" s="166"/>
      <c r="B938" s="166"/>
      <c r="C938" s="166"/>
      <c r="D938" s="166"/>
      <c r="E938" s="166"/>
      <c r="F938" s="166"/>
      <c r="G938" s="166"/>
      <c r="H938" s="166"/>
      <c r="I938" s="166"/>
      <c r="J938" s="166"/>
      <c r="K938" s="166"/>
      <c r="L938" s="166"/>
      <c r="M938" s="166"/>
      <c r="N938" s="166"/>
      <c r="O938" s="166"/>
      <c r="P938" s="166"/>
      <c r="Q938" s="166"/>
      <c r="R938" s="166"/>
      <c r="S938" s="166"/>
      <c r="T938" s="168"/>
      <c r="U938" s="169"/>
      <c r="V938" s="169"/>
      <c r="W938" s="166"/>
      <c r="X938" s="166"/>
      <c r="Y938" s="166"/>
      <c r="Z938" s="166"/>
      <c r="AA938" s="166"/>
      <c r="AB938" s="166"/>
      <c r="AC938" s="166"/>
      <c r="AD938" s="166"/>
      <c r="AE938" s="166"/>
      <c r="AF938" s="166"/>
      <c r="AG938" s="166"/>
      <c r="AH938" s="166"/>
      <c r="AI938" s="166"/>
      <c r="AJ938" s="166"/>
      <c r="AK938" s="166"/>
      <c r="AL938" s="166"/>
      <c r="AM938" s="166"/>
      <c r="AN938" s="166"/>
      <c r="AO938" s="166"/>
      <c r="AP938" s="166"/>
      <c r="AQ938" s="166"/>
      <c r="AR938" s="166"/>
      <c r="AS938" s="166"/>
      <c r="AT938" s="166"/>
      <c r="AU938" s="166"/>
      <c r="AV938" s="166"/>
      <c r="AW938" s="166"/>
      <c r="AX938" s="166"/>
      <c r="AY938" s="166"/>
      <c r="AZ938" s="166"/>
      <c r="BA938" s="166"/>
      <c r="BB938" s="166"/>
      <c r="BC938" s="166"/>
      <c r="BD938" s="166"/>
      <c r="BE938" s="166"/>
      <c r="BF938" s="166"/>
      <c r="BG938" s="166"/>
      <c r="BH938" s="166"/>
      <c r="BI938" s="166"/>
      <c r="BJ938" s="166"/>
      <c r="BK938" s="166"/>
      <c r="BL938" s="166"/>
      <c r="BM938" s="166"/>
      <c r="BN938" s="166"/>
      <c r="BO938" s="166"/>
      <c r="BP938" s="166"/>
      <c r="BQ938" s="166"/>
      <c r="BR938" s="166"/>
      <c r="BS938" s="166"/>
      <c r="BT938" s="166"/>
      <c r="BU938" s="166"/>
      <c r="BV938" s="166"/>
      <c r="BW938" s="166"/>
      <c r="BX938" s="166"/>
      <c r="BY938" s="166"/>
      <c r="BZ938" s="166"/>
      <c r="CA938" s="166"/>
      <c r="CB938" s="166"/>
      <c r="CC938" s="166"/>
      <c r="CD938" s="166"/>
      <c r="CE938" s="166"/>
      <c r="CF938" s="166"/>
      <c r="CG938" s="166"/>
      <c r="CH938" s="166"/>
      <c r="CI938" s="166"/>
      <c r="CJ938" s="166"/>
      <c r="CK938" s="166"/>
      <c r="CL938" s="166"/>
      <c r="CM938" s="166"/>
      <c r="CN938" s="166"/>
      <c r="CO938" s="166"/>
      <c r="CP938" s="166"/>
      <c r="CQ938" s="166"/>
      <c r="CR938" s="166"/>
      <c r="CS938" s="166"/>
      <c r="CT938" s="166"/>
      <c r="CU938" s="166"/>
      <c r="CV938" s="166"/>
      <c r="CW938" s="166"/>
      <c r="CX938" s="166"/>
      <c r="CY938" s="166"/>
      <c r="CZ938" s="166"/>
    </row>
    <row r="939" spans="1:104" ht="11.25" customHeight="1" x14ac:dyDescent="0.2">
      <c r="A939" s="166"/>
      <c r="B939" s="166"/>
      <c r="C939" s="166"/>
      <c r="D939" s="166"/>
      <c r="E939" s="166"/>
      <c r="F939" s="166"/>
      <c r="G939" s="166"/>
      <c r="H939" s="166"/>
      <c r="I939" s="166"/>
      <c r="J939" s="166"/>
      <c r="K939" s="166"/>
      <c r="L939" s="166"/>
      <c r="M939" s="166"/>
      <c r="N939" s="166"/>
      <c r="O939" s="166"/>
      <c r="P939" s="166"/>
      <c r="Q939" s="166"/>
      <c r="R939" s="166"/>
      <c r="S939" s="166"/>
      <c r="T939" s="168"/>
      <c r="U939" s="169"/>
      <c r="V939" s="169"/>
      <c r="W939" s="166"/>
      <c r="X939" s="166"/>
      <c r="Y939" s="166"/>
      <c r="Z939" s="166"/>
      <c r="AA939" s="166"/>
      <c r="AB939" s="166"/>
      <c r="AC939" s="166"/>
      <c r="AD939" s="166"/>
      <c r="AE939" s="166"/>
      <c r="AF939" s="166"/>
      <c r="AG939" s="166"/>
      <c r="AH939" s="166"/>
      <c r="AI939" s="166"/>
      <c r="AJ939" s="166"/>
      <c r="AK939" s="166"/>
      <c r="AL939" s="166"/>
      <c r="AM939" s="166"/>
      <c r="AN939" s="166"/>
      <c r="AO939" s="166"/>
      <c r="AP939" s="166"/>
      <c r="AQ939" s="166"/>
      <c r="AR939" s="166"/>
      <c r="AS939" s="166"/>
      <c r="AT939" s="166"/>
      <c r="AU939" s="166"/>
      <c r="AV939" s="166"/>
      <c r="AW939" s="166"/>
      <c r="AX939" s="166"/>
      <c r="AY939" s="166"/>
      <c r="AZ939" s="166"/>
      <c r="BA939" s="166"/>
      <c r="BB939" s="166"/>
      <c r="BC939" s="166"/>
      <c r="BD939" s="166"/>
      <c r="BE939" s="166"/>
      <c r="BF939" s="166"/>
      <c r="BG939" s="166"/>
      <c r="BH939" s="166"/>
      <c r="BI939" s="166"/>
      <c r="BJ939" s="166"/>
      <c r="BK939" s="166"/>
      <c r="BL939" s="166"/>
      <c r="BM939" s="166"/>
      <c r="BN939" s="166"/>
      <c r="BO939" s="166"/>
      <c r="BP939" s="166"/>
      <c r="BQ939" s="166"/>
      <c r="BR939" s="166"/>
      <c r="BS939" s="166"/>
      <c r="BT939" s="166"/>
      <c r="BU939" s="166"/>
      <c r="BV939" s="166"/>
      <c r="BW939" s="166"/>
      <c r="BX939" s="166"/>
      <c r="BY939" s="166"/>
      <c r="BZ939" s="166"/>
      <c r="CA939" s="166"/>
      <c r="CB939" s="166"/>
      <c r="CC939" s="166"/>
      <c r="CD939" s="166"/>
      <c r="CE939" s="166"/>
      <c r="CF939" s="166"/>
      <c r="CG939" s="166"/>
      <c r="CH939" s="166"/>
      <c r="CI939" s="166"/>
      <c r="CJ939" s="166"/>
      <c r="CK939" s="166"/>
      <c r="CL939" s="166"/>
      <c r="CM939" s="166"/>
      <c r="CN939" s="166"/>
      <c r="CO939" s="166"/>
      <c r="CP939" s="166"/>
      <c r="CQ939" s="166"/>
      <c r="CR939" s="166"/>
      <c r="CS939" s="166"/>
      <c r="CT939" s="166"/>
      <c r="CU939" s="166"/>
      <c r="CV939" s="166"/>
      <c r="CW939" s="166"/>
      <c r="CX939" s="166"/>
      <c r="CY939" s="166"/>
      <c r="CZ939" s="166"/>
    </row>
    <row r="940" spans="1:104" ht="11.25" customHeight="1" x14ac:dyDescent="0.2">
      <c r="A940" s="166"/>
      <c r="B940" s="166"/>
      <c r="C940" s="166"/>
      <c r="D940" s="166"/>
      <c r="E940" s="166"/>
      <c r="F940" s="166"/>
      <c r="G940" s="166"/>
      <c r="H940" s="166"/>
      <c r="I940" s="166"/>
      <c r="J940" s="166"/>
      <c r="K940" s="166"/>
      <c r="L940" s="166"/>
      <c r="M940" s="166"/>
      <c r="N940" s="166"/>
      <c r="O940" s="166"/>
      <c r="P940" s="166"/>
      <c r="Q940" s="166"/>
      <c r="R940" s="166"/>
      <c r="S940" s="166"/>
      <c r="T940" s="168"/>
      <c r="U940" s="169"/>
      <c r="V940" s="169"/>
      <c r="W940" s="166"/>
      <c r="X940" s="166"/>
      <c r="Y940" s="166"/>
      <c r="Z940" s="166"/>
      <c r="AA940" s="166"/>
      <c r="AB940" s="166"/>
      <c r="AC940" s="166"/>
      <c r="AD940" s="166"/>
      <c r="AE940" s="166"/>
      <c r="AF940" s="166"/>
      <c r="AG940" s="166"/>
      <c r="AH940" s="166"/>
      <c r="AI940" s="166"/>
      <c r="AJ940" s="166"/>
      <c r="AK940" s="166"/>
      <c r="AL940" s="166"/>
      <c r="AM940" s="166"/>
      <c r="AN940" s="166"/>
      <c r="AO940" s="166"/>
      <c r="AP940" s="166"/>
      <c r="AQ940" s="166"/>
      <c r="AR940" s="166"/>
      <c r="AS940" s="166"/>
      <c r="AT940" s="166"/>
      <c r="AU940" s="166"/>
      <c r="AV940" s="166"/>
      <c r="AW940" s="166"/>
      <c r="AX940" s="166"/>
      <c r="AY940" s="166"/>
      <c r="AZ940" s="166"/>
      <c r="BA940" s="166"/>
      <c r="BB940" s="166"/>
      <c r="BC940" s="166"/>
      <c r="BD940" s="166"/>
      <c r="BE940" s="166"/>
      <c r="BF940" s="166"/>
      <c r="BG940" s="166"/>
      <c r="BH940" s="166"/>
      <c r="BI940" s="166"/>
      <c r="BJ940" s="166"/>
      <c r="BK940" s="166"/>
      <c r="BL940" s="166"/>
      <c r="BM940" s="166"/>
      <c r="BN940" s="166"/>
      <c r="BO940" s="166"/>
      <c r="BP940" s="166"/>
      <c r="BQ940" s="166"/>
      <c r="BR940" s="166"/>
      <c r="BS940" s="166"/>
      <c r="BT940" s="166"/>
      <c r="BU940" s="166"/>
      <c r="BV940" s="166"/>
      <c r="BW940" s="166"/>
      <c r="BX940" s="166"/>
      <c r="BY940" s="166"/>
      <c r="BZ940" s="166"/>
      <c r="CA940" s="166"/>
      <c r="CB940" s="166"/>
      <c r="CC940" s="166"/>
      <c r="CD940" s="166"/>
      <c r="CE940" s="166"/>
      <c r="CF940" s="166"/>
      <c r="CG940" s="166"/>
      <c r="CH940" s="166"/>
      <c r="CI940" s="166"/>
      <c r="CJ940" s="166"/>
      <c r="CK940" s="166"/>
      <c r="CL940" s="166"/>
      <c r="CM940" s="166"/>
      <c r="CN940" s="166"/>
      <c r="CO940" s="166"/>
      <c r="CP940" s="166"/>
      <c r="CQ940" s="166"/>
      <c r="CR940" s="166"/>
      <c r="CS940" s="166"/>
      <c r="CT940" s="166"/>
      <c r="CU940" s="166"/>
      <c r="CV940" s="166"/>
      <c r="CW940" s="166"/>
      <c r="CX940" s="166"/>
      <c r="CY940" s="166"/>
      <c r="CZ940" s="166"/>
    </row>
    <row r="941" spans="1:104" ht="11.25" customHeight="1" x14ac:dyDescent="0.2">
      <c r="A941" s="166"/>
      <c r="B941" s="166"/>
      <c r="C941" s="166"/>
      <c r="D941" s="166"/>
      <c r="E941" s="166"/>
      <c r="F941" s="166"/>
      <c r="G941" s="166"/>
      <c r="H941" s="166"/>
      <c r="I941" s="166"/>
      <c r="J941" s="166"/>
      <c r="K941" s="166"/>
      <c r="L941" s="166"/>
      <c r="M941" s="166"/>
      <c r="N941" s="166"/>
      <c r="O941" s="166"/>
      <c r="P941" s="166"/>
      <c r="Q941" s="166"/>
      <c r="R941" s="166"/>
      <c r="S941" s="166"/>
      <c r="T941" s="168"/>
      <c r="U941" s="169"/>
      <c r="V941" s="169"/>
      <c r="W941" s="166"/>
      <c r="X941" s="166"/>
      <c r="Y941" s="166"/>
      <c r="Z941" s="166"/>
      <c r="AA941" s="166"/>
      <c r="AB941" s="166"/>
      <c r="AC941" s="166"/>
      <c r="AD941" s="166"/>
      <c r="AE941" s="166"/>
      <c r="AF941" s="166"/>
      <c r="AG941" s="166"/>
      <c r="AH941" s="166"/>
      <c r="AI941" s="166"/>
      <c r="AJ941" s="166"/>
      <c r="AK941" s="166"/>
      <c r="AL941" s="166"/>
      <c r="AM941" s="166"/>
      <c r="AN941" s="166"/>
      <c r="AO941" s="166"/>
      <c r="AP941" s="166"/>
      <c r="AQ941" s="166"/>
      <c r="AR941" s="166"/>
      <c r="AS941" s="166"/>
      <c r="AT941" s="166"/>
      <c r="AU941" s="166"/>
      <c r="AV941" s="166"/>
      <c r="AW941" s="166"/>
      <c r="AX941" s="166"/>
      <c r="AY941" s="166"/>
      <c r="AZ941" s="166"/>
      <c r="BA941" s="166"/>
      <c r="BB941" s="166"/>
      <c r="BC941" s="166"/>
      <c r="BD941" s="166"/>
      <c r="BE941" s="166"/>
      <c r="BF941" s="166"/>
      <c r="BG941" s="166"/>
      <c r="BH941" s="166"/>
      <c r="BI941" s="166"/>
      <c r="BJ941" s="166"/>
      <c r="BK941" s="166"/>
      <c r="BL941" s="166"/>
      <c r="BM941" s="166"/>
      <c r="BN941" s="166"/>
      <c r="BO941" s="166"/>
      <c r="BP941" s="166"/>
      <c r="BQ941" s="166"/>
      <c r="BR941" s="166"/>
      <c r="BS941" s="166"/>
      <c r="BT941" s="166"/>
      <c r="BU941" s="166"/>
      <c r="BV941" s="166"/>
      <c r="BW941" s="166"/>
      <c r="BX941" s="166"/>
      <c r="BY941" s="166"/>
      <c r="BZ941" s="166"/>
      <c r="CA941" s="166"/>
      <c r="CB941" s="166"/>
      <c r="CC941" s="166"/>
      <c r="CD941" s="166"/>
      <c r="CE941" s="166"/>
      <c r="CF941" s="166"/>
      <c r="CG941" s="166"/>
      <c r="CH941" s="166"/>
      <c r="CI941" s="166"/>
      <c r="CJ941" s="166"/>
      <c r="CK941" s="166"/>
      <c r="CL941" s="166"/>
      <c r="CM941" s="166"/>
      <c r="CN941" s="166"/>
      <c r="CO941" s="166"/>
      <c r="CP941" s="166"/>
      <c r="CQ941" s="166"/>
      <c r="CR941" s="166"/>
      <c r="CS941" s="166"/>
      <c r="CT941" s="166"/>
      <c r="CU941" s="166"/>
      <c r="CV941" s="166"/>
      <c r="CW941" s="166"/>
      <c r="CX941" s="166"/>
      <c r="CY941" s="166"/>
      <c r="CZ941" s="166"/>
    </row>
    <row r="942" spans="1:104" ht="11.25" customHeight="1" x14ac:dyDescent="0.2">
      <c r="A942" s="166"/>
      <c r="B942" s="166"/>
      <c r="C942" s="166"/>
      <c r="D942" s="166"/>
      <c r="E942" s="166"/>
      <c r="F942" s="166"/>
      <c r="G942" s="166"/>
      <c r="H942" s="166"/>
      <c r="I942" s="166"/>
      <c r="J942" s="166"/>
      <c r="K942" s="166"/>
      <c r="L942" s="166"/>
      <c r="M942" s="166"/>
      <c r="N942" s="166"/>
      <c r="O942" s="166"/>
      <c r="P942" s="166"/>
      <c r="Q942" s="166"/>
      <c r="R942" s="166"/>
      <c r="S942" s="166"/>
      <c r="T942" s="168"/>
      <c r="U942" s="169"/>
      <c r="V942" s="169"/>
      <c r="W942" s="166"/>
      <c r="X942" s="166"/>
      <c r="Y942" s="166"/>
      <c r="Z942" s="166"/>
      <c r="AA942" s="166"/>
      <c r="AB942" s="166"/>
      <c r="AC942" s="166"/>
      <c r="AD942" s="166"/>
      <c r="AE942" s="166"/>
      <c r="AF942" s="166"/>
      <c r="AG942" s="166"/>
      <c r="AH942" s="166"/>
      <c r="AI942" s="166"/>
      <c r="AJ942" s="166"/>
      <c r="AK942" s="166"/>
      <c r="AL942" s="166"/>
      <c r="AM942" s="166"/>
      <c r="AN942" s="166"/>
      <c r="AO942" s="166"/>
      <c r="AP942" s="166"/>
      <c r="AQ942" s="166"/>
      <c r="AR942" s="166"/>
      <c r="AS942" s="166"/>
      <c r="AT942" s="166"/>
      <c r="AU942" s="166"/>
      <c r="AV942" s="166"/>
      <c r="AW942" s="166"/>
      <c r="AX942" s="166"/>
      <c r="AY942" s="166"/>
      <c r="AZ942" s="166"/>
      <c r="BA942" s="166"/>
      <c r="BB942" s="166"/>
      <c r="BC942" s="166"/>
      <c r="BD942" s="166"/>
      <c r="BE942" s="166"/>
      <c r="BF942" s="166"/>
      <c r="BG942" s="166"/>
      <c r="BH942" s="166"/>
      <c r="BI942" s="166"/>
      <c r="BJ942" s="166"/>
      <c r="BK942" s="166"/>
      <c r="BL942" s="166"/>
      <c r="BM942" s="166"/>
      <c r="BN942" s="166"/>
      <c r="BO942" s="166"/>
      <c r="BP942" s="166"/>
      <c r="BQ942" s="166"/>
      <c r="BR942" s="166"/>
      <c r="BS942" s="166"/>
      <c r="BT942" s="166"/>
      <c r="BU942" s="166"/>
      <c r="BV942" s="166"/>
      <c r="BW942" s="166"/>
      <c r="BX942" s="166"/>
      <c r="BY942" s="166"/>
      <c r="BZ942" s="166"/>
      <c r="CA942" s="166"/>
      <c r="CB942" s="166"/>
      <c r="CC942" s="166"/>
      <c r="CD942" s="166"/>
      <c r="CE942" s="166"/>
      <c r="CF942" s="166"/>
      <c r="CG942" s="166"/>
      <c r="CH942" s="166"/>
      <c r="CI942" s="166"/>
      <c r="CJ942" s="166"/>
      <c r="CK942" s="166"/>
      <c r="CL942" s="166"/>
      <c r="CM942" s="166"/>
      <c r="CN942" s="166"/>
      <c r="CO942" s="166"/>
      <c r="CP942" s="166"/>
      <c r="CQ942" s="166"/>
      <c r="CR942" s="166"/>
      <c r="CS942" s="166"/>
      <c r="CT942" s="166"/>
      <c r="CU942" s="166"/>
      <c r="CV942" s="166"/>
      <c r="CW942" s="166"/>
      <c r="CX942" s="166"/>
      <c r="CY942" s="166"/>
      <c r="CZ942" s="166"/>
    </row>
    <row r="943" spans="1:104" ht="11.25" customHeight="1" x14ac:dyDescent="0.2">
      <c r="A943" s="166"/>
      <c r="B943" s="166"/>
      <c r="C943" s="166"/>
      <c r="D943" s="166"/>
      <c r="E943" s="166"/>
      <c r="F943" s="166"/>
      <c r="G943" s="166"/>
      <c r="H943" s="166"/>
      <c r="I943" s="166"/>
      <c r="J943" s="166"/>
      <c r="K943" s="166"/>
      <c r="L943" s="166"/>
      <c r="M943" s="166"/>
      <c r="N943" s="166"/>
      <c r="O943" s="166"/>
      <c r="P943" s="166"/>
      <c r="Q943" s="166"/>
      <c r="R943" s="166"/>
      <c r="S943" s="166"/>
      <c r="T943" s="168"/>
      <c r="U943" s="169"/>
      <c r="V943" s="169"/>
      <c r="W943" s="166"/>
      <c r="X943" s="166"/>
      <c r="Y943" s="166"/>
      <c r="Z943" s="166"/>
      <c r="AA943" s="166"/>
      <c r="AB943" s="166"/>
      <c r="AC943" s="166"/>
      <c r="AD943" s="166"/>
      <c r="AE943" s="166"/>
      <c r="AF943" s="166"/>
      <c r="AG943" s="166"/>
      <c r="AH943" s="166"/>
      <c r="AI943" s="166"/>
      <c r="AJ943" s="166"/>
      <c r="AK943" s="166"/>
      <c r="AL943" s="166"/>
      <c r="AM943" s="166"/>
      <c r="AN943" s="166"/>
      <c r="AO943" s="166"/>
      <c r="AP943" s="166"/>
      <c r="AQ943" s="166"/>
      <c r="AR943" s="166"/>
      <c r="AS943" s="166"/>
      <c r="AT943" s="166"/>
      <c r="AU943" s="166"/>
      <c r="AV943" s="166"/>
      <c r="AW943" s="166"/>
      <c r="AX943" s="166"/>
      <c r="AY943" s="166"/>
      <c r="AZ943" s="166"/>
      <c r="BA943" s="166"/>
      <c r="BB943" s="166"/>
      <c r="BC943" s="166"/>
      <c r="BD943" s="166"/>
      <c r="BE943" s="166"/>
      <c r="BF943" s="166"/>
      <c r="BG943" s="166"/>
      <c r="BH943" s="166"/>
      <c r="BI943" s="166"/>
      <c r="BJ943" s="166"/>
      <c r="BK943" s="166"/>
      <c r="BL943" s="166"/>
      <c r="BM943" s="166"/>
      <c r="BN943" s="166"/>
      <c r="BO943" s="166"/>
      <c r="BP943" s="166"/>
      <c r="BQ943" s="166"/>
      <c r="BR943" s="166"/>
      <c r="BS943" s="166"/>
      <c r="BT943" s="166"/>
      <c r="BU943" s="166"/>
      <c r="BV943" s="166"/>
      <c r="BW943" s="166"/>
      <c r="BX943" s="166"/>
      <c r="BY943" s="166"/>
      <c r="BZ943" s="166"/>
      <c r="CA943" s="166"/>
      <c r="CB943" s="166"/>
      <c r="CC943" s="166"/>
      <c r="CD943" s="166"/>
      <c r="CE943" s="166"/>
      <c r="CF943" s="166"/>
      <c r="CG943" s="166"/>
      <c r="CH943" s="166"/>
      <c r="CI943" s="166"/>
      <c r="CJ943" s="166"/>
      <c r="CK943" s="166"/>
      <c r="CL943" s="166"/>
      <c r="CM943" s="166"/>
      <c r="CN943" s="166"/>
      <c r="CO943" s="166"/>
      <c r="CP943" s="166"/>
      <c r="CQ943" s="166"/>
      <c r="CR943" s="166"/>
      <c r="CS943" s="166"/>
      <c r="CT943" s="166"/>
      <c r="CU943" s="166"/>
      <c r="CV943" s="166"/>
      <c r="CW943" s="166"/>
      <c r="CX943" s="166"/>
      <c r="CY943" s="166"/>
      <c r="CZ943" s="166"/>
    </row>
    <row r="944" spans="1:104" ht="11.25" customHeight="1" x14ac:dyDescent="0.2">
      <c r="A944" s="166"/>
      <c r="B944" s="166"/>
      <c r="C944" s="166"/>
      <c r="D944" s="166"/>
      <c r="E944" s="166"/>
      <c r="F944" s="166"/>
      <c r="G944" s="166"/>
      <c r="H944" s="166"/>
      <c r="I944" s="166"/>
      <c r="J944" s="166"/>
      <c r="K944" s="166"/>
      <c r="L944" s="166"/>
      <c r="M944" s="166"/>
      <c r="N944" s="166"/>
      <c r="O944" s="166"/>
      <c r="P944" s="166"/>
      <c r="Q944" s="166"/>
      <c r="R944" s="166"/>
      <c r="S944" s="166"/>
      <c r="T944" s="168"/>
      <c r="U944" s="169"/>
      <c r="V944" s="169"/>
      <c r="W944" s="166"/>
      <c r="X944" s="166"/>
      <c r="Y944" s="166"/>
      <c r="Z944" s="166"/>
      <c r="AA944" s="166"/>
      <c r="AB944" s="166"/>
      <c r="AC944" s="166"/>
      <c r="AD944" s="166"/>
      <c r="AE944" s="166"/>
      <c r="AF944" s="166"/>
      <c r="AG944" s="166"/>
      <c r="AH944" s="166"/>
      <c r="AI944" s="166"/>
      <c r="AJ944" s="166"/>
      <c r="AK944" s="166"/>
      <c r="AL944" s="166"/>
      <c r="AM944" s="166"/>
      <c r="AN944" s="166"/>
      <c r="AO944" s="166"/>
      <c r="AP944" s="166"/>
      <c r="AQ944" s="166"/>
      <c r="AR944" s="166"/>
      <c r="AS944" s="166"/>
      <c r="AT944" s="166"/>
      <c r="AU944" s="166"/>
      <c r="AV944" s="166"/>
      <c r="AW944" s="166"/>
      <c r="AX944" s="166"/>
      <c r="AY944" s="166"/>
      <c r="AZ944" s="166"/>
      <c r="BA944" s="166"/>
      <c r="BB944" s="166"/>
      <c r="BC944" s="166"/>
      <c r="BD944" s="166"/>
      <c r="BE944" s="166"/>
      <c r="BF944" s="166"/>
      <c r="BG944" s="166"/>
      <c r="BH944" s="166"/>
      <c r="BI944" s="166"/>
      <c r="BJ944" s="166"/>
      <c r="BK944" s="166"/>
      <c r="BL944" s="166"/>
      <c r="BM944" s="166"/>
      <c r="BN944" s="166"/>
      <c r="BO944" s="166"/>
      <c r="BP944" s="166"/>
      <c r="BQ944" s="166"/>
      <c r="BR944" s="166"/>
      <c r="BS944" s="166"/>
      <c r="BT944" s="166"/>
      <c r="BU944" s="166"/>
      <c r="BV944" s="166"/>
      <c r="BW944" s="166"/>
      <c r="BX944" s="166"/>
      <c r="BY944" s="166"/>
      <c r="BZ944" s="166"/>
      <c r="CA944" s="166"/>
      <c r="CB944" s="166"/>
      <c r="CC944" s="166"/>
      <c r="CD944" s="166"/>
      <c r="CE944" s="166"/>
      <c r="CF944" s="166"/>
      <c r="CG944" s="166"/>
      <c r="CH944" s="166"/>
      <c r="CI944" s="166"/>
      <c r="CJ944" s="166"/>
      <c r="CK944" s="166"/>
      <c r="CL944" s="166"/>
      <c r="CM944" s="166"/>
      <c r="CN944" s="166"/>
      <c r="CO944" s="166"/>
      <c r="CP944" s="166"/>
      <c r="CQ944" s="166"/>
      <c r="CR944" s="166"/>
      <c r="CS944" s="166"/>
      <c r="CT944" s="166"/>
      <c r="CU944" s="166"/>
      <c r="CV944" s="166"/>
      <c r="CW944" s="166"/>
      <c r="CX944" s="166"/>
      <c r="CY944" s="166"/>
      <c r="CZ944" s="166"/>
    </row>
    <row r="945" spans="1:104" ht="11.25" customHeight="1" x14ac:dyDescent="0.2">
      <c r="A945" s="166"/>
      <c r="B945" s="166"/>
      <c r="C945" s="166"/>
      <c r="D945" s="166"/>
      <c r="E945" s="166"/>
      <c r="F945" s="166"/>
      <c r="G945" s="166"/>
      <c r="H945" s="166"/>
      <c r="I945" s="166"/>
      <c r="J945" s="166"/>
      <c r="K945" s="166"/>
      <c r="L945" s="166"/>
      <c r="M945" s="166"/>
      <c r="N945" s="166"/>
      <c r="O945" s="166"/>
      <c r="P945" s="166"/>
      <c r="Q945" s="166"/>
      <c r="R945" s="166"/>
      <c r="S945" s="166"/>
      <c r="T945" s="168"/>
      <c r="U945" s="169"/>
      <c r="V945" s="169"/>
      <c r="W945" s="166"/>
      <c r="X945" s="166"/>
      <c r="Y945" s="166"/>
      <c r="Z945" s="166"/>
      <c r="AA945" s="166"/>
      <c r="AB945" s="166"/>
      <c r="AC945" s="166"/>
      <c r="AD945" s="166"/>
      <c r="AE945" s="166"/>
      <c r="AF945" s="166"/>
      <c r="AG945" s="166"/>
      <c r="AH945" s="166"/>
      <c r="AI945" s="166"/>
      <c r="AJ945" s="166"/>
      <c r="AK945" s="166"/>
      <c r="AL945" s="166"/>
      <c r="AM945" s="166"/>
      <c r="AN945" s="166"/>
      <c r="AO945" s="166"/>
      <c r="AP945" s="166"/>
      <c r="AQ945" s="166"/>
      <c r="AR945" s="166"/>
      <c r="AS945" s="166"/>
      <c r="AT945" s="166"/>
      <c r="AU945" s="166"/>
      <c r="AV945" s="166"/>
      <c r="AW945" s="166"/>
      <c r="AX945" s="166"/>
      <c r="AY945" s="166"/>
      <c r="AZ945" s="166"/>
      <c r="BA945" s="166"/>
      <c r="BB945" s="166"/>
      <c r="BC945" s="166"/>
      <c r="BD945" s="166"/>
      <c r="BE945" s="166"/>
      <c r="BF945" s="166"/>
      <c r="BG945" s="166"/>
      <c r="BH945" s="166"/>
      <c r="BI945" s="166"/>
      <c r="BJ945" s="166"/>
      <c r="BK945" s="166"/>
      <c r="BL945" s="166"/>
      <c r="BM945" s="166"/>
      <c r="BN945" s="166"/>
      <c r="BO945" s="166"/>
      <c r="BP945" s="166"/>
      <c r="BQ945" s="166"/>
      <c r="BR945" s="166"/>
      <c r="BS945" s="166"/>
      <c r="BT945" s="166"/>
      <c r="BU945" s="166"/>
      <c r="BV945" s="166"/>
      <c r="BW945" s="166"/>
      <c r="BX945" s="166"/>
      <c r="BY945" s="166"/>
      <c r="BZ945" s="166"/>
      <c r="CA945" s="166"/>
      <c r="CB945" s="166"/>
      <c r="CC945" s="166"/>
      <c r="CD945" s="166"/>
      <c r="CE945" s="166"/>
      <c r="CF945" s="166"/>
      <c r="CG945" s="166"/>
      <c r="CH945" s="166"/>
      <c r="CI945" s="166"/>
      <c r="CJ945" s="166"/>
      <c r="CK945" s="166"/>
      <c r="CL945" s="166"/>
      <c r="CM945" s="166"/>
      <c r="CN945" s="166"/>
      <c r="CO945" s="166"/>
      <c r="CP945" s="166"/>
      <c r="CQ945" s="166"/>
      <c r="CR945" s="166"/>
      <c r="CS945" s="166"/>
      <c r="CT945" s="166"/>
      <c r="CU945" s="166"/>
      <c r="CV945" s="166"/>
      <c r="CW945" s="166"/>
      <c r="CX945" s="166"/>
      <c r="CY945" s="166"/>
      <c r="CZ945" s="166"/>
    </row>
    <row r="946" spans="1:104" ht="11.25" customHeight="1" x14ac:dyDescent="0.2">
      <c r="A946" s="166"/>
      <c r="B946" s="166"/>
      <c r="C946" s="166"/>
      <c r="D946" s="166"/>
      <c r="E946" s="166"/>
      <c r="F946" s="166"/>
      <c r="G946" s="166"/>
      <c r="H946" s="166"/>
      <c r="I946" s="166"/>
      <c r="J946" s="166"/>
      <c r="K946" s="166"/>
      <c r="L946" s="166"/>
      <c r="M946" s="166"/>
      <c r="N946" s="166"/>
      <c r="O946" s="166"/>
      <c r="P946" s="166"/>
      <c r="Q946" s="166"/>
      <c r="R946" s="166"/>
      <c r="S946" s="166"/>
      <c r="T946" s="168"/>
      <c r="U946" s="169"/>
      <c r="V946" s="169"/>
      <c r="W946" s="166"/>
      <c r="X946" s="166"/>
      <c r="Y946" s="166"/>
      <c r="Z946" s="166"/>
      <c r="AA946" s="166"/>
      <c r="AB946" s="166"/>
      <c r="AC946" s="166"/>
      <c r="AD946" s="166"/>
      <c r="AE946" s="166"/>
      <c r="AF946" s="166"/>
      <c r="AG946" s="166"/>
      <c r="AH946" s="166"/>
      <c r="AI946" s="166"/>
      <c r="AJ946" s="166"/>
      <c r="AK946" s="166"/>
      <c r="AL946" s="166"/>
      <c r="AM946" s="166"/>
      <c r="AN946" s="166"/>
      <c r="AO946" s="166"/>
      <c r="AP946" s="166"/>
      <c r="AQ946" s="166"/>
      <c r="AR946" s="166"/>
      <c r="AS946" s="166"/>
      <c r="AT946" s="166"/>
      <c r="AU946" s="166"/>
      <c r="AV946" s="166"/>
      <c r="AW946" s="166"/>
      <c r="AX946" s="166"/>
      <c r="AY946" s="166"/>
      <c r="AZ946" s="166"/>
      <c r="BA946" s="166"/>
      <c r="BB946" s="166"/>
      <c r="BC946" s="166"/>
      <c r="BD946" s="166"/>
      <c r="BE946" s="166"/>
      <c r="BF946" s="166"/>
      <c r="BG946" s="166"/>
      <c r="BH946" s="166"/>
      <c r="BI946" s="166"/>
      <c r="BJ946" s="166"/>
      <c r="BK946" s="166"/>
      <c r="BL946" s="166"/>
      <c r="BM946" s="166"/>
      <c r="BN946" s="166"/>
      <c r="BO946" s="166"/>
      <c r="BP946" s="166"/>
      <c r="BQ946" s="166"/>
      <c r="BR946" s="166"/>
      <c r="BS946" s="166"/>
      <c r="BT946" s="166"/>
      <c r="BU946" s="166"/>
      <c r="BV946" s="166"/>
      <c r="BW946" s="166"/>
      <c r="BX946" s="166"/>
      <c r="BY946" s="166"/>
      <c r="BZ946" s="166"/>
      <c r="CA946" s="166"/>
      <c r="CB946" s="166"/>
      <c r="CC946" s="166"/>
      <c r="CD946" s="166"/>
      <c r="CE946" s="166"/>
      <c r="CF946" s="166"/>
      <c r="CG946" s="166"/>
      <c r="CH946" s="166"/>
      <c r="CI946" s="166"/>
      <c r="CJ946" s="166"/>
      <c r="CK946" s="166"/>
      <c r="CL946" s="166"/>
      <c r="CM946" s="166"/>
      <c r="CN946" s="166"/>
      <c r="CO946" s="166"/>
      <c r="CP946" s="166"/>
      <c r="CQ946" s="166"/>
      <c r="CR946" s="166"/>
      <c r="CS946" s="166"/>
      <c r="CT946" s="166"/>
      <c r="CU946" s="166"/>
      <c r="CV946" s="166"/>
      <c r="CW946" s="166"/>
      <c r="CX946" s="166"/>
      <c r="CY946" s="166"/>
      <c r="CZ946" s="166"/>
    </row>
    <row r="947" spans="1:104" ht="11.25" customHeight="1" x14ac:dyDescent="0.2">
      <c r="A947" s="166"/>
      <c r="B947" s="166"/>
      <c r="C947" s="166"/>
      <c r="D947" s="166"/>
      <c r="E947" s="166"/>
      <c r="F947" s="166"/>
      <c r="G947" s="166"/>
      <c r="H947" s="166"/>
      <c r="I947" s="166"/>
      <c r="J947" s="166"/>
      <c r="K947" s="166"/>
      <c r="L947" s="166"/>
      <c r="M947" s="166"/>
      <c r="N947" s="166"/>
      <c r="O947" s="166"/>
      <c r="P947" s="166"/>
      <c r="Q947" s="166"/>
      <c r="R947" s="166"/>
      <c r="S947" s="166"/>
      <c r="T947" s="168"/>
      <c r="U947" s="169"/>
      <c r="V947" s="169"/>
      <c r="W947" s="166"/>
      <c r="X947" s="166"/>
      <c r="Y947" s="166"/>
      <c r="Z947" s="166"/>
      <c r="AA947" s="166"/>
      <c r="AB947" s="166"/>
      <c r="AC947" s="166"/>
      <c r="AD947" s="166"/>
      <c r="AE947" s="166"/>
      <c r="AF947" s="166"/>
      <c r="AG947" s="166"/>
      <c r="AH947" s="166"/>
      <c r="AI947" s="166"/>
      <c r="AJ947" s="166"/>
      <c r="AK947" s="166"/>
      <c r="AL947" s="166"/>
      <c r="AM947" s="166"/>
      <c r="AN947" s="166"/>
      <c r="AO947" s="166"/>
      <c r="AP947" s="166"/>
      <c r="AQ947" s="166"/>
      <c r="AR947" s="166"/>
      <c r="AS947" s="166"/>
      <c r="AT947" s="166"/>
      <c r="AU947" s="166"/>
      <c r="AV947" s="166"/>
      <c r="AW947" s="166"/>
      <c r="AX947" s="166"/>
      <c r="AY947" s="166"/>
      <c r="AZ947" s="166"/>
      <c r="BA947" s="166"/>
      <c r="BB947" s="166"/>
      <c r="BC947" s="166"/>
      <c r="BD947" s="166"/>
      <c r="BE947" s="166"/>
      <c r="BF947" s="166"/>
      <c r="BG947" s="166"/>
      <c r="BH947" s="166"/>
      <c r="BI947" s="166"/>
      <c r="BJ947" s="166"/>
      <c r="BK947" s="166"/>
      <c r="BL947" s="166"/>
      <c r="BM947" s="166"/>
      <c r="BN947" s="166"/>
      <c r="BO947" s="166"/>
      <c r="BP947" s="166"/>
      <c r="BQ947" s="166"/>
      <c r="BR947" s="166"/>
      <c r="BS947" s="166"/>
      <c r="BT947" s="166"/>
      <c r="BU947" s="166"/>
      <c r="BV947" s="166"/>
      <c r="BW947" s="166"/>
      <c r="BX947" s="166"/>
      <c r="BY947" s="166"/>
      <c r="BZ947" s="166"/>
      <c r="CA947" s="166"/>
      <c r="CB947" s="166"/>
      <c r="CC947" s="166"/>
      <c r="CD947" s="166"/>
      <c r="CE947" s="166"/>
      <c r="CF947" s="166"/>
      <c r="CG947" s="166"/>
      <c r="CH947" s="166"/>
      <c r="CI947" s="166"/>
      <c r="CJ947" s="166"/>
      <c r="CK947" s="166"/>
      <c r="CL947" s="166"/>
      <c r="CM947" s="166"/>
      <c r="CN947" s="166"/>
      <c r="CO947" s="166"/>
      <c r="CP947" s="166"/>
      <c r="CQ947" s="166"/>
      <c r="CR947" s="166"/>
      <c r="CS947" s="166"/>
      <c r="CT947" s="166"/>
      <c r="CU947" s="166"/>
      <c r="CV947" s="166"/>
      <c r="CW947" s="166"/>
      <c r="CX947" s="166"/>
      <c r="CY947" s="166"/>
      <c r="CZ947" s="166"/>
    </row>
    <row r="948" spans="1:104" ht="11.25" customHeight="1" x14ac:dyDescent="0.2">
      <c r="A948" s="166"/>
      <c r="B948" s="166"/>
      <c r="C948" s="166"/>
      <c r="D948" s="166"/>
      <c r="E948" s="166"/>
      <c r="F948" s="166"/>
      <c r="G948" s="166"/>
      <c r="H948" s="166"/>
      <c r="I948" s="166"/>
      <c r="J948" s="166"/>
      <c r="K948" s="166"/>
      <c r="L948" s="166"/>
      <c r="M948" s="166"/>
      <c r="N948" s="166"/>
      <c r="O948" s="166"/>
      <c r="P948" s="166"/>
      <c r="Q948" s="166"/>
      <c r="R948" s="166"/>
      <c r="S948" s="166"/>
      <c r="T948" s="168"/>
      <c r="U948" s="169"/>
      <c r="V948" s="169"/>
      <c r="W948" s="166"/>
      <c r="X948" s="166"/>
      <c r="Y948" s="166"/>
      <c r="Z948" s="166"/>
      <c r="AA948" s="166"/>
      <c r="AB948" s="166"/>
      <c r="AC948" s="166"/>
      <c r="AD948" s="166"/>
      <c r="AE948" s="166"/>
      <c r="AF948" s="166"/>
      <c r="AG948" s="166"/>
      <c r="AH948" s="166"/>
      <c r="AI948" s="166"/>
      <c r="AJ948" s="166"/>
      <c r="AK948" s="166"/>
      <c r="AL948" s="166"/>
      <c r="AM948" s="166"/>
      <c r="AN948" s="166"/>
      <c r="AO948" s="166"/>
      <c r="AP948" s="166"/>
      <c r="AQ948" s="166"/>
      <c r="AR948" s="166"/>
      <c r="AS948" s="166"/>
      <c r="AT948" s="166"/>
      <c r="AU948" s="166"/>
      <c r="AV948" s="166"/>
      <c r="AW948" s="166"/>
      <c r="AX948" s="166"/>
      <c r="AY948" s="166"/>
      <c r="AZ948" s="166"/>
      <c r="BA948" s="166"/>
      <c r="BB948" s="166"/>
      <c r="BC948" s="166"/>
      <c r="BD948" s="166"/>
      <c r="BE948" s="166"/>
      <c r="BF948" s="166"/>
      <c r="BG948" s="166"/>
      <c r="BH948" s="166"/>
      <c r="BI948" s="166"/>
      <c r="BJ948" s="166"/>
      <c r="BK948" s="166"/>
      <c r="BL948" s="166"/>
      <c r="BM948" s="166"/>
      <c r="BN948" s="166"/>
      <c r="BO948" s="166"/>
      <c r="BP948" s="166"/>
      <c r="BQ948" s="166"/>
      <c r="BR948" s="166"/>
      <c r="BS948" s="166"/>
      <c r="BT948" s="166"/>
      <c r="BU948" s="166"/>
      <c r="BV948" s="166"/>
      <c r="BW948" s="166"/>
      <c r="BX948" s="166"/>
      <c r="BY948" s="166"/>
      <c r="BZ948" s="166"/>
      <c r="CA948" s="166"/>
      <c r="CB948" s="166"/>
      <c r="CC948" s="166"/>
      <c r="CD948" s="166"/>
      <c r="CE948" s="166"/>
      <c r="CF948" s="166"/>
      <c r="CG948" s="166"/>
      <c r="CH948" s="166"/>
      <c r="CI948" s="166"/>
      <c r="CJ948" s="166"/>
      <c r="CK948" s="166"/>
      <c r="CL948" s="166"/>
      <c r="CM948" s="166"/>
      <c r="CN948" s="166"/>
      <c r="CO948" s="166"/>
      <c r="CP948" s="166"/>
      <c r="CQ948" s="166"/>
      <c r="CR948" s="166"/>
      <c r="CS948" s="166"/>
      <c r="CT948" s="166"/>
      <c r="CU948" s="166"/>
      <c r="CV948" s="166"/>
      <c r="CW948" s="166"/>
      <c r="CX948" s="166"/>
      <c r="CY948" s="166"/>
      <c r="CZ948" s="166"/>
    </row>
    <row r="949" spans="1:104" ht="11.25" customHeight="1" x14ac:dyDescent="0.2">
      <c r="A949" s="166"/>
      <c r="B949" s="166"/>
      <c r="C949" s="166"/>
      <c r="D949" s="166"/>
      <c r="E949" s="166"/>
      <c r="F949" s="166"/>
      <c r="G949" s="166"/>
      <c r="H949" s="166"/>
      <c r="I949" s="166"/>
      <c r="J949" s="166"/>
      <c r="K949" s="166"/>
      <c r="L949" s="166"/>
      <c r="M949" s="166"/>
      <c r="N949" s="166"/>
      <c r="O949" s="166"/>
      <c r="P949" s="166"/>
      <c r="Q949" s="166"/>
      <c r="R949" s="166"/>
      <c r="S949" s="166"/>
      <c r="T949" s="168"/>
      <c r="U949" s="169"/>
      <c r="V949" s="169"/>
      <c r="W949" s="166"/>
      <c r="X949" s="166"/>
      <c r="Y949" s="166"/>
      <c r="Z949" s="166"/>
      <c r="AA949" s="166"/>
      <c r="AB949" s="166"/>
      <c r="AC949" s="166"/>
      <c r="AD949" s="166"/>
      <c r="AE949" s="166"/>
      <c r="AF949" s="166"/>
      <c r="AG949" s="166"/>
      <c r="AH949" s="166"/>
      <c r="AI949" s="166"/>
      <c r="AJ949" s="166"/>
      <c r="AK949" s="166"/>
      <c r="AL949" s="166"/>
      <c r="AM949" s="166"/>
      <c r="AN949" s="166"/>
      <c r="AO949" s="166"/>
      <c r="AP949" s="166"/>
      <c r="AQ949" s="166"/>
      <c r="AR949" s="166"/>
      <c r="AS949" s="166"/>
      <c r="AT949" s="166"/>
      <c r="AU949" s="166"/>
      <c r="AV949" s="166"/>
      <c r="AW949" s="166"/>
      <c r="AX949" s="166"/>
      <c r="AY949" s="166"/>
      <c r="AZ949" s="166"/>
      <c r="BA949" s="166"/>
      <c r="BB949" s="166"/>
      <c r="BC949" s="166"/>
      <c r="BD949" s="166"/>
      <c r="BE949" s="166"/>
      <c r="BF949" s="166"/>
      <c r="BG949" s="166"/>
      <c r="BH949" s="166"/>
      <c r="BI949" s="166"/>
      <c r="BJ949" s="166"/>
      <c r="BK949" s="166"/>
      <c r="BL949" s="166"/>
      <c r="BM949" s="166"/>
      <c r="BN949" s="166"/>
      <c r="BO949" s="166"/>
      <c r="BP949" s="166"/>
      <c r="BQ949" s="166"/>
      <c r="BR949" s="166"/>
      <c r="BS949" s="166"/>
      <c r="BT949" s="166"/>
      <c r="BU949" s="166"/>
      <c r="BV949" s="166"/>
      <c r="BW949" s="166"/>
      <c r="BX949" s="166"/>
      <c r="BY949" s="166"/>
      <c r="BZ949" s="166"/>
      <c r="CA949" s="166"/>
      <c r="CB949" s="166"/>
      <c r="CC949" s="166"/>
      <c r="CD949" s="166"/>
      <c r="CE949" s="166"/>
      <c r="CF949" s="166"/>
      <c r="CG949" s="166"/>
      <c r="CH949" s="166"/>
      <c r="CI949" s="166"/>
      <c r="CJ949" s="166"/>
      <c r="CK949" s="166"/>
      <c r="CL949" s="166"/>
      <c r="CM949" s="166"/>
      <c r="CN949" s="166"/>
      <c r="CO949" s="166"/>
      <c r="CP949" s="166"/>
      <c r="CQ949" s="166"/>
      <c r="CR949" s="166"/>
      <c r="CS949" s="166"/>
      <c r="CT949" s="166"/>
      <c r="CU949" s="166"/>
      <c r="CV949" s="166"/>
      <c r="CW949" s="166"/>
      <c r="CX949" s="166"/>
      <c r="CY949" s="166"/>
      <c r="CZ949" s="166"/>
    </row>
    <row r="950" spans="1:104" ht="11.25" customHeight="1" x14ac:dyDescent="0.2">
      <c r="A950" s="166"/>
      <c r="B950" s="166"/>
      <c r="C950" s="166"/>
      <c r="D950" s="166"/>
      <c r="E950" s="166"/>
      <c r="F950" s="166"/>
      <c r="G950" s="166"/>
      <c r="H950" s="166"/>
      <c r="I950" s="166"/>
      <c r="J950" s="166"/>
      <c r="K950" s="166"/>
      <c r="L950" s="166"/>
      <c r="M950" s="166"/>
      <c r="N950" s="166"/>
      <c r="O950" s="166"/>
      <c r="P950" s="166"/>
      <c r="Q950" s="166"/>
      <c r="R950" s="166"/>
      <c r="S950" s="166"/>
      <c r="T950" s="168"/>
      <c r="U950" s="169"/>
      <c r="V950" s="169"/>
      <c r="W950" s="166"/>
      <c r="X950" s="166"/>
      <c r="Y950" s="166"/>
      <c r="Z950" s="166"/>
      <c r="AA950" s="166"/>
      <c r="AB950" s="166"/>
      <c r="AC950" s="166"/>
      <c r="AD950" s="166"/>
      <c r="AE950" s="166"/>
      <c r="AF950" s="166"/>
      <c r="AG950" s="166"/>
      <c r="AH950" s="166"/>
      <c r="AI950" s="166"/>
      <c r="AJ950" s="166"/>
      <c r="AK950" s="166"/>
      <c r="AL950" s="166"/>
      <c r="AM950" s="166"/>
      <c r="AN950" s="166"/>
      <c r="AO950" s="166"/>
      <c r="AP950" s="166"/>
      <c r="AQ950" s="166"/>
      <c r="AR950" s="166"/>
      <c r="AS950" s="166"/>
      <c r="AT950" s="166"/>
      <c r="AU950" s="166"/>
      <c r="AV950" s="166"/>
      <c r="AW950" s="166"/>
      <c r="AX950" s="166"/>
      <c r="AY950" s="166"/>
      <c r="AZ950" s="166"/>
      <c r="BA950" s="166"/>
      <c r="BB950" s="166"/>
      <c r="BC950" s="166"/>
      <c r="BD950" s="166"/>
      <c r="BE950" s="166"/>
      <c r="BF950" s="166"/>
      <c r="BG950" s="166"/>
      <c r="BH950" s="166"/>
      <c r="BI950" s="166"/>
      <c r="BJ950" s="166"/>
      <c r="BK950" s="166"/>
      <c r="BL950" s="166"/>
      <c r="BM950" s="166"/>
      <c r="BN950" s="166"/>
      <c r="BO950" s="166"/>
      <c r="BP950" s="166"/>
      <c r="BQ950" s="166"/>
      <c r="BR950" s="166"/>
      <c r="BS950" s="166"/>
      <c r="BT950" s="166"/>
      <c r="BU950" s="166"/>
      <c r="BV950" s="166"/>
      <c r="BW950" s="166"/>
      <c r="BX950" s="166"/>
      <c r="BY950" s="166"/>
      <c r="BZ950" s="166"/>
      <c r="CA950" s="166"/>
      <c r="CB950" s="166"/>
      <c r="CC950" s="166"/>
      <c r="CD950" s="166"/>
      <c r="CE950" s="166"/>
      <c r="CF950" s="166"/>
      <c r="CG950" s="166"/>
      <c r="CH950" s="166"/>
      <c r="CI950" s="166"/>
      <c r="CJ950" s="166"/>
      <c r="CK950" s="166"/>
      <c r="CL950" s="166"/>
      <c r="CM950" s="166"/>
      <c r="CN950" s="166"/>
      <c r="CO950" s="166"/>
      <c r="CP950" s="166"/>
      <c r="CQ950" s="166"/>
      <c r="CR950" s="166"/>
      <c r="CS950" s="166"/>
      <c r="CT950" s="166"/>
      <c r="CU950" s="166"/>
      <c r="CV950" s="166"/>
      <c r="CW950" s="166"/>
      <c r="CX950" s="166"/>
      <c r="CY950" s="166"/>
      <c r="CZ950" s="166"/>
    </row>
    <row r="951" spans="1:104" ht="11.25" customHeight="1" x14ac:dyDescent="0.2">
      <c r="A951" s="166"/>
      <c r="B951" s="166"/>
      <c r="C951" s="166"/>
      <c r="D951" s="166"/>
      <c r="E951" s="166"/>
      <c r="F951" s="166"/>
      <c r="G951" s="166"/>
      <c r="H951" s="166"/>
      <c r="I951" s="166"/>
      <c r="J951" s="166"/>
      <c r="K951" s="166"/>
      <c r="L951" s="166"/>
      <c r="M951" s="166"/>
      <c r="N951" s="166"/>
      <c r="O951" s="166"/>
      <c r="P951" s="166"/>
      <c r="Q951" s="166"/>
      <c r="R951" s="166"/>
      <c r="S951" s="166"/>
      <c r="T951" s="168"/>
      <c r="U951" s="169"/>
      <c r="V951" s="169"/>
      <c r="W951" s="166"/>
      <c r="X951" s="166"/>
      <c r="Y951" s="166"/>
      <c r="Z951" s="166"/>
      <c r="AA951" s="166"/>
      <c r="AB951" s="166"/>
      <c r="AC951" s="166"/>
      <c r="AD951" s="166"/>
      <c r="AE951" s="166"/>
      <c r="AF951" s="166"/>
      <c r="AG951" s="166"/>
      <c r="AH951" s="166"/>
      <c r="AI951" s="166"/>
      <c r="AJ951" s="166"/>
      <c r="AK951" s="166"/>
      <c r="AL951" s="166"/>
      <c r="AM951" s="166"/>
      <c r="AN951" s="166"/>
      <c r="AO951" s="166"/>
      <c r="AP951" s="166"/>
      <c r="AQ951" s="166"/>
      <c r="AR951" s="166"/>
      <c r="AS951" s="166"/>
      <c r="AT951" s="166"/>
      <c r="AU951" s="166"/>
      <c r="AV951" s="166"/>
      <c r="AW951" s="166"/>
      <c r="AX951" s="166"/>
      <c r="AY951" s="166"/>
      <c r="AZ951" s="166"/>
      <c r="BA951" s="166"/>
      <c r="BB951" s="166"/>
      <c r="BC951" s="166"/>
      <c r="BD951" s="166"/>
      <c r="BE951" s="166"/>
      <c r="BF951" s="166"/>
      <c r="BG951" s="166"/>
      <c r="BH951" s="166"/>
      <c r="BI951" s="166"/>
      <c r="BJ951" s="166"/>
      <c r="BK951" s="166"/>
      <c r="BL951" s="166"/>
      <c r="BM951" s="166"/>
      <c r="BN951" s="166"/>
      <c r="BO951" s="166"/>
      <c r="BP951" s="166"/>
      <c r="BQ951" s="166"/>
      <c r="BR951" s="166"/>
      <c r="BS951" s="166"/>
      <c r="BT951" s="166"/>
      <c r="BU951" s="166"/>
      <c r="BV951" s="166"/>
      <c r="BW951" s="166"/>
      <c r="BX951" s="166"/>
      <c r="BY951" s="166"/>
      <c r="BZ951" s="166"/>
      <c r="CA951" s="166"/>
      <c r="CB951" s="166"/>
      <c r="CC951" s="166"/>
      <c r="CD951" s="166"/>
      <c r="CE951" s="166"/>
      <c r="CF951" s="166"/>
      <c r="CG951" s="166"/>
      <c r="CH951" s="166"/>
      <c r="CI951" s="166"/>
      <c r="CJ951" s="166"/>
      <c r="CK951" s="166"/>
      <c r="CL951" s="166"/>
      <c r="CM951" s="166"/>
      <c r="CN951" s="166"/>
      <c r="CO951" s="166"/>
      <c r="CP951" s="166"/>
      <c r="CQ951" s="166"/>
      <c r="CR951" s="166"/>
      <c r="CS951" s="166"/>
      <c r="CT951" s="166"/>
      <c r="CU951" s="166"/>
      <c r="CV951" s="166"/>
      <c r="CW951" s="166"/>
      <c r="CX951" s="166"/>
      <c r="CY951" s="166"/>
      <c r="CZ951" s="166"/>
    </row>
    <row r="952" spans="1:104" ht="11.25" customHeight="1" x14ac:dyDescent="0.2">
      <c r="A952" s="166"/>
      <c r="B952" s="166"/>
      <c r="C952" s="166"/>
      <c r="D952" s="166"/>
      <c r="E952" s="166"/>
      <c r="F952" s="166"/>
      <c r="G952" s="166"/>
      <c r="H952" s="166"/>
      <c r="I952" s="166"/>
      <c r="J952" s="166"/>
      <c r="K952" s="166"/>
      <c r="L952" s="166"/>
      <c r="M952" s="166"/>
      <c r="N952" s="166"/>
      <c r="O952" s="166"/>
      <c r="P952" s="166"/>
      <c r="Q952" s="166"/>
      <c r="R952" s="166"/>
      <c r="S952" s="166"/>
      <c r="T952" s="168"/>
      <c r="U952" s="169"/>
      <c r="V952" s="169"/>
      <c r="W952" s="166"/>
      <c r="X952" s="166"/>
      <c r="Y952" s="166"/>
      <c r="Z952" s="166"/>
      <c r="AA952" s="166"/>
      <c r="AB952" s="166"/>
      <c r="AC952" s="166"/>
      <c r="AD952" s="166"/>
      <c r="AE952" s="166"/>
      <c r="AF952" s="166"/>
      <c r="AG952" s="166"/>
      <c r="AH952" s="166"/>
      <c r="AI952" s="166"/>
      <c r="AJ952" s="166"/>
      <c r="AK952" s="166"/>
      <c r="AL952" s="166"/>
      <c r="AM952" s="166"/>
      <c r="AN952" s="166"/>
      <c r="AO952" s="166"/>
      <c r="AP952" s="166"/>
      <c r="AQ952" s="166"/>
      <c r="AR952" s="166"/>
      <c r="AS952" s="166"/>
      <c r="AT952" s="166"/>
      <c r="AU952" s="166"/>
      <c r="AV952" s="166"/>
      <c r="AW952" s="166"/>
      <c r="AX952" s="166"/>
      <c r="AY952" s="166"/>
      <c r="AZ952" s="166"/>
      <c r="BA952" s="166"/>
      <c r="BB952" s="166"/>
      <c r="BC952" s="166"/>
      <c r="BD952" s="166"/>
      <c r="BE952" s="166"/>
      <c r="BF952" s="166"/>
      <c r="BG952" s="166"/>
      <c r="BH952" s="166"/>
      <c r="BI952" s="166"/>
      <c r="BJ952" s="166"/>
      <c r="BK952" s="166"/>
      <c r="BL952" s="166"/>
      <c r="BM952" s="166"/>
      <c r="BN952" s="166"/>
      <c r="BO952" s="166"/>
      <c r="BP952" s="166"/>
      <c r="BQ952" s="166"/>
      <c r="BR952" s="166"/>
      <c r="BS952" s="166"/>
      <c r="BT952" s="166"/>
      <c r="BU952" s="166"/>
      <c r="BV952" s="166"/>
      <c r="BW952" s="166"/>
      <c r="BX952" s="166"/>
      <c r="BY952" s="166"/>
      <c r="BZ952" s="166"/>
      <c r="CA952" s="166"/>
      <c r="CB952" s="166"/>
      <c r="CC952" s="166"/>
      <c r="CD952" s="166"/>
      <c r="CE952" s="166"/>
      <c r="CF952" s="166"/>
      <c r="CG952" s="166"/>
      <c r="CH952" s="166"/>
      <c r="CI952" s="166"/>
      <c r="CJ952" s="166"/>
      <c r="CK952" s="166"/>
      <c r="CL952" s="166"/>
      <c r="CM952" s="166"/>
      <c r="CN952" s="166"/>
      <c r="CO952" s="166"/>
      <c r="CP952" s="166"/>
      <c r="CQ952" s="166"/>
      <c r="CR952" s="166"/>
      <c r="CS952" s="166"/>
      <c r="CT952" s="166"/>
      <c r="CU952" s="166"/>
      <c r="CV952" s="166"/>
      <c r="CW952" s="166"/>
      <c r="CX952" s="166"/>
      <c r="CY952" s="166"/>
      <c r="CZ952" s="166"/>
    </row>
    <row r="953" spans="1:104" ht="11.25" customHeight="1" x14ac:dyDescent="0.2">
      <c r="A953" s="166"/>
      <c r="B953" s="166"/>
      <c r="C953" s="166"/>
      <c r="D953" s="166"/>
      <c r="E953" s="166"/>
      <c r="F953" s="166"/>
      <c r="G953" s="166"/>
      <c r="H953" s="166"/>
      <c r="I953" s="166"/>
      <c r="J953" s="166"/>
      <c r="K953" s="166"/>
      <c r="L953" s="166"/>
      <c r="M953" s="166"/>
      <c r="N953" s="166"/>
      <c r="O953" s="166"/>
      <c r="P953" s="166"/>
      <c r="Q953" s="166"/>
      <c r="R953" s="166"/>
      <c r="S953" s="166"/>
      <c r="T953" s="168"/>
      <c r="U953" s="169"/>
      <c r="V953" s="169"/>
      <c r="W953" s="166"/>
      <c r="X953" s="166"/>
      <c r="Y953" s="166"/>
      <c r="Z953" s="166"/>
      <c r="AA953" s="166"/>
      <c r="AB953" s="166"/>
      <c r="AC953" s="166"/>
      <c r="AD953" s="166"/>
      <c r="AE953" s="166"/>
      <c r="AF953" s="166"/>
      <c r="AG953" s="166"/>
      <c r="AH953" s="166"/>
      <c r="AI953" s="166"/>
      <c r="AJ953" s="166"/>
      <c r="AK953" s="166"/>
      <c r="AL953" s="166"/>
      <c r="AM953" s="166"/>
      <c r="AN953" s="166"/>
      <c r="AO953" s="166"/>
      <c r="AP953" s="166"/>
      <c r="AQ953" s="166"/>
      <c r="AR953" s="166"/>
      <c r="AS953" s="166"/>
      <c r="AT953" s="166"/>
      <c r="AU953" s="166"/>
      <c r="AV953" s="166"/>
      <c r="AW953" s="166"/>
      <c r="AX953" s="166"/>
      <c r="AY953" s="166"/>
      <c r="AZ953" s="166"/>
      <c r="BA953" s="166"/>
      <c r="BB953" s="166"/>
      <c r="BC953" s="166"/>
      <c r="BD953" s="166"/>
      <c r="BE953" s="166"/>
      <c r="BF953" s="166"/>
      <c r="BG953" s="166"/>
      <c r="BH953" s="166"/>
      <c r="BI953" s="166"/>
      <c r="BJ953" s="166"/>
      <c r="BK953" s="166"/>
      <c r="BL953" s="166"/>
      <c r="BM953" s="166"/>
      <c r="BN953" s="166"/>
      <c r="BO953" s="166"/>
      <c r="BP953" s="166"/>
      <c r="BQ953" s="166"/>
      <c r="BR953" s="166"/>
      <c r="BS953" s="166"/>
      <c r="BT953" s="166"/>
      <c r="BU953" s="166"/>
      <c r="BV953" s="166"/>
      <c r="BW953" s="166"/>
      <c r="BX953" s="166"/>
      <c r="BY953" s="166"/>
      <c r="BZ953" s="166"/>
      <c r="CA953" s="166"/>
      <c r="CB953" s="166"/>
      <c r="CC953" s="166"/>
      <c r="CD953" s="166"/>
      <c r="CE953" s="166"/>
      <c r="CF953" s="166"/>
      <c r="CG953" s="166"/>
      <c r="CH953" s="166"/>
      <c r="CI953" s="166"/>
      <c r="CJ953" s="166"/>
      <c r="CK953" s="166"/>
      <c r="CL953" s="166"/>
      <c r="CM953" s="166"/>
      <c r="CN953" s="166"/>
      <c r="CO953" s="166"/>
      <c r="CP953" s="166"/>
      <c r="CQ953" s="166"/>
      <c r="CR953" s="166"/>
      <c r="CS953" s="166"/>
      <c r="CT953" s="166"/>
      <c r="CU953" s="166"/>
      <c r="CV953" s="166"/>
      <c r="CW953" s="166"/>
      <c r="CX953" s="166"/>
      <c r="CY953" s="166"/>
      <c r="CZ953" s="166"/>
    </row>
    <row r="954" spans="1:104" ht="11.25" customHeight="1" x14ac:dyDescent="0.2">
      <c r="A954" s="166"/>
      <c r="B954" s="166"/>
      <c r="C954" s="166"/>
      <c r="D954" s="166"/>
      <c r="E954" s="166"/>
      <c r="F954" s="166"/>
      <c r="G954" s="166"/>
      <c r="H954" s="166"/>
      <c r="I954" s="166"/>
      <c r="J954" s="166"/>
      <c r="K954" s="166"/>
      <c r="L954" s="166"/>
      <c r="M954" s="166"/>
      <c r="N954" s="166"/>
      <c r="O954" s="166"/>
      <c r="P954" s="166"/>
      <c r="Q954" s="166"/>
      <c r="R954" s="166"/>
      <c r="S954" s="166"/>
      <c r="T954" s="168"/>
      <c r="U954" s="169"/>
      <c r="V954" s="169"/>
      <c r="W954" s="166"/>
      <c r="X954" s="166"/>
      <c r="Y954" s="166"/>
      <c r="Z954" s="166"/>
      <c r="AA954" s="166"/>
      <c r="AB954" s="166"/>
      <c r="AC954" s="166"/>
      <c r="AD954" s="166"/>
      <c r="AE954" s="166"/>
      <c r="AF954" s="166"/>
      <c r="AG954" s="166"/>
      <c r="AH954" s="166"/>
      <c r="AI954" s="166"/>
      <c r="AJ954" s="166"/>
      <c r="AK954" s="166"/>
      <c r="AL954" s="166"/>
      <c r="AM954" s="166"/>
      <c r="AN954" s="166"/>
      <c r="AO954" s="166"/>
      <c r="AP954" s="166"/>
      <c r="AQ954" s="166"/>
      <c r="AR954" s="166"/>
      <c r="AS954" s="166"/>
      <c r="AT954" s="166"/>
      <c r="AU954" s="166"/>
      <c r="AV954" s="166"/>
      <c r="AW954" s="166"/>
      <c r="AX954" s="166"/>
      <c r="AY954" s="166"/>
      <c r="AZ954" s="166"/>
      <c r="BA954" s="166"/>
      <c r="BB954" s="166"/>
      <c r="BC954" s="166"/>
      <c r="BD954" s="166"/>
      <c r="BE954" s="166"/>
      <c r="BF954" s="166"/>
      <c r="BG954" s="166"/>
      <c r="BH954" s="166"/>
      <c r="BI954" s="166"/>
      <c r="BJ954" s="166"/>
      <c r="BK954" s="166"/>
      <c r="BL954" s="166"/>
      <c r="BM954" s="166"/>
      <c r="BN954" s="166"/>
      <c r="BO954" s="166"/>
      <c r="BP954" s="166"/>
      <c r="BQ954" s="166"/>
      <c r="BR954" s="166"/>
      <c r="BS954" s="166"/>
      <c r="BT954" s="166"/>
      <c r="BU954" s="166"/>
      <c r="BV954" s="166"/>
      <c r="BW954" s="166"/>
      <c r="BX954" s="166"/>
      <c r="BY954" s="166"/>
      <c r="BZ954" s="166"/>
      <c r="CA954" s="166"/>
      <c r="CB954" s="166"/>
      <c r="CC954" s="166"/>
      <c r="CD954" s="166"/>
      <c r="CE954" s="166"/>
      <c r="CF954" s="166"/>
      <c r="CG954" s="166"/>
      <c r="CH954" s="166"/>
      <c r="CI954" s="166"/>
      <c r="CJ954" s="166"/>
      <c r="CK954" s="166"/>
      <c r="CL954" s="166"/>
      <c r="CM954" s="166"/>
      <c r="CN954" s="166"/>
      <c r="CO954" s="166"/>
      <c r="CP954" s="166"/>
      <c r="CQ954" s="166"/>
      <c r="CR954" s="166"/>
      <c r="CS954" s="166"/>
      <c r="CT954" s="166"/>
      <c r="CU954" s="166"/>
      <c r="CV954" s="166"/>
      <c r="CW954" s="166"/>
      <c r="CX954" s="166"/>
      <c r="CY954" s="166"/>
      <c r="CZ954" s="166"/>
    </row>
    <row r="955" spans="1:104" ht="11.25" customHeight="1" x14ac:dyDescent="0.2">
      <c r="A955" s="166"/>
      <c r="B955" s="166"/>
      <c r="C955" s="166"/>
      <c r="D955" s="166"/>
      <c r="E955" s="166"/>
      <c r="F955" s="166"/>
      <c r="G955" s="166"/>
      <c r="H955" s="166"/>
      <c r="I955" s="166"/>
      <c r="J955" s="166"/>
      <c r="K955" s="166"/>
      <c r="L955" s="166"/>
      <c r="M955" s="166"/>
      <c r="N955" s="166"/>
      <c r="O955" s="166"/>
      <c r="P955" s="166"/>
      <c r="Q955" s="166"/>
      <c r="R955" s="166"/>
      <c r="S955" s="166"/>
      <c r="T955" s="168"/>
      <c r="U955" s="169"/>
      <c r="V955" s="169"/>
      <c r="W955" s="166"/>
      <c r="X955" s="166"/>
      <c r="Y955" s="166"/>
      <c r="Z955" s="166"/>
      <c r="AA955" s="166"/>
      <c r="AB955" s="166"/>
      <c r="AC955" s="166"/>
      <c r="AD955" s="166"/>
      <c r="AE955" s="166"/>
      <c r="AF955" s="166"/>
      <c r="AG955" s="166"/>
      <c r="AH955" s="166"/>
      <c r="AI955" s="166"/>
      <c r="AJ955" s="166"/>
      <c r="AK955" s="166"/>
      <c r="AL955" s="166"/>
      <c r="AM955" s="166"/>
      <c r="AN955" s="166"/>
      <c r="AO955" s="166"/>
      <c r="AP955" s="166"/>
      <c r="AQ955" s="166"/>
      <c r="AR955" s="166"/>
      <c r="AS955" s="166"/>
      <c r="AT955" s="166"/>
      <c r="AU955" s="166"/>
      <c r="AV955" s="166"/>
      <c r="AW955" s="166"/>
      <c r="AX955" s="166"/>
      <c r="AY955" s="166"/>
      <c r="AZ955" s="166"/>
      <c r="BA955" s="166"/>
      <c r="BB955" s="166"/>
      <c r="BC955" s="166"/>
      <c r="BD955" s="166"/>
      <c r="BE955" s="166"/>
      <c r="BF955" s="166"/>
      <c r="BG955" s="166"/>
      <c r="BH955" s="166"/>
      <c r="BI955" s="166"/>
      <c r="BJ955" s="166"/>
      <c r="BK955" s="166"/>
      <c r="BL955" s="166"/>
      <c r="BM955" s="166"/>
      <c r="BN955" s="166"/>
      <c r="BO955" s="166"/>
      <c r="BP955" s="166"/>
      <c r="BQ955" s="166"/>
      <c r="BR955" s="166"/>
      <c r="BS955" s="166"/>
      <c r="BT955" s="166"/>
      <c r="BU955" s="166"/>
      <c r="BV955" s="166"/>
      <c r="BW955" s="166"/>
      <c r="BX955" s="166"/>
      <c r="BY955" s="166"/>
      <c r="BZ955" s="166"/>
      <c r="CA955" s="166"/>
      <c r="CB955" s="166"/>
      <c r="CC955" s="166"/>
      <c r="CD955" s="166"/>
      <c r="CE955" s="166"/>
      <c r="CF955" s="166"/>
      <c r="CG955" s="166"/>
      <c r="CH955" s="166"/>
      <c r="CI955" s="166"/>
      <c r="CJ955" s="166"/>
      <c r="CK955" s="166"/>
      <c r="CL955" s="166"/>
      <c r="CM955" s="166"/>
      <c r="CN955" s="166"/>
      <c r="CO955" s="166"/>
      <c r="CP955" s="166"/>
      <c r="CQ955" s="166"/>
      <c r="CR955" s="166"/>
      <c r="CS955" s="166"/>
      <c r="CT955" s="166"/>
      <c r="CU955" s="166"/>
      <c r="CV955" s="166"/>
      <c r="CW955" s="166"/>
      <c r="CX955" s="166"/>
      <c r="CY955" s="166"/>
      <c r="CZ955" s="166"/>
    </row>
    <row r="956" spans="1:104" ht="11.25" customHeight="1" x14ac:dyDescent="0.2">
      <c r="A956" s="166"/>
      <c r="B956" s="166"/>
      <c r="C956" s="166"/>
      <c r="D956" s="166"/>
      <c r="E956" s="166"/>
      <c r="F956" s="166"/>
      <c r="G956" s="166"/>
      <c r="H956" s="166"/>
      <c r="I956" s="166"/>
      <c r="J956" s="166"/>
      <c r="K956" s="166"/>
      <c r="L956" s="166"/>
      <c r="M956" s="166"/>
      <c r="N956" s="166"/>
      <c r="O956" s="166"/>
      <c r="P956" s="166"/>
      <c r="Q956" s="166"/>
      <c r="R956" s="166"/>
      <c r="S956" s="166"/>
      <c r="T956" s="168"/>
      <c r="U956" s="169"/>
      <c r="V956" s="169"/>
      <c r="W956" s="166"/>
      <c r="X956" s="166"/>
      <c r="Y956" s="166"/>
      <c r="Z956" s="166"/>
      <c r="AA956" s="166"/>
      <c r="AB956" s="166"/>
      <c r="AC956" s="166"/>
      <c r="AD956" s="166"/>
      <c r="AE956" s="166"/>
      <c r="AF956" s="166"/>
      <c r="AG956" s="166"/>
      <c r="AH956" s="166"/>
      <c r="AI956" s="166"/>
      <c r="AJ956" s="166"/>
      <c r="AK956" s="166"/>
      <c r="AL956" s="166"/>
      <c r="AM956" s="166"/>
      <c r="AN956" s="166"/>
      <c r="AO956" s="166"/>
      <c r="AP956" s="166"/>
      <c r="AQ956" s="166"/>
      <c r="AR956" s="166"/>
      <c r="AS956" s="166"/>
      <c r="AT956" s="166"/>
      <c r="AU956" s="166"/>
      <c r="AV956" s="166"/>
      <c r="AW956" s="166"/>
      <c r="AX956" s="166"/>
      <c r="AY956" s="166"/>
      <c r="AZ956" s="166"/>
      <c r="BA956" s="166"/>
      <c r="BB956" s="166"/>
      <c r="BC956" s="166"/>
      <c r="BD956" s="166"/>
      <c r="BE956" s="166"/>
      <c r="BF956" s="166"/>
      <c r="BG956" s="166"/>
      <c r="BH956" s="166"/>
      <c r="BI956" s="166"/>
      <c r="BJ956" s="166"/>
      <c r="BK956" s="166"/>
      <c r="BL956" s="166"/>
      <c r="BM956" s="166"/>
      <c r="BN956" s="166"/>
      <c r="BO956" s="166"/>
      <c r="BP956" s="166"/>
      <c r="BQ956" s="166"/>
      <c r="BR956" s="166"/>
      <c r="BS956" s="166"/>
      <c r="BT956" s="166"/>
      <c r="BU956" s="166"/>
      <c r="BV956" s="166"/>
      <c r="BW956" s="166"/>
      <c r="BX956" s="166"/>
      <c r="BY956" s="166"/>
      <c r="BZ956" s="166"/>
      <c r="CA956" s="166"/>
      <c r="CB956" s="166"/>
      <c r="CC956" s="166"/>
      <c r="CD956" s="166"/>
      <c r="CE956" s="166"/>
      <c r="CF956" s="166"/>
      <c r="CG956" s="166"/>
      <c r="CH956" s="166"/>
      <c r="CI956" s="166"/>
      <c r="CJ956" s="166"/>
      <c r="CK956" s="166"/>
      <c r="CL956" s="166"/>
      <c r="CM956" s="166"/>
      <c r="CN956" s="166"/>
      <c r="CO956" s="166"/>
      <c r="CP956" s="166"/>
      <c r="CQ956" s="166"/>
      <c r="CR956" s="166"/>
      <c r="CS956" s="166"/>
      <c r="CT956" s="166"/>
      <c r="CU956" s="166"/>
      <c r="CV956" s="166"/>
      <c r="CW956" s="166"/>
      <c r="CX956" s="166"/>
      <c r="CY956" s="166"/>
      <c r="CZ956" s="166"/>
    </row>
    <row r="957" spans="1:104" ht="11.25" customHeight="1" x14ac:dyDescent="0.2">
      <c r="A957" s="166"/>
      <c r="B957" s="166"/>
      <c r="C957" s="166"/>
      <c r="D957" s="166"/>
      <c r="E957" s="166"/>
      <c r="F957" s="166"/>
      <c r="G957" s="166"/>
      <c r="H957" s="166"/>
      <c r="I957" s="166"/>
      <c r="J957" s="166"/>
      <c r="K957" s="166"/>
      <c r="L957" s="166"/>
      <c r="M957" s="166"/>
      <c r="N957" s="166"/>
      <c r="O957" s="166"/>
      <c r="P957" s="166"/>
      <c r="Q957" s="166"/>
      <c r="R957" s="166"/>
      <c r="S957" s="166"/>
      <c r="T957" s="168"/>
      <c r="U957" s="169"/>
      <c r="V957" s="169"/>
      <c r="W957" s="166"/>
      <c r="X957" s="166"/>
      <c r="Y957" s="166"/>
      <c r="Z957" s="166"/>
      <c r="AA957" s="166"/>
      <c r="AB957" s="166"/>
      <c r="AC957" s="166"/>
      <c r="AD957" s="166"/>
      <c r="AE957" s="166"/>
      <c r="AF957" s="166"/>
      <c r="AG957" s="166"/>
      <c r="AH957" s="166"/>
      <c r="AI957" s="166"/>
      <c r="AJ957" s="166"/>
      <c r="AK957" s="166"/>
      <c r="AL957" s="166"/>
      <c r="AM957" s="166"/>
      <c r="AN957" s="166"/>
      <c r="AO957" s="166"/>
      <c r="AP957" s="166"/>
      <c r="AQ957" s="166"/>
      <c r="AR957" s="166"/>
      <c r="AS957" s="166"/>
      <c r="AT957" s="166"/>
      <c r="AU957" s="166"/>
      <c r="AV957" s="166"/>
      <c r="AW957" s="166"/>
      <c r="AX957" s="166"/>
      <c r="AY957" s="166"/>
      <c r="AZ957" s="166"/>
      <c r="BA957" s="166"/>
      <c r="BB957" s="166"/>
      <c r="BC957" s="166"/>
      <c r="BD957" s="166"/>
      <c r="BE957" s="166"/>
      <c r="BF957" s="166"/>
      <c r="BG957" s="166"/>
      <c r="BH957" s="166"/>
      <c r="BI957" s="166"/>
      <c r="BJ957" s="166"/>
      <c r="BK957" s="166"/>
      <c r="BL957" s="166"/>
      <c r="BM957" s="166"/>
      <c r="BN957" s="166"/>
      <c r="BO957" s="166"/>
      <c r="BP957" s="166"/>
      <c r="BQ957" s="166"/>
      <c r="BR957" s="166"/>
      <c r="BS957" s="166"/>
      <c r="BT957" s="166"/>
      <c r="BU957" s="166"/>
      <c r="BV957" s="166"/>
      <c r="BW957" s="166"/>
      <c r="BX957" s="166"/>
      <c r="BY957" s="166"/>
      <c r="BZ957" s="166"/>
      <c r="CA957" s="166"/>
      <c r="CB957" s="166"/>
      <c r="CC957" s="166"/>
      <c r="CD957" s="166"/>
      <c r="CE957" s="166"/>
      <c r="CF957" s="166"/>
      <c r="CG957" s="166"/>
      <c r="CH957" s="166"/>
      <c r="CI957" s="166"/>
      <c r="CJ957" s="166"/>
      <c r="CK957" s="166"/>
      <c r="CL957" s="166"/>
      <c r="CM957" s="166"/>
      <c r="CN957" s="166"/>
      <c r="CO957" s="166"/>
      <c r="CP957" s="166"/>
      <c r="CQ957" s="166"/>
      <c r="CR957" s="166"/>
      <c r="CS957" s="166"/>
      <c r="CT957" s="166"/>
      <c r="CU957" s="166"/>
      <c r="CV957" s="166"/>
      <c r="CW957" s="166"/>
      <c r="CX957" s="166"/>
      <c r="CY957" s="166"/>
      <c r="CZ957" s="166"/>
    </row>
    <row r="958" spans="1:104" ht="11.25" customHeight="1" x14ac:dyDescent="0.2">
      <c r="A958" s="166"/>
      <c r="B958" s="166"/>
      <c r="C958" s="166"/>
      <c r="D958" s="166"/>
      <c r="E958" s="166"/>
      <c r="F958" s="166"/>
      <c r="G958" s="166"/>
      <c r="H958" s="166"/>
      <c r="I958" s="166"/>
      <c r="J958" s="166"/>
      <c r="K958" s="166"/>
      <c r="L958" s="166"/>
      <c r="M958" s="166"/>
      <c r="N958" s="166"/>
      <c r="O958" s="166"/>
      <c r="P958" s="166"/>
      <c r="Q958" s="166"/>
      <c r="R958" s="166"/>
      <c r="S958" s="166"/>
      <c r="T958" s="168"/>
      <c r="U958" s="169"/>
      <c r="V958" s="169"/>
      <c r="W958" s="166"/>
      <c r="X958" s="166"/>
      <c r="Y958" s="166"/>
      <c r="Z958" s="166"/>
      <c r="AA958" s="166"/>
      <c r="AB958" s="166"/>
      <c r="AC958" s="166"/>
      <c r="AD958" s="166"/>
      <c r="AE958" s="166"/>
      <c r="AF958" s="166"/>
      <c r="AG958" s="166"/>
      <c r="AH958" s="166"/>
      <c r="AI958" s="166"/>
      <c r="AJ958" s="166"/>
      <c r="AK958" s="166"/>
      <c r="AL958" s="166"/>
      <c r="AM958" s="166"/>
      <c r="AN958" s="166"/>
      <c r="AO958" s="166"/>
      <c r="AP958" s="166"/>
      <c r="AQ958" s="166"/>
      <c r="AR958" s="166"/>
      <c r="AS958" s="166"/>
      <c r="AT958" s="166"/>
      <c r="AU958" s="166"/>
      <c r="AV958" s="166"/>
      <c r="AW958" s="166"/>
      <c r="AX958" s="166"/>
      <c r="AY958" s="166"/>
      <c r="AZ958" s="166"/>
      <c r="BA958" s="166"/>
      <c r="BB958" s="166"/>
      <c r="BC958" s="166"/>
      <c r="BD958" s="166"/>
      <c r="BE958" s="166"/>
      <c r="BF958" s="166"/>
      <c r="BG958" s="166"/>
      <c r="BH958" s="166"/>
      <c r="BI958" s="166"/>
      <c r="BJ958" s="166"/>
      <c r="BK958" s="166"/>
      <c r="BL958" s="166"/>
      <c r="BM958" s="166"/>
      <c r="BN958" s="166"/>
      <c r="BO958" s="166"/>
      <c r="BP958" s="166"/>
      <c r="BQ958" s="166"/>
      <c r="BR958" s="166"/>
      <c r="BS958" s="166"/>
      <c r="BT958" s="166"/>
      <c r="BU958" s="166"/>
      <c r="BV958" s="166"/>
      <c r="BW958" s="166"/>
      <c r="BX958" s="166"/>
      <c r="BY958" s="166"/>
      <c r="BZ958" s="166"/>
      <c r="CA958" s="166"/>
      <c r="CB958" s="166"/>
      <c r="CC958" s="166"/>
      <c r="CD958" s="166"/>
      <c r="CE958" s="166"/>
      <c r="CF958" s="166"/>
      <c r="CG958" s="166"/>
      <c r="CH958" s="166"/>
      <c r="CI958" s="166"/>
      <c r="CJ958" s="166"/>
      <c r="CK958" s="166"/>
      <c r="CL958" s="166"/>
      <c r="CM958" s="166"/>
      <c r="CN958" s="166"/>
      <c r="CO958" s="166"/>
      <c r="CP958" s="166"/>
      <c r="CQ958" s="166"/>
      <c r="CR958" s="166"/>
      <c r="CS958" s="166"/>
      <c r="CT958" s="166"/>
      <c r="CU958" s="166"/>
      <c r="CV958" s="166"/>
      <c r="CW958" s="166"/>
      <c r="CX958" s="166"/>
      <c r="CY958" s="166"/>
      <c r="CZ958" s="166"/>
    </row>
    <row r="959" spans="1:104" ht="11.25" customHeight="1" x14ac:dyDescent="0.2">
      <c r="A959" s="166"/>
      <c r="B959" s="166"/>
      <c r="C959" s="166"/>
      <c r="D959" s="166"/>
      <c r="E959" s="166"/>
      <c r="F959" s="166"/>
      <c r="G959" s="166"/>
      <c r="H959" s="166"/>
      <c r="I959" s="166"/>
      <c r="J959" s="166"/>
      <c r="K959" s="166"/>
      <c r="L959" s="166"/>
      <c r="M959" s="166"/>
      <c r="N959" s="166"/>
      <c r="O959" s="166"/>
      <c r="P959" s="166"/>
      <c r="Q959" s="166"/>
      <c r="R959" s="166"/>
      <c r="S959" s="166"/>
      <c r="T959" s="168"/>
      <c r="U959" s="169"/>
      <c r="V959" s="169"/>
      <c r="W959" s="166"/>
      <c r="X959" s="166"/>
      <c r="Y959" s="166"/>
      <c r="Z959" s="166"/>
      <c r="AA959" s="166"/>
      <c r="AB959" s="166"/>
      <c r="AC959" s="166"/>
      <c r="AD959" s="166"/>
      <c r="AE959" s="166"/>
      <c r="AF959" s="166"/>
      <c r="AG959" s="166"/>
      <c r="AH959" s="166"/>
      <c r="AI959" s="166"/>
      <c r="AJ959" s="166"/>
      <c r="AK959" s="166"/>
      <c r="AL959" s="166"/>
      <c r="AM959" s="166"/>
      <c r="AN959" s="166"/>
      <c r="AO959" s="166"/>
      <c r="AP959" s="166"/>
      <c r="AQ959" s="166"/>
      <c r="AR959" s="166"/>
      <c r="AS959" s="166"/>
      <c r="AT959" s="166"/>
      <c r="AU959" s="166"/>
      <c r="AV959" s="166"/>
      <c r="AW959" s="166"/>
      <c r="AX959" s="166"/>
      <c r="AY959" s="166"/>
      <c r="AZ959" s="166"/>
      <c r="BA959" s="166"/>
      <c r="BB959" s="166"/>
      <c r="BC959" s="166"/>
      <c r="BD959" s="166"/>
      <c r="BE959" s="166"/>
      <c r="BF959" s="166"/>
      <c r="BG959" s="166"/>
      <c r="BH959" s="166"/>
      <c r="BI959" s="166"/>
      <c r="BJ959" s="166"/>
      <c r="BK959" s="166"/>
      <c r="BL959" s="166"/>
      <c r="BM959" s="166"/>
      <c r="BN959" s="166"/>
      <c r="BO959" s="166"/>
      <c r="BP959" s="166"/>
      <c r="BQ959" s="166"/>
      <c r="BR959" s="166"/>
      <c r="BS959" s="166"/>
      <c r="BT959" s="166"/>
      <c r="BU959" s="166"/>
      <c r="BV959" s="166"/>
      <c r="BW959" s="166"/>
      <c r="BX959" s="166"/>
      <c r="BY959" s="166"/>
      <c r="BZ959" s="166"/>
      <c r="CA959" s="166"/>
      <c r="CB959" s="166"/>
      <c r="CC959" s="166"/>
      <c r="CD959" s="166"/>
      <c r="CE959" s="166"/>
      <c r="CF959" s="166"/>
      <c r="CG959" s="166"/>
      <c r="CH959" s="166"/>
      <c r="CI959" s="166"/>
      <c r="CJ959" s="166"/>
      <c r="CK959" s="166"/>
      <c r="CL959" s="166"/>
      <c r="CM959" s="166"/>
      <c r="CN959" s="166"/>
      <c r="CO959" s="166"/>
      <c r="CP959" s="166"/>
      <c r="CQ959" s="166"/>
      <c r="CR959" s="166"/>
      <c r="CS959" s="166"/>
      <c r="CT959" s="166"/>
      <c r="CU959" s="166"/>
      <c r="CV959" s="166"/>
      <c r="CW959" s="166"/>
      <c r="CX959" s="166"/>
      <c r="CY959" s="166"/>
      <c r="CZ959" s="166"/>
    </row>
    <row r="960" spans="1:104" ht="11.25" customHeight="1" x14ac:dyDescent="0.2">
      <c r="A960" s="166"/>
      <c r="B960" s="166"/>
      <c r="C960" s="166"/>
      <c r="D960" s="166"/>
      <c r="E960" s="166"/>
      <c r="F960" s="166"/>
      <c r="G960" s="166"/>
      <c r="H960" s="166"/>
      <c r="I960" s="166"/>
      <c r="J960" s="166"/>
      <c r="K960" s="166"/>
      <c r="L960" s="166"/>
      <c r="M960" s="166"/>
      <c r="N960" s="166"/>
      <c r="O960" s="166"/>
      <c r="P960" s="166"/>
      <c r="Q960" s="166"/>
      <c r="R960" s="166"/>
      <c r="S960" s="166"/>
      <c r="T960" s="168"/>
      <c r="U960" s="169"/>
      <c r="V960" s="169"/>
      <c r="W960" s="166"/>
      <c r="X960" s="166"/>
      <c r="Y960" s="166"/>
      <c r="Z960" s="166"/>
      <c r="AA960" s="166"/>
      <c r="AB960" s="166"/>
      <c r="AC960" s="166"/>
      <c r="AD960" s="166"/>
      <c r="AE960" s="166"/>
      <c r="AF960" s="166"/>
      <c r="AG960" s="166"/>
      <c r="AH960" s="166"/>
      <c r="AI960" s="166"/>
      <c r="AJ960" s="166"/>
      <c r="AK960" s="166"/>
      <c r="AL960" s="166"/>
      <c r="AM960" s="166"/>
      <c r="AN960" s="166"/>
      <c r="AO960" s="166"/>
      <c r="AP960" s="166"/>
      <c r="AQ960" s="166"/>
      <c r="AR960" s="166"/>
      <c r="AS960" s="166"/>
      <c r="AT960" s="166"/>
      <c r="AU960" s="166"/>
      <c r="AV960" s="166"/>
      <c r="AW960" s="166"/>
      <c r="AX960" s="166"/>
      <c r="AY960" s="166"/>
      <c r="AZ960" s="166"/>
      <c r="BA960" s="166"/>
      <c r="BB960" s="166"/>
      <c r="BC960" s="166"/>
      <c r="BD960" s="166"/>
      <c r="BE960" s="166"/>
      <c r="BF960" s="166"/>
      <c r="BG960" s="166"/>
      <c r="BH960" s="166"/>
      <c r="BI960" s="166"/>
      <c r="BJ960" s="166"/>
      <c r="BK960" s="166"/>
      <c r="BL960" s="166"/>
      <c r="BM960" s="166"/>
      <c r="BN960" s="166"/>
      <c r="BO960" s="166"/>
      <c r="BP960" s="166"/>
      <c r="BQ960" s="166"/>
      <c r="BR960" s="166"/>
      <c r="BS960" s="166"/>
      <c r="BT960" s="166"/>
      <c r="BU960" s="166"/>
      <c r="BV960" s="166"/>
      <c r="BW960" s="166"/>
      <c r="BX960" s="166"/>
      <c r="BY960" s="166"/>
      <c r="BZ960" s="166"/>
      <c r="CA960" s="166"/>
      <c r="CB960" s="166"/>
      <c r="CC960" s="166"/>
      <c r="CD960" s="166"/>
      <c r="CE960" s="166"/>
      <c r="CF960" s="166"/>
      <c r="CG960" s="166"/>
      <c r="CH960" s="166"/>
      <c r="CI960" s="166"/>
      <c r="CJ960" s="166"/>
      <c r="CK960" s="166"/>
      <c r="CL960" s="166"/>
      <c r="CM960" s="166"/>
      <c r="CN960" s="166"/>
      <c r="CO960" s="166"/>
      <c r="CP960" s="166"/>
      <c r="CQ960" s="166"/>
      <c r="CR960" s="166"/>
      <c r="CS960" s="166"/>
      <c r="CT960" s="166"/>
      <c r="CU960" s="166"/>
      <c r="CV960" s="166"/>
      <c r="CW960" s="166"/>
      <c r="CX960" s="166"/>
      <c r="CY960" s="166"/>
      <c r="CZ960" s="166"/>
    </row>
    <row r="961" spans="1:104" ht="11.25" customHeight="1" x14ac:dyDescent="0.2">
      <c r="A961" s="166"/>
      <c r="B961" s="166"/>
      <c r="C961" s="166"/>
      <c r="D961" s="166"/>
      <c r="E961" s="166"/>
      <c r="F961" s="166"/>
      <c r="G961" s="166"/>
      <c r="H961" s="166"/>
      <c r="I961" s="166"/>
      <c r="J961" s="166"/>
      <c r="K961" s="166"/>
      <c r="L961" s="166"/>
      <c r="M961" s="166"/>
      <c r="N961" s="166"/>
      <c r="O961" s="166"/>
      <c r="P961" s="166"/>
      <c r="Q961" s="166"/>
      <c r="R961" s="166"/>
      <c r="S961" s="166"/>
      <c r="T961" s="168"/>
      <c r="U961" s="169"/>
      <c r="V961" s="169"/>
      <c r="W961" s="166"/>
      <c r="X961" s="166"/>
      <c r="Y961" s="166"/>
      <c r="Z961" s="166"/>
      <c r="AA961" s="166"/>
      <c r="AB961" s="166"/>
      <c r="AC961" s="166"/>
      <c r="AD961" s="166"/>
      <c r="AE961" s="166"/>
      <c r="AF961" s="166"/>
      <c r="AG961" s="166"/>
      <c r="AH961" s="166"/>
      <c r="AI961" s="166"/>
      <c r="AJ961" s="166"/>
      <c r="AK961" s="166"/>
      <c r="AL961" s="166"/>
      <c r="AM961" s="166"/>
      <c r="AN961" s="166"/>
      <c r="AO961" s="166"/>
      <c r="AP961" s="166"/>
      <c r="AQ961" s="166"/>
      <c r="AR961" s="166"/>
      <c r="AS961" s="166"/>
      <c r="AT961" s="166"/>
      <c r="AU961" s="166"/>
      <c r="AV961" s="166"/>
      <c r="AW961" s="166"/>
      <c r="AX961" s="166"/>
      <c r="AY961" s="166"/>
      <c r="AZ961" s="166"/>
      <c r="BA961" s="166"/>
      <c r="BB961" s="166"/>
      <c r="BC961" s="166"/>
      <c r="BD961" s="166"/>
      <c r="BE961" s="166"/>
      <c r="BF961" s="166"/>
      <c r="BG961" s="166"/>
      <c r="BH961" s="166"/>
      <c r="BI961" s="166"/>
      <c r="BJ961" s="166"/>
      <c r="BK961" s="166"/>
      <c r="BL961" s="166"/>
      <c r="BM961" s="166"/>
      <c r="BN961" s="166"/>
      <c r="BO961" s="166"/>
      <c r="BP961" s="166"/>
      <c r="BQ961" s="166"/>
      <c r="BR961" s="166"/>
      <c r="BS961" s="166"/>
      <c r="BT961" s="166"/>
      <c r="BU961" s="166"/>
      <c r="BV961" s="166"/>
      <c r="BW961" s="166"/>
      <c r="BX961" s="166"/>
      <c r="BY961" s="166"/>
      <c r="BZ961" s="166"/>
      <c r="CA961" s="166"/>
      <c r="CB961" s="166"/>
      <c r="CC961" s="166"/>
      <c r="CD961" s="166"/>
      <c r="CE961" s="166"/>
      <c r="CF961" s="166"/>
      <c r="CG961" s="166"/>
      <c r="CH961" s="166"/>
      <c r="CI961" s="166"/>
      <c r="CJ961" s="166"/>
      <c r="CK961" s="166"/>
      <c r="CL961" s="166"/>
      <c r="CM961" s="166"/>
      <c r="CN961" s="166"/>
      <c r="CO961" s="166"/>
      <c r="CP961" s="166"/>
      <c r="CQ961" s="166"/>
      <c r="CR961" s="166"/>
      <c r="CS961" s="166"/>
      <c r="CT961" s="166"/>
      <c r="CU961" s="166"/>
      <c r="CV961" s="166"/>
      <c r="CW961" s="166"/>
      <c r="CX961" s="166"/>
      <c r="CY961" s="166"/>
      <c r="CZ961" s="166"/>
    </row>
    <row r="962" spans="1:104" ht="11.25" customHeight="1" x14ac:dyDescent="0.2">
      <c r="A962" s="166"/>
      <c r="B962" s="166"/>
      <c r="C962" s="166"/>
      <c r="D962" s="166"/>
      <c r="E962" s="166"/>
      <c r="F962" s="166"/>
      <c r="G962" s="166"/>
      <c r="H962" s="166"/>
      <c r="I962" s="166"/>
      <c r="J962" s="166"/>
      <c r="K962" s="166"/>
      <c r="L962" s="166"/>
      <c r="M962" s="166"/>
      <c r="N962" s="166"/>
      <c r="O962" s="166"/>
      <c r="P962" s="166"/>
      <c r="Q962" s="166"/>
      <c r="R962" s="166"/>
      <c r="S962" s="166"/>
      <c r="T962" s="168"/>
      <c r="U962" s="169"/>
      <c r="V962" s="169"/>
      <c r="W962" s="166"/>
      <c r="X962" s="166"/>
      <c r="Y962" s="166"/>
      <c r="Z962" s="166"/>
      <c r="AA962" s="166"/>
      <c r="AB962" s="166"/>
      <c r="AC962" s="166"/>
      <c r="AD962" s="166"/>
      <c r="AE962" s="166"/>
      <c r="AF962" s="166"/>
      <c r="AG962" s="166"/>
      <c r="AH962" s="166"/>
      <c r="AI962" s="166"/>
      <c r="AJ962" s="166"/>
      <c r="AK962" s="166"/>
      <c r="AL962" s="166"/>
      <c r="AM962" s="166"/>
      <c r="AN962" s="166"/>
      <c r="AO962" s="166"/>
      <c r="AP962" s="166"/>
      <c r="AQ962" s="166"/>
      <c r="AR962" s="166"/>
      <c r="AS962" s="166"/>
      <c r="AT962" s="166"/>
      <c r="AU962" s="166"/>
      <c r="AV962" s="166"/>
      <c r="AW962" s="166"/>
      <c r="AX962" s="166"/>
      <c r="AY962" s="166"/>
      <c r="AZ962" s="166"/>
      <c r="BA962" s="166"/>
      <c r="BB962" s="166"/>
      <c r="BC962" s="166"/>
      <c r="BD962" s="166"/>
      <c r="BE962" s="166"/>
      <c r="BF962" s="166"/>
      <c r="BG962" s="166"/>
      <c r="BH962" s="166"/>
      <c r="BI962" s="166"/>
      <c r="BJ962" s="166"/>
      <c r="BK962" s="166"/>
      <c r="BL962" s="166"/>
      <c r="BM962" s="166"/>
      <c r="BN962" s="166"/>
      <c r="BO962" s="166"/>
      <c r="BP962" s="166"/>
      <c r="BQ962" s="166"/>
      <c r="BR962" s="166"/>
      <c r="BS962" s="166"/>
      <c r="BT962" s="166"/>
      <c r="BU962" s="166"/>
      <c r="BV962" s="166"/>
      <c r="BW962" s="166"/>
      <c r="BX962" s="166"/>
      <c r="BY962" s="166"/>
      <c r="BZ962" s="166"/>
      <c r="CA962" s="166"/>
      <c r="CB962" s="166"/>
      <c r="CC962" s="166"/>
      <c r="CD962" s="166"/>
      <c r="CE962" s="166"/>
      <c r="CF962" s="166"/>
      <c r="CG962" s="166"/>
      <c r="CH962" s="166"/>
      <c r="CI962" s="166"/>
      <c r="CJ962" s="166"/>
      <c r="CK962" s="166"/>
      <c r="CL962" s="166"/>
      <c r="CM962" s="166"/>
      <c r="CN962" s="166"/>
      <c r="CO962" s="166"/>
      <c r="CP962" s="166"/>
      <c r="CQ962" s="166"/>
      <c r="CR962" s="166"/>
      <c r="CS962" s="166"/>
      <c r="CT962" s="166"/>
      <c r="CU962" s="166"/>
      <c r="CV962" s="166"/>
      <c r="CW962" s="166"/>
      <c r="CX962" s="166"/>
      <c r="CY962" s="166"/>
      <c r="CZ962" s="166"/>
    </row>
    <row r="963" spans="1:104" ht="11.25" customHeight="1" x14ac:dyDescent="0.2">
      <c r="A963" s="166"/>
      <c r="B963" s="166"/>
      <c r="C963" s="166"/>
      <c r="D963" s="166"/>
      <c r="E963" s="166"/>
      <c r="F963" s="166"/>
      <c r="G963" s="166"/>
      <c r="H963" s="166"/>
      <c r="I963" s="166"/>
      <c r="J963" s="166"/>
      <c r="K963" s="166"/>
      <c r="L963" s="166"/>
      <c r="M963" s="166"/>
      <c r="N963" s="166"/>
      <c r="O963" s="166"/>
      <c r="P963" s="166"/>
      <c r="Q963" s="166"/>
      <c r="R963" s="166"/>
      <c r="S963" s="166"/>
      <c r="T963" s="168"/>
      <c r="U963" s="169"/>
      <c r="V963" s="169"/>
      <c r="W963" s="166"/>
      <c r="X963" s="166"/>
      <c r="Y963" s="166"/>
      <c r="Z963" s="166"/>
      <c r="AA963" s="166"/>
      <c r="AB963" s="166"/>
      <c r="AC963" s="166"/>
      <c r="AD963" s="166"/>
      <c r="AE963" s="166"/>
      <c r="AF963" s="166"/>
      <c r="AG963" s="166"/>
      <c r="AH963" s="166"/>
      <c r="AI963" s="166"/>
      <c r="AJ963" s="166"/>
      <c r="AK963" s="166"/>
      <c r="AL963" s="166"/>
      <c r="AM963" s="166"/>
      <c r="AN963" s="166"/>
      <c r="AO963" s="166"/>
      <c r="AP963" s="166"/>
      <c r="AQ963" s="166"/>
      <c r="AR963" s="166"/>
      <c r="AS963" s="166"/>
      <c r="AT963" s="166"/>
      <c r="AU963" s="166"/>
      <c r="AV963" s="166"/>
      <c r="AW963" s="166"/>
      <c r="AX963" s="166"/>
      <c r="AY963" s="166"/>
      <c r="AZ963" s="166"/>
      <c r="BA963" s="166"/>
      <c r="BB963" s="166"/>
      <c r="BC963" s="166"/>
      <c r="BD963" s="166"/>
      <c r="BE963" s="166"/>
      <c r="BF963" s="166"/>
      <c r="BG963" s="166"/>
      <c r="BH963" s="166"/>
      <c r="BI963" s="166"/>
      <c r="BJ963" s="166"/>
      <c r="BK963" s="166"/>
      <c r="BL963" s="166"/>
      <c r="BM963" s="166"/>
      <c r="BN963" s="166"/>
      <c r="BO963" s="166"/>
      <c r="BP963" s="166"/>
      <c r="BQ963" s="166"/>
      <c r="BR963" s="166"/>
      <c r="BS963" s="166"/>
      <c r="BT963" s="166"/>
      <c r="BU963" s="166"/>
      <c r="BV963" s="166"/>
      <c r="BW963" s="166"/>
      <c r="BX963" s="166"/>
      <c r="BY963" s="166"/>
      <c r="BZ963" s="166"/>
      <c r="CA963" s="166"/>
      <c r="CB963" s="166"/>
      <c r="CC963" s="166"/>
      <c r="CD963" s="166"/>
      <c r="CE963" s="166"/>
      <c r="CF963" s="166"/>
      <c r="CG963" s="166"/>
      <c r="CH963" s="166"/>
      <c r="CI963" s="166"/>
      <c r="CJ963" s="166"/>
      <c r="CK963" s="166"/>
      <c r="CL963" s="166"/>
      <c r="CM963" s="166"/>
      <c r="CN963" s="166"/>
      <c r="CO963" s="166"/>
      <c r="CP963" s="166"/>
      <c r="CQ963" s="166"/>
      <c r="CR963" s="166"/>
      <c r="CS963" s="166"/>
      <c r="CT963" s="166"/>
      <c r="CU963" s="166"/>
      <c r="CV963" s="166"/>
      <c r="CW963" s="166"/>
      <c r="CX963" s="166"/>
      <c r="CY963" s="166"/>
      <c r="CZ963" s="166"/>
    </row>
    <row r="964" spans="1:104" ht="11.25" customHeight="1" x14ac:dyDescent="0.2">
      <c r="A964" s="166"/>
      <c r="B964" s="166"/>
      <c r="C964" s="166"/>
      <c r="D964" s="166"/>
      <c r="E964" s="166"/>
      <c r="F964" s="166"/>
      <c r="G964" s="166"/>
      <c r="H964" s="166"/>
      <c r="I964" s="166"/>
      <c r="J964" s="166"/>
      <c r="K964" s="166"/>
      <c r="L964" s="166"/>
      <c r="M964" s="166"/>
      <c r="N964" s="166"/>
      <c r="O964" s="166"/>
      <c r="P964" s="166"/>
      <c r="Q964" s="166"/>
      <c r="R964" s="166"/>
      <c r="S964" s="166"/>
      <c r="T964" s="168"/>
      <c r="U964" s="169"/>
      <c r="V964" s="169"/>
      <c r="W964" s="166"/>
      <c r="X964" s="166"/>
      <c r="Y964" s="166"/>
      <c r="Z964" s="166"/>
      <c r="AA964" s="166"/>
      <c r="AB964" s="166"/>
      <c r="AC964" s="166"/>
      <c r="AD964" s="166"/>
      <c r="AE964" s="166"/>
      <c r="AF964" s="166"/>
      <c r="AG964" s="166"/>
      <c r="AH964" s="166"/>
      <c r="AI964" s="166"/>
      <c r="AJ964" s="166"/>
      <c r="AK964" s="166"/>
      <c r="AL964" s="166"/>
      <c r="AM964" s="166"/>
      <c r="AN964" s="166"/>
      <c r="AO964" s="166"/>
      <c r="AP964" s="166"/>
      <c r="AQ964" s="166"/>
      <c r="AR964" s="166"/>
      <c r="AS964" s="166"/>
      <c r="AT964" s="166"/>
      <c r="AU964" s="166"/>
      <c r="AV964" s="166"/>
      <c r="AW964" s="166"/>
      <c r="AX964" s="166"/>
      <c r="AY964" s="166"/>
      <c r="AZ964" s="166"/>
      <c r="BA964" s="166"/>
      <c r="BB964" s="166"/>
      <c r="BC964" s="166"/>
      <c r="BD964" s="166"/>
      <c r="BE964" s="166"/>
      <c r="BF964" s="166"/>
      <c r="BG964" s="166"/>
      <c r="BH964" s="166"/>
      <c r="BI964" s="166"/>
      <c r="BJ964" s="166"/>
      <c r="BK964" s="166"/>
      <c r="BL964" s="166"/>
      <c r="BM964" s="166"/>
      <c r="BN964" s="166"/>
      <c r="BO964" s="166"/>
      <c r="BP964" s="166"/>
      <c r="BQ964" s="166"/>
      <c r="BR964" s="166"/>
      <c r="BS964" s="166"/>
      <c r="BT964" s="166"/>
      <c r="BU964" s="166"/>
      <c r="BV964" s="166"/>
      <c r="BW964" s="166"/>
      <c r="BX964" s="166"/>
      <c r="BY964" s="166"/>
      <c r="BZ964" s="166"/>
      <c r="CA964" s="166"/>
      <c r="CB964" s="166"/>
      <c r="CC964" s="166"/>
      <c r="CD964" s="166"/>
      <c r="CE964" s="166"/>
      <c r="CF964" s="166"/>
      <c r="CG964" s="166"/>
      <c r="CH964" s="166"/>
      <c r="CI964" s="166"/>
      <c r="CJ964" s="166"/>
      <c r="CK964" s="166"/>
      <c r="CL964" s="166"/>
      <c r="CM964" s="166"/>
      <c r="CN964" s="166"/>
      <c r="CO964" s="166"/>
      <c r="CP964" s="166"/>
      <c r="CQ964" s="166"/>
      <c r="CR964" s="166"/>
      <c r="CS964" s="166"/>
      <c r="CT964" s="166"/>
      <c r="CU964" s="166"/>
      <c r="CV964" s="166"/>
      <c r="CW964" s="166"/>
      <c r="CX964" s="166"/>
      <c r="CY964" s="166"/>
      <c r="CZ964" s="166"/>
    </row>
    <row r="965" spans="1:104" ht="11.25" customHeight="1" x14ac:dyDescent="0.2">
      <c r="A965" s="166"/>
      <c r="B965" s="166"/>
      <c r="C965" s="166"/>
      <c r="D965" s="166"/>
      <c r="E965" s="166"/>
      <c r="F965" s="166"/>
      <c r="G965" s="166"/>
      <c r="H965" s="166"/>
      <c r="I965" s="166"/>
      <c r="J965" s="166"/>
      <c r="K965" s="166"/>
      <c r="L965" s="166"/>
      <c r="M965" s="166"/>
      <c r="N965" s="166"/>
      <c r="O965" s="166"/>
      <c r="P965" s="166"/>
      <c r="Q965" s="166"/>
      <c r="R965" s="166"/>
      <c r="S965" s="166"/>
      <c r="T965" s="168"/>
      <c r="U965" s="169"/>
      <c r="V965" s="169"/>
      <c r="W965" s="166"/>
      <c r="X965" s="166"/>
      <c r="Y965" s="166"/>
      <c r="Z965" s="166"/>
      <c r="AA965" s="166"/>
      <c r="AB965" s="166"/>
      <c r="AC965" s="166"/>
      <c r="AD965" s="166"/>
      <c r="AE965" s="166"/>
      <c r="AF965" s="166"/>
      <c r="AG965" s="166"/>
      <c r="AH965" s="166"/>
      <c r="AI965" s="166"/>
      <c r="AJ965" s="166"/>
      <c r="AK965" s="166"/>
      <c r="AL965" s="166"/>
      <c r="AM965" s="166"/>
      <c r="AN965" s="166"/>
      <c r="AO965" s="166"/>
      <c r="AP965" s="166"/>
      <c r="AQ965" s="166"/>
      <c r="AR965" s="166"/>
      <c r="AS965" s="166"/>
      <c r="AT965" s="166"/>
      <c r="AU965" s="166"/>
      <c r="AV965" s="166"/>
      <c r="AW965" s="166"/>
      <c r="AX965" s="166"/>
      <c r="AY965" s="166"/>
      <c r="AZ965" s="166"/>
      <c r="BA965" s="166"/>
      <c r="BB965" s="166"/>
      <c r="BC965" s="166"/>
      <c r="BD965" s="166"/>
      <c r="BE965" s="166"/>
      <c r="BF965" s="166"/>
      <c r="BG965" s="166"/>
      <c r="BH965" s="166"/>
      <c r="BI965" s="166"/>
      <c r="BJ965" s="166"/>
      <c r="BK965" s="166"/>
      <c r="BL965" s="166"/>
      <c r="BM965" s="166"/>
      <c r="BN965" s="166"/>
      <c r="BO965" s="166"/>
      <c r="BP965" s="166"/>
      <c r="BQ965" s="166"/>
      <c r="BR965" s="166"/>
      <c r="BS965" s="166"/>
      <c r="BT965" s="166"/>
      <c r="BU965" s="166"/>
      <c r="BV965" s="166"/>
      <c r="BW965" s="166"/>
      <c r="BX965" s="166"/>
      <c r="BY965" s="166"/>
      <c r="BZ965" s="166"/>
      <c r="CA965" s="166"/>
      <c r="CB965" s="166"/>
      <c r="CC965" s="166"/>
      <c r="CD965" s="166"/>
      <c r="CE965" s="166"/>
      <c r="CF965" s="166"/>
      <c r="CG965" s="166"/>
      <c r="CH965" s="166"/>
      <c r="CI965" s="166"/>
      <c r="CJ965" s="166"/>
      <c r="CK965" s="166"/>
      <c r="CL965" s="166"/>
      <c r="CM965" s="166"/>
      <c r="CN965" s="166"/>
      <c r="CO965" s="166"/>
      <c r="CP965" s="166"/>
      <c r="CQ965" s="166"/>
      <c r="CR965" s="166"/>
      <c r="CS965" s="166"/>
      <c r="CT965" s="166"/>
      <c r="CU965" s="166"/>
      <c r="CV965" s="166"/>
      <c r="CW965" s="166"/>
      <c r="CX965" s="166"/>
      <c r="CY965" s="166"/>
      <c r="CZ965" s="166"/>
    </row>
    <row r="966" spans="1:104" ht="11.25" customHeight="1" x14ac:dyDescent="0.2">
      <c r="A966" s="166"/>
      <c r="B966" s="166"/>
      <c r="C966" s="166"/>
      <c r="D966" s="166"/>
      <c r="E966" s="166"/>
      <c r="F966" s="166"/>
      <c r="G966" s="166"/>
      <c r="H966" s="166"/>
      <c r="I966" s="166"/>
      <c r="J966" s="166"/>
      <c r="K966" s="166"/>
      <c r="L966" s="166"/>
      <c r="M966" s="166"/>
      <c r="N966" s="166"/>
      <c r="O966" s="166"/>
      <c r="P966" s="166"/>
      <c r="Q966" s="166"/>
      <c r="R966" s="166"/>
      <c r="S966" s="166"/>
      <c r="T966" s="168"/>
      <c r="U966" s="169"/>
      <c r="V966" s="169"/>
      <c r="W966" s="166"/>
      <c r="X966" s="166"/>
      <c r="Y966" s="166"/>
      <c r="Z966" s="166"/>
      <c r="AA966" s="166"/>
      <c r="AB966" s="166"/>
      <c r="AC966" s="166"/>
      <c r="AD966" s="166"/>
      <c r="AE966" s="166"/>
      <c r="AF966" s="166"/>
      <c r="AG966" s="166"/>
      <c r="AH966" s="166"/>
      <c r="AI966" s="166"/>
      <c r="AJ966" s="166"/>
      <c r="AK966" s="166"/>
      <c r="AL966" s="166"/>
      <c r="AM966" s="166"/>
      <c r="AN966" s="166"/>
      <c r="AO966" s="166"/>
      <c r="AP966" s="166"/>
      <c r="AQ966" s="166"/>
      <c r="AR966" s="166"/>
      <c r="AS966" s="166"/>
      <c r="AT966" s="166"/>
      <c r="AU966" s="166"/>
      <c r="AV966" s="166"/>
      <c r="AW966" s="166"/>
      <c r="AX966" s="166"/>
      <c r="AY966" s="166"/>
      <c r="AZ966" s="166"/>
      <c r="BA966" s="166"/>
      <c r="BB966" s="166"/>
      <c r="BC966" s="166"/>
      <c r="BD966" s="166"/>
      <c r="BE966" s="166"/>
      <c r="BF966" s="166"/>
      <c r="BG966" s="166"/>
      <c r="BH966" s="166"/>
      <c r="BI966" s="166"/>
      <c r="BJ966" s="166"/>
      <c r="BK966" s="166"/>
      <c r="BL966" s="166"/>
      <c r="BM966" s="166"/>
      <c r="BN966" s="166"/>
      <c r="BO966" s="166"/>
      <c r="BP966" s="166"/>
      <c r="BQ966" s="166"/>
      <c r="BR966" s="166"/>
      <c r="BS966" s="166"/>
      <c r="BT966" s="166"/>
      <c r="BU966" s="166"/>
      <c r="BV966" s="166"/>
      <c r="BW966" s="166"/>
      <c r="BX966" s="166"/>
      <c r="BY966" s="166"/>
      <c r="BZ966" s="166"/>
      <c r="CA966" s="166"/>
      <c r="CB966" s="166"/>
      <c r="CC966" s="166"/>
      <c r="CD966" s="166"/>
      <c r="CE966" s="166"/>
      <c r="CF966" s="166"/>
      <c r="CG966" s="166"/>
      <c r="CH966" s="166"/>
      <c r="CI966" s="166"/>
      <c r="CJ966" s="166"/>
      <c r="CK966" s="166"/>
      <c r="CL966" s="166"/>
      <c r="CM966" s="166"/>
      <c r="CN966" s="166"/>
      <c r="CO966" s="166"/>
      <c r="CP966" s="166"/>
      <c r="CQ966" s="166"/>
      <c r="CR966" s="166"/>
      <c r="CS966" s="166"/>
      <c r="CT966" s="166"/>
      <c r="CU966" s="166"/>
      <c r="CV966" s="166"/>
      <c r="CW966" s="166"/>
      <c r="CX966" s="166"/>
      <c r="CY966" s="166"/>
      <c r="CZ966" s="166"/>
    </row>
    <row r="967" spans="1:104" ht="11.25" customHeight="1" x14ac:dyDescent="0.2">
      <c r="A967" s="166"/>
      <c r="B967" s="166"/>
      <c r="C967" s="166"/>
      <c r="D967" s="166"/>
      <c r="E967" s="166"/>
      <c r="F967" s="166"/>
      <c r="G967" s="166"/>
      <c r="H967" s="166"/>
      <c r="I967" s="166"/>
      <c r="J967" s="166"/>
      <c r="K967" s="166"/>
      <c r="L967" s="166"/>
      <c r="M967" s="166"/>
      <c r="N967" s="166"/>
      <c r="O967" s="166"/>
      <c r="P967" s="166"/>
      <c r="Q967" s="166"/>
      <c r="R967" s="166"/>
      <c r="S967" s="166"/>
      <c r="T967" s="168"/>
      <c r="U967" s="169"/>
      <c r="V967" s="169"/>
      <c r="W967" s="166"/>
      <c r="X967" s="166"/>
      <c r="Y967" s="166"/>
      <c r="Z967" s="166"/>
      <c r="AA967" s="166"/>
      <c r="AB967" s="166"/>
      <c r="AC967" s="166"/>
      <c r="AD967" s="166"/>
      <c r="AE967" s="166"/>
      <c r="AF967" s="166"/>
      <c r="AG967" s="166"/>
      <c r="AH967" s="166"/>
      <c r="AI967" s="166"/>
      <c r="AJ967" s="166"/>
      <c r="AK967" s="166"/>
      <c r="AL967" s="166"/>
      <c r="AM967" s="166"/>
      <c r="AN967" s="166"/>
      <c r="AO967" s="166"/>
      <c r="AP967" s="166"/>
      <c r="AQ967" s="166"/>
      <c r="AR967" s="166"/>
      <c r="AS967" s="166"/>
      <c r="AT967" s="166"/>
      <c r="AU967" s="166"/>
      <c r="AV967" s="166"/>
      <c r="AW967" s="166"/>
      <c r="AX967" s="166"/>
      <c r="AY967" s="166"/>
      <c r="AZ967" s="166"/>
      <c r="BA967" s="166"/>
      <c r="BB967" s="166"/>
      <c r="BC967" s="166"/>
      <c r="BD967" s="166"/>
      <c r="BE967" s="166"/>
      <c r="BF967" s="166"/>
      <c r="BG967" s="166"/>
      <c r="BH967" s="166"/>
      <c r="BI967" s="166"/>
      <c r="BJ967" s="166"/>
      <c r="BK967" s="166"/>
      <c r="BL967" s="166"/>
      <c r="BM967" s="166"/>
      <c r="BN967" s="166"/>
      <c r="BO967" s="166"/>
      <c r="BP967" s="166"/>
      <c r="BQ967" s="166"/>
      <c r="BR967" s="166"/>
      <c r="BS967" s="166"/>
      <c r="BT967" s="166"/>
      <c r="BU967" s="166"/>
      <c r="BV967" s="166"/>
      <c r="BW967" s="166"/>
      <c r="BX967" s="166"/>
      <c r="BY967" s="166"/>
      <c r="BZ967" s="166"/>
      <c r="CA967" s="166"/>
      <c r="CB967" s="166"/>
      <c r="CC967" s="166"/>
      <c r="CD967" s="166"/>
      <c r="CE967" s="166"/>
      <c r="CF967" s="166"/>
      <c r="CG967" s="166"/>
      <c r="CH967" s="166"/>
      <c r="CI967" s="166"/>
      <c r="CJ967" s="166"/>
      <c r="CK967" s="166"/>
      <c r="CL967" s="166"/>
      <c r="CM967" s="166"/>
      <c r="CN967" s="166"/>
      <c r="CO967" s="166"/>
      <c r="CP967" s="166"/>
      <c r="CQ967" s="166"/>
      <c r="CR967" s="166"/>
      <c r="CS967" s="166"/>
      <c r="CT967" s="166"/>
      <c r="CU967" s="166"/>
      <c r="CV967" s="166"/>
      <c r="CW967" s="166"/>
      <c r="CX967" s="166"/>
      <c r="CY967" s="166"/>
      <c r="CZ967" s="166"/>
    </row>
    <row r="968" spans="1:104" ht="11.25" customHeight="1" x14ac:dyDescent="0.2">
      <c r="A968" s="166"/>
      <c r="B968" s="166"/>
      <c r="C968" s="166"/>
      <c r="D968" s="166"/>
      <c r="E968" s="166"/>
      <c r="F968" s="166"/>
      <c r="G968" s="166"/>
      <c r="H968" s="166"/>
      <c r="I968" s="166"/>
      <c r="J968" s="166"/>
      <c r="K968" s="166"/>
      <c r="L968" s="166"/>
      <c r="M968" s="166"/>
      <c r="N968" s="166"/>
      <c r="O968" s="166"/>
      <c r="P968" s="166"/>
      <c r="Q968" s="166"/>
      <c r="R968" s="166"/>
      <c r="S968" s="166"/>
      <c r="T968" s="168"/>
      <c r="U968" s="169"/>
      <c r="V968" s="169"/>
      <c r="W968" s="166"/>
      <c r="X968" s="166"/>
      <c r="Y968" s="166"/>
      <c r="Z968" s="166"/>
      <c r="AA968" s="166"/>
      <c r="AB968" s="166"/>
      <c r="AC968" s="166"/>
      <c r="AD968" s="166"/>
      <c r="AE968" s="166"/>
      <c r="AF968" s="166"/>
      <c r="AG968" s="166"/>
      <c r="AH968" s="166"/>
      <c r="AI968" s="166"/>
      <c r="AJ968" s="166"/>
      <c r="AK968" s="166"/>
      <c r="AL968" s="166"/>
      <c r="AM968" s="166"/>
      <c r="AN968" s="166"/>
      <c r="AO968" s="166"/>
      <c r="AP968" s="166"/>
      <c r="AQ968" s="166"/>
      <c r="AR968" s="166"/>
      <c r="AS968" s="166"/>
      <c r="AT968" s="166"/>
      <c r="AU968" s="166"/>
      <c r="AV968" s="166"/>
      <c r="AW968" s="166"/>
      <c r="AX968" s="166"/>
      <c r="AY968" s="166"/>
      <c r="AZ968" s="166"/>
      <c r="BA968" s="166"/>
      <c r="BB968" s="166"/>
      <c r="BC968" s="166"/>
      <c r="BD968" s="166"/>
      <c r="BE968" s="166"/>
      <c r="BF968" s="166"/>
      <c r="BG968" s="166"/>
      <c r="BH968" s="166"/>
      <c r="BI968" s="166"/>
      <c r="BJ968" s="166"/>
      <c r="BK968" s="166"/>
      <c r="BL968" s="166"/>
      <c r="BM968" s="166"/>
      <c r="BN968" s="166"/>
      <c r="BO968" s="166"/>
      <c r="BP968" s="166"/>
      <c r="BQ968" s="166"/>
      <c r="BR968" s="166"/>
      <c r="BS968" s="166"/>
      <c r="BT968" s="166"/>
      <c r="BU968" s="166"/>
      <c r="BV968" s="166"/>
      <c r="BW968" s="166"/>
      <c r="BX968" s="166"/>
      <c r="BY968" s="166"/>
      <c r="BZ968" s="166"/>
      <c r="CA968" s="166"/>
      <c r="CB968" s="166"/>
      <c r="CC968" s="166"/>
      <c r="CD968" s="166"/>
      <c r="CE968" s="166"/>
      <c r="CF968" s="166"/>
      <c r="CG968" s="166"/>
      <c r="CH968" s="166"/>
      <c r="CI968" s="166"/>
      <c r="CJ968" s="166"/>
      <c r="CK968" s="166"/>
      <c r="CL968" s="166"/>
      <c r="CM968" s="166"/>
      <c r="CN968" s="166"/>
      <c r="CO968" s="166"/>
      <c r="CP968" s="166"/>
      <c r="CQ968" s="166"/>
      <c r="CR968" s="166"/>
      <c r="CS968" s="166"/>
      <c r="CT968" s="166"/>
      <c r="CU968" s="166"/>
      <c r="CV968" s="166"/>
      <c r="CW968" s="166"/>
      <c r="CX968" s="166"/>
      <c r="CY968" s="166"/>
      <c r="CZ968" s="166"/>
    </row>
    <row r="969" spans="1:104" ht="11.25" customHeight="1" x14ac:dyDescent="0.2">
      <c r="A969" s="166"/>
      <c r="B969" s="166"/>
      <c r="C969" s="166"/>
      <c r="D969" s="166"/>
      <c r="E969" s="166"/>
      <c r="F969" s="166"/>
      <c r="G969" s="166"/>
      <c r="H969" s="166"/>
      <c r="I969" s="166"/>
      <c r="J969" s="166"/>
      <c r="K969" s="166"/>
      <c r="L969" s="166"/>
      <c r="M969" s="166"/>
      <c r="N969" s="166"/>
      <c r="O969" s="166"/>
      <c r="P969" s="166"/>
      <c r="Q969" s="166"/>
      <c r="R969" s="166"/>
      <c r="S969" s="166"/>
      <c r="T969" s="168"/>
      <c r="U969" s="169"/>
      <c r="V969" s="169"/>
      <c r="W969" s="166"/>
      <c r="X969" s="166"/>
      <c r="Y969" s="166"/>
      <c r="Z969" s="166"/>
      <c r="AA969" s="166"/>
      <c r="AB969" s="166"/>
      <c r="AC969" s="166"/>
      <c r="AD969" s="166"/>
      <c r="AE969" s="166"/>
      <c r="AF969" s="166"/>
      <c r="AG969" s="166"/>
      <c r="AH969" s="166"/>
      <c r="AI969" s="166"/>
      <c r="AJ969" s="166"/>
      <c r="AK969" s="166"/>
      <c r="AL969" s="166"/>
      <c r="AM969" s="166"/>
      <c r="AN969" s="166"/>
      <c r="AO969" s="166"/>
      <c r="AP969" s="166"/>
      <c r="AQ969" s="166"/>
      <c r="AR969" s="166"/>
      <c r="AS969" s="166"/>
      <c r="AT969" s="166"/>
      <c r="AU969" s="166"/>
      <c r="AV969" s="166"/>
      <c r="AW969" s="166"/>
      <c r="AX969" s="166"/>
      <c r="AY969" s="166"/>
      <c r="AZ969" s="166"/>
      <c r="BA969" s="166"/>
      <c r="BB969" s="166"/>
      <c r="BC969" s="166"/>
      <c r="BD969" s="166"/>
      <c r="BE969" s="166"/>
      <c r="BF969" s="166"/>
      <c r="BG969" s="166"/>
      <c r="BH969" s="166"/>
      <c r="BI969" s="166"/>
      <c r="BJ969" s="166"/>
      <c r="BK969" s="166"/>
      <c r="BL969" s="166"/>
      <c r="BM969" s="166"/>
      <c r="BN969" s="166"/>
      <c r="BO969" s="166"/>
      <c r="BP969" s="166"/>
      <c r="BQ969" s="166"/>
      <c r="BR969" s="166"/>
      <c r="BS969" s="166"/>
      <c r="BT969" s="166"/>
      <c r="BU969" s="166"/>
      <c r="BV969" s="166"/>
      <c r="BW969" s="166"/>
      <c r="BX969" s="166"/>
      <c r="BY969" s="166"/>
      <c r="BZ969" s="166"/>
      <c r="CA969" s="166"/>
      <c r="CB969" s="166"/>
      <c r="CC969" s="166"/>
      <c r="CD969" s="166"/>
      <c r="CE969" s="166"/>
      <c r="CF969" s="166"/>
      <c r="CG969" s="166"/>
      <c r="CH969" s="166"/>
      <c r="CI969" s="166"/>
      <c r="CJ969" s="166"/>
      <c r="CK969" s="166"/>
      <c r="CL969" s="166"/>
      <c r="CM969" s="166"/>
      <c r="CN969" s="166"/>
      <c r="CO969" s="166"/>
      <c r="CP969" s="166"/>
      <c r="CQ969" s="166"/>
      <c r="CR969" s="166"/>
      <c r="CS969" s="166"/>
      <c r="CT969" s="166"/>
      <c r="CU969" s="166"/>
      <c r="CV969" s="166"/>
      <c r="CW969" s="166"/>
      <c r="CX969" s="166"/>
      <c r="CY969" s="166"/>
      <c r="CZ969" s="166"/>
    </row>
    <row r="970" spans="1:104" ht="11.25" customHeight="1" x14ac:dyDescent="0.2">
      <c r="A970" s="166"/>
      <c r="B970" s="166"/>
      <c r="C970" s="166"/>
      <c r="D970" s="166"/>
      <c r="E970" s="166"/>
      <c r="F970" s="166"/>
      <c r="G970" s="166"/>
      <c r="H970" s="166"/>
      <c r="I970" s="166"/>
      <c r="J970" s="166"/>
      <c r="K970" s="166"/>
      <c r="L970" s="166"/>
      <c r="M970" s="166"/>
      <c r="N970" s="166"/>
      <c r="O970" s="166"/>
      <c r="P970" s="166"/>
      <c r="Q970" s="166"/>
      <c r="R970" s="166"/>
      <c r="S970" s="166"/>
      <c r="T970" s="168"/>
      <c r="U970" s="169"/>
      <c r="V970" s="169"/>
      <c r="W970" s="166"/>
      <c r="X970" s="166"/>
      <c r="Y970" s="166"/>
      <c r="Z970" s="166"/>
      <c r="AA970" s="166"/>
      <c r="AB970" s="166"/>
      <c r="AC970" s="166"/>
      <c r="AD970" s="166"/>
      <c r="AE970" s="166"/>
      <c r="AF970" s="166"/>
      <c r="AG970" s="166"/>
      <c r="AH970" s="166"/>
      <c r="AI970" s="166"/>
      <c r="AJ970" s="166"/>
      <c r="AK970" s="166"/>
      <c r="AL970" s="166"/>
      <c r="AM970" s="166"/>
      <c r="AN970" s="166"/>
      <c r="AO970" s="166"/>
      <c r="AP970" s="166"/>
      <c r="AQ970" s="166"/>
      <c r="AR970" s="166"/>
      <c r="AS970" s="166"/>
      <c r="AT970" s="166"/>
      <c r="AU970" s="166"/>
      <c r="AV970" s="166"/>
      <c r="AW970" s="166"/>
      <c r="AX970" s="166"/>
      <c r="AY970" s="166"/>
      <c r="AZ970" s="166"/>
      <c r="BA970" s="166"/>
      <c r="BB970" s="166"/>
      <c r="BC970" s="166"/>
      <c r="BD970" s="166"/>
      <c r="BE970" s="166"/>
      <c r="BF970" s="166"/>
      <c r="BG970" s="166"/>
      <c r="BH970" s="166"/>
      <c r="BI970" s="166"/>
      <c r="BJ970" s="166"/>
      <c r="BK970" s="166"/>
      <c r="BL970" s="166"/>
      <c r="BM970" s="166"/>
      <c r="BN970" s="166"/>
      <c r="BO970" s="166"/>
      <c r="BP970" s="166"/>
      <c r="BQ970" s="166"/>
      <c r="BR970" s="166"/>
      <c r="BS970" s="166"/>
      <c r="BT970" s="166"/>
      <c r="BU970" s="166"/>
      <c r="BV970" s="166"/>
      <c r="BW970" s="166"/>
      <c r="BX970" s="166"/>
      <c r="BY970" s="166"/>
      <c r="BZ970" s="166"/>
      <c r="CA970" s="166"/>
      <c r="CB970" s="166"/>
      <c r="CC970" s="166"/>
      <c r="CD970" s="166"/>
      <c r="CE970" s="166"/>
      <c r="CF970" s="166"/>
      <c r="CG970" s="166"/>
      <c r="CH970" s="166"/>
      <c r="CI970" s="166"/>
      <c r="CJ970" s="166"/>
      <c r="CK970" s="166"/>
      <c r="CL970" s="166"/>
      <c r="CM970" s="166"/>
      <c r="CN970" s="166"/>
      <c r="CO970" s="166"/>
      <c r="CP970" s="166"/>
      <c r="CQ970" s="166"/>
      <c r="CR970" s="166"/>
      <c r="CS970" s="166"/>
      <c r="CT970" s="166"/>
      <c r="CU970" s="166"/>
      <c r="CV970" s="166"/>
      <c r="CW970" s="166"/>
      <c r="CX970" s="166"/>
      <c r="CY970" s="166"/>
      <c r="CZ970" s="166"/>
    </row>
    <row r="971" spans="1:104" ht="11.25" customHeight="1" x14ac:dyDescent="0.2">
      <c r="A971" s="166"/>
      <c r="B971" s="166"/>
      <c r="C971" s="166"/>
      <c r="D971" s="166"/>
      <c r="E971" s="166"/>
      <c r="F971" s="166"/>
      <c r="G971" s="166"/>
      <c r="H971" s="166"/>
      <c r="I971" s="166"/>
      <c r="J971" s="166"/>
      <c r="K971" s="166"/>
      <c r="L971" s="166"/>
      <c r="M971" s="166"/>
      <c r="N971" s="166"/>
      <c r="O971" s="166"/>
      <c r="P971" s="166"/>
      <c r="Q971" s="166"/>
      <c r="R971" s="166"/>
      <c r="S971" s="166"/>
      <c r="T971" s="168"/>
      <c r="U971" s="169"/>
      <c r="V971" s="169"/>
      <c r="W971" s="166"/>
      <c r="X971" s="166"/>
      <c r="Y971" s="166"/>
      <c r="Z971" s="166"/>
      <c r="AA971" s="166"/>
      <c r="AB971" s="166"/>
      <c r="AC971" s="166"/>
      <c r="AD971" s="166"/>
      <c r="AE971" s="166"/>
      <c r="AF971" s="166"/>
      <c r="AG971" s="166"/>
      <c r="AH971" s="166"/>
      <c r="AI971" s="166"/>
      <c r="AJ971" s="166"/>
      <c r="AK971" s="166"/>
      <c r="AL971" s="166"/>
      <c r="AM971" s="166"/>
      <c r="AN971" s="166"/>
      <c r="AO971" s="166"/>
      <c r="AP971" s="166"/>
      <c r="AQ971" s="166"/>
      <c r="AR971" s="166"/>
      <c r="AS971" s="166"/>
      <c r="AT971" s="166"/>
      <c r="AU971" s="166"/>
      <c r="AV971" s="166"/>
      <c r="AW971" s="166"/>
      <c r="AX971" s="166"/>
      <c r="AY971" s="166"/>
      <c r="AZ971" s="166"/>
      <c r="BA971" s="166"/>
      <c r="BB971" s="166"/>
      <c r="BC971" s="166"/>
      <c r="BD971" s="166"/>
      <c r="BE971" s="166"/>
      <c r="BF971" s="166"/>
      <c r="BG971" s="166"/>
      <c r="BH971" s="166"/>
      <c r="BI971" s="166"/>
      <c r="BJ971" s="166"/>
      <c r="BK971" s="166"/>
      <c r="BL971" s="166"/>
      <c r="BM971" s="166"/>
      <c r="BN971" s="166"/>
      <c r="BO971" s="166"/>
      <c r="BP971" s="166"/>
      <c r="BQ971" s="166"/>
      <c r="BR971" s="166"/>
      <c r="BS971" s="166"/>
      <c r="BT971" s="166"/>
      <c r="BU971" s="166"/>
      <c r="BV971" s="166"/>
      <c r="BW971" s="166"/>
      <c r="BX971" s="166"/>
      <c r="BY971" s="166"/>
      <c r="BZ971" s="166"/>
      <c r="CA971" s="166"/>
      <c r="CB971" s="166"/>
      <c r="CC971" s="166"/>
      <c r="CD971" s="166"/>
      <c r="CE971" s="166"/>
      <c r="CF971" s="166"/>
      <c r="CG971" s="166"/>
      <c r="CH971" s="166"/>
      <c r="CI971" s="166"/>
      <c r="CJ971" s="166"/>
      <c r="CK971" s="166"/>
      <c r="CL971" s="166"/>
      <c r="CM971" s="166"/>
      <c r="CN971" s="166"/>
      <c r="CO971" s="166"/>
      <c r="CP971" s="166"/>
      <c r="CQ971" s="166"/>
      <c r="CR971" s="166"/>
      <c r="CS971" s="166"/>
      <c r="CT971" s="166"/>
      <c r="CU971" s="166"/>
      <c r="CV971" s="166"/>
      <c r="CW971" s="166"/>
      <c r="CX971" s="166"/>
      <c r="CY971" s="166"/>
      <c r="CZ971" s="166"/>
    </row>
    <row r="972" spans="1:104" ht="11.25" customHeight="1" x14ac:dyDescent="0.2">
      <c r="A972" s="166"/>
      <c r="B972" s="166"/>
      <c r="C972" s="166"/>
      <c r="D972" s="166"/>
      <c r="E972" s="166"/>
      <c r="F972" s="166"/>
      <c r="G972" s="166"/>
      <c r="H972" s="166"/>
      <c r="I972" s="166"/>
      <c r="J972" s="166"/>
      <c r="K972" s="166"/>
      <c r="L972" s="166"/>
      <c r="M972" s="166"/>
      <c r="N972" s="166"/>
      <c r="O972" s="166"/>
      <c r="P972" s="166"/>
      <c r="Q972" s="166"/>
      <c r="R972" s="166"/>
      <c r="S972" s="166"/>
      <c r="T972" s="168"/>
      <c r="U972" s="169"/>
      <c r="V972" s="169"/>
      <c r="W972" s="166"/>
      <c r="X972" s="166"/>
      <c r="Y972" s="166"/>
      <c r="Z972" s="166"/>
      <c r="AA972" s="166"/>
      <c r="AB972" s="166"/>
      <c r="AC972" s="166"/>
      <c r="AD972" s="166"/>
      <c r="AE972" s="166"/>
      <c r="AF972" s="166"/>
      <c r="AG972" s="166"/>
      <c r="AH972" s="166"/>
      <c r="AI972" s="166"/>
      <c r="AJ972" s="166"/>
      <c r="AK972" s="166"/>
      <c r="AL972" s="166"/>
      <c r="AM972" s="166"/>
      <c r="AN972" s="166"/>
      <c r="AO972" s="166"/>
      <c r="AP972" s="166"/>
      <c r="AQ972" s="166"/>
      <c r="AR972" s="166"/>
      <c r="AS972" s="166"/>
      <c r="AT972" s="166"/>
      <c r="AU972" s="166"/>
      <c r="AV972" s="166"/>
      <c r="AW972" s="166"/>
      <c r="AX972" s="166"/>
      <c r="AY972" s="166"/>
      <c r="AZ972" s="166"/>
      <c r="BA972" s="166"/>
      <c r="BB972" s="166"/>
      <c r="BC972" s="166"/>
      <c r="BD972" s="166"/>
      <c r="BE972" s="166"/>
      <c r="BF972" s="166"/>
      <c r="BG972" s="166"/>
      <c r="BH972" s="166"/>
      <c r="BI972" s="166"/>
      <c r="BJ972" s="166"/>
      <c r="BK972" s="166"/>
      <c r="BL972" s="166"/>
      <c r="BM972" s="166"/>
      <c r="BN972" s="166"/>
      <c r="BO972" s="166"/>
      <c r="BP972" s="166"/>
      <c r="BQ972" s="166"/>
      <c r="BR972" s="166"/>
      <c r="BS972" s="166"/>
      <c r="BT972" s="166"/>
      <c r="BU972" s="166"/>
      <c r="BV972" s="166"/>
      <c r="BW972" s="166"/>
      <c r="BX972" s="166"/>
      <c r="BY972" s="166"/>
      <c r="BZ972" s="166"/>
      <c r="CA972" s="166"/>
      <c r="CB972" s="166"/>
      <c r="CC972" s="166"/>
      <c r="CD972" s="166"/>
      <c r="CE972" s="166"/>
      <c r="CF972" s="166"/>
      <c r="CG972" s="166"/>
      <c r="CH972" s="166"/>
      <c r="CI972" s="166"/>
      <c r="CJ972" s="166"/>
      <c r="CK972" s="166"/>
      <c r="CL972" s="166"/>
      <c r="CM972" s="166"/>
      <c r="CN972" s="166"/>
      <c r="CO972" s="166"/>
      <c r="CP972" s="166"/>
      <c r="CQ972" s="166"/>
      <c r="CR972" s="166"/>
      <c r="CS972" s="166"/>
      <c r="CT972" s="166"/>
      <c r="CU972" s="166"/>
      <c r="CV972" s="166"/>
      <c r="CW972" s="166"/>
      <c r="CX972" s="166"/>
      <c r="CY972" s="166"/>
      <c r="CZ972" s="166"/>
    </row>
    <row r="973" spans="1:104" ht="11.25" customHeight="1" x14ac:dyDescent="0.2">
      <c r="A973" s="166"/>
      <c r="B973" s="166"/>
      <c r="C973" s="166"/>
      <c r="D973" s="166"/>
      <c r="E973" s="166"/>
      <c r="F973" s="166"/>
      <c r="G973" s="166"/>
      <c r="H973" s="166"/>
      <c r="I973" s="166"/>
      <c r="J973" s="166"/>
      <c r="K973" s="166"/>
      <c r="L973" s="166"/>
      <c r="M973" s="166"/>
      <c r="N973" s="166"/>
      <c r="O973" s="166"/>
      <c r="P973" s="166"/>
      <c r="Q973" s="166"/>
      <c r="R973" s="166"/>
      <c r="S973" s="166"/>
      <c r="T973" s="168"/>
      <c r="U973" s="169"/>
      <c r="V973" s="169"/>
      <c r="W973" s="166"/>
      <c r="X973" s="166"/>
      <c r="Y973" s="166"/>
      <c r="Z973" s="166"/>
      <c r="AA973" s="166"/>
      <c r="AB973" s="166"/>
      <c r="AC973" s="166"/>
      <c r="AD973" s="166"/>
      <c r="AE973" s="166"/>
      <c r="AF973" s="166"/>
      <c r="AG973" s="166"/>
      <c r="AH973" s="166"/>
      <c r="AI973" s="166"/>
      <c r="AJ973" s="166"/>
      <c r="AK973" s="166"/>
      <c r="AL973" s="166"/>
      <c r="AM973" s="166"/>
      <c r="AN973" s="166"/>
      <c r="AO973" s="166"/>
      <c r="AP973" s="166"/>
      <c r="AQ973" s="166"/>
      <c r="AR973" s="166"/>
      <c r="AS973" s="166"/>
      <c r="AT973" s="166"/>
      <c r="AU973" s="166"/>
      <c r="AV973" s="166"/>
      <c r="AW973" s="166"/>
      <c r="AX973" s="166"/>
      <c r="AY973" s="166"/>
      <c r="AZ973" s="166"/>
      <c r="BA973" s="166"/>
      <c r="BB973" s="166"/>
      <c r="BC973" s="166"/>
      <c r="BD973" s="166"/>
      <c r="BE973" s="166"/>
      <c r="BF973" s="166"/>
      <c r="BG973" s="166"/>
      <c r="BH973" s="166"/>
      <c r="BI973" s="166"/>
      <c r="BJ973" s="166"/>
      <c r="BK973" s="166"/>
      <c r="BL973" s="166"/>
      <c r="BM973" s="166"/>
      <c r="BN973" s="166"/>
      <c r="BO973" s="166"/>
      <c r="BP973" s="166"/>
      <c r="BQ973" s="166"/>
      <c r="BR973" s="166"/>
      <c r="BS973" s="166"/>
      <c r="BT973" s="166"/>
      <c r="BU973" s="166"/>
      <c r="BV973" s="166"/>
      <c r="BW973" s="166"/>
      <c r="BX973" s="166"/>
      <c r="BY973" s="166"/>
      <c r="BZ973" s="166"/>
      <c r="CA973" s="166"/>
      <c r="CB973" s="166"/>
      <c r="CC973" s="166"/>
      <c r="CD973" s="166"/>
      <c r="CE973" s="166"/>
      <c r="CF973" s="166"/>
      <c r="CG973" s="166"/>
      <c r="CH973" s="166"/>
      <c r="CI973" s="166"/>
      <c r="CJ973" s="166"/>
      <c r="CK973" s="166"/>
      <c r="CL973" s="166"/>
      <c r="CM973" s="166"/>
      <c r="CN973" s="166"/>
      <c r="CO973" s="166"/>
      <c r="CP973" s="166"/>
      <c r="CQ973" s="166"/>
      <c r="CR973" s="166"/>
      <c r="CS973" s="166"/>
      <c r="CT973" s="166"/>
      <c r="CU973" s="166"/>
      <c r="CV973" s="166"/>
      <c r="CW973" s="166"/>
      <c r="CX973" s="166"/>
      <c r="CY973" s="166"/>
      <c r="CZ973" s="166"/>
    </row>
    <row r="974" spans="1:104" ht="11.25" customHeight="1" x14ac:dyDescent="0.2">
      <c r="A974" s="166"/>
      <c r="B974" s="166"/>
      <c r="C974" s="166"/>
      <c r="D974" s="166"/>
      <c r="E974" s="166"/>
      <c r="F974" s="166"/>
      <c r="G974" s="166"/>
      <c r="H974" s="166"/>
      <c r="I974" s="166"/>
      <c r="J974" s="166"/>
      <c r="K974" s="166"/>
      <c r="L974" s="166"/>
      <c r="M974" s="166"/>
      <c r="N974" s="166"/>
      <c r="O974" s="166"/>
      <c r="P974" s="166"/>
      <c r="Q974" s="166"/>
      <c r="R974" s="166"/>
      <c r="S974" s="166"/>
      <c r="T974" s="168"/>
      <c r="U974" s="169"/>
      <c r="V974" s="169"/>
      <c r="W974" s="166"/>
      <c r="X974" s="166"/>
      <c r="Y974" s="166"/>
      <c r="Z974" s="166"/>
      <c r="AA974" s="166"/>
      <c r="AB974" s="166"/>
      <c r="AC974" s="166"/>
      <c r="AD974" s="166"/>
      <c r="AE974" s="166"/>
      <c r="AF974" s="166"/>
      <c r="AG974" s="166"/>
      <c r="AH974" s="166"/>
      <c r="AI974" s="166"/>
      <c r="AJ974" s="166"/>
      <c r="AK974" s="166"/>
      <c r="AL974" s="166"/>
      <c r="AM974" s="166"/>
      <c r="AN974" s="166"/>
      <c r="AO974" s="166"/>
      <c r="AP974" s="166"/>
      <c r="AQ974" s="166"/>
      <c r="AR974" s="166"/>
      <c r="AS974" s="166"/>
      <c r="AT974" s="166"/>
      <c r="AU974" s="166"/>
      <c r="AV974" s="166"/>
      <c r="AW974" s="166"/>
      <c r="AX974" s="166"/>
      <c r="AY974" s="166"/>
      <c r="AZ974" s="166"/>
      <c r="BA974" s="166"/>
      <c r="BB974" s="166"/>
      <c r="BC974" s="166"/>
      <c r="BD974" s="166"/>
      <c r="BE974" s="166"/>
      <c r="BF974" s="166"/>
      <c r="BG974" s="166"/>
      <c r="BH974" s="166"/>
      <c r="BI974" s="166"/>
      <c r="BJ974" s="166"/>
      <c r="BK974" s="166"/>
      <c r="BL974" s="166"/>
      <c r="BM974" s="166"/>
      <c r="BN974" s="166"/>
      <c r="BO974" s="166"/>
      <c r="BP974" s="166"/>
      <c r="BQ974" s="166"/>
      <c r="BR974" s="166"/>
      <c r="BS974" s="166"/>
      <c r="BT974" s="166"/>
      <c r="BU974" s="166"/>
      <c r="BV974" s="166"/>
      <c r="BW974" s="166"/>
      <c r="BX974" s="166"/>
      <c r="BY974" s="166"/>
      <c r="BZ974" s="166"/>
      <c r="CA974" s="166"/>
      <c r="CB974" s="166"/>
      <c r="CC974" s="166"/>
      <c r="CD974" s="166"/>
      <c r="CE974" s="166"/>
      <c r="CF974" s="166"/>
      <c r="CG974" s="166"/>
      <c r="CH974" s="166"/>
      <c r="CI974" s="166"/>
      <c r="CJ974" s="166"/>
      <c r="CK974" s="166"/>
      <c r="CL974" s="166"/>
      <c r="CM974" s="166"/>
      <c r="CN974" s="166"/>
      <c r="CO974" s="166"/>
      <c r="CP974" s="166"/>
      <c r="CQ974" s="166"/>
      <c r="CR974" s="166"/>
      <c r="CS974" s="166"/>
      <c r="CT974" s="166"/>
      <c r="CU974" s="166"/>
      <c r="CV974" s="166"/>
      <c r="CW974" s="166"/>
      <c r="CX974" s="166"/>
      <c r="CY974" s="166"/>
      <c r="CZ974" s="166"/>
    </row>
    <row r="975" spans="1:104" ht="11.25" customHeight="1" x14ac:dyDescent="0.2">
      <c r="A975" s="166"/>
      <c r="B975" s="166"/>
      <c r="C975" s="166"/>
      <c r="D975" s="166"/>
      <c r="E975" s="166"/>
      <c r="F975" s="166"/>
      <c r="G975" s="166"/>
      <c r="H975" s="166"/>
      <c r="I975" s="166"/>
      <c r="J975" s="166"/>
      <c r="K975" s="166"/>
      <c r="L975" s="166"/>
      <c r="M975" s="166"/>
      <c r="N975" s="166"/>
      <c r="O975" s="166"/>
      <c r="P975" s="166"/>
      <c r="Q975" s="166"/>
      <c r="R975" s="166"/>
      <c r="S975" s="166"/>
      <c r="T975" s="168"/>
      <c r="U975" s="169"/>
      <c r="V975" s="169"/>
      <c r="W975" s="166"/>
      <c r="X975" s="166"/>
      <c r="Y975" s="166"/>
      <c r="Z975" s="166"/>
      <c r="AA975" s="166"/>
      <c r="AB975" s="166"/>
      <c r="AC975" s="166"/>
      <c r="AD975" s="166"/>
      <c r="AE975" s="166"/>
      <c r="AF975" s="166"/>
      <c r="AG975" s="166"/>
      <c r="AH975" s="166"/>
      <c r="AI975" s="166"/>
      <c r="AJ975" s="166"/>
      <c r="AK975" s="166"/>
      <c r="AL975" s="166"/>
      <c r="AM975" s="166"/>
      <c r="AN975" s="166"/>
      <c r="AO975" s="166"/>
      <c r="AP975" s="166"/>
      <c r="AQ975" s="166"/>
      <c r="AR975" s="166"/>
      <c r="AS975" s="166"/>
      <c r="AT975" s="166"/>
      <c r="AU975" s="166"/>
      <c r="AV975" s="166"/>
      <c r="AW975" s="166"/>
      <c r="AX975" s="166"/>
      <c r="AY975" s="166"/>
      <c r="AZ975" s="166"/>
      <c r="BA975" s="166"/>
      <c r="BB975" s="166"/>
      <c r="BC975" s="166"/>
      <c r="BD975" s="166"/>
      <c r="BE975" s="166"/>
      <c r="BF975" s="166"/>
      <c r="BG975" s="166"/>
      <c r="BH975" s="166"/>
      <c r="BI975" s="166"/>
      <c r="BJ975" s="166"/>
      <c r="BK975" s="166"/>
      <c r="BL975" s="166"/>
      <c r="BM975" s="166"/>
      <c r="BN975" s="166"/>
      <c r="BO975" s="166"/>
      <c r="BP975" s="166"/>
      <c r="BQ975" s="166"/>
      <c r="BR975" s="166"/>
      <c r="BS975" s="166"/>
      <c r="BT975" s="166"/>
      <c r="BU975" s="166"/>
      <c r="BV975" s="166"/>
      <c r="BW975" s="166"/>
      <c r="BX975" s="166"/>
      <c r="BY975" s="166"/>
      <c r="BZ975" s="166"/>
      <c r="CA975" s="166"/>
      <c r="CB975" s="166"/>
      <c r="CC975" s="166"/>
      <c r="CD975" s="166"/>
      <c r="CE975" s="166"/>
      <c r="CF975" s="166"/>
      <c r="CG975" s="166"/>
      <c r="CH975" s="166"/>
      <c r="CI975" s="166"/>
      <c r="CJ975" s="166"/>
      <c r="CK975" s="166"/>
      <c r="CL975" s="166"/>
      <c r="CM975" s="166"/>
      <c r="CN975" s="166"/>
      <c r="CO975" s="166"/>
      <c r="CP975" s="166"/>
      <c r="CQ975" s="166"/>
      <c r="CR975" s="166"/>
      <c r="CS975" s="166"/>
      <c r="CT975" s="166"/>
      <c r="CU975" s="166"/>
      <c r="CV975" s="166"/>
      <c r="CW975" s="166"/>
      <c r="CX975" s="166"/>
      <c r="CY975" s="166"/>
      <c r="CZ975" s="166"/>
    </row>
    <row r="976" spans="1:104" ht="11.25" customHeight="1" x14ac:dyDescent="0.2">
      <c r="A976" s="166"/>
      <c r="B976" s="166"/>
      <c r="C976" s="166"/>
      <c r="D976" s="166"/>
      <c r="E976" s="166"/>
      <c r="F976" s="166"/>
      <c r="G976" s="166"/>
      <c r="H976" s="166"/>
      <c r="I976" s="166"/>
      <c r="J976" s="166"/>
      <c r="K976" s="166"/>
      <c r="L976" s="166"/>
      <c r="M976" s="166"/>
      <c r="N976" s="166"/>
      <c r="O976" s="166"/>
      <c r="P976" s="166"/>
      <c r="Q976" s="166"/>
      <c r="R976" s="166"/>
      <c r="S976" s="166"/>
      <c r="T976" s="168"/>
      <c r="U976" s="169"/>
      <c r="V976" s="169"/>
      <c r="W976" s="166"/>
      <c r="X976" s="166"/>
      <c r="Y976" s="166"/>
      <c r="Z976" s="166"/>
      <c r="AA976" s="166"/>
      <c r="AB976" s="166"/>
      <c r="AC976" s="166"/>
      <c r="AD976" s="166"/>
      <c r="AE976" s="166"/>
      <c r="AF976" s="166"/>
      <c r="AG976" s="166"/>
      <c r="AH976" s="166"/>
      <c r="AI976" s="166"/>
      <c r="AJ976" s="166"/>
      <c r="AK976" s="166"/>
      <c r="AL976" s="166"/>
      <c r="AM976" s="166"/>
      <c r="AN976" s="166"/>
      <c r="AO976" s="166"/>
      <c r="AP976" s="166"/>
      <c r="AQ976" s="166"/>
      <c r="AR976" s="166"/>
      <c r="AS976" s="166"/>
      <c r="AT976" s="166"/>
      <c r="AU976" s="166"/>
      <c r="AV976" s="166"/>
      <c r="AW976" s="166"/>
      <c r="AX976" s="166"/>
      <c r="AY976" s="166"/>
      <c r="AZ976" s="166"/>
      <c r="BA976" s="166"/>
      <c r="BB976" s="166"/>
      <c r="BC976" s="166"/>
      <c r="BD976" s="166"/>
      <c r="BE976" s="166"/>
      <c r="BF976" s="166"/>
      <c r="BG976" s="166"/>
      <c r="BH976" s="166"/>
      <c r="BI976" s="166"/>
      <c r="BJ976" s="166"/>
      <c r="BK976" s="166"/>
      <c r="BL976" s="166"/>
      <c r="BM976" s="166"/>
      <c r="BN976" s="166"/>
      <c r="BO976" s="166"/>
      <c r="BP976" s="166"/>
      <c r="BQ976" s="166"/>
      <c r="BR976" s="166"/>
      <c r="BS976" s="166"/>
      <c r="BT976" s="166"/>
      <c r="BU976" s="166"/>
      <c r="BV976" s="166"/>
      <c r="BW976" s="166"/>
      <c r="BX976" s="166"/>
      <c r="BY976" s="166"/>
      <c r="BZ976" s="166"/>
      <c r="CA976" s="166"/>
      <c r="CB976" s="166"/>
      <c r="CC976" s="166"/>
      <c r="CD976" s="166"/>
      <c r="CE976" s="166"/>
      <c r="CF976" s="166"/>
      <c r="CG976" s="166"/>
      <c r="CH976" s="166"/>
      <c r="CI976" s="166"/>
      <c r="CJ976" s="166"/>
      <c r="CK976" s="166"/>
      <c r="CL976" s="166"/>
      <c r="CM976" s="166"/>
      <c r="CN976" s="166"/>
      <c r="CO976" s="166"/>
      <c r="CP976" s="166"/>
      <c r="CQ976" s="166"/>
      <c r="CR976" s="166"/>
      <c r="CS976" s="166"/>
      <c r="CT976" s="166"/>
      <c r="CU976" s="166"/>
      <c r="CV976" s="166"/>
      <c r="CW976" s="166"/>
      <c r="CX976" s="166"/>
      <c r="CY976" s="166"/>
      <c r="CZ976" s="166"/>
    </row>
    <row r="977" spans="1:104" ht="11.25" customHeight="1" x14ac:dyDescent="0.2">
      <c r="A977" s="166"/>
      <c r="B977" s="166"/>
      <c r="C977" s="166"/>
      <c r="D977" s="166"/>
      <c r="E977" s="166"/>
      <c r="F977" s="166"/>
      <c r="G977" s="166"/>
      <c r="H977" s="166"/>
      <c r="I977" s="166"/>
      <c r="J977" s="166"/>
      <c r="K977" s="166"/>
      <c r="L977" s="166"/>
      <c r="M977" s="166"/>
      <c r="N977" s="166"/>
      <c r="O977" s="166"/>
      <c r="P977" s="166"/>
      <c r="Q977" s="166"/>
      <c r="R977" s="166"/>
      <c r="S977" s="166"/>
      <c r="T977" s="168"/>
      <c r="U977" s="169"/>
      <c r="V977" s="169"/>
      <c r="W977" s="166"/>
      <c r="X977" s="166"/>
      <c r="Y977" s="166"/>
      <c r="Z977" s="166"/>
      <c r="AA977" s="166"/>
      <c r="AB977" s="166"/>
      <c r="AC977" s="166"/>
      <c r="AD977" s="166"/>
      <c r="AE977" s="166"/>
      <c r="AF977" s="166"/>
      <c r="AG977" s="166"/>
      <c r="AH977" s="166"/>
      <c r="AI977" s="166"/>
      <c r="AJ977" s="166"/>
      <c r="AK977" s="166"/>
      <c r="AL977" s="166"/>
      <c r="AM977" s="166"/>
      <c r="AN977" s="166"/>
      <c r="AO977" s="166"/>
      <c r="AP977" s="166"/>
      <c r="AQ977" s="166"/>
      <c r="AR977" s="166"/>
      <c r="AS977" s="166"/>
      <c r="AT977" s="166"/>
      <c r="AU977" s="166"/>
      <c r="AV977" s="166"/>
      <c r="AW977" s="166"/>
      <c r="AX977" s="166"/>
      <c r="AY977" s="166"/>
      <c r="AZ977" s="166"/>
      <c r="BA977" s="166"/>
      <c r="BB977" s="166"/>
      <c r="BC977" s="166"/>
      <c r="BD977" s="166"/>
      <c r="BE977" s="166"/>
      <c r="BF977" s="166"/>
      <c r="BG977" s="166"/>
      <c r="BH977" s="166"/>
      <c r="BI977" s="166"/>
      <c r="BJ977" s="166"/>
      <c r="BK977" s="166"/>
      <c r="BL977" s="166"/>
      <c r="BM977" s="166"/>
      <c r="BN977" s="166"/>
      <c r="BO977" s="166"/>
      <c r="BP977" s="166"/>
      <c r="BQ977" s="166"/>
      <c r="BR977" s="166"/>
      <c r="BS977" s="166"/>
      <c r="BT977" s="166"/>
      <c r="BU977" s="166"/>
      <c r="BV977" s="166"/>
      <c r="BW977" s="166"/>
      <c r="BX977" s="166"/>
      <c r="BY977" s="166"/>
      <c r="BZ977" s="166"/>
      <c r="CA977" s="166"/>
      <c r="CB977" s="166"/>
      <c r="CC977" s="166"/>
      <c r="CD977" s="166"/>
      <c r="CE977" s="166"/>
      <c r="CF977" s="166"/>
      <c r="CG977" s="166"/>
      <c r="CH977" s="166"/>
      <c r="CI977" s="166"/>
      <c r="CJ977" s="166"/>
      <c r="CK977" s="166"/>
      <c r="CL977" s="166"/>
      <c r="CM977" s="166"/>
      <c r="CN977" s="166"/>
      <c r="CO977" s="166"/>
      <c r="CP977" s="166"/>
      <c r="CQ977" s="166"/>
      <c r="CR977" s="166"/>
      <c r="CS977" s="166"/>
      <c r="CT977" s="166"/>
      <c r="CU977" s="166"/>
      <c r="CV977" s="166"/>
      <c r="CW977" s="166"/>
      <c r="CX977" s="166"/>
      <c r="CY977" s="166"/>
      <c r="CZ977" s="166"/>
    </row>
    <row r="978" spans="1:104" ht="11.25" customHeight="1" x14ac:dyDescent="0.2">
      <c r="A978" s="166"/>
      <c r="B978" s="166"/>
      <c r="C978" s="166"/>
      <c r="D978" s="166"/>
      <c r="E978" s="166"/>
      <c r="F978" s="166"/>
      <c r="G978" s="166"/>
      <c r="H978" s="166"/>
      <c r="I978" s="166"/>
      <c r="J978" s="166"/>
      <c r="K978" s="166"/>
      <c r="L978" s="166"/>
      <c r="M978" s="166"/>
      <c r="N978" s="166"/>
      <c r="O978" s="166"/>
      <c r="P978" s="166"/>
      <c r="Q978" s="166"/>
      <c r="R978" s="166"/>
      <c r="S978" s="166"/>
      <c r="T978" s="168"/>
      <c r="U978" s="169"/>
      <c r="V978" s="169"/>
      <c r="W978" s="166"/>
      <c r="X978" s="166"/>
      <c r="Y978" s="166"/>
      <c r="Z978" s="166"/>
      <c r="AA978" s="166"/>
      <c r="AB978" s="166"/>
      <c r="AC978" s="166"/>
      <c r="AD978" s="166"/>
      <c r="AE978" s="166"/>
      <c r="AF978" s="166"/>
      <c r="AG978" s="166"/>
      <c r="AH978" s="166"/>
      <c r="AI978" s="166"/>
      <c r="AJ978" s="166"/>
      <c r="AK978" s="166"/>
      <c r="AL978" s="166"/>
      <c r="AM978" s="166"/>
      <c r="AN978" s="166"/>
      <c r="AO978" s="166"/>
      <c r="AP978" s="166"/>
      <c r="AQ978" s="166"/>
      <c r="AR978" s="166"/>
      <c r="AS978" s="166"/>
      <c r="AT978" s="166"/>
      <c r="AU978" s="166"/>
      <c r="AV978" s="166"/>
      <c r="AW978" s="166"/>
      <c r="AX978" s="166"/>
      <c r="AY978" s="166"/>
      <c r="AZ978" s="166"/>
      <c r="BA978" s="166"/>
      <c r="BB978" s="166"/>
      <c r="BC978" s="166"/>
      <c r="BD978" s="166"/>
      <c r="BE978" s="166"/>
      <c r="BF978" s="166"/>
      <c r="BG978" s="166"/>
      <c r="BH978" s="166"/>
      <c r="BI978" s="166"/>
      <c r="BJ978" s="166"/>
      <c r="BK978" s="166"/>
      <c r="BL978" s="166"/>
      <c r="BM978" s="166"/>
      <c r="BN978" s="166"/>
      <c r="BO978" s="166"/>
      <c r="BP978" s="166"/>
      <c r="BQ978" s="166"/>
      <c r="BR978" s="166"/>
      <c r="BS978" s="166"/>
      <c r="BT978" s="166"/>
      <c r="BU978" s="166"/>
      <c r="BV978" s="166"/>
      <c r="BW978" s="166"/>
      <c r="BX978" s="166"/>
      <c r="BY978" s="166"/>
      <c r="BZ978" s="166"/>
      <c r="CA978" s="166"/>
      <c r="CB978" s="166"/>
      <c r="CC978" s="166"/>
      <c r="CD978" s="166"/>
      <c r="CE978" s="166"/>
      <c r="CF978" s="166"/>
      <c r="CG978" s="166"/>
      <c r="CH978" s="166"/>
      <c r="CI978" s="166"/>
      <c r="CJ978" s="166"/>
      <c r="CK978" s="166"/>
      <c r="CL978" s="166"/>
      <c r="CM978" s="166"/>
      <c r="CN978" s="166"/>
      <c r="CO978" s="166"/>
      <c r="CP978" s="166"/>
      <c r="CQ978" s="166"/>
      <c r="CR978" s="166"/>
      <c r="CS978" s="166"/>
      <c r="CT978" s="166"/>
      <c r="CU978" s="166"/>
      <c r="CV978" s="166"/>
      <c r="CW978" s="166"/>
      <c r="CX978" s="166"/>
      <c r="CY978" s="166"/>
      <c r="CZ978" s="166"/>
    </row>
    <row r="979" spans="1:104" ht="11.25" customHeight="1" x14ac:dyDescent="0.2">
      <c r="A979" s="166"/>
      <c r="B979" s="166"/>
      <c r="C979" s="166"/>
      <c r="D979" s="166"/>
      <c r="E979" s="166"/>
      <c r="F979" s="166"/>
      <c r="G979" s="166"/>
      <c r="H979" s="166"/>
      <c r="I979" s="166"/>
      <c r="J979" s="166"/>
      <c r="K979" s="166"/>
      <c r="L979" s="166"/>
      <c r="M979" s="166"/>
      <c r="N979" s="166"/>
      <c r="O979" s="166"/>
      <c r="P979" s="166"/>
      <c r="Q979" s="166"/>
      <c r="R979" s="166"/>
      <c r="S979" s="166"/>
      <c r="T979" s="168"/>
      <c r="U979" s="169"/>
      <c r="V979" s="169"/>
      <c r="W979" s="166"/>
      <c r="X979" s="166"/>
      <c r="Y979" s="166"/>
      <c r="Z979" s="166"/>
      <c r="AA979" s="166"/>
      <c r="AB979" s="166"/>
      <c r="AC979" s="166"/>
      <c r="AD979" s="166"/>
      <c r="AE979" s="166"/>
      <c r="AF979" s="166"/>
      <c r="AG979" s="166"/>
      <c r="AH979" s="166"/>
      <c r="AI979" s="166"/>
      <c r="AJ979" s="166"/>
      <c r="AK979" s="166"/>
      <c r="AL979" s="166"/>
      <c r="AM979" s="166"/>
      <c r="AN979" s="166"/>
      <c r="AO979" s="166"/>
      <c r="AP979" s="166"/>
      <c r="AQ979" s="166"/>
      <c r="AR979" s="166"/>
      <c r="AS979" s="166"/>
      <c r="AT979" s="166"/>
      <c r="AU979" s="166"/>
      <c r="AV979" s="166"/>
      <c r="AW979" s="166"/>
      <c r="AX979" s="166"/>
      <c r="AY979" s="166"/>
      <c r="AZ979" s="166"/>
      <c r="BA979" s="166"/>
      <c r="BB979" s="166"/>
      <c r="BC979" s="166"/>
      <c r="BD979" s="166"/>
      <c r="BE979" s="166"/>
      <c r="BF979" s="166"/>
      <c r="BG979" s="166"/>
      <c r="BH979" s="166"/>
      <c r="BI979" s="166"/>
      <c r="BJ979" s="166"/>
      <c r="BK979" s="166"/>
      <c r="BL979" s="166"/>
      <c r="BM979" s="166"/>
      <c r="BN979" s="166"/>
      <c r="BO979" s="166"/>
      <c r="BP979" s="166"/>
      <c r="BQ979" s="166"/>
      <c r="BR979" s="166"/>
      <c r="BS979" s="166"/>
      <c r="BT979" s="166"/>
      <c r="BU979" s="166"/>
      <c r="BV979" s="166"/>
      <c r="BW979" s="166"/>
      <c r="BX979" s="166"/>
      <c r="BY979" s="166"/>
      <c r="BZ979" s="166"/>
      <c r="CA979" s="166"/>
      <c r="CB979" s="166"/>
      <c r="CC979" s="166"/>
      <c r="CD979" s="166"/>
      <c r="CE979" s="166"/>
      <c r="CF979" s="166"/>
      <c r="CG979" s="166"/>
      <c r="CH979" s="166"/>
      <c r="CI979" s="166"/>
      <c r="CJ979" s="166"/>
      <c r="CK979" s="166"/>
      <c r="CL979" s="166"/>
      <c r="CM979" s="166"/>
      <c r="CN979" s="166"/>
      <c r="CO979" s="166"/>
      <c r="CP979" s="166"/>
      <c r="CQ979" s="166"/>
      <c r="CR979" s="166"/>
      <c r="CS979" s="166"/>
      <c r="CT979" s="166"/>
      <c r="CU979" s="166"/>
      <c r="CV979" s="166"/>
      <c r="CW979" s="166"/>
      <c r="CX979" s="166"/>
      <c r="CY979" s="166"/>
      <c r="CZ979" s="166"/>
    </row>
    <row r="980" spans="1:104" ht="11.25" customHeight="1" x14ac:dyDescent="0.2">
      <c r="A980" s="166"/>
      <c r="B980" s="166"/>
      <c r="C980" s="166"/>
      <c r="D980" s="166"/>
      <c r="E980" s="166"/>
      <c r="F980" s="166"/>
      <c r="G980" s="166"/>
      <c r="H980" s="166"/>
      <c r="I980" s="166"/>
      <c r="J980" s="166"/>
      <c r="K980" s="166"/>
      <c r="L980" s="166"/>
      <c r="M980" s="166"/>
      <c r="N980" s="166"/>
      <c r="O980" s="166"/>
      <c r="P980" s="166"/>
      <c r="Q980" s="166"/>
      <c r="R980" s="166"/>
      <c r="S980" s="166"/>
      <c r="T980" s="168"/>
      <c r="U980" s="169"/>
      <c r="V980" s="169"/>
      <c r="W980" s="166"/>
      <c r="X980" s="166"/>
      <c r="Y980" s="166"/>
      <c r="Z980" s="166"/>
      <c r="AA980" s="166"/>
      <c r="AB980" s="166"/>
      <c r="AC980" s="166"/>
      <c r="AD980" s="166"/>
      <c r="AE980" s="166"/>
      <c r="AF980" s="166"/>
      <c r="AG980" s="166"/>
      <c r="AH980" s="166"/>
      <c r="AI980" s="166"/>
      <c r="AJ980" s="166"/>
      <c r="AK980" s="166"/>
      <c r="AL980" s="166"/>
      <c r="AM980" s="166"/>
      <c r="AN980" s="166"/>
      <c r="AO980" s="166"/>
      <c r="AP980" s="166"/>
      <c r="AQ980" s="166"/>
      <c r="AR980" s="166"/>
      <c r="AS980" s="166"/>
      <c r="AT980" s="166"/>
      <c r="AU980" s="166"/>
      <c r="AV980" s="166"/>
      <c r="AW980" s="166"/>
      <c r="AX980" s="166"/>
      <c r="AY980" s="166"/>
      <c r="AZ980" s="166"/>
      <c r="BA980" s="166"/>
      <c r="BB980" s="166"/>
      <c r="BC980" s="166"/>
      <c r="BD980" s="166"/>
      <c r="BE980" s="166"/>
      <c r="BF980" s="166"/>
      <c r="BG980" s="166"/>
      <c r="BH980" s="166"/>
      <c r="BI980" s="166"/>
      <c r="BJ980" s="166"/>
      <c r="BK980" s="166"/>
      <c r="BL980" s="166"/>
      <c r="BM980" s="166"/>
      <c r="BN980" s="166"/>
      <c r="BO980" s="166"/>
      <c r="BP980" s="166"/>
      <c r="BQ980" s="166"/>
      <c r="BR980" s="166"/>
      <c r="BS980" s="166"/>
      <c r="BT980" s="166"/>
      <c r="BU980" s="166"/>
      <c r="BV980" s="166"/>
      <c r="BW980" s="166"/>
      <c r="BX980" s="166"/>
      <c r="BY980" s="166"/>
      <c r="BZ980" s="166"/>
      <c r="CA980" s="166"/>
      <c r="CB980" s="166"/>
      <c r="CC980" s="166"/>
      <c r="CD980" s="166"/>
      <c r="CE980" s="166"/>
      <c r="CF980" s="166"/>
      <c r="CG980" s="166"/>
      <c r="CH980" s="166"/>
      <c r="CI980" s="166"/>
      <c r="CJ980" s="166"/>
      <c r="CK980" s="166"/>
      <c r="CL980" s="166"/>
      <c r="CM980" s="166"/>
      <c r="CN980" s="166"/>
      <c r="CO980" s="166"/>
      <c r="CP980" s="166"/>
      <c r="CQ980" s="166"/>
      <c r="CR980" s="166"/>
      <c r="CS980" s="166"/>
      <c r="CT980" s="166"/>
      <c r="CU980" s="166"/>
      <c r="CV980" s="166"/>
      <c r="CW980" s="166"/>
      <c r="CX980" s="166"/>
      <c r="CY980" s="166"/>
      <c r="CZ980" s="166"/>
    </row>
    <row r="981" spans="1:104" ht="11.25" customHeight="1" x14ac:dyDescent="0.2">
      <c r="A981" s="166"/>
      <c r="B981" s="166"/>
      <c r="C981" s="166"/>
      <c r="D981" s="166"/>
      <c r="E981" s="166"/>
      <c r="F981" s="166"/>
      <c r="G981" s="166"/>
      <c r="H981" s="166"/>
      <c r="I981" s="166"/>
      <c r="J981" s="166"/>
      <c r="K981" s="166"/>
      <c r="L981" s="166"/>
      <c r="M981" s="166"/>
      <c r="N981" s="166"/>
      <c r="O981" s="166"/>
      <c r="P981" s="166"/>
      <c r="Q981" s="166"/>
      <c r="R981" s="166"/>
      <c r="S981" s="166"/>
      <c r="T981" s="168"/>
      <c r="U981" s="169"/>
      <c r="V981" s="169"/>
      <c r="W981" s="166"/>
      <c r="X981" s="166"/>
      <c r="Y981" s="166"/>
      <c r="Z981" s="166"/>
      <c r="AA981" s="166"/>
      <c r="AB981" s="166"/>
      <c r="AC981" s="166"/>
      <c r="AD981" s="166"/>
      <c r="AE981" s="166"/>
      <c r="AF981" s="166"/>
      <c r="AG981" s="166"/>
      <c r="AH981" s="166"/>
      <c r="AI981" s="166"/>
      <c r="AJ981" s="166"/>
      <c r="AK981" s="166"/>
      <c r="AL981" s="166"/>
      <c r="AM981" s="166"/>
      <c r="AN981" s="166"/>
      <c r="AO981" s="166"/>
      <c r="AP981" s="166"/>
      <c r="AQ981" s="166"/>
      <c r="AR981" s="166"/>
      <c r="AS981" s="166"/>
      <c r="AT981" s="166"/>
      <c r="AU981" s="166"/>
      <c r="AV981" s="166"/>
      <c r="AW981" s="166"/>
      <c r="AX981" s="166"/>
      <c r="AY981" s="166"/>
      <c r="AZ981" s="166"/>
      <c r="BA981" s="166"/>
      <c r="BB981" s="166"/>
      <c r="BC981" s="166"/>
      <c r="BD981" s="166"/>
      <c r="BE981" s="166"/>
      <c r="BF981" s="166"/>
      <c r="BG981" s="166"/>
      <c r="BH981" s="166"/>
      <c r="BI981" s="166"/>
      <c r="BJ981" s="166"/>
      <c r="BK981" s="166"/>
      <c r="BL981" s="166"/>
      <c r="BM981" s="166"/>
      <c r="BN981" s="166"/>
      <c r="BO981" s="166"/>
      <c r="BP981" s="166"/>
      <c r="BQ981" s="166"/>
      <c r="BR981" s="166"/>
      <c r="BS981" s="166"/>
      <c r="BT981" s="166"/>
      <c r="BU981" s="166"/>
      <c r="BV981" s="166"/>
      <c r="BW981" s="166"/>
      <c r="BX981" s="166"/>
      <c r="BY981" s="166"/>
      <c r="BZ981" s="166"/>
      <c r="CA981" s="166"/>
      <c r="CB981" s="166"/>
      <c r="CC981" s="166"/>
      <c r="CD981" s="166"/>
      <c r="CE981" s="166"/>
      <c r="CF981" s="166"/>
      <c r="CG981" s="166"/>
      <c r="CH981" s="166"/>
      <c r="CI981" s="166"/>
      <c r="CJ981" s="166"/>
      <c r="CK981" s="166"/>
      <c r="CL981" s="166"/>
      <c r="CM981" s="166"/>
      <c r="CN981" s="166"/>
      <c r="CO981" s="166"/>
      <c r="CP981" s="166"/>
      <c r="CQ981" s="166"/>
      <c r="CR981" s="166"/>
      <c r="CS981" s="166"/>
      <c r="CT981" s="166"/>
      <c r="CU981" s="166"/>
      <c r="CV981" s="166"/>
      <c r="CW981" s="166"/>
      <c r="CX981" s="166"/>
      <c r="CY981" s="166"/>
      <c r="CZ981" s="166"/>
    </row>
    <row r="982" spans="1:104" ht="11.25" customHeight="1" x14ac:dyDescent="0.2">
      <c r="A982" s="166"/>
      <c r="B982" s="166"/>
      <c r="C982" s="166"/>
      <c r="D982" s="166"/>
      <c r="E982" s="166"/>
      <c r="F982" s="166"/>
      <c r="G982" s="166"/>
      <c r="H982" s="166"/>
      <c r="I982" s="166"/>
      <c r="J982" s="166"/>
      <c r="K982" s="166"/>
      <c r="L982" s="166"/>
      <c r="M982" s="166"/>
      <c r="N982" s="166"/>
      <c r="O982" s="166"/>
      <c r="P982" s="166"/>
      <c r="Q982" s="166"/>
      <c r="R982" s="166"/>
      <c r="S982" s="166"/>
      <c r="T982" s="168"/>
      <c r="U982" s="169"/>
      <c r="V982" s="169"/>
      <c r="W982" s="166"/>
      <c r="X982" s="166"/>
      <c r="Y982" s="166"/>
      <c r="Z982" s="166"/>
      <c r="AA982" s="166"/>
      <c r="AB982" s="166"/>
      <c r="AC982" s="166"/>
      <c r="AD982" s="166"/>
      <c r="AE982" s="166"/>
      <c r="AF982" s="166"/>
      <c r="AG982" s="166"/>
      <c r="AH982" s="166"/>
      <c r="AI982" s="166"/>
      <c r="AJ982" s="166"/>
      <c r="AK982" s="166"/>
      <c r="AL982" s="166"/>
      <c r="AM982" s="166"/>
      <c r="AN982" s="166"/>
      <c r="AO982" s="166"/>
      <c r="AP982" s="166"/>
      <c r="AQ982" s="166"/>
      <c r="AR982" s="166"/>
      <c r="AS982" s="166"/>
      <c r="AT982" s="166"/>
      <c r="AU982" s="166"/>
      <c r="AV982" s="166"/>
      <c r="AW982" s="166"/>
      <c r="AX982" s="166"/>
      <c r="AY982" s="166"/>
      <c r="AZ982" s="166"/>
      <c r="BA982" s="166"/>
      <c r="BB982" s="166"/>
      <c r="BC982" s="166"/>
      <c r="BD982" s="166"/>
      <c r="BE982" s="166"/>
      <c r="BF982" s="166"/>
      <c r="BG982" s="166"/>
      <c r="BH982" s="166"/>
      <c r="BI982" s="166"/>
      <c r="BJ982" s="166"/>
      <c r="BK982" s="166"/>
      <c r="BL982" s="166"/>
      <c r="BM982" s="166"/>
      <c r="BN982" s="166"/>
      <c r="BO982" s="166"/>
      <c r="BP982" s="166"/>
      <c r="BQ982" s="166"/>
      <c r="BR982" s="166"/>
      <c r="BS982" s="166"/>
      <c r="BT982" s="166"/>
      <c r="BU982" s="166"/>
      <c r="BV982" s="166"/>
      <c r="BW982" s="166"/>
      <c r="BX982" s="166"/>
      <c r="BY982" s="166"/>
      <c r="BZ982" s="166"/>
      <c r="CA982" s="166"/>
      <c r="CB982" s="166"/>
      <c r="CC982" s="166"/>
      <c r="CD982" s="166"/>
      <c r="CE982" s="166"/>
      <c r="CF982" s="166"/>
      <c r="CG982" s="166"/>
      <c r="CH982" s="166"/>
      <c r="CI982" s="166"/>
      <c r="CJ982" s="166"/>
      <c r="CK982" s="166"/>
      <c r="CL982" s="166"/>
      <c r="CM982" s="166"/>
      <c r="CN982" s="166"/>
      <c r="CO982" s="166"/>
      <c r="CP982" s="166"/>
      <c r="CQ982" s="166"/>
      <c r="CR982" s="166"/>
      <c r="CS982" s="166"/>
      <c r="CT982" s="166"/>
      <c r="CU982" s="166"/>
      <c r="CV982" s="166"/>
      <c r="CW982" s="166"/>
      <c r="CX982" s="166"/>
      <c r="CY982" s="166"/>
      <c r="CZ982" s="166"/>
    </row>
    <row r="983" spans="1:104" ht="11.25" customHeight="1" x14ac:dyDescent="0.2">
      <c r="A983" s="166"/>
      <c r="B983" s="166"/>
      <c r="C983" s="166"/>
      <c r="D983" s="166"/>
      <c r="E983" s="166"/>
      <c r="F983" s="166"/>
      <c r="G983" s="166"/>
      <c r="H983" s="166"/>
      <c r="I983" s="166"/>
      <c r="J983" s="166"/>
      <c r="K983" s="166"/>
      <c r="L983" s="166"/>
      <c r="M983" s="166"/>
      <c r="N983" s="166"/>
      <c r="O983" s="166"/>
      <c r="P983" s="166"/>
      <c r="Q983" s="166"/>
      <c r="R983" s="166"/>
      <c r="S983" s="166"/>
      <c r="T983" s="168"/>
      <c r="U983" s="169"/>
      <c r="V983" s="169"/>
      <c r="W983" s="166"/>
      <c r="X983" s="166"/>
      <c r="Y983" s="166"/>
      <c r="Z983" s="166"/>
      <c r="AA983" s="166"/>
      <c r="AB983" s="166"/>
      <c r="AC983" s="166"/>
      <c r="AD983" s="166"/>
      <c r="AE983" s="166"/>
      <c r="AF983" s="166"/>
      <c r="AG983" s="166"/>
      <c r="AH983" s="166"/>
      <c r="AI983" s="166"/>
      <c r="AJ983" s="166"/>
      <c r="AK983" s="166"/>
      <c r="AL983" s="166"/>
      <c r="AM983" s="166"/>
      <c r="AN983" s="166"/>
      <c r="AO983" s="166"/>
      <c r="AP983" s="166"/>
      <c r="AQ983" s="166"/>
      <c r="AR983" s="166"/>
      <c r="AS983" s="166"/>
      <c r="AT983" s="166"/>
      <c r="AU983" s="166"/>
      <c r="AV983" s="166"/>
      <c r="AW983" s="166"/>
      <c r="AX983" s="166"/>
      <c r="AY983" s="166"/>
      <c r="AZ983" s="166"/>
      <c r="BA983" s="166"/>
      <c r="BB983" s="166"/>
      <c r="BC983" s="166"/>
      <c r="BD983" s="166"/>
      <c r="BE983" s="166"/>
      <c r="BF983" s="166"/>
      <c r="BG983" s="166"/>
      <c r="BH983" s="166"/>
      <c r="BI983" s="166"/>
      <c r="BJ983" s="166"/>
      <c r="BK983" s="166"/>
      <c r="BL983" s="166"/>
      <c r="BM983" s="166"/>
      <c r="BN983" s="166"/>
      <c r="BO983" s="166"/>
      <c r="BP983" s="166"/>
      <c r="BQ983" s="166"/>
      <c r="BR983" s="166"/>
      <c r="BS983" s="166"/>
      <c r="BT983" s="166"/>
      <c r="BU983" s="166"/>
      <c r="BV983" s="166"/>
      <c r="BW983" s="166"/>
      <c r="BX983" s="166"/>
      <c r="BY983" s="166"/>
      <c r="BZ983" s="166"/>
      <c r="CA983" s="166"/>
      <c r="CB983" s="166"/>
      <c r="CC983" s="166"/>
      <c r="CD983" s="166"/>
      <c r="CE983" s="166"/>
      <c r="CF983" s="166"/>
      <c r="CG983" s="166"/>
      <c r="CH983" s="166"/>
      <c r="CI983" s="166"/>
      <c r="CJ983" s="166"/>
      <c r="CK983" s="166"/>
      <c r="CL983" s="166"/>
      <c r="CM983" s="166"/>
      <c r="CN983" s="166"/>
      <c r="CO983" s="166"/>
      <c r="CP983" s="166"/>
      <c r="CQ983" s="166"/>
      <c r="CR983" s="166"/>
      <c r="CS983" s="166"/>
      <c r="CT983" s="166"/>
      <c r="CU983" s="166"/>
      <c r="CV983" s="166"/>
      <c r="CW983" s="166"/>
      <c r="CX983" s="166"/>
      <c r="CY983" s="166"/>
      <c r="CZ983" s="166"/>
    </row>
    <row r="984" spans="1:104" ht="11.25" customHeight="1" x14ac:dyDescent="0.2">
      <c r="A984" s="166"/>
      <c r="B984" s="166"/>
      <c r="C984" s="166"/>
      <c r="D984" s="166"/>
      <c r="E984" s="166"/>
      <c r="F984" s="166"/>
      <c r="G984" s="166"/>
      <c r="H984" s="166"/>
      <c r="I984" s="166"/>
      <c r="J984" s="166"/>
      <c r="K984" s="166"/>
      <c r="L984" s="166"/>
      <c r="M984" s="166"/>
      <c r="N984" s="166"/>
      <c r="O984" s="166"/>
      <c r="P984" s="166"/>
      <c r="Q984" s="166"/>
      <c r="R984" s="166"/>
      <c r="S984" s="166"/>
      <c r="T984" s="168"/>
      <c r="U984" s="169"/>
      <c r="V984" s="169"/>
      <c r="W984" s="166"/>
      <c r="X984" s="166"/>
      <c r="Y984" s="166"/>
      <c r="Z984" s="166"/>
      <c r="AA984" s="166"/>
      <c r="AB984" s="166"/>
      <c r="AC984" s="166"/>
      <c r="AD984" s="166"/>
      <c r="AE984" s="166"/>
      <c r="AF984" s="166"/>
      <c r="AG984" s="166"/>
      <c r="AH984" s="166"/>
      <c r="AI984" s="166"/>
      <c r="AJ984" s="166"/>
      <c r="AK984" s="166"/>
      <c r="AL984" s="166"/>
      <c r="AM984" s="166"/>
      <c r="AN984" s="166"/>
      <c r="AO984" s="166"/>
      <c r="AP984" s="166"/>
      <c r="AQ984" s="166"/>
      <c r="AR984" s="166"/>
      <c r="AS984" s="166"/>
      <c r="AT984" s="166"/>
      <c r="AU984" s="166"/>
      <c r="AV984" s="166"/>
      <c r="AW984" s="166"/>
      <c r="AX984" s="166"/>
      <c r="AY984" s="166"/>
      <c r="AZ984" s="166"/>
      <c r="BA984" s="166"/>
      <c r="BB984" s="166"/>
      <c r="BC984" s="166"/>
      <c r="BD984" s="166"/>
      <c r="BE984" s="166"/>
      <c r="BF984" s="166"/>
      <c r="BG984" s="166"/>
      <c r="BH984" s="166"/>
      <c r="BI984" s="166"/>
      <c r="BJ984" s="166"/>
      <c r="BK984" s="166"/>
      <c r="BL984" s="166"/>
      <c r="BM984" s="166"/>
      <c r="BN984" s="166"/>
      <c r="BO984" s="166"/>
      <c r="BP984" s="166"/>
      <c r="BQ984" s="166"/>
      <c r="BR984" s="166"/>
      <c r="BS984" s="166"/>
      <c r="BT984" s="166"/>
      <c r="BU984" s="166"/>
      <c r="BV984" s="166"/>
      <c r="BW984" s="166"/>
      <c r="BX984" s="166"/>
      <c r="BY984" s="166"/>
      <c r="BZ984" s="166"/>
      <c r="CA984" s="166"/>
      <c r="CB984" s="166"/>
      <c r="CC984" s="166"/>
      <c r="CD984" s="166"/>
      <c r="CE984" s="166"/>
      <c r="CF984" s="166"/>
      <c r="CG984" s="166"/>
      <c r="CH984" s="166"/>
      <c r="CI984" s="166"/>
      <c r="CJ984" s="166"/>
      <c r="CK984" s="166"/>
      <c r="CL984" s="166"/>
      <c r="CM984" s="166"/>
      <c r="CN984" s="166"/>
      <c r="CO984" s="166"/>
      <c r="CP984" s="166"/>
      <c r="CQ984" s="166"/>
      <c r="CR984" s="166"/>
      <c r="CS984" s="166"/>
      <c r="CT984" s="166"/>
      <c r="CU984" s="166"/>
      <c r="CV984" s="166"/>
      <c r="CW984" s="166"/>
      <c r="CX984" s="166"/>
      <c r="CY984" s="166"/>
      <c r="CZ984" s="166"/>
    </row>
    <row r="985" spans="1:104" ht="11.25" customHeight="1" x14ac:dyDescent="0.2">
      <c r="A985" s="166"/>
      <c r="B985" s="166"/>
      <c r="C985" s="166"/>
      <c r="D985" s="166"/>
      <c r="E985" s="166"/>
      <c r="F985" s="166"/>
      <c r="G985" s="166"/>
      <c r="H985" s="166"/>
      <c r="I985" s="166"/>
      <c r="J985" s="166"/>
      <c r="K985" s="166"/>
      <c r="L985" s="166"/>
      <c r="M985" s="166"/>
      <c r="N985" s="166"/>
      <c r="O985" s="166"/>
      <c r="P985" s="166"/>
      <c r="Q985" s="166"/>
      <c r="R985" s="166"/>
      <c r="S985" s="166"/>
      <c r="T985" s="168"/>
      <c r="U985" s="169"/>
      <c r="V985" s="169"/>
      <c r="W985" s="166"/>
      <c r="X985" s="166"/>
      <c r="Y985" s="166"/>
      <c r="Z985" s="166"/>
      <c r="AA985" s="166"/>
      <c r="AB985" s="166"/>
      <c r="AC985" s="166"/>
      <c r="AD985" s="166"/>
      <c r="AE985" s="166"/>
      <c r="AF985" s="166"/>
      <c r="AG985" s="166"/>
      <c r="AH985" s="166"/>
      <c r="AI985" s="166"/>
      <c r="AJ985" s="166"/>
      <c r="AK985" s="166"/>
      <c r="AL985" s="166"/>
      <c r="AM985" s="166"/>
      <c r="AN985" s="166"/>
      <c r="AO985" s="166"/>
      <c r="AP985" s="166"/>
      <c r="AQ985" s="166"/>
      <c r="AR985" s="166"/>
      <c r="AS985" s="166"/>
      <c r="AT985" s="166"/>
      <c r="AU985" s="166"/>
      <c r="AV985" s="166"/>
      <c r="AW985" s="166"/>
      <c r="AX985" s="166"/>
      <c r="AY985" s="166"/>
      <c r="AZ985" s="166"/>
      <c r="BA985" s="166"/>
      <c r="BB985" s="166"/>
      <c r="BC985" s="166"/>
      <c r="BD985" s="166"/>
      <c r="BE985" s="166"/>
      <c r="BF985" s="166"/>
      <c r="BG985" s="166"/>
      <c r="BH985" s="166"/>
      <c r="BI985" s="166"/>
      <c r="BJ985" s="166"/>
      <c r="BK985" s="166"/>
      <c r="BL985" s="166"/>
      <c r="BM985" s="166"/>
      <c r="BN985" s="166"/>
      <c r="BO985" s="166"/>
      <c r="BP985" s="166"/>
      <c r="BQ985" s="166"/>
      <c r="BR985" s="166"/>
      <c r="BS985" s="166"/>
      <c r="BT985" s="166"/>
      <c r="BU985" s="166"/>
      <c r="BV985" s="166"/>
      <c r="BW985" s="166"/>
      <c r="BX985" s="166"/>
      <c r="BY985" s="166"/>
      <c r="BZ985" s="166"/>
      <c r="CA985" s="166"/>
      <c r="CB985" s="166"/>
      <c r="CC985" s="166"/>
      <c r="CD985" s="166"/>
      <c r="CE985" s="166"/>
      <c r="CF985" s="166"/>
      <c r="CG985" s="166"/>
      <c r="CH985" s="166"/>
      <c r="CI985" s="166"/>
      <c r="CJ985" s="166"/>
      <c r="CK985" s="166"/>
      <c r="CL985" s="166"/>
      <c r="CM985" s="166"/>
      <c r="CN985" s="166"/>
      <c r="CO985" s="166"/>
      <c r="CP985" s="166"/>
      <c r="CQ985" s="166"/>
      <c r="CR985" s="166"/>
      <c r="CS985" s="166"/>
      <c r="CT985" s="166"/>
      <c r="CU985" s="166"/>
      <c r="CV985" s="166"/>
      <c r="CW985" s="166"/>
      <c r="CX985" s="166"/>
      <c r="CY985" s="166"/>
      <c r="CZ985" s="166"/>
    </row>
    <row r="986" spans="1:104" ht="11.25" customHeight="1" x14ac:dyDescent="0.2">
      <c r="A986" s="166"/>
      <c r="B986" s="166"/>
      <c r="C986" s="166"/>
      <c r="D986" s="166"/>
      <c r="E986" s="166"/>
      <c r="F986" s="166"/>
      <c r="G986" s="166"/>
      <c r="H986" s="166"/>
      <c r="I986" s="166"/>
      <c r="J986" s="166"/>
      <c r="K986" s="166"/>
      <c r="L986" s="166"/>
      <c r="M986" s="166"/>
      <c r="N986" s="166"/>
      <c r="O986" s="166"/>
      <c r="P986" s="166"/>
      <c r="Q986" s="166"/>
      <c r="R986" s="166"/>
      <c r="S986" s="166"/>
      <c r="T986" s="168"/>
      <c r="U986" s="169"/>
      <c r="V986" s="169"/>
      <c r="W986" s="166"/>
      <c r="X986" s="166"/>
      <c r="Y986" s="166"/>
      <c r="Z986" s="166"/>
      <c r="AA986" s="166"/>
      <c r="AB986" s="166"/>
      <c r="AC986" s="166"/>
      <c r="AD986" s="166"/>
      <c r="AE986" s="166"/>
      <c r="AF986" s="166"/>
      <c r="AG986" s="166"/>
      <c r="AH986" s="166"/>
      <c r="AI986" s="166"/>
      <c r="AJ986" s="166"/>
      <c r="AK986" s="166"/>
      <c r="AL986" s="166"/>
      <c r="AM986" s="166"/>
      <c r="AN986" s="166"/>
      <c r="AO986" s="166"/>
      <c r="AP986" s="166"/>
      <c r="AQ986" s="166"/>
      <c r="AR986" s="166"/>
      <c r="AS986" s="166"/>
      <c r="AT986" s="166"/>
      <c r="AU986" s="166"/>
      <c r="AV986" s="166"/>
      <c r="AW986" s="166"/>
      <c r="AX986" s="166"/>
      <c r="AY986" s="166"/>
      <c r="AZ986" s="166"/>
      <c r="BA986" s="166"/>
      <c r="BB986" s="166"/>
      <c r="BC986" s="166"/>
      <c r="BD986" s="166"/>
      <c r="BE986" s="166"/>
      <c r="BF986" s="166"/>
      <c r="BG986" s="166"/>
      <c r="BH986" s="166"/>
      <c r="BI986" s="166"/>
      <c r="BJ986" s="166"/>
      <c r="BK986" s="166"/>
      <c r="BL986" s="166"/>
      <c r="BM986" s="166"/>
      <c r="BN986" s="166"/>
      <c r="BO986" s="166"/>
      <c r="BP986" s="166"/>
      <c r="BQ986" s="166"/>
      <c r="BR986" s="166"/>
      <c r="BS986" s="166"/>
      <c r="BT986" s="166"/>
      <c r="BU986" s="166"/>
      <c r="BV986" s="166"/>
      <c r="BW986" s="166"/>
      <c r="BX986" s="166"/>
      <c r="BY986" s="166"/>
      <c r="BZ986" s="166"/>
      <c r="CA986" s="166"/>
      <c r="CB986" s="166"/>
      <c r="CC986" s="166"/>
      <c r="CD986" s="166"/>
      <c r="CE986" s="166"/>
      <c r="CF986" s="166"/>
      <c r="CG986" s="166"/>
      <c r="CH986" s="166"/>
      <c r="CI986" s="166"/>
      <c r="CJ986" s="166"/>
      <c r="CK986" s="166"/>
      <c r="CL986" s="166"/>
      <c r="CM986" s="166"/>
      <c r="CN986" s="166"/>
      <c r="CO986" s="166"/>
      <c r="CP986" s="166"/>
      <c r="CQ986" s="166"/>
      <c r="CR986" s="166"/>
      <c r="CS986" s="166"/>
      <c r="CT986" s="166"/>
      <c r="CU986" s="166"/>
      <c r="CV986" s="166"/>
      <c r="CW986" s="166"/>
      <c r="CX986" s="166"/>
      <c r="CY986" s="166"/>
      <c r="CZ986" s="166"/>
    </row>
    <row r="987" spans="1:104" ht="11.25" customHeight="1" x14ac:dyDescent="0.2">
      <c r="A987" s="166"/>
      <c r="B987" s="166"/>
      <c r="C987" s="166"/>
      <c r="D987" s="166"/>
      <c r="E987" s="166"/>
      <c r="F987" s="166"/>
      <c r="G987" s="166"/>
      <c r="H987" s="166"/>
      <c r="I987" s="166"/>
      <c r="J987" s="166"/>
      <c r="K987" s="166"/>
      <c r="L987" s="166"/>
      <c r="M987" s="166"/>
      <c r="N987" s="166"/>
      <c r="O987" s="166"/>
      <c r="P987" s="166"/>
      <c r="Q987" s="166"/>
      <c r="R987" s="166"/>
      <c r="S987" s="166"/>
      <c r="T987" s="168"/>
      <c r="U987" s="169"/>
      <c r="V987" s="169"/>
      <c r="W987" s="166"/>
      <c r="X987" s="166"/>
      <c r="Y987" s="166"/>
      <c r="Z987" s="166"/>
      <c r="AA987" s="166"/>
      <c r="AB987" s="166"/>
      <c r="AC987" s="166"/>
      <c r="AD987" s="166"/>
      <c r="AE987" s="166"/>
      <c r="AF987" s="166"/>
      <c r="AG987" s="166"/>
      <c r="AH987" s="166"/>
      <c r="AI987" s="166"/>
      <c r="AJ987" s="166"/>
      <c r="AK987" s="166"/>
      <c r="AL987" s="166"/>
      <c r="AM987" s="166"/>
      <c r="AN987" s="166"/>
      <c r="AO987" s="166"/>
      <c r="AP987" s="166"/>
      <c r="AQ987" s="166"/>
      <c r="AR987" s="166"/>
      <c r="AS987" s="166"/>
      <c r="AT987" s="166"/>
      <c r="AU987" s="166"/>
      <c r="AV987" s="166"/>
      <c r="AW987" s="166"/>
      <c r="AX987" s="166"/>
      <c r="AY987" s="166"/>
      <c r="AZ987" s="166"/>
      <c r="BA987" s="166"/>
      <c r="BB987" s="166"/>
      <c r="BC987" s="166"/>
      <c r="BD987" s="166"/>
      <c r="BE987" s="166"/>
      <c r="BF987" s="166"/>
      <c r="BG987" s="166"/>
      <c r="BH987" s="166"/>
      <c r="BI987" s="166"/>
      <c r="BJ987" s="166"/>
      <c r="BK987" s="166"/>
      <c r="BL987" s="166"/>
      <c r="BM987" s="166"/>
      <c r="BN987" s="166"/>
      <c r="BO987" s="166"/>
      <c r="BP987" s="166"/>
      <c r="BQ987" s="166"/>
      <c r="BR987" s="166"/>
      <c r="BS987" s="166"/>
      <c r="BT987" s="166"/>
      <c r="BU987" s="166"/>
      <c r="BV987" s="166"/>
      <c r="BW987" s="166"/>
      <c r="BX987" s="166"/>
      <c r="BY987" s="166"/>
      <c r="BZ987" s="166"/>
      <c r="CA987" s="166"/>
      <c r="CB987" s="166"/>
      <c r="CC987" s="166"/>
      <c r="CD987" s="166"/>
      <c r="CE987" s="166"/>
      <c r="CF987" s="166"/>
      <c r="CG987" s="166"/>
      <c r="CH987" s="166"/>
      <c r="CI987" s="166"/>
      <c r="CJ987" s="166"/>
      <c r="CK987" s="166"/>
      <c r="CL987" s="166"/>
      <c r="CM987" s="166"/>
      <c r="CN987" s="166"/>
      <c r="CO987" s="166"/>
      <c r="CP987" s="166"/>
      <c r="CQ987" s="166"/>
      <c r="CR987" s="166"/>
      <c r="CS987" s="166"/>
      <c r="CT987" s="166"/>
      <c r="CU987" s="166"/>
      <c r="CV987" s="166"/>
      <c r="CW987" s="166"/>
      <c r="CX987" s="166"/>
      <c r="CY987" s="166"/>
      <c r="CZ987" s="166"/>
    </row>
    <row r="988" spans="1:104" ht="11.25" customHeight="1" x14ac:dyDescent="0.2">
      <c r="A988" s="166"/>
      <c r="B988" s="166"/>
      <c r="C988" s="166"/>
      <c r="D988" s="166"/>
      <c r="E988" s="166"/>
      <c r="F988" s="166"/>
      <c r="G988" s="166"/>
      <c r="H988" s="166"/>
      <c r="I988" s="166"/>
      <c r="J988" s="166"/>
      <c r="K988" s="166"/>
      <c r="L988" s="166"/>
      <c r="M988" s="166"/>
      <c r="N988" s="166"/>
      <c r="O988" s="166"/>
      <c r="P988" s="166"/>
      <c r="Q988" s="166"/>
      <c r="R988" s="166"/>
      <c r="S988" s="166"/>
      <c r="T988" s="168"/>
      <c r="U988" s="169"/>
      <c r="V988" s="169"/>
      <c r="W988" s="166"/>
      <c r="X988" s="166"/>
      <c r="Y988" s="166"/>
      <c r="Z988" s="166"/>
      <c r="AA988" s="166"/>
      <c r="AB988" s="166"/>
      <c r="AC988" s="166"/>
      <c r="AD988" s="166"/>
      <c r="AE988" s="166"/>
      <c r="AF988" s="166"/>
      <c r="AG988" s="166"/>
      <c r="AH988" s="166"/>
      <c r="AI988" s="166"/>
      <c r="AJ988" s="166"/>
      <c r="AK988" s="166"/>
      <c r="AL988" s="166"/>
      <c r="AM988" s="166"/>
      <c r="AN988" s="166"/>
      <c r="AO988" s="166"/>
      <c r="AP988" s="166"/>
      <c r="AQ988" s="166"/>
      <c r="AR988" s="166"/>
      <c r="AS988" s="166"/>
      <c r="AT988" s="166"/>
      <c r="AU988" s="166"/>
      <c r="AV988" s="166"/>
      <c r="AW988" s="166"/>
      <c r="AX988" s="166"/>
      <c r="AY988" s="166"/>
      <c r="AZ988" s="166"/>
      <c r="BA988" s="166"/>
      <c r="BB988" s="166"/>
      <c r="BC988" s="166"/>
      <c r="BD988" s="166"/>
      <c r="BE988" s="166"/>
      <c r="BF988" s="166"/>
      <c r="BG988" s="166"/>
      <c r="BH988" s="166"/>
      <c r="BI988" s="166"/>
      <c r="BJ988" s="166"/>
      <c r="BK988" s="166"/>
      <c r="BL988" s="166"/>
      <c r="BM988" s="166"/>
      <c r="BN988" s="166"/>
      <c r="BO988" s="166"/>
      <c r="BP988" s="166"/>
      <c r="BQ988" s="166"/>
      <c r="BR988" s="166"/>
      <c r="BS988" s="166"/>
      <c r="BT988" s="166"/>
      <c r="BU988" s="166"/>
      <c r="BV988" s="166"/>
      <c r="BW988" s="166"/>
      <c r="BX988" s="166"/>
      <c r="BY988" s="166"/>
      <c r="BZ988" s="166"/>
      <c r="CA988" s="166"/>
      <c r="CB988" s="166"/>
      <c r="CC988" s="166"/>
      <c r="CD988" s="166"/>
      <c r="CE988" s="166"/>
      <c r="CF988" s="166"/>
      <c r="CG988" s="166"/>
      <c r="CH988" s="166"/>
      <c r="CI988" s="166"/>
      <c r="CJ988" s="166"/>
      <c r="CK988" s="166"/>
      <c r="CL988" s="166"/>
      <c r="CM988" s="166"/>
      <c r="CN988" s="166"/>
      <c r="CO988" s="166"/>
      <c r="CP988" s="166"/>
      <c r="CQ988" s="166"/>
      <c r="CR988" s="166"/>
      <c r="CS988" s="166"/>
      <c r="CT988" s="166"/>
      <c r="CU988" s="166"/>
      <c r="CV988" s="166"/>
      <c r="CW988" s="166"/>
      <c r="CX988" s="166"/>
      <c r="CY988" s="166"/>
      <c r="CZ988" s="166"/>
    </row>
    <row r="989" spans="1:104" ht="11.25" customHeight="1" x14ac:dyDescent="0.2">
      <c r="A989" s="166"/>
      <c r="B989" s="166"/>
      <c r="C989" s="166"/>
      <c r="D989" s="166"/>
      <c r="E989" s="166"/>
      <c r="F989" s="166"/>
      <c r="G989" s="166"/>
      <c r="H989" s="166"/>
      <c r="I989" s="166"/>
      <c r="J989" s="166"/>
      <c r="K989" s="166"/>
      <c r="L989" s="166"/>
      <c r="M989" s="166"/>
      <c r="N989" s="166"/>
      <c r="O989" s="166"/>
      <c r="P989" s="166"/>
      <c r="Q989" s="166"/>
      <c r="R989" s="166"/>
      <c r="S989" s="166"/>
      <c r="T989" s="168"/>
      <c r="U989" s="169"/>
      <c r="V989" s="169"/>
      <c r="W989" s="166"/>
      <c r="X989" s="166"/>
      <c r="Y989" s="166"/>
      <c r="Z989" s="166"/>
      <c r="AA989" s="166"/>
      <c r="AB989" s="166"/>
      <c r="AC989" s="166"/>
      <c r="AD989" s="166"/>
      <c r="AE989" s="166"/>
      <c r="AF989" s="166"/>
      <c r="AG989" s="166"/>
      <c r="AH989" s="166"/>
      <c r="AI989" s="166"/>
      <c r="AJ989" s="166"/>
      <c r="AK989" s="166"/>
      <c r="AL989" s="166"/>
      <c r="AM989" s="166"/>
      <c r="AN989" s="166"/>
      <c r="AO989" s="166"/>
      <c r="AP989" s="166"/>
      <c r="AQ989" s="166"/>
      <c r="AR989" s="166"/>
      <c r="AS989" s="166"/>
      <c r="AT989" s="166"/>
      <c r="AU989" s="166"/>
      <c r="AV989" s="166"/>
      <c r="AW989" s="166"/>
      <c r="AX989" s="166"/>
      <c r="AY989" s="166"/>
      <c r="AZ989" s="166"/>
      <c r="BA989" s="166"/>
      <c r="BB989" s="166"/>
      <c r="BC989" s="166"/>
      <c r="BD989" s="166"/>
      <c r="BE989" s="166"/>
      <c r="BF989" s="166"/>
      <c r="BG989" s="166"/>
      <c r="BH989" s="166"/>
      <c r="BI989" s="166"/>
      <c r="BJ989" s="166"/>
      <c r="BK989" s="166"/>
      <c r="BL989" s="166"/>
      <c r="BM989" s="166"/>
      <c r="BN989" s="166"/>
      <c r="BO989" s="166"/>
      <c r="BP989" s="166"/>
      <c r="BQ989" s="166"/>
      <c r="BR989" s="166"/>
      <c r="BS989" s="166"/>
      <c r="BT989" s="166"/>
      <c r="BU989" s="166"/>
      <c r="BV989" s="166"/>
      <c r="BW989" s="166"/>
      <c r="BX989" s="166"/>
      <c r="BY989" s="166"/>
      <c r="BZ989" s="166"/>
      <c r="CA989" s="166"/>
      <c r="CB989" s="166"/>
      <c r="CC989" s="166"/>
      <c r="CD989" s="166"/>
      <c r="CE989" s="166"/>
      <c r="CF989" s="166"/>
      <c r="CG989" s="166"/>
      <c r="CH989" s="166"/>
      <c r="CI989" s="166"/>
      <c r="CJ989" s="166"/>
      <c r="CK989" s="166"/>
      <c r="CL989" s="166"/>
      <c r="CM989" s="166"/>
      <c r="CN989" s="166"/>
      <c r="CO989" s="166"/>
      <c r="CP989" s="166"/>
      <c r="CQ989" s="166"/>
      <c r="CR989" s="166"/>
      <c r="CS989" s="166"/>
      <c r="CT989" s="166"/>
      <c r="CU989" s="166"/>
      <c r="CV989" s="166"/>
      <c r="CW989" s="166"/>
      <c r="CX989" s="166"/>
      <c r="CY989" s="166"/>
      <c r="CZ989" s="166"/>
    </row>
    <row r="990" spans="1:104" ht="11.25" customHeight="1" x14ac:dyDescent="0.2">
      <c r="A990" s="166"/>
      <c r="B990" s="166"/>
      <c r="C990" s="166"/>
      <c r="D990" s="166"/>
      <c r="E990" s="166"/>
      <c r="F990" s="166"/>
      <c r="G990" s="166"/>
      <c r="H990" s="166"/>
      <c r="I990" s="166"/>
      <c r="J990" s="166"/>
      <c r="K990" s="166"/>
      <c r="L990" s="166"/>
      <c r="M990" s="166"/>
      <c r="N990" s="166"/>
      <c r="O990" s="166"/>
      <c r="P990" s="166"/>
      <c r="Q990" s="166"/>
      <c r="R990" s="166"/>
      <c r="S990" s="166"/>
      <c r="T990" s="168"/>
      <c r="U990" s="169"/>
      <c r="V990" s="169"/>
      <c r="W990" s="166"/>
      <c r="X990" s="166"/>
      <c r="Y990" s="166"/>
      <c r="Z990" s="166"/>
      <c r="AA990" s="166"/>
      <c r="AB990" s="166"/>
      <c r="AC990" s="166"/>
      <c r="AD990" s="166"/>
      <c r="AE990" s="166"/>
      <c r="AF990" s="166"/>
      <c r="AG990" s="166"/>
      <c r="AH990" s="166"/>
      <c r="AI990" s="166"/>
      <c r="AJ990" s="166"/>
      <c r="AK990" s="166"/>
      <c r="AL990" s="166"/>
      <c r="AM990" s="166"/>
      <c r="AN990" s="166"/>
      <c r="AO990" s="166"/>
      <c r="AP990" s="166"/>
      <c r="AQ990" s="166"/>
      <c r="AR990" s="166"/>
      <c r="AS990" s="166"/>
      <c r="AT990" s="166"/>
      <c r="AU990" s="166"/>
      <c r="AV990" s="166"/>
      <c r="AW990" s="166"/>
      <c r="AX990" s="166"/>
      <c r="AY990" s="166"/>
      <c r="AZ990" s="166"/>
      <c r="BA990" s="166"/>
      <c r="BB990" s="166"/>
      <c r="BC990" s="166"/>
      <c r="BD990" s="166"/>
      <c r="BE990" s="166"/>
      <c r="BF990" s="166"/>
      <c r="BG990" s="166"/>
      <c r="BH990" s="166"/>
      <c r="BI990" s="166"/>
      <c r="BJ990" s="166"/>
      <c r="BK990" s="166"/>
      <c r="BL990" s="166"/>
      <c r="BM990" s="166"/>
      <c r="BN990" s="166"/>
      <c r="BO990" s="166"/>
      <c r="BP990" s="166"/>
      <c r="BQ990" s="166"/>
      <c r="BR990" s="166"/>
      <c r="BS990" s="166"/>
      <c r="BT990" s="166"/>
      <c r="BU990" s="166"/>
      <c r="BV990" s="166"/>
      <c r="BW990" s="166"/>
      <c r="BX990" s="166"/>
      <c r="BY990" s="166"/>
      <c r="BZ990" s="166"/>
      <c r="CA990" s="166"/>
      <c r="CB990" s="166"/>
      <c r="CC990" s="166"/>
      <c r="CD990" s="166"/>
      <c r="CE990" s="166"/>
      <c r="CF990" s="166"/>
      <c r="CG990" s="166"/>
      <c r="CH990" s="166"/>
      <c r="CI990" s="166"/>
      <c r="CJ990" s="166"/>
      <c r="CK990" s="166"/>
      <c r="CL990" s="166"/>
      <c r="CM990" s="166"/>
      <c r="CN990" s="166"/>
      <c r="CO990" s="166"/>
      <c r="CP990" s="166"/>
      <c r="CQ990" s="166"/>
      <c r="CR990" s="166"/>
      <c r="CS990" s="166"/>
      <c r="CT990" s="166"/>
      <c r="CU990" s="166"/>
      <c r="CV990" s="166"/>
      <c r="CW990" s="166"/>
      <c r="CX990" s="166"/>
      <c r="CY990" s="166"/>
      <c r="CZ990" s="166"/>
    </row>
    <row r="991" spans="1:104" ht="11.25" customHeight="1" x14ac:dyDescent="0.2">
      <c r="A991" s="166"/>
      <c r="B991" s="166"/>
      <c r="C991" s="166"/>
      <c r="D991" s="166"/>
      <c r="E991" s="166"/>
      <c r="F991" s="166"/>
      <c r="G991" s="166"/>
      <c r="H991" s="166"/>
      <c r="I991" s="166"/>
      <c r="J991" s="166"/>
      <c r="K991" s="166"/>
      <c r="L991" s="166"/>
      <c r="M991" s="166"/>
      <c r="N991" s="166"/>
      <c r="O991" s="166"/>
      <c r="P991" s="166"/>
      <c r="Q991" s="166"/>
      <c r="R991" s="166"/>
      <c r="S991" s="166"/>
      <c r="T991" s="168"/>
      <c r="U991" s="169"/>
      <c r="V991" s="169"/>
      <c r="W991" s="166"/>
      <c r="X991" s="166"/>
      <c r="Y991" s="166"/>
      <c r="Z991" s="166"/>
      <c r="AA991" s="166"/>
      <c r="AB991" s="166"/>
      <c r="AC991" s="166"/>
      <c r="AD991" s="166"/>
      <c r="AE991" s="166"/>
      <c r="AF991" s="166"/>
      <c r="AG991" s="166"/>
      <c r="AH991" s="166"/>
      <c r="AI991" s="166"/>
      <c r="AJ991" s="166"/>
      <c r="AK991" s="166"/>
      <c r="AL991" s="166"/>
      <c r="AM991" s="166"/>
      <c r="AN991" s="166"/>
      <c r="AO991" s="166"/>
      <c r="AP991" s="166"/>
      <c r="AQ991" s="166"/>
      <c r="AR991" s="166"/>
      <c r="AS991" s="166"/>
      <c r="AT991" s="166"/>
      <c r="AU991" s="166"/>
      <c r="AV991" s="166"/>
      <c r="AW991" s="166"/>
      <c r="AX991" s="166"/>
      <c r="AY991" s="166"/>
      <c r="AZ991" s="166"/>
      <c r="BA991" s="166"/>
      <c r="BB991" s="166"/>
      <c r="BC991" s="166"/>
      <c r="BD991" s="166"/>
      <c r="BE991" s="166"/>
      <c r="BF991" s="166"/>
      <c r="BG991" s="166"/>
      <c r="BH991" s="166"/>
      <c r="BI991" s="166"/>
      <c r="BJ991" s="166"/>
      <c r="BK991" s="166"/>
      <c r="BL991" s="166"/>
      <c r="BM991" s="166"/>
      <c r="BN991" s="166"/>
      <c r="BO991" s="166"/>
      <c r="BP991" s="166"/>
      <c r="BQ991" s="166"/>
      <c r="BR991" s="166"/>
      <c r="BS991" s="166"/>
      <c r="BT991" s="166"/>
      <c r="BU991" s="166"/>
      <c r="BV991" s="166"/>
      <c r="BW991" s="166"/>
      <c r="BX991" s="166"/>
      <c r="BY991" s="166"/>
      <c r="BZ991" s="166"/>
      <c r="CA991" s="166"/>
      <c r="CB991" s="166"/>
      <c r="CC991" s="166"/>
      <c r="CD991" s="166"/>
      <c r="CE991" s="166"/>
      <c r="CF991" s="166"/>
      <c r="CG991" s="166"/>
      <c r="CH991" s="166"/>
      <c r="CI991" s="166"/>
      <c r="CJ991" s="166"/>
      <c r="CK991" s="166"/>
      <c r="CL991" s="166"/>
      <c r="CM991" s="166"/>
      <c r="CN991" s="166"/>
      <c r="CO991" s="166"/>
      <c r="CP991" s="166"/>
      <c r="CQ991" s="166"/>
      <c r="CR991" s="166"/>
      <c r="CS991" s="166"/>
      <c r="CT991" s="166"/>
      <c r="CU991" s="166"/>
      <c r="CV991" s="166"/>
      <c r="CW991" s="166"/>
      <c r="CX991" s="166"/>
      <c r="CY991" s="166"/>
      <c r="CZ991" s="166"/>
    </row>
    <row r="992" spans="1:104" ht="11.25" customHeight="1" x14ac:dyDescent="0.2">
      <c r="A992" s="166"/>
      <c r="B992" s="166"/>
      <c r="C992" s="166"/>
      <c r="D992" s="166"/>
      <c r="E992" s="166"/>
      <c r="F992" s="166"/>
      <c r="G992" s="166"/>
      <c r="H992" s="166"/>
      <c r="I992" s="166"/>
      <c r="J992" s="166"/>
      <c r="K992" s="166"/>
      <c r="L992" s="166"/>
      <c r="M992" s="166"/>
      <c r="N992" s="166"/>
      <c r="O992" s="166"/>
      <c r="P992" s="166"/>
      <c r="Q992" s="166"/>
      <c r="R992" s="166"/>
      <c r="S992" s="166"/>
      <c r="T992" s="168"/>
      <c r="U992" s="169"/>
      <c r="V992" s="169"/>
      <c r="W992" s="166"/>
      <c r="X992" s="166"/>
      <c r="Y992" s="166"/>
      <c r="Z992" s="166"/>
      <c r="AA992" s="166"/>
      <c r="AB992" s="166"/>
      <c r="AC992" s="166"/>
      <c r="AD992" s="166"/>
      <c r="AE992" s="166"/>
      <c r="AF992" s="166"/>
      <c r="AG992" s="166"/>
      <c r="AH992" s="166"/>
      <c r="AI992" s="166"/>
      <c r="AJ992" s="166"/>
      <c r="AK992" s="166"/>
      <c r="AL992" s="166"/>
      <c r="AM992" s="166"/>
      <c r="AN992" s="166"/>
      <c r="AO992" s="166"/>
      <c r="AP992" s="166"/>
      <c r="AQ992" s="166"/>
      <c r="AR992" s="166"/>
      <c r="AS992" s="166"/>
      <c r="AT992" s="166"/>
      <c r="AU992" s="166"/>
      <c r="AV992" s="166"/>
      <c r="AW992" s="166"/>
      <c r="AX992" s="166"/>
      <c r="AY992" s="166"/>
      <c r="AZ992" s="166"/>
      <c r="BA992" s="166"/>
      <c r="BB992" s="166"/>
      <c r="BC992" s="166"/>
      <c r="BD992" s="166"/>
      <c r="BE992" s="166"/>
      <c r="BF992" s="166"/>
      <c r="BG992" s="166"/>
      <c r="BH992" s="166"/>
      <c r="BI992" s="166"/>
      <c r="BJ992" s="166"/>
      <c r="BK992" s="166"/>
      <c r="BL992" s="166"/>
      <c r="BM992" s="166"/>
      <c r="BN992" s="166"/>
      <c r="BO992" s="166"/>
      <c r="BP992" s="166"/>
      <c r="BQ992" s="166"/>
      <c r="BR992" s="166"/>
      <c r="BS992" s="166"/>
      <c r="BT992" s="166"/>
      <c r="BU992" s="166"/>
      <c r="BV992" s="166"/>
      <c r="BW992" s="166"/>
      <c r="BX992" s="166"/>
      <c r="BY992" s="166"/>
      <c r="BZ992" s="166"/>
      <c r="CA992" s="166"/>
      <c r="CB992" s="166"/>
      <c r="CC992" s="166"/>
      <c r="CD992" s="166"/>
      <c r="CE992" s="166"/>
      <c r="CF992" s="166"/>
      <c r="CG992" s="166"/>
      <c r="CH992" s="166"/>
      <c r="CI992" s="166"/>
      <c r="CJ992" s="166"/>
      <c r="CK992" s="166"/>
      <c r="CL992" s="166"/>
      <c r="CM992" s="166"/>
      <c r="CN992" s="166"/>
      <c r="CO992" s="166"/>
      <c r="CP992" s="166"/>
      <c r="CQ992" s="166"/>
      <c r="CR992" s="166"/>
      <c r="CS992" s="166"/>
      <c r="CT992" s="166"/>
      <c r="CU992" s="166"/>
      <c r="CV992" s="166"/>
      <c r="CW992" s="166"/>
      <c r="CX992" s="166"/>
      <c r="CY992" s="166"/>
      <c r="CZ992" s="166"/>
    </row>
    <row r="993" spans="1:104" ht="11.25" customHeight="1" x14ac:dyDescent="0.2">
      <c r="A993" s="166"/>
      <c r="B993" s="166"/>
      <c r="C993" s="166"/>
      <c r="D993" s="166"/>
      <c r="E993" s="166"/>
      <c r="F993" s="166"/>
      <c r="G993" s="166"/>
      <c r="H993" s="166"/>
      <c r="I993" s="166"/>
      <c r="J993" s="166"/>
      <c r="K993" s="166"/>
      <c r="L993" s="166"/>
      <c r="M993" s="166"/>
      <c r="N993" s="166"/>
      <c r="O993" s="166"/>
      <c r="P993" s="166"/>
      <c r="Q993" s="166"/>
      <c r="R993" s="166"/>
      <c r="S993" s="166"/>
      <c r="T993" s="168"/>
      <c r="U993" s="169"/>
      <c r="V993" s="169"/>
      <c r="W993" s="166"/>
      <c r="X993" s="166"/>
      <c r="Y993" s="166"/>
      <c r="Z993" s="166"/>
      <c r="AA993" s="166"/>
      <c r="AB993" s="166"/>
      <c r="AC993" s="166"/>
      <c r="AD993" s="166"/>
      <c r="AE993" s="166"/>
      <c r="AF993" s="166"/>
      <c r="AG993" s="166"/>
      <c r="AH993" s="166"/>
      <c r="AI993" s="166"/>
      <c r="AJ993" s="166"/>
      <c r="AK993" s="166"/>
      <c r="AL993" s="166"/>
      <c r="AM993" s="166"/>
      <c r="AN993" s="166"/>
      <c r="AO993" s="166"/>
      <c r="AP993" s="166"/>
      <c r="AQ993" s="166"/>
      <c r="AR993" s="166"/>
      <c r="AS993" s="166"/>
      <c r="AT993" s="166"/>
      <c r="AU993" s="166"/>
      <c r="AV993" s="166"/>
      <c r="AW993" s="166"/>
      <c r="AX993" s="166"/>
      <c r="AY993" s="166"/>
      <c r="AZ993" s="166"/>
      <c r="BA993" s="166"/>
      <c r="BB993" s="166"/>
      <c r="BC993" s="166"/>
      <c r="BD993" s="166"/>
      <c r="BE993" s="166"/>
      <c r="BF993" s="166"/>
      <c r="BG993" s="166"/>
      <c r="BH993" s="166"/>
      <c r="BI993" s="166"/>
      <c r="BJ993" s="166"/>
      <c r="BK993" s="166"/>
      <c r="BL993" s="166"/>
      <c r="BM993" s="166"/>
      <c r="BN993" s="166"/>
      <c r="BO993" s="166"/>
      <c r="BP993" s="166"/>
      <c r="BQ993" s="166"/>
      <c r="BR993" s="166"/>
      <c r="BS993" s="166"/>
      <c r="BT993" s="166"/>
      <c r="BU993" s="166"/>
      <c r="BV993" s="166"/>
      <c r="BW993" s="166"/>
      <c r="BX993" s="166"/>
      <c r="BY993" s="166"/>
      <c r="BZ993" s="166"/>
      <c r="CA993" s="166"/>
      <c r="CB993" s="166"/>
      <c r="CC993" s="166"/>
      <c r="CD993" s="166"/>
      <c r="CE993" s="166"/>
      <c r="CF993" s="166"/>
      <c r="CG993" s="166"/>
      <c r="CH993" s="166"/>
      <c r="CI993" s="166"/>
      <c r="CJ993" s="166"/>
      <c r="CK993" s="166"/>
      <c r="CL993" s="166"/>
      <c r="CM993" s="166"/>
      <c r="CN993" s="166"/>
      <c r="CO993" s="166"/>
      <c r="CP993" s="166"/>
      <c r="CQ993" s="166"/>
      <c r="CR993" s="166"/>
      <c r="CS993" s="166"/>
      <c r="CT993" s="166"/>
      <c r="CU993" s="166"/>
      <c r="CV993" s="166"/>
      <c r="CW993" s="166"/>
      <c r="CX993" s="166"/>
      <c r="CY993" s="166"/>
      <c r="CZ993" s="166"/>
    </row>
    <row r="994" spans="1:104" ht="11.25" customHeight="1" x14ac:dyDescent="0.2">
      <c r="A994" s="166"/>
      <c r="B994" s="166"/>
      <c r="C994" s="166"/>
      <c r="D994" s="166"/>
      <c r="E994" s="166"/>
      <c r="F994" s="166"/>
      <c r="G994" s="166"/>
      <c r="H994" s="166"/>
      <c r="I994" s="166"/>
      <c r="J994" s="166"/>
      <c r="K994" s="166"/>
      <c r="L994" s="166"/>
      <c r="M994" s="166"/>
      <c r="N994" s="166"/>
      <c r="O994" s="166"/>
      <c r="P994" s="166"/>
      <c r="Q994" s="166"/>
      <c r="R994" s="166"/>
      <c r="S994" s="166"/>
      <c r="T994" s="168"/>
      <c r="U994" s="169"/>
      <c r="V994" s="169"/>
      <c r="W994" s="166"/>
      <c r="X994" s="166"/>
      <c r="Y994" s="166"/>
      <c r="Z994" s="166"/>
      <c r="AA994" s="166"/>
      <c r="AB994" s="166"/>
      <c r="AC994" s="166"/>
      <c r="AD994" s="166"/>
      <c r="AE994" s="166"/>
      <c r="AF994" s="166"/>
      <c r="AG994" s="166"/>
      <c r="AH994" s="166"/>
      <c r="AI994" s="166"/>
      <c r="AJ994" s="166"/>
      <c r="AK994" s="166"/>
      <c r="AL994" s="166"/>
      <c r="AM994" s="166"/>
      <c r="AN994" s="166"/>
      <c r="AO994" s="166"/>
      <c r="AP994" s="166"/>
      <c r="AQ994" s="166"/>
      <c r="AR994" s="166"/>
      <c r="AS994" s="166"/>
      <c r="AT994" s="166"/>
      <c r="AU994" s="166"/>
      <c r="AV994" s="166"/>
      <c r="AW994" s="166"/>
      <c r="AX994" s="166"/>
      <c r="AY994" s="166"/>
      <c r="AZ994" s="166"/>
      <c r="BA994" s="166"/>
      <c r="BB994" s="166"/>
      <c r="BC994" s="166"/>
      <c r="BD994" s="166"/>
      <c r="BE994" s="166"/>
      <c r="BF994" s="166"/>
      <c r="BG994" s="166"/>
      <c r="BH994" s="166"/>
      <c r="BI994" s="166"/>
      <c r="BJ994" s="166"/>
      <c r="BK994" s="166"/>
      <c r="BL994" s="166"/>
      <c r="BM994" s="166"/>
      <c r="BN994" s="166"/>
      <c r="BO994" s="166"/>
      <c r="BP994" s="166"/>
      <c r="BQ994" s="166"/>
      <c r="BR994" s="166"/>
      <c r="BS994" s="166"/>
      <c r="BT994" s="166"/>
      <c r="BU994" s="166"/>
      <c r="BV994" s="166"/>
      <c r="BW994" s="166"/>
      <c r="BX994" s="166"/>
      <c r="BY994" s="166"/>
      <c r="BZ994" s="166"/>
      <c r="CA994" s="166"/>
      <c r="CB994" s="166"/>
      <c r="CC994" s="166"/>
      <c r="CD994" s="166"/>
      <c r="CE994" s="166"/>
      <c r="CF994" s="166"/>
      <c r="CG994" s="166"/>
      <c r="CH994" s="166"/>
      <c r="CI994" s="166"/>
      <c r="CJ994" s="166"/>
      <c r="CK994" s="166"/>
      <c r="CL994" s="166"/>
      <c r="CM994" s="166"/>
      <c r="CN994" s="166"/>
      <c r="CO994" s="166"/>
      <c r="CP994" s="166"/>
      <c r="CQ994" s="166"/>
      <c r="CR994" s="166"/>
      <c r="CS994" s="166"/>
      <c r="CT994" s="166"/>
      <c r="CU994" s="166"/>
      <c r="CV994" s="166"/>
      <c r="CW994" s="166"/>
      <c r="CX994" s="166"/>
      <c r="CY994" s="166"/>
      <c r="CZ994" s="166"/>
    </row>
    <row r="995" spans="1:104" ht="11.25" customHeight="1" x14ac:dyDescent="0.2">
      <c r="A995" s="166"/>
      <c r="B995" s="166"/>
      <c r="C995" s="166"/>
      <c r="D995" s="166"/>
      <c r="E995" s="166"/>
      <c r="F995" s="166"/>
      <c r="G995" s="166"/>
      <c r="H995" s="166"/>
      <c r="I995" s="166"/>
      <c r="J995" s="166"/>
      <c r="K995" s="166"/>
      <c r="L995" s="166"/>
      <c r="M995" s="166"/>
      <c r="N995" s="166"/>
      <c r="O995" s="166"/>
      <c r="P995" s="166"/>
      <c r="Q995" s="166"/>
      <c r="R995" s="166"/>
      <c r="S995" s="166"/>
      <c r="T995" s="168"/>
      <c r="U995" s="169"/>
      <c r="V995" s="169"/>
      <c r="W995" s="166"/>
      <c r="X995" s="166"/>
      <c r="Y995" s="166"/>
      <c r="Z995" s="166"/>
      <c r="AA995" s="166"/>
      <c r="AB995" s="166"/>
      <c r="AC995" s="166"/>
      <c r="AD995" s="166"/>
      <c r="AE995" s="166"/>
      <c r="AF995" s="166"/>
      <c r="AG995" s="166"/>
      <c r="AH995" s="166"/>
      <c r="AI995" s="166"/>
      <c r="AJ995" s="166"/>
      <c r="AK995" s="166"/>
      <c r="AL995" s="166"/>
      <c r="AM995" s="166"/>
      <c r="AN995" s="166"/>
      <c r="AO995" s="166"/>
      <c r="AP995" s="166"/>
      <c r="AQ995" s="166"/>
      <c r="AR995" s="166"/>
      <c r="AS995" s="166"/>
      <c r="AT995" s="166"/>
      <c r="AU995" s="166"/>
      <c r="AV995" s="166"/>
      <c r="AW995" s="166"/>
      <c r="AX995" s="166"/>
      <c r="AY995" s="166"/>
      <c r="AZ995" s="166"/>
      <c r="BA995" s="166"/>
      <c r="BB995" s="166"/>
      <c r="BC995" s="166"/>
      <c r="BD995" s="166"/>
      <c r="BE995" s="166"/>
      <c r="BF995" s="166"/>
      <c r="BG995" s="166"/>
      <c r="BH995" s="166"/>
      <c r="BI995" s="166"/>
      <c r="BJ995" s="166"/>
      <c r="BK995" s="166"/>
      <c r="BL995" s="166"/>
      <c r="BM995" s="166"/>
      <c r="BN995" s="166"/>
      <c r="BO995" s="166"/>
      <c r="BP995" s="166"/>
      <c r="BQ995" s="166"/>
      <c r="BR995" s="166"/>
      <c r="BS995" s="166"/>
      <c r="BT995" s="166"/>
      <c r="BU995" s="166"/>
      <c r="BV995" s="166"/>
      <c r="BW995" s="166"/>
      <c r="BX995" s="166"/>
      <c r="BY995" s="166"/>
      <c r="BZ995" s="166"/>
      <c r="CA995" s="166"/>
      <c r="CB995" s="166"/>
      <c r="CC995" s="166"/>
      <c r="CD995" s="166"/>
      <c r="CE995" s="166"/>
      <c r="CF995" s="166"/>
      <c r="CG995" s="166"/>
      <c r="CH995" s="166"/>
      <c r="CI995" s="166"/>
      <c r="CJ995" s="166"/>
      <c r="CK995" s="166"/>
      <c r="CL995" s="166"/>
      <c r="CM995" s="166"/>
      <c r="CN995" s="166"/>
      <c r="CO995" s="166"/>
      <c r="CP995" s="166"/>
      <c r="CQ995" s="166"/>
      <c r="CR995" s="166"/>
      <c r="CS995" s="166"/>
      <c r="CT995" s="166"/>
      <c r="CU995" s="166"/>
      <c r="CV995" s="166"/>
      <c r="CW995" s="166"/>
      <c r="CX995" s="166"/>
      <c r="CY995" s="166"/>
      <c r="CZ995" s="166"/>
    </row>
    <row r="996" spans="1:104" ht="11.25" customHeight="1" x14ac:dyDescent="0.2">
      <c r="A996" s="166"/>
      <c r="B996" s="166"/>
      <c r="C996" s="166"/>
      <c r="D996" s="166"/>
      <c r="E996" s="166"/>
      <c r="F996" s="166"/>
      <c r="G996" s="166"/>
      <c r="H996" s="166"/>
      <c r="I996" s="166"/>
      <c r="J996" s="166"/>
      <c r="K996" s="166"/>
      <c r="L996" s="166"/>
      <c r="M996" s="166"/>
      <c r="N996" s="166"/>
      <c r="O996" s="166"/>
      <c r="P996" s="166"/>
      <c r="Q996" s="166"/>
      <c r="R996" s="166"/>
      <c r="S996" s="166"/>
      <c r="T996" s="168"/>
      <c r="U996" s="169"/>
      <c r="V996" s="169"/>
      <c r="W996" s="166"/>
      <c r="X996" s="166"/>
      <c r="Y996" s="166"/>
      <c r="Z996" s="166"/>
      <c r="AA996" s="166"/>
      <c r="AB996" s="166"/>
      <c r="AC996" s="166"/>
      <c r="AD996" s="166"/>
      <c r="AE996" s="166"/>
      <c r="AF996" s="166"/>
      <c r="AG996" s="166"/>
      <c r="AH996" s="166"/>
      <c r="AI996" s="166"/>
      <c r="AJ996" s="166"/>
      <c r="AK996" s="166"/>
      <c r="AL996" s="166"/>
      <c r="AM996" s="166"/>
      <c r="AN996" s="166"/>
      <c r="AO996" s="166"/>
      <c r="AP996" s="166"/>
      <c r="AQ996" s="166"/>
      <c r="AR996" s="166"/>
      <c r="AS996" s="166"/>
      <c r="AT996" s="166"/>
      <c r="AU996" s="166"/>
      <c r="AV996" s="166"/>
      <c r="AW996" s="166"/>
      <c r="AX996" s="166"/>
      <c r="AY996" s="166"/>
      <c r="AZ996" s="166"/>
      <c r="BA996" s="166"/>
      <c r="BB996" s="166"/>
      <c r="BC996" s="166"/>
      <c r="BD996" s="166"/>
      <c r="BE996" s="166"/>
      <c r="BF996" s="166"/>
      <c r="BG996" s="166"/>
      <c r="BH996" s="166"/>
      <c r="BI996" s="166"/>
      <c r="BJ996" s="166"/>
      <c r="BK996" s="166"/>
      <c r="BL996" s="166"/>
      <c r="BM996" s="166"/>
      <c r="BN996" s="166"/>
      <c r="BO996" s="166"/>
      <c r="BP996" s="166"/>
      <c r="BQ996" s="166"/>
      <c r="BR996" s="166"/>
      <c r="BS996" s="166"/>
      <c r="BT996" s="166"/>
      <c r="BU996" s="166"/>
      <c r="BV996" s="166"/>
      <c r="BW996" s="166"/>
      <c r="BX996" s="166"/>
      <c r="BY996" s="166"/>
      <c r="BZ996" s="166"/>
      <c r="CA996" s="166"/>
      <c r="CB996" s="166"/>
      <c r="CC996" s="166"/>
      <c r="CD996" s="166"/>
      <c r="CE996" s="166"/>
      <c r="CF996" s="166"/>
      <c r="CG996" s="166"/>
      <c r="CH996" s="166"/>
      <c r="CI996" s="166"/>
      <c r="CJ996" s="166"/>
      <c r="CK996" s="166"/>
      <c r="CL996" s="166"/>
      <c r="CM996" s="166"/>
      <c r="CN996" s="166"/>
      <c r="CO996" s="166"/>
      <c r="CP996" s="166"/>
      <c r="CQ996" s="166"/>
      <c r="CR996" s="166"/>
      <c r="CS996" s="166"/>
      <c r="CT996" s="166"/>
      <c r="CU996" s="166"/>
      <c r="CV996" s="166"/>
      <c r="CW996" s="166"/>
      <c r="CX996" s="166"/>
      <c r="CY996" s="166"/>
      <c r="CZ996" s="166"/>
    </row>
    <row r="997" spans="1:104" ht="11.25" customHeight="1" x14ac:dyDescent="0.2">
      <c r="A997" s="166"/>
      <c r="B997" s="166"/>
      <c r="C997" s="166"/>
      <c r="D997" s="166"/>
      <c r="E997" s="166"/>
      <c r="F997" s="166"/>
      <c r="G997" s="166"/>
      <c r="H997" s="166"/>
      <c r="I997" s="166"/>
      <c r="J997" s="166"/>
      <c r="K997" s="166"/>
      <c r="L997" s="166"/>
      <c r="M997" s="166"/>
      <c r="N997" s="166"/>
      <c r="O997" s="166"/>
      <c r="P997" s="166"/>
      <c r="Q997" s="166"/>
      <c r="R997" s="166"/>
      <c r="S997" s="166"/>
      <c r="T997" s="168"/>
      <c r="U997" s="169"/>
      <c r="V997" s="169"/>
      <c r="W997" s="166"/>
      <c r="X997" s="166"/>
      <c r="Y997" s="166"/>
      <c r="Z997" s="166"/>
      <c r="AA997" s="166"/>
      <c r="AB997" s="166"/>
      <c r="AC997" s="166"/>
      <c r="AD997" s="166"/>
      <c r="AE997" s="166"/>
      <c r="AF997" s="166"/>
      <c r="AG997" s="166"/>
      <c r="AH997" s="166"/>
      <c r="AI997" s="166"/>
      <c r="AJ997" s="166"/>
      <c r="AK997" s="166"/>
      <c r="AL997" s="166"/>
      <c r="AM997" s="166"/>
      <c r="AN997" s="166"/>
      <c r="AO997" s="166"/>
      <c r="AP997" s="166"/>
      <c r="AQ997" s="166"/>
      <c r="AR997" s="166"/>
      <c r="AS997" s="166"/>
      <c r="AT997" s="166"/>
      <c r="AU997" s="166"/>
      <c r="AV997" s="166"/>
      <c r="AW997" s="166"/>
      <c r="AX997" s="166"/>
      <c r="AY997" s="166"/>
      <c r="AZ997" s="166"/>
      <c r="BA997" s="166"/>
      <c r="BB997" s="166"/>
      <c r="BC997" s="166"/>
      <c r="BD997" s="166"/>
      <c r="BE997" s="166"/>
      <c r="BF997" s="166"/>
      <c r="BG997" s="166"/>
      <c r="BH997" s="166"/>
      <c r="BI997" s="166"/>
      <c r="BJ997" s="166"/>
      <c r="BK997" s="166"/>
      <c r="BL997" s="166"/>
      <c r="BM997" s="166"/>
      <c r="BN997" s="166"/>
      <c r="BO997" s="166"/>
      <c r="BP997" s="166"/>
      <c r="BQ997" s="166"/>
      <c r="BR997" s="166"/>
      <c r="BS997" s="166"/>
      <c r="BT997" s="166"/>
      <c r="BU997" s="166"/>
      <c r="BV997" s="166"/>
      <c r="BW997" s="166"/>
      <c r="BX997" s="166"/>
      <c r="BY997" s="166"/>
      <c r="BZ997" s="166"/>
      <c r="CA997" s="166"/>
      <c r="CB997" s="166"/>
      <c r="CC997" s="166"/>
      <c r="CD997" s="166"/>
      <c r="CE997" s="166"/>
      <c r="CF997" s="166"/>
      <c r="CG997" s="166"/>
      <c r="CH997" s="166"/>
      <c r="CI997" s="166"/>
      <c r="CJ997" s="166"/>
      <c r="CK997" s="166"/>
      <c r="CL997" s="166"/>
      <c r="CM997" s="166"/>
      <c r="CN997" s="166"/>
      <c r="CO997" s="166"/>
      <c r="CP997" s="166"/>
      <c r="CQ997" s="166"/>
      <c r="CR997" s="166"/>
      <c r="CS997" s="166"/>
      <c r="CT997" s="166"/>
      <c r="CU997" s="166"/>
      <c r="CV997" s="166"/>
      <c r="CW997" s="166"/>
      <c r="CX997" s="166"/>
      <c r="CY997" s="166"/>
      <c r="CZ997" s="166"/>
    </row>
    <row r="998" spans="1:104" ht="11.25" customHeight="1" x14ac:dyDescent="0.2">
      <c r="A998" s="166"/>
      <c r="B998" s="166"/>
      <c r="C998" s="166"/>
      <c r="D998" s="166"/>
      <c r="E998" s="166"/>
      <c r="F998" s="166"/>
      <c r="G998" s="166"/>
      <c r="H998" s="166"/>
      <c r="I998" s="166"/>
      <c r="J998" s="166"/>
      <c r="K998" s="166"/>
      <c r="L998" s="166"/>
      <c r="M998" s="166"/>
      <c r="N998" s="166"/>
      <c r="O998" s="166"/>
      <c r="P998" s="166"/>
      <c r="Q998" s="166"/>
      <c r="R998" s="166"/>
      <c r="S998" s="166"/>
      <c r="T998" s="168"/>
      <c r="U998" s="169"/>
      <c r="V998" s="169"/>
      <c r="W998" s="166"/>
      <c r="X998" s="166"/>
      <c r="Y998" s="166"/>
      <c r="Z998" s="166"/>
      <c r="AA998" s="166"/>
      <c r="AB998" s="166"/>
      <c r="AC998" s="166"/>
      <c r="AD998" s="166"/>
      <c r="AE998" s="166"/>
      <c r="AF998" s="166"/>
      <c r="AG998" s="166"/>
      <c r="AH998" s="166"/>
      <c r="AI998" s="166"/>
      <c r="AJ998" s="166"/>
      <c r="AK998" s="166"/>
      <c r="AL998" s="166"/>
      <c r="AM998" s="166"/>
      <c r="AN998" s="166"/>
      <c r="AO998" s="166"/>
      <c r="AP998" s="166"/>
      <c r="AQ998" s="166"/>
      <c r="AR998" s="166"/>
      <c r="AS998" s="166"/>
      <c r="AT998" s="166"/>
      <c r="AU998" s="166"/>
      <c r="AV998" s="166"/>
      <c r="AW998" s="166"/>
      <c r="AX998" s="166"/>
      <c r="AY998" s="166"/>
      <c r="AZ998" s="166"/>
      <c r="BA998" s="166"/>
      <c r="BB998" s="166"/>
      <c r="BC998" s="166"/>
      <c r="BD998" s="166"/>
      <c r="BE998" s="166"/>
      <c r="BF998" s="166"/>
      <c r="BG998" s="166"/>
      <c r="BH998" s="166"/>
      <c r="BI998" s="166"/>
      <c r="BJ998" s="166"/>
      <c r="BK998" s="166"/>
      <c r="BL998" s="166"/>
      <c r="BM998" s="166"/>
      <c r="BN998" s="166"/>
      <c r="BO998" s="166"/>
      <c r="BP998" s="166"/>
      <c r="BQ998" s="166"/>
      <c r="BR998" s="166"/>
      <c r="BS998" s="166"/>
      <c r="BT998" s="166"/>
      <c r="BU998" s="166"/>
      <c r="BV998" s="166"/>
      <c r="BW998" s="166"/>
      <c r="BX998" s="166"/>
      <c r="BY998" s="166"/>
      <c r="BZ998" s="166"/>
      <c r="CA998" s="166"/>
      <c r="CB998" s="166"/>
      <c r="CC998" s="166"/>
      <c r="CD998" s="166"/>
      <c r="CE998" s="166"/>
      <c r="CF998" s="166"/>
      <c r="CG998" s="166"/>
      <c r="CH998" s="166"/>
      <c r="CI998" s="166"/>
      <c r="CJ998" s="166"/>
      <c r="CK998" s="166"/>
      <c r="CL998" s="166"/>
      <c r="CM998" s="166"/>
      <c r="CN998" s="166"/>
      <c r="CO998" s="166"/>
      <c r="CP998" s="166"/>
      <c r="CQ998" s="166"/>
      <c r="CR998" s="166"/>
      <c r="CS998" s="166"/>
      <c r="CT998" s="166"/>
      <c r="CU998" s="166"/>
      <c r="CV998" s="166"/>
      <c r="CW998" s="166"/>
      <c r="CX998" s="166"/>
      <c r="CY998" s="166"/>
      <c r="CZ998" s="166"/>
    </row>
    <row r="999" spans="1:104" ht="11.25" customHeight="1" x14ac:dyDescent="0.2">
      <c r="A999" s="166"/>
      <c r="B999" s="166"/>
      <c r="C999" s="166"/>
      <c r="D999" s="166"/>
      <c r="E999" s="166"/>
      <c r="F999" s="166"/>
      <c r="G999" s="166"/>
      <c r="H999" s="166"/>
      <c r="I999" s="166"/>
      <c r="J999" s="166"/>
      <c r="K999" s="166"/>
      <c r="L999" s="166"/>
      <c r="M999" s="166"/>
      <c r="N999" s="166"/>
      <c r="O999" s="166"/>
      <c r="P999" s="166"/>
      <c r="Q999" s="166"/>
      <c r="R999" s="166"/>
      <c r="S999" s="166"/>
      <c r="T999" s="168"/>
      <c r="U999" s="169"/>
      <c r="V999" s="169"/>
      <c r="W999" s="166"/>
      <c r="X999" s="166"/>
      <c r="Y999" s="166"/>
      <c r="Z999" s="166"/>
      <c r="AA999" s="166"/>
      <c r="AB999" s="166"/>
      <c r="AC999" s="166"/>
      <c r="AD999" s="166"/>
      <c r="AE999" s="166"/>
      <c r="AF999" s="166"/>
      <c r="AG999" s="166"/>
      <c r="AH999" s="166"/>
      <c r="AI999" s="166"/>
      <c r="AJ999" s="166"/>
      <c r="AK999" s="166"/>
      <c r="AL999" s="166"/>
      <c r="AM999" s="166"/>
      <c r="AN999" s="166"/>
      <c r="AO999" s="166"/>
      <c r="AP999" s="166"/>
      <c r="AQ999" s="166"/>
      <c r="AR999" s="166"/>
      <c r="AS999" s="166"/>
      <c r="AT999" s="166"/>
      <c r="AU999" s="166"/>
      <c r="AV999" s="166"/>
      <c r="AW999" s="166"/>
      <c r="AX999" s="166"/>
      <c r="AY999" s="166"/>
      <c r="AZ999" s="166"/>
      <c r="BA999" s="166"/>
      <c r="BB999" s="166"/>
      <c r="BC999" s="166"/>
      <c r="BD999" s="166"/>
      <c r="BE999" s="166"/>
      <c r="BF999" s="166"/>
      <c r="BG999" s="166"/>
      <c r="BH999" s="166"/>
      <c r="BI999" s="166"/>
      <c r="BJ999" s="166"/>
      <c r="BK999" s="166"/>
      <c r="BL999" s="166"/>
      <c r="BM999" s="166"/>
      <c r="BN999" s="166"/>
      <c r="BO999" s="166"/>
      <c r="BP999" s="166"/>
      <c r="BQ999" s="166"/>
      <c r="BR999" s="166"/>
      <c r="BS999" s="166"/>
      <c r="BT999" s="166"/>
      <c r="BU999" s="166"/>
      <c r="BV999" s="166"/>
      <c r="BW999" s="166"/>
      <c r="BX999" s="166"/>
      <c r="BY999" s="166"/>
      <c r="BZ999" s="166"/>
      <c r="CA999" s="166"/>
      <c r="CB999" s="166"/>
      <c r="CC999" s="166"/>
      <c r="CD999" s="166"/>
      <c r="CE999" s="166"/>
      <c r="CF999" s="166"/>
      <c r="CG999" s="166"/>
      <c r="CH999" s="166"/>
      <c r="CI999" s="166"/>
      <c r="CJ999" s="166"/>
      <c r="CK999" s="166"/>
      <c r="CL999" s="166"/>
      <c r="CM999" s="166"/>
      <c r="CN999" s="166"/>
      <c r="CO999" s="166"/>
      <c r="CP999" s="166"/>
      <c r="CQ999" s="166"/>
      <c r="CR999" s="166"/>
      <c r="CS999" s="166"/>
      <c r="CT999" s="166"/>
      <c r="CU999" s="166"/>
      <c r="CV999" s="166"/>
      <c r="CW999" s="166"/>
      <c r="CX999" s="166"/>
      <c r="CY999" s="166"/>
      <c r="CZ999" s="166"/>
    </row>
    <row r="1000" spans="1:104" ht="11.25" customHeight="1" x14ac:dyDescent="0.2">
      <c r="A1000" s="166"/>
      <c r="B1000" s="166"/>
      <c r="C1000" s="166"/>
      <c r="D1000" s="166"/>
      <c r="AI1000" s="166"/>
      <c r="AJ1000" s="166"/>
      <c r="AK1000" s="166"/>
      <c r="AL1000" s="166"/>
      <c r="AM1000" s="166"/>
      <c r="AN1000" s="166"/>
      <c r="AO1000" s="166"/>
      <c r="AP1000" s="166"/>
      <c r="AQ1000" s="166"/>
      <c r="AR1000" s="166"/>
      <c r="AS1000" s="166"/>
      <c r="AT1000" s="166"/>
      <c r="AU1000" s="166"/>
      <c r="AV1000" s="166"/>
      <c r="AW1000" s="166"/>
      <c r="AX1000" s="166"/>
      <c r="AY1000" s="166"/>
      <c r="AZ1000" s="166"/>
      <c r="BA1000" s="166"/>
      <c r="BB1000" s="166"/>
      <c r="BC1000" s="166"/>
      <c r="BD1000" s="166"/>
      <c r="BE1000" s="166"/>
      <c r="BF1000" s="166"/>
      <c r="BG1000" s="166"/>
      <c r="BH1000" s="166"/>
      <c r="BI1000" s="166"/>
      <c r="BJ1000" s="166"/>
      <c r="BK1000" s="166"/>
      <c r="BL1000" s="166"/>
      <c r="BM1000" s="166"/>
      <c r="BN1000" s="166"/>
      <c r="BO1000" s="166"/>
      <c r="BP1000" s="166"/>
      <c r="BQ1000" s="166"/>
      <c r="BR1000" s="166"/>
      <c r="BS1000" s="166"/>
      <c r="BT1000" s="166"/>
      <c r="BU1000" s="166"/>
      <c r="BV1000" s="166"/>
      <c r="BW1000" s="166"/>
      <c r="BX1000" s="166"/>
      <c r="BY1000" s="166"/>
      <c r="BZ1000" s="166"/>
      <c r="CA1000" s="166"/>
      <c r="CB1000" s="166"/>
      <c r="CC1000" s="166"/>
      <c r="CD1000" s="166"/>
      <c r="CE1000" s="166"/>
      <c r="CF1000" s="166"/>
      <c r="CG1000" s="166"/>
      <c r="CH1000" s="166"/>
      <c r="CI1000" s="166"/>
      <c r="CJ1000" s="166"/>
      <c r="CK1000" s="166"/>
      <c r="CL1000" s="166"/>
      <c r="CM1000" s="166"/>
      <c r="CN1000" s="166"/>
      <c r="CO1000" s="166"/>
      <c r="CP1000" s="166"/>
      <c r="CQ1000" s="166"/>
      <c r="CR1000" s="166"/>
      <c r="CS1000" s="166"/>
      <c r="CT1000" s="166"/>
      <c r="CU1000" s="166"/>
      <c r="CV1000" s="166"/>
      <c r="CW1000" s="166"/>
      <c r="CX1000" s="166"/>
      <c r="CY1000" s="166"/>
      <c r="CZ1000" s="166"/>
    </row>
  </sheetData>
  <mergeCells count="5">
    <mergeCell ref="AC30:AE30"/>
    <mergeCell ref="B31:B32"/>
    <mergeCell ref="M8:O8"/>
    <mergeCell ref="AC8:AE8"/>
    <mergeCell ref="B2:C2"/>
  </mergeCells>
  <conditionalFormatting sqref="J10:J28">
    <cfRule type="expression" dxfId="5" priority="32" stopIfTrue="1">
      <formula>SUM(F10:G10)&lt;&gt;0</formula>
    </cfRule>
  </conditionalFormatting>
  <conditionalFormatting sqref="Z3">
    <cfRule type="expression" dxfId="4" priority="12" stopIfTrue="1">
      <formula>SUM(V3:W3)&lt;&gt;0</formula>
    </cfRule>
  </conditionalFormatting>
  <conditionalFormatting sqref="J3">
    <cfRule type="expression" dxfId="3" priority="13" stopIfTrue="1">
      <formula>SUM(F3:G3)&lt;&gt;0</formula>
    </cfRule>
  </conditionalFormatting>
  <conditionalFormatting sqref="Z10:Z28">
    <cfRule type="expression" dxfId="2" priority="5" stopIfTrue="1">
      <formula>SUM(V10:W10)&lt;&gt;0</formula>
    </cfRule>
  </conditionalFormatting>
  <conditionalFormatting sqref="Z6">
    <cfRule type="expression" dxfId="1" priority="2" stopIfTrue="1">
      <formula>SUM(V6:W6)&lt;&gt;0</formula>
    </cfRule>
  </conditionalFormatting>
  <conditionalFormatting sqref="J6">
    <cfRule type="expression" dxfId="0" priority="1" stopIfTrue="1">
      <formula>SUM(F6:G6)&lt;&gt;0</formula>
    </cfRule>
  </conditionalFormatting>
  <dataValidations count="10">
    <dataValidation type="list" allowBlank="1" showInputMessage="1" showErrorMessage="1" sqref="C9">
      <formula1>"linear, quadra, bspline, kruger, const, cspline, hspline"</formula1>
    </dataValidation>
    <dataValidation type="list" allowBlank="1" showInputMessage="1" showErrorMessage="1" sqref="G31 C19 W31">
      <formula1>"true, false"</formula1>
    </dataValidation>
    <dataValidation type="list" allowBlank="1" showInputMessage="1" showErrorMessage="1" sqref="C13">
      <formula1>"standard, adjusted"</formula1>
    </dataValidation>
    <dataValidation type="list" allowBlank="1" showInputMessage="1" showErrorMessage="1" sqref="C14">
      <formula1>"on, off"</formula1>
    </dataValidation>
    <dataValidation type="list" allowBlank="1" showInputMessage="1" showErrorMessage="1" sqref="C15">
      <formula1>"start, end, stub"</formula1>
    </dataValidation>
    <dataValidation type="list" allowBlank="1" showInputMessage="1" showErrorMessage="1" sqref="C18">
      <formula1>"NoAdj, Backward, Forward, ModFollow"</formula1>
    </dataValidation>
    <dataValidation type="list" allowBlank="1" showInputMessage="1" showErrorMessage="1" sqref="C20">
      <formula1>"EURIBOR1Y,EURIBOR6M,EURIBOR3M,EURIBOR1M"</formula1>
    </dataValidation>
    <dataValidation type="list" allowBlank="1" showInputMessage="1" showErrorMessage="1" sqref="C47">
      <formula1>"0,1"</formula1>
    </dataValidation>
    <dataValidation type="list" allowBlank="1" showInputMessage="1" showErrorMessage="1" sqref="C16">
      <formula1>"1234,1243,1324,1342,1423,1432,2134,2143,2314,2341,2413,2431,3124,3142,3214,3241,3412,3421,4123,4132,4213,4231,4312,4321"</formula1>
    </dataValidation>
    <dataValidation type="list" allowBlank="1" showInputMessage="1" showErrorMessage="1" sqref="C10">
      <formula1>"r,rt,d,rs,rts,ds"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P4086"/>
  <sheetViews>
    <sheetView showGridLines="0" workbookViewId="0"/>
  </sheetViews>
  <sheetFormatPr defaultRowHeight="11.25" x14ac:dyDescent="0.2"/>
  <cols>
    <col min="1" max="1" width="9.140625" style="117"/>
    <col min="2" max="2" width="7.28515625" style="116" customWidth="1"/>
    <col min="3" max="3" width="11" style="117" customWidth="1"/>
    <col min="4" max="4" width="15.42578125" style="119" customWidth="1"/>
    <col min="5" max="5" width="12.85546875" style="119" customWidth="1"/>
    <col min="6" max="6" width="15.85546875" style="119" customWidth="1"/>
    <col min="7" max="7" width="14.85546875" style="117" customWidth="1"/>
    <col min="8" max="8" width="15" style="117" customWidth="1"/>
    <col min="9" max="9" width="16.42578125" style="117" customWidth="1"/>
    <col min="10" max="10" width="13.28515625" style="117" customWidth="1"/>
    <col min="11" max="11" width="12.7109375" style="117" customWidth="1"/>
    <col min="12" max="12" width="15.42578125" style="117" customWidth="1"/>
    <col min="13" max="13" width="18" style="117" customWidth="1"/>
    <col min="14" max="14" width="9.140625" style="117"/>
    <col min="15" max="15" width="10" style="117" bestFit="1" customWidth="1"/>
    <col min="16" max="16384" width="9.140625" style="117"/>
  </cols>
  <sheetData>
    <row r="1" spans="1:16" ht="15.75" customHeight="1" x14ac:dyDescent="0.2">
      <c r="A1" s="129"/>
    </row>
    <row r="2" spans="1:16" ht="13.5" x14ac:dyDescent="0.2">
      <c r="B2" s="290"/>
      <c r="C2" s="291"/>
      <c r="D2" s="294" t="s">
        <v>178</v>
      </c>
      <c r="E2" s="295"/>
      <c r="F2" s="296"/>
      <c r="G2" s="294" t="s">
        <v>182</v>
      </c>
      <c r="H2" s="295"/>
      <c r="I2" s="296"/>
      <c r="J2" s="294" t="s">
        <v>183</v>
      </c>
      <c r="K2" s="295"/>
      <c r="L2" s="296"/>
      <c r="O2" s="165">
        <v>64354</v>
      </c>
      <c r="P2" s="117">
        <f>_xll.xlShmInterpDisc(G3,O3)</f>
        <v>0.45537056682841653</v>
      </c>
    </row>
    <row r="3" spans="1:16" x14ac:dyDescent="0.2">
      <c r="B3" s="292"/>
      <c r="C3" s="293"/>
      <c r="D3" s="107" t="str">
        <f>curveNameCME</f>
        <v>EUR6M_CME_SPR</v>
      </c>
      <c r="E3" s="108" t="str">
        <f>curveName6M</f>
        <v>EUR6M_LCH</v>
      </c>
      <c r="F3" s="109" t="str">
        <f>curveNameEUX</f>
        <v>EUR6M_EUREX_SPR</v>
      </c>
      <c r="G3" s="107" t="str">
        <f>curveNameCME</f>
        <v>EUR6M_CME_SPR</v>
      </c>
      <c r="H3" s="108" t="str">
        <f>curveName6M</f>
        <v>EUR6M_LCH</v>
      </c>
      <c r="I3" s="109" t="str">
        <f>curveNameEUX</f>
        <v>EUR6M_EUREX_SPR</v>
      </c>
      <c r="J3" s="107" t="str">
        <f>curveNameCME</f>
        <v>EUR6M_CME_SPR</v>
      </c>
      <c r="K3" s="108" t="str">
        <f>curveName6M</f>
        <v>EUR6M_LCH</v>
      </c>
      <c r="L3" s="109" t="str">
        <f>curveNameEUX</f>
        <v>EUR6M_EUREX_SPR</v>
      </c>
      <c r="O3" s="165">
        <v>64355</v>
      </c>
    </row>
    <row r="4" spans="1:16" x14ac:dyDescent="0.2">
      <c r="B4" s="110" t="s">
        <v>156</v>
      </c>
      <c r="C4" s="111">
        <f>today</f>
        <v>42828</v>
      </c>
      <c r="D4" s="120">
        <f>_xll.xlShmInterpRateFwd($D$3&amp;T(CalculationTrigger),C4,,5,C5)</f>
        <v>-2.6313167039534111E-3</v>
      </c>
      <c r="E4" s="120">
        <f>_xll.xlShmInterpRateFwd($E$3&amp;T(CalculationTrigger),C4,,5,C5)</f>
        <v>-2.6313167039534111E-3</v>
      </c>
      <c r="F4" s="121">
        <f>_xll.xlShmInterpRateFwd($F$3&amp;T(CalculationTrigger),C4,,5,C5)</f>
        <v>-2.6313167039534111E-3</v>
      </c>
      <c r="G4" s="145">
        <f>_xll.xlShmInterpDisc($G$3&amp;T(CalculationTrigger),C4)</f>
        <v>1</v>
      </c>
      <c r="H4" s="146">
        <f>_xll.xlShmInterpDisc($H$3&amp;T(CalculationTrigger),C4)</f>
        <v>1</v>
      </c>
      <c r="I4" s="147">
        <f>_xll.xlShmInterpDisc($I$3&amp;T(CalculationTrigger),C4)</f>
        <v>1</v>
      </c>
      <c r="J4" s="154">
        <f>-365*LN(G4/$H4)/($C5-$C$4)</f>
        <v>0</v>
      </c>
      <c r="K4" s="155">
        <f>-365*LN(H4/$H4)/($C5-$C$4)</f>
        <v>0</v>
      </c>
      <c r="L4" s="156">
        <f>-365*LN(I4/$H4)/($C5-$C$4)</f>
        <v>0</v>
      </c>
    </row>
    <row r="5" spans="1:16" x14ac:dyDescent="0.2">
      <c r="B5" s="112" t="s">
        <v>156</v>
      </c>
      <c r="C5" s="113">
        <f>_xll.qlCalendarAdvance("TARGET",C4,B5,"mf")</f>
        <v>42829</v>
      </c>
      <c r="D5" s="120">
        <f>_xll.xlShmInterpRateFwd($D$3&amp;T(CalculationTrigger),C5,,5,C6)</f>
        <v>-2.6313167040344556E-3</v>
      </c>
      <c r="E5" s="120">
        <f>_xll.xlShmInterpRateFwd($E$3&amp;T(CalculationTrigger),C5,,5,C6)</f>
        <v>-2.6313167040344556E-3</v>
      </c>
      <c r="F5" s="121">
        <f>_xll.xlShmInterpRateFwd($F$3&amp;T(CalculationTrigger),C5,,5,C6)</f>
        <v>-2.6313167040344556E-3</v>
      </c>
      <c r="G5" s="148">
        <f>_xll.xlShmInterpDisc($G$3&amp;T(CalculationTrigger),C5)</f>
        <v>1.0000072091388315</v>
      </c>
      <c r="H5" s="149">
        <f>_xll.xlShmInterpDisc($H$3&amp;T(CalculationTrigger),C5)</f>
        <v>1.0000072091388315</v>
      </c>
      <c r="I5" s="150">
        <f>_xll.xlShmInterpDisc($I$3&amp;T(CalculationTrigger),C5)</f>
        <v>1.0000072091388315</v>
      </c>
      <c r="J5" s="157">
        <f t="shared" ref="J5:J68" si="0">-365*LN(G5/$H5)/($C5-$C$4)</f>
        <v>0</v>
      </c>
      <c r="K5" s="158">
        <f t="shared" ref="K5:K68" si="1">-365*LN(H5/$H5)/($C5-$C$4)</f>
        <v>0</v>
      </c>
      <c r="L5" s="159">
        <f t="shared" ref="L5:L68" si="2">-365*LN(I5/$H5)/($C5-$C$4)</f>
        <v>0</v>
      </c>
    </row>
    <row r="6" spans="1:16" x14ac:dyDescent="0.2">
      <c r="B6" s="112" t="s">
        <v>156</v>
      </c>
      <c r="C6" s="113">
        <f>_xll.qlCalendarAdvance("TARGET",C5,B6,"mf")</f>
        <v>42830</v>
      </c>
      <c r="D6" s="120">
        <f>_xll.xlShmInterpRateFwd($D$3&amp;T(CalculationTrigger),C6,,5,C7)</f>
        <v>-2.6313167039534111E-3</v>
      </c>
      <c r="E6" s="120">
        <f>_xll.xlShmInterpRateFwd($E$3&amp;T(CalculationTrigger),C6,,5,C7)</f>
        <v>-2.6313167039534111E-3</v>
      </c>
      <c r="F6" s="121">
        <f>_xll.xlShmInterpRateFwd($F$3&amp;T(CalculationTrigger),C6,,5,C7)</f>
        <v>-2.6313167039534111E-3</v>
      </c>
      <c r="G6" s="148">
        <f>_xll.xlShmInterpDisc($G$3&amp;T(CalculationTrigger),C6)</f>
        <v>1.0000144183296349</v>
      </c>
      <c r="H6" s="149">
        <f>_xll.xlShmInterpDisc($H$3&amp;T(CalculationTrigger),C6)</f>
        <v>1.0000144183296349</v>
      </c>
      <c r="I6" s="150">
        <f>_xll.xlShmInterpDisc($I$3&amp;T(CalculationTrigger),C6)</f>
        <v>1.0000144183296349</v>
      </c>
      <c r="J6" s="157">
        <f t="shared" si="0"/>
        <v>0</v>
      </c>
      <c r="K6" s="158">
        <f t="shared" si="1"/>
        <v>0</v>
      </c>
      <c r="L6" s="159">
        <f t="shared" si="2"/>
        <v>0</v>
      </c>
    </row>
    <row r="7" spans="1:16" x14ac:dyDescent="0.2">
      <c r="B7" s="112" t="s">
        <v>156</v>
      </c>
      <c r="C7" s="113">
        <f>_xll.qlCalendarAdvance("TARGET",C6,B7,"mf")</f>
        <v>42831</v>
      </c>
      <c r="D7" s="120">
        <f>_xll.xlShmInterpRateFwd($D$3&amp;T(CalculationTrigger),C7,,5,C8)</f>
        <v>-2.6313167035481853E-3</v>
      </c>
      <c r="E7" s="120">
        <f>_xll.xlShmInterpRateFwd($E$3&amp;T(CalculationTrigger),C7,,5,C8)</f>
        <v>-2.6313167035481853E-3</v>
      </c>
      <c r="F7" s="121">
        <f>_xll.xlShmInterpRateFwd($F$3&amp;T(CalculationTrigger),C7,,5,C8)</f>
        <v>-2.6313167035481853E-3</v>
      </c>
      <c r="G7" s="148">
        <f>_xll.xlShmInterpDisc($G$3&amp;T(CalculationTrigger),C7)</f>
        <v>1.0000216275724101</v>
      </c>
      <c r="H7" s="149">
        <f>_xll.xlShmInterpDisc($H$3&amp;T(CalculationTrigger),C7)</f>
        <v>1.0000216275724101</v>
      </c>
      <c r="I7" s="150">
        <f>_xll.xlShmInterpDisc($I$3&amp;T(CalculationTrigger),C7)</f>
        <v>1.0000216275724101</v>
      </c>
      <c r="J7" s="157">
        <f t="shared" si="0"/>
        <v>0</v>
      </c>
      <c r="K7" s="158">
        <f t="shared" si="1"/>
        <v>0</v>
      </c>
      <c r="L7" s="159">
        <f t="shared" si="2"/>
        <v>0</v>
      </c>
    </row>
    <row r="8" spans="1:16" x14ac:dyDescent="0.2">
      <c r="B8" s="112" t="s">
        <v>156</v>
      </c>
      <c r="C8" s="113">
        <f>_xll.qlCalendarAdvance("TARGET",C7,B8,"mf")</f>
        <v>42832</v>
      </c>
      <c r="D8" s="120">
        <f>_xll.xlShmInterpRateFwd($D$3&amp;T(CalculationTrigger),C8,,5,C9)</f>
        <v>-2.6312977322948245E-3</v>
      </c>
      <c r="E8" s="120">
        <f>_xll.xlShmInterpRateFwd($E$3&amp;T(CalculationTrigger),C8,,5,C9)</f>
        <v>-2.6312977322678101E-3</v>
      </c>
      <c r="F8" s="121">
        <f>_xll.xlShmInterpRateFwd($F$3&amp;T(CalculationTrigger),C8,,5,C9)</f>
        <v>-2.6312977322948245E-3</v>
      </c>
      <c r="G8" s="148">
        <f>_xll.xlShmInterpDisc($G$3&amp;T(CalculationTrigger),C8)</f>
        <v>1.0000288368671566</v>
      </c>
      <c r="H8" s="149">
        <f>_xll.xlShmInterpDisc($H$3&amp;T(CalculationTrigger),C8)</f>
        <v>1.0000288368671566</v>
      </c>
      <c r="I8" s="150">
        <f>_xll.xlShmInterpDisc($I$3&amp;T(CalculationTrigger),C8)</f>
        <v>1.0000288368671566</v>
      </c>
      <c r="J8" s="157">
        <f t="shared" si="0"/>
        <v>0</v>
      </c>
      <c r="K8" s="158">
        <f t="shared" si="1"/>
        <v>0</v>
      </c>
      <c r="L8" s="159">
        <f t="shared" si="2"/>
        <v>0</v>
      </c>
    </row>
    <row r="9" spans="1:16" x14ac:dyDescent="0.2">
      <c r="B9" s="112" t="s">
        <v>156</v>
      </c>
      <c r="C9" s="113">
        <f>_xll.qlCalendarAdvance("TARGET",C8,B9,"mf")</f>
        <v>42835</v>
      </c>
      <c r="D9" s="120">
        <f>_xll.xlShmInterpRateFwd($D$3&amp;T(CalculationTrigger),C9,,5,C10)</f>
        <v>-2.6313167007926512E-3</v>
      </c>
      <c r="E9" s="120">
        <f>_xll.xlShmInterpRateFwd($E$3&amp;T(CalculationTrigger),C9,,5,C10)</f>
        <v>-2.6313167007926512E-3</v>
      </c>
      <c r="F9" s="121">
        <f>_xll.xlShmInterpRateFwd($F$3&amp;T(CalculationTrigger),C9,,5,C10)</f>
        <v>-2.6313167007926512E-3</v>
      </c>
      <c r="G9" s="148">
        <f>_xll.xlShmInterpDisc($G$3&amp;T(CalculationTrigger),C9)</f>
        <v>1.0000504650632187</v>
      </c>
      <c r="H9" s="149">
        <f>_xll.xlShmInterpDisc($H$3&amp;T(CalculationTrigger),C9)</f>
        <v>1.0000504650632185</v>
      </c>
      <c r="I9" s="150">
        <f>_xll.xlShmInterpDisc($I$3&amp;T(CalculationTrigger),C9)</f>
        <v>1.0000504650632187</v>
      </c>
      <c r="J9" s="157">
        <f t="shared" si="0"/>
        <v>-1.1578040113948059E-14</v>
      </c>
      <c r="K9" s="158">
        <f t="shared" si="1"/>
        <v>0</v>
      </c>
      <c r="L9" s="159">
        <f t="shared" si="2"/>
        <v>-1.1578040113948059E-14</v>
      </c>
    </row>
    <row r="10" spans="1:16" x14ac:dyDescent="0.2">
      <c r="B10" s="112" t="s">
        <v>156</v>
      </c>
      <c r="C10" s="113">
        <f>_xll.qlCalendarAdvance("TARGET",C9,B10,"mf")</f>
        <v>42836</v>
      </c>
      <c r="D10" s="120">
        <f>_xll.xlShmInterpRateFwd($D$3&amp;T(CalculationTrigger),C10,,5,C11)</f>
        <v>-2.6313167016841477E-3</v>
      </c>
      <c r="E10" s="120">
        <f>_xll.xlShmInterpRateFwd($E$3&amp;T(CalculationTrigger),C10,,5,C11)</f>
        <v>-2.6313167016841477E-3</v>
      </c>
      <c r="F10" s="121">
        <f>_xll.xlShmInterpRateFwd($F$3&amp;T(CalculationTrigger),C10,,5,C11)</f>
        <v>-2.6313167016841477E-3</v>
      </c>
      <c r="G10" s="148">
        <f>_xll.xlShmInterpDisc($G$3&amp;T(CalculationTrigger),C10)</f>
        <v>1.0000576745658512</v>
      </c>
      <c r="H10" s="149">
        <f>_xll.xlShmInterpDisc($H$3&amp;T(CalculationTrigger),C10)</f>
        <v>1.0000576745658509</v>
      </c>
      <c r="I10" s="150">
        <f>_xll.xlShmInterpDisc($I$3&amp;T(CalculationTrigger),C10)</f>
        <v>1.0000576745658512</v>
      </c>
      <c r="J10" s="157">
        <f t="shared" si="0"/>
        <v>-1.0130785099704552E-14</v>
      </c>
      <c r="K10" s="158">
        <f t="shared" si="1"/>
        <v>0</v>
      </c>
      <c r="L10" s="159">
        <f t="shared" si="2"/>
        <v>-1.0130785099704552E-14</v>
      </c>
    </row>
    <row r="11" spans="1:16" x14ac:dyDescent="0.2">
      <c r="B11" s="112" t="s">
        <v>156</v>
      </c>
      <c r="C11" s="113">
        <f>_xll.qlCalendarAdvance("TARGET",C10,B11,"mf")</f>
        <v>42837</v>
      </c>
      <c r="D11" s="120">
        <f>_xll.xlShmInterpRateFwd($D$3&amp;T(CalculationTrigger),C11,,5,C12)</f>
        <v>-2.6313167027377342E-3</v>
      </c>
      <c r="E11" s="120">
        <f>_xll.xlShmInterpRateFwd($E$3&amp;T(CalculationTrigger),C11,,5,C12)</f>
        <v>-2.6313167027377342E-3</v>
      </c>
      <c r="F11" s="121">
        <f>_xll.xlShmInterpRateFwd($F$3&amp;T(CalculationTrigger),C11,,5,C12)</f>
        <v>-2.6313167027377342E-3</v>
      </c>
      <c r="G11" s="148">
        <f>_xll.xlShmInterpDisc($G$3&amp;T(CalculationTrigger),C11)</f>
        <v>1.0000648841204602</v>
      </c>
      <c r="H11" s="149">
        <f>_xll.xlShmInterpDisc($H$3&amp;T(CalculationTrigger),C11)</f>
        <v>1.00006488412046</v>
      </c>
      <c r="I11" s="150">
        <f>_xll.xlShmInterpDisc($I$3&amp;T(CalculationTrigger),C11)</f>
        <v>1.0000648841204602</v>
      </c>
      <c r="J11" s="157">
        <f t="shared" si="0"/>
        <v>-9.0051423108484907E-15</v>
      </c>
      <c r="K11" s="158">
        <f t="shared" si="1"/>
        <v>0</v>
      </c>
      <c r="L11" s="159">
        <f t="shared" si="2"/>
        <v>-9.0051423108484907E-15</v>
      </c>
    </row>
    <row r="12" spans="1:16" x14ac:dyDescent="0.2">
      <c r="B12" s="112" t="s">
        <v>156</v>
      </c>
      <c r="C12" s="113">
        <f>_xll.qlCalendarAdvance("TARGET",C11,B12,"mf")</f>
        <v>42838</v>
      </c>
      <c r="D12" s="120">
        <f>_xll.xlShmInterpRateFwd($D$3&amp;T(CalculationTrigger),C12,,5,C13)</f>
        <v>-2.6312787650990058E-3</v>
      </c>
      <c r="E12" s="120">
        <f>_xll.xlShmInterpRateFwd($E$3&amp;T(CalculationTrigger),C12,,5,C13)</f>
        <v>-2.6312787650990058E-3</v>
      </c>
      <c r="F12" s="121">
        <f>_xll.xlShmInterpRateFwd($F$3&amp;T(CalculationTrigger),C12,,5,C13)</f>
        <v>-2.6312787650990058E-3</v>
      </c>
      <c r="G12" s="148">
        <f>_xll.xlShmInterpDisc($G$3&amp;T(CalculationTrigger),C12)</f>
        <v>1.0000720937270471</v>
      </c>
      <c r="H12" s="149">
        <f>_xll.xlShmInterpDisc($H$3&amp;T(CalculationTrigger),C12)</f>
        <v>1.0000720937270469</v>
      </c>
      <c r="I12" s="150">
        <f>_xll.xlShmInterpDisc($I$3&amp;T(CalculationTrigger),C12)</f>
        <v>1.0000720937270471</v>
      </c>
      <c r="J12" s="157">
        <f t="shared" si="0"/>
        <v>-8.1046280797636412E-15</v>
      </c>
      <c r="K12" s="158">
        <f t="shared" si="1"/>
        <v>0</v>
      </c>
      <c r="L12" s="159">
        <f t="shared" si="2"/>
        <v>-8.1046280797636412E-15</v>
      </c>
    </row>
    <row r="13" spans="1:16" x14ac:dyDescent="0.2">
      <c r="B13" s="112" t="s">
        <v>156</v>
      </c>
      <c r="C13" s="113">
        <f>_xll.qlCalendarAdvance("TARGET",C12,B13,"mf")</f>
        <v>42843</v>
      </c>
      <c r="D13" s="120">
        <f>_xll.xlShmInterpRateFwd($D$3&amp;T(CalculationTrigger),C13,,5,C14)</f>
        <v>-2.6313167032240045E-3</v>
      </c>
      <c r="E13" s="120">
        <f>_xll.xlShmInterpRateFwd($E$3&amp;T(CalculationTrigger),C13,,5,C14)</f>
        <v>-2.6313167032240045E-3</v>
      </c>
      <c r="F13" s="121">
        <f>_xll.xlShmInterpRateFwd($F$3&amp;T(CalculationTrigger),C13,,5,C14)</f>
        <v>-2.6313167032240045E-3</v>
      </c>
      <c r="G13" s="148">
        <f>_xll.xlShmInterpDisc($G$3&amp;T(CalculationTrigger),C13)</f>
        <v>1.0001081425396261</v>
      </c>
      <c r="H13" s="149">
        <f>_xll.xlShmInterpDisc($H$3&amp;T(CalculationTrigger),C13)</f>
        <v>1.0001081425396259</v>
      </c>
      <c r="I13" s="150">
        <f>_xll.xlShmInterpDisc($I$3&amp;T(CalculationTrigger),C13)</f>
        <v>1.0001081425396261</v>
      </c>
      <c r="J13" s="157">
        <f t="shared" si="0"/>
        <v>-5.4030853865090941E-15</v>
      </c>
      <c r="K13" s="158">
        <f t="shared" si="1"/>
        <v>0</v>
      </c>
      <c r="L13" s="159">
        <f t="shared" si="2"/>
        <v>-5.4030853865090941E-15</v>
      </c>
    </row>
    <row r="14" spans="1:16" x14ac:dyDescent="0.2">
      <c r="B14" s="112" t="s">
        <v>156</v>
      </c>
      <c r="C14" s="113">
        <f>_xll.qlCalendarAdvance("TARGET",C13,B14,"mf")</f>
        <v>42844</v>
      </c>
      <c r="D14" s="120">
        <f>_xll.xlShmInterpRateFwd($D$3&amp;T(CalculationTrigger),C14,,5,C15)</f>
        <v>-2.6313167014410123E-3</v>
      </c>
      <c r="E14" s="120">
        <f>_xll.xlShmInterpRateFwd($E$3&amp;T(CalculationTrigger),C14,,5,C15)</f>
        <v>-2.6313167014410123E-3</v>
      </c>
      <c r="F14" s="121">
        <f>_xll.xlShmInterpRateFwd($F$3&amp;T(CalculationTrigger),C14,,5,C15)</f>
        <v>-2.6313167014410123E-3</v>
      </c>
      <c r="G14" s="148">
        <f>_xll.xlShmInterpDisc($G$3&amp;T(CalculationTrigger),C14)</f>
        <v>1.0001153524580702</v>
      </c>
      <c r="H14" s="149">
        <f>_xll.xlShmInterpDisc($H$3&amp;T(CalculationTrigger),C14)</f>
        <v>1.0001153524580699</v>
      </c>
      <c r="I14" s="150">
        <f>_xll.xlShmInterpDisc($I$3&amp;T(CalculationTrigger),C14)</f>
        <v>1.0001153524580702</v>
      </c>
      <c r="J14" s="157">
        <f t="shared" si="0"/>
        <v>-5.0653925498522759E-15</v>
      </c>
      <c r="K14" s="158">
        <f t="shared" si="1"/>
        <v>0</v>
      </c>
      <c r="L14" s="159">
        <f t="shared" si="2"/>
        <v>-5.0653925498522759E-15</v>
      </c>
    </row>
    <row r="15" spans="1:16" x14ac:dyDescent="0.2">
      <c r="B15" s="112" t="s">
        <v>156</v>
      </c>
      <c r="C15" s="113">
        <f>_xll.qlCalendarAdvance("TARGET",C14,B15,"mf")</f>
        <v>42845</v>
      </c>
      <c r="D15" s="120">
        <f>_xll.xlShmInterpRateFwd($D$3&amp;T(CalculationTrigger),C15,,5,C16)</f>
        <v>-2.6313166989286141E-3</v>
      </c>
      <c r="E15" s="120">
        <f>_xll.xlShmInterpRateFwd($E$3&amp;T(CalculationTrigger),C15,,5,C16)</f>
        <v>-2.6313166988475687E-3</v>
      </c>
      <c r="F15" s="121">
        <f>_xll.xlShmInterpRateFwd($F$3&amp;T(CalculationTrigger),C15,,5,C16)</f>
        <v>-2.6313166989286141E-3</v>
      </c>
      <c r="G15" s="148">
        <f>_xll.xlShmInterpDisc($G$3&amp;T(CalculationTrigger),C15)</f>
        <v>1.0001225624284866</v>
      </c>
      <c r="H15" s="149">
        <f>_xll.xlShmInterpDisc($H$3&amp;T(CalculationTrigger),C15)</f>
        <v>1.0001225624284864</v>
      </c>
      <c r="I15" s="150">
        <f>_xll.xlShmInterpDisc($I$3&amp;T(CalculationTrigger),C15)</f>
        <v>1.0001225624284866</v>
      </c>
      <c r="J15" s="157">
        <f t="shared" si="0"/>
        <v>-4.7674282822139071E-15</v>
      </c>
      <c r="K15" s="158">
        <f t="shared" si="1"/>
        <v>0</v>
      </c>
      <c r="L15" s="159">
        <f t="shared" si="2"/>
        <v>-4.7674282822139071E-15</v>
      </c>
    </row>
    <row r="16" spans="1:16" x14ac:dyDescent="0.2">
      <c r="B16" s="112" t="s">
        <v>156</v>
      </c>
      <c r="C16" s="113">
        <f>_xll.qlCalendarAdvance("TARGET",C15,B16,"mf")</f>
        <v>42846</v>
      </c>
      <c r="D16" s="120">
        <f>_xll.xlShmInterpRateFwd($D$3&amp;T(CalculationTrigger),C16,,5,C17)</f>
        <v>-2.6312977266758587E-3</v>
      </c>
      <c r="E16" s="120">
        <f>_xll.xlShmInterpRateFwd($E$3&amp;T(CalculationTrigger),C16,,5,C17)</f>
        <v>-2.6312977266758587E-3</v>
      </c>
      <c r="F16" s="121">
        <f>_xll.xlShmInterpRateFwd($F$3&amp;T(CalculationTrigger),C16,,5,C17)</f>
        <v>-2.6312977266758587E-3</v>
      </c>
      <c r="G16" s="148">
        <f>_xll.xlShmInterpDisc($G$3&amp;T(CalculationTrigger),C16)</f>
        <v>1.000129772450874</v>
      </c>
      <c r="H16" s="149">
        <f>_xll.xlShmInterpDisc($H$3&amp;T(CalculationTrigger),C16)</f>
        <v>1.0001297724508735</v>
      </c>
      <c r="I16" s="150">
        <f>_xll.xlShmInterpDisc($I$3&amp;T(CalculationTrigger),C16)</f>
        <v>1.000129772450874</v>
      </c>
      <c r="J16" s="157">
        <f t="shared" si="0"/>
        <v>-9.0051423108484907E-15</v>
      </c>
      <c r="K16" s="158">
        <f t="shared" si="1"/>
        <v>0</v>
      </c>
      <c r="L16" s="159">
        <f t="shared" si="2"/>
        <v>-9.0051423108484907E-15</v>
      </c>
    </row>
    <row r="17" spans="2:12" x14ac:dyDescent="0.2">
      <c r="B17" s="112" t="s">
        <v>156</v>
      </c>
      <c r="C17" s="113">
        <f>_xll.qlCalendarAdvance("TARGET",C16,B17,"mf")</f>
        <v>42849</v>
      </c>
      <c r="D17" s="120">
        <f>_xll.xlShmInterpRateFwd($D$3&amp;T(CalculationTrigger),C17,,5,C18)</f>
        <v>-2.6313166968214407E-3</v>
      </c>
      <c r="E17" s="120">
        <f>_xll.xlShmInterpRateFwd($E$3&amp;T(CalculationTrigger),C17,,5,C18)</f>
        <v>-2.6313166968214407E-3</v>
      </c>
      <c r="F17" s="121">
        <f>_xll.xlShmInterpRateFwd($F$3&amp;T(CalculationTrigger),C17,,5,C18)</f>
        <v>-2.6313166968214407E-3</v>
      </c>
      <c r="G17" s="148">
        <f>_xll.xlShmInterpDisc($G$3&amp;T(CalculationTrigger),C17)</f>
        <v>1.0001514028298817</v>
      </c>
      <c r="H17" s="149">
        <f>_xll.xlShmInterpDisc($H$3&amp;T(CalculationTrigger),C17)</f>
        <v>1.0001514028298812</v>
      </c>
      <c r="I17" s="150">
        <f>_xll.xlShmInterpDisc($I$3&amp;T(CalculationTrigger),C17)</f>
        <v>1.0001514028298817</v>
      </c>
      <c r="J17" s="157">
        <f t="shared" si="0"/>
        <v>-7.7186934092987068E-15</v>
      </c>
      <c r="K17" s="158">
        <f t="shared" si="1"/>
        <v>0</v>
      </c>
      <c r="L17" s="159">
        <f t="shared" si="2"/>
        <v>-7.7186934092987068E-15</v>
      </c>
    </row>
    <row r="18" spans="2:12" x14ac:dyDescent="0.2">
      <c r="B18" s="112" t="s">
        <v>156</v>
      </c>
      <c r="C18" s="113">
        <f>_xll.qlCalendarAdvance("TARGET",C17,B18,"mf")</f>
        <v>42850</v>
      </c>
      <c r="D18" s="120">
        <f>_xll.xlShmInterpRateFwd($D$3&amp;T(CalculationTrigger),C18,,5,C19)</f>
        <v>-2.6313166994959298E-3</v>
      </c>
      <c r="E18" s="120">
        <f>_xll.xlShmInterpRateFwd($E$3&amp;T(CalculationTrigger),C18,,5,C19)</f>
        <v>-2.6313166994959298E-3</v>
      </c>
      <c r="F18" s="121">
        <f>_xll.xlShmInterpRateFwd($F$3&amp;T(CalculationTrigger),C18,,5,C19)</f>
        <v>-2.6313166994959298E-3</v>
      </c>
      <c r="G18" s="148">
        <f>_xll.xlShmInterpDisc($G$3&amp;T(CalculationTrigger),C18)</f>
        <v>1.0001586130601776</v>
      </c>
      <c r="H18" s="149">
        <f>_xll.xlShmInterpDisc($H$3&amp;T(CalculationTrigger),C18)</f>
        <v>1.0001586130601772</v>
      </c>
      <c r="I18" s="150">
        <f>_xll.xlShmInterpDisc($I$3&amp;T(CalculationTrigger),C18)</f>
        <v>1.0001586130601776</v>
      </c>
      <c r="J18" s="157">
        <f t="shared" si="0"/>
        <v>-7.3678437088760384E-15</v>
      </c>
      <c r="K18" s="158">
        <f t="shared" si="1"/>
        <v>0</v>
      </c>
      <c r="L18" s="159">
        <f t="shared" si="2"/>
        <v>-7.3678437088760384E-15</v>
      </c>
    </row>
    <row r="19" spans="2:12" x14ac:dyDescent="0.2">
      <c r="B19" s="112" t="s">
        <v>156</v>
      </c>
      <c r="C19" s="113">
        <f>_xll.qlCalendarAdvance("TARGET",C18,B19,"mf")</f>
        <v>42851</v>
      </c>
      <c r="D19" s="120">
        <f>_xll.xlShmInterpRateFwd($D$3&amp;T(CalculationTrigger),C19,,5,C20)</f>
        <v>-2.6313167037913207E-3</v>
      </c>
      <c r="E19" s="120">
        <f>_xll.xlShmInterpRateFwd($E$3&amp;T(CalculationTrigger),C19,,5,C20)</f>
        <v>-2.6313167037913207E-3</v>
      </c>
      <c r="F19" s="121">
        <f>_xll.xlShmInterpRateFwd($F$3&amp;T(CalculationTrigger),C19,,5,C20)</f>
        <v>-2.6313167037913207E-3</v>
      </c>
      <c r="G19" s="148">
        <f>_xll.xlShmInterpDisc($G$3&amp;T(CalculationTrigger),C19)</f>
        <v>1.0001658233424604</v>
      </c>
      <c r="H19" s="149">
        <f>_xll.xlShmInterpDisc($H$3&amp;T(CalculationTrigger),C19)</f>
        <v>1.00016582334246</v>
      </c>
      <c r="I19" s="150">
        <f>_xll.xlShmInterpDisc($I$3&amp;T(CalculationTrigger),C19)</f>
        <v>1.0001658233424604</v>
      </c>
      <c r="J19" s="157">
        <f t="shared" si="0"/>
        <v>-7.0475026780553401E-15</v>
      </c>
      <c r="K19" s="158">
        <f t="shared" si="1"/>
        <v>0</v>
      </c>
      <c r="L19" s="159">
        <f t="shared" si="2"/>
        <v>-7.0475026780553401E-15</v>
      </c>
    </row>
    <row r="20" spans="2:12" x14ac:dyDescent="0.2">
      <c r="B20" s="112" t="s">
        <v>156</v>
      </c>
      <c r="C20" s="113">
        <f>_xll.qlCalendarAdvance("TARGET",C19,B20,"mf")</f>
        <v>42852</v>
      </c>
      <c r="D20" s="120">
        <f>_xll.xlShmInterpRateFwd($D$3&amp;T(CalculationTrigger),C20,,5,C21)</f>
        <v>-2.6313167082488015E-3</v>
      </c>
      <c r="E20" s="120">
        <f>_xll.xlShmInterpRateFwd($E$3&amp;T(CalculationTrigger),C20,,5,C21)</f>
        <v>-2.6313167082488015E-3</v>
      </c>
      <c r="F20" s="121">
        <f>_xll.xlShmInterpRateFwd($F$3&amp;T(CalculationTrigger),C20,,5,C21)</f>
        <v>-2.6313167082488015E-3</v>
      </c>
      <c r="G20" s="148">
        <f>_xll.xlShmInterpDisc($G$3&amp;T(CalculationTrigger),C20)</f>
        <v>1.0001730336767349</v>
      </c>
      <c r="H20" s="149">
        <f>_xll.xlShmInterpDisc($H$3&amp;T(CalculationTrigger),C20)</f>
        <v>1.0001730336767345</v>
      </c>
      <c r="I20" s="150">
        <f>_xll.xlShmInterpDisc($I$3&amp;T(CalculationTrigger),C20)</f>
        <v>1.0001730336767349</v>
      </c>
      <c r="J20" s="157">
        <f t="shared" si="0"/>
        <v>-6.7538567331363676E-15</v>
      </c>
      <c r="K20" s="158">
        <f t="shared" si="1"/>
        <v>0</v>
      </c>
      <c r="L20" s="159">
        <f t="shared" si="2"/>
        <v>-6.7538567331363676E-15</v>
      </c>
    </row>
    <row r="21" spans="2:12" x14ac:dyDescent="0.2">
      <c r="B21" s="112" t="s">
        <v>156</v>
      </c>
      <c r="C21" s="113">
        <f>_xll.qlCalendarAdvance("TARGET",C20,B21,"mf")</f>
        <v>42853</v>
      </c>
      <c r="D21" s="120">
        <f>_xll.xlShmInterpRateFwd($D$3&amp;T(CalculationTrigger),C21,,5,C22)</f>
        <v>-2.6312882608504687E-3</v>
      </c>
      <c r="E21" s="120">
        <f>_xll.xlShmInterpRateFwd($E$3&amp;T(CalculationTrigger),C21,,5,C22)</f>
        <v>-2.631288260830208E-3</v>
      </c>
      <c r="F21" s="121">
        <f>_xll.xlShmInterpRateFwd($F$3&amp;T(CalculationTrigger),C21,,5,C22)</f>
        <v>-2.6312882608504687E-3</v>
      </c>
      <c r="G21" s="148">
        <f>_xll.xlShmInterpDisc($G$3&amp;T(CalculationTrigger),C21)</f>
        <v>1.0001802440630019</v>
      </c>
      <c r="H21" s="149">
        <f>_xll.xlShmInterpDisc($H$3&amp;T(CalculationTrigger),C21)</f>
        <v>1.0001802440630014</v>
      </c>
      <c r="I21" s="150">
        <f>_xll.xlShmInterpDisc($I$3&amp;T(CalculationTrigger),C21)</f>
        <v>1.0001802440630019</v>
      </c>
      <c r="J21" s="157">
        <f t="shared" si="0"/>
        <v>-6.4837024638109132E-15</v>
      </c>
      <c r="K21" s="158">
        <f t="shared" si="1"/>
        <v>0</v>
      </c>
      <c r="L21" s="159">
        <f t="shared" si="2"/>
        <v>-6.4837024638109132E-15</v>
      </c>
    </row>
    <row r="22" spans="2:12" x14ac:dyDescent="0.2">
      <c r="B22" s="112" t="s">
        <v>156</v>
      </c>
      <c r="C22" s="113">
        <f>_xll.qlCalendarAdvance("TARGET",C21,B22,"mf")</f>
        <v>42857</v>
      </c>
      <c r="D22" s="120">
        <f>_xll.xlShmInterpRateFwd($D$3&amp;T(CalculationTrigger),C22,,5,C23)</f>
        <v>-2.6313167152186815E-3</v>
      </c>
      <c r="E22" s="120">
        <f>_xll.xlShmInterpRateFwd($E$3&amp;T(CalculationTrigger),C22,,5,C23)</f>
        <v>-2.6313167152186815E-3</v>
      </c>
      <c r="F22" s="121">
        <f>_xll.xlShmInterpRateFwd($F$3&amp;T(CalculationTrigger),C22,,5,C23)</f>
        <v>-2.6313167152186815E-3</v>
      </c>
      <c r="G22" s="148">
        <f>_xll.xlShmInterpDisc($G$3&amp;T(CalculationTrigger),C22)</f>
        <v>1.0002090861279522</v>
      </c>
      <c r="H22" s="149">
        <f>_xll.xlShmInterpDisc($H$3&amp;T(CalculationTrigger),C22)</f>
        <v>1.0002090861279516</v>
      </c>
      <c r="I22" s="150">
        <f>_xll.xlShmInterpDisc($I$3&amp;T(CalculationTrigger),C22)</f>
        <v>1.0002090861279522</v>
      </c>
      <c r="J22" s="157">
        <f t="shared" si="0"/>
        <v>-8.3840980135485948E-15</v>
      </c>
      <c r="K22" s="158">
        <f t="shared" si="1"/>
        <v>0</v>
      </c>
      <c r="L22" s="159">
        <f t="shared" si="2"/>
        <v>-8.3840980135485948E-15</v>
      </c>
    </row>
    <row r="23" spans="2:12" x14ac:dyDescent="0.2">
      <c r="B23" s="112" t="s">
        <v>156</v>
      </c>
      <c r="C23" s="113">
        <f>_xll.qlCalendarAdvance("TARGET",C22,B23,"mf")</f>
        <v>42858</v>
      </c>
      <c r="D23" s="120">
        <f>_xll.xlShmInterpRateFwd($D$3&amp;T(CalculationTrigger),C23,,5,C24)</f>
        <v>-2.6313167122200124E-3</v>
      </c>
      <c r="E23" s="120">
        <f>_xll.xlShmInterpRateFwd($E$3&amp;T(CalculationTrigger),C23,,5,C24)</f>
        <v>-2.6313167122200124E-3</v>
      </c>
      <c r="F23" s="121">
        <f>_xll.xlShmInterpRateFwd($F$3&amp;T(CalculationTrigger),C23,,5,C24)</f>
        <v>-2.6313167122200124E-3</v>
      </c>
      <c r="G23" s="148">
        <f>_xll.xlShmInterpDisc($G$3&amp;T(CalculationTrigger),C23)</f>
        <v>1.0002162967741455</v>
      </c>
      <c r="H23" s="149">
        <f>_xll.xlShmInterpDisc($H$3&amp;T(CalculationTrigger),C23)</f>
        <v>1.0002162967741448</v>
      </c>
      <c r="I23" s="150">
        <f>_xll.xlShmInterpDisc($I$3&amp;T(CalculationTrigger),C23)</f>
        <v>1.0002162967741455</v>
      </c>
      <c r="J23" s="157">
        <f t="shared" si="0"/>
        <v>-8.1046280797636412E-15</v>
      </c>
      <c r="K23" s="158">
        <f t="shared" si="1"/>
        <v>0</v>
      </c>
      <c r="L23" s="159">
        <f t="shared" si="2"/>
        <v>-8.1046280797636412E-15</v>
      </c>
    </row>
    <row r="24" spans="2:12" x14ac:dyDescent="0.2">
      <c r="B24" s="112" t="s">
        <v>156</v>
      </c>
      <c r="C24" s="113">
        <f>_xll.qlCalendarAdvance("TARGET",C23,B24,"mf")</f>
        <v>42859</v>
      </c>
      <c r="D24" s="120">
        <f>_xll.xlShmInterpRateFwd($D$3&amp;T(CalculationTrigger),C24,,5,C25)</f>
        <v>-2.6313167074383504E-3</v>
      </c>
      <c r="E24" s="120">
        <f>_xll.xlShmInterpRateFwd($E$3&amp;T(CalculationTrigger),C24,,5,C25)</f>
        <v>-2.6313167074383504E-3</v>
      </c>
      <c r="F24" s="121">
        <f>_xll.xlShmInterpRateFwd($F$3&amp;T(CalculationTrigger),C24,,5,C25)</f>
        <v>-2.6313167074383504E-3</v>
      </c>
      <c r="G24" s="148">
        <f>_xll.xlShmInterpDisc($G$3&amp;T(CalculationTrigger),C24)</f>
        <v>1.0002235074723131</v>
      </c>
      <c r="H24" s="149">
        <f>_xll.xlShmInterpDisc($H$3&amp;T(CalculationTrigger),C24)</f>
        <v>1.0002235074723125</v>
      </c>
      <c r="I24" s="150">
        <f>_xll.xlShmInterpDisc($I$3&amp;T(CalculationTrigger),C24)</f>
        <v>1.0002235074723131</v>
      </c>
      <c r="J24" s="157">
        <f t="shared" si="0"/>
        <v>-7.8431884642873942E-15</v>
      </c>
      <c r="K24" s="158">
        <f t="shared" si="1"/>
        <v>0</v>
      </c>
      <c r="L24" s="159">
        <f t="shared" si="2"/>
        <v>-7.8431884642873942E-15</v>
      </c>
    </row>
    <row r="25" spans="2:12" x14ac:dyDescent="0.2">
      <c r="B25" s="112" t="s">
        <v>156</v>
      </c>
      <c r="C25" s="113">
        <f>_xll.qlCalendarAdvance("TARGET",C24,B25,"mf")</f>
        <v>42860</v>
      </c>
      <c r="D25" s="120">
        <f>_xll.xlShmInterpRateFwd($D$3&amp;T(CalculationTrigger),C25,,5,C26)</f>
        <v>-2.6261618632835927E-3</v>
      </c>
      <c r="E25" s="120">
        <f>_xll.xlShmInterpRateFwd($E$3&amp;T(CalculationTrigger),C25,,5,C26)</f>
        <v>-2.6261618632835927E-3</v>
      </c>
      <c r="F25" s="121">
        <f>_xll.xlShmInterpRateFwd($F$3&amp;T(CalculationTrigger),C25,,5,C26)</f>
        <v>-2.6261618632835927E-3</v>
      </c>
      <c r="G25" s="148">
        <f>_xll.xlShmInterpDisc($G$3&amp;T(CalculationTrigger),C25)</f>
        <v>1.0002307182224506</v>
      </c>
      <c r="H25" s="149">
        <f>_xll.xlShmInterpDisc($H$3&amp;T(CalculationTrigger),C25)</f>
        <v>1.0002307182224499</v>
      </c>
      <c r="I25" s="150">
        <f>_xll.xlShmInterpDisc($I$3&amp;T(CalculationTrigger),C25)</f>
        <v>1.0002307182224506</v>
      </c>
      <c r="J25" s="157">
        <f t="shared" si="0"/>
        <v>-7.5980888247784135E-15</v>
      </c>
      <c r="K25" s="158">
        <f t="shared" si="1"/>
        <v>0</v>
      </c>
      <c r="L25" s="159">
        <f t="shared" si="2"/>
        <v>-7.5980888247784135E-15</v>
      </c>
    </row>
    <row r="26" spans="2:12" x14ac:dyDescent="0.2">
      <c r="B26" s="112" t="s">
        <v>156</v>
      </c>
      <c r="C26" s="113">
        <f>_xll.qlCalendarAdvance("TARGET",C25,B26,"mf")</f>
        <v>42863</v>
      </c>
      <c r="D26" s="120">
        <f>_xll.xlShmInterpRateFwd($D$3&amp;T(CalculationTrigger),C26,,5,C27)</f>
        <v>-2.6190159180761851E-3</v>
      </c>
      <c r="E26" s="120">
        <f>_xll.xlShmInterpRateFwd($E$3&amp;T(CalculationTrigger),C26,,5,C27)</f>
        <v>-2.6190159180761851E-3</v>
      </c>
      <c r="F26" s="121">
        <f>_xll.xlShmInterpRateFwd($F$3&amp;T(CalculationTrigger),C26,,5,C27)</f>
        <v>-2.6190159180761851E-3</v>
      </c>
      <c r="G26" s="148">
        <f>_xll.xlShmInterpDisc($G$3&amp;T(CalculationTrigger),C26)</f>
        <v>1.0002523085605306</v>
      </c>
      <c r="H26" s="149">
        <f>_xll.xlShmInterpDisc($H$3&amp;T(CalculationTrigger),C26)</f>
        <v>1.0002523085605299</v>
      </c>
      <c r="I26" s="150">
        <f>_xll.xlShmInterpDisc($I$3&amp;T(CalculationTrigger),C26)</f>
        <v>1.0002523085605306</v>
      </c>
      <c r="J26" s="157">
        <f t="shared" si="0"/>
        <v>-6.9468240683688348E-15</v>
      </c>
      <c r="K26" s="158">
        <f t="shared" si="1"/>
        <v>0</v>
      </c>
      <c r="L26" s="159">
        <f t="shared" si="2"/>
        <v>-6.9468240683688348E-15</v>
      </c>
    </row>
    <row r="27" spans="2:12" x14ac:dyDescent="0.2">
      <c r="B27" s="112" t="s">
        <v>156</v>
      </c>
      <c r="C27" s="113">
        <f>_xll.qlCalendarAdvance("TARGET",C26,B27,"mf")</f>
        <v>42864</v>
      </c>
      <c r="D27" s="120">
        <f>_xll.xlShmInterpRateFwd($D$3&amp;T(CalculationTrigger),C27,,5,C28)</f>
        <v>-2.6152758530509261E-3</v>
      </c>
      <c r="E27" s="120">
        <f>_xll.xlShmInterpRateFwd($E$3&amp;T(CalculationTrigger),C27,,5,C28)</f>
        <v>-2.6152758530509261E-3</v>
      </c>
      <c r="F27" s="121">
        <f>_xll.xlShmInterpRateFwd($F$3&amp;T(CalculationTrigger),C27,,5,C28)</f>
        <v>-2.6152758530509261E-3</v>
      </c>
      <c r="G27" s="148">
        <f>_xll.xlShmInterpDisc($G$3&amp;T(CalculationTrigger),C27)</f>
        <v>1.0002594858085183</v>
      </c>
      <c r="H27" s="149">
        <f>_xll.xlShmInterpDisc($H$3&amp;T(CalculationTrigger),C27)</f>
        <v>1.0002594858085176</v>
      </c>
      <c r="I27" s="150">
        <f>_xll.xlShmInterpDisc($I$3&amp;T(CalculationTrigger),C27)</f>
        <v>1.0002594858085183</v>
      </c>
      <c r="J27" s="157">
        <f t="shared" si="0"/>
        <v>-6.7538567331363676E-15</v>
      </c>
      <c r="K27" s="158">
        <f t="shared" si="1"/>
        <v>0</v>
      </c>
      <c r="L27" s="159">
        <f t="shared" si="2"/>
        <v>-6.7538567331363676E-15</v>
      </c>
    </row>
    <row r="28" spans="2:12" x14ac:dyDescent="0.2">
      <c r="B28" s="112" t="s">
        <v>156</v>
      </c>
      <c r="C28" s="113">
        <f>_xll.qlCalendarAdvance("TARGET",C27,B28,"mf")</f>
        <v>42865</v>
      </c>
      <c r="D28" s="120">
        <f>_xll.xlShmInterpRateFwd($D$3&amp;T(CalculationTrigger),C28,,5,C29)</f>
        <v>-2.6114703080297283E-3</v>
      </c>
      <c r="E28" s="120">
        <f>_xll.xlShmInterpRateFwd($E$3&amp;T(CalculationTrigger),C28,,5,C29)</f>
        <v>-2.6114703080297283E-3</v>
      </c>
      <c r="F28" s="121">
        <f>_xll.xlShmInterpRateFwd($F$3&amp;T(CalculationTrigger),C28,,5,C29)</f>
        <v>-2.6114703080297283E-3</v>
      </c>
      <c r="G28" s="148">
        <f>_xll.xlShmInterpDisc($G$3&amp;T(CalculationTrigger),C28)</f>
        <v>1.0002666528584465</v>
      </c>
      <c r="H28" s="149">
        <f>_xll.xlShmInterpDisc($H$3&amp;T(CalculationTrigger),C28)</f>
        <v>1.0002666528584458</v>
      </c>
      <c r="I28" s="150">
        <f>_xll.xlShmInterpDisc($I$3&amp;T(CalculationTrigger),C28)</f>
        <v>1.0002666528584465</v>
      </c>
      <c r="J28" s="157">
        <f t="shared" si="0"/>
        <v>-6.5713200646732227E-15</v>
      </c>
      <c r="K28" s="158">
        <f t="shared" si="1"/>
        <v>0</v>
      </c>
      <c r="L28" s="159">
        <f t="shared" si="2"/>
        <v>-6.5713200646732227E-15</v>
      </c>
    </row>
    <row r="29" spans="2:12" x14ac:dyDescent="0.2">
      <c r="B29" s="112" t="s">
        <v>156</v>
      </c>
      <c r="C29" s="113">
        <f>_xll.qlCalendarAdvance("TARGET",C28,B29,"mf")</f>
        <v>42866</v>
      </c>
      <c r="D29" s="120">
        <f>_xll.xlShmInterpRateFwd($D$3&amp;T(CalculationTrigger),C29,,5,C30)</f>
        <v>-2.6076186872370198E-3</v>
      </c>
      <c r="E29" s="120">
        <f>_xll.xlShmInterpRateFwd($E$3&amp;T(CalculationTrigger),C29,,5,C30)</f>
        <v>-2.6076186872370198E-3</v>
      </c>
      <c r="F29" s="121">
        <f>_xll.xlShmInterpRateFwd($F$3&amp;T(CalculationTrigger),C29,,5,C30)</f>
        <v>-2.6076186872370198E-3</v>
      </c>
      <c r="G29" s="148">
        <f>_xll.xlShmInterpDisc($G$3&amp;T(CalculationTrigger),C29)</f>
        <v>1.0002738095306478</v>
      </c>
      <c r="H29" s="149">
        <f>_xll.xlShmInterpDisc($H$3&amp;T(CalculationTrigger),C29)</f>
        <v>1.0002738095306472</v>
      </c>
      <c r="I29" s="150">
        <f>_xll.xlShmInterpDisc($I$3&amp;T(CalculationTrigger),C29)</f>
        <v>1.0002738095306478</v>
      </c>
      <c r="J29" s="157">
        <f t="shared" si="0"/>
        <v>-6.3983905892870852E-15</v>
      </c>
      <c r="K29" s="158">
        <f t="shared" si="1"/>
        <v>0</v>
      </c>
      <c r="L29" s="159">
        <f t="shared" si="2"/>
        <v>-6.3983905892870852E-15</v>
      </c>
    </row>
    <row r="30" spans="2:12" x14ac:dyDescent="0.2">
      <c r="B30" s="112" t="s">
        <v>156</v>
      </c>
      <c r="C30" s="113">
        <f>_xll.qlCalendarAdvance("TARGET",C29,B30,"mf")</f>
        <v>42867</v>
      </c>
      <c r="D30" s="120">
        <f>_xll.xlShmInterpRateFwd($D$3&amp;T(CalculationTrigger),C30,,5,C31)</f>
        <v>-2.5998403642645421E-3</v>
      </c>
      <c r="E30" s="120">
        <f>_xll.xlShmInterpRateFwd($E$3&amp;T(CalculationTrigger),C30,,5,C31)</f>
        <v>-2.5998403642375277E-3</v>
      </c>
      <c r="F30" s="121">
        <f>_xll.xlShmInterpRateFwd($F$3&amp;T(CalculationTrigger),C30,,5,C31)</f>
        <v>-2.5998403642645421E-3</v>
      </c>
      <c r="G30" s="148">
        <f>_xll.xlShmInterpDisc($G$3&amp;T(CalculationTrigger),C30)</f>
        <v>1.0002809556986274</v>
      </c>
      <c r="H30" s="149">
        <f>_xll.xlShmInterpDisc($H$3&amp;T(CalculationTrigger),C30)</f>
        <v>1.0002809556986267</v>
      </c>
      <c r="I30" s="150">
        <f>_xll.xlShmInterpDisc($I$3&amp;T(CalculationTrigger),C30)</f>
        <v>1.0002809556986274</v>
      </c>
      <c r="J30" s="157">
        <f t="shared" si="0"/>
        <v>-6.2343292921258774E-15</v>
      </c>
      <c r="K30" s="158">
        <f t="shared" si="1"/>
        <v>0</v>
      </c>
      <c r="L30" s="159">
        <f t="shared" si="2"/>
        <v>-6.2343292921258774E-15</v>
      </c>
    </row>
    <row r="31" spans="2:12" x14ac:dyDescent="0.2">
      <c r="B31" s="112" t="s">
        <v>156</v>
      </c>
      <c r="C31" s="113">
        <f>_xll.qlCalendarAdvance("TARGET",C30,B31,"mf")</f>
        <v>42870</v>
      </c>
      <c r="D31" s="120">
        <f>_xll.xlShmInterpRateFwd($D$3&amp;T(CalculationTrigger),C31,,5,C32)</f>
        <v>-2.59213953746066E-3</v>
      </c>
      <c r="E31" s="120">
        <f>_xll.xlShmInterpRateFwd($E$3&amp;T(CalculationTrigger),C31,,5,C32)</f>
        <v>-2.59213953746066E-3</v>
      </c>
      <c r="F31" s="121">
        <f>_xll.xlShmInterpRateFwd($F$3&amp;T(CalculationTrigger),C31,,5,C32)</f>
        <v>-2.59213953746066E-3</v>
      </c>
      <c r="G31" s="148">
        <f>_xll.xlShmInterpDisc($G$3&amp;T(CalculationTrigger),C31)</f>
        <v>1.0003023307099357</v>
      </c>
      <c r="H31" s="149">
        <f>_xll.xlShmInterpDisc($H$3&amp;T(CalculationTrigger),C31)</f>
        <v>1.0003023307099348</v>
      </c>
      <c r="I31" s="150">
        <f>_xll.xlShmInterpDisc($I$3&amp;T(CalculationTrigger),C31)</f>
        <v>1.0003023307099357</v>
      </c>
      <c r="J31" s="157">
        <f t="shared" si="0"/>
        <v>-7.7186934092987036E-15</v>
      </c>
      <c r="K31" s="158">
        <f t="shared" si="1"/>
        <v>0</v>
      </c>
      <c r="L31" s="159">
        <f t="shared" si="2"/>
        <v>-7.7186934092987036E-15</v>
      </c>
    </row>
    <row r="32" spans="2:12" x14ac:dyDescent="0.2">
      <c r="B32" s="112" t="s">
        <v>156</v>
      </c>
      <c r="C32" s="113">
        <f>_xll.qlCalendarAdvance("TARGET",C31,B32,"mf")</f>
        <v>42871</v>
      </c>
      <c r="D32" s="120">
        <f>_xll.xlShmInterpRateFwd($D$3&amp;T(CalculationTrigger),C32,,5,C33)</f>
        <v>-2.588348605690917E-3</v>
      </c>
      <c r="E32" s="120">
        <f>_xll.xlShmInterpRateFwd($E$3&amp;T(CalculationTrigger),C32,,5,C33)</f>
        <v>-2.588348605690917E-3</v>
      </c>
      <c r="F32" s="121">
        <f>_xll.xlShmInterpRateFwd($F$3&amp;T(CalculationTrigger),C32,,5,C33)</f>
        <v>-2.588348605690917E-3</v>
      </c>
      <c r="G32" s="148">
        <f>_xll.xlShmInterpDisc($G$3&amp;T(CalculationTrigger),C32)</f>
        <v>1.0003094346596213</v>
      </c>
      <c r="H32" s="149">
        <f>_xll.xlShmInterpDisc($H$3&amp;T(CalculationTrigger),C32)</f>
        <v>1.0003094346596204</v>
      </c>
      <c r="I32" s="150">
        <f>_xll.xlShmInterpDisc($I$3&amp;T(CalculationTrigger),C32)</f>
        <v>1.0003094346596213</v>
      </c>
      <c r="J32" s="157">
        <f t="shared" si="0"/>
        <v>-7.5391889114080358E-15</v>
      </c>
      <c r="K32" s="158">
        <f t="shared" si="1"/>
        <v>0</v>
      </c>
      <c r="L32" s="159">
        <f t="shared" si="2"/>
        <v>-7.5391889114080358E-15</v>
      </c>
    </row>
    <row r="33" spans="2:12" x14ac:dyDescent="0.2">
      <c r="B33" s="112" t="s">
        <v>156</v>
      </c>
      <c r="C33" s="113">
        <f>_xll.qlCalendarAdvance("TARGET",C32,B33,"mf")</f>
        <v>42872</v>
      </c>
      <c r="D33" s="120">
        <f>_xll.xlShmInterpRateFwd($D$3&amp;T(CalculationTrigger),C33,,5,C34)</f>
        <v>-2.5846280249890935E-3</v>
      </c>
      <c r="E33" s="120">
        <f>_xll.xlShmInterpRateFwd($E$3&amp;T(CalculationTrigger),C33,,5,C34)</f>
        <v>-2.5846280249890935E-3</v>
      </c>
      <c r="F33" s="121">
        <f>_xll.xlShmInterpRateFwd($F$3&amp;T(CalculationTrigger),C33,,5,C34)</f>
        <v>-2.5846280249890935E-3</v>
      </c>
      <c r="G33" s="148">
        <f>_xll.xlShmInterpDisc($G$3&amp;T(CalculationTrigger),C33)</f>
        <v>1.0003165282702822</v>
      </c>
      <c r="H33" s="149">
        <f>_xll.xlShmInterpDisc($H$3&amp;T(CalculationTrigger),C33)</f>
        <v>1.0003165282702813</v>
      </c>
      <c r="I33" s="150">
        <f>_xll.xlShmInterpDisc($I$3&amp;T(CalculationTrigger),C33)</f>
        <v>1.0003165282702822</v>
      </c>
      <c r="J33" s="157">
        <f t="shared" si="0"/>
        <v>-7.3678437088760353E-15</v>
      </c>
      <c r="K33" s="158">
        <f t="shared" si="1"/>
        <v>0</v>
      </c>
      <c r="L33" s="159">
        <f t="shared" si="2"/>
        <v>-7.3678437088760353E-15</v>
      </c>
    </row>
    <row r="34" spans="2:12" x14ac:dyDescent="0.2">
      <c r="B34" s="112" t="s">
        <v>156</v>
      </c>
      <c r="C34" s="113">
        <f>_xll.qlCalendarAdvance("TARGET",C33,B34,"mf")</f>
        <v>42873</v>
      </c>
      <c r="D34" s="120">
        <f>_xll.xlShmInterpRateFwd($D$3&amp;T(CalculationTrigger),C34,,5,C35)</f>
        <v>-2.5809972001581629E-3</v>
      </c>
      <c r="E34" s="120">
        <f>_xll.xlShmInterpRateFwd($E$3&amp;T(CalculationTrigger),C34,,5,C35)</f>
        <v>-2.5809972001581629E-3</v>
      </c>
      <c r="F34" s="121">
        <f>_xll.xlShmInterpRateFwd($F$3&amp;T(CalculationTrigger),C34,,5,C35)</f>
        <v>-2.5809972001581629E-3</v>
      </c>
      <c r="G34" s="148">
        <f>_xll.xlShmInterpDisc($G$3&amp;T(CalculationTrigger),C34)</f>
        <v>1.000323611734504</v>
      </c>
      <c r="H34" s="149">
        <f>_xll.xlShmInterpDisc($H$3&amp;T(CalculationTrigger),C34)</f>
        <v>1.0003236117345031</v>
      </c>
      <c r="I34" s="150">
        <f>_xll.xlShmInterpDisc($I$3&amp;T(CalculationTrigger),C34)</f>
        <v>1.000323611734504</v>
      </c>
      <c r="J34" s="157">
        <f t="shared" si="0"/>
        <v>-7.20411384867879E-15</v>
      </c>
      <c r="K34" s="158">
        <f t="shared" si="1"/>
        <v>0</v>
      </c>
      <c r="L34" s="159">
        <f t="shared" si="2"/>
        <v>-7.20411384867879E-15</v>
      </c>
    </row>
    <row r="35" spans="2:12" x14ac:dyDescent="0.2">
      <c r="B35" s="112" t="s">
        <v>156</v>
      </c>
      <c r="C35" s="113">
        <f>_xll.qlCalendarAdvance("TARGET",C34,B35,"mf")</f>
        <v>42874</v>
      </c>
      <c r="D35" s="120">
        <f>_xll.xlShmInterpRateFwd($D$3&amp;T(CalculationTrigger),C35,,5,C36)</f>
        <v>-2.5741136045728786E-3</v>
      </c>
      <c r="E35" s="120">
        <f>_xll.xlShmInterpRateFwd($E$3&amp;T(CalculationTrigger),C35,,5,C36)</f>
        <v>-2.5741136045728786E-3</v>
      </c>
      <c r="F35" s="121">
        <f>_xll.xlShmInterpRateFwd($F$3&amp;T(CalculationTrigger),C35,,5,C36)</f>
        <v>-2.5741136045728786E-3</v>
      </c>
      <c r="G35" s="148">
        <f>_xll.xlShmInterpDisc($G$3&amp;T(CalculationTrigger),C35)</f>
        <v>1.0003306852980602</v>
      </c>
      <c r="H35" s="149">
        <f>_xll.xlShmInterpDisc($H$3&amp;T(CalculationTrigger),C35)</f>
        <v>1.0003306852980594</v>
      </c>
      <c r="I35" s="150">
        <f>_xll.xlShmInterpDisc($I$3&amp;T(CalculationTrigger),C35)</f>
        <v>1.0003306852980602</v>
      </c>
      <c r="J35" s="157">
        <f t="shared" si="0"/>
        <v>-7.0475026780553385E-15</v>
      </c>
      <c r="K35" s="158">
        <f t="shared" si="1"/>
        <v>0</v>
      </c>
      <c r="L35" s="159">
        <f t="shared" si="2"/>
        <v>-7.0475026780553385E-15</v>
      </c>
    </row>
    <row r="36" spans="2:12" x14ac:dyDescent="0.2">
      <c r="B36" s="112" t="s">
        <v>156</v>
      </c>
      <c r="C36" s="113">
        <f>_xll.qlCalendarAdvance("TARGET",C35,B36,"mf")</f>
        <v>42877</v>
      </c>
      <c r="D36" s="120">
        <f>_xll.xlShmInterpRateFwd($D$3&amp;T(CalculationTrigger),C36,,5,C37)</f>
        <v>-2.5677595469786462E-3</v>
      </c>
      <c r="E36" s="120">
        <f>_xll.xlShmInterpRateFwd($E$3&amp;T(CalculationTrigger),C36,,5,C37)</f>
        <v>-2.5677595469786462E-3</v>
      </c>
      <c r="F36" s="121">
        <f>_xll.xlShmInterpRateFwd($F$3&amp;T(CalculationTrigger),C36,,5,C37)</f>
        <v>-2.5677595469786462E-3</v>
      </c>
      <c r="G36" s="148">
        <f>_xll.xlShmInterpDisc($G$3&amp;T(CalculationTrigger),C36)</f>
        <v>1.0003518498403017</v>
      </c>
      <c r="H36" s="149">
        <f>_xll.xlShmInterpDisc($H$3&amp;T(CalculationTrigger),C36)</f>
        <v>1.0003518498403008</v>
      </c>
      <c r="I36" s="150">
        <f>_xll.xlShmInterpDisc($I$3&amp;T(CalculationTrigger),C36)</f>
        <v>1.0003518498403017</v>
      </c>
      <c r="J36" s="157">
        <f t="shared" si="0"/>
        <v>-6.6160229222560318E-15</v>
      </c>
      <c r="K36" s="158">
        <f t="shared" si="1"/>
        <v>0</v>
      </c>
      <c r="L36" s="159">
        <f t="shared" si="2"/>
        <v>-6.6160229222560318E-15</v>
      </c>
    </row>
    <row r="37" spans="2:12" x14ac:dyDescent="0.2">
      <c r="B37" s="112" t="s">
        <v>156</v>
      </c>
      <c r="C37" s="113">
        <f>_xll.qlCalendarAdvance("TARGET",C36,B37,"mf")</f>
        <v>42878</v>
      </c>
      <c r="D37" s="120">
        <f>_xll.xlShmInterpRateFwd($D$3&amp;T(CalculationTrigger),C37,,5,C38)</f>
        <v>-2.5648685676763583E-3</v>
      </c>
      <c r="E37" s="120">
        <f>_xll.xlShmInterpRateFwd($E$3&amp;T(CalculationTrigger),C37,,5,C38)</f>
        <v>-2.5648685676763583E-3</v>
      </c>
      <c r="F37" s="121">
        <f>_xll.xlShmInterpRateFwd($F$3&amp;T(CalculationTrigger),C37,,5,C38)</f>
        <v>-2.5648685676763583E-3</v>
      </c>
      <c r="G37" s="148">
        <f>_xll.xlShmInterpDisc($G$3&amp;T(CalculationTrigger),C37)</f>
        <v>1.0003588873227218</v>
      </c>
      <c r="H37" s="149">
        <f>_xll.xlShmInterpDisc($H$3&amp;T(CalculationTrigger),C37)</f>
        <v>1.0003588873227209</v>
      </c>
      <c r="I37" s="150">
        <f>_xll.xlShmInterpDisc($I$3&amp;T(CalculationTrigger),C37)</f>
        <v>1.0003588873227218</v>
      </c>
      <c r="J37" s="157">
        <f t="shared" si="0"/>
        <v>-6.4837024638109109E-15</v>
      </c>
      <c r="K37" s="158">
        <f t="shared" si="1"/>
        <v>0</v>
      </c>
      <c r="L37" s="159">
        <f t="shared" si="2"/>
        <v>-6.4837024638109109E-15</v>
      </c>
    </row>
    <row r="38" spans="2:12" x14ac:dyDescent="0.2">
      <c r="B38" s="112" t="s">
        <v>156</v>
      </c>
      <c r="C38" s="113">
        <f>_xll.qlCalendarAdvance("TARGET",C37,B38,"mf")</f>
        <v>42879</v>
      </c>
      <c r="D38" s="120">
        <f>_xll.xlShmInterpRateFwd($D$3&amp;T(CalculationTrigger),C38,,5,C39)</f>
        <v>-2.5621837709812103E-3</v>
      </c>
      <c r="E38" s="120">
        <f>_xll.xlShmInterpRateFwd($E$3&amp;T(CalculationTrigger),C38,,5,C39)</f>
        <v>-2.5621837709812103E-3</v>
      </c>
      <c r="F38" s="121">
        <f>_xll.xlShmInterpRateFwd($F$3&amp;T(CalculationTrigger),C38,,5,C39)</f>
        <v>-2.5621837709812103E-3</v>
      </c>
      <c r="G38" s="148">
        <f>_xll.xlShmInterpDisc($G$3&amp;T(CalculationTrigger),C38)</f>
        <v>1.0003659169312054</v>
      </c>
      <c r="H38" s="149">
        <f>_xll.xlShmInterpDisc($H$3&amp;T(CalculationTrigger),C38)</f>
        <v>1.0003659169312045</v>
      </c>
      <c r="I38" s="150">
        <f>_xll.xlShmInterpDisc($I$3&amp;T(CalculationTrigger),C38)</f>
        <v>1.0003659169312054</v>
      </c>
      <c r="J38" s="157">
        <f t="shared" si="0"/>
        <v>-6.3565710429518738E-15</v>
      </c>
      <c r="K38" s="158">
        <f t="shared" si="1"/>
        <v>0</v>
      </c>
      <c r="L38" s="159">
        <f t="shared" si="2"/>
        <v>-6.3565710429518738E-15</v>
      </c>
    </row>
    <row r="39" spans="2:12" x14ac:dyDescent="0.2">
      <c r="B39" s="112" t="s">
        <v>156</v>
      </c>
      <c r="C39" s="113">
        <f>_xll.qlCalendarAdvance("TARGET",C38,B39,"mf")</f>
        <v>42880</v>
      </c>
      <c r="D39" s="120">
        <f>_xll.xlShmInterpRateFwd($D$3&amp;T(CalculationTrigger),C39,,5,C40)</f>
        <v>-2.5597245612980109E-3</v>
      </c>
      <c r="E39" s="120">
        <f>_xll.xlShmInterpRateFwd($E$3&amp;T(CalculationTrigger),C39,,5,C40)</f>
        <v>-2.5597245612169655E-3</v>
      </c>
      <c r="F39" s="121">
        <f>_xll.xlShmInterpRateFwd($F$3&amp;T(CalculationTrigger),C39,,5,C40)</f>
        <v>-2.5597245612980109E-3</v>
      </c>
      <c r="G39" s="148">
        <f>_xll.xlShmInterpDisc($G$3&amp;T(CalculationTrigger),C39)</f>
        <v>1.0003729392306844</v>
      </c>
      <c r="H39" s="149">
        <f>_xll.xlShmInterpDisc($H$3&amp;T(CalculationTrigger),C39)</f>
        <v>1.0003729392306835</v>
      </c>
      <c r="I39" s="150">
        <f>_xll.xlShmInterpDisc($I$3&amp;T(CalculationTrigger),C39)</f>
        <v>1.0003729392306844</v>
      </c>
      <c r="J39" s="157">
        <f t="shared" si="0"/>
        <v>-6.2343292921258758E-15</v>
      </c>
      <c r="K39" s="158">
        <f t="shared" si="1"/>
        <v>0</v>
      </c>
      <c r="L39" s="159">
        <f t="shared" si="2"/>
        <v>-6.2343292921258758E-15</v>
      </c>
    </row>
    <row r="40" spans="2:12" x14ac:dyDescent="0.2">
      <c r="B40" s="112" t="s">
        <v>156</v>
      </c>
      <c r="C40" s="113">
        <f>_xll.qlCalendarAdvance("TARGET",C39,B40,"mf")</f>
        <v>42881</v>
      </c>
      <c r="D40" s="120">
        <f>_xll.xlShmInterpRateFwd($D$3&amp;T(CalculationTrigger),C40,,5,C41)</f>
        <v>-2.5556372269026737E-3</v>
      </c>
      <c r="E40" s="120">
        <f>_xll.xlShmInterpRateFwd($E$3&amp;T(CalculationTrigger),C40,,5,C41)</f>
        <v>-2.5556372269026737E-3</v>
      </c>
      <c r="F40" s="121">
        <f>_xll.xlShmInterpRateFwd($F$3&amp;T(CalculationTrigger),C40,,5,C41)</f>
        <v>-2.5556372269026737E-3</v>
      </c>
      <c r="G40" s="148">
        <f>_xll.xlShmInterpDisc($G$3&amp;T(CalculationTrigger),C40)</f>
        <v>1.00037995483929</v>
      </c>
      <c r="H40" s="149">
        <f>_xll.xlShmInterpDisc($H$3&amp;T(CalculationTrigger),C40)</f>
        <v>1.0003799548392889</v>
      </c>
      <c r="I40" s="150">
        <f>_xll.xlShmInterpDisc($I$3&amp;T(CalculationTrigger),C40)</f>
        <v>1.00037995483929</v>
      </c>
      <c r="J40" s="157">
        <f t="shared" si="0"/>
        <v>-7.6458755469468294E-15</v>
      </c>
      <c r="K40" s="158">
        <f t="shared" si="1"/>
        <v>0</v>
      </c>
      <c r="L40" s="159">
        <f t="shared" si="2"/>
        <v>-7.6458755469468294E-15</v>
      </c>
    </row>
    <row r="41" spans="2:12" x14ac:dyDescent="0.2">
      <c r="B41" s="112" t="s">
        <v>156</v>
      </c>
      <c r="C41" s="113">
        <f>_xll.qlCalendarAdvance("TARGET",C40,B41,"mf")</f>
        <v>42884</v>
      </c>
      <c r="D41" s="120">
        <f>_xll.xlShmInterpRateFwd($D$3&amp;T(CalculationTrigger),C41,,5,C42)</f>
        <v>-2.5525316824052545E-3</v>
      </c>
      <c r="E41" s="120">
        <f>_xll.xlShmInterpRateFwd($E$3&amp;T(CalculationTrigger),C41,,5,C42)</f>
        <v>-2.5525316824052545E-3</v>
      </c>
      <c r="F41" s="121">
        <f>_xll.xlShmInterpRateFwd($F$3&amp;T(CalculationTrigger),C41,,5,C42)</f>
        <v>-2.5525316824052545E-3</v>
      </c>
      <c r="G41" s="148">
        <f>_xll.xlShmInterpDisc($G$3&amp;T(CalculationTrigger),C41)</f>
        <v>1.0004009684992099</v>
      </c>
      <c r="H41" s="149">
        <f>_xll.xlShmInterpDisc($H$3&amp;T(CalculationTrigger),C41)</f>
        <v>1.0004009684992088</v>
      </c>
      <c r="I41" s="150">
        <f>_xll.xlShmInterpDisc($I$3&amp;T(CalculationTrigger),C41)</f>
        <v>1.0004009684992099</v>
      </c>
      <c r="J41" s="157">
        <f t="shared" si="0"/>
        <v>-7.2362750712175352E-15</v>
      </c>
      <c r="K41" s="158">
        <f t="shared" si="1"/>
        <v>0</v>
      </c>
      <c r="L41" s="159">
        <f t="shared" si="2"/>
        <v>-7.2362750712175352E-15</v>
      </c>
    </row>
    <row r="42" spans="2:12" x14ac:dyDescent="0.2">
      <c r="B42" s="112" t="s">
        <v>156</v>
      </c>
      <c r="C42" s="113">
        <f>_xll.qlCalendarAdvance("TARGET",C41,B42,"mf")</f>
        <v>42885</v>
      </c>
      <c r="D42" s="120">
        <f>_xll.xlShmInterpRateFwd($D$3&amp;T(CalculationTrigger),C42,,5,C43)</f>
        <v>-2.5514914751503565E-3</v>
      </c>
      <c r="E42" s="120">
        <f>_xll.xlShmInterpRateFwd($E$3&amp;T(CalculationTrigger),C42,,5,C43)</f>
        <v>-2.5514914751503565E-3</v>
      </c>
      <c r="F42" s="121">
        <f>_xll.xlShmInterpRateFwd($F$3&amp;T(CalculationTrigger),C42,,5,C43)</f>
        <v>-2.5514914751503565E-3</v>
      </c>
      <c r="G42" s="148">
        <f>_xll.xlShmInterpDisc($G$3&amp;T(CalculationTrigger),C42)</f>
        <v>1.0004079645896893</v>
      </c>
      <c r="H42" s="149">
        <f>_xll.xlShmInterpDisc($H$3&amp;T(CalculationTrigger),C42)</f>
        <v>1.0004079645896882</v>
      </c>
      <c r="I42" s="150">
        <f>_xll.xlShmInterpDisc($I$3&amp;T(CalculationTrigger),C42)</f>
        <v>1.0004079645896893</v>
      </c>
      <c r="J42" s="157">
        <f t="shared" si="0"/>
        <v>-7.1093228769856485E-15</v>
      </c>
      <c r="K42" s="158">
        <f t="shared" si="1"/>
        <v>0</v>
      </c>
      <c r="L42" s="159">
        <f t="shared" si="2"/>
        <v>-7.1093228769856485E-15</v>
      </c>
    </row>
    <row r="43" spans="2:12" x14ac:dyDescent="0.2">
      <c r="B43" s="112" t="s">
        <v>156</v>
      </c>
      <c r="C43" s="113">
        <f>_xll.qlCalendarAdvance("TARGET",C42,B43,"mf")</f>
        <v>42886</v>
      </c>
      <c r="D43" s="120">
        <f>_xll.xlShmInterpRateFwd($D$3&amp;T(CalculationTrigger),C43,,5,C44)</f>
        <v>-2.5507932817373535E-3</v>
      </c>
      <c r="E43" s="120">
        <f>_xll.xlShmInterpRateFwd($E$3&amp;T(CalculationTrigger),C43,,5,C44)</f>
        <v>-2.5507932817373535E-3</v>
      </c>
      <c r="F43" s="121">
        <f>_xll.xlShmInterpRateFwd($F$3&amp;T(CalculationTrigger),C43,,5,C44)</f>
        <v>-2.5507932817373535E-3</v>
      </c>
      <c r="G43" s="148">
        <f>_xll.xlShmInterpDisc($G$3&amp;T(CalculationTrigger),C43)</f>
        <v>1.0004149578780088</v>
      </c>
      <c r="H43" s="149">
        <f>_xll.xlShmInterpDisc($H$3&amp;T(CalculationTrigger),C43)</f>
        <v>1.0004149578780077</v>
      </c>
      <c r="I43" s="150">
        <f>_xll.xlShmInterpDisc($I$3&amp;T(CalculationTrigger),C43)</f>
        <v>1.0004149578780088</v>
      </c>
      <c r="J43" s="157">
        <f t="shared" si="0"/>
        <v>-6.9867483446238266E-15</v>
      </c>
      <c r="K43" s="158">
        <f t="shared" si="1"/>
        <v>0</v>
      </c>
      <c r="L43" s="159">
        <f t="shared" si="2"/>
        <v>-6.9867483446238266E-15</v>
      </c>
    </row>
    <row r="44" spans="2:12" x14ac:dyDescent="0.2">
      <c r="B44" s="112" t="s">
        <v>156</v>
      </c>
      <c r="C44" s="113">
        <f>_xll.qlCalendarAdvance("TARGET",C43,B44,"mf")</f>
        <v>42887</v>
      </c>
      <c r="D44" s="120">
        <f>_xll.xlShmInterpRateFwd($D$3&amp;T(CalculationTrigger),C44,,5,C45)</f>
        <v>-2.550456506809998E-3</v>
      </c>
      <c r="E44" s="120">
        <f>_xll.xlShmInterpRateFwd($E$3&amp;T(CalculationTrigger),C44,,5,C45)</f>
        <v>-2.550456506809998E-3</v>
      </c>
      <c r="F44" s="121">
        <f>_xll.xlShmInterpRateFwd($F$3&amp;T(CalculationTrigger),C44,,5,C45)</f>
        <v>-2.550456506809998E-3</v>
      </c>
      <c r="G44" s="148">
        <f>_xll.xlShmInterpDisc($G$3&amp;T(CalculationTrigger),C44)</f>
        <v>1.0004219493015354</v>
      </c>
      <c r="H44" s="149">
        <f>_xll.xlShmInterpDisc($H$3&amp;T(CalculationTrigger),C44)</f>
        <v>1.0004219493015343</v>
      </c>
      <c r="I44" s="150">
        <f>_xll.xlShmInterpDisc($I$3&amp;T(CalculationTrigger),C44)</f>
        <v>1.0004219493015354</v>
      </c>
      <c r="J44" s="157">
        <f t="shared" si="0"/>
        <v>-6.8683288811556263E-15</v>
      </c>
      <c r="K44" s="158">
        <f t="shared" si="1"/>
        <v>0</v>
      </c>
      <c r="L44" s="159">
        <f t="shared" si="2"/>
        <v>-6.8683288811556263E-15</v>
      </c>
    </row>
    <row r="45" spans="2:12" x14ac:dyDescent="0.2">
      <c r="B45" s="112" t="s">
        <v>156</v>
      </c>
      <c r="C45" s="113">
        <f>_xll.qlCalendarAdvance("TARGET",C44,B45,"mf")</f>
        <v>42888</v>
      </c>
      <c r="D45" s="120">
        <f>_xll.xlShmInterpRateFwd($D$3&amp;T(CalculationTrigger),C45,,5,C46)</f>
        <v>-2.5510668769501187E-3</v>
      </c>
      <c r="E45" s="120">
        <f>_xll.xlShmInterpRateFwd($E$3&amp;T(CalculationTrigger),C45,,5,C46)</f>
        <v>-2.5510668769501187E-3</v>
      </c>
      <c r="F45" s="121">
        <f>_xll.xlShmInterpRateFwd($F$3&amp;T(CalculationTrigger),C45,,5,C46)</f>
        <v>-2.5510668769501187E-3</v>
      </c>
      <c r="G45" s="148">
        <f>_xll.xlShmInterpDisc($G$3&amp;T(CalculationTrigger),C45)</f>
        <v>1.0004289398508484</v>
      </c>
      <c r="H45" s="149">
        <f>_xll.xlShmInterpDisc($H$3&amp;T(CalculationTrigger),C45)</f>
        <v>1.0004289398508472</v>
      </c>
      <c r="I45" s="150">
        <f>_xll.xlShmInterpDisc($I$3&amp;T(CalculationTrigger),C45)</f>
        <v>1.0004289398508484</v>
      </c>
      <c r="J45" s="157">
        <f t="shared" si="0"/>
        <v>-6.7538567331363653E-15</v>
      </c>
      <c r="K45" s="158">
        <f t="shared" si="1"/>
        <v>0</v>
      </c>
      <c r="L45" s="159">
        <f t="shared" si="2"/>
        <v>-6.7538567331363653E-15</v>
      </c>
    </row>
    <row r="46" spans="2:12" x14ac:dyDescent="0.2">
      <c r="B46" s="112" t="s">
        <v>156</v>
      </c>
      <c r="C46" s="113">
        <f>_xll.qlCalendarAdvance("TARGET",C45,B46,"mf")</f>
        <v>42891</v>
      </c>
      <c r="D46" s="120">
        <f>_xll.xlShmInterpRateFwd($D$3&amp;T(CalculationTrigger),C46,,5,C47)</f>
        <v>-2.5512786976795722E-3</v>
      </c>
      <c r="E46" s="120">
        <f>_xll.xlShmInterpRateFwd($E$3&amp;T(CalculationTrigger),C46,,5,C47)</f>
        <v>-2.5512786975985273E-3</v>
      </c>
      <c r="F46" s="121">
        <f>_xll.xlShmInterpRateFwd($F$3&amp;T(CalculationTrigger),C46,,5,C47)</f>
        <v>-2.5512786976795722E-3</v>
      </c>
      <c r="G46" s="148">
        <f>_xll.xlShmInterpDisc($G$3&amp;T(CalculationTrigger),C46)</f>
        <v>1.0004499169575212</v>
      </c>
      <c r="H46" s="149">
        <f>_xll.xlShmInterpDisc($H$3&amp;T(CalculationTrigger),C46)</f>
        <v>1.0004499169575201</v>
      </c>
      <c r="I46" s="150">
        <f>_xll.xlShmInterpDisc($I$3&amp;T(CalculationTrigger),C46)</f>
        <v>1.0004499169575212</v>
      </c>
      <c r="J46" s="157">
        <f t="shared" si="0"/>
        <v>-6.4322445077489197E-15</v>
      </c>
      <c r="K46" s="158">
        <f t="shared" si="1"/>
        <v>0</v>
      </c>
      <c r="L46" s="159">
        <f t="shared" si="2"/>
        <v>-6.4322445077489197E-15</v>
      </c>
    </row>
    <row r="47" spans="2:12" x14ac:dyDescent="0.2">
      <c r="B47" s="112" t="s">
        <v>156</v>
      </c>
      <c r="C47" s="113">
        <f>_xll.qlCalendarAdvance("TARGET",C46,B47,"mf")</f>
        <v>42892</v>
      </c>
      <c r="D47" s="120">
        <f>_xll.xlShmInterpRateFwd($D$3&amp;T(CalculationTrigger),C47,,5,C48)</f>
        <v>-2.5490727075817309E-3</v>
      </c>
      <c r="E47" s="120">
        <f>_xll.xlShmInterpRateFwd($E$3&amp;T(CalculationTrigger),C47,,5,C48)</f>
        <v>-2.5490727075817309E-3</v>
      </c>
      <c r="F47" s="121">
        <f>_xll.xlShmInterpRateFwd($F$3&amp;T(CalculationTrigger),C47,,5,C48)</f>
        <v>-2.5490727075817309E-3</v>
      </c>
      <c r="G47" s="148">
        <f>_xll.xlShmInterpDisc($G$3&amp;T(CalculationTrigger),C47)</f>
        <v>1.0004569099558838</v>
      </c>
      <c r="H47" s="149">
        <f>_xll.xlShmInterpDisc($H$3&amp;T(CalculationTrigger),C47)</f>
        <v>1.0004569099558824</v>
      </c>
      <c r="I47" s="150">
        <f>_xll.xlShmInterpDisc($I$3&amp;T(CalculationTrigger),C47)</f>
        <v>1.0004569099558838</v>
      </c>
      <c r="J47" s="157">
        <f t="shared" si="0"/>
        <v>-7.5980888247784103E-15</v>
      </c>
      <c r="K47" s="158">
        <f t="shared" si="1"/>
        <v>0</v>
      </c>
      <c r="L47" s="159">
        <f t="shared" si="2"/>
        <v>-7.5980888247784103E-15</v>
      </c>
    </row>
    <row r="48" spans="2:12" x14ac:dyDescent="0.2">
      <c r="B48" s="112" t="s">
        <v>156</v>
      </c>
      <c r="C48" s="113">
        <f>_xll.qlCalendarAdvance("TARGET",C47,B48,"mf")</f>
        <v>42893</v>
      </c>
      <c r="D48" s="120">
        <f>_xll.xlShmInterpRateFwd($D$3&amp;T(CalculationTrigger),C48,,5,C49)</f>
        <v>-2.5468795140001E-3</v>
      </c>
      <c r="E48" s="120">
        <f>_xll.xlShmInterpRateFwd($E$3&amp;T(CalculationTrigger),C48,,5,C49)</f>
        <v>-2.5468795140001E-3</v>
      </c>
      <c r="F48" s="121">
        <f>_xll.xlShmInterpRateFwd($F$3&amp;T(CalculationTrigger),C48,,5,C49)</f>
        <v>-2.5468795140001E-3</v>
      </c>
      <c r="G48" s="148">
        <f>_xll.xlShmInterpDisc($G$3&amp;T(CalculationTrigger),C48)</f>
        <v>1.0004638969564719</v>
      </c>
      <c r="H48" s="149">
        <f>_xll.xlShmInterpDisc($H$3&amp;T(CalculationTrigger),C48)</f>
        <v>1.0004638969564705</v>
      </c>
      <c r="I48" s="150">
        <f>_xll.xlShmInterpDisc($I$3&amp;T(CalculationTrigger),C48)</f>
        <v>1.0004638969564719</v>
      </c>
      <c r="J48" s="157">
        <f t="shared" si="0"/>
        <v>-7.4811951505510504E-15</v>
      </c>
      <c r="K48" s="158">
        <f t="shared" si="1"/>
        <v>0</v>
      </c>
      <c r="L48" s="159">
        <f t="shared" si="2"/>
        <v>-7.4811951505510504E-15</v>
      </c>
    </row>
    <row r="49" spans="2:12" x14ac:dyDescent="0.2">
      <c r="B49" s="112" t="s">
        <v>156</v>
      </c>
      <c r="C49" s="113">
        <f>_xll.qlCalendarAdvance("TARGET",C48,B49,"mf")</f>
        <v>42894</v>
      </c>
      <c r="D49" s="120">
        <f>_xll.xlShmInterpRateFwd($D$3&amp;T(CalculationTrigger),C49,,5,C50)</f>
        <v>-2.544701273951829E-3</v>
      </c>
      <c r="E49" s="120">
        <f>_xll.xlShmInterpRateFwd($E$3&amp;T(CalculationTrigger),C49,,5,C50)</f>
        <v>-2.544701273951829E-3</v>
      </c>
      <c r="F49" s="121">
        <f>_xll.xlShmInterpRateFwd($F$3&amp;T(CalculationTrigger),C49,,5,C50)</f>
        <v>-2.544701273951829E-3</v>
      </c>
      <c r="G49" s="148">
        <f>_xll.xlShmInterpDisc($G$3&amp;T(CalculationTrigger),C49)</f>
        <v>1.0004708779942348</v>
      </c>
      <c r="H49" s="149">
        <f>_xll.xlShmInterpDisc($H$3&amp;T(CalculationTrigger),C49)</f>
        <v>1.0004708779942335</v>
      </c>
      <c r="I49" s="150">
        <f>_xll.xlShmInterpDisc($I$3&amp;T(CalculationTrigger),C49)</f>
        <v>1.0004708779942348</v>
      </c>
      <c r="J49" s="157">
        <f t="shared" si="0"/>
        <v>-7.3678437088760337E-15</v>
      </c>
      <c r="K49" s="158">
        <f t="shared" si="1"/>
        <v>0</v>
      </c>
      <c r="L49" s="159">
        <f t="shared" si="2"/>
        <v>-7.3678437088760337E-15</v>
      </c>
    </row>
    <row r="50" spans="2:12" x14ac:dyDescent="0.2">
      <c r="B50" s="112" t="s">
        <v>156</v>
      </c>
      <c r="C50" s="113">
        <f>_xll.qlCalendarAdvance("TARGET",C49,B50,"mf")</f>
        <v>42895</v>
      </c>
      <c r="D50" s="120">
        <f>_xll.xlShmInterpRateFwd($D$3&amp;T(CalculationTrigger),C50,,5,C51)</f>
        <v>-2.5403877425148051E-3</v>
      </c>
      <c r="E50" s="120">
        <f>_xll.xlShmInterpRateFwd($E$3&amp;T(CalculationTrigger),C50,,5,C51)</f>
        <v>-2.5403877425148051E-3</v>
      </c>
      <c r="F50" s="121">
        <f>_xll.xlShmInterpRateFwd($F$3&amp;T(CalculationTrigger),C50,,5,C51)</f>
        <v>-2.5403877425148051E-3</v>
      </c>
      <c r="G50" s="148">
        <f>_xll.xlShmInterpDisc($G$3&amp;T(CalculationTrigger),C50)</f>
        <v>1.0004778531100358</v>
      </c>
      <c r="H50" s="149">
        <f>_xll.xlShmInterpDisc($H$3&amp;T(CalculationTrigger),C50)</f>
        <v>1.0004778531100345</v>
      </c>
      <c r="I50" s="150">
        <f>_xll.xlShmInterpDisc($I$3&amp;T(CalculationTrigger),C50)</f>
        <v>1.0004778531100358</v>
      </c>
      <c r="J50" s="157">
        <f t="shared" si="0"/>
        <v>-7.257875892325645E-15</v>
      </c>
      <c r="K50" s="158">
        <f t="shared" si="1"/>
        <v>0</v>
      </c>
      <c r="L50" s="159">
        <f t="shared" si="2"/>
        <v>-7.257875892325645E-15</v>
      </c>
    </row>
    <row r="51" spans="2:12" x14ac:dyDescent="0.2">
      <c r="B51" s="112" t="s">
        <v>156</v>
      </c>
      <c r="C51" s="113">
        <f>_xll.qlCalendarAdvance("TARGET",C50,B51,"mf")</f>
        <v>42898</v>
      </c>
      <c r="D51" s="120">
        <f>_xll.xlShmInterpRateFwd($D$3&amp;T(CalculationTrigger),C51,,5,C52)</f>
        <v>-2.536180988709336E-3</v>
      </c>
      <c r="E51" s="120">
        <f>_xll.xlShmInterpRateFwd($E$3&amp;T(CalculationTrigger),C51,,5,C52)</f>
        <v>-2.536180988709336E-3</v>
      </c>
      <c r="F51" s="121">
        <f>_xll.xlShmInterpRateFwd($F$3&amp;T(CalculationTrigger),C51,,5,C52)</f>
        <v>-2.536180988709336E-3</v>
      </c>
      <c r="G51" s="148">
        <f>_xll.xlShmInterpDisc($G$3&amp;T(CalculationTrigger),C51)</f>
        <v>1.0004987434230017</v>
      </c>
      <c r="H51" s="149">
        <f>_xll.xlShmInterpDisc($H$3&amp;T(CalculationTrigger),C51)</f>
        <v>1.0004987434230004</v>
      </c>
      <c r="I51" s="150">
        <f>_xll.xlShmInterpDisc($I$3&amp;T(CalculationTrigger),C51)</f>
        <v>1.0004987434230017</v>
      </c>
      <c r="J51" s="157">
        <f t="shared" si="0"/>
        <v>-6.9468240683688325E-15</v>
      </c>
      <c r="K51" s="158">
        <f t="shared" si="1"/>
        <v>0</v>
      </c>
      <c r="L51" s="159">
        <f t="shared" si="2"/>
        <v>-6.9468240683688325E-15</v>
      </c>
    </row>
    <row r="52" spans="2:12" x14ac:dyDescent="0.2">
      <c r="B52" s="112" t="s">
        <v>156</v>
      </c>
      <c r="C52" s="113">
        <f>_xll.qlCalendarAdvance("TARGET",C51,B52,"mf")</f>
        <v>42899</v>
      </c>
      <c r="D52" s="120">
        <f>_xll.xlShmInterpRateFwd($D$3&amp;T(CalculationTrigger),C52,,5,C53)</f>
        <v>-2.534109871345361E-3</v>
      </c>
      <c r="E52" s="120">
        <f>_xll.xlShmInterpRateFwd($E$3&amp;T(CalculationTrigger),C52,,5,C53)</f>
        <v>-2.534109871345361E-3</v>
      </c>
      <c r="F52" s="121">
        <f>_xll.xlShmInterpRateFwd($F$3&amp;T(CalculationTrigger),C52,,5,C53)</f>
        <v>-2.534109871345361E-3</v>
      </c>
      <c r="G52" s="148">
        <f>_xll.xlShmInterpDisc($G$3&amp;T(CalculationTrigger),C52)</f>
        <v>1.0005056953778613</v>
      </c>
      <c r="H52" s="149">
        <f>_xll.xlShmInterpDisc($H$3&amp;T(CalculationTrigger),C52)</f>
        <v>1.0005056953778599</v>
      </c>
      <c r="I52" s="150">
        <f>_xll.xlShmInterpDisc($I$3&amp;T(CalculationTrigger),C52)</f>
        <v>1.0005056953778613</v>
      </c>
      <c r="J52" s="157">
        <f t="shared" si="0"/>
        <v>-6.8489814758565949E-15</v>
      </c>
      <c r="K52" s="158">
        <f t="shared" si="1"/>
        <v>0</v>
      </c>
      <c r="L52" s="159">
        <f t="shared" si="2"/>
        <v>-6.8489814758565949E-15</v>
      </c>
    </row>
    <row r="53" spans="2:12" x14ac:dyDescent="0.2">
      <c r="B53" s="112" t="s">
        <v>156</v>
      </c>
      <c r="C53" s="113">
        <f>_xll.qlCalendarAdvance("TARGET",C52,B53,"mf")</f>
        <v>42900</v>
      </c>
      <c r="D53" s="120">
        <f>_xll.xlShmInterpRateFwd($D$3&amp;T(CalculationTrigger),C53,,5,C54)</f>
        <v>-2.5320666496196497E-3</v>
      </c>
      <c r="E53" s="120">
        <f>_xll.xlShmInterpRateFwd($E$3&amp;T(CalculationTrigger),C53,,5,C54)</f>
        <v>-2.5320666496196497E-3</v>
      </c>
      <c r="F53" s="121">
        <f>_xll.xlShmInterpRateFwd($F$3&amp;T(CalculationTrigger),C53,,5,C54)</f>
        <v>-2.5320666496196497E-3</v>
      </c>
      <c r="G53" s="148">
        <f>_xll.xlShmInterpDisc($G$3&amp;T(CalculationTrigger),C53)</f>
        <v>1.000512641703784</v>
      </c>
      <c r="H53" s="149">
        <f>_xll.xlShmInterpDisc($H$3&amp;T(CalculationTrigger),C53)</f>
        <v>1.0005126417037826</v>
      </c>
      <c r="I53" s="150">
        <f>_xll.xlShmInterpDisc($I$3&amp;T(CalculationTrigger),C53)</f>
        <v>1.000512641703784</v>
      </c>
      <c r="J53" s="157">
        <f t="shared" si="0"/>
        <v>-6.7538567331363645E-15</v>
      </c>
      <c r="K53" s="158">
        <f t="shared" si="1"/>
        <v>0</v>
      </c>
      <c r="L53" s="159">
        <f t="shared" si="2"/>
        <v>-6.7538567331363645E-15</v>
      </c>
    </row>
    <row r="54" spans="2:12" x14ac:dyDescent="0.2">
      <c r="B54" s="112" t="s">
        <v>156</v>
      </c>
      <c r="C54" s="113">
        <f>_xll.qlCalendarAdvance("TARGET",C53,B54,"mf")</f>
        <v>42901</v>
      </c>
      <c r="D54" s="120">
        <f>_xll.xlShmInterpRateFwd($D$3&amp;T(CalculationTrigger),C54,,5,C55)</f>
        <v>-2.5300534806310445E-3</v>
      </c>
      <c r="E54" s="120">
        <f>_xll.xlShmInterpRateFwd($E$3&amp;T(CalculationTrigger),C54,,5,C55)</f>
        <v>-2.5300534806310445E-3</v>
      </c>
      <c r="F54" s="121">
        <f>_xll.xlShmInterpRateFwd($F$3&amp;T(CalculationTrigger),C54,,5,C55)</f>
        <v>-2.5300534806310445E-3</v>
      </c>
      <c r="G54" s="148">
        <f>_xll.xlShmInterpDisc($G$3&amp;T(CalculationTrigger),C54)</f>
        <v>1.0005195824771185</v>
      </c>
      <c r="H54" s="149">
        <f>_xll.xlShmInterpDisc($H$3&amp;T(CalculationTrigger),C54)</f>
        <v>1.0005195824771171</v>
      </c>
      <c r="I54" s="150">
        <f>_xll.xlShmInterpDisc($I$3&amp;T(CalculationTrigger),C54)</f>
        <v>1.0005195824771185</v>
      </c>
      <c r="J54" s="157">
        <f t="shared" si="0"/>
        <v>-6.6613381477509353E-15</v>
      </c>
      <c r="K54" s="158">
        <f t="shared" si="1"/>
        <v>0</v>
      </c>
      <c r="L54" s="159">
        <f t="shared" si="2"/>
        <v>-6.6613381477509353E-15</v>
      </c>
    </row>
    <row r="55" spans="2:12" x14ac:dyDescent="0.2">
      <c r="B55" s="112" t="s">
        <v>156</v>
      </c>
      <c r="C55" s="113">
        <f>_xll.qlCalendarAdvance("TARGET",C54,B55,"mf")</f>
        <v>42902</v>
      </c>
      <c r="D55" s="120">
        <f>_xll.xlShmInterpRateFwd($D$3&amp;T(CalculationTrigger),C55,,5,C56)</f>
        <v>-2.5261206199007438E-3</v>
      </c>
      <c r="E55" s="120">
        <f>_xll.xlShmInterpRateFwd($E$3&amp;T(CalculationTrigger),C55,,5,C56)</f>
        <v>-2.5261206198737294E-3</v>
      </c>
      <c r="F55" s="121">
        <f>_xll.xlShmInterpRateFwd($F$3&amp;T(CalculationTrigger),C55,,5,C56)</f>
        <v>-2.5261206199007438E-3</v>
      </c>
      <c r="G55" s="148">
        <f>_xll.xlShmInterpDisc($G$3&amp;T(CalculationTrigger),C55)</f>
        <v>1.0005265177801288</v>
      </c>
      <c r="H55" s="149">
        <f>_xll.xlShmInterpDisc($H$3&amp;T(CalculationTrigger),C55)</f>
        <v>1.0005265177801275</v>
      </c>
      <c r="I55" s="150">
        <f>_xll.xlShmInterpDisc($I$3&amp;T(CalculationTrigger),C55)</f>
        <v>1.0005265177801288</v>
      </c>
      <c r="J55" s="157">
        <f t="shared" si="0"/>
        <v>-6.5713200646732195E-15</v>
      </c>
      <c r="K55" s="158">
        <f t="shared" si="1"/>
        <v>0</v>
      </c>
      <c r="L55" s="159">
        <f t="shared" si="2"/>
        <v>-6.5713200646732195E-15</v>
      </c>
    </row>
    <row r="56" spans="2:12" x14ac:dyDescent="0.2">
      <c r="B56" s="112" t="s">
        <v>156</v>
      </c>
      <c r="C56" s="113">
        <f>_xll.qlCalendarAdvance("TARGET",C55,B56,"mf")</f>
        <v>42905</v>
      </c>
      <c r="D56" s="120">
        <f>_xll.xlShmInterpRateFwd($D$3&amp;T(CalculationTrigger),C56,,5,C57)</f>
        <v>-2.5223444713527859E-3</v>
      </c>
      <c r="E56" s="120">
        <f>_xll.xlShmInterpRateFwd($E$3&amp;T(CalculationTrigger),C56,,5,C57)</f>
        <v>-2.5223444713527859E-3</v>
      </c>
      <c r="F56" s="121">
        <f>_xll.xlShmInterpRateFwd($F$3&amp;T(CalculationTrigger),C56,,5,C57)</f>
        <v>-2.5223444713527859E-3</v>
      </c>
      <c r="G56" s="148">
        <f>_xll.xlShmInterpDisc($G$3&amp;T(CalculationTrigger),C56)</f>
        <v>1.0005472917785805</v>
      </c>
      <c r="H56" s="149">
        <f>_xll.xlShmInterpDisc($H$3&amp;T(CalculationTrigger),C56)</f>
        <v>1.0005472917785789</v>
      </c>
      <c r="I56" s="150">
        <f>_xll.xlShmInterpDisc($I$3&amp;T(CalculationTrigger),C56)</f>
        <v>1.0005472917785805</v>
      </c>
      <c r="J56" s="157">
        <f t="shared" si="0"/>
        <v>-7.3678437088760337E-15</v>
      </c>
      <c r="K56" s="158">
        <f t="shared" si="1"/>
        <v>0</v>
      </c>
      <c r="L56" s="159">
        <f t="shared" si="2"/>
        <v>-7.3678437088760337E-15</v>
      </c>
    </row>
    <row r="57" spans="2:12" x14ac:dyDescent="0.2">
      <c r="B57" s="112" t="s">
        <v>156</v>
      </c>
      <c r="C57" s="113">
        <f>_xll.qlCalendarAdvance("TARGET",C56,B57,"mf")</f>
        <v>42906</v>
      </c>
      <c r="D57" s="120">
        <f>_xll.xlShmInterpRateFwd($D$3&amp;T(CalculationTrigger),C57,,5,C58)</f>
        <v>-2.5205139209141364E-3</v>
      </c>
      <c r="E57" s="120">
        <f>_xll.xlShmInterpRateFwd($E$3&amp;T(CalculationTrigger),C57,,5,C58)</f>
        <v>-2.5205139209141364E-3</v>
      </c>
      <c r="F57" s="121">
        <f>_xll.xlShmInterpRateFwd($F$3&amp;T(CalculationTrigger),C57,,5,C58)</f>
        <v>-2.5205139209141364E-3</v>
      </c>
      <c r="G57" s="148">
        <f>_xll.xlShmInterpDisc($G$3&amp;T(CalculationTrigger),C57)</f>
        <v>1.0005542061412385</v>
      </c>
      <c r="H57" s="149">
        <f>_xll.xlShmInterpDisc($H$3&amp;T(CalculationTrigger),C57)</f>
        <v>1.0005542061412369</v>
      </c>
      <c r="I57" s="150">
        <f>_xll.xlShmInterpDisc($I$3&amp;T(CalculationTrigger),C57)</f>
        <v>1.0005542061412385</v>
      </c>
      <c r="J57" s="157">
        <f t="shared" si="0"/>
        <v>-7.2733841741468539E-15</v>
      </c>
      <c r="K57" s="158">
        <f t="shared" si="1"/>
        <v>0</v>
      </c>
      <c r="L57" s="159">
        <f t="shared" si="2"/>
        <v>-7.2733841741468539E-15</v>
      </c>
    </row>
    <row r="58" spans="2:12" x14ac:dyDescent="0.2">
      <c r="B58" s="112" t="s">
        <v>156</v>
      </c>
      <c r="C58" s="113">
        <f>_xll.qlCalendarAdvance("TARGET",C57,B58,"mf")</f>
        <v>42907</v>
      </c>
      <c r="D58" s="120">
        <f>_xll.xlShmInterpRateFwd($D$3&amp;T(CalculationTrigger),C58,,5,C59)</f>
        <v>-2.5187263652398919E-3</v>
      </c>
      <c r="E58" s="120">
        <f>_xll.xlShmInterpRateFwd($E$3&amp;T(CalculationTrigger),C58,,5,C59)</f>
        <v>-2.5187263652398919E-3</v>
      </c>
      <c r="F58" s="121">
        <f>_xll.xlShmInterpRateFwd($F$3&amp;T(CalculationTrigger),C58,,5,C59)</f>
        <v>-2.5187263652398919E-3</v>
      </c>
      <c r="G58" s="148">
        <f>_xll.xlShmInterpDisc($G$3&amp;T(CalculationTrigger),C58)</f>
        <v>1.0005611155336231</v>
      </c>
      <c r="H58" s="149">
        <f>_xll.xlShmInterpDisc($H$3&amp;T(CalculationTrigger),C58)</f>
        <v>1.0005611155336216</v>
      </c>
      <c r="I58" s="150">
        <f>_xll.xlShmInterpDisc($I$3&amp;T(CalculationTrigger),C58)</f>
        <v>1.0005611155336231</v>
      </c>
      <c r="J58" s="157">
        <f t="shared" si="0"/>
        <v>-7.1813160200437286E-15</v>
      </c>
      <c r="K58" s="158">
        <f t="shared" si="1"/>
        <v>0</v>
      </c>
      <c r="L58" s="159">
        <f t="shared" si="2"/>
        <v>-7.1813160200437286E-15</v>
      </c>
    </row>
    <row r="59" spans="2:12" x14ac:dyDescent="0.2">
      <c r="B59" s="112" t="s">
        <v>156</v>
      </c>
      <c r="C59" s="113">
        <f>_xll.qlCalendarAdvance("TARGET",C58,B59,"mf")</f>
        <v>42908</v>
      </c>
      <c r="D59" s="120">
        <f>_xll.xlShmInterpRateFwd($D$3&amp;T(CalculationTrigger),C59,,5,C60)</f>
        <v>-2.516983961510419E-3</v>
      </c>
      <c r="E59" s="120">
        <f>_xll.xlShmInterpRateFwd($E$3&amp;T(CalculationTrigger),C59,,5,C60)</f>
        <v>-2.516983961510419E-3</v>
      </c>
      <c r="F59" s="121">
        <f>_xll.xlShmInterpRateFwd($F$3&amp;T(CalculationTrigger),C59,,5,C60)</f>
        <v>-2.516983961510419E-3</v>
      </c>
      <c r="G59" s="148">
        <f>_xll.xlShmInterpDisc($G$3&amp;T(CalculationTrigger),C59)</f>
        <v>1.0005680200734928</v>
      </c>
      <c r="H59" s="149">
        <f>_xll.xlShmInterpDisc($H$3&amp;T(CalculationTrigger),C59)</f>
        <v>1.0005680200734912</v>
      </c>
      <c r="I59" s="150">
        <f>_xll.xlShmInterpDisc($I$3&amp;T(CalculationTrigger),C59)</f>
        <v>1.0005680200734928</v>
      </c>
      <c r="J59" s="157">
        <f t="shared" si="0"/>
        <v>-7.0915495697931827E-15</v>
      </c>
      <c r="K59" s="158">
        <f t="shared" si="1"/>
        <v>0</v>
      </c>
      <c r="L59" s="159">
        <f t="shared" si="2"/>
        <v>-7.0915495697931827E-15</v>
      </c>
    </row>
    <row r="60" spans="2:12" x14ac:dyDescent="0.2">
      <c r="B60" s="112" t="s">
        <v>156</v>
      </c>
      <c r="C60" s="113">
        <f>_xll.qlCalendarAdvance("TARGET",C59,B60,"mf")</f>
        <v>42909</v>
      </c>
      <c r="D60" s="120">
        <f>_xll.xlShmInterpRateFwd($D$3&amp;T(CalculationTrigger),C60,,5,C61)</f>
        <v>-2.513643134291677E-3</v>
      </c>
      <c r="E60" s="120">
        <f>_xll.xlShmInterpRateFwd($E$3&amp;T(CalculationTrigger),C60,,5,C61)</f>
        <v>-2.513643134291677E-3</v>
      </c>
      <c r="F60" s="121">
        <f>_xll.xlShmInterpRateFwd($F$3&amp;T(CalculationTrigger),C60,,5,C61)</f>
        <v>-2.513643134291677E-3</v>
      </c>
      <c r="G60" s="148">
        <f>_xll.xlShmInterpDisc($G$3&amp;T(CalculationTrigger),C60)</f>
        <v>1.000574919884522</v>
      </c>
      <c r="H60" s="149">
        <f>_xll.xlShmInterpDisc($H$3&amp;T(CalculationTrigger),C60)</f>
        <v>1.0005749198845204</v>
      </c>
      <c r="I60" s="150">
        <f>_xll.xlShmInterpDisc($I$3&amp;T(CalculationTrigger),C60)</f>
        <v>1.000574919884522</v>
      </c>
      <c r="J60" s="157">
        <f t="shared" si="0"/>
        <v>-7.0039995751043776E-15</v>
      </c>
      <c r="K60" s="158">
        <f t="shared" si="1"/>
        <v>0</v>
      </c>
      <c r="L60" s="159">
        <f t="shared" si="2"/>
        <v>-7.0039995751043776E-15</v>
      </c>
    </row>
    <row r="61" spans="2:12" x14ac:dyDescent="0.2">
      <c r="B61" s="112" t="s">
        <v>156</v>
      </c>
      <c r="C61" s="113">
        <f>_xll.qlCalendarAdvance("TARGET",C60,B61,"mf")</f>
        <v>42912</v>
      </c>
      <c r="D61" s="120">
        <f>_xll.xlShmInterpRateFwd($D$3&amp;T(CalculationTrigger),C61,,5,C62)</f>
        <v>-2.5105090051917591E-3</v>
      </c>
      <c r="E61" s="120">
        <f>_xll.xlShmInterpRateFwd($E$3&amp;T(CalculationTrigger),C61,,5,C62)</f>
        <v>-2.5105090051917591E-3</v>
      </c>
      <c r="F61" s="121">
        <f>_xll.xlShmInterpRateFwd($F$3&amp;T(CalculationTrigger),C61,,5,C62)</f>
        <v>-2.5105090051917591E-3</v>
      </c>
      <c r="G61" s="148">
        <f>_xll.xlShmInterpDisc($G$3&amp;T(CalculationTrigger),C61)</f>
        <v>1.000595592270062</v>
      </c>
      <c r="H61" s="149">
        <f>_xll.xlShmInterpDisc($H$3&amp;T(CalculationTrigger),C61)</f>
        <v>1.0005955922700605</v>
      </c>
      <c r="I61" s="150">
        <f>_xll.xlShmInterpDisc($I$3&amp;T(CalculationTrigger),C61)</f>
        <v>1.000595592270062</v>
      </c>
      <c r="J61" s="157">
        <f t="shared" si="0"/>
        <v>-6.7538567331363645E-15</v>
      </c>
      <c r="K61" s="158">
        <f t="shared" si="1"/>
        <v>0</v>
      </c>
      <c r="L61" s="159">
        <f t="shared" si="2"/>
        <v>-6.7538567331363645E-15</v>
      </c>
    </row>
    <row r="62" spans="2:12" x14ac:dyDescent="0.2">
      <c r="B62" s="112" t="s">
        <v>156</v>
      </c>
      <c r="C62" s="113">
        <f>_xll.qlCalendarAdvance("TARGET",C61,B62,"mf")</f>
        <v>42913</v>
      </c>
      <c r="D62" s="120">
        <f>_xll.xlShmInterpRateFwd($D$3&amp;T(CalculationTrigger),C62,,5,C63)</f>
        <v>-2.5090247160566375E-3</v>
      </c>
      <c r="E62" s="120">
        <f>_xll.xlShmInterpRateFwd($E$3&amp;T(CalculationTrigger),C62,,5,C63)</f>
        <v>-2.5090247160566375E-3</v>
      </c>
      <c r="F62" s="121">
        <f>_xll.xlShmInterpRateFwd($F$3&amp;T(CalculationTrigger),C62,,5,C63)</f>
        <v>-2.5090247160566375E-3</v>
      </c>
      <c r="G62" s="148">
        <f>_xll.xlShmInterpDisc($G$3&amp;T(CalculationTrigger),C62)</f>
        <v>1.0006024745208097</v>
      </c>
      <c r="H62" s="149">
        <f>_xll.xlShmInterpDisc($H$3&amp;T(CalculationTrigger),C62)</f>
        <v>1.0006024745208082</v>
      </c>
      <c r="I62" s="150">
        <f>_xll.xlShmInterpDisc($I$3&amp;T(CalculationTrigger),C62)</f>
        <v>1.0006024745208097</v>
      </c>
      <c r="J62" s="157">
        <f t="shared" si="0"/>
        <v>-6.6743995950994657E-15</v>
      </c>
      <c r="K62" s="158">
        <f t="shared" si="1"/>
        <v>0</v>
      </c>
      <c r="L62" s="159">
        <f t="shared" si="2"/>
        <v>-6.6743995950994657E-15</v>
      </c>
    </row>
    <row r="63" spans="2:12" x14ac:dyDescent="0.2">
      <c r="B63" s="112" t="s">
        <v>156</v>
      </c>
      <c r="C63" s="113">
        <f>_xll.qlCalendarAdvance("TARGET",C62,B63,"mf")</f>
        <v>42914</v>
      </c>
      <c r="D63" s="120">
        <f>_xll.xlShmInterpRateFwd($D$3&amp;T(CalculationTrigger),C63,,5,C64)</f>
        <v>-2.5075985208147119E-3</v>
      </c>
      <c r="E63" s="120">
        <f>_xll.xlShmInterpRateFwd($E$3&amp;T(CalculationTrigger),C63,,5,C64)</f>
        <v>-2.5075985207336665E-3</v>
      </c>
      <c r="F63" s="121">
        <f>_xll.xlShmInterpRateFwd($F$3&amp;T(CalculationTrigger),C63,,5,C64)</f>
        <v>-2.5075985208147119E-3</v>
      </c>
      <c r="G63" s="148">
        <f>_xll.xlShmInterpDisc($G$3&amp;T(CalculationTrigger),C63)</f>
        <v>1.000609352749843</v>
      </c>
      <c r="H63" s="149">
        <f>_xll.xlShmInterpDisc($H$3&amp;T(CalculationTrigger),C63)</f>
        <v>1.0006093527498414</v>
      </c>
      <c r="I63" s="150">
        <f>_xll.xlShmInterpDisc($I$3&amp;T(CalculationTrigger),C63)</f>
        <v>1.000609352749843</v>
      </c>
      <c r="J63" s="157">
        <f t="shared" si="0"/>
        <v>-6.5967902974820297E-15</v>
      </c>
      <c r="K63" s="158">
        <f t="shared" si="1"/>
        <v>0</v>
      </c>
      <c r="L63" s="159">
        <f t="shared" si="2"/>
        <v>-6.5967902974820297E-15</v>
      </c>
    </row>
    <row r="64" spans="2:12" x14ac:dyDescent="0.2">
      <c r="B64" s="112" t="s">
        <v>156</v>
      </c>
      <c r="C64" s="113">
        <f>_xll.qlCalendarAdvance("TARGET",C63,B64,"mf")</f>
        <v>42915</v>
      </c>
      <c r="D64" s="120">
        <f>_xll.xlShmInterpRateFwd($D$3&amp;T(CalculationTrigger),C64,,5,C65)</f>
        <v>-2.5062325766465753E-3</v>
      </c>
      <c r="E64" s="120">
        <f>_xll.xlShmInterpRateFwd($E$3&amp;T(CalculationTrigger),C64,,5,C65)</f>
        <v>-2.5062325766465753E-3</v>
      </c>
      <c r="F64" s="121">
        <f>_xll.xlShmInterpRateFwd($F$3&amp;T(CalculationTrigger),C64,,5,C65)</f>
        <v>-2.5062325766465753E-3</v>
      </c>
      <c r="G64" s="148">
        <f>_xll.xlShmInterpDisc($G$3&amp;T(CalculationTrigger),C64)</f>
        <v>1.000616227116339</v>
      </c>
      <c r="H64" s="149">
        <f>_xll.xlShmInterpDisc($H$3&amp;T(CalculationTrigger),C64)</f>
        <v>1.0006162271163372</v>
      </c>
      <c r="I64" s="150">
        <f>_xll.xlShmInterpDisc($I$3&amp;T(CalculationTrigger),C64)</f>
        <v>1.000616227116339</v>
      </c>
      <c r="J64" s="157">
        <f t="shared" si="0"/>
        <v>-7.4525315675987446E-15</v>
      </c>
      <c r="K64" s="158">
        <f t="shared" si="1"/>
        <v>0</v>
      </c>
      <c r="L64" s="159">
        <f t="shared" si="2"/>
        <v>-7.4525315675987446E-15</v>
      </c>
    </row>
    <row r="65" spans="2:12" x14ac:dyDescent="0.2">
      <c r="B65" s="112" t="s">
        <v>156</v>
      </c>
      <c r="C65" s="113">
        <f>_xll.qlCalendarAdvance("TARGET",C64,B65,"mf")</f>
        <v>42916</v>
      </c>
      <c r="D65" s="120">
        <f>_xll.xlShmInterpRateFwd($D$3&amp;T(CalculationTrigger),C65,,5,C66)</f>
        <v>-2.5036951358366746E-3</v>
      </c>
      <c r="E65" s="120">
        <f>_xll.xlShmInterpRateFwd($E$3&amp;T(CalculationTrigger),C65,,5,C66)</f>
        <v>-2.5036951358366746E-3</v>
      </c>
      <c r="F65" s="121">
        <f>_xll.xlShmInterpRateFwd($F$3&amp;T(CalculationTrigger),C65,,5,C66)</f>
        <v>-2.5036951358366746E-3</v>
      </c>
      <c r="G65" s="148">
        <f>_xll.xlShmInterpDisc($G$3&amp;T(CalculationTrigger),C65)</f>
        <v>1.0006230977853927</v>
      </c>
      <c r="H65" s="149">
        <f>_xll.xlShmInterpDisc($H$3&amp;T(CalculationTrigger),C65)</f>
        <v>1.0006230977853909</v>
      </c>
      <c r="I65" s="150">
        <f>_xll.xlShmInterpDisc($I$3&amp;T(CalculationTrigger),C65)</f>
        <v>1.0006230977853927</v>
      </c>
      <c r="J65" s="157">
        <f t="shared" si="0"/>
        <v>-7.3678437088760321E-15</v>
      </c>
      <c r="K65" s="158">
        <f t="shared" si="1"/>
        <v>0</v>
      </c>
      <c r="L65" s="159">
        <f t="shared" si="2"/>
        <v>-7.3678437088760321E-15</v>
      </c>
    </row>
    <row r="66" spans="2:12" x14ac:dyDescent="0.2">
      <c r="B66" s="112" t="s">
        <v>156</v>
      </c>
      <c r="C66" s="113">
        <f>_xll.qlCalendarAdvance("TARGET",C65,B66,"mf")</f>
        <v>42919</v>
      </c>
      <c r="D66" s="120">
        <f>_xll.xlShmInterpRateFwd($D$3&amp;T(CalculationTrigger),C66,,5,C67)</f>
        <v>-2.5014144504336912E-3</v>
      </c>
      <c r="E66" s="120">
        <f>_xll.xlShmInterpRateFwd($E$3&amp;T(CalculationTrigger),C66,,5,C67)</f>
        <v>-2.5014144504336912E-3</v>
      </c>
      <c r="F66" s="121">
        <f>_xll.xlShmInterpRateFwd($F$3&amp;T(CalculationTrigger),C66,,5,C67)</f>
        <v>-2.5014144504336912E-3</v>
      </c>
      <c r="G66" s="148">
        <f>_xll.xlShmInterpDisc($G$3&amp;T(CalculationTrigger),C66)</f>
        <v>1.0006436893476205</v>
      </c>
      <c r="H66" s="149">
        <f>_xll.xlShmInterpDisc($H$3&amp;T(CalculationTrigger),C66)</f>
        <v>1.0006436893476187</v>
      </c>
      <c r="I66" s="150">
        <f>_xll.xlShmInterpDisc($I$3&amp;T(CalculationTrigger),C66)</f>
        <v>1.0006436893476205</v>
      </c>
      <c r="J66" s="157">
        <f t="shared" si="0"/>
        <v>-7.1249477624295697E-15</v>
      </c>
      <c r="K66" s="158">
        <f t="shared" si="1"/>
        <v>0</v>
      </c>
      <c r="L66" s="159">
        <f t="shared" si="2"/>
        <v>-7.1249477624295697E-15</v>
      </c>
    </row>
    <row r="67" spans="2:12" x14ac:dyDescent="0.2">
      <c r="B67" s="112" t="s">
        <v>156</v>
      </c>
      <c r="C67" s="113">
        <f>_xll.qlCalendarAdvance("TARGET",C66,B67,"mf")</f>
        <v>42920</v>
      </c>
      <c r="D67" s="120">
        <f>_xll.xlShmInterpRateFwd($D$3&amp;T(CalculationTrigger),C67,,5,C68)</f>
        <v>-2.5003821165878312E-3</v>
      </c>
      <c r="E67" s="120">
        <f>_xll.xlShmInterpRateFwd($E$3&amp;T(CalculationTrigger),C67,,5,C68)</f>
        <v>-2.5003821165878312E-3</v>
      </c>
      <c r="F67" s="121">
        <f>_xll.xlShmInterpRateFwd($F$3&amp;T(CalculationTrigger),C67,,5,C68)</f>
        <v>-2.5003821165878312E-3</v>
      </c>
      <c r="G67" s="148">
        <f>_xll.xlShmInterpDisc($G$3&amp;T(CalculationTrigger),C67)</f>
        <v>1.0006505469962179</v>
      </c>
      <c r="H67" s="149">
        <f>_xll.xlShmInterpDisc($H$3&amp;T(CalculationTrigger),C67)</f>
        <v>1.0006505469962161</v>
      </c>
      <c r="I67" s="150">
        <f>_xll.xlShmInterpDisc($I$3&amp;T(CalculationTrigger),C67)</f>
        <v>1.0006505469962179</v>
      </c>
      <c r="J67" s="157">
        <f t="shared" si="0"/>
        <v>-7.0475026780553346E-15</v>
      </c>
      <c r="K67" s="158">
        <f t="shared" si="1"/>
        <v>0</v>
      </c>
      <c r="L67" s="159">
        <f t="shared" si="2"/>
        <v>-7.0475026780553346E-15</v>
      </c>
    </row>
    <row r="68" spans="2:12" x14ac:dyDescent="0.2">
      <c r="B68" s="112" t="s">
        <v>156</v>
      </c>
      <c r="C68" s="113">
        <f>_xll.qlCalendarAdvance("TARGET",C67,B68,"mf")</f>
        <v>42921</v>
      </c>
      <c r="D68" s="120">
        <f>_xll.xlShmInterpRateFwd($D$3&amp;T(CalculationTrigger),C68,,5,C69)</f>
        <v>-2.4993021501388962E-3</v>
      </c>
      <c r="E68" s="120">
        <f>_xll.xlShmInterpRateFwd($E$3&amp;T(CalculationTrigger),C68,,5,C69)</f>
        <v>-2.4993021501388962E-3</v>
      </c>
      <c r="F68" s="121">
        <f>_xll.xlShmInterpRateFwd($F$3&amp;T(CalculationTrigger),C68,,5,C69)</f>
        <v>-2.4993021501388962E-3</v>
      </c>
      <c r="G68" s="148">
        <f>_xll.xlShmInterpDisc($G$3&amp;T(CalculationTrigger),C68)</f>
        <v>1.0006574018616219</v>
      </c>
      <c r="H68" s="149">
        <f>_xll.xlShmInterpDisc($H$3&amp;T(CalculationTrigger),C68)</f>
        <v>1.0006574018616201</v>
      </c>
      <c r="I68" s="150">
        <f>_xll.xlShmInterpDisc($I$3&amp;T(CalculationTrigger),C68)</f>
        <v>1.0006574018616219</v>
      </c>
      <c r="J68" s="157">
        <f t="shared" si="0"/>
        <v>-6.9717230793665682E-15</v>
      </c>
      <c r="K68" s="158">
        <f t="shared" si="1"/>
        <v>0</v>
      </c>
      <c r="L68" s="159">
        <f t="shared" si="2"/>
        <v>-6.9717230793665682E-15</v>
      </c>
    </row>
    <row r="69" spans="2:12" x14ac:dyDescent="0.2">
      <c r="B69" s="112" t="s">
        <v>156</v>
      </c>
      <c r="C69" s="113">
        <f>_xll.qlCalendarAdvance("TARGET",C68,B69,"mf")</f>
        <v>42922</v>
      </c>
      <c r="D69" s="120">
        <f>_xll.xlShmInterpRateFwd($D$3&amp;T(CalculationTrigger),C69,,5,C70)</f>
        <v>-2.4981169457991125E-3</v>
      </c>
      <c r="E69" s="120">
        <f>_xll.xlShmInterpRateFwd($E$3&amp;T(CalculationTrigger),C69,,5,C70)</f>
        <v>-2.4981169457991125E-3</v>
      </c>
      <c r="F69" s="121">
        <f>_xll.xlShmInterpRateFwd($F$3&amp;T(CalculationTrigger),C69,,5,C70)</f>
        <v>-2.4981169457991125E-3</v>
      </c>
      <c r="G69" s="148">
        <f>_xll.xlShmInterpDisc($G$3&amp;T(CalculationTrigger),C69)</f>
        <v>1.0006642538131867</v>
      </c>
      <c r="H69" s="149">
        <f>_xll.xlShmInterpDisc($H$3&amp;T(CalculationTrigger),C69)</f>
        <v>1.0006642538131849</v>
      </c>
      <c r="I69" s="150">
        <f>_xll.xlShmInterpDisc($I$3&amp;T(CalculationTrigger),C69)</f>
        <v>1.0006642538131867</v>
      </c>
      <c r="J69" s="157">
        <f t="shared" ref="J69:J132" si="3">-365*LN(G69/$H69)/($C69-$C$4)</f>
        <v>-6.8975558125647958E-15</v>
      </c>
      <c r="K69" s="158">
        <f t="shared" ref="K69:K132" si="4">-365*LN(H69/$H69)/($C69-$C$4)</f>
        <v>0</v>
      </c>
      <c r="L69" s="159">
        <f t="shared" ref="L69:L132" si="5">-365*LN(I69/$H69)/($C69-$C$4)</f>
        <v>-6.8975558125647958E-15</v>
      </c>
    </row>
    <row r="70" spans="2:12" x14ac:dyDescent="0.2">
      <c r="B70" s="112" t="s">
        <v>156</v>
      </c>
      <c r="C70" s="113">
        <f>_xll.qlCalendarAdvance("TARGET",C69,B70,"mf")</f>
        <v>42923</v>
      </c>
      <c r="D70" s="120">
        <f>_xll.xlShmInterpRateFwd($D$3&amp;T(CalculationTrigger),C70,,5,C71)</f>
        <v>-2.4956782411434944E-3</v>
      </c>
      <c r="E70" s="120">
        <f>_xll.xlShmInterpRateFwd($E$3&amp;T(CalculationTrigger),C70,,5,C71)</f>
        <v>-2.4956782411434944E-3</v>
      </c>
      <c r="F70" s="121">
        <f>_xll.xlShmInterpRateFwd($F$3&amp;T(CalculationTrigger),C70,,5,C71)</f>
        <v>-2.4956782411434944E-3</v>
      </c>
      <c r="G70" s="148">
        <f>_xll.xlShmInterpDisc($G$3&amp;T(CalculationTrigger),C70)</f>
        <v>1.0006711025623332</v>
      </c>
      <c r="H70" s="149">
        <f>_xll.xlShmInterpDisc($H$3&amp;T(CalculationTrigger),C70)</f>
        <v>1.0006711025623314</v>
      </c>
      <c r="I70" s="150">
        <f>_xll.xlShmInterpDisc($I$3&amp;T(CalculationTrigger),C70)</f>
        <v>1.0006711025623332</v>
      </c>
      <c r="J70" s="157">
        <f t="shared" si="3"/>
        <v>-6.8249499619062191E-15</v>
      </c>
      <c r="K70" s="158">
        <f t="shared" si="4"/>
        <v>0</v>
      </c>
      <c r="L70" s="159">
        <f t="shared" si="5"/>
        <v>-6.8249499619062191E-15</v>
      </c>
    </row>
    <row r="71" spans="2:12" x14ac:dyDescent="0.2">
      <c r="B71" s="112" t="s">
        <v>156</v>
      </c>
      <c r="C71" s="113">
        <f>_xll.qlCalendarAdvance("TARGET",C70,B71,"mf")</f>
        <v>42926</v>
      </c>
      <c r="D71" s="120">
        <f>_xll.xlShmInterpRateFwd($D$3&amp;T(CalculationTrigger),C71,,5,C72)</f>
        <v>-2.4932159698086522E-3</v>
      </c>
      <c r="E71" s="120">
        <f>_xll.xlShmInterpRateFwd($E$3&amp;T(CalculationTrigger),C71,,5,C72)</f>
        <v>-2.4932159697276068E-3</v>
      </c>
      <c r="F71" s="121">
        <f>_xll.xlShmInterpRateFwd($F$3&amp;T(CalculationTrigger),C71,,5,C72)</f>
        <v>-2.4932159698086522E-3</v>
      </c>
      <c r="G71" s="148">
        <f>_xll.xlShmInterpDisc($G$3&amp;T(CalculationTrigger),C71)</f>
        <v>1.0006916291732237</v>
      </c>
      <c r="H71" s="149">
        <f>_xll.xlShmInterpDisc($H$3&amp;T(CalculationTrigger),C71)</f>
        <v>1.000691629173222</v>
      </c>
      <c r="I71" s="150">
        <f>_xll.xlShmInterpDisc($I$3&amp;T(CalculationTrigger),C71)</f>
        <v>1.0006916291732237</v>
      </c>
      <c r="J71" s="157">
        <f t="shared" si="3"/>
        <v>-6.6160229222560286E-15</v>
      </c>
      <c r="K71" s="158">
        <f t="shared" si="4"/>
        <v>0</v>
      </c>
      <c r="L71" s="159">
        <f t="shared" si="5"/>
        <v>-6.6160229222560286E-15</v>
      </c>
    </row>
    <row r="72" spans="2:12" x14ac:dyDescent="0.2">
      <c r="B72" s="112" t="s">
        <v>156</v>
      </c>
      <c r="C72" s="113">
        <f>_xll.qlCalendarAdvance("TARGET",C71,B72,"mf")</f>
        <v>42927</v>
      </c>
      <c r="D72" s="120">
        <f>_xll.xlShmInterpRateFwd($D$3&amp;T(CalculationTrigger),C72,,5,C73)</f>
        <v>-2.4919442225558187E-3</v>
      </c>
      <c r="E72" s="120">
        <f>_xll.xlShmInterpRateFwd($E$3&amp;T(CalculationTrigger),C72,,5,C73)</f>
        <v>-2.4919442225558187E-3</v>
      </c>
      <c r="F72" s="121">
        <f>_xll.xlShmInterpRateFwd($F$3&amp;T(CalculationTrigger),C72,,5,C73)</f>
        <v>-2.4919442225558187E-3</v>
      </c>
      <c r="G72" s="148">
        <f>_xll.xlShmInterpDisc($G$3&amp;T(CalculationTrigger),C72)</f>
        <v>1.0006984646729309</v>
      </c>
      <c r="H72" s="149">
        <f>_xll.xlShmInterpDisc($H$3&amp;T(CalculationTrigger),C72)</f>
        <v>1.0006984646729289</v>
      </c>
      <c r="I72" s="150">
        <f>_xll.xlShmInterpDisc($I$3&amp;T(CalculationTrigger),C72)</f>
        <v>1.0006984646729309</v>
      </c>
      <c r="J72" s="157">
        <f t="shared" si="3"/>
        <v>-7.3678437088760321E-15</v>
      </c>
      <c r="K72" s="158">
        <f t="shared" si="4"/>
        <v>0</v>
      </c>
      <c r="L72" s="159">
        <f t="shared" si="5"/>
        <v>-7.3678437088760321E-15</v>
      </c>
    </row>
    <row r="73" spans="2:12" x14ac:dyDescent="0.2">
      <c r="B73" s="112" t="s">
        <v>156</v>
      </c>
      <c r="C73" s="113">
        <f>_xll.qlCalendarAdvance("TARGET",C72,B73,"mf")</f>
        <v>42928</v>
      </c>
      <c r="D73" s="120">
        <f>_xll.xlShmInterpRateFwd($D$3&amp;T(CalculationTrigger),C73,,5,C74)</f>
        <v>-2.490651288626636E-3</v>
      </c>
      <c r="E73" s="120">
        <f>_xll.xlShmInterpRateFwd($E$3&amp;T(CalculationTrigger),C73,,5,C74)</f>
        <v>-2.490651288626636E-3</v>
      </c>
      <c r="F73" s="121">
        <f>_xll.xlShmInterpRateFwd($F$3&amp;T(CalculationTrigger),C73,,5,C74)</f>
        <v>-2.490651288626636E-3</v>
      </c>
      <c r="G73" s="148">
        <f>_xll.xlShmInterpDisc($G$3&amp;T(CalculationTrigger),C73)</f>
        <v>1.0007052967326096</v>
      </c>
      <c r="H73" s="149">
        <f>_xll.xlShmInterpDisc($H$3&amp;T(CalculationTrigger),C73)</f>
        <v>1.0007052967326076</v>
      </c>
      <c r="I73" s="150">
        <f>_xll.xlShmInterpDisc($I$3&amp;T(CalculationTrigger),C73)</f>
        <v>1.0007052967326096</v>
      </c>
      <c r="J73" s="157">
        <f t="shared" si="3"/>
        <v>-7.2941652717872709E-15</v>
      </c>
      <c r="K73" s="158">
        <f t="shared" si="4"/>
        <v>0</v>
      </c>
      <c r="L73" s="159">
        <f t="shared" si="5"/>
        <v>-7.2941652717872709E-15</v>
      </c>
    </row>
    <row r="74" spans="2:12" x14ac:dyDescent="0.2">
      <c r="B74" s="112" t="s">
        <v>156</v>
      </c>
      <c r="C74" s="113">
        <f>_xll.qlCalendarAdvance("TARGET",C73,B74,"mf")</f>
        <v>42929</v>
      </c>
      <c r="D74" s="120">
        <f>_xll.xlShmInterpRateFwd($D$3&amp;T(CalculationTrigger),C74,,5,C75)</f>
        <v>-2.4893358755121993E-3</v>
      </c>
      <c r="E74" s="120">
        <f>_xll.xlShmInterpRateFwd($E$3&amp;T(CalculationTrigger),C74,,5,C75)</f>
        <v>-2.4893358755121993E-3</v>
      </c>
      <c r="F74" s="121">
        <f>_xll.xlShmInterpRateFwd($F$3&amp;T(CalculationTrigger),C74,,5,C75)</f>
        <v>-2.4893358755121993E-3</v>
      </c>
      <c r="G74" s="148">
        <f>_xll.xlShmInterpDisc($G$3&amp;T(CalculationTrigger),C74)</f>
        <v>1.0007121252941011</v>
      </c>
      <c r="H74" s="149">
        <f>_xll.xlShmInterpDisc($H$3&amp;T(CalculationTrigger),C74)</f>
        <v>1.0007121252940991</v>
      </c>
      <c r="I74" s="150">
        <f>_xll.xlShmInterpDisc($I$3&amp;T(CalculationTrigger),C74)</f>
        <v>1.0007121252941011</v>
      </c>
      <c r="J74" s="157">
        <f t="shared" si="3"/>
        <v>-7.2219458136507644E-15</v>
      </c>
      <c r="K74" s="158">
        <f t="shared" si="4"/>
        <v>0</v>
      </c>
      <c r="L74" s="159">
        <f t="shared" si="5"/>
        <v>-7.2219458136507644E-15</v>
      </c>
    </row>
    <row r="75" spans="2:12" x14ac:dyDescent="0.2">
      <c r="B75" s="112" t="s">
        <v>156</v>
      </c>
      <c r="C75" s="113">
        <f>_xll.qlCalendarAdvance("TARGET",C74,B75,"mf")</f>
        <v>42930</v>
      </c>
      <c r="D75" s="120">
        <f>_xll.xlShmInterpRateFwd($D$3&amp;T(CalculationTrigger),C75,,5,C76)</f>
        <v>-2.4866067138099583E-3</v>
      </c>
      <c r="E75" s="120">
        <f>_xll.xlShmInterpRateFwd($E$3&amp;T(CalculationTrigger),C75,,5,C76)</f>
        <v>-2.4866067138099583E-3</v>
      </c>
      <c r="F75" s="121">
        <f>_xll.xlShmInterpRateFwd($F$3&amp;T(CalculationTrigger),C75,,5,C76)</f>
        <v>-2.4866067138099583E-3</v>
      </c>
      <c r="G75" s="148">
        <f>_xll.xlShmInterpDisc($G$3&amp;T(CalculationTrigger),C75)</f>
        <v>1.0007189502957019</v>
      </c>
      <c r="H75" s="149">
        <f>_xll.xlShmInterpDisc($H$3&amp;T(CalculationTrigger),C75)</f>
        <v>1.0007189502956999</v>
      </c>
      <c r="I75" s="150">
        <f>_xll.xlShmInterpDisc($I$3&amp;T(CalculationTrigger),C75)</f>
        <v>1.0007189502957019</v>
      </c>
      <c r="J75" s="157">
        <f t="shared" si="3"/>
        <v>-7.1511424233208544E-15</v>
      </c>
      <c r="K75" s="158">
        <f t="shared" si="4"/>
        <v>0</v>
      </c>
      <c r="L75" s="159">
        <f t="shared" si="5"/>
        <v>-7.1511424233208544E-15</v>
      </c>
    </row>
    <row r="76" spans="2:12" x14ac:dyDescent="0.2">
      <c r="B76" s="112" t="s">
        <v>156</v>
      </c>
      <c r="C76" s="113">
        <f>_xll.qlCalendarAdvance("TARGET",C75,B76,"mf")</f>
        <v>42933</v>
      </c>
      <c r="D76" s="120">
        <f>_xll.xlShmInterpRateFwd($D$3&amp;T(CalculationTrigger),C76,,5,C77)</f>
        <v>-2.4838235749437727E-3</v>
      </c>
      <c r="E76" s="120">
        <f>_xll.xlShmInterpRateFwd($E$3&amp;T(CalculationTrigger),C76,,5,C77)</f>
        <v>-2.4838235749437727E-3</v>
      </c>
      <c r="F76" s="121">
        <f>_xll.xlShmInterpRateFwd($F$3&amp;T(CalculationTrigger),C76,,5,C77)</f>
        <v>-2.4838235749437727E-3</v>
      </c>
      <c r="G76" s="148">
        <f>_xll.xlShmInterpDisc($G$3&amp;T(CalculationTrigger),C76)</f>
        <v>1.000739403270926</v>
      </c>
      <c r="H76" s="149">
        <f>_xll.xlShmInterpDisc($H$3&amp;T(CalculationTrigger),C76)</f>
        <v>1.000739403270924</v>
      </c>
      <c r="I76" s="150">
        <f>_xll.xlShmInterpDisc($I$3&amp;T(CalculationTrigger),C76)</f>
        <v>1.000739403270926</v>
      </c>
      <c r="J76" s="157">
        <f t="shared" si="3"/>
        <v>-6.9468240683688301E-15</v>
      </c>
      <c r="K76" s="158">
        <f t="shared" si="4"/>
        <v>0</v>
      </c>
      <c r="L76" s="159">
        <f t="shared" si="5"/>
        <v>-6.9468240683688301E-15</v>
      </c>
    </row>
    <row r="77" spans="2:12" x14ac:dyDescent="0.2">
      <c r="B77" s="112" t="s">
        <v>156</v>
      </c>
      <c r="C77" s="113">
        <f>_xll.qlCalendarAdvance("TARGET",C76,B77,"mf")</f>
        <v>42934</v>
      </c>
      <c r="D77" s="120">
        <f>_xll.xlShmInterpRateFwd($D$3&amp;T(CalculationTrigger),C77,,5,C78)</f>
        <v>-2.482376374539747E-3</v>
      </c>
      <c r="E77" s="120">
        <f>_xll.xlShmInterpRateFwd($E$3&amp;T(CalculationTrigger),C77,,5,C78)</f>
        <v>-2.482376374539747E-3</v>
      </c>
      <c r="F77" s="121">
        <f>_xll.xlShmInterpRateFwd($F$3&amp;T(CalculationTrigger),C77,,5,C78)</f>
        <v>-2.482376374539747E-3</v>
      </c>
      <c r="G77" s="148">
        <f>_xll.xlShmInterpDisc($G$3&amp;T(CalculationTrigger),C77)</f>
        <v>1.0007462133450007</v>
      </c>
      <c r="H77" s="149">
        <f>_xll.xlShmInterpDisc($H$3&amp;T(CalculationTrigger),C77)</f>
        <v>1.0007462133449987</v>
      </c>
      <c r="I77" s="150">
        <f>_xll.xlShmInterpDisc($I$3&amp;T(CalculationTrigger),C77)</f>
        <v>1.0007462133450007</v>
      </c>
      <c r="J77" s="157">
        <f t="shared" si="3"/>
        <v>-6.8812879922521425E-15</v>
      </c>
      <c r="K77" s="158">
        <f t="shared" si="4"/>
        <v>0</v>
      </c>
      <c r="L77" s="159">
        <f t="shared" si="5"/>
        <v>-6.8812879922521425E-15</v>
      </c>
    </row>
    <row r="78" spans="2:12" x14ac:dyDescent="0.2">
      <c r="B78" s="112" t="s">
        <v>156</v>
      </c>
      <c r="C78" s="113">
        <f>_xll.qlCalendarAdvance("TARGET",C77,B78,"mf")</f>
        <v>42935</v>
      </c>
      <c r="D78" s="120">
        <f>_xll.xlShmInterpRateFwd($D$3&amp;T(CalculationTrigger),C78,,5,C79)</f>
        <v>-2.4808989385182506E-3</v>
      </c>
      <c r="E78" s="120">
        <f>_xll.xlShmInterpRateFwd($E$3&amp;T(CalculationTrigger),C78,,5,C79)</f>
        <v>-2.4808989385182506E-3</v>
      </c>
      <c r="F78" s="121">
        <f>_xll.xlShmInterpRateFwd($F$3&amp;T(CalculationTrigger),C78,,5,C79)</f>
        <v>-2.4808989385182506E-3</v>
      </c>
      <c r="G78" s="148">
        <f>_xll.xlShmInterpDisc($G$3&amp;T(CalculationTrigger),C78)</f>
        <v>1.000753019497473</v>
      </c>
      <c r="H78" s="149">
        <f>_xll.xlShmInterpDisc($H$3&amp;T(CalculationTrigger),C78)</f>
        <v>1.000753019497471</v>
      </c>
      <c r="I78" s="150">
        <f>_xll.xlShmInterpDisc($I$3&amp;T(CalculationTrigger),C78)</f>
        <v>1.000753019497473</v>
      </c>
      <c r="J78" s="157">
        <f t="shared" si="3"/>
        <v>-6.8169768895208147E-15</v>
      </c>
      <c r="K78" s="158">
        <f t="shared" si="4"/>
        <v>0</v>
      </c>
      <c r="L78" s="159">
        <f t="shared" si="5"/>
        <v>-6.8169768895208147E-15</v>
      </c>
    </row>
    <row r="79" spans="2:12" x14ac:dyDescent="0.2">
      <c r="B79" s="112" t="s">
        <v>156</v>
      </c>
      <c r="C79" s="113">
        <f>_xll.qlCalendarAdvance("TARGET",C78,B79,"mf")</f>
        <v>42936</v>
      </c>
      <c r="D79" s="120">
        <f>_xll.xlShmInterpRateFwd($D$3&amp;T(CalculationTrigger),C79,,5,C80)</f>
        <v>-2.479389974370022E-3</v>
      </c>
      <c r="E79" s="120">
        <f>_xll.xlShmInterpRateFwd($E$3&amp;T(CalculationTrigger),C79,,5,C80)</f>
        <v>-2.479389974370022E-3</v>
      </c>
      <c r="F79" s="121">
        <f>_xll.xlShmInterpRateFwd($F$3&amp;T(CalculationTrigger),C79,,5,C80)</f>
        <v>-2.479389974370022E-3</v>
      </c>
      <c r="G79" s="148">
        <f>_xll.xlShmInterpDisc($G$3&amp;T(CalculationTrigger),C79)</f>
        <v>1.0007598216453613</v>
      </c>
      <c r="H79" s="149">
        <f>_xll.xlShmInterpDisc($H$3&amp;T(CalculationTrigger),C79)</f>
        <v>1.0007598216453593</v>
      </c>
      <c r="I79" s="150">
        <f>_xll.xlShmInterpDisc($I$3&amp;T(CalculationTrigger),C79)</f>
        <v>1.0007598216453613</v>
      </c>
      <c r="J79" s="157">
        <f t="shared" si="3"/>
        <v>-6.7538567331363621E-15</v>
      </c>
      <c r="K79" s="158">
        <f t="shared" si="4"/>
        <v>0</v>
      </c>
      <c r="L79" s="159">
        <f t="shared" si="5"/>
        <v>-6.7538567331363621E-15</v>
      </c>
    </row>
    <row r="80" spans="2:12" x14ac:dyDescent="0.2">
      <c r="B80" s="112" t="s">
        <v>156</v>
      </c>
      <c r="C80" s="113">
        <f>_xll.qlCalendarAdvance("TARGET",C79,B80,"mf")</f>
        <v>42937</v>
      </c>
      <c r="D80" s="120">
        <f>_xll.xlShmInterpRateFwd($D$3&amp;T(CalculationTrigger),C80,,5,C81)</f>
        <v>-2.4762436888256592E-3</v>
      </c>
      <c r="E80" s="120">
        <f>_xll.xlShmInterpRateFwd($E$3&amp;T(CalculationTrigger),C80,,5,C81)</f>
        <v>-2.4762436887986448E-3</v>
      </c>
      <c r="F80" s="121">
        <f>_xll.xlShmInterpRateFwd($F$3&amp;T(CalculationTrigger),C80,,5,C81)</f>
        <v>-2.4762436888256592E-3</v>
      </c>
      <c r="G80" s="148">
        <f>_xll.xlShmInterpDisc($G$3&amp;T(CalculationTrigger),C80)</f>
        <v>1.0007666197021381</v>
      </c>
      <c r="H80" s="149">
        <f>_xll.xlShmInterpDisc($H$3&amp;T(CalculationTrigger),C80)</f>
        <v>1.0007666197021361</v>
      </c>
      <c r="I80" s="150">
        <f>_xll.xlShmInterpDisc($I$3&amp;T(CalculationTrigger),C80)</f>
        <v>1.0007666197021381</v>
      </c>
      <c r="J80" s="157">
        <f t="shared" si="3"/>
        <v>-6.6918947447589642E-15</v>
      </c>
      <c r="K80" s="158">
        <f t="shared" si="4"/>
        <v>0</v>
      </c>
      <c r="L80" s="159">
        <f t="shared" si="5"/>
        <v>-6.6918947447589642E-15</v>
      </c>
    </row>
    <row r="81" spans="2:12" x14ac:dyDescent="0.2">
      <c r="B81" s="112" t="s">
        <v>156</v>
      </c>
      <c r="C81" s="113">
        <f>_xll.qlCalendarAdvance("TARGET",C80,B81,"mf")</f>
        <v>42940</v>
      </c>
      <c r="D81" s="120">
        <f>_xll.xlShmInterpRateFwd($D$3&amp;T(CalculationTrigger),C81,,5,C82)</f>
        <v>-2.4730129814597651E-3</v>
      </c>
      <c r="E81" s="120">
        <f>_xll.xlShmInterpRateFwd($E$3&amp;T(CalculationTrigger),C81,,5,C82)</f>
        <v>-2.4730129814597651E-3</v>
      </c>
      <c r="F81" s="121">
        <f>_xll.xlShmInterpRateFwd($F$3&amp;T(CalculationTrigger),C81,,5,C82)</f>
        <v>-2.4730129814597651E-3</v>
      </c>
      <c r="G81" s="148">
        <f>_xll.xlShmInterpDisc($G$3&amp;T(CalculationTrigger),C81)</f>
        <v>1.0007869884073208</v>
      </c>
      <c r="H81" s="149">
        <f>_xll.xlShmInterpDisc($H$3&amp;T(CalculationTrigger),C81)</f>
        <v>1.0007869884073186</v>
      </c>
      <c r="I81" s="150">
        <f>_xll.xlShmInterpDisc($I$3&amp;T(CalculationTrigger),C81)</f>
        <v>1.0007869884073208</v>
      </c>
      <c r="J81" s="157">
        <f t="shared" si="3"/>
        <v>-7.2362750712175305E-15</v>
      </c>
      <c r="K81" s="158">
        <f t="shared" si="4"/>
        <v>0</v>
      </c>
      <c r="L81" s="159">
        <f t="shared" si="5"/>
        <v>-7.2362750712175305E-15</v>
      </c>
    </row>
    <row r="82" spans="2:12" x14ac:dyDescent="0.2">
      <c r="B82" s="112" t="s">
        <v>156</v>
      </c>
      <c r="C82" s="113">
        <f>_xll.qlCalendarAdvance("TARGET",C81,B82,"mf")</f>
        <v>42941</v>
      </c>
      <c r="D82" s="120">
        <f>_xll.xlShmInterpRateFwd($D$3&amp;T(CalculationTrigger),C82,,5,C83)</f>
        <v>-2.4713269857139807E-3</v>
      </c>
      <c r="E82" s="120">
        <f>_xll.xlShmInterpRateFwd($E$3&amp;T(CalculationTrigger),C82,,5,C83)</f>
        <v>-2.4713269857139807E-3</v>
      </c>
      <c r="F82" s="121">
        <f>_xll.xlShmInterpRateFwd($F$3&amp;T(CalculationTrigger),C82,,5,C83)</f>
        <v>-2.4713269857139807E-3</v>
      </c>
      <c r="G82" s="148">
        <f>_xll.xlShmInterpDisc($G$3&amp;T(CalculationTrigger),C82)</f>
        <v>1.0007937691634383</v>
      </c>
      <c r="H82" s="149">
        <f>_xll.xlShmInterpDisc($H$3&amp;T(CalculationTrigger),C82)</f>
        <v>1.0007937691634361</v>
      </c>
      <c r="I82" s="150">
        <f>_xll.xlShmInterpDisc($I$3&amp;T(CalculationTrigger),C82)</f>
        <v>1.0007937691634383</v>
      </c>
      <c r="J82" s="157">
        <f t="shared" si="3"/>
        <v>-7.1722372387288789E-15</v>
      </c>
      <c r="K82" s="158">
        <f t="shared" si="4"/>
        <v>0</v>
      </c>
      <c r="L82" s="159">
        <f t="shared" si="5"/>
        <v>-7.1722372387288789E-15</v>
      </c>
    </row>
    <row r="83" spans="2:12" x14ac:dyDescent="0.2">
      <c r="B83" s="112" t="s">
        <v>156</v>
      </c>
      <c r="C83" s="113">
        <f>_xll.qlCalendarAdvance("TARGET",C82,B83,"mf")</f>
        <v>42942</v>
      </c>
      <c r="D83" s="120">
        <f>_xll.xlShmInterpRateFwd($D$3&amp;T(CalculationTrigger),C83,,5,C84)</f>
        <v>-2.4696017055689081E-3</v>
      </c>
      <c r="E83" s="120">
        <f>_xll.xlShmInterpRateFwd($E$3&amp;T(CalculationTrigger),C83,,5,C84)</f>
        <v>-2.4696017055689081E-3</v>
      </c>
      <c r="F83" s="121">
        <f>_xll.xlShmInterpRateFwd($F$3&amp;T(CalculationTrigger),C83,,5,C84)</f>
        <v>-2.4696017055689081E-3</v>
      </c>
      <c r="G83" s="148">
        <f>_xll.xlShmInterpDisc($G$3&amp;T(CalculationTrigger),C83)</f>
        <v>1.0008005453426028</v>
      </c>
      <c r="H83" s="149">
        <f>_xll.xlShmInterpDisc($H$3&amp;T(CalculationTrigger),C83)</f>
        <v>1.0008005453426005</v>
      </c>
      <c r="I83" s="150">
        <f>_xll.xlShmInterpDisc($I$3&amp;T(CalculationTrigger),C83)</f>
        <v>1.0008005453426028</v>
      </c>
      <c r="J83" s="157">
        <f t="shared" si="3"/>
        <v>-7.1093228769856438E-15</v>
      </c>
      <c r="K83" s="158">
        <f t="shared" si="4"/>
        <v>0</v>
      </c>
      <c r="L83" s="159">
        <f t="shared" si="5"/>
        <v>-7.1093228769856438E-15</v>
      </c>
    </row>
    <row r="84" spans="2:12" x14ac:dyDescent="0.2">
      <c r="B84" s="112" t="s">
        <v>156</v>
      </c>
      <c r="C84" s="113">
        <f>_xll.qlCalendarAdvance("TARGET",C83,B84,"mf")</f>
        <v>42943</v>
      </c>
      <c r="D84" s="120">
        <f>_xll.xlShmInterpRateFwd($D$3&amp;T(CalculationTrigger),C84,,5,C85)</f>
        <v>-2.4678358483527347E-3</v>
      </c>
      <c r="E84" s="120">
        <f>_xll.xlShmInterpRateFwd($E$3&amp;T(CalculationTrigger),C84,,5,C85)</f>
        <v>-2.4678358483527347E-3</v>
      </c>
      <c r="F84" s="121">
        <f>_xll.xlShmInterpRateFwd($F$3&amp;T(CalculationTrigger),C84,,5,C85)</f>
        <v>-2.4678358483527347E-3</v>
      </c>
      <c r="G84" s="148">
        <f>_xll.xlShmInterpDisc($G$3&amp;T(CalculationTrigger),C84)</f>
        <v>1.0008073168370044</v>
      </c>
      <c r="H84" s="149">
        <f>_xll.xlShmInterpDisc($H$3&amp;T(CalculationTrigger),C84)</f>
        <v>1.0008073168370022</v>
      </c>
      <c r="I84" s="150">
        <f>_xll.xlShmInterpDisc($I$3&amp;T(CalculationTrigger),C84)</f>
        <v>1.0008073168370044</v>
      </c>
      <c r="J84" s="157">
        <f t="shared" si="3"/>
        <v>-7.0475026780553338E-15</v>
      </c>
      <c r="K84" s="158">
        <f t="shared" si="4"/>
        <v>0</v>
      </c>
      <c r="L84" s="159">
        <f t="shared" si="5"/>
        <v>-7.0475026780553338E-15</v>
      </c>
    </row>
    <row r="85" spans="2:12" x14ac:dyDescent="0.2">
      <c r="B85" s="112" t="s">
        <v>156</v>
      </c>
      <c r="C85" s="113">
        <f>_xll.qlCalendarAdvance("TARGET",C84,B85,"mf")</f>
        <v>42944</v>
      </c>
      <c r="D85" s="120">
        <f>_xll.xlShmInterpRateFwd($D$3&amp;T(CalculationTrigger),C85,,5,C86)</f>
        <v>-2.464145777669644E-3</v>
      </c>
      <c r="E85" s="120">
        <f>_xll.xlShmInterpRateFwd($E$3&amp;T(CalculationTrigger),C85,,5,C86)</f>
        <v>-2.464145777669644E-3</v>
      </c>
      <c r="F85" s="121">
        <f>_xll.xlShmInterpRateFwd($F$3&amp;T(CalculationTrigger),C85,,5,C86)</f>
        <v>-2.464145777669644E-3</v>
      </c>
      <c r="G85" s="148">
        <f>_xll.xlShmInterpDisc($G$3&amp;T(CalculationTrigger),C85)</f>
        <v>1.0008140835352863</v>
      </c>
      <c r="H85" s="149">
        <f>_xll.xlShmInterpDisc($H$3&amp;T(CalculationTrigger),C85)</f>
        <v>1.0008140835352841</v>
      </c>
      <c r="I85" s="150">
        <f>_xll.xlShmInterpDisc($I$3&amp;T(CalculationTrigger),C85)</f>
        <v>1.0008140835352863</v>
      </c>
      <c r="J85" s="157">
        <f t="shared" si="3"/>
        <v>-6.9867483446238219E-15</v>
      </c>
      <c r="K85" s="158">
        <f t="shared" si="4"/>
        <v>0</v>
      </c>
      <c r="L85" s="159">
        <f t="shared" si="5"/>
        <v>-6.9867483446238219E-15</v>
      </c>
    </row>
    <row r="86" spans="2:12" x14ac:dyDescent="0.2">
      <c r="B86" s="112" t="s">
        <v>156</v>
      </c>
      <c r="C86" s="113">
        <f>_xll.qlCalendarAdvance("TARGET",C85,B86,"mf")</f>
        <v>42947</v>
      </c>
      <c r="D86" s="120">
        <f>_xll.xlShmInterpRateFwd($D$3&amp;T(CalculationTrigger),C86,,5,C87)</f>
        <v>-2.4603407948517652E-3</v>
      </c>
      <c r="E86" s="120">
        <f>_xll.xlShmInterpRateFwd($E$3&amp;T(CalculationTrigger),C86,,5,C87)</f>
        <v>-2.4603407948517652E-3</v>
      </c>
      <c r="F86" s="121">
        <f>_xll.xlShmInterpRateFwd($F$3&amp;T(CalculationTrigger),C86,,5,C87)</f>
        <v>-2.4603407948517652E-3</v>
      </c>
      <c r="G86" s="148">
        <f>_xll.xlShmInterpDisc($G$3&amp;T(CalculationTrigger),C86)</f>
        <v>1.0008343536866298</v>
      </c>
      <c r="H86" s="149">
        <f>_xll.xlShmInterpDisc($H$3&amp;T(CalculationTrigger),C86)</f>
        <v>1.0008343536866275</v>
      </c>
      <c r="I86" s="150">
        <f>_xll.xlShmInterpDisc($I$3&amp;T(CalculationTrigger),C86)</f>
        <v>1.0008343536866298</v>
      </c>
      <c r="J86" s="157">
        <f t="shared" si="3"/>
        <v>-6.8106118317341459E-15</v>
      </c>
      <c r="K86" s="158">
        <f t="shared" si="4"/>
        <v>0</v>
      </c>
      <c r="L86" s="159">
        <f t="shared" si="5"/>
        <v>-6.8106118317341459E-15</v>
      </c>
    </row>
    <row r="87" spans="2:12" x14ac:dyDescent="0.2">
      <c r="B87" s="112" t="s">
        <v>156</v>
      </c>
      <c r="C87" s="113">
        <f>_xll.qlCalendarAdvance("TARGET",C86,B87,"mf")</f>
        <v>42948</v>
      </c>
      <c r="D87" s="120">
        <f>_xll.xlShmInterpRateFwd($D$3&amp;T(CalculationTrigger),C87,,5,C88)</f>
        <v>-2.4583526617138426E-3</v>
      </c>
      <c r="E87" s="120">
        <f>_xll.xlShmInterpRateFwd($E$3&amp;T(CalculationTrigger),C87,,5,C88)</f>
        <v>-2.4583526617138426E-3</v>
      </c>
      <c r="F87" s="121">
        <f>_xll.xlShmInterpRateFwd($F$3&amp;T(CalculationTrigger),C87,,5,C88)</f>
        <v>-2.4583526617138426E-3</v>
      </c>
      <c r="G87" s="148">
        <f>_xll.xlShmInterpDisc($G$3&amp;T(CalculationTrigger),C87)</f>
        <v>1.0008411000159108</v>
      </c>
      <c r="H87" s="149">
        <f>_xll.xlShmInterpDisc($H$3&amp;T(CalculationTrigger),C87)</f>
        <v>1.0008411000159085</v>
      </c>
      <c r="I87" s="150">
        <f>_xll.xlShmInterpDisc($I$3&amp;T(CalculationTrigger),C87)</f>
        <v>1.0008411000159108</v>
      </c>
      <c r="J87" s="157">
        <f t="shared" si="3"/>
        <v>-6.7538567331363613E-15</v>
      </c>
      <c r="K87" s="158">
        <f t="shared" si="4"/>
        <v>0</v>
      </c>
      <c r="L87" s="159">
        <f t="shared" si="5"/>
        <v>-6.7538567331363613E-15</v>
      </c>
    </row>
    <row r="88" spans="2:12" x14ac:dyDescent="0.2">
      <c r="B88" s="112" t="s">
        <v>156</v>
      </c>
      <c r="C88" s="113">
        <f>_xll.qlCalendarAdvance("TARGET",C87,B88,"mf")</f>
        <v>42949</v>
      </c>
      <c r="D88" s="120">
        <f>_xll.xlShmInterpRateFwd($D$3&amp;T(CalculationTrigger),C88,,5,C89)</f>
        <v>-2.4563161956343204E-3</v>
      </c>
      <c r="E88" s="120">
        <f>_xll.xlShmInterpRateFwd($E$3&amp;T(CalculationTrigger),C88,,5,C89)</f>
        <v>-2.4563161955532755E-3</v>
      </c>
      <c r="F88" s="121">
        <f>_xll.xlShmInterpRateFwd($F$3&amp;T(CalculationTrigger),C88,,5,C89)</f>
        <v>-2.4563161956343204E-3</v>
      </c>
      <c r="G88" s="148">
        <f>_xll.xlShmInterpDisc($G$3&amp;T(CalculationTrigger),C88)</f>
        <v>1.0008478409390718</v>
      </c>
      <c r="H88" s="149">
        <f>_xll.xlShmInterpDisc($H$3&amp;T(CalculationTrigger),C88)</f>
        <v>1.0008478409390695</v>
      </c>
      <c r="I88" s="150">
        <f>_xll.xlShmInterpDisc($I$3&amp;T(CalculationTrigger),C88)</f>
        <v>1.0008478409390718</v>
      </c>
      <c r="J88" s="157">
        <f t="shared" si="3"/>
        <v>-6.6980397353418461E-15</v>
      </c>
      <c r="K88" s="158">
        <f t="shared" si="4"/>
        <v>0</v>
      </c>
      <c r="L88" s="159">
        <f t="shared" si="5"/>
        <v>-6.6980397353418461E-15</v>
      </c>
    </row>
    <row r="89" spans="2:12" x14ac:dyDescent="0.2">
      <c r="B89" s="112" t="s">
        <v>156</v>
      </c>
      <c r="C89" s="113">
        <f>_xll.qlCalendarAdvance("TARGET",C88,B89,"mf")</f>
        <v>42950</v>
      </c>
      <c r="D89" s="120">
        <f>_xll.xlShmInterpRateFwd($D$3&amp;T(CalculationTrigger),C89,,5,C90)</f>
        <v>-2.4542301032113799E-3</v>
      </c>
      <c r="E89" s="120">
        <f>_xll.xlShmInterpRateFwd($E$3&amp;T(CalculationTrigger),C89,,5,C90)</f>
        <v>-2.4542301032113799E-3</v>
      </c>
      <c r="F89" s="121">
        <f>_xll.xlShmInterpRateFwd($F$3&amp;T(CalculationTrigger),C89,,5,C90)</f>
        <v>-2.4542301032113799E-3</v>
      </c>
      <c r="G89" s="148">
        <f>_xll.xlShmInterpDisc($G$3&amp;T(CalculationTrigger),C89)</f>
        <v>1.0008545763234697</v>
      </c>
      <c r="H89" s="149">
        <f>_xll.xlShmInterpDisc($H$3&amp;T(CalculationTrigger),C89)</f>
        <v>1.0008545763234673</v>
      </c>
      <c r="I89" s="150">
        <f>_xll.xlShmInterpDisc($I$3&amp;T(CalculationTrigger),C89)</f>
        <v>1.0008545763234697</v>
      </c>
      <c r="J89" s="157">
        <f t="shared" si="3"/>
        <v>-7.3074515473278652E-15</v>
      </c>
      <c r="K89" s="158">
        <f t="shared" si="4"/>
        <v>0</v>
      </c>
      <c r="L89" s="159">
        <f t="shared" si="5"/>
        <v>-7.3074515473278652E-15</v>
      </c>
    </row>
    <row r="90" spans="2:12" x14ac:dyDescent="0.2">
      <c r="B90" s="112" t="s">
        <v>156</v>
      </c>
      <c r="C90" s="113">
        <f>_xll.qlCalendarAdvance("TARGET",C89,B90,"mf")</f>
        <v>42951</v>
      </c>
      <c r="D90" s="120">
        <f>_xll.xlShmInterpRateFwd($D$3&amp;T(CalculationTrigger),C90,,5,C91)</f>
        <v>-2.4498695918551455E-3</v>
      </c>
      <c r="E90" s="120">
        <f>_xll.xlShmInterpRateFwd($E$3&amp;T(CalculationTrigger),C90,,5,C91)</f>
        <v>-2.4498695918551455E-3</v>
      </c>
      <c r="F90" s="121">
        <f>_xll.xlShmInterpRateFwd($F$3&amp;T(CalculationTrigger),C90,,5,C91)</f>
        <v>-2.4498695918551455E-3</v>
      </c>
      <c r="G90" s="148">
        <f>_xll.xlShmInterpDisc($G$3&amp;T(CalculationTrigger),C90)</f>
        <v>1.0008613060329119</v>
      </c>
      <c r="H90" s="149">
        <f>_xll.xlShmInterpDisc($H$3&amp;T(CalculationTrigger),C90)</f>
        <v>1.0008613060329095</v>
      </c>
      <c r="I90" s="150">
        <f>_xll.xlShmInterpDisc($I$3&amp;T(CalculationTrigger),C90)</f>
        <v>1.0008613060329119</v>
      </c>
      <c r="J90" s="157">
        <f t="shared" si="3"/>
        <v>-7.2480413721463374E-15</v>
      </c>
      <c r="K90" s="158">
        <f t="shared" si="4"/>
        <v>0</v>
      </c>
      <c r="L90" s="159">
        <f t="shared" si="5"/>
        <v>-7.2480413721463374E-15</v>
      </c>
    </row>
    <row r="91" spans="2:12" x14ac:dyDescent="0.2">
      <c r="B91" s="112" t="s">
        <v>156</v>
      </c>
      <c r="C91" s="113">
        <f>_xll.qlCalendarAdvance("TARGET",C90,B91,"mf")</f>
        <v>42954</v>
      </c>
      <c r="D91" s="120">
        <f>_xll.xlShmInterpRateFwd($D$3&amp;T(CalculationTrigger),C91,,5,C92)</f>
        <v>-2.4459785970533418E-3</v>
      </c>
      <c r="E91" s="120">
        <f>_xll.xlShmInterpRateFwd($E$3&amp;T(CalculationTrigger),C91,,5,C92)</f>
        <v>-2.4459785970533418E-3</v>
      </c>
      <c r="F91" s="121">
        <f>_xll.xlShmInterpRateFwd($F$3&amp;T(CalculationTrigger),C91,,5,C92)</f>
        <v>-2.4459785970533418E-3</v>
      </c>
      <c r="G91" s="148">
        <f>_xll.xlShmInterpDisc($G$3&amp;T(CalculationTrigger),C91)</f>
        <v>1.0008814596963624</v>
      </c>
      <c r="H91" s="149">
        <f>_xll.xlShmInterpDisc($H$3&amp;T(CalculationTrigger),C91)</f>
        <v>1.00088145969636</v>
      </c>
      <c r="I91" s="150">
        <f>_xll.xlShmInterpDisc($I$3&amp;T(CalculationTrigger),C91)</f>
        <v>1.0008814596963624</v>
      </c>
      <c r="J91" s="157">
        <f t="shared" si="3"/>
        <v>-7.0754689585238061E-15</v>
      </c>
      <c r="K91" s="158">
        <f t="shared" si="4"/>
        <v>0</v>
      </c>
      <c r="L91" s="159">
        <f t="shared" si="5"/>
        <v>-7.0754689585238061E-15</v>
      </c>
    </row>
    <row r="92" spans="2:12" x14ac:dyDescent="0.2">
      <c r="B92" s="112" t="s">
        <v>156</v>
      </c>
      <c r="C92" s="113">
        <f>_xll.qlCalendarAdvance("TARGET",C91,B92,"mf")</f>
        <v>42955</v>
      </c>
      <c r="D92" s="120">
        <f>_xll.xlShmInterpRateFwd($D$3&amp;T(CalculationTrigger),C92,,5,C93)</f>
        <v>-2.4448443288671421E-3</v>
      </c>
      <c r="E92" s="120">
        <f>_xll.xlShmInterpRateFwd($E$3&amp;T(CalculationTrigger),C92,,5,C93)</f>
        <v>-2.4448443288671421E-3</v>
      </c>
      <c r="F92" s="121">
        <f>_xll.xlShmInterpRateFwd($F$3&amp;T(CalculationTrigger),C92,,5,C93)</f>
        <v>-2.4448443288671421E-3</v>
      </c>
      <c r="G92" s="148">
        <f>_xll.xlShmInterpDisc($G$3&amp;T(CalculationTrigger),C92)</f>
        <v>1.0008881669594705</v>
      </c>
      <c r="H92" s="149">
        <f>_xll.xlShmInterpDisc($H$3&amp;T(CalculationTrigger),C92)</f>
        <v>1.000888166959468</v>
      </c>
      <c r="I92" s="150">
        <f>_xll.xlShmInterpDisc($I$3&amp;T(CalculationTrigger),C92)</f>
        <v>1.0008881669594705</v>
      </c>
      <c r="J92" s="157">
        <f t="shared" si="3"/>
        <v>-7.0197566045196816E-15</v>
      </c>
      <c r="K92" s="158">
        <f t="shared" si="4"/>
        <v>0</v>
      </c>
      <c r="L92" s="159">
        <f t="shared" si="5"/>
        <v>-7.0197566045196816E-15</v>
      </c>
    </row>
    <row r="93" spans="2:12" x14ac:dyDescent="0.2">
      <c r="B93" s="112" t="s">
        <v>156</v>
      </c>
      <c r="C93" s="113">
        <f>_xll.qlCalendarAdvance("TARGET",C92,B93,"mf")</f>
        <v>42956</v>
      </c>
      <c r="D93" s="120">
        <f>_xll.xlShmInterpRateFwd($D$3&amp;T(CalculationTrigger),C93,,5,C94)</f>
        <v>-2.4436357119996767E-3</v>
      </c>
      <c r="E93" s="120">
        <f>_xll.xlShmInterpRateFwd($E$3&amp;T(CalculationTrigger),C93,,5,C94)</f>
        <v>-2.4436357119996767E-3</v>
      </c>
      <c r="F93" s="121">
        <f>_xll.xlShmInterpRateFwd($F$3&amp;T(CalculationTrigger),C93,,5,C94)</f>
        <v>-2.4436357119996767E-3</v>
      </c>
      <c r="G93" s="148">
        <f>_xll.xlShmInterpDisc($G$3&amp;T(CalculationTrigger),C93)</f>
        <v>1.0008948711571404</v>
      </c>
      <c r="H93" s="149">
        <f>_xll.xlShmInterpDisc($H$3&amp;T(CalculationTrigger),C93)</f>
        <v>1.0008948711571379</v>
      </c>
      <c r="I93" s="150">
        <f>_xll.xlShmInterpDisc($I$3&amp;T(CalculationTrigger),C93)</f>
        <v>1.0008948711571404</v>
      </c>
      <c r="J93" s="157">
        <f t="shared" si="3"/>
        <v>-6.9649147560468718E-15</v>
      </c>
      <c r="K93" s="158">
        <f t="shared" si="4"/>
        <v>0</v>
      </c>
      <c r="L93" s="159">
        <f t="shared" si="5"/>
        <v>-6.9649147560468718E-15</v>
      </c>
    </row>
    <row r="94" spans="2:12" x14ac:dyDescent="0.2">
      <c r="B94" s="112" t="s">
        <v>156</v>
      </c>
      <c r="C94" s="113">
        <f>_xll.qlCalendarAdvance("TARGET",C93,B94,"mf")</f>
        <v>42957</v>
      </c>
      <c r="D94" s="120">
        <f>_xll.xlShmInterpRateFwd($D$3&amp;T(CalculationTrigger),C94,,5,C95)</f>
        <v>-2.4423500491032486E-3</v>
      </c>
      <c r="E94" s="120">
        <f>_xll.xlShmInterpRateFwd($E$3&amp;T(CalculationTrigger),C94,,5,C95)</f>
        <v>-2.4423500491032486E-3</v>
      </c>
      <c r="F94" s="121">
        <f>_xll.xlShmInterpRateFwd($F$3&amp;T(CalculationTrigger),C94,,5,C95)</f>
        <v>-2.4423500491032486E-3</v>
      </c>
      <c r="G94" s="148">
        <f>_xll.xlShmInterpDisc($G$3&amp;T(CalculationTrigger),C94)</f>
        <v>1.0009015720854302</v>
      </c>
      <c r="H94" s="149">
        <f>_xll.xlShmInterpDisc($H$3&amp;T(CalculationTrigger),C94)</f>
        <v>1.0009015720854277</v>
      </c>
      <c r="I94" s="150">
        <f>_xll.xlShmInterpDisc($I$3&amp;T(CalculationTrigger),C94)</f>
        <v>1.0009015720854302</v>
      </c>
      <c r="J94" s="157">
        <f t="shared" si="3"/>
        <v>-6.9109231687906945E-15</v>
      </c>
      <c r="K94" s="158">
        <f t="shared" si="4"/>
        <v>0</v>
      </c>
      <c r="L94" s="159">
        <f t="shared" si="5"/>
        <v>-6.9109231687906945E-15</v>
      </c>
    </row>
    <row r="95" spans="2:12" x14ac:dyDescent="0.2">
      <c r="B95" s="112" t="s">
        <v>156</v>
      </c>
      <c r="C95" s="113">
        <f>_xll.qlCalendarAdvance("TARGET",C94,B95,"mf")</f>
        <v>42958</v>
      </c>
      <c r="D95" s="120">
        <f>_xll.xlShmInterpRateFwd($D$3&amp;T(CalculationTrigger),C95,,5,C96)</f>
        <v>-2.4394921079116741E-3</v>
      </c>
      <c r="E95" s="120">
        <f>_xll.xlShmInterpRateFwd($E$3&amp;T(CalculationTrigger),C95,,5,C96)</f>
        <v>-2.4394921078846597E-3</v>
      </c>
      <c r="F95" s="121">
        <f>_xll.xlShmInterpRateFwd($F$3&amp;T(CalculationTrigger),C95,,5,C96)</f>
        <v>-2.4394921079116741E-3</v>
      </c>
      <c r="G95" s="148">
        <f>_xll.xlShmInterpDisc($G$3&amp;T(CalculationTrigger),C95)</f>
        <v>1.0009082695329952</v>
      </c>
      <c r="H95" s="149">
        <f>_xll.xlShmInterpDisc($H$3&amp;T(CalculationTrigger),C95)</f>
        <v>1.0009082695329927</v>
      </c>
      <c r="I95" s="150">
        <f>_xll.xlShmInterpDisc($I$3&amp;T(CalculationTrigger),C95)</f>
        <v>1.0009082695329952</v>
      </c>
      <c r="J95" s="157">
        <f t="shared" si="3"/>
        <v>-6.8577622213384587E-15</v>
      </c>
      <c r="K95" s="158">
        <f t="shared" si="4"/>
        <v>0</v>
      </c>
      <c r="L95" s="159">
        <f t="shared" si="5"/>
        <v>-6.8577622213384587E-15</v>
      </c>
    </row>
    <row r="96" spans="2:12" x14ac:dyDescent="0.2">
      <c r="B96" s="112" t="s">
        <v>156</v>
      </c>
      <c r="C96" s="113">
        <f>_xll.qlCalendarAdvance("TARGET",C95,B96,"mf")</f>
        <v>42961</v>
      </c>
      <c r="D96" s="120">
        <f>_xll.xlShmInterpRateFwd($D$3&amp;T(CalculationTrigger),C96,,5,C97)</f>
        <v>-2.436382976003786E-3</v>
      </c>
      <c r="E96" s="120">
        <f>_xll.xlShmInterpRateFwd($E$3&amp;T(CalculationTrigger),C96,,5,C97)</f>
        <v>-2.436382976003786E-3</v>
      </c>
      <c r="F96" s="121">
        <f>_xll.xlShmInterpRateFwd($F$3&amp;T(CalculationTrigger),C96,,5,C97)</f>
        <v>-2.436382976003786E-3</v>
      </c>
      <c r="G96" s="148">
        <f>_xll.xlShmInterpDisc($G$3&amp;T(CalculationTrigger),C96)</f>
        <v>1.0009283387668282</v>
      </c>
      <c r="H96" s="149">
        <f>_xll.xlShmInterpDisc($H$3&amp;T(CalculationTrigger),C96)</f>
        <v>1.0009283387668255</v>
      </c>
      <c r="I96" s="150">
        <f>_xll.xlShmInterpDisc($I$3&amp;T(CalculationTrigger),C96)</f>
        <v>1.0009283387668282</v>
      </c>
      <c r="J96" s="157">
        <f t="shared" si="3"/>
        <v>-7.3124463877566616E-15</v>
      </c>
      <c r="K96" s="158">
        <f t="shared" si="4"/>
        <v>0</v>
      </c>
      <c r="L96" s="159">
        <f t="shared" si="5"/>
        <v>-7.3124463877566616E-15</v>
      </c>
    </row>
    <row r="97" spans="2:12" x14ac:dyDescent="0.2">
      <c r="B97" s="112" t="s">
        <v>156</v>
      </c>
      <c r="C97" s="113">
        <f>_xll.qlCalendarAdvance("TARGET",C96,B97,"mf")</f>
        <v>42962</v>
      </c>
      <c r="D97" s="120">
        <f>_xll.xlShmInterpRateFwd($D$3&amp;T(CalculationTrigger),C97,,5,C98)</f>
        <v>-2.4346716130963101E-3</v>
      </c>
      <c r="E97" s="120">
        <f>_xll.xlShmInterpRateFwd($E$3&amp;T(CalculationTrigger),C97,,5,C98)</f>
        <v>-2.4346716130963101E-3</v>
      </c>
      <c r="F97" s="121">
        <f>_xll.xlShmInterpRateFwd($F$3&amp;T(CalculationTrigger),C97,,5,C98)</f>
        <v>-2.4346716130963101E-3</v>
      </c>
      <c r="G97" s="148">
        <f>_xll.xlShmInterpDisc($G$3&amp;T(CalculationTrigger),C97)</f>
        <v>1.0009350200299594</v>
      </c>
      <c r="H97" s="149">
        <f>_xll.xlShmInterpDisc($H$3&amp;T(CalculationTrigger),C97)</f>
        <v>1.0009350200299567</v>
      </c>
      <c r="I97" s="150">
        <f>_xll.xlShmInterpDisc($I$3&amp;T(CalculationTrigger),C97)</f>
        <v>1.0009350200299594</v>
      </c>
      <c r="J97" s="157">
        <f t="shared" si="3"/>
        <v>-7.2578758923256419E-15</v>
      </c>
      <c r="K97" s="158">
        <f t="shared" si="4"/>
        <v>0</v>
      </c>
      <c r="L97" s="159">
        <f t="shared" si="5"/>
        <v>-7.2578758923256419E-15</v>
      </c>
    </row>
    <row r="98" spans="2:12" x14ac:dyDescent="0.2">
      <c r="B98" s="112" t="s">
        <v>156</v>
      </c>
      <c r="C98" s="113">
        <f>_xll.qlCalendarAdvance("TARGET",C97,B98,"mf")</f>
        <v>42963</v>
      </c>
      <c r="D98" s="120">
        <f>_xll.xlShmInterpRateFwd($D$3&amp;T(CalculationTrigger),C98,,5,C99)</f>
        <v>-2.432867016422641E-3</v>
      </c>
      <c r="E98" s="120">
        <f>_xll.xlShmInterpRateFwd($E$3&amp;T(CalculationTrigger),C98,,5,C99)</f>
        <v>-2.432867016422641E-3</v>
      </c>
      <c r="F98" s="121">
        <f>_xll.xlShmInterpRateFwd($F$3&amp;T(CalculationTrigger),C98,,5,C99)</f>
        <v>-2.432867016422641E-3</v>
      </c>
      <c r="G98" s="148">
        <f>_xll.xlShmInterpDisc($G$3&amp;T(CalculationTrigger),C98)</f>
        <v>1.0009416966445763</v>
      </c>
      <c r="H98" s="149">
        <f>_xll.xlShmInterpDisc($H$3&amp;T(CalculationTrigger),C98)</f>
        <v>1.0009416966445737</v>
      </c>
      <c r="I98" s="150">
        <f>_xll.xlShmInterpDisc($I$3&amp;T(CalculationTrigger),C98)</f>
        <v>1.0009416966445763</v>
      </c>
      <c r="J98" s="157">
        <f t="shared" si="3"/>
        <v>-7.2041138486787853E-15</v>
      </c>
      <c r="K98" s="158">
        <f t="shared" si="4"/>
        <v>0</v>
      </c>
      <c r="L98" s="159">
        <f t="shared" si="5"/>
        <v>-7.2041138486787853E-15</v>
      </c>
    </row>
    <row r="99" spans="2:12" x14ac:dyDescent="0.2">
      <c r="B99" s="112" t="s">
        <v>156</v>
      </c>
      <c r="C99" s="113">
        <f>_xll.qlCalendarAdvance("TARGET",C98,B99,"mf")</f>
        <v>42964</v>
      </c>
      <c r="D99" s="120">
        <f>_xll.xlShmInterpRateFwd($D$3&amp;T(CalculationTrigger),C99,,5,C100)</f>
        <v>-2.4309664881473556E-3</v>
      </c>
      <c r="E99" s="120">
        <f>_xll.xlShmInterpRateFwd($E$3&amp;T(CalculationTrigger),C99,,5,C100)</f>
        <v>-2.4309664881473556E-3</v>
      </c>
      <c r="F99" s="121">
        <f>_xll.xlShmInterpRateFwd($F$3&amp;T(CalculationTrigger),C99,,5,C100)</f>
        <v>-2.4309664881473556E-3</v>
      </c>
      <c r="G99" s="148">
        <f>_xll.xlShmInterpDisc($G$3&amp;T(CalculationTrigger),C99)</f>
        <v>1.0009483683549065</v>
      </c>
      <c r="H99" s="149">
        <f>_xll.xlShmInterpDisc($H$3&amp;T(CalculationTrigger),C99)</f>
        <v>1.0009483683549039</v>
      </c>
      <c r="I99" s="150">
        <f>_xll.xlShmInterpDisc($I$3&amp;T(CalculationTrigger),C99)</f>
        <v>1.0009483683549065</v>
      </c>
      <c r="J99" s="157">
        <f t="shared" si="3"/>
        <v>-7.1511424233208528E-15</v>
      </c>
      <c r="K99" s="158">
        <f t="shared" si="4"/>
        <v>0</v>
      </c>
      <c r="L99" s="159">
        <f t="shared" si="5"/>
        <v>-7.1511424233208528E-15</v>
      </c>
    </row>
    <row r="100" spans="2:12" x14ac:dyDescent="0.2">
      <c r="B100" s="112" t="s">
        <v>156</v>
      </c>
      <c r="C100" s="113">
        <f>_xll.qlCalendarAdvance("TARGET",C99,B100,"mf")</f>
        <v>42965</v>
      </c>
      <c r="D100" s="120">
        <f>_xll.xlShmInterpRateFwd($D$3&amp;T(CalculationTrigger),C100,,5,C101)</f>
        <v>-2.4268160348038907E-3</v>
      </c>
      <c r="E100" s="120">
        <f>_xll.xlShmInterpRateFwd($E$3&amp;T(CalculationTrigger),C100,,5,C101)</f>
        <v>-2.4268160348038907E-3</v>
      </c>
      <c r="F100" s="121">
        <f>_xll.xlShmInterpRateFwd($F$3&amp;T(CalculationTrigger),C100,,5,C101)</f>
        <v>-2.4268160348038907E-3</v>
      </c>
      <c r="G100" s="148">
        <f>_xll.xlShmInterpDisc($G$3&amp;T(CalculationTrigger),C100)</f>
        <v>1.0009550348977723</v>
      </c>
      <c r="H100" s="149">
        <f>_xll.xlShmInterpDisc($H$3&amp;T(CalculationTrigger),C100)</f>
        <v>1.0009550348977696</v>
      </c>
      <c r="I100" s="150">
        <f>_xll.xlShmInterpDisc($I$3&amp;T(CalculationTrigger),C100)</f>
        <v>1.0009550348977723</v>
      </c>
      <c r="J100" s="157">
        <f t="shared" si="3"/>
        <v>-7.0989443034425978E-15</v>
      </c>
      <c r="K100" s="158">
        <f t="shared" si="4"/>
        <v>0</v>
      </c>
      <c r="L100" s="159">
        <f t="shared" si="5"/>
        <v>-7.0989443034425978E-15</v>
      </c>
    </row>
    <row r="101" spans="2:12" x14ac:dyDescent="0.2">
      <c r="B101" s="112" t="s">
        <v>156</v>
      </c>
      <c r="C101" s="113">
        <f>_xll.qlCalendarAdvance("TARGET",C100,B101,"mf")</f>
        <v>42968</v>
      </c>
      <c r="D101" s="120">
        <f>_xll.xlShmInterpRateFwd($D$3&amp;T(CalculationTrigger),C101,,5,C102)</f>
        <v>-2.4223511017447985E-3</v>
      </c>
      <c r="E101" s="120">
        <f>_xll.xlShmInterpRateFwd($E$3&amp;T(CalculationTrigger),C101,,5,C102)</f>
        <v>-2.4223511017447985E-3</v>
      </c>
      <c r="F101" s="121">
        <f>_xll.xlShmInterpRateFwd($F$3&amp;T(CalculationTrigger),C101,,5,C102)</f>
        <v>-2.4223511017447985E-3</v>
      </c>
      <c r="G101" s="148">
        <f>_xll.xlShmInterpDisc($G$3&amp;T(CalculationTrigger),C101)</f>
        <v>1.0009750007787228</v>
      </c>
      <c r="H101" s="149">
        <f>_xll.xlShmInterpDisc($H$3&amp;T(CalculationTrigger),C101)</f>
        <v>1.0009750007787201</v>
      </c>
      <c r="I101" s="150">
        <f>_xll.xlShmInterpDisc($I$3&amp;T(CalculationTrigger),C101)</f>
        <v>1.0009750007787228</v>
      </c>
      <c r="J101" s="157">
        <f t="shared" si="3"/>
        <v>-6.9468240683688277E-15</v>
      </c>
      <c r="K101" s="158">
        <f t="shared" si="4"/>
        <v>0</v>
      </c>
      <c r="L101" s="159">
        <f t="shared" si="5"/>
        <v>-6.9468240683688277E-15</v>
      </c>
    </row>
    <row r="102" spans="2:12" x14ac:dyDescent="0.2">
      <c r="B102" s="112" t="s">
        <v>156</v>
      </c>
      <c r="C102" s="113">
        <f>_xll.qlCalendarAdvance("TARGET",C101,B102,"mf")</f>
        <v>42969</v>
      </c>
      <c r="D102" s="120">
        <f>_xll.xlShmInterpRateFwd($D$3&amp;T(CalculationTrigger),C102,,5,C103)</f>
        <v>-2.4199304471910102E-3</v>
      </c>
      <c r="E102" s="120">
        <f>_xll.xlShmInterpRateFwd($E$3&amp;T(CalculationTrigger),C102,,5,C103)</f>
        <v>-2.4199304471910102E-3</v>
      </c>
      <c r="F102" s="121">
        <f>_xll.xlShmInterpRateFwd($F$3&amp;T(CalculationTrigger),C102,,5,C103)</f>
        <v>-2.4199304471910102E-3</v>
      </c>
      <c r="G102" s="148">
        <f>_xll.xlShmInterpDisc($G$3&amp;T(CalculationTrigger),C102)</f>
        <v>1.0009816438718402</v>
      </c>
      <c r="H102" s="149">
        <f>_xll.xlShmInterpDisc($H$3&amp;T(CalculationTrigger),C102)</f>
        <v>1.0009816438718375</v>
      </c>
      <c r="I102" s="150">
        <f>_xll.xlShmInterpDisc($I$3&amp;T(CalculationTrigger),C102)</f>
        <v>1.0009816438718402</v>
      </c>
      <c r="J102" s="157">
        <f t="shared" si="3"/>
        <v>-6.8975558125647935E-15</v>
      </c>
      <c r="K102" s="158">
        <f t="shared" si="4"/>
        <v>0</v>
      </c>
      <c r="L102" s="159">
        <f t="shared" si="5"/>
        <v>-6.8975558125647935E-15</v>
      </c>
    </row>
    <row r="103" spans="2:12" x14ac:dyDescent="0.2">
      <c r="B103" s="112" t="s">
        <v>156</v>
      </c>
      <c r="C103" s="113">
        <f>_xll.qlCalendarAdvance("TARGET",C102,B103,"mf")</f>
        <v>42970</v>
      </c>
      <c r="D103" s="120">
        <f>_xll.xlShmInterpRateFwd($D$3&amp;T(CalculationTrigger),C103,,5,C104)</f>
        <v>-2.4173976737739268E-3</v>
      </c>
      <c r="E103" s="120">
        <f>_xll.xlShmInterpRateFwd($E$3&amp;T(CalculationTrigger),C103,,5,C104)</f>
        <v>-2.4173976737739268E-3</v>
      </c>
      <c r="F103" s="121">
        <f>_xll.xlShmInterpRateFwd($F$3&amp;T(CalculationTrigger),C103,,5,C104)</f>
        <v>-2.4173976737739268E-3</v>
      </c>
      <c r="G103" s="148">
        <f>_xll.xlShmInterpDisc($G$3&amp;T(CalculationTrigger),C103)</f>
        <v>1.0009882803705168</v>
      </c>
      <c r="H103" s="149">
        <f>_xll.xlShmInterpDisc($H$3&amp;T(CalculationTrigger),C103)</f>
        <v>1.0009882803705141</v>
      </c>
      <c r="I103" s="150">
        <f>_xll.xlShmInterpDisc($I$3&amp;T(CalculationTrigger),C103)</f>
        <v>1.0009882803705168</v>
      </c>
      <c r="J103" s="157">
        <f t="shared" si="3"/>
        <v>-6.848981475856591E-15</v>
      </c>
      <c r="K103" s="158">
        <f t="shared" si="4"/>
        <v>0</v>
      </c>
      <c r="L103" s="159">
        <f t="shared" si="5"/>
        <v>-6.848981475856591E-15</v>
      </c>
    </row>
    <row r="104" spans="2:12" x14ac:dyDescent="0.2">
      <c r="B104" s="112" t="s">
        <v>156</v>
      </c>
      <c r="C104" s="113">
        <f>_xll.qlCalendarAdvance("TARGET",C103,B104,"mf")</f>
        <v>42971</v>
      </c>
      <c r="D104" s="120">
        <f>_xll.xlShmInterpRateFwd($D$3&amp;T(CalculationTrigger),C104,,5,C105)</f>
        <v>-2.4147500834938922E-3</v>
      </c>
      <c r="E104" s="120">
        <f>_xll.xlShmInterpRateFwd($E$3&amp;T(CalculationTrigger),C104,,5,C105)</f>
        <v>-2.4147500834938922E-3</v>
      </c>
      <c r="F104" s="121">
        <f>_xll.xlShmInterpRateFwd($F$3&amp;T(CalculationTrigger),C104,,5,C105)</f>
        <v>-2.4147500834938922E-3</v>
      </c>
      <c r="G104" s="148">
        <f>_xll.xlShmInterpDisc($G$3&amp;T(CalculationTrigger),C104)</f>
        <v>1.0009949099671382</v>
      </c>
      <c r="H104" s="149">
        <f>_xll.xlShmInterpDisc($H$3&amp;T(CalculationTrigger),C104)</f>
        <v>1.0009949099671356</v>
      </c>
      <c r="I104" s="150">
        <f>_xll.xlShmInterpDisc($I$3&amp;T(CalculationTrigger),C104)</f>
        <v>1.0009949099671382</v>
      </c>
      <c r="J104" s="157">
        <f t="shared" si="3"/>
        <v>-6.8010865005009504E-15</v>
      </c>
      <c r="K104" s="158">
        <f t="shared" si="4"/>
        <v>0</v>
      </c>
      <c r="L104" s="159">
        <f t="shared" si="5"/>
        <v>-6.8010865005009504E-15</v>
      </c>
    </row>
    <row r="105" spans="2:12" x14ac:dyDescent="0.2">
      <c r="B105" s="112" t="s">
        <v>156</v>
      </c>
      <c r="C105" s="113">
        <f>_xll.qlCalendarAdvance("TARGET",C104,B105,"mf")</f>
        <v>42972</v>
      </c>
      <c r="D105" s="120">
        <f>_xll.xlShmInterpRateFwd($D$3&amp;T(CalculationTrigger),C105,,5,C106)</f>
        <v>-2.4090427904690233E-3</v>
      </c>
      <c r="E105" s="120">
        <f>_xll.xlShmInterpRateFwd($E$3&amp;T(CalculationTrigger),C105,,5,C106)</f>
        <v>-2.4090427904420088E-3</v>
      </c>
      <c r="F105" s="121">
        <f>_xll.xlShmInterpRateFwd($F$3&amp;T(CalculationTrigger),C105,,5,C106)</f>
        <v>-2.4090427904690233E-3</v>
      </c>
      <c r="G105" s="148">
        <f>_xll.xlShmInterpDisc($G$3&amp;T(CalculationTrigger),C105)</f>
        <v>1.001001532346683</v>
      </c>
      <c r="H105" s="149">
        <f>_xll.xlShmInterpDisc($H$3&amp;T(CalculationTrigger),C105)</f>
        <v>1.0010015323466803</v>
      </c>
      <c r="I105" s="150">
        <f>_xll.xlShmInterpDisc($I$3&amp;T(CalculationTrigger),C105)</f>
        <v>1.001001532346683</v>
      </c>
      <c r="J105" s="157">
        <f t="shared" si="3"/>
        <v>-6.7538567331363605E-15</v>
      </c>
      <c r="K105" s="158">
        <f t="shared" si="4"/>
        <v>0</v>
      </c>
      <c r="L105" s="159">
        <f t="shared" si="5"/>
        <v>-6.7538567331363605E-15</v>
      </c>
    </row>
    <row r="106" spans="2:12" x14ac:dyDescent="0.2">
      <c r="B106" s="112" t="s">
        <v>156</v>
      </c>
      <c r="C106" s="113">
        <f>_xll.qlCalendarAdvance("TARGET",C105,B106,"mf")</f>
        <v>42975</v>
      </c>
      <c r="D106" s="120">
        <f>_xll.xlShmInterpRateFwd($D$3&amp;T(CalculationTrigger),C106,,5,C107)</f>
        <v>-2.4029575959260041E-3</v>
      </c>
      <c r="E106" s="120">
        <f>_xll.xlShmInterpRateFwd($E$3&amp;T(CalculationTrigger),C106,,5,C107)</f>
        <v>-2.4029575959260041E-3</v>
      </c>
      <c r="F106" s="121">
        <f>_xll.xlShmInterpRateFwd($F$3&amp;T(CalculationTrigger),C106,,5,C107)</f>
        <v>-2.4029575959260041E-3</v>
      </c>
      <c r="G106" s="148">
        <f>_xll.xlShmInterpDisc($G$3&amp;T(CalculationTrigger),C106)</f>
        <v>1.0010213529215326</v>
      </c>
      <c r="H106" s="149">
        <f>_xll.xlShmInterpDisc($H$3&amp;T(CalculationTrigger),C106)</f>
        <v>1.0010213529215297</v>
      </c>
      <c r="I106" s="150">
        <f>_xll.xlShmInterpDisc($I$3&amp;T(CalculationTrigger),C106)</f>
        <v>1.0010213529215326</v>
      </c>
      <c r="J106" s="157">
        <f t="shared" si="3"/>
        <v>-7.1673581657773602E-15</v>
      </c>
      <c r="K106" s="158">
        <f t="shared" si="4"/>
        <v>0</v>
      </c>
      <c r="L106" s="159">
        <f t="shared" si="5"/>
        <v>-7.1673581657773602E-15</v>
      </c>
    </row>
    <row r="107" spans="2:12" x14ac:dyDescent="0.2">
      <c r="B107" s="112" t="s">
        <v>156</v>
      </c>
      <c r="C107" s="113">
        <f>_xll.qlCalendarAdvance("TARGET",C106,B107,"mf")</f>
        <v>42976</v>
      </c>
      <c r="D107" s="120">
        <f>_xll.xlShmInterpRateFwd($D$3&amp;T(CalculationTrigger),C107,,5,C108)</f>
        <v>-2.3996954530247487E-3</v>
      </c>
      <c r="E107" s="120">
        <f>_xll.xlShmInterpRateFwd($E$3&amp;T(CalculationTrigger),C107,,5,C108)</f>
        <v>-2.3996954530247487E-3</v>
      </c>
      <c r="F107" s="121">
        <f>_xll.xlShmInterpRateFwd($F$3&amp;T(CalculationTrigger),C107,,5,C108)</f>
        <v>-2.3996954530247487E-3</v>
      </c>
      <c r="G107" s="148">
        <f>_xll.xlShmInterpDisc($G$3&amp;T(CalculationTrigger),C107)</f>
        <v>1.0010279431344085</v>
      </c>
      <c r="H107" s="149">
        <f>_xll.xlShmInterpDisc($H$3&amp;T(CalculationTrigger),C107)</f>
        <v>1.0010279431344056</v>
      </c>
      <c r="I107" s="150">
        <f>_xll.xlShmInterpDisc($I$3&amp;T(CalculationTrigger),C107)</f>
        <v>1.0010279431344085</v>
      </c>
      <c r="J107" s="157">
        <f t="shared" si="3"/>
        <v>-7.1189300700626488E-15</v>
      </c>
      <c r="K107" s="158">
        <f t="shared" si="4"/>
        <v>0</v>
      </c>
      <c r="L107" s="159">
        <f t="shared" si="5"/>
        <v>-7.1189300700626488E-15</v>
      </c>
    </row>
    <row r="108" spans="2:12" x14ac:dyDescent="0.2">
      <c r="B108" s="112" t="s">
        <v>156</v>
      </c>
      <c r="C108" s="113">
        <f>_xll.qlCalendarAdvance("TARGET",C107,B108,"mf")</f>
        <v>42977</v>
      </c>
      <c r="D108" s="120">
        <f>_xll.xlShmInterpRateFwd($D$3&amp;T(CalculationTrigger),C108,,5,C109)</f>
        <v>-2.3963023057404875E-3</v>
      </c>
      <c r="E108" s="120">
        <f>_xll.xlShmInterpRateFwd($E$3&amp;T(CalculationTrigger),C108,,5,C109)</f>
        <v>-2.3963023057404875E-3</v>
      </c>
      <c r="F108" s="121">
        <f>_xll.xlShmInterpRateFwd($F$3&amp;T(CalculationTrigger),C108,,5,C109)</f>
        <v>-2.3963023057404875E-3</v>
      </c>
      <c r="G108" s="148">
        <f>_xll.xlShmInterpDisc($G$3&amp;T(CalculationTrigger),C108)</f>
        <v>1.0010345244439882</v>
      </c>
      <c r="H108" s="149">
        <f>_xll.xlShmInterpDisc($H$3&amp;T(CalculationTrigger),C108)</f>
        <v>1.0010345244439853</v>
      </c>
      <c r="I108" s="150">
        <f>_xll.xlShmInterpDisc($I$3&amp;T(CalculationTrigger),C108)</f>
        <v>1.0010345244439882</v>
      </c>
      <c r="J108" s="157">
        <f t="shared" si="3"/>
        <v>-7.0711520159011538E-15</v>
      </c>
      <c r="K108" s="158">
        <f t="shared" si="4"/>
        <v>0</v>
      </c>
      <c r="L108" s="159">
        <f t="shared" si="5"/>
        <v>-7.0711520159011538E-15</v>
      </c>
    </row>
    <row r="109" spans="2:12" x14ac:dyDescent="0.2">
      <c r="B109" s="112" t="s">
        <v>156</v>
      </c>
      <c r="C109" s="113">
        <f>_xll.qlCalendarAdvance("TARGET",C108,B109,"mf")</f>
        <v>42978</v>
      </c>
      <c r="D109" s="120">
        <f>_xll.xlShmInterpRateFwd($D$3&amp;T(CalculationTrigger),C109,,5,C110)</f>
        <v>-2.392775456475827E-3</v>
      </c>
      <c r="E109" s="120">
        <f>_xll.xlShmInterpRateFwd($E$3&amp;T(CalculationTrigger),C109,,5,C110)</f>
        <v>-2.392775456475827E-3</v>
      </c>
      <c r="F109" s="121">
        <f>_xll.xlShmInterpRateFwd($F$3&amp;T(CalculationTrigger),C109,,5,C110)</f>
        <v>-2.392775456475827E-3</v>
      </c>
      <c r="G109" s="148">
        <f>_xll.xlShmInterpDisc($G$3&amp;T(CalculationTrigger),C109)</f>
        <v>1.0010410964908036</v>
      </c>
      <c r="H109" s="149">
        <f>_xll.xlShmInterpDisc($H$3&amp;T(CalculationTrigger),C109)</f>
        <v>1.0010410964908008</v>
      </c>
      <c r="I109" s="150">
        <f>_xll.xlShmInterpDisc($I$3&amp;T(CalculationTrigger),C109)</f>
        <v>1.0010410964908036</v>
      </c>
      <c r="J109" s="157">
        <f t="shared" si="3"/>
        <v>-7.0240110024618126E-15</v>
      </c>
      <c r="K109" s="158">
        <f t="shared" si="4"/>
        <v>0</v>
      </c>
      <c r="L109" s="159">
        <f t="shared" si="5"/>
        <v>-7.0240110024618126E-15</v>
      </c>
    </row>
    <row r="110" spans="2:12" x14ac:dyDescent="0.2">
      <c r="B110" s="112" t="s">
        <v>156</v>
      </c>
      <c r="C110" s="113">
        <f>_xll.qlCalendarAdvance("TARGET",C109,B110,"mf")</f>
        <v>42979</v>
      </c>
      <c r="D110" s="120">
        <f>_xll.xlShmInterpRateFwd($D$3&amp;T(CalculationTrigger),C110,,5,C111)</f>
        <v>-2.3852470069777986E-3</v>
      </c>
      <c r="E110" s="120">
        <f>_xll.xlShmInterpRateFwd($E$3&amp;T(CalculationTrigger),C110,,5,C111)</f>
        <v>-2.3852470069777986E-3</v>
      </c>
      <c r="F110" s="121">
        <f>_xll.xlShmInterpRateFwd($F$3&amp;T(CalculationTrigger),C110,,5,C111)</f>
        <v>-2.3852470069777986E-3</v>
      </c>
      <c r="G110" s="148">
        <f>_xll.xlShmInterpDisc($G$3&amp;T(CalculationTrigger),C110)</f>
        <v>1.0010476589079789</v>
      </c>
      <c r="H110" s="149">
        <f>_xll.xlShmInterpDisc($H$3&amp;T(CalculationTrigger),C110)</f>
        <v>1.001047658907976</v>
      </c>
      <c r="I110" s="150">
        <f>_xll.xlShmInterpDisc($I$3&amp;T(CalculationTrigger),C110)</f>
        <v>1.0010476589079789</v>
      </c>
      <c r="J110" s="157">
        <f t="shared" si="3"/>
        <v>-6.9774943733064368E-15</v>
      </c>
      <c r="K110" s="158">
        <f t="shared" si="4"/>
        <v>0</v>
      </c>
      <c r="L110" s="159">
        <f t="shared" si="5"/>
        <v>-6.9774943733064368E-15</v>
      </c>
    </row>
    <row r="111" spans="2:12" x14ac:dyDescent="0.2">
      <c r="B111" s="112" t="s">
        <v>156</v>
      </c>
      <c r="C111" s="113">
        <f>_xll.qlCalendarAdvance("TARGET",C110,B111,"mf")</f>
        <v>42982</v>
      </c>
      <c r="D111" s="120">
        <f>_xll.xlShmInterpRateFwd($D$3&amp;T(CalculationTrigger),C111,,5,C112)</f>
        <v>-2.377277079948122E-3</v>
      </c>
      <c r="E111" s="120">
        <f>_xll.xlShmInterpRateFwd($E$3&amp;T(CalculationTrigger),C111,,5,C112)</f>
        <v>-2.377277079948122E-3</v>
      </c>
      <c r="F111" s="121">
        <f>_xll.xlShmInterpRateFwd($F$3&amp;T(CalculationTrigger),C111,,5,C112)</f>
        <v>-2.377277079948122E-3</v>
      </c>
      <c r="G111" s="148">
        <f>_xll.xlShmInterpDisc($G$3&amp;T(CalculationTrigger),C111)</f>
        <v>1.0010672846017683</v>
      </c>
      <c r="H111" s="149">
        <f>_xll.xlShmInterpDisc($H$3&amp;T(CalculationTrigger),C111)</f>
        <v>1.0010672846017654</v>
      </c>
      <c r="I111" s="150">
        <f>_xll.xlShmInterpDisc($I$3&amp;T(CalculationTrigger),C111)</f>
        <v>1.0010672846017683</v>
      </c>
      <c r="J111" s="157">
        <f t="shared" si="3"/>
        <v>-6.8415691582420257E-15</v>
      </c>
      <c r="K111" s="158">
        <f t="shared" si="4"/>
        <v>0</v>
      </c>
      <c r="L111" s="159">
        <f t="shared" si="5"/>
        <v>-6.8415691582420257E-15</v>
      </c>
    </row>
    <row r="112" spans="2:12" x14ac:dyDescent="0.2">
      <c r="B112" s="112" t="s">
        <v>156</v>
      </c>
      <c r="C112" s="113">
        <f>_xll.qlCalendarAdvance("TARGET",C111,B112,"mf")</f>
        <v>42983</v>
      </c>
      <c r="D112" s="120">
        <f>_xll.xlShmInterpRateFwd($D$3&amp;T(CalculationTrigger),C112,,5,C113)</f>
        <v>-2.3733202822271747E-3</v>
      </c>
      <c r="E112" s="120">
        <f>_xll.xlShmInterpRateFwd($E$3&amp;T(CalculationTrigger),C112,,5,C113)</f>
        <v>-2.3733202822271747E-3</v>
      </c>
      <c r="F112" s="121">
        <f>_xll.xlShmInterpRateFwd($F$3&amp;T(CalculationTrigger),C112,,5,C113)</f>
        <v>-2.3733202822271747E-3</v>
      </c>
      <c r="G112" s="148">
        <f>_xll.xlShmInterpDisc($G$3&amp;T(CalculationTrigger),C112)</f>
        <v>1.0010738046834429</v>
      </c>
      <c r="H112" s="149">
        <f>_xll.xlShmInterpDisc($H$3&amp;T(CalculationTrigger),C112)</f>
        <v>1.00107380468344</v>
      </c>
      <c r="I112" s="150">
        <f>_xll.xlShmInterpDisc($I$3&amp;T(CalculationTrigger),C112)</f>
        <v>1.0010738046834429</v>
      </c>
      <c r="J112" s="157">
        <f t="shared" si="3"/>
        <v>-6.7974300023823999E-15</v>
      </c>
      <c r="K112" s="158">
        <f t="shared" si="4"/>
        <v>0</v>
      </c>
      <c r="L112" s="159">
        <f t="shared" si="5"/>
        <v>-6.7974300023823999E-15</v>
      </c>
    </row>
    <row r="113" spans="2:12" x14ac:dyDescent="0.2">
      <c r="B113" s="112" t="s">
        <v>156</v>
      </c>
      <c r="C113" s="113">
        <f>_xll.qlCalendarAdvance("TARGET",C112,B113,"mf")</f>
        <v>42984</v>
      </c>
      <c r="D113" s="120">
        <f>_xll.xlShmInterpRateFwd($D$3&amp;T(CalculationTrigger),C113,,5,C114)</f>
        <v>-2.3695805758166526E-3</v>
      </c>
      <c r="E113" s="120">
        <f>_xll.xlShmInterpRateFwd($E$3&amp;T(CalculationTrigger),C113,,5,C114)</f>
        <v>-2.3695805757356072E-3</v>
      </c>
      <c r="F113" s="121">
        <f>_xll.xlShmInterpRateFwd($F$3&amp;T(CalculationTrigger),C113,,5,C114)</f>
        <v>-2.3695805758166526E-3</v>
      </c>
      <c r="G113" s="148">
        <f>_xll.xlShmInterpDisc($G$3&amp;T(CalculationTrigger),C113)</f>
        <v>1.00108031395526</v>
      </c>
      <c r="H113" s="149">
        <f>_xll.xlShmInterpDisc($H$3&amp;T(CalculationTrigger),C113)</f>
        <v>1.0010803139552571</v>
      </c>
      <c r="I113" s="150">
        <f>_xll.xlShmInterpDisc($I$3&amp;T(CalculationTrigger),C113)</f>
        <v>1.00108031395526</v>
      </c>
      <c r="J113" s="157">
        <f t="shared" si="3"/>
        <v>-6.753856733136359E-15</v>
      </c>
      <c r="K113" s="158">
        <f t="shared" si="4"/>
        <v>0</v>
      </c>
      <c r="L113" s="159">
        <f t="shared" si="5"/>
        <v>-6.753856733136359E-15</v>
      </c>
    </row>
    <row r="114" spans="2:12" x14ac:dyDescent="0.2">
      <c r="B114" s="112" t="s">
        <v>156</v>
      </c>
      <c r="C114" s="113">
        <f>_xll.qlCalendarAdvance("TARGET",C113,B114,"mf")</f>
        <v>42985</v>
      </c>
      <c r="D114" s="120">
        <f>_xll.xlShmInterpRateFwd($D$3&amp;T(CalculationTrigger),C114,,5,C115)</f>
        <v>-2.3658225224723844E-3</v>
      </c>
      <c r="E114" s="120">
        <f>_xll.xlShmInterpRateFwd($E$3&amp;T(CalculationTrigger),C114,,5,C115)</f>
        <v>-2.3658225224723844E-3</v>
      </c>
      <c r="F114" s="121">
        <f>_xll.xlShmInterpRateFwd($F$3&amp;T(CalculationTrigger),C114,,5,C115)</f>
        <v>-2.3658225224723844E-3</v>
      </c>
      <c r="G114" s="148">
        <f>_xll.xlShmInterpDisc($G$3&amp;T(CalculationTrigger),C114)</f>
        <v>1.0010868130124293</v>
      </c>
      <c r="H114" s="149">
        <f>_xll.xlShmInterpDisc($H$3&amp;T(CalculationTrigger),C114)</f>
        <v>1.0010868130124262</v>
      </c>
      <c r="I114" s="150">
        <f>_xll.xlShmInterpDisc($I$3&amp;T(CalculationTrigger),C114)</f>
        <v>1.0010868130124293</v>
      </c>
      <c r="J114" s="157">
        <f t="shared" si="3"/>
        <v>-7.2270568864134274E-15</v>
      </c>
      <c r="K114" s="158">
        <f t="shared" si="4"/>
        <v>0</v>
      </c>
      <c r="L114" s="159">
        <f t="shared" si="5"/>
        <v>-7.2270568864134274E-15</v>
      </c>
    </row>
    <row r="115" spans="2:12" x14ac:dyDescent="0.2">
      <c r="B115" s="112" t="s">
        <v>156</v>
      </c>
      <c r="C115" s="113">
        <f>_xll.qlCalendarAdvance("TARGET",C114,B115,"mf")</f>
        <v>42986</v>
      </c>
      <c r="D115" s="120">
        <f>_xll.xlShmInterpRateFwd($D$3&amp;T(CalculationTrigger),C115,,5,C116)</f>
        <v>-2.3582319734458119E-3</v>
      </c>
      <c r="E115" s="120">
        <f>_xll.xlShmInterpRateFwd($E$3&amp;T(CalculationTrigger),C115,,5,C116)</f>
        <v>-2.3582319734458119E-3</v>
      </c>
      <c r="F115" s="121">
        <f>_xll.xlShmInterpRateFwd($F$3&amp;T(CalculationTrigger),C115,,5,C116)</f>
        <v>-2.3582319734458119E-3</v>
      </c>
      <c r="G115" s="148">
        <f>_xll.xlShmInterpDisc($G$3&amp;T(CalculationTrigger),C115)</f>
        <v>1.0010933018044308</v>
      </c>
      <c r="H115" s="149">
        <f>_xll.xlShmInterpDisc($H$3&amp;T(CalculationTrigger),C115)</f>
        <v>1.0010933018044277</v>
      </c>
      <c r="I115" s="150">
        <f>_xll.xlShmInterpDisc($I$3&amp;T(CalculationTrigger),C115)</f>
        <v>1.0010933018044308</v>
      </c>
      <c r="J115" s="157">
        <f t="shared" si="3"/>
        <v>-7.1813160200437223E-15</v>
      </c>
      <c r="K115" s="158">
        <f t="shared" si="4"/>
        <v>0</v>
      </c>
      <c r="L115" s="159">
        <f t="shared" si="5"/>
        <v>-7.1813160200437223E-15</v>
      </c>
    </row>
    <row r="116" spans="2:12" x14ac:dyDescent="0.2">
      <c r="B116" s="112" t="s">
        <v>156</v>
      </c>
      <c r="C116" s="113">
        <f>_xll.qlCalendarAdvance("TARGET",C115,B116,"mf")</f>
        <v>42989</v>
      </c>
      <c r="D116" s="120">
        <f>_xll.xlShmInterpRateFwd($D$3&amp;T(CalculationTrigger),C116,,5,C117)</f>
        <v>-2.3506146400960166E-3</v>
      </c>
      <c r="E116" s="120">
        <f>_xll.xlShmInterpRateFwd($E$3&amp;T(CalculationTrigger),C116,,5,C117)</f>
        <v>-2.3506146400960166E-3</v>
      </c>
      <c r="F116" s="121">
        <f>_xll.xlShmInterpRateFwd($F$3&amp;T(CalculationTrigger),C116,,5,C117)</f>
        <v>-2.3506146400960166E-3</v>
      </c>
      <c r="G116" s="148">
        <f>_xll.xlShmInterpDisc($G$3&amp;T(CalculationTrigger),C116)</f>
        <v>1.00111270610026</v>
      </c>
      <c r="H116" s="149">
        <f>_xll.xlShmInterpDisc($H$3&amp;T(CalculationTrigger),C116)</f>
        <v>1.0011127061002569</v>
      </c>
      <c r="I116" s="150">
        <f>_xll.xlShmInterpDisc($I$3&amp;T(CalculationTrigger),C116)</f>
        <v>1.00111270610026</v>
      </c>
      <c r="J116" s="157">
        <f t="shared" si="3"/>
        <v>-7.0475026780553306E-15</v>
      </c>
      <c r="K116" s="158">
        <f t="shared" si="4"/>
        <v>0</v>
      </c>
      <c r="L116" s="159">
        <f t="shared" si="5"/>
        <v>-7.0475026780553306E-15</v>
      </c>
    </row>
    <row r="117" spans="2:12" x14ac:dyDescent="0.2">
      <c r="B117" s="112" t="s">
        <v>156</v>
      </c>
      <c r="C117" s="113">
        <f>_xll.qlCalendarAdvance("TARGET",C116,B117,"mf")</f>
        <v>42990</v>
      </c>
      <c r="D117" s="120">
        <f>_xll.xlShmInterpRateFwd($D$3&amp;T(CalculationTrigger),C117,,5,C118)</f>
        <v>-2.3467707011819868E-3</v>
      </c>
      <c r="E117" s="120">
        <f>_xll.xlShmInterpRateFwd($E$3&amp;T(CalculationTrigger),C117,,5,C118)</f>
        <v>-2.3467707011819868E-3</v>
      </c>
      <c r="F117" s="121">
        <f>_xll.xlShmInterpRateFwd($F$3&amp;T(CalculationTrigger),C117,,5,C118)</f>
        <v>-2.3467707011819868E-3</v>
      </c>
      <c r="G117" s="148">
        <f>_xll.xlShmInterpDisc($G$3&amp;T(CalculationTrigger),C117)</f>
        <v>1.0011191533477624</v>
      </c>
      <c r="H117" s="149">
        <f>_xll.xlShmInterpDisc($H$3&amp;T(CalculationTrigger),C117)</f>
        <v>1.0011191533477592</v>
      </c>
      <c r="I117" s="150">
        <f>_xll.xlShmInterpDisc($I$3&amp;T(CalculationTrigger),C117)</f>
        <v>1.0011191533477624</v>
      </c>
      <c r="J117" s="157">
        <f t="shared" si="3"/>
        <v>-7.0039995751043713E-15</v>
      </c>
      <c r="K117" s="158">
        <f t="shared" si="4"/>
        <v>0</v>
      </c>
      <c r="L117" s="159">
        <f t="shared" si="5"/>
        <v>-7.0039995751043713E-15</v>
      </c>
    </row>
    <row r="118" spans="2:12" x14ac:dyDescent="0.2">
      <c r="B118" s="112" t="s">
        <v>156</v>
      </c>
      <c r="C118" s="113">
        <f>_xll.qlCalendarAdvance("TARGET",C117,B118,"mf")</f>
        <v>42991</v>
      </c>
      <c r="D118" s="120">
        <f>_xll.xlShmInterpRateFwd($D$3&amp;T(CalculationTrigger),C118,,5,C119)</f>
        <v>-2.342910754536348E-3</v>
      </c>
      <c r="E118" s="120">
        <f>_xll.xlShmInterpRateFwd($E$3&amp;T(CalculationTrigger),C118,,5,C119)</f>
        <v>-2.342910754536348E-3</v>
      </c>
      <c r="F118" s="121">
        <f>_xll.xlShmInterpRateFwd($F$3&amp;T(CalculationTrigger),C118,,5,C119)</f>
        <v>-2.342910754536348E-3</v>
      </c>
      <c r="G118" s="148">
        <f>_xll.xlShmInterpDisc($G$3&amp;T(CalculationTrigger),C118)</f>
        <v>1.0011255900935241</v>
      </c>
      <c r="H118" s="149">
        <f>_xll.xlShmInterpDisc($H$3&amp;T(CalculationTrigger),C118)</f>
        <v>1.001125590093521</v>
      </c>
      <c r="I118" s="150">
        <f>_xll.xlShmInterpDisc($I$3&amp;T(CalculationTrigger),C118)</f>
        <v>1.0011255900935241</v>
      </c>
      <c r="J118" s="157">
        <f t="shared" si="3"/>
        <v>-6.9610302525577192E-15</v>
      </c>
      <c r="K118" s="158">
        <f t="shared" si="4"/>
        <v>0</v>
      </c>
      <c r="L118" s="159">
        <f t="shared" si="5"/>
        <v>-6.9610302525577192E-15</v>
      </c>
    </row>
    <row r="119" spans="2:12" x14ac:dyDescent="0.2">
      <c r="B119" s="112" t="s">
        <v>156</v>
      </c>
      <c r="C119" s="113">
        <f>_xll.qlCalendarAdvance("TARGET",C118,B119,"mf")</f>
        <v>42992</v>
      </c>
      <c r="D119" s="120">
        <f>_xll.xlShmInterpRateFwd($D$3&amp;T(CalculationTrigger),C119,,5,C120)</f>
        <v>-2.3390351899856992E-3</v>
      </c>
      <c r="E119" s="120">
        <f>_xll.xlShmInterpRateFwd($E$3&amp;T(CalculationTrigger),C119,,5,C120)</f>
        <v>-2.3390351899856992E-3</v>
      </c>
      <c r="F119" s="121">
        <f>_xll.xlShmInterpRateFwd($F$3&amp;T(CalculationTrigger),C119,,5,C120)</f>
        <v>-2.3390351899856992E-3</v>
      </c>
      <c r="G119" s="148">
        <f>_xll.xlShmInterpDisc($G$3&amp;T(CalculationTrigger),C119)</f>
        <v>1.0011320162934356</v>
      </c>
      <c r="H119" s="149">
        <f>_xll.xlShmInterpDisc($H$3&amp;T(CalculationTrigger),C119)</f>
        <v>1.0011320162934325</v>
      </c>
      <c r="I119" s="150">
        <f>_xll.xlShmInterpDisc($I$3&amp;T(CalculationTrigger),C119)</f>
        <v>1.0011320162934356</v>
      </c>
      <c r="J119" s="157">
        <f t="shared" si="3"/>
        <v>-6.9185849461396843E-15</v>
      </c>
      <c r="K119" s="158">
        <f t="shared" si="4"/>
        <v>0</v>
      </c>
      <c r="L119" s="159">
        <f t="shared" si="5"/>
        <v>-6.9185849461396843E-15</v>
      </c>
    </row>
    <row r="120" spans="2:12" x14ac:dyDescent="0.2">
      <c r="B120" s="112" t="s">
        <v>156</v>
      </c>
      <c r="C120" s="113">
        <f>_xll.qlCalendarAdvance("TARGET",C119,B120,"mf")</f>
        <v>42993</v>
      </c>
      <c r="D120" s="120">
        <f>_xll.xlShmInterpRateFwd($D$3&amp;T(CalculationTrigger),C120,,5,C121)</f>
        <v>-2.3312190612431879E-3</v>
      </c>
      <c r="E120" s="120">
        <f>_xll.xlShmInterpRateFwd($E$3&amp;T(CalculationTrigger),C120,,5,C121)</f>
        <v>-2.3312190612161734E-3</v>
      </c>
      <c r="F120" s="121">
        <f>_xll.xlShmInterpRateFwd($F$3&amp;T(CalculationTrigger),C120,,5,C121)</f>
        <v>-2.3312190612431879E-3</v>
      </c>
      <c r="G120" s="148">
        <f>_xll.xlShmInterpDisc($G$3&amp;T(CalculationTrigger),C120)</f>
        <v>1.0011384319044556</v>
      </c>
      <c r="H120" s="149">
        <f>_xll.xlShmInterpDisc($H$3&amp;T(CalculationTrigger),C120)</f>
        <v>1.0011384319044525</v>
      </c>
      <c r="I120" s="150">
        <f>_xll.xlShmInterpDisc($I$3&amp;T(CalculationTrigger),C120)</f>
        <v>1.0011384319044556</v>
      </c>
      <c r="J120" s="157">
        <f t="shared" si="3"/>
        <v>-6.8766541282842917E-15</v>
      </c>
      <c r="K120" s="158">
        <f t="shared" si="4"/>
        <v>0</v>
      </c>
      <c r="L120" s="159">
        <f t="shared" si="5"/>
        <v>-6.8766541282842917E-15</v>
      </c>
    </row>
    <row r="121" spans="2:12" x14ac:dyDescent="0.2">
      <c r="B121" s="112" t="s">
        <v>156</v>
      </c>
      <c r="C121" s="113">
        <f>_xll.qlCalendarAdvance("TARGET",C120,B121,"mf")</f>
        <v>42996</v>
      </c>
      <c r="D121" s="120">
        <f>_xll.xlShmInterpRateFwd($D$3&amp;T(CalculationTrigger),C121,,5,C122)</f>
        <v>-2.323384549914354E-3</v>
      </c>
      <c r="E121" s="120">
        <f>_xll.xlShmInterpRateFwd($E$3&amp;T(CalculationTrigger),C121,,5,C122)</f>
        <v>-2.323384549914354E-3</v>
      </c>
      <c r="F121" s="121">
        <f>_xll.xlShmInterpRateFwd($F$3&amp;T(CalculationTrigger),C121,,5,C122)</f>
        <v>-2.323384549914354E-3</v>
      </c>
      <c r="G121" s="148">
        <f>_xll.xlShmInterpDisc($G$3&amp;T(CalculationTrigger),C121)</f>
        <v>1.0011576147897836</v>
      </c>
      <c r="H121" s="149">
        <f>_xll.xlShmInterpDisc($H$3&amp;T(CalculationTrigger),C121)</f>
        <v>1.0011576147897803</v>
      </c>
      <c r="I121" s="150">
        <f>_xll.xlShmInterpDisc($I$3&amp;T(CalculationTrigger),C121)</f>
        <v>1.0011576147897836</v>
      </c>
      <c r="J121" s="157">
        <f t="shared" si="3"/>
        <v>-7.2362750712175258E-15</v>
      </c>
      <c r="K121" s="158">
        <f t="shared" si="4"/>
        <v>0</v>
      </c>
      <c r="L121" s="159">
        <f t="shared" si="5"/>
        <v>-7.2362750712175258E-15</v>
      </c>
    </row>
    <row r="122" spans="2:12" x14ac:dyDescent="0.2">
      <c r="B122" s="112" t="s">
        <v>156</v>
      </c>
      <c r="C122" s="113">
        <f>_xll.qlCalendarAdvance("TARGET",C121,B122,"mf")</f>
        <v>42997</v>
      </c>
      <c r="D122" s="120">
        <f>_xll.xlShmInterpRateFwd($D$3&amp;T(CalculationTrigger),C122,,5,C123)</f>
        <v>-2.31943674356284E-3</v>
      </c>
      <c r="E122" s="120">
        <f>_xll.xlShmInterpRateFwd($E$3&amp;T(CalculationTrigger),C122,,5,C123)</f>
        <v>-2.31943674356284E-3</v>
      </c>
      <c r="F122" s="121">
        <f>_xll.xlShmInterpRateFwd($F$3&amp;T(CalculationTrigger),C122,,5,C123)</f>
        <v>-2.31943674356284E-3</v>
      </c>
      <c r="G122" s="148">
        <f>_xll.xlShmInterpDisc($G$3&amp;T(CalculationTrigger),C122)</f>
        <v>1.0011639876361969</v>
      </c>
      <c r="H122" s="149">
        <f>_xll.xlShmInterpDisc($H$3&amp;T(CalculationTrigger),C122)</f>
        <v>1.0011639876361935</v>
      </c>
      <c r="I122" s="150">
        <f>_xll.xlShmInterpDisc($I$3&amp;T(CalculationTrigger),C122)</f>
        <v>1.0011639876361969</v>
      </c>
      <c r="J122" s="157">
        <f t="shared" si="3"/>
        <v>-7.1934568755298484E-15</v>
      </c>
      <c r="K122" s="158">
        <f t="shared" si="4"/>
        <v>0</v>
      </c>
      <c r="L122" s="159">
        <f t="shared" si="5"/>
        <v>-7.1934568755298484E-15</v>
      </c>
    </row>
    <row r="123" spans="2:12" x14ac:dyDescent="0.2">
      <c r="B123" s="112" t="s">
        <v>156</v>
      </c>
      <c r="C123" s="113">
        <f>_xll.qlCalendarAdvance("TARGET",C122,B123,"mf")</f>
        <v>42998</v>
      </c>
      <c r="D123" s="120">
        <f>_xll.xlShmInterpRateFwd($D$3&amp;T(CalculationTrigger),C123,,5,C124)</f>
        <v>-2.3154756582665277E-3</v>
      </c>
      <c r="E123" s="120">
        <f>_xll.xlShmInterpRateFwd($E$3&amp;T(CalculationTrigger),C123,,5,C124)</f>
        <v>-2.3154756582665277E-3</v>
      </c>
      <c r="F123" s="121">
        <f>_xll.xlShmInterpRateFwd($F$3&amp;T(CalculationTrigger),C123,,5,C124)</f>
        <v>-2.3154756582665277E-3</v>
      </c>
      <c r="G123" s="148">
        <f>_xll.xlShmInterpDisc($G$3&amp;T(CalculationTrigger),C123)</f>
        <v>1.001170349694541</v>
      </c>
      <c r="H123" s="149">
        <f>_xll.xlShmInterpDisc($H$3&amp;T(CalculationTrigger),C123)</f>
        <v>1.0011703496945377</v>
      </c>
      <c r="I123" s="150">
        <f>_xll.xlShmInterpDisc($I$3&amp;T(CalculationTrigger),C123)</f>
        <v>1.001170349694541</v>
      </c>
      <c r="J123" s="157">
        <f t="shared" si="3"/>
        <v>-7.1511424233208496E-15</v>
      </c>
      <c r="K123" s="158">
        <f t="shared" si="4"/>
        <v>0</v>
      </c>
      <c r="L123" s="159">
        <f t="shared" si="5"/>
        <v>-7.1511424233208496E-15</v>
      </c>
    </row>
    <row r="124" spans="2:12" x14ac:dyDescent="0.2">
      <c r="B124" s="112" t="s">
        <v>156</v>
      </c>
      <c r="C124" s="113">
        <f>_xll.qlCalendarAdvance("TARGET",C123,B124,"mf")</f>
        <v>42999</v>
      </c>
      <c r="D124" s="120">
        <f>_xll.xlShmInterpRateFwd($D$3&amp;T(CalculationTrigger),C124,,5,C125)</f>
        <v>-2.3115016837711808E-3</v>
      </c>
      <c r="E124" s="120">
        <f>_xll.xlShmInterpRateFwd($E$3&amp;T(CalculationTrigger),C124,,5,C125)</f>
        <v>-2.3115016837711808E-3</v>
      </c>
      <c r="F124" s="121">
        <f>_xll.xlShmInterpRateFwd($F$3&amp;T(CalculationTrigger),C124,,5,C125)</f>
        <v>-2.3115016837711808E-3</v>
      </c>
      <c r="G124" s="148">
        <f>_xll.xlShmInterpDisc($G$3&amp;T(CalculationTrigger),C124)</f>
        <v>1.0011767009281864</v>
      </c>
      <c r="H124" s="149">
        <f>_xll.xlShmInterpDisc($H$3&amp;T(CalculationTrigger),C124)</f>
        <v>1.0011767009281831</v>
      </c>
      <c r="I124" s="150">
        <f>_xll.xlShmInterpDisc($I$3&amp;T(CalculationTrigger),C124)</f>
        <v>1.0011767009281864</v>
      </c>
      <c r="J124" s="157">
        <f t="shared" si="3"/>
        <v>-7.109322876985639E-15</v>
      </c>
      <c r="K124" s="158">
        <f t="shared" si="4"/>
        <v>0</v>
      </c>
      <c r="L124" s="159">
        <f t="shared" si="5"/>
        <v>-7.109322876985639E-15</v>
      </c>
    </row>
    <row r="125" spans="2:12" x14ac:dyDescent="0.2">
      <c r="B125" s="112" t="s">
        <v>156</v>
      </c>
      <c r="C125" s="113">
        <f>_xll.qlCalendarAdvance("TARGET",C124,B125,"mf")</f>
        <v>43000</v>
      </c>
      <c r="D125" s="120">
        <f>_xll.xlShmInterpRateFwd($D$3&amp;T(CalculationTrigger),C125,,5,C126)</f>
        <v>-2.3034981831259235E-3</v>
      </c>
      <c r="E125" s="120">
        <f>_xll.xlShmInterpRateFwd($E$3&amp;T(CalculationTrigger),C125,,5,C126)</f>
        <v>-2.3034981831259235E-3</v>
      </c>
      <c r="F125" s="121">
        <f>_xll.xlShmInterpRateFwd($F$3&amp;T(CalculationTrigger),C125,,5,C126)</f>
        <v>-2.3034981831259235E-3</v>
      </c>
      <c r="G125" s="148">
        <f>_xll.xlShmInterpDisc($G$3&amp;T(CalculationTrigger),C125)</f>
        <v>1.0011830413015721</v>
      </c>
      <c r="H125" s="149">
        <f>_xll.xlShmInterpDisc($H$3&amp;T(CalculationTrigger),C125)</f>
        <v>1.0011830413015688</v>
      </c>
      <c r="I125" s="150">
        <f>_xll.xlShmInterpDisc($I$3&amp;T(CalculationTrigger),C125)</f>
        <v>1.0011830413015721</v>
      </c>
      <c r="J125" s="157">
        <f t="shared" si="3"/>
        <v>-7.0679896044450253E-15</v>
      </c>
      <c r="K125" s="158">
        <f t="shared" si="4"/>
        <v>0</v>
      </c>
      <c r="L125" s="159">
        <f t="shared" si="5"/>
        <v>-7.0679896044450253E-15</v>
      </c>
    </row>
    <row r="126" spans="2:12" x14ac:dyDescent="0.2">
      <c r="B126" s="112" t="s">
        <v>156</v>
      </c>
      <c r="C126" s="113">
        <f>_xll.qlCalendarAdvance("TARGET",C125,B126,"mf")</f>
        <v>43003</v>
      </c>
      <c r="D126" s="120">
        <f>_xll.xlShmInterpRateFwd($D$3&amp;T(CalculationTrigger),C126,,5,C127)</f>
        <v>-2.2954846918765721E-3</v>
      </c>
      <c r="E126" s="120">
        <f>_xll.xlShmInterpRateFwd($E$3&amp;T(CalculationTrigger),C126,,5,C127)</f>
        <v>-2.2954846918765721E-3</v>
      </c>
      <c r="F126" s="121">
        <f>_xll.xlShmInterpRateFwd($F$3&amp;T(CalculationTrigger),C126,,5,C127)</f>
        <v>-2.2954846918765721E-3</v>
      </c>
      <c r="G126" s="148">
        <f>_xll.xlShmInterpDisc($G$3&amp;T(CalculationTrigger),C126)</f>
        <v>1.0012019969205928</v>
      </c>
      <c r="H126" s="149">
        <f>_xll.xlShmInterpDisc($H$3&amp;T(CalculationTrigger),C126)</f>
        <v>1.0012019969205894</v>
      </c>
      <c r="I126" s="150">
        <f>_xll.xlShmInterpDisc($I$3&amp;T(CalculationTrigger),C126)</f>
        <v>1.0012019969205928</v>
      </c>
      <c r="J126" s="157">
        <f t="shared" si="3"/>
        <v>-6.9468240683688254E-15</v>
      </c>
      <c r="K126" s="158">
        <f t="shared" si="4"/>
        <v>0</v>
      </c>
      <c r="L126" s="159">
        <f t="shared" si="5"/>
        <v>-6.9468240683688254E-15</v>
      </c>
    </row>
    <row r="127" spans="2:12" x14ac:dyDescent="0.2">
      <c r="B127" s="112" t="s">
        <v>156</v>
      </c>
      <c r="C127" s="113">
        <f>_xll.qlCalendarAdvance("TARGET",C126,B127,"mf")</f>
        <v>43004</v>
      </c>
      <c r="D127" s="120">
        <f>_xll.xlShmInterpRateFwd($D$3&amp;T(CalculationTrigger),C127,,5,C128)</f>
        <v>-2.2914521194376414E-3</v>
      </c>
      <c r="E127" s="120">
        <f>_xll.xlShmInterpRateFwd($E$3&amp;T(CalculationTrigger),C127,,5,C128)</f>
        <v>-2.2914521194376414E-3</v>
      </c>
      <c r="F127" s="121">
        <f>_xll.xlShmInterpRateFwd($F$3&amp;T(CalculationTrigger),C127,,5,C128)</f>
        <v>-2.2914521194376414E-3</v>
      </c>
      <c r="G127" s="148">
        <f>_xll.xlShmInterpDisc($G$3&amp;T(CalculationTrigger),C127)</f>
        <v>1.0012082935187054</v>
      </c>
      <c r="H127" s="149">
        <f>_xll.xlShmInterpDisc($H$3&amp;T(CalculationTrigger),C127)</f>
        <v>1.0012082935187021</v>
      </c>
      <c r="I127" s="150">
        <f>_xll.xlShmInterpDisc($I$3&amp;T(CalculationTrigger),C127)</f>
        <v>1.0012082935187054</v>
      </c>
      <c r="J127" s="157">
        <f t="shared" si="3"/>
        <v>-6.9073534770712749E-15</v>
      </c>
      <c r="K127" s="158">
        <f t="shared" si="4"/>
        <v>0</v>
      </c>
      <c r="L127" s="159">
        <f t="shared" si="5"/>
        <v>-6.9073534770712749E-15</v>
      </c>
    </row>
    <row r="128" spans="2:12" x14ac:dyDescent="0.2">
      <c r="B128" s="112" t="s">
        <v>156</v>
      </c>
      <c r="C128" s="113">
        <f>_xll.qlCalendarAdvance("TARGET",C127,B128,"mf")</f>
        <v>43005</v>
      </c>
      <c r="D128" s="120">
        <f>_xll.xlShmInterpRateFwd($D$3&amp;T(CalculationTrigger),C128,,5,C129)</f>
        <v>-2.2874089969232808E-3</v>
      </c>
      <c r="E128" s="120">
        <f>_xll.xlShmInterpRateFwd($E$3&amp;T(CalculationTrigger),C128,,5,C129)</f>
        <v>-2.2874089969232808E-3</v>
      </c>
      <c r="F128" s="121">
        <f>_xll.xlShmInterpRateFwd($F$3&amp;T(CalculationTrigger),C128,,5,C129)</f>
        <v>-2.2874089969232808E-3</v>
      </c>
      <c r="G128" s="148">
        <f>_xll.xlShmInterpDisc($G$3&amp;T(CalculationTrigger),C128)</f>
        <v>1.0012145790947857</v>
      </c>
      <c r="H128" s="149">
        <f>_xll.xlShmInterpDisc($H$3&amp;T(CalculationTrigger),C128)</f>
        <v>1.0012145790947824</v>
      </c>
      <c r="I128" s="150">
        <f>_xll.xlShmInterpDisc($I$3&amp;T(CalculationTrigger),C128)</f>
        <v>1.0012145790947857</v>
      </c>
      <c r="J128" s="157">
        <f t="shared" si="3"/>
        <v>-6.8683288811556177E-15</v>
      </c>
      <c r="K128" s="158">
        <f t="shared" si="4"/>
        <v>0</v>
      </c>
      <c r="L128" s="159">
        <f t="shared" si="5"/>
        <v>-6.8683288811556177E-15</v>
      </c>
    </row>
    <row r="129" spans="2:13" x14ac:dyDescent="0.2">
      <c r="B129" s="112" t="s">
        <v>156</v>
      </c>
      <c r="C129" s="113">
        <f>_xll.qlCalendarAdvance("TARGET",C128,B129,"mf")</f>
        <v>43006</v>
      </c>
      <c r="D129" s="120">
        <f>_xll.xlShmInterpRateFwd($D$3&amp;T(CalculationTrigger),C129,,5,C130)</f>
        <v>-2.2833557140794773E-3</v>
      </c>
      <c r="E129" s="120">
        <f>_xll.xlShmInterpRateFwd($E$3&amp;T(CalculationTrigger),C129,,5,C130)</f>
        <v>-2.2833557140794773E-3</v>
      </c>
      <c r="F129" s="121">
        <f>_xll.xlShmInterpRateFwd($F$3&amp;T(CalculationTrigger),C129,,5,C130)</f>
        <v>-2.2833557140794773E-3</v>
      </c>
      <c r="G129" s="148">
        <f>_xll.xlShmInterpDisc($G$3&amp;T(CalculationTrigger),C129)</f>
        <v>1.0012208536196856</v>
      </c>
      <c r="H129" s="149">
        <f>_xll.xlShmInterpDisc($H$3&amp;T(CalculationTrigger),C129)</f>
        <v>1.0012208536196823</v>
      </c>
      <c r="I129" s="150">
        <f>_xll.xlShmInterpDisc($I$3&amp;T(CalculationTrigger),C129)</f>
        <v>1.0012208536196856</v>
      </c>
      <c r="J129" s="157">
        <f t="shared" si="3"/>
        <v>-6.8297427638457552E-15</v>
      </c>
      <c r="K129" s="158">
        <f t="shared" si="4"/>
        <v>0</v>
      </c>
      <c r="L129" s="159">
        <f t="shared" si="5"/>
        <v>-6.8297427638457552E-15</v>
      </c>
    </row>
    <row r="130" spans="2:13" x14ac:dyDescent="0.2">
      <c r="B130" s="112" t="s">
        <v>156</v>
      </c>
      <c r="C130" s="113">
        <f>_xll.qlCalendarAdvance("TARGET",C129,B130,"mf")</f>
        <v>43007</v>
      </c>
      <c r="D130" s="120">
        <f>_xll.xlShmInterpRateFwd($D$3&amp;T(CalculationTrigger),C130,,5,C131)</f>
        <v>-2.2752030473047395E-3</v>
      </c>
      <c r="E130" s="120">
        <f>_xll.xlShmInterpRateFwd($E$3&amp;T(CalculationTrigger),C130,,5,C131)</f>
        <v>-2.2752030472777255E-3</v>
      </c>
      <c r="F130" s="121">
        <f>_xll.xlShmInterpRateFwd($F$3&amp;T(CalculationTrigger),C130,,5,C131)</f>
        <v>-2.2752030473047395E-3</v>
      </c>
      <c r="G130" s="148">
        <f>_xll.xlShmInterpDisc($G$3&amp;T(CalculationTrigger),C130)</f>
        <v>1.0012271170653262</v>
      </c>
      <c r="H130" s="149">
        <f>_xll.xlShmInterpDisc($H$3&amp;T(CalculationTrigger),C130)</f>
        <v>1.0012271170653229</v>
      </c>
      <c r="I130" s="150">
        <f>_xll.xlShmInterpDisc($I$3&amp;T(CalculationTrigger),C130)</f>
        <v>1.0012271170653262</v>
      </c>
      <c r="J130" s="157">
        <f t="shared" si="3"/>
        <v>-6.791587776338237E-15</v>
      </c>
      <c r="K130" s="158">
        <f t="shared" si="4"/>
        <v>0</v>
      </c>
      <c r="L130" s="159">
        <f t="shared" si="5"/>
        <v>-6.791587776338237E-15</v>
      </c>
    </row>
    <row r="131" spans="2:13" x14ac:dyDescent="0.2">
      <c r="B131" s="112" t="s">
        <v>156</v>
      </c>
      <c r="C131" s="113">
        <f>_xll.qlCalendarAdvance("TARGET",C130,B131,"mf")</f>
        <v>43010</v>
      </c>
      <c r="D131" s="120">
        <f>_xll.xlShmInterpRateFwd($D$3&amp;T(CalculationTrigger),C131,,5,C132)</f>
        <v>-2.2670487760326785E-3</v>
      </c>
      <c r="E131" s="120">
        <f>_xll.xlShmInterpRateFwd($E$3&amp;T(CalculationTrigger),C131,,5,C132)</f>
        <v>-2.2670487760326785E-3</v>
      </c>
      <c r="F131" s="121">
        <f>_xll.xlShmInterpRateFwd($F$3&amp;T(CalculationTrigger),C131,,5,C132)</f>
        <v>-2.2670487760326785E-3</v>
      </c>
      <c r="G131" s="148">
        <f>_xll.xlShmInterpDisc($G$3&amp;T(CalculationTrigger),C131)</f>
        <v>1.001245840661938</v>
      </c>
      <c r="H131" s="149">
        <f>_xll.xlShmInterpDisc($H$3&amp;T(CalculationTrigger),C131)</f>
        <v>1.0012458406619344</v>
      </c>
      <c r="I131" s="150">
        <f>_xll.xlShmInterpDisc($I$3&amp;T(CalculationTrigger),C131)</f>
        <v>1.001245840661938</v>
      </c>
      <c r="J131" s="157">
        <f t="shared" si="3"/>
        <v>-7.1249477624295633E-15</v>
      </c>
      <c r="K131" s="158">
        <f t="shared" si="4"/>
        <v>0</v>
      </c>
      <c r="L131" s="159">
        <f t="shared" si="5"/>
        <v>-7.1249477624295633E-15</v>
      </c>
    </row>
    <row r="132" spans="2:13" ht="12" x14ac:dyDescent="0.2">
      <c r="B132" s="114" t="s">
        <v>156</v>
      </c>
      <c r="C132" s="115">
        <f>_xll.qlCalendarAdvance("TARGET",C131,B132,"mf")</f>
        <v>43011</v>
      </c>
      <c r="D132" s="317">
        <f>_xll.xlShmInterpRateFwd($D$3&amp;T(CalculationTrigger),C132,,5,C133)</f>
        <v>-2.2629505390293456E-3</v>
      </c>
      <c r="E132" s="317">
        <f>_xll.xlShmInterpRateFwd($E$3&amp;T(CalculationTrigger),C132,,5,C133)</f>
        <v>-2.2629505390293456E-3</v>
      </c>
      <c r="F132" s="320">
        <f>_xll.xlShmInterpRateFwd($F$3&amp;T(CalculationTrigger),C132,,5,C133)</f>
        <v>-2.2629505390293456E-3</v>
      </c>
      <c r="G132" s="151">
        <f>_xll.xlShmInterpDisc($G$3&amp;T(CalculationTrigger),C132)</f>
        <v>1.0012520595311327</v>
      </c>
      <c r="H132" s="152">
        <f>_xll.xlShmInterpDisc($H$3&amp;T(CalculationTrigger),C132)</f>
        <v>1.0012520595311292</v>
      </c>
      <c r="I132" s="153">
        <f>_xll.xlShmInterpDisc($I$3&amp;T(CalculationTrigger),C132)</f>
        <v>1.0012520595311327</v>
      </c>
      <c r="J132" s="160">
        <f t="shared" si="3"/>
        <v>-7.0860136216512605E-15</v>
      </c>
      <c r="K132" s="161">
        <f t="shared" si="4"/>
        <v>0</v>
      </c>
      <c r="L132" s="162">
        <f t="shared" si="5"/>
        <v>-7.0860136216512605E-15</v>
      </c>
      <c r="M132" s="319" t="s">
        <v>209</v>
      </c>
    </row>
    <row r="133" spans="2:13" x14ac:dyDescent="0.2">
      <c r="B133" s="112" t="s">
        <v>156</v>
      </c>
      <c r="C133" s="113">
        <f>_xll.qlCalendarAdvance("TARGET",C132,B133,"mf")</f>
        <v>43012</v>
      </c>
      <c r="D133" s="120">
        <f>_xll.xlShmInterpRateFwd($D$3&amp;T(CalculationTrigger),C133,,5,C134)</f>
        <v>-2.2588444806594605E-3</v>
      </c>
      <c r="E133" s="120">
        <f>_xll.xlShmInterpRateFwd($E$3&amp;T(CalculationTrigger),C133,,5,C134)</f>
        <v>-2.2588444806594605E-3</v>
      </c>
      <c r="F133" s="121">
        <f>_xll.xlShmInterpRateFwd($F$3&amp;T(CalculationTrigger),C133,,5,C134)</f>
        <v>-2.2588444806594605E-3</v>
      </c>
      <c r="G133" s="148">
        <f>_xll.xlShmInterpDisc($G$3&amp;T(CalculationTrigger),C133)</f>
        <v>1.0012582671967094</v>
      </c>
      <c r="H133" s="149">
        <f>_xll.xlShmInterpDisc($H$3&amp;T(CalculationTrigger),C133)</f>
        <v>1.0012582671967059</v>
      </c>
      <c r="I133" s="150">
        <f>_xll.xlShmInterpDisc($I$3&amp;T(CalculationTrigger),C133)</f>
        <v>1.0012582671967094</v>
      </c>
      <c r="J133" s="157">
        <f t="shared" ref="J133:J196" si="6">-365*LN(G133/$H133)/($C133-$C$4)</f>
        <v>-7.0475026780553298E-15</v>
      </c>
      <c r="K133" s="158">
        <f t="shared" ref="K133:K196" si="7">-365*LN(H133/$H133)/($C133-$C$4)</f>
        <v>0</v>
      </c>
      <c r="L133" s="159">
        <f t="shared" ref="L133:L196" si="8">-365*LN(I133/$H133)/($C133-$C$4)</f>
        <v>-7.0475026780553298E-15</v>
      </c>
    </row>
    <row r="134" spans="2:13" x14ac:dyDescent="0.2">
      <c r="B134" s="112" t="s">
        <v>156</v>
      </c>
      <c r="C134" s="113">
        <f>_xll.qlCalendarAdvance("TARGET",C133,B134,"mf")</f>
        <v>43013</v>
      </c>
      <c r="D134" s="120">
        <f>_xll.xlShmInterpRateFwd($D$3&amp;T(CalculationTrigger),C134,,5,C135)</f>
        <v>-2.2526733398367904E-3</v>
      </c>
      <c r="E134" s="120">
        <f>_xll.xlShmInterpRateFwd($E$3&amp;T(CalculationTrigger),C134,,5,C135)</f>
        <v>-2.2527568102351098E-3</v>
      </c>
      <c r="F134" s="121">
        <f>_xll.xlShmInterpRateFwd($F$3&amp;T(CalculationTrigger),C134,,5,C135)</f>
        <v>-2.2531489982339508E-3</v>
      </c>
      <c r="G134" s="148">
        <f>_xll.xlShmInterpDisc($G$3&amp;T(CalculationTrigger),C134)</f>
        <v>1.0012644636370036</v>
      </c>
      <c r="H134" s="149">
        <f>_xll.xlShmInterpDisc($H$3&amp;T(CalculationTrigger),C134)</f>
        <v>1.0012644636370001</v>
      </c>
      <c r="I134" s="150">
        <f>_xll.xlShmInterpDisc($I$3&amp;T(CalculationTrigger),C134)</f>
        <v>1.0012644636370036</v>
      </c>
      <c r="J134" s="157">
        <f t="shared" si="6"/>
        <v>-7.0094080689847605E-15</v>
      </c>
      <c r="K134" s="158">
        <f t="shared" si="7"/>
        <v>0</v>
      </c>
      <c r="L134" s="159">
        <f t="shared" si="8"/>
        <v>-7.0094080689847605E-15</v>
      </c>
    </row>
    <row r="135" spans="2:13" x14ac:dyDescent="0.2">
      <c r="B135" s="112" t="s">
        <v>156</v>
      </c>
      <c r="C135" s="113">
        <f>_xll.qlCalendarAdvance("TARGET",C134,B135,"mf")</f>
        <v>43014</v>
      </c>
      <c r="D135" s="120">
        <f>_xll.xlShmInterpRateFwd($D$3&amp;T(CalculationTrigger),C135,,5,C136)</f>
        <v>-2.2368513550985467E-3</v>
      </c>
      <c r="E135" s="120">
        <f>_xll.xlShmInterpRateFwd($E$3&amp;T(CalculationTrigger),C135,,5,C136)</f>
        <v>-2.2372708955989916E-3</v>
      </c>
      <c r="F135" s="121">
        <f>_xll.xlShmInterpRateFwd($F$3&amp;T(CalculationTrigger),C135,,5,C136)</f>
        <v>-2.2392428737264508E-3</v>
      </c>
      <c r="G135" s="148">
        <f>_xll.xlShmInterpDisc($G$3&amp;T(CalculationTrigger),C135)</f>
        <v>1.0012706431868224</v>
      </c>
      <c r="H135" s="149">
        <f>_xll.xlShmInterpDisc($H$3&amp;T(CalculationTrigger),C135)</f>
        <v>1.001270643415797</v>
      </c>
      <c r="I135" s="150">
        <f>_xll.xlShmInterpDisc($I$3&amp;T(CalculationTrigger),C135)</f>
        <v>1.0012706444916601</v>
      </c>
      <c r="J135" s="157">
        <f t="shared" si="6"/>
        <v>4.4876175361532827E-10</v>
      </c>
      <c r="K135" s="158">
        <f t="shared" si="7"/>
        <v>0</v>
      </c>
      <c r="L135" s="159">
        <f t="shared" si="8"/>
        <v>-2.1085575568138937E-9</v>
      </c>
    </row>
    <row r="136" spans="2:13" x14ac:dyDescent="0.2">
      <c r="B136" s="112" t="s">
        <v>156</v>
      </c>
      <c r="C136" s="113">
        <f>_xll.qlCalendarAdvance("TARGET",C135,B136,"mf")</f>
        <v>43017</v>
      </c>
      <c r="D136" s="120">
        <f>_xll.xlShmInterpRateFwd($D$3&amp;T(CalculationTrigger),C136,,5,C137)</f>
        <v>-2.221904156063016E-3</v>
      </c>
      <c r="E136" s="120">
        <f>_xll.xlShmInterpRateFwd($E$3&amp;T(CalculationTrigger),C136,,5,C137)</f>
        <v>-2.2226623535089945E-3</v>
      </c>
      <c r="F136" s="121">
        <f>_xll.xlShmInterpRateFwd($F$3&amp;T(CalculationTrigger),C136,,5,C137)</f>
        <v>-2.2262272480729275E-3</v>
      </c>
      <c r="G136" s="148">
        <f>_xll.xlShmInterpDisc($G$3&amp;T(CalculationTrigger),C136)</f>
        <v>1.0012890519657764</v>
      </c>
      <c r="H136" s="149">
        <f>_xll.xlShmInterpDisc($H$3&amp;T(CalculationTrigger),C136)</f>
        <v>1.0012890556475418</v>
      </c>
      <c r="I136" s="150">
        <f>_xll.xlShmInterpDisc($I$3&amp;T(CalculationTrigger),C136)</f>
        <v>1.0012890729526558</v>
      </c>
      <c r="J136" s="157">
        <f t="shared" si="6"/>
        <v>7.1011338415734084E-9</v>
      </c>
      <c r="K136" s="158">
        <f t="shared" si="7"/>
        <v>0</v>
      </c>
      <c r="L136" s="159">
        <f t="shared" si="8"/>
        <v>-3.3376904026612681E-8</v>
      </c>
    </row>
    <row r="137" spans="2:13" x14ac:dyDescent="0.2">
      <c r="B137" s="112" t="s">
        <v>156</v>
      </c>
      <c r="C137" s="113">
        <f>_xll.qlCalendarAdvance("TARGET",C136,B137,"mf")</f>
        <v>43018</v>
      </c>
      <c r="D137" s="120">
        <f>_xll.xlShmInterpRateFwd($D$3&amp;T(CalculationTrigger),C137,,5,C138)</f>
        <v>-2.2148652093166897E-3</v>
      </c>
      <c r="E137" s="120">
        <f>_xll.xlShmInterpRateFwd($E$3&amp;T(CalculationTrigger),C137,,5,C138)</f>
        <v>-2.2157939222062634E-3</v>
      </c>
      <c r="F137" s="121">
        <f>_xll.xlShmInterpRateFwd($F$3&amp;T(CalculationTrigger),C137,,5,C138)</f>
        <v>-2.2201613518103755E-3</v>
      </c>
      <c r="G137" s="148">
        <f>_xll.xlShmInterpDisc($G$3&amp;T(CalculationTrigger),C137)</f>
        <v>1.0012951472585139</v>
      </c>
      <c r="H137" s="149">
        <f>_xll.xlShmInterpDisc($H$3&amp;T(CalculationTrigger),C137)</f>
        <v>1.0012951530202578</v>
      </c>
      <c r="I137" s="150">
        <f>_xll.xlShmInterpDisc($I$3&amp;T(CalculationTrigger),C137)</f>
        <v>1.0012951801050209</v>
      </c>
      <c r="J137" s="157">
        <f t="shared" si="6"/>
        <v>1.1054296410654754E-8</v>
      </c>
      <c r="K137" s="158">
        <f t="shared" si="7"/>
        <v>0</v>
      </c>
      <c r="L137" s="159">
        <f t="shared" si="8"/>
        <v>-5.1963953466055338E-8</v>
      </c>
    </row>
    <row r="138" spans="2:13" x14ac:dyDescent="0.2">
      <c r="B138" s="112" t="s">
        <v>156</v>
      </c>
      <c r="C138" s="113">
        <f>_xll.qlCalendarAdvance("TARGET",C137,B138,"mf")</f>
        <v>43019</v>
      </c>
      <c r="D138" s="120">
        <f>_xll.xlShmInterpRateFwd($D$3&amp;T(CalculationTrigger),C138,,5,C139)</f>
        <v>-2.2081018603273797E-3</v>
      </c>
      <c r="E138" s="120">
        <f>_xll.xlShmInterpRateFwd($E$3&amp;T(CalculationTrigger),C138,,5,C139)</f>
        <v>-2.2092017427074529E-3</v>
      </c>
      <c r="F138" s="121">
        <f>_xll.xlShmInterpRateFwd($F$3&amp;T(CalculationTrigger),C138,,5,C139)</f>
        <v>-2.2143750910419632E-3</v>
      </c>
      <c r="G138" s="148">
        <f>_xll.xlShmInterpDisc($G$3&amp;T(CalculationTrigger),C138)</f>
        <v>1.0013012232783591</v>
      </c>
      <c r="H138" s="149">
        <f>_xll.xlShmInterpDisc($H$3&amp;T(CalculationTrigger),C138)</f>
        <v>1.0013012315878831</v>
      </c>
      <c r="I138" s="150">
        <f>_xll.xlShmInterpDisc($I$3&amp;T(CalculationTrigger),C138)</f>
        <v>1.0013012706540145</v>
      </c>
      <c r="J138" s="157">
        <f t="shared" si="6"/>
        <v>1.5858820805846895E-8</v>
      </c>
      <c r="K138" s="158">
        <f t="shared" si="7"/>
        <v>0</v>
      </c>
      <c r="L138" s="159">
        <f t="shared" si="8"/>
        <v>-7.4558153704337195E-8</v>
      </c>
    </row>
    <row r="139" spans="2:13" x14ac:dyDescent="0.2">
      <c r="B139" s="112" t="s">
        <v>156</v>
      </c>
      <c r="C139" s="113">
        <f>_xll.qlCalendarAdvance("TARGET",C138,B139,"mf")</f>
        <v>43020</v>
      </c>
      <c r="D139" s="120">
        <f>_xll.xlShmInterpRateFwd($D$3&amp;T(CalculationTrigger),C139,,5,C140)</f>
        <v>-2.2016212379516328E-3</v>
      </c>
      <c r="E139" s="120">
        <f>_xll.xlShmInterpRateFwd($E$3&amp;T(CalculationTrigger),C139,,5,C140)</f>
        <v>-2.2028929045613812E-3</v>
      </c>
      <c r="F139" s="121">
        <f>_xll.xlShmInterpRateFwd($F$3&amp;T(CalculationTrigger),C139,,5,C140)</f>
        <v>-2.2088753752302838E-3</v>
      </c>
      <c r="G139" s="148">
        <f>_xll.xlShmInterpDisc($G$3&amp;T(CalculationTrigger),C139)</f>
        <v>1.0013072807810153</v>
      </c>
      <c r="H139" s="149">
        <f>_xll.xlShmInterpDisc($H$3&amp;T(CalculationTrigger),C139)</f>
        <v>1.0013072921079234</v>
      </c>
      <c r="I139" s="150">
        <f>_xll.xlShmInterpDisc($I$3&amp;T(CalculationTrigger),C139)</f>
        <v>1.001307345366464</v>
      </c>
      <c r="J139" s="157">
        <f t="shared" si="6"/>
        <v>2.1504811192982367E-8</v>
      </c>
      <c r="K139" s="158">
        <f t="shared" si="7"/>
        <v>0</v>
      </c>
      <c r="L139" s="159">
        <f t="shared" si="8"/>
        <v>-1.0111451620415685E-7</v>
      </c>
    </row>
    <row r="140" spans="2:13" x14ac:dyDescent="0.2">
      <c r="B140" s="112" t="s">
        <v>156</v>
      </c>
      <c r="C140" s="113">
        <f>_xll.qlCalendarAdvance("TARGET",C139,B140,"mf")</f>
        <v>43021</v>
      </c>
      <c r="D140" s="120">
        <f>_xll.xlShmInterpRateFwd($D$3&amp;T(CalculationTrigger),C140,,5,C141)</f>
        <v>-2.1896249247708799E-3</v>
      </c>
      <c r="E140" s="120">
        <f>_xll.xlShmInterpRateFwd($E$3&amp;T(CalculationTrigger),C140,,5,C141)</f>
        <v>-2.1912419914939976E-3</v>
      </c>
      <c r="F140" s="121">
        <f>_xll.xlShmInterpRateFwd($F$3&amp;T(CalculationTrigger),C140,,5,C141)</f>
        <v>-2.1988523938137783E-3</v>
      </c>
      <c r="G140" s="148">
        <f>_xll.xlShmInterpDisc($G$3&amp;T(CalculationTrigger),C140)</f>
        <v>1.0013133205417615</v>
      </c>
      <c r="H140" s="149">
        <f>_xll.xlShmInterpDisc($H$3&amp;T(CalculationTrigger),C140)</f>
        <v>1.0013133353573527</v>
      </c>
      <c r="I140" s="150">
        <f>_xll.xlShmInterpDisc($I$3&amp;T(CalculationTrigger),C140)</f>
        <v>1.0013134050281716</v>
      </c>
      <c r="J140" s="157">
        <f t="shared" si="6"/>
        <v>2.7982373168660494E-8</v>
      </c>
      <c r="K140" s="158">
        <f t="shared" si="7"/>
        <v>0</v>
      </c>
      <c r="L140" s="159">
        <f t="shared" si="8"/>
        <v>-1.3158805130263847E-7</v>
      </c>
    </row>
    <row r="141" spans="2:13" x14ac:dyDescent="0.2">
      <c r="B141" s="112" t="s">
        <v>156</v>
      </c>
      <c r="C141" s="113">
        <f>_xll.qlCalendarAdvance("TARGET",C140,B141,"mf")</f>
        <v>43024</v>
      </c>
      <c r="D141" s="120">
        <f>_xll.xlShmInterpRateFwd($D$3&amp;T(CalculationTrigger),C141,,5,C142)</f>
        <v>-2.1786685948637901E-3</v>
      </c>
      <c r="E141" s="120">
        <f>_xll.xlShmInterpRateFwd($E$3&amp;T(CalculationTrigger),C141,,5,C142)</f>
        <v>-2.1806327537118603E-3</v>
      </c>
      <c r="F141" s="121">
        <f>_xll.xlShmInterpRateFwd($F$3&amp;T(CalculationTrigger),C141,,5,C142)</f>
        <v>-2.1898801496484503E-3</v>
      </c>
      <c r="G141" s="148">
        <f>_xll.xlShmInterpDisc($G$3&amp;T(CalculationTrigger),C141)</f>
        <v>1.0013313414189926</v>
      </c>
      <c r="H141" s="149">
        <f>_xll.xlShmInterpDisc($H$3&amp;T(CalculationTrigger),C141)</f>
        <v>1.0013313695437445</v>
      </c>
      <c r="I141" s="150">
        <f>_xll.xlShmInterpDisc($I$3&amp;T(CalculationTrigger),C141)</f>
        <v>1.0013315018514855</v>
      </c>
      <c r="J141" s="157">
        <f t="shared" si="6"/>
        <v>5.2305538410606107E-8</v>
      </c>
      <c r="K141" s="158">
        <f t="shared" si="7"/>
        <v>0</v>
      </c>
      <c r="L141" s="159">
        <f t="shared" si="8"/>
        <v>-2.4606179994971662E-7</v>
      </c>
    </row>
    <row r="142" spans="2:13" x14ac:dyDescent="0.2">
      <c r="B142" s="112" t="s">
        <v>156</v>
      </c>
      <c r="C142" s="113">
        <f>_xll.qlCalendarAdvance("TARGET",C141,B142,"mf")</f>
        <v>43025</v>
      </c>
      <c r="D142" s="120">
        <f>_xll.xlShmInterpRateFwd($D$3&amp;T(CalculationTrigger),C142,,5,C143)</f>
        <v>-2.1737085406595474E-3</v>
      </c>
      <c r="E142" s="120">
        <f>_xll.xlShmInterpRateFwd($E$3&amp;T(CalculationTrigger),C142,,5,C143)</f>
        <v>-2.175846963439523E-3</v>
      </c>
      <c r="F142" s="121">
        <f>_xll.xlShmInterpRateFwd($F$3&amp;T(CalculationTrigger),C142,,5,C143)</f>
        <v>-2.1859168001328623E-3</v>
      </c>
      <c r="G142" s="148">
        <f>_xll.xlShmInterpDisc($G$3&amp;T(CalculationTrigger),C142)</f>
        <v>1.0013373183564402</v>
      </c>
      <c r="H142" s="149">
        <f>_xll.xlShmInterpDisc($H$3&amp;T(CalculationTrigger),C142)</f>
        <v>1.0013373518698458</v>
      </c>
      <c r="I142" s="150">
        <f>_xll.xlShmInterpDisc($I$3&amp;T(CalculationTrigger),C142)</f>
        <v>1.0013375095477464</v>
      </c>
      <c r="J142" s="157">
        <f t="shared" si="6"/>
        <v>6.2010437073603637E-8</v>
      </c>
      <c r="K142" s="158">
        <f t="shared" si="7"/>
        <v>0</v>
      </c>
      <c r="L142" s="159">
        <f t="shared" si="8"/>
        <v>-2.9175413269173322E-7</v>
      </c>
    </row>
    <row r="143" spans="2:13" x14ac:dyDescent="0.2">
      <c r="B143" s="112" t="s">
        <v>156</v>
      </c>
      <c r="C143" s="113">
        <f>_xll.qlCalendarAdvance("TARGET",C142,B143,"mf")</f>
        <v>43026</v>
      </c>
      <c r="D143" s="120">
        <f>_xll.xlShmInterpRateFwd($D$3&amp;T(CalculationTrigger),C143,,5,C144)</f>
        <v>-2.1690739870087101E-3</v>
      </c>
      <c r="E143" s="120">
        <f>_xll.xlShmInterpRateFwd($E$3&amp;T(CalculationTrigger),C143,,5,C144)</f>
        <v>-2.1713870509917203E-3</v>
      </c>
      <c r="F143" s="121">
        <f>_xll.xlShmInterpRateFwd($F$3&amp;T(CalculationTrigger),C143,,5,C144)</f>
        <v>-2.1822814520920894E-3</v>
      </c>
      <c r="G143" s="148">
        <f>_xll.xlShmInterpDisc($G$3&amp;T(CalculationTrigger),C143)</f>
        <v>1.0013432817220391</v>
      </c>
      <c r="H143" s="149">
        <f>_xll.xlShmInterpDisc($H$3&amp;T(CalculationTrigger),C143)</f>
        <v>1.001343321102242</v>
      </c>
      <c r="I143" s="150">
        <f>_xll.xlShmInterpDisc($I$3&amp;T(CalculationTrigger),C143)</f>
        <v>1.0013435064069063</v>
      </c>
      <c r="J143" s="157">
        <f t="shared" si="6"/>
        <v>7.2497432519868691E-8</v>
      </c>
      <c r="K143" s="158">
        <f t="shared" si="7"/>
        <v>0</v>
      </c>
      <c r="L143" s="159">
        <f t="shared" si="8"/>
        <v>-3.4113869156371336E-7</v>
      </c>
    </row>
    <row r="144" spans="2:13" x14ac:dyDescent="0.2">
      <c r="B144" s="112" t="s">
        <v>156</v>
      </c>
      <c r="C144" s="113">
        <f>_xll.qlCalendarAdvance("TARGET",C143,B144,"mf")</f>
        <v>43027</v>
      </c>
      <c r="D144" s="120">
        <f>_xll.xlShmInterpRateFwd($D$3&amp;T(CalculationTrigger),C144,,5,C145)</f>
        <v>-2.1647720629255109E-3</v>
      </c>
      <c r="E144" s="120">
        <f>_xll.xlShmInterpRateFwd($E$3&amp;T(CalculationTrigger),C144,,5,C145)</f>
        <v>-2.167260105750521E-3</v>
      </c>
      <c r="F144" s="121">
        <f>_xll.xlShmInterpRateFwd($F$3&amp;T(CalculationTrigger),C144,,5,C145)</f>
        <v>-2.1789810150639054E-3</v>
      </c>
      <c r="G144" s="148">
        <f>_xll.xlShmInterpDisc($G$3&amp;T(CalculationTrigger),C144)</f>
        <v>1.0013492324085376</v>
      </c>
      <c r="H144" s="149">
        <f>_xll.xlShmInterpDisc($H$3&amp;T(CalculationTrigger),C144)</f>
        <v>1.0013492781347244</v>
      </c>
      <c r="I144" s="150">
        <f>_xll.xlShmInterpDisc($I$3&amp;T(CalculationTrigger),C144)</f>
        <v>1.0013494933286222</v>
      </c>
      <c r="J144" s="157">
        <f t="shared" si="6"/>
        <v>8.3756630192453782E-8</v>
      </c>
      <c r="K144" s="158">
        <f t="shared" si="7"/>
        <v>0</v>
      </c>
      <c r="L144" s="159">
        <f t="shared" si="8"/>
        <v>-3.941704873793128E-7</v>
      </c>
    </row>
    <row r="145" spans="2:12" x14ac:dyDescent="0.2">
      <c r="B145" s="112" t="s">
        <v>156</v>
      </c>
      <c r="C145" s="113">
        <f>_xll.qlCalendarAdvance("TARGET",C144,B145,"mf")</f>
        <v>43028</v>
      </c>
      <c r="D145" s="120">
        <f>_xll.xlShmInterpRateFwd($D$3&amp;T(CalculationTrigger),C145,,5,C146)</f>
        <v>-2.1572998744911784E-3</v>
      </c>
      <c r="E145" s="120">
        <f>_xll.xlShmInterpRateFwd($E$3&amp;T(CalculationTrigger),C145,,5,C146)</f>
        <v>-2.1601387687993382E-3</v>
      </c>
      <c r="F145" s="121">
        <f>_xll.xlShmInterpRateFwd($F$3&amp;T(CalculationTrigger),C145,,5,C146)</f>
        <v>-2.1735181155260169E-3</v>
      </c>
      <c r="G145" s="148">
        <f>_xll.xlShmInterpDisc($G$3&amp;T(CalculationTrigger),C145)</f>
        <v>1.0013551713282636</v>
      </c>
      <c r="H145" s="149">
        <f>_xll.xlShmInterpDisc($H$3&amp;T(CalculationTrigger),C145)</f>
        <v>1.0013552238805556</v>
      </c>
      <c r="I145" s="150">
        <f>_xll.xlShmInterpDisc($I$3&amp;T(CalculationTrigger),C145)</f>
        <v>1.0013554712315296</v>
      </c>
      <c r="J145" s="157">
        <f t="shared" si="6"/>
        <v>9.5778134660835699E-8</v>
      </c>
      <c r="K145" s="158">
        <f t="shared" si="7"/>
        <v>0</v>
      </c>
      <c r="L145" s="159">
        <f t="shared" si="8"/>
        <v>-4.5080453068802677E-7</v>
      </c>
    </row>
    <row r="146" spans="2:12" x14ac:dyDescent="0.2">
      <c r="B146" s="112" t="s">
        <v>156</v>
      </c>
      <c r="C146" s="113">
        <f>_xll.qlCalendarAdvance("TARGET",C145,B146,"mf")</f>
        <v>43031</v>
      </c>
      <c r="D146" s="120">
        <f>_xll.xlShmInterpRateFwd($D$3&amp;T(CalculationTrigger),C146,,5,C147)</f>
        <v>-2.1510332425117499E-3</v>
      </c>
      <c r="E146" s="120">
        <f>_xll.xlShmInterpRateFwd($E$3&amp;T(CalculationTrigger),C146,,5,C147)</f>
        <v>-2.1542237850982753E-3</v>
      </c>
      <c r="F146" s="121">
        <f>_xll.xlShmInterpRateFwd($F$3&amp;T(CalculationTrigger),C146,,5,C147)</f>
        <v>-2.1692665668921426E-3</v>
      </c>
      <c r="G146" s="148">
        <f>_xll.xlShmInterpDisc($G$3&amp;T(CalculationTrigger),C146)</f>
        <v>1.0013729269037939</v>
      </c>
      <c r="H146" s="149">
        <f>_xll.xlShmInterpDisc($H$3&amp;T(CalculationTrigger),C146)</f>
        <v>1.0013730028228469</v>
      </c>
      <c r="I146" s="150">
        <f>_xll.xlShmInterpDisc($I$3&amp;T(CalculationTrigger),C146)</f>
        <v>1.0013733602984256</v>
      </c>
      <c r="J146" s="157">
        <f t="shared" si="6"/>
        <v>1.3631754204553278E-7</v>
      </c>
      <c r="K146" s="158">
        <f t="shared" si="7"/>
        <v>0</v>
      </c>
      <c r="L146" s="159">
        <f t="shared" si="8"/>
        <v>-6.4187025203138271E-7</v>
      </c>
    </row>
    <row r="147" spans="2:12" x14ac:dyDescent="0.2">
      <c r="B147" s="112" t="s">
        <v>156</v>
      </c>
      <c r="C147" s="113">
        <f>_xll.qlCalendarAdvance("TARGET",C146,B147,"mf")</f>
        <v>43032</v>
      </c>
      <c r="D147" s="120">
        <f>_xll.xlShmInterpRateFwd($D$3&amp;T(CalculationTrigger),C147,,5,C148)</f>
        <v>-2.1485014011121705E-3</v>
      </c>
      <c r="E147" s="120">
        <f>_xll.xlShmInterpRateFwd($E$3&amp;T(CalculationTrigger),C147,,5,C148)</f>
        <v>-2.1518680170623094E-3</v>
      </c>
      <c r="F147" s="121">
        <f>_xll.xlShmInterpRateFwd($F$3&amp;T(CalculationTrigger),C147,,5,C148)</f>
        <v>-2.1677443268081601E-3</v>
      </c>
      <c r="G147" s="148">
        <f>_xll.xlShmInterpDisc($G$3&amp;T(CalculationTrigger),C147)</f>
        <v>1.0013788282713225</v>
      </c>
      <c r="H147" s="149">
        <f>_xll.xlShmInterpDisc($H$3&amp;T(CalculationTrigger),C147)</f>
        <v>1.0013789129441406</v>
      </c>
      <c r="I147" s="150">
        <f>_xll.xlShmInterpDisc($I$3&amp;T(CalculationTrigger),C147)</f>
        <v>1.0013793116920191</v>
      </c>
      <c r="J147" s="157">
        <f t="shared" si="6"/>
        <v>1.5128932600858973E-7</v>
      </c>
      <c r="K147" s="158">
        <f t="shared" si="7"/>
        <v>0</v>
      </c>
      <c r="L147" s="159">
        <f t="shared" si="8"/>
        <v>-7.1246339208101006E-7</v>
      </c>
    </row>
    <row r="148" spans="2:12" x14ac:dyDescent="0.2">
      <c r="B148" s="112" t="s">
        <v>156</v>
      </c>
      <c r="C148" s="113">
        <f>_xll.qlCalendarAdvance("TARGET",C147,B148,"mf")</f>
        <v>43033</v>
      </c>
      <c r="D148" s="120">
        <f>_xll.xlShmInterpRateFwd($D$3&amp;T(CalculationTrigger),C148,,5,C149)</f>
        <v>-2.1463449633373948E-3</v>
      </c>
      <c r="E148" s="120">
        <f>_xll.xlShmInterpRateFwd($E$3&amp;T(CalculationTrigger),C148,,5,C149)</f>
        <v>-2.1498877525774631E-3</v>
      </c>
      <c r="F148" s="121">
        <f>_xll.xlShmInterpRateFwd($F$3&amp;T(CalculationTrigger),C148,,5,C149)</f>
        <v>-2.1665984546879952E-3</v>
      </c>
      <c r="G148" s="148">
        <f>_xll.xlShmInterpDisc($G$3&amp;T(CalculationTrigger),C148)</f>
        <v>1.0013847227274317</v>
      </c>
      <c r="H148" s="149">
        <f>_xll.xlShmInterpDisc($H$3&amp;T(CalculationTrigger),C148)</f>
        <v>1.0013848166371808</v>
      </c>
      <c r="I148" s="150">
        <f>_xll.xlShmInterpDisc($I$3&amp;T(CalculationTrigger),C148)</f>
        <v>1.0013852589446604</v>
      </c>
      <c r="J148" s="157">
        <f t="shared" si="6"/>
        <v>1.6697394263816921E-7</v>
      </c>
      <c r="K148" s="158">
        <f t="shared" si="7"/>
        <v>0</v>
      </c>
      <c r="L148" s="159">
        <f t="shared" si="8"/>
        <v>-7.8643383291728683E-7</v>
      </c>
    </row>
    <row r="149" spans="2:12" x14ac:dyDescent="0.2">
      <c r="B149" s="112" t="s">
        <v>156</v>
      </c>
      <c r="C149" s="113">
        <f>_xll.qlCalendarAdvance("TARGET",C148,B149,"mf")</f>
        <v>43034</v>
      </c>
      <c r="D149" s="120">
        <f>_xll.xlShmInterpRateFwd($D$3&amp;T(CalculationTrigger),C149,,5,C150)</f>
        <v>-2.1445710580288639E-3</v>
      </c>
      <c r="E149" s="120">
        <f>_xll.xlShmInterpRateFwd($E$3&amp;T(CalculationTrigger),C149,,5,C150)</f>
        <v>-2.1482900812580088E-3</v>
      </c>
      <c r="F149" s="121">
        <f>_xll.xlShmInterpRateFwd($F$3&amp;T(CalculationTrigger),C149,,5,C150)</f>
        <v>-2.1658358595711357E-3</v>
      </c>
      <c r="G149" s="148">
        <f>_xll.xlShmInterpDisc($G$3&amp;T(CalculationTrigger),C149)</f>
        <v>1.0013906113019384</v>
      </c>
      <c r="H149" s="149">
        <f>_xll.xlShmInterpDisc($H$3&amp;T(CalculationTrigger),C149)</f>
        <v>1.0013907149320673</v>
      </c>
      <c r="I149" s="150">
        <f>_xll.xlShmInterpDisc($I$3&amp;T(CalculationTrigger),C149)</f>
        <v>1.0013912030888608</v>
      </c>
      <c r="J149" s="157">
        <f t="shared" si="6"/>
        <v>1.833614965872643E-7</v>
      </c>
      <c r="K149" s="158">
        <f t="shared" si="7"/>
        <v>0</v>
      </c>
      <c r="L149" s="159">
        <f t="shared" si="8"/>
        <v>-8.6373658554015771E-7</v>
      </c>
    </row>
    <row r="150" spans="2:12" x14ac:dyDescent="0.2">
      <c r="B150" s="112" t="s">
        <v>156</v>
      </c>
      <c r="C150" s="113">
        <f>_xll.qlCalendarAdvance("TARGET",C149,B150,"mf")</f>
        <v>43035</v>
      </c>
      <c r="D150" s="120">
        <f>_xll.xlShmInterpRateFwd($D$3&amp;T(CalculationTrigger),C150,,5,C151)</f>
        <v>-2.1423214264076804E-3</v>
      </c>
      <c r="E150" s="120">
        <f>_xll.xlShmInterpRateFwd($E$3&amp;T(CalculationTrigger),C150,,5,C151)</f>
        <v>-2.1463928735952287E-3</v>
      </c>
      <c r="F150" s="121">
        <f>_xll.xlShmInterpRateFwd($F$3&amp;T(CalculationTrigger),C150,,5,C151)</f>
        <v>-2.1656099582767997E-3</v>
      </c>
      <c r="G150" s="148">
        <f>_xll.xlShmInterpDisc($G$3&amp;T(CalculationTrigger),C150)</f>
        <v>1.0013964950442422</v>
      </c>
      <c r="H150" s="149">
        <f>_xll.xlShmInterpDisc($H$3&amp;T(CalculationTrigger),C150)</f>
        <v>1.0013966088783748</v>
      </c>
      <c r="I150" s="150">
        <f>_xll.xlShmInterpDisc($I$3&amp;T(CalculationTrigger),C150)</f>
        <v>1.0013971451761119</v>
      </c>
      <c r="J150" s="157">
        <f t="shared" si="6"/>
        <v>2.0044209344195975E-7</v>
      </c>
      <c r="K150" s="158">
        <f t="shared" si="7"/>
        <v>0</v>
      </c>
      <c r="L150" s="159">
        <f t="shared" si="8"/>
        <v>-9.4432666029924842E-7</v>
      </c>
    </row>
    <row r="151" spans="2:12" x14ac:dyDescent="0.2">
      <c r="B151" s="112" t="s">
        <v>156</v>
      </c>
      <c r="C151" s="113">
        <f>_xll.qlCalendarAdvance("TARGET",C150,B151,"mf")</f>
        <v>43038</v>
      </c>
      <c r="D151" s="120">
        <f>_xll.xlShmInterpRateFwd($D$3&amp;T(CalculationTrigger),C151,,5,C152)</f>
        <v>-2.141443341208036E-3</v>
      </c>
      <c r="E151" s="120">
        <f>_xll.xlShmInterpRateFwd($E$3&amp;T(CalculationTrigger),C151,,5,C152)</f>
        <v>-2.1458671141687431E-3</v>
      </c>
      <c r="F151" s="121">
        <f>_xll.xlShmInterpRateFwd($F$3&amp;T(CalculationTrigger),C151,,5,C152)</f>
        <v>-2.1667564399745864E-3</v>
      </c>
      <c r="G151" s="148">
        <f>_xll.xlShmInterpDisc($G$3&amp;T(CalculationTrigger),C151)</f>
        <v>1.0014141280656936</v>
      </c>
      <c r="H151" s="149">
        <f>_xll.xlShmInterpDisc($H$3&amp;T(CalculationTrigger),C151)</f>
        <v>1.0014142754136974</v>
      </c>
      <c r="I151" s="150">
        <f>_xll.xlShmInterpDisc($I$3&amp;T(CalculationTrigger),C151)</f>
        <v>1.0014149698958201</v>
      </c>
      <c r="J151" s="157">
        <f t="shared" si="6"/>
        <v>2.5574319134044972E-7</v>
      </c>
      <c r="K151" s="158">
        <f t="shared" si="7"/>
        <v>0</v>
      </c>
      <c r="L151" s="159">
        <f t="shared" si="8"/>
        <v>-1.2053709253568887E-6</v>
      </c>
    </row>
    <row r="152" spans="2:12" x14ac:dyDescent="0.2">
      <c r="B152" s="112" t="s">
        <v>156</v>
      </c>
      <c r="C152" s="113">
        <f>_xll.qlCalendarAdvance("TARGET",C151,B152,"mf")</f>
        <v>43039</v>
      </c>
      <c r="D152" s="120">
        <f>_xll.xlShmInterpRateFwd($D$3&amp;T(CalculationTrigger),C152,,5,C153)</f>
        <v>-2.1416890330428172E-3</v>
      </c>
      <c r="E152" s="120">
        <f>_xll.xlShmInterpRateFwd($E$3&amp;T(CalculationTrigger),C152,,5,C153)</f>
        <v>-2.1462887490824607E-3</v>
      </c>
      <c r="F152" s="121">
        <f>_xll.xlShmInterpRateFwd($F$3&amp;T(CalculationTrigger),C152,,5,C153)</f>
        <v>-2.1680138725138935E-3</v>
      </c>
      <c r="G152" s="148">
        <f>_xll.xlShmInterpDisc($G$3&amp;T(CalculationTrigger),C152)</f>
        <v>1.0014200033648661</v>
      </c>
      <c r="H152" s="149">
        <f>_xll.xlShmInterpDisc($H$3&amp;T(CalculationTrigger),C152)</f>
        <v>1.0014201628509438</v>
      </c>
      <c r="I152" s="150">
        <f>_xll.xlShmInterpDisc($I$3&amp;T(CalculationTrigger),C152)</f>
        <v>1.0014209146498365</v>
      </c>
      <c r="J152" s="157">
        <f t="shared" si="6"/>
        <v>2.754970100381212E-7</v>
      </c>
      <c r="K152" s="158">
        <f t="shared" si="7"/>
        <v>0</v>
      </c>
      <c r="L152" s="159">
        <f t="shared" si="8"/>
        <v>-1.2986603961441005E-6</v>
      </c>
    </row>
    <row r="153" spans="2:12" x14ac:dyDescent="0.2">
      <c r="B153" s="112" t="s">
        <v>156</v>
      </c>
      <c r="C153" s="113">
        <f>_xll.qlCalendarAdvance("TARGET",C152,B153,"mf")</f>
        <v>43040</v>
      </c>
      <c r="D153" s="120">
        <f>_xll.xlShmInterpRateFwd($D$3&amp;T(CalculationTrigger),C153,,5,C154)</f>
        <v>-2.1423600313155832E-3</v>
      </c>
      <c r="E153" s="120">
        <f>_xll.xlShmInterpRateFwd($E$3&amp;T(CalculationTrigger),C153,,5,C154)</f>
        <v>-2.1471355134193952E-3</v>
      </c>
      <c r="F153" s="121">
        <f>_xll.xlShmInterpRateFwd($F$3&amp;T(CalculationTrigger),C153,,5,C154)</f>
        <v>-2.1696960388339786E-3</v>
      </c>
      <c r="G153" s="148">
        <f>_xll.xlShmInterpDisc($G$3&amp;T(CalculationTrigger),C153)</f>
        <v>1.0014258793726012</v>
      </c>
      <c r="H153" s="149">
        <f>_xll.xlShmInterpDisc($H$3&amp;T(CalculationTrigger),C153)</f>
        <v>1.0014260514796214</v>
      </c>
      <c r="I153" s="150">
        <f>_xll.xlShmInterpDisc($I$3&amp;T(CalculationTrigger),C153)</f>
        <v>1.0014268628890997</v>
      </c>
      <c r="J153" s="157">
        <f t="shared" si="6"/>
        <v>2.9589439677941272E-7</v>
      </c>
      <c r="K153" s="158">
        <f t="shared" si="7"/>
        <v>0</v>
      </c>
      <c r="L153" s="159">
        <f t="shared" si="8"/>
        <v>-1.395012242529142E-6</v>
      </c>
    </row>
    <row r="154" spans="2:12" x14ac:dyDescent="0.2">
      <c r="B154" s="112" t="s">
        <v>156</v>
      </c>
      <c r="C154" s="113">
        <f>_xll.qlCalendarAdvance("TARGET",C153,B154,"mf")</f>
        <v>43041</v>
      </c>
      <c r="D154" s="120">
        <f>_xll.xlShmInterpRateFwd($D$3&amp;T(CalculationTrigger),C154,,5,C155)</f>
        <v>-2.1434634648498183E-3</v>
      </c>
      <c r="E154" s="120">
        <f>_xll.xlShmInterpRateFwd($E$3&amp;T(CalculationTrigger),C154,,5,C155)</f>
        <v>-2.1484144966135836E-3</v>
      </c>
      <c r="F154" s="121">
        <f>_xll.xlShmInterpRateFwd($F$3&amp;T(CalculationTrigger),C154,,5,C155)</f>
        <v>-2.1718098484415408E-3</v>
      </c>
      <c r="G154" s="148">
        <f>_xll.xlShmInterpDisc($G$3&amp;T(CalculationTrigger),C154)</f>
        <v>1.0014317572558089</v>
      </c>
      <c r="H154" s="149">
        <f>_xll.xlShmInterpDisc($H$3&amp;T(CalculationTrigger),C154)</f>
        <v>1.0014319424661637</v>
      </c>
      <c r="I154" s="150">
        <f>_xll.xlShmInterpDisc($I$3&amp;T(CalculationTrigger),C154)</f>
        <v>1.0014328157789998</v>
      </c>
      <c r="J154" s="157">
        <f t="shared" si="6"/>
        <v>3.1692545681775319E-7</v>
      </c>
      <c r="K154" s="158">
        <f t="shared" si="7"/>
        <v>0</v>
      </c>
      <c r="L154" s="159">
        <f t="shared" si="8"/>
        <v>-1.4943814753078034E-6</v>
      </c>
    </row>
    <row r="155" spans="2:12" x14ac:dyDescent="0.2">
      <c r="B155" s="112" t="s">
        <v>156</v>
      </c>
      <c r="C155" s="113">
        <f>_xll.qlCalendarAdvance("TARGET",C154,B155,"mf")</f>
        <v>43042</v>
      </c>
      <c r="D155" s="120">
        <f>_xll.xlShmInterpRateFwd($D$3&amp;T(CalculationTrigger),C155,,5,C156)</f>
        <v>-2.1471347969906742E-3</v>
      </c>
      <c r="E155" s="120">
        <f>_xll.xlShmInterpRateFwd($E$3&amp;T(CalculationTrigger),C155,,5,C156)</f>
        <v>-2.1524359460763534E-3</v>
      </c>
      <c r="F155" s="121">
        <f>_xll.xlShmInterpRateFwd($F$3&amp;T(CalculationTrigger),C155,,5,C156)</f>
        <v>-2.1774978349719909E-3</v>
      </c>
      <c r="G155" s="148">
        <f>_xll.xlShmInterpDisc($G$3&amp;T(CalculationTrigger),C155)</f>
        <v>1.0014376382009864</v>
      </c>
      <c r="H155" s="149">
        <f>_xll.xlShmInterpDisc($H$3&amp;T(CalculationTrigger),C155)</f>
        <v>1.0014378369964827</v>
      </c>
      <c r="I155" s="150">
        <f>_xll.xlShmInterpDisc($I$3&amp;T(CalculationTrigger),C155)</f>
        <v>1.0014387745039124</v>
      </c>
      <c r="J155" s="157">
        <f t="shared" si="6"/>
        <v>3.3858029516167394E-7</v>
      </c>
      <c r="K155" s="158">
        <f t="shared" si="7"/>
        <v>0</v>
      </c>
      <c r="L155" s="159">
        <f t="shared" si="8"/>
        <v>-1.5967231054095273E-6</v>
      </c>
    </row>
    <row r="156" spans="2:12" x14ac:dyDescent="0.2">
      <c r="B156" s="112" t="s">
        <v>156</v>
      </c>
      <c r="C156" s="113">
        <f>_xll.qlCalendarAdvance("TARGET",C155,B156,"mf")</f>
        <v>43045</v>
      </c>
      <c r="D156" s="120">
        <f>_xll.xlShmInterpRateFwd($D$3&amp;T(CalculationTrigger),C156,,5,C157)</f>
        <v>-2.1513308007484445E-3</v>
      </c>
      <c r="E156" s="120">
        <f>_xll.xlShmInterpRateFwd($E$3&amp;T(CalculationTrigger),C156,,5,C157)</f>
        <v>-2.1569810745697879E-3</v>
      </c>
      <c r="F156" s="121">
        <f>_xll.xlShmInterpRateFwd($F$3&amp;T(CalculationTrigger),C156,,5,C157)</f>
        <v>-2.1837063770597017E-3</v>
      </c>
      <c r="G156" s="148">
        <f>_xll.xlShmInterpDisc($G$3&amp;T(CalculationTrigger),C156)</f>
        <v>1.001455311567127</v>
      </c>
      <c r="H156" s="149">
        <f>_xll.xlShmInterpDisc($H$3&amp;T(CalculationTrigger),C156)</f>
        <v>1.0014555540014101</v>
      </c>
      <c r="I156" s="150">
        <f>_xll.xlShmInterpDisc($I$3&amp;T(CalculationTrigger),C156)</f>
        <v>1.0014566978172657</v>
      </c>
      <c r="J156" s="157">
        <f t="shared" si="6"/>
        <v>4.0718853178570173E-7</v>
      </c>
      <c r="K156" s="158">
        <f t="shared" si="7"/>
        <v>0</v>
      </c>
      <c r="L156" s="159">
        <f t="shared" si="8"/>
        <v>-1.9211324845452328E-6</v>
      </c>
    </row>
    <row r="157" spans="2:12" x14ac:dyDescent="0.2">
      <c r="B157" s="112" t="s">
        <v>156</v>
      </c>
      <c r="C157" s="113">
        <f>_xll.qlCalendarAdvance("TARGET",C156,B157,"mf")</f>
        <v>43046</v>
      </c>
      <c r="D157" s="120">
        <f>_xll.xlShmInterpRateFwd($D$3&amp;T(CalculationTrigger),C157,,5,C158)</f>
        <v>-2.152231883664953E-3</v>
      </c>
      <c r="E157" s="120">
        <f>_xll.xlShmInterpRateFwd($E$3&amp;T(CalculationTrigger),C157,,5,C158)</f>
        <v>-2.1580560309585905E-3</v>
      </c>
      <c r="F157" s="121">
        <f>_xll.xlShmInterpRateFwd($F$3&amp;T(CalculationTrigger),C157,,5,C158)</f>
        <v>-2.1856105827474364E-3</v>
      </c>
      <c r="G157" s="148">
        <f>_xll.xlShmInterpDisc($G$3&amp;T(CalculationTrigger),C157)</f>
        <v>1.0014612142365953</v>
      </c>
      <c r="H157" s="149">
        <f>_xll.xlShmInterpDisc($H$3&amp;T(CalculationTrigger),C157)</f>
        <v>1.0014614721752249</v>
      </c>
      <c r="I157" s="150">
        <f>_xll.xlShmInterpDisc($I$3&amp;T(CalculationTrigger),C157)</f>
        <v>1.0014626893253782</v>
      </c>
      <c r="J157" s="157">
        <f t="shared" si="6"/>
        <v>4.3123953484500107E-7</v>
      </c>
      <c r="K157" s="158">
        <f t="shared" si="7"/>
        <v>0</v>
      </c>
      <c r="L157" s="159">
        <f t="shared" si="8"/>
        <v>-2.0349138098920775E-6</v>
      </c>
    </row>
    <row r="158" spans="2:12" x14ac:dyDescent="0.2">
      <c r="B158" s="112" t="s">
        <v>156</v>
      </c>
      <c r="C158" s="113">
        <f>_xll.qlCalendarAdvance("TARGET",C157,B158,"mf")</f>
        <v>43047</v>
      </c>
      <c r="D158" s="120">
        <f>_xll.xlShmInterpRateFwd($D$3&amp;T(CalculationTrigger),C158,,5,C159)</f>
        <v>-2.1529322179561871E-3</v>
      </c>
      <c r="E158" s="120">
        <f>_xll.xlShmInterpRateFwd($E$3&amp;T(CalculationTrigger),C158,,5,C159)</f>
        <v>-2.1589297848730298E-3</v>
      </c>
      <c r="F158" s="121">
        <f>_xll.xlShmInterpRateFwd($F$3&amp;T(CalculationTrigger),C158,,5,C159)</f>
        <v>-2.1873119305470742E-3</v>
      </c>
      <c r="G158" s="148">
        <f>_xll.xlShmInterpDisc($G$3&amp;T(CalculationTrigger),C158)</f>
        <v>1.0014671194132112</v>
      </c>
      <c r="H158" s="149">
        <f>_xll.xlShmInterpDisc($H$3&amp;T(CalculationTrigger),C158)</f>
        <v>1.0014673933334386</v>
      </c>
      <c r="I158" s="150">
        <f>_xll.xlShmInterpDisc($I$3&amp;T(CalculationTrigger),C158)</f>
        <v>1.0014686860940318</v>
      </c>
      <c r="J158" s="157">
        <f t="shared" si="6"/>
        <v>4.5586484178737678E-7</v>
      </c>
      <c r="K158" s="158">
        <f t="shared" si="7"/>
        <v>0</v>
      </c>
      <c r="L158" s="159">
        <f t="shared" si="8"/>
        <v>-2.1514425854733526E-6</v>
      </c>
    </row>
    <row r="159" spans="2:12" x14ac:dyDescent="0.2">
      <c r="B159" s="112" t="s">
        <v>156</v>
      </c>
      <c r="C159" s="113">
        <f>_xll.qlCalendarAdvance("TARGET",C158,B159,"mf")</f>
        <v>43048</v>
      </c>
      <c r="D159" s="120">
        <f>_xll.xlShmInterpRateFwd($D$3&amp;T(CalculationTrigger),C159,,5,C160)</f>
        <v>-2.1534272557660753E-3</v>
      </c>
      <c r="E159" s="120">
        <f>_xll.xlShmInterpRateFwd($E$3&amp;T(CalculationTrigger),C159,,5,C160)</f>
        <v>-2.1595977485834692E-3</v>
      </c>
      <c r="F159" s="121">
        <f>_xll.xlShmInterpRateFwd($F$3&amp;T(CalculationTrigger),C159,,5,C160)</f>
        <v>-2.1888056531360902E-3</v>
      </c>
      <c r="G159" s="148">
        <f>_xll.xlShmInterpDisc($G$3&amp;T(CalculationTrigger),C159)</f>
        <v>1.0014730265462093</v>
      </c>
      <c r="H159" s="149">
        <f>_xll.xlShmInterpDisc($H$3&amp;T(CalculationTrigger),C159)</f>
        <v>1.0014733169240486</v>
      </c>
      <c r="I159" s="150">
        <f>_xll.xlShmInterpDisc($I$3&amp;T(CalculationTrigger),C159)</f>
        <v>1.0014746875667229</v>
      </c>
      <c r="J159" s="157">
        <f t="shared" si="6"/>
        <v>4.810545575004538E-7</v>
      </c>
      <c r="K159" s="158">
        <f t="shared" si="7"/>
        <v>0</v>
      </c>
      <c r="L159" s="159">
        <f t="shared" si="8"/>
        <v>-2.2706738222783954E-6</v>
      </c>
    </row>
    <row r="160" spans="2:12" x14ac:dyDescent="0.2">
      <c r="B160" s="112" t="s">
        <v>156</v>
      </c>
      <c r="C160" s="113">
        <f>_xll.qlCalendarAdvance("TARGET",C159,B160,"mf")</f>
        <v>43049</v>
      </c>
      <c r="D160" s="120">
        <f>_xll.xlShmInterpRateFwd($D$3&amp;T(CalculationTrigger),C160,,5,C161)</f>
        <v>-2.153697561411305E-3</v>
      </c>
      <c r="E160" s="120">
        <f>_xll.xlShmInterpRateFwd($E$3&amp;T(CalculationTrigger),C160,,5,C161)</f>
        <v>-2.1602119862460293E-3</v>
      </c>
      <c r="F160" s="121">
        <f>_xll.xlShmInterpRateFwd($F$3&amp;T(CalculationTrigger),C160,,5,C161)</f>
        <v>-2.1910640231894377E-3</v>
      </c>
      <c r="G160" s="148">
        <f>_xll.xlShmInterpDisc($G$3&amp;T(CalculationTrigger),C160)</f>
        <v>1.0014789350723321</v>
      </c>
      <c r="H160" s="149">
        <f>_xll.xlShmInterpDisc($H$3&amp;T(CalculationTrigger),C160)</f>
        <v>1.0014792423824517</v>
      </c>
      <c r="I160" s="150">
        <f>_xll.xlShmInterpDisc($I$3&amp;T(CalculationTrigger),C160)</f>
        <v>1.0014806931738536</v>
      </c>
      <c r="J160" s="157">
        <f t="shared" si="6"/>
        <v>5.0679878719128355E-7</v>
      </c>
      <c r="K160" s="158">
        <f t="shared" si="7"/>
        <v>0</v>
      </c>
      <c r="L160" s="159">
        <f t="shared" si="8"/>
        <v>-2.392562531058499E-6</v>
      </c>
    </row>
    <row r="161" spans="2:12" x14ac:dyDescent="0.2">
      <c r="B161" s="112" t="s">
        <v>156</v>
      </c>
      <c r="C161" s="113">
        <f>_xll.qlCalendarAdvance("TARGET",C160,B161,"mf")</f>
        <v>43052</v>
      </c>
      <c r="D161" s="120">
        <f>_xll.xlShmInterpRateFwd($D$3&amp;T(CalculationTrigger),C161,,5,C162)</f>
        <v>-2.1532634820487745E-3</v>
      </c>
      <c r="E161" s="120">
        <f>_xll.xlShmInterpRateFwd($E$3&amp;T(CalculationTrigger),C161,,5,C162)</f>
        <v>-2.1601199518755517E-3</v>
      </c>
      <c r="F161" s="121">
        <f>_xll.xlShmInterpRateFwd($F$3&amp;T(CalculationTrigger),C161,,5,C162)</f>
        <v>-2.1926089398905117E-3</v>
      </c>
      <c r="G161" s="148">
        <f>_xll.xlShmInterpDisc($G$3&amp;T(CalculationTrigger),C161)</f>
        <v>1.0014966631894933</v>
      </c>
      <c r="H161" s="149">
        <f>_xll.xlShmInterpDisc($H$3&amp;T(CalculationTrigger),C161)</f>
        <v>1.0014970241293752</v>
      </c>
      <c r="I161" s="150">
        <f>_xll.xlShmInterpDisc($I$3&amp;T(CalculationTrigger),C161)</f>
        <v>1.001498728909477</v>
      </c>
      <c r="J161" s="157">
        <f t="shared" si="6"/>
        <v>5.872596112338227E-7</v>
      </c>
      <c r="K161" s="158">
        <f t="shared" si="7"/>
        <v>0</v>
      </c>
      <c r="L161" s="159">
        <f t="shared" si="8"/>
        <v>-2.7737235954844765E-6</v>
      </c>
    </row>
    <row r="162" spans="2:12" x14ac:dyDescent="0.2">
      <c r="B162" s="112" t="s">
        <v>156</v>
      </c>
      <c r="C162" s="113">
        <f>_xll.qlCalendarAdvance("TARGET",C161,B162,"mf")</f>
        <v>43053</v>
      </c>
      <c r="D162" s="120">
        <f>_xll.xlShmInterpRateFwd($D$3&amp;T(CalculationTrigger),C162,,5,C163)</f>
        <v>-2.1526638178848904E-3</v>
      </c>
      <c r="E162" s="120">
        <f>_xll.xlShmInterpRateFwd($E$3&amp;T(CalculationTrigger),C162,,5,C163)</f>
        <v>-2.159690152407035E-3</v>
      </c>
      <c r="F162" s="121">
        <f>_xll.xlShmInterpRateFwd($F$3&amp;T(CalculationTrigger),C162,,5,C163)</f>
        <v>-2.1929930238120997E-3</v>
      </c>
      <c r="G162" s="148">
        <f>_xll.xlShmInterpDisc($G$3&amp;T(CalculationTrigger),C162)</f>
        <v>1.0015025714056964</v>
      </c>
      <c r="H162" s="149">
        <f>_xll.xlShmInterpDisc($H$3&amp;T(CalculationTrigger),C162)</f>
        <v>1.0015029511609004</v>
      </c>
      <c r="I162" s="150">
        <f>_xll.xlShmInterpDisc($I$3&amp;T(CalculationTrigger),C162)</f>
        <v>1.0015047450964838</v>
      </c>
      <c r="J162" s="157">
        <f t="shared" si="6"/>
        <v>6.1512294786684702E-7</v>
      </c>
      <c r="K162" s="158">
        <f t="shared" si="7"/>
        <v>0</v>
      </c>
      <c r="L162" s="159">
        <f t="shared" si="8"/>
        <v>-2.9057922983514988E-6</v>
      </c>
    </row>
    <row r="163" spans="2:12" x14ac:dyDescent="0.2">
      <c r="B163" s="112" t="s">
        <v>156</v>
      </c>
      <c r="C163" s="113">
        <f>_xll.qlCalendarAdvance("TARGET",C162,B163,"mf")</f>
        <v>43054</v>
      </c>
      <c r="D163" s="120">
        <f>_xll.xlShmInterpRateFwd($D$3&amp;T(CalculationTrigger),C163,,5,C164)</f>
        <v>-2.1518315696018022E-3</v>
      </c>
      <c r="E163" s="120">
        <f>_xll.xlShmInterpRateFwd($E$3&amp;T(CalculationTrigger),C163,,5,C164)</f>
        <v>-2.1590270376385494E-3</v>
      </c>
      <c r="F163" s="121">
        <f>_xll.xlShmInterpRateFwd($F$3&amp;T(CalculationTrigger),C163,,5,C164)</f>
        <v>-2.1931408772778512E-3</v>
      </c>
      <c r="G163" s="148">
        <f>_xll.xlShmInterpDisc($G$3&amp;T(CalculationTrigger),C163)</f>
        <v>1.001508478011351</v>
      </c>
      <c r="H163" s="149">
        <f>_xll.xlShmInterpDisc($H$3&amp;T(CalculationTrigger),C163)</f>
        <v>1.0015088770481861</v>
      </c>
      <c r="I163" s="150">
        <f>_xll.xlShmInterpDisc($I$3&amp;T(CalculationTrigger),C163)</f>
        <v>1.0015107623735116</v>
      </c>
      <c r="J163" s="157">
        <f t="shared" si="6"/>
        <v>6.4349132428049934E-7</v>
      </c>
      <c r="K163" s="158">
        <f t="shared" si="7"/>
        <v>0</v>
      </c>
      <c r="L163" s="159">
        <f t="shared" si="8"/>
        <v>-3.0402935267789632E-6</v>
      </c>
    </row>
    <row r="164" spans="2:12" x14ac:dyDescent="0.2">
      <c r="B164" s="112" t="s">
        <v>156</v>
      </c>
      <c r="C164" s="113">
        <f>_xll.qlCalendarAdvance("TARGET",C163,B164,"mf")</f>
        <v>43055</v>
      </c>
      <c r="D164" s="120">
        <f>_xll.xlShmInterpRateFwd($D$3&amp;T(CalculationTrigger),C164,,5,C165)</f>
        <v>-2.1507621891757884E-3</v>
      </c>
      <c r="E164" s="120">
        <f>_xll.xlShmInterpRateFwd($E$3&amp;T(CalculationTrigger),C164,,5,C165)</f>
        <v>-2.1581260202402125E-3</v>
      </c>
      <c r="F164" s="121">
        <f>_xll.xlShmInterpRateFwd($F$3&amp;T(CalculationTrigger),C164,,5,C165)</f>
        <v>-2.1930477333654799E-3</v>
      </c>
      <c r="G164" s="148">
        <f>_xll.xlShmInterpDisc($G$3&amp;T(CalculationTrigger),C164)</f>
        <v>1.0015143823682424</v>
      </c>
      <c r="H164" s="149">
        <f>_xll.xlShmInterpDisc($H$3&amp;T(CalculationTrigger),C164)</f>
        <v>1.0015148011510198</v>
      </c>
      <c r="I164" s="150">
        <f>_xll.xlShmInterpDisc($I$3&amp;T(CalculationTrigger),C164)</f>
        <v>1.0015167800923874</v>
      </c>
      <c r="J164" s="157">
        <f t="shared" si="6"/>
        <v>6.7235484519576287E-7</v>
      </c>
      <c r="K164" s="158">
        <f t="shared" si="7"/>
        <v>0</v>
      </c>
      <c r="L164" s="159">
        <f t="shared" si="8"/>
        <v>-3.1771822912373916E-6</v>
      </c>
    </row>
    <row r="165" spans="2:12" x14ac:dyDescent="0.2">
      <c r="B165" s="112" t="s">
        <v>156</v>
      </c>
      <c r="C165" s="113">
        <f>_xll.qlCalendarAdvance("TARGET",C164,B165,"mf")</f>
        <v>43056</v>
      </c>
      <c r="D165" s="120">
        <f>_xll.xlShmInterpRateFwd($D$3&amp;T(CalculationTrigger),C165,,5,C166)</f>
        <v>-2.1477976100323943E-3</v>
      </c>
      <c r="E165" s="120">
        <f>_xll.xlShmInterpRateFwd($E$3&amp;T(CalculationTrigger),C165,,5,C166)</f>
        <v>-2.1554953097513646E-3</v>
      </c>
      <c r="F165" s="121">
        <f>_xll.xlShmInterpRateFwd($F$3&amp;T(CalculationTrigger),C165,,5,C166)</f>
        <v>-2.1920211183776646E-3</v>
      </c>
      <c r="G165" s="148">
        <f>_xll.xlShmInterpDisc($G$3&amp;T(CalculationTrigger),C165)</f>
        <v>1.001520283825662</v>
      </c>
      <c r="H165" s="149">
        <f>_xll.xlShmInterpDisc($H$3&amp;T(CalculationTrigger),C165)</f>
        <v>1.0015207228165861</v>
      </c>
      <c r="I165" s="150">
        <f>_xll.xlShmInterpDisc($I$3&amp;T(CalculationTrigger),C165)</f>
        <v>1.0015227975918426</v>
      </c>
      <c r="J165" s="157">
        <f t="shared" si="6"/>
        <v>7.0170361564596795E-7</v>
      </c>
      <c r="K165" s="158">
        <f t="shared" si="7"/>
        <v>0</v>
      </c>
      <c r="L165" s="159">
        <f t="shared" si="8"/>
        <v>-3.316413602335108E-6</v>
      </c>
    </row>
    <row r="166" spans="2:12" x14ac:dyDescent="0.2">
      <c r="B166" s="112" t="s">
        <v>156</v>
      </c>
      <c r="C166" s="113">
        <f>_xll.qlCalendarAdvance("TARGET",C165,B166,"mf")</f>
        <v>43059</v>
      </c>
      <c r="D166" s="120">
        <f>_xll.xlShmInterpRateFwd($D$3&amp;T(CalculationTrigger),C166,,5,C167)</f>
        <v>-2.1440223884487178E-3</v>
      </c>
      <c r="E166" s="120">
        <f>_xll.xlShmInterpRateFwd($E$3&amp;T(CalculationTrigger),C166,,5,C167)</f>
        <v>-2.1520511739049949E-3</v>
      </c>
      <c r="F166" s="121">
        <f>_xll.xlShmInterpRateFwd($F$3&amp;T(CalculationTrigger),C166,,5,C167)</f>
        <v>-2.190169832406076E-3</v>
      </c>
      <c r="G166" s="148">
        <f>_xll.xlShmInterpDisc($G$3&amp;T(CalculationTrigger),C166)</f>
        <v>1.0015379641065854</v>
      </c>
      <c r="H166" s="149">
        <f>_xll.xlShmInterpDisc($H$3&amp;T(CalculationTrigger),C166)</f>
        <v>1.0015384664724793</v>
      </c>
      <c r="I166" s="150">
        <f>_xll.xlShmInterpDisc($I$3&amp;T(CalculationTrigger),C166)</f>
        <v>1.0015408419645262</v>
      </c>
      <c r="J166" s="157">
        <f t="shared" si="6"/>
        <v>7.9256247574899309E-7</v>
      </c>
      <c r="K166" s="158">
        <f t="shared" si="7"/>
        <v>0</v>
      </c>
      <c r="L166" s="159">
        <f t="shared" si="8"/>
        <v>-3.7477129221622278E-6</v>
      </c>
    </row>
    <row r="167" spans="2:12" x14ac:dyDescent="0.2">
      <c r="B167" s="112" t="s">
        <v>156</v>
      </c>
      <c r="C167" s="113">
        <f>_xll.qlCalendarAdvance("TARGET",C166,B167,"mf")</f>
        <v>43060</v>
      </c>
      <c r="D167" s="120">
        <f>_xll.xlShmInterpRateFwd($D$3&amp;T(CalculationTrigger),C167,,5,C168)</f>
        <v>-2.1416991287784922E-3</v>
      </c>
      <c r="E167" s="120">
        <f>_xll.xlShmInterpRateFwd($E$3&amp;T(CalculationTrigger),C167,,5,C168)</f>
        <v>-2.1498918305351343E-3</v>
      </c>
      <c r="F167" s="121">
        <f>_xll.xlShmInterpRateFwd($F$3&amp;T(CalculationTrigger),C167,,5,C168)</f>
        <v>-2.1888001884130103E-3</v>
      </c>
      <c r="G167" s="148">
        <f>_xll.xlShmInterpDisc($G$3&amp;T(CalculationTrigger),C167)</f>
        <v>1.0015438472091371</v>
      </c>
      <c r="H167" s="149">
        <f>_xll.xlShmInterpDisc($H$3&amp;T(CalculationTrigger),C167)</f>
        <v>1.0015443716087551</v>
      </c>
      <c r="I167" s="150">
        <f>_xll.xlShmInterpDisc($I$3&amp;T(CalculationTrigger),C167)</f>
        <v>1.0015468517116504</v>
      </c>
      <c r="J167" s="157">
        <f t="shared" si="6"/>
        <v>8.2375329580669442E-7</v>
      </c>
      <c r="K167" s="158">
        <f t="shared" si="7"/>
        <v>0</v>
      </c>
      <c r="L167" s="159">
        <f t="shared" si="8"/>
        <v>-3.8958645268355045E-6</v>
      </c>
    </row>
    <row r="168" spans="2:12" x14ac:dyDescent="0.2">
      <c r="B168" s="112" t="s">
        <v>156</v>
      </c>
      <c r="C168" s="113">
        <f>_xll.qlCalendarAdvance("TARGET",C167,B168,"mf")</f>
        <v>43061</v>
      </c>
      <c r="D168" s="120">
        <f>_xll.xlShmInterpRateFwd($D$3&amp;T(CalculationTrigger),C168,,5,C169)</f>
        <v>-2.1391114494478357E-3</v>
      </c>
      <c r="E168" s="120">
        <f>_xll.xlShmInterpRateFwd($E$3&amp;T(CalculationTrigger),C168,,5,C169)</f>
        <v>-2.1474670594791977E-3</v>
      </c>
      <c r="F168" s="121">
        <f>_xll.xlShmInterpRateFwd($F$3&amp;T(CalculationTrigger),C168,,5,C169)</f>
        <v>-2.1871609423250739E-3</v>
      </c>
      <c r="G168" s="148">
        <f>_xll.xlShmInterpDisc($G$3&amp;T(CalculationTrigger),C168)</f>
        <v>1.0015497239712501</v>
      </c>
      <c r="H168" s="149">
        <f>_xll.xlShmInterpDisc($H$3&amp;T(CalculationTrigger),C168)</f>
        <v>1.0015502708546322</v>
      </c>
      <c r="I168" s="150">
        <f>_xll.xlShmInterpDisc($I$3&amp;T(CalculationTrigger),C168)</f>
        <v>1.0015528577365373</v>
      </c>
      <c r="J168" s="157">
        <f t="shared" si="6"/>
        <v>8.5537989071133657E-7</v>
      </c>
      <c r="K168" s="158">
        <f t="shared" si="7"/>
        <v>0</v>
      </c>
      <c r="L168" s="159">
        <f t="shared" si="8"/>
        <v>-4.0461337314534199E-6</v>
      </c>
    </row>
    <row r="169" spans="2:12" x14ac:dyDescent="0.2">
      <c r="B169" s="112" t="s">
        <v>156</v>
      </c>
      <c r="C169" s="113">
        <f>_xll.qlCalendarAdvance("TARGET",C168,B169,"mf")</f>
        <v>43062</v>
      </c>
      <c r="D169" s="120">
        <f>_xll.xlShmInterpRateFwd($D$3&amp;T(CalculationTrigger),C169,,5,C170)</f>
        <v>-2.1362548025866891E-3</v>
      </c>
      <c r="E169" s="120">
        <f>_xll.xlShmInterpRateFwd($E$3&amp;T(CalculationTrigger),C169,,5,C170)</f>
        <v>-2.1447722733178862E-3</v>
      </c>
      <c r="F169" s="121">
        <f>_xll.xlShmInterpRateFwd($F$3&amp;T(CalculationTrigger),C169,,5,C170)</f>
        <v>-2.1852473264014852E-3</v>
      </c>
      <c r="G169" s="148">
        <f>_xll.xlShmInterpDisc($G$3&amp;T(CalculationTrigger),C169)</f>
        <v>1.0015555936672438</v>
      </c>
      <c r="H169" s="149">
        <f>_xll.xlShmInterpDisc($H$3&amp;T(CalculationTrigger),C169)</f>
        <v>1.0015561634816714</v>
      </c>
      <c r="I169" s="150">
        <f>_xll.xlShmInterpDisc($I$3&amp;T(CalculationTrigger),C169)</f>
        <v>1.0015588592993279</v>
      </c>
      <c r="J169" s="157">
        <f t="shared" si="6"/>
        <v>8.8743236590226156E-7</v>
      </c>
      <c r="K169" s="158">
        <f t="shared" si="7"/>
        <v>0</v>
      </c>
      <c r="L169" s="159">
        <f t="shared" si="8"/>
        <v>-4.19847554708058E-6</v>
      </c>
    </row>
    <row r="170" spans="2:12" x14ac:dyDescent="0.2">
      <c r="B170" s="112" t="s">
        <v>156</v>
      </c>
      <c r="C170" s="113">
        <f>_xll.qlCalendarAdvance("TARGET",C169,B170,"mf")</f>
        <v>43063</v>
      </c>
      <c r="D170" s="120">
        <f>_xll.xlShmInterpRateFwd($D$3&amp;T(CalculationTrigger),C170,,5,C171)</f>
        <v>-2.129609785081732E-3</v>
      </c>
      <c r="E170" s="120">
        <f>_xll.xlShmInterpRateFwd($E$3&amp;T(CalculationTrigger),C170,,5,C171)</f>
        <v>-2.1384471836055439E-3</v>
      </c>
      <c r="F170" s="121">
        <f>_xll.xlShmInterpRateFwd($F$3&amp;T(CalculationTrigger),C170,,5,C171)</f>
        <v>-2.1804686650085565E-3</v>
      </c>
      <c r="G170" s="148">
        <f>_xll.xlShmInterpDisc($G$3&amp;T(CalculationTrigger),C170)</f>
        <v>1.0015614555589412</v>
      </c>
      <c r="H170" s="149">
        <f>_xll.xlShmInterpDisc($H$3&amp;T(CalculationTrigger),C170)</f>
        <v>1.0015620487488279</v>
      </c>
      <c r="I170" s="150">
        <f>_xll.xlShmInterpDisc($I$3&amp;T(CalculationTrigger),C170)</f>
        <v>1.0015648556470622</v>
      </c>
      <c r="J170" s="157">
        <f t="shared" si="6"/>
        <v>9.1990082659206502E-7</v>
      </c>
      <c r="K170" s="158">
        <f t="shared" si="7"/>
        <v>0</v>
      </c>
      <c r="L170" s="159">
        <f t="shared" si="8"/>
        <v>-4.352844983875596E-6</v>
      </c>
    </row>
    <row r="171" spans="2:12" x14ac:dyDescent="0.2">
      <c r="B171" s="112" t="s">
        <v>156</v>
      </c>
      <c r="C171" s="113">
        <f>_xll.qlCalendarAdvance("TARGET",C170,B171,"mf")</f>
        <v>43066</v>
      </c>
      <c r="D171" s="120">
        <f>_xll.xlShmInterpRateFwd($D$3&amp;T(CalculationTrigger),C171,,5,C172)</f>
        <v>-2.1220475807625628E-3</v>
      </c>
      <c r="E171" s="120">
        <f>_xll.xlShmInterpRateFwd($E$3&amp;T(CalculationTrigger),C171,,5,C172)</f>
        <v>-2.1312012256955522E-3</v>
      </c>
      <c r="F171" s="121">
        <f>_xll.xlShmInterpRateFwd($F$3&amp;T(CalculationTrigger),C171,,5,C172)</f>
        <v>-2.1747538150757432E-3</v>
      </c>
      <c r="G171" s="148">
        <f>_xll.xlShmInterpDisc($G$3&amp;T(CalculationTrigger),C171)</f>
        <v>1.0015789868390308</v>
      </c>
      <c r="H171" s="149">
        <f>_xll.xlShmInterpDisc($H$3&amp;T(CalculationTrigger),C171)</f>
        <v>1.0015796527914662</v>
      </c>
      <c r="I171" s="150">
        <f>_xll.xlShmInterpDisc($I$3&amp;T(CalculationTrigger),C171)</f>
        <v>1.0015828056738281</v>
      </c>
      <c r="J171" s="157">
        <f t="shared" si="6"/>
        <v>1.0197031715003167E-6</v>
      </c>
      <c r="K171" s="158">
        <f t="shared" si="7"/>
        <v>0</v>
      </c>
      <c r="L171" s="159">
        <f t="shared" si="8"/>
        <v>-4.8276691304529458E-6</v>
      </c>
    </row>
    <row r="172" spans="2:12" x14ac:dyDescent="0.2">
      <c r="B172" s="112" t="s">
        <v>156</v>
      </c>
      <c r="C172" s="113">
        <f>_xll.qlCalendarAdvance("TARGET",C171,B172,"mf")</f>
        <v>43067</v>
      </c>
      <c r="D172" s="120">
        <f>_xll.xlShmInterpRateFwd($D$3&amp;T(CalculationTrigger),C172,,5,C173)</f>
        <v>-2.117777876766795E-3</v>
      </c>
      <c r="E172" s="120">
        <f>_xll.xlShmInterpRateFwd($E$3&amp;T(CalculationTrigger),C172,,5,C173)</f>
        <v>-2.1270875505573195E-3</v>
      </c>
      <c r="F172" s="121">
        <f>_xll.xlShmInterpRateFwd($F$3&amp;T(CalculationTrigger),C172,,5,C173)</f>
        <v>-2.1713968378620514E-3</v>
      </c>
      <c r="G172" s="148">
        <f>_xll.xlShmInterpDisc($G$3&amp;T(CalculationTrigger),C172)</f>
        <v>1.0015848098818327</v>
      </c>
      <c r="H172" s="149">
        <f>_xll.xlShmInterpDisc($H$3&amp;T(CalculationTrigger),C172)</f>
        <v>1.0015855009565273</v>
      </c>
      <c r="I172" s="150">
        <f>_xll.xlShmInterpDisc($I$3&amp;T(CalculationTrigger),C172)</f>
        <v>1.0015887733697351</v>
      </c>
      <c r="J172" s="157">
        <f t="shared" si="6"/>
        <v>1.0537366239712695E-6</v>
      </c>
      <c r="K172" s="158">
        <f t="shared" si="7"/>
        <v>0</v>
      </c>
      <c r="L172" s="159">
        <f t="shared" si="8"/>
        <v>-4.9896991600651658E-6</v>
      </c>
    </row>
    <row r="173" spans="2:12" x14ac:dyDescent="0.2">
      <c r="B173" s="112" t="s">
        <v>156</v>
      </c>
      <c r="C173" s="113">
        <f>_xll.qlCalendarAdvance("TARGET",C172,B173,"mf")</f>
        <v>43068</v>
      </c>
      <c r="D173" s="120">
        <f>_xll.xlShmInterpRateFwd($D$3&amp;T(CalculationTrigger),C173,,5,C174)</f>
        <v>-2.113211917906057E-3</v>
      </c>
      <c r="E173" s="120">
        <f>_xll.xlShmInterpRateFwd($E$3&amp;T(CalculationTrigger),C173,,5,C174)</f>
        <v>-2.1226763351975867E-3</v>
      </c>
      <c r="F173" s="121">
        <f>_xll.xlShmInterpRateFwd($F$3&amp;T(CalculationTrigger),C173,,5,C174)</f>
        <v>-2.1677368862806383E-3</v>
      </c>
      <c r="G173" s="148">
        <f>_xll.xlShmInterpDisc($G$3&amp;T(CalculationTrigger),C173)</f>
        <v>1.0015906212419949</v>
      </c>
      <c r="H173" s="149">
        <f>_xll.xlShmInterpDisc($H$3&amp;T(CalculationTrigger),C173)</f>
        <v>1.0015913378673917</v>
      </c>
      <c r="I173" s="150">
        <f>_xll.xlShmInterpDisc($I$3&amp;T(CalculationTrigger),C173)</f>
        <v>1.0015947318892793</v>
      </c>
      <c r="J173" s="157">
        <f t="shared" si="6"/>
        <v>1.0881365879566397E-6</v>
      </c>
      <c r="K173" s="158">
        <f t="shared" si="7"/>
        <v>0</v>
      </c>
      <c r="L173" s="159">
        <f t="shared" si="8"/>
        <v>-5.1535318647411439E-6</v>
      </c>
    </row>
    <row r="174" spans="2:12" x14ac:dyDescent="0.2">
      <c r="B174" s="112" t="s">
        <v>156</v>
      </c>
      <c r="C174" s="113">
        <f>_xll.qlCalendarAdvance("TARGET",C173,B174,"mf")</f>
        <v>43069</v>
      </c>
      <c r="D174" s="120">
        <f>_xll.xlShmInterpRateFwd($D$3&amp;T(CalculationTrigger),C174,,5,C175)</f>
        <v>-2.1083451558933796E-3</v>
      </c>
      <c r="E174" s="120">
        <f>_xll.xlShmInterpRateFwd($E$3&amp;T(CalculationTrigger),C174,,5,C175)</f>
        <v>-2.1179629920232948E-3</v>
      </c>
      <c r="F174" s="121">
        <f>_xll.xlShmInterpRateFwd($F$3&amp;T(CalculationTrigger),C174,,5,C175)</f>
        <v>-2.1637691924981518E-3</v>
      </c>
      <c r="G174" s="148">
        <f>_xll.xlShmInterpDisc($G$3&amp;T(CalculationTrigger),C174)</f>
        <v>1.0015964201063563</v>
      </c>
      <c r="H174" s="149">
        <f>_xll.xlShmInterpDisc($H$3&amp;T(CalculationTrigger),C174)</f>
        <v>1.0015971627073772</v>
      </c>
      <c r="I174" s="150">
        <f>_xll.xlShmInterpDisc($I$3&amp;T(CalculationTrigger),C174)</f>
        <v>1.0016006804008963</v>
      </c>
      <c r="J174" s="157">
        <f t="shared" si="6"/>
        <v>1.122893167364752E-6</v>
      </c>
      <c r="K174" s="158">
        <f t="shared" si="7"/>
        <v>0</v>
      </c>
      <c r="L174" s="159">
        <f t="shared" si="8"/>
        <v>-5.319122254788509E-6</v>
      </c>
    </row>
    <row r="175" spans="2:12" x14ac:dyDescent="0.2">
      <c r="B175" s="112" t="s">
        <v>156</v>
      </c>
      <c r="C175" s="113">
        <f>_xll.qlCalendarAdvance("TARGET",C174,B175,"mf")</f>
        <v>43070</v>
      </c>
      <c r="D175" s="120">
        <f>_xll.xlShmInterpRateFwd($D$3&amp;T(CalculationTrigger),C175,,5,C176)</f>
        <v>-2.0975741606099789E-3</v>
      </c>
      <c r="E175" s="120">
        <f>_xll.xlShmInterpRateFwd($E$3&amp;T(CalculationTrigger),C175,,5,C176)</f>
        <v>-2.1074941066625105E-3</v>
      </c>
      <c r="F175" s="121">
        <f>_xll.xlShmInterpRateFwd($F$3&amp;T(CalculationTrigger),C175,,5,C176)</f>
        <v>-2.154771439931051E-3</v>
      </c>
      <c r="G175" s="148">
        <f>_xll.xlShmInterpDisc($G$3&amp;T(CalculationTrigger),C175)</f>
        <v>1.0016022056492562</v>
      </c>
      <c r="H175" s="149">
        <f>_xll.xlShmInterpDisc($H$3&amp;T(CalculationTrigger),C175)</f>
        <v>1.0016029746471937</v>
      </c>
      <c r="I175" s="150">
        <f>_xll.xlShmInterpDisc($I$3&amp;T(CalculationTrigger),C175)</f>
        <v>1.0016066180599188</v>
      </c>
      <c r="J175" s="157">
        <f t="shared" si="6"/>
        <v>1.1579964674158237E-6</v>
      </c>
      <c r="K175" s="158">
        <f t="shared" si="7"/>
        <v>0</v>
      </c>
      <c r="L175" s="159">
        <f t="shared" si="8"/>
        <v>-5.4864253413280872E-6</v>
      </c>
    </row>
    <row r="176" spans="2:12" x14ac:dyDescent="0.2">
      <c r="B176" s="112" t="s">
        <v>156</v>
      </c>
      <c r="C176" s="113">
        <f>_xll.qlCalendarAdvance("TARGET",C175,B176,"mf")</f>
        <v>43073</v>
      </c>
      <c r="D176" s="120">
        <f>_xll.xlShmInterpRateFwd($D$3&amp;T(CalculationTrigger),C176,,5,C177)</f>
        <v>-2.0857791177267986E-3</v>
      </c>
      <c r="E176" s="120">
        <f>_xll.xlShmInterpRateFwd($E$3&amp;T(CalculationTrigger),C176,,5,C177)</f>
        <v>-2.0959965907079627E-3</v>
      </c>
      <c r="F176" s="121">
        <f>_xll.xlShmInterpRateFwd($F$3&amp;T(CalculationTrigger),C176,,5,C177)</f>
        <v>-2.1447256472110839E-3</v>
      </c>
      <c r="G176" s="148">
        <f>_xll.xlShmInterpDisc($G$3&amp;T(CalculationTrigger),C176)</f>
        <v>1.0016194739050963</v>
      </c>
      <c r="H176" s="149">
        <f>_xll.xlShmInterpDisc($H$3&amp;T(CalculationTrigger),C176)</f>
        <v>1.0016203245836144</v>
      </c>
      <c r="I176" s="150">
        <f>_xll.xlShmInterpDisc($I$3&amp;T(CalculationTrigger),C176)</f>
        <v>1.0016243572782086</v>
      </c>
      <c r="J176" s="157">
        <f t="shared" si="6"/>
        <v>1.2652877453771301E-6</v>
      </c>
      <c r="K176" s="158">
        <f t="shared" si="7"/>
        <v>0</v>
      </c>
      <c r="L176" s="159">
        <f t="shared" si="8"/>
        <v>-5.9981608847834119E-6</v>
      </c>
    </row>
    <row r="177" spans="2:12" x14ac:dyDescent="0.2">
      <c r="B177" s="112" t="s">
        <v>156</v>
      </c>
      <c r="C177" s="113">
        <f>_xll.qlCalendarAdvance("TARGET",C176,B177,"mf")</f>
        <v>43074</v>
      </c>
      <c r="D177" s="120">
        <f>_xll.xlShmInterpRateFwd($D$3&amp;T(CalculationTrigger),C177,,5,C178)</f>
        <v>-2.080703340871582E-3</v>
      </c>
      <c r="E177" s="120">
        <f>_xll.xlShmInterpRateFwd($E$3&amp;T(CalculationTrigger),C177,,5,C178)</f>
        <v>-2.0910670155758634E-3</v>
      </c>
      <c r="F177" s="121">
        <f>_xll.xlShmInterpRateFwd($F$3&amp;T(CalculationTrigger),C177,,5,C178)</f>
        <v>-2.1405109505892883E-3</v>
      </c>
      <c r="G177" s="148">
        <f>_xll.xlShmInterpDisc($G$3&amp;T(CalculationTrigger),C177)</f>
        <v>1.001625197655565</v>
      </c>
      <c r="H177" s="149">
        <f>_xll.xlShmInterpDisc($H$3&amp;T(CalculationTrigger),C177)</f>
        <v>1.0016260763777001</v>
      </c>
      <c r="I177" s="150">
        <f>_xll.xlShmInterpDisc($I$3&amp;T(CalculationTrigger),C177)</f>
        <v>1.0016302428181287</v>
      </c>
      <c r="J177" s="157">
        <f t="shared" si="6"/>
        <v>1.30167898021E-6</v>
      </c>
      <c r="K177" s="158">
        <f t="shared" si="7"/>
        <v>0</v>
      </c>
      <c r="L177" s="159">
        <f t="shared" si="8"/>
        <v>-6.1718648632083899E-6</v>
      </c>
    </row>
    <row r="178" spans="2:12" x14ac:dyDescent="0.2">
      <c r="B178" s="112" t="s">
        <v>156</v>
      </c>
      <c r="C178" s="113">
        <f>_xll.qlCalendarAdvance("TARGET",C177,B178,"mf")</f>
        <v>43075</v>
      </c>
      <c r="D178" s="120">
        <f>_xll.xlShmInterpRateFwd($D$3&amp;T(CalculationTrigger),C178,,5,C179)</f>
        <v>-2.0768796910838132E-3</v>
      </c>
      <c r="E178" s="120">
        <f>_xll.xlShmInterpRateFwd($E$3&amp;T(CalculationTrigger),C178,,5,C179)</f>
        <v>-2.0873880052168785E-3</v>
      </c>
      <c r="F178" s="121">
        <f>_xll.xlShmInterpRateFwd($F$3&amp;T(CalculationTrigger),C178,,5,C179)</f>
        <v>-2.137540124736693E-3</v>
      </c>
      <c r="G178" s="148">
        <f>_xll.xlShmInterpDisc($G$3&amp;T(CalculationTrigger),C178)</f>
        <v>1.0016309075097447</v>
      </c>
      <c r="H178" s="149">
        <f>_xll.xlShmInterpDisc($H$3&amp;T(CalculationTrigger),C178)</f>
        <v>1.0016318146770136</v>
      </c>
      <c r="I178" s="150">
        <f>_xll.xlShmInterpDisc($I$3&amp;T(CalculationTrigger),C178)</f>
        <v>1.0016361168265577</v>
      </c>
      <c r="J178" s="157">
        <f t="shared" si="6"/>
        <v>1.3383674618796128E-6</v>
      </c>
      <c r="K178" s="158">
        <f t="shared" si="7"/>
        <v>0</v>
      </c>
      <c r="L178" s="159">
        <f t="shared" si="8"/>
        <v>-6.3470565911214835E-6</v>
      </c>
    </row>
    <row r="179" spans="2:12" x14ac:dyDescent="0.2">
      <c r="B179" s="112" t="s">
        <v>156</v>
      </c>
      <c r="C179" s="113">
        <f>_xll.qlCalendarAdvance("TARGET",C178,B179,"mf")</f>
        <v>43076</v>
      </c>
      <c r="D179" s="120">
        <f>_xll.xlShmInterpRateFwd($D$3&amp;T(CalculationTrigger),C179,,5,C180)</f>
        <v>-2.0730524364804023E-3</v>
      </c>
      <c r="E179" s="120">
        <f>_xll.xlShmInterpRateFwd($E$3&amp;T(CalculationTrigger),C179,,5,C180)</f>
        <v>-2.0837037881869581E-3</v>
      </c>
      <c r="F179" s="121">
        <f>_xll.xlShmInterpRateFwd($F$3&amp;T(CalculationTrigger),C179,,5,C180)</f>
        <v>-2.1345572180563295E-3</v>
      </c>
      <c r="G179" s="148">
        <f>_xll.xlShmInterpDisc($G$3&amp;T(CalculationTrigger),C179)</f>
        <v>1.0016366069035165</v>
      </c>
      <c r="H179" s="149">
        <f>_xll.xlShmInterpDisc($H$3&amp;T(CalculationTrigger),C179)</f>
        <v>1.0016375429131579</v>
      </c>
      <c r="I179" s="150">
        <f>_xll.xlShmInterpDisc($I$3&amp;T(CalculationTrigger),C179)</f>
        <v>1.0016419827167733</v>
      </c>
      <c r="J179" s="157">
        <f t="shared" si="6"/>
        <v>1.3753432949881001E-6</v>
      </c>
      <c r="K179" s="158">
        <f t="shared" si="7"/>
        <v>0</v>
      </c>
      <c r="L179" s="159">
        <f t="shared" si="8"/>
        <v>-6.5236910794753543E-6</v>
      </c>
    </row>
    <row r="180" spans="2:12" x14ac:dyDescent="0.2">
      <c r="B180" s="112" t="s">
        <v>156</v>
      </c>
      <c r="C180" s="113">
        <f>_xll.qlCalendarAdvance("TARGET",C179,B180,"mf")</f>
        <v>43077</v>
      </c>
      <c r="D180" s="120">
        <f>_xll.xlShmInterpRateFwd($D$3&amp;T(CalculationTrigger),C180,,5,C181)</f>
        <v>-2.0653750633571688E-3</v>
      </c>
      <c r="E180" s="120">
        <f>_xll.xlShmInterpRateFwd($E$3&amp;T(CalculationTrigger),C180,,5,C181)</f>
        <v>-2.0763068292525741E-3</v>
      </c>
      <c r="F180" s="121">
        <f>_xll.xlShmInterpRateFwd($F$3&amp;T(CalculationTrigger),C180,,5,C181)</f>
        <v>-2.1285384649295091E-3</v>
      </c>
      <c r="G180" s="148">
        <f>_xll.xlShmInterpDisc($G$3&amp;T(CalculationTrigger),C180)</f>
        <v>1.0016422958268092</v>
      </c>
      <c r="H180" s="149">
        <f>_xll.xlShmInterpDisc($H$3&amp;T(CalculationTrigger),C180)</f>
        <v>1.0016432610716717</v>
      </c>
      <c r="I180" s="150">
        <f>_xll.xlShmInterpDisc($I$3&amp;T(CalculationTrigger),C180)</f>
        <v>1.0016478404554796</v>
      </c>
      <c r="J180" s="157">
        <f t="shared" si="6"/>
        <v>1.4125965847501677E-6</v>
      </c>
      <c r="K180" s="158">
        <f t="shared" si="7"/>
        <v>0</v>
      </c>
      <c r="L180" s="159">
        <f t="shared" si="8"/>
        <v>-6.701723339032918E-6</v>
      </c>
    </row>
    <row r="181" spans="2:12" x14ac:dyDescent="0.2">
      <c r="B181" s="112" t="s">
        <v>156</v>
      </c>
      <c r="C181" s="113">
        <f>_xll.qlCalendarAdvance("TARGET",C180,B181,"mf")</f>
        <v>43080</v>
      </c>
      <c r="D181" s="120">
        <f>_xll.xlShmInterpRateFwd($D$3&amp;T(CalculationTrigger),C181,,5,C182)</f>
        <v>-2.0577107272101314E-3</v>
      </c>
      <c r="E181" s="120">
        <f>_xll.xlShmInterpRateFwd($E$3&amp;T(CalculationTrigger),C181,,5,C182)</f>
        <v>-2.0689174203824038E-3</v>
      </c>
      <c r="F181" s="121">
        <f>_xll.xlShmInterpRateFwd($F$3&amp;T(CalculationTrigger),C181,,5,C182)</f>
        <v>-2.1225037526348797E-3</v>
      </c>
      <c r="G181" s="148">
        <f>_xll.xlShmInterpDisc($G$3&amp;T(CalculationTrigger),C181)</f>
        <v>1.0016592996800109</v>
      </c>
      <c r="H181" s="149">
        <f>_xll.xlShmInterpDisc($H$3&amp;T(CalculationTrigger),C181)</f>
        <v>1.0016603549421008</v>
      </c>
      <c r="I181" s="150">
        <f>_xll.xlShmInterpDisc($I$3&amp;T(CalculationTrigger),C181)</f>
        <v>1.0016653644274565</v>
      </c>
      <c r="J181" s="157">
        <f t="shared" si="6"/>
        <v>1.5259222437808572E-6</v>
      </c>
      <c r="K181" s="158">
        <f t="shared" si="7"/>
        <v>0</v>
      </c>
      <c r="L181" s="159">
        <f t="shared" si="8"/>
        <v>-7.2437568504545043E-6</v>
      </c>
    </row>
    <row r="182" spans="2:12" x14ac:dyDescent="0.2">
      <c r="B182" s="112" t="s">
        <v>156</v>
      </c>
      <c r="C182" s="113">
        <f>_xll.qlCalendarAdvance("TARGET",C181,B182,"mf")</f>
        <v>43081</v>
      </c>
      <c r="D182" s="120">
        <f>_xll.xlShmInterpRateFwd($D$3&amp;T(CalculationTrigger),C182,,5,C183)</f>
        <v>-2.0538679669289636E-3</v>
      </c>
      <c r="E182" s="120">
        <f>_xll.xlShmInterpRateFwd($E$3&amp;T(CalculationTrigger),C182,,5,C183)</f>
        <v>-2.0652090951446874E-3</v>
      </c>
      <c r="F182" s="121">
        <f>_xll.xlShmInterpRateFwd($F$3&amp;T(CalculationTrigger),C182,,5,C183)</f>
        <v>-2.1194596683100034E-3</v>
      </c>
      <c r="G182" s="148">
        <f>_xll.xlShmInterpDisc($G$3&amp;T(CalculationTrigger),C182)</f>
        <v>1.0016649466298897</v>
      </c>
      <c r="H182" s="149">
        <f>_xll.xlShmInterpDisc($H$3&amp;T(CalculationTrigger),C182)</f>
        <v>1.0016660326525237</v>
      </c>
      <c r="I182" s="150">
        <f>_xll.xlShmInterpDisc($I$3&amp;T(CalculationTrigger),C182)</f>
        <v>1.0016711892243277</v>
      </c>
      <c r="J182" s="157">
        <f t="shared" si="6"/>
        <v>1.5641864108817556E-6</v>
      </c>
      <c r="K182" s="158">
        <f t="shared" si="7"/>
        <v>0</v>
      </c>
      <c r="L182" s="159">
        <f t="shared" si="8"/>
        <v>-7.4269303010675633E-6</v>
      </c>
    </row>
    <row r="183" spans="2:12" x14ac:dyDescent="0.2">
      <c r="B183" s="112" t="s">
        <v>156</v>
      </c>
      <c r="C183" s="113">
        <f>_xll.qlCalendarAdvance("TARGET",C182,B183,"mf")</f>
        <v>43082</v>
      </c>
      <c r="D183" s="120">
        <f>_xll.xlShmInterpRateFwd($D$3&amp;T(CalculationTrigger),C183,,5,C184)</f>
        <v>-2.0500226092248506E-3</v>
      </c>
      <c r="E183" s="120">
        <f>_xll.xlShmInterpRateFwd($E$3&amp;T(CalculationTrigger),C183,,5,C184)</f>
        <v>-2.0614963333272763E-3</v>
      </c>
      <c r="F183" s="121">
        <f>_xll.xlShmInterpRateFwd($F$3&amp;T(CalculationTrigger),C183,,5,C184)</f>
        <v>-2.1164031938036764E-3</v>
      </c>
      <c r="G183" s="148">
        <f>_xll.xlShmInterpDisc($G$3&amp;T(CalculationTrigger),C183)</f>
        <v>1.0016705830658459</v>
      </c>
      <c r="H183" s="149">
        <f>_xll.xlShmInterpDisc($H$3&amp;T(CalculationTrigger),C183)</f>
        <v>1.0016717002182927</v>
      </c>
      <c r="I183" s="150">
        <f>_xll.xlShmInterpDisc($I$3&amp;T(CalculationTrigger),C183)</f>
        <v>1.0016770057010791</v>
      </c>
      <c r="J183" s="157">
        <f t="shared" si="6"/>
        <v>1.602678559531309E-6</v>
      </c>
      <c r="K183" s="158">
        <f t="shared" si="7"/>
        <v>0</v>
      </c>
      <c r="L183" s="159">
        <f t="shared" si="8"/>
        <v>-7.6112765762338972E-6</v>
      </c>
    </row>
    <row r="184" spans="2:12" x14ac:dyDescent="0.2">
      <c r="B184" s="112" t="s">
        <v>156</v>
      </c>
      <c r="C184" s="113">
        <f>_xll.qlCalendarAdvance("TARGET",C183,B184,"mf")</f>
        <v>43083</v>
      </c>
      <c r="D184" s="120">
        <f>_xll.xlShmInterpRateFwd($D$3&amp;T(CalculationTrigger),C184,,5,C185)</f>
        <v>-2.0461748219425938E-3</v>
      </c>
      <c r="E184" s="120">
        <f>_xll.xlShmInterpRateFwd($E$3&amp;T(CalculationTrigger),C184,,5,C185)</f>
        <v>-2.0577792631436705E-3</v>
      </c>
      <c r="F184" s="121">
        <f>_xll.xlShmInterpRateFwd($F$3&amp;T(CalculationTrigger),C184,,5,C185)</f>
        <v>-2.1133342770841665E-3</v>
      </c>
      <c r="G184" s="148">
        <f>_xll.xlShmInterpDisc($G$3&amp;T(CalculationTrigger),C184)</f>
        <v>1.0016762089805733</v>
      </c>
      <c r="H184" s="149">
        <f>_xll.xlShmInterpDisc($H$3&amp;T(CalculationTrigger),C184)</f>
        <v>1.0016773576270597</v>
      </c>
      <c r="I184" s="150">
        <f>_xll.xlShmInterpDisc($I$3&amp;T(CalculationTrigger),C184)</f>
        <v>1.0016828138235623</v>
      </c>
      <c r="J184" s="157">
        <f t="shared" si="6"/>
        <v>1.6413887957868466E-6</v>
      </c>
      <c r="K184" s="158">
        <f t="shared" si="7"/>
        <v>0</v>
      </c>
      <c r="L184" s="159">
        <f t="shared" si="8"/>
        <v>-7.796750686285343E-6</v>
      </c>
    </row>
    <row r="185" spans="2:12" x14ac:dyDescent="0.2">
      <c r="B185" s="112" t="s">
        <v>156</v>
      </c>
      <c r="C185" s="113">
        <f>_xll.qlCalendarAdvance("TARGET",C184,B185,"mf")</f>
        <v>43084</v>
      </c>
      <c r="D185" s="120">
        <f>_xll.xlShmInterpRateFwd($D$3&amp;T(CalculationTrigger),C185,,5,C186)</f>
        <v>-2.0384606041768671E-3</v>
      </c>
      <c r="E185" s="120">
        <f>_xll.xlShmInterpRateFwd($E$3&amp;T(CalculationTrigger),C185,,5,C186)</f>
        <v>-2.0503198860277174E-3</v>
      </c>
      <c r="F185" s="121">
        <f>_xll.xlShmInterpRateFwd($F$3&amp;T(CalculationTrigger),C185,,5,C186)</f>
        <v>-2.1071425478284508E-3</v>
      </c>
      <c r="G185" s="148">
        <f>_xll.xlShmInterpDisc($G$3&amp;T(CalculationTrigger),C185)</f>
        <v>1.001681824367227</v>
      </c>
      <c r="H185" s="149">
        <f>_xll.xlShmInterpDisc($H$3&amp;T(CalculationTrigger),C185)</f>
        <v>1.0016830048668286</v>
      </c>
      <c r="I185" s="150">
        <f>_xll.xlShmInterpDisc($I$3&amp;T(CalculationTrigger),C185)</f>
        <v>1.0016886135574856</v>
      </c>
      <c r="J185" s="157">
        <f t="shared" si="6"/>
        <v>1.6803072242206275E-6</v>
      </c>
      <c r="K185" s="158">
        <f t="shared" si="7"/>
        <v>0</v>
      </c>
      <c r="L185" s="159">
        <f t="shared" si="8"/>
        <v>-7.9833076423359509E-6</v>
      </c>
    </row>
    <row r="186" spans="2:12" x14ac:dyDescent="0.2">
      <c r="B186" s="112" t="s">
        <v>156</v>
      </c>
      <c r="C186" s="113">
        <f>_xll.qlCalendarAdvance("TARGET",C185,B186,"mf")</f>
        <v>43087</v>
      </c>
      <c r="D186" s="120">
        <f>_xll.xlShmInterpRateFwd($D$3&amp;T(CalculationTrigger),C186,,5,C187)</f>
        <v>-2.0307627363600114E-3</v>
      </c>
      <c r="E186" s="120">
        <f>_xll.xlShmInterpRateFwd($E$3&amp;T(CalculationTrigger),C186,,5,C187)</f>
        <v>-2.0428704660973743E-3</v>
      </c>
      <c r="F186" s="121">
        <f>_xll.xlShmInterpRateFwd($F$3&amp;T(CalculationTrigger),C186,,5,C187)</f>
        <v>-2.1009331582184697E-3</v>
      </c>
      <c r="G186" s="148">
        <f>_xll.xlShmInterpDisc($G$3&amp;T(CalculationTrigger),C186)</f>
        <v>1.0016986072972125</v>
      </c>
      <c r="H186" s="149">
        <f>_xll.xlShmInterpDisc($H$3&amp;T(CalculationTrigger),C186)</f>
        <v>1.0016998854574723</v>
      </c>
      <c r="I186" s="150">
        <f>_xll.xlShmInterpDisc($I$3&amp;T(CalculationTrigger),C186)</f>
        <v>1.0017059620828537</v>
      </c>
      <c r="J186" s="157">
        <f t="shared" si="6"/>
        <v>1.7982127133936326E-6</v>
      </c>
      <c r="K186" s="158">
        <f t="shared" si="7"/>
        <v>0</v>
      </c>
      <c r="L186" s="159">
        <f t="shared" si="8"/>
        <v>-8.5490256924774041E-6</v>
      </c>
    </row>
    <row r="187" spans="2:12" x14ac:dyDescent="0.2">
      <c r="B187" s="112" t="s">
        <v>156</v>
      </c>
      <c r="C187" s="113">
        <f>_xll.qlCalendarAdvance("TARGET",C186,B187,"mf")</f>
        <v>43088</v>
      </c>
      <c r="D187" s="120">
        <f>_xll.xlShmInterpRateFwd($D$3&amp;T(CalculationTrigger),C187,,5,C188)</f>
        <v>-2.026905320480458E-3</v>
      </c>
      <c r="E187" s="120">
        <f>_xll.xlShmInterpRateFwd($E$3&amp;T(CalculationTrigger),C187,,5,C188)</f>
        <v>-2.0391337793928266E-3</v>
      </c>
      <c r="F187" s="121">
        <f>_xll.xlShmInterpRateFwd($F$3&amp;T(CalculationTrigger),C187,,5,C188)</f>
        <v>-2.0978012572509296E-3</v>
      </c>
      <c r="G187" s="148">
        <f>_xll.xlShmInterpDisc($G$3&amp;T(CalculationTrigger),C187)</f>
        <v>1.001704180512343</v>
      </c>
      <c r="H187" s="149">
        <f>_xll.xlShmInterpDisc($H$3&amp;T(CalculationTrigger),C187)</f>
        <v>1.0017054919083357</v>
      </c>
      <c r="I187" s="150">
        <f>_xll.xlShmInterpDisc($I$3&amp;T(CalculationTrigger),C187)</f>
        <v>1.0017117279167829</v>
      </c>
      <c r="J187" s="157">
        <f t="shared" si="6"/>
        <v>1.8378649617429886E-6</v>
      </c>
      <c r="K187" s="158">
        <f t="shared" si="7"/>
        <v>0</v>
      </c>
      <c r="L187" s="159">
        <f t="shared" si="8"/>
        <v>-8.7394641389360138E-6</v>
      </c>
    </row>
    <row r="188" spans="2:12" x14ac:dyDescent="0.2">
      <c r="B188" s="112" t="s">
        <v>156</v>
      </c>
      <c r="C188" s="113">
        <f>_xll.qlCalendarAdvance("TARGET",C187,B188,"mf")</f>
        <v>43089</v>
      </c>
      <c r="D188" s="120">
        <f>_xll.xlShmInterpRateFwd($D$3&amp;T(CalculationTrigger),C188,,5,C189)</f>
        <v>-2.0230464824970923E-3</v>
      </c>
      <c r="E188" s="120">
        <f>_xll.xlShmInterpRateFwd($E$3&amp;T(CalculationTrigger),C188,,5,C189)</f>
        <v>-2.0353935544137505E-3</v>
      </c>
      <c r="F188" s="121">
        <f>_xll.xlShmInterpRateFwd($F$3&amp;T(CalculationTrigger),C188,,5,C189)</f>
        <v>-2.0946566046352267E-3</v>
      </c>
      <c r="G188" s="148">
        <f>_xll.xlShmInterpDisc($G$3&amp;T(CalculationTrigger),C188)</f>
        <v>1.0017097431720909</v>
      </c>
      <c r="H188" s="149">
        <f>_xll.xlShmInterpDisc($H$3&amp;T(CalculationTrigger),C188)</f>
        <v>1.0017110881355056</v>
      </c>
      <c r="I188" s="150">
        <f>_xll.xlShmInterpDisc($I$3&amp;T(CalculationTrigger),C188)</f>
        <v>1.0017174851885633</v>
      </c>
      <c r="J188" s="157">
        <f t="shared" si="6"/>
        <v>1.8776759276456946E-6</v>
      </c>
      <c r="K188" s="158">
        <f t="shared" si="7"/>
        <v>0</v>
      </c>
      <c r="L188" s="159">
        <f t="shared" si="8"/>
        <v>-8.9307604843934039E-6</v>
      </c>
    </row>
    <row r="189" spans="2:12" x14ac:dyDescent="0.2">
      <c r="B189" s="112" t="s">
        <v>156</v>
      </c>
      <c r="C189" s="113">
        <f>_xll.qlCalendarAdvance("TARGET",C188,B189,"mf")</f>
        <v>43090</v>
      </c>
      <c r="D189" s="120">
        <f>_xll.xlShmInterpRateFwd($D$3&amp;T(CalculationTrigger),C189,,5,C190)</f>
        <v>-2.0191863904979509E-3</v>
      </c>
      <c r="E189" s="120">
        <f>_xll.xlShmInterpRateFwd($E$3&amp;T(CalculationTrigger),C189,,5,C190)</f>
        <v>-2.0316499195358073E-3</v>
      </c>
      <c r="F189" s="121">
        <f>_xll.xlShmInterpRateFwd($F$3&amp;T(CalculationTrigger),C189,,5,C190)</f>
        <v>-2.0914991485016768E-3</v>
      </c>
      <c r="G189" s="148">
        <f>_xll.xlShmInterpDisc($G$3&amp;T(CalculationTrigger),C189)</f>
        <v>1.0017152952723773</v>
      </c>
      <c r="H189" s="149">
        <f>_xll.xlShmInterpDisc($H$3&amp;T(CalculationTrigger),C189)</f>
        <v>1.0017166741290997</v>
      </c>
      <c r="I189" s="150">
        <f>_xll.xlShmInterpDisc($I$3&amp;T(CalculationTrigger),C189)</f>
        <v>1.0017232338630504</v>
      </c>
      <c r="J189" s="157">
        <f t="shared" si="6"/>
        <v>1.9176357163539539E-6</v>
      </c>
      <c r="K189" s="158">
        <f t="shared" si="7"/>
        <v>0</v>
      </c>
      <c r="L189" s="159">
        <f t="shared" si="8"/>
        <v>-9.1228697401993503E-6</v>
      </c>
    </row>
    <row r="190" spans="2:12" x14ac:dyDescent="0.2">
      <c r="B190" s="112" t="s">
        <v>156</v>
      </c>
      <c r="C190" s="113">
        <f>_xll.qlCalendarAdvance("TARGET",C189,B190,"mf")</f>
        <v>43091</v>
      </c>
      <c r="D190" s="120">
        <f>_xll.xlShmInterpRateFwd($D$3&amp;T(CalculationTrigger),C190,,5,C191)</f>
        <v>-2.0075776023017571E-3</v>
      </c>
      <c r="E190" s="120">
        <f>_xll.xlShmInterpRateFwd($E$3&amp;T(CalculationTrigger),C190,,5,C191)</f>
        <v>-2.0203745748826078E-3</v>
      </c>
      <c r="F190" s="121">
        <f>_xll.xlShmInterpRateFwd($F$3&amp;T(CalculationTrigger),C190,,5,C191)</f>
        <v>-2.0819126841555924E-3</v>
      </c>
      <c r="G190" s="148">
        <f>_xll.xlShmInterpDisc($G$3&amp;T(CalculationTrigger),C190)</f>
        <v>1.0017208368095849</v>
      </c>
      <c r="H190" s="149">
        <f>_xll.xlShmInterpDisc($H$3&amp;T(CalculationTrigger),C190)</f>
        <v>1.0017222498795884</v>
      </c>
      <c r="I190" s="150">
        <f>_xll.xlShmInterpDisc($I$3&amp;T(CalculationTrigger),C190)</f>
        <v>1.0017289739049571</v>
      </c>
      <c r="J190" s="157">
        <f t="shared" si="6"/>
        <v>1.9577344329189595E-6</v>
      </c>
      <c r="K190" s="158">
        <f t="shared" si="7"/>
        <v>0</v>
      </c>
      <c r="L190" s="159">
        <f t="shared" si="8"/>
        <v>-9.3157469163001139E-6</v>
      </c>
    </row>
    <row r="191" spans="2:12" x14ac:dyDescent="0.2">
      <c r="B191" s="112" t="s">
        <v>156</v>
      </c>
      <c r="C191" s="113">
        <f>_xll.qlCalendarAdvance("TARGET",C190,B191,"mf")</f>
        <v>43096</v>
      </c>
      <c r="D191" s="120">
        <f>_xll.xlShmInterpRateFwd($D$3&amp;T(CalculationTrigger),C191,,5,C192)</f>
        <v>-1.9960089062435577E-3</v>
      </c>
      <c r="E191" s="120">
        <f>_xll.xlShmInterpRateFwd($E$3&amp;T(CalculationTrigger),C191,,5,C192)</f>
        <v>-2.009123687945388E-3</v>
      </c>
      <c r="F191" s="121">
        <f>_xll.xlShmInterpRateFwd($F$3&amp;T(CalculationTrigger),C191,,5,C192)</f>
        <v>-2.072282651600808E-3</v>
      </c>
      <c r="G191" s="148">
        <f>_xll.xlShmInterpDisc($G$3&amp;T(CalculationTrigger),C191)</f>
        <v>1.0017483859551024</v>
      </c>
      <c r="H191" s="149">
        <f>_xll.xlShmInterpDisc($H$3&amp;T(CalculationTrigger),C191)</f>
        <v>1.0017499746765641</v>
      </c>
      <c r="I191" s="150">
        <f>_xll.xlShmInterpDisc($I$3&amp;T(CalculationTrigger),C191)</f>
        <v>1.0017575433807928</v>
      </c>
      <c r="J191" s="157">
        <f t="shared" si="6"/>
        <v>2.1599656125078368E-6</v>
      </c>
      <c r="K191" s="158">
        <f t="shared" si="7"/>
        <v>0</v>
      </c>
      <c r="L191" s="159">
        <f t="shared" si="8"/>
        <v>-1.0290076981248529E-5</v>
      </c>
    </row>
    <row r="192" spans="2:12" x14ac:dyDescent="0.2">
      <c r="B192" s="112" t="s">
        <v>156</v>
      </c>
      <c r="C192" s="113">
        <f>_xll.qlCalendarAdvance("TARGET",C191,B192,"mf")</f>
        <v>43097</v>
      </c>
      <c r="D192" s="120">
        <f>_xll.xlShmInterpRateFwd($D$3&amp;T(CalculationTrigger),C192,,5,C193)</f>
        <v>-1.9921447374132931E-3</v>
      </c>
      <c r="E192" s="120">
        <f>_xll.xlShmInterpRateFwd($E$3&amp;T(CalculationTrigger),C192,,5,C193)</f>
        <v>-2.0053597768359735E-3</v>
      </c>
      <c r="F192" s="121">
        <f>_xll.xlShmInterpRateFwd($F$3&amp;T(CalculationTrigger),C192,,5,C193)</f>
        <v>-2.0690341266762142E-3</v>
      </c>
      <c r="G192" s="148">
        <f>_xll.xlShmInterpDisc($G$3&amp;T(CalculationTrigger),C192)</f>
        <v>1.0017538640636903</v>
      </c>
      <c r="H192" s="149">
        <f>_xll.xlShmInterpDisc($H$3&amp;T(CalculationTrigger),C192)</f>
        <v>1.0017554887880218</v>
      </c>
      <c r="I192" s="150">
        <f>_xll.xlShmInterpDisc($I$3&amp;T(CalculationTrigger),C192)</f>
        <v>1.0017632308782294</v>
      </c>
      <c r="J192" s="157">
        <f t="shared" si="6"/>
        <v>2.2006901031862619E-6</v>
      </c>
      <c r="K192" s="158">
        <f t="shared" si="7"/>
        <v>0</v>
      </c>
      <c r="L192" s="159">
        <f t="shared" si="8"/>
        <v>-1.0486616906035989E-5</v>
      </c>
    </row>
    <row r="193" spans="2:12" x14ac:dyDescent="0.2">
      <c r="B193" s="112" t="s">
        <v>156</v>
      </c>
      <c r="C193" s="113">
        <f>_xll.qlCalendarAdvance("TARGET",C192,B193,"mf")</f>
        <v>43098</v>
      </c>
      <c r="D193" s="120">
        <f>_xll.xlShmInterpRateFwd($D$3&amp;T(CalculationTrigger),C193,,5,C194)</f>
        <v>-1.9824692394908466E-3</v>
      </c>
      <c r="E193" s="120">
        <f>_xll.xlShmInterpRateFwd($E$3&amp;T(CalculationTrigger),C193,,5,C194)</f>
        <v>-1.9959221922615155E-3</v>
      </c>
      <c r="F193" s="121">
        <f>_xll.xlShmInterpRateFwd($F$3&amp;T(CalculationTrigger),C193,,5,C194)</f>
        <v>-2.0608290858809913E-3</v>
      </c>
      <c r="G193" s="148">
        <f>_xll.xlShmInterpDisc($G$3&amp;T(CalculationTrigger),C193)</f>
        <v>1.0017593315967879</v>
      </c>
      <c r="H193" s="149">
        <f>_xll.xlShmInterpDisc($H$3&amp;T(CalculationTrigger),C193)</f>
        <v>1.0017609925995301</v>
      </c>
      <c r="I193" s="150">
        <f>_xll.xlShmInterpDisc($I$3&amp;T(CalculationTrigger),C193)</f>
        <v>1.0017689094920945</v>
      </c>
      <c r="J193" s="157">
        <f t="shared" si="6"/>
        <v>2.2414842573731837E-6</v>
      </c>
      <c r="K193" s="158">
        <f t="shared" si="7"/>
        <v>0</v>
      </c>
      <c r="L193" s="159">
        <f t="shared" si="8"/>
        <v>-1.0683609825928695E-5</v>
      </c>
    </row>
    <row r="194" spans="2:12" x14ac:dyDescent="0.2">
      <c r="B194" s="112" t="s">
        <v>156</v>
      </c>
      <c r="C194" s="113">
        <f>_xll.qlCalendarAdvance("TARGET",C193,B194,"mf")</f>
        <v>43102</v>
      </c>
      <c r="D194" s="120">
        <f>_xll.xlShmInterpRateFwd($D$3&amp;T(CalculationTrigger),C194,,5,C195)</f>
        <v>-1.9728285900747133E-3</v>
      </c>
      <c r="E194" s="120">
        <f>_xll.xlShmInterpRateFwd($E$3&amp;T(CalculationTrigger),C194,,5,C195)</f>
        <v>-1.9865070387605193E-3</v>
      </c>
      <c r="F194" s="121">
        <f>_xll.xlShmInterpRateFwd($F$3&amp;T(CalculationTrigger),C194,,5,C195)</f>
        <v>-2.0525922256163561E-3</v>
      </c>
      <c r="G194" s="148">
        <f>_xll.xlShmInterpDisc($G$3&amp;T(CalculationTrigger),C194)</f>
        <v>1.0017810959826234</v>
      </c>
      <c r="H194" s="149">
        <f>_xll.xlShmInterpDisc($H$3&amp;T(CalculationTrigger),C194)</f>
        <v>1.001782904717134</v>
      </c>
      <c r="I194" s="150">
        <f>_xll.xlShmInterpDisc($I$3&amp;T(CalculationTrigger),C194)</f>
        <v>1.0017915343812127</v>
      </c>
      <c r="J194" s="157">
        <f t="shared" si="6"/>
        <v>2.4051596119224777E-6</v>
      </c>
      <c r="K194" s="158">
        <f t="shared" si="7"/>
        <v>0</v>
      </c>
      <c r="L194" s="159">
        <f t="shared" si="8"/>
        <v>-1.1475211674245146E-5</v>
      </c>
    </row>
    <row r="195" spans="2:12" x14ac:dyDescent="0.2">
      <c r="B195" s="112" t="s">
        <v>156</v>
      </c>
      <c r="C195" s="113">
        <f>_xll.qlCalendarAdvance("TARGET",C194,B195,"mf")</f>
        <v>43103</v>
      </c>
      <c r="D195" s="120">
        <f>_xll.xlShmInterpRateFwd($D$3&amp;T(CalculationTrigger),C195,,5,C196)</f>
        <v>-1.9689674753550043E-3</v>
      </c>
      <c r="E195" s="120">
        <f>_xll.xlShmInterpRateFwd($E$3&amp;T(CalculationTrigger),C195,,5,C196)</f>
        <v>-1.9827307530108458E-3</v>
      </c>
      <c r="F195" s="121">
        <f>_xll.xlShmInterpRateFwd($F$3&amp;T(CalculationTrigger),C195,,5,C196)</f>
        <v>-2.0492636286496258E-3</v>
      </c>
      <c r="G195" s="148">
        <f>_xll.xlShmInterpDisc($G$3&amp;T(CalculationTrigger),C195)</f>
        <v>1.0017865106485668</v>
      </c>
      <c r="H195" s="149">
        <f>_xll.xlShmInterpDisc($H$3&amp;T(CalculationTrigger),C195)</f>
        <v>1.0017883569352777</v>
      </c>
      <c r="I195" s="150">
        <f>_xll.xlShmInterpDisc($I$3&amp;T(CalculationTrigger),C195)</f>
        <v>1.0017971680280038</v>
      </c>
      <c r="J195" s="157">
        <f t="shared" si="6"/>
        <v>2.4461536603806693E-6</v>
      </c>
      <c r="K195" s="158">
        <f t="shared" si="7"/>
        <v>0</v>
      </c>
      <c r="L195" s="159">
        <f t="shared" si="8"/>
        <v>-1.1673794731735692E-5</v>
      </c>
    </row>
    <row r="196" spans="2:12" x14ac:dyDescent="0.2">
      <c r="B196" s="112" t="s">
        <v>156</v>
      </c>
      <c r="C196" s="113">
        <f>_xll.qlCalendarAdvance("TARGET",C195,B196,"mf")</f>
        <v>43104</v>
      </c>
      <c r="D196" s="120">
        <f>_xll.xlShmInterpRateFwd($D$3&amp;T(CalculationTrigger),C196,,5,C197)</f>
        <v>-1.9651074575842511E-3</v>
      </c>
      <c r="E196" s="120">
        <f>_xll.xlShmInterpRateFwd($E$3&amp;T(CalculationTrigger),C196,,5,C197)</f>
        <v>-1.9789528542174428E-3</v>
      </c>
      <c r="F196" s="121">
        <f>_xll.xlShmInterpRateFwd($F$3&amp;T(CalculationTrigger),C196,,5,C197)</f>
        <v>-2.0459215057168781E-3</v>
      </c>
      <c r="G196" s="148">
        <f>_xll.xlShmInterpDisc($G$3&amp;T(CalculationTrigger),C196)</f>
        <v>1.0017919147463674</v>
      </c>
      <c r="H196" s="149">
        <f>_xll.xlShmInterpDisc($H$3&amp;T(CalculationTrigger),C196)</f>
        <v>1.0017937988184917</v>
      </c>
      <c r="I196" s="150">
        <f>_xll.xlShmInterpDisc($I$3&amp;T(CalculationTrigger),C196)</f>
        <v>1.0018027925705404</v>
      </c>
      <c r="J196" s="157">
        <f t="shared" si="6"/>
        <v>2.4871580027658503E-6</v>
      </c>
      <c r="K196" s="158">
        <f t="shared" si="7"/>
        <v>0</v>
      </c>
      <c r="L196" s="159">
        <f t="shared" si="8"/>
        <v>-1.1872560848808966E-5</v>
      </c>
    </row>
    <row r="197" spans="2:12" x14ac:dyDescent="0.2">
      <c r="B197" s="112" t="s">
        <v>156</v>
      </c>
      <c r="C197" s="113">
        <f>_xll.qlCalendarAdvance("TARGET",C196,B197,"mf")</f>
        <v>43105</v>
      </c>
      <c r="D197" s="120">
        <f>_xll.xlShmInterpRateFwd($D$3&amp;T(CalculationTrigger),C197,,5,C198)</f>
        <v>-1.9559191310468071E-3</v>
      </c>
      <c r="E197" s="120">
        <f>_xll.xlShmInterpRateFwd($E$3&amp;T(CalculationTrigger),C197,,5,C198)</f>
        <v>-1.9699193838260778E-3</v>
      </c>
      <c r="F197" s="121">
        <f>_xll.xlShmInterpRateFwd($F$3&amp;T(CalculationTrigger),C197,,5,C198)</f>
        <v>-2.0377182339865393E-3</v>
      </c>
      <c r="G197" s="148">
        <f>_xll.xlShmInterpDisc($G$3&amp;T(CalculationTrigger),C197)</f>
        <v>1.0017973082788647</v>
      </c>
      <c r="H197" s="149">
        <f>_xll.xlShmInterpDisc($H$3&amp;T(CalculationTrigger),C197)</f>
        <v>1.0017992303621801</v>
      </c>
      <c r="I197" s="150">
        <f>_xll.xlShmInterpDisc($I$3&amp;T(CalculationTrigger),C197)</f>
        <v>1.0018084079715444</v>
      </c>
      <c r="J197" s="157">
        <f t="shared" ref="J197:J260" si="9">-365*LN(G197/$H197)/($C197-$C$4)</f>
        <v>2.5281627442679175E-6</v>
      </c>
      <c r="K197" s="158">
        <f t="shared" ref="K197:K260" si="10">-365*LN(H197/$H197)/($C197-$C$4)</f>
        <v>0</v>
      </c>
      <c r="L197" s="159">
        <f t="shared" ref="L197:L260" si="11">-365*LN(I197/$H197)/($C197-$C$4)</f>
        <v>-1.2071465036063848E-5</v>
      </c>
    </row>
    <row r="198" spans="2:12" x14ac:dyDescent="0.2">
      <c r="B198" s="112" t="s">
        <v>156</v>
      </c>
      <c r="C198" s="113">
        <f>_xll.qlCalendarAdvance("TARGET",C197,B198,"mf")</f>
        <v>43108</v>
      </c>
      <c r="D198" s="120">
        <f>_xll.xlShmInterpRateFwd($D$3&amp;T(CalculationTrigger),C198,,5,C199)</f>
        <v>-1.9464408698643674E-3</v>
      </c>
      <c r="E198" s="120">
        <f>_xll.xlShmInterpRateFwd($E$3&amp;T(CalculationTrigger),C198,,5,C199)</f>
        <v>-1.9605868509140274E-3</v>
      </c>
      <c r="F198" s="121">
        <f>_xll.xlShmInterpRateFwd($F$3&amp;T(CalculationTrigger),C198,,5,C199)</f>
        <v>-2.0291758799088309E-3</v>
      </c>
      <c r="G198" s="148">
        <f>_xll.xlShmInterpDisc($G$3&amp;T(CalculationTrigger),C198)</f>
        <v>1.0018134134790386</v>
      </c>
      <c r="H198" s="149">
        <f>_xll.xlShmInterpDisc($H$3&amp;T(CalculationTrigger),C198)</f>
        <v>1.0018154508745831</v>
      </c>
      <c r="I198" s="150">
        <f>_xll.xlShmInterpDisc($I$3&amp;T(CalculationTrigger),C198)</f>
        <v>1.0018251869094947</v>
      </c>
      <c r="J198" s="157">
        <f t="shared" si="9"/>
        <v>2.6510804148599326E-6</v>
      </c>
      <c r="K198" s="158">
        <f t="shared" si="10"/>
        <v>0</v>
      </c>
      <c r="L198" s="159">
        <f t="shared" si="11"/>
        <v>-1.2668556126385978E-5</v>
      </c>
    </row>
    <row r="199" spans="2:12" x14ac:dyDescent="0.2">
      <c r="B199" s="112" t="s">
        <v>156</v>
      </c>
      <c r="C199" s="113">
        <f>_xll.qlCalendarAdvance("TARGET",C198,B199,"mf")</f>
        <v>43109</v>
      </c>
      <c r="D199" s="120">
        <f>_xll.xlShmInterpRateFwd($D$3&amp;T(CalculationTrigger),C199,,5,C200)</f>
        <v>-1.9418088013730098E-3</v>
      </c>
      <c r="E199" s="120">
        <f>_xll.xlShmInterpRateFwd($E$3&amp;T(CalculationTrigger),C199,,5,C200)</f>
        <v>-1.9560227578381689E-3</v>
      </c>
      <c r="F199" s="121">
        <f>_xll.xlShmInterpRateFwd($F$3&amp;T(CalculationTrigger),C199,,5,C200)</f>
        <v>-2.0249852994808936E-3</v>
      </c>
      <c r="G199" s="148">
        <f>_xll.xlShmInterpDisc($G$3&amp;T(CalculationTrigger),C199)</f>
        <v>1.0018187558926568</v>
      </c>
      <c r="H199" s="149">
        <f>_xll.xlShmInterpDisc($H$3&amp;T(CalculationTrigger),C199)</f>
        <v>1.0018208321259543</v>
      </c>
      <c r="I199" s="150">
        <f>_xll.xlShmInterpDisc($I$3&amp;T(CalculationTrigger),C199)</f>
        <v>1.0018307564733488</v>
      </c>
      <c r="J199" s="157">
        <f t="shared" si="9"/>
        <v>2.6919878042868316E-6</v>
      </c>
      <c r="K199" s="158">
        <f t="shared" si="10"/>
        <v>0</v>
      </c>
      <c r="L199" s="159">
        <f t="shared" si="11"/>
        <v>-1.2867562701746683E-5</v>
      </c>
    </row>
    <row r="200" spans="2:12" x14ac:dyDescent="0.2">
      <c r="B200" s="112" t="s">
        <v>156</v>
      </c>
      <c r="C200" s="113">
        <f>_xll.qlCalendarAdvance("TARGET",C199,B200,"mf")</f>
        <v>43110</v>
      </c>
      <c r="D200" s="120">
        <f>_xll.xlShmInterpRateFwd($D$3&amp;T(CalculationTrigger),C200,,5,C201)</f>
        <v>-1.9372459605465984E-3</v>
      </c>
      <c r="E200" s="120">
        <f>_xll.xlShmInterpRateFwd($E$3&amp;T(CalculationTrigger),C200,,5,C201)</f>
        <v>-1.9515249448035525E-3</v>
      </c>
      <c r="F200" s="121">
        <f>_xll.xlShmInterpRateFwd($F$3&amp;T(CalculationTrigger),C200,,5,C201)</f>
        <v>-2.0208480067015278E-3</v>
      </c>
      <c r="G200" s="148">
        <f>_xll.xlShmInterpDisc($G$3&amp;T(CalculationTrigger),C200)</f>
        <v>1.0018240856209497</v>
      </c>
      <c r="H200" s="149">
        <f>_xll.xlShmInterpDisc($H$3&amp;T(CalculationTrigger),C200)</f>
        <v>1.0018262008789633</v>
      </c>
      <c r="I200" s="150">
        <f>_xll.xlShmInterpDisc($I$3&amp;T(CalculationTrigger),C200)</f>
        <v>1.0018363145659777</v>
      </c>
      <c r="J200" s="157">
        <f t="shared" si="9"/>
        <v>2.7328461181280347E-6</v>
      </c>
      <c r="K200" s="158">
        <f t="shared" si="10"/>
        <v>0</v>
      </c>
      <c r="L200" s="159">
        <f t="shared" si="11"/>
        <v>-1.3066482400607732E-5</v>
      </c>
    </row>
    <row r="201" spans="2:12" x14ac:dyDescent="0.2">
      <c r="B201" s="112" t="s">
        <v>156</v>
      </c>
      <c r="C201" s="113">
        <f>_xll.qlCalendarAdvance("TARGET",C200,B201,"mf")</f>
        <v>43111</v>
      </c>
      <c r="D201" s="120">
        <f>_xll.xlShmInterpRateFwd($D$3&amp;T(CalculationTrigger),C201,,5,C202)</f>
        <v>-1.9327535774167027E-3</v>
      </c>
      <c r="E201" s="120">
        <f>_xll.xlShmInterpRateFwd($E$3&amp;T(CalculationTrigger),C201,,5,C202)</f>
        <v>-1.9470946026153766E-3</v>
      </c>
      <c r="F201" s="121">
        <f>_xll.xlShmInterpRateFwd($F$3&amp;T(CalculationTrigger),C201,,5,C202)</f>
        <v>-2.0167650123724006E-3</v>
      </c>
      <c r="G201" s="148">
        <f>_xll.xlShmInterpDisc($G$3&amp;T(CalculationTrigger),C201)</f>
        <v>1.0018294028537273</v>
      </c>
      <c r="H201" s="149">
        <f>_xll.xlShmInterpDisc($H$3&amp;T(CalculationTrigger),C201)</f>
        <v>1.001831557315332</v>
      </c>
      <c r="I201" s="150">
        <f>_xll.xlShmInterpDisc($I$3&amp;T(CalculationTrigger),C201)</f>
        <v>1.001841861333453</v>
      </c>
      <c r="J201" s="157">
        <f t="shared" si="9"/>
        <v>2.7736454616052479E-6</v>
      </c>
      <c r="K201" s="158">
        <f t="shared" si="10"/>
        <v>0</v>
      </c>
      <c r="L201" s="159">
        <f t="shared" si="11"/>
        <v>-1.326527023364806E-5</v>
      </c>
    </row>
    <row r="202" spans="2:12" x14ac:dyDescent="0.2">
      <c r="B202" s="112" t="s">
        <v>156</v>
      </c>
      <c r="C202" s="113">
        <f>_xll.qlCalendarAdvance("TARGET",C201,B202,"mf")</f>
        <v>43112</v>
      </c>
      <c r="D202" s="120">
        <f>_xll.xlShmInterpRateFwd($D$3&amp;T(CalculationTrigger),C202,,5,C203)</f>
        <v>-1.9239996816925906E-3</v>
      </c>
      <c r="E202" s="120">
        <f>_xll.xlShmInterpRateFwd($E$3&amp;T(CalculationTrigger),C202,,5,C203)</f>
        <v>-1.9384544807233186E-3</v>
      </c>
      <c r="F202" s="121">
        <f>_xll.xlShmInterpRateFwd($F$3&amp;T(CalculationTrigger),C202,,5,C203)</f>
        <v>-2.0087740174762766E-3</v>
      </c>
      <c r="G202" s="148">
        <f>_xll.xlShmInterpDisc($G$3&amp;T(CalculationTrigger),C202)</f>
        <v>1.0018347077841807</v>
      </c>
      <c r="H202" s="149">
        <f>_xll.xlShmInterpDisc($H$3&amp;T(CalculationTrigger),C202)</f>
        <v>1.0018369016200548</v>
      </c>
      <c r="I202" s="150">
        <f>_xll.xlShmInterpDisc($I$3&amp;T(CalculationTrigger),C202)</f>
        <v>1.0018473969246251</v>
      </c>
      <c r="J202" s="157">
        <f t="shared" si="9"/>
        <v>2.8143759400388272E-6</v>
      </c>
      <c r="K202" s="158">
        <f t="shared" si="10"/>
        <v>0</v>
      </c>
      <c r="L202" s="159">
        <f t="shared" si="11"/>
        <v>-1.3463881211991126E-5</v>
      </c>
    </row>
    <row r="203" spans="2:12" x14ac:dyDescent="0.2">
      <c r="B203" s="112" t="s">
        <v>156</v>
      </c>
      <c r="C203" s="113">
        <f>_xll.qlCalendarAdvance("TARGET",C202,B203,"mf")</f>
        <v>43115</v>
      </c>
      <c r="D203" s="120">
        <f>_xll.xlShmInterpRateFwd($D$3&amp;T(CalculationTrigger),C203,,5,C204)</f>
        <v>-1.9155132344897078E-3</v>
      </c>
      <c r="E203" s="120">
        <f>_xll.xlShmInterpRateFwd($E$3&amp;T(CalculationTrigger),C203,,5,C204)</f>
        <v>-1.9300717607827549E-3</v>
      </c>
      <c r="F203" s="121">
        <f>_xll.xlShmInterpRateFwd($F$3&amp;T(CalculationTrigger),C203,,5,C204)</f>
        <v>-2.0009962375381611E-3</v>
      </c>
      <c r="G203" s="148">
        <f>_xll.xlShmInterpDisc($G$3&amp;T(CalculationTrigger),C203)</f>
        <v>1.0018505507442415</v>
      </c>
      <c r="H203" s="149">
        <f>_xll.xlShmInterpDisc($H$3&amp;T(CalculationTrigger),C203)</f>
        <v>1.0018528636433908</v>
      </c>
      <c r="I203" s="150">
        <f>_xll.xlShmInterpDisc($I$3&amp;T(CalculationTrigger),C203)</f>
        <v>1.0018639381704995</v>
      </c>
      <c r="J203" s="157">
        <f t="shared" si="9"/>
        <v>2.9360552349233398E-6</v>
      </c>
      <c r="K203" s="158">
        <f t="shared" si="10"/>
        <v>0</v>
      </c>
      <c r="L203" s="159">
        <f t="shared" si="11"/>
        <v>-1.405820312389102E-5</v>
      </c>
    </row>
    <row r="204" spans="2:12" x14ac:dyDescent="0.2">
      <c r="B204" s="112" t="s">
        <v>156</v>
      </c>
      <c r="C204" s="113">
        <f>_xll.qlCalendarAdvance("TARGET",C203,B204,"mf")</f>
        <v>43116</v>
      </c>
      <c r="D204" s="120">
        <f>_xll.xlShmInterpRateFwd($D$3&amp;T(CalculationTrigger),C204,,5,C205)</f>
        <v>-1.9113915985027696E-3</v>
      </c>
      <c r="E204" s="120">
        <f>_xll.xlShmInterpRateFwd($E$3&amp;T(CalculationTrigger),C204,,5,C205)</f>
        <v>-1.9259966366080325E-3</v>
      </c>
      <c r="F204" s="121">
        <f>_xll.xlShmInterpRateFwd($F$3&amp;T(CalculationTrigger),C204,,5,C205)</f>
        <v>-1.9971998993506775E-3</v>
      </c>
      <c r="G204" s="148">
        <f>_xll.xlShmInterpDisc($G$3&amp;T(CalculationTrigger),C204)</f>
        <v>1.0018558084649543</v>
      </c>
      <c r="H204" s="149">
        <f>_xll.xlShmInterpDisc($H$3&amp;T(CalculationTrigger),C204)</f>
        <v>1.0018581613369402</v>
      </c>
      <c r="I204" s="150">
        <f>_xll.xlShmInterpDisc($I$3&amp;T(CalculationTrigger),C204)</f>
        <v>1.00186943060053</v>
      </c>
      <c r="J204" s="157">
        <f t="shared" si="9"/>
        <v>2.9764113035302007E-6</v>
      </c>
      <c r="K204" s="158">
        <f t="shared" si="10"/>
        <v>0</v>
      </c>
      <c r="L204" s="159">
        <f t="shared" si="11"/>
        <v>-1.4255656789029113E-5</v>
      </c>
    </row>
    <row r="205" spans="2:12" x14ac:dyDescent="0.2">
      <c r="B205" s="112" t="s">
        <v>156</v>
      </c>
      <c r="C205" s="113">
        <f>_xll.qlCalendarAdvance("TARGET",C204,B205,"mf")</f>
        <v>43117</v>
      </c>
      <c r="D205" s="120">
        <f>_xll.xlShmInterpRateFwd($D$3&amp;T(CalculationTrigger),C205,,5,C206)</f>
        <v>-1.9073478034821701E-3</v>
      </c>
      <c r="E205" s="120">
        <f>_xll.xlShmInterpRateFwd($E$3&amp;T(CalculationTrigger),C205,,5,C206)</f>
        <v>-1.9219961290031645E-3</v>
      </c>
      <c r="F205" s="121">
        <f>_xll.xlShmInterpRateFwd($F$3&amp;T(CalculationTrigger),C205,,5,C206)</f>
        <v>-1.9934639253967731E-3</v>
      </c>
      <c r="G205" s="148">
        <f>_xll.xlShmInterpDisc($G$3&amp;T(CalculationTrigger),C205)</f>
        <v>1.0018610549000315</v>
      </c>
      <c r="H205" s="149">
        <f>_xll.xlShmInterpDisc($H$3&amp;T(CalculationTrigger),C205)</f>
        <v>1.0018634478729154</v>
      </c>
      <c r="I205" s="150">
        <f>_xll.xlShmInterpDisc($I$3&amp;T(CalculationTrigger),C205)</f>
        <v>1.0018749126401867</v>
      </c>
      <c r="J205" s="157">
        <f t="shared" si="9"/>
        <v>3.0166490322024663E-6</v>
      </c>
      <c r="K205" s="158">
        <f t="shared" si="10"/>
        <v>0</v>
      </c>
      <c r="L205" s="159">
        <f t="shared" si="11"/>
        <v>-1.4452708652929103E-5</v>
      </c>
    </row>
    <row r="206" spans="2:12" x14ac:dyDescent="0.2">
      <c r="B206" s="112" t="s">
        <v>156</v>
      </c>
      <c r="C206" s="113">
        <f>_xll.qlCalendarAdvance("TARGET",C205,B206,"mf")</f>
        <v>43118</v>
      </c>
      <c r="D206" s="120">
        <f>_xll.xlShmInterpRateFwd($D$3&amp;T(CalculationTrigger),C206,,5,C207)</f>
        <v>-1.9033830797838406E-3</v>
      </c>
      <c r="E206" s="120">
        <f>_xll.xlShmInterpRateFwd($E$3&amp;T(CalculationTrigger),C206,,5,C207)</f>
        <v>-1.9180714285304107E-3</v>
      </c>
      <c r="F206" s="121">
        <f>_xll.xlShmInterpRateFwd($F$3&amp;T(CalculationTrigger),C206,,5,C207)</f>
        <v>-1.9897893265593929E-3</v>
      </c>
      <c r="G206" s="148">
        <f>_xll.xlShmInterpDisc($G$3&amp;T(CalculationTrigger),C206)</f>
        <v>1.0018662902629578</v>
      </c>
      <c r="H206" s="149">
        <f>_xll.xlShmInterpDisc($H$3&amp;T(CalculationTrigger),C206)</f>
        <v>1.0018687234559516</v>
      </c>
      <c r="I206" s="150">
        <f>_xll.xlShmInterpDisc($I$3&amp;T(CalculationTrigger),C206)</f>
        <v>1.0018803844549922</v>
      </c>
      <c r="J206" s="157">
        <f t="shared" si="9"/>
        <v>3.0567585262875552E-6</v>
      </c>
      <c r="K206" s="158">
        <f t="shared" si="10"/>
        <v>0</v>
      </c>
      <c r="L206" s="159">
        <f t="shared" si="11"/>
        <v>-1.4649313725700258E-5</v>
      </c>
    </row>
    <row r="207" spans="2:12" x14ac:dyDescent="0.2">
      <c r="B207" s="112" t="s">
        <v>156</v>
      </c>
      <c r="C207" s="113">
        <f>_xll.qlCalendarAdvance("TARGET",C206,B207,"mf")</f>
        <v>43119</v>
      </c>
      <c r="D207" s="120">
        <f>_xll.xlShmInterpRateFwd($D$3&amp;T(CalculationTrigger),C207,,5,C208)</f>
        <v>-1.8957135103865414E-3</v>
      </c>
      <c r="E207" s="120">
        <f>_xll.xlShmInterpRateFwd($E$3&amp;T(CalculationTrigger),C207,,5,C208)</f>
        <v>-1.9104706734595685E-3</v>
      </c>
      <c r="F207" s="121">
        <f>_xll.xlShmInterpRateFwd($F$3&amp;T(CalculationTrigger),C207,,5,C208)</f>
        <v>-1.9826389976102419E-3</v>
      </c>
      <c r="G207" s="148">
        <f>_xll.xlShmInterpDisc($G$3&amp;T(CalculationTrigger),C207)</f>
        <v>1.0018715147705999</v>
      </c>
      <c r="H207" s="149">
        <f>_xll.xlShmInterpDisc($H$3&amp;T(CalculationTrigger),C207)</f>
        <v>1.0018739882939569</v>
      </c>
      <c r="I207" s="150">
        <f>_xll.xlShmInterpDisc($I$3&amp;T(CalculationTrigger),C207)</f>
        <v>1.0018858462132476</v>
      </c>
      <c r="J207" s="157">
        <f t="shared" si="9"/>
        <v>3.0967298909486233E-6</v>
      </c>
      <c r="K207" s="158">
        <f t="shared" si="10"/>
        <v>0</v>
      </c>
      <c r="L207" s="159">
        <f t="shared" si="11"/>
        <v>-1.4845427018457511E-5</v>
      </c>
    </row>
    <row r="208" spans="2:12" x14ac:dyDescent="0.2">
      <c r="B208" s="112" t="s">
        <v>156</v>
      </c>
      <c r="C208" s="113">
        <f>_xll.qlCalendarAdvance("TARGET",C207,B208,"mf")</f>
        <v>43122</v>
      </c>
      <c r="D208" s="120">
        <f>_xll.xlShmInterpRateFwd($D$3&amp;T(CalculationTrigger),C208,,5,C209)</f>
        <v>-1.8883395091410491E-3</v>
      </c>
      <c r="E208" s="120">
        <f>_xll.xlShmInterpRateFwd($E$3&amp;T(CalculationTrigger),C208,,5,C209)</f>
        <v>-1.9031545182019664E-3</v>
      </c>
      <c r="F208" s="121">
        <f>_xll.xlShmInterpRateFwd($F$3&amp;T(CalculationTrigger),C208,,5,C209)</f>
        <v>-1.9757249012503472E-3</v>
      </c>
      <c r="G208" s="148">
        <f>_xll.xlShmInterpDisc($G$3&amp;T(CalculationTrigger),C208)</f>
        <v>1.0018871253812256</v>
      </c>
      <c r="H208" s="149">
        <f>_xll.xlShmInterpDisc($H$3&amp;T(CalculationTrigger),C208)</f>
        <v>1.001889720465976</v>
      </c>
      <c r="I208" s="150">
        <f>_xll.xlShmInterpDisc($I$3&amp;T(CalculationTrigger),C208)</f>
        <v>1.0019021728734097</v>
      </c>
      <c r="J208" s="157">
        <f t="shared" si="9"/>
        <v>3.2157162585608234E-6</v>
      </c>
      <c r="K208" s="158">
        <f t="shared" si="10"/>
        <v>0</v>
      </c>
      <c r="L208" s="159">
        <f t="shared" si="11"/>
        <v>-1.5430366322417451E-5</v>
      </c>
    </row>
    <row r="209" spans="2:12" x14ac:dyDescent="0.2">
      <c r="B209" s="112" t="s">
        <v>156</v>
      </c>
      <c r="C209" s="113">
        <f>_xll.qlCalendarAdvance("TARGET",C208,B209,"mf")</f>
        <v>43123</v>
      </c>
      <c r="D209" s="120">
        <f>_xll.xlShmInterpRateFwd($D$3&amp;T(CalculationTrigger),C209,,5,C210)</f>
        <v>-1.8847885999864827E-3</v>
      </c>
      <c r="E209" s="120">
        <f>_xll.xlShmInterpRateFwd($E$3&amp;T(CalculationTrigger),C209,,5,C210)</f>
        <v>-1.8996267179832577E-3</v>
      </c>
      <c r="F209" s="121">
        <f>_xll.xlShmInterpRateFwd($F$3&amp;T(CalculationTrigger),C209,,5,C210)</f>
        <v>-1.9723723422129073E-3</v>
      </c>
      <c r="G209" s="148">
        <f>_xll.xlShmInterpDisc($G$3&amp;T(CalculationTrigger),C209)</f>
        <v>1.0018923087040488</v>
      </c>
      <c r="H209" s="149">
        <f>_xll.xlShmInterpDisc($H$3&amp;T(CalculationTrigger),C209)</f>
        <v>1.0018949444684153</v>
      </c>
      <c r="I209" s="150">
        <f>_xll.xlShmInterpDisc($I$3&amp;T(CalculationTrigger),C209)</f>
        <v>1.0019075961440576</v>
      </c>
      <c r="J209" s="157">
        <f t="shared" si="9"/>
        <v>3.2550361559108829E-6</v>
      </c>
      <c r="K209" s="158">
        <f t="shared" si="10"/>
        <v>0</v>
      </c>
      <c r="L209" s="159">
        <f t="shared" si="11"/>
        <v>-1.562406260143646E-5</v>
      </c>
    </row>
    <row r="210" spans="2:12" x14ac:dyDescent="0.2">
      <c r="B210" s="112" t="s">
        <v>156</v>
      </c>
      <c r="C210" s="113">
        <f>_xll.qlCalendarAdvance("TARGET",C209,B210,"mf")</f>
        <v>43124</v>
      </c>
      <c r="D210" s="120">
        <f>_xll.xlShmInterpRateFwd($D$3&amp;T(CalculationTrigger),C210,,5,C211)</f>
        <v>-1.8813241450191004E-3</v>
      </c>
      <c r="E210" s="120">
        <f>_xll.xlShmInterpRateFwd($E$3&amp;T(CalculationTrigger),C210,,5,C211)</f>
        <v>-1.8961818705395001E-3</v>
      </c>
      <c r="F210" s="121">
        <f>_xll.xlShmInterpRateFwd($F$3&amp;T(CalculationTrigger),C210,,5,C211)</f>
        <v>-1.9690872239951957E-3</v>
      </c>
      <c r="G210" s="148">
        <f>_xll.xlShmInterpDisc($G$3&amp;T(CalculationTrigger),C210)</f>
        <v>1.0018974823066598</v>
      </c>
      <c r="H210" s="149">
        <f>_xll.xlShmInterpDisc($H$3&amp;T(CalculationTrigger),C210)</f>
        <v>1.0019001588144714</v>
      </c>
      <c r="I210" s="150">
        <f>_xll.xlShmInterpDisc($I$3&amp;T(CalculationTrigger),C210)</f>
        <v>1.0019130102413472</v>
      </c>
      <c r="J210" s="157">
        <f t="shared" si="9"/>
        <v>3.2941684491703264E-6</v>
      </c>
      <c r="K210" s="158">
        <f t="shared" si="10"/>
        <v>0</v>
      </c>
      <c r="L210" s="159">
        <f t="shared" si="11"/>
        <v>-1.5817042153732021E-5</v>
      </c>
    </row>
    <row r="211" spans="2:12" x14ac:dyDescent="0.2">
      <c r="B211" s="112" t="s">
        <v>156</v>
      </c>
      <c r="C211" s="113">
        <f>_xll.qlCalendarAdvance("TARGET",C210,B211,"mf")</f>
        <v>43125</v>
      </c>
      <c r="D211" s="120">
        <f>_xll.xlShmInterpRateFwd($D$3&amp;T(CalculationTrigger),C211,,5,C212)</f>
        <v>-1.8779473753241626E-3</v>
      </c>
      <c r="E211" s="120">
        <f>_xll.xlShmInterpRateFwd($E$3&amp;T(CalculationTrigger),C211,,5,C212)</f>
        <v>-1.8928211670002258E-3</v>
      </c>
      <c r="F211" s="121">
        <f>_xll.xlShmInterpRateFwd($F$3&amp;T(CalculationTrigger),C211,,5,C212)</f>
        <v>-1.965870557804407E-3</v>
      </c>
      <c r="G211" s="148">
        <f>_xll.xlShmInterpDisc($G$3&amp;T(CalculationTrigger),C211)</f>
        <v>1.0019026464262206</v>
      </c>
      <c r="H211" s="149">
        <f>_xll.xlShmInterpDisc($H$3&amp;T(CalculationTrigger),C211)</f>
        <v>1.0019053637316953</v>
      </c>
      <c r="I211" s="150">
        <f>_xll.xlShmInterpDisc($I$3&amp;T(CalculationTrigger),C211)</f>
        <v>1.0019184153502545</v>
      </c>
      <c r="J211" s="157">
        <f t="shared" si="9"/>
        <v>3.3331032435295738E-6</v>
      </c>
      <c r="K211" s="158">
        <f t="shared" si="10"/>
        <v>0</v>
      </c>
      <c r="L211" s="159">
        <f t="shared" si="11"/>
        <v>-1.6009259989743054E-5</v>
      </c>
    </row>
    <row r="212" spans="2:12" x14ac:dyDescent="0.2">
      <c r="B212" s="112" t="s">
        <v>156</v>
      </c>
      <c r="C212" s="113">
        <f>_xll.qlCalendarAdvance("TARGET",C211,B212,"mf")</f>
        <v>43126</v>
      </c>
      <c r="D212" s="120">
        <f>_xll.xlShmInterpRateFwd($D$3&amp;T(CalculationTrigger),C212,,5,C213)</f>
        <v>-1.8714826749841394E-3</v>
      </c>
      <c r="E212" s="120">
        <f>_xll.xlShmInterpRateFwd($E$3&amp;T(CalculationTrigger),C212,,5,C213)</f>
        <v>-1.8863764441242974E-3</v>
      </c>
      <c r="F212" s="121">
        <f>_xll.xlShmInterpRateFwd($F$3&amp;T(CalculationTrigger),C212,,5,C213)</f>
        <v>-1.9596599314026749E-3</v>
      </c>
      <c r="G212" s="148">
        <f>_xll.xlShmInterpDisc($G$3&amp;T(CalculationTrigger),C212)</f>
        <v>1.0019078013032776</v>
      </c>
      <c r="H212" s="149">
        <f>_xll.xlShmInterpDisc($H$3&amp;T(CalculationTrigger),C212)</f>
        <v>1.0019105594509128</v>
      </c>
      <c r="I212" s="150">
        <f>_xll.xlShmInterpDisc($I$3&amp;T(CalculationTrigger),C212)</f>
        <v>1.0019238116585354</v>
      </c>
      <c r="J212" s="157">
        <f t="shared" si="9"/>
        <v>3.3718306437289938E-6</v>
      </c>
      <c r="K212" s="158">
        <f t="shared" si="10"/>
        <v>0</v>
      </c>
      <c r="L212" s="159">
        <f t="shared" si="11"/>
        <v>-1.6200671120620375E-5</v>
      </c>
    </row>
    <row r="213" spans="2:12" x14ac:dyDescent="0.2">
      <c r="B213" s="112" t="s">
        <v>156</v>
      </c>
      <c r="C213" s="113">
        <f>_xll.qlCalendarAdvance("TARGET",C212,B213,"mf")</f>
        <v>43129</v>
      </c>
      <c r="D213" s="120">
        <f>_xll.xlShmInterpRateFwd($D$3&amp;T(CalculationTrigger),C213,,5,C214)</f>
        <v>-1.8653417542773957E-3</v>
      </c>
      <c r="E213" s="120">
        <f>_xll.xlShmInterpRateFwd($E$3&amp;T(CalculationTrigger),C213,,5,C214)</f>
        <v>-1.8802436079128459E-3</v>
      </c>
      <c r="F213" s="121">
        <f>_xll.xlShmInterpRateFwd($F$3&amp;T(CalculationTrigger),C213,,5,C214)</f>
        <v>-1.9537086300789957E-3</v>
      </c>
      <c r="G213" s="148">
        <f>_xll.xlShmInterpDisc($G$3&amp;T(CalculationTrigger),C213)</f>
        <v>1.0019232129356175</v>
      </c>
      <c r="H213" s="149">
        <f>_xll.xlShmInterpDisc($H$3&amp;T(CalculationTrigger),C213)</f>
        <v>1.0019260937778887</v>
      </c>
      <c r="I213" s="150">
        <f>_xll.xlShmInterpDisc($I$3&amp;T(CalculationTrigger),C213)</f>
        <v>1.0019399496988621</v>
      </c>
      <c r="J213" s="157">
        <f t="shared" si="9"/>
        <v>3.4866695325633773E-6</v>
      </c>
      <c r="K213" s="158">
        <f t="shared" si="10"/>
        <v>0</v>
      </c>
      <c r="L213" s="159">
        <f t="shared" si="11"/>
        <v>-1.6769614387442043E-5</v>
      </c>
    </row>
    <row r="214" spans="2:12" x14ac:dyDescent="0.2">
      <c r="B214" s="112" t="s">
        <v>156</v>
      </c>
      <c r="C214" s="113">
        <f>_xll.qlCalendarAdvance("TARGET",C213,B214,"mf")</f>
        <v>43130</v>
      </c>
      <c r="D214" s="120">
        <f>_xll.xlShmInterpRateFwd($D$3&amp;T(CalculationTrigger),C214,,5,C215)</f>
        <v>-1.8624218662810551E-3</v>
      </c>
      <c r="E214" s="120">
        <f>_xll.xlShmInterpRateFwd($E$3&amp;T(CalculationTrigger),C214,,5,C215)</f>
        <v>-1.8773214865424048E-3</v>
      </c>
      <c r="F214" s="121">
        <f>_xll.xlShmInterpRateFwd($F$3&amp;T(CalculationTrigger),C214,,5,C215)</f>
        <v>-1.9508493873487576E-3</v>
      </c>
      <c r="G214" s="148">
        <f>_xll.xlShmInterpDisc($G$3&amp;T(CalculationTrigger),C214)</f>
        <v>1.001928333315768</v>
      </c>
      <c r="H214" s="149">
        <f>_xll.xlShmInterpDisc($H$3&amp;T(CalculationTrigger),C214)</f>
        <v>1.0019312550788144</v>
      </c>
      <c r="I214" s="150">
        <f>_xll.xlShmInterpDisc($I$3&amp;T(CalculationTrigger),C214)</f>
        <v>1.0019453127377782</v>
      </c>
      <c r="J214" s="157">
        <f t="shared" si="9"/>
        <v>3.5244684084309683E-6</v>
      </c>
      <c r="K214" s="158">
        <f t="shared" si="10"/>
        <v>0</v>
      </c>
      <c r="L214" s="159">
        <f t="shared" si="11"/>
        <v>-1.6957348803612248E-5</v>
      </c>
    </row>
    <row r="215" spans="2:12" x14ac:dyDescent="0.2">
      <c r="B215" s="112" t="s">
        <v>156</v>
      </c>
      <c r="C215" s="113">
        <f>_xll.qlCalendarAdvance("TARGET",C214,B215,"mf")</f>
        <v>43131</v>
      </c>
      <c r="D215" s="120">
        <f>_xll.xlShmInterpRateFwd($D$3&amp;T(CalculationTrigger),C215,,5,C216)</f>
        <v>-1.8595970461776144E-3</v>
      </c>
      <c r="E215" s="120">
        <f>_xll.xlShmInterpRateFwd($E$3&amp;T(CalculationTrigger),C215,,5,C216)</f>
        <v>-1.8744906545561386E-3</v>
      </c>
      <c r="F215" s="121">
        <f>_xll.xlShmInterpRateFwd($F$3&amp;T(CalculationTrigger),C215,,5,C216)</f>
        <v>-1.9480646621864172E-3</v>
      </c>
      <c r="G215" s="148">
        <f>_xll.xlShmInterpDisc($G$3&amp;T(CalculationTrigger),C215)</f>
        <v>1.0019334457068854</v>
      </c>
      <c r="H215" s="149">
        <f>_xll.xlShmInterpDisc($H$3&amp;T(CalculationTrigger),C215)</f>
        <v>1.0019364083849722</v>
      </c>
      <c r="I215" s="150">
        <f>_xll.xlShmInterpDisc($I$3&amp;T(CalculationTrigger),C215)</f>
        <v>1.0019506679565364</v>
      </c>
      <c r="J215" s="157">
        <f t="shared" si="9"/>
        <v>3.5620104155487551E-6</v>
      </c>
      <c r="K215" s="158">
        <f t="shared" si="10"/>
        <v>0</v>
      </c>
      <c r="L215" s="159">
        <f t="shared" si="11"/>
        <v>-1.7144051567990099E-5</v>
      </c>
    </row>
    <row r="216" spans="2:12" x14ac:dyDescent="0.2">
      <c r="B216" s="112" t="s">
        <v>156</v>
      </c>
      <c r="C216" s="113">
        <f>_xll.qlCalendarAdvance("TARGET",C215,B216,"mf")</f>
        <v>43132</v>
      </c>
      <c r="D216" s="120">
        <f>_xll.xlShmInterpRateFwd($D$3&amp;T(CalculationTrigger),C216,,5,C217)</f>
        <v>-1.8568685242415137E-3</v>
      </c>
      <c r="E216" s="120">
        <f>_xll.xlShmInterpRateFwd($E$3&amp;T(CalculationTrigger),C216,,5,C217)</f>
        <v>-1.8717523025159498E-3</v>
      </c>
      <c r="F216" s="121">
        <f>_xll.xlShmInterpRateFwd($F$3&amp;T(CalculationTrigger),C216,,5,C217)</f>
        <v>-1.9453554656369619E-3</v>
      </c>
      <c r="G216" s="148">
        <f>_xll.xlShmInterpDisc($G$3&amp;T(CalculationTrigger),C216)</f>
        <v>1.0019385503698133</v>
      </c>
      <c r="H216" s="149">
        <f>_xll.xlShmInterpDisc($H$3&amp;T(CalculationTrigger),C216)</f>
        <v>1.0019415539468333</v>
      </c>
      <c r="I216" s="150">
        <f>_xll.xlShmInterpDisc($I$3&amp;T(CalculationTrigger),C216)</f>
        <v>1.0019560155595693</v>
      </c>
      <c r="J216" s="157">
        <f t="shared" si="9"/>
        <v>3.5992856596272387E-6</v>
      </c>
      <c r="K216" s="158">
        <f t="shared" si="10"/>
        <v>0</v>
      </c>
      <c r="L216" s="159">
        <f t="shared" si="11"/>
        <v>-1.7329677690831911E-5</v>
      </c>
    </row>
    <row r="217" spans="2:12" x14ac:dyDescent="0.2">
      <c r="B217" s="112" t="s">
        <v>156</v>
      </c>
      <c r="C217" s="113">
        <f>_xll.qlCalendarAdvance("TARGET",C216,B217,"mf")</f>
        <v>43133</v>
      </c>
      <c r="D217" s="120">
        <f>_xll.xlShmInterpRateFwd($D$3&amp;T(CalculationTrigger),C217,,5,C218)</f>
        <v>-1.8517292333366669E-3</v>
      </c>
      <c r="E217" s="120">
        <f>_xll.xlShmInterpRateFwd($E$3&amp;T(CalculationTrigger),C217,,5,C218)</f>
        <v>-1.866580274757531E-3</v>
      </c>
      <c r="F217" s="121">
        <f>_xll.xlShmInterpRateFwd($F$3&amp;T(CalculationTrigger),C217,,5,C218)</f>
        <v>-1.9401835756644227E-3</v>
      </c>
      <c r="G217" s="148">
        <f>_xll.xlShmInterpDisc($G$3&amp;T(CalculationTrigger),C217)</f>
        <v>1.0019436475687784</v>
      </c>
      <c r="H217" s="149">
        <f>_xll.xlShmInterpDisc($H$3&amp;T(CalculationTrigger),C217)</f>
        <v>1.0019466920181423</v>
      </c>
      <c r="I217" s="150">
        <f>_xll.xlShmInterpDisc($I$3&amp;T(CalculationTrigger),C217)</f>
        <v>1.0019613557540892</v>
      </c>
      <c r="J217" s="157">
        <f t="shared" si="9"/>
        <v>3.6362842452658588E-6</v>
      </c>
      <c r="K217" s="158">
        <f t="shared" si="10"/>
        <v>0</v>
      </c>
      <c r="L217" s="159">
        <f t="shared" si="11"/>
        <v>-1.7514182183362846E-5</v>
      </c>
    </row>
    <row r="218" spans="2:12" x14ac:dyDescent="0.2">
      <c r="B218" s="112" t="s">
        <v>156</v>
      </c>
      <c r="C218" s="113">
        <f>_xll.qlCalendarAdvance("TARGET",C217,B218,"mf")</f>
        <v>43136</v>
      </c>
      <c r="D218" s="120">
        <f>_xll.xlShmInterpRateFwd($D$3&amp;T(CalculationTrigger),C218,,5,C219)</f>
        <v>-1.846448292440571E-3</v>
      </c>
      <c r="E218" s="120">
        <f>_xll.xlShmInterpRateFwd($E$3&amp;T(CalculationTrigger),C218,,5,C219)</f>
        <v>-1.8612537764691477E-3</v>
      </c>
      <c r="F218" s="121">
        <f>_xll.xlShmInterpRateFwd($F$3&amp;T(CalculationTrigger),C218,,5,C219)</f>
        <v>-1.9348004457641907E-3</v>
      </c>
      <c r="G218" s="148">
        <f>_xll.xlShmInterpDisc($G$3&amp;T(CalculationTrigger),C218)</f>
        <v>1.001958897074918</v>
      </c>
      <c r="H218" s="149">
        <f>_xll.xlShmInterpDisc($H$3&amp;T(CalculationTrigger),C218)</f>
        <v>1.0019620638753299</v>
      </c>
      <c r="I218" s="150">
        <f>_xll.xlShmInterpDisc($I$3&amp;T(CalculationTrigger),C218)</f>
        <v>1.0019773340003901</v>
      </c>
      <c r="J218" s="157">
        <f t="shared" si="9"/>
        <v>3.7455211034845003E-6</v>
      </c>
      <c r="K218" s="158">
        <f t="shared" si="10"/>
        <v>0</v>
      </c>
      <c r="L218" s="159">
        <f t="shared" si="11"/>
        <v>-1.8060515983980982E-5</v>
      </c>
    </row>
    <row r="219" spans="2:12" x14ac:dyDescent="0.2">
      <c r="B219" s="112" t="s">
        <v>156</v>
      </c>
      <c r="C219" s="113">
        <f>_xll.qlCalendarAdvance("TARGET",C218,B219,"mf")</f>
        <v>43137</v>
      </c>
      <c r="D219" s="120">
        <f>_xll.xlShmInterpRateFwd($D$3&amp;T(CalculationTrigger),C219,,5,C220)</f>
        <v>-1.8431616723719438E-3</v>
      </c>
      <c r="E219" s="120">
        <f>_xll.xlShmInterpRateFwd($E$3&amp;T(CalculationTrigger),C219,,5,C220)</f>
        <v>-1.8579376416141395E-3</v>
      </c>
      <c r="F219" s="121">
        <f>_xll.xlShmInterpRateFwd($F$3&amp;T(CalculationTrigger),C219,,5,C220)</f>
        <v>-1.9314260090597254E-3</v>
      </c>
      <c r="G219" s="148">
        <f>_xll.xlShmInterpDisc($G$3&amp;T(CalculationTrigger),C219)</f>
        <v>1.0019639657725994</v>
      </c>
      <c r="H219" s="149">
        <f>_xll.xlShmInterpDisc($H$3&amp;T(CalculationTrigger),C219)</f>
        <v>1.0019671732320015</v>
      </c>
      <c r="I219" s="150">
        <f>_xll.xlShmInterpDisc($I$3&amp;T(CalculationTrigger),C219)</f>
        <v>1.0019826453331815</v>
      </c>
      <c r="J219" s="157">
        <f t="shared" si="9"/>
        <v>3.7813141072322282E-6</v>
      </c>
      <c r="K219" s="158">
        <f t="shared" si="10"/>
        <v>0</v>
      </c>
      <c r="L219" s="159">
        <f t="shared" si="11"/>
        <v>-1.8240084060999916E-5</v>
      </c>
    </row>
    <row r="220" spans="2:12" x14ac:dyDescent="0.2">
      <c r="B220" s="112" t="s">
        <v>156</v>
      </c>
      <c r="C220" s="113">
        <f>_xll.qlCalendarAdvance("TARGET",C219,B220,"mf")</f>
        <v>43138</v>
      </c>
      <c r="D220" s="120">
        <f>_xll.xlShmInterpRateFwd($D$3&amp;T(CalculationTrigger),C220,,5,C221)</f>
        <v>-1.8398719453662758E-3</v>
      </c>
      <c r="E220" s="120">
        <f>_xll.xlShmInterpRateFwd($E$3&amp;T(CalculationTrigger),C220,,5,C221)</f>
        <v>-1.8546143439013688E-3</v>
      </c>
      <c r="F220" s="121">
        <f>_xll.xlShmInterpRateFwd($F$3&amp;T(CalculationTrigger),C220,,5,C221)</f>
        <v>-1.9280263783500913E-3</v>
      </c>
      <c r="G220" s="148">
        <f>_xll.xlShmInterpDisc($G$3&amp;T(CalculationTrigger),C220)</f>
        <v>1.0019690254737081</v>
      </c>
      <c r="H220" s="149">
        <f>_xll.xlShmInterpDisc($H$3&amp;T(CalculationTrigger),C220)</f>
        <v>1.0019722735114611</v>
      </c>
      <c r="I220" s="150">
        <f>_xll.xlShmInterpDisc($I$3&amp;T(CalculationTrigger),C220)</f>
        <v>1.0019879474306677</v>
      </c>
      <c r="J220" s="157">
        <f t="shared" si="9"/>
        <v>3.8167809781402931E-6</v>
      </c>
      <c r="K220" s="158">
        <f t="shared" si="10"/>
        <v>0</v>
      </c>
      <c r="L220" s="159">
        <f t="shared" si="11"/>
        <v>-1.8418305560753531E-5</v>
      </c>
    </row>
    <row r="221" spans="2:12" x14ac:dyDescent="0.2">
      <c r="B221" s="112" t="s">
        <v>156</v>
      </c>
      <c r="C221" s="113">
        <f>_xll.qlCalendarAdvance("TARGET",C220,B221,"mf")</f>
        <v>43139</v>
      </c>
      <c r="D221" s="120">
        <f>_xll.xlShmInterpRateFwd($D$3&amp;T(CalculationTrigger),C221,,5,C222)</f>
        <v>-1.8365790991044881E-3</v>
      </c>
      <c r="E221" s="120">
        <f>_xll.xlShmInterpRateFwd($E$3&amp;T(CalculationTrigger),C221,,5,C222)</f>
        <v>-1.8512838317855328E-3</v>
      </c>
      <c r="F221" s="121">
        <f>_xll.xlShmInterpRateFwd($F$3&amp;T(CalculationTrigger),C221,,5,C222)</f>
        <v>-1.924601322006052E-3</v>
      </c>
      <c r="G221" s="148">
        <f>_xll.xlShmInterpDisc($G$3&amp;T(CalculationTrigger),C221)</f>
        <v>1.0019740761695786</v>
      </c>
      <c r="H221" s="149">
        <f>_xll.xlShmInterpDisc($H$3&amp;T(CalculationTrigger),C221)</f>
        <v>1.0019773646939072</v>
      </c>
      <c r="I221" s="150">
        <f>_xll.xlShmInterpDisc($I$3&amp;T(CalculationTrigger),C221)</f>
        <v>1.0019932402235392</v>
      </c>
      <c r="J221" s="157">
        <f t="shared" si="9"/>
        <v>3.8519118211061755E-6</v>
      </c>
      <c r="K221" s="158">
        <f t="shared" si="10"/>
        <v>0</v>
      </c>
      <c r="L221" s="159">
        <f t="shared" si="11"/>
        <v>-1.8595135494141735E-5</v>
      </c>
    </row>
    <row r="222" spans="2:12" x14ac:dyDescent="0.2">
      <c r="B222" s="112" t="s">
        <v>156</v>
      </c>
      <c r="C222" s="113">
        <f>_xll.qlCalendarAdvance("TARGET",C221,B222,"mf")</f>
        <v>43140</v>
      </c>
      <c r="D222" s="120">
        <f>_xll.xlShmInterpRateFwd($D$3&amp;T(CalculationTrigger),C222,,5,C223)</f>
        <v>-1.8299737769266579E-3</v>
      </c>
      <c r="E222" s="120">
        <f>_xll.xlShmInterpRateFwd($E$3&amp;T(CalculationTrigger),C222,,5,C223)</f>
        <v>-1.8445891820161782E-3</v>
      </c>
      <c r="F222" s="121">
        <f>_xll.xlShmInterpRateFwd($F$3&amp;T(CalculationTrigger),C222,,5,C223)</f>
        <v>-1.9176552261806698E-3</v>
      </c>
      <c r="G222" s="148">
        <f>_xll.xlShmInterpDisc($G$3&amp;T(CalculationTrigger),C222)</f>
        <v>1.0019791178515116</v>
      </c>
      <c r="H222" s="149">
        <f>_xll.xlShmInterpDisc($H$3&amp;T(CalculationTrigger),C222)</f>
        <v>1.0019824467593961</v>
      </c>
      <c r="I222" s="150">
        <f>_xll.xlShmInterpDisc($I$3&amp;T(CalculationTrigger),C222)</f>
        <v>1.0019985236418494</v>
      </c>
      <c r="J222" s="157">
        <f t="shared" si="9"/>
        <v>3.8866967416399846E-6</v>
      </c>
      <c r="K222" s="158">
        <f t="shared" si="10"/>
        <v>0</v>
      </c>
      <c r="L222" s="159">
        <f t="shared" si="11"/>
        <v>-1.8770528871968177E-5</v>
      </c>
    </row>
    <row r="223" spans="2:12" x14ac:dyDescent="0.2">
      <c r="B223" s="112" t="s">
        <v>156</v>
      </c>
      <c r="C223" s="113">
        <f>_xll.qlCalendarAdvance("TARGET",C222,B223,"mf")</f>
        <v>43143</v>
      </c>
      <c r="D223" s="120">
        <f>_xll.xlShmInterpRateFwd($D$3&amp;T(CalculationTrigger),C223,,5,C224)</f>
        <v>-1.823376291161535E-3</v>
      </c>
      <c r="E223" s="120">
        <f>_xll.xlShmInterpRateFwd($E$3&amp;T(CalculationTrigger),C223,,5,C224)</f>
        <v>-1.8378886161656771E-3</v>
      </c>
      <c r="F223" s="121">
        <f>_xll.xlShmInterpRateFwd($F$3&amp;T(CalculationTrigger),C223,,5,C224)</f>
        <v>-1.910642216858278E-3</v>
      </c>
      <c r="G223" s="148">
        <f>_xll.xlShmInterpDisc($G$3&amp;T(CalculationTrigger),C223)</f>
        <v>1.001994188726224</v>
      </c>
      <c r="H223" s="149">
        <f>_xll.xlShmInterpDisc($H$3&amp;T(CalculationTrigger),C223)</f>
        <v>1.0019976380525759</v>
      </c>
      <c r="I223" s="150">
        <f>_xll.xlShmInterpDisc($I$3&amp;T(CalculationTrigger),C223)</f>
        <v>1.0020143169404103</v>
      </c>
      <c r="J223" s="157">
        <f t="shared" si="9"/>
        <v>3.9888770181980993E-6</v>
      </c>
      <c r="K223" s="158">
        <f t="shared" si="10"/>
        <v>0</v>
      </c>
      <c r="L223" s="159">
        <f t="shared" si="11"/>
        <v>-1.9287639776909398E-5</v>
      </c>
    </row>
    <row r="224" spans="2:12" x14ac:dyDescent="0.2">
      <c r="B224" s="112" t="s">
        <v>156</v>
      </c>
      <c r="C224" s="113">
        <f>_xll.qlCalendarAdvance("TARGET",C223,B224,"mf")</f>
        <v>43144</v>
      </c>
      <c r="D224" s="120">
        <f>_xll.xlShmInterpRateFwd($D$3&amp;T(CalculationTrigger),C224,,5,C225)</f>
        <v>-1.8200676747740713E-3</v>
      </c>
      <c r="E224" s="120">
        <f>_xll.xlShmInterpRateFwd($E$3&amp;T(CalculationTrigger),C224,,5,C225)</f>
        <v>-1.8345212638796256E-3</v>
      </c>
      <c r="F224" s="121">
        <f>_xll.xlShmInterpRateFwd($F$3&amp;T(CalculationTrigger),C224,,5,C225)</f>
        <v>-1.9070865646294588E-3</v>
      </c>
      <c r="G224" s="148">
        <f>_xll.xlShmInterpDisc($G$3&amp;T(CalculationTrigger),C224)</f>
        <v>1.0019991942647846</v>
      </c>
      <c r="H224" s="149">
        <f>_xll.xlShmInterpDisc($H$3&amp;T(CalculationTrigger),C224)</f>
        <v>1.0020026834479876</v>
      </c>
      <c r="I224" s="150">
        <f>_xll.xlShmInterpDisc($I$3&amp;T(CalculationTrigger),C224)</f>
        <v>1.0020195621482941</v>
      </c>
      <c r="J224" s="157">
        <f t="shared" si="9"/>
        <v>4.0221792990085582E-6</v>
      </c>
      <c r="K224" s="158">
        <f t="shared" si="10"/>
        <v>0</v>
      </c>
      <c r="L224" s="159">
        <f t="shared" si="11"/>
        <v>-1.9456837038160431E-5</v>
      </c>
    </row>
    <row r="225" spans="2:12" x14ac:dyDescent="0.2">
      <c r="B225" s="112" t="s">
        <v>156</v>
      </c>
      <c r="C225" s="113">
        <f>_xll.qlCalendarAdvance("TARGET",C224,B225,"mf")</f>
        <v>43145</v>
      </c>
      <c r="D225" s="120">
        <f>_xll.xlShmInterpRateFwd($D$3&amp;T(CalculationTrigger),C225,,5,C226)</f>
        <v>-1.8167558695114043E-3</v>
      </c>
      <c r="E225" s="120">
        <f>_xll.xlShmInterpRateFwd($E$3&amp;T(CalculationTrigger),C225,,5,C226)</f>
        <v>-1.8311463898636846E-3</v>
      </c>
      <c r="F225" s="121">
        <f>_xll.xlShmInterpRateFwd($F$3&amp;T(CalculationTrigger),C225,,5,C226)</f>
        <v>-1.9035040995026304E-3</v>
      </c>
      <c r="G225" s="148">
        <f>_xll.xlShmInterpDisc($G$3&amp;T(CalculationTrigger),C225)</f>
        <v>1.0020041907454353</v>
      </c>
      <c r="H225" s="149">
        <f>_xll.xlShmInterpDisc($H$3&amp;T(CalculationTrigger),C225)</f>
        <v>1.0020077196246129</v>
      </c>
      <c r="I225" s="150">
        <f>_xll.xlShmInterpDisc($I$3&amp;T(CalculationTrigger),C225)</f>
        <v>1.0020247976223462</v>
      </c>
      <c r="J225" s="157">
        <f t="shared" si="9"/>
        <v>4.0550861829040912E-6</v>
      </c>
      <c r="K225" s="158">
        <f t="shared" si="10"/>
        <v>0</v>
      </c>
      <c r="L225" s="159">
        <f t="shared" si="11"/>
        <v>-1.9624372797260947E-5</v>
      </c>
    </row>
    <row r="226" spans="2:12" x14ac:dyDescent="0.2">
      <c r="B226" s="112" t="s">
        <v>156</v>
      </c>
      <c r="C226" s="113">
        <f>_xll.qlCalendarAdvance("TARGET",C225,B226,"mf")</f>
        <v>43146</v>
      </c>
      <c r="D226" s="120">
        <f>_xll.xlShmInterpRateFwd($D$3&amp;T(CalculationTrigger),C226,,5,C227)</f>
        <v>-1.8134408630544475E-3</v>
      </c>
      <c r="E226" s="120">
        <f>_xll.xlShmInterpRateFwd($E$3&amp;T(CalculationTrigger),C226,,5,C227)</f>
        <v>-1.8277639425725179E-3</v>
      </c>
      <c r="F226" s="121">
        <f>_xll.xlShmInterpRateFwd($F$3&amp;T(CalculationTrigger),C226,,5,C227)</f>
        <v>-1.8998945900914905E-3</v>
      </c>
      <c r="G226" s="148">
        <f>_xll.xlShmInterpDisc($G$3&amp;T(CalculationTrigger),C226)</f>
        <v>1.0020091781592866</v>
      </c>
      <c r="H226" s="149">
        <f>_xll.xlShmInterpDisc($H$3&amp;T(CalculationTrigger),C226)</f>
        <v>1.0020127465616635</v>
      </c>
      <c r="I226" s="150">
        <f>_xll.xlShmInterpDisc($I$3&amp;T(CalculationTrigger),C226)</f>
        <v>1.0020300232888042</v>
      </c>
      <c r="J226" s="157">
        <f t="shared" si="9"/>
        <v>4.0875877745138546E-6</v>
      </c>
      <c r="K226" s="158">
        <f t="shared" si="10"/>
        <v>0</v>
      </c>
      <c r="L226" s="159">
        <f t="shared" si="11"/>
        <v>-1.9790202064723747E-5</v>
      </c>
    </row>
    <row r="227" spans="2:12" x14ac:dyDescent="0.2">
      <c r="B227" s="112" t="s">
        <v>156</v>
      </c>
      <c r="C227" s="113">
        <f>_xll.qlCalendarAdvance("TARGET",C226,B227,"mf")</f>
        <v>43147</v>
      </c>
      <c r="D227" s="120">
        <f>_xll.xlShmInterpRateFwd($D$3&amp;T(CalculationTrigger),C227,,5,C228)</f>
        <v>-1.8067911789528114E-3</v>
      </c>
      <c r="E227" s="120">
        <f>_xll.xlShmInterpRateFwd($E$3&amp;T(CalculationTrigger),C227,,5,C228)</f>
        <v>-1.8209644632113517E-3</v>
      </c>
      <c r="F227" s="121">
        <f>_xll.xlShmInterpRateFwd($F$3&amp;T(CalculationTrigger),C227,,5,C228)</f>
        <v>-1.8925744551504429E-3</v>
      </c>
      <c r="G227" s="148">
        <f>_xll.xlShmInterpDisc($G$3&amp;T(CalculationTrigger),C227)</f>
        <v>1.0020141564974148</v>
      </c>
      <c r="H227" s="149">
        <f>_xll.xlShmInterpDisc($H$3&amp;T(CalculationTrigger),C227)</f>
        <v>1.0020177642382095</v>
      </c>
      <c r="I227" s="150">
        <f>_xll.xlShmInterpDisc($I$3&amp;T(CalculationTrigger),C227)</f>
        <v>1.0020352390732694</v>
      </c>
      <c r="J227" s="157">
        <f t="shared" si="9"/>
        <v>4.1196741794506039E-6</v>
      </c>
      <c r="K227" s="158">
        <f t="shared" si="10"/>
        <v>0</v>
      </c>
      <c r="L227" s="159">
        <f t="shared" si="11"/>
        <v>-1.9954279850974651E-5</v>
      </c>
    </row>
    <row r="228" spans="2:12" x14ac:dyDescent="0.2">
      <c r="B228" s="112" t="s">
        <v>156</v>
      </c>
      <c r="C228" s="113">
        <f>_xll.qlCalendarAdvance("TARGET",C227,B228,"mf")</f>
        <v>43150</v>
      </c>
      <c r="D228" s="120">
        <f>_xll.xlShmInterpRateFwd($D$3&amp;T(CalculationTrigger),C228,,5,C229)</f>
        <v>-1.800148596083616E-3</v>
      </c>
      <c r="E228" s="120">
        <f>_xll.xlShmInterpRateFwd($E$3&amp;T(CalculationTrigger),C228,,5,C229)</f>
        <v>-1.8141573967186298E-3</v>
      </c>
      <c r="F228" s="121">
        <f>_xll.xlShmInterpRateFwd($F$3&amp;T(CalculationTrigger),C228,,5,C229)</f>
        <v>-1.8851814873067623E-3</v>
      </c>
      <c r="G228" s="148">
        <f>_xll.xlShmInterpDisc($G$3&amp;T(CalculationTrigger),C228)</f>
        <v>1.0020290369677576</v>
      </c>
      <c r="H228" s="149">
        <f>_xll.xlShmInterpDisc($H$3&amp;T(CalculationTrigger),C228)</f>
        <v>1.0020327614934121</v>
      </c>
      <c r="I228" s="150">
        <f>_xll.xlShmInterpDisc($I$3&amp;T(CalculationTrigger),C228)</f>
        <v>1.002050826381188</v>
      </c>
      <c r="J228" s="157">
        <f t="shared" si="9"/>
        <v>4.2133433227599853E-6</v>
      </c>
      <c r="K228" s="158">
        <f t="shared" si="10"/>
        <v>0</v>
      </c>
      <c r="L228" s="159">
        <f t="shared" si="11"/>
        <v>-2.0435554431231279E-5</v>
      </c>
    </row>
    <row r="229" spans="2:12" x14ac:dyDescent="0.2">
      <c r="B229" s="112" t="s">
        <v>156</v>
      </c>
      <c r="C229" s="113">
        <f>_xll.qlCalendarAdvance("TARGET",C228,B229,"mf")</f>
        <v>43151</v>
      </c>
      <c r="D229" s="120">
        <f>_xll.xlShmInterpRateFwd($D$3&amp;T(CalculationTrigger),C229,,5,C230)</f>
        <v>-1.7968174103773465E-3</v>
      </c>
      <c r="E229" s="120">
        <f>_xll.xlShmInterpRateFwd($E$3&amp;T(CalculationTrigger),C229,,5,C230)</f>
        <v>-1.810736314652818E-3</v>
      </c>
      <c r="F229" s="121">
        <f>_xll.xlShmInterpRateFwd($F$3&amp;T(CalculationTrigger),C229,,5,C230)</f>
        <v>-1.8814332890823766E-3</v>
      </c>
      <c r="G229" s="148">
        <f>_xll.xlShmInterpDisc($G$3&amp;T(CalculationTrigger),C229)</f>
        <v>1.0020339789131285</v>
      </c>
      <c r="H229" s="149">
        <f>_xll.xlShmInterpDisc($H$3&amp;T(CalculationTrigger),C229)</f>
        <v>1.0020377419158266</v>
      </c>
      <c r="I229" s="150">
        <f>_xll.xlShmInterpDisc($I$3&amp;T(CalculationTrigger),C229)</f>
        <v>1.0020560018809799</v>
      </c>
      <c r="J229" s="157">
        <f t="shared" si="9"/>
        <v>4.243670030621322E-6</v>
      </c>
      <c r="K229" s="158">
        <f t="shared" si="10"/>
        <v>0</v>
      </c>
      <c r="L229" s="159">
        <f t="shared" si="11"/>
        <v>-2.0592176400458231E-5</v>
      </c>
    </row>
    <row r="230" spans="2:12" x14ac:dyDescent="0.2">
      <c r="B230" s="112" t="s">
        <v>156</v>
      </c>
      <c r="C230" s="113">
        <f>_xll.qlCalendarAdvance("TARGET",C229,B230,"mf")</f>
        <v>43152</v>
      </c>
      <c r="D230" s="120">
        <f>_xll.xlShmInterpRateFwd($D$3&amp;T(CalculationTrigger),C230,,5,C231)</f>
        <v>-1.7934829536955703E-3</v>
      </c>
      <c r="E230" s="120">
        <f>_xll.xlShmInterpRateFwd($E$3&amp;T(CalculationTrigger),C230,,5,C231)</f>
        <v>-1.807307351741621E-3</v>
      </c>
      <c r="F230" s="121">
        <f>_xll.xlShmInterpRateFwd($F$3&amp;T(CalculationTrigger),C230,,5,C231)</f>
        <v>-1.8776566591467208E-3</v>
      </c>
      <c r="G230" s="148">
        <f>_xll.xlShmInterpDisc($G$3&amp;T(CalculationTrigger),C230)</f>
        <v>1.0020389117376833</v>
      </c>
      <c r="H230" s="149">
        <f>_xll.xlShmInterpDisc($H$3&amp;T(CalculationTrigger),C230)</f>
        <v>1.0020427129709752</v>
      </c>
      <c r="I230" s="150">
        <f>_xll.xlShmInterpDisc($I$3&amp;T(CalculationTrigger),C230)</f>
        <v>1.002061167117247</v>
      </c>
      <c r="J230" s="157">
        <f t="shared" si="9"/>
        <v>4.2735320771229274E-6</v>
      </c>
      <c r="K230" s="158">
        <f t="shared" si="10"/>
        <v>0</v>
      </c>
      <c r="L230" s="159">
        <f t="shared" si="11"/>
        <v>-2.0746821942319512E-5</v>
      </c>
    </row>
    <row r="231" spans="2:12" x14ac:dyDescent="0.2">
      <c r="B231" s="112" t="s">
        <v>156</v>
      </c>
      <c r="C231" s="113">
        <f>_xll.qlCalendarAdvance("TARGET",C230,B231,"mf")</f>
        <v>43153</v>
      </c>
      <c r="D231" s="120">
        <f>_xll.xlShmInterpRateFwd($D$3&amp;T(CalculationTrigger),C231,,5,C232)</f>
        <v>-1.7901452143675577E-3</v>
      </c>
      <c r="E231" s="120">
        <f>_xll.xlShmInterpRateFwd($E$3&amp;T(CalculationTrigger),C231,,5,C232)</f>
        <v>-1.8038704569259436E-3</v>
      </c>
      <c r="F231" s="121">
        <f>_xll.xlShmInterpRateFwd($F$3&amp;T(CalculationTrigger),C231,,5,C232)</f>
        <v>-1.8738513667616381E-3</v>
      </c>
      <c r="G231" s="148">
        <f>_xll.xlShmInterpDisc($G$3&amp;T(CalculationTrigger),C231)</f>
        <v>1.0020438354323071</v>
      </c>
      <c r="H231" s="149">
        <f>_xll.xlShmInterpDisc($H$3&amp;T(CalculationTrigger),C231)</f>
        <v>1.0020476746370826</v>
      </c>
      <c r="I231" s="150">
        <f>_xll.xlShmInterpDisc($I$3&amp;T(CalculationTrigger),C231)</f>
        <v>1.0020663220117743</v>
      </c>
      <c r="J231" s="157">
        <f t="shared" si="9"/>
        <v>4.3029195668899021E-6</v>
      </c>
      <c r="K231" s="158">
        <f t="shared" si="10"/>
        <v>0</v>
      </c>
      <c r="L231" s="159">
        <f t="shared" si="11"/>
        <v>-2.0899446067220858E-5</v>
      </c>
    </row>
    <row r="232" spans="2:12" x14ac:dyDescent="0.2">
      <c r="B232" s="112" t="s">
        <v>156</v>
      </c>
      <c r="C232" s="113">
        <f>_xll.qlCalendarAdvance("TARGET",C231,B232,"mf")</f>
        <v>43154</v>
      </c>
      <c r="D232" s="120">
        <f>_xll.xlShmInterpRateFwd($D$3&amp;T(CalculationTrigger),C232,,5,C233)</f>
        <v>-1.7834500203885838E-3</v>
      </c>
      <c r="E232" s="120">
        <f>_xll.xlShmInterpRateFwd($E$3&amp;T(CalculationTrigger),C232,,5,C233)</f>
        <v>-1.796961123479513E-3</v>
      </c>
      <c r="F232" s="121">
        <f>_xll.xlShmInterpRateFwd($F$3&amp;T(CalculationTrigger),C232,,5,C233)</f>
        <v>-1.8661345418580267E-3</v>
      </c>
      <c r="G232" s="148">
        <f>_xll.xlShmInterpDisc($G$3&amp;T(CalculationTrigger),C232)</f>
        <v>1.0020487499878532</v>
      </c>
      <c r="H232" s="149">
        <f>_xll.xlShmInterpDisc($H$3&amp;T(CalculationTrigger),C232)</f>
        <v>1.002052626892233</v>
      </c>
      <c r="I232" s="150">
        <f>_xll.xlShmInterpDisc($I$3&amp;T(CalculationTrigger),C232)</f>
        <v>1.0020714664857113</v>
      </c>
      <c r="J232" s="157">
        <f t="shared" si="9"/>
        <v>4.3318226053856087E-6</v>
      </c>
      <c r="K232" s="158">
        <f t="shared" si="10"/>
        <v>0</v>
      </c>
      <c r="L232" s="159">
        <f t="shared" si="11"/>
        <v>-2.1050003785981999E-5</v>
      </c>
    </row>
    <row r="233" spans="2:12" x14ac:dyDescent="0.2">
      <c r="B233" s="112" t="s">
        <v>156</v>
      </c>
      <c r="C233" s="113">
        <f>_xll.qlCalendarAdvance("TARGET",C232,B233,"mf")</f>
        <v>43157</v>
      </c>
      <c r="D233" s="120">
        <f>_xll.xlShmInterpRateFwd($D$3&amp;T(CalculationTrigger),C233,,5,C234)</f>
        <v>-1.7767611958817979E-3</v>
      </c>
      <c r="E233" s="120">
        <f>_xll.xlShmInterpRateFwd($E$3&amp;T(CalculationTrigger),C233,,5,C234)</f>
        <v>-1.790042530790592E-3</v>
      </c>
      <c r="F233" s="121">
        <f>_xll.xlShmInterpRateFwd($F$3&amp;T(CalculationTrigger),C233,,5,C234)</f>
        <v>-1.858338944266054E-3</v>
      </c>
      <c r="G233" s="148">
        <f>_xll.xlShmInterpDisc($G$3&amp;T(CalculationTrigger),C233)</f>
        <v>1.0020634387280742</v>
      </c>
      <c r="H233" s="149">
        <f>_xll.xlShmInterpDisc($H$3&amp;T(CalculationTrigger),C233)</f>
        <v>1.0020674269706662</v>
      </c>
      <c r="I233" s="150">
        <f>_xll.xlShmInterpDisc($I$3&amp;T(CalculationTrigger),C233)</f>
        <v>1.0020868365859279</v>
      </c>
      <c r="J233" s="157">
        <f t="shared" si="9"/>
        <v>4.4155260640500927E-6</v>
      </c>
      <c r="K233" s="158">
        <f t="shared" si="10"/>
        <v>0</v>
      </c>
      <c r="L233" s="159">
        <f t="shared" si="11"/>
        <v>-2.1488828612059753E-5</v>
      </c>
    </row>
    <row r="234" spans="2:12" x14ac:dyDescent="0.2">
      <c r="B234" s="112" t="s">
        <v>156</v>
      </c>
      <c r="C234" s="113">
        <f>_xll.qlCalendarAdvance("TARGET",C233,B234,"mf")</f>
        <v>43158</v>
      </c>
      <c r="D234" s="120">
        <f>_xll.xlShmInterpRateFwd($D$3&amp;T(CalculationTrigger),C234,,5,C235)</f>
        <v>-1.7734068676132659E-3</v>
      </c>
      <c r="E234" s="120">
        <f>_xll.xlShmInterpRateFwd($E$3&amp;T(CalculationTrigger),C234,,5,C235)</f>
        <v>-1.7865652063515252E-3</v>
      </c>
      <c r="F234" s="121">
        <f>_xll.xlShmInterpRateFwd($F$3&amp;T(CalculationTrigger),C234,,5,C235)</f>
        <v>-1.8543868696453169E-3</v>
      </c>
      <c r="G234" s="148">
        <f>_xll.xlShmInterpDisc($G$3&amp;T(CalculationTrigger),C234)</f>
        <v>1.0020683166351991</v>
      </c>
      <c r="H234" s="149">
        <f>_xll.xlShmInterpDisc($H$3&amp;T(CalculationTrigger),C234)</f>
        <v>1.0020723413600086</v>
      </c>
      <c r="I234" s="150">
        <f>_xll.xlShmInterpDisc($I$3&amp;T(CalculationTrigger),C234)</f>
        <v>1.002091938576271</v>
      </c>
      <c r="J234" s="157">
        <f t="shared" si="9"/>
        <v>4.4423923482037239E-6</v>
      </c>
      <c r="K234" s="158">
        <f t="shared" si="10"/>
        <v>0</v>
      </c>
      <c r="L234" s="159">
        <f t="shared" si="11"/>
        <v>-2.1630670812712521E-5</v>
      </c>
    </row>
    <row r="235" spans="2:12" x14ac:dyDescent="0.2">
      <c r="B235" s="112" t="s">
        <v>156</v>
      </c>
      <c r="C235" s="113">
        <f>_xll.qlCalendarAdvance("TARGET",C234,B235,"mf")</f>
        <v>43159</v>
      </c>
      <c r="D235" s="120">
        <f>_xll.xlShmInterpRateFwd($D$3&amp;T(CalculationTrigger),C235,,5,C236)</f>
        <v>-1.7700491864309645E-3</v>
      </c>
      <c r="E235" s="120">
        <f>_xll.xlShmInterpRateFwd($E$3&amp;T(CalculationTrigger),C235,,5,C236)</f>
        <v>-1.7830796421134311E-3</v>
      </c>
      <c r="F235" s="121">
        <f>_xll.xlShmInterpRateFwd($F$3&amp;T(CalculationTrigger),C235,,5,C236)</f>
        <v>-1.8504047447416001E-3</v>
      </c>
      <c r="G235" s="148">
        <f>_xll.xlShmInterpDisc($G$3&amp;T(CalculationTrigger),C235)</f>
        <v>1.0020731853570313</v>
      </c>
      <c r="H235" s="149">
        <f>_xll.xlShmInterpDisc($H$3&amp;T(CalculationTrigger),C235)</f>
        <v>1.0020772462266996</v>
      </c>
      <c r="I235" s="150">
        <f>_xll.xlShmInterpDisc($I$3&amp;T(CalculationTrigger),C235)</f>
        <v>1.0020970297422274</v>
      </c>
      <c r="J235" s="157">
        <f t="shared" si="9"/>
        <v>4.4687247067024111E-6</v>
      </c>
      <c r="K235" s="158">
        <f t="shared" si="10"/>
        <v>0</v>
      </c>
      <c r="L235" s="159">
        <f t="shared" si="11"/>
        <v>-2.1770221661003863E-5</v>
      </c>
    </row>
    <row r="236" spans="2:12" x14ac:dyDescent="0.2">
      <c r="B236" s="112" t="s">
        <v>156</v>
      </c>
      <c r="C236" s="113">
        <f>_xll.qlCalendarAdvance("TARGET",C235,B236,"mf")</f>
        <v>43160</v>
      </c>
      <c r="D236" s="120">
        <f>_xll.xlShmInterpRateFwd($D$3&amp;T(CalculationTrigger),C236,,5,C237)</f>
        <v>-1.7666881407452017E-3</v>
      </c>
      <c r="E236" s="120">
        <f>_xll.xlShmInterpRateFwd($E$3&amp;T(CalculationTrigger),C236,,5,C237)</f>
        <v>-1.7795857870171784E-3</v>
      </c>
      <c r="F236" s="121">
        <f>_xll.xlShmInterpRateFwd($F$3&amp;T(CalculationTrigger),C236,,5,C237)</f>
        <v>-1.8463923384112813E-3</v>
      </c>
      <c r="G236" s="148">
        <f>_xll.xlShmInterpDisc($G$3&amp;T(CalculationTrigger),C236)</f>
        <v>1.0020780448842315</v>
      </c>
      <c r="H236" s="149">
        <f>_xll.xlShmInterpDisc($H$3&amp;T(CalculationTrigger),C236)</f>
        <v>1.0020821415479773</v>
      </c>
      <c r="I236" s="150">
        <f>_xll.xlShmInterpDisc($I$3&amp;T(CalculationTrigger),C236)</f>
        <v>1.0021021100011289</v>
      </c>
      <c r="J236" s="157">
        <f t="shared" si="9"/>
        <v>4.4945132441666276E-6</v>
      </c>
      <c r="K236" s="158">
        <f t="shared" si="10"/>
        <v>0</v>
      </c>
      <c r="L236" s="159">
        <f t="shared" si="11"/>
        <v>-2.1907436166988383E-5</v>
      </c>
    </row>
    <row r="237" spans="2:12" x14ac:dyDescent="0.2">
      <c r="B237" s="112" t="s">
        <v>156</v>
      </c>
      <c r="C237" s="113">
        <f>_xll.qlCalendarAdvance("TARGET",C236,B237,"mf")</f>
        <v>43161</v>
      </c>
      <c r="D237" s="120">
        <f>_xll.xlShmInterpRateFwd($D$3&amp;T(CalculationTrigger),C237,,5,C238)</f>
        <v>-1.7599462895117003E-3</v>
      </c>
      <c r="E237" s="120">
        <f>_xll.xlShmInterpRateFwd($E$3&amp;T(CalculationTrigger),C237,,5,C238)</f>
        <v>-1.7725615753827449E-3</v>
      </c>
      <c r="F237" s="121">
        <f>_xll.xlShmInterpRateFwd($F$3&amp;T(CalculationTrigger),C237,,5,C238)</f>
        <v>-1.8382561738218609E-3</v>
      </c>
      <c r="G237" s="148">
        <f>_xll.xlShmInterpDisc($G$3&amp;T(CalculationTrigger),C237)</f>
        <v>1.0020828952074288</v>
      </c>
      <c r="H237" s="149">
        <f>_xll.xlShmInterpDisc($H$3&amp;T(CalculationTrigger),C237)</f>
        <v>1.0020870273009392</v>
      </c>
      <c r="I237" s="150">
        <f>_xll.xlShmInterpDisc($I$3&amp;T(CalculationTrigger),C237)</f>
        <v>1.0021071792696716</v>
      </c>
      <c r="J237" s="157">
        <f t="shared" si="9"/>
        <v>4.5197480659160071E-6</v>
      </c>
      <c r="K237" s="158">
        <f t="shared" si="10"/>
        <v>0</v>
      </c>
      <c r="L237" s="159">
        <f t="shared" si="11"/>
        <v>-2.2042269341615322E-5</v>
      </c>
    </row>
    <row r="238" spans="2:12" x14ac:dyDescent="0.2">
      <c r="B238" s="112" t="s">
        <v>156</v>
      </c>
      <c r="C238" s="113">
        <f>_xll.qlCalendarAdvance("TARGET",C237,B238,"mf")</f>
        <v>43164</v>
      </c>
      <c r="D238" s="120">
        <f>_xll.xlShmInterpRateFwd($D$3&amp;T(CalculationTrigger),C238,,5,C239)</f>
        <v>-1.7552185103568917E-3</v>
      </c>
      <c r="E238" s="120">
        <f>_xll.xlShmInterpRateFwd($E$3&amp;T(CalculationTrigger),C238,,5,C239)</f>
        <v>-1.7675348625925797E-3</v>
      </c>
      <c r="F238" s="121">
        <f>_xll.xlShmInterpRateFwd($F$3&amp;T(CalculationTrigger),C238,,5,C239)</f>
        <v>-1.8320437066383691E-3</v>
      </c>
      <c r="G238" s="148">
        <f>_xll.xlShmInterpDisc($G$3&amp;T(CalculationTrigger),C238)</f>
        <v>1.0020973908588104</v>
      </c>
      <c r="H238" s="149">
        <f>_xll.xlShmInterpDisc($H$3&amp;T(CalculationTrigger),C238)</f>
        <v>1.0021016269187899</v>
      </c>
      <c r="I238" s="150">
        <f>_xll.xlShmInterpDisc($I$3&amp;T(CalculationTrigger),C238)</f>
        <v>1.0021223202905665</v>
      </c>
      <c r="J238" s="157">
        <f t="shared" si="9"/>
        <v>4.592031288642335E-6</v>
      </c>
      <c r="K238" s="158">
        <f t="shared" si="10"/>
        <v>0</v>
      </c>
      <c r="L238" s="159">
        <f t="shared" si="11"/>
        <v>-2.2432030984054482E-5</v>
      </c>
    </row>
    <row r="239" spans="2:12" x14ac:dyDescent="0.2">
      <c r="B239" s="112" t="s">
        <v>156</v>
      </c>
      <c r="C239" s="113">
        <f>_xll.qlCalendarAdvance("TARGET",C238,B239,"mf")</f>
        <v>43165</v>
      </c>
      <c r="D239" s="120">
        <f>_xll.xlShmInterpRateFwd($D$3&amp;T(CalculationTrigger),C239,,5,C240)</f>
        <v>-1.7556204359072639E-3</v>
      </c>
      <c r="E239" s="120">
        <f>_xll.xlShmInterpRateFwd($E$3&amp;T(CalculationTrigger),C239,,5,C240)</f>
        <v>-1.7677787525599608E-3</v>
      </c>
      <c r="F239" s="121">
        <f>_xll.xlShmInterpRateFwd($F$3&amp;T(CalculationTrigger),C239,,5,C240)</f>
        <v>-1.8316563936730313E-3</v>
      </c>
      <c r="G239" s="148">
        <f>_xll.xlShmInterpDisc($G$3&amp;T(CalculationTrigger),C239)</f>
        <v>1.002102209785791</v>
      </c>
      <c r="H239" s="149">
        <f>_xll.xlShmInterpDisc($H$3&amp;T(CalculationTrigger),C239)</f>
        <v>1.0021064796808141</v>
      </c>
      <c r="I239" s="150">
        <f>_xll.xlShmInterpDisc($I$3&amp;T(CalculationTrigger),C239)</f>
        <v>1.0021273502661974</v>
      </c>
      <c r="J239" s="157">
        <f t="shared" si="9"/>
        <v>4.6149522985126864E-6</v>
      </c>
      <c r="K239" s="158">
        <f t="shared" si="10"/>
        <v>0</v>
      </c>
      <c r="L239" s="159">
        <f t="shared" si="11"/>
        <v>-2.2556888940003132E-5</v>
      </c>
    </row>
    <row r="240" spans="2:12" x14ac:dyDescent="0.2">
      <c r="B240" s="112" t="s">
        <v>156</v>
      </c>
      <c r="C240" s="113">
        <f>_xll.qlCalendarAdvance("TARGET",C239,B240,"mf")</f>
        <v>43166</v>
      </c>
      <c r="D240" s="120">
        <f>_xll.xlShmInterpRateFwd($D$3&amp;T(CalculationTrigger),C240,,5,C241)</f>
        <v>-1.7556601140826657E-3</v>
      </c>
      <c r="E240" s="120">
        <f>_xll.xlShmInterpRateFwd($E$3&amp;T(CalculationTrigger),C240,,5,C241)</f>
        <v>-1.767655231362986E-3</v>
      </c>
      <c r="F240" s="121">
        <f>_xll.xlShmInterpRateFwd($F$3&amp;T(CalculationTrigger),C240,,5,C241)</f>
        <v>-1.8308785996725562E-3</v>
      </c>
      <c r="G240" s="148">
        <f>_xll.xlShmInterpDisc($G$3&amp;T(CalculationTrigger),C240)</f>
        <v>1.0021070298394363</v>
      </c>
      <c r="H240" s="149">
        <f>_xll.xlShmInterpDisc($H$3&amp;T(CalculationTrigger),C240)</f>
        <v>1.0021113331359441</v>
      </c>
      <c r="I240" s="150">
        <f>_xll.xlShmInterpDisc($I$3&amp;T(CalculationTrigger),C240)</f>
        <v>1.002132379203676</v>
      </c>
      <c r="J240" s="157">
        <f t="shared" si="9"/>
        <v>4.6372701183388876E-6</v>
      </c>
      <c r="K240" s="158">
        <f t="shared" si="10"/>
        <v>0</v>
      </c>
      <c r="L240" s="159">
        <f t="shared" si="11"/>
        <v>-2.2679140618015934E-5</v>
      </c>
    </row>
    <row r="241" spans="2:12" x14ac:dyDescent="0.2">
      <c r="B241" s="112" t="s">
        <v>156</v>
      </c>
      <c r="C241" s="113">
        <f>_xll.qlCalendarAdvance("TARGET",C240,B241,"mf")</f>
        <v>43167</v>
      </c>
      <c r="D241" s="120">
        <f>_xll.xlShmInterpRateFwd($D$3&amp;T(CalculationTrigger),C241,,5,C242)</f>
        <v>-1.755332904866295E-3</v>
      </c>
      <c r="E241" s="120">
        <f>_xll.xlShmInterpRateFwd($E$3&amp;T(CalculationTrigger),C241,,5,C242)</f>
        <v>-1.7671596192718774E-3</v>
      </c>
      <c r="F241" s="121">
        <f>_xll.xlShmInterpRateFwd($F$3&amp;T(CalculationTrigger),C241,,5,C242)</f>
        <v>-1.8297054644973118E-3</v>
      </c>
      <c r="G241" s="148">
        <f>_xll.xlShmInterpDisc($G$3&amp;T(CalculationTrigger),C241)</f>
        <v>1.0021118500252033</v>
      </c>
      <c r="H241" s="149">
        <f>_xll.xlShmInterpDisc($H$3&amp;T(CalculationTrigger),C241)</f>
        <v>1.0021161862754486</v>
      </c>
      <c r="I241" s="150">
        <f>_xll.xlShmInterpDisc($I$3&amp;T(CalculationTrigger),C241)</f>
        <v>1.0021374060308832</v>
      </c>
      <c r="J241" s="157">
        <f t="shared" si="9"/>
        <v>4.6589748530978297E-6</v>
      </c>
      <c r="K241" s="158">
        <f t="shared" si="10"/>
        <v>0</v>
      </c>
      <c r="L241" s="159">
        <f t="shared" si="11"/>
        <v>-2.2798741028754249E-5</v>
      </c>
    </row>
    <row r="242" spans="2:12" x14ac:dyDescent="0.2">
      <c r="B242" s="112" t="s">
        <v>156</v>
      </c>
      <c r="C242" s="113">
        <f>_xll.qlCalendarAdvance("TARGET",C241,B242,"mf")</f>
        <v>43168</v>
      </c>
      <c r="D242" s="120">
        <f>_xll.xlShmInterpRateFwd($D$3&amp;T(CalculationTrigger),C242,,5,C243)</f>
        <v>-1.753423904305975E-3</v>
      </c>
      <c r="E242" s="120">
        <f>_xll.xlShmInterpRateFwd($E$3&amp;T(CalculationTrigger),C242,,5,C243)</f>
        <v>-1.7648961594128858E-3</v>
      </c>
      <c r="F242" s="121">
        <f>_xll.xlShmInterpRateFwd($F$3&amp;T(CalculationTrigger),C242,,5,C243)</f>
        <v>-1.8260079578081602E-3</v>
      </c>
      <c r="G242" s="148">
        <f>_xll.xlShmInterpDisc($G$3&amp;T(CalculationTrigger),C242)</f>
        <v>1.0021166693357901</v>
      </c>
      <c r="H242" s="149">
        <f>_xll.xlShmInterpDisc($H$3&amp;T(CalculationTrigger),C242)</f>
        <v>1.0021210380777283</v>
      </c>
      <c r="I242" s="150">
        <f>_xll.xlShmInterpDisc($I$3&amp;T(CalculationTrigger),C242)</f>
        <v>1.0021424296623347</v>
      </c>
      <c r="J242" s="157">
        <f t="shared" si="9"/>
        <v>4.6800566078513258E-6</v>
      </c>
      <c r="K242" s="158">
        <f t="shared" si="10"/>
        <v>0</v>
      </c>
      <c r="L242" s="159">
        <f t="shared" si="11"/>
        <v>-2.2915645183029425E-5</v>
      </c>
    </row>
    <row r="243" spans="2:12" x14ac:dyDescent="0.2">
      <c r="B243" s="112" t="s">
        <v>156</v>
      </c>
      <c r="C243" s="113">
        <f>_xll.qlCalendarAdvance("TARGET",C242,B243,"mf")</f>
        <v>43171</v>
      </c>
      <c r="D243" s="120">
        <f>_xll.xlShmInterpRateFwd($D$3&amp;T(CalculationTrigger),C243,,5,C244)</f>
        <v>-1.7502623911546807E-3</v>
      </c>
      <c r="E243" s="120">
        <f>_xll.xlShmInterpRateFwd($E$3&amp;T(CalculationTrigger),C243,,5,C244)</f>
        <v>-1.7613626673688111E-3</v>
      </c>
      <c r="F243" s="121">
        <f>_xll.xlShmInterpRateFwd($F$3&amp;T(CalculationTrigger),C243,,5,C244)</f>
        <v>-1.8209623218032852E-3</v>
      </c>
      <c r="G243" s="148">
        <f>_xll.xlShmInterpDisc($G$3&amp;T(CalculationTrigger),C243)</f>
        <v>1.0021311117520635</v>
      </c>
      <c r="H243" s="149">
        <f>_xll.xlShmInterpDisc($H$3&amp;T(CalculationTrigger),C243)</f>
        <v>1.0021355750522019</v>
      </c>
      <c r="I243" s="150">
        <f>_xll.xlShmInterpDisc($I$3&amp;T(CalculationTrigger),C243)</f>
        <v>1.0021574703268481</v>
      </c>
      <c r="J243" s="157">
        <f t="shared" si="9"/>
        <v>4.7394650425282489E-6</v>
      </c>
      <c r="K243" s="158">
        <f t="shared" si="10"/>
        <v>0</v>
      </c>
      <c r="L243" s="159">
        <f t="shared" si="11"/>
        <v>-2.3249730212887492E-5</v>
      </c>
    </row>
    <row r="244" spans="2:12" x14ac:dyDescent="0.2">
      <c r="B244" s="112" t="s">
        <v>156</v>
      </c>
      <c r="C244" s="113">
        <f>_xll.qlCalendarAdvance("TARGET",C243,B244,"mf")</f>
        <v>43172</v>
      </c>
      <c r="D244" s="120">
        <f>_xll.xlShmInterpRateFwd($D$3&amp;T(CalculationTrigger),C244,,5,C245)</f>
        <v>-1.7480311431062711E-3</v>
      </c>
      <c r="E244" s="120">
        <f>_xll.xlShmInterpRateFwd($E$3&amp;T(CalculationTrigger),C244,,5,C245)</f>
        <v>-1.7589364053435357E-3</v>
      </c>
      <c r="F244" s="121">
        <f>_xll.xlShmInterpRateFwd($F$3&amp;T(CalculationTrigger),C244,,5,C245)</f>
        <v>-1.8177395874774099E-3</v>
      </c>
      <c r="G244" s="148">
        <f>_xll.xlShmInterpDisc($G$3&amp;T(CalculationTrigger),C244)</f>
        <v>1.0021359172337259</v>
      </c>
      <c r="H244" s="149">
        <f>_xll.xlShmInterpDisc($H$3&amp;T(CalculationTrigger),C244)</f>
        <v>1.0021404110322223</v>
      </c>
      <c r="I244" s="150">
        <f>_xll.xlShmInterpDisc($I$3&amp;T(CalculationTrigger),C244)</f>
        <v>1.0021624700531448</v>
      </c>
      <c r="J244" s="157">
        <f t="shared" si="9"/>
        <v>4.7579559278898927E-6</v>
      </c>
      <c r="K244" s="158">
        <f t="shared" si="10"/>
        <v>0</v>
      </c>
      <c r="L244" s="159">
        <f t="shared" si="11"/>
        <v>-2.3355399447384494E-5</v>
      </c>
    </row>
    <row r="245" spans="2:12" x14ac:dyDescent="0.2">
      <c r="B245" s="112" t="s">
        <v>156</v>
      </c>
      <c r="C245" s="113">
        <f>_xll.qlCalendarAdvance("TARGET",C244,B245,"mf")</f>
        <v>43173</v>
      </c>
      <c r="D245" s="120">
        <f>_xll.xlShmInterpRateFwd($D$3&amp;T(CalculationTrigger),C245,,5,C246)</f>
        <v>-1.7454051669478503E-3</v>
      </c>
      <c r="E245" s="120">
        <f>_xll.xlShmInterpRateFwd($E$3&amp;T(CalculationTrigger),C245,,5,C246)</f>
        <v>-1.756109974074642E-3</v>
      </c>
      <c r="F245" s="121">
        <f>_xll.xlShmInterpRateFwd($F$3&amp;T(CalculationTrigger),C245,,5,C246)</f>
        <v>-1.8140923544019442E-3</v>
      </c>
      <c r="G245" s="148">
        <f>_xll.xlShmInterpDisc($G$3&amp;T(CalculationTrigger),C245)</f>
        <v>1.0021407166123077</v>
      </c>
      <c r="H245" s="149">
        <f>_xll.xlShmInterpDisc($H$3&amp;T(CalculationTrigger),C245)</f>
        <v>1.0021452403739941</v>
      </c>
      <c r="I245" s="150">
        <f>_xll.xlShmInterpDisc($I$3&amp;T(CalculationTrigger),C245)</f>
        <v>1.0021674609557942</v>
      </c>
      <c r="J245" s="157">
        <f t="shared" si="9"/>
        <v>4.7757743588577043E-6</v>
      </c>
      <c r="K245" s="158">
        <f t="shared" si="10"/>
        <v>0</v>
      </c>
      <c r="L245" s="159">
        <f t="shared" si="11"/>
        <v>-2.3458147478829992E-5</v>
      </c>
    </row>
    <row r="246" spans="2:12" x14ac:dyDescent="0.2">
      <c r="B246" s="112" t="s">
        <v>156</v>
      </c>
      <c r="C246" s="113">
        <f>_xll.qlCalendarAdvance("TARGET",C245,B246,"mf")</f>
        <v>43174</v>
      </c>
      <c r="D246" s="120">
        <f>_xll.xlShmInterpRateFwd($D$3&amp;T(CalculationTrigger),C246,,5,C247)</f>
        <v>-1.7423798225639662E-3</v>
      </c>
      <c r="E246" s="120">
        <f>_xll.xlShmInterpRateFwd($E$3&amp;T(CalculationTrigger),C246,,5,C247)</f>
        <v>-1.7528786941383219E-3</v>
      </c>
      <c r="F246" s="121">
        <f>_xll.xlShmInterpRateFwd($F$3&amp;T(CalculationTrigger),C246,,5,C247)</f>
        <v>-1.8100157625783638E-3</v>
      </c>
      <c r="G246" s="148">
        <f>_xll.xlShmInterpDisc($G$3&amp;T(CalculationTrigger),C246)</f>
        <v>1.002145508803949</v>
      </c>
      <c r="H246" s="149">
        <f>_xll.xlShmInterpDisc($H$3&amp;T(CalculationTrigger),C246)</f>
        <v>1.0021500619787047</v>
      </c>
      <c r="I246" s="150">
        <f>_xll.xlShmInterpDisc($I$3&amp;T(CalculationTrigger),C246)</f>
        <v>1.0021724418691218</v>
      </c>
      <c r="J246" s="157">
        <f t="shared" si="9"/>
        <v>4.79291044028405E-6</v>
      </c>
      <c r="K246" s="158">
        <f t="shared" si="10"/>
        <v>0</v>
      </c>
      <c r="L246" s="159">
        <f t="shared" si="11"/>
        <v>-2.3557929317959634E-5</v>
      </c>
    </row>
    <row r="247" spans="2:12" x14ac:dyDescent="0.2">
      <c r="B247" s="112" t="s">
        <v>156</v>
      </c>
      <c r="C247" s="113">
        <f>_xll.qlCalendarAdvance("TARGET",C246,B247,"mf")</f>
        <v>43175</v>
      </c>
      <c r="D247" s="120">
        <f>_xll.xlShmInterpRateFwd($D$3&amp;T(CalculationTrigger),C247,,5,C248)</f>
        <v>-1.7349664591255339E-3</v>
      </c>
      <c r="E247" s="120">
        <f>_xll.xlShmInterpRateFwd($E$3&amp;T(CalculationTrigger),C247,,5,C248)</f>
        <v>-1.7450348972327626E-3</v>
      </c>
      <c r="F247" s="121">
        <f>_xll.xlShmInterpRateFwd($F$3&amp;T(CalculationTrigger),C247,,5,C248)</f>
        <v>-1.8003982057778879E-3</v>
      </c>
      <c r="G247" s="148">
        <f>_xll.xlShmInterpDisc($G$3&amp;T(CalculationTrigger),C247)</f>
        <v>1.0021502927120289</v>
      </c>
      <c r="H247" s="149">
        <f>_xll.xlShmInterpDisc($H$3&amp;T(CalculationTrigger),C247)</f>
        <v>1.0021548747346722</v>
      </c>
      <c r="I247" s="150">
        <f>_xll.xlShmInterpDisc($I$3&amp;T(CalculationTrigger),C247)</f>
        <v>1.002177411614086</v>
      </c>
      <c r="J247" s="157">
        <f t="shared" si="9"/>
        <v>4.8093542772231272E-6</v>
      </c>
      <c r="K247" s="158">
        <f t="shared" si="10"/>
        <v>0</v>
      </c>
      <c r="L247" s="159">
        <f t="shared" si="11"/>
        <v>-2.3654699975181398E-5</v>
      </c>
    </row>
    <row r="248" spans="2:12" x14ac:dyDescent="0.2">
      <c r="B248" s="112" t="s">
        <v>156</v>
      </c>
      <c r="C248" s="113">
        <f>_xll.qlCalendarAdvance("TARGET",C247,B248,"mf")</f>
        <v>43178</v>
      </c>
      <c r="D248" s="120">
        <f>_xll.xlShmInterpRateFwd($D$3&amp;T(CalculationTrigger),C248,,5,C249)</f>
        <v>-1.7261919612522544E-3</v>
      </c>
      <c r="E248" s="120">
        <f>_xll.xlShmInterpRateFwd($E$3&amp;T(CalculationTrigger),C248,,5,C249)</f>
        <v>-1.7358114934620508E-3</v>
      </c>
      <c r="F248" s="121">
        <f>_xll.xlShmInterpRateFwd($F$3&amp;T(CalculationTrigger),C248,,5,C249)</f>
        <v>-1.7893186190558949E-3</v>
      </c>
      <c r="G248" s="148">
        <f>_xll.xlShmInterpDisc($G$3&amp;T(CalculationTrigger),C248)</f>
        <v>1.0021645835772812</v>
      </c>
      <c r="H248" s="149">
        <f>_xll.xlShmInterpDisc($H$3&amp;T(CalculationTrigger),C248)</f>
        <v>1.0021692486002483</v>
      </c>
      <c r="I248" s="150">
        <f>_xll.xlShmInterpDisc($I$3&amp;T(CalculationTrigger),C248)</f>
        <v>1.0021922418479003</v>
      </c>
      <c r="J248" s="157">
        <f t="shared" si="9"/>
        <v>4.8544333730061252E-6</v>
      </c>
      <c r="K248" s="158">
        <f t="shared" si="10"/>
        <v>0</v>
      </c>
      <c r="L248" s="159">
        <f t="shared" si="11"/>
        <v>-2.392649496297319E-5</v>
      </c>
    </row>
    <row r="249" spans="2:12" x14ac:dyDescent="0.2">
      <c r="B249" s="112" t="s">
        <v>156</v>
      </c>
      <c r="C249" s="113">
        <f>_xll.qlCalendarAdvance("TARGET",C248,B249,"mf")</f>
        <v>43179</v>
      </c>
      <c r="D249" s="120">
        <f>_xll.xlShmInterpRateFwd($D$3&amp;T(CalculationTrigger),C249,,5,C250)</f>
        <v>-1.7211001744711501E-3</v>
      </c>
      <c r="E249" s="120">
        <f>_xll.xlShmInterpRateFwd($E$3&amp;T(CalculationTrigger),C249,,5,C250)</f>
        <v>-1.7304857746703436E-3</v>
      </c>
      <c r="F249" s="121">
        <f>_xll.xlShmInterpRateFwd($F$3&amp;T(CalculationTrigger),C249,,5,C250)</f>
        <v>-1.7830223405213676E-3</v>
      </c>
      <c r="G249" s="148">
        <f>_xll.xlShmInterpDisc($G$3&amp;T(CalculationTrigger),C249)</f>
        <v>1.0021693231296904</v>
      </c>
      <c r="H249" s="149">
        <f>_xll.xlShmInterpDisc($H$3&amp;T(CalculationTrigger),C249)</f>
        <v>1.0021740145870235</v>
      </c>
      <c r="I249" s="150">
        <f>_xll.xlShmInterpDisc($I$3&amp;T(CalculationTrigger),C249)</f>
        <v>1.0021971548616788</v>
      </c>
      <c r="J249" s="157">
        <f t="shared" si="9"/>
        <v>4.8680092832486877E-6</v>
      </c>
      <c r="K249" s="158">
        <f t="shared" si="10"/>
        <v>0</v>
      </c>
      <c r="L249" s="159">
        <f t="shared" si="11"/>
        <v>-2.4010770999884175E-5</v>
      </c>
    </row>
    <row r="250" spans="2:12" x14ac:dyDescent="0.2">
      <c r="B250" s="112" t="s">
        <v>156</v>
      </c>
      <c r="C250" s="113">
        <f>_xll.qlCalendarAdvance("TARGET",C249,B250,"mf")</f>
        <v>43180</v>
      </c>
      <c r="D250" s="120">
        <f>_xll.xlShmInterpRateFwd($D$3&amp;T(CalculationTrigger),C250,,5,C251)</f>
        <v>-1.715581178545061E-3</v>
      </c>
      <c r="E250" s="120">
        <f>_xll.xlShmInterpRateFwd($E$3&amp;T(CalculationTrigger),C250,,5,C251)</f>
        <v>-1.724727128899602E-3</v>
      </c>
      <c r="F250" s="121">
        <f>_xll.xlShmInterpRateFwd($F$3&amp;T(CalculationTrigger),C250,,5,C251)</f>
        <v>-1.7762675457646882E-3</v>
      </c>
      <c r="G250" s="148">
        <f>_xll.xlShmInterpDisc($G$3&amp;T(CalculationTrigger),C250)</f>
        <v>1.0021740487240194</v>
      </c>
      <c r="H250" s="149">
        <f>_xll.xlShmInterpDisc($H$3&amp;T(CalculationTrigger),C250)</f>
        <v>1.0021787659735939</v>
      </c>
      <c r="I250" s="150">
        <f>_xll.xlShmInterpDisc($I$3&amp;T(CalculationTrigger),C250)</f>
        <v>1.0022020506113938</v>
      </c>
      <c r="J250" s="157">
        <f t="shared" si="9"/>
        <v>4.8808434745756672E-6</v>
      </c>
      <c r="K250" s="158">
        <f t="shared" si="10"/>
        <v>0</v>
      </c>
      <c r="L250" s="159">
        <f t="shared" si="11"/>
        <v>-2.4091810908292294E-5</v>
      </c>
    </row>
    <row r="251" spans="2:12" x14ac:dyDescent="0.2">
      <c r="B251" s="112" t="s">
        <v>156</v>
      </c>
      <c r="C251" s="113">
        <f>_xll.qlCalendarAdvance("TARGET",C250,B251,"mf")</f>
        <v>43181</v>
      </c>
      <c r="D251" s="120">
        <f>_xll.xlShmInterpRateFwd($D$3&amp;T(CalculationTrigger),C251,,5,C252)</f>
        <v>-1.7096303339843473E-3</v>
      </c>
      <c r="E251" s="120">
        <f>_xll.xlShmInterpRateFwd($E$3&amp;T(CalculationTrigger),C251,,5,C252)</f>
        <v>-1.7185308766217023E-3</v>
      </c>
      <c r="F251" s="121">
        <f>_xll.xlShmInterpRateFwd($F$3&amp;T(CalculationTrigger),C251,,5,C252)</f>
        <v>-1.7690493750039168E-3</v>
      </c>
      <c r="G251" s="148">
        <f>_xll.xlShmInterpDisc($G$3&amp;T(CalculationTrigger),C251)</f>
        <v>1.0021787591870792</v>
      </c>
      <c r="H251" s="149">
        <f>_xll.xlShmInterpDisc($H$3&amp;T(CalculationTrigger),C251)</f>
        <v>1.002183501571055</v>
      </c>
      <c r="I251" s="150">
        <f>_xll.xlShmInterpDisc($I$3&amp;T(CalculationTrigger),C251)</f>
        <v>1.002206927837805</v>
      </c>
      <c r="J251" s="157">
        <f t="shared" si="9"/>
        <v>4.8929260521837759E-6</v>
      </c>
      <c r="K251" s="158">
        <f t="shared" si="10"/>
        <v>0</v>
      </c>
      <c r="L251" s="159">
        <f t="shared" si="11"/>
        <v>-2.4169569699182033E-5</v>
      </c>
    </row>
    <row r="252" spans="2:12" x14ac:dyDescent="0.2">
      <c r="B252" s="112" t="s">
        <v>156</v>
      </c>
      <c r="C252" s="113">
        <f>_xll.qlCalendarAdvance("TARGET",C251,B252,"mf")</f>
        <v>43182</v>
      </c>
      <c r="D252" s="120">
        <f>_xll.xlShmInterpRateFwd($D$3&amp;T(CalculationTrigger),C252,,5,C253)</f>
        <v>-1.6962580645289189E-3</v>
      </c>
      <c r="E252" s="120">
        <f>_xll.xlShmInterpRateFwd($E$3&amp;T(CalculationTrigger),C252,,5,C253)</f>
        <v>-1.7046483237589394E-3</v>
      </c>
      <c r="F252" s="121">
        <f>_xll.xlShmInterpRateFwd($F$3&amp;T(CalculationTrigger),C252,,5,C253)</f>
        <v>-1.7530357290138851E-3</v>
      </c>
      <c r="G252" s="148">
        <f>_xll.xlShmInterpDisc($G$3&amp;T(CalculationTrigger),C252)</f>
        <v>1.0021834533329204</v>
      </c>
      <c r="H252" s="149">
        <f>_xll.xlShmInterpDisc($H$3&amp;T(CalculationTrigger),C252)</f>
        <v>1.0021882201776318</v>
      </c>
      <c r="I252" s="150">
        <f>_xll.xlShmInterpDisc($I$3&amp;T(CalculationTrigger),C252)</f>
        <v>1.0022117852683046</v>
      </c>
      <c r="J252" s="157">
        <f t="shared" si="9"/>
        <v>4.9042471211208154E-6</v>
      </c>
      <c r="K252" s="158">
        <f t="shared" si="10"/>
        <v>0</v>
      </c>
      <c r="L252" s="159">
        <f t="shared" si="11"/>
        <v>-2.4244002382975314E-5</v>
      </c>
    </row>
    <row r="253" spans="2:12" x14ac:dyDescent="0.2">
      <c r="B253" s="112" t="s">
        <v>156</v>
      </c>
      <c r="C253" s="113">
        <f>_xll.qlCalendarAdvance("TARGET",C252,B253,"mf")</f>
        <v>43185</v>
      </c>
      <c r="D253" s="120">
        <f>_xll.xlShmInterpRateFwd($D$3&amp;T(CalculationTrigger),C253,,5,C254)</f>
        <v>-1.6814156634253846E-3</v>
      </c>
      <c r="E253" s="120">
        <f>_xll.xlShmInterpRateFwd($E$3&amp;T(CalculationTrigger),C253,,5,C254)</f>
        <v>-1.6892762076897501E-3</v>
      </c>
      <c r="F253" s="121">
        <f>_xll.xlShmInterpRateFwd($F$3&amp;T(CalculationTrigger),C253,,5,C254)</f>
        <v>-1.7354457389654901E-3</v>
      </c>
      <c r="G253" s="148">
        <f>_xll.xlShmInterpDisc($G$3&amp;T(CalculationTrigger),C253)</f>
        <v>1.0021974258162007</v>
      </c>
      <c r="H253" s="149">
        <f>_xll.xlShmInterpDisc($H$3&amp;T(CalculationTrigger),C253)</f>
        <v>1.0022022618412403</v>
      </c>
      <c r="I253" s="150">
        <f>_xll.xlShmInterpDisc($I$3&amp;T(CalculationTrigger),C253)</f>
        <v>1.0022262258577497</v>
      </c>
      <c r="J253" s="157">
        <f t="shared" si="9"/>
        <v>4.9335423258982746E-6</v>
      </c>
      <c r="K253" s="158">
        <f t="shared" si="10"/>
        <v>0</v>
      </c>
      <c r="L253" s="159">
        <f t="shared" si="11"/>
        <v>-2.4446893899492407E-5</v>
      </c>
    </row>
    <row r="254" spans="2:12" x14ac:dyDescent="0.2">
      <c r="B254" s="112" t="s">
        <v>156</v>
      </c>
      <c r="C254" s="113">
        <f>_xll.qlCalendarAdvance("TARGET",C253,B254,"mf")</f>
        <v>43186</v>
      </c>
      <c r="D254" s="120">
        <f>_xll.xlShmInterpRateFwd($D$3&amp;T(CalculationTrigger),C254,,5,C255)</f>
        <v>-1.6732359721121032E-3</v>
      </c>
      <c r="E254" s="120">
        <f>_xll.xlShmInterpRateFwd($E$3&amp;T(CalculationTrigger),C254,,5,C255)</f>
        <v>-1.6808217271440844E-3</v>
      </c>
      <c r="F254" s="121">
        <f>_xll.xlShmInterpRateFwd($F$3&amp;T(CalculationTrigger),C254,,5,C255)</f>
        <v>-1.7258377933273322E-3</v>
      </c>
      <c r="G254" s="148">
        <f>_xll.xlShmInterpDisc($G$3&amp;T(CalculationTrigger),C254)</f>
        <v>1.0022020425784262</v>
      </c>
      <c r="H254" s="149">
        <f>_xll.xlShmInterpDisc($H$3&amp;T(CalculationTrigger),C254)</f>
        <v>1.0022069002091081</v>
      </c>
      <c r="I254" s="150">
        <f>_xll.xlShmInterpDisc($I$3&amp;T(CalculationTrigger),C254)</f>
        <v>1.0022309911111824</v>
      </c>
      <c r="J254" s="157">
        <f t="shared" si="9"/>
        <v>4.9417184105518675E-6</v>
      </c>
      <c r="K254" s="158">
        <f t="shared" si="10"/>
        <v>0</v>
      </c>
      <c r="L254" s="159">
        <f t="shared" si="11"/>
        <v>-2.4507572262312628E-5</v>
      </c>
    </row>
    <row r="255" spans="2:12" x14ac:dyDescent="0.2">
      <c r="B255" s="112" t="s">
        <v>156</v>
      </c>
      <c r="C255" s="113">
        <f>_xll.qlCalendarAdvance("TARGET",C254,B255,"mf")</f>
        <v>43187</v>
      </c>
      <c r="D255" s="120">
        <f>_xll.xlShmInterpRateFwd($D$3&amp;T(CalculationTrigger),C255,,5,C256)</f>
        <v>-1.6645965911745908E-3</v>
      </c>
      <c r="E255" s="120">
        <f>_xll.xlShmInterpRateFwd($E$3&amp;T(CalculationTrigger),C255,,5,C256)</f>
        <v>-1.6719015616238593E-3</v>
      </c>
      <c r="F255" s="121">
        <f>_xll.xlShmInterpRateFwd($F$3&amp;T(CalculationTrigger),C255,,5,C256)</f>
        <v>-1.7157373136287104E-3</v>
      </c>
      <c r="G255" s="148">
        <f>_xll.xlShmInterpDisc($G$3&amp;T(CalculationTrigger),C255)</f>
        <v>1.0022066369022518</v>
      </c>
      <c r="H255" s="149">
        <f>_xll.xlShmInterpDisc($H$3&amp;T(CalculationTrigger),C255)</f>
        <v>1.0022115153841498</v>
      </c>
      <c r="I255" s="150">
        <f>_xll.xlShmInterpDisc($I$3&amp;T(CalculationTrigger),C255)</f>
        <v>1.0022357300051568</v>
      </c>
      <c r="J255" s="157">
        <f t="shared" si="9"/>
        <v>4.9490835120828281E-6</v>
      </c>
      <c r="K255" s="158">
        <f t="shared" si="10"/>
        <v>0</v>
      </c>
      <c r="L255" s="159">
        <f t="shared" si="11"/>
        <v>-2.4564699571548914E-5</v>
      </c>
    </row>
    <row r="256" spans="2:12" x14ac:dyDescent="0.2">
      <c r="B256" s="112" t="s">
        <v>156</v>
      </c>
      <c r="C256" s="113">
        <f>_xll.qlCalendarAdvance("TARGET",C255,B256,"mf")</f>
        <v>43188</v>
      </c>
      <c r="D256" s="120">
        <f>_xll.xlShmInterpRateFwd($D$3&amp;T(CalculationTrigger),C256,,5,C257)</f>
        <v>-1.6353810040761361E-3</v>
      </c>
      <c r="E256" s="120">
        <f>_xll.xlShmInterpRateFwd($E$3&amp;T(CalculationTrigger),C256,,5,C257)</f>
        <v>-1.641800986085363E-3</v>
      </c>
      <c r="F256" s="121">
        <f>_xll.xlShmInterpRateFwd($F$3&amp;T(CalculationTrigger),C256,,5,C257)</f>
        <v>-1.6819046014829417E-3</v>
      </c>
      <c r="G256" s="148">
        <f>_xll.xlShmInterpDisc($G$3&amp;T(CalculationTrigger),C256)</f>
        <v>1.002211207525155</v>
      </c>
      <c r="H256" s="149">
        <f>_xll.xlShmInterpDisc($H$3&amp;T(CalculationTrigger),C256)</f>
        <v>1.0022161060873631</v>
      </c>
      <c r="I256" s="150">
        <f>_xll.xlShmInterpDisc($I$3&amp;T(CalculationTrigger),C256)</f>
        <v>1.0022404411868613</v>
      </c>
      <c r="J256" s="157">
        <f t="shared" si="9"/>
        <v>4.9556277352326181E-6</v>
      </c>
      <c r="K256" s="158">
        <f t="shared" si="10"/>
        <v>0</v>
      </c>
      <c r="L256" s="159">
        <f t="shared" si="11"/>
        <v>-2.4618230837669994E-5</v>
      </c>
    </row>
    <row r="257" spans="2:12" x14ac:dyDescent="0.2">
      <c r="B257" s="112" t="s">
        <v>156</v>
      </c>
      <c r="C257" s="113">
        <f>_xll.qlCalendarAdvance("TARGET",C256,B257,"mf")</f>
        <v>43193</v>
      </c>
      <c r="D257" s="120">
        <f>_xll.xlShmInterpRateFwd($D$3&amp;T(CalculationTrigger),C257,,5,C258)</f>
        <v>-1.6028469744803014E-3</v>
      </c>
      <c r="E257" s="120">
        <f>_xll.xlShmInterpRateFwd($E$3&amp;T(CalculationTrigger),C257,,5,C258)</f>
        <v>-1.6083391246350966E-3</v>
      </c>
      <c r="F257" s="121">
        <f>_xll.xlShmInterpRateFwd($F$3&amp;T(CalculationTrigger),C257,,5,C258)</f>
        <v>-1.6445190807213687E-3</v>
      </c>
      <c r="G257" s="148">
        <f>_xll.xlShmInterpDisc($G$3&amp;T(CalculationTrigger),C257)</f>
        <v>1.0022336600441863</v>
      </c>
      <c r="H257" s="149">
        <f>_xll.xlShmInterpDisc($H$3&amp;T(CalculationTrigger),C257)</f>
        <v>1.0022386468599482</v>
      </c>
      <c r="I257" s="150">
        <f>_xll.xlShmInterpDisc($I$3&amp;T(CalculationTrigger),C257)</f>
        <v>1.0022635331272485</v>
      </c>
      <c r="J257" s="157">
        <f t="shared" si="9"/>
        <v>4.9756893569356406E-6</v>
      </c>
      <c r="K257" s="158">
        <f t="shared" si="10"/>
        <v>0</v>
      </c>
      <c r="L257" s="159">
        <f t="shared" si="11"/>
        <v>-2.483037189976645E-5</v>
      </c>
    </row>
    <row r="258" spans="2:12" x14ac:dyDescent="0.2">
      <c r="B258" s="112" t="s">
        <v>156</v>
      </c>
      <c r="C258" s="113">
        <f>_xll.qlCalendarAdvance("TARGET",C257,B258,"mf")</f>
        <v>43194</v>
      </c>
      <c r="D258" s="120">
        <f>_xll.xlShmInterpRateFwd($D$3&amp;T(CalculationTrigger),C258,,5,C259)</f>
        <v>-1.5908598419187626E-3</v>
      </c>
      <c r="E258" s="120">
        <f>_xll.xlShmInterpRateFwd($E$3&amp;T(CalculationTrigger),C258,,5,C259)</f>
        <v>-1.5960281336804293E-3</v>
      </c>
      <c r="F258" s="121">
        <f>_xll.xlShmInterpRateFwd($F$3&amp;T(CalculationTrigger),C258,,5,C259)</f>
        <v>-1.6308347922760927E-3</v>
      </c>
      <c r="G258" s="148">
        <f>_xll.xlShmInterpDisc($G$3&amp;T(CalculationTrigger),C258)</f>
        <v>1.0022380612338964</v>
      </c>
      <c r="H258" s="149">
        <f>_xll.xlShmInterpDisc($H$3&amp;T(CalculationTrigger),C258)</f>
        <v>1.0022430631523616</v>
      </c>
      <c r="I258" s="150">
        <f>_xll.xlShmInterpDisc($I$3&amp;T(CalculationTrigger),C258)</f>
        <v>1.0022680488777427</v>
      </c>
      <c r="J258" s="157">
        <f t="shared" si="9"/>
        <v>4.9771005180846768E-6</v>
      </c>
      <c r="K258" s="158">
        <f t="shared" si="10"/>
        <v>0</v>
      </c>
      <c r="L258" s="159">
        <f t="shared" si="11"/>
        <v>-2.4861382133187586E-5</v>
      </c>
    </row>
    <row r="259" spans="2:12" x14ac:dyDescent="0.2">
      <c r="B259" s="112" t="s">
        <v>156</v>
      </c>
      <c r="C259" s="113">
        <f>_xll.qlCalendarAdvance("TARGET",C258,B259,"mf")</f>
        <v>43195</v>
      </c>
      <c r="D259" s="120">
        <f>_xll.xlShmInterpRateFwd($D$3&amp;T(CalculationTrigger),C259,,5,C260)</f>
        <v>-1.5748860936455565E-3</v>
      </c>
      <c r="E259" s="120">
        <f>_xll.xlShmInterpRateFwd($E$3&amp;T(CalculationTrigger),C259,,5,C260)</f>
        <v>-1.5798903188911177E-3</v>
      </c>
      <c r="F259" s="121">
        <f>_xll.xlShmInterpRateFwd($F$3&amp;T(CalculationTrigger),C259,,5,C260)</f>
        <v>-1.6139950505279523E-3</v>
      </c>
      <c r="G259" s="148">
        <f>_xll.xlShmInterpDisc($G$3&amp;T(CalculationTrigger),C259)</f>
        <v>1.0022424295276855</v>
      </c>
      <c r="H259" s="149">
        <f>_xll.xlShmInterpDisc($H$3&amp;T(CalculationTrigger),C259)</f>
        <v>1.00224744565954</v>
      </c>
      <c r="I259" s="150">
        <f>_xll.xlShmInterpDisc($I$3&amp;T(CalculationTrigger),C259)</f>
        <v>1.0022725270720125</v>
      </c>
      <c r="J259" s="157">
        <f t="shared" si="9"/>
        <v>4.9776215364329369E-6</v>
      </c>
      <c r="K259" s="158">
        <f t="shared" si="10"/>
        <v>0</v>
      </c>
      <c r="L259" s="159">
        <f t="shared" si="11"/>
        <v>-2.4888481398450047E-5</v>
      </c>
    </row>
    <row r="260" spans="2:12" x14ac:dyDescent="0.2">
      <c r="B260" s="112" t="s">
        <v>156</v>
      </c>
      <c r="C260" s="113">
        <f>_xll.qlCalendarAdvance("TARGET",C259,B260,"mf")</f>
        <v>43196</v>
      </c>
      <c r="D260" s="120">
        <f>_xll.xlShmInterpRateFwd($D$3&amp;T(CalculationTrigger),C260,,5,C261)</f>
        <v>-1.5378549373951484E-3</v>
      </c>
      <c r="E260" s="120">
        <f>_xll.xlShmInterpRateFwd($E$3&amp;T(CalculationTrigger),C260,,5,C261)</f>
        <v>-1.5428589723113404E-3</v>
      </c>
      <c r="F260" s="121">
        <f>_xll.xlShmInterpRateFwd($F$3&amp;T(CalculationTrigger),C260,,5,C261)</f>
        <v>-1.5769394793482842E-3</v>
      </c>
      <c r="G260" s="148">
        <f>_xll.xlShmInterpDisc($G$3&amp;T(CalculationTrigger),C260)</f>
        <v>1.0022467539783027</v>
      </c>
      <c r="H260" s="149">
        <f>_xll.xlShmInterpDisc($H$3&amp;T(CalculationTrigger),C260)</f>
        <v>1.0022517838729386</v>
      </c>
      <c r="I260" s="150">
        <f>_xll.xlShmInterpDisc($I$3&amp;T(CalculationTrigger),C260)</f>
        <v>1.0022769590447553</v>
      </c>
      <c r="J260" s="157">
        <f t="shared" si="9"/>
        <v>4.9776938879529461E-6</v>
      </c>
      <c r="K260" s="158">
        <f t="shared" si="10"/>
        <v>0</v>
      </c>
      <c r="L260" s="159">
        <f t="shared" si="11"/>
        <v>-2.49135259621121E-5</v>
      </c>
    </row>
    <row r="261" spans="2:12" x14ac:dyDescent="0.2">
      <c r="B261" s="112" t="s">
        <v>156</v>
      </c>
      <c r="C261" s="113">
        <f>_xll.qlCalendarAdvance("TARGET",C260,B261,"mf")</f>
        <v>43199</v>
      </c>
      <c r="D261" s="120">
        <f>_xll.xlShmInterpRateFwd($D$3&amp;T(CalculationTrigger),C261,,5,C262)</f>
        <v>-1.503674280182441E-3</v>
      </c>
      <c r="E261" s="120">
        <f>_xll.xlShmInterpRateFwd($E$3&amp;T(CalculationTrigger),C261,,5,C262)</f>
        <v>-1.5086782072687712E-3</v>
      </c>
      <c r="F261" s="121">
        <f>_xll.xlShmInterpRateFwd($F$3&amp;T(CalculationTrigger),C261,,5,C262)</f>
        <v>-1.5427344884060509E-3</v>
      </c>
      <c r="G261" s="148">
        <f>_xll.xlShmInterpDisc($G$3&amp;T(CalculationTrigger),C261)</f>
        <v>1.0022594224407795</v>
      </c>
      <c r="H261" s="149">
        <f>_xll.xlShmInterpDisc($H$3&amp;T(CalculationTrigger),C261)</f>
        <v>1.0022644936217053</v>
      </c>
      <c r="I261" s="150">
        <f>_xll.xlShmInterpDisc($I$3&amp;T(CalculationTrigger),C261)</f>
        <v>1.0022899498715365</v>
      </c>
      <c r="J261" s="157">
        <f t="shared" ref="J261:J324" si="12">-365*LN(G261/$H261)/($C261-$C$4)</f>
        <v>4.9779074004909123E-6</v>
      </c>
      <c r="K261" s="158">
        <f t="shared" ref="K261:K324" si="13">-365*LN(H261/$H261)/($C261-$C$4)</f>
        <v>0</v>
      </c>
      <c r="L261" s="159">
        <f t="shared" ref="L261:L324" si="14">-365*LN(I261/$H261)/($C261-$C$4)</f>
        <v>-2.4987656026986122E-5</v>
      </c>
    </row>
    <row r="262" spans="2:12" x14ac:dyDescent="0.2">
      <c r="B262" s="112" t="s">
        <v>156</v>
      </c>
      <c r="C262" s="113">
        <f>_xll.qlCalendarAdvance("TARGET",C261,B262,"mf")</f>
        <v>43200</v>
      </c>
      <c r="D262" s="120">
        <f>_xll.xlShmInterpRateFwd($D$3&amp;T(CalculationTrigger),C262,,5,C263)</f>
        <v>-1.4880256186836135E-3</v>
      </c>
      <c r="E262" s="120">
        <f>_xll.xlShmInterpRateFwd($E$3&amp;T(CalculationTrigger),C262,,5,C263)</f>
        <v>-1.4930294699350864E-3</v>
      </c>
      <c r="F262" s="121">
        <f>_xll.xlShmInterpRateFwd($F$3&amp;T(CalculationTrigger),C262,,5,C263)</f>
        <v>-1.5270732091868893E-3</v>
      </c>
      <c r="G262" s="148">
        <f>_xll.xlShmInterpDisc($G$3&amp;T(CalculationTrigger),C262)</f>
        <v>1.0022635514213938</v>
      </c>
      <c r="H262" s="149">
        <f>_xll.xlShmInterpDisc($H$3&amp;T(CalculationTrigger),C262)</f>
        <v>1.0022686363637587</v>
      </c>
      <c r="I262" s="150">
        <f>_xll.xlShmInterpDisc($I$3&amp;T(CalculationTrigger),C262)</f>
        <v>1.0022941862381356</v>
      </c>
      <c r="J262" s="157">
        <f t="shared" si="12"/>
        <v>4.9779774014122409E-6</v>
      </c>
      <c r="K262" s="158">
        <f t="shared" si="13"/>
        <v>0</v>
      </c>
      <c r="L262" s="159">
        <f t="shared" si="14"/>
        <v>-2.5012034434175414E-5</v>
      </c>
    </row>
    <row r="263" spans="2:12" x14ac:dyDescent="0.2">
      <c r="B263" s="112" t="s">
        <v>156</v>
      </c>
      <c r="C263" s="113">
        <f>_xll.qlCalendarAdvance("TARGET",C262,B263,"mf")</f>
        <v>43201</v>
      </c>
      <c r="D263" s="120">
        <f>_xll.xlShmInterpRateFwd($D$3&amp;T(CalculationTrigger),C263,,5,C264)</f>
        <v>-1.4732595834030316E-3</v>
      </c>
      <c r="E263" s="120">
        <f>_xll.xlShmInterpRateFwd($E$3&amp;T(CalculationTrigger),C263,,5,C264)</f>
        <v>-1.4782633581470689E-3</v>
      </c>
      <c r="F263" s="121">
        <f>_xll.xlShmInterpRateFwd($F$3&amp;T(CalculationTrigger),C263,,5,C264)</f>
        <v>-1.5122943909861616E-3</v>
      </c>
      <c r="G263" s="148">
        <f>_xll.xlShmInterpDisc($G$3&amp;T(CalculationTrigger),C263)</f>
        <v>1.0022676374485755</v>
      </c>
      <c r="H263" s="149">
        <f>_xll.xlShmInterpDisc($H$3&amp;T(CalculationTrigger),C263)</f>
        <v>1.0022727361520656</v>
      </c>
      <c r="I263" s="150">
        <f>_xll.xlShmInterpDisc($I$3&amp;T(CalculationTrigger),C263)</f>
        <v>1.0022983796162264</v>
      </c>
      <c r="J263" s="157">
        <f t="shared" si="12"/>
        <v>4.9780468230397112E-6</v>
      </c>
      <c r="K263" s="158">
        <f t="shared" si="13"/>
        <v>0</v>
      </c>
      <c r="L263" s="159">
        <f t="shared" si="14"/>
        <v>-2.5036248497650644E-5</v>
      </c>
    </row>
    <row r="264" spans="2:12" x14ac:dyDescent="0.2">
      <c r="B264" s="112" t="s">
        <v>156</v>
      </c>
      <c r="C264" s="113">
        <f>_xll.qlCalendarAdvance("TARGET",C263,B264,"mf")</f>
        <v>43202</v>
      </c>
      <c r="D264" s="120">
        <f>_xll.xlShmInterpRateFwd($D$3&amp;T(CalculationTrigger),C264,,5,C265)</f>
        <v>-1.4593866286310973E-3</v>
      </c>
      <c r="E264" s="120">
        <f>_xll.xlShmInterpRateFwd($E$3&amp;T(CalculationTrigger),C264,,5,C265)</f>
        <v>-1.4643903264379727E-3</v>
      </c>
      <c r="F264" s="121">
        <f>_xll.xlShmInterpRateFwd($F$3&amp;T(CalculationTrigger),C264,,5,C265)</f>
        <v>-1.4984084915771424E-3</v>
      </c>
      <c r="G264" s="148">
        <f>_xll.xlShmInterpDisc($G$3&amp;T(CalculationTrigger),C264)</f>
        <v>1.0022716829454579</v>
      </c>
      <c r="H264" s="149">
        <f>_xll.xlShmInterpDisc($H$3&amp;T(CalculationTrigger),C264)</f>
        <v>1.002276795409768</v>
      </c>
      <c r="I264" s="150">
        <f>_xll.xlShmInterpDisc($I$3&amp;T(CalculationTrigger),C264)</f>
        <v>1.0023025324285493</v>
      </c>
      <c r="J264" s="157">
        <f t="shared" si="12"/>
        <v>4.978115668394788E-6</v>
      </c>
      <c r="K264" s="158">
        <f t="shared" si="13"/>
        <v>0</v>
      </c>
      <c r="L264" s="159">
        <f t="shared" si="14"/>
        <v>-2.506029909579398E-5</v>
      </c>
    </row>
    <row r="265" spans="2:12" x14ac:dyDescent="0.2">
      <c r="B265" s="112" t="s">
        <v>156</v>
      </c>
      <c r="C265" s="113">
        <f>_xll.qlCalendarAdvance("TARGET",C264,B265,"mf")</f>
        <v>43203</v>
      </c>
      <c r="D265" s="120">
        <f>_xll.xlShmInterpRateFwd($D$3&amp;T(CalculationTrigger),C265,,5,C266)</f>
        <v>-1.43466428871818E-3</v>
      </c>
      <c r="E265" s="120">
        <f>_xll.xlShmInterpRateFwd($E$3&amp;T(CalculationTrigger),C265,,5,C266)</f>
        <v>-1.4396677915028209E-3</v>
      </c>
      <c r="F265" s="121">
        <f>_xll.xlShmInterpRateFwd($F$3&amp;T(CalculationTrigger),C265,,5,C266)</f>
        <v>-1.4736594306628435E-3</v>
      </c>
      <c r="G265" s="148">
        <f>_xll.xlShmInterpDisc($G$3&amp;T(CalculationTrigger),C265)</f>
        <v>1.0022756903639256</v>
      </c>
      <c r="H265" s="149">
        <f>_xll.xlShmInterpDisc($H$3&amp;T(CalculationTrigger),C265)</f>
        <v>1.0022808165887602</v>
      </c>
      <c r="I265" s="150">
        <f>_xll.xlShmInterpDisc($I$3&amp;T(CalculationTrigger),C265)</f>
        <v>1.0023066471266073</v>
      </c>
      <c r="J265" s="157">
        <f t="shared" si="12"/>
        <v>4.9781839407908948E-6</v>
      </c>
      <c r="K265" s="158">
        <f t="shared" si="13"/>
        <v>0</v>
      </c>
      <c r="L265" s="159">
        <f t="shared" si="14"/>
        <v>-2.5084187106911381E-5</v>
      </c>
    </row>
    <row r="266" spans="2:12" x14ac:dyDescent="0.2">
      <c r="B266" s="112" t="s">
        <v>156</v>
      </c>
      <c r="C266" s="113">
        <f>_xll.qlCalendarAdvance("TARGET",C265,B266,"mf")</f>
        <v>43206</v>
      </c>
      <c r="D266" s="120">
        <f>_xll.xlShmInterpRateFwd($D$3&amp;T(CalculationTrigger),C266,,5,C267)</f>
        <v>-1.4130347083496299E-3</v>
      </c>
      <c r="E266" s="120">
        <f>_xll.xlShmInterpRateFwd($E$3&amp;T(CalculationTrigger),C266,,5,C267)</f>
        <v>-1.4180380932944216E-3</v>
      </c>
      <c r="F266" s="121">
        <f>_xll.xlShmInterpRateFwd($F$3&amp;T(CalculationTrigger),C266,,5,C267)</f>
        <v>-1.4520032470186738E-3</v>
      </c>
      <c r="G266" s="148">
        <f>_xll.xlShmInterpDisc($G$3&amp;T(CalculationTrigger),C266)</f>
        <v>1.002287509098964</v>
      </c>
      <c r="H266" s="149">
        <f>_xll.xlShmInterpDisc($H$3&amp;T(CalculationTrigger),C266)</f>
        <v>1.0022926766036986</v>
      </c>
      <c r="I266" s="150">
        <f>_xll.xlShmInterpDisc($I$3&amp;T(CalculationTrigger),C266)</f>
        <v>1.0023187874816788</v>
      </c>
      <c r="J266" s="157">
        <f t="shared" si="12"/>
        <v>4.9783853530481006E-6</v>
      </c>
      <c r="K266" s="158">
        <f t="shared" si="13"/>
        <v>0</v>
      </c>
      <c r="L266" s="159">
        <f t="shared" si="14"/>
        <v>-2.5154884400689313E-5</v>
      </c>
    </row>
    <row r="267" spans="2:12" x14ac:dyDescent="0.2">
      <c r="B267" s="112" t="s">
        <v>156</v>
      </c>
      <c r="C267" s="113">
        <f>_xll.qlCalendarAdvance("TARGET",C266,B267,"mf")</f>
        <v>43207</v>
      </c>
      <c r="D267" s="120">
        <f>_xll.xlShmInterpRateFwd($D$3&amp;T(CalculationTrigger),C267,,5,C268)</f>
        <v>-1.4037839757879626E-3</v>
      </c>
      <c r="E267" s="120">
        <f>_xll.xlShmInterpRateFwd($E$3&amp;T(CalculationTrigger),C267,,5,C268)</f>
        <v>-1.4087872813995381E-3</v>
      </c>
      <c r="F267" s="121">
        <f>_xll.xlShmInterpRateFwd($F$3&amp;T(CalculationTrigger),C267,,5,C268)</f>
        <v>-1.442738814532192E-3</v>
      </c>
      <c r="G267" s="148">
        <f>_xll.xlShmInterpDisc($G$3&amp;T(CalculationTrigger),C267)</f>
        <v>1.0022913892976515</v>
      </c>
      <c r="H267" s="149">
        <f>_xll.xlShmInterpDisc($H$3&amp;T(CalculationTrigger),C267)</f>
        <v>1.0022965705618296</v>
      </c>
      <c r="I267" s="150">
        <f>_xll.xlShmInterpDisc($I$3&amp;T(CalculationTrigger),C267)</f>
        <v>1.0023227748129764</v>
      </c>
      <c r="J267" s="157">
        <f t="shared" si="12"/>
        <v>4.9784513663647483E-6</v>
      </c>
      <c r="K267" s="158">
        <f t="shared" si="13"/>
        <v>0</v>
      </c>
      <c r="L267" s="159">
        <f t="shared" si="14"/>
        <v>-2.5178130846127714E-5</v>
      </c>
    </row>
    <row r="268" spans="2:12" x14ac:dyDescent="0.2">
      <c r="B268" s="112" t="s">
        <v>156</v>
      </c>
      <c r="C268" s="113">
        <f>_xll.qlCalendarAdvance("TARGET",C267,B268,"mf")</f>
        <v>43208</v>
      </c>
      <c r="D268" s="120">
        <f>_xll.xlShmInterpRateFwd($D$3&amp;T(CalculationTrigger),C268,,5,C269)</f>
        <v>-1.3954890516030196E-3</v>
      </c>
      <c r="E268" s="120">
        <f>_xll.xlShmInterpRateFwd($E$3&amp;T(CalculationTrigger),C268,,5,C269)</f>
        <v>-1.4004922773688936E-3</v>
      </c>
      <c r="F268" s="121">
        <f>_xll.xlShmInterpRateFwd($F$3&amp;T(CalculationTrigger),C268,,5,C269)</f>
        <v>-1.4344300499270872E-3</v>
      </c>
      <c r="G268" s="148">
        <f>_xll.xlShmInterpDisc($G$3&amp;T(CalculationTrigger),C268)</f>
        <v>1.0022952441086177</v>
      </c>
      <c r="H268" s="149">
        <f>_xll.xlShmInterpDisc($H$3&amp;T(CalculationTrigger),C268)</f>
        <v>1.0023004391319963</v>
      </c>
      <c r="I268" s="150">
        <f>_xll.xlShmInterpDisc($I$3&amp;T(CalculationTrigger),C268)</f>
        <v>1.0023267367189705</v>
      </c>
      <c r="J268" s="157">
        <f t="shared" si="12"/>
        <v>4.978516823088279E-6</v>
      </c>
      <c r="K268" s="158">
        <f t="shared" si="13"/>
        <v>0</v>
      </c>
      <c r="L268" s="159">
        <f t="shared" si="14"/>
        <v>-2.5201219095810675E-5</v>
      </c>
    </row>
    <row r="269" spans="2:12" x14ac:dyDescent="0.2">
      <c r="B269" s="112" t="s">
        <v>156</v>
      </c>
      <c r="C269" s="113">
        <f>_xll.qlCalendarAdvance("TARGET",C268,B269,"mf")</f>
        <v>43209</v>
      </c>
      <c r="D269" s="120">
        <f>_xll.xlShmInterpRateFwd($D$3&amp;T(CalculationTrigger),C269,,5,C270)</f>
        <v>-1.3881603902485102E-3</v>
      </c>
      <c r="E269" s="120">
        <f>_xll.xlShmInterpRateFwd($E$3&amp;T(CalculationTrigger),C269,,5,C270)</f>
        <v>-1.3931635357369572E-3</v>
      </c>
      <c r="F269" s="121">
        <f>_xll.xlShmInterpRateFwd($F$3&amp;T(CalculationTrigger),C269,,5,C270)</f>
        <v>-1.4270874110589549E-3</v>
      </c>
      <c r="G269" s="148">
        <f>_xll.xlShmInterpDisc($G$3&amp;T(CalculationTrigger),C269)</f>
        <v>1.0022990761562538</v>
      </c>
      <c r="H269" s="149">
        <f>_xll.xlShmInterpDisc($H$3&amp;T(CalculationTrigger),C269)</f>
        <v>1.0023042849386008</v>
      </c>
      <c r="I269" s="150">
        <f>_xll.xlShmInterpDisc($I$3&amp;T(CalculationTrigger),C269)</f>
        <v>1.0023306758237414</v>
      </c>
      <c r="J269" s="157">
        <f t="shared" si="12"/>
        <v>4.9785817264313448E-6</v>
      </c>
      <c r="K269" s="158">
        <f t="shared" si="13"/>
        <v>0</v>
      </c>
      <c r="L269" s="159">
        <f t="shared" si="14"/>
        <v>-2.5224150028026451E-5</v>
      </c>
    </row>
    <row r="270" spans="2:12" x14ac:dyDescent="0.2">
      <c r="B270" s="112" t="s">
        <v>156</v>
      </c>
      <c r="C270" s="113">
        <f>_xll.qlCalendarAdvance("TARGET",C269,B270,"mf")</f>
        <v>43210</v>
      </c>
      <c r="D270" s="120">
        <f>_xll.xlShmInterpRateFwd($D$3&amp;T(CalculationTrigger),C270,,5,C271)</f>
        <v>-1.3767710228108914E-3</v>
      </c>
      <c r="E270" s="120">
        <f>_xll.xlShmInterpRateFwd($E$3&amp;T(CalculationTrigger),C270,,5,C271)</f>
        <v>-1.3817739688003492E-3</v>
      </c>
      <c r="F270" s="121">
        <f>_xll.xlShmInterpRateFwd($F$3&amp;T(CalculationTrigger),C270,,5,C271)</f>
        <v>-1.4156693523020192E-3</v>
      </c>
      <c r="G270" s="148">
        <f>_xll.xlShmInterpDisc($G$3&amp;T(CalculationTrigger),C270)</f>
        <v>1.002302888093701</v>
      </c>
      <c r="H270" s="149">
        <f>_xll.xlShmInterpDisc($H$3&amp;T(CalculationTrigger),C270)</f>
        <v>1.0023081106347962</v>
      </c>
      <c r="I270" s="150">
        <f>_xll.xlShmInterpDisc($I$3&amp;T(CalculationTrigger),C270)</f>
        <v>1.0023345947801301</v>
      </c>
      <c r="J270" s="157">
        <f t="shared" si="12"/>
        <v>4.9786460794668702E-6</v>
      </c>
      <c r="K270" s="158">
        <f t="shared" si="13"/>
        <v>0</v>
      </c>
      <c r="L270" s="159">
        <f t="shared" si="14"/>
        <v>-2.5246924521201615E-5</v>
      </c>
    </row>
    <row r="271" spans="2:12" x14ac:dyDescent="0.2">
      <c r="B271" s="112" t="s">
        <v>156</v>
      </c>
      <c r="C271" s="113">
        <f>_xll.qlCalendarAdvance("TARGET",C270,B271,"mf")</f>
        <v>43213</v>
      </c>
      <c r="D271" s="120">
        <f>_xll.xlShmInterpRateFwd($D$3&amp;T(CalculationTrigger),C271,,5,C272)</f>
        <v>-1.368717463586761E-3</v>
      </c>
      <c r="E271" s="120">
        <f>_xll.xlShmInterpRateFwd($E$3&amp;T(CalculationTrigger),C271,,5,C272)</f>
        <v>-1.3737202842098602E-3</v>
      </c>
      <c r="F271" s="121">
        <f>_xll.xlShmInterpRateFwd($F$3&amp;T(CalculationTrigger),C271,,5,C272)</f>
        <v>-1.4075872754173312E-3</v>
      </c>
      <c r="G271" s="148">
        <f>_xll.xlShmInterpDisc($G$3&amp;T(CalculationTrigger),C271)</f>
        <v>1.0023142302075743</v>
      </c>
      <c r="H271" s="149">
        <f>_xll.xlShmInterpDisc($H$3&amp;T(CalculationTrigger),C271)</f>
        <v>1.0023194940237161</v>
      </c>
      <c r="I271" s="150">
        <f>_xll.xlShmInterpDisc($I$3&amp;T(CalculationTrigger),C271)</f>
        <v>1.0023462577188489</v>
      </c>
      <c r="J271" s="157">
        <f t="shared" si="12"/>
        <v>4.9788358712940474E-6</v>
      </c>
      <c r="K271" s="158">
        <f t="shared" si="13"/>
        <v>0</v>
      </c>
      <c r="L271" s="159">
        <f t="shared" si="14"/>
        <v>-2.5314318147102679E-5</v>
      </c>
    </row>
    <row r="272" spans="2:12" x14ac:dyDescent="0.2">
      <c r="B272" s="112" t="s">
        <v>156</v>
      </c>
      <c r="C272" s="113">
        <f>_xll.qlCalendarAdvance("TARGET",C271,B272,"mf")</f>
        <v>43214</v>
      </c>
      <c r="D272" s="120">
        <f>_xll.xlShmInterpRateFwd($D$3&amp;T(CalculationTrigger),C272,,5,C273)</f>
        <v>-1.3663769343978613E-3</v>
      </c>
      <c r="E272" s="120">
        <f>_xll.xlShmInterpRateFwd($E$3&amp;T(CalculationTrigger),C272,,5,C273)</f>
        <v>-1.371379672823764E-3</v>
      </c>
      <c r="F272" s="121">
        <f>_xll.xlShmInterpRateFwd($F$3&amp;T(CalculationTrigger),C272,,5,C273)</f>
        <v>-1.4052321367884809E-3</v>
      </c>
      <c r="G272" s="148">
        <f>_xll.xlShmInterpDisc($G$3&amp;T(CalculationTrigger),C272)</f>
        <v>1.0023179888106848</v>
      </c>
      <c r="H272" s="149">
        <f>_xll.xlShmInterpDisc($H$3&amp;T(CalculationTrigger),C272)</f>
        <v>1.0023232663848185</v>
      </c>
      <c r="I272" s="150">
        <f>_xll.xlShmInterpDisc($I$3&amp;T(CalculationTrigger),C272)</f>
        <v>1.0023501231853664</v>
      </c>
      <c r="J272" s="157">
        <f t="shared" si="12"/>
        <v>4.9788980566462925E-6</v>
      </c>
      <c r="K272" s="158">
        <f t="shared" si="13"/>
        <v>0</v>
      </c>
      <c r="L272" s="159">
        <f t="shared" si="14"/>
        <v>-2.5336475665640708E-5</v>
      </c>
    </row>
    <row r="273" spans="2:12" x14ac:dyDescent="0.2">
      <c r="B273" s="112" t="s">
        <v>156</v>
      </c>
      <c r="C273" s="113">
        <f>_xll.qlCalendarAdvance("TARGET",C272,B273,"mf")</f>
        <v>43215</v>
      </c>
      <c r="D273" s="120">
        <f>_xll.xlShmInterpRateFwd($D$3&amp;T(CalculationTrigger),C273,,5,C274)</f>
        <v>-1.3650653953487342E-3</v>
      </c>
      <c r="E273" s="120">
        <f>_xll.xlShmInterpRateFwd($E$3&amp;T(CalculationTrigger),C273,,5,C274)</f>
        <v>-1.3700680513871405E-3</v>
      </c>
      <c r="F273" s="121">
        <f>_xll.xlShmInterpRateFwd($F$3&amp;T(CalculationTrigger),C273,,5,C274)</f>
        <v>-1.4039058727520616E-3</v>
      </c>
      <c r="G273" s="148">
        <f>_xll.xlShmInterpDisc($G$3&amp;T(CalculationTrigger),C273)</f>
        <v>1.0023217410005689</v>
      </c>
      <c r="H273" s="149">
        <f>_xll.xlShmInterpDisc($H$3&amp;T(CalculationTrigger),C273)</f>
        <v>1.0023270323325382</v>
      </c>
      <c r="I273" s="150">
        <f>_xll.xlShmInterpDisc($I$3&amp;T(CalculationTrigger),C273)</f>
        <v>1.0023539821991423</v>
      </c>
      <c r="J273" s="157">
        <f t="shared" si="12"/>
        <v>4.9789597083447416E-6</v>
      </c>
      <c r="K273" s="158">
        <f t="shared" si="13"/>
        <v>0</v>
      </c>
      <c r="L273" s="159">
        <f t="shared" si="14"/>
        <v>-2.5358481135960971E-5</v>
      </c>
    </row>
    <row r="274" spans="2:12" x14ac:dyDescent="0.2">
      <c r="B274" s="112" t="s">
        <v>156</v>
      </c>
      <c r="C274" s="113">
        <f>_xll.qlCalendarAdvance("TARGET",C273,B274,"mf")</f>
        <v>43216</v>
      </c>
      <c r="D274" s="120">
        <f>_xll.xlShmInterpRateFwd($D$3&amp;T(CalculationTrigger),C274,,5,C275)</f>
        <v>-1.3647933009483743E-3</v>
      </c>
      <c r="E274" s="120">
        <f>_xll.xlShmInterpRateFwd($E$3&amp;T(CalculationTrigger),C274,,5,C275)</f>
        <v>-1.3697958740034705E-3</v>
      </c>
      <c r="F274" s="121">
        <f>_xll.xlShmInterpRateFwd($F$3&amp;T(CalculationTrigger),C274,,5,C275)</f>
        <v>-1.4036189404895961E-3</v>
      </c>
      <c r="G274" s="148">
        <f>_xll.xlShmInterpDisc($G$3&amp;T(CalculationTrigger),C274)</f>
        <v>1.0023254896028724</v>
      </c>
      <c r="H274" s="149">
        <f>_xll.xlShmInterpDisc($H$3&amp;T(CalculationTrigger),C274)</f>
        <v>1.0023307946925346</v>
      </c>
      <c r="I274" s="150">
        <f>_xll.xlShmInterpDisc($I$3&amp;T(CalculationTrigger),C274)</f>
        <v>1.0023578375855937</v>
      </c>
      <c r="J274" s="157">
        <f t="shared" si="12"/>
        <v>4.9790208294711572E-6</v>
      </c>
      <c r="K274" s="158">
        <f t="shared" si="13"/>
        <v>0</v>
      </c>
      <c r="L274" s="159">
        <f t="shared" si="14"/>
        <v>-2.5380335436890894E-5</v>
      </c>
    </row>
    <row r="275" spans="2:12" x14ac:dyDescent="0.2">
      <c r="B275" s="112" t="s">
        <v>156</v>
      </c>
      <c r="C275" s="113">
        <f>_xll.qlCalendarAdvance("TARGET",C274,B275,"mf")</f>
        <v>43217</v>
      </c>
      <c r="D275" s="120">
        <f>_xll.xlShmInterpRateFwd($D$3&amp;T(CalculationTrigger),C275,,5,C276)</f>
        <v>-1.3677610746646773E-3</v>
      </c>
      <c r="E275" s="120">
        <f>_xll.xlShmInterpRateFwd($E$3&amp;T(CalculationTrigger),C275,,5,C276)</f>
        <v>-1.3727634434401222E-3</v>
      </c>
      <c r="F275" s="121">
        <f>_xll.xlShmInterpRateFwd($F$3&amp;T(CalculationTrigger),C275,,5,C276)</f>
        <v>-1.4065563876178293E-3</v>
      </c>
      <c r="G275" s="148">
        <f>_xll.xlShmInterpDisc($G$3&amp;T(CalculationTrigger),C275)</f>
        <v>1.0023292374719919</v>
      </c>
      <c r="H275" s="149">
        <f>_xll.xlShmInterpDisc($H$3&amp;T(CalculationTrigger),C275)</f>
        <v>1.0023345563192185</v>
      </c>
      <c r="I275" s="150">
        <f>_xll.xlShmInterpDisc($I$3&amp;T(CalculationTrigger),C275)</f>
        <v>1.0023616921988989</v>
      </c>
      <c r="J275" s="157">
        <f t="shared" si="12"/>
        <v>4.9790814232839614E-6</v>
      </c>
      <c r="K275" s="158">
        <f t="shared" si="13"/>
        <v>0</v>
      </c>
      <c r="L275" s="159">
        <f t="shared" si="14"/>
        <v>-2.5402039446138113E-5</v>
      </c>
    </row>
    <row r="276" spans="2:12" x14ac:dyDescent="0.2">
      <c r="B276" s="112" t="s">
        <v>156</v>
      </c>
      <c r="C276" s="113">
        <f>_xll.qlCalendarAdvance("TARGET",C275,B276,"mf")</f>
        <v>43220</v>
      </c>
      <c r="D276" s="120">
        <f>_xll.xlShmInterpRateFwd($D$3&amp;T(CalculationTrigger),C276,,5,C277)</f>
        <v>-1.3768468357768196E-3</v>
      </c>
      <c r="E276" s="120">
        <f>_xll.xlShmInterpRateFwd($E$3&amp;T(CalculationTrigger),C276,,5,C277)</f>
        <v>-1.3818490132829506E-3</v>
      </c>
      <c r="F276" s="121">
        <f>_xll.xlShmInterpRateFwd($F$3&amp;T(CalculationTrigger),C276,,5,C277)</f>
        <v>-1.4156042513880146E-3</v>
      </c>
      <c r="G276" s="148">
        <f>_xll.xlShmInterpDisc($G$3&amp;T(CalculationTrigger),C276)</f>
        <v>1.002340505655503</v>
      </c>
      <c r="H276" s="149">
        <f>_xll.xlShmInterpDisc($H$3&amp;T(CalculationTrigger),C276)</f>
        <v>1.0023458657747983</v>
      </c>
      <c r="I276" s="150">
        <f>_xll.xlShmInterpDisc($I$3&amp;T(CalculationTrigger),C276)</f>
        <v>1.0023732803732026</v>
      </c>
      <c r="J276" s="157">
        <f t="shared" si="12"/>
        <v>4.9792600739599351E-6</v>
      </c>
      <c r="K276" s="158">
        <f t="shared" si="13"/>
        <v>0</v>
      </c>
      <c r="L276" s="159">
        <f t="shared" si="14"/>
        <v>-2.5466258507725296E-5</v>
      </c>
    </row>
    <row r="277" spans="2:12" x14ac:dyDescent="0.2">
      <c r="B277" s="112" t="s">
        <v>156</v>
      </c>
      <c r="C277" s="113">
        <f>_xll.qlCalendarAdvance("TARGET",C276,B277,"mf")</f>
        <v>43222</v>
      </c>
      <c r="D277" s="120">
        <f>_xll.xlShmInterpRateFwd($D$3&amp;T(CalculationTrigger),C277,,5,C278)</f>
        <v>-1.385574523436596E-3</v>
      </c>
      <c r="E277" s="120">
        <f>_xll.xlShmInterpRateFwd($E$3&amp;T(CalculationTrigger),C277,,5,C278)</f>
        <v>-1.3905765930337082E-3</v>
      </c>
      <c r="F277" s="121">
        <f>_xll.xlShmInterpRateFwd($F$3&amp;T(CalculationTrigger),C277,,5,C278)</f>
        <v>-1.424308976772388E-3</v>
      </c>
      <c r="G277" s="148">
        <f>_xll.xlShmInterpDisc($G$3&amp;T(CalculationTrigger),C277)</f>
        <v>1.0023480677364094</v>
      </c>
      <c r="H277" s="149">
        <f>_xll.xlShmInterpDisc($H$3&amp;T(CalculationTrigger),C277)</f>
        <v>1.0023534553700491</v>
      </c>
      <c r="I277" s="150">
        <f>_xll.xlShmInterpDisc($I$3&amp;T(CalculationTrigger),C277)</f>
        <v>1.0023810555780452</v>
      </c>
      <c r="J277" s="157">
        <f t="shared" si="12"/>
        <v>4.9793765979727054E-6</v>
      </c>
      <c r="K277" s="158">
        <f t="shared" si="13"/>
        <v>0</v>
      </c>
      <c r="L277" s="159">
        <f t="shared" si="14"/>
        <v>-2.5508335859451816E-5</v>
      </c>
    </row>
    <row r="278" spans="2:12" x14ac:dyDescent="0.2">
      <c r="B278" s="112" t="s">
        <v>156</v>
      </c>
      <c r="C278" s="113">
        <f>_xll.qlCalendarAdvance("TARGET",C277,B278,"mf")</f>
        <v>43223</v>
      </c>
      <c r="D278" s="120">
        <f>_xll.xlShmInterpRateFwd($D$3&amp;T(CalculationTrigger),C278,,5,C279)</f>
        <v>-1.3928712671680635E-3</v>
      </c>
      <c r="E278" s="120">
        <f>_xll.xlShmInterpRateFwd($E$3&amp;T(CalculationTrigger),C278,,5,C279)</f>
        <v>-1.3978732519535123E-3</v>
      </c>
      <c r="F278" s="121">
        <f>_xll.xlShmInterpRateFwd($F$3&amp;T(CalculationTrigger),C278,,5,C279)</f>
        <v>-1.4315901955533573E-3</v>
      </c>
      <c r="G278" s="148">
        <f>_xll.xlShmInterpDisc($G$3&amp;T(CalculationTrigger),C278)</f>
        <v>1.0023518727589256</v>
      </c>
      <c r="H278" s="149">
        <f>_xll.xlShmInterpDisc($H$3&amp;T(CalculationTrigger),C278)</f>
        <v>1.0023572741496745</v>
      </c>
      <c r="I278" s="150">
        <f>_xll.xlShmInterpDisc($I$3&amp;T(CalculationTrigger),C278)</f>
        <v>1.0023849671010776</v>
      </c>
      <c r="J278" s="157">
        <f t="shared" si="12"/>
        <v>4.9794340967366156E-6</v>
      </c>
      <c r="K278" s="158">
        <f t="shared" si="13"/>
        <v>0</v>
      </c>
      <c r="L278" s="159">
        <f t="shared" si="14"/>
        <v>-2.552915656314855E-5</v>
      </c>
    </row>
    <row r="279" spans="2:12" x14ac:dyDescent="0.2">
      <c r="B279" s="112" t="s">
        <v>156</v>
      </c>
      <c r="C279" s="113">
        <f>_xll.qlCalendarAdvance("TARGET",C278,B279,"mf")</f>
        <v>43224</v>
      </c>
      <c r="D279" s="120">
        <f>_xll.xlShmInterpRateFwd($D$3&amp;T(CalculationTrigger),C279,,5,C280)</f>
        <v>-1.4112203237813233E-3</v>
      </c>
      <c r="E279" s="120">
        <f>_xll.xlShmInterpRateFwd($E$3&amp;T(CalculationTrigger),C279,,5,C280)</f>
        <v>-1.4162220993580621E-3</v>
      </c>
      <c r="F279" s="121">
        <f>_xll.xlShmInterpRateFwd($F$3&amp;T(CalculationTrigger),C279,,5,C280)</f>
        <v>-1.449907624609649E-3</v>
      </c>
      <c r="G279" s="148">
        <f>_xll.xlShmInterpDisc($G$3&amp;T(CalculationTrigger),C279)</f>
        <v>1.0023556978341337</v>
      </c>
      <c r="H279" s="149">
        <f>_xll.xlShmInterpDisc($H$3&amp;T(CalculationTrigger),C279)</f>
        <v>1.0023611129819721</v>
      </c>
      <c r="I279" s="150">
        <f>_xll.xlShmInterpDisc($I$3&amp;T(CalculationTrigger),C279)</f>
        <v>1.0023888986356513</v>
      </c>
      <c r="J279" s="157">
        <f t="shared" si="12"/>
        <v>4.9794910913002176E-6</v>
      </c>
      <c r="K279" s="158">
        <f t="shared" si="13"/>
        <v>0</v>
      </c>
      <c r="L279" s="159">
        <f t="shared" si="14"/>
        <v>-2.5549833123155796E-5</v>
      </c>
    </row>
    <row r="280" spans="2:12" x14ac:dyDescent="0.2">
      <c r="B280" s="112" t="s">
        <v>156</v>
      </c>
      <c r="C280" s="113">
        <f>_xll.qlCalendarAdvance("TARGET",C279,B280,"mf")</f>
        <v>43227</v>
      </c>
      <c r="D280" s="120">
        <f>_xll.xlShmInterpRateFwd($D$3&amp;T(CalculationTrigger),C280,,5,C281)</f>
        <v>-1.4307279497180006E-3</v>
      </c>
      <c r="E280" s="120">
        <f>_xll.xlShmInterpRateFwd($E$3&amp;T(CalculationTrigger),C280,,5,C281)</f>
        <v>-1.435729592831026E-3</v>
      </c>
      <c r="F280" s="121">
        <f>_xll.xlShmInterpRateFwd($F$3&amp;T(CalculationTrigger),C280,,5,C281)</f>
        <v>-1.4693839727477963E-3</v>
      </c>
      <c r="G280" s="148">
        <f>_xll.xlShmInterpDisc($G$3&amp;T(CalculationTrigger),C280)</f>
        <v>1.0023673243640518</v>
      </c>
      <c r="H280" s="149">
        <f>_xll.xlShmInterpDisc($H$3&amp;T(CalculationTrigger),C280)</f>
        <v>1.0023727807832099</v>
      </c>
      <c r="I280" s="150">
        <f>_xll.xlShmInterpDisc($I$3&amp;T(CalculationTrigger),C280)</f>
        <v>1.0024008442955996</v>
      </c>
      <c r="J280" s="157">
        <f t="shared" si="12"/>
        <v>4.9796590807926532E-6</v>
      </c>
      <c r="K280" s="158">
        <f t="shared" si="13"/>
        <v>0</v>
      </c>
      <c r="L280" s="159">
        <f t="shared" si="14"/>
        <v>-2.5611006723873065E-5</v>
      </c>
    </row>
    <row r="281" spans="2:12" x14ac:dyDescent="0.2">
      <c r="B281" s="112" t="s">
        <v>156</v>
      </c>
      <c r="C281" s="113">
        <f>_xll.qlCalendarAdvance("TARGET",C280,B281,"mf")</f>
        <v>43228</v>
      </c>
      <c r="D281" s="120">
        <f>_xll.xlShmInterpRateFwd($D$3&amp;T(CalculationTrigger),C281,,5,C282)</f>
        <v>-1.4372227159985811E-3</v>
      </c>
      <c r="E281" s="120">
        <f>_xll.xlShmInterpRateFwd($E$3&amp;T(CalculationTrigger),C281,,5,C282)</f>
        <v>-1.4422242733494125E-3</v>
      </c>
      <c r="F281" s="121">
        <f>_xll.xlShmInterpRateFwd($F$3&amp;T(CalculationTrigger),C281,,5,C282)</f>
        <v>-1.4758628296121124E-3</v>
      </c>
      <c r="G281" s="148">
        <f>_xll.xlShmInterpDisc($G$3&amp;T(CalculationTrigger),C281)</f>
        <v>1.0023712534614992</v>
      </c>
      <c r="H281" s="149">
        <f>_xll.xlShmInterpDisc($H$3&amp;T(CalculationTrigger),C281)</f>
        <v>1.0023767236377998</v>
      </c>
      <c r="I281" s="150">
        <f>_xll.xlShmInterpDisc($I$3&amp;T(CalculationTrigger),C281)</f>
        <v>1.0024048796864611</v>
      </c>
      <c r="J281" s="157">
        <f t="shared" si="12"/>
        <v>4.9797140901126393E-6</v>
      </c>
      <c r="K281" s="158">
        <f t="shared" si="13"/>
        <v>0</v>
      </c>
      <c r="L281" s="159">
        <f t="shared" si="14"/>
        <v>-2.5631115491602155E-5</v>
      </c>
    </row>
    <row r="282" spans="2:12" x14ac:dyDescent="0.2">
      <c r="B282" s="112" t="s">
        <v>156</v>
      </c>
      <c r="C282" s="113">
        <f>_xll.qlCalendarAdvance("TARGET",C281,B282,"mf")</f>
        <v>43229</v>
      </c>
      <c r="D282" s="120">
        <f>_xll.xlShmInterpRateFwd($D$3&amp;T(CalculationTrigger),C282,,5,C283)</f>
        <v>-1.4430938093478569E-3</v>
      </c>
      <c r="E282" s="120">
        <f>_xll.xlShmInterpRateFwd($E$3&amp;T(CalculationTrigger),C282,,5,C283)</f>
        <v>-1.4480952807915007E-3</v>
      </c>
      <c r="F282" s="121">
        <f>_xll.xlShmInterpRateFwd($F$3&amp;T(CalculationTrigger),C282,,5,C283)</f>
        <v>-1.4817179470587468E-3</v>
      </c>
      <c r="G282" s="148">
        <f>_xll.xlShmInterpDisc($G$3&amp;T(CalculationTrigger),C282)</f>
        <v>1.0023752004105622</v>
      </c>
      <c r="H282" s="149">
        <f>_xll.xlShmInterpDisc($H$3&amp;T(CalculationTrigger),C282)</f>
        <v>1.0023806843439755</v>
      </c>
      <c r="I282" s="150">
        <f>_xll.xlShmInterpDisc($I$3&amp;T(CalculationTrigger),C282)</f>
        <v>1.0024089328866916</v>
      </c>
      <c r="J282" s="157">
        <f t="shared" si="12"/>
        <v>4.9797686114088475E-6</v>
      </c>
      <c r="K282" s="158">
        <f t="shared" si="13"/>
        <v>0</v>
      </c>
      <c r="L282" s="159">
        <f t="shared" si="14"/>
        <v>-2.5651084507037329E-5</v>
      </c>
    </row>
    <row r="283" spans="2:12" x14ac:dyDescent="0.2">
      <c r="B283" s="112" t="s">
        <v>156</v>
      </c>
      <c r="C283" s="113">
        <f>_xll.qlCalendarAdvance("TARGET",C282,B283,"mf")</f>
        <v>43230</v>
      </c>
      <c r="D283" s="120">
        <f>_xll.xlShmInterpRateFwd($D$3&amp;T(CalculationTrigger),C283,,5,C284)</f>
        <v>-1.4483342684920221E-3</v>
      </c>
      <c r="E283" s="120">
        <f>_xll.xlShmInterpRateFwd($E$3&amp;T(CalculationTrigger),C283,,5,C284)</f>
        <v>-1.4533356538836755E-3</v>
      </c>
      <c r="F283" s="121">
        <f>_xll.xlShmInterpRateFwd($F$3&amp;T(CalculationTrigger),C283,,5,C284)</f>
        <v>-1.4869423678674906E-3</v>
      </c>
      <c r="G283" s="148">
        <f>_xll.xlShmInterpDisc($G$3&amp;T(CalculationTrigger),C283)</f>
        <v>1.0023791634986867</v>
      </c>
      <c r="H283" s="149">
        <f>_xll.xlShmInterpDisc($H$3&amp;T(CalculationTrigger),C283)</f>
        <v>1.002384661189174</v>
      </c>
      <c r="I283" s="150">
        <f>_xll.xlShmInterpDisc($I$3&amp;T(CalculationTrigger),C283)</f>
        <v>1.0024130021835018</v>
      </c>
      <c r="J283" s="157">
        <f t="shared" si="12"/>
        <v>4.9798226479200174E-6</v>
      </c>
      <c r="K283" s="158">
        <f t="shared" si="13"/>
        <v>0</v>
      </c>
      <c r="L283" s="159">
        <f t="shared" si="14"/>
        <v>-2.567091464820662E-5</v>
      </c>
    </row>
    <row r="284" spans="2:12" x14ac:dyDescent="0.2">
      <c r="B284" s="112" t="s">
        <v>156</v>
      </c>
      <c r="C284" s="113">
        <f>_xll.qlCalendarAdvance("TARGET",C283,B284,"mf")</f>
        <v>43231</v>
      </c>
      <c r="D284" s="120">
        <f>_xll.xlShmInterpRateFwd($D$3&amp;T(CalculationTrigger),C284,,5,C285)</f>
        <v>-1.4566724495188295E-3</v>
      </c>
      <c r="E284" s="120">
        <f>_xll.xlShmInterpRateFwd($E$3&amp;T(CalculationTrigger),C284,,5,C285)</f>
        <v>-1.4616736223867543E-3</v>
      </c>
      <c r="F284" s="121">
        <f>_xll.xlShmInterpRateFwd($F$3&amp;T(CalculationTrigger),C284,,5,C285)</f>
        <v>-1.4952479680668867E-3</v>
      </c>
      <c r="G284" s="148">
        <f>_xll.xlShmInterpDisc($G$3&amp;T(CalculationTrigger),C284)</f>
        <v>1.002383140994175</v>
      </c>
      <c r="H284" s="149">
        <f>_xll.xlShmInterpDisc($H$3&amp;T(CalculationTrigger),C284)</f>
        <v>1.0023886524416881</v>
      </c>
      <c r="I284" s="150">
        <f>_xll.xlShmInterpDisc($I$3&amp;T(CalculationTrigger),C284)</f>
        <v>1.0024170858449681</v>
      </c>
      <c r="J284" s="157">
        <f t="shared" si="12"/>
        <v>4.9798762028527473E-6</v>
      </c>
      <c r="K284" s="158">
        <f t="shared" si="13"/>
        <v>0</v>
      </c>
      <c r="L284" s="159">
        <f t="shared" si="14"/>
        <v>-2.5690606793673887E-5</v>
      </c>
    </row>
    <row r="285" spans="2:12" x14ac:dyDescent="0.2">
      <c r="B285" s="112" t="s">
        <v>156</v>
      </c>
      <c r="C285" s="113">
        <f>_xll.qlCalendarAdvance("TARGET",C284,B285,"mf")</f>
        <v>43234</v>
      </c>
      <c r="D285" s="120">
        <f>_xll.xlShmInterpRateFwd($D$3&amp;T(CalculationTrigger),C285,,5,C286)</f>
        <v>-1.4628505253424734E-3</v>
      </c>
      <c r="E285" s="120">
        <f>_xll.xlShmInterpRateFwd($E$3&amp;T(CalculationTrigger),C285,,5,C286)</f>
        <v>-1.4678515654061128E-3</v>
      </c>
      <c r="F285" s="121">
        <f>_xll.xlShmInterpRateFwd($F$3&amp;T(CalculationTrigger),C285,,5,C286)</f>
        <v>-1.5013939132888885E-3</v>
      </c>
      <c r="G285" s="148">
        <f>_xll.xlShmInterpDisc($G$3&amp;T(CalculationTrigger),C285)</f>
        <v>1.0023951423206463</v>
      </c>
      <c r="H285" s="149">
        <f>_xll.xlShmInterpDisc($H$3&amp;T(CalculationTrigger),C285)</f>
        <v>1.0024006950388524</v>
      </c>
      <c r="I285" s="150">
        <f>_xll.xlShmInterpDisc($I$3&amp;T(CalculationTrigger),C285)</f>
        <v>1.002429405410981</v>
      </c>
      <c r="J285" s="157">
        <f t="shared" si="12"/>
        <v>4.9800340105708554E-6</v>
      </c>
      <c r="K285" s="158">
        <f t="shared" si="13"/>
        <v>0</v>
      </c>
      <c r="L285" s="159">
        <f t="shared" si="14"/>
        <v>-2.5748864036625293E-5</v>
      </c>
    </row>
    <row r="286" spans="2:12" x14ac:dyDescent="0.2">
      <c r="B286" s="112" t="s">
        <v>156</v>
      </c>
      <c r="C286" s="113">
        <f>_xll.qlCalendarAdvance("TARGET",C285,B286,"mf")</f>
        <v>43235</v>
      </c>
      <c r="D286" s="120">
        <f>_xll.xlShmInterpRateFwd($D$3&amp;T(CalculationTrigger),C286,,5,C287)</f>
        <v>-1.4648333862038638E-3</v>
      </c>
      <c r="E286" s="120">
        <f>_xll.xlShmInterpRateFwd($E$3&amp;T(CalculationTrigger),C286,,5,C287)</f>
        <v>-1.4698343397374814E-3</v>
      </c>
      <c r="F286" s="121">
        <f>_xll.xlShmInterpRateFwd($F$3&amp;T(CalculationTrigger),C286,,5,C287)</f>
        <v>-1.5033604747292846E-3</v>
      </c>
      <c r="G286" s="148">
        <f>_xll.xlShmInterpDisc($G$3&amp;T(CalculationTrigger),C286)</f>
        <v>1.0023991597456803</v>
      </c>
      <c r="H286" s="149">
        <f>_xll.xlShmInterpDisc($H$3&amp;T(CalculationTrigger),C286)</f>
        <v>1.0024047262206237</v>
      </c>
      <c r="I286" s="150">
        <f>_xll.xlShmInterpDisc($I$3&amp;T(CalculationTrigger),C286)</f>
        <v>1.0024335288290596</v>
      </c>
      <c r="J286" s="157">
        <f t="shared" si="12"/>
        <v>4.9800856718194834E-6</v>
      </c>
      <c r="K286" s="158">
        <f t="shared" si="13"/>
        <v>0</v>
      </c>
      <c r="L286" s="159">
        <f t="shared" si="14"/>
        <v>-2.5768012980904398E-5</v>
      </c>
    </row>
    <row r="287" spans="2:12" x14ac:dyDescent="0.2">
      <c r="B287" s="112" t="s">
        <v>156</v>
      </c>
      <c r="C287" s="113">
        <f>_xll.qlCalendarAdvance("TARGET",C286,B287,"mf")</f>
        <v>43236</v>
      </c>
      <c r="D287" s="120">
        <f>_xll.xlShmInterpRateFwd($D$3&amp;T(CalculationTrigger),C287,,5,C288)</f>
        <v>-1.466143842252665E-3</v>
      </c>
      <c r="E287" s="120">
        <f>_xll.xlShmInterpRateFwd($E$3&amp;T(CalculationTrigger),C287,,5,C288)</f>
        <v>-1.4711447091936424E-3</v>
      </c>
      <c r="F287" s="121">
        <f>_xll.xlShmInterpRateFwd($F$3&amp;T(CalculationTrigger),C287,,5,C288)</f>
        <v>-1.5046545896797983E-3</v>
      </c>
      <c r="G287" s="148">
        <f>_xll.xlShmInterpDisc($G$3&amp;T(CalculationTrigger),C287)</f>
        <v>1.002403182632388</v>
      </c>
      <c r="H287" s="149">
        <f>_xll.xlShmInterpDisc($H$3&amp;T(CalculationTrigger),C287)</f>
        <v>1.002408762863972</v>
      </c>
      <c r="I287" s="150">
        <f>_xll.xlShmInterpDisc($I$3&amp;T(CalculationTrigger),C287)</f>
        <v>1.0024376576650949</v>
      </c>
      <c r="J287" s="157">
        <f t="shared" si="12"/>
        <v>4.9801368679422259E-6</v>
      </c>
      <c r="K287" s="158">
        <f t="shared" si="13"/>
        <v>0</v>
      </c>
      <c r="L287" s="159">
        <f t="shared" si="14"/>
        <v>-2.5787028320447023E-5</v>
      </c>
    </row>
    <row r="288" spans="2:12" x14ac:dyDescent="0.2">
      <c r="B288" s="112" t="s">
        <v>156</v>
      </c>
      <c r="C288" s="113">
        <f>_xll.qlCalendarAdvance("TARGET",C287,B288,"mf")</f>
        <v>43237</v>
      </c>
      <c r="D288" s="120">
        <f>_xll.xlShmInterpRateFwd($D$3&amp;T(CalculationTrigger),C288,,5,C289)</f>
        <v>-1.4667749319269316E-3</v>
      </c>
      <c r="E288" s="120">
        <f>_xll.xlShmInterpRateFwd($E$3&amp;T(CalculationTrigger),C288,,5,C289)</f>
        <v>-1.471775712131795E-3</v>
      </c>
      <c r="F288" s="121">
        <f>_xll.xlShmInterpRateFwd($F$3&amp;T(CalculationTrigger),C288,,5,C289)</f>
        <v>-1.50526930014578E-3</v>
      </c>
      <c r="G288" s="148">
        <f>_xll.xlShmInterpDisc($G$3&amp;T(CalculationTrigger),C288)</f>
        <v>1.0024072091341882</v>
      </c>
      <c r="H288" s="149">
        <f>_xll.xlShmInterpDisc($H$3&amp;T(CalculationTrigger),C288)</f>
        <v>1.0024128031223054</v>
      </c>
      <c r="I288" s="150">
        <f>_xll.xlShmInterpDisc($I$3&amp;T(CalculationTrigger),C288)</f>
        <v>1.0024417900723286</v>
      </c>
      <c r="J288" s="157">
        <f t="shared" si="12"/>
        <v>4.9801876018553597E-6</v>
      </c>
      <c r="K288" s="158">
        <f t="shared" si="13"/>
        <v>0</v>
      </c>
      <c r="L288" s="159">
        <f t="shared" si="14"/>
        <v>-2.5805910933598258E-5</v>
      </c>
    </row>
    <row r="289" spans="2:12" x14ac:dyDescent="0.2">
      <c r="B289" s="112" t="s">
        <v>156</v>
      </c>
      <c r="C289" s="113">
        <f>_xll.qlCalendarAdvance("TARGET",C288,B289,"mf")</f>
        <v>43238</v>
      </c>
      <c r="D289" s="120">
        <f>_xll.xlShmInterpRateFwd($D$3&amp;T(CalculationTrigger),C289,,5,C290)</f>
        <v>-1.4657318610320899E-3</v>
      </c>
      <c r="E289" s="120">
        <f>_xll.xlShmInterpRateFwd($E$3&amp;T(CalculationTrigger),C289,,5,C290)</f>
        <v>-1.4707324278351855E-3</v>
      </c>
      <c r="F289" s="121">
        <f>_xll.xlShmInterpRateFwd($F$3&amp;T(CalculationTrigger),C289,,5,C290)</f>
        <v>-1.5041930489154542E-3</v>
      </c>
      <c r="G289" s="148">
        <f>_xll.xlShmInterpDisc($G$3&amp;T(CalculationTrigger),C289)</f>
        <v>1.0024112373853511</v>
      </c>
      <c r="H289" s="149">
        <f>_xll.xlShmInterpDisc($H$3&amp;T(CalculationTrigger),C289)</f>
        <v>1.0024168451298838</v>
      </c>
      <c r="I289" s="150">
        <f>_xll.xlShmInterpDisc($I$3&amp;T(CalculationTrigger),C289)</f>
        <v>1.002445924184862</v>
      </c>
      <c r="J289" s="157">
        <f t="shared" si="12"/>
        <v>4.9802378770397346E-6</v>
      </c>
      <c r="K289" s="158">
        <f t="shared" si="13"/>
        <v>0</v>
      </c>
      <c r="L289" s="159">
        <f t="shared" si="14"/>
        <v>-2.5824661698633714E-5</v>
      </c>
    </row>
    <row r="290" spans="2:12" x14ac:dyDescent="0.2">
      <c r="B290" s="112" t="s">
        <v>156</v>
      </c>
      <c r="C290" s="113">
        <f>_xll.qlCalendarAdvance("TARGET",C289,B290,"mf")</f>
        <v>43241</v>
      </c>
      <c r="D290" s="120">
        <f>_xll.xlShmInterpRateFwd($D$3&amp;T(CalculationTrigger),C290,,5,C291)</f>
        <v>-1.4623663897006959E-3</v>
      </c>
      <c r="E290" s="120">
        <f>_xll.xlShmInterpRateFwd($E$3&amp;T(CalculationTrigger),C290,,5,C291)</f>
        <v>-1.4673668234752501E-3</v>
      </c>
      <c r="F290" s="121">
        <f>_xll.xlShmInterpRateFwd($F$3&amp;T(CalculationTrigger),C290,,5,C291)</f>
        <v>-1.5007949314132692E-3</v>
      </c>
      <c r="G290" s="148">
        <f>_xll.xlShmInterpDisc($G$3&amp;T(CalculationTrigger),C290)</f>
        <v>1.0024233136904672</v>
      </c>
      <c r="H290" s="149">
        <f>_xll.xlShmInterpDisc($H$3&amp;T(CalculationTrigger),C290)</f>
        <v>1.0024289627034348</v>
      </c>
      <c r="I290" s="150">
        <f>_xll.xlShmInterpDisc($I$3&amp;T(CalculationTrigger),C290)</f>
        <v>1.0024583178081508</v>
      </c>
      <c r="J290" s="157">
        <f t="shared" si="12"/>
        <v>4.980385982953206E-6</v>
      </c>
      <c r="K290" s="158">
        <f t="shared" si="13"/>
        <v>0</v>
      </c>
      <c r="L290" s="159">
        <f t="shared" si="14"/>
        <v>-2.5880131687366008E-5</v>
      </c>
    </row>
    <row r="291" spans="2:12" x14ac:dyDescent="0.2">
      <c r="B291" s="112" t="s">
        <v>156</v>
      </c>
      <c r="C291" s="113">
        <f>_xll.qlCalendarAdvance("TARGET",C290,B291,"mf")</f>
        <v>43242</v>
      </c>
      <c r="D291" s="120">
        <f>_xll.xlShmInterpRateFwd($D$3&amp;T(CalculationTrigger),C291,,5,C292)</f>
        <v>-1.4594962204806982E-3</v>
      </c>
      <c r="E291" s="120">
        <f>_xll.xlShmInterpRateFwd($E$3&amp;T(CalculationTrigger),C291,,5,C292)</f>
        <v>-1.4644965675340239E-3</v>
      </c>
      <c r="F291" s="121">
        <f>_xll.xlShmInterpRateFwd($F$3&amp;T(CalculationTrigger),C291,,5,C292)</f>
        <v>-1.4979082455390891E-3</v>
      </c>
      <c r="G291" s="148">
        <f>_xll.xlShmInterpDisc($G$3&amp;T(CalculationTrigger),C291)</f>
        <v>1.0024273298987834</v>
      </c>
      <c r="H291" s="149">
        <f>_xll.xlShmInterpDisc($H$3&amp;T(CalculationTrigger),C291)</f>
        <v>1.0024329926675888</v>
      </c>
      <c r="I291" s="150">
        <f>_xll.xlShmInterpDisc($I$3&amp;T(CalculationTrigger),C291)</f>
        <v>1.0024624397000643</v>
      </c>
      <c r="J291" s="157">
        <f t="shared" si="12"/>
        <v>4.98043445599308E-6</v>
      </c>
      <c r="K291" s="158">
        <f t="shared" si="13"/>
        <v>0</v>
      </c>
      <c r="L291" s="159">
        <f t="shared" si="14"/>
        <v>-2.5898363842507679E-5</v>
      </c>
    </row>
    <row r="292" spans="2:12" x14ac:dyDescent="0.2">
      <c r="B292" s="112" t="s">
        <v>156</v>
      </c>
      <c r="C292" s="113">
        <f>_xll.qlCalendarAdvance("TARGET",C291,B292,"mf")</f>
        <v>43243</v>
      </c>
      <c r="D292" s="120">
        <f>_xll.xlShmInterpRateFwd($D$3&amp;T(CalculationTrigger),C292,,5,C293)</f>
        <v>-1.4559049141333782E-3</v>
      </c>
      <c r="E292" s="120">
        <f>_xll.xlShmInterpRateFwd($E$3&amp;T(CalculationTrigger),C292,,5,C293)</f>
        <v>-1.4609051747283685E-3</v>
      </c>
      <c r="F292" s="121">
        <f>_xll.xlShmInterpRateFwd($F$3&amp;T(CalculationTrigger),C292,,5,C293)</f>
        <v>-1.4943004057502503E-3</v>
      </c>
      <c r="G292" s="148">
        <f>_xll.xlShmInterpDisc($G$3&amp;T(CalculationTrigger),C292)</f>
        <v>1.0024313382405627</v>
      </c>
      <c r="H292" s="149">
        <f>_xll.xlShmInterpDisc($H$3&amp;T(CalculationTrigger),C292)</f>
        <v>1.0024370147650334</v>
      </c>
      <c r="I292" s="150">
        <f>_xll.xlShmInterpDisc($I$3&amp;T(CalculationTrigger),C292)</f>
        <v>1.0024665536806578</v>
      </c>
      <c r="J292" s="157">
        <f t="shared" si="12"/>
        <v>4.9804824863361927E-6</v>
      </c>
      <c r="K292" s="158">
        <f t="shared" si="13"/>
        <v>0</v>
      </c>
      <c r="L292" s="159">
        <f t="shared" si="14"/>
        <v>-2.5916468540674284E-5</v>
      </c>
    </row>
    <row r="293" spans="2:12" x14ac:dyDescent="0.2">
      <c r="B293" s="112" t="s">
        <v>156</v>
      </c>
      <c r="C293" s="113">
        <f>_xll.qlCalendarAdvance("TARGET",C292,B293,"mf")</f>
        <v>43244</v>
      </c>
      <c r="D293" s="120">
        <f>_xll.xlShmInterpRateFwd($D$3&amp;T(CalculationTrigger),C293,,5,C294)</f>
        <v>-1.4515855092012456E-3</v>
      </c>
      <c r="E293" s="120">
        <f>_xll.xlShmInterpRateFwd($E$3&amp;T(CalculationTrigger),C293,,5,C294)</f>
        <v>-1.4565856831147083E-3</v>
      </c>
      <c r="F293" s="121">
        <f>_xll.xlShmInterpRateFwd($F$3&amp;T(CalculationTrigger),C293,,5,C294)</f>
        <v>-1.4899644539133985E-3</v>
      </c>
      <c r="G293" s="148">
        <f>_xll.xlShmInterpDisc($G$3&amp;T(CalculationTrigger),C293)</f>
        <v>1.0024353367351733</v>
      </c>
      <c r="H293" s="149">
        <f>_xll.xlShmInterpDisc($H$3&amp;T(CalculationTrigger),C293)</f>
        <v>1.0024410270151258</v>
      </c>
      <c r="I293" s="150">
        <f>_xll.xlShmInterpDisc($I$3&amp;T(CalculationTrigger),C293)</f>
        <v>1.0024706577691802</v>
      </c>
      <c r="J293" s="157">
        <f t="shared" si="12"/>
        <v>4.980530077954356E-6</v>
      </c>
      <c r="K293" s="158">
        <f t="shared" si="13"/>
        <v>0</v>
      </c>
      <c r="L293" s="159">
        <f t="shared" si="14"/>
        <v>-2.5934446660125975E-5</v>
      </c>
    </row>
    <row r="294" spans="2:12" x14ac:dyDescent="0.2">
      <c r="B294" s="112" t="s">
        <v>156</v>
      </c>
      <c r="C294" s="113">
        <f>_xll.qlCalendarAdvance("TARGET",C293,B294,"mf")</f>
        <v>43245</v>
      </c>
      <c r="D294" s="120">
        <f>_xll.xlShmInterpRateFwd($D$3&amp;T(CalculationTrigger),C294,,5,C295)</f>
        <v>-1.440479209413586E-3</v>
      </c>
      <c r="E294" s="120">
        <f>_xll.xlShmInterpRateFwd($E$3&amp;T(CalculationTrigger),C294,,5,C295)</f>
        <v>-1.4454791710811796E-3</v>
      </c>
      <c r="F294" s="121">
        <f>_xll.xlShmInterpRateFwd($F$3&amp;T(CalculationTrigger),C294,,5,C295)</f>
        <v>-1.47882472677788E-3</v>
      </c>
      <c r="G294" s="148">
        <f>_xll.xlShmInterpDisc($G$3&amp;T(CalculationTrigger),C294)</f>
        <v>1.0024393233828326</v>
      </c>
      <c r="H294" s="149">
        <f>_xll.xlShmInterpDisc($H$3&amp;T(CalculationTrigger),C294)</f>
        <v>1.0024450274180712</v>
      </c>
      <c r="I294" s="150">
        <f>_xll.xlShmInterpDisc($I$3&amp;T(CalculationTrigger),C294)</f>
        <v>1.0024747499657374</v>
      </c>
      <c r="J294" s="157">
        <f t="shared" si="12"/>
        <v>4.9805772332264298E-6</v>
      </c>
      <c r="K294" s="158">
        <f t="shared" si="13"/>
        <v>0</v>
      </c>
      <c r="L294" s="159">
        <f t="shared" si="14"/>
        <v>-2.5952299079444087E-5</v>
      </c>
    </row>
    <row r="295" spans="2:12" x14ac:dyDescent="0.2">
      <c r="B295" s="112" t="s">
        <v>156</v>
      </c>
      <c r="C295" s="113">
        <f>_xll.qlCalendarAdvance("TARGET",C294,B295,"mf")</f>
        <v>43248</v>
      </c>
      <c r="D295" s="120">
        <f>_xll.xlShmInterpRateFwd($D$3&amp;T(CalculationTrigger),C295,,5,C296)</f>
        <v>-1.4268876658760934E-3</v>
      </c>
      <c r="E295" s="120">
        <f>_xll.xlShmInterpRateFwd($E$3&amp;T(CalculationTrigger),C295,,5,C296)</f>
        <v>-1.4318874945634232E-3</v>
      </c>
      <c r="F295" s="121">
        <f>_xll.xlShmInterpRateFwd($F$3&amp;T(CalculationTrigger),C295,,5,C296)</f>
        <v>-1.4652003598448651E-3</v>
      </c>
      <c r="G295" s="148">
        <f>_xll.xlShmInterpDisc($G$3&amp;T(CalculationTrigger),C295)</f>
        <v>1.0024511919590009</v>
      </c>
      <c r="H295" s="149">
        <f>_xll.xlShmInterpDisc($H$3&amp;T(CalculationTrigger),C295)</f>
        <v>1.0024569372588059</v>
      </c>
      <c r="I295" s="150">
        <f>_xll.xlShmInterpDisc($I$3&amp;T(CalculationTrigger),C295)</f>
        <v>1.0024869349175261</v>
      </c>
      <c r="J295" s="157">
        <f t="shared" si="12"/>
        <v>4.9807161171507841E-6</v>
      </c>
      <c r="K295" s="158">
        <f t="shared" si="13"/>
        <v>0</v>
      </c>
      <c r="L295" s="159">
        <f t="shared" si="14"/>
        <v>-2.6005110917499837E-5</v>
      </c>
    </row>
    <row r="296" spans="2:12" x14ac:dyDescent="0.2">
      <c r="B296" s="112" t="s">
        <v>156</v>
      </c>
      <c r="C296" s="113">
        <f>_xll.qlCalendarAdvance("TARGET",C295,B296,"mf")</f>
        <v>43249</v>
      </c>
      <c r="D296" s="120">
        <f>_xll.xlShmInterpRateFwd($D$3&amp;T(CalculationTrigger),C296,,5,C297)</f>
        <v>-1.4188233403104665E-3</v>
      </c>
      <c r="E296" s="120">
        <f>_xll.xlShmInterpRateFwd($E$3&amp;T(CalculationTrigger),C296,,5,C297)</f>
        <v>-1.4238230829861599E-3</v>
      </c>
      <c r="F296" s="121">
        <f>_xll.xlShmInterpRateFwd($F$3&amp;T(CalculationTrigger),C296,,5,C297)</f>
        <v>-1.4571194732433685E-3</v>
      </c>
      <c r="G296" s="148">
        <f>_xll.xlShmInterpDisc($G$3&amp;T(CalculationTrigger),C296)</f>
        <v>1.0024551108379962</v>
      </c>
      <c r="H296" s="149">
        <f>_xll.xlShmInterpDisc($H$3&amp;T(CalculationTrigger),C296)</f>
        <v>1.0024608698921851</v>
      </c>
      <c r="I296" s="150">
        <f>_xll.xlShmInterpDisc($I$3&amp;T(CalculationTrigger),C296)</f>
        <v>1.002490959164414</v>
      </c>
      <c r="J296" s="157">
        <f t="shared" si="12"/>
        <v>4.9807615616074459E-6</v>
      </c>
      <c r="K296" s="158">
        <f t="shared" si="13"/>
        <v>0</v>
      </c>
      <c r="L296" s="159">
        <f t="shared" si="14"/>
        <v>-2.6022469317822725E-5</v>
      </c>
    </row>
    <row r="297" spans="2:12" x14ac:dyDescent="0.2">
      <c r="B297" s="112" t="s">
        <v>156</v>
      </c>
      <c r="C297" s="113">
        <f>_xll.qlCalendarAdvance("TARGET",C296,B297,"mf")</f>
        <v>43250</v>
      </c>
      <c r="D297" s="120">
        <f>_xll.xlShmInterpRateFwd($D$3&amp;T(CalculationTrigger),C297,,5,C298)</f>
        <v>-1.4099891455075786E-3</v>
      </c>
      <c r="E297" s="120">
        <f>_xll.xlShmInterpRateFwd($E$3&amp;T(CalculationTrigger),C297,,5,C298)</f>
        <v>-1.4149888021927192E-3</v>
      </c>
      <c r="F297" s="121">
        <f>_xll.xlShmInterpRateFwd($F$3&amp;T(CalculationTrigger),C297,,5,C298)</f>
        <v>-1.4482687254260542E-3</v>
      </c>
      <c r="G297" s="148">
        <f>_xll.xlShmInterpDisc($G$3&amp;T(CalculationTrigger),C297)</f>
        <v>1.0024590075838529</v>
      </c>
      <c r="H297" s="149">
        <f>_xll.xlShmInterpDisc($H$3&amp;T(CalculationTrigger),C297)</f>
        <v>1.0024647803921691</v>
      </c>
      <c r="I297" s="150">
        <f>_xll.xlShmInterpDisc($I$3&amp;T(CalculationTrigger),C297)</f>
        <v>1.002494961232715</v>
      </c>
      <c r="J297" s="157">
        <f t="shared" si="12"/>
        <v>4.9808065866005055E-6</v>
      </c>
      <c r="K297" s="158">
        <f t="shared" si="13"/>
        <v>0</v>
      </c>
      <c r="L297" s="159">
        <f t="shared" si="14"/>
        <v>-2.6039706408932373E-5</v>
      </c>
    </row>
    <row r="298" spans="2:12" x14ac:dyDescent="0.2">
      <c r="B298" s="112" t="s">
        <v>156</v>
      </c>
      <c r="C298" s="113">
        <f>_xll.qlCalendarAdvance("TARGET",C297,B298,"mf")</f>
        <v>43251</v>
      </c>
      <c r="D298" s="120">
        <f>_xll.xlShmInterpRateFwd($D$3&amp;T(CalculationTrigger),C298,,5,C299)</f>
        <v>-1.4003781192903923E-3</v>
      </c>
      <c r="E298" s="120">
        <f>_xll.xlShmInterpRateFwd($E$3&amp;T(CalculationTrigger),C298,,5,C299)</f>
        <v>-1.4053776901683443E-3</v>
      </c>
      <c r="F298" s="121">
        <f>_xll.xlShmInterpRateFwd($F$3&amp;T(CalculationTrigger),C298,,5,C299)</f>
        <v>-1.4386411574589619E-3</v>
      </c>
      <c r="G298" s="148">
        <f>_xll.xlShmInterpDisc($G$3&amp;T(CalculationTrigger),C298)</f>
        <v>1.0024628800818793</v>
      </c>
      <c r="H298" s="149">
        <f>_xll.xlShmInterpDisc($H$3&amp;T(CalculationTrigger),C298)</f>
        <v>1.0024686666440537</v>
      </c>
      <c r="I298" s="150">
        <f>_xll.xlShmInterpDisc($I$3&amp;T(CalculationTrigger),C298)</f>
        <v>1.0024989390076757</v>
      </c>
      <c r="J298" s="157">
        <f t="shared" si="12"/>
        <v>4.9808511952964727E-6</v>
      </c>
      <c r="K298" s="158">
        <f t="shared" si="13"/>
        <v>0</v>
      </c>
      <c r="L298" s="159">
        <f t="shared" si="14"/>
        <v>-2.6056823069389807E-5</v>
      </c>
    </row>
    <row r="299" spans="2:12" x14ac:dyDescent="0.2">
      <c r="B299" s="112" t="s">
        <v>156</v>
      </c>
      <c r="C299" s="113">
        <f>_xll.qlCalendarAdvance("TARGET",C298,B299,"mf")</f>
        <v>43252</v>
      </c>
      <c r="D299" s="120">
        <f>_xll.xlShmInterpRateFwd($D$3&amp;T(CalculationTrigger),C299,,5,C300)</f>
        <v>-1.3785266141519866E-3</v>
      </c>
      <c r="E299" s="120">
        <f>_xll.xlShmInterpRateFwd($E$3&amp;T(CalculationTrigger),C299,,5,C300)</f>
        <v>-1.3835259762120333E-3</v>
      </c>
      <c r="F299" s="121">
        <f>_xll.xlShmInterpRateFwd($F$3&amp;T(CalculationTrigger),C299,,5,C300)</f>
        <v>-1.4167563311690788E-3</v>
      </c>
      <c r="G299" s="148">
        <f>_xll.xlShmInterpDisc($G$3&amp;T(CalculationTrigger),C299)</f>
        <v>1.0024667261982319</v>
      </c>
      <c r="H299" s="149">
        <f>_xll.xlShmInterpDisc($H$3&amp;T(CalculationTrigger),C299)</f>
        <v>1.0024725265139818</v>
      </c>
      <c r="I299" s="150">
        <f>_xll.xlShmInterpDisc($I$3&amp;T(CalculationTrigger),C299)</f>
        <v>1.0025028903553976</v>
      </c>
      <c r="J299" s="157">
        <f t="shared" si="12"/>
        <v>4.9808953908319859E-6</v>
      </c>
      <c r="K299" s="158">
        <f t="shared" si="13"/>
        <v>0</v>
      </c>
      <c r="L299" s="159">
        <f t="shared" si="14"/>
        <v>-2.607382017730451E-5</v>
      </c>
    </row>
    <row r="300" spans="2:12" x14ac:dyDescent="0.2">
      <c r="B300" s="112" t="s">
        <v>156</v>
      </c>
      <c r="C300" s="113">
        <f>_xll.qlCalendarAdvance("TARGET",C299,B300,"mf")</f>
        <v>43255</v>
      </c>
      <c r="D300" s="120">
        <f>_xll.xlShmInterpRateFwd($D$3&amp;T(CalculationTrigger),C300,,5,C301)</f>
        <v>-1.3540264660606618E-3</v>
      </c>
      <c r="E300" s="120">
        <f>_xll.xlShmInterpRateFwd($E$3&amp;T(CalculationTrigger),C300,,5,C301)</f>
        <v>-1.3590256956283399E-3</v>
      </c>
      <c r="F300" s="121">
        <f>_xll.xlShmInterpRateFwd($F$3&amp;T(CalculationTrigger),C300,,5,C301)</f>
        <v>-1.392223520490536E-3</v>
      </c>
      <c r="G300" s="148">
        <f>_xll.xlShmInterpDisc($G$3&amp;T(CalculationTrigger),C300)</f>
        <v>1.0024780846315451</v>
      </c>
      <c r="H300" s="149">
        <f>_xll.xlShmInterpDisc($H$3&amp;T(CalculationTrigger),C300)</f>
        <v>1.0024839262061953</v>
      </c>
      <c r="I300" s="150">
        <f>_xll.xlShmInterpDisc($I$3&amp;T(CalculationTrigger),C300)</f>
        <v>1.0025145642090081</v>
      </c>
      <c r="J300" s="157">
        <f t="shared" si="12"/>
        <v>4.9810255318689031E-6</v>
      </c>
      <c r="K300" s="158">
        <f t="shared" si="13"/>
        <v>0</v>
      </c>
      <c r="L300" s="159">
        <f t="shared" si="14"/>
        <v>-2.6124102968006696E-5</v>
      </c>
    </row>
    <row r="301" spans="2:12" x14ac:dyDescent="0.2">
      <c r="B301" s="112" t="s">
        <v>156</v>
      </c>
      <c r="C301" s="113">
        <f>_xll.qlCalendarAdvance("TARGET",C300,B301,"mf")</f>
        <v>43256</v>
      </c>
      <c r="D301" s="120">
        <f>_xll.xlShmInterpRateFwd($D$3&amp;T(CalculationTrigger),C301,,5,C302)</f>
        <v>-1.3438310446736734E-3</v>
      </c>
      <c r="E301" s="120">
        <f>_xll.xlShmInterpRateFwd($E$3&amp;T(CalculationTrigger),C301,,5,C302)</f>
        <v>-1.3488301892605791E-3</v>
      </c>
      <c r="F301" s="121">
        <f>_xll.xlShmInterpRateFwd($F$3&amp;T(CalculationTrigger),C301,,5,C302)</f>
        <v>-1.3820116663108061E-3</v>
      </c>
      <c r="G301" s="148">
        <f>_xll.xlShmInterpDisc($G$3&amp;T(CalculationTrigger),C301)</f>
        <v>1.0024818034997469</v>
      </c>
      <c r="H301" s="149">
        <f>_xll.xlShmInterpDisc($H$3&amp;T(CalculationTrigger),C301)</f>
        <v>1.00248765882671</v>
      </c>
      <c r="I301" s="150">
        <f>_xll.xlShmInterpDisc($I$3&amp;T(CalculationTrigger),C301)</f>
        <v>1.0025183881259387</v>
      </c>
      <c r="J301" s="157">
        <f t="shared" si="12"/>
        <v>4.9810681079996582E-6</v>
      </c>
      <c r="K301" s="158">
        <f t="shared" si="13"/>
        <v>0</v>
      </c>
      <c r="L301" s="159">
        <f t="shared" si="14"/>
        <v>-2.6140630648016411E-5</v>
      </c>
    </row>
    <row r="302" spans="2:12" x14ac:dyDescent="0.2">
      <c r="B302" s="112" t="s">
        <v>156</v>
      </c>
      <c r="C302" s="113">
        <f>_xll.qlCalendarAdvance("TARGET",C301,B302,"mf")</f>
        <v>43257</v>
      </c>
      <c r="D302" s="120">
        <f>_xll.xlShmInterpRateFwd($D$3&amp;T(CalculationTrigger),C302,,5,C303)</f>
        <v>-1.3367813671641322E-3</v>
      </c>
      <c r="E302" s="120">
        <f>_xll.xlShmInterpRateFwd($E$3&amp;T(CalculationTrigger),C302,,5,C303)</f>
        <v>-1.3417804270082696E-3</v>
      </c>
      <c r="F302" s="121">
        <f>_xll.xlShmInterpRateFwd($F$3&amp;T(CalculationTrigger),C302,,5,C303)</f>
        <v>-1.3749455880912999E-3</v>
      </c>
      <c r="G302" s="148">
        <f>_xll.xlShmInterpDisc($G$3&amp;T(CalculationTrigger),C302)</f>
        <v>1.0024854943795529</v>
      </c>
      <c r="H302" s="149">
        <f>_xll.xlShmInterpDisc($H$3&amp;T(CalculationTrigger),C302)</f>
        <v>1.0024913634585333</v>
      </c>
      <c r="I302" s="150">
        <f>_xll.xlShmInterpDisc($I$3&amp;T(CalculationTrigger),C302)</f>
        <v>1.0025221840091005</v>
      </c>
      <c r="J302" s="157">
        <f t="shared" si="12"/>
        <v>4.9811102873392572E-6</v>
      </c>
      <c r="K302" s="158">
        <f t="shared" si="13"/>
        <v>0</v>
      </c>
      <c r="L302" s="159">
        <f t="shared" si="14"/>
        <v>-2.6157043166761863E-5</v>
      </c>
    </row>
    <row r="303" spans="2:12" x14ac:dyDescent="0.2">
      <c r="B303" s="112" t="s">
        <v>156</v>
      </c>
      <c r="C303" s="113">
        <f>_xll.qlCalendarAdvance("TARGET",C302,B303,"mf")</f>
        <v>43258</v>
      </c>
      <c r="D303" s="120">
        <f>_xll.xlShmInterpRateFwd($D$3&amp;T(CalculationTrigger),C303,,5,C304)</f>
        <v>-1.3297518922088074E-3</v>
      </c>
      <c r="E303" s="120">
        <f>_xll.xlShmInterpRateFwd($E$3&amp;T(CalculationTrigger),C303,,5,C304)</f>
        <v>-1.3347508674717077E-3</v>
      </c>
      <c r="F303" s="121">
        <f>_xll.xlShmInterpRateFwd($F$3&amp;T(CalculationTrigger),C303,,5,C304)</f>
        <v>-1.367899748404797E-3</v>
      </c>
      <c r="G303" s="148">
        <f>_xll.xlShmInterpDisc($G$3&amp;T(CalculationTrigger),C303)</f>
        <v>1.0024891659106152</v>
      </c>
      <c r="H303" s="149">
        <f>_xll.xlShmInterpDisc($H$3&amp;T(CalculationTrigger),C303)</f>
        <v>1.0024950487413677</v>
      </c>
      <c r="I303" s="150">
        <f>_xll.xlShmInterpDisc($I$3&amp;T(CalculationTrigger),C303)</f>
        <v>1.0025259604985426</v>
      </c>
      <c r="J303" s="157">
        <f t="shared" si="12"/>
        <v>4.9811520732214474E-6</v>
      </c>
      <c r="K303" s="158">
        <f t="shared" si="13"/>
        <v>0</v>
      </c>
      <c r="L303" s="159">
        <f t="shared" si="14"/>
        <v>-2.6173341402528255E-5</v>
      </c>
    </row>
    <row r="304" spans="2:12" x14ac:dyDescent="0.2">
      <c r="B304" s="112" t="s">
        <v>156</v>
      </c>
      <c r="C304" s="113">
        <f>_xll.qlCalendarAdvance("TARGET",C303,B304,"mf")</f>
        <v>43259</v>
      </c>
      <c r="D304" s="120">
        <f>_xll.xlShmInterpRateFwd($D$3&amp;T(CalculationTrigger),C304,,5,C305)</f>
        <v>-1.3157575990550697E-3</v>
      </c>
      <c r="E304" s="120">
        <f>_xll.xlShmInterpRateFwd($E$3&amp;T(CalculationTrigger),C304,,5,C305)</f>
        <v>-1.3207563700831019E-3</v>
      </c>
      <c r="F304" s="121">
        <f>_xll.xlShmInterpRateFwd($F$3&amp;T(CalculationTrigger),C304,,5,C305)</f>
        <v>-1.3538725841125106E-3</v>
      </c>
      <c r="G304" s="148">
        <f>_xll.xlShmInterpDisc($G$3&amp;T(CalculationTrigger),C304)</f>
        <v>1.0024928181482093</v>
      </c>
      <c r="H304" s="149">
        <f>_xll.xlShmInterpDisc($H$3&amp;T(CalculationTrigger),C304)</f>
        <v>1.0024987147304887</v>
      </c>
      <c r="I304" s="150">
        <f>_xll.xlShmInterpDisc($I$3&amp;T(CalculationTrigger),C304)</f>
        <v>1.0025297176496344</v>
      </c>
      <c r="J304" s="157">
        <f t="shared" si="12"/>
        <v>4.9811934686669676E-6</v>
      </c>
      <c r="K304" s="158">
        <f t="shared" si="13"/>
        <v>0</v>
      </c>
      <c r="L304" s="159">
        <f t="shared" si="14"/>
        <v>-2.6189526233535171E-5</v>
      </c>
    </row>
    <row r="305" spans="2:12" x14ac:dyDescent="0.2">
      <c r="B305" s="112" t="s">
        <v>156</v>
      </c>
      <c r="C305" s="113">
        <f>_xll.qlCalendarAdvance("TARGET",C304,B305,"mf")</f>
        <v>43262</v>
      </c>
      <c r="D305" s="120">
        <f>_xll.xlShmInterpRateFwd($D$3&amp;T(CalculationTrigger),C305,,5,C306)</f>
        <v>-1.3018442495451392E-3</v>
      </c>
      <c r="E305" s="120">
        <f>_xll.xlShmInterpRateFwd($E$3&amp;T(CalculationTrigger),C305,,5,C306)</f>
        <v>-1.3068428893138677E-3</v>
      </c>
      <c r="F305" s="121">
        <f>_xll.xlShmInterpRateFwd($F$3&amp;T(CalculationTrigger),C305,,5,C306)</f>
        <v>-1.339927075977873E-3</v>
      </c>
      <c r="G305" s="148">
        <f>_xll.xlShmInterpDisc($G$3&amp;T(CalculationTrigger),C305)</f>
        <v>1.0025036596699213</v>
      </c>
      <c r="H305" s="149">
        <f>_xll.xlShmInterpDisc($H$3&amp;T(CalculationTrigger),C305)</f>
        <v>1.0025095975053131</v>
      </c>
      <c r="I305" s="150">
        <f>_xll.xlShmInterpDisc($I$3&amp;T(CalculationTrigger),C305)</f>
        <v>1.0025408736436339</v>
      </c>
      <c r="J305" s="157">
        <f t="shared" si="12"/>
        <v>4.9813153469352561E-6</v>
      </c>
      <c r="K305" s="158">
        <f t="shared" si="13"/>
        <v>0</v>
      </c>
      <c r="L305" s="159">
        <f t="shared" si="14"/>
        <v>-2.6237409080160564E-5</v>
      </c>
    </row>
    <row r="306" spans="2:12" x14ac:dyDescent="0.2">
      <c r="B306" s="112" t="s">
        <v>156</v>
      </c>
      <c r="C306" s="113">
        <f>_xll.qlCalendarAdvance("TARGET",C305,B306,"mf")</f>
        <v>43263</v>
      </c>
      <c r="D306" s="120">
        <f>_xll.xlShmInterpRateFwd($D$3&amp;T(CalculationTrigger),C306,,5,C307)</f>
        <v>-1.2949219607285422E-3</v>
      </c>
      <c r="E306" s="120">
        <f>_xll.xlShmInterpRateFwd($E$3&amp;T(CalculationTrigger),C306,,5,C307)</f>
        <v>-1.2999205173718882E-3</v>
      </c>
      <c r="F306" s="121">
        <f>_xll.xlShmInterpRateFwd($F$3&amp;T(CalculationTrigger),C306,,5,C307)</f>
        <v>-1.3329886547594546E-3</v>
      </c>
      <c r="G306" s="148">
        <f>_xll.xlShmInterpDisc($G$3&amp;T(CalculationTrigger),C306)</f>
        <v>1.002507235309043</v>
      </c>
      <c r="H306" s="149">
        <f>_xll.xlShmInterpDisc($H$3&amp;T(CalculationTrigger),C306)</f>
        <v>1.0025131868949837</v>
      </c>
      <c r="I306" s="150">
        <f>_xll.xlShmInterpDisc($I$3&amp;T(CalculationTrigger),C306)</f>
        <v>1.0025445540178608</v>
      </c>
      <c r="J306" s="157">
        <f t="shared" si="12"/>
        <v>4.9813552143748847E-6</v>
      </c>
      <c r="K306" s="158">
        <f t="shared" si="13"/>
        <v>0</v>
      </c>
      <c r="L306" s="159">
        <f t="shared" si="14"/>
        <v>-2.625314907452814E-5</v>
      </c>
    </row>
    <row r="307" spans="2:12" x14ac:dyDescent="0.2">
      <c r="B307" s="112" t="s">
        <v>156</v>
      </c>
      <c r="C307" s="113">
        <f>_xll.qlCalendarAdvance("TARGET",C306,B307,"mf")</f>
        <v>43264</v>
      </c>
      <c r="D307" s="120">
        <f>_xll.xlShmInterpRateFwd($D$3&amp;T(CalculationTrigger),C307,,5,C308)</f>
        <v>-1.2880223437811893E-3</v>
      </c>
      <c r="E307" s="120">
        <f>_xll.xlShmInterpRateFwd($E$3&amp;T(CalculationTrigger),C307,,5,C308)</f>
        <v>-1.2930208175416628E-3</v>
      </c>
      <c r="F307" s="121">
        <f>_xll.xlShmInterpRateFwd($F$3&amp;T(CalculationTrigger),C307,,5,C308)</f>
        <v>-1.3260729624604958E-3</v>
      </c>
      <c r="G307" s="148">
        <f>_xll.xlShmInterpDisc($G$3&amp;T(CalculationTrigger),C307)</f>
        <v>1.0025107919480576</v>
      </c>
      <c r="H307" s="149">
        <f>_xll.xlShmInterpDisc($H$3&amp;T(CalculationTrigger),C307)</f>
        <v>1.0025167572843037</v>
      </c>
      <c r="I307" s="150">
        <f>_xll.xlShmInterpDisc($I$3&amp;T(CalculationTrigger),C307)</f>
        <v>1.0025482153477154</v>
      </c>
      <c r="J307" s="157">
        <f t="shared" si="12"/>
        <v>4.981394708001452E-6</v>
      </c>
      <c r="K307" s="158">
        <f t="shared" si="13"/>
        <v>0</v>
      </c>
      <c r="L307" s="159">
        <f t="shared" si="14"/>
        <v>-2.6268780055198922E-5</v>
      </c>
    </row>
    <row r="308" spans="2:12" x14ac:dyDescent="0.2">
      <c r="B308" s="112" t="s">
        <v>156</v>
      </c>
      <c r="C308" s="113">
        <f>_xll.qlCalendarAdvance("TARGET",C307,B308,"mf")</f>
        <v>43265</v>
      </c>
      <c r="D308" s="120">
        <f>_xll.xlShmInterpRateFwd($D$3&amp;T(CalculationTrigger),C308,,5,C309)</f>
        <v>-1.2811458100126399E-3</v>
      </c>
      <c r="E308" s="120">
        <f>_xll.xlShmInterpRateFwd($E$3&amp;T(CalculationTrigger),C308,,5,C309)</f>
        <v>-1.2861442012137853E-3</v>
      </c>
      <c r="F308" s="121">
        <f>_xll.xlShmInterpRateFwd($F$3&amp;T(CalculationTrigger),C308,,5,C309)</f>
        <v>-1.3191804140375379E-3</v>
      </c>
      <c r="G308" s="148">
        <f>_xll.xlShmInterpDisc($G$3&amp;T(CalculationTrigger),C308)</f>
        <v>1.0025143296490344</v>
      </c>
      <c r="H308" s="149">
        <f>_xll.xlShmInterpDisc($H$3&amp;T(CalculationTrigger),C308)</f>
        <v>1.0025203087353425</v>
      </c>
      <c r="I308" s="150">
        <f>_xll.xlShmInterpDisc($I$3&amp;T(CalculationTrigger),C308)</f>
        <v>1.0025518576954193</v>
      </c>
      <c r="J308" s="157">
        <f t="shared" si="12"/>
        <v>4.9814338308448251E-6</v>
      </c>
      <c r="K308" s="158">
        <f t="shared" si="13"/>
        <v>0</v>
      </c>
      <c r="L308" s="159">
        <f t="shared" si="14"/>
        <v>-2.6284302900749914E-5</v>
      </c>
    </row>
    <row r="309" spans="2:12" x14ac:dyDescent="0.2">
      <c r="B309" s="112" t="s">
        <v>156</v>
      </c>
      <c r="C309" s="113">
        <f>_xll.qlCalendarAdvance("TARGET",C308,B309,"mf")</f>
        <v>43266</v>
      </c>
      <c r="D309" s="120">
        <f>_xll.xlShmInterpRateFwd($D$3&amp;T(CalculationTrigger),C309,,5,C310)</f>
        <v>-1.2674673432721349E-3</v>
      </c>
      <c r="E309" s="120">
        <f>_xll.xlShmInterpRateFwd($E$3&amp;T(CalculationTrigger),C309,,5,C310)</f>
        <v>-1.272465535638772E-3</v>
      </c>
      <c r="F309" s="121">
        <f>_xll.xlShmInterpRateFwd($F$3&amp;T(CalculationTrigger),C309,,5,C310)</f>
        <v>-1.3054698693837968E-3</v>
      </c>
      <c r="G309" s="148">
        <f>_xll.xlShmInterpDisc($G$3&amp;T(CalculationTrigger),C309)</f>
        <v>1.0025178484751742</v>
      </c>
      <c r="H309" s="149">
        <f>_xll.xlShmInterpDisc($H$3&amp;T(CalculationTrigger),C309)</f>
        <v>1.0025238413113016</v>
      </c>
      <c r="I309" s="150">
        <f>_xll.xlShmInterpDisc($I$3&amp;T(CalculationTrigger),C309)</f>
        <v>1.0025554811243362</v>
      </c>
      <c r="J309" s="157">
        <f t="shared" si="12"/>
        <v>4.9814725863697993E-6</v>
      </c>
      <c r="K309" s="158">
        <f t="shared" si="13"/>
        <v>0</v>
      </c>
      <c r="L309" s="159">
        <f t="shared" si="14"/>
        <v>-2.6299718489320814E-5</v>
      </c>
    </row>
    <row r="310" spans="2:12" x14ac:dyDescent="0.2">
      <c r="B310" s="112" t="s">
        <v>156</v>
      </c>
      <c r="C310" s="113">
        <f>_xll.qlCalendarAdvance("TARGET",C309,B310,"mf")</f>
        <v>43269</v>
      </c>
      <c r="D310" s="120">
        <f>_xll.xlShmInterpRateFwd($D$3&amp;T(CalculationTrigger),C310,,5,C311)</f>
        <v>-1.253878738592716E-3</v>
      </c>
      <c r="E310" s="120">
        <f>_xll.xlShmInterpRateFwd($E$3&amp;T(CalculationTrigger),C310,,5,C311)</f>
        <v>-1.2588768028728135E-3</v>
      </c>
      <c r="F310" s="121">
        <f>_xll.xlShmInterpRateFwd($F$3&amp;T(CalculationTrigger),C310,,5,C311)</f>
        <v>-1.2918499597783094E-3</v>
      </c>
      <c r="G310" s="148">
        <f>_xll.xlShmInterpDisc($G$3&amp;T(CalculationTrigger),C310)</f>
        <v>1.0025282923535681</v>
      </c>
      <c r="H310" s="149">
        <f>_xll.xlShmInterpDisc($H$3&amp;T(CalculationTrigger),C310)</f>
        <v>1.0025343264377018</v>
      </c>
      <c r="I310" s="150">
        <f>_xll.xlShmInterpDisc($I$3&amp;T(CalculationTrigger),C310)</f>
        <v>1.0025662385491292</v>
      </c>
      <c r="J310" s="157">
        <f t="shared" si="12"/>
        <v>4.9815866814649662E-6</v>
      </c>
      <c r="K310" s="158">
        <f t="shared" si="13"/>
        <v>0</v>
      </c>
      <c r="L310" s="159">
        <f t="shared" si="14"/>
        <v>-2.6345330495445443E-5</v>
      </c>
    </row>
    <row r="311" spans="2:12" x14ac:dyDescent="0.2">
      <c r="B311" s="112" t="s">
        <v>156</v>
      </c>
      <c r="C311" s="113">
        <f>_xll.qlCalendarAdvance("TARGET",C310,B311,"mf")</f>
        <v>43270</v>
      </c>
      <c r="D311" s="120">
        <f>_xll.xlShmInterpRateFwd($D$3&amp;T(CalculationTrigger),C311,,5,C312)</f>
        <v>-1.2471237940915223E-3</v>
      </c>
      <c r="E311" s="120">
        <f>_xll.xlShmInterpRateFwd($E$3&amp;T(CalculationTrigger),C311,,5,C312)</f>
        <v>-1.2521217776729826E-3</v>
      </c>
      <c r="F311" s="121">
        <f>_xll.xlShmInterpRateFwd($F$3&amp;T(CalculationTrigger),C311,,5,C312)</f>
        <v>-1.285079356382092E-3</v>
      </c>
      <c r="G311" s="148">
        <f>_xll.xlShmInterpDisc($G$3&amp;T(CalculationTrigger),C311)</f>
        <v>1.0025317363350172</v>
      </c>
      <c r="H311" s="149">
        <f>_xll.xlShmInterpDisc($H$3&amp;T(CalculationTrigger),C311)</f>
        <v>1.0025377841680045</v>
      </c>
      <c r="I311" s="150">
        <f>_xll.xlShmInterpDisc($I$3&amp;T(CalculationTrigger),C311)</f>
        <v>1.0025697869593728</v>
      </c>
      <c r="J311" s="157">
        <f t="shared" si="12"/>
        <v>4.9816240000919197E-6</v>
      </c>
      <c r="K311" s="158">
        <f t="shared" si="13"/>
        <v>0</v>
      </c>
      <c r="L311" s="159">
        <f t="shared" si="14"/>
        <v>-2.6360325838437701E-5</v>
      </c>
    </row>
    <row r="312" spans="2:12" x14ac:dyDescent="0.2">
      <c r="B312" s="112" t="s">
        <v>156</v>
      </c>
      <c r="C312" s="113">
        <f>_xll.qlCalendarAdvance("TARGET",C311,B312,"mf")</f>
        <v>43271</v>
      </c>
      <c r="D312" s="120">
        <f>_xll.xlShmInterpRateFwd($D$3&amp;T(CalculationTrigger),C312,,5,C313)</f>
        <v>-1.2403944020864116E-3</v>
      </c>
      <c r="E312" s="120">
        <f>_xll.xlShmInterpRateFwd($E$3&amp;T(CalculationTrigger),C312,,5,C313)</f>
        <v>-1.245392305211666E-3</v>
      </c>
      <c r="F312" s="121">
        <f>_xll.xlShmInterpRateFwd($F$3&amp;T(CalculationTrigger),C312,,5,C313)</f>
        <v>-1.278334387088518E-3</v>
      </c>
      <c r="G312" s="148">
        <f>_xll.xlShmInterpDisc($G$3&amp;T(CalculationTrigger),C312)</f>
        <v>1.002535161774619</v>
      </c>
      <c r="H312" s="149">
        <f>_xll.xlShmInterpDisc($H$3&amp;T(CalculationTrigger),C312)</f>
        <v>1.0025412233562203</v>
      </c>
      <c r="I312" s="150">
        <f>_xll.xlShmInterpDisc($I$3&amp;T(CalculationTrigger),C312)</f>
        <v>1.0025733167847775</v>
      </c>
      <c r="J312" s="157">
        <f t="shared" si="12"/>
        <v>4.9816609678080598E-6</v>
      </c>
      <c r="K312" s="158">
        <f t="shared" si="13"/>
        <v>0</v>
      </c>
      <c r="L312" s="159">
        <f t="shared" si="14"/>
        <v>-2.6375218315669569E-5</v>
      </c>
    </row>
    <row r="313" spans="2:12" x14ac:dyDescent="0.2">
      <c r="B313" s="112" t="s">
        <v>156</v>
      </c>
      <c r="C313" s="113">
        <f>_xll.qlCalendarAdvance("TARGET",C312,B313,"mf")</f>
        <v>43272</v>
      </c>
      <c r="D313" s="120">
        <f>_xll.xlShmInterpRateFwd($D$3&amp;T(CalculationTrigger),C313,,5,C314)</f>
        <v>-1.2336909738062593E-3</v>
      </c>
      <c r="E313" s="120">
        <f>_xll.xlShmInterpRateFwd($E$3&amp;T(CalculationTrigger),C313,,5,C314)</f>
        <v>-1.2386887970419109E-3</v>
      </c>
      <c r="F313" s="121">
        <f>_xll.xlShmInterpRateFwd($F$3&amp;T(CalculationTrigger),C313,,5,C314)</f>
        <v>-1.2716154670165873E-3</v>
      </c>
      <c r="G313" s="148">
        <f>_xll.xlShmInterpDisc($G$3&amp;T(CalculationTrigger),C313)</f>
        <v>1.0025385687423685</v>
      </c>
      <c r="H313" s="149">
        <f>_xll.xlShmInterpDisc($H$3&amp;T(CalculationTrigger),C313)</f>
        <v>1.0025446440723447</v>
      </c>
      <c r="I313" s="150">
        <f>_xll.xlShmInterpDisc($I$3&amp;T(CalculationTrigger),C313)</f>
        <v>1.0025768280955585</v>
      </c>
      <c r="J313" s="157">
        <f t="shared" si="12"/>
        <v>4.9816975875320103E-6</v>
      </c>
      <c r="K313" s="158">
        <f t="shared" si="13"/>
        <v>0</v>
      </c>
      <c r="L313" s="159">
        <f t="shared" si="14"/>
        <v>-2.6390008805450407E-5</v>
      </c>
    </row>
    <row r="314" spans="2:12" x14ac:dyDescent="0.2">
      <c r="B314" s="112" t="s">
        <v>156</v>
      </c>
      <c r="C314" s="113">
        <f>_xll.qlCalendarAdvance("TARGET",C313,B314,"mf")</f>
        <v>43273</v>
      </c>
      <c r="D314" s="120">
        <f>_xll.xlShmInterpRateFwd($D$3&amp;T(CalculationTrigger),C314,,5,C315)</f>
        <v>-1.2203686413806898E-3</v>
      </c>
      <c r="E314" s="120">
        <f>_xll.xlShmInterpRateFwd($E$3&amp;T(CalculationTrigger),C314,,5,C315)</f>
        <v>-1.2253662725467916E-3</v>
      </c>
      <c r="F314" s="121">
        <f>_xll.xlShmInterpRateFwd($F$3&amp;T(CalculationTrigger),C314,,5,C315)</f>
        <v>-1.2582621951370365E-3</v>
      </c>
      <c r="G314" s="148">
        <f>_xll.xlShmInterpDisc($G$3&amp;T(CalculationTrigger),C314)</f>
        <v>1.0025419573093921</v>
      </c>
      <c r="H314" s="149">
        <f>_xll.xlShmInterpDisc($H$3&amp;T(CalculationTrigger),C314)</f>
        <v>1.0025480463875052</v>
      </c>
      <c r="I314" s="150">
        <f>_xll.xlShmInterpDisc($I$3&amp;T(CalculationTrigger),C314)</f>
        <v>1.0025803209630737</v>
      </c>
      <c r="J314" s="157">
        <f t="shared" si="12"/>
        <v>4.9817338629757357E-6</v>
      </c>
      <c r="K314" s="158">
        <f t="shared" si="13"/>
        <v>0</v>
      </c>
      <c r="L314" s="159">
        <f t="shared" si="14"/>
        <v>-2.6404698186025772E-5</v>
      </c>
    </row>
    <row r="315" spans="2:12" x14ac:dyDescent="0.2">
      <c r="B315" s="112" t="s">
        <v>156</v>
      </c>
      <c r="C315" s="113">
        <f>_xll.qlCalendarAdvance("TARGET",C314,B315,"mf")</f>
        <v>43276</v>
      </c>
      <c r="D315" s="120">
        <f>_xll.xlShmInterpRateFwd($D$3&amp;T(CalculationTrigger),C315,,5,C316)</f>
        <v>-1.2071451310242663E-3</v>
      </c>
      <c r="E315" s="120">
        <f>_xll.xlShmInterpRateFwd($E$3&amp;T(CalculationTrigger),C315,,5,C316)</f>
        <v>-1.2121426385843083E-3</v>
      </c>
      <c r="F315" s="121">
        <f>_xll.xlShmInterpRateFwd($F$3&amp;T(CalculationTrigger),C315,,5,C316)</f>
        <v>-1.2450085794629868E-3</v>
      </c>
      <c r="G315" s="148">
        <f>_xll.xlShmInterpDisc($G$3&amp;T(CalculationTrigger),C315)</f>
        <v>1.0025520133343655</v>
      </c>
      <c r="H315" s="149">
        <f>_xll.xlShmInterpDisc($H$3&amp;T(CalculationTrigger),C315)</f>
        <v>1.0025581436554682</v>
      </c>
      <c r="I315" s="150">
        <f>_xll.xlShmInterpDisc($I$3&amp;T(CalculationTrigger),C315)</f>
        <v>1.0025906896367336</v>
      </c>
      <c r="J315" s="157">
        <f t="shared" si="12"/>
        <v>4.9818406545494658E-6</v>
      </c>
      <c r="K315" s="158">
        <f t="shared" si="13"/>
        <v>0</v>
      </c>
      <c r="L315" s="159">
        <f t="shared" si="14"/>
        <v>-2.6448168454937016E-5</v>
      </c>
    </row>
    <row r="316" spans="2:12" x14ac:dyDescent="0.2">
      <c r="B316" s="112" t="s">
        <v>156</v>
      </c>
      <c r="C316" s="113">
        <f>_xll.qlCalendarAdvance("TARGET",C315,B316,"mf")</f>
        <v>43277</v>
      </c>
      <c r="D316" s="120">
        <f>_xll.xlShmInterpRateFwd($D$3&amp;T(CalculationTrigger),C316,,5,C317)</f>
        <v>-1.2005776951527684E-3</v>
      </c>
      <c r="E316" s="120">
        <f>_xll.xlShmInterpRateFwd($E$3&amp;T(CalculationTrigger),C316,,5,C317)</f>
        <v>-1.2055751250076899E-3</v>
      </c>
      <c r="F316" s="121">
        <f>_xll.xlShmInterpRateFwd($F$3&amp;T(CalculationTrigger),C316,,5,C317)</f>
        <v>-1.2384261309082278E-3</v>
      </c>
      <c r="G316" s="148">
        <f>_xll.xlShmInterpDisc($G$3&amp;T(CalculationTrigger),C316)</f>
        <v>1.0025553290324039</v>
      </c>
      <c r="H316" s="149">
        <f>_xll.xlShmInterpDisc($H$3&amp;T(CalculationTrigger),C316)</f>
        <v>1.0025614731006993</v>
      </c>
      <c r="I316" s="150">
        <f>_xll.xlShmInterpDisc($I$3&amp;T(CalculationTrigger),C316)</f>
        <v>1.0025941094676047</v>
      </c>
      <c r="J316" s="157">
        <f t="shared" si="12"/>
        <v>4.9818755843804712E-6</v>
      </c>
      <c r="K316" s="158">
        <f t="shared" si="13"/>
        <v>0</v>
      </c>
      <c r="L316" s="159">
        <f t="shared" si="14"/>
        <v>-2.6462462180975774E-5</v>
      </c>
    </row>
    <row r="317" spans="2:12" x14ac:dyDescent="0.2">
      <c r="B317" s="112" t="s">
        <v>156</v>
      </c>
      <c r="C317" s="113">
        <f>_xll.qlCalendarAdvance("TARGET",C316,B317,"mf")</f>
        <v>43278</v>
      </c>
      <c r="D317" s="120">
        <f>_xll.xlShmInterpRateFwd($D$3&amp;T(CalculationTrigger),C317,,5,C318)</f>
        <v>-1.1940386924876899E-3</v>
      </c>
      <c r="E317" s="120">
        <f>_xll.xlShmInterpRateFwd($E$3&amp;T(CalculationTrigger),C317,,5,C318)</f>
        <v>-1.1990360450419351E-3</v>
      </c>
      <c r="F317" s="121">
        <f>_xll.xlShmInterpRateFwd($F$3&amp;T(CalculationTrigger),C317,,5,C318)</f>
        <v>-1.2318722219659599E-3</v>
      </c>
      <c r="G317" s="148">
        <f>_xll.xlShmInterpDisc($G$3&amp;T(CalculationTrigger),C317)</f>
        <v>1.0025586267023361</v>
      </c>
      <c r="H317" s="149">
        <f>_xll.xlShmInterpDisc($H$3&amp;T(CalculationTrigger),C317)</f>
        <v>1.0025647845175909</v>
      </c>
      <c r="I317" s="150">
        <f>_xll.xlShmInterpDisc($I$3&amp;T(CalculationTrigger),C317)</f>
        <v>1.0025975112291299</v>
      </c>
      <c r="J317" s="157">
        <f t="shared" si="12"/>
        <v>4.9819101861299916E-6</v>
      </c>
      <c r="K317" s="158">
        <f t="shared" si="13"/>
        <v>0</v>
      </c>
      <c r="L317" s="159">
        <f t="shared" si="14"/>
        <v>-2.6476659189180206E-5</v>
      </c>
    </row>
    <row r="318" spans="2:12" x14ac:dyDescent="0.2">
      <c r="B318" s="112" t="s">
        <v>156</v>
      </c>
      <c r="C318" s="113">
        <f>_xll.qlCalendarAdvance("TARGET",C317,B318,"mf")</f>
        <v>43279</v>
      </c>
      <c r="D318" s="120">
        <f>_xll.xlShmInterpRateFwd($D$3&amp;T(CalculationTrigger),C318,,5,C319)</f>
        <v>-1.1875285341771938E-3</v>
      </c>
      <c r="E318" s="120">
        <f>_xll.xlShmInterpRateFwd($E$3&amp;T(CalculationTrigger),C318,,5,C319)</f>
        <v>-1.1925258100783335E-3</v>
      </c>
      <c r="F318" s="121">
        <f>_xll.xlShmInterpRateFwd($F$3&amp;T(CalculationTrigger),C318,,5,C319)</f>
        <v>-1.2253472671882009E-3</v>
      </c>
      <c r="G318" s="148">
        <f>_xll.xlShmInterpDisc($G$3&amp;T(CalculationTrigger),C318)</f>
        <v>1.0025619064220836</v>
      </c>
      <c r="H318" s="149">
        <f>_xll.xlShmInterpDisc($H$3&amp;T(CalculationTrigger),C318)</f>
        <v>1.0025680779840651</v>
      </c>
      <c r="I318" s="150">
        <f>_xll.xlShmInterpDisc($I$3&amp;T(CalculationTrigger),C318)</f>
        <v>1.0026008949995195</v>
      </c>
      <c r="J318" s="157">
        <f t="shared" si="12"/>
        <v>4.9819444626992005E-6</v>
      </c>
      <c r="K318" s="158">
        <f t="shared" si="13"/>
        <v>0</v>
      </c>
      <c r="L318" s="159">
        <f t="shared" si="14"/>
        <v>-2.6490760357779935E-5</v>
      </c>
    </row>
    <row r="319" spans="2:12" x14ac:dyDescent="0.2">
      <c r="B319" s="112" t="s">
        <v>156</v>
      </c>
      <c r="C319" s="113">
        <f>_xll.qlCalendarAdvance("TARGET",C318,B319,"mf")</f>
        <v>43280</v>
      </c>
      <c r="D319" s="120">
        <f>_xll.xlShmInterpRateFwd($D$3&amp;T(CalculationTrigger),C319,,5,C320)</f>
        <v>-1.1746026438689459E-3</v>
      </c>
      <c r="E319" s="120">
        <f>_xll.xlShmInterpRateFwd($E$3&amp;T(CalculationTrigger),C319,,5,C320)</f>
        <v>-1.179599735687281E-3</v>
      </c>
      <c r="F319" s="121">
        <f>_xll.xlShmInterpRateFwd($F$3&amp;T(CalculationTrigger),C319,,5,C320)</f>
        <v>-1.2123919212168293E-3</v>
      </c>
      <c r="G319" s="148">
        <f>_xll.xlShmInterpDisc($G$3&amp;T(CalculationTrigger),C319)</f>
        <v>1.0025651682706993</v>
      </c>
      <c r="H319" s="149">
        <f>_xll.xlShmInterpDisc($H$3&amp;T(CalculationTrigger),C319)</f>
        <v>1.0025713535791763</v>
      </c>
      <c r="I319" s="150">
        <f>_xll.xlShmInterpDisc($I$3&amp;T(CalculationTrigger),C319)</f>
        <v>1.0026042608581254</v>
      </c>
      <c r="J319" s="157">
        <f t="shared" si="12"/>
        <v>4.9819784177704763E-6</v>
      </c>
      <c r="K319" s="158">
        <f t="shared" si="13"/>
        <v>0</v>
      </c>
      <c r="L319" s="159">
        <f t="shared" si="14"/>
        <v>-2.6504766564763149E-5</v>
      </c>
    </row>
    <row r="320" spans="2:12" x14ac:dyDescent="0.2">
      <c r="B320" s="112" t="s">
        <v>156</v>
      </c>
      <c r="C320" s="113">
        <f>_xll.qlCalendarAdvance("TARGET",C319,B320,"mf")</f>
        <v>43283</v>
      </c>
      <c r="D320" s="120">
        <f>_xll.xlShmInterpRateFwd($D$3&amp;T(CalculationTrigger),C320,,5,C321)</f>
        <v>-1.1617845770903151E-3</v>
      </c>
      <c r="E320" s="120">
        <f>_xll.xlShmInterpRateFwd($E$3&amp;T(CalculationTrigger),C320,,5,C321)</f>
        <v>-1.1667815511525548E-3</v>
      </c>
      <c r="F320" s="121">
        <f>_xll.xlShmInterpRateFwd($F$3&amp;T(CalculationTrigger),C320,,5,C321)</f>
        <v>-1.1995452947851043E-3</v>
      </c>
      <c r="G320" s="148">
        <f>_xll.xlShmInterpDisc($G$3&amp;T(CalculationTrigger),C320)</f>
        <v>1.0025748473972727</v>
      </c>
      <c r="H320" s="149">
        <f>_xll.xlShmInterpDisc($H$3&amp;T(CalculationTrigger),C320)</f>
        <v>1.0025810739438599</v>
      </c>
      <c r="I320" s="150">
        <f>_xll.xlShmInterpDisc($I$3&amp;T(CalculationTrigger),C320)</f>
        <v>1.0026142517738976</v>
      </c>
      <c r="J320" s="157">
        <f t="shared" si="12"/>
        <v>4.9820783854364837E-6</v>
      </c>
      <c r="K320" s="158">
        <f t="shared" si="13"/>
        <v>0</v>
      </c>
      <c r="L320" s="159">
        <f t="shared" si="14"/>
        <v>-2.6546224199810711E-5</v>
      </c>
    </row>
    <row r="321" spans="2:12" x14ac:dyDescent="0.2">
      <c r="B321" s="112" t="s">
        <v>156</v>
      </c>
      <c r="C321" s="113">
        <f>_xll.qlCalendarAdvance("TARGET",C320,B321,"mf")</f>
        <v>43284</v>
      </c>
      <c r="D321" s="120">
        <f>_xll.xlShmInterpRateFwd($D$3&amp;T(CalculationTrigger),C321,,5,C322)</f>
        <v>-1.1554248143414471E-3</v>
      </c>
      <c r="E321" s="120">
        <f>_xll.xlShmInterpRateFwd($E$3&amp;T(CalculationTrigger),C321,,5,C322)</f>
        <v>-1.1604217144209467E-3</v>
      </c>
      <c r="F321" s="121">
        <f>_xll.xlShmInterpRateFwd($F$3&amp;T(CalculationTrigger),C321,,5,C322)</f>
        <v>-1.1931713383509443E-3</v>
      </c>
      <c r="G321" s="148">
        <f>_xll.xlShmInterpDisc($G$3&amp;T(CalculationTrigger),C321)</f>
        <v>1.00257803857454</v>
      </c>
      <c r="H321" s="149">
        <f>_xll.xlShmInterpDisc($H$3&amp;T(CalculationTrigger),C321)</f>
        <v>1.0025842788667094</v>
      </c>
      <c r="I321" s="150">
        <f>_xll.xlShmInterpDisc($I$3&amp;T(CalculationTrigger),C321)</f>
        <v>1.0026175468017353</v>
      </c>
      <c r="J321" s="157">
        <f t="shared" si="12"/>
        <v>4.9821110863511103E-6</v>
      </c>
      <c r="K321" s="158">
        <f t="shared" si="13"/>
        <v>0</v>
      </c>
      <c r="L321" s="159">
        <f t="shared" si="14"/>
        <v>-2.6559859343632597E-5</v>
      </c>
    </row>
    <row r="322" spans="2:12" x14ac:dyDescent="0.2">
      <c r="B322" s="112" t="s">
        <v>156</v>
      </c>
      <c r="C322" s="113">
        <f>_xll.qlCalendarAdvance("TARGET",C321,B322,"mf")</f>
        <v>43285</v>
      </c>
      <c r="D322" s="120">
        <f>_xll.xlShmInterpRateFwd($D$3&amp;T(CalculationTrigger),C322,,5,C323)</f>
        <v>-1.1490963653494862E-3</v>
      </c>
      <c r="E322" s="120">
        <f>_xll.xlShmInterpRateFwd($E$3&amp;T(CalculationTrigger),C322,,5,C323)</f>
        <v>-1.1540931918506117E-3</v>
      </c>
      <c r="F322" s="121">
        <f>_xll.xlShmInterpRateFwd($F$3&amp;T(CalculationTrigger),C322,,5,C323)</f>
        <v>-1.186828826474073E-3</v>
      </c>
      <c r="G322" s="148">
        <f>_xll.xlShmInterpDisc($G$3&amp;T(CalculationTrigger),C322)</f>
        <v>1.0025812122929265</v>
      </c>
      <c r="H322" s="149">
        <f>_xll.xlShmInterpDisc($H$3&amp;T(CalculationTrigger),C322)</f>
        <v>1.0025874663304533</v>
      </c>
      <c r="I322" s="150">
        <f>_xll.xlShmInterpDisc($I$3&amp;T(CalculationTrigger),C322)</f>
        <v>1.0026208243316828</v>
      </c>
      <c r="J322" s="157">
        <f t="shared" si="12"/>
        <v>4.9821434819446177E-6</v>
      </c>
      <c r="K322" s="158">
        <f t="shared" si="13"/>
        <v>0</v>
      </c>
      <c r="L322" s="159">
        <f t="shared" si="14"/>
        <v>-2.6573403917356486E-5</v>
      </c>
    </row>
    <row r="323" spans="2:12" x14ac:dyDescent="0.2">
      <c r="B323" s="112" t="s">
        <v>156</v>
      </c>
      <c r="C323" s="113">
        <f>_xll.qlCalendarAdvance("TARGET",C322,B323,"mf")</f>
        <v>43286</v>
      </c>
      <c r="D323" s="120">
        <f>_xll.xlShmInterpRateFwd($D$3&amp;T(CalculationTrigger),C323,,5,C324)</f>
        <v>-1.1409645363972269E-3</v>
      </c>
      <c r="E323" s="120">
        <f>_xll.xlShmInterpRateFwd($E$3&amp;T(CalculationTrigger),C323,,5,C324)</f>
        <v>-1.1459612900987612E-3</v>
      </c>
      <c r="F323" s="121">
        <f>_xll.xlShmInterpRateFwd($F$3&amp;T(CalculationTrigger),C323,,5,C324)</f>
        <v>-1.17868306994983E-3</v>
      </c>
      <c r="G323" s="148">
        <f>_xll.xlShmInterpDisc($G$3&amp;T(CalculationTrigger),C323)</f>
        <v>1.0025843686382798</v>
      </c>
      <c r="H323" s="149">
        <f>_xll.xlShmInterpDisc($H$3&amp;T(CalculationTrigger),C323)</f>
        <v>1.00259063642094</v>
      </c>
      <c r="I323" s="150">
        <f>_xll.xlShmInterpDisc($I$3&amp;T(CalculationTrigger),C323)</f>
        <v>1.0026240844499446</v>
      </c>
      <c r="J323" s="157">
        <f t="shared" si="12"/>
        <v>4.98217557527867E-6</v>
      </c>
      <c r="K323" s="158">
        <f t="shared" si="13"/>
        <v>0</v>
      </c>
      <c r="L323" s="159">
        <f t="shared" si="14"/>
        <v>-2.6586858798958823E-5</v>
      </c>
    </row>
    <row r="324" spans="2:12" x14ac:dyDescent="0.2">
      <c r="B324" s="112" t="s">
        <v>156</v>
      </c>
      <c r="C324" s="113">
        <f>_xll.qlCalendarAdvance("TARGET",C323,B324,"mf")</f>
        <v>43287</v>
      </c>
      <c r="D324" s="120">
        <f>_xll.xlShmInterpRateFwd($D$3&amp;T(CalculationTrigger),C324,,5,C325)</f>
        <v>-1.1217474044366484E-3</v>
      </c>
      <c r="E324" s="120">
        <f>_xll.xlShmInterpRateFwd($E$3&amp;T(CalculationTrigger),C324,,5,C325)</f>
        <v>-1.126743983639131E-3</v>
      </c>
      <c r="F324" s="121">
        <f>_xll.xlShmInterpRateFwd($F$3&amp;T(CalculationTrigger),C324,,5,C325)</f>
        <v>-1.1594383134225007E-3</v>
      </c>
      <c r="G324" s="148">
        <f>_xll.xlShmInterpDisc($G$3&amp;T(CalculationTrigger),C324)</f>
        <v>1.0025875026568694</v>
      </c>
      <c r="H324" s="149">
        <f>_xll.xlShmInterpDisc($H$3&amp;T(CalculationTrigger),C324)</f>
        <v>1.0025937841844095</v>
      </c>
      <c r="I324" s="150">
        <f>_xll.xlShmInterpDisc($I$3&amp;T(CalculationTrigger),C324)</f>
        <v>1.0026273222029587</v>
      </c>
      <c r="J324" s="157">
        <f t="shared" si="12"/>
        <v>4.9822073699179612E-6</v>
      </c>
      <c r="K324" s="158">
        <f t="shared" si="13"/>
        <v>0</v>
      </c>
      <c r="L324" s="159">
        <f t="shared" si="14"/>
        <v>-2.6600224867063307E-5</v>
      </c>
    </row>
    <row r="325" spans="2:12" x14ac:dyDescent="0.2">
      <c r="B325" s="112" t="s">
        <v>156</v>
      </c>
      <c r="C325" s="113">
        <f>_xll.qlCalendarAdvance("TARGET",C324,B325,"mf")</f>
        <v>43290</v>
      </c>
      <c r="D325" s="120">
        <f>_xll.xlShmInterpRateFwd($D$3&amp;T(CalculationTrigger),C325,,5,C326)</f>
        <v>-1.1034216509405142E-3</v>
      </c>
      <c r="E325" s="120">
        <f>_xll.xlShmInterpRateFwd($E$3&amp;T(CalculationTrigger),C325,,5,C326)</f>
        <v>-1.1084181193351853E-3</v>
      </c>
      <c r="F325" s="121">
        <f>_xll.xlShmInterpRateFwd($F$3&amp;T(CalculationTrigger),C325,,5,C326)</f>
        <v>-1.1410858906112308E-3</v>
      </c>
      <c r="G325" s="148">
        <f>_xll.xlShmInterpDisc($G$3&amp;T(CalculationTrigger),C325)</f>
        <v>1.0025967464401406</v>
      </c>
      <c r="H325" s="149">
        <f>_xll.xlShmInterpDisc($H$3&amp;T(CalculationTrigger),C325)</f>
        <v>1.0026030692006522</v>
      </c>
      <c r="I325" s="150">
        <f>_xll.xlShmInterpDisc($I$3&amp;T(CalculationTrigger),C325)</f>
        <v>1.0026368769613938</v>
      </c>
      <c r="J325" s="157">
        <f t="shared" ref="J325:J388" si="15">-365*LN(G325/$H325)/($C325-$C$4)</f>
        <v>4.9823009934305081E-6</v>
      </c>
      <c r="K325" s="158">
        <f t="shared" ref="K325:K388" si="16">-365*LN(H325/$H325)/($C325-$C$4)</f>
        <v>0</v>
      </c>
      <c r="L325" s="159">
        <f t="shared" ref="L325:L388" si="17">-365*LN(I325/$H325)/($C325-$C$4)</f>
        <v>-2.6639798971628678E-5</v>
      </c>
    </row>
    <row r="326" spans="2:12" x14ac:dyDescent="0.2">
      <c r="B326" s="112" t="s">
        <v>156</v>
      </c>
      <c r="C326" s="113">
        <f>_xll.qlCalendarAdvance("TARGET",C325,B326,"mf")</f>
        <v>43291</v>
      </c>
      <c r="D326" s="120">
        <f>_xll.xlShmInterpRateFwd($D$3&amp;T(CalculationTrigger),C326,,5,C327)</f>
        <v>-1.0947058110087372E-3</v>
      </c>
      <c r="E326" s="120">
        <f>_xll.xlShmInterpRateFwd($E$3&amp;T(CalculationTrigger),C326,,5,C327)</f>
        <v>-1.0997022096995116E-3</v>
      </c>
      <c r="F326" s="121">
        <f>_xll.xlShmInterpRateFwd($F$3&amp;T(CalculationTrigger),C326,,5,C327)</f>
        <v>-1.1323568489053177E-3</v>
      </c>
      <c r="G326" s="148">
        <f>_xll.xlShmInterpDisc($G$3&amp;T(CalculationTrigger),C326)</f>
        <v>1.0025997773724737</v>
      </c>
      <c r="H326" s="149">
        <f>_xll.xlShmInterpDisc($H$3&amp;T(CalculationTrigger),C326)</f>
        <v>1.0026061138767706</v>
      </c>
      <c r="I326" s="150">
        <f>_xll.xlShmInterpDisc($I$3&amp;T(CalculationTrigger),C326)</f>
        <v>1.0026400114774772</v>
      </c>
      <c r="J326" s="157">
        <f t="shared" si="15"/>
        <v>4.9823316252668793E-6</v>
      </c>
      <c r="K326" s="158">
        <f t="shared" si="16"/>
        <v>0</v>
      </c>
      <c r="L326" s="159">
        <f t="shared" si="17"/>
        <v>-2.6652818567557129E-5</v>
      </c>
    </row>
    <row r="327" spans="2:12" x14ac:dyDescent="0.2">
      <c r="B327" s="112" t="s">
        <v>156</v>
      </c>
      <c r="C327" s="113">
        <f>_xll.qlCalendarAdvance("TARGET",C326,B327,"mf")</f>
        <v>43292</v>
      </c>
      <c r="D327" s="120">
        <f>_xll.xlShmInterpRateFwd($D$3&amp;T(CalculationTrigger),C327,,5,C328)</f>
        <v>-1.0862631386041616E-3</v>
      </c>
      <c r="E327" s="120">
        <f>_xll.xlShmInterpRateFwd($E$3&amp;T(CalculationTrigger),C327,,5,C328)</f>
        <v>-1.0912594683129661E-3</v>
      </c>
      <c r="F327" s="121">
        <f>_xll.xlShmInterpRateFwd($F$3&amp;T(CalculationTrigger),C327,,5,C328)</f>
        <v>-1.1239011307631829E-3</v>
      </c>
      <c r="G327" s="148">
        <f>_xll.xlShmInterpDisc($G$3&amp;T(CalculationTrigger),C327)</f>
        <v>1.0026027843727319</v>
      </c>
      <c r="H327" s="149">
        <f>_xll.xlShmInterpDisc($H$3&amp;T(CalculationTrigger),C327)</f>
        <v>1.0026091346205537</v>
      </c>
      <c r="I327" s="150">
        <f>_xll.xlShmInterpDisc($I$3&amp;T(CalculationTrigger),C327)</f>
        <v>1.0026431220248915</v>
      </c>
      <c r="J327" s="157">
        <f t="shared" si="15"/>
        <v>4.9823619746514991E-6</v>
      </c>
      <c r="K327" s="158">
        <f t="shared" si="16"/>
        <v>0</v>
      </c>
      <c r="L327" s="159">
        <f t="shared" si="17"/>
        <v>-2.6665753740943395E-5</v>
      </c>
    </row>
    <row r="328" spans="2:12" x14ac:dyDescent="0.2">
      <c r="B328" s="112" t="s">
        <v>156</v>
      </c>
      <c r="C328" s="113">
        <f>_xll.qlCalendarAdvance("TARGET",C327,B328,"mf")</f>
        <v>43293</v>
      </c>
      <c r="D328" s="120">
        <f>_xll.xlShmInterpRateFwd($D$3&amp;T(CalculationTrigger),C328,,5,C329)</f>
        <v>-1.0780962412512876E-3</v>
      </c>
      <c r="E328" s="120">
        <f>_xll.xlShmInterpRateFwd($E$3&amp;T(CalculationTrigger),C328,,5,C329)</f>
        <v>-1.0830925025378866E-3</v>
      </c>
      <c r="F328" s="121">
        <f>_xll.xlShmInterpRateFwd($F$3&amp;T(CalculationTrigger),C328,,5,C329)</f>
        <v>-1.1157213465454712E-3</v>
      </c>
      <c r="G328" s="148">
        <f>_xll.xlShmInterpDisc($G$3&amp;T(CalculationTrigger),C328)</f>
        <v>1.0026057681910567</v>
      </c>
      <c r="H328" s="149">
        <f>_xll.xlShmInterpDisc($H$3&amp;T(CalculationTrigger),C328)</f>
        <v>1.0026121321821491</v>
      </c>
      <c r="I328" s="150">
        <f>_xll.xlShmInterpDisc($I$3&amp;T(CalculationTrigger),C328)</f>
        <v>1.0026462093542297</v>
      </c>
      <c r="J328" s="157">
        <f t="shared" si="15"/>
        <v>4.9823920448009851E-6</v>
      </c>
      <c r="K328" s="158">
        <f t="shared" si="16"/>
        <v>0</v>
      </c>
      <c r="L328" s="159">
        <f t="shared" si="17"/>
        <v>-2.6678605370390807E-5</v>
      </c>
    </row>
    <row r="329" spans="2:12" x14ac:dyDescent="0.2">
      <c r="B329" s="112" t="s">
        <v>156</v>
      </c>
      <c r="C329" s="113">
        <f>_xll.qlCalendarAdvance("TARGET",C328,B329,"mf")</f>
        <v>43294</v>
      </c>
      <c r="D329" s="120">
        <f>_xll.xlShmInterpRateFwd($D$3&amp;T(CalculationTrigger),C329,,5,C330)</f>
        <v>-1.0626916396837471E-3</v>
      </c>
      <c r="E329" s="120">
        <f>_xll.xlShmInterpRateFwd($E$3&amp;T(CalculationTrigger),C329,,5,C330)</f>
        <v>-1.0676877374136734E-3</v>
      </c>
      <c r="F329" s="121">
        <f>_xll.xlShmInterpRateFwd($F$3&amp;T(CalculationTrigger),C329,,5,C330)</f>
        <v>-1.1002912975146772E-3</v>
      </c>
      <c r="G329" s="148">
        <f>_xll.xlShmInterpDisc($G$3&amp;T(CalculationTrigger),C329)</f>
        <v>1.002608729584763</v>
      </c>
      <c r="H329" s="149">
        <f>_xll.xlShmInterpDisc($H$3&amp;T(CalculationTrigger),C329)</f>
        <v>1.0026151073188769</v>
      </c>
      <c r="I329" s="150">
        <f>_xll.xlShmInterpDisc($I$3&amp;T(CalculationTrigger),C329)</f>
        <v>1.0026492742232662</v>
      </c>
      <c r="J329" s="157">
        <f t="shared" si="15"/>
        <v>4.9824218389043421E-6</v>
      </c>
      <c r="K329" s="158">
        <f t="shared" si="16"/>
        <v>0</v>
      </c>
      <c r="L329" s="159">
        <f t="shared" si="17"/>
        <v>-2.6691374333743533E-5</v>
      </c>
    </row>
    <row r="330" spans="2:12" x14ac:dyDescent="0.2">
      <c r="B330" s="112" t="s">
        <v>156</v>
      </c>
      <c r="C330" s="113">
        <f>_xll.qlCalendarAdvance("TARGET",C329,B330,"mf")</f>
        <v>43297</v>
      </c>
      <c r="D330" s="120">
        <f>_xll.xlShmInterpRateFwd($D$3&amp;T(CalculationTrigger),C330,,5,C331)</f>
        <v>-1.0482385503874513E-3</v>
      </c>
      <c r="E330" s="120">
        <f>_xll.xlShmInterpRateFwd($E$3&amp;T(CalculationTrigger),C330,,5,C331)</f>
        <v>-1.0532345453644603E-3</v>
      </c>
      <c r="F330" s="121">
        <f>_xll.xlShmInterpRateFwd($F$3&amp;T(CalculationTrigger),C330,,5,C331)</f>
        <v>-1.085813772637117E-3</v>
      </c>
      <c r="G330" s="148">
        <f>_xll.xlShmInterpDisc($G$3&amp;T(CalculationTrigger),C330)</f>
        <v>1.0026174868989093</v>
      </c>
      <c r="H330" s="149">
        <f>_xll.xlShmInterpDisc($H$3&amp;T(CalculationTrigger),C330)</f>
        <v>1.0026239058606539</v>
      </c>
      <c r="I330" s="150">
        <f>_xll.xlShmInterpDisc($I$3&amp;T(CalculationTrigger),C330)</f>
        <v>1.0026583417540702</v>
      </c>
      <c r="J330" s="157">
        <f t="shared" si="15"/>
        <v>4.9825095977157938E-6</v>
      </c>
      <c r="K330" s="158">
        <f t="shared" si="16"/>
        <v>0</v>
      </c>
      <c r="L330" s="159">
        <f t="shared" si="17"/>
        <v>-2.6729194011391941E-5</v>
      </c>
    </row>
    <row r="331" spans="2:12" x14ac:dyDescent="0.2">
      <c r="B331" s="112" t="s">
        <v>156</v>
      </c>
      <c r="C331" s="113">
        <f>_xll.qlCalendarAdvance("TARGET",C330,B331,"mf")</f>
        <v>43298</v>
      </c>
      <c r="D331" s="120">
        <f>_xll.xlShmInterpRateFwd($D$3&amp;T(CalculationTrigger),C331,,5,C332)</f>
        <v>-1.0414896398353119E-3</v>
      </c>
      <c r="E331" s="120">
        <f>_xll.xlShmInterpRateFwd($E$3&amp;T(CalculationTrigger),C331,,5,C332)</f>
        <v>-1.0464855699172846E-3</v>
      </c>
      <c r="F331" s="121">
        <f>_xll.xlShmInterpRateFwd($F$3&amp;T(CalculationTrigger),C331,,5,C332)</f>
        <v>-1.0790528246880187E-3</v>
      </c>
      <c r="G331" s="148">
        <f>_xll.xlShmInterpDisc($G$3&amp;T(CalculationTrigger),C331)</f>
        <v>1.0026203663107431</v>
      </c>
      <c r="H331" s="149">
        <f>_xll.xlShmInterpDisc($H$3&amp;T(CalculationTrigger),C331)</f>
        <v>1.0026267990145739</v>
      </c>
      <c r="I331" s="150">
        <f>_xll.xlShmInterpDisc($I$3&amp;T(CalculationTrigger),C331)</f>
        <v>1.002661324503318</v>
      </c>
      <c r="J331" s="157">
        <f t="shared" si="15"/>
        <v>4.9825383206181861E-6</v>
      </c>
      <c r="K331" s="158">
        <f t="shared" si="16"/>
        <v>0</v>
      </c>
      <c r="L331" s="159">
        <f t="shared" si="17"/>
        <v>-2.6741641093872481E-5</v>
      </c>
    </row>
    <row r="332" spans="2:12" x14ac:dyDescent="0.2">
      <c r="B332" s="112" t="s">
        <v>156</v>
      </c>
      <c r="C332" s="113">
        <f>_xll.qlCalendarAdvance("TARGET",C331,B332,"mf")</f>
        <v>43299</v>
      </c>
      <c r="D332" s="120">
        <f>_xll.xlShmInterpRateFwd($D$3&amp;T(CalculationTrigger),C332,,5,C333)</f>
        <v>-1.0350321486537297E-3</v>
      </c>
      <c r="E332" s="120">
        <f>_xll.xlShmInterpRateFwd($E$3&amp;T(CalculationTrigger),C332,,5,C333)</f>
        <v>-1.040028014805234E-3</v>
      </c>
      <c r="F332" s="121">
        <f>_xll.xlShmInterpRateFwd($F$3&amp;T(CalculationTrigger),C332,,5,C333)</f>
        <v>-1.0725834766997222E-3</v>
      </c>
      <c r="G332" s="148">
        <f>_xll.xlShmInterpDisc($G$3&amp;T(CalculationTrigger),C332)</f>
        <v>1.0026232271921234</v>
      </c>
      <c r="H332" s="149">
        <f>_xll.xlShmInterpDisc($H$3&amp;T(CalculationTrigger),C332)</f>
        <v>1.0026296736378215</v>
      </c>
      <c r="I332" s="150">
        <f>_xll.xlShmInterpDisc($I$3&amp;T(CalculationTrigger),C332)</f>
        <v>1.0026642886888877</v>
      </c>
      <c r="J332" s="157">
        <f t="shared" si="15"/>
        <v>4.9825667834387807E-6</v>
      </c>
      <c r="K332" s="158">
        <f t="shared" si="16"/>
        <v>0</v>
      </c>
      <c r="L332" s="159">
        <f t="shared" si="17"/>
        <v>-2.6754009901708768E-5</v>
      </c>
    </row>
    <row r="333" spans="2:12" x14ac:dyDescent="0.2">
      <c r="B333" s="112" t="s">
        <v>156</v>
      </c>
      <c r="C333" s="113">
        <f>_xll.qlCalendarAdvance("TARGET",C332,B333,"mf")</f>
        <v>43300</v>
      </c>
      <c r="D333" s="120">
        <f>_xll.xlShmInterpRateFwd($D$3&amp;T(CalculationTrigger),C333,,5,C334)</f>
        <v>-1.028868684928252E-3</v>
      </c>
      <c r="E333" s="120">
        <f>_xll.xlShmInterpRateFwd($E$3&amp;T(CalculationTrigger),C333,,5,C334)</f>
        <v>-1.0338644877896006E-3</v>
      </c>
      <c r="F333" s="121">
        <f>_xll.xlShmInterpRateFwd($F$3&amp;T(CalculationTrigger),C333,,5,C334)</f>
        <v>-1.0664083399991461E-3</v>
      </c>
      <c r="G333" s="148">
        <f>_xll.xlShmInterpDisc($G$3&amp;T(CalculationTrigger),C333)</f>
        <v>1.0026260703433998</v>
      </c>
      <c r="H333" s="149">
        <f>_xll.xlShmInterpDisc($H$3&amp;T(CalculationTrigger),C333)</f>
        <v>1.002632530530754</v>
      </c>
      <c r="I333" s="150">
        <f>_xll.xlShmInterpDisc($I$3&amp;T(CalculationTrigger),C333)</f>
        <v>1.0026672351116521</v>
      </c>
      <c r="J333" s="157">
        <f t="shared" si="15"/>
        <v>4.9825949902345656E-6</v>
      </c>
      <c r="K333" s="158">
        <f t="shared" si="16"/>
        <v>0</v>
      </c>
      <c r="L333" s="159">
        <f t="shared" si="17"/>
        <v>-2.6766301313079885E-5</v>
      </c>
    </row>
    <row r="334" spans="2:12" x14ac:dyDescent="0.2">
      <c r="B334" s="112" t="s">
        <v>156</v>
      </c>
      <c r="C334" s="113">
        <f>_xll.qlCalendarAdvance("TARGET",C333,B334,"mf")</f>
        <v>43301</v>
      </c>
      <c r="D334" s="120">
        <f>_xll.xlShmInterpRateFwd($D$3&amp;T(CalculationTrigger),C334,,5,C335)</f>
        <v>-1.0175320483450116E-3</v>
      </c>
      <c r="E334" s="120">
        <f>_xll.xlShmInterpRateFwd($E$3&amp;T(CalculationTrigger),C334,,5,C335)</f>
        <v>-1.0225276994172089E-3</v>
      </c>
      <c r="F334" s="121">
        <f>_xll.xlShmInterpRateFwd($F$3&amp;T(CalculationTrigger),C334,,5,C335)</f>
        <v>-1.0550487754734785E-3</v>
      </c>
      <c r="G334" s="148">
        <f>_xll.xlShmInterpDisc($G$3&amp;T(CalculationTrigger),C334)</f>
        <v>1.0026288965720964</v>
      </c>
      <c r="H334" s="149">
        <f>_xll.xlShmInterpDisc($H$3&amp;T(CalculationTrigger),C334)</f>
        <v>1.0026353705009012</v>
      </c>
      <c r="I334" s="150">
        <f>_xll.xlShmInterpDisc($I$3&amp;T(CalculationTrigger),C334)</f>
        <v>1.0026701645796678</v>
      </c>
      <c r="J334" s="157">
        <f t="shared" si="15"/>
        <v>4.9826229437431226E-6</v>
      </c>
      <c r="K334" s="158">
        <f t="shared" si="16"/>
        <v>0</v>
      </c>
      <c r="L334" s="159">
        <f t="shared" si="17"/>
        <v>-2.6778516206448568E-5</v>
      </c>
    </row>
    <row r="335" spans="2:12" x14ac:dyDescent="0.2">
      <c r="B335" s="112" t="s">
        <v>156</v>
      </c>
      <c r="C335" s="113">
        <f>_xll.qlCalendarAdvance("TARGET",C334,B335,"mf")</f>
        <v>43304</v>
      </c>
      <c r="D335" s="120">
        <f>_xll.xlShmInterpRateFwd($D$3&amp;T(CalculationTrigger),C335,,5,C336)</f>
        <v>-1.0072072499701103E-3</v>
      </c>
      <c r="E335" s="120">
        <f>_xll.xlShmInterpRateFwd($E$3&amp;T(CalculationTrigger),C335,,5,C336)</f>
        <v>-1.0122028078555576E-3</v>
      </c>
      <c r="F335" s="121">
        <f>_xll.xlShmInterpRateFwd($F$3&amp;T(CalculationTrigger),C335,,5,C336)</f>
        <v>-1.0447021236593594E-3</v>
      </c>
      <c r="G335" s="148">
        <f>_xll.xlShmInterpDisc($G$3&amp;T(CalculationTrigger),C335)</f>
        <v>1.0026372819055256</v>
      </c>
      <c r="H335" s="149">
        <f>_xll.xlShmInterpDisc($H$3&amp;T(CalculationTrigger),C335)</f>
        <v>1.0026437970575188</v>
      </c>
      <c r="I335" s="150">
        <f>_xll.xlShmInterpDisc($I$3&amp;T(CalculationTrigger),C335)</f>
        <v>1.002678859443527</v>
      </c>
      <c r="J335" s="157">
        <f t="shared" si="15"/>
        <v>4.9827053176206247E-6</v>
      </c>
      <c r="K335" s="158">
        <f t="shared" si="16"/>
        <v>0</v>
      </c>
      <c r="L335" s="159">
        <f t="shared" si="17"/>
        <v>-2.681471056054942E-5</v>
      </c>
    </row>
    <row r="336" spans="2:12" x14ac:dyDescent="0.2">
      <c r="B336" s="112" t="s">
        <v>156</v>
      </c>
      <c r="C336" s="113">
        <f>_xll.qlCalendarAdvance("TARGET",C335,B336,"mf")</f>
        <v>43305</v>
      </c>
      <c r="D336" s="120">
        <f>_xll.xlShmInterpRateFwd($D$3&amp;T(CalculationTrigger),C336,,5,C337)</f>
        <v>-1.002553033828573E-3</v>
      </c>
      <c r="E336" s="120">
        <f>_xll.xlShmInterpRateFwd($E$3&amp;T(CalculationTrigger),C336,,5,C337)</f>
        <v>-1.0075485324348243E-3</v>
      </c>
      <c r="F336" s="121">
        <f>_xll.xlShmInterpRateFwd($F$3&amp;T(CalculationTrigger),C336,,5,C337)</f>
        <v>-1.0400372073462005E-3</v>
      </c>
      <c r="G336" s="148">
        <f>_xll.xlShmInterpDisc($G$3&amp;T(CalculationTrigger),C336)</f>
        <v>1.0026400486625835</v>
      </c>
      <c r="H336" s="149">
        <f>_xll.xlShmInterpDisc($H$3&amp;T(CalculationTrigger),C336)</f>
        <v>1.0026465775552753</v>
      </c>
      <c r="I336" s="150">
        <f>_xll.xlShmInterpDisc($I$3&amp;T(CalculationTrigger),C336)</f>
        <v>1.0026817293167654</v>
      </c>
      <c r="J336" s="157">
        <f t="shared" si="15"/>
        <v>4.9827322912566087E-6</v>
      </c>
      <c r="K336" s="158">
        <f t="shared" si="16"/>
        <v>0</v>
      </c>
      <c r="L336" s="159">
        <f t="shared" si="17"/>
        <v>-2.6826628163964032E-5</v>
      </c>
    </row>
    <row r="337" spans="2:12" x14ac:dyDescent="0.2">
      <c r="B337" s="112" t="s">
        <v>156</v>
      </c>
      <c r="C337" s="113">
        <f>_xll.qlCalendarAdvance("TARGET",C336,B337,"mf")</f>
        <v>43306</v>
      </c>
      <c r="D337" s="120">
        <f>_xll.xlShmInterpRateFwd($D$3&amp;T(CalculationTrigger),C337,,5,C338)</f>
        <v>-9.9820848933723371E-4</v>
      </c>
      <c r="E337" s="120">
        <f>_xll.xlShmInterpRateFwd($E$3&amp;T(CalculationTrigger),C337,,5,C338)</f>
        <v>-1.0032039296283594E-3</v>
      </c>
      <c r="F337" s="121">
        <f>_xll.xlShmInterpRateFwd($F$3&amp;T(CalculationTrigger),C337,,5,C338)</f>
        <v>-1.035682167746079E-3</v>
      </c>
      <c r="G337" s="148">
        <f>_xll.xlShmInterpDisc($G$3&amp;T(CalculationTrigger),C337)</f>
        <v>1.0026428026422647</v>
      </c>
      <c r="H337" s="149">
        <f>_xll.xlShmInterpDisc($H$3&amp;T(CalculationTrigger),C337)</f>
        <v>1.0026493452754845</v>
      </c>
      <c r="I337" s="150">
        <f>_xll.xlShmInterpDisc($I$3&amp;T(CalculationTrigger),C337)</f>
        <v>1.0026845863832778</v>
      </c>
      <c r="J337" s="157">
        <f t="shared" si="15"/>
        <v>4.9827590278073728E-6</v>
      </c>
      <c r="K337" s="158">
        <f t="shared" si="16"/>
        <v>0</v>
      </c>
      <c r="L337" s="159">
        <f t="shared" si="17"/>
        <v>-2.6838473640619499E-5</v>
      </c>
    </row>
    <row r="338" spans="2:12" x14ac:dyDescent="0.2">
      <c r="B338" s="112" t="s">
        <v>156</v>
      </c>
      <c r="C338" s="113">
        <f>_xll.qlCalendarAdvance("TARGET",C337,B338,"mf")</f>
        <v>43307</v>
      </c>
      <c r="D338" s="120">
        <f>_xll.xlShmInterpRateFwd($D$3&amp;T(CalculationTrigger),C338,,5,C339)</f>
        <v>-9.9417622416808757E-4</v>
      </c>
      <c r="E338" s="120">
        <f>_xll.xlShmInterpRateFwd($E$3&amp;T(CalculationTrigger),C338,,5,C339)</f>
        <v>-9.9917160702704135E-4</v>
      </c>
      <c r="F338" s="121">
        <f>_xll.xlShmInterpRateFwd($F$3&amp;T(CalculationTrigger),C338,,5,C339)</f>
        <v>-1.0316396162586314E-3</v>
      </c>
      <c r="G338" s="148">
        <f>_xll.xlShmInterpDisc($G$3&amp;T(CalculationTrigger),C338)</f>
        <v>1.0026455446951263</v>
      </c>
      <c r="H338" s="149">
        <f>_xll.xlShmInterpDisc($H$3&amp;T(CalculationTrigger),C338)</f>
        <v>1.0026521010687115</v>
      </c>
      <c r="I338" s="150">
        <f>_xll.xlShmInterpDisc($I$3&amp;T(CalculationTrigger),C338)</f>
        <v>1.0026874314942165</v>
      </c>
      <c r="J338" s="157">
        <f t="shared" si="15"/>
        <v>4.9827855307881885E-6</v>
      </c>
      <c r="K338" s="158">
        <f t="shared" si="16"/>
        <v>0</v>
      </c>
      <c r="L338" s="159">
        <f t="shared" si="17"/>
        <v>-2.6850247868621348E-5</v>
      </c>
    </row>
    <row r="339" spans="2:12" x14ac:dyDescent="0.2">
      <c r="B339" s="112" t="s">
        <v>156</v>
      </c>
      <c r="C339" s="113">
        <f>_xll.qlCalendarAdvance("TARGET",C338,B339,"mf")</f>
        <v>43308</v>
      </c>
      <c r="D339" s="120">
        <f>_xll.xlShmInterpRateFwd($D$3&amp;T(CalculationTrigger),C339,,5,C340)</f>
        <v>-9.8716299248956642E-4</v>
      </c>
      <c r="E339" s="120">
        <f>_xll.xlShmInterpRateFwd($E$3&amp;T(CalculationTrigger),C339,,5,C340)</f>
        <v>-9.9215823615731303E-4</v>
      </c>
      <c r="F339" s="121">
        <f>_xll.xlShmInterpRateFwd($F$3&amp;T(CalculationTrigger),C339,,5,C340)</f>
        <v>-1.0246063184613356E-3</v>
      </c>
      <c r="G339" s="148">
        <f>_xll.xlShmInterpDisc($G$3&amp;T(CalculationTrigger),C339)</f>
        <v>1.0026482756788986</v>
      </c>
      <c r="H339" s="149">
        <f>_xll.xlShmInterpDisc($H$3&amp;T(CalculationTrigger),C339)</f>
        <v>1.0026548457926938</v>
      </c>
      <c r="I339" s="150">
        <f>_xll.xlShmInterpDisc($I$3&amp;T(CalculationTrigger),C339)</f>
        <v>1.0026902655079171</v>
      </c>
      <c r="J339" s="157">
        <f t="shared" si="15"/>
        <v>4.9828118036850333E-6</v>
      </c>
      <c r="K339" s="158">
        <f t="shared" si="16"/>
        <v>0</v>
      </c>
      <c r="L339" s="159">
        <f t="shared" si="17"/>
        <v>-2.6861951726355249E-5</v>
      </c>
    </row>
    <row r="340" spans="2:12" x14ac:dyDescent="0.2">
      <c r="B340" s="112" t="s">
        <v>156</v>
      </c>
      <c r="C340" s="113">
        <f>_xll.qlCalendarAdvance("TARGET",C339,B340,"mf")</f>
        <v>43311</v>
      </c>
      <c r="D340" s="120">
        <f>_xll.xlShmInterpRateFwd($D$3&amp;T(CalculationTrigger),C340,,5,C341)</f>
        <v>-9.8122210605237534E-4</v>
      </c>
      <c r="E340" s="120">
        <f>_xll.xlShmInterpRateFwd($E$3&amp;T(CalculationTrigger),C340,,5,C341)</f>
        <v>-9.8621726768657555E-4</v>
      </c>
      <c r="F340" s="121">
        <f>_xll.xlShmInterpRateFwd($F$3&amp;T(CalculationTrigger),C340,,5,C341)</f>
        <v>-1.0186465094919885E-3</v>
      </c>
      <c r="G340" s="148">
        <f>_xll.xlShmInterpDisc($G$3&amp;T(CalculationTrigger),C340)</f>
        <v>1.0026564109005673</v>
      </c>
      <c r="H340" s="149">
        <f>_xll.xlShmInterpDisc($H$3&amp;T(CalculationTrigger),C340)</f>
        <v>1.0026630222341371</v>
      </c>
      <c r="I340" s="150">
        <f>_xll.xlShmInterpDisc($I$3&amp;T(CalculationTrigger),C340)</f>
        <v>1.0026987096566851</v>
      </c>
      <c r="J340" s="157">
        <f t="shared" si="15"/>
        <v>4.9828892725230058E-6</v>
      </c>
      <c r="K340" s="158">
        <f t="shared" si="16"/>
        <v>0</v>
      </c>
      <c r="L340" s="159">
        <f t="shared" si="17"/>
        <v>-2.6896649860073843E-5</v>
      </c>
    </row>
    <row r="341" spans="2:12" x14ac:dyDescent="0.2">
      <c r="B341" s="112" t="s">
        <v>156</v>
      </c>
      <c r="C341" s="113">
        <f>_xll.qlCalendarAdvance("TARGET",C340,B341,"mf")</f>
        <v>43312</v>
      </c>
      <c r="D341" s="120">
        <f>_xll.xlShmInterpRateFwd($D$3&amp;T(CalculationTrigger),C341,,5,C342)</f>
        <v>-9.7879034912089343E-4</v>
      </c>
      <c r="E341" s="120">
        <f>_xll.xlShmInterpRateFwd($E$3&amp;T(CalculationTrigger),C341,,5,C342)</f>
        <v>-9.8378545781767097E-4</v>
      </c>
      <c r="F341" s="121">
        <f>_xll.xlShmInterpRateFwd($F$3&amp;T(CalculationTrigger),C341,,5,C342)</f>
        <v>-1.0162055623000187E-3</v>
      </c>
      <c r="G341" s="148">
        <f>_xll.xlShmInterpDisc($G$3&amp;T(CalculationTrigger),C341)</f>
        <v>1.0026591063287316</v>
      </c>
      <c r="H341" s="149">
        <f>_xll.xlShmInterpDisc($H$3&amp;T(CalculationTrigger),C341)</f>
        <v>1.0026657314019674</v>
      </c>
      <c r="I341" s="150">
        <f>_xll.xlShmInterpDisc($I$3&amp;T(CalculationTrigger),C341)</f>
        <v>1.0027015080084418</v>
      </c>
      <c r="J341" s="157">
        <f t="shared" si="15"/>
        <v>4.9829146565295607E-6</v>
      </c>
      <c r="K341" s="158">
        <f t="shared" si="16"/>
        <v>0</v>
      </c>
      <c r="L341" s="159">
        <f t="shared" si="17"/>
        <v>-2.6908081019073026E-5</v>
      </c>
    </row>
    <row r="342" spans="2:12" x14ac:dyDescent="0.2">
      <c r="B342" s="112" t="s">
        <v>156</v>
      </c>
      <c r="C342" s="113">
        <f>_xll.qlCalendarAdvance("TARGET",C341,B342,"mf")</f>
        <v>43313</v>
      </c>
      <c r="D342" s="120">
        <f>_xll.xlShmInterpRateFwd($D$3&amp;T(CalculationTrigger),C342,,5,C343)</f>
        <v>-9.7668651637871544E-4</v>
      </c>
      <c r="E342" s="120">
        <f>_xll.xlShmInterpRateFwd($E$3&amp;T(CalculationTrigger),C342,,5,C343)</f>
        <v>-9.8168157310164371E-4</v>
      </c>
      <c r="F342" s="121">
        <f>_xll.xlShmInterpRateFwd($F$3&amp;T(CalculationTrigger),C342,,5,C343)</f>
        <v>-1.0140927690758697E-3</v>
      </c>
      <c r="G342" s="148">
        <f>_xll.xlShmInterpDisc($G$3&amp;T(CalculationTrigger),C342)</f>
        <v>1.0026617950840424</v>
      </c>
      <c r="H342" s="149">
        <f>_xll.xlShmInterpDisc($H$3&amp;T(CalculationTrigger),C342)</f>
        <v>1.0026684338968284</v>
      </c>
      <c r="I342" s="150">
        <f>_xll.xlShmInterpDisc($I$3&amp;T(CalculationTrigger),C342)</f>
        <v>1.0027042996623778</v>
      </c>
      <c r="J342" s="157">
        <f t="shared" si="15"/>
        <v>4.9829398265457692E-6</v>
      </c>
      <c r="K342" s="158">
        <f t="shared" si="16"/>
        <v>0</v>
      </c>
      <c r="L342" s="159">
        <f t="shared" si="17"/>
        <v>-2.6919446199016613E-5</v>
      </c>
    </row>
    <row r="343" spans="2:12" x14ac:dyDescent="0.2">
      <c r="B343" s="112" t="s">
        <v>156</v>
      </c>
      <c r="C343" s="113">
        <f>_xll.qlCalendarAdvance("TARGET",C342,B343,"mf")</f>
        <v>43314</v>
      </c>
      <c r="D343" s="120">
        <f>_xll.xlShmInterpRateFwd($D$3&amp;T(CalculationTrigger),C343,,5,C344)</f>
        <v>-9.7491321492001613E-4</v>
      </c>
      <c r="E343" s="120">
        <f>_xll.xlShmInterpRateFwd($E$3&amp;T(CalculationTrigger),C343,,5,C344)</f>
        <v>-9.7990822055155145E-4</v>
      </c>
      <c r="F343" s="121">
        <f>_xll.xlShmInterpRateFwd($F$3&amp;T(CalculationTrigger),C343,,5,C344)</f>
        <v>-1.0123107405603001E-3</v>
      </c>
      <c r="G343" s="148">
        <f>_xll.xlShmInterpDisc($G$3&amp;T(CalculationTrigger),C343)</f>
        <v>1.0026644780672649</v>
      </c>
      <c r="H343" s="149">
        <f>_xll.xlShmInterpDisc($H$3&amp;T(CalculationTrigger),C343)</f>
        <v>1.0026711306194935</v>
      </c>
      <c r="I343" s="150">
        <f>_xll.xlShmInterpDisc($I$3&amp;T(CalculationTrigger),C343)</f>
        <v>1.0027070855199256</v>
      </c>
      <c r="J343" s="157">
        <f t="shared" si="15"/>
        <v>4.9829647859770915E-6</v>
      </c>
      <c r="K343" s="158">
        <f t="shared" si="16"/>
        <v>0</v>
      </c>
      <c r="L343" s="159">
        <f t="shared" si="17"/>
        <v>-2.6930746278106445E-5</v>
      </c>
    </row>
    <row r="344" spans="2:12" x14ac:dyDescent="0.2">
      <c r="B344" s="112" t="s">
        <v>156</v>
      </c>
      <c r="C344" s="113">
        <f>_xll.qlCalendarAdvance("TARGET",C343,B344,"mf")</f>
        <v>43315</v>
      </c>
      <c r="D344" s="120">
        <f>_xll.xlShmInterpRateFwd($D$3&amp;T(CalculationTrigger),C344,,5,C345)</f>
        <v>-9.7247882995533063E-4</v>
      </c>
      <c r="E344" s="120">
        <f>_xll.xlShmInterpRateFwd($E$3&amp;T(CalculationTrigger),C344,,5,C345)</f>
        <v>-9.7747370988331811E-4</v>
      </c>
      <c r="F344" s="121">
        <f>_xll.xlShmInterpRateFwd($F$3&amp;T(CalculationTrigger),C344,,5,C345)</f>
        <v>-1.0098594935922347E-3</v>
      </c>
      <c r="G344" s="148">
        <f>_xll.xlShmInterpDisc($G$3&amp;T(CalculationTrigger),C344)</f>
        <v>1.0026671561863354</v>
      </c>
      <c r="H344" s="149">
        <f>_xll.xlShmInterpDisc($H$3&amp;T(CalculationTrigger),C344)</f>
        <v>1.0026738224779077</v>
      </c>
      <c r="I344" s="150">
        <f>_xll.xlShmInterpDisc($I$3&amp;T(CalculationTrigger),C344)</f>
        <v>1.0027098664896996</v>
      </c>
      <c r="J344" s="157">
        <f t="shared" si="15"/>
        <v>4.9829895379513917E-6</v>
      </c>
      <c r="K344" s="158">
        <f t="shared" si="16"/>
        <v>0</v>
      </c>
      <c r="L344" s="159">
        <f t="shared" si="17"/>
        <v>-2.6941982134653232E-5</v>
      </c>
    </row>
    <row r="345" spans="2:12" x14ac:dyDescent="0.2">
      <c r="B345" s="112" t="s">
        <v>156</v>
      </c>
      <c r="C345" s="113">
        <f>_xll.qlCalendarAdvance("TARGET",C344,B345,"mf")</f>
        <v>43318</v>
      </c>
      <c r="D345" s="120">
        <f>_xll.xlShmInterpRateFwd($D$3&amp;T(CalculationTrigger),C345,,5,C346)</f>
        <v>-9.6954386226012052E-4</v>
      </c>
      <c r="E345" s="120">
        <f>_xll.xlShmInterpRateFwd($E$3&amp;T(CalculationTrigger),C345,,5,C346)</f>
        <v>-9.745386732854421E-4</v>
      </c>
      <c r="F345" s="121">
        <f>_xll.xlShmInterpRateFwd($F$3&amp;T(CalculationTrigger),C345,,5,C346)</f>
        <v>-1.0069088832998219E-3</v>
      </c>
      <c r="G345" s="148">
        <f>_xll.xlShmInterpDisc($G$3&amp;T(CalculationTrigger),C345)</f>
        <v>1.0026751705455959</v>
      </c>
      <c r="H345" s="149">
        <f>_xll.xlShmInterpDisc($H$3&amp;T(CalculationTrigger),C345)</f>
        <v>1.00268187805469</v>
      </c>
      <c r="I345" s="150">
        <f>_xll.xlShmInterpDisc($I$3&amp;T(CalculationTrigger),C345)</f>
        <v>1.0027181892662709</v>
      </c>
      <c r="J345" s="157">
        <f t="shared" si="15"/>
        <v>4.9830625812682446E-6</v>
      </c>
      <c r="K345" s="158">
        <f t="shared" si="16"/>
        <v>0</v>
      </c>
      <c r="L345" s="159">
        <f t="shared" si="17"/>
        <v>-2.6975313151601792E-5</v>
      </c>
    </row>
    <row r="346" spans="2:12" x14ac:dyDescent="0.2">
      <c r="B346" s="112" t="s">
        <v>156</v>
      </c>
      <c r="C346" s="113">
        <f>_xll.qlCalendarAdvance("TARGET",C345,B346,"mf")</f>
        <v>43319</v>
      </c>
      <c r="D346" s="120">
        <f>_xll.xlShmInterpRateFwd($D$3&amp;T(CalculationTrigger),C346,,5,C347)</f>
        <v>-9.6595173111210385E-4</v>
      </c>
      <c r="E346" s="120">
        <f>_xll.xlShmInterpRateFwd($E$3&amp;T(CalculationTrigger),C346,,5,C347)</f>
        <v>-9.7094649595855806E-4</v>
      </c>
      <c r="F346" s="121">
        <f>_xll.xlShmInterpRateFwd($F$3&amp;T(CalculationTrigger),C346,,5,C347)</f>
        <v>-1.0033092448010835E-3</v>
      </c>
      <c r="G346" s="148">
        <f>_xll.xlShmInterpDisc($G$3&amp;T(CalculationTrigger),C346)</f>
        <v>1.0026778339432389</v>
      </c>
      <c r="H346" s="149">
        <f>_xll.xlShmInterpDisc($H$3&amp;T(CalculationTrigger),C346)</f>
        <v>1.002684555191337</v>
      </c>
      <c r="I346" s="150">
        <f>_xll.xlShmInterpDisc($I$3&amp;T(CalculationTrigger),C346)</f>
        <v>1.0027209554269216</v>
      </c>
      <c r="J346" s="157">
        <f t="shared" si="15"/>
        <v>4.983086535997376E-6</v>
      </c>
      <c r="K346" s="158">
        <f t="shared" si="16"/>
        <v>0</v>
      </c>
      <c r="L346" s="159">
        <f t="shared" si="17"/>
        <v>-2.6986300900420285E-5</v>
      </c>
    </row>
    <row r="347" spans="2:12" x14ac:dyDescent="0.2">
      <c r="B347" s="112" t="s">
        <v>156</v>
      </c>
      <c r="C347" s="113">
        <f>_xll.qlCalendarAdvance("TARGET",C346,B347,"mf")</f>
        <v>43320</v>
      </c>
      <c r="D347" s="120">
        <f>_xll.xlShmInterpRateFwd($D$3&amp;T(CalculationTrigger),C347,,5,C348)</f>
        <v>-9.6233860537028187E-4</v>
      </c>
      <c r="E347" s="120">
        <f>_xll.xlShmInterpRateFwd($E$3&amp;T(CalculationTrigger),C347,,5,C348)</f>
        <v>-9.6733332517308325E-4</v>
      </c>
      <c r="F347" s="121">
        <f>_xll.xlShmInterpRateFwd($F$3&amp;T(CalculationTrigger),C347,,5,C348)</f>
        <v>-9.9968886635855942E-4</v>
      </c>
      <c r="G347" s="148">
        <f>_xll.xlShmInterpDisc($G$3&amp;T(CalculationTrigger),C347)</f>
        <v>1.0026804874800954</v>
      </c>
      <c r="H347" s="149">
        <f>_xll.xlShmInterpDisc($H$3&amp;T(CalculationTrigger),C347)</f>
        <v>1.0026872224670773</v>
      </c>
      <c r="I347" s="150">
        <f>_xll.xlShmInterpDisc($I$3&amp;T(CalculationTrigger),C347)</f>
        <v>1.0027237117062913</v>
      </c>
      <c r="J347" s="157">
        <f t="shared" si="15"/>
        <v>4.9831102993456792E-6</v>
      </c>
      <c r="K347" s="158">
        <f t="shared" si="16"/>
        <v>0</v>
      </c>
      <c r="L347" s="159">
        <f t="shared" si="17"/>
        <v>-2.6997228818043041E-5</v>
      </c>
    </row>
    <row r="348" spans="2:12" x14ac:dyDescent="0.2">
      <c r="B348" s="112" t="s">
        <v>156</v>
      </c>
      <c r="C348" s="113">
        <f>_xll.qlCalendarAdvance("TARGET",C347,B348,"mf")</f>
        <v>43321</v>
      </c>
      <c r="D348" s="120">
        <f>_xll.xlShmInterpRateFwd($D$3&amp;T(CalculationTrigger),C348,,5,C349)</f>
        <v>-9.587042866331545E-4</v>
      </c>
      <c r="E348" s="120">
        <f>_xll.xlShmInterpRateFwd($E$3&amp;T(CalculationTrigger),C348,,5,C349)</f>
        <v>-9.6369896252752321E-4</v>
      </c>
      <c r="F348" s="121">
        <f>_xll.xlShmInterpRateFwd($F$3&amp;T(CalculationTrigger),C348,,5,C349)</f>
        <v>-9.9604755305577448E-4</v>
      </c>
      <c r="G348" s="148">
        <f>_xll.xlShmInterpDisc($G$3&amp;T(CalculationTrigger),C348)</f>
        <v>1.0026831310984132</v>
      </c>
      <c r="H348" s="149">
        <f>_xll.xlShmInterpDisc($H$3&amp;T(CalculationTrigger),C348)</f>
        <v>1.002689879824161</v>
      </c>
      <c r="I348" s="150">
        <f>_xll.xlShmInterpDisc($I$3&amp;T(CalculationTrigger),C348)</f>
        <v>1.0027264580473216</v>
      </c>
      <c r="J348" s="157">
        <f t="shared" si="15"/>
        <v>4.9831338747792725E-6</v>
      </c>
      <c r="K348" s="158">
        <f t="shared" si="16"/>
        <v>0</v>
      </c>
      <c r="L348" s="159">
        <f t="shared" si="17"/>
        <v>-2.7008097782599959E-5</v>
      </c>
    </row>
    <row r="349" spans="2:12" x14ac:dyDescent="0.2">
      <c r="B349" s="112" t="s">
        <v>156</v>
      </c>
      <c r="C349" s="113">
        <f>_xll.qlCalendarAdvance("TARGET",C348,B349,"mf")</f>
        <v>43322</v>
      </c>
      <c r="D349" s="120">
        <f>_xll.xlShmInterpRateFwd($D$3&amp;T(CalculationTrigger),C349,,5,C350)</f>
        <v>-9.5136153547186191E-4</v>
      </c>
      <c r="E349" s="120">
        <f>_xll.xlShmInterpRateFwd($E$3&amp;T(CalculationTrigger),C349,,5,C350)</f>
        <v>-9.5635610073404795E-4</v>
      </c>
      <c r="F349" s="121">
        <f>_xll.xlShmInterpRateFwd($F$3&amp;T(CalculationTrigger),C349,,5,C350)</f>
        <v>-9.8869149185047906E-4</v>
      </c>
      <c r="G349" s="148">
        <f>_xll.xlShmInterpDisc($G$3&amp;T(CalculationTrigger),C349)</f>
        <v>1.0026857647398948</v>
      </c>
      <c r="H349" s="149">
        <f>_xll.xlShmInterpDisc($H$3&amp;T(CalculationTrigger),C349)</f>
        <v>1.002692527204293</v>
      </c>
      <c r="I349" s="150">
        <f>_xll.xlShmInterpDisc($I$3&amp;T(CalculationTrigger),C349)</f>
        <v>1.0027291943924188</v>
      </c>
      <c r="J349" s="157">
        <f t="shared" si="15"/>
        <v>4.9831572659002701E-6</v>
      </c>
      <c r="K349" s="158">
        <f t="shared" si="16"/>
        <v>0</v>
      </c>
      <c r="L349" s="159">
        <f t="shared" si="17"/>
        <v>-2.7018908672492896E-5</v>
      </c>
    </row>
    <row r="350" spans="2:12" x14ac:dyDescent="0.2">
      <c r="B350" s="112" t="s">
        <v>156</v>
      </c>
      <c r="C350" s="113">
        <f>_xll.qlCalendarAdvance("TARGET",C349,B350,"mf")</f>
        <v>43325</v>
      </c>
      <c r="D350" s="120">
        <f>_xll.xlShmInterpRateFwd($D$3&amp;T(CalculationTrigger),C350,,5,C351)</f>
        <v>-9.4395111799620325E-4</v>
      </c>
      <c r="E350" s="120">
        <f>_xll.xlShmInterpRateFwd($E$3&amp;T(CalculationTrigger),C350,,5,C351)</f>
        <v>-9.4894562847451069E-4</v>
      </c>
      <c r="F350" s="121">
        <f>_xll.xlShmInterpRateFwd($F$3&amp;T(CalculationTrigger),C350,,5,C351)</f>
        <v>-9.8126905663981816E-4</v>
      </c>
      <c r="G350" s="148">
        <f>_xll.xlShmInterpDisc($G$3&amp;T(CalculationTrigger),C350)</f>
        <v>1.0026936052121787</v>
      </c>
      <c r="H350" s="149">
        <f>_xll.xlShmInterpDisc($H$3&amp;T(CalculationTrigger),C350)</f>
        <v>1.0027004088918541</v>
      </c>
      <c r="I350" s="150">
        <f>_xll.xlShmInterpDisc($I$3&amp;T(CalculationTrigger),C350)</f>
        <v>1.0027373428681403</v>
      </c>
      <c r="J350" s="157">
        <f t="shared" si="15"/>
        <v>4.983226363429527E-6</v>
      </c>
      <c r="K350" s="158">
        <f t="shared" si="16"/>
        <v>0</v>
      </c>
      <c r="L350" s="159">
        <f t="shared" si="17"/>
        <v>-2.7051001676031539E-5</v>
      </c>
    </row>
    <row r="351" spans="2:12" x14ac:dyDescent="0.2">
      <c r="B351" s="112" t="s">
        <v>156</v>
      </c>
      <c r="C351" s="113">
        <f>_xll.qlCalendarAdvance("TARGET",C350,B351,"mf")</f>
        <v>43326</v>
      </c>
      <c r="D351" s="120">
        <f>_xll.xlShmInterpRateFwd($D$3&amp;T(CalculationTrigger),C351,,5,C352)</f>
        <v>-9.4020786060955864E-4</v>
      </c>
      <c r="E351" s="120">
        <f>_xll.xlShmInterpRateFwd($E$3&amp;T(CalculationTrigger),C351,,5,C352)</f>
        <v>-9.4520233269352477E-4</v>
      </c>
      <c r="F351" s="121">
        <f>_xll.xlShmInterpRateFwd($F$3&amp;T(CalculationTrigger),C351,,5,C352)</f>
        <v>-9.7752014780020974E-4</v>
      </c>
      <c r="G351" s="148">
        <f>_xll.xlShmInterpDisc($G$3&amp;T(CalculationTrigger),C351)</f>
        <v>1.0026961983524456</v>
      </c>
      <c r="H351" s="149">
        <f>_xll.xlShmInterpDisc($H$3&amp;T(CalculationTrigger),C351)</f>
        <v>1.0027030157703294</v>
      </c>
      <c r="I351" s="150">
        <f>_xll.xlShmInterpDisc($I$3&amp;T(CalculationTrigger),C351)</f>
        <v>1.0027400386428575</v>
      </c>
      <c r="J351" s="157">
        <f t="shared" si="15"/>
        <v>4.9832490482791694E-6</v>
      </c>
      <c r="K351" s="158">
        <f t="shared" si="16"/>
        <v>0</v>
      </c>
      <c r="L351" s="159">
        <f t="shared" si="17"/>
        <v>-2.7061589049319647E-5</v>
      </c>
    </row>
    <row r="352" spans="2:12" x14ac:dyDescent="0.2">
      <c r="B352" s="112" t="s">
        <v>156</v>
      </c>
      <c r="C352" s="113">
        <f>_xll.qlCalendarAdvance("TARGET",C351,B352,"mf")</f>
        <v>43327</v>
      </c>
      <c r="D352" s="120">
        <f>_xll.xlShmInterpRateFwd($D$3&amp;T(CalculationTrigger),C352,,5,C353)</f>
        <v>-9.3644222111484768E-4</v>
      </c>
      <c r="E352" s="120">
        <f>_xll.xlShmInterpRateFwd($E$3&amp;T(CalculationTrigger),C352,,5,C353)</f>
        <v>-9.4143665561554225E-4</v>
      </c>
      <c r="F352" s="121">
        <f>_xll.xlShmInterpRateFwd($F$3&amp;T(CalculationTrigger),C352,,5,C353)</f>
        <v>-9.7374913589773414E-4</v>
      </c>
      <c r="G352" s="148">
        <f>_xll.xlShmInterpDisc($G$3&amp;T(CalculationTrigger),C352)</f>
        <v>1.0026987812162154</v>
      </c>
      <c r="H352" s="149">
        <f>_xll.xlShmInterpDisc($H$3&amp;T(CalculationTrigger),C352)</f>
        <v>1.0027056123722029</v>
      </c>
      <c r="I352" s="150">
        <f>_xll.xlShmInterpDisc($I$3&amp;T(CalculationTrigger),C352)</f>
        <v>1.0027427241256408</v>
      </c>
      <c r="J352" s="157">
        <f t="shared" si="15"/>
        <v>4.983271565195742E-6</v>
      </c>
      <c r="K352" s="158">
        <f t="shared" si="16"/>
        <v>0</v>
      </c>
      <c r="L352" s="159">
        <f t="shared" si="17"/>
        <v>-2.7072122739094049E-5</v>
      </c>
    </row>
    <row r="353" spans="2:12" x14ac:dyDescent="0.2">
      <c r="B353" s="112" t="s">
        <v>156</v>
      </c>
      <c r="C353" s="113">
        <f>_xll.qlCalendarAdvance("TARGET",C352,B353,"mf")</f>
        <v>43328</v>
      </c>
      <c r="D353" s="120">
        <f>_xll.xlShmInterpRateFwd($D$3&amp;T(CalculationTrigger),C353,,5,C354)</f>
        <v>-9.3265400046203654E-4</v>
      </c>
      <c r="E353" s="120">
        <f>_xll.xlShmInterpRateFwd($E$3&amp;T(CalculationTrigger),C353,,5,C354)</f>
        <v>-9.3764839867680936E-4</v>
      </c>
      <c r="F353" s="121">
        <f>_xll.xlShmInterpRateFwd($F$3&amp;T(CalculationTrigger),C353,,5,C354)</f>
        <v>-9.699558256915685E-4</v>
      </c>
      <c r="G353" s="148">
        <f>_xll.xlShmInterpDisc($G$3&amp;T(CalculationTrigger),C353)</f>
        <v>1.0027013537419216</v>
      </c>
      <c r="H353" s="149">
        <f>_xll.xlShmInterpDisc($H$3&amp;T(CalculationTrigger),C353)</f>
        <v>1.0027081986359099</v>
      </c>
      <c r="I353" s="150">
        <f>_xll.xlShmInterpDisc($I$3&amp;T(CalculationTrigger),C353)</f>
        <v>1.0027453992556847</v>
      </c>
      <c r="J353" s="157">
        <f t="shared" si="15"/>
        <v>4.9832939167267311E-6</v>
      </c>
      <c r="K353" s="158">
        <f t="shared" si="16"/>
        <v>0</v>
      </c>
      <c r="L353" s="159">
        <f t="shared" si="17"/>
        <v>-2.7082603623739835E-5</v>
      </c>
    </row>
    <row r="354" spans="2:12" x14ac:dyDescent="0.2">
      <c r="B354" s="112" t="s">
        <v>156</v>
      </c>
      <c r="C354" s="113">
        <f>_xll.qlCalendarAdvance("TARGET",C353,B354,"mf")</f>
        <v>43329</v>
      </c>
      <c r="D354" s="120">
        <f>_xll.xlShmInterpRateFwd($D$3&amp;T(CalculationTrigger),C354,,5,C355)</f>
        <v>-9.2499895434040239E-4</v>
      </c>
      <c r="E354" s="120">
        <f>_xll.xlShmInterpRateFwd($E$3&amp;T(CalculationTrigger),C354,,5,C355)</f>
        <v>-9.2999325845169695E-4</v>
      </c>
      <c r="F354" s="121">
        <f>_xll.xlShmInterpRateFwd($F$3&amp;T(CalculationTrigger),C354,,5,C355)</f>
        <v>-9.6229136756423187E-4</v>
      </c>
      <c r="G354" s="148">
        <f>_xll.xlShmInterpDisc($G$3&amp;T(CalculationTrigger),C354)</f>
        <v>1.0027039158674516</v>
      </c>
      <c r="H354" s="149">
        <f>_xll.xlShmInterpDisc($H$3&amp;T(CalculationTrigger),C354)</f>
        <v>1.0027107744993402</v>
      </c>
      <c r="I354" s="150">
        <f>_xll.xlShmInterpDisc($I$3&amp;T(CalculationTrigger),C354)</f>
        <v>1.0027480639716473</v>
      </c>
      <c r="J354" s="157">
        <f t="shared" si="15"/>
        <v>4.9833161065316716E-6</v>
      </c>
      <c r="K354" s="158">
        <f t="shared" si="16"/>
        <v>0</v>
      </c>
      <c r="L354" s="159">
        <f t="shared" si="17"/>
        <v>-2.7093032581422887E-5</v>
      </c>
    </row>
    <row r="355" spans="2:12" x14ac:dyDescent="0.2">
      <c r="B355" s="112" t="s">
        <v>156</v>
      </c>
      <c r="C355" s="113">
        <f>_xll.qlCalendarAdvance("TARGET",C354,B355,"mf")</f>
        <v>43332</v>
      </c>
      <c r="D355" s="120">
        <f>_xll.xlShmInterpRateFwd($D$3&amp;T(CalculationTrigger),C355,,5,C356)</f>
        <v>-9.1727134415192516E-4</v>
      </c>
      <c r="E355" s="120">
        <f>_xll.xlShmInterpRateFwd($E$3&amp;T(CalculationTrigger),C355,,5,C356)</f>
        <v>-9.2226560889989027E-4</v>
      </c>
      <c r="F355" s="121">
        <f>_xll.xlShmInterpRateFwd($F$3&amp;T(CalculationTrigger),C355,,5,C356)</f>
        <v>-9.5455570876433905E-4</v>
      </c>
      <c r="G355" s="148">
        <f>_xll.xlShmInterpDisc($G$3&amp;T(CalculationTrigger),C355)</f>
        <v>1.0027115392136867</v>
      </c>
      <c r="H355" s="149">
        <f>_xll.xlShmInterpDisc($H$3&amp;T(CalculationTrigger),C355)</f>
        <v>1.0027184390586974</v>
      </c>
      <c r="I355" s="150">
        <f>_xll.xlShmInterpDisc($I$3&amp;T(CalculationTrigger),C355)</f>
        <v>1.0027559950136016</v>
      </c>
      <c r="J355" s="157">
        <f t="shared" si="15"/>
        <v>4.9833817380513531E-6</v>
      </c>
      <c r="K355" s="158">
        <f t="shared" si="16"/>
        <v>0</v>
      </c>
      <c r="L355" s="159">
        <f t="shared" si="17"/>
        <v>-2.7124016674810573E-5</v>
      </c>
    </row>
    <row r="356" spans="2:12" x14ac:dyDescent="0.2">
      <c r="B356" s="112" t="s">
        <v>156</v>
      </c>
      <c r="C356" s="113">
        <f>_xll.qlCalendarAdvance("TARGET",C355,B356,"mf")</f>
        <v>43333</v>
      </c>
      <c r="D356" s="120">
        <f>_xll.xlShmInterpRateFwd($D$3&amp;T(CalculationTrigger),C356,,5,C357)</f>
        <v>-9.1336724524874958E-4</v>
      </c>
      <c r="E356" s="120">
        <f>_xll.xlShmInterpRateFwd($E$3&amp;T(CalculationTrigger),C356,,5,C357)</f>
        <v>-9.1836147954925992E-4</v>
      </c>
      <c r="F356" s="121">
        <f>_xll.xlShmInterpRateFwd($F$3&amp;T(CalculationTrigger),C356,,5,C357)</f>
        <v>-9.5064798677424217E-4</v>
      </c>
      <c r="G356" s="148">
        <f>_xll.xlShmInterpDisc($G$3&amp;T(CalculationTrigger),C356)</f>
        <v>1.0027140591064889</v>
      </c>
      <c r="H356" s="149">
        <f>_xll.xlShmInterpDisc($H$3&amp;T(CalculationTrigger),C356)</f>
        <v>1.0027209726890218</v>
      </c>
      <c r="I356" s="150">
        <f>_xll.xlShmInterpDisc($I$3&amp;T(CalculationTrigger),C356)</f>
        <v>1.0027586174491161</v>
      </c>
      <c r="J356" s="157">
        <f t="shared" si="15"/>
        <v>4.9834033133649349E-6</v>
      </c>
      <c r="K356" s="158">
        <f t="shared" si="16"/>
        <v>0</v>
      </c>
      <c r="L356" s="159">
        <f t="shared" si="17"/>
        <v>-2.7134246706960926E-5</v>
      </c>
    </row>
    <row r="357" spans="2:12" x14ac:dyDescent="0.2">
      <c r="B357" s="112" t="s">
        <v>156</v>
      </c>
      <c r="C357" s="113">
        <f>_xll.qlCalendarAdvance("TARGET",C356,B357,"mf")</f>
        <v>43334</v>
      </c>
      <c r="D357" s="120">
        <f>_xll.xlShmInterpRateFwd($D$3&amp;T(CalculationTrigger),C357,,5,C358)</f>
        <v>-9.0943937566844715E-4</v>
      </c>
      <c r="E357" s="120">
        <f>_xll.xlShmInterpRateFwd($E$3&amp;T(CalculationTrigger),C357,,5,C358)</f>
        <v>-9.1443358073783974E-4</v>
      </c>
      <c r="F357" s="121">
        <f>_xll.xlShmInterpRateFwd($F$3&amp;T(CalculationTrigger),C357,,5,C358)</f>
        <v>-9.4671679811474086E-4</v>
      </c>
      <c r="G357" s="148">
        <f>_xll.xlShmInterpDisc($G$3&amp;T(CalculationTrigger),C357)</f>
        <v>1.0027165682803787</v>
      </c>
      <c r="H357" s="149">
        <f>_xll.xlShmInterpDisc($H$3&amp;T(CalculationTrigger),C357)</f>
        <v>1.002723495600345</v>
      </c>
      <c r="I357" s="150">
        <f>_xll.xlShmInterpDisc($I$3&amp;T(CalculationTrigger),C357)</f>
        <v>1.0027612291558112</v>
      </c>
      <c r="J357" s="157">
        <f t="shared" si="15"/>
        <v>4.983424743150949E-6</v>
      </c>
      <c r="K357" s="158">
        <f t="shared" si="16"/>
        <v>0</v>
      </c>
      <c r="L357" s="159">
        <f t="shared" si="17"/>
        <v>-2.714442920342949E-5</v>
      </c>
    </row>
    <row r="358" spans="2:12" x14ac:dyDescent="0.2">
      <c r="B358" s="112" t="s">
        <v>156</v>
      </c>
      <c r="C358" s="113">
        <f>_xll.qlCalendarAdvance("TARGET",C357,B358,"mf")</f>
        <v>43335</v>
      </c>
      <c r="D358" s="120">
        <f>_xll.xlShmInterpRateFwd($D$3&amp;T(CalculationTrigger),C358,,5,C359)</f>
        <v>-9.0548753741440113E-4</v>
      </c>
      <c r="E358" s="120">
        <f>_xll.xlShmInterpRateFwd($E$3&amp;T(CalculationTrigger),C358,,5,C359)</f>
        <v>-9.1048171455006483E-4</v>
      </c>
      <c r="F358" s="121">
        <f>_xll.xlShmInterpRateFwd($F$3&amp;T(CalculationTrigger),C358,,5,C359)</f>
        <v>-9.4276194803111159E-4</v>
      </c>
      <c r="G358" s="148">
        <f>_xll.xlShmInterpDisc($G$3&amp;T(CalculationTrigger),C358)</f>
        <v>1.002719066669973</v>
      </c>
      <c r="H358" s="149">
        <f>_xll.xlShmInterpDisc($H$3&amp;T(CalculationTrigger),C358)</f>
        <v>1.0027260077272868</v>
      </c>
      <c r="I358" s="150">
        <f>_xll.xlShmInterpDisc($I$3&amp;T(CalculationTrigger),C358)</f>
        <v>1.0027638300691331</v>
      </c>
      <c r="J358" s="157">
        <f t="shared" si="15"/>
        <v>4.9834460308281931E-6</v>
      </c>
      <c r="K358" s="158">
        <f t="shared" si="16"/>
        <v>0</v>
      </c>
      <c r="L358" s="159">
        <f t="shared" si="17"/>
        <v>-2.7154565042528772E-5</v>
      </c>
    </row>
    <row r="359" spans="2:12" x14ac:dyDescent="0.2">
      <c r="B359" s="112" t="s">
        <v>156</v>
      </c>
      <c r="C359" s="113">
        <f>_xll.qlCalendarAdvance("TARGET",C358,B359,"mf")</f>
        <v>43336</v>
      </c>
      <c r="D359" s="120">
        <f>_xll.xlShmInterpRateFwd($D$3&amp;T(CalculationTrigger),C359,,5,C360)</f>
        <v>-8.9750076630231931E-4</v>
      </c>
      <c r="E359" s="120">
        <f>_xll.xlShmInterpRateFwd($E$3&amp;T(CalculationTrigger),C359,,5,C360)</f>
        <v>-9.024948670598176E-4</v>
      </c>
      <c r="F359" s="121">
        <f>_xll.xlShmInterpRateFwd($F$3&amp;T(CalculationTrigger),C359,,5,C360)</f>
        <v>-9.3477000866933979E-4</v>
      </c>
      <c r="G359" s="148">
        <f>_xll.xlShmInterpDisc($G$3&amp;T(CalculationTrigger),C359)</f>
        <v>1.0027215542093451</v>
      </c>
      <c r="H359" s="149">
        <f>_xll.xlShmInterpDisc($H$3&amp;T(CalculationTrigger),C359)</f>
        <v>1.0027285090039226</v>
      </c>
      <c r="I359" s="150">
        <f>_xll.xlShmInterpDisc($I$3&amp;T(CalculationTrigger),C359)</f>
        <v>1.0027664201239923</v>
      </c>
      <c r="J359" s="157">
        <f t="shared" si="15"/>
        <v>4.9834671795492351E-6</v>
      </c>
      <c r="K359" s="158">
        <f t="shared" si="16"/>
        <v>0</v>
      </c>
      <c r="L359" s="159">
        <f t="shared" si="17"/>
        <v>-2.7164655102355646E-5</v>
      </c>
    </row>
    <row r="360" spans="2:12" x14ac:dyDescent="0.2">
      <c r="B360" s="112" t="s">
        <v>156</v>
      </c>
      <c r="C360" s="113">
        <f>_xll.qlCalendarAdvance("TARGET",C359,B360,"mf")</f>
        <v>43339</v>
      </c>
      <c r="D360" s="120">
        <f>_xll.xlShmInterpRateFwd($D$3&amp;T(CalculationTrigger),C360,,5,C361)</f>
        <v>-8.8943653010920606E-4</v>
      </c>
      <c r="E360" s="120">
        <f>_xll.xlShmInterpRateFwd($E$3&amp;T(CalculationTrigger),C360,,5,C361)</f>
        <v>-8.9443060791662967E-4</v>
      </c>
      <c r="F360" s="121">
        <f>_xll.xlShmInterpRateFwd($F$3&amp;T(CalculationTrigger),C360,,5,C361)</f>
        <v>-9.2670203819784685E-4</v>
      </c>
      <c r="G360" s="148">
        <f>_xll.xlShmInterpDisc($G$3&amp;T(CalculationTrigger),C360)</f>
        <v>1.0027289510586763</v>
      </c>
      <c r="H360" s="149">
        <f>_xll.xlShmInterpDisc($H$3&amp;T(CalculationTrigger),C360)</f>
        <v>1.0027359470645685</v>
      </c>
      <c r="I360" s="150">
        <f>_xll.xlShmInterpDisc($I$3&amp;T(CalculationTrigger),C360)</f>
        <v>1.0027741244788719</v>
      </c>
      <c r="J360" s="157">
        <f t="shared" si="15"/>
        <v>4.983529824478796E-6</v>
      </c>
      <c r="K360" s="158">
        <f t="shared" si="16"/>
        <v>0</v>
      </c>
      <c r="L360" s="159">
        <f t="shared" si="17"/>
        <v>-2.7194659389213926E-5</v>
      </c>
    </row>
    <row r="361" spans="2:12" x14ac:dyDescent="0.2">
      <c r="B361" s="112" t="s">
        <v>156</v>
      </c>
      <c r="C361" s="113">
        <f>_xll.qlCalendarAdvance("TARGET",C360,B361,"mf")</f>
        <v>43340</v>
      </c>
      <c r="D361" s="120">
        <f>_xll.xlShmInterpRateFwd($D$3&amp;T(CalculationTrigger),C361,,5,C362)</f>
        <v>-8.8536187334932123E-4</v>
      </c>
      <c r="E361" s="120">
        <f>_xll.xlShmInterpRateFwd($E$3&amp;T(CalculationTrigger),C361,,5,C362)</f>
        <v>-8.9035592971004182E-4</v>
      </c>
      <c r="F361" s="121">
        <f>_xll.xlShmInterpRateFwd($F$3&amp;T(CalculationTrigger),C361,,5,C362)</f>
        <v>-9.2262595991494945E-4</v>
      </c>
      <c r="G361" s="148">
        <f>_xll.xlShmInterpDisc($G$3&amp;T(CalculationTrigger),C361)</f>
        <v>1.0027313945269836</v>
      </c>
      <c r="H361" s="149">
        <f>_xll.xlShmInterpDisc($H$3&amp;T(CalculationTrigger),C361)</f>
        <v>1.0027384042698302</v>
      </c>
      <c r="I361" s="150">
        <f>_xll.xlShmInterpDisc($I$3&amp;T(CalculationTrigger),C361)</f>
        <v>1.0027766704382812</v>
      </c>
      <c r="J361" s="157">
        <f t="shared" si="15"/>
        <v>4.9835504499100075E-6</v>
      </c>
      <c r="K361" s="158">
        <f t="shared" si="16"/>
        <v>0</v>
      </c>
      <c r="L361" s="159">
        <f t="shared" si="17"/>
        <v>-2.7204575114685387E-5</v>
      </c>
    </row>
    <row r="362" spans="2:12" x14ac:dyDescent="0.2">
      <c r="B362" s="112" t="s">
        <v>156</v>
      </c>
      <c r="C362" s="113">
        <f>_xll.qlCalendarAdvance("TARGET",C361,B362,"mf")</f>
        <v>43341</v>
      </c>
      <c r="D362" s="120">
        <f>_xll.xlShmInterpRateFwd($D$3&amp;T(CalculationTrigger),C362,,5,C363)</f>
        <v>-8.8126205823346369E-4</v>
      </c>
      <c r="E362" s="120">
        <f>_xll.xlShmInterpRateFwd($E$3&amp;T(CalculationTrigger),C362,,5,C363)</f>
        <v>-8.8625609420176518E-4</v>
      </c>
      <c r="F362" s="121">
        <f>_xll.xlShmInterpRateFwd($F$3&amp;T(CalculationTrigger),C362,,5,C363)</f>
        <v>-9.1852505135484605E-4</v>
      </c>
      <c r="G362" s="148">
        <f>_xll.xlShmInterpDisc($G$3&amp;T(CalculationTrigger),C362)</f>
        <v>1.0027338268072559</v>
      </c>
      <c r="H362" s="149">
        <f>_xll.xlShmInterpDisc($H$3&amp;T(CalculationTrigger),C362)</f>
        <v>1.0027408502869863</v>
      </c>
      <c r="I362" s="150">
        <f>_xll.xlShmInterpDisc($I$3&amp;T(CalculationTrigger),C362)</f>
        <v>1.0027792052057518</v>
      </c>
      <c r="J362" s="157">
        <f t="shared" si="15"/>
        <v>4.9835709528811028E-6</v>
      </c>
      <c r="K362" s="158">
        <f t="shared" si="16"/>
        <v>0</v>
      </c>
      <c r="L362" s="159">
        <f t="shared" si="17"/>
        <v>-2.721444945229149E-5</v>
      </c>
    </row>
    <row r="363" spans="2:12" x14ac:dyDescent="0.2">
      <c r="B363" s="112" t="s">
        <v>156</v>
      </c>
      <c r="C363" s="113">
        <f>_xll.qlCalendarAdvance("TARGET",C362,B363,"mf")</f>
        <v>43342</v>
      </c>
      <c r="D363" s="120">
        <f>_xll.xlShmInterpRateFwd($D$3&amp;T(CalculationTrigger),C363,,5,C364)</f>
        <v>-8.7713688611645846E-4</v>
      </c>
      <c r="E363" s="120">
        <f>_xll.xlShmInterpRateFwd($E$3&amp;T(CalculationTrigger),C363,,5,C364)</f>
        <v>-8.8213090323290575E-4</v>
      </c>
      <c r="F363" s="121">
        <f>_xll.xlShmInterpRateFwd($F$3&amp;T(CalculationTrigger),C363,,5,C364)</f>
        <v>-9.1439911824890132E-4</v>
      </c>
      <c r="G363" s="148">
        <f>_xll.xlShmInterpDisc($G$3&amp;T(CalculationTrigger),C363)</f>
        <v>1.0027362478302959</v>
      </c>
      <c r="H363" s="149">
        <f>_xll.xlShmInterpDisc($H$3&amp;T(CalculationTrigger),C363)</f>
        <v>1.0027432850468418</v>
      </c>
      <c r="I363" s="150">
        <f>_xll.xlShmInterpDisc($I$3&amp;T(CalculationTrigger),C363)</f>
        <v>1.0027817287129817</v>
      </c>
      <c r="J363" s="157">
        <f t="shared" si="15"/>
        <v>4.9835913363143288E-6</v>
      </c>
      <c r="K363" s="158">
        <f t="shared" si="16"/>
        <v>0</v>
      </c>
      <c r="L363" s="159">
        <f t="shared" si="17"/>
        <v>-2.7224283280274064E-5</v>
      </c>
    </row>
    <row r="364" spans="2:12" x14ac:dyDescent="0.2">
      <c r="B364" s="112" t="s">
        <v>156</v>
      </c>
      <c r="C364" s="113">
        <f>_xll.qlCalendarAdvance("TARGET",C363,B364,"mf")</f>
        <v>43343</v>
      </c>
      <c r="D364" s="120">
        <f>_xll.xlShmInterpRateFwd($D$3&amp;T(CalculationTrigger),C364,,5,C365)</f>
        <v>-8.6879896010004531E-4</v>
      </c>
      <c r="E364" s="120">
        <f>_xll.xlShmInterpRateFwd($E$3&amp;T(CalculationTrigger),C364,,5,C365)</f>
        <v>-8.7379291976397405E-4</v>
      </c>
      <c r="F364" s="121">
        <f>_xll.xlShmInterpRateFwd($F$3&amp;T(CalculationTrigger),C364,,5,C365)</f>
        <v>-9.0606061329567475E-4</v>
      </c>
      <c r="G364" s="148">
        <f>_xll.xlShmInterpDisc($G$3&amp;T(CalculationTrigger),C364)</f>
        <v>1.0027386575263608</v>
      </c>
      <c r="H364" s="149">
        <f>_xll.xlShmInterpDisc($H$3&amp;T(CalculationTrigger),C364)</f>
        <v>1.0027457084796569</v>
      </c>
      <c r="I364" s="150">
        <f>_xll.xlShmInterpDisc($I$3&amp;T(CalculationTrigger),C364)</f>
        <v>1.0027842408911343</v>
      </c>
      <c r="J364" s="157">
        <f t="shared" si="15"/>
        <v>4.9836116038174138E-6</v>
      </c>
      <c r="K364" s="158">
        <f t="shared" si="16"/>
        <v>0</v>
      </c>
      <c r="L364" s="159">
        <f t="shared" si="17"/>
        <v>-2.7234077476820143E-5</v>
      </c>
    </row>
    <row r="365" spans="2:12" x14ac:dyDescent="0.2">
      <c r="B365" s="112" t="s">
        <v>156</v>
      </c>
      <c r="C365" s="113">
        <f>_xll.qlCalendarAdvance("TARGET",C364,B365,"mf")</f>
        <v>43346</v>
      </c>
      <c r="D365" s="120">
        <f>_xll.xlShmInterpRateFwd($D$3&amp;T(CalculationTrigger),C365,,5,C366)</f>
        <v>-8.6037866445796626E-4</v>
      </c>
      <c r="E365" s="120">
        <f>_xll.xlShmInterpRateFwd($E$3&amp;T(CalculationTrigger),C365,,5,C366)</f>
        <v>-8.6537261906033316E-4</v>
      </c>
      <c r="F365" s="121">
        <f>_xll.xlShmInterpRateFwd($F$3&amp;T(CalculationTrigger),C365,,5,C366)</f>
        <v>-8.9764124356554883E-4</v>
      </c>
      <c r="G365" s="148">
        <f>_xll.xlShmInterpDisc($G$3&amp;T(CalculationTrigger),C365)</f>
        <v>1.0027458179471049</v>
      </c>
      <c r="H365" s="149">
        <f>_xll.xlShmInterpDisc($H$3&amp;T(CalculationTrigger),C365)</f>
        <v>1.0027529101102854</v>
      </c>
      <c r="I365" s="150">
        <f>_xll.xlShmInterpDisc($I$3&amp;T(CalculationTrigger),C365)</f>
        <v>1.0027917087547287</v>
      </c>
      <c r="J365" s="157">
        <f t="shared" si="15"/>
        <v>4.9836717418678404E-6</v>
      </c>
      <c r="K365" s="158">
        <f t="shared" si="16"/>
        <v>0</v>
      </c>
      <c r="L365" s="159">
        <f t="shared" si="17"/>
        <v>-2.726323106030661E-5</v>
      </c>
    </row>
    <row r="366" spans="2:12" x14ac:dyDescent="0.2">
      <c r="B366" s="112" t="s">
        <v>156</v>
      </c>
      <c r="C366" s="113">
        <f>_xll.qlCalendarAdvance("TARGET",C365,B366,"mf")</f>
        <v>43347</v>
      </c>
      <c r="D366" s="120">
        <f>_xll.xlShmInterpRateFwd($D$3&amp;T(CalculationTrigger),C366,,5,C367)</f>
        <v>-8.5612373422130927E-4</v>
      </c>
      <c r="E366" s="120">
        <f>_xll.xlShmInterpRateFwd($E$3&amp;T(CalculationTrigger),C366,,5,C367)</f>
        <v>-8.611176766211325E-4</v>
      </c>
      <c r="F366" s="121">
        <f>_xll.xlShmInterpRateFwd($F$3&amp;T(CalculationTrigger),C366,,5,C367)</f>
        <v>-8.9338726535215446E-4</v>
      </c>
      <c r="G366" s="148">
        <f>_xll.xlShmInterpDisc($G$3&amp;T(CalculationTrigger),C366)</f>
        <v>1.0027481816269441</v>
      </c>
      <c r="H366" s="149">
        <f>_xll.xlShmInterpDisc($H$3&amp;T(CalculationTrigger),C366)</f>
        <v>1.0027552875266401</v>
      </c>
      <c r="I366" s="150">
        <f>_xll.xlShmInterpDisc($I$3&amp;T(CalculationTrigger),C366)</f>
        <v>1.0027941749174965</v>
      </c>
      <c r="J366" s="157">
        <f t="shared" si="15"/>
        <v>4.9836915774332477E-6</v>
      </c>
      <c r="K366" s="158">
        <f t="shared" si="16"/>
        <v>0</v>
      </c>
      <c r="L366" s="159">
        <f t="shared" si="17"/>
        <v>-2.7272875513770215E-5</v>
      </c>
    </row>
    <row r="367" spans="2:12" x14ac:dyDescent="0.2">
      <c r="B367" s="112" t="s">
        <v>156</v>
      </c>
      <c r="C367" s="113">
        <f>_xll.qlCalendarAdvance("TARGET",C366,B367,"mf")</f>
        <v>43348</v>
      </c>
      <c r="D367" s="120">
        <f>_xll.xlShmInterpRateFwd($D$3&amp;T(CalculationTrigger),C367,,5,C368)</f>
        <v>-8.5490668737891551E-4</v>
      </c>
      <c r="E367" s="120">
        <f>_xll.xlShmInterpRateFwd($E$3&amp;T(CalculationTrigger),C367,,5,C368)</f>
        <v>-8.5990061903293757E-4</v>
      </c>
      <c r="F367" s="121">
        <f>_xll.xlShmInterpRateFwd($F$3&amp;T(CalculationTrigger),C367,,5,C368)</f>
        <v>-8.9217152392118799E-4</v>
      </c>
      <c r="G367" s="148">
        <f>_xll.xlShmInterpDisc($G$3&amp;T(CalculationTrigger),C367)</f>
        <v>1.0027505336229203</v>
      </c>
      <c r="H367" s="149">
        <f>_xll.xlShmInterpDisc($H$3&amp;T(CalculationTrigger),C367)</f>
        <v>1.0027576532590801</v>
      </c>
      <c r="I367" s="150">
        <f>_xll.xlShmInterpDisc($I$3&amp;T(CalculationTrigger),C367)</f>
        <v>1.0027966293989716</v>
      </c>
      <c r="J367" s="157">
        <f t="shared" si="15"/>
        <v>4.9837113132267288E-6</v>
      </c>
      <c r="K367" s="158">
        <f t="shared" si="16"/>
        <v>0</v>
      </c>
      <c r="L367" s="159">
        <f t="shared" si="17"/>
        <v>-2.728248472685649E-5</v>
      </c>
    </row>
    <row r="368" spans="2:12" x14ac:dyDescent="0.2">
      <c r="B368" s="112" t="s">
        <v>156</v>
      </c>
      <c r="C368" s="113">
        <f>_xll.qlCalendarAdvance("TARGET",C367,B368,"mf")</f>
        <v>43349</v>
      </c>
      <c r="D368" s="120">
        <f>_xll.xlShmInterpRateFwd($D$3&amp;T(CalculationTrigger),C368,,5,C369)</f>
        <v>-8.563630283211247E-4</v>
      </c>
      <c r="E368" s="120">
        <f>_xll.xlShmInterpRateFwd($E$3&amp;T(CalculationTrigger),C368,,5,C369)</f>
        <v>-8.613569504529251E-4</v>
      </c>
      <c r="F368" s="121">
        <f>_xll.xlShmInterpRateFwd($F$3&amp;T(CalculationTrigger),C368,,5,C369)</f>
        <v>-8.9362952633082924E-4</v>
      </c>
      <c r="G368" s="148">
        <f>_xll.xlShmInterpDisc($G$3&amp;T(CalculationTrigger),C368)</f>
        <v>1.0027528822808514</v>
      </c>
      <c r="H368" s="149">
        <f>_xll.xlShmInterpDisc($H$3&amp;T(CalculationTrigger),C368)</f>
        <v>1.0027600156534862</v>
      </c>
      <c r="I368" s="150">
        <f>_xll.xlShmInterpDisc($I$3&amp;T(CalculationTrigger),C368)</f>
        <v>1.0027990805463247</v>
      </c>
      <c r="J368" s="157">
        <f t="shared" si="15"/>
        <v>4.9837309525450867E-6</v>
      </c>
      <c r="K368" s="158">
        <f t="shared" si="16"/>
        <v>0</v>
      </c>
      <c r="L368" s="159">
        <f t="shared" si="17"/>
        <v>-2.7292059578206899E-5</v>
      </c>
    </row>
    <row r="369" spans="2:12" x14ac:dyDescent="0.2">
      <c r="B369" s="112" t="s">
        <v>156</v>
      </c>
      <c r="C369" s="113">
        <f>_xll.qlCalendarAdvance("TARGET",C368,B369,"mf")</f>
        <v>43350</v>
      </c>
      <c r="D369" s="120">
        <f>_xll.xlShmInterpRateFwd($D$3&amp;T(CalculationTrigger),C369,,5,C370)</f>
        <v>-8.573434933980789E-4</v>
      </c>
      <c r="E369" s="120">
        <f>_xll.xlShmInterpRateFwd($E$3&amp;T(CalculationTrigger),C369,,5,C370)</f>
        <v>-8.6233737803611838E-4</v>
      </c>
      <c r="F369" s="121">
        <f>_xll.xlShmInterpRateFwd($F$3&amp;T(CalculationTrigger),C369,,5,C370)</f>
        <v>-8.9461434309697874E-4</v>
      </c>
      <c r="G369" s="148">
        <f>_xll.xlShmInterpDisc($G$3&amp;T(CalculationTrigger),C369)</f>
        <v>1.0027552349452613</v>
      </c>
      <c r="H369" s="149">
        <f>_xll.xlShmInterpDisc($H$3&amp;T(CalculationTrigger),C369)</f>
        <v>1.002762382054438</v>
      </c>
      <c r="I369" s="150">
        <f>_xll.xlShmInterpDisc($I$3&amp;T(CalculationTrigger),C369)</f>
        <v>1.002801535705397</v>
      </c>
      <c r="J369" s="157">
        <f t="shared" si="15"/>
        <v>4.9837504985046049E-6</v>
      </c>
      <c r="K369" s="158">
        <f t="shared" si="16"/>
        <v>0</v>
      </c>
      <c r="L369" s="159">
        <f t="shared" si="17"/>
        <v>-2.7301600945939988E-5</v>
      </c>
    </row>
    <row r="370" spans="2:12" x14ac:dyDescent="0.2">
      <c r="B370" s="112" t="s">
        <v>156</v>
      </c>
      <c r="C370" s="113">
        <f>_xll.qlCalendarAdvance("TARGET",C369,B370,"mf")</f>
        <v>43353</v>
      </c>
      <c r="D370" s="120">
        <f>_xll.xlShmInterpRateFwd($D$3&amp;T(CalculationTrigger),C370,,5,C371)</f>
        <v>-8.5637450336703785E-4</v>
      </c>
      <c r="E370" s="120">
        <f>_xll.xlShmInterpRateFwd($E$3&amp;T(CalculationTrigger),C370,,5,C371)</f>
        <v>-8.6136840240044331E-4</v>
      </c>
      <c r="F370" s="121">
        <f>_xll.xlShmInterpRateFwd($F$3&amp;T(CalculationTrigger),C370,,5,C371)</f>
        <v>-8.9365128706962184E-4</v>
      </c>
      <c r="G370" s="148">
        <f>_xll.xlShmInterpDisc($G$3&amp;T(CalculationTrigger),C370)</f>
        <v>1.0027623010691045</v>
      </c>
      <c r="H370" s="149">
        <f>_xll.xlShmInterpDisc($H$3&amp;T(CalculationTrigger),C370)</f>
        <v>1.0027694893882373</v>
      </c>
      <c r="I370" s="150">
        <f>_xll.xlShmInterpDisc($I$3&amp;T(CalculationTrigger),C370)</f>
        <v>1.002808909353893</v>
      </c>
      <c r="J370" s="157">
        <f t="shared" si="15"/>
        <v>4.983808609429576E-6</v>
      </c>
      <c r="K370" s="158">
        <f t="shared" si="16"/>
        <v>0</v>
      </c>
      <c r="L370" s="159">
        <f t="shared" si="17"/>
        <v>-2.7330032929680451E-5</v>
      </c>
    </row>
    <row r="371" spans="2:12" x14ac:dyDescent="0.2">
      <c r="B371" s="112" t="s">
        <v>156</v>
      </c>
      <c r="C371" s="113">
        <f>_xll.qlCalendarAdvance("TARGET",C370,B371,"mf")</f>
        <v>43354</v>
      </c>
      <c r="D371" s="120">
        <f>_xll.xlShmInterpRateFwd($D$3&amp;T(CalculationTrigger),C371,,5,C372)</f>
        <v>-8.5490061995857234E-4</v>
      </c>
      <c r="E371" s="120">
        <f>_xll.xlShmInterpRateFwd($E$3&amp;T(CalculationTrigger),C371,,5,C372)</f>
        <v>-8.598945167630238E-4</v>
      </c>
      <c r="F371" s="121">
        <f>_xll.xlShmInterpRateFwd($F$3&amp;T(CalculationTrigger),C371,,5,C372)</f>
        <v>-8.9218090246990709E-4</v>
      </c>
      <c r="G371" s="148">
        <f>_xll.xlShmInterpDisc($G$3&amp;T(CalculationTrigger),C371)</f>
        <v>1.0027646537871384</v>
      </c>
      <c r="H371" s="149">
        <f>_xll.xlShmInterpDisc($H$3&amp;T(CalculationTrigger),C371)</f>
        <v>1.0027718558430083</v>
      </c>
      <c r="I371" s="150">
        <f>_xll.xlShmInterpDisc($I$3&amp;T(CalculationTrigger),C371)</f>
        <v>1.0028113645968153</v>
      </c>
      <c r="J371" s="157">
        <f t="shared" si="15"/>
        <v>4.9838278150269613E-6</v>
      </c>
      <c r="K371" s="158">
        <f t="shared" si="16"/>
        <v>0</v>
      </c>
      <c r="L371" s="159">
        <f t="shared" si="17"/>
        <v>-2.7339449145229716E-5</v>
      </c>
    </row>
    <row r="372" spans="2:12" x14ac:dyDescent="0.2">
      <c r="B372" s="112" t="s">
        <v>156</v>
      </c>
      <c r="C372" s="113">
        <f>_xll.qlCalendarAdvance("TARGET",C371,B372,"mf")</f>
        <v>43355</v>
      </c>
      <c r="D372" s="120">
        <f>_xll.xlShmInterpRateFwd($D$3&amp;T(CalculationTrigger),C372,,5,C373)</f>
        <v>-8.5282672333397507E-4</v>
      </c>
      <c r="E372" s="120">
        <f>_xll.xlShmInterpRateFwd($E$3&amp;T(CalculationTrigger),C372,,5,C373)</f>
        <v>-8.5782061962785513E-4</v>
      </c>
      <c r="F372" s="121">
        <f>_xll.xlShmInterpRateFwd($F$3&amp;T(CalculationTrigger),C372,,5,C373)</f>
        <v>-8.9011088269366106E-4</v>
      </c>
      <c r="G372" s="148">
        <f>_xll.xlShmInterpDisc($G$3&amp;T(CalculationTrigger),C372)</f>
        <v>1.0027670024614728</v>
      </c>
      <c r="H372" s="149">
        <f>_xll.xlShmInterpDisc($H$3&amp;T(CalculationTrigger),C372)</f>
        <v>1.0027742182541093</v>
      </c>
      <c r="I372" s="150">
        <f>_xll.xlShmInterpDisc($I$3&amp;T(CalculationTrigger),C372)</f>
        <v>1.0028138158059527</v>
      </c>
      <c r="J372" s="157">
        <f t="shared" si="15"/>
        <v>4.983846943638281E-6</v>
      </c>
      <c r="K372" s="158">
        <f t="shared" si="16"/>
        <v>0</v>
      </c>
      <c r="L372" s="159">
        <f t="shared" si="17"/>
        <v>-2.7348836268498233E-5</v>
      </c>
    </row>
    <row r="373" spans="2:12" x14ac:dyDescent="0.2">
      <c r="B373" s="112" t="s">
        <v>156</v>
      </c>
      <c r="C373" s="113">
        <f>_xll.qlCalendarAdvance("TARGET",C372,B373,"mf")</f>
        <v>43356</v>
      </c>
      <c r="D373" s="120">
        <f>_xll.xlShmInterpRateFwd($D$3&amp;T(CalculationTrigger),C373,,5,C374)</f>
        <v>-8.5014815795297005E-4</v>
      </c>
      <c r="E373" s="120">
        <f>_xll.xlShmInterpRateFwd($E$3&amp;T(CalculationTrigger),C373,,5,C374)</f>
        <v>-8.5514205513060508E-4</v>
      </c>
      <c r="F373" s="121">
        <f>_xll.xlShmInterpRateFwd($F$3&amp;T(CalculationTrigger),C373,,5,C374)</f>
        <v>-8.8743657544344541E-4</v>
      </c>
      <c r="G373" s="148">
        <f>_xll.xlShmInterpDisc($G$3&amp;T(CalculationTrigger),C373)</f>
        <v>1.0027693454436513</v>
      </c>
      <c r="H373" s="149">
        <f>_xll.xlShmInterpDisc($H$3&amp;T(CalculationTrigger),C373)</f>
        <v>1.0027765749730762</v>
      </c>
      <c r="I373" s="150">
        <f>_xll.xlShmInterpDisc($I$3&amp;T(CalculationTrigger),C373)</f>
        <v>1.002816261333809</v>
      </c>
      <c r="J373" s="157">
        <f t="shared" si="15"/>
        <v>4.9838659986941617E-6</v>
      </c>
      <c r="K373" s="158">
        <f t="shared" si="16"/>
        <v>0</v>
      </c>
      <c r="L373" s="159">
        <f t="shared" si="17"/>
        <v>-2.7358195177745454E-5</v>
      </c>
    </row>
    <row r="374" spans="2:12" x14ac:dyDescent="0.2">
      <c r="B374" s="112" t="s">
        <v>156</v>
      </c>
      <c r="C374" s="113">
        <f>_xll.qlCalendarAdvance("TARGET",C373,B374,"mf")</f>
        <v>43357</v>
      </c>
      <c r="D374" s="120">
        <f>_xll.xlShmInterpRateFwd($D$3&amp;T(CalculationTrigger),C374,,5,C375)</f>
        <v>-8.4275023738155676E-4</v>
      </c>
      <c r="E374" s="120">
        <f>_xll.xlShmInterpRateFwd($E$3&amp;T(CalculationTrigger),C374,,5,C375)</f>
        <v>-8.4774411827382909E-4</v>
      </c>
      <c r="F374" s="121">
        <f>_xll.xlShmInterpRateFwd($F$3&amp;T(CalculationTrigger),C374,,5,C375)</f>
        <v>-8.8004828473717809E-4</v>
      </c>
      <c r="G374" s="148">
        <f>_xll.xlShmInterpDisc($G$3&amp;T(CalculationTrigger),C374)</f>
        <v>1.0027716810724117</v>
      </c>
      <c r="H374" s="149">
        <f>_xll.xlShmInterpDisc($H$3&amp;T(CalculationTrigger),C374)</f>
        <v>1.0027789243386382</v>
      </c>
      <c r="I374" s="150">
        <f>_xll.xlShmInterpDisc($I$3&amp;T(CalculationTrigger),C374)</f>
        <v>1.0028186995200898</v>
      </c>
      <c r="J374" s="157">
        <f t="shared" si="15"/>
        <v>4.9838849831396699E-6</v>
      </c>
      <c r="K374" s="158">
        <f t="shared" si="16"/>
        <v>0</v>
      </c>
      <c r="L374" s="159">
        <f t="shared" si="17"/>
        <v>-2.7367526751024093E-5</v>
      </c>
    </row>
    <row r="375" spans="2:12" x14ac:dyDescent="0.2">
      <c r="B375" s="112" t="s">
        <v>156</v>
      </c>
      <c r="C375" s="113">
        <f>_xll.qlCalendarAdvance("TARGET",C374,B375,"mf")</f>
        <v>43360</v>
      </c>
      <c r="D375" s="120">
        <f>_xll.xlShmInterpRateFwd($D$3&amp;T(CalculationTrigger),C375,,5,C376)</f>
        <v>-8.3329408446466589E-4</v>
      </c>
      <c r="E375" s="120">
        <f>_xll.xlShmInterpRateFwd($E$3&amp;T(CalculationTrigger),C375,,5,C376)</f>
        <v>-8.3828800050091514E-4</v>
      </c>
      <c r="F375" s="121">
        <f>_xll.xlShmInterpRateFwd($F$3&amp;T(CalculationTrigger),C375,,5,C376)</f>
        <v>-8.7060342075059372E-4</v>
      </c>
      <c r="G375" s="148">
        <f>_xll.xlShmInterpDisc($G$3&amp;T(CalculationTrigger),C375)</f>
        <v>1.0027786270334471</v>
      </c>
      <c r="H375" s="149">
        <f>_xll.xlShmInterpDisc($H$3&amp;T(CalculationTrigger),C375)</f>
        <v>1.002785911510077</v>
      </c>
      <c r="I375" s="150">
        <f>_xll.xlShmInterpDisc($I$3&amp;T(CalculationTrigger),C375)</f>
        <v>1.0028259532345558</v>
      </c>
      <c r="J375" s="157">
        <f t="shared" si="15"/>
        <v>4.9839415467312931E-6</v>
      </c>
      <c r="K375" s="158">
        <f t="shared" si="16"/>
        <v>0</v>
      </c>
      <c r="L375" s="159">
        <f t="shared" si="17"/>
        <v>-2.7395366238304164E-5</v>
      </c>
    </row>
    <row r="376" spans="2:12" x14ac:dyDescent="0.2">
      <c r="B376" s="112" t="s">
        <v>156</v>
      </c>
      <c r="C376" s="113">
        <f>_xll.qlCalendarAdvance("TARGET",C375,B376,"mf")</f>
        <v>43361</v>
      </c>
      <c r="D376" s="120">
        <f>_xll.xlShmInterpRateFwd($D$3&amp;T(CalculationTrigger),C376,,5,C377)</f>
        <v>-8.2752233305813556E-4</v>
      </c>
      <c r="E376" s="120">
        <f>_xll.xlShmInterpRateFwd($E$3&amp;T(CalculationTrigger),C376,,5,C377)</f>
        <v>-8.325162577621436E-4</v>
      </c>
      <c r="F376" s="121">
        <f>_xll.xlShmInterpRateFwd($F$3&amp;T(CalculationTrigger),C376,,5,C377)</f>
        <v>-8.6483788795998031E-4</v>
      </c>
      <c r="G376" s="148">
        <f>_xll.xlShmInterpDisc($G$3&amp;T(CalculationTrigger),C376)</f>
        <v>1.0027809163797639</v>
      </c>
      <c r="H376" s="149">
        <f>_xll.xlShmInterpDisc($H$3&amp;T(CalculationTrigger),C376)</f>
        <v>1.0027882145931657</v>
      </c>
      <c r="I376" s="150">
        <f>_xll.xlShmInterpDisc($I$3&amp;T(CalculationTrigger),C376)</f>
        <v>1.0028283451956181</v>
      </c>
      <c r="J376" s="157">
        <f t="shared" si="15"/>
        <v>4.983960282145232E-6</v>
      </c>
      <c r="K376" s="158">
        <f t="shared" si="16"/>
        <v>0</v>
      </c>
      <c r="L376" s="159">
        <f t="shared" si="17"/>
        <v>-2.7404597250695959E-5</v>
      </c>
    </row>
    <row r="377" spans="2:12" x14ac:dyDescent="0.2">
      <c r="B377" s="112" t="s">
        <v>156</v>
      </c>
      <c r="C377" s="113">
        <f>_xll.qlCalendarAdvance("TARGET",C376,B377,"mf")</f>
        <v>43362</v>
      </c>
      <c r="D377" s="120">
        <f>_xll.xlShmInterpRateFwd($D$3&amp;T(CalculationTrigger),C377,,5,C378)</f>
        <v>-8.2111797586970298E-4</v>
      </c>
      <c r="E377" s="120">
        <f>_xll.xlShmInterpRateFwd($E$3&amp;T(CalculationTrigger),C377,,5,C378)</f>
        <v>-8.2611191096074524E-4</v>
      </c>
      <c r="F377" s="121">
        <f>_xll.xlShmInterpRateFwd($F$3&amp;T(CalculationTrigger),C377,,5,C378)</f>
        <v>-8.5844015239639469E-4</v>
      </c>
      <c r="G377" s="148">
        <f>_xll.xlShmInterpDisc($G$3&amp;T(CalculationTrigger),C377)</f>
        <v>1.0027831898742428</v>
      </c>
      <c r="H377" s="149">
        <f>_xll.xlShmInterpDisc($H$3&amp;T(CalculationTrigger),C377)</f>
        <v>1.0027905018243872</v>
      </c>
      <c r="I377" s="150">
        <f>_xll.xlShmInterpDisc($I$3&amp;T(CalculationTrigger),C377)</f>
        <v>1.0028307213216539</v>
      </c>
      <c r="J377" s="157">
        <f t="shared" si="15"/>
        <v>4.9839789633773295E-6</v>
      </c>
      <c r="K377" s="158">
        <f t="shared" si="16"/>
        <v>0</v>
      </c>
      <c r="L377" s="159">
        <f t="shared" si="17"/>
        <v>-2.741380531842235E-5</v>
      </c>
    </row>
    <row r="378" spans="2:12" x14ac:dyDescent="0.2">
      <c r="B378" s="112" t="s">
        <v>156</v>
      </c>
      <c r="C378" s="113">
        <f>_xll.qlCalendarAdvance("TARGET",C377,B378,"mf")</f>
        <v>43363</v>
      </c>
      <c r="D378" s="120">
        <f>_xll.xlShmInterpRateFwd($D$3&amp;T(CalculationTrigger),C378,,5,C379)</f>
        <v>-8.1407635739307418E-4</v>
      </c>
      <c r="E378" s="120">
        <f>_xll.xlShmInterpRateFwd($E$3&amp;T(CalculationTrigger),C378,,5,C379)</f>
        <v>-8.1907030434741584E-4</v>
      </c>
      <c r="F378" s="121">
        <f>_xll.xlShmInterpRateFwd($F$3&amp;T(CalculationTrigger),C378,,5,C379)</f>
        <v>-8.5140556163435031E-4</v>
      </c>
      <c r="G378" s="148">
        <f>_xll.xlShmInterpDisc($G$3&amp;T(CalculationTrigger),C378)</f>
        <v>1.0027854457787784</v>
      </c>
      <c r="H378" s="149">
        <f>_xll.xlShmInterpDisc($H$3&amp;T(CalculationTrigger),C378)</f>
        <v>1.0027927714656275</v>
      </c>
      <c r="I378" s="150">
        <f>_xll.xlShmInterpDisc($I$3&amp;T(CalculationTrigger),C378)</f>
        <v>1.0028330798755769</v>
      </c>
      <c r="J378" s="157">
        <f t="shared" si="15"/>
        <v>4.98399759391269E-6</v>
      </c>
      <c r="K378" s="158">
        <f t="shared" si="16"/>
        <v>0</v>
      </c>
      <c r="L378" s="159">
        <f t="shared" si="17"/>
        <v>-2.7422991319827776E-5</v>
      </c>
    </row>
    <row r="379" spans="2:12" x14ac:dyDescent="0.2">
      <c r="B379" s="112" t="s">
        <v>156</v>
      </c>
      <c r="C379" s="113">
        <f>_xll.qlCalendarAdvance("TARGET",C378,B379,"mf")</f>
        <v>43364</v>
      </c>
      <c r="D379" s="120">
        <f>_xll.xlShmInterpRateFwd($D$3&amp;T(CalculationTrigger),C379,,5,C380)</f>
        <v>-7.9784389133554987E-4</v>
      </c>
      <c r="E379" s="120">
        <f>_xll.xlShmInterpRateFwd($E$3&amp;T(CalculationTrigger),C379,,5,C380)</f>
        <v>-8.028378453970251E-4</v>
      </c>
      <c r="F379" s="121">
        <f>_xll.xlShmInterpRateFwd($F$3&amp;T(CalculationTrigger),C379,,5,C380)</f>
        <v>-8.3518835537090322E-4</v>
      </c>
      <c r="G379" s="148">
        <f>_xll.xlShmInterpDisc($G$3&amp;T(CalculationTrigger),C379)</f>
        <v>1.0027876823424597</v>
      </c>
      <c r="H379" s="149">
        <f>_xll.xlShmInterpDisc($H$3&amp;T(CalculationTrigger),C379)</f>
        <v>1.0027950217659662</v>
      </c>
      <c r="I379" s="150">
        <f>_xll.xlShmInterpDisc($I$3&amp;T(CalculationTrigger),C379)</f>
        <v>1.0028354191075035</v>
      </c>
      <c r="J379" s="157">
        <f t="shared" si="15"/>
        <v>4.9840161769079933E-6</v>
      </c>
      <c r="K379" s="158">
        <f t="shared" si="16"/>
        <v>0</v>
      </c>
      <c r="L379" s="159">
        <f t="shared" si="17"/>
        <v>-2.7432156133203172E-5</v>
      </c>
    </row>
    <row r="380" spans="2:12" x14ac:dyDescent="0.2">
      <c r="B380" s="112" t="s">
        <v>156</v>
      </c>
      <c r="C380" s="113">
        <f>_xll.qlCalendarAdvance("TARGET",C379,B380,"mf")</f>
        <v>43367</v>
      </c>
      <c r="D380" s="120">
        <f>_xll.xlShmInterpRateFwd($D$3&amp;T(CalculationTrigger),C380,,5,C381)</f>
        <v>-7.7944414716922289E-4</v>
      </c>
      <c r="E380" s="120">
        <f>_xll.xlShmInterpRateFwd($E$3&amp;T(CalculationTrigger),C380,,5,C381)</f>
        <v>-7.8443815780079743E-4</v>
      </c>
      <c r="F380" s="121">
        <f>_xll.xlShmInterpRateFwd($F$3&amp;T(CalculationTrigger),C380,,5,C381)</f>
        <v>-8.1680559458926962E-4</v>
      </c>
      <c r="G380" s="148">
        <f>_xll.xlShmInterpDisc($G$3&amp;T(CalculationTrigger),C380)</f>
        <v>1.0027942582871714</v>
      </c>
      <c r="H380" s="149">
        <f>_xll.xlShmInterpDisc($H$3&amp;T(CalculationTrigger),C380)</f>
        <v>1.0028016389202716</v>
      </c>
      <c r="I380" s="150">
        <f>_xll.xlShmInterpDisc($I$3&amp;T(CalculationTrigger),C380)</f>
        <v>1.0028423031804943</v>
      </c>
      <c r="J380" s="157">
        <f t="shared" si="15"/>
        <v>4.9840716726208201E-6</v>
      </c>
      <c r="K380" s="158">
        <f t="shared" si="16"/>
        <v>0</v>
      </c>
      <c r="L380" s="159">
        <f t="shared" si="17"/>
        <v>-2.7459532227416913E-5</v>
      </c>
    </row>
    <row r="381" spans="2:12" x14ac:dyDescent="0.2">
      <c r="B381" s="112" t="s">
        <v>156</v>
      </c>
      <c r="C381" s="113">
        <f>_xll.qlCalendarAdvance("TARGET",C380,B381,"mf")</f>
        <v>43368</v>
      </c>
      <c r="D381" s="120">
        <f>_xll.xlShmInterpRateFwd($D$3&amp;T(CalculationTrigger),C381,,5,C382)</f>
        <v>-7.6914638015456675E-4</v>
      </c>
      <c r="E381" s="120">
        <f>_xll.xlShmInterpRateFwd($E$3&amp;T(CalculationTrigger),C381,,5,C382)</f>
        <v>-7.7414041084314324E-4</v>
      </c>
      <c r="F381" s="121">
        <f>_xll.xlShmInterpRateFwd($F$3&amp;T(CalculationTrigger),C381,,5,C382)</f>
        <v>-8.0651693900134582E-4</v>
      </c>
      <c r="G381" s="148">
        <f>_xll.xlShmInterpDisc($G$3&amp;T(CalculationTrigger),C381)</f>
        <v>1.0027963997221976</v>
      </c>
      <c r="H381" s="149">
        <f>_xll.xlShmInterpDisc($H$3&amp;T(CalculationTrigger),C381)</f>
        <v>1.0028037940916712</v>
      </c>
      <c r="I381" s="150">
        <f>_xll.xlShmInterpDisc($I$3&amp;T(CalculationTrigger),C381)</f>
        <v>1.0028445473696361</v>
      </c>
      <c r="J381" s="157">
        <f t="shared" si="15"/>
        <v>4.9840900978300561E-6</v>
      </c>
      <c r="K381" s="158">
        <f t="shared" si="16"/>
        <v>0</v>
      </c>
      <c r="L381" s="159">
        <f t="shared" si="17"/>
        <v>-2.746862107112901E-5</v>
      </c>
    </row>
    <row r="382" spans="2:12" x14ac:dyDescent="0.2">
      <c r="B382" s="112" t="s">
        <v>156</v>
      </c>
      <c r="C382" s="113">
        <f>_xll.qlCalendarAdvance("TARGET",C381,B382,"mf")</f>
        <v>43369</v>
      </c>
      <c r="D382" s="120">
        <f>_xll.xlShmInterpRateFwd($D$3&amp;T(CalculationTrigger),C382,,5,C383)</f>
        <v>-7.5818341508757808E-4</v>
      </c>
      <c r="E382" s="120">
        <f>_xll.xlShmInterpRateFwd($E$3&amp;T(CalculationTrigger),C382,,5,C383)</f>
        <v>-7.6317746739123452E-4</v>
      </c>
      <c r="F382" s="121">
        <f>_xll.xlShmInterpRateFwd($F$3&amp;T(CalculationTrigger),C382,,5,C383)</f>
        <v>-7.95563512934585E-4</v>
      </c>
      <c r="G382" s="148">
        <f>_xll.xlShmInterpDisc($G$3&amp;T(CalculationTrigger),C382)</f>
        <v>1.0027985128697214</v>
      </c>
      <c r="H382" s="149">
        <f>_xll.xlShmInterpDisc($H$3&amp;T(CalculationTrigger),C382)</f>
        <v>1.0028059209754729</v>
      </c>
      <c r="I382" s="150">
        <f>_xll.xlShmInterpDisc($I$3&amp;T(CalculationTrigger),C382)</f>
        <v>1.0028467632953946</v>
      </c>
      <c r="J382" s="157">
        <f t="shared" si="15"/>
        <v>4.9841084917535203E-6</v>
      </c>
      <c r="K382" s="158">
        <f t="shared" si="16"/>
        <v>0</v>
      </c>
      <c r="L382" s="159">
        <f t="shared" si="17"/>
        <v>-2.7477693117777933E-5</v>
      </c>
    </row>
    <row r="383" spans="2:12" x14ac:dyDescent="0.2">
      <c r="B383" s="112" t="s">
        <v>156</v>
      </c>
      <c r="C383" s="113">
        <f>_xll.qlCalendarAdvance("TARGET",C382,B383,"mf")</f>
        <v>43370</v>
      </c>
      <c r="D383" s="120">
        <f>_xll.xlShmInterpRateFwd($D$3&amp;T(CalculationTrigger),C383,,5,C384)</f>
        <v>-7.4655059575859416E-4</v>
      </c>
      <c r="E383" s="120">
        <f>_xll.xlShmInterpRateFwd($E$3&amp;T(CalculationTrigger),C383,,5,C384)</f>
        <v>-7.5154467164076626E-4</v>
      </c>
      <c r="F383" s="121">
        <f>_xll.xlShmInterpRateFwd($F$3&amp;T(CalculationTrigger),C383,,5,C384)</f>
        <v>-7.8394066342229681E-4</v>
      </c>
      <c r="G383" s="148">
        <f>_xll.xlShmInterpDisc($G$3&amp;T(CalculationTrigger),C383)</f>
        <v>1.0028005959019965</v>
      </c>
      <c r="H383" s="149">
        <f>_xll.xlShmInterpDisc($H$3&amp;T(CalculationTrigger),C383)</f>
        <v>1.0028080177439203</v>
      </c>
      <c r="I383" s="150">
        <f>_xll.xlShmInterpDisc($I$3&amp;T(CalculationTrigger),C383)</f>
        <v>1.0028489491311012</v>
      </c>
      <c r="J383" s="157">
        <f t="shared" si="15"/>
        <v>4.9841268575550401E-6</v>
      </c>
      <c r="K383" s="158">
        <f t="shared" si="16"/>
        <v>0</v>
      </c>
      <c r="L383" s="159">
        <f t="shared" si="17"/>
        <v>-2.7486749246089871E-5</v>
      </c>
    </row>
    <row r="384" spans="2:12" x14ac:dyDescent="0.2">
      <c r="B384" s="112" t="s">
        <v>156</v>
      </c>
      <c r="C384" s="113">
        <f>_xll.qlCalendarAdvance("TARGET",C383,B384,"mf")</f>
        <v>43371</v>
      </c>
      <c r="D384" s="120">
        <f>_xll.xlShmInterpRateFwd($D$3&amp;T(CalculationTrigger),C384,,5,C385)</f>
        <v>-7.2102740559551427E-4</v>
      </c>
      <c r="E384" s="120">
        <f>_xll.xlShmInterpRateFwd($E$3&amp;T(CalculationTrigger),C384,,5,C385)</f>
        <v>-7.2602151430302105E-4</v>
      </c>
      <c r="F384" s="121">
        <f>_xll.xlShmInterpRateFwd($F$3&amp;T(CalculationTrigger),C384,,5,C385)</f>
        <v>-7.584387152988353E-4</v>
      </c>
      <c r="G384" s="148">
        <f>_xll.xlShmInterpDisc($G$3&amp;T(CalculationTrigger),C384)</f>
        <v>1.0028026469784719</v>
      </c>
      <c r="H384" s="149">
        <f>_xll.xlShmInterpDisc($H$3&amp;T(CalculationTrigger),C384)</f>
        <v>1.0028100825564523</v>
      </c>
      <c r="I384" s="150">
        <f>_xll.xlShmInterpDisc($I$3&amp;T(CalculationTrigger),C384)</f>
        <v>1.0028511030372904</v>
      </c>
      <c r="J384" s="157">
        <f t="shared" si="15"/>
        <v>4.9841451988229121E-6</v>
      </c>
      <c r="K384" s="158">
        <f t="shared" si="16"/>
        <v>0</v>
      </c>
      <c r="L384" s="159">
        <f t="shared" si="17"/>
        <v>-2.7495790333989121E-5</v>
      </c>
    </row>
    <row r="385" spans="2:12" x14ac:dyDescent="0.2">
      <c r="B385" s="112" t="s">
        <v>156</v>
      </c>
      <c r="C385" s="113">
        <f>_xll.qlCalendarAdvance("TARGET",C384,B385,"mf")</f>
        <v>43374</v>
      </c>
      <c r="D385" s="120">
        <f>_xll.xlShmInterpRateFwd($D$3&amp;T(CalculationTrigger),C385,,5,C386)</f>
        <v>-6.9322765554171491E-4</v>
      </c>
      <c r="E385" s="120">
        <f>_xll.xlShmInterpRateFwd($E$3&amp;T(CalculationTrigger),C385,,5,C386)</f>
        <v>-6.9822184253826003E-4</v>
      </c>
      <c r="F385" s="121">
        <f>_xll.xlShmInterpRateFwd($F$3&amp;T(CalculationTrigger),C385,,5,C386)</f>
        <v>-7.3066198214249772E-4</v>
      </c>
      <c r="G385" s="148">
        <f>_xll.xlShmInterpDisc($G$3&amp;T(CalculationTrigger),C385)</f>
        <v>1.0028085898755339</v>
      </c>
      <c r="H385" s="149">
        <f>_xll.xlShmInterpDisc($H$3&amp;T(CalculationTrigger),C385)</f>
        <v>1.0028160666608847</v>
      </c>
      <c r="I385" s="150">
        <f>_xll.xlShmInterpDisc($I$3&amp;T(CalculationTrigger),C385)</f>
        <v>1.0028573545921697</v>
      </c>
      <c r="J385" s="157">
        <f t="shared" si="15"/>
        <v>4.9842001064601683E-6</v>
      </c>
      <c r="K385" s="158">
        <f t="shared" si="16"/>
        <v>0</v>
      </c>
      <c r="L385" s="159">
        <f t="shared" si="17"/>
        <v>-2.7522832138610085E-5</v>
      </c>
    </row>
    <row r="386" spans="2:12" x14ac:dyDescent="0.2">
      <c r="B386" s="112" t="s">
        <v>156</v>
      </c>
      <c r="C386" s="113">
        <f>_xll.qlCalendarAdvance("TARGET",C385,B386,"mf")</f>
        <v>43375</v>
      </c>
      <c r="D386" s="120">
        <f>_xll.xlShmInterpRateFwd($D$3&amp;T(CalculationTrigger),C386,,5,C387)</f>
        <v>-6.781757242088326E-4</v>
      </c>
      <c r="E386" s="120">
        <f>_xll.xlShmInterpRateFwd($E$3&amp;T(CalculationTrigger),C386,,5,C387)</f>
        <v>-6.8316994322521198E-4</v>
      </c>
      <c r="F386" s="121">
        <f>_xll.xlShmInterpRateFwd($F$3&amp;T(CalculationTrigger),C386,,5,C387)</f>
        <v>-7.1562222789221558E-4</v>
      </c>
      <c r="G386" s="148">
        <f>_xll.xlShmInterpDisc($G$3&amp;T(CalculationTrigger),C386)</f>
        <v>1.0028104944672271</v>
      </c>
      <c r="H386" s="149">
        <f>_xll.xlShmInterpDisc($H$3&amp;T(CalculationTrigger),C386)</f>
        <v>1.0028179849880661</v>
      </c>
      <c r="I386" s="150">
        <f>_xll.xlShmInterpDisc($I$3&amp;T(CalculationTrigger),C386)</f>
        <v>1.0028593621297295</v>
      </c>
      <c r="J386" s="157">
        <f t="shared" si="15"/>
        <v>4.9842183814044973E-6</v>
      </c>
      <c r="K386" s="158">
        <f t="shared" si="16"/>
        <v>0</v>
      </c>
      <c r="L386" s="159">
        <f t="shared" si="17"/>
        <v>-2.7531821847847715E-5</v>
      </c>
    </row>
    <row r="387" spans="2:12" x14ac:dyDescent="0.2">
      <c r="B387" s="112" t="s">
        <v>156</v>
      </c>
      <c r="C387" s="113">
        <f>_xll.qlCalendarAdvance("TARGET",C386,B387,"mf")</f>
        <v>43376</v>
      </c>
      <c r="D387" s="120">
        <f>_xll.xlShmInterpRateFwd($D$3&amp;T(CalculationTrigger),C387,,5,C388)</f>
        <v>-6.6242600198128463E-4</v>
      </c>
      <c r="E387" s="120">
        <f>_xll.xlShmInterpRateFwd($E$3&amp;T(CalculationTrigger),C387,,5,C388)</f>
        <v>-6.6742025490065674E-4</v>
      </c>
      <c r="F387" s="121">
        <f>_xll.xlShmInterpRateFwd($F$3&amp;T(CalculationTrigger),C387,,5,C388)</f>
        <v>-6.9988513496691972E-4</v>
      </c>
      <c r="G387" s="148">
        <f>_xll.xlShmInterpDisc($G$3&amp;T(CalculationTrigger),C387)</f>
        <v>1.0028123577083146</v>
      </c>
      <c r="H387" s="149">
        <f>_xll.xlShmInterpDisc($H$3&amp;T(CalculationTrigger),C387)</f>
        <v>1.0028198619644719</v>
      </c>
      <c r="I387" s="150">
        <f>_xll.xlShmInterpDisc($I$3&amp;T(CalculationTrigger),C387)</f>
        <v>1.0028613283485186</v>
      </c>
      <c r="J387" s="157">
        <f t="shared" si="15"/>
        <v>4.9842366477517927E-6</v>
      </c>
      <c r="K387" s="158">
        <f t="shared" si="16"/>
        <v>0</v>
      </c>
      <c r="L387" s="159">
        <f t="shared" si="17"/>
        <v>-2.7540800908055392E-5</v>
      </c>
    </row>
    <row r="388" spans="2:12" x14ac:dyDescent="0.2">
      <c r="B388" s="112" t="s">
        <v>156</v>
      </c>
      <c r="C388" s="113">
        <f>_xll.qlCalendarAdvance("TARGET",C387,B388,"mf")</f>
        <v>43377</v>
      </c>
      <c r="D388" s="120">
        <f>_xll.xlShmInterpRateFwd($D$3&amp;T(CalculationTrigger),C388,,5,C389)</f>
        <v>-6.4597383266710778E-4</v>
      </c>
      <c r="E388" s="120">
        <f>_xll.xlShmInterpRateFwd($E$3&amp;T(CalculationTrigger),C388,,5,C389)</f>
        <v>-6.5096812137275942E-4</v>
      </c>
      <c r="F388" s="121">
        <f>_xll.xlShmInterpRateFwd($F$3&amp;T(CalculationTrigger),C388,,5,C389)</f>
        <v>-6.8344605049875003E-4</v>
      </c>
      <c r="G388" s="148">
        <f>_xll.xlShmInterpDisc($G$3&amp;T(CalculationTrigger),C388)</f>
        <v>1.0028141776814281</v>
      </c>
      <c r="H388" s="149">
        <f>_xll.xlShmInterpDisc($H$3&amp;T(CalculationTrigger),C388)</f>
        <v>1.0028216956727234</v>
      </c>
      <c r="I388" s="150">
        <f>_xll.xlShmInterpDisc($I$3&amp;T(CalculationTrigger),C388)</f>
        <v>1.002863251332305</v>
      </c>
      <c r="J388" s="157">
        <f t="shared" si="15"/>
        <v>4.9842549089444419E-6</v>
      </c>
      <c r="K388" s="158">
        <f t="shared" si="16"/>
        <v>0</v>
      </c>
      <c r="L388" s="159">
        <f t="shared" si="17"/>
        <v>-2.754977019759073E-5</v>
      </c>
    </row>
    <row r="389" spans="2:12" x14ac:dyDescent="0.2">
      <c r="B389" s="112" t="s">
        <v>156</v>
      </c>
      <c r="C389" s="113">
        <f>_xll.qlCalendarAdvance("TARGET",C388,B389,"mf")</f>
        <v>43378</v>
      </c>
      <c r="D389" s="120">
        <f>_xll.xlShmInterpRateFwd($D$3&amp;T(CalculationTrigger),C389,,5,C390)</f>
        <v>-6.0357042181368955E-4</v>
      </c>
      <c r="E389" s="120">
        <f>_xll.xlShmInterpRateFwd($E$3&amp;T(CalculationTrigger),C389,,5,C390)</f>
        <v>-6.0856477141362267E-4</v>
      </c>
      <c r="F389" s="121">
        <f>_xll.xlShmInterpRateFwd($F$3&amp;T(CalculationTrigger),C389,,5,C390)</f>
        <v>-6.4107021836849667E-4</v>
      </c>
      <c r="G389" s="148">
        <f>_xll.xlShmInterpDisc($G$3&amp;T(CalculationTrigger),C389)</f>
        <v>1.0028159524563987</v>
      </c>
      <c r="H389" s="149">
        <f>_xll.xlShmInterpDisc($H$3&amp;T(CalculationTrigger),C389)</f>
        <v>1.00282348418264</v>
      </c>
      <c r="I389" s="150">
        <f>_xll.xlShmInterpDisc($I$3&amp;T(CalculationTrigger),C389)</f>
        <v>1.0028651291520632</v>
      </c>
      <c r="J389" s="157">
        <f t="shared" ref="J389:J452" si="18">-365*LN(G389/$H389)/($C389-$C$4)</f>
        <v>4.9842731683997961E-6</v>
      </c>
      <c r="K389" s="158">
        <f t="shared" ref="K389:K452" si="19">-365*LN(H389/$H389)/($C389-$C$4)</f>
        <v>0</v>
      </c>
      <c r="L389" s="159">
        <f t="shared" ref="L389:L452" si="20">-365*LN(I389/$H389)/($C389-$C$4)</f>
        <v>-2.7558730594464371E-5</v>
      </c>
    </row>
    <row r="390" spans="2:12" x14ac:dyDescent="0.2">
      <c r="B390" s="112" t="s">
        <v>156</v>
      </c>
      <c r="C390" s="113">
        <f>_xll.qlCalendarAdvance("TARGET",C389,B390,"mf")</f>
        <v>43381</v>
      </c>
      <c r="D390" s="120">
        <f>_xll.xlShmInterpRateFwd($D$3&amp;T(CalculationTrigger),C390,,5,C391)</f>
        <v>-5.611825063337047E-4</v>
      </c>
      <c r="E390" s="120">
        <f>_xll.xlShmInterpRateFwd($E$3&amp;T(CalculationTrigger),C390,,5,C391)</f>
        <v>-5.6617695612892868E-4</v>
      </c>
      <c r="F390" s="121">
        <f>_xll.xlShmInterpRateFwd($F$3&amp;T(CalculationTrigger),C390,,5,C391)</f>
        <v>-5.9871169107016261E-4</v>
      </c>
      <c r="G390" s="148">
        <f>_xll.xlShmInterpDisc($G$3&amp;T(CalculationTrigger),C390)</f>
        <v>1.0028209273033857</v>
      </c>
      <c r="H390" s="149">
        <f>_xll.xlShmInterpDisc($H$3&amp;T(CalculationTrigger),C390)</f>
        <v>1.0028285002327524</v>
      </c>
      <c r="I390" s="150">
        <f>_xll.xlShmInterpDisc($I$3&amp;T(CalculationTrigger),C390)</f>
        <v>1.0028704133467607</v>
      </c>
      <c r="J390" s="157">
        <f t="shared" si="18"/>
        <v>4.9843279675800687E-6</v>
      </c>
      <c r="K390" s="158">
        <f t="shared" si="19"/>
        <v>0</v>
      </c>
      <c r="L390" s="159">
        <f t="shared" si="20"/>
        <v>-2.7585567212729352E-5</v>
      </c>
    </row>
    <row r="391" spans="2:12" x14ac:dyDescent="0.2">
      <c r="B391" s="112" t="s">
        <v>156</v>
      </c>
      <c r="C391" s="113">
        <f>_xll.qlCalendarAdvance("TARGET",C390,B391,"mf")</f>
        <v>43382</v>
      </c>
      <c r="D391" s="120">
        <f>_xll.xlShmInterpRateFwd($D$3&amp;T(CalculationTrigger),C391,,5,C392)</f>
        <v>-5.4179680651729152E-4</v>
      </c>
      <c r="E391" s="120">
        <f>_xll.xlShmInterpRateFwd($E$3&amp;T(CalculationTrigger),C391,,5,C392)</f>
        <v>-5.4679130109417848E-4</v>
      </c>
      <c r="F391" s="121">
        <f>_xll.xlShmInterpRateFwd($F$3&amp;T(CalculationTrigger),C391,,5,C392)</f>
        <v>-5.7934140678995928E-4</v>
      </c>
      <c r="G391" s="148">
        <f>_xll.xlShmInterpDisc($G$3&amp;T(CalculationTrigger),C391)</f>
        <v>1.002822469129212</v>
      </c>
      <c r="H391" s="149">
        <f>_xll.xlShmInterpDisc($H$3&amp;T(CalculationTrigger),C391)</f>
        <v>1.0028300557923921</v>
      </c>
      <c r="I391" s="150">
        <f>_xll.xlShmInterpDisc($I$3&amp;T(CalculationTrigger),C391)</f>
        <v>1.0028720583638182</v>
      </c>
      <c r="J391" s="157">
        <f t="shared" si="18"/>
        <v>4.984346251942918E-6</v>
      </c>
      <c r="K391" s="158">
        <f t="shared" si="19"/>
        <v>0</v>
      </c>
      <c r="L391" s="159">
        <f t="shared" si="20"/>
        <v>-2.7594500822164532E-5</v>
      </c>
    </row>
    <row r="392" spans="2:12" x14ac:dyDescent="0.2">
      <c r="B392" s="112" t="s">
        <v>156</v>
      </c>
      <c r="C392" s="113">
        <f>_xll.qlCalendarAdvance("TARGET",C391,B392,"mf")</f>
        <v>43383</v>
      </c>
      <c r="D392" s="120">
        <f>_xll.xlShmInterpRateFwd($D$3&amp;T(CalculationTrigger),C392,,5,C393)</f>
        <v>-5.2350906674524206E-4</v>
      </c>
      <c r="E392" s="120">
        <f>_xll.xlShmInterpRateFwd($E$3&amp;T(CalculationTrigger),C392,,5,C393)</f>
        <v>-5.2850360809990457E-4</v>
      </c>
      <c r="F392" s="121">
        <f>_xll.xlShmInterpRateFwd($F$3&amp;T(CalculationTrigger),C392,,5,C393)</f>
        <v>-5.6106955912522754E-4</v>
      </c>
      <c r="G392" s="148">
        <f>_xll.xlShmInterpDisc($G$3&amp;T(CalculationTrigger),C392)</f>
        <v>1.002823957695836</v>
      </c>
      <c r="H392" s="149">
        <f>_xll.xlShmInterpDisc($H$3&amp;T(CalculationTrigger),C392)</f>
        <v>1.0028315580925906</v>
      </c>
      <c r="I392" s="150">
        <f>_xll.xlShmInterpDisc($I$3&amp;T(CalculationTrigger),C392)</f>
        <v>1.0028736501617121</v>
      </c>
      <c r="J392" s="157">
        <f t="shared" si="18"/>
        <v>4.9843645507100216E-6</v>
      </c>
      <c r="K392" s="158">
        <f t="shared" si="19"/>
        <v>0</v>
      </c>
      <c r="L392" s="159">
        <f t="shared" si="20"/>
        <v>-2.7603429930284837E-5</v>
      </c>
    </row>
    <row r="393" spans="2:12" x14ac:dyDescent="0.2">
      <c r="B393" s="112" t="s">
        <v>156</v>
      </c>
      <c r="C393" s="113">
        <f>_xll.qlCalendarAdvance("TARGET",C392,B393,"mf")</f>
        <v>43384</v>
      </c>
      <c r="D393" s="120">
        <f>_xll.xlShmInterpRateFwd($D$3&amp;T(CalculationTrigger),C393,,5,C394)</f>
        <v>-5.063277579572099E-4</v>
      </c>
      <c r="E393" s="120">
        <f>_xll.xlShmInterpRateFwd($E$3&amp;T(CalculationTrigger),C393,,5,C394)</f>
        <v>-5.1132234784238969E-4</v>
      </c>
      <c r="F393" s="121">
        <f>_xll.xlShmInterpRateFwd($F$3&amp;T(CalculationTrigger),C393,,5,C394)</f>
        <v>-5.4390462266080432E-4</v>
      </c>
      <c r="G393" s="148">
        <f>_xll.xlShmInterpDisc($G$3&amp;T(CalculationTrigger),C393)</f>
        <v>1.0028253960196365</v>
      </c>
      <c r="H393" s="149">
        <f>_xll.xlShmInterpDisc($H$3&amp;T(CalculationTrigger),C393)</f>
        <v>1.0028330101497527</v>
      </c>
      <c r="I393" s="150">
        <f>_xll.xlShmInterpDisc($I$3&amp;T(CalculationTrigger),C393)</f>
        <v>1.0028751917582648</v>
      </c>
      <c r="J393" s="157">
        <f t="shared" si="18"/>
        <v>4.9843828672292036E-6</v>
      </c>
      <c r="K393" s="158">
        <f t="shared" si="19"/>
        <v>0</v>
      </c>
      <c r="L393" s="159">
        <f t="shared" si="20"/>
        <v>-2.7612355415527435E-5</v>
      </c>
    </row>
    <row r="394" spans="2:12" x14ac:dyDescent="0.2">
      <c r="B394" s="112" t="s">
        <v>156</v>
      </c>
      <c r="C394" s="113">
        <f>_xll.qlCalendarAdvance("TARGET",C393,B394,"mf")</f>
        <v>43385</v>
      </c>
      <c r="D394" s="120">
        <f>_xll.xlShmInterpRateFwd($D$3&amp;T(CalculationTrigger),C394,,5,C395)</f>
        <v>-4.7569497799326626E-4</v>
      </c>
      <c r="E394" s="120">
        <f>_xll.xlShmInterpRateFwd($E$3&amp;T(CalculationTrigger),C394,,5,C395)</f>
        <v>-4.8068965805987804E-4</v>
      </c>
      <c r="F394" s="121">
        <f>_xll.xlShmInterpRateFwd($F$3&amp;T(CalculationTrigger),C394,,5,C395)</f>
        <v>-5.1330610291042502E-4</v>
      </c>
      <c r="G394" s="148">
        <f>_xll.xlShmInterpDisc($G$3&amp;T(CalculationTrigger),C394)</f>
        <v>1.0028267871402907</v>
      </c>
      <c r="H394" s="149">
        <f>_xll.xlShmInterpDisc($H$3&amp;T(CalculationTrigger),C394)</f>
        <v>1.0028344150035817</v>
      </c>
      <c r="I394" s="150">
        <f>_xll.xlShmInterpDisc($I$3&amp;T(CalculationTrigger),C394)</f>
        <v>1.0028766861946088</v>
      </c>
      <c r="J394" s="157">
        <f t="shared" si="18"/>
        <v>4.9844012046787459E-6</v>
      </c>
      <c r="K394" s="158">
        <f t="shared" si="19"/>
        <v>0</v>
      </c>
      <c r="L394" s="159">
        <f t="shared" si="20"/>
        <v>-2.762127815598628E-5</v>
      </c>
    </row>
    <row r="395" spans="2:12" x14ac:dyDescent="0.2">
      <c r="B395" s="112" t="s">
        <v>156</v>
      </c>
      <c r="C395" s="113">
        <f>_xll.qlCalendarAdvance("TARGET",C394,B395,"mf")</f>
        <v>43388</v>
      </c>
      <c r="D395" s="120">
        <f>_xll.xlShmInterpRateFwd($D$3&amp;T(CalculationTrigger),C395,,5,C396)</f>
        <v>-4.4883624865011372E-4</v>
      </c>
      <c r="E395" s="120">
        <f>_xll.xlShmInterpRateFwd($E$3&amp;T(CalculationTrigger),C395,,5,C396)</f>
        <v>-4.5383105131478394E-4</v>
      </c>
      <c r="F395" s="121">
        <f>_xll.xlShmInterpRateFwd($F$3&amp;T(CalculationTrigger),C395,,5,C396)</f>
        <v>-4.8648347317548437E-4</v>
      </c>
      <c r="G395" s="148">
        <f>_xll.xlShmInterpDisc($G$3&amp;T(CalculationTrigger),C395)</f>
        <v>1.0028307080295915</v>
      </c>
      <c r="H395" s="149">
        <f>_xll.xlShmInterpDisc($H$3&amp;T(CalculationTrigger),C395)</f>
        <v>1.0028383770915537</v>
      </c>
      <c r="I395" s="150">
        <f>_xll.xlShmInterpDisc($I$3&amp;T(CalculationTrigger),C395)</f>
        <v>1.0028809173033377</v>
      </c>
      <c r="J395" s="157">
        <f t="shared" si="18"/>
        <v>4.9844563752095832E-6</v>
      </c>
      <c r="K395" s="158">
        <f t="shared" si="19"/>
        <v>0</v>
      </c>
      <c r="L395" s="159">
        <f t="shared" si="20"/>
        <v>-2.7648038691318026E-5</v>
      </c>
    </row>
    <row r="396" spans="2:12" x14ac:dyDescent="0.2">
      <c r="B396" s="112" t="s">
        <v>156</v>
      </c>
      <c r="C396" s="113">
        <f>_xll.qlCalendarAdvance("TARGET",C395,B396,"mf")</f>
        <v>43389</v>
      </c>
      <c r="D396" s="120">
        <f>_xll.xlShmInterpRateFwd($D$3&amp;T(CalculationTrigger),C396,,5,C397)</f>
        <v>-4.3731415624358286E-4</v>
      </c>
      <c r="E396" s="120">
        <f>_xll.xlShmInterpRateFwd($E$3&amp;T(CalculationTrigger),C396,,5,C397)</f>
        <v>-4.4230901709050327E-4</v>
      </c>
      <c r="F396" s="121">
        <f>_xll.xlShmInterpRateFwd($F$3&amp;T(CalculationTrigger),C396,,5,C397)</f>
        <v>-4.7498020633866958E-4</v>
      </c>
      <c r="G396" s="148">
        <f>_xll.xlShmInterpDisc($G$3&amp;T(CalculationTrigger),C396)</f>
        <v>1.002831941200349</v>
      </c>
      <c r="H396" s="149">
        <f>_xll.xlShmInterpDisc($H$3&amp;T(CalculationTrigger),C396)</f>
        <v>1.0028396239950081</v>
      </c>
      <c r="I396" s="150">
        <f>_xll.xlShmInterpDisc($I$3&amp;T(CalculationTrigger),C396)</f>
        <v>1.0028822539763298</v>
      </c>
      <c r="J396" s="157">
        <f t="shared" si="18"/>
        <v>4.9844748288644014E-6</v>
      </c>
      <c r="K396" s="158">
        <f t="shared" si="19"/>
        <v>0</v>
      </c>
      <c r="L396" s="159">
        <f t="shared" si="20"/>
        <v>-2.7656959235335413E-5</v>
      </c>
    </row>
    <row r="397" spans="2:12" x14ac:dyDescent="0.2">
      <c r="B397" s="112" t="s">
        <v>156</v>
      </c>
      <c r="C397" s="113">
        <f>_xll.qlCalendarAdvance("TARGET",C396,B397,"mf")</f>
        <v>43390</v>
      </c>
      <c r="D397" s="120">
        <f>_xll.xlShmInterpRateFwd($D$3&amp;T(CalculationTrigger),C397,,5,C398)</f>
        <v>-4.2694931976316048E-4</v>
      </c>
      <c r="E397" s="120">
        <f>_xll.xlShmInterpRateFwd($E$3&amp;T(CalculationTrigger),C397,,5,C398)</f>
        <v>-4.3194424038158689E-4</v>
      </c>
      <c r="F397" s="121">
        <f>_xll.xlShmInterpRateFwd($F$3&amp;T(CalculationTrigger),C397,,5,C398)</f>
        <v>-4.64634696380298E-4</v>
      </c>
      <c r="G397" s="148">
        <f>_xll.xlShmInterpDisc($G$3&amp;T(CalculationTrigger),C397)</f>
        <v>1.0028331427157728</v>
      </c>
      <c r="H397" s="149">
        <f>_xll.xlShmInterpDisc($H$3&amp;T(CalculationTrigger),C397)</f>
        <v>1.0028408392430792</v>
      </c>
      <c r="I397" s="150">
        <f>_xll.xlShmInterpDisc($I$3&amp;T(CalculationTrigger),C397)</f>
        <v>1.0028835590443841</v>
      </c>
      <c r="J397" s="157">
        <f t="shared" si="18"/>
        <v>4.9844933200086387E-6</v>
      </c>
      <c r="K397" s="158">
        <f t="shared" si="19"/>
        <v>0</v>
      </c>
      <c r="L397" s="159">
        <f t="shared" si="20"/>
        <v>-2.7665881425879323E-5</v>
      </c>
    </row>
    <row r="398" spans="2:12" x14ac:dyDescent="0.2">
      <c r="B398" s="112" t="s">
        <v>156</v>
      </c>
      <c r="C398" s="113">
        <f>_xll.qlCalendarAdvance("TARGET",C397,B398,"mf")</f>
        <v>43391</v>
      </c>
      <c r="D398" s="120">
        <f>_xll.xlShmInterpRateFwd($D$3&amp;T(CalculationTrigger),C398,,5,C399)</f>
        <v>-4.1775020929030106E-4</v>
      </c>
      <c r="E398" s="120">
        <f>_xll.xlShmInterpRateFwd($E$3&amp;T(CalculationTrigger),C398,,5,C399)</f>
        <v>-4.2274519199867117E-4</v>
      </c>
      <c r="F398" s="121">
        <f>_xll.xlShmInterpRateFwd($F$3&amp;T(CalculationTrigger),C398,,5,C399)</f>
        <v>-4.5545541751314136E-4</v>
      </c>
      <c r="G398" s="148">
        <f>_xll.xlShmInterpDisc($G$3&amp;T(CalculationTrigger),C398)</f>
        <v>1.0028343157553041</v>
      </c>
      <c r="H398" s="149">
        <f>_xll.xlShmInterpDisc($H$3&amp;T(CalculationTrigger),C398)</f>
        <v>1.0028420260152358</v>
      </c>
      <c r="I398" s="150">
        <f>_xll.xlShmInterpDisc($I$3&amp;T(CalculationTrigger),C398)</f>
        <v>1.0028848356884694</v>
      </c>
      <c r="J398" s="157">
        <f t="shared" si="18"/>
        <v>4.9845118514655973E-6</v>
      </c>
      <c r="K398" s="158">
        <f t="shared" si="19"/>
        <v>0</v>
      </c>
      <c r="L398" s="159">
        <f t="shared" si="20"/>
        <v>-2.7674806141175758E-5</v>
      </c>
    </row>
    <row r="399" spans="2:12" x14ac:dyDescent="0.2">
      <c r="B399" s="112" t="s">
        <v>156</v>
      </c>
      <c r="C399" s="113">
        <f>_xll.qlCalendarAdvance("TARGET",C398,B399,"mf")</f>
        <v>43392</v>
      </c>
      <c r="D399" s="120">
        <f>_xll.xlShmInterpRateFwd($D$3&amp;T(CalculationTrigger),C399,,5,C400)</f>
        <v>-4.0327965093616981E-4</v>
      </c>
      <c r="E399" s="120">
        <f>_xll.xlShmInterpRateFwd($E$3&amp;T(CalculationTrigger),C399,,5,C400)</f>
        <v>-4.0827475276707901E-4</v>
      </c>
      <c r="F399" s="121">
        <f>_xll.xlShmInterpRateFwd($F$3&amp;T(CalculationTrigger),C399,,5,C400)</f>
        <v>-4.4102613481211835E-4</v>
      </c>
      <c r="G399" s="148">
        <f>_xll.xlShmInterpDisc($G$3&amp;T(CalculationTrigger),C399)</f>
        <v>1.0028354635216734</v>
      </c>
      <c r="H399" s="149">
        <f>_xll.xlShmInterpDisc($H$3&amp;T(CalculationTrigger),C399)</f>
        <v>1.0028431875142381</v>
      </c>
      <c r="I399" s="150">
        <f>_xll.xlShmInterpDisc($I$3&amp;T(CalculationTrigger),C399)</f>
        <v>1.0028860871128571</v>
      </c>
      <c r="J399" s="157">
        <f t="shared" si="18"/>
        <v>4.9845304269726076E-6</v>
      </c>
      <c r="K399" s="158">
        <f t="shared" si="19"/>
        <v>0</v>
      </c>
      <c r="L399" s="159">
        <f t="shared" si="20"/>
        <v>-2.768373425954436E-5</v>
      </c>
    </row>
    <row r="400" spans="2:12" x14ac:dyDescent="0.2">
      <c r="B400" s="112" t="s">
        <v>156</v>
      </c>
      <c r="C400" s="113">
        <f>_xll.qlCalendarAdvance("TARGET",C399,B400,"mf")</f>
        <v>43395</v>
      </c>
      <c r="D400" s="120">
        <f>_xll.xlShmInterpRateFwd($D$3&amp;T(CalculationTrigger),C400,,5,C401)</f>
        <v>-3.9278044506934235E-4</v>
      </c>
      <c r="E400" s="120">
        <f>_xll.xlShmInterpRateFwd($E$3&amp;T(CalculationTrigger),C400,,5,C401)</f>
        <v>-3.9777569494072032E-4</v>
      </c>
      <c r="F400" s="121">
        <f>_xll.xlShmInterpRateFwd($F$3&amp;T(CalculationTrigger),C400,,5,C401)</f>
        <v>-4.3057009688681619E-4</v>
      </c>
      <c r="G400" s="148">
        <f>_xll.xlShmInterpDisc($G$3&amp;T(CalculationTrigger),C400)</f>
        <v>1.0028387875584641</v>
      </c>
      <c r="H400" s="149">
        <f>_xll.xlShmInterpDisc($H$3&amp;T(CalculationTrigger),C400)</f>
        <v>1.0028465527492658</v>
      </c>
      <c r="I400" s="150">
        <f>_xll.xlShmInterpDisc($I$3&amp;T(CalculationTrigger),C400)</f>
        <v>1.002889722460073</v>
      </c>
      <c r="J400" s="157">
        <f t="shared" si="18"/>
        <v>4.9845864483394693E-6</v>
      </c>
      <c r="K400" s="158">
        <f t="shared" si="19"/>
        <v>0</v>
      </c>
      <c r="L400" s="159">
        <f t="shared" si="20"/>
        <v>-2.7710547815522163E-5</v>
      </c>
    </row>
    <row r="401" spans="2:12" x14ac:dyDescent="0.2">
      <c r="B401" s="112" t="s">
        <v>156</v>
      </c>
      <c r="C401" s="113">
        <f>_xll.qlCalendarAdvance("TARGET",C400,B401,"mf")</f>
        <v>43396</v>
      </c>
      <c r="D401" s="120">
        <f>_xll.xlShmInterpRateFwd($D$3&amp;T(CalculationTrigger),C401,,5,C402)</f>
        <v>-3.8953702670831624E-4</v>
      </c>
      <c r="E401" s="120">
        <f>_xll.xlShmInterpRateFwd($E$3&amp;T(CalculationTrigger),C401,,5,C402)</f>
        <v>-3.9453234831322799E-4</v>
      </c>
      <c r="F401" s="121">
        <f>_xll.xlShmInterpRateFwd($F$3&amp;T(CalculationTrigger),C401,,5,C402)</f>
        <v>-4.2734908665854784E-4</v>
      </c>
      <c r="G401" s="148">
        <f>_xll.xlShmInterpDisc($G$3&amp;T(CalculationTrigger),C401)</f>
        <v>1.0028398667252838</v>
      </c>
      <c r="H401" s="149">
        <f>_xll.xlShmInterpDisc($H$3&amp;T(CalculationTrigger),C401)</f>
        <v>1.0028476456490443</v>
      </c>
      <c r="I401" s="150">
        <f>_xll.xlShmInterpDisc($I$3&amp;T(CalculationTrigger),C401)</f>
        <v>1.0028909055144137</v>
      </c>
      <c r="J401" s="157">
        <f t="shared" si="18"/>
        <v>4.9846052314834717E-6</v>
      </c>
      <c r="K401" s="158">
        <f t="shared" si="19"/>
        <v>0</v>
      </c>
      <c r="L401" s="159">
        <f t="shared" si="20"/>
        <v>-2.7719498328654505E-5</v>
      </c>
    </row>
    <row r="402" spans="2:12" x14ac:dyDescent="0.2">
      <c r="B402" s="112" t="s">
        <v>156</v>
      </c>
      <c r="C402" s="113">
        <f>_xll.qlCalendarAdvance("TARGET",C401,B402,"mf")</f>
        <v>43397</v>
      </c>
      <c r="D402" s="120">
        <f>_xll.xlShmInterpRateFwd($D$3&amp;T(CalculationTrigger),C402,,5,C403)</f>
        <v>-3.8751015885099218E-4</v>
      </c>
      <c r="E402" s="120">
        <f>_xll.xlShmInterpRateFwd($E$3&amp;T(CalculationTrigger),C402,,5,C403)</f>
        <v>-3.9250555434438569E-4</v>
      </c>
      <c r="F402" s="121">
        <f>_xll.xlShmInterpRateFwd($F$3&amp;T(CalculationTrigger),C402,,5,C403)</f>
        <v>-4.2534515275275179E-4</v>
      </c>
      <c r="G402" s="148">
        <f>_xll.xlShmInterpDisc($G$3&amp;T(CalculationTrigger),C402)</f>
        <v>1.0028409369819327</v>
      </c>
      <c r="H402" s="149">
        <f>_xll.xlShmInterpDisc($H$3&amp;T(CalculationTrigger),C402)</f>
        <v>1.0028487296388096</v>
      </c>
      <c r="I402" s="150">
        <f>_xll.xlShmInterpDisc($I$3&amp;T(CalculationTrigger),C402)</f>
        <v>1.0028920797199323</v>
      </c>
      <c r="J402" s="157">
        <f t="shared" si="18"/>
        <v>4.9846240746407325E-6</v>
      </c>
      <c r="K402" s="158">
        <f t="shared" si="19"/>
        <v>0</v>
      </c>
      <c r="L402" s="159">
        <f t="shared" si="20"/>
        <v>-2.7728456635989952E-5</v>
      </c>
    </row>
    <row r="403" spans="2:12" x14ac:dyDescent="0.2">
      <c r="B403" s="112" t="s">
        <v>156</v>
      </c>
      <c r="C403" s="113">
        <f>_xll.qlCalendarAdvance("TARGET",C402,B403,"mf")</f>
        <v>43398</v>
      </c>
      <c r="D403" s="120">
        <f>_xll.xlShmInterpRateFwd($D$3&amp;T(CalculationTrigger),C403,,5,C404)</f>
        <v>-3.8670831199094657E-4</v>
      </c>
      <c r="E403" s="120">
        <f>_xll.xlShmInterpRateFwd($E$3&amp;T(CalculationTrigger),C403,,5,C404)</f>
        <v>-3.9170378336544426E-4</v>
      </c>
      <c r="F403" s="121">
        <f>_xll.xlShmInterpRateFwd($F$3&amp;T(CalculationTrigger),C403,,5,C404)</f>
        <v>-4.2456676930788029E-4</v>
      </c>
      <c r="G403" s="148">
        <f>_xll.xlShmInterpDisc($G$3&amp;T(CalculationTrigger),C403)</f>
        <v>1.0028420016708735</v>
      </c>
      <c r="H403" s="149">
        <f>_xll.xlShmInterpDisc($H$3&amp;T(CalculationTrigger),C403)</f>
        <v>1.0028498080610557</v>
      </c>
      <c r="I403" s="150">
        <f>_xll.xlShmInterpDisc($I$3&amp;T(CalculationTrigger),C403)</f>
        <v>1.0028932484207047</v>
      </c>
      <c r="J403" s="157">
        <f t="shared" si="18"/>
        <v>4.9846429812633701E-6</v>
      </c>
      <c r="K403" s="158">
        <f t="shared" si="19"/>
        <v>0</v>
      </c>
      <c r="L403" s="159">
        <f t="shared" si="20"/>
        <v>-2.7737423615975799E-5</v>
      </c>
    </row>
    <row r="404" spans="2:12" x14ac:dyDescent="0.2">
      <c r="B404" s="112" t="s">
        <v>156</v>
      </c>
      <c r="C404" s="113">
        <f>_xll.qlCalendarAdvance("TARGET",C403,B404,"mf")</f>
        <v>43399</v>
      </c>
      <c r="D404" s="120">
        <f>_xll.xlShmInterpRateFwd($D$3&amp;T(CalculationTrigger),C404,,5,C405)</f>
        <v>-3.8922996023109705E-4</v>
      </c>
      <c r="E404" s="120">
        <f>_xll.xlShmInterpRateFwd($E$3&amp;T(CalculationTrigger),C404,,5,C405)</f>
        <v>-3.9422557945009576E-4</v>
      </c>
      <c r="F404" s="121">
        <f>_xll.xlShmInterpRateFwd($F$3&amp;T(CalculationTrigger),C404,,5,C405)</f>
        <v>-4.2713704190409734E-4</v>
      </c>
      <c r="G404" s="148">
        <f>_xll.xlShmInterpDisc($G$3&amp;T(CalculationTrigger),C404)</f>
        <v>1.0028430641578556</v>
      </c>
      <c r="H404" s="149">
        <f>_xll.xlShmInterpDisc($H$3&amp;T(CalculationTrigger),C404)</f>
        <v>1.002850884281564</v>
      </c>
      <c r="I404" s="150">
        <f>_xll.xlShmInterpDisc($I$3&amp;T(CalculationTrigger),C404)</f>
        <v>1.0028944149841068</v>
      </c>
      <c r="J404" s="157">
        <f t="shared" si="18"/>
        <v>4.9846619545664073E-6</v>
      </c>
      <c r="K404" s="158">
        <f t="shared" si="19"/>
        <v>0</v>
      </c>
      <c r="L404" s="159">
        <f t="shared" si="20"/>
        <v>-2.7746400146724456E-5</v>
      </c>
    </row>
    <row r="405" spans="2:12" x14ac:dyDescent="0.2">
      <c r="B405" s="112" t="s">
        <v>156</v>
      </c>
      <c r="C405" s="113">
        <f>_xll.qlCalendarAdvance("TARGET",C404,B405,"mf")</f>
        <v>43402</v>
      </c>
      <c r="D405" s="120">
        <f>_xll.xlShmInterpRateFwd($D$3&amp;T(CalculationTrigger),C405,,5,C406)</f>
        <v>-3.9592054839161003E-4</v>
      </c>
      <c r="E405" s="120">
        <f>_xll.xlShmInterpRateFwd($E$3&amp;T(CalculationTrigger),C405,,5,C406)</f>
        <v>-4.0091634377940313E-4</v>
      </c>
      <c r="F405" s="121">
        <f>_xll.xlShmInterpRateFwd($F$3&amp;T(CalculationTrigger),C405,,5,C406)</f>
        <v>-4.3387822406569618E-4</v>
      </c>
      <c r="G405" s="148">
        <f>_xll.xlShmInterpDisc($G$3&amp;T(CalculationTrigger),C405)</f>
        <v>1.0028462724138671</v>
      </c>
      <c r="H405" s="149">
        <f>_xll.xlShmInterpDisc($H$3&amp;T(CalculationTrigger),C405)</f>
        <v>1.0028541337397994</v>
      </c>
      <c r="I405" s="150">
        <f>_xll.xlShmInterpDisc($I$3&amp;T(CalculationTrigger),C405)</f>
        <v>1.0028979358733479</v>
      </c>
      <c r="J405" s="157">
        <f t="shared" si="18"/>
        <v>4.984719306442719E-6</v>
      </c>
      <c r="K405" s="158">
        <f t="shared" si="19"/>
        <v>0</v>
      </c>
      <c r="L405" s="159">
        <f t="shared" si="20"/>
        <v>-2.7773395826627165E-5</v>
      </c>
    </row>
    <row r="406" spans="2:12" x14ac:dyDescent="0.2">
      <c r="B406" s="112" t="s">
        <v>156</v>
      </c>
      <c r="C406" s="113">
        <f>_xll.qlCalendarAdvance("TARGET",C405,B406,"mf")</f>
        <v>43403</v>
      </c>
      <c r="D406" s="120">
        <f>_xll.xlShmInterpRateFwd($D$3&amp;T(CalculationTrigger),C406,,5,C407)</f>
        <v>-4.0137086645126221E-4</v>
      </c>
      <c r="E406" s="120">
        <f>_xll.xlShmInterpRateFwd($E$3&amp;T(CalculationTrigger),C406,,5,C407)</f>
        <v>-4.0636674816604606E-4</v>
      </c>
      <c r="F406" s="121">
        <f>_xll.xlShmInterpRateFwd($F$3&amp;T(CalculationTrigger),C406,,5,C407)</f>
        <v>-4.3935470542377845E-4</v>
      </c>
      <c r="G406" s="148">
        <f>_xll.xlShmInterpDisc($G$3&amp;T(CalculationTrigger),C406)</f>
        <v>1.0028473602162693</v>
      </c>
      <c r="H406" s="149">
        <f>_xll.xlShmInterpDisc($H$3&amp;T(CalculationTrigger),C406)</f>
        <v>1.0028552352769344</v>
      </c>
      <c r="I406" s="150">
        <f>_xll.xlShmInterpDisc($I$3&amp;T(CalculationTrigger),C406)</f>
        <v>1.0028991280270261</v>
      </c>
      <c r="J406" s="157">
        <f t="shared" si="18"/>
        <v>4.9847385788050556E-6</v>
      </c>
      <c r="K406" s="158">
        <f t="shared" si="19"/>
        <v>0</v>
      </c>
      <c r="L406" s="159">
        <f t="shared" si="20"/>
        <v>-2.7782419343258342E-5</v>
      </c>
    </row>
    <row r="407" spans="2:12" x14ac:dyDescent="0.2">
      <c r="B407" s="112" t="s">
        <v>156</v>
      </c>
      <c r="C407" s="113">
        <f>_xll.qlCalendarAdvance("TARGET",C406,B407,"mf")</f>
        <v>43404</v>
      </c>
      <c r="D407" s="120">
        <f>_xll.xlShmInterpRateFwd($D$3&amp;T(CalculationTrigger),C407,,5,C408)</f>
        <v>-4.0809702923374661E-4</v>
      </c>
      <c r="E407" s="120">
        <f>_xll.xlShmInterpRateFwd($E$3&amp;T(CalculationTrigger),C407,,5,C408)</f>
        <v>-4.13092999347788E-4</v>
      </c>
      <c r="F407" s="121">
        <f>_xll.xlShmInterpRateFwd($F$3&amp;T(CalculationTrigger),C407,,5,C408)</f>
        <v>-4.4610758235076299E-4</v>
      </c>
      <c r="G407" s="148">
        <f>_xll.xlShmInterpDisc($G$3&amp;T(CalculationTrigger),C407)</f>
        <v>1.0028484629947803</v>
      </c>
      <c r="H407" s="149">
        <f>_xll.xlShmInterpDisc($H$3&amp;T(CalculationTrigger),C407)</f>
        <v>1.0028563517905633</v>
      </c>
      <c r="I407" s="150">
        <f>_xll.xlShmInterpDisc($I$3&amp;T(CalculationTrigger),C407)</f>
        <v>1.0029003352297148</v>
      </c>
      <c r="J407" s="157">
        <f t="shared" si="18"/>
        <v>4.9847579341502012E-6</v>
      </c>
      <c r="K407" s="158">
        <f t="shared" si="19"/>
        <v>0</v>
      </c>
      <c r="L407" s="159">
        <f t="shared" si="20"/>
        <v>-2.779145680189122E-5</v>
      </c>
    </row>
    <row r="408" spans="2:12" x14ac:dyDescent="0.2">
      <c r="B408" s="112" t="s">
        <v>156</v>
      </c>
      <c r="C408" s="113">
        <f>_xll.qlCalendarAdvance("TARGET",C407,B408,"mf")</f>
        <v>43405</v>
      </c>
      <c r="D408" s="120">
        <f>_xll.xlShmInterpRateFwd($D$3&amp;T(CalculationTrigger),C408,,5,C409)</f>
        <v>-4.1610750737385932E-4</v>
      </c>
      <c r="E408" s="120">
        <f>_xll.xlShmInterpRateFwd($E$3&amp;T(CalculationTrigger),C408,,5,C409)</f>
        <v>-4.2110356787814504E-4</v>
      </c>
      <c r="F408" s="121">
        <f>_xll.xlShmInterpRateFwd($F$3&amp;T(CalculationTrigger),C408,,5,C409)</f>
        <v>-4.5414532831567205E-4</v>
      </c>
      <c r="G408" s="148">
        <f>_xll.xlShmInterpDisc($G$3&amp;T(CalculationTrigger),C408)</f>
        <v>1.0028495842548792</v>
      </c>
      <c r="H408" s="149">
        <f>_xll.xlShmInterpDisc($H$3&amp;T(CalculationTrigger),C408)</f>
        <v>1.0028574867861992</v>
      </c>
      <c r="I408" s="150">
        <f>_xll.xlShmInterpDisc($I$3&amp;T(CalculationTrigger),C408)</f>
        <v>1.0029015609885934</v>
      </c>
      <c r="J408" s="157">
        <f t="shared" si="18"/>
        <v>4.984777375628506E-6</v>
      </c>
      <c r="K408" s="158">
        <f t="shared" si="19"/>
        <v>0</v>
      </c>
      <c r="L408" s="159">
        <f t="shared" si="20"/>
        <v>-2.7800509081047752E-5</v>
      </c>
    </row>
    <row r="409" spans="2:12" x14ac:dyDescent="0.2">
      <c r="B409" s="112" t="s">
        <v>156</v>
      </c>
      <c r="C409" s="113">
        <f>_xll.qlCalendarAdvance("TARGET",C408,B409,"mf")</f>
        <v>43406</v>
      </c>
      <c r="D409" s="120">
        <f>_xll.xlShmInterpRateFwd($D$3&amp;T(CalculationTrigger),C409,,5,C410)</f>
        <v>-4.3645134539543884E-4</v>
      </c>
      <c r="E409" s="120">
        <f>_xll.xlShmInterpRateFwd($E$3&amp;T(CalculationTrigger),C409,,5,C410)</f>
        <v>-4.4144758203289684E-4</v>
      </c>
      <c r="F409" s="121">
        <f>_xll.xlShmInterpRateFwd($F$3&amp;T(CalculationTrigger),C409,,5,C410)</f>
        <v>-4.7454547220743704E-4</v>
      </c>
      <c r="G409" s="148">
        <f>_xll.xlShmInterpDisc($G$3&amp;T(CalculationTrigger),C409)</f>
        <v>1.0028507275253353</v>
      </c>
      <c r="H409" s="149">
        <f>_xll.xlShmInterpDisc($H$3&amp;T(CalculationTrigger),C409)</f>
        <v>1.0028586437926457</v>
      </c>
      <c r="I409" s="150">
        <f>_xll.xlShmInterpDisc($I$3&amp;T(CalculationTrigger),C409)</f>
        <v>1.0029028088341425</v>
      </c>
      <c r="J409" s="157">
        <f t="shared" si="18"/>
        <v>4.9847969065087361E-6</v>
      </c>
      <c r="K409" s="158">
        <f t="shared" si="19"/>
        <v>0</v>
      </c>
      <c r="L409" s="159">
        <f t="shared" si="20"/>
        <v>-2.7809577058638101E-5</v>
      </c>
    </row>
    <row r="410" spans="2:12" x14ac:dyDescent="0.2">
      <c r="B410" s="112" t="s">
        <v>156</v>
      </c>
      <c r="C410" s="113">
        <f>_xll.qlCalendarAdvance("TARGET",C409,B410,"mf")</f>
        <v>43409</v>
      </c>
      <c r="D410" s="120">
        <f>_xll.xlShmInterpRateFwd($D$3&amp;T(CalculationTrigger),C410,,5,C411)</f>
        <v>-4.5870125214504199E-4</v>
      </c>
      <c r="E410" s="120">
        <f>_xll.xlShmInterpRateFwd($E$3&amp;T(CalculationTrigger),C410,,5,C411)</f>
        <v>-4.6369769612796533E-4</v>
      </c>
      <c r="F410" s="121">
        <f>_xll.xlShmInterpRateFwd($F$3&amp;T(CalculationTrigger),C410,,5,C411)</f>
        <v>-4.9685375727065635E-4</v>
      </c>
      <c r="G410" s="148">
        <f>_xll.xlShmInterpDisc($G$3&amp;T(CalculationTrigger),C410)</f>
        <v>1.0028543250359057</v>
      </c>
      <c r="H410" s="149">
        <f>_xll.xlShmInterpDisc($H$3&amp;T(CalculationTrigger),C410)</f>
        <v>1.0028622825142599</v>
      </c>
      <c r="I410" s="150">
        <f>_xll.xlShmInterpDisc($I$3&amp;T(CalculationTrigger),C410)</f>
        <v>1.0029067205451832</v>
      </c>
      <c r="J410" s="157">
        <f t="shared" si="18"/>
        <v>4.9848560688178118E-6</v>
      </c>
      <c r="K410" s="158">
        <f t="shared" si="19"/>
        <v>0</v>
      </c>
      <c r="L410" s="159">
        <f t="shared" si="20"/>
        <v>-2.7836883965856289E-5</v>
      </c>
    </row>
    <row r="411" spans="2:12" x14ac:dyDescent="0.2">
      <c r="B411" s="112" t="s">
        <v>156</v>
      </c>
      <c r="C411" s="113">
        <f>_xll.qlCalendarAdvance("TARGET",C410,B411,"mf")</f>
        <v>43410</v>
      </c>
      <c r="D411" s="120">
        <f>_xll.xlShmInterpRateFwd($D$3&amp;T(CalculationTrigger),C411,,5,C412)</f>
        <v>-4.6690367515305956E-4</v>
      </c>
      <c r="E411" s="120">
        <f>_xll.xlShmInterpRateFwd($E$3&amp;T(CalculationTrigger),C411,,5,C412)</f>
        <v>-4.7190022062423788E-4</v>
      </c>
      <c r="F411" s="121">
        <f>_xll.xlShmInterpRateFwd($F$3&amp;T(CalculationTrigger),C411,,5,C412)</f>
        <v>-5.0508627250456966E-4</v>
      </c>
      <c r="G411" s="148">
        <f>_xll.xlShmInterpDisc($G$3&amp;T(CalculationTrigger),C411)</f>
        <v>1.002855585340324</v>
      </c>
      <c r="H411" s="149">
        <f>_xll.xlShmInterpDisc($H$3&amp;T(CalculationTrigger),C411)</f>
        <v>1.0028635565567825</v>
      </c>
      <c r="I411" s="150">
        <f>_xll.xlShmInterpDisc($I$3&amp;T(CalculationTrigger),C411)</f>
        <v>1.0029080857469657</v>
      </c>
      <c r="J411" s="157">
        <f t="shared" si="18"/>
        <v>4.9848759902394095E-6</v>
      </c>
      <c r="K411" s="158">
        <f t="shared" si="19"/>
        <v>0</v>
      </c>
      <c r="L411" s="159">
        <f t="shared" si="20"/>
        <v>-2.7846023520499276E-5</v>
      </c>
    </row>
    <row r="412" spans="2:12" x14ac:dyDescent="0.2">
      <c r="B412" s="112" t="s">
        <v>156</v>
      </c>
      <c r="C412" s="113">
        <f>_xll.qlCalendarAdvance("TARGET",C411,B412,"mf")</f>
        <v>43411</v>
      </c>
      <c r="D412" s="120">
        <f>_xll.xlShmInterpRateFwd($D$3&amp;T(CalculationTrigger),C412,,5,C413)</f>
        <v>-4.7427744873347003E-4</v>
      </c>
      <c r="E412" s="120">
        <f>_xll.xlShmInterpRateFwd($E$3&amp;T(CalculationTrigger),C412,,5,C413)</f>
        <v>-4.7927409774173345E-4</v>
      </c>
      <c r="F412" s="121">
        <f>_xll.xlShmInterpRateFwd($F$3&amp;T(CalculationTrigger),C412,,5,C413)</f>
        <v>-5.1249071350342008E-4</v>
      </c>
      <c r="G412" s="148">
        <f>_xll.xlShmInterpDisc($G$3&amp;T(CalculationTrigger),C412)</f>
        <v>1.0028568681829471</v>
      </c>
      <c r="H412" s="149">
        <f>_xll.xlShmInterpDisc($H$3&amp;T(CalculationTrigger),C412)</f>
        <v>1.0028648531380029</v>
      </c>
      <c r="I412" s="150">
        <f>_xll.xlShmInterpDisc($I$3&amp;T(CalculationTrigger),C412)</f>
        <v>1.0029094735710962</v>
      </c>
      <c r="J412" s="157">
        <f t="shared" si="18"/>
        <v>4.9848960175560803E-6</v>
      </c>
      <c r="K412" s="158">
        <f t="shared" si="19"/>
        <v>0</v>
      </c>
      <c r="L412" s="159">
        <f t="shared" si="20"/>
        <v>-2.7855183164919562E-5</v>
      </c>
    </row>
    <row r="413" spans="2:12" x14ac:dyDescent="0.2">
      <c r="B413" s="112" t="s">
        <v>156</v>
      </c>
      <c r="C413" s="113">
        <f>_xll.qlCalendarAdvance("TARGET",C412,B413,"mf")</f>
        <v>43412</v>
      </c>
      <c r="D413" s="120">
        <f>_xll.xlShmInterpRateFwd($D$3&amp;T(CalculationTrigger),C413,,5,C414)</f>
        <v>-4.8081644655239929E-4</v>
      </c>
      <c r="E413" s="120">
        <f>_xll.xlShmInterpRateFwd($E$3&amp;T(CalculationTrigger),C413,,5,C414)</f>
        <v>-4.8581320147093112E-4</v>
      </c>
      <c r="F413" s="121">
        <f>_xll.xlShmInterpRateFwd($F$3&amp;T(CalculationTrigger),C413,,5,C414)</f>
        <v>-5.1906095790622137E-4</v>
      </c>
      <c r="G413" s="148">
        <f>_xll.xlShmInterpDisc($G$3&amp;T(CalculationTrigger),C413)</f>
        <v>1.0028581712870974</v>
      </c>
      <c r="H413" s="149">
        <f>_xll.xlShmInterpDisc($H$3&amp;T(CalculationTrigger),C413)</f>
        <v>1.0028661699812325</v>
      </c>
      <c r="I413" s="150">
        <f>_xll.xlShmInterpDisc($I$3&amp;T(CalculationTrigger),C413)</f>
        <v>1.0029108817423658</v>
      </c>
      <c r="J413" s="157">
        <f t="shared" si="18"/>
        <v>4.9849161537627133E-6</v>
      </c>
      <c r="K413" s="158">
        <f t="shared" si="19"/>
        <v>0</v>
      </c>
      <c r="L413" s="159">
        <f t="shared" si="20"/>
        <v>-2.7864363777573168E-5</v>
      </c>
    </row>
    <row r="414" spans="2:12" x14ac:dyDescent="0.2">
      <c r="B414" s="112" t="s">
        <v>156</v>
      </c>
      <c r="C414" s="113">
        <f>_xll.qlCalendarAdvance("TARGET",C413,B414,"mf")</f>
        <v>43413</v>
      </c>
      <c r="D414" s="120">
        <f>_xll.xlShmInterpRateFwd($D$3&amp;T(CalculationTrigger),C414,,5,C415)</f>
        <v>-4.9108056589561549E-4</v>
      </c>
      <c r="E414" s="120">
        <f>_xll.xlShmInterpRateFwd($E$3&amp;T(CalculationTrigger),C414,,5,C415)</f>
        <v>-4.9607752664648796E-4</v>
      </c>
      <c r="F414" s="121">
        <f>_xll.xlShmInterpRateFwd($F$3&amp;T(CalculationTrigger),C414,,5,C415)</f>
        <v>-5.2938941111969635E-4</v>
      </c>
      <c r="G414" s="148">
        <f>_xll.xlShmInterpDisc($G$3&amp;T(CalculationTrigger),C414)</f>
        <v>1.0028594923592549</v>
      </c>
      <c r="H414" s="149">
        <f>_xll.xlShmInterpDisc($H$3&amp;T(CalculationTrigger),C414)</f>
        <v>1.0028675047929396</v>
      </c>
      <c r="I414" s="150">
        <f>_xll.xlShmInterpDisc($I$3&amp;T(CalculationTrigger),C414)</f>
        <v>1.002912307968731</v>
      </c>
      <c r="J414" s="157">
        <f t="shared" si="18"/>
        <v>4.9849364023186191E-6</v>
      </c>
      <c r="K414" s="158">
        <f t="shared" si="19"/>
        <v>0</v>
      </c>
      <c r="L414" s="159">
        <f t="shared" si="20"/>
        <v>-2.7873566236589127E-5</v>
      </c>
    </row>
    <row r="415" spans="2:12" x14ac:dyDescent="0.2">
      <c r="B415" s="112" t="s">
        <v>156</v>
      </c>
      <c r="C415" s="113">
        <f>_xll.qlCalendarAdvance("TARGET",C414,B415,"mf")</f>
        <v>43416</v>
      </c>
      <c r="D415" s="120">
        <f>_xll.xlShmInterpRateFwd($D$3&amp;T(CalculationTrigger),C415,,5,C416)</f>
        <v>-4.9850216069894033E-4</v>
      </c>
      <c r="E415" s="120">
        <f>_xll.xlShmInterpRateFwd($E$3&amp;T(CalculationTrigger),C415,,5,C416)</f>
        <v>-5.0349936194015929E-4</v>
      </c>
      <c r="F415" s="121">
        <f>_xll.xlShmInterpRateFwd($F$3&amp;T(CalculationTrigger),C415,,5,C416)</f>
        <v>-5.3687751920817228E-4</v>
      </c>
      <c r="G415" s="148">
        <f>_xll.xlShmInterpDisc($G$3&amp;T(CalculationTrigger),C415)</f>
        <v>1.0028635401959247</v>
      </c>
      <c r="H415" s="149">
        <f>_xll.xlShmInterpDisc($H$3&amp;T(CalculationTrigger),C415)</f>
        <v>1.0028715938509656</v>
      </c>
      <c r="I415" s="150">
        <f>_xll.xlShmInterpDisc($I$3&amp;T(CalculationTrigger),C415)</f>
        <v>1.0029166718054403</v>
      </c>
      <c r="J415" s="157">
        <f t="shared" si="18"/>
        <v>4.9849978544612837E-6</v>
      </c>
      <c r="K415" s="158">
        <f t="shared" si="19"/>
        <v>0</v>
      </c>
      <c r="L415" s="159">
        <f t="shared" si="20"/>
        <v>-2.7901313474457071E-5</v>
      </c>
    </row>
    <row r="416" spans="2:12" x14ac:dyDescent="0.2">
      <c r="B416" s="112" t="s">
        <v>156</v>
      </c>
      <c r="C416" s="113">
        <f>_xll.qlCalendarAdvance("TARGET",C415,B416,"mf")</f>
        <v>43417</v>
      </c>
      <c r="D416" s="120">
        <f>_xll.xlShmInterpRateFwd($D$3&amp;T(CalculationTrigger),C416,,5,C417)</f>
        <v>-5.0077538959221457E-4</v>
      </c>
      <c r="E416" s="120">
        <f>_xll.xlShmInterpRateFwd($E$3&amp;T(CalculationTrigger),C416,,5,C417)</f>
        <v>-5.0577270812587742E-4</v>
      </c>
      <c r="F416" s="121">
        <f>_xll.xlShmInterpRateFwd($F$3&amp;T(CalculationTrigger),C416,,5,C417)</f>
        <v>-5.39184942569211E-4</v>
      </c>
      <c r="G416" s="148">
        <f>_xll.xlShmInterpDisc($G$3&amp;T(CalculationTrigger),C416)</f>
        <v>1.0028649098680464</v>
      </c>
      <c r="H416" s="149">
        <f>_xll.xlShmInterpDisc($H$3&amp;T(CalculationTrigger),C416)</f>
        <v>1.0028729772644016</v>
      </c>
      <c r="I416" s="150">
        <f>_xll.xlShmInterpDisc($I$3&amp;T(CalculationTrigger),C416)</f>
        <v>1.0029181469950479</v>
      </c>
      <c r="J416" s="157">
        <f t="shared" si="18"/>
        <v>4.9850185850276528E-6</v>
      </c>
      <c r="K416" s="158">
        <f t="shared" si="19"/>
        <v>0</v>
      </c>
      <c r="L416" s="159">
        <f t="shared" si="20"/>
        <v>-2.7910612101602103E-5</v>
      </c>
    </row>
    <row r="417" spans="2:12" x14ac:dyDescent="0.2">
      <c r="B417" s="112" t="s">
        <v>156</v>
      </c>
      <c r="C417" s="113">
        <f>_xll.qlCalendarAdvance("TARGET",C416,B417,"mf")</f>
        <v>43418</v>
      </c>
      <c r="D417" s="120">
        <f>_xll.xlShmInterpRateFwd($D$3&amp;T(CalculationTrigger),C417,,5,C418)</f>
        <v>-5.0217708651605249E-4</v>
      </c>
      <c r="E417" s="120">
        <f>_xll.xlShmInterpRateFwd($E$3&amp;T(CalculationTrigger),C417,,5,C418)</f>
        <v>-5.0717452463531121E-4</v>
      </c>
      <c r="F417" s="121">
        <f>_xll.xlShmInterpRateFwd($F$3&amp;T(CalculationTrigger),C417,,5,C418)</f>
        <v>-5.4062143420842933E-4</v>
      </c>
      <c r="G417" s="148">
        <f>_xll.xlShmInterpDisc($G$3&amp;T(CalculationTrigger),C417)</f>
        <v>1.0028662857879231</v>
      </c>
      <c r="H417" s="149">
        <f>_xll.xlShmInterpDisc($H$3&amp;T(CalculationTrigger),C417)</f>
        <v>1.002874366926003</v>
      </c>
      <c r="I417" s="150">
        <f>_xll.xlShmInterpDisc($I$3&amp;T(CalculationTrigger),C417)</f>
        <v>1.0029196285269995</v>
      </c>
      <c r="J417" s="157">
        <f t="shared" si="18"/>
        <v>4.9850394440705477E-6</v>
      </c>
      <c r="K417" s="158">
        <f t="shared" si="19"/>
        <v>0</v>
      </c>
      <c r="L417" s="159">
        <f t="shared" si="20"/>
        <v>-2.7919936966276777E-5</v>
      </c>
    </row>
    <row r="418" spans="2:12" x14ac:dyDescent="0.2">
      <c r="B418" s="112" t="s">
        <v>156</v>
      </c>
      <c r="C418" s="113">
        <f>_xll.qlCalendarAdvance("TARGET",C417,B418,"mf")</f>
        <v>43419</v>
      </c>
      <c r="D418" s="120">
        <f>_xll.xlShmInterpRateFwd($D$3&amp;T(CalculationTrigger),C418,,5,C419)</f>
        <v>-5.0270112538113726E-4</v>
      </c>
      <c r="E418" s="120">
        <f>_xll.xlShmInterpRateFwd($E$3&amp;T(CalculationTrigger),C418,,5,C419)</f>
        <v>-5.0769868554140544E-4</v>
      </c>
      <c r="F418" s="121">
        <f>_xll.xlShmInterpRateFwd($F$3&amp;T(CalculationTrigger),C418,,5,C419)</f>
        <v>-5.4118087152326647E-4</v>
      </c>
      <c r="G418" s="148">
        <f>_xll.xlShmInterpDisc($G$3&amp;T(CalculationTrigger),C418)</f>
        <v>1.002867665560971</v>
      </c>
      <c r="H418" s="149">
        <f>_xll.xlShmInterpDisc($H$3&amp;T(CalculationTrigger),C418)</f>
        <v>1.0028757604411731</v>
      </c>
      <c r="I418" s="150">
        <f>_xll.xlShmInterpDisc($I$3&amp;T(CalculationTrigger),C418)</f>
        <v>1.0029211140082352</v>
      </c>
      <c r="J418" s="157">
        <f t="shared" si="18"/>
        <v>4.9850604349147339E-6</v>
      </c>
      <c r="K418" s="158">
        <f t="shared" si="19"/>
        <v>0</v>
      </c>
      <c r="L418" s="159">
        <f t="shared" si="20"/>
        <v>-2.7929288947009816E-5</v>
      </c>
    </row>
    <row r="419" spans="2:12" x14ac:dyDescent="0.2">
      <c r="B419" s="112" t="s">
        <v>156</v>
      </c>
      <c r="C419" s="113">
        <f>_xll.qlCalendarAdvance("TARGET",C418,B419,"mf")</f>
        <v>43420</v>
      </c>
      <c r="D419" s="120">
        <f>_xll.xlShmInterpRateFwd($D$3&amp;T(CalculationTrigger),C419,,5,C420)</f>
        <v>-5.0079235853469804E-4</v>
      </c>
      <c r="E419" s="120">
        <f>_xll.xlShmInterpRateFwd($E$3&amp;T(CalculationTrigger),C419,,5,C420)</f>
        <v>-5.0579015676955089E-4</v>
      </c>
      <c r="F419" s="121">
        <f>_xll.xlShmInterpRateFwd($F$3&amp;T(CalculationTrigger),C419,,5,C420)</f>
        <v>-5.3934482149501034E-4</v>
      </c>
      <c r="G419" s="148">
        <f>_xll.xlShmInterpDisc($G$3&amp;T(CalculationTrigger),C419)</f>
        <v>1.0028690467757611</v>
      </c>
      <c r="H419" s="149">
        <f>_xll.xlShmInterpDisc($H$3&amp;T(CalculationTrigger),C419)</f>
        <v>1.0028771553984706</v>
      </c>
      <c r="I419" s="150">
        <f>_xll.xlShmInterpDisc($I$3&amp;T(CalculationTrigger),C419)</f>
        <v>1.0029226010288579</v>
      </c>
      <c r="J419" s="157">
        <f t="shared" si="18"/>
        <v>4.9850815611363192E-6</v>
      </c>
      <c r="K419" s="158">
        <f t="shared" si="19"/>
        <v>0</v>
      </c>
      <c r="L419" s="159">
        <f t="shared" si="20"/>
        <v>-2.7938668921869375E-5</v>
      </c>
    </row>
    <row r="420" spans="2:12" x14ac:dyDescent="0.2">
      <c r="B420" s="112" t="s">
        <v>156</v>
      </c>
      <c r="C420" s="113">
        <f>_xll.qlCalendarAdvance("TARGET",C419,B420,"mf")</f>
        <v>43423</v>
      </c>
      <c r="D420" s="120">
        <f>_xll.xlShmInterpRateFwd($D$3&amp;T(CalculationTrigger),C420,,5,C421)</f>
        <v>-4.9589817802272714E-4</v>
      </c>
      <c r="E420" s="120">
        <f>_xll.xlShmInterpRateFwd($E$3&amp;T(CalculationTrigger),C420,,5,C421)</f>
        <v>-5.0089624976991495E-4</v>
      </c>
      <c r="F420" s="121">
        <f>_xll.xlShmInterpRateFwd($F$3&amp;T(CalculationTrigger),C420,,5,C421)</f>
        <v>-5.3452562512452614E-4</v>
      </c>
      <c r="G420" s="148">
        <f>_xll.xlShmInterpDisc($G$3&amp;T(CalculationTrigger),C420)</f>
        <v>1.002873174703617</v>
      </c>
      <c r="H420" s="149">
        <f>_xll.xlShmInterpDisc($H$3&amp;T(CalculationTrigger),C420)</f>
        <v>1.0028813245560242</v>
      </c>
      <c r="I420" s="150">
        <f>_xll.xlShmInterpDisc($I$3&amp;T(CalculationTrigger),C420)</f>
        <v>1.0029270469755083</v>
      </c>
      <c r="J420" s="157">
        <f t="shared" si="18"/>
        <v>4.9851457829709032E-6</v>
      </c>
      <c r="K420" s="158">
        <f t="shared" si="19"/>
        <v>0</v>
      </c>
      <c r="L420" s="159">
        <f t="shared" si="20"/>
        <v>-2.7966985593779346E-5</v>
      </c>
    </row>
    <row r="421" spans="2:12" x14ac:dyDescent="0.2">
      <c r="B421" s="112" t="s">
        <v>156</v>
      </c>
      <c r="C421" s="113">
        <f>_xll.qlCalendarAdvance("TARGET",C420,B421,"mf")</f>
        <v>43424</v>
      </c>
      <c r="D421" s="120">
        <f>_xll.xlShmInterpRateFwd($D$3&amp;T(CalculationTrigger),C421,,5,C422)</f>
        <v>-4.9194203496733674E-4</v>
      </c>
      <c r="E421" s="120">
        <f>_xll.xlShmInterpRateFwd($E$3&amp;T(CalculationTrigger),C421,,5,C422)</f>
        <v>-4.969402406299157E-4</v>
      </c>
      <c r="F421" s="121">
        <f>_xll.xlShmInterpRateFwd($F$3&amp;T(CalculationTrigger),C421,,5,C422)</f>
        <v>-5.3060795189809886E-4</v>
      </c>
      <c r="G421" s="148">
        <f>_xll.xlShmInterpDisc($G$3&amp;T(CalculationTrigger),C421)</f>
        <v>1.002874537234181</v>
      </c>
      <c r="H421" s="149">
        <f>_xll.xlShmInterpDisc($H$3&amp;T(CalculationTrigger),C421)</f>
        <v>1.0028827008305004</v>
      </c>
      <c r="I421" s="150">
        <f>_xll.xlShmInterpDisc($I$3&amp;T(CalculationTrigger),C421)</f>
        <v>1.0029285157179517</v>
      </c>
      <c r="J421" s="157">
        <f t="shared" si="18"/>
        <v>4.9851674821837322E-6</v>
      </c>
      <c r="K421" s="158">
        <f t="shared" si="19"/>
        <v>0</v>
      </c>
      <c r="L421" s="159">
        <f t="shared" si="20"/>
        <v>-2.7976486327886522E-5</v>
      </c>
    </row>
    <row r="422" spans="2:12" x14ac:dyDescent="0.2">
      <c r="B422" s="112" t="s">
        <v>156</v>
      </c>
      <c r="C422" s="113">
        <f>_xll.qlCalendarAdvance("TARGET",C421,B422,"mf")</f>
        <v>43425</v>
      </c>
      <c r="D422" s="120">
        <f>_xll.xlShmInterpRateFwd($D$3&amp;T(CalculationTrigger),C422,,5,C423)</f>
        <v>-4.8707147728681575E-4</v>
      </c>
      <c r="E422" s="120">
        <f>_xll.xlShmInterpRateFwd($E$3&amp;T(CalculationTrigger),C422,,5,C423)</f>
        <v>-4.9206981915912544E-4</v>
      </c>
      <c r="F422" s="121">
        <f>_xll.xlShmInterpRateFwd($F$3&amp;T(CalculationTrigger),C422,,5,C423)</f>
        <v>-5.2577648878296955E-4</v>
      </c>
      <c r="G422" s="148">
        <f>_xll.xlShmInterpDisc($G$3&amp;T(CalculationTrigger),C422)</f>
        <v>1.002875888896662</v>
      </c>
      <c r="H422" s="149">
        <f>_xll.xlShmInterpDisc($H$3&amp;T(CalculationTrigger),C422)</f>
        <v>1.0028840662372105</v>
      </c>
      <c r="I422" s="150">
        <f>_xll.xlShmInterpDisc($I$3&amp;T(CalculationTrigger),C422)</f>
        <v>1.0029299736977304</v>
      </c>
      <c r="J422" s="157">
        <f t="shared" si="18"/>
        <v>4.9851893330876216E-6</v>
      </c>
      <c r="K422" s="158">
        <f t="shared" si="19"/>
        <v>0</v>
      </c>
      <c r="L422" s="159">
        <f t="shared" si="20"/>
        <v>-2.7986019447252131E-5</v>
      </c>
    </row>
    <row r="423" spans="2:12" x14ac:dyDescent="0.2">
      <c r="B423" s="112" t="s">
        <v>156</v>
      </c>
      <c r="C423" s="113">
        <f>_xll.qlCalendarAdvance("TARGET",C422,B423,"mf")</f>
        <v>43426</v>
      </c>
      <c r="D423" s="120">
        <f>_xll.xlShmInterpRateFwd($D$3&amp;T(CalculationTrigger),C423,,5,C424)</f>
        <v>-4.8128037863574293E-4</v>
      </c>
      <c r="E423" s="120">
        <f>_xll.xlShmInterpRateFwd($E$3&amp;T(CalculationTrigger),C423,,5,C424)</f>
        <v>-4.8627885933647745E-4</v>
      </c>
      <c r="F423" s="121">
        <f>_xll.xlShmInterpRateFwd($F$3&amp;T(CalculationTrigger),C423,,5,C424)</f>
        <v>-5.2002511308272712E-4</v>
      </c>
      <c r="G423" s="148">
        <f>_xll.xlShmInterpDisc($G$3&amp;T(CalculationTrigger),C423)</f>
        <v>1.0028772271785595</v>
      </c>
      <c r="H423" s="149">
        <f>_xll.xlShmInterpDisc($H$3&amp;T(CalculationTrigger),C423)</f>
        <v>1.0028854182636391</v>
      </c>
      <c r="I423" s="150">
        <f>_xll.xlShmInterpDisc($I$3&amp;T(CalculationTrigger),C423)</f>
        <v>1.0029314184039213</v>
      </c>
      <c r="J423" s="157">
        <f t="shared" si="18"/>
        <v>4.9852113385131304E-6</v>
      </c>
      <c r="K423" s="158">
        <f t="shared" si="19"/>
        <v>0</v>
      </c>
      <c r="L423" s="159">
        <f t="shared" si="20"/>
        <v>-2.7995585830475807E-5</v>
      </c>
    </row>
    <row r="424" spans="2:12" x14ac:dyDescent="0.2">
      <c r="B424" s="112" t="s">
        <v>156</v>
      </c>
      <c r="C424" s="113">
        <f>_xll.qlCalendarAdvance("TARGET",C423,B424,"mf")</f>
        <v>43427</v>
      </c>
      <c r="D424" s="120">
        <f>_xll.xlShmInterpRateFwd($D$3&amp;T(CalculationTrigger),C424,,5,C425)</f>
        <v>-4.6659848480367245E-4</v>
      </c>
      <c r="E424" s="120">
        <f>_xll.xlShmInterpRateFwd($E$3&amp;T(CalculationTrigger),C424,,5,C425)</f>
        <v>-4.7159723821521766E-4</v>
      </c>
      <c r="F424" s="121">
        <f>_xll.xlShmInterpRateFwd($F$3&amp;T(CalculationTrigger),C424,,5,C425)</f>
        <v>-5.0542467414771083E-4</v>
      </c>
      <c r="G424" s="148">
        <f>_xll.xlShmInterpDisc($G$3&amp;T(CalculationTrigger),C424)</f>
        <v>1.0028785495505268</v>
      </c>
      <c r="H424" s="149">
        <f>_xll.xlShmInterpDisc($H$3&amp;T(CalculationTrigger),C424)</f>
        <v>1.0028867543804252</v>
      </c>
      <c r="I424" s="150">
        <f>_xll.xlShmInterpDisc($I$3&amp;T(CalculationTrigger),C424)</f>
        <v>1.0029328473087633</v>
      </c>
      <c r="J424" s="157">
        <f t="shared" si="18"/>
        <v>4.9852335020837461E-6</v>
      </c>
      <c r="K424" s="158">
        <f t="shared" si="19"/>
        <v>0</v>
      </c>
      <c r="L424" s="159">
        <f t="shared" si="20"/>
        <v>-2.8005186355566253E-5</v>
      </c>
    </row>
    <row r="425" spans="2:12" x14ac:dyDescent="0.2">
      <c r="B425" s="112" t="s">
        <v>156</v>
      </c>
      <c r="C425" s="113">
        <f>_xll.qlCalendarAdvance("TARGET",C424,B425,"mf")</f>
        <v>43430</v>
      </c>
      <c r="D425" s="120">
        <f>_xll.xlShmInterpRateFwd($D$3&amp;T(CalculationTrigger),C425,,5,C426)</f>
        <v>-4.4878805281474481E-4</v>
      </c>
      <c r="E425" s="120">
        <f>_xll.xlShmInterpRateFwd($E$3&amp;T(CalculationTrigger),C425,,5,C426)</f>
        <v>-4.5378711299337072E-4</v>
      </c>
      <c r="F425" s="121">
        <f>_xll.xlShmInterpRateFwd($F$3&amp;T(CalculationTrigger),C425,,5,C426)</f>
        <v>-4.8769803371226741E-4</v>
      </c>
      <c r="G425" s="148">
        <f>_xll.xlShmInterpDisc($G$3&amp;T(CalculationTrigger),C425)</f>
        <v>1.0028823956607151</v>
      </c>
      <c r="H425" s="149">
        <f>_xll.xlShmInterpDisc($H$3&amp;T(CalculationTrigger),C425)</f>
        <v>1.0028906417266461</v>
      </c>
      <c r="I425" s="150">
        <f>_xll.xlShmInterpDisc($I$3&amp;T(CalculationTrigger),C425)</f>
        <v>1.0029370136850373</v>
      </c>
      <c r="J425" s="157">
        <f t="shared" si="18"/>
        <v>4.9853009730971381E-6</v>
      </c>
      <c r="K425" s="158">
        <f t="shared" si="19"/>
        <v>0</v>
      </c>
      <c r="L425" s="159">
        <f t="shared" si="20"/>
        <v>-2.8034201565075973E-5</v>
      </c>
    </row>
    <row r="426" spans="2:12" x14ac:dyDescent="0.2">
      <c r="B426" s="112" t="s">
        <v>156</v>
      </c>
      <c r="C426" s="113">
        <f>_xll.qlCalendarAdvance("TARGET",C425,B426,"mf")</f>
        <v>43431</v>
      </c>
      <c r="D426" s="120">
        <f>_xll.xlShmInterpRateFwd($D$3&amp;T(CalculationTrigger),C426,,5,C427)</f>
        <v>-4.3830235790153974E-4</v>
      </c>
      <c r="E426" s="120">
        <f>_xll.xlShmInterpRateFwd($E$3&amp;T(CalculationTrigger),C426,,5,C427)</f>
        <v>-4.4330156911310734E-4</v>
      </c>
      <c r="F426" s="121">
        <f>_xll.xlShmInterpRateFwd($F$3&amp;T(CalculationTrigger),C426,,5,C427)</f>
        <v>-4.7725525646800991E-4</v>
      </c>
      <c r="G426" s="148">
        <f>_xll.xlShmInterpDisc($G$3&amp;T(CalculationTrigger),C426)</f>
        <v>1.0028836287626082</v>
      </c>
      <c r="H426" s="149">
        <f>_xll.xlShmInterpDisc($H$3&amp;T(CalculationTrigger),C426)</f>
        <v>1.0028918885743578</v>
      </c>
      <c r="I426" s="150">
        <f>_xll.xlShmInterpDisc($I$3&amp;T(CalculationTrigger),C426)</f>
        <v>1.0029383537701415</v>
      </c>
      <c r="J426" s="157">
        <f t="shared" si="18"/>
        <v>4.9853238013140779E-6</v>
      </c>
      <c r="K426" s="158">
        <f t="shared" si="19"/>
        <v>0</v>
      </c>
      <c r="L426" s="159">
        <f t="shared" si="20"/>
        <v>-2.8043947440433829E-5</v>
      </c>
    </row>
    <row r="427" spans="2:12" x14ac:dyDescent="0.2">
      <c r="B427" s="112" t="s">
        <v>156</v>
      </c>
      <c r="C427" s="113">
        <f>_xll.qlCalendarAdvance("TARGET",C426,B427,"mf")</f>
        <v>43432</v>
      </c>
      <c r="D427" s="120">
        <f>_xll.xlShmInterpRateFwd($D$3&amp;T(CalculationTrigger),C427,,5,C428)</f>
        <v>-4.2685936492350794E-4</v>
      </c>
      <c r="E427" s="120">
        <f>_xll.xlShmInterpRateFwd($E$3&amp;T(CalculationTrigger),C427,,5,C428)</f>
        <v>-4.3185872978773358E-4</v>
      </c>
      <c r="F427" s="121">
        <f>_xll.xlShmInterpRateFwd($F$3&amp;T(CalculationTrigger),C427,,5,C428)</f>
        <v>-4.6585583103372739E-4</v>
      </c>
      <c r="G427" s="148">
        <f>_xll.xlShmInterpDisc($G$3&amp;T(CalculationTrigger),C427)</f>
        <v>1.0028848330551754</v>
      </c>
      <c r="H427" s="149">
        <f>_xll.xlShmInterpDisc($H$3&amp;T(CalculationTrigger),C427)</f>
        <v>1.0028931066129545</v>
      </c>
      <c r="I427" s="150">
        <f>_xll.xlShmInterpDisc($I$3&amp;T(CalculationTrigger),C427)</f>
        <v>1.0029396651625446</v>
      </c>
      <c r="J427" s="157">
        <f t="shared" si="18"/>
        <v>4.9853468036359168E-6</v>
      </c>
      <c r="K427" s="158">
        <f t="shared" si="19"/>
        <v>0</v>
      </c>
      <c r="L427" s="159">
        <f t="shared" si="20"/>
        <v>-2.8053731849023824E-5</v>
      </c>
    </row>
    <row r="428" spans="2:12" x14ac:dyDescent="0.2">
      <c r="B428" s="112" t="s">
        <v>156</v>
      </c>
      <c r="C428" s="113">
        <f>_xll.qlCalendarAdvance("TARGET",C427,B428,"mf")</f>
        <v>43433</v>
      </c>
      <c r="D428" s="120">
        <f>_xll.xlShmInterpRateFwd($D$3&amp;T(CalculationTrigger),C428,,5,C429)</f>
        <v>-4.1445294807449385E-4</v>
      </c>
      <c r="E428" s="120">
        <f>_xll.xlShmInterpRateFwd($E$3&amp;T(CalculationTrigger),C428,,5,C429)</f>
        <v>-4.1945246913021835E-4</v>
      </c>
      <c r="F428" s="121">
        <f>_xll.xlShmInterpRateFwd($F$3&amp;T(CalculationTrigger),C428,,5,C429)</f>
        <v>-4.5349363460408674E-4</v>
      </c>
      <c r="G428" s="148">
        <f>_xll.xlShmInterpDisc($G$3&amp;T(CalculationTrigger),C428)</f>
        <v>1.0028860059080071</v>
      </c>
      <c r="H428" s="149">
        <f>_xll.xlShmInterpDisc($H$3&amp;T(CalculationTrigger),C428)</f>
        <v>1.0028942932120108</v>
      </c>
      <c r="I428" s="150">
        <f>_xll.xlShmInterpDisc($I$3&amp;T(CalculationTrigger),C428)</f>
        <v>1.0029409452334694</v>
      </c>
      <c r="J428" s="157">
        <f t="shared" si="18"/>
        <v>4.9853699836870604E-6</v>
      </c>
      <c r="K428" s="158">
        <f t="shared" si="19"/>
        <v>0</v>
      </c>
      <c r="L428" s="159">
        <f t="shared" si="20"/>
        <v>-2.8063555669245577E-5</v>
      </c>
    </row>
    <row r="429" spans="2:12" x14ac:dyDescent="0.2">
      <c r="B429" s="112" t="s">
        <v>156</v>
      </c>
      <c r="C429" s="113">
        <f>_xll.qlCalendarAdvance("TARGET",C428,B429,"mf")</f>
        <v>43434</v>
      </c>
      <c r="D429" s="120">
        <f>_xll.xlShmInterpRateFwd($D$3&amp;T(CalculationTrigger),C429,,5,C430)</f>
        <v>-3.8639766142240309E-4</v>
      </c>
      <c r="E429" s="120">
        <f>_xll.xlShmInterpRateFwd($E$3&amp;T(CalculationTrigger),C429,,5,C430)</f>
        <v>-3.9139749238985988E-4</v>
      </c>
      <c r="F429" s="121">
        <f>_xll.xlShmInterpRateFwd($F$3&amp;T(CalculationTrigger),C429,,5,C430)</f>
        <v>-4.2552889621086333E-4</v>
      </c>
      <c r="G429" s="148">
        <f>_xll.xlShmInterpDisc($G$3&amp;T(CalculationTrigger),C429)</f>
        <v>1.002887144673853</v>
      </c>
      <c r="H429" s="149">
        <f>_xll.xlShmInterpDisc($H$3&amp;T(CalculationTrigger),C429)</f>
        <v>1.00289544572426</v>
      </c>
      <c r="I429" s="150">
        <f>_xll.xlShmInterpDisc($I$3&amp;T(CalculationTrigger),C429)</f>
        <v>1.002942191337304</v>
      </c>
      <c r="J429" s="157">
        <f t="shared" si="18"/>
        <v>4.9853933445998943E-6</v>
      </c>
      <c r="K429" s="158">
        <f t="shared" si="19"/>
        <v>0</v>
      </c>
      <c r="L429" s="159">
        <f t="shared" si="20"/>
        <v>-2.8073419779049632E-5</v>
      </c>
    </row>
    <row r="430" spans="2:12" x14ac:dyDescent="0.2">
      <c r="B430" s="112" t="s">
        <v>156</v>
      </c>
      <c r="C430" s="113">
        <f>_xll.qlCalendarAdvance("TARGET",C429,B430,"mf")</f>
        <v>43437</v>
      </c>
      <c r="D430" s="120">
        <f>_xll.xlShmInterpRateFwd($D$3&amp;T(CalculationTrigger),C430,,5,C431)</f>
        <v>-3.5507051706294566E-4</v>
      </c>
      <c r="E430" s="120">
        <f>_xll.xlShmInterpRateFwd($E$3&amp;T(CalculationTrigger),C430,,5,C431)</f>
        <v>-3.6007068795230709E-4</v>
      </c>
      <c r="F430" s="121">
        <f>_xll.xlShmInterpRateFwd($F$3&amp;T(CalculationTrigger),C430,,5,C431)</f>
        <v>-3.9429468652479578E-4</v>
      </c>
      <c r="G430" s="148">
        <f>_xll.xlShmInterpDisc($G$3&amp;T(CalculationTrigger),C430)</f>
        <v>1.0028903297243577</v>
      </c>
      <c r="H430" s="149">
        <f>_xll.xlShmInterpDisc($H$3&amp;T(CalculationTrigger),C430)</f>
        <v>1.0028986720148794</v>
      </c>
      <c r="I430" s="150">
        <f>_xll.xlShmInterpDisc($I$3&amp;T(CalculationTrigger),C430)</f>
        <v>1.0029456991376573</v>
      </c>
      <c r="J430" s="157">
        <f t="shared" si="18"/>
        <v>4.9854645446550157E-6</v>
      </c>
      <c r="K430" s="158">
        <f t="shared" si="19"/>
        <v>0</v>
      </c>
      <c r="L430" s="159">
        <f t="shared" si="20"/>
        <v>-2.8103262629447644E-5</v>
      </c>
    </row>
    <row r="431" spans="2:12" x14ac:dyDescent="0.2">
      <c r="B431" s="112" t="s">
        <v>156</v>
      </c>
      <c r="C431" s="113">
        <f>_xll.qlCalendarAdvance("TARGET",C430,B431,"mf")</f>
        <v>43438</v>
      </c>
      <c r="D431" s="120">
        <f>_xll.xlShmInterpRateFwd($D$3&amp;T(CalculationTrigger),C431,,5,C432)</f>
        <v>-3.377550874109419E-4</v>
      </c>
      <c r="E431" s="120">
        <f>_xll.xlShmInterpRateFwd($E$3&amp;T(CalculationTrigger),C431,,5,C432)</f>
        <v>-3.4275542718857052E-4</v>
      </c>
      <c r="F431" s="121">
        <f>_xll.xlShmInterpRateFwd($F$3&amp;T(CalculationTrigger),C431,,5,C432)</f>
        <v>-3.7702679551762641E-4</v>
      </c>
      <c r="G431" s="148">
        <f>_xll.xlShmInterpDisc($G$3&amp;T(CalculationTrigger),C431)</f>
        <v>1.0028913053329449</v>
      </c>
      <c r="H431" s="149">
        <f>_xll.xlShmInterpDisc($H$3&amp;T(CalculationTrigger),C431)</f>
        <v>1.0028996613704164</v>
      </c>
      <c r="I431" s="150">
        <f>_xll.xlShmInterpDisc($I$3&amp;T(CalculationTrigger),C431)</f>
        <v>1.002946782580362</v>
      </c>
      <c r="J431" s="157">
        <f t="shared" si="18"/>
        <v>4.9854886614542784E-6</v>
      </c>
      <c r="K431" s="158">
        <f t="shared" si="19"/>
        <v>0</v>
      </c>
      <c r="L431" s="159">
        <f t="shared" si="20"/>
        <v>-2.8113296680703784E-5</v>
      </c>
    </row>
    <row r="432" spans="2:12" x14ac:dyDescent="0.2">
      <c r="B432" s="112" t="s">
        <v>156</v>
      </c>
      <c r="C432" s="113">
        <f>_xll.qlCalendarAdvance("TARGET",C431,B432,"mf")</f>
        <v>43439</v>
      </c>
      <c r="D432" s="120">
        <f>_xll.xlShmInterpRateFwd($D$3&amp;T(CalculationTrigger),C432,,5,C433)</f>
        <v>-3.2159604081390553E-4</v>
      </c>
      <c r="E432" s="120">
        <f>_xll.xlShmInterpRateFwd($E$3&amp;T(CalculationTrigger),C432,,5,C433)</f>
        <v>-3.2659655212267084E-4</v>
      </c>
      <c r="F432" s="121">
        <f>_xll.xlShmInterpRateFwd($F$3&amp;T(CalculationTrigger),C432,,5,C433)</f>
        <v>-3.6091596162901438E-4</v>
      </c>
      <c r="G432" s="148">
        <f>_xll.xlShmInterpDisc($G$3&amp;T(CalculationTrigger),C432)</f>
        <v>1.0028922333656953</v>
      </c>
      <c r="H432" s="149">
        <f>_xll.xlShmInterpDisc($H$3&amp;T(CalculationTrigger),C432)</f>
        <v>1.0029006031502099</v>
      </c>
      <c r="I432" s="150">
        <f>_xll.xlShmInterpDisc($I$3&amp;T(CalculationTrigger),C432)</f>
        <v>1.0029478185754361</v>
      </c>
      <c r="J432" s="157">
        <f t="shared" si="18"/>
        <v>4.9855129753281246E-6</v>
      </c>
      <c r="K432" s="158">
        <f t="shared" si="19"/>
        <v>0</v>
      </c>
      <c r="L432" s="159">
        <f t="shared" si="20"/>
        <v>-2.8123375413001875E-5</v>
      </c>
    </row>
    <row r="433" spans="2:12" x14ac:dyDescent="0.2">
      <c r="B433" s="112" t="s">
        <v>156</v>
      </c>
      <c r="C433" s="113">
        <f>_xll.qlCalendarAdvance("TARGET",C432,B433,"mf")</f>
        <v>43440</v>
      </c>
      <c r="D433" s="120">
        <f>_xll.xlShmInterpRateFwd($D$3&amp;T(CalculationTrigger),C433,,5,C434)</f>
        <v>-3.0756253320939362E-4</v>
      </c>
      <c r="E433" s="120">
        <f>_xll.xlShmInterpRateFwd($E$3&amp;T(CalculationTrigger),C433,,5,C434)</f>
        <v>-3.1256321858456052E-4</v>
      </c>
      <c r="F433" s="121">
        <f>_xll.xlShmInterpRateFwd($F$3&amp;T(CalculationTrigger),C433,,5,C434)</f>
        <v>-3.4693134407169662E-4</v>
      </c>
      <c r="G433" s="148">
        <f>_xll.xlShmInterpDisc($G$3&amp;T(CalculationTrigger),C433)</f>
        <v>1.0028931169998208</v>
      </c>
      <c r="H433" s="149">
        <f>_xll.xlShmInterpDisc($H$3&amp;T(CalculationTrigger),C433)</f>
        <v>1.0029015005315036</v>
      </c>
      <c r="I433" s="150">
        <f>_xll.xlShmInterpDisc($I$3&amp;T(CalculationTrigger),C433)</f>
        <v>1.0029488103021056</v>
      </c>
      <c r="J433" s="157">
        <f t="shared" si="18"/>
        <v>4.9855374896806925E-6</v>
      </c>
      <c r="K433" s="158">
        <f t="shared" si="19"/>
        <v>0</v>
      </c>
      <c r="L433" s="159">
        <f t="shared" si="20"/>
        <v>-2.8133499704546706E-5</v>
      </c>
    </row>
    <row r="434" spans="2:12" x14ac:dyDescent="0.2">
      <c r="B434" s="112" t="s">
        <v>156</v>
      </c>
      <c r="C434" s="113">
        <f>_xll.qlCalendarAdvance("TARGET",C433,B434,"mf")</f>
        <v>43441</v>
      </c>
      <c r="D434" s="120">
        <f>_xll.xlShmInterpRateFwd($D$3&amp;T(CalculationTrigger),C434,,5,C435)</f>
        <v>-2.8102592150599116E-4</v>
      </c>
      <c r="E434" s="120">
        <f>_xll.xlShmInterpRateFwd($E$3&amp;T(CalculationTrigger),C434,,5,C435)</f>
        <v>-2.8602695596656176E-4</v>
      </c>
      <c r="F434" s="121">
        <f>_xll.xlShmInterpRateFwd($F$3&amp;T(CalculationTrigger),C434,,5,C435)</f>
        <v>-3.2049472394671453E-4</v>
      </c>
      <c r="G434" s="148">
        <f>_xll.xlShmInterpDisc($G$3&amp;T(CalculationTrigger),C434)</f>
        <v>1.0028939620754578</v>
      </c>
      <c r="H434" s="149">
        <f>_xll.xlShmInterpDisc($H$3&amp;T(CalculationTrigger),C434)</f>
        <v>1.0029023593544881</v>
      </c>
      <c r="I434" s="150">
        <f>_xll.xlShmInterpDisc($I$3&amp;T(CalculationTrigger),C434)</f>
        <v>1.0029497636026796</v>
      </c>
      <c r="J434" s="157">
        <f t="shared" si="18"/>
        <v>4.9855622076294818E-6</v>
      </c>
      <c r="K434" s="158">
        <f t="shared" si="19"/>
        <v>0</v>
      </c>
      <c r="L434" s="159">
        <f t="shared" si="20"/>
        <v>-2.8143670433496969E-5</v>
      </c>
    </row>
    <row r="435" spans="2:12" x14ac:dyDescent="0.2">
      <c r="B435" s="112" t="s">
        <v>156</v>
      </c>
      <c r="C435" s="113">
        <f>_xll.qlCalendarAdvance("TARGET",C434,B435,"mf")</f>
        <v>43444</v>
      </c>
      <c r="D435" s="120">
        <f>_xll.xlShmInterpRateFwd($D$3&amp;T(CalculationTrigger),C435,,5,C436)</f>
        <v>-2.5603677201340504E-4</v>
      </c>
      <c r="E435" s="120">
        <f>_xll.xlShmInterpRateFwd($E$3&amp;T(CalculationTrigger),C435,,5,C436)</f>
        <v>-2.6103817994920647E-4</v>
      </c>
      <c r="F435" s="121">
        <f>_xll.xlShmInterpRateFwd($F$3&amp;T(CalculationTrigger),C435,,5,C436)</f>
        <v>-2.9560799005386471E-4</v>
      </c>
      <c r="G435" s="148">
        <f>_xll.xlShmInterpDisc($G$3&amp;T(CalculationTrigger),C435)</f>
        <v>1.0028962785673827</v>
      </c>
      <c r="H435" s="149">
        <f>_xll.xlShmInterpDisc($H$3&amp;T(CalculationTrigger),C435)</f>
        <v>1.0029047170896939</v>
      </c>
      <c r="I435" s="150">
        <f>_xll.xlShmInterpDisc($I$3&amp;T(CalculationTrigger),C435)</f>
        <v>1.0029524055831265</v>
      </c>
      <c r="J435" s="157">
        <f t="shared" si="18"/>
        <v>4.9856376162927619E-6</v>
      </c>
      <c r="K435" s="158">
        <f t="shared" si="19"/>
        <v>0</v>
      </c>
      <c r="L435" s="159">
        <f t="shared" si="20"/>
        <v>-2.8174470028314608E-5</v>
      </c>
    </row>
    <row r="436" spans="2:12" x14ac:dyDescent="0.2">
      <c r="B436" s="112" t="s">
        <v>156</v>
      </c>
      <c r="C436" s="113">
        <f>_xll.qlCalendarAdvance("TARGET",C435,B436,"mf")</f>
        <v>43445</v>
      </c>
      <c r="D436" s="120">
        <f>_xll.xlShmInterpRateFwd($D$3&amp;T(CalculationTrigger),C436,,5,C437)</f>
        <v>-2.4432380912894436E-4</v>
      </c>
      <c r="E436" s="120">
        <f>_xll.xlShmInterpRateFwd($E$3&amp;T(CalculationTrigger),C436,,5,C437)</f>
        <v>-2.4932540419716153E-4</v>
      </c>
      <c r="F436" s="121">
        <f>_xll.xlShmInterpRateFwd($F$3&amp;T(CalculationTrigger),C436,,5,C437)</f>
        <v>-2.8394735805040806E-4</v>
      </c>
      <c r="G436" s="148">
        <f>_xll.xlShmInterpDisc($G$3&amp;T(CalculationTrigger),C436)</f>
        <v>1.0028969820701388</v>
      </c>
      <c r="H436" s="149">
        <f>_xll.xlShmInterpDisc($H$3&amp;T(CalculationTrigger),C436)</f>
        <v>1.002905434340678</v>
      </c>
      <c r="I436" s="150">
        <f>_xll.xlShmInterpDisc($I$3&amp;T(CalculationTrigger),C436)</f>
        <v>1.0029532178597973</v>
      </c>
      <c r="J436" s="157">
        <f t="shared" si="18"/>
        <v>4.9856631816926008E-6</v>
      </c>
      <c r="K436" s="158">
        <f t="shared" si="19"/>
        <v>0</v>
      </c>
      <c r="L436" s="159">
        <f t="shared" si="20"/>
        <v>-2.8184835289924227E-5</v>
      </c>
    </row>
    <row r="437" spans="2:12" x14ac:dyDescent="0.2">
      <c r="B437" s="112" t="s">
        <v>156</v>
      </c>
      <c r="C437" s="113">
        <f>_xll.qlCalendarAdvance("TARGET",C436,B437,"mf")</f>
        <v>43446</v>
      </c>
      <c r="D437" s="120">
        <f>_xll.xlShmInterpRateFwd($D$3&amp;T(CalculationTrigger),C437,,5,C438)</f>
        <v>-2.3308480094465144E-4</v>
      </c>
      <c r="E437" s="120">
        <f>_xll.xlShmInterpRateFwd($E$3&amp;T(CalculationTrigger),C437,,5,C438)</f>
        <v>-2.3808658604998091E-4</v>
      </c>
      <c r="F437" s="121">
        <f>_xll.xlShmInterpRateFwd($F$3&amp;T(CalculationTrigger),C437,,5,C438)</f>
        <v>-2.7276137975495567E-4</v>
      </c>
      <c r="G437" s="148">
        <f>_xll.xlShmInterpDisc($G$3&amp;T(CalculationTrigger),C437)</f>
        <v>1.0028976533900698</v>
      </c>
      <c r="H437" s="149">
        <f>_xll.xlShmInterpDisc($H$3&amp;T(CalculationTrigger),C437)</f>
        <v>1.0029061194090989</v>
      </c>
      <c r="I437" s="150">
        <f>_xll.xlShmInterpDisc($I$3&amp;T(CalculationTrigger),C437)</f>
        <v>1.0029539980957918</v>
      </c>
      <c r="J437" s="157">
        <f t="shared" si="18"/>
        <v>4.9856889670165187E-6</v>
      </c>
      <c r="K437" s="158">
        <f t="shared" si="19"/>
        <v>0</v>
      </c>
      <c r="L437" s="159">
        <f t="shared" si="20"/>
        <v>-2.8195251380226541E-5</v>
      </c>
    </row>
    <row r="438" spans="2:12" x14ac:dyDescent="0.2">
      <c r="B438" s="112" t="s">
        <v>156</v>
      </c>
      <c r="C438" s="113">
        <f>_xll.qlCalendarAdvance("TARGET",C437,B438,"mf")</f>
        <v>43447</v>
      </c>
      <c r="D438" s="120">
        <f>_xll.xlShmInterpRateFwd($D$3&amp;T(CalculationTrigger),C438,,5,C439)</f>
        <v>-2.2232302959427887E-4</v>
      </c>
      <c r="E438" s="120">
        <f>_xll.xlShmInterpRateFwd($E$3&amp;T(CalculationTrigger),C438,,5,C439)</f>
        <v>-2.2732500731714159E-4</v>
      </c>
      <c r="F438" s="121">
        <f>_xll.xlShmInterpRateFwd($F$3&amp;T(CalculationTrigger),C438,,5,C439)</f>
        <v>-2.6205334046106141E-4</v>
      </c>
      <c r="G438" s="148">
        <f>_xll.xlShmInterpDisc($G$3&amp;T(CalculationTrigger),C438)</f>
        <v>1.0028982938293827</v>
      </c>
      <c r="H438" s="149">
        <f>_xll.xlShmInterpDisc($H$3&amp;T(CalculationTrigger),C438)</f>
        <v>1.0029067735971806</v>
      </c>
      <c r="I438" s="150">
        <f>_xll.xlShmInterpDisc($I$3&amp;T(CalculationTrigger),C438)</f>
        <v>1.0029547475953007</v>
      </c>
      <c r="J438" s="157">
        <f t="shared" si="18"/>
        <v>4.9857149755848832E-6</v>
      </c>
      <c r="K438" s="158">
        <f t="shared" si="19"/>
        <v>0</v>
      </c>
      <c r="L438" s="159">
        <f t="shared" si="20"/>
        <v>-2.8205719177629262E-5</v>
      </c>
    </row>
    <row r="439" spans="2:12" x14ac:dyDescent="0.2">
      <c r="B439" s="112" t="s">
        <v>156</v>
      </c>
      <c r="C439" s="113">
        <f>_xll.qlCalendarAdvance("TARGET",C438,B439,"mf")</f>
        <v>43448</v>
      </c>
      <c r="D439" s="120">
        <f>_xll.xlShmInterpRateFwd($D$3&amp;T(CalculationTrigger),C439,,5,C440)</f>
        <v>-2.0240657416237503E-4</v>
      </c>
      <c r="E439" s="120">
        <f>_xll.xlShmInterpRateFwd($E$3&amp;T(CalculationTrigger),C439,,5,C440)</f>
        <v>-2.0740894043147474E-4</v>
      </c>
      <c r="F439" s="121">
        <f>_xll.xlShmInterpRateFwd($F$3&amp;T(CalculationTrigger),C439,,5,C440)</f>
        <v>-2.4224665916396804E-4</v>
      </c>
      <c r="G439" s="148">
        <f>_xll.xlShmInterpDisc($G$3&amp;T(CalculationTrigger),C439)</f>
        <v>1.0028989046993084</v>
      </c>
      <c r="H439" s="149">
        <f>_xll.xlShmInterpDisc($H$3&amp;T(CalculationTrigger),C439)</f>
        <v>1.0029073982161714</v>
      </c>
      <c r="I439" s="150">
        <f>_xll.xlShmInterpDisc($I$3&amp;T(CalculationTrigger),C439)</f>
        <v>1.0029554676715491</v>
      </c>
      <c r="J439" s="157">
        <f t="shared" si="18"/>
        <v>4.9857412106966445E-6</v>
      </c>
      <c r="K439" s="158">
        <f t="shared" si="19"/>
        <v>0</v>
      </c>
      <c r="L439" s="159">
        <f t="shared" si="20"/>
        <v>-2.8216239560362476E-5</v>
      </c>
    </row>
    <row r="440" spans="2:12" x14ac:dyDescent="0.2">
      <c r="B440" s="112" t="s">
        <v>156</v>
      </c>
      <c r="C440" s="113">
        <f>_xll.qlCalendarAdvance("TARGET",C439,B440,"mf")</f>
        <v>43451</v>
      </c>
      <c r="D440" s="120">
        <f>_xll.xlShmInterpRateFwd($D$3&amp;T(CalculationTrigger),C440,,5,C441)</f>
        <v>-1.8411395218422574E-4</v>
      </c>
      <c r="E440" s="120">
        <f>_xll.xlShmInterpRateFwd($E$3&amp;T(CalculationTrigger),C440,,5,C441)</f>
        <v>-1.8911672731425713E-4</v>
      </c>
      <c r="F440" s="121">
        <f>_xll.xlShmInterpRateFwd($F$3&amp;T(CalculationTrigger),C440,,5,C441)</f>
        <v>-2.2406628449658455E-4</v>
      </c>
      <c r="G440" s="148">
        <f>_xll.xlShmInterpDisc($G$3&amp;T(CalculationTrigger),C440)</f>
        <v>1.0029005731404255</v>
      </c>
      <c r="H440" s="149">
        <f>_xll.xlShmInterpDisc($H$3&amp;T(CalculationTrigger),C440)</f>
        <v>1.0029091079064352</v>
      </c>
      <c r="I440" s="150">
        <f>_xll.xlShmInterpDisc($I$3&amp;T(CalculationTrigger),C440)</f>
        <v>1.0029574646284951</v>
      </c>
      <c r="J440" s="157">
        <f t="shared" si="18"/>
        <v>4.9858213077689366E-6</v>
      </c>
      <c r="K440" s="158">
        <f t="shared" si="19"/>
        <v>0</v>
      </c>
      <c r="L440" s="159">
        <f t="shared" si="20"/>
        <v>-2.8248125002812705E-5</v>
      </c>
    </row>
    <row r="441" spans="2:12" x14ac:dyDescent="0.2">
      <c r="B441" s="112" t="s">
        <v>156</v>
      </c>
      <c r="C441" s="113">
        <f>_xll.qlCalendarAdvance("TARGET",C440,B441,"mf")</f>
        <v>43452</v>
      </c>
      <c r="D441" s="120">
        <f>_xll.xlShmInterpRateFwd($D$3&amp;T(CalculationTrigger),C441,,5,C442)</f>
        <v>-1.7578759447198851E-4</v>
      </c>
      <c r="E441" s="120">
        <f>_xll.xlShmInterpRateFwd($E$3&amp;T(CalculationTrigger),C441,,5,C442)</f>
        <v>-1.8079057584970772E-4</v>
      </c>
      <c r="F441" s="121">
        <f>_xll.xlShmInterpRateFwd($F$3&amp;T(CalculationTrigger),C441,,5,C442)</f>
        <v>-2.1579722323504389E-4</v>
      </c>
      <c r="G441" s="148">
        <f>_xll.xlShmInterpDisc($G$3&amp;T(CalculationTrigger),C441)</f>
        <v>1.0029010790255797</v>
      </c>
      <c r="H441" s="149">
        <f>_xll.xlShmInterpDisc($H$3&amp;T(CalculationTrigger),C441)</f>
        <v>1.0029096275420148</v>
      </c>
      <c r="I441" s="150">
        <f>_xll.xlShmInterpDisc($I$3&amp;T(CalculationTrigger),C441)</f>
        <v>1.0029580803246336</v>
      </c>
      <c r="J441" s="157">
        <f t="shared" si="18"/>
        <v>4.9858484814917642E-6</v>
      </c>
      <c r="K441" s="158">
        <f t="shared" si="19"/>
        <v>0</v>
      </c>
      <c r="L441" s="159">
        <f t="shared" si="20"/>
        <v>-2.8258864509167899E-5</v>
      </c>
    </row>
    <row r="442" spans="2:12" x14ac:dyDescent="0.2">
      <c r="B442" s="112" t="s">
        <v>156</v>
      </c>
      <c r="C442" s="113">
        <f>_xll.qlCalendarAdvance("TARGET",C441,B442,"mf")</f>
        <v>43453</v>
      </c>
      <c r="D442" s="120">
        <f>_xll.xlShmInterpRateFwd($D$3&amp;T(CalculationTrigger),C442,,5,C443)</f>
        <v>-1.6795816543963823E-4</v>
      </c>
      <c r="E442" s="120">
        <f>_xll.xlShmInterpRateFwd($E$3&amp;T(CalculationTrigger),C442,,5,C443)</f>
        <v>-1.7296135580701185E-4</v>
      </c>
      <c r="F442" s="121">
        <f>_xll.xlShmInterpRateFwd($F$3&amp;T(CalculationTrigger),C442,,5,C443)</f>
        <v>-2.080258139677799E-4</v>
      </c>
      <c r="G442" s="148">
        <f>_xll.xlShmInterpDisc($G$3&amp;T(CalculationTrigger),C442)</f>
        <v>1.0029015620328483</v>
      </c>
      <c r="H442" s="149">
        <f>_xll.xlShmInterpDisc($H$3&amp;T(CalculationTrigger),C442)</f>
        <v>1.002910124300094</v>
      </c>
      <c r="I442" s="150">
        <f>_xll.xlShmInterpDisc($I$3&amp;T(CalculationTrigger),C442)</f>
        <v>1.0029586732991451</v>
      </c>
      <c r="J442" s="157">
        <f t="shared" si="18"/>
        <v>4.9858758980674751E-6</v>
      </c>
      <c r="K442" s="158">
        <f t="shared" si="19"/>
        <v>0</v>
      </c>
      <c r="L442" s="159">
        <f t="shared" si="20"/>
        <v>-2.8269660992100592E-5</v>
      </c>
    </row>
    <row r="443" spans="2:12" x14ac:dyDescent="0.2">
      <c r="B443" s="112" t="s">
        <v>156</v>
      </c>
      <c r="C443" s="113">
        <f>_xll.qlCalendarAdvance("TARGET",C442,B443,"mf")</f>
        <v>43454</v>
      </c>
      <c r="D443" s="120">
        <f>_xll.xlShmInterpRateFwd($D$3&amp;T(CalculationTrigger),C443,,5,C444)</f>
        <v>-1.6062894687424482E-4</v>
      </c>
      <c r="E443" s="120">
        <f>_xll.xlShmInterpRateFwd($E$3&amp;T(CalculationTrigger),C443,,5,C444)</f>
        <v>-1.6563234905419424E-4</v>
      </c>
      <c r="F443" s="121">
        <f>_xll.xlShmInterpRateFwd($F$3&amp;T(CalculationTrigger),C443,,5,C444)</f>
        <v>-2.0075534220888417E-4</v>
      </c>
      <c r="G443" s="148">
        <f>_xll.xlShmInterpDisc($G$3&amp;T(CalculationTrigger),C443)</f>
        <v>1.0029020235275989</v>
      </c>
      <c r="H443" s="149">
        <f>_xll.xlShmInterpDisc($H$3&amp;T(CalculationTrigger),C443)</f>
        <v>1.0029105995460585</v>
      </c>
      <c r="I443" s="150">
        <f>_xll.xlShmInterpDisc($I$3&amp;T(CalculationTrigger),C443)</f>
        <v>1.0029592449194555</v>
      </c>
      <c r="J443" s="157">
        <f t="shared" si="18"/>
        <v>4.9859035607341643E-6</v>
      </c>
      <c r="K443" s="158">
        <f t="shared" si="19"/>
        <v>0</v>
      </c>
      <c r="L443" s="159">
        <f t="shared" si="20"/>
        <v>-2.8280515329956642E-5</v>
      </c>
    </row>
    <row r="444" spans="2:12" x14ac:dyDescent="0.2">
      <c r="B444" s="112" t="s">
        <v>156</v>
      </c>
      <c r="C444" s="113">
        <f>_xll.qlCalendarAdvance("TARGET",C443,B444,"mf")</f>
        <v>43455</v>
      </c>
      <c r="D444" s="120">
        <f>_xll.xlShmInterpRateFwd($D$3&amp;T(CalculationTrigger),C444,,5,C445)</f>
        <v>-1.4765422861801703E-4</v>
      </c>
      <c r="E444" s="120">
        <f>_xll.xlShmInterpRateFwd($E$3&amp;T(CalculationTrigger),C444,,5,C445)</f>
        <v>-1.5265805956960913E-4</v>
      </c>
      <c r="F444" s="121">
        <f>_xll.xlShmInterpRateFwd($F$3&amp;T(CalculationTrigger),C444,,5,C445)</f>
        <v>-1.8790052127777332E-4</v>
      </c>
      <c r="G444" s="148">
        <f>_xll.xlShmInterpDisc($G$3&amp;T(CalculationTrigger),C444)</f>
        <v>1.0029024648842202</v>
      </c>
      <c r="H444" s="149">
        <f>_xll.xlShmInterpDisc($H$3&amp;T(CalculationTrigger),C444)</f>
        <v>1.0029110546543158</v>
      </c>
      <c r="I444" s="150">
        <f>_xll.xlShmInterpDisc($I$3&amp;T(CalculationTrigger),C444)</f>
        <v>1.0029597965620232</v>
      </c>
      <c r="J444" s="157">
        <f t="shared" si="18"/>
        <v>4.9859314728385268E-6</v>
      </c>
      <c r="K444" s="158">
        <f t="shared" si="19"/>
        <v>0</v>
      </c>
      <c r="L444" s="159">
        <f t="shared" si="20"/>
        <v>-2.8291428400777337E-5</v>
      </c>
    </row>
    <row r="445" spans="2:12" x14ac:dyDescent="0.2">
      <c r="B445" s="112" t="s">
        <v>156</v>
      </c>
      <c r="C445" s="113">
        <f>_xll.qlCalendarAdvance("TARGET",C444,B445,"mf")</f>
        <v>43458</v>
      </c>
      <c r="D445" s="120">
        <f>_xll.xlShmInterpRateFwd($D$3&amp;T(CalculationTrigger),C445,,5,C446)</f>
        <v>-1.3177413479647176E-4</v>
      </c>
      <c r="E445" s="120">
        <f>_xll.xlShmInterpRateFwd($E$3&amp;T(CalculationTrigger),C445,,5,C446)</f>
        <v>-1.3677863522533072E-4</v>
      </c>
      <c r="F445" s="121">
        <f>_xll.xlShmInterpRateFwd($F$3&amp;T(CalculationTrigger),C445,,5,C446)</f>
        <v>-1.7220550737726193E-4</v>
      </c>
      <c r="G445" s="148">
        <f>_xll.xlShmInterpDisc($G$3&amp;T(CalculationTrigger),C445)</f>
        <v>1.0029036820045178</v>
      </c>
      <c r="H445" s="149">
        <f>_xll.xlShmInterpDisc($H$3&amp;T(CalculationTrigger),C445)</f>
        <v>1.0029123130322415</v>
      </c>
      <c r="I445" s="150">
        <f>_xll.xlShmInterpDisc($I$3&amp;T(CalculationTrigger),C445)</f>
        <v>1.0029613455233353</v>
      </c>
      <c r="J445" s="157">
        <f t="shared" si="18"/>
        <v>4.9860167378324295E-6</v>
      </c>
      <c r="K445" s="158">
        <f t="shared" si="19"/>
        <v>0</v>
      </c>
      <c r="L445" s="159">
        <f t="shared" si="20"/>
        <v>-2.8324528794255174E-5</v>
      </c>
    </row>
    <row r="446" spans="2:12" x14ac:dyDescent="0.2">
      <c r="B446" s="112" t="s">
        <v>156</v>
      </c>
      <c r="C446" s="113">
        <f>_xll.qlCalendarAdvance("TARGET",C445,B446,"mf")</f>
        <v>43461</v>
      </c>
      <c r="D446" s="120">
        <f>_xll.xlShmInterpRateFwd($D$3&amp;T(CalculationTrigger),C446,,5,C447)</f>
        <v>-1.2360599781155963E-4</v>
      </c>
      <c r="E446" s="120">
        <f>_xll.xlShmInterpRateFwd($E$3&amp;T(CalculationTrigger),C446,,5,C447)</f>
        <v>-1.2861096122737924E-4</v>
      </c>
      <c r="F446" s="121">
        <f>_xll.xlShmInterpRateFwd($F$3&amp;T(CalculationTrigger),C446,,5,C447)</f>
        <v>-1.6416427148556302E-4</v>
      </c>
      <c r="G446" s="148">
        <f>_xll.xlShmInterpDisc($G$3&amp;T(CalculationTrigger),C446)</f>
        <v>1.0029047682256804</v>
      </c>
      <c r="H446" s="149">
        <f>_xll.xlShmInterpDisc($H$3&amp;T(CalculationTrigger),C446)</f>
        <v>1.0029134405155153</v>
      </c>
      <c r="I446" s="150">
        <f>_xll.xlShmInterpDisc($I$3&amp;T(CalculationTrigger),C446)</f>
        <v>1.0029627651045285</v>
      </c>
      <c r="J446" s="157">
        <f t="shared" si="18"/>
        <v>4.98610436450124E-6</v>
      </c>
      <c r="K446" s="158">
        <f t="shared" si="19"/>
        <v>0</v>
      </c>
      <c r="L446" s="159">
        <f t="shared" si="20"/>
        <v>-2.8358189402483774E-5</v>
      </c>
    </row>
    <row r="447" spans="2:12" x14ac:dyDescent="0.2">
      <c r="B447" s="112" t="s">
        <v>156</v>
      </c>
      <c r="C447" s="113">
        <f>_xll.qlCalendarAdvance("TARGET",C446,B447,"mf")</f>
        <v>43462</v>
      </c>
      <c r="D447" s="120">
        <f>_xll.xlShmInterpRateFwd($D$3&amp;T(CalculationTrigger),C447,,5,C448)</f>
        <v>-1.1789461731018547E-4</v>
      </c>
      <c r="E447" s="120">
        <f>_xll.xlShmInterpRateFwd($E$3&amp;T(CalculationTrigger),C447,,5,C448)</f>
        <v>-1.2290005026283204E-4</v>
      </c>
      <c r="F447" s="121">
        <f>_xll.xlShmInterpRateFwd($F$3&amp;T(CalculationTrigger),C447,,5,C448)</f>
        <v>-1.5858325163285852E-4</v>
      </c>
      <c r="G447" s="148">
        <f>_xll.xlShmInterpDisc($G$3&amp;T(CalculationTrigger),C447)</f>
        <v>1.0029051078560545</v>
      </c>
      <c r="H447" s="149">
        <f>_xll.xlShmInterpDisc($H$3&amp;T(CalculationTrigger),C447)</f>
        <v>1.0029137939010142</v>
      </c>
      <c r="I447" s="150">
        <f>_xll.xlShmInterpDisc($I$3&amp;T(CalculationTrigger),C447)</f>
        <v>1.0029632162024071</v>
      </c>
      <c r="J447" s="157">
        <f t="shared" si="18"/>
        <v>4.9861341134631093E-6</v>
      </c>
      <c r="K447" s="158">
        <f t="shared" si="19"/>
        <v>0</v>
      </c>
      <c r="L447" s="159">
        <f t="shared" si="20"/>
        <v>-2.8369538195880825E-5</v>
      </c>
    </row>
    <row r="448" spans="2:12" x14ac:dyDescent="0.2">
      <c r="B448" s="112" t="s">
        <v>156</v>
      </c>
      <c r="C448" s="113">
        <f>_xll.qlCalendarAdvance("TARGET",C447,B448,"mf")</f>
        <v>43465</v>
      </c>
      <c r="D448" s="120">
        <f>_xll.xlShmInterpRateFwd($D$3&amp;T(CalculationTrigger),C448,,5,C449)</f>
        <v>-1.1342471246462571E-4</v>
      </c>
      <c r="E448" s="120">
        <f>_xll.xlShmInterpRateFwd($E$3&amp;T(CalculationTrigger),C448,,5,C449)</f>
        <v>-1.1843075267757215E-4</v>
      </c>
      <c r="F448" s="121">
        <f>_xll.xlShmInterpRateFwd($F$3&amp;T(CalculationTrigger),C448,,5,C449)</f>
        <v>-1.5428016749969195E-4</v>
      </c>
      <c r="G448" s="148">
        <f>_xll.xlShmInterpDisc($G$3&amp;T(CalculationTrigger),C448)</f>
        <v>1.0029060796688911</v>
      </c>
      <c r="H448" s="149">
        <f>_xll.xlShmInterpDisc($H$3&amp;T(CalculationTrigger),C448)</f>
        <v>1.0029148069827691</v>
      </c>
      <c r="I448" s="150">
        <f>_xll.xlShmInterpDisc($I$3&amp;T(CalculationTrigger),C448)</f>
        <v>1.0029645234904241</v>
      </c>
      <c r="J448" s="157">
        <f t="shared" si="18"/>
        <v>4.9862250261228348E-6</v>
      </c>
      <c r="K448" s="158">
        <f t="shared" si="19"/>
        <v>0</v>
      </c>
      <c r="L448" s="159">
        <f t="shared" si="20"/>
        <v>-2.8403982643924145E-5</v>
      </c>
    </row>
    <row r="449" spans="2:12" x14ac:dyDescent="0.2">
      <c r="B449" s="112" t="s">
        <v>156</v>
      </c>
      <c r="C449" s="113">
        <f>_xll.qlCalendarAdvance("TARGET",C448,B449,"mf")</f>
        <v>43467</v>
      </c>
      <c r="D449" s="120">
        <f>_xll.xlShmInterpRateFwd($D$3&amp;T(CalculationTrigger),C449,,5,C450)</f>
        <v>-1.1236155671518719E-4</v>
      </c>
      <c r="E449" s="120">
        <f>_xll.xlShmInterpRateFwd($E$3&amp;T(CalculationTrigger),C449,,5,C450)</f>
        <v>-1.1736797059954929E-4</v>
      </c>
      <c r="F449" s="121">
        <f>_xll.xlShmInterpRateFwd($F$3&amp;T(CalculationTrigger),C449,,5,C450)</f>
        <v>-1.5331941738142596E-4</v>
      </c>
      <c r="G449" s="148">
        <f>_xll.xlShmInterpDisc($G$3&amp;T(CalculationTrigger),C449)</f>
        <v>1.0029067029806962</v>
      </c>
      <c r="H449" s="149">
        <f>_xll.xlShmInterpDisc($H$3&amp;T(CalculationTrigger),C449)</f>
        <v>1.0029154578103447</v>
      </c>
      <c r="I449" s="150">
        <f>_xll.xlShmInterpDisc($I$3&amp;T(CalculationTrigger),C449)</f>
        <v>1.0029653713680433</v>
      </c>
      <c r="J449" s="157">
        <f t="shared" si="18"/>
        <v>4.9862870554607852E-6</v>
      </c>
      <c r="K449" s="158">
        <f t="shared" si="19"/>
        <v>0</v>
      </c>
      <c r="L449" s="159">
        <f t="shared" si="20"/>
        <v>-2.8427286114783332E-5</v>
      </c>
    </row>
    <row r="450" spans="2:12" x14ac:dyDescent="0.2">
      <c r="B450" s="112" t="s">
        <v>156</v>
      </c>
      <c r="C450" s="113">
        <f>_xll.qlCalendarAdvance("TARGET",C449,B450,"mf")</f>
        <v>43468</v>
      </c>
      <c r="D450" s="120">
        <f>_xll.xlShmInterpRateFwd($D$3&amp;T(CalculationTrigger),C450,,5,C451)</f>
        <v>-1.1237989066935534E-4</v>
      </c>
      <c r="E450" s="120">
        <f>_xll.xlShmInterpRateFwd($E$3&amp;T(CalculationTrigger),C450,,5,C451)</f>
        <v>-1.1738655668803188E-4</v>
      </c>
      <c r="F450" s="121">
        <f>_xll.xlShmInterpRateFwd($F$3&amp;T(CalculationTrigger),C450,,5,C451)</f>
        <v>-1.5340704576228032E-4</v>
      </c>
      <c r="G450" s="148">
        <f>_xll.xlShmInterpDisc($G$3&amp;T(CalculationTrigger),C450)</f>
        <v>1.0029070117154717</v>
      </c>
      <c r="H450" s="149">
        <f>_xll.xlShmInterpDisc($H$3&amp;T(CalculationTrigger),C450)</f>
        <v>1.0029157803040154</v>
      </c>
      <c r="I450" s="150">
        <f>_xll.xlShmInterpDisc($I$3&amp;T(CalculationTrigger),C450)</f>
        <v>1.0029657926670323</v>
      </c>
      <c r="J450" s="157">
        <f t="shared" si="18"/>
        <v>4.9863185060416605E-6</v>
      </c>
      <c r="K450" s="158">
        <f t="shared" si="19"/>
        <v>0</v>
      </c>
      <c r="L450" s="159">
        <f t="shared" si="20"/>
        <v>-2.84390426367517E-5</v>
      </c>
    </row>
    <row r="451" spans="2:12" x14ac:dyDescent="0.2">
      <c r="B451" s="112" t="s">
        <v>156</v>
      </c>
      <c r="C451" s="113">
        <f>_xll.qlCalendarAdvance("TARGET",C450,B451,"mf")</f>
        <v>43469</v>
      </c>
      <c r="D451" s="120">
        <f>_xll.xlShmInterpRateFwd($D$3&amp;T(CalculationTrigger),C451,,5,C452)</f>
        <v>-1.1425345889188103E-4</v>
      </c>
      <c r="E451" s="120">
        <f>_xll.xlShmInterpRateFwd($E$3&amp;T(CalculationTrigger),C451,,5,C452)</f>
        <v>-1.1926063558128558E-4</v>
      </c>
      <c r="F451" s="121">
        <f>_xll.xlShmInterpRateFwd($F$3&amp;T(CalculationTrigger),C451,,5,C452)</f>
        <v>-1.5542177764539162E-4</v>
      </c>
      <c r="G451" s="148">
        <f>_xll.xlShmInterpDisc($G$3&amp;T(CalculationTrigger),C451)</f>
        <v>1.0029073205007184</v>
      </c>
      <c r="H451" s="149">
        <f>_xll.xlShmInterpDisc($H$3&amp;T(CalculationTrigger),C451)</f>
        <v>1.0029161028488591</v>
      </c>
      <c r="I451" s="150">
        <f>_xll.xlShmInterpDisc($I$3&amp;T(CalculationTrigger),C451)</f>
        <v>1.0029662142069884</v>
      </c>
      <c r="J451" s="157">
        <f t="shared" si="18"/>
        <v>4.9863502518864525E-6</v>
      </c>
      <c r="K451" s="158">
        <f t="shared" si="19"/>
        <v>0</v>
      </c>
      <c r="L451" s="159">
        <f t="shared" si="20"/>
        <v>-2.8450870187252158E-5</v>
      </c>
    </row>
    <row r="452" spans="2:12" x14ac:dyDescent="0.2">
      <c r="B452" s="112" t="s">
        <v>156</v>
      </c>
      <c r="C452" s="113">
        <f>_xll.qlCalendarAdvance("TARGET",C451,B452,"mf")</f>
        <v>43472</v>
      </c>
      <c r="D452" s="120">
        <f>_xll.xlShmInterpRateFwd($D$3&amp;T(CalculationTrigger),C452,,5,C453)</f>
        <v>-1.1649940164975176E-4</v>
      </c>
      <c r="E452" s="120">
        <f>_xll.xlShmInterpRateFwd($E$3&amp;T(CalculationTrigger),C452,,5,C453)</f>
        <v>-1.2150710559548781E-4</v>
      </c>
      <c r="F452" s="121">
        <f>_xll.xlShmInterpRateFwd($F$3&amp;T(CalculationTrigger),C452,,5,C453)</f>
        <v>-1.5781156810836561E-4</v>
      </c>
      <c r="G452" s="148">
        <f>_xll.xlShmInterpDisc($G$3&amp;T(CalculationTrigger),C452)</f>
        <v>1.0029082623013041</v>
      </c>
      <c r="H452" s="149">
        <f>_xll.xlShmInterpDisc($H$3&amp;T(CalculationTrigger),C452)</f>
        <v>1.0029170859326599</v>
      </c>
      <c r="I452" s="150">
        <f>_xll.xlShmInterpDisc($I$3&amp;T(CalculationTrigger),C452)</f>
        <v>1.002967495437052</v>
      </c>
      <c r="J452" s="157">
        <f t="shared" si="18"/>
        <v>4.9864472917377191E-6</v>
      </c>
      <c r="K452" s="158">
        <f t="shared" si="19"/>
        <v>0</v>
      </c>
      <c r="L452" s="159">
        <f t="shared" si="20"/>
        <v>-2.8486787792997504E-5</v>
      </c>
    </row>
    <row r="453" spans="2:12" x14ac:dyDescent="0.2">
      <c r="B453" s="112" t="s">
        <v>156</v>
      </c>
      <c r="C453" s="113">
        <f>_xll.qlCalendarAdvance("TARGET",C452,B453,"mf")</f>
        <v>43473</v>
      </c>
      <c r="D453" s="120">
        <f>_xll.xlShmInterpRateFwd($D$3&amp;T(CalculationTrigger),C453,,5,C454)</f>
        <v>-1.1576518740682206E-4</v>
      </c>
      <c r="E453" s="120">
        <f>_xll.xlShmInterpRateFwd($E$3&amp;T(CalculationTrigger),C453,,5,C454)</f>
        <v>-1.2077315833897685E-4</v>
      </c>
      <c r="F453" s="121">
        <f>_xll.xlShmInterpRateFwd($F$3&amp;T(CalculationTrigger),C453,,5,C454)</f>
        <v>-1.5715058309247163E-4</v>
      </c>
      <c r="G453" s="148">
        <f>_xll.xlShmInterpDisc($G$3&amp;T(CalculationTrigger),C453)</f>
        <v>1.0029085824060979</v>
      </c>
      <c r="H453" s="149">
        <f>_xll.xlShmInterpDisc($H$3&amp;T(CalculationTrigger),C453)</f>
        <v>1.0029174198000375</v>
      </c>
      <c r="I453" s="150">
        <f>_xll.xlShmInterpDisc($I$3&amp;T(CalculationTrigger),C453)</f>
        <v>1.0029679290807278</v>
      </c>
      <c r="J453" s="157">
        <f t="shared" ref="J453:J516" si="21">-365*LN(G453/$H453)/($C453-$C$4)</f>
        <v>4.9864802503443305E-6</v>
      </c>
      <c r="K453" s="158">
        <f t="shared" ref="K453:K516" si="22">-365*LN(H453/$H453)/($C453-$C$4)</f>
        <v>0</v>
      </c>
      <c r="L453" s="159">
        <f t="shared" ref="L453:L516" si="23">-365*LN(I453/$H453)/($C453-$C$4)</f>
        <v>-2.8498908240580509E-5</v>
      </c>
    </row>
    <row r="454" spans="2:12" x14ac:dyDescent="0.2">
      <c r="B454" s="112" t="s">
        <v>156</v>
      </c>
      <c r="C454" s="113">
        <f>_xll.qlCalendarAdvance("TARGET",C453,B454,"mf")</f>
        <v>43474</v>
      </c>
      <c r="D454" s="120">
        <f>_xll.xlShmInterpRateFwd($D$3&amp;T(CalculationTrigger),C454,,5,C455)</f>
        <v>-1.1473718924993675E-4</v>
      </c>
      <c r="E454" s="120">
        <f>_xll.xlShmInterpRateFwd($E$3&amp;T(CalculationTrigger),C454,,5,C455)</f>
        <v>-1.1974543033737745E-4</v>
      </c>
      <c r="F454" s="121">
        <f>_xll.xlShmInterpRateFwd($F$3&amp;T(CalculationTrigger),C454,,5,C455)</f>
        <v>-1.5619661188673387E-4</v>
      </c>
      <c r="G454" s="148">
        <f>_xll.xlShmInterpDisc($G$3&amp;T(CalculationTrigger),C454)</f>
        <v>1.002908900493596</v>
      </c>
      <c r="H454" s="149">
        <f>_xll.xlShmInterpDisc($H$3&amp;T(CalculationTrigger),C454)</f>
        <v>1.0029177516508441</v>
      </c>
      <c r="I454" s="150">
        <f>_xll.xlShmInterpDisc($I$3&amp;T(CalculationTrigger),C454)</f>
        <v>1.0029683609082971</v>
      </c>
      <c r="J454" s="157">
        <f t="shared" si="21"/>
        <v>4.9865135201572097E-6</v>
      </c>
      <c r="K454" s="158">
        <f t="shared" si="22"/>
        <v>0</v>
      </c>
      <c r="L454" s="159">
        <f t="shared" si="23"/>
        <v>-2.8511104108075946E-5</v>
      </c>
    </row>
    <row r="455" spans="2:12" x14ac:dyDescent="0.2">
      <c r="B455" s="112" t="s">
        <v>156</v>
      </c>
      <c r="C455" s="113">
        <f>_xll.qlCalendarAdvance("TARGET",C454,B455,"mf")</f>
        <v>43475</v>
      </c>
      <c r="D455" s="120">
        <f>_xll.xlShmInterpRateFwd($D$3&amp;T(CalculationTrigger),C455,,5,C456)</f>
        <v>-1.1341347584246013E-4</v>
      </c>
      <c r="E455" s="120">
        <f>_xll.xlShmInterpRateFwd($E$3&amp;T(CalculationTrigger),C455,,5,C456)</f>
        <v>-1.184219900920158E-4</v>
      </c>
      <c r="F455" s="121">
        <f>_xll.xlShmInterpRateFwd($F$3&amp;T(CalculationTrigger),C455,,5,C456)</f>
        <v>-1.5494772631612839E-4</v>
      </c>
      <c r="G455" s="148">
        <f>_xll.xlShmInterpDisc($G$3&amp;T(CalculationTrigger),C455)</f>
        <v>1.0029092157565673</v>
      </c>
      <c r="H455" s="149">
        <f>_xll.xlShmInterpDisc($H$3&amp;T(CalculationTrigger),C455)</f>
        <v>1.0029180806778499</v>
      </c>
      <c r="I455" s="150">
        <f>_xll.xlShmInterpDisc($I$3&amp;T(CalculationTrigger),C455)</f>
        <v>1.002968790114672</v>
      </c>
      <c r="J455" s="157">
        <f t="shared" si="21"/>
        <v>4.9865471045561129E-6</v>
      </c>
      <c r="K455" s="158">
        <f t="shared" si="22"/>
        <v>0</v>
      </c>
      <c r="L455" s="159">
        <f t="shared" si="23"/>
        <v>-2.8523376273777498E-5</v>
      </c>
    </row>
    <row r="456" spans="2:12" x14ac:dyDescent="0.2">
      <c r="B456" s="112" t="s">
        <v>156</v>
      </c>
      <c r="C456" s="113">
        <f>_xll.qlCalendarAdvance("TARGET",C455,B456,"mf")</f>
        <v>43476</v>
      </c>
      <c r="D456" s="120">
        <f>_xll.xlShmInterpRateFwd($D$3&amp;T(CalculationTrigger),C456,,5,C457)</f>
        <v>-1.0977064188137714E-4</v>
      </c>
      <c r="E456" s="120">
        <f>_xll.xlShmInterpRateFwd($E$3&amp;T(CalculationTrigger),C456,,5,C457)</f>
        <v>-1.1477970966487897E-4</v>
      </c>
      <c r="F456" s="121">
        <f>_xll.xlShmInterpRateFwd($F$3&amp;T(CalculationTrigger),C456,,5,C457)</f>
        <v>-1.5145720631236446E-4</v>
      </c>
      <c r="G456" s="148">
        <f>_xll.xlShmInterpDisc($G$3&amp;T(CalculationTrigger),C456)</f>
        <v>1.0029095273824726</v>
      </c>
      <c r="H456" s="149">
        <f>_xll.xlShmInterpDisc($H$3&amp;T(CalculationTrigger),C456)</f>
        <v>1.0029184060685172</v>
      </c>
      <c r="I456" s="150">
        <f>_xll.xlShmInterpDisc($I$3&amp;T(CalculationTrigger),C456)</f>
        <v>1.0029692158894654</v>
      </c>
      <c r="J456" s="157">
        <f t="shared" si="21"/>
        <v>4.986581006962468E-6</v>
      </c>
      <c r="K456" s="158">
        <f t="shared" si="22"/>
        <v>0</v>
      </c>
      <c r="L456" s="159">
        <f t="shared" si="23"/>
        <v>-2.8535725615809457E-5</v>
      </c>
    </row>
    <row r="457" spans="2:12" x14ac:dyDescent="0.2">
      <c r="B457" s="112" t="s">
        <v>156</v>
      </c>
      <c r="C457" s="113">
        <f>_xll.qlCalendarAdvance("TARGET",C456,B457,"mf")</f>
        <v>43479</v>
      </c>
      <c r="D457" s="120">
        <f>_xll.xlShmInterpRateFwd($D$3&amp;T(CalculationTrigger),C457,,5,C458)</f>
        <v>-1.0512284284016381E-4</v>
      </c>
      <c r="E457" s="120">
        <f>_xll.xlShmInterpRateFwd($E$3&amp;T(CalculationTrigger),C457,,5,C458)</f>
        <v>-1.1013248061802096E-4</v>
      </c>
      <c r="F457" s="121">
        <f>_xll.xlShmInterpRateFwd($F$3&amp;T(CalculationTrigger),C457,,5,C458)</f>
        <v>-1.469644863956772E-4</v>
      </c>
      <c r="G457" s="148">
        <f>_xll.xlShmInterpDisc($G$3&amp;T(CalculationTrigger),C457)</f>
        <v>1.0029104322327895</v>
      </c>
      <c r="H457" s="149">
        <f>_xll.xlShmInterpDisc($H$3&amp;T(CalculationTrigger),C457)</f>
        <v>1.0029193522174931</v>
      </c>
      <c r="I457" s="150">
        <f>_xll.xlShmInterpDisc($I$3&amp;T(CalculationTrigger),C457)</f>
        <v>1.0029704644410098</v>
      </c>
      <c r="J457" s="157">
        <f t="shared" si="21"/>
        <v>4.986684654008769E-6</v>
      </c>
      <c r="K457" s="158">
        <f t="shared" si="22"/>
        <v>0</v>
      </c>
      <c r="L457" s="159">
        <f t="shared" si="23"/>
        <v>-2.8573245482974106E-5</v>
      </c>
    </row>
    <row r="458" spans="2:12" x14ac:dyDescent="0.2">
      <c r="B458" s="112" t="s">
        <v>156</v>
      </c>
      <c r="C458" s="113">
        <f>_xll.qlCalendarAdvance("TARGET",C457,B458,"mf")</f>
        <v>43480</v>
      </c>
      <c r="D458" s="120">
        <f>_xll.xlShmInterpRateFwd($D$3&amp;T(CalculationTrigger),C458,,5,C459)</f>
        <v>-1.022915827528515E-4</v>
      </c>
      <c r="E458" s="120">
        <f>_xll.xlShmInterpRateFwd($E$3&amp;T(CalculationTrigger),C458,,5,C459)</f>
        <v>-1.0730150929510942E-4</v>
      </c>
      <c r="F458" s="121">
        <f>_xll.xlShmInterpRateFwd($F$3&amp;T(CalculationTrigger),C458,,5,C459)</f>
        <v>-1.4421211272525763E-4</v>
      </c>
      <c r="G458" s="148">
        <f>_xll.xlShmInterpDisc($G$3&amp;T(CalculationTrigger),C458)</f>
        <v>1.0029107210788886</v>
      </c>
      <c r="H458" s="149">
        <f>_xll.xlShmInterpDisc($H$3&amp;T(CalculationTrigger),C458)</f>
        <v>1.0029196548312724</v>
      </c>
      <c r="I458" s="150">
        <f>_xll.xlShmInterpDisc($I$3&amp;T(CalculationTrigger),C458)</f>
        <v>1.0029708682796359</v>
      </c>
      <c r="J458" s="157">
        <f t="shared" si="21"/>
        <v>4.9867198604407245E-6</v>
      </c>
      <c r="K458" s="158">
        <f t="shared" si="22"/>
        <v>0</v>
      </c>
      <c r="L458" s="159">
        <f t="shared" si="23"/>
        <v>-2.8585912313193237E-5</v>
      </c>
    </row>
    <row r="459" spans="2:12" x14ac:dyDescent="0.2">
      <c r="B459" s="112" t="s">
        <v>156</v>
      </c>
      <c r="C459" s="113">
        <f>_xll.qlCalendarAdvance("TARGET",C458,B459,"mf")</f>
        <v>43481</v>
      </c>
      <c r="D459" s="120">
        <f>_xll.xlShmInterpRateFwd($D$3&amp;T(CalculationTrigger),C459,,5,C460)</f>
        <v>-9.9153019362794399E-5</v>
      </c>
      <c r="E459" s="120">
        <f>_xll.xlShmInterpRateFwd($E$3&amp;T(CalculationTrigger),C459,,5,C460)</f>
        <v>-1.041632376766092E-4</v>
      </c>
      <c r="F459" s="121">
        <f>_xll.xlShmInterpRateFwd($F$3&amp;T(CalculationTrigger),C459,,5,C460)</f>
        <v>-1.4115325787701803E-4</v>
      </c>
      <c r="G459" s="148">
        <f>_xll.xlShmInterpDisc($G$3&amp;T(CalculationTrigger),C459)</f>
        <v>1.0029110021456111</v>
      </c>
      <c r="H459" s="149">
        <f>_xll.xlShmInterpDisc($H$3&amp;T(CalculationTrigger),C459)</f>
        <v>1.0029199496664074</v>
      </c>
      <c r="I459" s="150">
        <f>_xll.xlShmInterpDisc($I$3&amp;T(CalculationTrigger),C459)</f>
        <v>1.0029712645552662</v>
      </c>
      <c r="J459" s="157">
        <f t="shared" si="21"/>
        <v>4.9867554011832443E-6</v>
      </c>
      <c r="K459" s="158">
        <f t="shared" si="22"/>
        <v>0</v>
      </c>
      <c r="L459" s="159">
        <f t="shared" si="23"/>
        <v>-2.8598660711080017E-5</v>
      </c>
    </row>
    <row r="460" spans="2:12" x14ac:dyDescent="0.2">
      <c r="B460" s="112" t="s">
        <v>156</v>
      </c>
      <c r="C460" s="113">
        <f>_xll.qlCalendarAdvance("TARGET",C459,B460,"mf")</f>
        <v>43482</v>
      </c>
      <c r="D460" s="120">
        <f>_xll.xlShmInterpRateFwd($D$3&amp;T(CalculationTrigger),C460,,5,C461)</f>
        <v>-9.5705221160186823E-5</v>
      </c>
      <c r="E460" s="120">
        <f>_xll.xlShmInterpRateFwd($E$3&amp;T(CalculationTrigger),C460,,5,C461)</f>
        <v>-1.0071573441486174E-4</v>
      </c>
      <c r="F460" s="121">
        <f>_xll.xlShmInterpRateFwd($F$3&amp;T(CalculationTrigger),C460,,5,C461)</f>
        <v>-1.3778599398912191E-4</v>
      </c>
      <c r="G460" s="148">
        <f>_xll.xlShmInterpDisc($G$3&amp;T(CalculationTrigger),C460)</f>
        <v>1.0029112745885729</v>
      </c>
      <c r="H460" s="149">
        <f>_xll.xlShmInterpDisc($H$3&amp;T(CalculationTrigger),C460)</f>
        <v>1.0029202358785141</v>
      </c>
      <c r="I460" s="150">
        <f>_xll.xlShmInterpDisc($I$3&amp;T(CalculationTrigger),C460)</f>
        <v>1.0029716524257217</v>
      </c>
      <c r="J460" s="157">
        <f t="shared" si="21"/>
        <v>4.9867912793500021E-6</v>
      </c>
      <c r="K460" s="158">
        <f t="shared" si="22"/>
        <v>0</v>
      </c>
      <c r="L460" s="159">
        <f t="shared" si="23"/>
        <v>-2.8611491554869797E-5</v>
      </c>
    </row>
    <row r="461" spans="2:12" x14ac:dyDescent="0.2">
      <c r="B461" s="112" t="s">
        <v>156</v>
      </c>
      <c r="C461" s="113">
        <f>_xll.qlCalendarAdvance("TARGET",C460,B461,"mf")</f>
        <v>43483</v>
      </c>
      <c r="D461" s="120">
        <f>_xll.xlShmInterpRateFwd($D$3&amp;T(CalculationTrigger),C461,,5,C462)</f>
        <v>-8.7769163973862381E-5</v>
      </c>
      <c r="E461" s="120">
        <f>_xll.xlShmInterpRateFwd($E$3&amp;T(CalculationTrigger),C461,,5,C462)</f>
        <v>-9.2780275364824261E-5</v>
      </c>
      <c r="F461" s="121">
        <f>_xll.xlShmInterpRateFwd($F$3&amp;T(CalculationTrigger),C461,,5,C462)</f>
        <v>-1.3001375047342524E-4</v>
      </c>
      <c r="G461" s="148">
        <f>_xll.xlShmInterpDisc($G$3&amp;T(CalculationTrigger),C461)</f>
        <v>1.002911537558081</v>
      </c>
      <c r="H461" s="149">
        <f>_xll.xlShmInterpDisc($H$3&amp;T(CalculationTrigger),C461)</f>
        <v>1.0029205126179004</v>
      </c>
      <c r="I461" s="150">
        <f>_xll.xlShmInterpDisc($I$3&amp;T(CalculationTrigger),C461)</f>
        <v>1.0029720310435251</v>
      </c>
      <c r="J461" s="157">
        <f t="shared" si="21"/>
        <v>4.9868274982212593E-6</v>
      </c>
      <c r="K461" s="158">
        <f t="shared" si="22"/>
        <v>0</v>
      </c>
      <c r="L461" s="159">
        <f t="shared" si="23"/>
        <v>-2.8624405723001862E-5</v>
      </c>
    </row>
    <row r="462" spans="2:12" x14ac:dyDescent="0.2">
      <c r="B462" s="112" t="s">
        <v>156</v>
      </c>
      <c r="C462" s="113">
        <f>_xll.qlCalendarAdvance("TARGET",C461,B462,"mf")</f>
        <v>43486</v>
      </c>
      <c r="D462" s="120">
        <f>_xll.xlShmInterpRateFwd($D$3&amp;T(CalculationTrigger),C462,,5,C463)</f>
        <v>-7.8783052804167242E-5</v>
      </c>
      <c r="E462" s="120">
        <f>_xll.xlShmInterpRateFwd($E$3&amp;T(CalculationTrigger),C462,,5,C463)</f>
        <v>-8.3794777759548569E-5</v>
      </c>
      <c r="F462" s="121">
        <f>_xll.xlShmInterpRateFwd($F$3&amp;T(CalculationTrigger),C462,,5,C463)</f>
        <v>-1.2119429123035577E-4</v>
      </c>
      <c r="G462" s="148">
        <f>_xll.xlShmInterpDisc($G$3&amp;T(CalculationTrigger),C462)</f>
        <v>1.0029122610493471</v>
      </c>
      <c r="H462" s="149">
        <f>_xll.xlShmInterpDisc($H$3&amp;T(CalculationTrigger),C462)</f>
        <v>1.0029212774232068</v>
      </c>
      <c r="I462" s="150">
        <f>_xll.xlShmInterpDisc($I$3&amp;T(CalculationTrigger),C462)</f>
        <v>1.0029731028267694</v>
      </c>
      <c r="J462" s="157">
        <f t="shared" si="21"/>
        <v>4.9869382319966655E-6</v>
      </c>
      <c r="K462" s="158">
        <f t="shared" si="22"/>
        <v>0</v>
      </c>
      <c r="L462" s="159">
        <f t="shared" si="23"/>
        <v>-2.8663656954712466E-5</v>
      </c>
    </row>
    <row r="463" spans="2:12" x14ac:dyDescent="0.2">
      <c r="B463" s="112" t="s">
        <v>156</v>
      </c>
      <c r="C463" s="113">
        <f>_xll.qlCalendarAdvance("TARGET",C462,B463,"mf")</f>
        <v>43487</v>
      </c>
      <c r="D463" s="120">
        <f>_xll.xlShmInterpRateFwd($D$3&amp;T(CalculationTrigger),C463,,5,C464)</f>
        <v>-7.3760109937872782E-5</v>
      </c>
      <c r="E463" s="120">
        <f>_xll.xlShmInterpRateFwd($E$3&amp;T(CalculationTrigger),C463,,5,C464)</f>
        <v>-7.8772145843544433E-5</v>
      </c>
      <c r="F463" s="121">
        <f>_xll.xlShmInterpRateFwd($F$3&amp;T(CalculationTrigger),C463,,5,C464)</f>
        <v>-1.1625606448018999E-4</v>
      </c>
      <c r="G463" s="148">
        <f>_xll.xlShmInterpDisc($G$3&amp;T(CalculationTrigger),C463)</f>
        <v>1.002912477521968</v>
      </c>
      <c r="H463" s="149">
        <f>_xll.xlShmInterpDisc($H$3&amp;T(CalculationTrigger),C463)</f>
        <v>1.0029215076686446</v>
      </c>
      <c r="I463" s="150">
        <f>_xll.xlShmInterpDisc($I$3&amp;T(CalculationTrigger),C463)</f>
        <v>1.0029734358532205</v>
      </c>
      <c r="J463" s="157">
        <f t="shared" si="21"/>
        <v>4.9869758462746323E-6</v>
      </c>
      <c r="K463" s="158">
        <f t="shared" si="22"/>
        <v>0</v>
      </c>
      <c r="L463" s="159">
        <f t="shared" si="23"/>
        <v>-2.8676913202122138E-5</v>
      </c>
    </row>
    <row r="464" spans="2:12" x14ac:dyDescent="0.2">
      <c r="B464" s="112" t="s">
        <v>156</v>
      </c>
      <c r="C464" s="113">
        <f>_xll.qlCalendarAdvance("TARGET",C463,B464,"mf")</f>
        <v>43488</v>
      </c>
      <c r="D464" s="120">
        <f>_xll.xlShmInterpRateFwd($D$3&amp;T(CalculationTrigger),C464,,5,C465)</f>
        <v>-6.8416343973561186E-5</v>
      </c>
      <c r="E464" s="120">
        <f>_xll.xlShmInterpRateFwd($E$3&amp;T(CalculationTrigger),C464,,5,C465)</f>
        <v>-7.3428694161247813E-5</v>
      </c>
      <c r="F464" s="121">
        <f>_xll.xlShmInterpRateFwd($F$3&amp;T(CalculationTrigger),C464,,5,C465)</f>
        <v>-1.1099786164460428E-4</v>
      </c>
      <c r="G464" s="148">
        <f>_xll.xlShmInterpDisc($G$3&amp;T(CalculationTrigger),C464)</f>
        <v>1.0029126801930626</v>
      </c>
      <c r="H464" s="149">
        <f>_xll.xlShmInterpDisc($H$3&amp;T(CalculationTrigger),C464)</f>
        <v>1.0029217241132922</v>
      </c>
      <c r="I464" s="150">
        <f>_xll.xlShmInterpDisc($I$3&amp;T(CalculationTrigger),C464)</f>
        <v>1.0029737553101563</v>
      </c>
      <c r="J464" s="157">
        <f t="shared" si="21"/>
        <v>4.9870138177292584E-6</v>
      </c>
      <c r="K464" s="158">
        <f t="shared" si="22"/>
        <v>0</v>
      </c>
      <c r="L464" s="159">
        <f t="shared" si="23"/>
        <v>-2.869025716492006E-5</v>
      </c>
    </row>
    <row r="465" spans="2:12" x14ac:dyDescent="0.2">
      <c r="B465" s="112" t="s">
        <v>156</v>
      </c>
      <c r="C465" s="113">
        <f>_xll.qlCalendarAdvance("TARGET",C464,B465,"mf")</f>
        <v>43489</v>
      </c>
      <c r="D465" s="120">
        <f>_xll.xlShmInterpRateFwd($D$3&amp;T(CalculationTrigger),C465,,5,C466)</f>
        <v>-6.2749823712935661E-5</v>
      </c>
      <c r="E465" s="120">
        <f>_xll.xlShmInterpRateFwd($E$3&amp;T(CalculationTrigger),C465,,5,C466)</f>
        <v>-6.7762491271278154E-5</v>
      </c>
      <c r="F465" s="121">
        <f>_xll.xlShmInterpRateFwd($F$3&amp;T(CalculationTrigger),C465,,5,C466)</f>
        <v>-1.0541775501126583E-4</v>
      </c>
      <c r="G465" s="148">
        <f>_xll.xlShmInterpDisc($G$3&amp;T(CalculationTrigger),C465)</f>
        <v>1.0029128681810948</v>
      </c>
      <c r="H465" s="149">
        <f>_xll.xlShmInterpDisc($H$3&amp;T(CalculationTrigger),C465)</f>
        <v>1.0029219258756137</v>
      </c>
      <c r="I465" s="150">
        <f>_xll.xlShmInterpDisc($I$3&amp;T(CalculationTrigger),C465)</f>
        <v>1.0029740603183097</v>
      </c>
      <c r="J465" s="157">
        <f t="shared" si="21"/>
        <v>4.9870521495826935E-6</v>
      </c>
      <c r="K465" s="158">
        <f t="shared" si="22"/>
        <v>0</v>
      </c>
      <c r="L465" s="159">
        <f t="shared" si="23"/>
        <v>-2.8703689721406981E-5</v>
      </c>
    </row>
    <row r="466" spans="2:12" x14ac:dyDescent="0.2">
      <c r="B466" s="112" t="s">
        <v>156</v>
      </c>
      <c r="C466" s="113">
        <f>_xll.qlCalendarAdvance("TARGET",C465,B466,"mf")</f>
        <v>43490</v>
      </c>
      <c r="D466" s="120">
        <f>_xll.xlShmInterpRateFwd($D$3&amp;T(CalculationTrigger),C466,,5,C467)</f>
        <v>-5.033127137435245E-5</v>
      </c>
      <c r="E466" s="120">
        <f>_xll.xlShmInterpRateFwd($E$3&amp;T(CalculationTrigger),C466,,5,C467)</f>
        <v>-5.5344583201023502E-5</v>
      </c>
      <c r="F466" s="121">
        <f>_xll.xlShmInterpRateFwd($F$3&amp;T(CalculationTrigger),C466,,5,C467)</f>
        <v>-9.3174865356376264E-5</v>
      </c>
      <c r="G466" s="148">
        <f>_xll.xlShmInterpDisc($G$3&amp;T(CalculationTrigger),C466)</f>
        <v>1.0029130405992221</v>
      </c>
      <c r="H466" s="149">
        <f>_xll.xlShmInterpDisc($H$3&amp;T(CalculationTrigger),C466)</f>
        <v>1.0029221120687668</v>
      </c>
      <c r="I466" s="150">
        <f>_xll.xlShmInterpDisc($I$3&amp;T(CalculationTrigger),C466)</f>
        <v>1.0029743499931161</v>
      </c>
      <c r="J466" s="157">
        <f t="shared" si="21"/>
        <v>4.9870908449764006E-6</v>
      </c>
      <c r="K466" s="158">
        <f t="shared" si="22"/>
        <v>0</v>
      </c>
      <c r="L466" s="159">
        <f t="shared" si="23"/>
        <v>-2.8717211749962592E-5</v>
      </c>
    </row>
    <row r="467" spans="2:12" x14ac:dyDescent="0.2">
      <c r="B467" s="112" t="s">
        <v>156</v>
      </c>
      <c r="C467" s="113">
        <f>_xll.qlCalendarAdvance("TARGET",C466,B467,"mf")</f>
        <v>43493</v>
      </c>
      <c r="D467" s="120">
        <f>_xll.xlShmInterpRateFwd($D$3&amp;T(CalculationTrigger),C467,,5,C468)</f>
        <v>-3.6817570971863848E-5</v>
      </c>
      <c r="E467" s="120">
        <f>_xll.xlShmInterpRateFwd($E$3&amp;T(CalculationTrigger),C467,,5,C468)</f>
        <v>-4.183154092649669E-5</v>
      </c>
      <c r="F467" s="121">
        <f>_xll.xlShmInterpRateFwd($F$3&amp;T(CalculationTrigger),C467,,5,C468)</f>
        <v>-7.9839731484696266E-5</v>
      </c>
      <c r="G467" s="148">
        <f>_xll.xlShmInterpDisc($G$3&amp;T(CalculationTrigger),C467)</f>
        <v>1.0029134554861479</v>
      </c>
      <c r="H467" s="149">
        <f>_xll.xlShmInterpDisc($H$3&amp;T(CalculationTrigger),C467)</f>
        <v>1.0029225682851903</v>
      </c>
      <c r="I467" s="150">
        <f>_xll.xlShmInterpDisc($I$3&amp;T(CalculationTrigger),C467)</f>
        <v>1.0029751180923345</v>
      </c>
      <c r="J467" s="157">
        <f t="shared" si="21"/>
        <v>4.9872091449319459E-6</v>
      </c>
      <c r="K467" s="158">
        <f t="shared" si="22"/>
        <v>0</v>
      </c>
      <c r="L467" s="159">
        <f t="shared" si="23"/>
        <v>-2.8758323449840769E-5</v>
      </c>
    </row>
    <row r="468" spans="2:12" x14ac:dyDescent="0.2">
      <c r="B468" s="112" t="s">
        <v>156</v>
      </c>
      <c r="C468" s="113">
        <f>_xll.qlCalendarAdvance("TARGET",C467,B468,"mf")</f>
        <v>43494</v>
      </c>
      <c r="D468" s="120">
        <f>_xll.xlShmInterpRateFwd($D$3&amp;T(CalculationTrigger),C468,,5,C469)</f>
        <v>-2.9508307944072395E-5</v>
      </c>
      <c r="E468" s="120">
        <f>_xll.xlShmInterpRateFwd($E$3&amp;T(CalculationTrigger),C468,,5,C469)</f>
        <v>-3.4522611766993474E-5</v>
      </c>
      <c r="F468" s="121">
        <f>_xll.xlShmInterpRateFwd($F$3&amp;T(CalculationTrigger),C468,,5,C469)</f>
        <v>-7.2621187353199017E-5</v>
      </c>
      <c r="G468" s="148">
        <f>_xll.xlShmInterpDisc($G$3&amp;T(CalculationTrigger),C468)</f>
        <v>1.002913556650096</v>
      </c>
      <c r="H468" s="149">
        <f>_xll.xlShmInterpDisc($H$3&amp;T(CalculationTrigger),C468)</f>
        <v>1.0029226832271116</v>
      </c>
      <c r="I468" s="150">
        <f>_xll.xlShmInterpDisc($I$3&amp;T(CalculationTrigger),C468)</f>
        <v>1.0029753374821473</v>
      </c>
      <c r="J468" s="157">
        <f t="shared" si="21"/>
        <v>4.9872493271652182E-6</v>
      </c>
      <c r="K468" s="158">
        <f t="shared" si="22"/>
        <v>0</v>
      </c>
      <c r="L468" s="159">
        <f t="shared" si="23"/>
        <v>-2.8772212148744435E-5</v>
      </c>
    </row>
    <row r="469" spans="2:12" x14ac:dyDescent="0.2">
      <c r="B469" s="112" t="s">
        <v>156</v>
      </c>
      <c r="C469" s="113">
        <f>_xll.qlCalendarAdvance("TARGET",C468,B469,"mf")</f>
        <v>43495</v>
      </c>
      <c r="D469" s="120">
        <f>_xll.xlShmInterpRateFwd($D$3&amp;T(CalculationTrigger),C469,,5,C470)</f>
        <v>-2.1864702172431737E-5</v>
      </c>
      <c r="E469" s="120">
        <f>_xll.xlShmInterpRateFwd($E$3&amp;T(CalculationTrigger),C469,,5,C470)</f>
        <v>-2.6879343195751699E-5</v>
      </c>
      <c r="F469" s="121">
        <f>_xll.xlShmInterpRateFwd($F$3&amp;T(CalculationTrigger),C469,,5,C470)</f>
        <v>-6.5069171892477936E-5</v>
      </c>
      <c r="G469" s="148">
        <f>_xll.xlShmInterpDisc($G$3&amp;T(CalculationTrigger),C469)</f>
        <v>1.0029136377303274</v>
      </c>
      <c r="H469" s="149">
        <f>_xll.xlShmInterpDisc($H$3&amp;T(CalculationTrigger),C469)</f>
        <v>1.0029227780860532</v>
      </c>
      <c r="I469" s="150">
        <f>_xll.xlShmInterpDisc($I$3&amp;T(CalculationTrigger),C469)</f>
        <v>1.0029755370363236</v>
      </c>
      <c r="J469" s="157">
        <f t="shared" si="21"/>
        <v>4.9872898892102824E-6</v>
      </c>
      <c r="K469" s="158">
        <f t="shared" si="22"/>
        <v>0</v>
      </c>
      <c r="L469" s="159">
        <f t="shared" si="23"/>
        <v>-2.8786194710965313E-5</v>
      </c>
    </row>
    <row r="470" spans="2:12" x14ac:dyDescent="0.2">
      <c r="B470" s="112" t="s">
        <v>156</v>
      </c>
      <c r="C470" s="113">
        <f>_xll.qlCalendarAdvance("TARGET",C469,B470,"mf")</f>
        <v>43496</v>
      </c>
      <c r="D470" s="120">
        <f>_xll.xlShmInterpRateFwd($D$3&amp;T(CalculationTrigger),C470,,5,C471)</f>
        <v>-1.3884822444300372E-5</v>
      </c>
      <c r="E470" s="120">
        <f>_xll.xlShmInterpRateFwd($E$3&amp;T(CalculationTrigger),C470,,5,C471)</f>
        <v>-1.8899804000185201E-5</v>
      </c>
      <c r="F470" s="121">
        <f>_xll.xlShmInterpRateFwd($F$3&amp;T(CalculationTrigger),C470,,5,C471)</f>
        <v>-5.718175786222774E-5</v>
      </c>
      <c r="G470" s="148">
        <f>_xll.xlShmInterpDisc($G$3&amp;T(CalculationTrigger),C470)</f>
        <v>1.0029136978081612</v>
      </c>
      <c r="H470" s="149">
        <f>_xll.xlShmInterpDisc($H$3&amp;T(CalculationTrigger),C470)</f>
        <v>1.0029228519433342</v>
      </c>
      <c r="I470" s="150">
        <f>_xll.xlShmInterpDisc($I$3&amp;T(CalculationTrigger),C470)</f>
        <v>1.0029757158385133</v>
      </c>
      <c r="J470" s="157">
        <f t="shared" si="21"/>
        <v>4.9873308345178534E-6</v>
      </c>
      <c r="K470" s="158">
        <f t="shared" si="22"/>
        <v>0</v>
      </c>
      <c r="L470" s="159">
        <f t="shared" si="23"/>
        <v>-2.8800272014624328E-5</v>
      </c>
    </row>
    <row r="471" spans="2:12" x14ac:dyDescent="0.2">
      <c r="B471" s="112" t="s">
        <v>156</v>
      </c>
      <c r="C471" s="113">
        <f>_xll.qlCalendarAdvance("TARGET",C470,B471,"mf")</f>
        <v>43497</v>
      </c>
      <c r="D471" s="120">
        <f>_xll.xlShmInterpRateFwd($D$3&amp;T(CalculationTrigger),C471,,5,C472)</f>
        <v>3.2055075570614415E-6</v>
      </c>
      <c r="E471" s="120">
        <f>_xll.xlShmInterpRateFwd($E$3&amp;T(CalculationTrigger),C471,,5,C472)</f>
        <v>-1.8101661422487116E-6</v>
      </c>
      <c r="F471" s="121">
        <f>_xll.xlShmInterpRateFwd($F$3&amp;T(CalculationTrigger),C471,,5,C472)</f>
        <v>-4.0279289197280752E-5</v>
      </c>
      <c r="G471" s="148">
        <f>_xll.xlShmInterpDisc($G$3&amp;T(CalculationTrigger),C471)</f>
        <v>1.002913735959611</v>
      </c>
      <c r="H471" s="149">
        <f>_xll.xlShmInterpDisc($H$3&amp;T(CalculationTrigger),C471)</f>
        <v>1.0029229038749679</v>
      </c>
      <c r="I471" s="150">
        <f>_xll.xlShmInterpDisc($I$3&amp;T(CalculationTrigger),C471)</f>
        <v>1.0029758729670708</v>
      </c>
      <c r="J471" s="157">
        <f t="shared" si="21"/>
        <v>4.9873721662151454E-6</v>
      </c>
      <c r="K471" s="158">
        <f t="shared" si="22"/>
        <v>0</v>
      </c>
      <c r="L471" s="159">
        <f t="shared" si="23"/>
        <v>-2.8814444938042697E-5</v>
      </c>
    </row>
    <row r="472" spans="2:12" x14ac:dyDescent="0.2">
      <c r="B472" s="112" t="s">
        <v>156</v>
      </c>
      <c r="C472" s="113">
        <f>_xll.qlCalendarAdvance("TARGET",C471,B472,"mf")</f>
        <v>43500</v>
      </c>
      <c r="D472" s="120">
        <f>_xll.xlShmInterpRateFwd($D$3&amp;T(CalculationTrigger),C472,,5,C473)</f>
        <v>2.1436064982984779E-5</v>
      </c>
      <c r="E472" s="120">
        <f>_xll.xlShmInterpRateFwd($E$3&amp;T(CalculationTrigger),C472,,5,C473)</f>
        <v>1.6419687893025646E-5</v>
      </c>
      <c r="F472" s="121">
        <f>_xll.xlShmInterpRateFwd($F$3&amp;T(CalculationTrigger),C472,,5,C473)</f>
        <v>-2.2239554467416105E-5</v>
      </c>
      <c r="G472" s="148">
        <f>_xll.xlShmInterpDisc($G$3&amp;T(CalculationTrigger),C472)</f>
        <v>1.0029137095362071</v>
      </c>
      <c r="H472" s="149">
        <f>_xll.xlShmInterpDisc($H$3&amp;T(CalculationTrigger),C472)</f>
        <v>1.0029229187965332</v>
      </c>
      <c r="I472" s="150">
        <f>_xll.xlShmInterpDisc($I$3&amp;T(CalculationTrigger),C472)</f>
        <v>1.0029762050150322</v>
      </c>
      <c r="J472" s="157">
        <f t="shared" si="21"/>
        <v>4.9874985122061676E-6</v>
      </c>
      <c r="K472" s="158">
        <f t="shared" si="22"/>
        <v>0</v>
      </c>
      <c r="L472" s="159">
        <f t="shared" si="23"/>
        <v>-2.8857546209420458E-5</v>
      </c>
    </row>
    <row r="473" spans="2:12" x14ac:dyDescent="0.2">
      <c r="B473" s="112" t="s">
        <v>156</v>
      </c>
      <c r="C473" s="113">
        <f>_xll.qlCalendarAdvance("TARGET",C472,B473,"mf")</f>
        <v>43501</v>
      </c>
      <c r="D473" s="120">
        <f>_xll.xlShmInterpRateFwd($D$3&amp;T(CalculationTrigger),C473,,5,C474)</f>
        <v>3.0958184438868323E-5</v>
      </c>
      <c r="E473" s="120">
        <f>_xll.xlShmInterpRateFwd($E$3&amp;T(CalculationTrigger),C473,,5,C474)</f>
        <v>2.5941449875641335E-5</v>
      </c>
      <c r="F473" s="121">
        <f>_xll.xlShmInterpRateFwd($F$3&amp;T(CalculationTrigger),C473,,5,C474)</f>
        <v>-1.2814329368484633E-5</v>
      </c>
      <c r="G473" s="148">
        <f>_xll.xlShmInterpDisc($G$3&amp;T(CalculationTrigger),C473)</f>
        <v>1.0029136506361462</v>
      </c>
      <c r="H473" s="149">
        <f>_xll.xlShmInterpDisc($H$3&amp;T(CalculationTrigger),C473)</f>
        <v>1.0029228736796001</v>
      </c>
      <c r="I473" s="150">
        <f>_xll.xlShmInterpDisc($I$3&amp;T(CalculationTrigger),C473)</f>
        <v>1.002976266126663</v>
      </c>
      <c r="J473" s="157">
        <f t="shared" si="21"/>
        <v>4.9875414220468289E-6</v>
      </c>
      <c r="K473" s="158">
        <f t="shared" si="22"/>
        <v>0</v>
      </c>
      <c r="L473" s="159">
        <f t="shared" si="23"/>
        <v>-2.8872110394350258E-5</v>
      </c>
    </row>
    <row r="474" spans="2:12" x14ac:dyDescent="0.2">
      <c r="B474" s="112" t="s">
        <v>156</v>
      </c>
      <c r="C474" s="113">
        <f>_xll.qlCalendarAdvance("TARGET",C473,B474,"mf")</f>
        <v>43502</v>
      </c>
      <c r="D474" s="120">
        <f>_xll.xlShmInterpRateFwd($D$3&amp;T(CalculationTrigger),C474,,5,C475)</f>
        <v>4.0234601028433987E-5</v>
      </c>
      <c r="E474" s="120">
        <f>_xll.xlShmInterpRateFwd($E$3&amp;T(CalculationTrigger),C474,,5,C475)</f>
        <v>3.5217505675758304E-5</v>
      </c>
      <c r="F474" s="121">
        <f>_xll.xlShmInterpRateFwd($F$3&amp;T(CalculationTrigger),C474,,5,C475)</f>
        <v>-3.6357031345310625E-6</v>
      </c>
      <c r="G474" s="148">
        <f>_xll.xlShmInterpDisc($G$3&amp;T(CalculationTrigger),C474)</f>
        <v>1.0029135655720829</v>
      </c>
      <c r="H474" s="149">
        <f>_xll.xlShmInterpDisc($H$3&amp;T(CalculationTrigger),C474)</f>
        <v>1.0029228023994039</v>
      </c>
      <c r="I474" s="150">
        <f>_xll.xlShmInterpDisc($I$3&amp;T(CalculationTrigger),C474)</f>
        <v>1.0029763013389059</v>
      </c>
      <c r="J474" s="157">
        <f t="shared" si="21"/>
        <v>4.9875847347132426E-6</v>
      </c>
      <c r="K474" s="158">
        <f t="shared" si="22"/>
        <v>0</v>
      </c>
      <c r="L474" s="159">
        <f t="shared" si="23"/>
        <v>-2.8886774590364717E-5</v>
      </c>
    </row>
    <row r="475" spans="2:12" x14ac:dyDescent="0.2">
      <c r="B475" s="112" t="s">
        <v>156</v>
      </c>
      <c r="C475" s="113">
        <f>_xll.qlCalendarAdvance("TARGET",C474,B475,"mf")</f>
        <v>43503</v>
      </c>
      <c r="D475" s="120">
        <f>_xll.xlShmInterpRateFwd($D$3&amp;T(CalculationTrigger),C475,,5,C476)</f>
        <v>4.9219786548460766E-5</v>
      </c>
      <c r="E475" s="120">
        <f>_xll.xlShmInterpRateFwd($E$3&amp;T(CalculationTrigger),C475,,5,C476)</f>
        <v>4.4202327010361906E-5</v>
      </c>
      <c r="F475" s="121">
        <f>_xll.xlShmInterpRateFwd($F$3&amp;T(CalculationTrigger),C475,,5,C476)</f>
        <v>5.250792152230698E-6</v>
      </c>
      <c r="G475" s="148">
        <f>_xll.xlShmInterpDisc($G$3&amp;T(CalculationTrigger),C475)</f>
        <v>1.0029134550191439</v>
      </c>
      <c r="H475" s="149">
        <f>_xll.xlShmInterpDisc($H$3&amp;T(CalculationTrigger),C475)</f>
        <v>1.0029227056310859</v>
      </c>
      <c r="I475" s="150">
        <f>_xll.xlShmInterpDisc($I$3&amp;T(CalculationTrigger),C475)</f>
        <v>1.002976311329383</v>
      </c>
      <c r="J475" s="157">
        <f t="shared" si="21"/>
        <v>4.9876284533979861E-6</v>
      </c>
      <c r="K475" s="158">
        <f t="shared" si="22"/>
        <v>0</v>
      </c>
      <c r="L475" s="159">
        <f t="shared" si="23"/>
        <v>-2.8901539675649235E-5</v>
      </c>
    </row>
    <row r="476" spans="2:12" x14ac:dyDescent="0.2">
      <c r="B476" s="112" t="s">
        <v>156</v>
      </c>
      <c r="C476" s="113">
        <f>_xll.qlCalendarAdvance("TARGET",C475,B476,"mf")</f>
        <v>43504</v>
      </c>
      <c r="D476" s="120">
        <f>_xll.xlShmInterpRateFwd($D$3&amp;T(CalculationTrigger),C476,,5,C477)</f>
        <v>6.6210190266853059E-5</v>
      </c>
      <c r="E476" s="120">
        <f>_xll.xlShmInterpRateFwd($E$3&amp;T(CalculationTrigger),C476,,5,C477)</f>
        <v>6.1191989088476545E-5</v>
      </c>
      <c r="F476" s="121">
        <f>_xll.xlShmInterpRateFwd($F$3&amp;T(CalculationTrigger),C476,,5,C477)</f>
        <v>2.2040788030366925E-5</v>
      </c>
      <c r="G476" s="148">
        <f>_xll.xlShmInterpDisc($G$3&amp;T(CalculationTrigger),C476)</f>
        <v>1.0029133197775562</v>
      </c>
      <c r="H476" s="149">
        <f>_xll.xlShmInterpDisc($H$3&amp;T(CalculationTrigger),C476)</f>
        <v>1.0029225841748886</v>
      </c>
      <c r="I476" s="150">
        <f>_xll.xlShmInterpDisc($I$3&amp;T(CalculationTrigger),C476)</f>
        <v>1.0029762969008349</v>
      </c>
      <c r="J476" s="157">
        <f t="shared" si="21"/>
        <v>4.9876725812747437E-6</v>
      </c>
      <c r="K476" s="158">
        <f t="shared" si="22"/>
        <v>0</v>
      </c>
      <c r="L476" s="159">
        <f t="shared" si="23"/>
        <v>-2.8916406528467108E-5</v>
      </c>
    </row>
    <row r="477" spans="2:12" x14ac:dyDescent="0.2">
      <c r="B477" s="112" t="s">
        <v>156</v>
      </c>
      <c r="C477" s="113">
        <f>_xll.qlCalendarAdvance("TARGET",C476,B477,"mf")</f>
        <v>43507</v>
      </c>
      <c r="D477" s="120">
        <f>_xll.xlShmInterpRateFwd($D$3&amp;T(CalculationTrigger),C477,,5,C478)</f>
        <v>8.2211382677214166E-5</v>
      </c>
      <c r="E477" s="120">
        <f>_xll.xlShmInterpRateFwd($E$3&amp;T(CalculationTrigger),C477,,5,C478)</f>
        <v>7.719243183086866E-5</v>
      </c>
      <c r="F477" s="121">
        <f>_xll.xlShmInterpRateFwd($F$3&amp;T(CalculationTrigger),C477,,5,C478)</f>
        <v>3.7838559414285287E-5</v>
      </c>
      <c r="G477" s="148">
        <f>_xll.xlShmInterpDisc($G$3&amp;T(CalculationTrigger),C477)</f>
        <v>1.0029127739990993</v>
      </c>
      <c r="H477" s="149">
        <f>_xll.xlShmInterpDisc($H$3&amp;T(CalculationTrigger),C477)</f>
        <v>1.0029220797573792</v>
      </c>
      <c r="I477" s="150">
        <f>_xll.xlShmInterpDisc($I$3&amp;T(CalculationTrigger),C477)</f>
        <v>1.0029761152045285</v>
      </c>
      <c r="J477" s="157">
        <f t="shared" si="21"/>
        <v>4.9878074530055554E-6</v>
      </c>
      <c r="K477" s="158">
        <f t="shared" si="22"/>
        <v>0</v>
      </c>
      <c r="L477" s="159">
        <f t="shared" si="23"/>
        <v>-2.8961626474716087E-5</v>
      </c>
    </row>
    <row r="478" spans="2:12" x14ac:dyDescent="0.2">
      <c r="B478" s="112" t="s">
        <v>156</v>
      </c>
      <c r="C478" s="113">
        <f>_xll.qlCalendarAdvance("TARGET",C477,B478,"mf")</f>
        <v>43508</v>
      </c>
      <c r="D478" s="120">
        <f>_xll.xlShmInterpRateFwd($D$3&amp;T(CalculationTrigger),C478,,5,C479)</f>
        <v>8.9712786862872722E-5</v>
      </c>
      <c r="E478" s="120">
        <f>_xll.xlShmInterpRateFwd($E$3&amp;T(CalculationTrigger),C478,,5,C479)</f>
        <v>8.4693454446779114E-5</v>
      </c>
      <c r="F478" s="121">
        <f>_xll.xlShmInterpRateFwd($F$3&amp;T(CalculationTrigger),C478,,5,C479)</f>
        <v>4.5236721634541977E-5</v>
      </c>
      <c r="G478" s="148">
        <f>_xll.xlShmInterpDisc($G$3&amp;T(CalculationTrigger),C478)</f>
        <v>1.0029125481064218</v>
      </c>
      <c r="H478" s="149">
        <f>_xll.xlShmInterpDisc($H$3&amp;T(CalculationTrigger),C478)</f>
        <v>1.0029218676533302</v>
      </c>
      <c r="I478" s="150">
        <f>_xll.xlShmInterpDisc($I$3&amp;T(CalculationTrigger),C478)</f>
        <v>1.0029760112287274</v>
      </c>
      <c r="J478" s="157">
        <f t="shared" si="21"/>
        <v>4.9878532505019159E-6</v>
      </c>
      <c r="K478" s="158">
        <f t="shared" si="22"/>
        <v>0</v>
      </c>
      <c r="L478" s="159">
        <f t="shared" si="23"/>
        <v>-2.897690918017076E-5</v>
      </c>
    </row>
    <row r="479" spans="2:12" x14ac:dyDescent="0.2">
      <c r="B479" s="112" t="s">
        <v>156</v>
      </c>
      <c r="C479" s="113">
        <f>_xll.qlCalendarAdvance("TARGET",C478,B479,"mf")</f>
        <v>43509</v>
      </c>
      <c r="D479" s="120">
        <f>_xll.xlShmInterpRateFwd($D$3&amp;T(CalculationTrigger),C479,,5,C480)</f>
        <v>9.6911909762323941E-5</v>
      </c>
      <c r="E479" s="120">
        <f>_xll.xlShmInterpRateFwd($E$3&amp;T(CalculationTrigger),C479,,5,C480)</f>
        <v>9.1892192380819697E-5</v>
      </c>
      <c r="F479" s="121">
        <f>_xll.xlShmInterpRateFwd($F$3&amp;T(CalculationTrigger),C479,,5,C480)</f>
        <v>5.2331681826417589E-5</v>
      </c>
      <c r="G479" s="148">
        <f>_xll.xlShmInterpDisc($G$3&amp;T(CalculationTrigger),C479)</f>
        <v>1.0029123016021546</v>
      </c>
      <c r="H479" s="149">
        <f>_xll.xlShmInterpDisc($H$3&amp;T(CalculationTrigger),C479)</f>
        <v>1.0029216349385417</v>
      </c>
      <c r="I479" s="150">
        <f>_xll.xlShmInterpDisc($I$3&amp;T(CalculationTrigger),C479)</f>
        <v>1.0029758869236836</v>
      </c>
      <c r="J479" s="157">
        <f t="shared" si="21"/>
        <v>4.987899473549407E-6</v>
      </c>
      <c r="K479" s="158">
        <f t="shared" si="22"/>
        <v>0</v>
      </c>
      <c r="L479" s="159">
        <f t="shared" si="23"/>
        <v>-2.8992298044557068E-5</v>
      </c>
    </row>
    <row r="480" spans="2:12" x14ac:dyDescent="0.2">
      <c r="B480" s="112" t="s">
        <v>156</v>
      </c>
      <c r="C480" s="113">
        <f>_xll.qlCalendarAdvance("TARGET",C479,B480,"mf")</f>
        <v>43510</v>
      </c>
      <c r="D480" s="120">
        <f>_xll.xlShmInterpRateFwd($D$3&amp;T(CalculationTrigger),C480,,5,C481)</f>
        <v>1.0380690964306293E-4</v>
      </c>
      <c r="E480" s="120">
        <f>_xll.xlShmInterpRateFwd($E$3&amp;T(CalculationTrigger),C480,,5,C481)</f>
        <v>9.8786803738445033E-5</v>
      </c>
      <c r="F480" s="121">
        <f>_xll.xlShmInterpRateFwd($F$3&amp;T(CalculationTrigger),C480,,5,C481)</f>
        <v>5.9121594408568744E-5</v>
      </c>
      <c r="G480" s="148">
        <f>_xll.xlShmInterpDisc($G$3&amp;T(CalculationTrigger),C480)</f>
        <v>1.0029120353168925</v>
      </c>
      <c r="H480" s="149">
        <f>_xll.xlShmInterpDisc($H$3&amp;T(CalculationTrigger),C480)</f>
        <v>1.0029213824436249</v>
      </c>
      <c r="I480" s="150">
        <f>_xll.xlShmInterpDisc($I$3&amp;T(CalculationTrigger),C480)</f>
        <v>1.0029757431225672</v>
      </c>
      <c r="J480" s="157">
        <f t="shared" si="21"/>
        <v>4.9879461255049685E-6</v>
      </c>
      <c r="K480" s="158">
        <f t="shared" si="22"/>
        <v>0</v>
      </c>
      <c r="L480" s="159">
        <f t="shared" si="23"/>
        <v>-2.9007793945885234E-5</v>
      </c>
    </row>
    <row r="481" spans="2:12" x14ac:dyDescent="0.2">
      <c r="B481" s="112" t="s">
        <v>156</v>
      </c>
      <c r="C481" s="113">
        <f>_xll.qlCalendarAdvance("TARGET",C480,B481,"mf")</f>
        <v>43511</v>
      </c>
      <c r="D481" s="120">
        <f>_xll.xlShmInterpRateFwd($D$3&amp;T(CalculationTrigger),C481,,5,C482)</f>
        <v>1.1657399485982132E-4</v>
      </c>
      <c r="E481" s="120">
        <f>_xll.xlShmInterpRateFwd($E$3&amp;T(CalculationTrigger),C481,,5,C482)</f>
        <v>1.1155309702942412E-4</v>
      </c>
      <c r="F481" s="121">
        <f>_xll.xlShmInterpRateFwd($F$3&amp;T(CalculationTrigger),C481,,5,C482)</f>
        <v>7.1675382911383896E-5</v>
      </c>
      <c r="G481" s="148">
        <f>_xll.xlShmInterpDisc($G$3&amp;T(CalculationTrigger),C481)</f>
        <v>1.0029117500862914</v>
      </c>
      <c r="H481" s="149">
        <f>_xll.xlShmInterpDisc($H$3&amp;T(CalculationTrigger),C481)</f>
        <v>1.0029211110042524</v>
      </c>
      <c r="I481" s="150">
        <f>_xll.xlShmInterpDisc($I$3&amp;T(CalculationTrigger),C481)</f>
        <v>1.0029755806636207</v>
      </c>
      <c r="J481" s="157">
        <f t="shared" si="21"/>
        <v>4.9879932094685513E-6</v>
      </c>
      <c r="K481" s="158">
        <f t="shared" si="22"/>
        <v>0</v>
      </c>
      <c r="L481" s="159">
        <f t="shared" si="23"/>
        <v>-2.902339776259953E-5</v>
      </c>
    </row>
    <row r="482" spans="2:12" x14ac:dyDescent="0.2">
      <c r="B482" s="112" t="s">
        <v>156</v>
      </c>
      <c r="C482" s="113">
        <f>_xll.qlCalendarAdvance("TARGET",C481,B482,"mf")</f>
        <v>43514</v>
      </c>
      <c r="D482" s="120">
        <f>_xll.xlShmInterpRateFwd($D$3&amp;T(CalculationTrigger),C482,,5,C483)</f>
        <v>1.2830884550735263E-4</v>
      </c>
      <c r="E482" s="120">
        <f>_xll.xlShmInterpRateFwd($E$3&amp;T(CalculationTrigger),C482,,5,C483)</f>
        <v>1.2328715021795705E-4</v>
      </c>
      <c r="F482" s="121">
        <f>_xll.xlShmInterpRateFwd($F$3&amp;T(CalculationTrigger),C482,,5,C483)</f>
        <v>8.3193866458795E-5</v>
      </c>
      <c r="G482" s="148">
        <f>_xll.xlShmInterpDisc($G$3&amp;T(CalculationTrigger),C482)</f>
        <v>1.0029107891549174</v>
      </c>
      <c r="H482" s="149">
        <f>_xll.xlShmInterpDisc($H$3&amp;T(CalculationTrigger),C482)</f>
        <v>1.0029201914520325</v>
      </c>
      <c r="I482" s="150">
        <f>_xll.xlShmInterpDisc($I$3&amp;T(CalculationTrigger),C482)</f>
        <v>1.00297498979828</v>
      </c>
      <c r="J482" s="157">
        <f t="shared" si="21"/>
        <v>4.9881370866168524E-6</v>
      </c>
      <c r="K482" s="158">
        <f t="shared" si="22"/>
        <v>0</v>
      </c>
      <c r="L482" s="159">
        <f t="shared" si="23"/>
        <v>-2.9070865486967245E-5</v>
      </c>
    </row>
    <row r="483" spans="2:12" x14ac:dyDescent="0.2">
      <c r="B483" s="112" t="s">
        <v>156</v>
      </c>
      <c r="C483" s="113">
        <f>_xll.qlCalendarAdvance("TARGET",C482,B483,"mf")</f>
        <v>43515</v>
      </c>
      <c r="D483" s="120">
        <f>_xll.xlShmInterpRateFwd($D$3&amp;T(CalculationTrigger),C483,,5,C484)</f>
        <v>1.3365560516175959E-4</v>
      </c>
      <c r="E483" s="120">
        <f>_xll.xlShmInterpRateFwd($E$3&amp;T(CalculationTrigger),C483,,5,C484)</f>
        <v>1.2863350356151937E-4</v>
      </c>
      <c r="F483" s="121">
        <f>_xll.xlShmInterpRateFwd($F$3&amp;T(CalculationTrigger),C483,,5,C484)</f>
        <v>8.843086371962942E-5</v>
      </c>
      <c r="G483" s="148">
        <f>_xll.xlShmInterpDisc($G$3&amp;T(CalculationTrigger),C483)</f>
        <v>1.0029104366007249</v>
      </c>
      <c r="H483" s="149">
        <f>_xll.xlShmInterpDisc($H$3&amp;T(CalculationTrigger),C483)</f>
        <v>1.0029198526927707</v>
      </c>
      <c r="I483" s="150">
        <f>_xll.xlShmInterpDisc($I$3&amp;T(CalculationTrigger),C483)</f>
        <v>1.0029747611918463</v>
      </c>
      <c r="J483" s="157">
        <f t="shared" si="21"/>
        <v>4.9881859315483088E-6</v>
      </c>
      <c r="K483" s="158">
        <f t="shared" si="22"/>
        <v>0</v>
      </c>
      <c r="L483" s="159">
        <f t="shared" si="23"/>
        <v>-2.9086909747516804E-5</v>
      </c>
    </row>
    <row r="484" spans="2:12" x14ac:dyDescent="0.2">
      <c r="B484" s="112" t="s">
        <v>156</v>
      </c>
      <c r="C484" s="113">
        <f>_xll.qlCalendarAdvance("TARGET",C483,B484,"mf")</f>
        <v>43516</v>
      </c>
      <c r="D484" s="120">
        <f>_xll.xlShmInterpRateFwd($D$3&amp;T(CalculationTrigger),C484,,5,C485)</f>
        <v>1.3868719171312592E-4</v>
      </c>
      <c r="E484" s="120">
        <f>_xll.xlShmInterpRateFwd($E$3&amp;T(CalculationTrigger),C484,,5,C485)</f>
        <v>1.3366468028517525E-4</v>
      </c>
      <c r="F484" s="121">
        <f>_xll.xlShmInterpRateFwd($F$3&amp;T(CalculationTrigger),C484,,5,C485)</f>
        <v>9.3351742381907651E-5</v>
      </c>
      <c r="G484" s="148">
        <f>_xll.xlShmInterpDisc($G$3&amp;T(CalculationTrigger),C484)</f>
        <v>1.0029100693553763</v>
      </c>
      <c r="H484" s="149">
        <f>_xll.xlShmInterpDisc($H$3&amp;T(CalculationTrigger),C484)</f>
        <v>1.0029194992433215</v>
      </c>
      <c r="I484" s="150">
        <f>_xll.xlShmInterpDisc($I$3&amp;T(CalculationTrigger),C484)</f>
        <v>1.0029745181948519</v>
      </c>
      <c r="J484" s="157">
        <f t="shared" si="21"/>
        <v>4.9882352249484878E-6</v>
      </c>
      <c r="K484" s="158">
        <f t="shared" si="22"/>
        <v>0</v>
      </c>
      <c r="L484" s="159">
        <f t="shared" si="23"/>
        <v>-2.9103066314566308E-5</v>
      </c>
    </row>
    <row r="485" spans="2:12" x14ac:dyDescent="0.2">
      <c r="B485" s="112" t="s">
        <v>156</v>
      </c>
      <c r="C485" s="113">
        <f>_xll.qlCalendarAdvance("TARGET",C484,B485,"mf")</f>
        <v>43517</v>
      </c>
      <c r="D485" s="120">
        <f>_xll.xlShmInterpRateFwd($D$3&amp;T(CalculationTrigger),C485,,5,C486)</f>
        <v>1.434017635192977E-4</v>
      </c>
      <c r="E485" s="120">
        <f>_xll.xlShmInterpRateFwd($E$3&amp;T(CalculationTrigger),C485,,5,C486)</f>
        <v>1.383788386252537E-4</v>
      </c>
      <c r="F485" s="121">
        <f>_xll.xlShmInterpRateFwd($F$3&amp;T(CalculationTrigger),C485,,5,C486)</f>
        <v>9.7954657076300492E-5</v>
      </c>
      <c r="G485" s="148">
        <f>_xll.xlShmInterpDisc($G$3&amp;T(CalculationTrigger),C485)</f>
        <v>1.002909688284888</v>
      </c>
      <c r="H485" s="149">
        <f>_xll.xlShmInterpDisc($H$3&amp;T(CalculationTrigger),C485)</f>
        <v>1.0029191319697184</v>
      </c>
      <c r="I485" s="150">
        <f>_xll.xlShmInterpDisc($I$3&amp;T(CalculationTrigger),C485)</f>
        <v>1.0029742616759618</v>
      </c>
      <c r="J485" s="157">
        <f t="shared" si="21"/>
        <v>4.9882849699816216E-6</v>
      </c>
      <c r="K485" s="158">
        <f t="shared" si="22"/>
        <v>0</v>
      </c>
      <c r="L485" s="159">
        <f t="shared" si="23"/>
        <v>-2.911933606642576E-5</v>
      </c>
    </row>
    <row r="486" spans="2:12" x14ac:dyDescent="0.2">
      <c r="B486" s="112" t="s">
        <v>156</v>
      </c>
      <c r="C486" s="113">
        <f>_xll.qlCalendarAdvance("TARGET",C485,B486,"mf")</f>
        <v>43518</v>
      </c>
      <c r="D486" s="120">
        <f>_xll.xlShmInterpRateFwd($D$3&amp;T(CalculationTrigger),C486,,5,C487)</f>
        <v>1.5176504584612515E-4</v>
      </c>
      <c r="E486" s="120">
        <f>_xll.xlShmInterpRateFwd($E$3&amp;T(CalculationTrigger),C486,,5,C487)</f>
        <v>1.467412778489877E-4</v>
      </c>
      <c r="F486" s="121">
        <f>_xll.xlShmInterpRateFwd($F$3&amp;T(CalculationTrigger),C486,,5,C487)</f>
        <v>1.0609141170632111E-4</v>
      </c>
      <c r="G486" s="148">
        <f>_xll.xlShmInterpDisc($G$3&amp;T(CalculationTrigger),C486)</f>
        <v>1.0029092942603361</v>
      </c>
      <c r="H486" s="149">
        <f>_xll.xlShmInterpDisc($H$3&amp;T(CalculationTrigger),C486)</f>
        <v>1.0029187517430551</v>
      </c>
      <c r="I486" s="150">
        <f>_xll.xlShmInterpDisc($I$3&amp;T(CalculationTrigger),C486)</f>
        <v>1.0029739925089112</v>
      </c>
      <c r="J486" s="157">
        <f t="shared" si="21"/>
        <v>4.9883351699697919E-6</v>
      </c>
      <c r="K486" s="158">
        <f t="shared" si="22"/>
        <v>0</v>
      </c>
      <c r="L486" s="159">
        <f t="shared" si="23"/>
        <v>-2.9135719881480651E-5</v>
      </c>
    </row>
    <row r="487" spans="2:12" x14ac:dyDescent="0.2">
      <c r="B487" s="112" t="s">
        <v>156</v>
      </c>
      <c r="C487" s="113">
        <f>_xll.qlCalendarAdvance("TARGET",C486,B487,"mf")</f>
        <v>43521</v>
      </c>
      <c r="D487" s="120">
        <f>_xll.xlShmInterpRateFwd($D$3&amp;T(CalculationTrigger),C487,,5,C488)</f>
        <v>1.5905306932540079E-4</v>
      </c>
      <c r="E487" s="120">
        <f>_xll.xlShmInterpRateFwd($E$3&amp;T(CalculationTrigger),C487,,5,C488)</f>
        <v>1.5402845426525352E-4</v>
      </c>
      <c r="F487" s="121">
        <f>_xll.xlShmInterpRateFwd($F$3&amp;T(CalculationTrigger),C487,,5,C488)</f>
        <v>1.1314977305495014E-4</v>
      </c>
      <c r="G487" s="148">
        <f>_xll.xlShmInterpDisc($G$3&amp;T(CalculationTrigger),C487)</f>
        <v>1.0029080432489512</v>
      </c>
      <c r="H487" s="149">
        <f>_xll.xlShmInterpDisc($H$3&amp;T(CalculationTrigger),C487)</f>
        <v>1.0029175421315342</v>
      </c>
      <c r="I487" s="150">
        <f>_xll.xlShmInterpDisc($I$3&amp;T(CalculationTrigger),C487)</f>
        <v>1.0029731179321935</v>
      </c>
      <c r="J487" s="157">
        <f t="shared" si="21"/>
        <v>4.9884885321298926E-6</v>
      </c>
      <c r="K487" s="158">
        <f t="shared" si="22"/>
        <v>0</v>
      </c>
      <c r="L487" s="159">
        <f t="shared" si="23"/>
        <v>-2.9185564487636013E-5</v>
      </c>
    </row>
    <row r="488" spans="2:12" x14ac:dyDescent="0.2">
      <c r="B488" s="112" t="s">
        <v>156</v>
      </c>
      <c r="C488" s="113">
        <f>_xll.qlCalendarAdvance("TARGET",C487,B488,"mf")</f>
        <v>43522</v>
      </c>
      <c r="D488" s="120">
        <f>_xll.xlShmInterpRateFwd($D$3&amp;T(CalculationTrigger),C488,,5,C489)</f>
        <v>1.6215494201489127E-4</v>
      </c>
      <c r="E488" s="120">
        <f>_xll.xlShmInterpRateFwd($E$3&amp;T(CalculationTrigger),C488,,5,C489)</f>
        <v>1.5712989541909558E-4</v>
      </c>
      <c r="F488" s="121">
        <f>_xll.xlShmInterpRateFwd($F$3&amp;T(CalculationTrigger),C488,,5,C489)</f>
        <v>1.1613519021863723E-4</v>
      </c>
      <c r="G488" s="148">
        <f>_xll.xlShmInterpDisc($G$3&amp;T(CalculationTrigger),C488)</f>
        <v>1.0029076062200937</v>
      </c>
      <c r="H488" s="149">
        <f>_xll.xlShmInterpDisc($H$3&amp;T(CalculationTrigger),C488)</f>
        <v>1.0029171189047572</v>
      </c>
      <c r="I488" s="150">
        <f>_xll.xlShmInterpDisc($I$3&amp;T(CalculationTrigger),C488)</f>
        <v>1.0029728070112469</v>
      </c>
      <c r="J488" s="157">
        <f t="shared" si="21"/>
        <v>4.9885405845435864E-6</v>
      </c>
      <c r="K488" s="158">
        <f t="shared" si="22"/>
        <v>0</v>
      </c>
      <c r="L488" s="159">
        <f t="shared" si="23"/>
        <v>-2.9202413337552803E-5</v>
      </c>
    </row>
    <row r="489" spans="2:12" x14ac:dyDescent="0.2">
      <c r="B489" s="112" t="s">
        <v>156</v>
      </c>
      <c r="C489" s="113">
        <f>_xll.qlCalendarAdvance("TARGET",C488,B489,"mf")</f>
        <v>43523</v>
      </c>
      <c r="D489" s="120">
        <f>_xll.xlShmInterpRateFwd($D$3&amp;T(CalculationTrigger),C489,,5,C490)</f>
        <v>1.6492874989481625E-4</v>
      </c>
      <c r="E489" s="120">
        <f>_xll.xlShmInterpRateFwd($E$3&amp;T(CalculationTrigger),C489,,5,C490)</f>
        <v>1.599032678821664E-4</v>
      </c>
      <c r="F489" s="121">
        <f>_xll.xlShmInterpRateFwd($F$3&amp;T(CalculationTrigger),C489,,5,C490)</f>
        <v>1.1879157224353478E-4</v>
      </c>
      <c r="G489" s="148">
        <f>_xll.xlShmInterpDisc($G$3&amp;T(CalculationTrigger),C489)</f>
        <v>1.002907160668443</v>
      </c>
      <c r="H489" s="149">
        <f>_xll.xlShmInterpDisc($H$3&amp;T(CalculationTrigger),C489)</f>
        <v>1.00291668715628</v>
      </c>
      <c r="I489" s="150">
        <f>_xll.xlShmInterpDisc($I$3&amp;T(CalculationTrigger),C489)</f>
        <v>1.0029724878868616</v>
      </c>
      <c r="J489" s="157">
        <f t="shared" si="21"/>
        <v>4.9885931080044621E-6</v>
      </c>
      <c r="K489" s="158">
        <f t="shared" si="22"/>
        <v>0</v>
      </c>
      <c r="L489" s="159">
        <f t="shared" si="23"/>
        <v>-2.9219380641849216E-5</v>
      </c>
    </row>
    <row r="490" spans="2:12" x14ac:dyDescent="0.2">
      <c r="B490" s="112" t="s">
        <v>156</v>
      </c>
      <c r="C490" s="113">
        <f>_xll.qlCalendarAdvance("TARGET",C489,B490,"mf")</f>
        <v>43524</v>
      </c>
      <c r="D490" s="120">
        <f>_xll.xlShmInterpRateFwd($D$3&amp;T(CalculationTrigger),C490,,5,C491)</f>
        <v>1.6737265129336629E-4</v>
      </c>
      <c r="E490" s="120">
        <f>_xll.xlShmInterpRateFwd($E$3&amp;T(CalculationTrigger),C490,,5,C491)</f>
        <v>1.623467302258486E-4</v>
      </c>
      <c r="F490" s="121">
        <f>_xll.xlShmInterpRateFwd($F$3&amp;T(CalculationTrigger),C490,,5,C491)</f>
        <v>1.2111707401442182E-4</v>
      </c>
      <c r="G490" s="148">
        <f>_xll.xlShmInterpDisc($G$3&amp;T(CalculationTrigger),C490)</f>
        <v>1.0029067074954305</v>
      </c>
      <c r="H490" s="149">
        <f>_xll.xlShmInterpDisc($H$3&amp;T(CalculationTrigger),C490)</f>
        <v>1.0029162477875528</v>
      </c>
      <c r="I490" s="150">
        <f>_xll.xlShmInterpDisc($I$3&amp;T(CalculationTrigger),C490)</f>
        <v>1.0029721614631903</v>
      </c>
      <c r="J490" s="157">
        <f t="shared" si="21"/>
        <v>4.9886461061298478E-6</v>
      </c>
      <c r="K490" s="158">
        <f t="shared" si="22"/>
        <v>0</v>
      </c>
      <c r="L490" s="159">
        <f t="shared" si="23"/>
        <v>-2.9236467278778015E-5</v>
      </c>
    </row>
    <row r="491" spans="2:12" x14ac:dyDescent="0.2">
      <c r="B491" s="112" t="s">
        <v>156</v>
      </c>
      <c r="C491" s="113">
        <f>_xll.qlCalendarAdvance("TARGET",C490,B491,"mf")</f>
        <v>43525</v>
      </c>
      <c r="D491" s="120">
        <f>_xll.xlShmInterpRateFwd($D$3&amp;T(CalculationTrigger),C491,,5,C492)</f>
        <v>1.7115163757808942E-4</v>
      </c>
      <c r="E491" s="120">
        <f>_xll.xlShmInterpRateFwd($E$3&amp;T(CalculationTrigger),C491,,5,C492)</f>
        <v>1.6612482140142287E-4</v>
      </c>
      <c r="F491" s="121">
        <f>_xll.xlShmInterpRateFwd($F$3&amp;T(CalculationTrigger),C491,,5,C492)</f>
        <v>1.2465595978301402E-4</v>
      </c>
      <c r="G491" s="148">
        <f>_xll.xlShmInterpDisc($G$3&amp;T(CalculationTrigger),C491)</f>
        <v>1.0029062476075465</v>
      </c>
      <c r="H491" s="149">
        <f>_xll.xlShmInterpDisc($H$3&amp;T(CalculationTrigger),C491)</f>
        <v>1.0029158017050841</v>
      </c>
      <c r="I491" s="150">
        <f>_xll.xlShmInterpDisc($I$3&amp;T(CalculationTrigger),C491)</f>
        <v>1.0029718286494556</v>
      </c>
      <c r="J491" s="157">
        <f t="shared" si="21"/>
        <v>4.9886995820511876E-6</v>
      </c>
      <c r="K491" s="158">
        <f t="shared" si="22"/>
        <v>0</v>
      </c>
      <c r="L491" s="159">
        <f t="shared" si="23"/>
        <v>-2.9253674126550676E-5</v>
      </c>
    </row>
    <row r="492" spans="2:12" x14ac:dyDescent="0.2">
      <c r="B492" s="112" t="s">
        <v>156</v>
      </c>
      <c r="C492" s="113">
        <f>_xll.qlCalendarAdvance("TARGET",C491,B492,"mf")</f>
        <v>43528</v>
      </c>
      <c r="D492" s="120">
        <f>_xll.xlShmInterpRateFwd($D$3&amp;T(CalculationTrigger),C492,,5,C493)</f>
        <v>1.7381235817046369E-4</v>
      </c>
      <c r="E492" s="120">
        <f>_xll.xlShmInterpRateFwd($E$3&amp;T(CalculationTrigger),C492,,5,C493)</f>
        <v>1.6878464377498005E-4</v>
      </c>
      <c r="F492" s="121">
        <f>_xll.xlShmInterpRateFwd($F$3&amp;T(CalculationTrigger),C492,,5,C493)</f>
        <v>1.2707337408484094E-4</v>
      </c>
      <c r="G492" s="148">
        <f>_xll.xlShmInterpDisc($G$3&amp;T(CalculationTrigger),C492)</f>
        <v>1.0029048367954494</v>
      </c>
      <c r="H492" s="149">
        <f>_xll.xlShmInterpDisc($H$3&amp;T(CalculationTrigger),C492)</f>
        <v>1.0029144323161996</v>
      </c>
      <c r="I492" s="150">
        <f>_xll.xlShmInterpDisc($I$3&amp;T(CalculationTrigger),C492)</f>
        <v>1.0029708010361309</v>
      </c>
      <c r="J492" s="157">
        <f t="shared" si="21"/>
        <v>4.9888629090263756E-6</v>
      </c>
      <c r="K492" s="158">
        <f t="shared" si="22"/>
        <v>0</v>
      </c>
      <c r="L492" s="159">
        <f t="shared" si="23"/>
        <v>-2.9306024717707143E-5</v>
      </c>
    </row>
    <row r="493" spans="2:12" x14ac:dyDescent="0.2">
      <c r="B493" s="112" t="s">
        <v>156</v>
      </c>
      <c r="C493" s="113">
        <f>_xll.qlCalendarAdvance("TARGET",C492,B493,"mf")</f>
        <v>43529</v>
      </c>
      <c r="D493" s="120">
        <f>_xll.xlShmInterpRateFwd($D$3&amp;T(CalculationTrigger),C493,,5,C494)</f>
        <v>1.7416751409066888E-4</v>
      </c>
      <c r="E493" s="120">
        <f>_xll.xlShmInterpRateFwd($E$3&amp;T(CalculationTrigger),C493,,5,C494)</f>
        <v>1.6913934193558283E-4</v>
      </c>
      <c r="F493" s="121">
        <f>_xll.xlShmInterpRateFwd($F$3&amp;T(CalculationTrigger),C493,,5,C494)</f>
        <v>1.2730520838885159E-4</v>
      </c>
      <c r="G493" s="148">
        <f>_xll.xlShmInterpDisc($G$3&amp;T(CalculationTrigger),C493)</f>
        <v>1.0029043592141571</v>
      </c>
      <c r="H493" s="149">
        <f>_xll.xlShmInterpDisc($H$3&amp;T(CalculationTrigger),C493)</f>
        <v>1.0029139685450299</v>
      </c>
      <c r="I493" s="150">
        <f>_xll.xlShmInterpDisc($I$3&amp;T(CalculationTrigger),C493)</f>
        <v>1.002970451855749</v>
      </c>
      <c r="J493" s="157">
        <f t="shared" si="21"/>
        <v>4.9889183285322435E-6</v>
      </c>
      <c r="K493" s="158">
        <f t="shared" si="22"/>
        <v>0</v>
      </c>
      <c r="L493" s="159">
        <f t="shared" si="23"/>
        <v>-2.9323721191540234E-5</v>
      </c>
    </row>
    <row r="494" spans="2:12" x14ac:dyDescent="0.2">
      <c r="B494" s="112" t="s">
        <v>156</v>
      </c>
      <c r="C494" s="113">
        <f>_xll.qlCalendarAdvance("TARGET",C493,B494,"mf")</f>
        <v>43530</v>
      </c>
      <c r="D494" s="120">
        <f>_xll.xlShmInterpRateFwd($D$3&amp;T(CalculationTrigger),C494,,5,C495)</f>
        <v>1.7425479299482089E-4</v>
      </c>
      <c r="E494" s="120">
        <f>_xll.xlShmInterpRateFwd($E$3&amp;T(CalculationTrigger),C494,,5,C495)</f>
        <v>1.6922615944042576E-4</v>
      </c>
      <c r="F494" s="121">
        <f>_xll.xlShmInterpRateFwd($F$3&amp;T(CalculationTrigger),C494,,5,C495)</f>
        <v>1.2726817098263459E-4</v>
      </c>
      <c r="G494" s="148">
        <f>_xll.xlShmInterpDisc($G$3&amp;T(CalculationTrigger),C494)</f>
        <v>1.0029038806572372</v>
      </c>
      <c r="H494" s="149">
        <f>_xll.xlShmInterpDisc($H$3&amp;T(CalculationTrigger),C494)</f>
        <v>1.0029135037994681</v>
      </c>
      <c r="I494" s="150">
        <f>_xll.xlShmInterpDisc($I$3&amp;T(CalculationTrigger),C494)</f>
        <v>1.0029701020384398</v>
      </c>
      <c r="J494" s="157">
        <f t="shared" si="21"/>
        <v>4.9889742422596304E-6</v>
      </c>
      <c r="K494" s="158">
        <f t="shared" si="22"/>
        <v>0</v>
      </c>
      <c r="L494" s="159">
        <f t="shared" si="23"/>
        <v>-2.9341542267585181E-5</v>
      </c>
    </row>
    <row r="495" spans="2:12" x14ac:dyDescent="0.2">
      <c r="B495" s="112" t="s">
        <v>156</v>
      </c>
      <c r="C495" s="113">
        <f>_xll.qlCalendarAdvance("TARGET",C494,B495,"mf")</f>
        <v>43531</v>
      </c>
      <c r="D495" s="120">
        <f>_xll.xlShmInterpRateFwd($D$3&amp;T(CalculationTrigger),C495,,5,C496)</f>
        <v>1.7472939272902653E-4</v>
      </c>
      <c r="E495" s="120">
        <f>_xll.xlShmInterpRateFwd($E$3&amp;T(CalculationTrigger),C495,,5,C496)</f>
        <v>1.697002938339003E-4</v>
      </c>
      <c r="F495" s="121">
        <f>_xll.xlShmInterpRateFwd($F$3&amp;T(CalculationTrigger),C495,,5,C496)</f>
        <v>1.2761745569400603E-4</v>
      </c>
      <c r="G495" s="148">
        <f>_xll.xlShmInterpDisc($G$3&amp;T(CalculationTrigger),C495)</f>
        <v>1.0029034018607312</v>
      </c>
      <c r="H495" s="149">
        <f>_xll.xlShmInterpDisc($H$3&amp;T(CalculationTrigger),C495)</f>
        <v>1.0029130388155727</v>
      </c>
      <c r="I495" s="150">
        <f>_xll.xlShmInterpDisc($I$3&amp;T(CalculationTrigger),C495)</f>
        <v>1.0029697523230263</v>
      </c>
      <c r="J495" s="157">
        <f t="shared" si="21"/>
        <v>4.9890306532874416E-6</v>
      </c>
      <c r="K495" s="158">
        <f t="shared" si="22"/>
        <v>0</v>
      </c>
      <c r="L495" s="159">
        <f t="shared" si="23"/>
        <v>-2.9359488823923198E-5</v>
      </c>
    </row>
    <row r="496" spans="2:12" x14ac:dyDescent="0.2">
      <c r="B496" s="112" t="s">
        <v>156</v>
      </c>
      <c r="C496" s="113">
        <f>_xll.qlCalendarAdvance("TARGET",C495,B496,"mf")</f>
        <v>43532</v>
      </c>
      <c r="D496" s="120">
        <f>_xll.xlShmInterpRateFwd($D$3&amp;T(CalculationTrigger),C496,,5,C497)</f>
        <v>1.7698132096310212E-4</v>
      </c>
      <c r="E496" s="120">
        <f>_xll.xlShmInterpRateFwd($E$3&amp;T(CalculationTrigger),C496,,5,C497)</f>
        <v>1.7195127410150866E-4</v>
      </c>
      <c r="F496" s="121">
        <f>_xll.xlShmInterpRateFwd($F$3&amp;T(CalculationTrigger),C496,,5,C497)</f>
        <v>1.2961536804817006E-4</v>
      </c>
      <c r="G496" s="148">
        <f>_xll.xlShmInterpDisc($G$3&amp;T(CalculationTrigger),C496)</f>
        <v>1.0029029217604066</v>
      </c>
      <c r="H496" s="149">
        <f>_xll.xlShmInterpDisc($H$3&amp;T(CalculationTrigger),C496)</f>
        <v>1.0029125725291117</v>
      </c>
      <c r="I496" s="150">
        <f>_xll.xlShmInterpDisc($I$3&amp;T(CalculationTrigger),C496)</f>
        <v>1.0029694016479491</v>
      </c>
      <c r="J496" s="157">
        <f t="shared" si="21"/>
        <v>4.9890875650224624E-6</v>
      </c>
      <c r="K496" s="158">
        <f t="shared" si="22"/>
        <v>0</v>
      </c>
      <c r="L496" s="159">
        <f t="shared" si="23"/>
        <v>-2.9377561738940896E-5</v>
      </c>
    </row>
    <row r="497" spans="2:12" x14ac:dyDescent="0.2">
      <c r="B497" s="112" t="s">
        <v>156</v>
      </c>
      <c r="C497" s="113">
        <f>_xll.qlCalendarAdvance("TARGET",C496,B497,"mf")</f>
        <v>43535</v>
      </c>
      <c r="D497" s="120">
        <f>_xll.xlShmInterpRateFwd($D$3&amp;T(CalculationTrigger),C497,,5,C498)</f>
        <v>1.8054729544716774E-4</v>
      </c>
      <c r="E497" s="120">
        <f>_xll.xlShmInterpRateFwd($E$3&amp;T(CalculationTrigger),C497,,5,C498)</f>
        <v>1.7551629735396444E-4</v>
      </c>
      <c r="F497" s="121">
        <f>_xll.xlShmInterpRateFwd($F$3&amp;T(CalculationTrigger),C497,,5,C498)</f>
        <v>1.3292404235947319E-4</v>
      </c>
      <c r="G497" s="148">
        <f>_xll.xlShmInterpDisc($G$3&amp;T(CalculationTrigger),C497)</f>
        <v>1.0029014628988255</v>
      </c>
      <c r="H497" s="149">
        <f>_xll.xlShmInterpDisc($H$3&amp;T(CalculationTrigger),C497)</f>
        <v>1.0029111551166383</v>
      </c>
      <c r="I497" s="150">
        <f>_xll.xlShmInterpDisc($I$3&amp;T(CalculationTrigger),C497)</f>
        <v>1.0029683331538972</v>
      </c>
      <c r="J497" s="157">
        <f t="shared" si="21"/>
        <v>4.9892613362434103E-6</v>
      </c>
      <c r="K497" s="158">
        <f t="shared" si="22"/>
        <v>0</v>
      </c>
      <c r="L497" s="159">
        <f t="shared" si="23"/>
        <v>-2.943254741862794E-5</v>
      </c>
    </row>
    <row r="498" spans="2:12" x14ac:dyDescent="0.2">
      <c r="B498" s="112" t="s">
        <v>156</v>
      </c>
      <c r="C498" s="113">
        <f>_xll.qlCalendarAdvance("TARGET",C497,B498,"mf")</f>
        <v>43536</v>
      </c>
      <c r="D498" s="120">
        <f>_xll.xlShmInterpRateFwd($D$3&amp;T(CalculationTrigger),C498,,5,C499)</f>
        <v>1.8299322187665594E-4</v>
      </c>
      <c r="E498" s="120">
        <f>_xll.xlShmInterpRateFwd($E$3&amp;T(CalculationTrigger),C498,,5,C499)</f>
        <v>1.7796173938297927E-4</v>
      </c>
      <c r="F498" s="121">
        <f>_xll.xlShmInterpRateFwd($F$3&amp;T(CalculationTrigger),C498,,5,C499)</f>
        <v>1.3523960811009995E-4</v>
      </c>
      <c r="G498" s="148">
        <f>_xll.xlShmInterpDisc($G$3&amp;T(CalculationTrigger),C498)</f>
        <v>1.0029009668137374</v>
      </c>
      <c r="H498" s="149">
        <f>_xll.xlShmInterpDisc($H$3&amp;T(CalculationTrigger),C498)</f>
        <v>1.0029106728504249</v>
      </c>
      <c r="I498" s="150">
        <f>_xll.xlShmInterpDisc($I$3&amp;T(CalculationTrigger),C498)</f>
        <v>1.0029679678975776</v>
      </c>
      <c r="J498" s="157">
        <f t="shared" si="21"/>
        <v>4.9893202830052717E-6</v>
      </c>
      <c r="K498" s="158">
        <f t="shared" si="22"/>
        <v>0</v>
      </c>
      <c r="L498" s="159">
        <f t="shared" si="23"/>
        <v>-2.9451134550831109E-5</v>
      </c>
    </row>
    <row r="499" spans="2:12" x14ac:dyDescent="0.2">
      <c r="B499" s="112" t="s">
        <v>156</v>
      </c>
      <c r="C499" s="113">
        <f>_xll.qlCalendarAdvance("TARGET",C498,B499,"mf")</f>
        <v>43537</v>
      </c>
      <c r="D499" s="120">
        <f>_xll.xlShmInterpRateFwd($D$3&amp;T(CalculationTrigger),C499,,5,C500)</f>
        <v>1.8584035843195685E-4</v>
      </c>
      <c r="E499" s="120">
        <f>_xll.xlShmInterpRateFwd($E$3&amp;T(CalculationTrigger),C499,,5,C500)</f>
        <v>1.8080838759598289E-4</v>
      </c>
      <c r="F499" s="121">
        <f>_xll.xlShmInterpRateFwd($F$3&amp;T(CalculationTrigger),C499,,5,C500)</f>
        <v>1.379553640717474E-4</v>
      </c>
      <c r="G499" s="148">
        <f>_xll.xlShmInterpDisc($G$3&amp;T(CalculationTrigger),C499)</f>
        <v>1.0029004640082932</v>
      </c>
      <c r="H499" s="149">
        <f>_xll.xlShmInterpDisc($H$3&amp;T(CalculationTrigger),C499)</f>
        <v>1.0029101838651078</v>
      </c>
      <c r="I499" s="150">
        <f>_xll.xlShmInterpDisc($I$3&amp;T(CalculationTrigger),C499)</f>
        <v>1.0029675962785511</v>
      </c>
      <c r="J499" s="157">
        <f t="shared" si="21"/>
        <v>4.9893797466536867E-6</v>
      </c>
      <c r="K499" s="158">
        <f t="shared" si="22"/>
        <v>0</v>
      </c>
      <c r="L499" s="159">
        <f t="shared" si="23"/>
        <v>-2.9469852432915787E-5</v>
      </c>
    </row>
    <row r="500" spans="2:12" x14ac:dyDescent="0.2">
      <c r="B500" s="112" t="s">
        <v>156</v>
      </c>
      <c r="C500" s="113">
        <f>_xll.qlCalendarAdvance("TARGET",C499,B500,"mf")</f>
        <v>43538</v>
      </c>
      <c r="D500" s="120">
        <f>_xll.xlShmInterpRateFwd($D$3&amp;T(CalculationTrigger),C500,,5,C501)</f>
        <v>1.8909101997811856E-4</v>
      </c>
      <c r="E500" s="120">
        <f>_xll.xlShmInterpRateFwd($E$3&amp;T(CalculationTrigger),C500,,5,C501)</f>
        <v>1.8405855689847944E-4</v>
      </c>
      <c r="F500" s="121">
        <f>_xll.xlShmInterpRateFwd($F$3&amp;T(CalculationTrigger),C500,,5,C501)</f>
        <v>1.4107362194713523E-4</v>
      </c>
      <c r="G500" s="148">
        <f>_xll.xlShmInterpDisc($G$3&amp;T(CalculationTrigger),C500)</f>
        <v>1.0028999533801102</v>
      </c>
      <c r="H500" s="149">
        <f>_xll.xlShmInterpDisc($H$3&amp;T(CalculationTrigger),C500)</f>
        <v>1.0029096870583039</v>
      </c>
      <c r="I500" s="150">
        <f>_xll.xlShmInterpDisc($I$3&amp;T(CalculationTrigger),C500)</f>
        <v>1.0029672171971604</v>
      </c>
      <c r="J500" s="157">
        <f t="shared" si="21"/>
        <v>4.9894397305409677E-6</v>
      </c>
      <c r="K500" s="158">
        <f t="shared" si="22"/>
        <v>0</v>
      </c>
      <c r="L500" s="159">
        <f t="shared" si="23"/>
        <v>-2.9488701943251893E-5</v>
      </c>
    </row>
    <row r="501" spans="2:12" x14ac:dyDescent="0.2">
      <c r="B501" s="112" t="s">
        <v>156</v>
      </c>
      <c r="C501" s="113">
        <f>_xll.qlCalendarAdvance("TARGET",C500,B501,"mf")</f>
        <v>43539</v>
      </c>
      <c r="D501" s="120">
        <f>_xll.xlShmInterpRateFwd($D$3&amp;T(CalculationTrigger),C501,,5,C502)</f>
        <v>1.9694910736706796E-4</v>
      </c>
      <c r="E501" s="120">
        <f>_xll.xlShmInterpRateFwd($E$3&amp;T(CalculationTrigger),C501,,5,C502)</f>
        <v>1.9191564160826212E-4</v>
      </c>
      <c r="F501" s="121">
        <f>_xll.xlShmInterpRateFwd($F$3&amp;T(CalculationTrigger),C501,,5,C502)</f>
        <v>1.4866342771079028E-4</v>
      </c>
      <c r="G501" s="148">
        <f>_xll.xlShmInterpDisc($G$3&amp;T(CalculationTrigger),C501)</f>
        <v>1.0028994338204476</v>
      </c>
      <c r="H501" s="149">
        <f>_xll.xlShmInterpDisc($H$3&amp;T(CalculationTrigger),C501)</f>
        <v>1.002909181321272</v>
      </c>
      <c r="I501" s="150">
        <f>_xll.xlShmInterpDisc($I$3&amp;T(CalculationTrigger),C501)</f>
        <v>1.0029668295473979</v>
      </c>
      <c r="J501" s="157">
        <f t="shared" si="21"/>
        <v>4.9895002379435771E-6</v>
      </c>
      <c r="K501" s="158">
        <f t="shared" si="22"/>
        <v>0</v>
      </c>
      <c r="L501" s="159">
        <f t="shared" si="23"/>
        <v>-2.9507683960054162E-5</v>
      </c>
    </row>
    <row r="502" spans="2:12" x14ac:dyDescent="0.2">
      <c r="B502" s="112" t="s">
        <v>156</v>
      </c>
      <c r="C502" s="113">
        <f>_xll.qlCalendarAdvance("TARGET",C501,B502,"mf")</f>
        <v>43542</v>
      </c>
      <c r="D502" s="120">
        <f>_xll.xlShmInterpRateFwd($D$3&amp;T(CalculationTrigger),C502,,5,C503)</f>
        <v>2.061752150123954E-4</v>
      </c>
      <c r="E502" s="120">
        <f>_xll.xlShmInterpRateFwd($E$3&amp;T(CalculationTrigger),C502,,5,C503)</f>
        <v>2.011407441051623E-4</v>
      </c>
      <c r="F502" s="121">
        <f>_xll.xlShmInterpRateFwd($F$3&amp;T(CalculationTrigger),C502,,5,C503)</f>
        <v>1.5761789891896951E-4</v>
      </c>
      <c r="G502" s="148">
        <f>_xll.xlShmInterpDisc($G$3&amp;T(CalculationTrigger),C502)</f>
        <v>1.0028978103698021</v>
      </c>
      <c r="H502" s="149">
        <f>_xll.xlShmInterpDisc($H$3&amp;T(CalculationTrigger),C502)</f>
        <v>1.0029075993460221</v>
      </c>
      <c r="I502" s="150">
        <f>_xll.xlShmInterpDisc($I$3&amp;T(CalculationTrigger),C502)</f>
        <v>1.0029656040325658</v>
      </c>
      <c r="J502" s="157">
        <f t="shared" si="21"/>
        <v>4.9896849332218288E-6</v>
      </c>
      <c r="K502" s="158">
        <f t="shared" si="22"/>
        <v>0</v>
      </c>
      <c r="L502" s="159">
        <f t="shared" si="23"/>
        <v>-2.9565433831483394E-5</v>
      </c>
    </row>
    <row r="503" spans="2:12" x14ac:dyDescent="0.2">
      <c r="B503" s="112" t="s">
        <v>156</v>
      </c>
      <c r="C503" s="113">
        <f>_xll.qlCalendarAdvance("TARGET",C502,B503,"mf")</f>
        <v>43543</v>
      </c>
      <c r="D503" s="120">
        <f>_xll.xlShmInterpRateFwd($D$3&amp;T(CalculationTrigger),C503,,5,C504)</f>
        <v>2.1147822568361074E-4</v>
      </c>
      <c r="E503" s="120">
        <f>_xll.xlShmInterpRateFwd($E$3&amp;T(CalculationTrigger),C503,,5,C504)</f>
        <v>2.0644324294381548E-4</v>
      </c>
      <c r="F503" s="121">
        <f>_xll.xlShmInterpRateFwd($F$3&amp;T(CalculationTrigger),C503,,5,C504)</f>
        <v>1.6278333669549682E-4</v>
      </c>
      <c r="G503" s="148">
        <f>_xll.xlShmInterpDisc($G$3&amp;T(CalculationTrigger),C503)</f>
        <v>1.0028972438696517</v>
      </c>
      <c r="H503" s="149">
        <f>_xll.xlShmInterpDisc($H$3&amp;T(CalculationTrigger),C503)</f>
        <v>1.0029070466735026</v>
      </c>
      <c r="I503" s="150">
        <f>_xll.xlShmInterpDisc($I$3&amp;T(CalculationTrigger),C503)</f>
        <v>1.0029651709222565</v>
      </c>
      <c r="J503" s="157">
        <f t="shared" si="21"/>
        <v>4.9897475669714966E-6</v>
      </c>
      <c r="K503" s="158">
        <f t="shared" si="22"/>
        <v>0</v>
      </c>
      <c r="L503" s="159">
        <f t="shared" si="23"/>
        <v>-2.9584954656628207E-5</v>
      </c>
    </row>
    <row r="504" spans="2:12" x14ac:dyDescent="0.2">
      <c r="B504" s="112" t="s">
        <v>156</v>
      </c>
      <c r="C504" s="113">
        <f>_xll.qlCalendarAdvance("TARGET",C503,B504,"mf")</f>
        <v>43544</v>
      </c>
      <c r="D504" s="120">
        <f>_xll.xlShmInterpRateFwd($D$3&amp;T(CalculationTrigger),C504,,5,C505)</f>
        <v>2.171986508403812E-4</v>
      </c>
      <c r="E504" s="120">
        <f>_xll.xlShmInterpRateFwd($E$3&amp;T(CalculationTrigger),C504,,5,C505)</f>
        <v>2.1216315236625085E-4</v>
      </c>
      <c r="F504" s="121">
        <f>_xll.xlShmInterpRateFwd($F$3&amp;T(CalculationTrigger),C504,,5,C505)</f>
        <v>1.6836514455570678E-4</v>
      </c>
      <c r="G504" s="148">
        <f>_xll.xlShmInterpDisc($G$3&amp;T(CalculationTrigger),C504)</f>
        <v>1.0028966627989482</v>
      </c>
      <c r="H504" s="149">
        <f>_xll.xlShmInterpDisc($H$3&amp;T(CalculationTrigger),C504)</f>
        <v>1.002906479431678</v>
      </c>
      <c r="I504" s="150">
        <f>_xll.xlShmInterpDisc($I$3&amp;T(CalculationTrigger),C504)</f>
        <v>1.0029647236182995</v>
      </c>
      <c r="J504" s="157">
        <f t="shared" si="21"/>
        <v>4.9898107405719569E-6</v>
      </c>
      <c r="K504" s="158">
        <f t="shared" si="22"/>
        <v>0</v>
      </c>
      <c r="L504" s="159">
        <f t="shared" si="23"/>
        <v>-2.9604612379389754E-5</v>
      </c>
    </row>
    <row r="505" spans="2:12" x14ac:dyDescent="0.2">
      <c r="B505" s="112" t="s">
        <v>156</v>
      </c>
      <c r="C505" s="113">
        <f>_xll.qlCalendarAdvance("TARGET",C504,B505,"mf")</f>
        <v>43545</v>
      </c>
      <c r="D505" s="120">
        <f>_xll.xlShmInterpRateFwd($D$3&amp;T(CalculationTrigger),C505,,5,C506)</f>
        <v>2.2333880573337177E-4</v>
      </c>
      <c r="E505" s="120">
        <f>_xll.xlShmInterpRateFwd($E$3&amp;T(CalculationTrigger),C505,,5,C506)</f>
        <v>2.1830278746097284E-4</v>
      </c>
      <c r="F505" s="121">
        <f>_xll.xlShmInterpRateFwd($F$3&amp;T(CalculationTrigger),C505,,5,C506)</f>
        <v>1.7436563406098685E-4</v>
      </c>
      <c r="G505" s="148">
        <f>_xll.xlShmInterpDisc($G$3&amp;T(CalculationTrigger),C505)</f>
        <v>1.0028960660108044</v>
      </c>
      <c r="H505" s="149">
        <f>_xll.xlShmInterpDisc($H$3&amp;T(CalculationTrigger),C505)</f>
        <v>1.0029058964736601</v>
      </c>
      <c r="I505" s="150">
        <f>_xll.xlShmInterpDisc($I$3&amp;T(CalculationTrigger),C505)</f>
        <v>1.0029642609765932</v>
      </c>
      <c r="J505" s="157">
        <f t="shared" si="21"/>
        <v>4.9898744571901956E-6</v>
      </c>
      <c r="K505" s="158">
        <f t="shared" si="22"/>
        <v>0</v>
      </c>
      <c r="L505" s="159">
        <f t="shared" si="23"/>
        <v>-2.9624407878081302E-5</v>
      </c>
    </row>
    <row r="506" spans="2:12" x14ac:dyDescent="0.2">
      <c r="B506" s="112" t="s">
        <v>156</v>
      </c>
      <c r="C506" s="113">
        <f>_xll.qlCalendarAdvance("TARGET",C505,B506,"mf")</f>
        <v>43546</v>
      </c>
      <c r="D506" s="120">
        <f>_xll.xlShmInterpRateFwd($D$3&amp;T(CalculationTrigger),C506,,5,C507)</f>
        <v>2.3702994233544173E-4</v>
      </c>
      <c r="E506" s="120">
        <f>_xll.xlShmInterpRateFwd($E$3&amp;T(CalculationTrigger),C506,,5,C507)</f>
        <v>2.3199286475541629E-4</v>
      </c>
      <c r="F506" s="121">
        <f>_xll.xlShmInterpRateFwd($F$3&amp;T(CalculationTrigger),C506,,5,C507)</f>
        <v>1.8777387206210804E-4</v>
      </c>
      <c r="G506" s="148">
        <f>_xll.xlShmInterpDisc($G$3&amp;T(CalculationTrigger),C506)</f>
        <v>1.0028954523519753</v>
      </c>
      <c r="H506" s="149">
        <f>_xll.xlShmInterpDisc($H$3&amp;T(CalculationTrigger),C506)</f>
        <v>1.0029052966462031</v>
      </c>
      <c r="I506" s="150">
        <f>_xll.xlShmInterpDisc($I$3&amp;T(CalculationTrigger),C506)</f>
        <v>1.002963781846687</v>
      </c>
      <c r="J506" s="157">
        <f t="shared" si="21"/>
        <v>4.9899387200884321E-6</v>
      </c>
      <c r="K506" s="158">
        <f t="shared" si="22"/>
        <v>0</v>
      </c>
      <c r="L506" s="159">
        <f t="shared" si="23"/>
        <v>-2.9644342031088425E-5</v>
      </c>
    </row>
    <row r="507" spans="2:12" x14ac:dyDescent="0.2">
      <c r="B507" s="112" t="s">
        <v>156</v>
      </c>
      <c r="C507" s="113">
        <f>_xll.qlCalendarAdvance("TARGET",C506,B507,"mf")</f>
        <v>43549</v>
      </c>
      <c r="D507" s="120">
        <f>_xll.xlShmInterpRateFwd($D$3&amp;T(CalculationTrigger),C507,,5,C508)</f>
        <v>2.5214301900031752E-4</v>
      </c>
      <c r="E507" s="120">
        <f>_xll.xlShmInterpRateFwd($E$3&amp;T(CalculationTrigger),C507,,5,C508)</f>
        <v>2.4710488166409145E-4</v>
      </c>
      <c r="F507" s="121">
        <f>_xll.xlShmInterpRateFwd($F$3&amp;T(CalculationTrigger),C507,,5,C508)</f>
        <v>2.0260063626623649E-4</v>
      </c>
      <c r="G507" s="148">
        <f>_xll.xlShmInterpDisc($G$3&amp;T(CalculationTrigger),C507)</f>
        <v>1.0028934985235798</v>
      </c>
      <c r="H507" s="149">
        <f>_xll.xlShmInterpDisc($H$3&amp;T(CalculationTrigger),C507)</f>
        <v>1.0029033843193877</v>
      </c>
      <c r="I507" s="150">
        <f>_xll.xlShmInterpDisc($I$3&amp;T(CalculationTrigger),C507)</f>
        <v>1.0029622339280388</v>
      </c>
      <c r="J507" s="157">
        <f t="shared" si="21"/>
        <v>4.9901348192073072E-6</v>
      </c>
      <c r="K507" s="158">
        <f t="shared" si="22"/>
        <v>0</v>
      </c>
      <c r="L507" s="159">
        <f t="shared" si="23"/>
        <v>-2.9704985197785795E-5</v>
      </c>
    </row>
    <row r="508" spans="2:12" x14ac:dyDescent="0.2">
      <c r="B508" s="112" t="s">
        <v>156</v>
      </c>
      <c r="C508" s="113">
        <f>_xll.qlCalendarAdvance("TARGET",C507,B508,"mf")</f>
        <v>43550</v>
      </c>
      <c r="D508" s="120">
        <f>_xll.xlShmInterpRateFwd($D$3&amp;T(CalculationTrigger),C508,,5,C509)</f>
        <v>2.6041654565333368E-4</v>
      </c>
      <c r="E508" s="120">
        <f>_xll.xlShmInterpRateFwd($E$3&amp;T(CalculationTrigger),C508,,5,C509)</f>
        <v>2.5537786844129109E-4</v>
      </c>
      <c r="F508" s="121">
        <f>_xll.xlShmInterpRateFwd($F$3&amp;T(CalculationTrigger),C508,,5,C509)</f>
        <v>2.1072920493718609E-4</v>
      </c>
      <c r="G508" s="148">
        <f>_xll.xlShmInterpDisc($G$3&amp;T(CalculationTrigger),C508)</f>
        <v>1.0028928057224298</v>
      </c>
      <c r="H508" s="149">
        <f>_xll.xlShmInterpDisc($H$3&amp;T(CalculationTrigger),C508)</f>
        <v>1.0029027053545814</v>
      </c>
      <c r="I508" s="150">
        <f>_xll.xlShmInterpDisc($I$3&amp;T(CalculationTrigger),C508)</f>
        <v>1.0029616772138636</v>
      </c>
      <c r="J508" s="157">
        <f t="shared" si="21"/>
        <v>4.9902012998790091E-6</v>
      </c>
      <c r="K508" s="158">
        <f t="shared" si="22"/>
        <v>0</v>
      </c>
      <c r="L508" s="159">
        <f t="shared" si="23"/>
        <v>-2.9725482750088687E-5</v>
      </c>
    </row>
    <row r="509" spans="2:12" x14ac:dyDescent="0.2">
      <c r="B509" s="112" t="s">
        <v>156</v>
      </c>
      <c r="C509" s="113">
        <f>_xll.qlCalendarAdvance("TARGET",C508,B509,"mf")</f>
        <v>43551</v>
      </c>
      <c r="D509" s="120">
        <f>_xll.xlShmInterpRateFwd($D$3&amp;T(CalculationTrigger),C509,,5,C510)</f>
        <v>2.6912369146784475E-4</v>
      </c>
      <c r="E509" s="120">
        <f>_xll.xlShmInterpRateFwd($E$3&amp;T(CalculationTrigger),C509,,5,C510)</f>
        <v>2.6408447031564357E-4</v>
      </c>
      <c r="F509" s="121">
        <f>_xll.xlShmInterpRateFwd($F$3&amp;T(CalculationTrigger),C509,,5,C510)</f>
        <v>2.1929032367699642E-4</v>
      </c>
      <c r="G509" s="148">
        <f>_xll.xlShmInterpDisc($G$3&amp;T(CalculationTrigger),C509)</f>
        <v>1.0028920901890221</v>
      </c>
      <c r="H509" s="149">
        <f>_xll.xlShmInterpDisc($H$3&amp;T(CalculationTrigger),C509)</f>
        <v>1.0029020036587568</v>
      </c>
      <c r="I509" s="150">
        <f>_xll.xlShmInterpDisc($I$3&amp;T(CalculationTrigger),C509)</f>
        <v>1.0029610981640149</v>
      </c>
      <c r="J509" s="157">
        <f t="shared" si="21"/>
        <v>4.990268343207304E-6</v>
      </c>
      <c r="K509" s="158">
        <f t="shared" si="22"/>
        <v>0</v>
      </c>
      <c r="L509" s="159">
        <f t="shared" si="23"/>
        <v>-2.9746123348029615E-5</v>
      </c>
    </row>
    <row r="510" spans="2:12" x14ac:dyDescent="0.2">
      <c r="B510" s="112" t="s">
        <v>156</v>
      </c>
      <c r="C510" s="113">
        <f>_xll.qlCalendarAdvance("TARGET",C509,B510,"mf")</f>
        <v>43552</v>
      </c>
      <c r="D510" s="120">
        <f>_xll.xlShmInterpRateFwd($D$3&amp;T(CalculationTrigger),C510,,5,C511)</f>
        <v>2.7826677115070064E-4</v>
      </c>
      <c r="E510" s="120">
        <f>_xll.xlShmInterpRateFwd($E$3&amp;T(CalculationTrigger),C510,,5,C511)</f>
        <v>2.7322700215602337E-4</v>
      </c>
      <c r="F510" s="121">
        <f>_xll.xlShmInterpRateFwd($F$3&amp;T(CalculationTrigger),C510,,5,C511)</f>
        <v>2.2828630386779059E-4</v>
      </c>
      <c r="G510" s="148">
        <f>_xll.xlShmInterpDisc($G$3&amp;T(CalculationTrigger),C510)</f>
        <v>1.0028913507319743</v>
      </c>
      <c r="H510" s="149">
        <f>_xll.xlShmInterpDisc($H$3&amp;T(CalculationTrigger),C510)</f>
        <v>1.00290127804053</v>
      </c>
      <c r="I510" s="150">
        <f>_xll.xlShmInterpDisc($I$3&amp;T(CalculationTrigger),C510)</f>
        <v>1.0029604955899554</v>
      </c>
      <c r="J510" s="157">
        <f t="shared" si="21"/>
        <v>4.9903359525139206E-6</v>
      </c>
      <c r="K510" s="158">
        <f t="shared" si="22"/>
        <v>0</v>
      </c>
      <c r="L510" s="159">
        <f t="shared" si="23"/>
        <v>-2.9766907869528886E-5</v>
      </c>
    </row>
    <row r="511" spans="2:12" x14ac:dyDescent="0.2">
      <c r="B511" s="112" t="s">
        <v>156</v>
      </c>
      <c r="C511" s="113">
        <f>_xll.qlCalendarAdvance("TARGET",C510,B511,"mf")</f>
        <v>43553</v>
      </c>
      <c r="D511" s="120">
        <f>_xll.xlShmInterpRateFwd($D$3&amp;T(CalculationTrigger),C511,,5,C512)</f>
        <v>2.9801786283365487E-4</v>
      </c>
      <c r="E511" s="120">
        <f>_xll.xlShmInterpRateFwd($E$3&amp;T(CalculationTrigger),C511,,5,C512)</f>
        <v>2.9297697602160346E-4</v>
      </c>
      <c r="F511" s="121">
        <f>_xll.xlShmInterpRateFwd($F$3&amp;T(CalculationTrigger),C511,,5,C512)</f>
        <v>2.4773952775705493E-4</v>
      </c>
      <c r="G511" s="148">
        <f>_xll.xlShmInterpDisc($G$3&amp;T(CalculationTrigger),C511)</f>
        <v>1.0028905861535491</v>
      </c>
      <c r="H511" s="149">
        <f>_xll.xlShmInterpDisc($H$3&amp;T(CalculationTrigger),C511)</f>
        <v>1.0029005273021614</v>
      </c>
      <c r="I511" s="150">
        <f>_xll.xlShmInterpDisc($I$3&amp;T(CalculationTrigger),C511)</f>
        <v>1.0029598682968013</v>
      </c>
      <c r="J511" s="157">
        <f t="shared" si="21"/>
        <v>4.9904041307109944E-6</v>
      </c>
      <c r="K511" s="158">
        <f t="shared" si="22"/>
        <v>0</v>
      </c>
      <c r="L511" s="159">
        <f t="shared" si="23"/>
        <v>-2.978783719313942E-5</v>
      </c>
    </row>
    <row r="512" spans="2:12" x14ac:dyDescent="0.2">
      <c r="B512" s="112" t="s">
        <v>156</v>
      </c>
      <c r="C512" s="113">
        <f>_xll.qlCalendarAdvance("TARGET",C511,B512,"mf")</f>
        <v>43556</v>
      </c>
      <c r="D512" s="120">
        <f>_xll.xlShmInterpRateFwd($D$3&amp;T(CalculationTrigger),C512,,5,C513)</f>
        <v>3.192447311767069E-4</v>
      </c>
      <c r="E512" s="120">
        <f>_xll.xlShmInterpRateFwd($E$3&amp;T(CalculationTrigger),C512,,5,C513)</f>
        <v>3.1420272927514036E-4</v>
      </c>
      <c r="F512" s="121">
        <f>_xll.xlShmInterpRateFwd($F$3&amp;T(CalculationTrigger),C512,,5,C513)</f>
        <v>2.6866506812449201E-4</v>
      </c>
      <c r="G512" s="148">
        <f>_xll.xlShmInterpDisc($G$3&amp;T(CalculationTrigger),C512)</f>
        <v>1.0028881296172993</v>
      </c>
      <c r="H512" s="149">
        <f>_xll.xlShmInterpDisc($H$3&amp;T(CalculationTrigger),C512)</f>
        <v>1.0028981122934804</v>
      </c>
      <c r="I512" s="150">
        <f>_xll.xlShmInterpDisc($I$3&amp;T(CalculationTrigger),C512)</f>
        <v>1.002957826058734</v>
      </c>
      <c r="J512" s="157">
        <f t="shared" si="21"/>
        <v>4.9906121133710939E-6</v>
      </c>
      <c r="K512" s="158">
        <f t="shared" si="22"/>
        <v>0</v>
      </c>
      <c r="L512" s="159">
        <f t="shared" si="23"/>
        <v>-2.9851502758541415E-5</v>
      </c>
    </row>
    <row r="513" spans="2:12" x14ac:dyDescent="0.2">
      <c r="B513" s="112" t="s">
        <v>156</v>
      </c>
      <c r="C513" s="113">
        <f>_xll.qlCalendarAdvance("TARGET",C512,B513,"mf")</f>
        <v>43557</v>
      </c>
      <c r="D513" s="120">
        <f>_xll.xlShmInterpRateFwd($D$3&amp;T(CalculationTrigger),C513,,5,C514)</f>
        <v>3.3060220583447912E-4</v>
      </c>
      <c r="E513" s="120">
        <f>_xll.xlShmInterpRateFwd($E$3&amp;T(CalculationTrigger),C513,,5,C514)</f>
        <v>3.2555963548369334E-4</v>
      </c>
      <c r="F513" s="121">
        <f>_xll.xlShmInterpRateFwd($F$3&amp;T(CalculationTrigger),C513,,5,C514)</f>
        <v>2.7987002703620529E-4</v>
      </c>
      <c r="G513" s="148">
        <f>_xll.xlShmInterpDisc($G$3&amp;T(CalculationTrigger),C513)</f>
        <v>1.0028872524488848</v>
      </c>
      <c r="H513" s="149">
        <f>_xll.xlShmInterpDisc($H$3&amp;T(CalculationTrigger),C513)</f>
        <v>1.0028972489700481</v>
      </c>
      <c r="I513" s="150">
        <f>_xll.xlShmInterpDisc($I$3&amp;T(CalculationTrigger),C513)</f>
        <v>1.0029570878134344</v>
      </c>
      <c r="J513" s="157">
        <f t="shared" si="21"/>
        <v>4.9906826009270394E-6</v>
      </c>
      <c r="K513" s="158">
        <f t="shared" si="22"/>
        <v>0</v>
      </c>
      <c r="L513" s="159">
        <f t="shared" si="23"/>
        <v>-2.9873020072636522E-5</v>
      </c>
    </row>
    <row r="514" spans="2:12" x14ac:dyDescent="0.2">
      <c r="B514" s="112" t="s">
        <v>156</v>
      </c>
      <c r="C514" s="113">
        <f>_xll.qlCalendarAdvance("TARGET",C513,B514,"mf")</f>
        <v>43558</v>
      </c>
      <c r="D514" s="120">
        <f>_xll.xlShmInterpRateFwd($D$3&amp;T(CalculationTrigger),C514,,5,C515)</f>
        <v>3.4240950450230376E-4</v>
      </c>
      <c r="E514" s="120">
        <f>_xll.xlShmInterpRateFwd($E$3&amp;T(CalculationTrigger),C514,,5,C515)</f>
        <v>3.3736636147538334E-4</v>
      </c>
      <c r="F514" s="121">
        <f>_xll.xlShmInterpRateFwd($F$3&amp;T(CalculationTrigger),C514,,5,C515)</f>
        <v>2.9152371621395904E-4</v>
      </c>
      <c r="G514" s="148">
        <f>_xll.xlShmInterpDisc($G$3&amp;T(CalculationTrigger),C514)</f>
        <v>1.0028863440750833</v>
      </c>
      <c r="H514" s="149">
        <f>_xll.xlShmInterpDisc($H$3&amp;T(CalculationTrigger),C514)</f>
        <v>1.0028963544424547</v>
      </c>
      <c r="I514" s="150">
        <f>_xll.xlShmInterpDisc($I$3&amp;T(CalculationTrigger),C514)</f>
        <v>1.0029563187794288</v>
      </c>
      <c r="J514" s="157">
        <f t="shared" si="21"/>
        <v>4.9907536738469344E-6</v>
      </c>
      <c r="K514" s="158">
        <f t="shared" si="22"/>
        <v>0</v>
      </c>
      <c r="L514" s="159">
        <f t="shared" si="23"/>
        <v>-2.9894686580109689E-5</v>
      </c>
    </row>
    <row r="515" spans="2:12" x14ac:dyDescent="0.2">
      <c r="B515" s="112" t="s">
        <v>156</v>
      </c>
      <c r="C515" s="113">
        <f>_xll.qlCalendarAdvance("TARGET",C514,B515,"mf")</f>
        <v>43559</v>
      </c>
      <c r="D515" s="120">
        <f>_xll.xlShmInterpRateFwd($D$3&amp;T(CalculationTrigger),C515,,5,C516)</f>
        <v>3.5466894195376606E-4</v>
      </c>
      <c r="E515" s="120">
        <f>_xll.xlShmInterpRateFwd($E$3&amp;T(CalculationTrigger),C515,,5,C516)</f>
        <v>3.4962522202372666E-4</v>
      </c>
      <c r="F515" s="121">
        <f>_xll.xlShmInterpRateFwd($F$3&amp;T(CalculationTrigger),C515,,5,C516)</f>
        <v>3.0362844678225709E-4</v>
      </c>
      <c r="G515" s="148">
        <f>_xll.xlShmInterpDisc($G$3&amp;T(CalculationTrigger),C515)</f>
        <v>1.0028854032600312</v>
      </c>
      <c r="H515" s="149">
        <f>_xll.xlShmInterpDisc($H$3&amp;T(CalculationTrigger),C515)</f>
        <v>1.0028954274748347</v>
      </c>
      <c r="I515" s="150">
        <f>_xll.xlShmInterpDisc($I$3&amp;T(CalculationTrigger),C515)</f>
        <v>1.0029555177237583</v>
      </c>
      <c r="J515" s="157">
        <f t="shared" si="21"/>
        <v>4.9908253354938158E-6</v>
      </c>
      <c r="K515" s="158">
        <f t="shared" si="22"/>
        <v>0</v>
      </c>
      <c r="L515" s="159">
        <f t="shared" si="23"/>
        <v>-2.9916503159050835E-5</v>
      </c>
    </row>
    <row r="516" spans="2:12" x14ac:dyDescent="0.2">
      <c r="B516" s="112" t="s">
        <v>156</v>
      </c>
      <c r="C516" s="113">
        <f>_xll.qlCalendarAdvance("TARGET",C515,B516,"mf")</f>
        <v>43560</v>
      </c>
      <c r="D516" s="120">
        <f>_xll.xlShmInterpRateFwd($D$3&amp;T(CalculationTrigger),C516,,5,C517)</f>
        <v>3.6893892042419446E-4</v>
      </c>
      <c r="E516" s="120">
        <f>_xll.xlShmInterpRateFwd($E$3&amp;T(CalculationTrigger),C516,,5,C517)</f>
        <v>3.6373362631666984E-4</v>
      </c>
      <c r="F516" s="121">
        <f>_xll.xlShmInterpRateFwd($F$3&amp;T(CalculationTrigger),C516,,5,C517)</f>
        <v>3.1720960223607112E-4</v>
      </c>
      <c r="G516" s="148">
        <f>_xll.xlShmInterpDisc($G$3&amp;T(CalculationTrigger),C516)</f>
        <v>1.0028844287615126</v>
      </c>
      <c r="H516" s="149">
        <f>_xll.xlShmInterpDisc($H$3&amp;T(CalculationTrigger),C516)</f>
        <v>1.00289446682497</v>
      </c>
      <c r="I516" s="150">
        <f>_xll.xlShmInterpDisc($I$3&amp;T(CalculationTrigger),C516)</f>
        <v>1.0029546834071208</v>
      </c>
      <c r="J516" s="157">
        <f t="shared" si="21"/>
        <v>4.9908975892677052E-6</v>
      </c>
      <c r="K516" s="158">
        <f t="shared" si="22"/>
        <v>0</v>
      </c>
      <c r="L516" s="159">
        <f t="shared" si="23"/>
        <v>-2.9938470687732592E-5</v>
      </c>
    </row>
    <row r="517" spans="2:12" x14ac:dyDescent="0.2">
      <c r="B517" s="112" t="s">
        <v>156</v>
      </c>
      <c r="C517" s="113">
        <f>_xll.qlCalendarAdvance("TARGET",C516,B517,"mf")</f>
        <v>43563</v>
      </c>
      <c r="D517" s="120">
        <f>_xll.xlShmInterpRateFwd($D$3&amp;T(CalculationTrigger),C517,,5,C518)</f>
        <v>3.7960675624460274E-4</v>
      </c>
      <c r="E517" s="120">
        <f>_xll.xlShmInterpRateFwd($E$3&amp;T(CalculationTrigger),C517,,5,C518)</f>
        <v>3.7418644670384263E-4</v>
      </c>
      <c r="F517" s="121">
        <f>_xll.xlShmInterpRateFwd($F$3&amp;T(CalculationTrigger),C517,,5,C518)</f>
        <v>3.2706287798246031E-4</v>
      </c>
      <c r="G517" s="148">
        <f>_xll.xlShmInterpDisc($G$3&amp;T(CalculationTrigger),C517)</f>
        <v>1.0028813876493772</v>
      </c>
      <c r="H517" s="149">
        <f>_xll.xlShmInterpDisc($H$3&amp;T(CalculationTrigger),C517)</f>
        <v>1.002891468589211</v>
      </c>
      <c r="I517" s="150">
        <f>_xll.xlShmInterpDisc($I$3&amp;T(CalculationTrigger),C517)</f>
        <v>1.0029520685082711</v>
      </c>
      <c r="J517" s="157">
        <f t="shared" ref="J517:J580" si="24">-365*LN(G517/$H517)/($C517-$C$4)</f>
        <v>4.9917726131264382E-6</v>
      </c>
      <c r="K517" s="158">
        <f t="shared" ref="K517:K580" si="25">-365*LN(H517/$H517)/($C517-$C$4)</f>
        <v>0</v>
      </c>
      <c r="L517" s="159">
        <f t="shared" ref="L517:L580" si="26">-365*LN(I517/$H517)/($C517-$C$4)</f>
        <v>-3.0006166292574E-5</v>
      </c>
    </row>
    <row r="518" spans="2:12" x14ac:dyDescent="0.2">
      <c r="B518" s="112" t="s">
        <v>156</v>
      </c>
      <c r="C518" s="113">
        <f>_xll.qlCalendarAdvance("TARGET",C517,B518,"mf")</f>
        <v>43564</v>
      </c>
      <c r="D518" s="120">
        <f>_xll.xlShmInterpRateFwd($D$3&amp;T(CalculationTrigger),C518,,5,C519)</f>
        <v>3.8495138015003962E-4</v>
      </c>
      <c r="E518" s="120">
        <f>_xll.xlShmInterpRateFwd($E$3&amp;T(CalculationTrigger),C518,,5,C519)</f>
        <v>3.7942356659045889E-4</v>
      </c>
      <c r="F518" s="121">
        <f>_xll.xlShmInterpRateFwd($F$3&amp;T(CalculationTrigger),C518,,5,C519)</f>
        <v>3.3200020067258038E-4</v>
      </c>
      <c r="G518" s="148">
        <f>_xll.xlShmInterpDisc($G$3&amp;T(CalculationTrigger),C518)</f>
        <v>1.0028803446352552</v>
      </c>
      <c r="H518" s="149">
        <f>_xll.xlShmInterpDisc($H$3&amp;T(CalculationTrigger),C518)</f>
        <v>1.0028904404576757</v>
      </c>
      <c r="I518" s="150">
        <f>_xll.xlShmInterpDisc($I$3&amp;T(CalculationTrigger),C518)</f>
        <v>1.0029511698011586</v>
      </c>
      <c r="J518" s="157">
        <f t="shared" si="24"/>
        <v>4.9923548566939465E-6</v>
      </c>
      <c r="K518" s="158">
        <f t="shared" si="25"/>
        <v>0</v>
      </c>
      <c r="L518" s="159">
        <f t="shared" si="26"/>
        <v>-3.0029423571360342E-5</v>
      </c>
    </row>
    <row r="519" spans="2:12" x14ac:dyDescent="0.2">
      <c r="B519" s="112" t="s">
        <v>156</v>
      </c>
      <c r="C519" s="113">
        <f>_xll.qlCalendarAdvance("TARGET",C518,B519,"mf")</f>
        <v>43565</v>
      </c>
      <c r="D519" s="120">
        <f>_xll.xlShmInterpRateFwd($D$3&amp;T(CalculationTrigger),C519,,5,C520)</f>
        <v>3.9030235351278283E-4</v>
      </c>
      <c r="E519" s="120">
        <f>_xll.xlShmInterpRateFwd($E$3&amp;T(CalculationTrigger),C519,,5,C520)</f>
        <v>3.8466704455939913E-4</v>
      </c>
      <c r="F519" s="121">
        <f>_xll.xlShmInterpRateFwd($F$3&amp;T(CalculationTrigger),C519,,5,C520)</f>
        <v>3.3694390132354664E-4</v>
      </c>
      <c r="G519" s="148">
        <f>_xll.xlShmInterpDisc($G$3&amp;T(CalculationTrigger),C519)</f>
        <v>1.0028792869372671</v>
      </c>
      <c r="H519" s="149">
        <f>_xll.xlShmInterpDisc($H$3&amp;T(CalculationTrigger),C519)</f>
        <v>1.0028893979374778</v>
      </c>
      <c r="I519" s="150">
        <f>_xll.xlShmInterpDisc($I$3&amp;T(CalculationTrigger),C519)</f>
        <v>1.0029502575280442</v>
      </c>
      <c r="J519" s="157">
        <f t="shared" si="24"/>
        <v>4.9930813871851233E-6</v>
      </c>
      <c r="K519" s="158">
        <f t="shared" si="25"/>
        <v>0</v>
      </c>
      <c r="L519" s="159">
        <f t="shared" si="26"/>
        <v>-3.0053024515912421E-5</v>
      </c>
    </row>
    <row r="520" spans="2:12" x14ac:dyDescent="0.2">
      <c r="B520" s="112" t="s">
        <v>156</v>
      </c>
      <c r="C520" s="113">
        <f>_xll.qlCalendarAdvance("TARGET",C519,B520,"mf")</f>
        <v>43566</v>
      </c>
      <c r="D520" s="120">
        <f>_xll.xlShmInterpRateFwd($D$3&amp;T(CalculationTrigger),C520,,5,C521)</f>
        <v>3.9565970072837417E-4</v>
      </c>
      <c r="E520" s="120">
        <f>_xll.xlShmInterpRateFwd($E$3&amp;T(CalculationTrigger),C520,,5,C521)</f>
        <v>3.8991690784281993E-4</v>
      </c>
      <c r="F520" s="121">
        <f>_xll.xlShmInterpRateFwd($F$3&amp;T(CalculationTrigger),C520,,5,C521)</f>
        <v>3.4189401243549711E-4</v>
      </c>
      <c r="G520" s="148">
        <f>_xll.xlShmInterpDisc($G$3&amp;T(CalculationTrigger),C520)</f>
        <v>1.002878214538014</v>
      </c>
      <c r="H520" s="149">
        <f>_xll.xlShmInterpDisc($H$3&amp;T(CalculationTrigger),C520)</f>
        <v>1.0028883410111924</v>
      </c>
      <c r="I520" s="150">
        <f>_xll.xlShmInterpDisc($I$3&amp;T(CalculationTrigger),C520)</f>
        <v>1.0029493316714397</v>
      </c>
      <c r="J520" s="157">
        <f t="shared" si="24"/>
        <v>4.9939516061040063E-6</v>
      </c>
      <c r="K520" s="158">
        <f t="shared" si="25"/>
        <v>0</v>
      </c>
      <c r="L520" s="159">
        <f t="shared" si="26"/>
        <v>-3.0076967702372232E-5</v>
      </c>
    </row>
    <row r="521" spans="2:12" x14ac:dyDescent="0.2">
      <c r="B521" s="112" t="s">
        <v>156</v>
      </c>
      <c r="C521" s="113">
        <f>_xll.qlCalendarAdvance("TARGET",C520,B521,"mf")</f>
        <v>43567</v>
      </c>
      <c r="D521" s="120">
        <f>_xll.xlShmInterpRateFwd($D$3&amp;T(CalculationTrigger),C521,,5,C522)</f>
        <v>4.0639621957372292E-4</v>
      </c>
      <c r="E521" s="120">
        <f>_xll.xlShmInterpRateFwd($E$3&amp;T(CalculationTrigger),C521,,5,C522)</f>
        <v>4.0043849493862961E-4</v>
      </c>
      <c r="F521" s="121">
        <f>_xll.xlShmInterpRateFwd($F$3&amp;T(CalculationTrigger),C521,,5,C522)</f>
        <v>3.518161083258218E-4</v>
      </c>
      <c r="G521" s="148">
        <f>_xll.xlShmInterpDisc($G$3&amp;T(CalculationTrigger),C521)</f>
        <v>1.0028771274200301</v>
      </c>
      <c r="H521" s="149">
        <f>_xll.xlShmInterpDisc($H$3&amp;T(CalculationTrigger),C521)</f>
        <v>1.0028872696613209</v>
      </c>
      <c r="I521" s="150">
        <f>_xll.xlShmInterpDisc($I$3&amp;T(CalculationTrigger),C521)</f>
        <v>1.0029483922137683</v>
      </c>
      <c r="J521" s="157">
        <f t="shared" si="24"/>
        <v>4.9949649147944407E-6</v>
      </c>
      <c r="K521" s="158">
        <f t="shared" si="25"/>
        <v>0</v>
      </c>
      <c r="L521" s="159">
        <f t="shared" si="26"/>
        <v>-3.0101251707130625E-5</v>
      </c>
    </row>
    <row r="522" spans="2:12" x14ac:dyDescent="0.2">
      <c r="B522" s="112" t="s">
        <v>156</v>
      </c>
      <c r="C522" s="113">
        <f>_xll.qlCalendarAdvance("TARGET",C521,B522,"mf")</f>
        <v>43570</v>
      </c>
      <c r="D522" s="120">
        <f>_xll.xlShmInterpRateFwd($D$3&amp;T(CalculationTrigger),C522,,5,C523)</f>
        <v>4.1715332972703606E-4</v>
      </c>
      <c r="E522" s="120">
        <f>_xll.xlShmInterpRateFwd($E$3&amp;T(CalculationTrigger),C522,,5,C523)</f>
        <v>4.1098076111492063E-4</v>
      </c>
      <c r="F522" s="121">
        <f>_xll.xlShmInterpRateFwd($F$3&amp;T(CalculationTrigger),C522,,5,C523)</f>
        <v>3.6175922523341505E-4</v>
      </c>
      <c r="G522" s="148">
        <f>_xll.xlShmInterpDisc($G$3&amp;T(CalculationTrigger),C522)</f>
        <v>1.0028737775780143</v>
      </c>
      <c r="H522" s="149">
        <f>_xll.xlShmInterpDisc($H$3&amp;T(CalculationTrigger),C522)</f>
        <v>1.0028839688940845</v>
      </c>
      <c r="I522" s="150">
        <f>_xll.xlShmInterpDisc($I$3&amp;T(CalculationTrigger),C522)</f>
        <v>1.0029454920572214</v>
      </c>
      <c r="J522" s="157">
        <f t="shared" si="24"/>
        <v>4.9988573944308788E-6</v>
      </c>
      <c r="K522" s="158">
        <f t="shared" si="25"/>
        <v>0</v>
      </c>
      <c r="L522" s="159">
        <f t="shared" si="26"/>
        <v>-3.0176134394215944E-5</v>
      </c>
    </row>
    <row r="523" spans="2:12" x14ac:dyDescent="0.2">
      <c r="B523" s="112" t="s">
        <v>156</v>
      </c>
      <c r="C523" s="113">
        <f>_xll.qlCalendarAdvance("TARGET",C522,B523,"mf")</f>
        <v>43571</v>
      </c>
      <c r="D523" s="120">
        <f>_xll.xlShmInterpRateFwd($D$3&amp;T(CalculationTrigger),C523,,5,C524)</f>
        <v>4.225429213794186E-4</v>
      </c>
      <c r="E523" s="120">
        <f>_xll.xlShmInterpRateFwd($E$3&amp;T(CalculationTrigger),C523,,5,C524)</f>
        <v>4.1626296099310885E-4</v>
      </c>
      <c r="F523" s="121">
        <f>_xll.xlShmInterpRateFwd($F$3&amp;T(CalculationTrigger),C523,,5,C524)</f>
        <v>3.6674188539179538E-4</v>
      </c>
      <c r="G523" s="148">
        <f>_xll.xlShmInterpDisc($G$3&amp;T(CalculationTrigger),C523)</f>
        <v>1.0028726314090897</v>
      </c>
      <c r="H523" s="149">
        <f>_xll.xlShmInterpDisc($H$3&amp;T(CalculationTrigger),C523)</f>
        <v>1.002882839673392</v>
      </c>
      <c r="I523" s="150">
        <f>_xll.xlShmInterpDisc($I$3&amp;T(CalculationTrigger),C523)</f>
        <v>1.002944498017702</v>
      </c>
      <c r="J523" s="157">
        <f t="shared" si="24"/>
        <v>5.0004370771105422E-6</v>
      </c>
      <c r="K523" s="158">
        <f t="shared" si="25"/>
        <v>0</v>
      </c>
      <c r="L523" s="159">
        <f t="shared" si="26"/>
        <v>-3.020176743511172E-5</v>
      </c>
    </row>
    <row r="524" spans="2:12" x14ac:dyDescent="0.2">
      <c r="B524" s="112" t="s">
        <v>156</v>
      </c>
      <c r="C524" s="113">
        <f>_xll.qlCalendarAdvance("TARGET",C523,B524,"mf")</f>
        <v>43572</v>
      </c>
      <c r="D524" s="120">
        <f>_xll.xlShmInterpRateFwd($D$3&amp;T(CalculationTrigger),C524,,5,C525)</f>
        <v>4.2793903658088108E-4</v>
      </c>
      <c r="E524" s="120">
        <f>_xll.xlShmInterpRateFwd($E$3&amp;T(CalculationTrigger),C524,,5,C525)</f>
        <v>4.2155171002455276E-4</v>
      </c>
      <c r="F524" s="121">
        <f>_xll.xlShmInterpRateFwd($F$3&amp;T(CalculationTrigger),C524,,5,C525)</f>
        <v>3.717311542134102E-4</v>
      </c>
      <c r="G524" s="148">
        <f>_xll.xlShmInterpDisc($G$3&amp;T(CalculationTrigger),C524)</f>
        <v>1.0028714704330872</v>
      </c>
      <c r="H524" s="149">
        <f>_xll.xlShmInterpDisc($H$3&amp;T(CalculationTrigger),C524)</f>
        <v>1.0028816959405036</v>
      </c>
      <c r="I524" s="150">
        <f>_xll.xlShmInterpDisc($I$3&amp;T(CalculationTrigger),C524)</f>
        <v>1.0029434902878758</v>
      </c>
      <c r="J524" s="157">
        <f t="shared" si="24"/>
        <v>5.002156856844449E-6</v>
      </c>
      <c r="K524" s="158">
        <f t="shared" si="25"/>
        <v>0</v>
      </c>
      <c r="L524" s="159">
        <f t="shared" si="26"/>
        <v>-3.0227734175702384E-5</v>
      </c>
    </row>
    <row r="525" spans="2:12" x14ac:dyDescent="0.2">
      <c r="B525" s="112" t="s">
        <v>156</v>
      </c>
      <c r="C525" s="113">
        <f>_xll.qlCalendarAdvance("TARGET",C524,B525,"mf")</f>
        <v>43573</v>
      </c>
      <c r="D525" s="120">
        <f>_xll.xlShmInterpRateFwd($D$3&amp;T(CalculationTrigger),C525,,5,C526)</f>
        <v>4.4417447770834102E-4</v>
      </c>
      <c r="E525" s="120">
        <f>_xll.xlShmInterpRateFwd($E$3&amp;T(CalculationTrigger),C525,,5,C526)</f>
        <v>4.3746523296144067E-4</v>
      </c>
      <c r="F525" s="121">
        <f>_xll.xlShmInterpRateFwd($F$3&amp;T(CalculationTrigger),C525,,5,C526)</f>
        <v>3.867465043176375E-4</v>
      </c>
      <c r="G525" s="148">
        <f>_xll.xlShmInterpDisc($G$3&amp;T(CalculationTrigger),C525)</f>
        <v>1.0028702946321346</v>
      </c>
      <c r="H525" s="149">
        <f>_xll.xlShmInterpDisc($H$3&amp;T(CalculationTrigger),C525)</f>
        <v>1.0028805376774745</v>
      </c>
      <c r="I525" s="150">
        <f>_xll.xlShmInterpDisc($I$3&amp;T(CalculationTrigger),C525)</f>
        <v>1.0029424688496249</v>
      </c>
      <c r="J525" s="157">
        <f t="shared" si="24"/>
        <v>5.0040161350594063E-6</v>
      </c>
      <c r="K525" s="158">
        <f t="shared" si="25"/>
        <v>0</v>
      </c>
      <c r="L525" s="159">
        <f t="shared" si="26"/>
        <v>-3.0254033192439969E-5</v>
      </c>
    </row>
    <row r="526" spans="2:12" x14ac:dyDescent="0.2">
      <c r="B526" s="112" t="s">
        <v>156</v>
      </c>
      <c r="C526" s="113">
        <f>_xll.qlCalendarAdvance("TARGET",C525,B526,"mf")</f>
        <v>43578</v>
      </c>
      <c r="D526" s="120">
        <f>_xll.xlShmInterpRateFwd($D$3&amp;T(CalculationTrigger),C526,,5,C527)</f>
        <v>4.6045411971576362E-4</v>
      </c>
      <c r="E526" s="120">
        <f>_xll.xlShmInterpRateFwd($E$3&amp;T(CalculationTrigger),C526,,5,C527)</f>
        <v>4.5342326812046311E-4</v>
      </c>
      <c r="F526" s="121">
        <f>_xll.xlShmInterpRateFwd($F$3&amp;T(CalculationTrigger),C526,,5,C527)</f>
        <v>4.0180740109406834E-4</v>
      </c>
      <c r="G526" s="148">
        <f>_xll.xlShmInterpDisc($G$3&amp;T(CalculationTrigger),C526)</f>
        <v>1.0028641926228337</v>
      </c>
      <c r="H526" s="149">
        <f>_xll.xlShmInterpDisc($H$3&amp;T(CalculationTrigger),C526)</f>
        <v>1.0028745277769413</v>
      </c>
      <c r="I526" s="150">
        <f>_xll.xlShmInterpDisc($I$3&amp;T(CalculationTrigger),C526)</f>
        <v>1.0029371553915578</v>
      </c>
      <c r="J526" s="157">
        <f t="shared" si="24"/>
        <v>5.0153840557216557E-6</v>
      </c>
      <c r="K526" s="158">
        <f t="shared" si="25"/>
        <v>0</v>
      </c>
      <c r="L526" s="159">
        <f t="shared" si="26"/>
        <v>-3.0390462586676028E-5</v>
      </c>
    </row>
    <row r="527" spans="2:12" x14ac:dyDescent="0.2">
      <c r="B527" s="112" t="s">
        <v>156</v>
      </c>
      <c r="C527" s="113">
        <f>_xll.qlCalendarAdvance("TARGET",C526,B527,"mf")</f>
        <v>43579</v>
      </c>
      <c r="D527" s="120">
        <f>_xll.xlShmInterpRateFwd($D$3&amp;T(CalculationTrigger),C527,,5,C528)</f>
        <v>4.6589659827622282E-4</v>
      </c>
      <c r="E527" s="120">
        <f>_xll.xlShmInterpRateFwd($E$3&amp;T(CalculationTrigger),C527,,5,C528)</f>
        <v>4.5875862672476987E-4</v>
      </c>
      <c r="F527" s="121">
        <f>_xll.xlShmInterpRateFwd($F$3&amp;T(CalculationTrigger),C527,,5,C528)</f>
        <v>4.0684385575947369E-4</v>
      </c>
      <c r="G527" s="148">
        <f>_xll.xlShmInterpDisc($G$3&amp;T(CalculationTrigger),C527)</f>
        <v>1.0028629274930625</v>
      </c>
      <c r="H527" s="149">
        <f>_xll.xlShmInterpDisc($H$3&amp;T(CalculationTrigger),C527)</f>
        <v>1.0028732819520618</v>
      </c>
      <c r="I527" s="150">
        <f>_xll.xlShmInterpDisc($I$3&amp;T(CalculationTrigger),C527)</f>
        <v>1.0029360513172338</v>
      </c>
      <c r="J527" s="157">
        <f t="shared" si="24"/>
        <v>5.0180677557447329E-6</v>
      </c>
      <c r="K527" s="158">
        <f t="shared" si="25"/>
        <v>0</v>
      </c>
      <c r="L527" s="159">
        <f t="shared" si="26"/>
        <v>-3.0418725361615467E-5</v>
      </c>
    </row>
    <row r="528" spans="2:12" x14ac:dyDescent="0.2">
      <c r="B528" s="112" t="s">
        <v>156</v>
      </c>
      <c r="C528" s="113">
        <f>_xll.qlCalendarAdvance("TARGET",C527,B528,"mf")</f>
        <v>43580</v>
      </c>
      <c r="D528" s="120">
        <f>_xll.xlShmInterpRateFwd($D$3&amp;T(CalculationTrigger),C528,,5,C529)</f>
        <v>4.7134579948115556E-4</v>
      </c>
      <c r="E528" s="120">
        <f>_xll.xlShmInterpRateFwd($E$3&amp;T(CalculationTrigger),C528,,5,C529)</f>
        <v>4.6410075294775732E-4</v>
      </c>
      <c r="F528" s="121">
        <f>_xll.xlShmInterpRateFwd($F$3&amp;T(CalculationTrigger),C528,,5,C529)</f>
        <v>4.1188718330399269E-4</v>
      </c>
      <c r="G528" s="148">
        <f>_xll.xlShmInterpDisc($G$3&amp;T(CalculationTrigger),C528)</f>
        <v>1.0028616474113363</v>
      </c>
      <c r="H528" s="149">
        <f>_xll.xlShmInterpDisc($H$3&amp;T(CalculationTrigger),C528)</f>
        <v>1.0028720214693458</v>
      </c>
      <c r="I528" s="150">
        <f>_xll.xlShmInterpDisc($I$3&amp;T(CalculationTrigger),C528)</f>
        <v>1.002934933405137</v>
      </c>
      <c r="J528" s="157">
        <f t="shared" si="24"/>
        <v>5.0208867647413151E-6</v>
      </c>
      <c r="K528" s="158">
        <f t="shared" si="25"/>
        <v>0</v>
      </c>
      <c r="L528" s="159">
        <f t="shared" si="26"/>
        <v>-3.044731044670482E-5</v>
      </c>
    </row>
    <row r="529" spans="2:12" x14ac:dyDescent="0.2">
      <c r="B529" s="112" t="s">
        <v>156</v>
      </c>
      <c r="C529" s="113">
        <f>_xll.qlCalendarAdvance("TARGET",C528,B529,"mf")</f>
        <v>43581</v>
      </c>
      <c r="D529" s="120">
        <f>_xll.xlShmInterpRateFwd($D$3&amp;T(CalculationTrigger),C529,,5,C530)</f>
        <v>4.8226737373609267E-4</v>
      </c>
      <c r="E529" s="120">
        <f>_xll.xlShmInterpRateFwd($E$3&amp;T(CalculationTrigger),C529,,5,C530)</f>
        <v>4.748083187680545E-4</v>
      </c>
      <c r="F529" s="121">
        <f>_xll.xlShmInterpRateFwd($F$3&amp;T(CalculationTrigger),C529,,5,C530)</f>
        <v>4.2199740085899451E-4</v>
      </c>
      <c r="G529" s="148">
        <f>_xll.xlShmInterpDisc($G$3&amp;T(CalculationTrigger),C529)</f>
        <v>1.0028603523592416</v>
      </c>
      <c r="H529" s="149">
        <f>_xll.xlShmInterpDisc($H$3&amp;T(CalculationTrigger),C529)</f>
        <v>1.0028707463102542</v>
      </c>
      <c r="I529" s="150">
        <f>_xll.xlShmInterpDisc($I$3&amp;T(CalculationTrigger),C529)</f>
        <v>1.0029338016364284</v>
      </c>
      <c r="J529" s="157">
        <f t="shared" si="24"/>
        <v>5.0238404838504292E-6</v>
      </c>
      <c r="K529" s="158">
        <f t="shared" si="25"/>
        <v>0</v>
      </c>
      <c r="L529" s="159">
        <f t="shared" si="26"/>
        <v>-3.0476216418189272E-5</v>
      </c>
    </row>
    <row r="530" spans="2:12" x14ac:dyDescent="0.2">
      <c r="B530" s="112" t="s">
        <v>156</v>
      </c>
      <c r="C530" s="113">
        <f>_xll.qlCalendarAdvance("TARGET",C529,B530,"mf")</f>
        <v>43584</v>
      </c>
      <c r="D530" s="120">
        <f>_xll.xlShmInterpRateFwd($D$3&amp;T(CalculationTrigger),C530,,5,C531)</f>
        <v>4.932103327191722E-4</v>
      </c>
      <c r="E530" s="120">
        <f>_xll.xlShmInterpRateFwd($E$3&amp;T(CalculationTrigger),C530,,5,C531)</f>
        <v>4.8553748162906402E-4</v>
      </c>
      <c r="F530" s="121">
        <f>_xll.xlShmInterpRateFwd($F$3&amp;T(CalculationTrigger),C530,,5,C531)</f>
        <v>4.3212988216499303E-4</v>
      </c>
      <c r="G530" s="148">
        <f>_xll.xlShmInterpDisc($G$3&amp;T(CalculationTrigger),C530)</f>
        <v>1.0028563771955874</v>
      </c>
      <c r="H530" s="149">
        <f>_xll.xlShmInterpDisc($H$3&amp;T(CalculationTrigger),C530)</f>
        <v>1.0028668325882153</v>
      </c>
      <c r="I530" s="150">
        <f>_xll.xlShmInterpDisc($I$3&amp;T(CalculationTrigger),C530)</f>
        <v>1.0029303230008979</v>
      </c>
      <c r="J530" s="157">
        <f t="shared" si="24"/>
        <v>5.0335039169803758E-6</v>
      </c>
      <c r="K530" s="158">
        <f t="shared" si="25"/>
        <v>0</v>
      </c>
      <c r="L530" s="159">
        <f t="shared" si="26"/>
        <v>-3.0564845413676694E-5</v>
      </c>
    </row>
    <row r="531" spans="2:12" x14ac:dyDescent="0.2">
      <c r="B531" s="112" t="s">
        <v>156</v>
      </c>
      <c r="C531" s="113">
        <f>_xll.qlCalendarAdvance("TARGET",C530,B531,"mf")</f>
        <v>43585</v>
      </c>
      <c r="D531" s="120">
        <f>_xll.xlShmInterpRateFwd($D$3&amp;T(CalculationTrigger),C531,,5,C532)</f>
        <v>5.0143889812624134E-4</v>
      </c>
      <c r="E531" s="120">
        <f>_xll.xlShmInterpRateFwd($E$3&amp;T(CalculationTrigger),C531,,5,C532)</f>
        <v>4.9360584304785509E-4</v>
      </c>
      <c r="F531" s="121">
        <f>_xll.xlShmInterpRateFwd($F$3&amp;T(CalculationTrigger),C531,,5,C532)</f>
        <v>4.397509629470475E-4</v>
      </c>
      <c r="G531" s="148">
        <f>_xll.xlShmInterpDisc($G$3&amp;T(CalculationTrigger),C531)</f>
        <v>1.0028550220765213</v>
      </c>
      <c r="H531" s="149">
        <f>_xll.xlShmInterpDisc($H$3&amp;T(CalculationTrigger),C531)</f>
        <v>1.0028654985367398</v>
      </c>
      <c r="I531" s="150">
        <f>_xll.xlShmInterpDisc($I$3&amp;T(CalculationTrigger),C531)</f>
        <v>1.0029291356155576</v>
      </c>
      <c r="J531" s="157">
        <f t="shared" si="24"/>
        <v>5.0369904915272328E-6</v>
      </c>
      <c r="K531" s="158">
        <f t="shared" si="25"/>
        <v>0</v>
      </c>
      <c r="L531" s="159">
        <f t="shared" si="26"/>
        <v>-3.0595020693546277E-5</v>
      </c>
    </row>
    <row r="532" spans="2:12" x14ac:dyDescent="0.2">
      <c r="B532" s="112" t="s">
        <v>156</v>
      </c>
      <c r="C532" s="113">
        <f>_xll.qlCalendarAdvance("TARGET",C531,B532,"mf")</f>
        <v>43587</v>
      </c>
      <c r="D532" s="120">
        <f>_xll.xlShmInterpRateFwd($D$3&amp;T(CalculationTrigger),C532,,5,C533)</f>
        <v>5.0968054460115257E-4</v>
      </c>
      <c r="E532" s="120">
        <f>_xll.xlShmInterpRateFwd($E$3&amp;T(CalculationTrigger),C532,,5,C533)</f>
        <v>5.0168742755012064E-4</v>
      </c>
      <c r="F532" s="121">
        <f>_xll.xlShmInterpRateFwd($F$3&amp;T(CalculationTrigger),C532,,5,C533)</f>
        <v>4.4738568848731855E-4</v>
      </c>
      <c r="G532" s="148">
        <f>_xll.xlShmInterpDisc($G$3&amp;T(CalculationTrigger),C532)</f>
        <v>1.0028522666292032</v>
      </c>
      <c r="H532" s="149">
        <f>_xll.xlShmInterpDisc($H$3&amp;T(CalculationTrigger),C532)</f>
        <v>1.0028627861042412</v>
      </c>
      <c r="I532" s="150">
        <f>_xll.xlShmInterpDisc($I$3&amp;T(CalculationTrigger),C532)</f>
        <v>1.0029267189690347</v>
      </c>
      <c r="J532" s="157">
        <f t="shared" si="24"/>
        <v>5.0443581943251583E-6</v>
      </c>
      <c r="K532" s="158">
        <f t="shared" si="25"/>
        <v>0</v>
      </c>
      <c r="L532" s="159">
        <f t="shared" si="26"/>
        <v>-3.0656311132872829E-5</v>
      </c>
    </row>
    <row r="533" spans="2:12" x14ac:dyDescent="0.2">
      <c r="B533" s="112" t="s">
        <v>156</v>
      </c>
      <c r="C533" s="113">
        <f>_xll.qlCalendarAdvance("TARGET",C532,B533,"mf")</f>
        <v>43588</v>
      </c>
      <c r="D533" s="120">
        <f>_xll.xlShmInterpRateFwd($D$3&amp;T(CalculationTrigger),C533,,5,C534)</f>
        <v>5.2069832269479059E-4</v>
      </c>
      <c r="E533" s="120">
        <f>_xll.xlShmInterpRateFwd($E$3&amp;T(CalculationTrigger),C533,,5,C534)</f>
        <v>5.1249201035702212E-4</v>
      </c>
      <c r="F533" s="121">
        <f>_xll.xlShmInterpRateFwd($F$3&amp;T(CalculationTrigger),C533,,5,C534)</f>
        <v>4.5759483032713395E-4</v>
      </c>
      <c r="G533" s="148">
        <f>_xll.xlShmInterpDisc($G$3&amp;T(CalculationTrigger),C533)</f>
        <v>1.0028508662632425</v>
      </c>
      <c r="H533" s="149">
        <f>_xll.xlShmInterpDisc($H$3&amp;T(CalculationTrigger),C533)</f>
        <v>1.0028614076851732</v>
      </c>
      <c r="I533" s="150">
        <f>_xll.xlShmInterpDisc($I$3&amp;T(CalculationTrigger),C533)</f>
        <v>1.0029254896690054</v>
      </c>
      <c r="J533" s="157">
        <f t="shared" si="24"/>
        <v>5.0482381256133445E-6</v>
      </c>
      <c r="K533" s="158">
        <f t="shared" si="25"/>
        <v>0</v>
      </c>
      <c r="L533" s="159">
        <f t="shared" si="26"/>
        <v>-3.0687423445079659E-5</v>
      </c>
    </row>
    <row r="534" spans="2:12" x14ac:dyDescent="0.2">
      <c r="B534" s="112" t="s">
        <v>156</v>
      </c>
      <c r="C534" s="113">
        <f>_xll.qlCalendarAdvance("TARGET",C533,B534,"mf")</f>
        <v>43591</v>
      </c>
      <c r="D534" s="120">
        <f>_xll.xlShmInterpRateFwd($D$3&amp;T(CalculationTrigger),C534,,5,C535)</f>
        <v>5.3173785578673456E-4</v>
      </c>
      <c r="E534" s="120">
        <f>_xll.xlShmInterpRateFwd($E$3&amp;T(CalculationTrigger),C534,,5,C535)</f>
        <v>5.2331862356902741E-4</v>
      </c>
      <c r="F534" s="121">
        <f>_xll.xlShmInterpRateFwd($F$3&amp;T(CalculationTrigger),C534,,5,C535)</f>
        <v>4.678268345043993E-4</v>
      </c>
      <c r="G534" s="148">
        <f>_xll.xlShmInterpDisc($G$3&amp;T(CalculationTrigger),C534)</f>
        <v>1.002846574368482</v>
      </c>
      <c r="H534" s="149">
        <f>_xll.xlShmInterpDisc($H$3&amp;T(CalculationTrigger),C534)</f>
        <v>1.0028571833868662</v>
      </c>
      <c r="I534" s="150">
        <f>_xll.xlShmInterpDisc($I$3&amp;T(CalculationTrigger),C534)</f>
        <v>1.0029217176268694</v>
      </c>
      <c r="J534" s="157">
        <f t="shared" si="24"/>
        <v>5.0606550562812532E-6</v>
      </c>
      <c r="K534" s="158">
        <f t="shared" si="25"/>
        <v>0</v>
      </c>
      <c r="L534" s="159">
        <f t="shared" si="26"/>
        <v>-3.0782611666826812E-5</v>
      </c>
    </row>
    <row r="535" spans="2:12" x14ac:dyDescent="0.2">
      <c r="B535" s="112" t="s">
        <v>156</v>
      </c>
      <c r="C535" s="113">
        <f>_xll.qlCalendarAdvance("TARGET",C534,B535,"mf")</f>
        <v>43592</v>
      </c>
      <c r="D535" s="120">
        <f>_xll.xlShmInterpRateFwd($D$3&amp;T(CalculationTrigger),C535,,5,C536)</f>
        <v>5.3726967607746923E-4</v>
      </c>
      <c r="E535" s="120">
        <f>_xll.xlShmInterpRateFwd($E$3&amp;T(CalculationTrigger),C535,,5,C536)</f>
        <v>5.287440929889625E-4</v>
      </c>
      <c r="F535" s="121">
        <f>_xll.xlShmInterpRateFwd($F$3&amp;T(CalculationTrigger),C535,,5,C536)</f>
        <v>4.7295521080133066E-4</v>
      </c>
      <c r="G535" s="148">
        <f>_xll.xlShmInterpDisc($G$3&amp;T(CalculationTrigger),C535)</f>
        <v>1.0028451134076319</v>
      </c>
      <c r="H535" s="149">
        <f>_xll.xlShmInterpDisc($H$3&amp;T(CalculationTrigger),C535)</f>
        <v>1.0028557455427884</v>
      </c>
      <c r="I535" s="150">
        <f>_xll.xlShmInterpDisc($I$3&amp;T(CalculationTrigger),C535)</f>
        <v>1.0029204321663461</v>
      </c>
      <c r="J535" s="157">
        <f t="shared" si="24"/>
        <v>5.0650510837595926E-6</v>
      </c>
      <c r="K535" s="158">
        <f t="shared" si="25"/>
        <v>0</v>
      </c>
      <c r="L535" s="159">
        <f t="shared" si="26"/>
        <v>-3.0814953423459282E-5</v>
      </c>
    </row>
    <row r="536" spans="2:12" x14ac:dyDescent="0.2">
      <c r="B536" s="112" t="s">
        <v>156</v>
      </c>
      <c r="C536" s="113">
        <f>_xll.qlCalendarAdvance("TARGET",C535,B536,"mf")</f>
        <v>43593</v>
      </c>
      <c r="D536" s="120">
        <f>_xll.xlShmInterpRateFwd($D$3&amp;T(CalculationTrigger),C536,,5,C537)</f>
        <v>5.4280854340938572E-4</v>
      </c>
      <c r="E536" s="120">
        <f>_xll.xlShmInterpRateFwd($E$3&amp;T(CalculationTrigger),C536,,5,C537)</f>
        <v>5.3417668518133195E-4</v>
      </c>
      <c r="F536" s="121">
        <f>_xll.xlShmInterpRateFwd($F$3&amp;T(CalculationTrigger),C536,,5,C537)</f>
        <v>4.7809088892355328E-4</v>
      </c>
      <c r="G536" s="148">
        <f>_xll.xlShmInterpDisc($G$3&amp;T(CalculationTrigger),C536)</f>
        <v>1.002843637250163</v>
      </c>
      <c r="H536" s="149">
        <f>_xll.xlShmInterpDisc($H$3&amp;T(CalculationTrigger),C536)</f>
        <v>1.0028542927940667</v>
      </c>
      <c r="I536" s="150">
        <f>_xll.xlShmInterpDisc($I$3&amp;T(CalculationTrigger),C536)</f>
        <v>1.0029191326161275</v>
      </c>
      <c r="J536" s="157">
        <f t="shared" si="24"/>
        <v>5.0695746387720454E-6</v>
      </c>
      <c r="K536" s="158">
        <f t="shared" si="25"/>
        <v>0</v>
      </c>
      <c r="L536" s="159">
        <f t="shared" si="26"/>
        <v>-3.0847598981917727E-5</v>
      </c>
    </row>
    <row r="537" spans="2:12" x14ac:dyDescent="0.2">
      <c r="B537" s="112" t="s">
        <v>156</v>
      </c>
      <c r="C537" s="113">
        <f>_xll.qlCalendarAdvance("TARGET",C536,B537,"mf")</f>
        <v>43594</v>
      </c>
      <c r="D537" s="120">
        <f>_xll.xlShmInterpRateFwd($D$3&amp;T(CalculationTrigger),C537,,5,C538)</f>
        <v>5.4835448250231569E-4</v>
      </c>
      <c r="E537" s="120">
        <f>_xll.xlShmInterpRateFwd($E$3&amp;T(CalculationTrigger),C537,,5,C538)</f>
        <v>5.3961642745944927E-4</v>
      </c>
      <c r="F537" s="121">
        <f>_xll.xlShmInterpRateFwd($F$3&amp;T(CalculationTrigger),C537,,5,C538)</f>
        <v>4.8323390214127012E-4</v>
      </c>
      <c r="G537" s="148">
        <f>_xll.xlShmInterpDisc($G$3&amp;T(CalculationTrigger),C537)</f>
        <v>1.0028421458767809</v>
      </c>
      <c r="H537" s="149">
        <f>_xll.xlShmInterpDisc($H$3&amp;T(CalculationTrigger),C537)</f>
        <v>1.0028528251211959</v>
      </c>
      <c r="I537" s="150">
        <f>_xll.xlShmInterpDisc($I$3&amp;T(CalculationTrigger),C537)</f>
        <v>1.0029178189562054</v>
      </c>
      <c r="J537" s="157">
        <f t="shared" si="24"/>
        <v>5.0742251228920391E-6</v>
      </c>
      <c r="K537" s="158">
        <f t="shared" si="25"/>
        <v>0</v>
      </c>
      <c r="L537" s="159">
        <f t="shared" si="26"/>
        <v>-3.0880546918598588E-5</v>
      </c>
    </row>
    <row r="538" spans="2:12" x14ac:dyDescent="0.2">
      <c r="B538" s="112" t="s">
        <v>156</v>
      </c>
      <c r="C538" s="113">
        <f>_xll.qlCalendarAdvance("TARGET",C537,B538,"mf")</f>
        <v>43595</v>
      </c>
      <c r="D538" s="120">
        <f>_xll.xlShmInterpRateFwd($D$3&amp;T(CalculationTrigger),C538,,5,C539)</f>
        <v>5.5947091562991581E-4</v>
      </c>
      <c r="E538" s="120">
        <f>_xll.xlShmInterpRateFwd($E$3&amp;T(CalculationTrigger),C538,,5,C539)</f>
        <v>5.5052071268375617E-4</v>
      </c>
      <c r="F538" s="121">
        <f>_xll.xlShmInterpRateFwd($F$3&amp;T(CalculationTrigger),C538,,5,C539)</f>
        <v>4.9354521068843194E-4</v>
      </c>
      <c r="G538" s="148">
        <f>_xll.xlShmInterpDisc($G$3&amp;T(CalculationTrigger),C538)</f>
        <v>1.0028406392681239</v>
      </c>
      <c r="H538" s="149">
        <f>_xll.xlShmInterpDisc($H$3&amp;T(CalculationTrigger),C538)</f>
        <v>1.0028513425045966</v>
      </c>
      <c r="I538" s="150">
        <f>_xll.xlShmInterpDisc($I$3&amp;T(CalculationTrigger),C538)</f>
        <v>1.0029164911664805</v>
      </c>
      <c r="J538" s="157">
        <f t="shared" si="24"/>
        <v>5.0790019376439531E-6</v>
      </c>
      <c r="K538" s="158">
        <f t="shared" si="25"/>
        <v>0</v>
      </c>
      <c r="L538" s="159">
        <f t="shared" si="26"/>
        <v>-3.0913795809608675E-5</v>
      </c>
    </row>
    <row r="539" spans="2:12" x14ac:dyDescent="0.2">
      <c r="B539" s="112" t="s">
        <v>156</v>
      </c>
      <c r="C539" s="113">
        <f>_xll.qlCalendarAdvance("TARGET",C538,B539,"mf")</f>
        <v>43598</v>
      </c>
      <c r="D539" s="120">
        <f>_xll.xlShmInterpRateFwd($D$3&amp;T(CalculationTrigger),C539,,5,C540)</f>
        <v>5.7060945550058714E-4</v>
      </c>
      <c r="E539" s="120">
        <f>_xll.xlShmInterpRateFwd($E$3&amp;T(CalculationTrigger),C539,,5,C540)</f>
        <v>5.6144744406051912E-4</v>
      </c>
      <c r="F539" s="121">
        <f>_xll.xlShmInterpRateFwd($F$3&amp;T(CalculationTrigger),C539,,5,C540)</f>
        <v>5.038799643202513E-4</v>
      </c>
      <c r="G539" s="148">
        <f>_xll.xlShmInterpDisc($G$3&amp;T(CalculationTrigger),C539)</f>
        <v>1.0028360278358714</v>
      </c>
      <c r="H539" s="149">
        <f>_xll.xlShmInterpDisc($H$3&amp;T(CalculationTrigger),C539)</f>
        <v>1.0028468047955197</v>
      </c>
      <c r="I539" s="150">
        <f>_xll.xlShmInterpDisc($I$3&amp;T(CalculationTrigger),C539)</f>
        <v>1.0029124228161543</v>
      </c>
      <c r="J539" s="157">
        <f t="shared" si="24"/>
        <v>5.0940843798901269E-6</v>
      </c>
      <c r="K539" s="158">
        <f t="shared" si="25"/>
        <v>0</v>
      </c>
      <c r="L539" s="159">
        <f t="shared" si="26"/>
        <v>-3.1015333972217462E-5</v>
      </c>
    </row>
    <row r="540" spans="2:12" x14ac:dyDescent="0.2">
      <c r="B540" s="112" t="s">
        <v>156</v>
      </c>
      <c r="C540" s="113">
        <f>_xll.qlCalendarAdvance("TARGET",C539,B540,"mf")</f>
        <v>43599</v>
      </c>
      <c r="D540" s="120">
        <f>_xll.xlShmInterpRateFwd($D$3&amp;T(CalculationTrigger),C540,,5,C541)</f>
        <v>5.761911273975299E-4</v>
      </c>
      <c r="E540" s="120">
        <f>_xll.xlShmInterpRateFwd($E$3&amp;T(CalculationTrigger),C540,,5,C541)</f>
        <v>5.6692334650774458E-4</v>
      </c>
      <c r="F540" s="121">
        <f>_xll.xlShmInterpRateFwd($F$3&amp;T(CalculationTrigger),C540,,5,C541)</f>
        <v>5.0906014736794563E-4</v>
      </c>
      <c r="G540" s="148">
        <f>_xll.xlShmInterpDisc($G$3&amp;T(CalculationTrigger),C540)</f>
        <v>1.0028344600911447</v>
      </c>
      <c r="H540" s="149">
        <f>_xll.xlShmInterpDisc($H$3&amp;T(CalculationTrigger),C540)</f>
        <v>1.0028452622067272</v>
      </c>
      <c r="I540" s="150">
        <f>_xll.xlShmInterpDisc($I$3&amp;T(CalculationTrigger),C540)</f>
        <v>1.0029110383044333</v>
      </c>
      <c r="J540" s="157">
        <f t="shared" si="24"/>
        <v>5.0993605314439824E-6</v>
      </c>
      <c r="K540" s="158">
        <f t="shared" si="25"/>
        <v>0</v>
      </c>
      <c r="L540" s="159">
        <f t="shared" si="26"/>
        <v>-3.1049772443969079E-5</v>
      </c>
    </row>
    <row r="541" spans="2:12" x14ac:dyDescent="0.2">
      <c r="B541" s="112" t="s">
        <v>156</v>
      </c>
      <c r="C541" s="113">
        <f>_xll.qlCalendarAdvance("TARGET",C540,B541,"mf")</f>
        <v>43600</v>
      </c>
      <c r="D541" s="120">
        <f>_xll.xlShmInterpRateFwd($D$3&amp;T(CalculationTrigger),C541,,5,C542)</f>
        <v>5.8178002071182402E-4</v>
      </c>
      <c r="E541" s="120">
        <f>_xll.xlShmInterpRateFwd($E$3&amp;T(CalculationTrigger),C541,,5,C542)</f>
        <v>5.7240656308277802E-4</v>
      </c>
      <c r="F541" s="121">
        <f>_xll.xlShmInterpRateFwd($F$3&amp;T(CalculationTrigger),C541,,5,C542)</f>
        <v>5.1424786347099502E-4</v>
      </c>
      <c r="G541" s="148">
        <f>_xll.xlShmInterpDisc($G$3&amp;T(CalculationTrigger),C541)</f>
        <v>1.0028328770133201</v>
      </c>
      <c r="H541" s="149">
        <f>_xll.xlShmInterpDisc($H$3&amp;T(CalculationTrigger),C541)</f>
        <v>1.0028437045751957</v>
      </c>
      <c r="I541" s="150">
        <f>_xll.xlShmInterpDisc($I$3&amp;T(CalculationTrigger),C541)</f>
        <v>1.0029096395610664</v>
      </c>
      <c r="J541" s="157">
        <f t="shared" si="24"/>
        <v>5.1047600208943847E-6</v>
      </c>
      <c r="K541" s="158">
        <f t="shared" si="25"/>
        <v>0</v>
      </c>
      <c r="L541" s="159">
        <f t="shared" si="26"/>
        <v>-3.1084504751532023E-5</v>
      </c>
    </row>
    <row r="542" spans="2:12" x14ac:dyDescent="0.2">
      <c r="B542" s="112" t="s">
        <v>156</v>
      </c>
      <c r="C542" s="113">
        <f>_xll.qlCalendarAdvance("TARGET",C541,B542,"mf")</f>
        <v>43601</v>
      </c>
      <c r="D542" s="120">
        <f>_xll.xlShmInterpRateFwd($D$3&amp;T(CalculationTrigger),C542,,5,C543)</f>
        <v>5.8737616012280512E-4</v>
      </c>
      <c r="E542" s="120">
        <f>_xll.xlShmInterpRateFwd($E$3&amp;T(CalculationTrigger),C542,,5,C543)</f>
        <v>5.7789712081529902E-4</v>
      </c>
      <c r="F542" s="121">
        <f>_xll.xlShmInterpRateFwd($F$3&amp;T(CalculationTrigger),C542,,5,C543)</f>
        <v>5.1944314529178562E-4</v>
      </c>
      <c r="G542" s="148">
        <f>_xll.xlShmInterpDisc($G$3&amp;T(CalculationTrigger),C542)</f>
        <v>1.0028312785826297</v>
      </c>
      <c r="H542" s="149">
        <f>_xll.xlShmInterpDisc($H$3&amp;T(CalculationTrigger),C542)</f>
        <v>1.0028421318808998</v>
      </c>
      <c r="I542" s="150">
        <f>_xll.xlShmInterpDisc($I$3&amp;T(CalculationTrigger),C542)</f>
        <v>1.002908226565415</v>
      </c>
      <c r="J542" s="157">
        <f t="shared" si="24"/>
        <v>5.1102822496338546E-6</v>
      </c>
      <c r="K542" s="158">
        <f t="shared" si="25"/>
        <v>0</v>
      </c>
      <c r="L542" s="159">
        <f t="shared" si="26"/>
        <v>-3.1119529471181001E-5</v>
      </c>
    </row>
    <row r="543" spans="2:12" x14ac:dyDescent="0.2">
      <c r="B543" s="112" t="s">
        <v>156</v>
      </c>
      <c r="C543" s="113">
        <f>_xll.qlCalendarAdvance("TARGET",C542,B543,"mf")</f>
        <v>43602</v>
      </c>
      <c r="D543" s="120">
        <f>_xll.xlShmInterpRateFwd($D$3&amp;T(CalculationTrigger),C543,,5,C544)</f>
        <v>5.9859369948752467E-4</v>
      </c>
      <c r="E543" s="120">
        <f>_xll.xlShmInterpRateFwd($E$3&amp;T(CalculationTrigger),C543,,5,C544)</f>
        <v>5.8890379396366304E-4</v>
      </c>
      <c r="F543" s="121">
        <f>_xll.xlShmInterpRateFwd($F$3&amp;T(CalculationTrigger),C543,,5,C544)</f>
        <v>5.298598633738102E-4</v>
      </c>
      <c r="G543" s="148">
        <f>_xll.xlShmInterpDisc($G$3&amp;T(CalculationTrigger),C543)</f>
        <v>1.0028296647792385</v>
      </c>
      <c r="H543" s="149">
        <f>_xll.xlShmInterpDisc($H$3&amp;T(CalculationTrigger),C543)</f>
        <v>1.0028405441037407</v>
      </c>
      <c r="I543" s="150">
        <f>_xll.xlShmInterpDisc($I$3&amp;T(CalculationTrigger),C543)</f>
        <v>1.0029067992967513</v>
      </c>
      <c r="J543" s="157">
        <f t="shared" si="24"/>
        <v>5.1159266190595893E-6</v>
      </c>
      <c r="K543" s="158">
        <f t="shared" si="25"/>
        <v>0</v>
      </c>
      <c r="L543" s="159">
        <f t="shared" si="26"/>
        <v>-3.1154845179427841E-5</v>
      </c>
    </row>
    <row r="544" spans="2:12" x14ac:dyDescent="0.2">
      <c r="B544" s="112" t="s">
        <v>156</v>
      </c>
      <c r="C544" s="113">
        <f>_xll.qlCalendarAdvance("TARGET",C543,B544,"mf")</f>
        <v>43605</v>
      </c>
      <c r="D544" s="120">
        <f>_xll.xlShmInterpRateFwd($D$3&amp;T(CalculationTrigger),C544,,5,C545)</f>
        <v>6.0983367876364138E-4</v>
      </c>
      <c r="E544" s="120">
        <f>_xll.xlShmInterpRateFwd($E$3&amp;T(CalculationTrigger),C544,,5,C545)</f>
        <v>5.9993331092451983E-4</v>
      </c>
      <c r="F544" s="121">
        <f>_xll.xlShmInterpRateFwd($F$3&amp;T(CalculationTrigger),C544,,5,C545)</f>
        <v>5.4030059317159503E-4</v>
      </c>
      <c r="G544" s="148">
        <f>_xll.xlShmInterpDisc($G$3&amp;T(CalculationTrigger),C544)</f>
        <v>1.0028247309334937</v>
      </c>
      <c r="H544" s="149">
        <f>_xll.xlShmInterpDisc($H$3&amp;T(CalculationTrigger),C544)</f>
        <v>1.0028356900729796</v>
      </c>
      <c r="I544" s="150">
        <f>_xll.xlShmInterpDisc($I$3&amp;T(CalculationTrigger),C544)</f>
        <v>1.0029024316440494</v>
      </c>
      <c r="J544" s="157">
        <f t="shared" si="24"/>
        <v>5.1335865866954502E-6</v>
      </c>
      <c r="K544" s="158">
        <f t="shared" si="25"/>
        <v>0</v>
      </c>
      <c r="L544" s="159">
        <f t="shared" si="26"/>
        <v>-3.1262523997723867E-5</v>
      </c>
    </row>
    <row r="545" spans="2:12" x14ac:dyDescent="0.2">
      <c r="B545" s="112" t="s">
        <v>156</v>
      </c>
      <c r="C545" s="113">
        <f>_xll.qlCalendarAdvance("TARGET",C544,B545,"mf")</f>
        <v>43606</v>
      </c>
      <c r="D545" s="120">
        <f>_xll.xlShmInterpRateFwd($D$3&amp;T(CalculationTrigger),C545,,5,C546)</f>
        <v>6.1546642322473733E-4</v>
      </c>
      <c r="E545" s="120">
        <f>_xll.xlShmInterpRateFwd($E$3&amp;T(CalculationTrigger),C545,,5,C546)</f>
        <v>6.0546098483365575E-4</v>
      </c>
      <c r="F545" s="121">
        <f>_xll.xlShmInterpRateFwd($F$3&amp;T(CalculationTrigger),C545,,5,C546)</f>
        <v>5.4553420028443918E-4</v>
      </c>
      <c r="G545" s="148">
        <f>_xll.xlShmInterpDisc($G$3&amp;T(CalculationTrigger),C545)</f>
        <v>1.0028230554395949</v>
      </c>
      <c r="H545" s="149">
        <f>_xll.xlShmInterpDisc($H$3&amp;T(CalculationTrigger),C545)</f>
        <v>1.0028340417618919</v>
      </c>
      <c r="I545" s="150">
        <f>_xll.xlShmInterpDisc($I$3&amp;T(CalculationTrigger),C545)</f>
        <v>1.0029009470742505</v>
      </c>
      <c r="J545" s="157">
        <f t="shared" si="24"/>
        <v>5.1397135337625769E-6</v>
      </c>
      <c r="K545" s="158">
        <f t="shared" si="25"/>
        <v>0</v>
      </c>
      <c r="L545" s="159">
        <f t="shared" si="26"/>
        <v>-3.1298989422678822E-5</v>
      </c>
    </row>
    <row r="546" spans="2:12" x14ac:dyDescent="0.2">
      <c r="B546" s="112" t="s">
        <v>156</v>
      </c>
      <c r="C546" s="113">
        <f>_xll.qlCalendarAdvance("TARGET",C545,B546,"mf")</f>
        <v>43607</v>
      </c>
      <c r="D546" s="120">
        <f>_xll.xlShmInterpRateFwd($D$3&amp;T(CalculationTrigger),C546,,5,C547)</f>
        <v>6.211065633579759E-4</v>
      </c>
      <c r="E546" s="120">
        <f>_xll.xlShmInterpRateFwd($E$3&amp;T(CalculationTrigger),C546,,5,C547)</f>
        <v>6.1099616386146784E-4</v>
      </c>
      <c r="F546" s="121">
        <f>_xll.xlShmInterpRateFwd($F$3&amp;T(CalculationTrigger),C546,,5,C547)</f>
        <v>5.507755712371756E-4</v>
      </c>
      <c r="G546" s="148">
        <f>_xll.xlShmInterpDisc($G$3&amp;T(CalculationTrigger),C546)</f>
        <v>1.002821364472805</v>
      </c>
      <c r="H546" s="149">
        <f>_xll.xlShmInterpDisc($H$3&amp;T(CalculationTrigger),C546)</f>
        <v>1.002832378266332</v>
      </c>
      <c r="I546" s="150">
        <f>_xll.xlShmInterpDisc($I$3&amp;T(CalculationTrigger),C546)</f>
        <v>1.0028994481264466</v>
      </c>
      <c r="J546" s="157">
        <f t="shared" si="24"/>
        <v>5.1459596288810498E-6</v>
      </c>
      <c r="K546" s="158">
        <f t="shared" si="25"/>
        <v>0</v>
      </c>
      <c r="L546" s="159">
        <f t="shared" si="26"/>
        <v>-3.1335738717528714E-5</v>
      </c>
    </row>
    <row r="547" spans="2:12" x14ac:dyDescent="0.2">
      <c r="B547" s="112" t="s">
        <v>156</v>
      </c>
      <c r="C547" s="113">
        <f>_xll.qlCalendarAdvance("TARGET",C546,B547,"mf")</f>
        <v>43608</v>
      </c>
      <c r="D547" s="120">
        <f>_xll.xlShmInterpRateFwd($D$3&amp;T(CalculationTrigger),C547,,5,C548)</f>
        <v>6.2675412412638298E-4</v>
      </c>
      <c r="E547" s="120">
        <f>_xll.xlShmInterpRateFwd($E$3&amp;T(CalculationTrigger),C547,,5,C548)</f>
        <v>6.1653887540237453E-4</v>
      </c>
      <c r="F547" s="121">
        <f>_xll.xlShmInterpRateFwd($F$3&amp;T(CalculationTrigger),C547,,5,C548)</f>
        <v>5.5602473942164231E-4</v>
      </c>
      <c r="G547" s="148">
        <f>_xll.xlShmInterpDisc($G$3&amp;T(CalculationTrigger),C547)</f>
        <v>1.0028196580128832</v>
      </c>
      <c r="H547" s="149">
        <f>_xll.xlShmInterpDisc($H$3&amp;T(CalculationTrigger),C547)</f>
        <v>1.0028306995657554</v>
      </c>
      <c r="I547" s="150">
        <f>_xll.xlShmInterpDisc($I$3&amp;T(CalculationTrigger),C547)</f>
        <v>1.0028979347793701</v>
      </c>
      <c r="J547" s="157">
        <f t="shared" si="24"/>
        <v>5.1523242735262557E-6</v>
      </c>
      <c r="K547" s="158">
        <f t="shared" si="25"/>
        <v>0</v>
      </c>
      <c r="L547" s="159">
        <f t="shared" si="26"/>
        <v>-3.1372770458532562E-5</v>
      </c>
    </row>
    <row r="548" spans="2:12" x14ac:dyDescent="0.2">
      <c r="B548" s="112" t="s">
        <v>156</v>
      </c>
      <c r="C548" s="113">
        <f>_xll.qlCalendarAdvance("TARGET",C547,B548,"mf")</f>
        <v>43609</v>
      </c>
      <c r="D548" s="120">
        <f>_xll.xlShmInterpRateFwd($D$3&amp;T(CalculationTrigger),C548,,5,C549)</f>
        <v>6.3807522134967242E-4</v>
      </c>
      <c r="E548" s="120">
        <f>_xll.xlShmInterpRateFwd($E$3&amp;T(CalculationTrigger),C548,,5,C549)</f>
        <v>6.2765062245538465E-4</v>
      </c>
      <c r="F548" s="121">
        <f>_xll.xlShmInterpRateFwd($F$3&amp;T(CalculationTrigger),C548,,5,C549)</f>
        <v>5.6655011011778921E-4</v>
      </c>
      <c r="G548" s="148">
        <f>_xll.xlShmInterpDisc($G$3&amp;T(CalculationTrigger),C548)</f>
        <v>1.0028179360395211</v>
      </c>
      <c r="H548" s="149">
        <f>_xll.xlShmInterpDisc($H$3&amp;T(CalculationTrigger),C548)</f>
        <v>1.0028290056395435</v>
      </c>
      <c r="I548" s="150">
        <f>_xll.xlShmInterpDisc($I$3&amp;T(CalculationTrigger),C548)</f>
        <v>1.0028964070116622</v>
      </c>
      <c r="J548" s="157">
        <f t="shared" si="24"/>
        <v>5.1588068689702428E-6</v>
      </c>
      <c r="K548" s="158">
        <f t="shared" si="25"/>
        <v>0</v>
      </c>
      <c r="L548" s="159">
        <f t="shared" si="26"/>
        <v>-3.1410083222080803E-5</v>
      </c>
    </row>
    <row r="549" spans="2:12" x14ac:dyDescent="0.2">
      <c r="B549" s="112" t="s">
        <v>156</v>
      </c>
      <c r="C549" s="113">
        <f>_xll.qlCalendarAdvance("TARGET",C548,B549,"mf")</f>
        <v>43612</v>
      </c>
      <c r="D549" s="120">
        <f>_xll.xlShmInterpRateFwd($D$3&amp;T(CalculationTrigger),C549,,5,C550)</f>
        <v>6.4941907240712059E-4</v>
      </c>
      <c r="E549" s="120">
        <f>_xll.xlShmInterpRateFwd($E$3&amp;T(CalculationTrigger),C549,,5,C550)</f>
        <v>6.3878559227563457E-4</v>
      </c>
      <c r="F549" s="121">
        <f>_xll.xlShmInterpRateFwd($F$3&amp;T(CalculationTrigger),C549,,5,C550)</f>
        <v>5.7710004214241043E-4</v>
      </c>
      <c r="G549" s="148">
        <f>_xll.xlShmInterpDisc($G$3&amp;T(CalculationTrigger),C549)</f>
        <v>1.002812676834693</v>
      </c>
      <c r="H549" s="149">
        <f>_xll.xlShmInterpDisc($H$3&amp;T(CalculationTrigger),C549)</f>
        <v>1.0028238322997964</v>
      </c>
      <c r="I549" s="150">
        <f>_xll.xlShmInterpDisc($I$3&amp;T(CalculationTrigger),C549)</f>
        <v>1.0028917369698209</v>
      </c>
      <c r="J549" s="157">
        <f t="shared" si="24"/>
        <v>5.178956375891684E-6</v>
      </c>
      <c r="K549" s="158">
        <f t="shared" si="25"/>
        <v>0</v>
      </c>
      <c r="L549" s="159">
        <f t="shared" si="26"/>
        <v>-3.1523693410644824E-5</v>
      </c>
    </row>
    <row r="550" spans="2:12" x14ac:dyDescent="0.2">
      <c r="B550" s="112" t="s">
        <v>156</v>
      </c>
      <c r="C550" s="113">
        <f>_xll.qlCalendarAdvance("TARGET",C549,B550,"mf")</f>
        <v>43613</v>
      </c>
      <c r="D550" s="120">
        <f>_xll.xlShmInterpRateFwd($D$3&amp;T(CalculationTrigger),C550,,5,C551)</f>
        <v>6.5510411018904918E-4</v>
      </c>
      <c r="E550" s="120">
        <f>_xll.xlShmInterpRateFwd($E$3&amp;T(CalculationTrigger),C550,,5,C551)</f>
        <v>6.4436637583959973E-4</v>
      </c>
      <c r="F550" s="121">
        <f>_xll.xlShmInterpRateFwd($F$3&amp;T(CalculationTrigger),C550,,5,C551)</f>
        <v>5.8238869063641154E-4</v>
      </c>
      <c r="G550" s="148">
        <f>_xll.xlShmInterpDisc($G$3&amp;T(CalculationTrigger),C550)</f>
        <v>1.0028108926031323</v>
      </c>
      <c r="H550" s="149">
        <f>_xll.xlShmInterpDisc($H$3&amp;T(CalculationTrigger),C550)</f>
        <v>1.0028220772633729</v>
      </c>
      <c r="I550" s="150">
        <f>_xll.xlShmInterpDisc($I$3&amp;T(CalculationTrigger),C550)</f>
        <v>1.0028901513042083</v>
      </c>
      <c r="J550" s="157">
        <f t="shared" si="24"/>
        <v>5.185904789881243E-6</v>
      </c>
      <c r="K550" s="158">
        <f t="shared" si="25"/>
        <v>0</v>
      </c>
      <c r="L550" s="159">
        <f t="shared" si="26"/>
        <v>-3.1562116027160922E-5</v>
      </c>
    </row>
    <row r="551" spans="2:12" x14ac:dyDescent="0.2">
      <c r="B551" s="112" t="s">
        <v>156</v>
      </c>
      <c r="C551" s="113">
        <f>_xll.qlCalendarAdvance("TARGET",C550,B551,"mf")</f>
        <v>43614</v>
      </c>
      <c r="D551" s="120">
        <f>_xll.xlShmInterpRateFwd($D$3&amp;T(CalculationTrigger),C551,,5,C552)</f>
        <v>6.6079671830333907E-4</v>
      </c>
      <c r="E551" s="120">
        <f>_xll.xlShmInterpRateFwd($E$3&amp;T(CalculationTrigger),C551,,5,C552)</f>
        <v>6.4995485571593312E-4</v>
      </c>
      <c r="F551" s="121">
        <f>_xll.xlShmInterpRateFwd($F$3&amp;T(CalculationTrigger),C551,,5,C552)</f>
        <v>5.8768533411978567E-4</v>
      </c>
      <c r="G551" s="148">
        <f>_xll.xlShmInterpDisc($G$3&amp;T(CalculationTrigger),C551)</f>
        <v>1.0028090927555751</v>
      </c>
      <c r="H551" s="149">
        <f>_xll.xlShmInterpDisc($H$3&amp;T(CalculationTrigger),C551)</f>
        <v>1.0028203068971078</v>
      </c>
      <c r="I551" s="150">
        <f>_xll.xlShmInterpDisc($I$3&amp;T(CalculationTrigger),C551)</f>
        <v>1.0028885511098244</v>
      </c>
      <c r="J551" s="157">
        <f t="shared" si="24"/>
        <v>5.1929681619262255E-6</v>
      </c>
      <c r="K551" s="158">
        <f t="shared" si="25"/>
        <v>0</v>
      </c>
      <c r="L551" s="159">
        <f t="shared" si="26"/>
        <v>-3.1600812547547098E-5</v>
      </c>
    </row>
    <row r="552" spans="2:12" x14ac:dyDescent="0.2">
      <c r="B552" s="112" t="s">
        <v>156</v>
      </c>
      <c r="C552" s="113">
        <f>_xll.qlCalendarAdvance("TARGET",C551,B552,"mf")</f>
        <v>43615</v>
      </c>
      <c r="D552" s="120">
        <f>_xll.xlShmInterpRateFwd($D$3&amp;T(CalculationTrigger),C552,,5,C553)</f>
        <v>6.664969214293814E-4</v>
      </c>
      <c r="E552" s="120">
        <f>_xll.xlShmInterpRateFwd($E$3&amp;T(CalculationTrigger),C552,,5,C553)</f>
        <v>6.5555105925855974E-4</v>
      </c>
      <c r="F552" s="121">
        <f>_xll.xlShmInterpRateFwd($F$3&amp;T(CalculationTrigger),C552,,5,C553)</f>
        <v>5.9299000570074202E-4</v>
      </c>
      <c r="G552" s="148">
        <f>_xll.xlShmInterpDisc($G$3&amp;T(CalculationTrigger),C552)</f>
        <v>1.0028072772713068</v>
      </c>
      <c r="H552" s="149">
        <f>_xll.xlShmInterpDisc($H$3&amp;T(CalculationTrigger),C552)</f>
        <v>1.0028185211799372</v>
      </c>
      <c r="I552" s="150">
        <f>_xll.xlShmInterpDisc($I$3&amp;T(CalculationTrigger),C552)</f>
        <v>1.0028869363647717</v>
      </c>
      <c r="J552" s="157">
        <f t="shared" si="24"/>
        <v>5.2001458937384195E-6</v>
      </c>
      <c r="K552" s="158">
        <f t="shared" si="25"/>
        <v>0</v>
      </c>
      <c r="L552" s="159">
        <f t="shared" si="26"/>
        <v>-3.1639781548150795E-5</v>
      </c>
    </row>
    <row r="553" spans="2:12" x14ac:dyDescent="0.2">
      <c r="B553" s="112" t="s">
        <v>156</v>
      </c>
      <c r="C553" s="113">
        <f>_xll.qlCalendarAdvance("TARGET",C552,B553,"mf")</f>
        <v>43616</v>
      </c>
      <c r="D553" s="120">
        <f>_xll.xlShmInterpRateFwd($D$3&amp;T(CalculationTrigger),C553,,5,C554)</f>
        <v>6.7792402827281638E-4</v>
      </c>
      <c r="E553" s="120">
        <f>_xll.xlShmInterpRateFwd($E$3&amp;T(CalculationTrigger),C553,,5,C554)</f>
        <v>6.6677056640732037E-4</v>
      </c>
      <c r="F553" s="121">
        <f>_xll.xlShmInterpRateFwd($F$3&amp;T(CalculationTrigger),C553,,5,C554)</f>
        <v>6.036272723648334E-4</v>
      </c>
      <c r="G553" s="148">
        <f>_xll.xlShmInterpDisc($G$3&amp;T(CalculationTrigger),C553)</f>
        <v>1.0028054461295461</v>
      </c>
      <c r="H553" s="149">
        <f>_xll.xlShmInterpDisc($H$3&amp;T(CalculationTrigger),C553)</f>
        <v>1.0028167200907232</v>
      </c>
      <c r="I553" s="150">
        <f>_xll.xlShmInterpDisc($I$3&amp;T(CalculationTrigger),C553)</f>
        <v>1.0028853070470622</v>
      </c>
      <c r="J553" s="157">
        <f t="shared" si="24"/>
        <v>5.2074373866725969E-6</v>
      </c>
      <c r="K553" s="158">
        <f t="shared" si="25"/>
        <v>0</v>
      </c>
      <c r="L553" s="159">
        <f t="shared" si="26"/>
        <v>-3.1679021605346465E-5</v>
      </c>
    </row>
    <row r="554" spans="2:12" x14ac:dyDescent="0.2">
      <c r="B554" s="112" t="s">
        <v>156</v>
      </c>
      <c r="C554" s="113">
        <f>_xll.qlCalendarAdvance("TARGET",C553,B554,"mf")</f>
        <v>43619</v>
      </c>
      <c r="D554" s="120">
        <f>_xll.xlShmInterpRateFwd($D$3&amp;T(CalculationTrigger),C554,,5,C555)</f>
        <v>6.8937418294758859E-4</v>
      </c>
      <c r="E554" s="120">
        <f>_xll.xlShmInterpRateFwd($E$3&amp;T(CalculationTrigger),C554,,5,C555)</f>
        <v>6.7801365607652252E-4</v>
      </c>
      <c r="F554" s="121">
        <f>_xll.xlShmInterpRateFwd($F$3&amp;T(CalculationTrigger),C554,,5,C555)</f>
        <v>6.1428963281440002E-4</v>
      </c>
      <c r="G554" s="148">
        <f>_xll.xlShmInterpDisc($G$3&amp;T(CalculationTrigger),C554)</f>
        <v>1.0027998585504805</v>
      </c>
      <c r="H554" s="149">
        <f>_xll.xlShmInterpDisc($H$3&amp;T(CalculationTrigger),C554)</f>
        <v>1.002811224378328</v>
      </c>
      <c r="I554" s="150">
        <f>_xll.xlShmInterpDisc($I$3&amp;T(CalculationTrigger),C554)</f>
        <v>1.0028803314367694</v>
      </c>
      <c r="J554" s="157">
        <f t="shared" si="24"/>
        <v>5.2299884467482466E-6</v>
      </c>
      <c r="K554" s="158">
        <f t="shared" si="25"/>
        <v>0</v>
      </c>
      <c r="L554" s="159">
        <f t="shared" si="26"/>
        <v>-3.1798353878889214E-5</v>
      </c>
    </row>
    <row r="555" spans="2:12" x14ac:dyDescent="0.2">
      <c r="B555" s="112" t="s">
        <v>156</v>
      </c>
      <c r="C555" s="113">
        <f>_xll.qlCalendarAdvance("TARGET",C554,B555,"mf")</f>
        <v>43620</v>
      </c>
      <c r="D555" s="120">
        <f>_xll.xlShmInterpRateFwd($D$3&amp;T(CalculationTrigger),C555,,5,C556)</f>
        <v>6.951127353757295E-4</v>
      </c>
      <c r="E555" s="120">
        <f>_xll.xlShmInterpRateFwd($E$3&amp;T(CalculationTrigger),C555,,5,C556)</f>
        <v>6.8364888761127042E-4</v>
      </c>
      <c r="F555" s="121">
        <f>_xll.xlShmInterpRateFwd($F$3&amp;T(CalculationTrigger),C555,,5,C556)</f>
        <v>6.196349400072194E-4</v>
      </c>
      <c r="G555" s="148">
        <f>_xll.xlShmInterpDisc($G$3&amp;T(CalculationTrigger),C555)</f>
        <v>1.0027979645695833</v>
      </c>
      <c r="H555" s="149">
        <f>_xll.xlShmInterpDisc($H$3&amp;T(CalculationTrigger),C555)</f>
        <v>1.0028093615880771</v>
      </c>
      <c r="I555" s="150">
        <f>_xll.xlShmInterpDisc($I$3&amp;T(CalculationTrigger),C555)</f>
        <v>1.0028786436067592</v>
      </c>
      <c r="J555" s="157">
        <f t="shared" si="24"/>
        <v>5.2377289987328048E-6</v>
      </c>
      <c r="K555" s="158">
        <f t="shared" si="25"/>
        <v>0</v>
      </c>
      <c r="L555" s="159">
        <f t="shared" si="26"/>
        <v>-3.1838663924993761E-5</v>
      </c>
    </row>
    <row r="556" spans="2:12" x14ac:dyDescent="0.2">
      <c r="B556" s="112" t="s">
        <v>156</v>
      </c>
      <c r="C556" s="113">
        <f>_xll.qlCalendarAdvance("TARGET",C555,B556,"mf")</f>
        <v>43621</v>
      </c>
      <c r="D556" s="120">
        <f>_xll.xlShmInterpRateFwd($D$3&amp;T(CalculationTrigger),C556,,5,C557)</f>
        <v>7.0085903226984648E-4</v>
      </c>
      <c r="E556" s="120">
        <f>_xll.xlShmInterpRateFwd($E$3&amp;T(CalculationTrigger),C556,,5,C557)</f>
        <v>6.8929200665229003E-4</v>
      </c>
      <c r="F556" s="121">
        <f>_xll.xlShmInterpRateFwd($F$3&amp;T(CalculationTrigger),C556,,5,C557)</f>
        <v>6.2498847325808511E-4</v>
      </c>
      <c r="G556" s="148">
        <f>_xll.xlShmInterpDisc($G$3&amp;T(CalculationTrigger),C556)</f>
        <v>1.0027960548262718</v>
      </c>
      <c r="H556" s="149">
        <f>_xll.xlShmInterpDisc($H$3&amp;T(CalculationTrigger),C556)</f>
        <v>1.00280748331898</v>
      </c>
      <c r="I556" s="150">
        <f>_xll.xlShmInterpDisc($I$3&amp;T(CalculationTrigger),C556)</f>
        <v>1.0028769410928051</v>
      </c>
      <c r="J556" s="157">
        <f t="shared" si="24"/>
        <v>5.2455803191928081E-6</v>
      </c>
      <c r="K556" s="158">
        <f t="shared" si="25"/>
        <v>0</v>
      </c>
      <c r="L556" s="159">
        <f t="shared" si="26"/>
        <v>-3.1879237909148359E-5</v>
      </c>
    </row>
    <row r="557" spans="2:12" x14ac:dyDescent="0.2">
      <c r="B557" s="112" t="s">
        <v>156</v>
      </c>
      <c r="C557" s="113">
        <f>_xll.qlCalendarAdvance("TARGET",C556,B557,"mf")</f>
        <v>43622</v>
      </c>
      <c r="D557" s="120">
        <f>_xll.xlShmInterpRateFwd($D$3&amp;T(CalculationTrigger),C557,,5,C558)</f>
        <v>7.0661309863354537E-4</v>
      </c>
      <c r="E557" s="120">
        <f>_xll.xlShmInterpRateFwd($E$3&amp;T(CalculationTrigger),C557,,5,C558)</f>
        <v>6.9494304043196729E-4</v>
      </c>
      <c r="F557" s="121">
        <f>_xll.xlShmInterpRateFwd($F$3&amp;T(CalculationTrigger),C557,,5,C558)</f>
        <v>6.3035026551314793E-4</v>
      </c>
      <c r="G557" s="148">
        <f>_xll.xlShmInterpDisc($G$3&amp;T(CalculationTrigger),C557)</f>
        <v>1.0027941292993594</v>
      </c>
      <c r="H557" s="149">
        <f>_xll.xlShmInterpDisc($H$3&amp;T(CalculationTrigger),C557)</f>
        <v>1.0028055895494536</v>
      </c>
      <c r="I557" s="150">
        <f>_xll.xlShmInterpDisc($I$3&amp;T(CalculationTrigger),C557)</f>
        <v>1.0028752238723804</v>
      </c>
      <c r="J557" s="157">
        <f t="shared" si="24"/>
        <v>5.2535418094071807E-6</v>
      </c>
      <c r="K557" s="158">
        <f t="shared" si="25"/>
        <v>0</v>
      </c>
      <c r="L557" s="159">
        <f t="shared" si="26"/>
        <v>-3.1920074407582878E-5</v>
      </c>
    </row>
    <row r="558" spans="2:12" x14ac:dyDescent="0.2">
      <c r="B558" s="112" t="s">
        <v>156</v>
      </c>
      <c r="C558" s="113">
        <f>_xll.qlCalendarAdvance("TARGET",C557,B558,"mf")</f>
        <v>43623</v>
      </c>
      <c r="D558" s="120">
        <f>_xll.xlShmInterpRateFwd($D$3&amp;T(CalculationTrigger),C558,,5,C559)</f>
        <v>7.18148667274819E-4</v>
      </c>
      <c r="E558" s="120">
        <f>_xll.xlShmInterpRateFwd($E$3&amp;T(CalculationTrigger),C558,,5,C559)</f>
        <v>7.0627299407170167E-4</v>
      </c>
      <c r="F558" s="121">
        <f>_xll.xlShmInterpRateFwd($F$3&amp;T(CalculationTrigger),C558,,5,C559)</f>
        <v>6.4110267172932576E-4</v>
      </c>
      <c r="G558" s="148">
        <f>_xll.xlShmInterpDisc($G$3&amp;T(CalculationTrigger),C558)</f>
        <v>1.0027921879675916</v>
      </c>
      <c r="H558" s="149">
        <f>_xll.xlShmInterpDisc($H$3&amp;T(CalculationTrigger),C558)</f>
        <v>1.0028036802578413</v>
      </c>
      <c r="I558" s="150">
        <f>_xll.xlShmInterpDisc($I$3&amp;T(CalculationTrigger),C558)</f>
        <v>1.0028734919228683</v>
      </c>
      <c r="J558" s="157">
        <f t="shared" si="24"/>
        <v>5.2616128710677367E-6</v>
      </c>
      <c r="K558" s="158">
        <f t="shared" si="25"/>
        <v>0</v>
      </c>
      <c r="L558" s="159">
        <f t="shared" si="26"/>
        <v>-3.1961171996554546E-5</v>
      </c>
    </row>
    <row r="559" spans="2:12" x14ac:dyDescent="0.2">
      <c r="B559" s="112" t="s">
        <v>156</v>
      </c>
      <c r="C559" s="113">
        <f>_xll.qlCalendarAdvance("TARGET",C558,B559,"mf")</f>
        <v>43626</v>
      </c>
      <c r="D559" s="120">
        <f>_xll.xlShmInterpRateFwd($D$3&amp;T(CalculationTrigger),C559,,5,C560)</f>
        <v>7.2970755751915499E-4</v>
      </c>
      <c r="E559" s="120">
        <f>_xll.xlShmInterpRateFwd($E$3&amp;T(CalculationTrigger),C559,,5,C560)</f>
        <v>7.1762687034070377E-4</v>
      </c>
      <c r="F559" s="121">
        <f>_xll.xlShmInterpRateFwd($F$3&amp;T(CalculationTrigger),C559,,5,C560)</f>
        <v>6.51880686375716E-4</v>
      </c>
      <c r="G559" s="148">
        <f>_xll.xlShmInterpDisc($G$3&amp;T(CalculationTrigger),C559)</f>
        <v>1.0027862689295977</v>
      </c>
      <c r="H559" s="149">
        <f>_xll.xlShmInterpDisc($H$3&amp;T(CalculationTrigger),C559)</f>
        <v>1.0027978590328028</v>
      </c>
      <c r="I559" s="150">
        <f>_xll.xlShmInterpDisc($I$3&amp;T(CalculationTrigger),C559)</f>
        <v>1.0028682074722886</v>
      </c>
      <c r="J559" s="157">
        <f t="shared" si="24"/>
        <v>5.2864774982368012E-6</v>
      </c>
      <c r="K559" s="158">
        <f t="shared" si="25"/>
        <v>0</v>
      </c>
      <c r="L559" s="159">
        <f t="shared" si="26"/>
        <v>-3.208601706977416E-5</v>
      </c>
    </row>
    <row r="560" spans="2:12" x14ac:dyDescent="0.2">
      <c r="B560" s="112" t="s">
        <v>156</v>
      </c>
      <c r="C560" s="113">
        <f>_xll.qlCalendarAdvance("TARGET",C559,B560,"mf")</f>
        <v>43627</v>
      </c>
      <c r="D560" s="120">
        <f>_xll.xlShmInterpRateFwd($D$3&amp;T(CalculationTrigger),C560,,5,C561)</f>
        <v>7.3550084531243869E-4</v>
      </c>
      <c r="E560" s="120">
        <f>_xll.xlShmInterpRateFwd($E$3&amp;T(CalculationTrigger),C560,,5,C561)</f>
        <v>7.2331788808263381E-4</v>
      </c>
      <c r="F560" s="121">
        <f>_xll.xlShmInterpRateFwd($F$3&amp;T(CalculationTrigger),C560,,5,C561)</f>
        <v>6.5728426942461072E-4</v>
      </c>
      <c r="G560" s="148">
        <f>_xll.xlShmInterpDisc($G$3&amp;T(CalculationTrigger),C560)</f>
        <v>1.0027842641645124</v>
      </c>
      <c r="H560" s="149">
        <f>_xll.xlShmInterpDisc($H$3&amp;T(CalculationTrigger),C560)</f>
        <v>1.0027958874347911</v>
      </c>
      <c r="I560" s="150">
        <f>_xll.xlShmInterpDisc($I$3&amp;T(CalculationTrigger),C560)</f>
        <v>1.0028664163784589</v>
      </c>
      <c r="J560" s="157">
        <f t="shared" si="24"/>
        <v>5.2949808595710046E-6</v>
      </c>
      <c r="K560" s="158">
        <f t="shared" si="25"/>
        <v>0</v>
      </c>
      <c r="L560" s="159">
        <f t="shared" si="26"/>
        <v>-3.2128144783907778E-5</v>
      </c>
    </row>
    <row r="561" spans="2:12" x14ac:dyDescent="0.2">
      <c r="B561" s="112" t="s">
        <v>156</v>
      </c>
      <c r="C561" s="113">
        <f>_xll.qlCalendarAdvance("TARGET",C560,B561,"mf")</f>
        <v>43628</v>
      </c>
      <c r="D561" s="120">
        <f>_xll.xlShmInterpRateFwd($D$3&amp;T(CalculationTrigger),C561,,5,C562)</f>
        <v>7.4130205211074779E-4</v>
      </c>
      <c r="E561" s="120">
        <f>_xll.xlShmInterpRateFwd($E$3&amp;T(CalculationTrigger),C561,,5,C562)</f>
        <v>7.290169845249547E-4</v>
      </c>
      <c r="F561" s="121">
        <f>_xll.xlShmInterpRateFwd($F$3&amp;T(CalculationTrigger),C561,,5,C562)</f>
        <v>6.6269630992465555E-4</v>
      </c>
      <c r="G561" s="148">
        <f>_xll.xlShmInterpDisc($G$3&amp;T(CalculationTrigger),C561)</f>
        <v>1.0027822434872857</v>
      </c>
      <c r="H561" s="149">
        <f>_xll.xlShmInterpDisc($H$3&amp;T(CalculationTrigger),C561)</f>
        <v>1.002793900205295</v>
      </c>
      <c r="I561" s="150">
        <f>_xll.xlShmInterpDisc($I$3&amp;T(CalculationTrigger),C561)</f>
        <v>1.0028646104411088</v>
      </c>
      <c r="J561" s="157">
        <f t="shared" si="24"/>
        <v>5.3035907995968267E-6</v>
      </c>
      <c r="K561" s="158">
        <f t="shared" si="25"/>
        <v>0</v>
      </c>
      <c r="L561" s="159">
        <f t="shared" si="26"/>
        <v>-3.2170526470067843E-5</v>
      </c>
    </row>
    <row r="562" spans="2:12" x14ac:dyDescent="0.2">
      <c r="B562" s="112" t="s">
        <v>156</v>
      </c>
      <c r="C562" s="113">
        <f>_xll.qlCalendarAdvance("TARGET",C561,B562,"mf")</f>
        <v>43629</v>
      </c>
      <c r="D562" s="120">
        <f>_xll.xlShmInterpRateFwd($D$3&amp;T(CalculationTrigger),C562,,5,C563)</f>
        <v>7.4711120259353077E-4</v>
      </c>
      <c r="E562" s="120">
        <f>_xll.xlShmInterpRateFwd($E$3&amp;T(CalculationTrigger),C562,,5,C563)</f>
        <v>7.3472418694060684E-4</v>
      </c>
      <c r="F562" s="121">
        <f>_xll.xlShmInterpRateFwd($F$3&amp;T(CalculationTrigger),C562,,5,C563)</f>
        <v>6.6811684021418735E-4</v>
      </c>
      <c r="G562" s="148">
        <f>_xll.xlShmInterpDisc($G$3&amp;T(CalculationTrigger),C562)</f>
        <v>1.0027802068762579</v>
      </c>
      <c r="H562" s="149">
        <f>_xll.xlShmInterpDisc($H$3&amp;T(CalculationTrigger),C562)</f>
        <v>1.0027918973222125</v>
      </c>
      <c r="I562" s="150">
        <f>_xll.xlShmInterpDisc($I$3&amp;T(CalculationTrigger),C562)</f>
        <v>1.0028627896370812</v>
      </c>
      <c r="J562" s="157">
        <f t="shared" si="24"/>
        <v>5.3123067197251062E-6</v>
      </c>
      <c r="K562" s="158">
        <f t="shared" si="25"/>
        <v>0</v>
      </c>
      <c r="L562" s="159">
        <f t="shared" si="26"/>
        <v>-3.2213160704471057E-5</v>
      </c>
    </row>
    <row r="563" spans="2:12" x14ac:dyDescent="0.2">
      <c r="B563" s="112" t="s">
        <v>156</v>
      </c>
      <c r="C563" s="113">
        <f>_xll.qlCalendarAdvance("TARGET",C562,B563,"mf")</f>
        <v>43630</v>
      </c>
      <c r="D563" s="120">
        <f>_xll.xlShmInterpRateFwd($D$3&amp;T(CalculationTrigger),C563,,5,C564)</f>
        <v>7.5875768551107129E-4</v>
      </c>
      <c r="E563" s="120">
        <f>_xll.xlShmInterpRateFwd($E$3&amp;T(CalculationTrigger),C563,,5,C564)</f>
        <v>7.4616727373219018E-4</v>
      </c>
      <c r="F563" s="121">
        <f>_xll.xlShmInterpRateFwd($F$3&amp;T(CalculationTrigger),C563,,5,C564)</f>
        <v>6.7898762990174495E-4</v>
      </c>
      <c r="G563" s="148">
        <f>_xll.xlShmInterpDisc($G$3&amp;T(CalculationTrigger),C563)</f>
        <v>1.0027781543097023</v>
      </c>
      <c r="H563" s="149">
        <f>_xll.xlShmInterpDisc($H$3&amp;T(CalculationTrigger),C563)</f>
        <v>1.0027898787633678</v>
      </c>
      <c r="I563" s="150">
        <f>_xll.xlShmInterpDisc($I$3&amp;T(CalculationTrigger),C563)</f>
        <v>1.0028609539431312</v>
      </c>
      <c r="J563" s="157">
        <f t="shared" si="24"/>
        <v>5.3211280212195015E-6</v>
      </c>
      <c r="K563" s="158">
        <f t="shared" si="25"/>
        <v>0</v>
      </c>
      <c r="L563" s="159">
        <f t="shared" si="26"/>
        <v>-3.2256046063563531E-5</v>
      </c>
    </row>
    <row r="564" spans="2:12" x14ac:dyDescent="0.2">
      <c r="B564" s="112" t="s">
        <v>156</v>
      </c>
      <c r="C564" s="113">
        <f>_xll.qlCalendarAdvance("TARGET",C563,B564,"mf")</f>
        <v>43633</v>
      </c>
      <c r="D564" s="120">
        <f>_xll.xlShmInterpRateFwd($D$3&amp;T(CalculationTrigger),C564,,5,C565)</f>
        <v>7.7042774282004621E-4</v>
      </c>
      <c r="E564" s="120">
        <f>_xll.xlShmInterpRateFwd($E$3&amp;T(CalculationTrigger),C564,,5,C565)</f>
        <v>7.5763460305170751E-4</v>
      </c>
      <c r="F564" s="121">
        <f>_xll.xlShmInterpRateFwd($F$3&amp;T(CalculationTrigger),C564,,5,C565)</f>
        <v>6.8988452402643887E-4</v>
      </c>
      <c r="G564" s="148">
        <f>_xll.xlShmInterpDisc($G$3&amp;T(CalculationTrigger),C564)</f>
        <v>1.0027719006585809</v>
      </c>
      <c r="H564" s="149">
        <f>_xll.xlShmInterpDisc($H$3&amp;T(CalculationTrigger),C564)</f>
        <v>1.0027837288093864</v>
      </c>
      <c r="I564" s="150">
        <f>_xll.xlShmInterpDisc($I$3&amp;T(CalculationTrigger),C564)</f>
        <v>1.0028553572879353</v>
      </c>
      <c r="J564" s="157">
        <f t="shared" si="24"/>
        <v>5.3482182294819853E-6</v>
      </c>
      <c r="K564" s="158">
        <f t="shared" si="25"/>
        <v>0</v>
      </c>
      <c r="L564" s="159">
        <f t="shared" si="26"/>
        <v>-3.2386194651110359E-5</v>
      </c>
    </row>
    <row r="565" spans="2:12" x14ac:dyDescent="0.2">
      <c r="B565" s="112" t="s">
        <v>156</v>
      </c>
      <c r="C565" s="113">
        <f>_xll.qlCalendarAdvance("TARGET",C564,B565,"mf")</f>
        <v>43634</v>
      </c>
      <c r="D565" s="120">
        <f>_xll.xlShmInterpRateFwd($D$3&amp;T(CalculationTrigger),C565,,5,C566)</f>
        <v>7.7627698690144414E-4</v>
      </c>
      <c r="E565" s="120">
        <f>_xll.xlShmInterpRateFwd($E$3&amp;T(CalculationTrigger),C565,,5,C566)</f>
        <v>7.6338274527926349E-4</v>
      </c>
      <c r="F565" s="121">
        <f>_xll.xlShmInterpRateFwd($F$3&amp;T(CalculationTrigger),C565,,5,C566)</f>
        <v>6.9534800061719297E-4</v>
      </c>
      <c r="G565" s="148">
        <f>_xll.xlShmInterpDisc($G$3&amp;T(CalculationTrigger),C565)</f>
        <v>1.0027697840512897</v>
      </c>
      <c r="H565" s="149">
        <f>_xll.xlShmInterpDisc($H$3&amp;T(CalculationTrigger),C565)</f>
        <v>1.0027816473242486</v>
      </c>
      <c r="I565" s="150">
        <f>_xll.xlShmInterpDisc($I$3&amp;T(CalculationTrigger),C565)</f>
        <v>1.0028534618000362</v>
      </c>
      <c r="J565" s="157">
        <f t="shared" si="24"/>
        <v>5.3574550716394414E-6</v>
      </c>
      <c r="K565" s="158">
        <f t="shared" si="25"/>
        <v>0</v>
      </c>
      <c r="L565" s="159">
        <f t="shared" si="26"/>
        <v>-3.2430070271430879E-5</v>
      </c>
    </row>
    <row r="566" spans="2:12" x14ac:dyDescent="0.2">
      <c r="B566" s="112" t="s">
        <v>156</v>
      </c>
      <c r="C566" s="113">
        <f>_xll.qlCalendarAdvance("TARGET",C565,B566,"mf")</f>
        <v>43635</v>
      </c>
      <c r="D566" s="120">
        <f>_xll.xlShmInterpRateFwd($D$3&amp;T(CalculationTrigger),C566,,5,C567)</f>
        <v>7.8213432440555253E-4</v>
      </c>
      <c r="E566" s="120">
        <f>_xll.xlShmInterpRateFwd($E$3&amp;T(CalculationTrigger),C566,,5,C567)</f>
        <v>7.6913915744207257E-4</v>
      </c>
      <c r="F566" s="121">
        <f>_xll.xlShmInterpRateFwd($F$3&amp;T(CalculationTrigger),C566,,5,C567)</f>
        <v>7.0082016528250795E-4</v>
      </c>
      <c r="G566" s="148">
        <f>_xll.xlShmInterpDisc($G$3&amp;T(CalculationTrigger),C566)</f>
        <v>1.0027676513788213</v>
      </c>
      <c r="H566" s="149">
        <f>_xll.xlShmInterpDisc($H$3&amp;T(CalculationTrigger),C566)</f>
        <v>1.0027795500513559</v>
      </c>
      <c r="I566" s="150">
        <f>_xll.xlShmInterpDisc($I$3&amp;T(CalculationTrigger),C566)</f>
        <v>1.0028515513046359</v>
      </c>
      <c r="J566" s="157">
        <f t="shared" si="24"/>
        <v>5.3667943025557179E-6</v>
      </c>
      <c r="K566" s="158">
        <f t="shared" si="25"/>
        <v>0</v>
      </c>
      <c r="L566" s="159">
        <f t="shared" si="26"/>
        <v>-3.2474189897760841E-5</v>
      </c>
    </row>
    <row r="567" spans="2:12" x14ac:dyDescent="0.2">
      <c r="B567" s="112" t="s">
        <v>156</v>
      </c>
      <c r="C567" s="113">
        <f>_xll.qlCalendarAdvance("TARGET",C566,B567,"mf")</f>
        <v>43636</v>
      </c>
      <c r="D567" s="120">
        <f>_xll.xlShmInterpRateFwd($D$3&amp;T(CalculationTrigger),C567,,5,C568)</f>
        <v>7.8799978013341973E-4</v>
      </c>
      <c r="E567" s="120">
        <f>_xll.xlShmInterpRateFwd($E$3&amp;T(CalculationTrigger),C567,,5,C568)</f>
        <v>7.7490386661048982E-4</v>
      </c>
      <c r="F567" s="121">
        <f>_xll.xlShmInterpRateFwd($F$3&amp;T(CalculationTrigger),C567,,5,C568)</f>
        <v>7.0630105117122232E-4</v>
      </c>
      <c r="G567" s="148">
        <f>_xll.xlShmInterpDisc($G$3&amp;T(CalculationTrigger),C567)</f>
        <v>1.0027655026190434</v>
      </c>
      <c r="H567" s="149">
        <f>_xll.xlShmInterpDisc($H$3&amp;T(CalculationTrigger),C567)</f>
        <v>1.0027774369680875</v>
      </c>
      <c r="I567" s="150">
        <f>_xll.xlShmInterpDisc($I$3&amp;T(CalculationTrigger),C567)</f>
        <v>1.0028496257779496</v>
      </c>
      <c r="J567" s="157">
        <f t="shared" si="24"/>
        <v>5.3762353236714869E-6</v>
      </c>
      <c r="K567" s="158">
        <f t="shared" si="25"/>
        <v>0</v>
      </c>
      <c r="L567" s="159">
        <f t="shared" si="26"/>
        <v>-3.2518552106505075E-5</v>
      </c>
    </row>
    <row r="568" spans="2:12" x14ac:dyDescent="0.2">
      <c r="B568" s="112" t="s">
        <v>156</v>
      </c>
      <c r="C568" s="113">
        <f>_xll.qlCalendarAdvance("TARGET",C567,B568,"mf")</f>
        <v>43637</v>
      </c>
      <c r="D568" s="120">
        <f>_xll.xlShmInterpRateFwd($D$3&amp;T(CalculationTrigger),C568,,5,C569)</f>
        <v>7.9975963000487003E-4</v>
      </c>
      <c r="E568" s="120">
        <f>_xll.xlShmInterpRateFwd($E$3&amp;T(CalculationTrigger),C568,,5,C569)</f>
        <v>7.8646277374499703E-4</v>
      </c>
      <c r="F568" s="121">
        <f>_xll.xlShmInterpRateFwd($F$3&amp;T(CalculationTrigger),C568,,5,C569)</f>
        <v>7.1729346847381305E-4</v>
      </c>
      <c r="G568" s="148">
        <f>_xll.xlShmInterpDisc($G$3&amp;T(CalculationTrigger),C568)</f>
        <v>1.0027633377497567</v>
      </c>
      <c r="H568" s="149">
        <f>_xll.xlShmInterpDisc($H$3&amp;T(CalculationTrigger),C568)</f>
        <v>1.002775308051749</v>
      </c>
      <c r="I568" s="150">
        <f>_xll.xlShmInterpDisc($I$3&amp;T(CalculationTrigger),C568)</f>
        <v>1.0028476851961023</v>
      </c>
      <c r="J568" s="157">
        <f t="shared" si="24"/>
        <v>5.3857775364316217E-6</v>
      </c>
      <c r="K568" s="158">
        <f t="shared" si="25"/>
        <v>0</v>
      </c>
      <c r="L568" s="159">
        <f t="shared" si="26"/>
        <v>-3.2563155473794131E-5</v>
      </c>
    </row>
    <row r="569" spans="2:12" x14ac:dyDescent="0.2">
      <c r="B569" s="112" t="s">
        <v>156</v>
      </c>
      <c r="C569" s="113">
        <f>_xll.qlCalendarAdvance("TARGET",C568,B569,"mf")</f>
        <v>43640</v>
      </c>
      <c r="D569" s="120">
        <f>_xll.xlShmInterpRateFwd($D$3&amp;T(CalculationTrigger),C569,,5,C570)</f>
        <v>8.1154328559906314E-4</v>
      </c>
      <c r="E569" s="120">
        <f>_xll.xlShmInterpRateFwd($E$3&amp;T(CalculationTrigger),C569,,5,C570)</f>
        <v>7.9804622220379633E-4</v>
      </c>
      <c r="F569" s="121">
        <f>_xll.xlShmInterpRateFwd($F$3&amp;T(CalculationTrigger),C569,,5,C570)</f>
        <v>7.2831246738406217E-4</v>
      </c>
      <c r="G569" s="148">
        <f>_xll.xlShmInterpDisc($G$3&amp;T(CalculationTrigger),C569)</f>
        <v>1.0027567462618303</v>
      </c>
      <c r="H569" s="149">
        <f>_xll.xlShmInterpDisc($H$3&amp;T(CalculationTrigger),C569)</f>
        <v>1.00276882607625</v>
      </c>
      <c r="I569" s="150">
        <f>_xll.xlShmInterpDisc($I$3&amp;T(CalculationTrigger),C569)</f>
        <v>1.0028417728794974</v>
      </c>
      <c r="J569" s="157">
        <f t="shared" si="24"/>
        <v>5.4150053395386526E-6</v>
      </c>
      <c r="K569" s="158">
        <f t="shared" si="25"/>
        <v>0</v>
      </c>
      <c r="L569" s="159">
        <f t="shared" si="26"/>
        <v>-3.2698398290344368E-5</v>
      </c>
    </row>
    <row r="570" spans="2:12" x14ac:dyDescent="0.2">
      <c r="B570" s="112" t="s">
        <v>156</v>
      </c>
      <c r="C570" s="113">
        <f>_xll.qlCalendarAdvance("TARGET",C569,B570,"mf")</f>
        <v>43641</v>
      </c>
      <c r="D570" s="120">
        <f>_xll.xlShmInterpRateFwd($D$3&amp;T(CalculationTrigger),C570,,5,C571)</f>
        <v>8.1744970689299741E-4</v>
      </c>
      <c r="E570" s="120">
        <f>_xll.xlShmInterpRateFwd($E$3&amp;T(CalculationTrigger),C570,,5,C571)</f>
        <v>8.0385282719697203E-4</v>
      </c>
      <c r="F570" s="121">
        <f>_xll.xlShmInterpRateFwd($F$3&amp;T(CalculationTrigger),C570,,5,C571)</f>
        <v>7.3383745455584835E-4</v>
      </c>
      <c r="G570" s="148">
        <f>_xll.xlShmInterpDisc($G$3&amp;T(CalculationTrigger),C570)</f>
        <v>1.0027545167311587</v>
      </c>
      <c r="H570" s="149">
        <f>_xll.xlShmInterpDisc($H$3&amp;T(CalculationTrigger),C570)</f>
        <v>1.0027666335991987</v>
      </c>
      <c r="I570" s="150">
        <f>_xll.xlShmInterpDisc($I$3&amp;T(CalculationTrigger),C570)</f>
        <v>1.0028397718364601</v>
      </c>
      <c r="J570" s="157">
        <f t="shared" si="24"/>
        <v>5.4249463337565349E-6</v>
      </c>
      <c r="K570" s="158">
        <f t="shared" si="25"/>
        <v>0</v>
      </c>
      <c r="L570" s="159">
        <f t="shared" si="26"/>
        <v>-3.2743952055059892E-5</v>
      </c>
    </row>
    <row r="571" spans="2:12" x14ac:dyDescent="0.2">
      <c r="B571" s="112" t="s">
        <v>156</v>
      </c>
      <c r="C571" s="113">
        <f>_xll.qlCalendarAdvance("TARGET",C570,B571,"mf")</f>
        <v>43642</v>
      </c>
      <c r="D571" s="120">
        <f>_xll.xlShmInterpRateFwd($D$3&amp;T(CalculationTrigger),C571,,5,C572)</f>
        <v>8.2336439618963019E-4</v>
      </c>
      <c r="E571" s="120">
        <f>_xll.xlShmInterpRateFwd($E$3&amp;T(CalculationTrigger),C571,,5,C572)</f>
        <v>8.0966789327943981E-4</v>
      </c>
      <c r="F571" s="121">
        <f>_xll.xlShmInterpRateFwd($F$3&amp;T(CalculationTrigger),C571,,5,C572)</f>
        <v>7.3937136095266333E-4</v>
      </c>
      <c r="G571" s="148">
        <f>_xll.xlShmInterpDisc($G$3&amp;T(CalculationTrigger),C571)</f>
        <v>1.0027522709789669</v>
      </c>
      <c r="H571" s="149">
        <f>_xll.xlShmInterpDisc($H$3&amp;T(CalculationTrigger),C571)</f>
        <v>1.0027644251744914</v>
      </c>
      <c r="I571" s="150">
        <f>_xll.xlShmInterpDisc($I$3&amp;T(CalculationTrigger),C571)</f>
        <v>1.0028377556175398</v>
      </c>
      <c r="J571" s="157">
        <f t="shared" si="24"/>
        <v>5.434985526854662E-6</v>
      </c>
      <c r="K571" s="158">
        <f t="shared" si="25"/>
        <v>0</v>
      </c>
      <c r="L571" s="159">
        <f t="shared" si="26"/>
        <v>-3.2789739859877188E-5</v>
      </c>
    </row>
    <row r="572" spans="2:12" x14ac:dyDescent="0.2">
      <c r="B572" s="112" t="s">
        <v>156</v>
      </c>
      <c r="C572" s="113">
        <f>_xll.qlCalendarAdvance("TARGET",C571,B572,"mf")</f>
        <v>43643</v>
      </c>
      <c r="D572" s="120">
        <f>_xll.xlShmInterpRateFwd($D$3&amp;T(CalculationTrigger),C572,,5,C573)</f>
        <v>8.2928737816846969E-4</v>
      </c>
      <c r="E572" s="120">
        <f>_xll.xlShmInterpRateFwd($E$3&amp;T(CalculationTrigger),C572,,5,C573)</f>
        <v>8.1549144776472732E-4</v>
      </c>
      <c r="F572" s="121">
        <f>_xll.xlShmInterpRateFwd($F$3&amp;T(CalculationTrigger),C572,,5,C573)</f>
        <v>7.4491421972338278E-4</v>
      </c>
      <c r="G572" s="148">
        <f>_xll.xlShmInterpDisc($G$3&amp;T(CalculationTrigger),C572)</f>
        <v>1.00275000898265</v>
      </c>
      <c r="H572" s="149">
        <f>_xll.xlShmInterpDisc($H$3&amp;T(CalculationTrigger),C572)</f>
        <v>1.0027622007789885</v>
      </c>
      <c r="I572" s="150">
        <f>_xll.xlShmInterpDisc($I$3&amp;T(CalculationTrigger),C572)</f>
        <v>1.0028357241983228</v>
      </c>
      <c r="J572" s="157">
        <f t="shared" si="24"/>
        <v>5.4451223204022096E-6</v>
      </c>
      <c r="K572" s="158">
        <f t="shared" si="25"/>
        <v>0</v>
      </c>
      <c r="L572" s="159">
        <f t="shared" si="26"/>
        <v>-3.2835760281087828E-5</v>
      </c>
    </row>
    <row r="573" spans="2:12" x14ac:dyDescent="0.2">
      <c r="B573" s="112" t="s">
        <v>156</v>
      </c>
      <c r="C573" s="113">
        <f>_xll.qlCalendarAdvance("TARGET",C572,B573,"mf")</f>
        <v>43644</v>
      </c>
      <c r="D573" s="120">
        <f>_xll.xlShmInterpRateFwd($D$3&amp;T(CalculationTrigger),C573,,5,C574)</f>
        <v>8.4116304794513649E-4</v>
      </c>
      <c r="E573" s="120">
        <f>_xll.xlShmInterpRateFwd($E$3&amp;T(CalculationTrigger),C573,,5,C574)</f>
        <v>8.2716886240441511E-4</v>
      </c>
      <c r="F573" s="121">
        <f>_xll.xlShmInterpRateFwd($F$3&amp;T(CalculationTrigger),C573,,5,C574)</f>
        <v>7.5603150911487233E-4</v>
      </c>
      <c r="G573" s="148">
        <f>_xll.xlShmInterpDisc($G$3&amp;T(CalculationTrigger),C573)</f>
        <v>1.002747730719536</v>
      </c>
      <c r="H573" s="149">
        <f>_xll.xlShmInterpDisc($H$3&amp;T(CalculationTrigger),C573)</f>
        <v>1.0027599603894766</v>
      </c>
      <c r="I573" s="150">
        <f>_xll.xlShmInterpDisc($I$3&amp;T(CalculationTrigger),C573)</f>
        <v>1.0028336775543052</v>
      </c>
      <c r="J573" s="157">
        <f t="shared" si="24"/>
        <v>5.4553561157732433E-6</v>
      </c>
      <c r="K573" s="158">
        <f t="shared" si="25"/>
        <v>0</v>
      </c>
      <c r="L573" s="159">
        <f t="shared" si="26"/>
        <v>-3.2882011894910703E-5</v>
      </c>
    </row>
    <row r="574" spans="2:12" x14ac:dyDescent="0.2">
      <c r="B574" s="112" t="s">
        <v>156</v>
      </c>
      <c r="C574" s="113">
        <f>_xll.qlCalendarAdvance("TARGET",C573,B574,"mf")</f>
        <v>43647</v>
      </c>
      <c r="D574" s="120">
        <f>_xll.xlShmInterpRateFwd($D$3&amp;T(CalculationTrigger),C574,,5,C575)</f>
        <v>8.5306273245314807E-4</v>
      </c>
      <c r="E574" s="120">
        <f>_xll.xlShmInterpRateFwd($E$3&amp;T(CalculationTrigger),C574,,5,C575)</f>
        <v>8.3887109576164724E-4</v>
      </c>
      <c r="F574" s="121">
        <f>_xll.xlShmInterpRateFwd($F$3&amp;T(CalculationTrigger),C574,,5,C575)</f>
        <v>7.6717583743014686E-4</v>
      </c>
      <c r="G574" s="148">
        <f>_xll.xlShmInterpDisc($G$3&amp;T(CalculationTrigger),C574)</f>
        <v>1.0027407981016783</v>
      </c>
      <c r="H574" s="149">
        <f>_xll.xlShmInterpDisc($H$3&amp;T(CalculationTrigger),C574)</f>
        <v>1.0027531430236416</v>
      </c>
      <c r="I574" s="150">
        <f>_xll.xlShmInterpDisc($I$3&amp;T(CalculationTrigger),C574)</f>
        <v>1.0028274460270663</v>
      </c>
      <c r="J574" s="157">
        <f t="shared" si="24"/>
        <v>5.486633527772939E-6</v>
      </c>
      <c r="K574" s="158">
        <f t="shared" si="25"/>
        <v>0</v>
      </c>
      <c r="L574" s="159">
        <f t="shared" si="26"/>
        <v>-3.3022139655238305E-5</v>
      </c>
    </row>
    <row r="575" spans="2:12" x14ac:dyDescent="0.2">
      <c r="B575" s="112" t="s">
        <v>156</v>
      </c>
      <c r="C575" s="113">
        <f>_xll.qlCalendarAdvance("TARGET",C574,B575,"mf")</f>
        <v>43648</v>
      </c>
      <c r="D575" s="120">
        <f>_xll.xlShmInterpRateFwd($D$3&amp;T(CalculationTrigger),C575,,5,C576)</f>
        <v>8.5902755225022835E-4</v>
      </c>
      <c r="E575" s="120">
        <f>_xll.xlShmInterpRateFwd($E$3&amp;T(CalculationTrigger),C575,,5,C576)</f>
        <v>8.4473750188306215E-4</v>
      </c>
      <c r="F575" s="121">
        <f>_xll.xlShmInterpRateFwd($F$3&amp;T(CalculationTrigger),C575,,5,C576)</f>
        <v>7.7276395287230915E-4</v>
      </c>
      <c r="G575" s="148">
        <f>_xll.xlShmInterpDisc($G$3&amp;T(CalculationTrigger),C575)</f>
        <v>1.0027384545433058</v>
      </c>
      <c r="H575" s="149">
        <f>_xll.xlShmInterpDisc($H$3&amp;T(CalculationTrigger),C575)</f>
        <v>1.0027508384244783</v>
      </c>
      <c r="I575" s="150">
        <f>_xll.xlShmInterpDisc($I$3&amp;T(CalculationTrigger),C575)</f>
        <v>1.0028253382370151</v>
      </c>
      <c r="J575" s="157">
        <f t="shared" si="24"/>
        <v>5.4972493451558797E-6</v>
      </c>
      <c r="K575" s="158">
        <f t="shared" si="25"/>
        <v>0</v>
      </c>
      <c r="L575" s="159">
        <f t="shared" si="26"/>
        <v>-3.3069301802629977E-5</v>
      </c>
    </row>
    <row r="576" spans="2:12" x14ac:dyDescent="0.2">
      <c r="B576" s="112" t="s">
        <v>156</v>
      </c>
      <c r="C576" s="113">
        <f>_xll.qlCalendarAdvance("TARGET",C575,B576,"mf")</f>
        <v>43649</v>
      </c>
      <c r="D576" s="120">
        <f>_xll.xlShmInterpRateFwd($D$3&amp;T(CalculationTrigger),C576,,5,C577)</f>
        <v>8.650008141844514E-4</v>
      </c>
      <c r="E576" s="120">
        <f>_xll.xlShmInterpRateFwd($E$3&amp;T(CalculationTrigger),C576,,5,C577)</f>
        <v>8.5061256020751346E-4</v>
      </c>
      <c r="F576" s="121">
        <f>_xll.xlShmInterpRateFwd($F$3&amp;T(CalculationTrigger),C576,,5,C577)</f>
        <v>7.7836121824447217E-4</v>
      </c>
      <c r="G576" s="148">
        <f>_xll.xlShmInterpDisc($G$3&amp;T(CalculationTrigger),C576)</f>
        <v>1.0027360946037636</v>
      </c>
      <c r="H576" s="149">
        <f>_xll.xlShmInterpDisc($H$3&amp;T(CalculationTrigger),C576)</f>
        <v>1.002748517714128</v>
      </c>
      <c r="I576" s="150">
        <f>_xll.xlShmInterpDisc($I$3&amp;T(CalculationTrigger),C576)</f>
        <v>1.0028232150982981</v>
      </c>
      <c r="J576" s="157">
        <f t="shared" si="24"/>
        <v>5.5079591718400482E-6</v>
      </c>
      <c r="K576" s="158">
        <f t="shared" si="25"/>
        <v>0</v>
      </c>
      <c r="L576" s="159">
        <f t="shared" si="26"/>
        <v>-3.3116688024029669E-5</v>
      </c>
    </row>
    <row r="577" spans="2:12" x14ac:dyDescent="0.2">
      <c r="B577" s="112" t="s">
        <v>156</v>
      </c>
      <c r="C577" s="113">
        <f>_xll.qlCalendarAdvance("TARGET",C576,B577,"mf")</f>
        <v>43650</v>
      </c>
      <c r="D577" s="120">
        <f>_xll.xlShmInterpRateFwd($D$3&amp;T(CalculationTrigger),C577,,5,C578)</f>
        <v>8.7098254334058982E-4</v>
      </c>
      <c r="E577" s="120">
        <f>_xll.xlShmInterpRateFwd($E$3&amp;T(CalculationTrigger),C577,,5,C578)</f>
        <v>8.5649629812960823E-4</v>
      </c>
      <c r="F577" s="121">
        <f>_xll.xlShmInterpRateFwd($F$3&amp;T(CalculationTrigger),C577,,5,C578)</f>
        <v>7.8396766714130541E-4</v>
      </c>
      <c r="G577" s="148">
        <f>_xll.xlShmInterpDisc($G$3&amp;T(CalculationTrigger),C577)</f>
        <v>1.0027337182599754</v>
      </c>
      <c r="H577" s="149">
        <f>_xll.xlShmInterpDisc($H$3&amp;T(CalculationTrigger),C577)</f>
        <v>1.0027461808689331</v>
      </c>
      <c r="I577" s="150">
        <f>_xll.xlShmInterpDisc($I$3&amp;T(CalculationTrigger),C577)</f>
        <v>1.0028210765858738</v>
      </c>
      <c r="J577" s="157">
        <f t="shared" si="24"/>
        <v>5.5187624090267975E-6</v>
      </c>
      <c r="K577" s="158">
        <f t="shared" si="25"/>
        <v>0</v>
      </c>
      <c r="L577" s="159">
        <f t="shared" si="26"/>
        <v>-3.3164296895914615E-5</v>
      </c>
    </row>
    <row r="578" spans="2:12" x14ac:dyDescent="0.2">
      <c r="B578" s="112" t="s">
        <v>156</v>
      </c>
      <c r="C578" s="113">
        <f>_xll.qlCalendarAdvance("TARGET",C577,B578,"mf")</f>
        <v>43651</v>
      </c>
      <c r="D578" s="120">
        <f>_xll.xlShmInterpRateFwd($D$3&amp;T(CalculationTrigger),C578,,5,C579)</f>
        <v>8.8297648637629324E-4</v>
      </c>
      <c r="E578" s="120">
        <f>_xll.xlShmInterpRateFwd($E$3&amp;T(CalculationTrigger),C578,,5,C579)</f>
        <v>8.6829490802449081E-4</v>
      </c>
      <c r="F578" s="121">
        <f>_xll.xlShmInterpRateFwd($F$3&amp;T(CalculationTrigger),C578,,5,C579)</f>
        <v>7.9521307345110687E-4</v>
      </c>
      <c r="G578" s="148">
        <f>_xll.xlShmInterpDisc($G$3&amp;T(CalculationTrigger),C578)</f>
        <v>1.0027313254887968</v>
      </c>
      <c r="H578" s="149">
        <f>_xll.xlShmInterpDisc($H$3&amp;T(CalculationTrigger),C578)</f>
        <v>1.0027438278651617</v>
      </c>
      <c r="I578" s="150">
        <f>_xll.xlShmInterpDisc($I$3&amp;T(CalculationTrigger),C578)</f>
        <v>1.0028189226746098</v>
      </c>
      <c r="J578" s="157">
        <f t="shared" si="24"/>
        <v>5.5296584582674367E-6</v>
      </c>
      <c r="K578" s="158">
        <f t="shared" si="25"/>
        <v>0</v>
      </c>
      <c r="L578" s="159">
        <f t="shared" si="26"/>
        <v>-3.3212126994492152E-5</v>
      </c>
    </row>
    <row r="579" spans="2:12" x14ac:dyDescent="0.2">
      <c r="B579" s="112" t="s">
        <v>156</v>
      </c>
      <c r="C579" s="113">
        <f>_xll.qlCalendarAdvance("TARGET",C578,B579,"mf")</f>
        <v>43654</v>
      </c>
      <c r="D579" s="120">
        <f>_xll.xlShmInterpRateFwd($D$3&amp;T(CalculationTrigger),C579,,5,C580)</f>
        <v>8.9499463059751515E-4</v>
      </c>
      <c r="E579" s="120">
        <f>_xll.xlShmInterpRateFwd($E$3&amp;T(CalculationTrigger),C579,,5,C580)</f>
        <v>8.8011859182265462E-4</v>
      </c>
      <c r="F579" s="121">
        <f>_xll.xlShmInterpRateFwd($F$3&amp;T(CalculationTrigger),C579,,5,C580)</f>
        <v>8.0648595592890311E-4</v>
      </c>
      <c r="G579" s="148">
        <f>_xll.xlShmInterpDisc($G$3&amp;T(CalculationTrigger),C579)</f>
        <v>1.002724048378465</v>
      </c>
      <c r="H579" s="149">
        <f>_xll.xlShmInterpDisc($H$3&amp;T(CalculationTrigger),C579)</f>
        <v>1.002736671663961</v>
      </c>
      <c r="I579" s="150">
        <f>_xll.xlShmInterpDisc($I$3&amp;T(CalculationTrigger),C579)</f>
        <v>1.0028123682951127</v>
      </c>
      <c r="J579" s="157">
        <f t="shared" si="24"/>
        <v>5.5628974929961501E-6</v>
      </c>
      <c r="K579" s="158">
        <f t="shared" si="25"/>
        <v>0</v>
      </c>
      <c r="L579" s="159">
        <f t="shared" si="26"/>
        <v>-3.3356930413248355E-5</v>
      </c>
    </row>
    <row r="580" spans="2:12" x14ac:dyDescent="0.2">
      <c r="B580" s="112" t="s">
        <v>156</v>
      </c>
      <c r="C580" s="113">
        <f>_xll.qlCalendarAdvance("TARGET",C579,B580,"mf")</f>
        <v>43655</v>
      </c>
      <c r="D580" s="120">
        <f>_xll.xlShmInterpRateFwd($D$3&amp;T(CalculationTrigger),C580,,5,C581)</f>
        <v>9.0101906958200506E-4</v>
      </c>
      <c r="E580" s="120">
        <f>_xll.xlShmInterpRateFwd($E$3&amp;T(CalculationTrigger),C580,,5,C581)</f>
        <v>8.86046137314969E-4</v>
      </c>
      <c r="F580" s="121">
        <f>_xll.xlShmInterpRateFwd($F$3&amp;T(CalculationTrigger),C580,,5,C581)</f>
        <v>8.1213881660320369E-4</v>
      </c>
      <c r="G580" s="148">
        <f>_xll.xlShmInterpDisc($G$3&amp;T(CalculationTrigger),C580)</f>
        <v>1.0027215896649342</v>
      </c>
      <c r="H580" s="149">
        <f>_xll.xlShmInterpDisc($H$3&amp;T(CalculationTrigger),C580)</f>
        <v>1.0027342537870858</v>
      </c>
      <c r="I580" s="150">
        <f>_xll.xlShmInterpDisc($I$3&amp;T(CalculationTrigger),C580)</f>
        <v>1.0028101525353743</v>
      </c>
      <c r="J580" s="157">
        <f t="shared" si="24"/>
        <v>5.5741588051066079E-6</v>
      </c>
      <c r="K580" s="158">
        <f t="shared" si="25"/>
        <v>0</v>
      </c>
      <c r="L580" s="159">
        <f t="shared" si="26"/>
        <v>-3.3405631181498204E-5</v>
      </c>
    </row>
    <row r="581" spans="2:12" x14ac:dyDescent="0.2">
      <c r="B581" s="112" t="s">
        <v>156</v>
      </c>
      <c r="C581" s="113">
        <f>_xll.qlCalendarAdvance("TARGET",C580,B581,"mf")</f>
        <v>43656</v>
      </c>
      <c r="D581" s="120">
        <f>_xll.xlShmInterpRateFwd($D$3&amp;T(CalculationTrigger),C581,,5,C582)</f>
        <v>9.0705212524353287E-4</v>
      </c>
      <c r="E581" s="120">
        <f>_xll.xlShmInterpRateFwd($E$3&amp;T(CalculationTrigger),C581,,5,C582)</f>
        <v>8.9198252624586604E-4</v>
      </c>
      <c r="F581" s="121">
        <f>_xll.xlShmInterpRateFwd($F$3&amp;T(CalculationTrigger),C581,,5,C582)</f>
        <v>8.1780105860163868E-4</v>
      </c>
      <c r="G581" s="148">
        <f>_xll.xlShmInterpDisc($G$3&amp;T(CalculationTrigger),C581)</f>
        <v>1.0027191144072807</v>
      </c>
      <c r="H581" s="149">
        <f>_xll.xlShmInterpDisc($H$3&amp;T(CalculationTrigger),C581)</f>
        <v>1.0027318196318651</v>
      </c>
      <c r="I581" s="150">
        <f>_xll.xlShmInterpDisc($I$3&amp;T(CalculationTrigger),C581)</f>
        <v>1.0028079212497896</v>
      </c>
      <c r="J581" s="157">
        <f t="shared" ref="J581:J644" si="27">-365*LN(G581/$H581)/($C581-$C$4)</f>
        <v>5.5855099364955928E-6</v>
      </c>
      <c r="K581" s="158">
        <f t="shared" ref="K581:K644" si="28">-365*LN(H581/$H581)/($C581-$C$4)</f>
        <v>0</v>
      </c>
      <c r="L581" s="159">
        <f t="shared" ref="L581:L644" si="29">-365*LN(I581/$H581)/($C581-$C$4)</f>
        <v>-3.3454546057876517E-5</v>
      </c>
    </row>
    <row r="582" spans="2:12" x14ac:dyDescent="0.2">
      <c r="B582" s="112" t="s">
        <v>156</v>
      </c>
      <c r="C582" s="113">
        <f>_xll.qlCalendarAdvance("TARGET",C581,B582,"mf")</f>
        <v>43657</v>
      </c>
      <c r="D582" s="120">
        <f>_xll.xlShmInterpRateFwd($D$3&amp;T(CalculationTrigger),C582,,5,C583)</f>
        <v>9.1309382258585579E-4</v>
      </c>
      <c r="E582" s="120">
        <f>_xll.xlShmInterpRateFwd($E$3&amp;T(CalculationTrigger),C582,,5,C583)</f>
        <v>8.9792778584789313E-4</v>
      </c>
      <c r="F582" s="121">
        <f>_xll.xlShmInterpRateFwd($F$3&amp;T(CalculationTrigger),C582,,5,C583)</f>
        <v>8.2347271470844987E-4</v>
      </c>
      <c r="G582" s="148">
        <f>_xll.xlShmInterpDisc($G$3&amp;T(CalculationTrigger),C582)</f>
        <v>1.0027166225819559</v>
      </c>
      <c r="H582" s="149">
        <f>_xll.xlShmInterpDisc($H$3&amp;T(CalculationTrigger),C582)</f>
        <v>1.002729369174123</v>
      </c>
      <c r="I582" s="150">
        <f>_xll.xlShmInterpDisc($I$3&amp;T(CalculationTrigger),C582)</f>
        <v>1.0028056744126879</v>
      </c>
      <c r="J582" s="157">
        <f t="shared" si="27"/>
        <v>5.596950288639864E-6</v>
      </c>
      <c r="K582" s="158">
        <f t="shared" si="28"/>
        <v>0</v>
      </c>
      <c r="L582" s="159">
        <f t="shared" si="29"/>
        <v>-3.3503673618651752E-5</v>
      </c>
    </row>
    <row r="583" spans="2:12" x14ac:dyDescent="0.2">
      <c r="B583" s="112" t="s">
        <v>156</v>
      </c>
      <c r="C583" s="113">
        <f>_xll.qlCalendarAdvance("TARGET",C582,B583,"mf")</f>
        <v>43658</v>
      </c>
      <c r="D583" s="120">
        <f>_xll.xlShmInterpRateFwd($D$3&amp;T(CalculationTrigger),C583,,5,C584)</f>
        <v>9.2520849249600834E-4</v>
      </c>
      <c r="E583" s="120">
        <f>_xll.xlShmInterpRateFwd($E$3&amp;T(CalculationTrigger),C583,,5,C584)</f>
        <v>9.0985027898018783E-4</v>
      </c>
      <c r="F583" s="121">
        <f>_xll.xlShmInterpRateFwd($F$3&amp;T(CalculationTrigger),C583,,5,C584)</f>
        <v>8.3484948325546844E-4</v>
      </c>
      <c r="G583" s="148">
        <f>_xll.xlShmInterpDisc($G$3&amp;T(CalculationTrigger),C583)</f>
        <v>1.0027141141653437</v>
      </c>
      <c r="H583" s="149">
        <f>_xll.xlShmInterpDisc($H$3&amp;T(CalculationTrigger),C583)</f>
        <v>1.0027269023896099</v>
      </c>
      <c r="I583" s="150">
        <f>_xll.xlShmInterpDisc($I$3&amp;T(CalculationTrigger),C583)</f>
        <v>1.0028034119983098</v>
      </c>
      <c r="J583" s="157">
        <f t="shared" si="27"/>
        <v>5.6084792631177338E-6</v>
      </c>
      <c r="K583" s="158">
        <f t="shared" si="28"/>
        <v>0</v>
      </c>
      <c r="L583" s="159">
        <f t="shared" si="29"/>
        <v>-3.3553012440216455E-5</v>
      </c>
    </row>
    <row r="584" spans="2:12" x14ac:dyDescent="0.2">
      <c r="B584" s="112" t="s">
        <v>156</v>
      </c>
      <c r="C584" s="113">
        <f>_xll.qlCalendarAdvance("TARGET",C583,B584,"mf")</f>
        <v>43661</v>
      </c>
      <c r="D584" s="120">
        <f>_xll.xlShmInterpRateFwd($D$3&amp;T(CalculationTrigger),C584,,5,C585)</f>
        <v>9.3734752660961805E-4</v>
      </c>
      <c r="E584" s="120">
        <f>_xll.xlShmInterpRateFwd($E$3&amp;T(CalculationTrigger),C584,,5,C585)</f>
        <v>9.2179807845505228E-4</v>
      </c>
      <c r="F584" s="121">
        <f>_xll.xlShmInterpRateFwd($F$3&amp;T(CalculationTrigger),C584,,5,C585)</f>
        <v>8.4625414404967221E-4</v>
      </c>
      <c r="G584" s="148">
        <f>_xll.xlShmInterpDisc($G$3&amp;T(CalculationTrigger),C584)</f>
        <v>1.0027064891306103</v>
      </c>
      <c r="H584" s="149">
        <f>_xll.xlShmInterpDisc($H$3&amp;T(CalculationTrigger),C584)</f>
        <v>1.0027194038318348</v>
      </c>
      <c r="I584" s="150">
        <f>_xll.xlShmInterpDisc($I$3&amp;T(CalculationTrigger),C584)</f>
        <v>1.0027965310325639</v>
      </c>
      <c r="J584" s="157">
        <f t="shared" si="27"/>
        <v>5.6435919345869864E-6</v>
      </c>
      <c r="K584" s="158">
        <f t="shared" si="28"/>
        <v>0</v>
      </c>
      <c r="L584" s="159">
        <f t="shared" si="29"/>
        <v>-3.370228223201331E-5</v>
      </c>
    </row>
    <row r="585" spans="2:12" x14ac:dyDescent="0.2">
      <c r="B585" s="112" t="s">
        <v>156</v>
      </c>
      <c r="C585" s="113">
        <f>_xll.qlCalendarAdvance("TARGET",C584,B585,"mf")</f>
        <v>43662</v>
      </c>
      <c r="D585" s="120">
        <f>_xll.xlShmInterpRateFwd($D$3&amp;T(CalculationTrigger),C585,,5,C586)</f>
        <v>9.4343280579150027E-4</v>
      </c>
      <c r="E585" s="120">
        <f>_xll.xlShmInterpRateFwd($E$3&amp;T(CalculationTrigger),C585,,5,C586)</f>
        <v>9.2778810152204308E-4</v>
      </c>
      <c r="F585" s="121">
        <f>_xll.xlShmInterpRateFwd($F$3&amp;T(CalculationTrigger),C585,,5,C586)</f>
        <v>8.5197336724393644E-4</v>
      </c>
      <c r="G585" s="148">
        <f>_xll.xlShmInterpDisc($G$3&amp;T(CalculationTrigger),C585)</f>
        <v>1.0027039141113396</v>
      </c>
      <c r="H585" s="149">
        <f>_xll.xlShmInterpDisc($H$3&amp;T(CalculationTrigger),C585)</f>
        <v>1.0027168714962584</v>
      </c>
      <c r="I585" s="150">
        <f>_xll.xlShmInterpDisc($I$3&amp;T(CalculationTrigger),C585)</f>
        <v>1.0027942060496804</v>
      </c>
      <c r="J585" s="157">
        <f t="shared" si="27"/>
        <v>5.6554694125516301E-6</v>
      </c>
      <c r="K585" s="158">
        <f t="shared" si="28"/>
        <v>0</v>
      </c>
      <c r="L585" s="159">
        <f t="shared" si="29"/>
        <v>-3.3752451859428629E-5</v>
      </c>
    </row>
    <row r="586" spans="2:12" x14ac:dyDescent="0.2">
      <c r="B586" s="112" t="s">
        <v>156</v>
      </c>
      <c r="C586" s="113">
        <f>_xll.qlCalendarAdvance("TARGET",C585,B586,"mf")</f>
        <v>43663</v>
      </c>
      <c r="D586" s="120">
        <f>_xll.xlShmInterpRateFwd($D$3&amp;T(CalculationTrigger),C586,,5,C587)</f>
        <v>9.4952687615001302E-4</v>
      </c>
      <c r="E586" s="120">
        <f>_xll.xlShmInterpRateFwd($E$3&amp;T(CalculationTrigger),C586,,5,C587)</f>
        <v>9.3378715926340026E-4</v>
      </c>
      <c r="F586" s="121">
        <f>_xll.xlShmInterpRateFwd($F$3&amp;T(CalculationTrigger),C586,,5,C587)</f>
        <v>8.5770220303517061E-4</v>
      </c>
      <c r="G586" s="148">
        <f>_xll.xlShmInterpDisc($G$3&amp;T(CalculationTrigger),C586)</f>
        <v>1.0027013223816905</v>
      </c>
      <c r="H586" s="149">
        <f>_xll.xlShmInterpDisc($H$3&amp;T(CalculationTrigger),C586)</f>
        <v>1.002714322711552</v>
      </c>
      <c r="I586" s="150">
        <f>_xll.xlShmInterpDisc($I$3&amp;T(CalculationTrigger),C586)</f>
        <v>1.002791865359373</v>
      </c>
      <c r="J586" s="157">
        <f t="shared" si="27"/>
        <v>5.6674325200196219E-6</v>
      </c>
      <c r="K586" s="158">
        <f t="shared" si="28"/>
        <v>0</v>
      </c>
      <c r="L586" s="159">
        <f t="shared" si="29"/>
        <v>-3.3802825628917053E-5</v>
      </c>
    </row>
    <row r="587" spans="2:12" x14ac:dyDescent="0.2">
      <c r="B587" s="112" t="s">
        <v>156</v>
      </c>
      <c r="C587" s="113">
        <f>_xll.qlCalendarAdvance("TARGET",C586,B587,"mf")</f>
        <v>43664</v>
      </c>
      <c r="D587" s="120">
        <f>_xll.xlShmInterpRateFwd($D$3&amp;T(CalculationTrigger),C587,,5,C588)</f>
        <v>9.5562976264842233E-4</v>
      </c>
      <c r="E587" s="120">
        <f>_xll.xlShmInterpRateFwd($E$3&amp;T(CalculationTrigger),C587,,5,C588)</f>
        <v>9.3979527903327521E-4</v>
      </c>
      <c r="F587" s="121">
        <f>_xll.xlShmInterpRateFwd($F$3&amp;T(CalculationTrigger),C587,,5,C588)</f>
        <v>8.6344068416713217E-4</v>
      </c>
      <c r="G587" s="148">
        <f>_xll.xlShmInterpDisc($G$3&amp;T(CalculationTrigger),C587)</f>
        <v>1.0026987139176424</v>
      </c>
      <c r="H587" s="149">
        <f>_xll.xlShmInterpDisc($H$3&amp;T(CalculationTrigger),C587)</f>
        <v>1.0027117574530218</v>
      </c>
      <c r="I587" s="150">
        <f>_xll.xlShmInterpDisc($I$3&amp;T(CalculationTrigger),C587)</f>
        <v>1.0027895089353429</v>
      </c>
      <c r="J587" s="157">
        <f t="shared" si="27"/>
        <v>5.6794806584952004E-6</v>
      </c>
      <c r="K587" s="158">
        <f t="shared" si="28"/>
        <v>0</v>
      </c>
      <c r="L587" s="159">
        <f t="shared" si="29"/>
        <v>-3.3853402116833805E-5</v>
      </c>
    </row>
    <row r="588" spans="2:12" x14ac:dyDescent="0.2">
      <c r="B588" s="112" t="s">
        <v>156</v>
      </c>
      <c r="C588" s="113">
        <f>_xll.qlCalendarAdvance("TARGET",C587,B588,"mf")</f>
        <v>43665</v>
      </c>
      <c r="D588" s="120">
        <f>_xll.xlShmInterpRateFwd($D$3&amp;T(CalculationTrigger),C588,,5,C589)</f>
        <v>9.6786761342614242E-4</v>
      </c>
      <c r="E588" s="120">
        <f>_xll.xlShmInterpRateFwd($E$3&amp;T(CalculationTrigger),C588,,5,C589)</f>
        <v>9.5184434362699337E-4</v>
      </c>
      <c r="F588" s="121">
        <f>_xll.xlShmInterpRateFwd($F$3&amp;T(CalculationTrigger),C588,,5,C589)</f>
        <v>8.7495206016484643E-4</v>
      </c>
      <c r="G588" s="148">
        <f>_xll.xlShmInterpDisc($G$3&amp;T(CalculationTrigger),C588)</f>
        <v>1.0026960886951075</v>
      </c>
      <c r="H588" s="149">
        <f>_xll.xlShmInterpDisc($H$3&amp;T(CalculationTrigger),C588)</f>
        <v>1.0027091756958997</v>
      </c>
      <c r="I588" s="150">
        <f>_xll.xlShmInterpDisc($I$3&amp;T(CalculationTrigger),C588)</f>
        <v>1.002787136751202</v>
      </c>
      <c r="J588" s="157">
        <f t="shared" si="27"/>
        <v>5.6916132293894999E-6</v>
      </c>
      <c r="K588" s="158">
        <f t="shared" si="28"/>
        <v>0</v>
      </c>
      <c r="L588" s="159">
        <f t="shared" si="29"/>
        <v>-3.3904179899560017E-5</v>
      </c>
    </row>
    <row r="589" spans="2:12" x14ac:dyDescent="0.2">
      <c r="B589" s="112" t="s">
        <v>156</v>
      </c>
      <c r="C589" s="113">
        <f>_xll.qlCalendarAdvance("TARGET",C588,B589,"mf")</f>
        <v>43668</v>
      </c>
      <c r="D589" s="120">
        <f>_xll.xlShmInterpRateFwd($D$3&amp;T(CalculationTrigger),C589,,5,C590)</f>
        <v>9.8012996723981184E-4</v>
      </c>
      <c r="E589" s="120">
        <f>_xll.xlShmInterpRateFwd($E$3&amp;T(CalculationTrigger),C589,,5,C590)</f>
        <v>9.6391892345499132E-4</v>
      </c>
      <c r="F589" s="121">
        <f>_xll.xlShmInterpRateFwd($F$3&amp;T(CalculationTrigger),C589,,5,C590)</f>
        <v>8.864917229750559E-4</v>
      </c>
      <c r="G589" s="148">
        <f>_xll.xlShmInterpDisc($G$3&amp;T(CalculationTrigger),C589)</f>
        <v>1.0026881122346949</v>
      </c>
      <c r="H589" s="149">
        <f>_xll.xlShmInterpDisc($H$3&amp;T(CalculationTrigger),C589)</f>
        <v>1.0027013311841975</v>
      </c>
      <c r="I589" s="150">
        <f>_xll.xlShmInterpDisc($I$3&amp;T(CalculationTrigger),C589)</f>
        <v>1.0027799253728875</v>
      </c>
      <c r="J589" s="157">
        <f t="shared" si="27"/>
        <v>5.7285115513855427E-6</v>
      </c>
      <c r="K589" s="158">
        <f t="shared" si="28"/>
        <v>0</v>
      </c>
      <c r="L589" s="159">
        <f t="shared" si="29"/>
        <v>-3.4057706779248059E-5</v>
      </c>
    </row>
    <row r="590" spans="2:12" x14ac:dyDescent="0.2">
      <c r="B590" s="112" t="s">
        <v>156</v>
      </c>
      <c r="C590" s="113">
        <f>_xll.qlCalendarAdvance("TARGET",C589,B590,"mf")</f>
        <v>43669</v>
      </c>
      <c r="D590" s="120">
        <f>_xll.xlShmInterpRateFwd($D$3&amp;T(CalculationTrigger),C590,,5,C591)</f>
        <v>9.8627730779272233E-4</v>
      </c>
      <c r="E590" s="120">
        <f>_xll.xlShmInterpRateFwd($E$3&amp;T(CalculationTrigger),C590,,5,C591)</f>
        <v>9.6997276258577213E-4</v>
      </c>
      <c r="F590" s="121">
        <f>_xll.xlShmInterpRateFwd($F$3&amp;T(CalculationTrigger),C590,,5,C591)</f>
        <v>8.9227892634373722E-4</v>
      </c>
      <c r="G590" s="148">
        <f>_xll.xlShmInterpDisc($G$3&amp;T(CalculationTrigger),C590)</f>
        <v>1.0026854197359891</v>
      </c>
      <c r="H590" s="149">
        <f>_xll.xlShmInterpDisc($H$3&amp;T(CalculationTrigger),C590)</f>
        <v>1.0026986831835529</v>
      </c>
      <c r="I590" s="150">
        <f>_xll.xlShmInterpDisc($I$3&amp;T(CalculationTrigger),C590)</f>
        <v>1.0027774898826278</v>
      </c>
      <c r="J590" s="157">
        <f t="shared" si="27"/>
        <v>5.740975866581899E-6</v>
      </c>
      <c r="K590" s="158">
        <f t="shared" si="28"/>
        <v>0</v>
      </c>
      <c r="L590" s="159">
        <f t="shared" si="29"/>
        <v>-3.4109275503899528E-5</v>
      </c>
    </row>
    <row r="591" spans="2:12" x14ac:dyDescent="0.2">
      <c r="B591" s="112" t="s">
        <v>156</v>
      </c>
      <c r="C591" s="113">
        <f>_xll.qlCalendarAdvance("TARGET",C590,B591,"mf")</f>
        <v>43670</v>
      </c>
      <c r="D591" s="120">
        <f>_xll.xlShmInterpRateFwd($D$3&amp;T(CalculationTrigger),C591,,5,C592)</f>
        <v>9.9243361385998826E-4</v>
      </c>
      <c r="E591" s="120">
        <f>_xll.xlShmInterpRateFwd($E$3&amp;T(CalculationTrigger),C591,,5,C592)</f>
        <v>9.7603582750537465E-4</v>
      </c>
      <c r="F591" s="121">
        <f>_xll.xlShmInterpRateFwd($F$3&amp;T(CalculationTrigger),C591,,5,C592)</f>
        <v>8.9807597313674439E-4</v>
      </c>
      <c r="G591" s="148">
        <f>_xll.xlShmInterpDisc($G$3&amp;T(CalculationTrigger),C591)</f>
        <v>1.0026827103573477</v>
      </c>
      <c r="H591" s="149">
        <f>_xll.xlShmInterpDisc($H$3&amp;T(CalculationTrigger),C591)</f>
        <v>1.002696018559369</v>
      </c>
      <c r="I591" s="150">
        <f>_xll.xlShmInterpDisc($I$3&amp;T(CalculationTrigger),C591)</f>
        <v>1.0027750384989711</v>
      </c>
      <c r="J591" s="157">
        <f t="shared" si="27"/>
        <v>5.753521621506084E-6</v>
      </c>
      <c r="K591" s="158">
        <f t="shared" si="28"/>
        <v>0</v>
      </c>
      <c r="L591" s="159">
        <f t="shared" si="29"/>
        <v>-3.416103840478694E-5</v>
      </c>
    </row>
    <row r="592" spans="2:12" x14ac:dyDescent="0.2">
      <c r="B592" s="112" t="s">
        <v>156</v>
      </c>
      <c r="C592" s="113">
        <f>_xll.qlCalendarAdvance("TARGET",C591,B592,"mf")</f>
        <v>43671</v>
      </c>
      <c r="D592" s="120">
        <f>_xll.xlShmInterpRateFwd($D$3&amp;T(CalculationTrigger),C592,,5,C593)</f>
        <v>9.985989103643842E-4</v>
      </c>
      <c r="E592" s="120">
        <f>_xll.xlShmInterpRateFwd($E$3&amp;T(CalculationTrigger),C592,,5,C593)</f>
        <v>9.8210814556798473E-4</v>
      </c>
      <c r="F592" s="121">
        <f>_xll.xlShmInterpRateFwd($F$3&amp;T(CalculationTrigger),C592,,5,C593)</f>
        <v>9.0388289650310846E-4</v>
      </c>
      <c r="G592" s="148">
        <f>_xll.xlShmInterpDisc($G$3&amp;T(CalculationTrigger),C592)</f>
        <v>1.0026799840742788</v>
      </c>
      <c r="H592" s="149">
        <f>_xll.xlShmInterpDisc($H$3&amp;T(CalculationTrigger),C592)</f>
        <v>1.0026933372864342</v>
      </c>
      <c r="I592" s="150">
        <f>_xll.xlShmInterpDisc($I$3&amp;T(CalculationTrigger),C592)</f>
        <v>1.0027725711949911</v>
      </c>
      <c r="J592" s="157">
        <f t="shared" si="27"/>
        <v>5.7661482175931514E-6</v>
      </c>
      <c r="K592" s="158">
        <f t="shared" si="28"/>
        <v>0</v>
      </c>
      <c r="L592" s="159">
        <f t="shared" si="29"/>
        <v>-3.421299405815841E-5</v>
      </c>
    </row>
    <row r="593" spans="2:12" x14ac:dyDescent="0.2">
      <c r="B593" s="112" t="s">
        <v>156</v>
      </c>
      <c r="C593" s="113">
        <f>_xll.qlCalendarAdvance("TARGET",C592,B593,"mf")</f>
        <v>43672</v>
      </c>
      <c r="D593" s="120">
        <f>_xll.xlShmInterpRateFwd($D$3&amp;T(CalculationTrigger),C593,,5,C594)</f>
        <v>1.0109623963484222E-3</v>
      </c>
      <c r="E593" s="120">
        <f>_xll.xlShmInterpRateFwd($E$3&amp;T(CalculationTrigger),C593,,5,C594)</f>
        <v>9.9428647035561778E-4</v>
      </c>
      <c r="F593" s="121">
        <f>_xll.xlShmInterpRateFwd($F$3&amp;T(CalculationTrigger),C593,,5,C594)</f>
        <v>9.1553212597809866E-4</v>
      </c>
      <c r="G593" s="148">
        <f>_xll.xlShmInterpDisc($G$3&amp;T(CalculationTrigger),C593)</f>
        <v>1.0026772408622235</v>
      </c>
      <c r="H593" s="149">
        <f>_xll.xlShmInterpDisc($H$3&amp;T(CalculationTrigger),C593)</f>
        <v>1.0026906393394632</v>
      </c>
      <c r="I593" s="150">
        <f>_xll.xlShmInterpDisc($I$3&amp;T(CalculationTrigger),C593)</f>
        <v>1.0027700879436716</v>
      </c>
      <c r="J593" s="157">
        <f t="shared" si="27"/>
        <v>5.7788550562341532E-6</v>
      </c>
      <c r="K593" s="158">
        <f t="shared" si="28"/>
        <v>0</v>
      </c>
      <c r="L593" s="159">
        <f t="shared" si="29"/>
        <v>-3.4265141040288299E-5</v>
      </c>
    </row>
    <row r="594" spans="2:12" x14ac:dyDescent="0.2">
      <c r="B594" s="112" t="s">
        <v>156</v>
      </c>
      <c r="C594" s="113">
        <f>_xll.qlCalendarAdvance("TARGET",C593,B594,"mf")</f>
        <v>43675</v>
      </c>
      <c r="D594" s="120">
        <f>_xll.xlShmInterpRateFwd($D$3&amp;T(CalculationTrigger),C594,,5,C595)</f>
        <v>1.0233504995736456E-3</v>
      </c>
      <c r="E594" s="120">
        <f>_xll.xlShmInterpRateFwd($E$3&amp;T(CalculationTrigger),C594,,5,C595)</f>
        <v>1.0064904951572323E-3</v>
      </c>
      <c r="F594" s="121">
        <f>_xll.xlShmInterpRateFwd($F$3&amp;T(CalculationTrigger),C594,,5,C595)</f>
        <v>9.2721001434696137E-4</v>
      </c>
      <c r="G594" s="148">
        <f>_xll.xlShmInterpDisc($G$3&amp;T(CalculationTrigger),C594)</f>
        <v>1.0026689094055381</v>
      </c>
      <c r="H594" s="149">
        <f>_xll.xlShmInterpDisc($H$3&amp;T(CalculationTrigger),C594)</f>
        <v>1.0026824452003729</v>
      </c>
      <c r="I594" s="150">
        <f>_xll.xlShmInterpDisc($I$3&amp;T(CalculationTrigger),C594)</f>
        <v>1.0027625422341746</v>
      </c>
      <c r="J594" s="157">
        <f t="shared" si="27"/>
        <v>5.8174510426982989E-6</v>
      </c>
      <c r="K594" s="158">
        <f t="shared" si="28"/>
        <v>0</v>
      </c>
      <c r="L594" s="159">
        <f t="shared" si="29"/>
        <v>-3.4422715722363154E-5</v>
      </c>
    </row>
    <row r="595" spans="2:12" x14ac:dyDescent="0.2">
      <c r="B595" s="112" t="s">
        <v>156</v>
      </c>
      <c r="C595" s="113">
        <f>_xll.qlCalendarAdvance("TARGET",C594,B595,"mf")</f>
        <v>43676</v>
      </c>
      <c r="D595" s="120">
        <f>_xll.xlShmInterpRateFwd($D$3&amp;T(CalculationTrigger),C595,,5,C596)</f>
        <v>1.0295611224296697E-3</v>
      </c>
      <c r="E595" s="120">
        <f>_xll.xlShmInterpRateFwd($E$3&amp;T(CalculationTrigger),C595,,5,C596)</f>
        <v>1.0126094885589585E-3</v>
      </c>
      <c r="F595" s="121">
        <f>_xll.xlShmInterpRateFwd($F$3&amp;T(CalculationTrigger),C595,,5,C596)</f>
        <v>9.3306681518176224E-4</v>
      </c>
      <c r="G595" s="148">
        <f>_xll.xlShmInterpDisc($G$3&amp;T(CalculationTrigger),C595)</f>
        <v>1.0026660982305997</v>
      </c>
      <c r="H595" s="149">
        <f>_xll.xlShmInterpDisc($H$3&amp;T(CalculationTrigger),C595)</f>
        <v>1.0026796803029265</v>
      </c>
      <c r="I595" s="150">
        <f>_xll.xlShmInterpDisc($I$3&amp;T(CalculationTrigger),C595)</f>
        <v>1.0027599949215464</v>
      </c>
      <c r="J595" s="157">
        <f t="shared" si="27"/>
        <v>5.8304728663603955E-6</v>
      </c>
      <c r="K595" s="158">
        <f t="shared" si="28"/>
        <v>0</v>
      </c>
      <c r="L595" s="159">
        <f t="shared" si="29"/>
        <v>-3.4475613782599545E-5</v>
      </c>
    </row>
    <row r="596" spans="2:12" x14ac:dyDescent="0.2">
      <c r="B596" s="112" t="s">
        <v>156</v>
      </c>
      <c r="C596" s="113">
        <f>_xll.qlCalendarAdvance("TARGET",C595,B596,"mf")</f>
        <v>43677</v>
      </c>
      <c r="D596" s="120">
        <f>_xll.xlShmInterpRateFwd($D$3&amp;T(CalculationTrigger),C596,,5,C597)</f>
        <v>1.0357808848948627E-3</v>
      </c>
      <c r="E596" s="120">
        <f>_xll.xlShmInterpRateFwd($E$3&amp;T(CalculationTrigger),C596,,5,C597)</f>
        <v>1.0187378988236841E-3</v>
      </c>
      <c r="F596" s="121">
        <f>_xll.xlShmInterpRateFwd($F$3&amp;T(CalculationTrigger),C596,,5,C597)</f>
        <v>9.3893369030905176E-4</v>
      </c>
      <c r="G596" s="148">
        <f>_xll.xlShmInterpDisc($G$3&amp;T(CalculationTrigger),C596)</f>
        <v>1.002663270002869</v>
      </c>
      <c r="H596" s="149">
        <f>_xll.xlShmInterpDisc($H$3&amp;T(CalculationTrigger),C596)</f>
        <v>1.0026768986039087</v>
      </c>
      <c r="I596" s="150">
        <f>_xll.xlShmInterpDisc($I$3&amp;T(CalculationTrigger),C596)</f>
        <v>1.0027574315251546</v>
      </c>
      <c r="J596" s="157">
        <f t="shared" si="27"/>
        <v>5.8435719401175289E-6</v>
      </c>
      <c r="K596" s="158">
        <f t="shared" si="28"/>
        <v>0</v>
      </c>
      <c r="L596" s="159">
        <f t="shared" si="29"/>
        <v>-3.4528696053069239E-5</v>
      </c>
    </row>
    <row r="597" spans="2:12" x14ac:dyDescent="0.2">
      <c r="B597" s="112" t="s">
        <v>156</v>
      </c>
      <c r="C597" s="113">
        <f>_xll.qlCalendarAdvance("TARGET",C596,B597,"mf")</f>
        <v>43678</v>
      </c>
      <c r="D597" s="120">
        <f>_xll.xlShmInterpRateFwd($D$3&amp;T(CalculationTrigger),C597,,5,C598)</f>
        <v>1.0420098125404065E-3</v>
      </c>
      <c r="E597" s="120">
        <f>_xll.xlShmInterpRateFwd($E$3&amp;T(CalculationTrigger),C597,,5,C598)</f>
        <v>1.0248757534677244E-3</v>
      </c>
      <c r="F597" s="121">
        <f>_xll.xlShmInterpRateFwd($F$3&amp;T(CalculationTrigger),C597,,5,C598)</f>
        <v>9.4481067303999562E-4</v>
      </c>
      <c r="G597" s="148">
        <f>_xll.xlShmInterpDisc($G$3&amp;T(CalculationTrigger),C597)</f>
        <v>1.0026604246973843</v>
      </c>
      <c r="H597" s="149">
        <f>_xll.xlShmInterpDisc($H$3&amp;T(CalculationTrigger),C597)</f>
        <v>1.0026741000775912</v>
      </c>
      <c r="I597" s="150">
        <f>_xll.xlShmInterpDisc($I$3&amp;T(CalculationTrigger),C597)</f>
        <v>1.0027548520174459</v>
      </c>
      <c r="J597" s="157">
        <f t="shared" si="27"/>
        <v>5.856747665002407E-6</v>
      </c>
      <c r="K597" s="158">
        <f t="shared" si="28"/>
        <v>0</v>
      </c>
      <c r="L597" s="159">
        <f t="shared" si="29"/>
        <v>-3.458196111001153E-5</v>
      </c>
    </row>
    <row r="598" spans="2:12" x14ac:dyDescent="0.2">
      <c r="B598" s="112" t="s">
        <v>156</v>
      </c>
      <c r="C598" s="113">
        <f>_xll.qlCalendarAdvance("TARGET",C597,B598,"mf")</f>
        <v>43679</v>
      </c>
      <c r="D598" s="120">
        <f>_xll.xlShmInterpRateFwd($D$3&amp;T(CalculationTrigger),C598,,5,C599)</f>
        <v>1.0545013884780301E-3</v>
      </c>
      <c r="E598" s="120">
        <f>_xll.xlShmInterpRateFwd($E$3&amp;T(CalculationTrigger),C598,,5,C599)</f>
        <v>1.0371860276196939E-3</v>
      </c>
      <c r="F598" s="121">
        <f>_xll.xlShmInterpRateFwd($F$3&amp;T(CalculationTrigger),C598,,5,C599)</f>
        <v>9.5660100245431058E-4</v>
      </c>
      <c r="G598" s="148">
        <f>_xll.xlShmInterpDisc($G$3&amp;T(CalculationTrigger),C598)</f>
        <v>1.0026575622891143</v>
      </c>
      <c r="H598" s="149">
        <f>_xll.xlShmInterpDisc($H$3&amp;T(CalculationTrigger),C598)</f>
        <v>1.0026712846981709</v>
      </c>
      <c r="I598" s="150">
        <f>_xll.xlShmInterpDisc($I$3&amp;T(CalculationTrigger),C598)</f>
        <v>1.0027522563707767</v>
      </c>
      <c r="J598" s="157">
        <f t="shared" si="27"/>
        <v>5.869999442815503E-6</v>
      </c>
      <c r="K598" s="158">
        <f t="shared" si="28"/>
        <v>0</v>
      </c>
      <c r="L598" s="159">
        <f t="shared" si="29"/>
        <v>-3.4635407529882334E-5</v>
      </c>
    </row>
    <row r="599" spans="2:12" x14ac:dyDescent="0.2">
      <c r="B599" s="112" t="s">
        <v>156</v>
      </c>
      <c r="C599" s="113">
        <f>_xll.qlCalendarAdvance("TARGET",C598,B599,"mf")</f>
        <v>43682</v>
      </c>
      <c r="D599" s="120">
        <f>_xll.xlShmInterpRateFwd($D$3&amp;T(CalculationTrigger),C599,,5,C600)</f>
        <v>1.0670176702621227E-3</v>
      </c>
      <c r="E599" s="120">
        <f>_xll.xlShmInterpRateFwd($E$3&amp;T(CalculationTrigger),C599,,5,C600)</f>
        <v>1.0495221614222905E-3</v>
      </c>
      <c r="F599" s="121">
        <f>_xll.xlShmInterpRateFwd($F$3&amp;T(CalculationTrigger),C599,,5,C600)</f>
        <v>9.6842033941590543E-4</v>
      </c>
      <c r="G599" s="148">
        <f>_xll.xlShmInterpDisc($G$3&amp;T(CalculationTrigger),C599)</f>
        <v>1.0026488721962823</v>
      </c>
      <c r="H599" s="149">
        <f>_xll.xlShmInterpDisc($H$3&amp;T(CalculationTrigger),C599)</f>
        <v>1.0026627371821593</v>
      </c>
      <c r="I599" s="150">
        <f>_xll.xlShmInterpDisc($I$3&amp;T(CalculationTrigger),C599)</f>
        <v>1.002744372319228</v>
      </c>
      <c r="J599" s="157">
        <f t="shared" si="27"/>
        <v>5.9102051075918132E-6</v>
      </c>
      <c r="K599" s="158">
        <f t="shared" si="28"/>
        <v>0</v>
      </c>
      <c r="L599" s="159">
        <f t="shared" si="29"/>
        <v>-3.4796820729059601E-5</v>
      </c>
    </row>
    <row r="600" spans="2:12" x14ac:dyDescent="0.2">
      <c r="B600" s="112" t="s">
        <v>156</v>
      </c>
      <c r="C600" s="113">
        <f>_xll.qlCalendarAdvance("TARGET",C599,B600,"mf")</f>
        <v>43683</v>
      </c>
      <c r="D600" s="120">
        <f>_xll.xlShmInterpRateFwd($D$3&amp;T(CalculationTrigger),C600,,5,C601)</f>
        <v>1.0732927961928699E-3</v>
      </c>
      <c r="E600" s="120">
        <f>_xll.xlShmInterpRateFwd($E$3&amp;T(CalculationTrigger),C600,,5,C601)</f>
        <v>1.0557076473443785E-3</v>
      </c>
      <c r="F600" s="121">
        <f>_xll.xlShmInterpRateFwd($F$3&amp;T(CalculationTrigger),C600,,5,C601)</f>
        <v>9.7434835484843752E-4</v>
      </c>
      <c r="G600" s="148">
        <f>_xll.xlShmInterpDisc($G$3&amp;T(CalculationTrigger),C600)</f>
        <v>1.0026459411252242</v>
      </c>
      <c r="H600" s="149">
        <f>_xll.xlShmInterpDisc($H$3&amp;T(CalculationTrigger),C600)</f>
        <v>1.0026598541308243</v>
      </c>
      <c r="I600" s="150">
        <f>_xll.xlShmInterpDisc($I$3&amp;T(CalculationTrigger),C600)</f>
        <v>1.0027417118384911</v>
      </c>
      <c r="J600" s="157">
        <f t="shared" si="27"/>
        <v>5.9237551111435817E-6</v>
      </c>
      <c r="K600" s="158">
        <f t="shared" si="28"/>
        <v>0</v>
      </c>
      <c r="L600" s="159">
        <f t="shared" si="29"/>
        <v>-3.4850978363053943E-5</v>
      </c>
    </row>
    <row r="601" spans="2:12" x14ac:dyDescent="0.2">
      <c r="B601" s="112" t="s">
        <v>156</v>
      </c>
      <c r="C601" s="113">
        <f>_xll.qlCalendarAdvance("TARGET",C600,B601,"mf")</f>
        <v>43684</v>
      </c>
      <c r="D601" s="120">
        <f>_xll.xlShmInterpRateFwd($D$3&amp;T(CalculationTrigger),C601,,5,C602)</f>
        <v>1.0795772365977774E-3</v>
      </c>
      <c r="E601" s="120">
        <f>_xll.xlShmInterpRateFwd($E$3&amp;T(CalculationTrigger),C601,,5,C602)</f>
        <v>1.0619027414470353E-3</v>
      </c>
      <c r="F601" s="121">
        <f>_xll.xlShmInterpRateFwd($F$3&amp;T(CalculationTrigger),C601,,5,C602)</f>
        <v>9.8028667596871386E-4</v>
      </c>
      <c r="G601" s="148">
        <f>_xll.xlShmInterpDisc($G$3&amp;T(CalculationTrigger),C601)</f>
        <v>1.0026429928252205</v>
      </c>
      <c r="H601" s="149">
        <f>_xll.xlShmInterpDisc($H$3&amp;T(CalculationTrigger),C601)</f>
        <v>1.0026569540962651</v>
      </c>
      <c r="I601" s="150">
        <f>_xll.xlShmInterpDisc($I$3&amp;T(CalculationTrigger),C601)</f>
        <v>1.0027390350792331</v>
      </c>
      <c r="J601" s="157">
        <f t="shared" si="27"/>
        <v>5.9373781747277943E-6</v>
      </c>
      <c r="K601" s="158">
        <f t="shared" si="28"/>
        <v>0</v>
      </c>
      <c r="L601" s="159">
        <f t="shared" si="29"/>
        <v>-3.4905310241406247E-5</v>
      </c>
    </row>
    <row r="602" spans="2:12" x14ac:dyDescent="0.2">
      <c r="B602" s="112" t="s">
        <v>156</v>
      </c>
      <c r="C602" s="113">
        <f>_xll.qlCalendarAdvance("TARGET",C601,B602,"mf")</f>
        <v>43685</v>
      </c>
      <c r="D602" s="120">
        <f>_xll.xlShmInterpRateFwd($D$3&amp;T(CalculationTrigger),C602,,5,C603)</f>
        <v>1.0858710160754998E-3</v>
      </c>
      <c r="E602" s="120">
        <f>_xll.xlShmInterpRateFwd($E$3&amp;T(CalculationTrigger),C602,,5,C603)</f>
        <v>1.0681074709224252E-3</v>
      </c>
      <c r="F602" s="121">
        <f>_xll.xlShmInterpRateFwd($F$3&amp;T(CalculationTrigger),C602,,5,C603)</f>
        <v>9.862353354395685E-4</v>
      </c>
      <c r="G602" s="148">
        <f>_xll.xlShmInterpDisc($G$3&amp;T(CalculationTrigger),C602)</f>
        <v>1.0026400272708371</v>
      </c>
      <c r="H602" s="149">
        <f>_xll.xlShmInterpDisc($H$3&amp;T(CalculationTrigger),C602)</f>
        <v>1.0026540370522359</v>
      </c>
      <c r="I602" s="150">
        <f>_xll.xlShmInterpDisc($I$3&amp;T(CalculationTrigger),C602)</f>
        <v>1.0027363420132727</v>
      </c>
      <c r="J602" s="157">
        <f t="shared" si="27"/>
        <v>5.951073699975821E-6</v>
      </c>
      <c r="K602" s="158">
        <f t="shared" si="28"/>
        <v>0</v>
      </c>
      <c r="L602" s="159">
        <f t="shared" si="29"/>
        <v>-3.4959814940252754E-5</v>
      </c>
    </row>
    <row r="603" spans="2:12" x14ac:dyDescent="0.2">
      <c r="B603" s="112" t="s">
        <v>156</v>
      </c>
      <c r="C603" s="113">
        <f>_xll.qlCalendarAdvance("TARGET",C602,B603,"mf")</f>
        <v>43686</v>
      </c>
      <c r="D603" s="120">
        <f>_xll.xlShmInterpRateFwd($D$3&amp;T(CalculationTrigger),C603,,5,C604)</f>
        <v>1.0984931369831762E-3</v>
      </c>
      <c r="E603" s="120">
        <f>_xll.xlShmInterpRateFwd($E$3&amp;T(CalculationTrigger),C603,,5,C604)</f>
        <v>1.0805523837878863E-3</v>
      </c>
      <c r="F603" s="121">
        <f>_xll.xlShmInterpRateFwd($F$3&amp;T(CalculationTrigger),C603,,5,C604)</f>
        <v>9.981700113001874E-4</v>
      </c>
      <c r="G603" s="148">
        <f>_xll.xlShmInterpDisc($G$3&amp;T(CalculationTrigger),C603)</f>
        <v>1.0026370444365735</v>
      </c>
      <c r="H603" s="149">
        <f>_xll.xlShmInterpDisc($H$3&amp;T(CalculationTrigger),C603)</f>
        <v>1.0026511029724172</v>
      </c>
      <c r="I603" s="150">
        <f>_xll.xlShmInterpDisc($I$3&amp;T(CalculationTrigger),C603)</f>
        <v>1.0027336326123397</v>
      </c>
      <c r="J603" s="157">
        <f t="shared" si="27"/>
        <v>5.9648410881441947E-6</v>
      </c>
      <c r="K603" s="158">
        <f t="shared" si="28"/>
        <v>0</v>
      </c>
      <c r="L603" s="159">
        <f t="shared" si="29"/>
        <v>-3.5014491035945128E-5</v>
      </c>
    </row>
    <row r="604" spans="2:12" x14ac:dyDescent="0.2">
      <c r="B604" s="112" t="s">
        <v>156</v>
      </c>
      <c r="C604" s="113">
        <f>_xll.qlCalendarAdvance("TARGET",C603,B604,"mf")</f>
        <v>43689</v>
      </c>
      <c r="D604" s="120">
        <f>_xll.xlShmInterpRateFwd($D$3&amp;T(CalculationTrigger),C604,,5,C605)</f>
        <v>1.1111400263323732E-3</v>
      </c>
      <c r="E604" s="120">
        <f>_xll.xlShmInterpRateFwd($E$3&amp;T(CalculationTrigger),C604,,5,C605)</f>
        <v>1.0930232904066124E-3</v>
      </c>
      <c r="F604" s="121">
        <f>_xll.xlShmInterpRateFwd($F$3&amp;T(CalculationTrigger),C604,,5,C605)</f>
        <v>1.0101340195681203E-3</v>
      </c>
      <c r="G604" s="148">
        <f>_xll.xlShmInterpDisc($G$3&amp;T(CalculationTrigger),C604)</f>
        <v>1.0026279919984791</v>
      </c>
      <c r="H604" s="149">
        <f>_xll.xlShmInterpDisc($H$3&amp;T(CalculationTrigger),C604)</f>
        <v>1.002642198253918</v>
      </c>
      <c r="I604" s="150">
        <f>_xll.xlShmInterpDisc($I$3&amp;T(CalculationTrigger),C604)</f>
        <v>1.0027254061156552</v>
      </c>
      <c r="J604" s="157">
        <f t="shared" si="27"/>
        <v>6.0065684451611573E-6</v>
      </c>
      <c r="K604" s="158">
        <f t="shared" si="28"/>
        <v>0</v>
      </c>
      <c r="L604" s="159">
        <f t="shared" si="29"/>
        <v>-3.5179533466960537E-5</v>
      </c>
    </row>
    <row r="605" spans="2:12" x14ac:dyDescent="0.2">
      <c r="B605" s="112" t="s">
        <v>156</v>
      </c>
      <c r="C605" s="113">
        <f>_xll.qlCalendarAdvance("TARGET",C604,B605,"mf")</f>
        <v>43690</v>
      </c>
      <c r="D605" s="120">
        <f>_xll.xlShmInterpRateFwd($D$3&amp;T(CalculationTrigger),C605,,5,C606)</f>
        <v>1.117480876273195E-3</v>
      </c>
      <c r="E605" s="120">
        <f>_xll.xlShmInterpRateFwd($E$3&amp;T(CalculationTrigger),C605,,5,C606)</f>
        <v>1.0992766070597275E-3</v>
      </c>
      <c r="F605" s="121">
        <f>_xll.xlShmInterpRateFwd($F$3&amp;T(CalculationTrigger),C605,,5,C606)</f>
        <v>1.016134867137274E-3</v>
      </c>
      <c r="G605" s="148">
        <f>_xll.xlShmInterpDisc($G$3&amp;T(CalculationTrigger),C605)</f>
        <v>1.0026249397883367</v>
      </c>
      <c r="H605" s="149">
        <f>_xll.xlShmInterpDisc($H$3&amp;T(CalculationTrigger),C605)</f>
        <v>1.0026391957662664</v>
      </c>
      <c r="I605" s="150">
        <f>_xll.xlShmInterpDisc($I$3&amp;T(CalculationTrigger),C605)</f>
        <v>1.002722631090335</v>
      </c>
      <c r="J605" s="157">
        <f t="shared" si="27"/>
        <v>6.020617299877686E-6</v>
      </c>
      <c r="K605" s="158">
        <f t="shared" si="28"/>
        <v>0</v>
      </c>
      <c r="L605" s="159">
        <f t="shared" si="29"/>
        <v>-3.5234880913028214E-5</v>
      </c>
    </row>
    <row r="606" spans="2:12" x14ac:dyDescent="0.2">
      <c r="B606" s="112" t="s">
        <v>156</v>
      </c>
      <c r="C606" s="113">
        <f>_xll.qlCalendarAdvance("TARGET",C605,B606,"mf")</f>
        <v>43691</v>
      </c>
      <c r="D606" s="120">
        <f>_xll.xlShmInterpRateFwd($D$3&amp;T(CalculationTrigger),C606,,5,C607)</f>
        <v>1.1238312151886961E-3</v>
      </c>
      <c r="E606" s="120">
        <f>_xll.xlShmInterpRateFwd($E$3&amp;T(CalculationTrigger),C606,,5,C607)</f>
        <v>1.1055397231707132E-3</v>
      </c>
      <c r="F606" s="121">
        <f>_xll.xlShmInterpRateFwd($F$3&amp;T(CalculationTrigger),C606,,5,C607)</f>
        <v>1.0221462513034436E-3</v>
      </c>
      <c r="G606" s="148">
        <f>_xll.xlShmInterpDisc($G$3&amp;T(CalculationTrigger),C606)</f>
        <v>1.0026218701697995</v>
      </c>
      <c r="H606" s="149">
        <f>_xll.xlShmInterpDisc($H$3&amp;T(CalculationTrigger),C606)</f>
        <v>1.002636176110119</v>
      </c>
      <c r="I606" s="150">
        <f>_xll.xlShmInterpDisc($I$3&amp;T(CalculationTrigger),C606)</f>
        <v>1.002719839587346</v>
      </c>
      <c r="J606" s="157">
        <f t="shared" si="27"/>
        <v>6.0347350248489244E-6</v>
      </c>
      <c r="K606" s="158">
        <f t="shared" si="28"/>
        <v>0</v>
      </c>
      <c r="L606" s="159">
        <f t="shared" si="29"/>
        <v>-3.5290392637331186E-5</v>
      </c>
    </row>
    <row r="607" spans="2:12" x14ac:dyDescent="0.2">
      <c r="B607" s="112" t="s">
        <v>156</v>
      </c>
      <c r="C607" s="113">
        <f>_xll.qlCalendarAdvance("TARGET",C606,B607,"mf")</f>
        <v>43692</v>
      </c>
      <c r="D607" s="120">
        <f>_xll.xlShmInterpRateFwd($D$3&amp;T(CalculationTrigger),C607,,5,C608)</f>
        <v>1.1301910677991357E-3</v>
      </c>
      <c r="E607" s="120">
        <f>_xll.xlShmInterpRateFwd($E$3&amp;T(CalculationTrigger),C607,,5,C608)</f>
        <v>1.1118126659317709E-3</v>
      </c>
      <c r="F607" s="121">
        <f>_xll.xlShmInterpRateFwd($F$3&amp;T(CalculationTrigger),C607,,5,C608)</f>
        <v>1.0281682050536927E-3</v>
      </c>
      <c r="G607" s="148">
        <f>_xll.xlShmInterpDisc($G$3&amp;T(CalculationTrigger),C607)</f>
        <v>1.0026187831169628</v>
      </c>
      <c r="H607" s="149">
        <f>_xll.xlShmInterpDisc($H$3&amp;T(CalculationTrigger),C607)</f>
        <v>1.0026331392587129</v>
      </c>
      <c r="I607" s="150">
        <f>_xll.xlShmInterpDisc($I$3&amp;T(CalculationTrigger),C607)</f>
        <v>1.0027170315778804</v>
      </c>
      <c r="J607" s="157">
        <f t="shared" si="27"/>
        <v>6.0489210214967922E-6</v>
      </c>
      <c r="K607" s="158">
        <f t="shared" si="28"/>
        <v>0</v>
      </c>
      <c r="L607" s="159">
        <f t="shared" si="29"/>
        <v>-3.5346067216280973E-5</v>
      </c>
    </row>
    <row r="608" spans="2:12" x14ac:dyDescent="0.2">
      <c r="B608" s="112" t="s">
        <v>156</v>
      </c>
      <c r="C608" s="113">
        <f>_xll.qlCalendarAdvance("TARGET",C607,B608,"mf")</f>
        <v>43693</v>
      </c>
      <c r="D608" s="120">
        <f>_xll.xlShmInterpRateFwd($D$3&amp;T(CalculationTrigger),C608,,5,C609)</f>
        <v>1.1429461891613293E-3</v>
      </c>
      <c r="E608" s="120">
        <f>_xll.xlShmInterpRateFwd($E$3&amp;T(CalculationTrigger),C608,,5,C609)</f>
        <v>1.1243949073337148E-3</v>
      </c>
      <c r="F608" s="121">
        <f>_xll.xlShmInterpRateFwd($F$3&amp;T(CalculationTrigger),C608,,5,C609)</f>
        <v>1.0402504743195601E-3</v>
      </c>
      <c r="G608" s="148">
        <f>_xll.xlShmInterpDisc($G$3&amp;T(CalculationTrigger),C608)</f>
        <v>1.0026156786038549</v>
      </c>
      <c r="H608" s="149">
        <f>_xll.xlShmInterpDisc($H$3&amp;T(CalculationTrigger),C608)</f>
        <v>1.0026300851852117</v>
      </c>
      <c r="I608" s="150">
        <f>_xll.xlShmInterpDisc($I$3&amp;T(CalculationTrigger),C608)</f>
        <v>1.0027142070330408</v>
      </c>
      <c r="J608" s="157">
        <f t="shared" si="27"/>
        <v>6.0631746912940005E-6</v>
      </c>
      <c r="K608" s="158">
        <f t="shared" si="28"/>
        <v>0</v>
      </c>
      <c r="L608" s="159">
        <f t="shared" si="29"/>
        <v>-3.540190322603316E-5</v>
      </c>
    </row>
    <row r="609" spans="2:12" x14ac:dyDescent="0.2">
      <c r="B609" s="112" t="s">
        <v>156</v>
      </c>
      <c r="C609" s="113">
        <f>_xll.qlCalendarAdvance("TARGET",C608,B609,"mf")</f>
        <v>43696</v>
      </c>
      <c r="D609" s="120">
        <f>_xll.xlShmInterpRateFwd($D$3&amp;T(CalculationTrigger),C609,,5,C610)</f>
        <v>1.1557261142963529E-3</v>
      </c>
      <c r="E609" s="120">
        <f>_xll.xlShmInterpRateFwd($E$3&amp;T(CalculationTrigger),C609,,5,C610)</f>
        <v>1.1370032499954882E-3</v>
      </c>
      <c r="F609" s="121">
        <f>_xll.xlShmInterpRateFwd($F$3&amp;T(CalculationTrigger),C609,,5,C610)</f>
        <v>1.0523623762853387E-3</v>
      </c>
      <c r="G609" s="148">
        <f>_xll.xlShmInterpDisc($G$3&amp;T(CalculationTrigger),C609)</f>
        <v>1.002606260042177</v>
      </c>
      <c r="H609" s="149">
        <f>_xll.xlShmInterpDisc($H$3&amp;T(CalculationTrigger),C609)</f>
        <v>1.0026208193626642</v>
      </c>
      <c r="I609" s="150">
        <f>_xll.xlShmInterpDisc($I$3&amp;T(CalculationTrigger),C609)</f>
        <v>1.0027056338959619</v>
      </c>
      <c r="J609" s="157">
        <f t="shared" si="27"/>
        <v>6.1063357545043024E-6</v>
      </c>
      <c r="K609" s="158">
        <f t="shared" si="28"/>
        <v>0</v>
      </c>
      <c r="L609" s="159">
        <f t="shared" si="29"/>
        <v>-3.5570365603640949E-5</v>
      </c>
    </row>
    <row r="610" spans="2:12" x14ac:dyDescent="0.2">
      <c r="B610" s="112" t="s">
        <v>156</v>
      </c>
      <c r="C610" s="113">
        <f>_xll.qlCalendarAdvance("TARGET",C609,B610,"mf")</f>
        <v>43697</v>
      </c>
      <c r="D610" s="120">
        <f>_xll.xlShmInterpRateFwd($D$3&amp;T(CalculationTrigger),C610,,5,C611)</f>
        <v>1.16213390954899E-3</v>
      </c>
      <c r="E610" s="120">
        <f>_xll.xlShmInterpRateFwd($E$3&amp;T(CalculationTrigger),C610,,5,C611)</f>
        <v>1.1433257359162894E-3</v>
      </c>
      <c r="F610" s="121">
        <f>_xll.xlShmInterpRateFwd($F$3&amp;T(CalculationTrigger),C610,,5,C611)</f>
        <v>1.0584376732484316E-3</v>
      </c>
      <c r="G610" s="148">
        <f>_xll.xlShmInterpDisc($G$3&amp;T(CalculationTrigger),C610)</f>
        <v>1.0026030854269219</v>
      </c>
      <c r="H610" s="149">
        <f>_xll.xlShmInterpDisc($H$3&amp;T(CalculationTrigger),C610)</f>
        <v>1.002617696130941</v>
      </c>
      <c r="I610" s="150">
        <f>_xll.xlShmInterpDisc($I$3&amp;T(CalculationTrigger),C610)</f>
        <v>1.0027027429188626</v>
      </c>
      <c r="J610" s="157">
        <f t="shared" si="27"/>
        <v>6.1208541316996033E-6</v>
      </c>
      <c r="K610" s="158">
        <f t="shared" si="28"/>
        <v>0</v>
      </c>
      <c r="L610" s="159">
        <f t="shared" si="29"/>
        <v>-3.5626833099893143E-5</v>
      </c>
    </row>
    <row r="611" spans="2:12" x14ac:dyDescent="0.2">
      <c r="B611" s="112" t="s">
        <v>156</v>
      </c>
      <c r="C611" s="113">
        <f>_xll.qlCalendarAdvance("TARGET",C610,B611,"mf")</f>
        <v>43698</v>
      </c>
      <c r="D611" s="120">
        <f>_xll.xlShmInterpRateFwd($D$3&amp;T(CalculationTrigger),C611,,5,C612)</f>
        <v>1.1685513679123574E-3</v>
      </c>
      <c r="E611" s="120">
        <f>_xll.xlShmInterpRateFwd($E$3&amp;T(CalculationTrigger),C611,,5,C612)</f>
        <v>1.1496582122888599E-3</v>
      </c>
      <c r="F611" s="121">
        <f>_xll.xlShmInterpRateFwd($F$3&amp;T(CalculationTrigger),C611,,5,C612)</f>
        <v>1.0645237378802076E-3</v>
      </c>
      <c r="G611" s="148">
        <f>_xll.xlShmInterpDisc($G$3&amp;T(CalculationTrigger),C611)</f>
        <v>1.0025998932205284</v>
      </c>
      <c r="H611" s="149">
        <f>_xll.xlShmInterpDisc($H$3&amp;T(CalculationTrigger),C611)</f>
        <v>1.0026145555418327</v>
      </c>
      <c r="I611" s="150">
        <f>_xll.xlShmInterpDisc($I$3&amp;T(CalculationTrigger),C611)</f>
        <v>1.0026998352605596</v>
      </c>
      <c r="J611" s="157">
        <f t="shared" si="27"/>
        <v>6.1354371892766146E-6</v>
      </c>
      <c r="K611" s="158">
        <f t="shared" si="28"/>
        <v>0</v>
      </c>
      <c r="L611" s="159">
        <f t="shared" si="29"/>
        <v>-3.5683454908487287E-5</v>
      </c>
    </row>
    <row r="612" spans="2:12" x14ac:dyDescent="0.2">
      <c r="B612" s="112" t="s">
        <v>156</v>
      </c>
      <c r="C612" s="113">
        <f>_xll.qlCalendarAdvance("TARGET",C611,B612,"mf")</f>
        <v>43699</v>
      </c>
      <c r="D612" s="120">
        <f>_xll.xlShmInterpRateFwd($D$3&amp;T(CalculationTrigger),C612,,5,C613)</f>
        <v>1.1749785146740765E-3</v>
      </c>
      <c r="E612" s="120">
        <f>_xll.xlShmInterpRateFwd($E$3&amp;T(CalculationTrigger),C612,,5,C613)</f>
        <v>1.1560007065485795E-3</v>
      </c>
      <c r="F612" s="121">
        <f>_xll.xlShmInterpRateFwd($F$3&amp;T(CalculationTrigger),C612,,5,C613)</f>
        <v>1.0706206030867273E-3</v>
      </c>
      <c r="G612" s="148">
        <f>_xll.xlShmInterpDisc($G$3&amp;T(CalculationTrigger),C612)</f>
        <v>1.002596683396622</v>
      </c>
      <c r="H612" s="149">
        <f>_xll.xlShmInterpDisc($H$3&amp;T(CalculationTrigger),C612)</f>
        <v>1.0026113975680602</v>
      </c>
      <c r="I612" s="150">
        <f>_xll.xlShmInterpDisc($I$3&amp;T(CalculationTrigger),C612)</f>
        <v>1.0026969108916184</v>
      </c>
      <c r="J612" s="157">
        <f t="shared" si="27"/>
        <v>6.15008432873058E-6</v>
      </c>
      <c r="K612" s="158">
        <f t="shared" si="28"/>
        <v>0</v>
      </c>
      <c r="L612" s="159">
        <f t="shared" si="29"/>
        <v>-3.5740229605733467E-5</v>
      </c>
    </row>
    <row r="613" spans="2:12" x14ac:dyDescent="0.2">
      <c r="B613" s="112" t="s">
        <v>156</v>
      </c>
      <c r="C613" s="113">
        <f>_xll.qlCalendarAdvance("TARGET",C612,B613,"mf")</f>
        <v>43700</v>
      </c>
      <c r="D613" s="120">
        <f>_xll.xlShmInterpRateFwd($D$3&amp;T(CalculationTrigger),C613,,5,C614)</f>
        <v>1.187869092129178E-3</v>
      </c>
      <c r="E613" s="120">
        <f>_xll.xlShmInterpRateFwd($E$3&amp;T(CalculationTrigger),C613,,5,C614)</f>
        <v>1.1687229666606756E-3</v>
      </c>
      <c r="F613" s="121">
        <f>_xll.xlShmInterpRateFwd($F$3&amp;T(CalculationTrigger),C613,,5,C614)</f>
        <v>1.0828537133602959E-3</v>
      </c>
      <c r="G613" s="148">
        <f>_xll.xlShmInterpDisc($G$3&amp;T(CalculationTrigger),C613)</f>
        <v>1.0025934559287599</v>
      </c>
      <c r="H613" s="149">
        <f>_xll.xlShmInterpDisc($H$3&amp;T(CalculationTrigger),C613)</f>
        <v>1.0026082221822705</v>
      </c>
      <c r="I613" s="150">
        <f>_xll.xlShmInterpDisc($I$3&amp;T(CalculationTrigger),C613)</f>
        <v>1.0026939697825152</v>
      </c>
      <c r="J613" s="157">
        <f t="shared" si="27"/>
        <v>6.1647949516532545E-6</v>
      </c>
      <c r="K613" s="158">
        <f t="shared" si="28"/>
        <v>0</v>
      </c>
      <c r="L613" s="159">
        <f t="shared" si="29"/>
        <v>-3.5797155767874303E-5</v>
      </c>
    </row>
    <row r="614" spans="2:12" x14ac:dyDescent="0.2">
      <c r="B614" s="112" t="s">
        <v>156</v>
      </c>
      <c r="C614" s="113">
        <f>_xll.qlCalendarAdvance("TARGET",C613,B614,"mf")</f>
        <v>43703</v>
      </c>
      <c r="D614" s="120">
        <f>_xll.xlShmInterpRateFwd($D$3&amp;T(CalculationTrigger),C614,,5,C615)</f>
        <v>1.200784481366759E-3</v>
      </c>
      <c r="E614" s="120">
        <f>_xll.xlShmInterpRateFwd($E$3&amp;T(CalculationTrigger),C614,,5,C615)</f>
        <v>1.181471408492192E-3</v>
      </c>
      <c r="F614" s="121">
        <f>_xll.xlShmInterpRateFwd($F$3&amp;T(CalculationTrigger),C614,,5,C615)</f>
        <v>1.0951167310235389E-3</v>
      </c>
      <c r="G614" s="148">
        <f>_xll.xlShmInterpDisc($G$3&amp;T(CalculationTrigger),C614)</f>
        <v>1.0025836673960138</v>
      </c>
      <c r="H614" s="149">
        <f>_xll.xlShmInterpDisc($H$3&amp;T(CalculationTrigger),C614)</f>
        <v>1.0025985912781612</v>
      </c>
      <c r="I614" s="150">
        <f>_xll.xlShmInterpDisc($I$3&amp;T(CalculationTrigger),C614)</f>
        <v>1.0026850457176515</v>
      </c>
      <c r="J614" s="157">
        <f t="shared" si="27"/>
        <v>6.2093017348821151E-6</v>
      </c>
      <c r="K614" s="158">
        <f t="shared" si="28"/>
        <v>0</v>
      </c>
      <c r="L614" s="159">
        <f t="shared" si="29"/>
        <v>-3.5968828806754962E-5</v>
      </c>
    </row>
    <row r="615" spans="2:12" x14ac:dyDescent="0.2">
      <c r="B615" s="112" t="s">
        <v>156</v>
      </c>
      <c r="C615" s="113">
        <f>_xll.qlCalendarAdvance("TARGET",C614,B615,"mf")</f>
        <v>43704</v>
      </c>
      <c r="D615" s="120">
        <f>_xll.xlShmInterpRateFwd($D$3&amp;T(CalculationTrigger),C615,,5,C616)</f>
        <v>1.207260442626811E-3</v>
      </c>
      <c r="E615" s="120">
        <f>_xll.xlShmInterpRateFwd($E$3&amp;T(CalculationTrigger),C615,,5,C616)</f>
        <v>1.187864401732899E-3</v>
      </c>
      <c r="F615" s="121">
        <f>_xll.xlShmInterpRateFwd($F$3&amp;T(CalculationTrigger),C615,,5,C616)</f>
        <v>1.1012680945995013E-3</v>
      </c>
      <c r="G615" s="148">
        <f>_xll.xlShmInterpDisc($G$3&amp;T(CalculationTrigger),C615)</f>
        <v>1.0025803690865658</v>
      </c>
      <c r="H615" s="149">
        <f>_xll.xlShmInterpDisc($H$3&amp;T(CalculationTrigger),C615)</f>
        <v>1.0025953459692967</v>
      </c>
      <c r="I615" s="150">
        <f>_xll.xlShmInterpDisc($I$3&amp;T(CalculationTrigger),C615)</f>
        <v>1.0026820373508707</v>
      </c>
      <c r="J615" s="157">
        <f t="shared" si="27"/>
        <v>6.2242603057652529E-6</v>
      </c>
      <c r="K615" s="158">
        <f t="shared" si="28"/>
        <v>0</v>
      </c>
      <c r="L615" s="159">
        <f t="shared" si="29"/>
        <v>-3.602634659141421E-5</v>
      </c>
    </row>
    <row r="616" spans="2:12" x14ac:dyDescent="0.2">
      <c r="B616" s="112" t="s">
        <v>156</v>
      </c>
      <c r="C616" s="113">
        <f>_xll.qlCalendarAdvance("TARGET",C615,B616,"mf")</f>
        <v>43705</v>
      </c>
      <c r="D616" s="120">
        <f>_xll.xlShmInterpRateFwd($D$3&amp;T(CalculationTrigger),C616,,5,C617)</f>
        <v>1.2137462415391248E-3</v>
      </c>
      <c r="E616" s="120">
        <f>_xll.xlShmInterpRateFwd($E$3&amp;T(CalculationTrigger),C616,,5,C617)</f>
        <v>1.1942675767032038E-3</v>
      </c>
      <c r="F616" s="121">
        <f>_xll.xlShmInterpRateFwd($F$3&amp;T(CalculationTrigger),C616,,5,C617)</f>
        <v>1.1074304569566463E-3</v>
      </c>
      <c r="G616" s="148">
        <f>_xll.xlShmInterpDisc($G$3&amp;T(CalculationTrigger),C616)</f>
        <v>1.0025770529999445</v>
      </c>
      <c r="H616" s="149">
        <f>_xll.xlShmInterpDisc($H$3&amp;T(CalculationTrigger),C616)</f>
        <v>1.0025920831105433</v>
      </c>
      <c r="I616" s="150">
        <f>_xll.xlShmInterpDisc($I$3&amp;T(CalculationTrigger),C616)</f>
        <v>1.0026790120949662</v>
      </c>
      <c r="J616" s="157">
        <f t="shared" si="27"/>
        <v>6.2392793672948657E-6</v>
      </c>
      <c r="K616" s="158">
        <f t="shared" si="28"/>
        <v>0</v>
      </c>
      <c r="L616" s="159">
        <f t="shared" si="29"/>
        <v>-3.608400872256541E-5</v>
      </c>
    </row>
    <row r="617" spans="2:12" x14ac:dyDescent="0.2">
      <c r="B617" s="112" t="s">
        <v>156</v>
      </c>
      <c r="C617" s="113">
        <f>_xll.qlCalendarAdvance("TARGET",C616,B617,"mf")</f>
        <v>43706</v>
      </c>
      <c r="D617" s="120">
        <f>_xll.xlShmInterpRateFwd($D$3&amp;T(CalculationTrigger),C617,,5,C618)</f>
        <v>1.2202419032292641E-3</v>
      </c>
      <c r="E617" s="120">
        <f>_xll.xlShmInterpRateFwd($E$3&amp;T(CalculationTrigger),C617,,5,C618)</f>
        <v>1.2006809607980017E-3</v>
      </c>
      <c r="F617" s="121">
        <f>_xll.xlShmInterpRateFwd($F$3&amp;T(CalculationTrigger),C617,,5,C618)</f>
        <v>1.1136038511631728E-3</v>
      </c>
      <c r="G617" s="148">
        <f>_xll.xlShmInterpDisc($G$3&amp;T(CalculationTrigger),C617)</f>
        <v>1.0025737191093049</v>
      </c>
      <c r="H617" s="149">
        <f>_xll.xlShmInterpDisc($H$3&amp;T(CalculationTrigger),C617)</f>
        <v>1.0025888026741054</v>
      </c>
      <c r="I617" s="150">
        <f>_xll.xlShmInterpDisc($I$3&amp;T(CalculationTrigger),C617)</f>
        <v>1.0026759699198771</v>
      </c>
      <c r="J617" s="157">
        <f t="shared" si="27"/>
        <v>6.2543583208070286E-6</v>
      </c>
      <c r="K617" s="158">
        <f t="shared" si="28"/>
        <v>0</v>
      </c>
      <c r="L617" s="159">
        <f t="shared" si="29"/>
        <v>-3.6141813776327051E-5</v>
      </c>
    </row>
    <row r="618" spans="2:12" x14ac:dyDescent="0.2">
      <c r="B618" s="112" t="s">
        <v>156</v>
      </c>
      <c r="C618" s="113">
        <f>_xll.qlCalendarAdvance("TARGET",C617,B618,"mf")</f>
        <v>43707</v>
      </c>
      <c r="D618" s="120">
        <f>_xll.xlShmInterpRateFwd($D$3&amp;T(CalculationTrigger),C618,,5,C619)</f>
        <v>1.2332703933230788E-3</v>
      </c>
      <c r="E618" s="120">
        <f>_xll.xlShmInterpRateFwd($E$3&amp;T(CalculationTrigger),C618,,5,C619)</f>
        <v>1.2135459303461269E-3</v>
      </c>
      <c r="F618" s="121">
        <f>_xll.xlShmInterpRateFwd($F$3&amp;T(CalculationTrigger),C618,,5,C619)</f>
        <v>1.1259910502747364E-3</v>
      </c>
      <c r="G618" s="148">
        <f>_xll.xlShmInterpDisc($G$3&amp;T(CalculationTrigger),C618)</f>
        <v>1.0025703673877344</v>
      </c>
      <c r="H618" s="149">
        <f>_xll.xlShmInterpDisc($H$3&amp;T(CalculationTrigger),C618)</f>
        <v>1.0025855046321137</v>
      </c>
      <c r="I618" s="150">
        <f>_xll.xlShmInterpDisc($I$3&amp;T(CalculationTrigger),C618)</f>
        <v>1.0026729107954526</v>
      </c>
      <c r="J618" s="157">
        <f t="shared" si="27"/>
        <v>6.2694965679647906E-6</v>
      </c>
      <c r="K618" s="158">
        <f t="shared" si="28"/>
        <v>0</v>
      </c>
      <c r="L618" s="159">
        <f t="shared" si="29"/>
        <v>-3.6199760329028243E-5</v>
      </c>
    </row>
    <row r="619" spans="2:12" x14ac:dyDescent="0.2">
      <c r="B619" s="112" t="s">
        <v>156</v>
      </c>
      <c r="C619" s="113">
        <f>_xll.qlCalendarAdvance("TARGET",C618,B619,"mf")</f>
        <v>43710</v>
      </c>
      <c r="D619" s="120">
        <f>_xll.xlShmInterpRateFwd($D$3&amp;T(CalculationTrigger),C619,,5,C620)</f>
        <v>1.2463236740794541E-3</v>
      </c>
      <c r="E619" s="120">
        <f>_xll.xlShmInterpRateFwd($E$3&amp;T(CalculationTrigger),C619,,5,C620)</f>
        <v>1.2264371337267163E-3</v>
      </c>
      <c r="F619" s="121">
        <f>_xll.xlShmInterpRateFwd($F$3&amp;T(CalculationTrigger),C619,,5,C620)</f>
        <v>1.1384084048485586E-3</v>
      </c>
      <c r="G619" s="148">
        <f>_xll.xlShmInterpDisc($G$3&amp;T(CalculationTrigger),C619)</f>
        <v>1.0025602049673099</v>
      </c>
      <c r="H619" s="149">
        <f>_xll.xlShmInterpDisc($H$3&amp;T(CalculationTrigger),C619)</f>
        <v>1.0025755045930167</v>
      </c>
      <c r="I619" s="150">
        <f>_xll.xlShmInterpDisc($I$3&amp;T(CalculationTrigger),C619)</f>
        <v>1.0026636314233259</v>
      </c>
      <c r="J619" s="157">
        <f t="shared" si="27"/>
        <v>6.3152610852266852E-6</v>
      </c>
      <c r="K619" s="158">
        <f t="shared" si="28"/>
        <v>0</v>
      </c>
      <c r="L619" s="159">
        <f t="shared" si="29"/>
        <v>-3.6374434743795536E-5</v>
      </c>
    </row>
    <row r="620" spans="2:12" x14ac:dyDescent="0.2">
      <c r="B620" s="112" t="s">
        <v>156</v>
      </c>
      <c r="C620" s="113">
        <f>_xll.qlCalendarAdvance("TARGET",C619,B620,"mf")</f>
        <v>43711</v>
      </c>
      <c r="D620" s="120">
        <f>_xll.xlShmInterpRateFwd($D$3&amp;T(CalculationTrigger),C620,,5,C621)</f>
        <v>1.2528690224900192E-3</v>
      </c>
      <c r="E620" s="120">
        <f>_xll.xlShmInterpRateFwd($E$3&amp;T(CalculationTrigger),C620,,5,C621)</f>
        <v>1.2329019727466597E-3</v>
      </c>
      <c r="F620" s="121">
        <f>_xll.xlShmInterpRateFwd($F$3&amp;T(CalculationTrigger),C620,,5,C621)</f>
        <v>1.1446374527447839E-3</v>
      </c>
      <c r="G620" s="148">
        <f>_xll.xlShmInterpDisc($G$3&amp;T(CalculationTrigger),C620)</f>
        <v>1.0025567816515522</v>
      </c>
      <c r="H620" s="149">
        <f>_xll.xlShmInterpDisc($H$3&amp;T(CalculationTrigger),C620)</f>
        <v>1.0025721358486424</v>
      </c>
      <c r="I620" s="150">
        <f>_xll.xlShmInterpDisc($I$3&amp;T(CalculationTrigger),C620)</f>
        <v>1.0026605041982706</v>
      </c>
      <c r="J620" s="157">
        <f t="shared" si="27"/>
        <v>6.3306305211312106E-6</v>
      </c>
      <c r="K620" s="158">
        <f t="shared" si="28"/>
        <v>0</v>
      </c>
      <c r="L620" s="159">
        <f t="shared" si="29"/>
        <v>-3.6432933055224514E-5</v>
      </c>
    </row>
    <row r="621" spans="2:12" x14ac:dyDescent="0.2">
      <c r="B621" s="112" t="s">
        <v>156</v>
      </c>
      <c r="C621" s="113">
        <f>_xll.qlCalendarAdvance("TARGET",C620,B621,"mf")</f>
        <v>43712</v>
      </c>
      <c r="D621" s="120">
        <f>_xll.xlShmInterpRateFwd($D$3&amp;T(CalculationTrigger),C621,,5,C622)</f>
        <v>1.2594243830541057E-3</v>
      </c>
      <c r="E621" s="120">
        <f>_xll.xlShmInterpRateFwd($E$3&amp;T(CalculationTrigger),C621,,5,C622)</f>
        <v>1.2393771846527313E-3</v>
      </c>
      <c r="F621" s="121">
        <f>_xll.xlShmInterpRateFwd($F$3&amp;T(CalculationTrigger),C621,,5,C622)</f>
        <v>1.1508777300892501E-3</v>
      </c>
      <c r="G621" s="148">
        <f>_xll.xlShmInterpDisc($G$3&amp;T(CalculationTrigger),C621)</f>
        <v>1.0025533403692959</v>
      </c>
      <c r="H621" s="149">
        <f>_xll.xlShmInterpDisc($H$3&amp;T(CalculationTrigger),C621)</f>
        <v>1.0025687493582618</v>
      </c>
      <c r="I621" s="150">
        <f>_xll.xlShmInterpDisc($I$3&amp;T(CalculationTrigger),C621)</f>
        <v>1.0026573598717874</v>
      </c>
      <c r="J621" s="157">
        <f t="shared" si="27"/>
        <v>6.3460562578055886E-6</v>
      </c>
      <c r="K621" s="158">
        <f t="shared" si="28"/>
        <v>0</v>
      </c>
      <c r="L621" s="159">
        <f t="shared" si="29"/>
        <v>-3.6491565746975465E-5</v>
      </c>
    </row>
    <row r="622" spans="2:12" x14ac:dyDescent="0.2">
      <c r="B622" s="112" t="s">
        <v>156</v>
      </c>
      <c r="C622" s="113">
        <f>_xll.qlCalendarAdvance("TARGET",C621,B622,"mf")</f>
        <v>43713</v>
      </c>
      <c r="D622" s="120">
        <f>_xll.xlShmInterpRateFwd($D$3&amp;T(CalculationTrigger),C622,,5,C623)</f>
        <v>1.2659897806136502E-3</v>
      </c>
      <c r="E622" s="120">
        <f>_xll.xlShmInterpRateFwd($E$3&amp;T(CalculationTrigger),C622,,5,C623)</f>
        <v>1.2458627967993413E-3</v>
      </c>
      <c r="F622" s="121">
        <f>_xll.xlShmInterpRateFwd($F$3&amp;T(CalculationTrigger),C622,,5,C623)</f>
        <v>1.157129270517529E-3</v>
      </c>
      <c r="G622" s="148">
        <f>_xll.xlShmInterpDisc($G$3&amp;T(CalculationTrigger),C622)</f>
        <v>1.0025498810932261</v>
      </c>
      <c r="H622" s="149">
        <f>_xll.xlShmInterpDisc($H$3&amp;T(CalculationTrigger),C622)</f>
        <v>1.0025653450935637</v>
      </c>
      <c r="I622" s="150">
        <f>_xll.xlShmInterpDisc($I$3&amp;T(CalculationTrigger),C622)</f>
        <v>1.0026541984131903</v>
      </c>
      <c r="J622" s="157">
        <f t="shared" si="27"/>
        <v>6.3615376968417614E-6</v>
      </c>
      <c r="K622" s="158">
        <f t="shared" si="28"/>
        <v>0</v>
      </c>
      <c r="L622" s="159">
        <f t="shared" si="29"/>
        <v>-3.6550331395529427E-5</v>
      </c>
    </row>
    <row r="623" spans="2:12" x14ac:dyDescent="0.2">
      <c r="B623" s="112" t="s">
        <v>156</v>
      </c>
      <c r="C623" s="113">
        <f>_xll.qlCalendarAdvance("TARGET",C622,B623,"mf")</f>
        <v>43714</v>
      </c>
      <c r="D623" s="120">
        <f>_xll.xlShmInterpRateFwd($D$3&amp;T(CalculationTrigger),C623,,5,C624)</f>
        <v>1.2791586398378312E-3</v>
      </c>
      <c r="E623" s="120">
        <f>_xll.xlShmInterpRateFwd($E$3&amp;T(CalculationTrigger),C623,,5,C624)</f>
        <v>1.2588731667908355E-3</v>
      </c>
      <c r="F623" s="121">
        <f>_xll.xlShmInterpRateFwd($F$3&amp;T(CalculationTrigger),C623,,5,C624)</f>
        <v>1.1696738068801575E-3</v>
      </c>
      <c r="G623" s="148">
        <f>_xll.xlShmInterpDisc($G$3&amp;T(CalculationTrigger),C623)</f>
        <v>1.0025464037959608</v>
      </c>
      <c r="H623" s="149">
        <f>_xll.xlShmInterpDisc($H$3&amp;T(CalculationTrigger),C623)</f>
        <v>1.0025619230261626</v>
      </c>
      <c r="I623" s="150">
        <f>_xll.xlShmInterpDisc($I$3&amp;T(CalculationTrigger),C623)</f>
        <v>1.0026510197917022</v>
      </c>
      <c r="J623" s="157">
        <f t="shared" si="27"/>
        <v>6.3770742396060289E-6</v>
      </c>
      <c r="K623" s="158">
        <f t="shared" si="28"/>
        <v>0</v>
      </c>
      <c r="L623" s="159">
        <f t="shared" si="29"/>
        <v>-3.6609228577026116E-5</v>
      </c>
    </row>
    <row r="624" spans="2:12" x14ac:dyDescent="0.2">
      <c r="B624" s="112" t="s">
        <v>156</v>
      </c>
      <c r="C624" s="113">
        <f>_xll.qlCalendarAdvance("TARGET",C623,B624,"mf")</f>
        <v>43717</v>
      </c>
      <c r="D624" s="120">
        <f>_xll.xlShmInterpRateFwd($D$3&amp;T(CalculationTrigger),C624,,5,C625)</f>
        <v>1.2923522395904374E-3</v>
      </c>
      <c r="E624" s="120">
        <f>_xll.xlShmInterpRateFwd($E$3&amp;T(CalculationTrigger),C624,,5,C625)</f>
        <v>1.2719097939475376E-3</v>
      </c>
      <c r="F624" s="121">
        <f>_xll.xlShmInterpRateFwd($F$3&amp;T(CalculationTrigger),C624,,5,C625)</f>
        <v>1.1822487195710773E-3</v>
      </c>
      <c r="G624" s="148">
        <f>_xll.xlShmInterpDisc($G$3&amp;T(CalculationTrigger),C624)</f>
        <v>1.0025358635021673</v>
      </c>
      <c r="H624" s="149">
        <f>_xll.xlShmInterpDisc($H$3&amp;T(CalculationTrigger),C624)</f>
        <v>1.002551549722785</v>
      </c>
      <c r="I624" s="150">
        <f>_xll.xlShmInterpDisc($I$3&amp;T(CalculationTrigger),C624)</f>
        <v>1.002641380640793</v>
      </c>
      <c r="J624" s="157">
        <f t="shared" si="27"/>
        <v>6.4240085047205711E-6</v>
      </c>
      <c r="K624" s="158">
        <f t="shared" si="28"/>
        <v>0</v>
      </c>
      <c r="L624" s="159">
        <f t="shared" si="29"/>
        <v>-3.6786695082417875E-5</v>
      </c>
    </row>
    <row r="625" spans="2:12" x14ac:dyDescent="0.2">
      <c r="B625" s="112" t="s">
        <v>156</v>
      </c>
      <c r="C625" s="113">
        <f>_xll.qlCalendarAdvance("TARGET",C624,B625,"mf")</f>
        <v>43718</v>
      </c>
      <c r="D625" s="120">
        <f>_xll.xlShmInterpRateFwd($D$3&amp;T(CalculationTrigger),C625,,5,C626)</f>
        <v>1.298968196012724E-3</v>
      </c>
      <c r="E625" s="120">
        <f>_xll.xlShmInterpRateFwd($E$3&amp;T(CalculationTrigger),C625,,5,C626)</f>
        <v>1.2784478169648229E-3</v>
      </c>
      <c r="F625" s="121">
        <f>_xll.xlShmInterpRateFwd($F$3&amp;T(CalculationTrigger),C625,,5,C626)</f>
        <v>1.1885570687272457E-3</v>
      </c>
      <c r="G625" s="148">
        <f>_xll.xlShmInterpDisc($G$3&amp;T(CalculationTrigger),C625)</f>
        <v>1.0025323138449589</v>
      </c>
      <c r="H625" s="149">
        <f>_xll.xlShmInterpDisc($H$3&amp;T(CalculationTrigger),C625)</f>
        <v>1.0025480561592466</v>
      </c>
      <c r="I625" s="150">
        <f>_xll.xlShmInterpDisc($I$3&amp;T(CalculationTrigger),C625)</f>
        <v>1.002638133058193</v>
      </c>
      <c r="J625" s="157">
        <f t="shared" si="27"/>
        <v>6.4397594770054456E-6</v>
      </c>
      <c r="K625" s="158">
        <f t="shared" si="28"/>
        <v>0</v>
      </c>
      <c r="L625" s="159">
        <f t="shared" si="29"/>
        <v>-3.6846104158692304E-5</v>
      </c>
    </row>
    <row r="626" spans="2:12" x14ac:dyDescent="0.2">
      <c r="B626" s="112" t="s">
        <v>156</v>
      </c>
      <c r="C626" s="113">
        <f>_xll.qlCalendarAdvance("TARGET",C625,B626,"mf")</f>
        <v>43719</v>
      </c>
      <c r="D626" s="120">
        <f>_xll.xlShmInterpRateFwd($D$3&amp;T(CalculationTrigger),C626,,5,C627)</f>
        <v>1.3055943390900479E-3</v>
      </c>
      <c r="E626" s="120">
        <f>_xll.xlShmInterpRateFwd($E$3&amp;T(CalculationTrigger),C626,,5,C627)</f>
        <v>1.284996404025042E-3</v>
      </c>
      <c r="F626" s="121">
        <f>_xll.xlShmInterpRateFwd($F$3&amp;T(CalculationTrigger),C626,,5,C627)</f>
        <v>1.1948768786879331E-3</v>
      </c>
      <c r="G626" s="148">
        <f>_xll.xlShmInterpDisc($G$3&amp;T(CalculationTrigger),C626)</f>
        <v>1.0025287460286392</v>
      </c>
      <c r="H626" s="149">
        <f>_xll.xlShmInterpDisc($H$3&amp;T(CalculationTrigger),C626)</f>
        <v>1.0025445446499739</v>
      </c>
      <c r="I626" s="150">
        <f>_xll.xlShmInterpDisc($I$3&amp;T(CalculationTrigger),C626)</f>
        <v>1.002634868157481</v>
      </c>
      <c r="J626" s="157">
        <f t="shared" si="27"/>
        <v>6.4555625601813406E-6</v>
      </c>
      <c r="K626" s="158">
        <f t="shared" si="28"/>
        <v>0</v>
      </c>
      <c r="L626" s="159">
        <f t="shared" si="29"/>
        <v>-3.6905637649539188E-5</v>
      </c>
    </row>
    <row r="627" spans="2:12" x14ac:dyDescent="0.2">
      <c r="B627" s="112" t="s">
        <v>156</v>
      </c>
      <c r="C627" s="113">
        <f>_xll.qlCalendarAdvance("TARGET",C626,B627,"mf")</f>
        <v>43720</v>
      </c>
      <c r="D627" s="120">
        <f>_xll.xlShmInterpRateFwd($D$3&amp;T(CalculationTrigger),C627,,5,C628)</f>
        <v>1.3122306936238584E-3</v>
      </c>
      <c r="E627" s="120">
        <f>_xll.xlShmInterpRateFwd($E$3&amp;T(CalculationTrigger),C627,,5,C628)</f>
        <v>1.2915555826447395E-3</v>
      </c>
      <c r="F627" s="121">
        <f>_xll.xlShmInterpRateFwd($F$3&amp;T(CalculationTrigger),C627,,5,C628)</f>
        <v>1.2012081826430008E-3</v>
      </c>
      <c r="G627" s="148">
        <f>_xll.xlShmInterpDisc($G$3&amp;T(CalculationTrigger),C627)</f>
        <v>1.0025251600254235</v>
      </c>
      <c r="H627" s="149">
        <f>_xll.xlShmInterpDisc($H$3&amp;T(CalculationTrigger),C627)</f>
        <v>1.00254101516614</v>
      </c>
      <c r="I627" s="150">
        <f>_xll.xlShmInterpDisc($I$3&amp;T(CalculationTrigger),C627)</f>
        <v>1.0026315859073445</v>
      </c>
      <c r="J627" s="157">
        <f t="shared" si="27"/>
        <v>6.4714171559556802E-6</v>
      </c>
      <c r="K627" s="158">
        <f t="shared" si="28"/>
        <v>0</v>
      </c>
      <c r="L627" s="159">
        <f t="shared" si="29"/>
        <v>-3.6965294131068937E-5</v>
      </c>
    </row>
    <row r="628" spans="2:12" x14ac:dyDescent="0.2">
      <c r="B628" s="112" t="s">
        <v>156</v>
      </c>
      <c r="C628" s="113">
        <f>_xll.qlCalendarAdvance("TARGET",C627,B628,"mf")</f>
        <v>43721</v>
      </c>
      <c r="D628" s="120">
        <f>_xll.xlShmInterpRateFwd($D$3&amp;T(CalculationTrigger),C628,,5,C629)</f>
        <v>1.3255423791432791E-3</v>
      </c>
      <c r="E628" s="120">
        <f>_xll.xlShmInterpRateFwd($E$3&amp;T(CalculationTrigger),C628,,5,C629)</f>
        <v>1.3047140446384936E-3</v>
      </c>
      <c r="F628" s="121">
        <f>_xll.xlShmInterpRateFwd($F$3&amp;T(CalculationTrigger),C628,,5,C629)</f>
        <v>1.2139133052029168E-3</v>
      </c>
      <c r="G628" s="148">
        <f>_xll.xlShmInterpDisc($G$3&amp;T(CalculationTrigger),C628)</f>
        <v>1.0025215558074603</v>
      </c>
      <c r="H628" s="149">
        <f>_xll.xlShmInterpDisc($H$3&amp;T(CalculationTrigger),C628)</f>
        <v>1.0025374676788437</v>
      </c>
      <c r="I628" s="150">
        <f>_xll.xlShmInterpDisc($I$3&amp;T(CalculationTrigger),C628)</f>
        <v>1.0026282862763811</v>
      </c>
      <c r="J628" s="157">
        <f t="shared" si="27"/>
        <v>6.4873226656299698E-6</v>
      </c>
      <c r="K628" s="158">
        <f t="shared" si="28"/>
        <v>0</v>
      </c>
      <c r="L628" s="159">
        <f t="shared" si="29"/>
        <v>-3.7025072179599563E-5</v>
      </c>
    </row>
    <row r="629" spans="2:12" x14ac:dyDescent="0.2">
      <c r="B629" s="112" t="s">
        <v>156</v>
      </c>
      <c r="C629" s="113">
        <f>_xll.qlCalendarAdvance("TARGET",C628,B629,"mf")</f>
        <v>43724</v>
      </c>
      <c r="D629" s="120">
        <f>_xll.xlShmInterpRateFwd($D$3&amp;T(CalculationTrigger),C629,,5,C630)</f>
        <v>1.3388787244603712E-3</v>
      </c>
      <c r="E629" s="120">
        <f>_xll.xlShmInterpRateFwd($E$3&amp;T(CalculationTrigger),C629,,5,C630)</f>
        <v>1.3178987570924563E-3</v>
      </c>
      <c r="F629" s="121">
        <f>_xll.xlShmInterpRateFwd($F$3&amp;T(CalculationTrigger),C629,,5,C630)</f>
        <v>1.2266489962475904E-3</v>
      </c>
      <c r="G629" s="148">
        <f>_xll.xlShmInterpDisc($G$3&amp;T(CalculationTrigger),C629)</f>
        <v>1.0025106335855669</v>
      </c>
      <c r="H629" s="149">
        <f>_xll.xlShmInterpDisc($H$3&amp;T(CalculationTrigger),C629)</f>
        <v>1.0025267169060683</v>
      </c>
      <c r="I629" s="150">
        <f>_xll.xlShmInterpDisc($I$3&amp;T(CalculationTrigger),C629)</f>
        <v>1.0026182827831742</v>
      </c>
      <c r="J629" s="157">
        <f t="shared" si="27"/>
        <v>6.5353386925341416E-6</v>
      </c>
      <c r="K629" s="158">
        <f t="shared" si="28"/>
        <v>0</v>
      </c>
      <c r="L629" s="159">
        <f t="shared" si="29"/>
        <v>-3.7205121490210274E-5</v>
      </c>
    </row>
    <row r="630" spans="2:12" x14ac:dyDescent="0.2">
      <c r="B630" s="112" t="s">
        <v>156</v>
      </c>
      <c r="C630" s="113">
        <f>_xll.qlCalendarAdvance("TARGET",C629,B630,"mf")</f>
        <v>43725</v>
      </c>
      <c r="D630" s="120">
        <f>_xll.xlShmInterpRateFwd($D$3&amp;T(CalculationTrigger),C630,,5,C631)</f>
        <v>1.3455665101626282E-3</v>
      </c>
      <c r="E630" s="120">
        <f>_xll.xlShmInterpRateFwd($E$3&amp;T(CalculationTrigger),C630,,5,C631)</f>
        <v>1.3245113024487091E-3</v>
      </c>
      <c r="F630" s="121">
        <f>_xll.xlShmInterpRateFwd($F$3&amp;T(CalculationTrigger),C630,,5,C631)</f>
        <v>1.2330382643756051E-3</v>
      </c>
      <c r="G630" s="148">
        <f>_xll.xlShmInterpDisc($G$3&amp;T(CalculationTrigger),C630)</f>
        <v>1.0025069562287592</v>
      </c>
      <c r="H630" s="149">
        <f>_xll.xlShmInterpDisc($H$3&amp;T(CalculationTrigger),C630)</f>
        <v>1.0025230971144419</v>
      </c>
      <c r="I630" s="150">
        <f>_xll.xlShmInterpDisc($I$3&amp;T(CalculationTrigger),C630)</f>
        <v>1.0026149133131002</v>
      </c>
      <c r="J630" s="157">
        <f t="shared" si="27"/>
        <v>6.5514418723532118E-6</v>
      </c>
      <c r="K630" s="158">
        <f t="shared" si="28"/>
        <v>0</v>
      </c>
      <c r="L630" s="159">
        <f t="shared" si="29"/>
        <v>-3.7265371569703062E-5</v>
      </c>
    </row>
    <row r="631" spans="2:12" x14ac:dyDescent="0.2">
      <c r="B631" s="112" t="s">
        <v>156</v>
      </c>
      <c r="C631" s="113">
        <f>_xll.qlCalendarAdvance("TARGET",C630,B631,"mf")</f>
        <v>43726</v>
      </c>
      <c r="D631" s="120">
        <f>_xll.xlShmInterpRateFwd($D$3&amp;T(CalculationTrigger),C631,,5,C632)</f>
        <v>1.3522646565354176E-3</v>
      </c>
      <c r="E631" s="120">
        <f>_xll.xlShmInterpRateFwd($E$3&amp;T(CalculationTrigger),C631,,5,C632)</f>
        <v>1.3311346030049841E-3</v>
      </c>
      <c r="F631" s="121">
        <f>_xll.xlShmInterpRateFwd($F$3&amp;T(CalculationTrigger),C631,,5,C632)</f>
        <v>1.2394392240163725E-3</v>
      </c>
      <c r="G631" s="148">
        <f>_xll.xlShmInterpDisc($G$3&amp;T(CalculationTrigger),C631)</f>
        <v>1.0025032605169408</v>
      </c>
      <c r="H631" s="149">
        <f>_xll.xlShmInterpDisc($H$3&amp;T(CalculationTrigger),C631)</f>
        <v>1.0025194591737443</v>
      </c>
      <c r="I631" s="150">
        <f>_xll.xlShmInterpDisc($I$3&amp;T(CalculationTrigger),C631)</f>
        <v>1.0026115263038502</v>
      </c>
      <c r="J631" s="157">
        <f t="shared" si="27"/>
        <v>6.5675929735432245E-6</v>
      </c>
      <c r="K631" s="158">
        <f t="shared" si="28"/>
        <v>0</v>
      </c>
      <c r="L631" s="159">
        <f t="shared" si="29"/>
        <v>-3.7325736097621366E-5</v>
      </c>
    </row>
    <row r="632" spans="2:12" x14ac:dyDescent="0.2">
      <c r="B632" s="112" t="s">
        <v>156</v>
      </c>
      <c r="C632" s="113">
        <f>_xll.qlCalendarAdvance("TARGET",C631,B632,"mf")</f>
        <v>43727</v>
      </c>
      <c r="D632" s="120">
        <f>_xll.xlShmInterpRateFwd($D$3&amp;T(CalculationTrigger),C632,,5,C633)</f>
        <v>1.3589731890286017E-3</v>
      </c>
      <c r="E632" s="120">
        <f>_xll.xlShmInterpRateFwd($E$3&amp;T(CalculationTrigger),C632,,5,C633)</f>
        <v>1.3377686862778662E-3</v>
      </c>
      <c r="F632" s="121">
        <f>_xll.xlShmInterpRateFwd($F$3&amp;T(CalculationTrigger),C632,,5,C633)</f>
        <v>1.2458519089676521E-3</v>
      </c>
      <c r="G632" s="148">
        <f>_xll.xlShmInterpDisc($G$3&amp;T(CalculationTrigger),C632)</f>
        <v>1.0024995464218591</v>
      </c>
      <c r="H632" s="149">
        <f>_xll.xlShmInterpDisc($H$3&amp;T(CalculationTrigger),C632)</f>
        <v>1.0025158030546333</v>
      </c>
      <c r="I632" s="150">
        <f>_xll.xlShmInterpDisc($I$3&amp;T(CalculationTrigger),C632)</f>
        <v>1.0026081217234875</v>
      </c>
      <c r="J632" s="157">
        <f t="shared" si="27"/>
        <v>6.583791397202781E-6</v>
      </c>
      <c r="K632" s="158">
        <f t="shared" si="28"/>
        <v>0</v>
      </c>
      <c r="L632" s="159">
        <f t="shared" si="29"/>
        <v>-3.7386213650433917E-5</v>
      </c>
    </row>
    <row r="633" spans="2:12" x14ac:dyDescent="0.2">
      <c r="B633" s="112" t="s">
        <v>156</v>
      </c>
      <c r="C633" s="113">
        <f>_xll.qlCalendarAdvance("TARGET",C632,B633,"mf")</f>
        <v>43728</v>
      </c>
      <c r="D633" s="120">
        <f>_xll.xlShmInterpRateFwd($D$3&amp;T(CalculationTrigger),C633,,5,C634)</f>
        <v>1.3724301584501254E-3</v>
      </c>
      <c r="E633" s="120">
        <f>_xll.xlShmInterpRateFwd($E$3&amp;T(CalculationTrigger),C633,,5,C634)</f>
        <v>1.3510779323037229E-3</v>
      </c>
      <c r="F633" s="121">
        <f>_xll.xlShmInterpRateFwd($F$3&amp;T(CalculationTrigger),C633,,5,C634)</f>
        <v>1.2587208669661766E-3</v>
      </c>
      <c r="G633" s="148">
        <f>_xll.xlShmInterpDisc($G$3&amp;T(CalculationTrigger),C633)</f>
        <v>1.0024958139151927</v>
      </c>
      <c r="H633" s="149">
        <f>_xll.xlShmInterpDisc($H$3&amp;T(CalculationTrigger),C633)</f>
        <v>1.0025121287276924</v>
      </c>
      <c r="I633" s="150">
        <f>_xll.xlShmInterpDisc($I$3&amp;T(CalculationTrigger),C633)</f>
        <v>1.0026046995399838</v>
      </c>
      <c r="J633" s="157">
        <f t="shared" si="27"/>
        <v>6.6000365449759741E-6</v>
      </c>
      <c r="K633" s="158">
        <f t="shared" si="28"/>
        <v>0</v>
      </c>
      <c r="L633" s="159">
        <f t="shared" si="29"/>
        <v>-3.7446802804183618E-5</v>
      </c>
    </row>
    <row r="634" spans="2:12" x14ac:dyDescent="0.2">
      <c r="B634" s="112" t="s">
        <v>156</v>
      </c>
      <c r="C634" s="113">
        <f>_xll.qlCalendarAdvance("TARGET",C633,B634,"mf")</f>
        <v>43731</v>
      </c>
      <c r="D634" s="120">
        <f>_xll.xlShmInterpRateFwd($D$3&amp;T(CalculationTrigger),C634,,5,C635)</f>
        <v>1.3859116760326074E-3</v>
      </c>
      <c r="E634" s="120">
        <f>_xll.xlShmInterpRateFwd($E$3&amp;T(CalculationTrigger),C634,,5,C635)</f>
        <v>1.3644133914777539E-3</v>
      </c>
      <c r="F634" s="121">
        <f>_xll.xlShmInterpRateFwd($F$3&amp;T(CalculationTrigger),C634,,5,C635)</f>
        <v>1.2716205566801161E-3</v>
      </c>
      <c r="G634" s="148">
        <f>_xll.xlShmInterpDisc($G$3&amp;T(CalculationTrigger),C634)</f>
        <v>1.0024845056414755</v>
      </c>
      <c r="H634" s="149">
        <f>_xll.xlShmInterpDisc($H$3&amp;T(CalculationTrigger),C634)</f>
        <v>1.0025009962046258</v>
      </c>
      <c r="I634" s="150">
        <f>_xll.xlShmInterpDisc($I$3&amp;T(CalculationTrigger),C634)</f>
        <v>1.0025943270490203</v>
      </c>
      <c r="J634" s="157">
        <f t="shared" si="27"/>
        <v>6.6490463477091858E-6</v>
      </c>
      <c r="K634" s="158">
        <f t="shared" si="28"/>
        <v>0</v>
      </c>
      <c r="L634" s="159">
        <f t="shared" si="29"/>
        <v>-3.7629225634749398E-5</v>
      </c>
    </row>
    <row r="635" spans="2:12" x14ac:dyDescent="0.2">
      <c r="B635" s="112" t="s">
        <v>156</v>
      </c>
      <c r="C635" s="113">
        <f>_xll.qlCalendarAdvance("TARGET",C634,B635,"mf")</f>
        <v>43732</v>
      </c>
      <c r="D635" s="120">
        <f>_xll.xlShmInterpRateFwd($D$3&amp;T(CalculationTrigger),C635,,5,C636)</f>
        <v>1.3926725114339312E-3</v>
      </c>
      <c r="E635" s="120">
        <f>_xll.xlShmInterpRateFwd($E$3&amp;T(CalculationTrigger),C635,,5,C636)</f>
        <v>1.3711017972734493E-3</v>
      </c>
      <c r="F635" s="121">
        <f>_xll.xlShmInterpRateFwd($F$3&amp;T(CalculationTrigger),C635,,5,C636)</f>
        <v>1.2780923607242647E-3</v>
      </c>
      <c r="G635" s="148">
        <f>_xll.xlShmInterpDisc($G$3&amp;T(CalculationTrigger),C635)</f>
        <v>1.0024806992039248</v>
      </c>
      <c r="H635" s="149">
        <f>_xll.xlShmInterpDisc($H$3&amp;T(CalculationTrigger),C635)</f>
        <v>1.0024972487507324</v>
      </c>
      <c r="I635" s="150">
        <f>_xll.xlShmInterpDisc($I$3&amp;T(CalculationTrigger),C635)</f>
        <v>1.002590834130898</v>
      </c>
      <c r="J635" s="157">
        <f t="shared" si="27"/>
        <v>6.665472406596523E-6</v>
      </c>
      <c r="K635" s="158">
        <f t="shared" si="28"/>
        <v>0</v>
      </c>
      <c r="L635" s="159">
        <f t="shared" si="29"/>
        <v>-3.7690246955617048E-5</v>
      </c>
    </row>
    <row r="636" spans="2:12" x14ac:dyDescent="0.2">
      <c r="B636" s="112" t="s">
        <v>156</v>
      </c>
      <c r="C636" s="113">
        <f>_xll.qlCalendarAdvance("TARGET",C635,B636,"mf")</f>
        <v>43733</v>
      </c>
      <c r="D636" s="120">
        <f>_xll.xlShmInterpRateFwd($D$3&amp;T(CalculationTrigger),C636,,5,C637)</f>
        <v>1.3994438826156813E-3</v>
      </c>
      <c r="E636" s="120">
        <f>_xll.xlShmInterpRateFwd($E$3&amp;T(CalculationTrigger),C636,,5,C637)</f>
        <v>1.3778011497507297E-3</v>
      </c>
      <c r="F636" s="121">
        <f>_xll.xlShmInterpRateFwd($F$3&amp;T(CalculationTrigger),C636,,5,C637)</f>
        <v>1.2845760878812513E-3</v>
      </c>
      <c r="G636" s="148">
        <f>_xll.xlShmInterpDisc($G$3&amp;T(CalculationTrigger),C636)</f>
        <v>1.0024768742121821</v>
      </c>
      <c r="H636" s="149">
        <f>_xll.xlShmInterpDisc($H$3&amp;T(CalculationTrigger),C636)</f>
        <v>1.002493482940825</v>
      </c>
      <c r="I636" s="150">
        <f>_xll.xlShmInterpDisc($I$3&amp;T(CalculationTrigger),C636)</f>
        <v>1.0025873234481608</v>
      </c>
      <c r="J636" s="157">
        <f t="shared" si="27"/>
        <v>6.6819421967434117E-6</v>
      </c>
      <c r="K636" s="158">
        <f t="shared" si="28"/>
        <v>0</v>
      </c>
      <c r="L636" s="159">
        <f t="shared" si="29"/>
        <v>-3.7751372759007233E-5</v>
      </c>
    </row>
    <row r="637" spans="2:12" x14ac:dyDescent="0.2">
      <c r="B637" s="112" t="s">
        <v>156</v>
      </c>
      <c r="C637" s="113">
        <f>_xll.qlCalendarAdvance("TARGET",C636,B637,"mf")</f>
        <v>43734</v>
      </c>
      <c r="D637" s="120">
        <f>_xll.xlShmInterpRateFwd($D$3&amp;T(CalculationTrigger),C637,,5,C638)</f>
        <v>1.4062258138120545E-3</v>
      </c>
      <c r="E637" s="120">
        <f>_xll.xlShmInterpRateFwd($E$3&amp;T(CalculationTrigger),C637,,5,C638)</f>
        <v>1.3845114759804638E-3</v>
      </c>
      <c r="F637" s="121">
        <f>_xll.xlShmInterpRateFwd($F$3&amp;T(CalculationTrigger),C637,,5,C638)</f>
        <v>1.2910717707737055E-3</v>
      </c>
      <c r="G637" s="148">
        <f>_xll.xlShmInterpDisc($G$3&amp;T(CalculationTrigger),C637)</f>
        <v>1.002473030637524</v>
      </c>
      <c r="H637" s="149">
        <f>_xll.xlShmInterpDisc($H$3&amp;T(CalculationTrigger),C637)</f>
        <v>1.0024896987450453</v>
      </c>
      <c r="I637" s="150">
        <f>_xll.xlShmInterpDisc($I$3&amp;T(CalculationTrigger),C637)</f>
        <v>1.0025837949682455</v>
      </c>
      <c r="J637" s="157">
        <f t="shared" si="27"/>
        <v>6.698455119813857E-6</v>
      </c>
      <c r="K637" s="158">
        <f t="shared" si="28"/>
        <v>0</v>
      </c>
      <c r="L637" s="159">
        <f t="shared" si="29"/>
        <v>-3.7812601621204653E-5</v>
      </c>
    </row>
    <row r="638" spans="2:12" x14ac:dyDescent="0.2">
      <c r="B638" s="112" t="s">
        <v>156</v>
      </c>
      <c r="C638" s="113">
        <f>_xll.qlCalendarAdvance("TARGET",C637,B638,"mf")</f>
        <v>43735</v>
      </c>
      <c r="D638" s="120">
        <f>_xll.xlShmInterpRateFwd($D$3&amp;T(CalculationTrigger),C638,,5,C639)</f>
        <v>1.4198305251158744E-3</v>
      </c>
      <c r="E638" s="120">
        <f>_xll.xlShmInterpRateFwd($E$3&amp;T(CalculationTrigger),C638,,5,C639)</f>
        <v>1.3979741984456538E-3</v>
      </c>
      <c r="F638" s="121">
        <f>_xll.xlShmInterpRateFwd($F$3&amp;T(CalculationTrigger),C638,,5,C639)</f>
        <v>1.3041078142123166E-3</v>
      </c>
      <c r="G638" s="148">
        <f>_xll.xlShmInterpDisc($G$3&amp;T(CalculationTrigger),C638)</f>
        <v>1.0024691684511617</v>
      </c>
      <c r="H638" s="149">
        <f>_xll.xlShmInterpDisc($H$3&amp;T(CalculationTrigger),C638)</f>
        <v>1.0024858961334626</v>
      </c>
      <c r="I638" s="150">
        <f>_xll.xlShmInterpDisc($I$3&amp;T(CalculationTrigger),C638)</f>
        <v>1.0025802486585003</v>
      </c>
      <c r="J638" s="157">
        <f t="shared" si="27"/>
        <v>6.7150105770276986E-6</v>
      </c>
      <c r="K638" s="158">
        <f t="shared" si="28"/>
        <v>0</v>
      </c>
      <c r="L638" s="159">
        <f t="shared" si="29"/>
        <v>-3.7873932118519118E-5</v>
      </c>
    </row>
    <row r="639" spans="2:12" x14ac:dyDescent="0.2">
      <c r="B639" s="112" t="s">
        <v>156</v>
      </c>
      <c r="C639" s="113">
        <f>_xll.qlCalendarAdvance("TARGET",C638,B639,"mf")</f>
        <v>43738</v>
      </c>
      <c r="D639" s="120">
        <f>_xll.xlShmInterpRateFwd($D$3&amp;T(CalculationTrigger),C639,,5,C640)</f>
        <v>1.4334596406503917E-3</v>
      </c>
      <c r="E639" s="120">
        <f>_xll.xlShmInterpRateFwd($E$3&amp;T(CalculationTrigger),C639,,5,C640)</f>
        <v>1.4114630648664243E-3</v>
      </c>
      <c r="F639" s="121">
        <f>_xll.xlShmInterpRateFwd($F$3&amp;T(CalculationTrigger),C639,,5,C640)</f>
        <v>1.3171747220387519E-3</v>
      </c>
      <c r="G639" s="148">
        <f>_xll.xlShmInterpDisc($G$3&amp;T(CalculationTrigger),C639)</f>
        <v>1.0024574699329485</v>
      </c>
      <c r="H639" s="149">
        <f>_xll.xlShmInterpDisc($H$3&amp;T(CalculationTrigger),C639)</f>
        <v>1.0024743775034817</v>
      </c>
      <c r="I639" s="150">
        <f>_xll.xlShmInterpDisc($I$3&amp;T(CalculationTrigger),C639)</f>
        <v>1.0025695024224257</v>
      </c>
      <c r="J639" s="157">
        <f t="shared" si="27"/>
        <v>6.7649261693591079E-6</v>
      </c>
      <c r="K639" s="158">
        <f t="shared" si="28"/>
        <v>0</v>
      </c>
      <c r="L639" s="159">
        <f t="shared" si="29"/>
        <v>-3.8058519183746193E-5</v>
      </c>
    </row>
    <row r="640" spans="2:12" x14ac:dyDescent="0.2">
      <c r="B640" s="112" t="s">
        <v>156</v>
      </c>
      <c r="C640" s="113">
        <f>_xll.qlCalendarAdvance("TARGET",C639,B640,"mf")</f>
        <v>43739</v>
      </c>
      <c r="D640" s="120">
        <f>_xll.xlShmInterpRateFwd($D$3&amp;T(CalculationTrigger),C640,,5,C641)</f>
        <v>1.440294747225362E-3</v>
      </c>
      <c r="E640" s="120">
        <f>_xll.xlShmInterpRateFwd($E$3&amp;T(CalculationTrigger),C640,,5,C641)</f>
        <v>1.4182286697308694E-3</v>
      </c>
      <c r="F640" s="121">
        <f>_xll.xlShmInterpRateFwd($F$3&amp;T(CalculationTrigger),C640,,5,C641)</f>
        <v>1.3237306796751234E-3</v>
      </c>
      <c r="G640" s="148">
        <f>_xll.xlShmInterpDisc($G$3&amp;T(CalculationTrigger),C640)</f>
        <v>1.0024535330105342</v>
      </c>
      <c r="H640" s="149">
        <f>_xll.xlShmInterpDisc($H$3&amp;T(CalculationTrigger),C640)</f>
        <v>1.0024705009279045</v>
      </c>
      <c r="I640" s="150">
        <f>_xll.xlShmInterpDisc($I$3&amp;T(CalculationTrigger),C640)</f>
        <v>1.0025658844650553</v>
      </c>
      <c r="J640" s="157">
        <f t="shared" si="27"/>
        <v>6.7816457785015691E-6</v>
      </c>
      <c r="K640" s="158">
        <f t="shared" si="28"/>
        <v>0</v>
      </c>
      <c r="L640" s="159">
        <f t="shared" si="29"/>
        <v>-3.8120241984236015E-5</v>
      </c>
    </row>
    <row r="641" spans="2:12" x14ac:dyDescent="0.2">
      <c r="B641" s="112" t="s">
        <v>156</v>
      </c>
      <c r="C641" s="113">
        <f>_xll.qlCalendarAdvance("TARGET",C640,B641,"mf")</f>
        <v>43740</v>
      </c>
      <c r="D641" s="120">
        <f>_xll.xlShmInterpRateFwd($D$3&amp;T(CalculationTrigger),C641,,5,C642)</f>
        <v>1.4471405637588831E-3</v>
      </c>
      <c r="E641" s="120">
        <f>_xll.xlShmInterpRateFwd($E$3&amp;T(CalculationTrigger),C641,,5,C642)</f>
        <v>1.4250054122319504E-3</v>
      </c>
      <c r="F641" s="121">
        <f>_xll.xlShmInterpRateFwd($F$3&amp;T(CalculationTrigger),C641,,5,C642)</f>
        <v>1.3302987912548173E-3</v>
      </c>
      <c r="G641" s="148">
        <f>_xll.xlShmInterpDisc($G$3&amp;T(CalculationTrigger),C641)</f>
        <v>1.0024495773314641</v>
      </c>
      <c r="H641" s="149">
        <f>_xll.xlShmInterpDisc($H$3&amp;T(CalculationTrigger),C641)</f>
        <v>1.0024666057857654</v>
      </c>
      <c r="I641" s="150">
        <f>_xll.xlShmInterpDisc($I$3&amp;T(CalculationTrigger),C641)</f>
        <v>1.0025622485132564</v>
      </c>
      <c r="J641" s="157">
        <f t="shared" si="27"/>
        <v>6.7984049290589412E-6</v>
      </c>
      <c r="K641" s="158">
        <f t="shared" si="28"/>
        <v>0</v>
      </c>
      <c r="L641" s="159">
        <f t="shared" si="29"/>
        <v>-3.8182059301232952E-5</v>
      </c>
    </row>
    <row r="642" spans="2:12" x14ac:dyDescent="0.2">
      <c r="B642" s="112" t="s">
        <v>156</v>
      </c>
      <c r="C642" s="113">
        <f>_xll.qlCalendarAdvance("TARGET",C641,B642,"mf")</f>
        <v>43741</v>
      </c>
      <c r="D642" s="120">
        <f>_xll.xlShmInterpRateFwd($D$3&amp;T(CalculationTrigger),C642,,5,C643)</f>
        <v>1.4539971149714734E-3</v>
      </c>
      <c r="E642" s="120">
        <f>_xll.xlShmInterpRateFwd($E$3&amp;T(CalculationTrigger),C642,,5,C643)</f>
        <v>1.4317933197242423E-3</v>
      </c>
      <c r="F642" s="121">
        <f>_xll.xlShmInterpRateFwd($F$3&amp;T(CalculationTrigger),C642,,5,C643)</f>
        <v>1.3368790898057473E-3</v>
      </c>
      <c r="G642" s="148">
        <f>_xll.xlShmInterpDisc($G$3&amp;T(CalculationTrigger),C642)</f>
        <v>1.0024456028665467</v>
      </c>
      <c r="H642" s="149">
        <f>_xll.xlShmInterpDisc($H$3&amp;T(CalculationTrigger),C642)</f>
        <v>1.0024626920466921</v>
      </c>
      <c r="I642" s="150">
        <f>_xll.xlShmInterpDisc($I$3&amp;T(CalculationTrigger),C642)</f>
        <v>1.0025585945338413</v>
      </c>
      <c r="J642" s="157">
        <f t="shared" si="27"/>
        <v>6.8152030226739864E-6</v>
      </c>
      <c r="K642" s="158">
        <f t="shared" si="28"/>
        <v>0</v>
      </c>
      <c r="L642" s="159">
        <f t="shared" si="29"/>
        <v>-3.8243969711107832E-5</v>
      </c>
    </row>
    <row r="643" spans="2:12" x14ac:dyDescent="0.2">
      <c r="B643" s="112" t="s">
        <v>156</v>
      </c>
      <c r="C643" s="113">
        <f>_xll.qlCalendarAdvance("TARGET",C642,B643,"mf")</f>
        <v>43742</v>
      </c>
      <c r="D643" s="120">
        <f>_xll.xlShmInterpRateFwd($D$3&amp;T(CalculationTrigger),C643,,5,C644)</f>
        <v>1.4677520264969562E-3</v>
      </c>
      <c r="E643" s="120">
        <f>_xll.xlShmInterpRateFwd($E$3&amp;T(CalculationTrigger),C643,,5,C644)</f>
        <v>1.4454122116040189E-3</v>
      </c>
      <c r="F643" s="121">
        <f>_xll.xlShmInterpRateFwd($F$3&amp;T(CalculationTrigger),C643,,5,C644)</f>
        <v>1.3500854688987636E-3</v>
      </c>
      <c r="G643" s="148">
        <f>_xll.xlShmInterpDisc($G$3&amp;T(CalculationTrigger),C643)</f>
        <v>1.0024416095865241</v>
      </c>
      <c r="H643" s="149">
        <f>_xll.xlShmInterpDisc($H$3&amp;T(CalculationTrigger),C643)</f>
        <v>1.002458759680239</v>
      </c>
      <c r="I643" s="150">
        <f>_xll.xlShmInterpDisc($I$3&amp;T(CalculationTrigger),C643)</f>
        <v>1.0025549224935337</v>
      </c>
      <c r="J643" s="157">
        <f t="shared" si="27"/>
        <v>6.8320394608148181E-6</v>
      </c>
      <c r="K643" s="158">
        <f t="shared" si="28"/>
        <v>0</v>
      </c>
      <c r="L643" s="159">
        <f t="shared" si="29"/>
        <v>-3.8305971790078814E-5</v>
      </c>
    </row>
    <row r="644" spans="2:12" x14ac:dyDescent="0.2">
      <c r="B644" s="112" t="s">
        <v>156</v>
      </c>
      <c r="C644" s="113">
        <f>_xll.qlCalendarAdvance("TARGET",C643,B644,"mf")</f>
        <v>43745</v>
      </c>
      <c r="D644" s="120">
        <f>_xll.xlShmInterpRateFwd($D$3&amp;T(CalculationTrigger),C644,,5,C645)</f>
        <v>1.4816734982504329E-3</v>
      </c>
      <c r="E644" s="120">
        <f>_xll.xlShmInterpRateFwd($E$3&amp;T(CalculationTrigger),C644,,5,C645)</f>
        <v>1.4591994783553482E-3</v>
      </c>
      <c r="F644" s="121">
        <f>_xll.xlShmInterpRateFwd($F$3&amp;T(CalculationTrigger),C644,,5,C645)</f>
        <v>1.3634651465932264E-3</v>
      </c>
      <c r="G644" s="148">
        <f>_xll.xlShmInterpDisc($G$3&amp;T(CalculationTrigger),C644)</f>
        <v>1.0024295165622417</v>
      </c>
      <c r="H644" s="149">
        <f>_xll.xlShmInterpDisc($H$3&amp;T(CalculationTrigger),C644)</f>
        <v>1.00244685051104</v>
      </c>
      <c r="I644" s="150">
        <f>_xll.xlShmInterpDisc($I$3&amp;T(CalculationTrigger),C644)</f>
        <v>1.0025437976731515</v>
      </c>
      <c r="J644" s="157">
        <f t="shared" si="27"/>
        <v>6.8827728566385961E-6</v>
      </c>
      <c r="K644" s="158">
        <f t="shared" si="28"/>
        <v>0</v>
      </c>
      <c r="L644" s="159">
        <f t="shared" si="29"/>
        <v>-3.8492513804658694E-5</v>
      </c>
    </row>
    <row r="645" spans="2:12" x14ac:dyDescent="0.2">
      <c r="B645" s="112" t="s">
        <v>156</v>
      </c>
      <c r="C645" s="113">
        <f>_xll.qlCalendarAdvance("TARGET",C644,B645,"mf")</f>
        <v>43746</v>
      </c>
      <c r="D645" s="120">
        <f>_xll.xlShmInterpRateFwd($D$3&amp;T(CalculationTrigger),C645,,5,C646)</f>
        <v>1.4888592053683388E-3</v>
      </c>
      <c r="E645" s="120">
        <f>_xll.xlShmInterpRateFwd($E$3&amp;T(CalculationTrigger),C645,,5,C646)</f>
        <v>1.466318728900259E-3</v>
      </c>
      <c r="F645" s="121">
        <f>_xll.xlShmInterpRateFwd($F$3&amp;T(CalculationTrigger),C645,,5,C646)</f>
        <v>1.3703819834169524E-3</v>
      </c>
      <c r="G645" s="148">
        <f>_xll.xlShmInterpDisc($G$3&amp;T(CalculationTrigger),C645)</f>
        <v>1.0024254473369834</v>
      </c>
      <c r="H645" s="149">
        <f>_xll.xlShmInterpDisc($H$3&amp;T(CalculationTrigger),C645)</f>
        <v>1.0024428429382359</v>
      </c>
      <c r="I645" s="150">
        <f>_xll.xlShmInterpDisc($I$3&amp;T(CalculationTrigger),C645)</f>
        <v>1.002540052663782</v>
      </c>
      <c r="J645" s="157">
        <f t="shared" ref="J645:J708" si="30">-365*LN(G645/$H645)/($C645-$C$4)</f>
        <v>6.899756687279695E-6</v>
      </c>
      <c r="K645" s="158">
        <f t="shared" ref="K645:K708" si="31">-365*LN(H645/$H645)/($C645-$C$4)</f>
        <v>0</v>
      </c>
      <c r="L645" s="159">
        <f t="shared" ref="L645:L708" si="32">-365*LN(I645/$H645)/($C645-$C$4)</f>
        <v>-3.8554868322963768E-5</v>
      </c>
    </row>
    <row r="646" spans="2:12" x14ac:dyDescent="0.2">
      <c r="B646" s="112" t="s">
        <v>156</v>
      </c>
      <c r="C646" s="113">
        <f>_xll.qlCalendarAdvance("TARGET",C645,B646,"mf")</f>
        <v>43747</v>
      </c>
      <c r="D646" s="120">
        <f>_xll.xlShmInterpRateFwd($D$3&amp;T(CalculationTrigger),C646,,5,C647)</f>
        <v>1.4960414115006166E-3</v>
      </c>
      <c r="E646" s="120">
        <f>_xll.xlShmInterpRateFwd($E$3&amp;T(CalculationTrigger),C646,,5,C647)</f>
        <v>1.4734349229161585E-3</v>
      </c>
      <c r="F646" s="121">
        <f>_xll.xlShmInterpRateFwd($F$3&amp;T(CalculationTrigger),C646,,5,C647)</f>
        <v>1.377296819941336E-3</v>
      </c>
      <c r="G646" s="148">
        <f>_xll.xlShmInterpDisc($G$3&amp;T(CalculationTrigger),C646)</f>
        <v>1.0024213583937858</v>
      </c>
      <c r="H646" s="149">
        <f>_xll.xlShmInterpDisc($H$3&amp;T(CalculationTrigger),C646)</f>
        <v>1.0024388158291668</v>
      </c>
      <c r="I646" s="150">
        <f>_xll.xlShmInterpDisc($I$3&amp;T(CalculationTrigger),C646)</f>
        <v>1.0025362886701719</v>
      </c>
      <c r="J646" s="157">
        <f t="shared" si="30"/>
        <v>6.9167758695746356E-6</v>
      </c>
      <c r="K646" s="158">
        <f t="shared" si="31"/>
        <v>0</v>
      </c>
      <c r="L646" s="159">
        <f t="shared" si="32"/>
        <v>-3.8617307391920193E-5</v>
      </c>
    </row>
    <row r="647" spans="2:12" x14ac:dyDescent="0.2">
      <c r="B647" s="112" t="s">
        <v>156</v>
      </c>
      <c r="C647" s="113">
        <f>_xll.qlCalendarAdvance("TARGET",C646,B647,"mf")</f>
        <v>43748</v>
      </c>
      <c r="D647" s="120">
        <f>_xll.xlShmInterpRateFwd($D$3&amp;T(CalculationTrigger),C647,,5,C648)</f>
        <v>1.5032200748671511E-3</v>
      </c>
      <c r="E647" s="120">
        <f>_xll.xlShmInterpRateFwd($E$3&amp;T(CalculationTrigger),C647,,5,C648)</f>
        <v>1.4805480213380654E-3</v>
      </c>
      <c r="F647" s="121">
        <f>_xll.xlShmInterpRateFwd($F$3&amp;T(CalculationTrigger),C647,,5,C648)</f>
        <v>1.3842096227748288E-3</v>
      </c>
      <c r="G647" s="148">
        <f>_xll.xlShmInterpDisc($G$3&amp;T(CalculationTrigger),C647)</f>
        <v>1.0024172497425057</v>
      </c>
      <c r="H647" s="149">
        <f>_xll.xlShmInterpDisc($H$3&amp;T(CalculationTrigger),C647)</f>
        <v>1.0024347691924631</v>
      </c>
      <c r="I647" s="150">
        <f>_xll.xlShmInterpDisc($I$3&amp;T(CalculationTrigger),C647)</f>
        <v>1.0025325056980294</v>
      </c>
      <c r="J647" s="157">
        <f t="shared" si="30"/>
        <v>6.9338298052330112E-6</v>
      </c>
      <c r="K647" s="158">
        <f t="shared" si="31"/>
        <v>0</v>
      </c>
      <c r="L647" s="159">
        <f t="shared" si="32"/>
        <v>-3.8679829587719578E-5</v>
      </c>
    </row>
    <row r="648" spans="2:12" x14ac:dyDescent="0.2">
      <c r="B648" s="112" t="s">
        <v>156</v>
      </c>
      <c r="C648" s="113">
        <f>_xll.qlCalendarAdvance("TARGET",C647,B648,"mf")</f>
        <v>43749</v>
      </c>
      <c r="D648" s="120">
        <f>_xll.xlShmInterpRateFwd($D$3&amp;T(CalculationTrigger),C648,,5,C649)</f>
        <v>1.5175716950706238E-3</v>
      </c>
      <c r="E648" s="120">
        <f>_xll.xlShmInterpRateFwd($E$3&amp;T(CalculationTrigger),C648,,5,C649)</f>
        <v>1.4947698252269644E-3</v>
      </c>
      <c r="F648" s="121">
        <f>_xll.xlShmInterpRateFwd($F$3&amp;T(CalculationTrigger),C648,,5,C649)</f>
        <v>1.3980336367225229E-3</v>
      </c>
      <c r="G648" s="148">
        <f>_xll.xlShmInterpDisc($G$3&amp;T(CalculationTrigger),C648)</f>
        <v>1.0024131213931156</v>
      </c>
      <c r="H648" s="149">
        <f>_xll.xlShmInterpDisc($H$3&amp;T(CalculationTrigger),C648)</f>
        <v>1.0024307030368633</v>
      </c>
      <c r="I648" s="150">
        <f>_xll.xlShmInterpDisc($I$3&amp;T(CalculationTrigger),C648)</f>
        <v>1.0025287037531558</v>
      </c>
      <c r="J648" s="157">
        <f t="shared" si="30"/>
        <v>6.9509178953947843E-6</v>
      </c>
      <c r="K648" s="158">
        <f t="shared" si="31"/>
        <v>0</v>
      </c>
      <c r="L648" s="159">
        <f t="shared" si="32"/>
        <v>-3.8742433486578822E-5</v>
      </c>
    </row>
    <row r="649" spans="2:12" x14ac:dyDescent="0.2">
      <c r="B649" s="112" t="s">
        <v>156</v>
      </c>
      <c r="C649" s="113">
        <f>_xll.qlCalendarAdvance("TARGET",C648,B649,"mf")</f>
        <v>43752</v>
      </c>
      <c r="D649" s="120">
        <f>_xll.xlShmInterpRateFwd($D$3&amp;T(CalculationTrigger),C649,,5,C650)</f>
        <v>1.5318984723270324E-3</v>
      </c>
      <c r="E649" s="120">
        <f>_xll.xlShmInterpRateFwd($E$3&amp;T(CalculationTrigger),C649,,5,C650)</f>
        <v>1.5089686764081206E-3</v>
      </c>
      <c r="F649" s="121">
        <f>_xll.xlShmInterpRateFwd($F$3&amp;T(CalculationTrigger),C649,,5,C650)</f>
        <v>1.4118398278288573E-3</v>
      </c>
      <c r="G649" s="148">
        <f>_xll.xlShmInterpDisc($G$3&amp;T(CalculationTrigger),C649)</f>
        <v>1.0024006182577287</v>
      </c>
      <c r="H649" s="149">
        <f>_xll.xlShmInterpDisc($H$3&amp;T(CalculationTrigger),C649)</f>
        <v>1.002418387545702</v>
      </c>
      <c r="I649" s="150">
        <f>_xll.xlShmInterpDisc($I$3&amp;T(CalculationTrigger),C649)</f>
        <v>1.0025171841415546</v>
      </c>
      <c r="J649" s="157">
        <f t="shared" si="30"/>
        <v>7.0023811086266008E-6</v>
      </c>
      <c r="K649" s="158">
        <f t="shared" si="31"/>
        <v>0</v>
      </c>
      <c r="L649" s="159">
        <f t="shared" si="32"/>
        <v>-3.8930721165202603E-5</v>
      </c>
    </row>
    <row r="650" spans="2:12" x14ac:dyDescent="0.2">
      <c r="B650" s="112" t="s">
        <v>156</v>
      </c>
      <c r="C650" s="113">
        <f>_xll.qlCalendarAdvance("TARGET",C649,B650,"mf")</f>
        <v>43753</v>
      </c>
      <c r="D650" s="120">
        <f>_xll.xlShmInterpRateFwd($D$3&amp;T(CalculationTrigger),C650,,5,C651)</f>
        <v>1.5390587996610063E-3</v>
      </c>
      <c r="E650" s="120">
        <f>_xll.xlShmInterpRateFwd($E$3&amp;T(CalculationTrigger),C650,,5,C651)</f>
        <v>1.516065709790994E-3</v>
      </c>
      <c r="F650" s="121">
        <f>_xll.xlShmInterpRateFwd($F$3&amp;T(CalculationTrigger),C650,,5,C651)</f>
        <v>1.4187419602403623E-3</v>
      </c>
      <c r="G650" s="148">
        <f>_xll.xlShmInterpDisc($G$3&amp;T(CalculationTrigger),C650)</f>
        <v>1.0023964112179178</v>
      </c>
      <c r="H650" s="149">
        <f>_xll.xlShmInterpDisc($H$3&amp;T(CalculationTrigger),C650)</f>
        <v>1.0024142434040744</v>
      </c>
      <c r="I650" s="150">
        <f>_xll.xlShmInterpDisc($I$3&amp;T(CalculationTrigger),C650)</f>
        <v>1.0025133063656262</v>
      </c>
      <c r="J650" s="157">
        <f t="shared" si="30"/>
        <v>7.0195998321923204E-6</v>
      </c>
      <c r="K650" s="158">
        <f t="shared" si="31"/>
        <v>0</v>
      </c>
      <c r="L650" s="159">
        <f t="shared" si="32"/>
        <v>-3.8993637639584929E-5</v>
      </c>
    </row>
    <row r="651" spans="2:12" x14ac:dyDescent="0.2">
      <c r="B651" s="112" t="s">
        <v>156</v>
      </c>
      <c r="C651" s="113">
        <f>_xll.qlCalendarAdvance("TARGET",C650,B651,"mf")</f>
        <v>43754</v>
      </c>
      <c r="D651" s="120">
        <f>_xll.xlShmInterpRateFwd($D$3&amp;T(CalculationTrigger),C651,,5,C652)</f>
        <v>1.5462153354530159E-3</v>
      </c>
      <c r="E651" s="120">
        <f>_xll.xlShmInterpRateFwd($E$3&amp;T(CalculationTrigger),C651,,5,C652)</f>
        <v>1.5231594127846242E-3</v>
      </c>
      <c r="F651" s="121">
        <f>_xll.xlShmInterpRateFwd($F$3&amp;T(CalculationTrigger),C651,,5,C652)</f>
        <v>1.4256418582873939E-3</v>
      </c>
      <c r="G651" s="148">
        <f>_xll.xlShmInterpDisc($G$3&amp;T(CalculationTrigger),C651)</f>
        <v>1.0023921845315826</v>
      </c>
      <c r="H651" s="149">
        <f>_xll.xlShmInterpDisc($H$3&amp;T(CalculationTrigger),C651)</f>
        <v>1.0024100797888713</v>
      </c>
      <c r="I651" s="150">
        <f>_xll.xlShmInterpDisc($I$3&amp;T(CalculationTrigger),C651)</f>
        <v>1.0025094096473659</v>
      </c>
      <c r="J651" s="157">
        <f t="shared" si="30"/>
        <v>7.0368497175127183E-6</v>
      </c>
      <c r="K651" s="158">
        <f t="shared" si="31"/>
        <v>0</v>
      </c>
      <c r="L651" s="159">
        <f t="shared" si="32"/>
        <v>-3.9056628698573603E-5</v>
      </c>
    </row>
    <row r="652" spans="2:12" x14ac:dyDescent="0.2">
      <c r="B652" s="112" t="s">
        <v>156</v>
      </c>
      <c r="C652" s="113">
        <f>_xll.qlCalendarAdvance("TARGET",C651,B652,"mf")</f>
        <v>43755</v>
      </c>
      <c r="D652" s="120">
        <f>_xll.xlShmInterpRateFwd($D$3&amp;T(CalculationTrigger),C652,,5,C653)</f>
        <v>1.5533680378823787E-3</v>
      </c>
      <c r="E652" s="120">
        <f>_xll.xlShmInterpRateFwd($E$3&amp;T(CalculationTrigger),C652,,5,C653)</f>
        <v>1.5302497462024178E-3</v>
      </c>
      <c r="F652" s="121">
        <f>_xll.xlShmInterpRateFwd($F$3&amp;T(CalculationTrigger),C652,,5,C653)</f>
        <v>1.432539488578369E-3</v>
      </c>
      <c r="G652" s="148">
        <f>_xll.xlShmInterpDisc($G$3&amp;T(CalculationTrigger),C652)</f>
        <v>1.002387938209385</v>
      </c>
      <c r="H652" s="149">
        <f>_xll.xlShmInterpDisc($H$3&amp;T(CalculationTrigger),C652)</f>
        <v>1.0024058967094822</v>
      </c>
      <c r="I652" s="150">
        <f>_xll.xlShmInterpDisc($I$3&amp;T(CalculationTrigger),C652)</f>
        <v>1.0025054939931319</v>
      </c>
      <c r="J652" s="157">
        <f t="shared" si="30"/>
        <v>7.0541301662761415E-6</v>
      </c>
      <c r="K652" s="158">
        <f t="shared" si="31"/>
        <v>0</v>
      </c>
      <c r="L652" s="159">
        <f t="shared" si="32"/>
        <v>-3.911969291853468E-5</v>
      </c>
    </row>
    <row r="653" spans="2:12" x14ac:dyDescent="0.2">
      <c r="B653" s="112" t="s">
        <v>156</v>
      </c>
      <c r="C653" s="113">
        <f>_xll.qlCalendarAdvance("TARGET",C652,B653,"mf")</f>
        <v>43756</v>
      </c>
      <c r="D653" s="120">
        <f>_xll.xlShmInterpRateFwd($D$3&amp;T(CalculationTrigger),C653,,5,C654)</f>
        <v>1.5676671905257822E-3</v>
      </c>
      <c r="E653" s="120">
        <f>_xll.xlShmInterpRateFwd($E$3&amp;T(CalculationTrigger),C653,,5,C654)</f>
        <v>1.5444255205302496E-3</v>
      </c>
      <c r="F653" s="121">
        <f>_xll.xlShmInterpRateFwd($F$3&amp;T(CalculationTrigger),C653,,5,C654)</f>
        <v>1.4463327535876268E-3</v>
      </c>
      <c r="G653" s="148">
        <f>_xll.xlShmInterpDisc($G$3&amp;T(CalculationTrigger),C653)</f>
        <v>1.0023836722621022</v>
      </c>
      <c r="H653" s="149">
        <f>_xll.xlShmInterpDisc($H$3&amp;T(CalculationTrigger),C653)</f>
        <v>1.0024016941754053</v>
      </c>
      <c r="I653" s="150">
        <f>_xll.xlShmInterpDisc($I$3&amp;T(CalculationTrigger),C653)</f>
        <v>1.0025015594093751</v>
      </c>
      <c r="J653" s="157">
        <f t="shared" si="30"/>
        <v>7.0714405799550268E-6</v>
      </c>
      <c r="K653" s="158">
        <f t="shared" si="31"/>
        <v>0</v>
      </c>
      <c r="L653" s="159">
        <f t="shared" si="32"/>
        <v>-3.9182828875596731E-5</v>
      </c>
    </row>
    <row r="654" spans="2:12" x14ac:dyDescent="0.2">
      <c r="B654" s="112" t="s">
        <v>156</v>
      </c>
      <c r="C654" s="113">
        <f>_xll.qlCalendarAdvance("TARGET",C653,B654,"mf")</f>
        <v>43759</v>
      </c>
      <c r="D654" s="120">
        <f>_xll.xlShmInterpRateFwd($D$3&amp;T(CalculationTrigger),C654,,5,C655)</f>
        <v>1.5819396842053338E-3</v>
      </c>
      <c r="E654" s="120">
        <f>_xll.xlShmInterpRateFwd($E$3&amp;T(CalculationTrigger),C654,,5,C655)</f>
        <v>1.5585766020040821E-3</v>
      </c>
      <c r="F654" s="121">
        <f>_xll.xlShmInterpRateFwd($F$3&amp;T(CalculationTrigger),C654,,5,C655)</f>
        <v>1.4601066626073549E-3</v>
      </c>
      <c r="G654" s="148">
        <f>_xll.xlShmInterpDisc($G$3&amp;T(CalculationTrigger),C654)</f>
        <v>1.0023707567792408</v>
      </c>
      <c r="H654" s="149">
        <f>_xll.xlShmInterpDisc($H$3&amp;T(CalculationTrigger),C654)</f>
        <v>1.0023889699416517</v>
      </c>
      <c r="I654" s="150">
        <f>_xll.xlShmInterpDisc($I$3&amp;T(CalculationTrigger),C654)</f>
        <v>1.0024896421468719</v>
      </c>
      <c r="J654" s="157">
        <f t="shared" si="30"/>
        <v>7.1235456245190558E-6</v>
      </c>
      <c r="K654" s="158">
        <f t="shared" si="31"/>
        <v>0</v>
      </c>
      <c r="L654" s="159">
        <f t="shared" si="32"/>
        <v>-3.9372652932884099E-5</v>
      </c>
    </row>
    <row r="655" spans="2:12" x14ac:dyDescent="0.2">
      <c r="B655" s="112" t="s">
        <v>156</v>
      </c>
      <c r="C655" s="113">
        <f>_xll.qlCalendarAdvance("TARGET",C654,B655,"mf")</f>
        <v>43760</v>
      </c>
      <c r="D655" s="120">
        <f>_xll.xlShmInterpRateFwd($D$3&amp;T(CalculationTrigger),C655,,5,C656)</f>
        <v>1.5890725971306756E-3</v>
      </c>
      <c r="E655" s="120">
        <f>_xll.xlShmInterpRateFwd($E$3&amp;T(CalculationTrigger),C655,,5,C656)</f>
        <v>1.5656495007566669E-3</v>
      </c>
      <c r="F655" s="121">
        <f>_xll.xlShmInterpRateFwd($F$3&amp;T(CalculationTrigger),C655,,5,C656)</f>
        <v>1.4669924522715614E-3</v>
      </c>
      <c r="G655" s="148">
        <f>_xll.xlShmInterpDisc($G$3&amp;T(CalculationTrigger),C655)</f>
        <v>1.0023664124416902</v>
      </c>
      <c r="H655" s="149">
        <f>_xll.xlShmInterpDisc($H$3&amp;T(CalculationTrigger),C655)</f>
        <v>1.0023846896859707</v>
      </c>
      <c r="I655" s="150">
        <f>_xll.xlShmInterpDisc($I$3&amp;T(CalculationTrigger),C655)</f>
        <v>1.0024856319113915</v>
      </c>
      <c r="J655" s="157">
        <f t="shared" si="30"/>
        <v>7.1409699121299798E-6</v>
      </c>
      <c r="K655" s="158">
        <f t="shared" si="31"/>
        <v>0</v>
      </c>
      <c r="L655" s="159">
        <f t="shared" si="32"/>
        <v>-3.9436061601620059E-5</v>
      </c>
    </row>
    <row r="656" spans="2:12" x14ac:dyDescent="0.2">
      <c r="B656" s="112" t="s">
        <v>156</v>
      </c>
      <c r="C656" s="113">
        <f>_xll.qlCalendarAdvance("TARGET",C655,B656,"mf")</f>
        <v>43761</v>
      </c>
      <c r="D656" s="120">
        <f>_xll.xlShmInterpRateFwd($D$3&amp;T(CalculationTrigger),C656,,5,C657)</f>
        <v>1.596201427876363E-3</v>
      </c>
      <c r="E656" s="120">
        <f>_xll.xlShmInterpRateFwd($E$3&amp;T(CalculationTrigger),C656,,5,C657)</f>
        <v>1.5727187952189637E-3</v>
      </c>
      <c r="F656" s="121">
        <f>_xll.xlShmInterpRateFwd($F$3&amp;T(CalculationTrigger),C656,,5,C657)</f>
        <v>1.4738757733843495E-3</v>
      </c>
      <c r="G656" s="148">
        <f>_xll.xlShmInterpDisc($G$3&amp;T(CalculationTrigger),C656)</f>
        <v>1.0023620485346663</v>
      </c>
      <c r="H656" s="149">
        <f>_xll.xlShmInterpDisc($H$3&amp;T(CalculationTrigger),C656)</f>
        <v>1.0023803900247181</v>
      </c>
      <c r="I656" s="150">
        <f>_xll.xlShmInterpDisc($I$3&amp;T(CalculationTrigger),C656)</f>
        <v>1.0024816027800358</v>
      </c>
      <c r="J656" s="157">
        <f t="shared" si="30"/>
        <v>7.1584211718089882E-6</v>
      </c>
      <c r="K656" s="158">
        <f t="shared" si="31"/>
        <v>0</v>
      </c>
      <c r="L656" s="159">
        <f t="shared" si="32"/>
        <v>-3.9499534888910984E-5</v>
      </c>
    </row>
    <row r="657" spans="2:12" x14ac:dyDescent="0.2">
      <c r="B657" s="112" t="s">
        <v>156</v>
      </c>
      <c r="C657" s="113">
        <f>_xll.qlCalendarAdvance("TARGET",C656,B657,"mf")</f>
        <v>43762</v>
      </c>
      <c r="D657" s="120">
        <f>_xll.xlShmInterpRateFwd($D$3&amp;T(CalculationTrigger),C657,,5,C658)</f>
        <v>1.6033261343380047E-3</v>
      </c>
      <c r="E657" s="120">
        <f>_xll.xlShmInterpRateFwd($E$3&amp;T(CalculationTrigger),C657,,5,C658)</f>
        <v>1.5797844460827674E-3</v>
      </c>
      <c r="F657" s="121">
        <f>_xll.xlShmInterpRateFwd($F$3&amp;T(CalculationTrigger),C657,,5,C658)</f>
        <v>1.4807565925135781E-3</v>
      </c>
      <c r="G657" s="148">
        <f>_xll.xlShmInterpDisc($G$3&amp;T(CalculationTrigger),C657)</f>
        <v>1.0023576650696355</v>
      </c>
      <c r="H657" s="149">
        <f>_xll.xlShmInterpDisc($H$3&amp;T(CalculationTrigger),C657)</f>
        <v>1.0023760709680423</v>
      </c>
      <c r="I657" s="150">
        <f>_xll.xlShmInterpDisc($I$3&amp;T(CalculationTrigger),C657)</f>
        <v>1.002477554759813</v>
      </c>
      <c r="J657" s="157">
        <f t="shared" si="30"/>
        <v>7.1758988051359598E-6</v>
      </c>
      <c r="K657" s="158">
        <f t="shared" si="31"/>
        <v>0</v>
      </c>
      <c r="L657" s="159">
        <f t="shared" si="32"/>
        <v>-3.9563071371208721E-5</v>
      </c>
    </row>
    <row r="658" spans="2:12" x14ac:dyDescent="0.2">
      <c r="B658" s="112" t="s">
        <v>156</v>
      </c>
      <c r="C658" s="113">
        <f>_xll.qlCalendarAdvance("TARGET",C657,B658,"mf")</f>
        <v>43763</v>
      </c>
      <c r="D658" s="120">
        <f>_xll.xlShmInterpRateFwd($D$3&amp;T(CalculationTrigger),C658,,5,C659)</f>
        <v>1.6175687617112429E-3</v>
      </c>
      <c r="E658" s="120">
        <f>_xll.xlShmInterpRateFwd($E$3&amp;T(CalculationTrigger),C658,,5,C659)</f>
        <v>1.5939103676952786E-3</v>
      </c>
      <c r="F658" s="121">
        <f>_xll.xlShmInterpRateFwd($F$3&amp;T(CalculationTrigger),C658,,5,C659)</f>
        <v>1.4945158434462829E-3</v>
      </c>
      <c r="G658" s="148">
        <f>_xll.xlShmInterpDisc($G$3&amp;T(CalculationTrigger),C658)</f>
        <v>1.002353262058181</v>
      </c>
      <c r="H658" s="149">
        <f>_xll.xlShmInterpDisc($H$3&amp;T(CalculationTrigger),C658)</f>
        <v>1.0023717325262005</v>
      </c>
      <c r="I658" s="150">
        <f>_xll.xlShmInterpDisc($I$3&amp;T(CalculationTrigger),C658)</f>
        <v>1.0024734878578241</v>
      </c>
      <c r="J658" s="157">
        <f t="shared" si="30"/>
        <v>7.1934022134769362E-6</v>
      </c>
      <c r="K658" s="158">
        <f t="shared" si="31"/>
        <v>0</v>
      </c>
      <c r="L658" s="159">
        <f t="shared" si="32"/>
        <v>-3.962666962472917E-5</v>
      </c>
    </row>
    <row r="659" spans="2:12" x14ac:dyDescent="0.2">
      <c r="B659" s="112" t="s">
        <v>156</v>
      </c>
      <c r="C659" s="113">
        <f>_xll.qlCalendarAdvance("TARGET",C658,B659,"mf")</f>
        <v>43766</v>
      </c>
      <c r="D659" s="120">
        <f>_xll.xlShmInterpRateFwd($D$3&amp;T(CalculationTrigger),C659,,5,C660)</f>
        <v>1.6317828902497656E-3</v>
      </c>
      <c r="E659" s="120">
        <f>_xll.xlShmInterpRateFwd($E$3&amp;T(CalculationTrigger),C659,,5,C660)</f>
        <v>1.6080098324541771E-3</v>
      </c>
      <c r="F659" s="121">
        <f>_xll.xlShmInterpRateFwd($F$3&amp;T(CalculationTrigger),C659,,5,C660)</f>
        <v>1.5082541818081201E-3</v>
      </c>
      <c r="G659" s="148">
        <f>_xll.xlShmInterpDisc($G$3&amp;T(CalculationTrigger),C659)</f>
        <v>1.0023399358628204</v>
      </c>
      <c r="H659" s="149">
        <f>_xll.xlShmInterpDisc($H$3&amp;T(CalculationTrigger),C659)</f>
        <v>1.002358600993875</v>
      </c>
      <c r="I659" s="150">
        <f>_xll.xlShmInterpDisc($I$3&amp;T(CalculationTrigger),C659)</f>
        <v>1.002461173933658</v>
      </c>
      <c r="J659" s="157">
        <f t="shared" si="30"/>
        <v>7.2460611033807786E-6</v>
      </c>
      <c r="K659" s="158">
        <f t="shared" si="31"/>
        <v>0</v>
      </c>
      <c r="L659" s="159">
        <f t="shared" si="32"/>
        <v>-3.981782077533328E-5</v>
      </c>
    </row>
    <row r="660" spans="2:12" x14ac:dyDescent="0.2">
      <c r="B660" s="112" t="s">
        <v>156</v>
      </c>
      <c r="C660" s="113">
        <f>_xll.qlCalendarAdvance("TARGET",C659,B660,"mf")</f>
        <v>43767</v>
      </c>
      <c r="D660" s="120">
        <f>_xll.xlShmInterpRateFwd($D$3&amp;T(CalculationTrigger),C660,,5,C661)</f>
        <v>1.6388863537749202E-3</v>
      </c>
      <c r="E660" s="120">
        <f>_xll.xlShmInterpRateFwd($E$3&amp;T(CalculationTrigger),C660,,5,C661)</f>
        <v>1.6150566789441105E-3</v>
      </c>
      <c r="F660" s="121">
        <f>_xll.xlShmInterpRateFwd($F$3&amp;T(CalculationTrigger),C660,,5,C661)</f>
        <v>1.5151219899424901E-3</v>
      </c>
      <c r="G660" s="148">
        <f>_xll.xlShmInterpDisc($G$3&amp;T(CalculationTrigger),C660)</f>
        <v>1.0023354547837919</v>
      </c>
      <c r="H660" s="149">
        <f>_xll.xlShmInterpDisc($H$3&amp;T(CalculationTrigger),C660)</f>
        <v>1.0023541851161071</v>
      </c>
      <c r="I660" s="150">
        <f>_xll.xlShmInterpDisc($I$3&amp;T(CalculationTrigger),C660)</f>
        <v>1.0024570315774664</v>
      </c>
      <c r="J660" s="157">
        <f t="shared" si="30"/>
        <v>7.2636616264615626E-6</v>
      </c>
      <c r="K660" s="158">
        <f t="shared" si="31"/>
        <v>0</v>
      </c>
      <c r="L660" s="159">
        <f t="shared" si="32"/>
        <v>-3.9881651876574794E-5</v>
      </c>
    </row>
    <row r="661" spans="2:12" x14ac:dyDescent="0.2">
      <c r="B661" s="112" t="s">
        <v>156</v>
      </c>
      <c r="C661" s="113">
        <f>_xll.qlCalendarAdvance("TARGET",C660,B661,"mf")</f>
        <v>43768</v>
      </c>
      <c r="D661" s="120">
        <f>_xll.xlShmInterpRateFwd($D$3&amp;T(CalculationTrigger),C661,,5,C662)</f>
        <v>1.6459854443203312E-3</v>
      </c>
      <c r="E661" s="120">
        <f>_xll.xlShmInterpRateFwd($E$3&amp;T(CalculationTrigger),C661,,5,C662)</f>
        <v>1.622099647161378E-3</v>
      </c>
      <c r="F661" s="121">
        <f>_xll.xlShmInterpRateFwd($F$3&amp;T(CalculationTrigger),C661,,5,C662)</f>
        <v>1.5219870954598252E-3</v>
      </c>
      <c r="G661" s="148">
        <f>_xll.xlShmInterpDisc($G$3&amp;T(CalculationTrigger),C661)</f>
        <v>1.0023309542179759</v>
      </c>
      <c r="H661" s="149">
        <f>_xll.xlShmInterpDisc($H$3&amp;T(CalculationTrigger),C661)</f>
        <v>1.0023497499060845</v>
      </c>
      <c r="I661" s="150">
        <f>_xll.xlShmInterpDisc($I$3&amp;T(CalculationTrigger),C661)</f>
        <v>1.002452870376404</v>
      </c>
      <c r="J661" s="157">
        <f t="shared" si="30"/>
        <v>7.2812849317424504E-6</v>
      </c>
      <c r="K661" s="158">
        <f t="shared" si="31"/>
        <v>0</v>
      </c>
      <c r="L661" s="159">
        <f t="shared" si="32"/>
        <v>-3.9945537630491211E-5</v>
      </c>
    </row>
    <row r="662" spans="2:12" x14ac:dyDescent="0.2">
      <c r="B662" s="112" t="s">
        <v>156</v>
      </c>
      <c r="C662" s="113">
        <f>_xll.qlCalendarAdvance("TARGET",C661,B662,"mf")</f>
        <v>43769</v>
      </c>
      <c r="D662" s="120">
        <f>_xll.xlShmInterpRateFwd($D$3&amp;T(CalculationTrigger),C662,,5,C663)</f>
        <v>1.6530801202678457E-3</v>
      </c>
      <c r="E662" s="120">
        <f>_xll.xlShmInterpRateFwd($E$3&amp;T(CalculationTrigger),C662,,5,C663)</f>
        <v>1.6291386981219212E-3</v>
      </c>
      <c r="F662" s="121">
        <f>_xll.xlShmInterpRateFwd($F$3&amp;T(CalculationTrigger),C662,,5,C663)</f>
        <v>1.5288494652926602E-3</v>
      </c>
      <c r="G662" s="148">
        <f>_xll.xlShmInterpDisc($G$3&amp;T(CalculationTrigger),C662)</f>
        <v>1.0023264341776441</v>
      </c>
      <c r="H662" s="149">
        <f>_xll.xlShmInterpDisc($H$3&amp;T(CalculationTrigger),C662)</f>
        <v>1.0023452953747147</v>
      </c>
      <c r="I662" s="150">
        <f>_xll.xlShmInterpDisc($I$3&amp;T(CalculationTrigger),C662)</f>
        <v>1.0024486903381284</v>
      </c>
      <c r="J662" s="157">
        <f t="shared" si="30"/>
        <v>7.2989304209122904E-6</v>
      </c>
      <c r="K662" s="158">
        <f t="shared" si="31"/>
        <v>0</v>
      </c>
      <c r="L662" s="159">
        <f t="shared" si="32"/>
        <v>-4.000947661336076E-5</v>
      </c>
    </row>
    <row r="663" spans="2:12" x14ac:dyDescent="0.2">
      <c r="B663" s="112" t="s">
        <v>156</v>
      </c>
      <c r="C663" s="113">
        <f>_xll.qlCalendarAdvance("TARGET",C662,B663,"mf")</f>
        <v>43770</v>
      </c>
      <c r="D663" s="120">
        <f>_xll.xlShmInterpRateFwd($D$3&amp;T(CalculationTrigger),C663,,5,C664)</f>
        <v>1.6672621642537223E-3</v>
      </c>
      <c r="E663" s="120">
        <f>_xll.xlShmInterpRateFwd($E$3&amp;T(CalculationTrigger),C663,,5,C664)</f>
        <v>1.6432109436248128E-3</v>
      </c>
      <c r="F663" s="121">
        <f>_xll.xlShmInterpRateFwd($F$3&amp;T(CalculationTrigger),C663,,5,C664)</f>
        <v>1.5425714366160796E-3</v>
      </c>
      <c r="G663" s="148">
        <f>_xll.xlShmInterpDisc($G$3&amp;T(CalculationTrigger),C663)</f>
        <v>1.0023218946751833</v>
      </c>
      <c r="H663" s="149">
        <f>_xll.xlShmInterpDisc($H$3&amp;T(CalculationTrigger),C663)</f>
        <v>1.0023408215330132</v>
      </c>
      <c r="I663" s="150">
        <f>_xll.xlShmInterpDisc($I$3&amp;T(CalculationTrigger),C663)</f>
        <v>1.0024444914703894</v>
      </c>
      <c r="J663" s="157">
        <f t="shared" si="30"/>
        <v>7.3165974952751276E-6</v>
      </c>
      <c r="K663" s="158">
        <f t="shared" si="31"/>
        <v>0</v>
      </c>
      <c r="L663" s="159">
        <f t="shared" si="32"/>
        <v>-4.007346740148631E-5</v>
      </c>
    </row>
    <row r="664" spans="2:12" x14ac:dyDescent="0.2">
      <c r="B664" s="112" t="s">
        <v>156</v>
      </c>
      <c r="C664" s="113">
        <f>_xll.qlCalendarAdvance("TARGET",C663,B664,"mf")</f>
        <v>43773</v>
      </c>
      <c r="D664" s="120">
        <f>_xll.xlShmInterpRateFwd($D$3&amp;T(CalculationTrigger),C664,,5,C665)</f>
        <v>1.6814138459588174E-3</v>
      </c>
      <c r="E664" s="120">
        <f>_xll.xlShmInterpRateFwd($E$3&amp;T(CalculationTrigger),C664,,5,C665)</f>
        <v>1.6572549446905727E-3</v>
      </c>
      <c r="F664" s="121">
        <f>_xll.xlShmInterpRateFwd($F$3&amp;T(CalculationTrigger),C664,,5,C665)</f>
        <v>1.5562709155287225E-3</v>
      </c>
      <c r="G664" s="148">
        <f>_xll.xlShmInterpDisc($G$3&amp;T(CalculationTrigger),C664)</f>
        <v>1.0023081595206247</v>
      </c>
      <c r="H664" s="149">
        <f>_xll.xlShmInterpDisc($H$3&amp;T(CalculationTrigger),C664)</f>
        <v>1.0023272842577042</v>
      </c>
      <c r="I664" s="150">
        <f>_xll.xlShmInterpDisc($I$3&amp;T(CalculationTrigger),C664)</f>
        <v>1.0024317819692878</v>
      </c>
      <c r="J664" s="157">
        <f t="shared" si="30"/>
        <v>7.3697222442942751E-6</v>
      </c>
      <c r="K664" s="158">
        <f t="shared" si="31"/>
        <v>0</v>
      </c>
      <c r="L664" s="159">
        <f t="shared" si="32"/>
        <v>-4.0265736360281454E-5</v>
      </c>
    </row>
    <row r="665" spans="2:12" x14ac:dyDescent="0.2">
      <c r="B665" s="112" t="s">
        <v>156</v>
      </c>
      <c r="C665" s="113">
        <f>_xll.qlCalendarAdvance("TARGET",C664,B665,"mf")</f>
        <v>43774</v>
      </c>
      <c r="D665" s="120">
        <f>_xll.xlShmInterpRateFwd($D$3&amp;T(CalculationTrigger),C665,,5,C666)</f>
        <v>1.6884858255358658E-3</v>
      </c>
      <c r="E665" s="120">
        <f>_xll.xlShmInterpRateFwd($E$3&amp;T(CalculationTrigger),C665,,5,C666)</f>
        <v>1.6642738214861111E-3</v>
      </c>
      <c r="F665" s="121">
        <f>_xll.xlShmInterpRateFwd($F$3&amp;T(CalculationTrigger),C665,,5,C666)</f>
        <v>1.5631191037542623E-3</v>
      </c>
      <c r="G665" s="148">
        <f>_xll.xlShmInterpDisc($G$3&amp;T(CalculationTrigger),C665)</f>
        <v>1.0023035422958195</v>
      </c>
      <c r="H665" s="149">
        <f>_xll.xlShmInterpDisc($H$3&amp;T(CalculationTrigger),C665)</f>
        <v>1.0023227332870031</v>
      </c>
      <c r="I665" s="150">
        <f>_xll.xlShmInterpDisc($I$3&amp;T(CalculationTrigger),C665)</f>
        <v>1.0024275078630538</v>
      </c>
      <c r="J665" s="157">
        <f t="shared" si="30"/>
        <v>7.3874696740038141E-6</v>
      </c>
      <c r="K665" s="158">
        <f t="shared" si="31"/>
        <v>0</v>
      </c>
      <c r="L665" s="159">
        <f t="shared" si="32"/>
        <v>-4.0329920132265079E-5</v>
      </c>
    </row>
    <row r="666" spans="2:12" x14ac:dyDescent="0.2">
      <c r="B666" s="112" t="s">
        <v>156</v>
      </c>
      <c r="C666" s="113">
        <f>_xll.qlCalendarAdvance("TARGET",C665,B666,"mf")</f>
        <v>43775</v>
      </c>
      <c r="D666" s="120">
        <f>_xll.xlShmInterpRateFwd($D$3&amp;T(CalculationTrigger),C666,,5,C667)</f>
        <v>1.6955531410896385E-3</v>
      </c>
      <c r="E666" s="120">
        <f>_xll.xlShmInterpRateFwd($E$3&amp;T(CalculationTrigger),C666,,5,C667)</f>
        <v>1.6712885460263213E-3</v>
      </c>
      <c r="F666" s="121">
        <f>_xll.xlShmInterpRateFwd($F$3&amp;T(CalculationTrigger),C666,,5,C667)</f>
        <v>1.5699643553779561E-3</v>
      </c>
      <c r="G666" s="148">
        <f>_xll.xlShmInterpDisc($G$3&amp;T(CalculationTrigger),C666)</f>
        <v>1.0022989056725451</v>
      </c>
      <c r="H666" s="149">
        <f>_xll.xlShmInterpDisc($H$3&amp;T(CalculationTrigger),C666)</f>
        <v>1.0023181630626754</v>
      </c>
      <c r="I666" s="150">
        <f>_xll.xlShmInterpDisc($I$3&amp;T(CalculationTrigger),C666)</f>
        <v>1.0024232149674994</v>
      </c>
      <c r="J666" s="157">
        <f t="shared" si="30"/>
        <v>7.4052356963816135E-6</v>
      </c>
      <c r="K666" s="158">
        <f t="shared" si="31"/>
        <v>0</v>
      </c>
      <c r="L666" s="159">
        <f t="shared" si="32"/>
        <v>-4.0394148590959137E-5</v>
      </c>
    </row>
    <row r="667" spans="2:12" x14ac:dyDescent="0.2">
      <c r="B667" s="112" t="s">
        <v>156</v>
      </c>
      <c r="C667" s="113">
        <f>_xll.qlCalendarAdvance("TARGET",C666,B667,"mf")</f>
        <v>43776</v>
      </c>
      <c r="D667" s="120">
        <f>_xll.xlShmInterpRateFwd($D$3&amp;T(CalculationTrigger),C667,,5,C668)</f>
        <v>1.7026157512450815E-3</v>
      </c>
      <c r="E667" s="120">
        <f>_xll.xlShmInterpRateFwd($E$3&amp;T(CalculationTrigger),C667,,5,C668)</f>
        <v>1.6782990792460577E-3</v>
      </c>
      <c r="F667" s="121">
        <f>_xll.xlShmInterpRateFwd($F$3&amp;T(CalculationTrigger),C667,,5,C668)</f>
        <v>1.576806637089164E-3</v>
      </c>
      <c r="G667" s="148">
        <f>_xll.xlShmInterpDisc($G$3&amp;T(CalculationTrigger),C667)</f>
        <v>1.0022942496638785</v>
      </c>
      <c r="H667" s="149">
        <f>_xll.xlShmInterpDisc($H$3&amp;T(CalculationTrigger),C667)</f>
        <v>1.0023135735963875</v>
      </c>
      <c r="I667" s="150">
        <f>_xll.xlShmInterpDisc($I$3&amp;T(CalculationTrigger),C667)</f>
        <v>1.0024189032909314</v>
      </c>
      <c r="J667" s="157">
        <f t="shared" si="30"/>
        <v>7.4230197126670311E-6</v>
      </c>
      <c r="K667" s="158">
        <f t="shared" si="31"/>
        <v>0</v>
      </c>
      <c r="L667" s="159">
        <f t="shared" si="32"/>
        <v>-4.045842031264266E-5</v>
      </c>
    </row>
    <row r="668" spans="2:12" x14ac:dyDescent="0.2">
      <c r="B668" s="112" t="s">
        <v>156</v>
      </c>
      <c r="C668" s="113">
        <f>_xll.qlCalendarAdvance("TARGET",C667,B668,"mf")</f>
        <v>43777</v>
      </c>
      <c r="D668" s="120">
        <f>_xll.xlShmInterpRateFwd($D$3&amp;T(CalculationTrigger),C668,,5,C669)</f>
        <v>1.7167331537489452E-3</v>
      </c>
      <c r="E668" s="120">
        <f>_xll.xlShmInterpRateFwd($E$3&amp;T(CalculationTrigger),C668,,5,C669)</f>
        <v>1.6923138251391744E-3</v>
      </c>
      <c r="F668" s="121">
        <f>_xll.xlShmInterpRateFwd($F$3&amp;T(CalculationTrigger),C668,,5,C669)</f>
        <v>1.5904880634331523E-3</v>
      </c>
      <c r="G668" s="148">
        <f>_xll.xlShmInterpDisc($G$3&amp;T(CalculationTrigger),C668)</f>
        <v>1.0022895742830114</v>
      </c>
      <c r="H668" s="149">
        <f>_xll.xlShmInterpDisc($H$3&amp;T(CalculationTrigger),C668)</f>
        <v>1.0023089648999137</v>
      </c>
      <c r="I668" s="150">
        <f>_xll.xlShmInterpDisc($I$3&amp;T(CalculationTrigger),C668)</f>
        <v>1.0024145728417491</v>
      </c>
      <c r="J668" s="157">
        <f t="shared" si="30"/>
        <v>7.4408211243171604E-6</v>
      </c>
      <c r="K668" s="158">
        <f t="shared" si="31"/>
        <v>0</v>
      </c>
      <c r="L668" s="159">
        <f t="shared" si="32"/>
        <v>-4.052273387361928E-5</v>
      </c>
    </row>
    <row r="669" spans="2:12" x14ac:dyDescent="0.2">
      <c r="B669" s="112" t="s">
        <v>156</v>
      </c>
      <c r="C669" s="113">
        <f>_xll.qlCalendarAdvance("TARGET",C668,B669,"mf")</f>
        <v>43780</v>
      </c>
      <c r="D669" s="120">
        <f>_xll.xlShmInterpRateFwd($D$3&amp;T(CalculationTrigger),C669,,5,C670)</f>
        <v>1.7308183077482341E-3</v>
      </c>
      <c r="E669" s="120">
        <f>_xll.xlShmInterpRateFwd($E$3&amp;T(CalculationTrigger),C669,,5,C670)</f>
        <v>1.7062985159962145E-3</v>
      </c>
      <c r="F669" s="121">
        <f>_xll.xlShmInterpRateFwd($F$3&amp;T(CalculationTrigger),C669,,5,C670)</f>
        <v>1.6041453943412105E-3</v>
      </c>
      <c r="G669" s="148">
        <f>_xll.xlShmInterpDisc($G$3&amp;T(CalculationTrigger),C669)</f>
        <v>1.0022754320408467</v>
      </c>
      <c r="H669" s="149">
        <f>_xll.xlShmInterpDisc($H$3&amp;T(CalculationTrigger),C669)</f>
        <v>1.0022950235487476</v>
      </c>
      <c r="I669" s="150">
        <f>_xll.xlShmInterpDisc($I$3&amp;T(CalculationTrigger),C669)</f>
        <v>1.0024014689439043</v>
      </c>
      <c r="J669" s="157">
        <f t="shared" si="30"/>
        <v>7.4943237463317505E-6</v>
      </c>
      <c r="K669" s="158">
        <f t="shared" si="31"/>
        <v>0</v>
      </c>
      <c r="L669" s="159">
        <f t="shared" si="32"/>
        <v>-4.0715911355114969E-5</v>
      </c>
    </row>
    <row r="670" spans="2:12" x14ac:dyDescent="0.2">
      <c r="B670" s="112" t="s">
        <v>156</v>
      </c>
      <c r="C670" s="113">
        <f>_xll.qlCalendarAdvance("TARGET",C669,B670,"mf")</f>
        <v>43781</v>
      </c>
      <c r="D670" s="120">
        <f>_xll.xlShmInterpRateFwd($D$3&amp;T(CalculationTrigger),C670,,5,C671)</f>
        <v>1.7378567679356405E-3</v>
      </c>
      <c r="E670" s="120">
        <f>_xll.xlShmInterpRateFwd($E$3&amp;T(CalculationTrigger),C670,,5,C671)</f>
        <v>1.7132875054204945E-3</v>
      </c>
      <c r="F670" s="121">
        <f>_xll.xlShmInterpRateFwd($F$3&amp;T(CalculationTrigger),C670,,5,C671)</f>
        <v>1.6109723242367221E-3</v>
      </c>
      <c r="G670" s="148">
        <f>_xll.xlShmInterpDisc($G$3&amp;T(CalculationTrigger),C670)</f>
        <v>1.0022706793053917</v>
      </c>
      <c r="H670" s="149">
        <f>_xll.xlShmInterpDisc($H$3&amp;T(CalculationTrigger),C670)</f>
        <v>1.0022903380514423</v>
      </c>
      <c r="I670" s="150">
        <f>_xll.xlShmInterpDisc($I$3&amp;T(CalculationTrigger),C670)</f>
        <v>1.002397063490116</v>
      </c>
      <c r="J670" s="157">
        <f t="shared" si="30"/>
        <v>7.5121887542474551E-6</v>
      </c>
      <c r="K670" s="158">
        <f t="shared" si="31"/>
        <v>0</v>
      </c>
      <c r="L670" s="159">
        <f t="shared" si="32"/>
        <v>-4.0780378036108879E-5</v>
      </c>
    </row>
    <row r="671" spans="2:12" x14ac:dyDescent="0.2">
      <c r="B671" s="112" t="s">
        <v>156</v>
      </c>
      <c r="C671" s="113">
        <f>_xll.qlCalendarAdvance("TARGET",C670,B671,"mf")</f>
        <v>43782</v>
      </c>
      <c r="D671" s="120">
        <f>_xll.xlShmInterpRateFwd($D$3&amp;T(CalculationTrigger),C671,,5,C672)</f>
        <v>1.7448902738664126E-3</v>
      </c>
      <c r="E671" s="120">
        <f>_xll.xlShmInterpRateFwd($E$3&amp;T(CalculationTrigger),C671,,5,C672)</f>
        <v>1.7202720687685968E-3</v>
      </c>
      <c r="F671" s="121">
        <f>_xll.xlShmInterpRateFwd($F$3&amp;T(CalculationTrigger),C671,,5,C672)</f>
        <v>1.6177960835453383E-3</v>
      </c>
      <c r="G671" s="148">
        <f>_xll.xlShmInterpDisc($G$3&amp;T(CalculationTrigger),C671)</f>
        <v>1.0022659072654185</v>
      </c>
      <c r="H671" s="149">
        <f>_xll.xlShmInterpDisc($H$3&amp;T(CalculationTrigger),C671)</f>
        <v>1.002285633384449</v>
      </c>
      <c r="I671" s="150">
        <f>_xll.xlShmInterpDisc($I$3&amp;T(CalculationTrigger),C671)</f>
        <v>1.0023926393071025</v>
      </c>
      <c r="J671" s="157">
        <f t="shared" si="30"/>
        <v>7.5300681646923752E-6</v>
      </c>
      <c r="K671" s="158">
        <f t="shared" si="31"/>
        <v>0</v>
      </c>
      <c r="L671" s="159">
        <f t="shared" si="32"/>
        <v>-4.0844879437855903E-5</v>
      </c>
    </row>
    <row r="672" spans="2:12" x14ac:dyDescent="0.2">
      <c r="B672" s="112" t="s">
        <v>156</v>
      </c>
      <c r="C672" s="113">
        <f>_xll.qlCalendarAdvance("TARGET",C671,B672,"mf")</f>
        <v>43783</v>
      </c>
      <c r="D672" s="120">
        <f>_xll.xlShmInterpRateFwd($D$3&amp;T(CalculationTrigger),C672,,5,C673)</f>
        <v>1.7519187835576011E-3</v>
      </c>
      <c r="E672" s="120">
        <f>_xll.xlShmInterpRateFwd($E$3&amp;T(CalculationTrigger),C672,,5,C673)</f>
        <v>1.7272521668537653E-3</v>
      </c>
      <c r="F672" s="121">
        <f>_xll.xlShmInterpRateFwd($F$3&amp;T(CalculationTrigger),C672,,5,C673)</f>
        <v>1.6246166385511501E-3</v>
      </c>
      <c r="G672" s="148">
        <f>_xll.xlShmInterpDisc($G$3&amp;T(CalculationTrigger),C672)</f>
        <v>1.0022611159348074</v>
      </c>
      <c r="H672" s="149">
        <f>_xll.xlShmInterpDisc($H$3&amp;T(CalculationTrigger),C672)</f>
        <v>1.0022809095601921</v>
      </c>
      <c r="I672" s="150">
        <f>_xll.xlShmInterpDisc($I$3&amp;T(CalculationTrigger),C672)</f>
        <v>1.0023881964038195</v>
      </c>
      <c r="J672" s="157">
        <f t="shared" si="30"/>
        <v>7.5479613794831884E-6</v>
      </c>
      <c r="K672" s="158">
        <f t="shared" si="31"/>
        <v>0</v>
      </c>
      <c r="L672" s="159">
        <f t="shared" si="32"/>
        <v>-4.0909414136551709E-5</v>
      </c>
    </row>
    <row r="673" spans="2:12" x14ac:dyDescent="0.2">
      <c r="B673" s="112" t="s">
        <v>156</v>
      </c>
      <c r="C673" s="113">
        <f>_xll.qlCalendarAdvance("TARGET",C672,B673,"mf")</f>
        <v>43784</v>
      </c>
      <c r="D673" s="120">
        <f>_xll.xlShmInterpRateFwd($D$3&amp;T(CalculationTrigger),C673,,5,C674)</f>
        <v>1.7659674857891672E-3</v>
      </c>
      <c r="E673" s="120">
        <f>_xll.xlShmInterpRateFwd($E$3&amp;T(CalculationTrigger),C673,,5,C674)</f>
        <v>1.7412055890712228E-3</v>
      </c>
      <c r="F673" s="121">
        <f>_xll.xlShmInterpRateFwd($F$3&amp;T(CalculationTrigger),C673,,5,C674)</f>
        <v>1.6382542541038456E-3</v>
      </c>
      <c r="G673" s="148">
        <f>_xll.xlShmInterpDisc($G$3&amp;T(CalculationTrigger),C673)</f>
        <v>1.0022563053275546</v>
      </c>
      <c r="H673" s="149">
        <f>_xll.xlShmInterpDisc($H$3&amp;T(CalculationTrigger),C673)</f>
        <v>1.0022761665912043</v>
      </c>
      <c r="I673" s="150">
        <f>_xll.xlShmInterpDisc($I$3&amp;T(CalculationTrigger),C673)</f>
        <v>1.0023837347893161</v>
      </c>
      <c r="J673" s="157">
        <f t="shared" si="30"/>
        <v>7.5658677997177423E-6</v>
      </c>
      <c r="K673" s="158">
        <f t="shared" si="31"/>
        <v>0</v>
      </c>
      <c r="L673" s="159">
        <f t="shared" si="32"/>
        <v>-4.097398070858635E-5</v>
      </c>
    </row>
    <row r="674" spans="2:12" x14ac:dyDescent="0.2">
      <c r="B674" s="112" t="s">
        <v>156</v>
      </c>
      <c r="C674" s="113">
        <f>_xll.qlCalendarAdvance("TARGET",C673,B674,"mf")</f>
        <v>43787</v>
      </c>
      <c r="D674" s="120">
        <f>_xll.xlShmInterpRateFwd($D$3&amp;T(CalculationTrigger),C674,,5,C675)</f>
        <v>1.7799820309655334E-3</v>
      </c>
      <c r="E674" s="120">
        <f>_xll.xlShmInterpRateFwd($E$3&amp;T(CalculationTrigger),C674,,5,C675)</f>
        <v>1.7551271233565942E-3</v>
      </c>
      <c r="F674" s="121">
        <f>_xll.xlShmInterpRateFwd($F$3&amp;T(CalculationTrigger),C674,,5,C675)</f>
        <v>1.6518661488464346E-3</v>
      </c>
      <c r="G674" s="148">
        <f>_xll.xlShmInterpDisc($G$3&amp;T(CalculationTrigger),C674)</f>
        <v>1.0022417579876299</v>
      </c>
      <c r="H674" s="149">
        <f>_xll.xlShmInterpDisc($H$3&amp;T(CalculationTrigger),C674)</f>
        <v>1.0022618229428113</v>
      </c>
      <c r="I674" s="150">
        <f>_xll.xlShmInterpDisc($I$3&amp;T(CalculationTrigger),C674)</f>
        <v>1.0023702377703609</v>
      </c>
      <c r="J674" s="157">
        <f t="shared" si="30"/>
        <v>7.6196603086974729E-6</v>
      </c>
      <c r="K674" s="158">
        <f t="shared" si="31"/>
        <v>0</v>
      </c>
      <c r="L674" s="159">
        <f t="shared" si="32"/>
        <v>-4.1167857427547685E-5</v>
      </c>
    </row>
    <row r="675" spans="2:12" x14ac:dyDescent="0.2">
      <c r="B675" s="112" t="s">
        <v>156</v>
      </c>
      <c r="C675" s="113">
        <f>_xll.qlCalendarAdvance("TARGET",C674,B675,"mf")</f>
        <v>43788</v>
      </c>
      <c r="D675" s="120">
        <f>_xll.xlShmInterpRateFwd($D$3&amp;T(CalculationTrigger),C675,,5,C676)</f>
        <v>1.7869849374138244E-3</v>
      </c>
      <c r="E675" s="120">
        <f>_xll.xlShmInterpRateFwd($E$3&amp;T(CalculationTrigger),C675,,5,C676)</f>
        <v>1.7620843080144591E-3</v>
      </c>
      <c r="F675" s="121">
        <f>_xll.xlShmInterpRateFwd($F$3&amp;T(CalculationTrigger),C675,,5,C676)</f>
        <v>1.6586701820701011E-3</v>
      </c>
      <c r="G675" s="148">
        <f>_xll.xlShmInterpDisc($G$3&amp;T(CalculationTrigger),C675)</f>
        <v>1.002236870416068</v>
      </c>
      <c r="H675" s="149">
        <f>_xll.xlShmInterpDisc($H$3&amp;T(CalculationTrigger),C675)</f>
        <v>1.0022570035223963</v>
      </c>
      <c r="I675" s="150">
        <f>_xll.xlShmInterpDisc($I$3&amp;T(CalculationTrigger),C675)</f>
        <v>1.0023657014033174</v>
      </c>
      <c r="J675" s="157">
        <f t="shared" si="30"/>
        <v>7.6376135658704182E-6</v>
      </c>
      <c r="K675" s="158">
        <f t="shared" si="31"/>
        <v>0</v>
      </c>
      <c r="L675" s="159">
        <f t="shared" si="32"/>
        <v>-4.1232537255799867E-5</v>
      </c>
    </row>
    <row r="676" spans="2:12" x14ac:dyDescent="0.2">
      <c r="B676" s="112" t="s">
        <v>156</v>
      </c>
      <c r="C676" s="113">
        <f>_xll.qlCalendarAdvance("TARGET",C675,B676,"mf")</f>
        <v>43789</v>
      </c>
      <c r="D676" s="120">
        <f>_xll.xlShmInterpRateFwd($D$3&amp;T(CalculationTrigger),C676,,5,C677)</f>
        <v>1.7939825984803111E-3</v>
      </c>
      <c r="E676" s="120">
        <f>_xll.xlShmInterpRateFwd($E$3&amp;T(CalculationTrigger),C676,,5,C677)</f>
        <v>1.769036792450831E-3</v>
      </c>
      <c r="F676" s="121">
        <f>_xll.xlShmInterpRateFwd($F$3&amp;T(CalculationTrigger),C676,,5,C677)</f>
        <v>1.6654708099921624E-3</v>
      </c>
      <c r="G676" s="148">
        <f>_xll.xlShmInterpDisc($G$3&amp;T(CalculationTrigger),C676)</f>
        <v>1.0022319636395671</v>
      </c>
      <c r="H676" s="149">
        <f>_xll.xlShmInterpDisc($H$3&amp;T(CalculationTrigger),C676)</f>
        <v>1.0022521650215397</v>
      </c>
      <c r="I676" s="150">
        <f>_xll.xlShmInterpDisc($I$3&amp;T(CalculationTrigger),C676)</f>
        <v>1.0023611463716868</v>
      </c>
      <c r="J676" s="157">
        <f t="shared" si="30"/>
        <v>7.6555770359786922E-6</v>
      </c>
      <c r="K676" s="158">
        <f t="shared" si="31"/>
        <v>0</v>
      </c>
      <c r="L676" s="159">
        <f t="shared" si="32"/>
        <v>-4.1297241838691076E-5</v>
      </c>
    </row>
    <row r="677" spans="2:12" x14ac:dyDescent="0.2">
      <c r="B677" s="112" t="s">
        <v>156</v>
      </c>
      <c r="C677" s="113">
        <f>_xll.qlCalendarAdvance("TARGET",C676,B677,"mf")</f>
        <v>43790</v>
      </c>
      <c r="D677" s="120">
        <f>_xll.xlShmInterpRateFwd($D$3&amp;T(CalculationTrigger),C677,,5,C678)</f>
        <v>1.8009749728709014E-3</v>
      </c>
      <c r="E677" s="120">
        <f>_xll.xlShmInterpRateFwd($E$3&amp;T(CalculationTrigger),C677,,5,C678)</f>
        <v>1.775984537843626E-3</v>
      </c>
      <c r="F677" s="121">
        <f>_xll.xlShmInterpRateFwd($F$3&amp;T(CalculationTrigger),C677,,5,C678)</f>
        <v>1.6722680001934286E-3</v>
      </c>
      <c r="G677" s="148">
        <f>_xll.xlShmInterpDisc($G$3&amp;T(CalculationTrigger),C677)</f>
        <v>1.0022270376728128</v>
      </c>
      <c r="H677" s="149">
        <f>_xll.xlShmInterpDisc($H$3&amp;T(CalculationTrigger),C677)</f>
        <v>1.0022473074534246</v>
      </c>
      <c r="I677" s="150">
        <f>_xll.xlShmInterpDisc($I$3&amp;T(CalculationTrigger),C677)</f>
        <v>1.0023565726850758</v>
      </c>
      <c r="J677" s="157">
        <f t="shared" si="30"/>
        <v>7.673550120437257E-6</v>
      </c>
      <c r="K677" s="158">
        <f t="shared" si="31"/>
        <v>0</v>
      </c>
      <c r="L677" s="159">
        <f t="shared" si="32"/>
        <v>-4.1361969752757194E-5</v>
      </c>
    </row>
    <row r="678" spans="2:12" x14ac:dyDescent="0.2">
      <c r="B678" s="112" t="s">
        <v>156</v>
      </c>
      <c r="C678" s="113">
        <f>_xll.qlCalendarAdvance("TARGET",C677,B678,"mf")</f>
        <v>43791</v>
      </c>
      <c r="D678" s="120">
        <f>_xll.xlShmInterpRateFwd($D$3&amp;T(CalculationTrigger),C678,,5,C679)</f>
        <v>1.8149509159502007E-3</v>
      </c>
      <c r="E678" s="120">
        <f>_xll.xlShmInterpRateFwd($E$3&amp;T(CalculationTrigger),C678,,5,C679)</f>
        <v>1.7898728122532992E-3</v>
      </c>
      <c r="F678" s="121">
        <f>_xll.xlShmInterpRateFwd($F$3&amp;T(CalculationTrigger),C678,,5,C679)</f>
        <v>1.6858585388805916E-3</v>
      </c>
      <c r="G678" s="148">
        <f>_xll.xlShmInterpDisc($G$3&amp;T(CalculationTrigger),C678)</f>
        <v>1.0022220925306049</v>
      </c>
      <c r="H678" s="149">
        <f>_xll.xlShmInterpDisc($H$3&amp;T(CalculationTrigger),C678)</f>
        <v>1.0022424308313416</v>
      </c>
      <c r="I678" s="150">
        <f>_xll.xlShmInterpDisc($I$3&amp;T(CalculationTrigger),C678)</f>
        <v>1.0023519803531808</v>
      </c>
      <c r="J678" s="157">
        <f t="shared" si="30"/>
        <v>7.6915322206224129E-6</v>
      </c>
      <c r="K678" s="158">
        <f t="shared" si="31"/>
        <v>0</v>
      </c>
      <c r="L678" s="159">
        <f t="shared" si="32"/>
        <v>-4.1426719574136712E-5</v>
      </c>
    </row>
    <row r="679" spans="2:12" x14ac:dyDescent="0.2">
      <c r="B679" s="112" t="s">
        <v>156</v>
      </c>
      <c r="C679" s="113">
        <f>_xll.qlCalendarAdvance("TARGET",C678,B679,"mf")</f>
        <v>43794</v>
      </c>
      <c r="D679" s="120">
        <f>_xll.xlShmInterpRateFwd($D$3&amp;T(CalculationTrigger),C679,,5,C680)</f>
        <v>1.8288907718758414E-3</v>
      </c>
      <c r="E679" s="120">
        <f>_xll.xlShmInterpRateFwd($E$3&amp;T(CalculationTrigger),C679,,5,C680)</f>
        <v>1.8037273440272327E-3</v>
      </c>
      <c r="F679" s="121">
        <f>_xll.xlShmInterpRateFwd($F$3&amp;T(CalculationTrigger),C679,,5,C680)</f>
        <v>1.6994217096336208E-3</v>
      </c>
      <c r="G679" s="148">
        <f>_xll.xlShmInterpDisc($G$3&amp;T(CalculationTrigger),C679)</f>
        <v>1.0022071422009826</v>
      </c>
      <c r="H679" s="149">
        <f>_xll.xlShmInterpDisc($H$3&amp;T(CalculationTrigger),C679)</f>
        <v>1.0022276867758217</v>
      </c>
      <c r="I679" s="150">
        <f>_xll.xlShmInterpDisc($I$3&amp;T(CalculationTrigger),C679)</f>
        <v>1.0023380915841626</v>
      </c>
      <c r="J679" s="157">
        <f t="shared" si="30"/>
        <v>7.7455266304866332E-6</v>
      </c>
      <c r="K679" s="158">
        <f t="shared" si="31"/>
        <v>0</v>
      </c>
      <c r="L679" s="159">
        <f t="shared" si="32"/>
        <v>-4.1621086245173668E-5</v>
      </c>
    </row>
    <row r="680" spans="2:12" x14ac:dyDescent="0.2">
      <c r="B680" s="112" t="s">
        <v>156</v>
      </c>
      <c r="C680" s="113">
        <f>_xll.qlCalendarAdvance("TARGET",C679,B680,"mf")</f>
        <v>43795</v>
      </c>
      <c r="D680" s="120">
        <f>_xll.xlShmInterpRateFwd($D$3&amp;T(CalculationTrigger),C680,,5,C681)</f>
        <v>1.8358560895040748E-3</v>
      </c>
      <c r="E680" s="120">
        <f>_xll.xlShmInterpRateFwd($E$3&amp;T(CalculationTrigger),C680,,5,C681)</f>
        <v>1.8106508061974025E-3</v>
      </c>
      <c r="F680" s="121">
        <f>_xll.xlShmInterpRateFwd($F$3&amp;T(CalculationTrigger),C680,,5,C681)</f>
        <v>1.7062012071935957E-3</v>
      </c>
      <c r="G680" s="148">
        <f>_xll.xlShmInterpDisc($G$3&amp;T(CalculationTrigger),C680)</f>
        <v>1.0022021205072573</v>
      </c>
      <c r="H680" s="149">
        <f>_xll.xlShmInterpDisc($H$3&amp;T(CalculationTrigger),C680)</f>
        <v>1.0022227340729444</v>
      </c>
      <c r="I680" s="150">
        <f>_xll.xlShmInterpDisc($I$3&amp;T(CalculationTrigger),C680)</f>
        <v>1.0023334247699645</v>
      </c>
      <c r="J680" s="157">
        <f t="shared" si="30"/>
        <v>7.7635388083331809E-6</v>
      </c>
      <c r="K680" s="158">
        <f t="shared" si="31"/>
        <v>0</v>
      </c>
      <c r="L680" s="159">
        <f t="shared" si="32"/>
        <v>-4.1685909458862459E-5</v>
      </c>
    </row>
    <row r="681" spans="2:12" x14ac:dyDescent="0.2">
      <c r="B681" s="112" t="s">
        <v>156</v>
      </c>
      <c r="C681" s="113">
        <f>_xll.qlCalendarAdvance("TARGET",C680,B681,"mf")</f>
        <v>43796</v>
      </c>
      <c r="D681" s="120">
        <f>_xll.xlShmInterpRateFwd($D$3&amp;T(CalculationTrigger),C681,,5,C682)</f>
        <v>1.8428158708681834E-3</v>
      </c>
      <c r="E681" s="120">
        <f>_xll.xlShmInterpRateFwd($E$3&amp;T(CalculationTrigger),C681,,5,C682)</f>
        <v>1.8175692942841539E-3</v>
      </c>
      <c r="F681" s="121">
        <f>_xll.xlShmInterpRateFwd($F$3&amp;T(CalculationTrigger),C681,,5,C682)</f>
        <v>1.7129770658311555E-3</v>
      </c>
      <c r="G681" s="148">
        <f>_xll.xlShmInterpDisc($G$3&amp;T(CalculationTrigger),C681)</f>
        <v>1.0021970797138007</v>
      </c>
      <c r="H681" s="149">
        <f>_xll.xlShmInterpDisc($H$3&amp;T(CalculationTrigger),C681)</f>
        <v>1.0022177623841788</v>
      </c>
      <c r="I681" s="150">
        <f>_xll.xlShmInterpDisc($I$3&amp;T(CalculationTrigger),C681)</f>
        <v>1.0023287393603615</v>
      </c>
      <c r="J681" s="157">
        <f t="shared" si="30"/>
        <v>7.781557009383398E-6</v>
      </c>
      <c r="K681" s="158">
        <f t="shared" si="31"/>
        <v>0</v>
      </c>
      <c r="L681" s="159">
        <f t="shared" si="32"/>
        <v>-4.1750747461262595E-5</v>
      </c>
    </row>
    <row r="682" spans="2:12" x14ac:dyDescent="0.2">
      <c r="B682" s="112" t="s">
        <v>156</v>
      </c>
      <c r="C682" s="113">
        <f>_xll.qlCalendarAdvance("TARGET",C681,B682,"mf")</f>
        <v>43797</v>
      </c>
      <c r="D682" s="120">
        <f>_xll.xlShmInterpRateFwd($D$3&amp;T(CalculationTrigger),C682,,5,C683)</f>
        <v>1.8497700750387475E-3</v>
      </c>
      <c r="E682" s="120">
        <f>_xll.xlShmInterpRateFwd($E$3&amp;T(CalculationTrigger),C682,,5,C683)</f>
        <v>1.8244827692627471E-3</v>
      </c>
      <c r="F682" s="121">
        <f>_xll.xlShmInterpRateFwd($F$3&amp;T(CalculationTrigger),C682,,5,C683)</f>
        <v>1.7197492523166069E-3</v>
      </c>
      <c r="G682" s="148">
        <f>_xll.xlShmInterpDisc($G$3&amp;T(CalculationTrigger),C682)</f>
        <v>1.0021920198361025</v>
      </c>
      <c r="H682" s="149">
        <f>_xll.xlShmInterpDisc($H$3&amp;T(CalculationTrigger),C682)</f>
        <v>1.0022127717234659</v>
      </c>
      <c r="I682" s="150">
        <f>_xll.xlShmInterpDisc($I$3&amp;T(CalculationTrigger),C682)</f>
        <v>1.0023240353656078</v>
      </c>
      <c r="J682" s="157">
        <f t="shared" si="30"/>
        <v>7.7995806347821465E-6</v>
      </c>
      <c r="K682" s="158">
        <f t="shared" si="31"/>
        <v>0</v>
      </c>
      <c r="L682" s="159">
        <f t="shared" si="32"/>
        <v>-4.1815598828827236E-5</v>
      </c>
    </row>
    <row r="683" spans="2:12" x14ac:dyDescent="0.2">
      <c r="B683" s="112" t="s">
        <v>156</v>
      </c>
      <c r="C683" s="113">
        <f>_xll.qlCalendarAdvance("TARGET",C682,B683,"mf")</f>
        <v>43798</v>
      </c>
      <c r="D683" s="120">
        <f>_xll.xlShmInterpRateFwd($D$3&amp;T(CalculationTrigger),C683,,5,C684)</f>
        <v>1.8636691997514655E-3</v>
      </c>
      <c r="E683" s="120">
        <f>_xll.xlShmInterpRateFwd($E$3&amp;T(CalculationTrigger),C683,,5,C684)</f>
        <v>1.8383020714366565E-3</v>
      </c>
      <c r="F683" s="121">
        <f>_xll.xlShmInterpRateFwd($F$3&amp;T(CalculationTrigger),C683,,5,C684)</f>
        <v>1.7332894480486956E-3</v>
      </c>
      <c r="G683" s="148">
        <f>_xll.xlShmInterpDisc($G$3&amp;T(CalculationTrigger),C683)</f>
        <v>1.0021869408897659</v>
      </c>
      <c r="H683" s="149">
        <f>_xll.xlShmInterpDisc($H$3&amp;T(CalculationTrigger),C683)</f>
        <v>1.0022077621048544</v>
      </c>
      <c r="I683" s="150">
        <f>_xll.xlShmInterpDisc($I$3&amp;T(CalculationTrigger),C683)</f>
        <v>1.0023193127960495</v>
      </c>
      <c r="J683" s="157">
        <f t="shared" si="30"/>
        <v>7.8176090861801076E-6</v>
      </c>
      <c r="K683" s="158">
        <f t="shared" si="31"/>
        <v>0</v>
      </c>
      <c r="L683" s="159">
        <f t="shared" si="32"/>
        <v>-4.1880462137698964E-5</v>
      </c>
    </row>
    <row r="684" spans="2:12" x14ac:dyDescent="0.2">
      <c r="B684" s="112" t="s">
        <v>156</v>
      </c>
      <c r="C684" s="113">
        <f>_xll.qlCalendarAdvance("TARGET",C683,B684,"mf")</f>
        <v>43801</v>
      </c>
      <c r="D684" s="120">
        <f>_xll.xlShmInterpRateFwd($D$3&amp;T(CalculationTrigger),C684,,5,C685)</f>
        <v>1.8775302861627171E-3</v>
      </c>
      <c r="E684" s="120">
        <f>_xll.xlShmInterpRateFwd($E$3&amp;T(CalculationTrigger),C684,,5,C685)</f>
        <v>1.8520857549665121E-3</v>
      </c>
      <c r="F684" s="121">
        <f>_xll.xlShmInterpRateFwd($F$3&amp;T(CalculationTrigger),C684,,5,C685)</f>
        <v>1.7468006068347083E-3</v>
      </c>
      <c r="G684" s="148">
        <f>_xll.xlShmInterpDisc($G$3&amp;T(CalculationTrigger),C684)</f>
        <v>1.0021715897966856</v>
      </c>
      <c r="H684" s="149">
        <f>_xll.xlShmInterpDisc($H$3&amp;T(CalculationTrigger),C684)</f>
        <v>1.0021926196437421</v>
      </c>
      <c r="I684" s="150">
        <f>_xll.xlShmInterpDisc($I$3&amp;T(CalculationTrigger),C684)</f>
        <v>1.0023050337434025</v>
      </c>
      <c r="J684" s="157">
        <f t="shared" si="30"/>
        <v>7.8717174108714129E-6</v>
      </c>
      <c r="K684" s="158">
        <f t="shared" si="31"/>
        <v>0</v>
      </c>
      <c r="L684" s="159">
        <f t="shared" si="32"/>
        <v>-4.207510947562173E-5</v>
      </c>
    </row>
    <row r="685" spans="2:12" x14ac:dyDescent="0.2">
      <c r="B685" s="112" t="s">
        <v>156</v>
      </c>
      <c r="C685" s="113">
        <f>_xll.qlCalendarAdvance("TARGET",C684,B685,"mf")</f>
        <v>43802</v>
      </c>
      <c r="D685" s="120">
        <f>_xll.xlShmInterpRateFwd($D$3&amp;T(CalculationTrigger),C685,,5,C686)</f>
        <v>1.8844559800095019E-3</v>
      </c>
      <c r="E685" s="120">
        <f>_xll.xlShmInterpRateFwd($E$3&amp;T(CalculationTrigger),C685,,5,C686)</f>
        <v>1.8589735771284135E-3</v>
      </c>
      <c r="F685" s="121">
        <f>_xll.xlShmInterpRateFwd($F$3&amp;T(CalculationTrigger),C685,,5,C686)</f>
        <v>1.7535539305885016E-3</v>
      </c>
      <c r="G685" s="148">
        <f>_xll.xlShmInterpDisc($G$3&amp;T(CalculationTrigger),C685)</f>
        <v>1.0021664347341295</v>
      </c>
      <c r="H685" s="149">
        <f>_xll.xlShmInterpDisc($H$3&amp;T(CalculationTrigger),C685)</f>
        <v>1.002187534336191</v>
      </c>
      <c r="I685" s="150">
        <f>_xll.xlShmInterpDisc($I$3&amp;T(CalculationTrigger),C685)</f>
        <v>1.0023002369799445</v>
      </c>
      <c r="J685" s="157">
        <f t="shared" si="30"/>
        <v>7.8897591807012704E-6</v>
      </c>
      <c r="K685" s="158">
        <f t="shared" si="31"/>
        <v>0</v>
      </c>
      <c r="L685" s="159">
        <f t="shared" si="32"/>
        <v>-4.214000631297415E-5</v>
      </c>
    </row>
    <row r="686" spans="2:12" x14ac:dyDescent="0.2">
      <c r="B686" s="112" t="s">
        <v>156</v>
      </c>
      <c r="C686" s="113">
        <f>_xll.qlCalendarAdvance("TARGET",C685,B686,"mf")</f>
        <v>43803</v>
      </c>
      <c r="D686" s="120">
        <f>_xll.xlShmInterpRateFwd($D$3&amp;T(CalculationTrigger),C686,,5,C687)</f>
        <v>1.8913758471553162E-3</v>
      </c>
      <c r="E686" s="120">
        <f>_xll.xlShmInterpRateFwd($E$3&amp;T(CalculationTrigger),C686,,5,C687)</f>
        <v>1.8658561513447006E-3</v>
      </c>
      <c r="F686" s="121">
        <f>_xll.xlShmInterpRateFwd($F$3&amp;T(CalculationTrigger),C686,,5,C687)</f>
        <v>1.7603033810694138E-3</v>
      </c>
      <c r="G686" s="148">
        <f>_xll.xlShmInterpDisc($G$3&amp;T(CalculationTrigger),C686)</f>
        <v>1.0021612606826757</v>
      </c>
      <c r="H686" s="149">
        <f>_xll.xlShmInterpDisc($H$3&amp;T(CalculationTrigger),C686)</f>
        <v>1.0021824301426099</v>
      </c>
      <c r="I686" s="150">
        <f>_xll.xlShmInterpDisc($I$3&amp;T(CalculationTrigger),C686)</f>
        <v>1.0022954216948039</v>
      </c>
      <c r="J686" s="157">
        <f t="shared" si="30"/>
        <v>7.9078027837849085E-6</v>
      </c>
      <c r="K686" s="158">
        <f t="shared" si="31"/>
        <v>0</v>
      </c>
      <c r="L686" s="159">
        <f t="shared" si="32"/>
        <v>-4.2204907973047969E-5</v>
      </c>
    </row>
    <row r="687" spans="2:12" x14ac:dyDescent="0.2">
      <c r="B687" s="112" t="s">
        <v>156</v>
      </c>
      <c r="C687" s="113">
        <f>_xll.qlCalendarAdvance("TARGET",C686,B687,"mf")</f>
        <v>43804</v>
      </c>
      <c r="D687" s="120">
        <f>_xll.xlShmInterpRateFwd($D$3&amp;T(CalculationTrigger),C687,,5,C688)</f>
        <v>1.8982898461438926E-3</v>
      </c>
      <c r="E687" s="120">
        <f>_xll.xlShmInterpRateFwd($E$3&amp;T(CalculationTrigger),C687,,5,C688)</f>
        <v>1.8727334384690244E-3</v>
      </c>
      <c r="F687" s="121">
        <f>_xll.xlShmInterpRateFwd($F$3&amp;T(CalculationTrigger),C687,,5,C688)</f>
        <v>1.7670489256960951E-3</v>
      </c>
      <c r="G687" s="148">
        <f>_xll.xlShmInterpDisc($G$3&amp;T(CalculationTrigger),C687)</f>
        <v>1.002156067658617</v>
      </c>
      <c r="H687" s="149">
        <f>_xll.xlShmInterpDisc($H$3&amp;T(CalculationTrigger),C687)</f>
        <v>1.0021773070776971</v>
      </c>
      <c r="I687" s="150">
        <f>_xll.xlShmInterpDisc($I$3&amp;T(CalculationTrigger),C687)</f>
        <v>1.0022905878988841</v>
      </c>
      <c r="J687" s="157">
        <f t="shared" si="30"/>
        <v>7.9258476215413178E-6</v>
      </c>
      <c r="K687" s="158">
        <f t="shared" si="31"/>
        <v>0</v>
      </c>
      <c r="L687" s="159">
        <f t="shared" si="32"/>
        <v>-4.2269813032381685E-5</v>
      </c>
    </row>
    <row r="688" spans="2:12" x14ac:dyDescent="0.2">
      <c r="B688" s="112" t="s">
        <v>156</v>
      </c>
      <c r="C688" s="113">
        <f>_xll.qlCalendarAdvance("TARGET",C687,B688,"mf")</f>
        <v>43805</v>
      </c>
      <c r="D688" s="120">
        <f>_xll.xlShmInterpRateFwd($D$3&amp;T(CalculationTrigger),C688,,5,C689)</f>
        <v>1.9121080926565893E-3</v>
      </c>
      <c r="E688" s="120">
        <f>_xll.xlShmInterpRateFwd($E$3&amp;T(CalculationTrigger),C688,,5,C689)</f>
        <v>1.8864799434000375E-3</v>
      </c>
      <c r="F688" s="121">
        <f>_xll.xlShmInterpRateFwd($F$3&amp;T(CalculationTrigger),C688,,5,C689)</f>
        <v>1.7805355117645563E-3</v>
      </c>
      <c r="G688" s="148">
        <f>_xll.xlShmInterpDisc($G$3&amp;T(CalculationTrigger),C688)</f>
        <v>1.0021508556783605</v>
      </c>
      <c r="H688" s="149">
        <f>_xll.xlShmInterpDisc($H$3&amp;T(CalculationTrigger),C688)</f>
        <v>1.0021721651562594</v>
      </c>
      <c r="I688" s="150">
        <f>_xll.xlShmInterpDisc($I$3&amp;T(CalculationTrigger),C688)</f>
        <v>1.0022857356031791</v>
      </c>
      <c r="J688" s="157">
        <f t="shared" si="30"/>
        <v>7.9438930954757847E-6</v>
      </c>
      <c r="K688" s="158">
        <f t="shared" si="31"/>
        <v>0</v>
      </c>
      <c r="L688" s="159">
        <f t="shared" si="32"/>
        <v>-4.2334720067039352E-5</v>
      </c>
    </row>
    <row r="689" spans="2:12" x14ac:dyDescent="0.2">
      <c r="B689" s="112" t="s">
        <v>156</v>
      </c>
      <c r="C689" s="113">
        <f>_xll.qlCalendarAdvance("TARGET",C688,B689,"mf")</f>
        <v>43808</v>
      </c>
      <c r="D689" s="120">
        <f>_xll.xlShmInterpRateFwd($D$3&amp;T(CalculationTrigger),C689,,5,C690)</f>
        <v>1.9258863298198716E-3</v>
      </c>
      <c r="E689" s="120">
        <f>_xll.xlShmInterpRateFwd($E$3&amp;T(CalculationTrigger),C689,,5,C690)</f>
        <v>1.9001889332816084E-3</v>
      </c>
      <c r="F689" s="121">
        <f>_xll.xlShmInterpRateFwd($F$3&amp;T(CalculationTrigger),C689,,5,C690)</f>
        <v>1.7939913711780726E-3</v>
      </c>
      <c r="G689" s="148">
        <f>_xll.xlShmInterpDisc($G$3&amp;T(CalculationTrigger),C689)</f>
        <v>1.0021351061661981</v>
      </c>
      <c r="H689" s="149">
        <f>_xll.xlShmInterpDisc($H$3&amp;T(CalculationTrigger),C689)</f>
        <v>1.0021566264024853</v>
      </c>
      <c r="I689" s="150">
        <f>_xll.xlShmInterpDisc($I$3&amp;T(CalculationTrigger),C689)</f>
        <v>1.0022710678286968</v>
      </c>
      <c r="J689" s="157">
        <f t="shared" si="30"/>
        <v>7.9980273488246315E-6</v>
      </c>
      <c r="K689" s="158">
        <f t="shared" si="31"/>
        <v>0</v>
      </c>
      <c r="L689" s="159">
        <f t="shared" si="32"/>
        <v>-4.2529438786454036E-5</v>
      </c>
    </row>
    <row r="690" spans="2:12" x14ac:dyDescent="0.2">
      <c r="B690" s="112" t="s">
        <v>156</v>
      </c>
      <c r="C690" s="113">
        <f>_xll.qlCalendarAdvance("TARGET",C689,B690,"mf")</f>
        <v>43809</v>
      </c>
      <c r="D690" s="120">
        <f>_xll.xlShmInterpRateFwd($D$3&amp;T(CalculationTrigger),C690,,5,C691)</f>
        <v>1.9327703649623543E-3</v>
      </c>
      <c r="E690" s="120">
        <f>_xll.xlShmInterpRateFwd($E$3&amp;T(CalculationTrigger),C690,,5,C691)</f>
        <v>1.9070391979127833E-3</v>
      </c>
      <c r="F690" s="121">
        <f>_xll.xlShmInterpRateFwd($F$3&amp;T(CalculationTrigger),C690,,5,C691)</f>
        <v>1.8007168823737185E-3</v>
      </c>
      <c r="G690" s="148">
        <f>_xll.xlShmInterpDisc($G$3&amp;T(CalculationTrigger),C690)</f>
        <v>1.002129818527518</v>
      </c>
      <c r="H690" s="149">
        <f>_xll.xlShmInterpDisc($H$3&amp;T(CalculationTrigger),C690)</f>
        <v>1.0021514092051778</v>
      </c>
      <c r="I690" s="150">
        <f>_xll.xlShmInterpDisc($I$3&amp;T(CalculationTrigger),C690)</f>
        <v>1.0022661416456564</v>
      </c>
      <c r="J690" s="157">
        <f t="shared" si="30"/>
        <v>8.0160693819644334E-6</v>
      </c>
      <c r="K690" s="158">
        <f t="shared" si="31"/>
        <v>0</v>
      </c>
      <c r="L690" s="159">
        <f t="shared" si="32"/>
        <v>-4.2594339485612154E-5</v>
      </c>
    </row>
    <row r="691" spans="2:12" x14ac:dyDescent="0.2">
      <c r="B691" s="112" t="s">
        <v>156</v>
      </c>
      <c r="C691" s="113">
        <f>_xll.qlCalendarAdvance("TARGET",C690,B691,"mf")</f>
        <v>43810</v>
      </c>
      <c r="D691" s="120">
        <f>_xll.xlShmInterpRateFwd($D$3&amp;T(CalculationTrigger),C691,,5,C692)</f>
        <v>1.9396482828856912E-3</v>
      </c>
      <c r="E691" s="120">
        <f>_xll.xlShmInterpRateFwd($E$3&amp;T(CalculationTrigger),C691,,5,C692)</f>
        <v>1.9138839406143101E-3</v>
      </c>
      <c r="F691" s="121">
        <f>_xll.xlShmInterpRateFwd($F$3&amp;T(CalculationTrigger),C691,,5,C692)</f>
        <v>1.8074382864320694E-3</v>
      </c>
      <c r="G691" s="148">
        <f>_xll.xlShmInterpDisc($G$3&amp;T(CalculationTrigger),C691)</f>
        <v>1.002124512016398</v>
      </c>
      <c r="H691" s="149">
        <f>_xll.xlShmInterpDisc($H$3&amp;T(CalculationTrigger),C691)</f>
        <v>1.0021461732270014</v>
      </c>
      <c r="I691" s="150">
        <f>_xll.xlShmInterpDisc($I$3&amp;T(CalculationTrigger),C691)</f>
        <v>1.0022611970191961</v>
      </c>
      <c r="J691" s="157">
        <f t="shared" si="30"/>
        <v>8.0341090584828845E-6</v>
      </c>
      <c r="K691" s="158">
        <f t="shared" si="31"/>
        <v>0</v>
      </c>
      <c r="L691" s="159">
        <f t="shared" si="32"/>
        <v>-4.2659235041693112E-5</v>
      </c>
    </row>
    <row r="692" spans="2:12" x14ac:dyDescent="0.2">
      <c r="B692" s="112" t="s">
        <v>156</v>
      </c>
      <c r="C692" s="113">
        <f>_xll.qlCalendarAdvance("TARGET",C691,B692,"mf")</f>
        <v>43811</v>
      </c>
      <c r="D692" s="120">
        <f>_xll.xlShmInterpRateFwd($D$3&amp;T(CalculationTrigger),C692,,5,C693)</f>
        <v>1.9465200418904345E-3</v>
      </c>
      <c r="E692" s="120">
        <f>_xll.xlShmInterpRateFwd($E$3&amp;T(CalculationTrigger),C692,,5,C693)</f>
        <v>1.9207231223613724E-3</v>
      </c>
      <c r="F692" s="121">
        <f>_xll.xlShmInterpRateFwd($F$3&amp;T(CalculationTrigger),C692,,5,C693)</f>
        <v>1.8141555504475547E-3</v>
      </c>
      <c r="G692" s="148">
        <f>_xll.xlShmInterpDisc($G$3&amp;T(CalculationTrigger),C692)</f>
        <v>1.0021191866499333</v>
      </c>
      <c r="H692" s="149">
        <f>_xll.xlShmInterpDisc($H$3&amp;T(CalculationTrigger),C692)</f>
        <v>1.002140918483412</v>
      </c>
      <c r="I692" s="150">
        <f>_xll.xlShmInterpDisc($I$3&amp;T(CalculationTrigger),C692)</f>
        <v>1.0022562339608672</v>
      </c>
      <c r="J692" s="157">
        <f t="shared" si="30"/>
        <v>8.0521457799040075E-6</v>
      </c>
      <c r="K692" s="158">
        <f t="shared" si="31"/>
        <v>0</v>
      </c>
      <c r="L692" s="159">
        <f t="shared" si="32"/>
        <v>-4.2724124030989919E-5</v>
      </c>
    </row>
    <row r="693" spans="2:12" x14ac:dyDescent="0.2">
      <c r="B693" s="112" t="s">
        <v>156</v>
      </c>
      <c r="C693" s="113">
        <f>_xll.qlCalendarAdvance("TARGET",C692,B693,"mf")</f>
        <v>43812</v>
      </c>
      <c r="D693" s="120">
        <f>_xll.xlShmInterpRateFwd($D$3&amp;T(CalculationTrigger),C693,,5,C694)</f>
        <v>1.9602533501550967E-3</v>
      </c>
      <c r="E693" s="120">
        <f>_xll.xlShmInterpRateFwd($E$3&amp;T(CalculationTrigger),C693,,5,C694)</f>
        <v>1.9343930048826715E-3</v>
      </c>
      <c r="F693" s="121">
        <f>_xll.xlShmInterpRateFwd($F$3&amp;T(CalculationTrigger),C693,,5,C694)</f>
        <v>1.8275852602721314E-3</v>
      </c>
      <c r="G693" s="148">
        <f>_xll.xlShmInterpDisc($G$3&amp;T(CalculationTrigger),C693)</f>
        <v>1.0021138424453344</v>
      </c>
      <c r="H693" s="149">
        <f>_xll.xlShmInterpDisc($H$3&amp;T(CalculationTrigger),C693)</f>
        <v>1.0021356449899734</v>
      </c>
      <c r="I693" s="150">
        <f>_xll.xlShmInterpDisc($I$3&amp;T(CalculationTrigger),C693)</f>
        <v>1.0022512524823119</v>
      </c>
      <c r="J693" s="157">
        <f t="shared" si="30"/>
        <v>8.0701789476723377E-6</v>
      </c>
      <c r="K693" s="158">
        <f t="shared" si="31"/>
        <v>0</v>
      </c>
      <c r="L693" s="159">
        <f t="shared" si="32"/>
        <v>-4.2789005029654962E-5</v>
      </c>
    </row>
    <row r="694" spans="2:12" x14ac:dyDescent="0.2">
      <c r="B694" s="112" t="s">
        <v>156</v>
      </c>
      <c r="C694" s="113">
        <f>_xll.qlCalendarAdvance("TARGET",C693,B694,"mf")</f>
        <v>43815</v>
      </c>
      <c r="D694" s="120">
        <f>_xll.xlShmInterpRateFwd($D$3&amp;T(CalculationTrigger),C694,,5,C695)</f>
        <v>1.9739446585840576E-3</v>
      </c>
      <c r="E694" s="120">
        <f>_xll.xlShmInterpRateFwd($E$3&amp;T(CalculationTrigger),C694,,5,C695)</f>
        <v>1.9480234560665807E-3</v>
      </c>
      <c r="F694" s="121">
        <f>_xll.xlShmInterpRateFwd($F$3&amp;T(CalculationTrigger),C694,,5,C695)</f>
        <v>1.8409825329350246E-3</v>
      </c>
      <c r="G694" s="148">
        <f>_xll.xlShmInterpDisc($G$3&amp;T(CalculationTrigger),C694)</f>
        <v>1.0020976969765589</v>
      </c>
      <c r="H694" s="149">
        <f>_xll.xlShmInterpDisc($H$3&amp;T(CalculationTrigger),C694)</f>
        <v>1.002119712167826</v>
      </c>
      <c r="I694" s="150">
        <f>_xll.xlShmInterpDisc($I$3&amp;T(CalculationTrigger),C694)</f>
        <v>1.0022361976431164</v>
      </c>
      <c r="J694" s="157">
        <f t="shared" si="30"/>
        <v>8.1242511435536535E-6</v>
      </c>
      <c r="K694" s="158">
        <f t="shared" si="31"/>
        <v>0</v>
      </c>
      <c r="L694" s="159">
        <f t="shared" si="32"/>
        <v>-4.2983585845231652E-5</v>
      </c>
    </row>
    <row r="695" spans="2:12" x14ac:dyDescent="0.2">
      <c r="B695" s="112" t="s">
        <v>156</v>
      </c>
      <c r="C695" s="113">
        <f>_xll.qlCalendarAdvance("TARGET",C694,B695,"mf")</f>
        <v>43816</v>
      </c>
      <c r="D695" s="120">
        <f>_xll.xlShmInterpRateFwd($D$3&amp;T(CalculationTrigger),C695,,5,C696)</f>
        <v>1.9807850003405693E-3</v>
      </c>
      <c r="E695" s="120">
        <f>_xll.xlShmInterpRateFwd($E$3&amp;T(CalculationTrigger),C695,,5,C696)</f>
        <v>1.9548342456832354E-3</v>
      </c>
      <c r="F695" s="121">
        <f>_xll.xlShmInterpRateFwd($F$3&amp;T(CalculationTrigger),C695,,5,C696)</f>
        <v>1.8476785931836642E-3</v>
      </c>
      <c r="G695" s="148">
        <f>_xll.xlShmInterpDisc($G$3&amp;T(CalculationTrigger),C695)</f>
        <v>1.0020922775938226</v>
      </c>
      <c r="H695" s="149">
        <f>_xll.xlShmInterpDisc($H$3&amp;T(CalculationTrigger),C695)</f>
        <v>1.0021143638327947</v>
      </c>
      <c r="I695" s="150">
        <f>_xll.xlShmInterpDisc($I$3&amp;T(CalculationTrigger),C695)</f>
        <v>1.0022311426019452</v>
      </c>
      <c r="J695" s="157">
        <f t="shared" si="30"/>
        <v>8.1422641112607217E-6</v>
      </c>
      <c r="K695" s="158">
        <f t="shared" si="31"/>
        <v>0</v>
      </c>
      <c r="L695" s="159">
        <f t="shared" si="32"/>
        <v>-4.3048420644615262E-5</v>
      </c>
    </row>
    <row r="696" spans="2:12" x14ac:dyDescent="0.2">
      <c r="B696" s="112" t="s">
        <v>156</v>
      </c>
      <c r="C696" s="113">
        <f>_xll.qlCalendarAdvance("TARGET",C695,B696,"mf")</f>
        <v>43817</v>
      </c>
      <c r="D696" s="120">
        <f>_xll.xlShmInterpRateFwd($D$3&amp;T(CalculationTrigger),C696,,5,C697)</f>
        <v>1.987618934075818E-3</v>
      </c>
      <c r="E696" s="120">
        <f>_xll.xlShmInterpRateFwd($E$3&amp;T(CalculationTrigger),C696,,5,C697)</f>
        <v>1.9616392393048982E-3</v>
      </c>
      <c r="F696" s="121">
        <f>_xll.xlShmInterpRateFwd($F$3&amp;T(CalculationTrigger),C696,,5,C697)</f>
        <v>1.8543703124708913E-3</v>
      </c>
      <c r="G696" s="148">
        <f>_xll.xlShmInterpDisc($G$3&amp;T(CalculationTrigger),C696)</f>
        <v>1.002086839460725</v>
      </c>
      <c r="H696" s="149">
        <f>_xll.xlShmInterpDisc($H$3&amp;T(CalculationTrigger),C696)</f>
        <v>1.0021089968273567</v>
      </c>
      <c r="I696" s="150">
        <f>_xll.xlShmInterpDisc($I$3&amp;T(CalculationTrigger),C696)</f>
        <v>1.0022260692001546</v>
      </c>
      <c r="J696" s="157">
        <f t="shared" si="30"/>
        <v>8.1602705325031527E-6</v>
      </c>
      <c r="K696" s="158">
        <f t="shared" si="31"/>
        <v>0</v>
      </c>
      <c r="L696" s="159">
        <f t="shared" si="32"/>
        <v>-4.3113240334822944E-5</v>
      </c>
    </row>
    <row r="697" spans="2:12" x14ac:dyDescent="0.2">
      <c r="B697" s="112" t="s">
        <v>156</v>
      </c>
      <c r="C697" s="113">
        <f>_xll.qlCalendarAdvance("TARGET",C696,B697,"mf")</f>
        <v>43818</v>
      </c>
      <c r="D697" s="120">
        <f>_xll.xlShmInterpRateFwd($D$3&amp;T(CalculationTrigger),C697,,5,C698)</f>
        <v>1.994446418130842E-3</v>
      </c>
      <c r="E697" s="120">
        <f>_xll.xlShmInterpRateFwd($E$3&amp;T(CalculationTrigger),C697,,5,C698)</f>
        <v>1.9684383980688096E-3</v>
      </c>
      <c r="F697" s="121">
        <f>_xll.xlShmInterpRateFwd($F$3&amp;T(CalculationTrigger),C697,,5,C698)</f>
        <v>1.8610576571211545E-3</v>
      </c>
      <c r="G697" s="148">
        <f>_xll.xlShmInterpDisc($G$3&amp;T(CalculationTrigger),C697)</f>
        <v>1.0020813825951647</v>
      </c>
      <c r="H697" s="149">
        <f>_xll.xlShmInterpDisc($H$3&amp;T(CalculationTrigger),C697)</f>
        <v>1.0021036111677251</v>
      </c>
      <c r="I697" s="150">
        <f>_xll.xlShmInterpDisc($I$3&amp;T(CalculationTrigger),C697)</f>
        <v>1.0022209774499433</v>
      </c>
      <c r="J697" s="157">
        <f t="shared" si="30"/>
        <v>8.17826980894929E-6</v>
      </c>
      <c r="K697" s="158">
        <f t="shared" si="31"/>
        <v>0</v>
      </c>
      <c r="L697" s="159">
        <f t="shared" si="32"/>
        <v>-4.3178043492234593E-5</v>
      </c>
    </row>
    <row r="698" spans="2:12" x14ac:dyDescent="0.2">
      <c r="B698" s="112" t="s">
        <v>156</v>
      </c>
      <c r="C698" s="113">
        <f>_xll.qlCalendarAdvance("TARGET",C697,B698,"mf")</f>
        <v>43819</v>
      </c>
      <c r="D698" s="120">
        <f>_xll.xlShmInterpRateFwd($D$3&amp;T(CalculationTrigger),C698,,5,C699)</f>
        <v>2.0080907277900948E-3</v>
      </c>
      <c r="E698" s="120">
        <f>_xll.xlShmInterpRateFwd($E$3&amp;T(CalculationTrigger),C698,,5,C699)</f>
        <v>1.982027832598353E-3</v>
      </c>
      <c r="F698" s="121">
        <f>_xll.xlShmInterpRateFwd($F$3&amp;T(CalculationTrigger),C698,,5,C699)</f>
        <v>1.8744272237006764E-3</v>
      </c>
      <c r="G698" s="148">
        <f>_xll.xlShmInterpDisc($G$3&amp;T(CalculationTrigger),C698)</f>
        <v>1.0020759070151553</v>
      </c>
      <c r="H698" s="149">
        <f>_xll.xlShmInterpDisc($H$3&amp;T(CalculationTrigger),C698)</f>
        <v>1.0020982068702209</v>
      </c>
      <c r="I698" s="150">
        <f>_xll.xlShmInterpDisc($I$3&amp;T(CalculationTrigger),C698)</f>
        <v>1.0022158673636035</v>
      </c>
      <c r="J698" s="157">
        <f t="shared" si="30"/>
        <v>8.1962613418199152E-6</v>
      </c>
      <c r="K698" s="158">
        <f t="shared" si="31"/>
        <v>0</v>
      </c>
      <c r="L698" s="159">
        <f t="shared" si="32"/>
        <v>-4.3242828693172044E-5</v>
      </c>
    </row>
    <row r="699" spans="2:12" x14ac:dyDescent="0.2">
      <c r="B699" s="112" t="s">
        <v>156</v>
      </c>
      <c r="C699" s="113">
        <f>_xll.qlCalendarAdvance("TARGET",C698,B699,"mf")</f>
        <v>43822</v>
      </c>
      <c r="D699" s="120">
        <f>_xll.xlShmInterpRateFwd($D$3&amp;T(CalculationTrigger),C699,,5,C700)</f>
        <v>2.0216910284215767E-3</v>
      </c>
      <c r="E699" s="120">
        <f>_xll.xlShmInterpRateFwd($E$3&amp;T(CalculationTrigger),C699,,5,C700)</f>
        <v>1.9955759005241339E-3</v>
      </c>
      <c r="F699" s="121">
        <f>_xll.xlShmInterpRateFwd($F$3&amp;T(CalculationTrigger),C699,,5,C700)</f>
        <v>1.8877626227709284E-3</v>
      </c>
      <c r="G699" s="148">
        <f>_xll.xlShmInterpDisc($G$3&amp;T(CalculationTrigger),C699)</f>
        <v>1.0020593681702847</v>
      </c>
      <c r="H699" s="149">
        <f>_xll.xlShmInterpDisc($H$3&amp;T(CalculationTrigger),C699)</f>
        <v>1.0020818823153061</v>
      </c>
      <c r="I699" s="150">
        <f>_xll.xlShmInterpDisc($I$3&amp;T(CalculationTrigger),C699)</f>
        <v>1.0022004272121154</v>
      </c>
      <c r="J699" s="157">
        <f t="shared" si="30"/>
        <v>8.2501834941419973E-6</v>
      </c>
      <c r="K699" s="158">
        <f t="shared" si="31"/>
        <v>0</v>
      </c>
      <c r="L699" s="159">
        <f t="shared" si="32"/>
        <v>-4.3437062319656527E-5</v>
      </c>
    </row>
    <row r="700" spans="2:12" x14ac:dyDescent="0.2">
      <c r="B700" s="112" t="s">
        <v>156</v>
      </c>
      <c r="C700" s="113">
        <f>_xll.qlCalendarAdvance("TARGET",C699,B700,"mf")</f>
        <v>43823</v>
      </c>
      <c r="D700" s="120">
        <f>_xll.xlShmInterpRateFwd($D$3&amp;T(CalculationTrigger),C700,,5,C701)</f>
        <v>2.0352826585016254E-3</v>
      </c>
      <c r="E700" s="120">
        <f>_xll.xlShmInterpRateFwd($E$3&amp;T(CalculationTrigger),C700,,5,C701)</f>
        <v>2.0091176470614894E-3</v>
      </c>
      <c r="F700" s="121">
        <f>_xll.xlShmInterpRateFwd($F$3&amp;T(CalculationTrigger),C700,,5,C701)</f>
        <v>1.9010963546989904E-3</v>
      </c>
      <c r="G700" s="148">
        <f>_xll.xlShmInterpDisc($G$3&amp;T(CalculationTrigger),C700)</f>
        <v>1.0020538179149048</v>
      </c>
      <c r="H700" s="149">
        <f>_xll.xlShmInterpDisc($H$3&amp;T(CalculationTrigger),C700)</f>
        <v>1.0020764036316854</v>
      </c>
      <c r="I700" s="150">
        <f>_xll.xlShmInterpDisc($I$3&amp;T(CalculationTrigger),C700)</f>
        <v>1.0021952439060273</v>
      </c>
      <c r="J700" s="157">
        <f t="shared" si="30"/>
        <v>8.268138067725226E-6</v>
      </c>
      <c r="K700" s="158">
        <f t="shared" si="31"/>
        <v>0</v>
      </c>
      <c r="L700" s="159">
        <f t="shared" si="32"/>
        <v>-4.3501761457335359E-5</v>
      </c>
    </row>
    <row r="701" spans="2:12" x14ac:dyDescent="0.2">
      <c r="B701" s="112" t="s">
        <v>156</v>
      </c>
      <c r="C701" s="113">
        <f>_xll.qlCalendarAdvance("TARGET",C700,B701,"mf")</f>
        <v>43826</v>
      </c>
      <c r="D701" s="120">
        <f>_xll.xlShmInterpRateFwd($D$3&amp;T(CalculationTrigger),C701,,5,C702)</f>
        <v>2.0556059809428468E-3</v>
      </c>
      <c r="E701" s="120">
        <f>_xll.xlShmInterpRateFwd($E$3&amp;T(CalculationTrigger),C701,,5,C702)</f>
        <v>2.0293710032630581E-3</v>
      </c>
      <c r="F701" s="121">
        <f>_xll.xlShmInterpRateFwd($F$3&amp;T(CalculationTrigger),C701,,5,C702)</f>
        <v>1.9210499322677478E-3</v>
      </c>
      <c r="G701" s="148">
        <f>_xll.xlShmInterpDisc($G$3&amp;T(CalculationTrigger),C701)</f>
        <v>1.0020370554877085</v>
      </c>
      <c r="H701" s="149">
        <f>_xll.xlShmInterpDisc($H$3&amp;T(CalculationTrigger),C701)</f>
        <v>1.0020598563209395</v>
      </c>
      <c r="I701" s="150">
        <f>_xll.xlShmInterpDisc($I$3&amp;T(CalculationTrigger),C701)</f>
        <v>1.0021795843995507</v>
      </c>
      <c r="J701" s="157">
        <f t="shared" si="30"/>
        <v>8.3219349770394218E-6</v>
      </c>
      <c r="K701" s="158">
        <f t="shared" si="31"/>
        <v>0</v>
      </c>
      <c r="L701" s="159">
        <f t="shared" si="32"/>
        <v>-4.3695702725156427E-5</v>
      </c>
    </row>
    <row r="702" spans="2:12" x14ac:dyDescent="0.2">
      <c r="B702" s="112" t="s">
        <v>156</v>
      </c>
      <c r="C702" s="113">
        <f>_xll.qlCalendarAdvance("TARGET",C701,B702,"mf")</f>
        <v>43829</v>
      </c>
      <c r="D702" s="120">
        <f>_xll.xlShmInterpRateFwd($D$3&amp;T(CalculationTrigger),C702,,5,C703)</f>
        <v>2.0691111951638055E-3</v>
      </c>
      <c r="E702" s="120">
        <f>_xll.xlShmInterpRateFwd($E$3&amp;T(CalculationTrigger),C702,,5,C703)</f>
        <v>2.0428328436416319E-3</v>
      </c>
      <c r="F702" s="121">
        <f>_xll.xlShmInterpRateFwd($F$3&amp;T(CalculationTrigger),C702,,5,C703)</f>
        <v>1.9343201708538137E-3</v>
      </c>
      <c r="G702" s="148">
        <f>_xll.xlShmInterpDisc($G$3&amp;T(CalculationTrigger),C702)</f>
        <v>1.002020125965265</v>
      </c>
      <c r="H702" s="149">
        <f>_xll.xlShmInterpDisc($H$3&amp;T(CalculationTrigger),C702)</f>
        <v>1.0020431424801393</v>
      </c>
      <c r="I702" s="150">
        <f>_xll.xlShmInterpDisc($I$3&amp;T(CalculationTrigger),C702)</f>
        <v>1.0021637607834566</v>
      </c>
      <c r="J702" s="157">
        <f t="shared" si="30"/>
        <v>8.3756190997734646E-6</v>
      </c>
      <c r="K702" s="158">
        <f t="shared" si="31"/>
        <v>0</v>
      </c>
      <c r="L702" s="159">
        <f t="shared" si="32"/>
        <v>-4.3889379877218833E-5</v>
      </c>
    </row>
    <row r="703" spans="2:12" x14ac:dyDescent="0.2">
      <c r="B703" s="112" t="s">
        <v>156</v>
      </c>
      <c r="C703" s="113">
        <f>_xll.qlCalendarAdvance("TARGET",C702,B703,"mf")</f>
        <v>43830</v>
      </c>
      <c r="D703" s="120">
        <f>_xll.xlShmInterpRateFwd($D$3&amp;T(CalculationTrigger),C703,,5,C704)</f>
        <v>2.0792338977763639E-3</v>
      </c>
      <c r="E703" s="120">
        <f>_xll.xlShmInterpRateFwd($E$3&amp;T(CalculationTrigger),C703,,5,C704)</f>
        <v>2.0529245748866273E-3</v>
      </c>
      <c r="F703" s="121">
        <f>_xll.xlShmInterpRateFwd($F$3&amp;T(CalculationTrigger),C703,,5,C704)</f>
        <v>1.9442713087677863E-3</v>
      </c>
      <c r="G703" s="148">
        <f>_xll.xlShmInterpDisc($G$3&amp;T(CalculationTrigger),C703)</f>
        <v>1.0020144457479845</v>
      </c>
      <c r="H703" s="149">
        <f>_xll.xlShmInterpDisc($H$3&amp;T(CalculationTrigger),C703)</f>
        <v>1.0020375342741514</v>
      </c>
      <c r="I703" s="150">
        <f>_xll.xlShmInterpDisc($I$3&amp;T(CalculationTrigger),C703)</f>
        <v>1.0021584498374185</v>
      </c>
      <c r="J703" s="157">
        <f t="shared" si="30"/>
        <v>8.3934859504672296E-6</v>
      </c>
      <c r="K703" s="158">
        <f t="shared" si="31"/>
        <v>0</v>
      </c>
      <c r="L703" s="159">
        <f t="shared" si="32"/>
        <v>-4.3953873591519644E-5</v>
      </c>
    </row>
    <row r="704" spans="2:12" x14ac:dyDescent="0.2">
      <c r="B704" s="112" t="s">
        <v>156</v>
      </c>
      <c r="C704" s="113">
        <f>_xll.qlCalendarAdvance("TARGET",C703,B704,"mf")</f>
        <v>43832</v>
      </c>
      <c r="D704" s="120">
        <f>_xll.xlShmInterpRateFwd($D$3&amp;T(CalculationTrigger),C704,,5,C705)</f>
        <v>2.0893307357195824E-3</v>
      </c>
      <c r="E704" s="120">
        <f>_xll.xlShmInterpRateFwd($E$3&amp;T(CalculationTrigger),C704,,5,C705)</f>
        <v>2.062992033137897E-3</v>
      </c>
      <c r="F704" s="121">
        <f>_xll.xlShmInterpRateFwd($F$3&amp;T(CalculationTrigger),C704,,5,C705)</f>
        <v>1.954202438339419E-3</v>
      </c>
      <c r="G704" s="148">
        <f>_xll.xlShmInterpDisc($G$3&amp;T(CalculationTrigger),C704)</f>
        <v>1.0020030298648865</v>
      </c>
      <c r="H704" s="149">
        <f>_xll.xlShmInterpDisc($H$3&amp;T(CalculationTrigger),C704)</f>
        <v>1.0020262625791425</v>
      </c>
      <c r="I704" s="150">
        <f>_xll.xlShmInterpDisc($I$3&amp;T(CalculationTrigger),C704)</f>
        <v>1.0021477734146076</v>
      </c>
      <c r="J704" s="157">
        <f t="shared" si="30"/>
        <v>8.4291742753820302E-6</v>
      </c>
      <c r="K704" s="158">
        <f t="shared" si="31"/>
        <v>0</v>
      </c>
      <c r="L704" s="159">
        <f t="shared" si="32"/>
        <v>-4.4082754473295663E-5</v>
      </c>
    </row>
    <row r="705" spans="2:12" x14ac:dyDescent="0.2">
      <c r="B705" s="112" t="s">
        <v>156</v>
      </c>
      <c r="C705" s="113">
        <f>_xll.qlCalendarAdvance("TARGET",C704,B705,"mf")</f>
        <v>43833</v>
      </c>
      <c r="D705" s="120">
        <f>_xll.xlShmInterpRateFwd($D$3&amp;T(CalculationTrigger),C705,,5,C706)</f>
        <v>2.1027848651036761E-3</v>
      </c>
      <c r="E705" s="120">
        <f>_xll.xlShmInterpRateFwd($E$3&amp;T(CalculationTrigger),C705,,5,C706)</f>
        <v>2.0764090935955714E-3</v>
      </c>
      <c r="F705" s="121">
        <f>_xll.xlShmInterpRateFwd($F$3&amp;T(CalculationTrigger),C705,,5,C706)</f>
        <v>1.967441916144523E-3</v>
      </c>
      <c r="G705" s="148">
        <f>_xll.xlShmInterpDisc($G$3&amp;T(CalculationTrigger),C705)</f>
        <v>1.0019972942381907</v>
      </c>
      <c r="H705" s="149">
        <f>_xll.xlShmInterpDisc($H$3&amp;T(CalculationTrigger),C705)</f>
        <v>1.0020205991256821</v>
      </c>
      <c r="I705" s="150">
        <f>_xll.xlShmInterpDisc($I$3&amp;T(CalculationTrigger),C705)</f>
        <v>1.0021424079649166</v>
      </c>
      <c r="J705" s="157">
        <f t="shared" si="30"/>
        <v>8.4469945524975051E-6</v>
      </c>
      <c r="K705" s="158">
        <f t="shared" si="31"/>
        <v>0</v>
      </c>
      <c r="L705" s="159">
        <f t="shared" si="32"/>
        <v>-4.4147138793331824E-5</v>
      </c>
    </row>
    <row r="706" spans="2:12" x14ac:dyDescent="0.2">
      <c r="B706" s="112" t="s">
        <v>156</v>
      </c>
      <c r="C706" s="113">
        <f>_xll.qlCalendarAdvance("TARGET",C705,B706,"mf")</f>
        <v>43836</v>
      </c>
      <c r="D706" s="120">
        <f>_xll.xlShmInterpRateFwd($D$3&amp;T(CalculationTrigger),C706,,5,C707)</f>
        <v>2.1161909145884917E-3</v>
      </c>
      <c r="E706" s="120">
        <f>_xll.xlShmInterpRateFwd($E$3&amp;T(CalculationTrigger),C706,,5,C707)</f>
        <v>2.08978086239393E-3</v>
      </c>
      <c r="F706" s="121">
        <f>_xll.xlShmInterpRateFwd($F$3&amp;T(CalculationTrigger),C706,,5,C707)</f>
        <v>1.980643707786551E-3</v>
      </c>
      <c r="G706" s="148">
        <f>_xll.xlShmInterpDisc($G$3&amp;T(CalculationTrigger),C706)</f>
        <v>1.0019799768546527</v>
      </c>
      <c r="H706" s="149">
        <f>_xll.xlShmInterpDisc($H$3&amp;T(CalculationTrigger),C706)</f>
        <v>1.0020034985571105</v>
      </c>
      <c r="I706" s="150">
        <f>_xll.xlShmInterpDisc($I$3&amp;T(CalculationTrigger),C706)</f>
        <v>1.0021262028271354</v>
      </c>
      <c r="J706" s="157">
        <f t="shared" si="30"/>
        <v>8.5003526595055595E-6</v>
      </c>
      <c r="K706" s="158">
        <f t="shared" si="31"/>
        <v>0</v>
      </c>
      <c r="L706" s="159">
        <f t="shared" si="32"/>
        <v>-4.4340050185579087E-5</v>
      </c>
    </row>
    <row r="707" spans="2:12" x14ac:dyDescent="0.2">
      <c r="B707" s="112" t="s">
        <v>156</v>
      </c>
      <c r="C707" s="113">
        <f>_xll.qlCalendarAdvance("TARGET",C706,B707,"mf")</f>
        <v>43837</v>
      </c>
      <c r="D707" s="120">
        <f>_xll.xlShmInterpRateFwd($D$3&amp;T(CalculationTrigger),C707,,5,C708)</f>
        <v>2.122887966538132E-3</v>
      </c>
      <c r="E707" s="120">
        <f>_xll.xlShmInterpRateFwd($E$3&amp;T(CalculationTrigger),C707,,5,C708)</f>
        <v>2.096461721114073E-3</v>
      </c>
      <c r="F707" s="121">
        <f>_xll.xlShmInterpRateFwd($F$3&amp;T(CalculationTrigger),C707,,5,C708)</f>
        <v>1.9872415841158228E-3</v>
      </c>
      <c r="G707" s="148">
        <f>_xll.xlShmInterpDisc($G$3&amp;T(CalculationTrigger),C707)</f>
        <v>1.0019741676255289</v>
      </c>
      <c r="H707" s="149">
        <f>_xll.xlShmInterpDisc($H$3&amp;T(CalculationTrigger),C707)</f>
        <v>1.0019977616920515</v>
      </c>
      <c r="I707" s="150">
        <f>_xll.xlShmInterpDisc($I$3&amp;T(CalculationTrigger),C707)</f>
        <v>1.0021207648978547</v>
      </c>
      <c r="J707" s="157">
        <f t="shared" si="30"/>
        <v>8.5181024587098043E-6</v>
      </c>
      <c r="K707" s="158">
        <f t="shared" si="31"/>
        <v>0</v>
      </c>
      <c r="L707" s="159">
        <f t="shared" si="32"/>
        <v>-4.4404268714706977E-5</v>
      </c>
    </row>
    <row r="708" spans="2:12" x14ac:dyDescent="0.2">
      <c r="B708" s="112" t="s">
        <v>156</v>
      </c>
      <c r="C708" s="113">
        <f>_xll.qlCalendarAdvance("TARGET",C707,B708,"mf")</f>
        <v>43838</v>
      </c>
      <c r="D708" s="120">
        <f>_xll.xlShmInterpRateFwd($D$3&amp;T(CalculationTrigger),C708,,5,C709)</f>
        <v>2.1295777384637868E-3</v>
      </c>
      <c r="E708" s="120">
        <f>_xll.xlShmInterpRateFwd($E$3&amp;T(CalculationTrigger),C708,,5,C709)</f>
        <v>2.1031359623710786E-3</v>
      </c>
      <c r="F708" s="121">
        <f>_xll.xlShmInterpRateFwd($F$3&amp;T(CalculationTrigger),C708,,5,C709)</f>
        <v>1.9938344173210873E-3</v>
      </c>
      <c r="G708" s="148">
        <f>_xll.xlShmInterpDisc($G$3&amp;T(CalculationTrigger),C708)</f>
        <v>1.0019683400459893</v>
      </c>
      <c r="H708" s="149">
        <f>_xll.xlShmInterpDisc($H$3&amp;T(CalculationTrigger),C708)</f>
        <v>1.0019920065197596</v>
      </c>
      <c r="I708" s="150">
        <f>_xll.xlShmInterpDisc($I$3&amp;T(CalculationTrigger),C708)</f>
        <v>1.0021153088835701</v>
      </c>
      <c r="J708" s="157">
        <f t="shared" si="30"/>
        <v>8.5358331420989714E-6</v>
      </c>
      <c r="K708" s="158">
        <f t="shared" si="31"/>
        <v>0</v>
      </c>
      <c r="L708" s="159">
        <f t="shared" si="32"/>
        <v>-4.4468442236756264E-5</v>
      </c>
    </row>
    <row r="709" spans="2:12" x14ac:dyDescent="0.2">
      <c r="B709" s="112" t="s">
        <v>156</v>
      </c>
      <c r="C709" s="113">
        <f>_xll.qlCalendarAdvance("TARGET",C708,B709,"mf")</f>
        <v>43839</v>
      </c>
      <c r="D709" s="120">
        <f>_xll.xlShmInterpRateFwd($D$3&amp;T(CalculationTrigger),C709,,5,C710)</f>
        <v>2.1362601887063787E-3</v>
      </c>
      <c r="E709" s="120">
        <f>_xll.xlShmInterpRateFwd($E$3&amp;T(CalculationTrigger),C709,,5,C710)</f>
        <v>2.1098035467347499E-3</v>
      </c>
      <c r="F709" s="121">
        <f>_xll.xlShmInterpRateFwd($F$3&amp;T(CalculationTrigger),C709,,5,C710)</f>
        <v>2.0004221737266988E-3</v>
      </c>
      <c r="G709" s="148">
        <f>_xll.xlShmInterpDisc($G$3&amp;T(CalculationTrigger),C709)</f>
        <v>1.0019624941363392</v>
      </c>
      <c r="H709" s="149">
        <f>_xll.xlShmInterpDisc($H$3&amp;T(CalculationTrigger),C709)</f>
        <v>1.001986233058717</v>
      </c>
      <c r="I709" s="150">
        <f>_xll.xlShmInterpDisc($I$3&amp;T(CalculationTrigger),C709)</f>
        <v>1.0021098347984234</v>
      </c>
      <c r="J709" s="157">
        <f t="shared" ref="J709:J772" si="33">-365*LN(G709/$H709)/($C709-$C$4)</f>
        <v>8.5535441111201101E-6</v>
      </c>
      <c r="K709" s="158">
        <f t="shared" ref="K709:K772" si="34">-365*LN(H709/$H709)/($C709-$C$4)</f>
        <v>0</v>
      </c>
      <c r="L709" s="159">
        <f t="shared" ref="L709:L772" si="35">-365*LN(I709/$H709)/($C709-$C$4)</f>
        <v>-4.4532569328202651E-5</v>
      </c>
    </row>
    <row r="710" spans="2:12" x14ac:dyDescent="0.2">
      <c r="B710" s="112" t="s">
        <v>156</v>
      </c>
      <c r="C710" s="113">
        <f>_xll.qlCalendarAdvance("TARGET",C709,B710,"mf")</f>
        <v>43840</v>
      </c>
      <c r="D710" s="120">
        <f>_xll.xlShmInterpRateFwd($D$3&amp;T(CalculationTrigger),C710,,5,C711)</f>
        <v>2.1496131356701096E-3</v>
      </c>
      <c r="E710" s="120">
        <f>_xll.xlShmInterpRateFwd($E$3&amp;T(CalculationTrigger),C710,,5,C711)</f>
        <v>2.123128680223589E-3</v>
      </c>
      <c r="F710" s="121">
        <f>_xll.xlShmInterpRateFwd($F$3&amp;T(CalculationTrigger),C710,,5,C711)</f>
        <v>2.0135917054021936E-3</v>
      </c>
      <c r="G710" s="148">
        <f>_xll.xlShmInterpDisc($G$3&amp;T(CalculationTrigger),C710)</f>
        <v>1.0019566299169986</v>
      </c>
      <c r="H710" s="149">
        <f>_xll.xlShmInterpDisc($H$3&amp;T(CalculationTrigger),C710)</f>
        <v>1.0019804413275146</v>
      </c>
      <c r="I710" s="150">
        <f>_xll.xlShmInterpDisc($I$3&amp;T(CalculationTrigger),C710)</f>
        <v>1.0021043426566496</v>
      </c>
      <c r="J710" s="157">
        <f t="shared" si="33"/>
        <v>8.5712347671832901E-6</v>
      </c>
      <c r="K710" s="158">
        <f t="shared" si="34"/>
        <v>0</v>
      </c>
      <c r="L710" s="159">
        <f t="shared" si="35"/>
        <v>-4.4596648565144547E-5</v>
      </c>
    </row>
    <row r="711" spans="2:12" x14ac:dyDescent="0.2">
      <c r="B711" s="112" t="s">
        <v>156</v>
      </c>
      <c r="C711" s="113">
        <f>_xll.qlCalendarAdvance("TARGET",C710,B711,"mf")</f>
        <v>43843</v>
      </c>
      <c r="D711" s="120">
        <f>_xll.xlShmInterpRateFwd($D$3&amp;T(CalculationTrigger),C711,,5,C712)</f>
        <v>2.1629159424605389E-3</v>
      </c>
      <c r="E711" s="120">
        <f>_xll.xlShmInterpRateFwd($E$3&amp;T(CalculationTrigger),C711,,5,C712)</f>
        <v>2.136406533824642E-3</v>
      </c>
      <c r="F711" s="121">
        <f>_xll.xlShmInterpRateFwd($F$3&amp;T(CalculationTrigger),C711,,5,C712)</f>
        <v>2.0267217639180963E-3</v>
      </c>
      <c r="G711" s="148">
        <f>_xll.xlShmInterpDisc($G$3&amp;T(CalculationTrigger),C711)</f>
        <v>1.0019389276067527</v>
      </c>
      <c r="H711" s="149">
        <f>_xll.xlShmInterpDisc($H$3&amp;T(CalculationTrigger),C711)</f>
        <v>1.0019629567004744</v>
      </c>
      <c r="I711" s="150">
        <f>_xll.xlShmInterpDisc($I$3&amp;T(CalculationTrigger),C711)</f>
        <v>1.0020877580352989</v>
      </c>
      <c r="J711" s="157">
        <f t="shared" si="33"/>
        <v>8.6241788725323195E-6</v>
      </c>
      <c r="K711" s="158">
        <f t="shared" si="34"/>
        <v>0</v>
      </c>
      <c r="L711" s="159">
        <f t="shared" si="35"/>
        <v>-4.4788584912371405E-5</v>
      </c>
    </row>
    <row r="712" spans="2:12" x14ac:dyDescent="0.2">
      <c r="B712" s="112" t="s">
        <v>156</v>
      </c>
      <c r="C712" s="113">
        <f>_xll.qlCalendarAdvance("TARGET",C711,B712,"mf")</f>
        <v>43844</v>
      </c>
      <c r="D712" s="120">
        <f>_xll.xlShmInterpRateFwd($D$3&amp;T(CalculationTrigger),C712,,5,C713)</f>
        <v>2.1695611615087174E-3</v>
      </c>
      <c r="E712" s="120">
        <f>_xll.xlShmInterpRateFwd($E$3&amp;T(CalculationTrigger),C712,,5,C713)</f>
        <v>2.1430402472934307E-3</v>
      </c>
      <c r="F712" s="121">
        <f>_xll.xlShmInterpRateFwd($F$3&amp;T(CalculationTrigger),C712,,5,C713)</f>
        <v>2.0332836354050635E-3</v>
      </c>
      <c r="G712" s="148">
        <f>_xll.xlShmInterpDisc($G$3&amp;T(CalculationTrigger),C712)</f>
        <v>1.0019329903551415</v>
      </c>
      <c r="H712" s="149">
        <f>_xll.xlShmInterpDisc($H$3&amp;T(CalculationTrigger),C712)</f>
        <v>1.0019570920766987</v>
      </c>
      <c r="I712" s="150">
        <f>_xll.xlShmInterpDisc($I$3&amp;T(CalculationTrigger),C712)</f>
        <v>1.0020821938112128</v>
      </c>
      <c r="J712" s="157">
        <f t="shared" si="33"/>
        <v>8.6417822914459733E-6</v>
      </c>
      <c r="K712" s="158">
        <f t="shared" si="34"/>
        <v>0</v>
      </c>
      <c r="L712" s="159">
        <f t="shared" si="35"/>
        <v>-4.4852458494522307E-5</v>
      </c>
    </row>
    <row r="713" spans="2:12" x14ac:dyDescent="0.2">
      <c r="B713" s="112" t="s">
        <v>156</v>
      </c>
      <c r="C713" s="113">
        <f>_xll.qlCalendarAdvance("TARGET",C712,B713,"mf")</f>
        <v>43845</v>
      </c>
      <c r="D713" s="120">
        <f>_xll.xlShmInterpRateFwd($D$3&amp;T(CalculationTrigger),C713,,5,C714)</f>
        <v>2.176198809689214E-3</v>
      </c>
      <c r="E713" s="120">
        <f>_xll.xlShmInterpRateFwd($E$3&amp;T(CalculationTrigger),C713,,5,C714)</f>
        <v>2.149667069192205E-3</v>
      </c>
      <c r="F713" s="121">
        <f>_xll.xlShmInterpRateFwd($F$3&amp;T(CalculationTrigger),C713,,5,C714)</f>
        <v>2.0398402294567394E-3</v>
      </c>
      <c r="G713" s="148">
        <f>_xll.xlShmInterpDisc($G$3&amp;T(CalculationTrigger),C713)</f>
        <v>1.0019270348976577</v>
      </c>
      <c r="H713" s="149">
        <f>_xll.xlShmInterpDisc($H$3&amp;T(CalculationTrigger),C713)</f>
        <v>1.0019512092773362</v>
      </c>
      <c r="I713" s="150">
        <f>_xll.xlShmInterpDisc($I$3&amp;T(CalculationTrigger),C713)</f>
        <v>1.0020766116030599</v>
      </c>
      <c r="J713" s="157">
        <f t="shared" si="33"/>
        <v>8.6593624047776585E-6</v>
      </c>
      <c r="K713" s="158">
        <f t="shared" si="34"/>
        <v>0</v>
      </c>
      <c r="L713" s="159">
        <f t="shared" si="35"/>
        <v>-4.4916277103661484E-5</v>
      </c>
    </row>
    <row r="714" spans="2:12" x14ac:dyDescent="0.2">
      <c r="B714" s="112" t="s">
        <v>156</v>
      </c>
      <c r="C714" s="113">
        <f>_xll.qlCalendarAdvance("TARGET",C713,B714,"mf")</f>
        <v>43846</v>
      </c>
      <c r="D714" s="120">
        <f>_xll.xlShmInterpRateFwd($D$3&amp;T(CalculationTrigger),C714,,5,C715)</f>
        <v>2.1828288455455337E-3</v>
      </c>
      <c r="E714" s="120">
        <f>_xll.xlShmInterpRateFwd($E$3&amp;T(CalculationTrigger),C714,,5,C715)</f>
        <v>2.1562869603338748E-3</v>
      </c>
      <c r="F714" s="121">
        <f>_xll.xlShmInterpRateFwd($F$3&amp;T(CalculationTrigger),C714,,5,C715)</f>
        <v>2.0463915127621598E-3</v>
      </c>
      <c r="G714" s="148">
        <f>_xll.xlShmInterpDisc($G$3&amp;T(CalculationTrigger),C714)</f>
        <v>1.0019210612554086</v>
      </c>
      <c r="H714" s="149">
        <f>_xll.xlShmInterpDisc($H$3&amp;T(CalculationTrigger),C714)</f>
        <v>1.0019453083216254</v>
      </c>
      <c r="I714" s="150">
        <f>_xll.xlShmInterpDisc($I$3&amp;T(CalculationTrigger),C714)</f>
        <v>1.0020710114256302</v>
      </c>
      <c r="J714" s="157">
        <f t="shared" si="33"/>
        <v>8.6769186138759875E-6</v>
      </c>
      <c r="K714" s="158">
        <f t="shared" si="34"/>
        <v>0</v>
      </c>
      <c r="L714" s="159">
        <f t="shared" si="35"/>
        <v>-4.4980039316190582E-5</v>
      </c>
    </row>
    <row r="715" spans="2:12" x14ac:dyDescent="0.2">
      <c r="B715" s="112" t="s">
        <v>156</v>
      </c>
      <c r="C715" s="113">
        <f>_xll.qlCalendarAdvance("TARGET",C714,B715,"mf")</f>
        <v>43847</v>
      </c>
      <c r="D715" s="120">
        <f>_xll.xlShmInterpRateFwd($D$3&amp;T(CalculationTrigger),C715,,5,C716)</f>
        <v>2.1960765479747029E-3</v>
      </c>
      <c r="E715" s="120">
        <f>_xll.xlShmInterpRateFwd($E$3&amp;T(CalculationTrigger),C715,,5,C716)</f>
        <v>2.1695163398194857E-3</v>
      </c>
      <c r="F715" s="121">
        <f>_xll.xlShmInterpRateFwd($F$3&amp;T(CalculationTrigger),C715,,5,C716)</f>
        <v>2.0594878301745082E-3</v>
      </c>
      <c r="G715" s="148">
        <f>_xll.xlShmInterpDisc($G$3&amp;T(CalculationTrigger),C715)</f>
        <v>1.0019150694496157</v>
      </c>
      <c r="H715" s="149">
        <f>_xll.xlShmInterpDisc($H$3&amp;T(CalculationTrigger),C715)</f>
        <v>1.001939389228913</v>
      </c>
      <c r="I715" s="150">
        <f>_xll.xlShmInterpDisc($I$3&amp;T(CalculationTrigger),C715)</f>
        <v>1.0020653932938053</v>
      </c>
      <c r="J715" s="157">
        <f t="shared" si="33"/>
        <v>8.6944503203316089E-6</v>
      </c>
      <c r="K715" s="158">
        <f t="shared" si="34"/>
        <v>0</v>
      </c>
      <c r="L715" s="159">
        <f t="shared" si="35"/>
        <v>-4.504374370829604E-5</v>
      </c>
    </row>
    <row r="716" spans="2:12" x14ac:dyDescent="0.2">
      <c r="B716" s="112" t="s">
        <v>156</v>
      </c>
      <c r="C716" s="113">
        <f>_xll.qlCalendarAdvance("TARGET",C715,B716,"mf")</f>
        <v>43850</v>
      </c>
      <c r="D716" s="120">
        <f>_xll.xlShmInterpRateFwd($D$3&amp;T(CalculationTrigger),C716,,5,C717)</f>
        <v>2.2092720349375138E-3</v>
      </c>
      <c r="E716" s="120">
        <f>_xll.xlShmInterpRateFwd($E$3&amp;T(CalculationTrigger),C716,,5,C717)</f>
        <v>2.1826964352084691E-3</v>
      </c>
      <c r="F716" s="121">
        <f>_xll.xlShmInterpRateFwd($F$3&amp;T(CalculationTrigger),C716,,5,C717)</f>
        <v>2.0725428698704484E-3</v>
      </c>
      <c r="G716" s="148">
        <f>_xll.xlShmInterpDisc($G$3&amp;T(CalculationTrigger),C716)</f>
        <v>1.0018969852649076</v>
      </c>
      <c r="H716" s="149">
        <f>_xll.xlShmInterpDisc($H$3&amp;T(CalculationTrigger),C716)</f>
        <v>1.0019215233238494</v>
      </c>
      <c r="I716" s="150">
        <f>_xll.xlShmInterpDisc($I$3&amp;T(CalculationTrigger),C716)</f>
        <v>1.0020484313221651</v>
      </c>
      <c r="J716" s="157">
        <f t="shared" si="33"/>
        <v>8.7468924377236902E-6</v>
      </c>
      <c r="K716" s="158">
        <f t="shared" si="34"/>
        <v>0</v>
      </c>
      <c r="L716" s="159">
        <f t="shared" si="35"/>
        <v>-4.5234495725089342E-5</v>
      </c>
    </row>
    <row r="717" spans="2:12" x14ac:dyDescent="0.2">
      <c r="B717" s="112" t="s">
        <v>156</v>
      </c>
      <c r="C717" s="113">
        <f>_xll.qlCalendarAdvance("TARGET",C716,B717,"mf")</f>
        <v>43851</v>
      </c>
      <c r="D717" s="120">
        <f>_xll.xlShmInterpRateFwd($D$3&amp;T(CalculationTrigger),C717,,5,C718)</f>
        <v>2.2158633860286008E-3</v>
      </c>
      <c r="E717" s="120">
        <f>_xll.xlShmInterpRateFwd($E$3&amp;T(CalculationTrigger),C717,,5,C718)</f>
        <v>2.1892810856901294E-3</v>
      </c>
      <c r="F717" s="121">
        <f>_xll.xlShmInterpRateFwd($F$3&amp;T(CalculationTrigger),C717,,5,C718)</f>
        <v>2.0790670977132819E-3</v>
      </c>
      <c r="G717" s="148">
        <f>_xll.xlShmInterpDisc($G$3&amp;T(CalculationTrigger),C717)</f>
        <v>1.0018909210194449</v>
      </c>
      <c r="H717" s="149">
        <f>_xll.xlShmInterpDisc($H$3&amp;T(CalculationTrigger),C717)</f>
        <v>1.001915531878754</v>
      </c>
      <c r="I717" s="150">
        <f>_xll.xlShmInterpDisc($I$3&amp;T(CalculationTrigger),C717)</f>
        <v>1.0020427415234274</v>
      </c>
      <c r="J717" s="157">
        <f t="shared" si="33"/>
        <v>8.7643201478231056E-6</v>
      </c>
      <c r="K717" s="158">
        <f t="shared" si="34"/>
        <v>0</v>
      </c>
      <c r="L717" s="159">
        <f t="shared" si="35"/>
        <v>-4.5297954598558109E-5</v>
      </c>
    </row>
    <row r="718" spans="2:12" x14ac:dyDescent="0.2">
      <c r="B718" s="112" t="s">
        <v>156</v>
      </c>
      <c r="C718" s="113">
        <f>_xll.qlCalendarAdvance("TARGET",C717,B718,"mf")</f>
        <v>43852</v>
      </c>
      <c r="D718" s="120">
        <f>_xll.xlShmInterpRateFwd($D$3&amp;T(CalculationTrigger),C718,,5,C719)</f>
        <v>2.2224468756917256E-3</v>
      </c>
      <c r="E718" s="120">
        <f>_xll.xlShmInterpRateFwd($E$3&amp;T(CalculationTrigger),C718,,5,C719)</f>
        <v>2.1958585707783237E-3</v>
      </c>
      <c r="F718" s="121">
        <f>_xll.xlShmInterpRateFwd($F$3&amp;T(CalculationTrigger),C718,,5,C719)</f>
        <v>2.085585814457704E-3</v>
      </c>
      <c r="G718" s="148">
        <f>_xll.xlShmInterpDisc($G$3&amp;T(CalculationTrigger),C718)</f>
        <v>1.0018848387182637</v>
      </c>
      <c r="H718" s="149">
        <f>_xll.xlShmInterpDisc($H$3&amp;T(CalculationTrigger),C718)</f>
        <v>1.001909522395009</v>
      </c>
      <c r="I718" s="150">
        <f>_xll.xlShmInterpDisc($I$3&amp;T(CalculationTrigger),C718)</f>
        <v>1.0020370338460911</v>
      </c>
      <c r="J718" s="157">
        <f t="shared" si="33"/>
        <v>8.7817203624421225E-6</v>
      </c>
      <c r="K718" s="158">
        <f t="shared" si="34"/>
        <v>0</v>
      </c>
      <c r="L718" s="159">
        <f t="shared" si="35"/>
        <v>-4.5361348533052423E-5</v>
      </c>
    </row>
    <row r="719" spans="2:12" x14ac:dyDescent="0.2">
      <c r="B719" s="112" t="s">
        <v>156</v>
      </c>
      <c r="C719" s="113">
        <f>_xll.qlCalendarAdvance("TARGET",C718,B719,"mf")</f>
        <v>43853</v>
      </c>
      <c r="D719" s="120">
        <f>_xll.xlShmInterpRateFwd($D$3&amp;T(CalculationTrigger),C719,,5,C720)</f>
        <v>2.2290224622272163E-3</v>
      </c>
      <c r="E719" s="120">
        <f>_xll.xlShmInterpRateFwd($E$3&amp;T(CalculationTrigger),C719,,5,C720)</f>
        <v>2.2024288511238322E-3</v>
      </c>
      <c r="F719" s="121">
        <f>_xll.xlShmInterpRateFwd($F$3&amp;T(CalculationTrigger),C719,,5,C720)</f>
        <v>2.0920989860227727E-3</v>
      </c>
      <c r="G719" s="148">
        <f>_xll.xlShmInterpDisc($G$3&amp;T(CalculationTrigger),C719)</f>
        <v>1.0018787383832721</v>
      </c>
      <c r="H719" s="149">
        <f>_xll.xlShmInterpDisc($H$3&amp;T(CalculationTrigger),C719)</f>
        <v>1.001903494892608</v>
      </c>
      <c r="I719" s="150">
        <f>_xll.xlShmInterpDisc($I$3&amp;T(CalculationTrigger),C719)</f>
        <v>1.0020313083055918</v>
      </c>
      <c r="J719" s="157">
        <f t="shared" si="33"/>
        <v>8.7990924830302705E-6</v>
      </c>
      <c r="K719" s="158">
        <f t="shared" si="34"/>
        <v>0</v>
      </c>
      <c r="L719" s="159">
        <f t="shared" si="35"/>
        <v>-4.5424676104822577E-5</v>
      </c>
    </row>
    <row r="720" spans="2:12" x14ac:dyDescent="0.2">
      <c r="B720" s="112" t="s">
        <v>156</v>
      </c>
      <c r="C720" s="113">
        <f>_xll.qlCalendarAdvance("TARGET",C719,B720,"mf")</f>
        <v>43854</v>
      </c>
      <c r="D720" s="120">
        <f>_xll.xlShmInterpRateFwd($D$3&amp;T(CalculationTrigger),C720,,5,C721)</f>
        <v>2.2421608574479724E-3</v>
      </c>
      <c r="E720" s="120">
        <f>_xll.xlShmInterpRateFwd($E$3&amp;T(CalculationTrigger),C720,,5,C721)</f>
        <v>2.2155586490064795E-3</v>
      </c>
      <c r="F720" s="121">
        <f>_xll.xlShmInterpRateFwd($F$3&amp;T(CalculationTrigger),C720,,5,C721)</f>
        <v>2.10511882057719E-3</v>
      </c>
      <c r="G720" s="148">
        <f>_xll.xlShmInterpDisc($G$3&amp;T(CalculationTrigger),C720)</f>
        <v>1.0018726200364931</v>
      </c>
      <c r="H720" s="149">
        <f>_xll.xlShmInterpDisc($H$3&amp;T(CalculationTrigger),C720)</f>
        <v>1.0018974493916535</v>
      </c>
      <c r="I720" s="150">
        <f>_xll.xlShmInterpDisc($I$3&amp;T(CalculationTrigger),C720)</f>
        <v>1.0020255649174594</v>
      </c>
      <c r="J720" s="157">
        <f t="shared" si="33"/>
        <v>8.8164359110795749E-6</v>
      </c>
      <c r="K720" s="158">
        <f t="shared" si="34"/>
        <v>0</v>
      </c>
      <c r="L720" s="159">
        <f t="shared" si="35"/>
        <v>-4.5487935890300608E-5</v>
      </c>
    </row>
    <row r="721" spans="2:12" x14ac:dyDescent="0.2">
      <c r="B721" s="112" t="s">
        <v>156</v>
      </c>
      <c r="C721" s="113">
        <f>_xll.qlCalendarAdvance("TARGET",C720,B721,"mf")</f>
        <v>43857</v>
      </c>
      <c r="D721" s="120">
        <f>_xll.xlShmInterpRateFwd($D$3&amp;T(CalculationTrigger),C721,,5,C722)</f>
        <v>2.2552449473947416E-3</v>
      </c>
      <c r="E721" s="120">
        <f>_xll.xlShmInterpRateFwd($E$3&amp;T(CalculationTrigger),C721,,5,C722)</f>
        <v>2.2286371433220139E-3</v>
      </c>
      <c r="F721" s="121">
        <f>_xll.xlShmInterpRateFwd($F$3&amp;T(CalculationTrigger),C721,,5,C722)</f>
        <v>2.1180955557283331E-3</v>
      </c>
      <c r="G721" s="148">
        <f>_xll.xlShmInterpDisc($G$3&amp;T(CalculationTrigger),C721)</f>
        <v>1.0018541571473751</v>
      </c>
      <c r="H721" s="149">
        <f>_xll.xlShmInterpDisc($H$3&amp;T(CalculationTrigger),C721)</f>
        <v>1.0018792051001073</v>
      </c>
      <c r="I721" s="150">
        <f>_xll.xlShmInterpDisc($I$3&amp;T(CalculationTrigger),C721)</f>
        <v>1.0020082278239353</v>
      </c>
      <c r="J721" s="157">
        <f t="shared" si="33"/>
        <v>8.8682880545238326E-6</v>
      </c>
      <c r="K721" s="158">
        <f t="shared" si="34"/>
        <v>0</v>
      </c>
      <c r="L721" s="159">
        <f t="shared" si="35"/>
        <v>-4.567729429144358E-5</v>
      </c>
    </row>
    <row r="722" spans="2:12" x14ac:dyDescent="0.2">
      <c r="B722" s="112" t="s">
        <v>156</v>
      </c>
      <c r="C722" s="113">
        <f>_xll.qlCalendarAdvance("TARGET",C721,B722,"mf")</f>
        <v>43858</v>
      </c>
      <c r="D722" s="120">
        <f>_xll.xlShmInterpRateFwd($D$3&amp;T(CalculationTrigger),C722,,5,C723)</f>
        <v>2.2617803958766124E-3</v>
      </c>
      <c r="E722" s="120">
        <f>_xll.xlShmInterpRateFwd($E$3&amp;T(CalculationTrigger),C722,,5,C723)</f>
        <v>2.2351708134843414E-3</v>
      </c>
      <c r="F722" s="121">
        <f>_xll.xlShmInterpRateFwd($F$3&amp;T(CalculationTrigger),C722,,5,C723)</f>
        <v>2.1245805018936708E-3</v>
      </c>
      <c r="G722" s="148">
        <f>_xll.xlShmInterpDisc($G$3&amp;T(CalculationTrigger),C722)</f>
        <v>1.0018479669759626</v>
      </c>
      <c r="H722" s="149">
        <f>_xll.xlShmInterpDisc($H$3&amp;T(CalculationTrigger),C722)</f>
        <v>1.0018730878081172</v>
      </c>
      <c r="I722" s="150">
        <f>_xll.xlShmInterpDisc($I$3&amp;T(CalculationTrigger),C722)</f>
        <v>1.0020024132024059</v>
      </c>
      <c r="J722" s="157">
        <f t="shared" si="33"/>
        <v>8.8855107269620075E-6</v>
      </c>
      <c r="K722" s="158">
        <f t="shared" si="34"/>
        <v>0</v>
      </c>
      <c r="L722" s="159">
        <f t="shared" si="35"/>
        <v>-4.5740268694412347E-5</v>
      </c>
    </row>
    <row r="723" spans="2:12" x14ac:dyDescent="0.2">
      <c r="B723" s="112" t="s">
        <v>156</v>
      </c>
      <c r="C723" s="113">
        <f>_xll.qlCalendarAdvance("TARGET",C722,B723,"mf")</f>
        <v>43859</v>
      </c>
      <c r="D723" s="120">
        <f>_xll.xlShmInterpRateFwd($D$3&amp;T(CalculationTrigger),C723,,5,C724)</f>
        <v>2.2683076919647605E-3</v>
      </c>
      <c r="E723" s="120">
        <f>_xll.xlShmInterpRateFwd($E$3&amp;T(CalculationTrigger),C723,,5,C724)</f>
        <v>2.241697043983755E-3</v>
      </c>
      <c r="F723" s="121">
        <f>_xll.xlShmInterpRateFwd($F$3&amp;T(CalculationTrigger),C723,,5,C724)</f>
        <v>2.1310597022841768E-3</v>
      </c>
      <c r="G723" s="148">
        <f>_xll.xlShmInterpDisc($G$3&amp;T(CalculationTrigger),C723)</f>
        <v>1.0018417589045925</v>
      </c>
      <c r="H723" s="149">
        <f>_xll.xlShmInterpDisc($H$3&amp;T(CalculationTrigger),C723)</f>
        <v>1.0018669526197022</v>
      </c>
      <c r="I723" s="150">
        <f>_xll.xlShmInterpDisc($I$3&amp;T(CalculationTrigger),C723)</f>
        <v>1.0019965808122728</v>
      </c>
      <c r="J723" s="157">
        <f t="shared" si="33"/>
        <v>8.9027017140892929E-6</v>
      </c>
      <c r="K723" s="158">
        <f t="shared" si="34"/>
        <v>0</v>
      </c>
      <c r="L723" s="159">
        <f t="shared" si="35"/>
        <v>-4.5803168192419107E-5</v>
      </c>
    </row>
    <row r="724" spans="2:12" x14ac:dyDescent="0.2">
      <c r="B724" s="112" t="s">
        <v>156</v>
      </c>
      <c r="C724" s="113">
        <f>_xll.qlCalendarAdvance("TARGET",C723,B724,"mf")</f>
        <v>43860</v>
      </c>
      <c r="D724" s="120">
        <f>_xll.xlShmInterpRateFwd($D$3&amp;T(CalculationTrigger),C724,,5,C725)</f>
        <v>2.2748267944052393E-3</v>
      </c>
      <c r="E724" s="120">
        <f>_xll.xlShmInterpRateFwd($E$3&amp;T(CalculationTrigger),C724,,5,C725)</f>
        <v>2.2482157960383338E-3</v>
      </c>
      <c r="F724" s="121">
        <f>_xll.xlShmInterpRateFwd($F$3&amp;T(CalculationTrigger),C724,,5,C725)</f>
        <v>2.1375331238319703E-3</v>
      </c>
      <c r="G724" s="148">
        <f>_xll.xlShmInterpDisc($G$3&amp;T(CalculationTrigger),C724)</f>
        <v>1.0018355329559747</v>
      </c>
      <c r="H724" s="149">
        <f>_xll.xlShmInterpDisc($H$3&amp;T(CalculationTrigger),C724)</f>
        <v>1.0018607995556121</v>
      </c>
      <c r="I724" s="150">
        <f>_xll.xlShmInterpDisc($I$3&amp;T(CalculationTrigger),C724)</f>
        <v>1.0019907306696203</v>
      </c>
      <c r="J724" s="157">
        <f t="shared" si="33"/>
        <v>8.9198604174545279E-6</v>
      </c>
      <c r="K724" s="158">
        <f t="shared" si="34"/>
        <v>0</v>
      </c>
      <c r="L724" s="159">
        <f t="shared" si="35"/>
        <v>-4.5865991361800921E-5</v>
      </c>
    </row>
    <row r="725" spans="2:12" x14ac:dyDescent="0.2">
      <c r="B725" s="112" t="s">
        <v>156</v>
      </c>
      <c r="C725" s="113">
        <f>_xll.qlCalendarAdvance("TARGET",C724,B725,"mf")</f>
        <v>43861</v>
      </c>
      <c r="D725" s="120">
        <f>_xll.xlShmInterpRateFwd($D$3&amp;T(CalculationTrigger),C725,,5,C726)</f>
        <v>2.287851819443664E-3</v>
      </c>
      <c r="E725" s="120">
        <f>_xll.xlShmInterpRateFwd($E$3&amp;T(CalculationTrigger),C725,,5,C726)</f>
        <v>2.2612421844134074E-3</v>
      </c>
      <c r="F725" s="121">
        <f>_xll.xlShmInterpRateFwd($F$3&amp;T(CalculationTrigger),C725,,5,C726)</f>
        <v>2.1504732067219355E-3</v>
      </c>
      <c r="G725" s="148">
        <f>_xll.xlShmInterpDisc($G$3&amp;T(CalculationTrigger),C725)</f>
        <v>1.0018292891529326</v>
      </c>
      <c r="H725" s="149">
        <f>_xll.xlShmInterpDisc($H$3&amp;T(CalculationTrigger),C725)</f>
        <v>1.001854628636704</v>
      </c>
      <c r="I725" s="150">
        <f>_xll.xlShmInterpDisc($I$3&amp;T(CalculationTrigger),C725)</f>
        <v>1.0019848627906236</v>
      </c>
      <c r="J725" s="157">
        <f t="shared" si="33"/>
        <v>8.9369862384129908E-6</v>
      </c>
      <c r="K725" s="158">
        <f t="shared" si="34"/>
        <v>0</v>
      </c>
      <c r="L725" s="159">
        <f t="shared" si="35"/>
        <v>-4.5928736778918269E-5</v>
      </c>
    </row>
    <row r="726" spans="2:12" x14ac:dyDescent="0.2">
      <c r="B726" s="112" t="s">
        <v>156</v>
      </c>
      <c r="C726" s="113">
        <f>_xll.qlCalendarAdvance("TARGET",C725,B726,"mf")</f>
        <v>43864</v>
      </c>
      <c r="D726" s="120">
        <f>_xll.xlShmInterpRateFwd($D$3&amp;T(CalculationTrigger),C726,,5,C727)</f>
        <v>2.3008204359654997E-3</v>
      </c>
      <c r="E726" s="120">
        <f>_xll.xlShmInterpRateFwd($E$3&amp;T(CalculationTrigger),C726,,5,C727)</f>
        <v>2.2742152354166029E-3</v>
      </c>
      <c r="F726" s="121">
        <f>_xll.xlShmInterpRateFwd($F$3&amp;T(CalculationTrigger),C726,,5,C727)</f>
        <v>2.1633683523361266E-3</v>
      </c>
      <c r="G726" s="148">
        <f>_xll.xlShmInterpDisc($G$3&amp;T(CalculationTrigger),C726)</f>
        <v>1.0018104508472117</v>
      </c>
      <c r="H726" s="149">
        <f>_xll.xlShmInterpDisc($H$3&amp;T(CalculationTrigger),C726)</f>
        <v>1.001836008961263</v>
      </c>
      <c r="I726" s="150">
        <f>_xll.xlShmInterpDisc($I$3&amp;T(CalculationTrigger),C726)</f>
        <v>1.0019671528987086</v>
      </c>
      <c r="J726" s="157">
        <f t="shared" si="33"/>
        <v>8.9881604218194164E-6</v>
      </c>
      <c r="K726" s="158">
        <f t="shared" si="34"/>
        <v>0</v>
      </c>
      <c r="L726" s="159">
        <f t="shared" si="35"/>
        <v>-4.6116492278994915E-5</v>
      </c>
    </row>
    <row r="727" spans="2:12" x14ac:dyDescent="0.2">
      <c r="B727" s="112" t="s">
        <v>156</v>
      </c>
      <c r="C727" s="113">
        <f>_xll.qlCalendarAdvance("TARGET",C726,B727,"mf")</f>
        <v>43865</v>
      </c>
      <c r="D727" s="120">
        <f>_xll.xlShmInterpRateFwd($D$3&amp;T(CalculationTrigger),C727,,5,C728)</f>
        <v>2.3072979468196282E-3</v>
      </c>
      <c r="E727" s="120">
        <f>_xll.xlShmInterpRateFwd($E$3&amp;T(CalculationTrigger),C727,,5,C728)</f>
        <v>2.2806960074800019E-3</v>
      </c>
      <c r="F727" s="121">
        <f>_xll.xlShmInterpRateFwd($F$3&amp;T(CalculationTrigger),C727,,5,C728)</f>
        <v>2.1698123778165807E-3</v>
      </c>
      <c r="G727" s="148">
        <f>_xll.xlShmInterpDisc($G$3&amp;T(CalculationTrigger),C727)</f>
        <v>1.0018041358569962</v>
      </c>
      <c r="H727" s="149">
        <f>_xll.xlShmInterpDisc($H$3&amp;T(CalculationTrigger),C727)</f>
        <v>1.0018297668338136</v>
      </c>
      <c r="I727" s="150">
        <f>_xll.xlShmInterpDisc($I$3&amp;T(CalculationTrigger),C727)</f>
        <v>1.0019612142379384</v>
      </c>
      <c r="J727" s="157">
        <f t="shared" si="33"/>
        <v>9.0051487279018637E-6</v>
      </c>
      <c r="K727" s="158">
        <f t="shared" si="34"/>
        <v>0</v>
      </c>
      <c r="L727" s="159">
        <f t="shared" si="35"/>
        <v>-4.6178912449640825E-5</v>
      </c>
    </row>
    <row r="728" spans="2:12" x14ac:dyDescent="0.2">
      <c r="B728" s="112" t="s">
        <v>156</v>
      </c>
      <c r="C728" s="113">
        <f>_xll.qlCalendarAdvance("TARGET",C727,B728,"mf")</f>
        <v>43866</v>
      </c>
      <c r="D728" s="120">
        <f>_xll.xlShmInterpRateFwd($D$3&amp;T(CalculationTrigger),C728,,5,C729)</f>
        <v>2.3137670146787474E-3</v>
      </c>
      <c r="E728" s="120">
        <f>_xll.xlShmInterpRateFwd($E$3&amp;T(CalculationTrigger),C728,,5,C729)</f>
        <v>2.2871690661376179E-3</v>
      </c>
      <c r="F728" s="121">
        <f>_xll.xlShmInterpRateFwd($F$3&amp;T(CalculationTrigger),C728,,5,C729)</f>
        <v>2.1762504237370977E-3</v>
      </c>
      <c r="G728" s="148">
        <f>_xll.xlShmInterpDisc($G$3&amp;T(CalculationTrigger),C728)</f>
        <v>1.00179780312819</v>
      </c>
      <c r="H728" s="149">
        <f>_xll.xlShmInterpDisc($H$3&amp;T(CalculationTrigger),C728)</f>
        <v>1.0018235069574506</v>
      </c>
      <c r="I728" s="150">
        <f>_xll.xlShmInterpDisc($I$3&amp;T(CalculationTrigger),C728)</f>
        <v>1.0019552579230873</v>
      </c>
      <c r="J728" s="157">
        <f t="shared" si="33"/>
        <v>9.0221011589479355E-6</v>
      </c>
      <c r="K728" s="158">
        <f t="shared" si="34"/>
        <v>0</v>
      </c>
      <c r="L728" s="159">
        <f t="shared" si="35"/>
        <v>-4.6241247749472562E-5</v>
      </c>
    </row>
    <row r="729" spans="2:12" x14ac:dyDescent="0.2">
      <c r="B729" s="112" t="s">
        <v>156</v>
      </c>
      <c r="C729" s="113">
        <f>_xll.qlCalendarAdvance("TARGET",C728,B729,"mf")</f>
        <v>43867</v>
      </c>
      <c r="D729" s="120">
        <f>_xll.xlShmInterpRateFwd($D$3&amp;T(CalculationTrigger),C729,,5,C730)</f>
        <v>2.3202275980052128E-3</v>
      </c>
      <c r="E729" s="120">
        <f>_xll.xlShmInterpRateFwd($E$3&amp;T(CalculationTrigger),C729,,5,C730)</f>
        <v>2.2936343722022592E-3</v>
      </c>
      <c r="F729" s="121">
        <f>_xll.xlShmInterpRateFwd($F$3&amp;T(CalculationTrigger),C729,,5,C730)</f>
        <v>2.1826824567866246E-3</v>
      </c>
      <c r="G729" s="148">
        <f>_xll.xlShmInterpDisc($G$3&amp;T(CalculationTrigger),C729)</f>
        <v>1.0017914526843028</v>
      </c>
      <c r="H729" s="149">
        <f>_xll.xlShmInterpDisc($H$3&amp;T(CalculationTrigger),C729)</f>
        <v>1.0018172293536782</v>
      </c>
      <c r="I729" s="150">
        <f>_xll.xlShmInterpDisc($I$3&amp;T(CalculationTrigger),C729)</f>
        <v>1.001949283970885</v>
      </c>
      <c r="J729" s="157">
        <f t="shared" si="33"/>
        <v>9.0390171163700746E-6</v>
      </c>
      <c r="K729" s="158">
        <f t="shared" si="34"/>
        <v>0</v>
      </c>
      <c r="L729" s="159">
        <f t="shared" si="35"/>
        <v>-4.6303496754678991E-5</v>
      </c>
    </row>
    <row r="730" spans="2:12" x14ac:dyDescent="0.2">
      <c r="B730" s="112" t="s">
        <v>156</v>
      </c>
      <c r="C730" s="113">
        <f>_xll.qlCalendarAdvance("TARGET",C729,B730,"mf")</f>
        <v>43868</v>
      </c>
      <c r="D730" s="120">
        <f>_xll.xlShmInterpRateFwd($D$3&amp;T(CalculationTrigger),C730,,5,C731)</f>
        <v>2.3331351892126369E-3</v>
      </c>
      <c r="E730" s="120">
        <f>_xll.xlShmInterpRateFwd($E$3&amp;T(CalculationTrigger),C730,,5,C731)</f>
        <v>2.3065535225944549E-3</v>
      </c>
      <c r="F730" s="121">
        <f>_xll.xlShmInterpRateFwd($F$3&amp;T(CalculationTrigger),C730,,5,C731)</f>
        <v>2.1955395185413186E-3</v>
      </c>
      <c r="G730" s="148">
        <f>_xll.xlShmInterpDisc($G$3&amp;T(CalculationTrigger),C730)</f>
        <v>1.0017850845489591</v>
      </c>
      <c r="H730" s="149">
        <f>_xll.xlShmInterpDisc($H$3&amp;T(CalculationTrigger),C730)</f>
        <v>1.001810934044109</v>
      </c>
      <c r="I730" s="150">
        <f>_xll.xlShmInterpDisc($I$3&amp;T(CalculationTrigger),C730)</f>
        <v>1.0019432923981535</v>
      </c>
      <c r="J730" s="157">
        <f t="shared" si="33"/>
        <v>9.0558960015838109E-6</v>
      </c>
      <c r="K730" s="158">
        <f t="shared" si="34"/>
        <v>0</v>
      </c>
      <c r="L730" s="159">
        <f t="shared" si="35"/>
        <v>-4.6365658041550789E-5</v>
      </c>
    </row>
    <row r="731" spans="2:12" x14ac:dyDescent="0.2">
      <c r="B731" s="112" t="s">
        <v>156</v>
      </c>
      <c r="C731" s="113">
        <f>_xll.qlCalendarAdvance("TARGET",C730,B731,"mf")</f>
        <v>43871</v>
      </c>
      <c r="D731" s="120">
        <f>_xll.xlShmInterpRateFwd($D$3&amp;T(CalculationTrigger),C731,,5,C732)</f>
        <v>2.3459842565687547E-3</v>
      </c>
      <c r="E731" s="120">
        <f>_xll.xlShmInterpRateFwd($E$3&amp;T(CalculationTrigger),C731,,5,C732)</f>
        <v>2.3194172885296436E-3</v>
      </c>
      <c r="F731" s="121">
        <f>_xll.xlShmInterpRateFwd($F$3&amp;T(CalculationTrigger),C731,,5,C732)</f>
        <v>2.208349789798651E-3</v>
      </c>
      <c r="G731" s="148">
        <f>_xll.xlShmInterpDisc($G$3&amp;T(CalculationTrigger),C731)</f>
        <v>1.0017658742321438</v>
      </c>
      <c r="H731" s="149">
        <f>_xll.xlShmInterpDisc($H$3&amp;T(CalculationTrigger),C731)</f>
        <v>1.0017919420983588</v>
      </c>
      <c r="I731" s="150">
        <f>_xll.xlShmInterpDisc($I$3&amp;T(CalculationTrigger),C731)</f>
        <v>1.0019252121263904</v>
      </c>
      <c r="J731" s="157">
        <f t="shared" si="33"/>
        <v>9.1063042387586881E-6</v>
      </c>
      <c r="K731" s="158">
        <f t="shared" si="34"/>
        <v>0</v>
      </c>
      <c r="L731" s="159">
        <f t="shared" si="35"/>
        <v>-4.6551601355339259E-5</v>
      </c>
    </row>
    <row r="732" spans="2:12" x14ac:dyDescent="0.2">
      <c r="B732" s="112" t="s">
        <v>156</v>
      </c>
      <c r="C732" s="113">
        <f>_xll.qlCalendarAdvance("TARGET",C731,B732,"mf")</f>
        <v>43872</v>
      </c>
      <c r="D732" s="120">
        <f>_xll.xlShmInterpRateFwd($D$3&amp;T(CalculationTrigger),C732,,5,C733)</f>
        <v>2.352401794734445E-3</v>
      </c>
      <c r="E732" s="120">
        <f>_xll.xlShmInterpRateFwd($E$3&amp;T(CalculationTrigger),C732,,5,C733)</f>
        <v>2.3258432448750215E-3</v>
      </c>
      <c r="F732" s="121">
        <f>_xll.xlShmInterpRateFwd($F$3&amp;T(CalculationTrigger),C732,,5,C733)</f>
        <v>2.2147512563553524E-3</v>
      </c>
      <c r="G732" s="148">
        <f>_xll.xlShmInterpDisc($G$3&amp;T(CalculationTrigger),C732)</f>
        <v>1.0017594355695008</v>
      </c>
      <c r="H732" s="149">
        <f>_xll.xlShmInterpDisc($H$3&amp;T(CalculationTrigger),C732)</f>
        <v>1.0017855761838799</v>
      </c>
      <c r="I732" s="150">
        <f>_xll.xlShmInterpDisc($I$3&amp;T(CalculationTrigger),C732)</f>
        <v>1.00191915024161</v>
      </c>
      <c r="J732" s="157">
        <f t="shared" si="33"/>
        <v>9.1230288498981824E-6</v>
      </c>
      <c r="K732" s="158">
        <f t="shared" si="34"/>
        <v>0</v>
      </c>
      <c r="L732" s="159">
        <f t="shared" si="35"/>
        <v>-4.6613397532014843E-5</v>
      </c>
    </row>
    <row r="733" spans="2:12" x14ac:dyDescent="0.2">
      <c r="B733" s="112" t="s">
        <v>156</v>
      </c>
      <c r="C733" s="113">
        <f>_xll.qlCalendarAdvance("TARGET",C732,B733,"mf")</f>
        <v>43873</v>
      </c>
      <c r="D733" s="120">
        <f>_xll.xlShmInterpRateFwd($D$3&amp;T(CalculationTrigger),C733,,5,C734)</f>
        <v>2.3588105993036092E-3</v>
      </c>
      <c r="E733" s="120">
        <f>_xll.xlShmInterpRateFwd($E$3&amp;T(CalculationTrigger),C733,,5,C734)</f>
        <v>2.3322612139499497E-3</v>
      </c>
      <c r="F733" s="121">
        <f>_xll.xlShmInterpRateFwd($F$3&amp;T(CalculationTrigger),C733,,5,C734)</f>
        <v>2.2211465091210472E-3</v>
      </c>
      <c r="G733" s="148">
        <f>_xll.xlShmInterpDisc($G$3&amp;T(CalculationTrigger),C733)</f>
        <v>1.0017529793352364</v>
      </c>
      <c r="H733" s="149">
        <f>_xll.xlShmInterpDisc($H$3&amp;T(CalculationTrigger),C733)</f>
        <v>1.0017791926732822</v>
      </c>
      <c r="I733" s="150">
        <f>_xll.xlShmInterpDisc($I$3&amp;T(CalculationTrigger),C733)</f>
        <v>1.0019130708217954</v>
      </c>
      <c r="J733" s="157">
        <f t="shared" si="33"/>
        <v>9.1397133961067692E-6</v>
      </c>
      <c r="K733" s="158">
        <f t="shared" si="34"/>
        <v>0</v>
      </c>
      <c r="L733" s="159">
        <f t="shared" si="35"/>
        <v>-4.6675098871772216E-5</v>
      </c>
    </row>
    <row r="734" spans="2:12" x14ac:dyDescent="0.2">
      <c r="B734" s="112" t="s">
        <v>156</v>
      </c>
      <c r="C734" s="113">
        <f>_xll.qlCalendarAdvance("TARGET",C733,B734,"mf")</f>
        <v>43874</v>
      </c>
      <c r="D734" s="120">
        <f>_xll.xlShmInterpRateFwd($D$3&amp;T(CalculationTrigger),C734,,5,C735)</f>
        <v>2.365210628819617E-3</v>
      </c>
      <c r="E734" s="120">
        <f>_xll.xlShmInterpRateFwd($E$3&amp;T(CalculationTrigger),C734,,5,C735)</f>
        <v>2.3386711566077316E-3</v>
      </c>
      <c r="F734" s="121">
        <f>_xll.xlShmInterpRateFwd($F$3&amp;T(CalculationTrigger),C734,,5,C735)</f>
        <v>2.2275355151088428E-3</v>
      </c>
      <c r="G734" s="148">
        <f>_xll.xlShmInterpDisc($G$3&amp;T(CalculationTrigger),C734)</f>
        <v>1.0017465055536607</v>
      </c>
      <c r="H734" s="149">
        <f>_xll.xlShmInterpDisc($H$3&amp;T(CalculationTrigger),C734)</f>
        <v>1.0017727915888246</v>
      </c>
      <c r="I734" s="150">
        <f>_xll.xlShmInterpDisc($I$3&amp;T(CalculationTrigger),C734)</f>
        <v>1.0019069738843227</v>
      </c>
      <c r="J734" s="157">
        <f t="shared" si="33"/>
        <v>9.1563572788564735E-6</v>
      </c>
      <c r="K734" s="158">
        <f t="shared" si="34"/>
        <v>0</v>
      </c>
      <c r="L734" s="159">
        <f t="shared" si="35"/>
        <v>-4.6736703950965134E-5</v>
      </c>
    </row>
    <row r="735" spans="2:12" x14ac:dyDescent="0.2">
      <c r="B735" s="112" t="s">
        <v>156</v>
      </c>
      <c r="C735" s="113">
        <f>_xll.qlCalendarAdvance("TARGET",C734,B735,"mf")</f>
        <v>43875</v>
      </c>
      <c r="D735" s="120">
        <f>_xll.xlShmInterpRateFwd($D$3&amp;T(CalculationTrigger),C735,,5,C736)</f>
        <v>2.3779967222009846E-3</v>
      </c>
      <c r="E735" s="120">
        <f>_xll.xlShmInterpRateFwd($E$3&amp;T(CalculationTrigger),C735,,5,C736)</f>
        <v>2.3514792401650459E-3</v>
      </c>
      <c r="F735" s="121">
        <f>_xll.xlShmInterpRateFwd($F$3&amp;T(CalculationTrigger),C735,,5,C736)</f>
        <v>2.240306286194569E-3</v>
      </c>
      <c r="G735" s="148">
        <f>_xll.xlShmInterpDisc($G$3&amp;T(CalculationTrigger),C735)</f>
        <v>1.0017400142491977</v>
      </c>
      <c r="H735" s="149">
        <f>_xll.xlShmInterpDisc($H$3&amp;T(CalculationTrigger),C735)</f>
        <v>1.0017663729528736</v>
      </c>
      <c r="I735" s="150">
        <f>_xll.xlShmInterpDisc($I$3&amp;T(CalculationTrigger),C735)</f>
        <v>1.0019008594466596</v>
      </c>
      <c r="J735" s="157">
        <f t="shared" si="33"/>
        <v>9.1729598995834604E-6</v>
      </c>
      <c r="K735" s="158">
        <f t="shared" si="34"/>
        <v>0</v>
      </c>
      <c r="L735" s="159">
        <f t="shared" si="35"/>
        <v>-4.6798211345893092E-5</v>
      </c>
    </row>
    <row r="736" spans="2:12" x14ac:dyDescent="0.2">
      <c r="B736" s="112" t="s">
        <v>156</v>
      </c>
      <c r="C736" s="113">
        <f>_xll.qlCalendarAdvance("TARGET",C735,B736,"mf")</f>
        <v>43878</v>
      </c>
      <c r="D736" s="120">
        <f>_xll.xlShmInterpRateFwd($D$3&amp;T(CalculationTrigger),C736,,5,C737)</f>
        <v>2.3907221646258113E-3</v>
      </c>
      <c r="E736" s="120">
        <f>_xll.xlShmInterpRateFwd($E$3&amp;T(CalculationTrigger),C736,,5,C737)</f>
        <v>2.3642298795254206E-3</v>
      </c>
      <c r="F736" s="121">
        <f>_xll.xlShmInterpRateFwd($F$3&amp;T(CalculationTrigger),C736,,5,C737)</f>
        <v>2.2530283986970656E-3</v>
      </c>
      <c r="G736" s="148">
        <f>_xll.xlShmInterpDisc($G$3&amp;T(CalculationTrigger),C736)</f>
        <v>1.0017204354444411</v>
      </c>
      <c r="H736" s="149">
        <f>_xll.xlShmInterpDisc($H$3&amp;T(CalculationTrigger),C736)</f>
        <v>1.0017470119613461</v>
      </c>
      <c r="I736" s="150">
        <f>_xll.xlShmInterpDisc($I$3&amp;T(CalculationTrigger),C736)</f>
        <v>1.0018824113085987</v>
      </c>
      <c r="J736" s="157">
        <f t="shared" si="33"/>
        <v>9.2225142046130194E-6</v>
      </c>
      <c r="K736" s="158">
        <f t="shared" si="34"/>
        <v>0</v>
      </c>
      <c r="L736" s="159">
        <f t="shared" si="35"/>
        <v>-4.6982133188123519E-5</v>
      </c>
    </row>
    <row r="737" spans="2:12" x14ac:dyDescent="0.2">
      <c r="B737" s="112" t="s">
        <v>156</v>
      </c>
      <c r="C737" s="113">
        <f>_xll.qlCalendarAdvance("TARGET",C736,B737,"mf")</f>
        <v>43879</v>
      </c>
      <c r="D737" s="120">
        <f>_xll.xlShmInterpRateFwd($D$3&amp;T(CalculationTrigger),C737,,5,C738)</f>
        <v>2.397077695446006E-3</v>
      </c>
      <c r="E737" s="120">
        <f>_xll.xlShmInterpRateFwd($E$3&amp;T(CalculationTrigger),C737,,5,C738)</f>
        <v>2.3705991027752728E-3</v>
      </c>
      <c r="F737" s="121">
        <f>_xll.xlShmInterpRateFwd($F$3&amp;T(CalculationTrigger),C737,,5,C738)</f>
        <v>2.2593856676845006E-3</v>
      </c>
      <c r="G737" s="148">
        <f>_xll.xlShmInterpDisc($G$3&amp;T(CalculationTrigger),C737)</f>
        <v>1.0017138742949565</v>
      </c>
      <c r="H737" s="149">
        <f>_xll.xlShmInterpDisc($H$3&amp;T(CalculationTrigger),C737)</f>
        <v>1.0017405233452452</v>
      </c>
      <c r="I737" s="150">
        <f>_xll.xlShmInterpDisc($I$3&amp;T(CalculationTrigger),C737)</f>
        <v>1.0018762270467041</v>
      </c>
      <c r="J737" s="157">
        <f t="shared" si="33"/>
        <v>9.2389457919777491E-6</v>
      </c>
      <c r="K737" s="158">
        <f t="shared" si="34"/>
        <v>0</v>
      </c>
      <c r="L737" s="159">
        <f t="shared" si="35"/>
        <v>-4.7043235608913127E-5</v>
      </c>
    </row>
    <row r="738" spans="2:12" x14ac:dyDescent="0.2">
      <c r="B738" s="112" t="s">
        <v>156</v>
      </c>
      <c r="C738" s="113">
        <f>_xll.qlCalendarAdvance("TARGET",C737,B738,"mf")</f>
        <v>43880</v>
      </c>
      <c r="D738" s="120">
        <f>_xll.xlShmInterpRateFwd($D$3&amp;T(CalculationTrigger),C738,,5,C739)</f>
        <v>2.403424201986885E-3</v>
      </c>
      <c r="E738" s="120">
        <f>_xll.xlShmInterpRateFwd($E$3&amp;T(CalculationTrigger),C738,,5,C739)</f>
        <v>2.3769600647682216E-3</v>
      </c>
      <c r="F738" s="121">
        <f>_xll.xlShmInterpRateFwd($F$3&amp;T(CalculationTrigger),C738,,5,C739)</f>
        <v>2.265736488933327E-3</v>
      </c>
      <c r="G738" s="148">
        <f>_xll.xlShmInterpDisc($G$3&amp;T(CalculationTrigger),C738)</f>
        <v>1.0017072957464195</v>
      </c>
      <c r="H738" s="149">
        <f>_xll.xlShmInterpDisc($H$3&amp;T(CalculationTrigger),C738)</f>
        <v>1.0017340172911011</v>
      </c>
      <c r="I738" s="150">
        <f>_xll.xlShmInterpDisc($I$3&amp;T(CalculationTrigger),C738)</f>
        <v>1.0018700253733446</v>
      </c>
      <c r="J738" s="157">
        <f t="shared" si="33"/>
        <v>9.255333124659751E-6</v>
      </c>
      <c r="K738" s="158">
        <f t="shared" si="34"/>
        <v>0</v>
      </c>
      <c r="L738" s="159">
        <f t="shared" si="35"/>
        <v>-4.7104233226899675E-5</v>
      </c>
    </row>
    <row r="739" spans="2:12" x14ac:dyDescent="0.2">
      <c r="B739" s="112" t="s">
        <v>156</v>
      </c>
      <c r="C739" s="113">
        <f>_xll.qlCalendarAdvance("TARGET",C738,B739,"mf")</f>
        <v>43881</v>
      </c>
      <c r="D739" s="120">
        <f>_xll.xlShmInterpRateFwd($D$3&amp;T(CalculationTrigger),C739,,5,C740)</f>
        <v>2.4097616425486456E-3</v>
      </c>
      <c r="E739" s="120">
        <f>_xll.xlShmInterpRateFwd($E$3&amp;T(CalculationTrigger),C739,,5,C740)</f>
        <v>2.3833127261954435E-3</v>
      </c>
      <c r="F739" s="121">
        <f>_xll.xlShmInterpRateFwd($F$3&amp;T(CalculationTrigger),C739,,5,C740)</f>
        <v>2.2720808289298177E-3</v>
      </c>
      <c r="G739" s="148">
        <f>_xll.xlShmInterpDisc($G$3&amp;T(CalculationTrigger),C739)</f>
        <v>1.0017006998239397</v>
      </c>
      <c r="H739" s="149">
        <f>_xll.xlShmInterpDisc($H$3&amp;T(CalculationTrigger),C739)</f>
        <v>1.0017274938219269</v>
      </c>
      <c r="I739" s="150">
        <f>_xll.xlShmInterpDisc($I$3&amp;T(CalculationTrigger),C739)</f>
        <v>1.0018638063065421</v>
      </c>
      <c r="J739" s="157">
        <f t="shared" si="33"/>
        <v>9.2716756040739533E-6</v>
      </c>
      <c r="K739" s="158">
        <f t="shared" si="34"/>
        <v>0</v>
      </c>
      <c r="L739" s="159">
        <f t="shared" si="35"/>
        <v>-4.7165124618368528E-5</v>
      </c>
    </row>
    <row r="740" spans="2:12" x14ac:dyDescent="0.2">
      <c r="B740" s="112" t="s">
        <v>156</v>
      </c>
      <c r="C740" s="113">
        <f>_xll.qlCalendarAdvance("TARGET",C739,B740,"mf")</f>
        <v>43882</v>
      </c>
      <c r="D740" s="120">
        <f>_xll.xlShmInterpRateFwd($D$3&amp;T(CalculationTrigger),C740,,5,C741)</f>
        <v>2.4224221736187422E-3</v>
      </c>
      <c r="E740" s="120">
        <f>_xll.xlShmInterpRateFwd($E$3&amp;T(CalculationTrigger),C740,,5,C741)</f>
        <v>2.3960059136946092E-3</v>
      </c>
      <c r="F740" s="121">
        <f>_xll.xlShmInterpRateFwd($F$3&amp;T(CalculationTrigger),C740,,5,C741)</f>
        <v>2.2847620398114684E-3</v>
      </c>
      <c r="G740" s="148">
        <f>_xll.xlShmInterpDisc($G$3&amp;T(CalculationTrigger),C740)</f>
        <v>1.0016940865527415</v>
      </c>
      <c r="H740" s="149">
        <f>_xll.xlShmInterpDisc($H$3&amp;T(CalculationTrigger),C740)</f>
        <v>1.001720952960844</v>
      </c>
      <c r="I740" s="150">
        <f>_xll.xlShmInterpDisc($I$3&amp;T(CalculationTrigger),C740)</f>
        <v>1.0018575698644112</v>
      </c>
      <c r="J740" s="157">
        <f t="shared" si="33"/>
        <v>9.2879726316767685E-6</v>
      </c>
      <c r="K740" s="158">
        <f t="shared" si="34"/>
        <v>0</v>
      </c>
      <c r="L740" s="159">
        <f t="shared" si="35"/>
        <v>-4.7225908359628404E-5</v>
      </c>
    </row>
    <row r="741" spans="2:12" x14ac:dyDescent="0.2">
      <c r="B741" s="112" t="s">
        <v>156</v>
      </c>
      <c r="C741" s="113">
        <f>_xll.qlCalendarAdvance("TARGET",C740,B741,"mf")</f>
        <v>43885</v>
      </c>
      <c r="D741" s="120">
        <f>_xll.xlShmInterpRateFwd($D$3&amp;T(CalculationTrigger),C741,,5,C742)</f>
        <v>2.4350199162763513E-3</v>
      </c>
      <c r="E741" s="120">
        <f>_xll.xlShmInterpRateFwd($E$3&amp;T(CalculationTrigger),C741,,5,C742)</f>
        <v>2.4086395855816628E-3</v>
      </c>
      <c r="F741" s="121">
        <f>_xll.xlShmInterpRateFwd($F$3&amp;T(CalculationTrigger),C741,,5,C742)</f>
        <v>2.2973927094001481E-3</v>
      </c>
      <c r="G741" s="148">
        <f>_xll.xlShmInterpDisc($G$3&amp;T(CalculationTrigger),C741)</f>
        <v>1.0016741429007867</v>
      </c>
      <c r="H741" s="149">
        <f>_xll.xlShmInterpDisc($H$3&amp;T(CalculationTrigger),C741)</f>
        <v>1.0017012262589655</v>
      </c>
      <c r="I741" s="150">
        <f>_xll.xlShmInterpDisc($I$3&amp;T(CalculationTrigger),C741)</f>
        <v>1.0018387564685691</v>
      </c>
      <c r="J741" s="157">
        <f t="shared" si="33"/>
        <v>9.3365850182622221E-6</v>
      </c>
      <c r="K741" s="158">
        <f t="shared" si="34"/>
        <v>0</v>
      </c>
      <c r="L741" s="159">
        <f t="shared" si="35"/>
        <v>-4.7407599444822592E-5</v>
      </c>
    </row>
    <row r="742" spans="2:12" x14ac:dyDescent="0.2">
      <c r="B742" s="112" t="s">
        <v>156</v>
      </c>
      <c r="C742" s="113">
        <f>_xll.qlCalendarAdvance("TARGET",C741,B742,"mf")</f>
        <v>43886</v>
      </c>
      <c r="D742" s="120">
        <f>_xll.xlShmInterpRateFwd($D$3&amp;T(CalculationTrigger),C742,,5,C743)</f>
        <v>2.4413114046872037E-3</v>
      </c>
      <c r="E742" s="120">
        <f>_xll.xlShmInterpRateFwd($E$3&amp;T(CalculationTrigger),C742,,5,C743)</f>
        <v>2.4149501580327847E-3</v>
      </c>
      <c r="F742" s="121">
        <f>_xll.xlShmInterpRateFwd($F$3&amp;T(CalculationTrigger),C742,,5,C743)</f>
        <v>2.3037041421309014E-3</v>
      </c>
      <c r="G742" s="148">
        <f>_xll.xlShmInterpDisc($G$3&amp;T(CalculationTrigger),C742)</f>
        <v>1.0016674604892366</v>
      </c>
      <c r="H742" s="149">
        <f>_xll.xlShmInterpDisc($H$3&amp;T(CalculationTrigger),C742)</f>
        <v>1.0016946160636095</v>
      </c>
      <c r="I742" s="150">
        <f>_xll.xlShmInterpDisc($I$3&amp;T(CalculationTrigger),C742)</f>
        <v>1.001832450708108</v>
      </c>
      <c r="J742" s="157">
        <f t="shared" si="33"/>
        <v>9.3526942532789598E-6</v>
      </c>
      <c r="K742" s="158">
        <f t="shared" si="34"/>
        <v>0</v>
      </c>
      <c r="L742" s="159">
        <f t="shared" si="35"/>
        <v>-4.7467938348031727E-5</v>
      </c>
    </row>
    <row r="743" spans="2:12" x14ac:dyDescent="0.2">
      <c r="B743" s="112" t="s">
        <v>156</v>
      </c>
      <c r="C743" s="113">
        <f>_xll.qlCalendarAdvance("TARGET",C742,B743,"mf")</f>
        <v>43887</v>
      </c>
      <c r="D743" s="120">
        <f>_xll.xlShmInterpRateFwd($D$3&amp;T(CalculationTrigger),C743,,5,C744)</f>
        <v>2.4475935781762587E-3</v>
      </c>
      <c r="E743" s="120">
        <f>_xll.xlShmInterpRateFwd($E$3&amp;T(CalculationTrigger),C743,,5,C744)</f>
        <v>2.4212521952403361E-3</v>
      </c>
      <c r="F743" s="121">
        <f>_xll.xlShmInterpRateFwd($F$3&amp;T(CalculationTrigger),C743,,5,C744)</f>
        <v>2.3100088933373448E-3</v>
      </c>
      <c r="G743" s="148">
        <f>_xll.xlShmInterpDisc($G$3&amp;T(CalculationTrigger),C743)</f>
        <v>1.0016607608568007</v>
      </c>
      <c r="H743" s="149">
        <f>_xll.xlShmInterpDisc($H$3&amp;T(CalculationTrigger),C743)</f>
        <v>1.0016879885935648</v>
      </c>
      <c r="I743" s="150">
        <f>_xll.xlShmInterpDisc($I$3&amp;T(CalculationTrigger),C743)</f>
        <v>1.0018261276642724</v>
      </c>
      <c r="J743" s="157">
        <f t="shared" si="33"/>
        <v>9.3687550436942041E-6</v>
      </c>
      <c r="K743" s="158">
        <f t="shared" si="34"/>
        <v>0</v>
      </c>
      <c r="L743" s="159">
        <f t="shared" si="35"/>
        <v>-4.7528162482540866E-5</v>
      </c>
    </row>
    <row r="744" spans="2:12" x14ac:dyDescent="0.2">
      <c r="B744" s="112" t="s">
        <v>156</v>
      </c>
      <c r="C744" s="113">
        <f>_xll.qlCalendarAdvance("TARGET",C743,B744,"mf")</f>
        <v>43888</v>
      </c>
      <c r="D744" s="120">
        <f>_xll.xlShmInterpRateFwd($D$3&amp;T(CalculationTrigger),C744,,5,C745)</f>
        <v>2.4538663952057755E-3</v>
      </c>
      <c r="E744" s="120">
        <f>_xll.xlShmInterpRateFwd($E$3&amp;T(CalculationTrigger),C744,,5,C745)</f>
        <v>2.427545658179129E-3</v>
      </c>
      <c r="F744" s="121">
        <f>_xll.xlShmInterpRateFwd($F$3&amp;T(CalculationTrigger),C744,,5,C745)</f>
        <v>2.3163069293031038E-3</v>
      </c>
      <c r="G744" s="148">
        <f>_xll.xlShmInterpDisc($G$3&amp;T(CalculationTrigger),C744)</f>
        <v>1.0016540440293877</v>
      </c>
      <c r="H744" s="149">
        <f>_xll.xlShmInterpDisc($H$3&amp;T(CalculationTrigger),C744)</f>
        <v>1.0016813438725982</v>
      </c>
      <c r="I744" s="150">
        <f>_xll.xlShmInterpDisc($I$3&amp;T(CalculationTrigger),C744)</f>
        <v>1.0018197873557291</v>
      </c>
      <c r="J744" s="157">
        <f t="shared" si="33"/>
        <v>9.3847667910581427E-6</v>
      </c>
      <c r="K744" s="158">
        <f t="shared" si="34"/>
        <v>0</v>
      </c>
      <c r="L744" s="159">
        <f t="shared" si="35"/>
        <v>-4.7588270424491921E-5</v>
      </c>
    </row>
    <row r="745" spans="2:12" x14ac:dyDescent="0.2">
      <c r="B745" s="112" t="s">
        <v>156</v>
      </c>
      <c r="C745" s="113">
        <f>_xll.qlCalendarAdvance("TARGET",C744,B745,"mf")</f>
        <v>43889</v>
      </c>
      <c r="D745" s="120">
        <f>_xll.xlShmInterpRateFwd($D$3&amp;T(CalculationTrigger),C745,,5,C746)</f>
        <v>2.4663972988326296E-3</v>
      </c>
      <c r="E745" s="120">
        <f>_xll.xlShmInterpRateFwd($E$3&amp;T(CalculationTrigger),C745,,5,C746)</f>
        <v>2.440120119761482E-3</v>
      </c>
      <c r="F745" s="121">
        <f>_xll.xlShmInterpRateFwd($F$3&amp;T(CalculationTrigger),C745,,5,C746)</f>
        <v>2.3288953092632887E-3</v>
      </c>
      <c r="G745" s="148">
        <f>_xll.xlShmInterpDisc($G$3&amp;T(CalculationTrigger),C745)</f>
        <v>1.0016473100330208</v>
      </c>
      <c r="H745" s="149">
        <f>_xll.xlShmInterpDisc($H$3&amp;T(CalculationTrigger),C745)</f>
        <v>1.0016746819245845</v>
      </c>
      <c r="I745" s="150">
        <f>_xll.xlShmInterpDisc($I$3&amp;T(CalculationTrigger),C745)</f>
        <v>1.0018134298012378</v>
      </c>
      <c r="J745" s="157">
        <f t="shared" si="33"/>
        <v>9.4007288968470679E-6</v>
      </c>
      <c r="K745" s="158">
        <f t="shared" si="34"/>
        <v>0</v>
      </c>
      <c r="L745" s="159">
        <f t="shared" si="35"/>
        <v>-4.7648260750203359E-5</v>
      </c>
    </row>
    <row r="746" spans="2:12" x14ac:dyDescent="0.2">
      <c r="B746" s="112" t="s">
        <v>156</v>
      </c>
      <c r="C746" s="113">
        <f>_xll.qlCalendarAdvance("TARGET",C745,B746,"mf")</f>
        <v>43892</v>
      </c>
      <c r="D746" s="120">
        <f>_xll.xlShmInterpRateFwd($D$3&amp;T(CalculationTrigger),C746,,5,C747)</f>
        <v>2.4788632669199154E-3</v>
      </c>
      <c r="E746" s="120">
        <f>_xll.xlShmInterpRateFwd($E$3&amp;T(CalculationTrigger),C746,,5,C747)</f>
        <v>2.4526329835414516E-3</v>
      </c>
      <c r="F746" s="121">
        <f>_xll.xlShmInterpRateFwd($F$3&amp;T(CalculationTrigger),C746,,5,C747)</f>
        <v>2.3414312520644918E-3</v>
      </c>
      <c r="G746" s="148">
        <f>_xll.xlShmInterpDisc($G$3&amp;T(CalculationTrigger),C746)</f>
        <v>1.0016270052921417</v>
      </c>
      <c r="H746" s="149">
        <f>_xll.xlShmInterpDisc($H$3&amp;T(CalculationTrigger),C746)</f>
        <v>1.0016545929586229</v>
      </c>
      <c r="I746" s="150">
        <f>_xll.xlShmInterpDisc($I$3&amp;T(CalculationTrigger),C746)</f>
        <v>1.0017942538510571</v>
      </c>
      <c r="J746" s="157">
        <f t="shared" si="33"/>
        <v>9.4483113789968682E-6</v>
      </c>
      <c r="K746" s="158">
        <f t="shared" si="34"/>
        <v>0</v>
      </c>
      <c r="L746" s="159">
        <f t="shared" si="35"/>
        <v>-4.7827511793202092E-5</v>
      </c>
    </row>
    <row r="747" spans="2:12" x14ac:dyDescent="0.2">
      <c r="B747" s="112" t="s">
        <v>156</v>
      </c>
      <c r="C747" s="113">
        <f>_xll.qlCalendarAdvance("TARGET",C746,B747,"mf")</f>
        <v>43893</v>
      </c>
      <c r="D747" s="120">
        <f>_xll.xlShmInterpRateFwd($D$3&amp;T(CalculationTrigger),C747,,5,C748)</f>
        <v>2.4850886784639342E-3</v>
      </c>
      <c r="E747" s="120">
        <f>_xll.xlShmInterpRateFwd($E$3&amp;T(CalculationTrigger),C747,,5,C748)</f>
        <v>2.4588829877728352E-3</v>
      </c>
      <c r="F747" s="121">
        <f>_xll.xlShmInterpRateFwd($F$3&amp;T(CalculationTrigger),C747,,5,C748)</f>
        <v>2.3476952104171298E-3</v>
      </c>
      <c r="G747" s="148">
        <f>_xll.xlShmInterpDisc($G$3&amp;T(CalculationTrigger),C747)</f>
        <v>1.001620202882475</v>
      </c>
      <c r="H747" s="149">
        <f>_xll.xlShmInterpDisc($H$3&amp;T(CalculationTrigger),C747)</f>
        <v>1.0016478623433214</v>
      </c>
      <c r="I747" s="150">
        <f>_xll.xlShmInterpDisc($I$3&amp;T(CalculationTrigger),C747)</f>
        <v>1.0017878275022154</v>
      </c>
      <c r="J747" s="157">
        <f t="shared" si="33"/>
        <v>9.464068932809745E-6</v>
      </c>
      <c r="K747" s="158">
        <f t="shared" si="34"/>
        <v>0</v>
      </c>
      <c r="L747" s="159">
        <f t="shared" si="35"/>
        <v>-4.7887017417067894E-5</v>
      </c>
    </row>
    <row r="748" spans="2:12" x14ac:dyDescent="0.2">
      <c r="B748" s="112" t="s">
        <v>156</v>
      </c>
      <c r="C748" s="113">
        <f>_xll.qlCalendarAdvance("TARGET",C747,B748,"mf")</f>
        <v>43894</v>
      </c>
      <c r="D748" s="120">
        <f>_xll.xlShmInterpRateFwd($D$3&amp;T(CalculationTrigger),C748,,5,C749)</f>
        <v>2.491304483916653E-3</v>
      </c>
      <c r="E748" s="120">
        <f>_xll.xlShmInterpRateFwd($E$3&amp;T(CalculationTrigger),C748,,5,C749)</f>
        <v>2.4651241826927268E-3</v>
      </c>
      <c r="F748" s="121">
        <f>_xll.xlShmInterpRateFwd($F$3&amp;T(CalculationTrigger),C748,,5,C749)</f>
        <v>2.3539522528922331E-3</v>
      </c>
      <c r="G748" s="148">
        <f>_xll.xlShmInterpDisc($G$3&amp;T(CalculationTrigger),C748)</f>
        <v>1.0016133834356822</v>
      </c>
      <c r="H748" s="149">
        <f>_xll.xlShmInterpDisc($H$3&amp;T(CalculationTrigger),C748)</f>
        <v>1.0016411146219608</v>
      </c>
      <c r="I748" s="150">
        <f>_xll.xlShmInterpDisc($I$3&amp;T(CalculationTrigger),C748)</f>
        <v>1.0017813840026069</v>
      </c>
      <c r="J748" s="157">
        <f t="shared" si="33"/>
        <v>9.4797738523952568E-6</v>
      </c>
      <c r="K748" s="158">
        <f t="shared" si="34"/>
        <v>0</v>
      </c>
      <c r="L748" s="159">
        <f t="shared" si="35"/>
        <v>-4.7946398306175902E-5</v>
      </c>
    </row>
    <row r="749" spans="2:12" x14ac:dyDescent="0.2">
      <c r="B749" s="112" t="s">
        <v>156</v>
      </c>
      <c r="C749" s="113">
        <f>_xll.qlCalendarAdvance("TARGET",C748,B749,"mf")</f>
        <v>43895</v>
      </c>
      <c r="D749" s="120">
        <f>_xll.xlShmInterpRateFwd($D$3&amp;T(CalculationTrigger),C749,,5,C750)</f>
        <v>2.4975106423886831E-3</v>
      </c>
      <c r="E749" s="120">
        <f>_xll.xlShmInterpRateFwd($E$3&amp;T(CalculationTrigger),C749,,5,C750)</f>
        <v>2.4713565294380048E-3</v>
      </c>
      <c r="F749" s="121">
        <f>_xll.xlShmInterpRateFwd($F$3&amp;T(CalculationTrigger),C749,,5,C750)</f>
        <v>2.3602023462596859E-3</v>
      </c>
      <c r="G749" s="148">
        <f>_xll.xlShmInterpDisc($G$3&amp;T(CalculationTrigger),C749)</f>
        <v>1.0016065469784723</v>
      </c>
      <c r="H749" s="149">
        <f>_xll.xlShmInterpDisc($H$3&amp;T(CalculationTrigger),C749)</f>
        <v>1.0016343498190623</v>
      </c>
      <c r="I749" s="150">
        <f>_xll.xlShmInterpDisc($I$3&amp;T(CalculationTrigger),C749)</f>
        <v>1.0017749233715445</v>
      </c>
      <c r="J749" s="157">
        <f t="shared" si="33"/>
        <v>9.4954255390184494E-6</v>
      </c>
      <c r="K749" s="158">
        <f t="shared" si="34"/>
        <v>0</v>
      </c>
      <c r="L749" s="159">
        <f t="shared" si="35"/>
        <v>-4.8005653036831085E-5</v>
      </c>
    </row>
    <row r="750" spans="2:12" x14ac:dyDescent="0.2">
      <c r="B750" s="112" t="s">
        <v>156</v>
      </c>
      <c r="C750" s="113">
        <f>_xll.qlCalendarAdvance("TARGET",C749,B750,"mf")</f>
        <v>43896</v>
      </c>
      <c r="D750" s="120">
        <f>_xll.xlShmInterpRateFwd($D$3&amp;T(CalculationTrigger),C750,,5,C751)</f>
        <v>2.5099078530293824E-3</v>
      </c>
      <c r="E750" s="120">
        <f>_xll.xlShmInterpRateFwd($E$3&amp;T(CalculationTrigger),C750,,5,C751)</f>
        <v>2.4838084348187189E-3</v>
      </c>
      <c r="F750" s="121">
        <f>_xll.xlShmInterpRateFwd($F$3&amp;T(CalculationTrigger),C750,,5,C751)</f>
        <v>2.3726946246226685E-3</v>
      </c>
      <c r="G750" s="148">
        <f>_xll.xlShmInterpDisc($G$3&amp;T(CalculationTrigger),C750)</f>
        <v>1.0015996935376668</v>
      </c>
      <c r="H750" s="149">
        <f>_xll.xlShmInterpDisc($H$3&amp;T(CalculationTrigger),C750)</f>
        <v>1.0016275679592537</v>
      </c>
      <c r="I750" s="150">
        <f>_xll.xlShmInterpDisc($I$3&amp;T(CalculationTrigger),C750)</f>
        <v>1.0017684456284328</v>
      </c>
      <c r="J750" s="157">
        <f t="shared" si="33"/>
        <v>9.5110233942514672E-6</v>
      </c>
      <c r="K750" s="158">
        <f t="shared" si="34"/>
        <v>0</v>
      </c>
      <c r="L750" s="159">
        <f t="shared" si="35"/>
        <v>-4.8064780185285624E-5</v>
      </c>
    </row>
    <row r="751" spans="2:12" x14ac:dyDescent="0.2">
      <c r="B751" s="112" t="s">
        <v>156</v>
      </c>
      <c r="C751" s="113">
        <f>_xll.qlCalendarAdvance("TARGET",C750,B751,"mf")</f>
        <v>43899</v>
      </c>
      <c r="D751" s="120">
        <f>_xll.xlShmInterpRateFwd($D$3&amp;T(CalculationTrigger),C751,,5,C752)</f>
        <v>2.5222379728372045E-3</v>
      </c>
      <c r="E751" s="120">
        <f>_xll.xlShmInterpRateFwd($E$3&amp;T(CalculationTrigger),C751,,5,C752)</f>
        <v>2.4961966506429544E-3</v>
      </c>
      <c r="F751" s="121">
        <f>_xll.xlShmInterpRateFwd($F$3&amp;T(CalculationTrigger),C751,,5,C752)</f>
        <v>2.3851325573236077E-3</v>
      </c>
      <c r="G751" s="148">
        <f>_xll.xlShmInterpDisc($G$3&amp;T(CalculationTrigger),C751)</f>
        <v>1.0015790315836108</v>
      </c>
      <c r="H751" s="149">
        <f>_xll.xlShmInterpDisc($H$3&amp;T(CalculationTrigger),C751)</f>
        <v>1.001607120286264</v>
      </c>
      <c r="I751" s="150">
        <f>_xll.xlShmInterpDisc($I$3&amp;T(CalculationTrigger),C751)</f>
        <v>1.0017489099222372</v>
      </c>
      <c r="J751" s="157">
        <f t="shared" si="33"/>
        <v>9.5574879858531895E-6</v>
      </c>
      <c r="K751" s="158">
        <f t="shared" si="34"/>
        <v>0</v>
      </c>
      <c r="L751" s="159">
        <f t="shared" si="35"/>
        <v>-4.8241381900693972E-5</v>
      </c>
    </row>
    <row r="752" spans="2:12" x14ac:dyDescent="0.2">
      <c r="B752" s="112" t="s">
        <v>156</v>
      </c>
      <c r="C752" s="113">
        <f>_xll.qlCalendarAdvance("TARGET",C751,B752,"mf")</f>
        <v>43900</v>
      </c>
      <c r="D752" s="120">
        <f>_xll.xlShmInterpRateFwd($D$3&amp;T(CalculationTrigger),C752,,5,C753)</f>
        <v>2.5283952722449715E-3</v>
      </c>
      <c r="E752" s="120">
        <f>_xll.xlShmInterpRateFwd($E$3&amp;T(CalculationTrigger),C752,,5,C753)</f>
        <v>2.5023841689484996E-3</v>
      </c>
      <c r="F752" s="121">
        <f>_xll.xlShmInterpRateFwd($F$3&amp;T(CalculationTrigger),C752,,5,C753)</f>
        <v>2.391347402810661E-3</v>
      </c>
      <c r="G752" s="148">
        <f>_xll.xlShmInterpDisc($G$3&amp;T(CalculationTrigger),C752)</f>
        <v>1.001572110478927</v>
      </c>
      <c r="H752" s="149">
        <f>_xll.xlShmInterpDisc($H$3&amp;T(CalculationTrigger),C752)</f>
        <v>1.0016002704472493</v>
      </c>
      <c r="I752" s="150">
        <f>_xll.xlShmInterpDisc($I$3&amp;T(CalculationTrigger),C752)</f>
        <v>1.0017423639268228</v>
      </c>
      <c r="J752" s="157">
        <f t="shared" si="33"/>
        <v>9.5728645298973143E-6</v>
      </c>
      <c r="K752" s="158">
        <f t="shared" si="34"/>
        <v>0</v>
      </c>
      <c r="L752" s="159">
        <f t="shared" si="35"/>
        <v>-4.8299984483482359E-5</v>
      </c>
    </row>
    <row r="753" spans="2:12" x14ac:dyDescent="0.2">
      <c r="B753" s="112" t="s">
        <v>156</v>
      </c>
      <c r="C753" s="113">
        <f>_xll.qlCalendarAdvance("TARGET",C752,B753,"mf")</f>
        <v>43901</v>
      </c>
      <c r="D753" s="120">
        <f>_xll.xlShmInterpRateFwd($D$3&amp;T(CalculationTrigger),C753,,5,C754)</f>
        <v>2.5345426749185419E-3</v>
      </c>
      <c r="E753" s="120">
        <f>_xll.xlShmInterpRateFwd($E$3&amp;T(CalculationTrigger),C753,,5,C754)</f>
        <v>2.5085626039960027E-3</v>
      </c>
      <c r="F753" s="121">
        <f>_xll.xlShmInterpRateFwd($F$3&amp;T(CalculationTrigger),C753,,5,C754)</f>
        <v>2.3975550978641512E-3</v>
      </c>
      <c r="G753" s="148">
        <f>_xll.xlShmInterpDisc($G$3&amp;T(CalculationTrigger),C753)</f>
        <v>1.0015651725264694</v>
      </c>
      <c r="H753" s="149">
        <f>_xll.xlShmInterpDisc($H$3&amp;T(CalculationTrigger),C753)</f>
        <v>1.0015934036760792</v>
      </c>
      <c r="I753" s="150">
        <f>_xll.xlShmInterpDisc($I$3&amp;T(CalculationTrigger),C753)</f>
        <v>1.0017358009177657</v>
      </c>
      <c r="J753" s="157">
        <f t="shared" si="33"/>
        <v>9.5881842498459461E-6</v>
      </c>
      <c r="K753" s="158">
        <f t="shared" si="34"/>
        <v>0</v>
      </c>
      <c r="L753" s="159">
        <f t="shared" si="35"/>
        <v>-4.8358452365451054E-5</v>
      </c>
    </row>
    <row r="754" spans="2:12" x14ac:dyDescent="0.2">
      <c r="B754" s="112" t="s">
        <v>156</v>
      </c>
      <c r="C754" s="113">
        <f>_xll.qlCalendarAdvance("TARGET",C753,B754,"mf")</f>
        <v>43902</v>
      </c>
      <c r="D754" s="120">
        <f>_xll.xlShmInterpRateFwd($D$3&amp;T(CalculationTrigger),C754,,5,C755)</f>
        <v>2.5406801399684986E-3</v>
      </c>
      <c r="E754" s="120">
        <f>_xll.xlShmInterpRateFwd($E$3&amp;T(CalculationTrigger),C754,,5,C755)</f>
        <v>2.5147319170438862E-3</v>
      </c>
      <c r="F754" s="121">
        <f>_xll.xlShmInterpRateFwd($F$3&amp;T(CalculationTrigger),C754,,5,C755)</f>
        <v>2.4037556100644101E-3</v>
      </c>
      <c r="G754" s="148">
        <f>_xll.xlShmInterpDisc($G$3&amp;T(CalculationTrigger),C754)</f>
        <v>1.0015582177537452</v>
      </c>
      <c r="H754" s="149">
        <f>_xll.xlShmInterpDisc($H$3&amp;T(CalculationTrigger),C754)</f>
        <v>1.0015865199980278</v>
      </c>
      <c r="I754" s="150">
        <f>_xll.xlShmInterpDisc($I$3&amp;T(CalculationTrigger),C754)</f>
        <v>1.0017292209150253</v>
      </c>
      <c r="J754" s="157">
        <f t="shared" si="33"/>
        <v>9.6034465470229654E-6</v>
      </c>
      <c r="K754" s="158">
        <f t="shared" si="34"/>
        <v>0</v>
      </c>
      <c r="L754" s="159">
        <f t="shared" si="35"/>
        <v>-4.8416784123066376E-5</v>
      </c>
    </row>
    <row r="755" spans="2:12" x14ac:dyDescent="0.2">
      <c r="B755" s="112" t="s">
        <v>156</v>
      </c>
      <c r="C755" s="113">
        <f>_xll.qlCalendarAdvance("TARGET",C754,B755,"mf")</f>
        <v>43903</v>
      </c>
      <c r="D755" s="120">
        <f>_xll.xlShmInterpRateFwd($D$3&amp;T(CalculationTrigger),C755,,5,C756)</f>
        <v>2.5529395915275146E-3</v>
      </c>
      <c r="E755" s="120">
        <f>_xll.xlShmInterpRateFwd($E$3&amp;T(CalculationTrigger),C755,,5,C756)</f>
        <v>2.527057435465184E-3</v>
      </c>
      <c r="F755" s="121">
        <f>_xll.xlShmInterpRateFwd($F$3&amp;T(CalculationTrigger),C755,,5,C756)</f>
        <v>2.416148515934591E-3</v>
      </c>
      <c r="G755" s="148">
        <f>_xll.xlShmInterpDisc($G$3&amp;T(CalculationTrigger),C755)</f>
        <v>1.0015512461883744</v>
      </c>
      <c r="H755" s="149">
        <f>_xll.xlShmInterpDisc($H$3&amp;T(CalculationTrigger),C755)</f>
        <v>1.0015796194384758</v>
      </c>
      <c r="I755" s="150">
        <f>_xll.xlShmInterpDisc($I$3&amp;T(CalculationTrigger),C755)</f>
        <v>1.0017226239386499</v>
      </c>
      <c r="J755" s="157">
        <f t="shared" si="33"/>
        <v>9.6186508229817277E-6</v>
      </c>
      <c r="K755" s="158">
        <f t="shared" si="34"/>
        <v>0</v>
      </c>
      <c r="L755" s="159">
        <f t="shared" si="35"/>
        <v>-4.8474978332515454E-5</v>
      </c>
    </row>
    <row r="756" spans="2:12" x14ac:dyDescent="0.2">
      <c r="B756" s="112" t="s">
        <v>156</v>
      </c>
      <c r="C756" s="113">
        <f>_xll.qlCalendarAdvance("TARGET",C755,B756,"mf")</f>
        <v>43906</v>
      </c>
      <c r="D756" s="120">
        <f>_xll.xlShmInterpRateFwd($D$3&amp;T(CalculationTrigger),C756,,5,C757)</f>
        <v>2.5651297895289654E-3</v>
      </c>
      <c r="E756" s="120">
        <f>_xll.xlShmInterpRateFwd($E$3&amp;T(CalculationTrigger),C756,,5,C757)</f>
        <v>2.5393171637092568E-3</v>
      </c>
      <c r="F756" s="121">
        <f>_xll.xlShmInterpRateFwd($F$3&amp;T(CalculationTrigger),C756,,5,C757)</f>
        <v>2.428485155680277E-3</v>
      </c>
      <c r="G756" s="148">
        <f>_xll.xlShmInterpDisc($G$3&amp;T(CalculationTrigger),C756)</f>
        <v>1.0015302310143015</v>
      </c>
      <c r="H756" s="149">
        <f>_xll.xlShmInterpDisc($H$3&amp;T(CalculationTrigger),C756)</f>
        <v>1.0015588167262441</v>
      </c>
      <c r="I756" s="150">
        <f>_xll.xlShmInterpDisc($I$3&amp;T(CalculationTrigger),C756)</f>
        <v>1.0017027313695994</v>
      </c>
      <c r="J756" s="157">
        <f t="shared" si="33"/>
        <v>9.6639095379908897E-6</v>
      </c>
      <c r="K756" s="158">
        <f t="shared" si="34"/>
        <v>0</v>
      </c>
      <c r="L756" s="159">
        <f t="shared" si="35"/>
        <v>-4.8648721435064404E-5</v>
      </c>
    </row>
    <row r="757" spans="2:12" x14ac:dyDescent="0.2">
      <c r="B757" s="112" t="s">
        <v>156</v>
      </c>
      <c r="C757" s="113">
        <f>_xll.qlCalendarAdvance("TARGET",C756,B757,"mf")</f>
        <v>43907</v>
      </c>
      <c r="D757" s="120">
        <f>_xll.xlShmInterpRateFwd($D$3&amp;T(CalculationTrigger),C757,,5,C758)</f>
        <v>2.571216941853853E-3</v>
      </c>
      <c r="E757" s="120">
        <f>_xll.xlShmInterpRateFwd($E$3&amp;T(CalculationTrigger),C757,,5,C758)</f>
        <v>2.5454402785435783E-3</v>
      </c>
      <c r="F757" s="121">
        <f>_xll.xlShmInterpRateFwd($F$3&amp;T(CalculationTrigger),C757,,5,C758)</f>
        <v>2.434649249245655E-3</v>
      </c>
      <c r="G757" s="148">
        <f>_xll.xlShmInterpDisc($G$3&amp;T(CalculationTrigger),C757)</f>
        <v>1.0015231925568326</v>
      </c>
      <c r="H757" s="149">
        <f>_xll.xlShmInterpDisc($H$3&amp;T(CalculationTrigger),C757)</f>
        <v>1.0015518488966544</v>
      </c>
      <c r="I757" s="150">
        <f>_xll.xlShmInterpDisc($I$3&amp;T(CalculationTrigger),C757)</f>
        <v>1.0016960667010282</v>
      </c>
      <c r="J757" s="157">
        <f t="shared" si="33"/>
        <v>9.6788757435332441E-6</v>
      </c>
      <c r="K757" s="158">
        <f t="shared" si="34"/>
        <v>0</v>
      </c>
      <c r="L757" s="159">
        <f t="shared" si="35"/>
        <v>-4.8706351214861485E-5</v>
      </c>
    </row>
    <row r="758" spans="2:12" x14ac:dyDescent="0.2">
      <c r="B758" s="112" t="s">
        <v>156</v>
      </c>
      <c r="C758" s="113">
        <f>_xll.qlCalendarAdvance("TARGET",C757,B758,"mf")</f>
        <v>43908</v>
      </c>
      <c r="D758" s="120">
        <f>_xll.xlShmInterpRateFwd($D$3&amp;T(CalculationTrigger),C758,,5,C759)</f>
        <v>2.5772939070851184E-3</v>
      </c>
      <c r="E758" s="120">
        <f>_xll.xlShmInterpRateFwd($E$3&amp;T(CalculationTrigger),C758,,5,C759)</f>
        <v>2.5515540363352102E-3</v>
      </c>
      <c r="F758" s="121">
        <f>_xll.xlShmInterpRateFwd($F$3&amp;T(CalculationTrigger),C758,,5,C759)</f>
        <v>2.4408059589964459E-3</v>
      </c>
      <c r="G758" s="148">
        <f>_xll.xlShmInterpDisc($G$3&amp;T(CalculationTrigger),C758)</f>
        <v>1.0015161374465309</v>
      </c>
      <c r="H758" s="149">
        <f>_xll.xlShmInterpDisc($H$3&amp;T(CalculationTrigger),C758)</f>
        <v>1.0015448643140834</v>
      </c>
      <c r="I758" s="150">
        <f>_xll.xlShmInterpDisc($I$3&amp;T(CalculationTrigger),C758)</f>
        <v>1.001689385160454</v>
      </c>
      <c r="J758" s="157">
        <f t="shared" si="33"/>
        <v>9.6937809350998104E-6</v>
      </c>
      <c r="K758" s="158">
        <f t="shared" si="34"/>
        <v>0</v>
      </c>
      <c r="L758" s="159">
        <f t="shared" si="35"/>
        <v>-4.8763836328075858E-5</v>
      </c>
    </row>
    <row r="759" spans="2:12" x14ac:dyDescent="0.2">
      <c r="B759" s="112" t="s">
        <v>156</v>
      </c>
      <c r="C759" s="113">
        <f>_xll.qlCalendarAdvance("TARGET",C758,B759,"mf")</f>
        <v>43909</v>
      </c>
      <c r="D759" s="120">
        <f>_xll.xlShmInterpRateFwd($D$3&amp;T(CalculationTrigger),C759,,5,C760)</f>
        <v>2.5833606436038901E-3</v>
      </c>
      <c r="E759" s="120">
        <f>_xll.xlShmInterpRateFwd($E$3&amp;T(CalculationTrigger),C759,,5,C760)</f>
        <v>2.5576583978967858E-3</v>
      </c>
      <c r="F759" s="121">
        <f>_xll.xlShmInterpRateFwd($F$3&amp;T(CalculationTrigger),C759,,5,C760)</f>
        <v>2.4469552512161982E-3</v>
      </c>
      <c r="G759" s="148">
        <f>_xll.xlShmInterpDisc($G$3&amp;T(CalculationTrigger),C759)</f>
        <v>1.001509065711701</v>
      </c>
      <c r="H759" s="149">
        <f>_xll.xlShmInterpDisc($H$3&amp;T(CalculationTrigger),C759)</f>
        <v>1.0015378630045577</v>
      </c>
      <c r="I759" s="150">
        <f>_xll.xlShmInterpDisc($I$3&amp;T(CalculationTrigger),C759)</f>
        <v>1.0016826867684789</v>
      </c>
      <c r="J759" s="157">
        <f t="shared" si="33"/>
        <v>9.7086245141475331E-6</v>
      </c>
      <c r="K759" s="158">
        <f t="shared" si="34"/>
        <v>0</v>
      </c>
      <c r="L759" s="159">
        <f t="shared" si="35"/>
        <v>-4.8821175350807841E-5</v>
      </c>
    </row>
    <row r="760" spans="2:12" x14ac:dyDescent="0.2">
      <c r="B760" s="112" t="s">
        <v>156</v>
      </c>
      <c r="C760" s="113">
        <f>_xll.qlCalendarAdvance("TARGET",C759,B760,"mf")</f>
        <v>43910</v>
      </c>
      <c r="D760" s="120">
        <f>_xll.xlShmInterpRateFwd($D$3&amp;T(CalculationTrigger),C760,,5,C761)</f>
        <v>2.5954782695622896E-3</v>
      </c>
      <c r="E760" s="120">
        <f>_xll.xlShmInterpRateFwd($E$3&amp;T(CalculationTrigger),C760,,5,C761)</f>
        <v>2.5698536981763388E-3</v>
      </c>
      <c r="F760" s="121">
        <f>_xll.xlShmInterpRateFwd($F$3&amp;T(CalculationTrigger),C760,,5,C761)</f>
        <v>2.4592455131629909E-3</v>
      </c>
      <c r="G760" s="148">
        <f>_xll.xlShmInterpDisc($G$3&amp;T(CalculationTrigger),C760)</f>
        <v>1.0015019773807616</v>
      </c>
      <c r="H760" s="149">
        <f>_xll.xlShmInterpDisc($H$3&amp;T(CalculationTrigger),C760)</f>
        <v>1.0015308449942113</v>
      </c>
      <c r="I760" s="150">
        <f>_xll.xlShmInterpDisc($I$3&amp;T(CalculationTrigger),C760)</f>
        <v>1.0016759715457979</v>
      </c>
      <c r="J760" s="157">
        <f t="shared" si="33"/>
        <v>9.7234058821735976E-6</v>
      </c>
      <c r="K760" s="158">
        <f t="shared" si="34"/>
        <v>0</v>
      </c>
      <c r="L760" s="159">
        <f t="shared" si="35"/>
        <v>-4.8878366859480899E-5</v>
      </c>
    </row>
    <row r="761" spans="2:12" x14ac:dyDescent="0.2">
      <c r="B761" s="112" t="s">
        <v>156</v>
      </c>
      <c r="C761" s="113">
        <f>_xll.qlCalendarAdvance("TARGET",C760,B761,"mf")</f>
        <v>43913</v>
      </c>
      <c r="D761" s="120">
        <f>_xll.xlShmInterpRateFwd($D$3&amp;T(CalculationTrigger),C761,,5,C762)</f>
        <v>2.6075244728510256E-3</v>
      </c>
      <c r="E761" s="120">
        <f>_xll.xlShmInterpRateFwd($E$3&amp;T(CalculationTrigger),C761,,5,C762)</f>
        <v>2.5819810998781124E-3</v>
      </c>
      <c r="F761" s="121">
        <f>_xll.xlShmInterpRateFwd($F$3&amp;T(CalculationTrigger),C761,,5,C762)</f>
        <v>2.4714775771015325E-3</v>
      </c>
      <c r="G761" s="148">
        <f>_xll.xlShmInterpDisc($G$3&amp;T(CalculationTrigger),C761)</f>
        <v>1.0014806130971834</v>
      </c>
      <c r="H761" s="149">
        <f>_xll.xlShmInterpDisc($H$3&amp;T(CalculationTrigger),C761)</f>
        <v>1.0015096910211985</v>
      </c>
      <c r="I761" s="150">
        <f>_xll.xlShmInterpDisc($I$3&amp;T(CalculationTrigger),C761)</f>
        <v>1.0016557251018443</v>
      </c>
      <c r="J761" s="157">
        <f t="shared" si="33"/>
        <v>9.7673707344608272E-6</v>
      </c>
      <c r="K761" s="158">
        <f t="shared" si="34"/>
        <v>0</v>
      </c>
      <c r="L761" s="159">
        <f t="shared" si="35"/>
        <v>-4.9049042063775156E-5</v>
      </c>
    </row>
    <row r="762" spans="2:12" x14ac:dyDescent="0.2">
      <c r="B762" s="112" t="s">
        <v>156</v>
      </c>
      <c r="C762" s="113">
        <f>_xll.qlCalendarAdvance("TARGET",C761,B762,"mf")</f>
        <v>43914</v>
      </c>
      <c r="D762" s="120">
        <f>_xll.xlShmInterpRateFwd($D$3&amp;T(CalculationTrigger),C762,,5,C763)</f>
        <v>2.6135394433476808E-3</v>
      </c>
      <c r="E762" s="120">
        <f>_xll.xlShmInterpRateFwd($E$3&amp;T(CalculationTrigger),C762,,5,C763)</f>
        <v>2.5880378936539686E-3</v>
      </c>
      <c r="F762" s="121">
        <f>_xll.xlShmInterpRateFwd($F$3&amp;T(CalculationTrigger),C762,,5,C763)</f>
        <v>2.4775892807820232E-3</v>
      </c>
      <c r="G762" s="148">
        <f>_xll.xlShmInterpDisc($G$3&amp;T(CalculationTrigger),C762)</f>
        <v>1.0014734586682728</v>
      </c>
      <c r="H762" s="149">
        <f>_xll.xlShmInterpDisc($H$3&amp;T(CalculationTrigger),C762)</f>
        <v>1.0015026064710577</v>
      </c>
      <c r="I762" s="150">
        <f>_xll.xlShmInterpDisc($I$3&amp;T(CalculationTrigger),C762)</f>
        <v>1.0016489427651261</v>
      </c>
      <c r="J762" s="157">
        <f t="shared" si="33"/>
        <v>9.7818972728281879E-6</v>
      </c>
      <c r="K762" s="158">
        <f t="shared" si="34"/>
        <v>0</v>
      </c>
      <c r="L762" s="159">
        <f t="shared" si="35"/>
        <v>-4.9105629278955914E-5</v>
      </c>
    </row>
    <row r="763" spans="2:12" x14ac:dyDescent="0.2">
      <c r="B763" s="112" t="s">
        <v>156</v>
      </c>
      <c r="C763" s="113">
        <f>_xll.qlCalendarAdvance("TARGET",C762,B763,"mf")</f>
        <v>43915</v>
      </c>
      <c r="D763" s="120">
        <f>_xll.xlShmInterpRateFwd($D$3&amp;T(CalculationTrigger),C763,,5,C764)</f>
        <v>2.6195439359858633E-3</v>
      </c>
      <c r="E763" s="120">
        <f>_xll.xlShmInterpRateFwd($E$3&amp;T(CalculationTrigger),C763,,5,C764)</f>
        <v>2.5940850564807288E-3</v>
      </c>
      <c r="F763" s="121">
        <f>_xll.xlShmInterpRateFwd($F$3&amp;T(CalculationTrigger),C763,,5,C764)</f>
        <v>2.4836933663346821E-3</v>
      </c>
      <c r="G763" s="148">
        <f>_xll.xlShmInterpDisc($G$3&amp;T(CalculationTrigger),C763)</f>
        <v>1.0014662877870555</v>
      </c>
      <c r="H763" s="149">
        <f>_xll.xlShmInterpDisc($H$3&amp;T(CalculationTrigger),C763)</f>
        <v>1.0014955053523777</v>
      </c>
      <c r="I763" s="150">
        <f>_xll.xlShmInterpDisc($I$3&amp;T(CalculationTrigger),C763)</f>
        <v>1.0016421437025551</v>
      </c>
      <c r="J763" s="157">
        <f t="shared" si="33"/>
        <v>9.7963586074019394E-6</v>
      </c>
      <c r="K763" s="158">
        <f t="shared" si="34"/>
        <v>0</v>
      </c>
      <c r="L763" s="159">
        <f t="shared" si="35"/>
        <v>-4.9162061861489301E-5</v>
      </c>
    </row>
    <row r="764" spans="2:12" x14ac:dyDescent="0.2">
      <c r="B764" s="112" t="s">
        <v>156</v>
      </c>
      <c r="C764" s="113">
        <f>_xll.qlCalendarAdvance("TARGET",C763,B764,"mf")</f>
        <v>43916</v>
      </c>
      <c r="D764" s="120">
        <f>_xll.xlShmInterpRateFwd($D$3&amp;T(CalculationTrigger),C764,,5,C765)</f>
        <v>2.6255379092682456E-3</v>
      </c>
      <c r="E764" s="120">
        <f>_xll.xlShmInterpRateFwd($E$3&amp;T(CalculationTrigger),C764,,5,C765)</f>
        <v>2.6001225491304775E-3</v>
      </c>
      <c r="F764" s="121">
        <f>_xll.xlShmInterpRateFwd($F$3&amp;T(CalculationTrigger),C764,,5,C765)</f>
        <v>2.4897898002456498E-3</v>
      </c>
      <c r="G764" s="148">
        <f>_xll.xlShmInterpDisc($G$3&amp;T(CalculationTrigger),C764)</f>
        <v>1.0014591004826341</v>
      </c>
      <c r="H764" s="149">
        <f>_xll.xlShmInterpDisc($H$3&amp;T(CalculationTrigger),C764)</f>
        <v>1.0014883876919374</v>
      </c>
      <c r="I764" s="150">
        <f>_xll.xlShmInterpDisc($I$3&amp;T(CalculationTrigger),C764)</f>
        <v>1.0016353279353785</v>
      </c>
      <c r="J764" s="157">
        <f t="shared" si="33"/>
        <v>9.8107541396584757E-6</v>
      </c>
      <c r="K764" s="158">
        <f t="shared" si="34"/>
        <v>0</v>
      </c>
      <c r="L764" s="159">
        <f t="shared" si="35"/>
        <v>-4.9218338387636802E-5</v>
      </c>
    </row>
    <row r="765" spans="2:12" x14ac:dyDescent="0.2">
      <c r="B765" s="112" t="s">
        <v>156</v>
      </c>
      <c r="C765" s="113">
        <f>_xll.qlCalendarAdvance("TARGET",C764,B765,"mf")</f>
        <v>43917</v>
      </c>
      <c r="D765" s="120">
        <f>_xll.xlShmInterpRateFwd($D$3&amp;T(CalculationTrigger),C765,,5,C766)</f>
        <v>2.6375096423003667E-3</v>
      </c>
      <c r="E765" s="120">
        <f>_xll.xlShmInterpRateFwd($E$3&amp;T(CalculationTrigger),C765,,5,C766)</f>
        <v>2.6121837994132939E-3</v>
      </c>
      <c r="F765" s="121">
        <f>_xll.xlShmInterpRateFwd($F$3&amp;T(CalculationTrigger),C765,,5,C766)</f>
        <v>2.5019741461779115E-3</v>
      </c>
      <c r="G765" s="148">
        <f>_xll.xlShmInterpDisc($G$3&amp;T(CalculationTrigger),C765)</f>
        <v>1.001451896784225</v>
      </c>
      <c r="H765" s="149">
        <f>_xll.xlShmInterpDisc($H$3&amp;T(CalculationTrigger),C765)</f>
        <v>1.0014812535166229</v>
      </c>
      <c r="I765" s="150">
        <f>_xll.xlShmInterpDisc($I$3&amp;T(CalculationTrigger),C765)</f>
        <v>1.0016284954849355</v>
      </c>
      <c r="J765" s="157">
        <f t="shared" si="33"/>
        <v>9.8250832710396659E-6</v>
      </c>
      <c r="K765" s="158">
        <f t="shared" si="34"/>
        <v>0</v>
      </c>
      <c r="L765" s="159">
        <f t="shared" si="35"/>
        <v>-4.9274457433757169E-5</v>
      </c>
    </row>
    <row r="766" spans="2:12" x14ac:dyDescent="0.2">
      <c r="B766" s="112" t="s">
        <v>156</v>
      </c>
      <c r="C766" s="113">
        <f>_xll.qlCalendarAdvance("TARGET",C765,B766,"mf")</f>
        <v>43920</v>
      </c>
      <c r="D766" s="120">
        <f>_xll.xlShmInterpRateFwd($D$3&amp;T(CalculationTrigger),C766,,5,C767)</f>
        <v>2.6494077786094411E-3</v>
      </c>
      <c r="E766" s="120">
        <f>_xll.xlShmInterpRateFwd($E$3&amp;T(CalculationTrigger),C766,,5,C767)</f>
        <v>2.6241750361159903E-3</v>
      </c>
      <c r="F766" s="121">
        <f>_xll.xlShmInterpRateFwd($F$3&amp;T(CalculationTrigger),C766,,5,C767)</f>
        <v>2.5140983524777291E-3</v>
      </c>
      <c r="G766" s="148">
        <f>_xll.xlShmInterpDisc($G$3&amp;T(CalculationTrigger),C766)</f>
        <v>1.0014301876189433</v>
      </c>
      <c r="H766" s="149">
        <f>_xll.xlShmInterpDisc($H$3&amp;T(CalculationTrigger),C766)</f>
        <v>1.0014597521719073</v>
      </c>
      <c r="I766" s="150">
        <f>_xll.xlShmInterpDisc($I$3&amp;T(CalculationTrigger),C766)</f>
        <v>1.0016078982487764</v>
      </c>
      <c r="J766" s="157">
        <f t="shared" si="33"/>
        <v>9.8676662744663567E-6</v>
      </c>
      <c r="K766" s="158">
        <f t="shared" si="34"/>
        <v>0</v>
      </c>
      <c r="L766" s="159">
        <f t="shared" si="35"/>
        <v>-4.9441855454545352E-5</v>
      </c>
    </row>
    <row r="767" spans="2:12" x14ac:dyDescent="0.2">
      <c r="B767" s="112" t="s">
        <v>156</v>
      </c>
      <c r="C767" s="113">
        <f>_xll.qlCalendarAdvance("TARGET",C766,B767,"mf")</f>
        <v>43921</v>
      </c>
      <c r="D767" s="120">
        <f>_xll.xlShmInterpRateFwd($D$3&amp;T(CalculationTrigger),C767,,5,C768)</f>
        <v>2.6553485322880783E-3</v>
      </c>
      <c r="E767" s="120">
        <f>_xll.xlShmInterpRateFwd($E$3&amp;T(CalculationTrigger),C767,,5,C768)</f>
        <v>2.630163591285377E-3</v>
      </c>
      <c r="F767" s="121">
        <f>_xll.xlShmInterpRateFwd($F$3&amp;T(CalculationTrigger),C767,,5,C768)</f>
        <v>2.5201560274984219E-3</v>
      </c>
      <c r="G767" s="148">
        <f>_xll.xlShmInterpDisc($G$3&amp;T(CalculationTrigger),C767)</f>
        <v>1.0014229186390247</v>
      </c>
      <c r="H767" s="149">
        <f>_xll.xlShmInterpDisc($H$3&amp;T(CalculationTrigger),C767)</f>
        <v>1.0014525522081064</v>
      </c>
      <c r="I767" s="150">
        <f>_xll.xlShmInterpDisc($I$3&amp;T(CalculationTrigger),C767)</f>
        <v>1.0016009992804966</v>
      </c>
      <c r="J767" s="157">
        <f t="shared" si="33"/>
        <v>9.881723816932295E-6</v>
      </c>
      <c r="K767" s="158">
        <f t="shared" si="34"/>
        <v>0</v>
      </c>
      <c r="L767" s="159">
        <f t="shared" si="35"/>
        <v>-4.9497330343261288E-5</v>
      </c>
    </row>
    <row r="768" spans="2:12" x14ac:dyDescent="0.2">
      <c r="B768" s="112" t="s">
        <v>156</v>
      </c>
      <c r="C768" s="113">
        <f>_xll.qlCalendarAdvance("TARGET",C767,B768,"mf")</f>
        <v>43922</v>
      </c>
      <c r="D768" s="120">
        <f>_xll.xlShmInterpRateFwd($D$3&amp;T(CalculationTrigger),C768,,5,C769)</f>
        <v>2.6612785174242601E-3</v>
      </c>
      <c r="E768" s="120">
        <f>_xll.xlShmInterpRateFwd($E$3&amp;T(CalculationTrigger),C768,,5,C769)</f>
        <v>2.6361422414775113E-3</v>
      </c>
      <c r="F768" s="121">
        <f>_xll.xlShmInterpRateFwd($F$3&amp;T(CalculationTrigger),C768,,5,C769)</f>
        <v>2.5262058501589113E-3</v>
      </c>
      <c r="G768" s="148">
        <f>_xll.xlShmInterpDisc($G$3&amp;T(CalculationTrigger),C768)</f>
        <v>1.0014156334129085</v>
      </c>
      <c r="H768" s="149">
        <f>_xll.xlShmInterpDisc($H$3&amp;T(CalculationTrigger),C768)</f>
        <v>1.0014453358654734</v>
      </c>
      <c r="I768" s="150">
        <f>_xll.xlShmInterpDisc($I$3&amp;T(CalculationTrigger),C768)</f>
        <v>1.0015940837370247</v>
      </c>
      <c r="J768" s="157">
        <f t="shared" si="33"/>
        <v>9.895711965811162E-6</v>
      </c>
      <c r="K768" s="158">
        <f t="shared" si="34"/>
        <v>0</v>
      </c>
      <c r="L768" s="159">
        <f t="shared" si="35"/>
        <v>-4.9552640633341964E-5</v>
      </c>
    </row>
    <row r="769" spans="2:12" x14ac:dyDescent="0.2">
      <c r="B769" s="112" t="s">
        <v>156</v>
      </c>
      <c r="C769" s="113">
        <f>_xll.qlCalendarAdvance("TARGET",C768,B769,"mf")</f>
        <v>43923</v>
      </c>
      <c r="D769" s="120">
        <f>_xll.xlShmInterpRateFwd($D$3&amp;T(CalculationTrigger),C769,,5,C770)</f>
        <v>2.6671976927637752E-3</v>
      </c>
      <c r="E769" s="120">
        <f>_xll.xlShmInterpRateFwd($E$3&amp;T(CalculationTrigger),C769,,5,C770)</f>
        <v>2.6421109477481179E-3</v>
      </c>
      <c r="F769" s="121">
        <f>_xll.xlShmInterpRateFwd($F$3&amp;T(CalculationTrigger),C769,,5,C770)</f>
        <v>2.5322477875126459E-3</v>
      </c>
      <c r="G769" s="148">
        <f>_xll.xlShmInterpDisc($G$3&amp;T(CalculationTrigger),C769)</f>
        <v>1.0014083319704947</v>
      </c>
      <c r="H769" s="149">
        <f>_xll.xlShmInterpDisc($H$3&amp;T(CalculationTrigger),C769)</f>
        <v>1.0014381031715391</v>
      </c>
      <c r="I769" s="150">
        <f>_xll.xlShmInterpDisc($I$3&amp;T(CalculationTrigger),C769)</f>
        <v>1.0015871516402524</v>
      </c>
      <c r="J769" s="157">
        <f t="shared" si="33"/>
        <v>9.909630122487452E-6</v>
      </c>
      <c r="K769" s="158">
        <f t="shared" si="34"/>
        <v>0</v>
      </c>
      <c r="L769" s="159">
        <f t="shared" si="35"/>
        <v>-4.9607784901133991E-5</v>
      </c>
    </row>
    <row r="770" spans="2:12" x14ac:dyDescent="0.2">
      <c r="B770" s="112" t="s">
        <v>156</v>
      </c>
      <c r="C770" s="113">
        <f>_xll.qlCalendarAdvance("TARGET",C769,B770,"mf")</f>
        <v>43924</v>
      </c>
      <c r="D770" s="120">
        <f>_xll.xlShmInterpRateFwd($D$3&amp;T(CalculationTrigger),C770,,5,C771)</f>
        <v>2.6790194650165786E-3</v>
      </c>
      <c r="E770" s="120">
        <f>_xll.xlShmInterpRateFwd($E$3&amp;T(CalculationTrigger),C770,,5,C771)</f>
        <v>2.6540343156778558E-3</v>
      </c>
      <c r="F770" s="121">
        <f>_xll.xlShmInterpRateFwd($F$3&amp;T(CalculationTrigger),C770,,5,C771)</f>
        <v>2.5443229450128422E-3</v>
      </c>
      <c r="G770" s="148">
        <f>_xll.xlShmInterpDisc($G$3&amp;T(CalculationTrigger),C770)</f>
        <v>1.0014010143417962</v>
      </c>
      <c r="H770" s="149">
        <f>_xll.xlShmInterpDisc($H$3&amp;T(CalculationTrigger),C770)</f>
        <v>1.0014308541539414</v>
      </c>
      <c r="I770" s="150">
        <f>_xll.xlShmInterpDisc($I$3&amp;T(CalculationTrigger),C770)</f>
        <v>1.0015802030121617</v>
      </c>
      <c r="J770" s="157">
        <f t="shared" si="33"/>
        <v>9.9234776885705312E-6</v>
      </c>
      <c r="K770" s="158">
        <f t="shared" si="34"/>
        <v>0</v>
      </c>
      <c r="L770" s="159">
        <f t="shared" si="35"/>
        <v>-4.966276172285861E-5</v>
      </c>
    </row>
    <row r="771" spans="2:12" x14ac:dyDescent="0.2">
      <c r="B771" s="112" t="s">
        <v>156</v>
      </c>
      <c r="C771" s="113">
        <f>_xll.qlCalendarAdvance("TARGET",C770,B771,"mf")</f>
        <v>43927</v>
      </c>
      <c r="D771" s="120">
        <f>_xll.xlShmInterpRateFwd($D$3&amp;T(CalculationTrigger),C771,,5,C772)</f>
        <v>2.6908586889597855E-3</v>
      </c>
      <c r="E771" s="120">
        <f>_xll.xlShmInterpRateFwd($E$3&amp;T(CalculationTrigger),C771,,5,C772)</f>
        <v>2.6659383255443845E-3</v>
      </c>
      <c r="F771" s="121">
        <f>_xll.xlShmInterpRateFwd($F$3&amp;T(CalculationTrigger),C771,,5,C772)</f>
        <v>2.5562924086541018E-3</v>
      </c>
      <c r="G771" s="148">
        <f>_xll.xlShmInterpDisc($G$3&amp;T(CalculationTrigger),C771)</f>
        <v>1.001378964639839</v>
      </c>
      <c r="H771" s="149">
        <f>_xll.xlShmInterpDisc($H$3&amp;T(CalculationTrigger),C771)</f>
        <v>1.0014090094371599</v>
      </c>
      <c r="I771" s="150">
        <f>_xll.xlShmInterpDisc($I$3&amp;T(CalculationTrigger),C771)</f>
        <v>1.0015592581611918</v>
      </c>
      <c r="J771" s="157">
        <f t="shared" si="33"/>
        <v>9.9645908570639133E-6</v>
      </c>
      <c r="K771" s="158">
        <f t="shared" si="34"/>
        <v>0</v>
      </c>
      <c r="L771" s="159">
        <f t="shared" si="35"/>
        <v>-4.9826673274847109E-5</v>
      </c>
    </row>
    <row r="772" spans="2:12" x14ac:dyDescent="0.2">
      <c r="B772" s="112" t="s">
        <v>156</v>
      </c>
      <c r="C772" s="113">
        <f>_xll.qlCalendarAdvance("TARGET",C771,B772,"mf")</f>
        <v>43928</v>
      </c>
      <c r="D772" s="120">
        <f>_xll.xlShmInterpRateFwd($D$3&amp;T(CalculationTrigger),C772,,5,C773)</f>
        <v>2.696918325077494E-3</v>
      </c>
      <c r="E772" s="120">
        <f>_xll.xlShmInterpRateFwd($E$3&amp;T(CalculationTrigger),C772,,5,C773)</f>
        <v>2.6719703721146573E-3</v>
      </c>
      <c r="F772" s="121">
        <f>_xll.xlShmInterpRateFwd($F$3&amp;T(CalculationTrigger),C772,,5,C773)</f>
        <v>2.5622139132548205E-3</v>
      </c>
      <c r="G772" s="148">
        <f>_xll.xlShmInterpDisc($G$3&amp;T(CalculationTrigger),C772)</f>
        <v>1.0013715823126523</v>
      </c>
      <c r="H772" s="149">
        <f>_xll.xlShmInterpDisc($H$3&amp;T(CalculationTrigger),C772)</f>
        <v>1.0014016952586431</v>
      </c>
      <c r="I772" s="150">
        <f>_xll.xlShmInterpDisc($I$3&amp;T(CalculationTrigger),C772)</f>
        <v>1.0015522437491438</v>
      </c>
      <c r="J772" s="157">
        <f t="shared" si="33"/>
        <v>9.9781868476854426E-6</v>
      </c>
      <c r="K772" s="158">
        <f t="shared" si="34"/>
        <v>0</v>
      </c>
      <c r="L772" s="159">
        <f t="shared" si="35"/>
        <v>-4.9881053692352944E-5</v>
      </c>
    </row>
    <row r="773" spans="2:12" x14ac:dyDescent="0.2">
      <c r="B773" s="112" t="s">
        <v>156</v>
      </c>
      <c r="C773" s="113">
        <f>_xll.qlCalendarAdvance("TARGET",C772,B773,"mf")</f>
        <v>43929</v>
      </c>
      <c r="D773" s="120">
        <f>_xll.xlShmInterpRateFwd($D$3&amp;T(CalculationTrigger),C773,,5,C774)</f>
        <v>2.7029799575148152E-3</v>
      </c>
      <c r="E773" s="120">
        <f>_xll.xlShmInterpRateFwd($E$3&amp;T(CalculationTrigger),C773,,5,C774)</f>
        <v>2.6780044150024425E-3</v>
      </c>
      <c r="F773" s="121">
        <f>_xll.xlShmInterpRateFwd($F$3&amp;T(CalculationTrigger),C773,,5,C774)</f>
        <v>2.5681374146914173E-3</v>
      </c>
      <c r="G773" s="148">
        <f>_xll.xlShmInterpDisc($G$3&amp;T(CalculationTrigger),C773)</f>
        <v>1.0013641834156213</v>
      </c>
      <c r="H773" s="149">
        <f>_xll.xlShmInterpDisc($H$3&amp;T(CalculationTrigger),C773)</f>
        <v>1.0013943645844705</v>
      </c>
      <c r="I773" s="150">
        <f>_xll.xlShmInterpDisc($I$3&amp;T(CalculationTrigger),C773)</f>
        <v>1.0015452131379661</v>
      </c>
      <c r="J773" s="157">
        <f t="shared" ref="J773:J836" si="36">-365*LN(G773/$H773)/($C773-$C$4)</f>
        <v>9.9917831988547588E-6</v>
      </c>
      <c r="K773" s="158">
        <f t="shared" ref="K773:K836" si="37">-365*LN(H773/$H773)/($C773-$C$4)</f>
        <v>0</v>
      </c>
      <c r="L773" s="159">
        <f t="shared" ref="L773:L836" si="38">-365*LN(I773/$H773)/($C773-$C$4)</f>
        <v>-4.9935435725225102E-5</v>
      </c>
    </row>
    <row r="774" spans="2:12" x14ac:dyDescent="0.2">
      <c r="B774" s="112" t="s">
        <v>156</v>
      </c>
      <c r="C774" s="113">
        <f>_xll.qlCalendarAdvance("TARGET",C773,B774,"mf")</f>
        <v>43930</v>
      </c>
      <c r="D774" s="120">
        <f>_xll.xlShmInterpRateFwd($D$3&amp;T(CalculationTrigger),C774,,5,C775)</f>
        <v>2.7212194577439751E-3</v>
      </c>
      <c r="E774" s="120">
        <f>_xll.xlShmInterpRateFwd($E$3&amp;T(CalculationTrigger),C774,,5,C775)</f>
        <v>2.6961604030677827E-3</v>
      </c>
      <c r="F774" s="121">
        <f>_xll.xlShmInterpRateFwd($F$3&amp;T(CalculationTrigger),C774,,5,C775)</f>
        <v>2.5859585918371654E-3</v>
      </c>
      <c r="G774" s="148">
        <f>_xll.xlShmInterpDisc($G$3&amp;T(CalculationTrigger),C774)</f>
        <v>1.0013567679436375</v>
      </c>
      <c r="H774" s="149">
        <f>_xll.xlShmInterpDisc($H$3&amp;T(CalculationTrigger),C774)</f>
        <v>1.0013870174095287</v>
      </c>
      <c r="I774" s="150">
        <f>_xll.xlShmInterpDisc($I$3&amp;T(CalculationTrigger),C774)</f>
        <v>1.0015381663225218</v>
      </c>
      <c r="J774" s="157">
        <f t="shared" si="36"/>
        <v>1.0005379909595467E-5</v>
      </c>
      <c r="K774" s="158">
        <f t="shared" si="37"/>
        <v>0</v>
      </c>
      <c r="L774" s="159">
        <f t="shared" si="38"/>
        <v>-4.9989819368681396E-5</v>
      </c>
    </row>
    <row r="775" spans="2:12" x14ac:dyDescent="0.2">
      <c r="B775" s="112" t="s">
        <v>156</v>
      </c>
      <c r="C775" s="113">
        <f>_xll.qlCalendarAdvance("TARGET",C774,B775,"mf")</f>
        <v>43935</v>
      </c>
      <c r="D775" s="120">
        <f>_xll.xlShmInterpRateFwd($D$3&amp;T(CalculationTrigger),C775,,5,C776)</f>
        <v>2.7393918928795315E-3</v>
      </c>
      <c r="E775" s="120">
        <f>_xll.xlShmInterpRateFwd($E$3&amp;T(CalculationTrigger),C775,,5,C776)</f>
        <v>2.7142508138767361E-3</v>
      </c>
      <c r="F775" s="121">
        <f>_xll.xlShmInterpRateFwd($F$3&amp;T(CalculationTrigger),C775,,5,C776)</f>
        <v>2.6037205742040401E-3</v>
      </c>
      <c r="G775" s="148">
        <f>_xll.xlShmInterpDisc($G$3&amp;T(CalculationTrigger),C775)</f>
        <v>1.0013194417799609</v>
      </c>
      <c r="H775" s="149">
        <f>_xll.xlShmInterpDisc($H$3&amp;T(CalculationTrigger),C775)</f>
        <v>1.0013500338436265</v>
      </c>
      <c r="I775" s="150">
        <f>_xll.xlShmInterpDisc($I$3&amp;T(CalculationTrigger),C775)</f>
        <v>1.0015026890008318</v>
      </c>
      <c r="J775" s="157">
        <f t="shared" si="36"/>
        <v>1.0073368820966647E-5</v>
      </c>
      <c r="K775" s="158">
        <f t="shared" si="37"/>
        <v>0</v>
      </c>
      <c r="L775" s="159">
        <f t="shared" si="38"/>
        <v>-5.0261761577453945E-5</v>
      </c>
    </row>
    <row r="776" spans="2:12" x14ac:dyDescent="0.2">
      <c r="B776" s="112" t="s">
        <v>156</v>
      </c>
      <c r="C776" s="113">
        <f>_xll.qlCalendarAdvance("TARGET",C775,B776,"mf")</f>
        <v>43936</v>
      </c>
      <c r="D776" s="120">
        <f>_xll.xlShmInterpRateFwd($D$3&amp;T(CalculationTrigger),C776,,5,C777)</f>
        <v>2.7454676090143747E-3</v>
      </c>
      <c r="E776" s="120">
        <f>_xll.xlShmInterpRateFwd($E$3&amp;T(CalculationTrigger),C776,,5,C777)</f>
        <v>2.7202989406904369E-3</v>
      </c>
      <c r="F776" s="121">
        <f>_xll.xlShmInterpRateFwd($F$3&amp;T(CalculationTrigger),C776,,5,C777)</f>
        <v>2.6096581628707607E-3</v>
      </c>
      <c r="G776" s="148">
        <f>_xll.xlShmInterpDisc($G$3&amp;T(CalculationTrigger),C776)</f>
        <v>1.001311926750442</v>
      </c>
      <c r="H776" s="149">
        <f>_xll.xlShmInterpDisc($H$3&amp;T(CalculationTrigger),C776)</f>
        <v>1.0013425875561381</v>
      </c>
      <c r="I776" s="150">
        <f>_xll.xlShmInterpDisc($I$3&amp;T(CalculationTrigger),C776)</f>
        <v>1.0014955448513658</v>
      </c>
      <c r="J776" s="157">
        <f t="shared" si="36"/>
        <v>1.0086967667843192E-5</v>
      </c>
      <c r="K776" s="158">
        <f t="shared" si="37"/>
        <v>0</v>
      </c>
      <c r="L776" s="159">
        <f t="shared" si="38"/>
        <v>-5.0316154784073332E-5</v>
      </c>
    </row>
    <row r="777" spans="2:12" x14ac:dyDescent="0.2">
      <c r="B777" s="112" t="s">
        <v>156</v>
      </c>
      <c r="C777" s="113">
        <f>_xll.qlCalendarAdvance("TARGET",C776,B777,"mf")</f>
        <v>43937</v>
      </c>
      <c r="D777" s="120">
        <f>_xll.xlShmInterpRateFwd($D$3&amp;T(CalculationTrigger),C777,,5,C778)</f>
        <v>2.7515453527142434E-3</v>
      </c>
      <c r="E777" s="120">
        <f>_xll.xlShmInterpRateFwd($E$3&amp;T(CalculationTrigger),C777,,5,C778)</f>
        <v>2.7263490953101932E-3</v>
      </c>
      <c r="F777" s="121">
        <f>_xll.xlShmInterpRateFwd($F$3&amp;T(CalculationTrigger),C777,,5,C778)</f>
        <v>2.6155977799429023E-3</v>
      </c>
      <c r="G777" s="148">
        <f>_xll.xlShmInterpDisc($G$3&amp;T(CalculationTrigger),C777)</f>
        <v>1.0013043951099392</v>
      </c>
      <c r="H777" s="149">
        <f>_xll.xlShmInterpDisc($H$3&amp;T(CalculationTrigger),C777)</f>
        <v>1.0013351247318119</v>
      </c>
      <c r="I777" s="150">
        <f>_xll.xlShmInterpDisc($I$3&amp;T(CalculationTrigger),C777)</f>
        <v>1.0014883844614</v>
      </c>
      <c r="J777" s="157">
        <f t="shared" si="36"/>
        <v>1.0100566867300767E-5</v>
      </c>
      <c r="K777" s="158">
        <f t="shared" si="37"/>
        <v>0</v>
      </c>
      <c r="L777" s="159">
        <f t="shared" si="38"/>
        <v>-5.0370549567916545E-5</v>
      </c>
    </row>
    <row r="778" spans="2:12" x14ac:dyDescent="0.2">
      <c r="B778" s="112" t="s">
        <v>156</v>
      </c>
      <c r="C778" s="113">
        <f>_xll.qlCalendarAdvance("TARGET",C777,B778,"mf")</f>
        <v>43938</v>
      </c>
      <c r="D778" s="120">
        <f>_xll.xlShmInterpRateFwd($D$3&amp;T(CalculationTrigger),C778,,5,C779)</f>
        <v>2.7637285454521873E-3</v>
      </c>
      <c r="E778" s="120">
        <f>_xll.xlShmInterpRateFwd($E$3&amp;T(CalculationTrigger),C778,,5,C779)</f>
        <v>2.7384767290332622E-3</v>
      </c>
      <c r="F778" s="121">
        <f>_xll.xlShmInterpRateFwd($F$3&amp;T(CalculationTrigger),C778,,5,C779)</f>
        <v>2.6275027091453374E-3</v>
      </c>
      <c r="G778" s="148">
        <f>_xll.xlShmInterpDisc($G$3&amp;T(CalculationTrigger),C778)</f>
        <v>1.0012968468532661</v>
      </c>
      <c r="H778" s="149">
        <f>_xll.xlShmInterpDisc($H$3&amp;T(CalculationTrigger),C778)</f>
        <v>1.0013276453654556</v>
      </c>
      <c r="I778" s="150">
        <f>_xll.xlShmInterpDisc($I$3&amp;T(CalculationTrigger),C778)</f>
        <v>1.0014812078257183</v>
      </c>
      <c r="J778" s="157">
        <f t="shared" si="36"/>
        <v>1.0114166418209049E-5</v>
      </c>
      <c r="K778" s="158">
        <f t="shared" si="37"/>
        <v>0</v>
      </c>
      <c r="L778" s="159">
        <f t="shared" si="38"/>
        <v>-5.0424945924046215E-5</v>
      </c>
    </row>
    <row r="779" spans="2:12" x14ac:dyDescent="0.2">
      <c r="B779" s="112" t="s">
        <v>156</v>
      </c>
      <c r="C779" s="113">
        <f>_xll.qlCalendarAdvance("TARGET",C778,B779,"mf")</f>
        <v>43941</v>
      </c>
      <c r="D779" s="120">
        <f>_xll.xlShmInterpRateFwd($D$3&amp;T(CalculationTrigger),C779,,5,C780)</f>
        <v>2.7758766838103053E-3</v>
      </c>
      <c r="E779" s="120">
        <f>_xll.xlShmInterpRateFwd($E$3&amp;T(CalculationTrigger),C779,,5,C780)</f>
        <v>2.7505700700241262E-3</v>
      </c>
      <c r="F779" s="121">
        <f>_xll.xlShmInterpRateFwd($F$3&amp;T(CalculationTrigger),C779,,5,C780)</f>
        <v>2.6393766105409625E-3</v>
      </c>
      <c r="G779" s="148">
        <f>_xll.xlShmInterpDisc($G$3&amp;T(CalculationTrigger),C779)</f>
        <v>1.0012741023342104</v>
      </c>
      <c r="H779" s="149">
        <f>_xll.xlShmInterpDisc($H$3&amp;T(CalculationTrigger),C779)</f>
        <v>1.0013051079621393</v>
      </c>
      <c r="I779" s="150">
        <f>_xll.xlShmInterpDisc($I$3&amp;T(CalculationTrigger),C779)</f>
        <v>1.0014595803920696</v>
      </c>
      <c r="J779" s="157">
        <f t="shared" si="36"/>
        <v>1.015496717028926E-5</v>
      </c>
      <c r="K779" s="158">
        <f t="shared" si="37"/>
        <v>0</v>
      </c>
      <c r="L779" s="159">
        <f t="shared" si="38"/>
        <v>-5.0588144379083773E-5</v>
      </c>
    </row>
    <row r="780" spans="2:12" x14ac:dyDescent="0.2">
      <c r="B780" s="112" t="s">
        <v>156</v>
      </c>
      <c r="C780" s="113">
        <f>_xll.qlCalendarAdvance("TARGET",C779,B780,"mf")</f>
        <v>43942</v>
      </c>
      <c r="D780" s="120">
        <f>_xll.xlShmInterpRateFwd($D$3&amp;T(CalculationTrigger),C780,,5,C781)</f>
        <v>2.781964625272984E-3</v>
      </c>
      <c r="E780" s="120">
        <f>_xll.xlShmInterpRateFwd($E$3&amp;T(CalculationTrigger),C780,,5,C781)</f>
        <v>2.7566304225176788E-3</v>
      </c>
      <c r="F780" s="121">
        <f>_xll.xlShmInterpRateFwd($F$3&amp;T(CalculationTrigger),C780,,5,C781)</f>
        <v>2.6453264286862579E-3</v>
      </c>
      <c r="G780" s="148">
        <f>_xll.xlShmInterpDisc($G$3&amp;T(CalculationTrigger),C780)</f>
        <v>1.0012664875607937</v>
      </c>
      <c r="H780" s="149">
        <f>_xll.xlShmInterpDisc($H$3&amp;T(CalculationTrigger),C780)</f>
        <v>1.0012975623755469</v>
      </c>
      <c r="I780" s="150">
        <f>_xll.xlShmInterpDisc($I$3&amp;T(CalculationTrigger),C780)</f>
        <v>1.0014523387211671</v>
      </c>
      <c r="J780" s="157">
        <f t="shared" si="36"/>
        <v>1.0168568117377284E-5</v>
      </c>
      <c r="K780" s="158">
        <f t="shared" si="37"/>
        <v>0</v>
      </c>
      <c r="L780" s="159">
        <f t="shared" si="38"/>
        <v>-5.0642546977009442E-5</v>
      </c>
    </row>
    <row r="781" spans="2:12" x14ac:dyDescent="0.2">
      <c r="B781" s="112" t="s">
        <v>156</v>
      </c>
      <c r="C781" s="113">
        <f>_xll.qlCalendarAdvance("TARGET",C780,B781,"mf")</f>
        <v>43943</v>
      </c>
      <c r="D781" s="120">
        <f>_xll.xlShmInterpRateFwd($D$3&amp;T(CalculationTrigger),C781,,5,C782)</f>
        <v>2.7880546176841186E-3</v>
      </c>
      <c r="E781" s="120">
        <f>_xll.xlShmInterpRateFwd($E$3&amp;T(CalculationTrigger),C781,,5,C782)</f>
        <v>2.7626928261601843E-3</v>
      </c>
      <c r="F781" s="121">
        <f>_xll.xlShmInterpRateFwd($F$3&amp;T(CalculationTrigger),C781,,5,C782)</f>
        <v>2.6512782985393122E-3</v>
      </c>
      <c r="G781" s="148">
        <f>_xll.xlShmInterpDisc($G$3&amp;T(CalculationTrigger),C781)</f>
        <v>1.0012588561451266</v>
      </c>
      <c r="H781" s="149">
        <f>_xll.xlShmInterpDisc($H$3&amp;T(CalculationTrigger),C781)</f>
        <v>1.0012900002208172</v>
      </c>
      <c r="I781" s="150">
        <f>_xll.xlShmInterpDisc($I$3&amp;T(CalculationTrigger),C781)</f>
        <v>1.0014450807783204</v>
      </c>
      <c r="J781" s="157">
        <f t="shared" si="36"/>
        <v>1.018216941104919E-5</v>
      </c>
      <c r="K781" s="158">
        <f t="shared" si="37"/>
        <v>0</v>
      </c>
      <c r="L781" s="159">
        <f t="shared" si="38"/>
        <v>-5.0696951123376873E-5</v>
      </c>
    </row>
    <row r="782" spans="2:12" x14ac:dyDescent="0.2">
      <c r="B782" s="112" t="s">
        <v>156</v>
      </c>
      <c r="C782" s="113">
        <f>_xll.qlCalendarAdvance("TARGET",C781,B782,"mf")</f>
        <v>43944</v>
      </c>
      <c r="D782" s="120">
        <f>_xll.xlShmInterpRateFwd($D$3&amp;T(CalculationTrigger),C782,,5,C783)</f>
        <v>2.7941466656230987E-3</v>
      </c>
      <c r="E782" s="120">
        <f>_xll.xlShmInterpRateFwd($E$3&amp;T(CalculationTrigger),C782,,5,C783)</f>
        <v>2.7687572852878885E-3</v>
      </c>
      <c r="F782" s="121">
        <f>_xll.xlShmInterpRateFwd($F$3&amp;T(CalculationTrigger),C782,,5,C783)</f>
        <v>2.6572322246389839E-3</v>
      </c>
      <c r="G782" s="148">
        <f>_xll.xlShmInterpDisc($G$3&amp;T(CalculationTrigger),C782)</f>
        <v>1.0012512080819644</v>
      </c>
      <c r="H782" s="149">
        <f>_xll.xlShmInterpDisc($H$3&amp;T(CalculationTrigger),C782)</f>
        <v>1.0012824214926999</v>
      </c>
      <c r="I782" s="150">
        <f>_xll.xlShmInterpDisc($I$3&amp;T(CalculationTrigger),C782)</f>
        <v>1.001437806558255</v>
      </c>
      <c r="J782" s="157">
        <f t="shared" si="36"/>
        <v>1.0195771050196892E-5</v>
      </c>
      <c r="K782" s="158">
        <f t="shared" si="37"/>
        <v>0</v>
      </c>
      <c r="L782" s="159">
        <f t="shared" si="38"/>
        <v>-5.0751356813497344E-5</v>
      </c>
    </row>
    <row r="783" spans="2:12" x14ac:dyDescent="0.2">
      <c r="B783" s="112" t="s">
        <v>156</v>
      </c>
      <c r="C783" s="113">
        <f>_xll.qlCalendarAdvance("TARGET",C782,B783,"mf")</f>
        <v>43945</v>
      </c>
      <c r="D783" s="120">
        <f>_xll.xlShmInterpRateFwd($D$3&amp;T(CalculationTrigger),C783,,5,C784)</f>
        <v>2.8063592085642102E-3</v>
      </c>
      <c r="E783" s="120">
        <f>_xll.xlShmInterpRateFwd($E$3&amp;T(CalculationTrigger),C783,,5,C784)</f>
        <v>2.7809142614708608E-3</v>
      </c>
      <c r="F783" s="121">
        <f>_xll.xlShmInterpRateFwd($F$3&amp;T(CalculationTrigger),C783,,5,C784)</f>
        <v>2.6691664685943735E-3</v>
      </c>
      <c r="G783" s="148">
        <f>_xll.xlShmInterpDisc($G$3&amp;T(CalculationTrigger),C783)</f>
        <v>1.0012435433660516</v>
      </c>
      <c r="H783" s="149">
        <f>_xll.xlShmInterpDisc($H$3&amp;T(CalculationTrigger),C783)</f>
        <v>1.0012748261859339</v>
      </c>
      <c r="I783" s="150">
        <f>_xll.xlShmInterpDisc($I$3&amp;T(CalculationTrigger),C783)</f>
        <v>1.0014305160556851</v>
      </c>
      <c r="J783" s="157">
        <f t="shared" si="36"/>
        <v>1.0209373033897668E-5</v>
      </c>
      <c r="K783" s="158">
        <f t="shared" si="37"/>
        <v>0</v>
      </c>
      <c r="L783" s="159">
        <f t="shared" si="38"/>
        <v>-5.0805764042626237E-5</v>
      </c>
    </row>
    <row r="784" spans="2:12" x14ac:dyDescent="0.2">
      <c r="B784" s="112" t="s">
        <v>156</v>
      </c>
      <c r="C784" s="113">
        <f>_xll.qlCalendarAdvance("TARGET",C783,B784,"mf")</f>
        <v>43948</v>
      </c>
      <c r="D784" s="120">
        <f>_xll.xlShmInterpRateFwd($D$3&amp;T(CalculationTrigger),C784,,5,C785)</f>
        <v>2.818535487873705E-3</v>
      </c>
      <c r="E784" s="120">
        <f>_xll.xlShmInterpRateFwd($E$3&amp;T(CalculationTrigger),C784,,5,C785)</f>
        <v>2.7930357533662731E-3</v>
      </c>
      <c r="F784" s="121">
        <f>_xll.xlShmInterpRateFwd($F$3&amp;T(CalculationTrigger),C784,,5,C785)</f>
        <v>2.6810685680572067E-3</v>
      </c>
      <c r="G784" s="148">
        <f>_xll.xlShmInterpDisc($G$3&amp;T(CalculationTrigger),C784)</f>
        <v>1.0012204492491128</v>
      </c>
      <c r="H784" s="149">
        <f>_xll.xlShmInterpDisc($H$3&amp;T(CalculationTrigger),C784)</f>
        <v>1.0012519407409914</v>
      </c>
      <c r="I784" s="150">
        <f>_xll.xlShmInterpDisc($I$3&amp;T(CalculationTrigger),C784)</f>
        <v>1.0014085467999496</v>
      </c>
      <c r="J784" s="157">
        <f t="shared" si="36"/>
        <v>1.025018104238095E-5</v>
      </c>
      <c r="K784" s="158">
        <f t="shared" si="37"/>
        <v>0</v>
      </c>
      <c r="L784" s="159">
        <f t="shared" si="38"/>
        <v>-5.0968994915784968E-5</v>
      </c>
    </row>
    <row r="785" spans="2:12" x14ac:dyDescent="0.2">
      <c r="B785" s="112" t="s">
        <v>156</v>
      </c>
      <c r="C785" s="113">
        <f>_xll.qlCalendarAdvance("TARGET",C784,B785,"mf")</f>
        <v>43949</v>
      </c>
      <c r="D785" s="120">
        <f>_xll.xlShmInterpRateFwd($D$3&amp;T(CalculationTrigger),C785,,5,C786)</f>
        <v>2.8246378708366602E-3</v>
      </c>
      <c r="E785" s="120">
        <f>_xll.xlShmInterpRateFwd($E$3&amp;T(CalculationTrigger),C785,,5,C786)</f>
        <v>2.7991105479936006E-3</v>
      </c>
      <c r="F785" s="121">
        <f>_xll.xlShmInterpRateFwd($F$3&amp;T(CalculationTrigger),C785,,5,C786)</f>
        <v>2.6870328333014081E-3</v>
      </c>
      <c r="G785" s="148">
        <f>_xll.xlShmInterpDisc($G$3&amp;T(CalculationTrigger),C785)</f>
        <v>1.0012127178694519</v>
      </c>
      <c r="H785" s="149">
        <f>_xll.xlShmInterpDisc($H$3&amp;T(CalculationTrigger),C785)</f>
        <v>1.001244279066829</v>
      </c>
      <c r="I785" s="150">
        <f>_xll.xlShmInterpDisc($I$3&amp;T(CalculationTrigger),C785)</f>
        <v>1.0014011911143126</v>
      </c>
      <c r="J785" s="157">
        <f t="shared" si="36"/>
        <v>1.0263784394229679E-5</v>
      </c>
      <c r="K785" s="158">
        <f t="shared" si="37"/>
        <v>0</v>
      </c>
      <c r="L785" s="159">
        <f t="shared" si="38"/>
        <v>-5.1023408252827041E-5</v>
      </c>
    </row>
    <row r="786" spans="2:12" x14ac:dyDescent="0.2">
      <c r="B786" s="112" t="s">
        <v>156</v>
      </c>
      <c r="C786" s="113">
        <f>_xll.qlCalendarAdvance("TARGET",C785,B786,"mf")</f>
        <v>43950</v>
      </c>
      <c r="D786" s="120">
        <f>_xll.xlShmInterpRateFwd($D$3&amp;T(CalculationTrigger),C786,,5,C787)</f>
        <v>2.8307423325893443E-3</v>
      </c>
      <c r="E786" s="120">
        <f>_xll.xlShmInterpRateFwd($E$3&amp;T(CalculationTrigger),C786,,5,C787)</f>
        <v>2.8051874216111442E-3</v>
      </c>
      <c r="F786" s="121">
        <f>_xll.xlShmInterpRateFwd($F$3&amp;T(CalculationTrigger),C786,,5,C787)</f>
        <v>2.6929991784187786E-3</v>
      </c>
      <c r="G786" s="148">
        <f>_xll.xlShmInterpDisc($G$3&amp;T(CalculationTrigger),C786)</f>
        <v>1.0012049698106185</v>
      </c>
      <c r="H786" s="149">
        <f>_xll.xlShmInterpDisc($H$3&amp;T(CalculationTrigger),C786)</f>
        <v>1.0012366007875679</v>
      </c>
      <c r="I786" s="150">
        <f>_xll.xlShmInterpDisc($I$3&amp;T(CalculationTrigger),C786)</f>
        <v>1.0013938191195975</v>
      </c>
      <c r="J786" s="157">
        <f t="shared" si="36"/>
        <v>1.0277388085707632E-5</v>
      </c>
      <c r="K786" s="158">
        <f t="shared" si="37"/>
        <v>0</v>
      </c>
      <c r="L786" s="159">
        <f t="shared" si="38"/>
        <v>-5.1077823105047017E-5</v>
      </c>
    </row>
    <row r="787" spans="2:12" x14ac:dyDescent="0.2">
      <c r="B787" s="112" t="s">
        <v>156</v>
      </c>
      <c r="C787" s="113">
        <f>_xll.qlCalendarAdvance("TARGET",C786,B787,"mf")</f>
        <v>43951</v>
      </c>
      <c r="D787" s="120">
        <f>_xll.xlShmInterpRateFwd($D$3&amp;T(CalculationTrigger),C787,,5,C788)</f>
        <v>2.8460472024384761E-3</v>
      </c>
      <c r="E787" s="120">
        <f>_xll.xlShmInterpRateFwd($E$3&amp;T(CalculationTrigger),C787,,5,C788)</f>
        <v>2.8204227247178729E-3</v>
      </c>
      <c r="F787" s="121">
        <f>_xll.xlShmInterpRateFwd($F$3&amp;T(CalculationTrigger),C787,,5,C788)</f>
        <v>2.7079556096291997E-3</v>
      </c>
      <c r="G787" s="148">
        <f>_xll.xlShmInterpDisc($G$3&amp;T(CalculationTrigger),C787)</f>
        <v>1.0011972050672988</v>
      </c>
      <c r="H787" s="149">
        <f>_xll.xlShmInterpDisc($H$3&amp;T(CalculationTrigger),C787)</f>
        <v>1.0012289058978885</v>
      </c>
      <c r="I787" s="150">
        <f>_xll.xlShmInterpDisc($I$3&amp;T(CalculationTrigger),C787)</f>
        <v>1.0013864308104592</v>
      </c>
      <c r="J787" s="157">
        <f t="shared" si="36"/>
        <v>1.0290992115623982E-5</v>
      </c>
      <c r="K787" s="158">
        <f t="shared" si="37"/>
        <v>0</v>
      </c>
      <c r="L787" s="159">
        <f t="shared" si="38"/>
        <v>-5.1132239467512786E-5</v>
      </c>
    </row>
    <row r="788" spans="2:12" x14ac:dyDescent="0.2">
      <c r="B788" s="112" t="s">
        <v>156</v>
      </c>
      <c r="C788" s="113">
        <f>_xll.qlCalendarAdvance("TARGET",C787,B788,"mf")</f>
        <v>43955</v>
      </c>
      <c r="D788" s="120">
        <f>_xll.xlShmInterpRateFwd($D$3&amp;T(CalculationTrigger),C788,,5,C789)</f>
        <v>2.8612959613920795E-3</v>
      </c>
      <c r="E788" s="120">
        <f>_xll.xlShmInterpRateFwd($E$3&amp;T(CalculationTrigger),C788,,5,C789)</f>
        <v>2.8356031109218593E-3</v>
      </c>
      <c r="F788" s="121">
        <f>_xll.xlShmInterpRateFwd($F$3&amp;T(CalculationTrigger),C788,,5,C789)</f>
        <v>2.7228622384727116E-3</v>
      </c>
      <c r="G788" s="148">
        <f>_xll.xlShmInterpDisc($G$3&amp;T(CalculationTrigger),C788)</f>
        <v>1.0011659791425414</v>
      </c>
      <c r="H788" s="149">
        <f>_xll.xlShmInterpDisc($H$3&amp;T(CalculationTrigger),C788)</f>
        <v>1.001197960128259</v>
      </c>
      <c r="I788" s="150">
        <f>_xll.xlShmInterpDisc($I$3&amp;T(CalculationTrigger),C788)</f>
        <v>1.0013567143224396</v>
      </c>
      <c r="J788" s="157">
        <f t="shared" si="36"/>
        <v>1.0345411601003133E-5</v>
      </c>
      <c r="K788" s="158">
        <f t="shared" si="37"/>
        <v>0</v>
      </c>
      <c r="L788" s="159">
        <f t="shared" si="38"/>
        <v>-5.1349919924749846E-5</v>
      </c>
    </row>
    <row r="789" spans="2:12" x14ac:dyDescent="0.2">
      <c r="B789" s="112" t="s">
        <v>156</v>
      </c>
      <c r="C789" s="113">
        <f>_xll.qlCalendarAdvance("TARGET",C788,B789,"mf")</f>
        <v>43956</v>
      </c>
      <c r="D789" s="120">
        <f>_xll.xlShmInterpRateFwd($D$3&amp;T(CalculationTrigger),C789,,5,C790)</f>
        <v>2.8674129786370787E-3</v>
      </c>
      <c r="E789" s="120">
        <f>_xll.xlShmInterpRateFwd($E$3&amp;T(CalculationTrigger),C789,,5,C790)</f>
        <v>2.8416925407077987E-3</v>
      </c>
      <c r="F789" s="121">
        <f>_xll.xlShmInterpRateFwd($F$3&amp;T(CalculationTrigger),C789,,5,C790)</f>
        <v>2.7288411450155452E-3</v>
      </c>
      <c r="G789" s="148">
        <f>_xll.xlShmInterpDisc($G$3&amp;T(CalculationTrigger),C789)</f>
        <v>1.0011581308967423</v>
      </c>
      <c r="H789" s="149">
        <f>_xll.xlShmInterpDisc($H$3&amp;T(CalculationTrigger),C789)</f>
        <v>1.0011901821063549</v>
      </c>
      <c r="I789" s="150">
        <f>_xll.xlShmInterpDisc($I$3&amp;T(CalculationTrigger),C789)</f>
        <v>1.0013492443606724</v>
      </c>
      <c r="J789" s="157">
        <f t="shared" si="36"/>
        <v>1.0359017308769579E-5</v>
      </c>
      <c r="K789" s="158">
        <f t="shared" si="37"/>
        <v>0</v>
      </c>
      <c r="L789" s="159">
        <f t="shared" si="38"/>
        <v>-5.1404343767008936E-5</v>
      </c>
    </row>
    <row r="790" spans="2:12" x14ac:dyDescent="0.2">
      <c r="B790" s="112" t="s">
        <v>156</v>
      </c>
      <c r="C790" s="113">
        <f>_xll.qlCalendarAdvance("TARGET",C789,B790,"mf")</f>
        <v>43957</v>
      </c>
      <c r="D790" s="120">
        <f>_xll.xlShmInterpRateFwd($D$3&amp;T(CalculationTrigger),C790,,5,C791)</f>
        <v>2.8735321021078715E-3</v>
      </c>
      <c r="E790" s="120">
        <f>_xll.xlShmInterpRateFwd($E$3&amp;T(CalculationTrigger),C790,,5,C791)</f>
        <v>2.8477840768389617E-3</v>
      </c>
      <c r="F790" s="121">
        <f>_xll.xlShmInterpRateFwd($F$3&amp;T(CalculationTrigger),C790,,5,C791)</f>
        <v>2.7348221589891309E-3</v>
      </c>
      <c r="G790" s="148">
        <f>_xll.xlShmInterpDisc($G$3&amp;T(CalculationTrigger),C790)</f>
        <v>1.0011502659343694</v>
      </c>
      <c r="H790" s="149">
        <f>_xll.xlShmInterpDisc($H$3&amp;T(CalculationTrigger),C790)</f>
        <v>1.0011823874419103</v>
      </c>
      <c r="I790" s="150">
        <f>_xll.xlShmInterpDisc($I$3&amp;T(CalculationTrigger),C790)</f>
        <v>1.0013417580522077</v>
      </c>
      <c r="J790" s="157">
        <f t="shared" si="36"/>
        <v>1.0372623349096465E-5</v>
      </c>
      <c r="K790" s="158">
        <f t="shared" si="37"/>
        <v>0</v>
      </c>
      <c r="L790" s="159">
        <f t="shared" si="38"/>
        <v>-5.1458769090927921E-5</v>
      </c>
    </row>
    <row r="791" spans="2:12" x14ac:dyDescent="0.2">
      <c r="B791" s="112" t="s">
        <v>156</v>
      </c>
      <c r="C791" s="113">
        <f>_xll.qlCalendarAdvance("TARGET",C790,B791,"mf")</f>
        <v>43958</v>
      </c>
      <c r="D791" s="120">
        <f>_xll.xlShmInterpRateFwd($D$3&amp;T(CalculationTrigger),C791,,5,C792)</f>
        <v>2.8796533359786197E-3</v>
      </c>
      <c r="E791" s="120">
        <f>_xll.xlShmInterpRateFwd($E$3&amp;T(CalculationTrigger),C791,,5,C792)</f>
        <v>2.8538777234489842E-3</v>
      </c>
      <c r="F791" s="121">
        <f>_xll.xlShmInterpRateFwd($F$3&amp;T(CalculationTrigger),C791,,5,C792)</f>
        <v>2.7408052843650036E-3</v>
      </c>
      <c r="G791" s="148">
        <f>_xll.xlShmInterpDisc($G$3&amp;T(CalculationTrigger),C791)</f>
        <v>1.0011423842500409</v>
      </c>
      <c r="H791" s="149">
        <f>_xll.xlShmInterpDisc($H$3&amp;T(CalculationTrigger),C791)</f>
        <v>1.0011745761295376</v>
      </c>
      <c r="I791" s="150">
        <f>_xll.xlShmInterpDisc($I$3&amp;T(CalculationTrigger),C791)</f>
        <v>1.0013342553916318</v>
      </c>
      <c r="J791" s="157">
        <f t="shared" si="36"/>
        <v>1.0386229720855008E-5</v>
      </c>
      <c r="K791" s="158">
        <f t="shared" si="37"/>
        <v>0</v>
      </c>
      <c r="L791" s="159">
        <f t="shared" si="38"/>
        <v>-5.1513195891765326E-5</v>
      </c>
    </row>
    <row r="792" spans="2:12" x14ac:dyDescent="0.2">
      <c r="B792" s="112" t="s">
        <v>156</v>
      </c>
      <c r="C792" s="113">
        <f>_xll.qlCalendarAdvance("TARGET",C791,B792,"mf")</f>
        <v>43959</v>
      </c>
      <c r="D792" s="120">
        <f>_xll.xlShmInterpRateFwd($D$3&amp;T(CalculationTrigger),C792,,5,C793)</f>
        <v>2.8919257703142994E-3</v>
      </c>
      <c r="E792" s="120">
        <f>_xll.xlShmInterpRateFwd($E$3&amp;T(CalculationTrigger),C792,,5,C793)</f>
        <v>2.8660945762373166E-3</v>
      </c>
      <c r="F792" s="121">
        <f>_xll.xlShmInterpRateFwd($F$3&amp;T(CalculationTrigger),C792,,5,C793)</f>
        <v>2.7527993539114828E-3</v>
      </c>
      <c r="G792" s="148">
        <f>_xll.xlShmInterpDisc($G$3&amp;T(CalculationTrigger),C792)</f>
        <v>1.0011344858383644</v>
      </c>
      <c r="H792" s="149">
        <f>_xll.xlShmInterpDisc($H$3&amp;T(CalculationTrigger),C792)</f>
        <v>1.0011667481638389</v>
      </c>
      <c r="I792" s="150">
        <f>_xll.xlShmInterpDisc($I$3&amp;T(CalculationTrigger),C792)</f>
        <v>1.001326736373521</v>
      </c>
      <c r="J792" s="157">
        <f t="shared" si="36"/>
        <v>1.0399836423207076E-5</v>
      </c>
      <c r="K792" s="158">
        <f t="shared" si="37"/>
        <v>0</v>
      </c>
      <c r="L792" s="159">
        <f t="shared" si="38"/>
        <v>-5.1567624164581466E-5</v>
      </c>
    </row>
    <row r="793" spans="2:12" x14ac:dyDescent="0.2">
      <c r="B793" s="112" t="s">
        <v>156</v>
      </c>
      <c r="C793" s="113">
        <f>_xll.qlCalendarAdvance("TARGET",C792,B793,"mf")</f>
        <v>43962</v>
      </c>
      <c r="D793" s="120">
        <f>_xll.xlShmInterpRateFwd($D$3&amp;T(CalculationTrigger),C793,,5,C794)</f>
        <v>2.9041594529468926E-3</v>
      </c>
      <c r="E793" s="120">
        <f>_xll.xlShmInterpRateFwd($E$3&amp;T(CalculationTrigger),C793,,5,C794)</f>
        <v>2.8782734927712155E-3</v>
      </c>
      <c r="F793" s="121">
        <f>_xll.xlShmInterpRateFwd($F$3&amp;T(CalculationTrigger),C793,,5,C794)</f>
        <v>2.7647589787142181E-3</v>
      </c>
      <c r="G793" s="148">
        <f>_xll.xlShmInterpDisc($G$3&amp;T(CalculationTrigger),C793)</f>
        <v>1.0011106901851818</v>
      </c>
      <c r="H793" s="149">
        <f>_xll.xlShmInterpDisc($H$3&amp;T(CalculationTrigger),C793)</f>
        <v>1.0011431642926618</v>
      </c>
      <c r="I793" s="150">
        <f>_xll.xlShmInterpDisc($I$3&amp;T(CalculationTrigger),C793)</f>
        <v>1.0013040811195957</v>
      </c>
      <c r="J793" s="157">
        <f t="shared" si="36"/>
        <v>1.0440658503700692E-5</v>
      </c>
      <c r="K793" s="158">
        <f t="shared" si="37"/>
        <v>0</v>
      </c>
      <c r="L793" s="159">
        <f t="shared" si="38"/>
        <v>-5.1730917767980388E-5</v>
      </c>
    </row>
    <row r="794" spans="2:12" x14ac:dyDescent="0.2">
      <c r="B794" s="112" t="s">
        <v>156</v>
      </c>
      <c r="C794" s="113">
        <f>_xll.qlCalendarAdvance("TARGET",C793,B794,"mf")</f>
        <v>43963</v>
      </c>
      <c r="D794" s="120">
        <f>_xll.xlShmInterpRateFwd($D$3&amp;T(CalculationTrigger),C794,,5,C795)</f>
        <v>2.9102912970127648E-3</v>
      </c>
      <c r="E794" s="120">
        <f>_xll.xlShmInterpRateFwd($E$3&amp;T(CalculationTrigger),C794,,5,C795)</f>
        <v>2.8843777504571426E-3</v>
      </c>
      <c r="F794" s="121">
        <f>_xll.xlShmInterpRateFwd($F$3&amp;T(CalculationTrigger),C794,,5,C795)</f>
        <v>2.7707527203503744E-3</v>
      </c>
      <c r="G794" s="148">
        <f>_xll.xlShmInterpDisc($G$3&amp;T(CalculationTrigger),C794)</f>
        <v>1.0011027248099993</v>
      </c>
      <c r="H794" s="149">
        <f>_xll.xlShmInterpDisc($H$3&amp;T(CalculationTrigger),C794)</f>
        <v>1.0011352696594855</v>
      </c>
      <c r="I794" s="150">
        <f>_xll.xlShmInterpDisc($I$3&amp;T(CalculationTrigger),C794)</f>
        <v>1.0012964966169124</v>
      </c>
      <c r="J794" s="157">
        <f t="shared" si="36"/>
        <v>1.0454266518356694E-5</v>
      </c>
      <c r="K794" s="158">
        <f t="shared" si="37"/>
        <v>0</v>
      </c>
      <c r="L794" s="159">
        <f t="shared" si="38"/>
        <v>-5.1785351881443457E-5</v>
      </c>
    </row>
    <row r="795" spans="2:12" x14ac:dyDescent="0.2">
      <c r="B795" s="112" t="s">
        <v>156</v>
      </c>
      <c r="C795" s="113">
        <f>_xll.qlCalendarAdvance("TARGET",C794,B795,"mf")</f>
        <v>43964</v>
      </c>
      <c r="D795" s="120">
        <f>_xll.xlShmInterpRateFwd($D$3&amp;T(CalculationTrigger),C795,,5,C796)</f>
        <v>2.9164252751457632E-3</v>
      </c>
      <c r="E795" s="120">
        <f>_xll.xlShmInterpRateFwd($E$3&amp;T(CalculationTrigger),C795,,5,C796)</f>
        <v>2.8904841421675204E-3</v>
      </c>
      <c r="F795" s="121">
        <f>_xll.xlShmInterpRateFwd($F$3&amp;T(CalculationTrigger),C795,,5,C796)</f>
        <v>2.7767485969748948E-3</v>
      </c>
      <c r="G795" s="148">
        <f>_xll.xlShmInterpDisc($G$3&amp;T(CalculationTrigger),C795)</f>
        <v>1.0010947426803634</v>
      </c>
      <c r="H795" s="149">
        <f>_xll.xlShmInterpDisc($H$3&amp;T(CalculationTrigger),C795)</f>
        <v>1.0011273583458478</v>
      </c>
      <c r="I795" s="150">
        <f>_xll.xlShmInterpDisc($I$3&amp;T(CalculationTrigger),C795)</f>
        <v>1.0012888957294284</v>
      </c>
      <c r="J795" s="157">
        <f t="shared" si="36"/>
        <v>1.0467874858464015E-5</v>
      </c>
      <c r="K795" s="158">
        <f t="shared" si="37"/>
        <v>0</v>
      </c>
      <c r="L795" s="159">
        <f t="shared" si="38"/>
        <v>-5.1839787443084543E-5</v>
      </c>
    </row>
    <row r="796" spans="2:12" x14ac:dyDescent="0.2">
      <c r="B796" s="112" t="s">
        <v>156</v>
      </c>
      <c r="C796" s="113">
        <f>_xll.qlCalendarAdvance("TARGET",C795,B796,"mf")</f>
        <v>43965</v>
      </c>
      <c r="D796" s="120">
        <f>_xll.xlShmInterpRateFwd($D$3&amp;T(CalculationTrigger),C796,,5,C797)</f>
        <v>2.9225613910337685E-3</v>
      </c>
      <c r="E796" s="120">
        <f>_xll.xlShmInterpRateFwd($E$3&amp;T(CalculationTrigger),C796,,5,C797)</f>
        <v>2.8965926718333688E-3</v>
      </c>
      <c r="F796" s="121">
        <f>_xll.xlShmInterpRateFwd($F$3&amp;T(CalculationTrigger),C796,,5,C797)</f>
        <v>2.7827466126808895E-3</v>
      </c>
      <c r="G796" s="148">
        <f>_xll.xlShmInterpDisc($G$3&amp;T(CalculationTrigger),C796)</f>
        <v>1.0010867437908231</v>
      </c>
      <c r="H796" s="149">
        <f>_xll.xlShmInterpDisc($H$3&amp;T(CalculationTrigger),C796)</f>
        <v>1.001119430346292</v>
      </c>
      <c r="I796" s="150">
        <f>_xll.xlShmInterpDisc($I$3&amp;T(CalculationTrigger),C796)</f>
        <v>1.0012812784516609</v>
      </c>
      <c r="J796" s="157">
        <f t="shared" si="36"/>
        <v>1.0481483523133474E-5</v>
      </c>
      <c r="K796" s="158">
        <f t="shared" si="37"/>
        <v>0</v>
      </c>
      <c r="L796" s="159">
        <f t="shared" si="38"/>
        <v>-5.1894224448207844E-5</v>
      </c>
    </row>
    <row r="797" spans="2:12" x14ac:dyDescent="0.2">
      <c r="B797" s="112" t="s">
        <v>156</v>
      </c>
      <c r="C797" s="113">
        <f>_xll.qlCalendarAdvance("TARGET",C796,B797,"mf")</f>
        <v>43966</v>
      </c>
      <c r="D797" s="120">
        <f>_xll.xlShmInterpRateFwd($D$3&amp;T(CalculationTrigger),C797,,5,C798)</f>
        <v>2.9348643665968966E-3</v>
      </c>
      <c r="E797" s="120">
        <f>_xll.xlShmInterpRateFwd($E$3&amp;T(CalculationTrigger),C797,,5,C798)</f>
        <v>2.9088400589363235E-3</v>
      </c>
      <c r="F797" s="121">
        <f>_xll.xlShmInterpRateFwd($F$3&amp;T(CalculationTrigger),C797,,5,C798)</f>
        <v>2.7947711931996019E-3</v>
      </c>
      <c r="G797" s="148">
        <f>_xll.xlShmInterpDisc($G$3&amp;T(CalculationTrigger),C797)</f>
        <v>1.0010787281359184</v>
      </c>
      <c r="H797" s="149">
        <f>_xll.xlShmInterpDisc($H$3&amp;T(CalculationTrigger),C797)</f>
        <v>1.0011114856553522</v>
      </c>
      <c r="I797" s="150">
        <f>_xll.xlShmInterpDisc($I$3&amp;T(CalculationTrigger),C797)</f>
        <v>1.0012736447781174</v>
      </c>
      <c r="J797" s="157">
        <f t="shared" si="36"/>
        <v>1.0495092511443407E-5</v>
      </c>
      <c r="K797" s="158">
        <f t="shared" si="37"/>
        <v>0</v>
      </c>
      <c r="L797" s="159">
        <f t="shared" si="38"/>
        <v>-5.1948662891920363E-5</v>
      </c>
    </row>
    <row r="798" spans="2:12" x14ac:dyDescent="0.2">
      <c r="B798" s="112" t="s">
        <v>156</v>
      </c>
      <c r="C798" s="113">
        <f>_xll.qlCalendarAdvance("TARGET",C797,B798,"mf")</f>
        <v>43969</v>
      </c>
      <c r="D798" s="120">
        <f>_xll.xlShmInterpRateFwd($D$3&amp;T(CalculationTrigger),C798,,5,C799)</f>
        <v>2.9471273112020931E-3</v>
      </c>
      <c r="E798" s="120">
        <f>_xll.xlShmInterpRateFwd($E$3&amp;T(CalculationTrigger),C798,,5,C799)</f>
        <v>2.9210482489961101E-3</v>
      </c>
      <c r="F798" s="121">
        <f>_xll.xlShmInterpRateFwd($F$3&amp;T(CalculationTrigger),C798,,5,C799)</f>
        <v>2.8067601454262181E-3</v>
      </c>
      <c r="G798" s="148">
        <f>_xll.xlShmInterpDisc($G$3&amp;T(CalculationTrigger),C798)</f>
        <v>1.0010545805242685</v>
      </c>
      <c r="H798" s="149">
        <f>_xll.xlShmInterpDisc($H$3&amp;T(CalculationTrigger),C798)</f>
        <v>1.0010875513794184</v>
      </c>
      <c r="I798" s="150">
        <f>_xll.xlShmInterpDisc($I$3&amp;T(CalculationTrigger),C798)</f>
        <v>1.0012506453277552</v>
      </c>
      <c r="J798" s="157">
        <f t="shared" si="36"/>
        <v>1.0535921407627272E-5</v>
      </c>
      <c r="K798" s="158">
        <f t="shared" si="37"/>
        <v>0</v>
      </c>
      <c r="L798" s="159">
        <f t="shared" si="38"/>
        <v>-5.2111986807410711E-5</v>
      </c>
    </row>
    <row r="799" spans="2:12" x14ac:dyDescent="0.2">
      <c r="B799" s="112" t="s">
        <v>156</v>
      </c>
      <c r="C799" s="113">
        <f>_xll.qlCalendarAdvance("TARGET",C798,B799,"mf")</f>
        <v>43970</v>
      </c>
      <c r="D799" s="120">
        <f>_xll.xlShmInterpRateFwd($D$3&amp;T(CalculationTrigger),C799,,5,C800)</f>
        <v>2.9532741751141598E-3</v>
      </c>
      <c r="E799" s="120">
        <f>_xll.xlShmInterpRateFwd($E$3&amp;T(CalculationTrigger),C799,,5,C800)</f>
        <v>2.927167527526225E-3</v>
      </c>
      <c r="F799" s="121">
        <f>_xll.xlShmInterpRateFwd($F$3&amp;T(CalculationTrigger),C799,,5,C800)</f>
        <v>2.8127689159505916E-3</v>
      </c>
      <c r="G799" s="148">
        <f>_xll.xlShmInterpDisc($G$3&amp;T(CalculationTrigger),C799)</f>
        <v>1.0010464977531088</v>
      </c>
      <c r="H799" s="149">
        <f>_xll.xlShmInterpDisc($H$3&amp;T(CalculationTrigger),C799)</f>
        <v>1.0010795398680841</v>
      </c>
      <c r="I799" s="150">
        <f>_xll.xlShmInterpDisc($I$3&amp;T(CalculationTrigger),C799)</f>
        <v>1.0012429460159833</v>
      </c>
      <c r="J799" s="157">
        <f t="shared" si="36"/>
        <v>1.0549531680070843E-5</v>
      </c>
      <c r="K799" s="158">
        <f t="shared" si="37"/>
        <v>0</v>
      </c>
      <c r="L799" s="159">
        <f t="shared" si="38"/>
        <v>-5.2166430958024985E-5</v>
      </c>
    </row>
    <row r="800" spans="2:12" x14ac:dyDescent="0.2">
      <c r="B800" s="112" t="s">
        <v>156</v>
      </c>
      <c r="C800" s="113">
        <f>_xll.qlCalendarAdvance("TARGET",C799,B800,"mf")</f>
        <v>43971</v>
      </c>
      <c r="D800" s="120">
        <f>_xll.xlShmInterpRateFwd($D$3&amp;T(CalculationTrigger),C800,,5,C801)</f>
        <v>2.9594232003673825E-3</v>
      </c>
      <c r="E800" s="120">
        <f>_xll.xlShmInterpRateFwd($E$3&amp;T(CalculationTrigger),C800,,5,C801)</f>
        <v>2.9332889676789986E-3</v>
      </c>
      <c r="F800" s="121">
        <f>_xll.xlShmInterpRateFwd($F$3&amp;T(CalculationTrigger),C800,,5,C801)</f>
        <v>2.8187798490209703E-3</v>
      </c>
      <c r="G800" s="148">
        <f>_xll.xlShmInterpDisc($G$3&amp;T(CalculationTrigger),C800)</f>
        <v>1.0010383981891371</v>
      </c>
      <c r="H800" s="149">
        <f>_xll.xlShmInterpDisc($H$3&amp;T(CalculationTrigger),C800)</f>
        <v>1.0010715116378879</v>
      </c>
      <c r="I800" s="150">
        <f>_xll.xlShmInterpDisc($I$3&amp;T(CalculationTrigger),C800)</f>
        <v>1.0012352302808236</v>
      </c>
      <c r="J800" s="157">
        <f t="shared" si="36"/>
        <v>1.05631422711717E-5</v>
      </c>
      <c r="K800" s="158">
        <f t="shared" si="37"/>
        <v>0</v>
      </c>
      <c r="L800" s="159">
        <f t="shared" si="38"/>
        <v>-5.2220876523370939E-5</v>
      </c>
    </row>
    <row r="801" spans="2:12" x14ac:dyDescent="0.2">
      <c r="B801" s="112" t="s">
        <v>156</v>
      </c>
      <c r="C801" s="113">
        <f>_xll.qlCalendarAdvance("TARGET",C800,B801,"mf")</f>
        <v>43972</v>
      </c>
      <c r="D801" s="120">
        <f>_xll.xlShmInterpRateFwd($D$3&amp;T(CalculationTrigger),C801,,5,C802)</f>
        <v>2.9655743909333112E-3</v>
      </c>
      <c r="E801" s="120">
        <f>_xll.xlShmInterpRateFwd($E$3&amp;T(CalculationTrigger),C801,,5,C802)</f>
        <v>2.9394125733044089E-3</v>
      </c>
      <c r="F801" s="121">
        <f>_xll.xlShmInterpRateFwd($F$3&amp;T(CalculationTrigger),C801,,5,C802)</f>
        <v>2.8247929488520399E-3</v>
      </c>
      <c r="G801" s="148">
        <f>_xll.xlShmInterpDisc($G$3&amp;T(CalculationTrigger),C801)</f>
        <v>1.0010302818268348</v>
      </c>
      <c r="H801" s="149">
        <f>_xll.xlShmInterpDisc($H$3&amp;T(CalculationTrigger),C801)</f>
        <v>1.0010634666833049</v>
      </c>
      <c r="I801" s="150">
        <f>_xll.xlShmInterpDisc($I$3&amp;T(CalculationTrigger),C801)</f>
        <v>1.0012274981167251</v>
      </c>
      <c r="J801" s="157">
        <f t="shared" si="36"/>
        <v>1.0576753179780556E-5</v>
      </c>
      <c r="K801" s="158">
        <f t="shared" si="37"/>
        <v>0</v>
      </c>
      <c r="L801" s="159">
        <f t="shared" si="38"/>
        <v>-5.2275323498797794E-5</v>
      </c>
    </row>
    <row r="802" spans="2:12" x14ac:dyDescent="0.2">
      <c r="B802" s="112" t="s">
        <v>156</v>
      </c>
      <c r="C802" s="113">
        <f>_xll.qlCalendarAdvance("TARGET",C801,B802,"mf")</f>
        <v>43973</v>
      </c>
      <c r="D802" s="120">
        <f>_xll.xlShmInterpRateFwd($D$3&amp;T(CalculationTrigger),C802,,5,C803)</f>
        <v>2.9779083048944123E-3</v>
      </c>
      <c r="E802" s="120">
        <f>_xll.xlShmInterpRateFwd($E$3&amp;T(CalculationTrigger),C802,,5,C803)</f>
        <v>2.9516908920998067E-3</v>
      </c>
      <c r="F802" s="121">
        <f>_xll.xlShmInterpRateFwd($F$3&amp;T(CalculationTrigger),C802,,5,C803)</f>
        <v>2.8368484392756162E-3</v>
      </c>
      <c r="G802" s="148">
        <f>_xll.xlShmInterpDisc($G$3&amp;T(CalculationTrigger),C802)</f>
        <v>1.0010221486606736</v>
      </c>
      <c r="H802" s="149">
        <f>_xll.xlShmInterpDisc($H$3&amp;T(CalculationTrigger),C802)</f>
        <v>1.0010554049988007</v>
      </c>
      <c r="I802" s="150">
        <f>_xll.xlShmInterpDisc($I$3&amp;T(CalculationTrigger),C802)</f>
        <v>1.0012197495181259</v>
      </c>
      <c r="J802" s="157">
        <f t="shared" si="36"/>
        <v>1.0590364404964513E-5</v>
      </c>
      <c r="K802" s="158">
        <f t="shared" si="37"/>
        <v>0</v>
      </c>
      <c r="L802" s="159">
        <f t="shared" si="38"/>
        <v>-5.2329771879458604E-5</v>
      </c>
    </row>
    <row r="803" spans="2:12" x14ac:dyDescent="0.2">
      <c r="B803" s="112" t="s">
        <v>156</v>
      </c>
      <c r="C803" s="113">
        <f>_xll.qlCalendarAdvance("TARGET",C802,B803,"mf")</f>
        <v>43976</v>
      </c>
      <c r="D803" s="120">
        <f>_xll.xlShmInterpRateFwd($D$3&amp;T(CalculationTrigger),C803,,5,C804)</f>
        <v>2.9902008852688415E-3</v>
      </c>
      <c r="E803" s="120">
        <f>_xll.xlShmInterpRateFwd($E$3&amp;T(CalculationTrigger),C803,,5,C804)</f>
        <v>2.9639287298013246E-3</v>
      </c>
      <c r="F803" s="121">
        <f>_xll.xlShmInterpRateFwd($F$3&amp;T(CalculationTrigger),C803,,5,C804)</f>
        <v>2.8488670953356787E-3</v>
      </c>
      <c r="G803" s="148">
        <f>_xll.xlShmInterpDisc($G$3&amp;T(CalculationTrigger),C803)</f>
        <v>1.0009976482836052</v>
      </c>
      <c r="H803" s="149">
        <f>_xll.xlShmInterpDisc($H$3&amp;T(CalculationTrigger),C803)</f>
        <v>1.0010311195102679</v>
      </c>
      <c r="I803" s="150">
        <f>_xll.xlShmInterpDisc($I$3&amp;T(CalculationTrigger),C803)</f>
        <v>1.0011964050595579</v>
      </c>
      <c r="J803" s="157">
        <f t="shared" si="36"/>
        <v>1.0631199969945513E-5</v>
      </c>
      <c r="K803" s="158">
        <f t="shared" si="37"/>
        <v>0</v>
      </c>
      <c r="L803" s="159">
        <f t="shared" si="38"/>
        <v>-5.249312540490969E-5</v>
      </c>
    </row>
    <row r="804" spans="2:12" x14ac:dyDescent="0.2">
      <c r="B804" s="112" t="s">
        <v>156</v>
      </c>
      <c r="C804" s="113">
        <f>_xll.qlCalendarAdvance("TARGET",C803,B804,"mf")</f>
        <v>43977</v>
      </c>
      <c r="D804" s="120">
        <f>_xll.xlShmInterpRateFwd($D$3&amp;T(CalculationTrigger),C804,,5,C805)</f>
        <v>2.9963629613637272E-3</v>
      </c>
      <c r="E804" s="120">
        <f>_xll.xlShmInterpRateFwd($E$3&amp;T(CalculationTrigger),C804,,5,C805)</f>
        <v>2.9700632219579388E-3</v>
      </c>
      <c r="F804" s="121">
        <f>_xll.xlShmInterpRateFwd($F$3&amp;T(CalculationTrigger),C804,,5,C805)</f>
        <v>2.8548910882191776E-3</v>
      </c>
      <c r="G804" s="148">
        <f>_xll.xlShmInterpDisc($G$3&amp;T(CalculationTrigger),C804)</f>
        <v>1.0009894478465282</v>
      </c>
      <c r="H804" s="149">
        <f>_xll.xlShmInterpDisc($H$3&amp;T(CalculationTrigger),C804)</f>
        <v>1.001022990850537</v>
      </c>
      <c r="I804" s="150">
        <f>_xll.xlShmInterpDisc($I$3&amp;T(CalculationTrigger),C804)</f>
        <v>1.0011885906671409</v>
      </c>
      <c r="J804" s="157">
        <f t="shared" si="36"/>
        <v>1.0644812451425865E-5</v>
      </c>
      <c r="K804" s="158">
        <f t="shared" si="37"/>
        <v>0</v>
      </c>
      <c r="L804" s="159">
        <f t="shared" si="38"/>
        <v>-5.2547579358654249E-5</v>
      </c>
    </row>
    <row r="805" spans="2:12" x14ac:dyDescent="0.2">
      <c r="B805" s="112" t="s">
        <v>156</v>
      </c>
      <c r="C805" s="113">
        <f>_xll.qlCalendarAdvance("TARGET",C804,B805,"mf")</f>
        <v>43978</v>
      </c>
      <c r="D805" s="120">
        <f>_xll.xlShmInterpRateFwd($D$3&amp;T(CalculationTrigger),C805,,5,C806)</f>
        <v>3.0025272265195892E-3</v>
      </c>
      <c r="E805" s="120">
        <f>_xll.xlShmInterpRateFwd($E$3&amp;T(CalculationTrigger),C805,,5,C806)</f>
        <v>2.9761999033759735E-3</v>
      </c>
      <c r="F805" s="121">
        <f>_xll.xlShmInterpRateFwd($F$3&amp;T(CalculationTrigger),C805,,5,C806)</f>
        <v>2.8609172716926382E-3</v>
      </c>
      <c r="G805" s="148">
        <f>_xll.xlShmInterpDisc($G$3&amp;T(CalculationTrigger),C805)</f>
        <v>1.0009812305778041</v>
      </c>
      <c r="H805" s="149">
        <f>_xll.xlShmInterpDisc($H$3&amp;T(CalculationTrigger),C805)</f>
        <v>1.0010148454330656</v>
      </c>
      <c r="I805" s="150">
        <f>_xll.xlShmInterpDisc($I$3&amp;T(CalculationTrigger),C805)</f>
        <v>1.0011807598122673</v>
      </c>
      <c r="J805" s="157">
        <f t="shared" si="36"/>
        <v>1.0658425244443876E-5</v>
      </c>
      <c r="K805" s="158">
        <f t="shared" si="37"/>
        <v>0</v>
      </c>
      <c r="L805" s="159">
        <f t="shared" si="38"/>
        <v>-5.260203469378949E-5</v>
      </c>
    </row>
    <row r="806" spans="2:12" x14ac:dyDescent="0.2">
      <c r="B806" s="112" t="s">
        <v>156</v>
      </c>
      <c r="C806" s="113">
        <f>_xll.qlCalendarAdvance("TARGET",C805,B806,"mf")</f>
        <v>43979</v>
      </c>
      <c r="D806" s="120">
        <f>_xll.xlShmInterpRateFwd($D$3&amp;T(CalculationTrigger),C806,,5,C807)</f>
        <v>3.0086936845053641E-3</v>
      </c>
      <c r="E806" s="120">
        <f>_xll.xlShmInterpRateFwd($E$3&amp;T(CalculationTrigger),C806,,5,C807)</f>
        <v>2.9823387778648877E-3</v>
      </c>
      <c r="F806" s="121">
        <f>_xll.xlShmInterpRateFwd($F$3&amp;T(CalculationTrigger),C806,,5,C807)</f>
        <v>2.8669456497276064E-3</v>
      </c>
      <c r="G806" s="148">
        <f>_xll.xlShmInterpDisc($G$3&amp;T(CalculationTrigger),C806)</f>
        <v>1.0009729964718455</v>
      </c>
      <c r="H806" s="149">
        <f>_xll.xlShmInterpDisc($H$3&amp;T(CalculationTrigger),C806)</f>
        <v>1.0010066832522602</v>
      </c>
      <c r="I806" s="150">
        <f>_xll.xlShmInterpDisc($I$3&amp;T(CalculationTrigger),C806)</f>
        <v>1.0011729124893158</v>
      </c>
      <c r="J806" s="157">
        <f t="shared" si="36"/>
        <v>1.0672038348051887E-5</v>
      </c>
      <c r="K806" s="158">
        <f t="shared" si="37"/>
        <v>0</v>
      </c>
      <c r="L806" s="159">
        <f t="shared" si="38"/>
        <v>-5.2656491405497605E-5</v>
      </c>
    </row>
    <row r="807" spans="2:12" x14ac:dyDescent="0.2">
      <c r="B807" s="112" t="s">
        <v>156</v>
      </c>
      <c r="C807" s="113">
        <f>_xll.qlCalendarAdvance("TARGET",C806,B807,"mf")</f>
        <v>43980</v>
      </c>
      <c r="D807" s="120">
        <f>_xll.xlShmInterpRateFwd($D$3&amp;T(CalculationTrigger),C807,,5,C808)</f>
        <v>3.0210589340534731E-3</v>
      </c>
      <c r="E807" s="120">
        <f>_xll.xlShmInterpRateFwd($E$3&amp;T(CalculationTrigger),C807,,5,C808)</f>
        <v>2.9946484259371674E-3</v>
      </c>
      <c r="F807" s="121">
        <f>_xll.xlShmInterpRateFwd($F$3&amp;T(CalculationTrigger),C807,,5,C808)</f>
        <v>2.8790324488129648E-3</v>
      </c>
      <c r="G807" s="148">
        <f>_xll.xlShmInterpDisc($G$3&amp;T(CalculationTrigger),C807)</f>
        <v>1.0009647455230557</v>
      </c>
      <c r="H807" s="149">
        <f>_xll.xlShmInterpDisc($H$3&amp;T(CalculationTrigger),C807)</f>
        <v>1.0009985043025178</v>
      </c>
      <c r="I807" s="150">
        <f>_xll.xlShmInterpDisc($I$3&amp;T(CalculationTrigger),C807)</f>
        <v>1.0011650486926555</v>
      </c>
      <c r="J807" s="157">
        <f t="shared" si="36"/>
        <v>1.068565176123519E-5</v>
      </c>
      <c r="K807" s="158">
        <f t="shared" si="37"/>
        <v>0</v>
      </c>
      <c r="L807" s="159">
        <f t="shared" si="38"/>
        <v>-5.27109494889774E-5</v>
      </c>
    </row>
    <row r="808" spans="2:12" x14ac:dyDescent="0.2">
      <c r="B808" s="112" t="s">
        <v>156</v>
      </c>
      <c r="C808" s="113">
        <f>_xll.qlCalendarAdvance("TARGET",C807,B808,"mf")</f>
        <v>43983</v>
      </c>
      <c r="D808" s="120">
        <f>_xll.xlShmInterpRateFwd($D$3&amp;T(CalculationTrigger),C808,,5,C809)</f>
        <v>3.0333815235303228E-3</v>
      </c>
      <c r="E808" s="120">
        <f>_xll.xlShmInterpRateFwd($E$3&amp;T(CalculationTrigger),C808,,5,C809)</f>
        <v>3.0069162851094253E-3</v>
      </c>
      <c r="F808" s="121">
        <f>_xll.xlShmInterpRateFwd($F$3&amp;T(CalculationTrigger),C808,,5,C809)</f>
        <v>2.8910811848468121E-3</v>
      </c>
      <c r="G808" s="148">
        <f>_xll.xlShmInterpDisc($G$3&amp;T(CalculationTrigger),C808)</f>
        <v>1.0009398915635883</v>
      </c>
      <c r="H808" s="149">
        <f>_xll.xlShmInterpDisc($H$3&amp;T(CalculationTrigger),C808)</f>
        <v>1.000973866783494</v>
      </c>
      <c r="I808" s="150">
        <f>_xll.xlShmInterpDisc($I$3&amp;T(CalculationTrigger),C808)</f>
        <v>1.0011413584039703</v>
      </c>
      <c r="J808" s="157">
        <f t="shared" si="36"/>
        <v>1.0726493848142514E-5</v>
      </c>
      <c r="K808" s="158">
        <f t="shared" si="37"/>
        <v>0</v>
      </c>
      <c r="L808" s="159">
        <f t="shared" si="38"/>
        <v>-5.2874331922493826E-5</v>
      </c>
    </row>
    <row r="809" spans="2:12" x14ac:dyDescent="0.2">
      <c r="B809" s="112" t="s">
        <v>156</v>
      </c>
      <c r="C809" s="113">
        <f>_xll.qlCalendarAdvance("TARGET",C808,B809,"mf")</f>
        <v>43984</v>
      </c>
      <c r="D809" s="120">
        <f>_xll.xlShmInterpRateFwd($D$3&amp;T(CalculationTrigger),C809,,5,C810)</f>
        <v>3.0395590046311469E-3</v>
      </c>
      <c r="E809" s="120">
        <f>_xll.xlShmInterpRateFwd($E$3&amp;T(CalculationTrigger),C809,,5,C810)</f>
        <v>3.013066183918201E-3</v>
      </c>
      <c r="F809" s="121">
        <f>_xll.xlShmInterpRateFwd($F$3&amp;T(CalculationTrigger),C809,,5,C810)</f>
        <v>2.8971205941684072E-3</v>
      </c>
      <c r="G809" s="148">
        <f>_xll.xlShmInterpDisc($G$3&amp;T(CalculationTrigger),C809)</f>
        <v>1.0009315731873132</v>
      </c>
      <c r="H809" s="149">
        <f>_xll.xlShmInterpDisc($H$3&amp;T(CalculationTrigger),C809)</f>
        <v>1.0009656207017796</v>
      </c>
      <c r="I809" s="150">
        <f>_xll.xlShmInterpDisc($I$3&amp;T(CalculationTrigger),C809)</f>
        <v>1.0011334286559728</v>
      </c>
      <c r="J809" s="157">
        <f t="shared" si="36"/>
        <v>1.0740108489655309E-5</v>
      </c>
      <c r="K809" s="158">
        <f t="shared" si="37"/>
        <v>0</v>
      </c>
      <c r="L809" s="159">
        <f t="shared" si="38"/>
        <v>-5.2928795445378821E-5</v>
      </c>
    </row>
    <row r="810" spans="2:12" x14ac:dyDescent="0.2">
      <c r="B810" s="112" t="s">
        <v>156</v>
      </c>
      <c r="C810" s="113">
        <f>_xll.qlCalendarAdvance("TARGET",C809,B810,"mf")</f>
        <v>43985</v>
      </c>
      <c r="D810" s="120">
        <f>_xll.xlShmInterpRateFwd($D$3&amp;T(CalculationTrigger),C810,,5,C811)</f>
        <v>3.0457387023101789E-3</v>
      </c>
      <c r="E810" s="120">
        <f>_xll.xlShmInterpRateFwd($E$3&amp;T(CalculationTrigger),C810,,5,C811)</f>
        <v>3.019218299505618E-3</v>
      </c>
      <c r="F810" s="121">
        <f>_xll.xlShmInterpRateFwd($F$3&amp;T(CalculationTrigger),C810,,5,C811)</f>
        <v>2.9031622218808062E-3</v>
      </c>
      <c r="G810" s="148">
        <f>_xll.xlShmInterpDisc($G$3&amp;T(CalculationTrigger),C810)</f>
        <v>1.0009232379400781</v>
      </c>
      <c r="H810" s="149">
        <f>_xll.xlShmInterpDisc($H$3&amp;T(CalculationTrigger),C810)</f>
        <v>1.0009573578229676</v>
      </c>
      <c r="I810" s="150">
        <f>_xll.xlShmInterpDisc($I$3&amp;T(CalculationTrigger),C810)</f>
        <v>1.0011254824059661</v>
      </c>
      <c r="J810" s="157">
        <f t="shared" si="36"/>
        <v>1.0753723435687205E-5</v>
      </c>
      <c r="K810" s="158">
        <f t="shared" si="37"/>
        <v>0</v>
      </c>
      <c r="L810" s="159">
        <f t="shared" si="38"/>
        <v>-5.2983260316276772E-5</v>
      </c>
    </row>
    <row r="811" spans="2:12" x14ac:dyDescent="0.2">
      <c r="B811" s="112" t="s">
        <v>156</v>
      </c>
      <c r="C811" s="113">
        <f>_xll.qlCalendarAdvance("TARGET",C810,B811,"mf")</f>
        <v>43986</v>
      </c>
      <c r="D811" s="120">
        <f>_xll.xlShmInterpRateFwd($D$3&amp;T(CalculationTrigger),C811,,5,C812)</f>
        <v>3.0519206201337391E-3</v>
      </c>
      <c r="E811" s="120">
        <f>_xll.xlShmInterpRateFwd($E$3&amp;T(CalculationTrigger),C811,,5,C812)</f>
        <v>3.0253726355595673E-3</v>
      </c>
      <c r="F811" s="121">
        <f>_xll.xlShmInterpRateFwd($F$3&amp;T(CalculationTrigger),C811,,5,C812)</f>
        <v>2.9092060714692742E-3</v>
      </c>
      <c r="G811" s="148">
        <f>_xll.xlShmInterpDisc($G$3&amp;T(CalculationTrigger),C811)</f>
        <v>1.0009148858162276</v>
      </c>
      <c r="H811" s="149">
        <f>_xll.xlShmInterpDisc($H$3&amp;T(CalculationTrigger),C811)</f>
        <v>1.0009490781413961</v>
      </c>
      <c r="I811" s="150">
        <f>_xll.xlShmInterpDisc($I$3&amp;T(CalculationTrigger),C811)</f>
        <v>1.00111751964826</v>
      </c>
      <c r="J811" s="157">
        <f t="shared" si="36"/>
        <v>1.0767338685279502E-5</v>
      </c>
      <c r="K811" s="158">
        <f t="shared" si="37"/>
        <v>0</v>
      </c>
      <c r="L811" s="159">
        <f t="shared" si="38"/>
        <v>-5.3037726530204962E-5</v>
      </c>
    </row>
    <row r="812" spans="2:12" x14ac:dyDescent="0.2">
      <c r="B812" s="112" t="s">
        <v>156</v>
      </c>
      <c r="C812" s="113">
        <f>_xll.qlCalendarAdvance("TARGET",C811,B812,"mf")</f>
        <v>43987</v>
      </c>
      <c r="D812" s="120">
        <f>_xll.xlShmInterpRateFwd($D$3&amp;T(CalculationTrigger),C812,,5,C813)</f>
        <v>3.0643176029926306E-3</v>
      </c>
      <c r="E812" s="120">
        <f>_xll.xlShmInterpRateFwd($E$3&amp;T(CalculationTrigger),C812,,5,C813)</f>
        <v>3.0377140106756882E-3</v>
      </c>
      <c r="F812" s="121">
        <f>_xll.xlShmInterpRateFwd($F$3&amp;T(CalculationTrigger),C812,,5,C813)</f>
        <v>2.9213245786920304E-3</v>
      </c>
      <c r="G812" s="148">
        <f>_xll.xlShmInterpDisc($G$3&amp;T(CalculationTrigger),C812)</f>
        <v>1.0009065168100975</v>
      </c>
      <c r="H812" s="149">
        <f>_xll.xlShmInterpDisc($H$3&amp;T(CalculationTrigger),C812)</f>
        <v>1.0009407816513944</v>
      </c>
      <c r="I812" s="150">
        <f>_xll.xlShmInterpDisc($I$3&amp;T(CalculationTrigger),C812)</f>
        <v>1.0011095403771557</v>
      </c>
      <c r="J812" s="157">
        <f t="shared" si="36"/>
        <v>1.0780954237406887E-5</v>
      </c>
      <c r="K812" s="158">
        <f t="shared" si="37"/>
        <v>0</v>
      </c>
      <c r="L812" s="159">
        <f t="shared" si="38"/>
        <v>-5.3092194082547348E-5</v>
      </c>
    </row>
    <row r="813" spans="2:12" x14ac:dyDescent="0.2">
      <c r="B813" s="112" t="s">
        <v>156</v>
      </c>
      <c r="C813" s="113">
        <f>_xll.qlCalendarAdvance("TARGET",C812,B813,"mf")</f>
        <v>43990</v>
      </c>
      <c r="D813" s="120">
        <f>_xll.xlShmInterpRateFwd($D$3&amp;T(CalculationTrigger),C813,,5,C814)</f>
        <v>3.076670574614331E-3</v>
      </c>
      <c r="E813" s="120">
        <f>_xll.xlShmInterpRateFwd($E$3&amp;T(CalculationTrigger),C813,,5,C814)</f>
        <v>3.0500122650875803E-3</v>
      </c>
      <c r="F813" s="121">
        <f>_xll.xlShmInterpRateFwd($F$3&amp;T(CalculationTrigger),C813,,5,C814)</f>
        <v>2.9334037706084132E-3</v>
      </c>
      <c r="G813" s="148">
        <f>_xll.xlShmInterpDisc($G$3&amp;T(CalculationTrigger),C813)</f>
        <v>1.000881308441232</v>
      </c>
      <c r="H813" s="149">
        <f>_xll.xlShmInterpDisc($H$3&amp;T(CalculationTrigger),C813)</f>
        <v>1.0009157912739479</v>
      </c>
      <c r="I813" s="150">
        <f>_xll.xlShmInterpDisc($I$3&amp;T(CalculationTrigger),C813)</f>
        <v>1.0010855034263075</v>
      </c>
      <c r="J813" s="157">
        <f t="shared" si="36"/>
        <v>1.0821802699427171E-5</v>
      </c>
      <c r="K813" s="158">
        <f t="shared" si="37"/>
        <v>0</v>
      </c>
      <c r="L813" s="159">
        <f t="shared" si="38"/>
        <v>-5.3255604722044416E-5</v>
      </c>
    </row>
    <row r="814" spans="2:12" x14ac:dyDescent="0.2">
      <c r="B814" s="112" t="s">
        <v>156</v>
      </c>
      <c r="C814" s="113">
        <f>_xll.qlCalendarAdvance("TARGET",C813,B814,"mf")</f>
        <v>43991</v>
      </c>
      <c r="D814" s="120">
        <f>_xll.xlShmInterpRateFwd($D$3&amp;T(CalculationTrigger),C814,,5,C815)</f>
        <v>3.0828636535849452E-3</v>
      </c>
      <c r="E814" s="120">
        <f>_xll.xlShmInterpRateFwd($E$3&amp;T(CalculationTrigger),C814,,5,C815)</f>
        <v>3.0561777634528177E-3</v>
      </c>
      <c r="F814" s="121">
        <f>_xll.xlShmInterpRateFwd($F$3&amp;T(CalculationTrigger),C814,,5,C815)</f>
        <v>2.9394587904067581E-3</v>
      </c>
      <c r="G814" s="148">
        <f>_xll.xlShmInterpDisc($G$3&amp;T(CalculationTrigger),C814)</f>
        <v>1.0008728718491395</v>
      </c>
      <c r="H814" s="149">
        <f>_xll.xlShmInterpDisc($H$3&amp;T(CalculationTrigger),C814)</f>
        <v>1.0009074274933176</v>
      </c>
      <c r="I814" s="150">
        <f>_xll.xlShmInterpDisc($I$3&amp;T(CalculationTrigger),C814)</f>
        <v>1.0010774580444168</v>
      </c>
      <c r="J814" s="157">
        <f t="shared" si="36"/>
        <v>1.0835419451895088E-5</v>
      </c>
      <c r="K814" s="158">
        <f t="shared" si="37"/>
        <v>0</v>
      </c>
      <c r="L814" s="159">
        <f t="shared" si="38"/>
        <v>-5.3310077580110463E-5</v>
      </c>
    </row>
    <row r="815" spans="2:12" x14ac:dyDescent="0.2">
      <c r="B815" s="112" t="s">
        <v>156</v>
      </c>
      <c r="C815" s="113">
        <f>_xll.qlCalendarAdvance("TARGET",C814,B815,"mf")</f>
        <v>43992</v>
      </c>
      <c r="D815" s="120">
        <f>_xll.xlShmInterpRateFwd($D$3&amp;T(CalculationTrigger),C815,,5,C816)</f>
        <v>3.0890589764484095E-3</v>
      </c>
      <c r="E815" s="120">
        <f>_xll.xlShmInterpRateFwd($E$3&amp;T(CalculationTrigger),C815,,5,C816)</f>
        <v>3.0623455060328993E-3</v>
      </c>
      <c r="F815" s="121">
        <f>_xll.xlShmInterpRateFwd($F$3&amp;T(CalculationTrigger),C815,,5,C816)</f>
        <v>2.9455160559510168E-3</v>
      </c>
      <c r="G815" s="148">
        <f>_xll.xlShmInterpDisc($G$3&amp;T(CalculationTrigger),C815)</f>
        <v>1.0008644183462971</v>
      </c>
      <c r="H815" s="149">
        <f>_xll.xlShmInterpDisc($H$3&amp;T(CalculationTrigger),C815)</f>
        <v>1.0008990468757546</v>
      </c>
      <c r="I815" s="150">
        <f>_xll.xlShmInterpDisc($I$3&amp;T(CalculationTrigger),C815)</f>
        <v>1.001069396120482</v>
      </c>
      <c r="J815" s="157">
        <f t="shared" si="36"/>
        <v>1.0849036501962921E-5</v>
      </c>
      <c r="K815" s="158">
        <f t="shared" si="37"/>
        <v>0</v>
      </c>
      <c r="L815" s="159">
        <f t="shared" si="38"/>
        <v>-5.3364551752636411E-5</v>
      </c>
    </row>
    <row r="816" spans="2:12" x14ac:dyDescent="0.2">
      <c r="B816" s="112" t="s">
        <v>156</v>
      </c>
      <c r="C816" s="113">
        <f>_xll.qlCalendarAdvance("TARGET",C815,B816,"mf")</f>
        <v>43993</v>
      </c>
      <c r="D816" s="120">
        <f>_xll.xlShmInterpRateFwd($D$3&amp;T(CalculationTrigger),C816,,5,C817)</f>
        <v>3.0952565471357627E-3</v>
      </c>
      <c r="E816" s="120">
        <f>_xll.xlShmInterpRateFwd($E$3&amp;T(CalculationTrigger),C816,,5,C817)</f>
        <v>3.0685154966778156E-3</v>
      </c>
      <c r="F816" s="121">
        <f>_xll.xlShmInterpRateFwd($F$3&amp;T(CalculationTrigger),C816,,5,C817)</f>
        <v>2.9515755712127461E-3</v>
      </c>
      <c r="G816" s="148">
        <f>_xll.xlShmInterpDisc($G$3&amp;T(CalculationTrigger),C816)</f>
        <v>1.0008559479269818</v>
      </c>
      <c r="H816" s="149">
        <f>_xll.xlShmInterpDisc($H$3&amp;T(CalculationTrigger),C816)</f>
        <v>1.0008906494155292</v>
      </c>
      <c r="I816" s="150">
        <f>_xll.xlShmInterpDisc($I$3&amp;T(CalculationTrigger),C816)</f>
        <v>1.0010613176487446</v>
      </c>
      <c r="J816" s="157">
        <f t="shared" si="36"/>
        <v>1.0862653848556448E-5</v>
      </c>
      <c r="K816" s="158">
        <f t="shared" si="37"/>
        <v>0</v>
      </c>
      <c r="L816" s="159">
        <f t="shared" si="38"/>
        <v>-5.3419027234894412E-5</v>
      </c>
    </row>
    <row r="817" spans="2:12" x14ac:dyDescent="0.2">
      <c r="B817" s="112" t="s">
        <v>156</v>
      </c>
      <c r="C817" s="113">
        <f>_xll.qlCalendarAdvance("TARGET",C816,B817,"mf")</f>
        <v>43994</v>
      </c>
      <c r="D817" s="120">
        <f>_xll.xlShmInterpRateFwd($D$3&amp;T(CalculationTrigger),C817,,5,C818)</f>
        <v>3.1076856603646772E-3</v>
      </c>
      <c r="E817" s="120">
        <f>_xll.xlShmInterpRateFwd($E$3&amp;T(CalculationTrigger),C817,,5,C818)</f>
        <v>3.0808889964389764E-3</v>
      </c>
      <c r="F817" s="121">
        <f>_xll.xlShmInterpRateFwd($F$3&amp;T(CalculationTrigger),C817,,5,C818)</f>
        <v>2.963726185500358E-3</v>
      </c>
      <c r="G817" s="148">
        <f>_xll.xlShmInterpDisc($G$3&amp;T(CalculationTrigger),C817)</f>
        <v>1.0008474605854611</v>
      </c>
      <c r="H817" s="149">
        <f>_xll.xlShmInterpDisc($H$3&amp;T(CalculationTrigger),C817)</f>
        <v>1.0008822351069024</v>
      </c>
      <c r="I817" s="150">
        <f>_xll.xlShmInterpDisc($I$3&amp;T(CalculationTrigger),C817)</f>
        <v>1.0010532226234368</v>
      </c>
      <c r="J817" s="157">
        <f t="shared" si="36"/>
        <v>1.0876271490778915E-5</v>
      </c>
      <c r="K817" s="158">
        <f t="shared" si="37"/>
        <v>0</v>
      </c>
      <c r="L817" s="159">
        <f t="shared" si="38"/>
        <v>-5.3473504022103236E-5</v>
      </c>
    </row>
    <row r="818" spans="2:12" x14ac:dyDescent="0.2">
      <c r="B818" s="112" t="s">
        <v>156</v>
      </c>
      <c r="C818" s="113">
        <f>_xll.qlCalendarAdvance("TARGET",C817,B818,"mf")</f>
        <v>43997</v>
      </c>
      <c r="D818" s="120">
        <f>_xll.xlShmInterpRateFwd($D$3&amp;T(CalculationTrigger),C818,,5,C819)</f>
        <v>3.1200693877174619E-3</v>
      </c>
      <c r="E818" s="120">
        <f>_xll.xlShmInterpRateFwd($E$3&amp;T(CalculationTrigger),C818,,5,C819)</f>
        <v>3.093218019944948E-3</v>
      </c>
      <c r="F818" s="121">
        <f>_xll.xlShmInterpRateFwd($F$3&amp;T(CalculationTrigger),C818,,5,C819)</f>
        <v>2.9758362096354431E-3</v>
      </c>
      <c r="G818" s="148">
        <f>_xll.xlShmInterpDisc($G$3&amp;T(CalculationTrigger),C818)</f>
        <v>1.0008218969701916</v>
      </c>
      <c r="H818" s="149">
        <f>_xll.xlShmInterpDisc($H$3&amp;T(CalculationTrigger),C818)</f>
        <v>1.0008568910330728</v>
      </c>
      <c r="I818" s="150">
        <f>_xll.xlShmInterpDisc($I$3&amp;T(CalculationTrigger),C818)</f>
        <v>1.0010288381682577</v>
      </c>
      <c r="J818" s="157">
        <f t="shared" si="36"/>
        <v>1.091712618094648E-5</v>
      </c>
      <c r="K818" s="158">
        <f t="shared" si="37"/>
        <v>0</v>
      </c>
      <c r="L818" s="159">
        <f t="shared" si="38"/>
        <v>-5.363694216558932E-5</v>
      </c>
    </row>
    <row r="819" spans="2:12" x14ac:dyDescent="0.2">
      <c r="B819" s="112" t="s">
        <v>156</v>
      </c>
      <c r="C819" s="113">
        <f>_xll.qlCalendarAdvance("TARGET",C818,B819,"mf")</f>
        <v>43998</v>
      </c>
      <c r="D819" s="120">
        <f>_xll.xlShmInterpRateFwd($D$3&amp;T(CalculationTrigger),C819,,5,C820)</f>
        <v>3.1262782570166915E-3</v>
      </c>
      <c r="E819" s="120">
        <f>_xll.xlShmInterpRateFwd($E$3&amp;T(CalculationTrigger),C819,,5,C820)</f>
        <v>3.099399310609062E-3</v>
      </c>
      <c r="F819" s="121">
        <f>_xll.xlShmInterpRateFwd($F$3&amp;T(CalculationTrigger),C819,,5,C820)</f>
        <v>2.9819070333415424E-3</v>
      </c>
      <c r="G819" s="148">
        <f>_xll.xlShmInterpDisc($G$3&amp;T(CalculationTrigger),C819)</f>
        <v>1.0008133418823264</v>
      </c>
      <c r="H819" s="149">
        <f>_xll.xlShmInterpDisc($H$3&amp;T(CalculationTrigger),C819)</f>
        <v>1.0008484092732515</v>
      </c>
      <c r="I819" s="150">
        <f>_xll.xlShmInterpDisc($I$3&amp;T(CalculationTrigger),C819)</f>
        <v>1.001020676870787</v>
      </c>
      <c r="J819" s="157">
        <f t="shared" si="36"/>
        <v>1.0930744995532736E-5</v>
      </c>
      <c r="K819" s="158">
        <f t="shared" si="37"/>
        <v>0</v>
      </c>
      <c r="L819" s="159">
        <f t="shared" si="38"/>
        <v>-5.3691424124768202E-5</v>
      </c>
    </row>
    <row r="820" spans="2:12" x14ac:dyDescent="0.2">
      <c r="B820" s="112" t="s">
        <v>156</v>
      </c>
      <c r="C820" s="113">
        <f>_xll.qlCalendarAdvance("TARGET",C819,B820,"mf")</f>
        <v>43999</v>
      </c>
      <c r="D820" s="120">
        <f>_xll.xlShmInterpRateFwd($D$3&amp;T(CalculationTrigger),C820,,5,C821)</f>
        <v>3.1324893976450146E-3</v>
      </c>
      <c r="E820" s="120">
        <f>_xll.xlShmInterpRateFwd($E$3&amp;T(CalculationTrigger),C820,,5,C821)</f>
        <v>3.1055828730458248E-3</v>
      </c>
      <c r="F820" s="121">
        <f>_xll.xlShmInterpRateFwd($F$3&amp;T(CalculationTrigger),C820,,5,C821)</f>
        <v>2.987980130716029E-3</v>
      </c>
      <c r="G820" s="148">
        <f>_xll.xlShmInterpDisc($G$3&amp;T(CalculationTrigger),C820)</f>
        <v>1.0008047698434457</v>
      </c>
      <c r="H820" s="149">
        <f>_xll.xlShmInterpDisc($H$3&amp;T(CalculationTrigger),C820)</f>
        <v>1.0008399106361856</v>
      </c>
      <c r="I820" s="150">
        <f>_xll.xlShmInterpDisc($I$3&amp;T(CalculationTrigger),C820)</f>
        <v>1.0010124989907563</v>
      </c>
      <c r="J820" s="157">
        <f t="shared" si="36"/>
        <v>1.0944364100723876E-5</v>
      </c>
      <c r="K820" s="158">
        <f t="shared" si="37"/>
        <v>0</v>
      </c>
      <c r="L820" s="159">
        <f t="shared" si="38"/>
        <v>-5.3745907365027957E-5</v>
      </c>
    </row>
    <row r="821" spans="2:12" x14ac:dyDescent="0.2">
      <c r="B821" s="112" t="s">
        <v>156</v>
      </c>
      <c r="C821" s="113">
        <f>_xll.qlCalendarAdvance("TARGET",C820,B821,"mf")</f>
        <v>44000</v>
      </c>
      <c r="D821" s="120">
        <f>_xll.xlShmInterpRateFwd($D$3&amp;T(CalculationTrigger),C821,,5,C822)</f>
        <v>3.1387028137766183E-3</v>
      </c>
      <c r="E821" s="120">
        <f>_xll.xlShmInterpRateFwd($E$3&amp;T(CalculationTrigger),C821,,5,C822)</f>
        <v>3.1117687111862783E-3</v>
      </c>
      <c r="F821" s="121">
        <f>_xll.xlShmInterpRateFwd($F$3&amp;T(CalculationTrigger),C821,,5,C822)</f>
        <v>2.994055505325225E-3</v>
      </c>
      <c r="G821" s="148">
        <f>_xll.xlShmInterpDisc($G$3&amp;T(CalculationTrigger),C821)</f>
        <v>1.0007961808477588</v>
      </c>
      <c r="H821" s="149">
        <f>_xll.xlShmInterpDisc($H$3&amp;T(CalculationTrigger),C821)</f>
        <v>1.0008313951160774</v>
      </c>
      <c r="I821" s="150">
        <f>_xll.xlShmInterpDisc($I$3&amp;T(CalculationTrigger),C821)</f>
        <v>1.001004304522338</v>
      </c>
      <c r="J821" s="157">
        <f t="shared" si="36"/>
        <v>1.0957983495400873E-5</v>
      </c>
      <c r="K821" s="158">
        <f t="shared" si="37"/>
        <v>0</v>
      </c>
      <c r="L821" s="159">
        <f t="shared" si="38"/>
        <v>-5.3800391881546399E-5</v>
      </c>
    </row>
    <row r="822" spans="2:12" x14ac:dyDescent="0.2">
      <c r="B822" s="112" t="s">
        <v>156</v>
      </c>
      <c r="C822" s="113">
        <f>_xll.qlCalendarAdvance("TARGET",C821,B822,"mf")</f>
        <v>44001</v>
      </c>
      <c r="D822" s="120">
        <f>_xll.xlShmInterpRateFwd($D$3&amp;T(CalculationTrigger),C822,,5,C823)</f>
        <v>3.1511644551240189E-3</v>
      </c>
      <c r="E822" s="120">
        <f>_xll.xlShmInterpRateFwd($E$3&amp;T(CalculationTrigger),C822,,5,C823)</f>
        <v>3.1241747335036506E-3</v>
      </c>
      <c r="F822" s="121">
        <f>_xll.xlShmInterpRateFwd($F$3&amp;T(CalculationTrigger),C822,,5,C823)</f>
        <v>3.006238626086516E-3</v>
      </c>
      <c r="G822" s="148">
        <f>_xll.xlShmInterpDisc($G$3&amp;T(CalculationTrigger),C822)</f>
        <v>1.0007875748894648</v>
      </c>
      <c r="H822" s="149">
        <f>_xll.xlShmInterpDisc($H$3&amp;T(CalculationTrigger),C822)</f>
        <v>1.0008228627071196</v>
      </c>
      <c r="I822" s="150">
        <f>_xll.xlShmInterpDisc($I$3&amp;T(CalculationTrigger),C822)</f>
        <v>1.0009960934596958</v>
      </c>
      <c r="J822" s="157">
        <f t="shared" si="36"/>
        <v>1.0971603178690364E-5</v>
      </c>
      <c r="K822" s="158">
        <f t="shared" si="37"/>
        <v>0</v>
      </c>
      <c r="L822" s="159">
        <f t="shared" si="38"/>
        <v>-5.3854877669586777E-5</v>
      </c>
    </row>
    <row r="823" spans="2:12" x14ac:dyDescent="0.2">
      <c r="B823" s="112" t="s">
        <v>156</v>
      </c>
      <c r="C823" s="113">
        <f>_xll.qlCalendarAdvance("TARGET",C822,B823,"mf")</f>
        <v>44004</v>
      </c>
      <c r="D823" s="120">
        <f>_xll.xlShmInterpRateFwd($D$3&amp;T(CalculationTrigger),C823,,5,C824)</f>
        <v>3.1635793113488878E-3</v>
      </c>
      <c r="E823" s="120">
        <f>_xll.xlShmInterpRateFwd($E$3&amp;T(CalculationTrigger),C823,,5,C824)</f>
        <v>3.1365348997705912E-3</v>
      </c>
      <c r="F823" s="121">
        <f>_xll.xlShmInterpRateFwd($F$3&amp;T(CalculationTrigger),C823,,5,C824)</f>
        <v>3.0183798584175118E-3</v>
      </c>
      <c r="G823" s="148">
        <f>_xll.xlShmInterpDisc($G$3&amp;T(CalculationTrigger),C823)</f>
        <v>1.0007616551807865</v>
      </c>
      <c r="H823" s="149">
        <f>_xll.xlShmInterpDisc($H$3&amp;T(CalculationTrigger),C823)</f>
        <v>1.0007971640889273</v>
      </c>
      <c r="I823" s="150">
        <f>_xll.xlShmInterpDisc($I$3&amp;T(CalculationTrigger),C823)</f>
        <v>1.000971360647904</v>
      </c>
      <c r="J823" s="157">
        <f t="shared" si="36"/>
        <v>1.1012463950200866E-5</v>
      </c>
      <c r="K823" s="158">
        <f t="shared" si="37"/>
        <v>0</v>
      </c>
      <c r="L823" s="159">
        <f t="shared" si="38"/>
        <v>-5.4018342614954545E-5</v>
      </c>
    </row>
    <row r="824" spans="2:12" x14ac:dyDescent="0.2">
      <c r="B824" s="112" t="s">
        <v>156</v>
      </c>
      <c r="C824" s="113">
        <f>_xll.qlCalendarAdvance("TARGET",C823,B824,"mf")</f>
        <v>44005</v>
      </c>
      <c r="D824" s="120">
        <f>_xll.xlShmInterpRateFwd($D$3&amp;T(CalculationTrigger),C824,,5,C825)</f>
        <v>3.1698041635573404E-3</v>
      </c>
      <c r="E824" s="120">
        <f>_xll.xlShmInterpRateFwd($E$3&amp;T(CalculationTrigger),C824,,5,C825)</f>
        <v>3.1427321755977795E-3</v>
      </c>
      <c r="F824" s="121">
        <f>_xll.xlShmInterpRateFwd($F$3&amp;T(CalculationTrigger),C824,,5,C825)</f>
        <v>3.0244666799893881E-3</v>
      </c>
      <c r="G824" s="148">
        <f>_xll.xlShmInterpDisc($G$3&amp;T(CalculationTrigger),C824)</f>
        <v>1.000752981313862</v>
      </c>
      <c r="H824" s="149">
        <f>_xll.xlShmInterpDisc($H$3&amp;T(CalculationTrigger),C824)</f>
        <v>1.0007885640663012</v>
      </c>
      <c r="I824" s="150">
        <f>_xll.xlShmInterpDisc($I$3&amp;T(CalculationTrigger),C824)</f>
        <v>1.0009630831497967</v>
      </c>
      <c r="J824" s="157">
        <f t="shared" si="36"/>
        <v>1.102608477789004E-5</v>
      </c>
      <c r="K824" s="158">
        <f t="shared" si="37"/>
        <v>0</v>
      </c>
      <c r="L824" s="159">
        <f t="shared" si="38"/>
        <v>-5.4072833441278624E-5</v>
      </c>
    </row>
    <row r="825" spans="2:12" x14ac:dyDescent="0.2">
      <c r="B825" s="112" t="s">
        <v>156</v>
      </c>
      <c r="C825" s="113">
        <f>_xll.qlCalendarAdvance("TARGET",C824,B825,"mf")</f>
        <v>44006</v>
      </c>
      <c r="D825" s="120">
        <f>_xll.xlShmInterpRateFwd($D$3&amp;T(CalculationTrigger),C825,,5,C826)</f>
        <v>3.1760313146932564E-3</v>
      </c>
      <c r="E825" s="120">
        <f>_xll.xlShmInterpRateFwd($E$3&amp;T(CalculationTrigger),C825,,5,C826)</f>
        <v>3.1489317506744035E-3</v>
      </c>
      <c r="F825" s="121">
        <f>_xll.xlShmInterpRateFwd($F$3&amp;T(CalculationTrigger),C825,,5,C826)</f>
        <v>3.0305558025848223E-3</v>
      </c>
      <c r="G825" s="148">
        <f>_xll.xlShmInterpDisc($G$3&amp;T(CalculationTrigger),C825)</f>
        <v>1.0007442904551811</v>
      </c>
      <c r="H825" s="149">
        <f>_xll.xlShmInterpDisc($H$3&amp;T(CalculationTrigger),C825)</f>
        <v>1.0007799471256422</v>
      </c>
      <c r="I825" s="150">
        <f>_xll.xlShmInterpDisc($I$3&amp;T(CalculationTrigger),C825)</f>
        <v>1.0009547890281321</v>
      </c>
      <c r="J825" s="157">
        <f t="shared" si="36"/>
        <v>1.1039705889149256E-5</v>
      </c>
      <c r="K825" s="158">
        <f t="shared" si="37"/>
        <v>0</v>
      </c>
      <c r="L825" s="159">
        <f t="shared" si="38"/>
        <v>-5.4127325515200134E-5</v>
      </c>
    </row>
    <row r="826" spans="2:12" x14ac:dyDescent="0.2">
      <c r="B826" s="112" t="s">
        <v>156</v>
      </c>
      <c r="C826" s="113">
        <f>_xll.qlCalendarAdvance("TARGET",C825,B826,"mf")</f>
        <v>44007</v>
      </c>
      <c r="D826" s="120">
        <f>_xll.xlShmInterpRateFwd($D$3&amp;T(CalculationTrigger),C826,,5,C827)</f>
        <v>3.1822607690523987E-3</v>
      </c>
      <c r="E826" s="120">
        <f>_xll.xlShmInterpRateFwd($E$3&amp;T(CalculationTrigger),C826,,5,C827)</f>
        <v>3.1551336292557006E-3</v>
      </c>
      <c r="F826" s="121">
        <f>_xll.xlShmInterpRateFwd($F$3&amp;T(CalculationTrigger),C826,,5,C827)</f>
        <v>3.0366472307427114E-3</v>
      </c>
      <c r="G826" s="148">
        <f>_xll.xlShmInterpDisc($G$3&amp;T(CalculationTrigger),C826)</f>
        <v>1.0007355825988851</v>
      </c>
      <c r="H826" s="149">
        <f>_xll.xlShmInterpDisc($H$3&amp;T(CalculationTrigger),C826)</f>
        <v>1.0007713132610847</v>
      </c>
      <c r="I826" s="150">
        <f>_xll.xlShmInterpDisc($I$3&amp;T(CalculationTrigger),C826)</f>
        <v>1.0009464782770148</v>
      </c>
      <c r="J826" s="157">
        <f t="shared" si="36"/>
        <v>1.1053327282952817E-5</v>
      </c>
      <c r="K826" s="158">
        <f t="shared" si="37"/>
        <v>0</v>
      </c>
      <c r="L826" s="159">
        <f t="shared" si="38"/>
        <v>-5.418181883201014E-5</v>
      </c>
    </row>
    <row r="827" spans="2:12" x14ac:dyDescent="0.2">
      <c r="B827" s="112" t="s">
        <v>156</v>
      </c>
      <c r="C827" s="113">
        <f>_xll.qlCalendarAdvance("TARGET",C826,B827,"mf")</f>
        <v>44008</v>
      </c>
      <c r="D827" s="120">
        <f>_xll.xlShmInterpRateFwd($D$3&amp;T(CalculationTrigger),C827,,5,C828)</f>
        <v>3.194755336067417E-3</v>
      </c>
      <c r="E827" s="120">
        <f>_xll.xlShmInterpRateFwd($E$3&amp;T(CalculationTrigger),C827,,5,C828)</f>
        <v>3.167572572015687E-3</v>
      </c>
      <c r="F827" s="121">
        <f>_xll.xlShmInterpRateFwd($F$3&amp;T(CalculationTrigger),C827,,5,C828)</f>
        <v>3.0488632571818945E-3</v>
      </c>
      <c r="G827" s="148">
        <f>_xll.xlShmInterpDisc($G$3&amp;T(CalculationTrigger),C827)</f>
        <v>1.0007268577391044</v>
      </c>
      <c r="H827" s="149">
        <f>_xll.xlShmInterpDisc($H$3&amp;T(CalculationTrigger),C827)</f>
        <v>1.0007626624667525</v>
      </c>
      <c r="I827" s="150">
        <f>_xll.xlShmInterpDisc($I$3&amp;T(CalculationTrigger),C827)</f>
        <v>1.0009381508905379</v>
      </c>
      <c r="J827" s="157">
        <f t="shared" si="36"/>
        <v>1.1066948958415879E-5</v>
      </c>
      <c r="K827" s="158">
        <f t="shared" si="37"/>
        <v>0</v>
      </c>
      <c r="L827" s="159">
        <f t="shared" si="38"/>
        <v>-5.4236313386878236E-5</v>
      </c>
    </row>
    <row r="828" spans="2:12" x14ac:dyDescent="0.2">
      <c r="B828" s="112" t="s">
        <v>156</v>
      </c>
      <c r="C828" s="113">
        <f>_xll.qlCalendarAdvance("TARGET",C827,B828,"mf")</f>
        <v>44011</v>
      </c>
      <c r="D828" s="120">
        <f>_xll.xlShmInterpRateFwd($D$3&amp;T(CalculationTrigger),C828,,5,C829)</f>
        <v>3.2072016940192672E-3</v>
      </c>
      <c r="E828" s="120">
        <f>_xll.xlShmInterpRateFwd($E$3&amp;T(CalculationTrigger),C828,,5,C829)</f>
        <v>3.1799642545334832E-3</v>
      </c>
      <c r="F828" s="121">
        <f>_xll.xlShmInterpRateFwd($F$3&amp;T(CalculationTrigger),C828,,5,C829)</f>
        <v>3.0610360734051704E-3</v>
      </c>
      <c r="G828" s="148">
        <f>_xll.xlShmInterpDisc($G$3&amp;T(CalculationTrigger),C828)</f>
        <v>1.000700581080026</v>
      </c>
      <c r="H828" s="149">
        <f>_xll.xlShmInterpDisc($H$3&amp;T(CalculationTrigger),C828)</f>
        <v>1.0007366084462095</v>
      </c>
      <c r="I828" s="150">
        <f>_xll.xlShmInterpDisc($I$3&amp;T(CalculationTrigger),C828)</f>
        <v>1.0009130688597494</v>
      </c>
      <c r="J828" s="157">
        <f t="shared" si="36"/>
        <v>1.1107815664314344E-5</v>
      </c>
      <c r="K828" s="158">
        <f t="shared" si="37"/>
        <v>0</v>
      </c>
      <c r="L828" s="159">
        <f t="shared" si="38"/>
        <v>-5.4399804432181781E-5</v>
      </c>
    </row>
    <row r="829" spans="2:12" x14ac:dyDescent="0.2">
      <c r="B829" s="112" t="s">
        <v>156</v>
      </c>
      <c r="C829" s="113">
        <f>_xll.qlCalendarAdvance("TARGET",C828,B829,"mf")</f>
        <v>44012</v>
      </c>
      <c r="D829" s="120">
        <f>_xll.xlShmInterpRateFwd($D$3&amp;T(CalculationTrigger),C829,,5,C830)</f>
        <v>3.2134427220014317E-3</v>
      </c>
      <c r="E829" s="120">
        <f>_xll.xlShmInterpRateFwd($E$3&amp;T(CalculationTrigger),C829,,5,C830)</f>
        <v>3.186177708469204E-3</v>
      </c>
      <c r="F829" s="121">
        <f>_xll.xlShmInterpRateFwd($F$3&amp;T(CalculationTrigger),C829,,5,C830)</f>
        <v>3.0671390866389625E-3</v>
      </c>
      <c r="G829" s="148">
        <f>_xll.xlShmInterpDisc($G$3&amp;T(CalculationTrigger),C829)</f>
        <v>1.0006917881474284</v>
      </c>
      <c r="H829" s="149">
        <f>_xll.xlShmInterpDisc($H$3&amp;T(CalculationTrigger),C829)</f>
        <v>1.0007278898738305</v>
      </c>
      <c r="I829" s="150">
        <f>_xll.xlShmInterpDisc($I$3&amp;T(CalculationTrigger),C829)</f>
        <v>1.0009046748725827</v>
      </c>
      <c r="J829" s="157">
        <f t="shared" si="36"/>
        <v>1.1121438456122255E-5</v>
      </c>
      <c r="K829" s="158">
        <f t="shared" si="37"/>
        <v>0</v>
      </c>
      <c r="L829" s="159">
        <f t="shared" si="38"/>
        <v>-5.4454303891576139E-5</v>
      </c>
    </row>
    <row r="830" spans="2:12" x14ac:dyDescent="0.2">
      <c r="B830" s="112" t="s">
        <v>156</v>
      </c>
      <c r="C830" s="113">
        <f>_xll.qlCalendarAdvance("TARGET",C829,B830,"mf")</f>
        <v>44013</v>
      </c>
      <c r="D830" s="120">
        <f>_xll.xlShmInterpRateFwd($D$3&amp;T(CalculationTrigger),C830,,5,C831)</f>
        <v>3.2196860764689356E-3</v>
      </c>
      <c r="E830" s="120">
        <f>_xll.xlShmInterpRateFwd($E$3&amp;T(CalculationTrigger),C830,,5,C831)</f>
        <v>3.192393489252749E-3</v>
      </c>
      <c r="F830" s="121">
        <f>_xll.xlShmInterpRateFwd($F$3&amp;T(CalculationTrigger),C830,,5,C831)</f>
        <v>3.0732444287377972E-3</v>
      </c>
      <c r="G830" s="148">
        <f>_xll.xlShmInterpDisc($G$3&amp;T(CalculationTrigger),C830)</f>
        <v>1.0006829781818578</v>
      </c>
      <c r="H830" s="149">
        <f>_xll.xlShmInterpDisc($H$3&amp;T(CalculationTrigger),C830)</f>
        <v>1.0007191543421539</v>
      </c>
      <c r="I830" s="150">
        <f>_xll.xlShmInterpDisc($I$3&amp;T(CalculationTrigger),C830)</f>
        <v>1.0008962642203809</v>
      </c>
      <c r="J830" s="157">
        <f t="shared" si="36"/>
        <v>1.1135061524528816E-5</v>
      </c>
      <c r="K830" s="158">
        <f t="shared" si="37"/>
        <v>0</v>
      </c>
      <c r="L830" s="159">
        <f t="shared" si="38"/>
        <v>-5.4508804565187274E-5</v>
      </c>
    </row>
    <row r="831" spans="2:12" x14ac:dyDescent="0.2">
      <c r="B831" s="112" t="s">
        <v>156</v>
      </c>
      <c r="C831" s="113">
        <f>_xll.qlCalendarAdvance("TARGET",C830,B831,"mf")</f>
        <v>44014</v>
      </c>
      <c r="D831" s="120">
        <f>_xll.xlShmInterpRateFwd($D$3&amp;T(CalculationTrigger),C831,,5,C832)</f>
        <v>3.225931761474404E-3</v>
      </c>
      <c r="E831" s="120">
        <f>_xll.xlShmInterpRateFwd($E$3&amp;T(CalculationTrigger),C831,,5,C832)</f>
        <v>3.1986116008556943E-3</v>
      </c>
      <c r="F831" s="121">
        <f>_xll.xlShmInterpRateFwd($F$3&amp;T(CalculationTrigger),C831,,5,C832)</f>
        <v>3.0793521037137681E-3</v>
      </c>
      <c r="G831" s="148">
        <f>_xll.xlShmInterpDisc($G$3&amp;T(CalculationTrigger),C831)</f>
        <v>1.0006741511773876</v>
      </c>
      <c r="H831" s="149">
        <f>_xll.xlShmInterpDisc($H$3&amp;T(CalculationTrigger),C831)</f>
        <v>1.0007104018452457</v>
      </c>
      <c r="I831" s="150">
        <f>_xll.xlShmInterpDisc($I$3&amp;T(CalculationTrigger),C831)</f>
        <v>1.0008878368971794</v>
      </c>
      <c r="J831" s="157">
        <f t="shared" si="36"/>
        <v>1.1148684868532056E-5</v>
      </c>
      <c r="K831" s="158">
        <f t="shared" si="37"/>
        <v>0</v>
      </c>
      <c r="L831" s="159">
        <f t="shared" si="38"/>
        <v>-5.4563306448212949E-5</v>
      </c>
    </row>
    <row r="832" spans="2:12" x14ac:dyDescent="0.2">
      <c r="B832" s="112" t="s">
        <v>156</v>
      </c>
      <c r="C832" s="113">
        <f>_xll.qlCalendarAdvance("TARGET",C831,B832,"mf")</f>
        <v>44015</v>
      </c>
      <c r="D832" s="120">
        <f>_xll.xlShmInterpRateFwd($D$3&amp;T(CalculationTrigger),C832,,5,C833)</f>
        <v>3.2384596520501469E-3</v>
      </c>
      <c r="E832" s="120">
        <f>_xll.xlShmInterpRateFwd($E$3&amp;T(CalculationTrigger),C832,,5,C833)</f>
        <v>3.211083862274121E-3</v>
      </c>
      <c r="F832" s="121">
        <f>_xll.xlShmInterpRateFwd($F$3&amp;T(CalculationTrigger),C832,,5,C833)</f>
        <v>3.0916014355898401E-3</v>
      </c>
      <c r="G832" s="148">
        <f>_xll.xlShmInterpDisc($G$3&amp;T(CalculationTrigger),C832)</f>
        <v>1.0006653071280811</v>
      </c>
      <c r="H832" s="149">
        <f>_xll.xlShmInterpDisc($H$3&amp;T(CalculationTrigger),C832)</f>
        <v>1.0007016323771627</v>
      </c>
      <c r="I832" s="150">
        <f>_xll.xlShmInterpDisc($I$3&amp;T(CalculationTrigger),C832)</f>
        <v>1.0008793928970039</v>
      </c>
      <c r="J832" s="157">
        <f t="shared" si="36"/>
        <v>1.1162308487167525E-5</v>
      </c>
      <c r="K832" s="158">
        <f t="shared" si="37"/>
        <v>0</v>
      </c>
      <c r="L832" s="159">
        <f t="shared" si="38"/>
        <v>-5.4617809535935251E-5</v>
      </c>
    </row>
    <row r="833" spans="2:12" x14ac:dyDescent="0.2">
      <c r="B833" s="112" t="s">
        <v>156</v>
      </c>
      <c r="C833" s="113">
        <f>_xll.qlCalendarAdvance("TARGET",C832,B833,"mf")</f>
        <v>44018</v>
      </c>
      <c r="D833" s="120">
        <f>_xll.xlShmInterpRateFwd($D$3&amp;T(CalculationTrigger),C833,,5,C834)</f>
        <v>3.2509378846865169E-3</v>
      </c>
      <c r="E833" s="120">
        <f>_xll.xlShmInterpRateFwd($E$3&amp;T(CalculationTrigger),C833,,5,C834)</f>
        <v>3.223507434366185E-3</v>
      </c>
      <c r="F833" s="121">
        <f>_xll.xlShmInterpRateFwd($F$3&amp;T(CalculationTrigger),C833,,5,C834)</f>
        <v>3.1038062113746389E-3</v>
      </c>
      <c r="G833" s="148">
        <f>_xll.xlShmInterpDisc($G$3&amp;T(CalculationTrigger),C833)</f>
        <v>1.0006386726516345</v>
      </c>
      <c r="H833" s="149">
        <f>_xll.xlShmInterpDisc($H$3&amp;T(CalculationTrigger),C833)</f>
        <v>1.0006752220862831</v>
      </c>
      <c r="I833" s="150">
        <f>_xll.xlShmInterpDisc($I$3&amp;T(CalculationTrigger),C833)</f>
        <v>1.0008539607747413</v>
      </c>
      <c r="J833" s="157">
        <f t="shared" si="36"/>
        <v>1.1203180980590417E-5</v>
      </c>
      <c r="K833" s="158">
        <f t="shared" si="37"/>
        <v>0</v>
      </c>
      <c r="L833" s="159">
        <f t="shared" si="38"/>
        <v>-5.4781325979113937E-5</v>
      </c>
    </row>
    <row r="834" spans="2:12" x14ac:dyDescent="0.2">
      <c r="B834" s="112" t="s">
        <v>156</v>
      </c>
      <c r="C834" s="113">
        <f>_xll.qlCalendarAdvance("TARGET",C833,B834,"mf")</f>
        <v>44019</v>
      </c>
      <c r="D834" s="120">
        <f>_xll.xlShmInterpRateFwd($D$3&amp;T(CalculationTrigger),C834,,5,C835)</f>
        <v>3.2571952811044766E-3</v>
      </c>
      <c r="E834" s="120">
        <f>_xll.xlShmInterpRateFwd($E$3&amp;T(CalculationTrigger),C834,,5,C835)</f>
        <v>3.2297372592750618E-3</v>
      </c>
      <c r="F834" s="121">
        <f>_xll.xlShmInterpRateFwd($F$3&amp;T(CalculationTrigger),C834,,5,C835)</f>
        <v>3.1099256101882657E-3</v>
      </c>
      <c r="G834" s="148">
        <f>_xll.xlShmInterpDisc($G$3&amp;T(CalculationTrigger),C834)</f>
        <v>1.0006297603634249</v>
      </c>
      <c r="H834" s="149">
        <f>_xll.xlShmInterpDisc($H$3&amp;T(CalculationTrigger),C834)</f>
        <v>1.0006663846738713</v>
      </c>
      <c r="I834" s="150">
        <f>_xll.xlShmInterpDisc($I$3&amp;T(CalculationTrigger),C834)</f>
        <v>1.0008454500067294</v>
      </c>
      <c r="J834" s="157">
        <f t="shared" si="36"/>
        <v>1.1216805687597278E-5</v>
      </c>
      <c r="K834" s="158">
        <f t="shared" si="37"/>
        <v>0</v>
      </c>
      <c r="L834" s="159">
        <f t="shared" si="38"/>
        <v>-5.48358338376033E-5</v>
      </c>
    </row>
    <row r="835" spans="2:12" x14ac:dyDescent="0.2">
      <c r="B835" s="112" t="s">
        <v>156</v>
      </c>
      <c r="C835" s="113">
        <f>_xll.qlCalendarAdvance("TARGET",C834,B835,"mf")</f>
        <v>44020</v>
      </c>
      <c r="D835" s="120">
        <f>_xll.xlShmInterpRateFwd($D$3&amp;T(CalculationTrigger),C835,,5,C836)</f>
        <v>3.2634550314441114E-3</v>
      </c>
      <c r="E835" s="120">
        <f>_xll.xlShmInterpRateFwd($E$3&amp;T(CalculationTrigger),C835,,5,C836)</f>
        <v>3.2359694385896589E-3</v>
      </c>
      <c r="F835" s="121">
        <f>_xll.xlShmInterpRateFwd($F$3&amp;T(CalculationTrigger),C835,,5,C836)</f>
        <v>3.116047365262691E-3</v>
      </c>
      <c r="G835" s="148">
        <f>_xll.xlShmInterpDisc($G$3&amp;T(CalculationTrigger),C835)</f>
        <v>1.0006208310005511</v>
      </c>
      <c r="H835" s="149">
        <f>_xll.xlShmInterpDisc($H$3&amp;T(CalculationTrigger),C835)</f>
        <v>1.0006575302604213</v>
      </c>
      <c r="I835" s="150">
        <f>_xll.xlShmInterpDisc($I$3&amp;T(CalculationTrigger),C835)</f>
        <v>1.000836922531724</v>
      </c>
      <c r="J835" s="157">
        <f t="shared" si="36"/>
        <v>1.1230430664259623E-5</v>
      </c>
      <c r="K835" s="158">
        <f t="shared" si="37"/>
        <v>0</v>
      </c>
      <c r="L835" s="159">
        <f t="shared" si="38"/>
        <v>-5.4890342876893644E-5</v>
      </c>
    </row>
    <row r="836" spans="2:12" x14ac:dyDescent="0.2">
      <c r="B836" s="112" t="s">
        <v>156</v>
      </c>
      <c r="C836" s="113">
        <f>_xll.qlCalendarAdvance("TARGET",C835,B836,"mf")</f>
        <v>44021</v>
      </c>
      <c r="D836" s="120">
        <f>_xll.xlShmInterpRateFwd($D$3&amp;T(CalculationTrigger),C836,,5,C837)</f>
        <v>3.269717139879621E-3</v>
      </c>
      <c r="E836" s="120">
        <f>_xll.xlShmInterpRateFwd($E$3&amp;T(CalculationTrigger),C836,,5,C837)</f>
        <v>3.2422039762005092E-3</v>
      </c>
      <c r="F836" s="121">
        <f>_xll.xlShmInterpRateFwd($F$3&amp;T(CalculationTrigger),C836,,5,C837)</f>
        <v>3.1221714812583912E-3</v>
      </c>
      <c r="G836" s="148">
        <f>_xll.xlShmInterpDisc($G$3&amp;T(CalculationTrigger),C836)</f>
        <v>1.0006118845570191</v>
      </c>
      <c r="H836" s="149">
        <f>_xll.xlShmInterpDisc($H$3&amp;T(CalculationTrigger),C836)</f>
        <v>1.0006486588399315</v>
      </c>
      <c r="I836" s="150">
        <f>_xll.xlShmInterpDisc($I$3&amp;T(CalculationTrigger),C836)</f>
        <v>1.0008283783436926</v>
      </c>
      <c r="J836" s="157">
        <f t="shared" si="36"/>
        <v>1.1244055909429004E-5</v>
      </c>
      <c r="K836" s="158">
        <f t="shared" si="37"/>
        <v>0</v>
      </c>
      <c r="L836" s="159">
        <f t="shared" si="38"/>
        <v>-5.4944853092226426E-5</v>
      </c>
    </row>
    <row r="837" spans="2:12" x14ac:dyDescent="0.2">
      <c r="B837" s="112" t="s">
        <v>156</v>
      </c>
      <c r="C837" s="113">
        <f>_xll.qlCalendarAdvance("TARGET",C836,B837,"mf")</f>
        <v>44022</v>
      </c>
      <c r="D837" s="120">
        <f>_xll.xlShmInterpRateFwd($D$3&amp;T(CalculationTrigger),C837,,5,C838)</f>
        <v>3.282278751904971E-3</v>
      </c>
      <c r="E837" s="120">
        <f>_xll.xlShmInterpRateFwd($E$3&amp;T(CalculationTrigger),C837,,5,C838)</f>
        <v>3.2547099543798553E-3</v>
      </c>
      <c r="F837" s="121">
        <f>_xll.xlShmInterpRateFwd($F$3&amp;T(CalculationTrigger),C837,,5,C838)</f>
        <v>3.1344545179830606E-3</v>
      </c>
      <c r="G837" s="148">
        <f>_xll.xlShmInterpDisc($G$3&amp;T(CalculationTrigger),C837)</f>
        <v>1.0006029210268244</v>
      </c>
      <c r="H837" s="149">
        <f>_xll.xlShmInterpDisc($H$3&amp;T(CalculationTrigger),C837)</f>
        <v>1.0006397704063907</v>
      </c>
      <c r="I837" s="150">
        <f>_xll.xlShmInterpDisc($I$3&amp;T(CalculationTrigger),C837)</f>
        <v>1.0008198174365917</v>
      </c>
      <c r="J837" s="157">
        <f t="shared" ref="J837:J900" si="39">-365*LN(G837/$H837)/($C837-$C$4)</f>
        <v>1.1257681422266302E-5</v>
      </c>
      <c r="K837" s="158">
        <f t="shared" ref="K837:K900" si="40">-365*LN(H837/$H837)/($C837-$C$4)</f>
        <v>0</v>
      </c>
      <c r="L837" s="159">
        <f t="shared" ref="L837:L900" si="41">-365*LN(I837/$H837)/($C837-$C$4)</f>
        <v>-5.4999364478723224E-5</v>
      </c>
    </row>
    <row r="838" spans="2:12" x14ac:dyDescent="0.2">
      <c r="B838" s="112" t="s">
        <v>156</v>
      </c>
      <c r="C838" s="113">
        <f>_xll.qlCalendarAdvance("TARGET",C837,B838,"mf")</f>
        <v>44025</v>
      </c>
      <c r="D838" s="120">
        <f>_xll.xlShmInterpRateFwd($D$3&amp;T(CalculationTrigger),C838,,5,C839)</f>
        <v>3.294789232188487E-3</v>
      </c>
      <c r="E838" s="120">
        <f>_xll.xlShmInterpRateFwd($E$3&amp;T(CalculationTrigger),C838,,5,C839)</f>
        <v>3.2671657895648513E-3</v>
      </c>
      <c r="F838" s="121">
        <f>_xll.xlShmInterpRateFwd($F$3&amp;T(CalculationTrigger),C838,,5,C839)</f>
        <v>3.1466916290630921E-3</v>
      </c>
      <c r="G838" s="148">
        <f>_xll.xlShmInterpDisc($G$3&amp;T(CalculationTrigger),C838)</f>
        <v>1.0005759278560764</v>
      </c>
      <c r="H838" s="149">
        <f>_xll.xlShmInterpDisc($H$3&amp;T(CalculationTrigger),C838)</f>
        <v>1.0006130029672025</v>
      </c>
      <c r="I838" s="150">
        <f>_xll.xlShmInterpDisc($I$3&amp;T(CalculationTrigger),C838)</f>
        <v>1.000794034340297</v>
      </c>
      <c r="J838" s="157">
        <f t="shared" si="39"/>
        <v>1.1298559556337542E-5</v>
      </c>
      <c r="K838" s="158">
        <f t="shared" si="40"/>
        <v>0</v>
      </c>
      <c r="L838" s="159">
        <f t="shared" si="41"/>
        <v>-5.516290561773999E-5</v>
      </c>
    </row>
    <row r="839" spans="2:12" x14ac:dyDescent="0.2">
      <c r="B839" s="112" t="s">
        <v>156</v>
      </c>
      <c r="C839" s="113">
        <f>_xll.qlCalendarAdvance("TARGET",C838,B839,"mf")</f>
        <v>44026</v>
      </c>
      <c r="D839" s="120">
        <f>_xll.xlShmInterpRateFwd($D$3&amp;T(CalculationTrigger),C839,,5,C840)</f>
        <v>3.301063189542445E-3</v>
      </c>
      <c r="E839" s="120">
        <f>_xll.xlShmInterpRateFwd($E$3&amp;T(CalculationTrigger),C839,,5,C840)</f>
        <v>3.2734121782306757E-3</v>
      </c>
      <c r="F839" s="121">
        <f>_xll.xlShmInterpRateFwd($F$3&amp;T(CalculationTrigger),C839,,5,C840)</f>
        <v>3.1528276071720695E-3</v>
      </c>
      <c r="G839" s="148">
        <f>_xll.xlShmInterpDisc($G$3&amp;T(CalculationTrigger),C839)</f>
        <v>1.0005668959189948</v>
      </c>
      <c r="H839" s="149">
        <f>_xll.xlShmInterpDisc($H$3&amp;T(CalculationTrigger),C839)</f>
        <v>1.0006040464211494</v>
      </c>
      <c r="I839" s="150">
        <f>_xll.xlShmInterpDisc($I$3&amp;T(CalculationTrigger),C839)</f>
        <v>1.000785406496294</v>
      </c>
      <c r="J839" s="157">
        <f t="shared" si="39"/>
        <v>1.1312186129618789E-5</v>
      </c>
      <c r="K839" s="158">
        <f t="shared" si="40"/>
        <v>0</v>
      </c>
      <c r="L839" s="159">
        <f t="shared" si="41"/>
        <v>-5.5217421641378662E-5</v>
      </c>
    </row>
    <row r="840" spans="2:12" x14ac:dyDescent="0.2">
      <c r="B840" s="112" t="s">
        <v>156</v>
      </c>
      <c r="C840" s="113">
        <f>_xll.qlCalendarAdvance("TARGET",C839,B840,"mf")</f>
        <v>44027</v>
      </c>
      <c r="D840" s="120">
        <f>_xll.xlShmInterpRateFwd($D$3&amp;T(CalculationTrigger),C840,,5,C841)</f>
        <v>3.30733952841654E-3</v>
      </c>
      <c r="E840" s="120">
        <f>_xll.xlShmInterpRateFwd($E$3&amp;T(CalculationTrigger),C840,,5,C841)</f>
        <v>3.2796609488196238E-3</v>
      </c>
      <c r="F840" s="121">
        <f>_xll.xlShmInterpRateFwd($F$3&amp;T(CalculationTrigger),C840,,5,C841)</f>
        <v>3.1589659693428678E-3</v>
      </c>
      <c r="G840" s="148">
        <f>_xll.xlShmInterpDisc($G$3&amp;T(CalculationTrigger),C840)</f>
        <v>1.0005578468650844</v>
      </c>
      <c r="H840" s="149">
        <f>_xll.xlShmInterpDisc($H$3&amp;T(CalculationTrigger),C840)</f>
        <v>1.0005950728318429</v>
      </c>
      <c r="I840" s="150">
        <f>_xll.xlShmInterpDisc($I$3&amp;T(CalculationTrigger),C840)</f>
        <v>1.0007767619028596</v>
      </c>
      <c r="J840" s="157">
        <f t="shared" si="39"/>
        <v>1.132581296543729E-5</v>
      </c>
      <c r="K840" s="158">
        <f t="shared" si="40"/>
        <v>0</v>
      </c>
      <c r="L840" s="159">
        <f t="shared" si="41"/>
        <v>-5.5271938812300367E-5</v>
      </c>
    </row>
    <row r="841" spans="2:12" x14ac:dyDescent="0.2">
      <c r="B841" s="112" t="s">
        <v>156</v>
      </c>
      <c r="C841" s="113">
        <f>_xll.qlCalendarAdvance("TARGET",C840,B841,"mf")</f>
        <v>44028</v>
      </c>
      <c r="D841" s="120">
        <f>_xll.xlShmInterpRateFwd($D$3&amp;T(CalculationTrigger),C841,,5,C842)</f>
        <v>3.3136182530660247E-3</v>
      </c>
      <c r="E841" s="120">
        <f>_xll.xlShmInterpRateFwd($E$3&amp;T(CalculationTrigger),C841,,5,C842)</f>
        <v>3.2859121054248505E-3</v>
      </c>
      <c r="F841" s="121">
        <f>_xll.xlShmInterpRateFwd($F$3&amp;T(CalculationTrigger),C841,,5,C842)</f>
        <v>3.165106719628111E-3</v>
      </c>
      <c r="G841" s="148">
        <f>_xll.xlShmInterpDisc($G$3&amp;T(CalculationTrigger),C841)</f>
        <v>1.0005487806882831</v>
      </c>
      <c r="H841" s="149">
        <f>_xll.xlShmInterpDisc($H$3&amp;T(CalculationTrigger),C841)</f>
        <v>1.0005860821932135</v>
      </c>
      <c r="I841" s="150">
        <f>_xll.xlShmInterpDisc($I$3&amp;T(CalculationTrigger),C841)</f>
        <v>1.0007681005538929</v>
      </c>
      <c r="J841" s="157">
        <f t="shared" si="39"/>
        <v>1.1339440062837991E-5</v>
      </c>
      <c r="K841" s="158">
        <f t="shared" si="40"/>
        <v>0</v>
      </c>
      <c r="L841" s="159">
        <f t="shared" si="41"/>
        <v>-5.5326457125790033E-5</v>
      </c>
    </row>
    <row r="842" spans="2:12" x14ac:dyDescent="0.2">
      <c r="B842" s="112" t="s">
        <v>156</v>
      </c>
      <c r="C842" s="113">
        <f>_xll.qlCalendarAdvance("TARGET",C841,B842,"mf")</f>
        <v>44029</v>
      </c>
      <c r="D842" s="120">
        <f>_xll.xlShmInterpRateFwd($D$3&amp;T(CalculationTrigger),C842,,5,C843)</f>
        <v>3.3262139844826935E-3</v>
      </c>
      <c r="E842" s="120">
        <f>_xll.xlShmInterpRateFwd($E$3&amp;T(CalculationTrigger),C842,,5,C843)</f>
        <v>3.2984521986139182E-3</v>
      </c>
      <c r="F842" s="121">
        <f>_xll.xlShmInterpRateFwd($F$3&amp;T(CalculationTrigger),C842,,5,C843)</f>
        <v>3.177423861200832E-3</v>
      </c>
      <c r="G842" s="148">
        <f>_xll.xlShmInterpDisc($G$3&amp;T(CalculationTrigger),C842)</f>
        <v>1.0005396973825182</v>
      </c>
      <c r="H842" s="149">
        <f>_xll.xlShmInterpDisc($H$3&amp;T(CalculationTrigger),C842)</f>
        <v>1.000577074499182</v>
      </c>
      <c r="I842" s="150">
        <f>_xll.xlShmInterpDisc($I$3&amp;T(CalculationTrigger),C842)</f>
        <v>1.0007594224432828</v>
      </c>
      <c r="J842" s="157">
        <f t="shared" si="39"/>
        <v>1.1353067420970243E-5</v>
      </c>
      <c r="K842" s="158">
        <f t="shared" si="40"/>
        <v>0</v>
      </c>
      <c r="L842" s="159">
        <f t="shared" si="41"/>
        <v>-5.5380976577148177E-5</v>
      </c>
    </row>
    <row r="843" spans="2:12" x14ac:dyDescent="0.2">
      <c r="B843" s="112" t="s">
        <v>156</v>
      </c>
      <c r="C843" s="113">
        <f>_xll.qlCalendarAdvance("TARGET",C842,B843,"mf")</f>
        <v>44032</v>
      </c>
      <c r="D843" s="120">
        <f>_xll.xlShmInterpRateFwd($D$3&amp;T(CalculationTrigger),C843,,5,C844)</f>
        <v>3.3387570849592995E-3</v>
      </c>
      <c r="E843" s="120">
        <f>_xll.xlShmInterpRateFwd($E$3&amp;T(CalculationTrigger),C843,,5,C844)</f>
        <v>3.3109406700219078E-3</v>
      </c>
      <c r="F843" s="121">
        <f>_xll.xlShmInterpRateFwd($F$3&amp;T(CalculationTrigger),C843,,5,C844)</f>
        <v>3.1896936831686774E-3</v>
      </c>
      <c r="G843" s="148">
        <f>_xll.xlShmInterpDisc($G$3&amp;T(CalculationTrigger),C843)</f>
        <v>1.000512344630581</v>
      </c>
      <c r="H843" s="149">
        <f>_xll.xlShmInterpDisc($H$3&amp;T(CalculationTrigger),C843)</f>
        <v>1.0005499490237366</v>
      </c>
      <c r="I843" s="150">
        <f>_xll.xlShmInterpDisc($I$3&amp;T(CalculationTrigger),C843)</f>
        <v>1.0007332874803265</v>
      </c>
      <c r="J843" s="157">
        <f t="shared" si="39"/>
        <v>1.1393951048868957E-5</v>
      </c>
      <c r="K843" s="158">
        <f t="shared" si="40"/>
        <v>0</v>
      </c>
      <c r="L843" s="159">
        <f t="shared" si="41"/>
        <v>-5.55445417099893E-5</v>
      </c>
    </row>
    <row r="844" spans="2:12" x14ac:dyDescent="0.2">
      <c r="B844" s="112" t="s">
        <v>156</v>
      </c>
      <c r="C844" s="113">
        <f>_xll.qlCalendarAdvance("TARGET",C843,B844,"mf")</f>
        <v>44033</v>
      </c>
      <c r="D844" s="120">
        <f>_xll.xlShmInterpRateFwd($D$3&amp;T(CalculationTrigger),C844,,5,C845)</f>
        <v>3.3450477960738673E-3</v>
      </c>
      <c r="E844" s="120">
        <f>_xll.xlShmInterpRateFwd($E$3&amp;T(CalculationTrigger),C844,,5,C845)</f>
        <v>3.3172038153097354E-3</v>
      </c>
      <c r="F844" s="121">
        <f>_xll.xlShmInterpRateFwd($F$3&amp;T(CalculationTrigger),C844,,5,C845)</f>
        <v>3.1958464341266374E-3</v>
      </c>
      <c r="G844" s="148">
        <f>_xll.xlShmInterpDisc($G$3&amp;T(CalculationTrigger),C844)</f>
        <v>1.0005031927480514</v>
      </c>
      <c r="H844" s="149">
        <f>_xll.xlShmInterpDisc($H$3&amp;T(CalculationTrigger),C844)</f>
        <v>1.0005408730471104</v>
      </c>
      <c r="I844" s="150">
        <f>_xll.xlShmInterpDisc($I$3&amp;T(CalculationTrigger),C844)</f>
        <v>1.0007245422618305</v>
      </c>
      <c r="J844" s="157">
        <f t="shared" si="39"/>
        <v>1.1407579439327194E-5</v>
      </c>
      <c r="K844" s="158">
        <f t="shared" si="40"/>
        <v>0</v>
      </c>
      <c r="L844" s="159">
        <f t="shared" si="41"/>
        <v>-5.5599065664726146E-5</v>
      </c>
    </row>
    <row r="845" spans="2:12" x14ac:dyDescent="0.2">
      <c r="B845" s="112" t="s">
        <v>156</v>
      </c>
      <c r="C845" s="113">
        <f>_xll.qlCalendarAdvance("TARGET",C844,B845,"mf")</f>
        <v>44034</v>
      </c>
      <c r="D845" s="120">
        <f>_xll.xlShmInterpRateFwd($D$3&amp;T(CalculationTrigger),C845,,5,C846)</f>
        <v>3.3513409163475889E-3</v>
      </c>
      <c r="E845" s="120">
        <f>_xll.xlShmInterpRateFwd($E$3&amp;T(CalculationTrigger),C845,,5,C846)</f>
        <v>3.323469370240739E-3</v>
      </c>
      <c r="F845" s="121">
        <f>_xll.xlShmInterpRateFwd($F$3&amp;T(CalculationTrigger),C845,,5,C846)</f>
        <v>3.202001597190615E-3</v>
      </c>
      <c r="G845" s="148">
        <f>_xll.xlShmInterpDisc($G$3&amp;T(CalculationTrigger),C845)</f>
        <v>1.0004940237060542</v>
      </c>
      <c r="H845" s="149">
        <f>_xll.xlShmInterpDisc($H$3&amp;T(CalculationTrigger),C845)</f>
        <v>1.0005317799845408</v>
      </c>
      <c r="I845" s="150">
        <f>_xll.xlShmInterpDisc($I$3&amp;T(CalculationTrigger),C845)</f>
        <v>1.000715780250987</v>
      </c>
      <c r="J845" s="157">
        <f t="shared" si="39"/>
        <v>1.1421208085435968E-5</v>
      </c>
      <c r="K845" s="158">
        <f t="shared" si="40"/>
        <v>0</v>
      </c>
      <c r="L845" s="159">
        <f t="shared" si="41"/>
        <v>-5.5653590733329472E-5</v>
      </c>
    </row>
    <row r="846" spans="2:12" x14ac:dyDescent="0.2">
      <c r="B846" s="112" t="s">
        <v>156</v>
      </c>
      <c r="C846" s="113">
        <f>_xll.qlCalendarAdvance("TARGET",C845,B846,"mf")</f>
        <v>44035</v>
      </c>
      <c r="D846" s="120">
        <f>_xll.xlShmInterpRateFwd($D$3&amp;T(CalculationTrigger),C846,,5,C847)</f>
        <v>3.3576364497115308E-3</v>
      </c>
      <c r="E846" s="120">
        <f>_xll.xlShmInterpRateFwd($E$3&amp;T(CalculationTrigger),C846,,5,C847)</f>
        <v>3.3297373386244121E-3</v>
      </c>
      <c r="F846" s="121">
        <f>_xll.xlShmInterpRateFwd($F$3&amp;T(CalculationTrigger),C846,,5,C847)</f>
        <v>3.2081591761295718E-3</v>
      </c>
      <c r="G846" s="148">
        <f>_xll.xlShmInterpDisc($G$3&amp;T(CalculationTrigger),C846)</f>
        <v>1.0004848374984594</v>
      </c>
      <c r="H846" s="149">
        <f>_xll.xlShmInterpDisc($H$3&amp;T(CalculationTrigger),C846)</f>
        <v>1.0005226698298904</v>
      </c>
      <c r="I846" s="150">
        <f>_xll.xlShmInterpDisc($I$3&amp;T(CalculationTrigger),C846)</f>
        <v>1.0007070014416255</v>
      </c>
      <c r="J846" s="157">
        <f t="shared" si="39"/>
        <v>1.1434836986195766E-5</v>
      </c>
      <c r="K846" s="158">
        <f t="shared" si="40"/>
        <v>0</v>
      </c>
      <c r="L846" s="159">
        <f t="shared" si="41"/>
        <v>-5.5708116911059761E-5</v>
      </c>
    </row>
    <row r="847" spans="2:12" x14ac:dyDescent="0.2">
      <c r="B847" s="112" t="s">
        <v>156</v>
      </c>
      <c r="C847" s="113">
        <f>_xll.qlCalendarAdvance("TARGET",C846,B847,"mf")</f>
        <v>44036</v>
      </c>
      <c r="D847" s="120">
        <f>_xll.xlShmInterpRateFwd($D$3&amp;T(CalculationTrigger),C847,,5,C848)</f>
        <v>3.3702666985846361E-3</v>
      </c>
      <c r="E847" s="120">
        <f>_xll.xlShmInterpRateFwd($E$3&amp;T(CalculationTrigger),C847,,5,C848)</f>
        <v>3.3423119451808305E-3</v>
      </c>
      <c r="F847" s="121">
        <f>_xll.xlShmInterpRateFwd($F$3&amp;T(CalculationTrigger),C847,,5,C848)</f>
        <v>3.2205108219383318E-3</v>
      </c>
      <c r="G847" s="148">
        <f>_xll.xlShmInterpDisc($G$3&amp;T(CalculationTrigger),C847)</f>
        <v>1.0004756341191274</v>
      </c>
      <c r="H847" s="149">
        <f>_xll.xlShmInterpDisc($H$3&amp;T(CalculationTrigger),C847)</f>
        <v>1.0005135425770122</v>
      </c>
      <c r="I847" s="150">
        <f>_xll.xlShmInterpDisc($I$3&amp;T(CalculationTrigger),C847)</f>
        <v>1.0006982058275664</v>
      </c>
      <c r="J847" s="157">
        <f t="shared" si="39"/>
        <v>1.1448466140576841E-5</v>
      </c>
      <c r="K847" s="158">
        <f t="shared" si="40"/>
        <v>0</v>
      </c>
      <c r="L847" s="159">
        <f t="shared" si="41"/>
        <v>-5.576264419312602E-5</v>
      </c>
    </row>
    <row r="848" spans="2:12" x14ac:dyDescent="0.2">
      <c r="B848" s="112" t="s">
        <v>156</v>
      </c>
      <c r="C848" s="113">
        <f>_xll.qlCalendarAdvance("TARGET",C847,B848,"mf")</f>
        <v>44039</v>
      </c>
      <c r="D848" s="120">
        <f>_xll.xlShmInterpRateFwd($D$3&amp;T(CalculationTrigger),C848,,5,C849)</f>
        <v>3.3828427920829817E-3</v>
      </c>
      <c r="E848" s="120">
        <f>_xll.xlShmInterpRateFwd($E$3&amp;T(CalculationTrigger),C848,,5,C849)</f>
        <v>3.3548334259149637E-3</v>
      </c>
      <c r="F848" s="121">
        <f>_xll.xlShmInterpRateFwd($F$3&amp;T(CalculationTrigger),C848,,5,C849)</f>
        <v>3.2328137302694679E-3</v>
      </c>
      <c r="G848" s="148">
        <f>_xll.xlShmInterpDisc($G$3&amp;T(CalculationTrigger),C848)</f>
        <v>1.0004479208891703</v>
      </c>
      <c r="H848" s="149">
        <f>_xll.xlShmInterpDisc($H$3&amp;T(CalculationTrigger),C848)</f>
        <v>1.0004860581673969</v>
      </c>
      <c r="I848" s="150">
        <f>_xll.xlShmInterpDisc($I$3&amp;T(CalculationTrigger),C848)</f>
        <v>1.0006717180952596</v>
      </c>
      <c r="J848" s="157">
        <f t="shared" si="39"/>
        <v>1.1489355115301725E-5</v>
      </c>
      <c r="K848" s="158">
        <f t="shared" si="40"/>
        <v>0</v>
      </c>
      <c r="L848" s="159">
        <f t="shared" si="41"/>
        <v>-5.5926232617867737E-5</v>
      </c>
    </row>
    <row r="849" spans="2:12" x14ac:dyDescent="0.2">
      <c r="B849" s="112" t="s">
        <v>156</v>
      </c>
      <c r="C849" s="113">
        <f>_xll.qlCalendarAdvance("TARGET",C848,B849,"mf")</f>
        <v>44040</v>
      </c>
      <c r="D849" s="120">
        <f>_xll.xlShmInterpRateFwd($D$3&amp;T(CalculationTrigger),C849,,5,C850)</f>
        <v>3.3891504494587975E-3</v>
      </c>
      <c r="E849" s="120">
        <f>_xll.xlShmInterpRateFwd($E$3&amp;T(CalculationTrigger),C849,,5,C850)</f>
        <v>3.3611135207305908E-3</v>
      </c>
      <c r="F849" s="121">
        <f>_xll.xlShmInterpRateFwd($F$3&amp;T(CalculationTrigger),C849,,5,C850)</f>
        <v>3.2389834479949731E-3</v>
      </c>
      <c r="G849" s="148">
        <f>_xll.xlShmInterpDisc($G$3&amp;T(CalculationTrigger),C849)</f>
        <v>1.0004386487613022</v>
      </c>
      <c r="H849" s="149">
        <f>_xll.xlShmInterpDisc($H$3&amp;T(CalculationTrigger),C849)</f>
        <v>1.0004768624599447</v>
      </c>
      <c r="I849" s="150">
        <f>_xll.xlShmInterpDisc($I$3&amp;T(CalculationTrigger),C849)</f>
        <v>1.0006628552004166</v>
      </c>
      <c r="J849" s="157">
        <f t="shared" si="39"/>
        <v>1.1502985274172429E-5</v>
      </c>
      <c r="K849" s="158">
        <f t="shared" si="40"/>
        <v>0</v>
      </c>
      <c r="L849" s="159">
        <f t="shared" si="41"/>
        <v>-5.5980764269615479E-5</v>
      </c>
    </row>
    <row r="850" spans="2:12" x14ac:dyDescent="0.2">
      <c r="B850" s="112" t="s">
        <v>156</v>
      </c>
      <c r="C850" s="113">
        <f>_xll.qlCalendarAdvance("TARGET",C849,B850,"mf")</f>
        <v>44041</v>
      </c>
      <c r="D850" s="120">
        <f>_xll.xlShmInterpRateFwd($D$3&amp;T(CalculationTrigger),C850,,5,C851)</f>
        <v>3.3954605437138633E-3</v>
      </c>
      <c r="E850" s="120">
        <f>_xll.xlShmInterpRateFwd($E$3&amp;T(CalculationTrigger),C850,,5,C851)</f>
        <v>3.3673960527879059E-3</v>
      </c>
      <c r="F850" s="121">
        <f>_xll.xlShmInterpRateFwd($F$3&amp;T(CalculationTrigger),C850,,5,C851)</f>
        <v>3.2451556056681042E-3</v>
      </c>
      <c r="G850" s="148">
        <f>_xll.xlShmInterpDisc($G$3&amp;T(CalculationTrigger),C850)</f>
        <v>1.0004293594308551</v>
      </c>
      <c r="H850" s="149">
        <f>_xll.xlShmInterpDisc($H$3&amp;T(CalculationTrigger),C850)</f>
        <v>1.0004676496233853</v>
      </c>
      <c r="I850" s="150">
        <f>_xll.xlShmInterpDisc($I$3&amp;T(CalculationTrigger),C850)</f>
        <v>1.0006539754698311</v>
      </c>
      <c r="J850" s="157">
        <f t="shared" si="39"/>
        <v>1.1516615681633E-5</v>
      </c>
      <c r="K850" s="158">
        <f t="shared" si="40"/>
        <v>0</v>
      </c>
      <c r="L850" s="159">
        <f t="shared" si="41"/>
        <v>-5.6035297001846038E-5</v>
      </c>
    </row>
    <row r="851" spans="2:12" x14ac:dyDescent="0.2">
      <c r="B851" s="112" t="s">
        <v>156</v>
      </c>
      <c r="C851" s="113">
        <f>_xll.qlCalendarAdvance("TARGET",C850,B851,"mf")</f>
        <v>44042</v>
      </c>
      <c r="D851" s="120">
        <f>_xll.xlShmInterpRateFwd($D$3&amp;T(CalculationTrigger),C851,,5,C852)</f>
        <v>3.4017730784550579E-3</v>
      </c>
      <c r="E851" s="120">
        <f>_xll.xlShmInterpRateFwd($E$3&amp;T(CalculationTrigger),C851,,5,C852)</f>
        <v>3.3736810258558842E-3</v>
      </c>
      <c r="F851" s="121">
        <f>_xll.xlShmInterpRateFwd($F$3&amp;T(CalculationTrigger),C851,,5,C852)</f>
        <v>3.2513302068146841E-3</v>
      </c>
      <c r="G851" s="148">
        <f>_xll.xlShmInterpDisc($G$3&amp;T(CalculationTrigger),C851)</f>
        <v>1.0004200528916312</v>
      </c>
      <c r="H851" s="149">
        <f>_xll.xlShmInterpDisc($H$3&amp;T(CalculationTrigger),C851)</f>
        <v>1.0004584196515132</v>
      </c>
      <c r="I851" s="150">
        <f>_xll.xlShmInterpDisc($I$3&amp;T(CalculationTrigger),C851)</f>
        <v>1.0006450788972638</v>
      </c>
      <c r="J851" s="157">
        <f t="shared" si="39"/>
        <v>1.1530246336673788E-5</v>
      </c>
      <c r="K851" s="158">
        <f t="shared" si="40"/>
        <v>0</v>
      </c>
      <c r="L851" s="159">
        <f t="shared" si="41"/>
        <v>-5.6089830809795666E-5</v>
      </c>
    </row>
    <row r="852" spans="2:12" x14ac:dyDescent="0.2">
      <c r="B852" s="112" t="s">
        <v>156</v>
      </c>
      <c r="C852" s="113">
        <f>_xll.qlCalendarAdvance("TARGET",C851,B852,"mf")</f>
        <v>44043</v>
      </c>
      <c r="D852" s="120">
        <f>_xll.xlShmInterpRateFwd($D$3&amp;T(CalculationTrigger),C852,,5,C853)</f>
        <v>3.4144382431382835E-3</v>
      </c>
      <c r="E852" s="120">
        <f>_xll.xlShmInterpRateFwd($E$3&amp;T(CalculationTrigger),C852,,5,C853)</f>
        <v>3.3862905443031912E-3</v>
      </c>
      <c r="F852" s="121">
        <f>_xll.xlShmInterpRateFwd($F$3&amp;T(CalculationTrigger),C852,,5,C853)</f>
        <v>3.2637167570303423E-3</v>
      </c>
      <c r="G852" s="148">
        <f>_xll.xlShmInterpDisc($G$3&amp;T(CalculationTrigger),C852)</f>
        <v>1.0004107291374236</v>
      </c>
      <c r="H852" s="149">
        <f>_xll.xlShmInterpDisc($H$3&amp;T(CalculationTrigger),C852)</f>
        <v>1.0004491725381139</v>
      </c>
      <c r="I852" s="150">
        <f>_xll.xlShmInterpDisc($I$3&amp;T(CalculationTrigger),C852)</f>
        <v>1.0006361654764671</v>
      </c>
      <c r="J852" s="157">
        <f t="shared" si="39"/>
        <v>1.1543877238355183E-5</v>
      </c>
      <c r="K852" s="158">
        <f t="shared" si="40"/>
        <v>0</v>
      </c>
      <c r="L852" s="159">
        <f t="shared" si="41"/>
        <v>-5.6144365688716223E-5</v>
      </c>
    </row>
    <row r="853" spans="2:12" x14ac:dyDescent="0.2">
      <c r="B853" s="112" t="s">
        <v>156</v>
      </c>
      <c r="C853" s="113">
        <f>_xll.qlCalendarAdvance("TARGET",C852,B853,"mf")</f>
        <v>44046</v>
      </c>
      <c r="D853" s="120">
        <f>_xll.xlShmInterpRateFwd($D$3&amp;T(CalculationTrigger),C853,,5,C854)</f>
        <v>3.4270477018751356E-3</v>
      </c>
      <c r="E853" s="120">
        <f>_xll.xlShmInterpRateFwd($E$3&amp;T(CalculationTrigger),C853,,5,C854)</f>
        <v>3.3988454072205339E-3</v>
      </c>
      <c r="F853" s="121">
        <f>_xll.xlShmInterpRateFwd($F$3&amp;T(CalculationTrigger),C853,,5,C854)</f>
        <v>3.2760531267829532E-3</v>
      </c>
      <c r="G853" s="148">
        <f>_xll.xlShmInterpDisc($G$3&amp;T(CalculationTrigger),C853)</f>
        <v>1.0003826545226835</v>
      </c>
      <c r="H853" s="149">
        <f>_xll.xlShmInterpDisc($H$3&amp;T(CalculationTrigger),C853)</f>
        <v>1.0004213282864622</v>
      </c>
      <c r="I853" s="150">
        <f>_xll.xlShmInterpDisc($I$3&amp;T(CalculationTrigger),C853)</f>
        <v>1.000609324062071</v>
      </c>
      <c r="J853" s="157">
        <f t="shared" si="39"/>
        <v>1.1584771413094714E-5</v>
      </c>
      <c r="K853" s="158">
        <f t="shared" si="40"/>
        <v>0</v>
      </c>
      <c r="L853" s="159">
        <f t="shared" si="41"/>
        <v>-5.6307976703189878E-5</v>
      </c>
    </row>
    <row r="854" spans="2:12" x14ac:dyDescent="0.2">
      <c r="B854" s="112" t="s">
        <v>156</v>
      </c>
      <c r="C854" s="113">
        <f>_xll.qlCalendarAdvance("TARGET",C853,B854,"mf")</f>
        <v>44047</v>
      </c>
      <c r="D854" s="120">
        <f>_xll.xlShmInterpRateFwd($D$3&amp;T(CalculationTrigger),C854,,5,C855)</f>
        <v>3.4333724985398679E-3</v>
      </c>
      <c r="E854" s="120">
        <f>_xll.xlShmInterpRateFwd($E$3&amp;T(CalculationTrigger),C854,,5,C855)</f>
        <v>3.4051426446725947E-3</v>
      </c>
      <c r="F854" s="121">
        <f>_xll.xlShmInterpRateFwd($F$3&amp;T(CalculationTrigger),C854,,5,C855)</f>
        <v>3.2822400054784489E-3</v>
      </c>
      <c r="G854" s="148">
        <f>_xll.xlShmInterpDisc($G$3&amp;T(CalculationTrigger),C854)</f>
        <v>1.000373261846278</v>
      </c>
      <c r="H854" s="149">
        <f>_xll.xlShmInterpDisc($H$3&amp;T(CalculationTrigger),C854)</f>
        <v>1.0004120125446152</v>
      </c>
      <c r="I854" s="150">
        <f>_xll.xlShmInterpDisc($I$3&amp;T(CalculationTrigger),C854)</f>
        <v>1.0006003431856794</v>
      </c>
      <c r="J854" s="157">
        <f t="shared" si="39"/>
        <v>1.1598403291306652E-5</v>
      </c>
      <c r="K854" s="158">
        <f t="shared" si="40"/>
        <v>0</v>
      </c>
      <c r="L854" s="159">
        <f t="shared" si="41"/>
        <v>-5.6362515818025561E-5</v>
      </c>
    </row>
    <row r="855" spans="2:12" x14ac:dyDescent="0.2">
      <c r="B855" s="112" t="s">
        <v>156</v>
      </c>
      <c r="C855" s="113">
        <f>_xll.qlCalendarAdvance("TARGET",C854,B855,"mf")</f>
        <v>44048</v>
      </c>
      <c r="D855" s="120">
        <f>_xll.xlShmInterpRateFwd($D$3&amp;T(CalculationTrigger),C855,,5,C856)</f>
        <v>3.439699759358214E-3</v>
      </c>
      <c r="E855" s="120">
        <f>_xll.xlShmInterpRateFwd($E$3&amp;T(CalculationTrigger),C855,,5,C856)</f>
        <v>3.4114423466406973E-3</v>
      </c>
      <c r="F855" s="121">
        <f>_xll.xlShmInterpRateFwd($F$3&amp;T(CalculationTrigger),C855,,5,C856)</f>
        <v>3.2884293514769234E-3</v>
      </c>
      <c r="G855" s="148">
        <f>_xll.xlShmInterpDisc($G$3&amp;T(CalculationTrigger),C855)</f>
        <v>1.0003638519237088</v>
      </c>
      <c r="H855" s="149">
        <f>_xll.xlShmInterpDisc($H$3&amp;T(CalculationTrigger),C855)</f>
        <v>1.0004026796300227</v>
      </c>
      <c r="I855" s="150">
        <f>_xll.xlShmInterpDisc($I$3&amp;T(CalculationTrigger),C855)</f>
        <v>1.0005913454296709</v>
      </c>
      <c r="J855" s="157">
        <f t="shared" si="39"/>
        <v>1.1612035411076632E-5</v>
      </c>
      <c r="K855" s="158">
        <f t="shared" si="40"/>
        <v>0</v>
      </c>
      <c r="L855" s="159">
        <f t="shared" si="41"/>
        <v>-5.641705597992607E-5</v>
      </c>
    </row>
    <row r="856" spans="2:12" x14ac:dyDescent="0.2">
      <c r="B856" s="112" t="s">
        <v>156</v>
      </c>
      <c r="C856" s="113">
        <f>_xll.qlCalendarAdvance("TARGET",C855,B856,"mf")</f>
        <v>44049</v>
      </c>
      <c r="D856" s="120">
        <f>_xll.xlShmInterpRateFwd($D$3&amp;T(CalculationTrigger),C856,,5,C857)</f>
        <v>3.4460294881396773E-3</v>
      </c>
      <c r="E856" s="120">
        <f>_xll.xlShmInterpRateFwd($E$3&amp;T(CalculationTrigger),C856,,5,C857)</f>
        <v>3.4177445172180101E-3</v>
      </c>
      <c r="F856" s="121">
        <f>_xll.xlShmInterpRateFwd($F$3&amp;T(CalculationTrigger),C856,,5,C857)</f>
        <v>3.2946211685473473E-3</v>
      </c>
      <c r="G856" s="148">
        <f>_xll.xlShmInterpDisc($G$3&amp;T(CalculationTrigger),C856)</f>
        <v>1.0003544247487113</v>
      </c>
      <c r="H856" s="149">
        <f>_xll.xlShmInterpDisc($H$3&amp;T(CalculationTrigger),C856)</f>
        <v>1.0003933295364127</v>
      </c>
      <c r="I856" s="150">
        <f>_xll.xlShmInterpDisc($I$3&amp;T(CalculationTrigger),C856)</f>
        <v>1.0005823307877391</v>
      </c>
      <c r="J856" s="157">
        <f t="shared" si="39"/>
        <v>1.1625667771550873E-5</v>
      </c>
      <c r="K856" s="158">
        <f t="shared" si="40"/>
        <v>0</v>
      </c>
      <c r="L856" s="159">
        <f t="shared" si="41"/>
        <v>-5.6471597184037418E-5</v>
      </c>
    </row>
    <row r="857" spans="2:12" x14ac:dyDescent="0.2">
      <c r="B857" s="112" t="s">
        <v>156</v>
      </c>
      <c r="C857" s="113">
        <f>_xll.qlCalendarAdvance("TARGET",C856,B857,"mf")</f>
        <v>44050</v>
      </c>
      <c r="D857" s="120">
        <f>_xll.xlShmInterpRateFwd($D$3&amp;T(CalculationTrigger),C857,,5,C858)</f>
        <v>3.4587299669541485E-3</v>
      </c>
      <c r="E857" s="120">
        <f>_xll.xlShmInterpRateFwd($E$3&amp;T(CalculationTrigger),C857,,5,C858)</f>
        <v>3.4303893461676681E-3</v>
      </c>
      <c r="F857" s="121">
        <f>_xll.xlShmInterpRateFwd($F$3&amp;T(CalculationTrigger),C857,,5,C858)</f>
        <v>3.3070430231811076E-3</v>
      </c>
      <c r="G857" s="148">
        <f>_xll.xlShmInterpDisc($G$3&amp;T(CalculationTrigger),C857)</f>
        <v>1.0003449803150113</v>
      </c>
      <c r="H857" s="149">
        <f>_xll.xlShmInterpDisc($H$3&amp;T(CalculationTrigger),C857)</f>
        <v>1.0003839622575028</v>
      </c>
      <c r="I857" s="150">
        <f>_xll.xlShmInterpDisc($I$3&amp;T(CalculationTrigger),C857)</f>
        <v>1.0005732992535681</v>
      </c>
      <c r="J857" s="157">
        <f t="shared" si="39"/>
        <v>1.1639300371579912E-5</v>
      </c>
      <c r="K857" s="158">
        <f t="shared" si="40"/>
        <v>0</v>
      </c>
      <c r="L857" s="159">
        <f t="shared" si="41"/>
        <v>-5.6526139425720359E-5</v>
      </c>
    </row>
    <row r="858" spans="2:12" x14ac:dyDescent="0.2">
      <c r="B858" s="112" t="s">
        <v>156</v>
      </c>
      <c r="C858" s="113">
        <f>_xll.qlCalendarAdvance("TARGET",C857,B858,"mf")</f>
        <v>44053</v>
      </c>
      <c r="D858" s="120">
        <f>_xll.xlShmInterpRateFwd($D$3&amp;T(CalculationTrigger),C858,,5,C859)</f>
        <v>3.4713731634228554E-3</v>
      </c>
      <c r="E858" s="120">
        <f>_xll.xlShmInterpRateFwd($E$3&amp;T(CalculationTrigger),C858,,5,C859)</f>
        <v>3.4429779643624313E-3</v>
      </c>
      <c r="F858" s="121">
        <f>_xll.xlShmInterpRateFwd($F$3&amp;T(CalculationTrigger),C858,,5,C859)</f>
        <v>3.3194132298170437E-3</v>
      </c>
      <c r="G858" s="148">
        <f>_xll.xlShmInterpDisc($G$3&amp;T(CalculationTrigger),C858)</f>
        <v>1.000316543398805</v>
      </c>
      <c r="H858" s="149">
        <f>_xll.xlShmInterpDisc($H$3&amp;T(CalculationTrigger),C858)</f>
        <v>1.0003557572460067</v>
      </c>
      <c r="I858" s="150">
        <f>_xll.xlShmInterpDisc($I$3&amp;T(CalculationTrigger),C858)</f>
        <v>1.0005461032343073</v>
      </c>
      <c r="J858" s="157">
        <f t="shared" si="39"/>
        <v>1.1680199599542555E-5</v>
      </c>
      <c r="K858" s="158">
        <f t="shared" si="40"/>
        <v>0</v>
      </c>
      <c r="L858" s="159">
        <f t="shared" si="41"/>
        <v>-5.6689772327981902E-5</v>
      </c>
    </row>
    <row r="859" spans="2:12" x14ac:dyDescent="0.2">
      <c r="B859" s="112" t="s">
        <v>156</v>
      </c>
      <c r="C859" s="113">
        <f>_xll.qlCalendarAdvance("TARGET",C858,B859,"mf")</f>
        <v>44054</v>
      </c>
      <c r="D859" s="120">
        <f>_xll.xlShmInterpRateFwd($D$3&amp;T(CalculationTrigger),C859,,5,C860)</f>
        <v>3.4777152917965337E-3</v>
      </c>
      <c r="E859" s="120">
        <f>_xll.xlShmInterpRateFwd($E$3&amp;T(CalculationTrigger),C859,,5,C860)</f>
        <v>3.4492925369519214E-3</v>
      </c>
      <c r="F859" s="121">
        <f>_xll.xlShmInterpRateFwd($F$3&amp;T(CalculationTrigger),C859,,5,C860)</f>
        <v>3.3256174628341923E-3</v>
      </c>
      <c r="G859" s="148">
        <f>_xll.xlShmInterpDisc($G$3&amp;T(CalculationTrigger),C859)</f>
        <v>1.0003070298673566</v>
      </c>
      <c r="H859" s="149">
        <f>_xll.xlShmInterpDisc($H$3&amp;T(CalculationTrigger),C859)</f>
        <v>1.000346321162882</v>
      </c>
      <c r="I859" s="150">
        <f>_xll.xlShmInterpDisc($I$3&amp;T(CalculationTrigger),C859)</f>
        <v>1.000537004067819</v>
      </c>
      <c r="J859" s="157">
        <f t="shared" si="39"/>
        <v>1.1693833148055474E-5</v>
      </c>
      <c r="K859" s="158">
        <f t="shared" si="40"/>
        <v>0</v>
      </c>
      <c r="L859" s="159">
        <f t="shared" si="41"/>
        <v>-5.6744318671878718E-5</v>
      </c>
    </row>
    <row r="860" spans="2:12" x14ac:dyDescent="0.2">
      <c r="B860" s="112" t="s">
        <v>156</v>
      </c>
      <c r="C860" s="113">
        <f>_xll.qlCalendarAdvance("TARGET",C859,B860,"mf")</f>
        <v>44055</v>
      </c>
      <c r="D860" s="120">
        <f>_xll.xlShmInterpRateFwd($D$3&amp;T(CalculationTrigger),C860,,5,C861)</f>
        <v>3.4840599119629377E-3</v>
      </c>
      <c r="E860" s="120">
        <f>_xll.xlShmInterpRateFwd($E$3&amp;T(CalculationTrigger),C860,,5,C861)</f>
        <v>3.4556096018991721E-3</v>
      </c>
      <c r="F860" s="121">
        <f>_xll.xlShmInterpRateFwd($F$3&amp;T(CalculationTrigger),C860,,5,C861)</f>
        <v>3.33182419099599E-3</v>
      </c>
      <c r="G860" s="148">
        <f>_xll.xlShmInterpDisc($G$3&amp;T(CalculationTrigger),C860)</f>
        <v>1.0002974990456888</v>
      </c>
      <c r="H860" s="149">
        <f>_xll.xlShmInterpDisc($H$3&amp;T(CalculationTrigger),C860)</f>
        <v>1.0003368678629019</v>
      </c>
      <c r="I860" s="150">
        <f>_xll.xlShmInterpDisc($I$3&amp;T(CalculationTrigger),C860)</f>
        <v>1.0005278879773634</v>
      </c>
      <c r="J860" s="157">
        <f t="shared" si="39"/>
        <v>1.1707466931288054E-5</v>
      </c>
      <c r="K860" s="158">
        <f t="shared" si="40"/>
        <v>0</v>
      </c>
      <c r="L860" s="159">
        <f t="shared" si="41"/>
        <v>-5.6798866029388753E-5</v>
      </c>
    </row>
    <row r="861" spans="2:12" x14ac:dyDescent="0.2">
      <c r="B861" s="112" t="s">
        <v>156</v>
      </c>
      <c r="C861" s="113">
        <f>_xll.qlCalendarAdvance("TARGET",C860,B861,"mf")</f>
        <v>44056</v>
      </c>
      <c r="D861" s="120">
        <f>_xll.xlShmInterpRateFwd($D$3&amp;T(CalculationTrigger),C861,,5,C862)</f>
        <v>3.4904070275694789E-3</v>
      </c>
      <c r="E861" s="120">
        <f>_xll.xlShmInterpRateFwd($E$3&amp;T(CalculationTrigger),C861,,5,C862)</f>
        <v>3.4619291628515941E-3</v>
      </c>
      <c r="F861" s="121">
        <f>_xll.xlShmInterpRateFwd($F$3&amp;T(CalculationTrigger),C861,,5,C862)</f>
        <v>3.3380334181929844E-3</v>
      </c>
      <c r="G861" s="148">
        <f>_xll.xlShmInterpDisc($G$3&amp;T(CalculationTrigger),C861)</f>
        <v>1.0002879509274689</v>
      </c>
      <c r="H861" s="149">
        <f>_xll.xlShmInterpDisc($H$3&amp;T(CalculationTrigger),C861)</f>
        <v>1.0003273973397258</v>
      </c>
      <c r="I861" s="150">
        <f>_xll.xlShmInterpDisc($I$3&amp;T(CalculationTrigger),C861)</f>
        <v>1.0005187549565653</v>
      </c>
      <c r="J861" s="157">
        <f t="shared" si="39"/>
        <v>1.1721100948111107E-5</v>
      </c>
      <c r="K861" s="158">
        <f t="shared" si="40"/>
        <v>0</v>
      </c>
      <c r="L861" s="159">
        <f t="shared" si="41"/>
        <v>-5.6853414395766893E-5</v>
      </c>
    </row>
    <row r="862" spans="2:12" x14ac:dyDescent="0.2">
      <c r="B862" s="112" t="s">
        <v>156</v>
      </c>
      <c r="C862" s="113">
        <f>_xll.qlCalendarAdvance("TARGET",C861,B862,"mf")</f>
        <v>44057</v>
      </c>
      <c r="D862" s="120">
        <f>_xll.xlShmInterpRateFwd($D$3&amp;T(CalculationTrigger),C862,,5,C863)</f>
        <v>3.5031432188338718E-3</v>
      </c>
      <c r="E862" s="120">
        <f>_xll.xlShmInterpRateFwd($E$3&amp;T(CalculationTrigger),C862,,5,C863)</f>
        <v>3.4746097009925691E-3</v>
      </c>
      <c r="F862" s="121">
        <f>_xll.xlShmInterpRateFwd($F$3&amp;T(CalculationTrigger),C862,,5,C863)</f>
        <v>3.3504909772075131E-3</v>
      </c>
      <c r="G862" s="148">
        <f>_xll.xlShmInterpDisc($G$3&amp;T(CalculationTrigger),C862)</f>
        <v>1.0002783855063557</v>
      </c>
      <c r="H862" s="149">
        <f>_xll.xlShmInterpDisc($H$3&amp;T(CalculationTrigger),C862)</f>
        <v>1.0003179095870043</v>
      </c>
      <c r="I862" s="150">
        <f>_xll.xlShmInterpDisc($I$3&amp;T(CalculationTrigger),C862)</f>
        <v>1.0005096049990401</v>
      </c>
      <c r="J862" s="157">
        <f t="shared" si="39"/>
        <v>1.1734735197563995E-5</v>
      </c>
      <c r="K862" s="158">
        <f t="shared" si="40"/>
        <v>0</v>
      </c>
      <c r="L862" s="159">
        <f t="shared" si="41"/>
        <v>-5.6907963766151509E-5</v>
      </c>
    </row>
    <row r="863" spans="2:12" x14ac:dyDescent="0.2">
      <c r="B863" s="112" t="s">
        <v>156</v>
      </c>
      <c r="C863" s="113">
        <f>_xll.qlCalendarAdvance("TARGET",C862,B863,"mf")</f>
        <v>44060</v>
      </c>
      <c r="D863" s="120">
        <f>_xll.xlShmInterpRateFwd($D$3&amp;T(CalculationTrigger),C863,,5,C864)</f>
        <v>3.5158205253284971E-3</v>
      </c>
      <c r="E863" s="120">
        <f>_xll.xlShmInterpRateFwd($E$3&amp;T(CalculationTrigger),C863,,5,C864)</f>
        <v>3.4872324471986755E-3</v>
      </c>
      <c r="F863" s="121">
        <f>_xll.xlShmInterpRateFwd($F$3&amp;T(CalculationTrigger),C863,,5,C864)</f>
        <v>3.3628953957112254E-3</v>
      </c>
      <c r="G863" s="148">
        <f>_xll.xlShmInterpDisc($G$3&amp;T(CalculationTrigger),C863)</f>
        <v>1.0002495853620919</v>
      </c>
      <c r="H863" s="149">
        <f>_xll.xlShmInterpDisc($H$3&amp;T(CalculationTrigger),C863)</f>
        <v>1.0002893428879254</v>
      </c>
      <c r="I863" s="150">
        <f>_xll.xlShmInterpDisc($I$3&amp;T(CalculationTrigger),C863)</f>
        <v>1.0004820534421119</v>
      </c>
      <c r="J863" s="157">
        <f t="shared" si="39"/>
        <v>1.1775639331747409E-5</v>
      </c>
      <c r="K863" s="158">
        <f t="shared" si="40"/>
        <v>0</v>
      </c>
      <c r="L863" s="159">
        <f t="shared" si="41"/>
        <v>-5.7071617854147256E-5</v>
      </c>
    </row>
    <row r="864" spans="2:12" x14ac:dyDescent="0.2">
      <c r="B864" s="112" t="s">
        <v>156</v>
      </c>
      <c r="C864" s="113">
        <f>_xll.qlCalendarAdvance("TARGET",C863,B864,"mf")</f>
        <v>44061</v>
      </c>
      <c r="D864" s="120">
        <f>_xll.xlShmInterpRateFwd($D$3&amp;T(CalculationTrigger),C864,,5,C865)</f>
        <v>3.5221801782366132E-3</v>
      </c>
      <c r="E864" s="120">
        <f>_xll.xlShmInterpRateFwd($E$3&amp;T(CalculationTrigger),C864,,5,C865)</f>
        <v>3.4935645480346708E-3</v>
      </c>
      <c r="F864" s="121">
        <f>_xll.xlShmInterpRateFwd($F$3&amp;T(CalculationTrigger),C864,,5,C865)</f>
        <v>3.3691171770908138E-3</v>
      </c>
      <c r="G864" s="148">
        <f>_xll.xlShmInterpDisc($G$3&amp;T(CalculationTrigger),C864)</f>
        <v>1.0002399506657937</v>
      </c>
      <c r="H864" s="149">
        <f>_xll.xlShmInterpDisc($H$3&amp;T(CalculationTrigger),C864)</f>
        <v>1.0002797861533321</v>
      </c>
      <c r="I864" s="150">
        <f>_xll.xlShmInterpDisc($I$3&amp;T(CalculationTrigger),C864)</f>
        <v>1.000472835673639</v>
      </c>
      <c r="J864" s="157">
        <f t="shared" si="39"/>
        <v>1.1789274501715817E-5</v>
      </c>
      <c r="K864" s="158">
        <f t="shared" si="40"/>
        <v>0</v>
      </c>
      <c r="L864" s="159">
        <f t="shared" si="41"/>
        <v>-5.7126171193042715E-5</v>
      </c>
    </row>
    <row r="865" spans="2:12" x14ac:dyDescent="0.2">
      <c r="B865" s="112" t="s">
        <v>156</v>
      </c>
      <c r="C865" s="113">
        <f>_xll.qlCalendarAdvance("TARGET",C864,B865,"mf")</f>
        <v>44062</v>
      </c>
      <c r="D865" s="120">
        <f>_xll.xlShmInterpRateFwd($D$3&amp;T(CalculationTrigger),C865,,5,C866)</f>
        <v>3.5285423503334532E-3</v>
      </c>
      <c r="E865" s="120">
        <f>_xll.xlShmInterpRateFwd($E$3&amp;T(CalculationTrigger),C865,,5,C866)</f>
        <v>3.4998991686244151E-3</v>
      </c>
      <c r="F865" s="121">
        <f>_xll.xlShmInterpRateFwd($F$3&amp;T(CalculationTrigger),C865,,5,C866)</f>
        <v>3.3753414811730858E-3</v>
      </c>
      <c r="G865" s="148">
        <f>_xll.xlShmInterpDisc($G$3&amp;T(CalculationTrigger),C865)</f>
        <v>1.0002302986347484</v>
      </c>
      <c r="H865" s="149">
        <f>_xll.xlShmInterpDisc($H$3&amp;T(CalculationTrigger),C865)</f>
        <v>1.0002702121573002</v>
      </c>
      <c r="I865" s="150">
        <f>_xll.xlShmInterpDisc($I$3&amp;T(CalculationTrigger),C865)</f>
        <v>1.0004636009363705</v>
      </c>
      <c r="J865" s="157">
        <f t="shared" si="39"/>
        <v>1.180290989936125E-5</v>
      </c>
      <c r="K865" s="158">
        <f t="shared" si="40"/>
        <v>0</v>
      </c>
      <c r="L865" s="159">
        <f t="shared" si="41"/>
        <v>-5.7180725512198236E-5</v>
      </c>
    </row>
    <row r="866" spans="2:12" x14ac:dyDescent="0.2">
      <c r="B866" s="112" t="s">
        <v>156</v>
      </c>
      <c r="C866" s="113">
        <f>_xll.qlCalendarAdvance("TARGET",C865,B866,"mf")</f>
        <v>44063</v>
      </c>
      <c r="D866" s="120">
        <f>_xll.xlShmInterpRateFwd($D$3&amp;T(CalculationTrigger),C866,,5,C867)</f>
        <v>3.534907045388007E-3</v>
      </c>
      <c r="E866" s="120">
        <f>_xll.xlShmInterpRateFwd($E$3&amp;T(CalculationTrigger),C866,,5,C867)</f>
        <v>3.5062363128989895E-3</v>
      </c>
      <c r="F866" s="121">
        <f>_xll.xlShmInterpRateFwd($F$3&amp;T(CalculationTrigger),C866,,5,C867)</f>
        <v>3.38156831201069E-3</v>
      </c>
      <c r="G866" s="148">
        <f>_xll.xlShmInterpDisc($G$3&amp;T(CalculationTrigger),C866)</f>
        <v>1.0002206292625566</v>
      </c>
      <c r="H866" s="149">
        <f>_xll.xlShmInterpDisc($H$3&amp;T(CalculationTrigger),C866)</f>
        <v>1.0002606208934222</v>
      </c>
      <c r="I866" s="150">
        <f>_xll.xlShmInterpDisc($I$3&amp;T(CalculationTrigger),C866)</f>
        <v>1.0004543492238638</v>
      </c>
      <c r="J866" s="157">
        <f t="shared" si="39"/>
        <v>1.1816545523676503E-5</v>
      </c>
      <c r="K866" s="158">
        <f t="shared" si="40"/>
        <v>0</v>
      </c>
      <c r="L866" s="159">
        <f t="shared" si="41"/>
        <v>-5.7235280806779193E-5</v>
      </c>
    </row>
    <row r="867" spans="2:12" x14ac:dyDescent="0.2">
      <c r="B867" s="112" t="s">
        <v>156</v>
      </c>
      <c r="C867" s="113">
        <f>_xll.qlCalendarAdvance("TARGET",C866,B867,"mf")</f>
        <v>44064</v>
      </c>
      <c r="D867" s="120">
        <f>_xll.xlShmInterpRateFwd($D$3&amp;T(CalculationTrigger),C867,,5,C868)</f>
        <v>3.5476793477053313E-3</v>
      </c>
      <c r="E867" s="120">
        <f>_xll.xlShmInterpRateFwd($E$3&amp;T(CalculationTrigger),C867,,5,C868)</f>
        <v>3.5189529590683916E-3</v>
      </c>
      <c r="F867" s="121">
        <f>_xll.xlShmInterpRateFwd($F$3&amp;T(CalculationTrigger),C867,,5,C868)</f>
        <v>3.3940619759040276E-3</v>
      </c>
      <c r="G867" s="148">
        <f>_xll.xlShmInterpDisc($G$3&amp;T(CalculationTrigger),C867)</f>
        <v>1.0002109425428096</v>
      </c>
      <c r="H867" s="149">
        <f>_xll.xlShmInterpDisc($H$3&amp;T(CalculationTrigger),C867)</f>
        <v>1.000251012355281</v>
      </c>
      <c r="I867" s="150">
        <f>_xll.xlShmInterpDisc($I$3&amp;T(CalculationTrigger),C867)</f>
        <v>1.0004450805296659</v>
      </c>
      <c r="J867" s="157">
        <f t="shared" si="39"/>
        <v>1.1830181373526488E-5</v>
      </c>
      <c r="K867" s="158">
        <f t="shared" si="40"/>
        <v>0</v>
      </c>
      <c r="L867" s="159">
        <f t="shared" si="41"/>
        <v>-5.7289837071966565E-5</v>
      </c>
    </row>
    <row r="868" spans="2:12" x14ac:dyDescent="0.2">
      <c r="B868" s="112" t="s">
        <v>156</v>
      </c>
      <c r="C868" s="113">
        <f>_xll.qlCalendarAdvance("TARGET",C867,B868,"mf")</f>
        <v>44067</v>
      </c>
      <c r="D868" s="120">
        <f>_xll.xlShmInterpRateFwd($D$3&amp;T(CalculationTrigger),C868,,5,C869)</f>
        <v>3.5603911363985916E-3</v>
      </c>
      <c r="E868" s="120">
        <f>_xll.xlShmInterpRateFwd($E$3&amp;T(CalculationTrigger),C868,,5,C869)</f>
        <v>3.5316102059130302E-3</v>
      </c>
      <c r="F868" s="121">
        <f>_xll.xlShmInterpRateFwd($F$3&amp;T(CalculationTrigger),C868,,5,C869)</f>
        <v>3.4065009812522824E-3</v>
      </c>
      <c r="G868" s="148">
        <f>_xll.xlShmInterpDisc($G$3&amp;T(CalculationTrigger),C868)</f>
        <v>1.0001817782339992</v>
      </c>
      <c r="H868" s="149">
        <f>_xll.xlShmInterpDisc($H$3&amp;T(CalculationTrigger),C868)</f>
        <v>1.0002220830309621</v>
      </c>
      <c r="I868" s="150">
        <f>_xll.xlShmInterpDisc($I$3&amp;T(CalculationTrigger),C868)</f>
        <v>1.0004171724922533</v>
      </c>
      <c r="J868" s="157">
        <f t="shared" si="39"/>
        <v>1.1871090267114986E-5</v>
      </c>
      <c r="K868" s="158">
        <f t="shared" si="40"/>
        <v>0</v>
      </c>
      <c r="L868" s="159">
        <f t="shared" si="41"/>
        <v>-5.7453511643601463E-5</v>
      </c>
    </row>
    <row r="869" spans="2:12" x14ac:dyDescent="0.2">
      <c r="B869" s="112" t="s">
        <v>156</v>
      </c>
      <c r="C869" s="113">
        <f>_xll.qlCalendarAdvance("TARGET",C868,B869,"mf")</f>
        <v>44068</v>
      </c>
      <c r="D869" s="120">
        <f>_xll.xlShmInterpRateFwd($D$3&amp;T(CalculationTrigger),C869,,5,C870)</f>
        <v>3.5667685063831907E-3</v>
      </c>
      <c r="E869" s="120">
        <f>_xll.xlShmInterpRateFwd($E$3&amp;T(CalculationTrigger),C869,,5,C870)</f>
        <v>3.5379600277806386E-3</v>
      </c>
      <c r="F869" s="121">
        <f>_xll.xlShmInterpRateFwd($F$3&amp;T(CalculationTrigger),C869,,5,C870)</f>
        <v>3.4127405047516502E-3</v>
      </c>
      <c r="G869" s="148">
        <f>_xll.xlShmInterpDisc($G$3&amp;T(CalculationTrigger),C869)</f>
        <v>1.0001720220597465</v>
      </c>
      <c r="H869" s="149">
        <f>_xll.xlShmInterpDisc($H$3&amp;T(CalculationTrigger),C869)</f>
        <v>1.0002124053314039</v>
      </c>
      <c r="I869" s="150">
        <f>_xll.xlShmInterpDisc($I$3&amp;T(CalculationTrigger),C869)</f>
        <v>1.0004078358065702</v>
      </c>
      <c r="J869" s="157">
        <f t="shared" si="39"/>
        <v>1.1884727009589371E-5</v>
      </c>
      <c r="K869" s="158">
        <f t="shared" si="40"/>
        <v>0</v>
      </c>
      <c r="L869" s="159">
        <f t="shared" si="41"/>
        <v>-5.7508071743594422E-5</v>
      </c>
    </row>
    <row r="870" spans="2:12" x14ac:dyDescent="0.2">
      <c r="B870" s="112" t="s">
        <v>156</v>
      </c>
      <c r="C870" s="113">
        <f>_xll.qlCalendarAdvance("TARGET",C869,B870,"mf")</f>
        <v>44069</v>
      </c>
      <c r="D870" s="120">
        <f>_xll.xlShmInterpRateFwd($D$3&amp;T(CalculationTrigger),C870,,5,C871)</f>
        <v>3.5731484231146427E-3</v>
      </c>
      <c r="E870" s="120">
        <f>_xll.xlShmInterpRateFwd($E$3&amp;T(CalculationTrigger),C870,,5,C871)</f>
        <v>3.5443123969601097E-3</v>
      </c>
      <c r="F870" s="121">
        <f>_xll.xlShmInterpRateFwd($F$3&amp;T(CalculationTrigger),C870,,5,C871)</f>
        <v>3.4189825787143881E-3</v>
      </c>
      <c r="G870" s="148">
        <f>_xll.xlShmInterpDisc($G$3&amp;T(CalculationTrigger),C870)</f>
        <v>1.0001622485057486</v>
      </c>
      <c r="H870" s="149">
        <f>_xll.xlShmInterpDisc($H$3&amp;T(CalculationTrigger),C870)</f>
        <v>1.0002027103253524</v>
      </c>
      <c r="I870" s="150">
        <f>_xll.xlShmInterpDisc($I$3&amp;T(CalculationTrigger),C870)</f>
        <v>1.0003984821067873</v>
      </c>
      <c r="J870" s="157">
        <f t="shared" si="39"/>
        <v>1.1898363972693446E-5</v>
      </c>
      <c r="K870" s="158">
        <f t="shared" si="40"/>
        <v>0</v>
      </c>
      <c r="L870" s="159">
        <f t="shared" si="41"/>
        <v>-5.7562632790329524E-5</v>
      </c>
    </row>
    <row r="871" spans="2:12" x14ac:dyDescent="0.2">
      <c r="B871" s="112" t="s">
        <v>156</v>
      </c>
      <c r="C871" s="113">
        <f>_xll.qlCalendarAdvance("TARGET",C870,B871,"mf")</f>
        <v>44070</v>
      </c>
      <c r="D871" s="120">
        <f>_xll.xlShmInterpRateFwd($D$3&amp;T(CalculationTrigger),C871,,5,C872)</f>
        <v>3.5795308904024627E-3</v>
      </c>
      <c r="E871" s="120">
        <f>_xll.xlShmInterpRateFwd($E$3&amp;T(CalculationTrigger),C871,,5,C872)</f>
        <v>3.5506673173420077E-3</v>
      </c>
      <c r="F871" s="121">
        <f>_xll.xlShmInterpRateFwd($F$3&amp;T(CalculationTrigger),C871,,5,C872)</f>
        <v>3.4252272069500039E-3</v>
      </c>
      <c r="G871" s="148">
        <f>_xll.xlShmInterpDisc($G$3&amp;T(CalculationTrigger),C871)</f>
        <v>1.0001524575655387</v>
      </c>
      <c r="H871" s="149">
        <f>_xll.xlShmInterpDisc($H$3&amp;T(CalculationTrigger),C871)</f>
        <v>1.0001929980063327</v>
      </c>
      <c r="I871" s="150">
        <f>_xll.xlShmInterpDisc($I$3&amp;T(CalculationTrigger),C871)</f>
        <v>1.0003891113863934</v>
      </c>
      <c r="J871" s="157">
        <f t="shared" si="39"/>
        <v>1.1912001155475369E-5</v>
      </c>
      <c r="K871" s="158">
        <f t="shared" si="40"/>
        <v>0</v>
      </c>
      <c r="L871" s="159">
        <f t="shared" si="41"/>
        <v>-5.7617194779079863E-5</v>
      </c>
    </row>
    <row r="872" spans="2:12" x14ac:dyDescent="0.2">
      <c r="B872" s="112" t="s">
        <v>156</v>
      </c>
      <c r="C872" s="113">
        <f>_xll.qlCalendarAdvance("TARGET",C871,B872,"mf")</f>
        <v>44071</v>
      </c>
      <c r="D872" s="120">
        <f>_xll.xlShmInterpRateFwd($D$3&amp;T(CalculationTrigger),C872,,5,C873)</f>
        <v>3.5923397023660091E-3</v>
      </c>
      <c r="E872" s="120">
        <f>_xll.xlShmInterpRateFwd($E$3&amp;T(CalculationTrigger),C872,,5,C873)</f>
        <v>3.5634204705687319E-3</v>
      </c>
      <c r="F872" s="121">
        <f>_xll.xlShmInterpRateFwd($F$3&amp;T(CalculationTrigger),C872,,5,C873)</f>
        <v>3.4377573759751881E-3</v>
      </c>
      <c r="G872" s="148">
        <f>_xll.xlShmInterpDisc($G$3&amp;T(CalculationTrigger),C872)</f>
        <v>1.0001426492326408</v>
      </c>
      <c r="H872" s="149">
        <f>_xll.xlShmInterpDisc($H$3&amp;T(CalculationTrigger),C872)</f>
        <v>1.0001832683678604</v>
      </c>
      <c r="I872" s="150">
        <f>_xll.xlShmInterpDisc($I$3&amp;T(CalculationTrigger),C872)</f>
        <v>1.0003797236388683</v>
      </c>
      <c r="J872" s="157">
        <f t="shared" si="39"/>
        <v>1.1925638556888557E-5</v>
      </c>
      <c r="K872" s="158">
        <f t="shared" si="40"/>
        <v>0</v>
      </c>
      <c r="L872" s="159">
        <f t="shared" si="41"/>
        <v>-5.767175770500327E-5</v>
      </c>
    </row>
    <row r="873" spans="2:12" x14ac:dyDescent="0.2">
      <c r="B873" s="112" t="s">
        <v>156</v>
      </c>
      <c r="C873" s="113">
        <f>_xll.qlCalendarAdvance("TARGET",C872,B873,"mf")</f>
        <v>44074</v>
      </c>
      <c r="D873" s="120">
        <f>_xll.xlShmInterpRateFwd($D$3&amp;T(CalculationTrigger),C873,,5,C874)</f>
        <v>3.6050863453196639E-3</v>
      </c>
      <c r="E873" s="120">
        <f>_xll.xlShmInterpRateFwd($E$3&amp;T(CalculationTrigger),C873,,5,C874)</f>
        <v>3.5761125905692504E-3</v>
      </c>
      <c r="F873" s="121">
        <f>_xll.xlShmInterpRateFwd($F$3&amp;T(CalculationTrigger),C873,,5,C874)</f>
        <v>3.4502313430664483E-3</v>
      </c>
      <c r="G873" s="148">
        <f>_xll.xlShmInterpDisc($G$3&amp;T(CalculationTrigger),C873)</f>
        <v>1.0001131198129107</v>
      </c>
      <c r="H873" s="149">
        <f>_xll.xlShmInterpDisc($H$3&amp;T(CalculationTrigger),C873)</f>
        <v>1.0001539754707378</v>
      </c>
      <c r="I873" s="150">
        <f>_xll.xlShmInterpDisc($I$3&amp;T(CalculationTrigger),C873)</f>
        <v>1.0003514581681514</v>
      </c>
      <c r="J873" s="157">
        <f t="shared" si="39"/>
        <v>1.1966552062890658E-5</v>
      </c>
      <c r="K873" s="158">
        <f t="shared" si="40"/>
        <v>0</v>
      </c>
      <c r="L873" s="159">
        <f t="shared" si="41"/>
        <v>-5.7835452058337389E-5</v>
      </c>
    </row>
    <row r="874" spans="2:12" x14ac:dyDescent="0.2">
      <c r="B874" s="112" t="s">
        <v>156</v>
      </c>
      <c r="C874" s="113">
        <f>_xll.qlCalendarAdvance("TARGET",C873,B874,"mf")</f>
        <v>44075</v>
      </c>
      <c r="D874" s="120">
        <f>_xll.xlShmInterpRateFwd($D$3&amp;T(CalculationTrigger),C874,,5,C875)</f>
        <v>3.6114816250445896E-3</v>
      </c>
      <c r="E874" s="120">
        <f>_xll.xlShmInterpRateFwd($E$3&amp;T(CalculationTrigger),C874,,5,C875)</f>
        <v>3.5824803262943252E-3</v>
      </c>
      <c r="F874" s="121">
        <f>_xll.xlShmInterpRateFwd($F$3&amp;T(CalculationTrigger),C874,,5,C875)</f>
        <v>3.4564888024431568E-3</v>
      </c>
      <c r="G874" s="148">
        <f>_xll.xlShmInterpDisc($G$3&amp;T(CalculationTrigger),C874)</f>
        <v>1.000103241844305</v>
      </c>
      <c r="H874" s="149">
        <f>_xll.xlShmInterpDisc($H$3&amp;T(CalculationTrigger),C874)</f>
        <v>1.0001441764894174</v>
      </c>
      <c r="I874" s="150">
        <f>_xll.xlShmInterpDisc($I$3&amp;T(CalculationTrigger),C874)</f>
        <v>1.0003420022466996</v>
      </c>
      <c r="J874" s="157">
        <f t="shared" si="39"/>
        <v>1.1980190328884943E-5</v>
      </c>
      <c r="K874" s="158">
        <f t="shared" si="40"/>
        <v>0</v>
      </c>
      <c r="L874" s="159">
        <f t="shared" si="41"/>
        <v>-5.7890018685359415E-5</v>
      </c>
    </row>
    <row r="875" spans="2:12" x14ac:dyDescent="0.2">
      <c r="B875" s="112" t="s">
        <v>156</v>
      </c>
      <c r="C875" s="113">
        <f>_xll.qlCalendarAdvance("TARGET",C874,B875,"mf")</f>
        <v>44076</v>
      </c>
      <c r="D875" s="120">
        <f>_xll.xlShmInterpRateFwd($D$3&amp;T(CalculationTrigger),C875,,5,C876)</f>
        <v>3.6178794791150511E-3</v>
      </c>
      <c r="E875" s="120">
        <f>_xll.xlShmInterpRateFwd($E$3&amp;T(CalculationTrigger),C875,,5,C876)</f>
        <v>3.5888506370515059E-3</v>
      </c>
      <c r="F875" s="121">
        <f>_xll.xlShmInterpRateFwd($F$3&amp;T(CalculationTrigger),C875,,5,C876)</f>
        <v>3.4627488400034287E-3</v>
      </c>
      <c r="G875" s="148">
        <f>_xll.xlShmInterpDisc($G$3&amp;T(CalculationTrigger),C875)</f>
        <v>1.0000933464504858</v>
      </c>
      <c r="H875" s="149">
        <f>_xll.xlShmInterpDisc($H$3&amp;T(CalculationTrigger),C875)</f>
        <v>1.0001343601560779</v>
      </c>
      <c r="I875" s="150">
        <f>_xll.xlShmInterpDisc($I$3&amp;T(CalculationTrigger),C875)</f>
        <v>1.0003325292653678</v>
      </c>
      <c r="J875" s="157">
        <f t="shared" si="39"/>
        <v>1.1993828808521968E-5</v>
      </c>
      <c r="K875" s="158">
        <f t="shared" si="40"/>
        <v>0</v>
      </c>
      <c r="L875" s="159">
        <f t="shared" si="41"/>
        <v>-5.7944586225703797E-5</v>
      </c>
    </row>
    <row r="876" spans="2:12" x14ac:dyDescent="0.2">
      <c r="B876" s="112" t="s">
        <v>156</v>
      </c>
      <c r="C876" s="113">
        <f>_xll.qlCalendarAdvance("TARGET",C875,B876,"mf")</f>
        <v>44077</v>
      </c>
      <c r="D876" s="120">
        <f>_xll.xlShmInterpRateFwd($D$3&amp;T(CalculationTrigger),C876,,5,C877)</f>
        <v>3.6242799113810928E-3</v>
      </c>
      <c r="E876" s="120">
        <f>_xll.xlShmInterpRateFwd($E$3&amp;T(CalculationTrigger),C876,,5,C877)</f>
        <v>3.5952235266097895E-3</v>
      </c>
      <c r="F876" s="121">
        <f>_xll.xlShmInterpRateFwd($F$3&amp;T(CalculationTrigger),C876,,5,C877)</f>
        <v>3.4690114597188729E-3</v>
      </c>
      <c r="G876" s="148">
        <f>_xll.xlShmInterpDisc($G$3&amp;T(CalculationTrigger),C876)</f>
        <v>1.0000834336249189</v>
      </c>
      <c r="H876" s="149">
        <f>_xll.xlShmInterpDisc($H$3&amp;T(CalculationTrigger),C876)</f>
        <v>1.0001245264641767</v>
      </c>
      <c r="I876" s="150">
        <f>_xll.xlShmInterpDisc($I$3&amp;T(CalculationTrigger),C876)</f>
        <v>1.0003230392175768</v>
      </c>
      <c r="J876" s="157">
        <f t="shared" si="39"/>
        <v>1.2007467500774704E-5</v>
      </c>
      <c r="K876" s="158">
        <f t="shared" si="40"/>
        <v>0</v>
      </c>
      <c r="L876" s="159">
        <f t="shared" si="41"/>
        <v>-5.7999154674620068E-5</v>
      </c>
    </row>
    <row r="877" spans="2:12" x14ac:dyDescent="0.2">
      <c r="B877" s="112" t="s">
        <v>156</v>
      </c>
      <c r="C877" s="113">
        <f>_xll.qlCalendarAdvance("TARGET",C876,B877,"mf")</f>
        <v>44078</v>
      </c>
      <c r="D877" s="120">
        <f>_xll.xlShmInterpRateFwd($D$3&amp;T(CalculationTrigger),C877,,5,C878)</f>
        <v>3.6371256317261698E-3</v>
      </c>
      <c r="E877" s="120">
        <f>_xll.xlShmInterpRateFwd($E$3&amp;T(CalculationTrigger),C877,,5,C878)</f>
        <v>3.6080135857124167E-3</v>
      </c>
      <c r="F877" s="121">
        <f>_xll.xlShmInterpRateFwd($F$3&amp;T(CalculationTrigger),C877,,5,C878)</f>
        <v>3.4815785342247455E-3</v>
      </c>
      <c r="G877" s="148">
        <f>_xll.xlShmInterpDisc($G$3&amp;T(CalculationTrigger),C877)</f>
        <v>1.000073503361061</v>
      </c>
      <c r="H877" s="149">
        <f>_xll.xlShmInterpDisc($H$3&amp;T(CalculationTrigger),C877)</f>
        <v>1.0001146754071621</v>
      </c>
      <c r="I877" s="150">
        <f>_xll.xlShmInterpDisc($I$3&amp;T(CalculationTrigger),C877)</f>
        <v>1.000313532096738</v>
      </c>
      <c r="J877" s="157">
        <f t="shared" si="39"/>
        <v>1.2021106404716668E-5</v>
      </c>
      <c r="K877" s="158">
        <f t="shared" si="40"/>
        <v>0</v>
      </c>
      <c r="L877" s="159">
        <f t="shared" si="41"/>
        <v>-5.8053724027308073E-5</v>
      </c>
    </row>
    <row r="878" spans="2:12" x14ac:dyDescent="0.2">
      <c r="B878" s="112" t="s">
        <v>156</v>
      </c>
      <c r="C878" s="113">
        <f>_xll.qlCalendarAdvance("TARGET",C877,B878,"mf")</f>
        <v>44081</v>
      </c>
      <c r="D878" s="120">
        <f>_xll.xlShmInterpRateFwd($D$3&amp;T(CalculationTrigger),C878,,5,C879)</f>
        <v>3.6499075008608606E-3</v>
      </c>
      <c r="E878" s="120">
        <f>_xll.xlShmInterpRateFwd($E$3&amp;T(CalculationTrigger),C878,,5,C879)</f>
        <v>3.6207409513542301E-3</v>
      </c>
      <c r="F878" s="121">
        <f>_xll.xlShmInterpRateFwd($F$3&amp;T(CalculationTrigger),C878,,5,C879)</f>
        <v>3.4940878377004627E-3</v>
      </c>
      <c r="G878" s="148">
        <f>_xll.xlShmInterpDisc($G$3&amp;T(CalculationTrigger),C878)</f>
        <v>1.0000436078741648</v>
      </c>
      <c r="H878" s="149">
        <f>_xll.xlShmInterpDisc($H$3&amp;T(CalculationTrigger),C878)</f>
        <v>1.000085017979778</v>
      </c>
      <c r="I878" s="150">
        <f>_xll.xlShmInterpDisc($I$3&amp;T(CalculationTrigger),C878)</f>
        <v>1.0002849082299057</v>
      </c>
      <c r="J878" s="157">
        <f t="shared" si="39"/>
        <v>1.2062024376390301E-5</v>
      </c>
      <c r="K878" s="158">
        <f t="shared" si="40"/>
        <v>0</v>
      </c>
      <c r="L878" s="159">
        <f t="shared" si="41"/>
        <v>-5.8217437460294262E-5</v>
      </c>
    </row>
    <row r="879" spans="2:12" x14ac:dyDescent="0.2">
      <c r="B879" s="112" t="s">
        <v>156</v>
      </c>
      <c r="C879" s="113">
        <f>_xll.qlCalendarAdvance("TARGET",C878,B879,"mf")</f>
        <v>44082</v>
      </c>
      <c r="D879" s="120">
        <f>_xll.xlShmInterpRateFwd($D$3&amp;T(CalculationTrigger),C879,,5,C880)</f>
        <v>3.6563208830307056E-3</v>
      </c>
      <c r="E879" s="120">
        <f>_xll.xlShmInterpRateFwd($E$3&amp;T(CalculationTrigger),C879,,5,C880)</f>
        <v>3.6271267939249467E-3</v>
      </c>
      <c r="F879" s="121">
        <f>_xll.xlShmInterpRateFwd($F$3&amp;T(CalculationTrigger),C879,,5,C880)</f>
        <v>3.5003634269554396E-3</v>
      </c>
      <c r="G879" s="148">
        <f>_xll.xlShmInterpDisc($G$3&amp;T(CalculationTrigger),C879)</f>
        <v>1.0000336077915177</v>
      </c>
      <c r="H879" s="149">
        <f>_xll.xlShmInterpDisc($H$3&amp;T(CalculationTrigger),C879)</f>
        <v>1.0000750973966011</v>
      </c>
      <c r="I879" s="150">
        <f>_xll.xlShmInterpDisc($I$3&amp;T(CalculationTrigger),C879)</f>
        <v>1.0002753327507974</v>
      </c>
      <c r="J879" s="157">
        <f t="shared" si="39"/>
        <v>1.2075664116914926E-5</v>
      </c>
      <c r="K879" s="158">
        <f t="shared" si="40"/>
        <v>0</v>
      </c>
      <c r="L879" s="159">
        <f t="shared" si="41"/>
        <v>-5.8272010380372093E-5</v>
      </c>
    </row>
    <row r="880" spans="2:12" x14ac:dyDescent="0.2">
      <c r="B880" s="112" t="s">
        <v>156</v>
      </c>
      <c r="C880" s="113">
        <f>_xll.qlCalendarAdvance("TARGET",C879,B880,"mf")</f>
        <v>44083</v>
      </c>
      <c r="D880" s="120">
        <f>_xll.xlShmInterpRateFwd($D$3&amp;T(CalculationTrigger),C880,,5,C881)</f>
        <v>3.6627368670637535E-3</v>
      </c>
      <c r="E880" s="120">
        <f>_xll.xlShmInterpRateFwd($E$3&amp;T(CalculationTrigger),C880,,5,C881)</f>
        <v>3.6335152389643773E-3</v>
      </c>
      <c r="F880" s="121">
        <f>_xll.xlShmInterpRateFwd($F$3&amp;T(CalculationTrigger),C880,,5,C881)</f>
        <v>3.5066416219521101E-3</v>
      </c>
      <c r="G880" s="148">
        <f>_xll.xlShmInterpDisc($G$3&amp;T(CalculationTrigger),C880)</f>
        <v>1.000023590237719</v>
      </c>
      <c r="H880" s="149">
        <f>_xll.xlShmInterpDisc($H$3&amp;T(CalculationTrigger),C880)</f>
        <v>1.0000651594154082</v>
      </c>
      <c r="I880" s="150">
        <f>_xll.xlShmInterpDisc($I$3&amp;T(CalculationTrigger),C880)</f>
        <v>1.0002657401655533</v>
      </c>
      <c r="J880" s="157">
        <f t="shared" si="39"/>
        <v>1.2089304064122422E-5</v>
      </c>
      <c r="K880" s="158">
        <f t="shared" si="40"/>
        <v>0</v>
      </c>
      <c r="L880" s="159">
        <f t="shared" si="41"/>
        <v>-5.83265841803196E-5</v>
      </c>
    </row>
    <row r="881" spans="2:12" x14ac:dyDescent="0.2">
      <c r="B881" s="112" t="s">
        <v>156</v>
      </c>
      <c r="C881" s="113">
        <f>_xll.qlCalendarAdvance("TARGET",C880,B881,"mf")</f>
        <v>44084</v>
      </c>
      <c r="D881" s="120">
        <f>_xll.xlShmInterpRateFwd($D$3&amp;T(CalculationTrigger),C881,,5,C882)</f>
        <v>3.6691554567290056E-3</v>
      </c>
      <c r="E881" s="120">
        <f>_xll.xlShmInterpRateFwd($E$3&amp;T(CalculationTrigger),C881,,5,C882)</f>
        <v>3.6399062903225707E-3</v>
      </c>
      <c r="F881" s="121">
        <f>_xll.xlShmInterpRateFwd($F$3&amp;T(CalculationTrigger),C881,,5,C882)</f>
        <v>3.5129224265810391E-3</v>
      </c>
      <c r="G881" s="148">
        <f>_xll.xlShmInterpDisc($G$3&amp;T(CalculationTrigger),C881)</f>
        <v>1.0000135552061677</v>
      </c>
      <c r="H881" s="149">
        <f>_xll.xlShmInterpDisc($H$3&amp;T(CalculationTrigger),C881)</f>
        <v>1.00005520402959</v>
      </c>
      <c r="I881" s="150">
        <f>_xll.xlShmInterpDisc($I$3&amp;T(CalculationTrigger),C881)</f>
        <v>1.0002561304675266</v>
      </c>
      <c r="J881" s="157">
        <f t="shared" si="39"/>
        <v>1.2102944216975878E-5</v>
      </c>
      <c r="K881" s="158">
        <f t="shared" si="40"/>
        <v>0</v>
      </c>
      <c r="L881" s="159">
        <f t="shared" si="41"/>
        <v>-5.8381158855363158E-5</v>
      </c>
    </row>
    <row r="882" spans="2:12" x14ac:dyDescent="0.2">
      <c r="B882" s="112" t="s">
        <v>156</v>
      </c>
      <c r="C882" s="113">
        <f>_xll.qlCalendarAdvance("TARGET",C881,B882,"mf")</f>
        <v>44085</v>
      </c>
      <c r="D882" s="120">
        <f>_xll.xlShmInterpRateFwd($D$3&amp;T(CalculationTrigger),C882,,5,C883)</f>
        <v>3.6820384846197717E-3</v>
      </c>
      <c r="E882" s="120">
        <f>_xll.xlShmInterpRateFwd($E$3&amp;T(CalculationTrigger),C882,,5,C883)</f>
        <v>3.6527336547770373E-3</v>
      </c>
      <c r="F882" s="121">
        <f>_xll.xlShmInterpRateFwd($F$3&amp;T(CalculationTrigger),C882,,5,C883)</f>
        <v>3.5255268074746442E-3</v>
      </c>
      <c r="G882" s="148">
        <f>_xll.xlShmInterpDisc($G$3&amp;T(CalculationTrigger),C882)</f>
        <v>1.0000035026902536</v>
      </c>
      <c r="H882" s="149">
        <f>_xll.xlShmInterpDisc($H$3&amp;T(CalculationTrigger),C882)</f>
        <v>1.0000452312325276</v>
      </c>
      <c r="I882" s="150">
        <f>_xll.xlShmInterpDisc($I$3&amp;T(CalculationTrigger),C882)</f>
        <v>1.0002465036500614</v>
      </c>
      <c r="J882" s="157">
        <f t="shared" si="39"/>
        <v>1.2116584574441687E-5</v>
      </c>
      <c r="K882" s="158">
        <f t="shared" si="40"/>
        <v>0</v>
      </c>
      <c r="L882" s="159">
        <f t="shared" si="41"/>
        <v>-5.8435734400808686E-5</v>
      </c>
    </row>
    <row r="883" spans="2:12" x14ac:dyDescent="0.2">
      <c r="B883" s="112" t="s">
        <v>156</v>
      </c>
      <c r="C883" s="113">
        <f>_xll.qlCalendarAdvance("TARGET",C882,B883,"mf")</f>
        <v>44088</v>
      </c>
      <c r="D883" s="120">
        <f>_xll.xlShmInterpRateFwd($D$3&amp;T(CalculationTrigger),C883,,5,C884)</f>
        <v>3.6948559516713415E-3</v>
      </c>
      <c r="E883" s="120">
        <f>_xll.xlShmInterpRateFwd($E$3&amp;T(CalculationTrigger),C883,,5,C884)</f>
        <v>3.6654966382943487E-3</v>
      </c>
      <c r="F883" s="121">
        <f>_xll.xlShmInterpRateFwd($F$3&amp;T(CalculationTrigger),C883,,5,C884)</f>
        <v>3.538071822067345E-3</v>
      </c>
      <c r="G883" s="148">
        <f>_xll.xlShmInterpDisc($G$3&amp;T(CalculationTrigger),C883)</f>
        <v>0.9999732401700846</v>
      </c>
      <c r="H883" s="149">
        <f>_xll.xlShmInterpDisc($H$3&amp;T(CalculationTrigger),C883)</f>
        <v>1.0000152083075413</v>
      </c>
      <c r="I883" s="150">
        <f>_xll.xlShmInterpDisc($I$3&amp;T(CalculationTrigger),C883)</f>
        <v>1.0002175204143229</v>
      </c>
      <c r="J883" s="157">
        <f t="shared" si="39"/>
        <v>1.215750686483751E-5</v>
      </c>
      <c r="K883" s="158">
        <f t="shared" si="40"/>
        <v>0</v>
      </c>
      <c r="L883" s="159">
        <f t="shared" si="41"/>
        <v>-5.8599466211424093E-5</v>
      </c>
    </row>
    <row r="884" spans="2:12" x14ac:dyDescent="0.2">
      <c r="B884" s="112" t="s">
        <v>156</v>
      </c>
      <c r="C884" s="113">
        <f>_xll.qlCalendarAdvance("TARGET",C883,B884,"mf")</f>
        <v>44089</v>
      </c>
      <c r="D884" s="120">
        <f>_xll.xlShmInterpRateFwd($D$3&amp;T(CalculationTrigger),C884,,5,C885)</f>
        <v>3.7012876290719722E-3</v>
      </c>
      <c r="E884" s="120">
        <f>_xll.xlShmInterpRateFwd($E$3&amp;T(CalculationTrigger),C884,,5,C885)</f>
        <v>3.6719007806180612E-3</v>
      </c>
      <c r="F884" s="121">
        <f>_xll.xlShmInterpRateFwd($F$3&amp;T(CalculationTrigger),C884,,5,C885)</f>
        <v>3.5443657349991222E-3</v>
      </c>
      <c r="G884" s="148">
        <f>_xll.xlShmInterpDisc($G$3&amp;T(CalculationTrigger),C884)</f>
        <v>0.99996311765042245</v>
      </c>
      <c r="H884" s="149">
        <f>_xll.xlShmInterpDisc($H$3&amp;T(CalculationTrigger),C884)</f>
        <v>1.0000051657991207</v>
      </c>
      <c r="I884" s="150">
        <f>_xll.xlShmInterpDisc($I$3&amp;T(CalculationTrigger),C884)</f>
        <v>1.0002078250523447</v>
      </c>
      <c r="J884" s="157">
        <f t="shared" si="39"/>
        <v>1.2171148030963837E-5</v>
      </c>
      <c r="K884" s="158">
        <f t="shared" si="40"/>
        <v>0</v>
      </c>
      <c r="L884" s="159">
        <f t="shared" si="41"/>
        <v>-5.8654045190484721E-5</v>
      </c>
    </row>
    <row r="885" spans="2:12" x14ac:dyDescent="0.2">
      <c r="B885" s="112" t="s">
        <v>156</v>
      </c>
      <c r="C885" s="113">
        <f>_xll.qlCalendarAdvance("TARGET",C884,B885,"mf")</f>
        <v>44090</v>
      </c>
      <c r="D885" s="120">
        <f>_xll.xlShmInterpRateFwd($D$3&amp;T(CalculationTrigger),C885,,5,C886)</f>
        <v>3.7077219357724588E-3</v>
      </c>
      <c r="E885" s="120">
        <f>_xll.xlShmInterpRateFwd($E$3&amp;T(CalculationTrigger),C885,,5,C886)</f>
        <v>3.6783075528876523E-3</v>
      </c>
      <c r="F885" s="121">
        <f>_xll.xlShmInterpRateFwd($F$3&amp;T(CalculationTrigger),C885,,5,C886)</f>
        <v>3.5506622811091832E-3</v>
      </c>
      <c r="G885" s="148">
        <f>_xll.xlShmInterpDisc($G$3&amp;T(CalculationTrigger),C885)</f>
        <v>0.99995297761320134</v>
      </c>
      <c r="H885" s="149">
        <f>_xll.xlShmInterpDisc($H$3&amp;T(CalculationTrigger),C885)</f>
        <v>0.9999951058462172</v>
      </c>
      <c r="I885" s="150">
        <f>_xll.xlShmInterpDisc($I$3&amp;T(CalculationTrigger),C885)</f>
        <v>1.0001981125375001</v>
      </c>
      <c r="J885" s="157">
        <f t="shared" si="39"/>
        <v>1.2184789396743375E-5</v>
      </c>
      <c r="K885" s="158">
        <f t="shared" si="40"/>
        <v>0</v>
      </c>
      <c r="L885" s="159">
        <f t="shared" si="41"/>
        <v>-5.8708625015994426E-5</v>
      </c>
    </row>
    <row r="886" spans="2:12" x14ac:dyDescent="0.2">
      <c r="B886" s="112" t="s">
        <v>156</v>
      </c>
      <c r="C886" s="113">
        <f>_xll.qlCalendarAdvance("TARGET",C885,B886,"mf")</f>
        <v>44091</v>
      </c>
      <c r="D886" s="120">
        <f>_xll.xlShmInterpRateFwd($D$3&amp;T(CalculationTrigger),C886,,5,C887)</f>
        <v>3.7141588757039026E-3</v>
      </c>
      <c r="E886" s="120">
        <f>_xll.xlShmInterpRateFwd($E$3&amp;T(CalculationTrigger),C886,,5,C887)</f>
        <v>3.6847169590342225E-3</v>
      </c>
      <c r="F886" s="121">
        <f>_xll.xlShmInterpRateFwd($F$3&amp;T(CalculationTrigger),C886,,5,C887)</f>
        <v>3.5569614646933367E-3</v>
      </c>
      <c r="G886" s="148">
        <f>_xll.xlShmInterpDisc($G$3&amp;T(CalculationTrigger),C886)</f>
        <v>0.99994282005175361</v>
      </c>
      <c r="H886" s="149">
        <f>_xll.xlShmInterpDisc($H$3&amp;T(CalculationTrigger),C886)</f>
        <v>0.99998502844215453</v>
      </c>
      <c r="I886" s="150">
        <f>_xll.xlShmInterpDisc($I$3&amp;T(CalculationTrigger),C886)</f>
        <v>1.0001883828630753</v>
      </c>
      <c r="J886" s="157">
        <f t="shared" si="39"/>
        <v>1.2198430961193777E-5</v>
      </c>
      <c r="K886" s="158">
        <f t="shared" si="40"/>
        <v>0</v>
      </c>
      <c r="L886" s="159">
        <f t="shared" si="41"/>
        <v>-5.8763205683220753E-5</v>
      </c>
    </row>
    <row r="887" spans="2:12" x14ac:dyDescent="0.2">
      <c r="B887" s="112" t="s">
        <v>156</v>
      </c>
      <c r="C887" s="113">
        <f>_xll.qlCalendarAdvance("TARGET",C886,B887,"mf")</f>
        <v>44092</v>
      </c>
      <c r="D887" s="120">
        <f>_xll.xlShmInterpRateFwd($D$3&amp;T(CalculationTrigger),C887,,5,C888)</f>
        <v>3.7270796099125609E-3</v>
      </c>
      <c r="E887" s="120">
        <f>_xll.xlShmInterpRateFwd($E$3&amp;T(CalculationTrigger),C887,,5,C888)</f>
        <v>3.6975820279368725E-3</v>
      </c>
      <c r="F887" s="121">
        <f>_xll.xlShmInterpRateFwd($F$3&amp;T(CalculationTrigger),C887,,5,C888)</f>
        <v>3.5696035524569762E-3</v>
      </c>
      <c r="G887" s="148">
        <f>_xll.xlShmInterpDisc($G$3&amp;T(CalculationTrigger),C887)</f>
        <v>0.99993264495940193</v>
      </c>
      <c r="H887" s="149">
        <f>_xll.xlShmInterpDisc($H$3&amp;T(CalculationTrigger),C887)</f>
        <v>0.99997493358024669</v>
      </c>
      <c r="I887" s="150">
        <f>_xll.xlShmInterpDisc($I$3&amp;T(CalculationTrigger),C887)</f>
        <v>1.0001786360223461</v>
      </c>
      <c r="J887" s="157">
        <f t="shared" si="39"/>
        <v>1.2212072723303744E-5</v>
      </c>
      <c r="K887" s="158">
        <f t="shared" si="40"/>
        <v>0</v>
      </c>
      <c r="L887" s="159">
        <f t="shared" si="41"/>
        <v>-5.8817787187381993E-5</v>
      </c>
    </row>
    <row r="888" spans="2:12" x14ac:dyDescent="0.2">
      <c r="B888" s="112" t="s">
        <v>156</v>
      </c>
      <c r="C888" s="113">
        <f>_xll.qlCalendarAdvance("TARGET",C887,B888,"mf")</f>
        <v>44095</v>
      </c>
      <c r="D888" s="120">
        <f>_xll.xlShmInterpRateFwd($D$3&amp;T(CalculationTrigger),C888,,5,C889)</f>
        <v>3.7399330466044781E-3</v>
      </c>
      <c r="E888" s="120">
        <f>_xll.xlShmInterpRateFwd($E$3&amp;T(CalculationTrigger),C888,,5,C889)</f>
        <v>3.7103810016201944E-3</v>
      </c>
      <c r="F888" s="121">
        <f>_xll.xlShmInterpRateFwd($F$3&amp;T(CalculationTrigger),C888,,5,C889)</f>
        <v>3.5821846526764472E-3</v>
      </c>
      <c r="G888" s="148">
        <f>_xll.xlShmInterpDisc($G$3&amp;T(CalculationTrigger),C888)</f>
        <v>0.99990201443000559</v>
      </c>
      <c r="H888" s="149">
        <f>_xll.xlShmInterpDisc($H$3&amp;T(CalculationTrigger),C888)</f>
        <v>0.99994454418044809</v>
      </c>
      <c r="I888" s="150">
        <f>_xll.xlShmInterpDisc($I$3&amp;T(CalculationTrigger),C888)</f>
        <v>1.000149292434944</v>
      </c>
      <c r="J888" s="157">
        <f t="shared" si="39"/>
        <v>1.2252999185558015E-5</v>
      </c>
      <c r="K888" s="158">
        <f t="shared" si="40"/>
        <v>0</v>
      </c>
      <c r="L888" s="159">
        <f t="shared" si="41"/>
        <v>-5.8981536673563916E-5</v>
      </c>
    </row>
    <row r="889" spans="2:12" x14ac:dyDescent="0.2">
      <c r="B889" s="112" t="s">
        <v>156</v>
      </c>
      <c r="C889" s="113">
        <f>_xll.qlCalendarAdvance("TARGET",C888,B889,"mf")</f>
        <v>44096</v>
      </c>
      <c r="D889" s="120">
        <f>_xll.xlShmInterpRateFwd($D$3&amp;T(CalculationTrigger),C889,,5,C890)</f>
        <v>3.7463832118193713E-3</v>
      </c>
      <c r="E889" s="120">
        <f>_xll.xlShmInterpRateFwd($E$3&amp;T(CalculationTrigger),C889,,5,C890)</f>
        <v>3.7168036364829127E-3</v>
      </c>
      <c r="F889" s="121">
        <f>_xll.xlShmInterpRateFwd($F$3&amp;T(CalculationTrigger),C889,,5,C890)</f>
        <v>3.5884970829216873E-3</v>
      </c>
      <c r="G889" s="148">
        <f>_xll.xlShmInterpDisc($G$3&amp;T(CalculationTrigger),C889)</f>
        <v>0.99989176914707278</v>
      </c>
      <c r="H889" s="149">
        <f>_xll.xlShmInterpDisc($H$3&amp;T(CalculationTrigger),C889)</f>
        <v>0.99993437942010766</v>
      </c>
      <c r="I889" s="150">
        <f>_xll.xlShmInterpDisc($I$3&amp;T(CalculationTrigger),C889)</f>
        <v>1.0001394768615617</v>
      </c>
      <c r="J889" s="157">
        <f t="shared" si="39"/>
        <v>1.2266641728321035E-5</v>
      </c>
      <c r="K889" s="158">
        <f t="shared" si="40"/>
        <v>0</v>
      </c>
      <c r="L889" s="159">
        <f t="shared" si="41"/>
        <v>-5.9036121477628705E-5</v>
      </c>
    </row>
    <row r="890" spans="2:12" x14ac:dyDescent="0.2">
      <c r="B890" s="112" t="s">
        <v>156</v>
      </c>
      <c r="C890" s="113">
        <f>_xll.qlCalendarAdvance("TARGET",C889,B890,"mf")</f>
        <v>44097</v>
      </c>
      <c r="D890" s="120">
        <f>_xll.xlShmInterpRateFwd($D$3&amp;T(CalculationTrigger),C890,,5,C891)</f>
        <v>3.7528360338518522E-3</v>
      </c>
      <c r="E890" s="120">
        <f>_xll.xlShmInterpRateFwd($E$3&amp;T(CalculationTrigger),C890,,5,C891)</f>
        <v>3.7232289288092299E-3</v>
      </c>
      <c r="F890" s="121">
        <f>_xll.xlShmInterpRateFwd($F$3&amp;T(CalculationTrigger),C890,,5,C891)</f>
        <v>3.5948121741465485E-3</v>
      </c>
      <c r="G890" s="148">
        <f>_xll.xlShmInterpDisc($G$3&amp;T(CalculationTrigger),C890)</f>
        <v>0.99988150629970562</v>
      </c>
      <c r="H890" s="149">
        <f>_xll.xlShmInterpDisc($H$3&amp;T(CalculationTrigger),C890)</f>
        <v>0.99992419716834813</v>
      </c>
      <c r="I890" s="150">
        <f>_xll.xlShmInterpDisc($I$3&amp;T(CalculationTrigger),C890)</f>
        <v>1.0001296440881087</v>
      </c>
      <c r="J890" s="157">
        <f t="shared" si="39"/>
        <v>1.2280284463734822E-5</v>
      </c>
      <c r="K890" s="158">
        <f t="shared" si="40"/>
        <v>0</v>
      </c>
      <c r="L890" s="159">
        <f t="shared" si="41"/>
        <v>-5.9090707094753401E-5</v>
      </c>
    </row>
    <row r="891" spans="2:12" x14ac:dyDescent="0.2">
      <c r="B891" s="112" t="s">
        <v>156</v>
      </c>
      <c r="C891" s="113">
        <f>_xll.qlCalendarAdvance("TARGET",C890,B891,"mf")</f>
        <v>44098</v>
      </c>
      <c r="D891" s="120">
        <f>_xll.xlShmInterpRateFwd($D$3&amp;T(CalculationTrigger),C891,,5,C892)</f>
        <v>3.7592915166735534E-3</v>
      </c>
      <c r="E891" s="120">
        <f>_xll.xlShmInterpRateFwd($E$3&amp;T(CalculationTrigger),C891,,5,C892)</f>
        <v>3.729656882570776E-3</v>
      </c>
      <c r="F891" s="121">
        <f>_xll.xlShmInterpRateFwd($F$3&amp;T(CalculationTrigger),C891,,5,C892)</f>
        <v>3.6011299304442254E-3</v>
      </c>
      <c r="G891" s="148">
        <f>_xll.xlShmInterpDisc($G$3&amp;T(CalculationTrigger),C891)</f>
        <v>0.9998712258811695</v>
      </c>
      <c r="H891" s="149">
        <f>_xll.xlShmInterpDisc($H$3&amp;T(CalculationTrigger),C891)</f>
        <v>0.99991399741842624</v>
      </c>
      <c r="I891" s="150">
        <f>_xll.xlShmInterpDisc($I$3&amp;T(CalculationTrigger),C891)</f>
        <v>1.0001197941078033</v>
      </c>
      <c r="J891" s="157">
        <f t="shared" si="39"/>
        <v>1.2293927390807107E-5</v>
      </c>
      <c r="K891" s="158">
        <f t="shared" si="40"/>
        <v>0</v>
      </c>
      <c r="L891" s="159">
        <f t="shared" si="41"/>
        <v>-5.9145293520118547E-5</v>
      </c>
    </row>
    <row r="892" spans="2:12" x14ac:dyDescent="0.2">
      <c r="B892" s="112" t="s">
        <v>156</v>
      </c>
      <c r="C892" s="113">
        <f>_xll.qlCalendarAdvance("TARGET",C891,B892,"mf")</f>
        <v>44099</v>
      </c>
      <c r="D892" s="120">
        <f>_xll.xlShmInterpRateFwd($D$3&amp;T(CalculationTrigger),C892,,5,C893)</f>
        <v>3.7722503564615747E-3</v>
      </c>
      <c r="E892" s="120">
        <f>_xll.xlShmInterpRateFwd($E$3&amp;T(CalculationTrigger),C892,,5,C893)</f>
        <v>3.7425600554925691E-3</v>
      </c>
      <c r="F892" s="121">
        <f>_xll.xlShmInterpRateFwd($F$3&amp;T(CalculationTrigger),C892,,5,C893)</f>
        <v>3.613810125962613E-3</v>
      </c>
      <c r="G892" s="148">
        <f>_xll.xlShmInterpDisc($G$3&amp;T(CalculationTrigger),C892)</f>
        <v>0.99986092788472003</v>
      </c>
      <c r="H892" s="149">
        <f>_xll.xlShmInterpDisc($H$3&amp;T(CalculationTrigger),C892)</f>
        <v>0.99990378016358894</v>
      </c>
      <c r="I892" s="150">
        <f>_xll.xlShmInterpDisc($I$3&amp;T(CalculationTrigger),C892)</f>
        <v>1.0001099269138538</v>
      </c>
      <c r="J892" s="157">
        <f t="shared" si="39"/>
        <v>1.2307570508548751E-5</v>
      </c>
      <c r="K892" s="158">
        <f t="shared" si="40"/>
        <v>0</v>
      </c>
      <c r="L892" s="159">
        <f t="shared" si="41"/>
        <v>-5.9199880748983545E-5</v>
      </c>
    </row>
    <row r="893" spans="2:12" x14ac:dyDescent="0.2">
      <c r="B893" s="112" t="s">
        <v>156</v>
      </c>
      <c r="C893" s="113">
        <f>_xll.qlCalendarAdvance("TARGET",C892,B893,"mf")</f>
        <v>44102</v>
      </c>
      <c r="D893" s="120">
        <f>_xll.xlShmInterpRateFwd($D$3&amp;T(CalculationTrigger),C893,,5,C894)</f>
        <v>3.7851401343936739E-3</v>
      </c>
      <c r="E893" s="120">
        <f>_xll.xlShmInterpRateFwd($E$3&amp;T(CalculationTrigger),C893,,5,C894)</f>
        <v>3.755395391361333E-3</v>
      </c>
      <c r="F893" s="121">
        <f>_xll.xlShmInterpRateFwd($F$3&amp;T(CalculationTrigger),C893,,5,C894)</f>
        <v>3.6264276863223728E-3</v>
      </c>
      <c r="G893" s="148">
        <f>_xll.xlShmInterpDisc($G$3&amp;T(CalculationTrigger),C893)</f>
        <v>0.99982992836030637</v>
      </c>
      <c r="H893" s="149">
        <f>_xll.xlShmInterpDisc($H$3&amp;T(CalculationTrigger),C893)</f>
        <v>0.9998730233019103</v>
      </c>
      <c r="I893" s="150">
        <f>_xll.xlShmInterpDisc($I$3&amp;T(CalculationTrigger),C893)</f>
        <v>1.0000802219820759</v>
      </c>
      <c r="J893" s="157">
        <f t="shared" si="39"/>
        <v>1.2348500995786004E-5</v>
      </c>
      <c r="K893" s="158">
        <f t="shared" si="40"/>
        <v>0</v>
      </c>
      <c r="L893" s="159">
        <f t="shared" si="41"/>
        <v>-5.9363647208757569E-5</v>
      </c>
    </row>
    <row r="894" spans="2:12" x14ac:dyDescent="0.2">
      <c r="B894" s="112" t="s">
        <v>156</v>
      </c>
      <c r="C894" s="113">
        <f>_xll.qlCalendarAdvance("TARGET",C893,B894,"mf")</f>
        <v>44103</v>
      </c>
      <c r="D894" s="120">
        <f>_xll.xlShmInterpRateFwd($D$3&amp;T(CalculationTrigger),C894,,5,C895)</f>
        <v>3.7916089800875824E-3</v>
      </c>
      <c r="E894" s="120">
        <f>_xll.xlShmInterpRateFwd($E$3&amp;T(CalculationTrigger),C894,,5,C895)</f>
        <v>3.7618367115898198E-3</v>
      </c>
      <c r="F894" s="121">
        <f>_xll.xlShmInterpRateFwd($F$3&amp;T(CalculationTrigger),C894,,5,C895)</f>
        <v>3.6327588275584881E-3</v>
      </c>
      <c r="G894" s="148">
        <f>_xll.xlShmInterpDisc($G$3&amp;T(CalculationTrigger),C894)</f>
        <v>0.99981955998457039</v>
      </c>
      <c r="H894" s="149">
        <f>_xll.xlShmInterpDisc($H$3&amp;T(CalculationTrigger),C894)</f>
        <v>0.99986273595968944</v>
      </c>
      <c r="I894" s="150">
        <f>_xll.xlShmInterpDisc($I$3&amp;T(CalculationTrigger),C894)</f>
        <v>1.0000702858654378</v>
      </c>
      <c r="J894" s="157">
        <f t="shared" si="39"/>
        <v>1.2362144866216973E-5</v>
      </c>
      <c r="K894" s="158">
        <f t="shared" si="40"/>
        <v>0</v>
      </c>
      <c r="L894" s="159">
        <f t="shared" si="41"/>
        <v>-5.9418237603813014E-5</v>
      </c>
    </row>
    <row r="895" spans="2:12" x14ac:dyDescent="0.2">
      <c r="B895" s="112" t="s">
        <v>156</v>
      </c>
      <c r="C895" s="113">
        <f>_xll.qlCalendarAdvance("TARGET",C894,B895,"mf")</f>
        <v>44104</v>
      </c>
      <c r="D895" s="120">
        <f>_xll.xlShmInterpRateFwd($D$3&amp;T(CalculationTrigger),C895,,5,C896)</f>
        <v>3.7980805101573692E-3</v>
      </c>
      <c r="E895" s="120">
        <f>_xll.xlShmInterpRateFwd($E$3&amp;T(CalculationTrigger),C895,,5,C896)</f>
        <v>3.7682807169212313E-3</v>
      </c>
      <c r="F895" s="121">
        <f>_xll.xlShmInterpRateFwd($F$3&amp;T(CalculationTrigger),C895,,5,C896)</f>
        <v>3.6390926577782147E-3</v>
      </c>
      <c r="G895" s="148">
        <f>_xll.xlShmInterpDisc($G$3&amp;T(CalculationTrigger),C895)</f>
        <v>0.99980917399705671</v>
      </c>
      <c r="H895" s="149">
        <f>_xll.xlShmInterpDisc($H$3&amp;T(CalculationTrigger),C895)</f>
        <v>0.99985243107864452</v>
      </c>
      <c r="I895" s="150">
        <f>_xll.xlShmInterpDisc($I$3&amp;T(CalculationTrigger),C895)</f>
        <v>1.0000603325010515</v>
      </c>
      <c r="J895" s="157">
        <f t="shared" si="39"/>
        <v>1.2375788922323049E-5</v>
      </c>
      <c r="K895" s="158">
        <f t="shared" si="40"/>
        <v>0</v>
      </c>
      <c r="L895" s="159">
        <f t="shared" si="41"/>
        <v>-5.9472828778506641E-5</v>
      </c>
    </row>
    <row r="896" spans="2:12" x14ac:dyDescent="0.2">
      <c r="B896" s="112" t="s">
        <v>156</v>
      </c>
      <c r="C896" s="113">
        <f>_xll.qlCalendarAdvance("TARGET",C895,B896,"mf")</f>
        <v>44105</v>
      </c>
      <c r="D896" s="120">
        <f>_xll.xlShmInterpRateFwd($D$3&amp;T(CalculationTrigger),C896,,5,C897)</f>
        <v>3.8045547285341457E-3</v>
      </c>
      <c r="E896" s="120">
        <f>_xll.xlShmInterpRateFwd($E$3&amp;T(CalculationTrigger),C896,,5,C897)</f>
        <v>3.7747274112461533E-3</v>
      </c>
      <c r="F896" s="121">
        <f>_xll.xlShmInterpRateFwd($F$3&amp;T(CalculationTrigger),C896,,5,C897)</f>
        <v>3.6454291806289883E-3</v>
      </c>
      <c r="G896" s="148">
        <f>_xll.xlShmInterpDisc($G$3&amp;T(CalculationTrigger),C896)</f>
        <v>0.99979877039096388</v>
      </c>
      <c r="H896" s="149">
        <f>_xll.xlShmInterpDisc($H$3&amp;T(CalculationTrigger),C896)</f>
        <v>0.9998421086519651</v>
      </c>
      <c r="I896" s="150">
        <f>_xll.xlShmInterpDisc($I$3&amp;T(CalculationTrigger),C896)</f>
        <v>1.0000503618820671</v>
      </c>
      <c r="J896" s="157">
        <f t="shared" si="39"/>
        <v>1.2389433163070347E-5</v>
      </c>
      <c r="K896" s="158">
        <f t="shared" si="40"/>
        <v>0</v>
      </c>
      <c r="L896" s="159">
        <f t="shared" si="41"/>
        <v>-5.952742072799651E-5</v>
      </c>
    </row>
    <row r="897" spans="2:12" x14ac:dyDescent="0.2">
      <c r="B897" s="112" t="s">
        <v>156</v>
      </c>
      <c r="C897" s="113">
        <f>_xll.qlCalendarAdvance("TARGET",C896,B897,"mf")</f>
        <v>44106</v>
      </c>
      <c r="D897" s="120">
        <f>_xll.xlShmInterpRateFwd($D$3&amp;T(CalculationTrigger),C897,,5,C898)</f>
        <v>3.8175520731827143E-3</v>
      </c>
      <c r="E897" s="120">
        <f>_xll.xlShmInterpRateFwd($E$3&amp;T(CalculationTrigger),C897,,5,C898)</f>
        <v>3.7876690876415199E-3</v>
      </c>
      <c r="F897" s="121">
        <f>_xll.xlShmInterpRateFwd($F$3&amp;T(CalculationTrigger),C897,,5,C898)</f>
        <v>3.658147884800698E-3</v>
      </c>
      <c r="G897" s="148">
        <f>_xll.xlShmInterpDisc($G$3&amp;T(CalculationTrigger),C897)</f>
        <v>0.99978834915948078</v>
      </c>
      <c r="H897" s="149">
        <f>_xll.xlShmInterpDisc($H$3&amp;T(CalculationTrigger),C897)</f>
        <v>0.9998317686728313</v>
      </c>
      <c r="I897" s="150">
        <f>_xll.xlShmInterpDisc($I$3&amp;T(CalculationTrigger),C897)</f>
        <v>1.0000403740016255</v>
      </c>
      <c r="J897" s="157">
        <f t="shared" si="39"/>
        <v>1.2403077587523354E-5</v>
      </c>
      <c r="K897" s="158">
        <f t="shared" si="40"/>
        <v>0</v>
      </c>
      <c r="L897" s="159">
        <f t="shared" si="41"/>
        <v>-5.9582013447582565E-5</v>
      </c>
    </row>
    <row r="898" spans="2:12" x14ac:dyDescent="0.2">
      <c r="B898" s="112" t="s">
        <v>156</v>
      </c>
      <c r="C898" s="113">
        <f>_xll.qlCalendarAdvance("TARGET",C897,B898,"mf")</f>
        <v>44109</v>
      </c>
      <c r="D898" s="120">
        <f>_xll.xlShmInterpRateFwd($D$3&amp;T(CalculationTrigger),C898,,5,C899)</f>
        <v>3.8304785636523717E-3</v>
      </c>
      <c r="E898" s="120">
        <f>_xll.xlShmInterpRateFwd($E$3&amp;T(CalculationTrigger),C898,,5,C899)</f>
        <v>3.8005411575894638E-3</v>
      </c>
      <c r="F898" s="121">
        <f>_xll.xlShmInterpRateFwd($F$3&amp;T(CalculationTrigger),C898,,5,C899)</f>
        <v>3.6708022794771258E-3</v>
      </c>
      <c r="G898" s="148">
        <f>_xll.xlShmInterpDisc($G$3&amp;T(CalculationTrigger),C898)</f>
        <v>0.9997569796444371</v>
      </c>
      <c r="H898" s="149">
        <f>_xll.xlShmInterpDisc($H$3&amp;T(CalculationTrigger),C898)</f>
        <v>0.99980064335236041</v>
      </c>
      <c r="I898" s="150">
        <f>_xll.xlShmInterpDisc($I$3&amp;T(CalculationTrigger),C898)</f>
        <v>1.0000103067228174</v>
      </c>
      <c r="J898" s="157">
        <f t="shared" si="39"/>
        <v>1.2444011952856395E-5</v>
      </c>
      <c r="K898" s="158">
        <f t="shared" si="40"/>
        <v>0</v>
      </c>
      <c r="L898" s="159">
        <f t="shared" si="41"/>
        <v>-5.9745796178871107E-5</v>
      </c>
    </row>
    <row r="899" spans="2:12" x14ac:dyDescent="0.2">
      <c r="B899" s="112" t="s">
        <v>156</v>
      </c>
      <c r="C899" s="113">
        <f>_xll.qlCalendarAdvance("TARGET",C898,B899,"mf")</f>
        <v>44110</v>
      </c>
      <c r="D899" s="120">
        <f>_xll.xlShmInterpRateFwd($D$3&amp;T(CalculationTrigger),C899,,5,C900)</f>
        <v>3.8369662826118521E-3</v>
      </c>
      <c r="E899" s="120">
        <f>_xll.xlShmInterpRateFwd($E$3&amp;T(CalculationTrigger),C899,,5,C900)</f>
        <v>3.8070013561728091E-3</v>
      </c>
      <c r="F899" s="121">
        <f>_xll.xlShmInterpRateFwd($F$3&amp;T(CalculationTrigger),C899,,5,C900)</f>
        <v>3.6771523257059483E-3</v>
      </c>
      <c r="G899" s="148">
        <f>_xll.xlShmInterpDisc($G$3&amp;T(CalculationTrigger),C899)</f>
        <v>0.9997464878430925</v>
      </c>
      <c r="H899" s="149">
        <f>_xll.xlShmInterpDisc($H$3&amp;T(CalculationTrigger),C899)</f>
        <v>0.99979023309501835</v>
      </c>
      <c r="I899" s="150">
        <f>_xll.xlShmInterpDisc($I$3&amp;T(CalculationTrigger),C899)</f>
        <v>1.0000002497277594</v>
      </c>
      <c r="J899" s="157">
        <f t="shared" si="39"/>
        <v>1.2457657101982858E-5</v>
      </c>
      <c r="K899" s="158">
        <f t="shared" si="40"/>
        <v>0</v>
      </c>
      <c r="L899" s="159">
        <f t="shared" si="41"/>
        <v>-5.9800391930932983E-5</v>
      </c>
    </row>
    <row r="900" spans="2:12" x14ac:dyDescent="0.2">
      <c r="B900" s="112" t="s">
        <v>156</v>
      </c>
      <c r="C900" s="113">
        <f>_xll.qlCalendarAdvance("TARGET",C899,B900,"mf")</f>
        <v>44111</v>
      </c>
      <c r="D900" s="120">
        <f>_xll.xlShmInterpRateFwd($D$3&amp;T(CalculationTrigger),C900,,5,C901)</f>
        <v>3.8434567133434376E-3</v>
      </c>
      <c r="E900" s="120">
        <f>_xll.xlShmInterpRateFwd($E$3&amp;T(CalculationTrigger),C900,,5,C901)</f>
        <v>3.8134642672958165E-3</v>
      </c>
      <c r="F900" s="121">
        <f>_xll.xlShmInterpRateFwd($F$3&amp;T(CalculationTrigger),C900,,5,C901)</f>
        <v>3.6835050885576899E-3</v>
      </c>
      <c r="G900" s="148">
        <f>_xll.xlShmInterpDisc($G$3&amp;T(CalculationTrigger),C900)</f>
        <v>0.99973597838215944</v>
      </c>
      <c r="H900" s="149">
        <f>_xll.xlShmInterpDisc($H$3&amp;T(CalculationTrigger),C900)</f>
        <v>0.99977980525097876</v>
      </c>
      <c r="I900" s="150">
        <f>_xll.xlShmInterpDisc($I$3&amp;T(CalculationTrigger),C900)</f>
        <v>0.99999017543680235</v>
      </c>
      <c r="J900" s="157">
        <f t="shared" si="39"/>
        <v>1.2471302429803505E-5</v>
      </c>
      <c r="K900" s="158">
        <f t="shared" si="40"/>
        <v>0</v>
      </c>
      <c r="L900" s="159">
        <f t="shared" si="41"/>
        <v>-5.9854988429179298E-5</v>
      </c>
    </row>
    <row r="901" spans="2:12" x14ac:dyDescent="0.2">
      <c r="B901" s="112" t="s">
        <v>156</v>
      </c>
      <c r="C901" s="113">
        <f>_xll.qlCalendarAdvance("TARGET",C900,B901,"mf")</f>
        <v>44112</v>
      </c>
      <c r="D901" s="120">
        <f>_xll.xlShmInterpRateFwd($D$3&amp;T(CalculationTrigger),C901,,5,C902)</f>
        <v>3.8499498600213893E-3</v>
      </c>
      <c r="E901" s="120">
        <f>_xll.xlShmInterpRateFwd($E$3&amp;T(CalculationTrigger),C901,,5,C902)</f>
        <v>3.8199298950516978E-3</v>
      </c>
      <c r="F901" s="121">
        <f>_xll.xlShmInterpRateFwd($F$3&amp;T(CalculationTrigger),C901,,5,C902)</f>
        <v>3.6898605718013624E-3</v>
      </c>
      <c r="G901" s="148">
        <f>_xll.xlShmInterpDisc($G$3&amp;T(CalculationTrigger),C901)</f>
        <v>0.99972545125477008</v>
      </c>
      <c r="H901" s="149">
        <f>_xll.xlShmInterpDisc($H$3&amp;T(CalculationTrigger),C901)</f>
        <v>0.99976935981336457</v>
      </c>
      <c r="I901" s="150">
        <f>_xll.xlShmInterpDisc($I$3&amp;T(CalculationTrigger),C901)</f>
        <v>0.99998008384302894</v>
      </c>
      <c r="J901" s="157">
        <f t="shared" ref="J901:J964" si="42">-365*LN(G901/$H901)/($C901-$C$4)</f>
        <v>1.248494793527489E-5</v>
      </c>
      <c r="K901" s="158">
        <f t="shared" ref="K901:K964" si="43">-365*LN(H901/$H901)/($C901-$C$4)</f>
        <v>0</v>
      </c>
      <c r="L901" s="159">
        <f t="shared" ref="L901:L964" si="44">-365*LN(I901/$H901)/($C901-$C$4)</f>
        <v>-5.9909585668809015E-5</v>
      </c>
    </row>
    <row r="902" spans="2:12" x14ac:dyDescent="0.2">
      <c r="B902" s="112" t="s">
        <v>156</v>
      </c>
      <c r="C902" s="113">
        <f>_xll.qlCalendarAdvance("TARGET",C901,B902,"mf")</f>
        <v>44113</v>
      </c>
      <c r="D902" s="120">
        <f>_xll.xlShmInterpRateFwd($D$3&amp;T(CalculationTrigger),C902,,5,C903)</f>
        <v>3.8629861088616511E-3</v>
      </c>
      <c r="E902" s="120">
        <f>_xll.xlShmInterpRateFwd($E$3&amp;T(CalculationTrigger),C902,,5,C903)</f>
        <v>3.8329104746264876E-3</v>
      </c>
      <c r="F902" s="121">
        <f>_xll.xlShmInterpRateFwd($F$3&amp;T(CalculationTrigger),C902,,5,C903)</f>
        <v>3.7026181857446501E-3</v>
      </c>
      <c r="G902" s="148">
        <f>_xll.xlShmInterpDisc($G$3&amp;T(CalculationTrigger),C902)</f>
        <v>0.99971490645404637</v>
      </c>
      <c r="H902" s="149">
        <f>_xll.xlShmInterpDisc($H$3&amp;T(CalculationTrigger),C902)</f>
        <v>0.99975889677528884</v>
      </c>
      <c r="I902" s="150">
        <f>_xll.xlShmInterpDisc($I$3&amp;T(CalculationTrigger),C902)</f>
        <v>0.99996997493951245</v>
      </c>
      <c r="J902" s="157">
        <f t="shared" si="42"/>
        <v>1.2498593617451406E-5</v>
      </c>
      <c r="K902" s="158">
        <f t="shared" si="43"/>
        <v>0</v>
      </c>
      <c r="L902" s="159">
        <f t="shared" si="44"/>
        <v>-5.9964183645099057E-5</v>
      </c>
    </row>
    <row r="903" spans="2:12" x14ac:dyDescent="0.2">
      <c r="B903" s="112" t="s">
        <v>156</v>
      </c>
      <c r="C903" s="113">
        <f>_xll.qlCalendarAdvance("TARGET",C902,B903,"mf")</f>
        <v>44116</v>
      </c>
      <c r="D903" s="120">
        <f>_xll.xlShmInterpRateFwd($D$3&amp;T(CalculationTrigger),C903,,5,C904)</f>
        <v>3.875949683360351E-3</v>
      </c>
      <c r="E903" s="120">
        <f>_xll.xlShmInterpRateFwd($E$3&amp;T(CalculationTrigger),C903,,5,C904)</f>
        <v>3.8458196505805221E-3</v>
      </c>
      <c r="F903" s="121">
        <f>_xll.xlShmInterpRateFwd($F$3&amp;T(CalculationTrigger),C903,,5,C904)</f>
        <v>3.715309788897979E-3</v>
      </c>
      <c r="G903" s="148">
        <f>_xll.xlShmInterpDisc($G$3&amp;T(CalculationTrigger),C903)</f>
        <v>0.9996831659429507</v>
      </c>
      <c r="H903" s="149">
        <f>_xll.xlShmInterpDisc($H$3&amp;T(CalculationTrigger),C903)</f>
        <v>0.99972740198928178</v>
      </c>
      <c r="I903" s="150">
        <f>_xll.xlShmInterpDisc($I$3&amp;T(CalculationTrigger),C903)</f>
        <v>0.99993954430109022</v>
      </c>
      <c r="J903" s="157">
        <f t="shared" si="42"/>
        <v>1.2539531714013315E-5</v>
      </c>
      <c r="K903" s="158">
        <f t="shared" si="43"/>
        <v>0</v>
      </c>
      <c r="L903" s="159">
        <f t="shared" si="44"/>
        <v>-6.0127981945912713E-5</v>
      </c>
    </row>
    <row r="904" spans="2:12" x14ac:dyDescent="0.2">
      <c r="B904" s="112" t="s">
        <v>156</v>
      </c>
      <c r="C904" s="113">
        <f>_xll.qlCalendarAdvance("TARGET",C903,B904,"mf")</f>
        <v>44117</v>
      </c>
      <c r="D904" s="120">
        <f>_xll.xlShmInterpRateFwd($D$3&amp;T(CalculationTrigger),C904,,5,C905)</f>
        <v>3.8824564680480012E-3</v>
      </c>
      <c r="E904" s="120">
        <f>_xll.xlShmInterpRateFwd($E$3&amp;T(CalculationTrigger),C904,,5,C905)</f>
        <v>3.8522989202243786E-3</v>
      </c>
      <c r="F904" s="121">
        <f>_xll.xlShmInterpRateFwd($F$3&amp;T(CalculationTrigger),C904,,5,C905)</f>
        <v>3.7216789339999988E-3</v>
      </c>
      <c r="G904" s="148">
        <f>_xll.xlShmInterpDisc($G$3&amp;T(CalculationTrigger),C904)</f>
        <v>0.99967255037992298</v>
      </c>
      <c r="H904" s="149">
        <f>_xll.xlShmInterpDisc($H$3&amp;T(CalculationTrigger),C904)</f>
        <v>0.9997168684803015</v>
      </c>
      <c r="I904" s="150">
        <f>_xll.xlShmInterpDisc($I$3&amp;T(CalculationTrigger),C904)</f>
        <v>0.9999293660891394</v>
      </c>
      <c r="J904" s="157">
        <f t="shared" si="42"/>
        <v>1.2553178092890653E-5</v>
      </c>
      <c r="K904" s="158">
        <f t="shared" si="43"/>
        <v>0</v>
      </c>
      <c r="L904" s="159">
        <f t="shared" si="44"/>
        <v>-6.0182582820962614E-5</v>
      </c>
    </row>
    <row r="905" spans="2:12" x14ac:dyDescent="0.2">
      <c r="B905" s="112" t="s">
        <v>156</v>
      </c>
      <c r="C905" s="113">
        <f>_xll.qlCalendarAdvance("TARGET",C904,B905,"mf")</f>
        <v>44118</v>
      </c>
      <c r="D905" s="120">
        <f>_xll.xlShmInterpRateFwd($D$3&amp;T(CalculationTrigger),C905,,5,C906)</f>
        <v>3.8889659922282088E-3</v>
      </c>
      <c r="E905" s="120">
        <f>_xll.xlShmInterpRateFwd($E$3&amp;T(CalculationTrigger),C905,,5,C906)</f>
        <v>3.8587809301283368E-3</v>
      </c>
      <c r="F905" s="121">
        <f>_xll.xlShmInterpRateFwd($F$3&amp;T(CalculationTrigger),C905,,5,C906)</f>
        <v>3.7280508232427068E-3</v>
      </c>
      <c r="G905" s="148">
        <f>_xll.xlShmInterpDisc($G$3&amp;T(CalculationTrigger),C905)</f>
        <v>0.99966191710902996</v>
      </c>
      <c r="H905" s="149">
        <f>_xll.xlShmInterpDisc($H$3&amp;T(CalculationTrigger),C905)</f>
        <v>0.99970631733628279</v>
      </c>
      <c r="I905" s="150">
        <f>_xll.xlShmInterpDisc($I$3&amp;T(CalculationTrigger),C905)</f>
        <v>0.99991917053266632</v>
      </c>
      <c r="J905" s="157">
        <f t="shared" si="42"/>
        <v>1.2566824643444654E-5</v>
      </c>
      <c r="K905" s="158">
        <f t="shared" si="43"/>
        <v>0</v>
      </c>
      <c r="L905" s="159">
        <f t="shared" si="44"/>
        <v>-6.0237184408711709E-5</v>
      </c>
    </row>
    <row r="906" spans="2:12" x14ac:dyDescent="0.2">
      <c r="B906" s="112" t="s">
        <v>156</v>
      </c>
      <c r="C906" s="113">
        <f>_xll.qlCalendarAdvance("TARGET",C905,B906,"mf")</f>
        <v>44119</v>
      </c>
      <c r="D906" s="120">
        <f>_xll.xlShmInterpRateFwd($D$3&amp;T(CalculationTrigger),C906,,5,C907)</f>
        <v>3.8954782598320946E-3</v>
      </c>
      <c r="E906" s="120">
        <f>_xll.xlShmInterpRateFwd($E$3&amp;T(CalculationTrigger),C906,,5,C907)</f>
        <v>3.8652656841424693E-3</v>
      </c>
      <c r="F906" s="121">
        <f>_xll.xlShmInterpRateFwd($F$3&amp;T(CalculationTrigger),C906,,5,C907)</f>
        <v>3.7344254606382632E-3</v>
      </c>
      <c r="G906" s="148">
        <f>_xll.xlShmInterpDisc($G$3&amp;T(CalculationTrigger),C906)</f>
        <v>0.99965126612333666</v>
      </c>
      <c r="H906" s="149">
        <f>_xll.xlShmInterpDisc($H$3&amp;T(CalculationTrigger),C906)</f>
        <v>0.99969574855028165</v>
      </c>
      <c r="I906" s="150">
        <f>_xll.xlShmInterpDisc($I$3&amp;T(CalculationTrigger),C906)</f>
        <v>0.99990895762468646</v>
      </c>
      <c r="J906" s="157">
        <f t="shared" si="42"/>
        <v>1.2580471364685251E-5</v>
      </c>
      <c r="K906" s="158">
        <f t="shared" si="43"/>
        <v>0</v>
      </c>
      <c r="L906" s="159">
        <f t="shared" si="44"/>
        <v>-6.0291786704462312E-5</v>
      </c>
    </row>
    <row r="907" spans="2:12" x14ac:dyDescent="0.2">
      <c r="B907" s="112" t="s">
        <v>156</v>
      </c>
      <c r="C907" s="113">
        <f>_xll.qlCalendarAdvance("TARGET",C906,B907,"mf")</f>
        <v>44120</v>
      </c>
      <c r="D907" s="120">
        <f>_xll.xlShmInterpRateFwd($D$3&amp;T(CalculationTrigger),C907,,5,C908)</f>
        <v>3.9085538124375378E-3</v>
      </c>
      <c r="E907" s="120">
        <f>_xll.xlShmInterpRateFwd($E$3&amp;T(CalculationTrigger),C907,,5,C908)</f>
        <v>3.8782855666951075E-3</v>
      </c>
      <c r="F907" s="121">
        <f>_xll.xlShmInterpRateFwd($F$3&amp;T(CalculationTrigger),C907,,5,C908)</f>
        <v>3.7472223855727128E-3</v>
      </c>
      <c r="G907" s="148">
        <f>_xll.xlShmInterpDisc($G$3&amp;T(CalculationTrigger),C907)</f>
        <v>0.99964059741589861</v>
      </c>
      <c r="H907" s="149">
        <f>_xll.xlShmInterpDisc($H$3&amp;T(CalculationTrigger),C907)</f>
        <v>0.99968516211534442</v>
      </c>
      <c r="I907" s="150">
        <f>_xll.xlShmInterpDisc($I$3&amp;T(CalculationTrigger),C907)</f>
        <v>0.99989872735820562</v>
      </c>
      <c r="J907" s="157">
        <f t="shared" si="42"/>
        <v>1.2594118255625441E-5</v>
      </c>
      <c r="K907" s="158">
        <f t="shared" si="43"/>
        <v>0</v>
      </c>
      <c r="L907" s="159">
        <f t="shared" si="44"/>
        <v>-6.0346389703468532E-5</v>
      </c>
    </row>
    <row r="908" spans="2:12" x14ac:dyDescent="0.2">
      <c r="B908" s="112" t="s">
        <v>156</v>
      </c>
      <c r="C908" s="113">
        <f>_xll.qlCalendarAdvance("TARGET",C907,B908,"mf")</f>
        <v>44123</v>
      </c>
      <c r="D908" s="120">
        <f>_xll.xlShmInterpRateFwd($D$3&amp;T(CalculationTrigger),C908,,5,C909)</f>
        <v>3.9215548420532629E-3</v>
      </c>
      <c r="E908" s="120">
        <f>_xll.xlShmInterpRateFwd($E$3&amp;T(CalculationTrigger),C908,,5,C909)</f>
        <v>3.8912322202473556E-3</v>
      </c>
      <c r="F908" s="121">
        <f>_xll.xlShmInterpRateFwd($F$3&amp;T(CalculationTrigger),C908,,5,C909)</f>
        <v>3.7599515713438174E-3</v>
      </c>
      <c r="G908" s="148">
        <f>_xll.xlShmInterpDisc($G$3&amp;T(CalculationTrigger),C908)</f>
        <v>0.99960848489353227</v>
      </c>
      <c r="H908" s="149">
        <f>_xll.xlShmInterpDisc($H$3&amp;T(CalculationTrigger),C908)</f>
        <v>0.99965329684723869</v>
      </c>
      <c r="I908" s="150">
        <f>_xll.xlShmInterpDisc($I$3&amp;T(CalculationTrigger),C908)</f>
        <v>0.99986793233766857</v>
      </c>
      <c r="J908" s="157">
        <f t="shared" si="42"/>
        <v>1.2635059936506372E-5</v>
      </c>
      <c r="K908" s="158">
        <f t="shared" si="43"/>
        <v>0</v>
      </c>
      <c r="L908" s="159">
        <f t="shared" si="44"/>
        <v>-6.0510202871779199E-5</v>
      </c>
    </row>
    <row r="909" spans="2:12" x14ac:dyDescent="0.2">
      <c r="B909" s="112" t="s">
        <v>156</v>
      </c>
      <c r="C909" s="113">
        <f>_xll.qlCalendarAdvance("TARGET",C908,B909,"mf")</f>
        <v>44124</v>
      </c>
      <c r="D909" s="120">
        <f>_xll.xlShmInterpRateFwd($D$3&amp;T(CalculationTrigger),C909,,5,C910)</f>
        <v>3.928080885337153E-3</v>
      </c>
      <c r="E909" s="120">
        <f>_xll.xlShmInterpRateFwd($E$3&amp;T(CalculationTrigger),C909,,5,C910)</f>
        <v>3.8977307539818013E-3</v>
      </c>
      <c r="F909" s="121">
        <f>_xll.xlShmInterpRateFwd($F$3&amp;T(CalculationTrigger),C909,,5,C910)</f>
        <v>3.7663400088755647E-3</v>
      </c>
      <c r="G909" s="148">
        <f>_xll.xlShmInterpDisc($G$3&amp;T(CalculationTrigger),C909)</f>
        <v>0.99959774522948319</v>
      </c>
      <c r="H909" s="149">
        <f>_xll.xlShmInterpDisc($H$3&amp;T(CalculationTrigger),C909)</f>
        <v>0.99964263974683176</v>
      </c>
      <c r="I909" s="150">
        <f>_xll.xlShmInterpDisc($I$3&amp;T(CalculationTrigger),C909)</f>
        <v>0.99985763256704752</v>
      </c>
      <c r="J909" s="157">
        <f t="shared" si="42"/>
        <v>1.264870749618596E-5</v>
      </c>
      <c r="K909" s="158">
        <f t="shared" si="43"/>
        <v>0</v>
      </c>
      <c r="L909" s="159">
        <f t="shared" si="44"/>
        <v>-6.0564808635765368E-5</v>
      </c>
    </row>
    <row r="910" spans="2:12" x14ac:dyDescent="0.2">
      <c r="B910" s="112" t="s">
        <v>156</v>
      </c>
      <c r="C910" s="113">
        <f>_xll.qlCalendarAdvance("TARGET",C909,B910,"mf")</f>
        <v>44125</v>
      </c>
      <c r="D910" s="120">
        <f>_xll.xlShmInterpRateFwd($D$3&amp;T(CalculationTrigger),C910,,5,C911)</f>
        <v>3.934609695590942E-3</v>
      </c>
      <c r="E910" s="120">
        <f>_xll.xlShmInterpRateFwd($E$3&amp;T(CalculationTrigger),C910,,5,C911)</f>
        <v>3.9042320554942022E-3</v>
      </c>
      <c r="F910" s="121">
        <f>_xll.xlShmInterpRateFwd($F$3&amp;T(CalculationTrigger),C910,,5,C911)</f>
        <v>3.7727312184710417E-3</v>
      </c>
      <c r="G910" s="148">
        <f>_xll.xlShmInterpDisc($G$3&amp;T(CalculationTrigger),C910)</f>
        <v>0.99958698780882549</v>
      </c>
      <c r="H910" s="149">
        <f>_xll.xlShmInterpDisc($H$3&amp;T(CalculationTrigger),C910)</f>
        <v>0.99963196496257833</v>
      </c>
      <c r="I910" s="150">
        <f>_xll.xlShmInterpDisc($I$3&amp;T(CalculationTrigger),C910)</f>
        <v>0.9998473154028098</v>
      </c>
      <c r="J910" s="157">
        <f t="shared" si="42"/>
        <v>1.2662355220551157E-5</v>
      </c>
      <c r="K910" s="158">
        <f t="shared" si="43"/>
        <v>0</v>
      </c>
      <c r="L910" s="159">
        <f t="shared" si="44"/>
        <v>-6.0619415079122065E-5</v>
      </c>
    </row>
    <row r="911" spans="2:12" x14ac:dyDescent="0.2">
      <c r="B911" s="112" t="s">
        <v>156</v>
      </c>
      <c r="C911" s="113">
        <f>_xll.qlCalendarAdvance("TARGET",C910,B911,"mf")</f>
        <v>44126</v>
      </c>
      <c r="D911" s="120">
        <f>_xll.xlShmInterpRateFwd($D$3&amp;T(CalculationTrigger),C911,,5,C912)</f>
        <v>3.9411412766647081E-3</v>
      </c>
      <c r="E911" s="120">
        <f>_xll.xlShmInterpRateFwd($E$3&amp;T(CalculationTrigger),C911,,5,C912)</f>
        <v>3.9107361286751597E-3</v>
      </c>
      <c r="F911" s="121">
        <f>_xll.xlShmInterpRateFwd($F$3&amp;T(CalculationTrigger),C911,,5,C912)</f>
        <v>3.7791252039803161E-3</v>
      </c>
      <c r="G911" s="148">
        <f>_xll.xlShmInterpDisc($G$3&amp;T(CalculationTrigger),C911)</f>
        <v>0.99957621262455787</v>
      </c>
      <c r="H911" s="149">
        <f>_xll.xlShmInterpDisc($H$3&amp;T(CalculationTrigger),C911)</f>
        <v>0.99962127248746768</v>
      </c>
      <c r="I911" s="150">
        <f>_xll.xlShmInterpDisc($I$3&amp;T(CalculationTrigger),C911)</f>
        <v>0.99983698083790296</v>
      </c>
      <c r="J911" s="157">
        <f t="shared" si="42"/>
        <v>1.2676003108602206E-5</v>
      </c>
      <c r="K911" s="158">
        <f t="shared" si="43"/>
        <v>0</v>
      </c>
      <c r="L911" s="159">
        <f t="shared" si="44"/>
        <v>-6.0674022197003725E-5</v>
      </c>
    </row>
    <row r="912" spans="2:12" x14ac:dyDescent="0.2">
      <c r="B912" s="112" t="s">
        <v>156</v>
      </c>
      <c r="C912" s="113">
        <f>_xll.qlCalendarAdvance("TARGET",C911,B912,"mf")</f>
        <v>44127</v>
      </c>
      <c r="D912" s="120">
        <f>_xll.xlShmInterpRateFwd($D$3&amp;T(CalculationTrigger),C912,,5,C913)</f>
        <v>3.9542565327868985E-3</v>
      </c>
      <c r="E912" s="120">
        <f>_xll.xlShmInterpRateFwd($E$3&amp;T(CalculationTrigger),C912,,5,C913)</f>
        <v>3.9237957140864123E-3</v>
      </c>
      <c r="F912" s="121">
        <f>_xll.xlShmInterpRateFwd($F$3&amp;T(CalculationTrigger),C912,,5,C913)</f>
        <v>3.7919618411220222E-3</v>
      </c>
      <c r="G912" s="148">
        <f>_xll.xlShmInterpDisc($G$3&amp;T(CalculationTrigger),C912)</f>
        <v>0.99956541966966972</v>
      </c>
      <c r="H912" s="149">
        <f>_xll.xlShmInterpDisc($H$3&amp;T(CalculationTrigger),C912)</f>
        <v>0.99961056231447964</v>
      </c>
      <c r="I912" s="150">
        <f>_xll.xlShmInterpDisc($I$3&amp;T(CalculationTrigger),C912)</f>
        <v>0.9998266288652653</v>
      </c>
      <c r="J912" s="157">
        <f t="shared" si="42"/>
        <v>1.2689651159311225E-5</v>
      </c>
      <c r="K912" s="158">
        <f t="shared" si="43"/>
        <v>0</v>
      </c>
      <c r="L912" s="159">
        <f t="shared" si="44"/>
        <v>-6.0728629984642082E-5</v>
      </c>
    </row>
    <row r="913" spans="2:12" x14ac:dyDescent="0.2">
      <c r="B913" s="112" t="s">
        <v>156</v>
      </c>
      <c r="C913" s="113">
        <f>_xll.qlCalendarAdvance("TARGET",C912,B913,"mf")</f>
        <v>44130</v>
      </c>
      <c r="D913" s="120">
        <f>_xll.xlShmInterpRateFwd($D$3&amp;T(CalculationTrigger),C913,,5,C914)</f>
        <v>3.9672953885925861E-3</v>
      </c>
      <c r="E913" s="120">
        <f>_xll.xlShmInterpRateFwd($E$3&amp;T(CalculationTrigger),C913,,5,C914)</f>
        <v>3.936780216909689E-3</v>
      </c>
      <c r="F913" s="121">
        <f>_xll.xlShmInterpRateFwd($F$3&amp;T(CalculationTrigger),C913,,5,C914)</f>
        <v>3.8047289832914798E-3</v>
      </c>
      <c r="G913" s="148">
        <f>_xll.xlShmInterpDisc($G$3&amp;T(CalculationTrigger),C913)</f>
        <v>0.9995329341110305</v>
      </c>
      <c r="H913" s="149">
        <f>_xll.xlShmInterpDisc($H$3&amp;T(CalculationTrigger),C913)</f>
        <v>0.99957832553790726</v>
      </c>
      <c r="I913" s="150">
        <f>_xll.xlShmInterpDisc($I$3&amp;T(CalculationTrigger),C913)</f>
        <v>0.99979546843020872</v>
      </c>
      <c r="J913" s="157">
        <f t="shared" si="42"/>
        <v>1.2730596277683884E-5</v>
      </c>
      <c r="K913" s="158">
        <f t="shared" si="43"/>
        <v>0</v>
      </c>
      <c r="L913" s="159">
        <f t="shared" si="44"/>
        <v>-6.0892457318384048E-5</v>
      </c>
    </row>
    <row r="914" spans="2:12" x14ac:dyDescent="0.2">
      <c r="B914" s="112" t="s">
        <v>156</v>
      </c>
      <c r="C914" s="113">
        <f>_xll.qlCalendarAdvance("TARGET",C913,B914,"mf")</f>
        <v>44131</v>
      </c>
      <c r="D914" s="120">
        <f>_xll.xlShmInterpRateFwd($D$3&amp;T(CalculationTrigger),C914,,5,C915)</f>
        <v>3.9738408830573549E-3</v>
      </c>
      <c r="E914" s="120">
        <f>_xll.xlShmInterpRateFwd($E$3&amp;T(CalculationTrigger),C914,,5,C915)</f>
        <v>3.9432982074813694E-3</v>
      </c>
      <c r="F914" s="121">
        <f>_xll.xlShmInterpRateFwd($F$3&amp;T(CalculationTrigger),C914,,5,C915)</f>
        <v>3.8111369072554805E-3</v>
      </c>
      <c r="G914" s="148">
        <f>_xll.xlShmInterpDisc($G$3&amp;T(CalculationTrigger),C914)</f>
        <v>0.99952207000336168</v>
      </c>
      <c r="H914" s="149">
        <f>_xll.xlShmInterpDisc($H$3&amp;T(CalculationTrigger),C914)</f>
        <v>0.99956754450301777</v>
      </c>
      <c r="I914" s="150">
        <f>_xll.xlShmInterpDisc($I$3&amp;T(CalculationTrigger),C914)</f>
        <v>0.99978504675584035</v>
      </c>
      <c r="J914" s="157">
        <f t="shared" si="42"/>
        <v>1.2744244969181974E-5</v>
      </c>
      <c r="K914" s="158">
        <f t="shared" si="43"/>
        <v>0</v>
      </c>
      <c r="L914" s="159">
        <f t="shared" si="44"/>
        <v>-6.094706773734662E-5</v>
      </c>
    </row>
    <row r="915" spans="2:12" x14ac:dyDescent="0.2">
      <c r="B915" s="112" t="s">
        <v>156</v>
      </c>
      <c r="C915" s="113">
        <f>_xll.qlCalendarAdvance("TARGET",C914,B915,"mf")</f>
        <v>44132</v>
      </c>
      <c r="D915" s="120">
        <f>_xll.xlShmInterpRateFwd($D$3&amp;T(CalculationTrigger),C915,,5,C916)</f>
        <v>3.9803891720909699E-3</v>
      </c>
      <c r="E915" s="120">
        <f>_xll.xlShmInterpRateFwd($E$3&amp;T(CalculationTrigger),C915,,5,C916)</f>
        <v>3.9498189934704638E-3</v>
      </c>
      <c r="F915" s="121">
        <f>_xll.xlShmInterpRateFwd($F$3&amp;T(CalculationTrigger),C915,,5,C916)</f>
        <v>3.8175476310847128E-3</v>
      </c>
      <c r="G915" s="148">
        <f>_xll.xlShmInterpDisc($G$3&amp;T(CalculationTrigger),C915)</f>
        <v>0.99951118808987593</v>
      </c>
      <c r="H915" s="149">
        <f>_xll.xlShmInterpDisc($H$3&amp;T(CalculationTrigger),C915)</f>
        <v>0.99955674573500752</v>
      </c>
      <c r="I915" s="150">
        <f>_xll.xlShmInterpDisc($I$3&amp;T(CalculationTrigger),C915)</f>
        <v>0.9997746076382894</v>
      </c>
      <c r="J915" s="157">
        <f t="shared" si="42"/>
        <v>1.2757893818369645E-5</v>
      </c>
      <c r="K915" s="158">
        <f t="shared" si="43"/>
        <v>0</v>
      </c>
      <c r="L915" s="159">
        <f t="shared" si="44"/>
        <v>-6.1001678802256342E-5</v>
      </c>
    </row>
    <row r="916" spans="2:12" x14ac:dyDescent="0.2">
      <c r="B916" s="112" t="s">
        <v>156</v>
      </c>
      <c r="C916" s="113">
        <f>_xll.qlCalendarAdvance("TARGET",C915,B916,"mf")</f>
        <v>44133</v>
      </c>
      <c r="D916" s="120">
        <f>_xll.xlShmInterpRateFwd($D$3&amp;T(CalculationTrigger),C916,,5,C917)</f>
        <v>3.9869402593814187E-3</v>
      </c>
      <c r="E916" s="120">
        <f>_xll.xlShmInterpRateFwd($E$3&amp;T(CalculationTrigger),C916,,5,C917)</f>
        <v>3.9563425786054828E-3</v>
      </c>
      <c r="F916" s="121">
        <f>_xll.xlShmInterpRateFwd($F$3&amp;T(CalculationTrigger),C916,,5,C917)</f>
        <v>3.8239611581024398E-3</v>
      </c>
      <c r="G916" s="148">
        <f>_xll.xlShmInterpDisc($G$3&amp;T(CalculationTrigger),C916)</f>
        <v>0.99950028836350524</v>
      </c>
      <c r="H916" s="149">
        <f>_xll.xlShmInterpDisc($H$3&amp;T(CalculationTrigger),C916)</f>
        <v>0.99954592922679897</v>
      </c>
      <c r="I916" s="150">
        <f>_xll.xlShmInterpDisc($I$3&amp;T(CalculationTrigger),C916)</f>
        <v>0.99976415107043581</v>
      </c>
      <c r="J916" s="157">
        <f t="shared" si="42"/>
        <v>1.2771542824268614E-5</v>
      </c>
      <c r="K916" s="158">
        <f t="shared" si="43"/>
        <v>0</v>
      </c>
      <c r="L916" s="159">
        <f t="shared" si="44"/>
        <v>-6.1056290508183732E-5</v>
      </c>
    </row>
    <row r="917" spans="2:12" x14ac:dyDescent="0.2">
      <c r="B917" s="112" t="s">
        <v>156</v>
      </c>
      <c r="C917" s="113">
        <f>_xll.qlCalendarAdvance("TARGET",C916,B917,"mf")</f>
        <v>44134</v>
      </c>
      <c r="D917" s="120">
        <f>_xll.xlShmInterpRateFwd($D$3&amp;T(CalculationTrigger),C917,,5,C918)</f>
        <v>4.0000956187506813E-3</v>
      </c>
      <c r="E917" s="120">
        <f>_xll.xlShmInterpRateFwd($E$3&amp;T(CalculationTrigger),C917,,5,C918)</f>
        <v>3.9694422670848942E-3</v>
      </c>
      <c r="F917" s="121">
        <f>_xll.xlShmInterpRateFwd($F$3&amp;T(CalculationTrigger),C917,,5,C918)</f>
        <v>3.8368379091265319E-3</v>
      </c>
      <c r="G917" s="148">
        <f>_xll.xlShmInterpDisc($G$3&amp;T(CalculationTrigger),C917)</f>
        <v>0.99948937081717282</v>
      </c>
      <c r="H917" s="149">
        <f>_xll.xlShmInterpDisc($H$3&amp;T(CalculationTrigger),C917)</f>
        <v>0.99953509497130566</v>
      </c>
      <c r="I917" s="150">
        <f>_xll.xlShmInterpDisc($I$3&amp;T(CalculationTrigger),C917)</f>
        <v>0.99975367704515172</v>
      </c>
      <c r="J917" s="157">
        <f t="shared" si="42"/>
        <v>1.278519198584153E-5</v>
      </c>
      <c r="K917" s="158">
        <f t="shared" si="43"/>
        <v>0</v>
      </c>
      <c r="L917" s="159">
        <f t="shared" si="44"/>
        <v>-6.111090285052457E-5</v>
      </c>
    </row>
    <row r="918" spans="2:12" x14ac:dyDescent="0.2">
      <c r="B918" s="112" t="s">
        <v>156</v>
      </c>
      <c r="C918" s="113">
        <f>_xll.qlCalendarAdvance("TARGET",C917,B918,"mf")</f>
        <v>44137</v>
      </c>
      <c r="D918" s="120">
        <f>_xll.xlShmInterpRateFwd($D$3&amp;T(CalculationTrigger),C918,,5,C919)</f>
        <v>4.0131726716793594E-3</v>
      </c>
      <c r="E918" s="120">
        <f>_xll.xlShmInterpRateFwd($E$3&amp;T(CalculationTrigger),C918,,5,C919)</f>
        <v>3.9824649904836541E-3</v>
      </c>
      <c r="F918" s="121">
        <f>_xll.xlShmInterpRateFwd($F$3&amp;T(CalculationTrigger),C918,,5,C919)</f>
        <v>3.849643381584153E-3</v>
      </c>
      <c r="G918" s="148">
        <f>_xll.xlShmInterpDisc($G$3&amp;T(CalculationTrigger),C918)</f>
        <v>0.99945651118748902</v>
      </c>
      <c r="H918" s="149">
        <f>_xll.xlShmInterpDisc($H$3&amp;T(CalculationTrigger),C918)</f>
        <v>0.99950248565010624</v>
      </c>
      <c r="I918" s="150">
        <f>_xll.xlShmInterpDisc($I$3&amp;T(CalculationTrigger),C918)</f>
        <v>0.9997221501532807</v>
      </c>
      <c r="J918" s="157">
        <f t="shared" si="42"/>
        <v>1.2826140394773483E-5</v>
      </c>
      <c r="K918" s="158">
        <f t="shared" si="43"/>
        <v>0</v>
      </c>
      <c r="L918" s="159">
        <f t="shared" si="44"/>
        <v>-6.1274743647781398E-5</v>
      </c>
    </row>
    <row r="919" spans="2:12" x14ac:dyDescent="0.2">
      <c r="B919" s="112" t="s">
        <v>156</v>
      </c>
      <c r="C919" s="113">
        <f>_xll.qlCalendarAdvance("TARGET",C918,B919,"mf")</f>
        <v>44138</v>
      </c>
      <c r="D919" s="120">
        <f>_xll.xlShmInterpRateFwd($D$3&amp;T(CalculationTrigger),C919,,5,C920)</f>
        <v>4.0197378100719772E-3</v>
      </c>
      <c r="E919" s="120">
        <f>_xll.xlShmInterpRateFwd($E$3&amp;T(CalculationTrigger),C919,,5,C920)</f>
        <v>3.9890026309231186E-3</v>
      </c>
      <c r="F919" s="121">
        <f>_xll.xlShmInterpRateFwd($F$3&amp;T(CalculationTrigger),C919,,5,C920)</f>
        <v>3.8560709858210707E-3</v>
      </c>
      <c r="G919" s="148">
        <f>_xll.xlShmInterpDisc($G$3&amp;T(CalculationTrigger),C919)</f>
        <v>0.99944552229034689</v>
      </c>
      <c r="H919" s="149">
        <f>_xll.xlShmInterpDisc($H$3&amp;T(CalculationTrigger),C919)</f>
        <v>0.99949158033441587</v>
      </c>
      <c r="I919" s="150">
        <f>_xll.xlShmInterpDisc($I$3&amp;T(CalculationTrigger),C919)</f>
        <v>0.99971160622679189</v>
      </c>
      <c r="J919" s="157">
        <f t="shared" si="42"/>
        <v>1.2839790169133924E-5</v>
      </c>
      <c r="K919" s="158">
        <f t="shared" si="43"/>
        <v>0</v>
      </c>
      <c r="L919" s="159">
        <f t="shared" si="44"/>
        <v>-6.132935848766476E-5</v>
      </c>
    </row>
    <row r="920" spans="2:12" x14ac:dyDescent="0.2">
      <c r="B920" s="112" t="s">
        <v>156</v>
      </c>
      <c r="C920" s="113">
        <f>_xll.qlCalendarAdvance("TARGET",C919,B920,"mf")</f>
        <v>44139</v>
      </c>
      <c r="D920" s="120">
        <f>_xll.xlShmInterpRateFwd($D$3&amp;T(CalculationTrigger),C920,,5,C921)</f>
        <v>4.0263057704298041E-3</v>
      </c>
      <c r="E920" s="120">
        <f>_xll.xlShmInterpRateFwd($E$3&amp;T(CalculationTrigger),C920,,5,C921)</f>
        <v>3.9955430942168703E-3</v>
      </c>
      <c r="F920" s="121">
        <f>_xll.xlShmInterpRateFwd($F$3&amp;T(CalculationTrigger),C920,,5,C921)</f>
        <v>3.862501417319517E-3</v>
      </c>
      <c r="G920" s="148">
        <f>_xll.xlShmInterpDisc($G$3&amp;T(CalculationTrigger),C920)</f>
        <v>0.99943451553771456</v>
      </c>
      <c r="H920" s="149">
        <f>_xll.xlShmInterpDisc($H$3&amp;T(CalculationTrigger),C920)</f>
        <v>0.99948065723586443</v>
      </c>
      <c r="I920" s="150">
        <f>_xll.xlShmInterpDisc($I$3&amp;T(CalculationTrigger),C920)</f>
        <v>0.99970104480708399</v>
      </c>
      <c r="J920" s="157">
        <f t="shared" si="42"/>
        <v>1.2853440094213888E-5</v>
      </c>
      <c r="K920" s="158">
        <f t="shared" si="43"/>
        <v>0</v>
      </c>
      <c r="L920" s="159">
        <f t="shared" si="44"/>
        <v>-6.1383973940040749E-5</v>
      </c>
    </row>
    <row r="921" spans="2:12" x14ac:dyDescent="0.2">
      <c r="B921" s="112" t="s">
        <v>156</v>
      </c>
      <c r="C921" s="113">
        <f>_xll.qlCalendarAdvance("TARGET",C920,B921,"mf")</f>
        <v>44140</v>
      </c>
      <c r="D921" s="120">
        <f>_xll.xlShmInterpRateFwd($D$3&amp;T(CalculationTrigger),C921,,5,C922)</f>
        <v>4.0328765567650224E-3</v>
      </c>
      <c r="E921" s="120">
        <f>_xll.xlShmInterpRateFwd($E$3&amp;T(CalculationTrigger),C921,,5,C922)</f>
        <v>4.0020863842960431E-3</v>
      </c>
      <c r="F921" s="121">
        <f>_xll.xlShmInterpRateFwd($F$3&amp;T(CalculationTrigger),C921,,5,C922)</f>
        <v>3.8689346801321902E-3</v>
      </c>
      <c r="G921" s="148">
        <f>_xll.xlShmInterpDisc($G$3&amp;T(CalculationTrigger),C921)</f>
        <v>0.99942349092245808</v>
      </c>
      <c r="H921" s="149">
        <f>_xll.xlShmInterpDisc($H$3&amp;T(CalculationTrigger),C921)</f>
        <v>0.99946971634730819</v>
      </c>
      <c r="I921" s="150">
        <f>_xll.xlShmInterpDisc($I$3&amp;T(CalculationTrigger),C921)</f>
        <v>0.99969046588697064</v>
      </c>
      <c r="J921" s="157">
        <f t="shared" si="42"/>
        <v>1.28670901689945E-5</v>
      </c>
      <c r="K921" s="158">
        <f t="shared" si="43"/>
        <v>0</v>
      </c>
      <c r="L921" s="159">
        <f t="shared" si="44"/>
        <v>-6.1438590000143919E-5</v>
      </c>
    </row>
    <row r="922" spans="2:12" x14ac:dyDescent="0.2">
      <c r="B922" s="112" t="s">
        <v>156</v>
      </c>
      <c r="C922" s="113">
        <f>_xll.qlCalendarAdvance("TARGET",C921,B922,"mf")</f>
        <v>44141</v>
      </c>
      <c r="D922" s="120">
        <f>_xll.xlShmInterpRateFwd($D$3&amp;T(CalculationTrigger),C922,,5,C923)</f>
        <v>4.0460724192018229E-3</v>
      </c>
      <c r="E922" s="120">
        <f>_xll.xlShmInterpRateFwd($E$3&amp;T(CalculationTrigger),C922,,5,C923)</f>
        <v>4.0152265758989529E-3</v>
      </c>
      <c r="F922" s="121">
        <f>_xll.xlShmInterpRateFwd($F$3&amp;T(CalculationTrigger),C922,,5,C923)</f>
        <v>3.8818519464872154E-3</v>
      </c>
      <c r="G922" s="148">
        <f>_xll.xlShmInterpDisc($G$3&amp;T(CalculationTrigger),C922)</f>
        <v>0.99941244843743382</v>
      </c>
      <c r="H922" s="149">
        <f>_xll.xlShmInterpDisc($H$3&amp;T(CalculationTrigger),C922)</f>
        <v>0.99945875766159398</v>
      </c>
      <c r="I922" s="150">
        <f>_xll.xlShmInterpDisc($I$3&amp;T(CalculationTrigger),C922)</f>
        <v>0.99967986945925558</v>
      </c>
      <c r="J922" s="157">
        <f t="shared" si="42"/>
        <v>1.2880740392459995E-5</v>
      </c>
      <c r="K922" s="158">
        <f t="shared" si="43"/>
        <v>0</v>
      </c>
      <c r="L922" s="159">
        <f t="shared" si="44"/>
        <v>-6.1493206663099884E-5</v>
      </c>
    </row>
    <row r="923" spans="2:12" x14ac:dyDescent="0.2">
      <c r="B923" s="112" t="s">
        <v>156</v>
      </c>
      <c r="C923" s="113">
        <f>_xll.qlCalendarAdvance("TARGET",C922,B923,"mf")</f>
        <v>44144</v>
      </c>
      <c r="D923" s="120">
        <f>_xll.xlShmInterpRateFwd($D$3&amp;T(CalculationTrigger),C923,,5,C924)</f>
        <v>4.059188040056806E-3</v>
      </c>
      <c r="E923" s="120">
        <f>_xll.xlShmInterpRateFwd($E$3&amp;T(CalculationTrigger),C923,,5,C924)</f>
        <v>4.0282878912517557E-3</v>
      </c>
      <c r="F923" s="121">
        <f>_xll.xlShmInterpRateFwd($F$3&amp;T(CalculationTrigger),C923,,5,C924)</f>
        <v>3.8946961227019493E-3</v>
      </c>
      <c r="G923" s="148">
        <f>_xll.xlShmInterpDisc($G$3&amp;T(CalculationTrigger),C923)</f>
        <v>0.99937921369217753</v>
      </c>
      <c r="H923" s="149">
        <f>_xll.xlShmInterpDisc($H$3&amp;T(CalculationTrigger),C923)</f>
        <v>0.99942577474982897</v>
      </c>
      <c r="I923" s="150">
        <f>_xll.xlShmInterpDisc($I$3&amp;T(CalculationTrigger),C923)</f>
        <v>0.99964797505839709</v>
      </c>
      <c r="J923" s="157">
        <f t="shared" si="42"/>
        <v>1.2921691945070064E-5</v>
      </c>
      <c r="K923" s="158">
        <f t="shared" si="43"/>
        <v>0</v>
      </c>
      <c r="L923" s="159">
        <f t="shared" si="44"/>
        <v>-6.1657060221731826E-5</v>
      </c>
    </row>
    <row r="924" spans="2:12" x14ac:dyDescent="0.2">
      <c r="B924" s="112" t="s">
        <v>156</v>
      </c>
      <c r="C924" s="113">
        <f>_xll.qlCalendarAdvance("TARGET",C923,B924,"mf")</f>
        <v>44145</v>
      </c>
      <c r="D924" s="120">
        <f>_xll.xlShmInterpRateFwd($D$3&amp;T(CalculationTrigger),C924,,5,C925)</f>
        <v>4.0657730149623863E-3</v>
      </c>
      <c r="E924" s="120">
        <f>_xll.xlShmInterpRateFwd($E$3&amp;T(CalculationTrigger),C924,,5,C925)</f>
        <v>4.034845374306123E-3</v>
      </c>
      <c r="F924" s="121">
        <f>_xll.xlShmInterpRateFwd($F$3&amp;T(CalculationTrigger),C924,,5,C925)</f>
        <v>3.9011436010932079E-3</v>
      </c>
      <c r="G924" s="148">
        <f>_xll.xlShmInterpDisc($G$3&amp;T(CalculationTrigger),C924)</f>
        <v>0.99936809965645768</v>
      </c>
      <c r="H924" s="149">
        <f>_xll.xlShmInterpDisc($H$3&amp;T(CalculationTrigger),C924)</f>
        <v>0.99941474480376091</v>
      </c>
      <c r="I924" s="150">
        <f>_xll.xlShmInterpDisc($I$3&amp;T(CalculationTrigger),C924)</f>
        <v>0.99963730852812416</v>
      </c>
      <c r="J924" s="157">
        <f t="shared" si="42"/>
        <v>1.2935342753363656E-5</v>
      </c>
      <c r="K924" s="158">
        <f t="shared" si="43"/>
        <v>0</v>
      </c>
      <c r="L924" s="159">
        <f t="shared" si="44"/>
        <v>-6.1711679248633162E-5</v>
      </c>
    </row>
    <row r="925" spans="2:12" x14ac:dyDescent="0.2">
      <c r="B925" s="112" t="s">
        <v>156</v>
      </c>
      <c r="C925" s="113">
        <f>_xll.qlCalendarAdvance("TARGET",C924,B925,"mf")</f>
        <v>44146</v>
      </c>
      <c r="D925" s="120">
        <f>_xll.xlShmInterpRateFwd($D$3&amp;T(CalculationTrigger),C925,,5,C926)</f>
        <v>4.072360839553763E-3</v>
      </c>
      <c r="E925" s="120">
        <f>_xll.xlShmInterpRateFwd($E$3&amp;T(CalculationTrigger),C925,,5,C926)</f>
        <v>4.0414057078543043E-3</v>
      </c>
      <c r="F925" s="121">
        <f>_xll.xlShmInterpRateFwd($F$3&amp;T(CalculationTrigger),C925,,5,C926)</f>
        <v>3.9075939342638972E-3</v>
      </c>
      <c r="G925" s="148">
        <f>_xll.xlShmInterpDisc($G$3&amp;T(CalculationTrigger),C925)</f>
        <v>0.99935696771511073</v>
      </c>
      <c r="H925" s="149">
        <f>_xll.xlShmInterpDisc($H$3&amp;T(CalculationTrigger),C925)</f>
        <v>0.99940369702462661</v>
      </c>
      <c r="I925" s="150">
        <f>_xll.xlShmInterpDisc($I$3&amp;T(CalculationTrigger),C925)</f>
        <v>0.99962662445412565</v>
      </c>
      <c r="J925" s="157">
        <f t="shared" si="42"/>
        <v>1.294899370533998E-5</v>
      </c>
      <c r="K925" s="158">
        <f t="shared" si="43"/>
        <v>0</v>
      </c>
      <c r="L925" s="159">
        <f t="shared" si="44"/>
        <v>-6.1766298854480176E-5</v>
      </c>
    </row>
    <row r="926" spans="2:12" x14ac:dyDescent="0.2">
      <c r="B926" s="112" t="s">
        <v>156</v>
      </c>
      <c r="C926" s="113">
        <f>_xll.qlCalendarAdvance("TARGET",C925,B926,"mf")</f>
        <v>44147</v>
      </c>
      <c r="D926" s="120">
        <f>_xll.xlShmInterpRateFwd($D$3&amp;T(CalculationTrigger),C926,,5,C927)</f>
        <v>4.0789515173568361E-3</v>
      </c>
      <c r="E926" s="120">
        <f>_xll.xlShmInterpRateFwd($E$3&amp;T(CalculationTrigger),C926,,5,C927)</f>
        <v>4.047968895665343E-3</v>
      </c>
      <c r="F926" s="121">
        <f>_xll.xlShmInterpRateFwd($F$3&amp;T(CalculationTrigger),C926,,5,C927)</f>
        <v>3.9140471264288157E-3</v>
      </c>
      <c r="G926" s="148">
        <f>_xll.xlShmInterpDisc($G$3&amp;T(CalculationTrigger),C926)</f>
        <v>0.9993458178609359</v>
      </c>
      <c r="H926" s="149">
        <f>_xll.xlShmInterpDisc($H$3&amp;T(CalculationTrigger),C926)</f>
        <v>0.99939263140521584</v>
      </c>
      <c r="I926" s="150">
        <f>_xll.xlShmInterpDisc($I$3&amp;T(CalculationTrigger),C926)</f>
        <v>0.99961592282914857</v>
      </c>
      <c r="J926" s="157">
        <f t="shared" si="42"/>
        <v>1.2962644800032338E-5</v>
      </c>
      <c r="K926" s="158">
        <f t="shared" si="43"/>
        <v>0</v>
      </c>
      <c r="L926" s="159">
        <f t="shared" si="44"/>
        <v>-6.1820919034669982E-5</v>
      </c>
    </row>
    <row r="927" spans="2:12" x14ac:dyDescent="0.2">
      <c r="B927" s="112" t="s">
        <v>156</v>
      </c>
      <c r="C927" s="113">
        <f>_xll.qlCalendarAdvance("TARGET",C926,B927,"mf")</f>
        <v>44148</v>
      </c>
      <c r="D927" s="120">
        <f>_xll.xlShmInterpRateFwd($D$3&amp;T(CalculationTrigger),C927,,5,C928)</f>
        <v>4.0921882831128301E-3</v>
      </c>
      <c r="E927" s="120">
        <f>_xll.xlShmInterpRateFwd($E$3&amp;T(CalculationTrigger),C927,,5,C928)</f>
        <v>4.0611499907960208E-3</v>
      </c>
      <c r="F927" s="121">
        <f>_xll.xlShmInterpRateFwd($F$3&amp;T(CalculationTrigger),C927,,5,C928)</f>
        <v>3.9270053099073662E-3</v>
      </c>
      <c r="G927" s="148">
        <f>_xll.xlShmInterpDisc($G$3&amp;T(CalculationTrigger),C927)</f>
        <v>0.99933465008672406</v>
      </c>
      <c r="H927" s="149">
        <f>_xll.xlShmInterpDisc($H$3&amp;T(CalculationTrigger),C927)</f>
        <v>0.99938154793830913</v>
      </c>
      <c r="I927" s="150">
        <f>_xll.xlShmInterpDisc($I$3&amp;T(CalculationTrigger),C927)</f>
        <v>0.99960520364592964</v>
      </c>
      <c r="J927" s="157">
        <f t="shared" si="42"/>
        <v>1.2976296036415551E-5</v>
      </c>
      <c r="K927" s="158">
        <f t="shared" si="43"/>
        <v>0</v>
      </c>
      <c r="L927" s="159">
        <f t="shared" si="44"/>
        <v>-6.1875539784306662E-5</v>
      </c>
    </row>
    <row r="928" spans="2:12" x14ac:dyDescent="0.2">
      <c r="B928" s="112" t="s">
        <v>156</v>
      </c>
      <c r="C928" s="113">
        <f>_xll.qlCalendarAdvance("TARGET",C927,B928,"mf")</f>
        <v>44151</v>
      </c>
      <c r="D928" s="120">
        <f>_xll.xlShmInterpRateFwd($D$3&amp;T(CalculationTrigger),C928,,5,C929)</f>
        <v>4.1053428424292953E-3</v>
      </c>
      <c r="E928" s="120">
        <f>_xll.xlShmInterpRateFwd($E$3&amp;T(CalculationTrigger),C928,,5,C929)</f>
        <v>4.0742502692550234E-3</v>
      </c>
      <c r="F928" s="121">
        <f>_xll.xlShmInterpRateFwd($F$3&amp;T(CalculationTrigger),C928,,5,C929)</f>
        <v>3.9398885635318738E-3</v>
      </c>
      <c r="G928" s="148">
        <f>_xll.xlShmInterpDisc($G$3&amp;T(CalculationTrigger),C928)</f>
        <v>0.99930103917162438</v>
      </c>
      <c r="H928" s="149">
        <f>_xll.xlShmInterpDisc($H$3&amp;T(CalculationTrigger),C928)</f>
        <v>0.99934819038027489</v>
      </c>
      <c r="I928" s="150">
        <f>_xll.xlShmInterpDisc($I$3&amp;T(CalculationTrigger),C928)</f>
        <v>0.99957294067404745</v>
      </c>
      <c r="J928" s="157">
        <f t="shared" si="42"/>
        <v>1.3017250585872718E-5</v>
      </c>
      <c r="K928" s="158">
        <f t="shared" si="43"/>
        <v>0</v>
      </c>
      <c r="L928" s="159">
        <f t="shared" si="44"/>
        <v>-6.203940540232325E-5</v>
      </c>
    </row>
    <row r="929" spans="2:12" x14ac:dyDescent="0.2">
      <c r="B929" s="112" t="s">
        <v>156</v>
      </c>
      <c r="C929" s="113">
        <f>_xll.qlCalendarAdvance("TARGET",C928,B929,"mf")</f>
        <v>44152</v>
      </c>
      <c r="D929" s="120">
        <f>_xll.xlShmInterpRateFwd($D$3&amp;T(CalculationTrigger),C929,,5,C930)</f>
        <v>4.1119478467168593E-3</v>
      </c>
      <c r="E929" s="120">
        <f>_xll.xlShmInterpRateFwd($E$3&amp;T(CalculationTrigger),C929,,5,C930)</f>
        <v>4.0808277878742714E-3</v>
      </c>
      <c r="F929" s="121">
        <f>_xll.xlShmInterpRateFwd($F$3&amp;T(CalculationTrigger),C929,,5,C930)</f>
        <v>3.9463561096754647E-3</v>
      </c>
      <c r="G929" s="148">
        <f>_xll.xlShmInterpDisc($G$3&amp;T(CalculationTrigger),C929)</f>
        <v>0.99928979964497644</v>
      </c>
      <c r="H929" s="149">
        <f>_xll.xlShmInterpDisc($H$3&amp;T(CalculationTrigger),C929)</f>
        <v>0.99933703545099883</v>
      </c>
      <c r="I929" s="150">
        <f>_xll.xlShmInterpDisc($I$3&amp;T(CalculationTrigger),C929)</f>
        <v>0.99956215118503922</v>
      </c>
      <c r="J929" s="157">
        <f t="shared" si="42"/>
        <v>1.3030902379074198E-5</v>
      </c>
      <c r="K929" s="158">
        <f t="shared" si="43"/>
        <v>0</v>
      </c>
      <c r="L929" s="159">
        <f t="shared" si="44"/>
        <v>-6.2094028382121854E-5</v>
      </c>
    </row>
    <row r="930" spans="2:12" x14ac:dyDescent="0.2">
      <c r="B930" s="112" t="s">
        <v>156</v>
      </c>
      <c r="C930" s="113">
        <f>_xll.qlCalendarAdvance("TARGET",C929,B930,"mf")</f>
        <v>44153</v>
      </c>
      <c r="D930" s="120">
        <f>_xll.xlShmInterpRateFwd($D$3&amp;T(CalculationTrigger),C930,,5,C931)</f>
        <v>4.1185557279245525E-3</v>
      </c>
      <c r="E930" s="120">
        <f>_xll.xlShmInterpRateFwd($E$3&amp;T(CalculationTrigger),C930,,5,C931)</f>
        <v>4.0874081844647983E-3</v>
      </c>
      <c r="F930" s="121">
        <f>_xll.xlShmInterpRateFwd($F$3&amp;T(CalculationTrigger),C930,,5,C931)</f>
        <v>3.9528265384406146E-3</v>
      </c>
      <c r="G930" s="148">
        <f>_xll.xlShmInterpDisc($G$3&amp;T(CalculationTrigger),C930)</f>
        <v>0.99927854216210055</v>
      </c>
      <c r="H930" s="149">
        <f>_xll.xlShmInterpDisc($H$3&amp;T(CalculationTrigger),C930)</f>
        <v>0.99932586263798684</v>
      </c>
      <c r="I930" s="150">
        <f>_xll.xlShmInterpDisc($I$3&amp;T(CalculationTrigger),C930)</f>
        <v>0.9995513441013304</v>
      </c>
      <c r="J930" s="157">
        <f t="shared" si="42"/>
        <v>1.3044554309039613E-5</v>
      </c>
      <c r="K930" s="158">
        <f t="shared" si="43"/>
        <v>0</v>
      </c>
      <c r="L930" s="159">
        <f t="shared" si="44"/>
        <v>-6.2148651907534413E-5</v>
      </c>
    </row>
    <row r="931" spans="2:12" x14ac:dyDescent="0.2">
      <c r="B931" s="112" t="s">
        <v>156</v>
      </c>
      <c r="C931" s="113">
        <f>_xll.qlCalendarAdvance("TARGET",C930,B931,"mf")</f>
        <v>44154</v>
      </c>
      <c r="D931" s="120">
        <f>_xll.xlShmInterpRateFwd($D$3&amp;T(CalculationTrigger),C931,,5,C932)</f>
        <v>4.125166490226667E-3</v>
      </c>
      <c r="E931" s="120">
        <f>_xll.xlShmInterpRateFwd($E$3&amp;T(CalculationTrigger),C931,,5,C932)</f>
        <v>4.0939914629577493E-3</v>
      </c>
      <c r="F931" s="121">
        <f>_xll.xlShmInterpRateFwd($F$3&amp;T(CalculationTrigger),C931,,5,C932)</f>
        <v>3.9592998539205544E-3</v>
      </c>
      <c r="G931" s="148">
        <f>_xll.xlShmInterpDisc($G$3&amp;T(CalculationTrigger),C931)</f>
        <v>0.99926726671573052</v>
      </c>
      <c r="H931" s="149">
        <f>_xll.xlShmInterpDisc($H$3&amp;T(CalculationTrigger),C931)</f>
        <v>0.9993146719339624</v>
      </c>
      <c r="I931" s="150">
        <f>_xll.xlShmInterpDisc($I$3&amp;T(CalculationTrigger),C931)</f>
        <v>0.99954051941560051</v>
      </c>
      <c r="J931" s="157">
        <f t="shared" si="42"/>
        <v>1.3058206374670235E-5</v>
      </c>
      <c r="K931" s="158">
        <f t="shared" si="43"/>
        <v>0</v>
      </c>
      <c r="L931" s="159">
        <f t="shared" si="44"/>
        <v>-6.2203275973751705E-5</v>
      </c>
    </row>
    <row r="932" spans="2:12" x14ac:dyDescent="0.2">
      <c r="B932" s="112" t="s">
        <v>156</v>
      </c>
      <c r="C932" s="113">
        <f>_xll.qlCalendarAdvance("TARGET",C931,B932,"mf")</f>
        <v>44155</v>
      </c>
      <c r="D932" s="120">
        <f>_xll.xlShmInterpRateFwd($D$3&amp;T(CalculationTrigger),C932,,5,C933)</f>
        <v>4.1384445592315957E-3</v>
      </c>
      <c r="E932" s="120">
        <f>_xll.xlShmInterpRateFwd($E$3&amp;T(CalculationTrigger),C932,,5,C933)</f>
        <v>4.1072138620215351E-3</v>
      </c>
      <c r="F932" s="121">
        <f>_xll.xlShmInterpRateFwd($F$3&amp;T(CalculationTrigger),C932,,5,C933)</f>
        <v>3.9722993562033241E-3</v>
      </c>
      <c r="G932" s="148">
        <f>_xll.xlShmInterpDisc($G$3&amp;T(CalculationTrigger),C932)</f>
        <v>0.99925597329859017</v>
      </c>
      <c r="H932" s="149">
        <f>_xll.xlShmInterpDisc($H$3&amp;T(CalculationTrigger),C932)</f>
        <v>0.99930346333163966</v>
      </c>
      <c r="I932" s="150">
        <f>_xll.xlShmInterpDisc($I$3&amp;T(CalculationTrigger),C932)</f>
        <v>0.99952967712051943</v>
      </c>
      <c r="J932" s="157">
        <f t="shared" si="42"/>
        <v>1.3071858575053886E-5</v>
      </c>
      <c r="K932" s="158">
        <f t="shared" si="43"/>
        <v>0</v>
      </c>
      <c r="L932" s="159">
        <f t="shared" si="44"/>
        <v>-6.2257900576040022E-5</v>
      </c>
    </row>
    <row r="933" spans="2:12" x14ac:dyDescent="0.2">
      <c r="B933" s="112" t="s">
        <v>156</v>
      </c>
      <c r="C933" s="113">
        <f>_xll.qlCalendarAdvance("TARGET",C932,B933,"mf")</f>
        <v>44158</v>
      </c>
      <c r="D933" s="120">
        <f>_xll.xlShmInterpRateFwd($D$3&amp;T(CalculationTrigger),C933,,5,C934)</f>
        <v>4.1516384276649755E-3</v>
      </c>
      <c r="E933" s="120">
        <f>_xll.xlShmInterpRateFwd($E$3&amp;T(CalculationTrigger),C933,,5,C934)</f>
        <v>4.1203534746172112E-3</v>
      </c>
      <c r="F933" s="121">
        <f>_xll.xlShmInterpRateFwd($F$3&amp;T(CalculationTrigger),C933,,5,C934)</f>
        <v>3.9852220606789255E-3</v>
      </c>
      <c r="G933" s="148">
        <f>_xll.xlShmInterpDisc($G$3&amp;T(CalculationTrigger),C933)</f>
        <v>0.99922198514964844</v>
      </c>
      <c r="H933" s="149">
        <f>_xll.xlShmInterpDisc($H$3&amp;T(CalculationTrigger),C933)</f>
        <v>0.9992697300618818</v>
      </c>
      <c r="I933" s="150">
        <f>_xll.xlShmInterpDisc($I$3&amp;T(CalculationTrigger),C933)</f>
        <v>0.99949704450572696</v>
      </c>
      <c r="J933" s="157">
        <f t="shared" si="42"/>
        <v>1.311281597442365E-5</v>
      </c>
      <c r="K933" s="158">
        <f t="shared" si="43"/>
        <v>0</v>
      </c>
      <c r="L933" s="159">
        <f t="shared" si="44"/>
        <v>-6.2421777551414549E-5</v>
      </c>
    </row>
    <row r="934" spans="2:12" x14ac:dyDescent="0.2">
      <c r="B934" s="112" t="s">
        <v>156</v>
      </c>
      <c r="C934" s="113">
        <f>_xll.qlCalendarAdvance("TARGET",C933,B934,"mf")</f>
        <v>44159</v>
      </c>
      <c r="D934" s="120">
        <f>_xll.xlShmInterpRateFwd($D$3&amp;T(CalculationTrigger),C934,,5,C935)</f>
        <v>4.1582636538390685E-3</v>
      </c>
      <c r="E934" s="120">
        <f>_xll.xlShmInterpRateFwd($E$3&amp;T(CalculationTrigger),C934,,5,C935)</f>
        <v>4.1269512216299872E-3</v>
      </c>
      <c r="F934" s="121">
        <f>_xll.xlShmInterpRateFwd($F$3&amp;T(CalculationTrigger),C934,,5,C935)</f>
        <v>3.9917098683756999E-3</v>
      </c>
      <c r="G934" s="148">
        <f>_xll.xlShmInterpDisc($G$3&amp;T(CalculationTrigger),C934)</f>
        <v>0.99921061977648018</v>
      </c>
      <c r="H934" s="149">
        <f>_xll.xlShmInterpDisc($H$3&amp;T(CalculationTrigger),C934)</f>
        <v>0.99925844979331835</v>
      </c>
      <c r="I934" s="150">
        <f>_xll.xlShmInterpDisc($I$3&amp;T(CalculationTrigger),C934)</f>
        <v>0.99948613169975054</v>
      </c>
      <c r="J934" s="157">
        <f t="shared" si="42"/>
        <v>1.3126468703626887E-5</v>
      </c>
      <c r="K934" s="158">
        <f t="shared" si="43"/>
        <v>0</v>
      </c>
      <c r="L934" s="159">
        <f t="shared" si="44"/>
        <v>-6.2476404250142044E-5</v>
      </c>
    </row>
    <row r="935" spans="2:12" x14ac:dyDescent="0.2">
      <c r="B935" s="112" t="s">
        <v>156</v>
      </c>
      <c r="C935" s="113">
        <f>_xll.qlCalendarAdvance("TARGET",C934,B935,"mf")</f>
        <v>44160</v>
      </c>
      <c r="D935" s="120">
        <f>_xll.xlShmInterpRateFwd($D$3&amp;T(CalculationTrigger),C935,,5,C936)</f>
        <v>4.1648917845729001E-3</v>
      </c>
      <c r="E935" s="120">
        <f>_xll.xlShmInterpRateFwd($E$3&amp;T(CalculationTrigger),C935,,5,C936)</f>
        <v>4.1335518742131134E-3</v>
      </c>
      <c r="F935" s="121">
        <f>_xll.xlShmInterpRateFwd($F$3&amp;T(CalculationTrigger),C935,,5,C936)</f>
        <v>3.9982005864956701E-3</v>
      </c>
      <c r="G935" s="148">
        <f>_xll.xlShmInterpDisc($G$3&amp;T(CalculationTrigger),C935)</f>
        <v>0.99919923639602082</v>
      </c>
      <c r="H935" s="149">
        <f>_xll.xlShmInterpDisc($H$3&amp;T(CalculationTrigger),C935)</f>
        <v>0.99924715158988553</v>
      </c>
      <c r="I935" s="150">
        <f>_xll.xlShmInterpDisc($I$3&amp;T(CalculationTrigger),C935)</f>
        <v>0.9994752012476299</v>
      </c>
      <c r="J935" s="157">
        <f t="shared" si="42"/>
        <v>1.3140121562578237E-5</v>
      </c>
      <c r="K935" s="158">
        <f t="shared" si="43"/>
        <v>0</v>
      </c>
      <c r="L935" s="159">
        <f t="shared" si="44"/>
        <v>-6.2531031461059142E-5</v>
      </c>
    </row>
    <row r="936" spans="2:12" x14ac:dyDescent="0.2">
      <c r="B936" s="112" t="s">
        <v>156</v>
      </c>
      <c r="C936" s="113">
        <f>_xll.qlCalendarAdvance("TARGET",C935,B936,"mf")</f>
        <v>44161</v>
      </c>
      <c r="D936" s="120">
        <f>_xll.xlShmInterpRateFwd($D$3&amp;T(CalculationTrigger),C936,,5,C937)</f>
        <v>4.1715228237976217E-3</v>
      </c>
      <c r="E936" s="120">
        <f>_xll.xlShmInterpRateFwd($E$3&amp;T(CalculationTrigger),C936,,5,C937)</f>
        <v>4.1401554362166899E-3</v>
      </c>
      <c r="F936" s="121">
        <f>_xll.xlShmInterpRateFwd($F$3&amp;T(CalculationTrigger),C936,,5,C937)</f>
        <v>4.0046942190105029E-3</v>
      </c>
      <c r="G936" s="148">
        <f>_xll.xlShmInterpDisc($G$3&amp;T(CalculationTrigger),C936)</f>
        <v>0.999187835000938</v>
      </c>
      <c r="H936" s="149">
        <f>_xll.xlShmInterpDisc($H$3&amp;T(CalculationTrigger),C936)</f>
        <v>0.99923583544424066</v>
      </c>
      <c r="I936" s="150">
        <f>_xll.xlShmInterpDisc($I$3&amp;T(CalculationTrigger),C936)</f>
        <v>0.99946425314197762</v>
      </c>
      <c r="J936" s="157">
        <f t="shared" si="42"/>
        <v>1.3153774550230961E-5</v>
      </c>
      <c r="K936" s="158">
        <f t="shared" si="43"/>
        <v>0</v>
      </c>
      <c r="L936" s="159">
        <f t="shared" si="44"/>
        <v>-6.2585659179395853E-5</v>
      </c>
    </row>
    <row r="937" spans="2:12" x14ac:dyDescent="0.2">
      <c r="B937" s="112" t="s">
        <v>156</v>
      </c>
      <c r="C937" s="113">
        <f>_xll.qlCalendarAdvance("TARGET",C936,B937,"mf")</f>
        <v>44162</v>
      </c>
      <c r="D937" s="120">
        <f>_xll.xlShmInterpRateFwd($D$3&amp;T(CalculationTrigger),C937,,5,C938)</f>
        <v>4.1848425965677486E-3</v>
      </c>
      <c r="E937" s="120">
        <f>_xll.xlShmInterpRateFwd($E$3&amp;T(CalculationTrigger),C937,,5,C938)</f>
        <v>4.1534195398665163E-3</v>
      </c>
      <c r="F937" s="121">
        <f>_xll.xlShmInterpRateFwd($F$3&amp;T(CalculationTrigger),C937,,5,C938)</f>
        <v>4.0177354422504721E-3</v>
      </c>
      <c r="G937" s="148">
        <f>_xll.xlShmInterpDisc($G$3&amp;T(CalculationTrigger),C937)</f>
        <v>0.9991764155838897</v>
      </c>
      <c r="H937" s="149">
        <f>_xll.xlShmInterpDisc($H$3&amp;T(CalculationTrigger),C937)</f>
        <v>0.99922450134903174</v>
      </c>
      <c r="I937" s="150">
        <f>_xll.xlShmInterpDisc($I$3&amp;T(CalculationTrigger),C937)</f>
        <v>0.99945328737539652</v>
      </c>
      <c r="J937" s="157">
        <f t="shared" si="42"/>
        <v>1.3167427665602223E-5</v>
      </c>
      <c r="K937" s="158">
        <f t="shared" si="43"/>
        <v>0</v>
      </c>
      <c r="L937" s="159">
        <f t="shared" si="44"/>
        <v>-6.2640287400274948E-5</v>
      </c>
    </row>
    <row r="938" spans="2:12" x14ac:dyDescent="0.2">
      <c r="B938" s="112" t="s">
        <v>156</v>
      </c>
      <c r="C938" s="113">
        <f>_xll.qlCalendarAdvance("TARGET",C937,B938,"mf")</f>
        <v>44165</v>
      </c>
      <c r="D938" s="120">
        <f>_xll.xlShmInterpRateFwd($D$3&amp;T(CalculationTrigger),C938,,5,C939)</f>
        <v>4.1980761445121152E-3</v>
      </c>
      <c r="E938" s="120">
        <f>_xll.xlShmInterpRateFwd($E$3&amp;T(CalculationTrigger),C938,,5,C939)</f>
        <v>4.1665988575042851E-3</v>
      </c>
      <c r="F938" s="121">
        <f>_xll.xlShmInterpRateFwd($F$3&amp;T(CalculationTrigger),C938,,5,C939)</f>
        <v>4.0306979706687274E-3</v>
      </c>
      <c r="G938" s="148">
        <f>_xll.xlShmInterpDisc($G$3&amp;T(CalculationTrigger),C938)</f>
        <v>0.99914204912739213</v>
      </c>
      <c r="H938" s="149">
        <f>_xll.xlShmInterpDisc($H$3&amp;T(CalculationTrigger),C938)</f>
        <v>0.99919039129235854</v>
      </c>
      <c r="I938" s="150">
        <f>_xll.xlShmInterpDisc($I$3&amp;T(CalculationTrigger),C938)</f>
        <v>0.99942028403597016</v>
      </c>
      <c r="J938" s="157">
        <f t="shared" si="42"/>
        <v>1.320838776800056E-5</v>
      </c>
      <c r="K938" s="158">
        <f t="shared" si="43"/>
        <v>0</v>
      </c>
      <c r="L938" s="159">
        <f t="shared" si="44"/>
        <v>-6.2804175031005874E-5</v>
      </c>
    </row>
    <row r="939" spans="2:12" x14ac:dyDescent="0.2">
      <c r="B939" s="112" t="s">
        <v>156</v>
      </c>
      <c r="C939" s="113">
        <f>_xll.qlCalendarAdvance("TARGET",C938,B939,"mf")</f>
        <v>44166</v>
      </c>
      <c r="D939" s="120">
        <f>_xll.xlShmInterpRateFwd($D$3&amp;T(CalculationTrigger),C939,,5,C940)</f>
        <v>4.2047217852396214E-3</v>
      </c>
      <c r="E939" s="120">
        <f>_xll.xlShmInterpRateFwd($E$3&amp;T(CalculationTrigger),C939,,5,C940)</f>
        <v>4.1732170258205244E-3</v>
      </c>
      <c r="F939" s="121">
        <f>_xll.xlShmInterpRateFwd($F$3&amp;T(CalculationTrigger),C939,,5,C940)</f>
        <v>4.0372062339223951E-3</v>
      </c>
      <c r="G939" s="148">
        <f>_xll.xlShmInterpDisc($G$3&amp;T(CalculationTrigger),C939)</f>
        <v>0.99913055754887459</v>
      </c>
      <c r="H939" s="149">
        <f>_xll.xlShmInterpDisc($H$3&amp;T(CalculationTrigger),C939)</f>
        <v>0.99917898532518401</v>
      </c>
      <c r="I939" s="150">
        <f>_xll.xlShmInterpDisc($I$3&amp;T(CalculationTrigger),C939)</f>
        <v>0.99940924755151539</v>
      </c>
      <c r="J939" s="157">
        <f t="shared" si="42"/>
        <v>1.3222041384264594E-5</v>
      </c>
      <c r="K939" s="158">
        <f t="shared" si="43"/>
        <v>0</v>
      </c>
      <c r="L939" s="159">
        <f t="shared" si="44"/>
        <v>-6.2858805214661211E-5</v>
      </c>
    </row>
    <row r="940" spans="2:12" x14ac:dyDescent="0.2">
      <c r="B940" s="112" t="s">
        <v>156</v>
      </c>
      <c r="C940" s="113">
        <f>_xll.qlCalendarAdvance("TARGET",C939,B940,"mf")</f>
        <v>44167</v>
      </c>
      <c r="D940" s="120">
        <f>_xll.xlShmInterpRateFwd($D$3&amp;T(CalculationTrigger),C940,,5,C941)</f>
        <v>4.2113703581259862E-3</v>
      </c>
      <c r="E940" s="120">
        <f>_xll.xlShmInterpRateFwd($E$3&amp;T(CalculationTrigger),C940,,5,C941)</f>
        <v>4.1798381271846491E-3</v>
      </c>
      <c r="F940" s="121">
        <f>_xll.xlShmInterpRateFwd($F$3&amp;T(CalculationTrigger),C940,,5,C941)</f>
        <v>4.0437174352388359E-3</v>
      </c>
      <c r="G940" s="148">
        <f>_xll.xlShmInterpDisc($G$3&amp;T(CalculationTrigger),C940)</f>
        <v>0.99911904791154094</v>
      </c>
      <c r="H940" s="149">
        <f>_xll.xlShmInterpDisc($H$3&amp;T(CalculationTrigger),C940)</f>
        <v>0.99916756137154361</v>
      </c>
      <c r="I940" s="150">
        <f>_xll.xlShmInterpDisc($I$3&amp;T(CalculationTrigger),C940)</f>
        <v>0.99939819336900459</v>
      </c>
      <c r="J940" s="157">
        <f t="shared" si="42"/>
        <v>1.3235695123225996E-5</v>
      </c>
      <c r="K940" s="158">
        <f t="shared" si="43"/>
        <v>0</v>
      </c>
      <c r="L940" s="159">
        <f t="shared" si="44"/>
        <v>-6.2913435877051262E-5</v>
      </c>
    </row>
    <row r="941" spans="2:12" x14ac:dyDescent="0.2">
      <c r="B941" s="112" t="s">
        <v>156</v>
      </c>
      <c r="C941" s="113">
        <f>_xll.qlCalendarAdvance("TARGET",C940,B941,"mf")</f>
        <v>44168</v>
      </c>
      <c r="D941" s="120">
        <f>_xll.xlShmInterpRateFwd($D$3&amp;T(CalculationTrigger),C941,,5,C942)</f>
        <v>4.2180218670213173E-3</v>
      </c>
      <c r="E941" s="120">
        <f>_xll.xlShmInterpRateFwd($E$3&amp;T(CalculationTrigger),C941,,5,C942)</f>
        <v>4.1864621656088593E-3</v>
      </c>
      <c r="F941" s="121">
        <f>_xll.xlShmInterpRateFwd($F$3&amp;T(CalculationTrigger),C941,,5,C942)</f>
        <v>4.0502315784276231E-3</v>
      </c>
      <c r="G941" s="148">
        <f>_xll.xlShmInterpDisc($G$3&amp;T(CalculationTrigger),C941)</f>
        <v>0.99910752020799254</v>
      </c>
      <c r="H941" s="149">
        <f>_xll.xlShmInterpDisc($H$3&amp;T(CalculationTrigger),C941)</f>
        <v>0.9991561194240286</v>
      </c>
      <c r="I941" s="150">
        <f>_xll.xlShmInterpDisc($I$3&amp;T(CalculationTrigger),C941)</f>
        <v>0.99938712148098352</v>
      </c>
      <c r="J941" s="157">
        <f t="shared" si="42"/>
        <v>1.3249348983919795E-5</v>
      </c>
      <c r="K941" s="158">
        <f t="shared" si="43"/>
        <v>0</v>
      </c>
      <c r="L941" s="159">
        <f t="shared" si="44"/>
        <v>-6.2968067013384463E-5</v>
      </c>
    </row>
    <row r="942" spans="2:12" x14ac:dyDescent="0.2">
      <c r="B942" s="112" t="s">
        <v>156</v>
      </c>
      <c r="C942" s="113">
        <f>_xll.qlCalendarAdvance("TARGET",C941,B942,"mf")</f>
        <v>44169</v>
      </c>
      <c r="D942" s="120">
        <f>_xll.xlShmInterpRateFwd($D$3&amp;T(CalculationTrigger),C942,,5,C943)</f>
        <v>4.2313837439468937E-3</v>
      </c>
      <c r="E942" s="120">
        <f>_xll.xlShmInterpRateFwd($E$3&amp;T(CalculationTrigger),C942,,5,C943)</f>
        <v>4.1997683745460179E-3</v>
      </c>
      <c r="F942" s="121">
        <f>_xll.xlShmInterpRateFwd($F$3&amp;T(CalculationTrigger),C942,,5,C943)</f>
        <v>4.0633149247671328E-3</v>
      </c>
      <c r="G942" s="148">
        <f>_xll.xlShmInterpDisc($G$3&amp;T(CalculationTrigger),C942)</f>
        <v>0.99909597443082154</v>
      </c>
      <c r="H942" s="149">
        <f>_xll.xlShmInterpDisc($H$3&amp;T(CalculationTrigger),C942)</f>
        <v>0.9991446594752208</v>
      </c>
      <c r="I942" s="150">
        <f>_xll.xlShmInterpDisc($I$3&amp;T(CalculationTrigger),C942)</f>
        <v>0.99937603187998891</v>
      </c>
      <c r="J942" s="157">
        <f t="shared" si="42"/>
        <v>1.3263002965353686E-5</v>
      </c>
      <c r="K942" s="158">
        <f t="shared" si="43"/>
        <v>0</v>
      </c>
      <c r="L942" s="159">
        <f t="shared" si="44"/>
        <v>-6.3022698618943844E-5</v>
      </c>
    </row>
    <row r="943" spans="2:12" x14ac:dyDescent="0.2">
      <c r="B943" s="112" t="s">
        <v>156</v>
      </c>
      <c r="C943" s="113">
        <f>_xll.qlCalendarAdvance("TARGET",C942,B943,"mf")</f>
        <v>44172</v>
      </c>
      <c r="D943" s="120">
        <f>_xll.xlShmInterpRateFwd($D$3&amp;T(CalculationTrigger),C943,,5,C944)</f>
        <v>4.2446573415991125E-3</v>
      </c>
      <c r="E943" s="120">
        <f>_xll.xlShmInterpRateFwd($E$3&amp;T(CalculationTrigger),C943,,5,C944)</f>
        <v>4.2129877680028632E-3</v>
      </c>
      <c r="F943" s="121">
        <f>_xll.xlShmInterpRateFwd($F$3&amp;T(CalculationTrigger),C943,,5,C944)</f>
        <v>4.0763176504338286E-3</v>
      </c>
      <c r="G943" s="148">
        <f>_xll.xlShmInterpDisc($G$3&amp;T(CalculationTrigger),C943)</f>
        <v>0.99906122858335444</v>
      </c>
      <c r="H943" s="149">
        <f>_xll.xlShmInterpDisc($H$3&amp;T(CalculationTrigger),C943)</f>
        <v>0.99911017154671822</v>
      </c>
      <c r="I943" s="150">
        <f>_xll.xlShmInterpDisc($I$3&amp;T(CalculationTrigger),C943)</f>
        <v>0.99934265672438327</v>
      </c>
      <c r="J943" s="157">
        <f t="shared" si="42"/>
        <v>1.3303965623945857E-5</v>
      </c>
      <c r="K943" s="158">
        <f t="shared" si="43"/>
        <v>0</v>
      </c>
      <c r="L943" s="159">
        <f t="shared" si="44"/>
        <v>-6.3186596202994365E-5</v>
      </c>
    </row>
    <row r="944" spans="2:12" x14ac:dyDescent="0.2">
      <c r="B944" s="112" t="s">
        <v>156</v>
      </c>
      <c r="C944" s="113">
        <f>_xll.qlCalendarAdvance("TARGET",C943,B944,"mf")</f>
        <v>44173</v>
      </c>
      <c r="D944" s="120">
        <f>_xll.xlShmInterpRateFwd($D$3&amp;T(CalculationTrigger),C944,,5,C945)</f>
        <v>4.2513235896687335E-3</v>
      </c>
      <c r="E944" s="120">
        <f>_xll.xlShmInterpRateFwd($E$3&amp;T(CalculationTrigger),C944,,5,C945)</f>
        <v>4.2196265504516979E-3</v>
      </c>
      <c r="F944" s="121">
        <f>_xll.xlShmInterpRateFwd($F$3&amp;T(CalculationTrigger),C944,,5,C945)</f>
        <v>4.0828465628836253E-3</v>
      </c>
      <c r="G944" s="148">
        <f>_xll.xlShmInterpDisc($G$3&amp;T(CalculationTrigger),C944)</f>
        <v>0.9990496104374269</v>
      </c>
      <c r="H944" s="149">
        <f>_xll.xlShmInterpDisc($H$3&amp;T(CalculationTrigger),C944)</f>
        <v>0.99909863951836941</v>
      </c>
      <c r="I944" s="150">
        <f>_xll.xlShmInterpDisc($I$3&amp;T(CalculationTrigger),C944)</f>
        <v>0.99933149619666661</v>
      </c>
      <c r="J944" s="157">
        <f t="shared" si="42"/>
        <v>1.331762007826544E-5</v>
      </c>
      <c r="K944" s="158">
        <f t="shared" si="43"/>
        <v>0</v>
      </c>
      <c r="L944" s="159">
        <f t="shared" si="44"/>
        <v>-6.3241229637544738E-5</v>
      </c>
    </row>
    <row r="945" spans="2:12" x14ac:dyDescent="0.2">
      <c r="B945" s="112" t="s">
        <v>156</v>
      </c>
      <c r="C945" s="113">
        <f>_xll.qlCalendarAdvance("TARGET",C944,B945,"mf")</f>
        <v>44174</v>
      </c>
      <c r="D945" s="120">
        <f>_xll.xlShmInterpRateFwd($D$3&amp;T(CalculationTrigger),C945,,5,C946)</f>
        <v>4.2579927972126981E-3</v>
      </c>
      <c r="E945" s="120">
        <f>_xll.xlShmInterpRateFwd($E$3&amp;T(CalculationTrigger),C945,,5,C946)</f>
        <v>4.2262682935070356E-3</v>
      </c>
      <c r="F945" s="121">
        <f>_xll.xlShmInterpRateFwd($F$3&amp;T(CalculationTrigger),C945,,5,C946)</f>
        <v>4.0893784410358054E-3</v>
      </c>
      <c r="G945" s="148">
        <f>_xll.xlShmInterpDisc($G$3&amp;T(CalculationTrigger),C945)</f>
        <v>0.99903797418069651</v>
      </c>
      <c r="H945" s="149">
        <f>_xll.xlShmInterpDisc($H$3&amp;T(CalculationTrigger),C945)</f>
        <v>0.99908708945149582</v>
      </c>
      <c r="I945" s="150">
        <f>_xll.xlShmInterpDisc($I$3&amp;T(CalculationTrigger),C945)</f>
        <v>0.99932031791851528</v>
      </c>
      <c r="J945" s="157">
        <f t="shared" si="42"/>
        <v>1.3331274648317791E-5</v>
      </c>
      <c r="K945" s="158">
        <f t="shared" si="43"/>
        <v>0</v>
      </c>
      <c r="L945" s="159">
        <f t="shared" si="44"/>
        <v>-6.3295863517405133E-5</v>
      </c>
    </row>
    <row r="946" spans="2:12" x14ac:dyDescent="0.2">
      <c r="B946" s="112" t="s">
        <v>156</v>
      </c>
      <c r="C946" s="113">
        <f>_xll.qlCalendarAdvance("TARGET",C945,B946,"mf")</f>
        <v>44175</v>
      </c>
      <c r="D946" s="120">
        <f>_xll.xlShmInterpRateFwd($D$3&amp;T(CalculationTrigger),C946,,5,C947)</f>
        <v>4.2646649685268859E-3</v>
      </c>
      <c r="E946" s="120">
        <f>_xll.xlShmInterpRateFwd($E$3&amp;T(CalculationTrigger),C946,,5,C947)</f>
        <v>4.2329130011810817E-3</v>
      </c>
      <c r="F946" s="121">
        <f>_xll.xlShmInterpRateFwd($F$3&amp;T(CalculationTrigger),C946,,5,C947)</f>
        <v>4.0959132889836179E-3</v>
      </c>
      <c r="G946" s="148">
        <f>_xll.xlShmInterpDisc($G$3&amp;T(CalculationTrigger),C946)</f>
        <v>0.99902631980569934</v>
      </c>
      <c r="H946" s="149">
        <f>_xll.xlShmInterpDisc($H$3&amp;T(CalculationTrigger),C946)</f>
        <v>0.99907552133862276</v>
      </c>
      <c r="I946" s="150">
        <f>_xll.xlShmInterpDisc($I$3&amp;T(CalculationTrigger),C946)</f>
        <v>0.9993091218824085</v>
      </c>
      <c r="J946" s="157">
        <f t="shared" si="42"/>
        <v>1.3344929333068242E-5</v>
      </c>
      <c r="K946" s="158">
        <f t="shared" si="43"/>
        <v>0</v>
      </c>
      <c r="L946" s="159">
        <f t="shared" si="44"/>
        <v>-6.3350497837822678E-5</v>
      </c>
    </row>
    <row r="947" spans="2:12" x14ac:dyDescent="0.2">
      <c r="B947" s="112" t="s">
        <v>156</v>
      </c>
      <c r="C947" s="113">
        <f>_xll.qlCalendarAdvance("TARGET",C946,B947,"mf")</f>
        <v>44176</v>
      </c>
      <c r="D947" s="120">
        <f>_xll.xlShmInterpRateFwd($D$3&amp;T(CalculationTrigger),C947,,5,C948)</f>
        <v>4.2780693503213455E-3</v>
      </c>
      <c r="E947" s="120">
        <f>_xll.xlShmInterpRateFwd($E$3&amp;T(CalculationTrigger),C947,,5,C948)</f>
        <v>4.2462617163747714E-3</v>
      </c>
      <c r="F947" s="121">
        <f>_xll.xlShmInterpRateFwd($F$3&amp;T(CalculationTrigger),C947,,5,C948)</f>
        <v>4.1090391606658236E-3</v>
      </c>
      <c r="G947" s="148">
        <f>_xll.xlShmInterpDisc($G$3&amp;T(CalculationTrigger),C947)</f>
        <v>0.99901464730496126</v>
      </c>
      <c r="H947" s="149">
        <f>_xll.xlShmInterpDisc($H$3&amp;T(CalculationTrigger),C947)</f>
        <v>0.99906393517226599</v>
      </c>
      <c r="I947" s="150">
        <f>_xll.xlShmInterpDisc($I$3&amp;T(CalculationTrigger),C947)</f>
        <v>0.99929790808081576</v>
      </c>
      <c r="J947" s="157">
        <f t="shared" si="42"/>
        <v>1.3358584131575393E-5</v>
      </c>
      <c r="K947" s="158">
        <f t="shared" si="43"/>
        <v>0</v>
      </c>
      <c r="L947" s="159">
        <f t="shared" si="44"/>
        <v>-6.3405132593998424E-5</v>
      </c>
    </row>
    <row r="948" spans="2:12" x14ac:dyDescent="0.2">
      <c r="B948" s="112" t="s">
        <v>156</v>
      </c>
      <c r="C948" s="113">
        <f>_xll.qlCalendarAdvance("TARGET",C947,B948,"mf")</f>
        <v>44179</v>
      </c>
      <c r="D948" s="120">
        <f>_xll.xlShmInterpRateFwd($D$3&amp;T(CalculationTrigger),C948,,5,C949)</f>
        <v>4.2913833676776524E-3</v>
      </c>
      <c r="E948" s="120">
        <f>_xll.xlShmInterpRateFwd($E$3&amp;T(CalculationTrigger),C948,,5,C949)</f>
        <v>4.2595215561607473E-3</v>
      </c>
      <c r="F948" s="121">
        <f>_xll.xlShmInterpRateFwd($F$3&amp;T(CalculationTrigger),C948,,5,C949)</f>
        <v>4.1220824563006093E-3</v>
      </c>
      <c r="G948" s="148">
        <f>_xll.xlShmInterpDisc($G$3&amp;T(CalculationTrigger),C948)</f>
        <v>0.99897952097342479</v>
      </c>
      <c r="H948" s="149">
        <f>_xll.xlShmInterpDisc($H$3&amp;T(CalculationTrigger),C948)</f>
        <v>0.99902906827731119</v>
      </c>
      <c r="I948" s="150">
        <f>_xll.xlShmInterpDisc($I$3&amp;T(CalculationTrigger),C948)</f>
        <v>0.99926416000767615</v>
      </c>
      <c r="J948" s="157">
        <f t="shared" si="42"/>
        <v>1.3399549199484972E-5</v>
      </c>
      <c r="K948" s="158">
        <f t="shared" si="43"/>
        <v>0</v>
      </c>
      <c r="L948" s="159">
        <f t="shared" si="44"/>
        <v>-6.3569039429297393E-5</v>
      </c>
    </row>
    <row r="949" spans="2:12" x14ac:dyDescent="0.2">
      <c r="B949" s="112" t="s">
        <v>156</v>
      </c>
      <c r="C949" s="113">
        <f>_xll.qlCalendarAdvance("TARGET",C948,B949,"mf")</f>
        <v>44180</v>
      </c>
      <c r="D949" s="120">
        <f>_xll.xlShmInterpRateFwd($D$3&amp;T(CalculationTrigger),C949,,5,C950)</f>
        <v>4.2980704157162377E-3</v>
      </c>
      <c r="E949" s="120">
        <f>_xll.xlShmInterpRateFwd($E$3&amp;T(CalculationTrigger),C949,,5,C950)</f>
        <v>4.2661811456931277E-3</v>
      </c>
      <c r="F949" s="121">
        <f>_xll.xlShmInterpRateFwd($F$3&amp;T(CalculationTrigger),C949,,5,C950)</f>
        <v>4.1286322119912537E-3</v>
      </c>
      <c r="G949" s="148">
        <f>_xll.xlShmInterpDisc($G$3&amp;T(CalculationTrigger),C949)</f>
        <v>0.99896777589479924</v>
      </c>
      <c r="H949" s="149">
        <f>_xll.xlShmInterpDisc($H$3&amp;T(CalculationTrigger),C949)</f>
        <v>0.99901740982199028</v>
      </c>
      <c r="I949" s="150">
        <f>_xll.xlShmInterpDisc($I$3&amp;T(CalculationTrigger),C949)</f>
        <v>0.9992528750686468</v>
      </c>
      <c r="J949" s="157">
        <f t="shared" si="42"/>
        <v>1.3413204442911864E-5</v>
      </c>
      <c r="K949" s="158">
        <f t="shared" si="43"/>
        <v>0</v>
      </c>
      <c r="L949" s="159">
        <f t="shared" si="44"/>
        <v>-6.3623675880798835E-5</v>
      </c>
    </row>
    <row r="950" spans="2:12" x14ac:dyDescent="0.2">
      <c r="B950" s="112" t="s">
        <v>156</v>
      </c>
      <c r="C950" s="113">
        <f>_xll.qlCalendarAdvance("TARGET",C949,B950,"mf")</f>
        <v>44181</v>
      </c>
      <c r="D950" s="120">
        <f>_xll.xlShmInterpRateFwd($D$3&amp;T(CalculationTrigger),C950,,5,C951)</f>
        <v>4.3047604508688816E-3</v>
      </c>
      <c r="E950" s="120">
        <f>_xll.xlShmInterpRateFwd($E$3&amp;T(CalculationTrigger),C950,,5,C951)</f>
        <v>4.2728437233906617E-3</v>
      </c>
      <c r="F950" s="121">
        <f>_xll.xlShmInterpRateFwd($F$3&amp;T(CalculationTrigger),C950,,5,C951)</f>
        <v>4.1351849609023552E-3</v>
      </c>
      <c r="G950" s="148">
        <f>_xll.xlShmInterpDisc($G$3&amp;T(CalculationTrigger),C950)</f>
        <v>0.99895601265292366</v>
      </c>
      <c r="H950" s="149">
        <f>_xll.xlShmInterpDisc($H$3&amp;T(CalculationTrigger),C950)</f>
        <v>0.99900573327562392</v>
      </c>
      <c r="I950" s="150">
        <f>_xll.xlShmInterpDisc($I$3&amp;T(CalculationTrigger),C950)</f>
        <v>0.99924157232633704</v>
      </c>
      <c r="J950" s="157">
        <f t="shared" si="42"/>
        <v>1.3426859795071851E-5</v>
      </c>
      <c r="K950" s="158">
        <f t="shared" si="43"/>
        <v>0</v>
      </c>
      <c r="L950" s="159">
        <f t="shared" si="44"/>
        <v>-6.3678312744095414E-5</v>
      </c>
    </row>
    <row r="951" spans="2:12" x14ac:dyDescent="0.2">
      <c r="B951" s="112" t="s">
        <v>156</v>
      </c>
      <c r="C951" s="113">
        <f>_xll.qlCalendarAdvance("TARGET",C950,B951,"mf")</f>
        <v>44182</v>
      </c>
      <c r="D951" s="120">
        <f>_xll.xlShmInterpRateFwd($D$3&amp;T(CalculationTrigger),C951,,5,C952)</f>
        <v>4.3114534771883208E-3</v>
      </c>
      <c r="E951" s="120">
        <f>_xll.xlShmInterpRateFwd($E$3&amp;T(CalculationTrigger),C951,,5,C952)</f>
        <v>4.2795092931845139E-3</v>
      </c>
      <c r="F951" s="121">
        <f>_xll.xlShmInterpRateFwd($F$3&amp;T(CalculationTrigger),C951,,5,C952)</f>
        <v>4.141740707329789E-3</v>
      </c>
      <c r="G951" s="148">
        <f>_xll.xlShmInterpDisc($G$3&amp;T(CalculationTrigger),C951)</f>
        <v>0.9989442312402681</v>
      </c>
      <c r="H951" s="149">
        <f>_xll.xlShmInterpDisc($H$3&amp;T(CalculationTrigger),C951)</f>
        <v>0.99899403863067138</v>
      </c>
      <c r="I951" s="150">
        <f>_xll.xlShmInterpDisc($I$3&amp;T(CalculationTrigger),C951)</f>
        <v>0.99923025177316005</v>
      </c>
      <c r="J951" s="157">
        <f t="shared" si="42"/>
        <v>1.3440515254951156E-5</v>
      </c>
      <c r="K951" s="158">
        <f t="shared" si="43"/>
        <v>0</v>
      </c>
      <c r="L951" s="159">
        <f t="shared" si="44"/>
        <v>-6.3732950014592458E-5</v>
      </c>
    </row>
    <row r="952" spans="2:12" x14ac:dyDescent="0.2">
      <c r="B952" s="112" t="s">
        <v>156</v>
      </c>
      <c r="C952" s="113">
        <f>_xll.qlCalendarAdvance("TARGET",C951,B952,"mf")</f>
        <v>44183</v>
      </c>
      <c r="D952" s="120">
        <f>_xll.xlShmInterpRateFwd($D$3&amp;T(CalculationTrigger),C952,,5,C953)</f>
        <v>4.3249007644864754E-3</v>
      </c>
      <c r="E952" s="120">
        <f>_xll.xlShmInterpRateFwd($E$3&amp;T(CalculationTrigger),C952,,5,C953)</f>
        <v>4.2929009155645952E-3</v>
      </c>
      <c r="F952" s="121">
        <f>_xll.xlShmInterpRateFwd($F$3&amp;T(CalculationTrigger),C952,,5,C953)</f>
        <v>4.1549095066345182E-3</v>
      </c>
      <c r="G952" s="148">
        <f>_xll.xlShmInterpDisc($G$3&amp;T(CalculationTrigger),C952)</f>
        <v>0.99893243164929302</v>
      </c>
      <c r="H952" s="149">
        <f>_xll.xlShmInterpDisc($H$3&amp;T(CalculationTrigger),C952)</f>
        <v>0.9989823258795828</v>
      </c>
      <c r="I952" s="150">
        <f>_xll.xlShmInterpDisc($I$3&amp;T(CalculationTrigger),C952)</f>
        <v>0.99921891340151847</v>
      </c>
      <c r="J952" s="157">
        <f t="shared" si="42"/>
        <v>1.3454170821598805E-5</v>
      </c>
      <c r="K952" s="158">
        <f t="shared" si="43"/>
        <v>0</v>
      </c>
      <c r="L952" s="159">
        <f t="shared" si="44"/>
        <v>-6.3787587687350015E-5</v>
      </c>
    </row>
    <row r="953" spans="2:12" x14ac:dyDescent="0.2">
      <c r="B953" s="112" t="s">
        <v>156</v>
      </c>
      <c r="C953" s="113">
        <f>_xll.qlCalendarAdvance("TARGET",C952,B953,"mf")</f>
        <v>44186</v>
      </c>
      <c r="D953" s="120">
        <f>_xll.xlShmInterpRateFwd($D$3&amp;T(CalculationTrigger),C953,,5,C954)</f>
        <v>4.3382555717037625E-3</v>
      </c>
      <c r="E953" s="120">
        <f>_xll.xlShmInterpRateFwd($E$3&amp;T(CalculationTrigger),C953,,5,C954)</f>
        <v>4.3062015722706024E-3</v>
      </c>
      <c r="F953" s="121">
        <f>_xll.xlShmInterpRateFwd($F$3&amp;T(CalculationTrigger),C953,,5,C954)</f>
        <v>4.1679937453671118E-3</v>
      </c>
      <c r="G953" s="148">
        <f>_xll.xlShmInterpDisc($G$3&amp;T(CalculationTrigger),C953)</f>
        <v>0.99889692373091699</v>
      </c>
      <c r="H953" s="149">
        <f>_xll.xlShmInterpDisc($H$3&amp;T(CalculationTrigger),C953)</f>
        <v>0.99894707891385948</v>
      </c>
      <c r="I953" s="150">
        <f>_xll.xlShmInterpDisc($I$3&amp;T(CalculationTrigger),C953)</f>
        <v>0.99918479129969717</v>
      </c>
      <c r="J953" s="157">
        <f t="shared" si="42"/>
        <v>1.3495138151878531E-5</v>
      </c>
      <c r="K953" s="158">
        <f t="shared" si="43"/>
        <v>0</v>
      </c>
      <c r="L953" s="159">
        <f t="shared" si="44"/>
        <v>-6.3951503071912386E-5</v>
      </c>
    </row>
    <row r="954" spans="2:12" x14ac:dyDescent="0.2">
      <c r="B954" s="112" t="s">
        <v>156</v>
      </c>
      <c r="C954" s="113">
        <f>_xll.qlCalendarAdvance("TARGET",C953,B954,"mf")</f>
        <v>44187</v>
      </c>
      <c r="D954" s="120">
        <f>_xll.xlShmInterpRateFwd($D$3&amp;T(CalculationTrigger),C954,,5,C955)</f>
        <v>4.3449636123384103E-3</v>
      </c>
      <c r="E954" s="120">
        <f>_xll.xlShmInterpRateFwd($E$3&amp;T(CalculationTrigger),C954,,5,C955)</f>
        <v>4.3128821616756274E-3</v>
      </c>
      <c r="F954" s="121">
        <f>_xll.xlShmInterpRateFwd($F$3&amp;T(CalculationTrigger),C954,,5,C955)</f>
        <v>4.1745645378572791E-3</v>
      </c>
      <c r="G954" s="148">
        <f>_xll.xlShmInterpDisc($G$3&amp;T(CalculationTrigger),C954)</f>
        <v>0.99888505135108274</v>
      </c>
      <c r="H954" s="149">
        <f>_xll.xlShmInterpDisc($H$3&amp;T(CalculationTrigger),C954)</f>
        <v>0.99893529366253853</v>
      </c>
      <c r="I954" s="150">
        <f>_xll.xlShmInterpDisc($I$3&amp;T(CalculationTrigger),C954)</f>
        <v>0.99917338157803981</v>
      </c>
      <c r="J954" s="157">
        <f t="shared" si="42"/>
        <v>1.3508794135460681E-5</v>
      </c>
      <c r="K954" s="158">
        <f t="shared" si="43"/>
        <v>0</v>
      </c>
      <c r="L954" s="159">
        <f t="shared" si="44"/>
        <v>-6.400614230626944E-5</v>
      </c>
    </row>
    <row r="955" spans="2:12" x14ac:dyDescent="0.2">
      <c r="B955" s="112" t="s">
        <v>156</v>
      </c>
      <c r="C955" s="113">
        <f>_xll.qlCalendarAdvance("TARGET",C954,B955,"mf")</f>
        <v>44188</v>
      </c>
      <c r="D955" s="120">
        <f>_xll.xlShmInterpRateFwd($D$3&amp;T(CalculationTrigger),C955,,5,C956)</f>
        <v>4.3516746676863401E-3</v>
      </c>
      <c r="E955" s="120">
        <f>_xll.xlShmInterpRateFwd($E$3&amp;T(CalculationTrigger),C955,,5,C956)</f>
        <v>4.3195657668450181E-3</v>
      </c>
      <c r="F955" s="121">
        <f>_xll.xlShmInterpRateFwd($F$3&amp;T(CalculationTrigger),C955,,5,C956)</f>
        <v>4.1811383513696808E-3</v>
      </c>
      <c r="G955" s="148">
        <f>_xll.xlShmInterpDisc($G$3&amp;T(CalculationTrigger),C955)</f>
        <v>0.99887316075509147</v>
      </c>
      <c r="H955" s="149">
        <f>_xll.xlShmInterpDisc($H$3&amp;T(CalculationTrigger),C955)</f>
        <v>0.99892349026719041</v>
      </c>
      <c r="I955" s="150">
        <f>_xll.xlShmInterpDisc($I$3&amp;T(CalculationTrigger),C955)</f>
        <v>0.99916195399979124</v>
      </c>
      <c r="J955" s="157">
        <f t="shared" si="42"/>
        <v>1.3522450220771516E-5</v>
      </c>
      <c r="K955" s="158">
        <f t="shared" si="43"/>
        <v>0</v>
      </c>
      <c r="L955" s="159">
        <f t="shared" si="44"/>
        <v>-6.4060781919056541E-5</v>
      </c>
    </row>
    <row r="956" spans="2:12" x14ac:dyDescent="0.2">
      <c r="B956" s="112" t="s">
        <v>156</v>
      </c>
      <c r="C956" s="113">
        <f>_xll.qlCalendarAdvance("TARGET",C955,B956,"mf")</f>
        <v>44189</v>
      </c>
      <c r="D956" s="120">
        <f>_xll.xlShmInterpRateFwd($D$3&amp;T(CalculationTrigger),C956,,5,C957)</f>
        <v>4.3685458397403837E-3</v>
      </c>
      <c r="E956" s="120">
        <f>_xll.xlShmInterpRateFwd($E$3&amp;T(CalculationTrigger),C956,,5,C957)</f>
        <v>4.3363671676288915E-3</v>
      </c>
      <c r="F956" s="121">
        <f>_xll.xlShmInterpRateFwd($F$3&amp;T(CalculationTrigger),C956,,5,C957)</f>
        <v>4.1976604357297845E-3</v>
      </c>
      <c r="G956" s="148">
        <f>_xll.xlShmInterpDisc($G$3&amp;T(CalculationTrigger),C956)</f>
        <v>0.99886125193534736</v>
      </c>
      <c r="H956" s="149">
        <f>_xll.xlShmInterpDisc($H$3&amp;T(CalculationTrigger),C956)</f>
        <v>0.99891166872020876</v>
      </c>
      <c r="I956" s="150">
        <f>_xll.xlShmInterpDisc($I$3&amp;T(CalculationTrigger),C956)</f>
        <v>0.99915050855729781</v>
      </c>
      <c r="J956" s="157">
        <f t="shared" si="42"/>
        <v>1.3536106406847713E-5</v>
      </c>
      <c r="K956" s="158">
        <f t="shared" si="43"/>
        <v>0</v>
      </c>
      <c r="L956" s="159">
        <f t="shared" si="44"/>
        <v>-6.4115421905537557E-5</v>
      </c>
    </row>
    <row r="957" spans="2:12" x14ac:dyDescent="0.2">
      <c r="B957" s="112" t="s">
        <v>156</v>
      </c>
      <c r="C957" s="113">
        <f>_xll.qlCalendarAdvance("TARGET",C956,B957,"mf")</f>
        <v>44193</v>
      </c>
      <c r="D957" s="120">
        <f>_xll.xlShmInterpRateFwd($D$3&amp;T(CalculationTrigger),C957,,5,C958)</f>
        <v>4.3852753021489171E-3</v>
      </c>
      <c r="E957" s="120">
        <f>_xll.xlShmInterpRateFwd($E$3&amp;T(CalculationTrigger),C957,,5,C958)</f>
        <v>4.3530291663431593E-3</v>
      </c>
      <c r="F957" s="121">
        <f>_xll.xlShmInterpRateFwd($F$3&amp;T(CalculationTrigger),C957,,5,C958)</f>
        <v>4.2140528739226151E-3</v>
      </c>
      <c r="G957" s="148">
        <f>_xll.xlShmInterpDisc($G$3&amp;T(CalculationTrigger),C957)</f>
        <v>0.99881343426660274</v>
      </c>
      <c r="H957" s="149">
        <f>_xll.xlShmInterpDisc($H$3&amp;T(CalculationTrigger),C957)</f>
        <v>0.99886420086349048</v>
      </c>
      <c r="I957" s="150">
        <f>_xll.xlShmInterpDisc($I$3&amp;T(CalculationTrigger),C957)</f>
        <v>0.99910454799146486</v>
      </c>
      <c r="J957" s="157">
        <f t="shared" si="42"/>
        <v>1.359073213848083E-5</v>
      </c>
      <c r="K957" s="158">
        <f t="shared" si="43"/>
        <v>0</v>
      </c>
      <c r="L957" s="159">
        <f t="shared" si="44"/>
        <v>-6.4333985492737283E-5</v>
      </c>
    </row>
    <row r="958" spans="2:12" x14ac:dyDescent="0.2">
      <c r="B958" s="112" t="s">
        <v>156</v>
      </c>
      <c r="C958" s="113">
        <f>_xll.qlCalendarAdvance("TARGET",C957,B958,"mf")</f>
        <v>44194</v>
      </c>
      <c r="D958" s="120">
        <f>_xll.xlShmInterpRateFwd($D$3&amp;T(CalculationTrigger),C958,,5,C959)</f>
        <v>4.3920045281690689E-3</v>
      </c>
      <c r="E958" s="120">
        <f>_xll.xlShmInterpRateFwd($E$3&amp;T(CalculationTrigger),C958,,5,C959)</f>
        <v>4.359730948531748E-3</v>
      </c>
      <c r="F958" s="121">
        <f>_xll.xlShmInterpRateFwd($F$3&amp;T(CalculationTrigger),C958,,5,C959)</f>
        <v>4.220644897135941E-3</v>
      </c>
      <c r="G958" s="148">
        <f>_xll.xlShmInterpDisc($G$3&amp;T(CalculationTrigger),C958)</f>
        <v>0.99880143421383227</v>
      </c>
      <c r="H958" s="149">
        <f>_xll.xlShmInterpDisc($H$3&amp;T(CalculationTrigger),C958)</f>
        <v>0.9988522884439166</v>
      </c>
      <c r="I958" s="150">
        <f>_xll.xlShmInterpDisc($I$3&amp;T(CalculationTrigger),C958)</f>
        <v>0.99909301311260668</v>
      </c>
      <c r="J958" s="157">
        <f t="shared" si="42"/>
        <v>1.3604388813232692E-5</v>
      </c>
      <c r="K958" s="158">
        <f t="shared" si="43"/>
        <v>0</v>
      </c>
      <c r="L958" s="159">
        <f t="shared" si="44"/>
        <v>-6.4388627276002917E-5</v>
      </c>
    </row>
    <row r="959" spans="2:12" x14ac:dyDescent="0.2">
      <c r="B959" s="112" t="s">
        <v>156</v>
      </c>
      <c r="C959" s="113">
        <f>_xll.qlCalendarAdvance("TARGET",C958,B959,"mf")</f>
        <v>44195</v>
      </c>
      <c r="D959" s="120">
        <f>_xll.xlShmInterpRateFwd($D$3&amp;T(CalculationTrigger),C959,,5,C960)</f>
        <v>4.3987367963801921E-3</v>
      </c>
      <c r="E959" s="120">
        <f>_xll.xlShmInterpRateFwd($E$3&amp;T(CalculationTrigger),C959,,5,C960)</f>
        <v>4.3664357740029027E-3</v>
      </c>
      <c r="F959" s="121">
        <f>_xll.xlShmInterpRateFwd($F$3&amp;T(CalculationTrigger),C959,,5,C960)</f>
        <v>4.2272399690517432E-3</v>
      </c>
      <c r="G959" s="148">
        <f>_xll.xlShmInterpDisc($G$3&amp;T(CalculationTrigger),C959)</f>
        <v>0.99878941589153836</v>
      </c>
      <c r="H959" s="149">
        <f>_xll.xlShmInterpDisc($H$3&amp;T(CalculationTrigger),C959)</f>
        <v>0.99884035782687375</v>
      </c>
      <c r="I959" s="150">
        <f>_xll.xlShmInterpDisc($I$3&amp;T(CalculationTrigger),C959)</f>
        <v>0.99908146032338108</v>
      </c>
      <c r="J959" s="157">
        <f t="shared" si="42"/>
        <v>1.3618045582733857E-5</v>
      </c>
      <c r="K959" s="158">
        <f t="shared" si="43"/>
        <v>0</v>
      </c>
      <c r="L959" s="159">
        <f t="shared" si="44"/>
        <v>-6.4443269404243617E-5</v>
      </c>
    </row>
    <row r="960" spans="2:12" x14ac:dyDescent="0.2">
      <c r="B960" s="112" t="s">
        <v>156</v>
      </c>
      <c r="C960" s="113">
        <f>_xll.qlCalendarAdvance("TARGET",C959,B960,"mf")</f>
        <v>44196</v>
      </c>
      <c r="D960" s="120">
        <f>_xll.xlShmInterpRateFwd($D$3&amp;T(CalculationTrigger),C960,,5,C961)</f>
        <v>4.4156628390302774E-3</v>
      </c>
      <c r="E960" s="120">
        <f>_xll.xlShmInterpRateFwd($E$3&amp;T(CalculationTrigger),C960,,5,C961)</f>
        <v>4.383292044880918E-3</v>
      </c>
      <c r="F960" s="121">
        <f>_xll.xlShmInterpRateFwd($F$3&amp;T(CalculationTrigger),C960,,5,C961)</f>
        <v>4.2438169389903422E-3</v>
      </c>
      <c r="G960" s="148">
        <f>_xll.xlShmInterpDisc($G$3&amp;T(CalculationTrigger),C960)</f>
        <v>0.99877737929205979</v>
      </c>
      <c r="H960" s="149">
        <f>_xll.xlShmInterpDisc($H$3&amp;T(CalculationTrigger),C960)</f>
        <v>0.99882840900468972</v>
      </c>
      <c r="I960" s="150">
        <f>_xll.xlShmInterpDisc($I$3&amp;T(CalculationTrigger),C960)</f>
        <v>0.99906988961606802</v>
      </c>
      <c r="J960" s="157">
        <f t="shared" si="42"/>
        <v>1.363170244601165E-5</v>
      </c>
      <c r="K960" s="158">
        <f t="shared" si="43"/>
        <v>0</v>
      </c>
      <c r="L960" s="159">
        <f t="shared" si="44"/>
        <v>-6.4497911872761208E-5</v>
      </c>
    </row>
    <row r="961" spans="2:12" x14ac:dyDescent="0.2">
      <c r="B961" s="112" t="s">
        <v>156</v>
      </c>
      <c r="C961" s="113">
        <f>_xll.qlCalendarAdvance("TARGET",C960,B961,"mf")</f>
        <v>44200</v>
      </c>
      <c r="D961" s="120">
        <f>_xll.xlShmInterpRateFwd($D$3&amp;T(CalculationTrigger),C961,,5,C962)</f>
        <v>4.4324439080536734E-3</v>
      </c>
      <c r="E961" s="120">
        <f>_xll.xlShmInterpRateFwd($E$3&amp;T(CalculationTrigger),C961,,5,C962)</f>
        <v>4.4000056885124582E-3</v>
      </c>
      <c r="F961" s="121">
        <f>_xll.xlShmInterpRateFwd($F$3&amp;T(CalculationTrigger),C961,,5,C962)</f>
        <v>4.2602611989875543E-3</v>
      </c>
      <c r="G961" s="148">
        <f>_xll.xlShmInterpDisc($G$3&amp;T(CalculationTrigger),C961)</f>
        <v>0.9987290499687479</v>
      </c>
      <c r="H961" s="149">
        <f>_xll.xlShmInterpDisc($H$3&amp;T(CalculationTrigger),C961)</f>
        <v>0.99878043151077167</v>
      </c>
      <c r="I961" s="150">
        <f>_xll.xlShmInterpDisc($I$3&amp;T(CalculationTrigger),C961)</f>
        <v>0.99902342745120376</v>
      </c>
      <c r="J961" s="157">
        <f t="shared" si="42"/>
        <v>1.3686330816501084E-5</v>
      </c>
      <c r="K961" s="158">
        <f t="shared" si="43"/>
        <v>0</v>
      </c>
      <c r="L961" s="159">
        <f t="shared" si="44"/>
        <v>-6.4716485053750863E-5</v>
      </c>
    </row>
    <row r="962" spans="2:12" x14ac:dyDescent="0.2">
      <c r="B962" s="112" t="s">
        <v>156</v>
      </c>
      <c r="C962" s="113">
        <f>_xll.qlCalendarAdvance("TARGET",C961,B962,"mf")</f>
        <v>44201</v>
      </c>
      <c r="D962" s="120">
        <f>_xll.xlShmInterpRateFwd($D$3&amp;T(CalculationTrigger),C962,,5,C963)</f>
        <v>4.4391945119653525E-3</v>
      </c>
      <c r="E962" s="120">
        <f>_xll.xlShmInterpRateFwd($E$3&amp;T(CalculationTrigger),C962,,5,C963)</f>
        <v>4.4067288563552571E-3</v>
      </c>
      <c r="F962" s="121">
        <f>_xll.xlShmInterpRateFwd($F$3&amp;T(CalculationTrigger),C962,,5,C963)</f>
        <v>4.2668746465642565E-3</v>
      </c>
      <c r="G962" s="148">
        <f>_xll.xlShmInterpDisc($G$3&amp;T(CalculationTrigger),C962)</f>
        <v>0.99871692186810079</v>
      </c>
      <c r="H962" s="149">
        <f>_xll.xlShmInterpDisc($H$3&amp;T(CalculationTrigger),C962)</f>
        <v>0.99876839154747221</v>
      </c>
      <c r="I962" s="150">
        <f>_xll.xlShmInterpDisc($I$3&amp;T(CalculationTrigger),C962)</f>
        <v>0.99901176703731764</v>
      </c>
      <c r="J962" s="157">
        <f t="shared" si="42"/>
        <v>1.3699988133492963E-5</v>
      </c>
      <c r="K962" s="158">
        <f t="shared" si="43"/>
        <v>0</v>
      </c>
      <c r="L962" s="159">
        <f t="shared" si="44"/>
        <v>-6.4771129151828345E-5</v>
      </c>
    </row>
    <row r="963" spans="2:12" x14ac:dyDescent="0.2">
      <c r="B963" s="112" t="s">
        <v>156</v>
      </c>
      <c r="C963" s="113">
        <f>_xll.qlCalendarAdvance("TARGET",C962,B963,"mf")</f>
        <v>44202</v>
      </c>
      <c r="D963" s="120">
        <f>_xll.xlShmInterpRateFwd($D$3&amp;T(CalculationTrigger),C963,,5,C964)</f>
        <v>4.4459481857888729E-3</v>
      </c>
      <c r="E963" s="120">
        <f>_xll.xlShmInterpRateFwd($E$3&amp;T(CalculationTrigger),C963,,5,C964)</f>
        <v>4.4134550950393793E-3</v>
      </c>
      <c r="F963" s="121">
        <f>_xll.xlShmInterpRateFwd($F$3&amp;T(CalculationTrigger),C963,,5,C964)</f>
        <v>4.2734911707668546E-3</v>
      </c>
      <c r="G963" s="148">
        <f>_xll.xlShmInterpDisc($G$3&amp;T(CalculationTrigger),C963)</f>
        <v>0.99870477544410563</v>
      </c>
      <c r="H963" s="149">
        <f>_xll.xlShmInterpDisc($H$3&amp;T(CalculationTrigger),C963)</f>
        <v>0.99875633333280212</v>
      </c>
      <c r="I963" s="150">
        <f>_xll.xlShmInterpDisc($I$3&amp;T(CalculationTrigger),C963)</f>
        <v>0.99900008865882395</v>
      </c>
      <c r="J963" s="157">
        <f t="shared" si="42"/>
        <v>1.3713645538220347E-5</v>
      </c>
      <c r="K963" s="158">
        <f t="shared" si="43"/>
        <v>0</v>
      </c>
      <c r="L963" s="159">
        <f t="shared" si="44"/>
        <v>-6.4825773561573606E-5</v>
      </c>
    </row>
    <row r="964" spans="2:12" x14ac:dyDescent="0.2">
      <c r="B964" s="112" t="s">
        <v>156</v>
      </c>
      <c r="C964" s="113">
        <f>_xll.qlCalendarAdvance("TARGET",C963,B964,"mf")</f>
        <v>44203</v>
      </c>
      <c r="D964" s="120">
        <f>_xll.xlShmInterpRateFwd($D$3&amp;T(CalculationTrigger),C964,,5,C965)</f>
        <v>4.4527049330501745E-3</v>
      </c>
      <c r="E964" s="120">
        <f>_xll.xlShmInterpRateFwd($E$3&amp;T(CalculationTrigger),C964,,5,C965)</f>
        <v>4.420184408536529E-3</v>
      </c>
      <c r="F964" s="121">
        <f>_xll.xlShmInterpRateFwd($F$3&amp;T(CalculationTrigger),C964,,5,C965)</f>
        <v>4.280110775364423E-3</v>
      </c>
      <c r="G964" s="148">
        <f>_xll.xlShmInterpDisc($G$3&amp;T(CalculationTrigger),C964)</f>
        <v>0.99869261068903536</v>
      </c>
      <c r="H964" s="149">
        <f>_xll.xlShmInterpDisc($H$3&amp;T(CalculationTrigger),C964)</f>
        <v>0.99874425685902379</v>
      </c>
      <c r="I964" s="150">
        <f>_xll.xlShmInterpDisc($I$3&amp;T(CalculationTrigger),C964)</f>
        <v>0.99898839230793568</v>
      </c>
      <c r="J964" s="157">
        <f t="shared" si="42"/>
        <v>1.3727303029730836E-5</v>
      </c>
      <c r="K964" s="158">
        <f t="shared" si="43"/>
        <v>0</v>
      </c>
      <c r="L964" s="159">
        <f t="shared" si="44"/>
        <v>-6.4880418278089914E-5</v>
      </c>
    </row>
    <row r="965" spans="2:12" x14ac:dyDescent="0.2">
      <c r="B965" s="112" t="s">
        <v>156</v>
      </c>
      <c r="C965" s="113">
        <f>_xll.qlCalendarAdvance("TARGET",C964,B965,"mf")</f>
        <v>44204</v>
      </c>
      <c r="D965" s="120">
        <f>_xll.xlShmInterpRateFwd($D$3&amp;T(CalculationTrigger),C965,,5,C966)</f>
        <v>4.4662833431626794E-3</v>
      </c>
      <c r="E965" s="120">
        <f>_xll.xlShmInterpRateFwd($E$3&amp;T(CalculationTrigger),C965,,5,C966)</f>
        <v>4.4337071601719862E-3</v>
      </c>
      <c r="F965" s="121">
        <f>_xll.xlShmInterpRateFwd($F$3&amp;T(CalculationTrigger),C965,,5,C966)</f>
        <v>4.2934107736467388E-3</v>
      </c>
      <c r="G965" s="148">
        <f>_xll.xlShmInterpDisc($G$3&amp;T(CalculationTrigger),C965)</f>
        <v>0.99868042759515452</v>
      </c>
      <c r="H965" s="149">
        <f>_xll.xlShmInterpDisc($H$3&amp;T(CalculationTrigger),C965)</f>
        <v>0.99873216211839011</v>
      </c>
      <c r="I965" s="150">
        <f>_xll.xlShmInterpDisc($I$3&amp;T(CalculationTrigger),C965)</f>
        <v>0.99897667797685696</v>
      </c>
      <c r="J965" s="157">
        <f t="shared" ref="J965:J1028" si="45">-365*LN(G965/$H965)/($C965-$C$4)</f>
        <v>1.3740960606957001E-5</v>
      </c>
      <c r="K965" s="158">
        <f t="shared" ref="K965:K1028" si="46">-365*LN(H965/$H965)/($C965-$C$4)</f>
        <v>0</v>
      </c>
      <c r="L965" s="159">
        <f t="shared" ref="L965:L1028" si="47">-365*LN(I965/$H965)/($C965-$C$4)</f>
        <v>-6.4935063296612486E-5</v>
      </c>
    </row>
    <row r="966" spans="2:12" x14ac:dyDescent="0.2">
      <c r="B966" s="112" t="s">
        <v>156</v>
      </c>
      <c r="C966" s="113">
        <f>_xll.qlCalendarAdvance("TARGET",C965,B966,"mf")</f>
        <v>44207</v>
      </c>
      <c r="D966" s="120">
        <f>_xll.xlShmInterpRateFwd($D$3&amp;T(CalculationTrigger),C966,,5,C967)</f>
        <v>4.479762737933532E-3</v>
      </c>
      <c r="E966" s="120">
        <f>_xll.xlShmInterpRateFwd($E$3&amp;T(CalculationTrigger),C966,,5,C967)</f>
        <v>4.4471324889142948E-3</v>
      </c>
      <c r="F966" s="121">
        <f>_xll.xlShmInterpRateFwd($F$3&amp;T(CalculationTrigger),C966,,5,C967)</f>
        <v>4.3066200769357205E-3</v>
      </c>
      <c r="G966" s="148">
        <f>_xll.xlShmInterpDisc($G$3&amp;T(CalculationTrigger),C966)</f>
        <v>0.99864376820314615</v>
      </c>
      <c r="H966" s="149">
        <f>_xll.xlShmInterpDisc($H$3&amp;T(CalculationTrigger),C966)</f>
        <v>0.99869576821774586</v>
      </c>
      <c r="I966" s="150">
        <f>_xll.xlShmInterpDisc($I$3&amp;T(CalculationTrigger),C966)</f>
        <v>0.99894142702437727</v>
      </c>
      <c r="J966" s="157">
        <f t="shared" si="45"/>
        <v>1.3781933843242207E-5</v>
      </c>
      <c r="K966" s="158">
        <f t="shared" si="46"/>
        <v>0</v>
      </c>
      <c r="L966" s="159">
        <f t="shared" si="47"/>
        <v>-6.5099000116835111E-5</v>
      </c>
    </row>
    <row r="967" spans="2:12" x14ac:dyDescent="0.2">
      <c r="B967" s="112" t="s">
        <v>156</v>
      </c>
      <c r="C967" s="113">
        <f>_xll.qlCalendarAdvance("TARGET",C966,B967,"mf")</f>
        <v>44208</v>
      </c>
      <c r="D967" s="120">
        <f>_xll.xlShmInterpRateFwd($D$3&amp;T(CalculationTrigger),C967,,5,C968)</f>
        <v>4.4865349126482559E-3</v>
      </c>
      <c r="E967" s="120">
        <f>_xll.xlShmInterpRateFwd($E$3&amp;T(CalculationTrigger),C967,,5,C968)</f>
        <v>4.4538772353227233E-3</v>
      </c>
      <c r="F967" s="121">
        <f>_xll.xlShmInterpRateFwd($F$3&amp;T(CalculationTrigger),C967,,5,C968)</f>
        <v>4.3132551428809807E-3</v>
      </c>
      <c r="G967" s="148">
        <f>_xll.xlShmInterpDisc($G$3&amp;T(CalculationTrigger),C967)</f>
        <v>0.99863151167647513</v>
      </c>
      <c r="H967" s="149">
        <f>_xll.xlShmInterpDisc($H$3&amp;T(CalculationTrigger),C967)</f>
        <v>0.99868360033203307</v>
      </c>
      <c r="I967" s="150">
        <f>_xll.xlShmInterpDisc($I$3&amp;T(CalculationTrigger),C967)</f>
        <v>0.99892964069438805</v>
      </c>
      <c r="J967" s="157">
        <f t="shared" si="45"/>
        <v>1.3795591753481586E-5</v>
      </c>
      <c r="K967" s="158">
        <f t="shared" si="46"/>
        <v>0</v>
      </c>
      <c r="L967" s="159">
        <f t="shared" si="47"/>
        <v>-6.515364629577481E-5</v>
      </c>
    </row>
    <row r="968" spans="2:12" x14ac:dyDescent="0.2">
      <c r="B968" s="112" t="s">
        <v>156</v>
      </c>
      <c r="C968" s="113">
        <f>_xll.qlCalendarAdvance("TARGET",C967,B968,"mf")</f>
        <v>44209</v>
      </c>
      <c r="D968" s="120">
        <f>_xll.xlShmInterpRateFwd($D$3&amp;T(CalculationTrigger),C968,,5,C969)</f>
        <v>4.4933101845499607E-3</v>
      </c>
      <c r="E968" s="120">
        <f>_xll.xlShmInterpRateFwd($E$3&amp;T(CalculationTrigger),C968,,5,C969)</f>
        <v>4.4606250801312716E-3</v>
      </c>
      <c r="F968" s="121">
        <f>_xll.xlShmInterpRateFwd($F$3&amp;T(CalculationTrigger),C968,,5,C969)</f>
        <v>4.319893313010875E-3</v>
      </c>
      <c r="G968" s="148">
        <f>_xll.xlShmInterpDisc($G$3&amp;T(CalculationTrigger),C968)</f>
        <v>0.99861923677217312</v>
      </c>
      <c r="H968" s="149">
        <f>_xll.xlShmInterpDisc($H$3&amp;T(CalculationTrigger),C968)</f>
        <v>0.99867141414058924</v>
      </c>
      <c r="I968" s="150">
        <f>_xll.xlShmInterpDisc($I$3&amp;T(CalculationTrigger),C968)</f>
        <v>0.99891783634508691</v>
      </c>
      <c r="J968" s="157">
        <f t="shared" si="45"/>
        <v>1.380924974452623E-5</v>
      </c>
      <c r="K968" s="158">
        <f t="shared" si="46"/>
        <v>0</v>
      </c>
      <c r="L968" s="159">
        <f t="shared" si="47"/>
        <v>-6.5208292752926816E-5</v>
      </c>
    </row>
    <row r="969" spans="2:12" x14ac:dyDescent="0.2">
      <c r="B969" s="112" t="s">
        <v>156</v>
      </c>
      <c r="C969" s="113">
        <f>_xll.qlCalendarAdvance("TARGET",C968,B969,"mf")</f>
        <v>44210</v>
      </c>
      <c r="D969" s="120">
        <f>_xll.xlShmInterpRateFwd($D$3&amp;T(CalculationTrigger),C969,,5,C970)</f>
        <v>4.5000885576508814E-3</v>
      </c>
      <c r="E969" s="120">
        <f>_xll.xlShmInterpRateFwd($E$3&amp;T(CalculationTrigger),C969,,5,C970)</f>
        <v>4.4673760272305983E-3</v>
      </c>
      <c r="F969" s="121">
        <f>_xll.xlShmInterpRateFwd($F$3&amp;T(CalculationTrigger),C969,,5,C970)</f>
        <v>4.3265345913376298E-3</v>
      </c>
      <c r="G969" s="148">
        <f>_xll.xlShmInterpDisc($G$3&amp;T(CalculationTrigger),C969)</f>
        <v>0.99860694348244838</v>
      </c>
      <c r="H969" s="149">
        <f>_xll.xlShmInterpDisc($H$3&amp;T(CalculationTrigger),C969)</f>
        <v>0.99865920963561117</v>
      </c>
      <c r="I969" s="150">
        <f>_xll.xlShmInterpDisc($I$3&amp;T(CalculationTrigger),C969)</f>
        <v>0.998906013968621</v>
      </c>
      <c r="J969" s="157">
        <f t="shared" si="45"/>
        <v>1.3822907815297034E-5</v>
      </c>
      <c r="K969" s="158">
        <f t="shared" si="46"/>
        <v>0</v>
      </c>
      <c r="L969" s="159">
        <f t="shared" si="47"/>
        <v>-6.5262939483491395E-5</v>
      </c>
    </row>
    <row r="970" spans="2:12" x14ac:dyDescent="0.2">
      <c r="B970" s="112" t="s">
        <v>156</v>
      </c>
      <c r="C970" s="113">
        <f>_xll.qlCalendarAdvance("TARGET",C969,B970,"mf")</f>
        <v>44211</v>
      </c>
      <c r="D970" s="120">
        <f>_xll.xlShmInterpRateFwd($D$3&amp;T(CalculationTrigger),C970,,5,C971)</f>
        <v>4.513711477737394E-3</v>
      </c>
      <c r="E970" s="120">
        <f>_xll.xlShmInterpRateFwd($E$3&amp;T(CalculationTrigger),C970,,5,C971)</f>
        <v>4.4809432916092413E-3</v>
      </c>
      <c r="F970" s="121">
        <f>_xll.xlShmInterpRateFwd($F$3&amp;T(CalculationTrigger),C970,,5,C971)</f>
        <v>4.3398791284049183E-3</v>
      </c>
      <c r="G970" s="148">
        <f>_xll.xlShmInterpDisc($G$3&amp;T(CalculationTrigger),C970)</f>
        <v>0.99859463179949959</v>
      </c>
      <c r="H970" s="149">
        <f>_xll.xlShmInterpDisc($H$3&amp;T(CalculationTrigger),C970)</f>
        <v>0.99864698680928643</v>
      </c>
      <c r="I970" s="150">
        <f>_xll.xlShmInterpDisc($I$3&amp;T(CalculationTrigger),C970)</f>
        <v>0.99889417355712795</v>
      </c>
      <c r="J970" s="157">
        <f t="shared" si="45"/>
        <v>1.3836565964835211E-5</v>
      </c>
      <c r="K970" s="158">
        <f t="shared" si="46"/>
        <v>0</v>
      </c>
      <c r="L970" s="159">
        <f t="shared" si="47"/>
        <v>-6.531758648262402E-5</v>
      </c>
    </row>
    <row r="971" spans="2:12" x14ac:dyDescent="0.2">
      <c r="B971" s="112" t="s">
        <v>156</v>
      </c>
      <c r="C971" s="113">
        <f>_xll.qlCalendarAdvance("TARGET",C970,B971,"mf")</f>
        <v>44214</v>
      </c>
      <c r="D971" s="120">
        <f>_xll.xlShmInterpRateFwd($D$3&amp;T(CalculationTrigger),C971,,5,C972)</f>
        <v>4.5272331407515236E-3</v>
      </c>
      <c r="E971" s="120">
        <f>_xll.xlShmInterpRateFwd($E$3&amp;T(CalculationTrigger),C971,,5,C972)</f>
        <v>4.4944109177267504E-3</v>
      </c>
      <c r="F971" s="121">
        <f>_xll.xlShmInterpRateFwd($F$3&amp;T(CalculationTrigger),C971,,5,C972)</f>
        <v>4.3531308645884158E-3</v>
      </c>
      <c r="G971" s="148">
        <f>_xll.xlShmInterpDisc($G$3&amp;T(CalculationTrigger),C971)</f>
        <v>0.99855758631315561</v>
      </c>
      <c r="H971" s="149">
        <f>_xll.xlShmInterpDisc($H$3&amp;T(CalculationTrigger),C971)</f>
        <v>0.99861020832396652</v>
      </c>
      <c r="I971" s="150">
        <f>_xll.xlShmInterpDisc($I$3&amp;T(CalculationTrigger),C971)</f>
        <v>0.99885854403372398</v>
      </c>
      <c r="J971" s="157">
        <f t="shared" si="45"/>
        <v>1.3877540875981443E-5</v>
      </c>
      <c r="K971" s="158">
        <f t="shared" si="46"/>
        <v>0</v>
      </c>
      <c r="L971" s="159">
        <f t="shared" si="47"/>
        <v>-6.5481529043953643E-5</v>
      </c>
    </row>
    <row r="972" spans="2:12" x14ac:dyDescent="0.2">
      <c r="B972" s="112" t="s">
        <v>156</v>
      </c>
      <c r="C972" s="113">
        <f>_xll.qlCalendarAdvance("TARGET",C971,B972,"mf")</f>
        <v>44215</v>
      </c>
      <c r="D972" s="120">
        <f>_xll.xlShmInterpRateFwd($D$3&amp;T(CalculationTrigger),C972,,5,C973)</f>
        <v>4.5340270787352973E-3</v>
      </c>
      <c r="E972" s="120">
        <f>_xll.xlShmInterpRateFwd($E$3&amp;T(CalculationTrigger),C972,,5,C973)</f>
        <v>4.501177435490911E-3</v>
      </c>
      <c r="F972" s="121">
        <f>_xll.xlShmInterpRateFwd($F$3&amp;T(CalculationTrigger),C972,,5,C973)</f>
        <v>4.3597877427050463E-3</v>
      </c>
      <c r="G972" s="148">
        <f>_xll.xlShmInterpDisc($G$3&amp;T(CalculationTrigger),C972)</f>
        <v>0.9985452009791107</v>
      </c>
      <c r="H972" s="149">
        <f>_xll.xlShmInterpDisc($H$3&amp;T(CalculationTrigger),C972)</f>
        <v>0.99859791213394267</v>
      </c>
      <c r="I972" s="150">
        <f>_xll.xlShmInterpDisc($I$3&amp;T(CalculationTrigger),C972)</f>
        <v>0.99884663140331265</v>
      </c>
      <c r="J972" s="157">
        <f t="shared" si="45"/>
        <v>1.3891199330560343E-5</v>
      </c>
      <c r="K972" s="158">
        <f t="shared" si="46"/>
        <v>0</v>
      </c>
      <c r="L972" s="159">
        <f t="shared" si="47"/>
        <v>-6.5536177069774822E-5</v>
      </c>
    </row>
    <row r="973" spans="2:12" x14ac:dyDescent="0.2">
      <c r="B973" s="112" t="s">
        <v>156</v>
      </c>
      <c r="C973" s="113">
        <f>_xll.qlCalendarAdvance("TARGET",C972,B973,"mf")</f>
        <v>44216</v>
      </c>
      <c r="D973" s="120">
        <f>_xll.xlShmInterpRateFwd($D$3&amp;T(CalculationTrigger),C973,,5,C974)</f>
        <v>4.5408241415864697E-3</v>
      </c>
      <c r="E973" s="120">
        <f>_xll.xlShmInterpRateFwd($E$3&amp;T(CalculationTrigger),C973,,5,C974)</f>
        <v>4.5079470792950696E-3</v>
      </c>
      <c r="F973" s="121">
        <f>_xll.xlShmInterpRateFwd($F$3&amp;T(CalculationTrigger),C973,,5,C974)</f>
        <v>4.3664477526056105E-3</v>
      </c>
      <c r="G973" s="148">
        <f>_xll.xlShmInterpDisc($G$3&amp;T(CalculationTrigger),C973)</f>
        <v>0.9985327972126955</v>
      </c>
      <c r="H973" s="149">
        <f>_xll.xlShmInterpDisc($H$3&amp;T(CalculationTrigger),C973)</f>
        <v>0.9985855975833694</v>
      </c>
      <c r="I973" s="150">
        <f>_xll.xlShmInterpDisc($I$3&amp;T(CalculationTrigger),C973)</f>
        <v>0.99883470069842195</v>
      </c>
      <c r="J973" s="157">
        <f t="shared" si="45"/>
        <v>1.3904857858892088E-5</v>
      </c>
      <c r="K973" s="158">
        <f t="shared" si="46"/>
        <v>0</v>
      </c>
      <c r="L973" s="159">
        <f t="shared" si="47"/>
        <v>-6.5590825340323768E-5</v>
      </c>
    </row>
    <row r="974" spans="2:12" x14ac:dyDescent="0.2">
      <c r="B974" s="112" t="s">
        <v>156</v>
      </c>
      <c r="C974" s="113">
        <f>_xll.qlCalendarAdvance("TARGET",C973,B974,"mf")</f>
        <v>44217</v>
      </c>
      <c r="D974" s="120">
        <f>_xll.xlShmInterpRateFwd($D$3&amp;T(CalculationTrigger),C974,,5,C975)</f>
        <v>4.5476243330741344E-3</v>
      </c>
      <c r="E974" s="120">
        <f>_xll.xlShmInterpRateFwd($E$3&amp;T(CalculationTrigger),C974,,5,C975)</f>
        <v>4.5147198528677959E-3</v>
      </c>
      <c r="F974" s="121">
        <f>_xll.xlShmInterpRateFwd($F$3&amp;T(CalculationTrigger),C974,,5,C975)</f>
        <v>4.3731108984239112E-3</v>
      </c>
      <c r="G974" s="148">
        <f>_xll.xlShmInterpDisc($G$3&amp;T(CalculationTrigger),C974)</f>
        <v>0.99852037500605251</v>
      </c>
      <c r="H974" s="149">
        <f>_xll.xlShmInterpDisc($H$3&amp;T(CalculationTrigger),C974)</f>
        <v>0.9985732646643779</v>
      </c>
      <c r="I974" s="150">
        <f>_xll.xlShmInterpDisc($I$3&amp;T(CalculationTrigger),C974)</f>
        <v>0.99882275191113334</v>
      </c>
      <c r="J974" s="157">
        <f t="shared" si="45"/>
        <v>1.3918516459976612E-5</v>
      </c>
      <c r="K974" s="158">
        <f t="shared" si="46"/>
        <v>0</v>
      </c>
      <c r="L974" s="159">
        <f t="shared" si="47"/>
        <v>-6.5645473850896766E-5</v>
      </c>
    </row>
    <row r="975" spans="2:12" x14ac:dyDescent="0.2">
      <c r="B975" s="112" t="s">
        <v>156</v>
      </c>
      <c r="C975" s="113">
        <f>_xll.qlCalendarAdvance("TARGET",C974,B975,"mf")</f>
        <v>44218</v>
      </c>
      <c r="D975" s="120">
        <f>_xll.xlShmInterpRateFwd($D$3&amp;T(CalculationTrigger),C975,,5,C976)</f>
        <v>4.5612921647120788E-3</v>
      </c>
      <c r="E975" s="120">
        <f>_xll.xlShmInterpRateFwd($E$3&amp;T(CalculationTrigger),C975,,5,C976)</f>
        <v>4.5283320318287128E-3</v>
      </c>
      <c r="F975" s="121">
        <f>_xll.xlShmInterpRateFwd($F$3&amp;T(CalculationTrigger),C975,,5,C976)</f>
        <v>4.3865003774126226E-3</v>
      </c>
      <c r="G975" s="148">
        <f>_xll.xlShmInterpDisc($G$3&amp;T(CalculationTrigger),C975)</f>
        <v>0.99850793435131546</v>
      </c>
      <c r="H975" s="149">
        <f>_xll.xlShmInterpDisc($H$3&amp;T(CalculationTrigger),C975)</f>
        <v>0.99856091336909059</v>
      </c>
      <c r="I975" s="150">
        <f>_xll.xlShmInterpDisc($I$3&amp;T(CalculationTrigger),C975)</f>
        <v>0.99881078503351828</v>
      </c>
      <c r="J975" s="157">
        <f t="shared" si="45"/>
        <v>1.3932175132845888E-5</v>
      </c>
      <c r="K975" s="158">
        <f t="shared" si="46"/>
        <v>0</v>
      </c>
      <c r="L975" s="159">
        <f t="shared" si="47"/>
        <v>-6.5700122596570439E-5</v>
      </c>
    </row>
    <row r="976" spans="2:12" x14ac:dyDescent="0.2">
      <c r="B976" s="112" t="s">
        <v>156</v>
      </c>
      <c r="C976" s="113">
        <f>_xll.qlCalendarAdvance("TARGET",C975,B976,"mf")</f>
        <v>44221</v>
      </c>
      <c r="D976" s="120">
        <f>_xll.xlShmInterpRateFwd($D$3&amp;T(CalculationTrigger),C976,,5,C977)</f>
        <v>4.5748564650266955E-3</v>
      </c>
      <c r="E976" s="120">
        <f>_xll.xlShmInterpRateFwd($E$3&amp;T(CalculationTrigger),C976,,5,C977)</f>
        <v>4.5418423250081098E-3</v>
      </c>
      <c r="F976" s="121">
        <f>_xll.xlShmInterpRateFwd($F$3&amp;T(CalculationTrigger),C976,,5,C977)</f>
        <v>4.3997949186066077E-3</v>
      </c>
      <c r="G976" s="148">
        <f>_xll.xlShmInterpDisc($G$3&amp;T(CalculationTrigger),C976)</f>
        <v>0.99847050161973405</v>
      </c>
      <c r="H976" s="149">
        <f>_xll.xlShmInterpDisc($H$3&amp;T(CalculationTrigger),C976)</f>
        <v>0.9985237491465333</v>
      </c>
      <c r="I976" s="150">
        <f>_xll.xlShmInterpDisc($I$3&amp;T(CalculationTrigger),C976)</f>
        <v>0.99877477577929163</v>
      </c>
      <c r="J976" s="157">
        <f t="shared" si="45"/>
        <v>1.397315157200007E-5</v>
      </c>
      <c r="K976" s="158">
        <f t="shared" si="46"/>
        <v>0</v>
      </c>
      <c r="L976" s="159">
        <f t="shared" si="47"/>
        <v>-6.5864070197033982E-5</v>
      </c>
    </row>
    <row r="977" spans="2:12" x14ac:dyDescent="0.2">
      <c r="B977" s="112" t="s">
        <v>156</v>
      </c>
      <c r="C977" s="113">
        <f>_xll.qlCalendarAdvance("TARGET",C976,B977,"mf")</f>
        <v>44222</v>
      </c>
      <c r="D977" s="120">
        <f>_xll.xlShmInterpRateFwd($D$3&amp;T(CalculationTrigger),C977,,5,C978)</f>
        <v>4.5816723590699718E-3</v>
      </c>
      <c r="E977" s="120">
        <f>_xll.xlShmInterpRateFwd($E$3&amp;T(CalculationTrigger),C977,,5,C978)</f>
        <v>4.5486308070399302E-3</v>
      </c>
      <c r="F977" s="121">
        <f>_xll.xlShmInterpRateFwd($F$3&amp;T(CalculationTrigger),C977,,5,C978)</f>
        <v>4.4064738026166244E-3</v>
      </c>
      <c r="G977" s="148">
        <f>_xll.xlShmInterpDisc($G$3&amp;T(CalculationTrigger),C977)</f>
        <v>0.99845798709376876</v>
      </c>
      <c r="H977" s="149">
        <f>_xll.xlShmInterpDisc($H$3&amp;T(CalculationTrigger),C977)</f>
        <v>0.99851132426709621</v>
      </c>
      <c r="I977" s="150">
        <f>_xll.xlShmInterpDisc($I$3&amp;T(CalculationTrigger),C977)</f>
        <v>0.99876273646090052</v>
      </c>
      <c r="J977" s="157">
        <f t="shared" si="45"/>
        <v>1.3986810521918931E-5</v>
      </c>
      <c r="K977" s="158">
        <f t="shared" si="46"/>
        <v>0</v>
      </c>
      <c r="L977" s="159">
        <f t="shared" si="47"/>
        <v>-6.591871983572556E-5</v>
      </c>
    </row>
    <row r="978" spans="2:12" x14ac:dyDescent="0.2">
      <c r="B978" s="112" t="s">
        <v>156</v>
      </c>
      <c r="C978" s="113">
        <f>_xll.qlCalendarAdvance("TARGET",C977,B978,"mf")</f>
        <v>44223</v>
      </c>
      <c r="D978" s="120">
        <f>_xll.xlShmInterpRateFwd($D$3&amp;T(CalculationTrigger),C978,,5,C979)</f>
        <v>4.5884914054990034E-3</v>
      </c>
      <c r="E978" s="120">
        <f>_xll.xlShmInterpRateFwd($E$3&amp;T(CalculationTrigger),C978,,5,C979)</f>
        <v>4.5554224426706163E-3</v>
      </c>
      <c r="F978" s="121">
        <f>_xll.xlShmInterpRateFwd($F$3&amp;T(CalculationTrigger),C978,,5,C979)</f>
        <v>4.4131558461720068E-3</v>
      </c>
      <c r="G978" s="148">
        <f>_xll.xlShmInterpDisc($G$3&amp;T(CalculationTrigger),C978)</f>
        <v>0.99844545408023722</v>
      </c>
      <c r="H978" s="149">
        <f>_xll.xlShmInterpDisc($H$3&amp;T(CalculationTrigger),C978)</f>
        <v>0.99849888097183381</v>
      </c>
      <c r="I978" s="150">
        <f>_xll.xlShmInterpDisc($I$3&amp;T(CalculationTrigger),C978)</f>
        <v>0.99875067901240078</v>
      </c>
      <c r="J978" s="157">
        <f t="shared" si="45"/>
        <v>1.4000469538621342E-5</v>
      </c>
      <c r="K978" s="158">
        <f t="shared" si="46"/>
        <v>0</v>
      </c>
      <c r="L978" s="159">
        <f t="shared" si="47"/>
        <v>-6.5973369685689816E-5</v>
      </c>
    </row>
    <row r="979" spans="2:12" x14ac:dyDescent="0.2">
      <c r="B979" s="112" t="s">
        <v>156</v>
      </c>
      <c r="C979" s="113">
        <f>_xll.qlCalendarAdvance("TARGET",C978,B979,"mf")</f>
        <v>44224</v>
      </c>
      <c r="D979" s="120">
        <f>_xll.xlShmInterpRateFwd($D$3&amp;T(CalculationTrigger),C979,,5,C980)</f>
        <v>4.5953136081639404E-3</v>
      </c>
      <c r="E979" s="120">
        <f>_xll.xlShmInterpRateFwd($E$3&amp;T(CalculationTrigger),C979,,5,C980)</f>
        <v>4.5622172356692674E-3</v>
      </c>
      <c r="F979" s="121">
        <f>_xll.xlShmInterpRateFwd($F$3&amp;T(CalculationTrigger),C979,,5,C980)</f>
        <v>4.4198410533660398E-3</v>
      </c>
      <c r="G979" s="148">
        <f>_xll.xlShmInterpDisc($G$3&amp;T(CalculationTrigger),C979)</f>
        <v>0.99843290257121686</v>
      </c>
      <c r="H979" s="149">
        <f>_xll.xlShmInterpDisc($H$3&amp;T(CalculationTrigger),C979)</f>
        <v>0.99848641925281201</v>
      </c>
      <c r="I979" s="150">
        <f>_xll.xlShmInterpDisc($I$3&amp;T(CalculationTrigger),C979)</f>
        <v>0.99873860342580756</v>
      </c>
      <c r="J979" s="157">
        <f t="shared" si="45"/>
        <v>1.4014128621069197E-5</v>
      </c>
      <c r="K979" s="158">
        <f t="shared" si="46"/>
        <v>0</v>
      </c>
      <c r="L979" s="159">
        <f t="shared" si="47"/>
        <v>-6.6028019742260044E-5</v>
      </c>
    </row>
    <row r="980" spans="2:12" x14ac:dyDescent="0.2">
      <c r="B980" s="112" t="s">
        <v>156</v>
      </c>
      <c r="C980" s="113">
        <f>_xll.qlCalendarAdvance("TARGET",C979,B980,"mf")</f>
        <v>44225</v>
      </c>
      <c r="D980" s="120">
        <f>_xll.xlShmInterpRateFwd($D$3&amp;T(CalculationTrigger),C980,,5,C981)</f>
        <v>4.6090267529542966E-3</v>
      </c>
      <c r="E980" s="120">
        <f>_xll.xlShmInterpRateFwd($E$3&amp;T(CalculationTrigger),C980,,5,C981)</f>
        <v>4.5758747310602962E-3</v>
      </c>
      <c r="F980" s="121">
        <f>_xll.xlShmInterpRateFwd($F$3&amp;T(CalculationTrigger),C980,,5,C981)</f>
        <v>4.4332758774837111E-3</v>
      </c>
      <c r="G980" s="148">
        <f>_xll.xlShmInterpDisc($G$3&amp;T(CalculationTrigger),C980)</f>
        <v>0.99842033255877616</v>
      </c>
      <c r="H980" s="149">
        <f>_xll.xlShmInterpDisc($H$3&amp;T(CalculationTrigger),C980)</f>
        <v>0.99847393910208782</v>
      </c>
      <c r="I980" s="150">
        <f>_xll.xlShmInterpDisc($I$3&amp;T(CalculationTrigger),C980)</f>
        <v>0.99872650969312637</v>
      </c>
      <c r="J980" s="157">
        <f t="shared" si="45"/>
        <v>1.4027787768285391E-5</v>
      </c>
      <c r="K980" s="158">
        <f t="shared" si="46"/>
        <v>0</v>
      </c>
      <c r="L980" s="159">
        <f t="shared" si="47"/>
        <v>-6.6082670000492853E-5</v>
      </c>
    </row>
    <row r="981" spans="2:12" x14ac:dyDescent="0.2">
      <c r="B981" s="112" t="s">
        <v>156</v>
      </c>
      <c r="C981" s="113">
        <f>_xll.qlCalendarAdvance("TARGET",C980,B981,"mf")</f>
        <v>44228</v>
      </c>
      <c r="D981" s="120">
        <f>_xll.xlShmInterpRateFwd($D$3&amp;T(CalculationTrigger),C981,,5,C982)</f>
        <v>4.6226340597256485E-3</v>
      </c>
      <c r="E981" s="120">
        <f>_xll.xlShmInterpRateFwd($E$3&amp;T(CalculationTrigger),C981,,5,C982)</f>
        <v>4.5894280608994916E-3</v>
      </c>
      <c r="F981" s="121">
        <f>_xll.xlShmInterpRateFwd($F$3&amp;T(CalculationTrigger),C981,,5,C982)</f>
        <v>4.4466135956530341E-3</v>
      </c>
      <c r="G981" s="148">
        <f>_xll.xlShmInterpDisc($G$3&amp;T(CalculationTrigger),C981)</f>
        <v>0.99838251142147627</v>
      </c>
      <c r="H981" s="149">
        <f>_xll.xlShmInterpDisc($H$3&amp;T(CalculationTrigger),C981)</f>
        <v>0.9984363879801289</v>
      </c>
      <c r="I981" s="150">
        <f>_xll.xlShmInterpDisc($I$3&amp;T(CalculationTrigger),C981)</f>
        <v>0.99869011953847409</v>
      </c>
      <c r="J981" s="157">
        <f t="shared" si="45"/>
        <v>1.4068765588583269E-5</v>
      </c>
      <c r="K981" s="158">
        <f t="shared" si="46"/>
        <v>0</v>
      </c>
      <c r="L981" s="159">
        <f t="shared" si="47"/>
        <v>-6.624662193808487E-5</v>
      </c>
    </row>
    <row r="982" spans="2:12" x14ac:dyDescent="0.2">
      <c r="B982" s="112" t="s">
        <v>156</v>
      </c>
      <c r="C982" s="113">
        <f>_xll.qlCalendarAdvance("TARGET",C981,B982,"mf")</f>
        <v>44229</v>
      </c>
      <c r="D982" s="120">
        <f>_xll.xlShmInterpRateFwd($D$3&amp;T(CalculationTrigger),C982,,5,C983)</f>
        <v>4.6294721024975642E-3</v>
      </c>
      <c r="E982" s="120">
        <f>_xll.xlShmInterpRateFwd($E$3&amp;T(CalculationTrigger),C982,,5,C983)</f>
        <v>4.5962387001111564E-3</v>
      </c>
      <c r="F982" s="121">
        <f>_xll.xlShmInterpRateFwd($F$3&amp;T(CalculationTrigger),C982,,5,C983)</f>
        <v>4.4533146794813287E-3</v>
      </c>
      <c r="G982" s="148">
        <f>_xll.xlShmInterpDisc($G$3&amp;T(CalculationTrigger),C982)</f>
        <v>0.99836986731585198</v>
      </c>
      <c r="H982" s="149">
        <f>_xll.xlShmInterpDisc($H$3&amp;T(CalculationTrigger),C982)</f>
        <v>0.99842383402297674</v>
      </c>
      <c r="I982" s="150">
        <f>_xll.xlShmInterpDisc($I$3&amp;T(CalculationTrigger),C982)</f>
        <v>0.99867795314131214</v>
      </c>
      <c r="J982" s="157">
        <f t="shared" si="45"/>
        <v>1.40824249848974E-5</v>
      </c>
      <c r="K982" s="158">
        <f t="shared" si="46"/>
        <v>0</v>
      </c>
      <c r="L982" s="159">
        <f t="shared" si="47"/>
        <v>-6.6301272955606049E-5</v>
      </c>
    </row>
    <row r="983" spans="2:12" x14ac:dyDescent="0.2">
      <c r="B983" s="112" t="s">
        <v>156</v>
      </c>
      <c r="C983" s="113">
        <f>_xll.qlCalendarAdvance("TARGET",C982,B983,"mf")</f>
        <v>44230</v>
      </c>
      <c r="D983" s="120">
        <f>_xll.xlShmInterpRateFwd($D$3&amp;T(CalculationTrigger),C983,,5,C984)</f>
        <v>4.6363133251736298E-3</v>
      </c>
      <c r="E983" s="120">
        <f>_xll.xlShmInterpRateFwd($E$3&amp;T(CalculationTrigger),C983,,5,C984)</f>
        <v>4.6030525204400659E-3</v>
      </c>
      <c r="F983" s="121">
        <f>_xll.xlShmInterpRateFwd($F$3&amp;T(CalculationTrigger),C983,,5,C984)</f>
        <v>4.4600189504948855E-3</v>
      </c>
      <c r="G983" s="148">
        <f>_xll.xlShmInterpDisc($G$3&amp;T(CalculationTrigger),C983)</f>
        <v>0.99835720466700995</v>
      </c>
      <c r="H983" s="149">
        <f>_xll.xlShmInterpDisc($H$3&amp;T(CalculationTrigger),C983)</f>
        <v>0.99841126159426674</v>
      </c>
      <c r="I983" s="150">
        <f>_xll.xlShmInterpDisc($I$3&amp;T(CalculationTrigger),C983)</f>
        <v>0.99866576855795042</v>
      </c>
      <c r="J983" s="157">
        <f t="shared" si="45"/>
        <v>1.4096084440963062E-5</v>
      </c>
      <c r="K983" s="158">
        <f t="shared" si="46"/>
        <v>0</v>
      </c>
      <c r="L983" s="159">
        <f t="shared" si="47"/>
        <v>-6.6355924150973924E-5</v>
      </c>
    </row>
    <row r="984" spans="2:12" x14ac:dyDescent="0.2">
      <c r="B984" s="112" t="s">
        <v>156</v>
      </c>
      <c r="C984" s="113">
        <f>_xll.qlCalendarAdvance("TARGET",C983,B984,"mf")</f>
        <v>44231</v>
      </c>
      <c r="D984" s="120">
        <f>_xll.xlShmInterpRateFwd($D$3&amp;T(CalculationTrigger),C984,,5,C985)</f>
        <v>4.6431577316039998E-3</v>
      </c>
      <c r="E984" s="120">
        <f>_xll.xlShmInterpRateFwd($E$3&amp;T(CalculationTrigger),C984,,5,C985)</f>
        <v>4.6098695257363745E-3</v>
      </c>
      <c r="F984" s="121">
        <f>_xll.xlShmInterpRateFwd($F$3&amp;T(CalculationTrigger),C984,,5,C985)</f>
        <v>4.4667264127869928E-3</v>
      </c>
      <c r="G984" s="148">
        <f>_xll.xlShmInterpDisc($G$3&amp;T(CalculationTrigger),C984)</f>
        <v>0.99834452346696267</v>
      </c>
      <c r="H984" s="149">
        <f>_xll.xlShmInterpDisc($H$3&amp;T(CalculationTrigger),C984)</f>
        <v>0.99839867068599963</v>
      </c>
      <c r="I984" s="150">
        <f>_xll.xlShmInterpDisc($I$3&amp;T(CalculationTrigger),C984)</f>
        <v>0.99865356578033848</v>
      </c>
      <c r="J984" s="157">
        <f t="shared" si="45"/>
        <v>1.4109743955820166E-5</v>
      </c>
      <c r="K984" s="158">
        <f t="shared" si="46"/>
        <v>0</v>
      </c>
      <c r="L984" s="159">
        <f t="shared" si="47"/>
        <v>-6.6410575519500596E-5</v>
      </c>
    </row>
    <row r="985" spans="2:12" x14ac:dyDescent="0.2">
      <c r="B985" s="112" t="s">
        <v>156</v>
      </c>
      <c r="C985" s="113">
        <f>_xll.qlCalendarAdvance("TARGET",C984,B985,"mf")</f>
        <v>44232</v>
      </c>
      <c r="D985" s="120">
        <f>_xll.xlShmInterpRateFwd($D$3&amp;T(CalculationTrigger),C985,,5,C986)</f>
        <v>4.6569165913910322E-3</v>
      </c>
      <c r="E985" s="120">
        <f>_xll.xlShmInterpRateFwd($E$3&amp;T(CalculationTrigger),C985,,5,C986)</f>
        <v>4.6235727396338293E-3</v>
      </c>
      <c r="F985" s="121">
        <f>_xll.xlShmInterpRateFwd($F$3&amp;T(CalculationTrigger),C985,,5,C986)</f>
        <v>4.4802069855049229E-3</v>
      </c>
      <c r="G985" s="148">
        <f>_xll.xlShmInterpDisc($G$3&amp;T(CalculationTrigger),C985)</f>
        <v>0.99833182370771345</v>
      </c>
      <c r="H985" s="149">
        <f>_xll.xlShmInterpDisc($H$3&amp;T(CalculationTrigger),C985)</f>
        <v>0.99838606129016716</v>
      </c>
      <c r="I985" s="150">
        <f>_xll.xlShmInterpDisc($I$3&amp;T(CalculationTrigger),C985)</f>
        <v>0.998641344800416</v>
      </c>
      <c r="J985" s="157">
        <f t="shared" si="45"/>
        <v>1.4123403528453635E-5</v>
      </c>
      <c r="K985" s="158">
        <f t="shared" si="46"/>
        <v>0</v>
      </c>
      <c r="L985" s="159">
        <f t="shared" si="47"/>
        <v>-6.6465227056280605E-5</v>
      </c>
    </row>
    <row r="986" spans="2:12" x14ac:dyDescent="0.2">
      <c r="B986" s="112" t="s">
        <v>156</v>
      </c>
      <c r="C986" s="113">
        <f>_xll.qlCalendarAdvance("TARGET",C985,B986,"mf")</f>
        <v>44235</v>
      </c>
      <c r="D986" s="120">
        <f>_xll.xlShmInterpRateFwd($D$3&amp;T(CalculationTrigger),C986,,5,C987)</f>
        <v>4.6705672734925919E-3</v>
      </c>
      <c r="E986" s="120">
        <f>_xll.xlShmInterpRateFwd($E$3&amp;T(CalculationTrigger),C986,,5,C987)</f>
        <v>4.6371694755032878E-3</v>
      </c>
      <c r="F986" s="121">
        <f>_xll.xlShmInterpRateFwd($F$3&amp;T(CalculationTrigger),C986,,5,C987)</f>
        <v>4.4935882523516914E-3</v>
      </c>
      <c r="G986" s="148">
        <f>_xll.xlShmInterpDisc($G$3&amp;T(CalculationTrigger),C986)</f>
        <v>0.99829361299464958</v>
      </c>
      <c r="H986" s="149">
        <f>_xll.xlShmInterpDisc($H$3&amp;T(CalculationTrigger),C986)</f>
        <v>0.99834812209705492</v>
      </c>
      <c r="I986" s="150">
        <f>_xll.xlShmInterpDisc($I$3&amp;T(CalculationTrigger),C986)</f>
        <v>0.99860457256604529</v>
      </c>
      <c r="J986" s="157">
        <f t="shared" si="45"/>
        <v>1.4164382583019998E-5</v>
      </c>
      <c r="K986" s="158">
        <f t="shared" si="46"/>
        <v>0</v>
      </c>
      <c r="L986" s="159">
        <f t="shared" si="47"/>
        <v>-6.6629182628906927E-5</v>
      </c>
    </row>
    <row r="987" spans="2:12" x14ac:dyDescent="0.2">
      <c r="B987" s="112" t="s">
        <v>156</v>
      </c>
      <c r="C987" s="113">
        <f>_xll.qlCalendarAdvance("TARGET",C986,B987,"mf")</f>
        <v>44236</v>
      </c>
      <c r="D987" s="120">
        <f>_xll.xlShmInterpRateFwd($D$3&amp;T(CalculationTrigger),C987,,5,C988)</f>
        <v>4.677427657703067E-3</v>
      </c>
      <c r="E987" s="120">
        <f>_xll.xlShmInterpRateFwd($E$3&amp;T(CalculationTrigger),C987,,5,C988)</f>
        <v>4.6440024648072373E-3</v>
      </c>
      <c r="F987" s="121">
        <f>_xll.xlShmInterpRateFwd($F$3&amp;T(CalculationTrigger),C987,,5,C988)</f>
        <v>4.5003117298018386E-3</v>
      </c>
      <c r="G987" s="148">
        <f>_xll.xlShmInterpDisc($G$3&amp;T(CalculationTrigger),C987)</f>
        <v>0.99828083891844133</v>
      </c>
      <c r="H987" s="149">
        <f>_xll.xlShmInterpDisc($H$3&amp;T(CalculationTrigger),C987)</f>
        <v>0.99833543867069185</v>
      </c>
      <c r="I987" s="150">
        <f>_xll.xlShmInterpDisc($I$3&amp;T(CalculationTrigger),C987)</f>
        <v>0.99859227869609346</v>
      </c>
      <c r="J987" s="157">
        <f t="shared" si="45"/>
        <v>1.4178042376752132E-5</v>
      </c>
      <c r="K987" s="158">
        <f t="shared" si="46"/>
        <v>0</v>
      </c>
      <c r="L987" s="159">
        <f t="shared" si="47"/>
        <v>-6.6683834791303126E-5</v>
      </c>
    </row>
    <row r="988" spans="2:12" x14ac:dyDescent="0.2">
      <c r="B988" s="112" t="s">
        <v>156</v>
      </c>
      <c r="C988" s="113">
        <f>_xll.qlCalendarAdvance("TARGET",C987,B988,"mf")</f>
        <v>44237</v>
      </c>
      <c r="D988" s="120">
        <f>_xll.xlShmInterpRateFwd($D$3&amp;T(CalculationTrigger),C988,,5,C989)</f>
        <v>4.6842912492955982E-3</v>
      </c>
      <c r="E988" s="120">
        <f>_xll.xlShmInterpRateFwd($E$3&amp;T(CalculationTrigger),C988,,5,C989)</f>
        <v>4.6508386627063256E-3</v>
      </c>
      <c r="F988" s="121">
        <f>_xll.xlShmInterpRateFwd($F$3&amp;T(CalculationTrigger),C988,,5,C989)</f>
        <v>4.5070384221582282E-3</v>
      </c>
      <c r="G988" s="148">
        <f>_xll.xlShmInterpDisc($G$3&amp;T(CalculationTrigger),C988)</f>
        <v>0.99826804624290899</v>
      </c>
      <c r="H988" s="149">
        <f>_xll.xlShmInterpDisc($H$3&amp;T(CalculationTrigger),C988)</f>
        <v>0.99832273671658234</v>
      </c>
      <c r="I988" s="150">
        <f>_xll.xlShmInterpDisc($I$3&amp;T(CalculationTrigger),C988)</f>
        <v>0.99857996658338999</v>
      </c>
      <c r="J988" s="157">
        <f t="shared" si="45"/>
        <v>1.4191702223257082E-5</v>
      </c>
      <c r="K988" s="158">
        <f t="shared" si="46"/>
        <v>0</v>
      </c>
      <c r="L988" s="159">
        <f t="shared" si="47"/>
        <v>-6.673848709809108E-5</v>
      </c>
    </row>
    <row r="989" spans="2:12" x14ac:dyDescent="0.2">
      <c r="B989" s="112" t="s">
        <v>156</v>
      </c>
      <c r="C989" s="113">
        <f>_xll.qlCalendarAdvance("TARGET",C988,B989,"mf")</f>
        <v>44238</v>
      </c>
      <c r="D989" s="120">
        <f>_xll.xlShmInterpRateFwd($D$3&amp;T(CalculationTrigger),C989,,5,C990)</f>
        <v>4.6911580521203471E-3</v>
      </c>
      <c r="E989" s="120">
        <f>_xll.xlShmInterpRateFwd($E$3&amp;T(CalculationTrigger),C989,,5,C990)</f>
        <v>4.6576780731317595E-3</v>
      </c>
      <c r="F989" s="121">
        <f>_xll.xlShmInterpRateFwd($F$3&amp;T(CalculationTrigger),C989,,5,C990)</f>
        <v>4.5137683333115334E-3</v>
      </c>
      <c r="G989" s="148">
        <f>_xll.xlShmInterpDisc($G$3&amp;T(CalculationTrigger),C989)</f>
        <v>0.99825523496000024</v>
      </c>
      <c r="H989" s="149">
        <f>_xll.xlShmInterpDisc($H$3&amp;T(CalculationTrigger),C989)</f>
        <v>0.99831001622666227</v>
      </c>
      <c r="I989" s="150">
        <f>_xll.xlShmInterpDisc($I$3&amp;T(CalculationTrigger),C989)</f>
        <v>0.99856763621981859</v>
      </c>
      <c r="J989" s="157">
        <f t="shared" si="45"/>
        <v>1.4205362121565663E-5</v>
      </c>
      <c r="K989" s="158">
        <f t="shared" si="46"/>
        <v>0</v>
      </c>
      <c r="L989" s="159">
        <f t="shared" si="47"/>
        <v>-6.6793139544561964E-5</v>
      </c>
    </row>
    <row r="990" spans="2:12" x14ac:dyDescent="0.2">
      <c r="B990" s="112" t="s">
        <v>156</v>
      </c>
      <c r="C990" s="113">
        <f>_xll.qlCalendarAdvance("TARGET",C989,B990,"mf")</f>
        <v>44239</v>
      </c>
      <c r="D990" s="120">
        <f>_xll.xlShmInterpRateFwd($D$3&amp;T(CalculationTrigger),C990,,5,C991)</f>
        <v>4.7049630289547053E-3</v>
      </c>
      <c r="E990" s="120">
        <f>_xll.xlShmInterpRateFwd($E$3&amp;T(CalculationTrigger),C990,,5,C991)</f>
        <v>4.6714274078035137E-3</v>
      </c>
      <c r="F990" s="121">
        <f>_xll.xlShmInterpRateFwd($F$3&amp;T(CalculationTrigger),C990,,5,C991)</f>
        <v>4.527295058219776E-3</v>
      </c>
      <c r="G990" s="148">
        <f>_xll.xlShmInterpDisc($G$3&amp;T(CalculationTrigger),C990)</f>
        <v>0.99824240506165374</v>
      </c>
      <c r="H990" s="149">
        <f>_xll.xlShmInterpDisc($H$3&amp;T(CalculationTrigger),C990)</f>
        <v>0.99829727719285832</v>
      </c>
      <c r="I990" s="150">
        <f>_xll.xlShmInterpDisc($I$3&amp;T(CalculationTrigger),C990)</f>
        <v>0.99855528759725365</v>
      </c>
      <c r="J990" s="157">
        <f t="shared" si="45"/>
        <v>1.4219022070625276E-5</v>
      </c>
      <c r="K990" s="158">
        <f t="shared" si="46"/>
        <v>0</v>
      </c>
      <c r="L990" s="159">
        <f t="shared" si="47"/>
        <v>-6.6847792125905402E-5</v>
      </c>
    </row>
    <row r="991" spans="2:12" x14ac:dyDescent="0.2">
      <c r="B991" s="112" t="s">
        <v>156</v>
      </c>
      <c r="C991" s="113">
        <f>_xll.qlCalendarAdvance("TARGET",C990,B991,"mf")</f>
        <v>44242</v>
      </c>
      <c r="D991" s="120">
        <f>_xll.xlShmInterpRateFwd($D$3&amp;T(CalculationTrigger),C991,,5,C992)</f>
        <v>4.7186574551761687E-3</v>
      </c>
      <c r="E991" s="120">
        <f>_xll.xlShmInterpRateFwd($E$3&amp;T(CalculationTrigger),C991,,5,C992)</f>
        <v>4.6850679190452707E-3</v>
      </c>
      <c r="F991" s="121">
        <f>_xll.xlShmInterpRateFwd($F$3&amp;T(CalculationTrigger),C991,,5,C992)</f>
        <v>4.5407202456120401E-3</v>
      </c>
      <c r="G991" s="148">
        <f>_xll.xlShmInterpDisc($G$3&amp;T(CalculationTrigger),C991)</f>
        <v>0.99820380359323235</v>
      </c>
      <c r="H991" s="149">
        <f>_xll.xlShmInterpDisc($H$3&amp;T(CalculationTrigger),C991)</f>
        <v>0.99825894874726984</v>
      </c>
      <c r="I991" s="150">
        <f>_xll.xlShmInterpDisc($I$3&amp;T(CalculationTrigger),C991)</f>
        <v>0.99851813209419904</v>
      </c>
      <c r="J991" s="157">
        <f t="shared" si="45"/>
        <v>1.4260002212545547E-5</v>
      </c>
      <c r="K991" s="158">
        <f t="shared" si="46"/>
        <v>0</v>
      </c>
      <c r="L991" s="159">
        <f t="shared" si="47"/>
        <v>-6.7011750631614238E-5</v>
      </c>
    </row>
    <row r="992" spans="2:12" x14ac:dyDescent="0.2">
      <c r="B992" s="112" t="s">
        <v>156</v>
      </c>
      <c r="C992" s="113">
        <f>_xll.qlCalendarAdvance("TARGET",C991,B992,"mf")</f>
        <v>44243</v>
      </c>
      <c r="D992" s="120">
        <f>_xll.xlShmInterpRateFwd($D$3&amp;T(CalculationTrigger),C992,,5,C993)</f>
        <v>4.7255403734138089E-3</v>
      </c>
      <c r="E992" s="120">
        <f>_xll.xlShmInterpRateFwd($E$3&amp;T(CalculationTrigger),C992,,5,C993)</f>
        <v>4.6919234512326343E-3</v>
      </c>
      <c r="F992" s="121">
        <f>_xll.xlShmInterpRateFwd($F$3&amp;T(CalculationTrigger),C992,,5,C993)</f>
        <v>4.5474663103662986E-3</v>
      </c>
      <c r="G992" s="148">
        <f>_xll.xlShmInterpDisc($G$3&amp;T(CalculationTrigger),C992)</f>
        <v>0.99819089915233383</v>
      </c>
      <c r="H992" s="149">
        <f>_xll.xlShmInterpDisc($H$3&amp;T(CalculationTrigger),C992)</f>
        <v>0.9982461354570108</v>
      </c>
      <c r="I992" s="150">
        <f>_xll.xlShmInterpDisc($I$3&amp;T(CalculationTrigger),C992)</f>
        <v>0.99850571035421443</v>
      </c>
      <c r="J992" s="157">
        <f t="shared" si="45"/>
        <v>1.4273662354743791E-5</v>
      </c>
      <c r="K992" s="158">
        <f t="shared" si="46"/>
        <v>0</v>
      </c>
      <c r="L992" s="159">
        <f t="shared" si="47"/>
        <v>-6.7066403704786219E-5</v>
      </c>
    </row>
    <row r="993" spans="2:12" x14ac:dyDescent="0.2">
      <c r="B993" s="112" t="s">
        <v>156</v>
      </c>
      <c r="C993" s="113">
        <f>_xll.qlCalendarAdvance("TARGET",C992,B993,"mf")</f>
        <v>44244</v>
      </c>
      <c r="D993" s="120">
        <f>_xll.xlShmInterpRateFwd($D$3&amp;T(CalculationTrigger),C993,,5,C994)</f>
        <v>4.7324265267140722E-3</v>
      </c>
      <c r="E993" s="120">
        <f>_xll.xlShmInterpRateFwd($E$3&amp;T(CalculationTrigger),C993,,5,C994)</f>
        <v>4.6987822196146393E-3</v>
      </c>
      <c r="F993" s="121">
        <f>_xll.xlShmInterpRateFwd($F$3&amp;T(CalculationTrigger),C993,,5,C994)</f>
        <v>4.5542156177883417E-3</v>
      </c>
      <c r="G993" s="148">
        <f>_xll.xlShmInterpDisc($G$3&amp;T(CalculationTrigger),C993)</f>
        <v>0.99817797605555103</v>
      </c>
      <c r="H993" s="149">
        <f>_xll.xlShmInterpDisc($H$3&amp;T(CalculationTrigger),C993)</f>
        <v>0.99823330358236184</v>
      </c>
      <c r="I993" s="150">
        <f>_xll.xlShmInterpDisc($I$3&amp;T(CalculationTrigger),C993)</f>
        <v>0.99849327031446677</v>
      </c>
      <c r="J993" s="157">
        <f t="shared" si="45"/>
        <v>1.4287322542731378E-5</v>
      </c>
      <c r="K993" s="158">
        <f t="shared" si="46"/>
        <v>0</v>
      </c>
      <c r="L993" s="159">
        <f t="shared" si="47"/>
        <v>-6.7121056888981125E-5</v>
      </c>
    </row>
    <row r="994" spans="2:12" x14ac:dyDescent="0.2">
      <c r="B994" s="112" t="s">
        <v>156</v>
      </c>
      <c r="C994" s="113">
        <f>_xll.qlCalendarAdvance("TARGET",C993,B994,"mf")</f>
        <v>44245</v>
      </c>
      <c r="D994" s="120">
        <f>_xll.xlShmInterpRateFwd($D$3&amp;T(CalculationTrigger),C994,,5,C995)</f>
        <v>4.739315918643453E-3</v>
      </c>
      <c r="E994" s="120">
        <f>_xll.xlShmInterpRateFwd($E$3&amp;T(CalculationTrigger),C994,,5,C995)</f>
        <v>4.7056442280414496E-3</v>
      </c>
      <c r="F994" s="121">
        <f>_xll.xlShmInterpRateFwd($F$3&amp;T(CalculationTrigger),C994,,5,C995)</f>
        <v>4.5609681716877988E-3</v>
      </c>
      <c r="G994" s="148">
        <f>_xll.xlShmInterpDisc($G$3&amp;T(CalculationTrigger),C994)</f>
        <v>0.99816503429476655</v>
      </c>
      <c r="H994" s="149">
        <f>_xll.xlShmInterpDisc($H$3&amp;T(CalculationTrigger),C994)</f>
        <v>0.9982204531151937</v>
      </c>
      <c r="I994" s="150">
        <f>_xll.xlShmInterpDisc($I$3&amp;T(CalculationTrigger),C994)</f>
        <v>0.99848081196677385</v>
      </c>
      <c r="J994" s="157">
        <f t="shared" si="45"/>
        <v>1.4300982775530129E-5</v>
      </c>
      <c r="K994" s="158">
        <f t="shared" si="46"/>
        <v>0</v>
      </c>
      <c r="L994" s="159">
        <f t="shared" si="47"/>
        <v>-6.7175710179412097E-5</v>
      </c>
    </row>
    <row r="995" spans="2:12" x14ac:dyDescent="0.2">
      <c r="B995" s="112" t="s">
        <v>156</v>
      </c>
      <c r="C995" s="113">
        <f>_xll.qlCalendarAdvance("TARGET",C994,B995,"mf")</f>
        <v>44246</v>
      </c>
      <c r="D995" s="120">
        <f>_xll.xlShmInterpRateFwd($D$3&amp;T(CalculationTrigger),C995,,5,C996)</f>
        <v>4.7531674145291601E-3</v>
      </c>
      <c r="E995" s="120">
        <f>_xll.xlShmInterpRateFwd($E$3&amp;T(CalculationTrigger),C995,,5,C996)</f>
        <v>4.7194400858695303E-3</v>
      </c>
      <c r="F995" s="121">
        <f>_xll.xlShmInterpRateFwd($F$3&amp;T(CalculationTrigger),C995,,5,C996)</f>
        <v>4.5745414525663192E-3</v>
      </c>
      <c r="G995" s="148">
        <f>_xll.xlShmInterpDisc($G$3&amp;T(CalculationTrigger),C995)</f>
        <v>0.99815207386185456</v>
      </c>
      <c r="H995" s="149">
        <f>_xll.xlShmInterpDisc($H$3&amp;T(CalculationTrigger),C995)</f>
        <v>0.99820758404736831</v>
      </c>
      <c r="I995" s="150">
        <f>_xll.xlShmInterpDisc($I$3&amp;T(CalculationTrigger),C995)</f>
        <v>0.99846833530294443</v>
      </c>
      <c r="J995" s="157">
        <f t="shared" si="45"/>
        <v>1.4314643052078873E-5</v>
      </c>
      <c r="K995" s="158">
        <f t="shared" si="46"/>
        <v>0</v>
      </c>
      <c r="L995" s="159">
        <f t="shared" si="47"/>
        <v>-6.7230363571305649E-5</v>
      </c>
    </row>
    <row r="996" spans="2:12" x14ac:dyDescent="0.2">
      <c r="B996" s="112" t="s">
        <v>156</v>
      </c>
      <c r="C996" s="113">
        <f>_xll.qlCalendarAdvance("TARGET",C995,B996,"mf")</f>
        <v>44249</v>
      </c>
      <c r="D996" s="120">
        <f>_xll.xlShmInterpRateFwd($D$3&amp;T(CalculationTrigger),C996,,5,C997)</f>
        <v>4.7669059534242242E-3</v>
      </c>
      <c r="E996" s="120">
        <f>_xll.xlShmInterpRateFwd($E$3&amp;T(CalculationTrigger),C996,,5,C997)</f>
        <v>4.7331247415909371E-3</v>
      </c>
      <c r="F996" s="121">
        <f>_xll.xlShmInterpRateFwd($F$3&amp;T(CalculationTrigger),C996,,5,C997)</f>
        <v>4.5880109319401058E-3</v>
      </c>
      <c r="G996" s="148">
        <f>_xll.xlShmInterpDisc($G$3&amp;T(CalculationTrigger),C996)</f>
        <v>0.99811308044895042</v>
      </c>
      <c r="H996" s="149">
        <f>_xll.xlShmInterpDisc($H$3&amp;T(CalculationTrigger),C996)</f>
        <v>0.99816886515842562</v>
      </c>
      <c r="I996" s="150">
        <f>_xll.xlShmInterpDisc($I$3&amp;T(CalculationTrigger),C996)</f>
        <v>0.99843079533258194</v>
      </c>
      <c r="J996" s="157">
        <f t="shared" si="45"/>
        <v>1.4355624134485418E-5</v>
      </c>
      <c r="K996" s="158">
        <f t="shared" si="46"/>
        <v>0</v>
      </c>
      <c r="L996" s="159">
        <f t="shared" si="47"/>
        <v>-6.7394324308000009E-5</v>
      </c>
    </row>
    <row r="997" spans="2:12" x14ac:dyDescent="0.2">
      <c r="B997" s="112" t="s">
        <v>156</v>
      </c>
      <c r="C997" s="113">
        <f>_xll.qlCalendarAdvance("TARGET",C996,B997,"mf")</f>
        <v>44250</v>
      </c>
      <c r="D997" s="120">
        <f>_xll.xlShmInterpRateFwd($D$3&amp;T(CalculationTrigger),C997,,5,C998)</f>
        <v>4.7738115985210446E-3</v>
      </c>
      <c r="E997" s="120">
        <f>_xll.xlShmInterpRateFwd($E$3&amp;T(CalculationTrigger),C997,,5,C998)</f>
        <v>4.7400030096152014E-3</v>
      </c>
      <c r="F997" s="121">
        <f>_xll.xlShmInterpRateFwd($F$3&amp;T(CalculationTrigger),C997,,5,C998)</f>
        <v>4.5947797779241385E-3</v>
      </c>
      <c r="G997" s="148">
        <f>_xll.xlShmInterpDisc($G$3&amp;T(CalculationTrigger),C997)</f>
        <v>0.99810004524607976</v>
      </c>
      <c r="H997" s="149">
        <f>_xll.xlShmInterpDisc($H$3&amp;T(CalculationTrigger),C997)</f>
        <v>0.99815592160640232</v>
      </c>
      <c r="I997" s="150">
        <f>_xll.xlShmInterpDisc($I$3&amp;T(CalculationTrigger),C997)</f>
        <v>0.99841824532210477</v>
      </c>
      <c r="J997" s="157">
        <f t="shared" si="45"/>
        <v>1.4369284576194199E-5</v>
      </c>
      <c r="K997" s="158">
        <f t="shared" si="46"/>
        <v>0</v>
      </c>
      <c r="L997" s="159">
        <f t="shared" si="47"/>
        <v>-6.7448978057991918E-5</v>
      </c>
    </row>
    <row r="998" spans="2:12" x14ac:dyDescent="0.2">
      <c r="B998" s="112" t="s">
        <v>156</v>
      </c>
      <c r="C998" s="113">
        <f>_xll.qlCalendarAdvance("TARGET",C997,B998,"mf")</f>
        <v>44251</v>
      </c>
      <c r="D998" s="120">
        <f>_xll.xlShmInterpRateFwd($D$3&amp;T(CalculationTrigger),C998,,5,C999)</f>
        <v>4.780720505996372E-3</v>
      </c>
      <c r="E998" s="120">
        <f>_xll.xlShmInterpRateFwd($E$3&amp;T(CalculationTrigger),C998,,5,C999)</f>
        <v>4.74688454127155E-3</v>
      </c>
      <c r="F998" s="121">
        <f>_xll.xlShmInterpRateFwd($F$3&amp;T(CalculationTrigger),C998,,5,C999)</f>
        <v>4.6015518941349134E-3</v>
      </c>
      <c r="G998" s="148">
        <f>_xll.xlShmInterpDisc($G$3&amp;T(CalculationTrigger),C998)</f>
        <v>0.99808699133031109</v>
      </c>
      <c r="H998" s="149">
        <f>_xll.xlShmInterpDisc($H$3&amp;T(CalculationTrigger),C998)</f>
        <v>0.998142959412891</v>
      </c>
      <c r="I998" s="150">
        <f>_xll.xlShmInterpDisc($I$3&amp;T(CalculationTrigger),C998)</f>
        <v>0.99840567695439342</v>
      </c>
      <c r="J998" s="157">
        <f t="shared" si="45"/>
        <v>1.4382945056704162E-5</v>
      </c>
      <c r="K998" s="158">
        <f t="shared" si="46"/>
        <v>0</v>
      </c>
      <c r="L998" s="159">
        <f t="shared" si="47"/>
        <v>-6.7503631885551825E-5</v>
      </c>
    </row>
    <row r="999" spans="2:12" x14ac:dyDescent="0.2">
      <c r="B999" s="112" t="s">
        <v>156</v>
      </c>
      <c r="C999" s="113">
        <f>_xll.qlCalendarAdvance("TARGET",C998,B999,"mf")</f>
        <v>44252</v>
      </c>
      <c r="D999" s="120">
        <f>_xll.xlShmInterpRateFwd($D$3&amp;T(CalculationTrigger),C999,,5,C1000)</f>
        <v>4.7876326798219505E-3</v>
      </c>
      <c r="E999" s="120">
        <f>_xll.xlShmInterpRateFwd($E$3&amp;T(CalculationTrigger),C999,,5,C1000)</f>
        <v>4.7537693406532978E-3</v>
      </c>
      <c r="F999" s="121">
        <f>_xll.xlShmInterpRateFwd($F$3&amp;T(CalculationTrigger),C999,,5,C1000)</f>
        <v>4.6083272846657369E-3</v>
      </c>
      <c r="G999" s="148">
        <f>_xll.xlShmInterpDisc($G$3&amp;T(CalculationTrigger),C999)</f>
        <v>0.99807391869346285</v>
      </c>
      <c r="H999" s="149">
        <f>_xll.xlShmInterpDisc($H$3&amp;T(CalculationTrigger),C999)</f>
        <v>0.99812997856969798</v>
      </c>
      <c r="I999" s="150">
        <f>_xll.xlShmInterpDisc($I$3&amp;T(CalculationTrigger),C999)</f>
        <v>0.9983930902212006</v>
      </c>
      <c r="J999" s="157">
        <f t="shared" si="45"/>
        <v>1.4396605574999765E-5</v>
      </c>
      <c r="K999" s="158">
        <f t="shared" si="46"/>
        <v>0</v>
      </c>
      <c r="L999" s="159">
        <f t="shared" si="47"/>
        <v>-6.7558285785929487E-5</v>
      </c>
    </row>
    <row r="1000" spans="2:12" x14ac:dyDescent="0.2">
      <c r="B1000" s="112" t="s">
        <v>156</v>
      </c>
      <c r="C1000" s="113">
        <f>_xll.qlCalendarAdvance("TARGET",C999,B1000,"mf")</f>
        <v>44253</v>
      </c>
      <c r="D1000" s="120">
        <f>_xll.xlShmInterpRateFwd($D$3&amp;T(CalculationTrigger),C1000,,5,C1001)</f>
        <v>4.8015310970577737E-3</v>
      </c>
      <c r="E1000" s="120">
        <f>_xll.xlShmInterpRateFwd($E$3&amp;T(CalculationTrigger),C1000,,5,C1001)</f>
        <v>4.7676121241105266E-3</v>
      </c>
      <c r="F1000" s="121">
        <f>_xll.xlShmInterpRateFwd($F$3&amp;T(CalculationTrigger),C1000,,5,C1001)</f>
        <v>4.6219475252854128E-3</v>
      </c>
      <c r="G1000" s="148">
        <f>_xll.xlShmInterpDisc($G$3&amp;T(CalculationTrigger),C1000)</f>
        <v>0.99806082732734402</v>
      </c>
      <c r="H1000" s="149">
        <f>_xll.xlShmInterpDisc($H$3&amp;T(CalculationTrigger),C1000)</f>
        <v>0.99811697906861996</v>
      </c>
      <c r="I1000" s="150">
        <f>_xll.xlShmInterpDisc($I$3&amp;T(CalculationTrigger),C1000)</f>
        <v>0.99838048511426902</v>
      </c>
      <c r="J1000" s="157">
        <f t="shared" si="45"/>
        <v>1.441026613009676E-5</v>
      </c>
      <c r="K1000" s="158">
        <f t="shared" si="46"/>
        <v>0</v>
      </c>
      <c r="L1000" s="159">
        <f t="shared" si="47"/>
        <v>-6.7612939754331105E-5</v>
      </c>
    </row>
    <row r="1001" spans="2:12" x14ac:dyDescent="0.2">
      <c r="B1001" s="112" t="s">
        <v>156</v>
      </c>
      <c r="C1001" s="113">
        <f>_xll.qlCalendarAdvance("TARGET",C1000,B1001,"mf")</f>
        <v>44256</v>
      </c>
      <c r="D1001" s="120">
        <f>_xll.xlShmInterpRateFwd($D$3&amp;T(CalculationTrigger),C1001,,5,C1002)</f>
        <v>4.8153141171295866E-3</v>
      </c>
      <c r="E1001" s="120">
        <f>_xll.xlShmInterpRateFwd($E$3&amp;T(CalculationTrigger),C1001,,5,C1002)</f>
        <v>4.7813412933291879E-3</v>
      </c>
      <c r="F1001" s="121">
        <f>_xll.xlShmInterpRateFwd($F$3&amp;T(CalculationTrigger),C1001,,5,C1002)</f>
        <v>4.6354616680463496E-3</v>
      </c>
      <c r="G1001" s="148">
        <f>_xll.xlShmInterpDisc($G$3&amp;T(CalculationTrigger),C1001)</f>
        <v>0.99802144077131616</v>
      </c>
      <c r="H1001" s="149">
        <f>_xll.xlShmInterpDisc($H$3&amp;T(CalculationTrigger),C1001)</f>
        <v>0.99807786853590619</v>
      </c>
      <c r="I1001" s="150">
        <f>_xll.xlShmInterpDisc($I$3&amp;T(CalculationTrigger),C1001)</f>
        <v>0.99834255946833372</v>
      </c>
      <c r="J1001" s="157">
        <f t="shared" si="45"/>
        <v>1.4451248006111186E-5</v>
      </c>
      <c r="K1001" s="158">
        <f t="shared" si="46"/>
        <v>0</v>
      </c>
      <c r="L1001" s="159">
        <f t="shared" si="47"/>
        <v>-6.7776902020055826E-5</v>
      </c>
    </row>
    <row r="1002" spans="2:12" x14ac:dyDescent="0.2">
      <c r="B1002" s="112" t="s">
        <v>156</v>
      </c>
      <c r="C1002" s="113">
        <f>_xll.qlCalendarAdvance("TARGET",C1001,B1002,"mf")</f>
        <v>44257</v>
      </c>
      <c r="D1002" s="120">
        <f>_xll.xlShmInterpRateFwd($D$3&amp;T(CalculationTrigger),C1002,,5,C1003)</f>
        <v>4.8222426816341936E-3</v>
      </c>
      <c r="E1002" s="120">
        <f>_xll.xlShmInterpRateFwd($E$3&amp;T(CalculationTrigger),C1002,,5,C1003)</f>
        <v>4.7882424899414805E-3</v>
      </c>
      <c r="F1002" s="121">
        <f>_xll.xlShmInterpRateFwd($F$3&amp;T(CalculationTrigger),C1002,,5,C1003)</f>
        <v>4.6422534889429354E-3</v>
      </c>
      <c r="G1002" s="148">
        <f>_xll.xlShmInterpDisc($G$3&amp;T(CalculationTrigger),C1002)</f>
        <v>0.99800827440602091</v>
      </c>
      <c r="H1002" s="149">
        <f>_xll.xlShmInterpDisc($H$3&amp;T(CalculationTrigger),C1002)</f>
        <v>0.99806479432107198</v>
      </c>
      <c r="I1002" s="150">
        <f>_xll.xlShmInterpDisc($I$3&amp;T(CalculationTrigger),C1002)</f>
        <v>0.99832988078369145</v>
      </c>
      <c r="J1002" s="157">
        <f t="shared" si="45"/>
        <v>1.4464908698371345E-5</v>
      </c>
      <c r="K1002" s="158">
        <f t="shared" si="46"/>
        <v>0</v>
      </c>
      <c r="L1002" s="159">
        <f t="shared" si="47"/>
        <v>-6.7831556212825589E-5</v>
      </c>
    </row>
    <row r="1003" spans="2:12" x14ac:dyDescent="0.2">
      <c r="B1003" s="112" t="s">
        <v>156</v>
      </c>
      <c r="C1003" s="113">
        <f>_xll.qlCalendarAdvance("TARGET",C1002,B1003,"mf")</f>
        <v>44258</v>
      </c>
      <c r="D1003" s="120">
        <f>_xll.xlShmInterpRateFwd($D$3&amp;T(CalculationTrigger),C1003,,5,C1004)</f>
        <v>4.8291745361169003E-3</v>
      </c>
      <c r="E1003" s="120">
        <f>_xll.xlShmInterpRateFwd($E$3&amp;T(CalculationTrigger),C1003,,5,C1004)</f>
        <v>4.7951469778259601E-3</v>
      </c>
      <c r="F1003" s="121">
        <f>_xll.xlShmInterpRateFwd($F$3&amp;T(CalculationTrigger),C1003,,5,C1004)</f>
        <v>4.6490486078684043E-3</v>
      </c>
      <c r="G1003" s="148">
        <f>_xll.xlShmInterpDisc($G$3&amp;T(CalculationTrigger),C1003)</f>
        <v>0.99799508927036185</v>
      </c>
      <c r="H1003" s="149">
        <f>_xll.xlShmInterpDisc($H$3&amp;T(CalculationTrigger),C1003)</f>
        <v>0.99805170140719845</v>
      </c>
      <c r="I1003" s="150">
        <f>_xll.xlShmInterpDisc($I$3&amp;T(CalculationTrigger),C1003)</f>
        <v>0.99831718368388589</v>
      </c>
      <c r="J1003" s="157">
        <f t="shared" si="45"/>
        <v>1.4478569422411572E-5</v>
      </c>
      <c r="K1003" s="158">
        <f t="shared" si="46"/>
        <v>0</v>
      </c>
      <c r="L1003" s="159">
        <f t="shared" si="47"/>
        <v>-6.7886210449793585E-5</v>
      </c>
    </row>
    <row r="1004" spans="2:12" x14ac:dyDescent="0.2">
      <c r="B1004" s="112" t="s">
        <v>156</v>
      </c>
      <c r="C1004" s="113">
        <f>_xll.qlCalendarAdvance("TARGET",C1003,B1004,"mf")</f>
        <v>44259</v>
      </c>
      <c r="D1004" s="120">
        <f>_xll.xlShmInterpRateFwd($D$3&amp;T(CalculationTrigger),C1004,,5,C1005)</f>
        <v>4.8361096843873583E-3</v>
      </c>
      <c r="E1004" s="120">
        <f>_xll.xlShmInterpRateFwd($E$3&amp;T(CalculationTrigger),C1004,,5,C1005)</f>
        <v>4.8020547610354214E-3</v>
      </c>
      <c r="F1004" s="121">
        <f>_xll.xlShmInterpRateFwd($F$3&amp;T(CalculationTrigger),C1004,,5,C1005)</f>
        <v>4.6558470288350189E-3</v>
      </c>
      <c r="G1004" s="148">
        <f>_xll.xlShmInterpDisc($G$3&amp;T(CalculationTrigger),C1004)</f>
        <v>0.99798188535609267</v>
      </c>
      <c r="H1004" s="149">
        <f>_xll.xlShmInterpDisc($H$3&amp;T(CalculationTrigger),C1004)</f>
        <v>0.998038589786027</v>
      </c>
      <c r="I1004" s="150">
        <f>_xll.xlShmInterpDisc($I$3&amp;T(CalculationTrigger),C1004)</f>
        <v>0.99830446816060392</v>
      </c>
      <c r="J1004" s="157">
        <f t="shared" si="45"/>
        <v>1.4492230177292687E-5</v>
      </c>
      <c r="K1004" s="158">
        <f t="shared" si="46"/>
        <v>0</v>
      </c>
      <c r="L1004" s="159">
        <f t="shared" si="47"/>
        <v>-6.7940864726132567E-5</v>
      </c>
    </row>
    <row r="1005" spans="2:12" x14ac:dyDescent="0.2">
      <c r="B1005" s="112" t="s">
        <v>156</v>
      </c>
      <c r="C1005" s="113">
        <f>_xll.qlCalendarAdvance("TARGET",C1004,B1005,"mf")</f>
        <v>44260</v>
      </c>
      <c r="D1005" s="120">
        <f>_xll.xlShmInterpRateFwd($D$3&amp;T(CalculationTrigger),C1005,,5,C1006)</f>
        <v>4.8500554254489302E-3</v>
      </c>
      <c r="E1005" s="120">
        <f>_xll.xlShmInterpRateFwd($E$3&amp;T(CalculationTrigger),C1005,,5,C1006)</f>
        <v>4.8159448728511984E-3</v>
      </c>
      <c r="F1005" s="121">
        <f>_xll.xlShmInterpRateFwd($F$3&amp;T(CalculationTrigger),C1005,,5,C1006)</f>
        <v>4.6695146333125175E-3</v>
      </c>
      <c r="G1005" s="148">
        <f>_xll.xlShmInterpDisc($G$3&amp;T(CalculationTrigger),C1005)</f>
        <v>0.99796866265495787</v>
      </c>
      <c r="H1005" s="149">
        <f>_xll.xlShmInterpDisc($H$3&amp;T(CalculationTrigger),C1005)</f>
        <v>0.99802545944928955</v>
      </c>
      <c r="I1005" s="150">
        <f>_xll.xlShmInterpDisc($I$3&amp;T(CalculationTrigger),C1005)</f>
        <v>0.99829173420552275</v>
      </c>
      <c r="J1005" s="157">
        <f t="shared" si="45"/>
        <v>1.4505890961936616E-5</v>
      </c>
      <c r="K1005" s="158">
        <f t="shared" si="46"/>
        <v>0</v>
      </c>
      <c r="L1005" s="159">
        <f t="shared" si="47"/>
        <v>-6.7995519037028569E-5</v>
      </c>
    </row>
    <row r="1006" spans="2:12" x14ac:dyDescent="0.2">
      <c r="B1006" s="112" t="s">
        <v>156</v>
      </c>
      <c r="C1006" s="113">
        <f>_xll.qlCalendarAdvance("TARGET",C1005,B1006,"mf")</f>
        <v>44263</v>
      </c>
      <c r="D1006" s="120">
        <f>_xll.xlShmInterpRateFwd($D$3&amp;T(CalculationTrigger),C1006,,5,C1007)</f>
        <v>4.8638832950248338E-3</v>
      </c>
      <c r="E1006" s="120">
        <f>_xll.xlShmInterpRateFwd($E$3&amp;T(CalculationTrigger),C1006,,5,C1007)</f>
        <v>4.8297189242886718E-3</v>
      </c>
      <c r="F1006" s="121">
        <f>_xll.xlShmInterpRateFwd($F$3&amp;T(CalculationTrigger),C1006,,5,C1007)</f>
        <v>4.6830738104809699E-3</v>
      </c>
      <c r="G1006" s="148">
        <f>_xll.xlShmInterpDisc($G$3&amp;T(CalculationTrigger),C1006)</f>
        <v>0.99792888174766636</v>
      </c>
      <c r="H1006" s="149">
        <f>_xll.xlShmInterpDisc($H$3&amp;T(CalculationTrigger),C1006)</f>
        <v>0.99798595606286533</v>
      </c>
      <c r="I1006" s="150">
        <f>_xll.xlShmInterpDisc($I$3&amp;T(CalculationTrigger),C1006)</f>
        <v>0.99825342166612363</v>
      </c>
      <c r="J1006" s="157">
        <f t="shared" si="45"/>
        <v>1.4546873484670027E-5</v>
      </c>
      <c r="K1006" s="158">
        <f t="shared" si="46"/>
        <v>0</v>
      </c>
      <c r="L1006" s="159">
        <f t="shared" si="47"/>
        <v>-6.8159482129741562E-5</v>
      </c>
    </row>
    <row r="1007" spans="2:12" x14ac:dyDescent="0.2">
      <c r="B1007" s="112" t="s">
        <v>156</v>
      </c>
      <c r="C1007" s="113">
        <f>_xll.qlCalendarAdvance("TARGET",C1006,B1007,"mf")</f>
        <v>44264</v>
      </c>
      <c r="D1007" s="120">
        <f>_xll.xlShmInterpRateFwd($D$3&amp;T(CalculationTrigger),C1007,,5,C1008)</f>
        <v>4.8708349716076729E-3</v>
      </c>
      <c r="E1007" s="120">
        <f>_xll.xlShmInterpRateFwd($E$3&amp;T(CalculationTrigger),C1007,,5,C1008)</f>
        <v>4.8366432424430056E-3</v>
      </c>
      <c r="F1007" s="121">
        <f>_xll.xlShmInterpRateFwd($F$3&amp;T(CalculationTrigger),C1007,,5,C1008)</f>
        <v>4.6898888003783909E-3</v>
      </c>
      <c r="G1007" s="148">
        <f>_xll.xlShmInterpDisc($G$3&amp;T(CalculationTrigger),C1007)</f>
        <v>0.9979155838163295</v>
      </c>
      <c r="H1007" s="149">
        <f>_xll.xlShmInterpDisc($H$3&amp;T(CalculationTrigger),C1007)</f>
        <v>0.99797275078100134</v>
      </c>
      <c r="I1007" s="150">
        <f>_xll.xlShmInterpDisc($I$3&amp;T(CalculationTrigger),C1007)</f>
        <v>0.99824061390043728</v>
      </c>
      <c r="J1007" s="157">
        <f t="shared" si="45"/>
        <v>1.4560534378518904E-5</v>
      </c>
      <c r="K1007" s="158">
        <f t="shared" si="46"/>
        <v>0</v>
      </c>
      <c r="L1007" s="159">
        <f t="shared" si="47"/>
        <v>-6.8214136531331902E-5</v>
      </c>
    </row>
    <row r="1008" spans="2:12" x14ac:dyDescent="0.2">
      <c r="B1008" s="112" t="s">
        <v>156</v>
      </c>
      <c r="C1008" s="113">
        <f>_xll.qlCalendarAdvance("TARGET",C1007,B1008,"mf")</f>
        <v>44265</v>
      </c>
      <c r="D1008" s="120">
        <f>_xll.xlShmInterpRateFwd($D$3&amp;T(CalculationTrigger),C1008,,5,C1009)</f>
        <v>4.877789965727717E-3</v>
      </c>
      <c r="E1008" s="120">
        <f>_xll.xlShmInterpRateFwd($E$3&amp;T(CalculationTrigger),C1008,,5,C1009)</f>
        <v>4.8435708794691435E-3</v>
      </c>
      <c r="F1008" s="121">
        <f>_xll.xlShmInterpRateFwd($F$3&amp;T(CalculationTrigger),C1008,,5,C1009)</f>
        <v>4.6967071157016319E-3</v>
      </c>
      <c r="G1008" s="148">
        <f>_xll.xlShmInterpDisc($G$3&amp;T(CalculationTrigger),C1008)</f>
        <v>0.99790226705671137</v>
      </c>
      <c r="H1008" s="149">
        <f>_xll.xlShmInterpDisc($H$3&amp;T(CalculationTrigger),C1008)</f>
        <v>0.99795952674209376</v>
      </c>
      <c r="I1008" s="150">
        <f>_xll.xlShmInterpDisc($I$3&amp;T(CalculationTrigger),C1008)</f>
        <v>0.99822778766120013</v>
      </c>
      <c r="J1008" s="157">
        <f t="shared" si="45"/>
        <v>1.4574195297178878E-5</v>
      </c>
      <c r="K1008" s="158">
        <f t="shared" si="46"/>
        <v>0</v>
      </c>
      <c r="L1008" s="159">
        <f t="shared" si="47"/>
        <v>-6.8268790943609115E-5</v>
      </c>
    </row>
    <row r="1009" spans="2:12" x14ac:dyDescent="0.2">
      <c r="B1009" s="112" t="s">
        <v>156</v>
      </c>
      <c r="C1009" s="113">
        <f>_xll.qlCalendarAdvance("TARGET",C1008,B1009,"mf")</f>
        <v>44266</v>
      </c>
      <c r="D1009" s="120">
        <f>_xll.xlShmInterpRateFwd($D$3&amp;T(CalculationTrigger),C1009,,5,C1010)</f>
        <v>4.8847482811946244E-3</v>
      </c>
      <c r="E1009" s="120">
        <f>_xll.xlShmInterpRateFwd($E$3&amp;T(CalculationTrigger),C1009,,5,C1010)</f>
        <v>4.8505018392577866E-3</v>
      </c>
      <c r="F1009" s="121">
        <f>_xll.xlShmInterpRateFwd($F$3&amp;T(CalculationTrigger),C1009,,5,C1010)</f>
        <v>4.7035287607871531E-3</v>
      </c>
      <c r="G1009" s="148">
        <f>_xll.xlShmInterpDisc($G$3&amp;T(CalculationTrigger),C1009)</f>
        <v>0.99788893146050095</v>
      </c>
      <c r="H1009" s="149">
        <f>_xll.xlShmInterpDisc($H$3&amp;T(CalculationTrigger),C1009)</f>
        <v>0.99794628393781937</v>
      </c>
      <c r="I1009" s="150">
        <f>_xll.xlShmInterpDisc($I$3&amp;T(CalculationTrigger),C1009)</f>
        <v>0.99821494294003432</v>
      </c>
      <c r="J1009" s="157">
        <f t="shared" si="45"/>
        <v>1.4587856239645354E-5</v>
      </c>
      <c r="K1009" s="158">
        <f t="shared" si="46"/>
        <v>0</v>
      </c>
      <c r="L1009" s="159">
        <f t="shared" si="47"/>
        <v>-6.832344536189522E-5</v>
      </c>
    </row>
    <row r="1010" spans="2:12" x14ac:dyDescent="0.2">
      <c r="B1010" s="112" t="s">
        <v>156</v>
      </c>
      <c r="C1010" s="113">
        <f>_xll.qlCalendarAdvance("TARGET",C1009,B1010,"mf")</f>
        <v>44267</v>
      </c>
      <c r="D1010" s="120">
        <f>_xll.xlShmInterpRateFwd($D$3&amp;T(CalculationTrigger),C1010,,5,C1011)</f>
        <v>4.8987417486706184E-3</v>
      </c>
      <c r="E1010" s="120">
        <f>_xll.xlShmInterpRateFwd($E$3&amp;T(CalculationTrigger),C1010,,5,C1011)</f>
        <v>4.8644396823677638E-3</v>
      </c>
      <c r="F1010" s="121">
        <f>_xll.xlShmInterpRateFwd($F$3&amp;T(CalculationTrigger),C1010,,5,C1011)</f>
        <v>4.7172441334805389E-3</v>
      </c>
      <c r="G1010" s="148">
        <f>_xll.xlShmInterpDisc($G$3&amp;T(CalculationTrigger),C1010)</f>
        <v>0.99787557701937846</v>
      </c>
      <c r="H1010" s="149">
        <f>_xll.xlShmInterpDisc($H$3&amp;T(CalculationTrigger),C1010)</f>
        <v>0.9979330223598456</v>
      </c>
      <c r="I1010" s="150">
        <f>_xll.xlShmInterpDisc($I$3&amp;T(CalculationTrigger),C1010)</f>
        <v>0.99820207972855191</v>
      </c>
      <c r="J1010" s="157">
        <f t="shared" si="45"/>
        <v>1.460151720488837E-5</v>
      </c>
      <c r="K1010" s="158">
        <f t="shared" si="46"/>
        <v>0</v>
      </c>
      <c r="L1010" s="159">
        <f t="shared" si="47"/>
        <v>-6.8378099781356261E-5</v>
      </c>
    </row>
    <row r="1011" spans="2:12" x14ac:dyDescent="0.2">
      <c r="B1011" s="112" t="s">
        <v>156</v>
      </c>
      <c r="C1011" s="113">
        <f>_xll.qlCalendarAdvance("TARGET",C1010,B1011,"mf")</f>
        <v>44270</v>
      </c>
      <c r="D1011" s="120">
        <f>_xll.xlShmInterpRateFwd($D$3&amp;T(CalculationTrigger),C1011,,5,C1012)</f>
        <v>4.9126148357228295E-3</v>
      </c>
      <c r="E1011" s="120">
        <f>_xll.xlShmInterpRateFwd($E$3&amp;T(CalculationTrigger),C1011,,5,C1012)</f>
        <v>4.878258984661989E-3</v>
      </c>
      <c r="F1011" s="121">
        <f>_xll.xlShmInterpRateFwd($F$3&amp;T(CalculationTrigger),C1011,,5,C1012)</f>
        <v>4.7308487162012434E-3</v>
      </c>
      <c r="G1011" s="148">
        <f>_xll.xlShmInterpDisc($G$3&amp;T(CalculationTrigger),C1011)</f>
        <v>0.99783540054320086</v>
      </c>
      <c r="H1011" s="149">
        <f>_xll.xlShmInterpDisc($H$3&amp;T(CalculationTrigger),C1011)</f>
        <v>0.99789312490026594</v>
      </c>
      <c r="I1011" s="150">
        <f>_xll.xlShmInterpDisc($I$3&amp;T(CalculationTrigger),C1011)</f>
        <v>0.99816337906818886</v>
      </c>
      <c r="J1011" s="157">
        <f t="shared" si="45"/>
        <v>1.4642500227497677E-5</v>
      </c>
      <c r="K1011" s="158">
        <f t="shared" si="46"/>
        <v>0</v>
      </c>
      <c r="L1011" s="159">
        <f t="shared" si="47"/>
        <v>-6.854206299893072E-5</v>
      </c>
    </row>
    <row r="1012" spans="2:12" x14ac:dyDescent="0.2">
      <c r="B1012" s="112" t="s">
        <v>156</v>
      </c>
      <c r="C1012" s="113">
        <f>_xll.qlCalendarAdvance("TARGET",C1011,B1012,"mf")</f>
        <v>44271</v>
      </c>
      <c r="D1012" s="120">
        <f>_xll.xlShmInterpRateFwd($D$3&amp;T(CalculationTrigger),C1012,,5,C1013)</f>
        <v>4.9195898171761846E-3</v>
      </c>
      <c r="E1012" s="120">
        <f>_xll.xlShmInterpRateFwd($E$3&amp;T(CalculationTrigger),C1012,,5,C1013)</f>
        <v>4.8852066172721201E-3</v>
      </c>
      <c r="F1012" s="121">
        <f>_xll.xlShmInterpRateFwd($F$3&amp;T(CalculationTrigger),C1012,,5,C1013)</f>
        <v>4.7376870686207089E-3</v>
      </c>
      <c r="G1012" s="148">
        <f>_xll.xlShmInterpDisc($G$3&amp;T(CalculationTrigger),C1012)</f>
        <v>0.99782197063904643</v>
      </c>
      <c r="H1012" s="149">
        <f>_xll.xlShmInterpDisc($H$3&amp;T(CalculationTrigger),C1012)</f>
        <v>0.99787978814398615</v>
      </c>
      <c r="I1012" s="150">
        <f>_xll.xlShmInterpDisc($I$3&amp;T(CalculationTrigger),C1012)</f>
        <v>0.99815044181137735</v>
      </c>
      <c r="J1012" s="157">
        <f t="shared" si="45"/>
        <v>1.4656161273969121E-5</v>
      </c>
      <c r="K1012" s="158">
        <f t="shared" si="46"/>
        <v>0</v>
      </c>
      <c r="L1012" s="159">
        <f t="shared" si="47"/>
        <v>-6.8596717375299225E-5</v>
      </c>
    </row>
    <row r="1013" spans="2:12" x14ac:dyDescent="0.2">
      <c r="B1013" s="112" t="s">
        <v>156</v>
      </c>
      <c r="C1013" s="113">
        <f>_xll.qlCalendarAdvance("TARGET",C1012,B1013,"mf")</f>
        <v>44272</v>
      </c>
      <c r="D1013" s="120">
        <f>_xll.xlShmInterpRateFwd($D$3&amp;T(CalculationTrigger),C1013,,5,C1014)</f>
        <v>4.9265681436448409E-3</v>
      </c>
      <c r="E1013" s="120">
        <f>_xll.xlShmInterpRateFwd($E$3&amp;T(CalculationTrigger),C1013,,5,C1014)</f>
        <v>4.89215759627266E-3</v>
      </c>
      <c r="F1013" s="121">
        <f>_xll.xlShmInterpRateFwd($F$3&amp;T(CalculationTrigger),C1013,,5,C1014)</f>
        <v>4.7445287743897819E-3</v>
      </c>
      <c r="G1013" s="148">
        <f>_xll.xlShmInterpDisc($G$3&amp;T(CalculationTrigger),C1013)</f>
        <v>0.99780852184824209</v>
      </c>
      <c r="H1013" s="149">
        <f>_xll.xlShmInterpDisc($H$3&amp;T(CalculationTrigger),C1013)</f>
        <v>0.99786643257220653</v>
      </c>
      <c r="I1013" s="150">
        <f>_xll.xlShmInterpDisc($I$3&amp;T(CalculationTrigger),C1013)</f>
        <v>0.99813748602217123</v>
      </c>
      <c r="J1013" s="157">
        <f t="shared" si="45"/>
        <v>1.4669822338249878E-5</v>
      </c>
      <c r="K1013" s="158">
        <f t="shared" si="46"/>
        <v>0</v>
      </c>
      <c r="L1013" s="159">
        <f t="shared" si="47"/>
        <v>-6.8651371728984309E-5</v>
      </c>
    </row>
    <row r="1014" spans="2:12" x14ac:dyDescent="0.2">
      <c r="B1014" s="112" t="s">
        <v>156</v>
      </c>
      <c r="C1014" s="113">
        <f>_xll.qlCalendarAdvance("TARGET",C1013,B1014,"mf")</f>
        <v>44273</v>
      </c>
      <c r="D1014" s="120">
        <f>_xll.xlShmInterpRateFwd($D$3&amp;T(CalculationTrigger),C1014,,5,C1015)</f>
        <v>4.9335498189384619E-3</v>
      </c>
      <c r="E1014" s="120">
        <f>_xll.xlShmInterpRateFwd($E$3&amp;T(CalculationTrigger),C1014,,5,C1015)</f>
        <v>4.8991119255948415E-3</v>
      </c>
      <c r="F1014" s="121">
        <f>_xll.xlShmInterpRateFwd($F$3&amp;T(CalculationTrigger),C1014,,5,C1015)</f>
        <v>4.7513738373991645E-3</v>
      </c>
      <c r="G1014" s="148">
        <f>_xll.xlShmInterpDisc($G$3&amp;T(CalculationTrigger),C1014)</f>
        <v>0.99779505416241276</v>
      </c>
      <c r="H1014" s="149">
        <f>_xll.xlShmInterpDisc($H$3&amp;T(CalculationTrigger),C1014)</f>
        <v>0.99785305817653935</v>
      </c>
      <c r="I1014" s="150">
        <f>_xll.xlShmInterpDisc($I$3&amp;T(CalculationTrigger),C1014)</f>
        <v>0.99812451169212701</v>
      </c>
      <c r="J1014" s="157">
        <f t="shared" si="45"/>
        <v>1.4683483419354778E-5</v>
      </c>
      <c r="K1014" s="158">
        <f t="shared" si="46"/>
        <v>0</v>
      </c>
      <c r="L1014" s="159">
        <f t="shared" si="47"/>
        <v>-6.8706026055175272E-5</v>
      </c>
    </row>
    <row r="1015" spans="2:12" x14ac:dyDescent="0.2">
      <c r="B1015" s="112" t="s">
        <v>156</v>
      </c>
      <c r="C1015" s="113">
        <f>_xll.qlCalendarAdvance("TARGET",C1014,B1015,"mf")</f>
        <v>44274</v>
      </c>
      <c r="D1015" s="120">
        <f>_xll.xlShmInterpRateFwd($D$3&amp;T(CalculationTrigger),C1015,,5,C1016)</f>
        <v>4.9475914156288858E-3</v>
      </c>
      <c r="E1015" s="120">
        <f>_xll.xlShmInterpRateFwd($E$3&amp;T(CalculationTrigger),C1015,,5,C1016)</f>
        <v>4.9130979029825585E-3</v>
      </c>
      <c r="F1015" s="121">
        <f>_xll.xlShmInterpRateFwd($F$3&amp;T(CalculationTrigger),C1015,,5,C1016)</f>
        <v>4.7651373825738997E-3</v>
      </c>
      <c r="G1015" s="148">
        <f>_xll.xlShmInterpDisc($G$3&amp;T(CalculationTrigger),C1015)</f>
        <v>0.99778156757317427</v>
      </c>
      <c r="H1015" s="149">
        <f>_xll.xlShmInterpDisc($H$3&amp;T(CalculationTrigger),C1015)</f>
        <v>0.99783966494858767</v>
      </c>
      <c r="I1015" s="150">
        <f>_xll.xlShmInterpDisc($I$3&amp;T(CalculationTrigger),C1015)</f>
        <v>0.99811151881279192</v>
      </c>
      <c r="J1015" s="157">
        <f t="shared" si="45"/>
        <v>1.469714451624534E-5</v>
      </c>
      <c r="K1015" s="158">
        <f t="shared" si="46"/>
        <v>0</v>
      </c>
      <c r="L1015" s="159">
        <f t="shared" si="47"/>
        <v>-6.8760680349130602E-5</v>
      </c>
    </row>
    <row r="1016" spans="2:12" x14ac:dyDescent="0.2">
      <c r="B1016" s="112" t="s">
        <v>156</v>
      </c>
      <c r="C1016" s="113">
        <f>_xll.qlCalendarAdvance("TARGET",C1015,B1016,"mf")</f>
        <v>44277</v>
      </c>
      <c r="D1016" s="120">
        <f>_xll.xlShmInterpRateFwd($D$3&amp;T(CalculationTrigger),C1016,,5,C1017)</f>
        <v>4.9615100881625056E-3</v>
      </c>
      <c r="E1016" s="120">
        <f>_xll.xlShmInterpRateFwd($E$3&amp;T(CalculationTrigger),C1016,,5,C1017)</f>
        <v>4.9269628246030837E-3</v>
      </c>
      <c r="F1016" s="121">
        <f>_xll.xlShmInterpRateFwd($F$3&amp;T(CalculationTrigger),C1016,,5,C1017)</f>
        <v>4.7787877416394899E-3</v>
      </c>
      <c r="G1016" s="148">
        <f>_xll.xlShmInterpDisc($G$3&amp;T(CalculationTrigger),C1016)</f>
        <v>0.99774099430102281</v>
      </c>
      <c r="H1016" s="149">
        <f>_xll.xlShmInterpDisc($H$3&amp;T(CalculationTrigger),C1016)</f>
        <v>0.9977993721869185</v>
      </c>
      <c r="I1016" s="150">
        <f>_xll.xlShmInterpDisc($I$3&amp;T(CalculationTrigger),C1016)</f>
        <v>0.99807242879437308</v>
      </c>
      <c r="J1016" s="157">
        <f t="shared" si="45"/>
        <v>1.4738127891820508E-5</v>
      </c>
      <c r="K1016" s="158">
        <f t="shared" si="46"/>
        <v>0</v>
      </c>
      <c r="L1016" s="159">
        <f t="shared" si="47"/>
        <v>-6.8924642989636747E-5</v>
      </c>
    </row>
    <row r="1017" spans="2:12" x14ac:dyDescent="0.2">
      <c r="B1017" s="112" t="s">
        <v>156</v>
      </c>
      <c r="C1017" s="113">
        <f>_xll.qlCalendarAdvance("TARGET",C1016,B1017,"mf")</f>
        <v>44278</v>
      </c>
      <c r="D1017" s="120">
        <f>_xll.xlShmInterpRateFwd($D$3&amp;T(CalculationTrigger),C1017,,5,C1018)</f>
        <v>4.9685085670763077E-3</v>
      </c>
      <c r="E1017" s="120">
        <f>_xll.xlShmInterpRateFwd($E$3&amp;T(CalculationTrigger),C1017,,5,C1018)</f>
        <v>4.9339339645019858E-3</v>
      </c>
      <c r="F1017" s="121">
        <f>_xll.xlShmInterpRateFwd($F$3&amp;T(CalculationTrigger),C1017,,5,C1018)</f>
        <v>4.7856496505887637E-3</v>
      </c>
      <c r="G1017" s="148">
        <f>_xll.xlShmInterpDisc($G$3&amp;T(CalculationTrigger),C1017)</f>
        <v>0.99772743201412095</v>
      </c>
      <c r="H1017" s="149">
        <f>_xll.xlShmInterpDisc($H$3&amp;T(CalculationTrigger),C1017)</f>
        <v>0.99778590354567553</v>
      </c>
      <c r="I1017" s="150">
        <f>_xll.xlShmInterpDisc($I$3&amp;T(CalculationTrigger),C1017)</f>
        <v>0.99805936163315989</v>
      </c>
      <c r="J1017" s="157">
        <f t="shared" si="45"/>
        <v>1.4751789041945004E-5</v>
      </c>
      <c r="K1017" s="158">
        <f t="shared" si="46"/>
        <v>0</v>
      </c>
      <c r="L1017" s="159">
        <f t="shared" si="47"/>
        <v>-6.897929710682519E-5</v>
      </c>
    </row>
    <row r="1018" spans="2:12" x14ac:dyDescent="0.2">
      <c r="B1018" s="112" t="s">
        <v>156</v>
      </c>
      <c r="C1018" s="113">
        <f>_xll.qlCalendarAdvance("TARGET",C1017,B1018,"mf")</f>
        <v>44279</v>
      </c>
      <c r="D1018" s="120">
        <f>_xll.xlShmInterpRateFwd($D$3&amp;T(CalculationTrigger),C1018,,5,C1019)</f>
        <v>4.9755104185645934E-3</v>
      </c>
      <c r="E1018" s="120">
        <f>_xll.xlShmInterpRateFwd($E$3&amp;T(CalculationTrigger),C1018,,5,C1019)</f>
        <v>4.9409084783504659E-3</v>
      </c>
      <c r="F1018" s="121">
        <f>_xll.xlShmInterpRateFwd($F$3&amp;T(CalculationTrigger),C1018,,5,C1019)</f>
        <v>4.7925149404467546E-3</v>
      </c>
      <c r="G1018" s="148">
        <f>_xll.xlShmInterpDisc($G$3&amp;T(CalculationTrigger),C1018)</f>
        <v>0.99771385078175079</v>
      </c>
      <c r="H1018" s="149">
        <f>_xll.xlShmInterpDisc($H$3&amp;T(CalculationTrigger),C1018)</f>
        <v>0.99777241603002542</v>
      </c>
      <c r="I1018" s="150">
        <f>_xll.xlShmInterpDisc($I$3&amp;T(CalculationTrigger),C1018)</f>
        <v>0.99804627588025185</v>
      </c>
      <c r="J1018" s="157">
        <f t="shared" si="45"/>
        <v>1.4765450202928484E-5</v>
      </c>
      <c r="K1018" s="158">
        <f t="shared" si="46"/>
        <v>0</v>
      </c>
      <c r="L1018" s="159">
        <f t="shared" si="47"/>
        <v>-6.9033951167819693E-5</v>
      </c>
    </row>
    <row r="1019" spans="2:12" x14ac:dyDescent="0.2">
      <c r="B1019" s="112" t="s">
        <v>156</v>
      </c>
      <c r="C1019" s="113">
        <f>_xll.qlCalendarAdvance("TARGET",C1018,B1019,"mf")</f>
        <v>44280</v>
      </c>
      <c r="D1019" s="120">
        <f>_xll.xlShmInterpRateFwd($D$3&amp;T(CalculationTrigger),C1019,,5,C1020)</f>
        <v>4.9825156463965091E-3</v>
      </c>
      <c r="E1019" s="120">
        <f>_xll.xlShmInterpRateFwd($E$3&amp;T(CalculationTrigger),C1019,,5,C1020)</f>
        <v>4.9478863700392357E-3</v>
      </c>
      <c r="F1019" s="121">
        <f>_xll.xlShmInterpRateFwd($F$3&amp;T(CalculationTrigger),C1019,,5,C1020)</f>
        <v>4.7993836153473147E-3</v>
      </c>
      <c r="G1019" s="148">
        <f>_xll.xlShmInterpDisc($G$3&amp;T(CalculationTrigger),C1019)</f>
        <v>0.99770025059547285</v>
      </c>
      <c r="H1019" s="149">
        <f>_xll.xlShmInterpDisc($H$3&amp;T(CalculationTrigger),C1019)</f>
        <v>0.99775890963151592</v>
      </c>
      <c r="I1019" s="150">
        <f>_xll.xlShmInterpDisc($I$3&amp;T(CalculationTrigger),C1019)</f>
        <v>0.99803317152714066</v>
      </c>
      <c r="J1019" s="157">
        <f t="shared" si="45"/>
        <v>1.4779111373693276E-5</v>
      </c>
      <c r="K1019" s="158">
        <f t="shared" si="46"/>
        <v>0</v>
      </c>
      <c r="L1019" s="159">
        <f t="shared" si="47"/>
        <v>-6.9088605167957318E-5</v>
      </c>
    </row>
    <row r="1020" spans="2:12" x14ac:dyDescent="0.2">
      <c r="B1020" s="112" t="s">
        <v>156</v>
      </c>
      <c r="C1020" s="113">
        <f>_xll.qlCalendarAdvance("TARGET",C1019,B1020,"mf")</f>
        <v>44281</v>
      </c>
      <c r="D1020" s="120">
        <f>_xll.xlShmInterpRateFwd($D$3&amp;T(CalculationTrigger),C1020,,5,C1021)</f>
        <v>4.9966057752489296E-3</v>
      </c>
      <c r="E1020" s="120">
        <f>_xll.xlShmInterpRateFwd($E$3&amp;T(CalculationTrigger),C1020,,5,C1021)</f>
        <v>4.9619208849695116E-3</v>
      </c>
      <c r="F1020" s="121">
        <f>_xll.xlShmInterpRateFwd($F$3&amp;T(CalculationTrigger),C1020,,5,C1021)</f>
        <v>4.8131957374906746E-3</v>
      </c>
      <c r="G1020" s="148">
        <f>_xll.xlShmInterpDisc($G$3&amp;T(CalculationTrigger),C1020)</f>
        <v>0.99768663144683889</v>
      </c>
      <c r="H1020" s="149">
        <f>_xll.xlShmInterpDisc($H$3&amp;T(CalculationTrigger),C1020)</f>
        <v>0.99774538434168591</v>
      </c>
      <c r="I1020" s="150">
        <f>_xll.xlShmInterpDisc($I$3&amp;T(CalculationTrigger),C1020)</f>
        <v>0.99802004856530813</v>
      </c>
      <c r="J1020" s="157">
        <f t="shared" si="45"/>
        <v>1.479277255327625E-5</v>
      </c>
      <c r="K1020" s="158">
        <f t="shared" si="46"/>
        <v>0</v>
      </c>
      <c r="L1020" s="159">
        <f t="shared" si="47"/>
        <v>-6.9143259102364887E-5</v>
      </c>
    </row>
    <row r="1021" spans="2:12" x14ac:dyDescent="0.2">
      <c r="B1021" s="112" t="s">
        <v>156</v>
      </c>
      <c r="C1021" s="113">
        <f>_xll.qlCalendarAdvance("TARGET",C1020,B1021,"mf")</f>
        <v>44284</v>
      </c>
      <c r="D1021" s="120">
        <f>_xll.xlShmInterpRateFwd($D$3&amp;T(CalculationTrigger),C1021,,5,C1022)</f>
        <v>5.0105704010820528E-3</v>
      </c>
      <c r="E1021" s="120">
        <f>_xll.xlShmInterpRateFwd($E$3&amp;T(CalculationTrigger),C1021,,5,C1022)</f>
        <v>4.9758317942677774E-3</v>
      </c>
      <c r="F1021" s="121">
        <f>_xll.xlShmInterpRateFwd($F$3&amp;T(CalculationTrigger),C1021,,5,C1022)</f>
        <v>4.8268922437567086E-3</v>
      </c>
      <c r="G1021" s="148">
        <f>_xll.xlShmInterpDisc($G$3&amp;T(CalculationTrigger),C1021)</f>
        <v>0.99764566014217759</v>
      </c>
      <c r="H1021" s="149">
        <f>_xll.xlShmInterpDisc($H$3&amp;T(CalculationTrigger),C1021)</f>
        <v>0.99770469503952142</v>
      </c>
      <c r="I1021" s="150">
        <f>_xll.xlShmInterpDisc($I$3&amp;T(CalculationTrigger),C1021)</f>
        <v>0.99798056794216528</v>
      </c>
      <c r="J1021" s="157">
        <f t="shared" si="45"/>
        <v>1.483375613492511E-5</v>
      </c>
      <c r="K1021" s="158">
        <f t="shared" si="46"/>
        <v>0</v>
      </c>
      <c r="L1021" s="159">
        <f t="shared" si="47"/>
        <v>-6.9307220463787883E-5</v>
      </c>
    </row>
    <row r="1022" spans="2:12" x14ac:dyDescent="0.2">
      <c r="B1022" s="112" t="s">
        <v>156</v>
      </c>
      <c r="C1022" s="113">
        <f>_xll.qlCalendarAdvance("TARGET",C1021,B1022,"mf")</f>
        <v>44285</v>
      </c>
      <c r="D1022" s="120">
        <f>_xll.xlShmInterpRateFwd($D$3&amp;T(CalculationTrigger),C1022,,5,C1023)</f>
        <v>5.0175925701680755E-3</v>
      </c>
      <c r="E1022" s="120">
        <f>_xll.xlShmInterpRateFwd($E$3&amp;T(CalculationTrigger),C1022,,5,C1023)</f>
        <v>4.9828266343292203E-3</v>
      </c>
      <c r="F1022" s="121">
        <f>_xll.xlShmInterpRateFwd($F$3&amp;T(CalculationTrigger),C1022,,5,C1023)</f>
        <v>4.8337779028791049E-3</v>
      </c>
      <c r="G1022" s="148">
        <f>_xll.xlShmInterpDisc($G$3&amp;T(CalculationTrigger),C1022)</f>
        <v>0.99763196505945073</v>
      </c>
      <c r="H1022" s="149">
        <f>_xll.xlShmInterpDisc($H$3&amp;T(CalculationTrigger),C1022)</f>
        <v>0.99769109409961221</v>
      </c>
      <c r="I1022" s="150">
        <f>_xll.xlShmInterpDisc($I$3&amp;T(CalculationTrigger),C1022)</f>
        <v>0.9979673704600831</v>
      </c>
      <c r="J1022" s="157">
        <f t="shared" si="45"/>
        <v>1.4847417339785426E-5</v>
      </c>
      <c r="K1022" s="158">
        <f t="shared" si="46"/>
        <v>0</v>
      </c>
      <c r="L1022" s="159">
        <f t="shared" si="47"/>
        <v>-6.9361874087698288E-5</v>
      </c>
    </row>
    <row r="1023" spans="2:12" x14ac:dyDescent="0.2">
      <c r="B1023" s="112" t="s">
        <v>156</v>
      </c>
      <c r="C1023" s="113">
        <f>_xll.qlCalendarAdvance("TARGET",C1022,B1023,"mf")</f>
        <v>44286</v>
      </c>
      <c r="D1023" s="120">
        <f>_xll.xlShmInterpRateFwd($D$3&amp;T(CalculationTrigger),C1023,,5,C1024)</f>
        <v>5.0246181392662329E-3</v>
      </c>
      <c r="E1023" s="120">
        <f>_xll.xlShmInterpRateFwd($E$3&amp;T(CalculationTrigger),C1023,,5,C1024)</f>
        <v>4.9898248758589222E-3</v>
      </c>
      <c r="F1023" s="121">
        <f>_xll.xlShmInterpRateFwd($F$3&amp;T(CalculationTrigger),C1023,,5,C1024)</f>
        <v>4.8406669706314619E-3</v>
      </c>
      <c r="G1023" s="148">
        <f>_xll.xlShmInterpDisc($G$3&amp;T(CalculationTrigger),C1023)</f>
        <v>0.99761825097198786</v>
      </c>
      <c r="H1023" s="149">
        <f>_xll.xlShmInterpDisc($H$3&amp;T(CalculationTrigger),C1023)</f>
        <v>0.99767747422593811</v>
      </c>
      <c r="I1023" s="150">
        <f>_xll.xlShmInterpDisc($I$3&amp;T(CalculationTrigger),C1023)</f>
        <v>0.99795415432655088</v>
      </c>
      <c r="J1023" s="157">
        <f t="shared" si="45"/>
        <v>1.486107854846607E-5</v>
      </c>
      <c r="K1023" s="158">
        <f t="shared" si="46"/>
        <v>0</v>
      </c>
      <c r="L1023" s="159">
        <f t="shared" si="47"/>
        <v>-6.9416527622044038E-5</v>
      </c>
    </row>
    <row r="1024" spans="2:12" x14ac:dyDescent="0.2">
      <c r="B1024" s="112" t="s">
        <v>156</v>
      </c>
      <c r="C1024" s="113">
        <f>_xll.qlCalendarAdvance("TARGET",C1023,B1024,"mf")</f>
        <v>44287</v>
      </c>
      <c r="D1024" s="120">
        <f>_xll.xlShmInterpRateFwd($D$3&amp;T(CalculationTrigger),C1024,,5,C1025)</f>
        <v>5.0458582067011261E-3</v>
      </c>
      <c r="E1024" s="120">
        <f>_xll.xlShmInterpRateFwd($E$3&amp;T(CalculationTrigger),C1024,,5,C1025)</f>
        <v>5.0109810489087307E-3</v>
      </c>
      <c r="F1024" s="121">
        <f>_xll.xlShmInterpRateFwd($F$3&amp;T(CalculationTrigger),C1024,,5,C1025)</f>
        <v>4.8614875869180179E-3</v>
      </c>
      <c r="G1024" s="148">
        <f>_xll.xlShmInterpDisc($G$3&amp;T(CalculationTrigger),C1024)</f>
        <v>0.99760451787128568</v>
      </c>
      <c r="H1024" s="149">
        <f>_xll.xlShmInterpDisc($H$3&amp;T(CalculationTrigger),C1024)</f>
        <v>0.99766383540998282</v>
      </c>
      <c r="I1024" s="150">
        <f>_xll.xlShmInterpDisc($I$3&amp;T(CalculationTrigger),C1024)</f>
        <v>0.99794091953299524</v>
      </c>
      <c r="J1024" s="157">
        <f t="shared" si="45"/>
        <v>1.4874739759936812E-5</v>
      </c>
      <c r="K1024" s="158">
        <f t="shared" si="46"/>
        <v>0</v>
      </c>
      <c r="L1024" s="159">
        <f t="shared" si="47"/>
        <v>-6.9471181062086222E-5</v>
      </c>
    </row>
    <row r="1025" spans="2:12" x14ac:dyDescent="0.2">
      <c r="B1025" s="112" t="s">
        <v>156</v>
      </c>
      <c r="C1025" s="113">
        <f>_xll.qlCalendarAdvance("TARGET",C1024,B1025,"mf")</f>
        <v>44292</v>
      </c>
      <c r="D1025" s="120">
        <f>_xll.xlShmInterpRateFwd($D$3&amp;T(CalculationTrigger),C1025,,5,C1026)</f>
        <v>5.0669922633567177E-3</v>
      </c>
      <c r="E1025" s="120">
        <f>_xll.xlShmInterpRateFwd($E$3&amp;T(CalculationTrigger),C1025,,5,C1026)</f>
        <v>5.0319799689156905E-3</v>
      </c>
      <c r="F1025" s="121">
        <f>_xll.xlShmInterpRateFwd($F$3&amp;T(CalculationTrigger),C1025,,5,C1026)</f>
        <v>4.8820929077021749E-3</v>
      </c>
      <c r="G1025" s="148">
        <f>_xll.xlShmInterpDisc($G$3&amp;T(CalculationTrigger),C1025)</f>
        <v>0.99753556687092171</v>
      </c>
      <c r="H1025" s="149">
        <f>_xll.xlShmInterpDisc($H$3&amp;T(CalculationTrigger),C1025)</f>
        <v>0.99759535689727197</v>
      </c>
      <c r="I1025" s="150">
        <f>_xll.xlShmInterpDisc($I$3&amp;T(CalculationTrigger),C1025)</f>
        <v>0.99787446536413671</v>
      </c>
      <c r="J1025" s="157">
        <f t="shared" si="45"/>
        <v>1.4943045824720875E-5</v>
      </c>
      <c r="K1025" s="158">
        <f t="shared" si="46"/>
        <v>0</v>
      </c>
      <c r="L1025" s="159">
        <f t="shared" si="47"/>
        <v>-6.9744446679959298E-5</v>
      </c>
    </row>
    <row r="1026" spans="2:12" x14ac:dyDescent="0.2">
      <c r="B1026" s="112" t="s">
        <v>156</v>
      </c>
      <c r="C1026" s="113">
        <f>_xll.qlCalendarAdvance("TARGET",C1025,B1026,"mf")</f>
        <v>44293</v>
      </c>
      <c r="D1026" s="120">
        <f>_xll.xlShmInterpRateFwd($D$3&amp;T(CalculationTrigger),C1026,,5,C1027)</f>
        <v>5.074337072740207E-3</v>
      </c>
      <c r="E1026" s="120">
        <f>_xll.xlShmInterpRateFwd($E$3&amp;T(CalculationTrigger),C1026,,5,C1027)</f>
        <v>5.0391877238450027E-3</v>
      </c>
      <c r="F1026" s="121">
        <f>_xll.xlShmInterpRateFwd($F$3&amp;T(CalculationTrigger),C1026,,5,C1027)</f>
        <v>4.8890436138560815E-3</v>
      </c>
      <c r="G1026" s="148">
        <f>_xll.xlShmInterpDisc($G$3&amp;T(CalculationTrigger),C1026)</f>
        <v>0.99752171910425536</v>
      </c>
      <c r="H1026" s="149">
        <f>_xll.xlShmInterpDisc($H$3&amp;T(CalculationTrigger),C1026)</f>
        <v>0.99758160399138529</v>
      </c>
      <c r="I1026" s="150">
        <f>_xll.xlShmInterpDisc($I$3&amp;T(CalculationTrigger),C1026)</f>
        <v>0.99786111837594793</v>
      </c>
      <c r="J1026" s="157">
        <f t="shared" si="45"/>
        <v>1.4956744639905217E-5</v>
      </c>
      <c r="K1026" s="158">
        <f t="shared" si="46"/>
        <v>0</v>
      </c>
      <c r="L1026" s="159">
        <f t="shared" si="47"/>
        <v>-6.9799150146832291E-5</v>
      </c>
    </row>
    <row r="1027" spans="2:12" x14ac:dyDescent="0.2">
      <c r="B1027" s="112" t="s">
        <v>156</v>
      </c>
      <c r="C1027" s="113">
        <f>_xll.qlCalendarAdvance("TARGET",C1026,B1027,"mf")</f>
        <v>44294</v>
      </c>
      <c r="D1027" s="120">
        <f>_xll.xlShmInterpRateFwd($D$3&amp;T(CalculationTrigger),C1027,,5,C1028)</f>
        <v>5.0816810337195283E-3</v>
      </c>
      <c r="E1027" s="120">
        <f>_xll.xlShmInterpRateFwd($E$3&amp;T(CalculationTrigger),C1027,,5,C1028)</f>
        <v>5.0463953163540701E-3</v>
      </c>
      <c r="F1027" s="121">
        <f>_xll.xlShmInterpRateFwd($F$3&amp;T(CalculationTrigger),C1027,,5,C1028)</f>
        <v>4.8959950773483285E-3</v>
      </c>
      <c r="G1027" s="148">
        <f>_xll.xlShmInterpDisc($G$3&amp;T(CalculationTrigger),C1027)</f>
        <v>0.99750785145748544</v>
      </c>
      <c r="H1027" s="149">
        <f>_xll.xlShmInterpDisc($H$3&amp;T(CalculationTrigger),C1027)</f>
        <v>0.99756783157612339</v>
      </c>
      <c r="I1027" s="150">
        <f>_xll.xlShmInterpDisc($I$3&amp;T(CalculationTrigger),C1027)</f>
        <v>0.99784775256448965</v>
      </c>
      <c r="J1027" s="157">
        <f t="shared" si="45"/>
        <v>1.4970518253338502E-5</v>
      </c>
      <c r="K1027" s="158">
        <f t="shared" si="46"/>
        <v>0</v>
      </c>
      <c r="L1027" s="159">
        <f t="shared" si="47"/>
        <v>-6.985395432000198E-5</v>
      </c>
    </row>
    <row r="1028" spans="2:12" x14ac:dyDescent="0.2">
      <c r="B1028" s="112" t="s">
        <v>156</v>
      </c>
      <c r="C1028" s="113">
        <f>_xll.qlCalendarAdvance("TARGET",C1027,B1028,"mf")</f>
        <v>44295</v>
      </c>
      <c r="D1028" s="120">
        <f>_xll.xlShmInterpRateFwd($D$3&amp;T(CalculationTrigger),C1028,,5,C1029)</f>
        <v>5.0964372399265271E-3</v>
      </c>
      <c r="E1028" s="120">
        <f>_xll.xlShmInterpRateFwd($E$3&amp;T(CalculationTrigger),C1028,,5,C1029)</f>
        <v>5.060880095376686E-3</v>
      </c>
      <c r="F1028" s="121">
        <f>_xll.xlShmInterpRateFwd($F$3&amp;T(CalculationTrigger),C1028,,5,C1029)</f>
        <v>4.9099665596060169E-3</v>
      </c>
      <c r="G1028" s="148">
        <f>_xll.xlShmInterpDisc($G$3&amp;T(CalculationTrigger),C1028)</f>
        <v>0.99749396393376555</v>
      </c>
      <c r="H1028" s="149">
        <f>_xll.xlShmInterpDisc($H$3&amp;T(CalculationTrigger),C1028)</f>
        <v>0.99755403965274392</v>
      </c>
      <c r="I1028" s="150">
        <f>_xll.xlShmInterpDisc($I$3&amp;T(CalculationTrigger),C1028)</f>
        <v>0.99783436792845293</v>
      </c>
      <c r="J1028" s="157">
        <f t="shared" si="45"/>
        <v>1.4984366044453463E-5</v>
      </c>
      <c r="K1028" s="158">
        <f t="shared" si="46"/>
        <v>0</v>
      </c>
      <c r="L1028" s="159">
        <f t="shared" si="47"/>
        <v>-6.9908858366550251E-5</v>
      </c>
    </row>
    <row r="1029" spans="2:12" x14ac:dyDescent="0.2">
      <c r="B1029" s="112" t="s">
        <v>156</v>
      </c>
      <c r="C1029" s="113">
        <f>_xll.qlCalendarAdvance("TARGET",C1028,B1029,"mf")</f>
        <v>44298</v>
      </c>
      <c r="D1029" s="120">
        <f>_xll.xlShmInterpRateFwd($D$3&amp;T(CalculationTrigger),C1029,,5,C1030)</f>
        <v>5.1110482062088217E-3</v>
      </c>
      <c r="E1029" s="120">
        <f>_xll.xlShmInterpRateFwd($E$3&amp;T(CalculationTrigger),C1029,,5,C1030)</f>
        <v>5.0752239250128643E-3</v>
      </c>
      <c r="F1029" s="121">
        <f>_xll.xlShmInterpRateFwd($F$3&amp;T(CalculationTrigger),C1029,,5,C1030)</f>
        <v>4.9238084371485535E-3</v>
      </c>
      <c r="G1029" s="148">
        <f>_xll.xlShmInterpDisc($G$3&amp;T(CalculationTrigger),C1029)</f>
        <v>0.99745218213283893</v>
      </c>
      <c r="H1029" s="149">
        <f>_xll.xlShmInterpDisc($H$3&amp;T(CalculationTrigger),C1029)</f>
        <v>0.99751254684677215</v>
      </c>
      <c r="I1029" s="150">
        <f>_xll.xlShmInterpDisc($I$3&amp;T(CalculationTrigger),C1029)</f>
        <v>0.99779410105993582</v>
      </c>
      <c r="J1029" s="157">
        <f t="shared" ref="J1029:J1092" si="48">-365*LN(G1029/$H1029)/($C1029-$C$4)</f>
        <v>1.5026348277767306E-5</v>
      </c>
      <c r="K1029" s="158">
        <f t="shared" ref="K1029:K1092" si="49">-365*LN(H1029/$H1029)/($C1029-$C$4)</f>
        <v>0</v>
      </c>
      <c r="L1029" s="159">
        <f t="shared" ref="L1029:L1092" si="50">-365*LN(I1029/$H1029)/($C1029-$C$4)</f>
        <v>-7.0074161415134087E-5</v>
      </c>
    </row>
    <row r="1030" spans="2:12" x14ac:dyDescent="0.2">
      <c r="B1030" s="112" t="s">
        <v>156</v>
      </c>
      <c r="C1030" s="113">
        <f>_xll.qlCalendarAdvance("TARGET",C1029,B1030,"mf")</f>
        <v>44299</v>
      </c>
      <c r="D1030" s="120">
        <f>_xll.xlShmInterpRateFwd($D$3&amp;T(CalculationTrigger),C1030,,5,C1031)</f>
        <v>5.1183877845059882E-3</v>
      </c>
      <c r="E1030" s="120">
        <f>_xll.xlShmInterpRateFwd($E$3&amp;T(CalculationTrigger),C1030,,5,C1031)</f>
        <v>5.0824306022861504E-3</v>
      </c>
      <c r="F1030" s="121">
        <f>_xll.xlShmInterpRateFwd($F$3&amp;T(CalculationTrigger),C1030,,5,C1031)</f>
        <v>4.9307636355843485E-3</v>
      </c>
      <c r="G1030" s="148">
        <f>_xll.xlShmInterpDisc($G$3&amp;T(CalculationTrigger),C1030)</f>
        <v>0.99743821513338615</v>
      </c>
      <c r="H1030" s="149">
        <f>_xll.xlShmInterpDisc($H$3&amp;T(CalculationTrigger),C1030)</f>
        <v>0.99749867690389493</v>
      </c>
      <c r="I1030" s="150">
        <f>_xll.xlShmInterpDisc($I$3&amp;T(CalculationTrigger),C1030)</f>
        <v>0.99778064111270537</v>
      </c>
      <c r="J1030" s="157">
        <f t="shared" si="48"/>
        <v>1.5040486573522786E-5</v>
      </c>
      <c r="K1030" s="158">
        <f t="shared" si="49"/>
        <v>0</v>
      </c>
      <c r="L1030" s="159">
        <f t="shared" si="50"/>
        <v>-7.0129456624179039E-5</v>
      </c>
    </row>
    <row r="1031" spans="2:12" x14ac:dyDescent="0.2">
      <c r="B1031" s="112" t="s">
        <v>156</v>
      </c>
      <c r="C1031" s="113">
        <f>_xll.qlCalendarAdvance("TARGET",C1030,B1031,"mf")</f>
        <v>44300</v>
      </c>
      <c r="D1031" s="120">
        <f>_xll.xlShmInterpRateFwd($D$3&amp;T(CalculationTrigger),C1031,,5,C1032)</f>
        <v>5.1257264581911844E-3</v>
      </c>
      <c r="E1031" s="120">
        <f>_xll.xlShmInterpRateFwd($E$3&amp;T(CalculationTrigger),C1031,,5,C1032)</f>
        <v>5.0896370757637886E-3</v>
      </c>
      <c r="F1031" s="121">
        <f>_xll.xlShmInterpRateFwd($F$3&amp;T(CalculationTrigger),C1031,,5,C1032)</f>
        <v>4.9377195700837755E-3</v>
      </c>
      <c r="G1031" s="148">
        <f>_xll.xlShmInterpDisc($G$3&amp;T(CalculationTrigger),C1031)</f>
        <v>0.99742422827315058</v>
      </c>
      <c r="H1031" s="149">
        <f>_xll.xlShmInterpDisc($H$3&amp;T(CalculationTrigger),C1031)</f>
        <v>0.99748478745948643</v>
      </c>
      <c r="I1031" s="150">
        <f>_xll.xlShmInterpDisc($I$3&amp;T(CalculationTrigger),C1031)</f>
        <v>0.99776716233451135</v>
      </c>
      <c r="J1031" s="157">
        <f t="shared" si="48"/>
        <v>1.5054695943924134E-5</v>
      </c>
      <c r="K1031" s="158">
        <f t="shared" si="49"/>
        <v>0</v>
      </c>
      <c r="L1031" s="159">
        <f t="shared" si="50"/>
        <v>-7.0184847541132549E-5</v>
      </c>
    </row>
    <row r="1032" spans="2:12" x14ac:dyDescent="0.2">
      <c r="B1032" s="112" t="s">
        <v>156</v>
      </c>
      <c r="C1032" s="113">
        <f>_xll.qlCalendarAdvance("TARGET",C1031,B1032,"mf")</f>
        <v>44301</v>
      </c>
      <c r="D1032" s="120">
        <f>_xll.xlShmInterpRateFwd($D$3&amp;T(CalculationTrigger),C1032,,5,C1033)</f>
        <v>5.1330642176600485E-3</v>
      </c>
      <c r="E1032" s="120">
        <f>_xll.xlShmInterpRateFwd($E$3&amp;T(CalculationTrigger),C1032,,5,C1033)</f>
        <v>5.0968433385971514E-3</v>
      </c>
      <c r="F1032" s="121">
        <f>_xll.xlShmInterpRateFwd($F$3&amp;T(CalculationTrigger),C1032,,5,C1033)</f>
        <v>4.9446762373239308E-3</v>
      </c>
      <c r="G1032" s="148">
        <f>_xll.xlShmInterpDisc($G$3&amp;T(CalculationTrigger),C1032)</f>
        <v>0.99741022155544568</v>
      </c>
      <c r="H1032" s="149">
        <f>_xll.xlShmInterpDisc($H$3&amp;T(CalculationTrigger),C1032)</f>
        <v>0.997470878514924</v>
      </c>
      <c r="I1032" s="150">
        <f>_xll.xlShmInterpDisc($I$3&amp;T(CalculationTrigger),C1032)</f>
        <v>0.9977536647241102</v>
      </c>
      <c r="J1032" s="157">
        <f t="shared" si="48"/>
        <v>1.5068975768390547E-5</v>
      </c>
      <c r="K1032" s="158">
        <f t="shared" si="49"/>
        <v>0</v>
      </c>
      <c r="L1032" s="159">
        <f t="shared" si="50"/>
        <v>-7.0240333333011941E-5</v>
      </c>
    </row>
    <row r="1033" spans="2:12" x14ac:dyDescent="0.2">
      <c r="B1033" s="112" t="s">
        <v>156</v>
      </c>
      <c r="C1033" s="113">
        <f>_xll.qlCalendarAdvance("TARGET",C1032,B1033,"mf")</f>
        <v>44302</v>
      </c>
      <c r="D1033" s="120">
        <f>_xll.xlShmInterpRateFwd($D$3&amp;T(CalculationTrigger),C1033,,5,C1034)</f>
        <v>5.1478092437286654E-3</v>
      </c>
      <c r="E1033" s="120">
        <f>_xll.xlShmInterpRateFwd($E$3&amp;T(CalculationTrigger),C1033,,5,C1034)</f>
        <v>5.1113267029373093E-3</v>
      </c>
      <c r="F1033" s="121">
        <f>_xll.xlShmInterpRateFwd($F$3&amp;T(CalculationTrigger),C1033,,5,C1034)</f>
        <v>4.9586593596459344E-3</v>
      </c>
      <c r="G1033" s="148">
        <f>_xll.xlShmInterpDisc($G$3&amp;T(CalculationTrigger),C1033)</f>
        <v>0.99739619498361198</v>
      </c>
      <c r="H1033" s="149">
        <f>_xll.xlShmInterpDisc($H$3&amp;T(CalculationTrigger),C1033)</f>
        <v>0.99745695007160484</v>
      </c>
      <c r="I1033" s="150">
        <f>_xll.xlShmInterpDisc($I$3&amp;T(CalculationTrigger),C1033)</f>
        <v>0.99774014828026847</v>
      </c>
      <c r="J1033" s="157">
        <f t="shared" si="48"/>
        <v>1.5083325426293105E-5</v>
      </c>
      <c r="K1033" s="158">
        <f t="shared" si="49"/>
        <v>0</v>
      </c>
      <c r="L1033" s="159">
        <f t="shared" si="50"/>
        <v>-7.0295913166677044E-5</v>
      </c>
    </row>
    <row r="1034" spans="2:12" x14ac:dyDescent="0.2">
      <c r="B1034" s="112" t="s">
        <v>156</v>
      </c>
      <c r="C1034" s="113">
        <f>_xll.qlCalendarAdvance("TARGET",C1033,B1034,"mf")</f>
        <v>44305</v>
      </c>
      <c r="D1034" s="120">
        <f>_xll.xlShmInterpRateFwd($D$3&amp;T(CalculationTrigger),C1034,,5,C1035)</f>
        <v>5.1624059273229703E-3</v>
      </c>
      <c r="E1034" s="120">
        <f>_xll.xlShmInterpRateFwd($E$3&amp;T(CalculationTrigger),C1034,,5,C1035)</f>
        <v>5.1256661451779956E-3</v>
      </c>
      <c r="F1034" s="121">
        <f>_xll.xlShmInterpRateFwd($F$3&amp;T(CalculationTrigger),C1034,,5,C1035)</f>
        <v>4.9725101612361567E-3</v>
      </c>
      <c r="G1034" s="148">
        <f>_xll.xlShmInterpDisc($G$3&amp;T(CalculationTrigger),C1034)</f>
        <v>0.99735399617713971</v>
      </c>
      <c r="H1034" s="149">
        <f>_xll.xlShmInterpDisc($H$3&amp;T(CalculationTrigger),C1034)</f>
        <v>0.99741504776337842</v>
      </c>
      <c r="I1034" s="150">
        <f>_xll.xlShmInterpDisc($I$3&amp;T(CalculationTrigger),C1034)</f>
        <v>0.99769948593593383</v>
      </c>
      <c r="J1034" s="157">
        <f t="shared" si="48"/>
        <v>1.5126787194652733E-5</v>
      </c>
      <c r="K1034" s="158">
        <f t="shared" si="49"/>
        <v>0</v>
      </c>
      <c r="L1034" s="159">
        <f t="shared" si="50"/>
        <v>-7.0463208588091331E-5</v>
      </c>
    </row>
    <row r="1035" spans="2:12" x14ac:dyDescent="0.2">
      <c r="B1035" s="112" t="s">
        <v>156</v>
      </c>
      <c r="C1035" s="113">
        <f>_xll.qlCalendarAdvance("TARGET",C1034,B1035,"mf")</f>
        <v>44306</v>
      </c>
      <c r="D1035" s="120">
        <f>_xll.xlShmInterpRateFwd($D$3&amp;T(CalculationTrigger),C1035,,5,C1036)</f>
        <v>5.1697389757781416E-3</v>
      </c>
      <c r="E1035" s="120">
        <f>_xll.xlShmInterpRateFwd($E$3&amp;T(CalculationTrigger),C1035,,5,C1036)</f>
        <v>5.1328712511284971E-3</v>
      </c>
      <c r="F1035" s="121">
        <f>_xll.xlShmInterpRateFwd($F$3&amp;T(CalculationTrigger),C1035,,5,C1036)</f>
        <v>4.9794704381218606E-3</v>
      </c>
      <c r="G1035" s="148">
        <f>_xll.xlShmInterpDisc($G$3&amp;T(CalculationTrigger),C1035)</f>
        <v>0.9973398902227264</v>
      </c>
      <c r="H1035" s="149">
        <f>_xll.xlShmInterpDisc($H$3&amp;T(CalculationTrigger),C1035)</f>
        <v>0.99740104133940377</v>
      </c>
      <c r="I1035" s="150">
        <f>_xll.xlShmInterpDisc($I$3&amp;T(CalculationTrigger),C1035)</f>
        <v>0.99768589414621778</v>
      </c>
      <c r="J1035" s="157">
        <f t="shared" si="48"/>
        <v>1.5141409980314552E-5</v>
      </c>
      <c r="K1035" s="158">
        <f t="shared" si="49"/>
        <v>0</v>
      </c>
      <c r="L1035" s="159">
        <f t="shared" si="50"/>
        <v>-7.0519156258422712E-5</v>
      </c>
    </row>
    <row r="1036" spans="2:12" x14ac:dyDescent="0.2">
      <c r="B1036" s="112" t="s">
        <v>156</v>
      </c>
      <c r="C1036" s="113">
        <f>_xll.qlCalendarAdvance("TARGET",C1035,B1036,"mf")</f>
        <v>44307</v>
      </c>
      <c r="D1036" s="120">
        <f>_xll.xlShmInterpRateFwd($D$3&amp;T(CalculationTrigger),C1036,,5,C1037)</f>
        <v>5.1770710536875441E-3</v>
      </c>
      <c r="E1036" s="120">
        <f>_xll.xlShmInterpRateFwd($E$3&amp;T(CalculationTrigger),C1036,,5,C1037)</f>
        <v>5.1400761049782261E-3</v>
      </c>
      <c r="F1036" s="121">
        <f>_xll.xlShmInterpRateFwd($F$3&amp;T(CalculationTrigger),C1036,,5,C1037)</f>
        <v>4.9864314263114648E-3</v>
      </c>
      <c r="G1036" s="148">
        <f>_xll.xlShmInterpDisc($G$3&amp;T(CalculationTrigger),C1036)</f>
        <v>0.99732576443128551</v>
      </c>
      <c r="H1036" s="149">
        <f>_xll.xlShmInterpDisc($H$3&amp;T(CalculationTrigger),C1036)</f>
        <v>0.99738701542395791</v>
      </c>
      <c r="I1036" s="150">
        <f>_xll.xlShmInterpDisc($I$3&amp;T(CalculationTrigger),C1036)</f>
        <v>0.99767228351705972</v>
      </c>
      <c r="J1036" s="157">
        <f t="shared" si="48"/>
        <v>1.5156099496426894E-5</v>
      </c>
      <c r="K1036" s="158">
        <f t="shared" si="49"/>
        <v>0</v>
      </c>
      <c r="L1036" s="159">
        <f t="shared" si="50"/>
        <v>-7.0575193805285088E-5</v>
      </c>
    </row>
    <row r="1037" spans="2:12" x14ac:dyDescent="0.2">
      <c r="B1037" s="112" t="s">
        <v>156</v>
      </c>
      <c r="C1037" s="113">
        <f>_xll.qlCalendarAdvance("TARGET",C1036,B1037,"mf")</f>
        <v>44308</v>
      </c>
      <c r="D1037" s="120">
        <f>_xll.xlShmInterpRateFwd($D$3&amp;T(CalculationTrigger),C1037,,5,C1038)</f>
        <v>5.1844021520141437E-3</v>
      </c>
      <c r="E1037" s="120">
        <f>_xll.xlShmInterpRateFwd($E$3&amp;T(CalculationTrigger),C1037,,5,C1038)</f>
        <v>5.147280699959597E-3</v>
      </c>
      <c r="F1037" s="121">
        <f>_xll.xlShmInterpRateFwd($F$3&amp;T(CalculationTrigger),C1037,,5,C1038)</f>
        <v>4.9933931220768188E-3</v>
      </c>
      <c r="G1037" s="148">
        <f>_xll.xlShmInterpDisc($G$3&amp;T(CalculationTrigger),C1037)</f>
        <v>0.9973116188063178</v>
      </c>
      <c r="H1037" s="149">
        <f>_xll.xlShmInterpDisc($H$3&amp;T(CalculationTrigger),C1037)</f>
        <v>0.99737297001855807</v>
      </c>
      <c r="I1037" s="150">
        <f>_xll.xlShmInterpDisc($I$3&amp;T(CalculationTrigger),C1037)</f>
        <v>0.99765865404729182</v>
      </c>
      <c r="J1037" s="157">
        <f t="shared" si="48"/>
        <v>1.5170855122347539E-5</v>
      </c>
      <c r="K1037" s="158">
        <f t="shared" si="49"/>
        <v>0</v>
      </c>
      <c r="L1037" s="159">
        <f t="shared" si="50"/>
        <v>-7.0631320395530102E-5</v>
      </c>
    </row>
    <row r="1038" spans="2:12" x14ac:dyDescent="0.2">
      <c r="B1038" s="112" t="s">
        <v>156</v>
      </c>
      <c r="C1038" s="113">
        <f>_xll.qlCalendarAdvance("TARGET",C1037,B1038,"mf")</f>
        <v>44309</v>
      </c>
      <c r="D1038" s="120">
        <f>_xll.xlShmInterpRateFwd($D$3&amp;T(CalculationTrigger),C1038,,5,C1039)</f>
        <v>5.1991350913258329E-3</v>
      </c>
      <c r="E1038" s="120">
        <f>_xll.xlShmInterpRateFwd($E$3&amp;T(CalculationTrigger),C1038,,5,C1039)</f>
        <v>5.1617619868260904E-3</v>
      </c>
      <c r="F1038" s="121">
        <f>_xll.xlShmInterpRateFwd($F$3&amp;T(CalculationTrigger),C1038,,5,C1039)</f>
        <v>5.0073875488373101E-3</v>
      </c>
      <c r="G1038" s="148">
        <f>_xll.xlShmInterpDisc($G$3&amp;T(CalculationTrigger),C1038)</f>
        <v>0.99729745335134967</v>
      </c>
      <c r="H1038" s="149">
        <f>_xll.xlShmInterpDisc($H$3&amp;T(CalculationTrigger),C1038)</f>
        <v>0.9973589051247409</v>
      </c>
      <c r="I1038" s="150">
        <f>_xll.xlShmInterpDisc($I$3&amp;T(CalculationTrigger),C1038)</f>
        <v>0.99764500573575776</v>
      </c>
      <c r="J1038" s="157">
        <f t="shared" si="48"/>
        <v>1.518567623752335E-5</v>
      </c>
      <c r="K1038" s="158">
        <f t="shared" si="49"/>
        <v>0</v>
      </c>
      <c r="L1038" s="159">
        <f t="shared" si="50"/>
        <v>-7.0687535196181477E-5</v>
      </c>
    </row>
    <row r="1039" spans="2:12" x14ac:dyDescent="0.2">
      <c r="B1039" s="112" t="s">
        <v>156</v>
      </c>
      <c r="C1039" s="113">
        <f>_xll.qlCalendarAdvance("TARGET",C1038,B1039,"mf")</f>
        <v>44312</v>
      </c>
      <c r="D1039" s="120">
        <f>_xll.xlShmInterpRateFwd($D$3&amp;T(CalculationTrigger),C1039,,5,C1040)</f>
        <v>5.2137165595122466E-3</v>
      </c>
      <c r="E1039" s="120">
        <f>_xll.xlShmInterpRateFwd($E$3&amp;T(CalculationTrigger),C1039,,5,C1040)</f>
        <v>5.1760963516352329E-3</v>
      </c>
      <c r="F1039" s="121">
        <f>_xll.xlShmInterpRateFwd($F$3&amp;T(CalculationTrigger),C1039,,5,C1040)</f>
        <v>5.0212469105877719E-3</v>
      </c>
      <c r="G1039" s="148">
        <f>_xll.xlShmInterpDisc($G$3&amp;T(CalculationTrigger),C1039)</f>
        <v>0.99725483804211579</v>
      </c>
      <c r="H1039" s="149">
        <f>_xll.xlShmInterpDisc($H$3&amp;T(CalculationTrigger),C1039)</f>
        <v>0.99731659352845614</v>
      </c>
      <c r="I1039" s="150">
        <f>_xll.xlShmInterpDisc($I$3&amp;T(CalculationTrigger),C1039)</f>
        <v>0.99760394773915573</v>
      </c>
      <c r="J1039" s="157">
        <f t="shared" si="48"/>
        <v>1.5230526312359332E-5</v>
      </c>
      <c r="K1039" s="158">
        <f t="shared" si="49"/>
        <v>0</v>
      </c>
      <c r="L1039" s="159">
        <f t="shared" si="50"/>
        <v>-7.0856700529613024E-5</v>
      </c>
    </row>
    <row r="1040" spans="2:12" x14ac:dyDescent="0.2">
      <c r="B1040" s="112" t="s">
        <v>156</v>
      </c>
      <c r="C1040" s="113">
        <f>_xll.qlCalendarAdvance("TARGET",C1039,B1040,"mf")</f>
        <v>44313</v>
      </c>
      <c r="D1040" s="120">
        <f>_xll.xlShmInterpRateFwd($D$3&amp;T(CalculationTrigger),C1040,,5,C1041)</f>
        <v>5.2210426180880056E-3</v>
      </c>
      <c r="E1040" s="120">
        <f>_xll.xlShmInterpRateFwd($E$3&amp;T(CalculationTrigger),C1040,,5,C1041)</f>
        <v>5.1832995480863946E-3</v>
      </c>
      <c r="F1040" s="121">
        <f>_xll.xlShmInterpRateFwd($F$3&amp;T(CalculationTrigger),C1040,,5,C1041)</f>
        <v>5.0282120912273605E-3</v>
      </c>
      <c r="G1040" s="148">
        <f>_xll.xlShmInterpDisc($G$3&amp;T(CalculationTrigger),C1040)</f>
        <v>0.99724059330295112</v>
      </c>
      <c r="H1040" s="149">
        <f>_xll.xlShmInterpDisc($H$3&amp;T(CalculationTrigger),C1040)</f>
        <v>0.99730245069673962</v>
      </c>
      <c r="I1040" s="150">
        <f>_xll.xlShmInterpDisc($I$3&amp;T(CalculationTrigger),C1040)</f>
        <v>0.99759022404920905</v>
      </c>
      <c r="J1040" s="157">
        <f t="shared" si="48"/>
        <v>1.5245603178422486E-5</v>
      </c>
      <c r="K1040" s="158">
        <f t="shared" si="49"/>
        <v>0</v>
      </c>
      <c r="L1040" s="159">
        <f t="shared" si="50"/>
        <v>-7.0913259841022739E-5</v>
      </c>
    </row>
    <row r="1041" spans="2:12" x14ac:dyDescent="0.2">
      <c r="B1041" s="112" t="s">
        <v>156</v>
      </c>
      <c r="C1041" s="113">
        <f>_xll.qlCalendarAdvance("TARGET",C1040,B1041,"mf")</f>
        <v>44314</v>
      </c>
      <c r="D1041" s="120">
        <f>_xll.xlShmInterpRateFwd($D$3&amp;T(CalculationTrigger),C1041,,5,C1042)</f>
        <v>5.2283676406704154E-3</v>
      </c>
      <c r="E1041" s="120">
        <f>_xll.xlShmInterpRateFwd($E$3&amp;T(CalculationTrigger),C1041,,5,C1042)</f>
        <v>5.1905024442126559E-3</v>
      </c>
      <c r="F1041" s="121">
        <f>_xll.xlShmInterpRateFwd($F$3&amp;T(CalculationTrigger),C1041,,5,C1042)</f>
        <v>5.0351779579653234E-3</v>
      </c>
      <c r="G1041" s="148">
        <f>_xll.xlShmInterpDisc($G$3&amp;T(CalculationTrigger),C1041)</f>
        <v>0.9972263287518216</v>
      </c>
      <c r="H1041" s="149">
        <f>_xll.xlShmInterpDisc($H$3&amp;T(CalculationTrigger),C1041)</f>
        <v>0.99728828838459027</v>
      </c>
      <c r="I1041" s="150">
        <f>_xll.xlShmInterpDisc($I$3&amp;T(CalculationTrigger),C1041)</f>
        <v>0.99757648151187683</v>
      </c>
      <c r="J1041" s="157">
        <f t="shared" si="48"/>
        <v>1.5260742430694867E-5</v>
      </c>
      <c r="K1041" s="158">
        <f t="shared" si="49"/>
        <v>0</v>
      </c>
      <c r="L1041" s="159">
        <f t="shared" si="50"/>
        <v>-7.0969903197471448E-5</v>
      </c>
    </row>
    <row r="1042" spans="2:12" x14ac:dyDescent="0.2">
      <c r="B1042" s="112" t="s">
        <v>156</v>
      </c>
      <c r="C1042" s="113">
        <f>_xll.qlCalendarAdvance("TARGET",C1041,B1042,"mf")</f>
        <v>44315</v>
      </c>
      <c r="D1042" s="120">
        <f>_xll.xlShmInterpRateFwd($D$3&amp;T(CalculationTrigger),C1042,,5,C1043)</f>
        <v>5.2356916176956158E-3</v>
      </c>
      <c r="E1042" s="120">
        <f>_xll.xlShmInterpRateFwd($E$3&amp;T(CalculationTrigger),C1042,,5,C1043)</f>
        <v>5.1977050329627501E-3</v>
      </c>
      <c r="F1042" s="121">
        <f>_xll.xlShmInterpRateFwd($F$3&amp;T(CalculationTrigger),C1042,,5,C1043)</f>
        <v>5.042144507559799E-3</v>
      </c>
      <c r="G1042" s="148">
        <f>_xll.xlShmInterpDisc($G$3&amp;T(CalculationTrigger),C1042)</f>
        <v>0.99721204439241395</v>
      </c>
      <c r="H1042" s="149">
        <f>_xll.xlShmInterpDisc($H$3&amp;T(CalculationTrigger),C1042)</f>
        <v>0.99727410659366478</v>
      </c>
      <c r="I1042" s="150">
        <f>_xll.xlShmInterpDisc($I$3&amp;T(CalculationTrigger),C1042)</f>
        <v>0.99756272012606839</v>
      </c>
      <c r="J1042" s="157">
        <f t="shared" si="48"/>
        <v>1.5275943448582396E-5</v>
      </c>
      <c r="K1042" s="158">
        <f t="shared" si="49"/>
        <v>0</v>
      </c>
      <c r="L1042" s="159">
        <f t="shared" si="50"/>
        <v>-7.102662976591984E-5</v>
      </c>
    </row>
    <row r="1043" spans="2:12" x14ac:dyDescent="0.2">
      <c r="B1043" s="112" t="s">
        <v>156</v>
      </c>
      <c r="C1043" s="113">
        <f>_xll.qlCalendarAdvance("TARGET",C1042,B1043,"mf")</f>
        <v>44316</v>
      </c>
      <c r="D1043" s="120">
        <f>_xll.xlShmInterpRateFwd($D$3&amp;T(CalculationTrigger),C1043,,5,C1044)</f>
        <v>5.2504115637459171E-3</v>
      </c>
      <c r="E1043" s="120">
        <f>_xll.xlShmInterpRateFwd($E$3&amp;T(CalculationTrigger),C1043,,5,C1044)</f>
        <v>5.2121835795987115E-3</v>
      </c>
      <c r="F1043" s="121">
        <f>_xll.xlShmInterpRateFwd($F$3&amp;T(CalculationTrigger),C1043,,5,C1044)</f>
        <v>5.0561499027431712E-3</v>
      </c>
      <c r="G1043" s="148">
        <f>_xll.xlShmInterpDisc($G$3&amp;T(CalculationTrigger),C1043)</f>
        <v>0.99719774022844221</v>
      </c>
      <c r="H1043" s="149">
        <f>_xll.xlShmInterpDisc($H$3&amp;T(CalculationTrigger),C1043)</f>
        <v>0.99725990532563991</v>
      </c>
      <c r="I1043" s="150">
        <f>_xll.xlShmInterpDisc($I$3&amp;T(CalculationTrigger),C1043)</f>
        <v>0.99754893989070326</v>
      </c>
      <c r="J1043" s="157">
        <f t="shared" si="48"/>
        <v>1.5291205611470575E-5</v>
      </c>
      <c r="K1043" s="158">
        <f t="shared" si="49"/>
        <v>0</v>
      </c>
      <c r="L1043" s="159">
        <f t="shared" si="50"/>
        <v>-7.1083438713227378E-5</v>
      </c>
    </row>
    <row r="1044" spans="2:12" x14ac:dyDescent="0.2">
      <c r="B1044" s="112" t="s">
        <v>156</v>
      </c>
      <c r="C1044" s="113">
        <f>_xll.qlCalendarAdvance("TARGET",C1043,B1044,"mf")</f>
        <v>44319</v>
      </c>
      <c r="D1044" s="120">
        <f>_xll.xlShmInterpRateFwd($D$3&amp;T(CalculationTrigger),C1044,,5,C1045)</f>
        <v>5.2649768836884039E-3</v>
      </c>
      <c r="E1044" s="120">
        <f>_xll.xlShmInterpRateFwd($E$3&amp;T(CalculationTrigger),C1044,,5,C1045)</f>
        <v>5.2265121770665229E-3</v>
      </c>
      <c r="F1044" s="121">
        <f>_xll.xlShmInterpRateFwd($F$3&amp;T(CalculationTrigger),C1044,,5,C1045)</f>
        <v>5.0700174609528501E-3</v>
      </c>
      <c r="G1044" s="148">
        <f>_xll.xlShmInterpDisc($G$3&amp;T(CalculationTrigger),C1044)</f>
        <v>0.99715470894667757</v>
      </c>
      <c r="H1044" s="149">
        <f>_xll.xlShmInterpDisc($H$3&amp;T(CalculationTrigger),C1044)</f>
        <v>0.99721718467603504</v>
      </c>
      <c r="I1044" s="150">
        <f>_xll.xlShmInterpDisc($I$3&amp;T(CalculationTrigger),C1044)</f>
        <v>0.99750748607663164</v>
      </c>
      <c r="J1044" s="157">
        <f t="shared" si="48"/>
        <v>1.5337352764232511E-5</v>
      </c>
      <c r="K1044" s="158">
        <f t="shared" si="49"/>
        <v>0</v>
      </c>
      <c r="L1044" s="159">
        <f t="shared" si="50"/>
        <v>-7.1254351497942669E-5</v>
      </c>
    </row>
    <row r="1045" spans="2:12" x14ac:dyDescent="0.2">
      <c r="B1045" s="112" t="s">
        <v>156</v>
      </c>
      <c r="C1045" s="113">
        <f>_xll.qlCalendarAdvance("TARGET",C1044,B1045,"mf")</f>
        <v>44320</v>
      </c>
      <c r="D1045" s="120">
        <f>_xll.xlShmInterpRateFwd($D$3&amp;T(CalculationTrigger),C1045,,5,C1046)</f>
        <v>5.2722954926710175E-3</v>
      </c>
      <c r="E1045" s="120">
        <f>_xll.xlShmInterpRateFwd($E$3&amp;T(CalculationTrigger),C1045,,5,C1046)</f>
        <v>5.2337131258414172E-3</v>
      </c>
      <c r="F1045" s="121">
        <f>_xll.xlShmInterpRateFwd($F$3&amp;T(CalculationTrigger),C1045,,5,C1046)</f>
        <v>5.0769873702448702E-3</v>
      </c>
      <c r="G1045" s="148">
        <f>_xll.xlShmInterpDisc($G$3&amp;T(CalculationTrigger),C1045)</f>
        <v>0.9971403256021184</v>
      </c>
      <c r="H1045" s="149">
        <f>_xll.xlShmInterpDisc($H$3&amp;T(CalculationTrigger),C1045)</f>
        <v>0.99720290551677837</v>
      </c>
      <c r="I1045" s="150">
        <f>_xll.xlShmInterpDisc($I$3&amp;T(CalculationTrigger),C1045)</f>
        <v>0.99749363043245776</v>
      </c>
      <c r="J1045" s="157">
        <f t="shared" si="48"/>
        <v>1.535285330114202E-5</v>
      </c>
      <c r="K1045" s="158">
        <f t="shared" si="49"/>
        <v>0</v>
      </c>
      <c r="L1045" s="159">
        <f t="shared" si="50"/>
        <v>-7.1311481630200086E-5</v>
      </c>
    </row>
    <row r="1046" spans="2:12" x14ac:dyDescent="0.2">
      <c r="B1046" s="112" t="s">
        <v>156</v>
      </c>
      <c r="C1046" s="113">
        <f>_xll.qlCalendarAdvance("TARGET",C1045,B1046,"mf")</f>
        <v>44321</v>
      </c>
      <c r="D1046" s="120">
        <f>_xll.xlShmInterpRateFwd($D$3&amp;T(CalculationTrigger),C1046,,5,C1047)</f>
        <v>5.2796129999694826E-3</v>
      </c>
      <c r="E1046" s="120">
        <f>_xll.xlShmInterpRateFwd($E$3&amp;T(CalculationTrigger),C1046,,5,C1047)</f>
        <v>5.2409137258646061E-3</v>
      </c>
      <c r="F1046" s="121">
        <f>_xll.xlShmInterpRateFwd($F$3&amp;T(CalculationTrigger),C1046,,5,C1047)</f>
        <v>5.0839579408754818E-3</v>
      </c>
      <c r="G1046" s="148">
        <f>_xll.xlShmInterpDisc($G$3&amp;T(CalculationTrigger),C1046)</f>
        <v>0.99712592247196308</v>
      </c>
      <c r="H1046" s="149">
        <f>_xll.xlShmInterpDisc($H$3&amp;T(CalculationTrigger),C1046)</f>
        <v>0.99718860688910493</v>
      </c>
      <c r="I1046" s="150">
        <f>_xll.xlShmInterpDisc($I$3&amp;T(CalculationTrigger),C1046)</f>
        <v>0.99747975593349081</v>
      </c>
      <c r="J1046" s="157">
        <f t="shared" si="48"/>
        <v>1.5368411880054781E-5</v>
      </c>
      <c r="K1046" s="158">
        <f t="shared" si="49"/>
        <v>0</v>
      </c>
      <c r="L1046" s="159">
        <f t="shared" si="50"/>
        <v>-7.1368689976057664E-5</v>
      </c>
    </row>
    <row r="1047" spans="2:12" x14ac:dyDescent="0.2">
      <c r="B1047" s="112" t="s">
        <v>156</v>
      </c>
      <c r="C1047" s="113">
        <f>_xll.qlCalendarAdvance("TARGET",C1046,B1047,"mf")</f>
        <v>44322</v>
      </c>
      <c r="D1047" s="120">
        <f>_xll.xlShmInterpRateFwd($D$3&amp;T(CalculationTrigger),C1047,,5,C1048)</f>
        <v>5.2869293960604519E-3</v>
      </c>
      <c r="E1047" s="120">
        <f>_xll.xlShmInterpRateFwd($E$3&amp;T(CalculationTrigger),C1047,,5,C1048)</f>
        <v>5.2481139703684891E-3</v>
      </c>
      <c r="F1047" s="121">
        <f>_xll.xlShmInterpRateFwd($F$3&amp;T(CalculationTrigger),C1047,,5,C1048)</f>
        <v>5.0909291691570513E-3</v>
      </c>
      <c r="G1047" s="148">
        <f>_xll.xlShmInterpDisc($G$3&amp;T(CalculationTrigger),C1047)</f>
        <v>0.99711149956008505</v>
      </c>
      <c r="H1047" s="149">
        <f>_xll.xlShmInterpDisc($H$3&amp;T(CalculationTrigger),C1047)</f>
        <v>0.99717428879481118</v>
      </c>
      <c r="I1047" s="150">
        <f>_xll.xlShmInterpDisc($I$3&amp;T(CalculationTrigger),C1047)</f>
        <v>0.99746586257871594</v>
      </c>
      <c r="J1047" s="157">
        <f t="shared" si="48"/>
        <v>1.538402788036997E-5</v>
      </c>
      <c r="K1047" s="158">
        <f t="shared" si="49"/>
        <v>0</v>
      </c>
      <c r="L1047" s="159">
        <f t="shared" si="50"/>
        <v>-7.1425975702367481E-5</v>
      </c>
    </row>
    <row r="1048" spans="2:12" x14ac:dyDescent="0.2">
      <c r="B1048" s="112" t="s">
        <v>156</v>
      </c>
      <c r="C1048" s="113">
        <f>_xll.qlCalendarAdvance("TARGET",C1047,B1048,"mf")</f>
        <v>44323</v>
      </c>
      <c r="D1048" s="120">
        <f>_xll.xlShmInterpRateFwd($D$3&amp;T(CalculationTrigger),C1048,,5,C1049)</f>
        <v>5.301635441911502E-3</v>
      </c>
      <c r="E1048" s="120">
        <f>_xll.xlShmInterpRateFwd($E$3&amp;T(CalculationTrigger),C1048,,5,C1049)</f>
        <v>5.2625891137624854E-3</v>
      </c>
      <c r="F1048" s="121">
        <f>_xll.xlShmInterpRateFwd($F$3&amp;T(CalculationTrigger),C1048,,5,C1049)</f>
        <v>5.1049451969767115E-3</v>
      </c>
      <c r="G1048" s="148">
        <f>_xll.xlShmInterpDisc($G$3&amp;T(CalculationTrigger),C1048)</f>
        <v>0.99709705687038452</v>
      </c>
      <c r="H1048" s="149">
        <f>_xll.xlShmInterpDisc($H$3&amp;T(CalculationTrigger),C1048)</f>
        <v>0.99715995123571322</v>
      </c>
      <c r="I1048" s="150">
        <f>_xll.xlShmInterpDisc($I$3&amp;T(CalculationTrigger),C1048)</f>
        <v>0.99745195036712975</v>
      </c>
      <c r="J1048" s="157">
        <f t="shared" si="48"/>
        <v>1.5399700681493535E-5</v>
      </c>
      <c r="K1048" s="158">
        <f t="shared" si="49"/>
        <v>0</v>
      </c>
      <c r="L1048" s="159">
        <f t="shared" si="50"/>
        <v>-7.1483337976152253E-5</v>
      </c>
    </row>
    <row r="1049" spans="2:12" x14ac:dyDescent="0.2">
      <c r="B1049" s="112" t="s">
        <v>156</v>
      </c>
      <c r="C1049" s="113">
        <f>_xll.qlCalendarAdvance("TARGET",C1048,B1049,"mf")</f>
        <v>44326</v>
      </c>
      <c r="D1049" s="120">
        <f>_xll.xlShmInterpRateFwd($D$3&amp;T(CalculationTrigger),C1049,,5,C1050)</f>
        <v>5.3161836811648619E-3</v>
      </c>
      <c r="E1049" s="120">
        <f>_xll.xlShmInterpRateFwd($E$3&amp;T(CalculationTrigger),C1049,,5,C1050)</f>
        <v>5.2769112539891028E-3</v>
      </c>
      <c r="F1049" s="121">
        <f>_xll.xlShmInterpRateFwd($F$3&amp;T(CalculationTrigger),C1049,,5,C1050)</f>
        <v>5.1188205878364042E-3</v>
      </c>
      <c r="G1049" s="148">
        <f>_xll.xlShmInterpDisc($G$3&amp;T(CalculationTrigger),C1049)</f>
        <v>0.99705361017375016</v>
      </c>
      <c r="H1049" s="149">
        <f>_xll.xlShmInterpDisc($H$3&amp;T(CalculationTrigger),C1049)</f>
        <v>0.99711682178805716</v>
      </c>
      <c r="I1049" s="150">
        <f>_xll.xlShmInterpDisc($I$3&amp;T(CalculationTrigger),C1049)</f>
        <v>0.99741010058163071</v>
      </c>
      <c r="J1049" s="157">
        <f t="shared" si="48"/>
        <v>1.5447053683550423E-5</v>
      </c>
      <c r="K1049" s="158">
        <f t="shared" si="49"/>
        <v>0</v>
      </c>
      <c r="L1049" s="159">
        <f t="shared" si="50"/>
        <v>-7.1655875751452263E-5</v>
      </c>
    </row>
    <row r="1050" spans="2:12" x14ac:dyDescent="0.2">
      <c r="B1050" s="112" t="s">
        <v>156</v>
      </c>
      <c r="C1050" s="113">
        <f>_xll.qlCalendarAdvance("TARGET",C1049,B1050,"mf")</f>
        <v>44327</v>
      </c>
      <c r="D1050" s="120">
        <f>_xll.xlShmInterpRateFwd($D$3&amp;T(CalculationTrigger),C1050,,5,C1051)</f>
        <v>5.3234943806374658E-3</v>
      </c>
      <c r="E1050" s="120">
        <f>_xll.xlShmInterpRateFwd($E$3&amp;T(CalculationTrigger),C1050,,5,C1051)</f>
        <v>5.2841096168293805E-3</v>
      </c>
      <c r="F1050" s="121">
        <f>_xll.xlShmInterpRateFwd($F$3&amp;T(CalculationTrigger),C1050,,5,C1051)</f>
        <v>5.1257950509223668E-3</v>
      </c>
      <c r="G1050" s="148">
        <f>_xll.xlShmInterpDisc($G$3&amp;T(CalculationTrigger),C1050)</f>
        <v>0.99703908841229449</v>
      </c>
      <c r="H1050" s="149">
        <f>_xll.xlShmInterpDisc($H$3&amp;T(CalculationTrigger),C1050)</f>
        <v>0.99710240638830472</v>
      </c>
      <c r="I1050" s="150">
        <f>_xll.xlShmInterpDisc($I$3&amp;T(CalculationTrigger),C1050)</f>
        <v>0.99739611293298114</v>
      </c>
      <c r="J1050" s="157">
        <f t="shared" si="48"/>
        <v>1.5462947481831459E-5</v>
      </c>
      <c r="K1050" s="158">
        <f t="shared" si="49"/>
        <v>0</v>
      </c>
      <c r="L1050" s="159">
        <f t="shared" si="50"/>
        <v>-7.1713535884272134E-5</v>
      </c>
    </row>
    <row r="1051" spans="2:12" x14ac:dyDescent="0.2">
      <c r="B1051" s="112" t="s">
        <v>156</v>
      </c>
      <c r="C1051" s="113">
        <f>_xll.qlCalendarAdvance("TARGET",C1050,B1051,"mf")</f>
        <v>44328</v>
      </c>
      <c r="D1051" s="120">
        <f>_xll.xlShmInterpRateFwd($D$3&amp;T(CalculationTrigger),C1051,,5,C1052)</f>
        <v>5.3308039127755724E-3</v>
      </c>
      <c r="E1051" s="120">
        <f>_xll.xlShmInterpRateFwd($E$3&amp;T(CalculationTrigger),C1051,,5,C1052)</f>
        <v>5.2913075826937165E-3</v>
      </c>
      <c r="F1051" s="121">
        <f>_xll.xlShmInterpRateFwd($F$3&amp;T(CalculationTrigger),C1051,,5,C1052)</f>
        <v>5.1327701504250119E-3</v>
      </c>
      <c r="G1051" s="148">
        <f>_xll.xlShmInterpDisc($G$3&amp;T(CalculationTrigger),C1051)</f>
        <v>0.99702454689291709</v>
      </c>
      <c r="H1051" s="149">
        <f>_xll.xlShmInterpDisc($H$3&amp;T(CalculationTrigger),C1051)</f>
        <v>0.99708797153312878</v>
      </c>
      <c r="I1051" s="150">
        <f>_xll.xlShmInterpDisc($I$3&amp;T(CalculationTrigger),C1051)</f>
        <v>0.99738210642266611</v>
      </c>
      <c r="J1051" s="157">
        <f t="shared" si="48"/>
        <v>1.5478894977862602E-5</v>
      </c>
      <c r="K1051" s="158">
        <f t="shared" si="49"/>
        <v>0</v>
      </c>
      <c r="L1051" s="159">
        <f t="shared" si="50"/>
        <v>-7.1771268399254862E-5</v>
      </c>
    </row>
    <row r="1052" spans="2:12" x14ac:dyDescent="0.2">
      <c r="B1052" s="112" t="s">
        <v>156</v>
      </c>
      <c r="C1052" s="113">
        <f>_xll.qlCalendarAdvance("TARGET",C1051,B1052,"mf")</f>
        <v>44329</v>
      </c>
      <c r="D1052" s="120">
        <f>_xll.xlShmInterpRateFwd($D$3&amp;T(CalculationTrigger),C1052,,5,C1053)</f>
        <v>5.3381122680558248E-3</v>
      </c>
      <c r="E1052" s="120">
        <f>_xll.xlShmInterpRateFwd($E$3&amp;T(CalculationTrigger),C1052,,5,C1053)</f>
        <v>5.2985051446524057E-3</v>
      </c>
      <c r="F1052" s="121">
        <f>_xll.xlShmInterpRateFwd($F$3&amp;T(CalculationTrigger),C1052,,5,C1053)</f>
        <v>5.139745882575656E-3</v>
      </c>
      <c r="G1052" s="148">
        <f>_xll.xlShmInterpDisc($G$3&amp;T(CalculationTrigger),C1052)</f>
        <v>0.99700998561967757</v>
      </c>
      <c r="H1052" s="149">
        <f>_xll.xlShmInterpDisc($H$3&amp;T(CalculationTrigger),C1052)</f>
        <v>0.99707351722446524</v>
      </c>
      <c r="I1052" s="150">
        <f>_xll.xlShmInterpDisc($I$3&amp;T(CalculationTrigger),C1052)</f>
        <v>0.99736808104974717</v>
      </c>
      <c r="J1052" s="157">
        <f t="shared" si="48"/>
        <v>1.5494895551090301E-5</v>
      </c>
      <c r="K1052" s="158">
        <f t="shared" si="49"/>
        <v>0</v>
      </c>
      <c r="L1052" s="159">
        <f t="shared" si="50"/>
        <v>-7.1829072463253367E-5</v>
      </c>
    </row>
    <row r="1053" spans="2:12" x14ac:dyDescent="0.2">
      <c r="B1053" s="112" t="s">
        <v>156</v>
      </c>
      <c r="C1053" s="113">
        <f>_xll.qlCalendarAdvance("TARGET",C1052,B1053,"mf")</f>
        <v>44330</v>
      </c>
      <c r="D1053" s="120">
        <f>_xll.xlShmInterpRateFwd($D$3&amp;T(CalculationTrigger),C1053,,5,C1054)</f>
        <v>5.3528035068155181E-3</v>
      </c>
      <c r="E1053" s="120">
        <f>_xll.xlShmInterpRateFwd($E$3&amp;T(CalculationTrigger),C1053,,5,C1054)</f>
        <v>5.3129762218304009E-3</v>
      </c>
      <c r="F1053" s="121">
        <f>_xll.xlShmInterpRateFwd($F$3&amp;T(CalculationTrigger),C1053,,5,C1054)</f>
        <v>5.1537722071607625E-3</v>
      </c>
      <c r="G1053" s="148">
        <f>_xll.xlShmInterpDisc($G$3&amp;T(CalculationTrigger),C1053)</f>
        <v>0.99699540459666258</v>
      </c>
      <c r="H1053" s="149">
        <f>_xll.xlShmInterpDisc($H$3&amp;T(CalculationTrigger),C1053)</f>
        <v>0.99705904346426988</v>
      </c>
      <c r="I1053" s="150">
        <f>_xll.xlShmInterpDisc($I$3&amp;T(CalculationTrigger),C1053)</f>
        <v>0.99735403681329737</v>
      </c>
      <c r="J1053" s="157">
        <f t="shared" si="48"/>
        <v>1.5510948580886666E-5</v>
      </c>
      <c r="K1053" s="158">
        <f t="shared" si="49"/>
        <v>0</v>
      </c>
      <c r="L1053" s="159">
        <f t="shared" si="50"/>
        <v>-7.1886947243236508E-5</v>
      </c>
    </row>
    <row r="1054" spans="2:12" x14ac:dyDescent="0.2">
      <c r="B1054" s="112" t="s">
        <v>156</v>
      </c>
      <c r="C1054" s="113">
        <f>_xll.qlCalendarAdvance("TARGET",C1053,B1054,"mf")</f>
        <v>44333</v>
      </c>
      <c r="D1054" s="120">
        <f>_xll.xlShmInterpRateFwd($D$3&amp;T(CalculationTrigger),C1054,,5,C1055)</f>
        <v>5.3673337328867567E-3</v>
      </c>
      <c r="E1054" s="120">
        <f>_xll.xlShmInterpRateFwd($E$3&amp;T(CalculationTrigger),C1054,,5,C1055)</f>
        <v>5.3272912150391745E-3</v>
      </c>
      <c r="F1054" s="121">
        <f>_xll.xlShmInterpRateFwd($F$3&amp;T(CalculationTrigger),C1054,,5,C1055)</f>
        <v>5.16765506686373E-3</v>
      </c>
      <c r="G1054" s="148">
        <f>_xll.xlShmInterpDisc($G$3&amp;T(CalculationTrigger),C1054)</f>
        <v>0.99695154307023082</v>
      </c>
      <c r="H1054" s="149">
        <f>_xll.xlShmInterpDisc($H$3&amp;T(CalculationTrigger),C1054)</f>
        <v>0.99701550549435081</v>
      </c>
      <c r="I1054" s="150">
        <f>_xll.xlShmInterpDisc($I$3&amp;T(CalculationTrigger),C1054)</f>
        <v>0.99731179091365452</v>
      </c>
      <c r="J1054" s="157">
        <f t="shared" si="48"/>
        <v>1.5559416203699104E-5</v>
      </c>
      <c r="K1054" s="158">
        <f t="shared" si="49"/>
        <v>0</v>
      </c>
      <c r="L1054" s="159">
        <f t="shared" si="50"/>
        <v>-7.2060987548305526E-5</v>
      </c>
    </row>
    <row r="1055" spans="2:12" x14ac:dyDescent="0.2">
      <c r="B1055" s="112" t="s">
        <v>156</v>
      </c>
      <c r="C1055" s="113">
        <f>_xll.qlCalendarAdvance("TARGET",C1054,B1055,"mf")</f>
        <v>44334</v>
      </c>
      <c r="D1055" s="120">
        <f>_xll.xlShmInterpRateFwd($D$3&amp;T(CalculationTrigger),C1055,,5,C1056)</f>
        <v>5.3746360631345986E-3</v>
      </c>
      <c r="E1055" s="120">
        <f>_xll.xlShmInterpRateFwd($E$3&amp;T(CalculationTrigger),C1055,,5,C1056)</f>
        <v>5.3344866538076853E-3</v>
      </c>
      <c r="F1055" s="121">
        <f>_xll.xlShmInterpRateFwd($F$3&amp;T(CalculationTrigger),C1055,,5,C1056)</f>
        <v>5.174633908925484E-3</v>
      </c>
      <c r="G1055" s="148">
        <f>_xll.xlShmInterpDisc($G$3&amp;T(CalculationTrigger),C1055)</f>
        <v>0.99693688308951256</v>
      </c>
      <c r="H1055" s="149">
        <f>_xll.xlShmInterpDisc($H$3&amp;T(CalculationTrigger),C1055)</f>
        <v>0.99700095394798549</v>
      </c>
      <c r="I1055" s="150">
        <f>_xll.xlShmInterpDisc($I$3&amp;T(CalculationTrigger),C1055)</f>
        <v>0.99729767121402757</v>
      </c>
      <c r="J1055" s="157">
        <f t="shared" si="48"/>
        <v>1.5575672853788036E-5</v>
      </c>
      <c r="K1055" s="158">
        <f t="shared" si="49"/>
        <v>0</v>
      </c>
      <c r="L1055" s="159">
        <f t="shared" si="50"/>
        <v>-7.2119136861478319E-5</v>
      </c>
    </row>
    <row r="1056" spans="2:12" x14ac:dyDescent="0.2">
      <c r="B1056" s="112" t="s">
        <v>156</v>
      </c>
      <c r="C1056" s="113">
        <f>_xll.qlCalendarAdvance("TARGET",C1055,B1056,"mf")</f>
        <v>44335</v>
      </c>
      <c r="D1056" s="120">
        <f>_xll.xlShmInterpRateFwd($D$3&amp;T(CalculationTrigger),C1056,,5,C1057)</f>
        <v>5.3819371602354237E-3</v>
      </c>
      <c r="E1056" s="120">
        <f>_xll.xlShmInterpRateFwd($E$3&amp;T(CalculationTrigger),C1056,,5,C1057)</f>
        <v>5.3416816472138676E-3</v>
      </c>
      <c r="F1056" s="121">
        <f>_xll.xlShmInterpRateFwd($F$3&amp;T(CalculationTrigger),C1056,,5,C1057)</f>
        <v>5.1816133622388412E-3</v>
      </c>
      <c r="G1056" s="148">
        <f>_xll.xlShmInterpDisc($G$3&amp;T(CalculationTrigger),C1056)</f>
        <v>0.99692220337985116</v>
      </c>
      <c r="H1056" s="149">
        <f>_xll.xlShmInterpDisc($H$3&amp;T(CalculationTrigger),C1056)</f>
        <v>0.99698638296016651</v>
      </c>
      <c r="I1056" s="150">
        <f>_xll.xlShmInterpDisc($I$3&amp;T(CalculationTrigger),C1056)</f>
        <v>0.99728353264639791</v>
      </c>
      <c r="J1056" s="157">
        <f t="shared" si="48"/>
        <v>1.5591978857407345E-5</v>
      </c>
      <c r="K1056" s="158">
        <f t="shared" si="49"/>
        <v>0</v>
      </c>
      <c r="L1056" s="159">
        <f t="shared" si="50"/>
        <v>-7.2177352725327404E-5</v>
      </c>
    </row>
    <row r="1057" spans="2:12" x14ac:dyDescent="0.2">
      <c r="B1057" s="112" t="s">
        <v>156</v>
      </c>
      <c r="C1057" s="113">
        <f>_xll.qlCalendarAdvance("TARGET",C1056,B1057,"mf")</f>
        <v>44336</v>
      </c>
      <c r="D1057" s="120">
        <f>_xll.xlShmInterpRateFwd($D$3&amp;T(CalculationTrigger),C1057,,5,C1058)</f>
        <v>5.3892370147874402E-3</v>
      </c>
      <c r="E1057" s="120">
        <f>_xll.xlShmInterpRateFwd($E$3&amp;T(CalculationTrigger),C1057,,5,C1058)</f>
        <v>5.348876188449583E-3</v>
      </c>
      <c r="F1057" s="121">
        <f>_xll.xlShmInterpRateFwd($F$3&amp;T(CalculationTrigger),C1057,,5,C1058)</f>
        <v>5.1885934234808797E-3</v>
      </c>
      <c r="G1057" s="148">
        <f>_xll.xlShmInterpDisc($G$3&amp;T(CalculationTrigger),C1057)</f>
        <v>0.99690750394549277</v>
      </c>
      <c r="H1057" s="149">
        <f>_xll.xlShmInterpDisc($H$3&amp;T(CalculationTrigger),C1057)</f>
        <v>0.9969717925329693</v>
      </c>
      <c r="I1057" s="150">
        <f>_xll.xlShmInterpDisc($I$3&amp;T(CalculationTrigger),C1057)</f>
        <v>0.99726937520990377</v>
      </c>
      <c r="J1057" s="157">
        <f t="shared" si="48"/>
        <v>1.5608333594023269E-5</v>
      </c>
      <c r="K1057" s="158">
        <f t="shared" si="49"/>
        <v>0</v>
      </c>
      <c r="L1057" s="159">
        <f t="shared" si="50"/>
        <v>-7.2235634306760805E-5</v>
      </c>
    </row>
    <row r="1058" spans="2:12" x14ac:dyDescent="0.2">
      <c r="B1058" s="112" t="s">
        <v>156</v>
      </c>
      <c r="C1058" s="113">
        <f>_xll.qlCalendarAdvance("TARGET",C1057,B1058,"mf")</f>
        <v>44337</v>
      </c>
      <c r="D1058" s="120">
        <f>_xll.xlShmInterpRateFwd($D$3&amp;T(CalculationTrigger),C1058,,5,C1059)</f>
        <v>5.4039125394267024E-3</v>
      </c>
      <c r="E1058" s="120">
        <f>_xll.xlShmInterpRateFwd($E$3&amp;T(CalculationTrigger),C1058,,5,C1059)</f>
        <v>5.3633425363211274E-3</v>
      </c>
      <c r="F1058" s="121">
        <f>_xll.xlShmInterpRateFwd($F$3&amp;T(CalculationTrigger),C1058,,5,C1059)</f>
        <v>5.2026297088332216E-3</v>
      </c>
      <c r="G1058" s="148">
        <f>_xll.xlShmInterpDisc($G$3&amp;T(CalculationTrigger),C1058)</f>
        <v>0.99689278479071042</v>
      </c>
      <c r="H1058" s="149">
        <f>_xll.xlShmInterpDisc($H$3&amp;T(CalculationTrigger),C1058)</f>
        <v>0.99695718266848909</v>
      </c>
      <c r="I1058" s="150">
        <f>_xll.xlShmInterpDisc($I$3&amp;T(CalculationTrigger),C1058)</f>
        <v>0.99725519890369396</v>
      </c>
      <c r="J1058" s="157">
        <f t="shared" si="48"/>
        <v>1.5624736442974259E-5</v>
      </c>
      <c r="K1058" s="158">
        <f t="shared" si="49"/>
        <v>0</v>
      </c>
      <c r="L1058" s="159">
        <f t="shared" si="50"/>
        <v>-7.2293980772640735E-5</v>
      </c>
    </row>
    <row r="1059" spans="2:12" x14ac:dyDescent="0.2">
      <c r="B1059" s="112" t="s">
        <v>156</v>
      </c>
      <c r="C1059" s="113">
        <f>_xll.qlCalendarAdvance("TARGET",C1058,B1059,"mf")</f>
        <v>44340</v>
      </c>
      <c r="D1059" s="120">
        <f>_xll.xlShmInterpRateFwd($D$3&amp;T(CalculationTrigger),C1059,,5,C1060)</f>
        <v>5.4184238200793346E-3</v>
      </c>
      <c r="E1059" s="120">
        <f>_xll.xlShmInterpRateFwd($E$3&amp;T(CalculationTrigger),C1059,,5,C1060)</f>
        <v>5.3776496928503292E-3</v>
      </c>
      <c r="F1059" s="121">
        <f>_xll.xlShmInterpRateFwd($F$3&amp;T(CalculationTrigger),C1059,,5,C1060)</f>
        <v>5.2165196736588294E-3</v>
      </c>
      <c r="G1059" s="148">
        <f>_xll.xlShmInterpDisc($G$3&amp;T(CalculationTrigger),C1059)</f>
        <v>0.99684850904694644</v>
      </c>
      <c r="H1059" s="149">
        <f>_xll.xlShmInterpDisc($H$3&amp;T(CalculationTrigger),C1059)</f>
        <v>0.99691323647260255</v>
      </c>
      <c r="I1059" s="150">
        <f>_xll.xlShmInterpDisc($I$3&amp;T(CalculationTrigger),C1059)</f>
        <v>0.99721255675842979</v>
      </c>
      <c r="J1059" s="157">
        <f t="shared" si="48"/>
        <v>1.5674227457967784E-5</v>
      </c>
      <c r="K1059" s="158">
        <f t="shared" si="49"/>
        <v>0</v>
      </c>
      <c r="L1059" s="159">
        <f t="shared" si="50"/>
        <v>-7.2469401146827643E-5</v>
      </c>
    </row>
    <row r="1060" spans="2:12" x14ac:dyDescent="0.2">
      <c r="B1060" s="112" t="s">
        <v>156</v>
      </c>
      <c r="C1060" s="113">
        <f>_xll.qlCalendarAdvance("TARGET",C1059,B1060,"mf")</f>
        <v>44341</v>
      </c>
      <c r="D1060" s="120">
        <f>_xll.xlShmInterpRateFwd($D$3&amp;T(CalculationTrigger),C1060,,5,C1061)</f>
        <v>5.4257173211034833E-3</v>
      </c>
      <c r="E1060" s="120">
        <f>_xll.xlShmInterpRateFwd($E$3&amp;T(CalculationTrigger),C1060,,5,C1061)</f>
        <v>5.3848418692879771E-3</v>
      </c>
      <c r="F1060" s="121">
        <f>_xll.xlShmInterpRateFwd($F$3&amp;T(CalculationTrigger),C1060,,5,C1061)</f>
        <v>5.223502719634893E-3</v>
      </c>
      <c r="G1060" s="148">
        <f>_xll.xlShmInterpDisc($G$3&amp;T(CalculationTrigger),C1060)</f>
        <v>0.99683371105372831</v>
      </c>
      <c r="H1060" s="149">
        <f>_xll.xlShmInterpDisc($H$3&amp;T(CalculationTrigger),C1060)</f>
        <v>0.99689854888034179</v>
      </c>
      <c r="I1060" s="150">
        <f>_xll.xlShmInterpDisc($I$3&amp;T(CalculationTrigger),C1060)</f>
        <v>0.99719830496506978</v>
      </c>
      <c r="J1060" s="157">
        <f t="shared" si="48"/>
        <v>1.5690816550341923E-5</v>
      </c>
      <c r="K1060" s="158">
        <f t="shared" si="49"/>
        <v>0</v>
      </c>
      <c r="L1060" s="159">
        <f t="shared" si="50"/>
        <v>-7.2527998820078857E-5</v>
      </c>
    </row>
    <row r="1061" spans="2:12" x14ac:dyDescent="0.2">
      <c r="B1061" s="112" t="s">
        <v>156</v>
      </c>
      <c r="C1061" s="113">
        <f>_xll.qlCalendarAdvance("TARGET",C1060,B1061,"mf")</f>
        <v>44342</v>
      </c>
      <c r="D1061" s="120">
        <f>_xll.xlShmInterpRateFwd($D$3&amp;T(CalculationTrigger),C1061,,5,C1062)</f>
        <v>5.433009523451696E-3</v>
      </c>
      <c r="E1061" s="120">
        <f>_xll.xlShmInterpRateFwd($E$3&amp;T(CalculationTrigger),C1061,,5,C1062)</f>
        <v>5.3920335521389553E-3</v>
      </c>
      <c r="F1061" s="121">
        <f>_xll.xlShmInterpRateFwd($F$3&amp;T(CalculationTrigger),C1061,,5,C1062)</f>
        <v>5.2304863522242709E-3</v>
      </c>
      <c r="G1061" s="148">
        <f>_xll.xlShmInterpDisc($G$3&amp;T(CalculationTrigger),C1061)</f>
        <v>0.99681889336184959</v>
      </c>
      <c r="H1061" s="149">
        <f>_xll.xlShmInterpDisc($H$3&amp;T(CalculationTrigger),C1061)</f>
        <v>0.99688384186157342</v>
      </c>
      <c r="I1061" s="150">
        <f>_xll.xlShmInterpDisc($I$3&amp;T(CalculationTrigger),C1061)</f>
        <v>0.99718403429790503</v>
      </c>
      <c r="J1061" s="157">
        <f t="shared" si="48"/>
        <v>1.5707450652058782E-5</v>
      </c>
      <c r="K1061" s="158">
        <f t="shared" si="49"/>
        <v>0</v>
      </c>
      <c r="L1061" s="159">
        <f t="shared" si="50"/>
        <v>-7.2586657212581407E-5</v>
      </c>
    </row>
    <row r="1062" spans="2:12" x14ac:dyDescent="0.2">
      <c r="B1062" s="112" t="s">
        <v>156</v>
      </c>
      <c r="C1062" s="113">
        <f>_xll.qlCalendarAdvance("TARGET",C1061,B1062,"mf")</f>
        <v>44343</v>
      </c>
      <c r="D1062" s="120">
        <f>_xll.xlShmInterpRateFwd($D$3&amp;T(CalculationTrigger),C1062,,5,C1063)</f>
        <v>5.4403004175195471E-3</v>
      </c>
      <c r="E1062" s="120">
        <f>_xll.xlShmInterpRateFwd($E$3&amp;T(CalculationTrigger),C1062,,5,C1063)</f>
        <v>5.3992247344330198E-3</v>
      </c>
      <c r="F1062" s="121">
        <f>_xll.xlShmInterpRateFwd($F$3&amp;T(CalculationTrigger),C1062,,5,C1063)</f>
        <v>5.2374705672935491E-3</v>
      </c>
      <c r="G1062" s="148">
        <f>_xll.xlShmInterpDisc($G$3&amp;T(CalculationTrigger),C1062)</f>
        <v>0.9968040559757424</v>
      </c>
      <c r="H1062" s="149">
        <f>_xll.xlShmInterpDisc($H$3&amp;T(CalculationTrigger),C1062)</f>
        <v>0.99686911541851198</v>
      </c>
      <c r="I1062" s="150">
        <f>_xll.xlShmInterpDisc($I$3&amp;T(CalculationTrigger),C1062)</f>
        <v>0.99716974475614939</v>
      </c>
      <c r="J1062" s="157">
        <f t="shared" si="48"/>
        <v>1.5724129142497014E-5</v>
      </c>
      <c r="K1062" s="158">
        <f t="shared" si="49"/>
        <v>0</v>
      </c>
      <c r="L1062" s="159">
        <f t="shared" si="50"/>
        <v>-7.2645375491137769E-5</v>
      </c>
    </row>
    <row r="1063" spans="2:12" x14ac:dyDescent="0.2">
      <c r="B1063" s="112" t="s">
        <v>156</v>
      </c>
      <c r="C1063" s="113">
        <f>_xll.qlCalendarAdvance("TARGET",C1062,B1063,"mf")</f>
        <v>44344</v>
      </c>
      <c r="D1063" s="120">
        <f>_xll.xlShmInterpRateFwd($D$3&amp;T(CalculationTrigger),C1063,,5,C1064)</f>
        <v>5.4549593206896334E-3</v>
      </c>
      <c r="E1063" s="120">
        <f>_xll.xlShmInterpRateFwd($E$3&amp;T(CalculationTrigger),C1063,,5,C1064)</f>
        <v>5.4136856897590221E-3</v>
      </c>
      <c r="F1063" s="121">
        <f>_xll.xlShmInterpRateFwd($F$3&amp;T(CalculationTrigger),C1063,,5,C1064)</f>
        <v>5.251516477649678E-3</v>
      </c>
      <c r="G1063" s="148">
        <f>_xll.xlShmInterpDisc($G$3&amp;T(CalculationTrigger),C1063)</f>
        <v>0.99678919889986584</v>
      </c>
      <c r="H1063" s="149">
        <f>_xll.xlShmInterpDisc($H$3&amp;T(CalculationTrigger),C1063)</f>
        <v>0.99685436955339224</v>
      </c>
      <c r="I1063" s="150">
        <f>_xll.xlShmInterpDisc($I$3&amp;T(CalculationTrigger),C1063)</f>
        <v>0.99715543633902926</v>
      </c>
      <c r="J1063" s="157">
        <f t="shared" si="48"/>
        <v>1.574085140109542E-5</v>
      </c>
      <c r="K1063" s="158">
        <f t="shared" si="49"/>
        <v>0</v>
      </c>
      <c r="L1063" s="159">
        <f t="shared" si="50"/>
        <v>-7.2704152822772395E-5</v>
      </c>
    </row>
    <row r="1064" spans="2:12" x14ac:dyDescent="0.2">
      <c r="B1064" s="112" t="s">
        <v>156</v>
      </c>
      <c r="C1064" s="113">
        <f>_xll.qlCalendarAdvance("TARGET",C1063,B1064,"mf")</f>
        <v>44347</v>
      </c>
      <c r="D1064" s="120">
        <f>_xll.xlShmInterpRateFwd($D$3&amp;T(CalculationTrigger),C1064,,5,C1065)</f>
        <v>5.4694507236806265E-3</v>
      </c>
      <c r="E1064" s="120">
        <f>_xll.xlShmInterpRateFwd($E$3&amp;T(CalculationTrigger),C1064,,5,C1065)</f>
        <v>5.4279843199319779E-3</v>
      </c>
      <c r="F1064" s="121">
        <f>_xll.xlShmInterpRateFwd($F$3&amp;T(CalculationTrigger),C1064,,5,C1065)</f>
        <v>5.2654131838038836E-3</v>
      </c>
      <c r="G1064" s="148">
        <f>_xll.xlShmInterpDisc($G$3&amp;T(CalculationTrigger),C1064)</f>
        <v>0.99674450957860938</v>
      </c>
      <c r="H1064" s="149">
        <f>_xll.xlShmInterpDisc($H$3&amp;T(CalculationTrigger),C1064)</f>
        <v>0.99681001544832892</v>
      </c>
      <c r="I1064" s="150">
        <f>_xll.xlShmInterpDisc($I$3&amp;T(CalculationTrigger),C1064)</f>
        <v>0.99711239782790106</v>
      </c>
      <c r="J1064" s="157">
        <f t="shared" si="48"/>
        <v>1.5791274579697055E-5</v>
      </c>
      <c r="K1064" s="158">
        <f t="shared" si="49"/>
        <v>0</v>
      </c>
      <c r="L1064" s="159">
        <f t="shared" si="50"/>
        <v>-7.2880830805224659E-5</v>
      </c>
    </row>
    <row r="1065" spans="2:12" x14ac:dyDescent="0.2">
      <c r="B1065" s="112" t="s">
        <v>156</v>
      </c>
      <c r="C1065" s="113">
        <f>_xll.qlCalendarAdvance("TARGET",C1064,B1065,"mf")</f>
        <v>44348</v>
      </c>
      <c r="D1065" s="120">
        <f>_xll.xlShmInterpRateFwd($D$3&amp;T(CalculationTrigger),C1065,,5,C1066)</f>
        <v>5.4767349358058404E-3</v>
      </c>
      <c r="E1065" s="120">
        <f>_xll.xlShmInterpRateFwd($E$3&amp;T(CalculationTrigger),C1065,,5,C1066)</f>
        <v>5.4351728958603445E-3</v>
      </c>
      <c r="F1065" s="121">
        <f>_xll.xlShmInterpRateFwd($F$3&amp;T(CalculationTrigger),C1065,,5,C1066)</f>
        <v>5.2724002589567848E-3</v>
      </c>
      <c r="G1065" s="148">
        <f>_xll.xlShmInterpDisc($G$3&amp;T(CalculationTrigger),C1065)</f>
        <v>0.99672957378877736</v>
      </c>
      <c r="H1065" s="149">
        <f>_xll.xlShmInterpDisc($H$3&amp;T(CalculationTrigger),C1065)</f>
        <v>0.99679519191772092</v>
      </c>
      <c r="I1065" s="150">
        <f>_xll.xlShmInterpDisc($I$3&amp;T(CalculationTrigger),C1065)</f>
        <v>0.99709801390179709</v>
      </c>
      <c r="J1065" s="157">
        <f t="shared" si="48"/>
        <v>1.5808165704814746E-5</v>
      </c>
      <c r="K1065" s="158">
        <f t="shared" si="49"/>
        <v>0</v>
      </c>
      <c r="L1065" s="159">
        <f t="shared" si="50"/>
        <v>-7.2939836018344112E-5</v>
      </c>
    </row>
    <row r="1066" spans="2:12" x14ac:dyDescent="0.2">
      <c r="B1066" s="112" t="s">
        <v>156</v>
      </c>
      <c r="C1066" s="113">
        <f>_xll.qlCalendarAdvance("TARGET",C1065,B1066,"mf")</f>
        <v>44349</v>
      </c>
      <c r="D1066" s="120">
        <f>_xll.xlShmInterpRateFwd($D$3&amp;T(CalculationTrigger),C1066,,5,C1067)</f>
        <v>5.4840177834424558E-3</v>
      </c>
      <c r="E1066" s="120">
        <f>_xll.xlShmInterpRateFwd($E$3&amp;T(CalculationTrigger),C1066,,5,C1067)</f>
        <v>5.4423609299371241E-3</v>
      </c>
      <c r="F1066" s="121">
        <f>_xll.xlShmInterpRateFwd($F$3&amp;T(CalculationTrigger),C1066,,5,C1067)</f>
        <v>5.2793878955578665E-3</v>
      </c>
      <c r="G1066" s="148">
        <f>_xll.xlShmInterpDisc($G$3&amp;T(CalculationTrigger),C1066)</f>
        <v>0.99671461833186981</v>
      </c>
      <c r="H1066" s="149">
        <f>_xll.xlShmInterpDisc($H$3&amp;T(CalculationTrigger),C1066)</f>
        <v>0.99678034897652668</v>
      </c>
      <c r="I1066" s="150">
        <f>_xll.xlShmInterpDisc($I$3&amp;T(CalculationTrigger),C1066)</f>
        <v>0.9970836110966208</v>
      </c>
      <c r="J1066" s="157">
        <f t="shared" si="48"/>
        <v>1.5825097495091686E-5</v>
      </c>
      <c r="K1066" s="158">
        <f t="shared" si="49"/>
        <v>0</v>
      </c>
      <c r="L1066" s="159">
        <f t="shared" si="50"/>
        <v>-7.2998896119193886E-5</v>
      </c>
    </row>
    <row r="1067" spans="2:12" x14ac:dyDescent="0.2">
      <c r="B1067" s="112" t="s">
        <v>156</v>
      </c>
      <c r="C1067" s="113">
        <f>_xll.qlCalendarAdvance("TARGET",C1066,B1067,"mf")</f>
        <v>44350</v>
      </c>
      <c r="D1067" s="120">
        <f>_xll.xlShmInterpRateFwd($D$3&amp;T(CalculationTrigger),C1067,,5,C1068)</f>
        <v>5.4912992571076093E-3</v>
      </c>
      <c r="E1067" s="120">
        <f>_xll.xlShmInterpRateFwd($E$3&amp;T(CalculationTrigger),C1067,,5,C1068)</f>
        <v>5.4495484150704869E-3</v>
      </c>
      <c r="F1067" s="121">
        <f>_xll.xlShmInterpRateFwd($F$3&amp;T(CalculationTrigger),C1067,,5,C1068)</f>
        <v>5.2863760897573836E-3</v>
      </c>
      <c r="G1067" s="148">
        <f>_xll.xlShmInterpDisc($G$3&amp;T(CalculationTrigger),C1067)</f>
        <v>0.99669964321250504</v>
      </c>
      <c r="H1067" s="149">
        <f>_xll.xlShmInterpDisc($H$3&amp;T(CalculationTrigger),C1067)</f>
        <v>0.99676548662710007</v>
      </c>
      <c r="I1067" s="150">
        <f>_xll.xlShmInterpDisc($I$3&amp;T(CalculationTrigger),C1067)</f>
        <v>0.997069189411663</v>
      </c>
      <c r="J1067" s="157">
        <f t="shared" si="48"/>
        <v>1.5842069329872882E-5</v>
      </c>
      <c r="K1067" s="158">
        <f t="shared" si="49"/>
        <v>0</v>
      </c>
      <c r="L1067" s="159">
        <f t="shared" si="50"/>
        <v>-7.3058010274685431E-5</v>
      </c>
    </row>
    <row r="1068" spans="2:12" x14ac:dyDescent="0.2">
      <c r="B1068" s="112" t="s">
        <v>156</v>
      </c>
      <c r="C1068" s="113">
        <f>_xll.qlCalendarAdvance("TARGET",C1067,B1068,"mf")</f>
        <v>44351</v>
      </c>
      <c r="D1068" s="120">
        <f>_xll.xlShmInterpRateFwd($D$3&amp;T(CalculationTrigger),C1068,,5,C1069)</f>
        <v>5.5059406315652861E-3</v>
      </c>
      <c r="E1068" s="120">
        <f>_xll.xlShmInterpRateFwd($E$3&amp;T(CalculationTrigger),C1068,,5,C1069)</f>
        <v>5.464003314647122E-3</v>
      </c>
      <c r="F1068" s="121">
        <f>_xll.xlShmInterpRateFwd($F$3&amp;T(CalculationTrigger),C1068,,5,C1069)</f>
        <v>5.3004312891672687E-3</v>
      </c>
      <c r="G1068" s="148">
        <f>_xll.xlShmInterpDisc($G$3&amp;T(CalculationTrigger),C1068)</f>
        <v>0.99668464843532822</v>
      </c>
      <c r="H1068" s="149">
        <f>_xll.xlShmInterpDisc($H$3&amp;T(CalculationTrigger),C1068)</f>
        <v>0.9967506048718151</v>
      </c>
      <c r="I1068" s="150">
        <f>_xll.xlShmInterpDisc($I$3&amp;T(CalculationTrigger),C1068)</f>
        <v>0.99705474884622602</v>
      </c>
      <c r="J1068" s="157">
        <f t="shared" si="48"/>
        <v>1.5859080588563283E-5</v>
      </c>
      <c r="K1068" s="158">
        <f t="shared" si="49"/>
        <v>0</v>
      </c>
      <c r="L1068" s="159">
        <f t="shared" si="50"/>
        <v>-7.3117177651791361E-5</v>
      </c>
    </row>
    <row r="1069" spans="2:12" x14ac:dyDescent="0.2">
      <c r="B1069" s="112" t="s">
        <v>156</v>
      </c>
      <c r="C1069" s="113">
        <f>_xll.qlCalendarAdvance("TARGET",C1068,B1069,"mf")</f>
        <v>44354</v>
      </c>
      <c r="D1069" s="120">
        <f>_xll.xlShmInterpRateFwd($D$3&amp;T(CalculationTrigger),C1069,,5,C1070)</f>
        <v>5.5204112250303678E-3</v>
      </c>
      <c r="E1069" s="120">
        <f>_xll.xlShmInterpRateFwd($E$3&amp;T(CalculationTrigger),C1069,,5,C1070)</f>
        <v>5.4782927289530282E-3</v>
      </c>
      <c r="F1069" s="121">
        <f>_xll.xlShmInterpRateFwd($F$3&amp;T(CalculationTrigger),C1069,,5,C1070)</f>
        <v>5.3143343729608241E-3</v>
      </c>
      <c r="G1069" s="148">
        <f>_xll.xlShmInterpDisc($G$3&amp;T(CalculationTrigger),C1069)</f>
        <v>0.99663954620377371</v>
      </c>
      <c r="H1069" s="149">
        <f>_xll.xlShmInterpDisc($H$3&amp;T(CalculationTrigger),C1069)</f>
        <v>0.99670584319484845</v>
      </c>
      <c r="I1069" s="150">
        <f>_xll.xlShmInterpDisc($I$3&amp;T(CalculationTrigger),C1069)</f>
        <v>0.99701131386022357</v>
      </c>
      <c r="J1069" s="157">
        <f t="shared" si="48"/>
        <v>1.5910344702184373E-5</v>
      </c>
      <c r="K1069" s="158">
        <f t="shared" si="49"/>
        <v>0</v>
      </c>
      <c r="L1069" s="159">
        <f t="shared" si="50"/>
        <v>-7.3294990781841695E-5</v>
      </c>
    </row>
    <row r="1070" spans="2:12" x14ac:dyDescent="0.2">
      <c r="B1070" s="112" t="s">
        <v>156</v>
      </c>
      <c r="C1070" s="113">
        <f>_xll.qlCalendarAdvance("TARGET",C1069,B1070,"mf")</f>
        <v>44355</v>
      </c>
      <c r="D1070" s="120">
        <f>_xll.xlShmInterpRateFwd($D$3&amp;T(CalculationTrigger),C1070,,5,C1071)</f>
        <v>5.5276856882972309E-3</v>
      </c>
      <c r="E1070" s="120">
        <f>_xll.xlShmInterpRateFwd($E$3&amp;T(CalculationTrigger),C1070,,5,C1071)</f>
        <v>5.4854773662338496E-3</v>
      </c>
      <c r="F1070" s="121">
        <f>_xll.xlShmInterpRateFwd($F$3&amp;T(CalculationTrigger),C1070,,5,C1071)</f>
        <v>5.3213253023097588E-3</v>
      </c>
      <c r="G1070" s="148">
        <f>_xll.xlShmInterpDisc($G$3&amp;T(CalculationTrigger),C1070)</f>
        <v>0.9966244728423298</v>
      </c>
      <c r="H1070" s="149">
        <f>_xll.xlShmInterpDisc($H$3&amp;T(CalculationTrigger),C1070)</f>
        <v>0.99669088384026772</v>
      </c>
      <c r="I1070" s="150">
        <f>_xll.xlShmInterpDisc($I$3&amp;T(CalculationTrigger),C1070)</f>
        <v>0.99699679776610828</v>
      </c>
      <c r="J1070" s="157">
        <f t="shared" si="48"/>
        <v>1.5927507450559297E-5</v>
      </c>
      <c r="K1070" s="158">
        <f t="shared" si="49"/>
        <v>0</v>
      </c>
      <c r="L1070" s="159">
        <f t="shared" si="50"/>
        <v>-7.3354362714544383E-5</v>
      </c>
    </row>
    <row r="1071" spans="2:12" x14ac:dyDescent="0.2">
      <c r="B1071" s="112" t="s">
        <v>156</v>
      </c>
      <c r="C1071" s="113">
        <f>_xll.qlCalendarAdvance("TARGET",C1070,B1071,"mf")</f>
        <v>44356</v>
      </c>
      <c r="D1071" s="120">
        <f>_xll.xlShmInterpRateFwd($D$3&amp;T(CalculationTrigger),C1071,,5,C1072)</f>
        <v>5.5349587214248586E-3</v>
      </c>
      <c r="E1071" s="120">
        <f>_xll.xlShmInterpRateFwd($E$3&amp;T(CalculationTrigger),C1071,,5,C1072)</f>
        <v>5.4926614132360116E-3</v>
      </c>
      <c r="F1071" s="121">
        <f>_xll.xlShmInterpRateFwd($F$3&amp;T(CalculationTrigger),C1071,,5,C1072)</f>
        <v>5.3283167680632871E-3</v>
      </c>
      <c r="G1071" s="148">
        <f>_xll.xlShmInterpDisc($G$3&amp;T(CalculationTrigger),C1071)</f>
        <v>0.99660937984669751</v>
      </c>
      <c r="H1071" s="149">
        <f>_xll.xlShmInterpDisc($H$3&amp;T(CalculationTrigger),C1071)</f>
        <v>0.99667590509199688</v>
      </c>
      <c r="I1071" s="150">
        <f>_xll.xlShmInterpDisc($I$3&amp;T(CalculationTrigger),C1071)</f>
        <v>0.99698226278818791</v>
      </c>
      <c r="J1071" s="157">
        <f t="shared" si="48"/>
        <v>1.5944706519833684E-5</v>
      </c>
      <c r="K1071" s="158">
        <f t="shared" si="49"/>
        <v>0</v>
      </c>
      <c r="L1071" s="159">
        <f t="shared" si="50"/>
        <v>-7.3413783703523813E-5</v>
      </c>
    </row>
    <row r="1072" spans="2:12" x14ac:dyDescent="0.2">
      <c r="B1072" s="112" t="s">
        <v>156</v>
      </c>
      <c r="C1072" s="113">
        <f>_xll.qlCalendarAdvance("TARGET",C1071,B1072,"mf")</f>
        <v>44357</v>
      </c>
      <c r="D1072" s="120">
        <f>_xll.xlShmInterpRateFwd($D$3&amp;T(CalculationTrigger),C1072,,5,C1073)</f>
        <v>5.5422303148898533E-3</v>
      </c>
      <c r="E1072" s="120">
        <f>_xll.xlShmInterpRateFwd($E$3&amp;T(CalculationTrigger),C1072,,5,C1073)</f>
        <v>5.499844863070303E-3</v>
      </c>
      <c r="F1072" s="121">
        <f>_xll.xlShmInterpRateFwd($F$3&amp;T(CalculationTrigger),C1072,,5,C1073)</f>
        <v>5.3353087665337588E-3</v>
      </c>
      <c r="G1072" s="148">
        <f>_xll.xlShmInterpDisc($G$3&amp;T(CalculationTrigger),C1072)</f>
        <v>0.99659426722168087</v>
      </c>
      <c r="H1072" s="149">
        <f>_xll.xlShmInterpDisc($H$3&amp;T(CalculationTrigger),C1072)</f>
        <v>0.99666090695252918</v>
      </c>
      <c r="I1072" s="150">
        <f>_xll.xlShmInterpDisc($I$3&amp;T(CalculationTrigger),C1072)</f>
        <v>0.99696770892582987</v>
      </c>
      <c r="J1072" s="157">
        <f t="shared" si="48"/>
        <v>1.5961941289425259E-5</v>
      </c>
      <c r="K1072" s="158">
        <f t="shared" si="49"/>
        <v>0</v>
      </c>
      <c r="L1072" s="159">
        <f t="shared" si="50"/>
        <v>-7.3473252915693765E-5</v>
      </c>
    </row>
    <row r="1073" spans="2:12" x14ac:dyDescent="0.2">
      <c r="B1073" s="112" t="s">
        <v>156</v>
      </c>
      <c r="C1073" s="113">
        <f>_xll.qlCalendarAdvance("TARGET",C1072,B1073,"mf")</f>
        <v>44358</v>
      </c>
      <c r="D1073" s="120">
        <f>_xll.xlShmInterpRateFwd($D$3&amp;T(CalculationTrigger),C1073,,5,C1074)</f>
        <v>5.5568532529635282E-3</v>
      </c>
      <c r="E1073" s="120">
        <f>_xll.xlShmInterpRateFwd($E$3&amp;T(CalculationTrigger),C1073,,5,C1074)</f>
        <v>5.5142930434671535E-3</v>
      </c>
      <c r="F1073" s="121">
        <f>_xll.xlShmInterpRateFwd($F$3&amp;T(CalculationTrigger),C1073,,5,C1074)</f>
        <v>5.3493729189392301E-3</v>
      </c>
      <c r="G1073" s="148">
        <f>_xll.xlShmInterpDisc($G$3&amp;T(CalculationTrigger),C1073)</f>
        <v>0.99657913497211092</v>
      </c>
      <c r="H1073" s="149">
        <f>_xll.xlShmInterpDisc($H$3&amp;T(CalculationTrigger),C1073)</f>
        <v>0.99664588942437782</v>
      </c>
      <c r="I1073" s="150">
        <f>_xll.xlShmInterpDisc($I$3&amp;T(CalculationTrigger),C1073)</f>
        <v>0.99695313617841264</v>
      </c>
      <c r="J1073" s="157">
        <f t="shared" si="48"/>
        <v>1.5979211138705248E-5</v>
      </c>
      <c r="K1073" s="158">
        <f t="shared" si="49"/>
        <v>0</v>
      </c>
      <c r="L1073" s="159">
        <f t="shared" si="50"/>
        <v>-7.3532769517975938E-5</v>
      </c>
    </row>
    <row r="1074" spans="2:12" x14ac:dyDescent="0.2">
      <c r="B1074" s="112" t="s">
        <v>156</v>
      </c>
      <c r="C1074" s="113">
        <f>_xll.qlCalendarAdvance("TARGET",C1073,B1074,"mf")</f>
        <v>44361</v>
      </c>
      <c r="D1074" s="120">
        <f>_xll.xlShmInterpRateFwd($D$3&amp;T(CalculationTrigger),C1074,,5,C1075)</f>
        <v>5.5713021050190015E-3</v>
      </c>
      <c r="E1074" s="120">
        <f>_xll.xlShmInterpRateFwd($E$3&amp;T(CalculationTrigger),C1074,,5,C1075)</f>
        <v>5.5285725524987384E-3</v>
      </c>
      <c r="F1074" s="121">
        <f>_xll.xlShmInterpRateFwd($F$3&amp;T(CalculationTrigger),C1074,,5,C1075)</f>
        <v>5.3632820166281854E-3</v>
      </c>
      <c r="G1074" s="148">
        <f>_xll.xlShmInterpDisc($G$3&amp;T(CalculationTrigger),C1074)</f>
        <v>0.99653362052478844</v>
      </c>
      <c r="H1074" s="149">
        <f>_xll.xlShmInterpDisc($H$3&amp;T(CalculationTrigger),C1074)</f>
        <v>0.99660072053325166</v>
      </c>
      <c r="I1074" s="150">
        <f>_xll.xlShmInterpDisc($I$3&amp;T(CalculationTrigger),C1074)</f>
        <v>0.99690930461975424</v>
      </c>
      <c r="J1074" s="157">
        <f t="shared" si="48"/>
        <v>1.6031224958777768E-5</v>
      </c>
      <c r="K1074" s="158">
        <f t="shared" si="49"/>
        <v>0</v>
      </c>
      <c r="L1074" s="159">
        <f t="shared" si="50"/>
        <v>-7.3711595334885162E-5</v>
      </c>
    </row>
    <row r="1075" spans="2:12" x14ac:dyDescent="0.2">
      <c r="B1075" s="112" t="s">
        <v>156</v>
      </c>
      <c r="C1075" s="113">
        <f>_xll.qlCalendarAdvance("TARGET",C1074,B1075,"mf")</f>
        <v>44362</v>
      </c>
      <c r="D1075" s="120">
        <f>_xll.xlShmInterpRateFwd($D$3&amp;T(CalculationTrigger),C1075,,5,C1076)</f>
        <v>5.5785663597107422E-3</v>
      </c>
      <c r="E1075" s="120">
        <f>_xll.xlShmInterpRateFwd($E$3&amp;T(CalculationTrigger),C1075,,5,C1076)</f>
        <v>5.5357529129123279E-3</v>
      </c>
      <c r="F1075" s="121">
        <f>_xll.xlShmInterpRateFwd($F$3&amp;T(CalculationTrigger),C1075,,5,C1076)</f>
        <v>5.3702766252732119E-3</v>
      </c>
      <c r="G1075" s="148">
        <f>_xll.xlShmInterpDisc($G$3&amp;T(CalculationTrigger),C1075)</f>
        <v>0.99651840982584505</v>
      </c>
      <c r="H1075" s="149">
        <f>_xll.xlShmInterpDisc($H$3&amp;T(CalculationTrigger),C1075)</f>
        <v>0.99658562547589491</v>
      </c>
      <c r="I1075" s="150">
        <f>_xll.xlShmInterpDisc($I$3&amp;T(CalculationTrigger),C1075)</f>
        <v>0.99689465632610286</v>
      </c>
      <c r="J1075" s="157">
        <f t="shared" si="48"/>
        <v>1.6048628920866645E-5</v>
      </c>
      <c r="K1075" s="158">
        <f t="shared" si="49"/>
        <v>0</v>
      </c>
      <c r="L1075" s="159">
        <f t="shared" si="50"/>
        <v>-7.3771293166939478E-5</v>
      </c>
    </row>
    <row r="1076" spans="2:12" x14ac:dyDescent="0.2">
      <c r="B1076" s="112" t="s">
        <v>156</v>
      </c>
      <c r="C1076" s="113">
        <f>_xll.qlCalendarAdvance("TARGET",C1075,B1076,"mf")</f>
        <v>44363</v>
      </c>
      <c r="D1076" s="120">
        <f>_xll.xlShmInterpRateFwd($D$3&amp;T(CalculationTrigger),C1076,,5,C1077)</f>
        <v>5.585829118409916E-3</v>
      </c>
      <c r="E1076" s="120">
        <f>_xll.xlShmInterpRateFwd($E$3&amp;T(CalculationTrigger),C1076,,5,C1077)</f>
        <v>5.5429326347011835E-3</v>
      </c>
      <c r="F1076" s="121">
        <f>_xll.xlShmInterpRateFwd($F$3&amp;T(CalculationTrigger),C1076,,5,C1077)</f>
        <v>5.3772717452792215E-3</v>
      </c>
      <c r="G1076" s="148">
        <f>_xll.xlShmInterpDisc($G$3&amp;T(CalculationTrigger),C1076)</f>
        <v>0.99650317952690082</v>
      </c>
      <c r="H1076" s="149">
        <f>_xll.xlShmInterpDisc($H$3&amp;T(CalculationTrigger),C1076)</f>
        <v>0.99657051104271843</v>
      </c>
      <c r="I1076" s="150">
        <f>_xll.xlShmInterpDisc($I$3&amp;T(CalculationTrigger),C1076)</f>
        <v>0.99687998914444831</v>
      </c>
      <c r="J1076" s="157">
        <f t="shared" si="48"/>
        <v>1.6066064859651217E-5</v>
      </c>
      <c r="K1076" s="158">
        <f t="shared" si="49"/>
        <v>0</v>
      </c>
      <c r="L1076" s="159">
        <f t="shared" si="50"/>
        <v>-7.3831034223833652E-5</v>
      </c>
    </row>
    <row r="1077" spans="2:12" x14ac:dyDescent="0.2">
      <c r="B1077" s="112" t="s">
        <v>156</v>
      </c>
      <c r="C1077" s="113">
        <f>_xll.qlCalendarAdvance("TARGET",C1076,B1077,"mf")</f>
        <v>44364</v>
      </c>
      <c r="D1077" s="120">
        <f>_xll.xlShmInterpRateFwd($D$3&amp;T(CalculationTrigger),C1077,,5,C1078)</f>
        <v>5.5930903717957368E-3</v>
      </c>
      <c r="E1077" s="120">
        <f>_xll.xlShmInterpRateFwd($E$3&amp;T(CalculationTrigger),C1077,,5,C1078)</f>
        <v>5.550111710935563E-3</v>
      </c>
      <c r="F1077" s="121">
        <f>_xll.xlShmInterpRateFwd($F$3&amp;T(CalculationTrigger),C1077,,5,C1078)</f>
        <v>5.3842673730801283E-3</v>
      </c>
      <c r="G1077" s="148">
        <f>_xll.xlShmInterpDisc($G$3&amp;T(CalculationTrigger),C1077)</f>
        <v>0.99648792963294608</v>
      </c>
      <c r="H1077" s="149">
        <f>_xll.xlShmInterpDisc($H$3&amp;T(CalculationTrigger),C1077)</f>
        <v>0.99655537723635468</v>
      </c>
      <c r="I1077" s="150">
        <f>_xll.xlShmInterpDisc($I$3&amp;T(CalculationTrigger),C1077)</f>
        <v>0.99686530307423438</v>
      </c>
      <c r="J1077" s="157">
        <f t="shared" si="48"/>
        <v>1.6083532154515507E-5</v>
      </c>
      <c r="K1077" s="158">
        <f t="shared" si="49"/>
        <v>0</v>
      </c>
      <c r="L1077" s="159">
        <f t="shared" si="50"/>
        <v>-7.389081767243139E-5</v>
      </c>
    </row>
    <row r="1078" spans="2:12" x14ac:dyDescent="0.2">
      <c r="B1078" s="112" t="s">
        <v>156</v>
      </c>
      <c r="C1078" s="113">
        <f>_xll.qlCalendarAdvance("TARGET",C1077,B1078,"mf")</f>
        <v>44365</v>
      </c>
      <c r="D1078" s="120">
        <f>_xll.xlShmInterpRateFwd($D$3&amp;T(CalculationTrigger),C1078,,5,C1079)</f>
        <v>5.6076939658917437E-3</v>
      </c>
      <c r="E1078" s="120">
        <f>_xll.xlShmInterpRateFwd($E$3&amp;T(CalculationTrigger),C1078,,5,C1079)</f>
        <v>5.5645525087605948E-3</v>
      </c>
      <c r="F1078" s="121">
        <f>_xll.xlShmInterpRateFwd($F$3&amp;T(CalculationTrigger),C1078,,5,C1079)</f>
        <v>5.3983401426634953E-3</v>
      </c>
      <c r="G1078" s="148">
        <f>_xll.xlShmInterpDisc($G$3&amp;T(CalculationTrigger),C1078)</f>
        <v>0.99647266014899749</v>
      </c>
      <c r="H1078" s="149">
        <f>_xll.xlShmInterpDisc($H$3&amp;T(CalculationTrigger),C1078)</f>
        <v>0.99654022405945608</v>
      </c>
      <c r="I1078" s="150">
        <f>_xll.xlShmInterpDisc($I$3&amp;T(CalculationTrigger),C1078)</f>
        <v>0.99685059811491583</v>
      </c>
      <c r="J1078" s="157">
        <f t="shared" si="48"/>
        <v>1.6101030184850049E-5</v>
      </c>
      <c r="K1078" s="158">
        <f t="shared" si="49"/>
        <v>0</v>
      </c>
      <c r="L1078" s="159">
        <f t="shared" si="50"/>
        <v>-7.3950642679657236E-5</v>
      </c>
    </row>
    <row r="1079" spans="2:12" x14ac:dyDescent="0.2">
      <c r="B1079" s="112" t="s">
        <v>156</v>
      </c>
      <c r="C1079" s="113">
        <f>_xll.qlCalendarAdvance("TARGET",C1078,B1079,"mf")</f>
        <v>44368</v>
      </c>
      <c r="D1079" s="120">
        <f>_xll.xlShmInterpRateFwd($D$3&amp;T(CalculationTrigger),C1079,,5,C1080)</f>
        <v>5.6221201448171301E-3</v>
      </c>
      <c r="E1079" s="120">
        <f>_xll.xlShmInterpRateFwd($E$3&amp;T(CalculationTrigger),C1079,,5,C1080)</f>
        <v>5.5788214231517726E-3</v>
      </c>
      <c r="F1079" s="121">
        <f>_xll.xlShmInterpRateFwd($F$3&amp;T(CalculationTrigger),C1079,,5,C1080)</f>
        <v>5.4122548904652987E-3</v>
      </c>
      <c r="G1079" s="148">
        <f>_xll.xlShmInterpDisc($G$3&amp;T(CalculationTrigger),C1079)</f>
        <v>0.99642673420775196</v>
      </c>
      <c r="H1079" s="149">
        <f>_xll.xlShmInterpDisc($H$3&amp;T(CalculationTrigger),C1079)</f>
        <v>0.99649464833237111</v>
      </c>
      <c r="I1079" s="150">
        <f>_xll.xlShmInterpDisc($I$3&amp;T(CalculationTrigger),C1079)</f>
        <v>0.99680636989704396</v>
      </c>
      <c r="J1079" s="157">
        <f t="shared" si="48"/>
        <v>1.6153702482809759E-5</v>
      </c>
      <c r="K1079" s="158">
        <f t="shared" si="49"/>
        <v>0</v>
      </c>
      <c r="L1079" s="159">
        <f t="shared" si="50"/>
        <v>-7.4130358722625833E-5</v>
      </c>
    </row>
    <row r="1080" spans="2:12" x14ac:dyDescent="0.2">
      <c r="B1080" s="112" t="s">
        <v>156</v>
      </c>
      <c r="C1080" s="113">
        <f>_xll.qlCalendarAdvance("TARGET",C1079,B1080,"mf")</f>
        <v>44369</v>
      </c>
      <c r="D1080" s="120">
        <f>_xll.xlShmInterpRateFwd($D$3&amp;T(CalculationTrigger),C1080,,5,C1081)</f>
        <v>5.629373730932803E-3</v>
      </c>
      <c r="E1080" s="120">
        <f>_xll.xlShmInterpRateFwd($E$3&amp;T(CalculationTrigger),C1080,,5,C1081)</f>
        <v>5.5859971684375492E-3</v>
      </c>
      <c r="F1080" s="121">
        <f>_xll.xlShmInterpRateFwd($F$3&amp;T(CalculationTrigger),C1080,,5,C1081)</f>
        <v>5.4192530035062914E-3</v>
      </c>
      <c r="G1080" s="148">
        <f>_xll.xlShmInterpDisc($G$3&amp;T(CalculationTrigger),C1080)</f>
        <v>0.99641138641452431</v>
      </c>
      <c r="H1080" s="149">
        <f>_xll.xlShmInterpDisc($H$3&amp;T(CalculationTrigger),C1080)</f>
        <v>0.99647941770025272</v>
      </c>
      <c r="I1080" s="150">
        <f>_xll.xlShmInterpDisc($I$3&amp;T(CalculationTrigger),C1080)</f>
        <v>0.99679158937607304</v>
      </c>
      <c r="J1080" s="157">
        <f t="shared" si="48"/>
        <v>1.6171317249060533E-5</v>
      </c>
      <c r="K1080" s="158">
        <f t="shared" si="49"/>
        <v>0</v>
      </c>
      <c r="L1080" s="159">
        <f t="shared" si="50"/>
        <v>-7.4190341633820916E-5</v>
      </c>
    </row>
    <row r="1081" spans="2:12" x14ac:dyDescent="0.2">
      <c r="B1081" s="112" t="s">
        <v>156</v>
      </c>
      <c r="C1081" s="113">
        <f>_xll.qlCalendarAdvance("TARGET",C1080,B1081,"mf")</f>
        <v>44370</v>
      </c>
      <c r="D1081" s="120">
        <f>_xll.xlShmInterpRateFwd($D$3&amp;T(CalculationTrigger),C1081,,5,C1082)</f>
        <v>5.636625755526703E-3</v>
      </c>
      <c r="E1081" s="120">
        <f>_xll.xlShmInterpRateFwd($E$3&amp;T(CalculationTrigger),C1081,,5,C1082)</f>
        <v>5.5931722268740382E-3</v>
      </c>
      <c r="F1081" s="121">
        <f>_xll.xlShmInterpRateFwd($F$3&amp;T(CalculationTrigger),C1081,,5,C1082)</f>
        <v>5.4262516029456734E-3</v>
      </c>
      <c r="G1081" s="148">
        <f>_xll.xlShmInterpDisc($G$3&amp;T(CalculationTrigger),C1081)</f>
        <v>0.99639601905678377</v>
      </c>
      <c r="H1081" s="149">
        <f>_xll.xlShmInterpDisc($H$3&amp;T(CalculationTrigger),C1081)</f>
        <v>0.99646416771115875</v>
      </c>
      <c r="I1081" s="150">
        <f>_xll.xlShmInterpDisc($I$3&amp;T(CalculationTrigger),C1081)</f>
        <v>0.99677678996343511</v>
      </c>
      <c r="J1081" s="157">
        <f t="shared" si="48"/>
        <v>1.6188959647805169E-5</v>
      </c>
      <c r="K1081" s="158">
        <f t="shared" si="49"/>
        <v>0</v>
      </c>
      <c r="L1081" s="159">
        <f t="shared" si="50"/>
        <v>-7.4250361938333351E-5</v>
      </c>
    </row>
    <row r="1082" spans="2:12" x14ac:dyDescent="0.2">
      <c r="B1082" s="112" t="s">
        <v>156</v>
      </c>
      <c r="C1082" s="113">
        <f>_xll.qlCalendarAdvance("TARGET",C1081,B1082,"mf")</f>
        <v>44371</v>
      </c>
      <c r="D1082" s="120">
        <f>_xll.xlShmInterpRateFwd($D$3&amp;T(CalculationTrigger),C1082,,5,C1083)</f>
        <v>5.6438762090348865E-3</v>
      </c>
      <c r="E1082" s="120">
        <f>_xll.xlShmInterpRateFwd($E$3&amp;T(CalculationTrigger),C1082,,5,C1083)</f>
        <v>5.6003465914099167E-3</v>
      </c>
      <c r="F1082" s="121">
        <f>_xll.xlShmInterpRateFwd($F$3&amp;T(CalculationTrigger),C1082,,5,C1083)</f>
        <v>5.4332506850552631E-3</v>
      </c>
      <c r="G1082" s="148">
        <f>_xll.xlShmInterpDisc($G$3&amp;T(CalculationTrigger),C1082)</f>
        <v>0.99638063213970585</v>
      </c>
      <c r="H1082" s="149">
        <f>_xll.xlShmInterpDisc($H$3&amp;T(CalculationTrigger),C1082)</f>
        <v>0.99644889836786055</v>
      </c>
      <c r="I1082" s="150">
        <f>_xll.xlShmInterpDisc($I$3&amp;T(CalculationTrigger),C1082)</f>
        <v>0.99676197165865021</v>
      </c>
      <c r="J1082" s="157">
        <f t="shared" si="48"/>
        <v>1.6206629058420439E-5</v>
      </c>
      <c r="K1082" s="158">
        <f t="shared" si="49"/>
        <v>0</v>
      </c>
      <c r="L1082" s="159">
        <f t="shared" si="50"/>
        <v>-7.4310418803082801E-5</v>
      </c>
    </row>
    <row r="1083" spans="2:12" x14ac:dyDescent="0.2">
      <c r="B1083" s="112" t="s">
        <v>156</v>
      </c>
      <c r="C1083" s="113">
        <f>_xll.qlCalendarAdvance("TARGET",C1082,B1083,"mf")</f>
        <v>44372</v>
      </c>
      <c r="D1083" s="120">
        <f>_xll.xlShmInterpRateFwd($D$3&amp;T(CalculationTrigger),C1083,,5,C1084)</f>
        <v>5.6584595512387337E-3</v>
      </c>
      <c r="E1083" s="120">
        <f>_xll.xlShmInterpRateFwd($E$3&amp;T(CalculationTrigger),C1083,,5,C1084)</f>
        <v>5.6147793429800899E-3</v>
      </c>
      <c r="F1083" s="121">
        <f>_xll.xlShmInterpRateFwd($F$3&amp;T(CalculationTrigger),C1083,,5,C1084)</f>
        <v>5.4473317358314554E-3</v>
      </c>
      <c r="G1083" s="148">
        <f>_xll.xlShmInterpDisc($G$3&amp;T(CalculationTrigger),C1083)</f>
        <v>0.99636522566849306</v>
      </c>
      <c r="H1083" s="149">
        <f>_xll.xlShmInterpDisc($H$3&amp;T(CalculationTrigger),C1083)</f>
        <v>0.99643360967314965</v>
      </c>
      <c r="I1083" s="150">
        <f>_xll.xlShmInterpDisc($I$3&amp;T(CalculationTrigger),C1083)</f>
        <v>0.99674713446124985</v>
      </c>
      <c r="J1083" s="157">
        <f t="shared" si="48"/>
        <v>1.6224324860315866E-5</v>
      </c>
      <c r="K1083" s="158">
        <f t="shared" si="49"/>
        <v>0</v>
      </c>
      <c r="L1083" s="159">
        <f t="shared" si="50"/>
        <v>-7.437051139504943E-5</v>
      </c>
    </row>
    <row r="1084" spans="2:12" x14ac:dyDescent="0.2">
      <c r="B1084" s="112" t="s">
        <v>156</v>
      </c>
      <c r="C1084" s="113">
        <f>_xll.qlCalendarAdvance("TARGET",C1083,B1084,"mf")</f>
        <v>44375</v>
      </c>
      <c r="D1084" s="120">
        <f>_xll.xlShmInterpRateFwd($D$3&amp;T(CalculationTrigger),C1084,,5,C1085)</f>
        <v>5.6728621255918536E-3</v>
      </c>
      <c r="E1084" s="120">
        <f>_xll.xlShmInterpRateFwd($E$3&amp;T(CalculationTrigger),C1084,,5,C1085)</f>
        <v>5.6290369735732468E-3</v>
      </c>
      <c r="F1084" s="121">
        <f>_xll.xlShmInterpRateFwd($F$3&amp;T(CalculationTrigger),C1084,,5,C1085)</f>
        <v>5.4612517700896651E-3</v>
      </c>
      <c r="G1084" s="148">
        <f>_xll.xlShmInterpDisc($G$3&amp;T(CalculationTrigger),C1084)</f>
        <v>0.99631888898246479</v>
      </c>
      <c r="H1084" s="149">
        <f>_xll.xlShmInterpDisc($H$3&amp;T(CalculationTrigger),C1084)</f>
        <v>0.99638762750875076</v>
      </c>
      <c r="I1084" s="150">
        <f>_xll.xlShmInterpDisc($I$3&amp;T(CalculationTrigger),C1084)</f>
        <v>0.99670250950882877</v>
      </c>
      <c r="J1084" s="157">
        <f t="shared" si="48"/>
        <v>1.6277564407560006E-5</v>
      </c>
      <c r="K1084" s="158">
        <f t="shared" si="49"/>
        <v>0</v>
      </c>
      <c r="L1084" s="159">
        <f t="shared" si="50"/>
        <v>-7.4550995203333747E-5</v>
      </c>
    </row>
    <row r="1085" spans="2:12" x14ac:dyDescent="0.2">
      <c r="B1085" s="112" t="s">
        <v>156</v>
      </c>
      <c r="C1085" s="113">
        <f>_xll.qlCalendarAdvance("TARGET",C1084,B1085,"mf")</f>
        <v>44376</v>
      </c>
      <c r="D1085" s="120">
        <f>_xll.xlShmInterpRateFwd($D$3&amp;T(CalculationTrigger),C1085,,5,C1086)</f>
        <v>5.6801045833326375E-3</v>
      </c>
      <c r="E1085" s="120">
        <f>_xll.xlShmInterpRateFwd($E$3&amp;T(CalculationTrigger),C1085,,5,C1086)</f>
        <v>5.6362077655107848E-3</v>
      </c>
      <c r="F1085" s="121">
        <f>_xll.xlShmInterpRateFwd($F$3&amp;T(CalculationTrigger),C1085,,5,C1086)</f>
        <v>5.4682532126263091E-3</v>
      </c>
      <c r="G1085" s="148">
        <f>_xll.xlShmInterpDisc($G$3&amp;T(CalculationTrigger),C1085)</f>
        <v>0.9963034043472645</v>
      </c>
      <c r="H1085" s="149">
        <f>_xll.xlShmInterpDisc($H$3&amp;T(CalculationTrigger),C1085)</f>
        <v>0.99637226143669855</v>
      </c>
      <c r="I1085" s="150">
        <f>_xll.xlShmInterpDisc($I$3&amp;T(CalculationTrigger),C1085)</f>
        <v>0.99668759673649476</v>
      </c>
      <c r="J1085" s="157">
        <f t="shared" si="48"/>
        <v>1.6295359568485252E-5</v>
      </c>
      <c r="K1085" s="158">
        <f t="shared" si="49"/>
        <v>0</v>
      </c>
      <c r="L1085" s="159">
        <f t="shared" si="50"/>
        <v>-7.4611222373395327E-5</v>
      </c>
    </row>
    <row r="1086" spans="2:12" x14ac:dyDescent="0.2">
      <c r="B1086" s="112" t="s">
        <v>156</v>
      </c>
      <c r="C1086" s="113">
        <f>_xll.qlCalendarAdvance("TARGET",C1085,B1086,"mf")</f>
        <v>44377</v>
      </c>
      <c r="D1086" s="120">
        <f>_xll.xlShmInterpRateFwd($D$3&amp;T(CalculationTrigger),C1086,,5,C1087)</f>
        <v>5.687345413900799E-3</v>
      </c>
      <c r="E1086" s="120">
        <f>_xll.xlShmInterpRateFwd($E$3&amp;T(CalculationTrigger),C1086,,5,C1087)</f>
        <v>5.6433778222933799E-3</v>
      </c>
      <c r="F1086" s="121">
        <f>_xll.xlShmInterpRateFwd($F$3&amp;T(CalculationTrigger),C1086,,5,C1087)</f>
        <v>5.4752551164366286E-3</v>
      </c>
      <c r="G1086" s="148">
        <f>_xll.xlShmInterpDisc($G$3&amp;T(CalculationTrigger),C1086)</f>
        <v>0.99628790018433799</v>
      </c>
      <c r="H1086" s="149">
        <f>_xll.xlShmInterpDisc($H$3&amp;T(CalculationTrigger),C1086)</f>
        <v>0.9963568760274879</v>
      </c>
      <c r="I1086" s="150">
        <f>_xll.xlShmInterpDisc($I$3&amp;T(CalculationTrigger),C1086)</f>
        <v>0.99667266506936403</v>
      </c>
      <c r="J1086" s="157">
        <f t="shared" si="48"/>
        <v>1.631317801767745E-5</v>
      </c>
      <c r="K1086" s="158">
        <f t="shared" si="49"/>
        <v>0</v>
      </c>
      <c r="L1086" s="159">
        <f t="shared" si="50"/>
        <v>-7.4671481105274831E-5</v>
      </c>
    </row>
    <row r="1087" spans="2:12" x14ac:dyDescent="0.2">
      <c r="B1087" s="112" t="s">
        <v>156</v>
      </c>
      <c r="C1087" s="113">
        <f>_xll.qlCalendarAdvance("TARGET",C1086,B1087,"mf")</f>
        <v>44378</v>
      </c>
      <c r="D1087" s="120">
        <f>_xll.xlShmInterpRateFwd($D$3&amp;T(CalculationTrigger),C1087,,5,C1088)</f>
        <v>5.694584607651332E-3</v>
      </c>
      <c r="E1087" s="120">
        <f>_xll.xlShmInterpRateFwd($E$3&amp;T(CalculationTrigger),C1087,,5,C1088)</f>
        <v>5.6505471369102259E-3</v>
      </c>
      <c r="F1087" s="121">
        <f>_xll.xlShmInterpRateFwd($F$3&amp;T(CalculationTrigger),C1087,,5,C1088)</f>
        <v>5.4822574781166313E-3</v>
      </c>
      <c r="G1087" s="148">
        <f>_xll.xlShmInterpDisc($G$3&amp;T(CalculationTrigger),C1087)</f>
        <v>0.99627237649904632</v>
      </c>
      <c r="H1087" s="149">
        <f>_xll.xlShmInterpDisc($H$3&amp;T(CalculationTrigger),C1087)</f>
        <v>0.99634147128402906</v>
      </c>
      <c r="I1087" s="150">
        <f>_xll.xlShmInterpDisc($I$3&amp;T(CalculationTrigger),C1087)</f>
        <v>0.99665771450703333</v>
      </c>
      <c r="J1087" s="157">
        <f t="shared" si="48"/>
        <v>1.6331019134532273E-5</v>
      </c>
      <c r="K1087" s="158">
        <f t="shared" si="49"/>
        <v>0</v>
      </c>
      <c r="L1087" s="159">
        <f t="shared" si="50"/>
        <v>-7.4731770566000087E-5</v>
      </c>
    </row>
    <row r="1088" spans="2:12" x14ac:dyDescent="0.2">
      <c r="B1088" s="112" t="s">
        <v>156</v>
      </c>
      <c r="C1088" s="113">
        <f>_xll.qlCalendarAdvance("TARGET",C1087,B1088,"mf")</f>
        <v>44379</v>
      </c>
      <c r="D1088" s="120">
        <f>_xll.xlShmInterpRateFwd($D$3&amp;T(CalculationTrigger),C1088,,5,C1089)</f>
        <v>5.7091467899368642E-3</v>
      </c>
      <c r="E1088" s="120">
        <f>_xll.xlShmInterpRateFwd($E$3&amp;T(CalculationTrigger),C1088,,5,C1089)</f>
        <v>5.6649711786380614E-3</v>
      </c>
      <c r="F1088" s="121">
        <f>_xll.xlShmInterpRateFwd($F$3&amp;T(CalculationTrigger),C1088,,5,C1089)</f>
        <v>5.4963464740386539E-3</v>
      </c>
      <c r="G1088" s="148">
        <f>_xll.xlShmInterpDisc($G$3&amp;T(CalculationTrigger),C1088)</f>
        <v>0.99625683329677739</v>
      </c>
      <c r="H1088" s="149">
        <f>_xll.xlShmInterpDisc($H$3&amp;T(CalculationTrigger),C1088)</f>
        <v>0.99632604720925233</v>
      </c>
      <c r="I1088" s="150">
        <f>_xll.xlShmInterpDisc($I$3&amp;T(CalculationTrigger),C1088)</f>
        <v>0.99664274504910988</v>
      </c>
      <c r="J1088" s="157">
        <f t="shared" si="48"/>
        <v>1.6348882298425682E-5</v>
      </c>
      <c r="K1088" s="158">
        <f t="shared" si="49"/>
        <v>0</v>
      </c>
      <c r="L1088" s="159">
        <f t="shared" si="50"/>
        <v>-7.4792089922397732E-5</v>
      </c>
    </row>
    <row r="1089" spans="2:12" x14ac:dyDescent="0.2">
      <c r="B1089" s="112" t="s">
        <v>156</v>
      </c>
      <c r="C1089" s="113">
        <f>_xll.qlCalendarAdvance("TARGET",C1088,B1089,"mf")</f>
        <v>44382</v>
      </c>
      <c r="D1089" s="120">
        <f>_xll.xlShmInterpRateFwd($D$3&amp;T(CalculationTrigger),C1089,,5,C1090)</f>
        <v>5.7235248283446878E-3</v>
      </c>
      <c r="E1089" s="120">
        <f>_xll.xlShmInterpRateFwd($E$3&amp;T(CalculationTrigger),C1089,,5,C1090)</f>
        <v>5.6792168362595954E-3</v>
      </c>
      <c r="F1089" s="121">
        <f>_xll.xlShmInterpRateFwd($F$3&amp;T(CalculationTrigger),C1089,,5,C1090)</f>
        <v>5.5102714311580066E-3</v>
      </c>
      <c r="G1089" s="148">
        <f>_xll.xlShmInterpDisc($G$3&amp;T(CalculationTrigger),C1089)</f>
        <v>0.99621008664238075</v>
      </c>
      <c r="H1089" s="149">
        <f>_xll.xlShmInterpDisc($H$3&amp;T(CalculationTrigger),C1089)</f>
        <v>0.99627965902661464</v>
      </c>
      <c r="I1089" s="150">
        <f>_xll.xlShmInterpDisc($I$3&amp;T(CalculationTrigger),C1089)</f>
        <v>0.99659772329802099</v>
      </c>
      <c r="J1089" s="157">
        <f t="shared" si="48"/>
        <v>1.6402597866376286E-5</v>
      </c>
      <c r="K1089" s="158">
        <f t="shared" si="49"/>
        <v>0</v>
      </c>
      <c r="L1089" s="159">
        <f t="shared" si="50"/>
        <v>-7.4973219035318598E-5</v>
      </c>
    </row>
    <row r="1090" spans="2:12" x14ac:dyDescent="0.2">
      <c r="B1090" s="112" t="s">
        <v>156</v>
      </c>
      <c r="C1090" s="113">
        <f>_xll.qlCalendarAdvance("TARGET",C1089,B1090,"mf")</f>
        <v>44383</v>
      </c>
      <c r="D1090" s="120">
        <f>_xll.xlShmInterpRateFwd($D$3&amp;T(CalculationTrigger),C1090,,5,C1091)</f>
        <v>5.7307556978707409E-3</v>
      </c>
      <c r="E1090" s="120">
        <f>_xll.xlShmInterpRateFwd($E$3&amp;T(CalculationTrigger),C1090,,5,C1091)</f>
        <v>5.6863823367091487E-3</v>
      </c>
      <c r="F1090" s="121">
        <f>_xll.xlShmInterpRateFwd($F$3&amp;T(CalculationTrigger),C1090,,5,C1091)</f>
        <v>5.5172760281682305E-3</v>
      </c>
      <c r="G1090" s="148">
        <f>_xll.xlShmInterpDisc($G$3&amp;T(CalculationTrigger),C1090)</f>
        <v>0.99619446542660894</v>
      </c>
      <c r="H1090" s="149">
        <f>_xll.xlShmInterpDisc($H$3&amp;T(CalculationTrigger),C1090)</f>
        <v>0.9962641576562653</v>
      </c>
      <c r="I1090" s="150">
        <f>_xll.xlShmInterpDisc($I$3&amp;T(CalculationTrigger),C1090)</f>
        <v>0.99658267825401892</v>
      </c>
      <c r="J1090" s="157">
        <f t="shared" si="48"/>
        <v>1.642054301244263E-5</v>
      </c>
      <c r="K1090" s="158">
        <f t="shared" si="49"/>
        <v>0</v>
      </c>
      <c r="L1090" s="159">
        <f t="shared" si="50"/>
        <v>-7.5033649643982595E-5</v>
      </c>
    </row>
    <row r="1091" spans="2:12" x14ac:dyDescent="0.2">
      <c r="B1091" s="112" t="s">
        <v>156</v>
      </c>
      <c r="C1091" s="113">
        <f>_xll.qlCalendarAdvance("TARGET",C1090,B1091,"mf")</f>
        <v>44384</v>
      </c>
      <c r="D1091" s="120">
        <f>_xll.xlShmInterpRateFwd($D$3&amp;T(CalculationTrigger),C1091,,5,C1092)</f>
        <v>5.7379848745732478E-3</v>
      </c>
      <c r="E1091" s="120">
        <f>_xll.xlShmInterpRateFwd($E$3&amp;T(CalculationTrigger),C1091,,5,C1092)</f>
        <v>5.6935470536575265E-3</v>
      </c>
      <c r="F1091" s="121">
        <f>_xll.xlShmInterpRateFwd($F$3&amp;T(CalculationTrigger),C1091,,5,C1092)</f>
        <v>5.5242810616110581E-3</v>
      </c>
      <c r="G1091" s="148">
        <f>_xll.xlShmInterpDisc($G$3&amp;T(CalculationTrigger),C1091)</f>
        <v>0.99617882472119557</v>
      </c>
      <c r="H1091" s="149">
        <f>_xll.xlShmInterpDisc($H$3&amp;T(CalculationTrigger),C1091)</f>
        <v>0.99624863696954691</v>
      </c>
      <c r="I1091" s="150">
        <f>_xll.xlShmInterpDisc($I$3&amp;T(CalculationTrigger),C1091)</f>
        <v>0.99656761431262464</v>
      </c>
      <c r="J1091" s="157">
        <f t="shared" si="48"/>
        <v>1.6438507102549633E-5</v>
      </c>
      <c r="K1091" s="158">
        <f t="shared" si="49"/>
        <v>0</v>
      </c>
      <c r="L1091" s="159">
        <f t="shared" si="50"/>
        <v>-7.5094105983042962E-5</v>
      </c>
    </row>
    <row r="1092" spans="2:12" x14ac:dyDescent="0.2">
      <c r="B1092" s="112" t="s">
        <v>156</v>
      </c>
      <c r="C1092" s="113">
        <f>_xll.qlCalendarAdvance("TARGET",C1091,B1092,"mf")</f>
        <v>44385</v>
      </c>
      <c r="D1092" s="120">
        <f>_xll.xlShmInterpRateFwd($D$3&amp;T(CalculationTrigger),C1092,,5,C1093)</f>
        <v>5.7452123487261482E-3</v>
      </c>
      <c r="E1092" s="120">
        <f>_xll.xlShmInterpRateFwd($E$3&amp;T(CalculationTrigger),C1092,,5,C1093)</f>
        <v>5.7007109801344392E-3</v>
      </c>
      <c r="F1092" s="121">
        <f>_xll.xlShmInterpRateFwd($F$3&amp;T(CalculationTrigger),C1092,,5,C1093)</f>
        <v>5.5312865277582978E-3</v>
      </c>
      <c r="G1092" s="148">
        <f>_xll.xlShmInterpDisc($G$3&amp;T(CalculationTrigger),C1092)</f>
        <v>0.99616316453168685</v>
      </c>
      <c r="H1092" s="149">
        <f>_xll.xlShmInterpDisc($H$3&amp;T(CalculationTrigger),C1092)</f>
        <v>0.99623309696950857</v>
      </c>
      <c r="I1092" s="150">
        <f>_xll.xlShmInterpDisc($I$3&amp;T(CalculationTrigger),C1092)</f>
        <v>0.99655253147351086</v>
      </c>
      <c r="J1092" s="157">
        <f t="shared" si="48"/>
        <v>1.6456489516111612E-5</v>
      </c>
      <c r="K1092" s="158">
        <f t="shared" si="49"/>
        <v>0</v>
      </c>
      <c r="L1092" s="159">
        <f t="shared" si="50"/>
        <v>-7.5154587219374748E-5</v>
      </c>
    </row>
    <row r="1093" spans="2:12" x14ac:dyDescent="0.2">
      <c r="B1093" s="112" t="s">
        <v>156</v>
      </c>
      <c r="C1093" s="113">
        <f>_xll.qlCalendarAdvance("TARGET",C1092,B1093,"mf")</f>
        <v>44386</v>
      </c>
      <c r="D1093" s="120">
        <f>_xll.xlShmInterpRateFwd($D$3&amp;T(CalculationTrigger),C1093,,5,C1094)</f>
        <v>5.7597524629350826E-3</v>
      </c>
      <c r="E1093" s="120">
        <f>_xll.xlShmInterpRateFwd($E$3&amp;T(CalculationTrigger),C1093,,5,C1094)</f>
        <v>5.7151256482391747E-3</v>
      </c>
      <c r="F1093" s="121">
        <f>_xll.xlShmInterpRateFwd($F$3&amp;T(CalculationTrigger),C1093,,5,C1094)</f>
        <v>5.545383132876721E-3</v>
      </c>
      <c r="G1093" s="148">
        <f>_xll.xlShmInterpDisc($G$3&amp;T(CalculationTrigger),C1093)</f>
        <v>0.99614748486365623</v>
      </c>
      <c r="H1093" s="149">
        <f>_xll.xlShmInterpDisc($H$3&amp;T(CalculationTrigger),C1093)</f>
        <v>0.99621753765921939</v>
      </c>
      <c r="I1093" s="150">
        <f>_xll.xlShmInterpDisc($I$3&amp;T(CalculationTrigger),C1093)</f>
        <v>0.9965374297363615</v>
      </c>
      <c r="J1093" s="157">
        <f t="shared" ref="J1093:J1156" si="51">-365*LN(G1093/$H1093)/($C1093-$C$4)</f>
        <v>1.647448963249718E-5</v>
      </c>
      <c r="K1093" s="158">
        <f t="shared" ref="K1093:K1156" si="52">-365*LN(H1093/$H1093)/($C1093-$C$4)</f>
        <v>0</v>
      </c>
      <c r="L1093" s="159">
        <f t="shared" ref="L1093:L1156" si="53">-365*LN(I1093/$H1093)/($C1093-$C$4)</f>
        <v>-7.5215092520017219E-5</v>
      </c>
    </row>
    <row r="1094" spans="2:12" x14ac:dyDescent="0.2">
      <c r="B1094" s="112" t="s">
        <v>156</v>
      </c>
      <c r="C1094" s="113">
        <f>_xll.qlCalendarAdvance("TARGET",C1093,B1094,"mf")</f>
        <v>44389</v>
      </c>
      <c r="D1094" s="120">
        <f>_xll.xlShmInterpRateFwd($D$3&amp;T(CalculationTrigger),C1094,,5,C1095)</f>
        <v>5.7741050341547232E-3</v>
      </c>
      <c r="E1094" s="120">
        <f>_xll.xlShmInterpRateFwd($E$3&amp;T(CalculationTrigger),C1094,,5,C1095)</f>
        <v>5.7293586437451929E-3</v>
      </c>
      <c r="F1094" s="121">
        <f>_xll.xlShmInterpRateFwd($F$3&amp;T(CalculationTrigger),C1094,,5,C1095)</f>
        <v>5.5593126492041664E-3</v>
      </c>
      <c r="G1094" s="148">
        <f>_xll.xlShmInterpDisc($G$3&amp;T(CalculationTrigger),C1094)</f>
        <v>0.99610032904455859</v>
      </c>
      <c r="H1094" s="149">
        <f>_xll.xlShmInterpDisc($H$3&amp;T(CalculationTrigger),C1094)</f>
        <v>0.99617074389783467</v>
      </c>
      <c r="I1094" s="150">
        <f>_xll.xlShmInterpDisc($I$3&amp;T(CalculationTrigger),C1094)</f>
        <v>0.99649201113369912</v>
      </c>
      <c r="J1094" s="157">
        <f t="shared" si="51"/>
        <v>1.6528589992585543E-5</v>
      </c>
      <c r="K1094" s="158">
        <f t="shared" si="52"/>
        <v>0</v>
      </c>
      <c r="L1094" s="159">
        <f t="shared" si="53"/>
        <v>-7.5396744476812129E-5</v>
      </c>
    </row>
    <row r="1095" spans="2:12" x14ac:dyDescent="0.2">
      <c r="B1095" s="112" t="s">
        <v>156</v>
      </c>
      <c r="C1095" s="113">
        <f>_xll.qlCalendarAdvance("TARGET",C1094,B1095,"mf")</f>
        <v>44390</v>
      </c>
      <c r="D1095" s="120">
        <f>_xll.xlShmInterpRateFwd($D$3&amp;T(CalculationTrigger),C1095,,5,C1096)</f>
        <v>5.7813238557067569E-3</v>
      </c>
      <c r="E1095" s="120">
        <f>_xll.xlShmInterpRateFwd($E$3&amp;T(CalculationTrigger),C1095,,5,C1096)</f>
        <v>5.7365185145666448E-3</v>
      </c>
      <c r="F1095" s="121">
        <f>_xll.xlShmInterpRateFwd($F$3&amp;T(CalculationTrigger),C1095,,5,C1096)</f>
        <v>5.5663202257467577E-3</v>
      </c>
      <c r="G1095" s="148">
        <f>_xll.xlShmInterpDisc($G$3&amp;T(CalculationTrigger),C1095)</f>
        <v>0.99608457151869867</v>
      </c>
      <c r="H1095" s="149">
        <f>_xll.xlShmInterpDisc($H$3&amp;T(CalculationTrigger),C1095)</f>
        <v>0.99615510737762925</v>
      </c>
      <c r="I1095" s="150">
        <f>_xll.xlShmInterpDisc($I$3&amp;T(CalculationTrigger),C1095)</f>
        <v>0.99647683380146135</v>
      </c>
      <c r="J1095" s="157">
        <f t="shared" si="51"/>
        <v>1.6546654714287295E-5</v>
      </c>
      <c r="K1095" s="158">
        <f t="shared" si="52"/>
        <v>0</v>
      </c>
      <c r="L1095" s="159">
        <f t="shared" si="53"/>
        <v>-7.5457337703793118E-5</v>
      </c>
    </row>
    <row r="1096" spans="2:12" x14ac:dyDescent="0.2">
      <c r="B1096" s="112" t="s">
        <v>156</v>
      </c>
      <c r="C1096" s="113">
        <f>_xll.qlCalendarAdvance("TARGET",C1095,B1096,"mf")</f>
        <v>44391</v>
      </c>
      <c r="D1096" s="120">
        <f>_xll.xlShmInterpRateFwd($D$3&amp;T(CalculationTrigger),C1096,,5,C1097)</f>
        <v>5.788540918622154E-3</v>
      </c>
      <c r="E1096" s="120">
        <f>_xll.xlShmInterpRateFwd($E$3&amp;T(CalculationTrigger),C1096,,5,C1097)</f>
        <v>5.7436775535001129E-3</v>
      </c>
      <c r="F1096" s="121">
        <f>_xll.xlShmInterpRateFwd($F$3&amp;T(CalculationTrigger),C1096,,5,C1097)</f>
        <v>5.5733282139213795E-3</v>
      </c>
      <c r="G1096" s="148">
        <f>_xll.xlShmInterpDisc($G$3&amp;T(CalculationTrigger),C1096)</f>
        <v>0.99606879454257868</v>
      </c>
      <c r="H1096" s="149">
        <f>_xll.xlShmInterpDisc($H$3&amp;T(CalculationTrigger),C1096)</f>
        <v>0.99613945156281558</v>
      </c>
      <c r="I1096" s="150">
        <f>_xll.xlShmInterpDisc($I$3&amp;T(CalculationTrigger),C1096)</f>
        <v>0.99646163756976991</v>
      </c>
      <c r="J1096" s="157">
        <f t="shared" si="51"/>
        <v>1.6564734035777391E-5</v>
      </c>
      <c r="K1096" s="158">
        <f t="shared" si="52"/>
        <v>0</v>
      </c>
      <c r="L1096" s="159">
        <f t="shared" si="53"/>
        <v>-7.5517950829776746E-5</v>
      </c>
    </row>
    <row r="1097" spans="2:12" x14ac:dyDescent="0.2">
      <c r="B1097" s="112" t="s">
        <v>156</v>
      </c>
      <c r="C1097" s="113">
        <f>_xll.qlCalendarAdvance("TARGET",C1096,B1097,"mf")</f>
        <v>44392</v>
      </c>
      <c r="D1097" s="120">
        <f>_xll.xlShmInterpRateFwd($D$3&amp;T(CalculationTrigger),C1097,,5,C1098)</f>
        <v>5.7957562132964161E-3</v>
      </c>
      <c r="E1097" s="120">
        <f>_xll.xlShmInterpRateFwd($E$3&amp;T(CalculationTrigger),C1097,,5,C1098)</f>
        <v>5.7508357536158218E-3</v>
      </c>
      <c r="F1097" s="121">
        <f>_xll.xlShmInterpRateFwd($F$3&amp;T(CalculationTrigger),C1097,,5,C1098)</f>
        <v>5.5803366095945935E-3</v>
      </c>
      <c r="G1097" s="148">
        <f>_xll.xlShmInterpDisc($G$3&amp;T(CalculationTrigger),C1097)</f>
        <v>0.99605299812193004</v>
      </c>
      <c r="H1097" s="149">
        <f>_xll.xlShmInterpDisc($H$3&amp;T(CalculationTrigger),C1097)</f>
        <v>0.99612377645658179</v>
      </c>
      <c r="I1097" s="150">
        <f>_xll.xlShmInterpDisc($I$3&amp;T(CalculationTrigger),C1097)</f>
        <v>0.99644642243837311</v>
      </c>
      <c r="J1097" s="157">
        <f t="shared" si="51"/>
        <v>1.6582827336514467E-5</v>
      </c>
      <c r="K1097" s="158">
        <f t="shared" si="52"/>
        <v>0</v>
      </c>
      <c r="L1097" s="159">
        <f t="shared" si="53"/>
        <v>-7.557858302153883E-5</v>
      </c>
    </row>
    <row r="1098" spans="2:12" x14ac:dyDescent="0.2">
      <c r="B1098" s="112" t="s">
        <v>156</v>
      </c>
      <c r="C1098" s="113">
        <f>_xll.qlCalendarAdvance("TARGET",C1097,B1098,"mf")</f>
        <v>44393</v>
      </c>
      <c r="D1098" s="120">
        <f>_xll.xlShmInterpRateFwd($D$3&amp;T(CalculationTrigger),C1098,,5,C1099)</f>
        <v>5.8102733511584369E-3</v>
      </c>
      <c r="E1098" s="120">
        <f>_xll.xlShmInterpRateFwd($E$3&amp;T(CalculationTrigger),C1098,,5,C1099)</f>
        <v>5.7652403842398262E-3</v>
      </c>
      <c r="F1098" s="121">
        <f>_xll.xlShmInterpRateFwd($F$3&amp;T(CalculationTrigger),C1098,,5,C1099)</f>
        <v>5.5944404879603787E-3</v>
      </c>
      <c r="G1098" s="148">
        <f>_xll.xlShmInterpDisc($G$3&amp;T(CalculationTrigger),C1098)</f>
        <v>0.99603718226251148</v>
      </c>
      <c r="H1098" s="149">
        <f>_xll.xlShmInterpDisc($H$3&amp;T(CalculationTrigger),C1098)</f>
        <v>0.99610808206213575</v>
      </c>
      <c r="I1098" s="150">
        <f>_xll.xlShmInterpDisc($I$3&amp;T(CalculationTrigger),C1098)</f>
        <v>0.99643118840703171</v>
      </c>
      <c r="J1098" s="157">
        <f t="shared" si="51"/>
        <v>1.6600933995833867E-5</v>
      </c>
      <c r="K1098" s="158">
        <f t="shared" si="52"/>
        <v>0</v>
      </c>
      <c r="L1098" s="159">
        <f t="shared" si="53"/>
        <v>-7.563923344617431E-5</v>
      </c>
    </row>
    <row r="1099" spans="2:12" x14ac:dyDescent="0.2">
      <c r="B1099" s="112" t="s">
        <v>156</v>
      </c>
      <c r="C1099" s="113">
        <f>_xll.qlCalendarAdvance("TARGET",C1098,B1099,"mf")</f>
        <v>44396</v>
      </c>
      <c r="D1099" s="120">
        <f>_xll.xlShmInterpRateFwd($D$3&amp;T(CalculationTrigger),C1099,,5,C1100)</f>
        <v>5.8245995241381163E-3</v>
      </c>
      <c r="E1099" s="120">
        <f>_xll.xlShmInterpRateFwd($E$3&amp;T(CalculationTrigger),C1099,,5,C1100)</f>
        <v>5.7794600288049794E-3</v>
      </c>
      <c r="F1099" s="121">
        <f>_xll.xlShmInterpRateFwd($F$3&amp;T(CalculationTrigger),C1099,,5,C1100)</f>
        <v>5.6083741997201538E-3</v>
      </c>
      <c r="G1099" s="148">
        <f>_xll.xlShmInterpDisc($G$3&amp;T(CalculationTrigger),C1099)</f>
        <v>0.99598961810961173</v>
      </c>
      <c r="H1099" s="149">
        <f>_xll.xlShmInterpDisc($H$3&amp;T(CalculationTrigger),C1099)</f>
        <v>0.99606088318189834</v>
      </c>
      <c r="I1099" s="150">
        <f>_xll.xlShmInterpDisc($I$3&amp;T(CalculationTrigger),C1099)</f>
        <v>0.99638537291109885</v>
      </c>
      <c r="J1099" s="157">
        <f t="shared" si="51"/>
        <v>1.6655327919511676E-5</v>
      </c>
      <c r="K1099" s="158">
        <f t="shared" si="52"/>
        <v>0</v>
      </c>
      <c r="L1099" s="159">
        <f t="shared" si="53"/>
        <v>-7.5821285786059346E-5</v>
      </c>
    </row>
    <row r="1100" spans="2:12" x14ac:dyDescent="0.2">
      <c r="B1100" s="112" t="s">
        <v>156</v>
      </c>
      <c r="C1100" s="113">
        <f>_xll.qlCalendarAdvance("TARGET",C1099,B1100,"mf")</f>
        <v>44397</v>
      </c>
      <c r="D1100" s="120">
        <f>_xll.xlShmInterpRateFwd($D$3&amp;T(CalculationTrigger),C1100,,5,C1101)</f>
        <v>5.8318058379158233E-3</v>
      </c>
      <c r="E1100" s="120">
        <f>_xll.xlShmInterpRateFwd($E$3&amp;T(CalculationTrigger),C1100,,5,C1101)</f>
        <v>5.7866139317362744E-3</v>
      </c>
      <c r="F1100" s="121">
        <f>_xll.xlShmInterpRateFwd($F$3&amp;T(CalculationTrigger),C1100,,5,C1101)</f>
        <v>5.61538458109686E-3</v>
      </c>
      <c r="G1100" s="148">
        <f>_xll.xlShmInterpDisc($G$3&amp;T(CalculationTrigger),C1100)</f>
        <v>0.99597372455322242</v>
      </c>
      <c r="H1100" s="149">
        <f>_xll.xlShmInterpDisc($H$3&amp;T(CalculationTrigger),C1100)</f>
        <v>0.9960451116670771</v>
      </c>
      <c r="I1100" s="150">
        <f>_xll.xlShmInterpDisc($I$3&amp;T(CalculationTrigger),C1100)</f>
        <v>0.99637006327779398</v>
      </c>
      <c r="J1100" s="157">
        <f t="shared" si="51"/>
        <v>1.6673481807288088E-5</v>
      </c>
      <c r="K1100" s="158">
        <f t="shared" si="52"/>
        <v>0</v>
      </c>
      <c r="L1100" s="159">
        <f t="shared" si="53"/>
        <v>-7.5882000811174183E-5</v>
      </c>
    </row>
    <row r="1101" spans="2:12" x14ac:dyDescent="0.2">
      <c r="B1101" s="112" t="s">
        <v>156</v>
      </c>
      <c r="C1101" s="113">
        <f>_xll.qlCalendarAdvance("TARGET",C1100,B1101,"mf")</f>
        <v>44398</v>
      </c>
      <c r="D1101" s="120">
        <f>_xll.xlShmInterpRateFwd($D$3&amp;T(CalculationTrigger),C1101,,5,C1102)</f>
        <v>5.8390103271221613E-3</v>
      </c>
      <c r="E1101" s="120">
        <f>_xll.xlShmInterpRateFwd($E$3&amp;T(CalculationTrigger),C1101,,5,C1102)</f>
        <v>5.7937669543927225E-3</v>
      </c>
      <c r="F1101" s="121">
        <f>_xll.xlShmInterpRateFwd($F$3&amp;T(CalculationTrigger),C1101,,5,C1102)</f>
        <v>5.6223953488592293E-3</v>
      </c>
      <c r="G1101" s="148">
        <f>_xll.xlShmInterpDisc($G$3&amp;T(CalculationTrigger),C1101)</f>
        <v>0.99595781158725005</v>
      </c>
      <c r="H1101" s="149">
        <f>_xll.xlShmInterpDisc($H$3&amp;T(CalculationTrigger),C1101)</f>
        <v>0.99602932088037954</v>
      </c>
      <c r="I1101" s="150">
        <f>_xll.xlShmInterpDisc($I$3&amp;T(CalculationTrigger),C1101)</f>
        <v>0.99635473474350689</v>
      </c>
      <c r="J1101" s="157">
        <f t="shared" si="51"/>
        <v>1.6691645950677482E-5</v>
      </c>
      <c r="K1101" s="158">
        <f t="shared" si="52"/>
        <v>0</v>
      </c>
      <c r="L1101" s="159">
        <f t="shared" si="53"/>
        <v>-7.5942729903773258E-5</v>
      </c>
    </row>
    <row r="1102" spans="2:12" x14ac:dyDescent="0.2">
      <c r="B1102" s="112" t="s">
        <v>156</v>
      </c>
      <c r="C1102" s="113">
        <f>_xll.qlCalendarAdvance("TARGET",C1101,B1102,"mf")</f>
        <v>44399</v>
      </c>
      <c r="D1102" s="120">
        <f>_xll.xlShmInterpRateFwd($D$3&amp;T(CalculationTrigger),C1102,,5,C1103)</f>
        <v>5.8462129826389129E-3</v>
      </c>
      <c r="E1102" s="120">
        <f>_xll.xlShmInterpRateFwd($E$3&amp;T(CalculationTrigger),C1102,,5,C1103)</f>
        <v>5.8009190900471649E-3</v>
      </c>
      <c r="F1102" s="121">
        <f>_xll.xlShmInterpRateFwd($F$3&amp;T(CalculationTrigger),C1102,,5,C1103)</f>
        <v>5.6294064994006354E-3</v>
      </c>
      <c r="G1102" s="148">
        <f>_xll.xlShmInterpDisc($G$3&amp;T(CalculationTrigger),C1102)</f>
        <v>0.99594187921761179</v>
      </c>
      <c r="H1102" s="149">
        <f>_xll.xlShmInterpDisc($H$3&amp;T(CalculationTrigger),C1102)</f>
        <v>0.99601351082513256</v>
      </c>
      <c r="I1102" s="150">
        <f>_xll.xlShmInterpDisc($I$3&amp;T(CalculationTrigger),C1102)</f>
        <v>0.99633938730806282</v>
      </c>
      <c r="J1102" s="157">
        <f t="shared" si="51"/>
        <v>1.6709819729053207E-5</v>
      </c>
      <c r="K1102" s="158">
        <f t="shared" si="52"/>
        <v>0</v>
      </c>
      <c r="L1102" s="159">
        <f t="shared" si="53"/>
        <v>-7.6003472230741026E-5</v>
      </c>
    </row>
    <row r="1103" spans="2:12" x14ac:dyDescent="0.2">
      <c r="B1103" s="112" t="s">
        <v>156</v>
      </c>
      <c r="C1103" s="113">
        <f>_xll.qlCalendarAdvance("TARGET",C1102,B1103,"mf")</f>
        <v>44400</v>
      </c>
      <c r="D1103" s="120">
        <f>_xll.xlShmInterpRateFwd($D$3&amp;T(CalculationTrigger),C1103,,5,C1104)</f>
        <v>5.8607062354811054E-3</v>
      </c>
      <c r="E1103" s="120">
        <f>_xll.xlShmInterpRateFwd($E$3&amp;T(CalculationTrigger),C1103,,5,C1104)</f>
        <v>5.8153130191292172E-3</v>
      </c>
      <c r="F1103" s="121">
        <f>_xll.xlShmInterpRateFwd($F$3&amp;T(CalculationTrigger),C1103,,5,C1104)</f>
        <v>5.6435173147923508E-3</v>
      </c>
      <c r="G1103" s="148">
        <f>_xll.xlShmInterpDisc($G$3&amp;T(CalculationTrigger),C1103)</f>
        <v>0.99592592745025066</v>
      </c>
      <c r="H1103" s="149">
        <f>_xll.xlShmInterpDisc($H$3&amp;T(CalculationTrigger),C1103)</f>
        <v>0.99599768150468249</v>
      </c>
      <c r="I1103" s="150">
        <f>_xll.xlShmInterpDisc($I$3&amp;T(CalculationTrigger),C1103)</f>
        <v>0.99632402097129802</v>
      </c>
      <c r="J1103" s="157">
        <f t="shared" si="51"/>
        <v>1.6728002521820744E-5</v>
      </c>
      <c r="K1103" s="158">
        <f t="shared" si="52"/>
        <v>0</v>
      </c>
      <c r="L1103" s="159">
        <f t="shared" si="53"/>
        <v>-7.6064226959073235E-5</v>
      </c>
    </row>
    <row r="1104" spans="2:12" x14ac:dyDescent="0.2">
      <c r="B1104" s="112" t="s">
        <v>156</v>
      </c>
      <c r="C1104" s="113">
        <f>_xll.qlCalendarAdvance("TARGET",C1103,B1104,"mf")</f>
        <v>44403</v>
      </c>
      <c r="D1104" s="120">
        <f>_xll.xlShmInterpRateFwd($D$3&amp;T(CalculationTrigger),C1104,,5,C1105)</f>
        <v>5.8750050794886266E-3</v>
      </c>
      <c r="E1104" s="120">
        <f>_xll.xlShmInterpRateFwd($E$3&amp;T(CalculationTrigger),C1104,,5,C1105)</f>
        <v>5.8295186239276531E-3</v>
      </c>
      <c r="F1104" s="121">
        <f>_xll.xlShmInterpRateFwd($F$3&amp;T(CalculationTrigger),C1104,,5,C1105)</f>
        <v>5.657454858561387E-3</v>
      </c>
      <c r="G1104" s="148">
        <f>_xll.xlShmInterpDisc($G$3&amp;T(CalculationTrigger),C1104)</f>
        <v>0.99587795582165783</v>
      </c>
      <c r="H1104" s="149">
        <f>_xll.xlShmInterpDisc($H$3&amp;T(CalculationTrigger),C1104)</f>
        <v>0.99595007798587498</v>
      </c>
      <c r="I1104" s="150">
        <f>_xll.xlShmInterpDisc($I$3&amp;T(CalculationTrigger),C1104)</f>
        <v>0.99627780855160286</v>
      </c>
      <c r="J1104" s="157">
        <f t="shared" si="51"/>
        <v>1.6782598780494114E-5</v>
      </c>
      <c r="K1104" s="158">
        <f t="shared" si="52"/>
        <v>0</v>
      </c>
      <c r="L1104" s="159">
        <f t="shared" si="53"/>
        <v>-7.6246557221354468E-5</v>
      </c>
    </row>
    <row r="1105" spans="2:12" x14ac:dyDescent="0.2">
      <c r="B1105" s="112" t="s">
        <v>156</v>
      </c>
      <c r="C1105" s="113">
        <f>_xll.qlCalendarAdvance("TARGET",C1104,B1105,"mf")</f>
        <v>44404</v>
      </c>
      <c r="D1105" s="120">
        <f>_xll.xlShmInterpRateFwd($D$3&amp;T(CalculationTrigger),C1105,,5,C1106)</f>
        <v>5.8821984254480647E-3</v>
      </c>
      <c r="E1105" s="120">
        <f>_xll.xlShmInterpRateFwd($E$3&amp;T(CalculationTrigger),C1105,,5,C1106)</f>
        <v>5.8366662207063671E-3</v>
      </c>
      <c r="F1105" s="121">
        <f>_xll.xlShmInterpRateFwd($F$3&amp;T(CalculationTrigger),C1105,,5,C1106)</f>
        <v>5.6644678696685267E-3</v>
      </c>
      <c r="G1105" s="148">
        <f>_xll.xlShmInterpDisc($G$3&amp;T(CalculationTrigger),C1105)</f>
        <v>0.99586192652336525</v>
      </c>
      <c r="H1105" s="149">
        <f>_xll.xlShmInterpDisc($H$3&amp;T(CalculationTrigger),C1105)</f>
        <v>0.99593417163847286</v>
      </c>
      <c r="I1105" s="150">
        <f>_xll.xlShmInterpDisc($I$3&amp;T(CalculationTrigger),C1105)</f>
        <v>0.99626236660813339</v>
      </c>
      <c r="J1105" s="157">
        <f t="shared" si="51"/>
        <v>1.6800811424828585E-5</v>
      </c>
      <c r="K1105" s="158">
        <f t="shared" si="52"/>
        <v>0</v>
      </c>
      <c r="L1105" s="159">
        <f t="shared" si="53"/>
        <v>-7.6307353224334479E-5</v>
      </c>
    </row>
    <row r="1106" spans="2:12" x14ac:dyDescent="0.2">
      <c r="B1106" s="112" t="s">
        <v>156</v>
      </c>
      <c r="C1106" s="113">
        <f>_xll.qlCalendarAdvance("TARGET",C1105,B1106,"mf")</f>
        <v>44405</v>
      </c>
      <c r="D1106" s="120">
        <f>_xll.xlShmInterpRateFwd($D$3&amp;T(CalculationTrigger),C1106,,5,C1107)</f>
        <v>5.8893898812660489E-3</v>
      </c>
      <c r="E1106" s="120">
        <f>_xll.xlShmInterpRateFwd($E$3&amp;T(CalculationTrigger),C1106,,5,C1107)</f>
        <v>5.8438128889854168E-3</v>
      </c>
      <c r="F1106" s="121">
        <f>_xll.xlShmInterpRateFwd($F$3&amp;T(CalculationTrigger),C1106,,5,C1107)</f>
        <v>5.6714812421580808E-3</v>
      </c>
      <c r="G1106" s="148">
        <f>_xll.xlShmInterpDisc($G$3&amp;T(CalculationTrigger),C1106)</f>
        <v>0.99584587785746193</v>
      </c>
      <c r="H1106" s="149">
        <f>_xll.xlShmInterpDisc($H$3&amp;T(CalculationTrigger),C1106)</f>
        <v>0.9959182460428968</v>
      </c>
      <c r="I1106" s="150">
        <f>_xll.xlShmInterpDisc($I$3&amp;T(CalculationTrigger),C1106)</f>
        <v>0.99624690576268693</v>
      </c>
      <c r="J1106" s="157">
        <f t="shared" si="51"/>
        <v>1.6819029980547409E-5</v>
      </c>
      <c r="K1106" s="158">
        <f t="shared" si="52"/>
        <v>0</v>
      </c>
      <c r="L1106" s="159">
        <f t="shared" si="53"/>
        <v>-7.6368157463314453E-5</v>
      </c>
    </row>
    <row r="1107" spans="2:12" x14ac:dyDescent="0.2">
      <c r="B1107" s="112" t="s">
        <v>156</v>
      </c>
      <c r="C1107" s="113">
        <f>_xll.qlCalendarAdvance("TARGET",C1106,B1107,"mf")</f>
        <v>44406</v>
      </c>
      <c r="D1107" s="120">
        <f>_xll.xlShmInterpRateFwd($D$3&amp;T(CalculationTrigger),C1107,,5,C1108)</f>
        <v>5.8965794377027784E-3</v>
      </c>
      <c r="E1107" s="120">
        <f>_xll.xlShmInterpRateFwd($E$3&amp;T(CalculationTrigger),C1107,,5,C1108)</f>
        <v>5.8509586218755396E-3</v>
      </c>
      <c r="F1107" s="121">
        <f>_xll.xlShmInterpRateFwd($F$3&amp;T(CalculationTrigger),C1107,,5,C1108)</f>
        <v>5.6784949725449908E-3</v>
      </c>
      <c r="G1107" s="148">
        <f>_xll.xlShmInterpDisc($G$3&amp;T(CalculationTrigger),C1107)</f>
        <v>0.99582980983004965</v>
      </c>
      <c r="H1107" s="149">
        <f>_xll.xlShmInterpDisc($H$3&amp;T(CalculationTrigger),C1107)</f>
        <v>0.99590230120261203</v>
      </c>
      <c r="I1107" s="150">
        <f>_xll.xlShmInterpDisc($I$3&amp;T(CalculationTrigger),C1107)</f>
        <v>0.99623142601516501</v>
      </c>
      <c r="J1107" s="157">
        <f t="shared" si="51"/>
        <v>1.6837253827042157E-5</v>
      </c>
      <c r="K1107" s="158">
        <f t="shared" si="52"/>
        <v>0</v>
      </c>
      <c r="L1107" s="159">
        <f t="shared" si="53"/>
        <v>-7.6428969105235466E-5</v>
      </c>
    </row>
    <row r="1108" spans="2:12" x14ac:dyDescent="0.2">
      <c r="B1108" s="112" t="s">
        <v>156</v>
      </c>
      <c r="C1108" s="113">
        <f>_xll.qlCalendarAdvance("TARGET",C1107,B1108,"mf")</f>
        <v>44407</v>
      </c>
      <c r="D1108" s="120">
        <f>_xll.xlShmInterpRateFwd($D$3&amp;T(CalculationTrigger),C1108,,5,C1109)</f>
        <v>5.9110478968345051E-3</v>
      </c>
      <c r="E1108" s="120">
        <f>_xll.xlShmInterpRateFwd($E$3&amp;T(CalculationTrigger),C1108,,5,C1109)</f>
        <v>5.8653411853753249E-3</v>
      </c>
      <c r="F1108" s="121">
        <f>_xll.xlShmInterpRateFwd($F$3&amp;T(CalculationTrigger),C1108,,5,C1109)</f>
        <v>5.692612389047046E-3</v>
      </c>
      <c r="G1108" s="148">
        <f>_xll.xlShmInterpDisc($G$3&amp;T(CalculationTrigger),C1108)</f>
        <v>0.9958137224472563</v>
      </c>
      <c r="H1108" s="149">
        <f>_xll.xlShmInterpDisc($H$3&amp;T(CalculationTrigger),C1108)</f>
        <v>0.99588633712110353</v>
      </c>
      <c r="I1108" s="150">
        <f>_xll.xlShmInterpDisc($I$3&amp;T(CalculationTrigger),C1108)</f>
        <v>0.99621592736547981</v>
      </c>
      <c r="J1108" s="157">
        <f t="shared" si="51"/>
        <v>1.685548234373632E-5</v>
      </c>
      <c r="K1108" s="158">
        <f t="shared" si="52"/>
        <v>0</v>
      </c>
      <c r="L1108" s="159">
        <f t="shared" si="53"/>
        <v>-7.6489787317046619E-5</v>
      </c>
    </row>
    <row r="1109" spans="2:12" x14ac:dyDescent="0.2">
      <c r="B1109" s="112" t="s">
        <v>156</v>
      </c>
      <c r="C1109" s="113">
        <f>_xll.qlCalendarAdvance("TARGET",C1108,B1109,"mf")</f>
        <v>44410</v>
      </c>
      <c r="D1109" s="120">
        <f>_xll.xlShmInterpRateFwd($D$3&amp;T(CalculationTrigger),C1109,,5,C1110)</f>
        <v>5.9253184811534406E-3</v>
      </c>
      <c r="E1109" s="120">
        <f>_xll.xlShmInterpRateFwd($E$3&amp;T(CalculationTrigger),C1109,,5,C1110)</f>
        <v>5.8795320617209147E-3</v>
      </c>
      <c r="F1109" s="121">
        <f>_xll.xlShmInterpRateFwd($F$3&amp;T(CalculationTrigger),C1109,,5,C1110)</f>
        <v>5.7065534010551583E-3</v>
      </c>
      <c r="G1109" s="148">
        <f>_xll.xlShmInterpDisc($G$3&amp;T(CalculationTrigger),C1109)</f>
        <v>0.99576534422826668</v>
      </c>
      <c r="H1109" s="149">
        <f>_xll.xlShmInterpDisc($H$3&amp;T(CalculationTrigger),C1109)</f>
        <v>0.995838329464382</v>
      </c>
      <c r="I1109" s="150">
        <f>_xll.xlShmInterpDisc($I$3&amp;T(CalculationTrigger),C1109)</f>
        <v>0.99616931800272979</v>
      </c>
      <c r="J1109" s="157">
        <f t="shared" si="51"/>
        <v>1.6910189708830278E-5</v>
      </c>
      <c r="K1109" s="158">
        <f t="shared" si="52"/>
        <v>0</v>
      </c>
      <c r="L1109" s="159">
        <f t="shared" si="53"/>
        <v>-7.6672273040920616E-5</v>
      </c>
    </row>
    <row r="1110" spans="2:12" x14ac:dyDescent="0.2">
      <c r="B1110" s="112" t="s">
        <v>156</v>
      </c>
      <c r="C1110" s="113">
        <f>_xll.qlCalendarAdvance("TARGET",C1109,B1110,"mf")</f>
        <v>44411</v>
      </c>
      <c r="D1110" s="120">
        <f>_xll.xlShmInterpRateFwd($D$3&amp;T(CalculationTrigger),C1110,,5,C1111)</f>
        <v>5.9324983994933226E-3</v>
      </c>
      <c r="E1110" s="120">
        <f>_xll.xlShmInterpRateFwd($E$3&amp;T(CalculationTrigger),C1110,,5,C1111)</f>
        <v>5.8866730141247806E-3</v>
      </c>
      <c r="F1110" s="121">
        <f>_xll.xlShmInterpRateFwd($F$3&amp;T(CalculationTrigger),C1110,,5,C1111)</f>
        <v>5.7135688670320074E-3</v>
      </c>
      <c r="G1110" s="148">
        <f>_xll.xlShmInterpDisc($G$3&amp;T(CalculationTrigger),C1110)</f>
        <v>0.99574917948575759</v>
      </c>
      <c r="H1110" s="149">
        <f>_xll.xlShmInterpDisc($H$3&amp;T(CalculationTrigger),C1110)</f>
        <v>0.99582228845322385</v>
      </c>
      <c r="I1110" s="150">
        <f>_xll.xlShmInterpDisc($I$3&amp;T(CalculationTrigger),C1110)</f>
        <v>0.99615374374373156</v>
      </c>
      <c r="J1110" s="157">
        <f t="shared" si="51"/>
        <v>1.6928430700193993E-5</v>
      </c>
      <c r="K1110" s="158">
        <f t="shared" si="52"/>
        <v>0</v>
      </c>
      <c r="L1110" s="159">
        <f t="shared" si="53"/>
        <v>-7.6733109201535061E-5</v>
      </c>
    </row>
    <row r="1111" spans="2:12" x14ac:dyDescent="0.2">
      <c r="B1111" s="112" t="s">
        <v>156</v>
      </c>
      <c r="C1111" s="113">
        <f>_xll.qlCalendarAdvance("TARGET",C1110,B1111,"mf")</f>
        <v>44412</v>
      </c>
      <c r="D1111" s="120">
        <f>_xll.xlShmInterpRateFwd($D$3&amp;T(CalculationTrigger),C1111,,5,C1112)</f>
        <v>5.9396763621621211E-3</v>
      </c>
      <c r="E1111" s="120">
        <f>_xll.xlShmInterpRateFwd($E$3&amp;T(CalculationTrigger),C1111,,5,C1112)</f>
        <v>5.8938129898446394E-3</v>
      </c>
      <c r="F1111" s="121">
        <f>_xll.xlShmInterpRateFwd($F$3&amp;T(CalculationTrigger),C1111,,5,C1112)</f>
        <v>5.7205846695095666E-3</v>
      </c>
      <c r="G1111" s="148">
        <f>_xll.xlShmInterpDisc($G$3&amp;T(CalculationTrigger),C1111)</f>
        <v>0.99573299541890381</v>
      </c>
      <c r="H1111" s="149">
        <f>_xll.xlShmInterpDisc($H$3&amp;T(CalculationTrigger),C1111)</f>
        <v>0.99580622821856368</v>
      </c>
      <c r="I1111" s="150">
        <f>_xll.xlShmInterpDisc($I$3&amp;T(CalculationTrigger),C1111)</f>
        <v>0.99613815058229471</v>
      </c>
      <c r="J1111" s="157">
        <f t="shared" si="51"/>
        <v>1.694667325873705E-5</v>
      </c>
      <c r="K1111" s="158">
        <f t="shared" si="52"/>
        <v>0</v>
      </c>
      <c r="L1111" s="159">
        <f t="shared" si="53"/>
        <v>-7.6793947766650339E-5</v>
      </c>
    </row>
    <row r="1112" spans="2:12" x14ac:dyDescent="0.2">
      <c r="B1112" s="112" t="s">
        <v>156</v>
      </c>
      <c r="C1112" s="113">
        <f>_xll.qlCalendarAdvance("TARGET",C1111,B1112,"mf")</f>
        <v>44413</v>
      </c>
      <c r="D1112" s="120">
        <f>_xll.xlShmInterpRateFwd($D$3&amp;T(CalculationTrigger),C1112,,5,C1113)</f>
        <v>5.946852359555309E-3</v>
      </c>
      <c r="E1112" s="120">
        <f>_xll.xlShmInterpRateFwd($E$3&amp;T(CalculationTrigger),C1112,,5,C1113)</f>
        <v>5.9009519817885955E-3</v>
      </c>
      <c r="F1112" s="121">
        <f>_xll.xlShmInterpRateFwd($F$3&amp;T(CalculationTrigger),C1112,,5,C1113)</f>
        <v>5.7276008047596316E-3</v>
      </c>
      <c r="G1112" s="148">
        <f>_xll.xlShmInterpDisc($G$3&amp;T(CalculationTrigger),C1112)</f>
        <v>0.99571679203399133</v>
      </c>
      <c r="H1112" s="149">
        <f>_xll.xlShmInterpDisc($H$3&amp;T(CalculationTrigger),C1112)</f>
        <v>0.99579014876400496</v>
      </c>
      <c r="I1112" s="150">
        <f>_xll.xlShmInterpDisc($I$3&amp;T(CalculationTrigger),C1112)</f>
        <v>0.99612253851839661</v>
      </c>
      <c r="J1112" s="157">
        <f t="shared" si="51"/>
        <v>1.6964916763868936E-5</v>
      </c>
      <c r="K1112" s="158">
        <f t="shared" si="52"/>
        <v>0</v>
      </c>
      <c r="L1112" s="159">
        <f t="shared" si="53"/>
        <v>-7.6854787903264042E-5</v>
      </c>
    </row>
    <row r="1113" spans="2:12" x14ac:dyDescent="0.2">
      <c r="B1113" s="112" t="s">
        <v>156</v>
      </c>
      <c r="C1113" s="113">
        <f>_xll.qlCalendarAdvance("TARGET",C1112,B1113,"mf")</f>
        <v>44414</v>
      </c>
      <c r="D1113" s="120">
        <f>_xll.xlShmInterpRateFwd($D$3&amp;T(CalculationTrigger),C1113,,5,C1114)</f>
        <v>5.961295116139801E-3</v>
      </c>
      <c r="E1113" s="120">
        <f>_xll.xlShmInterpRateFwd($E$3&amp;T(CalculationTrigger),C1113,,5,C1114)</f>
        <v>5.9153225154789657E-3</v>
      </c>
      <c r="F1113" s="121">
        <f>_xll.xlShmInterpRateFwd($F$3&amp;T(CalculationTrigger),C1113,,5,C1114)</f>
        <v>5.7417244861923018E-3</v>
      </c>
      <c r="G1113" s="148">
        <f>_xll.xlShmInterpDisc($G$3&amp;T(CalculationTrigger),C1113)</f>
        <v>0.99570056933733331</v>
      </c>
      <c r="H1113" s="149">
        <f>_xll.xlShmInterpDisc($H$3&amp;T(CalculationTrigger),C1113)</f>
        <v>0.99577405009317121</v>
      </c>
      <c r="I1113" s="150">
        <f>_xll.xlShmInterpDisc($I$3&amp;T(CalculationTrigger),C1113)</f>
        <v>0.99610690755202591</v>
      </c>
      <c r="J1113" s="157">
        <f t="shared" si="51"/>
        <v>1.6983160594903105E-5</v>
      </c>
      <c r="K1113" s="158">
        <f t="shared" si="52"/>
        <v>0</v>
      </c>
      <c r="L1113" s="159">
        <f t="shared" si="53"/>
        <v>-7.6915628778279557E-5</v>
      </c>
    </row>
    <row r="1114" spans="2:12" x14ac:dyDescent="0.2">
      <c r="B1114" s="112" t="s">
        <v>156</v>
      </c>
      <c r="C1114" s="113">
        <f>_xll.qlCalendarAdvance("TARGET",C1113,B1114,"mf")</f>
        <v>44417</v>
      </c>
      <c r="D1114" s="120">
        <f>_xll.xlShmInterpRateFwd($D$3&amp;T(CalculationTrigger),C1114,,5,C1115)</f>
        <v>5.9755365102384245E-3</v>
      </c>
      <c r="E1114" s="120">
        <f>_xll.xlShmInterpRateFwd($E$3&amp;T(CalculationTrigger),C1114,,5,C1115)</f>
        <v>5.9294979746683284E-3</v>
      </c>
      <c r="F1114" s="121">
        <f>_xll.xlShmInterpRateFwd($F$3&amp;T(CalculationTrigger),C1114,,5,C1115)</f>
        <v>5.7556686029326919E-3</v>
      </c>
      <c r="G1114" s="148">
        <f>_xll.xlShmInterpDisc($G$3&amp;T(CalculationTrigger),C1114)</f>
        <v>0.99565178544040789</v>
      </c>
      <c r="H1114" s="149">
        <f>_xll.xlShmInterpDisc($H$3&amp;T(CalculationTrigger),C1114)</f>
        <v>0.99572563881955023</v>
      </c>
      <c r="I1114" s="150">
        <f>_xll.xlShmInterpDisc($I$3&amp;T(CalculationTrigger),C1114)</f>
        <v>0.9960599012381246</v>
      </c>
      <c r="J1114" s="157">
        <f t="shared" si="51"/>
        <v>1.7037887837848518E-5</v>
      </c>
      <c r="K1114" s="158">
        <f t="shared" si="52"/>
        <v>0</v>
      </c>
      <c r="L1114" s="159">
        <f t="shared" si="53"/>
        <v>-7.7098147503097043E-5</v>
      </c>
    </row>
    <row r="1115" spans="2:12" x14ac:dyDescent="0.2">
      <c r="B1115" s="112" t="s">
        <v>156</v>
      </c>
      <c r="C1115" s="113">
        <f>_xll.qlCalendarAdvance("TARGET",C1114,B1115,"mf")</f>
        <v>44418</v>
      </c>
      <c r="D1115" s="120">
        <f>_xll.xlShmInterpRateFwd($D$3&amp;T(CalculationTrigger),C1115,,5,C1116)</f>
        <v>5.9827025411975047E-3</v>
      </c>
      <c r="E1115" s="120">
        <f>_xll.xlShmInterpRateFwd($E$3&amp;T(CalculationTrigger),C1115,,5,C1116)</f>
        <v>5.9366319446368153E-3</v>
      </c>
      <c r="F1115" s="121">
        <f>_xll.xlShmInterpRateFwd($F$3&amp;T(CalculationTrigger),C1115,,5,C1116)</f>
        <v>5.7626863489588622E-3</v>
      </c>
      <c r="G1115" s="148">
        <f>_xll.xlShmInterpDisc($G$3&amp;T(CalculationTrigger),C1115)</f>
        <v>0.99563548556042203</v>
      </c>
      <c r="H1115" s="149">
        <f>_xll.xlShmInterpDisc($H$3&amp;T(CalculationTrigger),C1115)</f>
        <v>0.99570946332024579</v>
      </c>
      <c r="I1115" s="150">
        <f>_xll.xlShmInterpDisc($I$3&amp;T(CalculationTrigger),C1115)</f>
        <v>0.9960441946619647</v>
      </c>
      <c r="J1115" s="157">
        <f t="shared" si="51"/>
        <v>1.7056126766721968E-5</v>
      </c>
      <c r="K1115" s="158">
        <f t="shared" si="52"/>
        <v>0</v>
      </c>
      <c r="L1115" s="159">
        <f t="shared" si="53"/>
        <v>-7.7158983001069414E-5</v>
      </c>
    </row>
    <row r="1116" spans="2:12" x14ac:dyDescent="0.2">
      <c r="B1116" s="112" t="s">
        <v>156</v>
      </c>
      <c r="C1116" s="113">
        <f>_xll.qlCalendarAdvance("TARGET",C1115,B1116,"mf")</f>
        <v>44419</v>
      </c>
      <c r="D1116" s="120">
        <f>_xll.xlShmInterpRateFwd($D$3&amp;T(CalculationTrigger),C1116,,5,C1117)</f>
        <v>5.9898665507126551E-3</v>
      </c>
      <c r="E1116" s="120">
        <f>_xll.xlShmInterpRateFwd($E$3&amp;T(CalculationTrigger),C1116,,5,C1117)</f>
        <v>5.9437648894937493E-3</v>
      </c>
      <c r="F1116" s="121">
        <f>_xll.xlShmInterpRateFwd($F$3&amp;T(CalculationTrigger),C1116,,5,C1117)</f>
        <v>5.7697044063608691E-3</v>
      </c>
      <c r="G1116" s="148">
        <f>_xll.xlShmInterpDisc($G$3&amp;T(CalculationTrigger),C1116)</f>
        <v>0.99561916640064974</v>
      </c>
      <c r="H1116" s="149">
        <f>_xll.xlShmInterpDisc($H$3&amp;T(CalculationTrigger),C1116)</f>
        <v>0.99569326862307983</v>
      </c>
      <c r="I1116" s="150">
        <f>_xll.xlShmInterpDisc($I$3&amp;T(CalculationTrigger),C1116)</f>
        <v>0.99602846918343724</v>
      </c>
      <c r="J1116" s="157">
        <f t="shared" si="51"/>
        <v>1.7074362918566987E-5</v>
      </c>
      <c r="K1116" s="158">
        <f t="shared" si="52"/>
        <v>0</v>
      </c>
      <c r="L1116" s="159">
        <f t="shared" si="53"/>
        <v>-7.7219815072082548E-5</v>
      </c>
    </row>
    <row r="1117" spans="2:12" x14ac:dyDescent="0.2">
      <c r="B1117" s="112" t="s">
        <v>156</v>
      </c>
      <c r="C1117" s="113">
        <f>_xll.qlCalendarAdvance("TARGET",C1116,B1117,"mf")</f>
        <v>44420</v>
      </c>
      <c r="D1117" s="120">
        <f>_xll.xlShmInterpRateFwd($D$3&amp;T(CalculationTrigger),C1117,,5,C1118)</f>
        <v>5.9970285293414367E-3</v>
      </c>
      <c r="E1117" s="120">
        <f>_xll.xlShmInterpRateFwd($E$3&amp;T(CalculationTrigger),C1117,,5,C1118)</f>
        <v>5.950896802349853E-3</v>
      </c>
      <c r="F1117" s="121">
        <f>_xll.xlShmInterpRateFwd($F$3&amp;T(CalculationTrigger),C1117,,5,C1118)</f>
        <v>5.7767227715725981E-3</v>
      </c>
      <c r="G1117" s="148">
        <f>_xll.xlShmInterpDisc($G$3&amp;T(CalculationTrigger),C1117)</f>
        <v>0.99560282796756194</v>
      </c>
      <c r="H1117" s="149">
        <f>_xll.xlShmInterpDisc($H$3&amp;T(CalculationTrigger),C1117)</f>
        <v>0.99567705473179435</v>
      </c>
      <c r="I1117" s="150">
        <f>_xll.xlShmInterpDisc($I$3&amp;T(CalculationTrigger),C1117)</f>
        <v>0.99601272480259595</v>
      </c>
      <c r="J1117" s="157">
        <f t="shared" si="51"/>
        <v>1.7092595672734383E-5</v>
      </c>
      <c r="K1117" s="158">
        <f t="shared" si="52"/>
        <v>0</v>
      </c>
      <c r="L1117" s="159">
        <f t="shared" si="53"/>
        <v>-7.728064288313947E-5</v>
      </c>
    </row>
    <row r="1118" spans="2:12" x14ac:dyDescent="0.2">
      <c r="B1118" s="112" t="s">
        <v>156</v>
      </c>
      <c r="C1118" s="113">
        <f>_xll.qlCalendarAdvance("TARGET",C1117,B1118,"mf")</f>
        <v>44421</v>
      </c>
      <c r="D1118" s="120">
        <f>_xll.xlShmInterpRateFwd($D$3&amp;T(CalculationTrigger),C1118,,5,C1119)</f>
        <v>6.011444674280937E-3</v>
      </c>
      <c r="E1118" s="120">
        <f>_xll.xlShmInterpRateFwd($E$3&amp;T(CalculationTrigger),C1118,,5,C1119)</f>
        <v>5.9652546418927487E-3</v>
      </c>
      <c r="F1118" s="121">
        <f>_xll.xlShmInterpRateFwd($F$3&amp;T(CalculationTrigger),C1118,,5,C1119)</f>
        <v>5.7908523818676356E-3</v>
      </c>
      <c r="G1118" s="148">
        <f>_xll.xlShmInterpDisc($G$3&amp;T(CalculationTrigger),C1118)</f>
        <v>0.99558647026765612</v>
      </c>
      <c r="H1118" s="149">
        <f>_xll.xlShmInterpDisc($H$3&amp;T(CalculationTrigger),C1118)</f>
        <v>0.99566082165015113</v>
      </c>
      <c r="I1118" s="150">
        <f>_xll.xlShmInterpDisc($I$3&amp;T(CalculationTrigger),C1118)</f>
        <v>0.99599696151950545</v>
      </c>
      <c r="J1118" s="157">
        <f t="shared" si="51"/>
        <v>1.7110824408657559E-5</v>
      </c>
      <c r="K1118" s="158">
        <f t="shared" si="52"/>
        <v>0</v>
      </c>
      <c r="L1118" s="159">
        <f t="shared" si="53"/>
        <v>-7.7341465601149463E-5</v>
      </c>
    </row>
    <row r="1119" spans="2:12" x14ac:dyDescent="0.2">
      <c r="B1119" s="112" t="s">
        <v>156</v>
      </c>
      <c r="C1119" s="113">
        <f>_xll.qlCalendarAdvance("TARGET",C1118,B1119,"mf")</f>
        <v>44424</v>
      </c>
      <c r="D1119" s="120">
        <f>_xll.xlShmInterpRateFwd($D$3&amp;T(CalculationTrigger),C1119,,5,C1120)</f>
        <v>6.0256559478865778E-3</v>
      </c>
      <c r="E1119" s="120">
        <f>_xll.xlShmInterpRateFwd($E$3&amp;T(CalculationTrigger),C1119,,5,C1120)</f>
        <v>5.9794139955345778E-3</v>
      </c>
      <c r="F1119" s="121">
        <f>_xll.xlShmInterpRateFwd($F$3&amp;T(CalculationTrigger),C1119,,5,C1120)</f>
        <v>5.8047992398833721E-3</v>
      </c>
      <c r="G1119" s="148">
        <f>_xll.xlShmInterpDisc($G$3&amp;T(CalculationTrigger),C1119)</f>
        <v>0.99553728163239819</v>
      </c>
      <c r="H1119" s="149">
        <f>_xll.xlShmInterpDisc($H$3&amp;T(CalculationTrigger),C1119)</f>
        <v>0.99561200730098887</v>
      </c>
      <c r="I1119" s="150">
        <f>_xll.xlShmInterpDisc($I$3&amp;T(CalculationTrigger),C1119)</f>
        <v>0.99594955825754661</v>
      </c>
      <c r="J1119" s="157">
        <f t="shared" si="51"/>
        <v>1.7165480300853596E-5</v>
      </c>
      <c r="K1119" s="158">
        <f t="shared" si="52"/>
        <v>0</v>
      </c>
      <c r="L1119" s="159">
        <f t="shared" si="53"/>
        <v>-7.75238948661132E-5</v>
      </c>
    </row>
    <row r="1120" spans="2:12" x14ac:dyDescent="0.2">
      <c r="B1120" s="112" t="s">
        <v>156</v>
      </c>
      <c r="C1120" s="113">
        <f>_xll.qlCalendarAdvance("TARGET",C1119,B1120,"mf")</f>
        <v>44425</v>
      </c>
      <c r="D1120" s="120">
        <f>_xll.xlShmInterpRateFwd($D$3&amp;T(CalculationTrigger),C1120,,5,C1121)</f>
        <v>6.0328076316220744E-3</v>
      </c>
      <c r="E1120" s="120">
        <f>_xll.xlShmInterpRateFwd($E$3&amp;T(CalculationTrigger),C1120,,5,C1121)</f>
        <v>5.9865406447636377E-3</v>
      </c>
      <c r="F1120" s="121">
        <f>_xll.xlShmInterpRateFwd($F$3&amp;T(CalculationTrigger),C1120,,5,C1121)</f>
        <v>5.8118190908546192E-3</v>
      </c>
      <c r="G1120" s="148">
        <f>_xll.xlShmInterpDisc($G$3&amp;T(CalculationTrigger),C1120)</f>
        <v>0.99552084693071996</v>
      </c>
      <c r="H1120" s="149">
        <f>_xll.xlShmInterpDisc($H$3&amp;T(CalculationTrigger),C1120)</f>
        <v>0.99559569749592725</v>
      </c>
      <c r="I1120" s="150">
        <f>_xll.xlShmInterpDisc($I$3&amp;T(CalculationTrigger),C1120)</f>
        <v>0.99593371936632158</v>
      </c>
      <c r="J1120" s="157">
        <f t="shared" si="51"/>
        <v>1.718368675772252E-5</v>
      </c>
      <c r="K1120" s="158">
        <f t="shared" si="52"/>
        <v>0</v>
      </c>
      <c r="L1120" s="159">
        <f t="shared" si="53"/>
        <v>-7.7584688881191573E-5</v>
      </c>
    </row>
    <row r="1121" spans="2:12" x14ac:dyDescent="0.2">
      <c r="B1121" s="112" t="s">
        <v>156</v>
      </c>
      <c r="C1121" s="113">
        <f>_xll.qlCalendarAdvance("TARGET",C1120,B1121,"mf")</f>
        <v>44426</v>
      </c>
      <c r="D1121" s="120">
        <f>_xll.xlShmInterpRateFwd($D$3&amp;T(CalculationTrigger),C1121,,5,C1122)</f>
        <v>6.039957228100204E-3</v>
      </c>
      <c r="E1121" s="120">
        <f>_xll.xlShmInterpRateFwd($E$3&amp;T(CalculationTrigger),C1121,,5,C1122)</f>
        <v>5.9936662205751241E-3</v>
      </c>
      <c r="F1121" s="121">
        <f>_xll.xlShmInterpRateFwd($F$3&amp;T(CalculationTrigger),C1121,,5,C1122)</f>
        <v>5.8188392282794207E-3</v>
      </c>
      <c r="G1121" s="148">
        <f>_xll.xlShmInterpDisc($G$3&amp;T(CalculationTrigger),C1121)</f>
        <v>0.99550439299510529</v>
      </c>
      <c r="H1121" s="149">
        <f>_xll.xlShmInterpDisc($H$3&amp;T(CalculationTrigger),C1121)</f>
        <v>0.99557936851961293</v>
      </c>
      <c r="I1121" s="150">
        <f>_xll.xlShmInterpDisc($I$3&amp;T(CalculationTrigger),C1121)</f>
        <v>0.99591786157333306</v>
      </c>
      <c r="J1121" s="157">
        <f t="shared" si="51"/>
        <v>1.7201886093326602E-5</v>
      </c>
      <c r="K1121" s="158">
        <f t="shared" si="52"/>
        <v>0</v>
      </c>
      <c r="L1121" s="159">
        <f t="shared" si="53"/>
        <v>-7.7645473637891731E-5</v>
      </c>
    </row>
    <row r="1122" spans="2:12" x14ac:dyDescent="0.2">
      <c r="B1122" s="112" t="s">
        <v>156</v>
      </c>
      <c r="C1122" s="113">
        <f>_xll.qlCalendarAdvance("TARGET",C1121,B1122,"mf")</f>
        <v>44427</v>
      </c>
      <c r="D1122" s="120">
        <f>_xll.xlShmInterpRateFwd($D$3&amp;T(CalculationTrigger),C1122,,5,C1123)</f>
        <v>6.047104728162187E-3</v>
      </c>
      <c r="E1122" s="120">
        <f>_xll.xlShmInterpRateFwd($E$3&amp;T(CalculationTrigger),C1122,,5,C1123)</f>
        <v>6.0007907160797491E-3</v>
      </c>
      <c r="F1122" s="121">
        <f>_xll.xlShmInterpRateFwd($F$3&amp;T(CalculationTrigger),C1122,,5,C1123)</f>
        <v>5.8258596486321862E-3</v>
      </c>
      <c r="G1122" s="148">
        <f>_xll.xlShmInterpDisc($G$3&amp;T(CalculationTrigger),C1122)</f>
        <v>0.99548791983220974</v>
      </c>
      <c r="H1122" s="149">
        <f>_xll.xlShmInterpDisc($H$3&amp;T(CalculationTrigger),C1122)</f>
        <v>0.99556302037592614</v>
      </c>
      <c r="I1122" s="150">
        <f>_xll.xlShmInterpDisc($I$3&amp;T(CalculationTrigger),C1122)</f>
        <v>0.99590198487871073</v>
      </c>
      <c r="J1122" s="157">
        <f t="shared" si="51"/>
        <v>1.722007768705984E-5</v>
      </c>
      <c r="K1122" s="158">
        <f t="shared" si="52"/>
        <v>0</v>
      </c>
      <c r="L1122" s="159">
        <f t="shared" si="53"/>
        <v>-7.7706248303121097E-5</v>
      </c>
    </row>
    <row r="1123" spans="2:12" x14ac:dyDescent="0.2">
      <c r="B1123" s="112" t="s">
        <v>156</v>
      </c>
      <c r="C1123" s="113">
        <f>_xll.qlCalendarAdvance("TARGET",C1122,B1123,"mf")</f>
        <v>44428</v>
      </c>
      <c r="D1123" s="120">
        <f>_xll.xlShmInterpRateFwd($D$3&amp;T(CalculationTrigger),C1123,,5,C1124)</f>
        <v>6.0614933521587182E-3</v>
      </c>
      <c r="E1123" s="120">
        <f>_xll.xlShmInterpRateFwd($E$3&amp;T(CalculationTrigger),C1123,,5,C1124)</f>
        <v>6.0151351970751388E-3</v>
      </c>
      <c r="F1123" s="121">
        <f>_xll.xlShmInterpRateFwd($F$3&amp;T(CalculationTrigger),C1123,,5,C1124)</f>
        <v>5.8399948516680922E-3</v>
      </c>
      <c r="G1123" s="148">
        <f>_xll.xlShmInterpDisc($G$3&amp;T(CalculationTrigger),C1123)</f>
        <v>0.99547142744871475</v>
      </c>
      <c r="H1123" s="149">
        <f>_xll.xlShmInterpDisc($H$3&amp;T(CalculationTrigger),C1123)</f>
        <v>0.99554665306876677</v>
      </c>
      <c r="I1123" s="150">
        <f>_xll.xlShmInterpDisc($I$3&amp;T(CalculationTrigger),C1123)</f>
        <v>0.99588608928259514</v>
      </c>
      <c r="J1123" s="157">
        <f t="shared" si="51"/>
        <v>1.7238260918322372E-5</v>
      </c>
      <c r="K1123" s="158">
        <f t="shared" si="52"/>
        <v>0</v>
      </c>
      <c r="L1123" s="159">
        <f t="shared" si="53"/>
        <v>-7.7767012043845917E-5</v>
      </c>
    </row>
    <row r="1124" spans="2:12" x14ac:dyDescent="0.2">
      <c r="B1124" s="112" t="s">
        <v>156</v>
      </c>
      <c r="C1124" s="113">
        <f>_xll.qlCalendarAdvance("TARGET",C1123,B1124,"mf")</f>
        <v>44431</v>
      </c>
      <c r="D1124" s="120">
        <f>_xll.xlShmInterpRateFwd($D$3&amp;T(CalculationTrigger),C1124,,5,C1125)</f>
        <v>6.0756735751564678E-3</v>
      </c>
      <c r="E1124" s="120">
        <f>_xll.xlShmInterpRateFwd($E$3&amp;T(CalculationTrigger),C1124,,5,C1125)</f>
        <v>6.0292777567981185E-3</v>
      </c>
      <c r="F1124" s="121">
        <f>_xll.xlShmInterpRateFwd($F$3&amp;T(CalculationTrigger),C1124,,5,C1125)</f>
        <v>5.8539440872710756E-3</v>
      </c>
      <c r="G1124" s="148">
        <f>_xll.xlShmInterpDisc($G$3&amp;T(CalculationTrigger),C1124)</f>
        <v>0.995421835041846</v>
      </c>
      <c r="H1124" s="149">
        <f>_xll.xlShmInterpDisc($H$3&amp;T(CalculationTrigger),C1124)</f>
        <v>0.99549743620574938</v>
      </c>
      <c r="I1124" s="150">
        <f>_xll.xlShmInterpDisc($I$3&amp;T(CalculationTrigger),C1124)</f>
        <v>0.9958382890868579</v>
      </c>
      <c r="J1124" s="157">
        <f t="shared" si="51"/>
        <v>1.7292754231227007E-5</v>
      </c>
      <c r="K1124" s="158">
        <f t="shared" si="52"/>
        <v>0</v>
      </c>
      <c r="L1124" s="159">
        <f t="shared" si="53"/>
        <v>-7.7949229388169912E-5</v>
      </c>
    </row>
    <row r="1125" spans="2:12" x14ac:dyDescent="0.2">
      <c r="B1125" s="112" t="s">
        <v>156</v>
      </c>
      <c r="C1125" s="113">
        <f>_xll.qlCalendarAdvance("TARGET",C1124,B1125,"mf")</f>
        <v>44432</v>
      </c>
      <c r="D1125" s="120">
        <f>_xll.xlShmInterpRateFwd($D$3&amp;T(CalculationTrigger),C1125,,5,C1126)</f>
        <v>6.0828104517440702E-3</v>
      </c>
      <c r="E1125" s="120">
        <f>_xll.xlShmInterpRateFwd($E$3&amp;T(CalculationTrigger),C1125,,5,C1126)</f>
        <v>6.0363967470643933E-3</v>
      </c>
      <c r="F1125" s="121">
        <f>_xll.xlShmInterpRateFwd($F$3&amp;T(CalculationTrigger),C1125,,5,C1126)</f>
        <v>5.8609658684071605E-3</v>
      </c>
      <c r="G1125" s="148">
        <f>_xll.xlShmInterpDisc($G$3&amp;T(CalculationTrigger),C1125)</f>
        <v>0.99540526584329736</v>
      </c>
      <c r="H1125" s="149">
        <f>_xll.xlShmInterpDisc($H$3&amp;T(CalculationTrigger),C1125)</f>
        <v>0.99548099228409437</v>
      </c>
      <c r="I1125" s="150">
        <f>_xll.xlShmInterpDisc($I$3&amp;T(CalculationTrigger),C1125)</f>
        <v>0.99582231788639275</v>
      </c>
      <c r="J1125" s="157">
        <f t="shared" si="51"/>
        <v>1.7310897806553306E-5</v>
      </c>
      <c r="K1125" s="158">
        <f t="shared" si="52"/>
        <v>0</v>
      </c>
      <c r="L1125" s="159">
        <f t="shared" si="53"/>
        <v>-7.8009941100144691E-5</v>
      </c>
    </row>
    <row r="1126" spans="2:12" x14ac:dyDescent="0.2">
      <c r="B1126" s="112" t="s">
        <v>156</v>
      </c>
      <c r="C1126" s="113">
        <f>_xll.qlCalendarAdvance("TARGET",C1125,B1126,"mf")</f>
        <v>44433</v>
      </c>
      <c r="D1126" s="120">
        <f>_xll.xlShmInterpRateFwd($D$3&amp;T(CalculationTrigger),C1126,,5,C1127)</f>
        <v>6.0899451755039467E-3</v>
      </c>
      <c r="E1126" s="120">
        <f>_xll.xlShmInterpRateFwd($E$3&amp;T(CalculationTrigger),C1126,,5,C1127)</f>
        <v>6.0435146156880681E-3</v>
      </c>
      <c r="F1126" s="121">
        <f>_xll.xlShmInterpRateFwd($F$3&amp;T(CalculationTrigger),C1126,,5,C1127)</f>
        <v>5.8679879110339686E-3</v>
      </c>
      <c r="G1126" s="148">
        <f>_xll.xlShmInterpDisc($G$3&amp;T(CalculationTrigger),C1126)</f>
        <v>0.99538867745795279</v>
      </c>
      <c r="H1126" s="149">
        <f>_xll.xlShmInterpDisc($H$3&amp;T(CalculationTrigger),C1126)</f>
        <v>0.99546452921876283</v>
      </c>
      <c r="I1126" s="150">
        <f>_xll.xlShmInterpDisc($I$3&amp;T(CalculationTrigger),C1126)</f>
        <v>0.99580632778530043</v>
      </c>
      <c r="J1126" s="157">
        <f t="shared" si="51"/>
        <v>1.7329029916400116E-5</v>
      </c>
      <c r="K1126" s="158">
        <f t="shared" si="52"/>
        <v>0</v>
      </c>
      <c r="L1126" s="159">
        <f t="shared" si="53"/>
        <v>-7.8070637722264498E-5</v>
      </c>
    </row>
    <row r="1127" spans="2:12" x14ac:dyDescent="0.2">
      <c r="B1127" s="112" t="s">
        <v>156</v>
      </c>
      <c r="C1127" s="113">
        <f>_xll.qlCalendarAdvance("TARGET",C1126,B1127,"mf")</f>
        <v>44434</v>
      </c>
      <c r="D1127" s="120">
        <f>_xll.xlShmInterpRateFwd($D$3&amp;T(CalculationTrigger),C1127,,5,C1128)</f>
        <v>6.0970777369936347E-3</v>
      </c>
      <c r="E1127" s="120">
        <f>_xll.xlShmInterpRateFwd($E$3&amp;T(CalculationTrigger),C1127,,5,C1128)</f>
        <v>6.0506313556177522E-3</v>
      </c>
      <c r="F1127" s="121">
        <f>_xll.xlShmInterpRateFwd($F$3&amp;T(CalculationTrigger),C1127,,5,C1128)</f>
        <v>5.8750102114638074E-3</v>
      </c>
      <c r="G1127" s="148">
        <f>_xll.xlShmInterpDisc($G$3&amp;T(CalculationTrigger),C1127)</f>
        <v>0.99537206989265181</v>
      </c>
      <c r="H1127" s="149">
        <f>_xll.xlShmInterpDisc($H$3&amp;T(CalculationTrigger),C1127)</f>
        <v>0.99544804701377299</v>
      </c>
      <c r="I1127" s="150">
        <f>_xll.xlShmInterpDisc($I$3&amp;T(CalculationTrigger),C1127)</f>
        <v>0.99579031878378654</v>
      </c>
      <c r="J1127" s="157">
        <f t="shared" si="51"/>
        <v>1.7347149940153672E-5</v>
      </c>
      <c r="K1127" s="158">
        <f t="shared" si="52"/>
        <v>0</v>
      </c>
      <c r="L1127" s="159">
        <f t="shared" si="53"/>
        <v>-7.813131842144328E-5</v>
      </c>
    </row>
    <row r="1128" spans="2:12" x14ac:dyDescent="0.2">
      <c r="B1128" s="112" t="s">
        <v>156</v>
      </c>
      <c r="C1128" s="113">
        <f>_xll.qlCalendarAdvance("TARGET",C1127,B1128,"mf")</f>
        <v>44435</v>
      </c>
      <c r="D1128" s="120">
        <f>_xll.xlShmInterpRateFwd($D$3&amp;T(CalculationTrigger),C1128,,5,C1129)</f>
        <v>6.1114379306368358E-3</v>
      </c>
      <c r="E1128" s="120">
        <f>_xll.xlShmInterpRateFwd($E$3&amp;T(CalculationTrigger),C1128,,5,C1129)</f>
        <v>6.0649618134769618E-3</v>
      </c>
      <c r="F1128" s="121">
        <f>_xll.xlShmInterpRateFwd($F$3&amp;T(CalculationTrigger),C1128,,5,C1129)</f>
        <v>5.8891506710631964E-3</v>
      </c>
      <c r="G1128" s="148">
        <f>_xll.xlShmInterpDisc($G$3&amp;T(CalculationTrigger),C1128)</f>
        <v>0.99535544315426039</v>
      </c>
      <c r="H1128" s="149">
        <f>_xll.xlShmInterpDisc($H$3&amp;T(CalculationTrigger),C1128)</f>
        <v>0.99543154567316305</v>
      </c>
      <c r="I1128" s="150">
        <f>_xll.xlShmInterpDisc($I$3&amp;T(CalculationTrigger),C1128)</f>
        <v>0.99577429088206804</v>
      </c>
      <c r="J1128" s="157">
        <f t="shared" si="51"/>
        <v>1.7365257257231557E-5</v>
      </c>
      <c r="K1128" s="158">
        <f t="shared" si="52"/>
        <v>0</v>
      </c>
      <c r="L1128" s="159">
        <f t="shared" si="53"/>
        <v>-7.8191982364653678E-5</v>
      </c>
    </row>
    <row r="1129" spans="2:12" x14ac:dyDescent="0.2">
      <c r="B1129" s="112" t="s">
        <v>156</v>
      </c>
      <c r="C1129" s="113">
        <f>_xll.qlCalendarAdvance("TARGET",C1128,B1129,"mf")</f>
        <v>44438</v>
      </c>
      <c r="D1129" s="120">
        <f>_xll.xlShmInterpRateFwd($D$3&amp;T(CalculationTrigger),C1129,,5,C1130)</f>
        <v>6.1255861731438254E-3</v>
      </c>
      <c r="E1129" s="120">
        <f>_xll.xlShmInterpRateFwd($E$3&amp;T(CalculationTrigger),C1129,,5,C1130)</f>
        <v>6.0790868910159165E-3</v>
      </c>
      <c r="F1129" s="121">
        <f>_xll.xlShmInterpRateFwd($F$3&amp;T(CalculationTrigger),C1129,,5,C1130)</f>
        <v>5.9031019209851814E-3</v>
      </c>
      <c r="G1129" s="148">
        <f>_xll.xlShmInterpDisc($G$3&amp;T(CalculationTrigger),C1129)</f>
        <v>0.99530544796959775</v>
      </c>
      <c r="H1129" s="149">
        <f>_xll.xlShmInterpDisc($H$3&amp;T(CalculationTrigger),C1129)</f>
        <v>0.99538192687828897</v>
      </c>
      <c r="I1129" s="150">
        <f>_xll.xlShmInterpDisc($I$3&amp;T(CalculationTrigger),C1129)</f>
        <v>0.99572609377801291</v>
      </c>
      <c r="J1129" s="157">
        <f t="shared" si="51"/>
        <v>1.7419496762224255E-5</v>
      </c>
      <c r="K1129" s="158">
        <f t="shared" si="52"/>
        <v>0</v>
      </c>
      <c r="L1129" s="159">
        <f t="shared" si="53"/>
        <v>-7.8373865327666865E-5</v>
      </c>
    </row>
    <row r="1130" spans="2:12" x14ac:dyDescent="0.2">
      <c r="B1130" s="112" t="s">
        <v>156</v>
      </c>
      <c r="C1130" s="113">
        <f>_xll.qlCalendarAdvance("TARGET",C1129,B1130,"mf")</f>
        <v>44439</v>
      </c>
      <c r="D1130" s="120">
        <f>_xll.xlShmInterpRateFwd($D$3&amp;T(CalculationTrigger),C1130,,5,C1131)</f>
        <v>6.1327077827397951E-3</v>
      </c>
      <c r="E1130" s="120">
        <f>_xll.xlShmInterpRateFwd($E$3&amp;T(CalculationTrigger),C1130,,5,C1131)</f>
        <v>6.0861978842172548E-3</v>
      </c>
      <c r="F1130" s="121">
        <f>_xll.xlShmInterpRateFwd($F$3&amp;T(CalculationTrigger),C1130,,5,C1131)</f>
        <v>5.9101254571814824E-3</v>
      </c>
      <c r="G1130" s="148">
        <f>_xll.xlShmInterpDisc($G$3&amp;T(CalculationTrigger),C1130)</f>
        <v>0.99528874460802996</v>
      </c>
      <c r="H1130" s="149">
        <f>_xll.xlShmInterpDisc($H$3&amp;T(CalculationTrigger),C1130)</f>
        <v>0.99536534903597362</v>
      </c>
      <c r="I1130" s="150">
        <f>_xll.xlShmInterpDisc($I$3&amp;T(CalculationTrigger),C1130)</f>
        <v>0.99570999027785856</v>
      </c>
      <c r="J1130" s="157">
        <f t="shared" si="51"/>
        <v>1.74375470464934E-5</v>
      </c>
      <c r="K1130" s="158">
        <f t="shared" si="52"/>
        <v>0</v>
      </c>
      <c r="L1130" s="159">
        <f t="shared" si="53"/>
        <v>-7.8434453916237051E-5</v>
      </c>
    </row>
    <row r="1131" spans="2:12" x14ac:dyDescent="0.2">
      <c r="B1131" s="112" t="s">
        <v>156</v>
      </c>
      <c r="C1131" s="113">
        <f>_xll.qlCalendarAdvance("TARGET",C1130,B1131,"mf")</f>
        <v>44440</v>
      </c>
      <c r="D1131" s="120">
        <f>_xll.xlShmInterpRateFwd($D$3&amp;T(CalculationTrigger),C1131,,5,C1132)</f>
        <v>6.1398271737755101E-3</v>
      </c>
      <c r="E1131" s="120">
        <f>_xll.xlShmInterpRateFwd($E$3&amp;T(CalculationTrigger),C1131,,5,C1132)</f>
        <v>6.0933077073482946E-3</v>
      </c>
      <c r="F1131" s="121">
        <f>_xll.xlShmInterpRateFwd($F$3&amp;T(CalculationTrigger),C1131,,5,C1132)</f>
        <v>5.9171492300677461E-3</v>
      </c>
      <c r="G1131" s="148">
        <f>_xll.xlShmInterpDisc($G$3&amp;T(CalculationTrigger),C1131)</f>
        <v>0.99527202210809596</v>
      </c>
      <c r="H1131" s="149">
        <f>_xll.xlShmInterpDisc($H$3&amp;T(CalculationTrigger),C1131)</f>
        <v>0.99534875207852447</v>
      </c>
      <c r="I1131" s="150">
        <f>_xll.xlShmInterpDisc($I$3&amp;T(CalculationTrigger),C1131)</f>
        <v>0.99569386787874592</v>
      </c>
      <c r="J1131" s="157">
        <f t="shared" si="51"/>
        <v>1.7455581521064265E-5</v>
      </c>
      <c r="K1131" s="158">
        <f t="shared" si="52"/>
        <v>0</v>
      </c>
      <c r="L1131" s="159">
        <f t="shared" si="53"/>
        <v>-7.849502158352151E-5</v>
      </c>
    </row>
    <row r="1132" spans="2:12" x14ac:dyDescent="0.2">
      <c r="B1132" s="112" t="s">
        <v>156</v>
      </c>
      <c r="C1132" s="113">
        <f>_xll.qlCalendarAdvance("TARGET",C1131,B1132,"mf")</f>
        <v>44441</v>
      </c>
      <c r="D1132" s="120">
        <f>_xll.xlShmInterpRateFwd($D$3&amp;T(CalculationTrigger),C1132,,5,C1133)</f>
        <v>6.1469443370516484E-3</v>
      </c>
      <c r="E1132" s="120">
        <f>_xll.xlShmInterpRateFwd($E$3&amp;T(CalculationTrigger),C1132,,5,C1133)</f>
        <v>6.1004163535602601E-3</v>
      </c>
      <c r="F1132" s="121">
        <f>_xll.xlShmInterpRateFwd($F$3&amp;T(CalculationTrigger),C1132,,5,C1133)</f>
        <v>5.924173235794178E-3</v>
      </c>
      <c r="G1132" s="148">
        <f>_xll.xlShmInterpDisc($G$3&amp;T(CalculationTrigger),C1132)</f>
        <v>0.99525528047681944</v>
      </c>
      <c r="H1132" s="149">
        <f>_xll.xlShmInterpDisc($H$3&amp;T(CalculationTrigger),C1132)</f>
        <v>0.99533213601009785</v>
      </c>
      <c r="I1132" s="150">
        <f>_xll.xlShmInterpDisc($I$3&amp;T(CalculationTrigger),C1132)</f>
        <v>0.99567772658095621</v>
      </c>
      <c r="J1132" s="157">
        <f t="shared" si="51"/>
        <v>1.7473599565315334E-5</v>
      </c>
      <c r="K1132" s="158">
        <f t="shared" si="52"/>
        <v>0</v>
      </c>
      <c r="L1132" s="159">
        <f t="shared" si="53"/>
        <v>-7.8555567496390804E-5</v>
      </c>
    </row>
    <row r="1133" spans="2:12" x14ac:dyDescent="0.2">
      <c r="B1133" s="112" t="s">
        <v>156</v>
      </c>
      <c r="C1133" s="113">
        <f>_xll.qlCalendarAdvance("TARGET",C1132,B1133,"mf")</f>
        <v>44442</v>
      </c>
      <c r="D1133" s="120">
        <f>_xll.xlShmInterpRateFwd($D$3&amp;T(CalculationTrigger),C1133,,5,C1134)</f>
        <v>6.1612751906499801E-3</v>
      </c>
      <c r="E1133" s="120">
        <f>_xll.xlShmInterpRateFwd($E$3&amp;T(CalculationTrigger),C1133,,5,C1134)</f>
        <v>6.1147321235954623E-3</v>
      </c>
      <c r="F1133" s="121">
        <f>_xll.xlShmInterpRateFwd($F$3&amp;T(CalculationTrigger),C1133,,5,C1134)</f>
        <v>5.9383186157211526E-3</v>
      </c>
      <c r="G1133" s="148">
        <f>_xll.xlShmInterpDisc($G$3&amp;T(CalculationTrigger),C1133)</f>
        <v>0.9952385197212501</v>
      </c>
      <c r="H1133" s="149">
        <f>_xll.xlShmInterpDisc($H$3&amp;T(CalculationTrigger),C1133)</f>
        <v>0.99531550083486975</v>
      </c>
      <c r="I1133" s="150">
        <f>_xll.xlShmInterpDisc($I$3&amp;T(CalculationTrigger),C1133)</f>
        <v>0.99566156638478231</v>
      </c>
      <c r="J1133" s="157">
        <f t="shared" si="51"/>
        <v>1.7491600558681414E-5</v>
      </c>
      <c r="K1133" s="158">
        <f t="shared" si="52"/>
        <v>0</v>
      </c>
      <c r="L1133" s="159">
        <f t="shared" si="53"/>
        <v>-7.8616090821824149E-5</v>
      </c>
    </row>
    <row r="1134" spans="2:12" x14ac:dyDescent="0.2">
      <c r="B1134" s="112" t="s">
        <v>156</v>
      </c>
      <c r="C1134" s="113">
        <f>_xll.qlCalendarAdvance("TARGET",C1133,B1134,"mf")</f>
        <v>44445</v>
      </c>
      <c r="D1134" s="120">
        <f>_xll.xlShmInterpRateFwd($D$3&amp;T(CalculationTrigger),C1134,,5,C1135)</f>
        <v>6.175390522778941E-3</v>
      </c>
      <c r="E1134" s="120">
        <f>_xll.xlShmInterpRateFwd($E$3&amp;T(CalculationTrigger),C1134,,5,C1135)</f>
        <v>6.1288390308234459E-3</v>
      </c>
      <c r="F1134" s="121">
        <f>_xll.xlShmInterpRateFwd($F$3&amp;T(CalculationTrigger),C1134,,5,C1135)</f>
        <v>5.9522715162653598E-3</v>
      </c>
      <c r="G1134" s="148">
        <f>_xll.xlShmInterpDisc($G$3&amp;T(CalculationTrigger),C1134)</f>
        <v>0.99518812277968094</v>
      </c>
      <c r="H1134" s="149">
        <f>_xll.xlShmInterpDisc($H$3&amp;T(CalculationTrigger),C1134)</f>
        <v>0.99526548071043353</v>
      </c>
      <c r="I1134" s="150">
        <f>_xll.xlShmInterpDisc($I$3&amp;T(CalculationTrigger),C1134)</f>
        <v>0.99561297240904445</v>
      </c>
      <c r="J1134" s="157">
        <f t="shared" si="51"/>
        <v>1.7545495027230422E-5</v>
      </c>
      <c r="K1134" s="158">
        <f t="shared" si="52"/>
        <v>0</v>
      </c>
      <c r="L1134" s="159">
        <f t="shared" si="53"/>
        <v>-7.8797516942770543E-5</v>
      </c>
    </row>
    <row r="1135" spans="2:12" x14ac:dyDescent="0.2">
      <c r="B1135" s="112" t="s">
        <v>156</v>
      </c>
      <c r="C1135" s="113">
        <f>_xll.qlCalendarAdvance("TARGET",C1134,B1135,"mf")</f>
        <v>44446</v>
      </c>
      <c r="D1135" s="120">
        <f>_xll.xlShmInterpRateFwd($D$3&amp;T(CalculationTrigger),C1135,,5,C1136)</f>
        <v>6.1824964056606327E-3</v>
      </c>
      <c r="E1135" s="120">
        <f>_xll.xlShmInterpRateFwd($E$3&amp;T(CalculationTrigger),C1135,,5,C1136)</f>
        <v>6.1359416886952404E-3</v>
      </c>
      <c r="F1135" s="121">
        <f>_xll.xlShmInterpRateFwd($F$3&amp;T(CalculationTrigger),C1135,,5,C1136)</f>
        <v>5.9592966329438841E-3</v>
      </c>
      <c r="G1135" s="148">
        <f>_xll.xlShmInterpDisc($G$3&amp;T(CalculationTrigger),C1135)</f>
        <v>0.99517128559796686</v>
      </c>
      <c r="H1135" s="149">
        <f>_xll.xlShmInterpDisc($H$3&amp;T(CalculationTrigger),C1135)</f>
        <v>0.99524876915015481</v>
      </c>
      <c r="I1135" s="150">
        <f>_xll.xlShmInterpDisc($I$3&amp;T(CalculationTrigger),C1135)</f>
        <v>0.99559673662247705</v>
      </c>
      <c r="J1135" s="157">
        <f t="shared" si="51"/>
        <v>1.7563421610897776E-5</v>
      </c>
      <c r="K1135" s="158">
        <f t="shared" si="52"/>
        <v>0</v>
      </c>
      <c r="L1135" s="159">
        <f t="shared" si="53"/>
        <v>-7.885794158771285E-5</v>
      </c>
    </row>
    <row r="1136" spans="2:12" x14ac:dyDescent="0.2">
      <c r="B1136" s="112" t="s">
        <v>156</v>
      </c>
      <c r="C1136" s="113">
        <f>_xll.qlCalendarAdvance("TARGET",C1135,B1136,"mf")</f>
        <v>44447</v>
      </c>
      <c r="D1136" s="120">
        <f>_xll.xlShmInterpRateFwd($D$3&amp;T(CalculationTrigger),C1136,,5,C1137)</f>
        <v>6.1896000042494775E-3</v>
      </c>
      <c r="E1136" s="120">
        <f>_xll.xlShmInterpRateFwd($E$3&amp;T(CalculationTrigger),C1136,,5,C1137)</f>
        <v>6.1430431281905579E-3</v>
      </c>
      <c r="F1136" s="121">
        <f>_xll.xlShmInterpRateFwd($F$3&amp;T(CalculationTrigger),C1136,,5,C1137)</f>
        <v>5.9663219610252916E-3</v>
      </c>
      <c r="G1136" s="148">
        <f>_xll.xlShmInterpDisc($G$3&amp;T(CalculationTrigger),C1136)</f>
        <v>0.99515442932760412</v>
      </c>
      <c r="H1136" s="149">
        <f>_xll.xlShmInterpDisc($H$3&amp;T(CalculationTrigger),C1136)</f>
        <v>0.99523203850425079</v>
      </c>
      <c r="I1136" s="150">
        <f>_xll.xlShmInterpDisc($I$3&amp;T(CalculationTrigger),C1136)</f>
        <v>0.9955804819391515</v>
      </c>
      <c r="J1136" s="157">
        <f t="shared" si="51"/>
        <v>1.7581328040668607E-5</v>
      </c>
      <c r="K1136" s="158">
        <f t="shared" si="52"/>
        <v>0</v>
      </c>
      <c r="L1136" s="159">
        <f t="shared" si="53"/>
        <v>-7.8918339479886482E-5</v>
      </c>
    </row>
    <row r="1137" spans="2:12" x14ac:dyDescent="0.2">
      <c r="B1137" s="112" t="s">
        <v>156</v>
      </c>
      <c r="C1137" s="113">
        <f>_xll.qlCalendarAdvance("TARGET",C1136,B1137,"mf")</f>
        <v>44448</v>
      </c>
      <c r="D1137" s="120">
        <f>_xll.xlShmInterpRateFwd($D$3&amp;T(CalculationTrigger),C1137,,5,C1138)</f>
        <v>6.1967013092245685E-3</v>
      </c>
      <c r="E1137" s="120">
        <f>_xll.xlShmInterpRateFwd($E$3&amp;T(CalculationTrigger),C1137,,5,C1138)</f>
        <v>6.1501433424606157E-3</v>
      </c>
      <c r="F1137" s="121">
        <f>_xll.xlShmInterpRateFwd($F$3&amp;T(CalculationTrigger),C1137,,5,C1138)</f>
        <v>5.9733474970650267E-3</v>
      </c>
      <c r="G1137" s="148">
        <f>_xll.xlShmInterpDisc($G$3&amp;T(CalculationTrigger),C1137)</f>
        <v>0.9951375539758005</v>
      </c>
      <c r="H1137" s="149">
        <f>_xll.xlShmInterpDisc($H$3&amp;T(CalculationTrigger),C1137)</f>
        <v>0.99521528877701571</v>
      </c>
      <c r="I1137" s="150">
        <f>_xll.xlShmInterpDisc($I$3&amp;T(CalculationTrigger),C1137)</f>
        <v>0.99556420835942561</v>
      </c>
      <c r="J1137" s="157">
        <f t="shared" si="51"/>
        <v>1.7599213695888606E-5</v>
      </c>
      <c r="K1137" s="158">
        <f t="shared" si="52"/>
        <v>0</v>
      </c>
      <c r="L1137" s="159">
        <f t="shared" si="53"/>
        <v>-7.8978709786219357E-5</v>
      </c>
    </row>
    <row r="1138" spans="2:12" x14ac:dyDescent="0.2">
      <c r="B1138" s="112" t="s">
        <v>156</v>
      </c>
      <c r="C1138" s="113">
        <f>_xll.qlCalendarAdvance("TARGET",C1137,B1138,"mf")</f>
        <v>44449</v>
      </c>
      <c r="D1138" s="120">
        <f>_xll.xlShmInterpRateFwd($D$3&amp;T(CalculationTrigger),C1138,,5,C1139)</f>
        <v>6.2110019130418061E-3</v>
      </c>
      <c r="E1138" s="120">
        <f>_xll.xlShmInterpRateFwd($E$3&amp;T(CalculationTrigger),C1138,,5,C1139)</f>
        <v>6.1644437598527453E-3</v>
      </c>
      <c r="F1138" s="121">
        <f>_xll.xlShmInterpRateFwd($F$3&amp;T(CalculationTrigger),C1138,,5,C1139)</f>
        <v>5.9874974611576195E-3</v>
      </c>
      <c r="G1138" s="148">
        <f>_xll.xlShmInterpDisc($G$3&amp;T(CalculationTrigger),C1138)</f>
        <v>0.9951206595497899</v>
      </c>
      <c r="H1138" s="149">
        <f>_xll.xlShmInterpDisc($H$3&amp;T(CalculationTrigger),C1138)</f>
        <v>0.99519851997276354</v>
      </c>
      <c r="I1138" s="150">
        <f>_xll.xlShmInterpDisc($I$3&amp;T(CalculationTrigger),C1138)</f>
        <v>0.99554791588366798</v>
      </c>
      <c r="J1138" s="157">
        <f t="shared" si="51"/>
        <v>1.7617077956009616E-5</v>
      </c>
      <c r="K1138" s="158">
        <f t="shared" si="52"/>
        <v>0</v>
      </c>
      <c r="L1138" s="159">
        <f t="shared" si="53"/>
        <v>-7.9039051673647579E-5</v>
      </c>
    </row>
    <row r="1139" spans="2:12" x14ac:dyDescent="0.2">
      <c r="B1139" s="112" t="s">
        <v>156</v>
      </c>
      <c r="C1139" s="113">
        <f>_xll.qlCalendarAdvance("TARGET",C1138,B1139,"mf")</f>
        <v>44452</v>
      </c>
      <c r="D1139" s="120">
        <f>_xll.xlShmInterpRateFwd($D$3&amp;T(CalculationTrigger),C1139,,5,C1140)</f>
        <v>6.2250834054345481E-3</v>
      </c>
      <c r="E1139" s="120">
        <f>_xll.xlShmInterpRateFwd($E$3&amp;T(CalculationTrigger),C1139,,5,C1140)</f>
        <v>6.1785318087320814E-3</v>
      </c>
      <c r="F1139" s="121">
        <f>_xll.xlShmInterpRateFwd($F$3&amp;T(CalculationTrigger),C1139,,5,C1140)</f>
        <v>6.0014516489578307E-3</v>
      </c>
      <c r="G1139" s="148">
        <f>_xll.xlShmInterpDisc($G$3&amp;T(CalculationTrigger),C1139)</f>
        <v>0.99506986189924851</v>
      </c>
      <c r="H1139" s="149">
        <f>_xll.xlShmInterpDisc($H$3&amp;T(CalculationTrigger),C1139)</f>
        <v>0.99514809914133984</v>
      </c>
      <c r="I1139" s="150">
        <f>_xll.xlShmInterpDisc($I$3&amp;T(CalculationTrigger),C1139)</f>
        <v>0.99549892508405269</v>
      </c>
      <c r="J1139" s="157">
        <f t="shared" si="51"/>
        <v>1.7670536159511959E-5</v>
      </c>
      <c r="K1139" s="158">
        <f t="shared" si="52"/>
        <v>0</v>
      </c>
      <c r="L1139" s="159">
        <f t="shared" si="53"/>
        <v>-7.9219898491738518E-5</v>
      </c>
    </row>
    <row r="1140" spans="2:12" x14ac:dyDescent="0.2">
      <c r="B1140" s="112" t="s">
        <v>156</v>
      </c>
      <c r="C1140" s="113">
        <f>_xll.qlCalendarAdvance("TARGET",C1139,B1140,"mf")</f>
        <v>44453</v>
      </c>
      <c r="D1140" s="120">
        <f>_xll.xlShmInterpRateFwd($D$3&amp;T(CalculationTrigger),C1140,,5,C1141)</f>
        <v>6.2321731015546515E-3</v>
      </c>
      <c r="E1140" s="120">
        <f>_xll.xlShmInterpRateFwd($E$3&amp;T(CalculationTrigger),C1140,,5,C1141)</f>
        <v>6.1856257931309335E-3</v>
      </c>
      <c r="F1140" s="121">
        <f>_xll.xlShmInterpRateFwd($F$3&amp;T(CalculationTrigger),C1140,,5,C1141)</f>
        <v>6.0084781709325323E-3</v>
      </c>
      <c r="G1140" s="148">
        <f>_xll.xlShmInterpDisc($G$3&amp;T(CalculationTrigger),C1140)</f>
        <v>0.99505289124927354</v>
      </c>
      <c r="H1140" s="149">
        <f>_xll.xlShmInterpDisc($H$3&amp;T(CalculationTrigger),C1140)</f>
        <v>0.9951312540725531</v>
      </c>
      <c r="I1140" s="150">
        <f>_xll.xlShmInterpDisc($I$3&amp;T(CalculationTrigger),C1140)</f>
        <v>0.99548255702807076</v>
      </c>
      <c r="J1140" s="157">
        <f t="shared" si="51"/>
        <v>1.7688308633100312E-5</v>
      </c>
      <c r="K1140" s="158">
        <f t="shared" si="52"/>
        <v>0</v>
      </c>
      <c r="L1140" s="159">
        <f t="shared" si="53"/>
        <v>-7.9280118372823316E-5</v>
      </c>
    </row>
    <row r="1141" spans="2:12" x14ac:dyDescent="0.2">
      <c r="B1141" s="112" t="s">
        <v>156</v>
      </c>
      <c r="C1141" s="113">
        <f>_xll.qlCalendarAdvance("TARGET",C1140,B1141,"mf")</f>
        <v>44454</v>
      </c>
      <c r="D1141" s="120">
        <f>_xll.xlShmInterpRateFwd($D$3&amp;T(CalculationTrigger),C1141,,5,C1142)</f>
        <v>6.2392604478113426E-3</v>
      </c>
      <c r="E1141" s="120">
        <f>_xll.xlShmInterpRateFwd($E$3&amp;T(CalculationTrigger),C1141,,5,C1142)</f>
        <v>6.1927185108470815E-3</v>
      </c>
      <c r="F1141" s="121">
        <f>_xll.xlShmInterpRateFwd($F$3&amp;T(CalculationTrigger),C1141,,5,C1142)</f>
        <v>6.0155048795903525E-3</v>
      </c>
      <c r="G1141" s="148">
        <f>_xll.xlShmInterpDisc($G$3&amp;T(CalculationTrigger),C1141)</f>
        <v>0.99503590156165489</v>
      </c>
      <c r="H1141" s="149">
        <f>_xll.xlShmInterpDisc($H$3&amp;T(CalculationTrigger),C1141)</f>
        <v>0.99511438994861456</v>
      </c>
      <c r="I1141" s="150">
        <f>_xll.xlShmInterpDisc($I$3&amp;T(CalculationTrigger),C1141)</f>
        <v>0.99546617007806304</v>
      </c>
      <c r="J1141" s="157">
        <f t="shared" si="51"/>
        <v>1.7706056608514029E-5</v>
      </c>
      <c r="K1141" s="158">
        <f t="shared" si="52"/>
        <v>0</v>
      </c>
      <c r="L1141" s="159">
        <f t="shared" si="53"/>
        <v>-7.9340305669706908E-5</v>
      </c>
    </row>
    <row r="1142" spans="2:12" x14ac:dyDescent="0.2">
      <c r="B1142" s="112" t="s">
        <v>156</v>
      </c>
      <c r="C1142" s="113">
        <f>_xll.qlCalendarAdvance("TARGET",C1141,B1142,"mf")</f>
        <v>44455</v>
      </c>
      <c r="D1142" s="120">
        <f>_xll.xlShmInterpRateFwd($D$3&amp;T(CalculationTrigger),C1142,,5,C1143)</f>
        <v>6.2679042317734541E-3</v>
      </c>
      <c r="E1142" s="120">
        <f>_xll.xlShmInterpRateFwd($E$3&amp;T(CalculationTrigger),C1142,,5,C1143)</f>
        <v>6.2213920797263064E-3</v>
      </c>
      <c r="F1142" s="121">
        <f>_xll.xlShmInterpRateFwd($F$3&amp;T(CalculationTrigger),C1142,,5,C1143)</f>
        <v>6.0439140601459369E-3</v>
      </c>
      <c r="G1142" s="148">
        <f>_xll.xlShmInterpDisc($G$3&amp;T(CalculationTrigger),C1142)</f>
        <v>0.99501889284378375</v>
      </c>
      <c r="H1142" s="149">
        <f>_xll.xlShmInterpDisc($H$3&amp;T(CalculationTrigger),C1142)</f>
        <v>0.99509750677395625</v>
      </c>
      <c r="I1142" s="150">
        <f>_xll.xlShmInterpDisc($I$3&amp;T(CalculationTrigger),C1142)</f>
        <v>0.99544976423446263</v>
      </c>
      <c r="J1142" s="157">
        <f t="shared" si="51"/>
        <v>1.7723779465190936E-5</v>
      </c>
      <c r="K1142" s="158">
        <f t="shared" si="52"/>
        <v>0</v>
      </c>
      <c r="L1142" s="159">
        <f t="shared" si="53"/>
        <v>-7.940045954922496E-5</v>
      </c>
    </row>
    <row r="1143" spans="2:12" x14ac:dyDescent="0.2">
      <c r="B1143" s="112" t="s">
        <v>2</v>
      </c>
      <c r="C1143" s="113">
        <f>_xll.qlCalendarAdvance("TARGET",C1142,B1143,"mf")</f>
        <v>44462</v>
      </c>
      <c r="D1143" s="120">
        <f>_xll.xlShmInterpRateFwd($D$3&amp;T(CalculationTrigger),C1143,,5,C1144)</f>
        <v>6.3173865504537723E-3</v>
      </c>
      <c r="E1143" s="120">
        <f>_xll.xlShmInterpRateFwd($E$3&amp;T(CalculationTrigger),C1143,,5,C1144)</f>
        <v>6.2709733269875586E-3</v>
      </c>
      <c r="F1143" s="121">
        <f>_xll.xlShmInterpRateFwd($F$3&amp;T(CalculationTrigger),C1143,,5,C1144)</f>
        <v>6.0931153714464661E-3</v>
      </c>
      <c r="G1143" s="148">
        <f>_xll.xlShmInterpDisc($G$3&amp;T(CalculationTrigger),C1143)</f>
        <v>0.99489929959800028</v>
      </c>
      <c r="H1143" s="149">
        <f>_xll.xlShmInterpDisc($H$3&amp;T(CalculationTrigger),C1143)</f>
        <v>0.99497879150762514</v>
      </c>
      <c r="I1143" s="150">
        <f>_xll.xlShmInterpDisc($I$3&amp;T(CalculationTrigger),C1143)</f>
        <v>0.99533439434738369</v>
      </c>
      <c r="J1143" s="157">
        <f t="shared" si="51"/>
        <v>1.7847084006545911E-5</v>
      </c>
      <c r="K1143" s="158">
        <f t="shared" si="52"/>
        <v>0</v>
      </c>
      <c r="L1143" s="159">
        <f t="shared" si="53"/>
        <v>-7.9820531043659491E-5</v>
      </c>
    </row>
    <row r="1144" spans="2:12" x14ac:dyDescent="0.2">
      <c r="B1144" s="112" t="s">
        <v>2</v>
      </c>
      <c r="C1144" s="113">
        <f>_xll.qlCalendarAdvance("TARGET",C1143,B1144,"mf")</f>
        <v>44469</v>
      </c>
      <c r="D1144" s="120">
        <f>_xll.xlShmInterpRateFwd($D$3&amp;T(CalculationTrigger),C1144,,5,C1145)</f>
        <v>6.366748232659921E-3</v>
      </c>
      <c r="E1144" s="120">
        <f>_xll.xlShmInterpRateFwd($E$3&amp;T(CalculationTrigger),C1144,,5,C1145)</f>
        <v>6.3204884818678017E-3</v>
      </c>
      <c r="F1144" s="121">
        <f>_xll.xlShmInterpRateFwd($F$3&amp;T(CalculationTrigger),C1144,,5,C1145)</f>
        <v>6.1423237622882402E-3</v>
      </c>
      <c r="G1144" s="148">
        <f>_xll.xlShmInterpDisc($G$3&amp;T(CalculationTrigger),C1144)</f>
        <v>0.99477877681866478</v>
      </c>
      <c r="H1144" s="149">
        <f>_xll.xlShmInterpDisc($H$3&amp;T(CalculationTrigger),C1144)</f>
        <v>0.99485914453196411</v>
      </c>
      <c r="I1144" s="150">
        <f>_xll.xlShmInterpDisc($I$3&amp;T(CalculationTrigger),C1144)</f>
        <v>0.99521809886553991</v>
      </c>
      <c r="J1144" s="157">
        <f t="shared" si="51"/>
        <v>1.7968914453267752E-5</v>
      </c>
      <c r="K1144" s="158">
        <f t="shared" si="52"/>
        <v>0</v>
      </c>
      <c r="L1144" s="159">
        <f t="shared" si="53"/>
        <v>-8.0238638527743863E-5</v>
      </c>
    </row>
    <row r="1145" spans="2:12" x14ac:dyDescent="0.2">
      <c r="B1145" s="112" t="s">
        <v>2</v>
      </c>
      <c r="C1145" s="113">
        <f>_xll.qlCalendarAdvance("TARGET",C1144,B1145,"mf")</f>
        <v>44476</v>
      </c>
      <c r="D1145" s="120">
        <f>_xll.xlShmInterpRateFwd($D$3&amp;T(CalculationTrigger),C1145,,5,C1146)</f>
        <v>6.4159860588445762E-3</v>
      </c>
      <c r="E1145" s="120">
        <f>_xll.xlShmInterpRateFwd($E$3&amp;T(CalculationTrigger),C1145,,5,C1146)</f>
        <v>6.3699351765247525E-3</v>
      </c>
      <c r="F1145" s="121">
        <f>_xll.xlShmInterpRateFwd($F$3&amp;T(CalculationTrigger),C1145,,5,C1146)</f>
        <v>6.191538008129405E-3</v>
      </c>
      <c r="G1145" s="148">
        <f>_xll.xlShmInterpDisc($G$3&amp;T(CalculationTrigger),C1145)</f>
        <v>0.99465732714891653</v>
      </c>
      <c r="H1145" s="149">
        <f>_xll.xlShmInterpDisc($H$3&amp;T(CalculationTrigger),C1145)</f>
        <v>0.99473856744811162</v>
      </c>
      <c r="I1145" s="150">
        <f>_xll.xlShmInterpDisc($I$3&amp;T(CalculationTrigger),C1145)</f>
        <v>0.99510087798230451</v>
      </c>
      <c r="J1145" s="157">
        <f t="shared" si="51"/>
        <v>1.8089057938697723E-5</v>
      </c>
      <c r="K1145" s="158">
        <f t="shared" si="52"/>
        <v>0</v>
      </c>
      <c r="L1145" s="159">
        <f t="shared" si="53"/>
        <v>-8.0654496259775776E-5</v>
      </c>
    </row>
    <row r="1146" spans="2:12" x14ac:dyDescent="0.2">
      <c r="B1146" s="112" t="s">
        <v>2</v>
      </c>
      <c r="C1146" s="113">
        <f>_xll.qlCalendarAdvance("TARGET",C1145,B1146,"mf")</f>
        <v>44483</v>
      </c>
      <c r="D1146" s="120">
        <f>_xll.xlShmInterpRateFwd($D$3&amp;T(CalculationTrigger),C1146,,5,C1147)</f>
        <v>6.465096809414669E-3</v>
      </c>
      <c r="E1146" s="120">
        <f>_xll.xlShmInterpRateFwd($E$3&amp;T(CalculationTrigger),C1146,,5,C1147)</f>
        <v>6.4193110431334357E-3</v>
      </c>
      <c r="F1146" s="121">
        <f>_xll.xlShmInterpRateFwd($F$3&amp;T(CalculationTrigger),C1146,,5,C1147)</f>
        <v>6.2407568845115136E-3</v>
      </c>
      <c r="G1146" s="148">
        <f>_xll.xlShmInterpDisc($G$3&amp;T(CalculationTrigger),C1146)</f>
        <v>0.99453495329475872</v>
      </c>
      <c r="H1146" s="149">
        <f>_xll.xlShmInterpDisc($H$3&amp;T(CalculationTrigger),C1146)</f>
        <v>0.99461706190436205</v>
      </c>
      <c r="I1146" s="150">
        <f>_xll.xlShmInterpDisc($I$3&amp;T(CalculationTrigger),C1146)</f>
        <v>0.99498273191705877</v>
      </c>
      <c r="J1146" s="157">
        <f t="shared" si="51"/>
        <v>1.8207301596144181E-5</v>
      </c>
      <c r="K1146" s="158">
        <f t="shared" si="52"/>
        <v>0</v>
      </c>
      <c r="L1146" s="159">
        <f t="shared" si="53"/>
        <v>-8.1067818498083887E-5</v>
      </c>
    </row>
    <row r="1147" spans="2:12" x14ac:dyDescent="0.2">
      <c r="B1147" s="112" t="s">
        <v>2</v>
      </c>
      <c r="C1147" s="113">
        <f>_xll.qlCalendarAdvance("TARGET",C1146,B1147,"mf")</f>
        <v>44490</v>
      </c>
      <c r="D1147" s="120">
        <f>_xll.xlShmInterpRateFwd($D$3&amp;T(CalculationTrigger),C1147,,5,C1148)</f>
        <v>6.51407726478945E-3</v>
      </c>
      <c r="E1147" s="120">
        <f>_xll.xlShmInterpRateFwd($E$3&amp;T(CalculationTrigger),C1147,,5,C1148)</f>
        <v>6.4686137138225581E-3</v>
      </c>
      <c r="F1147" s="121">
        <f>_xll.xlShmInterpRateFwd($F$3&amp;T(CalculationTrigger),C1147,,5,C1148)</f>
        <v>6.2899791668626472E-3</v>
      </c>
      <c r="G1147" s="148">
        <f>_xll.xlShmInterpDisc($G$3&amp;T(CalculationTrigger),C1147)</f>
        <v>0.99441165802499765</v>
      </c>
      <c r="H1147" s="149">
        <f>_xll.xlShmInterpDisc($H$3&amp;T(CalculationTrigger),C1147)</f>
        <v>0.99449462959612445</v>
      </c>
      <c r="I1147" s="150">
        <f>_xll.xlShmInterpDisc($I$3&amp;T(CalculationTrigger),C1147)</f>
        <v>0.99486366091517642</v>
      </c>
      <c r="J1147" s="157">
        <f t="shared" si="51"/>
        <v>1.8323432558924264E-5</v>
      </c>
      <c r="K1147" s="158">
        <f t="shared" si="52"/>
        <v>0</v>
      </c>
      <c r="L1147" s="159">
        <f t="shared" si="53"/>
        <v>-8.1478319500833283E-5</v>
      </c>
    </row>
    <row r="1148" spans="2:12" x14ac:dyDescent="0.2">
      <c r="B1148" s="112" t="s">
        <v>2</v>
      </c>
      <c r="C1148" s="113">
        <f>_xll.qlCalendarAdvance("TARGET",C1147,B1148,"mf")</f>
        <v>44497</v>
      </c>
      <c r="D1148" s="120">
        <f>_xll.xlShmInterpRateFwd($D$3&amp;T(CalculationTrigger),C1148,,5,C1149)</f>
        <v>6.5629242054122293E-3</v>
      </c>
      <c r="E1148" s="120">
        <f>_xll.xlShmInterpRateFwd($E$3&amp;T(CalculationTrigger),C1148,,5,C1149)</f>
        <v>6.517840820749847E-3</v>
      </c>
      <c r="F1148" s="121">
        <f>_xll.xlShmInterpRateFwd($F$3&amp;T(CalculationTrigger),C1148,,5,C1149)</f>
        <v>6.3392036306711272E-3</v>
      </c>
      <c r="G1148" s="148">
        <f>_xll.xlShmInterpDisc($G$3&amp;T(CalculationTrigger),C1148)</f>
        <v>0.99428744417118065</v>
      </c>
      <c r="H1148" s="149">
        <f>_xll.xlShmInterpDisc($H$3&amp;T(CalculationTrigger),C1148)</f>
        <v>0.99437127226588096</v>
      </c>
      <c r="I1148" s="150">
        <f>_xll.xlShmInterpDisc($I$3&amp;T(CalculationTrigger),C1148)</f>
        <v>0.99474366524801083</v>
      </c>
      <c r="J1148" s="157">
        <f t="shared" si="51"/>
        <v>1.8437237960382938E-5</v>
      </c>
      <c r="K1148" s="158">
        <f t="shared" si="52"/>
        <v>0</v>
      </c>
      <c r="L1148" s="159">
        <f t="shared" si="53"/>
        <v>-8.1885713526316678E-5</v>
      </c>
    </row>
    <row r="1149" spans="2:12" x14ac:dyDescent="0.2">
      <c r="B1149" s="112" t="s">
        <v>2</v>
      </c>
      <c r="C1149" s="113">
        <f>_xll.qlCalendarAdvance("TARGET",C1148,B1149,"mf")</f>
        <v>44504</v>
      </c>
      <c r="D1149" s="120">
        <f>_xll.xlShmInterpRateFwd($D$3&amp;T(CalculationTrigger),C1149,,5,C1150)</f>
        <v>6.6116344116115625E-3</v>
      </c>
      <c r="E1149" s="120">
        <f>_xll.xlShmInterpRateFwd($E$3&amp;T(CalculationTrigger),C1149,,5,C1150)</f>
        <v>6.5669899960326284E-3</v>
      </c>
      <c r="F1149" s="121">
        <f>_xll.xlShmInterpRateFwd($F$3&amp;T(CalculationTrigger),C1149,,5,C1150)</f>
        <v>6.3884290513928684E-3</v>
      </c>
      <c r="G1149" s="148">
        <f>_xll.xlShmInterpDisc($G$3&amp;T(CalculationTrigger),C1149)</f>
        <v>0.99416231462753291</v>
      </c>
      <c r="H1149" s="149">
        <f>_xll.xlShmInterpDisc($H$3&amp;T(CalculationTrigger),C1149)</f>
        <v>0.9942469917031439</v>
      </c>
      <c r="I1149" s="150">
        <f>_xll.xlShmInterpDisc($I$3&amp;T(CalculationTrigger),C1149)</f>
        <v>0.99462274521287874</v>
      </c>
      <c r="J1149" s="157">
        <f t="shared" si="51"/>
        <v>1.8548504933841923E-5</v>
      </c>
      <c r="K1149" s="158">
        <f t="shared" si="52"/>
        <v>0</v>
      </c>
      <c r="L1149" s="159">
        <f t="shared" si="53"/>
        <v>-8.2289714832847562E-5</v>
      </c>
    </row>
    <row r="1150" spans="2:12" x14ac:dyDescent="0.2">
      <c r="B1150" s="112" t="s">
        <v>2</v>
      </c>
      <c r="C1150" s="113">
        <f>_xll.qlCalendarAdvance("TARGET",C1149,B1150,"mf")</f>
        <v>44511</v>
      </c>
      <c r="D1150" s="120">
        <f>_xll.xlShmInterpRateFwd($D$3&amp;T(CalculationTrigger),C1150,,5,C1151)</f>
        <v>6.660204663804091E-3</v>
      </c>
      <c r="E1150" s="120">
        <f>_xll.xlShmInterpRateFwd($E$3&amp;T(CalculationTrigger),C1150,,5,C1151)</f>
        <v>6.616058871794229E-3</v>
      </c>
      <c r="F1150" s="121">
        <f>_xll.xlShmInterpRateFwd($F$3&amp;T(CalculationTrigger),C1150,,5,C1151)</f>
        <v>6.4376542045034898E-3</v>
      </c>
      <c r="G1150" s="148">
        <f>_xll.xlShmInterpDisc($G$3&amp;T(CalculationTrigger),C1150)</f>
        <v>0.99403627235089553</v>
      </c>
      <c r="H1150" s="149">
        <f>_xll.xlShmInterpDisc($H$3&amp;T(CalculationTrigger),C1150)</f>
        <v>0.99412178974441345</v>
      </c>
      <c r="I1150" s="150">
        <f>_xll.xlShmInterpDisc($I$3&amp;T(CalculationTrigger),C1150)</f>
        <v>0.99450090113304579</v>
      </c>
      <c r="J1150" s="157">
        <f t="shared" si="51"/>
        <v>1.8657020612625045E-5</v>
      </c>
      <c r="K1150" s="158">
        <f t="shared" si="52"/>
        <v>0</v>
      </c>
      <c r="L1150" s="159">
        <f t="shared" si="53"/>
        <v>-8.2690037678651075E-5</v>
      </c>
    </row>
    <row r="1151" spans="2:12" x14ac:dyDescent="0.2">
      <c r="B1151" s="112" t="s">
        <v>2</v>
      </c>
      <c r="C1151" s="113">
        <f>_xll.qlCalendarAdvance("TARGET",C1150,B1151,"mf")</f>
        <v>44518</v>
      </c>
      <c r="D1151" s="120">
        <f>_xll.xlShmInterpRateFwd($D$3&amp;T(CalculationTrigger),C1151,,5,C1152)</f>
        <v>6.7086317423615269E-3</v>
      </c>
      <c r="E1151" s="120">
        <f>_xll.xlShmInterpRateFwd($E$3&amp;T(CalculationTrigger),C1151,,5,C1152)</f>
        <v>6.6650450801466693E-3</v>
      </c>
      <c r="F1151" s="121">
        <f>_xll.xlShmInterpRateFwd($F$3&amp;T(CalculationTrigger),C1151,,5,C1152)</f>
        <v>6.4868778654346235E-3</v>
      </c>
      <c r="G1151" s="148">
        <f>_xll.xlShmInterpDisc($G$3&amp;T(CalculationTrigger),C1151)</f>
        <v>0.99390932036065982</v>
      </c>
      <c r="H1151" s="149">
        <f>_xll.xlShmInterpDisc($H$3&amp;T(CalculationTrigger),C1151)</f>
        <v>0.99399566827313335</v>
      </c>
      <c r="I1151" s="150">
        <f>_xll.xlShmInterpDisc($I$3&amp;T(CalculationTrigger),C1151)</f>
        <v>0.99437813335771008</v>
      </c>
      <c r="J1151" s="157">
        <f t="shared" si="51"/>
        <v>1.8762572130014159E-5</v>
      </c>
      <c r="K1151" s="158">
        <f t="shared" si="52"/>
        <v>0</v>
      </c>
      <c r="L1151" s="159">
        <f t="shared" si="53"/>
        <v>-8.3086396321992636E-5</v>
      </c>
    </row>
    <row r="1152" spans="2:12" x14ac:dyDescent="0.2">
      <c r="B1152" s="112" t="s">
        <v>2</v>
      </c>
      <c r="C1152" s="113">
        <f>_xll.qlCalendarAdvance("TARGET",C1151,B1152,"mf")</f>
        <v>44525</v>
      </c>
      <c r="D1152" s="120">
        <f>_xll.xlShmInterpRateFwd($D$3&amp;T(CalculationTrigger),C1152,,5,C1153)</f>
        <v>6.7569124276339937E-3</v>
      </c>
      <c r="E1152" s="120">
        <f>_xll.xlShmInterpRateFwd($E$3&amp;T(CalculationTrigger),C1152,,5,C1153)</f>
        <v>6.7139462532081135E-3</v>
      </c>
      <c r="F1152" s="121">
        <f>_xll.xlShmInterpRateFwd($F$3&amp;T(CalculationTrigger),C1152,,5,C1153)</f>
        <v>6.5360988096723445E-3</v>
      </c>
      <c r="G1152" s="148">
        <f>_xll.xlShmInterpDisc($G$3&amp;T(CalculationTrigger),C1152)</f>
        <v>0.99378146173870274</v>
      </c>
      <c r="H1152" s="149">
        <f>_xll.xlShmInterpDisc($H$3&amp;T(CalculationTrigger),C1152)</f>
        <v>0.99386862921964714</v>
      </c>
      <c r="I1152" s="150">
        <f>_xll.xlShmInterpDisc($I$3&amp;T(CalculationTrigger),C1152)</f>
        <v>0.99425444226198723</v>
      </c>
      <c r="J1152" s="157">
        <f t="shared" si="51"/>
        <v>1.88649466194004E-5</v>
      </c>
      <c r="K1152" s="158">
        <f t="shared" si="52"/>
        <v>0</v>
      </c>
      <c r="L1152" s="159">
        <f t="shared" si="53"/>
        <v>-8.3478505021154916E-5</v>
      </c>
    </row>
    <row r="1153" spans="2:12" x14ac:dyDescent="0.2">
      <c r="B1153" s="112" t="s">
        <v>2</v>
      </c>
      <c r="C1153" s="113">
        <f>_xll.qlCalendarAdvance("TARGET",C1152,B1153,"mf")</f>
        <v>44532</v>
      </c>
      <c r="D1153" s="120">
        <f>_xll.xlShmInterpRateFwd($D$3&amp;T(CalculationTrigger),C1153,,5,C1154)</f>
        <v>6.8050434999733633E-3</v>
      </c>
      <c r="E1153" s="120">
        <f>_xll.xlShmInterpRateFwd($E$3&amp;T(CalculationTrigger),C1153,,5,C1154)</f>
        <v>6.7627600230624084E-3</v>
      </c>
      <c r="F1153" s="121">
        <f>_xll.xlShmInterpRateFwd($F$3&amp;T(CalculationTrigger),C1153,,5,C1154)</f>
        <v>6.5853158126413722E-3</v>
      </c>
      <c r="G1153" s="148">
        <f>_xll.xlShmInterpDisc($G$3&amp;T(CalculationTrigger),C1153)</f>
        <v>0.99365269962932157</v>
      </c>
      <c r="H1153" s="149">
        <f>_xll.xlShmInterpDisc($H$3&amp;T(CalculationTrigger),C1153)</f>
        <v>0.99374067456115289</v>
      </c>
      <c r="I1153" s="150">
        <f>_xll.xlShmInterpDisc($I$3&amp;T(CalculationTrigger),C1153)</f>
        <v>0.99412982824689289</v>
      </c>
      <c r="J1153" s="157">
        <f t="shared" si="51"/>
        <v>1.8963931214054538E-5</v>
      </c>
      <c r="K1153" s="158">
        <f t="shared" si="52"/>
        <v>0</v>
      </c>
      <c r="L1153" s="159">
        <f t="shared" si="53"/>
        <v>-8.3866078034410124E-5</v>
      </c>
    </row>
    <row r="1154" spans="2:12" x14ac:dyDescent="0.2">
      <c r="B1154" s="112" t="s">
        <v>2</v>
      </c>
      <c r="C1154" s="113">
        <f>_xll.qlCalendarAdvance("TARGET",C1153,B1154,"mf")</f>
        <v>44539</v>
      </c>
      <c r="D1154" s="120">
        <f>_xll.xlShmInterpRateFwd($D$3&amp;T(CalculationTrigger),C1154,,5,C1155)</f>
        <v>6.8530217397276515E-3</v>
      </c>
      <c r="E1154" s="120">
        <f>_xll.xlShmInterpRateFwd($E$3&amp;T(CalculationTrigger),C1154,,5,C1155)</f>
        <v>6.8114840217939083E-3</v>
      </c>
      <c r="F1154" s="121">
        <f>_xll.xlShmInterpRateFwd($F$3&amp;T(CalculationTrigger),C1154,,5,C1155)</f>
        <v>6.6345276497861332E-3</v>
      </c>
      <c r="G1154" s="148">
        <f>_xll.xlShmInterpDisc($G$3&amp;T(CalculationTrigger),C1154)</f>
        <v>0.99352303723916691</v>
      </c>
      <c r="H1154" s="149">
        <f>_xll.xlShmInterpDisc($H$3&amp;T(CalculationTrigger),C1154)</f>
        <v>0.99361180632165802</v>
      </c>
      <c r="I1154" s="150">
        <f>_xll.xlShmInterpDisc($I$3&amp;T(CalculationTrigger),C1154)</f>
        <v>0.99400429173932692</v>
      </c>
      <c r="J1154" s="157">
        <f t="shared" si="51"/>
        <v>1.9059313047309068E-5</v>
      </c>
      <c r="K1154" s="158">
        <f t="shared" si="52"/>
        <v>0</v>
      </c>
      <c r="L1154" s="159">
        <f t="shared" si="53"/>
        <v>-8.4248829619987465E-5</v>
      </c>
    </row>
    <row r="1155" spans="2:12" x14ac:dyDescent="0.2">
      <c r="B1155" s="112" t="s">
        <v>2</v>
      </c>
      <c r="C1155" s="113">
        <f>_xll.qlCalendarAdvance("TARGET",C1154,B1155,"mf")</f>
        <v>44546</v>
      </c>
      <c r="D1155" s="120">
        <f>_xll.xlShmInterpRateFwd($D$3&amp;T(CalculationTrigger),C1155,,5,C1156)</f>
        <v>6.9008439272180387E-3</v>
      </c>
      <c r="E1155" s="120">
        <f>_xll.xlShmInterpRateFwd($E$3&amp;T(CalculationTrigger),C1155,,5,C1156)</f>
        <v>6.8601158814933444E-3</v>
      </c>
      <c r="F1155" s="121">
        <f>_xll.xlShmInterpRateFwd($F$3&amp;T(CalculationTrigger),C1155,,5,C1156)</f>
        <v>6.6837330965476057E-3</v>
      </c>
      <c r="G1155" s="148">
        <f>_xll.xlShmInterpDisc($G$3&amp;T(CalculationTrigger),C1155)</f>
        <v>0.99339247783717544</v>
      </c>
      <c r="H1155" s="149">
        <f>_xll.xlShmInterpDisc($H$3&amp;T(CalculationTrigger),C1155)</f>
        <v>0.9934820265719333</v>
      </c>
      <c r="I1155" s="150">
        <f>_xll.xlShmInterpDisc($I$3&amp;T(CalculationTrigger),C1155)</f>
        <v>0.99387783319205636</v>
      </c>
      <c r="J1155" s="157">
        <f t="shared" si="51"/>
        <v>1.9150879252503611E-5</v>
      </c>
      <c r="K1155" s="158">
        <f t="shared" si="52"/>
        <v>0</v>
      </c>
      <c r="L1155" s="159">
        <f t="shared" si="53"/>
        <v>-8.4626474036176915E-5</v>
      </c>
    </row>
    <row r="1156" spans="2:12" x14ac:dyDescent="0.2">
      <c r="B1156" s="112" t="s">
        <v>2</v>
      </c>
      <c r="C1156" s="113">
        <f>_xll.qlCalendarAdvance("TARGET",C1155,B1156,"mf")</f>
        <v>44553</v>
      </c>
      <c r="D1156" s="120">
        <f>_xll.xlShmInterpRateFwd($D$3&amp;T(CalculationTrigger),C1156,,5,C1157)</f>
        <v>6.9485068427564403E-3</v>
      </c>
      <c r="E1156" s="120">
        <f>_xll.xlShmInterpRateFwd($E$3&amp;T(CalculationTrigger),C1156,,5,C1157)</f>
        <v>6.9086532342231641E-3</v>
      </c>
      <c r="F1156" s="121">
        <f>_xll.xlShmInterpRateFwd($F$3&amp;T(CalculationTrigger),C1156,,5,C1157)</f>
        <v>6.7329309283575226E-3</v>
      </c>
      <c r="G1156" s="148">
        <f>_xll.xlShmInterpDisc($G$3&amp;T(CalculationTrigger),C1156)</f>
        <v>0.99326102475450218</v>
      </c>
      <c r="H1156" s="149">
        <f>_xll.xlShmInterpDisc($H$3&amp;T(CalculationTrigger),C1156)</f>
        <v>0.9933513374294658</v>
      </c>
      <c r="I1156" s="150">
        <f>_xll.xlShmInterpDisc($I$3&amp;T(CalculationTrigger),C1156)</f>
        <v>0.99375045308369769</v>
      </c>
      <c r="J1156" s="157">
        <f t="shared" si="51"/>
        <v>1.9238416962958844E-5</v>
      </c>
      <c r="K1156" s="158">
        <f t="shared" si="52"/>
        <v>0</v>
      </c>
      <c r="L1156" s="159">
        <f t="shared" si="53"/>
        <v>-8.4998725541236752E-5</v>
      </c>
    </row>
    <row r="1157" spans="2:12" x14ac:dyDescent="0.2">
      <c r="B1157" s="112" t="s">
        <v>2</v>
      </c>
      <c r="C1157" s="113">
        <f>_xll.qlCalendarAdvance("TARGET",C1156,B1157,"mf")</f>
        <v>44560</v>
      </c>
      <c r="D1157" s="120">
        <f>_xll.xlShmInterpRateFwd($D$3&amp;T(CalculationTrigger),C1157,,5,C1158)</f>
        <v>6.9960072666514815E-3</v>
      </c>
      <c r="E1157" s="120">
        <f>_xll.xlShmInterpRateFwd($E$3&amp;T(CalculationTrigger),C1157,,5,C1158)</f>
        <v>6.9570937120523582E-3</v>
      </c>
      <c r="F1157" s="121">
        <f>_xll.xlShmInterpRateFwd($F$3&amp;T(CalculationTrigger),C1157,,5,C1158)</f>
        <v>6.7821199206557587E-3</v>
      </c>
      <c r="G1157" s="148">
        <f>_xll.xlShmInterpDisc($G$3&amp;T(CalculationTrigger),C1157)</f>
        <v>0.99312868138445187</v>
      </c>
      <c r="H1157" s="149">
        <f>_xll.xlShmInterpDisc($H$3&amp;T(CalculationTrigger),C1157)</f>
        <v>0.99321974105841238</v>
      </c>
      <c r="I1157" s="150">
        <f>_xll.xlShmInterpDisc($I$3&amp;T(CalculationTrigger),C1157)</f>
        <v>0.99362215191869963</v>
      </c>
      <c r="J1157" s="157">
        <f t="shared" ref="J1157:J1220" si="54">-365*LN(G1157/$H1157)/($C1157-$C$4)</f>
        <v>1.932171331200168E-5</v>
      </c>
      <c r="K1157" s="158">
        <f t="shared" ref="K1157:K1220" si="55">-365*LN(H1157/$H1157)/($C1157-$C$4)</f>
        <v>0</v>
      </c>
      <c r="L1157" s="159">
        <f t="shared" ref="L1157:L1220" si="56">-365*LN(I1157/$H1157)/($C1157-$C$4)</f>
        <v>-8.5365298393437177E-5</v>
      </c>
    </row>
    <row r="1158" spans="2:12" x14ac:dyDescent="0.2">
      <c r="B1158" s="112" t="s">
        <v>2</v>
      </c>
      <c r="C1158" s="113">
        <f>_xll.qlCalendarAdvance("TARGET",C1157,B1158,"mf")</f>
        <v>44567</v>
      </c>
      <c r="D1158" s="120">
        <f>_xll.xlShmInterpRateFwd($D$3&amp;T(CalculationTrigger),C1158,,5,C1159)</f>
        <v>7.0433419792202828E-3</v>
      </c>
      <c r="E1158" s="120">
        <f>_xll.xlShmInterpRateFwd($E$3&amp;T(CalculationTrigger),C1158,,5,C1159)</f>
        <v>7.0054349470391811E-3</v>
      </c>
      <c r="F1158" s="121">
        <f>_xll.xlShmInterpRateFwd($F$3&amp;T(CalculationTrigger),C1158,,5,C1159)</f>
        <v>6.8312988488324188E-3</v>
      </c>
      <c r="G1158" s="148">
        <f>_xll.xlShmInterpDisc($G$3&amp;T(CalculationTrigger),C1158)</f>
        <v>0.99299545118240917</v>
      </c>
      <c r="H1158" s="149">
        <f>_xll.xlShmInterpDisc($H$3&amp;T(CalculationTrigger),C1158)</f>
        <v>0.99308723966955104</v>
      </c>
      <c r="I1158" s="150">
        <f>_xll.xlShmInterpDisc($I$3&amp;T(CalculationTrigger),C1158)</f>
        <v>0.99349293022732466</v>
      </c>
      <c r="J1158" s="157">
        <f t="shared" si="54"/>
        <v>1.940055543294731E-5</v>
      </c>
      <c r="K1158" s="158">
        <f t="shared" si="55"/>
        <v>0</v>
      </c>
      <c r="L1158" s="159">
        <f t="shared" si="56"/>
        <v>-8.572590685105002E-5</v>
      </c>
    </row>
    <row r="1159" spans="2:12" x14ac:dyDescent="0.2">
      <c r="B1159" s="112" t="s">
        <v>2</v>
      </c>
      <c r="C1159" s="113">
        <f>_xll.qlCalendarAdvance("TARGET",C1158,B1159,"mf")</f>
        <v>44574</v>
      </c>
      <c r="D1159" s="120">
        <f>_xll.xlShmInterpRateFwd($D$3&amp;T(CalculationTrigger),C1159,,5,C1160)</f>
        <v>7.0905077607191754E-3</v>
      </c>
      <c r="E1159" s="120">
        <f>_xll.xlShmInterpRateFwd($E$3&amp;T(CalculationTrigger),C1159,,5,C1160)</f>
        <v>7.0536745712196499E-3</v>
      </c>
      <c r="F1159" s="121">
        <f>_xll.xlShmInterpRateFwd($F$3&amp;T(CalculationTrigger),C1159,,5,C1160)</f>
        <v>6.8804664883726141E-3</v>
      </c>
      <c r="G1159" s="148">
        <f>_xll.xlShmInterpDisc($G$3&amp;T(CalculationTrigger),C1159)</f>
        <v>0.99286133766576845</v>
      </c>
      <c r="H1159" s="149">
        <f>_xll.xlShmInterpDisc($H$3&amp;T(CalculationTrigger),C1159)</f>
        <v>0.99295383552023309</v>
      </c>
      <c r="I1159" s="150">
        <f>_xll.xlShmInterpDisc($I$3&amp;T(CalculationTrigger),C1159)</f>
        <v>0.99336278856563143</v>
      </c>
      <c r="J1159" s="157">
        <f t="shared" si="54"/>
        <v>1.9474730459108924E-5</v>
      </c>
      <c r="K1159" s="158">
        <f t="shared" si="55"/>
        <v>0</v>
      </c>
      <c r="L1159" s="159">
        <f t="shared" si="56"/>
        <v>-8.6080265172378212E-5</v>
      </c>
    </row>
    <row r="1160" spans="2:12" x14ac:dyDescent="0.2">
      <c r="B1160" s="112" t="s">
        <v>2</v>
      </c>
      <c r="C1160" s="113">
        <f>_xll.qlCalendarAdvance("TARGET",C1159,B1160,"mf")</f>
        <v>44581</v>
      </c>
      <c r="D1160" s="120">
        <f>_xll.xlShmInterpRateFwd($D$3&amp;T(CalculationTrigger),C1160,,5,C1161)</f>
        <v>7.1375013914423508E-3</v>
      </c>
      <c r="E1160" s="120">
        <f>_xll.xlShmInterpRateFwd($E$3&amp;T(CalculationTrigger),C1160,,5,C1161)</f>
        <v>7.1018102166365976E-3</v>
      </c>
      <c r="F1160" s="121">
        <f>_xll.xlShmInterpRateFwd($F$3&amp;T(CalculationTrigger),C1160,,5,C1161)</f>
        <v>6.9296216146132548E-3</v>
      </c>
      <c r="G1160" s="148">
        <f>_xll.xlShmInterpDisc($G$3&amp;T(CalculationTrigger),C1160)</f>
        <v>0.99272634441386332</v>
      </c>
      <c r="H1160" s="149">
        <f>_xll.xlShmInterpDisc($H$3&amp;T(CalculationTrigger),C1160)</f>
        <v>0.99281953091433406</v>
      </c>
      <c r="I1160" s="150">
        <f>_xll.xlShmInterpDisc($I$3&amp;T(CalculationTrigger),C1160)</f>
        <v>0.99323172751545474</v>
      </c>
      <c r="J1160" s="157">
        <f t="shared" si="54"/>
        <v>1.9544025523834641E-5</v>
      </c>
      <c r="K1160" s="158">
        <f t="shared" si="55"/>
        <v>0</v>
      </c>
      <c r="L1160" s="159">
        <f t="shared" si="56"/>
        <v>-8.6428087615592603E-5</v>
      </c>
    </row>
    <row r="1161" spans="2:12" x14ac:dyDescent="0.2">
      <c r="B1161" s="112" t="s">
        <v>2</v>
      </c>
      <c r="C1161" s="113">
        <f>_xll.qlCalendarAdvance("TARGET",C1160,B1161,"mf")</f>
        <v>44588</v>
      </c>
      <c r="D1161" s="120">
        <f>_xll.xlShmInterpRateFwd($D$3&amp;T(CalculationTrigger),C1161,,5,C1162)</f>
        <v>7.1843196516583642E-3</v>
      </c>
      <c r="E1161" s="120">
        <f>_xll.xlShmInterpRateFwd($E$3&amp;T(CalculationTrigger),C1161,,5,C1162)</f>
        <v>7.1498395153165983E-3</v>
      </c>
      <c r="F1161" s="121">
        <f>_xll.xlShmInterpRateFwd($F$3&amp;T(CalculationTrigger),C1161,,5,C1162)</f>
        <v>6.9787630030268026E-3</v>
      </c>
      <c r="G1161" s="148">
        <f>_xll.xlShmInterpDisc($G$3&amp;T(CalculationTrigger),C1161)</f>
        <v>0.99259047506789477</v>
      </c>
      <c r="H1161" s="149">
        <f>_xll.xlShmInterpDisc($H$3&amp;T(CalculationTrigger),C1161)</f>
        <v>0.99268432820220409</v>
      </c>
      <c r="I1161" s="150">
        <f>_xll.xlShmInterpDisc($I$3&amp;T(CalculationTrigger),C1161)</f>
        <v>0.99309974768438858</v>
      </c>
      <c r="J1161" s="157">
        <f t="shared" si="54"/>
        <v>1.960822776043279E-5</v>
      </c>
      <c r="K1161" s="158">
        <f t="shared" si="55"/>
        <v>0</v>
      </c>
      <c r="L1161" s="159">
        <f t="shared" si="56"/>
        <v>-8.6769088439025995E-5</v>
      </c>
    </row>
    <row r="1162" spans="2:12" x14ac:dyDescent="0.2">
      <c r="B1162" s="112" t="s">
        <v>2</v>
      </c>
      <c r="C1162" s="113">
        <f>_xll.qlCalendarAdvance("TARGET",C1161,B1162,"mf")</f>
        <v>44595</v>
      </c>
      <c r="D1162" s="120">
        <f>_xll.xlShmInterpRateFwd($D$3&amp;T(CalculationTrigger),C1162,,5,C1163)</f>
        <v>7.2309593216219456E-3</v>
      </c>
      <c r="E1162" s="120">
        <f>_xll.xlShmInterpRateFwd($E$3&amp;T(CalculationTrigger),C1162,,5,C1163)</f>
        <v>7.1977600992932256E-3</v>
      </c>
      <c r="F1162" s="121">
        <f>_xll.xlShmInterpRateFwd($F$3&amp;T(CalculationTrigger),C1162,,5,C1163)</f>
        <v>7.0278894289780682E-3</v>
      </c>
      <c r="G1162" s="148">
        <f>_xll.xlShmInterpDisc($G$3&amp;T(CalculationTrigger),C1162)</f>
        <v>0.99245373333085884</v>
      </c>
      <c r="H1162" s="149">
        <f>_xll.xlShmInterpDisc($H$3&amp;T(CalculationTrigger),C1162)</f>
        <v>0.99254822978061774</v>
      </c>
      <c r="I1162" s="150">
        <f>_xll.xlShmInterpDisc($I$3&amp;T(CalculationTrigger),C1162)</f>
        <v>0.99296684970576476</v>
      </c>
      <c r="J1162" s="157">
        <f t="shared" si="54"/>
        <v>1.966712430221818E-5</v>
      </c>
      <c r="K1162" s="158">
        <f t="shared" si="55"/>
        <v>0</v>
      </c>
      <c r="L1162" s="159">
        <f t="shared" si="56"/>
        <v>-8.7102981900902268E-5</v>
      </c>
    </row>
    <row r="1163" spans="2:12" x14ac:dyDescent="0.2">
      <c r="B1163" s="112" t="s">
        <v>2</v>
      </c>
      <c r="C1163" s="113">
        <f>_xll.qlCalendarAdvance("TARGET",C1162,B1163,"mf")</f>
        <v>44602</v>
      </c>
      <c r="D1163" s="120">
        <f>_xll.xlShmInterpRateFwd($D$3&amp;T(CalculationTrigger),C1163,,5,C1164)</f>
        <v>7.2774171815742049E-3</v>
      </c>
      <c r="E1163" s="120">
        <f>_xll.xlShmInterpRateFwd($E$3&amp;T(CalculationTrigger),C1163,,5,C1164)</f>
        <v>7.2455696005666211E-3</v>
      </c>
      <c r="F1163" s="121">
        <f>_xll.xlShmInterpRateFwd($F$3&amp;T(CalculationTrigger),C1163,,5,C1164)</f>
        <v>7.0769996678863517E-3</v>
      </c>
      <c r="G1163" s="148">
        <f>_xll.xlShmInterpDisc($G$3&amp;T(CalculationTrigger),C1163)</f>
        <v>0.99231612296747373</v>
      </c>
      <c r="H1163" s="149">
        <f>_xll.xlShmInterpDisc($H$3&amp;T(CalculationTrigger),C1163)</f>
        <v>0.99241123809272336</v>
      </c>
      <c r="I1163" s="150">
        <f>_xll.xlShmInterpDisc($I$3&amp;T(CalculationTrigger),C1163)</f>
        <v>0.99283303423863478</v>
      </c>
      <c r="J1163" s="157">
        <f t="shared" si="54"/>
        <v>1.9720502282539072E-5</v>
      </c>
      <c r="K1163" s="158">
        <f t="shared" si="55"/>
        <v>0</v>
      </c>
      <c r="L1163" s="159">
        <f t="shared" si="56"/>
        <v>-8.7429482259566705E-5</v>
      </c>
    </row>
    <row r="1164" spans="2:12" x14ac:dyDescent="0.2">
      <c r="B1164" s="112" t="s">
        <v>2</v>
      </c>
      <c r="C1164" s="113">
        <f>_xll.qlCalendarAdvance("TARGET",C1163,B1164,"mf")</f>
        <v>44609</v>
      </c>
      <c r="D1164" s="120">
        <f>_xll.xlShmInterpRateFwd($D$3&amp;T(CalculationTrigger),C1164,,5,C1165)</f>
        <v>7.3236900117602342E-3</v>
      </c>
      <c r="E1164" s="120">
        <f>_xll.xlShmInterpRateFwd($E$3&amp;T(CalculationTrigger),C1164,,5,C1165)</f>
        <v>7.2932656511557042E-3</v>
      </c>
      <c r="F1164" s="121">
        <f>_xll.xlShmInterpRateFwd($F$3&amp;T(CalculationTrigger),C1164,,5,C1165)</f>
        <v>7.1260924951617628E-3</v>
      </c>
      <c r="G1164" s="148">
        <f>_xll.xlShmInterpDisc($G$3&amp;T(CalculationTrigger),C1164)</f>
        <v>0.99217764780410622</v>
      </c>
      <c r="H1164" s="149">
        <f>_xll.xlShmInterpDisc($H$3&amp;T(CalculationTrigger),C1164)</f>
        <v>0.99227335562799202</v>
      </c>
      <c r="I1164" s="150">
        <f>_xll.xlShmInterpDisc($I$3&amp;T(CalculationTrigger),C1164)</f>
        <v>0.99269830196774889</v>
      </c>
      <c r="J1164" s="157">
        <f t="shared" si="54"/>
        <v>1.976814883469458E-5</v>
      </c>
      <c r="K1164" s="158">
        <f t="shared" si="55"/>
        <v>0</v>
      </c>
      <c r="L1164" s="159">
        <f t="shared" si="56"/>
        <v>-8.7748303773202435E-5</v>
      </c>
    </row>
    <row r="1165" spans="2:12" x14ac:dyDescent="0.2">
      <c r="B1165" s="112" t="s">
        <v>2</v>
      </c>
      <c r="C1165" s="113">
        <f>_xll.qlCalendarAdvance("TARGET",C1164,B1165,"mf")</f>
        <v>44616</v>
      </c>
      <c r="D1165" s="120">
        <f>_xll.xlShmInterpRateFwd($D$3&amp;T(CalculationTrigger),C1165,,5,C1166)</f>
        <v>7.3697745924061675E-3</v>
      </c>
      <c r="E1165" s="120">
        <f>_xll.xlShmInterpRateFwd($E$3&amp;T(CalculationTrigger),C1165,,5,C1166)</f>
        <v>7.3408458830461574E-3</v>
      </c>
      <c r="F1165" s="121">
        <f>_xll.xlShmInterpRateFwd($F$3&amp;T(CalculationTrigger),C1165,,5,C1166)</f>
        <v>7.1751666861530989E-3</v>
      </c>
      <c r="G1165" s="148">
        <f>_xll.xlShmInterpDisc($G$3&amp;T(CalculationTrigger),C1165)</f>
        <v>0.99203831172869739</v>
      </c>
      <c r="H1165" s="149">
        <f>_xll.xlShmInterpDisc($H$3&amp;T(CalculationTrigger),C1165)</f>
        <v>0.99213458492216533</v>
      </c>
      <c r="I1165" s="150">
        <f>_xll.xlShmInterpDisc($I$3&amp;T(CalculationTrigger),C1165)</f>
        <v>0.9925626536035359</v>
      </c>
      <c r="J1165" s="157">
        <f t="shared" si="54"/>
        <v>1.9809851092017567E-5</v>
      </c>
      <c r="K1165" s="158">
        <f t="shared" si="55"/>
        <v>0</v>
      </c>
      <c r="L1165" s="159">
        <f t="shared" si="56"/>
        <v>-8.8059160700089051E-5</v>
      </c>
    </row>
    <row r="1166" spans="2:12" x14ac:dyDescent="0.2">
      <c r="B1166" s="112" t="s">
        <v>2</v>
      </c>
      <c r="C1166" s="113">
        <f>_xll.qlCalendarAdvance("TARGET",C1165,B1166,"mf")</f>
        <v>44623</v>
      </c>
      <c r="D1166" s="120">
        <f>_xll.xlShmInterpRateFwd($D$3&amp;T(CalculationTrigger),C1166,,5,C1167)</f>
        <v>7.4156677037367866E-3</v>
      </c>
      <c r="E1166" s="120">
        <f>_xll.xlShmInterpRateFwd($E$3&amp;T(CalculationTrigger),C1166,,5,C1167)</f>
        <v>7.3883079282368617E-3</v>
      </c>
      <c r="F1166" s="121">
        <f>_xll.xlShmInterpRateFwd($F$3&amp;T(CalculationTrigger),C1166,,5,C1167)</f>
        <v>7.2242210162926342E-3</v>
      </c>
      <c r="G1166" s="148">
        <f>_xll.xlShmInterpDisc($G$3&amp;T(CalculationTrigger),C1166)</f>
        <v>0.99189811869068734</v>
      </c>
      <c r="H1166" s="149">
        <f>_xll.xlShmInterpDisc($H$3&amp;T(CalculationTrigger),C1166)</f>
        <v>0.99199492855720339</v>
      </c>
      <c r="I1166" s="150">
        <f>_xll.xlShmInterpDisc($I$3&amp;T(CalculationTrigger),C1166)</f>
        <v>0.99242608988208347</v>
      </c>
      <c r="J1166" s="157">
        <f t="shared" si="54"/>
        <v>1.9845396187825254E-5</v>
      </c>
      <c r="K1166" s="158">
        <f t="shared" si="55"/>
        <v>0</v>
      </c>
      <c r="L1166" s="159">
        <f t="shared" si="56"/>
        <v>-8.8361767298530773E-5</v>
      </c>
    </row>
    <row r="1167" spans="2:12" x14ac:dyDescent="0.2">
      <c r="B1167" s="112" t="s">
        <v>2</v>
      </c>
      <c r="C1167" s="113">
        <f>_xll.qlCalendarAdvance("TARGET",C1166,B1167,"mf")</f>
        <v>44630</v>
      </c>
      <c r="D1167" s="120">
        <f>_xll.xlShmInterpRateFwd($D$3&amp;T(CalculationTrigger),C1167,,5,C1168)</f>
        <v>7.4613661259583805E-3</v>
      </c>
      <c r="E1167" s="120">
        <f>_xll.xlShmInterpRateFwd($E$3&amp;T(CalculationTrigger),C1167,,5,C1168)</f>
        <v>7.4356494187052561E-3</v>
      </c>
      <c r="F1167" s="121">
        <f>_xll.xlShmInterpRateFwd($F$3&amp;T(CalculationTrigger),C1167,,5,C1168)</f>
        <v>7.2732542609455601E-3</v>
      </c>
      <c r="G1167" s="148">
        <f>_xll.xlShmInterpDisc($G$3&amp;T(CalculationTrigger),C1167)</f>
        <v>0.99175707270093971</v>
      </c>
      <c r="H1167" s="149">
        <f>_xll.xlShmInterpDisc($H$3&amp;T(CalculationTrigger),C1167)</f>
        <v>0.9918543891612317</v>
      </c>
      <c r="I1167" s="150">
        <f>_xll.xlShmInterpDisc($I$3&amp;T(CalculationTrigger),C1167)</f>
        <v>0.99228861156511561</v>
      </c>
      <c r="J1167" s="157">
        <f t="shared" si="54"/>
        <v>1.9874571255466128E-5</v>
      </c>
      <c r="K1167" s="158">
        <f t="shared" si="55"/>
        <v>0</v>
      </c>
      <c r="L1167" s="159">
        <f t="shared" si="56"/>
        <v>-8.8655837826777557E-5</v>
      </c>
    </row>
    <row r="1168" spans="2:12" x14ac:dyDescent="0.2">
      <c r="B1168" s="112" t="s">
        <v>2</v>
      </c>
      <c r="C1168" s="113">
        <f>_xll.qlCalendarAdvance("TARGET",C1167,B1168,"mf")</f>
        <v>44637</v>
      </c>
      <c r="D1168" s="120">
        <f>_xll.xlShmInterpRateFwd($D$3&amp;T(CalculationTrigger),C1168,,5,C1169)</f>
        <v>7.5068666392589878E-3</v>
      </c>
      <c r="E1168" s="120">
        <f>_xll.xlShmInterpRateFwd($E$3&amp;T(CalculationTrigger),C1168,,5,C1169)</f>
        <v>7.4828679864248149E-3</v>
      </c>
      <c r="F1168" s="121">
        <f>_xll.xlShmInterpRateFwd($F$3&amp;T(CalculationTrigger),C1168,,5,C1169)</f>
        <v>7.3222651954852839E-3</v>
      </c>
      <c r="G1168" s="148">
        <f>_xll.xlShmInterpDisc($G$3&amp;T(CalculationTrigger),C1168)</f>
        <v>0.99161517783166575</v>
      </c>
      <c r="H1168" s="149">
        <f>_xll.xlShmInterpDisc($H$3&amp;T(CalculationTrigger),C1168)</f>
        <v>0.99171296940848774</v>
      </c>
      <c r="I1168" s="150">
        <f>_xll.xlShmInterpDisc($I$3&amp;T(CalculationTrigger),C1168)</f>
        <v>0.99215021943997239</v>
      </c>
      <c r="J1168" s="157">
        <f t="shared" si="54"/>
        <v>1.9897163428236702E-5</v>
      </c>
      <c r="K1168" s="158">
        <f t="shared" si="55"/>
        <v>0</v>
      </c>
      <c r="L1168" s="159">
        <f t="shared" si="56"/>
        <v>-8.8941086543073395E-5</v>
      </c>
    </row>
    <row r="1169" spans="2:12" x14ac:dyDescent="0.2">
      <c r="B1169" s="112" t="s">
        <v>2</v>
      </c>
      <c r="C1169" s="113">
        <f>_xll.qlCalendarAdvance("TARGET",C1168,B1169,"mf")</f>
        <v>44644</v>
      </c>
      <c r="D1169" s="120">
        <f>_xll.xlShmInterpRateFwd($D$3&amp;T(CalculationTrigger),C1169,,5,C1170)</f>
        <v>7.5521660238433768E-3</v>
      </c>
      <c r="E1169" s="120">
        <f>_xll.xlShmInterpRateFwd($E$3&amp;T(CalculationTrigger),C1169,,5,C1170)</f>
        <v>7.5299612633709543E-3</v>
      </c>
      <c r="F1169" s="121">
        <f>_xll.xlShmInterpRateFwd($F$3&amp;T(CalculationTrigger),C1169,,5,C1170)</f>
        <v>7.3712525952876386E-3</v>
      </c>
      <c r="G1169" s="148">
        <f>_xll.xlShmInterpDisc($G$3&amp;T(CalculationTrigger),C1169)</f>
        <v>0.99147243821634701</v>
      </c>
      <c r="H1169" s="149">
        <f>_xll.xlShmInterpDisc($H$3&amp;T(CalculationTrigger),C1169)</f>
        <v>0.99157067201926719</v>
      </c>
      <c r="I1169" s="150">
        <f>_xll.xlShmInterpDisc($I$3&amp;T(CalculationTrigger),C1169)</f>
        <v>0.9920109143195881</v>
      </c>
      <c r="J1169" s="157">
        <f t="shared" si="54"/>
        <v>1.9912959839484239E-5</v>
      </c>
      <c r="K1169" s="158">
        <f t="shared" si="55"/>
        <v>0</v>
      </c>
      <c r="L1169" s="159">
        <f t="shared" si="56"/>
        <v>-8.921722770569414E-5</v>
      </c>
    </row>
    <row r="1170" spans="2:12" x14ac:dyDescent="0.2">
      <c r="B1170" s="112" t="s">
        <v>2</v>
      </c>
      <c r="C1170" s="113">
        <f>_xll.qlCalendarAdvance("TARGET",C1169,B1170,"mf")</f>
        <v>44651</v>
      </c>
      <c r="D1170" s="120">
        <f>_xll.xlShmInterpRateFwd($D$3&amp;T(CalculationTrigger),C1170,,5,C1171)</f>
        <v>7.5974668716364225E-3</v>
      </c>
      <c r="E1170" s="120">
        <f>_xll.xlShmInterpRateFwd($E$3&amp;T(CalculationTrigger),C1170,,5,C1171)</f>
        <v>7.5770539742000742E-3</v>
      </c>
      <c r="F1170" s="121">
        <f>_xll.xlShmInterpRateFwd($F$3&amp;T(CalculationTrigger),C1170,,5,C1171)</f>
        <v>7.4202885762584261E-3</v>
      </c>
      <c r="G1170" s="148">
        <f>_xll.xlShmInterpDisc($G$3&amp;T(CalculationTrigger),C1170)</f>
        <v>0.99132885804965787</v>
      </c>
      <c r="H1170" s="149">
        <f>_xll.xlShmInterpDisc($H$3&amp;T(CalculationTrigger),C1170)</f>
        <v>0.99142749975986877</v>
      </c>
      <c r="I1170" s="150">
        <f>_xll.xlShmInterpDisc($I$3&amp;T(CalculationTrigger),C1170)</f>
        <v>0.99187069704246933</v>
      </c>
      <c r="J1170" s="157">
        <f t="shared" si="54"/>
        <v>1.9921747622512649E-5</v>
      </c>
      <c r="K1170" s="158">
        <f t="shared" si="55"/>
        <v>0</v>
      </c>
      <c r="L1170" s="159">
        <f t="shared" si="56"/>
        <v>-8.9483975572930745E-5</v>
      </c>
    </row>
    <row r="1171" spans="2:12" x14ac:dyDescent="0.2">
      <c r="B1171" s="112" t="s">
        <v>2</v>
      </c>
      <c r="C1171" s="113">
        <f>_xll.qlCalendarAdvance("TARGET",C1170,B1171,"mf")</f>
        <v>44658</v>
      </c>
      <c r="D1171" s="120">
        <f>_xll.xlShmInterpRateFwd($D$3&amp;T(CalculationTrigger),C1171,,5,C1172)</f>
        <v>7.6461810839863432E-3</v>
      </c>
      <c r="E1171" s="120">
        <f>_xll.xlShmInterpRateFwd($E$3&amp;T(CalculationTrigger),C1171,,5,C1172)</f>
        <v>7.6262581470088325E-3</v>
      </c>
      <c r="F1171" s="121">
        <f>_xll.xlShmInterpRateFwd($F$3&amp;T(CalculationTrigger),C1171,,5,C1172)</f>
        <v>7.4705778774876528E-3</v>
      </c>
      <c r="G1171" s="148">
        <f>_xll.xlShmInterpDisc($G$3&amp;T(CalculationTrigger),C1171)</f>
        <v>0.99118443767567854</v>
      </c>
      <c r="H1171" s="149">
        <f>_xll.xlShmInterpDisc($H$3&amp;T(CalculationTrigger),C1171)</f>
        <v>0.99128345302674215</v>
      </c>
      <c r="I1171" s="150">
        <f>_xll.xlShmInterpDisc($I$3&amp;T(CalculationTrigger),C1171)</f>
        <v>0.99172956707797266</v>
      </c>
      <c r="J1171" s="157">
        <f t="shared" si="54"/>
        <v>1.9923614977611735E-5</v>
      </c>
      <c r="K1171" s="158">
        <f t="shared" si="55"/>
        <v>0</v>
      </c>
      <c r="L1171" s="159">
        <f t="shared" si="56"/>
        <v>-8.9741249981736056E-5</v>
      </c>
    </row>
    <row r="1172" spans="2:12" x14ac:dyDescent="0.2">
      <c r="B1172" s="112" t="s">
        <v>2</v>
      </c>
      <c r="C1172" s="113">
        <f>_xll.qlCalendarAdvance("TARGET",C1171,B1172,"mf")</f>
        <v>44665</v>
      </c>
      <c r="D1172" s="120">
        <f>_xll.xlShmInterpRateFwd($D$3&amp;T(CalculationTrigger),C1172,,5,C1173)</f>
        <v>7.6962068768120662E-3</v>
      </c>
      <c r="E1172" s="120">
        <f>_xll.xlShmInterpRateFwd($E$3&amp;T(CalculationTrigger),C1172,,5,C1173)</f>
        <v>7.6762883914330612E-3</v>
      </c>
      <c r="F1172" s="121">
        <f>_xll.xlShmInterpRateFwd($F$3&amp;T(CalculationTrigger),C1172,,5,C1173)</f>
        <v>7.5213456443747424E-3</v>
      </c>
      <c r="G1172" s="148">
        <f>_xll.xlShmInterpDisc($G$3&amp;T(CalculationTrigger),C1172)</f>
        <v>0.99103911260276367</v>
      </c>
      <c r="H1172" s="149">
        <f>_xll.xlShmInterpDisc($H$3&amp;T(CalculationTrigger),C1172)</f>
        <v>0.99113849207879634</v>
      </c>
      <c r="I1172" s="150">
        <f>_xll.xlShmInterpDisc($I$3&amp;T(CalculationTrigger),C1172)</f>
        <v>0.99158750099156301</v>
      </c>
      <c r="J1172" s="157">
        <f t="shared" si="54"/>
        <v>1.9923601277701191E-5</v>
      </c>
      <c r="K1172" s="158">
        <f t="shared" si="55"/>
        <v>0</v>
      </c>
      <c r="L1172" s="159">
        <f t="shared" si="56"/>
        <v>-8.9992428752073899E-5</v>
      </c>
    </row>
    <row r="1173" spans="2:12" x14ac:dyDescent="0.2">
      <c r="B1173" s="112" t="s">
        <v>2</v>
      </c>
      <c r="C1173" s="113">
        <f>_xll.qlCalendarAdvance("TARGET",C1172,B1173,"mf")</f>
        <v>44672</v>
      </c>
      <c r="D1173" s="120">
        <f>_xll.xlShmInterpRateFwd($D$3&amp;T(CalculationTrigger),C1173,,5,C1174)</f>
        <v>7.7462794208425821E-3</v>
      </c>
      <c r="E1173" s="120">
        <f>_xll.xlShmInterpRateFwd($E$3&amp;T(CalculationTrigger),C1173,,5,C1174)</f>
        <v>7.7263652577190655E-3</v>
      </c>
      <c r="F1173" s="121">
        <f>_xll.xlShmInterpRateFwd($F$3&amp;T(CalculationTrigger),C1173,,5,C1174)</f>
        <v>7.5721371004392538E-3</v>
      </c>
      <c r="G1173" s="148">
        <f>_xll.xlShmInterpDisc($G$3&amp;T(CalculationTrigger),C1173)</f>
        <v>0.99089285831505836</v>
      </c>
      <c r="H1173" s="149">
        <f>_xll.xlShmInterpDisc($H$3&amp;T(CalculationTrigger),C1173)</f>
        <v>0.99099260162666747</v>
      </c>
      <c r="I1173" s="150">
        <f>_xll.xlShmInterpDisc($I$3&amp;T(CalculationTrigger),C1173)</f>
        <v>0.99144449009599978</v>
      </c>
      <c r="J1173" s="157">
        <f t="shared" si="54"/>
        <v>1.9923570713083135E-5</v>
      </c>
      <c r="K1173" s="158">
        <f t="shared" si="55"/>
        <v>0</v>
      </c>
      <c r="L1173" s="159">
        <f t="shared" si="56"/>
        <v>-9.0238900656473473E-5</v>
      </c>
    </row>
    <row r="1174" spans="2:12" x14ac:dyDescent="0.2">
      <c r="B1174" s="112" t="s">
        <v>2</v>
      </c>
      <c r="C1174" s="113">
        <f>_xll.qlCalendarAdvance("TARGET",C1173,B1174,"mf")</f>
        <v>44679</v>
      </c>
      <c r="D1174" s="120">
        <f>_xll.xlShmInterpRateFwd($D$3&amp;T(CalculationTrigger),C1174,,5,C1175)</f>
        <v>7.7963985250958006E-3</v>
      </c>
      <c r="E1174" s="120">
        <f>_xll.xlShmInterpRateFwd($E$3&amp;T(CalculationTrigger),C1174,,5,C1175)</f>
        <v>7.7764885521509515E-3</v>
      </c>
      <c r="F1174" s="121">
        <f>_xll.xlShmInterpRateFwd($F$3&amp;T(CalculationTrigger),C1174,,5,C1175)</f>
        <v>7.622951491347358E-3</v>
      </c>
      <c r="G1174" s="148">
        <f>_xll.xlShmInterpDisc($G$3&amp;T(CalculationTrigger),C1174)</f>
        <v>0.99074567434300587</v>
      </c>
      <c r="H1174" s="149">
        <f>_xll.xlShmInterpDisc($H$3&amp;T(CalculationTrigger),C1174)</f>
        <v>0.99084578120218125</v>
      </c>
      <c r="I1174" s="150">
        <f>_xll.xlShmInterpDisc($I$3&amp;T(CalculationTrigger),C1174)</f>
        <v>0.99130053435661014</v>
      </c>
      <c r="J1174" s="157">
        <f t="shared" si="54"/>
        <v>1.9923523964069969E-5</v>
      </c>
      <c r="K1174" s="158">
        <f t="shared" si="55"/>
        <v>0</v>
      </c>
      <c r="L1174" s="159">
        <f t="shared" si="56"/>
        <v>-9.0480805813082833E-5</v>
      </c>
    </row>
    <row r="1175" spans="2:12" x14ac:dyDescent="0.2">
      <c r="B1175" s="112" t="s">
        <v>2</v>
      </c>
      <c r="C1175" s="113">
        <f>_xll.qlCalendarAdvance("TARGET",C1174,B1175,"mf")</f>
        <v>44686</v>
      </c>
      <c r="D1175" s="120">
        <f>_xll.xlShmInterpRateFwd($D$3&amp;T(CalculationTrigger),C1175,,5,C1176)</f>
        <v>7.8465639985305039E-3</v>
      </c>
      <c r="E1175" s="120">
        <f>_xll.xlShmInterpRateFwd($E$3&amp;T(CalculationTrigger),C1175,,5,C1176)</f>
        <v>7.8266580809478736E-3</v>
      </c>
      <c r="F1175" s="121">
        <f>_xll.xlShmInterpRateFwd($F$3&amp;T(CalculationTrigger),C1175,,5,C1176)</f>
        <v>7.6737880627188717E-3</v>
      </c>
      <c r="G1175" s="148">
        <f>_xll.xlShmInterpDisc($G$3&amp;T(CalculationTrigger),C1175)</f>
        <v>0.99059756022382106</v>
      </c>
      <c r="H1175" s="149">
        <f>_xll.xlShmInterpDisc($H$3&amp;T(CalculationTrigger),C1175)</f>
        <v>0.99069803034398607</v>
      </c>
      <c r="I1175" s="150">
        <f>_xll.xlShmInterpDisc($I$3&amp;T(CalculationTrigger),C1175)</f>
        <v>0.99115563375601978</v>
      </c>
      <c r="J1175" s="157">
        <f t="shared" si="54"/>
        <v>1.9923461711127019E-5</v>
      </c>
      <c r="K1175" s="158">
        <f t="shared" si="55"/>
        <v>0</v>
      </c>
      <c r="L1175" s="159">
        <f t="shared" si="56"/>
        <v>-9.0718284340022333E-5</v>
      </c>
    </row>
    <row r="1176" spans="2:12" x14ac:dyDescent="0.2">
      <c r="B1176" s="112" t="s">
        <v>2</v>
      </c>
      <c r="C1176" s="113">
        <f>_xll.qlCalendarAdvance("TARGET",C1175,B1176,"mf")</f>
        <v>44693</v>
      </c>
      <c r="D1176" s="120">
        <f>_xll.xlShmInterpRateFwd($D$3&amp;T(CalculationTrigger),C1176,,5,C1177)</f>
        <v>7.8967756501447817E-3</v>
      </c>
      <c r="E1176" s="120">
        <f>_xll.xlShmInterpRateFwd($E$3&amp;T(CalculationTrigger),C1176,,5,C1177)</f>
        <v>7.8768736504088218E-3</v>
      </c>
      <c r="F1176" s="121">
        <f>_xll.xlShmInterpRateFwd($F$3&amp;T(CalculationTrigger),C1176,,5,C1177)</f>
        <v>7.7246460601967373E-3</v>
      </c>
      <c r="G1176" s="148">
        <f>_xll.xlShmInterpDisc($G$3&amp;T(CalculationTrigger),C1176)</f>
        <v>0.99044851550149526</v>
      </c>
      <c r="H1176" s="149">
        <f>_xll.xlShmInterpDisc($H$3&amp;T(CalculationTrigger),C1176)</f>
        <v>0.99054934859755739</v>
      </c>
      <c r="I1176" s="150">
        <f>_xll.xlShmInterpDisc($I$3&amp;T(CalculationTrigger),C1176)</f>
        <v>0.99100978829414543</v>
      </c>
      <c r="J1176" s="157">
        <f t="shared" si="54"/>
        <v>1.9923384634674113E-5</v>
      </c>
      <c r="K1176" s="158">
        <f t="shared" si="55"/>
        <v>0</v>
      </c>
      <c r="L1176" s="159">
        <f t="shared" si="56"/>
        <v>-9.0951476355409481E-5</v>
      </c>
    </row>
    <row r="1177" spans="2:12" x14ac:dyDescent="0.2">
      <c r="B1177" s="112" t="s">
        <v>2</v>
      </c>
      <c r="C1177" s="113">
        <f>_xll.qlCalendarAdvance("TARGET",C1176,B1177,"mf")</f>
        <v>44700</v>
      </c>
      <c r="D1177" s="120">
        <f>_xll.xlShmInterpRateFwd($D$3&amp;T(CalculationTrigger),C1177,,5,C1178)</f>
        <v>7.9470332889007636E-3</v>
      </c>
      <c r="E1177" s="120">
        <f>_xll.xlShmInterpRateFwd($E$3&amp;T(CalculationTrigger),C1177,,5,C1178)</f>
        <v>7.9271350667736197E-3</v>
      </c>
      <c r="F1177" s="121">
        <f>_xll.xlShmInterpRateFwd($F$3&amp;T(CalculationTrigger),C1177,,5,C1178)</f>
        <v>7.7755247294064838E-3</v>
      </c>
      <c r="G1177" s="148">
        <f>_xll.xlShmInterpDisc($G$3&amp;T(CalculationTrigger),C1177)</f>
        <v>0.99029853972679882</v>
      </c>
      <c r="H1177" s="149">
        <f>_xll.xlShmInterpDisc($H$3&amp;T(CalculationTrigger),C1177)</f>
        <v>0.99039973551520022</v>
      </c>
      <c r="I1177" s="150">
        <f>_xll.xlShmInterpDisc($I$3&amp;T(CalculationTrigger),C1177)</f>
        <v>0.99086299798818589</v>
      </c>
      <c r="J1177" s="157">
        <f t="shared" si="54"/>
        <v>1.9923293415151404E-5</v>
      </c>
      <c r="K1177" s="158">
        <f t="shared" si="55"/>
        <v>0</v>
      </c>
      <c r="L1177" s="159">
        <f t="shared" si="56"/>
        <v>-9.1180521977339706E-5</v>
      </c>
    </row>
    <row r="1178" spans="2:12" x14ac:dyDescent="0.2">
      <c r="B1178" s="112" t="s">
        <v>2</v>
      </c>
      <c r="C1178" s="113">
        <f>_xll.qlCalendarAdvance("TARGET",C1177,B1178,"mf")</f>
        <v>44707</v>
      </c>
      <c r="D1178" s="120">
        <f>_xll.xlShmInterpRateFwd($D$3&amp;T(CalculationTrigger),C1178,,5,C1179)</f>
        <v>7.9973367237998715E-3</v>
      </c>
      <c r="E1178" s="120">
        <f>_xll.xlShmInterpRateFwd($E$3&amp;T(CalculationTrigger),C1178,,5,C1179)</f>
        <v>7.9774421362982188E-3</v>
      </c>
      <c r="F1178" s="121">
        <f>_xll.xlShmInterpRateFwd($F$3&amp;T(CalculationTrigger),C1178,,5,C1179)</f>
        <v>7.8264233159909685E-3</v>
      </c>
      <c r="G1178" s="148">
        <f>_xll.xlShmInterpDisc($G$3&amp;T(CalculationTrigger),C1178)</f>
        <v>0.99014763245728521</v>
      </c>
      <c r="H1178" s="149">
        <f>_xll.xlShmInterpDisc($H$3&amp;T(CalculationTrigger),C1178)</f>
        <v>0.99024919065605321</v>
      </c>
      <c r="I1178" s="150">
        <f>_xll.xlShmInterpDisc($I$3&amp;T(CalculationTrigger),C1178)</f>
        <v>0.99071526287261369</v>
      </c>
      <c r="J1178" s="157">
        <f t="shared" si="54"/>
        <v>1.9923188732954302E-5</v>
      </c>
      <c r="K1178" s="158">
        <f t="shared" si="55"/>
        <v>0</v>
      </c>
      <c r="L1178" s="159">
        <f t="shared" si="56"/>
        <v>-9.14055613239971E-5</v>
      </c>
    </row>
    <row r="1179" spans="2:12" x14ac:dyDescent="0.2">
      <c r="B1179" s="112" t="s">
        <v>2</v>
      </c>
      <c r="C1179" s="113">
        <f>_xll.qlCalendarAdvance("TARGET",C1178,B1179,"mf")</f>
        <v>44714</v>
      </c>
      <c r="D1179" s="120">
        <f>_xll.xlShmInterpRateFwd($D$3&amp;T(CalculationTrigger),C1179,,5,C1180)</f>
        <v>8.0476857637901827E-3</v>
      </c>
      <c r="E1179" s="120">
        <f>_xll.xlShmInterpRateFwd($E$3&amp;T(CalculationTrigger),C1179,,5,C1180)</f>
        <v>8.0277946652315153E-3</v>
      </c>
      <c r="F1179" s="121">
        <f>_xll.xlShmInterpRateFwd($F$3&amp;T(CalculationTrigger),C1179,,5,C1180)</f>
        <v>7.8773410655582493E-3</v>
      </c>
      <c r="G1179" s="148">
        <f>_xll.xlShmInterpDisc($G$3&amp;T(CalculationTrigger),C1179)</f>
        <v>0.98999579325729403</v>
      </c>
      <c r="H1179" s="149">
        <f>_xll.xlShmInterpDisc($H$3&amp;T(CalculationTrigger),C1179)</f>
        <v>0.99009771358609189</v>
      </c>
      <c r="I1179" s="150">
        <f>_xll.xlShmInterpDisc($I$3&amp;T(CalculationTrigger),C1179)</f>
        <v>0.99056658299916556</v>
      </c>
      <c r="J1179" s="157">
        <f t="shared" si="54"/>
        <v>1.992307126854177E-5</v>
      </c>
      <c r="K1179" s="158">
        <f t="shared" si="55"/>
        <v>0</v>
      </c>
      <c r="L1179" s="159">
        <f t="shared" si="56"/>
        <v>-9.1626734513418831E-5</v>
      </c>
    </row>
    <row r="1180" spans="2:12" x14ac:dyDescent="0.2">
      <c r="B1180" s="112" t="s">
        <v>2</v>
      </c>
      <c r="C1180" s="113">
        <f>_xll.qlCalendarAdvance("TARGET",C1179,B1180,"mf")</f>
        <v>44721</v>
      </c>
      <c r="D1180" s="120">
        <f>_xll.xlShmInterpRateFwd($D$3&amp;T(CalculationTrigger),C1180,,5,C1181)</f>
        <v>8.0980802178822388E-3</v>
      </c>
      <c r="E1180" s="120">
        <f>_xll.xlShmInterpRateFwd($E$3&amp;T(CalculationTrigger),C1180,,5,C1181)</f>
        <v>8.0781924598385246E-3</v>
      </c>
      <c r="F1180" s="121">
        <f>_xll.xlShmInterpRateFwd($F$3&amp;T(CalculationTrigger),C1180,,5,C1181)</f>
        <v>7.9282772237279017E-3</v>
      </c>
      <c r="G1180" s="148">
        <f>_xll.xlShmInterpDisc($G$3&amp;T(CalculationTrigger),C1180)</f>
        <v>0.98984302169795502</v>
      </c>
      <c r="H1180" s="149">
        <f>_xll.xlShmInterpDisc($H$3&amp;T(CalculationTrigger),C1180)</f>
        <v>0.98994530387813184</v>
      </c>
      <c r="I1180" s="150">
        <f>_xll.xlShmInterpDisc($I$3&amp;T(CalculationTrigger),C1180)</f>
        <v>0.99041695843683397</v>
      </c>
      <c r="J1180" s="157">
        <f t="shared" si="54"/>
        <v>1.992294170228528E-5</v>
      </c>
      <c r="K1180" s="158">
        <f t="shared" si="55"/>
        <v>0</v>
      </c>
      <c r="L1180" s="159">
        <f t="shared" si="56"/>
        <v>-9.1844181663778391E-5</v>
      </c>
    </row>
    <row r="1181" spans="2:12" x14ac:dyDescent="0.2">
      <c r="B1181" s="112" t="s">
        <v>2</v>
      </c>
      <c r="C1181" s="113">
        <f>_xll.qlCalendarAdvance("TARGET",C1180,B1181,"mf")</f>
        <v>44728</v>
      </c>
      <c r="D1181" s="120">
        <f>_xll.xlShmInterpRateFwd($D$3&amp;T(CalculationTrigger),C1181,,5,C1182)</f>
        <v>8.1485198950332176E-3</v>
      </c>
      <c r="E1181" s="120">
        <f>_xll.xlShmInterpRateFwd($E$3&amp;T(CalculationTrigger),C1181,,5,C1182)</f>
        <v>8.1286353263772052E-3</v>
      </c>
      <c r="F1181" s="121">
        <f>_xll.xlShmInterpRateFwd($F$3&amp;T(CalculationTrigger),C1181,,5,C1182)</f>
        <v>7.9792310361484001E-3</v>
      </c>
      <c r="G1181" s="148">
        <f>_xll.xlShmInterpDisc($G$3&amp;T(CalculationTrigger),C1181)</f>
        <v>0.98968931735719012</v>
      </c>
      <c r="H1181" s="149">
        <f>_xll.xlShmInterpDisc($H$3&amp;T(CalculationTrigger),C1181)</f>
        <v>0.98979196111183199</v>
      </c>
      <c r="I1181" s="150">
        <f>_xll.xlShmInterpDisc($I$3&amp;T(CalculationTrigger),C1181)</f>
        <v>0.99026638927185751</v>
      </c>
      <c r="J1181" s="157">
        <f t="shared" si="54"/>
        <v>1.9922800714662458E-5</v>
      </c>
      <c r="K1181" s="158">
        <f t="shared" si="55"/>
        <v>0</v>
      </c>
      <c r="L1181" s="159">
        <f t="shared" si="56"/>
        <v>-9.2058042893193356E-5</v>
      </c>
    </row>
    <row r="1182" spans="2:12" x14ac:dyDescent="0.2">
      <c r="B1182" s="112" t="s">
        <v>2</v>
      </c>
      <c r="C1182" s="113">
        <f>_xll.qlCalendarAdvance("TARGET",C1181,B1182,"mf")</f>
        <v>44735</v>
      </c>
      <c r="D1182" s="120">
        <f>_xll.xlShmInterpRateFwd($D$3&amp;T(CalculationTrigger),C1182,,5,C1183)</f>
        <v>8.1990046042222219E-3</v>
      </c>
      <c r="E1182" s="120">
        <f>_xll.xlShmInterpRateFwd($E$3&amp;T(CalculationTrigger),C1182,,5,C1183)</f>
        <v>8.1791230710984604E-3</v>
      </c>
      <c r="F1182" s="121">
        <f>_xll.xlShmInterpRateFwd($F$3&amp;T(CalculationTrigger),C1182,,5,C1183)</f>
        <v>8.0302017484044416E-3</v>
      </c>
      <c r="G1182" s="148">
        <f>_xll.xlShmInterpDisc($G$3&amp;T(CalculationTrigger),C1182)</f>
        <v>0.98953467981971788</v>
      </c>
      <c r="H1182" s="149">
        <f>_xll.xlShmInterpDisc($H$3&amp;T(CalculationTrigger),C1182)</f>
        <v>0.98963768487369763</v>
      </c>
      <c r="I1182" s="150">
        <f>_xll.xlShmInterpDisc($I$3&amp;T(CalculationTrigger),C1182)</f>
        <v>0.99011487560771061</v>
      </c>
      <c r="J1182" s="157">
        <f t="shared" si="54"/>
        <v>1.9922648986063844E-5</v>
      </c>
      <c r="K1182" s="158">
        <f t="shared" si="55"/>
        <v>0</v>
      </c>
      <c r="L1182" s="159">
        <f t="shared" si="56"/>
        <v>-9.2268458319749589E-5</v>
      </c>
    </row>
    <row r="1183" spans="2:12" x14ac:dyDescent="0.2">
      <c r="B1183" s="112" t="s">
        <v>2</v>
      </c>
      <c r="C1183" s="113">
        <f>_xll.qlCalendarAdvance("TARGET",C1182,B1183,"mf")</f>
        <v>44742</v>
      </c>
      <c r="D1183" s="120">
        <f>_xll.xlShmInterpRateFwd($D$3&amp;T(CalculationTrigger),C1183,,5,C1184)</f>
        <v>8.2495341544271041E-3</v>
      </c>
      <c r="E1183" s="120">
        <f>_xll.xlShmInterpRateFwd($E$3&amp;T(CalculationTrigger),C1183,,5,C1184)</f>
        <v>8.2296555002403394E-3</v>
      </c>
      <c r="F1183" s="121">
        <f>_xll.xlShmInterpRateFwd($F$3&amp;T(CalculationTrigger),C1183,,5,C1184)</f>
        <v>8.081188606121191E-3</v>
      </c>
      <c r="G1183" s="148">
        <f>_xll.xlShmInterpDisc($G$3&amp;T(CalculationTrigger),C1183)</f>
        <v>0.98937910867705614</v>
      </c>
      <c r="H1183" s="149">
        <f>_xll.xlShmInterpDisc($H$3&amp;T(CalculationTrigger),C1183)</f>
        <v>0.98948247475708362</v>
      </c>
      <c r="I1183" s="150">
        <f>_xll.xlShmInterpDisc($I$3&amp;T(CalculationTrigger),C1183)</f>
        <v>0.98996241756509495</v>
      </c>
      <c r="J1183" s="157">
        <f t="shared" si="54"/>
        <v>1.9922487196921583E-5</v>
      </c>
      <c r="K1183" s="158">
        <f t="shared" si="55"/>
        <v>0</v>
      </c>
      <c r="L1183" s="159">
        <f t="shared" si="56"/>
        <v>-9.2475568061609455E-5</v>
      </c>
    </row>
    <row r="1184" spans="2:12" x14ac:dyDescent="0.2">
      <c r="B1184" s="112" t="s">
        <v>2</v>
      </c>
      <c r="C1184" s="113">
        <f>_xll.qlCalendarAdvance("TARGET",C1183,B1184,"mf")</f>
        <v>44749</v>
      </c>
      <c r="D1184" s="120">
        <f>_xll.xlShmInterpRateFwd($D$3&amp;T(CalculationTrigger),C1184,,5,C1185)</f>
        <v>8.3001083546186787E-3</v>
      </c>
      <c r="E1184" s="120">
        <f>_xll.xlShmInterpRateFwd($E$3&amp;T(CalculationTrigger),C1184,,5,C1185)</f>
        <v>8.2802324200743661E-3</v>
      </c>
      <c r="F1184" s="121">
        <f>_xll.xlShmInterpRateFwd($F$3&amp;T(CalculationTrigger),C1184,,5,C1185)</f>
        <v>8.1321908549237317E-3</v>
      </c>
      <c r="G1184" s="148">
        <f>_xll.xlShmInterpDisc($G$3&amp;T(CalculationTrigger),C1184)</f>
        <v>0.98922260352752489</v>
      </c>
      <c r="H1184" s="149">
        <f>_xll.xlShmInterpDisc($H$3&amp;T(CalculationTrigger),C1184)</f>
        <v>0.98932633036219764</v>
      </c>
      <c r="I1184" s="150">
        <f>_xll.xlShmInterpDisc($I$3&amp;T(CalculationTrigger),C1184)</f>
        <v>0.98980901528192855</v>
      </c>
      <c r="J1184" s="157">
        <f t="shared" si="54"/>
        <v>1.9922316027666465E-5</v>
      </c>
      <c r="K1184" s="158">
        <f t="shared" si="55"/>
        <v>0</v>
      </c>
      <c r="L1184" s="159">
        <f t="shared" si="56"/>
        <v>-9.2679512236864333E-5</v>
      </c>
    </row>
    <row r="1185" spans="2:12" x14ac:dyDescent="0.2">
      <c r="B1185" s="112" t="s">
        <v>2</v>
      </c>
      <c r="C1185" s="113">
        <f>_xll.qlCalendarAdvance("TARGET",C1184,B1185,"mf")</f>
        <v>44756</v>
      </c>
      <c r="D1185" s="120">
        <f>_xll.xlShmInterpRateFwd($D$3&amp;T(CalculationTrigger),C1185,,5,C1186)</f>
        <v>8.3507270137722946E-3</v>
      </c>
      <c r="E1185" s="120">
        <f>_xll.xlShmInterpRateFwd($E$3&amp;T(CalculationTrigger),C1185,,5,C1186)</f>
        <v>8.3308536368418337E-3</v>
      </c>
      <c r="F1185" s="121">
        <f>_xll.xlShmInterpRateFwd($F$3&amp;T(CalculationTrigger),C1185,,5,C1186)</f>
        <v>8.1832077403849474E-3</v>
      </c>
      <c r="G1185" s="148">
        <f>_xll.xlShmInterpDisc($G$3&amp;T(CalculationTrigger),C1185)</f>
        <v>0.98906516397624966</v>
      </c>
      <c r="H1185" s="149">
        <f>_xll.xlShmInterpDisc($H$3&amp;T(CalculationTrigger),C1185)</f>
        <v>0.98916925129610267</v>
      </c>
      <c r="I1185" s="150">
        <f>_xll.xlShmInterpDisc($I$3&amp;T(CalculationTrigger),C1185)</f>
        <v>0.98965466891333542</v>
      </c>
      <c r="J1185" s="157">
        <f t="shared" si="54"/>
        <v>1.992213615870697E-5</v>
      </c>
      <c r="K1185" s="158">
        <f t="shared" si="55"/>
        <v>0</v>
      </c>
      <c r="L1185" s="159">
        <f t="shared" si="56"/>
        <v>-9.2880430963642179E-5</v>
      </c>
    </row>
    <row r="1186" spans="2:12" x14ac:dyDescent="0.2">
      <c r="B1186" s="112" t="s">
        <v>2</v>
      </c>
      <c r="C1186" s="113">
        <f>_xll.qlCalendarAdvance("TARGET",C1185,B1186,"mf")</f>
        <v>44763</v>
      </c>
      <c r="D1186" s="120">
        <f>_xll.xlShmInterpRateFwd($D$3&amp;T(CalculationTrigger),C1186,,5,C1187)</f>
        <v>8.4013899408794182E-3</v>
      </c>
      <c r="E1186" s="120">
        <f>_xll.xlShmInterpRateFwd($E$3&amp;T(CalculationTrigger),C1186,,5,C1187)</f>
        <v>8.3815189568059167E-3</v>
      </c>
      <c r="F1186" s="121">
        <f>_xll.xlShmInterpRateFwd($F$3&amp;T(CalculationTrigger),C1186,,5,C1187)</f>
        <v>8.2342385081644928E-3</v>
      </c>
      <c r="G1186" s="148">
        <f>_xll.xlShmInterpDisc($G$3&amp;T(CalculationTrigger),C1186)</f>
        <v>0.98890678963516432</v>
      </c>
      <c r="H1186" s="149">
        <f>_xll.xlShmInterpDisc($H$3&amp;T(CalculationTrigger),C1186)</f>
        <v>0.98901123717272033</v>
      </c>
      <c r="I1186" s="150">
        <f>_xll.xlShmInterpDisc($I$3&amp;T(CalculationTrigger),C1186)</f>
        <v>0.98949937863163606</v>
      </c>
      <c r="J1186" s="157">
        <f t="shared" si="54"/>
        <v>1.9921948270471553E-5</v>
      </c>
      <c r="K1186" s="158">
        <f t="shared" si="55"/>
        <v>0</v>
      </c>
      <c r="L1186" s="159">
        <f t="shared" si="56"/>
        <v>-9.3078464360086969E-5</v>
      </c>
    </row>
    <row r="1187" spans="2:12" x14ac:dyDescent="0.2">
      <c r="B1187" s="112" t="s">
        <v>2</v>
      </c>
      <c r="C1187" s="113">
        <f>_xll.qlCalendarAdvance("TARGET",C1186,B1187,"mf")</f>
        <v>44770</v>
      </c>
      <c r="D1187" s="120">
        <f>_xll.xlShmInterpRateFwd($D$3&amp;T(CalculationTrigger),C1187,,5,C1188)</f>
        <v>8.4520969448781385E-3</v>
      </c>
      <c r="E1187" s="120">
        <f>_xll.xlShmInterpRateFwd($E$3&amp;T(CalculationTrigger),C1187,,5,C1188)</f>
        <v>8.4322281862111367E-3</v>
      </c>
      <c r="F1187" s="121">
        <f>_xll.xlShmInterpRateFwd($F$3&amp;T(CalculationTrigger),C1187,,5,C1188)</f>
        <v>8.2852824038061133E-3</v>
      </c>
      <c r="G1187" s="148">
        <f>_xll.xlShmInterpDisc($G$3&amp;T(CalculationTrigger),C1187)</f>
        <v>0.98874748012301361</v>
      </c>
      <c r="H1187" s="149">
        <f>_xll.xlShmInterpDisc($H$3&amp;T(CalculationTrigger),C1187)</f>
        <v>0.98885228761283328</v>
      </c>
      <c r="I1187" s="150">
        <f>_xll.xlShmInterpDisc($I$3&amp;T(CalculationTrigger),C1187)</f>
        <v>0.98934314462633499</v>
      </c>
      <c r="J1187" s="157">
        <f t="shared" si="54"/>
        <v>1.9921753043408336E-5</v>
      </c>
      <c r="K1187" s="158">
        <f t="shared" si="55"/>
        <v>0</v>
      </c>
      <c r="L1187" s="159">
        <f t="shared" si="56"/>
        <v>-9.3273752544254546E-5</v>
      </c>
    </row>
    <row r="1188" spans="2:12" x14ac:dyDescent="0.2">
      <c r="B1188" s="112" t="s">
        <v>2</v>
      </c>
      <c r="C1188" s="113">
        <f>_xll.qlCalendarAdvance("TARGET",C1187,B1188,"mf")</f>
        <v>44777</v>
      </c>
      <c r="D1188" s="120">
        <f>_xll.xlShmInterpRateFwd($D$3&amp;T(CalculationTrigger),C1188,,5,C1189)</f>
        <v>8.5028478347747693E-3</v>
      </c>
      <c r="E1188" s="120">
        <f>_xll.xlShmInterpRateFwd($E$3&amp;T(CalculationTrigger),C1188,,5,C1189)</f>
        <v>8.4829811313007278E-3</v>
      </c>
      <c r="F1188" s="121">
        <f>_xll.xlShmInterpRateFwd($F$3&amp;T(CalculationTrigger),C1188,,5,C1189)</f>
        <v>8.3363386729345384E-3</v>
      </c>
      <c r="G1188" s="148">
        <f>_xll.xlShmInterpDisc($G$3&amp;T(CalculationTrigger),C1188)</f>
        <v>0.98858723506535695</v>
      </c>
      <c r="H1188" s="149">
        <f>_xll.xlShmInterpDisc($H$3&amp;T(CalculationTrigger),C1188)</f>
        <v>0.98869240224408839</v>
      </c>
      <c r="I1188" s="150">
        <f>_xll.xlShmInterpDisc($I$3&amp;T(CalculationTrigger),C1188)</f>
        <v>0.989185967104112</v>
      </c>
      <c r="J1188" s="157">
        <f t="shared" si="54"/>
        <v>1.9921551157880763E-5</v>
      </c>
      <c r="K1188" s="158">
        <f t="shared" si="55"/>
        <v>0</v>
      </c>
      <c r="L1188" s="159">
        <f t="shared" si="56"/>
        <v>-9.3466435634343217E-5</v>
      </c>
    </row>
    <row r="1189" spans="2:12" x14ac:dyDescent="0.2">
      <c r="B1189" s="112" t="s">
        <v>2</v>
      </c>
      <c r="C1189" s="113">
        <f>_xll.qlCalendarAdvance("TARGET",C1188,B1189,"mf")</f>
        <v>44784</v>
      </c>
      <c r="D1189" s="120">
        <f>_xll.xlShmInterpRateFwd($D$3&amp;T(CalculationTrigger),C1189,,5,C1190)</f>
        <v>8.5536424195164513E-3</v>
      </c>
      <c r="E1189" s="120">
        <f>_xll.xlShmInterpRateFwd($E$3&amp;T(CalculationTrigger),C1189,,5,C1190)</f>
        <v>8.5337775983282179E-3</v>
      </c>
      <c r="F1189" s="121">
        <f>_xll.xlShmInterpRateFwd($F$3&amp;T(CalculationTrigger),C1189,,5,C1190)</f>
        <v>8.3874065611454322E-3</v>
      </c>
      <c r="G1189" s="148">
        <f>_xll.xlShmInterpDisc($G$3&amp;T(CalculationTrigger),C1189)</f>
        <v>0.98842605409456996</v>
      </c>
      <c r="H1189" s="149">
        <f>_xll.xlShmInterpDisc($H$3&amp;T(CalculationTrigger),C1189)</f>
        <v>0.98853158070099945</v>
      </c>
      <c r="I1189" s="150">
        <f>_xll.xlShmInterpDisc($I$3&amp;T(CalculationTrigger),C1189)</f>
        <v>0.98902784628880958</v>
      </c>
      <c r="J1189" s="157">
        <f t="shared" si="54"/>
        <v>1.9921343294376376E-5</v>
      </c>
      <c r="K1189" s="158">
        <f t="shared" si="55"/>
        <v>0</v>
      </c>
      <c r="L1189" s="159">
        <f t="shared" si="56"/>
        <v>-9.3656653748421553E-5</v>
      </c>
    </row>
    <row r="1190" spans="2:12" x14ac:dyDescent="0.2">
      <c r="B1190" s="112" t="s">
        <v>2</v>
      </c>
      <c r="C1190" s="113">
        <f>_xll.qlCalendarAdvance("TARGET",C1189,B1190,"mf")</f>
        <v>44791</v>
      </c>
      <c r="D1190" s="120">
        <f>_xll.xlShmInterpRateFwd($D$3&amp;T(CalculationTrigger),C1190,,5,C1191)</f>
        <v>8.6044805081011734E-3</v>
      </c>
      <c r="E1190" s="120">
        <f>_xll.xlShmInterpRateFwd($E$3&amp;T(CalculationTrigger),C1190,,5,C1191)</f>
        <v>8.5846173935516315E-3</v>
      </c>
      <c r="F1190" s="121">
        <f>_xll.xlShmInterpRateFwd($F$3&amp;T(CalculationTrigger),C1190,,5,C1191)</f>
        <v>8.438485314040154E-3</v>
      </c>
      <c r="G1190" s="148">
        <f>_xll.xlShmInterpDisc($G$3&amp;T(CalculationTrigger),C1190)</f>
        <v>0.98826393684984826</v>
      </c>
      <c r="H1190" s="149">
        <f>_xll.xlShmInterpDisc($H$3&amp;T(CalculationTrigger),C1190)</f>
        <v>0.98836982262494943</v>
      </c>
      <c r="I1190" s="150">
        <f>_xll.xlShmInterpDisc($I$3&amp;T(CalculationTrigger),C1190)</f>
        <v>0.98886878242142173</v>
      </c>
      <c r="J1190" s="157">
        <f t="shared" si="54"/>
        <v>1.992113013327747E-5</v>
      </c>
      <c r="K1190" s="158">
        <f t="shared" si="55"/>
        <v>0</v>
      </c>
      <c r="L1190" s="159">
        <f t="shared" si="56"/>
        <v>-9.3844547004657097E-5</v>
      </c>
    </row>
    <row r="1191" spans="2:12" x14ac:dyDescent="0.2">
      <c r="B1191" s="112" t="s">
        <v>2</v>
      </c>
      <c r="C1191" s="113">
        <f>_xll.qlCalendarAdvance("TARGET",C1190,B1191,"mf")</f>
        <v>44798</v>
      </c>
      <c r="D1191" s="120">
        <f>_xll.xlShmInterpRateFwd($D$3&amp;T(CalculationTrigger),C1191,,5,C1192)</f>
        <v>8.6553619094793238E-3</v>
      </c>
      <c r="E1191" s="120">
        <f>_xll.xlShmInterpRateFwd($E$3&amp;T(CalculationTrigger),C1191,,5,C1192)</f>
        <v>8.6355003232045334E-3</v>
      </c>
      <c r="F1191" s="121">
        <f>_xll.xlShmInterpRateFwd($F$3&amp;T(CalculationTrigger),C1191,,5,C1192)</f>
        <v>8.4895741772025822E-3</v>
      </c>
      <c r="G1191" s="148">
        <f>_xll.xlShmInterpDisc($G$3&amp;T(CalculationTrigger),C1191)</f>
        <v>0.98810088297720911</v>
      </c>
      <c r="H1191" s="149">
        <f>_xll.xlShmInterpDisc($H$3&amp;T(CalculationTrigger),C1191)</f>
        <v>0.98820712766419316</v>
      </c>
      <c r="I1191" s="150">
        <f>_xll.xlShmInterpDisc($I$3&amp;T(CalculationTrigger),C1191)</f>
        <v>0.98870877576008254</v>
      </c>
      <c r="J1191" s="157">
        <f t="shared" si="54"/>
        <v>1.9920912355027596E-5</v>
      </c>
      <c r="K1191" s="158">
        <f t="shared" si="55"/>
        <v>0</v>
      </c>
      <c r="L1191" s="159">
        <f t="shared" si="56"/>
        <v>-9.403025552112831E-5</v>
      </c>
    </row>
    <row r="1192" spans="2:12" x14ac:dyDescent="0.2">
      <c r="B1192" s="112" t="s">
        <v>2</v>
      </c>
      <c r="C1192" s="113">
        <f>_xll.qlCalendarAdvance("TARGET",C1191,B1192,"mf")</f>
        <v>44805</v>
      </c>
      <c r="D1192" s="120">
        <f>_xll.xlShmInterpRateFwd($D$3&amp;T(CalculationTrigger),C1192,,5,C1193)</f>
        <v>8.7062864326115982E-3</v>
      </c>
      <c r="E1192" s="120">
        <f>_xll.xlShmInterpRateFwd($E$3&amp;T(CalculationTrigger),C1192,,5,C1193)</f>
        <v>8.6864261935423563E-3</v>
      </c>
      <c r="F1192" s="121">
        <f>_xll.xlShmInterpRateFwd($F$3&amp;T(CalculationTrigger),C1192,,5,C1193)</f>
        <v>8.5406723962049014E-3</v>
      </c>
      <c r="G1192" s="148">
        <f>_xll.xlShmInterpDisc($G$3&amp;T(CalculationTrigger),C1192)</f>
        <v>0.98793689212949476</v>
      </c>
      <c r="H1192" s="149">
        <f>_xll.xlShmInterpDisc($H$3&amp;T(CalculationTrigger),C1192)</f>
        <v>0.98804349547386017</v>
      </c>
      <c r="I1192" s="150">
        <f>_xll.xlShmInterpDisc($I$3&amp;T(CalculationTrigger),C1192)</f>
        <v>0.98854782658005447</v>
      </c>
      <c r="J1192" s="157">
        <f t="shared" si="54"/>
        <v>1.9920690640048466E-5</v>
      </c>
      <c r="K1192" s="158">
        <f t="shared" si="55"/>
        <v>0</v>
      </c>
      <c r="L1192" s="159">
        <f t="shared" si="56"/>
        <v>-9.4213919415967866E-5</v>
      </c>
    </row>
    <row r="1193" spans="2:12" x14ac:dyDescent="0.2">
      <c r="B1193" s="112" t="s">
        <v>2</v>
      </c>
      <c r="C1193" s="113">
        <f>_xll.qlCalendarAdvance("TARGET",C1192,B1193,"mf")</f>
        <v>44812</v>
      </c>
      <c r="D1193" s="120">
        <f>_xll.xlShmInterpRateFwd($D$3&amp;T(CalculationTrigger),C1193,,5,C1194)</f>
        <v>8.7572538865037363E-3</v>
      </c>
      <c r="E1193" s="120">
        <f>_xll.xlShmInterpRateFwd($E$3&amp;T(CalculationTrigger),C1193,,5,C1194)</f>
        <v>8.7373948108134345E-3</v>
      </c>
      <c r="F1193" s="121">
        <f>_xll.xlShmInterpRateFwd($F$3&amp;T(CalculationTrigger),C1193,,5,C1194)</f>
        <v>8.5917792166655196E-3</v>
      </c>
      <c r="G1193" s="148">
        <f>_xll.xlShmInterpDisc($G$3&amp;T(CalculationTrigger),C1193)</f>
        <v>0.9877719639663749</v>
      </c>
      <c r="H1193" s="149">
        <f>_xll.xlShmInterpDisc($H$3&amp;T(CalculationTrigger),C1193)</f>
        <v>0.98787892571595681</v>
      </c>
      <c r="I1193" s="150">
        <f>_xll.xlShmInterpDisc($I$3&amp;T(CalculationTrigger),C1193)</f>
        <v>0.98838593517371653</v>
      </c>
      <c r="J1193" s="157">
        <f t="shared" si="54"/>
        <v>1.9920465668740404E-5</v>
      </c>
      <c r="K1193" s="158">
        <f t="shared" si="55"/>
        <v>0</v>
      </c>
      <c r="L1193" s="159">
        <f t="shared" si="56"/>
        <v>-9.4395678807298044E-5</v>
      </c>
    </row>
    <row r="1194" spans="2:12" x14ac:dyDescent="0.2">
      <c r="B1194" s="112" t="s">
        <v>2</v>
      </c>
      <c r="C1194" s="113">
        <f>_xll.qlCalendarAdvance("TARGET",C1193,B1194,"mf")</f>
        <v>44819</v>
      </c>
      <c r="D1194" s="120">
        <f>_xll.xlShmInterpRateFwd($D$3&amp;T(CalculationTrigger),C1194,,5,C1195)</f>
        <v>8.8082640800907098E-3</v>
      </c>
      <c r="E1194" s="120">
        <f>_xll.xlShmInterpRateFwd($E$3&amp;T(CalculationTrigger),C1194,,5,C1195)</f>
        <v>8.7884059812648029E-3</v>
      </c>
      <c r="F1194" s="121">
        <f>_xll.xlShmInterpRateFwd($F$3&amp;T(CalculationTrigger),C1194,,5,C1195)</f>
        <v>8.6428938841216427E-3</v>
      </c>
      <c r="G1194" s="148">
        <f>_xll.xlShmInterpDisc($G$3&amp;T(CalculationTrigger),C1194)</f>
        <v>0.98760609815434808</v>
      </c>
      <c r="H1194" s="149">
        <f>_xll.xlShmInterpDisc($H$3&amp;T(CalculationTrigger),C1194)</f>
        <v>0.98771341805936874</v>
      </c>
      <c r="I1194" s="150">
        <f>_xll.xlShmInterpDisc($I$3&amp;T(CalculationTrigger),C1194)</f>
        <v>0.98822310185055118</v>
      </c>
      <c r="J1194" s="157">
        <f t="shared" si="54"/>
        <v>1.9920238121564102E-5</v>
      </c>
      <c r="K1194" s="158">
        <f t="shared" si="55"/>
        <v>0</v>
      </c>
      <c r="L1194" s="159">
        <f t="shared" si="56"/>
        <v>-9.4575673813207658E-5</v>
      </c>
    </row>
    <row r="1195" spans="2:12" x14ac:dyDescent="0.2">
      <c r="B1195" s="112" t="s">
        <v>2</v>
      </c>
      <c r="C1195" s="113">
        <f>_xll.qlCalendarAdvance("TARGET",C1194,B1195,"mf")</f>
        <v>44826</v>
      </c>
      <c r="D1195" s="120">
        <f>_xll.xlShmInterpRateFwd($D$3&amp;T(CalculationTrigger),C1195,,5,C1196)</f>
        <v>8.8593168223467383E-3</v>
      </c>
      <c r="E1195" s="120">
        <f>_xll.xlShmInterpRateFwd($E$3&amp;T(CalculationTrigger),C1195,,5,C1196)</f>
        <v>8.8394595111305971E-3</v>
      </c>
      <c r="F1195" s="121">
        <f>_xll.xlShmInterpRateFwd($F$3&amp;T(CalculationTrigger),C1195,,5,C1196)</f>
        <v>8.6940156441914461E-3</v>
      </c>
      <c r="G1195" s="148">
        <f>_xll.xlShmInterpDisc($G$3&amp;T(CalculationTrigger),C1195)</f>
        <v>0.9874392943667456</v>
      </c>
      <c r="H1195" s="149">
        <f>_xll.xlShmInterpDisc($H$3&amp;T(CalculationTrigger),C1195)</f>
        <v>0.98754697217986298</v>
      </c>
      <c r="I1195" s="150">
        <f>_xll.xlShmInterpDisc($I$3&amp;T(CalculationTrigger),C1195)</f>
        <v>0.98805932693713328</v>
      </c>
      <c r="J1195" s="157">
        <f t="shared" si="54"/>
        <v>1.9920008678917915E-5</v>
      </c>
      <c r="K1195" s="158">
        <f t="shared" si="55"/>
        <v>0</v>
      </c>
      <c r="L1195" s="159">
        <f t="shared" si="56"/>
        <v>-9.4754044551890871E-5</v>
      </c>
    </row>
    <row r="1196" spans="2:12" x14ac:dyDescent="0.2">
      <c r="B1196" s="112" t="s">
        <v>2</v>
      </c>
      <c r="C1196" s="113">
        <f>_xll.qlCalendarAdvance("TARGET",C1195,B1196,"mf")</f>
        <v>44833</v>
      </c>
      <c r="D1196" s="120">
        <f>_xll.xlShmInterpRateFwd($D$3&amp;T(CalculationTrigger),C1196,,5,C1197)</f>
        <v>8.9104119222621243E-3</v>
      </c>
      <c r="E1196" s="120">
        <f>_xll.xlShmInterpRateFwd($E$3&amp;T(CalculationTrigger),C1196,,5,C1197)</f>
        <v>8.890555206666817E-3</v>
      </c>
      <c r="F1196" s="121">
        <f>_xll.xlShmInterpRateFwd($F$3&amp;T(CalculationTrigger),C1196,,5,C1197)</f>
        <v>8.7451437424176989E-3</v>
      </c>
      <c r="G1196" s="148">
        <f>_xll.xlShmInterpDisc($G$3&amp;T(CalculationTrigger),C1196)</f>
        <v>0.98727155228373298</v>
      </c>
      <c r="H1196" s="149">
        <f>_xll.xlShmInterpDisc($H$3&amp;T(CalculationTrigger),C1196)</f>
        <v>0.98737958776009083</v>
      </c>
      <c r="I1196" s="150">
        <f>_xll.xlShmInterpDisc($I$3&amp;T(CalculationTrigger),C1196)</f>
        <v>0.98789461077711582</v>
      </c>
      <c r="J1196" s="157">
        <f t="shared" si="54"/>
        <v>1.9919778021219814E-5</v>
      </c>
      <c r="K1196" s="158">
        <f t="shared" si="55"/>
        <v>0</v>
      </c>
      <c r="L1196" s="159">
        <f t="shared" si="56"/>
        <v>-9.4930931141378534E-5</v>
      </c>
    </row>
    <row r="1197" spans="2:12" x14ac:dyDescent="0.2">
      <c r="B1197" s="112" t="s">
        <v>2</v>
      </c>
      <c r="C1197" s="113">
        <f>_xll.qlCalendarAdvance("TARGET",C1196,B1197,"mf")</f>
        <v>44840</v>
      </c>
      <c r="D1197" s="120">
        <f>_xll.xlShmInterpRateFwd($D$3&amp;T(CalculationTrigger),C1197,,5,C1198)</f>
        <v>8.9615491887737632E-3</v>
      </c>
      <c r="E1197" s="120">
        <f>_xll.xlShmInterpRateFwd($E$3&amp;T(CalculationTrigger),C1197,,5,C1198)</f>
        <v>8.9416928741107606E-3</v>
      </c>
      <c r="F1197" s="121">
        <f>_xll.xlShmInterpRateFwd($F$3&amp;T(CalculationTrigger),C1197,,5,C1198)</f>
        <v>8.7962774243951648E-3</v>
      </c>
      <c r="G1197" s="148">
        <f>_xll.xlShmInterpDisc($G$3&amp;T(CalculationTrigger),C1197)</f>
        <v>0.9871028715923118</v>
      </c>
      <c r="H1197" s="149">
        <f>_xll.xlShmInterpDisc($H$3&amp;T(CalculationTrigger),C1197)</f>
        <v>0.98721126448958918</v>
      </c>
      <c r="I1197" s="150">
        <f>_xll.xlShmInterpDisc($I$3&amp;T(CalculationTrigger),C1197)</f>
        <v>0.98772895373121861</v>
      </c>
      <c r="J1197" s="157">
        <f t="shared" si="54"/>
        <v>1.9919546828907056E-5</v>
      </c>
      <c r="K1197" s="158">
        <f t="shared" si="55"/>
        <v>0</v>
      </c>
      <c r="L1197" s="159">
        <f t="shared" si="56"/>
        <v>-9.5106473699878063E-5</v>
      </c>
    </row>
    <row r="1198" spans="2:12" x14ac:dyDescent="0.2">
      <c r="B1198" s="112" t="s">
        <v>2</v>
      </c>
      <c r="C1198" s="113">
        <f>_xll.qlCalendarAdvance("TARGET",C1197,B1198,"mf")</f>
        <v>44847</v>
      </c>
      <c r="D1198" s="120">
        <f>_xll.xlShmInterpRateFwd($D$3&amp;T(CalculationTrigger),C1198,,5,C1199)</f>
        <v>9.0127284308635803E-3</v>
      </c>
      <c r="E1198" s="120">
        <f>_xll.xlShmInterpRateFwd($E$3&amp;T(CalculationTrigger),C1198,,5,C1199)</f>
        <v>8.9928723197157927E-3</v>
      </c>
      <c r="F1198" s="121">
        <f>_xll.xlShmInterpRateFwd($F$3&amp;T(CalculationTrigger),C1198,,5,C1199)</f>
        <v>8.8474159356895302E-3</v>
      </c>
      <c r="G1198" s="148">
        <f>_xll.xlShmInterpDisc($G$3&amp;T(CalculationTrigger),C1198)</f>
        <v>0.98693325198632276</v>
      </c>
      <c r="H1198" s="149">
        <f>_xll.xlShmInterpDisc($H$3&amp;T(CalculationTrigger),C1198)</f>
        <v>0.98704200206478321</v>
      </c>
      <c r="I1198" s="150">
        <f>_xll.xlShmInterpDisc($I$3&amp;T(CalculationTrigger),C1198)</f>
        <v>0.98756235617721377</v>
      </c>
      <c r="J1198" s="157">
        <f t="shared" si="54"/>
        <v>1.9919315782415797E-5</v>
      </c>
      <c r="K1198" s="158">
        <f t="shared" si="55"/>
        <v>0</v>
      </c>
      <c r="L1198" s="159">
        <f t="shared" si="56"/>
        <v>-9.5280812345463638E-5</v>
      </c>
    </row>
    <row r="1199" spans="2:12" x14ac:dyDescent="0.2">
      <c r="B1199" s="112" t="s">
        <v>2</v>
      </c>
      <c r="C1199" s="113">
        <f>_xll.qlCalendarAdvance("TARGET",C1198,B1199,"mf")</f>
        <v>44854</v>
      </c>
      <c r="D1199" s="120">
        <f>_xll.xlShmInterpRateFwd($D$3&amp;T(CalculationTrigger),C1199,,5,C1200)</f>
        <v>9.0639494575006242E-3</v>
      </c>
      <c r="E1199" s="120">
        <f>_xll.xlShmInterpRateFwd($E$3&amp;T(CalculationTrigger),C1199,,5,C1200)</f>
        <v>9.0440933497165799E-3</v>
      </c>
      <c r="F1199" s="121">
        <f>_xll.xlShmInterpRateFwd($F$3&amp;T(CalculationTrigger),C1199,,5,C1200)</f>
        <v>8.898558521883735E-3</v>
      </c>
      <c r="G1199" s="148">
        <f>_xll.xlShmInterpDisc($G$3&amp;T(CalculationTrigger),C1199)</f>
        <v>0.98676269316644738</v>
      </c>
      <c r="H1199" s="149">
        <f>_xll.xlShmInterpDisc($H$3&amp;T(CalculationTrigger),C1199)</f>
        <v>0.98687180018898812</v>
      </c>
      <c r="I1199" s="150">
        <f>_xll.xlShmInterpDisc($I$3&amp;T(CalculationTrigger),C1199)</f>
        <v>0.98739481850991317</v>
      </c>
      <c r="J1199" s="157">
        <f t="shared" si="54"/>
        <v>1.9919085562121119E-5</v>
      </c>
      <c r="K1199" s="158">
        <f t="shared" si="55"/>
        <v>0</v>
      </c>
      <c r="L1199" s="159">
        <f t="shared" si="56"/>
        <v>-9.5454087196251858E-5</v>
      </c>
    </row>
    <row r="1200" spans="2:12" x14ac:dyDescent="0.2">
      <c r="B1200" s="112" t="s">
        <v>2</v>
      </c>
      <c r="C1200" s="113">
        <f>_xll.qlCalendarAdvance("TARGET",C1199,B1200,"mf")</f>
        <v>44861</v>
      </c>
      <c r="D1200" s="120">
        <f>_xll.xlShmInterpRateFwd($D$3&amp;T(CalculationTrigger),C1200,,5,C1201)</f>
        <v>9.1152120776468518E-3</v>
      </c>
      <c r="E1200" s="120">
        <f>_xll.xlShmInterpRateFwd($E$3&amp;T(CalculationTrigger),C1200,,5,C1201)</f>
        <v>9.0953557703638329E-3</v>
      </c>
      <c r="F1200" s="121">
        <f>_xll.xlShmInterpRateFwd($F$3&amp;T(CalculationTrigger),C1200,,5,C1201)</f>
        <v>8.9497044284910995E-3</v>
      </c>
      <c r="G1200" s="148">
        <f>_xll.xlShmInterpDisc($G$3&amp;T(CalculationTrigger),C1200)</f>
        <v>0.98659119484020974</v>
      </c>
      <c r="H1200" s="149">
        <f>_xll.xlShmInterpDisc($H$3&amp;T(CalculationTrigger),C1200)</f>
        <v>0.9867006585724114</v>
      </c>
      <c r="I1200" s="150">
        <f>_xll.xlShmInterpDisc($I$3&amp;T(CalculationTrigger),C1200)</f>
        <v>0.98722634114115448</v>
      </c>
      <c r="J1200" s="157">
        <f t="shared" si="54"/>
        <v>1.9918856848497575E-5</v>
      </c>
      <c r="K1200" s="158">
        <f t="shared" si="55"/>
        <v>0</v>
      </c>
      <c r="L1200" s="159">
        <f t="shared" si="56"/>
        <v>-9.5626438370333532E-5</v>
      </c>
    </row>
    <row r="1201" spans="2:12" x14ac:dyDescent="0.2">
      <c r="B1201" s="112" t="s">
        <v>2</v>
      </c>
      <c r="C1201" s="113">
        <f>_xll.qlCalendarAdvance("TARGET",C1200,B1201,"mf")</f>
        <v>44868</v>
      </c>
      <c r="D1201" s="120">
        <f>_xll.xlShmInterpRateFwd($D$3&amp;T(CalculationTrigger),C1201,,5,C1202)</f>
        <v>9.1665161002455354E-3</v>
      </c>
      <c r="E1201" s="120">
        <f>_xll.xlShmInterpRateFwd($E$3&amp;T(CalculationTrigger),C1201,,5,C1202)</f>
        <v>9.1466593878779864E-3</v>
      </c>
      <c r="F1201" s="121">
        <f>_xll.xlShmInterpRateFwd($F$3&amp;T(CalculationTrigger),C1201,,5,C1202)</f>
        <v>9.0008529011058862E-3</v>
      </c>
      <c r="G1201" s="148">
        <f>_xll.xlShmInterpDisc($G$3&amp;T(CalculationTrigger),C1201)</f>
        <v>0.98641875672197898</v>
      </c>
      <c r="H1201" s="149">
        <f>_xll.xlShmInterpDisc($H$3&amp;T(CalculationTrigger),C1201)</f>
        <v>0.98652857693215446</v>
      </c>
      <c r="I1201" s="150">
        <f>_xll.xlShmInterpDisc($I$3&amp;T(CalculationTrigger),C1201)</f>
        <v>0.98705692449978855</v>
      </c>
      <c r="J1201" s="157">
        <f t="shared" si="54"/>
        <v>1.9918630321978445E-5</v>
      </c>
      <c r="K1201" s="158">
        <f t="shared" si="55"/>
        <v>0</v>
      </c>
      <c r="L1201" s="159">
        <f t="shared" si="56"/>
        <v>-9.5798005985904758E-5</v>
      </c>
    </row>
    <row r="1202" spans="2:12" x14ac:dyDescent="0.2">
      <c r="B1202" s="112" t="s">
        <v>2</v>
      </c>
      <c r="C1202" s="113">
        <f>_xll.qlCalendarAdvance("TARGET",C1201,B1202,"mf")</f>
        <v>44875</v>
      </c>
      <c r="D1202" s="120">
        <f>_xll.xlShmInterpRateFwd($D$3&amp;T(CalculationTrigger),C1202,,5,C1203)</f>
        <v>9.2178613342907712E-3</v>
      </c>
      <c r="E1202" s="120">
        <f>_xll.xlShmInterpRateFwd($E$3&amp;T(CalculationTrigger),C1202,,5,C1203)</f>
        <v>9.1980040085302625E-3</v>
      </c>
      <c r="F1202" s="121">
        <f>_xll.xlShmInterpRateFwd($F$3&amp;T(CalculationTrigger),C1202,,5,C1203)</f>
        <v>9.0520031852932819E-3</v>
      </c>
      <c r="G1202" s="148">
        <f>_xll.xlShmInterpDisc($G$3&amp;T(CalculationTrigger),C1202)</f>
        <v>0.98624537853297134</v>
      </c>
      <c r="H1202" s="149">
        <f>_xll.xlShmInterpDisc($H$3&amp;T(CalculationTrigger),C1202)</f>
        <v>0.98635555499221472</v>
      </c>
      <c r="I1202" s="150">
        <f>_xll.xlShmInterpDisc($I$3&amp;T(CalculationTrigger),C1202)</f>
        <v>0.98688656903166383</v>
      </c>
      <c r="J1202" s="157">
        <f t="shared" si="54"/>
        <v>1.991840666289704E-5</v>
      </c>
      <c r="K1202" s="158">
        <f t="shared" si="55"/>
        <v>0</v>
      </c>
      <c r="L1202" s="159">
        <f t="shared" si="56"/>
        <v>-9.596893016103805E-5</v>
      </c>
    </row>
    <row r="1203" spans="2:12" x14ac:dyDescent="0.2">
      <c r="B1203" s="112" t="s">
        <v>2</v>
      </c>
      <c r="C1203" s="113">
        <f>_xll.qlCalendarAdvance("TARGET",C1202,B1203,"mf")</f>
        <v>44882</v>
      </c>
      <c r="D1203" s="120">
        <f>_xll.xlShmInterpRateFwd($D$3&amp;T(CalculationTrigger),C1203,,5,C1204)</f>
        <v>9.2692475887347983E-3</v>
      </c>
      <c r="E1203" s="120">
        <f>_xll.xlShmInterpRateFwd($E$3&amp;T(CalculationTrigger),C1203,,5,C1204)</f>
        <v>9.249389438538428E-3</v>
      </c>
      <c r="F1203" s="121">
        <f>_xll.xlShmInterpRateFwd($F$3&amp;T(CalculationTrigger),C1203,,5,C1204)</f>
        <v>9.1031545266009681E-3</v>
      </c>
      <c r="G1203" s="148">
        <f>_xll.xlShmInterpDisc($G$3&amp;T(CalculationTrigger),C1203)</f>
        <v>0.986071060001251</v>
      </c>
      <c r="H1203" s="149">
        <f>_xll.xlShmInterpDisc($H$3&amp;T(CalculationTrigger),C1203)</f>
        <v>0.98618159248348702</v>
      </c>
      <c r="I1203" s="150">
        <f>_xll.xlShmInterpDisc($I$3&amp;T(CalculationTrigger),C1203)</f>
        <v>0.98671527519961288</v>
      </c>
      <c r="J1203" s="157">
        <f t="shared" si="54"/>
        <v>1.9918186551764685E-5</v>
      </c>
      <c r="K1203" s="158">
        <f t="shared" si="55"/>
        <v>0</v>
      </c>
      <c r="L1203" s="159">
        <f t="shared" si="56"/>
        <v>-9.6139351013890963E-5</v>
      </c>
    </row>
    <row r="1204" spans="2:12" x14ac:dyDescent="0.2">
      <c r="B1204" s="112" t="s">
        <v>2</v>
      </c>
      <c r="C1204" s="113">
        <f>_xll.qlCalendarAdvance("TARGET",C1203,B1204,"mf")</f>
        <v>44889</v>
      </c>
      <c r="D1204" s="120">
        <f>_xll.xlShmInterpRateFwd($D$3&amp;T(CalculationTrigger),C1204,,5,C1205)</f>
        <v>9.3206746725343383E-3</v>
      </c>
      <c r="E1204" s="120">
        <f>_xll.xlShmInterpRateFwd($E$3&amp;T(CalculationTrigger),C1204,,5,C1205)</f>
        <v>9.3008154841478716E-3</v>
      </c>
      <c r="F1204" s="121">
        <f>_xll.xlShmInterpRateFwd($F$3&amp;T(CalculationTrigger),C1204,,5,C1205)</f>
        <v>9.1543061705649173E-3</v>
      </c>
      <c r="G1204" s="148">
        <f>_xll.xlShmInterpDisc($G$3&amp;T(CalculationTrigger),C1204)</f>
        <v>0.98589580086173267</v>
      </c>
      <c r="H1204" s="149">
        <f>_xll.xlShmInterpDisc($H$3&amp;T(CalculationTrigger),C1204)</f>
        <v>0.98600668914376577</v>
      </c>
      <c r="I1204" s="150">
        <f>_xll.xlShmInterpDisc($I$3&amp;T(CalculationTrigger),C1204)</f>
        <v>0.98654304348343802</v>
      </c>
      <c r="J1204" s="157">
        <f t="shared" si="54"/>
        <v>1.9917970668992408E-5</v>
      </c>
      <c r="K1204" s="158">
        <f t="shared" si="55"/>
        <v>0</v>
      </c>
      <c r="L1204" s="159">
        <f t="shared" si="56"/>
        <v>-9.6309408662516305E-5</v>
      </c>
    </row>
    <row r="1205" spans="2:12" x14ac:dyDescent="0.2">
      <c r="B1205" s="112" t="s">
        <v>2</v>
      </c>
      <c r="C1205" s="113">
        <f>_xll.qlCalendarAdvance("TARGET",C1204,B1205,"mf")</f>
        <v>44896</v>
      </c>
      <c r="D1205" s="120">
        <f>_xll.xlShmInterpRateFwd($D$3&amp;T(CalculationTrigger),C1205,,5,C1206)</f>
        <v>9.3721423946505882E-3</v>
      </c>
      <c r="E1205" s="120">
        <f>_xll.xlShmInterpRateFwd($E$3&amp;T(CalculationTrigger),C1205,,5,C1206)</f>
        <v>9.3522819516026392E-3</v>
      </c>
      <c r="F1205" s="121">
        <f>_xll.xlShmInterpRateFwd($F$3&amp;T(CalculationTrigger),C1205,,5,C1206)</f>
        <v>9.2054573627615086E-3</v>
      </c>
      <c r="G1205" s="148">
        <f>_xll.xlShmInterpDisc($G$3&amp;T(CalculationTrigger),C1205)</f>
        <v>0.98571960085618349</v>
      </c>
      <c r="H1205" s="149">
        <f>_xll.xlShmInterpDisc($H$3&amp;T(CalculationTrigger),C1205)</f>
        <v>0.98583084471774629</v>
      </c>
      <c r="I1205" s="150">
        <f>_xll.xlShmInterpDisc($I$3&amp;T(CalculationTrigger),C1205)</f>
        <v>0.98636987437989698</v>
      </c>
      <c r="J1205" s="157">
        <f t="shared" si="54"/>
        <v>1.991775969497104E-5</v>
      </c>
      <c r="K1205" s="158">
        <f t="shared" si="55"/>
        <v>0</v>
      </c>
      <c r="L1205" s="159">
        <f t="shared" si="56"/>
        <v>-9.6479243225106067E-5</v>
      </c>
    </row>
    <row r="1206" spans="2:12" x14ac:dyDescent="0.2">
      <c r="B1206" s="112" t="s">
        <v>2</v>
      </c>
      <c r="C1206" s="113">
        <f>_xll.qlCalendarAdvance("TARGET",C1205,B1206,"mf")</f>
        <v>44903</v>
      </c>
      <c r="D1206" s="120">
        <f>_xll.xlShmInterpRateFwd($D$3&amp;T(CalculationTrigger),C1206,,5,C1207)</f>
        <v>9.4236505640550045E-3</v>
      </c>
      <c r="E1206" s="120">
        <f>_xll.xlShmInterpRateFwd($E$3&amp;T(CalculationTrigger),C1206,,5,C1207)</f>
        <v>9.4037886471338514E-3</v>
      </c>
      <c r="F1206" s="121">
        <f>_xll.xlShmInterpRateFwd($F$3&amp;T(CalculationTrigger),C1206,,5,C1207)</f>
        <v>9.2566073487090842E-3</v>
      </c>
      <c r="G1206" s="148">
        <f>_xll.xlShmInterpDisc($G$3&amp;T(CalculationTrigger),C1206)</f>
        <v>0.98554245973322419</v>
      </c>
      <c r="H1206" s="149">
        <f>_xll.xlShmInterpDisc($H$3&amp;T(CalculationTrigger),C1206)</f>
        <v>0.9856540589570264</v>
      </c>
      <c r="I1206" s="150">
        <f>_xll.xlShmInterpDisc($I$3&amp;T(CalculationTrigger),C1206)</f>
        <v>0.98619576840268719</v>
      </c>
      <c r="J1206" s="157">
        <f t="shared" si="54"/>
        <v>1.9917554310130165E-5</v>
      </c>
      <c r="K1206" s="158">
        <f t="shared" si="55"/>
        <v>0</v>
      </c>
      <c r="L1206" s="159">
        <f t="shared" si="56"/>
        <v>-9.6648994819721636E-5</v>
      </c>
    </row>
    <row r="1207" spans="2:12" x14ac:dyDescent="0.2">
      <c r="B1207" s="112" t="s">
        <v>2</v>
      </c>
      <c r="C1207" s="113">
        <f>_xll.qlCalendarAdvance("TARGET",C1206,B1207,"mf")</f>
        <v>44910</v>
      </c>
      <c r="D1207" s="120">
        <f>_xll.xlShmInterpRateFwd($D$3&amp;T(CalculationTrigger),C1207,,5,C1208)</f>
        <v>9.4751989897061441E-3</v>
      </c>
      <c r="E1207" s="120">
        <f>_xll.xlShmInterpRateFwd($E$3&amp;T(CalculationTrigger),C1207,,5,C1208)</f>
        <v>9.4553353769886647E-3</v>
      </c>
      <c r="F1207" s="121">
        <f>_xll.xlShmInterpRateFwd($F$3&amp;T(CalculationTrigger),C1207,,5,C1208)</f>
        <v>9.3077553739779779E-3</v>
      </c>
      <c r="G1207" s="148">
        <f>_xll.xlShmInterpDisc($G$3&amp;T(CalculationTrigger),C1207)</f>
        <v>0.98536437724833048</v>
      </c>
      <c r="H1207" s="149">
        <f>_xll.xlShmInterpDisc($H$3&amp;T(CalculationTrigger),C1207)</f>
        <v>0.98547633162010817</v>
      </c>
      <c r="I1207" s="150">
        <f>_xll.xlShmInterpDisc($I$3&amp;T(CalculationTrigger),C1207)</f>
        <v>0.98602072608243174</v>
      </c>
      <c r="J1207" s="157">
        <f t="shared" si="54"/>
        <v>1.991735519491803E-5</v>
      </c>
      <c r="K1207" s="158">
        <f t="shared" si="55"/>
        <v>0</v>
      </c>
      <c r="L1207" s="159">
        <f t="shared" si="56"/>
        <v>-9.6818803564534134E-5</v>
      </c>
    </row>
    <row r="1208" spans="2:12" x14ac:dyDescent="0.2">
      <c r="B1208" s="112" t="s">
        <v>2</v>
      </c>
      <c r="C1208" s="113">
        <f>_xll.qlCalendarAdvance("TARGET",C1207,B1208,"mf")</f>
        <v>44917</v>
      </c>
      <c r="D1208" s="120">
        <f>_xll.xlShmInterpRateFwd($D$3&amp;T(CalculationTrigger),C1208,,5,C1209)</f>
        <v>9.5267874805496557E-3</v>
      </c>
      <c r="E1208" s="120">
        <f>_xll.xlShmInterpRateFwd($E$3&amp;T(CalculationTrigger),C1208,,5,C1209)</f>
        <v>9.5069219473897116E-3</v>
      </c>
      <c r="F1208" s="121">
        <f>_xll.xlShmInterpRateFwd($F$3&amp;T(CalculationTrigger),C1208,,5,C1209)</f>
        <v>9.3589006840746891E-3</v>
      </c>
      <c r="G1208" s="148">
        <f>_xll.xlShmInterpDisc($G$3&amp;T(CalculationTrigger),C1208)</f>
        <v>0.98518535316383515</v>
      </c>
      <c r="H1208" s="149">
        <f>_xll.xlShmInterpDisc($H$3&amp;T(CalculationTrigger),C1208)</f>
        <v>0.98529766247239892</v>
      </c>
      <c r="I1208" s="150">
        <f>_xll.xlShmInterpDisc($I$3&amp;T(CalculationTrigger),C1208)</f>
        <v>0.9858447479666631</v>
      </c>
      <c r="J1208" s="157">
        <f t="shared" si="54"/>
        <v>1.9917163029743045E-5</v>
      </c>
      <c r="K1208" s="158">
        <f t="shared" si="55"/>
        <v>0</v>
      </c>
      <c r="L1208" s="159">
        <f t="shared" si="56"/>
        <v>-9.6988809577632052E-5</v>
      </c>
    </row>
    <row r="1209" spans="2:12" x14ac:dyDescent="0.2">
      <c r="B1209" s="112" t="s">
        <v>2</v>
      </c>
      <c r="C1209" s="113">
        <f>_xll.qlCalendarAdvance("TARGET",C1208,B1209,"mf")</f>
        <v>44924</v>
      </c>
      <c r="D1209" s="120">
        <f>_xll.xlShmInterpRateFwd($D$3&amp;T(CalculationTrigger),C1209,,5,C1210)</f>
        <v>9.5784158455588086E-3</v>
      </c>
      <c r="E1209" s="120">
        <f>_xll.xlShmInterpRateFwd($E$3&amp;T(CalculationTrigger),C1209,,5,C1210)</f>
        <v>9.5585481645872345E-3</v>
      </c>
      <c r="F1209" s="121">
        <f>_xll.xlShmInterpRateFwd($F$3&amp;T(CalculationTrigger),C1209,,5,C1210)</f>
        <v>9.4100425245750904E-3</v>
      </c>
      <c r="G1209" s="148">
        <f>_xll.xlShmInterpDisc($G$3&amp;T(CalculationTrigger),C1209)</f>
        <v>0.98500538724892939</v>
      </c>
      <c r="H1209" s="149">
        <f>_xll.xlShmInterpDisc($H$3&amp;T(CalculationTrigger),C1209)</f>
        <v>0.98511805128621321</v>
      </c>
      <c r="I1209" s="150">
        <f>_xll.xlShmInterpDisc($I$3&amp;T(CalculationTrigger),C1209)</f>
        <v>0.98566783461980867</v>
      </c>
      <c r="J1209" s="157">
        <f t="shared" si="54"/>
        <v>1.9916978495032477E-5</v>
      </c>
      <c r="K1209" s="158">
        <f t="shared" si="55"/>
        <v>0</v>
      </c>
      <c r="L1209" s="159">
        <f t="shared" si="56"/>
        <v>-9.7159152977140649E-5</v>
      </c>
    </row>
    <row r="1210" spans="2:12" x14ac:dyDescent="0.2">
      <c r="B1210" s="112" t="s">
        <v>2</v>
      </c>
      <c r="C1210" s="113">
        <f>_xll.qlCalendarAdvance("TARGET",C1209,B1210,"mf")</f>
        <v>44931</v>
      </c>
      <c r="D1210" s="120">
        <f>_xll.xlShmInterpRateFwd($D$3&amp;T(CalculationTrigger),C1210,,5,C1211)</f>
        <v>9.6300838936881784E-3</v>
      </c>
      <c r="E1210" s="120">
        <f>_xll.xlShmInterpRateFwd($E$3&amp;T(CalculationTrigger),C1210,,5,C1211)</f>
        <v>9.6102138348069591E-3</v>
      </c>
      <c r="F1210" s="121">
        <f>_xll.xlShmInterpRateFwd($F$3&amp;T(CalculationTrigger),C1210,,5,C1211)</f>
        <v>9.4611801409680528E-3</v>
      </c>
      <c r="G1210" s="148">
        <f>_xll.xlShmInterpDisc($G$3&amp;T(CalculationTrigger),C1210)</f>
        <v>0.98482447927966366</v>
      </c>
      <c r="H1210" s="149">
        <f>_xll.xlShmInterpDisc($H$3&amp;T(CalculationTrigger),C1210)</f>
        <v>0.98493749784077345</v>
      </c>
      <c r="I1210" s="150">
        <f>_xll.xlShmInterpDisc($I$3&amp;T(CalculationTrigger),C1210)</f>
        <v>0.985489986623174</v>
      </c>
      <c r="J1210" s="157">
        <f t="shared" si="54"/>
        <v>1.9916802271193591E-5</v>
      </c>
      <c r="K1210" s="158">
        <f t="shared" si="55"/>
        <v>0</v>
      </c>
      <c r="L1210" s="159">
        <f t="shared" si="56"/>
        <v>-9.7329973881183504E-5</v>
      </c>
    </row>
    <row r="1211" spans="2:12" x14ac:dyDescent="0.2">
      <c r="B1211" s="112" t="s">
        <v>2</v>
      </c>
      <c r="C1211" s="113">
        <f>_xll.qlCalendarAdvance("TARGET",C1210,B1211,"mf")</f>
        <v>44938</v>
      </c>
      <c r="D1211" s="120">
        <f>_xll.xlShmInterpRateFwd($D$3&amp;T(CalculationTrigger),C1211,,5,C1212)</f>
        <v>9.6817914338910016E-3</v>
      </c>
      <c r="E1211" s="120">
        <f>_xll.xlShmInterpRateFwd($E$3&amp;T(CalculationTrigger),C1211,,5,C1212)</f>
        <v>9.6619187642848301E-3</v>
      </c>
      <c r="F1211" s="121">
        <f>_xll.xlShmInterpRateFwd($F$3&amp;T(CalculationTrigger),C1211,,5,C1212)</f>
        <v>9.512312778829194E-3</v>
      </c>
      <c r="G1211" s="148">
        <f>_xll.xlShmInterpDisc($G$3&amp;T(CalculationTrigger),C1211)</f>
        <v>0.98464262903894961</v>
      </c>
      <c r="H1211" s="149">
        <f>_xll.xlShmInterpDisc($H$3&amp;T(CalculationTrigger),C1211)</f>
        <v>0.98475600192221158</v>
      </c>
      <c r="I1211" s="150">
        <f>_xll.xlShmInterpDisc($I$3&amp;T(CalculationTrigger),C1211)</f>
        <v>0.98531120457492805</v>
      </c>
      <c r="J1211" s="157">
        <f t="shared" si="54"/>
        <v>1.9916635038671653E-5</v>
      </c>
      <c r="K1211" s="158">
        <f t="shared" si="55"/>
        <v>0</v>
      </c>
      <c r="L1211" s="159">
        <f t="shared" si="56"/>
        <v>-9.7501412407920219E-5</v>
      </c>
    </row>
    <row r="1212" spans="2:12" x14ac:dyDescent="0.2">
      <c r="B1212" s="112" t="s">
        <v>2</v>
      </c>
      <c r="C1212" s="113">
        <f>_xll.qlCalendarAdvance("TARGET",C1211,B1212,"mf")</f>
        <v>44945</v>
      </c>
      <c r="D1212" s="120">
        <f>_xll.xlShmInterpRateFwd($D$3&amp;T(CalculationTrigger),C1212,,5,C1213)</f>
        <v>9.7335382751365489E-3</v>
      </c>
      <c r="E1212" s="120">
        <f>_xll.xlShmInterpRateFwd($E$3&amp;T(CalculationTrigger),C1212,,5,C1213)</f>
        <v>9.7136627592670187E-3</v>
      </c>
      <c r="F1212" s="121">
        <f>_xll.xlShmInterpRateFwd($F$3&amp;T(CalculationTrigger),C1212,,5,C1213)</f>
        <v>9.5634396836645173E-3</v>
      </c>
      <c r="G1212" s="148">
        <f>_xll.xlShmInterpDisc($G$3&amp;T(CalculationTrigger),C1212)</f>
        <v>0.98445983631656109</v>
      </c>
      <c r="H1212" s="149">
        <f>_xll.xlShmInterpDisc($H$3&amp;T(CalculationTrigger),C1212)</f>
        <v>0.98457356332357027</v>
      </c>
      <c r="I1212" s="150">
        <f>_xll.xlShmInterpDisc($I$3&amp;T(CalculationTrigger),C1212)</f>
        <v>0.98513148909008563</v>
      </c>
      <c r="J1212" s="157">
        <f t="shared" si="54"/>
        <v>1.9916477477872714E-5</v>
      </c>
      <c r="K1212" s="158">
        <f t="shared" si="55"/>
        <v>0</v>
      </c>
      <c r="L1212" s="159">
        <f t="shared" si="56"/>
        <v>-9.7673608675390673E-5</v>
      </c>
    </row>
    <row r="1213" spans="2:12" x14ac:dyDescent="0.2">
      <c r="B1213" s="112" t="s">
        <v>2</v>
      </c>
      <c r="C1213" s="113">
        <f>_xll.qlCalendarAdvance("TARGET",C1212,B1213,"mf")</f>
        <v>44952</v>
      </c>
      <c r="D1213" s="120">
        <f>_xll.xlShmInterpRateFwd($D$3&amp;T(CalculationTrigger),C1213,,5,C1214)</f>
        <v>9.7853242263522197E-3</v>
      </c>
      <c r="E1213" s="120">
        <f>_xll.xlShmInterpRateFwd($E$3&amp;T(CalculationTrigger),C1213,,5,C1214)</f>
        <v>9.7654456259693746E-3</v>
      </c>
      <c r="F1213" s="121">
        <f>_xll.xlShmInterpRateFwd($F$3&amp;T(CalculationTrigger),C1213,,5,C1214)</f>
        <v>9.6145601009856897E-3</v>
      </c>
      <c r="G1213" s="148">
        <f>_xll.xlShmInterpDisc($G$3&amp;T(CalculationTrigger),C1213)</f>
        <v>0.98427610090913509</v>
      </c>
      <c r="H1213" s="149">
        <f>_xll.xlShmInterpDisc($H$3&amp;T(CalculationTrigger),C1213)</f>
        <v>0.98439018184480365</v>
      </c>
      <c r="I1213" s="150">
        <f>_xll.xlShmInterpDisc($I$3&amp;T(CalculationTrigger),C1213)</f>
        <v>0.98495084080049222</v>
      </c>
      <c r="J1213" s="157">
        <f t="shared" si="54"/>
        <v>1.9916330269240616E-5</v>
      </c>
      <c r="K1213" s="158">
        <f t="shared" si="55"/>
        <v>0</v>
      </c>
      <c r="L1213" s="159">
        <f t="shared" si="56"/>
        <v>-9.7846702801742094E-5</v>
      </c>
    </row>
    <row r="1214" spans="2:12" x14ac:dyDescent="0.2">
      <c r="B1214" s="112" t="s">
        <v>2</v>
      </c>
      <c r="C1214" s="113">
        <f>_xll.qlCalendarAdvance("TARGET",C1213,B1214,"mf")</f>
        <v>44959</v>
      </c>
      <c r="D1214" s="120">
        <f>_xll.xlShmInterpRateFwd($D$3&amp;T(CalculationTrigger),C1214,,5,C1215)</f>
        <v>9.837149096545145E-3</v>
      </c>
      <c r="E1214" s="120">
        <f>_xll.xlShmInterpRateFwd($E$3&amp;T(CalculationTrigger),C1214,,5,C1215)</f>
        <v>9.8172671706353402E-3</v>
      </c>
      <c r="F1214" s="121">
        <f>_xll.xlShmInterpRateFwd($F$3&amp;T(CalculationTrigger),C1214,,5,C1215)</f>
        <v>9.6656732763505844E-3</v>
      </c>
      <c r="G1214" s="148">
        <f>_xll.xlShmInterpDisc($G$3&amp;T(CalculationTrigger),C1214)</f>
        <v>0.98409142262017346</v>
      </c>
      <c r="H1214" s="149">
        <f>_xll.xlShmInterpDisc($H$3&amp;T(CalculationTrigger),C1214)</f>
        <v>0.98420585729277876</v>
      </c>
      <c r="I1214" s="150">
        <f>_xll.xlShmInterpDisc($I$3&amp;T(CalculationTrigger),C1214)</f>
        <v>0.98476926035480727</v>
      </c>
      <c r="J1214" s="157">
        <f t="shared" si="54"/>
        <v>1.9916194093161296E-5</v>
      </c>
      <c r="K1214" s="158">
        <f t="shared" si="55"/>
        <v>0</v>
      </c>
      <c r="L1214" s="159">
        <f t="shared" si="56"/>
        <v>-9.8020834905146158E-5</v>
      </c>
    </row>
    <row r="1215" spans="2:12" x14ac:dyDescent="0.2">
      <c r="B1215" s="112" t="s">
        <v>2</v>
      </c>
      <c r="C1215" s="113">
        <f>_xll.qlCalendarAdvance("TARGET",C1214,B1215,"mf")</f>
        <v>44966</v>
      </c>
      <c r="D1215" s="120">
        <f>_xll.xlShmInterpRateFwd($D$3&amp;T(CalculationTrigger),C1215,,5,C1216)</f>
        <v>9.8890126946110726E-3</v>
      </c>
      <c r="E1215" s="120">
        <f>_xll.xlShmInterpRateFwd($E$3&amp;T(CalculationTrigger),C1215,,5,C1216)</f>
        <v>9.8691271995011917E-3</v>
      </c>
      <c r="F1215" s="121">
        <f>_xll.xlShmInterpRateFwd($F$3&amp;T(CalculationTrigger),C1215,,5,C1216)</f>
        <v>9.71677845524168E-3</v>
      </c>
      <c r="G1215" s="148">
        <f>_xll.xlShmInterpDisc($G$3&amp;T(CalculationTrigger),C1215)</f>
        <v>0.9839058012600429</v>
      </c>
      <c r="H1215" s="149">
        <f>_xll.xlShmInterpDisc($H$3&amp;T(CalculationTrigger),C1215)</f>
        <v>0.98402058948127624</v>
      </c>
      <c r="I1215" s="150">
        <f>_xll.xlShmInterpDisc($I$3&amp;T(CalculationTrigger),C1215)</f>
        <v>0.98458674841848659</v>
      </c>
      <c r="J1215" s="157">
        <f t="shared" si="54"/>
        <v>1.9916069630115388E-5</v>
      </c>
      <c r="K1215" s="158">
        <f t="shared" si="55"/>
        <v>0</v>
      </c>
      <c r="L1215" s="159">
        <f t="shared" si="56"/>
        <v>-9.8196145103678076E-5</v>
      </c>
    </row>
    <row r="1216" spans="2:12" x14ac:dyDescent="0.2">
      <c r="B1216" s="112" t="s">
        <v>2</v>
      </c>
      <c r="C1216" s="113">
        <f>_xll.qlCalendarAdvance("TARGET",C1215,B1216,"mf")</f>
        <v>44973</v>
      </c>
      <c r="D1216" s="120">
        <f>_xll.xlShmInterpRateFwd($D$3&amp;T(CalculationTrigger),C1216,,5,C1217)</f>
        <v>9.9409148295370679E-3</v>
      </c>
      <c r="E1216" s="120">
        <f>_xll.xlShmInterpRateFwd($E$3&amp;T(CalculationTrigger),C1216,,5,C1217)</f>
        <v>9.9210255187844668E-3</v>
      </c>
      <c r="F1216" s="121">
        <f>_xll.xlShmInterpRateFwd($F$3&amp;T(CalculationTrigger),C1216,,5,C1217)</f>
        <v>9.7678748831992422E-3</v>
      </c>
      <c r="G1216" s="148">
        <f>_xll.xlShmInterpDisc($G$3&amp;T(CalculationTrigger),C1216)</f>
        <v>0.98371923664597749</v>
      </c>
      <c r="H1216" s="149">
        <f>_xll.xlShmInterpDisc($H$3&amp;T(CalculationTrigger),C1216)</f>
        <v>0.98383437823099129</v>
      </c>
      <c r="I1216" s="150">
        <f>_xll.xlShmInterpDisc($I$3&amp;T(CalculationTrigger),C1216)</f>
        <v>0.98440330567376633</v>
      </c>
      <c r="J1216" s="157">
        <f t="shared" si="54"/>
        <v>1.9915957560468873E-5</v>
      </c>
      <c r="K1216" s="158">
        <f t="shared" si="55"/>
        <v>0</v>
      </c>
      <c r="L1216" s="159">
        <f t="shared" si="56"/>
        <v>-9.8372773515460898E-5</v>
      </c>
    </row>
    <row r="1217" spans="2:12" x14ac:dyDescent="0.2">
      <c r="B1217" s="112" t="s">
        <v>2</v>
      </c>
      <c r="C1217" s="113">
        <f>_xll.qlCalendarAdvance("TARGET",C1216,B1217,"mf")</f>
        <v>44980</v>
      </c>
      <c r="D1217" s="120">
        <f>_xll.xlShmInterpRateFwd($D$3&amp;T(CalculationTrigger),C1217,,5,C1218)</f>
        <v>9.9928553102856792E-3</v>
      </c>
      <c r="E1217" s="120">
        <f>_xll.xlShmInterpRateFwd($E$3&amp;T(CalculationTrigger),C1217,,5,C1218)</f>
        <v>9.9729619347186989E-3</v>
      </c>
      <c r="F1217" s="121">
        <f>_xll.xlShmInterpRateFwd($F$3&amp;T(CalculationTrigger),C1217,,5,C1218)</f>
        <v>9.8189618057344715E-3</v>
      </c>
      <c r="G1217" s="148">
        <f>_xll.xlShmInterpDisc($G$3&amp;T(CalculationTrigger),C1217)</f>
        <v>0.98353172860207816</v>
      </c>
      <c r="H1217" s="149">
        <f>_xll.xlShmInterpDisc($H$3&amp;T(CalculationTrigger),C1217)</f>
        <v>0.98364722336953458</v>
      </c>
      <c r="I1217" s="150">
        <f>_xll.xlShmInterpDisc($I$3&amp;T(CalculationTrigger),C1217)</f>
        <v>0.98421893281964523</v>
      </c>
      <c r="J1217" s="157">
        <f t="shared" si="54"/>
        <v>1.9915858564663268E-5</v>
      </c>
      <c r="K1217" s="158">
        <f t="shared" si="55"/>
        <v>0</v>
      </c>
      <c r="L1217" s="159">
        <f t="shared" si="56"/>
        <v>-9.8550860258616875E-5</v>
      </c>
    </row>
    <row r="1218" spans="2:12" x14ac:dyDescent="0.2">
      <c r="B1218" s="112" t="s">
        <v>2</v>
      </c>
      <c r="C1218" s="113">
        <f>_xll.qlCalendarAdvance("TARGET",C1217,B1218,"mf")</f>
        <v>44987</v>
      </c>
      <c r="D1218" s="120">
        <f>_xll.xlShmInterpRateFwd($D$3&amp;T(CalculationTrigger),C1218,,5,C1219)</f>
        <v>1.0044833945794935E-2</v>
      </c>
      <c r="E1218" s="120">
        <f>_xll.xlShmInterpRateFwd($E$3&amp;T(CalculationTrigger),C1218,,5,C1219)</f>
        <v>1.0024936253553418E-2</v>
      </c>
      <c r="F1218" s="121">
        <f>_xll.xlShmInterpRateFwd($F$3&amp;T(CalculationTrigger),C1218,,5,C1219)</f>
        <v>9.870038468341084E-3</v>
      </c>
      <c r="G1218" s="148">
        <f>_xll.xlShmInterpDisc($G$3&amp;T(CalculationTrigger),C1218)</f>
        <v>0.98334327695931389</v>
      </c>
      <c r="H1218" s="149">
        <f>_xll.xlShmInterpDisc($H$3&amp;T(CalculationTrigger),C1218)</f>
        <v>0.98345912473143293</v>
      </c>
      <c r="I1218" s="150">
        <f>_xll.xlShmInterpDisc($I$3&amp;T(CalculationTrigger),C1218)</f>
        <v>0.9840336305718671</v>
      </c>
      <c r="J1218" s="157">
        <f t="shared" si="54"/>
        <v>1.9915773323139362E-5</v>
      </c>
      <c r="K1218" s="158">
        <f t="shared" si="55"/>
        <v>0</v>
      </c>
      <c r="L1218" s="159">
        <f t="shared" si="56"/>
        <v>-9.873054545125587E-5</v>
      </c>
    </row>
    <row r="1219" spans="2:12" x14ac:dyDescent="0.2">
      <c r="B1219" s="112" t="s">
        <v>2</v>
      </c>
      <c r="C1219" s="113">
        <f>_xll.qlCalendarAdvance("TARGET",C1218,B1219,"mf")</f>
        <v>44994</v>
      </c>
      <c r="D1219" s="120">
        <f>_xll.xlShmInterpRateFwd($D$3&amp;T(CalculationTrigger),C1219,,5,C1220)</f>
        <v>1.0096850545001507E-2</v>
      </c>
      <c r="E1219" s="120">
        <f>_xll.xlShmInterpRateFwd($E$3&amp;T(CalculationTrigger),C1219,,5,C1220)</f>
        <v>1.0076948281490444E-2</v>
      </c>
      <c r="F1219" s="121">
        <f>_xll.xlShmInterpRateFwd($F$3&amp;T(CalculationTrigger),C1219,,5,C1220)</f>
        <v>9.9211041165358452E-3</v>
      </c>
      <c r="G1219" s="148">
        <f>_xll.xlShmInterpDisc($G$3&amp;T(CalculationTrigger),C1219)</f>
        <v>0.98315388155552286</v>
      </c>
      <c r="H1219" s="149">
        <f>_xll.xlShmInterpDisc($H$3&amp;T(CalculationTrigger),C1219)</f>
        <v>0.98327008215812983</v>
      </c>
      <c r="I1219" s="150">
        <f>_xll.xlShmInterpDisc($I$3&amp;T(CalculationTrigger),C1219)</f>
        <v>0.98384739966290391</v>
      </c>
      <c r="J1219" s="157">
        <f t="shared" si="54"/>
        <v>1.991570251631851E-5</v>
      </c>
      <c r="K1219" s="158">
        <f t="shared" si="55"/>
        <v>0</v>
      </c>
      <c r="L1219" s="159">
        <f t="shared" si="56"/>
        <v>-9.8911969211536646E-5</v>
      </c>
    </row>
    <row r="1220" spans="2:12" x14ac:dyDescent="0.2">
      <c r="B1220" s="112" t="s">
        <v>2</v>
      </c>
      <c r="C1220" s="113">
        <f>_xll.qlCalendarAdvance("TARGET",C1219,B1220,"mf")</f>
        <v>45001</v>
      </c>
      <c r="D1220" s="120">
        <f>_xll.xlShmInterpRateFwd($D$3&amp;T(CalculationTrigger),C1220,,5,C1221)</f>
        <v>1.0148904916887035E-2</v>
      </c>
      <c r="E1220" s="120">
        <f>_xll.xlShmInterpRateFwd($E$3&amp;T(CalculationTrigger),C1220,,5,C1221)</f>
        <v>1.0128997824776541E-2</v>
      </c>
      <c r="F1220" s="121">
        <f>_xll.xlShmInterpRateFwd($F$3&amp;T(CalculationTrigger),C1220,,5,C1221)</f>
        <v>9.9721579958412191E-3</v>
      </c>
      <c r="G1220" s="148">
        <f>_xll.xlShmInterpDisc($G$3&amp;T(CalculationTrigger),C1220)</f>
        <v>0.98296354223541338</v>
      </c>
      <c r="H1220" s="149">
        <f>_xll.xlShmInterpDisc($H$3&amp;T(CalculationTrigger),C1220)</f>
        <v>0.98308009549798658</v>
      </c>
      <c r="I1220" s="150">
        <f>_xll.xlShmInterpDisc($I$3&amp;T(CalculationTrigger),C1220)</f>
        <v>0.98366024084193726</v>
      </c>
      <c r="J1220" s="157">
        <f t="shared" si="54"/>
        <v>1.9915646824602978E-5</v>
      </c>
      <c r="K1220" s="158">
        <f t="shared" si="55"/>
        <v>0</v>
      </c>
      <c r="L1220" s="159">
        <f t="shared" si="56"/>
        <v>-9.9095271657576126E-5</v>
      </c>
    </row>
    <row r="1221" spans="2:12" x14ac:dyDescent="0.2">
      <c r="B1221" s="112" t="s">
        <v>2</v>
      </c>
      <c r="C1221" s="113">
        <f>_xll.qlCalendarAdvance("TARGET",C1220,B1221,"mf")</f>
        <v>45008</v>
      </c>
      <c r="D1221" s="120">
        <f>_xll.xlShmInterpRateFwd($D$3&amp;T(CalculationTrigger),C1221,,5,C1222)</f>
        <v>1.0200996870385476E-2</v>
      </c>
      <c r="E1221" s="120">
        <f>_xll.xlShmInterpRateFwd($E$3&amp;T(CalculationTrigger),C1221,,5,C1222)</f>
        <v>1.0181084689628136E-2</v>
      </c>
      <c r="F1221" s="121">
        <f>_xll.xlShmInterpRateFwd($F$3&amp;T(CalculationTrigger),C1221,,5,C1222)</f>
        <v>1.0023199351733226E-2</v>
      </c>
      <c r="G1221" s="148">
        <f>_xll.xlShmInterpDisc($G$3&amp;T(CalculationTrigger),C1221)</f>
        <v>0.98277225885056352</v>
      </c>
      <c r="H1221" s="149">
        <f>_xll.xlShmInterpDisc($H$3&amp;T(CalculationTrigger),C1221)</f>
        <v>0.98288916460628228</v>
      </c>
      <c r="I1221" s="150">
        <f>_xll.xlShmInterpDisc($I$3&amp;T(CalculationTrigger),C1221)</f>
        <v>0.98347215487484008</v>
      </c>
      <c r="J1221" s="157">
        <f t="shared" ref="J1221:J1284" si="57">-365*LN(G1221/$H1221)/($C1221-$C$4)</f>
        <v>1.9915606928413429E-5</v>
      </c>
      <c r="K1221" s="158">
        <f t="shared" ref="K1221:K1284" si="58">-365*LN(H1221/$H1221)/($C1221-$C$4)</f>
        <v>0</v>
      </c>
      <c r="L1221" s="159">
        <f t="shared" ref="L1221:L1284" si="59">-365*LN(I1221/$H1221)/($C1221-$C$4)</f>
        <v>-9.928059290743296E-5</v>
      </c>
    </row>
    <row r="1222" spans="2:12" x14ac:dyDescent="0.2">
      <c r="B1222" s="112" t="s">
        <v>2</v>
      </c>
      <c r="C1222" s="113">
        <f>_xll.qlCalendarAdvance("TARGET",C1221,B1222,"mf")</f>
        <v>45015</v>
      </c>
      <c r="D1222" s="120">
        <f>_xll.xlShmInterpRateFwd($D$3&amp;T(CalculationTrigger),C1222,,5,C1223)</f>
        <v>1.025325617456134E-2</v>
      </c>
      <c r="E1222" s="120">
        <f>_xll.xlShmInterpRateFwd($E$3&amp;T(CalculationTrigger),C1222,,5,C1223)</f>
        <v>1.0233303630634315E-2</v>
      </c>
      <c r="F1222" s="121">
        <f>_xll.xlShmInterpRateFwd($F$3&amp;T(CalculationTrigger),C1222,,5,C1223)</f>
        <v>1.0074338088277762E-2</v>
      </c>
      <c r="G1222" s="148">
        <f>_xll.xlShmInterpDisc($G$3&amp;T(CalculationTrigger),C1222)</f>
        <v>0.9825800312594225</v>
      </c>
      <c r="H1222" s="149">
        <f>_xll.xlShmInterpDisc($H$3&amp;T(CalculationTrigger),C1222)</f>
        <v>0.98269728934521472</v>
      </c>
      <c r="I1222" s="150">
        <f>_xll.xlShmInterpDisc($I$3&amp;T(CalculationTrigger),C1222)</f>
        <v>0.98328314254415949</v>
      </c>
      <c r="J1222" s="157">
        <f t="shared" si="57"/>
        <v>1.9915583508207205E-5</v>
      </c>
      <c r="K1222" s="158">
        <f t="shared" si="58"/>
        <v>0</v>
      </c>
      <c r="L1222" s="159">
        <f t="shared" si="59"/>
        <v>-9.9468073079274312E-5</v>
      </c>
    </row>
    <row r="1223" spans="2:12" x14ac:dyDescent="0.2">
      <c r="B1223" s="112" t="s">
        <v>2</v>
      </c>
      <c r="C1223" s="113">
        <f>_xll.qlCalendarAdvance("TARGET",C1222,B1223,"mf")</f>
        <v>45022</v>
      </c>
      <c r="D1223" s="120">
        <f>_xll.xlShmInterpRateFwd($D$3&amp;T(CalculationTrigger),C1223,,5,C1224)</f>
        <v>1.0313370538676767E-2</v>
      </c>
      <c r="E1223" s="120">
        <f>_xll.xlShmInterpRateFwd($E$3&amp;T(CalculationTrigger),C1223,,5,C1224)</f>
        <v>1.0291263304023628E-2</v>
      </c>
      <c r="F1223" s="121">
        <f>_xll.xlShmInterpRateFwd($F$3&amp;T(CalculationTrigger),C1223,,5,C1224)</f>
        <v>1.0132127989695717E-2</v>
      </c>
      <c r="G1223" s="148">
        <f>_xll.xlShmInterpDisc($G$3&amp;T(CalculationTrigger),C1223)</f>
        <v>0.98238685687930538</v>
      </c>
      <c r="H1223" s="149">
        <f>_xll.xlShmInterpDisc($H$3&amp;T(CalculationTrigger),C1223)</f>
        <v>0.9825044677951823</v>
      </c>
      <c r="I1223" s="150">
        <f>_xll.xlShmInterpDisc($I$3&amp;T(CalculationTrigger),C1223)</f>
        <v>0.98309320256316124</v>
      </c>
      <c r="J1223" s="157">
        <f t="shared" si="57"/>
        <v>1.9915688928022592E-5</v>
      </c>
      <c r="K1223" s="158">
        <f t="shared" si="58"/>
        <v>0</v>
      </c>
      <c r="L1223" s="159">
        <f t="shared" si="59"/>
        <v>-9.9657802176231688E-5</v>
      </c>
    </row>
    <row r="1224" spans="2:12" x14ac:dyDescent="0.2">
      <c r="B1224" s="112" t="s">
        <v>2</v>
      </c>
      <c r="C1224" s="113">
        <f>_xll.qlCalendarAdvance("TARGET",C1223,B1224,"mf")</f>
        <v>45029</v>
      </c>
      <c r="D1224" s="120">
        <f>_xll.xlShmInterpRateFwd($D$3&amp;T(CalculationTrigger),C1224,,5,C1225)</f>
        <v>1.0377755168025048E-2</v>
      </c>
      <c r="E1224" s="120">
        <f>_xll.xlShmInterpRateFwd($E$3&amp;T(CalculationTrigger),C1224,,5,C1225)</f>
        <v>1.0352320496494948E-2</v>
      </c>
      <c r="F1224" s="121">
        <f>_xll.xlShmInterpRateFwd($F$3&amp;T(CalculationTrigger),C1224,,5,C1225)</f>
        <v>1.0193541845462693E-2</v>
      </c>
      <c r="G1224" s="148">
        <f>_xll.xlShmInterpDisc($G$3&amp;T(CalculationTrigger),C1224)</f>
        <v>0.98219258835128331</v>
      </c>
      <c r="H1224" s="149">
        <f>_xll.xlShmInterpDisc($H$3&amp;T(CalculationTrigger),C1224)</f>
        <v>0.98231059240156815</v>
      </c>
      <c r="I1224" s="150">
        <f>_xll.xlShmInterpDisc($I$3&amp;T(CalculationTrigger),C1224)</f>
        <v>0.98290221013313117</v>
      </c>
      <c r="J1224" s="157">
        <f t="shared" si="57"/>
        <v>1.992264497102541E-5</v>
      </c>
      <c r="K1224" s="158">
        <f t="shared" si="58"/>
        <v>0</v>
      </c>
      <c r="L1224" s="159">
        <f t="shared" si="59"/>
        <v>-9.9846863726224216E-5</v>
      </c>
    </row>
    <row r="1225" spans="2:12" x14ac:dyDescent="0.2">
      <c r="B1225" s="112" t="s">
        <v>2</v>
      </c>
      <c r="C1225" s="113">
        <f>_xll.qlCalendarAdvance("TARGET",C1224,B1225,"mf")</f>
        <v>45036</v>
      </c>
      <c r="D1225" s="120">
        <f>_xll.xlShmInterpRateFwd($D$3&amp;T(CalculationTrigger),C1225,,5,C1226)</f>
        <v>1.044166211667456E-2</v>
      </c>
      <c r="E1225" s="120">
        <f>_xll.xlShmInterpRateFwd($E$3&amp;T(CalculationTrigger),C1225,,5,C1226)</f>
        <v>1.0413001446397585E-2</v>
      </c>
      <c r="F1225" s="121">
        <f>_xll.xlShmInterpRateFwd($F$3&amp;T(CalculationTrigger),C1225,,5,C1226)</f>
        <v>1.0254541487430782E-2</v>
      </c>
      <c r="G1225" s="148">
        <f>_xll.xlShmInterpDisc($G$3&amp;T(CalculationTrigger),C1225)</f>
        <v>0.98199714593568455</v>
      </c>
      <c r="H1225" s="149">
        <f>_xll.xlShmInterpDisc($H$3&amp;T(CalculationTrigger),C1225)</f>
        <v>0.98211560547393162</v>
      </c>
      <c r="I1225" s="150">
        <f>_xll.xlShmInterpDisc($I$3&amp;T(CalculationTrigger),C1225)</f>
        <v>0.98271009759747985</v>
      </c>
      <c r="J1225" s="157">
        <f t="shared" si="57"/>
        <v>1.9940103667290422E-5</v>
      </c>
      <c r="K1225" s="158">
        <f t="shared" si="58"/>
        <v>0</v>
      </c>
      <c r="L1225" s="159">
        <f t="shared" si="59"/>
        <v>-1.0003359542084148E-4</v>
      </c>
    </row>
    <row r="1226" spans="2:12" x14ac:dyDescent="0.2">
      <c r="B1226" s="112" t="s">
        <v>2</v>
      </c>
      <c r="C1226" s="113">
        <f>_xll.qlCalendarAdvance("TARGET",C1225,B1226,"mf")</f>
        <v>45043</v>
      </c>
      <c r="D1226" s="120">
        <f>_xll.xlShmInterpRateFwd($D$3&amp;T(CalculationTrigger),C1226,,5,C1227)</f>
        <v>1.0505083229192795E-2</v>
      </c>
      <c r="E1226" s="120">
        <f>_xll.xlShmInterpRateFwd($E$3&amp;T(CalculationTrigger),C1226,,5,C1227)</f>
        <v>1.0473299679518735E-2</v>
      </c>
      <c r="F1226" s="121">
        <f>_xll.xlShmInterpRateFwd($F$3&amp;T(CalculationTrigger),C1226,,5,C1227)</f>
        <v>1.0315119872891156E-2</v>
      </c>
      <c r="G1226" s="148">
        <f>_xll.xlShmInterpDisc($G$3&amp;T(CalculationTrigger),C1226)</f>
        <v>0.98180053934257638</v>
      </c>
      <c r="H1226" s="149">
        <f>_xll.xlShmInterpDisc($H$3&amp;T(CalculationTrigger),C1226)</f>
        <v>0.98191951477449835</v>
      </c>
      <c r="I1226" s="150">
        <f>_xll.xlShmInterpDisc($I$3&amp;T(CalculationTrigger),C1226)</f>
        <v>0.98251687343231553</v>
      </c>
      <c r="J1226" s="157">
        <f t="shared" si="57"/>
        <v>1.9967644910683569E-5</v>
      </c>
      <c r="K1226" s="158">
        <f t="shared" si="58"/>
        <v>0</v>
      </c>
      <c r="L1226" s="159">
        <f t="shared" si="59"/>
        <v>-1.0021813933104007E-4</v>
      </c>
    </row>
    <row r="1227" spans="2:12" x14ac:dyDescent="0.2">
      <c r="B1227" s="112" t="s">
        <v>2</v>
      </c>
      <c r="C1227" s="113">
        <f>_xll.qlCalendarAdvance("TARGET",C1226,B1227,"mf")</f>
        <v>45050</v>
      </c>
      <c r="D1227" s="120">
        <f>_xll.xlShmInterpRateFwd($D$3&amp;T(CalculationTrigger),C1227,,5,C1228)</f>
        <v>1.0568010350146907E-2</v>
      </c>
      <c r="E1227" s="120">
        <f>_xll.xlShmInterpRateFwd($E$3&amp;T(CalculationTrigger),C1227,,5,C1228)</f>
        <v>1.0533208721642918E-2</v>
      </c>
      <c r="F1227" s="121">
        <f>_xll.xlShmInterpRateFwd($F$3&amp;T(CalculationTrigger),C1227,,5,C1228)</f>
        <v>1.0375269959083966E-2</v>
      </c>
      <c r="G1227" s="148">
        <f>_xll.xlShmInterpDisc($G$3&amp;T(CalculationTrigger),C1227)</f>
        <v>0.9816027784324447</v>
      </c>
      <c r="H1227" s="149">
        <f>_xll.xlShmInterpDisc($H$3&amp;T(CalculationTrigger),C1227)</f>
        <v>0.98172232818541305</v>
      </c>
      <c r="I1227" s="150">
        <f>_xll.xlShmInterpDisc($I$3&amp;T(CalculationTrigger),C1227)</f>
        <v>0.98232254624401838</v>
      </c>
      <c r="J1227" s="157">
        <f t="shared" si="57"/>
        <v>2.0004848595063664E-5</v>
      </c>
      <c r="K1227" s="158">
        <f t="shared" si="58"/>
        <v>0</v>
      </c>
      <c r="L1227" s="159">
        <f t="shared" si="59"/>
        <v>-1.0040063752772789E-4</v>
      </c>
    </row>
    <row r="1228" spans="2:12" x14ac:dyDescent="0.2">
      <c r="B1228" s="112" t="s">
        <v>2</v>
      </c>
      <c r="C1228" s="113">
        <f>_xll.qlCalendarAdvance("TARGET",C1227,B1228,"mf")</f>
        <v>45057</v>
      </c>
      <c r="D1228" s="120">
        <f>_xll.xlShmInterpRateFwd($D$3&amp;T(CalculationTrigger),C1228,,5,C1229)</f>
        <v>1.0630435324099458E-2</v>
      </c>
      <c r="E1228" s="120">
        <f>_xll.xlShmInterpRateFwd($E$3&amp;T(CalculationTrigger),C1228,,5,C1229)</f>
        <v>1.059272209853559E-2</v>
      </c>
      <c r="F1228" s="121">
        <f>_xll.xlShmInterpRateFwd($F$3&amp;T(CalculationTrigger),C1228,,5,C1229)</f>
        <v>1.0434984703297937E-2</v>
      </c>
      <c r="G1228" s="148">
        <f>_xll.xlShmInterpDisc($G$3&amp;T(CalculationTrigger),C1228)</f>
        <v>0.98140387321592759</v>
      </c>
      <c r="H1228" s="149">
        <f>_xll.xlShmInterpDisc($H$3&amp;T(CalculationTrigger),C1228)</f>
        <v>0.98152405370853313</v>
      </c>
      <c r="I1228" s="150">
        <f>_xll.xlShmInterpDisc($I$3&amp;T(CalculationTrigger),C1228)</f>
        <v>0.98212712476901753</v>
      </c>
      <c r="J1228" s="157">
        <f t="shared" si="57"/>
        <v>2.0051294614307361E-5</v>
      </c>
      <c r="K1228" s="158">
        <f t="shared" si="58"/>
        <v>0</v>
      </c>
      <c r="L1228" s="159">
        <f t="shared" si="59"/>
        <v>-1.0058123208185377E-4</v>
      </c>
    </row>
    <row r="1229" spans="2:12" x14ac:dyDescent="0.2">
      <c r="B1229" s="112" t="s">
        <v>2</v>
      </c>
      <c r="C1229" s="113">
        <f>_xll.qlCalendarAdvance("TARGET",C1228,B1229,"mf")</f>
        <v>45064</v>
      </c>
      <c r="D1229" s="120">
        <f>_xll.xlShmInterpRateFwd($D$3&amp;T(CalculationTrigger),C1229,,5,C1230)</f>
        <v>1.0692349995511512E-2</v>
      </c>
      <c r="E1229" s="120">
        <f>_xll.xlShmInterpRateFwd($E$3&amp;T(CalculationTrigger),C1229,,5,C1230)</f>
        <v>1.0651833335897767E-2</v>
      </c>
      <c r="F1229" s="121">
        <f>_xll.xlShmInterpRateFwd($F$3&amp;T(CalculationTrigger),C1229,,5,C1230)</f>
        <v>1.0494257062680416E-2</v>
      </c>
      <c r="G1229" s="148">
        <f>_xll.xlShmInterpDisc($G$3&amp;T(CalculationTrigger),C1229)</f>
        <v>0.98120383385354737</v>
      </c>
      <c r="H1229" s="149">
        <f>_xll.xlShmInterpDisc($H$3&amp;T(CalculationTrigger),C1229)</f>
        <v>0.98132469946522072</v>
      </c>
      <c r="I1229" s="150">
        <f>_xll.xlShmInterpDisc($I$3&amp;T(CalculationTrigger),C1229)</f>
        <v>0.98193061787356417</v>
      </c>
      <c r="J1229" s="157">
        <f t="shared" si="57"/>
        <v>2.0106562862335357E-5</v>
      </c>
      <c r="K1229" s="158">
        <f t="shared" si="58"/>
        <v>0</v>
      </c>
      <c r="L1229" s="159">
        <f t="shared" si="59"/>
        <v>-1.007600650642772E-4</v>
      </c>
    </row>
    <row r="1230" spans="2:12" x14ac:dyDescent="0.2">
      <c r="B1230" s="112" t="s">
        <v>2</v>
      </c>
      <c r="C1230" s="113">
        <f>_xll.qlCalendarAdvance("TARGET",C1229,B1230,"mf")</f>
        <v>45071</v>
      </c>
      <c r="D1230" s="120">
        <f>_xll.xlShmInterpRateFwd($D$3&amp;T(CalculationTrigger),C1230,,5,C1231)</f>
        <v>1.0753746208894797E-2</v>
      </c>
      <c r="E1230" s="120">
        <f>_xll.xlShmInterpRateFwd($E$3&amp;T(CalculationTrigger),C1230,,5,C1231)</f>
        <v>1.0710535959465474E-2</v>
      </c>
      <c r="F1230" s="121">
        <f>_xll.xlShmInterpRateFwd($F$3&amp;T(CalculationTrigger),C1230,,5,C1231)</f>
        <v>1.0553079994470228E-2</v>
      </c>
      <c r="G1230" s="148">
        <f>_xll.xlShmInterpDisc($G$3&amp;T(CalculationTrigger),C1230)</f>
        <v>0.98100267065544255</v>
      </c>
      <c r="H1230" s="149">
        <f>_xll.xlShmInterpDisc($H$3&amp;T(CalculationTrigger),C1230)</f>
        <v>0.98112427369613442</v>
      </c>
      <c r="I1230" s="150">
        <f>_xll.xlShmInterpDisc($I$3&amp;T(CalculationTrigger),C1230)</f>
        <v>0.98173303455350747</v>
      </c>
      <c r="J1230" s="157">
        <f t="shared" si="57"/>
        <v>2.0170233232923492E-5</v>
      </c>
      <c r="K1230" s="158">
        <f t="shared" si="58"/>
        <v>0</v>
      </c>
      <c r="L1230" s="159">
        <f t="shared" si="59"/>
        <v>-1.0093727854596495E-4</v>
      </c>
    </row>
    <row r="1231" spans="2:12" x14ac:dyDescent="0.2">
      <c r="B1231" s="112" t="s">
        <v>2</v>
      </c>
      <c r="C1231" s="113">
        <f>_xll.qlCalendarAdvance("TARGET",C1230,B1231,"mf")</f>
        <v>45078</v>
      </c>
      <c r="D1231" s="120">
        <f>_xll.xlShmInterpRateFwd($D$3&amp;T(CalculationTrigger),C1231,,5,C1232)</f>
        <v>1.0814615808720665E-2</v>
      </c>
      <c r="E1231" s="120">
        <f>_xll.xlShmInterpRateFwd($E$3&amp;T(CalculationTrigger),C1231,,5,C1232)</f>
        <v>1.0768823494918088E-2</v>
      </c>
      <c r="F1231" s="121">
        <f>_xll.xlShmInterpRateFwd($F$3&amp;T(CalculationTrigger),C1231,,5,C1232)</f>
        <v>1.0611446455807742E-2</v>
      </c>
      <c r="G1231" s="148">
        <f>_xll.xlShmInterpDisc($G$3&amp;T(CalculationTrigger),C1231)</f>
        <v>0.98080039408109532</v>
      </c>
      <c r="H1231" s="149">
        <f>_xll.xlShmInterpDisc($H$3&amp;T(CalculationTrigger),C1231)</f>
        <v>0.98092278476101802</v>
      </c>
      <c r="I1231" s="150">
        <f>_xll.xlShmInterpDisc($I$3&amp;T(CalculationTrigger),C1231)</f>
        <v>0.981534383934064</v>
      </c>
      <c r="J1231" s="157">
        <f t="shared" si="57"/>
        <v>2.0241885620006097E-5</v>
      </c>
      <c r="K1231" s="158">
        <f t="shared" si="58"/>
        <v>0</v>
      </c>
      <c r="L1231" s="159">
        <f t="shared" si="59"/>
        <v>-1.0111301459778685E-4</v>
      </c>
    </row>
    <row r="1232" spans="2:12" x14ac:dyDescent="0.2">
      <c r="B1232" s="112" t="s">
        <v>2</v>
      </c>
      <c r="C1232" s="113">
        <f>_xll.qlCalendarAdvance("TARGET",C1231,B1232,"mf")</f>
        <v>45085</v>
      </c>
      <c r="D1232" s="120">
        <f>_xll.xlShmInterpRateFwd($D$3&amp;T(CalculationTrigger),C1232,,5,C1233)</f>
        <v>1.0874950639410122E-2</v>
      </c>
      <c r="E1232" s="120">
        <f>_xll.xlShmInterpRateFwd($E$3&amp;T(CalculationTrigger),C1232,,5,C1233)</f>
        <v>1.082668946794307E-2</v>
      </c>
      <c r="F1232" s="121">
        <f>_xll.xlShmInterpRateFwd($F$3&amp;T(CalculationTrigger),C1232,,5,C1233)</f>
        <v>1.0669349403869316E-2</v>
      </c>
      <c r="G1232" s="148">
        <f>_xll.xlShmInterpDisc($G$3&amp;T(CalculationTrigger),C1232)</f>
        <v>0.98059701473905947</v>
      </c>
      <c r="H1232" s="149">
        <f>_xll.xlShmInterpDisc($H$3&amp;T(CalculationTrigger),C1232)</f>
        <v>0.98072024113848921</v>
      </c>
      <c r="I1232" s="150">
        <f>_xll.xlShmInterpDisc($I$3&amp;T(CalculationTrigger),C1232)</f>
        <v>0.98133467526959017</v>
      </c>
      <c r="J1232" s="157">
        <f t="shared" si="57"/>
        <v>2.0321099917437972E-5</v>
      </c>
      <c r="K1232" s="158">
        <f t="shared" si="58"/>
        <v>0</v>
      </c>
      <c r="L1232" s="159">
        <f t="shared" si="59"/>
        <v>-1.0128741529070941E-4</v>
      </c>
    </row>
    <row r="1233" spans="2:12" x14ac:dyDescent="0.2">
      <c r="B1233" s="112" t="s">
        <v>2</v>
      </c>
      <c r="C1233" s="113">
        <f>_xll.qlCalendarAdvance("TARGET",C1232,B1233,"mf")</f>
        <v>45092</v>
      </c>
      <c r="D1233" s="120">
        <f>_xll.xlShmInterpRateFwd($D$3&amp;T(CalculationTrigger),C1233,,5,C1234)</f>
        <v>1.0934742545399204E-2</v>
      </c>
      <c r="E1233" s="120">
        <f>_xll.xlShmInterpRateFwd($E$3&amp;T(CalculationTrigger),C1233,,5,C1234)</f>
        <v>1.0884127404190671E-2</v>
      </c>
      <c r="F1233" s="121">
        <f>_xll.xlShmInterpRateFwd($F$3&amp;T(CalculationTrigger),C1233,,5,C1234)</f>
        <v>1.0726781795770073E-2</v>
      </c>
      <c r="G1233" s="148">
        <f>_xll.xlShmInterpDisc($G$3&amp;T(CalculationTrigger),C1233)</f>
        <v>0.9803925433866868</v>
      </c>
      <c r="H1233" s="149">
        <f>_xll.xlShmInterpDisc($H$3&amp;T(CalculationTrigger),C1233)</f>
        <v>0.98051665142582634</v>
      </c>
      <c r="I1233" s="150">
        <f>_xll.xlShmInterpDisc($I$3&amp;T(CalculationTrigger),C1233)</f>
        <v>0.98113391794334992</v>
      </c>
      <c r="J1233" s="157">
        <f t="shared" si="57"/>
        <v>2.0407456019086163E-5</v>
      </c>
      <c r="K1233" s="158">
        <f t="shared" si="58"/>
        <v>0</v>
      </c>
      <c r="L1233" s="159">
        <f t="shared" si="59"/>
        <v>-1.0146062269559141E-4</v>
      </c>
    </row>
    <row r="1234" spans="2:12" x14ac:dyDescent="0.2">
      <c r="B1234" s="112" t="s">
        <v>2</v>
      </c>
      <c r="C1234" s="113">
        <f>_xll.qlCalendarAdvance("TARGET",C1233,B1234,"mf")</f>
        <v>45099</v>
      </c>
      <c r="D1234" s="120">
        <f>_xll.xlShmInterpRateFwd($D$3&amp;T(CalculationTrigger),C1234,,5,C1235)</f>
        <v>1.099398337105959E-2</v>
      </c>
      <c r="E1234" s="120">
        <f>_xll.xlShmInterpRateFwd($E$3&amp;T(CalculationTrigger),C1234,,5,C1235)</f>
        <v>1.0941130829286558E-2</v>
      </c>
      <c r="F1234" s="121">
        <f>_xll.xlShmInterpRateFwd($F$3&amp;T(CalculationTrigger),C1234,,5,C1235)</f>
        <v>1.0783736588640451E-2</v>
      </c>
      <c r="G1234" s="148">
        <f>_xll.xlShmInterpDisc($G$3&amp;T(CalculationTrigger),C1234)</f>
        <v>0.98018699092985073</v>
      </c>
      <c r="H1234" s="149">
        <f>_xll.xlShmInterpDisc($H$3&amp;T(CalculationTrigger),C1234)</f>
        <v>0.9803120243387542</v>
      </c>
      <c r="I1234" s="150">
        <f>_xll.xlShmInterpDisc($I$3&amp;T(CalculationTrigger),C1234)</f>
        <v>0.98093212146728392</v>
      </c>
      <c r="J1234" s="157">
        <f t="shared" si="57"/>
        <v>2.0500533818816604E-5</v>
      </c>
      <c r="K1234" s="158">
        <f t="shared" si="58"/>
        <v>0</v>
      </c>
      <c r="L1234" s="159">
        <f t="shared" si="59"/>
        <v>-1.0163277888341022E-4</v>
      </c>
    </row>
    <row r="1235" spans="2:12" x14ac:dyDescent="0.2">
      <c r="B1235" s="112" t="s">
        <v>2</v>
      </c>
      <c r="C1235" s="113">
        <f>_xll.qlCalendarAdvance("TARGET",C1234,B1235,"mf")</f>
        <v>45106</v>
      </c>
      <c r="D1235" s="120">
        <f>_xll.xlShmInterpRateFwd($D$3&amp;T(CalculationTrigger),C1235,,5,C1236)</f>
        <v>1.1052664960792954E-2</v>
      </c>
      <c r="E1235" s="120">
        <f>_xll.xlShmInterpRateFwd($E$3&amp;T(CalculationTrigger),C1235,,5,C1236)</f>
        <v>1.0997693268861868E-2</v>
      </c>
      <c r="F1235" s="121">
        <f>_xll.xlShmInterpRateFwd($F$3&amp;T(CalculationTrigger),C1235,,5,C1236)</f>
        <v>1.0840206739557998E-2</v>
      </c>
      <c r="G1235" s="148">
        <f>_xll.xlShmInterpDisc($G$3&amp;T(CalculationTrigger),C1235)</f>
        <v>0.97998036842267033</v>
      </c>
      <c r="H1235" s="149">
        <f>_xll.xlShmInterpDisc($H$3&amp;T(CalculationTrigger),C1235)</f>
        <v>0.98010636871122869</v>
      </c>
      <c r="I1235" s="150">
        <f>_xll.xlShmInterpDisc($I$3&amp;T(CalculationTrigger),C1235)</f>
        <v>0.98072929548177523</v>
      </c>
      <c r="J1235" s="157">
        <f t="shared" si="57"/>
        <v>2.0599913210502824E-5</v>
      </c>
      <c r="K1235" s="158">
        <f t="shared" si="58"/>
        <v>0</v>
      </c>
      <c r="L1235" s="159">
        <f t="shared" si="59"/>
        <v>-1.0180402592505615E-4</v>
      </c>
    </row>
    <row r="1236" spans="2:12" x14ac:dyDescent="0.2">
      <c r="B1236" s="112" t="s">
        <v>2</v>
      </c>
      <c r="C1236" s="113">
        <f>_xll.qlCalendarAdvance("TARGET",C1235,B1236,"mf")</f>
        <v>45113</v>
      </c>
      <c r="D1236" s="120">
        <f>_xll.xlShmInterpRateFwd($D$3&amp;T(CalculationTrigger),C1236,,5,C1237)</f>
        <v>1.111077915897481E-2</v>
      </c>
      <c r="E1236" s="120">
        <f>_xll.xlShmInterpRateFwd($E$3&amp;T(CalculationTrigger),C1236,,5,C1237)</f>
        <v>1.1053808248519514E-2</v>
      </c>
      <c r="F1236" s="121">
        <f>_xll.xlShmInterpRateFwd($F$3&amp;T(CalculationTrigger),C1236,,5,C1237)</f>
        <v>1.0896185205635532E-2</v>
      </c>
      <c r="G1236" s="148">
        <f>_xll.xlShmInterpDisc($G$3&amp;T(CalculationTrigger),C1236)</f>
        <v>0.97977268706723131</v>
      </c>
      <c r="H1236" s="149">
        <f>_xll.xlShmInterpDisc($H$3&amp;T(CalculationTrigger),C1236)</f>
        <v>0.97989969349521999</v>
      </c>
      <c r="I1236" s="150">
        <f>_xll.xlShmInterpDisc($I$3&amp;T(CalculationTrigger),C1236)</f>
        <v>0.98052544975541567</v>
      </c>
      <c r="J1236" s="157">
        <f t="shared" si="57"/>
        <v>2.0705174088003354E-5</v>
      </c>
      <c r="K1236" s="158">
        <f t="shared" si="58"/>
        <v>0</v>
      </c>
      <c r="L1236" s="159">
        <f t="shared" si="59"/>
        <v>-1.019745058914486E-4</v>
      </c>
    </row>
    <row r="1237" spans="2:12" x14ac:dyDescent="0.2">
      <c r="B1237" s="112" t="s">
        <v>2</v>
      </c>
      <c r="C1237" s="113">
        <f>_xll.qlCalendarAdvance("TARGET",C1236,B1237,"mf")</f>
        <v>45120</v>
      </c>
      <c r="D1237" s="120">
        <f>_xll.xlShmInterpRateFwd($D$3&amp;T(CalculationTrigger),C1237,,5,C1238)</f>
        <v>1.1168317809898345E-2</v>
      </c>
      <c r="E1237" s="120">
        <f>_xll.xlShmInterpRateFwd($E$3&amp;T(CalculationTrigger),C1237,,5,C1238)</f>
        <v>1.1109469293829524E-2</v>
      </c>
      <c r="F1237" s="121">
        <f>_xll.xlShmInterpRateFwd($F$3&amp;T(CalculationTrigger),C1237,,5,C1238)</f>
        <v>1.0951664943883468E-2</v>
      </c>
      <c r="G1237" s="148">
        <f>_xll.xlShmInterpDisc($G$3&amp;T(CalculationTrigger),C1237)</f>
        <v>0.97956395821330644</v>
      </c>
      <c r="H1237" s="149">
        <f>_xll.xlShmInterpDisc($H$3&amp;T(CalculationTrigger),C1237)</f>
        <v>0.9796920077604947</v>
      </c>
      <c r="I1237" s="150">
        <f>_xll.xlShmInterpDisc($I$3&amp;T(CalculationTrigger),C1237)</f>
        <v>0.98032059418476925</v>
      </c>
      <c r="J1237" s="157">
        <f t="shared" si="57"/>
        <v>2.0815896345215078E-5</v>
      </c>
      <c r="K1237" s="158">
        <f t="shared" si="58"/>
        <v>0</v>
      </c>
      <c r="L1237" s="159">
        <f t="shared" si="59"/>
        <v>-1.0214436085350782E-4</v>
      </c>
    </row>
    <row r="1238" spans="2:12" x14ac:dyDescent="0.2">
      <c r="B1238" s="112" t="s">
        <v>2</v>
      </c>
      <c r="C1238" s="113">
        <f>_xll.qlCalendarAdvance("TARGET",C1237,B1238,"mf")</f>
        <v>45127</v>
      </c>
      <c r="D1238" s="120">
        <f>_xll.xlShmInterpRateFwd($D$3&amp;T(CalculationTrigger),C1238,,5,C1239)</f>
        <v>1.1225272757926785E-2</v>
      </c>
      <c r="E1238" s="120">
        <f>_xll.xlShmInterpRateFwd($E$3&amp;T(CalculationTrigger),C1238,,5,C1239)</f>
        <v>1.1164669930376472E-2</v>
      </c>
      <c r="F1238" s="121">
        <f>_xll.xlShmInterpRateFwd($F$3&amp;T(CalculationTrigger),C1238,,5,C1239)</f>
        <v>1.1006638911413848E-2</v>
      </c>
      <c r="G1238" s="148">
        <f>_xll.xlShmInterpDisc($G$3&amp;T(CalculationTrigger),C1238)</f>
        <v>0.97935419335807583</v>
      </c>
      <c r="H1238" s="149">
        <f>_xll.xlShmInterpDisc($H$3&amp;T(CalculationTrigger),C1238)</f>
        <v>0.97948332069439736</v>
      </c>
      <c r="I1238" s="150">
        <f>_xll.xlShmInterpDisc($I$3&amp;T(CalculationTrigger),C1238)</f>
        <v>0.9801147387941368</v>
      </c>
      <c r="J1238" s="157">
        <f t="shared" si="57"/>
        <v>2.0931659875989761E-5</v>
      </c>
      <c r="K1238" s="158">
        <f t="shared" si="58"/>
        <v>0</v>
      </c>
      <c r="L1238" s="159">
        <f t="shared" si="59"/>
        <v>-1.0231373288216078E-4</v>
      </c>
    </row>
    <row r="1239" spans="2:12" x14ac:dyDescent="0.2">
      <c r="B1239" s="112" t="s">
        <v>2</v>
      </c>
      <c r="C1239" s="113">
        <f>_xll.qlCalendarAdvance("TARGET",C1238,B1239,"mf")</f>
        <v>45134</v>
      </c>
      <c r="D1239" s="120">
        <f>_xll.xlShmInterpRateFwd($D$3&amp;T(CalculationTrigger),C1239,,5,C1240)</f>
        <v>1.1281635847362012E-2</v>
      </c>
      <c r="E1239" s="120">
        <f>_xll.xlShmInterpRateFwd($E$3&amp;T(CalculationTrigger),C1239,,5,C1240)</f>
        <v>1.1219403683720087E-2</v>
      </c>
      <c r="F1239" s="121">
        <f>_xll.xlShmInterpRateFwd($F$3&amp;T(CalculationTrigger),C1239,,5,C1240)</f>
        <v>1.1061100065198478E-2</v>
      </c>
      <c r="G1239" s="148">
        <f>_xll.xlShmInterpDisc($G$3&amp;T(CalculationTrigger),C1239)</f>
        <v>0.979143404145844</v>
      </c>
      <c r="H1239" s="149">
        <f>_xll.xlShmInterpDisc($H$3&amp;T(CalculationTrigger),C1239)</f>
        <v>0.97927364160163022</v>
      </c>
      <c r="I1239" s="150">
        <f>_xll.xlShmInterpDisc($I$3&amp;T(CalculationTrigger),C1239)</f>
        <v>0.97990789373531617</v>
      </c>
      <c r="J1239" s="157">
        <f t="shared" si="57"/>
        <v>2.1052044574198195E-5</v>
      </c>
      <c r="K1239" s="158">
        <f t="shared" si="58"/>
        <v>0</v>
      </c>
      <c r="L1239" s="159">
        <f t="shared" si="59"/>
        <v>-1.0248276404827582E-4</v>
      </c>
    </row>
    <row r="1240" spans="2:12" x14ac:dyDescent="0.2">
      <c r="B1240" s="112" t="s">
        <v>2</v>
      </c>
      <c r="C1240" s="113">
        <f>_xll.qlCalendarAdvance("TARGET",C1239,B1240,"mf")</f>
        <v>45141</v>
      </c>
      <c r="D1240" s="120">
        <f>_xll.xlShmInterpRateFwd($D$3&amp;T(CalculationTrigger),C1240,,5,C1241)</f>
        <v>1.133739892247535E-2</v>
      </c>
      <c r="E1240" s="120">
        <f>_xll.xlShmInterpRateFwd($E$3&amp;T(CalculationTrigger),C1240,,5,C1241)</f>
        <v>1.1273664079390603E-2</v>
      </c>
      <c r="F1240" s="121">
        <f>_xll.xlShmInterpRateFwd($F$3&amp;T(CalculationTrigger),C1240,,5,C1241)</f>
        <v>1.1115041362301936E-2</v>
      </c>
      <c r="G1240" s="148">
        <f>_xll.xlShmInterpDisc($G$3&amp;T(CalculationTrigger),C1240)</f>
        <v>0.97893160236775711</v>
      </c>
      <c r="H1240" s="149">
        <f>_xll.xlShmInterpDisc($H$3&amp;T(CalculationTrigger),C1240)</f>
        <v>0.97906297990403213</v>
      </c>
      <c r="I1240" s="150">
        <f>_xll.xlShmInterpDisc($I$3&amp;T(CalculationTrigger),C1240)</f>
        <v>0.97970006928736575</v>
      </c>
      <c r="J1240" s="157">
        <f t="shared" si="57"/>
        <v>2.1176630333711579E-5</v>
      </c>
      <c r="K1240" s="158">
        <f t="shared" si="58"/>
        <v>0</v>
      </c>
      <c r="L1240" s="159">
        <f t="shared" si="59"/>
        <v>-1.0265159642284227E-4</v>
      </c>
    </row>
    <row r="1241" spans="2:12" x14ac:dyDescent="0.2">
      <c r="B1241" s="112" t="s">
        <v>2</v>
      </c>
      <c r="C1241" s="113">
        <f>_xll.qlCalendarAdvance("TARGET",C1240,B1241,"mf")</f>
        <v>45148</v>
      </c>
      <c r="D1241" s="120">
        <f>_xll.xlShmInterpRateFwd($D$3&amp;T(CalculationTrigger),C1241,,5,C1242)</f>
        <v>1.139255382757314E-2</v>
      </c>
      <c r="E1241" s="120">
        <f>_xll.xlShmInterpRateFwd($E$3&amp;T(CalculationTrigger),C1241,,5,C1242)</f>
        <v>1.1327444642907299E-2</v>
      </c>
      <c r="F1241" s="121">
        <f>_xll.xlShmInterpRateFwd($F$3&amp;T(CalculationTrigger),C1241,,5,C1242)</f>
        <v>1.1168455759715028E-2</v>
      </c>
      <c r="G1241" s="148">
        <f>_xll.xlShmInterpDisc($G$3&amp;T(CalculationTrigger),C1241)</f>
        <v>0.97871879996151978</v>
      </c>
      <c r="H1241" s="149">
        <f>_xll.xlShmInterpDisc($H$3&amp;T(CalculationTrigger),C1241)</f>
        <v>0.9788513451403571</v>
      </c>
      <c r="I1241" s="150">
        <f>_xll.xlShmInterpDisc($I$3&amp;T(CalculationTrigger),C1241)</f>
        <v>0.97949127585636275</v>
      </c>
      <c r="J1241" s="157">
        <f t="shared" si="57"/>
        <v>2.1304997048389602E-5</v>
      </c>
      <c r="K1241" s="158">
        <f t="shared" si="58"/>
        <v>0</v>
      </c>
      <c r="L1241" s="159">
        <f t="shared" si="59"/>
        <v>-1.0282037207672651E-4</v>
      </c>
    </row>
    <row r="1242" spans="2:12" x14ac:dyDescent="0.2">
      <c r="B1242" s="112" t="s">
        <v>2</v>
      </c>
      <c r="C1242" s="113">
        <f>_xll.qlCalendarAdvance("TARGET",C1241,B1242,"mf")</f>
        <v>45155</v>
      </c>
      <c r="D1242" s="120">
        <f>_xll.xlShmInterpRateFwd($D$3&amp;T(CalculationTrigger),C1242,,5,C1243)</f>
        <v>1.1447092406905961E-2</v>
      </c>
      <c r="E1242" s="120">
        <f>_xll.xlShmInterpRateFwd($E$3&amp;T(CalculationTrigger),C1242,,5,C1243)</f>
        <v>1.1380738899785489E-2</v>
      </c>
      <c r="F1242" s="121">
        <f>_xll.xlShmInterpRateFwd($F$3&amp;T(CalculationTrigger),C1242,,5,C1243)</f>
        <v>1.1221336214396742E-2</v>
      </c>
      <c r="G1242" s="148">
        <f>_xll.xlShmInterpDisc($G$3&amp;T(CalculationTrigger),C1242)</f>
        <v>0.97850500901110893</v>
      </c>
      <c r="H1242" s="149">
        <f>_xll.xlShmInterpDisc($H$3&amp;T(CalculationTrigger),C1242)</f>
        <v>0.97863874696605124</v>
      </c>
      <c r="I1242" s="150">
        <f>_xll.xlShmInterpDisc($I$3&amp;T(CalculationTrigger),C1242)</f>
        <v>0.97928152397516344</v>
      </c>
      <c r="J1242" s="157">
        <f t="shared" si="57"/>
        <v>2.143672461211028E-5</v>
      </c>
      <c r="K1242" s="158">
        <f t="shared" si="58"/>
        <v>0</v>
      </c>
      <c r="L1242" s="159">
        <f t="shared" si="59"/>
        <v>-1.0298923308084867E-4</v>
      </c>
    </row>
    <row r="1243" spans="2:12" x14ac:dyDescent="0.2">
      <c r="B1243" s="112" t="s">
        <v>2</v>
      </c>
      <c r="C1243" s="113">
        <f>_xll.qlCalendarAdvance("TARGET",C1242,B1243,"mf")</f>
        <v>45162</v>
      </c>
      <c r="D1243" s="120">
        <f>_xll.xlShmInterpRateFwd($D$3&amp;T(CalculationTrigger),C1243,,5,C1244)</f>
        <v>1.1501006504740049E-2</v>
      </c>
      <c r="E1243" s="120">
        <f>_xll.xlShmInterpRateFwd($E$3&amp;T(CalculationTrigger),C1243,,5,C1244)</f>
        <v>1.1433540375543491E-2</v>
      </c>
      <c r="F1243" s="121">
        <f>_xll.xlShmInterpRateFwd($F$3&amp;T(CalculationTrigger),C1243,,5,C1244)</f>
        <v>1.1273675683391505E-2</v>
      </c>
      <c r="G1243" s="148">
        <f>_xll.xlShmInterpDisc($G$3&amp;T(CalculationTrigger),C1243)</f>
        <v>0.97829024174648882</v>
      </c>
      <c r="H1243" s="149">
        <f>_xll.xlShmInterpDisc($H$3&amp;T(CalculationTrigger),C1243)</f>
        <v>0.97842519515302917</v>
      </c>
      <c r="I1243" s="150">
        <f>_xll.xlShmInterpDisc($I$3&amp;T(CalculationTrigger),C1243)</f>
        <v>0.97907082430316206</v>
      </c>
      <c r="J1243" s="157">
        <f t="shared" si="57"/>
        <v>2.1571392918754377E-5</v>
      </c>
      <c r="K1243" s="158">
        <f t="shared" si="58"/>
        <v>0</v>
      </c>
      <c r="L1243" s="159">
        <f t="shared" si="59"/>
        <v>-1.0315832150614681E-4</v>
      </c>
    </row>
    <row r="1244" spans="2:12" x14ac:dyDescent="0.2">
      <c r="B1244" s="112" t="s">
        <v>2</v>
      </c>
      <c r="C1244" s="113">
        <f>_xll.qlCalendarAdvance("TARGET",C1243,B1244,"mf")</f>
        <v>45169</v>
      </c>
      <c r="D1244" s="120">
        <f>_xll.xlShmInterpRateFwd($D$3&amp;T(CalculationTrigger),C1244,,5,C1245)</f>
        <v>1.1554287965283946E-2</v>
      </c>
      <c r="E1244" s="120">
        <f>_xll.xlShmInterpRateFwd($E$3&amp;T(CalculationTrigger),C1244,,5,C1245)</f>
        <v>1.1485842595640155E-2</v>
      </c>
      <c r="F1244" s="121">
        <f>_xll.xlShmInterpRateFwd($F$3&amp;T(CalculationTrigger),C1244,,5,C1245)</f>
        <v>1.1325467123593187E-2</v>
      </c>
      <c r="G1244" s="148">
        <f>_xll.xlShmInterpDisc($G$3&amp;T(CalculationTrigger),C1244)</f>
        <v>0.97807451054332406</v>
      </c>
      <c r="H1244" s="149">
        <f>_xll.xlShmInterpDisc($H$3&amp;T(CalculationTrigger),C1244)</f>
        <v>0.97821069958944884</v>
      </c>
      <c r="I1244" s="150">
        <f>_xll.xlShmInterpDisc($I$3&amp;T(CalculationTrigger),C1244)</f>
        <v>0.97885918762604696</v>
      </c>
      <c r="J1244" s="157">
        <f t="shared" si="57"/>
        <v>2.1708581862180369E-5</v>
      </c>
      <c r="K1244" s="158">
        <f t="shared" si="58"/>
        <v>0</v>
      </c>
      <c r="L1244" s="159">
        <f t="shared" si="59"/>
        <v>-1.0332777942350532E-4</v>
      </c>
    </row>
    <row r="1245" spans="2:12" x14ac:dyDescent="0.2">
      <c r="B1245" s="112" t="s">
        <v>2</v>
      </c>
      <c r="C1245" s="113">
        <f>_xll.qlCalendarAdvance("TARGET",C1244,B1245,"mf")</f>
        <v>45176</v>
      </c>
      <c r="D1245" s="120">
        <f>_xll.xlShmInterpRateFwd($D$3&amp;T(CalculationTrigger),C1245,,5,C1246)</f>
        <v>1.160692863281208E-2</v>
      </c>
      <c r="E1245" s="120">
        <f>_xll.xlShmInterpRateFwd($E$3&amp;T(CalculationTrigger),C1245,,5,C1246)</f>
        <v>1.1537639085568747E-2</v>
      </c>
      <c r="F1245" s="121">
        <f>_xll.xlShmInterpRateFwd($F$3&amp;T(CalculationTrigger),C1245,,5,C1246)</f>
        <v>1.1376703492007187E-2</v>
      </c>
      <c r="G1245" s="148">
        <f>_xll.xlShmInterpDisc($G$3&amp;T(CalculationTrigger),C1245)</f>
        <v>0.9778578279226926</v>
      </c>
      <c r="H1245" s="149">
        <f>_xll.xlShmInterpDisc($H$3&amp;T(CalculationTrigger),C1245)</f>
        <v>0.97799527027948729</v>
      </c>
      <c r="I1245" s="150">
        <f>_xll.xlShmInterpDisc($I$3&amp;T(CalculationTrigger),C1245)</f>
        <v>0.97864662485555953</v>
      </c>
      <c r="J1245" s="157">
        <f t="shared" si="57"/>
        <v>2.1847871336242361E-5</v>
      </c>
      <c r="K1245" s="158">
        <f t="shared" si="58"/>
        <v>0</v>
      </c>
      <c r="L1245" s="159">
        <f t="shared" si="59"/>
        <v>-1.0349774890389023E-4</v>
      </c>
    </row>
    <row r="1246" spans="2:12" x14ac:dyDescent="0.2">
      <c r="B1246" s="112" t="s">
        <v>2</v>
      </c>
      <c r="C1246" s="113">
        <f>_xll.qlCalendarAdvance("TARGET",C1245,B1246,"mf")</f>
        <v>45183</v>
      </c>
      <c r="D1246" s="120">
        <f>_xll.xlShmInterpRateFwd($D$3&amp;T(CalculationTrigger),C1246,,5,C1247)</f>
        <v>1.1658920351516184E-2</v>
      </c>
      <c r="E1246" s="120">
        <f>_xll.xlShmInterpRateFwd($E$3&amp;T(CalculationTrigger),C1246,,5,C1247)</f>
        <v>1.1588923370782909E-2</v>
      </c>
      <c r="F1246" s="121">
        <f>_xll.xlShmInterpRateFwd($F$3&amp;T(CalculationTrigger),C1246,,5,C1247)</f>
        <v>1.1427377745572382E-2</v>
      </c>
      <c r="G1246" s="148">
        <f>_xll.xlShmInterpDisc($G$3&amp;T(CalculationTrigger),C1246)</f>
        <v>0.97764020655079664</v>
      </c>
      <c r="H1246" s="149">
        <f>_xll.xlShmInterpDisc($H$3&amp;T(CalculationTrigger),C1246)</f>
        <v>0.9777789173431134</v>
      </c>
      <c r="I1246" s="150">
        <f>_xll.xlShmInterpDisc($I$3&amp;T(CalculationTrigger),C1246)</f>
        <v>0.97843314702924855</v>
      </c>
      <c r="J1246" s="157">
        <f t="shared" si="57"/>
        <v>2.1988841234850517E-5</v>
      </c>
      <c r="K1246" s="158">
        <f t="shared" si="58"/>
        <v>0</v>
      </c>
      <c r="L1246" s="159">
        <f t="shared" si="59"/>
        <v>-1.0366837201820555E-4</v>
      </c>
    </row>
    <row r="1247" spans="2:12" x14ac:dyDescent="0.2">
      <c r="B1247" s="112" t="s">
        <v>2</v>
      </c>
      <c r="C1247" s="113">
        <f>_xll.qlCalendarAdvance("TARGET",C1246,B1247,"mf")</f>
        <v>45190</v>
      </c>
      <c r="D1247" s="120">
        <f>_xll.xlShmInterpRateFwd($D$3&amp;T(CalculationTrigger),C1247,,5,C1248)</f>
        <v>1.171025496562314E-2</v>
      </c>
      <c r="E1247" s="120">
        <f>_xll.xlShmInterpRateFwd($E$3&amp;T(CalculationTrigger),C1247,,5,C1248)</f>
        <v>1.1639688976750046E-2</v>
      </c>
      <c r="F1247" s="121">
        <f>_xll.xlShmInterpRateFwd($F$3&amp;T(CalculationTrigger),C1247,,5,C1248)</f>
        <v>1.147748284121477E-2</v>
      </c>
      <c r="G1247" s="148">
        <f>_xll.xlShmInterpDisc($G$3&amp;T(CalculationTrigger),C1247)</f>
        <v>0.97742165923867508</v>
      </c>
      <c r="H1247" s="149">
        <f>_xll.xlShmInterpDisc($H$3&amp;T(CalculationTrigger),C1247)</f>
        <v>0.97756165101586168</v>
      </c>
      <c r="I1247" s="150">
        <f>_xll.xlShmInterpDisc($I$3&amp;T(CalculationTrigger),C1247)</f>
        <v>0.97821876531022645</v>
      </c>
      <c r="J1247" s="157">
        <f t="shared" si="57"/>
        <v>2.2131071451833378E-5</v>
      </c>
      <c r="K1247" s="158">
        <f t="shared" si="58"/>
        <v>0</v>
      </c>
      <c r="L1247" s="159">
        <f t="shared" si="59"/>
        <v>-1.0383979083732165E-4</v>
      </c>
    </row>
    <row r="1248" spans="2:12" x14ac:dyDescent="0.2">
      <c r="B1248" s="112" t="s">
        <v>2</v>
      </c>
      <c r="C1248" s="113">
        <f>_xll.qlCalendarAdvance("TARGET",C1247,B1248,"mf")</f>
        <v>45197</v>
      </c>
      <c r="D1248" s="120">
        <f>_xll.xlShmInterpRateFwd($D$3&amp;T(CalculationTrigger),C1248,,5,C1249)</f>
        <v>1.1760924319327529E-2</v>
      </c>
      <c r="E1248" s="120">
        <f>_xll.xlShmInterpRateFwd($E$3&amp;T(CalculationTrigger),C1248,,5,C1249)</f>
        <v>1.1689929428894701E-2</v>
      </c>
      <c r="F1248" s="121">
        <f>_xll.xlShmInterpRateFwd($F$3&amp;T(CalculationTrigger),C1248,,5,C1249)</f>
        <v>1.1527011735872152E-2</v>
      </c>
      <c r="G1248" s="148">
        <f>_xll.xlShmInterpDisc($G$3&amp;T(CalculationTrigger),C1248)</f>
        <v>0.97720219894191329</v>
      </c>
      <c r="H1248" s="149">
        <f>_xll.xlShmInterpDisc($H$3&amp;T(CalculationTrigger),C1248)</f>
        <v>0.97734348164860441</v>
      </c>
      <c r="I1248" s="150">
        <f>_xll.xlShmInterpDisc($I$3&amp;T(CalculationTrigger),C1248)</f>
        <v>0.97800349098692463</v>
      </c>
      <c r="J1248" s="157">
        <f t="shared" si="57"/>
        <v>2.2274141881068445E-5</v>
      </c>
      <c r="K1248" s="158">
        <f t="shared" si="58"/>
        <v>0</v>
      </c>
      <c r="L1248" s="159">
        <f t="shared" si="59"/>
        <v>-1.0401214743220434E-4</v>
      </c>
    </row>
    <row r="1249" spans="2:12" x14ac:dyDescent="0.2">
      <c r="B1249" s="112" t="s">
        <v>2</v>
      </c>
      <c r="C1249" s="113">
        <f>_xll.qlCalendarAdvance("TARGET",C1248,B1249,"mf")</f>
        <v>45204</v>
      </c>
      <c r="D1249" s="120">
        <f>_xll.xlShmInterpRateFwd($D$3&amp;T(CalculationTrigger),C1249,,5,C1250)</f>
        <v>1.1810920256840017E-2</v>
      </c>
      <c r="E1249" s="120">
        <f>_xll.xlShmInterpRateFwd($E$3&amp;T(CalculationTrigger),C1249,,5,C1250)</f>
        <v>1.1739638252663536E-2</v>
      </c>
      <c r="F1249" s="121">
        <f>_xll.xlShmInterpRateFwd($F$3&amp;T(CalculationTrigger),C1249,,5,C1250)</f>
        <v>1.1575957386449353E-2</v>
      </c>
      <c r="G1249" s="148">
        <f>_xll.xlShmInterpDisc($G$3&amp;T(CalculationTrigger),C1249)</f>
        <v>0.97698183876035405</v>
      </c>
      <c r="H1249" s="149">
        <f>_xll.xlShmInterpDisc($H$3&amp;T(CalculationTrigger),C1249)</f>
        <v>0.97712441970732389</v>
      </c>
      <c r="I1249" s="150">
        <f>_xll.xlShmInterpDisc($I$3&amp;T(CalculationTrigger),C1249)</f>
        <v>0.97778733547284713</v>
      </c>
      <c r="J1249" s="157">
        <f t="shared" si="57"/>
        <v>2.2417632416449615E-5</v>
      </c>
      <c r="K1249" s="158">
        <f t="shared" si="58"/>
        <v>0</v>
      </c>
      <c r="L1249" s="159">
        <f t="shared" si="59"/>
        <v>-1.0418558387376719E-4</v>
      </c>
    </row>
    <row r="1250" spans="2:12" x14ac:dyDescent="0.2">
      <c r="B1250" s="112" t="s">
        <v>2</v>
      </c>
      <c r="C1250" s="113">
        <f>_xll.qlCalendarAdvance("TARGET",C1249,B1250,"mf")</f>
        <v>45211</v>
      </c>
      <c r="D1250" s="120">
        <f>_xll.xlShmInterpRateFwd($D$3&amp;T(CalculationTrigger),C1250,,5,C1251)</f>
        <v>1.1860234622337335E-2</v>
      </c>
      <c r="E1250" s="120">
        <f>_xll.xlShmInterpRateFwd($E$3&amp;T(CalculationTrigger),C1250,,5,C1251)</f>
        <v>1.1788808973480331E-2</v>
      </c>
      <c r="F1250" s="121">
        <f>_xll.xlShmInterpRateFwd($F$3&amp;T(CalculationTrigger),C1250,,5,C1251)</f>
        <v>1.1624312749900867E-2</v>
      </c>
      <c r="G1250" s="148">
        <f>_xll.xlShmInterpDisc($G$3&amp;T(CalculationTrigger),C1250)</f>
        <v>0.97676059193780662</v>
      </c>
      <c r="H1250" s="149">
        <f>_xll.xlShmInterpDisc($H$3&amp;T(CalculationTrigger),C1250)</f>
        <v>0.9769044757728832</v>
      </c>
      <c r="I1250" s="150">
        <f>_xll.xlShmInterpDisc($I$3&amp;T(CalculationTrigger),C1250)</f>
        <v>0.97757031030632513</v>
      </c>
      <c r="J1250" s="157">
        <f t="shared" si="57"/>
        <v>2.2561122951831248E-5</v>
      </c>
      <c r="K1250" s="158">
        <f t="shared" si="58"/>
        <v>0</v>
      </c>
      <c r="L1250" s="159">
        <f t="shared" si="59"/>
        <v>-1.0436024223292839E-4</v>
      </c>
    </row>
    <row r="1251" spans="2:12" x14ac:dyDescent="0.2">
      <c r="B1251" s="112" t="s">
        <v>2</v>
      </c>
      <c r="C1251" s="113">
        <f>_xll.qlCalendarAdvance("TARGET",C1250,B1251,"mf")</f>
        <v>45218</v>
      </c>
      <c r="D1251" s="120">
        <f>_xll.xlShmInterpRateFwd($D$3&amp;T(CalculationTrigger),C1251,,5,C1252)</f>
        <v>1.1908859260033898E-2</v>
      </c>
      <c r="E1251" s="120">
        <f>_xll.xlShmInterpRateFwd($E$3&amp;T(CalculationTrigger),C1251,,5,C1252)</f>
        <v>1.1837435116758882E-2</v>
      </c>
      <c r="F1251" s="121">
        <f>_xll.xlShmInterpRateFwd($F$3&amp;T(CalculationTrigger),C1251,,5,C1252)</f>
        <v>1.167207078308765E-2</v>
      </c>
      <c r="G1251" s="148">
        <f>_xll.xlShmInterpDisc($G$3&amp;T(CalculationTrigger),C1251)</f>
        <v>0.97653847186175691</v>
      </c>
      <c r="H1251" s="149">
        <f>_xll.xlShmInterpDisc($H$3&amp;T(CalculationTrigger),C1251)</f>
        <v>0.97668366054079703</v>
      </c>
      <c r="I1251" s="150">
        <f>_xll.xlShmInterpDisc($I$3&amp;T(CalculationTrigger),C1251)</f>
        <v>0.97735242715026904</v>
      </c>
      <c r="J1251" s="157">
        <f t="shared" si="57"/>
        <v>2.2704193381068586E-5</v>
      </c>
      <c r="K1251" s="158">
        <f t="shared" si="58"/>
        <v>0</v>
      </c>
      <c r="L1251" s="159">
        <f t="shared" si="59"/>
        <v>-1.045362645805635E-4</v>
      </c>
    </row>
    <row r="1252" spans="2:12" x14ac:dyDescent="0.2">
      <c r="B1252" s="112" t="s">
        <v>2</v>
      </c>
      <c r="C1252" s="113">
        <f>_xll.qlCalendarAdvance("TARGET",C1251,B1252,"mf")</f>
        <v>45225</v>
      </c>
      <c r="D1252" s="120">
        <f>_xll.xlShmInterpRateFwd($D$3&amp;T(CalculationTrigger),C1252,,5,C1253)</f>
        <v>1.1956786014097071E-2</v>
      </c>
      <c r="E1252" s="120">
        <f>_xll.xlShmInterpRateFwd($E$3&amp;T(CalculationTrigger),C1252,,5,C1253)</f>
        <v>1.1885510207915942E-2</v>
      </c>
      <c r="F1252" s="121">
        <f>_xll.xlShmInterpRateFwd($F$3&amp;T(CalculationTrigger),C1252,,5,C1253)</f>
        <v>1.1719224442929312E-2</v>
      </c>
      <c r="G1252" s="148">
        <f>_xll.xlShmInterpDisc($G$3&amp;T(CalculationTrigger),C1252)</f>
        <v>0.97631549206307588</v>
      </c>
      <c r="H1252" s="149">
        <f>_xll.xlShmInterpDisc($H$3&amp;T(CalculationTrigger),C1252)</f>
        <v>0.97646198482100222</v>
      </c>
      <c r="I1252" s="150">
        <f>_xll.xlShmInterpDisc($I$3&amp;T(CalculationTrigger),C1252)</f>
        <v>0.97713369779192338</v>
      </c>
      <c r="J1252" s="157">
        <f t="shared" si="57"/>
        <v>2.2846423598051534E-5</v>
      </c>
      <c r="K1252" s="158">
        <f t="shared" si="58"/>
        <v>0</v>
      </c>
      <c r="L1252" s="159">
        <f t="shared" si="59"/>
        <v>-1.0471379298762572E-4</v>
      </c>
    </row>
    <row r="1253" spans="2:12" x14ac:dyDescent="0.2">
      <c r="B1253" s="112" t="s">
        <v>2</v>
      </c>
      <c r="C1253" s="113">
        <f>_xll.qlCalendarAdvance("TARGET",C1252,B1253,"mf")</f>
        <v>45232</v>
      </c>
      <c r="D1253" s="120">
        <f>_xll.xlShmInterpRateFwd($D$3&amp;T(CalculationTrigger),C1253,,5,C1254)</f>
        <v>1.2004006728707243E-2</v>
      </c>
      <c r="E1253" s="120">
        <f>_xll.xlShmInterpRateFwd($E$3&amp;T(CalculationTrigger),C1253,,5,C1254)</f>
        <v>1.1933027772355187E-2</v>
      </c>
      <c r="F1253" s="121">
        <f>_xll.xlShmInterpRateFwd($F$3&amp;T(CalculationTrigger),C1253,,5,C1254)</f>
        <v>1.1765766686324649E-2</v>
      </c>
      <c r="G1253" s="148">
        <f>_xll.xlShmInterpDisc($G$3&amp;T(CalculationTrigger),C1253)</f>
        <v>0.97609166621572907</v>
      </c>
      <c r="H1253" s="149">
        <f>_xll.xlShmInterpDisc($H$3&amp;T(CalculationTrigger),C1253)</f>
        <v>0.97623945953762703</v>
      </c>
      <c r="I1253" s="150">
        <f>_xll.xlShmInterpDisc($I$3&amp;T(CalculationTrigger),C1253)</f>
        <v>0.97691413414261818</v>
      </c>
      <c r="J1253" s="157">
        <f t="shared" si="57"/>
        <v>2.2987393496648106E-5</v>
      </c>
      <c r="K1253" s="158">
        <f t="shared" si="58"/>
        <v>0</v>
      </c>
      <c r="L1253" s="159">
        <f t="shared" si="59"/>
        <v>-1.048929695250266E-4</v>
      </c>
    </row>
    <row r="1254" spans="2:12" x14ac:dyDescent="0.2">
      <c r="B1254" s="112" t="s">
        <v>2</v>
      </c>
      <c r="C1254" s="113">
        <f>_xll.qlCalendarAdvance("TARGET",C1253,B1254,"mf")</f>
        <v>45239</v>
      </c>
      <c r="D1254" s="120">
        <f>_xll.xlShmInterpRateFwd($D$3&amp;T(CalculationTrigger),C1254,,5,C1255)</f>
        <v>1.2050513248060052E-2</v>
      </c>
      <c r="E1254" s="120">
        <f>_xll.xlShmInterpRateFwd($E$3&amp;T(CalculationTrigger),C1254,,5,C1255)</f>
        <v>1.1979981335468612E-2</v>
      </c>
      <c r="F1254" s="121">
        <f>_xll.xlShmInterpRateFwd($F$3&amp;T(CalculationTrigger),C1254,,5,C1255)</f>
        <v>1.1811690470159078E-2</v>
      </c>
      <c r="G1254" s="148">
        <f>_xll.xlShmInterpDisc($G$3&amp;T(CalculationTrigger),C1254)</f>
        <v>0.9758670081364853</v>
      </c>
      <c r="H1254" s="149">
        <f>_xll.xlShmInterpDisc($H$3&amp;T(CalculationTrigger),C1254)</f>
        <v>0.9760160957287608</v>
      </c>
      <c r="I1254" s="150">
        <f>_xll.xlShmInterpDisc($I$3&amp;T(CalculationTrigger),C1254)</f>
        <v>0.97669374823752153</v>
      </c>
      <c r="J1254" s="157">
        <f t="shared" si="57"/>
        <v>2.3126682970727965E-5</v>
      </c>
      <c r="K1254" s="158">
        <f t="shared" si="58"/>
        <v>0</v>
      </c>
      <c r="L1254" s="159">
        <f t="shared" si="59"/>
        <v>-1.0507393626368465E-4</v>
      </c>
    </row>
    <row r="1255" spans="2:12" x14ac:dyDescent="0.2">
      <c r="B1255" s="112" t="s">
        <v>2</v>
      </c>
      <c r="C1255" s="113">
        <f>_xll.qlCalendarAdvance("TARGET",C1254,B1255,"mf")</f>
        <v>45246</v>
      </c>
      <c r="D1255" s="120">
        <f>_xll.xlShmInterpRateFwd($D$3&amp;T(CalculationTrigger),C1255,,5,C1256)</f>
        <v>1.209629741632803E-2</v>
      </c>
      <c r="E1255" s="120">
        <f>_xll.xlShmInterpRateFwd($E$3&amp;T(CalculationTrigger),C1255,,5,C1256)</f>
        <v>1.2026364422649488E-2</v>
      </c>
      <c r="F1255" s="121">
        <f>_xll.xlShmInterpRateFwd($F$3&amp;T(CalculationTrigger),C1255,,5,C1256)</f>
        <v>1.1856988751358431E-2</v>
      </c>
      <c r="G1255" s="148">
        <f>_xll.xlShmInterpDisc($G$3&amp;T(CalculationTrigger),C1255)</f>
        <v>0.97564153178462532</v>
      </c>
      <c r="H1255" s="149">
        <f>_xll.xlShmInterpDisc($H$3&amp;T(CalculationTrigger),C1255)</f>
        <v>0.97579190454622289</v>
      </c>
      <c r="I1255" s="150">
        <f>_xll.xlShmInterpDisc($I$3&amp;T(CalculationTrigger),C1255)</f>
        <v>0.97647255223539198</v>
      </c>
      <c r="J1255" s="157">
        <f t="shared" si="57"/>
        <v>2.3263871914147599E-5</v>
      </c>
      <c r="K1255" s="158">
        <f t="shared" si="58"/>
        <v>0</v>
      </c>
      <c r="L1255" s="159">
        <f t="shared" si="59"/>
        <v>-1.052568352745376E-4</v>
      </c>
    </row>
    <row r="1256" spans="2:12" x14ac:dyDescent="0.2">
      <c r="B1256" s="112" t="s">
        <v>2</v>
      </c>
      <c r="C1256" s="113">
        <f>_xll.qlCalendarAdvance("TARGET",C1255,B1256,"mf")</f>
        <v>45253</v>
      </c>
      <c r="D1256" s="120">
        <f>_xll.xlShmInterpRateFwd($D$3&amp;T(CalculationTrigger),C1256,,5,C1257)</f>
        <v>1.2141351077720788E-2</v>
      </c>
      <c r="E1256" s="120">
        <f>_xll.xlShmInterpRateFwd($E$3&amp;T(CalculationTrigger),C1256,,5,C1257)</f>
        <v>1.2072170559293782E-2</v>
      </c>
      <c r="F1256" s="121">
        <f>_xll.xlShmInterpRateFwd($F$3&amp;T(CalculationTrigger),C1256,,5,C1257)</f>
        <v>1.1901654486757412E-2</v>
      </c>
      <c r="G1256" s="148">
        <f>_xll.xlShmInterpDisc($G$3&amp;T(CalculationTrigger),C1256)</f>
        <v>0.97541525126165052</v>
      </c>
      <c r="H1256" s="149">
        <f>_xll.xlShmInterpDisc($H$3&amp;T(CalculationTrigger),C1256)</f>
        <v>0.97556689725533119</v>
      </c>
      <c r="I1256" s="150">
        <f>_xll.xlShmInterpDisc($I$3&amp;T(CalculationTrigger),C1256)</f>
        <v>0.97625055841832975</v>
      </c>
      <c r="J1256" s="157">
        <f t="shared" si="57"/>
        <v>2.3398540220781915E-5</v>
      </c>
      <c r="K1256" s="158">
        <f t="shared" si="58"/>
        <v>0</v>
      </c>
      <c r="L1256" s="159">
        <f t="shared" si="59"/>
        <v>-1.054418086284522E-4</v>
      </c>
    </row>
    <row r="1257" spans="2:12" x14ac:dyDescent="0.2">
      <c r="B1257" s="112" t="s">
        <v>2</v>
      </c>
      <c r="C1257" s="113">
        <f>_xll.qlCalendarAdvance("TARGET",C1256,B1257,"mf")</f>
        <v>45260</v>
      </c>
      <c r="D1257" s="120">
        <f>_xll.xlShmInterpRateFwd($D$3&amp;T(CalculationTrigger),C1257,,5,C1258)</f>
        <v>1.2185666076377241E-2</v>
      </c>
      <c r="E1257" s="120">
        <f>_xll.xlShmInterpRateFwd($E$3&amp;T(CalculationTrigger),C1257,,5,C1258)</f>
        <v>1.2117393270778419E-2</v>
      </c>
      <c r="F1257" s="121">
        <f>_xll.xlShmInterpRateFwd($F$3&amp;T(CalculationTrigger),C1257,,5,C1258)</f>
        <v>1.1945680633286637E-2</v>
      </c>
      <c r="G1257" s="148">
        <f>_xll.xlShmInterpDisc($G$3&amp;T(CalculationTrigger),C1257)</f>
        <v>0.97518818081099168</v>
      </c>
      <c r="H1257" s="149">
        <f>_xll.xlShmInterpDisc($H$3&amp;T(CalculationTrigger),C1257)</f>
        <v>0.97534108523467067</v>
      </c>
      <c r="I1257" s="150">
        <f>_xll.xlShmInterpDisc($I$3&amp;T(CalculationTrigger),C1257)</f>
        <v>0.97602777919153005</v>
      </c>
      <c r="J1257" s="157">
        <f t="shared" si="57"/>
        <v>2.3530267784518518E-5</v>
      </c>
      <c r="K1257" s="158">
        <f t="shared" si="58"/>
        <v>0</v>
      </c>
      <c r="L1257" s="159">
        <f t="shared" si="59"/>
        <v>-1.0562899839639984E-4</v>
      </c>
    </row>
    <row r="1258" spans="2:12" x14ac:dyDescent="0.2">
      <c r="B1258" s="112" t="s">
        <v>2</v>
      </c>
      <c r="C1258" s="113">
        <f>_xll.qlCalendarAdvance("TARGET",C1257,B1258,"mf")</f>
        <v>45267</v>
      </c>
      <c r="D1258" s="120">
        <f>_xll.xlShmInterpRateFwd($D$3&amp;T(CalculationTrigger),C1258,,5,C1259)</f>
        <v>1.2229234256524269E-2</v>
      </c>
      <c r="E1258" s="120">
        <f>_xll.xlShmInterpRateFwd($E$3&amp;T(CalculationTrigger),C1258,,5,C1259)</f>
        <v>1.2162026082497454E-2</v>
      </c>
      <c r="F1258" s="121">
        <f>_xll.xlShmInterpRateFwd($F$3&amp;T(CalculationTrigger),C1258,,5,C1259)</f>
        <v>1.1989060147812189E-2</v>
      </c>
      <c r="G1258" s="148">
        <f>_xll.xlShmInterpDisc($G$3&amp;T(CalculationTrigger),C1258)</f>
        <v>0.97496033481771882</v>
      </c>
      <c r="H1258" s="149">
        <f>_xll.xlShmInterpDisc($H$3&amp;T(CalculationTrigger),C1258)</f>
        <v>0.97511447997586165</v>
      </c>
      <c r="I1258" s="150">
        <f>_xll.xlShmInterpDisc($I$3&amp;T(CalculationTrigger),C1258)</f>
        <v>0.97580422708303305</v>
      </c>
      <c r="J1258" s="157">
        <f t="shared" si="57"/>
        <v>2.3658634499199254E-5</v>
      </c>
      <c r="K1258" s="158">
        <f t="shared" si="58"/>
        <v>0</v>
      </c>
      <c r="L1258" s="159">
        <f t="shared" si="59"/>
        <v>-1.0581854664922847E-4</v>
      </c>
    </row>
    <row r="1259" spans="2:12" x14ac:dyDescent="0.2">
      <c r="B1259" s="112" t="s">
        <v>2</v>
      </c>
      <c r="C1259" s="113">
        <f>_xll.qlCalendarAdvance("TARGET",C1258,B1259,"mf")</f>
        <v>45274</v>
      </c>
      <c r="D1259" s="120">
        <f>_xll.xlShmInterpRateFwd($D$3&amp;T(CalculationTrigger),C1259,,5,C1260)</f>
        <v>1.2272047462345854E-2</v>
      </c>
      <c r="E1259" s="120">
        <f>_xll.xlShmInterpRateFwd($E$3&amp;T(CalculationTrigger),C1259,,5,C1260)</f>
        <v>1.2206062519817214E-2</v>
      </c>
      <c r="F1259" s="121">
        <f>_xll.xlShmInterpRateFwd($F$3&amp;T(CalculationTrigger),C1259,,5,C1260)</f>
        <v>1.2031785987212641E-2</v>
      </c>
      <c r="G1259" s="148">
        <f>_xll.xlShmInterpDisc($G$3&amp;T(CalculationTrigger),C1259)</f>
        <v>0.97473172780824913</v>
      </c>
      <c r="H1259" s="149">
        <f>_xll.xlShmInterpDisc($H$3&amp;T(CalculationTrigger),C1259)</f>
        <v>0.97488709308332744</v>
      </c>
      <c r="I1259" s="150">
        <f>_xll.xlShmInterpDisc($I$3&amp;T(CalculationTrigger),C1259)</f>
        <v>0.97557991474347694</v>
      </c>
      <c r="J1259" s="157">
        <f t="shared" si="57"/>
        <v>2.3783220258709494E-5</v>
      </c>
      <c r="K1259" s="158">
        <f t="shared" si="58"/>
        <v>0</v>
      </c>
      <c r="L1259" s="159">
        <f t="shared" si="59"/>
        <v>-1.060105954579329E-4</v>
      </c>
    </row>
    <row r="1260" spans="2:12" x14ac:dyDescent="0.2">
      <c r="B1260" s="112" t="s">
        <v>2</v>
      </c>
      <c r="C1260" s="113">
        <f>_xll.qlCalendarAdvance("TARGET",C1259,B1260,"mf")</f>
        <v>45281</v>
      </c>
      <c r="D1260" s="120">
        <f>_xll.xlShmInterpRateFwd($D$3&amp;T(CalculationTrigger),C1260,,5,C1261)</f>
        <v>1.2314097538037529E-2</v>
      </c>
      <c r="E1260" s="120">
        <f>_xll.xlShmInterpRateFwd($E$3&amp;T(CalculationTrigger),C1260,,5,C1261)</f>
        <v>1.2249496108124088E-2</v>
      </c>
      <c r="F1260" s="121">
        <f>_xll.xlShmInterpRateFwd($F$3&amp;T(CalculationTrigger),C1260,,5,C1261)</f>
        <v>1.2073851108409766E-2</v>
      </c>
      <c r="G1260" s="148">
        <f>_xll.xlShmInterpDisc($G$3&amp;T(CalculationTrigger),C1260)</f>
        <v>0.9745023744500575</v>
      </c>
      <c r="H1260" s="149">
        <f>_xll.xlShmInterpDisc($H$3&amp;T(CalculationTrigger),C1260)</f>
        <v>0.97465893627406275</v>
      </c>
      <c r="I1260" s="150">
        <f>_xll.xlShmInterpDisc($I$3&amp;T(CalculationTrigger),C1260)</f>
        <v>0.97535485494584928</v>
      </c>
      <c r="J1260" s="157">
        <f t="shared" si="57"/>
        <v>2.3903604956915164E-5</v>
      </c>
      <c r="K1260" s="158">
        <f t="shared" si="58"/>
        <v>0</v>
      </c>
      <c r="L1260" s="159">
        <f t="shared" si="59"/>
        <v>-1.0620528689338984E-4</v>
      </c>
    </row>
    <row r="1261" spans="2:12" x14ac:dyDescent="0.2">
      <c r="B1261" s="112" t="s">
        <v>2</v>
      </c>
      <c r="C1261" s="113">
        <f>_xll.qlCalendarAdvance("TARGET",C1260,B1261,"mf")</f>
        <v>45288</v>
      </c>
      <c r="D1261" s="120">
        <f>_xll.xlShmInterpRateFwd($D$3&amp;T(CalculationTrigger),C1261,,5,C1262)</f>
        <v>1.2355376327826141E-2</v>
      </c>
      <c r="E1261" s="120">
        <f>_xll.xlShmInterpRateFwd($E$3&amp;T(CalculationTrigger),C1261,,5,C1262)</f>
        <v>1.2292320372791281E-2</v>
      </c>
      <c r="F1261" s="121">
        <f>_xll.xlShmInterpRateFwd($F$3&amp;T(CalculationTrigger),C1261,,5,C1262)</f>
        <v>1.211524846827765E-2</v>
      </c>
      <c r="G1261" s="148">
        <f>_xll.xlShmInterpDisc($G$3&amp;T(CalculationTrigger),C1261)</f>
        <v>0.97427228955138623</v>
      </c>
      <c r="H1261" s="149">
        <f>_xll.xlShmInterpDisc($H$3&amp;T(CalculationTrigger),C1261)</f>
        <v>0.97443002137740109</v>
      </c>
      <c r="I1261" s="150">
        <f>_xll.xlShmInterpDisc($I$3&amp;T(CalculationTrigger),C1261)</f>
        <v>0.97512906058523852</v>
      </c>
      <c r="J1261" s="157">
        <f t="shared" si="57"/>
        <v>2.4019368487681843E-5</v>
      </c>
      <c r="K1261" s="158">
        <f t="shared" si="58"/>
        <v>0</v>
      </c>
      <c r="L1261" s="159">
        <f t="shared" si="59"/>
        <v>-1.0640276302652311E-4</v>
      </c>
    </row>
    <row r="1262" spans="2:12" x14ac:dyDescent="0.2">
      <c r="B1262" s="112" t="s">
        <v>2</v>
      </c>
      <c r="C1262" s="113">
        <f>_xll.qlCalendarAdvance("TARGET",C1261,B1262,"mf")</f>
        <v>45295</v>
      </c>
      <c r="D1262" s="120">
        <f>_xll.xlShmInterpRateFwd($D$3&amp;T(CalculationTrigger),C1262,,5,C1263)</f>
        <v>1.239587567589695E-2</v>
      </c>
      <c r="E1262" s="120">
        <f>_xll.xlShmInterpRateFwd($E$3&amp;T(CalculationTrigger),C1262,,5,C1263)</f>
        <v>1.2334528839191884E-2</v>
      </c>
      <c r="F1262" s="121">
        <f>_xll.xlShmInterpRateFwd($F$3&amp;T(CalculationTrigger),C1262,,5,C1263)</f>
        <v>1.2155971023679241E-2</v>
      </c>
      <c r="G1262" s="148">
        <f>_xll.xlShmInterpDisc($G$3&amp;T(CalculationTrigger),C1262)</f>
        <v>0.97404148806095514</v>
      </c>
      <c r="H1262" s="149">
        <f>_xll.xlShmInterpDisc($H$3&amp;T(CalculationTrigger),C1262)</f>
        <v>0.97420036033478286</v>
      </c>
      <c r="I1262" s="150">
        <f>_xll.xlShmInterpDisc($I$3&amp;T(CalculationTrigger),C1262)</f>
        <v>0.97490254467858661</v>
      </c>
      <c r="J1262" s="157">
        <f t="shared" si="57"/>
        <v>2.4130090744892606E-5</v>
      </c>
      <c r="K1262" s="158">
        <f t="shared" si="58"/>
        <v>0</v>
      </c>
      <c r="L1262" s="159">
        <f t="shared" si="59"/>
        <v>-1.0660316592823382E-4</v>
      </c>
    </row>
    <row r="1263" spans="2:12" x14ac:dyDescent="0.2">
      <c r="B1263" s="112" t="s">
        <v>2</v>
      </c>
      <c r="C1263" s="113">
        <f>_xll.qlCalendarAdvance("TARGET",C1262,B1263,"mf")</f>
        <v>45302</v>
      </c>
      <c r="D1263" s="120">
        <f>_xll.xlShmInterpRateFwd($D$3&amp;T(CalculationTrigger),C1263,,5,C1264)</f>
        <v>1.2435587426482935E-2</v>
      </c>
      <c r="E1263" s="120">
        <f>_xll.xlShmInterpRateFwd($E$3&amp;T(CalculationTrigger),C1263,,5,C1264)</f>
        <v>1.2376115032706209E-2</v>
      </c>
      <c r="F1263" s="121">
        <f>_xll.xlShmInterpRateFwd($F$3&amp;T(CalculationTrigger),C1263,,5,C1264)</f>
        <v>1.2196011731566606E-2</v>
      </c>
      <c r="G1263" s="148">
        <f>_xll.xlShmInterpDisc($G$3&amp;T(CalculationTrigger),C1263)</f>
        <v>0.97380998506767313</v>
      </c>
      <c r="H1263" s="149">
        <f>_xll.xlShmInterpDisc($H$3&amp;T(CalculationTrigger),C1263)</f>
        <v>0.97396996519952306</v>
      </c>
      <c r="I1263" s="150">
        <f>_xll.xlShmInterpDisc($I$3&amp;T(CalculationTrigger),C1263)</f>
        <v>0.9746753203644416</v>
      </c>
      <c r="J1263" s="157">
        <f t="shared" si="57"/>
        <v>2.4235351622399618E-5</v>
      </c>
      <c r="K1263" s="158">
        <f t="shared" si="58"/>
        <v>0</v>
      </c>
      <c r="L1263" s="159">
        <f t="shared" si="59"/>
        <v>-1.0680663766949316E-4</v>
      </c>
    </row>
    <row r="1264" spans="2:12" x14ac:dyDescent="0.2">
      <c r="B1264" s="112" t="s">
        <v>2</v>
      </c>
      <c r="C1264" s="113">
        <f>_xll.qlCalendarAdvance("TARGET",C1263,B1264,"mf")</f>
        <v>45309</v>
      </c>
      <c r="D1264" s="120">
        <f>_xll.xlShmInterpRateFwd($D$3&amp;T(CalculationTrigger),C1264,,5,C1265)</f>
        <v>1.2474503423838289E-2</v>
      </c>
      <c r="E1264" s="120">
        <f>_xll.xlShmInterpRateFwd($E$3&amp;T(CalculationTrigger),C1264,,5,C1265)</f>
        <v>1.2417072478729094E-2</v>
      </c>
      <c r="F1264" s="121">
        <f>_xll.xlShmInterpRateFwd($F$3&amp;T(CalculationTrigger),C1264,,5,C1265)</f>
        <v>1.2235363548809032E-2</v>
      </c>
      <c r="G1264" s="148">
        <f>_xll.xlShmInterpDisc($G$3&amp;T(CalculationTrigger),C1264)</f>
        <v>0.97357779580034953</v>
      </c>
      <c r="H1264" s="149">
        <f>_xll.xlShmInterpDisc($H$3&amp;T(CalculationTrigger),C1264)</f>
        <v>0.97373884813657929</v>
      </c>
      <c r="I1264" s="150">
        <f>_xll.xlShmInterpDisc($I$3&amp;T(CalculationTrigger),C1264)</f>
        <v>0.97444740090270887</v>
      </c>
      <c r="J1264" s="157">
        <f t="shared" si="57"/>
        <v>2.4334731014090983E-5</v>
      </c>
      <c r="K1264" s="158">
        <f t="shared" si="58"/>
        <v>0</v>
      </c>
      <c r="L1264" s="159">
        <f t="shared" si="59"/>
        <v>-1.0701332032113678E-4</v>
      </c>
    </row>
    <row r="1265" spans="2:12" x14ac:dyDescent="0.2">
      <c r="B1265" s="112" t="s">
        <v>2</v>
      </c>
      <c r="C1265" s="113">
        <f>_xll.qlCalendarAdvance("TARGET",C1264,B1265,"mf")</f>
        <v>45316</v>
      </c>
      <c r="D1265" s="120">
        <f>_xll.xlShmInterpRateFwd($D$3&amp;T(CalculationTrigger),C1265,,5,C1266)</f>
        <v>1.2512615512200339E-2</v>
      </c>
      <c r="E1265" s="120">
        <f>_xll.xlShmInterpRateFwd($E$3&amp;T(CalculationTrigger),C1265,,5,C1266)</f>
        <v>1.2457394702619341E-2</v>
      </c>
      <c r="F1265" s="121">
        <f>_xll.xlShmInterpRateFwd($F$3&amp;T(CalculationTrigger),C1265,,5,C1266)</f>
        <v>1.2274019432328065E-2</v>
      </c>
      <c r="G1265" s="148">
        <f>_xll.xlShmInterpDisc($G$3&amp;T(CalculationTrigger),C1265)</f>
        <v>0.97334493562740587</v>
      </c>
      <c r="H1265" s="149">
        <f>_xll.xlShmInterpDisc($H$3&amp;T(CalculationTrigger),C1265)</f>
        <v>0.97350702142231937</v>
      </c>
      <c r="I1265" s="150">
        <f>_xll.xlShmInterpDisc($I$3&amp;T(CalculationTrigger),C1265)</f>
        <v>0.97421879967440561</v>
      </c>
      <c r="J1265" s="157">
        <f t="shared" si="57"/>
        <v>2.4427808813810535E-5</v>
      </c>
      <c r="K1265" s="158">
        <f t="shared" si="58"/>
        <v>0</v>
      </c>
      <c r="L1265" s="159">
        <f t="shared" si="59"/>
        <v>-1.0722335595414893E-4</v>
      </c>
    </row>
    <row r="1266" spans="2:12" x14ac:dyDescent="0.2">
      <c r="B1266" s="112" t="s">
        <v>2</v>
      </c>
      <c r="C1266" s="113">
        <f>_xll.qlCalendarAdvance("TARGET",C1265,B1266,"mf")</f>
        <v>45323</v>
      </c>
      <c r="D1266" s="120">
        <f>_xll.xlShmInterpRateFwd($D$3&amp;T(CalculationTrigger),C1266,,5,C1267)</f>
        <v>1.2549915535815224E-2</v>
      </c>
      <c r="E1266" s="120">
        <f>_xll.xlShmInterpRateFwd($E$3&amp;T(CalculationTrigger),C1266,,5,C1267)</f>
        <v>1.2497075229776586E-2</v>
      </c>
      <c r="F1266" s="121">
        <f>_xll.xlShmInterpRateFwd($F$3&amp;T(CalculationTrigger),C1266,,5,C1267)</f>
        <v>1.2311972339029888E-2</v>
      </c>
      <c r="G1266" s="148">
        <f>_xll.xlShmInterpDisc($G$3&amp;T(CalculationTrigger),C1266)</f>
        <v>0.97311142005658968</v>
      </c>
      <c r="H1266" s="149">
        <f>_xll.xlShmInterpDisc($H$3&amp;T(CalculationTrigger),C1266)</f>
        <v>0.97327449744429029</v>
      </c>
      <c r="I1266" s="150">
        <f>_xll.xlShmInterpDisc($I$3&amp;T(CalculationTrigger),C1266)</f>
        <v>0.97398953018141299</v>
      </c>
      <c r="J1266" s="157">
        <f t="shared" si="57"/>
        <v>2.4514164915458757E-5</v>
      </c>
      <c r="K1266" s="158">
        <f t="shared" si="58"/>
        <v>0</v>
      </c>
      <c r="L1266" s="159">
        <f t="shared" si="59"/>
        <v>-1.0743688663941947E-4</v>
      </c>
    </row>
    <row r="1267" spans="2:12" x14ac:dyDescent="0.2">
      <c r="B1267" s="112" t="s">
        <v>2</v>
      </c>
      <c r="C1267" s="113">
        <f>_xll.qlCalendarAdvance("TARGET",C1266,B1267,"mf")</f>
        <v>45330</v>
      </c>
      <c r="D1267" s="120">
        <f>_xll.xlShmInterpRateFwd($D$3&amp;T(CalculationTrigger),C1267,,5,C1268)</f>
        <v>1.2586395338969381E-2</v>
      </c>
      <c r="E1267" s="120">
        <f>_xll.xlShmInterpRateFwd($E$3&amp;T(CalculationTrigger),C1267,,5,C1268)</f>
        <v>1.2536107585579163E-2</v>
      </c>
      <c r="F1267" s="121">
        <f>_xll.xlShmInterpRateFwd($F$3&amp;T(CalculationTrigger),C1267,,5,C1268)</f>
        <v>1.2349215225836178E-2</v>
      </c>
      <c r="G1267" s="148">
        <f>_xll.xlShmInterpDisc($G$3&amp;T(CalculationTrigger),C1267)</f>
        <v>0.9728772647346885</v>
      </c>
      <c r="H1267" s="149">
        <f>_xll.xlShmInterpDisc($H$3&amp;T(CalculationTrigger),C1267)</f>
        <v>0.97304128870098616</v>
      </c>
      <c r="I1267" s="150">
        <f>_xll.xlShmInterpDisc($I$3&amp;T(CalculationTrigger),C1267)</f>
        <v>0.97375960604623069</v>
      </c>
      <c r="J1267" s="157">
        <f t="shared" si="57"/>
        <v>2.4593379212883113E-5</v>
      </c>
      <c r="K1267" s="158">
        <f t="shared" si="58"/>
        <v>0</v>
      </c>
      <c r="L1267" s="159">
        <f t="shared" si="59"/>
        <v>-1.0765405444785842E-4</v>
      </c>
    </row>
    <row r="1268" spans="2:12" x14ac:dyDescent="0.2">
      <c r="B1268" s="112" t="s">
        <v>2</v>
      </c>
      <c r="C1268" s="113">
        <f>_xll.qlCalendarAdvance("TARGET",C1267,B1268,"mf")</f>
        <v>45337</v>
      </c>
      <c r="D1268" s="120">
        <f>_xll.xlShmInterpRateFwd($D$3&amp;T(CalculationTrigger),C1268,,5,C1269)</f>
        <v>1.2622046765957337E-2</v>
      </c>
      <c r="E1268" s="120">
        <f>_xll.xlShmInterpRateFwd($E$3&amp;T(CalculationTrigger),C1268,,5,C1269)</f>
        <v>1.2574485295426241E-2</v>
      </c>
      <c r="F1268" s="121">
        <f>_xll.xlShmInterpRateFwd($F$3&amp;T(CalculationTrigger),C1268,,5,C1269)</f>
        <v>1.238574104970337E-2</v>
      </c>
      <c r="G1268" s="148">
        <f>_xll.xlShmInterpDisc($G$3&amp;T(CalculationTrigger),C1268)</f>
        <v>0.97264248544724408</v>
      </c>
      <c r="H1268" s="149">
        <f>_xll.xlShmInterpDisc($H$3&amp;T(CalculationTrigger),C1268)</f>
        <v>0.97280740780161701</v>
      </c>
      <c r="I1268" s="150">
        <f>_xll.xlShmInterpDisc($I$3&amp;T(CalculationTrigger),C1268)</f>
        <v>0.97352904101173099</v>
      </c>
      <c r="J1268" s="157">
        <f t="shared" si="57"/>
        <v>2.4665031599966267E-5</v>
      </c>
      <c r="K1268" s="158">
        <f t="shared" si="58"/>
        <v>0</v>
      </c>
      <c r="L1268" s="159">
        <f t="shared" si="59"/>
        <v>-1.0787500145040886E-4</v>
      </c>
    </row>
    <row r="1269" spans="2:12" x14ac:dyDescent="0.2">
      <c r="B1269" s="112" t="s">
        <v>2</v>
      </c>
      <c r="C1269" s="113">
        <f>_xll.qlCalendarAdvance("TARGET",C1268,B1269,"mf")</f>
        <v>45344</v>
      </c>
      <c r="D1269" s="120">
        <f>_xll.xlShmInterpRateFwd($D$3&amp;T(CalculationTrigger),C1269,,5,C1270)</f>
        <v>1.2656861661072714E-2</v>
      </c>
      <c r="E1269" s="120">
        <f>_xll.xlShmInterpRateFwd($E$3&amp;T(CalculationTrigger),C1269,,5,C1270)</f>
        <v>1.261220188471629E-2</v>
      </c>
      <c r="F1269" s="121">
        <f>_xll.xlShmInterpRateFwd($F$3&amp;T(CalculationTrigger),C1269,,5,C1270)</f>
        <v>1.2421542767537727E-2</v>
      </c>
      <c r="G1269" s="148">
        <f>_xll.xlShmInterpDisc($G$3&amp;T(CalculationTrigger),C1269)</f>
        <v>0.97240709811826875</v>
      </c>
      <c r="H1269" s="149">
        <f>_xll.xlShmInterpDisc($H$3&amp;T(CalculationTrigger),C1269)</f>
        <v>0.9725728674658779</v>
      </c>
      <c r="I1269" s="150">
        <f>_xll.xlShmInterpDisc($I$3&amp;T(CalculationTrigger),C1269)</f>
        <v>0.9732978489409132</v>
      </c>
      <c r="J1269" s="157">
        <f t="shared" si="57"/>
        <v>2.4728701970570557E-5</v>
      </c>
      <c r="K1269" s="158">
        <f t="shared" si="58"/>
        <v>0</v>
      </c>
      <c r="L1269" s="159">
        <f t="shared" si="59"/>
        <v>-1.0809986971796064E-4</v>
      </c>
    </row>
    <row r="1270" spans="2:12" x14ac:dyDescent="0.2">
      <c r="B1270" s="112" t="s">
        <v>2</v>
      </c>
      <c r="C1270" s="113">
        <f>_xll.qlCalendarAdvance("TARGET",C1269,B1270,"mf")</f>
        <v>45351</v>
      </c>
      <c r="D1270" s="120">
        <f>_xll.xlShmInterpRateFwd($D$3&amp;T(CalculationTrigger),C1270,,5,C1271)</f>
        <v>1.2690831868657161E-2</v>
      </c>
      <c r="E1270" s="120">
        <f>_xll.xlShmInterpRateFwd($E$3&amp;T(CalculationTrigger),C1270,,5,C1271)</f>
        <v>1.2649250878854504E-2</v>
      </c>
      <c r="F1270" s="121">
        <f>_xll.xlShmInterpRateFwd($F$3&amp;T(CalculationTrigger),C1270,,5,C1271)</f>
        <v>1.2456613336318891E-2</v>
      </c>
      <c r="G1270" s="148">
        <f>_xll.xlShmInterpDisc($G$3&amp;T(CalculationTrigger),C1270)</f>
        <v>0.97217111880996276</v>
      </c>
      <c r="H1270" s="149">
        <f>_xll.xlShmInterpDisc($H$3&amp;T(CalculationTrigger),C1270)</f>
        <v>0.97233768052371849</v>
      </c>
      <c r="I1270" s="150">
        <f>_xll.xlShmInterpDisc($I$3&amp;T(CalculationTrigger),C1270)</f>
        <v>0.97306604381666018</v>
      </c>
      <c r="J1270" s="157">
        <f t="shared" si="57"/>
        <v>2.4783970218566972E-5</v>
      </c>
      <c r="K1270" s="158">
        <f t="shared" si="58"/>
        <v>0</v>
      </c>
      <c r="L1270" s="159">
        <f t="shared" si="59"/>
        <v>-1.0832880132145477E-4</v>
      </c>
    </row>
    <row r="1271" spans="2:12" x14ac:dyDescent="0.2">
      <c r="B1271" s="112" t="s">
        <v>2</v>
      </c>
      <c r="C1271" s="113">
        <f>_xll.qlCalendarAdvance("TARGET",C1270,B1271,"mf")</f>
        <v>45358</v>
      </c>
      <c r="D1271" s="120">
        <f>_xll.xlShmInterpRateFwd($D$3&amp;T(CalculationTrigger),C1271,,5,C1272)</f>
        <v>1.2723949233033483E-2</v>
      </c>
      <c r="E1271" s="120">
        <f>_xll.xlShmInterpRateFwd($E$3&amp;T(CalculationTrigger),C1271,,5,C1272)</f>
        <v>1.2685625803248645E-2</v>
      </c>
      <c r="F1271" s="121">
        <f>_xll.xlShmInterpRateFwd($F$3&amp;T(CalculationTrigger),C1271,,5,C1272)</f>
        <v>1.2490945712991829E-2</v>
      </c>
      <c r="G1271" s="148">
        <f>_xll.xlShmInterpDisc($G$3&amp;T(CalculationTrigger),C1271)</f>
        <v>0.97193456372243192</v>
      </c>
      <c r="H1271" s="149">
        <f>_xll.xlShmInterpDisc($H$3&amp;T(CalculationTrigger),C1271)</f>
        <v>0.97210185991511278</v>
      </c>
      <c r="I1271" s="150">
        <f>_xll.xlShmInterpDisc($I$3&amp;T(CalculationTrigger),C1271)</f>
        <v>0.97283363974149373</v>
      </c>
      <c r="J1271" s="157">
        <f t="shared" si="57"/>
        <v>2.4830416237835392E-5</v>
      </c>
      <c r="K1271" s="158">
        <f t="shared" si="58"/>
        <v>0</v>
      </c>
      <c r="L1271" s="159">
        <f t="shared" si="59"/>
        <v>-1.0856193833179133E-4</v>
      </c>
    </row>
    <row r="1272" spans="2:12" x14ac:dyDescent="0.2">
      <c r="B1272" s="112" t="s">
        <v>2</v>
      </c>
      <c r="C1272" s="113">
        <f>_xll.qlCalendarAdvance("TARGET",C1271,B1272,"mf")</f>
        <v>45365</v>
      </c>
      <c r="D1272" s="120">
        <f>_xll.xlShmInterpRateFwd($D$3&amp;T(CalculationTrigger),C1272,,5,C1273)</f>
        <v>1.2756205598583583E-2</v>
      </c>
      <c r="E1272" s="120">
        <f>_xll.xlShmInterpRateFwd($E$3&amp;T(CalculationTrigger),C1272,,5,C1273)</f>
        <v>1.2721320183322303E-2</v>
      </c>
      <c r="F1272" s="121">
        <f>_xll.xlShmInterpRateFwd($F$3&amp;T(CalculationTrigger),C1272,,5,C1273)</f>
        <v>1.2524532854549884E-2</v>
      </c>
      <c r="G1272" s="148">
        <f>_xll.xlShmInterpDisc($G$3&amp;T(CalculationTrigger),C1272)</f>
        <v>0.97169744919340773</v>
      </c>
      <c r="H1272" s="149">
        <f>_xll.xlShmInterpDisc($H$3&amp;T(CalculationTrigger),C1272)</f>
        <v>0.97186541868982967</v>
      </c>
      <c r="I1272" s="150">
        <f>_xll.xlShmInterpDisc($I$3&amp;T(CalculationTrigger),C1272)</f>
        <v>0.97260065093733217</v>
      </c>
      <c r="J1272" s="157">
        <f t="shared" si="57"/>
        <v>2.4867619922221254E-5</v>
      </c>
      <c r="K1272" s="158">
        <f t="shared" si="58"/>
        <v>0</v>
      </c>
      <c r="L1272" s="159">
        <f t="shared" si="59"/>
        <v>-1.0879942281989565E-4</v>
      </c>
    </row>
    <row r="1273" spans="2:12" x14ac:dyDescent="0.2">
      <c r="B1273" s="112" t="s">
        <v>2</v>
      </c>
      <c r="C1273" s="113">
        <f>_xll.qlCalendarAdvance("TARGET",C1272,B1273,"mf")</f>
        <v>45372</v>
      </c>
      <c r="D1273" s="120">
        <f>_xll.xlShmInterpRateFwd($D$3&amp;T(CalculationTrigger),C1273,,5,C1274)</f>
        <v>1.2787592809710606E-2</v>
      </c>
      <c r="E1273" s="120">
        <f>_xll.xlShmInterpRateFwd($E$3&amp;T(CalculationTrigger),C1273,,5,C1274)</f>
        <v>1.2756327544510787E-2</v>
      </c>
      <c r="F1273" s="121">
        <f>_xll.xlShmInterpRateFwd($F$3&amp;T(CalculationTrigger),C1273,,5,C1274)</f>
        <v>1.2557367717984654E-2</v>
      </c>
      <c r="G1273" s="148">
        <f>_xll.xlShmInterpDisc($G$3&amp;T(CalculationTrigger),C1273)</f>
        <v>0.9714597916979677</v>
      </c>
      <c r="H1273" s="149">
        <f>_xll.xlShmInterpDisc($H$3&amp;T(CalculationTrigger),C1273)</f>
        <v>0.97162837000720381</v>
      </c>
      <c r="I1273" s="150">
        <f>_xll.xlShmInterpDisc($I$3&amp;T(CalculationTrigger),C1273)</f>
        <v>0.97236709174524794</v>
      </c>
      <c r="J1273" s="157">
        <f t="shared" si="57"/>
        <v>2.4895161165609254E-5</v>
      </c>
      <c r="K1273" s="158">
        <f t="shared" si="58"/>
        <v>0</v>
      </c>
      <c r="L1273" s="159">
        <f t="shared" si="59"/>
        <v>-1.0904139685668455E-4</v>
      </c>
    </row>
    <row r="1274" spans="2:12" x14ac:dyDescent="0.2">
      <c r="B1274" s="112" t="s">
        <v>2</v>
      </c>
      <c r="C1274" s="113">
        <f>_xll.qlCalendarAdvance("TARGET",C1273,B1274,"mf")</f>
        <v>45379</v>
      </c>
      <c r="D1274" s="120">
        <f>_xll.xlShmInterpRateFwd($D$3&amp;T(CalculationTrigger),C1274,,5,C1275)</f>
        <v>1.2818102710777927E-2</v>
      </c>
      <c r="E1274" s="120">
        <f>_xll.xlShmInterpRateFwd($E$3&amp;T(CalculationTrigger),C1274,,5,C1275)</f>
        <v>1.279064141223385E-2</v>
      </c>
      <c r="F1274" s="121">
        <f>_xll.xlShmInterpRateFwd($F$3&amp;T(CalculationTrigger),C1274,,5,C1275)</f>
        <v>1.258944326028223E-2</v>
      </c>
      <c r="G1274" s="148">
        <f>_xll.xlShmInterpDisc($G$3&amp;T(CalculationTrigger),C1274)</f>
        <v>0.97122160784825784</v>
      </c>
      <c r="H1274" s="149">
        <f>_xll.xlShmInterpDisc($H$3&amp;T(CalculationTrigger),C1274)</f>
        <v>0.97139072713590702</v>
      </c>
      <c r="I1274" s="150">
        <f>_xll.xlShmInterpDisc($I$3&amp;T(CalculationTrigger),C1274)</f>
        <v>0.97213297662522646</v>
      </c>
      <c r="J1274" s="157">
        <f t="shared" si="57"/>
        <v>2.4912619861874199E-5</v>
      </c>
      <c r="K1274" s="158">
        <f t="shared" si="58"/>
        <v>0</v>
      </c>
      <c r="L1274" s="159">
        <f t="shared" si="59"/>
        <v>-1.0928800251306205E-4</v>
      </c>
    </row>
    <row r="1275" spans="2:12" x14ac:dyDescent="0.2">
      <c r="B1275" s="112" t="s">
        <v>2</v>
      </c>
      <c r="C1275" s="113">
        <f>_xll.qlCalendarAdvance("TARGET",C1274,B1275,"mf")</f>
        <v>45386</v>
      </c>
      <c r="D1275" s="120">
        <f>_xll.xlShmInterpRateFwd($D$3&amp;T(CalculationTrigger),C1275,,5,C1276)</f>
        <v>1.2853672912596955E-2</v>
      </c>
      <c r="E1275" s="120">
        <f>_xll.xlShmInterpRateFwd($E$3&amp;T(CalculationTrigger),C1275,,5,C1276)</f>
        <v>1.2828712439155678E-2</v>
      </c>
      <c r="F1275" s="121">
        <f>_xll.xlShmInterpRateFwd($F$3&amp;T(CalculationTrigger),C1275,,5,C1276)</f>
        <v>1.2624565974654329E-2</v>
      </c>
      <c r="G1275" s="148">
        <f>_xll.xlShmInterpDisc($G$3&amp;T(CalculationTrigger),C1275)</f>
        <v>0.97098291439321749</v>
      </c>
      <c r="H1275" s="149">
        <f>_xll.xlShmInterpDisc($H$3&amp;T(CalculationTrigger),C1275)</f>
        <v>0.97115250345372106</v>
      </c>
      <c r="I1275" s="150">
        <f>_xll.xlShmInterpDisc($I$3&amp;T(CalculationTrigger),C1275)</f>
        <v>0.97189832015592625</v>
      </c>
      <c r="J1275" s="157">
        <f t="shared" si="57"/>
        <v>2.4919575904870237E-5</v>
      </c>
      <c r="K1275" s="158">
        <f t="shared" si="58"/>
        <v>0</v>
      </c>
      <c r="L1275" s="159">
        <f t="shared" si="59"/>
        <v>-1.0953938185994354E-4</v>
      </c>
    </row>
    <row r="1276" spans="2:12" x14ac:dyDescent="0.2">
      <c r="B1276" s="112" t="s">
        <v>2</v>
      </c>
      <c r="C1276" s="113">
        <f>_xll.qlCalendarAdvance("TARGET",C1275,B1276,"mf")</f>
        <v>45393</v>
      </c>
      <c r="D1276" s="120">
        <f>_xll.xlShmInterpRateFwd($D$3&amp;T(CalculationTrigger),C1276,,5,C1277)</f>
        <v>1.2898879380904659E-2</v>
      </c>
      <c r="E1276" s="120">
        <f>_xll.xlShmInterpRateFwd($E$3&amp;T(CalculationTrigger),C1276,,5,C1277)</f>
        <v>1.2873976290320893E-2</v>
      </c>
      <c r="F1276" s="121">
        <f>_xll.xlShmInterpRateFwd($F$3&amp;T(CalculationTrigger),C1276,,5,C1277)</f>
        <v>1.2665804736820645E-2</v>
      </c>
      <c r="G1276" s="148">
        <f>_xll.xlShmInterpDisc($G$3&amp;T(CalculationTrigger),C1276)</f>
        <v>0.97074361755323357</v>
      </c>
      <c r="H1276" s="149">
        <f>_xll.xlShmInterpDisc($H$3&amp;T(CalculationTrigger),C1276)</f>
        <v>0.97091362947484294</v>
      </c>
      <c r="I1276" s="150">
        <f>_xll.xlShmInterpDisc($I$3&amp;T(CalculationTrigger),C1276)</f>
        <v>0.97166306598778407</v>
      </c>
      <c r="J1276" s="157">
        <f t="shared" si="57"/>
        <v>2.4919670744763805E-5</v>
      </c>
      <c r="K1276" s="158">
        <f t="shared" si="58"/>
        <v>0</v>
      </c>
      <c r="L1276" s="159">
        <f t="shared" si="59"/>
        <v>-1.0979743288441285E-4</v>
      </c>
    </row>
    <row r="1277" spans="2:12" x14ac:dyDescent="0.2">
      <c r="B1277" s="112" t="s">
        <v>2</v>
      </c>
      <c r="C1277" s="113">
        <f>_xll.qlCalendarAdvance("TARGET",C1276,B1277,"mf")</f>
        <v>45400</v>
      </c>
      <c r="D1277" s="120">
        <f>_xll.xlShmInterpRateFwd($D$3&amp;T(CalculationTrigger),C1277,,5,C1278)</f>
        <v>1.2944143160353022E-2</v>
      </c>
      <c r="E1277" s="120">
        <f>_xll.xlShmInterpRateFwd($E$3&amp;T(CalculationTrigger),C1277,,5,C1278)</f>
        <v>1.2919256216276129E-2</v>
      </c>
      <c r="F1277" s="121">
        <f>_xll.xlShmInterpRateFwd($F$3&amp;T(CalculationTrigger),C1277,,5,C1278)</f>
        <v>1.2707115252174458E-2</v>
      </c>
      <c r="G1277" s="148">
        <f>_xll.xlShmInterpDisc($G$3&amp;T(CalculationTrigger),C1277)</f>
        <v>0.97050353849413096</v>
      </c>
      <c r="H1277" s="149">
        <f>_xll.xlShmInterpDisc($H$3&amp;T(CalculationTrigger),C1277)</f>
        <v>0.9706739718422569</v>
      </c>
      <c r="I1277" s="150">
        <f>_xll.xlShmInterpDisc($I$3&amp;T(CalculationTrigger),C1277)</f>
        <v>0.97142710066775173</v>
      </c>
      <c r="J1277" s="157">
        <f t="shared" si="57"/>
        <v>2.4919608873929546E-5</v>
      </c>
      <c r="K1277" s="158">
        <f t="shared" si="58"/>
        <v>0</v>
      </c>
      <c r="L1277" s="159">
        <f t="shared" si="59"/>
        <v>-1.1006503088607638E-4</v>
      </c>
    </row>
    <row r="1278" spans="2:12" x14ac:dyDescent="0.2">
      <c r="B1278" s="112" t="s">
        <v>2</v>
      </c>
      <c r="C1278" s="113">
        <f>_xll.qlCalendarAdvance("TARGET",C1277,B1278,"mf")</f>
        <v>45407</v>
      </c>
      <c r="D1278" s="120">
        <f>_xll.xlShmInterpRateFwd($D$3&amp;T(CalculationTrigger),C1278,,5,C1279)</f>
        <v>1.2989300793486033E-2</v>
      </c>
      <c r="E1278" s="120">
        <f>_xll.xlShmInterpRateFwd($E$3&amp;T(CalculationTrigger),C1278,,5,C1279)</f>
        <v>1.2964429466149405E-2</v>
      </c>
      <c r="F1278" s="121">
        <f>_xll.xlShmInterpRateFwd($F$3&amp;T(CalculationTrigger),C1278,,5,C1279)</f>
        <v>1.2748394238798087E-2</v>
      </c>
      <c r="G1278" s="148">
        <f>_xll.xlShmInterpDisc($G$3&amp;T(CalculationTrigger),C1278)</f>
        <v>0.97026267676005451</v>
      </c>
      <c r="H1278" s="149">
        <f>_xll.xlShmInterpDisc($H$3&amp;T(CalculationTrigger),C1278)</f>
        <v>0.97043353086696116</v>
      </c>
      <c r="I1278" s="150">
        <f>_xll.xlShmInterpDisc($I$3&amp;T(CalculationTrigger),C1278)</f>
        <v>0.97119042340612372</v>
      </c>
      <c r="J1278" s="157">
        <f t="shared" si="57"/>
        <v>2.4919503465824657E-5</v>
      </c>
      <c r="K1278" s="158">
        <f t="shared" si="58"/>
        <v>0</v>
      </c>
      <c r="L1278" s="159">
        <f t="shared" si="59"/>
        <v>-1.1034194702136112E-4</v>
      </c>
    </row>
    <row r="1279" spans="2:12" x14ac:dyDescent="0.2">
      <c r="B1279" s="112" t="s">
        <v>2</v>
      </c>
      <c r="C1279" s="113">
        <f>_xll.qlCalendarAdvance("TARGET",C1278,B1279,"mf")</f>
        <v>45414</v>
      </c>
      <c r="D1279" s="120">
        <f>_xll.xlShmInterpRateFwd($D$3&amp;T(CalculationTrigger),C1279,,5,C1280)</f>
        <v>1.3034351302412804E-2</v>
      </c>
      <c r="E1279" s="120">
        <f>_xll.xlShmInterpRateFwd($E$3&amp;T(CalculationTrigger),C1279,,5,C1280)</f>
        <v>1.3009495054865854E-2</v>
      </c>
      <c r="F1279" s="121">
        <f>_xll.xlShmInterpRateFwd($F$3&amp;T(CalculationTrigger),C1279,,5,C1280)</f>
        <v>1.2789641828312272E-2</v>
      </c>
      <c r="G1279" s="148">
        <f>_xll.xlShmInterpDisc($G$3&amp;T(CalculationTrigger),C1279)</f>
        <v>0.97002103493815928</v>
      </c>
      <c r="H1279" s="149">
        <f>_xll.xlShmInterpDisc($H$3&amp;T(CalculationTrigger),C1279)</f>
        <v>0.97019230914552657</v>
      </c>
      <c r="I1279" s="150">
        <f>_xll.xlShmInterpDisc($I$3&amp;T(CalculationTrigger),C1279)</f>
        <v>0.9709530353388004</v>
      </c>
      <c r="J1279" s="157">
        <f t="shared" si="57"/>
        <v>2.4919356307888613E-5</v>
      </c>
      <c r="K1279" s="158">
        <f t="shared" si="58"/>
        <v>0</v>
      </c>
      <c r="L1279" s="159">
        <f t="shared" si="59"/>
        <v>-1.1062790223894887E-4</v>
      </c>
    </row>
    <row r="1280" spans="2:12" x14ac:dyDescent="0.2">
      <c r="B1280" s="112" t="s">
        <v>2</v>
      </c>
      <c r="C1280" s="113">
        <f>_xll.qlCalendarAdvance("TARGET",C1279,B1280,"mf")</f>
        <v>45421</v>
      </c>
      <c r="D1280" s="120">
        <f>_xll.xlShmInterpRateFwd($D$3&amp;T(CalculationTrigger),C1280,,5,C1281)</f>
        <v>1.3079293709115387E-2</v>
      </c>
      <c r="E1280" s="120">
        <f>_xll.xlShmInterpRateFwd($E$3&amp;T(CalculationTrigger),C1280,,5,C1281)</f>
        <v>1.3054451997293005E-2</v>
      </c>
      <c r="F1280" s="121">
        <f>_xll.xlShmInterpRateFwd($F$3&amp;T(CalculationTrigger),C1280,,5,C1281)</f>
        <v>1.2830858152274985E-2</v>
      </c>
      <c r="G1280" s="148">
        <f>_xll.xlShmInterpDisc($G$3&amp;T(CalculationTrigger),C1280)</f>
        <v>0.96977861563368761</v>
      </c>
      <c r="H1280" s="149">
        <f>_xll.xlShmInterpDisc($H$3&amp;T(CalculationTrigger),C1280)</f>
        <v>0.96995030929274451</v>
      </c>
      <c r="I1280" s="150">
        <f>_xll.xlShmInterpDisc($I$3&amp;T(CalculationTrigger),C1280)</f>
        <v>0.9707149376002111</v>
      </c>
      <c r="J1280" s="157">
        <f t="shared" si="57"/>
        <v>2.4919169187613097E-5</v>
      </c>
      <c r="K1280" s="158">
        <f t="shared" si="58"/>
        <v>0</v>
      </c>
      <c r="L1280" s="159">
        <f t="shared" si="59"/>
        <v>-1.1092261748750004E-4</v>
      </c>
    </row>
    <row r="1281" spans="2:12" x14ac:dyDescent="0.2">
      <c r="B1281" s="112" t="s">
        <v>2</v>
      </c>
      <c r="C1281" s="113">
        <f>_xll.qlCalendarAdvance("TARGET",C1280,B1281,"mf")</f>
        <v>45428</v>
      </c>
      <c r="D1281" s="120">
        <f>_xll.xlShmInterpRateFwd($D$3&amp;T(CalculationTrigger),C1281,,5,C1282)</f>
        <v>1.3124127035697833E-2</v>
      </c>
      <c r="E1281" s="120">
        <f>_xll.xlShmInterpRateFwd($E$3&amp;T(CalculationTrigger),C1281,,5,C1282)</f>
        <v>1.3099299308356651E-2</v>
      </c>
      <c r="F1281" s="121">
        <f>_xll.xlShmInterpRateFwd($F$3&amp;T(CalculationTrigger),C1281,,5,C1282)</f>
        <v>1.2872043342314642E-2</v>
      </c>
      <c r="G1281" s="148">
        <f>_xll.xlShmInterpDisc($G$3&amp;T(CalculationTrigger),C1281)</f>
        <v>0.96953542146992988</v>
      </c>
      <c r="H1281" s="149">
        <f>_xll.xlShmInterpDisc($H$3&amp;T(CalculationTrigger),C1281)</f>
        <v>0.96970753394158626</v>
      </c>
      <c r="I1281" s="150">
        <f>_xll.xlShmInterpDisc($I$3&amp;T(CalculationTrigger),C1281)</f>
        <v>0.97047613132331179</v>
      </c>
      <c r="J1281" s="157">
        <f t="shared" si="57"/>
        <v>2.4918943892401049E-5</v>
      </c>
      <c r="K1281" s="158">
        <f t="shared" si="58"/>
        <v>0</v>
      </c>
      <c r="L1281" s="159">
        <f t="shared" si="59"/>
        <v>-1.1122581371564991E-4</v>
      </c>
    </row>
    <row r="1282" spans="2:12" x14ac:dyDescent="0.2">
      <c r="B1282" s="112" t="s">
        <v>2</v>
      </c>
      <c r="C1282" s="113">
        <f>_xll.qlCalendarAdvance("TARGET",C1281,B1282,"mf")</f>
        <v>45435</v>
      </c>
      <c r="D1282" s="120">
        <f>_xll.xlShmInterpRateFwd($D$3&amp;T(CalculationTrigger),C1282,,5,C1283)</f>
        <v>1.3168850304171968E-2</v>
      </c>
      <c r="E1282" s="120">
        <f>_xll.xlShmInterpRateFwd($E$3&amp;T(CalculationTrigger),C1282,,5,C1283)</f>
        <v>1.3144036002925069E-2</v>
      </c>
      <c r="F1282" s="121">
        <f>_xll.xlShmInterpRateFwd($F$3&amp;T(CalculationTrigger),C1282,,5,C1283)</f>
        <v>1.2913197529979525E-2</v>
      </c>
      <c r="G1282" s="148">
        <f>_xll.xlShmInterpDisc($G$3&amp;T(CalculationTrigger),C1282)</f>
        <v>0.96929145508818093</v>
      </c>
      <c r="H1282" s="149">
        <f>_xll.xlShmInterpDisc($H$3&amp;T(CalculationTrigger),C1282)</f>
        <v>0.96946398574316039</v>
      </c>
      <c r="I1282" s="150">
        <f>_xll.xlShmInterpDisc($I$3&amp;T(CalculationTrigger),C1282)</f>
        <v>0.97023661763958058</v>
      </c>
      <c r="J1282" s="157">
        <f t="shared" si="57"/>
        <v>2.4918682209754468E-5</v>
      </c>
      <c r="K1282" s="158">
        <f t="shared" si="58"/>
        <v>0</v>
      </c>
      <c r="L1282" s="159">
        <f t="shared" si="59"/>
        <v>-1.1153721187203622E-4</v>
      </c>
    </row>
    <row r="1283" spans="2:12" x14ac:dyDescent="0.2">
      <c r="B1283" s="112" t="s">
        <v>2</v>
      </c>
      <c r="C1283" s="113">
        <f>_xll.qlCalendarAdvance("TARGET",C1282,B1283,"mf")</f>
        <v>45442</v>
      </c>
      <c r="D1283" s="120">
        <f>_xll.xlShmInterpRateFwd($D$3&amp;T(CalculationTrigger),C1283,,5,C1284)</f>
        <v>1.3213462536608003E-2</v>
      </c>
      <c r="E1283" s="120">
        <f>_xll.xlShmInterpRateFwd($E$3&amp;T(CalculationTrigger),C1283,,5,C1284)</f>
        <v>1.3188661095907503E-2</v>
      </c>
      <c r="F1283" s="121">
        <f>_xll.xlShmInterpRateFwd($F$3&amp;T(CalculationTrigger),C1283,,5,C1284)</f>
        <v>1.295432084687677E-2</v>
      </c>
      <c r="G1283" s="148">
        <f>_xll.xlShmInterpDisc($G$3&amp;T(CalculationTrigger),C1283)</f>
        <v>0.96904671914770024</v>
      </c>
      <c r="H1283" s="149">
        <f>_xll.xlShmInterpDisc($H$3&amp;T(CalculationTrigger),C1283)</f>
        <v>0.96921966736667198</v>
      </c>
      <c r="I1283" s="150">
        <f>_xll.xlShmInterpDisc($I$3&amp;T(CalculationTrigger),C1283)</f>
        <v>0.96999639767901569</v>
      </c>
      <c r="J1283" s="157">
        <f t="shared" si="57"/>
        <v>2.4918385927087052E-5</v>
      </c>
      <c r="K1283" s="158">
        <f t="shared" si="58"/>
        <v>0</v>
      </c>
      <c r="L1283" s="159">
        <f t="shared" si="59"/>
        <v>-1.1185653290532647E-4</v>
      </c>
    </row>
    <row r="1284" spans="2:12" x14ac:dyDescent="0.2">
      <c r="B1284" s="112" t="s">
        <v>2</v>
      </c>
      <c r="C1284" s="113">
        <f>_xll.qlCalendarAdvance("TARGET",C1283,B1284,"mf")</f>
        <v>45449</v>
      </c>
      <c r="D1284" s="120">
        <f>_xll.xlShmInterpRateFwd($D$3&amp;T(CalculationTrigger),C1284,,5,C1285)</f>
        <v>1.3257962755018747E-2</v>
      </c>
      <c r="E1284" s="120">
        <f>_xll.xlShmInterpRateFwd($E$3&amp;T(CalculationTrigger),C1284,,5,C1285)</f>
        <v>1.3233173602184723E-2</v>
      </c>
      <c r="F1284" s="121">
        <f>_xll.xlShmInterpRateFwd($F$3&amp;T(CalculationTrigger),C1284,,5,C1285)</f>
        <v>1.2995413424597081E-2</v>
      </c>
      <c r="G1284" s="148">
        <f>_xll.xlShmInterpDisc($G$3&amp;T(CalculationTrigger),C1284)</f>
        <v>0.96880121632566907</v>
      </c>
      <c r="H1284" s="149">
        <f>_xll.xlShmInterpDisc($H$3&amp;T(CalculationTrigger),C1284)</f>
        <v>0.96897458149937987</v>
      </c>
      <c r="I1284" s="150">
        <f>_xll.xlShmInterpDisc($I$3&amp;T(CalculationTrigger),C1284)</f>
        <v>0.96975547257013128</v>
      </c>
      <c r="J1284" s="157">
        <f t="shared" si="57"/>
        <v>2.4918056831895534E-5</v>
      </c>
      <c r="K1284" s="158">
        <f t="shared" si="58"/>
        <v>0</v>
      </c>
      <c r="L1284" s="159">
        <f t="shared" si="59"/>
        <v>-1.1218349776415198E-4</v>
      </c>
    </row>
    <row r="1285" spans="2:12" x14ac:dyDescent="0.2">
      <c r="B1285" s="112" t="s">
        <v>2</v>
      </c>
      <c r="C1285" s="113">
        <f>_xll.qlCalendarAdvance("TARGET",C1284,B1285,"mf")</f>
        <v>45456</v>
      </c>
      <c r="D1285" s="120">
        <f>_xll.xlShmInterpRateFwd($D$3&amp;T(CalculationTrigger),C1285,,5,C1286)</f>
        <v>1.3302349981463894E-2</v>
      </c>
      <c r="E1285" s="120">
        <f>_xll.xlShmInterpRateFwd($E$3&amp;T(CalculationTrigger),C1285,,5,C1286)</f>
        <v>1.327757253663801E-2</v>
      </c>
      <c r="F1285" s="121">
        <f>_xll.xlShmInterpRateFwd($F$3&amp;T(CalculationTrigger),C1285,,5,C1286)</f>
        <v>1.3036475394714725E-2</v>
      </c>
      <c r="G1285" s="148">
        <f>_xll.xlShmInterpDisc($G$3&amp;T(CalculationTrigger),C1285)</f>
        <v>0.96855494931714947</v>
      </c>
      <c r="H1285" s="149">
        <f>_xll.xlShmInterpDisc($H$3&amp;T(CalculationTrigger),C1285)</f>
        <v>0.9687287308465552</v>
      </c>
      <c r="I1285" s="150">
        <f>_xll.xlShmInterpDisc($I$3&amp;T(CalculationTrigger),C1285)</f>
        <v>0.96951384343995428</v>
      </c>
      <c r="J1285" s="157">
        <f t="shared" ref="J1285:J1348" si="60">-365*LN(G1285/$H1285)/($C1285-$C$4)</f>
        <v>2.491769671158895E-5</v>
      </c>
      <c r="K1285" s="158">
        <f t="shared" ref="K1285:K1348" si="61">-365*LN(H1285/$H1285)/($C1285-$C$4)</f>
        <v>0</v>
      </c>
      <c r="L1285" s="159">
        <f t="shared" ref="L1285:L1348" si="62">-365*LN(I1285/$H1285)/($C1285-$C$4)</f>
        <v>-1.1251782739716617E-4</v>
      </c>
    </row>
    <row r="1286" spans="2:12" x14ac:dyDescent="0.2">
      <c r="B1286" s="112" t="s">
        <v>2</v>
      </c>
      <c r="C1286" s="113">
        <f>_xll.qlCalendarAdvance("TARGET",C1285,B1286,"mf")</f>
        <v>45463</v>
      </c>
      <c r="D1286" s="120">
        <f>_xll.xlShmInterpRateFwd($D$3&amp;T(CalculationTrigger),C1286,,5,C1287)</f>
        <v>1.3346623237974777E-2</v>
      </c>
      <c r="E1286" s="120">
        <f>_xll.xlShmInterpRateFwd($E$3&amp;T(CalculationTrigger),C1286,,5,C1287)</f>
        <v>1.332185691416079E-2</v>
      </c>
      <c r="F1286" s="121">
        <f>_xll.xlShmInterpRateFwd($F$3&amp;T(CalculationTrigger),C1286,,5,C1287)</f>
        <v>1.3077506888862825E-2</v>
      </c>
      <c r="G1286" s="148">
        <f>_xll.xlShmInterpDisc($G$3&amp;T(CalculationTrigger),C1286)</f>
        <v>0.96830792083504158</v>
      </c>
      <c r="H1286" s="149">
        <f>_xll.xlShmInterpDisc($H$3&amp;T(CalculationTrigger),C1286)</f>
        <v>0.96848211813143881</v>
      </c>
      <c r="I1286" s="150">
        <f>_xll.xlShmInterpDisc($I$3&amp;T(CalculationTrigger),C1286)</f>
        <v>0.96927151141402157</v>
      </c>
      <c r="J1286" s="157">
        <f t="shared" si="60"/>
        <v>2.4917307353643698E-5</v>
      </c>
      <c r="K1286" s="158">
        <f t="shared" si="61"/>
        <v>0</v>
      </c>
      <c r="L1286" s="159">
        <f t="shared" si="62"/>
        <v>-1.128592427530398E-4</v>
      </c>
    </row>
    <row r="1287" spans="2:12" x14ac:dyDescent="0.2">
      <c r="B1287" s="112" t="s">
        <v>2</v>
      </c>
      <c r="C1287" s="113">
        <f>_xll.qlCalendarAdvance("TARGET",C1286,B1287,"mf")</f>
        <v>45470</v>
      </c>
      <c r="D1287" s="120">
        <f>_xll.xlShmInterpRateFwd($D$3&amp;T(CalculationTrigger),C1287,,5,C1288)</f>
        <v>1.3390781546577576E-2</v>
      </c>
      <c r="E1287" s="120">
        <f>_xll.xlShmInterpRateFwd($E$3&amp;T(CalculationTrigger),C1287,,5,C1288)</f>
        <v>1.3366025749629728E-2</v>
      </c>
      <c r="F1287" s="121">
        <f>_xll.xlShmInterpRateFwd($F$3&amp;T(CalculationTrigger),C1287,,5,C1288)</f>
        <v>1.3118508038588562E-2</v>
      </c>
      <c r="G1287" s="148">
        <f>_xll.xlShmInterpDisc($G$3&amp;T(CalculationTrigger),C1287)</f>
        <v>0.96806013361004162</v>
      </c>
      <c r="H1287" s="149">
        <f>_xll.xlShmInterpDisc($H$3&amp;T(CalculationTrigger),C1287)</f>
        <v>0.96823474609519877</v>
      </c>
      <c r="I1287" s="150">
        <f>_xll.xlShmInterpDisc($I$3&amp;T(CalculationTrigger),C1287)</f>
        <v>0.96902847761637578</v>
      </c>
      <c r="J1287" s="157">
        <f t="shared" si="60"/>
        <v>2.4916890545525923E-5</v>
      </c>
      <c r="K1287" s="158">
        <f t="shared" si="61"/>
        <v>0</v>
      </c>
      <c r="L1287" s="159">
        <f t="shared" si="62"/>
        <v>-1.1320746478039478E-4</v>
      </c>
    </row>
    <row r="1288" spans="2:12" x14ac:dyDescent="0.2">
      <c r="B1288" s="112" t="s">
        <v>2</v>
      </c>
      <c r="C1288" s="113">
        <f>_xll.qlCalendarAdvance("TARGET",C1287,B1288,"mf")</f>
        <v>45477</v>
      </c>
      <c r="D1288" s="120">
        <f>_xll.xlShmInterpRateFwd($D$3&amp;T(CalculationTrigger),C1288,,5,C1289)</f>
        <v>1.3434823929310736E-2</v>
      </c>
      <c r="E1288" s="120">
        <f>_xll.xlShmInterpRateFwd($E$3&amp;T(CalculationTrigger),C1288,,5,C1289)</f>
        <v>1.3410078057922128E-2</v>
      </c>
      <c r="F1288" s="121">
        <f>_xll.xlShmInterpRateFwd($F$3&amp;T(CalculationTrigger),C1288,,5,C1289)</f>
        <v>1.3159478975480594E-2</v>
      </c>
      <c r="G1288" s="148">
        <f>_xll.xlShmInterpDisc($G$3&amp;T(CalculationTrigger),C1288)</f>
        <v>0.96781159039060005</v>
      </c>
      <c r="H1288" s="149">
        <f>_xll.xlShmInterpDisc($H$3&amp;T(CalculationTrigger),C1288)</f>
        <v>0.9679866174968883</v>
      </c>
      <c r="I1288" s="150">
        <f>_xll.xlShmInterpDisc($I$3&amp;T(CalculationTrigger),C1288)</f>
        <v>0.96878474316956342</v>
      </c>
      <c r="J1288" s="157">
        <f t="shared" si="60"/>
        <v>2.4916448074661166E-5</v>
      </c>
      <c r="K1288" s="158">
        <f t="shared" si="61"/>
        <v>0</v>
      </c>
      <c r="L1288" s="159">
        <f t="shared" si="62"/>
        <v>-1.1356221442786038E-4</v>
      </c>
    </row>
    <row r="1289" spans="2:12" x14ac:dyDescent="0.2">
      <c r="B1289" s="112" t="s">
        <v>2</v>
      </c>
      <c r="C1289" s="113">
        <f>_xll.qlCalendarAdvance("TARGET",C1288,B1289,"mf")</f>
        <v>45484</v>
      </c>
      <c r="D1289" s="120">
        <f>_xll.xlShmInterpRateFwd($D$3&amp;T(CalculationTrigger),C1289,,5,C1290)</f>
        <v>1.3478749408201849E-2</v>
      </c>
      <c r="E1289" s="120">
        <f>_xll.xlShmInterpRateFwd($E$3&amp;T(CalculationTrigger),C1289,,5,C1290)</f>
        <v>1.3454012853904402E-2</v>
      </c>
      <c r="F1289" s="121">
        <f>_xll.xlShmInterpRateFwd($F$3&amp;T(CalculationTrigger),C1289,,5,C1290)</f>
        <v>1.320041983116906E-2</v>
      </c>
      <c r="G1289" s="148">
        <f>_xll.xlShmInterpDisc($G$3&amp;T(CalculationTrigger),C1289)</f>
        <v>0.96756229394287863</v>
      </c>
      <c r="H1289" s="149">
        <f>_xll.xlShmInterpDisc($H$3&amp;T(CalculationTrigger),C1289)</f>
        <v>0.96773773511340266</v>
      </c>
      <c r="I1289" s="150">
        <f>_xll.xlShmInterpDisc($I$3&amp;T(CalculationTrigger),C1289)</f>
        <v>0.96854030919463119</v>
      </c>
      <c r="J1289" s="157">
        <f t="shared" si="60"/>
        <v>2.4915981728526432E-5</v>
      </c>
      <c r="K1289" s="158">
        <f t="shared" si="61"/>
        <v>0</v>
      </c>
      <c r="L1289" s="159">
        <f t="shared" si="62"/>
        <v>-1.1392321264415826E-4</v>
      </c>
    </row>
    <row r="1290" spans="2:12" x14ac:dyDescent="0.2">
      <c r="B1290" s="112" t="s">
        <v>2</v>
      </c>
      <c r="C1290" s="113">
        <f>_xll.qlCalendarAdvance("TARGET",C1289,B1290,"mf")</f>
        <v>45491</v>
      </c>
      <c r="D1290" s="120">
        <f>_xll.xlShmInterpRateFwd($D$3&amp;T(CalculationTrigger),C1290,,5,C1291)</f>
        <v>1.352255700526769E-2</v>
      </c>
      <c r="E1290" s="120">
        <f>_xll.xlShmInterpRateFwd($E$3&amp;T(CalculationTrigger),C1290,,5,C1291)</f>
        <v>1.3497829152466867E-2</v>
      </c>
      <c r="F1290" s="121">
        <f>_xll.xlShmInterpRateFwd($F$3&amp;T(CalculationTrigger),C1290,,5,C1291)</f>
        <v>1.3241330737232897E-2</v>
      </c>
      <c r="G1290" s="148">
        <f>_xll.xlShmInterpDisc($G$3&amp;T(CalculationTrigger),C1290)</f>
        <v>0.96731224705070773</v>
      </c>
      <c r="H1290" s="149">
        <f>_xll.xlShmInterpDisc($H$3&amp;T(CalculationTrigger),C1290)</f>
        <v>0.96748810173943656</v>
      </c>
      <c r="I1290" s="150">
        <f>_xll.xlShmInterpDisc($I$3&amp;T(CalculationTrigger),C1290)</f>
        <v>0.96829517681112209</v>
      </c>
      <c r="J1290" s="157">
        <f t="shared" si="60"/>
        <v>2.4915493294573508E-5</v>
      </c>
      <c r="K1290" s="158">
        <f t="shared" si="61"/>
        <v>0</v>
      </c>
      <c r="L1290" s="159">
        <f t="shared" si="62"/>
        <v>-1.1429018037788104E-4</v>
      </c>
    </row>
    <row r="1291" spans="2:12" x14ac:dyDescent="0.2">
      <c r="B1291" s="112" t="s">
        <v>2</v>
      </c>
      <c r="C1291" s="113">
        <f>_xll.qlCalendarAdvance("TARGET",C1290,B1291,"mf")</f>
        <v>45498</v>
      </c>
      <c r="D1291" s="120">
        <f>_xll.xlShmInterpRateFwd($D$3&amp;T(CalculationTrigger),C1291,,5,C1292)</f>
        <v>1.3566245742537425E-2</v>
      </c>
      <c r="E1291" s="120">
        <f>_xll.xlShmInterpRateFwd($E$3&amp;T(CalculationTrigger),C1291,,5,C1292)</f>
        <v>1.3541525968465874E-2</v>
      </c>
      <c r="F1291" s="121">
        <f>_xll.xlShmInterpRateFwd($F$3&amp;T(CalculationTrigger),C1291,,5,C1292)</f>
        <v>1.3282211825251975E-2</v>
      </c>
      <c r="G1291" s="148">
        <f>_xll.xlShmInterpDisc($G$3&amp;T(CalculationTrigger),C1291)</f>
        <v>0.96706145251554421</v>
      </c>
      <c r="H1291" s="149">
        <f>_xll.xlShmInterpDisc($H$3&amp;T(CalculationTrigger),C1291)</f>
        <v>0.96723772018744103</v>
      </c>
      <c r="I1291" s="150">
        <f>_xll.xlShmInterpDisc($I$3&amp;T(CalculationTrigger),C1291)</f>
        <v>0.96804934713707325</v>
      </c>
      <c r="J1291" s="157">
        <f t="shared" si="60"/>
        <v>2.4914984560244475E-5</v>
      </c>
      <c r="K1291" s="158">
        <f t="shared" si="61"/>
        <v>0</v>
      </c>
      <c r="L1291" s="159">
        <f t="shared" si="62"/>
        <v>-1.1466283857766737E-4</v>
      </c>
    </row>
    <row r="1292" spans="2:12" x14ac:dyDescent="0.2">
      <c r="B1292" s="112" t="s">
        <v>2</v>
      </c>
      <c r="C1292" s="113">
        <f>_xll.qlCalendarAdvance("TARGET",C1291,B1292,"mf")</f>
        <v>45505</v>
      </c>
      <c r="D1292" s="120">
        <f>_xll.xlShmInterpRateFwd($D$3&amp;T(CalculationTrigger),C1292,,5,C1293)</f>
        <v>1.3609814642029502E-2</v>
      </c>
      <c r="E1292" s="120">
        <f>_xll.xlShmInterpRateFwd($E$3&amp;T(CalculationTrigger),C1292,,5,C1293)</f>
        <v>1.3585102316764384E-2</v>
      </c>
      <c r="F1292" s="121">
        <f>_xll.xlShmInterpRateFwd($F$3&amp;T(CalculationTrigger),C1292,,5,C1293)</f>
        <v>1.3323063226801296E-2</v>
      </c>
      <c r="G1292" s="148">
        <f>_xll.xlShmInterpDisc($G$3&amp;T(CalculationTrigger),C1292)</f>
        <v>0.96680991315642806</v>
      </c>
      <c r="H1292" s="149">
        <f>_xll.xlShmInterpDisc($H$3&amp;T(CalculationTrigger),C1292)</f>
        <v>0.96698659328758041</v>
      </c>
      <c r="I1292" s="150">
        <f>_xll.xlShmInterpDisc($I$3&amp;T(CalculationTrigger),C1292)</f>
        <v>0.96780282128901285</v>
      </c>
      <c r="J1292" s="157">
        <f t="shared" si="60"/>
        <v>2.4914457312987062E-5</v>
      </c>
      <c r="K1292" s="158">
        <f t="shared" si="61"/>
        <v>0</v>
      </c>
      <c r="L1292" s="159">
        <f t="shared" si="62"/>
        <v>-1.1504090819219157E-4</v>
      </c>
    </row>
    <row r="1293" spans="2:12" x14ac:dyDescent="0.2">
      <c r="B1293" s="112" t="s">
        <v>2</v>
      </c>
      <c r="C1293" s="113">
        <f>_xll.qlCalendarAdvance("TARGET",C1292,B1293,"mf")</f>
        <v>45512</v>
      </c>
      <c r="D1293" s="120">
        <f>_xll.xlShmInterpRateFwd($D$3&amp;T(CalculationTrigger),C1293,,5,C1294)</f>
        <v>1.3653262725774854E-2</v>
      </c>
      <c r="E1293" s="120">
        <f>_xll.xlShmInterpRateFwd($E$3&amp;T(CalculationTrigger),C1293,,5,C1294)</f>
        <v>1.3628557212249402E-2</v>
      </c>
      <c r="F1293" s="121">
        <f>_xll.xlShmInterpRateFwd($F$3&amp;T(CalculationTrigger),C1293,,5,C1294)</f>
        <v>1.3363885073532093E-2</v>
      </c>
      <c r="G1293" s="148">
        <f>_xll.xlShmInterpDisc($G$3&amp;T(CalculationTrigger),C1293)</f>
        <v>0.96655763180993925</v>
      </c>
      <c r="H1293" s="149">
        <f>_xll.xlShmInterpDisc($H$3&amp;T(CalculationTrigger),C1293)</f>
        <v>0.96673472388768922</v>
      </c>
      <c r="I1293" s="150">
        <f>_xll.xlShmInterpDisc($I$3&amp;T(CalculationTrigger),C1293)</f>
        <v>0.96755560038195709</v>
      </c>
      <c r="J1293" s="157">
        <f t="shared" si="60"/>
        <v>2.4913913340284761E-5</v>
      </c>
      <c r="K1293" s="158">
        <f t="shared" si="61"/>
        <v>0</v>
      </c>
      <c r="L1293" s="159">
        <f t="shared" si="62"/>
        <v>-1.1542411017012144E-4</v>
      </c>
    </row>
    <row r="1294" spans="2:12" x14ac:dyDescent="0.2">
      <c r="B1294" s="112" t="s">
        <v>2</v>
      </c>
      <c r="C1294" s="113">
        <f>_xll.qlCalendarAdvance("TARGET",C1293,B1294,"mf")</f>
        <v>45519</v>
      </c>
      <c r="D1294" s="120">
        <f>_xll.xlShmInterpRateFwd($D$3&amp;T(CalculationTrigger),C1294,,5,C1295)</f>
        <v>1.3696589015776396E-2</v>
      </c>
      <c r="E1294" s="120">
        <f>_xll.xlShmInterpRateFwd($E$3&amp;T(CalculationTrigger),C1294,,5,C1295)</f>
        <v>1.3671889669768301E-2</v>
      </c>
      <c r="F1294" s="121">
        <f>_xll.xlShmInterpRateFwd($F$3&amp;T(CalculationTrigger),C1294,,5,C1295)</f>
        <v>1.3404677496998052E-2</v>
      </c>
      <c r="G1294" s="148">
        <f>_xll.xlShmInterpDisc($G$3&amp;T(CalculationTrigger),C1294)</f>
        <v>0.96630461133015477</v>
      </c>
      <c r="H1294" s="149">
        <f>_xll.xlShmInterpDisc($H$3&amp;T(CalculationTrigger),C1294)</f>
        <v>0.96648211485322821</v>
      </c>
      <c r="I1294" s="150">
        <f>_xll.xlShmInterpDisc($I$3&amp;T(CalculationTrigger),C1294)</f>
        <v>0.96730768552940605</v>
      </c>
      <c r="J1294" s="157">
        <f t="shared" si="60"/>
        <v>2.4913354429566086E-5</v>
      </c>
      <c r="K1294" s="158">
        <f t="shared" si="61"/>
        <v>0</v>
      </c>
      <c r="L1294" s="159">
        <f t="shared" si="62"/>
        <v>-1.1581216546007528E-4</v>
      </c>
    </row>
    <row r="1295" spans="2:12" x14ac:dyDescent="0.2">
      <c r="B1295" s="112" t="s">
        <v>2</v>
      </c>
      <c r="C1295" s="113">
        <f>_xll.qlCalendarAdvance("TARGET",C1294,B1295,"mf")</f>
        <v>45526</v>
      </c>
      <c r="D1295" s="120">
        <f>_xll.xlShmInterpRateFwd($D$3&amp;T(CalculationTrigger),C1295,,5,C1296)</f>
        <v>1.3739792534026463E-2</v>
      </c>
      <c r="E1295" s="120">
        <f>_xll.xlShmInterpRateFwd($E$3&amp;T(CalculationTrigger),C1295,,5,C1296)</f>
        <v>1.3715098704175213E-2</v>
      </c>
      <c r="F1295" s="121">
        <f>_xll.xlShmInterpRateFwd($F$3&amp;T(CalculationTrigger),C1295,,5,C1296)</f>
        <v>1.3445440628794336E-2</v>
      </c>
      <c r="G1295" s="148">
        <f>_xll.xlShmInterpDisc($G$3&amp;T(CalculationTrigger),C1295)</f>
        <v>0.96605085458860551</v>
      </c>
      <c r="H1295" s="149">
        <f>_xll.xlShmInterpDisc($H$3&amp;T(CalculationTrigger),C1295)</f>
        <v>0.96622876906724164</v>
      </c>
      <c r="I1295" s="150">
        <f>_xll.xlShmInterpDisc($I$3&amp;T(CalculationTrigger),C1295)</f>
        <v>0.96705907784334233</v>
      </c>
      <c r="J1295" s="157">
        <f t="shared" si="60"/>
        <v>2.4912782368295415E-5</v>
      </c>
      <c r="K1295" s="158">
        <f t="shared" si="61"/>
        <v>0</v>
      </c>
      <c r="L1295" s="159">
        <f t="shared" si="62"/>
        <v>-1.162047950106977E-4</v>
      </c>
    </row>
    <row r="1296" spans="2:12" x14ac:dyDescent="0.2">
      <c r="B1296" s="112" t="s">
        <v>2</v>
      </c>
      <c r="C1296" s="113">
        <f>_xll.qlCalendarAdvance("TARGET",C1295,B1296,"mf")</f>
        <v>45533</v>
      </c>
      <c r="D1296" s="120">
        <f>_xll.xlShmInterpRateFwd($D$3&amp;T(CalculationTrigger),C1296,,5,C1297)</f>
        <v>1.378287230259371E-2</v>
      </c>
      <c r="E1296" s="120">
        <f>_xll.xlShmInterpRateFwd($E$3&amp;T(CalculationTrigger),C1296,,5,C1297)</f>
        <v>1.3758183330348445E-2</v>
      </c>
      <c r="F1296" s="121">
        <f>_xll.xlShmInterpRateFwd($F$3&amp;T(CalculationTrigger),C1296,,5,C1297)</f>
        <v>1.3486174600545978E-2</v>
      </c>
      <c r="G1296" s="148">
        <f>_xll.xlShmInterpDisc($G$3&amp;T(CalculationTrigger),C1296)</f>
        <v>0.965796364474233</v>
      </c>
      <c r="H1296" s="149">
        <f>_xll.xlShmInterpDisc($H$3&amp;T(CalculationTrigger),C1296)</f>
        <v>0.96597468943031317</v>
      </c>
      <c r="I1296" s="150">
        <f>_xll.xlShmInterpDisc($I$3&amp;T(CalculationTrigger),C1296)</f>
        <v>0.96680977843422744</v>
      </c>
      <c r="J1296" s="157">
        <f t="shared" si="60"/>
        <v>2.4912198943927668E-5</v>
      </c>
      <c r="K1296" s="158">
        <f t="shared" si="61"/>
        <v>0</v>
      </c>
      <c r="L1296" s="159">
        <f t="shared" si="62"/>
        <v>-1.1660171977064228E-4</v>
      </c>
    </row>
    <row r="1297" spans="2:12" x14ac:dyDescent="0.2">
      <c r="B1297" s="112" t="s">
        <v>2</v>
      </c>
      <c r="C1297" s="113">
        <f>_xll.qlCalendarAdvance("TARGET",C1296,B1297,"mf")</f>
        <v>45540</v>
      </c>
      <c r="D1297" s="120">
        <f>_xll.xlShmInterpRateFwd($D$3&amp;T(CalculationTrigger),C1297,,5,C1298)</f>
        <v>1.3825827343432052E-2</v>
      </c>
      <c r="E1297" s="120">
        <f>_xll.xlShmInterpRateFwd($E$3&amp;T(CalculationTrigger),C1297,,5,C1298)</f>
        <v>1.3801142563132612E-2</v>
      </c>
      <c r="F1297" s="121">
        <f>_xll.xlShmInterpRateFwd($F$3&amp;T(CalculationTrigger),C1297,,5,C1298)</f>
        <v>1.3526879543809439E-2</v>
      </c>
      <c r="G1297" s="148">
        <f>_xll.xlShmInterpDisc($G$3&amp;T(CalculationTrigger),C1297)</f>
        <v>0.96554114389334456</v>
      </c>
      <c r="H1297" s="149">
        <f>_xll.xlShmInterpDisc($H$3&amp;T(CalculationTrigger),C1297)</f>
        <v>0.96571987886052169</v>
      </c>
      <c r="I1297" s="150">
        <f>_xll.xlShmInterpDisc($I$3&amp;T(CalculationTrigger),C1297)</f>
        <v>0.96655978841099832</v>
      </c>
      <c r="J1297" s="157">
        <f t="shared" si="60"/>
        <v>2.4911605943908421E-5</v>
      </c>
      <c r="K1297" s="158">
        <f t="shared" si="61"/>
        <v>0</v>
      </c>
      <c r="L1297" s="159">
        <f t="shared" si="62"/>
        <v>-1.1700266068858227E-4</v>
      </c>
    </row>
    <row r="1298" spans="2:12" x14ac:dyDescent="0.2">
      <c r="B1298" s="112" t="s">
        <v>2</v>
      </c>
      <c r="C1298" s="113">
        <f>_xll.qlCalendarAdvance("TARGET",C1297,B1298,"mf")</f>
        <v>45547</v>
      </c>
      <c r="D1298" s="120">
        <f>_xll.xlShmInterpRateFwd($D$3&amp;T(CalculationTrigger),C1298,,5,C1299)</f>
        <v>1.386865667856603E-2</v>
      </c>
      <c r="E1298" s="120">
        <f>_xll.xlShmInterpRateFwd($E$3&amp;T(CalculationTrigger),C1298,,5,C1299)</f>
        <v>1.3843975417367628E-2</v>
      </c>
      <c r="F1298" s="121">
        <f>_xll.xlShmInterpRateFwd($F$3&amp;T(CalculationTrigger),C1298,,5,C1299)</f>
        <v>1.3567555590200019E-2</v>
      </c>
      <c r="G1298" s="148">
        <f>_xll.xlShmInterpDisc($G$3&amp;T(CalculationTrigger),C1298)</f>
        <v>0.9652851957695715</v>
      </c>
      <c r="H1298" s="149">
        <f>_xll.xlShmInterpDisc($H$3&amp;T(CalculationTrigger),C1298)</f>
        <v>0.96546434029339823</v>
      </c>
      <c r="I1298" s="150">
        <f>_xll.xlShmInterpDisc($I$3&amp;T(CalculationTrigger),C1298)</f>
        <v>0.96630910888106558</v>
      </c>
      <c r="J1298" s="157">
        <f t="shared" si="60"/>
        <v>2.4911005155689016E-5</v>
      </c>
      <c r="K1298" s="158">
        <f t="shared" si="61"/>
        <v>0</v>
      </c>
      <c r="L1298" s="159">
        <f t="shared" si="62"/>
        <v>-1.1740733871312929E-4</v>
      </c>
    </row>
    <row r="1299" spans="2:12" x14ac:dyDescent="0.2">
      <c r="B1299" s="112" t="s">
        <v>2</v>
      </c>
      <c r="C1299" s="113">
        <f>_xll.qlCalendarAdvance("TARGET",C1298,B1299,"mf")</f>
        <v>45554</v>
      </c>
      <c r="D1299" s="120">
        <f>_xll.xlShmInterpRateFwd($D$3&amp;T(CalculationTrigger),C1299,,5,C1300)</f>
        <v>1.3911359330009783E-2</v>
      </c>
      <c r="E1299" s="120">
        <f>_xll.xlShmInterpRateFwd($E$3&amp;T(CalculationTrigger),C1299,,5,C1300)</f>
        <v>1.3886680907929326E-2</v>
      </c>
      <c r="F1299" s="121">
        <f>_xll.xlShmInterpRateFwd($F$3&amp;T(CalculationTrigger),C1299,,5,C1300)</f>
        <v>1.360820287131655E-2</v>
      </c>
      <c r="G1299" s="148">
        <f>_xll.xlShmInterpDisc($G$3&amp;T(CalculationTrigger),C1299)</f>
        <v>0.96502852304382403</v>
      </c>
      <c r="H1299" s="149">
        <f>_xll.xlShmInterpDisc($H$3&amp;T(CalculationTrigger),C1299)</f>
        <v>0.96520807668188147</v>
      </c>
      <c r="I1299" s="150">
        <f>_xll.xlShmInterpDisc($I$3&amp;T(CalculationTrigger),C1299)</f>
        <v>0.96605774095030994</v>
      </c>
      <c r="J1299" s="157">
        <f t="shared" si="60"/>
        <v>2.4910398366741359E-5</v>
      </c>
      <c r="K1299" s="158">
        <f t="shared" si="61"/>
        <v>0</v>
      </c>
      <c r="L1299" s="159">
        <f t="shared" si="62"/>
        <v>-1.178154747929587E-4</v>
      </c>
    </row>
    <row r="1300" spans="2:12" x14ac:dyDescent="0.2">
      <c r="B1300" s="112" t="s">
        <v>2</v>
      </c>
      <c r="C1300" s="113">
        <f>_xll.qlCalendarAdvance("TARGET",C1299,B1300,"mf")</f>
        <v>45561</v>
      </c>
      <c r="D1300" s="120">
        <f>_xll.xlShmInterpRateFwd($D$3&amp;T(CalculationTrigger),C1300,,5,C1301)</f>
        <v>1.3953934319749717E-2</v>
      </c>
      <c r="E1300" s="120">
        <f>_xll.xlShmInterpRateFwd($E$3&amp;T(CalculationTrigger),C1300,,5,C1301)</f>
        <v>1.3929258049648391E-2</v>
      </c>
      <c r="F1300" s="121">
        <f>_xll.xlShmInterpRateFwd($F$3&amp;T(CalculationTrigger),C1300,,5,C1301)</f>
        <v>1.3648821518753001E-2</v>
      </c>
      <c r="G1300" s="148">
        <f>_xll.xlShmInterpDisc($G$3&amp;T(CalculationTrigger),C1300)</f>
        <v>0.96477112867424741</v>
      </c>
      <c r="H1300" s="149">
        <f>_xll.xlShmInterpDisc($H$3&amp;T(CalculationTrigger),C1300)</f>
        <v>0.9649510909962733</v>
      </c>
      <c r="I1300" s="150">
        <f>_xll.xlShmInterpDisc($I$3&amp;T(CalculationTrigger),C1300)</f>
        <v>0.96580568572307945</v>
      </c>
      <c r="J1300" s="157">
        <f t="shared" si="60"/>
        <v>2.4909787364513251E-5</v>
      </c>
      <c r="K1300" s="158">
        <f t="shared" si="61"/>
        <v>0</v>
      </c>
      <c r="L1300" s="159">
        <f t="shared" si="62"/>
        <v>-1.1822678987672288E-4</v>
      </c>
    </row>
    <row r="1301" spans="2:12" x14ac:dyDescent="0.2">
      <c r="B1301" s="112" t="s">
        <v>2</v>
      </c>
      <c r="C1301" s="113">
        <f>_xll.qlCalendarAdvance("TARGET",C1300,B1301,"mf")</f>
        <v>45568</v>
      </c>
      <c r="D1301" s="120">
        <f>_xll.xlShmInterpRateFwd($D$3&amp;T(CalculationTrigger),C1301,,5,C1302)</f>
        <v>1.399638066980247E-2</v>
      </c>
      <c r="E1301" s="120">
        <f>_xll.xlShmInterpRateFwd($E$3&amp;T(CalculationTrigger),C1301,,5,C1302)</f>
        <v>1.3971705857385717E-2</v>
      </c>
      <c r="F1301" s="121">
        <f>_xll.xlShmInterpRateFwd($F$3&amp;T(CalculationTrigger),C1301,,5,C1302)</f>
        <v>1.368941166411583E-2</v>
      </c>
      <c r="G1301" s="148">
        <f>_xll.xlShmInterpDisc($G$3&amp;T(CalculationTrigger),C1301)</f>
        <v>0.96451301563617864</v>
      </c>
      <c r="H1301" s="149">
        <f>_xll.xlShmInterpDisc($H$3&amp;T(CalculationTrigger),C1301)</f>
        <v>0.96469338622419509</v>
      </c>
      <c r="I1301" s="150">
        <f>_xll.xlShmInterpDisc($I$3&amp;T(CalculationTrigger),C1301)</f>
        <v>0.96555294430218686</v>
      </c>
      <c r="J1301" s="157">
        <f t="shared" si="60"/>
        <v>2.490917393644349E-5</v>
      </c>
      <c r="K1301" s="158">
        <f t="shared" si="61"/>
        <v>0</v>
      </c>
      <c r="L1301" s="159">
        <f t="shared" si="62"/>
        <v>-1.1864100491305146E-4</v>
      </c>
    </row>
    <row r="1302" spans="2:12" x14ac:dyDescent="0.2">
      <c r="B1302" s="112" t="s">
        <v>2</v>
      </c>
      <c r="C1302" s="113">
        <f>_xll.qlCalendarAdvance("TARGET",C1301,B1302,"mf")</f>
        <v>45575</v>
      </c>
      <c r="D1302" s="120">
        <f>_xll.xlShmInterpRateFwd($D$3&amp;T(CalculationTrigger),C1302,,5,C1303)</f>
        <v>1.403869740214546E-2</v>
      </c>
      <c r="E1302" s="120">
        <f>_xll.xlShmInterpRateFwd($E$3&amp;T(CalculationTrigger),C1302,,5,C1303)</f>
        <v>1.4014023345974532E-2</v>
      </c>
      <c r="F1302" s="121">
        <f>_xll.xlShmInterpRateFwd($F$3&amp;T(CalculationTrigger),C1302,,5,C1303)</f>
        <v>1.3729973438989249E-2</v>
      </c>
      <c r="G1302" s="148">
        <f>_xll.xlShmInterpDisc($G$3&amp;T(CalculationTrigger),C1302)</f>
        <v>0.96425418692210119</v>
      </c>
      <c r="H1302" s="149">
        <f>_xll.xlShmInterpDisc($H$3&amp;T(CalculationTrigger),C1302)</f>
        <v>0.96443496537054263</v>
      </c>
      <c r="I1302" s="150">
        <f>_xll.xlShmInterpDisc($I$3&amp;T(CalculationTrigger),C1302)</f>
        <v>0.96529951778890655</v>
      </c>
      <c r="J1302" s="157">
        <f t="shared" si="60"/>
        <v>2.4908559870006305E-5</v>
      </c>
      <c r="K1302" s="158">
        <f t="shared" si="61"/>
        <v>0</v>
      </c>
      <c r="L1302" s="159">
        <f t="shared" si="62"/>
        <v>-1.1905784085057813E-4</v>
      </c>
    </row>
    <row r="1303" spans="2:12" x14ac:dyDescent="0.2">
      <c r="B1303" s="112" t="s">
        <v>2</v>
      </c>
      <c r="C1303" s="113">
        <f>_xll.qlCalendarAdvance("TARGET",C1302,B1303,"mf")</f>
        <v>45582</v>
      </c>
      <c r="D1303" s="120">
        <f>_xll.xlShmInterpRateFwd($D$3&amp;T(CalculationTrigger),C1303,,5,C1304)</f>
        <v>1.4080883538780641E-2</v>
      </c>
      <c r="E1303" s="120">
        <f>_xll.xlShmInterpRateFwd($E$3&amp;T(CalculationTrigger),C1303,,5,C1304)</f>
        <v>1.4056209530255208E-2</v>
      </c>
      <c r="F1303" s="121">
        <f>_xll.xlShmInterpRateFwd($F$3&amp;T(CalculationTrigger),C1303,,5,C1304)</f>
        <v>1.3770506974969959E-2</v>
      </c>
      <c r="G1303" s="148">
        <f>_xll.xlShmInterpDisc($G$3&amp;T(CalculationTrigger),C1303)</f>
        <v>0.96399464554160164</v>
      </c>
      <c r="H1303" s="149">
        <f>_xll.xlShmInterpDisc($H$3&amp;T(CalculationTrigger),C1303)</f>
        <v>0.96417583145744212</v>
      </c>
      <c r="I1303" s="150">
        <f>_xll.xlShmInterpDisc($I$3&amp;T(CalculationTrigger),C1303)</f>
        <v>0.96504540728297261</v>
      </c>
      <c r="J1303" s="157">
        <f t="shared" si="60"/>
        <v>2.4907946952637388E-5</v>
      </c>
      <c r="K1303" s="158">
        <f t="shared" si="61"/>
        <v>0</v>
      </c>
      <c r="L1303" s="159">
        <f t="shared" si="62"/>
        <v>-1.1947701863799288E-4</v>
      </c>
    </row>
    <row r="1304" spans="2:12" x14ac:dyDescent="0.2">
      <c r="B1304" s="112" t="s">
        <v>2</v>
      </c>
      <c r="C1304" s="113">
        <f>_xll.qlCalendarAdvance("TARGET",C1303,B1304,"mf")</f>
        <v>45589</v>
      </c>
      <c r="D1304" s="120">
        <f>_xll.xlShmInterpRateFwd($D$3&amp;T(CalculationTrigger),C1304,,5,C1305)</f>
        <v>1.4122938101711387E-2</v>
      </c>
      <c r="E1304" s="120">
        <f>_xll.xlShmInterpRateFwd($E$3&amp;T(CalculationTrigger),C1304,,5,C1305)</f>
        <v>1.4098263425075292E-2</v>
      </c>
      <c r="F1304" s="121">
        <f>_xll.xlShmInterpRateFwd($F$3&amp;T(CalculationTrigger),C1304,,5,C1305)</f>
        <v>1.3811012403661369E-2</v>
      </c>
      <c r="G1304" s="148">
        <f>_xll.xlShmInterpDisc($G$3&amp;T(CalculationTrigger),C1304)</f>
        <v>0.96373439452132492</v>
      </c>
      <c r="H1304" s="149">
        <f>_xll.xlShmInterpDisc($H$3&amp;T(CalculationTrigger),C1304)</f>
        <v>0.96391598752420538</v>
      </c>
      <c r="I1304" s="150">
        <f>_xll.xlShmInterpDisc($I$3&amp;T(CalculationTrigger),C1304)</f>
        <v>0.96479061388257537</v>
      </c>
      <c r="J1304" s="157">
        <f t="shared" si="60"/>
        <v>2.4907336971807785E-5</v>
      </c>
      <c r="K1304" s="158">
        <f t="shared" si="61"/>
        <v>0</v>
      </c>
      <c r="L1304" s="159">
        <f t="shared" si="62"/>
        <v>-1.1989825922391421E-4</v>
      </c>
    </row>
    <row r="1305" spans="2:12" x14ac:dyDescent="0.2">
      <c r="B1305" s="112" t="s">
        <v>2</v>
      </c>
      <c r="C1305" s="113">
        <f>_xll.qlCalendarAdvance("TARGET",C1304,B1305,"mf")</f>
        <v>45596</v>
      </c>
      <c r="D1305" s="120">
        <f>_xll.xlShmInterpRateFwd($D$3&amp;T(CalculationTrigger),C1305,,5,C1306)</f>
        <v>1.4164860112913581E-2</v>
      </c>
      <c r="E1305" s="120">
        <f>_xll.xlShmInterpRateFwd($E$3&amp;T(CalculationTrigger),C1305,,5,C1306)</f>
        <v>1.4140184045272198E-2</v>
      </c>
      <c r="F1305" s="121">
        <f>_xll.xlShmInterpRateFwd($F$3&amp;T(CalculationTrigger),C1305,,5,C1306)</f>
        <v>1.3851489856685171E-2</v>
      </c>
      <c r="G1305" s="148">
        <f>_xll.xlShmInterpDisc($G$3&amp;T(CalculationTrigger),C1305)</f>
        <v>0.96347343690492937</v>
      </c>
      <c r="H1305" s="149">
        <f>_xll.xlShmInterpDisc($H$3&amp;T(CalculationTrigger),C1305)</f>
        <v>0.9636554366272847</v>
      </c>
      <c r="I1305" s="150">
        <f>_xll.xlShmInterpDisc($I$3&amp;T(CalculationTrigger),C1305)</f>
        <v>0.96453513868435903</v>
      </c>
      <c r="J1305" s="157">
        <f t="shared" si="60"/>
        <v>2.4906731714964947E-5</v>
      </c>
      <c r="K1305" s="158">
        <f t="shared" si="61"/>
        <v>0</v>
      </c>
      <c r="L1305" s="159">
        <f t="shared" si="62"/>
        <v>-1.2032128355702278E-4</v>
      </c>
    </row>
    <row r="1306" spans="2:12" x14ac:dyDescent="0.2">
      <c r="B1306" s="112" t="s">
        <v>2</v>
      </c>
      <c r="C1306" s="113">
        <f>_xll.qlCalendarAdvance("TARGET",C1305,B1306,"mf")</f>
        <v>45603</v>
      </c>
      <c r="D1306" s="120">
        <f>_xll.xlShmInterpRateFwd($D$3&amp;T(CalculationTrigger),C1306,,5,C1307)</f>
        <v>1.4206648594387788E-2</v>
      </c>
      <c r="E1306" s="120">
        <f>_xll.xlShmInterpRateFwd($E$3&amp;T(CalculationTrigger),C1306,,5,C1307)</f>
        <v>1.4181970405667457E-2</v>
      </c>
      <c r="F1306" s="121">
        <f>_xll.xlShmInterpRateFwd($F$3&amp;T(CalculationTrigger),C1306,,5,C1307)</f>
        <v>1.3891939465600252E-2</v>
      </c>
      <c r="G1306" s="148">
        <f>_xll.xlShmInterpDisc($G$3&amp;T(CalculationTrigger),C1306)</f>
        <v>0.96321177575304284</v>
      </c>
      <c r="H1306" s="149">
        <f>_xll.xlShmInterpDisc($H$3&amp;T(CalculationTrigger),C1306)</f>
        <v>0.9633941818402284</v>
      </c>
      <c r="I1306" s="150">
        <f>_xll.xlShmInterpDisc($I$3&amp;T(CalculationTrigger),C1306)</f>
        <v>0.9642789827834185</v>
      </c>
      <c r="J1306" s="157">
        <f t="shared" si="60"/>
        <v>2.4906132969562263E-5</v>
      </c>
      <c r="K1306" s="158">
        <f t="shared" si="61"/>
        <v>0</v>
      </c>
      <c r="L1306" s="159">
        <f t="shared" si="62"/>
        <v>-1.2074581258592666E-4</v>
      </c>
    </row>
    <row r="1307" spans="2:12" x14ac:dyDescent="0.2">
      <c r="B1307" s="112" t="s">
        <v>2</v>
      </c>
      <c r="C1307" s="113">
        <f>_xll.qlCalendarAdvance("TARGET",C1306,B1307,"mf")</f>
        <v>45610</v>
      </c>
      <c r="D1307" s="120">
        <f>_xll.xlShmInterpRateFwd($D$3&amp;T(CalculationTrigger),C1307,,5,C1308)</f>
        <v>1.4248302568112978E-2</v>
      </c>
      <c r="E1307" s="120">
        <f>_xll.xlShmInterpRateFwd($E$3&amp;T(CalculationTrigger),C1307,,5,C1308)</f>
        <v>1.4223621521118895E-2</v>
      </c>
      <c r="F1307" s="121">
        <f>_xll.xlShmInterpRateFwd($F$3&amp;T(CalculationTrigger),C1307,,5,C1308)</f>
        <v>1.3932361362059081E-2</v>
      </c>
      <c r="G1307" s="148">
        <f>_xll.xlShmInterpDisc($G$3&amp;T(CalculationTrigger),C1307)</f>
        <v>0.96294941414321733</v>
      </c>
      <c r="H1307" s="149">
        <f>_xll.xlShmInterpDisc($H$3&amp;T(CalculationTrigger),C1307)</f>
        <v>0.9631322262536357</v>
      </c>
      <c r="I1307" s="150">
        <f>_xll.xlShmInterpDisc($I$3&amp;T(CalculationTrigger),C1307)</f>
        <v>0.96402214727329816</v>
      </c>
      <c r="J1307" s="157">
        <f t="shared" si="60"/>
        <v>2.490554252304449E-5</v>
      </c>
      <c r="K1307" s="158">
        <f t="shared" si="61"/>
        <v>0</v>
      </c>
      <c r="L1307" s="159">
        <f t="shared" si="62"/>
        <v>-1.2117156725931546E-4</v>
      </c>
    </row>
    <row r="1308" spans="2:12" x14ac:dyDescent="0.2">
      <c r="B1308" s="112" t="s">
        <v>2</v>
      </c>
      <c r="C1308" s="113">
        <f>_xll.qlCalendarAdvance("TARGET",C1307,B1308,"mf")</f>
        <v>45617</v>
      </c>
      <c r="D1308" s="120">
        <f>_xll.xlShmInterpRateFwd($D$3&amp;T(CalculationTrigger),C1308,,5,C1309)</f>
        <v>1.4289821056063943E-2</v>
      </c>
      <c r="E1308" s="120">
        <f>_xll.xlShmInterpRateFwd($E$3&amp;T(CalculationTrigger),C1308,,5,C1309)</f>
        <v>1.4265136406433808E-2</v>
      </c>
      <c r="F1308" s="121">
        <f>_xll.xlShmInterpRateFwd($F$3&amp;T(CalculationTrigger),C1308,,5,C1309)</f>
        <v>1.397275567759919E-2</v>
      </c>
      <c r="G1308" s="148">
        <f>_xll.xlShmInterpDisc($G$3&amp;T(CalculationTrigger),C1308)</f>
        <v>0.96268635516988421</v>
      </c>
      <c r="H1308" s="149">
        <f>_xll.xlShmInterpDisc($H$3&amp;T(CalculationTrigger),C1308)</f>
        <v>0.96286957297511133</v>
      </c>
      <c r="I1308" s="150">
        <f>_xll.xlShmInterpDisc($I$3&amp;T(CalculationTrigger),C1308)</f>
        <v>0.96376463324598727</v>
      </c>
      <c r="J1308" s="157">
        <f t="shared" si="60"/>
        <v>2.490496216287692E-5</v>
      </c>
      <c r="K1308" s="158">
        <f t="shared" si="61"/>
        <v>0</v>
      </c>
      <c r="L1308" s="159">
        <f t="shared" si="62"/>
        <v>-1.2159826852578883E-4</v>
      </c>
    </row>
    <row r="1309" spans="2:12" x14ac:dyDescent="0.2">
      <c r="B1309" s="112" t="s">
        <v>2</v>
      </c>
      <c r="C1309" s="113">
        <f>_xll.qlCalendarAdvance("TARGET",C1308,B1309,"mf")</f>
        <v>45624</v>
      </c>
      <c r="D1309" s="120">
        <f>_xll.xlShmInterpRateFwd($D$3&amp;T(CalculationTrigger),C1309,,5,C1310)</f>
        <v>1.4331203080251898E-2</v>
      </c>
      <c r="E1309" s="120">
        <f>_xll.xlShmInterpRateFwd($E$3&amp;T(CalculationTrigger),C1309,,5,C1310)</f>
        <v>1.4306514076455884E-2</v>
      </c>
      <c r="F1309" s="121">
        <f>_xll.xlShmInterpRateFwd($F$3&amp;T(CalculationTrigger),C1309,,5,C1310)</f>
        <v>1.4013122543869062E-2</v>
      </c>
      <c r="G1309" s="148">
        <f>_xll.xlShmInterpDisc($G$3&amp;T(CalculationTrigger),C1309)</f>
        <v>0.96242260194430973</v>
      </c>
      <c r="H1309" s="149">
        <f>_xll.xlShmInterpDisc($H$3&amp;T(CalculationTrigger),C1309)</f>
        <v>0.96260622512922078</v>
      </c>
      <c r="I1309" s="150">
        <f>_xll.xlShmInterpDisc($I$3&amp;T(CalculationTrigger),C1309)</f>
        <v>0.96350644179191969</v>
      </c>
      <c r="J1309" s="157">
        <f t="shared" si="60"/>
        <v>2.4904393676516229E-5</v>
      </c>
      <c r="K1309" s="158">
        <f t="shared" si="61"/>
        <v>0</v>
      </c>
      <c r="L1309" s="159">
        <f t="shared" si="62"/>
        <v>-1.2202563733403034E-4</v>
      </c>
    </row>
    <row r="1310" spans="2:12" x14ac:dyDescent="0.2">
      <c r="B1310" s="112" t="s">
        <v>2</v>
      </c>
      <c r="C1310" s="113">
        <f>_xll.qlCalendarAdvance("TARGET",C1309,B1310,"mf")</f>
        <v>45631</v>
      </c>
      <c r="D1310" s="120">
        <f>_xll.xlShmInterpRateFwd($D$3&amp;T(CalculationTrigger),C1310,,5,C1311)</f>
        <v>1.4372447662631857E-2</v>
      </c>
      <c r="E1310" s="120">
        <f>_xll.xlShmInterpRateFwd($E$3&amp;T(CalculationTrigger),C1310,,5,C1311)</f>
        <v>1.4347753546007352E-2</v>
      </c>
      <c r="F1310" s="121">
        <f>_xll.xlShmInterpRateFwd($F$3&amp;T(CalculationTrigger),C1310,,5,C1311)</f>
        <v>1.4053462092454375E-2</v>
      </c>
      <c r="G1310" s="148">
        <f>_xll.xlShmInterpDisc($G$3&amp;T(CalculationTrigger),C1310)</f>
        <v>0.96215815759454903</v>
      </c>
      <c r="H1310" s="149">
        <f>_xll.xlShmInterpDisc($H$3&amp;T(CalculationTrigger),C1310)</f>
        <v>0.96234218585744447</v>
      </c>
      <c r="I1310" s="150">
        <f>_xll.xlShmInterpDisc($I$3&amp;T(CalculationTrigger),C1310)</f>
        <v>0.96324757399996952</v>
      </c>
      <c r="J1310" s="157">
        <f t="shared" si="60"/>
        <v>2.4903838851410591E-5</v>
      </c>
      <c r="K1310" s="158">
        <f t="shared" si="61"/>
        <v>0</v>
      </c>
      <c r="L1310" s="159">
        <f t="shared" si="62"/>
        <v>-1.2245339463268557E-4</v>
      </c>
    </row>
    <row r="1311" spans="2:12" x14ac:dyDescent="0.2">
      <c r="B1311" s="112" t="s">
        <v>2</v>
      </c>
      <c r="C1311" s="113">
        <f>_xll.qlCalendarAdvance("TARGET",C1310,B1311,"mf")</f>
        <v>45638</v>
      </c>
      <c r="D1311" s="120">
        <f>_xll.xlShmInterpRateFwd($D$3&amp;T(CalculationTrigger),C1311,,5,C1312)</f>
        <v>1.4413553825183769E-2</v>
      </c>
      <c r="E1311" s="120">
        <f>_xll.xlShmInterpRateFwd($E$3&amp;T(CalculationTrigger),C1311,,5,C1312)</f>
        <v>1.4388853829917973E-2</v>
      </c>
      <c r="F1311" s="121">
        <f>_xll.xlShmInterpRateFwd($F$3&amp;T(CalculationTrigger),C1311,,5,C1312)</f>
        <v>1.4093774454964866E-2</v>
      </c>
      <c r="G1311" s="148">
        <f>_xll.xlShmInterpDisc($G$3&amp;T(CalculationTrigger),C1311)</f>
        <v>0.96189302526540177</v>
      </c>
      <c r="H1311" s="149">
        <f>_xll.xlShmInterpDisc($H$3&amp;T(CalculationTrigger),C1311)</f>
        <v>0.96207745831813263</v>
      </c>
      <c r="I1311" s="150">
        <f>_xll.xlShmInterpDisc($I$3&amp;T(CalculationTrigger),C1311)</f>
        <v>0.96298803095744945</v>
      </c>
      <c r="J1311" s="157">
        <f t="shared" si="60"/>
        <v>2.4903299475028681E-5</v>
      </c>
      <c r="K1311" s="158">
        <f t="shared" si="61"/>
        <v>0</v>
      </c>
      <c r="L1311" s="159">
        <f t="shared" si="62"/>
        <v>-1.2288126137040983E-4</v>
      </c>
    </row>
    <row r="1312" spans="2:12" x14ac:dyDescent="0.2">
      <c r="B1312" s="112" t="s">
        <v>2</v>
      </c>
      <c r="C1312" s="113">
        <f>_xll.qlCalendarAdvance("TARGET",C1311,B1312,"mf")</f>
        <v>45645</v>
      </c>
      <c r="D1312" s="120">
        <f>_xll.xlShmInterpRateFwd($D$3&amp;T(CalculationTrigger),C1312,,5,C1313)</f>
        <v>1.4457725938370459E-2</v>
      </c>
      <c r="E1312" s="120">
        <f>_xll.xlShmInterpRateFwd($E$3&amp;T(CalculationTrigger),C1312,,5,C1313)</f>
        <v>1.443301779894717E-2</v>
      </c>
      <c r="F1312" s="121">
        <f>_xll.xlShmInterpRateFwd($F$3&amp;T(CalculationTrigger),C1312,,5,C1313)</f>
        <v>1.413720965951256E-2</v>
      </c>
      <c r="G1312" s="148">
        <f>_xll.xlShmInterpDisc($G$3&amp;T(CalculationTrigger),C1312)</f>
        <v>0.96162720811836666</v>
      </c>
      <c r="H1312" s="149">
        <f>_xll.xlShmInterpDisc($H$3&amp;T(CalculationTrigger),C1312)</f>
        <v>0.96181204568645962</v>
      </c>
      <c r="I1312" s="150">
        <f>_xll.xlShmInterpDisc($I$3&amp;T(CalculationTrigger),C1312)</f>
        <v>0.96272781375010807</v>
      </c>
      <c r="J1312" s="157">
        <f t="shared" si="60"/>
        <v>2.4902777334773145E-5</v>
      </c>
      <c r="K1312" s="158">
        <f t="shared" si="61"/>
        <v>0</v>
      </c>
      <c r="L1312" s="159">
        <f t="shared" si="62"/>
        <v>-1.2330895849582411E-4</v>
      </c>
    </row>
    <row r="1313" spans="2:12" x14ac:dyDescent="0.2">
      <c r="B1313" s="112" t="s">
        <v>2</v>
      </c>
      <c r="C1313" s="113">
        <f>_xll.qlCalendarAdvance("TARGET",C1312,B1313,"mf")</f>
        <v>45653</v>
      </c>
      <c r="D1313" s="120">
        <f>_xll.xlShmInterpRateFwd($D$3&amp;T(CalculationTrigger),C1313,,5,C1314)</f>
        <v>1.4501167803715543E-2</v>
      </c>
      <c r="E1313" s="120">
        <f>_xll.xlShmInterpRateFwd($E$3&amp;T(CalculationTrigger),C1313,,5,C1314)</f>
        <v>1.4476452599283388E-2</v>
      </c>
      <c r="F1313" s="121">
        <f>_xll.xlShmInterpRateFwd($F$3&amp;T(CalculationTrigger),C1313,,5,C1314)</f>
        <v>1.418006715590445E-2</v>
      </c>
      <c r="G1313" s="148">
        <f>_xll.xlShmInterpDisc($G$3&amp;T(CalculationTrigger),C1313)</f>
        <v>0.96132258261835868</v>
      </c>
      <c r="H1313" s="149">
        <f>_xll.xlShmInterpDisc($H$3&amp;T(CalculationTrigger),C1313)</f>
        <v>0.96150788217134275</v>
      </c>
      <c r="I1313" s="150">
        <f>_xll.xlShmInterpDisc($I$3&amp;T(CalculationTrigger),C1313)</f>
        <v>0.96242959853877519</v>
      </c>
      <c r="J1313" s="157">
        <f t="shared" si="60"/>
        <v>2.4902204001526466E-5</v>
      </c>
      <c r="K1313" s="158">
        <f t="shared" si="61"/>
        <v>0</v>
      </c>
      <c r="L1313" s="159">
        <f t="shared" si="62"/>
        <v>-1.2379718955530383E-4</v>
      </c>
    </row>
    <row r="1314" spans="2:12" x14ac:dyDescent="0.2">
      <c r="B1314" s="112" t="s">
        <v>2</v>
      </c>
      <c r="C1314" s="113">
        <f>_xll.qlCalendarAdvance("TARGET",C1313,B1314,"mf")</f>
        <v>45660</v>
      </c>
      <c r="D1314" s="120">
        <f>_xll.xlShmInterpRateFwd($D$3&amp;T(CalculationTrigger),C1314,,5,C1315)</f>
        <v>1.4541832565395969E-2</v>
      </c>
      <c r="E1314" s="120">
        <f>_xll.xlShmInterpRateFwd($E$3&amp;T(CalculationTrigger),C1314,,5,C1315)</f>
        <v>1.4517109028875923E-2</v>
      </c>
      <c r="F1314" s="121">
        <f>_xll.xlShmInterpRateFwd($F$3&amp;T(CalculationTrigger),C1314,,5,C1315)</f>
        <v>1.4220294933207716E-2</v>
      </c>
      <c r="G1314" s="148">
        <f>_xll.xlShmInterpDisc($G$3&amp;T(CalculationTrigger),C1314)</f>
        <v>0.96105530872766398</v>
      </c>
      <c r="H1314" s="149">
        <f>_xll.xlShmInterpDisc($H$3&amp;T(CalculationTrigger),C1314)</f>
        <v>0.96124101225448599</v>
      </c>
      <c r="I1314" s="150">
        <f>_xll.xlShmInterpDisc($I$3&amp;T(CalculationTrigger),C1314)</f>
        <v>0.96216794034133657</v>
      </c>
      <c r="J1314" s="157">
        <f t="shared" si="60"/>
        <v>2.4901724814902499E-5</v>
      </c>
      <c r="K1314" s="158">
        <f t="shared" si="61"/>
        <v>0</v>
      </c>
      <c r="L1314" s="159">
        <f t="shared" si="62"/>
        <v>-1.2422358356310631E-4</v>
      </c>
    </row>
    <row r="1315" spans="2:12" x14ac:dyDescent="0.2">
      <c r="B1315" s="112" t="s">
        <v>2</v>
      </c>
      <c r="C1315" s="113">
        <f>_xll.qlCalendarAdvance("TARGET",C1314,B1315,"mf")</f>
        <v>45667</v>
      </c>
      <c r="D1315" s="120">
        <f>_xll.xlShmInterpRateFwd($D$3&amp;T(CalculationTrigger),C1315,,5,C1316)</f>
        <v>1.458235485544075E-2</v>
      </c>
      <c r="E1315" s="120">
        <f>_xll.xlShmInterpRateFwd($E$3&amp;T(CalculationTrigger),C1315,,5,C1316)</f>
        <v>1.4557622191370299E-2</v>
      </c>
      <c r="F1315" s="121">
        <f>_xll.xlShmInterpRateFwd($F$3&amp;T(CalculationTrigger),C1315,,5,C1316)</f>
        <v>1.4260496069644722E-2</v>
      </c>
      <c r="G1315" s="148">
        <f>_xll.xlShmInterpDisc($G$3&amp;T(CalculationTrigger),C1315)</f>
        <v>0.9607873600634258</v>
      </c>
      <c r="H1315" s="149">
        <f>_xll.xlShmInterpDisc($H$3&amp;T(CalculationTrigger),C1315)</f>
        <v>0.96097346733340672</v>
      </c>
      <c r="I1315" s="150">
        <f>_xll.xlShmInterpDisc($I$3&amp;T(CalculationTrigger),C1315)</f>
        <v>0.96190561138122088</v>
      </c>
      <c r="J1315" s="157">
        <f t="shared" si="60"/>
        <v>2.4901268482163419E-5</v>
      </c>
      <c r="K1315" s="158">
        <f t="shared" si="61"/>
        <v>0</v>
      </c>
      <c r="L1315" s="159">
        <f t="shared" si="62"/>
        <v>-1.2464893094008204E-4</v>
      </c>
    </row>
    <row r="1316" spans="2:12" x14ac:dyDescent="0.2">
      <c r="B1316" s="112" t="s">
        <v>2</v>
      </c>
      <c r="C1316" s="113">
        <f>_xll.qlCalendarAdvance("TARGET",C1315,B1316,"mf")</f>
        <v>45674</v>
      </c>
      <c r="D1316" s="120">
        <f>_xll.xlShmInterpRateFwd($D$3&amp;T(CalculationTrigger),C1316,,5,C1317)</f>
        <v>1.4622733695781015E-2</v>
      </c>
      <c r="E1316" s="120">
        <f>_xll.xlShmInterpRateFwd($E$3&amp;T(CalculationTrigger),C1316,,5,C1317)</f>
        <v>1.4597991101564742E-2</v>
      </c>
      <c r="F1316" s="121">
        <f>_xll.xlShmInterpRateFwd($F$3&amp;T(CalculationTrigger),C1316,,5,C1317)</f>
        <v>1.4300670696818245E-2</v>
      </c>
      <c r="G1316" s="148">
        <f>_xll.xlShmInterpDisc($G$3&amp;T(CalculationTrigger),C1316)</f>
        <v>0.96051873985583913</v>
      </c>
      <c r="H1316" s="149">
        <f>_xll.xlShmInterpDisc($H$3&amp;T(CalculationTrigger),C1316)</f>
        <v>0.96070525065249202</v>
      </c>
      <c r="I1316" s="150">
        <f>_xll.xlShmInterpDisc($I$3&amp;T(CalculationTrigger),C1316)</f>
        <v>0.96164261273767171</v>
      </c>
      <c r="J1316" s="157">
        <f t="shared" si="60"/>
        <v>2.4900836790745872E-5</v>
      </c>
      <c r="K1316" s="158">
        <f t="shared" si="61"/>
        <v>0</v>
      </c>
      <c r="L1316" s="159">
        <f t="shared" si="62"/>
        <v>-1.250729526348704E-4</v>
      </c>
    </row>
    <row r="1317" spans="2:12" x14ac:dyDescent="0.2">
      <c r="B1317" s="112" t="s">
        <v>2</v>
      </c>
      <c r="C1317" s="113">
        <f>_xll.qlCalendarAdvance("TARGET",C1316,B1317,"mf")</f>
        <v>45681</v>
      </c>
      <c r="D1317" s="120">
        <f>_xll.xlShmInterpRateFwd($D$3&amp;T(CalculationTrigger),C1317,,5,C1318)</f>
        <v>1.4662968108436886E-2</v>
      </c>
      <c r="E1317" s="120">
        <f>_xll.xlShmInterpRateFwd($E$3&amp;T(CalculationTrigger),C1317,,5,C1318)</f>
        <v>1.4638214774294321E-2</v>
      </c>
      <c r="F1317" s="121">
        <f>_xll.xlShmInterpRateFwd($F$3&amp;T(CalculationTrigger),C1317,,5,C1318)</f>
        <v>1.4340818946320359E-2</v>
      </c>
      <c r="G1317" s="148">
        <f>_xll.xlShmInterpDisc($G$3&amp;T(CalculationTrigger),C1317)</f>
        <v>0.96024945135156392</v>
      </c>
      <c r="H1317" s="149">
        <f>_xll.xlShmInterpDisc($H$3&amp;T(CalculationTrigger),C1317)</f>
        <v>0.96043636547271793</v>
      </c>
      <c r="I1317" s="150">
        <f>_xll.xlShmInterpDisc($I$3&amp;T(CalculationTrigger),C1317)</f>
        <v>0.96137894548835667</v>
      </c>
      <c r="J1317" s="157">
        <f t="shared" si="60"/>
        <v>2.4900431528107066E-5</v>
      </c>
      <c r="K1317" s="158">
        <f t="shared" si="61"/>
        <v>0</v>
      </c>
      <c r="L1317" s="159">
        <f t="shared" si="62"/>
        <v>-1.254953695961048E-4</v>
      </c>
    </row>
    <row r="1318" spans="2:12" x14ac:dyDescent="0.2">
      <c r="B1318" s="112" t="s">
        <v>2</v>
      </c>
      <c r="C1318" s="113">
        <f>_xll.qlCalendarAdvance("TARGET",C1317,B1318,"mf")</f>
        <v>45688</v>
      </c>
      <c r="D1318" s="120">
        <f>_xll.xlShmInterpRateFwd($D$3&amp;T(CalculationTrigger),C1318,,5,C1319)</f>
        <v>1.4703057115326356E-2</v>
      </c>
      <c r="E1318" s="120">
        <f>_xll.xlShmInterpRateFwd($E$3&amp;T(CalculationTrigger),C1318,,5,C1319)</f>
        <v>1.4678292224349885E-2</v>
      </c>
      <c r="F1318" s="121">
        <f>_xll.xlShmInterpRateFwd($F$3&amp;T(CalculationTrigger),C1318,,5,C1319)</f>
        <v>1.4380940949784583E-2</v>
      </c>
      <c r="G1318" s="148">
        <f>_xll.xlShmInterpDisc($G$3&amp;T(CalculationTrigger),C1318)</f>
        <v>0.95997949781367797</v>
      </c>
      <c r="H1318" s="149">
        <f>_xll.xlShmInterpDisc($H$3&amp;T(CalculationTrigger),C1318)</f>
        <v>0.9601668150716024</v>
      </c>
      <c r="I1318" s="150">
        <f>_xll.xlShmInterpDisc($I$3&amp;T(CalculationTrigger),C1318)</f>
        <v>0.9611146107093651</v>
      </c>
      <c r="J1318" s="157">
        <f t="shared" si="60"/>
        <v>2.4900054481710425E-5</v>
      </c>
      <c r="K1318" s="158">
        <f t="shared" si="61"/>
        <v>0</v>
      </c>
      <c r="L1318" s="159">
        <f t="shared" si="62"/>
        <v>-1.2591590277250466E-4</v>
      </c>
    </row>
    <row r="1319" spans="2:12" x14ac:dyDescent="0.2">
      <c r="B1319" s="112" t="s">
        <v>2</v>
      </c>
      <c r="C1319" s="113">
        <f>_xll.qlCalendarAdvance("TARGET",C1318,B1319,"mf")</f>
        <v>45695</v>
      </c>
      <c r="D1319" s="120">
        <f>_xll.xlShmInterpRateFwd($D$3&amp;T(CalculationTrigger),C1319,,5,C1320)</f>
        <v>1.4742999738439141E-2</v>
      </c>
      <c r="E1319" s="120">
        <f>_xll.xlShmInterpRateFwd($E$3&amp;T(CalculationTrigger),C1319,,5,C1320)</f>
        <v>1.4718222466559235E-2</v>
      </c>
      <c r="F1319" s="121">
        <f>_xll.xlShmInterpRateFwd($F$3&amp;T(CalculationTrigger),C1319,,5,C1320)</f>
        <v>1.442103683881636E-2</v>
      </c>
      <c r="G1319" s="148">
        <f>_xll.xlShmInterpDisc($G$3&amp;T(CalculationTrigger),C1319)</f>
        <v>0.95970888252163244</v>
      </c>
      <c r="H1319" s="149">
        <f>_xll.xlShmInterpDisc($H$3&amp;T(CalculationTrigger),C1319)</f>
        <v>0.95989660274315969</v>
      </c>
      <c r="I1319" s="150">
        <f>_xll.xlShmInterpDisc($I$3&amp;T(CalculationTrigger),C1319)</f>
        <v>0.96084960947520504</v>
      </c>
      <c r="J1319" s="157">
        <f t="shared" si="60"/>
        <v>2.4899707439011404E-5</v>
      </c>
      <c r="K1319" s="158">
        <f t="shared" si="61"/>
        <v>0</v>
      </c>
      <c r="L1319" s="159">
        <f t="shared" si="62"/>
        <v>-1.2633427311264892E-4</v>
      </c>
    </row>
    <row r="1320" spans="2:12" x14ac:dyDescent="0.2">
      <c r="B1320" s="112" t="s">
        <v>2</v>
      </c>
      <c r="C1320" s="113">
        <f>_xll.qlCalendarAdvance("TARGET",C1319,B1320,"mf")</f>
        <v>45702</v>
      </c>
      <c r="D1320" s="120">
        <f>_xll.xlShmInterpRateFwd($D$3&amp;T(CalculationTrigger),C1320,,5,C1321)</f>
        <v>1.4782794999720874E-2</v>
      </c>
      <c r="E1320" s="120">
        <f>_xll.xlShmInterpRateFwd($E$3&amp;T(CalculationTrigger),C1320,,5,C1321)</f>
        <v>1.4758004515717659E-2</v>
      </c>
      <c r="F1320" s="121">
        <f>_xll.xlShmInterpRateFwd($F$3&amp;T(CalculationTrigger),C1320,,5,C1321)</f>
        <v>1.4461106744987275E-2</v>
      </c>
      <c r="G1320" s="148">
        <f>_xll.xlShmInterpDisc($G$3&amp;T(CalculationTrigger),C1320)</f>
        <v>0.95943760877120465</v>
      </c>
      <c r="H1320" s="149">
        <f>_xll.xlShmInterpDisc($H$3&amp;T(CalculationTrigger),C1320)</f>
        <v>0.95962573179785382</v>
      </c>
      <c r="I1320" s="150">
        <f>_xll.xlShmInterpDisc($I$3&amp;T(CalculationTrigger),C1320)</f>
        <v>0.96058394285880178</v>
      </c>
      <c r="J1320" s="157">
        <f t="shared" si="60"/>
        <v>2.489939218745763E-5</v>
      </c>
      <c r="K1320" s="158">
        <f t="shared" si="61"/>
        <v>0</v>
      </c>
      <c r="L1320" s="159">
        <f t="shared" si="62"/>
        <v>-1.2675020156519709E-4</v>
      </c>
    </row>
    <row r="1321" spans="2:12" x14ac:dyDescent="0.2">
      <c r="B1321" s="112" t="s">
        <v>2</v>
      </c>
      <c r="C1321" s="113">
        <f>_xll.qlCalendarAdvance("TARGET",C1320,B1321,"mf")</f>
        <v>45709</v>
      </c>
      <c r="D1321" s="120">
        <f>_xll.xlShmInterpRateFwd($D$3&amp;T(CalculationTrigger),C1321,,5,C1322)</f>
        <v>1.4822441921131075E-2</v>
      </c>
      <c r="E1321" s="120">
        <f>_xll.xlShmInterpRateFwd($E$3&amp;T(CalculationTrigger),C1321,,5,C1322)</f>
        <v>1.4797637386622745E-2</v>
      </c>
      <c r="F1321" s="121">
        <f>_xll.xlShmInterpRateFwd($F$3&amp;T(CalculationTrigger),C1321,,5,C1322)</f>
        <v>1.4501150799916131E-2</v>
      </c>
      <c r="G1321" s="148">
        <f>_xll.xlShmInterpDisc($G$3&amp;T(CalculationTrigger),C1321)</f>
        <v>0.95916567987445267</v>
      </c>
      <c r="H1321" s="149">
        <f>_xll.xlShmInterpDisc($H$3&amp;T(CalculationTrigger),C1321)</f>
        <v>0.95935420556255235</v>
      </c>
      <c r="I1321" s="150">
        <f>_xll.xlShmInterpDisc($I$3&amp;T(CalculationTrigger),C1321)</f>
        <v>0.9603176119314959</v>
      </c>
      <c r="J1321" s="157">
        <f t="shared" si="60"/>
        <v>2.4899110514503127E-5</v>
      </c>
      <c r="K1321" s="158">
        <f t="shared" si="61"/>
        <v>0</v>
      </c>
      <c r="L1321" s="159">
        <f t="shared" si="62"/>
        <v>-1.2716340907881909E-4</v>
      </c>
    </row>
    <row r="1322" spans="2:12" x14ac:dyDescent="0.2">
      <c r="B1322" s="112" t="s">
        <v>2</v>
      </c>
      <c r="C1322" s="113">
        <f>_xll.qlCalendarAdvance("TARGET",C1321,B1322,"mf")</f>
        <v>45716</v>
      </c>
      <c r="D1322" s="120">
        <f>_xll.xlShmInterpRateFwd($D$3&amp;T(CalculationTrigger),C1322,,5,C1323)</f>
        <v>1.4861939524643229E-2</v>
      </c>
      <c r="E1322" s="120">
        <f>_xll.xlShmInterpRateFwd($E$3&amp;T(CalculationTrigger),C1322,,5,C1323)</f>
        <v>1.4837120094103394E-2</v>
      </c>
      <c r="F1322" s="121">
        <f>_xll.xlShmInterpRateFwd($F$3&amp;T(CalculationTrigger),C1322,,5,C1323)</f>
        <v>1.4541169135239991E-2</v>
      </c>
      <c r="G1322" s="148">
        <f>_xll.xlShmInterpDisc($G$3&amp;T(CalculationTrigger),C1322)</f>
        <v>0.95889309915966892</v>
      </c>
      <c r="H1322" s="149">
        <f>_xll.xlShmInterpDisc($H$3&amp;T(CalculationTrigger),C1322)</f>
        <v>0.95908202738047998</v>
      </c>
      <c r="I1322" s="150">
        <f>_xll.xlShmInterpDisc($I$3&amp;T(CalculationTrigger),C1322)</f>
        <v>0.96005061776304068</v>
      </c>
      <c r="J1322" s="157">
        <f t="shared" si="60"/>
        <v>2.4898864207594224E-5</v>
      </c>
      <c r="K1322" s="158">
        <f t="shared" si="61"/>
        <v>0</v>
      </c>
      <c r="L1322" s="159">
        <f t="shared" si="62"/>
        <v>-1.275736166021754E-4</v>
      </c>
    </row>
    <row r="1323" spans="2:12" x14ac:dyDescent="0.2">
      <c r="B1323" s="112" t="s">
        <v>2</v>
      </c>
      <c r="C1323" s="113">
        <f>_xll.qlCalendarAdvance("TARGET",C1322,B1323,"mf")</f>
        <v>45723</v>
      </c>
      <c r="D1323" s="120">
        <f>_xll.xlShmInterpRateFwd($D$3&amp;T(CalculationTrigger),C1323,,5,C1324)</f>
        <v>1.4901286832198489E-2</v>
      </c>
      <c r="E1323" s="120">
        <f>_xll.xlShmInterpRateFwd($E$3&amp;T(CalculationTrigger),C1323,,5,C1324)</f>
        <v>1.4876451652944584E-2</v>
      </c>
      <c r="F1323" s="121">
        <f>_xll.xlShmInterpRateFwd($F$3&amp;T(CalculationTrigger),C1323,,5,C1324)</f>
        <v>1.4581161882544687E-2</v>
      </c>
      <c r="G1323" s="148">
        <f>_xll.xlShmInterpDisc($G$3&amp;T(CalculationTrigger),C1323)</f>
        <v>0.95861986997133342</v>
      </c>
      <c r="H1323" s="149">
        <f>_xll.xlShmInterpDisc($H$3&amp;T(CalculationTrigger),C1323)</f>
        <v>0.95880920061117147</v>
      </c>
      <c r="I1323" s="150">
        <f>_xll.xlShmInterpDisc($I$3&amp;T(CalculationTrigger),C1323)</f>
        <v>0.95978296142159936</v>
      </c>
      <c r="J1323" s="157">
        <f t="shared" si="60"/>
        <v>2.4898655054197721E-5</v>
      </c>
      <c r="K1323" s="158">
        <f t="shared" si="61"/>
        <v>0</v>
      </c>
      <c r="L1323" s="159">
        <f t="shared" si="62"/>
        <v>-1.2798054508389003E-4</v>
      </c>
    </row>
    <row r="1324" spans="2:12" x14ac:dyDescent="0.2">
      <c r="B1324" s="112" t="s">
        <v>2</v>
      </c>
      <c r="C1324" s="113">
        <f>_xll.qlCalendarAdvance("TARGET",C1323,B1324,"mf")</f>
        <v>45730</v>
      </c>
      <c r="D1324" s="120">
        <f>_xll.xlShmInterpRateFwd($D$3&amp;T(CalculationTrigger),C1324,,5,C1325)</f>
        <v>1.4940482865763651E-2</v>
      </c>
      <c r="E1324" s="120">
        <f>_xll.xlShmInterpRateFwd($E$3&amp;T(CalculationTrigger),C1324,,5,C1325)</f>
        <v>1.4915631077956931E-2</v>
      </c>
      <c r="F1324" s="121">
        <f>_xll.xlShmInterpRateFwd($F$3&amp;T(CalculationTrigger),C1324,,5,C1325)</f>
        <v>1.4621129173434297E-2</v>
      </c>
      <c r="G1324" s="148">
        <f>_xll.xlShmInterpDisc($G$3&amp;T(CalculationTrigger),C1324)</f>
        <v>0.95834599567006828</v>
      </c>
      <c r="H1324" s="149">
        <f>_xll.xlShmInterpDisc($H$3&amp;T(CalculationTrigger),C1324)</f>
        <v>0.95853572863042591</v>
      </c>
      <c r="I1324" s="150">
        <f>_xll.xlShmInterpDisc($I$3&amp;T(CalculationTrigger),C1324)</f>
        <v>0.95951464397374409</v>
      </c>
      <c r="J1324" s="157">
        <f t="shared" si="60"/>
        <v>2.4898484841772752E-5</v>
      </c>
      <c r="K1324" s="158">
        <f t="shared" si="61"/>
        <v>0</v>
      </c>
      <c r="L1324" s="159">
        <f t="shared" si="62"/>
        <v>-1.2838391547260032E-4</v>
      </c>
    </row>
    <row r="1325" spans="2:12" x14ac:dyDescent="0.2">
      <c r="B1325" s="112" t="s">
        <v>2</v>
      </c>
      <c r="C1325" s="113">
        <f>_xll.qlCalendarAdvance("TARGET",C1324,B1325,"mf")</f>
        <v>45737</v>
      </c>
      <c r="D1325" s="120">
        <f>_xll.xlShmInterpRateFwd($D$3&amp;T(CalculationTrigger),C1325,,5,C1326)</f>
        <v>1.4979526647267507E-2</v>
      </c>
      <c r="E1325" s="120">
        <f>_xll.xlShmInterpRateFwd($E$3&amp;T(CalculationTrigger),C1325,,5,C1326)</f>
        <v>1.4954657383930403E-2</v>
      </c>
      <c r="F1325" s="121">
        <f>_xll.xlShmInterpRateFwd($F$3&amp;T(CalculationTrigger),C1325,,5,C1326)</f>
        <v>1.4661071139507993E-2</v>
      </c>
      <c r="G1325" s="148">
        <f>_xll.xlShmInterpDisc($G$3&amp;T(CalculationTrigger),C1325)</f>
        <v>0.95807147963259054</v>
      </c>
      <c r="H1325" s="149">
        <f>_xll.xlShmInterpDisc($H$3&amp;T(CalculationTrigger),C1325)</f>
        <v>0.95826161483025929</v>
      </c>
      <c r="I1325" s="150">
        <f>_xll.xlShmInterpDisc($I$3&amp;T(CalculationTrigger),C1325)</f>
        <v>0.95924566648445342</v>
      </c>
      <c r="J1325" s="157">
        <f t="shared" si="60"/>
        <v>2.4898355357756968E-5</v>
      </c>
      <c r="K1325" s="158">
        <f t="shared" si="61"/>
        <v>0</v>
      </c>
      <c r="L1325" s="159">
        <f t="shared" si="62"/>
        <v>-1.2878344871697074E-4</v>
      </c>
    </row>
    <row r="1326" spans="2:12" x14ac:dyDescent="0.2">
      <c r="B1326" s="112" t="s">
        <v>2</v>
      </c>
      <c r="C1326" s="113">
        <f>_xll.qlCalendarAdvance("TARGET",C1325,B1326,"mf")</f>
        <v>45744</v>
      </c>
      <c r="D1326" s="120">
        <f>_xll.xlShmInterpRateFwd($D$3&amp;T(CalculationTrigger),C1326,,5,C1327)</f>
        <v>1.5018417198687777E-2</v>
      </c>
      <c r="E1326" s="120">
        <f>_xll.xlShmInterpRateFwd($E$3&amp;T(CalculationTrigger),C1326,,5,C1327)</f>
        <v>1.499352958566335E-2</v>
      </c>
      <c r="F1326" s="121">
        <f>_xll.xlShmInterpRateFwd($F$3&amp;T(CalculationTrigger),C1326,,5,C1327)</f>
        <v>1.4700987912412169E-2</v>
      </c>
      <c r="G1326" s="148">
        <f>_xll.xlShmInterpDisc($G$3&amp;T(CalculationTrigger),C1326)</f>
        <v>0.95779632525166636</v>
      </c>
      <c r="H1326" s="149">
        <f>_xll.xlShmInterpDisc($H$3&amp;T(CalculationTrigger),C1326)</f>
        <v>0.95798686261885824</v>
      </c>
      <c r="I1326" s="150">
        <f>_xll.xlShmInterpDisc($I$3&amp;T(CalculationTrigger),C1326)</f>
        <v>0.95897603001711051</v>
      </c>
      <c r="J1326" s="157">
        <f t="shared" si="60"/>
        <v>2.489826838960857E-5</v>
      </c>
      <c r="K1326" s="158">
        <f t="shared" si="61"/>
        <v>0</v>
      </c>
      <c r="L1326" s="159">
        <f t="shared" si="62"/>
        <v>-1.2917886576567037E-4</v>
      </c>
    </row>
    <row r="1327" spans="2:12" x14ac:dyDescent="0.2">
      <c r="B1327" s="112" t="s">
        <v>2</v>
      </c>
      <c r="C1327" s="113">
        <f>_xll.qlCalendarAdvance("TARGET",C1326,B1327,"mf")</f>
        <v>45751</v>
      </c>
      <c r="D1327" s="120">
        <f>_xll.xlShmInterpRateFwd($D$3&amp;T(CalculationTrigger),C1327,,5,C1328)</f>
        <v>1.5059365721427444E-2</v>
      </c>
      <c r="E1327" s="120">
        <f>_xll.xlShmInterpRateFwd($E$3&amp;T(CalculationTrigger),C1327,,5,C1328)</f>
        <v>1.5033955598473982E-2</v>
      </c>
      <c r="F1327" s="121">
        <f>_xll.xlShmInterpRateFwd($F$3&amp;T(CalculationTrigger),C1327,,5,C1328)</f>
        <v>1.4742252191724117E-2</v>
      </c>
      <c r="G1327" s="148">
        <f>_xll.xlShmInterpDisc($G$3&amp;T(CalculationTrigger),C1327)</f>
        <v>0.95752053593606368</v>
      </c>
      <c r="H1327" s="149">
        <f>_xll.xlShmInterpDisc($H$3&amp;T(CalculationTrigger),C1327)</f>
        <v>0.95771147542053292</v>
      </c>
      <c r="I1327" s="150">
        <f>_xll.xlShmInterpDisc($I$3&amp;T(CalculationTrigger),C1327)</f>
        <v>0.95870573563350026</v>
      </c>
      <c r="J1327" s="157">
        <f t="shared" si="60"/>
        <v>2.4898225724778358E-5</v>
      </c>
      <c r="K1327" s="158">
        <f t="shared" si="61"/>
        <v>0</v>
      </c>
      <c r="L1327" s="159">
        <f t="shared" si="62"/>
        <v>-1.2956988756731558E-4</v>
      </c>
    </row>
    <row r="1328" spans="2:12" x14ac:dyDescent="0.2">
      <c r="B1328" s="112" t="s">
        <v>2</v>
      </c>
      <c r="C1328" s="113">
        <f>_xll.qlCalendarAdvance("TARGET",C1327,B1328,"mf")</f>
        <v>45758</v>
      </c>
      <c r="D1328" s="120">
        <f>_xll.xlShmInterpRateFwd($D$3&amp;T(CalculationTrigger),C1328,,5,C1329)</f>
        <v>1.5126065775283854E-2</v>
      </c>
      <c r="E1328" s="120">
        <f>_xll.xlShmInterpRateFwd($E$3&amp;T(CalculationTrigger),C1328,,5,C1329)</f>
        <v>1.5096996899150046E-2</v>
      </c>
      <c r="F1328" s="121">
        <f>_xll.xlShmInterpRateFwd($F$3&amp;T(CalculationTrigger),C1328,,5,C1329)</f>
        <v>1.4804396047073952E-2</v>
      </c>
      <c r="G1328" s="148">
        <f>_xll.xlShmInterpDisc($G$3&amp;T(CalculationTrigger),C1328)</f>
        <v>0.95724407451080584</v>
      </c>
      <c r="H1328" s="149">
        <f>_xll.xlShmInterpDisc($H$3&amp;T(CalculationTrigger),C1328)</f>
        <v>0.95743542530626657</v>
      </c>
      <c r="I1328" s="150">
        <f>_xll.xlShmInterpDisc($I$3&amp;T(CalculationTrigger),C1328)</f>
        <v>0.95843475917184773</v>
      </c>
      <c r="J1328" s="157">
        <f t="shared" si="60"/>
        <v>2.4899431174592897E-5</v>
      </c>
      <c r="K1328" s="158">
        <f t="shared" si="61"/>
        <v>0</v>
      </c>
      <c r="L1328" s="159">
        <f t="shared" si="62"/>
        <v>-1.2995703834540684E-4</v>
      </c>
    </row>
    <row r="1329" spans="2:12" x14ac:dyDescent="0.2">
      <c r="B1329" s="112" t="s">
        <v>2</v>
      </c>
      <c r="C1329" s="113">
        <f>_xll.qlCalendarAdvance("TARGET",C1328,B1329,"mf")</f>
        <v>45769</v>
      </c>
      <c r="D1329" s="120">
        <f>_xll.xlShmInterpRateFwd($D$3&amp;T(CalculationTrigger),C1329,,5,C1330)</f>
        <v>1.5190678717224265E-2</v>
      </c>
      <c r="E1329" s="120">
        <f>_xll.xlShmInterpRateFwd($E$3&amp;T(CalculationTrigger),C1329,,5,C1330)</f>
        <v>1.51577798097812E-2</v>
      </c>
      <c r="F1329" s="121">
        <f>_xll.xlShmInterpRateFwd($F$3&amp;T(CalculationTrigger),C1329,,5,C1330)</f>
        <v>1.4864191448205066E-2</v>
      </c>
      <c r="G1329" s="148">
        <f>_xll.xlShmInterpDisc($G$3&amp;T(CalculationTrigger),C1329)</f>
        <v>0.95680790976244645</v>
      </c>
      <c r="H1329" s="149">
        <f>_xll.xlShmInterpDisc($H$3&amp;T(CalculationTrigger),C1329)</f>
        <v>0.95700001136586976</v>
      </c>
      <c r="I1329" s="150">
        <f>_xll.xlShmInterpDisc($I$3&amp;T(CalculationTrigger),C1329)</f>
        <v>0.95800733473350974</v>
      </c>
      <c r="J1329" s="157">
        <f t="shared" si="60"/>
        <v>2.4914976342260832E-5</v>
      </c>
      <c r="K1329" s="158">
        <f t="shared" si="61"/>
        <v>0</v>
      </c>
      <c r="L1329" s="159">
        <f t="shared" si="62"/>
        <v>-1.3056486983089002E-4</v>
      </c>
    </row>
    <row r="1330" spans="2:12" x14ac:dyDescent="0.2">
      <c r="B1330" s="112" t="s">
        <v>2</v>
      </c>
      <c r="C1330" s="113">
        <f>_xll.qlCalendarAdvance("TARGET",C1329,B1330,"mf")</f>
        <v>45776</v>
      </c>
      <c r="D1330" s="120">
        <f>_xll.xlShmInterpRateFwd($D$3&amp;T(CalculationTrigger),C1330,,5,C1331)</f>
        <v>1.5241250003619849E-2</v>
      </c>
      <c r="E1330" s="120">
        <f>_xll.xlShmInterpRateFwd($E$3&amp;T(CalculationTrigger),C1330,,5,C1331)</f>
        <v>1.5205450702593685E-2</v>
      </c>
      <c r="F1330" s="121">
        <f>_xll.xlShmInterpRateFwd($F$3&amp;T(CalculationTrigger),C1330,,5,C1331)</f>
        <v>1.4911056409999937E-2</v>
      </c>
      <c r="G1330" s="148">
        <f>_xll.xlShmInterpDisc($G$3&amp;T(CalculationTrigger),C1330)</f>
        <v>0.95652924592899502</v>
      </c>
      <c r="H1330" s="149">
        <f>_xll.xlShmInterpDisc($H$3&amp;T(CalculationTrigger),C1330)</f>
        <v>0.95672189504047378</v>
      </c>
      <c r="I1330" s="150">
        <f>_xll.xlShmInterpDisc($I$3&amp;T(CalculationTrigger),C1330)</f>
        <v>0.95773431658647468</v>
      </c>
      <c r="J1330" s="157">
        <f t="shared" si="60"/>
        <v>2.4933911389497911E-5</v>
      </c>
      <c r="K1330" s="158">
        <f t="shared" si="61"/>
        <v>0</v>
      </c>
      <c r="L1330" s="159">
        <f t="shared" si="62"/>
        <v>-1.3095176704289391E-4</v>
      </c>
    </row>
    <row r="1331" spans="2:12" x14ac:dyDescent="0.2">
      <c r="B1331" s="112" t="s">
        <v>2</v>
      </c>
      <c r="C1331" s="113">
        <f>_xll.qlCalendarAdvance("TARGET",C1330,B1331,"mf")</f>
        <v>45783</v>
      </c>
      <c r="D1331" s="120">
        <f>_xll.xlShmInterpRateFwd($D$3&amp;T(CalculationTrigger),C1331,,5,C1332)</f>
        <v>1.5291262092681142E-2</v>
      </c>
      <c r="E1331" s="120">
        <f>_xll.xlShmInterpRateFwd($E$3&amp;T(CalculationTrigger),C1331,,5,C1332)</f>
        <v>1.5252632475774094E-2</v>
      </c>
      <c r="F1331" s="121">
        <f>_xll.xlShmInterpRateFwd($F$3&amp;T(CalculationTrigger),C1331,,5,C1332)</f>
        <v>1.4957431751557976E-2</v>
      </c>
      <c r="G1331" s="148">
        <f>_xll.xlShmInterpDisc($G$3&amp;T(CalculationTrigger),C1331)</f>
        <v>0.95624973609596453</v>
      </c>
      <c r="H1331" s="149">
        <f>_xll.xlShmInterpDisc($H$3&amp;T(CalculationTrigger),C1331)</f>
        <v>0.9564429853784242</v>
      </c>
      <c r="I1331" s="150">
        <f>_xll.xlShmInterpDisc($I$3&amp;T(CalculationTrigger),C1331)</f>
        <v>0.95746051594443315</v>
      </c>
      <c r="J1331" s="157">
        <f t="shared" si="60"/>
        <v>2.4959625293515218E-5</v>
      </c>
      <c r="K1331" s="158">
        <f t="shared" si="61"/>
        <v>0</v>
      </c>
      <c r="L1331" s="159">
        <f t="shared" si="62"/>
        <v>-1.3133873920094811E-4</v>
      </c>
    </row>
    <row r="1332" spans="2:12" x14ac:dyDescent="0.2">
      <c r="B1332" s="112" t="s">
        <v>2</v>
      </c>
      <c r="C1332" s="113">
        <f>_xll.qlCalendarAdvance("TARGET",C1331,B1332,"mf")</f>
        <v>45790</v>
      </c>
      <c r="D1332" s="120">
        <f>_xll.xlShmInterpRateFwd($D$3&amp;T(CalculationTrigger),C1332,,5,C1333)</f>
        <v>1.5340709397192745E-2</v>
      </c>
      <c r="E1332" s="120">
        <f>_xll.xlShmInterpRateFwd($E$3&amp;T(CalculationTrigger),C1332,,5,C1333)</f>
        <v>1.5299320397164218E-2</v>
      </c>
      <c r="F1332" s="121">
        <f>_xll.xlShmInterpRateFwd($F$3&amp;T(CalculationTrigger),C1332,,5,C1333)</f>
        <v>1.5003312738193419E-2</v>
      </c>
      <c r="G1332" s="148">
        <f>_xll.xlShmInterpDisc($G$3&amp;T(CalculationTrigger),C1332)</f>
        <v>0.95596939130252645</v>
      </c>
      <c r="H1332" s="149">
        <f>_xll.xlShmInterpDisc($H$3&amp;T(CalculationTrigger),C1332)</f>
        <v>0.9561632920881028</v>
      </c>
      <c r="I1332" s="150">
        <f>_xll.xlShmInterpDisc($I$3&amp;T(CalculationTrigger),C1332)</f>
        <v>0.95718594250919908</v>
      </c>
      <c r="J1332" s="157">
        <f t="shared" si="60"/>
        <v>2.499190441768774E-5</v>
      </c>
      <c r="K1332" s="158">
        <f t="shared" si="61"/>
        <v>0</v>
      </c>
      <c r="L1332" s="159">
        <f t="shared" si="62"/>
        <v>-1.3172578695947774E-4</v>
      </c>
    </row>
    <row r="1333" spans="2:12" x14ac:dyDescent="0.2">
      <c r="B1333" s="112" t="s">
        <v>2</v>
      </c>
      <c r="C1333" s="113">
        <f>_xll.qlCalendarAdvance("TARGET",C1332,B1333,"mf")</f>
        <v>45797</v>
      </c>
      <c r="D1333" s="120">
        <f>_xll.xlShmInterpRateFwd($D$3&amp;T(CalculationTrigger),C1333,,5,C1334)</f>
        <v>1.5389586329939137E-2</v>
      </c>
      <c r="E1333" s="120">
        <f>_xll.xlShmInterpRateFwd($E$3&amp;T(CalculationTrigger),C1333,,5,C1334)</f>
        <v>1.5345509734651984E-2</v>
      </c>
      <c r="F1333" s="121">
        <f>_xll.xlShmInterpRateFwd($F$3&amp;T(CalculationTrigger),C1333,,5,C1334)</f>
        <v>1.5048694635203551E-2</v>
      </c>
      <c r="G1333" s="148">
        <f>_xll.xlShmInterpDisc($G$3&amp;T(CalculationTrigger),C1333)</f>
        <v>0.95568822268036424</v>
      </c>
      <c r="H1333" s="149">
        <f>_xll.xlShmInterpDisc($H$3&amp;T(CalculationTrigger),C1333)</f>
        <v>0.95588282495602594</v>
      </c>
      <c r="I1333" s="150">
        <f>_xll.xlShmInterpDisc($I$3&amp;T(CalculationTrigger),C1333)</f>
        <v>0.95691060606098921</v>
      </c>
      <c r="J1333" s="157">
        <f t="shared" si="60"/>
        <v>2.5030535125390922E-5</v>
      </c>
      <c r="K1333" s="158">
        <f t="shared" si="61"/>
        <v>0</v>
      </c>
      <c r="L1333" s="159">
        <f t="shared" si="62"/>
        <v>-1.3211291097286519E-4</v>
      </c>
    </row>
    <row r="1334" spans="2:12" x14ac:dyDescent="0.2">
      <c r="B1334" s="112" t="s">
        <v>2</v>
      </c>
      <c r="C1334" s="113">
        <f>_xll.qlCalendarAdvance("TARGET",C1333,B1334,"mf")</f>
        <v>45804</v>
      </c>
      <c r="D1334" s="120">
        <f>_xll.xlShmInterpRateFwd($D$3&amp;T(CalculationTrigger),C1334,,5,C1335)</f>
        <v>1.5437887303694326E-2</v>
      </c>
      <c r="E1334" s="120">
        <f>_xll.xlShmInterpRateFwd($E$3&amp;T(CalculationTrigger),C1334,,5,C1335)</f>
        <v>1.5391195756068093E-2</v>
      </c>
      <c r="F1334" s="121">
        <f>_xll.xlShmInterpRateFwd($F$3&amp;T(CalculationTrigger),C1334,,5,C1335)</f>
        <v>1.5093572707863804E-2</v>
      </c>
      <c r="G1334" s="148">
        <f>_xll.xlShmInterpDisc($G$3&amp;T(CalculationTrigger),C1334)</f>
        <v>0.95540624145342978</v>
      </c>
      <c r="H1334" s="149">
        <f>_xll.xlShmInterpDisc($H$3&amp;T(CalculationTrigger),C1334)</f>
        <v>0.95560159384664034</v>
      </c>
      <c r="I1334" s="150">
        <f>_xll.xlShmInterpDisc($I$3&amp;T(CalculationTrigger),C1334)</f>
        <v>0.95663451645822284</v>
      </c>
      <c r="J1334" s="157">
        <f t="shared" si="60"/>
        <v>2.5075303779999145E-5</v>
      </c>
      <c r="K1334" s="158">
        <f t="shared" si="61"/>
        <v>0</v>
      </c>
      <c r="L1334" s="159">
        <f t="shared" si="62"/>
        <v>-1.3250011189550498E-4</v>
      </c>
    </row>
    <row r="1335" spans="2:12" x14ac:dyDescent="0.2">
      <c r="B1335" s="112" t="s">
        <v>2</v>
      </c>
      <c r="C1335" s="113">
        <f>_xll.qlCalendarAdvance("TARGET",C1334,B1335,"mf")</f>
        <v>45811</v>
      </c>
      <c r="D1335" s="120">
        <f>_xll.xlShmInterpRateFwd($D$3&amp;T(CalculationTrigger),C1335,,5,C1336)</f>
        <v>1.5485606731240442E-2</v>
      </c>
      <c r="E1335" s="120">
        <f>_xll.xlShmInterpRateFwd($E$3&amp;T(CalculationTrigger),C1335,,5,C1336)</f>
        <v>1.5436373729296987E-2</v>
      </c>
      <c r="F1335" s="121">
        <f>_xll.xlShmInterpRateFwd($F$3&amp;T(CalculationTrigger),C1335,,5,C1336)</f>
        <v>1.5137942221463434E-2</v>
      </c>
      <c r="G1335" s="148">
        <f>_xll.xlShmInterpDisc($G$3&amp;T(CalculationTrigger),C1335)</f>
        <v>0.95512345893770001</v>
      </c>
      <c r="H1335" s="149">
        <f>_xll.xlShmInterpDisc($H$3&amp;T(CalculationTrigger),C1335)</f>
        <v>0.95531960870211974</v>
      </c>
      <c r="I1335" s="150">
        <f>_xll.xlShmInterpDisc($I$3&amp;T(CalculationTrigger),C1335)</f>
        <v>0.95635768363732165</v>
      </c>
      <c r="J1335" s="157">
        <f t="shared" si="60"/>
        <v>2.5125996744925723E-5</v>
      </c>
      <c r="K1335" s="158">
        <f t="shared" si="61"/>
        <v>0</v>
      </c>
      <c r="L1335" s="159">
        <f t="shared" si="62"/>
        <v>-1.3288739038180313E-4</v>
      </c>
    </row>
    <row r="1336" spans="2:12" x14ac:dyDescent="0.2">
      <c r="B1336" s="112" t="s">
        <v>2</v>
      </c>
      <c r="C1336" s="113">
        <f>_xll.qlCalendarAdvance("TARGET",C1335,B1336,"mf")</f>
        <v>45818</v>
      </c>
      <c r="D1336" s="120">
        <f>_xll.xlShmInterpRateFwd($D$3&amp;T(CalculationTrigger),C1336,,5,C1337)</f>
        <v>1.5532739025334223E-2</v>
      </c>
      <c r="E1336" s="120">
        <f>_xll.xlShmInterpRateFwd($E$3&amp;T(CalculationTrigger),C1336,,5,C1337)</f>
        <v>1.5481038922167699E-2</v>
      </c>
      <c r="F1336" s="121">
        <f>_xll.xlShmInterpRateFwd($F$3&amp;T(CalculationTrigger),C1336,,5,C1337)</f>
        <v>1.5181798441294844E-2</v>
      </c>
      <c r="G1336" s="148">
        <f>_xll.xlShmInterpDisc($G$3&amp;T(CalculationTrigger),C1336)</f>
        <v>0.9548398865409331</v>
      </c>
      <c r="H1336" s="149">
        <f>_xll.xlShmInterpDisc($H$3&amp;T(CalculationTrigger),C1336)</f>
        <v>0.95503687954216054</v>
      </c>
      <c r="I1336" s="150">
        <f>_xll.xlShmInterpDisc($I$3&amp;T(CalculationTrigger),C1336)</f>
        <v>0.95608011761250922</v>
      </c>
      <c r="J1336" s="157">
        <f t="shared" si="60"/>
        <v>2.5182400383527626E-5</v>
      </c>
      <c r="K1336" s="158">
        <f t="shared" si="61"/>
        <v>0</v>
      </c>
      <c r="L1336" s="159">
        <f t="shared" si="62"/>
        <v>-1.3327474708614949E-4</v>
      </c>
    </row>
    <row r="1337" spans="2:12" x14ac:dyDescent="0.2">
      <c r="B1337" s="112" t="s">
        <v>2</v>
      </c>
      <c r="C1337" s="113">
        <f>_xll.qlCalendarAdvance("TARGET",C1336,B1337,"mf")</f>
        <v>45825</v>
      </c>
      <c r="D1337" s="120">
        <f>_xll.xlShmInterpRateFwd($D$3&amp;T(CalculationTrigger),C1337,,5,C1338)</f>
        <v>1.5579278598737241E-2</v>
      </c>
      <c r="E1337" s="120">
        <f>_xll.xlShmInterpRateFwd($E$3&amp;T(CalculationTrigger),C1337,,5,C1338)</f>
        <v>1.5525186602530099E-2</v>
      </c>
      <c r="F1337" s="121">
        <f>_xll.xlShmInterpRateFwd($F$3&amp;T(CalculationTrigger),C1337,,5,C1338)</f>
        <v>1.5225136632613979E-2</v>
      </c>
      <c r="G1337" s="148">
        <f>_xll.xlShmInterpDisc($G$3&amp;T(CalculationTrigger),C1337)</f>
        <v>0.95455553576242547</v>
      </c>
      <c r="H1337" s="149">
        <f>_xll.xlShmInterpDisc($H$3&amp;T(CalculationTrigger),C1337)</f>
        <v>0.95475341646377854</v>
      </c>
      <c r="I1337" s="150">
        <f>_xll.xlShmInterpDisc($I$3&amp;T(CalculationTrigger),C1337)</f>
        <v>0.95580182847561013</v>
      </c>
      <c r="J1337" s="157">
        <f t="shared" si="60"/>
        <v>2.52443010591746E-5</v>
      </c>
      <c r="K1337" s="158">
        <f t="shared" si="61"/>
        <v>0</v>
      </c>
      <c r="L1337" s="159">
        <f t="shared" si="62"/>
        <v>-1.336621826629448E-4</v>
      </c>
    </row>
    <row r="1338" spans="2:12" x14ac:dyDescent="0.2">
      <c r="B1338" s="112" t="s">
        <v>2</v>
      </c>
      <c r="C1338" s="113">
        <f>_xll.qlCalendarAdvance("TARGET",C1337,B1338,"mf")</f>
        <v>45832</v>
      </c>
      <c r="D1338" s="120">
        <f>_xll.xlShmInterpRateFwd($D$3&amp;T(CalculationTrigger),C1338,,5,C1339)</f>
        <v>1.5625219864246101E-2</v>
      </c>
      <c r="E1338" s="120">
        <f>_xll.xlShmInterpRateFwd($E$3&amp;T(CalculationTrigger),C1338,,5,C1339)</f>
        <v>1.5568812038255811E-2</v>
      </c>
      <c r="F1338" s="121">
        <f>_xll.xlShmInterpRateFwd($F$3&amp;T(CalculationTrigger),C1338,,5,C1339)</f>
        <v>1.52679520607455E-2</v>
      </c>
      <c r="G1338" s="148">
        <f>_xll.xlShmInterpDisc($G$3&amp;T(CalculationTrigger),C1338)</f>
        <v>0.95427041819276814</v>
      </c>
      <c r="H1338" s="149">
        <f>_xll.xlShmInterpDisc($H$3&amp;T(CalculationTrigger),C1338)</f>
        <v>0.95446922964110492</v>
      </c>
      <c r="I1338" s="150">
        <f>_xll.xlShmInterpDisc($I$3&amp;T(CalculationTrigger),C1338)</f>
        <v>0.95552282639585062</v>
      </c>
      <c r="J1338" s="157">
        <f t="shared" si="60"/>
        <v>2.5311485135277971E-5</v>
      </c>
      <c r="K1338" s="158">
        <f t="shared" si="61"/>
        <v>0</v>
      </c>
      <c r="L1338" s="159">
        <f t="shared" si="62"/>
        <v>-1.3404969776660002E-4</v>
      </c>
    </row>
    <row r="1339" spans="2:12" x14ac:dyDescent="0.2">
      <c r="B1339" s="112" t="s">
        <v>2</v>
      </c>
      <c r="C1339" s="113">
        <f>_xll.qlCalendarAdvance("TARGET",C1338,B1339,"mf")</f>
        <v>45839</v>
      </c>
      <c r="D1339" s="120">
        <f>_xll.xlShmInterpRateFwd($D$3&amp;T(CalculationTrigger),C1339,,5,C1340)</f>
        <v>1.5670557234624238E-2</v>
      </c>
      <c r="E1339" s="120">
        <f>_xll.xlShmInterpRateFwd($E$3&amp;T(CalculationTrigger),C1339,,5,C1340)</f>
        <v>1.5611910497187038E-2</v>
      </c>
      <c r="F1339" s="121">
        <f>_xll.xlShmInterpRateFwd($F$3&amp;T(CalculationTrigger),C1339,,5,C1340)</f>
        <v>1.5310239990944746E-2</v>
      </c>
      <c r="G1339" s="148">
        <f>_xll.xlShmInterpDisc($G$3&amp;T(CalculationTrigger),C1339)</f>
        <v>0.95398454551360323</v>
      </c>
      <c r="H1339" s="149">
        <f>_xll.xlShmInterpDisc($H$3&amp;T(CalculationTrigger),C1339)</f>
        <v>0.95418432932518216</v>
      </c>
      <c r="I1339" s="150">
        <f>_xll.xlShmInterpDisc($I$3&amp;T(CalculationTrigger),C1339)</f>
        <v>0.95524312161965685</v>
      </c>
      <c r="J1339" s="157">
        <f t="shared" si="60"/>
        <v>2.5383738975198847E-5</v>
      </c>
      <c r="K1339" s="158">
        <f t="shared" si="61"/>
        <v>0</v>
      </c>
      <c r="L1339" s="159">
        <f t="shared" si="62"/>
        <v>-1.3443729305148214E-4</v>
      </c>
    </row>
    <row r="1340" spans="2:12" x14ac:dyDescent="0.2">
      <c r="B1340" s="112" t="s">
        <v>2</v>
      </c>
      <c r="C1340" s="113">
        <f>_xll.qlCalendarAdvance("TARGET",C1339,B1340,"mf")</f>
        <v>45846</v>
      </c>
      <c r="D1340" s="120">
        <f>_xll.xlShmInterpRateFwd($D$3&amp;T(CalculationTrigger),C1340,,5,C1341)</f>
        <v>1.5715285122626356E-2</v>
      </c>
      <c r="E1340" s="120">
        <f>_xll.xlShmInterpRateFwd($E$3&amp;T(CalculationTrigger),C1340,,5,C1341)</f>
        <v>1.5654477247166468E-2</v>
      </c>
      <c r="F1340" s="121">
        <f>_xll.xlShmInterpRateFwd($F$3&amp;T(CalculationTrigger),C1340,,5,C1341)</f>
        <v>1.5351995688497124E-2</v>
      </c>
      <c r="G1340" s="148">
        <f>_xll.xlShmInterpDisc($G$3&amp;T(CalculationTrigger),C1340)</f>
        <v>0.95369792949738097</v>
      </c>
      <c r="H1340" s="149">
        <f>_xll.xlShmInterpDisc($H$3&amp;T(CalculationTrigger),C1340)</f>
        <v>0.9538987258437609</v>
      </c>
      <c r="I1340" s="150">
        <f>_xll.xlShmInterpDisc($I$3&amp;T(CalculationTrigger),C1340)</f>
        <v>0.95496272447045594</v>
      </c>
      <c r="J1340" s="157">
        <f t="shared" si="60"/>
        <v>2.5460848942333474E-5</v>
      </c>
      <c r="K1340" s="158">
        <f t="shared" si="61"/>
        <v>0</v>
      </c>
      <c r="L1340" s="159">
        <f t="shared" si="62"/>
        <v>-1.3482496917199471E-4</v>
      </c>
    </row>
    <row r="1341" spans="2:12" x14ac:dyDescent="0.2">
      <c r="B1341" s="112" t="s">
        <v>2</v>
      </c>
      <c r="C1341" s="113">
        <f>_xll.qlCalendarAdvance("TARGET",C1340,B1341,"mf")</f>
        <v>45853</v>
      </c>
      <c r="D1341" s="120">
        <f>_xll.xlShmInterpRateFwd($D$3&amp;T(CalculationTrigger),C1341,,5,C1342)</f>
        <v>1.5759397941051866E-2</v>
      </c>
      <c r="E1341" s="120">
        <f>_xll.xlShmInterpRateFwd($E$3&amp;T(CalculationTrigger),C1341,,5,C1342)</f>
        <v>1.5696507556049819E-2</v>
      </c>
      <c r="F1341" s="121">
        <f>_xll.xlShmInterpRateFwd($F$3&amp;T(CalculationTrigger),C1341,,5,C1342)</f>
        <v>1.5393214418684338E-2</v>
      </c>
      <c r="G1341" s="148">
        <f>_xll.xlShmInterpDisc($G$3&amp;T(CalculationTrigger),C1341)</f>
        <v>0.95341058200711737</v>
      </c>
      <c r="H1341" s="149">
        <f>_xll.xlShmInterpDisc($H$3&amp;T(CalculationTrigger),C1341)</f>
        <v>0.95361242960109616</v>
      </c>
      <c r="I1341" s="150">
        <f>_xll.xlShmInterpDisc($I$3&amp;T(CalculationTrigger),C1341)</f>
        <v>0.95468164534847533</v>
      </c>
      <c r="J1341" s="157">
        <f t="shared" si="60"/>
        <v>2.5542601400037819E-5</v>
      </c>
      <c r="K1341" s="158">
        <f t="shared" si="61"/>
        <v>0</v>
      </c>
      <c r="L1341" s="159">
        <f t="shared" si="62"/>
        <v>-1.3521272678255057E-4</v>
      </c>
    </row>
    <row r="1342" spans="2:12" x14ac:dyDescent="0.2">
      <c r="B1342" s="112" t="s">
        <v>2</v>
      </c>
      <c r="C1342" s="113">
        <f>_xll.qlCalendarAdvance("TARGET",C1341,B1342,"mf")</f>
        <v>45860</v>
      </c>
      <c r="D1342" s="120">
        <f>_xll.xlShmInterpRateFwd($D$3&amp;T(CalculationTrigger),C1342,,5,C1343)</f>
        <v>1.5802890102676683E-2</v>
      </c>
      <c r="E1342" s="120">
        <f>_xll.xlShmInterpRateFwd($E$3&amp;T(CalculationTrigger),C1342,,5,C1343)</f>
        <v>1.573799669170102E-2</v>
      </c>
      <c r="F1342" s="121">
        <f>_xll.xlShmInterpRateFwd($F$3&amp;T(CalculationTrigger),C1342,,5,C1343)</f>
        <v>1.5433891446808524E-2</v>
      </c>
      <c r="G1342" s="148">
        <f>_xll.xlShmInterpDisc($G$3&amp;T(CalculationTrigger),C1342)</f>
        <v>0.95312251499615075</v>
      </c>
      <c r="H1342" s="149">
        <f>_xll.xlShmInterpDisc($H$3&amp;T(CalculationTrigger),C1342)</f>
        <v>0.95332545107774402</v>
      </c>
      <c r="I1342" s="150">
        <f>_xll.xlShmInterpDisc($I$3&amp;T(CalculationTrigger),C1342)</f>
        <v>0.95439989473054299</v>
      </c>
      <c r="J1342" s="157">
        <f t="shared" si="60"/>
        <v>2.5628782711715062E-5</v>
      </c>
      <c r="K1342" s="158">
        <f t="shared" si="61"/>
        <v>0</v>
      </c>
      <c r="L1342" s="159">
        <f t="shared" si="62"/>
        <v>-1.3560056653754424E-4</v>
      </c>
    </row>
    <row r="1343" spans="2:12" x14ac:dyDescent="0.2">
      <c r="B1343" s="112" t="s">
        <v>2</v>
      </c>
      <c r="C1343" s="113">
        <f>_xll.qlCalendarAdvance("TARGET",C1342,B1343,"mf")</f>
        <v>45867</v>
      </c>
      <c r="D1343" s="120">
        <f>_xll.xlShmInterpRateFwd($D$3&amp;T(CalculationTrigger),C1343,,5,C1344)</f>
        <v>1.5845756020266138E-2</v>
      </c>
      <c r="E1343" s="120">
        <f>_xll.xlShmInterpRateFwd($E$3&amp;T(CalculationTrigger),C1343,,5,C1344)</f>
        <v>1.5778939921964222E-2</v>
      </c>
      <c r="F1343" s="121">
        <f>_xll.xlShmInterpRateFwd($F$3&amp;T(CalculationTrigger),C1343,,5,C1344)</f>
        <v>1.5474022038158466E-2</v>
      </c>
      <c r="G1343" s="148">
        <f>_xll.xlShmInterpDisc($G$3&amp;T(CalculationTrigger),C1343)</f>
        <v>0.95283374050789982</v>
      </c>
      <c r="H1343" s="149">
        <f>_xll.xlShmInterpDisc($H$3&amp;T(CalculationTrigger),C1343)</f>
        <v>0.95303780083035838</v>
      </c>
      <c r="I1343" s="150">
        <f>_xll.xlShmInterpDisc($I$3&amp;T(CalculationTrigger),C1343)</f>
        <v>0.95411748316988754</v>
      </c>
      <c r="J1343" s="157">
        <f t="shared" si="60"/>
        <v>2.5719179240743232E-5</v>
      </c>
      <c r="K1343" s="158">
        <f t="shared" si="61"/>
        <v>0</v>
      </c>
      <c r="L1343" s="159">
        <f t="shared" si="62"/>
        <v>-1.3598848909137881E-4</v>
      </c>
    </row>
    <row r="1344" spans="2:12" x14ac:dyDescent="0.2">
      <c r="B1344" s="112" t="s">
        <v>2</v>
      </c>
      <c r="C1344" s="113">
        <f>_xll.qlCalendarAdvance("TARGET",C1343,B1344,"mf")</f>
        <v>45874</v>
      </c>
      <c r="D1344" s="120">
        <f>_xll.xlShmInterpRateFwd($D$3&amp;T(CalculationTrigger),C1344,,5,C1345)</f>
        <v>1.5887990106616862E-2</v>
      </c>
      <c r="E1344" s="120">
        <f>_xll.xlShmInterpRateFwd($E$3&amp;T(CalculationTrigger),C1344,,5,C1345)</f>
        <v>1.5819332514699538E-2</v>
      </c>
      <c r="F1344" s="121">
        <f>_xll.xlShmInterpRateFwd($F$3&amp;T(CalculationTrigger),C1344,,5,C1345)</f>
        <v>1.5513601458004803E-2</v>
      </c>
      <c r="G1344" s="148">
        <f>_xll.xlShmInterpDisc($G$3&amp;T(CalculationTrigger),C1344)</f>
        <v>0.95254427067562197</v>
      </c>
      <c r="H1344" s="149">
        <f>_xll.xlShmInterpDisc($H$3&amp;T(CalculationTrigger),C1344)</f>
        <v>0.9527494894914883</v>
      </c>
      <c r="I1344" s="150">
        <f>_xll.xlShmInterpDisc($I$3&amp;T(CalculationTrigger),C1344)</f>
        <v>0.95383442129593898</v>
      </c>
      <c r="J1344" s="157">
        <f t="shared" si="60"/>
        <v>2.5813577350498635E-5</v>
      </c>
      <c r="K1344" s="158">
        <f t="shared" si="61"/>
        <v>0</v>
      </c>
      <c r="L1344" s="159">
        <f t="shared" si="62"/>
        <v>-1.3637649509841209E-4</v>
      </c>
    </row>
    <row r="1345" spans="2:12" x14ac:dyDescent="0.2">
      <c r="B1345" s="112" t="s">
        <v>2</v>
      </c>
      <c r="C1345" s="113">
        <f>_xll.qlCalendarAdvance("TARGET",C1344,B1345,"mf")</f>
        <v>45881</v>
      </c>
      <c r="D1345" s="120">
        <f>_xll.xlShmInterpRateFwd($D$3&amp;T(CalculationTrigger),C1345,,5,C1346)</f>
        <v>1.5929586774517581E-2</v>
      </c>
      <c r="E1345" s="120">
        <f>_xll.xlShmInterpRateFwd($E$3&amp;T(CalculationTrigger),C1345,,5,C1346)</f>
        <v>1.5859169737772464E-2</v>
      </c>
      <c r="F1345" s="121">
        <f>_xll.xlShmInterpRateFwd($F$3&amp;T(CalculationTrigger),C1345,,5,C1346)</f>
        <v>1.5552624971653153E-2</v>
      </c>
      <c r="G1345" s="148">
        <f>_xll.xlShmInterpDisc($G$3&amp;T(CalculationTrigger),C1345)</f>
        <v>0.95225411772217128</v>
      </c>
      <c r="H1345" s="149">
        <f>_xll.xlShmInterpDisc($H$3&amp;T(CalculationTrigger),C1345)</f>
        <v>0.95246052776937495</v>
      </c>
      <c r="I1345" s="150">
        <f>_xll.xlShmInterpDisc($I$3&amp;T(CalculationTrigger),C1345)</f>
        <v>0.95355071981412987</v>
      </c>
      <c r="J1345" s="157">
        <f t="shared" si="60"/>
        <v>2.5911763404367339E-5</v>
      </c>
      <c r="K1345" s="158">
        <f t="shared" si="61"/>
        <v>0</v>
      </c>
      <c r="L1345" s="159">
        <f t="shared" si="62"/>
        <v>-1.3676458521308941E-4</v>
      </c>
    </row>
    <row r="1346" spans="2:12" x14ac:dyDescent="0.2">
      <c r="B1346" s="112" t="s">
        <v>2</v>
      </c>
      <c r="C1346" s="113">
        <f>_xll.qlCalendarAdvance("TARGET",C1345,B1346,"mf")</f>
        <v>45888</v>
      </c>
      <c r="D1346" s="120">
        <f>_xll.xlShmInterpRateFwd($D$3&amp;T(CalculationTrigger),C1346,,5,C1347)</f>
        <v>1.5970540436767863E-2</v>
      </c>
      <c r="E1346" s="120">
        <f>_xll.xlShmInterpRateFwd($E$3&amp;T(CalculationTrigger),C1346,,5,C1347)</f>
        <v>1.5898446859031697E-2</v>
      </c>
      <c r="F1346" s="121">
        <f>_xll.xlShmInterpRateFwd($F$3&amp;T(CalculationTrigger),C1346,,5,C1347)</f>
        <v>1.5591087844404562E-2</v>
      </c>
      <c r="G1346" s="148">
        <f>_xll.xlShmInterpDisc($G$3&amp;T(CalculationTrigger),C1346)</f>
        <v>0.95196329395975754</v>
      </c>
      <c r="H1346" s="149">
        <f>_xll.xlShmInterpDisc($H$3&amp;T(CalculationTrigger),C1346)</f>
        <v>0.95217092644774937</v>
      </c>
      <c r="I1346" s="150">
        <f>_xll.xlShmInterpDisc($I$3&amp;T(CalculationTrigger),C1346)</f>
        <v>0.95326638950569575</v>
      </c>
      <c r="J1346" s="157">
        <f t="shared" si="60"/>
        <v>2.60135237657185E-5</v>
      </c>
      <c r="K1346" s="158">
        <f t="shared" si="61"/>
        <v>0</v>
      </c>
      <c r="L1346" s="159">
        <f t="shared" si="62"/>
        <v>-1.3715276008978344E-4</v>
      </c>
    </row>
    <row r="1347" spans="2:12" x14ac:dyDescent="0.2">
      <c r="B1347" s="112" t="s">
        <v>2</v>
      </c>
      <c r="C1347" s="113">
        <f>_xll.qlCalendarAdvance("TARGET",C1346,B1347,"mf")</f>
        <v>45895</v>
      </c>
      <c r="D1347" s="120">
        <f>_xll.xlShmInterpRateFwd($D$3&amp;T(CalculationTrigger),C1347,,5,C1348)</f>
        <v>1.6010845506162087E-2</v>
      </c>
      <c r="E1347" s="120">
        <f>_xll.xlShmInterpRateFwd($E$3&amp;T(CalculationTrigger),C1347,,5,C1348)</f>
        <v>1.5937159146356489E-2</v>
      </c>
      <c r="F1347" s="121">
        <f>_xll.xlShmInterpRateFwd($F$3&amp;T(CalculationTrigger),C1347,,5,C1348)</f>
        <v>1.5628985341550744E-2</v>
      </c>
      <c r="G1347" s="148">
        <f>_xll.xlShmInterpDisc($G$3&amp;T(CalculationTrigger),C1347)</f>
        <v>0.95167181178970539</v>
      </c>
      <c r="H1347" s="149">
        <f>_xll.xlShmInterpDisc($H$3&amp;T(CalculationTrigger),C1347)</f>
        <v>0.95188069638563055</v>
      </c>
      <c r="I1347" s="150">
        <f>_xll.xlShmInterpDisc($I$3&amp;T(CalculationTrigger),C1347)</f>
        <v>0.95298144122747697</v>
      </c>
      <c r="J1347" s="157">
        <f t="shared" si="60"/>
        <v>2.6118644797946098E-5</v>
      </c>
      <c r="K1347" s="158">
        <f t="shared" si="61"/>
        <v>0</v>
      </c>
      <c r="L1347" s="159">
        <f t="shared" si="62"/>
        <v>-1.3754102038287397E-4</v>
      </c>
    </row>
    <row r="1348" spans="2:12" x14ac:dyDescent="0.2">
      <c r="B1348" s="112" t="s">
        <v>2</v>
      </c>
      <c r="C1348" s="113">
        <f>_xll.qlCalendarAdvance("TARGET",C1347,B1348,"mf")</f>
        <v>45902</v>
      </c>
      <c r="D1348" s="120">
        <f>_xll.xlShmInterpRateFwd($D$3&amp;T(CalculationTrigger),C1348,,5,C1349)</f>
        <v>1.6050496395514032E-2</v>
      </c>
      <c r="E1348" s="120">
        <f>_xll.xlShmInterpRateFwd($E$3&amp;T(CalculationTrigger),C1348,,5,C1349)</f>
        <v>1.5975301867611341E-2</v>
      </c>
      <c r="F1348" s="121">
        <f>_xll.xlShmInterpRateFwd($F$3&amp;T(CalculationTrigger),C1348,,5,C1349)</f>
        <v>1.5666312728404047E-2</v>
      </c>
      <c r="G1348" s="148">
        <f>_xll.xlShmInterpDisc($G$3&amp;T(CalculationTrigger),C1348)</f>
        <v>0.95137968370221437</v>
      </c>
      <c r="H1348" s="149">
        <f>_xll.xlShmInterpDisc($H$3&amp;T(CalculationTrigger),C1348)</f>
        <v>0.95158984851712336</v>
      </c>
      <c r="I1348" s="150">
        <f>_xll.xlShmInterpDisc($I$3&amp;T(CalculationTrigger),C1348)</f>
        <v>0.95269588591172061</v>
      </c>
      <c r="J1348" s="157">
        <f t="shared" si="60"/>
        <v>2.6226912864432899E-5</v>
      </c>
      <c r="K1348" s="158">
        <f t="shared" si="61"/>
        <v>0</v>
      </c>
      <c r="L1348" s="159">
        <f t="shared" si="62"/>
        <v>-1.379293667468001E-4</v>
      </c>
    </row>
    <row r="1349" spans="2:12" x14ac:dyDescent="0.2">
      <c r="B1349" s="112" t="s">
        <v>2</v>
      </c>
      <c r="C1349" s="113">
        <f>_xll.qlCalendarAdvance("TARGET",C1348,B1349,"mf")</f>
        <v>45909</v>
      </c>
      <c r="D1349" s="120">
        <f>_xll.xlShmInterpRateFwd($D$3&amp;T(CalculationTrigger),C1349,,5,C1350)</f>
        <v>1.6089487517640878E-2</v>
      </c>
      <c r="E1349" s="120">
        <f>_xll.xlShmInterpRateFwd($E$3&amp;T(CalculationTrigger),C1349,,5,C1350)</f>
        <v>1.6012870290675982E-2</v>
      </c>
      <c r="F1349" s="121">
        <f>_xll.xlShmInterpRateFwd($F$3&amp;T(CalculationTrigger),C1349,,5,C1350)</f>
        <v>1.5703065270275322E-2</v>
      </c>
      <c r="G1349" s="148">
        <f>_xll.xlShmInterpDisc($G$3&amp;T(CalculationTrigger),C1349)</f>
        <v>0.95108692227611935</v>
      </c>
      <c r="H1349" s="149">
        <f>_xll.xlShmInterpDisc($H$3&amp;T(CalculationTrigger),C1349)</f>
        <v>0.95129839385121751</v>
      </c>
      <c r="I1349" s="150">
        <f>_xll.xlShmInterpDisc($I$3&amp;T(CalculationTrigger),C1349)</f>
        <v>0.95240973456588229</v>
      </c>
      <c r="J1349" s="157">
        <f t="shared" ref="J1349:J1412" si="63">-365*LN(G1349/$H1349)/($C1349-$C$4)</f>
        <v>2.6338114328543338E-5</v>
      </c>
      <c r="K1349" s="158">
        <f t="shared" ref="K1349:K1412" si="64">-365*LN(H1349/$H1349)/($C1349-$C$4)</f>
        <v>0</v>
      </c>
      <c r="L1349" s="159">
        <f t="shared" ref="L1349:L1412" si="65">-365*LN(I1349/$H1349)/($C1349-$C$4)</f>
        <v>-1.3831779983592768E-4</v>
      </c>
    </row>
    <row r="1350" spans="2:12" x14ac:dyDescent="0.2">
      <c r="B1350" s="112" t="s">
        <v>2</v>
      </c>
      <c r="C1350" s="113">
        <f>_xll.qlCalendarAdvance("TARGET",C1349,B1350,"mf")</f>
        <v>45916</v>
      </c>
      <c r="D1350" s="120">
        <f>_xll.xlShmInterpRateFwd($D$3&amp;T(CalculationTrigger),C1350,,5,C1351)</f>
        <v>1.6127813285358797E-2</v>
      </c>
      <c r="E1350" s="120">
        <f>_xll.xlShmInterpRateFwd($E$3&amp;T(CalculationTrigger),C1350,,5,C1351)</f>
        <v>1.6049859683434819E-2</v>
      </c>
      <c r="F1350" s="121">
        <f>_xll.xlShmInterpRateFwd($F$3&amp;T(CalculationTrigger),C1350,,5,C1351)</f>
        <v>1.5739238232469165E-2</v>
      </c>
      <c r="G1350" s="148">
        <f>_xll.xlShmInterpDisc($G$3&amp;T(CalculationTrigger),C1350)</f>
        <v>0.95079354017865114</v>
      </c>
      <c r="H1350" s="149">
        <f>_xll.xlShmInterpDisc($H$3&amp;T(CalculationTrigger),C1350)</f>
        <v>0.95100634347158641</v>
      </c>
      <c r="I1350" s="150">
        <f>_xll.xlShmInterpDisc($I$3&amp;T(CalculationTrigger),C1350)</f>
        <v>0.95212299827242908</v>
      </c>
      <c r="J1350" s="157">
        <f t="shared" si="63"/>
        <v>2.6452035553684346E-5</v>
      </c>
      <c r="K1350" s="158">
        <f t="shared" si="64"/>
        <v>0</v>
      </c>
      <c r="L1350" s="159">
        <f t="shared" si="65"/>
        <v>-1.3870632030465481E-4</v>
      </c>
    </row>
    <row r="1351" spans="2:12" x14ac:dyDescent="0.2">
      <c r="B1351" s="112" t="s">
        <v>2</v>
      </c>
      <c r="C1351" s="113">
        <f>_xll.qlCalendarAdvance("TARGET",C1350,B1351,"mf")</f>
        <v>45923</v>
      </c>
      <c r="D1351" s="120">
        <f>_xll.xlShmInterpRateFwd($D$3&amp;T(CalculationTrigger),C1351,,5,C1352)</f>
        <v>1.6165468111501793E-2</v>
      </c>
      <c r="E1351" s="120">
        <f>_xll.xlShmInterpRateFwd($E$3&amp;T(CalculationTrigger),C1351,,5,C1352)</f>
        <v>1.6086265313760621E-2</v>
      </c>
      <c r="F1351" s="121">
        <f>_xll.xlShmInterpRateFwd($F$3&amp;T(CalculationTrigger),C1351,,5,C1352)</f>
        <v>1.5774826880337101E-2</v>
      </c>
      <c r="G1351" s="148">
        <f>_xll.xlShmInterpDisc($G$3&amp;T(CalculationTrigger),C1351)</f>
        <v>0.9504995501651986</v>
      </c>
      <c r="H1351" s="149">
        <f>_xll.xlShmInterpDisc($H$3&amp;T(CalculationTrigger),C1351)</f>
        <v>0.9507137085363867</v>
      </c>
      <c r="I1351" s="150">
        <f>_xll.xlShmInterpDisc($I$3&amp;T(CalculationTrigger),C1351)</f>
        <v>0.95183568818864284</v>
      </c>
      <c r="J1351" s="157">
        <f t="shared" si="63"/>
        <v>2.6568462903210443E-5</v>
      </c>
      <c r="K1351" s="158">
        <f t="shared" si="64"/>
        <v>0</v>
      </c>
      <c r="L1351" s="159">
        <f t="shared" si="65"/>
        <v>-1.3909492880741095E-4</v>
      </c>
    </row>
    <row r="1352" spans="2:12" x14ac:dyDescent="0.2">
      <c r="B1352" s="112" t="s">
        <v>2</v>
      </c>
      <c r="C1352" s="113">
        <f>_xll.qlCalendarAdvance("TARGET",C1351,B1352,"mf")</f>
        <v>45930</v>
      </c>
      <c r="D1352" s="120">
        <f>_xll.xlShmInterpRateFwd($D$3&amp;T(CalculationTrigger),C1352,,5,C1353)</f>
        <v>1.6202446408940484E-2</v>
      </c>
      <c r="E1352" s="120">
        <f>_xll.xlShmInterpRateFwd($E$3&amp;T(CalculationTrigger),C1352,,5,C1353)</f>
        <v>1.6122082449567685E-2</v>
      </c>
      <c r="F1352" s="121">
        <f>_xll.xlShmInterpRateFwd($F$3&amp;T(CalculationTrigger),C1352,,5,C1353)</f>
        <v>1.5809826479185964E-2</v>
      </c>
      <c r="G1352" s="148">
        <f>_xll.xlShmInterpDisc($G$3&amp;T(CalculationTrigger),C1352)</f>
        <v>0.95020496507907082</v>
      </c>
      <c r="H1352" s="149">
        <f>_xll.xlShmInterpDisc($H$3&amp;T(CalculationTrigger),C1352)</f>
        <v>0.95042050027805858</v>
      </c>
      <c r="I1352" s="150">
        <f>_xll.xlShmInterpDisc($I$3&amp;T(CalculationTrigger),C1352)</f>
        <v>0.95154781554642298</v>
      </c>
      <c r="J1352" s="157">
        <f t="shared" si="63"/>
        <v>2.6687182740515479E-5</v>
      </c>
      <c r="K1352" s="158">
        <f t="shared" si="64"/>
        <v>0</v>
      </c>
      <c r="L1352" s="159">
        <f t="shared" si="65"/>
        <v>-1.3948362599855197E-4</v>
      </c>
    </row>
    <row r="1353" spans="2:12" x14ac:dyDescent="0.2">
      <c r="B1353" s="112" t="s">
        <v>2</v>
      </c>
      <c r="C1353" s="113">
        <f>_xll.qlCalendarAdvance("TARGET",C1352,B1353,"mf")</f>
        <v>45937</v>
      </c>
      <c r="D1353" s="120">
        <f>_xll.xlShmInterpRateFwd($D$3&amp;T(CalculationTrigger),C1353,,5,C1354)</f>
        <v>1.623874259047349E-2</v>
      </c>
      <c r="E1353" s="120">
        <f>_xll.xlShmInterpRateFwd($E$3&amp;T(CalculationTrigger),C1353,,5,C1354)</f>
        <v>1.6157306358726031E-2</v>
      </c>
      <c r="F1353" s="121">
        <f>_xll.xlShmInterpRateFwd($F$3&amp;T(CalculationTrigger),C1353,,5,C1354)</f>
        <v>1.5844232294336878E-2</v>
      </c>
      <c r="G1353" s="148">
        <f>_xll.xlShmInterpDisc($G$3&amp;T(CalculationTrigger),C1353)</f>
        <v>0.94990979785125962</v>
      </c>
      <c r="H1353" s="149">
        <f>_xll.xlShmInterpDisc($H$3&amp;T(CalculationTrigger),C1353)</f>
        <v>0.95012673000312564</v>
      </c>
      <c r="I1353" s="150">
        <f>_xll.xlShmInterpDisc($I$3&amp;T(CalculationTrigger),C1353)</f>
        <v>0.9512593916520915</v>
      </c>
      <c r="J1353" s="157">
        <f t="shared" si="63"/>
        <v>2.6807981428995296E-5</v>
      </c>
      <c r="K1353" s="158">
        <f t="shared" si="64"/>
        <v>0</v>
      </c>
      <c r="L1353" s="159">
        <f t="shared" si="65"/>
        <v>-1.3987241253249062E-4</v>
      </c>
    </row>
    <row r="1354" spans="2:12" x14ac:dyDescent="0.2">
      <c r="B1354" s="112" t="s">
        <v>2</v>
      </c>
      <c r="C1354" s="113">
        <f>_xll.qlCalendarAdvance("TARGET",C1353,B1354,"mf")</f>
        <v>45944</v>
      </c>
      <c r="D1354" s="120">
        <f>_xll.xlShmInterpRateFwd($D$3&amp;T(CalculationTrigger),C1354,,5,C1355)</f>
        <v>1.6274351069025833E-2</v>
      </c>
      <c r="E1354" s="120">
        <f>_xll.xlShmInterpRateFwd($E$3&amp;T(CalculationTrigger),C1354,,5,C1355)</f>
        <v>1.6191932309178318E-2</v>
      </c>
      <c r="F1354" s="121">
        <f>_xll.xlShmInterpRateFwd($F$3&amp;T(CalculationTrigger),C1354,,5,C1355)</f>
        <v>1.5878039591172677E-2</v>
      </c>
      <c r="G1354" s="148">
        <f>_xll.xlShmInterpDisc($G$3&amp;T(CalculationTrigger),C1354)</f>
        <v>0.94961406150020489</v>
      </c>
      <c r="H1354" s="149">
        <f>_xll.xlShmInterpDisc($H$3&amp;T(CalculationTrigger),C1354)</f>
        <v>0.94983240909199684</v>
      </c>
      <c r="I1354" s="150">
        <f>_xll.xlShmInterpDisc($I$3&amp;T(CalculationTrigger),C1354)</f>
        <v>0.95097042788619746</v>
      </c>
      <c r="J1354" s="157">
        <f t="shared" si="63"/>
        <v>2.6930645332000458E-5</v>
      </c>
      <c r="K1354" s="158">
        <f t="shared" si="64"/>
        <v>0</v>
      </c>
      <c r="L1354" s="159">
        <f t="shared" si="65"/>
        <v>-1.4026128906361772E-4</v>
      </c>
    </row>
    <row r="1355" spans="2:12" x14ac:dyDescent="0.2">
      <c r="B1355" s="112" t="s">
        <v>2</v>
      </c>
      <c r="C1355" s="113">
        <f>_xll.qlCalendarAdvance("TARGET",C1354,B1355,"mf")</f>
        <v>45951</v>
      </c>
      <c r="D1355" s="120">
        <f>_xll.xlShmInterpRateFwd($D$3&amp;T(CalculationTrigger),C1355,,5,C1356)</f>
        <v>1.6309266257418714E-2</v>
      </c>
      <c r="E1355" s="120">
        <f>_xll.xlShmInterpRateFwd($E$3&amp;T(CalculationTrigger),C1355,,5,C1356)</f>
        <v>1.6225955568801895E-2</v>
      </c>
      <c r="F1355" s="121">
        <f>_xll.xlShmInterpRateFwd($F$3&amp;T(CalculationTrigger),C1355,,5,C1356)</f>
        <v>1.5911243635011549E-2</v>
      </c>
      <c r="G1355" s="148">
        <f>_xll.xlShmInterpDisc($G$3&amp;T(CalculationTrigger),C1355)</f>
        <v>0.9493177691315573</v>
      </c>
      <c r="H1355" s="149">
        <f>_xll.xlShmInterpDisc($H$3&amp;T(CalculationTrigger),C1355)</f>
        <v>0.94953754899876708</v>
      </c>
      <c r="I1355" s="150">
        <f>_xll.xlShmInterpDisc($I$3&amp;T(CalculationTrigger),C1355)</f>
        <v>0.95068093570332157</v>
      </c>
      <c r="J1355" s="157">
        <f t="shared" si="63"/>
        <v>2.7054960812935119E-5</v>
      </c>
      <c r="K1355" s="158">
        <f t="shared" si="64"/>
        <v>0</v>
      </c>
      <c r="L1355" s="159">
        <f t="shared" si="65"/>
        <v>-1.4065025624635373E-4</v>
      </c>
    </row>
    <row r="1356" spans="2:12" x14ac:dyDescent="0.2">
      <c r="B1356" s="112" t="s">
        <v>2</v>
      </c>
      <c r="C1356" s="113">
        <f>_xll.qlCalendarAdvance("TARGET",C1355,B1356,"mf")</f>
        <v>45958</v>
      </c>
      <c r="D1356" s="120">
        <f>_xll.xlShmInterpRateFwd($D$3&amp;T(CalculationTrigger),C1356,,5,C1357)</f>
        <v>1.6343482568585307E-2</v>
      </c>
      <c r="E1356" s="120">
        <f>_xll.xlShmInterpRateFwd($E$3&amp;T(CalculationTrigger),C1356,,5,C1357)</f>
        <v>1.6259371405548926E-2</v>
      </c>
      <c r="F1356" s="121">
        <f>_xll.xlShmInterpRateFwd($F$3&amp;T(CalculationTrigger),C1356,,5,C1357)</f>
        <v>1.5943839691241354E-2</v>
      </c>
      <c r="G1356" s="148">
        <f>_xll.xlShmInterpDisc($G$3&amp;T(CalculationTrigger),C1356)</f>
        <v>0.94902093393794573</v>
      </c>
      <c r="H1356" s="149">
        <f>_xll.xlShmInterpDisc($H$3&amp;T(CalculationTrigger),C1356)</f>
        <v>0.94924216125102068</v>
      </c>
      <c r="I1356" s="150">
        <f>_xll.xlShmInterpDisc($I$3&amp;T(CalculationTrigger),C1356)</f>
        <v>0.95039092663188318</v>
      </c>
      <c r="J1356" s="157">
        <f t="shared" si="63"/>
        <v>2.718071423517614E-5</v>
      </c>
      <c r="K1356" s="158">
        <f t="shared" si="64"/>
        <v>0</v>
      </c>
      <c r="L1356" s="159">
        <f t="shared" si="65"/>
        <v>-1.4103931473507066E-4</v>
      </c>
    </row>
    <row r="1357" spans="2:12" x14ac:dyDescent="0.2">
      <c r="B1357" s="112" t="s">
        <v>2</v>
      </c>
      <c r="C1357" s="113">
        <f>_xll.qlCalendarAdvance("TARGET",C1356,B1357,"mf")</f>
        <v>45965</v>
      </c>
      <c r="D1357" s="120">
        <f>_xll.xlShmInterpRateFwd($D$3&amp;T(CalculationTrigger),C1357,,5,C1358)</f>
        <v>1.6376994415404262E-2</v>
      </c>
      <c r="E1357" s="120">
        <f>_xll.xlShmInterpRateFwd($E$3&amp;T(CalculationTrigger),C1357,,5,C1358)</f>
        <v>1.6292175087343205E-2</v>
      </c>
      <c r="F1357" s="121">
        <f>_xll.xlShmInterpRateFwd($F$3&amp;T(CalculationTrigger),C1357,,5,C1358)</f>
        <v>1.5975823025216461E-2</v>
      </c>
      <c r="G1357" s="148">
        <f>_xll.xlShmInterpDisc($G$3&amp;T(CalculationTrigger),C1357)</f>
        <v>0.94872356919874234</v>
      </c>
      <c r="H1357" s="149">
        <f>_xll.xlShmInterpDisc($H$3&amp;T(CalculationTrigger),C1357)</f>
        <v>0.94894625744963312</v>
      </c>
      <c r="I1357" s="150">
        <f>_xll.xlShmInterpDisc($I$3&amp;T(CalculationTrigger),C1357)</f>
        <v>0.95010041227394582</v>
      </c>
      <c r="J1357" s="157">
        <f t="shared" si="63"/>
        <v>2.7307691962086583E-5</v>
      </c>
      <c r="K1357" s="158">
        <f t="shared" si="64"/>
        <v>0</v>
      </c>
      <c r="L1357" s="159">
        <f t="shared" si="65"/>
        <v>-1.4142846518416948E-4</v>
      </c>
    </row>
    <row r="1358" spans="2:12" x14ac:dyDescent="0.2">
      <c r="B1358" s="112" t="s">
        <v>2</v>
      </c>
      <c r="C1358" s="113">
        <f>_xll.qlCalendarAdvance("TARGET",C1357,B1358,"mf")</f>
        <v>45972</v>
      </c>
      <c r="D1358" s="120">
        <f>_xll.xlShmInterpRateFwd($D$3&amp;T(CalculationTrigger),C1358,,5,C1359)</f>
        <v>1.6409796210793894E-2</v>
      </c>
      <c r="E1358" s="120">
        <f>_xll.xlShmInterpRateFwd($E$3&amp;T(CalculationTrigger),C1358,,5,C1359)</f>
        <v>1.6324361882127623E-2</v>
      </c>
      <c r="F1358" s="121">
        <f>_xll.xlShmInterpRateFwd($F$3&amp;T(CalculationTrigger),C1358,,5,C1359)</f>
        <v>1.6007188902322573E-2</v>
      </c>
      <c r="G1358" s="148">
        <f>_xll.xlShmInterpDisc($G$3&amp;T(CalculationTrigger),C1358)</f>
        <v>0.94842568827983087</v>
      </c>
      <c r="H1358" s="149">
        <f>_xll.xlShmInterpDisc($H$3&amp;T(CalculationTrigger),C1358)</f>
        <v>0.94864984926857543</v>
      </c>
      <c r="I1358" s="150">
        <f>_xll.xlShmInterpDisc($I$3&amp;T(CalculationTrigger),C1358)</f>
        <v>0.94980940430502514</v>
      </c>
      <c r="J1358" s="157">
        <f t="shared" si="63"/>
        <v>2.7435680357083762E-5</v>
      </c>
      <c r="K1358" s="158">
        <f t="shared" si="64"/>
        <v>0</v>
      </c>
      <c r="L1358" s="159">
        <f t="shared" si="65"/>
        <v>-1.4181770824805363E-4</v>
      </c>
    </row>
    <row r="1359" spans="2:12" x14ac:dyDescent="0.2">
      <c r="B1359" s="112" t="s">
        <v>2</v>
      </c>
      <c r="C1359" s="113">
        <f>_xll.qlCalendarAdvance("TARGET",C1358,B1359,"mf")</f>
        <v>45979</v>
      </c>
      <c r="D1359" s="120">
        <f>_xll.xlShmInterpRateFwd($D$3&amp;T(CalculationTrigger),C1359,,5,C1360)</f>
        <v>1.6441882367678948E-2</v>
      </c>
      <c r="E1359" s="120">
        <f>_xll.xlShmInterpRateFwd($E$3&amp;T(CalculationTrigger),C1359,,5,C1360)</f>
        <v>1.6355927057842088E-2</v>
      </c>
      <c r="F1359" s="121">
        <f>_xll.xlShmInterpRateFwd($F$3&amp;T(CalculationTrigger),C1359,,5,C1360)</f>
        <v>1.6037932587925706E-2</v>
      </c>
      <c r="G1359" s="148">
        <f>_xll.xlShmInterpDisc($G$3&amp;T(CalculationTrigger),C1359)</f>
        <v>0.9481273046333748</v>
      </c>
      <c r="H1359" s="149">
        <f>_xll.xlShmInterpDisc($H$3&amp;T(CalculationTrigger),C1359)</f>
        <v>0.94835294845471818</v>
      </c>
      <c r="I1359" s="150">
        <f>_xll.xlShmInterpDisc($I$3&amp;T(CalculationTrigger),C1359)</f>
        <v>0.94951791447389677</v>
      </c>
      <c r="J1359" s="157">
        <f t="shared" si="63"/>
        <v>2.7564465783516468E-5</v>
      </c>
      <c r="K1359" s="158">
        <f t="shared" si="64"/>
        <v>0</v>
      </c>
      <c r="L1359" s="159">
        <f t="shared" si="65"/>
        <v>-1.422070445811032E-4</v>
      </c>
    </row>
    <row r="1360" spans="2:12" x14ac:dyDescent="0.2">
      <c r="B1360" s="112" t="s">
        <v>2</v>
      </c>
      <c r="C1360" s="113">
        <f>_xll.qlCalendarAdvance("TARGET",C1359,B1360,"mf")</f>
        <v>45986</v>
      </c>
      <c r="D1360" s="120">
        <f>_xll.xlShmInterpRateFwd($D$3&amp;T(CalculationTrigger),C1360,,5,C1361)</f>
        <v>1.6473247299032663E-2</v>
      </c>
      <c r="E1360" s="120">
        <f>_xll.xlShmInterpRateFwd($E$3&amp;T(CalculationTrigger),C1360,,5,C1361)</f>
        <v>1.6386865882471013E-2</v>
      </c>
      <c r="F1360" s="121">
        <f>_xll.xlShmInterpRateFwd($F$3&amp;T(CalculationTrigger),C1360,,5,C1361)</f>
        <v>1.6068049347477582E-2</v>
      </c>
      <c r="G1360" s="148">
        <f>_xll.xlShmInterpDisc($G$3&amp;T(CalculationTrigger),C1360)</f>
        <v>0.94782843179758713</v>
      </c>
      <c r="H1360" s="149">
        <f>_xll.xlShmInterpDisc($H$3&amp;T(CalculationTrigger),C1360)</f>
        <v>0.94805556682763681</v>
      </c>
      <c r="I1360" s="150">
        <f>_xll.xlShmInterpDisc($I$3&amp;T(CalculationTrigger),C1360)</f>
        <v>0.94922595460240533</v>
      </c>
      <c r="J1360" s="157">
        <f t="shared" si="63"/>
        <v>2.769383460477824E-5</v>
      </c>
      <c r="K1360" s="158">
        <f t="shared" si="64"/>
        <v>0</v>
      </c>
      <c r="L1360" s="159">
        <f t="shared" si="65"/>
        <v>-1.425964748377513E-4</v>
      </c>
    </row>
    <row r="1361" spans="2:12" x14ac:dyDescent="0.2">
      <c r="B1361" s="112" t="s">
        <v>2</v>
      </c>
      <c r="C1361" s="113">
        <f>_xll.qlCalendarAdvance("TARGET",C1360,B1361,"mf")</f>
        <v>45993</v>
      </c>
      <c r="D1361" s="120">
        <f>_xll.xlShmInterpRateFwd($D$3&amp;T(CalculationTrigger),C1361,,5,C1362)</f>
        <v>1.6503885417779845E-2</v>
      </c>
      <c r="E1361" s="120">
        <f>_xll.xlShmInterpRateFwd($E$3&amp;T(CalculationTrigger),C1361,,5,C1362)</f>
        <v>1.6417173623963329E-2</v>
      </c>
      <c r="F1361" s="121">
        <f>_xll.xlShmInterpRateFwd($F$3&amp;T(CalculationTrigger),C1361,,5,C1362)</f>
        <v>1.6097534446354582E-2</v>
      </c>
      <c r="G1361" s="148">
        <f>_xll.xlShmInterpDisc($G$3&amp;T(CalculationTrigger),C1361)</f>
        <v>0.94752908339650022</v>
      </c>
      <c r="H1361" s="149">
        <f>_xll.xlShmInterpDisc($H$3&amp;T(CalculationTrigger),C1361)</f>
        <v>0.94775771627941696</v>
      </c>
      <c r="I1361" s="150">
        <f>_xll.xlShmInterpDisc($I$3&amp;T(CalculationTrigger),C1361)</f>
        <v>0.94893353658527302</v>
      </c>
      <c r="J1361" s="157">
        <f t="shared" si="63"/>
        <v>2.7823573184255933E-5</v>
      </c>
      <c r="K1361" s="158">
        <f t="shared" si="64"/>
        <v>0</v>
      </c>
      <c r="L1361" s="159">
        <f t="shared" si="65"/>
        <v>-1.4298599967235565E-4</v>
      </c>
    </row>
    <row r="1362" spans="2:12" x14ac:dyDescent="0.2">
      <c r="B1362" s="112" t="s">
        <v>2</v>
      </c>
      <c r="C1362" s="113">
        <f>_xll.qlCalendarAdvance("TARGET",C1361,B1362,"mf")</f>
        <v>46000</v>
      </c>
      <c r="D1362" s="120">
        <f>_xll.xlShmInterpRateFwd($D$3&amp;T(CalculationTrigger),C1362,,5,C1363)</f>
        <v>1.6533791136920058E-2</v>
      </c>
      <c r="E1362" s="120">
        <f>_xll.xlShmInterpRateFwd($E$3&amp;T(CalculationTrigger),C1362,,5,C1363)</f>
        <v>1.6446845550332129E-2</v>
      </c>
      <c r="F1362" s="121">
        <f>_xll.xlShmInterpRateFwd($F$3&amp;T(CalculationTrigger),C1362,,5,C1363)</f>
        <v>1.6126383149980508E-2</v>
      </c>
      <c r="G1362" s="148">
        <f>_xll.xlShmInterpDisc($G$3&amp;T(CalculationTrigger),C1362)</f>
        <v>0.94722927313973893</v>
      </c>
      <c r="H1362" s="149">
        <f>_xll.xlShmInterpDisc($H$3&amp;T(CalculationTrigger),C1362)</f>
        <v>0.947459408774462</v>
      </c>
      <c r="I1362" s="150">
        <f>_xll.xlShmInterpDisc($I$3&amp;T(CalculationTrigger),C1362)</f>
        <v>0.94864067238991123</v>
      </c>
      <c r="J1362" s="157">
        <f t="shared" si="63"/>
        <v>2.7953467885320851E-5</v>
      </c>
      <c r="K1362" s="158">
        <f t="shared" si="64"/>
        <v>0</v>
      </c>
      <c r="L1362" s="159">
        <f t="shared" si="65"/>
        <v>-1.4337561973932627E-4</v>
      </c>
    </row>
    <row r="1363" spans="2:12" x14ac:dyDescent="0.2">
      <c r="B1363" s="112" t="s">
        <v>2</v>
      </c>
      <c r="C1363" s="113">
        <f>_xll.qlCalendarAdvance("TARGET",C1362,B1363,"mf")</f>
        <v>46007</v>
      </c>
      <c r="D1363" s="120">
        <f>_xll.xlShmInterpRateFwd($D$3&amp;T(CalculationTrigger),C1363,,5,C1364)</f>
        <v>1.6562958869465471E-2</v>
      </c>
      <c r="E1363" s="120">
        <f>_xll.xlShmInterpRateFwd($E$3&amp;T(CalculationTrigger),C1363,,5,C1364)</f>
        <v>1.6475876929557307E-2</v>
      </c>
      <c r="F1363" s="121">
        <f>_xll.xlShmInterpRateFwd($F$3&amp;T(CalculationTrigger),C1363,,5,C1364)</f>
        <v>1.6154590723804593E-2</v>
      </c>
      <c r="G1363" s="148">
        <f>_xll.xlShmInterpDisc($G$3&amp;T(CalculationTrigger),C1363)</f>
        <v>0.94692901482229253</v>
      </c>
      <c r="H1363" s="149">
        <f>_xll.xlShmInterpDisc($H$3&amp;T(CalculationTrigger),C1363)</f>
        <v>0.94716065634929958</v>
      </c>
      <c r="I1363" s="150">
        <f>_xll.xlShmInterpDisc($I$3&amp;T(CalculationTrigger),C1363)</f>
        <v>0.94834737405623137</v>
      </c>
      <c r="J1363" s="157">
        <f t="shared" si="63"/>
        <v>2.8083305071349081E-5</v>
      </c>
      <c r="K1363" s="158">
        <f t="shared" si="64"/>
        <v>0</v>
      </c>
      <c r="L1363" s="159">
        <f t="shared" si="65"/>
        <v>-1.4376533569307378E-4</v>
      </c>
    </row>
    <row r="1364" spans="2:12" x14ac:dyDescent="0.2">
      <c r="B1364" s="112" t="s">
        <v>2</v>
      </c>
      <c r="C1364" s="113">
        <f>_xll.qlCalendarAdvance("TARGET",C1363,B1364,"mf")</f>
        <v>46014</v>
      </c>
      <c r="D1364" s="120">
        <f>_xll.xlShmInterpRateFwd($D$3&amp;T(CalculationTrigger),C1364,,5,C1365)</f>
        <v>1.6591383028401879E-2</v>
      </c>
      <c r="E1364" s="120">
        <f>_xll.xlShmInterpRateFwd($E$3&amp;T(CalculationTrigger),C1364,,5,C1365)</f>
        <v>1.6504263029650464E-2</v>
      </c>
      <c r="F1364" s="121">
        <f>_xll.xlShmInterpRateFwd($F$3&amp;T(CalculationTrigger),C1364,,5,C1365)</f>
        <v>1.6182152433285253E-2</v>
      </c>
      <c r="G1364" s="148">
        <f>_xll.xlShmInterpDisc($G$3&amp;T(CalculationTrigger),C1364)</f>
        <v>0.94662832232428895</v>
      </c>
      <c r="H1364" s="149">
        <f>_xll.xlShmInterpDisc($H$3&amp;T(CalculationTrigger),C1364)</f>
        <v>0.94686147111239083</v>
      </c>
      <c r="I1364" s="150">
        <f>_xll.xlShmInterpDisc($I$3&amp;T(CalculationTrigger),C1364)</f>
        <v>0.94805365369645678</v>
      </c>
      <c r="J1364" s="157">
        <f t="shared" si="63"/>
        <v>2.8212871105745263E-5</v>
      </c>
      <c r="K1364" s="158">
        <f t="shared" si="64"/>
        <v>0</v>
      </c>
      <c r="L1364" s="159">
        <f t="shared" si="65"/>
        <v>-1.4415514818798364E-4</v>
      </c>
    </row>
    <row r="1365" spans="2:12" x14ac:dyDescent="0.2">
      <c r="B1365" s="112" t="s">
        <v>2</v>
      </c>
      <c r="C1365" s="113">
        <f>_xll.qlCalendarAdvance("TARGET",C1364,B1365,"mf")</f>
        <v>46021</v>
      </c>
      <c r="D1365" s="120">
        <f>_xll.xlShmInterpRateFwd($D$3&amp;T(CalculationTrigger),C1365,,5,C1366)</f>
        <v>1.6619058026788765E-2</v>
      </c>
      <c r="E1365" s="120">
        <f>_xll.xlShmInterpRateFwd($E$3&amp;T(CalculationTrigger),C1365,,5,C1366)</f>
        <v>1.6531999118644475E-2</v>
      </c>
      <c r="F1365" s="121">
        <f>_xll.xlShmInterpRateFwd($F$3&amp;T(CalculationTrigger),C1365,,5,C1366)</f>
        <v>1.6209063543873903E-2</v>
      </c>
      <c r="G1365" s="148">
        <f>_xll.xlShmInterpDisc($G$3&amp;T(CalculationTrigger),C1365)</f>
        <v>0.94632720961077121</v>
      </c>
      <c r="H1365" s="149">
        <f>_xll.xlShmInterpDisc($H$3&amp;T(CalculationTrigger),C1365)</f>
        <v>0.94656186524393948</v>
      </c>
      <c r="I1365" s="150">
        <f>_xll.xlShmInterpDisc($I$3&amp;T(CalculationTrigger),C1365)</f>
        <v>0.94775952349493608</v>
      </c>
      <c r="J1365" s="157">
        <f t="shared" si="63"/>
        <v>2.8341952351868355E-5</v>
      </c>
      <c r="K1365" s="158">
        <f t="shared" si="64"/>
        <v>0</v>
      </c>
      <c r="L1365" s="159">
        <f t="shared" si="65"/>
        <v>-1.4454505787846658E-4</v>
      </c>
    </row>
    <row r="1366" spans="2:12" x14ac:dyDescent="0.2">
      <c r="B1366" s="112" t="s">
        <v>2</v>
      </c>
      <c r="C1366" s="113">
        <f>_xll.qlCalendarAdvance("TARGET",C1365,B1366,"mf")</f>
        <v>46028</v>
      </c>
      <c r="D1366" s="120">
        <f>_xll.xlShmInterpRateFwd($D$3&amp;T(CalculationTrigger),C1366,,5,C1367)</f>
        <v>1.6645978277668231E-2</v>
      </c>
      <c r="E1366" s="120">
        <f>_xll.xlShmInterpRateFwd($E$3&amp;T(CalculationTrigger),C1366,,5,C1367)</f>
        <v>1.6559080464565699E-2</v>
      </c>
      <c r="F1366" s="121">
        <f>_xll.xlShmInterpRateFwd($F$3&amp;T(CalculationTrigger),C1366,,5,C1367)</f>
        <v>1.6235319321062459E-2</v>
      </c>
      <c r="G1366" s="148">
        <f>_xll.xlShmInterpDisc($G$3&amp;T(CalculationTrigger),C1366)</f>
        <v>0.94602569073147347</v>
      </c>
      <c r="H1366" s="149">
        <f>_xll.xlShmInterpDisc($H$3&amp;T(CalculationTrigger),C1366)</f>
        <v>0.94626185099570204</v>
      </c>
      <c r="I1366" s="150">
        <f>_xll.xlShmInterpDisc($I$3&amp;T(CalculationTrigger),C1366)</f>
        <v>0.9474649957079575</v>
      </c>
      <c r="J1366" s="157">
        <f t="shared" si="63"/>
        <v>2.8470335173101598E-5</v>
      </c>
      <c r="K1366" s="158">
        <f t="shared" si="64"/>
        <v>0</v>
      </c>
      <c r="L1366" s="159">
        <f t="shared" si="65"/>
        <v>-1.4493506541890752E-4</v>
      </c>
    </row>
    <row r="1367" spans="2:12" x14ac:dyDescent="0.2">
      <c r="B1367" s="112" t="s">
        <v>2</v>
      </c>
      <c r="C1367" s="113">
        <f>_xll.qlCalendarAdvance("TARGET",C1366,B1367,"mf")</f>
        <v>46035</v>
      </c>
      <c r="D1367" s="120">
        <f>_xll.xlShmInterpRateFwd($D$3&amp;T(CalculationTrigger),C1367,,5,C1368)</f>
        <v>1.6672138194130305E-2</v>
      </c>
      <c r="E1367" s="120">
        <f>_xll.xlShmInterpRateFwd($E$3&amp;T(CalculationTrigger),C1367,,5,C1368)</f>
        <v>1.658550233548152E-2</v>
      </c>
      <c r="F1367" s="121">
        <f>_xll.xlShmInterpRateFwd($F$3&amp;T(CalculationTrigger),C1367,,5,C1368)</f>
        <v>1.6260915030338188E-2</v>
      </c>
      <c r="G1367" s="148">
        <f>_xll.xlShmInterpDisc($G$3&amp;T(CalculationTrigger),C1367)</f>
        <v>0.94572377982059952</v>
      </c>
      <c r="H1367" s="149">
        <f>_xll.xlShmInterpDisc($H$3&amp;T(CalculationTrigger),C1367)</f>
        <v>0.94596144069079946</v>
      </c>
      <c r="I1367" s="150">
        <f>_xll.xlShmInterpDisc($I$3&amp;T(CalculationTrigger),C1367)</f>
        <v>0.94717008266356351</v>
      </c>
      <c r="J1367" s="157">
        <f t="shared" si="63"/>
        <v>2.859780593282457E-5</v>
      </c>
      <c r="K1367" s="158">
        <f t="shared" si="64"/>
        <v>0</v>
      </c>
      <c r="L1367" s="159">
        <f t="shared" si="65"/>
        <v>-1.453251714636906E-4</v>
      </c>
    </row>
    <row r="1368" spans="2:12" x14ac:dyDescent="0.2">
      <c r="B1368" s="112" t="s">
        <v>2</v>
      </c>
      <c r="C1368" s="113">
        <f>_xll.qlCalendarAdvance("TARGET",C1367,B1368,"mf")</f>
        <v>46042</v>
      </c>
      <c r="D1368" s="120">
        <f>_xll.xlShmInterpRateFwd($D$3&amp;T(CalculationTrigger),C1368,,5,C1369)</f>
        <v>1.6697532189245065E-2</v>
      </c>
      <c r="E1368" s="120">
        <f>_xll.xlShmInterpRateFwd($E$3&amp;T(CalculationTrigger),C1368,,5,C1369)</f>
        <v>1.6611259999449374E-2</v>
      </c>
      <c r="F1368" s="121">
        <f>_xll.xlShmInterpRateFwd($F$3&amp;T(CalculationTrigger),C1368,,5,C1369)</f>
        <v>1.6285845937208065E-2</v>
      </c>
      <c r="G1368" s="148">
        <f>_xll.xlShmInterpDisc($G$3&amp;T(CalculationTrigger),C1368)</f>
        <v>0.94542149109660267</v>
      </c>
      <c r="H1368" s="149">
        <f>_xll.xlShmInterpDisc($H$3&amp;T(CalculationTrigger),C1368)</f>
        <v>0.94566064672352923</v>
      </c>
      <c r="I1368" s="150">
        <f>_xll.xlShmInterpDisc($I$3&amp;T(CalculationTrigger),C1368)</f>
        <v>0.94687479676136754</v>
      </c>
      <c r="J1368" s="157">
        <f t="shared" si="63"/>
        <v>2.8724150994452776E-5</v>
      </c>
      <c r="K1368" s="158">
        <f t="shared" si="64"/>
        <v>0</v>
      </c>
      <c r="L1368" s="159">
        <f t="shared" si="65"/>
        <v>-1.4571537666722398E-4</v>
      </c>
    </row>
    <row r="1369" spans="2:12" x14ac:dyDescent="0.2">
      <c r="B1369" s="112" t="s">
        <v>2</v>
      </c>
      <c r="C1369" s="113">
        <f>_xll.qlCalendarAdvance("TARGET",C1368,B1369,"mf")</f>
        <v>46049</v>
      </c>
      <c r="D1369" s="120">
        <f>_xll.xlShmInterpRateFwd($D$3&amp;T(CalculationTrigger),C1369,,5,C1370)</f>
        <v>1.6722154676180129E-2</v>
      </c>
      <c r="E1369" s="120">
        <f>_xll.xlShmInterpRateFwd($E$3&amp;T(CalculationTrigger),C1369,,5,C1370)</f>
        <v>1.6636348724564331E-2</v>
      </c>
      <c r="F1369" s="121">
        <f>_xll.xlShmInterpRateFwd($F$3&amp;T(CalculationTrigger),C1369,,5,C1370)</f>
        <v>1.6310107307199985E-2</v>
      </c>
      <c r="G1369" s="148">
        <f>_xll.xlShmInterpDisc($G$3&amp;T(CalculationTrigger),C1369)</f>
        <v>0.94511883886196724</v>
      </c>
      <c r="H1369" s="149">
        <f>_xll.xlShmInterpDisc($H$3&amp;T(CalculationTrigger),C1369)</f>
        <v>0.94535948155917893</v>
      </c>
      <c r="I1369" s="150">
        <f>_xll.xlShmInterpDisc($I$3&amp;T(CalculationTrigger),C1369)</f>
        <v>0.94657915047237096</v>
      </c>
      <c r="J1369" s="157">
        <f t="shared" si="63"/>
        <v>2.884915672133004E-5</v>
      </c>
      <c r="K1369" s="158">
        <f t="shared" si="64"/>
        <v>0</v>
      </c>
      <c r="L1369" s="159">
        <f t="shared" si="65"/>
        <v>-1.4610568168388905E-4</v>
      </c>
    </row>
    <row r="1370" spans="2:12" x14ac:dyDescent="0.2">
      <c r="B1370" s="112" t="s">
        <v>2</v>
      </c>
      <c r="C1370" s="113">
        <f>_xll.qlCalendarAdvance("TARGET",C1369,B1370,"mf")</f>
        <v>46056</v>
      </c>
      <c r="D1370" s="120">
        <f>_xll.xlShmInterpRateFwd($D$3&amp;T(CalculationTrigger),C1370,,5,C1371)</f>
        <v>1.6746000068045892E-2</v>
      </c>
      <c r="E1370" s="120">
        <f>_xll.xlShmInterpRateFwd($E$3&amp;T(CalculationTrigger),C1370,,5,C1371)</f>
        <v>1.6660763778913928E-2</v>
      </c>
      <c r="F1370" s="121">
        <f>_xll.xlShmInterpRateFwd($F$3&amp;T(CalculationTrigger),C1370,,5,C1371)</f>
        <v>1.6333694405846602E-2</v>
      </c>
      <c r="G1370" s="148">
        <f>_xll.xlShmInterpDisc($G$3&amp;T(CalculationTrigger),C1370)</f>
        <v>0.94481583750299025</v>
      </c>
      <c r="H1370" s="149">
        <f>_xll.xlShmInterpDisc($H$3&amp;T(CalculationTrigger),C1370)</f>
        <v>0.9450579577338406</v>
      </c>
      <c r="I1370" s="150">
        <f>_xll.xlShmInterpDisc($I$3&amp;T(CalculationTrigger),C1370)</f>
        <v>0.94628315633878146</v>
      </c>
      <c r="J1370" s="157">
        <f t="shared" si="63"/>
        <v>2.8972609476840158E-5</v>
      </c>
      <c r="K1370" s="158">
        <f t="shared" si="64"/>
        <v>0</v>
      </c>
      <c r="L1370" s="159">
        <f t="shared" si="65"/>
        <v>-1.464960871681155E-4</v>
      </c>
    </row>
    <row r="1371" spans="2:12" x14ac:dyDescent="0.2">
      <c r="B1371" s="112" t="s">
        <v>2</v>
      </c>
      <c r="C1371" s="113">
        <f>_xll.qlCalendarAdvance("TARGET",C1370,B1371,"mf")</f>
        <v>46063</v>
      </c>
      <c r="D1371" s="120">
        <f>_xll.xlShmInterpRateFwd($D$3&amp;T(CalculationTrigger),C1371,,5,C1372)</f>
        <v>1.6769062778018828E-2</v>
      </c>
      <c r="E1371" s="120">
        <f>_xll.xlShmInterpRateFwd($E$3&amp;T(CalculationTrigger),C1371,,5,C1372)</f>
        <v>1.6684500430637333E-2</v>
      </c>
      <c r="F1371" s="121">
        <f>_xll.xlShmInterpRateFwd($F$3&amp;T(CalculationTrigger),C1371,,5,C1372)</f>
        <v>1.6356602498750237E-2</v>
      </c>
      <c r="G1371" s="148">
        <f>_xll.xlShmInterpDisc($G$3&amp;T(CalculationTrigger),C1371)</f>
        <v>0.944512501489567</v>
      </c>
      <c r="H1371" s="149">
        <f>_xll.xlShmInterpDisc($H$3&amp;T(CalculationTrigger),C1371)</f>
        <v>0.94475608785422682</v>
      </c>
      <c r="I1371" s="150">
        <f>_xll.xlShmInterpDisc($I$3&amp;T(CalculationTrigger),C1371)</f>
        <v>0.94598682697383285</v>
      </c>
      <c r="J1371" s="157">
        <f t="shared" si="63"/>
        <v>2.9094295624383767E-5</v>
      </c>
      <c r="K1371" s="158">
        <f t="shared" si="64"/>
        <v>0</v>
      </c>
      <c r="L1371" s="159">
        <f t="shared" si="65"/>
        <v>-1.4688659377430524E-4</v>
      </c>
    </row>
    <row r="1372" spans="2:12" x14ac:dyDescent="0.2">
      <c r="B1372" s="112" t="s">
        <v>2</v>
      </c>
      <c r="C1372" s="113">
        <f>_xll.qlCalendarAdvance("TARGET",C1371,B1372,"mf")</f>
        <v>46070</v>
      </c>
      <c r="D1372" s="120">
        <f>_xll.xlShmInterpRateFwd($D$3&amp;T(CalculationTrigger),C1372,,5,C1373)</f>
        <v>1.6791337219296834E-2</v>
      </c>
      <c r="E1372" s="120">
        <f>_xll.xlShmInterpRateFwd($E$3&amp;T(CalculationTrigger),C1372,,5,C1373)</f>
        <v>1.6707553947851259E-2</v>
      </c>
      <c r="F1372" s="121">
        <f>_xll.xlShmInterpRateFwd($F$3&amp;T(CalculationTrigger),C1372,,5,C1373)</f>
        <v>1.6378826851450912E-2</v>
      </c>
      <c r="G1372" s="148">
        <f>_xll.xlShmInterpDisc($G$3&amp;T(CalculationTrigger),C1372)</f>
        <v>0.9442088453749764</v>
      </c>
      <c r="H1372" s="149">
        <f>_xll.xlShmInterpDisc($H$3&amp;T(CalculationTrigger),C1372)</f>
        <v>0.94445388459748714</v>
      </c>
      <c r="I1372" s="150">
        <f>_xll.xlShmInterpDisc($I$3&amp;T(CalculationTrigger),C1372)</f>
        <v>0.94569017506160491</v>
      </c>
      <c r="J1372" s="157">
        <f t="shared" si="63"/>
        <v>2.92140015273227E-5</v>
      </c>
      <c r="K1372" s="158">
        <f t="shared" si="64"/>
        <v>0</v>
      </c>
      <c r="L1372" s="159">
        <f t="shared" si="65"/>
        <v>-1.4727720215680756E-4</v>
      </c>
    </row>
    <row r="1373" spans="2:12" x14ac:dyDescent="0.2">
      <c r="B1373" s="112" t="s">
        <v>2</v>
      </c>
      <c r="C1373" s="113">
        <f>_xll.qlCalendarAdvance("TARGET",C1372,B1373,"mf")</f>
        <v>46077</v>
      </c>
      <c r="D1373" s="120">
        <f>_xll.xlShmInterpRateFwd($D$3&amp;T(CalculationTrigger),C1373,,5,C1374)</f>
        <v>1.6812817805100889E-2</v>
      </c>
      <c r="E1373" s="120">
        <f>_xll.xlShmInterpRateFwd($E$3&amp;T(CalculationTrigger),C1373,,5,C1374)</f>
        <v>1.6729919598709134E-2</v>
      </c>
      <c r="F1373" s="121">
        <f>_xll.xlShmInterpRateFwd($F$3&amp;T(CalculationTrigger),C1373,,5,C1374)</f>
        <v>1.6400362729543417E-2</v>
      </c>
      <c r="G1373" s="148">
        <f>_xll.xlShmInterpDisc($G$3&amp;T(CalculationTrigger),C1373)</f>
        <v>0.94390488379566884</v>
      </c>
      <c r="H1373" s="149">
        <f>_xll.xlShmInterpDisc($H$3&amp;T(CalculationTrigger),C1373)</f>
        <v>0.94415136071102657</v>
      </c>
      <c r="I1373" s="150">
        <f>_xll.xlShmInterpDisc($I$3&amp;T(CalculationTrigger),C1373)</f>
        <v>0.94539321335684667</v>
      </c>
      <c r="J1373" s="157">
        <f t="shared" si="63"/>
        <v>2.9331513549042031E-5</v>
      </c>
      <c r="K1373" s="158">
        <f t="shared" si="64"/>
        <v>0</v>
      </c>
      <c r="L1373" s="159">
        <f t="shared" si="65"/>
        <v>-1.4766791297004362E-4</v>
      </c>
    </row>
    <row r="1374" spans="2:12" x14ac:dyDescent="0.2">
      <c r="B1374" s="112" t="s">
        <v>2</v>
      </c>
      <c r="C1374" s="113">
        <f>_xll.qlCalendarAdvance("TARGET",C1373,B1374,"mf")</f>
        <v>46084</v>
      </c>
      <c r="D1374" s="120">
        <f>_xll.xlShmInterpRateFwd($D$3&amp;T(CalculationTrigger),C1374,,5,C1375)</f>
        <v>1.6833498948670984E-2</v>
      </c>
      <c r="E1374" s="120">
        <f>_xll.xlShmInterpRateFwd($E$3&amp;T(CalculationTrigger),C1374,,5,C1375)</f>
        <v>1.6751592651396533E-2</v>
      </c>
      <c r="F1374" s="121">
        <f>_xll.xlShmInterpRateFwd($F$3&amp;T(CalculationTrigger),C1374,,5,C1375)</f>
        <v>1.642120539867278E-2</v>
      </c>
      <c r="G1374" s="148">
        <f>_xll.xlShmInterpDisc($G$3&amp;T(CalculationTrigger),C1374)</f>
        <v>0.94360063147105544</v>
      </c>
      <c r="H1374" s="149">
        <f>_xll.xlShmInterpDisc($H$3&amp;T(CalculationTrigger),C1374)</f>
        <v>0.94384852901232474</v>
      </c>
      <c r="I1374" s="150">
        <f>_xll.xlShmInterpDisc($I$3&amp;T(CalculationTrigger),C1374)</f>
        <v>0.94509595468479901</v>
      </c>
      <c r="J1374" s="157">
        <f t="shared" si="63"/>
        <v>2.9446618052929113E-5</v>
      </c>
      <c r="K1374" s="158">
        <f t="shared" si="64"/>
        <v>0</v>
      </c>
      <c r="L1374" s="159">
        <f t="shared" si="65"/>
        <v>-1.4805872686843102E-4</v>
      </c>
    </row>
    <row r="1375" spans="2:12" x14ac:dyDescent="0.2">
      <c r="B1375" s="112" t="s">
        <v>2</v>
      </c>
      <c r="C1375" s="113">
        <f>_xll.qlCalendarAdvance("TARGET",C1374,B1375,"mf")</f>
        <v>46091</v>
      </c>
      <c r="D1375" s="120">
        <f>_xll.xlShmInterpRateFwd($D$3&amp;T(CalculationTrigger),C1375,,5,C1376)</f>
        <v>1.6853375063302565E-2</v>
      </c>
      <c r="E1375" s="120">
        <f>_xll.xlShmInterpRateFwd($E$3&amp;T(CalculationTrigger),C1375,,5,C1376)</f>
        <v>1.6772568374109283E-2</v>
      </c>
      <c r="F1375" s="121">
        <f>_xll.xlShmInterpRateFwd($F$3&amp;T(CalculationTrigger),C1375,,5,C1376)</f>
        <v>1.6441350124460186E-2</v>
      </c>
      <c r="G1375" s="148">
        <f>_xll.xlShmInterpDisc($G$3&amp;T(CalculationTrigger),C1375)</f>
        <v>0.94329610320329949</v>
      </c>
      <c r="H1375" s="149">
        <f>_xll.xlShmInterpDisc($H$3&amp;T(CalculationTrigger),C1375)</f>
        <v>0.9435454023887565</v>
      </c>
      <c r="I1375" s="150">
        <f>_xll.xlShmInterpDisc($I$3&amp;T(CalculationTrigger),C1375)</f>
        <v>0.94479841194101888</v>
      </c>
      <c r="J1375" s="157">
        <f t="shared" si="63"/>
        <v>2.9559101402370244E-5</v>
      </c>
      <c r="K1375" s="158">
        <f t="shared" si="64"/>
        <v>0</v>
      </c>
      <c r="L1375" s="159">
        <f t="shared" si="65"/>
        <v>-1.4844964450633349E-4</v>
      </c>
    </row>
    <row r="1376" spans="2:12" x14ac:dyDescent="0.2">
      <c r="B1376" s="112" t="s">
        <v>2</v>
      </c>
      <c r="C1376" s="113">
        <f>_xll.qlCalendarAdvance("TARGET",C1375,B1376,"mf")</f>
        <v>46098</v>
      </c>
      <c r="D1376" s="120">
        <f>_xll.xlShmInterpRateFwd($D$3&amp;T(CalculationTrigger),C1376,,5,C1377)</f>
        <v>1.6872440562278736E-2</v>
      </c>
      <c r="E1376" s="120">
        <f>_xll.xlShmInterpRateFwd($E$3&amp;T(CalculationTrigger),C1376,,5,C1377)</f>
        <v>1.6792842035043123E-2</v>
      </c>
      <c r="F1376" s="121">
        <f>_xll.xlShmInterpRateFwd($F$3&amp;T(CalculationTrigger),C1376,,5,C1377)</f>
        <v>1.6460792172550615E-2</v>
      </c>
      <c r="G1376" s="148">
        <f>_xll.xlShmInterpDisc($G$3&amp;T(CalculationTrigger),C1376)</f>
        <v>0.94299131387710922</v>
      </c>
      <c r="H1376" s="149">
        <f>_xll.xlShmInterpDisc($H$3&amp;T(CalculationTrigger),C1376)</f>
        <v>0.9432419937974138</v>
      </c>
      <c r="I1376" s="150">
        <f>_xll.xlShmInterpDisc($I$3&amp;T(CalculationTrigger),C1376)</f>
        <v>0.94450059809120557</v>
      </c>
      <c r="J1376" s="157">
        <f t="shared" si="63"/>
        <v>2.9668749960740144E-5</v>
      </c>
      <c r="K1376" s="158">
        <f t="shared" si="64"/>
        <v>0</v>
      </c>
      <c r="L1376" s="159">
        <f t="shared" si="65"/>
        <v>-1.4884066653816043E-4</v>
      </c>
    </row>
    <row r="1377" spans="2:12" x14ac:dyDescent="0.2">
      <c r="B1377" s="112" t="s">
        <v>2</v>
      </c>
      <c r="C1377" s="113">
        <f>_xll.qlCalendarAdvance("TARGET",C1376,B1377,"mf")</f>
        <v>46105</v>
      </c>
      <c r="D1377" s="120">
        <f>_xll.xlShmInterpRateFwd($D$3&amp;T(CalculationTrigger),C1377,,5,C1378)</f>
        <v>1.689068985894731E-2</v>
      </c>
      <c r="E1377" s="120">
        <f>_xll.xlShmInterpRateFwd($E$3&amp;T(CalculationTrigger),C1377,,5,C1378)</f>
        <v>1.6812408902447114E-2</v>
      </c>
      <c r="F1377" s="121">
        <f>_xll.xlShmInterpRateFwd($F$3&amp;T(CalculationTrigger),C1377,,5,C1378)</f>
        <v>1.6479526808648854E-2</v>
      </c>
      <c r="G1377" s="148">
        <f>_xll.xlShmInterpDisc($G$3&amp;T(CalculationTrigger),C1377)</f>
        <v>0.94268627845953312</v>
      </c>
      <c r="H1377" s="149">
        <f>_xll.xlShmInterpDisc($H$3&amp;T(CalculationTrigger),C1377)</f>
        <v>0.94293831626492941</v>
      </c>
      <c r="I1377" s="150">
        <f>_xll.xlShmInterpDisc($I$3&amp;T(CalculationTrigger),C1377)</f>
        <v>0.94420252617102829</v>
      </c>
      <c r="J1377" s="157">
        <f t="shared" si="63"/>
        <v>2.9775350091396735E-5</v>
      </c>
      <c r="K1377" s="158">
        <f t="shared" si="64"/>
        <v>0</v>
      </c>
      <c r="L1377" s="159">
        <f t="shared" si="65"/>
        <v>-1.492317936183163E-4</v>
      </c>
    </row>
    <row r="1378" spans="2:12" x14ac:dyDescent="0.2">
      <c r="B1378" s="112" t="s">
        <v>2</v>
      </c>
      <c r="C1378" s="113">
        <f>_xll.qlCalendarAdvance("TARGET",C1377,B1378,"mf")</f>
        <v>46112</v>
      </c>
      <c r="D1378" s="120">
        <f>_xll.xlShmInterpRateFwd($D$3&amp;T(CalculationTrigger),C1378,,5,C1379)</f>
        <v>1.6908117366653024E-2</v>
      </c>
      <c r="E1378" s="120">
        <f>_xll.xlShmInterpRateFwd($E$3&amp;T(CalculationTrigger),C1378,,5,C1379)</f>
        <v>1.6831264244566987E-2</v>
      </c>
      <c r="F1378" s="121">
        <f>_xll.xlShmInterpRateFwd($F$3&amp;T(CalculationTrigger),C1378,,5,C1379)</f>
        <v>1.6497549298439676E-2</v>
      </c>
      <c r="G1378" s="148">
        <f>_xll.xlShmInterpDisc($G$3&amp;T(CalculationTrigger),C1378)</f>
        <v>0.94238101199975632</v>
      </c>
      <c r="H1378" s="149">
        <f>_xll.xlShmInterpDisc($H$3&amp;T(CalculationTrigger),C1378)</f>
        <v>0.94263438288730128</v>
      </c>
      <c r="I1378" s="150">
        <f>_xll.xlShmInterpDisc($I$3&amp;T(CalculationTrigger),C1378)</f>
        <v>0.94390420928595409</v>
      </c>
      <c r="J1378" s="157">
        <f t="shared" si="63"/>
        <v>2.9878688157767835E-5</v>
      </c>
      <c r="K1378" s="158">
        <f t="shared" si="64"/>
        <v>0</v>
      </c>
      <c r="L1378" s="159">
        <f t="shared" si="65"/>
        <v>-1.4962302640120063E-4</v>
      </c>
    </row>
    <row r="1379" spans="2:12" x14ac:dyDescent="0.2">
      <c r="B1379" s="112" t="s">
        <v>2</v>
      </c>
      <c r="C1379" s="113">
        <f>_xll.qlCalendarAdvance("TARGET",C1378,B1379,"mf")</f>
        <v>46119</v>
      </c>
      <c r="D1379" s="120">
        <f>_xll.xlShmInterpRateFwd($D$3&amp;T(CalculationTrigger),C1379,,5,C1380)</f>
        <v>1.6933495443917264E-2</v>
      </c>
      <c r="E1379" s="120">
        <f>_xll.xlShmInterpRateFwd($E$3&amp;T(CalculationTrigger),C1379,,5,C1380)</f>
        <v>1.6856987305234404E-2</v>
      </c>
      <c r="F1379" s="121">
        <f>_xll.xlShmInterpRateFwd($F$3&amp;T(CalculationTrigger),C1379,,5,C1380)</f>
        <v>1.6521603466168058E-2</v>
      </c>
      <c r="G1379" s="148">
        <f>_xll.xlShmInterpDisc($G$3&amp;T(CalculationTrigger),C1379)</f>
        <v>0.94207552962890007</v>
      </c>
      <c r="H1379" s="149">
        <f>_xll.xlShmInterpDisc($H$3&amp;T(CalculationTrigger),C1379)</f>
        <v>0.94233020682971902</v>
      </c>
      <c r="I1379" s="150">
        <f>_xll.xlShmInterpDisc($I$3&amp;T(CalculationTrigger),C1379)</f>
        <v>0.94360566061107864</v>
      </c>
      <c r="J1379" s="157">
        <f t="shared" si="63"/>
        <v>2.9978550523208079E-5</v>
      </c>
      <c r="K1379" s="158">
        <f t="shared" si="64"/>
        <v>0</v>
      </c>
      <c r="L1379" s="159">
        <f t="shared" si="65"/>
        <v>-1.5001436554118271E-4</v>
      </c>
    </row>
    <row r="1380" spans="2:12" x14ac:dyDescent="0.2">
      <c r="B1380" s="112" t="s">
        <v>2</v>
      </c>
      <c r="C1380" s="113">
        <f>_xll.qlCalendarAdvance("TARGET",C1379,B1380,"mf")</f>
        <v>46126</v>
      </c>
      <c r="D1380" s="120">
        <f>_xll.xlShmInterpRateFwd($D$3&amp;T(CalculationTrigger),C1380,,5,C1381)</f>
        <v>1.6967143332454561E-2</v>
      </c>
      <c r="E1380" s="120">
        <f>_xll.xlShmInterpRateFwd($E$3&amp;T(CalculationTrigger),C1380,,5,C1381)</f>
        <v>1.6889844584189875E-2</v>
      </c>
      <c r="F1380" s="121">
        <f>_xll.xlShmInterpRateFwd($F$3&amp;T(CalculationTrigger),C1380,,5,C1381)</f>
        <v>1.6552014944289508E-2</v>
      </c>
      <c r="G1380" s="148">
        <f>_xll.xlShmInterpDisc($G$3&amp;T(CalculationTrigger),C1380)</f>
        <v>0.94176968806984518</v>
      </c>
      <c r="H1380" s="149">
        <f>_xll.xlShmInterpDisc($H$3&amp;T(CalculationTrigger),C1380)</f>
        <v>0.94202566435668655</v>
      </c>
      <c r="I1380" s="150">
        <f>_xll.xlShmInterpDisc($I$3&amp;T(CalculationTrigger),C1380)</f>
        <v>0.94330677134269092</v>
      </c>
      <c r="J1380" s="157">
        <f t="shared" si="63"/>
        <v>3.0077256903758548E-5</v>
      </c>
      <c r="K1380" s="158">
        <f t="shared" si="64"/>
        <v>0</v>
      </c>
      <c r="L1380" s="159">
        <f t="shared" si="65"/>
        <v>-1.504075841991855E-4</v>
      </c>
    </row>
    <row r="1381" spans="2:12" x14ac:dyDescent="0.2">
      <c r="B1381" s="112" t="s">
        <v>2</v>
      </c>
      <c r="C1381" s="113">
        <f>_xll.qlCalendarAdvance("TARGET",C1380,B1381,"mf")</f>
        <v>46133</v>
      </c>
      <c r="D1381" s="120">
        <f>_xll.xlShmInterpRateFwd($D$3&amp;T(CalculationTrigger),C1381,,5,C1382)</f>
        <v>1.7000442298265809E-2</v>
      </c>
      <c r="E1381" s="120">
        <f>_xll.xlShmInterpRateFwd($E$3&amp;T(CalculationTrigger),C1381,,5,C1382)</f>
        <v>1.6922384959510376E-2</v>
      </c>
      <c r="F1381" s="121">
        <f>_xll.xlShmInterpRateFwd($F$3&amp;T(CalculationTrigger),C1381,,5,C1382)</f>
        <v>1.6582198224624485E-2</v>
      </c>
      <c r="G1381" s="148">
        <f>_xll.xlShmInterpDisc($G$3&amp;T(CalculationTrigger),C1381)</f>
        <v>0.94146333847027663</v>
      </c>
      <c r="H1381" s="149">
        <f>_xll.xlShmInterpDisc($H$3&amp;T(CalculationTrigger),C1381)</f>
        <v>0.94172062708207838</v>
      </c>
      <c r="I1381" s="150">
        <f>_xll.xlShmInterpDisc($I$3&amp;T(CalculationTrigger),C1381)</f>
        <v>0.94300742692854933</v>
      </c>
      <c r="J1381" s="157">
        <f t="shared" si="63"/>
        <v>3.0177219030234633E-5</v>
      </c>
      <c r="K1381" s="158">
        <f t="shared" si="64"/>
        <v>0</v>
      </c>
      <c r="L1381" s="159">
        <f t="shared" si="65"/>
        <v>-1.5080431530282068E-4</v>
      </c>
    </row>
    <row r="1382" spans="2:12" x14ac:dyDescent="0.2">
      <c r="B1382" s="112" t="s">
        <v>2</v>
      </c>
      <c r="C1382" s="113">
        <f>_xll.qlCalendarAdvance("TARGET",C1381,B1382,"mf")</f>
        <v>46140</v>
      </c>
      <c r="D1382" s="120">
        <f>_xll.xlShmInterpRateFwd($D$3&amp;T(CalculationTrigger),C1382,,5,C1383)</f>
        <v>1.703338993554938E-2</v>
      </c>
      <c r="E1382" s="120">
        <f>_xll.xlShmInterpRateFwd($E$3&amp;T(CalculationTrigger),C1382,,5,C1383)</f>
        <v>1.6954606328068479E-2</v>
      </c>
      <c r="F1382" s="121">
        <f>_xll.xlShmInterpRateFwd($F$3&amp;T(CalculationTrigger),C1382,,5,C1383)</f>
        <v>1.6612152043349874E-2</v>
      </c>
      <c r="G1382" s="148">
        <f>_xll.xlShmInterpDisc($G$3&amp;T(CalculationTrigger),C1382)</f>
        <v>0.94115648768688509</v>
      </c>
      <c r="H1382" s="149">
        <f>_xll.xlShmInterpDisc($H$3&amp;T(CalculationTrigger),C1382)</f>
        <v>0.94141510127042694</v>
      </c>
      <c r="I1382" s="150">
        <f>_xll.xlShmInterpDisc($I$3&amp;T(CalculationTrigger),C1382)</f>
        <v>0.94270763198676766</v>
      </c>
      <c r="J1382" s="157">
        <f t="shared" si="63"/>
        <v>3.0278361288195121E-5</v>
      </c>
      <c r="K1382" s="158">
        <f t="shared" si="64"/>
        <v>0</v>
      </c>
      <c r="L1382" s="159">
        <f t="shared" si="65"/>
        <v>-1.5120434915668102E-4</v>
      </c>
    </row>
    <row r="1383" spans="2:12" x14ac:dyDescent="0.2">
      <c r="B1383" s="112" t="s">
        <v>2</v>
      </c>
      <c r="C1383" s="113">
        <f>_xll.qlCalendarAdvance("TARGET",C1382,B1383,"mf")</f>
        <v>46147</v>
      </c>
      <c r="D1383" s="120">
        <f>_xll.xlShmInterpRateFwd($D$3&amp;T(CalculationTrigger),C1383,,5,C1384)</f>
        <v>1.7065983838609917E-2</v>
      </c>
      <c r="E1383" s="120">
        <f>_xll.xlShmInterpRateFwd($E$3&amp;T(CalculationTrigger),C1383,,5,C1384)</f>
        <v>1.6986506586761194E-2</v>
      </c>
      <c r="F1383" s="121">
        <f>_xll.xlShmInterpRateFwd($F$3&amp;T(CalculationTrigger),C1383,,5,C1384)</f>
        <v>1.6641875136579058E-2</v>
      </c>
      <c r="G1383" s="148">
        <f>_xll.xlShmInterpDisc($G$3&amp;T(CalculationTrigger),C1383)</f>
        <v>0.94084914261231933</v>
      </c>
      <c r="H1383" s="149">
        <f>_xll.xlShmInterpDisc($H$3&amp;T(CalculationTrigger),C1383)</f>
        <v>0.94110909321752045</v>
      </c>
      <c r="I1383" s="150">
        <f>_xll.xlShmInterpDisc($I$3&amp;T(CalculationTrigger),C1383)</f>
        <v>0.94240739115367078</v>
      </c>
      <c r="J1383" s="157">
        <f t="shared" si="63"/>
        <v>3.0380608063164037E-5</v>
      </c>
      <c r="K1383" s="158">
        <f t="shared" si="64"/>
        <v>0</v>
      </c>
      <c r="L1383" s="159">
        <f t="shared" si="65"/>
        <v>-1.5160747606527517E-4</v>
      </c>
    </row>
    <row r="1384" spans="2:12" x14ac:dyDescent="0.2">
      <c r="B1384" s="112" t="s">
        <v>2</v>
      </c>
      <c r="C1384" s="113">
        <f>_xll.qlCalendarAdvance("TARGET",C1383,B1384,"mf")</f>
        <v>46154</v>
      </c>
      <c r="D1384" s="120">
        <f>_xll.xlShmInterpRateFwd($D$3&amp;T(CalculationTrigger),C1384,,5,C1385)</f>
        <v>1.7098221601661655E-2</v>
      </c>
      <c r="E1384" s="120">
        <f>_xll.xlShmInterpRateFwd($E$3&amp;T(CalculationTrigger),C1384,,5,C1385)</f>
        <v>1.7018083632458093E-2</v>
      </c>
      <c r="F1384" s="121">
        <f>_xll.xlShmInterpRateFwd($F$3&amp;T(CalculationTrigger),C1384,,5,C1385)</f>
        <v>1.6671366240483702E-2</v>
      </c>
      <c r="G1384" s="148">
        <f>_xll.xlShmInterpDisc($G$3&amp;T(CalculationTrigger),C1384)</f>
        <v>0.94054131017507836</v>
      </c>
      <c r="H1384" s="149">
        <f>_xll.xlShmInterpDisc($H$3&amp;T(CalculationTrigger),C1384)</f>
        <v>0.94080260925030923</v>
      </c>
      <c r="I1384" s="150">
        <f>_xll.xlShmInterpDisc($I$3&amp;T(CalculationTrigger),C1384)</f>
        <v>0.94210670908373839</v>
      </c>
      <c r="J1384" s="157">
        <f t="shared" si="63"/>
        <v>3.04838837406897E-5</v>
      </c>
      <c r="K1384" s="158">
        <f t="shared" si="64"/>
        <v>0</v>
      </c>
      <c r="L1384" s="159">
        <f t="shared" si="65"/>
        <v>-1.5201348633319428E-4</v>
      </c>
    </row>
    <row r="1385" spans="2:12" x14ac:dyDescent="0.2">
      <c r="B1385" s="112" t="s">
        <v>2</v>
      </c>
      <c r="C1385" s="113">
        <f>_xll.qlCalendarAdvance("TARGET",C1384,B1385,"mf")</f>
        <v>46161</v>
      </c>
      <c r="D1385" s="120">
        <f>_xll.xlShmInterpRateFwd($D$3&amp;T(CalculationTrigger),C1385,,5,C1386)</f>
        <v>1.7130100818967837E-2</v>
      </c>
      <c r="E1385" s="120">
        <f>_xll.xlShmInterpRateFwd($E$3&amp;T(CalculationTrigger),C1385,,5,C1386)</f>
        <v>1.7049335362053698E-2</v>
      </c>
      <c r="F1385" s="121">
        <f>_xll.xlShmInterpRateFwd($F$3&amp;T(CalculationTrigger),C1385,,5,C1386)</f>
        <v>1.6700624091172199E-2</v>
      </c>
      <c r="G1385" s="148">
        <f>_xll.xlShmInterpDisc($G$3&amp;T(CalculationTrigger),C1385)</f>
        <v>0.94023299733940735</v>
      </c>
      <c r="H1385" s="149">
        <f>_xll.xlShmInterpDisc($H$3&amp;T(CalculationTrigger),C1385)</f>
        <v>0.94049565572681371</v>
      </c>
      <c r="I1385" s="150">
        <f>_xll.xlShmInterpDisc($I$3&amp;T(CalculationTrigger),C1385)</f>
        <v>0.94180559044954648</v>
      </c>
      <c r="J1385" s="157">
        <f t="shared" si="63"/>
        <v>3.0588112706306005E-5</v>
      </c>
      <c r="K1385" s="158">
        <f t="shared" si="64"/>
        <v>0</v>
      </c>
      <c r="L1385" s="159">
        <f t="shared" si="65"/>
        <v>-1.5242217026493395E-4</v>
      </c>
    </row>
    <row r="1386" spans="2:12" x14ac:dyDescent="0.2">
      <c r="B1386" s="112" t="s">
        <v>2</v>
      </c>
      <c r="C1386" s="113">
        <f>_xll.qlCalendarAdvance("TARGET",C1385,B1386,"mf")</f>
        <v>46168</v>
      </c>
      <c r="D1386" s="120">
        <f>_xll.xlShmInterpRateFwd($D$3&amp;T(CalculationTrigger),C1386,,5,C1387)</f>
        <v>1.7161619084777268E-2</v>
      </c>
      <c r="E1386" s="120">
        <f>_xll.xlShmInterpRateFwd($E$3&amp;T(CalculationTrigger),C1386,,5,C1387)</f>
        <v>1.7080259672433002E-2</v>
      </c>
      <c r="F1386" s="121">
        <f>_xll.xlShmInterpRateFwd($F$3&amp;T(CalculationTrigger),C1386,,5,C1387)</f>
        <v>1.6729647424805639E-2</v>
      </c>
      <c r="G1386" s="148">
        <f>_xll.xlShmInterpDisc($G$3&amp;T(CalculationTrigger),C1386)</f>
        <v>0.93992421110519109</v>
      </c>
      <c r="H1386" s="149">
        <f>_xll.xlShmInterpDisc($H$3&amp;T(CalculationTrigger),C1386)</f>
        <v>0.94018823903603155</v>
      </c>
      <c r="I1386" s="150">
        <f>_xll.xlShmInterpDisc($I$3&amp;T(CalculationTrigger),C1386)</f>
        <v>0.94150403994171172</v>
      </c>
      <c r="J1386" s="157">
        <f t="shared" si="63"/>
        <v>3.0693219345567343E-5</v>
      </c>
      <c r="K1386" s="158">
        <f t="shared" si="64"/>
        <v>0</v>
      </c>
      <c r="L1386" s="159">
        <f t="shared" si="65"/>
        <v>-1.5283331816510427E-4</v>
      </c>
    </row>
    <row r="1387" spans="2:12" x14ac:dyDescent="0.2">
      <c r="B1387" s="112" t="s">
        <v>2</v>
      </c>
      <c r="C1387" s="113">
        <f>_xll.qlCalendarAdvance("TARGET",C1386,B1387,"mf")</f>
        <v>46175</v>
      </c>
      <c r="D1387" s="120">
        <f>_xll.xlShmInterpRateFwd($D$3&amp;T(CalculationTrigger),C1387,,5,C1388)</f>
        <v>1.7192773993342059E-2</v>
      </c>
      <c r="E1387" s="120">
        <f>_xll.xlShmInterpRateFwd($E$3&amp;T(CalculationTrigger),C1387,,5,C1388)</f>
        <v>1.7110854460471704E-2</v>
      </c>
      <c r="F1387" s="121">
        <f>_xll.xlShmInterpRateFwd($F$3&amp;T(CalculationTrigger),C1387,,5,C1388)</f>
        <v>1.6758434977534223E-2</v>
      </c>
      <c r="G1387" s="148">
        <f>_xll.xlShmInterpDisc($G$3&amp;T(CalculationTrigger),C1387)</f>
        <v>0.93961495850784893</v>
      </c>
      <c r="H1387" s="149">
        <f>_xll.xlShmInterpDisc($H$3&amp;T(CalculationTrigger),C1387)</f>
        <v>0.93988036559784516</v>
      </c>
      <c r="I1387" s="150">
        <f>_xll.xlShmInterpDisc($I$3&amp;T(CalculationTrigger),C1387)</f>
        <v>0.94120206226883285</v>
      </c>
      <c r="J1387" s="157">
        <f t="shared" si="63"/>
        <v>3.0799128043998663E-5</v>
      </c>
      <c r="K1387" s="158">
        <f t="shared" si="64"/>
        <v>0</v>
      </c>
      <c r="L1387" s="159">
        <f t="shared" si="65"/>
        <v>-1.5324672033822362E-4</v>
      </c>
    </row>
    <row r="1388" spans="2:12" x14ac:dyDescent="0.2">
      <c r="B1388" s="112" t="s">
        <v>2</v>
      </c>
      <c r="C1388" s="113">
        <f>_xll.qlCalendarAdvance("TARGET",C1387,B1388,"mf")</f>
        <v>46182</v>
      </c>
      <c r="D1388" s="120">
        <f>_xll.xlShmInterpRateFwd($D$3&amp;T(CalculationTrigger),C1388,,5,C1389)</f>
        <v>1.7223563138923748E-2</v>
      </c>
      <c r="E1388" s="120">
        <f>_xll.xlShmInterpRateFwd($E$3&amp;T(CalculationTrigger),C1388,,5,C1389)</f>
        <v>1.7141117623071259E-2</v>
      </c>
      <c r="F1388" s="121">
        <f>_xll.xlShmInterpRateFwd($F$3&amp;T(CalculationTrigger),C1388,,5,C1389)</f>
        <v>1.6786985485479966E-2</v>
      </c>
      <c r="G1388" s="148">
        <f>_xll.xlShmInterpDisc($G$3&amp;T(CalculationTrigger),C1388)</f>
        <v>0.93930524661822956</v>
      </c>
      <c r="H1388" s="149">
        <f>_xll.xlShmInterpDisc($H$3&amp;T(CalculationTrigger),C1388)</f>
        <v>0.93957204186292975</v>
      </c>
      <c r="I1388" s="150">
        <f>_xll.xlShmInterpDisc($I$3&amp;T(CalculationTrigger),C1388)</f>
        <v>0.94089966215743415</v>
      </c>
      <c r="J1388" s="157">
        <f t="shared" si="63"/>
        <v>3.0905763187155125E-5</v>
      </c>
      <c r="K1388" s="158">
        <f t="shared" si="64"/>
        <v>0</v>
      </c>
      <c r="L1388" s="159">
        <f t="shared" si="65"/>
        <v>-1.5366216708882655E-4</v>
      </c>
    </row>
    <row r="1389" spans="2:12" x14ac:dyDescent="0.2">
      <c r="B1389" s="112" t="s">
        <v>2</v>
      </c>
      <c r="C1389" s="113">
        <f>_xll.qlCalendarAdvance("TARGET",C1388,B1389,"mf")</f>
        <v>46189</v>
      </c>
      <c r="D1389" s="120">
        <f>_xll.xlShmInterpRateFwd($D$3&amp;T(CalculationTrigger),C1389,,5,C1390)</f>
        <v>1.7253984115770445E-2</v>
      </c>
      <c r="E1389" s="120">
        <f>_xll.xlShmInterpRateFwd($E$3&amp;T(CalculationTrigger),C1389,,5,C1390)</f>
        <v>1.7171047057112789E-2</v>
      </c>
      <c r="F1389" s="121">
        <f>_xll.xlShmInterpRateFwd($F$3&amp;T(CalculationTrigger),C1389,,5,C1390)</f>
        <v>1.681529768480635E-2</v>
      </c>
      <c r="G1389" s="148">
        <f>_xll.xlShmInterpDisc($G$3&amp;T(CalculationTrigger),C1389)</f>
        <v>0.93899508254250585</v>
      </c>
      <c r="H1389" s="149">
        <f>_xll.xlShmInterpDisc($H$3&amp;T(CalculationTrigger),C1389)</f>
        <v>0.93926327431266077</v>
      </c>
      <c r="I1389" s="150">
        <f>_xll.xlShmInterpDisc($I$3&amp;T(CalculationTrigger),C1389)</f>
        <v>0.94059684435190871</v>
      </c>
      <c r="J1389" s="157">
        <f t="shared" si="63"/>
        <v>3.1013049160573008E-5</v>
      </c>
      <c r="K1389" s="158">
        <f t="shared" si="64"/>
        <v>0</v>
      </c>
      <c r="L1389" s="159">
        <f t="shared" si="65"/>
        <v>-1.5407944872149537E-4</v>
      </c>
    </row>
    <row r="1390" spans="2:12" x14ac:dyDescent="0.2">
      <c r="B1390" s="112" t="s">
        <v>2</v>
      </c>
      <c r="C1390" s="113">
        <f>_xll.qlCalendarAdvance("TARGET",C1389,B1390,"mf")</f>
        <v>46196</v>
      </c>
      <c r="D1390" s="120">
        <f>_xll.xlShmInterpRateFwd($D$3&amp;T(CalculationTrigger),C1390,,5,C1391)</f>
        <v>1.7284034518151959E-2</v>
      </c>
      <c r="E1390" s="120">
        <f>_xll.xlShmInterpRateFwd($E$3&amp;T(CalculationTrigger),C1390,,5,C1391)</f>
        <v>1.7200640659492106E-2</v>
      </c>
      <c r="F1390" s="121">
        <f>_xll.xlShmInterpRateFwd($F$3&amp;T(CalculationTrigger),C1390,,5,C1391)</f>
        <v>1.6843370311648911E-2</v>
      </c>
      <c r="G1390" s="148">
        <f>_xll.xlShmInterpDisc($G$3&amp;T(CalculationTrigger),C1390)</f>
        <v>0.93868447342207018</v>
      </c>
      <c r="H1390" s="149">
        <f>_xll.xlShmInterpDisc($H$3&amp;T(CalculationTrigger),C1390)</f>
        <v>0.93895406945902227</v>
      </c>
      <c r="I1390" s="150">
        <f>_xll.xlShmInterpDisc($I$3&amp;T(CalculationTrigger),C1390)</f>
        <v>0.94029361361446118</v>
      </c>
      <c r="J1390" s="157">
        <f t="shared" si="63"/>
        <v>3.1120910349793615E-5</v>
      </c>
      <c r="K1390" s="158">
        <f t="shared" si="64"/>
        <v>0</v>
      </c>
      <c r="L1390" s="159">
        <f t="shared" si="65"/>
        <v>-1.5449835554076858E-4</v>
      </c>
    </row>
    <row r="1391" spans="2:12" x14ac:dyDescent="0.2">
      <c r="B1391" s="112" t="s">
        <v>2</v>
      </c>
      <c r="C1391" s="113">
        <f>_xll.qlCalendarAdvance("TARGET",C1390,B1391,"mf")</f>
        <v>46203</v>
      </c>
      <c r="D1391" s="120">
        <f>_xll.xlShmInterpRateFwd($D$3&amp;T(CalculationTrigger),C1391,,5,C1392)</f>
        <v>1.7313711940331152E-2</v>
      </c>
      <c r="E1391" s="120">
        <f>_xll.xlShmInterpRateFwd($E$3&amp;T(CalculationTrigger),C1391,,5,C1392)</f>
        <v>1.7229896327102603E-2</v>
      </c>
      <c r="F1391" s="121">
        <f>_xll.xlShmInterpRateFwd($F$3&amp;T(CalculationTrigger),C1391,,5,C1392)</f>
        <v>1.6871202102155924E-2</v>
      </c>
      <c r="G1391" s="148">
        <f>_xll.xlShmInterpDisc($G$3&amp;T(CalculationTrigger),C1391)</f>
        <v>0.9383734264334298</v>
      </c>
      <c r="H1391" s="149">
        <f>_xll.xlShmInterpDisc($H$3&amp;T(CalculationTrigger),C1391)</f>
        <v>0.93864443384451501</v>
      </c>
      <c r="I1391" s="150">
        <f>_xll.xlShmInterpDisc($I$3&amp;T(CalculationTrigger),C1391)</f>
        <v>0.93998997472505097</v>
      </c>
      <c r="J1391" s="157">
        <f t="shared" si="63"/>
        <v>3.1229271140351337E-5</v>
      </c>
      <c r="K1391" s="158">
        <f t="shared" si="64"/>
        <v>0</v>
      </c>
      <c r="L1391" s="159">
        <f t="shared" si="65"/>
        <v>-1.549186778511918E-4</v>
      </c>
    </row>
    <row r="1392" spans="2:12" x14ac:dyDescent="0.2">
      <c r="B1392" s="112" t="s">
        <v>2</v>
      </c>
      <c r="C1392" s="113">
        <f>_xll.qlCalendarAdvance("TARGET",C1391,B1392,"mf")</f>
        <v>46210</v>
      </c>
      <c r="D1392" s="120">
        <f>_xll.xlShmInterpRateFwd($D$3&amp;T(CalculationTrigger),C1392,,5,C1393)</f>
        <v>1.7343013976570076E-2</v>
      </c>
      <c r="E1392" s="120">
        <f>_xll.xlShmInterpRateFwd($E$3&amp;T(CalculationTrigger),C1392,,5,C1393)</f>
        <v>1.7258811956835544E-2</v>
      </c>
      <c r="F1392" s="121">
        <f>_xll.xlShmInterpRateFwd($F$3&amp;T(CalculationTrigger),C1392,,5,C1393)</f>
        <v>1.6898791792488491E-2</v>
      </c>
      <c r="G1392" s="148">
        <f>_xll.xlShmInterpDisc($G$3&amp;T(CalculationTrigger),C1392)</f>
        <v>0.93806194878810234</v>
      </c>
      <c r="H1392" s="149">
        <f>_xll.xlShmInterpDisc($H$3&amp;T(CalculationTrigger),C1392)</f>
        <v>0.93833437404206488</v>
      </c>
      <c r="I1392" s="150">
        <f>_xll.xlShmInterpDisc($I$3&amp;T(CalculationTrigger),C1392)</f>
        <v>0.93968593248133558</v>
      </c>
      <c r="J1392" s="157">
        <f t="shared" si="63"/>
        <v>3.1338055917810161E-5</v>
      </c>
      <c r="K1392" s="158">
        <f t="shared" si="64"/>
        <v>0</v>
      </c>
      <c r="L1392" s="159">
        <f t="shared" si="65"/>
        <v>-1.5534020595731713E-4</v>
      </c>
    </row>
    <row r="1393" spans="2:12" x14ac:dyDescent="0.2">
      <c r="B1393" s="112" t="s">
        <v>2</v>
      </c>
      <c r="C1393" s="113">
        <f>_xll.qlCalendarAdvance("TARGET",C1392,B1393,"mf")</f>
        <v>46217</v>
      </c>
      <c r="D1393" s="120">
        <f>_xll.xlShmInterpRateFwd($D$3&amp;T(CalculationTrigger),C1393,,5,C1394)</f>
        <v>1.7371938221118752E-2</v>
      </c>
      <c r="E1393" s="120">
        <f>_xll.xlShmInterpRateFwd($E$3&amp;T(CalculationTrigger),C1393,,5,C1394)</f>
        <v>1.7287385445586102E-2</v>
      </c>
      <c r="F1393" s="121">
        <f>_xll.xlShmInterpRateFwd($F$3&amp;T(CalculationTrigger),C1393,,5,C1394)</f>
        <v>1.6926138118745368E-2</v>
      </c>
      <c r="G1393" s="148">
        <f>_xll.xlShmInterpDisc($G$3&amp;T(CalculationTrigger),C1393)</f>
        <v>0.93775004773251203</v>
      </c>
      <c r="H1393" s="149">
        <f>_xll.xlShmInterpDisc($H$3&amp;T(CalculationTrigger),C1393)</f>
        <v>0.93802389665493147</v>
      </c>
      <c r="I1393" s="150">
        <f>_xll.xlShmInterpDisc($I$3&amp;T(CalculationTrigger),C1393)</f>
        <v>0.93938149169861362</v>
      </c>
      <c r="J1393" s="157">
        <f t="shared" si="63"/>
        <v>3.144718906768051E-5</v>
      </c>
      <c r="K1393" s="158">
        <f t="shared" si="64"/>
        <v>0</v>
      </c>
      <c r="L1393" s="159">
        <f t="shared" si="65"/>
        <v>-1.5576273016367571E-4</v>
      </c>
    </row>
    <row r="1394" spans="2:12" x14ac:dyDescent="0.2">
      <c r="B1394" s="112" t="s">
        <v>2</v>
      </c>
      <c r="C1394" s="113">
        <f>_xll.qlCalendarAdvance("TARGET",C1393,B1394,"mf")</f>
        <v>46224</v>
      </c>
      <c r="D1394" s="120">
        <f>_xll.xlShmInterpRateFwd($D$3&amp;T(CalculationTrigger),C1394,,5,C1395)</f>
        <v>1.7400482268273412E-2</v>
      </c>
      <c r="E1394" s="120">
        <f>_xll.xlShmInterpRateFwd($E$3&amp;T(CalculationTrigger),C1394,,5,C1395)</f>
        <v>1.7315614690247852E-2</v>
      </c>
      <c r="F1394" s="121">
        <f>_xll.xlShmInterpRateFwd($F$3&amp;T(CalculationTrigger),C1394,,5,C1395)</f>
        <v>1.6953239817131083E-2</v>
      </c>
      <c r="G1394" s="148">
        <f>_xll.xlShmInterpDisc($G$3&amp;T(CalculationTrigger),C1394)</f>
        <v>0.93743773054788582</v>
      </c>
      <c r="H1394" s="149">
        <f>_xll.xlShmInterpDisc($H$3&amp;T(CalculationTrigger),C1394)</f>
        <v>0.93771300831661708</v>
      </c>
      <c r="I1394" s="150">
        <f>_xll.xlShmInterpDisc($I$3&amp;T(CalculationTrigger),C1394)</f>
        <v>0.93907665720976941</v>
      </c>
      <c r="J1394" s="157">
        <f t="shared" si="63"/>
        <v>3.1556594975516562E-5</v>
      </c>
      <c r="K1394" s="158">
        <f t="shared" si="64"/>
        <v>0</v>
      </c>
      <c r="L1394" s="159">
        <f t="shared" si="65"/>
        <v>-1.5618604077486702E-4</v>
      </c>
    </row>
    <row r="1395" spans="2:12" x14ac:dyDescent="0.2">
      <c r="B1395" s="112" t="s">
        <v>2</v>
      </c>
      <c r="C1395" s="113">
        <f>_xll.qlCalendarAdvance("TARGET",C1394,B1395,"mf")</f>
        <v>46231</v>
      </c>
      <c r="D1395" s="120">
        <f>_xll.xlShmInterpRateFwd($D$3&amp;T(CalculationTrigger),C1395,,5,C1396)</f>
        <v>1.7428643712289988E-2</v>
      </c>
      <c r="E1395" s="120">
        <f>_xll.xlShmInterpRateFwd($E$3&amp;T(CalculationTrigger),C1395,,5,C1396)</f>
        <v>1.7343497587736241E-2</v>
      </c>
      <c r="F1395" s="121">
        <f>_xll.xlShmInterpRateFwd($F$3&amp;T(CalculationTrigger),C1395,,5,C1396)</f>
        <v>1.6980095623753282E-2</v>
      </c>
      <c r="G1395" s="148">
        <f>_xll.xlShmInterpDisc($G$3&amp;T(CalculationTrigger),C1395)</f>
        <v>0.93712500455014935</v>
      </c>
      <c r="H1395" s="149">
        <f>_xll.xlShmInterpDisc($H$3&amp;T(CalculationTrigger),C1395)</f>
        <v>0.93740171569077557</v>
      </c>
      <c r="I1395" s="150">
        <f>_xll.xlShmInterpDisc($I$3&amp;T(CalculationTrigger),C1395)</f>
        <v>0.93877143386521456</v>
      </c>
      <c r="J1395" s="157">
        <f t="shared" si="63"/>
        <v>3.1666198026869884E-5</v>
      </c>
      <c r="K1395" s="158">
        <f t="shared" si="64"/>
        <v>0</v>
      </c>
      <c r="L1395" s="159">
        <f t="shared" si="65"/>
        <v>-1.5660992809538192E-4</v>
      </c>
    </row>
    <row r="1396" spans="2:12" x14ac:dyDescent="0.2">
      <c r="B1396" s="112" t="s">
        <v>2</v>
      </c>
      <c r="C1396" s="113">
        <f>_xll.qlCalendarAdvance("TARGET",C1395,B1396,"mf")</f>
        <v>46238</v>
      </c>
      <c r="D1396" s="120">
        <f>_xll.xlShmInterpRateFwd($D$3&amp;T(CalculationTrigger),C1396,,5,C1397)</f>
        <v>1.7456420147453959E-2</v>
      </c>
      <c r="E1396" s="120">
        <f>_xll.xlShmInterpRateFwd($E$3&amp;T(CalculationTrigger),C1396,,5,C1397)</f>
        <v>1.7371032034942484E-2</v>
      </c>
      <c r="F1396" s="121">
        <f>_xll.xlShmInterpRateFwd($F$3&amp;T(CalculationTrigger),C1396,,5,C1397)</f>
        <v>1.7006704274785074E-2</v>
      </c>
      <c r="G1396" s="148">
        <f>_xll.xlShmInterpDisc($G$3&amp;T(CalculationTrigger),C1396)</f>
        <v>0.93681187708982416</v>
      </c>
      <c r="H1396" s="149">
        <f>_xll.xlShmInterpDisc($H$3&amp;T(CalculationTrigger),C1396)</f>
        <v>0.93709002547112141</v>
      </c>
      <c r="I1396" s="150">
        <f>_xll.xlShmInterpDisc($I$3&amp;T(CalculationTrigger),C1396)</f>
        <v>0.9384658265328335</v>
      </c>
      <c r="J1396" s="157">
        <f t="shared" si="63"/>
        <v>3.1775922607267826E-5</v>
      </c>
      <c r="K1396" s="158">
        <f t="shared" si="64"/>
        <v>0</v>
      </c>
      <c r="L1396" s="159">
        <f t="shared" si="65"/>
        <v>-1.5703418242980468E-4</v>
      </c>
    </row>
    <row r="1397" spans="2:12" x14ac:dyDescent="0.2">
      <c r="B1397" s="112" t="s">
        <v>2</v>
      </c>
      <c r="C1397" s="113">
        <f>_xll.qlCalendarAdvance("TARGET",C1396,B1397,"mf")</f>
        <v>46245</v>
      </c>
      <c r="D1397" s="120">
        <f>_xll.xlShmInterpRateFwd($D$3&amp;T(CalculationTrigger),C1397,,5,C1398)</f>
        <v>1.7483809168051756E-2</v>
      </c>
      <c r="E1397" s="120">
        <f>_xll.xlShmInterpRateFwd($E$3&amp;T(CalculationTrigger),C1397,,5,C1398)</f>
        <v>1.7398215928780218E-2</v>
      </c>
      <c r="F1397" s="121">
        <f>_xll.xlShmInterpRateFwd($F$3&amp;T(CalculationTrigger),C1397,,5,C1398)</f>
        <v>1.7033064506355059E-2</v>
      </c>
      <c r="G1397" s="148">
        <f>_xll.xlShmInterpDisc($G$3&amp;T(CalculationTrigger),C1397)</f>
        <v>0.9364983555519244</v>
      </c>
      <c r="H1397" s="149">
        <f>_xll.xlShmInterpDisc($H$3&amp;T(CalculationTrigger),C1397)</f>
        <v>0.93677794438133966</v>
      </c>
      <c r="I1397" s="150">
        <f>_xll.xlShmInterpDisc($I$3&amp;T(CalculationTrigger),C1397)</f>
        <v>0.93815984009792619</v>
      </c>
      <c r="J1397" s="157">
        <f t="shared" si="63"/>
        <v>3.1885693102251981E-5</v>
      </c>
      <c r="K1397" s="158">
        <f t="shared" si="64"/>
        <v>0</v>
      </c>
      <c r="L1397" s="159">
        <f t="shared" si="65"/>
        <v>-1.5745859408267731E-4</v>
      </c>
    </row>
    <row r="1398" spans="2:12" x14ac:dyDescent="0.2">
      <c r="B1398" s="112" t="s">
        <v>2</v>
      </c>
      <c r="C1398" s="113">
        <f>_xll.qlCalendarAdvance("TARGET",C1397,B1398,"mf")</f>
        <v>46252</v>
      </c>
      <c r="D1398" s="120">
        <f>_xll.xlShmInterpRateFwd($D$3&amp;T(CalculationTrigger),C1398,,5,C1399)</f>
        <v>1.751080836834213E-2</v>
      </c>
      <c r="E1398" s="120">
        <f>_xll.xlShmInterpRateFwd($E$3&amp;T(CalculationTrigger),C1398,,5,C1399)</f>
        <v>1.7425047166145218E-2</v>
      </c>
      <c r="F1398" s="121">
        <f>_xll.xlShmInterpRateFwd($F$3&amp;T(CalculationTrigger),C1398,,5,C1399)</f>
        <v>1.7059175054634366E-2</v>
      </c>
      <c r="G1398" s="148">
        <f>_xll.xlShmInterpDisc($G$3&amp;T(CalculationTrigger),C1398)</f>
        <v>0.93618444735585404</v>
      </c>
      <c r="H1398" s="149">
        <f>_xll.xlShmInterpDisc($H$3&amp;T(CalculationTrigger),C1398)</f>
        <v>0.93646547917499512</v>
      </c>
      <c r="I1398" s="150">
        <f>_xll.xlShmInterpDisc($I$3&amp;T(CalculationTrigger),C1398)</f>
        <v>0.93785347946315234</v>
      </c>
      <c r="J1398" s="157">
        <f t="shared" si="63"/>
        <v>3.1995433897369228E-5</v>
      </c>
      <c r="K1398" s="158">
        <f t="shared" si="64"/>
        <v>0</v>
      </c>
      <c r="L1398" s="159">
        <f t="shared" si="65"/>
        <v>-1.5788295335855134E-4</v>
      </c>
    </row>
    <row r="1399" spans="2:12" x14ac:dyDescent="0.2">
      <c r="B1399" s="112" t="s">
        <v>2</v>
      </c>
      <c r="C1399" s="113">
        <f>_xll.qlCalendarAdvance("TARGET",C1398,B1399,"mf")</f>
        <v>46259</v>
      </c>
      <c r="D1399" s="120">
        <f>_xll.xlShmInterpRateFwd($D$3&amp;T(CalculationTrigger),C1399,,5,C1400)</f>
        <v>1.7537415342643432E-2</v>
      </c>
      <c r="E1399" s="120">
        <f>_xll.xlShmInterpRateFwd($E$3&amp;T(CalculationTrigger),C1399,,5,C1400)</f>
        <v>1.7451523643973618E-2</v>
      </c>
      <c r="F1399" s="121">
        <f>_xll.xlShmInterpRateFwd($F$3&amp;T(CalculationTrigger),C1399,,5,C1400)</f>
        <v>1.7085034655773029E-2</v>
      </c>
      <c r="G1399" s="148">
        <f>_xll.xlShmInterpDisc($G$3&amp;T(CalculationTrigger),C1399)</f>
        <v>0.93587015995530498</v>
      </c>
      <c r="H1399" s="149">
        <f>_xll.xlShmInterpDisc($H$3&amp;T(CalculationTrigger),C1399)</f>
        <v>0.93615263663544279</v>
      </c>
      <c r="I1399" s="150">
        <f>_xll.xlShmInterpDisc($I$3&amp;T(CalculationTrigger),C1399)</f>
        <v>0.93754674954847517</v>
      </c>
      <c r="J1399" s="157">
        <f t="shared" si="63"/>
        <v>3.2105069378175268E-5</v>
      </c>
      <c r="K1399" s="158">
        <f t="shared" si="64"/>
        <v>0</v>
      </c>
      <c r="L1399" s="159">
        <f t="shared" si="65"/>
        <v>-1.5830705056196464E-4</v>
      </c>
    </row>
    <row r="1400" spans="2:12" x14ac:dyDescent="0.2">
      <c r="B1400" s="112" t="s">
        <v>2</v>
      </c>
      <c r="C1400" s="113">
        <f>_xll.qlCalendarAdvance("TARGET",C1399,B1400,"mf")</f>
        <v>46266</v>
      </c>
      <c r="D1400" s="120">
        <f>_xll.xlShmInterpRateFwd($D$3&amp;T(CalculationTrigger),C1400,,5,C1401)</f>
        <v>1.7563627685218092E-2</v>
      </c>
      <c r="E1400" s="120">
        <f>_xll.xlShmInterpRateFwd($E$3&amp;T(CalculationTrigger),C1400,,5,C1401)</f>
        <v>1.7477643259149505E-2</v>
      </c>
      <c r="F1400" s="121">
        <f>_xll.xlShmInterpRateFwd($F$3&amp;T(CalculationTrigger),C1400,,5,C1401)</f>
        <v>1.711064204590592E-2</v>
      </c>
      <c r="G1400" s="148">
        <f>_xll.xlShmInterpDisc($G$3&amp;T(CalculationTrigger),C1400)</f>
        <v>0.9355555008381542</v>
      </c>
      <c r="H1400" s="149">
        <f>_xll.xlShmInterpDisc($H$3&amp;T(CalculationTrigger),C1400)</f>
        <v>0.93583942357573746</v>
      </c>
      <c r="I1400" s="150">
        <f>_xll.xlShmInterpDisc($I$3&amp;T(CalculationTrigger),C1400)</f>
        <v>0.93723965529110564</v>
      </c>
      <c r="J1400" s="157">
        <f t="shared" si="63"/>
        <v>3.2214523930179603E-5</v>
      </c>
      <c r="K1400" s="158">
        <f t="shared" si="64"/>
        <v>0</v>
      </c>
      <c r="L1400" s="159">
        <f t="shared" si="65"/>
        <v>-1.587306759974852E-4</v>
      </c>
    </row>
    <row r="1401" spans="2:12" x14ac:dyDescent="0.2">
      <c r="B1401" s="112" t="s">
        <v>2</v>
      </c>
      <c r="C1401" s="113">
        <f>_xll.qlCalendarAdvance("TARGET",C1400,B1401,"mf")</f>
        <v>46273</v>
      </c>
      <c r="D1401" s="120">
        <f>_xll.xlShmInterpRateFwd($D$3&amp;T(CalculationTrigger),C1401,,5,C1402)</f>
        <v>1.7589442990371473E-2</v>
      </c>
      <c r="E1401" s="120">
        <f>_xll.xlShmInterpRateFwd($E$3&amp;T(CalculationTrigger),C1401,,5,C1402)</f>
        <v>1.7503403908603686E-2</v>
      </c>
      <c r="F1401" s="121">
        <f>_xll.xlShmInterpRateFwd($F$3&amp;T(CalculationTrigger),C1401,,5,C1402)</f>
        <v>1.713599596118183E-2</v>
      </c>
      <c r="G1401" s="148">
        <f>_xll.xlShmInterpDisc($G$3&amp;T(CalculationTrigger),C1401)</f>
        <v>0.93524047752636263</v>
      </c>
      <c r="H1401" s="149">
        <f>_xll.xlShmInterpDisc($H$3&amp;T(CalculationTrigger),C1401)</f>
        <v>0.93552584683854489</v>
      </c>
      <c r="I1401" s="150">
        <f>_xll.xlShmInterpDisc($I$3&amp;T(CalculationTrigger),C1401)</f>
        <v>0.93693220164544688</v>
      </c>
      <c r="J1401" s="157">
        <f t="shared" si="63"/>
        <v>3.232372193894467E-5</v>
      </c>
      <c r="K1401" s="158">
        <f t="shared" si="64"/>
        <v>0</v>
      </c>
      <c r="L1401" s="159">
        <f t="shared" si="65"/>
        <v>-1.5915361996963334E-4</v>
      </c>
    </row>
    <row r="1402" spans="2:12" x14ac:dyDescent="0.2">
      <c r="B1402" s="112" t="s">
        <v>2</v>
      </c>
      <c r="C1402" s="113">
        <f>_xll.qlCalendarAdvance("TARGET",C1401,B1402,"mf")</f>
        <v>46280</v>
      </c>
      <c r="D1402" s="120">
        <f>_xll.xlShmInterpRateFwd($D$3&amp;T(CalculationTrigger),C1402,,5,C1403)</f>
        <v>1.7614858852411684E-2</v>
      </c>
      <c r="E1402" s="120">
        <f>_xll.xlShmInterpRateFwd($E$3&amp;T(CalculationTrigger),C1402,,5,C1403)</f>
        <v>1.7528803489261842E-2</v>
      </c>
      <c r="F1402" s="121">
        <f>_xll.xlShmInterpRateFwd($F$3&amp;T(CalculationTrigger),C1402,,5,C1403)</f>
        <v>1.7161095137798343E-2</v>
      </c>
      <c r="G1402" s="148">
        <f>_xll.xlShmInterpDisc($G$3&amp;T(CalculationTrigger),C1402)</f>
        <v>0.9349250975758735</v>
      </c>
      <c r="H1402" s="149">
        <f>_xll.xlShmInterpDisc($H$3&amp;T(CalculationTrigger),C1402)</f>
        <v>0.93521191329605202</v>
      </c>
      <c r="I1402" s="150">
        <f>_xll.xlShmInterpDisc($I$3&amp;T(CalculationTrigger),C1402)</f>
        <v>0.93662439358303839</v>
      </c>
      <c r="J1402" s="157">
        <f t="shared" si="63"/>
        <v>3.2432587790008165E-5</v>
      </c>
      <c r="K1402" s="158">
        <f t="shared" si="64"/>
        <v>0</v>
      </c>
      <c r="L1402" s="159">
        <f t="shared" si="65"/>
        <v>-1.5957567278301199E-4</v>
      </c>
    </row>
    <row r="1403" spans="2:12" x14ac:dyDescent="0.2">
      <c r="B1403" s="112" t="s">
        <v>2</v>
      </c>
      <c r="C1403" s="113">
        <f>_xll.qlCalendarAdvance("TARGET",C1402,B1403,"mf")</f>
        <v>46287</v>
      </c>
      <c r="D1403" s="120">
        <f>_xll.xlShmInterpRateFwd($D$3&amp;T(CalculationTrigger),C1403,,5,C1404)</f>
        <v>1.7639872865638371E-2</v>
      </c>
      <c r="E1403" s="120">
        <f>_xll.xlShmInterpRateFwd($E$3&amp;T(CalculationTrigger),C1403,,5,C1404)</f>
        <v>1.755383989803902E-2</v>
      </c>
      <c r="F1403" s="121">
        <f>_xll.xlShmInterpRateFwd($F$3&amp;T(CalculationTrigger),C1403,,5,C1404)</f>
        <v>1.7185938311874521E-2</v>
      </c>
      <c r="G1403" s="148">
        <f>_xll.xlShmInterpDisc($G$3&amp;T(CalculationTrigger),C1403)</f>
        <v>0.934609368576511</v>
      </c>
      <c r="H1403" s="149">
        <f>_xll.xlShmInterpDisc($H$3&amp;T(CalculationTrigger),C1403)</f>
        <v>0.93489762984987801</v>
      </c>
      <c r="I1403" s="150">
        <f>_xll.xlShmInterpDisc($I$3&amp;T(CalculationTrigger),C1403)</f>
        <v>0.93631623609249992</v>
      </c>
      <c r="J1403" s="157">
        <f t="shared" si="63"/>
        <v>3.2541045868900623E-5</v>
      </c>
      <c r="K1403" s="158">
        <f t="shared" si="64"/>
        <v>0</v>
      </c>
      <c r="L1403" s="159">
        <f t="shared" si="65"/>
        <v>-1.5999662474212693E-4</v>
      </c>
    </row>
    <row r="1404" spans="2:12" x14ac:dyDescent="0.2">
      <c r="B1404" s="112" t="s">
        <v>2</v>
      </c>
      <c r="C1404" s="113">
        <f>_xll.qlCalendarAdvance("TARGET",C1403,B1404,"mf")</f>
        <v>46294</v>
      </c>
      <c r="D1404" s="120">
        <f>_xll.xlShmInterpRateFwd($D$3&amp;T(CalculationTrigger),C1404,,5,C1405)</f>
        <v>1.7664482624337265E-2</v>
      </c>
      <c r="E1404" s="120">
        <f>_xll.xlShmInterpRateFwd($E$3&amp;T(CalculationTrigger),C1404,,5,C1405)</f>
        <v>1.7578511031863104E-2</v>
      </c>
      <c r="F1404" s="121">
        <f>_xll.xlShmInterpRateFwd($F$3&amp;T(CalculationTrigger),C1404,,5,C1405)</f>
        <v>1.7210524219584255E-2</v>
      </c>
      <c r="G1404" s="148">
        <f>_xll.xlShmInterpDisc($G$3&amp;T(CalculationTrigger),C1404)</f>
        <v>0.93429329815188</v>
      </c>
      <c r="H1404" s="149">
        <f>_xll.xlShmInterpDisc($H$3&amp;T(CalculationTrigger),C1404)</f>
        <v>0.93458300343098599</v>
      </c>
      <c r="I1404" s="150">
        <f>_xll.xlShmInterpDisc($I$3&amp;T(CalculationTrigger),C1404)</f>
        <v>0.93600773417947714</v>
      </c>
      <c r="J1404" s="157">
        <f t="shared" si="63"/>
        <v>3.2649020561186704E-5</v>
      </c>
      <c r="K1404" s="158">
        <f t="shared" si="64"/>
        <v>0</v>
      </c>
      <c r="L1404" s="159">
        <f t="shared" si="65"/>
        <v>-1.6041626615153224E-4</v>
      </c>
    </row>
    <row r="1405" spans="2:12" x14ac:dyDescent="0.2">
      <c r="B1405" s="112" t="s">
        <v>2</v>
      </c>
      <c r="C1405" s="113">
        <f>_xll.qlCalendarAdvance("TARGET",C1404,B1405,"mf")</f>
        <v>46301</v>
      </c>
      <c r="D1405" s="120">
        <f>_xll.xlShmInterpRateFwd($D$3&amp;T(CalculationTrigger),C1405,,5,C1406)</f>
        <v>1.768868572286169E-2</v>
      </c>
      <c r="E1405" s="120">
        <f>_xll.xlShmInterpRateFwd($E$3&amp;T(CalculationTrigger),C1405,,5,C1406)</f>
        <v>1.7602814787669317E-2</v>
      </c>
      <c r="F1405" s="121">
        <f>_xll.xlShmInterpRateFwd($F$3&amp;T(CalculationTrigger),C1405,,5,C1406)</f>
        <v>1.7234851597075305E-2</v>
      </c>
      <c r="G1405" s="148">
        <f>_xll.xlShmInterpDisc($G$3&amp;T(CalculationTrigger),C1405)</f>
        <v>0.93397689395926597</v>
      </c>
      <c r="H1405" s="149">
        <f>_xll.xlShmInterpDisc($H$3&amp;T(CalculationTrigger),C1405)</f>
        <v>0.93426804099959426</v>
      </c>
      <c r="I1405" s="150">
        <f>_xll.xlShmInterpDisc($I$3&amp;T(CalculationTrigger),C1405)</f>
        <v>0.93569889286658559</v>
      </c>
      <c r="J1405" s="157">
        <f t="shared" si="63"/>
        <v>3.2756436252378151E-5</v>
      </c>
      <c r="K1405" s="158">
        <f t="shared" si="64"/>
        <v>0</v>
      </c>
      <c r="L1405" s="159">
        <f t="shared" si="65"/>
        <v>-1.6083438731578301E-4</v>
      </c>
    </row>
    <row r="1406" spans="2:12" x14ac:dyDescent="0.2">
      <c r="B1406" s="112" t="s">
        <v>2</v>
      </c>
      <c r="C1406" s="113">
        <f>_xll.qlCalendarAdvance("TARGET",C1405,B1406,"mf")</f>
        <v>46308</v>
      </c>
      <c r="D1406" s="120">
        <f>_xll.xlShmInterpRateFwd($D$3&amp;T(CalculationTrigger),C1406,,5,C1407)</f>
        <v>1.7712479755499673E-2</v>
      </c>
      <c r="E1406" s="120">
        <f>_xll.xlShmInterpRateFwd($E$3&amp;T(CalculationTrigger),C1406,,5,C1407)</f>
        <v>1.7626749062394708E-2</v>
      </c>
      <c r="F1406" s="121">
        <f>_xll.xlShmInterpRateFwd($F$3&amp;T(CalculationTrigger),C1406,,5,C1407)</f>
        <v>1.7258919180521557E-2</v>
      </c>
      <c r="G1406" s="148">
        <f>_xll.xlShmInterpDisc($G$3&amp;T(CalculationTrigger),C1406)</f>
        <v>0.93366016368953386</v>
      </c>
      <c r="H1406" s="149">
        <f>_xll.xlShmInterpDisc($H$3&amp;T(CalculationTrigger),C1406)</f>
        <v>0.93395274954508811</v>
      </c>
      <c r="I1406" s="150">
        <f>_xll.xlShmInterpDisc($I$3&amp;T(CalculationTrigger),C1406)</f>
        <v>0.93538971719335595</v>
      </c>
      <c r="J1406" s="157">
        <f t="shared" si="63"/>
        <v>3.2863217328046422E-5</v>
      </c>
      <c r="K1406" s="158">
        <f t="shared" si="64"/>
        <v>0</v>
      </c>
      <c r="L1406" s="159">
        <f t="shared" si="65"/>
        <v>-1.6125077853943132E-4</v>
      </c>
    </row>
    <row r="1407" spans="2:12" x14ac:dyDescent="0.2">
      <c r="B1407" s="112" t="s">
        <v>2</v>
      </c>
      <c r="C1407" s="113">
        <f>_xll.qlCalendarAdvance("TARGET",C1406,B1407,"mf")</f>
        <v>46315</v>
      </c>
      <c r="D1407" s="120">
        <f>_xll.xlShmInterpRateFwd($D$3&amp;T(CalculationTrigger),C1407,,5,C1408)</f>
        <v>1.773586231659019E-2</v>
      </c>
      <c r="E1407" s="120">
        <f>_xll.xlShmInterpRateFwd($E$3&amp;T(CalculationTrigger),C1407,,5,C1408)</f>
        <v>1.7650311752966878E-2</v>
      </c>
      <c r="F1407" s="121">
        <f>_xll.xlShmInterpRateFwd($F$3&amp;T(CalculationTrigger),C1407,,5,C1408)</f>
        <v>1.7282725706070996E-2</v>
      </c>
      <c r="G1407" s="148">
        <f>_xll.xlShmInterpDisc($G$3&amp;T(CalculationTrigger),C1407)</f>
        <v>0.93334311506702994</v>
      </c>
      <c r="H1407" s="149">
        <f>_xll.xlShmInterpDisc($H$3&amp;T(CalculationTrigger),C1407)</f>
        <v>0.93363713608593235</v>
      </c>
      <c r="I1407" s="150">
        <f>_xll.xlShmInterpDisc($I$3&amp;T(CalculationTrigger),C1407)</f>
        <v>0.93508021221617899</v>
      </c>
      <c r="J1407" s="157">
        <f t="shared" si="63"/>
        <v>3.2969288173702127E-5</v>
      </c>
      <c r="K1407" s="158">
        <f t="shared" si="64"/>
        <v>0</v>
      </c>
      <c r="L1407" s="159">
        <f t="shared" si="65"/>
        <v>-1.6166523012704011E-4</v>
      </c>
    </row>
    <row r="1408" spans="2:12" x14ac:dyDescent="0.2">
      <c r="B1408" s="112" t="s">
        <v>2</v>
      </c>
      <c r="C1408" s="113">
        <f>_xll.qlCalendarAdvance("TARGET",C1407,B1408,"mf")</f>
        <v>46322</v>
      </c>
      <c r="D1408" s="120">
        <f>_xll.xlShmInterpRateFwd($D$3&amp;T(CalculationTrigger),C1408,,5,C1409)</f>
        <v>1.7758831000448238E-2</v>
      </c>
      <c r="E1408" s="120">
        <f>_xll.xlShmInterpRateFwd($E$3&amp;T(CalculationTrigger),C1408,,5,C1409)</f>
        <v>1.7673500756344832E-2</v>
      </c>
      <c r="F1408" s="121">
        <f>_xll.xlShmInterpRateFwd($F$3&amp;T(CalculationTrigger),C1408,,5,C1409)</f>
        <v>1.7306269909903776E-2</v>
      </c>
      <c r="G1408" s="148">
        <f>_xll.xlShmInterpDisc($G$3&amp;T(CalculationTrigger),C1408)</f>
        <v>0.93302575584948189</v>
      </c>
      <c r="H1408" s="149">
        <f>_xll.xlShmInterpDisc($H$3&amp;T(CalculationTrigger),C1408)</f>
        <v>0.93332120766958393</v>
      </c>
      <c r="I1408" s="150">
        <f>_xll.xlShmInterpDisc($I$3&amp;T(CalculationTrigger),C1408)</f>
        <v>0.93477038300825066</v>
      </c>
      <c r="J1408" s="157">
        <f t="shared" si="63"/>
        <v>3.3074573174920004E-5</v>
      </c>
      <c r="K1408" s="158">
        <f t="shared" si="64"/>
        <v>0</v>
      </c>
      <c r="L1408" s="159">
        <f t="shared" si="65"/>
        <v>-1.6207753238312381E-4</v>
      </c>
    </row>
    <row r="1409" spans="2:12" x14ac:dyDescent="0.2">
      <c r="B1409" s="112" t="s">
        <v>2</v>
      </c>
      <c r="C1409" s="113">
        <f>_xll.qlCalendarAdvance("TARGET",C1408,B1409,"mf")</f>
        <v>46329</v>
      </c>
      <c r="D1409" s="120">
        <f>_xll.xlShmInterpRateFwd($D$3&amp;T(CalculationTrigger),C1409,,5,C1410)</f>
        <v>1.7781383401417356E-2</v>
      </c>
      <c r="E1409" s="120">
        <f>_xll.xlShmInterpRateFwd($E$3&amp;T(CalculationTrigger),C1409,,5,C1410)</f>
        <v>1.7696313969461336E-2</v>
      </c>
      <c r="F1409" s="121">
        <f>_xll.xlShmInterpRateFwd($F$3&amp;T(CalculationTrigger),C1409,,5,C1410)</f>
        <v>1.7329550528174423E-2</v>
      </c>
      <c r="G1409" s="148">
        <f>_xll.xlShmInterpDisc($G$3&amp;T(CalculationTrigger),C1409)</f>
        <v>0.93270809382790032</v>
      </c>
      <c r="H1409" s="149">
        <f>_xll.xlShmInterpDisc($H$3&amp;T(CalculationTrigger),C1409)</f>
        <v>0.93300497137240435</v>
      </c>
      <c r="I1409" s="150">
        <f>_xll.xlShmInterpDisc($I$3&amp;T(CalculationTrigger),C1409)</f>
        <v>0.93446023465951744</v>
      </c>
      <c r="J1409" s="157">
        <f t="shared" si="63"/>
        <v>3.3178996717208483E-5</v>
      </c>
      <c r="K1409" s="158">
        <f t="shared" si="64"/>
        <v>0</v>
      </c>
      <c r="L1409" s="159">
        <f t="shared" si="65"/>
        <v>-1.6248747561226908E-4</v>
      </c>
    </row>
    <row r="1410" spans="2:12" x14ac:dyDescent="0.2">
      <c r="B1410" s="112" t="s">
        <v>2</v>
      </c>
      <c r="C1410" s="113">
        <f>_xll.qlCalendarAdvance("TARGET",C1409,B1410,"mf")</f>
        <v>46336</v>
      </c>
      <c r="D1410" s="120">
        <f>_xll.xlShmInterpRateFwd($D$3&amp;T(CalculationTrigger),C1410,,5,C1411)</f>
        <v>1.780351711383522E-2</v>
      </c>
      <c r="E1410" s="120">
        <f>_xll.xlShmInterpRateFwd($E$3&amp;T(CalculationTrigger),C1410,,5,C1411)</f>
        <v>1.7718749289269576E-2</v>
      </c>
      <c r="F1410" s="121">
        <f>_xll.xlShmInterpRateFwd($F$3&amp;T(CalculationTrigger),C1410,,5,C1411)</f>
        <v>1.7352566297040913E-2</v>
      </c>
      <c r="G1410" s="148">
        <f>_xll.xlShmInterpDisc($G$3&amp;T(CalculationTrigger),C1410)</f>
        <v>0.93239013682648042</v>
      </c>
      <c r="H1410" s="149">
        <f>_xll.xlShmInterpDisc($H$3&amp;T(CalculationTrigger),C1410)</f>
        <v>0.93268843429957327</v>
      </c>
      <c r="I1410" s="150">
        <f>_xll.xlShmInterpDisc($I$3&amp;T(CalculationTrigger),C1410)</f>
        <v>0.93414977227662199</v>
      </c>
      <c r="J1410" s="157">
        <f t="shared" si="63"/>
        <v>3.3282483186123996E-5</v>
      </c>
      <c r="K1410" s="158">
        <f t="shared" si="64"/>
        <v>0</v>
      </c>
      <c r="L1410" s="159">
        <f t="shared" si="65"/>
        <v>-1.6289485011899608E-4</v>
      </c>
    </row>
    <row r="1411" spans="2:12" x14ac:dyDescent="0.2">
      <c r="B1411" s="112" t="s">
        <v>2</v>
      </c>
      <c r="C1411" s="113">
        <f>_xll.qlCalendarAdvance("TARGET",C1410,B1411,"mf")</f>
        <v>46343</v>
      </c>
      <c r="D1411" s="120">
        <f>_xll.xlShmInterpRateFwd($D$3&amp;T(CalculationTrigger),C1411,,5,C1412)</f>
        <v>1.7825229732051452E-2</v>
      </c>
      <c r="E1411" s="120">
        <f>_xll.xlShmInterpRateFwd($E$3&amp;T(CalculationTrigger),C1411,,5,C1412)</f>
        <v>1.7740804612726067E-2</v>
      </c>
      <c r="F1411" s="121">
        <f>_xll.xlShmInterpRateFwd($F$3&amp;T(CalculationTrigger),C1411,,5,C1412)</f>
        <v>1.7375315952699553E-2</v>
      </c>
      <c r="G1411" s="148">
        <f>_xll.xlShmInterpDisc($G$3&amp;T(CalculationTrigger),C1411)</f>
        <v>0.93207189270250401</v>
      </c>
      <c r="H1411" s="149">
        <f>_xll.xlShmInterpDisc($H$3&amp;T(CalculationTrigger),C1411)</f>
        <v>0.93237160358500204</v>
      </c>
      <c r="I1411" s="150">
        <f>_xll.xlShmInterpDisc($I$3&amp;T(CalculationTrigger),C1411)</f>
        <v>0.93383900098284878</v>
      </c>
      <c r="J1411" s="157">
        <f t="shared" si="63"/>
        <v>3.3384956967211621E-5</v>
      </c>
      <c r="K1411" s="158">
        <f t="shared" si="64"/>
        <v>0</v>
      </c>
      <c r="L1411" s="159">
        <f t="shared" si="65"/>
        <v>-1.6329944620789222E-4</v>
      </c>
    </row>
    <row r="1412" spans="2:12" x14ac:dyDescent="0.2">
      <c r="B1412" s="112" t="s">
        <v>2</v>
      </c>
      <c r="C1412" s="113">
        <f>_xll.qlCalendarAdvance("TARGET",C1411,B1412,"mf")</f>
        <v>46350</v>
      </c>
      <c r="D1412" s="120">
        <f>_xll.xlShmInterpRateFwd($D$3&amp;T(CalculationTrigger),C1412,,5,C1413)</f>
        <v>1.7846518850410598E-2</v>
      </c>
      <c r="E1412" s="120">
        <f>_xll.xlShmInterpRateFwd($E$3&amp;T(CalculationTrigger),C1412,,5,C1413)</f>
        <v>1.7762477836808357E-2</v>
      </c>
      <c r="F1412" s="121">
        <f>_xll.xlShmInterpRateFwd($F$3&amp;T(CalculationTrigger),C1412,,5,C1413)</f>
        <v>1.7397798231309831E-2</v>
      </c>
      <c r="G1412" s="148">
        <f>_xll.xlShmInterpDisc($G$3&amp;T(CalculationTrigger),C1412)</f>
        <v>0.93175336934624242</v>
      </c>
      <c r="H1412" s="149">
        <f>_xll.xlShmInterpDisc($H$3&amp;T(CalculationTrigger),C1412)</f>
        <v>0.93205448639124755</v>
      </c>
      <c r="I1412" s="150">
        <f>_xll.xlShmInterpDisc($I$3&amp;T(CalculationTrigger),C1412)</f>
        <v>0.93352792591806943</v>
      </c>
      <c r="J1412" s="157">
        <f t="shared" si="63"/>
        <v>3.3486342446016223E-5</v>
      </c>
      <c r="K1412" s="158">
        <f t="shared" si="64"/>
        <v>0</v>
      </c>
      <c r="L1412" s="159">
        <f t="shared" si="65"/>
        <v>-1.6370105418346404E-4</v>
      </c>
    </row>
    <row r="1413" spans="2:12" x14ac:dyDescent="0.2">
      <c r="B1413" s="112" t="s">
        <v>2</v>
      </c>
      <c r="C1413" s="113">
        <f>_xll.qlCalendarAdvance("TARGET",C1412,B1413,"mf")</f>
        <v>46357</v>
      </c>
      <c r="D1413" s="120">
        <f>_xll.xlShmInterpRateFwd($D$3&amp;T(CalculationTrigger),C1413,,5,C1414)</f>
        <v>1.786738206328729E-2</v>
      </c>
      <c r="E1413" s="120">
        <f>_xll.xlShmInterpRateFwd($E$3&amp;T(CalculationTrigger),C1413,,5,C1414)</f>
        <v>1.7783766858463185E-2</v>
      </c>
      <c r="F1413" s="121">
        <f>_xll.xlShmInterpRateFwd($F$3&amp;T(CalculationTrigger),C1413,,5,C1414)</f>
        <v>1.7420011869029275E-2</v>
      </c>
      <c r="G1413" s="148">
        <f>_xll.xlShmInterpDisc($G$3&amp;T(CalculationTrigger),C1413)</f>
        <v>0.93143457468085955</v>
      </c>
      <c r="H1413" s="149">
        <f>_xll.xlShmInterpDisc($H$3&amp;T(CalculationTrigger),C1413)</f>
        <v>0.93173708990942639</v>
      </c>
      <c r="I1413" s="150">
        <f>_xll.xlShmInterpDisc($I$3&amp;T(CalculationTrigger),C1413)</f>
        <v>0.93321655223868927</v>
      </c>
      <c r="J1413" s="157">
        <f t="shared" ref="J1413:J1476" si="66">-365*LN(G1413/$H1413)/($C1413-$C$4)</f>
        <v>3.3586564008059596E-5</v>
      </c>
      <c r="K1413" s="158">
        <f t="shared" ref="K1413:K1476" si="67">-365*LN(H1413/$H1413)/($C1413-$C$4)</f>
        <v>0</v>
      </c>
      <c r="L1413" s="159">
        <f t="shared" ref="L1413:L1476" si="68">-365*LN(I1413/$H1413)/($C1413-$C$4)</f>
        <v>-1.6409946435028358E-4</v>
      </c>
    </row>
    <row r="1414" spans="2:12" x14ac:dyDescent="0.2">
      <c r="B1414" s="112" t="s">
        <v>2</v>
      </c>
      <c r="C1414" s="113">
        <f>_xll.qlCalendarAdvance("TARGET",C1413,B1414,"mf")</f>
        <v>46364</v>
      </c>
      <c r="D1414" s="120">
        <f>_xll.xlShmInterpRateFwd($D$3&amp;T(CalculationTrigger),C1414,,5,C1415)</f>
        <v>1.7887816965011304E-2</v>
      </c>
      <c r="E1414" s="120">
        <f>_xll.xlShmInterpRateFwd($E$3&amp;T(CalculationTrigger),C1414,,5,C1415)</f>
        <v>1.7804669574653136E-2</v>
      </c>
      <c r="F1414" s="121">
        <f>_xll.xlShmInterpRateFwd($F$3&amp;T(CalculationTrigger),C1414,,5,C1415)</f>
        <v>1.7441955602048344E-2</v>
      </c>
      <c r="G1414" s="148">
        <f>_xll.xlShmInterpDisc($G$3&amp;T(CalculationTrigger),C1414)</f>
        <v>0.93111551666231485</v>
      </c>
      <c r="H1414" s="149">
        <f>_xll.xlShmInterpDisc($H$3&amp;T(CalculationTrigger),C1414)</f>
        <v>0.93141942135912981</v>
      </c>
      <c r="I1414" s="150">
        <f>_xll.xlShmInterpDisc($I$3&amp;T(CalculationTrigger),C1414)</f>
        <v>0.93290488511759351</v>
      </c>
      <c r="J1414" s="157">
        <f t="shared" si="66"/>
        <v>3.3685546038898911E-5</v>
      </c>
      <c r="K1414" s="158">
        <f t="shared" si="67"/>
        <v>0</v>
      </c>
      <c r="L1414" s="159">
        <f t="shared" si="68"/>
        <v>-1.6449446701289873E-4</v>
      </c>
    </row>
    <row r="1415" spans="2:12" x14ac:dyDescent="0.2">
      <c r="B1415" s="112" t="s">
        <v>2</v>
      </c>
      <c r="C1415" s="113">
        <f>_xll.qlCalendarAdvance("TARGET",C1414,B1415,"mf")</f>
        <v>46371</v>
      </c>
      <c r="D1415" s="120">
        <f>_xll.xlShmInterpRateFwd($D$3&amp;T(CalculationTrigger),C1415,,5,C1416)</f>
        <v>1.7907821150012822E-2</v>
      </c>
      <c r="E1415" s="120">
        <f>_xll.xlShmInterpRateFwd($E$3&amp;T(CalculationTrigger),C1415,,5,C1416)</f>
        <v>1.7825183882385912E-2</v>
      </c>
      <c r="F1415" s="121">
        <f>_xll.xlShmInterpRateFwd($F$3&amp;T(CalculationTrigger),C1415,,5,C1416)</f>
        <v>1.7463628166538438E-2</v>
      </c>
      <c r="G1415" s="148">
        <f>_xll.xlShmInterpDisc($G$3&amp;T(CalculationTrigger),C1415)</f>
        <v>0.93079620327926849</v>
      </c>
      <c r="H1415" s="149">
        <f>_xll.xlShmInterpDisc($H$3&amp;T(CalculationTrigger),C1415)</f>
        <v>0.93110148798833881</v>
      </c>
      <c r="I1415" s="150">
        <f>_xll.xlShmInterpDisc($I$3&amp;T(CalculationTrigger),C1415)</f>
        <v>0.93259292974409302</v>
      </c>
      <c r="J1415" s="157">
        <f t="shared" si="66"/>
        <v>3.3783212924059282E-5</v>
      </c>
      <c r="K1415" s="158">
        <f t="shared" si="67"/>
        <v>0</v>
      </c>
      <c r="L1415" s="159">
        <f t="shared" si="68"/>
        <v>-1.6488585247585342E-4</v>
      </c>
    </row>
    <row r="1416" spans="2:12" x14ac:dyDescent="0.2">
      <c r="B1416" s="112" t="s">
        <v>2</v>
      </c>
      <c r="C1416" s="113">
        <f>_xll.qlCalendarAdvance("TARGET",C1415,B1416,"mf")</f>
        <v>46378</v>
      </c>
      <c r="D1416" s="120">
        <f>_xll.xlShmInterpRateFwd($D$3&amp;T(CalculationTrigger),C1416,,5,C1417)</f>
        <v>1.7927392212614236E-2</v>
      </c>
      <c r="E1416" s="120">
        <f>_xll.xlShmInterpRateFwd($E$3&amp;T(CalculationTrigger),C1416,,5,C1417)</f>
        <v>1.7845307678616178E-2</v>
      </c>
      <c r="F1416" s="121">
        <f>_xll.xlShmInterpRateFwd($F$3&amp;T(CalculationTrigger),C1416,,5,C1417)</f>
        <v>1.7485028298686763E-2</v>
      </c>
      <c r="G1416" s="148">
        <f>_xll.xlShmInterpDisc($G$3&amp;T(CalculationTrigger),C1416)</f>
        <v>0.93047664255298435</v>
      </c>
      <c r="H1416" s="149">
        <f>_xll.xlShmInterpDisc($H$3&amp;T(CalculationTrigger),C1416)</f>
        <v>0.93078329707333907</v>
      </c>
      <c r="I1416" s="150">
        <f>_xll.xlShmInterpDisc($I$3&amp;T(CalculationTrigger),C1416)</f>
        <v>0.93228069132387148</v>
      </c>
      <c r="J1416" s="157">
        <f t="shared" si="66"/>
        <v>3.3879489049104949E-5</v>
      </c>
      <c r="K1416" s="158">
        <f t="shared" si="67"/>
        <v>0</v>
      </c>
      <c r="L1416" s="159">
        <f t="shared" si="68"/>
        <v>-1.6527341104370256E-4</v>
      </c>
    </row>
    <row r="1417" spans="2:12" x14ac:dyDescent="0.2">
      <c r="B1417" s="112" t="s">
        <v>2</v>
      </c>
      <c r="C1417" s="113">
        <f>_xll.qlCalendarAdvance("TARGET",C1416,B1417,"mf")</f>
        <v>46385</v>
      </c>
      <c r="D1417" s="120">
        <f>_xll.xlShmInterpRateFwd($D$3&amp;T(CalculationTrigger),C1417,,5,C1418)</f>
        <v>1.7946527747221743E-2</v>
      </c>
      <c r="E1417" s="120">
        <f>_xll.xlShmInterpRateFwd($E$3&amp;T(CalculationTrigger),C1417,,5,C1418)</f>
        <v>1.7865038860332756E-2</v>
      </c>
      <c r="F1417" s="121">
        <f>_xll.xlShmInterpRateFwd($F$3&amp;T(CalculationTrigger),C1417,,5,C1418)</f>
        <v>1.7506154734655936E-2</v>
      </c>
      <c r="G1417" s="148">
        <f>_xll.xlShmInterpDisc($G$3&amp;T(CalculationTrigger),C1417)</f>
        <v>0.93015684253723674</v>
      </c>
      <c r="H1417" s="149">
        <f>_xll.xlShmInterpDisc($H$3&amp;T(CalculationTrigger),C1417)</f>
        <v>0.93046485591863759</v>
      </c>
      <c r="I1417" s="150">
        <f>_xll.xlShmInterpDisc($I$3&amp;T(CalculationTrigger),C1417)</f>
        <v>0.93196817507893148</v>
      </c>
      <c r="J1417" s="157">
        <f t="shared" si="66"/>
        <v>3.3974298799562123E-5</v>
      </c>
      <c r="K1417" s="158">
        <f t="shared" si="67"/>
        <v>0</v>
      </c>
      <c r="L1417" s="159">
        <f t="shared" si="68"/>
        <v>-1.6565693302099776E-4</v>
      </c>
    </row>
    <row r="1418" spans="2:12" x14ac:dyDescent="0.2">
      <c r="B1418" s="112" t="s">
        <v>2</v>
      </c>
      <c r="C1418" s="113">
        <f>_xll.qlCalendarAdvance("TARGET",C1417,B1418,"mf")</f>
        <v>46392</v>
      </c>
      <c r="D1418" s="120">
        <f>_xll.xlShmInterpRateFwd($D$3&amp;T(CalculationTrigger),C1418,,5,C1419)</f>
        <v>1.7965225348244636E-2</v>
      </c>
      <c r="E1418" s="120">
        <f>_xll.xlShmInterpRateFwd($E$3&amp;T(CalculationTrigger),C1418,,5,C1419)</f>
        <v>1.7884375324541568E-2</v>
      </c>
      <c r="F1418" s="121">
        <f>_xll.xlShmInterpRateFwd($F$3&amp;T(CalculationTrigger),C1418,,5,C1419)</f>
        <v>1.7527006210653621E-2</v>
      </c>
      <c r="G1418" s="148">
        <f>_xll.xlShmInterpDisc($G$3&amp;T(CalculationTrigger),C1418)</f>
        <v>0.92983681131821494</v>
      </c>
      <c r="H1418" s="149">
        <f>_xll.xlShmInterpDisc($H$3&amp;T(CalculationTrigger),C1418)</f>
        <v>0.93014617185687842</v>
      </c>
      <c r="I1418" s="150">
        <f>_xll.xlShmInterpDisc($I$3&amp;T(CalculationTrigger),C1418)</f>
        <v>0.93165538624754196</v>
      </c>
      <c r="J1418" s="157">
        <f t="shared" si="66"/>
        <v>3.4067566560968731E-5</v>
      </c>
      <c r="K1418" s="158">
        <f t="shared" si="67"/>
        <v>0</v>
      </c>
      <c r="L1418" s="159">
        <f t="shared" si="68"/>
        <v>-1.6603620871229045E-4</v>
      </c>
    </row>
    <row r="1419" spans="2:12" x14ac:dyDescent="0.2">
      <c r="B1419" s="112" t="s">
        <v>2</v>
      </c>
      <c r="C1419" s="113">
        <f>_xll.qlCalendarAdvance("TARGET",C1418,B1419,"mf")</f>
        <v>46399</v>
      </c>
      <c r="D1419" s="120">
        <f>_xll.xlShmInterpRateFwd($D$3&amp;T(CalculationTrigger),C1419,,5,C1420)</f>
        <v>1.7983482610055151E-2</v>
      </c>
      <c r="E1419" s="120">
        <f>_xll.xlShmInterpRateFwd($E$3&amp;T(CalculationTrigger),C1419,,5,C1420)</f>
        <v>1.790331496823119E-2</v>
      </c>
      <c r="F1419" s="121">
        <f>_xll.xlShmInterpRateFwd($F$3&amp;T(CalculationTrigger),C1419,,5,C1420)</f>
        <v>1.7547581462845761E-2</v>
      </c>
      <c r="G1419" s="148">
        <f>_xll.xlShmInterpDisc($G$3&amp;T(CalculationTrigger),C1419)</f>
        <v>0.92951655701442915</v>
      </c>
      <c r="H1419" s="149">
        <f>_xll.xlShmInterpDisc($H$3&amp;T(CalculationTrigger),C1419)</f>
        <v>0.92982725224875939</v>
      </c>
      <c r="I1419" s="150">
        <f>_xll.xlShmInterpDisc($I$3&amp;T(CalculationTrigger),C1419)</f>
        <v>0.93134233008418466</v>
      </c>
      <c r="J1419" s="157">
        <f t="shared" si="66"/>
        <v>3.4159216718890232E-5</v>
      </c>
      <c r="K1419" s="158">
        <f t="shared" si="67"/>
        <v>0</v>
      </c>
      <c r="L1419" s="159">
        <f t="shared" si="68"/>
        <v>-1.6641102842212914E-4</v>
      </c>
    </row>
    <row r="1420" spans="2:12" x14ac:dyDescent="0.2">
      <c r="B1420" s="112" t="s">
        <v>2</v>
      </c>
      <c r="C1420" s="113">
        <f>_xll.qlCalendarAdvance("TARGET",C1419,B1420,"mf")</f>
        <v>46406</v>
      </c>
      <c r="D1420" s="120">
        <f>_xll.xlShmInterpRateFwd($D$3&amp;T(CalculationTrigger),C1420,,5,C1421)</f>
        <v>1.8001297127075769E-2</v>
      </c>
      <c r="E1420" s="120">
        <f>_xll.xlShmInterpRateFwd($E$3&amp;T(CalculationTrigger),C1420,,5,C1421)</f>
        <v>1.7921855688402148E-2</v>
      </c>
      <c r="F1420" s="121">
        <f>_xll.xlShmInterpRateFwd($F$3&amp;T(CalculationTrigger),C1420,,5,C1421)</f>
        <v>1.7567879227420442E-2</v>
      </c>
      <c r="G1420" s="148">
        <f>_xll.xlShmInterpDisc($G$3&amp;T(CalculationTrigger),C1420)</f>
        <v>0.92919608777661811</v>
      </c>
      <c r="H1420" s="149">
        <f>_xll.xlShmInterpDisc($H$3&amp;T(CalculationTrigger),C1420)</f>
        <v>0.92950810448294963</v>
      </c>
      <c r="I1420" s="150">
        <f>_xll.xlShmInterpDisc($I$3&amp;T(CalculationTrigger),C1420)</f>
        <v>0.93102901185950204</v>
      </c>
      <c r="J1420" s="157">
        <f t="shared" si="66"/>
        <v>3.4249173658845405E-5</v>
      </c>
      <c r="K1420" s="158">
        <f t="shared" si="67"/>
        <v>0</v>
      </c>
      <c r="L1420" s="159">
        <f t="shared" si="68"/>
        <v>-1.6678118245505065E-4</v>
      </c>
    </row>
    <row r="1421" spans="2:12" x14ac:dyDescent="0.2">
      <c r="B1421" s="112" t="s">
        <v>2</v>
      </c>
      <c r="C1421" s="113">
        <f>_xll.qlCalendarAdvance("TARGET",C1420,B1421,"mf")</f>
        <v>46413</v>
      </c>
      <c r="D1421" s="120">
        <f>_xll.xlShmInterpRateFwd($D$3&amp;T(CalculationTrigger),C1421,,5,C1422)</f>
        <v>1.801866649373329E-2</v>
      </c>
      <c r="E1421" s="120">
        <f>_xll.xlShmInterpRateFwd($E$3&amp;T(CalculationTrigger),C1421,,5,C1422)</f>
        <v>1.7939995382078813E-2</v>
      </c>
      <c r="F1421" s="121">
        <f>_xll.xlShmInterpRateFwd($F$3&amp;T(CalculationTrigger),C1421,,5,C1422)</f>
        <v>1.7587898240605412E-2</v>
      </c>
      <c r="G1421" s="148">
        <f>_xll.xlShmInterpDisc($G$3&amp;T(CalculationTrigger),C1421)</f>
        <v>0.92887541178765543</v>
      </c>
      <c r="H1421" s="149">
        <f>_xll.xlShmInterpDisc($H$3&amp;T(CalculationTrigger),C1421)</f>
        <v>0.92918873597600671</v>
      </c>
      <c r="I1421" s="150">
        <f>_xll.xlShmInterpDisc($I$3&amp;T(CalculationTrigger),C1421)</f>
        <v>0.93071543686024449</v>
      </c>
      <c r="J1421" s="157">
        <f t="shared" si="66"/>
        <v>3.4337361766380863E-5</v>
      </c>
      <c r="K1421" s="158">
        <f t="shared" si="67"/>
        <v>0</v>
      </c>
      <c r="L1421" s="159">
        <f t="shared" si="68"/>
        <v>-1.67146461115633E-4</v>
      </c>
    </row>
    <row r="1422" spans="2:12" x14ac:dyDescent="0.2">
      <c r="B1422" s="112" t="s">
        <v>2</v>
      </c>
      <c r="C1422" s="113">
        <f>_xll.qlCalendarAdvance("TARGET",C1421,B1422,"mf")</f>
        <v>46420</v>
      </c>
      <c r="D1422" s="120">
        <f>_xll.xlShmInterpRateFwd($D$3&amp;T(CalculationTrigger),C1422,,5,C1423)</f>
        <v>1.8035588304430264E-2</v>
      </c>
      <c r="E1422" s="120">
        <f>_xll.xlShmInterpRateFwd($E$3&amp;T(CalculationTrigger),C1422,,5,C1423)</f>
        <v>1.7957731946263388E-2</v>
      </c>
      <c r="F1422" s="121">
        <f>_xll.xlShmInterpRateFwd($F$3&amp;T(CalculationTrigger),C1422,,5,C1423)</f>
        <v>1.7607637238540759E-2</v>
      </c>
      <c r="G1422" s="148">
        <f>_xll.xlShmInterpDisc($G$3&amp;T(CalculationTrigger),C1422)</f>
        <v>0.92855453726245751</v>
      </c>
      <c r="H1422" s="149">
        <f>_xll.xlShmInterpDisc($H$3&amp;T(CalculationTrigger),C1422)</f>
        <v>0.92886915417229476</v>
      </c>
      <c r="I1422" s="150">
        <f>_xll.xlShmInterpDisc($I$3&amp;T(CalculationTrigger),C1422)</f>
        <v>0.9304016103892172</v>
      </c>
      <c r="J1422" s="157">
        <f t="shared" si="66"/>
        <v>3.4423705427032637E-5</v>
      </c>
      <c r="K1422" s="158">
        <f t="shared" si="67"/>
        <v>0</v>
      </c>
      <c r="L1422" s="159">
        <f t="shared" si="68"/>
        <v>-1.6750665470838374E-4</v>
      </c>
    </row>
    <row r="1423" spans="2:12" x14ac:dyDescent="0.2">
      <c r="B1423" s="112" t="s">
        <v>2</v>
      </c>
      <c r="C1423" s="113">
        <f>_xll.qlCalendarAdvance("TARGET",C1422,B1423,"mf")</f>
        <v>46427</v>
      </c>
      <c r="D1423" s="120">
        <f>_xll.xlShmInterpRateFwd($D$3&amp;T(CalculationTrigger),C1423,,5,C1424)</f>
        <v>1.80520601536323E-2</v>
      </c>
      <c r="E1423" s="120">
        <f>_xll.xlShmInterpRateFwd($E$3&amp;T(CalculationTrigger),C1423,,5,C1424)</f>
        <v>1.7975063277988357E-2</v>
      </c>
      <c r="F1423" s="121">
        <f>_xll.xlShmInterpRateFwd($F$3&amp;T(CalculationTrigger),C1423,,5,C1424)</f>
        <v>1.7627094957452842E-2</v>
      </c>
      <c r="G1423" s="148">
        <f>_xll.xlShmInterpDisc($G$3&amp;T(CalculationTrigger),C1423)</f>
        <v>0.92823347244789245</v>
      </c>
      <c r="H1423" s="149">
        <f>_xll.xlShmInterpDisc($H$3&amp;T(CalculationTrigger),C1423)</f>
        <v>0.9285493665439033</v>
      </c>
      <c r="I1423" s="150">
        <f>_xll.xlShmInterpDisc($I$3&amp;T(CalculationTrigger),C1423)</f>
        <v>0.93008753776522979</v>
      </c>
      <c r="J1423" s="157">
        <f t="shared" si="66"/>
        <v>3.4508129026345349E-5</v>
      </c>
      <c r="K1423" s="158">
        <f t="shared" si="67"/>
        <v>0</v>
      </c>
      <c r="L1423" s="159">
        <f t="shared" si="68"/>
        <v>-1.678615535378932E-4</v>
      </c>
    </row>
    <row r="1424" spans="2:12" x14ac:dyDescent="0.2">
      <c r="B1424" s="112" t="s">
        <v>2</v>
      </c>
      <c r="C1424" s="113">
        <f>_xll.qlCalendarAdvance("TARGET",C1423,B1424,"mf")</f>
        <v>46434</v>
      </c>
      <c r="D1424" s="120">
        <f>_xll.xlShmInterpRateFwd($D$3&amp;T(CalculationTrigger),C1424,,5,C1425)</f>
        <v>1.8068079635741034E-2</v>
      </c>
      <c r="E1424" s="120">
        <f>_xll.xlShmInterpRateFwd($E$3&amp;T(CalculationTrigger),C1424,,5,C1425)</f>
        <v>1.7991987274276273E-2</v>
      </c>
      <c r="F1424" s="121">
        <f>_xll.xlShmInterpRateFwd($F$3&amp;T(CalculationTrigger),C1424,,5,C1425)</f>
        <v>1.7646270133532774E-2</v>
      </c>
      <c r="G1424" s="148">
        <f>_xll.xlShmInterpDisc($G$3&amp;T(CalculationTrigger),C1424)</f>
        <v>0.92791222562268805</v>
      </c>
      <c r="H1424" s="149">
        <f>_xll.xlShmInterpDisc($H$3&amp;T(CalculationTrigger),C1424)</f>
        <v>0.9282293805905657</v>
      </c>
      <c r="I1424" s="150">
        <f>_xll.xlShmInterpDisc($I$3&amp;T(CalculationTrigger),C1424)</f>
        <v>0.92977322432304277</v>
      </c>
      <c r="J1424" s="157">
        <f t="shared" si="66"/>
        <v>3.4590556949869605E-5</v>
      </c>
      <c r="K1424" s="158">
        <f t="shared" si="67"/>
        <v>0</v>
      </c>
      <c r="L1424" s="159">
        <f t="shared" si="68"/>
        <v>-1.682109479086873E-4</v>
      </c>
    </row>
    <row r="1425" spans="2:12" x14ac:dyDescent="0.2">
      <c r="B1425" s="112" t="s">
        <v>2</v>
      </c>
      <c r="C1425" s="113">
        <f>_xll.qlCalendarAdvance("TARGET",C1424,B1425,"mf")</f>
        <v>46441</v>
      </c>
      <c r="D1425" s="120">
        <f>_xll.xlShmInterpRateFwd($D$3&amp;T(CalculationTrigger),C1425,,5,C1426)</f>
        <v>1.8083644345221993E-2</v>
      </c>
      <c r="E1425" s="120">
        <f>_xll.xlShmInterpRateFwd($E$3&amp;T(CalculationTrigger),C1425,,5,C1426)</f>
        <v>1.8008501832169045E-2</v>
      </c>
      <c r="F1425" s="121">
        <f>_xll.xlShmInterpRateFwd($F$3&amp;T(CalculationTrigger),C1425,,5,C1426)</f>
        <v>1.7665161502982894E-2</v>
      </c>
      <c r="G1425" s="148">
        <f>_xll.xlShmInterpDisc($G$3&amp;T(CalculationTrigger),C1425)</f>
        <v>0.92759080509734237</v>
      </c>
      <c r="H1425" s="149">
        <f>_xll.xlShmInterpDisc($H$3&amp;T(CalculationTrigger),C1425)</f>
        <v>0.92790920383957898</v>
      </c>
      <c r="I1425" s="150">
        <f>_xll.xlShmInterpDisc($I$3&amp;T(CalculationTrigger),C1425)</f>
        <v>0.9294586754133165</v>
      </c>
      <c r="J1425" s="157">
        <f t="shared" si="66"/>
        <v>3.4670913583126547E-5</v>
      </c>
      <c r="K1425" s="158">
        <f t="shared" si="67"/>
        <v>0</v>
      </c>
      <c r="L1425" s="159">
        <f t="shared" si="68"/>
        <v>-1.685546281253226E-4</v>
      </c>
    </row>
    <row r="1426" spans="2:12" x14ac:dyDescent="0.2">
      <c r="B1426" s="112" t="s">
        <v>2</v>
      </c>
      <c r="C1426" s="113">
        <f>_xll.qlCalendarAdvance("TARGET",C1425,B1426,"mf")</f>
        <v>46448</v>
      </c>
      <c r="D1426" s="120">
        <f>_xll.xlShmInterpRateFwd($D$3&amp;T(CalculationTrigger),C1426,,5,C1427)</f>
        <v>1.8098751876564477E-2</v>
      </c>
      <c r="E1426" s="120">
        <f>_xll.xlShmInterpRateFwd($E$3&amp;T(CalculationTrigger),C1426,,5,C1427)</f>
        <v>1.8024604848705099E-2</v>
      </c>
      <c r="F1426" s="121">
        <f>_xll.xlShmInterpRateFwd($F$3&amp;T(CalculationTrigger),C1426,,5,C1427)</f>
        <v>1.7683767801999546E-2</v>
      </c>
      <c r="G1426" s="148">
        <f>_xll.xlShmInterpDisc($G$3&amp;T(CalculationTrigger),C1426)</f>
        <v>0.92726921921403338</v>
      </c>
      <c r="H1426" s="149">
        <f>_xll.xlShmInterpDisc($H$3&amp;T(CalculationTrigger),C1426)</f>
        <v>0.92758884384572349</v>
      </c>
      <c r="I1426" s="150">
        <f>_xll.xlShmInterpDisc($I$3&amp;T(CalculationTrigger),C1426)</f>
        <v>0.92914389640255968</v>
      </c>
      <c r="J1426" s="157">
        <f t="shared" si="66"/>
        <v>3.4749123311663359E-5</v>
      </c>
      <c r="K1426" s="158">
        <f t="shared" si="67"/>
        <v>0</v>
      </c>
      <c r="L1426" s="159">
        <f t="shared" si="68"/>
        <v>-1.6889238449233854E-4</v>
      </c>
    </row>
    <row r="1427" spans="2:12" x14ac:dyDescent="0.2">
      <c r="B1427" s="112" t="s">
        <v>2</v>
      </c>
      <c r="C1427" s="113">
        <f>_xll.qlCalendarAdvance("TARGET",C1426,B1427,"mf")</f>
        <v>46455</v>
      </c>
      <c r="D1427" s="120">
        <f>_xll.xlShmInterpRateFwd($D$3&amp;T(CalculationTrigger),C1427,,5,C1428)</f>
        <v>1.8113399824195048E-2</v>
      </c>
      <c r="E1427" s="120">
        <f>_xll.xlShmInterpRateFwd($E$3&amp;T(CalculationTrigger),C1427,,5,C1428)</f>
        <v>1.8040294220937076E-2</v>
      </c>
      <c r="F1427" s="121">
        <f>_xll.xlShmInterpRateFwd($F$3&amp;T(CalculationTrigger),C1427,,5,C1428)</f>
        <v>1.7702087766802151E-2</v>
      </c>
      <c r="G1427" s="148">
        <f>_xll.xlShmInterpDisc($G$3&amp;T(CalculationTrigger),C1427)</f>
        <v>0.92694747634652919</v>
      </c>
      <c r="H1427" s="149">
        <f>_xll.xlShmInterpDisc($H$3&amp;T(CalculationTrigger),C1427)</f>
        <v>0.92726830819118344</v>
      </c>
      <c r="I1427" s="150">
        <f>_xll.xlShmInterpDisc($I$3&amp;T(CalculationTrigger),C1427)</f>
        <v>0.92882889267307822</v>
      </c>
      <c r="J1427" s="157">
        <f t="shared" si="66"/>
        <v>3.4825110521041971E-5</v>
      </c>
      <c r="K1427" s="158">
        <f t="shared" si="67"/>
        <v>0</v>
      </c>
      <c r="L1427" s="159">
        <f t="shared" si="68"/>
        <v>-1.6922400731431551E-4</v>
      </c>
    </row>
    <row r="1428" spans="2:12" x14ac:dyDescent="0.2">
      <c r="B1428" s="112" t="s">
        <v>2</v>
      </c>
      <c r="C1428" s="113">
        <f>_xll.qlCalendarAdvance("TARGET",C1427,B1428,"mf")</f>
        <v>46462</v>
      </c>
      <c r="D1428" s="120">
        <f>_xll.xlShmInterpRateFwd($D$3&amp;T(CalculationTrigger),C1428,,5,C1429)</f>
        <v>1.8127585782611231E-2</v>
      </c>
      <c r="E1428" s="120">
        <f>_xll.xlShmInterpRateFwd($E$3&amp;T(CalculationTrigger),C1428,,5,C1429)</f>
        <v>1.8055567845926383E-2</v>
      </c>
      <c r="F1428" s="121">
        <f>_xll.xlShmInterpRateFwd($F$3&amp;T(CalculationTrigger),C1428,,5,C1429)</f>
        <v>1.7720120133604411E-2</v>
      </c>
      <c r="G1428" s="148">
        <f>_xll.xlShmInterpDisc($G$3&amp;T(CalculationTrigger),C1428)</f>
        <v>0.92662558490010083</v>
      </c>
      <c r="H1428" s="149">
        <f>_xll.xlShmInterpDisc($H$3&amp;T(CalculationTrigger),C1428)</f>
        <v>0.92694760448546787</v>
      </c>
      <c r="I1428" s="150">
        <f>_xll.xlShmInterpDisc($I$3&amp;T(CalculationTrigger),C1428)</f>
        <v>0.9285136696229237</v>
      </c>
      <c r="J1428" s="157">
        <f t="shared" si="66"/>
        <v>3.4898799596784147E-5</v>
      </c>
      <c r="K1428" s="158">
        <f t="shared" si="67"/>
        <v>0</v>
      </c>
      <c r="L1428" s="159">
        <f t="shared" si="68"/>
        <v>-1.6954928689576933E-4</v>
      </c>
    </row>
    <row r="1429" spans="2:12" x14ac:dyDescent="0.2">
      <c r="B1429" s="112" t="s">
        <v>2</v>
      </c>
      <c r="C1429" s="113">
        <f>_xll.qlCalendarAdvance("TARGET",C1428,B1429,"mf")</f>
        <v>46469</v>
      </c>
      <c r="D1429" s="120">
        <f>_xll.xlShmInterpRateFwd($D$3&amp;T(CalculationTrigger),C1429,,5,C1430)</f>
        <v>1.8141307346289225E-2</v>
      </c>
      <c r="E1429" s="120">
        <f>_xll.xlShmInterpRateFwd($E$3&amp;T(CalculationTrigger),C1429,,5,C1430)</f>
        <v>1.8070423620726153E-2</v>
      </c>
      <c r="F1429" s="121">
        <f>_xll.xlShmInterpRateFwd($F$3&amp;T(CalculationTrigger),C1429,,5,C1430)</f>
        <v>1.7737863638585465E-2</v>
      </c>
      <c r="G1429" s="148">
        <f>_xll.xlShmInterpDisc($G$3&amp;T(CalculationTrigger),C1429)</f>
        <v>0.9263035533114331</v>
      </c>
      <c r="H1429" s="149">
        <f>_xll.xlShmInterpDisc($H$3&amp;T(CalculationTrigger),C1429)</f>
        <v>0.92662674036533199</v>
      </c>
      <c r="I1429" s="150">
        <f>_xll.xlShmInterpDisc($I$3&amp;T(CalculationTrigger),C1429)</f>
        <v>0.928198232665843</v>
      </c>
      <c r="J1429" s="157">
        <f t="shared" si="66"/>
        <v>3.4970114924440677E-5</v>
      </c>
      <c r="K1429" s="158">
        <f t="shared" si="67"/>
        <v>0</v>
      </c>
      <c r="L1429" s="159">
        <f t="shared" si="68"/>
        <v>-1.698680135412618E-4</v>
      </c>
    </row>
    <row r="1430" spans="2:12" x14ac:dyDescent="0.2">
      <c r="B1430" s="112" t="s">
        <v>2</v>
      </c>
      <c r="C1430" s="113">
        <f>_xll.qlCalendarAdvance("TARGET",C1429,B1430,"mf")</f>
        <v>46476</v>
      </c>
      <c r="D1430" s="120">
        <f>_xll.xlShmInterpRateFwd($D$3&amp;T(CalculationTrigger),C1430,,5,C1431)</f>
        <v>1.8154673997951492E-2</v>
      </c>
      <c r="E1430" s="120">
        <f>_xll.xlShmInterpRateFwd($E$3&amp;T(CalculationTrigger),C1430,,5,C1431)</f>
        <v>1.8084955884689502E-2</v>
      </c>
      <c r="F1430" s="121">
        <f>_xll.xlShmInterpRateFwd($F$3&amp;T(CalculationTrigger),C1430,,5,C1431)</f>
        <v>1.7755382085640342E-2</v>
      </c>
      <c r="G1430" s="148">
        <f>_xll.xlShmInterpDisc($G$3&amp;T(CalculationTrigger),C1430)</f>
        <v>0.92598139004853808</v>
      </c>
      <c r="H1430" s="149">
        <f>_xll.xlShmInterpDisc($H$3&amp;T(CalculationTrigger),C1430)</f>
        <v>0.9263057234946992</v>
      </c>
      <c r="I1430" s="150">
        <f>_xll.xlShmInterpDisc($I$3&amp;T(CalculationTrigger),C1430)</f>
        <v>0.92788258723122796</v>
      </c>
      <c r="J1430" s="157">
        <f t="shared" si="66"/>
        <v>3.5038980889538436E-5</v>
      </c>
      <c r="K1430" s="158">
        <f t="shared" si="67"/>
        <v>0</v>
      </c>
      <c r="L1430" s="159">
        <f t="shared" si="68"/>
        <v>-1.7017997755534766E-4</v>
      </c>
    </row>
    <row r="1431" spans="2:12" x14ac:dyDescent="0.2">
      <c r="B1431" s="112" t="s">
        <v>2</v>
      </c>
      <c r="C1431" s="113">
        <f>_xll.qlCalendarAdvance("TARGET",C1430,B1431,"mf")</f>
        <v>46483</v>
      </c>
      <c r="D1431" s="120">
        <f>_xll.xlShmInterpRateFwd($D$3&amp;T(CalculationTrigger),C1431,,5,C1432)</f>
        <v>1.8174444985711979E-2</v>
      </c>
      <c r="E1431" s="120">
        <f>_xll.xlShmInterpRateFwd($E$3&amp;T(CalculationTrigger),C1431,,5,C1432)</f>
        <v>1.8104988957228042E-2</v>
      </c>
      <c r="F1431" s="121">
        <f>_xll.xlShmInterpRateFwd($F$3&amp;T(CalculationTrigger),C1431,,5,C1432)</f>
        <v>1.777658981838871E-2</v>
      </c>
      <c r="G1431" s="148">
        <f>_xll.xlShmInterpDisc($G$3&amp;T(CalculationTrigger),C1431)</f>
        <v>0.9256591016250787</v>
      </c>
      <c r="H1431" s="149">
        <f>_xll.xlShmInterpDisc($H$3&amp;T(CalculationTrigger),C1431)</f>
        <v>0.92598455985249684</v>
      </c>
      <c r="I1431" s="150">
        <f>_xll.xlShmInterpDisc($I$3&amp;T(CalculationTrigger),C1431)</f>
        <v>0.92756673760697317</v>
      </c>
      <c r="J1431" s="157">
        <f t="shared" si="66"/>
        <v>3.5105351448938213E-5</v>
      </c>
      <c r="K1431" s="158">
        <f t="shared" si="67"/>
        <v>0</v>
      </c>
      <c r="L1431" s="159">
        <f t="shared" si="68"/>
        <v>-1.7048502930915157E-4</v>
      </c>
    </row>
    <row r="1432" spans="2:12" x14ac:dyDescent="0.2">
      <c r="B1432" s="112" t="s">
        <v>2</v>
      </c>
      <c r="C1432" s="113">
        <f>_xll.qlCalendarAdvance("TARGET",C1431,B1432,"mf")</f>
        <v>46490</v>
      </c>
      <c r="D1432" s="120">
        <f>_xll.xlShmInterpRateFwd($D$3&amp;T(CalculationTrigger),C1432,,5,C1433)</f>
        <v>1.8197967758293052E-2</v>
      </c>
      <c r="E1432" s="120">
        <f>_xll.xlShmInterpRateFwd($E$3&amp;T(CalculationTrigger),C1432,,5,C1433)</f>
        <v>1.812823096237761E-2</v>
      </c>
      <c r="F1432" s="121">
        <f>_xll.xlShmInterpRateFwd($F$3&amp;T(CalculationTrigger),C1432,,5,C1433)</f>
        <v>1.7799893936987488E-2</v>
      </c>
      <c r="G1432" s="148">
        <f>_xll.xlShmInterpDisc($G$3&amp;T(CalculationTrigger),C1432)</f>
        <v>0.925336574636906</v>
      </c>
      <c r="H1432" s="149">
        <f>_xll.xlShmInterpDisc($H$3&amp;T(CalculationTrigger),C1432)</f>
        <v>0.9256631520496974</v>
      </c>
      <c r="I1432" s="150">
        <f>_xll.xlShmInterpDisc($I$3&amp;T(CalculationTrigger),C1432)</f>
        <v>0.92725061849101065</v>
      </c>
      <c r="J1432" s="157">
        <f t="shared" si="66"/>
        <v>3.5170967412642985E-5</v>
      </c>
      <c r="K1432" s="158">
        <f t="shared" si="67"/>
        <v>0</v>
      </c>
      <c r="L1432" s="159">
        <f t="shared" si="68"/>
        <v>-1.7078666996803632E-4</v>
      </c>
    </row>
    <row r="1433" spans="2:12" x14ac:dyDescent="0.2">
      <c r="B1433" s="112" t="s">
        <v>2</v>
      </c>
      <c r="C1433" s="113">
        <f>_xll.qlCalendarAdvance("TARGET",C1432,B1433,"mf")</f>
        <v>46497</v>
      </c>
      <c r="D1433" s="120">
        <f>_xll.xlShmInterpRateFwd($D$3&amp;T(CalculationTrigger),C1433,,5,C1434)</f>
        <v>1.8221240279297442E-2</v>
      </c>
      <c r="E1433" s="120">
        <f>_xll.xlShmInterpRateFwd($E$3&amp;T(CalculationTrigger),C1433,,5,C1434)</f>
        <v>1.8151231236822458E-2</v>
      </c>
      <c r="F1433" s="121">
        <f>_xll.xlShmInterpRateFwd($F$3&amp;T(CalculationTrigger),C1433,,5,C1434)</f>
        <v>1.7822957355895151E-2</v>
      </c>
      <c r="G1433" s="148">
        <f>_xll.xlShmInterpDisc($G$3&amp;T(CalculationTrigger),C1433)</f>
        <v>0.92501374287832483</v>
      </c>
      <c r="H1433" s="149">
        <f>_xll.xlShmInterpDisc($H$3&amp;T(CalculationTrigger),C1433)</f>
        <v>0.92534144349121339</v>
      </c>
      <c r="I1433" s="150">
        <f>_xll.xlShmInterpDisc($I$3&amp;T(CalculationTrigger),C1433)</f>
        <v>0.92693419297799418</v>
      </c>
      <c r="J1433" s="157">
        <f t="shared" si="66"/>
        <v>3.5236868425764899E-5</v>
      </c>
      <c r="K1433" s="158">
        <f t="shared" si="67"/>
        <v>0</v>
      </c>
      <c r="L1433" s="159">
        <f t="shared" si="68"/>
        <v>-1.7108704089704635E-4</v>
      </c>
    </row>
    <row r="1434" spans="2:12" x14ac:dyDescent="0.2">
      <c r="B1434" s="112" t="s">
        <v>2</v>
      </c>
      <c r="C1434" s="113">
        <f>_xll.qlCalendarAdvance("TARGET",C1433,B1434,"mf")</f>
        <v>46504</v>
      </c>
      <c r="D1434" s="120">
        <f>_xll.xlShmInterpRateFwd($D$3&amp;T(CalculationTrigger),C1434,,5,C1435)</f>
        <v>1.82442613601221E-2</v>
      </c>
      <c r="E1434" s="120">
        <f>_xll.xlShmInterpRateFwd($E$3&amp;T(CalculationTrigger),C1434,,5,C1435)</f>
        <v>1.8173988663392527E-2</v>
      </c>
      <c r="F1434" s="121">
        <f>_xll.xlShmInterpRateFwd($F$3&amp;T(CalculationTrigger),C1434,,5,C1435)</f>
        <v>1.7845778936783324E-2</v>
      </c>
      <c r="G1434" s="148">
        <f>_xll.xlShmInterpDisc($G$3&amp;T(CalculationTrigger),C1434)</f>
        <v>0.92469061118333118</v>
      </c>
      <c r="H1434" s="149">
        <f>_xll.xlShmInterpDisc($H$3&amp;T(CalculationTrigger),C1434)</f>
        <v>0.92501943885523386</v>
      </c>
      <c r="I1434" s="150">
        <f>_xll.xlShmInterpDisc($I$3&amp;T(CalculationTrigger),C1434)</f>
        <v>0.92661746573131276</v>
      </c>
      <c r="J1434" s="157">
        <f t="shared" si="66"/>
        <v>3.5303036639881237E-5</v>
      </c>
      <c r="K1434" s="158">
        <f t="shared" si="67"/>
        <v>0</v>
      </c>
      <c r="L1434" s="159">
        <f t="shared" si="68"/>
        <v>-1.7138614739016966E-4</v>
      </c>
    </row>
    <row r="1435" spans="2:12" x14ac:dyDescent="0.2">
      <c r="B1435" s="112" t="s">
        <v>2</v>
      </c>
      <c r="C1435" s="113">
        <f>_xll.qlCalendarAdvance("TARGET",C1434,B1435,"mf")</f>
        <v>46511</v>
      </c>
      <c r="D1435" s="120">
        <f>_xll.xlShmInterpRateFwd($D$3&amp;T(CalculationTrigger),C1435,,5,C1436)</f>
        <v>1.8267029812155448E-2</v>
      </c>
      <c r="E1435" s="120">
        <f>_xll.xlShmInterpRateFwd($E$3&amp;T(CalculationTrigger),C1435,,5,C1436)</f>
        <v>1.8196502124932235E-2</v>
      </c>
      <c r="F1435" s="121">
        <f>_xll.xlShmInterpRateFwd($F$3&amp;T(CalculationTrigger),C1435,,5,C1436)</f>
        <v>1.7868357541332144E-2</v>
      </c>
      <c r="G1435" s="148">
        <f>_xll.xlShmInterpDisc($G$3&amp;T(CalculationTrigger),C1435)</f>
        <v>0.92436718440104482</v>
      </c>
      <c r="H1435" s="149">
        <f>_xll.xlShmInterpDisc($H$3&amp;T(CalculationTrigger),C1435)</f>
        <v>0.92469714283403781</v>
      </c>
      <c r="I1435" s="150">
        <f>_xll.xlShmInterpDisc($I$3&amp;T(CalculationTrigger),C1435)</f>
        <v>0.92630044142899082</v>
      </c>
      <c r="J1435" s="157">
        <f t="shared" si="66"/>
        <v>3.5369454206558927E-5</v>
      </c>
      <c r="K1435" s="158">
        <f t="shared" si="67"/>
        <v>0</v>
      </c>
      <c r="L1435" s="159">
        <f t="shared" si="68"/>
        <v>-1.7168399474137396E-4</v>
      </c>
    </row>
    <row r="1436" spans="2:12" x14ac:dyDescent="0.2">
      <c r="B1436" s="112" t="s">
        <v>2</v>
      </c>
      <c r="C1436" s="113">
        <f>_xll.qlCalendarAdvance("TARGET",C1435,B1436,"mf")</f>
        <v>46518</v>
      </c>
      <c r="D1436" s="120">
        <f>_xll.xlShmInterpRateFwd($D$3&amp;T(CalculationTrigger),C1436,,5,C1437)</f>
        <v>1.8289544446783275E-2</v>
      </c>
      <c r="E1436" s="120">
        <f>_xll.xlShmInterpRateFwd($E$3&amp;T(CalculationTrigger),C1436,,5,C1437)</f>
        <v>1.8218770504254179E-2</v>
      </c>
      <c r="F1436" s="121">
        <f>_xll.xlShmInterpRateFwd($F$3&amp;T(CalculationTrigger),C1436,,5,C1437)</f>
        <v>1.7890692031143483E-2</v>
      </c>
      <c r="G1436" s="148">
        <f>_xll.xlShmInterpDisc($G$3&amp;T(CalculationTrigger),C1436)</f>
        <v>0.92404346739565713</v>
      </c>
      <c r="H1436" s="149">
        <f>_xll.xlShmInterpDisc($H$3&amp;T(CalculationTrigger),C1436)</f>
        <v>0.9243745601339447</v>
      </c>
      <c r="I1436" s="150">
        <f>_xll.xlShmInterpDisc($I$3&amp;T(CalculationTrigger),C1436)</f>
        <v>0.92598312476363842</v>
      </c>
      <c r="J1436" s="157">
        <f t="shared" si="66"/>
        <v>3.5436103277363838E-5</v>
      </c>
      <c r="K1436" s="158">
        <f t="shared" si="67"/>
        <v>0</v>
      </c>
      <c r="L1436" s="159">
        <f t="shared" si="68"/>
        <v>-1.7198058824458365E-4</v>
      </c>
    </row>
    <row r="1437" spans="2:12" x14ac:dyDescent="0.2">
      <c r="B1437" s="112" t="s">
        <v>2</v>
      </c>
      <c r="C1437" s="113">
        <f>_xll.qlCalendarAdvance("TARGET",C1436,B1437,"mf")</f>
        <v>46525</v>
      </c>
      <c r="D1437" s="120">
        <f>_xll.xlShmInterpRateFwd($D$3&amp;T(CalculationTrigger),C1437,,5,C1438)</f>
        <v>1.83118040754526E-2</v>
      </c>
      <c r="E1437" s="120">
        <f>_xll.xlShmInterpRateFwd($E$3&amp;T(CalculationTrigger),C1437,,5,C1438)</f>
        <v>1.8240792684220394E-2</v>
      </c>
      <c r="F1437" s="121">
        <f>_xll.xlShmInterpRateFwd($F$3&amp;T(CalculationTrigger),C1437,,5,C1438)</f>
        <v>1.7912781267949585E-2</v>
      </c>
      <c r="G1437" s="148">
        <f>_xll.xlShmInterpDisc($G$3&amp;T(CalculationTrigger),C1437)</f>
        <v>0.9237194650463797</v>
      </c>
      <c r="H1437" s="149">
        <f>_xll.xlShmInterpDisc($H$3&amp;T(CalculationTrigger),C1437)</f>
        <v>0.92405169547526655</v>
      </c>
      <c r="I1437" s="150">
        <f>_xll.xlShmInterpDisc($I$3&amp;T(CalculationTrigger),C1437)</f>
        <v>0.92566552044240391</v>
      </c>
      <c r="J1437" s="157">
        <f t="shared" si="66"/>
        <v>3.5502966003837197E-5</v>
      </c>
      <c r="K1437" s="158">
        <f t="shared" si="67"/>
        <v>0</v>
      </c>
      <c r="L1437" s="159">
        <f t="shared" si="68"/>
        <v>-1.7227593319383213E-4</v>
      </c>
    </row>
    <row r="1438" spans="2:12" x14ac:dyDescent="0.2">
      <c r="B1438" s="112" t="s">
        <v>2</v>
      </c>
      <c r="C1438" s="113">
        <f>_xll.qlCalendarAdvance("TARGET",C1437,B1438,"mf")</f>
        <v>46532</v>
      </c>
      <c r="D1438" s="120">
        <f>_xll.xlShmInterpRateFwd($D$3&amp;T(CalculationTrigger),C1438,,5,C1439)</f>
        <v>1.8333807509509553E-2</v>
      </c>
      <c r="E1438" s="120">
        <f>_xll.xlShmInterpRateFwd($E$3&amp;T(CalculationTrigger),C1438,,5,C1439)</f>
        <v>1.8262567547643958E-2</v>
      </c>
      <c r="F1438" s="121">
        <f>_xll.xlShmInterpRateFwd($F$3&amp;T(CalculationTrigger),C1438,,5,C1439)</f>
        <v>1.7934624113340913E-2</v>
      </c>
      <c r="G1438" s="148">
        <f>_xll.xlShmInterpDisc($G$3&amp;T(CalculationTrigger),C1438)</f>
        <v>0.92339518224739148</v>
      </c>
      <c r="H1438" s="149">
        <f>_xll.xlShmInterpDisc($H$3&amp;T(CalculationTrigger),C1438)</f>
        <v>0.92372855359225836</v>
      </c>
      <c r="I1438" s="150">
        <f>_xll.xlShmInterpDisc($I$3&amp;T(CalculationTrigger),C1438)</f>
        <v>0.9253476331869227</v>
      </c>
      <c r="J1438" s="157">
        <f t="shared" si="66"/>
        <v>3.5570024537581602E-5</v>
      </c>
      <c r="K1438" s="158">
        <f t="shared" si="67"/>
        <v>0</v>
      </c>
      <c r="L1438" s="159">
        <f t="shared" si="68"/>
        <v>-1.7257003488301923E-4</v>
      </c>
    </row>
    <row r="1439" spans="2:12" x14ac:dyDescent="0.2">
      <c r="B1439" s="112" t="s">
        <v>2</v>
      </c>
      <c r="C1439" s="113">
        <f>_xll.qlCalendarAdvance("TARGET",C1438,B1439,"mf")</f>
        <v>46539</v>
      </c>
      <c r="D1439" s="120">
        <f>_xll.xlShmInterpRateFwd($D$3&amp;T(CalculationTrigger),C1439,,5,C1440)</f>
        <v>1.8355553560396476E-2</v>
      </c>
      <c r="E1439" s="120">
        <f>_xll.xlShmInterpRateFwd($E$3&amp;T(CalculationTrigger),C1439,,5,C1440)</f>
        <v>1.8284093977381781E-2</v>
      </c>
      <c r="F1439" s="121">
        <f>_xll.xlShmInterpRateFwd($F$3&amp;T(CalculationTrigger),C1439,,5,C1440)</f>
        <v>1.7956219429044323E-2</v>
      </c>
      <c r="G1439" s="148">
        <f>_xll.xlShmInterpDisc($G$3&amp;T(CalculationTrigger),C1439)</f>
        <v>0.92307062390778916</v>
      </c>
      <c r="H1439" s="149">
        <f>_xll.xlShmInterpDisc($H$3&amp;T(CalculationTrigger),C1439)</f>
        <v>0.92340513923307044</v>
      </c>
      <c r="I1439" s="150">
        <f>_xll.xlShmInterpDisc($I$3&amp;T(CalculationTrigger),C1439)</f>
        <v>0.92502946773327088</v>
      </c>
      <c r="J1439" s="157">
        <f t="shared" si="66"/>
        <v>3.5637261030160484E-5</v>
      </c>
      <c r="K1439" s="158">
        <f t="shared" si="67"/>
        <v>0</v>
      </c>
      <c r="L1439" s="159">
        <f t="shared" si="68"/>
        <v>-1.7286289860617284E-4</v>
      </c>
    </row>
    <row r="1440" spans="2:12" x14ac:dyDescent="0.2">
      <c r="B1440" s="112" t="s">
        <v>2</v>
      </c>
      <c r="C1440" s="113">
        <f>_xll.qlCalendarAdvance("TARGET",C1439,B1440,"mf")</f>
        <v>46546</v>
      </c>
      <c r="D1440" s="120">
        <f>_xll.xlShmInterpRateFwd($D$3&amp;T(CalculationTrigger),C1440,,5,C1441)</f>
        <v>1.837704103950721E-2</v>
      </c>
      <c r="E1440" s="120">
        <f>_xll.xlShmInterpRateFwd($E$3&amp;T(CalculationTrigger),C1440,,5,C1441)</f>
        <v>1.8305370856265196E-2</v>
      </c>
      <c r="F1440" s="121">
        <f>_xll.xlShmInterpRateFwd($F$3&amp;T(CalculationTrigger),C1440,,5,C1441)</f>
        <v>1.7977566076679864E-2</v>
      </c>
      <c r="G1440" s="148">
        <f>_xll.xlShmInterpDisc($G$3&amp;T(CalculationTrigger),C1440)</f>
        <v>0.92274579495153419</v>
      </c>
      <c r="H1440" s="149">
        <f>_xll.xlShmInterpDisc($H$3&amp;T(CalculationTrigger),C1440)</f>
        <v>0.92308145715969947</v>
      </c>
      <c r="I1440" s="150">
        <f>_xll.xlShmInterpDisc($I$3&amp;T(CalculationTrigger),C1440)</f>
        <v>0.92471102883191436</v>
      </c>
      <c r="J1440" s="157">
        <f t="shared" si="66"/>
        <v>3.5704657633118618E-5</v>
      </c>
      <c r="K1440" s="158">
        <f t="shared" si="67"/>
        <v>0</v>
      </c>
      <c r="L1440" s="159">
        <f t="shared" si="68"/>
        <v>-1.7315452965720692E-4</v>
      </c>
    </row>
    <row r="1441" spans="2:12" x14ac:dyDescent="0.2">
      <c r="B1441" s="112" t="s">
        <v>2</v>
      </c>
      <c r="C1441" s="113">
        <f>_xll.qlCalendarAdvance("TARGET",C1440,B1441,"mf")</f>
        <v>46553</v>
      </c>
      <c r="D1441" s="120">
        <f>_xll.xlShmInterpRateFwd($D$3&amp;T(CalculationTrigger),C1441,,5,C1442)</f>
        <v>1.8398268758250933E-2</v>
      </c>
      <c r="E1441" s="120">
        <f>_xll.xlShmInterpRateFwd($E$3&amp;T(CalculationTrigger),C1441,,5,C1442)</f>
        <v>1.8326397067146415E-2</v>
      </c>
      <c r="F1441" s="121">
        <f>_xll.xlShmInterpRateFwd($F$3&amp;T(CalculationTrigger),C1441,,5,C1442)</f>
        <v>1.7998662917928874E-2</v>
      </c>
      <c r="G1441" s="148">
        <f>_xll.xlShmInterpDisc($G$3&amp;T(CalculationTrigger),C1441)</f>
        <v>0.92242070031740275</v>
      </c>
      <c r="H1441" s="149">
        <f>_xll.xlShmInterpDisc($H$3&amp;T(CalculationTrigger),C1441)</f>
        <v>0.92275751214794077</v>
      </c>
      <c r="I1441" s="150">
        <f>_xll.xlShmInterpDisc($I$3&amp;T(CalculationTrigger),C1441)</f>
        <v>0.92439232124766224</v>
      </c>
      <c r="J1441" s="157">
        <f t="shared" si="66"/>
        <v>3.5772196498035063E-5</v>
      </c>
      <c r="K1441" s="158">
        <f t="shared" si="67"/>
        <v>0</v>
      </c>
      <c r="L1441" s="159">
        <f t="shared" si="68"/>
        <v>-1.7344493333011702E-4</v>
      </c>
    </row>
    <row r="1442" spans="2:12" x14ac:dyDescent="0.2">
      <c r="B1442" s="112" t="s">
        <v>2</v>
      </c>
      <c r="C1442" s="113">
        <f>_xll.qlCalendarAdvance("TARGET",C1441,B1442,"mf")</f>
        <v>46560</v>
      </c>
      <c r="D1442" s="120">
        <f>_xll.xlShmInterpRateFwd($D$3&amp;T(CalculationTrigger),C1442,,5,C1443)</f>
        <v>1.8419235528046484E-2</v>
      </c>
      <c r="E1442" s="120">
        <f>_xll.xlShmInterpRateFwd($E$3&amp;T(CalculationTrigger),C1442,,5,C1443)</f>
        <v>1.834717149285809E-2</v>
      </c>
      <c r="F1442" s="121">
        <f>_xll.xlShmInterpRateFwd($F$3&amp;T(CalculationTrigger),C1442,,5,C1443)</f>
        <v>1.8019508814481958E-2</v>
      </c>
      <c r="G1442" s="148">
        <f>_xll.xlShmInterpDisc($G$3&amp;T(CalculationTrigger),C1442)</f>
        <v>0.92209534495893419</v>
      </c>
      <c r="H1442" s="149">
        <f>_xll.xlShmInterpDisc($H$3&amp;T(CalculationTrigger),C1442)</f>
        <v>0.92243330898734011</v>
      </c>
      <c r="I1442" s="150">
        <f>_xll.xlShmInterpDisc($I$3&amp;T(CalculationTrigger),C1442)</f>
        <v>0.92407334975961741</v>
      </c>
      <c r="J1442" s="157">
        <f t="shared" si="66"/>
        <v>3.583985977647779E-5</v>
      </c>
      <c r="K1442" s="158">
        <f t="shared" si="67"/>
        <v>0</v>
      </c>
      <c r="L1442" s="159">
        <f t="shared" si="68"/>
        <v>-1.7373411491886957E-4</v>
      </c>
    </row>
    <row r="1443" spans="2:12" x14ac:dyDescent="0.2">
      <c r="B1443" s="112" t="s">
        <v>2</v>
      </c>
      <c r="C1443" s="113">
        <f>_xll.qlCalendarAdvance("TARGET",C1442,B1443,"mf")</f>
        <v>46567</v>
      </c>
      <c r="D1443" s="120">
        <f>_xll.xlShmInterpRateFwd($D$3&amp;T(CalculationTrigger),C1443,,5,C1444)</f>
        <v>1.8439940160276138E-2</v>
      </c>
      <c r="E1443" s="120">
        <f>_xll.xlShmInterpRateFwd($E$3&amp;T(CalculationTrigger),C1443,,5,C1444)</f>
        <v>1.8367693016253954E-2</v>
      </c>
      <c r="F1443" s="121">
        <f>_xll.xlShmInterpRateFwd($F$3&amp;T(CalculationTrigger),C1443,,5,C1444)</f>
        <v>1.8040102627946416E-2</v>
      </c>
      <c r="G1443" s="148">
        <f>_xll.xlShmInterpDisc($G$3&amp;T(CalculationTrigger),C1443)</f>
        <v>0.92176973384438043</v>
      </c>
      <c r="H1443" s="149">
        <f>_xll.xlShmInterpDisc($H$3&amp;T(CalculationTrigger),C1443)</f>
        <v>0.92210885248114594</v>
      </c>
      <c r="I1443" s="150">
        <f>_xll.xlShmInterpDisc($I$3&amp;T(CalculationTrigger),C1443)</f>
        <v>0.92375411916112848</v>
      </c>
      <c r="J1443" s="157">
        <f t="shared" si="66"/>
        <v>3.5907629620023863E-5</v>
      </c>
      <c r="K1443" s="158">
        <f t="shared" si="67"/>
        <v>0</v>
      </c>
      <c r="L1443" s="159">
        <f t="shared" si="68"/>
        <v>-1.7402207971740116E-4</v>
      </c>
    </row>
    <row r="1444" spans="2:12" x14ac:dyDescent="0.2">
      <c r="B1444" s="112" t="s">
        <v>2</v>
      </c>
      <c r="C1444" s="113">
        <f>_xll.qlCalendarAdvance("TARGET",C1443,B1444,"mf")</f>
        <v>46574</v>
      </c>
      <c r="D1444" s="120">
        <f>_xll.xlShmInterpRateFwd($D$3&amp;T(CalculationTrigger),C1444,,5,C1445)</f>
        <v>1.8460381466395802E-2</v>
      </c>
      <c r="E1444" s="120">
        <f>_xll.xlShmInterpRateFwd($E$3&amp;T(CalculationTrigger),C1444,,5,C1445)</f>
        <v>1.8387960520179981E-2</v>
      </c>
      <c r="F1444" s="121">
        <f>_xll.xlShmInterpRateFwd($F$3&amp;T(CalculationTrigger),C1444,,5,C1445)</f>
        <v>1.8060443220078069E-2</v>
      </c>
      <c r="G1444" s="148">
        <f>_xll.xlShmInterpDisc($G$3&amp;T(CalculationTrigger),C1444)</f>
        <v>0.92144387195665567</v>
      </c>
      <c r="H1444" s="149">
        <f>_xll.xlShmInterpDisc($H$3&amp;T(CalculationTrigger),C1444)</f>
        <v>0.92178414744626158</v>
      </c>
      <c r="I1444" s="150">
        <f>_xll.xlShmInterpDisc($I$3&amp;T(CalculationTrigger),C1444)</f>
        <v>0.92343463425974293</v>
      </c>
      <c r="J1444" s="157">
        <f t="shared" si="66"/>
        <v>3.5975488180214535E-5</v>
      </c>
      <c r="K1444" s="158">
        <f t="shared" si="67"/>
        <v>0</v>
      </c>
      <c r="L1444" s="159">
        <f t="shared" si="68"/>
        <v>-1.743088330197253E-4</v>
      </c>
    </row>
    <row r="1445" spans="2:12" x14ac:dyDescent="0.2">
      <c r="B1445" s="112" t="s">
        <v>2</v>
      </c>
      <c r="C1445" s="113">
        <f>_xll.qlCalendarAdvance("TARGET",C1444,B1445,"mf")</f>
        <v>46581</v>
      </c>
      <c r="D1445" s="120">
        <f>_xll.xlShmInterpRateFwd($D$3&amp;T(CalculationTrigger),C1445,,5,C1446)</f>
        <v>1.8480558257796081E-2</v>
      </c>
      <c r="E1445" s="120">
        <f>_xll.xlShmInterpRateFwd($E$3&amp;T(CalculationTrigger),C1445,,5,C1446)</f>
        <v>1.8407972887491866E-2</v>
      </c>
      <c r="F1445" s="121">
        <f>_xll.xlShmInterpRateFwd($F$3&amp;T(CalculationTrigger),C1445,,5,C1446)</f>
        <v>1.8080529452485911E-2</v>
      </c>
      <c r="G1445" s="148">
        <f>_xll.xlShmInterpDisc($G$3&amp;T(CalculationTrigger),C1445)</f>
        <v>0.92111776429328496</v>
      </c>
      <c r="H1445" s="149">
        <f>_xll.xlShmInterpDisc($H$3&amp;T(CalculationTrigger),C1445)</f>
        <v>0.92145919871319781</v>
      </c>
      <c r="I1445" s="150">
        <f>_xll.xlShmInterpDisc($I$3&amp;T(CalculationTrigger),C1445)</f>
        <v>0.923114899877157</v>
      </c>
      <c r="J1445" s="157">
        <f t="shared" si="66"/>
        <v>3.6043417608629623E-5</v>
      </c>
      <c r="K1445" s="158">
        <f t="shared" si="67"/>
        <v>0</v>
      </c>
      <c r="L1445" s="159">
        <f t="shared" si="68"/>
        <v>-1.7459438011977968E-4</v>
      </c>
    </row>
    <row r="1446" spans="2:12" x14ac:dyDescent="0.2">
      <c r="B1446" s="112" t="s">
        <v>2</v>
      </c>
      <c r="C1446" s="113">
        <f>_xll.qlCalendarAdvance("TARGET",C1445,B1446,"mf")</f>
        <v>46588</v>
      </c>
      <c r="D1446" s="120">
        <f>_xll.xlShmInterpRateFwd($D$3&amp;T(CalculationTrigger),C1446,,5,C1447)</f>
        <v>1.8500469345889312E-2</v>
      </c>
      <c r="E1446" s="120">
        <f>_xll.xlShmInterpRateFwd($E$3&amp;T(CalculationTrigger),C1446,,5,C1447)</f>
        <v>1.8427729001026176E-2</v>
      </c>
      <c r="F1446" s="121">
        <f>_xll.xlShmInterpRateFwd($F$3&amp;T(CalculationTrigger),C1446,,5,C1447)</f>
        <v>1.8100360186875553E-2</v>
      </c>
      <c r="G1446" s="148">
        <f>_xll.xlShmInterpDisc($G$3&amp;T(CalculationTrigger),C1446)</f>
        <v>0.92079141586635516</v>
      </c>
      <c r="H1446" s="149">
        <f>_xll.xlShmInterpDisc($H$3&amp;T(CalculationTrigger),C1446)</f>
        <v>0.92113401112602555</v>
      </c>
      <c r="I1446" s="150">
        <f>_xll.xlShmInterpDisc($I$3&amp;T(CalculationTrigger),C1446)</f>
        <v>0.92279492084917036</v>
      </c>
      <c r="J1446" s="157">
        <f t="shared" si="66"/>
        <v>3.6111400056842499E-5</v>
      </c>
      <c r="K1446" s="158">
        <f t="shared" si="67"/>
        <v>0</v>
      </c>
      <c r="L1446" s="159">
        <f t="shared" si="68"/>
        <v>-1.7487872631153322E-4</v>
      </c>
    </row>
    <row r="1447" spans="2:12" x14ac:dyDescent="0.2">
      <c r="B1447" s="112" t="s">
        <v>2</v>
      </c>
      <c r="C1447" s="113">
        <f>_xll.qlCalendarAdvance("TARGET",C1446,B1447,"mf")</f>
        <v>46595</v>
      </c>
      <c r="D1447" s="120">
        <f>_xll.xlShmInterpRateFwd($D$3&amp;T(CalculationTrigger),C1447,,5,C1448)</f>
        <v>1.8520113542115482E-2</v>
      </c>
      <c r="E1447" s="120">
        <f>_xll.xlShmInterpRateFwd($E$3&amp;T(CalculationTrigger),C1447,,5,C1448)</f>
        <v>1.8447227743652581E-2</v>
      </c>
      <c r="F1447" s="121">
        <f>_xll.xlShmInterpRateFwd($F$3&amp;T(CalculationTrigger),C1447,,5,C1448)</f>
        <v>1.8119934284904483E-2</v>
      </c>
      <c r="G1447" s="148">
        <f>_xll.xlShmInterpDisc($G$3&amp;T(CalculationTrigger),C1447)</f>
        <v>0.92046483170246429</v>
      </c>
      <c r="H1447" s="149">
        <f>_xll.xlShmInterpDisc($H$3&amp;T(CalculationTrigger),C1447)</f>
        <v>0.9208085895423288</v>
      </c>
      <c r="I1447" s="150">
        <f>_xll.xlShmInterpDisc($I$3&amp;T(CalculationTrigger),C1447)</f>
        <v>0.92247470202563719</v>
      </c>
      <c r="J1447" s="157">
        <f t="shared" si="66"/>
        <v>3.61794176764187E-5</v>
      </c>
      <c r="K1447" s="158">
        <f t="shared" si="67"/>
        <v>0</v>
      </c>
      <c r="L1447" s="159">
        <f t="shared" si="68"/>
        <v>-1.7516187688894149E-4</v>
      </c>
    </row>
    <row r="1448" spans="2:12" x14ac:dyDescent="0.2">
      <c r="B1448" s="112" t="s">
        <v>2</v>
      </c>
      <c r="C1448" s="113">
        <f>_xll.qlCalendarAdvance("TARGET",C1447,B1448,"mf")</f>
        <v>46602</v>
      </c>
      <c r="D1448" s="120">
        <f>_xll.xlShmInterpRateFwd($D$3&amp;T(CalculationTrigger),C1448,,5,C1449)</f>
        <v>1.8539489657878605E-2</v>
      </c>
      <c r="E1448" s="120">
        <f>_xll.xlShmInterpRateFwd($E$3&amp;T(CalculationTrigger),C1448,,5,C1449)</f>
        <v>1.8466467998221842E-2</v>
      </c>
      <c r="F1448" s="121">
        <f>_xll.xlShmInterpRateFwd($F$3&amp;T(CalculationTrigger),C1448,,5,C1449)</f>
        <v>1.8139250608280678E-2</v>
      </c>
      <c r="G1448" s="148">
        <f>_xll.xlShmInterpDisc($G$3&amp;T(CalculationTrigger),C1448)</f>
        <v>0.92013801684267138</v>
      </c>
      <c r="H1448" s="149">
        <f>_xll.xlShmInterpDisc($H$3&amp;T(CalculationTrigger),C1448)</f>
        <v>0.92048293883315724</v>
      </c>
      <c r="I1448" s="150">
        <f>_xll.xlShmInterpDisc($I$3&amp;T(CalculationTrigger),C1448)</f>
        <v>0.92215424827041959</v>
      </c>
      <c r="J1448" s="157">
        <f t="shared" si="66"/>
        <v>3.6247452618914537E-5</v>
      </c>
      <c r="K1448" s="158">
        <f t="shared" si="67"/>
        <v>0</v>
      </c>
      <c r="L1448" s="159">
        <f t="shared" si="68"/>
        <v>-1.7544383714600994E-4</v>
      </c>
    </row>
    <row r="1449" spans="2:12" x14ac:dyDescent="0.2">
      <c r="B1449" s="112" t="s">
        <v>2</v>
      </c>
      <c r="C1449" s="113">
        <f>_xll.qlCalendarAdvance("TARGET",C1448,B1449,"mf")</f>
        <v>46609</v>
      </c>
      <c r="D1449" s="120">
        <f>_xll.xlShmInterpRateFwd($D$3&amp;T(CalculationTrigger),C1449,,5,C1450)</f>
        <v>1.8558596504622164E-2</v>
      </c>
      <c r="E1449" s="120">
        <f>_xll.xlShmInterpRateFwd($E$3&amp;T(CalculationTrigger),C1449,,5,C1450)</f>
        <v>1.8485448647594882E-2</v>
      </c>
      <c r="F1449" s="121">
        <f>_xll.xlShmInterpRateFwd($F$3&amp;T(CalculationTrigger),C1449,,5,C1450)</f>
        <v>1.8158308018658437E-2</v>
      </c>
      <c r="G1449" s="148">
        <f>_xll.xlShmInterpDisc($G$3&amp;T(CalculationTrigger),C1449)</f>
        <v>0.91981097634244746</v>
      </c>
      <c r="H1449" s="149">
        <f>_xll.xlShmInterpDisc($H$3&amp;T(CalculationTrigger),C1449)</f>
        <v>0.92015706388297991</v>
      </c>
      <c r="I1449" s="150">
        <f>_xll.xlShmInterpDisc($I$3&amp;T(CalculationTrigger),C1449)</f>
        <v>0.92183356446133957</v>
      </c>
      <c r="J1449" s="157">
        <f t="shared" si="66"/>
        <v>3.6315487035907894E-5</v>
      </c>
      <c r="K1449" s="158">
        <f t="shared" si="67"/>
        <v>0</v>
      </c>
      <c r="L1449" s="159">
        <f t="shared" si="68"/>
        <v>-1.7572461237666374E-4</v>
      </c>
    </row>
    <row r="1450" spans="2:12" x14ac:dyDescent="0.2">
      <c r="B1450" s="112" t="s">
        <v>2</v>
      </c>
      <c r="C1450" s="113">
        <f>_xll.qlCalendarAdvance("TARGET",C1449,B1450,"mf")</f>
        <v>46616</v>
      </c>
      <c r="D1450" s="120">
        <f>_xll.xlShmInterpRateFwd($D$3&amp;T(CalculationTrigger),C1450,,5,C1451)</f>
        <v>1.8577432893771308E-2</v>
      </c>
      <c r="E1450" s="120">
        <f>_xll.xlShmInterpRateFwd($E$3&amp;T(CalculationTrigger),C1450,,5,C1451)</f>
        <v>1.8504168574637096E-2</v>
      </c>
      <c r="F1450" s="121">
        <f>_xll.xlShmInterpRateFwd($F$3&amp;T(CalculationTrigger),C1450,,5,C1451)</f>
        <v>1.817710537774855E-2</v>
      </c>
      <c r="G1450" s="148">
        <f>_xll.xlShmInterpDisc($G$3&amp;T(CalculationTrigger),C1450)</f>
        <v>0.91948371527162531</v>
      </c>
      <c r="H1450" s="149">
        <f>_xll.xlShmInterpDisc($H$3&amp;T(CalculationTrigger),C1450)</f>
        <v>0.91983096958963817</v>
      </c>
      <c r="I1450" s="150">
        <f>_xll.xlShmInterpDisc($I$3&amp;T(CalculationTrigger),C1450)</f>
        <v>0.92151265549013306</v>
      </c>
      <c r="J1450" s="157">
        <f t="shared" si="66"/>
        <v>3.6383503078943149E-5</v>
      </c>
      <c r="K1450" s="158">
        <f t="shared" si="67"/>
        <v>0</v>
      </c>
      <c r="L1450" s="159">
        <f t="shared" si="68"/>
        <v>-1.7600420787489688E-4</v>
      </c>
    </row>
    <row r="1451" spans="2:12" x14ac:dyDescent="0.2">
      <c r="B1451" s="112" t="s">
        <v>2</v>
      </c>
      <c r="C1451" s="113">
        <f>_xll.qlCalendarAdvance("TARGET",C1450,B1451,"mf")</f>
        <v>46623</v>
      </c>
      <c r="D1451" s="120">
        <f>_xll.xlShmInterpRateFwd($D$3&amp;T(CalculationTrigger),C1451,,5,C1452)</f>
        <v>1.8595997636744563E-2</v>
      </c>
      <c r="E1451" s="120">
        <f>_xll.xlShmInterpRateFwd($E$3&amp;T(CalculationTrigger),C1451,,5,C1452)</f>
        <v>1.8522626662201107E-2</v>
      </c>
      <c r="F1451" s="121">
        <f>_xll.xlShmInterpRateFwd($F$3&amp;T(CalculationTrigger),C1451,,5,C1452)</f>
        <v>1.8195641547225735E-2</v>
      </c>
      <c r="G1451" s="148">
        <f>_xll.xlShmInterpDisc($G$3&amp;T(CalculationTrigger),C1451)</f>
        <v>0.9191562387143507</v>
      </c>
      <c r="H1451" s="149">
        <f>_xll.xlShmInterpDisc($H$3&amp;T(CalculationTrigger),C1451)</f>
        <v>0.91950466086429961</v>
      </c>
      <c r="I1451" s="150">
        <f>_xll.xlShmInterpDisc($I$3&amp;T(CalculationTrigger),C1451)</f>
        <v>0.9211915262624023</v>
      </c>
      <c r="J1451" s="157">
        <f t="shared" si="66"/>
        <v>3.6451482899615545E-5</v>
      </c>
      <c r="K1451" s="158">
        <f t="shared" si="67"/>
        <v>0</v>
      </c>
      <c r="L1451" s="159">
        <f t="shared" si="68"/>
        <v>-1.762826289346637E-4</v>
      </c>
    </row>
    <row r="1452" spans="2:12" x14ac:dyDescent="0.2">
      <c r="B1452" s="112" t="s">
        <v>2</v>
      </c>
      <c r="C1452" s="113">
        <f>_xll.qlCalendarAdvance("TARGET",C1451,B1452,"mf")</f>
        <v>46630</v>
      </c>
      <c r="D1452" s="120">
        <f>_xll.xlShmInterpRateFwd($D$3&amp;T(CalculationTrigger),C1452,,5,C1453)</f>
        <v>1.8614289544971317E-2</v>
      </c>
      <c r="E1452" s="120">
        <f>_xll.xlShmInterpRateFwd($E$3&amp;T(CalculationTrigger),C1452,,5,C1453)</f>
        <v>1.8540821793155811E-2</v>
      </c>
      <c r="F1452" s="121">
        <f>_xll.xlShmInterpRateFwd($F$3&amp;T(CalculationTrigger),C1452,,5,C1453)</f>
        <v>1.8213915388769306E-2</v>
      </c>
      <c r="G1452" s="148">
        <f>_xll.xlShmInterpDisc($G$3&amp;T(CalculationTrigger),C1452)</f>
        <v>0.91882855176903322</v>
      </c>
      <c r="H1452" s="149">
        <f>_xll.xlShmInterpDisc($H$3&amp;T(CalculationTrigger),C1452)</f>
        <v>0.91917814263141162</v>
      </c>
      <c r="I1452" s="150">
        <f>_xll.xlShmInterpDisc($I$3&amp;T(CalculationTrigger),C1452)</f>
        <v>0.92087018169756973</v>
      </c>
      <c r="J1452" s="157">
        <f t="shared" si="66"/>
        <v>3.6519408649484098E-5</v>
      </c>
      <c r="K1452" s="158">
        <f t="shared" si="67"/>
        <v>0</v>
      </c>
      <c r="L1452" s="159">
        <f t="shared" si="68"/>
        <v>-1.7655988084992039E-4</v>
      </c>
    </row>
    <row r="1453" spans="2:12" x14ac:dyDescent="0.2">
      <c r="B1453" s="112" t="s">
        <v>2</v>
      </c>
      <c r="C1453" s="113">
        <f>_xll.qlCalendarAdvance("TARGET",C1452,B1453,"mf")</f>
        <v>46637</v>
      </c>
      <c r="D1453" s="120">
        <f>_xll.xlShmInterpRateFwd($D$3&amp;T(CalculationTrigger),C1453,,5,C1454)</f>
        <v>1.8632307429903544E-2</v>
      </c>
      <c r="E1453" s="120">
        <f>_xll.xlShmInterpRateFwd($E$3&amp;T(CalculationTrigger),C1453,,5,C1454)</f>
        <v>1.8558752850363333E-2</v>
      </c>
      <c r="F1453" s="121">
        <f>_xll.xlShmInterpRateFwd($F$3&amp;T(CalculationTrigger),C1453,,5,C1454)</f>
        <v>1.8231925764057483E-2</v>
      </c>
      <c r="G1453" s="148">
        <f>_xll.xlShmInterpDisc($G$3&amp;T(CalculationTrigger),C1453)</f>
        <v>0.9185006595482974</v>
      </c>
      <c r="H1453" s="149">
        <f>_xll.xlShmInterpDisc($H$3&amp;T(CalculationTrigger),C1453)</f>
        <v>0.91885141982865537</v>
      </c>
      <c r="I1453" s="150">
        <f>_xll.xlShmInterpDisc($I$3&amp;T(CalculationTrigger),C1453)</f>
        <v>0.92054862672883164</v>
      </c>
      <c r="J1453" s="157">
        <f t="shared" si="66"/>
        <v>3.6587262480102548E-5</v>
      </c>
      <c r="K1453" s="158">
        <f t="shared" si="67"/>
        <v>0</v>
      </c>
      <c r="L1453" s="159">
        <f t="shared" si="68"/>
        <v>-1.7683596891464524E-4</v>
      </c>
    </row>
    <row r="1454" spans="2:12" x14ac:dyDescent="0.2">
      <c r="B1454" s="112" t="s">
        <v>2</v>
      </c>
      <c r="C1454" s="113">
        <f>_xll.qlCalendarAdvance("TARGET",C1453,B1454,"mf")</f>
        <v>46644</v>
      </c>
      <c r="D1454" s="120">
        <f>_xll.xlShmInterpRateFwd($D$3&amp;T(CalculationTrigger),C1454,,5,C1455)</f>
        <v>1.865005010298118E-2</v>
      </c>
      <c r="E1454" s="120">
        <f>_xll.xlShmInterpRateFwd($E$3&amp;T(CalculationTrigger),C1454,,5,C1455)</f>
        <v>1.8576418716719705E-2</v>
      </c>
      <c r="F1454" s="121">
        <f>_xll.xlShmInterpRateFwd($F$3&amp;T(CalculationTrigger),C1454,,5,C1455)</f>
        <v>1.8249671534842814E-2</v>
      </c>
      <c r="G1454" s="148">
        <f>_xll.xlShmInterpDisc($G$3&amp;T(CalculationTrigger),C1454)</f>
        <v>0.91817256717893392</v>
      </c>
      <c r="H1454" s="149">
        <f>_xll.xlShmInterpDisc($H$3&amp;T(CalculationTrigger),C1454)</f>
        <v>0.91852449740690012</v>
      </c>
      <c r="I1454" s="150">
        <f>_xll.xlShmInterpDisc($I$3&amp;T(CalculationTrigger),C1454)</f>
        <v>0.9202268663031119</v>
      </c>
      <c r="J1454" s="157">
        <f t="shared" si="66"/>
        <v>3.6655026543050012E-5</v>
      </c>
      <c r="K1454" s="158">
        <f t="shared" si="67"/>
        <v>0</v>
      </c>
      <c r="L1454" s="159">
        <f t="shared" si="68"/>
        <v>-1.7711089842281576E-4</v>
      </c>
    </row>
    <row r="1455" spans="2:12" x14ac:dyDescent="0.2">
      <c r="B1455" s="112" t="s">
        <v>2</v>
      </c>
      <c r="C1455" s="113">
        <f>_xll.qlCalendarAdvance("TARGET",C1454,B1455,"mf")</f>
        <v>46651</v>
      </c>
      <c r="D1455" s="120">
        <f>_xll.xlShmInterpRateFwd($D$3&amp;T(CalculationTrigger),C1455,,5,C1456)</f>
        <v>1.8667516375614836E-2</v>
      </c>
      <c r="E1455" s="120">
        <f>_xll.xlShmInterpRateFwd($E$3&amp;T(CalculationTrigger),C1455,,5,C1456)</f>
        <v>1.8593818275062259E-2</v>
      </c>
      <c r="F1455" s="121">
        <f>_xll.xlShmInterpRateFwd($F$3&amp;T(CalculationTrigger),C1455,,5,C1456)</f>
        <v>1.8267151562749551E-2</v>
      </c>
      <c r="G1455" s="148">
        <f>_xll.xlShmInterpDisc($G$3&amp;T(CalculationTrigger),C1455)</f>
        <v>0.91784427980185102</v>
      </c>
      <c r="H1455" s="149">
        <f>_xll.xlShmInterpDisc($H$3&amp;T(CalculationTrigger),C1455)</f>
        <v>0.91819738033015696</v>
      </c>
      <c r="I1455" s="150">
        <f>_xll.xlShmInterpDisc($I$3&amp;T(CalculationTrigger),C1455)</f>
        <v>0.91990490538101477</v>
      </c>
      <c r="J1455" s="157">
        <f t="shared" si="66"/>
        <v>3.6722682989897702E-5</v>
      </c>
      <c r="K1455" s="158">
        <f t="shared" si="67"/>
        <v>0</v>
      </c>
      <c r="L1455" s="159">
        <f t="shared" si="68"/>
        <v>-1.7738467466838653E-4</v>
      </c>
    </row>
    <row r="1456" spans="2:12" x14ac:dyDescent="0.2">
      <c r="B1456" s="112" t="s">
        <v>2</v>
      </c>
      <c r="C1456" s="113">
        <f>_xll.qlCalendarAdvance("TARGET",C1455,B1456,"mf")</f>
        <v>46658</v>
      </c>
      <c r="D1456" s="120">
        <f>_xll.xlShmInterpRateFwd($D$3&amp;T(CalculationTrigger),C1456,,5,C1457)</f>
        <v>1.868470505927286E-2</v>
      </c>
      <c r="E1456" s="120">
        <f>_xll.xlShmInterpRateFwd($E$3&amp;T(CalculationTrigger),C1456,,5,C1457)</f>
        <v>1.8610950408285632E-2</v>
      </c>
      <c r="F1456" s="121">
        <f>_xll.xlShmInterpRateFwd($F$3&amp;T(CalculationTrigger),C1456,,5,C1457)</f>
        <v>1.8284364709522855E-2</v>
      </c>
      <c r="G1456" s="148">
        <f>_xll.xlShmInterpDisc($G$3&amp;T(CalculationTrigger),C1456)</f>
        <v>0.91751580257202692</v>
      </c>
      <c r="H1456" s="149">
        <f>_xll.xlShmInterpDisc($H$3&amp;T(CalculationTrigger),C1456)</f>
        <v>0.9178700735755343</v>
      </c>
      <c r="I1456" s="150">
        <f>_xll.xlShmInterpDisc($I$3&amp;T(CalculationTrigger),C1456)</f>
        <v>0.91958274893678127</v>
      </c>
      <c r="J1456" s="157">
        <f t="shared" si="66"/>
        <v>3.6790213972197177E-5</v>
      </c>
      <c r="K1456" s="158">
        <f t="shared" si="67"/>
        <v>0</v>
      </c>
      <c r="L1456" s="159">
        <f t="shared" si="68"/>
        <v>-1.7765730294533021E-4</v>
      </c>
    </row>
    <row r="1457" spans="2:12" x14ac:dyDescent="0.2">
      <c r="B1457" s="112" t="s">
        <v>2</v>
      </c>
      <c r="C1457" s="113">
        <f>_xll.qlCalendarAdvance("TARGET",C1456,B1457,"mf")</f>
        <v>46665</v>
      </c>
      <c r="D1457" s="120">
        <f>_xll.xlShmInterpRateFwd($D$3&amp;T(CalculationTrigger),C1457,,5,C1458)</f>
        <v>1.8701614965411915E-2</v>
      </c>
      <c r="E1457" s="120">
        <f>_xll.xlShmInterpRateFwd($E$3&amp;T(CalculationTrigger),C1457,,5,C1458)</f>
        <v>1.8627813999278139E-2</v>
      </c>
      <c r="F1457" s="121">
        <f>_xll.xlShmInterpRateFwd($F$3&amp;T(CalculationTrigger),C1457,,5,C1458)</f>
        <v>1.8301309836860909E-2</v>
      </c>
      <c r="G1457" s="148">
        <f>_xll.xlShmInterpDisc($G$3&amp;T(CalculationTrigger),C1457)</f>
        <v>0.91718714065846108</v>
      </c>
      <c r="H1457" s="149">
        <f>_xll.xlShmInterpDisc($H$3&amp;T(CalculationTrigger),C1457)</f>
        <v>0.91754258213319184</v>
      </c>
      <c r="I1457" s="150">
        <f>_xll.xlShmInterpDisc($I$3&amp;T(CalculationTrigger),C1457)</f>
        <v>0.91926040195824155</v>
      </c>
      <c r="J1457" s="157">
        <f t="shared" si="66"/>
        <v>3.685760164152164E-5</v>
      </c>
      <c r="K1457" s="158">
        <f t="shared" si="67"/>
        <v>0</v>
      </c>
      <c r="L1457" s="159">
        <f t="shared" si="68"/>
        <v>-1.7792878854759411E-4</v>
      </c>
    </row>
    <row r="1458" spans="2:12" x14ac:dyDescent="0.2">
      <c r="B1458" s="112" t="s">
        <v>2</v>
      </c>
      <c r="C1458" s="113">
        <f>_xll.qlCalendarAdvance("TARGET",C1457,B1458,"mf")</f>
        <v>46672</v>
      </c>
      <c r="D1458" s="120">
        <f>_xll.xlShmInterpRateFwd($D$3&amp;T(CalculationTrigger),C1458,,5,C1459)</f>
        <v>1.8718244905448152E-2</v>
      </c>
      <c r="E1458" s="120">
        <f>_xll.xlShmInterpRateFwd($E$3&amp;T(CalculationTrigger),C1458,,5,C1459)</f>
        <v>1.8644407930892934E-2</v>
      </c>
      <c r="F1458" s="121">
        <f>_xll.xlShmInterpRateFwd($F$3&amp;T(CalculationTrigger),C1458,,5,C1459)</f>
        <v>1.8317985806432423E-2</v>
      </c>
      <c r="G1458" s="148">
        <f>_xll.xlShmInterpDisc($G$3&amp;T(CalculationTrigger),C1458)</f>
        <v>0.91685829924412643</v>
      </c>
      <c r="H1458" s="149">
        <f>_xll.xlShmInterpDisc($H$3&amp;T(CalculationTrigger),C1458)</f>
        <v>0.9172149110062956</v>
      </c>
      <c r="I1458" s="150">
        <f>_xll.xlShmInterpDisc($I$3&amp;T(CalculationTrigger),C1458)</f>
        <v>0.91893786944677036</v>
      </c>
      <c r="J1458" s="157">
        <f t="shared" si="66"/>
        <v>3.692482814945405E-5</v>
      </c>
      <c r="K1458" s="158">
        <f t="shared" si="67"/>
        <v>0</v>
      </c>
      <c r="L1458" s="159">
        <f t="shared" si="68"/>
        <v>-1.7819913676916227E-4</v>
      </c>
    </row>
    <row r="1459" spans="2:12" x14ac:dyDescent="0.2">
      <c r="B1459" s="112" t="s">
        <v>2</v>
      </c>
      <c r="C1459" s="113">
        <f>_xll.qlCalendarAdvance("TARGET",C1458,B1459,"mf")</f>
        <v>46679</v>
      </c>
      <c r="D1459" s="120">
        <f>_xll.xlShmInterpRateFwd($D$3&amp;T(CalculationTrigger),C1459,,5,C1460)</f>
        <v>1.873459369086742E-2</v>
      </c>
      <c r="E1459" s="120">
        <f>_xll.xlShmInterpRateFwd($E$3&amp;T(CalculationTrigger),C1459,,5,C1460)</f>
        <v>1.8660731086040792E-2</v>
      </c>
      <c r="F1459" s="121">
        <f>_xll.xlShmInterpRateFwd($F$3&amp;T(CalculationTrigger),C1459,,5,C1460)</f>
        <v>1.8334391479998411E-2</v>
      </c>
      <c r="G1459" s="148">
        <f>_xll.xlShmInterpDisc($G$3&amp;T(CalculationTrigger),C1459)</f>
        <v>0.91652928352592267</v>
      </c>
      <c r="H1459" s="149">
        <f>_xll.xlShmInterpDisc($H$3&amp;T(CalculationTrigger),C1459)</f>
        <v>0.91688706521097374</v>
      </c>
      <c r="I1459" s="150">
        <f>_xll.xlShmInterpDisc($I$3&amp;T(CalculationTrigger),C1459)</f>
        <v>0.91861515641724223</v>
      </c>
      <c r="J1459" s="157">
        <f t="shared" si="66"/>
        <v>3.6991875647522792E-5</v>
      </c>
      <c r="K1459" s="158">
        <f t="shared" si="67"/>
        <v>0</v>
      </c>
      <c r="L1459" s="159">
        <f t="shared" si="68"/>
        <v>-1.7846835290401193E-4</v>
      </c>
    </row>
    <row r="1460" spans="2:12" x14ac:dyDescent="0.2">
      <c r="B1460" s="112" t="s">
        <v>2</v>
      </c>
      <c r="C1460" s="113">
        <f>_xll.qlCalendarAdvance("TARGET",C1459,B1460,"mf")</f>
        <v>46686</v>
      </c>
      <c r="D1460" s="120">
        <f>_xll.xlShmInterpRateFwd($D$3&amp;T(CalculationTrigger),C1460,,5,C1461)</f>
        <v>1.8750660133080532E-2</v>
      </c>
      <c r="E1460" s="120">
        <f>_xll.xlShmInterpRateFwd($E$3&amp;T(CalculationTrigger),C1460,,5,C1461)</f>
        <v>1.8676782347585984E-2</v>
      </c>
      <c r="F1460" s="121">
        <f>_xll.xlShmInterpRateFwd($F$3&amp;T(CalculationTrigger),C1460,,5,C1461)</f>
        <v>1.8350525719209528E-2</v>
      </c>
      <c r="G1460" s="148">
        <f>_xll.xlShmInterpDisc($G$3&amp;T(CalculationTrigger),C1460)</f>
        <v>0.91620009871462771</v>
      </c>
      <c r="H1460" s="149">
        <f>_xll.xlShmInterpDisc($H$3&amp;T(CalculationTrigger),C1460)</f>
        <v>0.91655904977627112</v>
      </c>
      <c r="I1460" s="150">
        <f>_xll.xlShmInterpDisc($I$3&amp;T(CalculationTrigger),C1460)</f>
        <v>0.91829226789798502</v>
      </c>
      <c r="J1460" s="157">
        <f t="shared" si="66"/>
        <v>3.7058726287348164E-5</v>
      </c>
      <c r="K1460" s="158">
        <f t="shared" si="67"/>
        <v>0</v>
      </c>
      <c r="L1460" s="159">
        <f t="shared" si="68"/>
        <v>-1.7873644224607047E-4</v>
      </c>
    </row>
    <row r="1461" spans="2:12" x14ac:dyDescent="0.2">
      <c r="B1461" s="112" t="s">
        <v>2</v>
      </c>
      <c r="C1461" s="113">
        <f>_xll.qlCalendarAdvance("TARGET",C1460,B1461,"mf")</f>
        <v>46693</v>
      </c>
      <c r="D1461" s="120">
        <f>_xll.xlShmInterpRateFwd($D$3&amp;T(CalculationTrigger),C1461,,5,C1462)</f>
        <v>1.8766443043614599E-2</v>
      </c>
      <c r="E1461" s="120">
        <f>_xll.xlShmInterpRateFwd($E$3&amp;T(CalculationTrigger),C1461,,5,C1462)</f>
        <v>1.8692560598439052E-2</v>
      </c>
      <c r="F1461" s="121">
        <f>_xll.xlShmInterpRateFwd($F$3&amp;T(CalculationTrigger),C1461,,5,C1462)</f>
        <v>1.8366387385814763E-2</v>
      </c>
      <c r="G1461" s="148">
        <f>_xll.xlShmInterpDisc($G$3&amp;T(CalculationTrigger),C1461)</f>
        <v>0.91587075003485197</v>
      </c>
      <c r="H1461" s="149">
        <f>_xll.xlShmInterpDisc($H$3&amp;T(CalculationTrigger),C1461)</f>
        <v>0.9162308697441055</v>
      </c>
      <c r="I1461" s="150">
        <f>_xll.xlShmInterpDisc($I$3&amp;T(CalculationTrigger),C1461)</f>
        <v>0.91796920893073708</v>
      </c>
      <c r="J1461" s="157">
        <f t="shared" si="66"/>
        <v>3.7125362220430802E-5</v>
      </c>
      <c r="K1461" s="158">
        <f t="shared" si="67"/>
        <v>0</v>
      </c>
      <c r="L1461" s="159">
        <f t="shared" si="68"/>
        <v>-1.7900341008934021E-4</v>
      </c>
    </row>
    <row r="1462" spans="2:12" x14ac:dyDescent="0.2">
      <c r="B1462" s="112" t="s">
        <v>2</v>
      </c>
      <c r="C1462" s="113">
        <f>_xll.qlCalendarAdvance("TARGET",C1461,B1462,"mf")</f>
        <v>46700</v>
      </c>
      <c r="D1462" s="120">
        <f>_xll.xlShmInterpRateFwd($D$3&amp;T(CalculationTrigger),C1462,,5,C1463)</f>
        <v>1.8781941233864043E-2</v>
      </c>
      <c r="E1462" s="120">
        <f>_xll.xlShmInterpRateFwd($E$3&amp;T(CalculationTrigger),C1462,,5,C1463)</f>
        <v>1.8708064721470043E-2</v>
      </c>
      <c r="F1462" s="121">
        <f>_xll.xlShmInterpRateFwd($F$3&amp;T(CalculationTrigger),C1462,,5,C1463)</f>
        <v>1.838197534152251E-2</v>
      </c>
      <c r="G1462" s="148">
        <f>_xll.xlShmInterpDisc($G$3&amp;T(CalculationTrigger),C1462)</f>
        <v>0.9155412427249896</v>
      </c>
      <c r="H1462" s="149">
        <f>_xll.xlShmInterpDisc($H$3&amp;T(CalculationTrigger),C1462)</f>
        <v>0.91590253016922285</v>
      </c>
      <c r="I1462" s="150">
        <f>_xll.xlShmInterpDisc($I$3&amp;T(CalculationTrigger),C1462)</f>
        <v>0.91764598457060109</v>
      </c>
      <c r="J1462" s="157">
        <f t="shared" si="66"/>
        <v>3.7191765598392534E-5</v>
      </c>
      <c r="K1462" s="158">
        <f t="shared" si="67"/>
        <v>0</v>
      </c>
      <c r="L1462" s="159">
        <f t="shared" si="68"/>
        <v>-1.7926926172779186E-4</v>
      </c>
    </row>
    <row r="1463" spans="2:12" x14ac:dyDescent="0.2">
      <c r="B1463" s="112" t="s">
        <v>2</v>
      </c>
      <c r="C1463" s="113">
        <f>_xll.qlCalendarAdvance("TARGET",C1462,B1463,"mf")</f>
        <v>46707</v>
      </c>
      <c r="D1463" s="120">
        <f>_xll.xlShmInterpRateFwd($D$3&amp;T(CalculationTrigger),C1463,,5,C1464)</f>
        <v>1.8797153515322445E-2</v>
      </c>
      <c r="E1463" s="120">
        <f>_xll.xlShmInterpRateFwd($E$3&amp;T(CalculationTrigger),C1463,,5,C1464)</f>
        <v>1.8723293599583937E-2</v>
      </c>
      <c r="F1463" s="121">
        <f>_xll.xlShmInterpRateFwd($F$3&amp;T(CalculationTrigger),C1463,,5,C1464)</f>
        <v>1.8397288448058633E-2</v>
      </c>
      <c r="G1463" s="148">
        <f>_xll.xlShmInterpDisc($G$3&amp;T(CalculationTrigger),C1463)</f>
        <v>0.91521158203717423</v>
      </c>
      <c r="H1463" s="149">
        <f>_xll.xlShmInterpDisc($H$3&amp;T(CalculationTrigger),C1463)</f>
        <v>0.91557403611915411</v>
      </c>
      <c r="I1463" s="150">
        <f>_xll.xlShmInterpDisc($I$3&amp;T(CalculationTrigger),C1463)</f>
        <v>0.91732259988600029</v>
      </c>
      <c r="J1463" s="157">
        <f t="shared" si="66"/>
        <v>3.7257918572775826E-5</v>
      </c>
      <c r="K1463" s="158">
        <f t="shared" si="67"/>
        <v>0</v>
      </c>
      <c r="L1463" s="159">
        <f t="shared" si="68"/>
        <v>-1.79534002455364E-4</v>
      </c>
    </row>
    <row r="1464" spans="2:12" x14ac:dyDescent="0.2">
      <c r="B1464" s="112" t="s">
        <v>2</v>
      </c>
      <c r="C1464" s="113">
        <f>_xll.qlCalendarAdvance("TARGET",C1463,B1464,"mf")</f>
        <v>46714</v>
      </c>
      <c r="D1464" s="120">
        <f>_xll.xlShmInterpRateFwd($D$3&amp;T(CalculationTrigger),C1464,,5,C1465)</f>
        <v>1.8812078699466817E-2</v>
      </c>
      <c r="E1464" s="120">
        <f>_xll.xlShmInterpRateFwd($E$3&amp;T(CalculationTrigger),C1464,,5,C1465)</f>
        <v>1.8738246115691793E-2</v>
      </c>
      <c r="F1464" s="121">
        <f>_xll.xlShmInterpRateFwd($F$3&amp;T(CalculationTrigger),C1464,,5,C1465)</f>
        <v>1.8412325567114418E-2</v>
      </c>
      <c r="G1464" s="148">
        <f>_xll.xlShmInterpDisc($G$3&amp;T(CalculationTrigger),C1464)</f>
        <v>0.91488177323723074</v>
      </c>
      <c r="H1464" s="149">
        <f>_xll.xlShmInterpDisc($H$3&amp;T(CalculationTrigger),C1464)</f>
        <v>0.91524539267417071</v>
      </c>
      <c r="I1464" s="150">
        <f>_xll.xlShmInterpDisc($I$3&amp;T(CalculationTrigger),C1464)</f>
        <v>0.91699905995863429</v>
      </c>
      <c r="J1464" s="157">
        <f t="shared" si="66"/>
        <v>3.7323803295158278E-5</v>
      </c>
      <c r="K1464" s="158">
        <f t="shared" si="67"/>
        <v>0</v>
      </c>
      <c r="L1464" s="159">
        <f t="shared" si="68"/>
        <v>-1.7979763756602427E-4</v>
      </c>
    </row>
    <row r="1465" spans="2:12" x14ac:dyDescent="0.2">
      <c r="B1465" s="112" t="s">
        <v>2</v>
      </c>
      <c r="C1465" s="113">
        <f>_xll.qlCalendarAdvance("TARGET",C1464,B1465,"mf")</f>
        <v>46721</v>
      </c>
      <c r="D1465" s="120">
        <f>_xll.xlShmInterpRateFwd($D$3&amp;T(CalculationTrigger),C1465,,5,C1466)</f>
        <v>1.8826715597751949E-2</v>
      </c>
      <c r="E1465" s="120">
        <f>_xll.xlShmInterpRateFwd($E$3&amp;T(CalculationTrigger),C1465,,5,C1466)</f>
        <v>1.8752921152676117E-2</v>
      </c>
      <c r="F1465" s="121">
        <f>_xll.xlShmInterpRateFwd($F$3&amp;T(CalculationTrigger),C1465,,5,C1466)</f>
        <v>1.8427085560451008E-2</v>
      </c>
      <c r="G1465" s="148">
        <f>_xll.xlShmInterpDisc($G$3&amp;T(CalculationTrigger),C1465)</f>
        <v>0.91455182160462978</v>
      </c>
      <c r="H1465" s="149">
        <f>_xll.xlShmInterpDisc($H$3&amp;T(CalculationTrigger),C1465)</f>
        <v>0.91491660492724136</v>
      </c>
      <c r="I1465" s="150">
        <f>_xll.xlShmInterpDisc($I$3&amp;T(CalculationTrigger),C1465)</f>
        <v>0.91667536988343556</v>
      </c>
      <c r="J1465" s="157">
        <f t="shared" si="66"/>
        <v>3.7389401917099419E-5</v>
      </c>
      <c r="K1465" s="158">
        <f t="shared" si="67"/>
        <v>0</v>
      </c>
      <c r="L1465" s="159">
        <f t="shared" si="68"/>
        <v>-1.8006017235376809E-4</v>
      </c>
    </row>
    <row r="1466" spans="2:12" x14ac:dyDescent="0.2">
      <c r="B1466" s="112" t="s">
        <v>2</v>
      </c>
      <c r="C1466" s="113">
        <f>_xll.qlCalendarAdvance("TARGET",C1465,B1466,"mf")</f>
        <v>46728</v>
      </c>
      <c r="D1466" s="120">
        <f>_xll.xlShmInterpRateFwd($D$3&amp;T(CalculationTrigger),C1466,,5,C1467)</f>
        <v>1.8841063021651082E-2</v>
      </c>
      <c r="E1466" s="120">
        <f>_xll.xlShmInterpRateFwd($E$3&amp;T(CalculationTrigger),C1466,,5,C1467)</f>
        <v>1.87673175934489E-2</v>
      </c>
      <c r="F1466" s="121">
        <f>_xll.xlShmInterpRateFwd($F$3&amp;T(CalculationTrigger),C1466,,5,C1467)</f>
        <v>1.8441567289766252E-2</v>
      </c>
      <c r="G1466" s="148">
        <f>_xll.xlShmInterpDisc($G$3&amp;T(CalculationTrigger),C1466)</f>
        <v>0.91422173243244198</v>
      </c>
      <c r="H1466" s="149">
        <f>_xll.xlShmInterpDisc($H$3&amp;T(CalculationTrigger),C1466)</f>
        <v>0.91458767798398899</v>
      </c>
      <c r="I1466" s="150">
        <f>_xll.xlShmInterpDisc($I$3&amp;T(CalculationTrigger),C1466)</f>
        <v>0.91635153476852482</v>
      </c>
      <c r="J1466" s="157">
        <f t="shared" si="66"/>
        <v>3.7454696590171224E-5</v>
      </c>
      <c r="K1466" s="158">
        <f t="shared" si="67"/>
        <v>0</v>
      </c>
      <c r="L1466" s="159">
        <f t="shared" si="68"/>
        <v>-1.8032161211253416E-4</v>
      </c>
    </row>
    <row r="1467" spans="2:12" x14ac:dyDescent="0.2">
      <c r="B1467" s="112" t="s">
        <v>2</v>
      </c>
      <c r="C1467" s="113">
        <f>_xll.qlCalendarAdvance("TARGET",C1466,B1467,"mf")</f>
        <v>46735</v>
      </c>
      <c r="D1467" s="120">
        <f>_xll.xlShmInterpRateFwd($D$3&amp;T(CalculationTrigger),C1467,,5,C1468)</f>
        <v>1.8855119782661824E-2</v>
      </c>
      <c r="E1467" s="120">
        <f>_xll.xlShmInterpRateFwd($E$3&amp;T(CalculationTrigger),C1467,,5,C1468)</f>
        <v>1.8781434320916997E-2</v>
      </c>
      <c r="F1467" s="121">
        <f>_xll.xlShmInterpRateFwd($F$3&amp;T(CalculationTrigger),C1467,,5,C1468)</f>
        <v>1.8455769616793322E-2</v>
      </c>
      <c r="G1467" s="148">
        <f>_xll.xlShmInterpDisc($G$3&amp;T(CalculationTrigger),C1467)</f>
        <v>0.9138915110272926</v>
      </c>
      <c r="H1467" s="149">
        <f>_xll.xlShmInterpDisc($H$3&amp;T(CalculationTrigger),C1467)</f>
        <v>0.91425861696264765</v>
      </c>
      <c r="I1467" s="150">
        <f>_xll.xlShmInterpDisc($I$3&amp;T(CalculationTrigger),C1467)</f>
        <v>0.91602755973516881</v>
      </c>
      <c r="J1467" s="157">
        <f t="shared" si="66"/>
        <v>3.751966946593642E-5</v>
      </c>
      <c r="K1467" s="158">
        <f t="shared" si="67"/>
        <v>0</v>
      </c>
      <c r="L1467" s="159">
        <f t="shared" si="68"/>
        <v>-1.8058196213630728E-4</v>
      </c>
    </row>
    <row r="1468" spans="2:12" x14ac:dyDescent="0.2">
      <c r="B1468" s="112" t="s">
        <v>2</v>
      </c>
      <c r="C1468" s="113">
        <f>_xll.qlCalendarAdvance("TARGET",C1467,B1468,"mf")</f>
        <v>46742</v>
      </c>
      <c r="D1468" s="120">
        <f>_xll.xlShmInterpRateFwd($D$3&amp;T(CalculationTrigger),C1468,,5,C1469)</f>
        <v>1.8868884692242575E-2</v>
      </c>
      <c r="E1468" s="120">
        <f>_xll.xlShmInterpRateFwd($E$3&amp;T(CalculationTrigger),C1468,,5,C1469)</f>
        <v>1.8795270217988012E-2</v>
      </c>
      <c r="F1468" s="121">
        <f>_xll.xlShmInterpRateFwd($F$3&amp;T(CalculationTrigger),C1468,,5,C1469)</f>
        <v>1.8469691403289239E-2</v>
      </c>
      <c r="G1468" s="148">
        <f>_xll.xlShmInterpDisc($G$3&amp;T(CalculationTrigger),C1468)</f>
        <v>0.91356116270931531</v>
      </c>
      <c r="H1468" s="149">
        <f>_xll.xlShmInterpDisc($H$3&amp;T(CalculationTrigger),C1468)</f>
        <v>0.91392942699401947</v>
      </c>
      <c r="I1468" s="150">
        <f>_xll.xlShmInterpDisc($I$3&amp;T(CalculationTrigger),C1468)</f>
        <v>0.91570344991773622</v>
      </c>
      <c r="J1468" s="157">
        <f t="shared" si="66"/>
        <v>3.7584302695958262E-5</v>
      </c>
      <c r="K1468" s="158">
        <f t="shared" si="67"/>
        <v>0</v>
      </c>
      <c r="L1468" s="159">
        <f t="shared" si="68"/>
        <v>-1.8084122771905482E-4</v>
      </c>
    </row>
    <row r="1469" spans="2:12" x14ac:dyDescent="0.2">
      <c r="B1469" s="112" t="s">
        <v>2</v>
      </c>
      <c r="C1469" s="113">
        <f>_xll.qlCalendarAdvance("TARGET",C1468,B1469,"mf")</f>
        <v>46749</v>
      </c>
      <c r="D1469" s="120">
        <f>_xll.xlShmInterpRateFwd($D$3&amp;T(CalculationTrigger),C1469,,5,C1470)</f>
        <v>1.8882356561899554E-2</v>
      </c>
      <c r="E1469" s="120">
        <f>_xll.xlShmInterpRateFwd($E$3&amp;T(CalculationTrigger),C1469,,5,C1470)</f>
        <v>1.880882416758203E-2</v>
      </c>
      <c r="F1469" s="121">
        <f>_xll.xlShmInterpRateFwd($F$3&amp;T(CalculationTrigger),C1469,,5,C1470)</f>
        <v>1.8483331510971299E-2</v>
      </c>
      <c r="G1469" s="148">
        <f>_xll.xlShmInterpDisc($G$3&amp;T(CalculationTrigger),C1469)</f>
        <v>0.91323069281210811</v>
      </c>
      <c r="H1469" s="149">
        <f>_xll.xlShmInterpDisc($H$3&amp;T(CalculationTrigger),C1469)</f>
        <v>0.91360011322143242</v>
      </c>
      <c r="I1469" s="150">
        <f>_xll.xlShmInterpDisc($I$3&amp;T(CalculationTrigger),C1469)</f>
        <v>0.91537921046365467</v>
      </c>
      <c r="J1469" s="157">
        <f t="shared" si="66"/>
        <v>3.7648578431810136E-5</v>
      </c>
      <c r="K1469" s="158">
        <f t="shared" si="67"/>
        <v>0</v>
      </c>
      <c r="L1469" s="159">
        <f t="shared" si="68"/>
        <v>-1.8109941415472573E-4</v>
      </c>
    </row>
    <row r="1470" spans="2:12" x14ac:dyDescent="0.2">
      <c r="B1470" s="112" t="s">
        <v>2</v>
      </c>
      <c r="C1470" s="113">
        <f>_xll.qlCalendarAdvance("TARGET",C1469,B1470,"mf")</f>
        <v>46756</v>
      </c>
      <c r="D1470" s="120">
        <f>_xll.xlShmInterpRateFwd($D$3&amp;T(CalculationTrigger),C1470,,5,C1471)</f>
        <v>1.8895534203105815E-2</v>
      </c>
      <c r="E1470" s="120">
        <f>_xll.xlShmInterpRateFwd($E$3&amp;T(CalculationTrigger),C1470,,5,C1471)</f>
        <v>1.8822095052614347E-2</v>
      </c>
      <c r="F1470" s="121">
        <f>_xll.xlShmInterpRateFwd($F$3&amp;T(CalculationTrigger),C1470,,5,C1471)</f>
        <v>1.8496688801569287E-2</v>
      </c>
      <c r="G1470" s="148">
        <f>_xll.xlShmInterpDisc($G$3&amp;T(CalculationTrigger),C1470)</f>
        <v>0.91290010668268773</v>
      </c>
      <c r="H1470" s="149">
        <f>_xll.xlShmInterpDisc($H$3&amp;T(CalculationTrigger),C1470)</f>
        <v>0.91327068080069784</v>
      </c>
      <c r="I1470" s="150">
        <f>_xll.xlShmInterpDisc($I$3&amp;T(CalculationTrigger),C1470)</f>
        <v>0.91505484653336866</v>
      </c>
      <c r="J1470" s="157">
        <f t="shared" si="66"/>
        <v>3.7712478825054124E-5</v>
      </c>
      <c r="K1470" s="158">
        <f t="shared" si="67"/>
        <v>0</v>
      </c>
      <c r="L1470" s="159">
        <f t="shared" si="68"/>
        <v>-1.8135652673729045E-4</v>
      </c>
    </row>
    <row r="1471" spans="2:12" x14ac:dyDescent="0.2">
      <c r="B1471" s="112" t="s">
        <v>2</v>
      </c>
      <c r="C1471" s="113">
        <f>_xll.qlCalendarAdvance("TARGET",C1470,B1471,"mf")</f>
        <v>46763</v>
      </c>
      <c r="D1471" s="120">
        <f>_xll.xlShmInterpRateFwd($D$3&amp;T(CalculationTrigger),C1471,,5,C1472)</f>
        <v>1.890841642736512E-2</v>
      </c>
      <c r="E1471" s="120">
        <f>_xll.xlShmInterpRateFwd($E$3&amp;T(CalculationTrigger),C1471,,5,C1472)</f>
        <v>1.8835081756012971E-2</v>
      </c>
      <c r="F1471" s="121">
        <f>_xll.xlShmInterpRateFwd($F$3&amp;T(CalculationTrigger),C1471,,5,C1472)</f>
        <v>1.8509762136877782E-2</v>
      </c>
      <c r="G1471" s="148">
        <f>_xll.xlShmInterpDisc($G$3&amp;T(CalculationTrigger),C1471)</f>
        <v>0.91256940968144551</v>
      </c>
      <c r="H1471" s="149">
        <f>_xll.xlShmInterpDisc($H$3&amp;T(CalculationTrigger),C1471)</f>
        <v>0.91294113490006845</v>
      </c>
      <c r="I1471" s="150">
        <f>_xll.xlShmInterpDisc($I$3&amp;T(CalculationTrigger),C1471)</f>
        <v>0.91473036330029689</v>
      </c>
      <c r="J1471" s="157">
        <f t="shared" si="66"/>
        <v>3.77759860272612E-5</v>
      </c>
      <c r="K1471" s="158">
        <f t="shared" si="67"/>
        <v>0</v>
      </c>
      <c r="L1471" s="159">
        <f t="shared" si="68"/>
        <v>-1.8161257076073991E-4</v>
      </c>
    </row>
    <row r="1472" spans="2:12" x14ac:dyDescent="0.2">
      <c r="B1472" s="112" t="s">
        <v>2</v>
      </c>
      <c r="C1472" s="113">
        <f>_xll.qlCalendarAdvance("TARGET",C1471,B1472,"mf")</f>
        <v>46770</v>
      </c>
      <c r="D1472" s="120">
        <f>_xll.xlShmInterpRateFwd($D$3&amp;T(CalculationTrigger),C1472,,5,C1473)</f>
        <v>1.8921002046165727E-2</v>
      </c>
      <c r="E1472" s="120">
        <f>_xll.xlShmInterpRateFwd($E$3&amp;T(CalculationTrigger),C1472,,5,C1473)</f>
        <v>1.884778316068398E-2</v>
      </c>
      <c r="F1472" s="121">
        <f>_xll.xlShmInterpRateFwd($F$3&amp;T(CalculationTrigger),C1472,,5,C1473)</f>
        <v>1.8522550378559283E-2</v>
      </c>
      <c r="G1472" s="148">
        <f>_xll.xlShmInterpDisc($G$3&amp;T(CalculationTrigger),C1472)</f>
        <v>0.91223860718210292</v>
      </c>
      <c r="H1472" s="149">
        <f>_xll.xlShmInterpDisc($H$3&amp;T(CalculationTrigger),C1472)</f>
        <v>0.91261148070019649</v>
      </c>
      <c r="I1472" s="150">
        <f>_xll.xlShmInterpDisc($I$3&amp;T(CalculationTrigger),C1472)</f>
        <v>0.91440576595078904</v>
      </c>
      <c r="J1472" s="157">
        <f t="shared" si="66"/>
        <v>3.7839082189989963E-5</v>
      </c>
      <c r="K1472" s="158">
        <f t="shared" si="67"/>
        <v>0</v>
      </c>
      <c r="L1472" s="159">
        <f t="shared" si="68"/>
        <v>-1.8186755151900172E-4</v>
      </c>
    </row>
    <row r="1473" spans="2:12" x14ac:dyDescent="0.2">
      <c r="B1473" s="112" t="s">
        <v>2</v>
      </c>
      <c r="C1473" s="113">
        <f>_xll.qlCalendarAdvance("TARGET",C1472,B1473,"mf")</f>
        <v>46777</v>
      </c>
      <c r="D1473" s="120">
        <f>_xll.xlShmInterpRateFwd($D$3&amp;T(CalculationTrigger),C1473,,5,C1474)</f>
        <v>1.8933289871021056E-2</v>
      </c>
      <c r="E1473" s="120">
        <f>_xll.xlShmInterpRateFwd($E$3&amp;T(CalculationTrigger),C1473,,5,C1474)</f>
        <v>1.8860198149581179E-2</v>
      </c>
      <c r="F1473" s="121">
        <f>_xll.xlShmInterpRateFwd($F$3&amp;T(CalculationTrigger),C1473,,5,C1474)</f>
        <v>1.8535052388457193E-2</v>
      </c>
      <c r="G1473" s="148">
        <f>_xll.xlShmInterpDisc($G$3&amp;T(CalculationTrigger),C1473)</f>
        <v>0.91190770457166781</v>
      </c>
      <c r="H1473" s="149">
        <f>_xll.xlShmInterpDisc($H$3&amp;T(CalculationTrigger),C1473)</f>
        <v>0.91228172339409264</v>
      </c>
      <c r="I1473" s="150">
        <f>_xll.xlShmInterpDisc($I$3&amp;T(CalculationTrigger),C1473)</f>
        <v>0.91408105968408604</v>
      </c>
      <c r="J1473" s="157">
        <f t="shared" si="66"/>
        <v>3.7901749464817011E-5</v>
      </c>
      <c r="K1473" s="158">
        <f t="shared" si="67"/>
        <v>0</v>
      </c>
      <c r="L1473" s="159">
        <f t="shared" si="68"/>
        <v>-1.8212147430608325E-4</v>
      </c>
    </row>
    <row r="1474" spans="2:12" x14ac:dyDescent="0.2">
      <c r="B1474" s="112" t="s">
        <v>2</v>
      </c>
      <c r="C1474" s="113">
        <f>_xll.qlCalendarAdvance("TARGET",C1473,B1474,"mf")</f>
        <v>46784</v>
      </c>
      <c r="D1474" s="120">
        <f>_xll.xlShmInterpRateFwd($D$3&amp;T(CalculationTrigger),C1474,,5,C1475)</f>
        <v>1.8945278713423518E-2</v>
      </c>
      <c r="E1474" s="120">
        <f>_xll.xlShmInterpRateFwd($E$3&amp;T(CalculationTrigger),C1474,,5,C1475)</f>
        <v>1.8872325605601922E-2</v>
      </c>
      <c r="F1474" s="121">
        <f>_xll.xlShmInterpRateFwd($F$3&amp;T(CalculationTrigger),C1474,,5,C1475)</f>
        <v>1.8547267028230938E-2</v>
      </c>
      <c r="G1474" s="148">
        <f>_xll.xlShmInterpDisc($G$3&amp;T(CalculationTrigger),C1474)</f>
        <v>0.91157670725039031</v>
      </c>
      <c r="H1474" s="149">
        <f>_xll.xlShmInterpDisc($H$3&amp;T(CalculationTrigger),C1474)</f>
        <v>0.91195186818708385</v>
      </c>
      <c r="I1474" s="150">
        <f>_xll.xlShmInterpDisc($I$3&amp;T(CalculationTrigger),C1474)</f>
        <v>0.91375624971227543</v>
      </c>
      <c r="J1474" s="157">
        <f t="shared" si="66"/>
        <v>3.7963970003305647E-5</v>
      </c>
      <c r="K1474" s="158">
        <f t="shared" si="67"/>
        <v>0</v>
      </c>
      <c r="L1474" s="159">
        <f t="shared" si="68"/>
        <v>-1.8237434441590586E-4</v>
      </c>
    </row>
    <row r="1475" spans="2:12" x14ac:dyDescent="0.2">
      <c r="B1475" s="112" t="s">
        <v>2</v>
      </c>
      <c r="C1475" s="113">
        <f>_xll.qlCalendarAdvance("TARGET",C1474,B1475,"mf")</f>
        <v>46791</v>
      </c>
      <c r="D1475" s="120">
        <f>_xll.xlShmInterpRateFwd($D$3&amp;T(CalculationTrigger),C1475,,5,C1476)</f>
        <v>1.8956967384885164E-2</v>
      </c>
      <c r="E1475" s="120">
        <f>_xll.xlShmInterpRateFwd($E$3&amp;T(CalculationTrigger),C1475,,5,C1476)</f>
        <v>1.888416441172628E-2</v>
      </c>
      <c r="F1475" s="121">
        <f>_xll.xlShmInterpRateFwd($F$3&amp;T(CalculationTrigger),C1475,,5,C1476)</f>
        <v>1.8559193159738474E-2</v>
      </c>
      <c r="G1475" s="148">
        <f>_xll.xlShmInterpDisc($G$3&amp;T(CalculationTrigger),C1475)</f>
        <v>0.91124562063171965</v>
      </c>
      <c r="H1475" s="149">
        <f>_xll.xlShmInterpDisc($H$3&amp;T(CalculationTrigger),C1475)</f>
        <v>0.91162192029677336</v>
      </c>
      <c r="I1475" s="150">
        <f>_xll.xlShmInterpDisc($I$3&amp;T(CalculationTrigger),C1475)</f>
        <v>0.91343134126025305</v>
      </c>
      <c r="J1475" s="157">
        <f t="shared" si="66"/>
        <v>3.8025725957025982E-5</v>
      </c>
      <c r="K1475" s="158">
        <f t="shared" si="67"/>
        <v>0</v>
      </c>
      <c r="L1475" s="159">
        <f t="shared" si="68"/>
        <v>-1.8262616714248854E-4</v>
      </c>
    </row>
    <row r="1476" spans="2:12" x14ac:dyDescent="0.2">
      <c r="B1476" s="112" t="s">
        <v>2</v>
      </c>
      <c r="C1476" s="113">
        <f>_xll.qlCalendarAdvance("TARGET",C1475,B1476,"mf")</f>
        <v>46798</v>
      </c>
      <c r="D1476" s="120">
        <f>_xll.xlShmInterpRateFwd($D$3&amp;T(CalculationTrigger),C1476,,5,C1477)</f>
        <v>1.8968354696914668E-2</v>
      </c>
      <c r="E1476" s="120">
        <f>_xll.xlShmInterpRateFwd($E$3&amp;T(CalculationTrigger),C1476,,5,C1477)</f>
        <v>1.8895713450849182E-2</v>
      </c>
      <c r="F1476" s="121">
        <f>_xll.xlShmInterpRateFwd($F$3&amp;T(CalculationTrigger),C1476,,5,C1477)</f>
        <v>1.8570829644654049E-2</v>
      </c>
      <c r="G1476" s="148">
        <f>_xll.xlShmInterpDisc($G$3&amp;T(CalculationTrigger),C1476)</f>
        <v>0.91091445014226113</v>
      </c>
      <c r="H1476" s="149">
        <f>_xll.xlShmInterpDisc($H$3&amp;T(CalculationTrigger),C1476)</f>
        <v>0.91129188495299895</v>
      </c>
      <c r="I1476" s="150">
        <f>_xll.xlShmInterpDisc($I$3&amp;T(CalculationTrigger),C1476)</f>
        <v>0.91310633956567866</v>
      </c>
      <c r="J1476" s="157">
        <f t="shared" si="66"/>
        <v>3.8086999477534082E-5</v>
      </c>
      <c r="K1476" s="158">
        <f t="shared" si="67"/>
        <v>0</v>
      </c>
      <c r="L1476" s="159">
        <f t="shared" si="68"/>
        <v>-1.8287694777974182E-4</v>
      </c>
    </row>
    <row r="1477" spans="2:12" x14ac:dyDescent="0.2">
      <c r="B1477" s="112" t="s">
        <v>2</v>
      </c>
      <c r="C1477" s="113">
        <f>_xll.qlCalendarAdvance("TARGET",C1476,B1477,"mf")</f>
        <v>46805</v>
      </c>
      <c r="D1477" s="120">
        <f>_xll.xlShmInterpRateFwd($D$3&amp;T(CalculationTrigger),C1477,,5,C1478)</f>
        <v>1.8979439461052225E-2</v>
      </c>
      <c r="E1477" s="120">
        <f>_xll.xlShmInterpRateFwd($E$3&amp;T(CalculationTrigger),C1477,,5,C1478)</f>
        <v>1.8906971605948505E-2</v>
      </c>
      <c r="F1477" s="121">
        <f>_xll.xlShmInterpRateFwd($F$3&amp;T(CalculationTrigger),C1477,,5,C1478)</f>
        <v>1.858217534479854E-2</v>
      </c>
      <c r="G1477" s="148">
        <f>_xll.xlShmInterpDisc($G$3&amp;T(CalculationTrigger),C1477)</f>
        <v>0.91058320122173297</v>
      </c>
      <c r="H1477" s="149">
        <f>_xll.xlShmInterpDisc($H$3&amp;T(CalculationTrigger),C1477)</f>
        <v>0.91096176739779344</v>
      </c>
      <c r="I1477" s="150">
        <f>_xll.xlShmInterpDisc($I$3&amp;T(CalculationTrigger),C1477)</f>
        <v>0.91278124987893794</v>
      </c>
      <c r="J1477" s="157">
        <f t="shared" ref="J1477:J1540" si="69">-365*LN(G1477/$H1477)/($C1477-$C$4)</f>
        <v>3.8147772716392214E-5</v>
      </c>
      <c r="K1477" s="158">
        <f t="shared" ref="K1477:K1540" si="70">-365*LN(H1477/$H1477)/($C1477-$C$4)</f>
        <v>0</v>
      </c>
      <c r="L1477" s="159">
        <f t="shared" ref="L1477:L1540" si="71">-365*LN(I1477/$H1477)/($C1477-$C$4)</f>
        <v>-1.8312669162167113E-4</v>
      </c>
    </row>
    <row r="1478" spans="2:12" x14ac:dyDescent="0.2">
      <c r="B1478" s="112" t="s">
        <v>2</v>
      </c>
      <c r="C1478" s="113">
        <f>_xll.qlCalendarAdvance("TARGET",C1477,B1478,"mf")</f>
        <v>46812</v>
      </c>
      <c r="D1478" s="120">
        <f>_xll.xlShmInterpRateFwd($D$3&amp;T(CalculationTrigger),C1478,,5,C1479)</f>
        <v>1.8990220488776993E-2</v>
      </c>
      <c r="E1478" s="120">
        <f>_xll.xlShmInterpRateFwd($E$3&amp;T(CalculationTrigger),C1478,,5,C1479)</f>
        <v>1.8917937759946196E-2</v>
      </c>
      <c r="F1478" s="121">
        <f>_xll.xlShmInterpRateFwd($F$3&amp;T(CalculationTrigger),C1478,,5,C1479)</f>
        <v>1.859322912189626E-2</v>
      </c>
      <c r="G1478" s="148">
        <f>_xll.xlShmInterpDisc($G$3&amp;T(CalculationTrigger),C1478)</f>
        <v>0.91025187932292362</v>
      </c>
      <c r="H1478" s="149">
        <f>_xll.xlShmInterpDisc($H$3&amp;T(CalculationTrigger),C1478)</f>
        <v>0.91063157288534369</v>
      </c>
      <c r="I1478" s="150">
        <f>_xll.xlShmInterpDisc($I$3&amp;T(CalculationTrigger),C1478)</f>
        <v>0.91245607746309976</v>
      </c>
      <c r="J1478" s="157">
        <f t="shared" si="69"/>
        <v>3.8208027825209141E-5</v>
      </c>
      <c r="K1478" s="158">
        <f t="shared" si="70"/>
        <v>0</v>
      </c>
      <c r="L1478" s="159">
        <f t="shared" si="71"/>
        <v>-1.8337540396223261E-4</v>
      </c>
    </row>
    <row r="1479" spans="2:12" x14ac:dyDescent="0.2">
      <c r="B1479" s="112" t="s">
        <v>2</v>
      </c>
      <c r="C1479" s="113">
        <f>_xll.qlCalendarAdvance("TARGET",C1478,B1479,"mf")</f>
        <v>46819</v>
      </c>
      <c r="D1479" s="120">
        <f>_xll.xlShmInterpRateFwd($D$3&amp;T(CalculationTrigger),C1479,,5,C1480)</f>
        <v>1.9000696591657849E-2</v>
      </c>
      <c r="E1479" s="120">
        <f>_xll.xlShmInterpRateFwd($E$3&amp;T(CalculationTrigger),C1479,,5,C1480)</f>
        <v>1.8928610795818434E-2</v>
      </c>
      <c r="F1479" s="121">
        <f>_xll.xlShmInterpRateFwd($F$3&amp;T(CalculationTrigger),C1479,,5,C1480)</f>
        <v>1.8603989837789454E-2</v>
      </c>
      <c r="G1479" s="148">
        <f>_xll.xlShmInterpDisc($G$3&amp;T(CalculationTrigger),C1479)</f>
        <v>0.90992048991165031</v>
      </c>
      <c r="H1479" s="149">
        <f>_xll.xlShmInterpDisc($H$3&amp;T(CalculationTrigger),C1479)</f>
        <v>0.91030130668195119</v>
      </c>
      <c r="I1479" s="150">
        <f>_xll.xlShmInterpDisc($I$3&amp;T(CalculationTrigger),C1479)</f>
        <v>0.91213082759387731</v>
      </c>
      <c r="J1479" s="157">
        <f t="shared" si="69"/>
        <v>3.8267746955497412E-5</v>
      </c>
      <c r="K1479" s="158">
        <f t="shared" si="70"/>
        <v>0</v>
      </c>
      <c r="L1479" s="159">
        <f t="shared" si="71"/>
        <v>-1.8362309009541355E-4</v>
      </c>
    </row>
    <row r="1480" spans="2:12" x14ac:dyDescent="0.2">
      <c r="B1480" s="112" t="s">
        <v>2</v>
      </c>
      <c r="C1480" s="113">
        <f>_xll.qlCalendarAdvance("TARGET",C1479,B1480,"mf")</f>
        <v>46826</v>
      </c>
      <c r="D1480" s="120">
        <f>_xll.xlShmInterpRateFwd($D$3&amp;T(CalculationTrigger),C1480,,5,C1481)</f>
        <v>1.9010866581197123E-2</v>
      </c>
      <c r="E1480" s="120">
        <f>_xll.xlShmInterpRateFwd($E$3&amp;T(CalculationTrigger),C1480,,5,C1481)</f>
        <v>1.8938989596491512E-2</v>
      </c>
      <c r="F1480" s="121">
        <f>_xll.xlShmInterpRateFwd($F$3&amp;T(CalculationTrigger),C1480,,5,C1481)</f>
        <v>1.8614456354177713E-2</v>
      </c>
      <c r="G1480" s="148">
        <f>_xll.xlShmInterpDisc($G$3&amp;T(CalculationTrigger),C1480)</f>
        <v>0.90958903846671602</v>
      </c>
      <c r="H1480" s="149">
        <f>_xll.xlShmInterpDisc($H$3&amp;T(CalculationTrigger),C1480)</f>
        <v>0.90997097406599203</v>
      </c>
      <c r="I1480" s="150">
        <f>_xll.xlShmInterpDisc($I$3&amp;T(CalculationTrigger),C1480)</f>
        <v>0.91180550555958606</v>
      </c>
      <c r="J1480" s="157">
        <f t="shared" si="69"/>
        <v>3.8326912258856427E-5</v>
      </c>
      <c r="K1480" s="158">
        <f t="shared" si="70"/>
        <v>0</v>
      </c>
      <c r="L1480" s="159">
        <f t="shared" si="71"/>
        <v>-1.8386975531512956E-4</v>
      </c>
    </row>
    <row r="1481" spans="2:12" x14ac:dyDescent="0.2">
      <c r="B1481" s="112" t="s">
        <v>2</v>
      </c>
      <c r="C1481" s="113">
        <f>_xll.qlCalendarAdvance("TARGET",C1480,B1481,"mf")</f>
        <v>46833</v>
      </c>
      <c r="D1481" s="120">
        <f>_xll.xlShmInterpRateFwd($D$3&amp;T(CalculationTrigger),C1481,,5,C1482)</f>
        <v>1.902072926893501E-2</v>
      </c>
      <c r="E1481" s="120">
        <f>_xll.xlShmInterpRateFwd($E$3&amp;T(CalculationTrigger),C1481,,5,C1482)</f>
        <v>1.8949073044946221E-2</v>
      </c>
      <c r="F1481" s="121">
        <f>_xll.xlShmInterpRateFwd($F$3&amp;T(CalculationTrigger),C1481,,5,C1482)</f>
        <v>1.8624627532878798E-2</v>
      </c>
      <c r="G1481" s="148">
        <f>_xll.xlShmInterpDisc($G$3&amp;T(CalculationTrigger),C1481)</f>
        <v>0.90925753047986857</v>
      </c>
      <c r="H1481" s="149">
        <f>_xll.xlShmInterpDisc($H$3&amp;T(CalculationTrigger),C1481)</f>
        <v>0.90964058032787798</v>
      </c>
      <c r="I1481" s="150">
        <f>_xll.xlShmInterpDisc($I$3&amp;T(CalculationTrigger),C1481)</f>
        <v>0.91148011666110651</v>
      </c>
      <c r="J1481" s="157">
        <f t="shared" si="69"/>
        <v>3.8385505886850212E-5</v>
      </c>
      <c r="K1481" s="158">
        <f t="shared" si="70"/>
        <v>0</v>
      </c>
      <c r="L1481" s="159">
        <f t="shared" si="71"/>
        <v>-1.8411540491538591E-4</v>
      </c>
    </row>
    <row r="1482" spans="2:12" x14ac:dyDescent="0.2">
      <c r="B1482" s="112" t="s">
        <v>2</v>
      </c>
      <c r="C1482" s="113">
        <f>_xll.qlCalendarAdvance("TARGET",C1481,B1482,"mf")</f>
        <v>46840</v>
      </c>
      <c r="D1482" s="120">
        <f>_xll.xlShmInterpRateFwd($D$3&amp;T(CalculationTrigger),C1482,,5,C1483)</f>
        <v>1.9030283466409142E-2</v>
      </c>
      <c r="E1482" s="120">
        <f>_xll.xlShmInterpRateFwd($E$3&amp;T(CalculationTrigger),C1482,,5,C1483)</f>
        <v>1.8958860024136864E-2</v>
      </c>
      <c r="F1482" s="121">
        <f>_xll.xlShmInterpRateFwd($F$3&amp;T(CalculationTrigger),C1482,,5,C1483)</f>
        <v>1.8634502235695537E-2</v>
      </c>
      <c r="G1482" s="148">
        <f>_xll.xlShmInterpDisc($G$3&amp;T(CalculationTrigger),C1482)</f>
        <v>0.90892597145575915</v>
      </c>
      <c r="H1482" s="149">
        <f>_xll.xlShmInterpDisc($H$3&amp;T(CalculationTrigger),C1482)</f>
        <v>0.90931013077001688</v>
      </c>
      <c r="I1482" s="150">
        <f>_xll.xlShmInterpDisc($I$3&amp;T(CalculationTrigger),C1482)</f>
        <v>0.91115466621184271</v>
      </c>
      <c r="J1482" s="157">
        <f t="shared" si="69"/>
        <v>3.8443509991027806E-5</v>
      </c>
      <c r="K1482" s="158">
        <f t="shared" si="70"/>
        <v>0</v>
      </c>
      <c r="L1482" s="159">
        <f t="shared" si="71"/>
        <v>-1.843600441901545E-4</v>
      </c>
    </row>
    <row r="1483" spans="2:12" x14ac:dyDescent="0.2">
      <c r="B1483" s="112" t="s">
        <v>2</v>
      </c>
      <c r="C1483" s="113">
        <f>_xll.qlCalendarAdvance("TARGET",C1482,B1483,"mf")</f>
        <v>46847</v>
      </c>
      <c r="D1483" s="120">
        <f>_xll.xlShmInterpRateFwd($D$3&amp;T(CalculationTrigger),C1483,,5,C1484)</f>
        <v>1.9042475912638742E-2</v>
      </c>
      <c r="E1483" s="120">
        <f>_xll.xlShmInterpRateFwd($E$3&amp;T(CalculationTrigger),C1483,,5,C1484)</f>
        <v>1.8971297340473758E-2</v>
      </c>
      <c r="F1483" s="121">
        <f>_xll.xlShmInterpRateFwd($F$3&amp;T(CalculationTrigger),C1483,,5,C1484)</f>
        <v>1.8647027229500446E-2</v>
      </c>
      <c r="G1483" s="148">
        <f>_xll.xlShmInterpDisc($G$3&amp;T(CalculationTrigger),C1483)</f>
        <v>0.90859436691190099</v>
      </c>
      <c r="H1483" s="149">
        <f>_xll.xlShmInterpDisc($H$3&amp;T(CalculationTrigger),C1483)</f>
        <v>0.90897963070677434</v>
      </c>
      <c r="I1483" s="150">
        <f>_xll.xlShmInterpDisc($I$3&amp;T(CalculationTrigger),C1483)</f>
        <v>0.91082915953768329</v>
      </c>
      <c r="J1483" s="157">
        <f t="shared" si="69"/>
        <v>3.8500906722973899E-5</v>
      </c>
      <c r="K1483" s="158">
        <f t="shared" si="70"/>
        <v>0</v>
      </c>
      <c r="L1483" s="159">
        <f t="shared" si="71"/>
        <v>-1.8460367843337288E-4</v>
      </c>
    </row>
    <row r="1484" spans="2:12" x14ac:dyDescent="0.2">
      <c r="B1484" s="112" t="s">
        <v>2</v>
      </c>
      <c r="C1484" s="113">
        <f>_xll.qlCalendarAdvance("TARGET",C1483,B1484,"mf")</f>
        <v>46854</v>
      </c>
      <c r="D1484" s="120">
        <f>_xll.xlShmInterpRateFwd($D$3&amp;T(CalculationTrigger),C1484,,5,C1485)</f>
        <v>1.9059377991397931E-2</v>
      </c>
      <c r="E1484" s="120">
        <f>_xll.xlShmInterpRateFwd($E$3&amp;T(CalculationTrigger),C1484,,5,C1485)</f>
        <v>1.8988456446383955E-2</v>
      </c>
      <c r="F1484" s="121">
        <f>_xll.xlShmInterpRateFwd($F$3&amp;T(CalculationTrigger),C1484,,5,C1485)</f>
        <v>1.8664273932680504E-2</v>
      </c>
      <c r="G1484" s="148">
        <f>_xll.xlShmInterpDisc($G$3&amp;T(CalculationTrigger),C1484)</f>
        <v>0.90826267104820102</v>
      </c>
      <c r="H1484" s="149">
        <f>_xll.xlShmInterpDisc($H$3&amp;T(CalculationTrigger),C1484)</f>
        <v>0.90864903411217179</v>
      </c>
      <c r="I1484" s="150">
        <f>_xll.xlShmInterpDisc($I$3&amp;T(CalculationTrigger),C1484)</f>
        <v>0.91050355051989229</v>
      </c>
      <c r="J1484" s="157">
        <f t="shared" si="69"/>
        <v>3.8557678234238022E-5</v>
      </c>
      <c r="K1484" s="158">
        <f t="shared" si="70"/>
        <v>0</v>
      </c>
      <c r="L1484" s="159">
        <f t="shared" si="71"/>
        <v>-1.8484631293902407E-4</v>
      </c>
    </row>
    <row r="1485" spans="2:12" x14ac:dyDescent="0.2">
      <c r="B1485" s="112" t="s">
        <v>2</v>
      </c>
      <c r="C1485" s="113">
        <f>_xll.qlCalendarAdvance("TARGET",C1484,B1485,"mf")</f>
        <v>46861</v>
      </c>
      <c r="D1485" s="120">
        <f>_xll.xlShmInterpRateFwd($D$3&amp;T(CalculationTrigger),C1485,,5,C1486)</f>
        <v>1.9076093948949664E-2</v>
      </c>
      <c r="E1485" s="120">
        <f>_xll.xlShmInterpRateFwd($E$3&amp;T(CalculationTrigger),C1485,,5,C1486)</f>
        <v>1.9005441666283963E-2</v>
      </c>
      <c r="F1485" s="121">
        <f>_xll.xlShmInterpRateFwd($F$3&amp;T(CalculationTrigger),C1485,,5,C1486)</f>
        <v>1.8681346678924453E-2</v>
      </c>
      <c r="G1485" s="148">
        <f>_xll.xlShmInterpDisc($G$3&amp;T(CalculationTrigger),C1485)</f>
        <v>0.90793080207716603</v>
      </c>
      <c r="H1485" s="149">
        <f>_xll.xlShmInterpDisc($H$3&amp;T(CalculationTrigger),C1485)</f>
        <v>0.90831825895628815</v>
      </c>
      <c r="I1485" s="150">
        <f>_xll.xlShmInterpDisc($I$3&amp;T(CalculationTrigger),C1485)</f>
        <v>0.91017775696130732</v>
      </c>
      <c r="J1485" s="157">
        <f t="shared" si="69"/>
        <v>3.8613806676415408E-5</v>
      </c>
      <c r="K1485" s="158">
        <f t="shared" si="70"/>
        <v>0</v>
      </c>
      <c r="L1485" s="159">
        <f t="shared" si="71"/>
        <v>-1.8508795300107452E-4</v>
      </c>
    </row>
    <row r="1486" spans="2:12" x14ac:dyDescent="0.2">
      <c r="B1486" s="112" t="s">
        <v>2</v>
      </c>
      <c r="C1486" s="113">
        <f>_xll.qlCalendarAdvance("TARGET",C1485,B1486,"mf")</f>
        <v>46868</v>
      </c>
      <c r="D1486" s="120">
        <f>_xll.xlShmInterpRateFwd($D$3&amp;T(CalculationTrigger),C1486,,5,C1487)</f>
        <v>1.9092540876296894E-2</v>
      </c>
      <c r="E1486" s="120">
        <f>_xll.xlShmInterpRateFwd($E$3&amp;T(CalculationTrigger),C1486,,5,C1487)</f>
        <v>1.9022170162681283E-2</v>
      </c>
      <c r="F1486" s="121">
        <f>_xll.xlShmInterpRateFwd($F$3&amp;T(CalculationTrigger),C1486,,5,C1487)</f>
        <v>1.8698162610065766E-2</v>
      </c>
      <c r="G1486" s="148">
        <f>_xll.xlShmInterpDisc($G$3&amp;T(CalculationTrigger),C1486)</f>
        <v>0.90759876351561697</v>
      </c>
      <c r="H1486" s="149">
        <f>_xll.xlShmInterpDisc($H$3&amp;T(CalculationTrigger),C1486)</f>
        <v>0.90798730854865961</v>
      </c>
      <c r="I1486" s="150">
        <f>_xll.xlShmInterpDisc($I$3&amp;T(CalculationTrigger),C1486)</f>
        <v>0.90985178217778651</v>
      </c>
      <c r="J1486" s="157">
        <f t="shared" si="69"/>
        <v>3.8669274201036421E-5</v>
      </c>
      <c r="K1486" s="158">
        <f t="shared" si="70"/>
        <v>0</v>
      </c>
      <c r="L1486" s="159">
        <f t="shared" si="71"/>
        <v>-1.8532860391349331E-4</v>
      </c>
    </row>
    <row r="1487" spans="2:12" x14ac:dyDescent="0.2">
      <c r="B1487" s="112" t="s">
        <v>2</v>
      </c>
      <c r="C1487" s="113">
        <f>_xll.qlCalendarAdvance("TARGET",C1486,B1487,"mf")</f>
        <v>46875</v>
      </c>
      <c r="D1487" s="120">
        <f>_xll.xlShmInterpRateFwd($D$3&amp;T(CalculationTrigger),C1487,,5,C1488)</f>
        <v>1.9108717600993939E-2</v>
      </c>
      <c r="E1487" s="120">
        <f>_xll.xlShmInterpRateFwd($E$3&amp;T(CalculationTrigger),C1487,,5,C1488)</f>
        <v>1.9038640834596471E-2</v>
      </c>
      <c r="F1487" s="121">
        <f>_xll.xlShmInterpRateFwd($F$3&amp;T(CalculationTrigger),C1487,,5,C1488)</f>
        <v>1.8714720603950265E-2</v>
      </c>
      <c r="G1487" s="148">
        <f>_xll.xlShmInterpDisc($G$3&amp;T(CalculationTrigger),C1487)</f>
        <v>0.9072665603177541</v>
      </c>
      <c r="H1487" s="149">
        <f>_xll.xlShmInterpDisc($H$3&amp;T(CalculationTrigger),C1487)</f>
        <v>0.90765618763591183</v>
      </c>
      <c r="I1487" s="150">
        <f>_xll.xlShmInterpDisc($I$3&amp;T(CalculationTrigger),C1487)</f>
        <v>0.90952563092568928</v>
      </c>
      <c r="J1487" s="157">
        <f t="shared" si="69"/>
        <v>3.8724062959697498E-5</v>
      </c>
      <c r="K1487" s="158">
        <f t="shared" si="70"/>
        <v>0</v>
      </c>
      <c r="L1487" s="159">
        <f t="shared" si="71"/>
        <v>-1.8556827097025103E-4</v>
      </c>
    </row>
    <row r="1488" spans="2:12" x14ac:dyDescent="0.2">
      <c r="B1488" s="112" t="s">
        <v>2</v>
      </c>
      <c r="C1488" s="113">
        <f>_xll.qlCalendarAdvance("TARGET",C1487,B1488,"mf")</f>
        <v>46882</v>
      </c>
      <c r="D1488" s="120">
        <f>_xll.xlShmInterpRateFwd($D$3&amp;T(CalculationTrigger),C1488,,5,C1489)</f>
        <v>1.9124622950693268E-2</v>
      </c>
      <c r="E1488" s="120">
        <f>_xll.xlShmInterpRateFwd($E$3&amp;T(CalculationTrigger),C1488,,5,C1489)</f>
        <v>1.9054852581078103E-2</v>
      </c>
      <c r="F1488" s="121">
        <f>_xll.xlShmInterpRateFwd($F$3&amp;T(CalculationTrigger),C1488,,5,C1489)</f>
        <v>1.8731019538440131E-2</v>
      </c>
      <c r="G1488" s="148">
        <f>_xll.xlShmInterpDisc($G$3&amp;T(CalculationTrigger),C1488)</f>
        <v>0.90693419745136372</v>
      </c>
      <c r="H1488" s="149">
        <f>_xll.xlShmInterpDisc($H$3&amp;T(CalculationTrigger),C1488)</f>
        <v>0.90732490097736396</v>
      </c>
      <c r="I1488" s="150">
        <f>_xll.xlShmInterpDisc($I$3&amp;T(CalculationTrigger),C1488)</f>
        <v>0.90919930797458148</v>
      </c>
      <c r="J1488" s="157">
        <f t="shared" si="69"/>
        <v>3.8778155103950937E-5</v>
      </c>
      <c r="K1488" s="158">
        <f t="shared" si="70"/>
        <v>0</v>
      </c>
      <c r="L1488" s="159">
        <f t="shared" si="71"/>
        <v>-1.8580695946529864E-4</v>
      </c>
    </row>
    <row r="1489" spans="2:12" x14ac:dyDescent="0.2">
      <c r="B1489" s="112" t="s">
        <v>2</v>
      </c>
      <c r="C1489" s="113">
        <f>_xll.qlCalendarAdvance("TARGET",C1488,B1489,"mf")</f>
        <v>46889</v>
      </c>
      <c r="D1489" s="120">
        <f>_xll.xlShmInterpRateFwd($D$3&amp;T(CalculationTrigger),C1489,,5,C1490)</f>
        <v>1.9140255752937069E-2</v>
      </c>
      <c r="E1489" s="120">
        <f>_xll.xlShmInterpRateFwd($E$3&amp;T(CalculationTrigger),C1489,,5,C1490)</f>
        <v>1.9070804301127564E-2</v>
      </c>
      <c r="F1489" s="121">
        <f>_xll.xlShmInterpRateFwd($F$3&amp;T(CalculationTrigger),C1489,,5,C1490)</f>
        <v>1.8747058291356096E-2</v>
      </c>
      <c r="G1489" s="148">
        <f>_xll.xlShmInterpDisc($G$3&amp;T(CalculationTrigger),C1489)</f>
        <v>0.90660167989777041</v>
      </c>
      <c r="H1489" s="149">
        <f>_xll.xlShmInterpDisc($H$3&amp;T(CalculationTrigger),C1489)</f>
        <v>0.90699345334498471</v>
      </c>
      <c r="I1489" s="150">
        <f>_xll.xlShmInterpDisc($I$3&amp;T(CalculationTrigger),C1489)</f>
        <v>0.90887281810719123</v>
      </c>
      <c r="J1489" s="157">
        <f t="shared" si="69"/>
        <v>3.8831532785375464E-5</v>
      </c>
      <c r="K1489" s="158">
        <f t="shared" si="70"/>
        <v>0</v>
      </c>
      <c r="L1489" s="159">
        <f t="shared" si="71"/>
        <v>-1.8604467469260621E-4</v>
      </c>
    </row>
    <row r="1490" spans="2:12" x14ac:dyDescent="0.2">
      <c r="B1490" s="112" t="s">
        <v>2</v>
      </c>
      <c r="C1490" s="113">
        <f>_xll.qlCalendarAdvance("TARGET",C1489,B1490,"mf")</f>
        <v>46896</v>
      </c>
      <c r="D1490" s="120">
        <f>_xll.xlShmInterpRateFwd($D$3&amp;T(CalculationTrigger),C1490,,5,C1491)</f>
        <v>1.9155614835354356E-2</v>
      </c>
      <c r="E1490" s="120">
        <f>_xll.xlShmInterpRateFwd($E$3&amp;T(CalculationTrigger),C1490,,5,C1491)</f>
        <v>1.9086494893768693E-2</v>
      </c>
      <c r="F1490" s="121">
        <f>_xll.xlShmInterpRateFwd($F$3&amp;T(CalculationTrigger),C1490,,5,C1491)</f>
        <v>1.8762835740558662E-2</v>
      </c>
      <c r="G1490" s="148">
        <f>_xll.xlShmInterpDisc($G$3&amp;T(CalculationTrigger),C1490)</f>
        <v>0.90626901265179283</v>
      </c>
      <c r="H1490" s="149">
        <f>_xll.xlShmInterpDisc($H$3&amp;T(CalculationTrigger),C1490)</f>
        <v>0.90666184952334938</v>
      </c>
      <c r="I1490" s="150">
        <f>_xll.xlShmInterpDisc($I$3&amp;T(CalculationTrigger),C1490)</f>
        <v>0.90854616611936545</v>
      </c>
      <c r="J1490" s="157">
        <f t="shared" si="69"/>
        <v>3.8884178155516614E-5</v>
      </c>
      <c r="K1490" s="158">
        <f t="shared" si="70"/>
        <v>0</v>
      </c>
      <c r="L1490" s="159">
        <f t="shared" si="71"/>
        <v>-1.8628142194614201E-4</v>
      </c>
    </row>
    <row r="1491" spans="2:12" x14ac:dyDescent="0.2">
      <c r="B1491" s="112" t="s">
        <v>2</v>
      </c>
      <c r="C1491" s="113">
        <f>_xll.qlCalendarAdvance("TARGET",C1490,B1491,"mf")</f>
        <v>46903</v>
      </c>
      <c r="D1491" s="120">
        <f>_xll.xlShmInterpRateFwd($D$3&amp;T(CalculationTrigger),C1491,,5,C1492)</f>
        <v>1.9170699025545208E-2</v>
      </c>
      <c r="E1491" s="120">
        <f>_xll.xlShmInterpRateFwd($E$3&amp;T(CalculationTrigger),C1491,,5,C1492)</f>
        <v>1.9101923258065246E-2</v>
      </c>
      <c r="F1491" s="121">
        <f>_xll.xlShmInterpRateFwd($F$3&amp;T(CalculationTrigger),C1491,,5,C1492)</f>
        <v>1.8778350763913442E-2</v>
      </c>
      <c r="G1491" s="148">
        <f>_xll.xlShmInterpDisc($G$3&amp;T(CalculationTrigger),C1491)</f>
        <v>0.90593620072169689</v>
      </c>
      <c r="H1491" s="149">
        <f>_xll.xlShmInterpDisc($H$3&amp;T(CalculationTrigger),C1491)</f>
        <v>0.90633009430959666</v>
      </c>
      <c r="I1491" s="150">
        <f>_xll.xlShmInterpDisc($I$3&amp;T(CalculationTrigger),C1491)</f>
        <v>0.90821935682002608</v>
      </c>
      <c r="J1491" s="157">
        <f t="shared" si="69"/>
        <v>3.8936073365967105E-5</v>
      </c>
      <c r="K1491" s="158">
        <f t="shared" si="70"/>
        <v>0</v>
      </c>
      <c r="L1491" s="159">
        <f t="shared" si="71"/>
        <v>-1.8651720651987106E-4</v>
      </c>
    </row>
    <row r="1492" spans="2:12" x14ac:dyDescent="0.2">
      <c r="B1492" s="112" t="s">
        <v>2</v>
      </c>
      <c r="C1492" s="113">
        <f>_xll.qlCalendarAdvance("TARGET",C1491,B1492,"mf")</f>
        <v>46910</v>
      </c>
      <c r="D1492" s="120">
        <f>_xll.xlShmInterpRateFwd($D$3&amp;T(CalculationTrigger),C1492,,5,C1493)</f>
        <v>1.9185507151121453E-2</v>
      </c>
      <c r="E1492" s="120">
        <f>_xll.xlShmInterpRateFwd($E$3&amp;T(CalculationTrigger),C1492,,5,C1493)</f>
        <v>1.9117088293010964E-2</v>
      </c>
      <c r="F1492" s="121">
        <f>_xll.xlShmInterpRateFwd($F$3&amp;T(CalculationTrigger),C1492,,5,C1493)</f>
        <v>1.8793602239256524E-2</v>
      </c>
      <c r="G1492" s="148">
        <f>_xll.xlShmInterpDisc($G$3&amp;T(CalculationTrigger),C1492)</f>
        <v>0.90560324912915091</v>
      </c>
      <c r="H1492" s="149">
        <f>_xll.xlShmInterpDisc($H$3&amp;T(CalculationTrigger),C1492)</f>
        <v>0.90599819251338476</v>
      </c>
      <c r="I1492" s="150">
        <f>_xll.xlShmInterpDisc($I$3&amp;T(CalculationTrigger),C1492)</f>
        <v>0.90789239503112606</v>
      </c>
      <c r="J1492" s="157">
        <f t="shared" si="69"/>
        <v>3.8987200568267633E-5</v>
      </c>
      <c r="K1492" s="158">
        <f t="shared" si="70"/>
        <v>0</v>
      </c>
      <c r="L1492" s="159">
        <f t="shared" si="71"/>
        <v>-1.8675203370777419E-4</v>
      </c>
    </row>
    <row r="1493" spans="2:12" x14ac:dyDescent="0.2">
      <c r="B1493" s="112" t="s">
        <v>2</v>
      </c>
      <c r="C1493" s="113">
        <f>_xll.qlCalendarAdvance("TARGET",C1492,B1493,"mf")</f>
        <v>46917</v>
      </c>
      <c r="D1493" s="120">
        <f>_xll.xlShmInterpRateFwd($D$3&amp;T(CalculationTrigger),C1493,,5,C1494)</f>
        <v>1.9200038039689414E-2</v>
      </c>
      <c r="E1493" s="120">
        <f>_xll.xlShmInterpRateFwd($E$3&amp;T(CalculationTrigger),C1493,,5,C1494)</f>
        <v>1.9131988897686077E-2</v>
      </c>
      <c r="F1493" s="121">
        <f>_xll.xlShmInterpRateFwd($F$3&amp;T(CalculationTrigger),C1493,,5,C1494)</f>
        <v>1.8808589044475677E-2</v>
      </c>
      <c r="G1493" s="148">
        <f>_xll.xlShmInterpDisc($G$3&amp;T(CalculationTrigger),C1493)</f>
        <v>0.90527016290918016</v>
      </c>
      <c r="H1493" s="149">
        <f>_xll.xlShmInterpDisc($H$3&amp;T(CalculationTrigger),C1493)</f>
        <v>0.90566614895684994</v>
      </c>
      <c r="I1493" s="150">
        <f>_xll.xlShmInterpDisc($I$3&amp;T(CalculationTrigger),C1493)</f>
        <v>0.90756528558760707</v>
      </c>
      <c r="J1493" s="157">
        <f t="shared" si="69"/>
        <v>3.9037541914007035E-5</v>
      </c>
      <c r="K1493" s="158">
        <f t="shared" si="70"/>
        <v>0</v>
      </c>
      <c r="L1493" s="159">
        <f t="shared" si="71"/>
        <v>-1.8698590880380711E-4</v>
      </c>
    </row>
    <row r="1494" spans="2:12" x14ac:dyDescent="0.2">
      <c r="B1494" s="112" t="s">
        <v>2</v>
      </c>
      <c r="C1494" s="113">
        <f>_xll.qlCalendarAdvance("TARGET",C1493,B1494,"mf")</f>
        <v>46924</v>
      </c>
      <c r="D1494" s="120">
        <f>_xll.xlShmInterpRateFwd($D$3&amp;T(CalculationTrigger),C1494,,5,C1495)</f>
        <v>1.9214290518855832E-2</v>
      </c>
      <c r="E1494" s="120">
        <f>_xll.xlShmInterpRateFwd($E$3&amp;T(CalculationTrigger),C1494,,5,C1495)</f>
        <v>1.9146623971101014E-2</v>
      </c>
      <c r="F1494" s="121">
        <f>_xll.xlShmInterpRateFwd($F$3&amp;T(CalculationTrigger),C1494,,5,C1495)</f>
        <v>1.8823310057417789E-2</v>
      </c>
      <c r="G1494" s="148">
        <f>_xll.xlShmInterpDisc($G$3&amp;T(CalculationTrigger),C1494)</f>
        <v>0.90493694711012196</v>
      </c>
      <c r="H1494" s="149">
        <f>_xll.xlShmInterpDisc($H$3&amp;T(CalculationTrigger),C1494)</f>
        <v>0.9053339684745626</v>
      </c>
      <c r="I1494" s="150">
        <f>_xll.xlShmInterpDisc($I$3&amp;T(CalculationTrigger),C1494)</f>
        <v>0.9072380333373552</v>
      </c>
      <c r="J1494" s="157">
        <f t="shared" si="69"/>
        <v>3.9087079554743402E-5</v>
      </c>
      <c r="K1494" s="158">
        <f t="shared" si="70"/>
        <v>0</v>
      </c>
      <c r="L1494" s="159">
        <f t="shared" si="71"/>
        <v>-1.8721883710193883E-4</v>
      </c>
    </row>
    <row r="1495" spans="2:12" x14ac:dyDescent="0.2">
      <c r="B1495" s="112" t="s">
        <v>2</v>
      </c>
      <c r="C1495" s="113">
        <f>_xll.qlCalendarAdvance("TARGET",C1494,B1495,"mf")</f>
        <v>46931</v>
      </c>
      <c r="D1495" s="120">
        <f>_xll.xlShmInterpRateFwd($D$3&amp;T(CalculationTrigger),C1495,,5,C1496)</f>
        <v>1.9228263416256931E-2</v>
      </c>
      <c r="E1495" s="120">
        <f>_xll.xlShmInterpRateFwd($E$3&amp;T(CalculationTrigger),C1495,,5,C1496)</f>
        <v>1.9160992412312377E-2</v>
      </c>
      <c r="F1495" s="121">
        <f>_xll.xlShmInterpRateFwd($F$3&amp;T(CalculationTrigger),C1495,,5,C1496)</f>
        <v>1.883776415593531E-2</v>
      </c>
      <c r="G1495" s="148">
        <f>_xll.xlShmInterpDisc($G$3&amp;T(CalculationTrigger),C1495)</f>
        <v>0.90460360679358121</v>
      </c>
      <c r="H1495" s="149">
        <f>_xll.xlShmInterpDisc($H$3&amp;T(CalculationTrigger),C1495)</f>
        <v>0.90500165591348591</v>
      </c>
      <c r="I1495" s="150">
        <f>_xll.xlShmInterpDisc($I$3&amp;T(CalculationTrigger),C1495)</f>
        <v>0.90691064314115921</v>
      </c>
      <c r="J1495" s="157">
        <f t="shared" si="69"/>
        <v>3.9135795642034662E-5</v>
      </c>
      <c r="K1495" s="158">
        <f t="shared" si="70"/>
        <v>0</v>
      </c>
      <c r="L1495" s="159">
        <f t="shared" si="71"/>
        <v>-1.874508238961309E-4</v>
      </c>
    </row>
    <row r="1496" spans="2:12" x14ac:dyDescent="0.2">
      <c r="B1496" s="112" t="s">
        <v>2</v>
      </c>
      <c r="C1496" s="113">
        <f>_xll.qlCalendarAdvance("TARGET",C1495,B1496,"mf")</f>
        <v>46938</v>
      </c>
      <c r="D1496" s="120">
        <f>_xll.xlShmInterpRateFwd($D$3&amp;T(CalculationTrigger),C1496,,5,C1497)</f>
        <v>1.9241955559500659E-2</v>
      </c>
      <c r="E1496" s="120">
        <f>_xll.xlShmInterpRateFwd($E$3&amp;T(CalculationTrigger),C1496,,5,C1497)</f>
        <v>1.9175093120370901E-2</v>
      </c>
      <c r="F1496" s="121">
        <f>_xll.xlShmInterpRateFwd($F$3&amp;T(CalculationTrigger),C1496,,5,C1497)</f>
        <v>1.885195021793273E-2</v>
      </c>
      <c r="G1496" s="148">
        <f>_xll.xlShmInterpDisc($G$3&amp;T(CalculationTrigger),C1496)</f>
        <v>0.90427014703438546</v>
      </c>
      <c r="H1496" s="149">
        <f>_xll.xlShmInterpDisc($H$3&amp;T(CalculationTrigger),C1496)</f>
        <v>0.90466921613293294</v>
      </c>
      <c r="I1496" s="150">
        <f>_xll.xlShmInterpDisc($I$3&amp;T(CalculationTrigger),C1496)</f>
        <v>0.90658311987266771</v>
      </c>
      <c r="J1496" s="157">
        <f t="shared" si="69"/>
        <v>3.9183672327459128E-5</v>
      </c>
      <c r="K1496" s="158">
        <f t="shared" si="70"/>
        <v>0</v>
      </c>
      <c r="L1496" s="159">
        <f t="shared" si="71"/>
        <v>-1.8768187448035606E-4</v>
      </c>
    </row>
    <row r="1497" spans="2:12" x14ac:dyDescent="0.2">
      <c r="B1497" s="112" t="s">
        <v>2</v>
      </c>
      <c r="C1497" s="113">
        <f>_xll.qlCalendarAdvance("TARGET",C1496,B1497,"mf")</f>
        <v>46945</v>
      </c>
      <c r="D1497" s="120">
        <f>_xll.xlShmInterpRateFwd($D$3&amp;T(CalculationTrigger),C1497,,5,C1498)</f>
        <v>1.9255365776207303E-2</v>
      </c>
      <c r="E1497" s="120">
        <f>_xll.xlShmInterpRateFwd($E$3&amp;T(CalculationTrigger),C1497,,5,C1498)</f>
        <v>1.9188924994298414E-2</v>
      </c>
      <c r="F1497" s="121">
        <f>_xll.xlShmInterpRateFwd($F$3&amp;T(CalculationTrigger),C1497,,5,C1498)</f>
        <v>1.8865867121227647E-2</v>
      </c>
      <c r="G1497" s="148">
        <f>_xll.xlShmInterpDisc($G$3&amp;T(CalculationTrigger),C1497)</f>
        <v>0.90393657292054108</v>
      </c>
      <c r="H1497" s="149">
        <f>_xll.xlShmInterpDisc($H$3&amp;T(CalculationTrigger),C1497)</f>
        <v>0.90433665400452501</v>
      </c>
      <c r="I1497" s="150">
        <f>_xll.xlShmInterpDisc($I$3&amp;T(CalculationTrigger),C1497)</f>
        <v>0.90625546841834592</v>
      </c>
      <c r="J1497" s="157">
        <f t="shared" si="69"/>
        <v>3.9230691762576768E-5</v>
      </c>
      <c r="K1497" s="158">
        <f t="shared" si="70"/>
        <v>0</v>
      </c>
      <c r="L1497" s="159">
        <f t="shared" si="71"/>
        <v>-1.8791199414857731E-4</v>
      </c>
    </row>
    <row r="1498" spans="2:12" x14ac:dyDescent="0.2">
      <c r="B1498" s="112" t="s">
        <v>2</v>
      </c>
      <c r="C1498" s="113">
        <f>_xll.qlCalendarAdvance("TARGET",C1497,B1498,"mf")</f>
        <v>46952</v>
      </c>
      <c r="D1498" s="120">
        <f>_xll.xlShmInterpRateFwd($D$3&amp;T(CalculationTrigger),C1498,,5,C1499)</f>
        <v>1.9268492894003886E-2</v>
      </c>
      <c r="E1498" s="120">
        <f>_xll.xlShmInterpRateFwd($E$3&amp;T(CalculationTrigger),C1498,,5,C1499)</f>
        <v>1.9202486933180628E-2</v>
      </c>
      <c r="F1498" s="121">
        <f>_xll.xlShmInterpRateFwd($F$3&amp;T(CalculationTrigger),C1498,,5,C1499)</f>
        <v>1.8879513743742048E-2</v>
      </c>
      <c r="G1498" s="148">
        <f>_xll.xlShmInterpDisc($G$3&amp;T(CalculationTrigger),C1498)</f>
        <v>0.90360288955318901</v>
      </c>
      <c r="H1498" s="149">
        <f>_xll.xlShmInterpDisc($H$3&amp;T(CalculationTrigger),C1498)</f>
        <v>0.90400397441215019</v>
      </c>
      <c r="I1498" s="150">
        <f>_xll.xlShmInterpDisc($I$3&amp;T(CalculationTrigger),C1498)</f>
        <v>0.90592769367743498</v>
      </c>
      <c r="J1498" s="157">
        <f t="shared" si="69"/>
        <v>3.9276836098969628E-5</v>
      </c>
      <c r="K1498" s="158">
        <f t="shared" si="70"/>
        <v>0</v>
      </c>
      <c r="L1498" s="159">
        <f t="shared" si="71"/>
        <v>-1.8814118819476645E-4</v>
      </c>
    </row>
    <row r="1499" spans="2:12" x14ac:dyDescent="0.2">
      <c r="B1499" s="112" t="s">
        <v>2</v>
      </c>
      <c r="C1499" s="113">
        <f>_xll.qlCalendarAdvance("TARGET",C1498,B1499,"mf")</f>
        <v>46959</v>
      </c>
      <c r="D1499" s="120">
        <f>_xll.xlShmInterpRateFwd($D$3&amp;T(CalculationTrigger),C1499,,5,C1500)</f>
        <v>1.9281335740530044E-2</v>
      </c>
      <c r="E1499" s="120">
        <f>_xll.xlShmInterpRateFwd($E$3&amp;T(CalculationTrigger),C1499,,5,C1500)</f>
        <v>1.9215777836051388E-2</v>
      </c>
      <c r="F1499" s="121">
        <f>_xll.xlShmInterpRateFwd($F$3&amp;T(CalculationTrigger),C1499,,5,C1500)</f>
        <v>1.8892888963328653E-2</v>
      </c>
      <c r="G1499" s="148">
        <f>_xll.xlShmInterpDisc($G$3&amp;T(CalculationTrigger),C1499)</f>
        <v>0.9032691020465613</v>
      </c>
      <c r="H1499" s="149">
        <f>_xll.xlShmInterpDisc($H$3&amp;T(CalculationTrigger),C1499)</f>
        <v>0.90367118225192122</v>
      </c>
      <c r="I1499" s="150">
        <f>_xll.xlShmInterpDisc($I$3&amp;T(CalculationTrigger),C1499)</f>
        <v>0.90559980056190825</v>
      </c>
      <c r="J1499" s="157">
        <f t="shared" si="69"/>
        <v>3.9322087488183724E-5</v>
      </c>
      <c r="K1499" s="158">
        <f t="shared" si="70"/>
        <v>0</v>
      </c>
      <c r="L1499" s="159">
        <f t="shared" si="71"/>
        <v>-1.8836946191288346E-4</v>
      </c>
    </row>
    <row r="1500" spans="2:12" x14ac:dyDescent="0.2">
      <c r="B1500" s="112" t="s">
        <v>2</v>
      </c>
      <c r="C1500" s="113">
        <f>_xll.qlCalendarAdvance("TARGET",C1499,B1500,"mf")</f>
        <v>46966</v>
      </c>
      <c r="D1500" s="120">
        <f>_xll.xlShmInterpRateFwd($D$3&amp;T(CalculationTrigger),C1500,,5,C1501)</f>
        <v>1.9293893143409201E-2</v>
      </c>
      <c r="E1500" s="120">
        <f>_xll.xlShmInterpRateFwd($E$3&amp;T(CalculationTrigger),C1500,,5,C1501)</f>
        <v>1.9228796601979695E-2</v>
      </c>
      <c r="F1500" s="121">
        <f>_xll.xlShmInterpRateFwd($F$3&amp;T(CalculationTrigger),C1500,,5,C1501)</f>
        <v>1.8905991657881087E-2</v>
      </c>
      <c r="G1500" s="148">
        <f>_xll.xlShmInterpDisc($G$3&amp;T(CalculationTrigger),C1500)</f>
        <v>0.90293521552793721</v>
      </c>
      <c r="H1500" s="149">
        <f>_xll.xlShmInterpDisc($H$3&amp;T(CalculationTrigger),C1500)</f>
        <v>0.90333828243213465</v>
      </c>
      <c r="I1500" s="150">
        <f>_xll.xlShmInterpDisc($I$3&amp;T(CalculationTrigger),C1500)</f>
        <v>0.90527179399643087</v>
      </c>
      <c r="J1500" s="157">
        <f t="shared" si="69"/>
        <v>3.9366428081799015E-5</v>
      </c>
      <c r="K1500" s="158">
        <f t="shared" si="70"/>
        <v>0</v>
      </c>
      <c r="L1500" s="159">
        <f t="shared" si="71"/>
        <v>-1.8859682059689498E-4</v>
      </c>
    </row>
    <row r="1501" spans="2:12" x14ac:dyDescent="0.2">
      <c r="B1501" s="112" t="s">
        <v>2</v>
      </c>
      <c r="C1501" s="113">
        <f>_xll.qlCalendarAdvance("TARGET",C1500,B1501,"mf")</f>
        <v>46973</v>
      </c>
      <c r="D1501" s="120">
        <f>_xll.xlShmInterpRateFwd($D$3&amp;T(CalculationTrigger),C1501,,5,C1502)</f>
        <v>1.9306163930295047E-2</v>
      </c>
      <c r="E1501" s="120">
        <f>_xll.xlShmInterpRateFwd($E$3&amp;T(CalculationTrigger),C1501,,5,C1502)</f>
        <v>1.9241542130017678E-2</v>
      </c>
      <c r="F1501" s="121">
        <f>_xll.xlShmInterpRateFwd($F$3&amp;T(CalculationTrigger),C1501,,5,C1502)</f>
        <v>1.8918820705252894E-2</v>
      </c>
      <c r="G1501" s="148">
        <f>_xll.xlShmInterpDisc($G$3&amp;T(CalculationTrigger),C1501)</f>
        <v>0.90260123513760027</v>
      </c>
      <c r="H1501" s="149">
        <f>_xll.xlShmInterpDisc($H$3&amp;T(CalculationTrigger),C1501)</f>
        <v>0.90300527987322954</v>
      </c>
      <c r="I1501" s="150">
        <f>_xll.xlShmInterpDisc($I$3&amp;T(CalculationTrigger),C1501)</f>
        <v>0.90494367891831751</v>
      </c>
      <c r="J1501" s="157">
        <f t="shared" si="69"/>
        <v>3.9409840031371538E-5</v>
      </c>
      <c r="K1501" s="158">
        <f t="shared" si="70"/>
        <v>0</v>
      </c>
      <c r="L1501" s="159">
        <f t="shared" si="71"/>
        <v>-1.8882326954075359E-4</v>
      </c>
    </row>
    <row r="1502" spans="2:12" x14ac:dyDescent="0.2">
      <c r="B1502" s="112" t="s">
        <v>2</v>
      </c>
      <c r="C1502" s="113">
        <f>_xll.qlCalendarAdvance("TARGET",C1501,B1502,"mf")</f>
        <v>46980</v>
      </c>
      <c r="D1502" s="120">
        <f>_xll.xlShmInterpRateFwd($D$3&amp;T(CalculationTrigger),C1502,,5,C1503)</f>
        <v>1.9318146928813732E-2</v>
      </c>
      <c r="E1502" s="120">
        <f>_xll.xlShmInterpRateFwd($E$3&amp;T(CalculationTrigger),C1502,,5,C1503)</f>
        <v>1.9254013319229657E-2</v>
      </c>
      <c r="F1502" s="121">
        <f>_xll.xlShmInterpRateFwd($F$3&amp;T(CalculationTrigger),C1502,,5,C1503)</f>
        <v>1.8931374983356127E-2</v>
      </c>
      <c r="G1502" s="148">
        <f>_xll.xlShmInterpDisc($G$3&amp;T(CalculationTrigger),C1502)</f>
        <v>0.90226716602879498</v>
      </c>
      <c r="H1502" s="149">
        <f>_xll.xlShmInterpDisc($H$3&amp;T(CalculationTrigger),C1502)</f>
        <v>0.90267217950774692</v>
      </c>
      <c r="I1502" s="150">
        <f>_xll.xlShmInterpDisc($I$3&amp;T(CalculationTrigger),C1502)</f>
        <v>0.90461546027749196</v>
      </c>
      <c r="J1502" s="157">
        <f t="shared" si="69"/>
        <v>3.9452305488473887E-5</v>
      </c>
      <c r="K1502" s="158">
        <f t="shared" si="70"/>
        <v>0</v>
      </c>
      <c r="L1502" s="159">
        <f t="shared" si="71"/>
        <v>-1.8904881403845539E-4</v>
      </c>
    </row>
    <row r="1503" spans="2:12" x14ac:dyDescent="0.2">
      <c r="B1503" s="112" t="s">
        <v>2</v>
      </c>
      <c r="C1503" s="113">
        <f>_xll.qlCalendarAdvance("TARGET",C1502,B1503,"mf")</f>
        <v>46987</v>
      </c>
      <c r="D1503" s="120">
        <f>_xll.xlShmInterpRateFwd($D$3&amp;T(CalculationTrigger),C1503,,5,C1504)</f>
        <v>1.9329840966592949E-2</v>
      </c>
      <c r="E1503" s="120">
        <f>_xll.xlShmInterpRateFwd($E$3&amp;T(CalculationTrigger),C1503,,5,C1504)</f>
        <v>1.9266209068692291E-2</v>
      </c>
      <c r="F1503" s="121">
        <f>_xll.xlShmInterpRateFwd($F$3&amp;T(CalculationTrigger),C1503,,5,C1504)</f>
        <v>1.8943653370086192E-2</v>
      </c>
      <c r="G1503" s="148">
        <f>_xll.xlShmInterpDisc($G$3&amp;T(CalculationTrigger),C1503)</f>
        <v>0.90193301336768461</v>
      </c>
      <c r="H1503" s="149">
        <f>_xll.xlShmInterpDisc($H$3&amp;T(CalculationTrigger),C1503)</f>
        <v>0.90233898628028908</v>
      </c>
      <c r="I1503" s="150">
        <f>_xll.xlShmInterpDisc($I$3&amp;T(CalculationTrigger),C1503)</f>
        <v>0.90428714303644497</v>
      </c>
      <c r="J1503" s="157">
        <f t="shared" si="69"/>
        <v>3.94938066046963E-5</v>
      </c>
      <c r="K1503" s="158">
        <f t="shared" si="70"/>
        <v>0</v>
      </c>
      <c r="L1503" s="159">
        <f t="shared" si="71"/>
        <v>-1.8927345938396064E-4</v>
      </c>
    </row>
    <row r="1504" spans="2:12" x14ac:dyDescent="0.2">
      <c r="B1504" s="112" t="s">
        <v>2</v>
      </c>
      <c r="C1504" s="113">
        <f>_xll.qlCalendarAdvance("TARGET",C1503,B1504,"mf")</f>
        <v>46994</v>
      </c>
      <c r="D1504" s="120">
        <f>_xll.xlShmInterpRateFwd($D$3&amp;T(CalculationTrigger),C1504,,5,C1505)</f>
        <v>1.9341244871331605E-2</v>
      </c>
      <c r="E1504" s="120">
        <f>_xll.xlShmInterpRateFwd($E$3&amp;T(CalculationTrigger),C1504,,5,C1505)</f>
        <v>1.9278128277483084E-2</v>
      </c>
      <c r="F1504" s="121">
        <f>_xll.xlShmInterpRateFwd($F$3&amp;T(CalculationTrigger),C1504,,5,C1505)</f>
        <v>1.8955654743310332E-2</v>
      </c>
      <c r="G1504" s="148">
        <f>_xll.xlShmInterpDisc($G$3&amp;T(CalculationTrigger),C1504)</f>
        <v>0.90159878233330859</v>
      </c>
      <c r="H1504" s="149">
        <f>_xll.xlShmInterpDisc($H$3&amp;T(CalculationTrigger),C1504)</f>
        <v>0.90200570514747902</v>
      </c>
      <c r="I1504" s="150">
        <f>_xll.xlShmInterpDisc($I$3&amp;T(CalculationTrigger),C1504)</f>
        <v>0.90395873217019385</v>
      </c>
      <c r="J1504" s="157">
        <f t="shared" si="69"/>
        <v>3.953432553155062E-5</v>
      </c>
      <c r="K1504" s="158">
        <f t="shared" si="70"/>
        <v>0</v>
      </c>
      <c r="L1504" s="159">
        <f t="shared" si="71"/>
        <v>-1.8949721087121245E-4</v>
      </c>
    </row>
    <row r="1505" spans="2:12" x14ac:dyDescent="0.2">
      <c r="B1505" s="112" t="s">
        <v>2</v>
      </c>
      <c r="C1505" s="113">
        <f>_xll.qlCalendarAdvance("TARGET",C1504,B1505,"mf")</f>
        <v>47001</v>
      </c>
      <c r="D1505" s="120">
        <f>_xll.xlShmInterpRateFwd($D$3&amp;T(CalculationTrigger),C1505,,5,C1506)</f>
        <v>1.9352357470631933E-2</v>
      </c>
      <c r="E1505" s="120">
        <f>_xll.xlShmInterpRateFwd($E$3&amp;T(CalculationTrigger),C1505,,5,C1506)</f>
        <v>1.9289769844651545E-2</v>
      </c>
      <c r="F1505" s="121">
        <f>_xll.xlShmInterpRateFwd($F$3&amp;T(CalculationTrigger),C1505,,5,C1506)</f>
        <v>1.8967377980954679E-2</v>
      </c>
      <c r="G1505" s="148">
        <f>_xll.xlShmInterpDisc($G$3&amp;T(CalculationTrigger),C1505)</f>
        <v>0.90126447811753951</v>
      </c>
      <c r="H1505" s="149">
        <f>_xll.xlShmInterpDisc($H$3&amp;T(CalculationTrigger),C1505)</f>
        <v>0.90167234107792038</v>
      </c>
      <c r="I1505" s="150">
        <f>_xll.xlShmInterpDisc($I$3&amp;T(CalculationTrigger),C1505)</f>
        <v>0.90363023266624243</v>
      </c>
      <c r="J1505" s="157">
        <f t="shared" si="69"/>
        <v>3.9573844420647144E-5</v>
      </c>
      <c r="K1505" s="158">
        <f t="shared" si="70"/>
        <v>0</v>
      </c>
      <c r="L1505" s="159">
        <f t="shared" si="71"/>
        <v>-1.8972007379421338E-4</v>
      </c>
    </row>
    <row r="1506" spans="2:12" x14ac:dyDescent="0.2">
      <c r="B1506" s="112" t="s">
        <v>2</v>
      </c>
      <c r="C1506" s="113">
        <f>_xll.qlCalendarAdvance("TARGET",C1505,B1506,"mf")</f>
        <v>47008</v>
      </c>
      <c r="D1506" s="120">
        <f>_xll.xlShmInterpRateFwd($D$3&amp;T(CalculationTrigger),C1506,,5,C1507)</f>
        <v>1.9363177592173417E-2</v>
      </c>
      <c r="E1506" s="120">
        <f>_xll.xlShmInterpRateFwd($E$3&amp;T(CalculationTrigger),C1506,,5,C1507)</f>
        <v>1.9301132669294601E-2</v>
      </c>
      <c r="F1506" s="121">
        <f>_xll.xlShmInterpRateFwd($F$3&amp;T(CalculationTrigger),C1506,,5,C1507)</f>
        <v>1.89788219608827E-2</v>
      </c>
      <c r="G1506" s="148">
        <f>_xll.xlShmInterpDisc($G$3&amp;T(CalculationTrigger),C1506)</f>
        <v>0.90093010592504252</v>
      </c>
      <c r="H1506" s="149">
        <f>_xll.xlShmInterpDisc($H$3&amp;T(CalculationTrigger),C1506)</f>
        <v>0.90133889905215814</v>
      </c>
      <c r="I1506" s="150">
        <f>_xll.xlShmInterpDisc($I$3&amp;T(CalculationTrigger),C1506)</f>
        <v>0.90330164952453984</v>
      </c>
      <c r="J1506" s="157">
        <f t="shared" si="69"/>
        <v>3.9612345423549877E-5</v>
      </c>
      <c r="K1506" s="158">
        <f t="shared" si="70"/>
        <v>0</v>
      </c>
      <c r="L1506" s="159">
        <f t="shared" si="71"/>
        <v>-1.8994205344688835E-4</v>
      </c>
    </row>
    <row r="1507" spans="2:12" x14ac:dyDescent="0.2">
      <c r="B1507" s="112" t="s">
        <v>2</v>
      </c>
      <c r="C1507" s="113">
        <f>_xll.qlCalendarAdvance("TARGET",C1506,B1507,"mf")</f>
        <v>47015</v>
      </c>
      <c r="D1507" s="120">
        <f>_xll.xlShmInterpRateFwd($D$3&amp;T(CalculationTrigger),C1507,,5,C1508)</f>
        <v>1.9373704063608659E-2</v>
      </c>
      <c r="E1507" s="120">
        <f>_xll.xlShmInterpRateFwd($E$3&amp;T(CalculationTrigger),C1507,,5,C1508)</f>
        <v>1.9312215650481433E-2</v>
      </c>
      <c r="F1507" s="121">
        <f>_xll.xlShmInterpRateFwd($F$3&amp;T(CalculationTrigger),C1507,,5,C1508)</f>
        <v>1.8989985561011183E-2</v>
      </c>
      <c r="G1507" s="148">
        <f>_xll.xlShmInterpDisc($G$3&amp;T(CalculationTrigger),C1507)</f>
        <v>0.90059567097323268</v>
      </c>
      <c r="H1507" s="149">
        <f>_xll.xlShmInterpDisc($H$3&amp;T(CalculationTrigger),C1507)</f>
        <v>0.90100538406263819</v>
      </c>
      <c r="I1507" s="150">
        <f>_xll.xlShmInterpDisc($I$3&amp;T(CalculationTrigger),C1507)</f>
        <v>0.90297298775744139</v>
      </c>
      <c r="J1507" s="157">
        <f t="shared" si="69"/>
        <v>3.96498106918075E-5</v>
      </c>
      <c r="K1507" s="158">
        <f t="shared" si="70"/>
        <v>0</v>
      </c>
      <c r="L1507" s="159">
        <f t="shared" si="71"/>
        <v>-1.9016315512323875E-4</v>
      </c>
    </row>
    <row r="1508" spans="2:12" x14ac:dyDescent="0.2">
      <c r="B1508" s="112" t="s">
        <v>2</v>
      </c>
      <c r="C1508" s="113">
        <f>_xll.qlCalendarAdvance("TARGET",C1507,B1508,"mf")</f>
        <v>47022</v>
      </c>
      <c r="D1508" s="120">
        <f>_xll.xlShmInterpRateFwd($D$3&amp;T(CalculationTrigger),C1508,,5,C1509)</f>
        <v>1.9383935712615624E-2</v>
      </c>
      <c r="E1508" s="120">
        <f>_xll.xlShmInterpRateFwd($E$3&amp;T(CalculationTrigger),C1508,,5,C1509)</f>
        <v>1.9323017687317288E-2</v>
      </c>
      <c r="F1508" s="121">
        <f>_xll.xlShmInterpRateFwd($F$3&amp;T(CalculationTrigger),C1508,,5,C1509)</f>
        <v>1.9000867659281405E-2</v>
      </c>
      <c r="G1508" s="148">
        <f>_xll.xlShmInterpDisc($G$3&amp;T(CalculationTrigger),C1508)</f>
        <v>0.90026117849223419</v>
      </c>
      <c r="H1508" s="149">
        <f>_xll.xlShmInterpDisc($H$3&amp;T(CalculationTrigger),C1508)</f>
        <v>0.90067180111366862</v>
      </c>
      <c r="I1508" s="150">
        <f>_xll.xlShmInterpDisc($I$3&amp;T(CalculationTrigger),C1508)</f>
        <v>0.90264425238966806</v>
      </c>
      <c r="J1508" s="157">
        <f t="shared" si="69"/>
        <v>3.9686222377003475E-5</v>
      </c>
      <c r="K1508" s="158">
        <f t="shared" si="70"/>
        <v>0</v>
      </c>
      <c r="L1508" s="159">
        <f t="shared" si="71"/>
        <v>-1.9038338411722511E-4</v>
      </c>
    </row>
    <row r="1509" spans="2:12" x14ac:dyDescent="0.2">
      <c r="B1509" s="112" t="s">
        <v>2</v>
      </c>
      <c r="C1509" s="113">
        <f>_xll.qlCalendarAdvance("TARGET",C1508,B1509,"mf")</f>
        <v>47029</v>
      </c>
      <c r="D1509" s="120">
        <f>_xll.xlShmInterpRateFwd($D$3&amp;T(CalculationTrigger),C1509,,5,C1510)</f>
        <v>1.9393871366845668E-2</v>
      </c>
      <c r="E1509" s="120">
        <f>_xll.xlShmInterpRateFwd($E$3&amp;T(CalculationTrigger),C1509,,5,C1510)</f>
        <v>1.933353767886831E-2</v>
      </c>
      <c r="F1509" s="121">
        <f>_xll.xlShmInterpRateFwd($F$3&amp;T(CalculationTrigger),C1509,,5,C1510)</f>
        <v>1.901146713356653E-2</v>
      </c>
      <c r="G1509" s="148">
        <f>_xll.xlShmInterpDisc($G$3&amp;T(CalculationTrigger),C1509)</f>
        <v>0.89992663372483872</v>
      </c>
      <c r="H1509" s="149">
        <f>_xll.xlShmInterpDisc($H$3&amp;T(CalculationTrigger),C1509)</f>
        <v>0.90033815522137994</v>
      </c>
      <c r="I1509" s="150">
        <f>_xll.xlShmInterpDisc($I$3&amp;T(CalculationTrigger),C1509)</f>
        <v>0.9023154484582665</v>
      </c>
      <c r="J1509" s="157">
        <f t="shared" si="69"/>
        <v>3.9721562630689903E-5</v>
      </c>
      <c r="K1509" s="158">
        <f t="shared" si="70"/>
        <v>0</v>
      </c>
      <c r="L1509" s="159">
        <f t="shared" si="71"/>
        <v>-1.9060274572280469E-4</v>
      </c>
    </row>
    <row r="1510" spans="2:12" x14ac:dyDescent="0.2">
      <c r="B1510" s="112" t="s">
        <v>2</v>
      </c>
      <c r="C1510" s="113">
        <f>_xll.qlCalendarAdvance("TARGET",C1509,B1510,"mf")</f>
        <v>47036</v>
      </c>
      <c r="D1510" s="120">
        <f>_xll.xlShmInterpRateFwd($D$3&amp;T(CalculationTrigger),C1510,,5,C1511)</f>
        <v>1.9403509853964197E-2</v>
      </c>
      <c r="E1510" s="120">
        <f>_xll.xlShmInterpRateFwd($E$3&amp;T(CalculationTrigger),C1510,,5,C1511)</f>
        <v>1.9343774524231153E-2</v>
      </c>
      <c r="F1510" s="121">
        <f>_xll.xlShmInterpRateFwd($F$3&amp;T(CalculationTrigger),C1510,,5,C1511)</f>
        <v>1.9021782861764466E-2</v>
      </c>
      <c r="G1510" s="148">
        <f>_xll.xlShmInterpDisc($G$3&amp;T(CalculationTrigger),C1510)</f>
        <v>0.89959204192646525</v>
      </c>
      <c r="H1510" s="149">
        <f>_xll.xlShmInterpDisc($H$3&amp;T(CalculationTrigger),C1510)</f>
        <v>0.90000445141368712</v>
      </c>
      <c r="I1510" s="150">
        <f>_xll.xlShmInterpDisc($I$3&amp;T(CalculationTrigger),C1510)</f>
        <v>0.90198658101257101</v>
      </c>
      <c r="J1510" s="157">
        <f t="shared" si="69"/>
        <v>3.9755813604447419E-5</v>
      </c>
      <c r="K1510" s="158">
        <f t="shared" si="70"/>
        <v>0</v>
      </c>
      <c r="L1510" s="159">
        <f t="shared" si="71"/>
        <v>-1.9082124523393066E-4</v>
      </c>
    </row>
    <row r="1511" spans="2:12" x14ac:dyDescent="0.2">
      <c r="B1511" s="112" t="s">
        <v>2</v>
      </c>
      <c r="C1511" s="113">
        <f>_xll.qlCalendarAdvance("TARGET",C1510,B1511,"mf")</f>
        <v>47043</v>
      </c>
      <c r="D1511" s="120">
        <f>_xll.xlShmInterpRateFwd($D$3&amp;T(CalculationTrigger),C1511,,5,C1512)</f>
        <v>1.9412850001685567E-2</v>
      </c>
      <c r="E1511" s="120">
        <f>_xll.xlShmInterpRateFwd($E$3&amp;T(CalculationTrigger),C1511,,5,C1512)</f>
        <v>1.9353727122509958E-2</v>
      </c>
      <c r="F1511" s="121">
        <f>_xll.xlShmInterpRateFwd($F$3&amp;T(CalculationTrigger),C1511,,5,C1512)</f>
        <v>1.9031813721821108E-2</v>
      </c>
      <c r="G1511" s="148">
        <f>_xll.xlShmInterpDisc($G$3&amp;T(CalculationTrigger),C1511)</f>
        <v>0.89925740836511936</v>
      </c>
      <c r="H1511" s="149">
        <f>_xll.xlShmInterpDisc($H$3&amp;T(CalculationTrigger),C1511)</f>
        <v>0.8996706947302503</v>
      </c>
      <c r="I1511" s="150">
        <f>_xll.xlShmInterpDisc($I$3&amp;T(CalculationTrigger),C1511)</f>
        <v>0.90165765511416385</v>
      </c>
      <c r="J1511" s="157">
        <f t="shared" si="69"/>
        <v>3.9788957449829102E-5</v>
      </c>
      <c r="K1511" s="158">
        <f t="shared" si="70"/>
        <v>0</v>
      </c>
      <c r="L1511" s="159">
        <f t="shared" si="71"/>
        <v>-1.9103888794458931E-4</v>
      </c>
    </row>
    <row r="1512" spans="2:12" x14ac:dyDescent="0.2">
      <c r="B1512" s="112" t="s">
        <v>2</v>
      </c>
      <c r="C1512" s="113">
        <f>_xll.qlCalendarAdvance("TARGET",C1511,B1512,"mf")</f>
        <v>47050</v>
      </c>
      <c r="D1512" s="120">
        <f>_xll.xlShmInterpRateFwd($D$3&amp;T(CalculationTrigger),C1512,,5,C1513)</f>
        <v>1.942189063764577E-2</v>
      </c>
      <c r="E1512" s="120">
        <f>_xll.xlShmInterpRateFwd($E$3&amp;T(CalculationTrigger),C1512,,5,C1513)</f>
        <v>1.9363394372804852E-2</v>
      </c>
      <c r="F1512" s="121">
        <f>_xll.xlShmInterpRateFwd($F$3&amp;T(CalculationTrigger),C1512,,5,C1513)</f>
        <v>1.9041558591684164E-2</v>
      </c>
      <c r="G1512" s="148">
        <f>_xll.xlShmInterpDisc($G$3&amp;T(CalculationTrigger),C1512)</f>
        <v>0.89892273832135239</v>
      </c>
      <c r="H1512" s="149">
        <f>_xll.xlShmInterpDisc($H$3&amp;T(CalculationTrigger),C1512)</f>
        <v>0.89933689022243657</v>
      </c>
      <c r="I1512" s="150">
        <f>_xll.xlShmInterpDisc($I$3&amp;T(CalculationTrigger),C1512)</f>
        <v>0.90132867583683607</v>
      </c>
      <c r="J1512" s="157">
        <f t="shared" si="69"/>
        <v>3.9820976318420235E-5</v>
      </c>
      <c r="K1512" s="158">
        <f t="shared" si="70"/>
        <v>0</v>
      </c>
      <c r="L1512" s="159">
        <f t="shared" si="71"/>
        <v>-1.9125567914876027E-4</v>
      </c>
    </row>
    <row r="1513" spans="2:12" x14ac:dyDescent="0.2">
      <c r="B1513" s="112" t="s">
        <v>2</v>
      </c>
      <c r="C1513" s="113">
        <f>_xll.qlCalendarAdvance("TARGET",C1512,B1513,"mf")</f>
        <v>47057</v>
      </c>
      <c r="D1513" s="120">
        <f>_xll.xlShmInterpRateFwd($D$3&amp;T(CalculationTrigger),C1513,,5,C1514)</f>
        <v>1.9430630589553195E-2</v>
      </c>
      <c r="E1513" s="120">
        <f>_xll.xlShmInterpRateFwd($E$3&amp;T(CalculationTrigger),C1513,,5,C1514)</f>
        <v>1.9372775174212101E-2</v>
      </c>
      <c r="F1513" s="121">
        <f>_xll.xlShmInterpRateFwd($F$3&amp;T(CalculationTrigger),C1513,,5,C1514)</f>
        <v>1.905101634921056E-2</v>
      </c>
      <c r="G1513" s="148">
        <f>_xll.xlShmInterpDisc($G$3&amp;T(CalculationTrigger),C1513)</f>
        <v>0.89858803708822266</v>
      </c>
      <c r="H1513" s="149">
        <f>_xll.xlShmInterpDisc($H$3&amp;T(CalculationTrigger),C1513)</f>
        <v>0.89900304295328204</v>
      </c>
      <c r="I1513" s="150">
        <f>_xll.xlShmInterpDisc($I$3&amp;T(CalculationTrigger),C1513)</f>
        <v>0.90099964826654877</v>
      </c>
      <c r="J1513" s="157">
        <f t="shared" si="69"/>
        <v>3.985185236176342E-5</v>
      </c>
      <c r="K1513" s="158">
        <f t="shared" si="70"/>
        <v>0</v>
      </c>
      <c r="L1513" s="159">
        <f t="shared" si="71"/>
        <v>-1.9147162414037756E-4</v>
      </c>
    </row>
    <row r="1514" spans="2:12" x14ac:dyDescent="0.2">
      <c r="B1514" s="112" t="s">
        <v>2</v>
      </c>
      <c r="C1514" s="113">
        <f>_xll.qlCalendarAdvance("TARGET",C1513,B1514,"mf")</f>
        <v>47064</v>
      </c>
      <c r="D1514" s="120">
        <f>_xll.xlShmInterpRateFwd($D$3&amp;T(CalculationTrigger),C1514,,5,C1515)</f>
        <v>1.9439068685096053E-2</v>
      </c>
      <c r="E1514" s="120">
        <f>_xll.xlShmInterpRateFwd($E$3&amp;T(CalculationTrigger),C1514,,5,C1515)</f>
        <v>1.9381868425847375E-2</v>
      </c>
      <c r="F1514" s="121">
        <f>_xll.xlShmInterpRateFwd($F$3&amp;T(CalculationTrigger),C1514,,5,C1515)</f>
        <v>1.9060185872380904E-2</v>
      </c>
      <c r="G1514" s="148">
        <f>_xll.xlShmInterpDisc($G$3&amp;T(CalculationTrigger),C1514)</f>
        <v>0.89825330997125485</v>
      </c>
      <c r="H1514" s="149">
        <f>_xll.xlShmInterpDisc($H$3&amp;T(CalculationTrigger),C1514)</f>
        <v>0.89866915799745417</v>
      </c>
      <c r="I1514" s="150">
        <f>_xll.xlShmInterpDisc($I$3&amp;T(CalculationTrigger),C1514)</f>
        <v>0.90067057750139634</v>
      </c>
      <c r="J1514" s="157">
        <f t="shared" si="69"/>
        <v>3.9881567731447168E-5</v>
      </c>
      <c r="K1514" s="158">
        <f t="shared" si="70"/>
        <v>0</v>
      </c>
      <c r="L1514" s="159">
        <f t="shared" si="71"/>
        <v>-1.9168672821342407E-4</v>
      </c>
    </row>
    <row r="1515" spans="2:12" x14ac:dyDescent="0.2">
      <c r="B1515" s="112" t="s">
        <v>2</v>
      </c>
      <c r="C1515" s="113">
        <f>_xll.qlCalendarAdvance("TARGET",C1514,B1515,"mf")</f>
        <v>47071</v>
      </c>
      <c r="D1515" s="120">
        <f>_xll.xlShmInterpRateFwd($D$3&amp;T(CalculationTrigger),C1515,,5,C1516)</f>
        <v>1.9447203751948333E-2</v>
      </c>
      <c r="E1515" s="120">
        <f>_xll.xlShmInterpRateFwd($E$3&amp;T(CalculationTrigger),C1515,,5,C1516)</f>
        <v>1.9390673026805333E-2</v>
      </c>
      <c r="F1515" s="121">
        <f>_xll.xlShmInterpRateFwd($F$3&amp;T(CalculationTrigger),C1515,,5,C1516)</f>
        <v>1.9069066039120047E-2</v>
      </c>
      <c r="G1515" s="148">
        <f>_xll.xlShmInterpDisc($G$3&amp;T(CalculationTrigger),C1515)</f>
        <v>0.89791856228840106</v>
      </c>
      <c r="H1515" s="149">
        <f>_xll.xlShmInterpDisc($H$3&amp;T(CalculationTrigger),C1515)</f>
        <v>0.89833524044121382</v>
      </c>
      <c r="I1515" s="150">
        <f>_xll.xlShmInterpDisc($I$3&amp;T(CalculationTrigger),C1515)</f>
        <v>0.90034146865156683</v>
      </c>
      <c r="J1515" s="157">
        <f t="shared" si="69"/>
        <v>3.9910104579031235E-5</v>
      </c>
      <c r="K1515" s="158">
        <f t="shared" si="70"/>
        <v>0</v>
      </c>
      <c r="L1515" s="159">
        <f t="shared" si="71"/>
        <v>-1.9190099666187304E-4</v>
      </c>
    </row>
    <row r="1516" spans="2:12" x14ac:dyDescent="0.2">
      <c r="B1516" s="112" t="s">
        <v>2</v>
      </c>
      <c r="C1516" s="113">
        <f>_xll.qlCalendarAdvance("TARGET",C1515,B1516,"mf")</f>
        <v>47078</v>
      </c>
      <c r="D1516" s="120">
        <f>_xll.xlShmInterpRateFwd($D$3&amp;T(CalculationTrigger),C1516,,5,C1517)</f>
        <v>1.945503461785102E-2</v>
      </c>
      <c r="E1516" s="120">
        <f>_xll.xlShmInterpRateFwd($E$3&amp;T(CalculationTrigger),C1516,,5,C1517)</f>
        <v>1.9399187876223474E-2</v>
      </c>
      <c r="F1516" s="121">
        <f>_xll.xlShmInterpRateFwd($F$3&amp;T(CalculationTrigger),C1516,,5,C1517)</f>
        <v>1.9077655727349319E-2</v>
      </c>
      <c r="G1516" s="148">
        <f>_xll.xlShmInterpDisc($G$3&amp;T(CalculationTrigger),C1516)</f>
        <v>0.89758379937000221</v>
      </c>
      <c r="H1516" s="149">
        <f>_xll.xlShmInterpDisc($H$3&amp;T(CalculationTrigger),C1516)</f>
        <v>0.89800129538237861</v>
      </c>
      <c r="I1516" s="150">
        <f>_xll.xlShmInterpDisc($I$3&amp;T(CalculationTrigger),C1516)</f>
        <v>0.90001232683930477</v>
      </c>
      <c r="J1516" s="157">
        <f t="shared" si="69"/>
        <v>3.99374450560683E-5</v>
      </c>
      <c r="K1516" s="158">
        <f t="shared" si="70"/>
        <v>0</v>
      </c>
      <c r="L1516" s="159">
        <f t="shared" si="71"/>
        <v>-1.9211443477966806E-4</v>
      </c>
    </row>
    <row r="1517" spans="2:12" x14ac:dyDescent="0.2">
      <c r="B1517" s="112" t="s">
        <v>2</v>
      </c>
      <c r="C1517" s="113">
        <f>_xll.qlCalendarAdvance("TARGET",C1516,B1517,"mf")</f>
        <v>47085</v>
      </c>
      <c r="D1517" s="120">
        <f>_xll.xlShmInterpRateFwd($D$3&amp;T(CalculationTrigger),C1517,,5,C1518)</f>
        <v>1.9462560110467417E-2</v>
      </c>
      <c r="E1517" s="120">
        <f>_xll.xlShmInterpRateFwd($E$3&amp;T(CalculationTrigger),C1517,,5,C1518)</f>
        <v>1.940741187320693E-2</v>
      </c>
      <c r="F1517" s="121">
        <f>_xll.xlShmInterpRateFwd($F$3&amp;T(CalculationTrigger),C1517,,5,C1518)</f>
        <v>1.9085953815009854E-2</v>
      </c>
      <c r="G1517" s="148">
        <f>_xll.xlShmInterpDisc($G$3&amp;T(CalculationTrigger),C1517)</f>
        <v>0.89724902655874816</v>
      </c>
      <c r="H1517" s="149">
        <f>_xll.xlShmInterpDisc($H$3&amp;T(CalculationTrigger),C1517)</f>
        <v>0.89766732793028525</v>
      </c>
      <c r="I1517" s="150">
        <f>_xll.xlShmInterpDisc($I$3&amp;T(CalculationTrigger),C1517)</f>
        <v>0.89968315719887426</v>
      </c>
      <c r="J1517" s="157">
        <f t="shared" si="69"/>
        <v>3.9963571314144346E-5</v>
      </c>
      <c r="K1517" s="158">
        <f t="shared" si="70"/>
        <v>0</v>
      </c>
      <c r="L1517" s="159">
        <f t="shared" si="71"/>
        <v>-1.9232704786079834E-4</v>
      </c>
    </row>
    <row r="1518" spans="2:12" x14ac:dyDescent="0.2">
      <c r="B1518" s="112" t="s">
        <v>2</v>
      </c>
      <c r="C1518" s="113">
        <f>_xll.qlCalendarAdvance("TARGET",C1517,B1518,"mf")</f>
        <v>47092</v>
      </c>
      <c r="D1518" s="120">
        <f>_xll.xlShmInterpRateFwd($D$3&amp;T(CalculationTrigger),C1518,,5,C1519)</f>
        <v>1.9469779057516512E-2</v>
      </c>
      <c r="E1518" s="120">
        <f>_xll.xlShmInterpRateFwd($E$3&amp;T(CalculationTrigger),C1518,,5,C1519)</f>
        <v>1.941534391688654E-2</v>
      </c>
      <c r="F1518" s="121">
        <f>_xll.xlShmInterpRateFwd($F$3&amp;T(CalculationTrigger),C1518,,5,C1519)</f>
        <v>1.9093959180074272E-2</v>
      </c>
      <c r="G1518" s="148">
        <f>_xll.xlShmInterpDisc($G$3&amp;T(CalculationTrigger),C1518)</f>
        <v>0.89691424920964069</v>
      </c>
      <c r="H1518" s="149">
        <f>_xll.xlShmInterpDisc($H$3&amp;T(CalculationTrigger),C1518)</f>
        <v>0.89733334320575353</v>
      </c>
      <c r="I1518" s="150">
        <f>_xll.xlShmInterpDisc($I$3&amp;T(CalculationTrigger),C1518)</f>
        <v>0.89935396487652119</v>
      </c>
      <c r="J1518" s="157">
        <f t="shared" si="69"/>
        <v>3.9988465504823901E-5</v>
      </c>
      <c r="K1518" s="158">
        <f t="shared" si="70"/>
        <v>0</v>
      </c>
      <c r="L1518" s="159">
        <f t="shared" si="71"/>
        <v>-1.9253884119922106E-4</v>
      </c>
    </row>
    <row r="1519" spans="2:12" x14ac:dyDescent="0.2">
      <c r="B1519" s="112" t="s">
        <v>2</v>
      </c>
      <c r="C1519" s="113">
        <f>_xll.qlCalendarAdvance("TARGET",C1518,B1519,"mf")</f>
        <v>47099</v>
      </c>
      <c r="D1519" s="120">
        <f>_xll.xlShmInterpRateFwd($D$3&amp;T(CalculationTrigger),C1519,,5,C1520)</f>
        <v>1.9476690286715191E-2</v>
      </c>
      <c r="E1519" s="120">
        <f>_xll.xlShmInterpRateFwd($E$3&amp;T(CalculationTrigger),C1519,,5,C1520)</f>
        <v>1.9422982906378394E-2</v>
      </c>
      <c r="F1519" s="121">
        <f>_xll.xlShmInterpRateFwd($F$3&amp;T(CalculationTrigger),C1519,,5,C1520)</f>
        <v>1.9101670700459931E-2</v>
      </c>
      <c r="G1519" s="148">
        <f>_xll.xlShmInterpDisc($G$3&amp;T(CalculationTrigger),C1519)</f>
        <v>0.89657947268995453</v>
      </c>
      <c r="H1519" s="149">
        <f>_xll.xlShmInterpDisc($H$3&amp;T(CalculationTrigger),C1519)</f>
        <v>0.89699934634104928</v>
      </c>
      <c r="I1519" s="150">
        <f>_xll.xlShmInterpDisc($I$3&amp;T(CalculationTrigger),C1519)</f>
        <v>0.89902475503043633</v>
      </c>
      <c r="J1519" s="157">
        <f t="shared" si="69"/>
        <v>4.0012109779652676E-5</v>
      </c>
      <c r="K1519" s="158">
        <f t="shared" si="70"/>
        <v>0</v>
      </c>
      <c r="L1519" s="159">
        <f t="shared" si="71"/>
        <v>-1.9274982008891782E-4</v>
      </c>
    </row>
    <row r="1520" spans="2:12" x14ac:dyDescent="0.2">
      <c r="B1520" s="112" t="s">
        <v>2</v>
      </c>
      <c r="C1520" s="113">
        <f>_xll.qlCalendarAdvance("TARGET",C1519,B1520,"mf")</f>
        <v>47106</v>
      </c>
      <c r="D1520" s="120">
        <f>_xll.xlShmInterpRateFwd($D$3&amp;T(CalculationTrigger),C1520,,5,C1521)</f>
        <v>1.9484268381748739E-2</v>
      </c>
      <c r="E1520" s="120">
        <f>_xll.xlShmInterpRateFwd($E$3&amp;T(CalculationTrigger),C1520,,5,C1521)</f>
        <v>1.9431354466722714E-2</v>
      </c>
      <c r="F1520" s="121">
        <f>_xll.xlShmInterpRateFwd($F$3&amp;T(CalculationTrigger),C1520,,5,C1521)</f>
        <v>1.9110102103598481E-2</v>
      </c>
      <c r="G1520" s="148">
        <f>_xll.xlShmInterpDisc($G$3&amp;T(CalculationTrigger),C1520)</f>
        <v>0.89624470237919984</v>
      </c>
      <c r="H1520" s="149">
        <f>_xll.xlShmInterpDisc($H$3&amp;T(CalculationTrigger),C1520)</f>
        <v>0.89666534247984897</v>
      </c>
      <c r="I1520" s="150">
        <f>_xll.xlShmInterpDisc($I$3&amp;T(CalculationTrigger),C1520)</f>
        <v>0.89869553283071923</v>
      </c>
      <c r="J1520" s="157">
        <f t="shared" si="69"/>
        <v>4.0034486290236164E-5</v>
      </c>
      <c r="K1520" s="158">
        <f t="shared" si="70"/>
        <v>0</v>
      </c>
      <c r="L1520" s="159">
        <f t="shared" si="71"/>
        <v>-1.9295998982383643E-4</v>
      </c>
    </row>
    <row r="1521" spans="2:12" x14ac:dyDescent="0.2">
      <c r="B1521" s="112" t="s">
        <v>2</v>
      </c>
      <c r="C1521" s="113">
        <f>_xll.qlCalendarAdvance("TARGET",C1520,B1521,"mf")</f>
        <v>47114</v>
      </c>
      <c r="D1521" s="120">
        <f>_xll.xlShmInterpRateFwd($D$3&amp;T(CalculationTrigger),C1521,,5,C1522)</f>
        <v>1.9490458419523189E-2</v>
      </c>
      <c r="E1521" s="120">
        <f>_xll.xlShmInterpRateFwd($E$3&amp;T(CalculationTrigger),C1521,,5,C1522)</f>
        <v>1.943836023531403E-2</v>
      </c>
      <c r="F1521" s="121">
        <f>_xll.xlShmInterpRateFwd($F$3&amp;T(CalculationTrigger),C1521,,5,C1522)</f>
        <v>1.911720069239357E-2</v>
      </c>
      <c r="G1521" s="148">
        <f>_xll.xlShmInterpDisc($G$3&amp;T(CalculationTrigger),C1521)</f>
        <v>0.8958621222581451</v>
      </c>
      <c r="H1521" s="149">
        <f>_xll.xlShmInterpDisc($H$3&amp;T(CalculationTrigger),C1521)</f>
        <v>0.89628362182760901</v>
      </c>
      <c r="I1521" s="150">
        <f>_xll.xlShmInterpDisc($I$3&amp;T(CalculationTrigger),C1521)</f>
        <v>0.89831927040925841</v>
      </c>
      <c r="J1521" s="157">
        <f t="shared" si="69"/>
        <v>4.0058484184822195E-5</v>
      </c>
      <c r="K1521" s="158">
        <f t="shared" si="70"/>
        <v>0</v>
      </c>
      <c r="L1521" s="159">
        <f t="shared" si="71"/>
        <v>-1.9319919979592025E-4</v>
      </c>
    </row>
    <row r="1522" spans="2:12" x14ac:dyDescent="0.2">
      <c r="B1522" s="112" t="s">
        <v>2</v>
      </c>
      <c r="C1522" s="113">
        <f>_xll.qlCalendarAdvance("TARGET",C1521,B1522,"mf")</f>
        <v>47121</v>
      </c>
      <c r="D1522" s="120">
        <f>_xll.xlShmInterpRateFwd($D$3&amp;T(CalculationTrigger),C1522,,5,C1523)</f>
        <v>1.9496394903695421E-2</v>
      </c>
      <c r="E1522" s="120">
        <f>_xll.xlShmInterpRateFwd($E$3&amp;T(CalculationTrigger),C1522,,5,C1523)</f>
        <v>1.9445071030529941E-2</v>
      </c>
      <c r="F1522" s="121">
        <f>_xll.xlShmInterpRateFwd($F$3&amp;T(CalculationTrigger),C1522,,5,C1523)</f>
        <v>1.9123981396273755E-2</v>
      </c>
      <c r="G1522" s="148">
        <f>_xll.xlShmInterpDisc($G$3&amp;T(CalculationTrigger),C1522)</f>
        <v>0.89552738342359406</v>
      </c>
      <c r="H1522" s="149">
        <f>_xll.xlShmInterpDisc($H$3&amp;T(CalculationTrigger),C1522)</f>
        <v>0.89594962034730485</v>
      </c>
      <c r="I1522" s="150">
        <f>_xll.xlShmInterpDisc($I$3&amp;T(CalculationTrigger),C1522)</f>
        <v>0.89799003920215048</v>
      </c>
      <c r="J1522" s="157">
        <f t="shared" si="69"/>
        <v>4.0078083955807745E-5</v>
      </c>
      <c r="K1522" s="158">
        <f t="shared" si="70"/>
        <v>0</v>
      </c>
      <c r="L1522" s="159">
        <f t="shared" si="71"/>
        <v>-1.9340765345439198E-4</v>
      </c>
    </row>
    <row r="1523" spans="2:12" x14ac:dyDescent="0.2">
      <c r="B1523" s="112" t="s">
        <v>2</v>
      </c>
      <c r="C1523" s="113">
        <f>_xll.qlCalendarAdvance("TARGET",C1522,B1523,"mf")</f>
        <v>47128</v>
      </c>
      <c r="D1523" s="120">
        <f>_xll.xlShmInterpRateFwd($D$3&amp;T(CalculationTrigger),C1523,,5,C1524)</f>
        <v>1.9502018813437896E-2</v>
      </c>
      <c r="E1523" s="120">
        <f>_xll.xlShmInterpRateFwd($E$3&amp;T(CalculationTrigger),C1523,,5,C1524)</f>
        <v>1.9451484210874968E-2</v>
      </c>
      <c r="F1523" s="121">
        <f>_xll.xlShmInterpRateFwd($F$3&amp;T(CalculationTrigger),C1523,,5,C1524)</f>
        <v>1.9130463606997831E-2</v>
      </c>
      <c r="G1523" s="148">
        <f>_xll.xlShmInterpDisc($G$3&amp;T(CalculationTrigger),C1523)</f>
        <v>0.89519266778424589</v>
      </c>
      <c r="H1523" s="149">
        <f>_xll.xlShmInterpDisc($H$3&amp;T(CalculationTrigger),C1523)</f>
        <v>0.89561562811022921</v>
      </c>
      <c r="I1523" s="150">
        <f>_xll.xlShmInterpDisc($I$3&amp;T(CalculationTrigger),C1523)</f>
        <v>0.89766081196741732</v>
      </c>
      <c r="J1523" s="157">
        <f t="shared" si="69"/>
        <v>4.0096359867457608E-5</v>
      </c>
      <c r="K1523" s="158">
        <f t="shared" si="70"/>
        <v>0</v>
      </c>
      <c r="L1523" s="159">
        <f t="shared" si="71"/>
        <v>-1.9361531459624042E-4</v>
      </c>
    </row>
    <row r="1524" spans="2:12" x14ac:dyDescent="0.2">
      <c r="B1524" s="112" t="s">
        <v>2</v>
      </c>
      <c r="C1524" s="113">
        <f>_xll.qlCalendarAdvance("TARGET",C1523,B1524,"mf")</f>
        <v>47135</v>
      </c>
      <c r="D1524" s="120">
        <f>_xll.xlShmInterpRateFwd($D$3&amp;T(CalculationTrigger),C1524,,5,C1525)</f>
        <v>1.9507328976495292E-2</v>
      </c>
      <c r="E1524" s="120">
        <f>_xll.xlShmInterpRateFwd($E$3&amp;T(CalculationTrigger),C1524,,5,C1525)</f>
        <v>1.9457598675464233E-2</v>
      </c>
      <c r="F1524" s="121">
        <f>_xll.xlShmInterpRateFwd($F$3&amp;T(CalculationTrigger),C1524,,5,C1525)</f>
        <v>1.9136646202603941E-2</v>
      </c>
      <c r="G1524" s="148">
        <f>_xll.xlShmInterpDisc($G$3&amp;T(CalculationTrigger),C1524)</f>
        <v>0.8948579807699053</v>
      </c>
      <c r="H1524" s="149">
        <f>_xll.xlShmInterpDisc($H$3&amp;T(CalculationTrigger),C1524)</f>
        <v>0.89528165030695084</v>
      </c>
      <c r="I1524" s="150">
        <f>_xll.xlShmInterpDisc($I$3&amp;T(CalculationTrigger),C1524)</f>
        <v>0.89733159392411099</v>
      </c>
      <c r="J1524" s="157">
        <f t="shared" si="69"/>
        <v>4.0113294071325193E-5</v>
      </c>
      <c r="K1524" s="158">
        <f t="shared" si="70"/>
        <v>0</v>
      </c>
      <c r="L1524" s="159">
        <f t="shared" si="71"/>
        <v>-1.9382218851549221E-4</v>
      </c>
    </row>
    <row r="1525" spans="2:12" x14ac:dyDescent="0.2">
      <c r="B1525" s="112" t="s">
        <v>2</v>
      </c>
      <c r="C1525" s="113">
        <f>_xll.qlCalendarAdvance("TARGET",C1524,B1525,"mf")</f>
        <v>47142</v>
      </c>
      <c r="D1525" s="120">
        <f>_xll.xlShmInterpRateFwd($D$3&amp;T(CalculationTrigger),C1525,,5,C1526)</f>
        <v>1.9512324220634217E-2</v>
      </c>
      <c r="E1525" s="120">
        <f>_xll.xlShmInterpRateFwd($E$3&amp;T(CalculationTrigger),C1525,,5,C1526)</f>
        <v>1.9463413323485799E-2</v>
      </c>
      <c r="F1525" s="121">
        <f>_xll.xlShmInterpRateFwd($F$3&amp;T(CalculationTrigger),C1525,,5,C1526)</f>
        <v>1.9142528061046781E-2</v>
      </c>
      <c r="G1525" s="148">
        <f>_xll.xlShmInterpDisc($G$3&amp;T(CalculationTrigger),C1525)</f>
        <v>0.8945233278224235</v>
      </c>
      <c r="H1525" s="149">
        <f>_xll.xlShmInterpDisc($H$3&amp;T(CalculationTrigger),C1525)</f>
        <v>0.89494769213926795</v>
      </c>
      <c r="I1525" s="150">
        <f>_xll.xlShmInterpDisc($I$3&amp;T(CalculationTrigger),C1525)</f>
        <v>0.89700239030300732</v>
      </c>
      <c r="J1525" s="157">
        <f t="shared" si="69"/>
        <v>4.0128868718981495E-5</v>
      </c>
      <c r="K1525" s="158">
        <f t="shared" si="70"/>
        <v>0</v>
      </c>
      <c r="L1525" s="159">
        <f t="shared" si="71"/>
        <v>-1.9402828050605993E-4</v>
      </c>
    </row>
    <row r="1526" spans="2:12" x14ac:dyDescent="0.2">
      <c r="B1526" s="112" t="s">
        <v>2</v>
      </c>
      <c r="C1526" s="113">
        <f>_xll.qlCalendarAdvance("TARGET",C1525,B1526,"mf")</f>
        <v>47149</v>
      </c>
      <c r="D1526" s="120">
        <f>_xll.xlShmInterpRateFwd($D$3&amp;T(CalculationTrigger),C1526,,5,C1527)</f>
        <v>1.951700337355065E-2</v>
      </c>
      <c r="E1526" s="120">
        <f>_xll.xlShmInterpRateFwd($E$3&amp;T(CalculationTrigger),C1526,,5,C1527)</f>
        <v>1.9468927054073319E-2</v>
      </c>
      <c r="F1526" s="121">
        <f>_xll.xlShmInterpRateFwd($F$3&amp;T(CalculationTrigger),C1526,,5,C1527)</f>
        <v>1.9148108060284611E-2</v>
      </c>
      <c r="G1526" s="148">
        <f>_xll.xlShmInterpDisc($G$3&amp;T(CalculationTrigger),C1526)</f>
        <v>0.89418871439566172</v>
      </c>
      <c r="H1526" s="149">
        <f>_xll.xlShmInterpDisc($H$3&amp;T(CalculationTrigger),C1526)</f>
        <v>0.89461375882017324</v>
      </c>
      <c r="I1526" s="150">
        <f>_xll.xlShmInterpDisc($I$3&amp;T(CalculationTrigger),C1526)</f>
        <v>0.89667320634657299</v>
      </c>
      <c r="J1526" s="157">
        <f t="shared" si="69"/>
        <v>4.014306596199939E-5</v>
      </c>
      <c r="K1526" s="158">
        <f t="shared" si="70"/>
        <v>0</v>
      </c>
      <c r="L1526" s="159">
        <f t="shared" si="71"/>
        <v>-1.9423359586194779E-4</v>
      </c>
    </row>
    <row r="1527" spans="2:12" x14ac:dyDescent="0.2">
      <c r="B1527" s="112" t="s">
        <v>2</v>
      </c>
      <c r="C1527" s="113">
        <f>_xll.qlCalendarAdvance("TARGET",C1526,B1527,"mf")</f>
        <v>47156</v>
      </c>
      <c r="D1527" s="120">
        <f>_xll.xlShmInterpRateFwd($D$3&amp;T(CalculationTrigger),C1527,,5,C1528)</f>
        <v>1.9521365263055479E-2</v>
      </c>
      <c r="E1527" s="120">
        <f>_xll.xlShmInterpRateFwd($E$3&amp;T(CalculationTrigger),C1527,,5,C1528)</f>
        <v>1.947413876641628E-2</v>
      </c>
      <c r="F1527" s="121">
        <f>_xll.xlShmInterpRateFwd($F$3&amp;T(CalculationTrigger),C1527,,5,C1528)</f>
        <v>1.9153385078360508E-2</v>
      </c>
      <c r="G1527" s="148">
        <f>_xll.xlShmInterpDisc($G$3&amp;T(CalculationTrigger),C1527)</f>
        <v>0.89385414595545754</v>
      </c>
      <c r="H1527" s="149">
        <f>_xll.xlShmInterpDisc($H$3&amp;T(CalculationTrigger),C1527)</f>
        <v>0.89427985557382073</v>
      </c>
      <c r="I1527" s="150">
        <f>_xll.xlShmInterpDisc($I$3&amp;T(CalculationTrigger),C1527)</f>
        <v>0.89634404730893069</v>
      </c>
      <c r="J1527" s="157">
        <f t="shared" si="69"/>
        <v>4.0155867951938123E-5</v>
      </c>
      <c r="K1527" s="158">
        <f t="shared" si="70"/>
        <v>0</v>
      </c>
      <c r="L1527" s="159">
        <f t="shared" si="71"/>
        <v>-1.9443813987711918E-4</v>
      </c>
    </row>
    <row r="1528" spans="2:12" x14ac:dyDescent="0.2">
      <c r="B1528" s="112" t="s">
        <v>2</v>
      </c>
      <c r="C1528" s="113">
        <f>_xll.qlCalendarAdvance("TARGET",C1527,B1528,"mf")</f>
        <v>47163</v>
      </c>
      <c r="D1528" s="120">
        <f>_xll.xlShmInterpRateFwd($D$3&amp;T(CalculationTrigger),C1528,,5,C1529)</f>
        <v>1.9525408716866071E-2</v>
      </c>
      <c r="E1528" s="120">
        <f>_xll.xlShmInterpRateFwd($E$3&amp;T(CalculationTrigger),C1528,,5,C1529)</f>
        <v>1.9479047359667375E-2</v>
      </c>
      <c r="F1528" s="121">
        <f>_xll.xlShmInterpRateFwd($F$3&amp;T(CalculationTrigger),C1528,,5,C1529)</f>
        <v>1.9158357993205501E-2</v>
      </c>
      <c r="G1528" s="148">
        <f>_xll.xlShmInterpDisc($G$3&amp;T(CalculationTrigger),C1528)</f>
        <v>0.89351962797958773</v>
      </c>
      <c r="H1528" s="149">
        <f>_xll.xlShmInterpDisc($H$3&amp;T(CalculationTrigger),C1528)</f>
        <v>0.89394598763549127</v>
      </c>
      <c r="I1528" s="150">
        <f>_xll.xlShmInterpDisc($I$3&amp;T(CalculationTrigger),C1528)</f>
        <v>0.89601491845582393</v>
      </c>
      <c r="J1528" s="157">
        <f t="shared" si="69"/>
        <v>4.0167256840365447E-5</v>
      </c>
      <c r="K1528" s="158">
        <f t="shared" si="70"/>
        <v>0</v>
      </c>
      <c r="L1528" s="159">
        <f t="shared" si="71"/>
        <v>-1.9464191784551455E-4</v>
      </c>
    </row>
    <row r="1529" spans="2:12" x14ac:dyDescent="0.2">
      <c r="B1529" s="112" t="s">
        <v>2</v>
      </c>
      <c r="C1529" s="113">
        <f>_xll.qlCalendarAdvance("TARGET",C1528,B1529,"mf")</f>
        <v>47170</v>
      </c>
      <c r="D1529" s="120">
        <f>_xll.xlShmInterpRateFwd($D$3&amp;T(CalculationTrigger),C1529,,5,C1530)</f>
        <v>1.9529132562768642E-2</v>
      </c>
      <c r="E1529" s="120">
        <f>_xll.xlShmInterpRateFwd($E$3&amp;T(CalculationTrigger),C1529,,5,C1530)</f>
        <v>1.9483651732994833E-2</v>
      </c>
      <c r="F1529" s="121">
        <f>_xll.xlShmInterpRateFwd($F$3&amp;T(CalculationTrigger),C1529,,5,C1530)</f>
        <v>1.9163025682835698E-2</v>
      </c>
      <c r="G1529" s="148">
        <f>_xll.xlShmInterpDisc($G$3&amp;T(CalculationTrigger),C1529)</f>
        <v>0.89318516595773523</v>
      </c>
      <c r="H1529" s="149">
        <f>_xll.xlShmInterpDisc($H$3&amp;T(CalculationTrigger),C1529)</f>
        <v>0.89361216025155976</v>
      </c>
      <c r="I1529" s="150">
        <f>_xll.xlShmInterpDisc($I$3&amp;T(CalculationTrigger),C1529)</f>
        <v>0.89568582506458505</v>
      </c>
      <c r="J1529" s="157">
        <f t="shared" si="69"/>
        <v>4.0177214778851685E-5</v>
      </c>
      <c r="K1529" s="158">
        <f t="shared" si="70"/>
        <v>0</v>
      </c>
      <c r="L1529" s="159">
        <f t="shared" si="71"/>
        <v>-1.94844935061125E-4</v>
      </c>
    </row>
    <row r="1530" spans="2:12" x14ac:dyDescent="0.2">
      <c r="B1530" s="112" t="s">
        <v>2</v>
      </c>
      <c r="C1530" s="113">
        <f>_xll.qlCalendarAdvance("TARGET",C1529,B1530,"mf")</f>
        <v>47177</v>
      </c>
      <c r="D1530" s="120">
        <f>_xll.xlShmInterpRateFwd($D$3&amp;T(CalculationTrigger),C1530,,5,C1531)</f>
        <v>1.9532535628514102E-2</v>
      </c>
      <c r="E1530" s="120">
        <f>_xll.xlShmInterpRateFwd($E$3&amp;T(CalculationTrigger),C1530,,5,C1531)</f>
        <v>1.948795078559409E-2</v>
      </c>
      <c r="F1530" s="121">
        <f>_xll.xlShmInterpRateFwd($F$3&amp;T(CalculationTrigger),C1530,,5,C1531)</f>
        <v>1.9167387025282881E-2</v>
      </c>
      <c r="G1530" s="148">
        <f>_xll.xlShmInterpDisc($G$3&amp;T(CalculationTrigger),C1530)</f>
        <v>0.89285076539145392</v>
      </c>
      <c r="H1530" s="149">
        <f>_xll.xlShmInterpDisc($H$3&amp;T(CalculationTrigger),C1530)</f>
        <v>0.89327837867946214</v>
      </c>
      <c r="I1530" s="150">
        <f>_xll.xlShmInterpDisc($I$3&amp;T(CalculationTrigger),C1530)</f>
        <v>0.8953567724241005</v>
      </c>
      <c r="J1530" s="157">
        <f t="shared" si="69"/>
        <v>4.018572391896388E-5</v>
      </c>
      <c r="K1530" s="158">
        <f t="shared" si="70"/>
        <v>0</v>
      </c>
      <c r="L1530" s="159">
        <f t="shared" si="71"/>
        <v>-1.9504719681791652E-4</v>
      </c>
    </row>
    <row r="1531" spans="2:12" x14ac:dyDescent="0.2">
      <c r="B1531" s="112" t="s">
        <v>2</v>
      </c>
      <c r="C1531" s="113">
        <f>_xll.qlCalendarAdvance("TARGET",C1530,B1531,"mf")</f>
        <v>47184</v>
      </c>
      <c r="D1531" s="120">
        <f>_xll.xlShmInterpRateFwd($D$3&amp;T(CalculationTrigger),C1531,,5,C1532)</f>
        <v>1.9535616741899332E-2</v>
      </c>
      <c r="E1531" s="120">
        <f>_xll.xlShmInterpRateFwd($E$3&amp;T(CalculationTrigger),C1531,,5,C1532)</f>
        <v>1.9491943416641594E-2</v>
      </c>
      <c r="F1531" s="121">
        <f>_xll.xlShmInterpRateFwd($F$3&amp;T(CalculationTrigger),C1531,,5,C1532)</f>
        <v>1.917144089851355E-2</v>
      </c>
      <c r="G1531" s="148">
        <f>_xll.xlShmInterpDisc($G$3&amp;T(CalculationTrigger),C1531)</f>
        <v>0.89251643179413509</v>
      </c>
      <c r="H1531" s="149">
        <f>_xll.xlShmInterpDisc($H$3&amp;T(CalculationTrigger),C1531)</f>
        <v>0.89294464818766217</v>
      </c>
      <c r="I1531" s="150">
        <f>_xll.xlShmInterpDisc($I$3&amp;T(CalculationTrigger),C1531)</f>
        <v>0.8950277658347775</v>
      </c>
      <c r="J1531" s="157">
        <f t="shared" si="69"/>
        <v>4.0192766412260191E-5</v>
      </c>
      <c r="K1531" s="158">
        <f t="shared" si="70"/>
        <v>0</v>
      </c>
      <c r="L1531" s="159">
        <f t="shared" si="71"/>
        <v>-1.9524870840984787E-4</v>
      </c>
    </row>
    <row r="1532" spans="2:12" x14ac:dyDescent="0.2">
      <c r="B1532" s="112" t="s">
        <v>2</v>
      </c>
      <c r="C1532" s="113">
        <f>_xll.qlCalendarAdvance("TARGET",C1531,B1532,"mf")</f>
        <v>47191</v>
      </c>
      <c r="D1532" s="120">
        <f>_xll.xlShmInterpRateFwd($D$3&amp;T(CalculationTrigger),C1532,,5,C1533)</f>
        <v>1.9538374730686196E-2</v>
      </c>
      <c r="E1532" s="120">
        <f>_xll.xlShmInterpRateFwd($E$3&amp;T(CalculationTrigger),C1532,,5,C1533)</f>
        <v>1.949562852532389E-2</v>
      </c>
      <c r="F1532" s="121">
        <f>_xll.xlShmInterpRateFwd($F$3&amp;T(CalculationTrigger),C1532,,5,C1533)</f>
        <v>1.9175186180550682E-2</v>
      </c>
      <c r="G1532" s="148">
        <f>_xll.xlShmInterpDisc($G$3&amp;T(CalculationTrigger),C1532)</f>
        <v>0.89218217069097339</v>
      </c>
      <c r="H1532" s="149">
        <f>_xll.xlShmInterpDisc($H$3&amp;T(CalculationTrigger),C1532)</f>
        <v>0.89261097405561951</v>
      </c>
      <c r="I1532" s="150">
        <f>_xll.xlShmInterpDisc($I$3&amp;T(CalculationTrigger),C1532)</f>
        <v>0.89469881060851209</v>
      </c>
      <c r="J1532" s="157">
        <f t="shared" si="69"/>
        <v>4.0198324410321513E-5</v>
      </c>
      <c r="K1532" s="158">
        <f t="shared" si="70"/>
        <v>0</v>
      </c>
      <c r="L1532" s="159">
        <f t="shared" si="71"/>
        <v>-1.9544947513086932E-4</v>
      </c>
    </row>
    <row r="1533" spans="2:12" x14ac:dyDescent="0.2">
      <c r="B1533" s="112" t="s">
        <v>2</v>
      </c>
      <c r="C1533" s="113">
        <f>_xll.qlCalendarAdvance("TARGET",C1532,B1533,"mf")</f>
        <v>47198</v>
      </c>
      <c r="D1533" s="120">
        <f>_xll.xlShmInterpRateFwd($D$3&amp;T(CalculationTrigger),C1533,,5,C1534)</f>
        <v>1.9540808422688596E-2</v>
      </c>
      <c r="E1533" s="120">
        <f>_xll.xlShmInterpRateFwd($E$3&amp;T(CalculationTrigger),C1533,,5,C1534)</f>
        <v>1.9499005010855133E-2</v>
      </c>
      <c r="F1533" s="121">
        <f>_xll.xlShmInterpRateFwd($F$3&amp;T(CalculationTrigger),C1533,,5,C1534)</f>
        <v>1.9178621749421768E-2</v>
      </c>
      <c r="G1533" s="148">
        <f>_xll.xlShmInterpDisc($G$3&amp;T(CalculationTrigger),C1533)</f>
        <v>0.89184798761893402</v>
      </c>
      <c r="H1533" s="149">
        <f>_xll.xlShmInterpDisc($H$3&amp;T(CalculationTrigger),C1533)</f>
        <v>0.89227736157375759</v>
      </c>
      <c r="I1533" s="150">
        <f>_xll.xlShmInterpDisc($I$3&amp;T(CalculationTrigger),C1533)</f>
        <v>0.89436991206865624</v>
      </c>
      <c r="J1533" s="157">
        <f t="shared" si="69"/>
        <v>4.0202380064699478E-5</v>
      </c>
      <c r="K1533" s="158">
        <f t="shared" si="70"/>
        <v>0</v>
      </c>
      <c r="L1533" s="159">
        <f t="shared" si="71"/>
        <v>-1.9564950227497744E-4</v>
      </c>
    </row>
    <row r="1534" spans="2:12" x14ac:dyDescent="0.2">
      <c r="B1534" s="112" t="s">
        <v>2</v>
      </c>
      <c r="C1534" s="113">
        <f>_xll.qlCalendarAdvance("TARGET",C1533,B1534,"mf")</f>
        <v>47205</v>
      </c>
      <c r="D1534" s="120">
        <f>_xll.xlShmInterpRateFwd($D$3&amp;T(CalculationTrigger),C1534,,5,C1535)</f>
        <v>1.9542916645662541E-2</v>
      </c>
      <c r="E1534" s="120">
        <f>_xll.xlShmInterpRateFwd($E$3&amp;T(CalculationTrigger),C1534,,5,C1535)</f>
        <v>1.9502071772396108E-2</v>
      </c>
      <c r="F1534" s="121">
        <f>_xll.xlShmInterpRateFwd($F$3&amp;T(CalculationTrigger),C1534,,5,C1535)</f>
        <v>1.9181746483118343E-2</v>
      </c>
      <c r="G1534" s="148">
        <f>_xll.xlShmInterpDisc($G$3&amp;T(CalculationTrigger),C1534)</f>
        <v>0.89151388812671939</v>
      </c>
      <c r="H1534" s="149">
        <f>_xll.xlShmInterpDisc($H$3&amp;T(CalculationTrigger),C1534)</f>
        <v>0.89194381604343154</v>
      </c>
      <c r="I1534" s="150">
        <f>_xll.xlShmInterpDisc($I$3&amp;T(CalculationTrigger),C1534)</f>
        <v>0.89404107554998513</v>
      </c>
      <c r="J1534" s="157">
        <f t="shared" si="69"/>
        <v>4.0204915526966911E-5</v>
      </c>
      <c r="K1534" s="158">
        <f t="shared" si="70"/>
        <v>0</v>
      </c>
      <c r="L1534" s="159">
        <f t="shared" si="71"/>
        <v>-1.9584879513612132E-4</v>
      </c>
    </row>
    <row r="1535" spans="2:12" x14ac:dyDescent="0.2">
      <c r="B1535" s="112" t="s">
        <v>2</v>
      </c>
      <c r="C1535" s="113">
        <f>_xll.qlCalendarAdvance("TARGET",C1534,B1535,"mf")</f>
        <v>47212</v>
      </c>
      <c r="D1535" s="120">
        <f>_xll.xlShmInterpRateFwd($D$3&amp;T(CalculationTrigger),C1535,,5,C1536)</f>
        <v>1.9548185598357685E-2</v>
      </c>
      <c r="E1535" s="120">
        <f>_xll.xlShmInterpRateFwd($E$3&amp;T(CalculationTrigger),C1535,,5,C1536)</f>
        <v>1.9507963918235671E-2</v>
      </c>
      <c r="F1535" s="121">
        <f>_xll.xlShmInterpRateFwd($F$3&amp;T(CalculationTrigger),C1535,,5,C1536)</f>
        <v>1.9187548869685069E-2</v>
      </c>
      <c r="G1535" s="148">
        <f>_xll.xlShmInterpDisc($G$3&amp;T(CalculationTrigger),C1535)</f>
        <v>0.89117987777473717</v>
      </c>
      <c r="H1535" s="149">
        <f>_xll.xlShmInterpDisc($H$3&amp;T(CalculationTrigger),C1535)</f>
        <v>0.89161034277689755</v>
      </c>
      <c r="I1535" s="150">
        <f>_xll.xlShmInterpDisc($I$3&amp;T(CalculationTrigger),C1535)</f>
        <v>0.89371230639866661</v>
      </c>
      <c r="J1535" s="157">
        <f t="shared" si="69"/>
        <v>4.0205912948703186E-5</v>
      </c>
      <c r="K1535" s="158">
        <f t="shared" si="70"/>
        <v>0</v>
      </c>
      <c r="L1535" s="159">
        <f t="shared" si="71"/>
        <v>-1.9604735900827556E-4</v>
      </c>
    </row>
    <row r="1536" spans="2:12" x14ac:dyDescent="0.2">
      <c r="B1536" s="112" t="s">
        <v>2</v>
      </c>
      <c r="C1536" s="113">
        <f>_xll.qlCalendarAdvance("TARGET",C1535,B1536,"mf")</f>
        <v>47219</v>
      </c>
      <c r="D1536" s="120">
        <f>_xll.xlShmInterpRateFwd($D$3&amp;T(CalculationTrigger),C1536,,5,C1537)</f>
        <v>1.9559088789039367E-2</v>
      </c>
      <c r="E1536" s="120">
        <f>_xll.xlShmInterpRateFwd($E$3&amp;T(CalculationTrigger),C1536,,5,C1537)</f>
        <v>1.9518901902912628E-2</v>
      </c>
      <c r="F1536" s="121">
        <f>_xll.xlShmInterpRateFwd($F$3&amp;T(CalculationTrigger),C1536,,5,C1537)</f>
        <v>1.9198150606635492E-2</v>
      </c>
      <c r="G1536" s="148">
        <f>_xll.xlShmInterpDisc($G$3&amp;T(CalculationTrigger),C1536)</f>
        <v>0.89084590257665019</v>
      </c>
      <c r="H1536" s="149">
        <f>_xll.xlShmInterpDisc($H$3&amp;T(CalculationTrigger),C1536)</f>
        <v>0.89127689351016259</v>
      </c>
      <c r="I1536" s="150">
        <f>_xll.xlShmInterpDisc($I$3&amp;T(CalculationTrigger),C1536)</f>
        <v>0.89338355876893305</v>
      </c>
      <c r="J1536" s="157">
        <f t="shared" si="69"/>
        <v>4.020591407953188E-5</v>
      </c>
      <c r="K1536" s="158">
        <f t="shared" si="70"/>
        <v>0</v>
      </c>
      <c r="L1536" s="159">
        <f t="shared" si="71"/>
        <v>-1.9624543277257532E-4</v>
      </c>
    </row>
    <row r="1537" spans="2:12" x14ac:dyDescent="0.2">
      <c r="B1537" s="112" t="s">
        <v>2</v>
      </c>
      <c r="C1537" s="113">
        <f>_xll.qlCalendarAdvance("TARGET",C1536,B1537,"mf")</f>
        <v>47226</v>
      </c>
      <c r="D1537" s="120">
        <f>_xll.xlShmInterpRateFwd($D$3&amp;T(CalculationTrigger),C1537,,5,C1538)</f>
        <v>1.9569851772718871E-2</v>
      </c>
      <c r="E1537" s="120">
        <f>_xll.xlShmInterpRateFwd($E$3&amp;T(CalculationTrigger),C1537,,5,C1538)</f>
        <v>1.9529689776323324E-2</v>
      </c>
      <c r="F1537" s="121">
        <f>_xll.xlShmInterpRateFwd($F$3&amp;T(CalculationTrigger),C1537,,5,C1538)</f>
        <v>1.9208602337653612E-2</v>
      </c>
      <c r="G1537" s="148">
        <f>_xll.xlShmInterpDisc($G$3&amp;T(CalculationTrigger),C1537)</f>
        <v>0.89051186639955915</v>
      </c>
      <c r="H1537" s="149">
        <f>_xll.xlShmInterpDisc($H$3&amp;T(CalculationTrigger),C1537)</f>
        <v>0.89094338212567681</v>
      </c>
      <c r="I1537" s="150">
        <f>_xll.xlShmInterpDisc($I$3&amp;T(CalculationTrigger),C1537)</f>
        <v>0.89305475055740369</v>
      </c>
      <c r="J1537" s="157">
        <f t="shared" si="69"/>
        <v>4.0205859834858362E-5</v>
      </c>
      <c r="K1537" s="158">
        <f t="shared" si="70"/>
        <v>0</v>
      </c>
      <c r="L1537" s="159">
        <f t="shared" si="71"/>
        <v>-1.9644341089453026E-4</v>
      </c>
    </row>
    <row r="1538" spans="2:12" x14ac:dyDescent="0.2">
      <c r="B1538" s="112" t="s">
        <v>2</v>
      </c>
      <c r="C1538" s="113">
        <f>_xll.qlCalendarAdvance("TARGET",C1537,B1538,"mf")</f>
        <v>47233</v>
      </c>
      <c r="D1538" s="120">
        <f>_xll.xlShmInterpRateFwd($D$3&amp;T(CalculationTrigger),C1538,,5,C1539)</f>
        <v>1.9580377114889556E-2</v>
      </c>
      <c r="E1538" s="120">
        <f>_xll.xlShmInterpRateFwd($E$3&amp;T(CalculationTrigger),C1538,,5,C1539)</f>
        <v>1.9540239801753786E-2</v>
      </c>
      <c r="F1538" s="121">
        <f>_xll.xlShmInterpRateFwd($F$3&amp;T(CalculationTrigger),C1538,,5,C1539)</f>
        <v>1.9218820441349555E-2</v>
      </c>
      <c r="G1538" s="148">
        <f>_xll.xlShmInterpDisc($G$3&amp;T(CalculationTrigger),C1538)</f>
        <v>0.89017777179868718</v>
      </c>
      <c r="H1538" s="149">
        <f>_xll.xlShmInterpDisc($H$3&amp;T(CalculationTrigger),C1538)</f>
        <v>0.89060981134953476</v>
      </c>
      <c r="I1538" s="150">
        <f>_xll.xlShmInterpDisc($I$3&amp;T(CalculationTrigger),C1538)</f>
        <v>0.89272588448731727</v>
      </c>
      <c r="J1538" s="157">
        <f t="shared" si="69"/>
        <v>4.0205766211853173E-5</v>
      </c>
      <c r="K1538" s="158">
        <f t="shared" si="70"/>
        <v>0</v>
      </c>
      <c r="L1538" s="159">
        <f t="shared" si="71"/>
        <v>-1.9664129366400623E-4</v>
      </c>
    </row>
    <row r="1539" spans="2:12" x14ac:dyDescent="0.2">
      <c r="B1539" s="112" t="s">
        <v>2</v>
      </c>
      <c r="C1539" s="113">
        <f>_xll.qlCalendarAdvance("TARGET",C1538,B1539,"mf")</f>
        <v>47240</v>
      </c>
      <c r="D1539" s="120">
        <f>_xll.xlShmInterpRateFwd($D$3&amp;T(CalculationTrigger),C1539,,5,C1540)</f>
        <v>1.9590663940035995E-2</v>
      </c>
      <c r="E1539" s="120">
        <f>_xll.xlShmInterpRateFwd($E$3&amp;T(CalculationTrigger),C1539,,5,C1540)</f>
        <v>1.9550551101597605E-2</v>
      </c>
      <c r="F1539" s="121">
        <f>_xll.xlShmInterpRateFwd($F$3&amp;T(CalculationTrigger),C1539,,5,C1540)</f>
        <v>1.9228804065041346E-2</v>
      </c>
      <c r="G1539" s="148">
        <f>_xll.xlShmInterpDisc($G$3&amp;T(CalculationTrigger),C1539)</f>
        <v>0.88984362298778397</v>
      </c>
      <c r="H1539" s="149">
        <f>_xll.xlShmInterpDisc($H$3&amp;T(CalculationTrigger),C1539)</f>
        <v>0.89027618540140396</v>
      </c>
      <c r="I1539" s="150">
        <f>_xll.xlShmInterpDisc($I$3&amp;T(CalculationTrigger),C1539)</f>
        <v>0.89239696470871455</v>
      </c>
      <c r="J1539" s="157">
        <f t="shared" si="69"/>
        <v>4.0205633725727316E-5</v>
      </c>
      <c r="K1539" s="158">
        <f t="shared" si="70"/>
        <v>0</v>
      </c>
      <c r="L1539" s="159">
        <f t="shared" si="71"/>
        <v>-1.9683907484302124E-4</v>
      </c>
    </row>
    <row r="1540" spans="2:12" x14ac:dyDescent="0.2">
      <c r="B1540" s="112" t="s">
        <v>2</v>
      </c>
      <c r="C1540" s="113">
        <f>_xll.qlCalendarAdvance("TARGET",C1539,B1540,"mf")</f>
        <v>47247</v>
      </c>
      <c r="D1540" s="120">
        <f>_xll.xlShmInterpRateFwd($D$3&amp;T(CalculationTrigger),C1540,,5,C1541)</f>
        <v>1.960071137258998E-2</v>
      </c>
      <c r="E1540" s="120">
        <f>_xll.xlShmInterpRateFwd($E$3&amp;T(CalculationTrigger),C1540,,5,C1541)</f>
        <v>1.9560622798247738E-2</v>
      </c>
      <c r="F1540" s="121">
        <f>_xll.xlShmInterpRateFwd($F$3&amp;T(CalculationTrigger),C1540,,5,C1541)</f>
        <v>1.9238552356104142E-2</v>
      </c>
      <c r="G1540" s="148">
        <f>_xll.xlShmInterpDisc($G$3&amp;T(CalculationTrigger),C1540)</f>
        <v>0.8895094241894127</v>
      </c>
      <c r="H1540" s="149">
        <f>_xll.xlShmInterpDisc($H$3&amp;T(CalculationTrigger),C1540)</f>
        <v>0.88994250850981294</v>
      </c>
      <c r="I1540" s="150">
        <f>_xll.xlShmInterpDisc($I$3&amp;T(CalculationTrigger),C1540)</f>
        <v>0.89206799538030079</v>
      </c>
      <c r="J1540" s="157">
        <f t="shared" si="69"/>
        <v>4.0205462891740379E-5</v>
      </c>
      <c r="K1540" s="158">
        <f t="shared" si="70"/>
        <v>0</v>
      </c>
      <c r="L1540" s="159">
        <f t="shared" si="71"/>
        <v>-1.9703674819366088E-4</v>
      </c>
    </row>
    <row r="1541" spans="2:12" x14ac:dyDescent="0.2">
      <c r="B1541" s="112" t="s">
        <v>2</v>
      </c>
      <c r="C1541" s="113">
        <f>_xll.qlCalendarAdvance("TARGET",C1540,B1541,"mf")</f>
        <v>47254</v>
      </c>
      <c r="D1541" s="120">
        <f>_xll.xlShmInterpRateFwd($D$3&amp;T(CalculationTrigger),C1541,,5,C1542)</f>
        <v>1.9610518537058044E-2</v>
      </c>
      <c r="E1541" s="120">
        <f>_xll.xlShmInterpRateFwd($E$3&amp;T(CalculationTrigger),C1541,,5,C1542)</f>
        <v>1.9570454014113958E-2</v>
      </c>
      <c r="F1541" s="121">
        <f>_xll.xlShmInterpRateFwd($F$3&amp;T(CalculationTrigger),C1541,,5,C1542)</f>
        <v>1.9248064461935579E-2</v>
      </c>
      <c r="G1541" s="148">
        <f>_xll.xlShmInterpDisc($G$3&amp;T(CalculationTrigger),C1541)</f>
        <v>0.88917517963491988</v>
      </c>
      <c r="H1541" s="149">
        <f>_xll.xlShmInterpDisc($H$3&amp;T(CalculationTrigger),C1541)</f>
        <v>0.88960878491212059</v>
      </c>
      <c r="I1541" s="150">
        <f>_xll.xlShmInterpDisc($I$3&amp;T(CalculationTrigger),C1541)</f>
        <v>0.89173898066941559</v>
      </c>
      <c r="J1541" s="157">
        <f t="shared" ref="J1541:J1604" si="72">-365*LN(G1541/$H1541)/($C1541-$C$4)</f>
        <v>4.0205254225090251E-5</v>
      </c>
      <c r="K1541" s="158">
        <f t="shared" ref="K1541:K1604" si="73">-365*LN(H1541/$H1541)/($C1541-$C$4)</f>
        <v>0</v>
      </c>
      <c r="L1541" s="159">
        <f t="shared" ref="L1541:L1604" si="74">-365*LN(I1541/$H1541)/($C1541-$C$4)</f>
        <v>-1.9723430747800623E-4</v>
      </c>
    </row>
    <row r="1542" spans="2:12" x14ac:dyDescent="0.2">
      <c r="B1542" s="112" t="s">
        <v>2</v>
      </c>
      <c r="C1542" s="113">
        <f>_xll.qlCalendarAdvance("TARGET",C1541,B1542,"mf")</f>
        <v>47261</v>
      </c>
      <c r="D1542" s="120">
        <f>_xll.xlShmInterpRateFwd($D$3&amp;T(CalculationTrigger),C1542,,5,C1543)</f>
        <v>1.9620084557888315E-2</v>
      </c>
      <c r="E1542" s="120">
        <f>_xll.xlShmInterpRateFwd($E$3&amp;T(CalculationTrigger),C1542,,5,C1543)</f>
        <v>1.9580043871617138E-2</v>
      </c>
      <c r="F1542" s="121">
        <f>_xll.xlShmInterpRateFwd($F$3&amp;T(CalculationTrigger),C1542,,5,C1543)</f>
        <v>1.9257339529909462E-2</v>
      </c>
      <c r="G1542" s="148">
        <f>_xll.xlShmInterpDisc($G$3&amp;T(CalculationTrigger),C1542)</f>
        <v>0.88884089356440432</v>
      </c>
      <c r="H1542" s="149">
        <f>_xll.xlShmInterpDisc($H$3&amp;T(CalculationTrigger),C1542)</f>
        <v>0.88927501885448568</v>
      </c>
      <c r="I1542" s="150">
        <f>_xll.xlShmInterpDisc($I$3&amp;T(CalculationTrigger),C1542)</f>
        <v>0.89140992475200342</v>
      </c>
      <c r="J1542" s="157">
        <f t="shared" si="72"/>
        <v>4.0205008241032536E-5</v>
      </c>
      <c r="K1542" s="158">
        <f t="shared" si="73"/>
        <v>0</v>
      </c>
      <c r="L1542" s="159">
        <f t="shared" si="74"/>
        <v>-1.9743174645808125E-4</v>
      </c>
    </row>
    <row r="1543" spans="2:12" x14ac:dyDescent="0.2">
      <c r="B1543" s="112" t="s">
        <v>2</v>
      </c>
      <c r="C1543" s="113">
        <f>_xll.qlCalendarAdvance("TARGET",C1542,B1543,"mf")</f>
        <v>47268</v>
      </c>
      <c r="D1543" s="120">
        <f>_xll.xlShmInterpRateFwd($D$3&amp;T(CalculationTrigger),C1543,,5,C1544)</f>
        <v>1.9629408559540089E-2</v>
      </c>
      <c r="E1543" s="120">
        <f>_xll.xlShmInterpRateFwd($E$3&amp;T(CalculationTrigger),C1543,,5,C1544)</f>
        <v>1.9589391493148801E-2</v>
      </c>
      <c r="F1543" s="121">
        <f>_xll.xlShmInterpRateFwd($F$3&amp;T(CalculationTrigger),C1543,,5,C1544)</f>
        <v>1.9266376707416426E-2</v>
      </c>
      <c r="G1543" s="148">
        <f>_xll.xlShmInterpDisc($G$3&amp;T(CalculationTrigger),C1543)</f>
        <v>0.88850657022668755</v>
      </c>
      <c r="H1543" s="149">
        <f>_xll.xlShmInterpDisc($H$3&amp;T(CalculationTrigger),C1543)</f>
        <v>0.88894121459183639</v>
      </c>
      <c r="I1543" s="150">
        <f>_xll.xlShmInterpDisc($I$3&amp;T(CalculationTrigger),C1543)</f>
        <v>0.89108083181258513</v>
      </c>
      <c r="J1543" s="157">
        <f t="shared" si="72"/>
        <v>4.0204725454788754E-5</v>
      </c>
      <c r="K1543" s="158">
        <f t="shared" si="73"/>
        <v>0</v>
      </c>
      <c r="L1543" s="159">
        <f t="shared" si="74"/>
        <v>-1.976290588959819E-4</v>
      </c>
    </row>
    <row r="1544" spans="2:12" x14ac:dyDescent="0.2">
      <c r="B1544" s="112" t="s">
        <v>2</v>
      </c>
      <c r="C1544" s="113">
        <f>_xll.qlCalendarAdvance("TARGET",C1543,B1544,"mf")</f>
        <v>47275</v>
      </c>
      <c r="D1544" s="120">
        <f>_xll.xlShmInterpRateFwd($D$3&amp;T(CalculationTrigger),C1544,,5,C1545)</f>
        <v>1.9638489666518686E-2</v>
      </c>
      <c r="E1544" s="120">
        <f>_xll.xlShmInterpRateFwd($E$3&amp;T(CalculationTrigger),C1544,,5,C1545)</f>
        <v>1.9598496001134887E-2</v>
      </c>
      <c r="F1544" s="121">
        <f>_xll.xlShmInterpRateFwd($F$3&amp;T(CalculationTrigger),C1544,,5,C1545)</f>
        <v>1.9275175141829255E-2</v>
      </c>
      <c r="G1544" s="148">
        <f>_xll.xlShmInterpDisc($G$3&amp;T(CalculationTrigger),C1544)</f>
        <v>0.88817221387928402</v>
      </c>
      <c r="H1544" s="149">
        <f>_xll.xlShmInterpDisc($H$3&amp;T(CalculationTrigger),C1544)</f>
        <v>0.88860737638784093</v>
      </c>
      <c r="I1544" s="150">
        <f>_xll.xlShmInterpDisc($I$3&amp;T(CalculationTrigger),C1544)</f>
        <v>0.89075170604422904</v>
      </c>
      <c r="J1544" s="157">
        <f t="shared" si="72"/>
        <v>4.0204406381583132E-5</v>
      </c>
      <c r="K1544" s="158">
        <f t="shared" si="73"/>
        <v>0</v>
      </c>
      <c r="L1544" s="159">
        <f t="shared" si="74"/>
        <v>-1.9782623855375014E-4</v>
      </c>
    </row>
    <row r="1545" spans="2:12" x14ac:dyDescent="0.2">
      <c r="B1545" s="112" t="s">
        <v>2</v>
      </c>
      <c r="C1545" s="113">
        <f>_xll.qlCalendarAdvance("TARGET",C1544,B1545,"mf")</f>
        <v>47282</v>
      </c>
      <c r="D1545" s="120">
        <f>_xll.xlShmInterpRateFwd($D$3&amp;T(CalculationTrigger),C1545,,5,C1546)</f>
        <v>1.9647327003277055E-2</v>
      </c>
      <c r="E1545" s="120">
        <f>_xll.xlShmInterpRateFwd($E$3&amp;T(CalculationTrigger),C1545,,5,C1546)</f>
        <v>1.9607356517989533E-2</v>
      </c>
      <c r="F1545" s="121">
        <f>_xll.xlShmInterpRateFwd($F$3&amp;T(CalculationTrigger),C1545,,5,C1546)</f>
        <v>1.9283733980555072E-2</v>
      </c>
      <c r="G1545" s="148">
        <f>_xll.xlShmInterpDisc($G$3&amp;T(CalculationTrigger),C1545)</f>
        <v>0.88783782878837048</v>
      </c>
      <c r="H1545" s="149">
        <f>_xll.xlShmInterpDisc($H$3&amp;T(CalculationTrigger),C1545)</f>
        <v>0.88827350851487707</v>
      </c>
      <c r="I1545" s="150">
        <f>_xll.xlShmInterpDisc($I$3&amp;T(CalculationTrigger),C1545)</f>
        <v>0.89042255164852269</v>
      </c>
      <c r="J1545" s="157">
        <f t="shared" si="72"/>
        <v>4.0204051536651659E-5</v>
      </c>
      <c r="K1545" s="158">
        <f t="shared" si="73"/>
        <v>0</v>
      </c>
      <c r="L1545" s="159">
        <f t="shared" si="74"/>
        <v>-1.9802327919346676E-4</v>
      </c>
    </row>
    <row r="1546" spans="2:12" x14ac:dyDescent="0.2">
      <c r="B1546" s="112" t="s">
        <v>2</v>
      </c>
      <c r="C1546" s="113">
        <f>_xll.qlCalendarAdvance("TARGET",C1545,B1546,"mf")</f>
        <v>47289</v>
      </c>
      <c r="D1546" s="120">
        <f>_xll.xlShmInterpRateFwd($D$3&amp;T(CalculationTrigger),C1546,,5,C1547)</f>
        <v>1.9655919694314315E-2</v>
      </c>
      <c r="E1546" s="120">
        <f>_xll.xlShmInterpRateFwd($E$3&amp;T(CalculationTrigger),C1546,,5,C1547)</f>
        <v>1.9615972166126722E-2</v>
      </c>
      <c r="F1546" s="121">
        <f>_xll.xlShmInterpRateFwd($F$3&amp;T(CalculationTrigger),C1546,,5,C1547)</f>
        <v>1.9292052370960142E-2</v>
      </c>
      <c r="G1546" s="148">
        <f>_xll.xlShmInterpDisc($G$3&amp;T(CalculationTrigger),C1546)</f>
        <v>0.88750341922875731</v>
      </c>
      <c r="H1546" s="149">
        <f>_xll.xlShmInterpDisc($H$3&amp;T(CalculationTrigger),C1546)</f>
        <v>0.88793961525400278</v>
      </c>
      <c r="I1546" s="150">
        <f>_xll.xlShmInterpDisc($I$3&amp;T(CalculationTrigger),C1546)</f>
        <v>0.89009337283554379</v>
      </c>
      <c r="J1546" s="157">
        <f t="shared" si="72"/>
        <v>4.0203661435223874E-5</v>
      </c>
      <c r="K1546" s="158">
        <f t="shared" si="73"/>
        <v>0</v>
      </c>
      <c r="L1546" s="159">
        <f t="shared" si="74"/>
        <v>-1.9822017457716198E-4</v>
      </c>
    </row>
    <row r="1547" spans="2:12" x14ac:dyDescent="0.2">
      <c r="B1547" s="112" t="s">
        <v>2</v>
      </c>
      <c r="C1547" s="113">
        <f>_xll.qlCalendarAdvance("TARGET",C1546,B1547,"mf")</f>
        <v>47296</v>
      </c>
      <c r="D1547" s="120">
        <f>_xll.xlShmInterpRateFwd($D$3&amp;T(CalculationTrigger),C1547,,5,C1548)</f>
        <v>1.966426686411793E-2</v>
      </c>
      <c r="E1547" s="120">
        <f>_xll.xlShmInterpRateFwd($E$3&amp;T(CalculationTrigger),C1547,,5,C1548)</f>
        <v>1.9624342067983521E-2</v>
      </c>
      <c r="F1547" s="121">
        <f>_xll.xlShmInterpRateFwd($F$3&amp;T(CalculationTrigger),C1547,,5,C1548)</f>
        <v>1.9300129460474193E-2</v>
      </c>
      <c r="G1547" s="148">
        <f>_xll.xlShmInterpDisc($G$3&amp;T(CalculationTrigger),C1547)</f>
        <v>0.88716898948385847</v>
      </c>
      <c r="H1547" s="149">
        <f>_xll.xlShmInterpDisc($H$3&amp;T(CalculationTrigger),C1547)</f>
        <v>0.88760570089492674</v>
      </c>
      <c r="I1547" s="150">
        <f>_xll.xlShmInterpDisc($I$3&amp;T(CalculationTrigger),C1547)</f>
        <v>0.88976417382383288</v>
      </c>
      <c r="J1547" s="157">
        <f t="shared" si="72"/>
        <v>4.0203236592550098E-5</v>
      </c>
      <c r="K1547" s="158">
        <f t="shared" si="73"/>
        <v>0</v>
      </c>
      <c r="L1547" s="159">
        <f t="shared" si="74"/>
        <v>-1.9841691846694416E-4</v>
      </c>
    </row>
    <row r="1548" spans="2:12" x14ac:dyDescent="0.2">
      <c r="B1548" s="112" t="s">
        <v>2</v>
      </c>
      <c r="C1548" s="113">
        <f>_xll.qlCalendarAdvance("TARGET",C1547,B1548,"mf")</f>
        <v>47303</v>
      </c>
      <c r="D1548" s="120">
        <f>_xll.xlShmInterpRateFwd($D$3&amp;T(CalculationTrigger),C1548,,5,C1549)</f>
        <v>1.9672367637129023E-2</v>
      </c>
      <c r="E1548" s="120">
        <f>_xll.xlShmInterpRateFwd($E$3&amp;T(CalculationTrigger),C1548,,5,C1549)</f>
        <v>1.9632465345962264E-2</v>
      </c>
      <c r="F1548" s="121">
        <f>_xll.xlShmInterpRateFwd($F$3&amp;T(CalculationTrigger),C1548,,5,C1549)</f>
        <v>1.9307964396457277E-2</v>
      </c>
      <c r="G1548" s="148">
        <f>_xll.xlShmInterpDisc($G$3&amp;T(CalculationTrigger),C1548)</f>
        <v>0.88683454384566263</v>
      </c>
      <c r="H1548" s="149">
        <f>_xll.xlShmInterpDisc($H$3&amp;T(CalculationTrigger),C1548)</f>
        <v>0.88727176973597899</v>
      </c>
      <c r="I1548" s="150">
        <f>_xll.xlShmInterpDisc($I$3&amp;T(CalculationTrigger),C1548)</f>
        <v>0.88943495884036428</v>
      </c>
      <c r="J1548" s="157">
        <f t="shared" si="72"/>
        <v>4.0202777523846955E-5</v>
      </c>
      <c r="K1548" s="158">
        <f t="shared" si="73"/>
        <v>0</v>
      </c>
      <c r="L1548" s="159">
        <f t="shared" si="74"/>
        <v>-1.9861350462483824E-4</v>
      </c>
    </row>
    <row r="1549" spans="2:12" x14ac:dyDescent="0.2">
      <c r="B1549" s="112" t="s">
        <v>2</v>
      </c>
      <c r="C1549" s="113">
        <f>_xll.qlCalendarAdvance("TARGET",C1548,B1549,"mf")</f>
        <v>47310</v>
      </c>
      <c r="D1549" s="120">
        <f>_xll.xlShmInterpRateFwd($D$3&amp;T(CalculationTrigger),C1549,,5,C1550)</f>
        <v>1.9680221137881485E-2</v>
      </c>
      <c r="E1549" s="120">
        <f>_xll.xlShmInterpRateFwd($E$3&amp;T(CalculationTrigger),C1549,,5,C1550)</f>
        <v>1.9640341122500134E-2</v>
      </c>
      <c r="F1549" s="121">
        <f>_xll.xlShmInterpRateFwd($F$3&amp;T(CalculationTrigger),C1549,,5,C1550)</f>
        <v>1.931555632633308E-2</v>
      </c>
      <c r="G1549" s="148">
        <f>_xll.xlShmInterpDisc($G$3&amp;T(CalculationTrigger),C1549)</f>
        <v>0.88650008661470481</v>
      </c>
      <c r="H1549" s="149">
        <f>_xll.xlShmInterpDisc($H$3&amp;T(CalculationTrigger),C1549)</f>
        <v>0.88693782608408223</v>
      </c>
      <c r="I1549" s="150">
        <f>_xll.xlShmInterpDisc($I$3&amp;T(CalculationTrigger),C1549)</f>
        <v>0.88910573212051969</v>
      </c>
      <c r="J1549" s="157">
        <f t="shared" si="72"/>
        <v>4.0202284744315711E-5</v>
      </c>
      <c r="K1549" s="158">
        <f t="shared" si="73"/>
        <v>0</v>
      </c>
      <c r="L1549" s="159">
        <f t="shared" si="74"/>
        <v>-1.9880992681293227E-4</v>
      </c>
    </row>
    <row r="1550" spans="2:12" x14ac:dyDescent="0.2">
      <c r="B1550" s="112" t="s">
        <v>2</v>
      </c>
      <c r="C1550" s="113">
        <f>_xll.qlCalendarAdvance("TARGET",C1549,B1550,"mf")</f>
        <v>47317</v>
      </c>
      <c r="D1550" s="120">
        <f>_xll.xlShmInterpRateFwd($D$3&amp;T(CalculationTrigger),C1550,,5,C1551)</f>
        <v>1.968782649086304E-2</v>
      </c>
      <c r="E1550" s="120">
        <f>_xll.xlShmInterpRateFwd($E$3&amp;T(CalculationTrigger),C1550,,5,C1551)</f>
        <v>1.9647968520034486E-2</v>
      </c>
      <c r="F1550" s="121">
        <f>_xll.xlShmInterpRateFwd($F$3&amp;T(CalculationTrigger),C1550,,5,C1551)</f>
        <v>1.9322904397513687E-2</v>
      </c>
      <c r="G1550" s="148">
        <f>_xll.xlShmInterpDisc($G$3&amp;T(CalculationTrigger),C1550)</f>
        <v>0.88616562210003624</v>
      </c>
      <c r="H1550" s="149">
        <f>_xll.xlShmInterpDisc($H$3&amp;T(CalculationTrigger),C1550)</f>
        <v>0.88660387425472265</v>
      </c>
      <c r="I1550" s="150">
        <f>_xll.xlShmInterpDisc($I$3&amp;T(CalculationTrigger),C1550)</f>
        <v>0.88877649790805924</v>
      </c>
      <c r="J1550" s="157">
        <f t="shared" si="72"/>
        <v>4.0201758769223752E-5</v>
      </c>
      <c r="K1550" s="158">
        <f t="shared" si="73"/>
        <v>0</v>
      </c>
      <c r="L1550" s="159">
        <f t="shared" si="74"/>
        <v>-1.9900617879327042E-4</v>
      </c>
    </row>
    <row r="1551" spans="2:12" x14ac:dyDescent="0.2">
      <c r="B1551" s="112" t="s">
        <v>2</v>
      </c>
      <c r="C1551" s="113">
        <f>_xll.qlCalendarAdvance("TARGET",C1550,B1551,"mf")</f>
        <v>47324</v>
      </c>
      <c r="D1551" s="120">
        <f>_xll.xlShmInterpRateFwd($D$3&amp;T(CalculationTrigger),C1551,,5,C1552)</f>
        <v>1.9695182820550067E-2</v>
      </c>
      <c r="E1551" s="120">
        <f>_xll.xlShmInterpRateFwd($E$3&amp;T(CalculationTrigger),C1551,,5,C1552)</f>
        <v>1.9655346660997147E-2</v>
      </c>
      <c r="F1551" s="121">
        <f>_xll.xlShmInterpRateFwd($F$3&amp;T(CalculationTrigger),C1551,,5,C1552)</f>
        <v>1.9330007757364914E-2</v>
      </c>
      <c r="G1551" s="148">
        <f>_xll.xlShmInterpDisc($G$3&amp;T(CalculationTrigger),C1551)</f>
        <v>0.88583115461919681</v>
      </c>
      <c r="H1551" s="149">
        <f>_xll.xlShmInterpDisc($H$3&amp;T(CalculationTrigger),C1551)</f>
        <v>0.88626991857192128</v>
      </c>
      <c r="I1551" s="150">
        <f>_xll.xlShmInterpDisc($I$3&amp;T(CalculationTrigger),C1551)</f>
        <v>0.8884472604550947</v>
      </c>
      <c r="J1551" s="157">
        <f t="shared" si="72"/>
        <v>4.0201200113786751E-5</v>
      </c>
      <c r="K1551" s="158">
        <f t="shared" si="73"/>
        <v>0</v>
      </c>
      <c r="L1551" s="159">
        <f t="shared" si="74"/>
        <v>-1.9920225432790891E-4</v>
      </c>
    </row>
    <row r="1552" spans="2:12" x14ac:dyDescent="0.2">
      <c r="B1552" s="112" t="s">
        <v>2</v>
      </c>
      <c r="C1552" s="113">
        <f>_xll.qlCalendarAdvance("TARGET",C1551,B1552,"mf")</f>
        <v>47331</v>
      </c>
      <c r="D1552" s="120">
        <f>_xll.xlShmInterpRateFwd($D$3&amp;T(CalculationTrigger),C1552,,5,C1553)</f>
        <v>1.9702289251465641E-2</v>
      </c>
      <c r="E1552" s="120">
        <f>_xll.xlShmInterpRateFwd($E$3&amp;T(CalculationTrigger),C1552,,5,C1553)</f>
        <v>1.9662474667814487E-2</v>
      </c>
      <c r="F1552" s="121">
        <f>_xll.xlShmInterpRateFwd($F$3&amp;T(CalculationTrigger),C1552,,5,C1553)</f>
        <v>1.9336865553345423E-2</v>
      </c>
      <c r="G1552" s="148">
        <f>_xll.xlShmInterpDisc($G$3&amp;T(CalculationTrigger),C1552)</f>
        <v>0.88549668849818652</v>
      </c>
      <c r="H1552" s="149">
        <f>_xll.xlShmInterpDisc($H$3&amp;T(CalculationTrigger),C1552)</f>
        <v>0.8859359633682059</v>
      </c>
      <c r="I1552" s="150">
        <f>_xll.xlShmInterpDisc($I$3&amp;T(CalculationTrigger),C1552)</f>
        <v>0.88811802402206286</v>
      </c>
      <c r="J1552" s="157">
        <f t="shared" si="72"/>
        <v>4.0200609293232202E-5</v>
      </c>
      <c r="K1552" s="158">
        <f t="shared" si="73"/>
        <v>0</v>
      </c>
      <c r="L1552" s="159">
        <f t="shared" si="74"/>
        <v>-1.9939814717895342E-4</v>
      </c>
    </row>
    <row r="1553" spans="2:12" x14ac:dyDescent="0.2">
      <c r="B1553" s="112" t="s">
        <v>2</v>
      </c>
      <c r="C1553" s="113">
        <f>_xll.qlCalendarAdvance("TARGET",C1552,B1553,"mf")</f>
        <v>47338</v>
      </c>
      <c r="D1553" s="120">
        <f>_xll.xlShmInterpRateFwd($D$3&amp;T(CalculationTrigger),C1553,,5,C1554)</f>
        <v>1.9709144908081098E-2</v>
      </c>
      <c r="E1553" s="120">
        <f>_xll.xlShmInterpRateFwd($E$3&amp;T(CalculationTrigger),C1553,,5,C1554)</f>
        <v>1.9669351662942276E-2</v>
      </c>
      <c r="F1553" s="121">
        <f>_xll.xlShmInterpRateFwd($F$3&amp;T(CalculationTrigger),C1553,,5,C1554)</f>
        <v>1.9343476932827196E-2</v>
      </c>
      <c r="G1553" s="148">
        <f>_xll.xlShmInterpDisc($G$3&amp;T(CalculationTrigger),C1553)</f>
        <v>0.88516222807143707</v>
      </c>
      <c r="H1553" s="149">
        <f>_xll.xlShmInterpDisc($H$3&amp;T(CalculationTrigger),C1553)</f>
        <v>0.88560201298458252</v>
      </c>
      <c r="I1553" s="150">
        <f>_xll.xlShmInterpDisc($I$3&amp;T(CalculationTrigger),C1553)</f>
        <v>0.88778879287769707</v>
      </c>
      <c r="J1553" s="157">
        <f t="shared" si="72"/>
        <v>4.0199986822817268E-5</v>
      </c>
      <c r="K1553" s="158">
        <f t="shared" si="73"/>
        <v>0</v>
      </c>
      <c r="L1553" s="159">
        <f t="shared" si="74"/>
        <v>-1.9959385110841695E-4</v>
      </c>
    </row>
    <row r="1554" spans="2:12" x14ac:dyDescent="0.2">
      <c r="B1554" s="112" t="s">
        <v>2</v>
      </c>
      <c r="C1554" s="113">
        <f>_xll.qlCalendarAdvance("TARGET",C1553,B1554,"mf")</f>
        <v>47345</v>
      </c>
      <c r="D1554" s="120">
        <f>_xll.xlShmInterpRateFwd($D$3&amp;T(CalculationTrigger),C1554,,5,C1555)</f>
        <v>1.9715748914926227E-2</v>
      </c>
      <c r="E1554" s="120">
        <f>_xll.xlShmInterpRateFwd($E$3&amp;T(CalculationTrigger),C1554,,5,C1555)</f>
        <v>1.9675976768807831E-2</v>
      </c>
      <c r="F1554" s="121">
        <f>_xll.xlShmInterpRateFwd($F$3&amp;T(CalculationTrigger),C1554,,5,C1555)</f>
        <v>1.9349841043257841E-2</v>
      </c>
      <c r="G1554" s="148">
        <f>_xll.xlShmInterpDisc($G$3&amp;T(CalculationTrigger),C1554)</f>
        <v>0.88482777768178456</v>
      </c>
      <c r="H1554" s="149">
        <f>_xll.xlShmInterpDisc($H$3&amp;T(CalculationTrigger),C1554)</f>
        <v>0.88526807177050748</v>
      </c>
      <c r="I1554" s="150">
        <f>_xll.xlShmInterpDisc($I$3&amp;T(CalculationTrigger),C1554)</f>
        <v>0.8874595712990021</v>
      </c>
      <c r="J1554" s="157">
        <f t="shared" si="72"/>
        <v>4.0199333217738801E-5</v>
      </c>
      <c r="K1554" s="158">
        <f t="shared" si="73"/>
        <v>0</v>
      </c>
      <c r="L1554" s="159">
        <f t="shared" si="74"/>
        <v>-1.9978935987840084E-4</v>
      </c>
    </row>
    <row r="1555" spans="2:12" x14ac:dyDescent="0.2">
      <c r="B1555" s="112" t="s">
        <v>2</v>
      </c>
      <c r="C1555" s="113">
        <f>_xll.qlCalendarAdvance("TARGET",C1554,B1555,"mf")</f>
        <v>47352</v>
      </c>
      <c r="D1555" s="120">
        <f>_xll.xlShmInterpRateFwd($D$3&amp;T(CalculationTrigger),C1555,,5,C1556)</f>
        <v>1.9722100396502427E-2</v>
      </c>
      <c r="E1555" s="120">
        <f>_xll.xlShmInterpRateFwd($E$3&amp;T(CalculationTrigger),C1555,,5,C1556)</f>
        <v>1.9682349107873819E-2</v>
      </c>
      <c r="F1555" s="121">
        <f>_xll.xlShmInterpRateFwd($F$3&amp;T(CalculationTrigger),C1555,,5,C1556)</f>
        <v>1.9355957032021646E-2</v>
      </c>
      <c r="G1555" s="148">
        <f>_xll.xlShmInterpDisc($G$3&amp;T(CalculationTrigger),C1555)</f>
        <v>0.8844933416804408</v>
      </c>
      <c r="H1555" s="149">
        <f>_xll.xlShmInterpDisc($H$3&amp;T(CalculationTrigger),C1555)</f>
        <v>0.88493414408385973</v>
      </c>
      <c r="I1555" s="150">
        <f>_xll.xlShmInterpDisc($I$3&amp;T(CalculationTrigger),C1555)</f>
        <v>0.8871303635712261</v>
      </c>
      <c r="J1555" s="157">
        <f t="shared" si="72"/>
        <v>4.0198648993250332E-5</v>
      </c>
      <c r="K1555" s="158">
        <f t="shared" si="73"/>
        <v>0</v>
      </c>
      <c r="L1555" s="159">
        <f t="shared" si="74"/>
        <v>-1.9998466725093509E-4</v>
      </c>
    </row>
    <row r="1556" spans="2:12" x14ac:dyDescent="0.2">
      <c r="B1556" s="112" t="s">
        <v>2</v>
      </c>
      <c r="C1556" s="113">
        <f>_xll.qlCalendarAdvance("TARGET",C1555,B1556,"mf")</f>
        <v>47359</v>
      </c>
      <c r="D1556" s="120">
        <f>_xll.xlShmInterpRateFwd($D$3&amp;T(CalculationTrigger),C1556,,5,C1557)</f>
        <v>1.9728198477305982E-2</v>
      </c>
      <c r="E1556" s="120">
        <f>_xll.xlShmInterpRateFwd($E$3&amp;T(CalculationTrigger),C1556,,5,C1557)</f>
        <v>1.9688467802563038E-2</v>
      </c>
      <c r="F1556" s="121">
        <f>_xll.xlShmInterpRateFwd($F$3&amp;T(CalculationTrigger),C1556,,5,C1557)</f>
        <v>1.936182404656708E-2</v>
      </c>
      <c r="G1556" s="148">
        <f>_xll.xlShmInterpDisc($G$3&amp;T(CalculationTrigger),C1556)</f>
        <v>0.88415892442696664</v>
      </c>
      <c r="H1556" s="149">
        <f>_xll.xlShmInterpDisc($H$3&amp;T(CalculationTrigger),C1556)</f>
        <v>0.88460023429091306</v>
      </c>
      <c r="I1556" s="150">
        <f>_xll.xlShmInterpDisc($I$3&amp;T(CalculationTrigger),C1556)</f>
        <v>0.88680117398783542</v>
      </c>
      <c r="J1556" s="157">
        <f t="shared" si="72"/>
        <v>4.0197934664563256E-5</v>
      </c>
      <c r="K1556" s="158">
        <f t="shared" si="73"/>
        <v>0</v>
      </c>
      <c r="L1556" s="159">
        <f t="shared" si="74"/>
        <v>-2.0017976698810528E-4</v>
      </c>
    </row>
    <row r="1557" spans="2:12" x14ac:dyDescent="0.2">
      <c r="B1557" s="112" t="s">
        <v>2</v>
      </c>
      <c r="C1557" s="113">
        <f>_xll.qlCalendarAdvance("TARGET",C1556,B1557,"mf")</f>
        <v>47366</v>
      </c>
      <c r="D1557" s="120">
        <f>_xll.xlShmInterpRateFwd($D$3&amp;T(CalculationTrigger),C1557,,5,C1558)</f>
        <v>1.9734042281868695E-2</v>
      </c>
      <c r="E1557" s="120">
        <f>_xll.xlShmInterpRateFwd($E$3&amp;T(CalculationTrigger),C1557,,5,C1558)</f>
        <v>1.969433197536857E-2</v>
      </c>
      <c r="F1557" s="121">
        <f>_xll.xlShmInterpRateFwd($F$3&amp;T(CalculationTrigger),C1557,,5,C1558)</f>
        <v>1.9367441234308409E-2</v>
      </c>
      <c r="G1557" s="148">
        <f>_xll.xlShmInterpDisc($G$3&amp;T(CalculationTrigger),C1557)</f>
        <v>0.88382453028924446</v>
      </c>
      <c r="H1557" s="149">
        <f>_xll.xlShmInterpDisc($H$3&amp;T(CalculationTrigger),C1557)</f>
        <v>0.88426634676630922</v>
      </c>
      <c r="I1557" s="150">
        <f>_xll.xlShmInterpDisc($I$3&amp;T(CalculationTrigger),C1557)</f>
        <v>0.88647200685048766</v>
      </c>
      <c r="J1557" s="157">
        <f t="shared" si="72"/>
        <v>4.0197190746927498E-5</v>
      </c>
      <c r="K1557" s="158">
        <f t="shared" si="73"/>
        <v>0</v>
      </c>
      <c r="L1557" s="159">
        <f t="shared" si="74"/>
        <v>-2.003746528519647E-4</v>
      </c>
    </row>
    <row r="1558" spans="2:12" x14ac:dyDescent="0.2">
      <c r="B1558" s="112" t="s">
        <v>2</v>
      </c>
      <c r="C1558" s="113">
        <f>_xll.qlCalendarAdvance("TARGET",C1557,B1558,"mf")</f>
        <v>47373</v>
      </c>
      <c r="D1558" s="120">
        <f>_xll.xlShmInterpRateFwd($D$3&amp;T(CalculationTrigger),C1558,,5,C1559)</f>
        <v>1.9739630934717409E-2</v>
      </c>
      <c r="E1558" s="120">
        <f>_xll.xlShmInterpRateFwd($E$3&amp;T(CalculationTrigger),C1558,,5,C1559)</f>
        <v>1.969994074872063E-2</v>
      </c>
      <c r="F1558" s="121">
        <f>_xll.xlShmInterpRateFwd($F$3&amp;T(CalculationTrigger),C1558,,5,C1559)</f>
        <v>1.9372807742683709E-2</v>
      </c>
      <c r="G1558" s="148">
        <f>_xll.xlShmInterpDisc($G$3&amp;T(CalculationTrigger),C1558)</f>
        <v>0.88349016364345079</v>
      </c>
      <c r="H1558" s="149">
        <f>_xll.xlShmInterpDisc($H$3&amp;T(CalculationTrigger),C1558)</f>
        <v>0.88393248589302997</v>
      </c>
      <c r="I1558" s="150">
        <f>_xll.xlShmInterpDisc($I$3&amp;T(CalculationTrigger),C1558)</f>
        <v>0.88614286646900609</v>
      </c>
      <c r="J1558" s="157">
        <f t="shared" si="72"/>
        <v>4.0196417755551011E-5</v>
      </c>
      <c r="K1558" s="158">
        <f t="shared" si="73"/>
        <v>0</v>
      </c>
      <c r="L1558" s="159">
        <f t="shared" si="74"/>
        <v>-2.0056931860458932E-4</v>
      </c>
    </row>
    <row r="1559" spans="2:12" x14ac:dyDescent="0.2">
      <c r="B1559" s="112" t="s">
        <v>2</v>
      </c>
      <c r="C1559" s="113">
        <f>_xll.qlCalendarAdvance("TARGET",C1558,B1559,"mf")</f>
        <v>47380</v>
      </c>
      <c r="D1559" s="120">
        <f>_xll.xlShmInterpRateFwd($D$3&amp;T(CalculationTrigger),C1559,,5,C1560)</f>
        <v>1.9744963560333551E-2</v>
      </c>
      <c r="E1559" s="120">
        <f>_xll.xlShmInterpRateFwd($E$3&amp;T(CalculationTrigger),C1559,,5,C1560)</f>
        <v>1.9705293245067739E-2</v>
      </c>
      <c r="F1559" s="121">
        <f>_xll.xlShmInterpRateFwd($F$3&amp;T(CalculationTrigger),C1559,,5,C1560)</f>
        <v>1.9377922719102818E-2</v>
      </c>
      <c r="G1559" s="148">
        <f>_xll.xlShmInterpDisc($G$3&amp;T(CalculationTrigger),C1559)</f>
        <v>0.88315582887402966</v>
      </c>
      <c r="H1559" s="149">
        <f>_xll.xlShmInterpDisc($H$3&amp;T(CalculationTrigger),C1559)</f>
        <v>0.88359865606237098</v>
      </c>
      <c r="I1559" s="150">
        <f>_xll.xlShmInterpDisc($I$3&amp;T(CalculationTrigger),C1559)</f>
        <v>0.88581375716135358</v>
      </c>
      <c r="J1559" s="157">
        <f t="shared" si="72"/>
        <v>4.0195616205698057E-5</v>
      </c>
      <c r="K1559" s="158">
        <f t="shared" si="73"/>
        <v>0</v>
      </c>
      <c r="L1559" s="159">
        <f t="shared" si="74"/>
        <v>-2.0076375800802607E-4</v>
      </c>
    </row>
    <row r="1560" spans="2:12" x14ac:dyDescent="0.2">
      <c r="B1560" s="112" t="s">
        <v>2</v>
      </c>
      <c r="C1560" s="113">
        <f>_xll.qlCalendarAdvance("TARGET",C1559,B1560,"mf")</f>
        <v>47387</v>
      </c>
      <c r="D1560" s="120">
        <f>_xll.xlShmInterpRateFwd($D$3&amp;T(CalculationTrigger),C1560,,5,C1561)</f>
        <v>1.9750039283286468E-2</v>
      </c>
      <c r="E1560" s="120">
        <f>_xll.xlShmInterpRateFwd($E$3&amp;T(CalculationTrigger),C1560,,5,C1561)</f>
        <v>1.9710388586900007E-2</v>
      </c>
      <c r="F1560" s="121">
        <f>_xll.xlShmInterpRateFwd($F$3&amp;T(CalculationTrigger),C1560,,5,C1561)</f>
        <v>1.9382785311028498E-2</v>
      </c>
      <c r="G1560" s="148">
        <f>_xll.xlShmInterpDisc($G$3&amp;T(CalculationTrigger),C1560)</f>
        <v>0.88282153037366651</v>
      </c>
      <c r="H1560" s="149">
        <f>_xll.xlShmInterpDisc($H$3&amp;T(CalculationTrigger),C1560)</f>
        <v>0.88326486167391494</v>
      </c>
      <c r="I1560" s="150">
        <f>_xll.xlShmInterpDisc($I$3&amp;T(CalculationTrigger),C1560)</f>
        <v>0.88548468325360763</v>
      </c>
      <c r="J1560" s="157">
        <f t="shared" si="72"/>
        <v>4.0194786612564258E-5</v>
      </c>
      <c r="K1560" s="158">
        <f t="shared" si="73"/>
        <v>0</v>
      </c>
      <c r="L1560" s="159">
        <f t="shared" si="74"/>
        <v>-2.0095796482434776E-4</v>
      </c>
    </row>
    <row r="1561" spans="2:12" x14ac:dyDescent="0.2">
      <c r="B1561" s="112" t="s">
        <v>2</v>
      </c>
      <c r="C1561" s="113">
        <f>_xll.qlCalendarAdvance("TARGET",C1560,B1561,"mf")</f>
        <v>47394</v>
      </c>
      <c r="D1561" s="120">
        <f>_xll.xlShmInterpRateFwd($D$3&amp;T(CalculationTrigger),C1561,,5,C1562)</f>
        <v>1.9754857228059693E-2</v>
      </c>
      <c r="E1561" s="120">
        <f>_xll.xlShmInterpRateFwd($E$3&amp;T(CalculationTrigger),C1561,,5,C1562)</f>
        <v>1.9715225896662296E-2</v>
      </c>
      <c r="F1561" s="121">
        <f>_xll.xlShmInterpRateFwd($F$3&amp;T(CalculationTrigger),C1561,,5,C1562)</f>
        <v>1.9387394665860667E-2</v>
      </c>
      <c r="G1561" s="148">
        <f>_xll.xlShmInterpDisc($G$3&amp;T(CalculationTrigger),C1561)</f>
        <v>0.88248727254326076</v>
      </c>
      <c r="H1561" s="149">
        <f>_xll.xlShmInterpDisc($H$3&amp;T(CalculationTrigger),C1561)</f>
        <v>0.88293110713550471</v>
      </c>
      <c r="I1561" s="150">
        <f>_xll.xlShmInterpDisc($I$3&amp;T(CalculationTrigger),C1561)</f>
        <v>0.88515564907993438</v>
      </c>
      <c r="J1561" s="157">
        <f t="shared" si="72"/>
        <v>4.0193929491401483E-5</v>
      </c>
      <c r="K1561" s="158">
        <f t="shared" si="73"/>
        <v>0</v>
      </c>
      <c r="L1561" s="159">
        <f t="shared" si="74"/>
        <v>-2.0115193281560129E-4</v>
      </c>
    </row>
    <row r="1562" spans="2:12" x14ac:dyDescent="0.2">
      <c r="B1562" s="112" t="s">
        <v>2</v>
      </c>
      <c r="C1562" s="113">
        <f>_xll.qlCalendarAdvance("TARGET",C1561,B1562,"mf")</f>
        <v>47401</v>
      </c>
      <c r="D1562" s="120">
        <f>_xll.xlShmInterpRateFwd($D$3&amp;T(CalculationTrigger),C1562,,5,C1563)</f>
        <v>1.9759416519236451E-2</v>
      </c>
      <c r="E1562" s="120">
        <f>_xll.xlShmInterpRateFwd($E$3&amp;T(CalculationTrigger),C1562,,5,C1563)</f>
        <v>1.9719804296847016E-2</v>
      </c>
      <c r="F1562" s="121">
        <f>_xll.xlShmInterpRateFwd($F$3&amp;T(CalculationTrigger),C1562,,5,C1563)</f>
        <v>1.9391749931075529E-2</v>
      </c>
      <c r="G1562" s="148">
        <f>_xll.xlShmInterpDisc($G$3&amp;T(CalculationTrigger),C1562)</f>
        <v>0.88215305979190073</v>
      </c>
      <c r="H1562" s="149">
        <f>_xll.xlShmInterpDisc($H$3&amp;T(CalculationTrigger),C1562)</f>
        <v>0.8825973968632177</v>
      </c>
      <c r="I1562" s="150">
        <f>_xll.xlShmInterpDisc($I$3&amp;T(CalculationTrigger),C1562)</f>
        <v>0.88482665898256452</v>
      </c>
      <c r="J1562" s="157">
        <f t="shared" si="72"/>
        <v>4.019304535742875E-5</v>
      </c>
      <c r="K1562" s="158">
        <f t="shared" si="73"/>
        <v>0</v>
      </c>
      <c r="L1562" s="159">
        <f t="shared" si="74"/>
        <v>-2.0134565574386236E-4</v>
      </c>
    </row>
    <row r="1563" spans="2:12" x14ac:dyDescent="0.2">
      <c r="B1563" s="112" t="s">
        <v>2</v>
      </c>
      <c r="C1563" s="113">
        <f>_xll.qlCalendarAdvance("TARGET",C1562,B1563,"mf")</f>
        <v>47408</v>
      </c>
      <c r="D1563" s="120">
        <f>_xll.xlShmInterpRateFwd($D$3&amp;T(CalculationTrigger),C1563,,5,C1564)</f>
        <v>1.9763716281308529E-2</v>
      </c>
      <c r="E1563" s="120">
        <f>_xll.xlShmInterpRateFwd($E$3&amp;T(CalculationTrigger),C1563,,5,C1564)</f>
        <v>1.9724122909901526E-2</v>
      </c>
      <c r="F1563" s="121">
        <f>_xll.xlShmInterpRateFwd($F$3&amp;T(CalculationTrigger),C1563,,5,C1564)</f>
        <v>1.9395850254103977E-2</v>
      </c>
      <c r="G1563" s="148">
        <f>_xll.xlShmInterpDisc($G$3&amp;T(CalculationTrigger),C1563)</f>
        <v>0.88181889653683654</v>
      </c>
      <c r="H1563" s="149">
        <f>_xll.xlShmInterpDisc($H$3&amp;T(CalculationTrigger),C1563)</f>
        <v>0.88226373528133917</v>
      </c>
      <c r="I1563" s="150">
        <f>_xll.xlShmInterpDisc($I$3&amp;T(CalculationTrigger),C1563)</f>
        <v>0.88449771731176718</v>
      </c>
      <c r="J1563" s="157">
        <f t="shared" si="72"/>
        <v>4.0192134725885637E-5</v>
      </c>
      <c r="K1563" s="158">
        <f t="shared" si="73"/>
        <v>0</v>
      </c>
      <c r="L1563" s="159">
        <f t="shared" si="74"/>
        <v>-2.0153912737120159E-4</v>
      </c>
    </row>
    <row r="1564" spans="2:12" x14ac:dyDescent="0.2">
      <c r="B1564" s="112" t="s">
        <v>2</v>
      </c>
      <c r="C1564" s="113">
        <f>_xll.qlCalendarAdvance("TARGET",C1563,B1564,"mf")</f>
        <v>47415</v>
      </c>
      <c r="D1564" s="120">
        <f>_xll.xlShmInterpRateFwd($D$3&amp;T(CalculationTrigger),C1564,,5,C1565)</f>
        <v>1.9767755638821223E-2</v>
      </c>
      <c r="E1564" s="120">
        <f>_xll.xlShmInterpRateFwd($E$3&amp;T(CalculationTrigger),C1564,,5,C1565)</f>
        <v>1.9728180858320878E-2</v>
      </c>
      <c r="F1564" s="121">
        <f>_xll.xlShmInterpRateFwd($F$3&amp;T(CalculationTrigger),C1564,,5,C1565)</f>
        <v>1.9399694782395425E-2</v>
      </c>
      <c r="G1564" s="148">
        <f>_xll.xlShmInterpDisc($G$3&amp;T(CalculationTrigger),C1564)</f>
        <v>0.88148478720345558</v>
      </c>
      <c r="H1564" s="149">
        <f>_xll.xlShmInterpDisc($H$3&amp;T(CalculationTrigger),C1564)</f>
        <v>0.88193012682233718</v>
      </c>
      <c r="I1564" s="150">
        <f>_xll.xlShmInterpDisc($I$3&amp;T(CalculationTrigger),C1564)</f>
        <v>0.88416882842582623</v>
      </c>
      <c r="J1564" s="157">
        <f t="shared" si="72"/>
        <v>4.0191198112005562E-5</v>
      </c>
      <c r="K1564" s="158">
        <f t="shared" si="73"/>
        <v>0</v>
      </c>
      <c r="L1564" s="159">
        <f t="shared" si="74"/>
        <v>-2.0173234145966836E-4</v>
      </c>
    </row>
    <row r="1565" spans="2:12" x14ac:dyDescent="0.2">
      <c r="B1565" s="112" t="s">
        <v>2</v>
      </c>
      <c r="C1565" s="113">
        <f>_xll.qlCalendarAdvance("TARGET",C1564,B1565,"mf")</f>
        <v>47422</v>
      </c>
      <c r="D1565" s="120">
        <f>_xll.xlShmInterpRateFwd($D$3&amp;T(CalculationTrigger),C1565,,5,C1566)</f>
        <v>1.9771533716338646E-2</v>
      </c>
      <c r="E1565" s="120">
        <f>_xll.xlShmInterpRateFwd($E$3&amp;T(CalculationTrigger),C1565,,5,C1566)</f>
        <v>1.9731977264584227E-2</v>
      </c>
      <c r="F1565" s="121">
        <f>_xll.xlShmInterpRateFwd($F$3&amp;T(CalculationTrigger),C1565,,5,C1566)</f>
        <v>1.9403282663400495E-2</v>
      </c>
      <c r="G1565" s="148">
        <f>_xll.xlShmInterpDisc($G$3&amp;T(CalculationTrigger),C1565)</f>
        <v>0.88115073622525641</v>
      </c>
      <c r="H1565" s="149">
        <f>_xll.xlShmInterpDisc($H$3&amp;T(CalculationTrigger),C1565)</f>
        <v>0.8815965759268366</v>
      </c>
      <c r="I1565" s="150">
        <f>_xll.xlShmInterpDisc($I$3&amp;T(CalculationTrigger),C1565)</f>
        <v>0.88383999669101543</v>
      </c>
      <c r="J1565" s="157">
        <f t="shared" si="72"/>
        <v>4.0190236031007022E-5</v>
      </c>
      <c r="K1565" s="158">
        <f t="shared" si="73"/>
        <v>0</v>
      </c>
      <c r="L1565" s="159">
        <f t="shared" si="74"/>
        <v>-2.0192529177132771E-4</v>
      </c>
    </row>
    <row r="1566" spans="2:12" x14ac:dyDescent="0.2">
      <c r="B1566" s="112" t="s">
        <v>2</v>
      </c>
      <c r="C1566" s="113">
        <f>_xll.qlCalendarAdvance("TARGET",C1565,B1566,"mf")</f>
        <v>47429</v>
      </c>
      <c r="D1566" s="120">
        <f>_xll.xlShmInterpRateFwd($D$3&amp;T(CalculationTrigger),C1566,,5,C1567)</f>
        <v>1.9775049638385906E-2</v>
      </c>
      <c r="E1566" s="120">
        <f>_xll.xlShmInterpRateFwd($E$3&amp;T(CalculationTrigger),C1566,,5,C1567)</f>
        <v>1.9735511251166467E-2</v>
      </c>
      <c r="F1566" s="121">
        <f>_xll.xlShmInterpRateFwd($F$3&amp;T(CalculationTrigger),C1566,,5,C1567)</f>
        <v>1.9406613044565313E-2</v>
      </c>
      <c r="G1566" s="148">
        <f>_xll.xlShmInterpDisc($G$3&amp;T(CalculationTrigger),C1566)</f>
        <v>0.88081674804382337</v>
      </c>
      <c r="H1566" s="149">
        <f>_xll.xlShmInterpDisc($H$3&amp;T(CalculationTrigger),C1566)</f>
        <v>0.8812630870435938</v>
      </c>
      <c r="I1566" s="150">
        <f>_xll.xlShmInterpDisc($I$3&amp;T(CalculationTrigger),C1566)</f>
        <v>0.88351122648157443</v>
      </c>
      <c r="J1566" s="157">
        <f t="shared" si="72"/>
        <v>4.0189248998129025E-5</v>
      </c>
      <c r="K1566" s="158">
        <f t="shared" si="73"/>
        <v>0</v>
      </c>
      <c r="L1566" s="159">
        <f t="shared" si="74"/>
        <v>-2.0211797206824407E-4</v>
      </c>
    </row>
    <row r="1567" spans="2:12" x14ac:dyDescent="0.2">
      <c r="B1567" s="112" t="s">
        <v>2</v>
      </c>
      <c r="C1567" s="113">
        <f>_xll.qlCalendarAdvance("TARGET",C1566,B1567,"mf")</f>
        <v>47436</v>
      </c>
      <c r="D1567" s="120">
        <f>_xll.xlShmInterpRateFwd($D$3&amp;T(CalculationTrigger),C1567,,5,C1568)</f>
        <v>1.9778302529524481E-2</v>
      </c>
      <c r="E1567" s="120">
        <f>_xll.xlShmInterpRateFwd($E$3&amp;T(CalculationTrigger),C1567,,5,C1568)</f>
        <v>1.9738781940561504E-2</v>
      </c>
      <c r="F1567" s="121">
        <f>_xll.xlShmInterpRateFwd($F$3&amp;T(CalculationTrigger),C1567,,5,C1568)</f>
        <v>1.9409685073366354E-2</v>
      </c>
      <c r="G1567" s="148">
        <f>_xll.xlShmInterpDisc($G$3&amp;T(CalculationTrigger),C1567)</f>
        <v>0.8804828271088021</v>
      </c>
      <c r="H1567" s="149">
        <f>_xll.xlShmInterpDisc($H$3&amp;T(CalculationTrigger),C1567)</f>
        <v>0.88092966462947198</v>
      </c>
      <c r="I1567" s="150">
        <f>_xll.xlShmInterpDisc($I$3&amp;T(CalculationTrigger),C1567)</f>
        <v>0.88318252217968496</v>
      </c>
      <c r="J1567" s="157">
        <f t="shared" si="72"/>
        <v>4.0188237528586889E-5</v>
      </c>
      <c r="K1567" s="158">
        <f t="shared" si="73"/>
        <v>0</v>
      </c>
      <c r="L1567" s="159">
        <f t="shared" si="74"/>
        <v>-2.0231037611248291E-4</v>
      </c>
    </row>
    <row r="1568" spans="2:12" x14ac:dyDescent="0.2">
      <c r="B1568" s="112" t="s">
        <v>2</v>
      </c>
      <c r="C1568" s="113">
        <f>_xll.qlCalendarAdvance("TARGET",C1567,B1568,"mf")</f>
        <v>47443</v>
      </c>
      <c r="D1568" s="120">
        <f>_xll.xlShmInterpRateFwd($D$3&amp;T(CalculationTrigger),C1568,,5,C1569)</f>
        <v>1.9781291514300189E-2</v>
      </c>
      <c r="E1568" s="120">
        <f>_xll.xlShmInterpRateFwd($E$3&amp;T(CalculationTrigger),C1568,,5,C1569)</f>
        <v>1.9741788455253394E-2</v>
      </c>
      <c r="F1568" s="121">
        <f>_xll.xlShmInterpRateFwd($F$3&amp;T(CalculationTrigger),C1568,,5,C1569)</f>
        <v>1.9412497897258386E-2</v>
      </c>
      <c r="G1568" s="148">
        <f>_xll.xlShmInterpDisc($G$3&amp;T(CalculationTrigger),C1568)</f>
        <v>0.88014897787787427</v>
      </c>
      <c r="H1568" s="149">
        <f>_xll.xlShmInterpDisc($H$3&amp;T(CalculationTrigger),C1568)</f>
        <v>0.880596313149416</v>
      </c>
      <c r="I1568" s="150">
        <f>_xll.xlShmInterpDisc($I$3&amp;T(CalculationTrigger),C1568)</f>
        <v>0.88285388817544663</v>
      </c>
      <c r="J1568" s="157">
        <f t="shared" si="72"/>
        <v>4.0187202137625174E-5</v>
      </c>
      <c r="K1568" s="158">
        <f t="shared" si="73"/>
        <v>0</v>
      </c>
      <c r="L1568" s="159">
        <f t="shared" si="74"/>
        <v>-2.0250249766611214E-4</v>
      </c>
    </row>
    <row r="1569" spans="2:12" x14ac:dyDescent="0.2">
      <c r="B1569" s="112" t="s">
        <v>2</v>
      </c>
      <c r="C1569" s="113">
        <f>_xll.qlCalendarAdvance("TARGET",C1568,B1569,"mf")</f>
        <v>47450</v>
      </c>
      <c r="D1569" s="120">
        <f>_xll.xlShmInterpRateFwd($D$3&amp;T(CalculationTrigger),C1569,,5,C1570)</f>
        <v>1.9784015717260638E-2</v>
      </c>
      <c r="E1569" s="120">
        <f>_xll.xlShmInterpRateFwd($E$3&amp;T(CalculationTrigger),C1569,,5,C1570)</f>
        <v>1.9744529917756961E-2</v>
      </c>
      <c r="F1569" s="121">
        <f>_xll.xlShmInterpRateFwd($F$3&amp;T(CalculationTrigger),C1569,,5,C1570)</f>
        <v>1.9415050663691931E-2</v>
      </c>
      <c r="G1569" s="148">
        <f>_xll.xlShmInterpDisc($G$3&amp;T(CalculationTrigger),C1569)</f>
        <v>0.87981520481673359</v>
      </c>
      <c r="H1569" s="149">
        <f>_xll.xlShmInterpDisc($H$3&amp;T(CalculationTrigger),C1569)</f>
        <v>0.88026303707642806</v>
      </c>
      <c r="I1569" s="150">
        <f>_xll.xlShmInterpDisc($I$3&amp;T(CalculationTrigger),C1569)</f>
        <v>0.88252532886685398</v>
      </c>
      <c r="J1569" s="157">
        <f t="shared" si="72"/>
        <v>4.0186143340491147E-5</v>
      </c>
      <c r="K1569" s="158">
        <f t="shared" si="73"/>
        <v>0</v>
      </c>
      <c r="L1569" s="159">
        <f t="shared" si="74"/>
        <v>-2.0269433049116862E-4</v>
      </c>
    </row>
    <row r="1570" spans="2:12" x14ac:dyDescent="0.2">
      <c r="B1570" s="112" t="s">
        <v>2</v>
      </c>
      <c r="C1570" s="113">
        <f>_xll.qlCalendarAdvance("TARGET",C1569,B1570,"mf")</f>
        <v>47457</v>
      </c>
      <c r="D1570" s="120">
        <f>_xll.xlShmInterpRateFwd($D$3&amp;T(CalculationTrigger),C1570,,5,C1571)</f>
        <v>1.9786474262995884E-2</v>
      </c>
      <c r="E1570" s="120">
        <f>_xll.xlShmInterpRateFwd($E$3&amp;T(CalculationTrigger),C1570,,5,C1571)</f>
        <v>1.9747005450554175E-2</v>
      </c>
      <c r="F1570" s="121">
        <f>_xll.xlShmInterpRateFwd($F$3&amp;T(CalculationTrigger),C1570,,5,C1571)</f>
        <v>1.9417342520159704E-2</v>
      </c>
      <c r="G1570" s="148">
        <f>_xll.xlShmInterpDisc($G$3&amp;T(CalculationTrigger),C1570)</f>
        <v>0.87948151239906125</v>
      </c>
      <c r="H1570" s="149">
        <f>_xll.xlShmInterpDisc($H$3&amp;T(CalculationTrigger),C1570)</f>
        <v>0.87992984089154291</v>
      </c>
      <c r="I1570" s="150">
        <f>_xll.xlShmInterpDisc($I$3&amp;T(CalculationTrigger),C1570)</f>
        <v>0.88219684865977299</v>
      </c>
      <c r="J1570" s="157">
        <f t="shared" si="72"/>
        <v>4.0185061652382217E-5</v>
      </c>
      <c r="K1570" s="158">
        <f t="shared" si="73"/>
        <v>0</v>
      </c>
      <c r="L1570" s="159">
        <f t="shared" si="74"/>
        <v>-2.0288586834974709E-4</v>
      </c>
    </row>
    <row r="1571" spans="2:12" x14ac:dyDescent="0.2">
      <c r="B1571" s="112" t="s">
        <v>2</v>
      </c>
      <c r="C1571" s="113">
        <f>_xll.qlCalendarAdvance("TARGET",C1570,B1571,"mf")</f>
        <v>47464</v>
      </c>
      <c r="D1571" s="120">
        <f>_xll.xlShmInterpRateFwd($D$3&amp;T(CalculationTrigger),C1571,,5,C1572)</f>
        <v>1.9788666276045811E-2</v>
      </c>
      <c r="E1571" s="120">
        <f>_xll.xlShmInterpRateFwd($E$3&amp;T(CalculationTrigger),C1571,,5,C1572)</f>
        <v>1.9749214176163748E-2</v>
      </c>
      <c r="F1571" s="121">
        <f>_xll.xlShmInterpRateFwd($F$3&amp;T(CalculationTrigger),C1571,,5,C1572)</f>
        <v>1.9419372614138754E-2</v>
      </c>
      <c r="G1571" s="148">
        <f>_xll.xlShmInterpDisc($G$3&amp;T(CalculationTrigger),C1571)</f>
        <v>0.87914790510650154</v>
      </c>
      <c r="H1571" s="149">
        <f>_xll.xlShmInterpDisc($H$3&amp;T(CalculationTrigger),C1571)</f>
        <v>0.87959672908380437</v>
      </c>
      <c r="I1571" s="150">
        <f>_xll.xlShmInterpDisc($I$3&amp;T(CalculationTrigger),C1571)</f>
        <v>0.88186845196791797</v>
      </c>
      <c r="J1571" s="157">
        <f t="shared" si="72"/>
        <v>4.0183957588551258E-5</v>
      </c>
      <c r="K1571" s="158">
        <f t="shared" si="73"/>
        <v>0</v>
      </c>
      <c r="L1571" s="159">
        <f t="shared" si="74"/>
        <v>-2.0307710500389674E-4</v>
      </c>
    </row>
    <row r="1572" spans="2:12" x14ac:dyDescent="0.2">
      <c r="B1572" s="112" t="s">
        <v>2</v>
      </c>
      <c r="C1572" s="113">
        <f>_xll.qlCalendarAdvance("TARGET",C1571,B1572,"mf")</f>
        <v>47471</v>
      </c>
      <c r="D1572" s="120">
        <f>_xll.xlShmInterpRateFwd($D$3&amp;T(CalculationTrigger),C1572,,5,C1573)</f>
        <v>1.9791251153738771E-2</v>
      </c>
      <c r="E1572" s="120">
        <f>_xll.xlShmInterpRateFwd($E$3&amp;T(CalculationTrigger),C1572,,5,C1573)</f>
        <v>1.975181451392009E-2</v>
      </c>
      <c r="F1572" s="121">
        <f>_xll.xlShmInterpRateFwd($F$3&amp;T(CalculationTrigger),C1572,,5,C1573)</f>
        <v>1.9421769545544417E-2</v>
      </c>
      <c r="G1572" s="148">
        <f>_xll.xlShmInterpDisc($G$3&amp;T(CalculationTrigger),C1572)</f>
        <v>0.87881438742863882</v>
      </c>
      <c r="H1572" s="149">
        <f>_xll.xlShmInterpDisc($H$3&amp;T(CalculationTrigger),C1572)</f>
        <v>0.87926370615024108</v>
      </c>
      <c r="I1572" s="150">
        <f>_xll.xlShmInterpDisc($I$3&amp;T(CalculationTrigger),C1572)</f>
        <v>0.8815401432128287</v>
      </c>
      <c r="J1572" s="157">
        <f t="shared" si="72"/>
        <v>4.0182831664218926E-5</v>
      </c>
      <c r="K1572" s="158">
        <f t="shared" si="73"/>
        <v>0</v>
      </c>
      <c r="L1572" s="159">
        <f t="shared" si="74"/>
        <v>-2.0326803421567518E-4</v>
      </c>
    </row>
    <row r="1573" spans="2:12" x14ac:dyDescent="0.2">
      <c r="B1573" s="112" t="s">
        <v>2</v>
      </c>
      <c r="C1573" s="113">
        <f>_xll.qlCalendarAdvance("TARGET",C1572,B1573,"mf")</f>
        <v>47479</v>
      </c>
      <c r="D1573" s="120">
        <f>_xll.xlShmInterpRateFwd($D$3&amp;T(CalculationTrigger),C1573,,5,C1574)</f>
        <v>1.9792461867973364E-2</v>
      </c>
      <c r="E1573" s="120">
        <f>_xll.xlShmInterpRateFwd($E$3&amp;T(CalculationTrigger),C1573,,5,C1574)</f>
        <v>1.9753044646724078E-2</v>
      </c>
      <c r="F1573" s="121">
        <f>_xll.xlShmInterpRateFwd($F$3&amp;T(CalculationTrigger),C1573,,5,C1574)</f>
        <v>1.9422837405976268E-2</v>
      </c>
      <c r="G1573" s="148">
        <f>_xll.xlShmInterpDisc($G$3&amp;T(CalculationTrigger),C1573)</f>
        <v>0.87843333987025662</v>
      </c>
      <c r="H1573" s="149">
        <f>_xll.xlShmInterpDisc($H$3&amp;T(CalculationTrigger),C1573)</f>
        <v>0.87888322311676381</v>
      </c>
      <c r="I1573" s="150">
        <f>_xll.xlShmInterpDisc($I$3&amp;T(CalculationTrigger),C1573)</f>
        <v>0.88116504656699823</v>
      </c>
      <c r="J1573" s="157">
        <f t="shared" si="72"/>
        <v>4.0181518786538902E-5</v>
      </c>
      <c r="K1573" s="158">
        <f t="shared" si="73"/>
        <v>0</v>
      </c>
      <c r="L1573" s="159">
        <f t="shared" si="74"/>
        <v>-2.0348585456708422E-4</v>
      </c>
    </row>
    <row r="1574" spans="2:12" x14ac:dyDescent="0.2">
      <c r="B1574" s="112" t="s">
        <v>2</v>
      </c>
      <c r="C1574" s="113">
        <f>_xll.qlCalendarAdvance("TARGET",C1573,B1574,"mf")</f>
        <v>47486</v>
      </c>
      <c r="D1574" s="120">
        <f>_xll.xlShmInterpRateFwd($D$3&amp;T(CalculationTrigger),C1574,,5,C1575)</f>
        <v>1.9793810507672625E-2</v>
      </c>
      <c r="E1574" s="120">
        <f>_xll.xlShmInterpRateFwd($E$3&amp;T(CalculationTrigger),C1574,,5,C1575)</f>
        <v>1.9754409122778413E-2</v>
      </c>
      <c r="F1574" s="121">
        <f>_xll.xlShmInterpRateFwd($F$3&amp;T(CalculationTrigger),C1574,,5,C1575)</f>
        <v>1.942403926770268E-2</v>
      </c>
      <c r="G1574" s="148">
        <f>_xll.xlShmInterpDisc($G$3&amp;T(CalculationTrigger),C1574)</f>
        <v>0.87810002937865606</v>
      </c>
      <c r="H1574" s="149">
        <f>_xll.xlShmInterpDisc($H$3&amp;T(CalculationTrigger),C1574)</f>
        <v>0.87855040580790833</v>
      </c>
      <c r="I1574" s="150">
        <f>_xll.xlShmInterpDisc($I$3&amp;T(CalculationTrigger),C1574)</f>
        <v>0.88083694117295153</v>
      </c>
      <c r="J1574" s="157">
        <f t="shared" si="72"/>
        <v>4.0180347753230249E-5</v>
      </c>
      <c r="K1574" s="158">
        <f t="shared" si="73"/>
        <v>0</v>
      </c>
      <c r="L1574" s="159">
        <f t="shared" si="74"/>
        <v>-2.0367610396850275E-4</v>
      </c>
    </row>
    <row r="1575" spans="2:12" x14ac:dyDescent="0.2">
      <c r="B1575" s="112" t="s">
        <v>2</v>
      </c>
      <c r="C1575" s="113">
        <f>_xll.qlCalendarAdvance("TARGET",C1574,B1575,"mf")</f>
        <v>47493</v>
      </c>
      <c r="D1575" s="120">
        <f>_xll.xlShmInterpRateFwd($D$3&amp;T(CalculationTrigger),C1575,,5,C1576)</f>
        <v>1.9794888987921394E-2</v>
      </c>
      <c r="E1575" s="120">
        <f>_xll.xlShmInterpRateFwd($E$3&amp;T(CalculationTrigger),C1575,,5,C1576)</f>
        <v>1.9755503156332035E-2</v>
      </c>
      <c r="F1575" s="121">
        <f>_xll.xlShmInterpRateFwd($F$3&amp;T(CalculationTrigger),C1575,,5,C1576)</f>
        <v>1.9424975835086882E-2</v>
      </c>
      <c r="G1575" s="148">
        <f>_xll.xlShmInterpDisc($G$3&amp;T(CalculationTrigger),C1575)</f>
        <v>0.87776682266330253</v>
      </c>
      <c r="H1575" s="149">
        <f>_xll.xlShmInterpDisc($H$3&amp;T(CalculationTrigger),C1575)</f>
        <v>0.87821769155846896</v>
      </c>
      <c r="I1575" s="150">
        <f>_xll.xlShmInterpDisc($I$3&amp;T(CalculationTrigger),C1575)</f>
        <v>0.88050893766263627</v>
      </c>
      <c r="J1575" s="157">
        <f t="shared" si="72"/>
        <v>4.0179156478731735E-5</v>
      </c>
      <c r="K1575" s="158">
        <f t="shared" si="73"/>
        <v>0</v>
      </c>
      <c r="L1575" s="159">
        <f t="shared" si="74"/>
        <v>-2.0386602632261266E-4</v>
      </c>
    </row>
    <row r="1576" spans="2:12" x14ac:dyDescent="0.2">
      <c r="B1576" s="112" t="s">
        <v>2</v>
      </c>
      <c r="C1576" s="113">
        <f>_xll.qlCalendarAdvance("TARGET",C1575,B1576,"mf")</f>
        <v>47500</v>
      </c>
      <c r="D1576" s="120">
        <f>_xll.xlShmInterpRateFwd($D$3&amp;T(CalculationTrigger),C1576,,5,C1577)</f>
        <v>1.9795696433335706E-2</v>
      </c>
      <c r="E1576" s="120">
        <f>_xll.xlShmInterpRateFwd($E$3&amp;T(CalculationTrigger),C1576,,5,C1577)</f>
        <v>1.9756325869921942E-2</v>
      </c>
      <c r="F1576" s="121">
        <f>_xll.xlShmInterpRateFwd($F$3&amp;T(CalculationTrigger),C1576,,5,C1577)</f>
        <v>1.9425646255611159E-2</v>
      </c>
      <c r="G1576" s="148">
        <f>_xll.xlShmInterpDisc($G$3&amp;T(CalculationTrigger),C1576)</f>
        <v>0.87743372424642574</v>
      </c>
      <c r="H1576" s="149">
        <f>_xll.xlShmInterpDisc($H$3&amp;T(CalculationTrigger),C1576)</f>
        <v>0.87788508489830663</v>
      </c>
      <c r="I1576" s="150">
        <f>_xll.xlShmInterpDisc($I$3&amp;T(CalculationTrigger),C1576)</f>
        <v>0.88018104048977575</v>
      </c>
      <c r="J1576" s="157">
        <f t="shared" si="72"/>
        <v>4.0177945478250892E-5</v>
      </c>
      <c r="K1576" s="158">
        <f t="shared" si="73"/>
        <v>0</v>
      </c>
      <c r="L1576" s="159">
        <f t="shared" si="74"/>
        <v>-2.0405561539147166E-4</v>
      </c>
    </row>
    <row r="1577" spans="2:12" x14ac:dyDescent="0.2">
      <c r="B1577" s="112" t="s">
        <v>2</v>
      </c>
      <c r="C1577" s="113">
        <f>_xll.qlCalendarAdvance("TARGET",C1576,B1577,"mf")</f>
        <v>47507</v>
      </c>
      <c r="D1577" s="120">
        <f>_xll.xlShmInterpRateFwd($D$3&amp;T(CalculationTrigger),C1577,,5,C1578)</f>
        <v>1.9796231968453006E-2</v>
      </c>
      <c r="E1577" s="120">
        <f>_xll.xlShmInterpRateFwd($E$3&amp;T(CalculationTrigger),C1577,,5,C1578)</f>
        <v>1.9756876386047117E-2</v>
      </c>
      <c r="F1577" s="121">
        <f>_xll.xlShmInterpRateFwd($F$3&amp;T(CalculationTrigger),C1577,,5,C1578)</f>
        <v>1.9426049676736876E-2</v>
      </c>
      <c r="G1577" s="148">
        <f>_xll.xlShmInterpDisc($G$3&amp;T(CalculationTrigger),C1577)</f>
        <v>0.87710073865807636</v>
      </c>
      <c r="H1577" s="149">
        <f>_xll.xlShmInterpDisc($H$3&amp;T(CalculationTrigger),C1577)</f>
        <v>0.87755259036514843</v>
      </c>
      <c r="I1577" s="150">
        <f>_xll.xlShmInterpDisc($I$3&amp;T(CalculationTrigger),C1577)</f>
        <v>0.87985325411580562</v>
      </c>
      <c r="J1577" s="157">
        <f t="shared" si="72"/>
        <v>4.017671526705027E-5</v>
      </c>
      <c r="K1577" s="158">
        <f t="shared" si="73"/>
        <v>0</v>
      </c>
      <c r="L1577" s="159">
        <f t="shared" si="74"/>
        <v>-2.0424486493713593E-4</v>
      </c>
    </row>
    <row r="1578" spans="2:12" x14ac:dyDescent="0.2">
      <c r="B1578" s="112" t="s">
        <v>2</v>
      </c>
      <c r="C1578" s="113">
        <f>_xll.qlCalendarAdvance("TARGET",C1577,B1578,"mf")</f>
        <v>47514</v>
      </c>
      <c r="D1578" s="120">
        <f>_xll.xlShmInterpRateFwd($D$3&amp;T(CalculationTrigger),C1578,,5,C1579)</f>
        <v>1.9796494717923437E-2</v>
      </c>
      <c r="E1578" s="120">
        <f>_xll.xlShmInterpRateFwd($E$3&amp;T(CalculationTrigger),C1578,,5,C1579)</f>
        <v>1.9757153827278707E-2</v>
      </c>
      <c r="F1578" s="121">
        <f>_xll.xlShmInterpRateFwd($F$3&amp;T(CalculationTrigger),C1578,,5,C1579)</f>
        <v>1.9426185246037807E-2</v>
      </c>
      <c r="G1578" s="148">
        <f>_xll.xlShmInterpDisc($G$3&amp;T(CalculationTrigger),C1578)</f>
        <v>0.87676787043610516</v>
      </c>
      <c r="H1578" s="149">
        <f>_xll.xlShmInterpDisc($H$3&amp;T(CalculationTrigger),C1578)</f>
        <v>0.87722021250456605</v>
      </c>
      <c r="I1578" s="150">
        <f>_xll.xlShmInterpDisc($I$3&amp;T(CalculationTrigger),C1578)</f>
        <v>0.8795255830098534</v>
      </c>
      <c r="J1578" s="157">
        <f t="shared" si="72"/>
        <v>4.0175466360325846E-5</v>
      </c>
      <c r="K1578" s="158">
        <f t="shared" si="73"/>
        <v>0</v>
      </c>
      <c r="L1578" s="159">
        <f t="shared" si="74"/>
        <v>-2.044337687216959E-4</v>
      </c>
    </row>
    <row r="1579" spans="2:12" x14ac:dyDescent="0.2">
      <c r="B1579" s="112" t="s">
        <v>2</v>
      </c>
      <c r="C1579" s="113">
        <f>_xll.qlCalendarAdvance("TARGET",C1578,B1579,"mf")</f>
        <v>47521</v>
      </c>
      <c r="D1579" s="120">
        <f>_xll.xlShmInterpRateFwd($D$3&amp;T(CalculationTrigger),C1579,,5,C1580)</f>
        <v>1.9796483806312947E-2</v>
      </c>
      <c r="E1579" s="120">
        <f>_xll.xlShmInterpRateFwd($E$3&amp;T(CalculationTrigger),C1579,,5,C1580)</f>
        <v>1.9757157316121061E-2</v>
      </c>
      <c r="F1579" s="121">
        <f>_xll.xlShmInterpRateFwd($F$3&amp;T(CalculationTrigger),C1579,,5,C1580)</f>
        <v>1.9426052110962704E-2</v>
      </c>
      <c r="G1579" s="148">
        <f>_xll.xlShmInterpDisc($G$3&amp;T(CalculationTrigger),C1579)</f>
        <v>0.87643512412613922</v>
      </c>
      <c r="H1579" s="149">
        <f>_xll.xlShmInterpDisc($H$3&amp;T(CalculationTrigger),C1579)</f>
        <v>0.87688795586995272</v>
      </c>
      <c r="I1579" s="150">
        <f>_xll.xlShmInterpDisc($I$3&amp;T(CalculationTrigger),C1579)</f>
        <v>0.87919803164871557</v>
      </c>
      <c r="J1579" s="157">
        <f t="shared" si="72"/>
        <v>4.0174199273319822E-5</v>
      </c>
      <c r="K1579" s="158">
        <f t="shared" si="73"/>
        <v>0</v>
      </c>
      <c r="L1579" s="159">
        <f t="shared" si="74"/>
        <v>-2.0462232050719146E-4</v>
      </c>
    </row>
    <row r="1580" spans="2:12" x14ac:dyDescent="0.2">
      <c r="B1580" s="112" t="s">
        <v>2</v>
      </c>
      <c r="C1580" s="113">
        <f>_xll.qlCalendarAdvance("TARGET",C1579,B1580,"mf")</f>
        <v>47528</v>
      </c>
      <c r="D1580" s="120">
        <f>_xll.xlShmInterpRateFwd($D$3&amp;T(CalculationTrigger),C1580,,5,C1581)</f>
        <v>1.9796198358225069E-2</v>
      </c>
      <c r="E1580" s="120">
        <f>_xll.xlShmInterpRateFwd($E$3&amp;T(CalculationTrigger),C1580,,5,C1581)</f>
        <v>1.9756885975127696E-2</v>
      </c>
      <c r="F1580" s="121">
        <f>_xll.xlShmInterpRateFwd($F$3&amp;T(CalculationTrigger),C1580,,5,C1581)</f>
        <v>1.9425649419032343E-2</v>
      </c>
      <c r="G1580" s="148">
        <f>_xll.xlShmInterpDisc($G$3&amp;T(CalculationTrigger),C1580)</f>
        <v>0.87610250428156178</v>
      </c>
      <c r="H1580" s="149">
        <f>_xll.xlShmInterpDisc($H$3&amp;T(CalculationTrigger),C1580)</f>
        <v>0.87655582502250251</v>
      </c>
      <c r="I1580" s="150">
        <f>_xll.xlShmInterpDisc($I$3&amp;T(CalculationTrigger),C1580)</f>
        <v>0.87887060451683896</v>
      </c>
      <c r="J1580" s="157">
        <f t="shared" si="72"/>
        <v>4.017291452126861E-5</v>
      </c>
      <c r="K1580" s="158">
        <f t="shared" si="73"/>
        <v>0</v>
      </c>
      <c r="L1580" s="159">
        <f t="shared" si="74"/>
        <v>-2.048105140556822E-4</v>
      </c>
    </row>
    <row r="1581" spans="2:12" x14ac:dyDescent="0.2">
      <c r="B1581" s="112" t="s">
        <v>2</v>
      </c>
      <c r="C1581" s="113">
        <f>_xll.qlCalendarAdvance("TARGET",C1580,B1581,"mf")</f>
        <v>47535</v>
      </c>
      <c r="D1581" s="120">
        <f>_xll.xlShmInterpRateFwd($D$3&amp;T(CalculationTrigger),C1581,,5,C1582)</f>
        <v>1.9795637498277792E-2</v>
      </c>
      <c r="E1581" s="120">
        <f>_xll.xlShmInterpRateFwd($E$3&amp;T(CalculationTrigger),C1581,,5,C1582)</f>
        <v>1.9756338926849252E-2</v>
      </c>
      <c r="F1581" s="121">
        <f>_xll.xlShmInterpRateFwd($F$3&amp;T(CalculationTrigger),C1581,,5,C1582)</f>
        <v>1.9424976317787477E-2</v>
      </c>
      <c r="G1581" s="148">
        <f>_xll.xlShmInterpDisc($G$3&amp;T(CalculationTrigger),C1581)</f>
        <v>0.8757700154634902</v>
      </c>
      <c r="H1581" s="149">
        <f>_xll.xlShmInterpDisc($H$3&amp;T(CalculationTrigger),C1581)</f>
        <v>0.8762238245311883</v>
      </c>
      <c r="I1581" s="150">
        <f>_xll.xlShmInterpDisc($I$3&amp;T(CalculationTrigger),C1581)</f>
        <v>0.87854330610629916</v>
      </c>
      <c r="J1581" s="157">
        <f t="shared" si="72"/>
        <v>4.0171612619394197E-5</v>
      </c>
      <c r="K1581" s="158">
        <f t="shared" si="73"/>
        <v>0</v>
      </c>
      <c r="L1581" s="159">
        <f t="shared" si="74"/>
        <v>-2.0499834312924896E-4</v>
      </c>
    </row>
    <row r="1582" spans="2:12" x14ac:dyDescent="0.2">
      <c r="B1582" s="112" t="s">
        <v>2</v>
      </c>
      <c r="C1582" s="113">
        <f>_xll.qlCalendarAdvance("TARGET",C1581,B1582,"mf")</f>
        <v>47542</v>
      </c>
      <c r="D1582" s="120">
        <f>_xll.xlShmInterpRateFwd($D$3&amp;T(CalculationTrigger),C1582,,5,C1583)</f>
        <v>1.9794800351097902E-2</v>
      </c>
      <c r="E1582" s="120">
        <f>_xll.xlShmInterpRateFwd($E$3&amp;T(CalculationTrigger),C1582,,5,C1583)</f>
        <v>1.9755515293827783E-2</v>
      </c>
      <c r="F1582" s="121">
        <f>_xll.xlShmInterpRateFwd($F$3&amp;T(CalculationTrigger),C1582,,5,C1583)</f>
        <v>1.9424031954707828E-2</v>
      </c>
      <c r="G1582" s="148">
        <f>_xll.xlShmInterpDisc($G$3&amp;T(CalculationTrigger),C1582)</f>
        <v>0.87543766224075481</v>
      </c>
      <c r="H1582" s="149">
        <f>_xll.xlShmInterpDisc($H$3&amp;T(CalculationTrigger),C1582)</f>
        <v>0.87589195897274075</v>
      </c>
      <c r="I1582" s="150">
        <f>_xll.xlShmInterpDisc($I$3&amp;T(CalculationTrigger),C1582)</f>
        <v>0.87821614091678013</v>
      </c>
      <c r="J1582" s="157">
        <f t="shared" si="72"/>
        <v>4.0170294082921531E-5</v>
      </c>
      <c r="K1582" s="158">
        <f t="shared" si="73"/>
        <v>0</v>
      </c>
      <c r="L1582" s="159">
        <f t="shared" si="74"/>
        <v>-2.0518580148992641E-4</v>
      </c>
    </row>
    <row r="1583" spans="2:12" x14ac:dyDescent="0.2">
      <c r="B1583" s="112" t="s">
        <v>2</v>
      </c>
      <c r="C1583" s="113">
        <f>_xll.qlCalendarAdvance("TARGET",C1582,B1583,"mf")</f>
        <v>47549</v>
      </c>
      <c r="D1583" s="120">
        <f>_xll.xlShmInterpRateFwd($D$3&amp;T(CalculationTrigger),C1583,,5,C1584)</f>
        <v>1.9793686041245748E-2</v>
      </c>
      <c r="E1583" s="120">
        <f>_xll.xlShmInterpRateFwd($E$3&amp;T(CalculationTrigger),C1583,,5,C1584)</f>
        <v>1.9754414198608447E-2</v>
      </c>
      <c r="F1583" s="121">
        <f>_xll.xlShmInterpRateFwd($F$3&amp;T(CalculationTrigger),C1583,,5,C1584)</f>
        <v>1.9422815477310649E-2</v>
      </c>
      <c r="G1583" s="148">
        <f>_xll.xlShmInterpDisc($G$3&amp;T(CalculationTrigger),C1583)</f>
        <v>0.87510544918987787</v>
      </c>
      <c r="H1583" s="149">
        <f>_xll.xlShmInterpDisc($H$3&amp;T(CalculationTrigger),C1583)</f>
        <v>0.87556023293162721</v>
      </c>
      <c r="I1583" s="150">
        <f>_xll.xlShmInterpDisc($I$3&amp;T(CalculationTrigger),C1583)</f>
        <v>0.87788911345555509</v>
      </c>
      <c r="J1583" s="157">
        <f t="shared" si="72"/>
        <v>4.0168959427121347E-5</v>
      </c>
      <c r="K1583" s="158">
        <f t="shared" si="73"/>
        <v>0</v>
      </c>
      <c r="L1583" s="159">
        <f t="shared" si="74"/>
        <v>-2.0537288289980738E-4</v>
      </c>
    </row>
    <row r="1584" spans="2:12" x14ac:dyDescent="0.2">
      <c r="B1584" s="112" t="s">
        <v>2</v>
      </c>
      <c r="C1584" s="113">
        <f>_xll.qlCalendarAdvance("TARGET",C1583,B1584,"mf")</f>
        <v>47556</v>
      </c>
      <c r="D1584" s="120">
        <f>_xll.xlShmInterpRateFwd($D$3&amp;T(CalculationTrigger),C1584,,5,C1585)</f>
        <v>1.9792293693383329E-2</v>
      </c>
      <c r="E1584" s="120">
        <f>_xll.xlShmInterpRateFwd($E$3&amp;T(CalculationTrigger),C1584,,5,C1585)</f>
        <v>1.9753034763780142E-2</v>
      </c>
      <c r="F1584" s="121">
        <f>_xll.xlShmInterpRateFwd($F$3&amp;T(CalculationTrigger),C1584,,5,C1585)</f>
        <v>1.942132603320296E-2</v>
      </c>
      <c r="G1584" s="148">
        <f>_xll.xlShmInterpDisc($G$3&amp;T(CalculationTrigger),C1584)</f>
        <v>0.87477338089505396</v>
      </c>
      <c r="H1584" s="149">
        <f>_xll.xlShmInterpDisc($H$3&amp;T(CalculationTrigger),C1584)</f>
        <v>0.87522865100003155</v>
      </c>
      <c r="I1584" s="150">
        <f>_xll.xlShmInterpDisc($I$3&amp;T(CalculationTrigger),C1584)</f>
        <v>0.87756222823746632</v>
      </c>
      <c r="J1584" s="157">
        <f t="shared" si="72"/>
        <v>4.0167609167172756E-5</v>
      </c>
      <c r="K1584" s="158">
        <f t="shared" si="73"/>
        <v>0</v>
      </c>
      <c r="L1584" s="159">
        <f t="shared" si="74"/>
        <v>-2.0555958112095839E-4</v>
      </c>
    </row>
    <row r="1585" spans="2:12" x14ac:dyDescent="0.2">
      <c r="B1585" s="112" t="s">
        <v>2</v>
      </c>
      <c r="C1585" s="113">
        <f>_xll.qlCalendarAdvance("TARGET",C1584,B1585,"mf")</f>
        <v>47563</v>
      </c>
      <c r="D1585" s="120">
        <f>_xll.xlShmInterpRateFwd($D$3&amp;T(CalculationTrigger),C1585,,5,C1586)</f>
        <v>1.9790622432141153E-2</v>
      </c>
      <c r="E1585" s="120">
        <f>_xll.xlShmInterpRateFwd($E$3&amp;T(CalculationTrigger),C1585,,5,C1586)</f>
        <v>1.9751376111871322E-2</v>
      </c>
      <c r="F1585" s="121">
        <f>_xll.xlShmInterpRateFwd($F$3&amp;T(CalculationTrigger),C1585,,5,C1586)</f>
        <v>1.9419562769803556E-2</v>
      </c>
      <c r="G1585" s="148">
        <f>_xll.xlShmInterpDisc($G$3&amp;T(CalculationTrigger),C1585)</f>
        <v>0.87444146194812833</v>
      </c>
      <c r="H1585" s="149">
        <f>_xll.xlShmInterpDisc($H$3&amp;T(CalculationTrigger),C1585)</f>
        <v>0.87489721777783291</v>
      </c>
      <c r="I1585" s="150">
        <f>_xll.xlShmInterpDisc($I$3&amp;T(CalculationTrigger),C1585)</f>
        <v>0.87723548978490451</v>
      </c>
      <c r="J1585" s="157">
        <f t="shared" si="72"/>
        <v>4.016624381832656E-5</v>
      </c>
      <c r="K1585" s="158">
        <f t="shared" si="73"/>
        <v>0</v>
      </c>
      <c r="L1585" s="159">
        <f t="shared" si="74"/>
        <v>-2.0574588991540403E-4</v>
      </c>
    </row>
    <row r="1586" spans="2:12" x14ac:dyDescent="0.2">
      <c r="B1586" s="112" t="s">
        <v>2</v>
      </c>
      <c r="C1586" s="113">
        <f>_xll.qlCalendarAdvance("TARGET",C1585,B1586,"mf")</f>
        <v>47570</v>
      </c>
      <c r="D1586" s="120">
        <f>_xll.xlShmInterpRateFwd($D$3&amp;T(CalculationTrigger),C1586,,5,C1587)</f>
        <v>1.9788671382124139E-2</v>
      </c>
      <c r="E1586" s="120">
        <f>_xll.xlShmInterpRateFwd($E$3&amp;T(CalculationTrigger),C1586,,5,C1587)</f>
        <v>1.9749437365477556E-2</v>
      </c>
      <c r="F1586" s="121">
        <f>_xll.xlShmInterpRateFwd($F$3&amp;T(CalculationTrigger),C1586,,5,C1587)</f>
        <v>1.9417524834742839E-2</v>
      </c>
      <c r="G1586" s="148">
        <f>_xll.xlShmInterpDisc($G$3&amp;T(CalculationTrigger),C1586)</f>
        <v>0.87410969694857743</v>
      </c>
      <c r="H1586" s="149">
        <f>_xll.xlShmInterpDisc($H$3&amp;T(CalculationTrigger),C1586)</f>
        <v>0.87456593787258674</v>
      </c>
      <c r="I1586" s="150">
        <f>_xll.xlShmInterpDisc($I$3&amp;T(CalculationTrigger),C1586)</f>
        <v>0.87690890262779253</v>
      </c>
      <c r="J1586" s="157">
        <f t="shared" si="72"/>
        <v>4.0164863895827755E-5</v>
      </c>
      <c r="K1586" s="158">
        <f t="shared" si="73"/>
        <v>0</v>
      </c>
      <c r="L1586" s="159">
        <f t="shared" si="74"/>
        <v>-2.0593180304524818E-4</v>
      </c>
    </row>
    <row r="1587" spans="2:12" x14ac:dyDescent="0.2">
      <c r="B1587" s="112" t="s">
        <v>2</v>
      </c>
      <c r="C1587" s="113">
        <f>_xll.qlCalendarAdvance("TARGET",C1586,B1587,"mf")</f>
        <v>47577</v>
      </c>
      <c r="D1587" s="120">
        <f>_xll.xlShmInterpRateFwd($D$3&amp;T(CalculationTrigger),C1587,,5,C1588)</f>
        <v>1.9789648382726191E-2</v>
      </c>
      <c r="E1587" s="120">
        <f>_xll.xlShmInterpRateFwd($E$3&amp;T(CalculationTrigger),C1587,,5,C1588)</f>
        <v>1.9750426359475416E-2</v>
      </c>
      <c r="F1587" s="121">
        <f>_xll.xlShmInterpRateFwd($F$3&amp;T(CalculationTrigger),C1587,,5,C1588)</f>
        <v>1.941842006739759E-2</v>
      </c>
      <c r="G1587" s="148">
        <f>_xll.xlShmInterpDisc($G$3&amp;T(CalculationTrigger),C1587)</f>
        <v>0.87377809050348942</v>
      </c>
      <c r="H1587" s="149">
        <f>_xll.xlShmInterpDisc($H$3&amp;T(CalculationTrigger),C1587)</f>
        <v>0.8742348158995038</v>
      </c>
      <c r="I1587" s="150">
        <f>_xll.xlShmInterpDisc($I$3&amp;T(CalculationTrigger),C1587)</f>
        <v>0.87658247130356337</v>
      </c>
      <c r="J1587" s="157">
        <f t="shared" si="72"/>
        <v>4.0163469914881497E-5</v>
      </c>
      <c r="K1587" s="158">
        <f t="shared" si="73"/>
        <v>0</v>
      </c>
      <c r="L1587" s="159">
        <f t="shared" si="74"/>
        <v>-2.0611731427252133E-4</v>
      </c>
    </row>
    <row r="1588" spans="2:12" x14ac:dyDescent="0.2">
      <c r="B1588" s="112" t="s">
        <v>2</v>
      </c>
      <c r="C1588" s="113">
        <f>_xll.qlCalendarAdvance("TARGET",C1587,B1588,"mf")</f>
        <v>47584</v>
      </c>
      <c r="D1588" s="120">
        <f>_xll.xlShmInterpRateFwd($D$3&amp;T(CalculationTrigger),C1588,,5,C1589)</f>
        <v>1.9795810057300606E-2</v>
      </c>
      <c r="E1588" s="120">
        <f>_xll.xlShmInterpRateFwd($E$3&amp;T(CalculationTrigger),C1588,,5,C1589)</f>
        <v>1.9756599713505199E-2</v>
      </c>
      <c r="F1588" s="121">
        <f>_xll.xlShmInterpRateFwd($F$3&amp;T(CalculationTrigger),C1588,,5,C1589)</f>
        <v>1.9424505098020819E-2</v>
      </c>
      <c r="G1588" s="148">
        <f>_xll.xlShmInterpDisc($G$3&amp;T(CalculationTrigger),C1588)</f>
        <v>0.87344659349865383</v>
      </c>
      <c r="H1588" s="149">
        <f>_xll.xlShmInterpDisc($H$3&amp;T(CalculationTrigger),C1588)</f>
        <v>0.87390380272441659</v>
      </c>
      <c r="I1588" s="150">
        <f>_xll.xlShmInterpDisc($I$3&amp;T(CalculationTrigger),C1588)</f>
        <v>0.8762561464554276</v>
      </c>
      <c r="J1588" s="157">
        <f t="shared" si="72"/>
        <v>4.0162062390738612E-5</v>
      </c>
      <c r="K1588" s="158">
        <f t="shared" si="73"/>
        <v>0</v>
      </c>
      <c r="L1588" s="159">
        <f t="shared" si="74"/>
        <v>-2.0630241735931836E-4</v>
      </c>
    </row>
    <row r="1589" spans="2:12" x14ac:dyDescent="0.2">
      <c r="B1589" s="112" t="s">
        <v>2</v>
      </c>
      <c r="C1589" s="113">
        <f>_xll.qlCalendarAdvance("TARGET",C1588,B1589,"mf")</f>
        <v>47591</v>
      </c>
      <c r="D1589" s="120">
        <f>_xll.xlShmInterpRateFwd($D$3&amp;T(CalculationTrigger),C1589,,5,C1590)</f>
        <v>1.980182916439828E-2</v>
      </c>
      <c r="E1589" s="120">
        <f>_xll.xlShmInterpRateFwd($E$3&amp;T(CalculationTrigger),C1589,,5,C1590)</f>
        <v>1.9762630188024873E-2</v>
      </c>
      <c r="F1589" s="121">
        <f>_xll.xlShmInterpRateFwd($F$3&amp;T(CalculationTrigger),C1589,,5,C1590)</f>
        <v>1.9430452745896543E-2</v>
      </c>
      <c r="G1589" s="148">
        <f>_xll.xlShmInterpDisc($G$3&amp;T(CalculationTrigger),C1589)</f>
        <v>0.87311511912223161</v>
      </c>
      <c r="H1589" s="149">
        <f>_xll.xlShmInterpDisc($H$3&amp;T(CalculationTrigger),C1589)</f>
        <v>0.87357281149564603</v>
      </c>
      <c r="I1589" s="150">
        <f>_xll.xlShmInterpDisc($I$3&amp;T(CalculationTrigger),C1589)</f>
        <v>0.8759298409057803</v>
      </c>
      <c r="J1589" s="157">
        <f t="shared" si="72"/>
        <v>4.0160641838618693E-5</v>
      </c>
      <c r="K1589" s="158">
        <f t="shared" si="73"/>
        <v>0</v>
      </c>
      <c r="L1589" s="159">
        <f t="shared" si="74"/>
        <v>-2.0648710606766403E-4</v>
      </c>
    </row>
    <row r="1590" spans="2:12" x14ac:dyDescent="0.2">
      <c r="B1590" s="112" t="s">
        <v>2</v>
      </c>
      <c r="C1590" s="113">
        <f>_xll.qlCalendarAdvance("TARGET",C1589,B1590,"mf")</f>
        <v>47598</v>
      </c>
      <c r="D1590" s="120">
        <f>_xll.xlShmInterpRateFwd($D$3&amp;T(CalculationTrigger),C1590,,5,C1591)</f>
        <v>1.9807615942498673E-2</v>
      </c>
      <c r="E1590" s="120">
        <f>_xll.xlShmInterpRateFwd($E$3&amp;T(CalculationTrigger),C1590,,5,C1591)</f>
        <v>1.9768428019551153E-2</v>
      </c>
      <c r="F1590" s="121">
        <f>_xll.xlShmInterpRateFwd($F$3&amp;T(CalculationTrigger),C1590,,5,C1591)</f>
        <v>1.9436173273097424E-2</v>
      </c>
      <c r="G1590" s="148">
        <f>_xll.xlShmInterpDisc($G$3&amp;T(CalculationTrigger),C1590)</f>
        <v>0.87278366982937661</v>
      </c>
      <c r="H1590" s="149">
        <f>_xll.xlShmInterpDisc($H$3&amp;T(CalculationTrigger),C1590)</f>
        <v>0.87324184467513322</v>
      </c>
      <c r="I1590" s="150">
        <f>_xll.xlShmInterpDisc($I$3&amp;T(CalculationTrigger),C1590)</f>
        <v>0.87560355702968984</v>
      </c>
      <c r="J1590" s="157">
        <f t="shared" si="72"/>
        <v>4.0159208773761279E-5</v>
      </c>
      <c r="K1590" s="158">
        <f t="shared" si="73"/>
        <v>0</v>
      </c>
      <c r="L1590" s="159">
        <f t="shared" si="74"/>
        <v>-2.0667137415964984E-4</v>
      </c>
    </row>
    <row r="1591" spans="2:12" x14ac:dyDescent="0.2">
      <c r="B1591" s="112" t="s">
        <v>2</v>
      </c>
      <c r="C1591" s="113">
        <f>_xll.qlCalendarAdvance("TARGET",C1590,B1591,"mf")</f>
        <v>47605</v>
      </c>
      <c r="D1591" s="120">
        <f>_xll.xlShmInterpRateFwd($D$3&amp;T(CalculationTrigger),C1591,,5,C1592)</f>
        <v>1.9813169588253146E-2</v>
      </c>
      <c r="E1591" s="120">
        <f>_xll.xlShmInterpRateFwd($E$3&amp;T(CalculationTrigger),C1591,,5,C1592)</f>
        <v>1.9773992402644679E-2</v>
      </c>
      <c r="F1591" s="121">
        <f>_xll.xlShmInterpRateFwd($F$3&amp;T(CalculationTrigger),C1591,,5,C1592)</f>
        <v>1.9441665899157773E-2</v>
      </c>
      <c r="G1591" s="148">
        <f>_xll.xlShmInterpDisc($G$3&amp;T(CalculationTrigger),C1591)</f>
        <v>0.87245224957290002</v>
      </c>
      <c r="H1591" s="149">
        <f>_xll.xlShmInterpDisc($H$3&amp;T(CalculationTrigger),C1591)</f>
        <v>0.87291090622329737</v>
      </c>
      <c r="I1591" s="150">
        <f>_xll.xlShmInterpDisc($I$3&amp;T(CalculationTrigger),C1591)</f>
        <v>0.87527729870454629</v>
      </c>
      <c r="J1591" s="157">
        <f t="shared" si="72"/>
        <v>4.0157763711374884E-5</v>
      </c>
      <c r="K1591" s="158">
        <f t="shared" si="73"/>
        <v>0</v>
      </c>
      <c r="L1591" s="159">
        <f t="shared" si="74"/>
        <v>-2.0685521539733369E-4</v>
      </c>
    </row>
    <row r="1592" spans="2:12" x14ac:dyDescent="0.2">
      <c r="B1592" s="112" t="s">
        <v>2</v>
      </c>
      <c r="C1592" s="113">
        <f>_xll.qlCalendarAdvance("TARGET",C1591,B1592,"mf")</f>
        <v>47612</v>
      </c>
      <c r="D1592" s="120">
        <f>_xll.xlShmInterpRateFwd($D$3&amp;T(CalculationTrigger),C1592,,5,C1593)</f>
        <v>1.9818489298353368E-2</v>
      </c>
      <c r="E1592" s="120">
        <f>_xll.xlShmInterpRateFwd($E$3&amp;T(CalculationTrigger),C1592,,5,C1593)</f>
        <v>1.9779322531952765E-2</v>
      </c>
      <c r="F1592" s="121">
        <f>_xll.xlShmInterpRateFwd($F$3&amp;T(CalculationTrigger),C1592,,5,C1593)</f>
        <v>1.9446929843675118E-2</v>
      </c>
      <c r="G1592" s="148">
        <f>_xll.xlShmInterpDisc($G$3&amp;T(CalculationTrigger),C1592)</f>
        <v>0.87212086231310482</v>
      </c>
      <c r="H1592" s="149">
        <f>_xll.xlShmInterpDisc($H$3&amp;T(CalculationTrigger),C1592)</f>
        <v>0.87258000010809222</v>
      </c>
      <c r="I1592" s="150">
        <f>_xll.xlShmInterpDisc($I$3&amp;T(CalculationTrigger),C1592)</f>
        <v>0.87495106981511561</v>
      </c>
      <c r="J1592" s="157">
        <f t="shared" si="72"/>
        <v>4.0156307166713417E-5</v>
      </c>
      <c r="K1592" s="158">
        <f t="shared" si="73"/>
        <v>0</v>
      </c>
      <c r="L1592" s="159">
        <f t="shared" si="74"/>
        <v>-2.0703862354277505E-4</v>
      </c>
    </row>
    <row r="1593" spans="2:12" x14ac:dyDescent="0.2">
      <c r="B1593" s="112" t="s">
        <v>2</v>
      </c>
      <c r="C1593" s="113">
        <f>_xll.qlCalendarAdvance("TARGET",C1592,B1593,"mf")</f>
        <v>47619</v>
      </c>
      <c r="D1593" s="120">
        <f>_xll.xlShmInterpRateFwd($D$3&amp;T(CalculationTrigger),C1593,,5,C1594)</f>
        <v>1.9823574269444505E-2</v>
      </c>
      <c r="E1593" s="120">
        <f>_xll.xlShmInterpRateFwd($E$3&amp;T(CalculationTrigger),C1593,,5,C1594)</f>
        <v>1.9784417602064633E-2</v>
      </c>
      <c r="F1593" s="121">
        <f>_xll.xlShmInterpRateFwd($F$3&amp;T(CalculationTrigger),C1593,,5,C1594)</f>
        <v>1.9451964326217611E-2</v>
      </c>
      <c r="G1593" s="148">
        <f>_xll.xlShmInterpDisc($G$3&amp;T(CalculationTrigger),C1593)</f>
        <v>0.87178951201776134</v>
      </c>
      <c r="H1593" s="149">
        <f>_xll.xlShmInterpDisc($H$3&amp;T(CalculationTrigger),C1593)</f>
        <v>0.87224913030498097</v>
      </c>
      <c r="I1593" s="150">
        <f>_xll.xlShmInterpDisc($I$3&amp;T(CalculationTrigger),C1593)</f>
        <v>0.87462487425351565</v>
      </c>
      <c r="J1593" s="157">
        <f t="shared" si="72"/>
        <v>4.0154839655008217E-5</v>
      </c>
      <c r="K1593" s="158">
        <f t="shared" si="73"/>
        <v>0</v>
      </c>
      <c r="L1593" s="159">
        <f t="shared" si="74"/>
        <v>-2.0722159235803629E-4</v>
      </c>
    </row>
    <row r="1594" spans="2:12" x14ac:dyDescent="0.2">
      <c r="B1594" s="112" t="s">
        <v>2</v>
      </c>
      <c r="C1594" s="113">
        <f>_xll.qlCalendarAdvance("TARGET",C1593,B1594,"mf")</f>
        <v>47626</v>
      </c>
      <c r="D1594" s="120">
        <f>_xll.xlShmInterpRateFwd($D$3&amp;T(CalculationTrigger),C1594,,5,C1595)</f>
        <v>1.9828423698206366E-2</v>
      </c>
      <c r="E1594" s="120">
        <f>_xll.xlShmInterpRateFwd($E$3&amp;T(CalculationTrigger),C1594,,5,C1595)</f>
        <v>1.9789276807581021E-2</v>
      </c>
      <c r="F1594" s="121">
        <f>_xll.xlShmInterpRateFwd($F$3&amp;T(CalculationTrigger),C1594,,5,C1595)</f>
        <v>1.9456768566370429E-2</v>
      </c>
      <c r="G1594" s="148">
        <f>_xll.xlShmInterpDisc($G$3&amp;T(CalculationTrigger),C1594)</f>
        <v>0.87145820266208374</v>
      </c>
      <c r="H1594" s="149">
        <f>_xll.xlShmInterpDisc($H$3&amp;T(CalculationTrigger),C1594)</f>
        <v>0.87191830079691268</v>
      </c>
      <c r="I1594" s="150">
        <f>_xll.xlShmInterpDisc($I$3&amp;T(CalculationTrigger),C1594)</f>
        <v>0.87429871591919339</v>
      </c>
      <c r="J1594" s="157">
        <f t="shared" si="72"/>
        <v>4.0153361691476682E-5</v>
      </c>
      <c r="K1594" s="158">
        <f t="shared" si="73"/>
        <v>0</v>
      </c>
      <c r="L1594" s="159">
        <f t="shared" si="74"/>
        <v>-2.0740411560518388E-4</v>
      </c>
    </row>
    <row r="1595" spans="2:12" x14ac:dyDescent="0.2">
      <c r="B1595" s="112" t="s">
        <v>2</v>
      </c>
      <c r="C1595" s="113">
        <f>_xll.qlCalendarAdvance("TARGET",C1594,B1595,"mf")</f>
        <v>47633</v>
      </c>
      <c r="D1595" s="120">
        <f>_xll.xlShmInterpRateFwd($D$3&amp;T(CalculationTrigger),C1595,,5,C1596)</f>
        <v>1.983303678130717E-2</v>
      </c>
      <c r="E1595" s="120">
        <f>_xll.xlShmInterpRateFwd($E$3&amp;T(CalculationTrigger),C1595,,5,C1596)</f>
        <v>1.9793899343125813E-2</v>
      </c>
      <c r="F1595" s="121">
        <f>_xll.xlShmInterpRateFwd($F$3&amp;T(CalculationTrigger),C1595,,5,C1596)</f>
        <v>1.9461341783712668E-2</v>
      </c>
      <c r="G1595" s="148">
        <f>_xll.xlShmInterpDisc($G$3&amp;T(CalculationTrigger),C1595)</f>
        <v>0.87112693822870613</v>
      </c>
      <c r="H1595" s="149">
        <f>_xll.xlShmInterpDisc($H$3&amp;T(CalculationTrigger),C1595)</f>
        <v>0.8715875155742987</v>
      </c>
      <c r="I1595" s="150">
        <f>_xll.xlShmInterpDisc($I$3&amp;T(CalculationTrigger),C1595)</f>
        <v>0.87397259871890198</v>
      </c>
      <c r="J1595" s="157">
        <f t="shared" si="72"/>
        <v>4.0151873791356086E-5</v>
      </c>
      <c r="K1595" s="158">
        <f t="shared" si="73"/>
        <v>0</v>
      </c>
      <c r="L1595" s="159">
        <f t="shared" si="74"/>
        <v>-2.0758618704627284E-4</v>
      </c>
    </row>
    <row r="1596" spans="2:12" x14ac:dyDescent="0.2">
      <c r="B1596" s="112" t="s">
        <v>2</v>
      </c>
      <c r="C1596" s="113">
        <f>_xll.qlCalendarAdvance("TARGET",C1595,B1596,"mf")</f>
        <v>47640</v>
      </c>
      <c r="D1596" s="120">
        <f>_xll.xlShmInterpRateFwd($D$3&amp;T(CalculationTrigger),C1596,,5,C1597)</f>
        <v>1.9837412715449931E-2</v>
      </c>
      <c r="E1596" s="120">
        <f>_xll.xlShmInterpRateFwd($E$3&amp;T(CalculationTrigger),C1596,,5,C1597)</f>
        <v>1.9798284403317185E-2</v>
      </c>
      <c r="F1596" s="121">
        <f>_xll.xlShmInterpRateFwd($F$3&amp;T(CalculationTrigger),C1596,,5,C1597)</f>
        <v>1.9465683197805828E-2</v>
      </c>
      <c r="G1596" s="148">
        <f>_xll.xlShmInterpDisc($G$3&amp;T(CalculationTrigger),C1596)</f>
        <v>0.87079572270765881</v>
      </c>
      <c r="H1596" s="149">
        <f>_xll.xlShmInterpDisc($H$3&amp;T(CalculationTrigger),C1596)</f>
        <v>0.87125677863498852</v>
      </c>
      <c r="I1596" s="150">
        <f>_xll.xlShmInterpDisc($I$3&amp;T(CalculationTrigger),C1596)</f>
        <v>0.87364652656667818</v>
      </c>
      <c r="J1596" s="157">
        <f t="shared" si="72"/>
        <v>4.0150376469869798E-5</v>
      </c>
      <c r="K1596" s="158">
        <f t="shared" si="73"/>
        <v>0</v>
      </c>
      <c r="L1596" s="159">
        <f t="shared" si="74"/>
        <v>-2.0776780044336478E-4</v>
      </c>
    </row>
    <row r="1597" spans="2:12" x14ac:dyDescent="0.2">
      <c r="B1597" s="112" t="s">
        <v>2</v>
      </c>
      <c r="C1597" s="113">
        <f>_xll.qlCalendarAdvance("TARGET",C1596,B1597,"mf")</f>
        <v>47647</v>
      </c>
      <c r="D1597" s="120">
        <f>_xll.xlShmInterpRateFwd($D$3&amp;T(CalculationTrigger),C1597,,5,C1598)</f>
        <v>1.9841550697285659E-2</v>
      </c>
      <c r="E1597" s="120">
        <f>_xll.xlShmInterpRateFwd($E$3&amp;T(CalculationTrigger),C1597,,5,C1598)</f>
        <v>1.9802431182773431E-2</v>
      </c>
      <c r="F1597" s="121">
        <f>_xll.xlShmInterpRateFwd($F$3&amp;T(CalculationTrigger),C1597,,5,C1598)</f>
        <v>1.9469792028292382E-2</v>
      </c>
      <c r="G1597" s="148">
        <f>_xll.xlShmInterpDisc($G$3&amp;T(CalculationTrigger),C1597)</f>
        <v>0.87046456009634476</v>
      </c>
      <c r="H1597" s="149">
        <f>_xll.xlShmInterpDisc($H$3&amp;T(CalculationTrigger),C1597)</f>
        <v>0.87092609398424659</v>
      </c>
      <c r="I1597" s="150">
        <f>_xll.xlShmInterpDisc($I$3&amp;T(CalculationTrigger),C1597)</f>
        <v>0.87332050338382028</v>
      </c>
      <c r="J1597" s="157">
        <f t="shared" si="72"/>
        <v>4.014887024226098E-5</v>
      </c>
      <c r="K1597" s="158">
        <f t="shared" si="73"/>
        <v>0</v>
      </c>
      <c r="L1597" s="159">
        <f t="shared" si="74"/>
        <v>-2.0794894955854611E-4</v>
      </c>
    </row>
    <row r="1598" spans="2:12" x14ac:dyDescent="0.2">
      <c r="B1598" s="112" t="s">
        <v>2</v>
      </c>
      <c r="C1598" s="113">
        <f>_xll.qlCalendarAdvance("TARGET",C1597,B1598,"mf")</f>
        <v>47654</v>
      </c>
      <c r="D1598" s="120">
        <f>_xll.xlShmInterpRateFwd($D$3&amp;T(CalculationTrigger),C1598,,5,C1599)</f>
        <v>1.9845449923511893E-2</v>
      </c>
      <c r="E1598" s="120">
        <f>_xll.xlShmInterpRateFwd($E$3&amp;T(CalculationTrigger),C1598,,5,C1599)</f>
        <v>1.980633887610728E-2</v>
      </c>
      <c r="F1598" s="121">
        <f>_xll.xlShmInterpRateFwd($F$3&amp;T(CalculationTrigger),C1598,,5,C1599)</f>
        <v>1.9473667494698838E-2</v>
      </c>
      <c r="G1598" s="148">
        <f>_xll.xlShmInterpDisc($G$3&amp;T(CalculationTrigger),C1598)</f>
        <v>0.87013345439951706</v>
      </c>
      <c r="H1598" s="149">
        <f>_xll.xlShmInterpDisc($H$3&amp;T(CalculationTrigger),C1598)</f>
        <v>0.87059546563472912</v>
      </c>
      <c r="I1598" s="150">
        <f>_xll.xlShmInterpDisc($I$3&amp;T(CalculationTrigger),C1598)</f>
        <v>0.87299453309886443</v>
      </c>
      <c r="J1598" s="157">
        <f t="shared" si="72"/>
        <v>4.0147355623750534E-5</v>
      </c>
      <c r="K1598" s="158">
        <f t="shared" si="73"/>
        <v>0</v>
      </c>
      <c r="L1598" s="159">
        <f t="shared" si="74"/>
        <v>-2.0812962815384492E-4</v>
      </c>
    </row>
    <row r="1599" spans="2:12" x14ac:dyDescent="0.2">
      <c r="B1599" s="112" t="s">
        <v>2</v>
      </c>
      <c r="C1599" s="113">
        <f>_xll.qlCalendarAdvance("TARGET",C1598,B1599,"mf")</f>
        <v>47661</v>
      </c>
      <c r="D1599" s="120">
        <f>_xll.xlShmInterpRateFwd($D$3&amp;T(CalculationTrigger),C1599,,5,C1600)</f>
        <v>1.9849109590797481E-2</v>
      </c>
      <c r="E1599" s="120">
        <f>_xll.xlShmInterpRateFwd($E$3&amp;T(CalculationTrigger),C1599,,5,C1600)</f>
        <v>1.9810006677954906E-2</v>
      </c>
      <c r="F1599" s="121">
        <f>_xll.xlShmInterpRateFwd($F$3&amp;T(CalculationTrigger),C1599,,5,C1600)</f>
        <v>1.9477308816650201E-2</v>
      </c>
      <c r="G1599" s="148">
        <f>_xll.xlShmInterpDisc($G$3&amp;T(CalculationTrigger),C1599)</f>
        <v>0.86980240962925537</v>
      </c>
      <c r="H1599" s="149">
        <f>_xll.xlShmInterpDisc($H$3&amp;T(CalculationTrigger),C1599)</f>
        <v>0.87026489760646109</v>
      </c>
      <c r="I1599" s="150">
        <f>_xll.xlShmInterpDisc($I$3&amp;T(CalculationTrigger),C1599)</f>
        <v>0.87266861964756437</v>
      </c>
      <c r="J1599" s="157">
        <f t="shared" si="72"/>
        <v>4.0145833129579129E-5</v>
      </c>
      <c r="K1599" s="158">
        <f t="shared" si="73"/>
        <v>0</v>
      </c>
      <c r="L1599" s="159">
        <f t="shared" si="74"/>
        <v>-2.083098299913502E-4</v>
      </c>
    </row>
    <row r="1600" spans="2:12" x14ac:dyDescent="0.2">
      <c r="B1600" s="112" t="s">
        <v>2</v>
      </c>
      <c r="C1600" s="113">
        <f>_xll.qlCalendarAdvance("TARGET",C1599,B1600,"mf")</f>
        <v>47668</v>
      </c>
      <c r="D1600" s="120">
        <f>_xll.xlShmInterpRateFwd($D$3&amp;T(CalculationTrigger),C1600,,5,C1601)</f>
        <v>1.9852528895857952E-2</v>
      </c>
      <c r="E1600" s="120">
        <f>_xll.xlShmInterpRateFwd($E$3&amp;T(CalculationTrigger),C1600,,5,C1601)</f>
        <v>1.9813433782935465E-2</v>
      </c>
      <c r="F1600" s="121">
        <f>_xll.xlShmInterpRateFwd($F$3&amp;T(CalculationTrigger),C1600,,5,C1601)</f>
        <v>1.9480715213730983E-2</v>
      </c>
      <c r="G1600" s="148">
        <f>_xll.xlShmInterpDisc($G$3&amp;T(CalculationTrigger),C1600)</f>
        <v>0.86947142980494341</v>
      </c>
      <c r="H1600" s="149">
        <f>_xll.xlShmInterpDisc($H$3&amp;T(CalculationTrigger),C1600)</f>
        <v>0.86993439392681315</v>
      </c>
      <c r="I1600" s="150">
        <f>_xll.xlShmInterpDisc($I$3&amp;T(CalculationTrigger),C1600)</f>
        <v>0.87234276697286817</v>
      </c>
      <c r="J1600" s="157">
        <f t="shared" si="72"/>
        <v>4.0144303274965261E-5</v>
      </c>
      <c r="K1600" s="158">
        <f t="shared" si="73"/>
        <v>0</v>
      </c>
      <c r="L1600" s="159">
        <f t="shared" si="74"/>
        <v>-2.0848954883311198E-4</v>
      </c>
    </row>
    <row r="1601" spans="2:12" x14ac:dyDescent="0.2">
      <c r="B1601" s="112" t="s">
        <v>2</v>
      </c>
      <c r="C1601" s="113">
        <f>_xll.qlCalendarAdvance("TARGET",C1600,B1601,"mf")</f>
        <v>47675</v>
      </c>
      <c r="D1601" s="120">
        <f>_xll.xlShmInterpRateFwd($D$3&amp;T(CalculationTrigger),C1601,,5,C1602)</f>
        <v>1.9855707035362911E-2</v>
      </c>
      <c r="E1601" s="120">
        <f>_xll.xlShmInterpRateFwd($E$3&amp;T(CalculationTrigger),C1601,,5,C1602)</f>
        <v>1.9816619385685921E-2</v>
      </c>
      <c r="F1601" s="121">
        <f>_xll.xlShmInterpRateFwd($F$3&amp;T(CalculationTrigger),C1601,,5,C1602)</f>
        <v>1.9483885905577963E-2</v>
      </c>
      <c r="G1601" s="148">
        <f>_xll.xlShmInterpDisc($G$3&amp;T(CalculationTrigger),C1601)</f>
        <v>0.86914051895324596</v>
      </c>
      <c r="H1601" s="149">
        <f>_xll.xlShmInterpDisc($H$3&amp;T(CalculationTrigger),C1601)</f>
        <v>0.86960395863047912</v>
      </c>
      <c r="I1601" s="150">
        <f>_xll.xlShmInterpDisc($I$3&amp;T(CalculationTrigger),C1601)</f>
        <v>0.87201697902489705</v>
      </c>
      <c r="J1601" s="157">
        <f t="shared" si="72"/>
        <v>4.0142766575147208E-5</v>
      </c>
      <c r="K1601" s="158">
        <f t="shared" si="73"/>
        <v>0</v>
      </c>
      <c r="L1601" s="159">
        <f t="shared" si="74"/>
        <v>-2.0866877844120981E-4</v>
      </c>
    </row>
    <row r="1602" spans="2:12" x14ac:dyDescent="0.2">
      <c r="B1602" s="112" t="s">
        <v>2</v>
      </c>
      <c r="C1602" s="113">
        <f>_xll.qlCalendarAdvance("TARGET",C1601,B1602,"mf")</f>
        <v>47682</v>
      </c>
      <c r="D1602" s="120">
        <f>_xll.xlShmInterpRateFwd($D$3&amp;T(CalculationTrigger),C1602,,5,C1603)</f>
        <v>1.985864320602301E-2</v>
      </c>
      <c r="E1602" s="120">
        <f>_xll.xlShmInterpRateFwd($E$3&amp;T(CalculationTrigger),C1602,,5,C1603)</f>
        <v>1.9819562680832171E-2</v>
      </c>
      <c r="F1602" s="121">
        <f>_xll.xlShmInterpRateFwd($F$3&amp;T(CalculationTrigger),C1602,,5,C1603)</f>
        <v>1.948682011171805E-2</v>
      </c>
      <c r="G1602" s="148">
        <f>_xll.xlShmInterpDisc($G$3&amp;T(CalculationTrigger),C1602)</f>
        <v>0.8688096811080871</v>
      </c>
      <c r="H1602" s="149">
        <f>_xll.xlShmInterpDisc($H$3&amp;T(CalculationTrigger),C1602)</f>
        <v>0.86927359575945351</v>
      </c>
      <c r="I1602" s="150">
        <f>_xll.xlShmInterpDisc($I$3&amp;T(CalculationTrigger),C1602)</f>
        <v>0.8716912597609231</v>
      </c>
      <c r="J1602" s="157">
        <f t="shared" si="72"/>
        <v>4.0141223545341107E-5</v>
      </c>
      <c r="K1602" s="158">
        <f t="shared" si="73"/>
        <v>0</v>
      </c>
      <c r="L1602" s="159">
        <f t="shared" si="74"/>
        <v>-2.0884751257767018E-4</v>
      </c>
    </row>
    <row r="1603" spans="2:12" x14ac:dyDescent="0.2">
      <c r="B1603" s="112" t="s">
        <v>2</v>
      </c>
      <c r="C1603" s="113">
        <f>_xll.qlCalendarAdvance("TARGET",C1602,B1603,"mf")</f>
        <v>47689</v>
      </c>
      <c r="D1603" s="120">
        <f>_xll.xlShmInterpRateFwd($D$3&amp;T(CalculationTrigger),C1603,,5,C1604)</f>
        <v>1.9861336604532077E-2</v>
      </c>
      <c r="E1603" s="120">
        <f>_xll.xlShmInterpRateFwd($E$3&amp;T(CalculationTrigger),C1603,,5,C1604)</f>
        <v>1.9822262863029648E-2</v>
      </c>
      <c r="F1603" s="121">
        <f>_xll.xlShmInterpRateFwd($F$3&amp;T(CalculationTrigger),C1603,,5,C1604)</f>
        <v>1.9489517051829063E-2</v>
      </c>
      <c r="G1603" s="148">
        <f>_xll.xlShmInterpDisc($G$3&amp;T(CalculationTrigger),C1603)</f>
        <v>0.86847892031062734</v>
      </c>
      <c r="H1603" s="149">
        <f>_xll.xlShmInterpDisc($H$3&amp;T(CalculationTrigger),C1603)</f>
        <v>0.86894330936300945</v>
      </c>
      <c r="I1603" s="150">
        <f>_xll.xlShmInterpDisc($I$3&amp;T(CalculationTrigger),C1603)</f>
        <v>0.87136561314534966</v>
      </c>
      <c r="J1603" s="157">
        <f t="shared" si="72"/>
        <v>4.0139674700807915E-5</v>
      </c>
      <c r="K1603" s="158">
        <f t="shared" si="73"/>
        <v>0</v>
      </c>
      <c r="L1603" s="159">
        <f t="shared" si="74"/>
        <v>-2.0902574500460155E-4</v>
      </c>
    </row>
    <row r="1604" spans="2:12" x14ac:dyDescent="0.2">
      <c r="B1604" s="112" t="s">
        <v>2</v>
      </c>
      <c r="C1604" s="113">
        <f>_xll.qlCalendarAdvance("TARGET",C1603,B1604,"mf")</f>
        <v>47696</v>
      </c>
      <c r="D1604" s="120">
        <f>_xll.xlShmInterpRateFwd($D$3&amp;T(CalculationTrigger),C1604,,5,C1605)</f>
        <v>1.9863786427596175E-2</v>
      </c>
      <c r="E1604" s="120">
        <f>_xll.xlShmInterpRateFwd($E$3&amp;T(CalculationTrigger),C1604,,5,C1605)</f>
        <v>1.982471912690548E-2</v>
      </c>
      <c r="F1604" s="121">
        <f>_xll.xlShmInterpRateFwd($F$3&amp;T(CalculationTrigger),C1604,,5,C1605)</f>
        <v>1.9491975945490677E-2</v>
      </c>
      <c r="G1604" s="148">
        <f>_xll.xlShmInterpDisc($G$3&amp;T(CalculationTrigger),C1604)</f>
        <v>0.86814824060924212</v>
      </c>
      <c r="H1604" s="149">
        <f>_xll.xlShmInterpDisc($H$3&amp;T(CalculationTrigger),C1604)</f>
        <v>0.86861310349767629</v>
      </c>
      <c r="I1604" s="150">
        <f>_xll.xlShmInterpDisc($I$3&amp;T(CalculationTrigger),C1604)</f>
        <v>0.87104004314968786</v>
      </c>
      <c r="J1604" s="157">
        <f t="shared" si="72"/>
        <v>4.0138120556753126E-5</v>
      </c>
      <c r="K1604" s="158">
        <f t="shared" si="73"/>
        <v>0</v>
      </c>
      <c r="L1604" s="159">
        <f t="shared" si="74"/>
        <v>-2.0920346948402843E-4</v>
      </c>
    </row>
    <row r="1605" spans="2:12" x14ac:dyDescent="0.2">
      <c r="B1605" s="112" t="s">
        <v>2</v>
      </c>
      <c r="C1605" s="113">
        <f>_xll.qlCalendarAdvance("TARGET",C1604,B1605,"mf")</f>
        <v>47703</v>
      </c>
      <c r="D1605" s="120">
        <f>_xll.xlShmInterpRateFwd($D$3&amp;T(CalculationTrigger),C1605,,5,C1606)</f>
        <v>1.9865991871898896E-2</v>
      </c>
      <c r="E1605" s="120">
        <f>_xll.xlShmInterpRateFwd($E$3&amp;T(CalculationTrigger),C1605,,5,C1606)</f>
        <v>1.9826930667093318E-2</v>
      </c>
      <c r="F1605" s="121">
        <f>_xll.xlShmInterpRateFwd($F$3&amp;T(CalculationTrigger),C1605,,5,C1606)</f>
        <v>1.9494196012294556E-2</v>
      </c>
      <c r="G1605" s="148">
        <f>_xll.xlShmInterpDisc($G$3&amp;T(CalculationTrigger),C1605)</f>
        <v>0.86781764605949974</v>
      </c>
      <c r="H1605" s="149">
        <f>_xll.xlShmInterpDisc($H$3&amp;T(CalculationTrigger),C1605)</f>
        <v>0.868282982227218</v>
      </c>
      <c r="I1605" s="150">
        <f>_xll.xlShmInterpDisc($I$3&amp;T(CalculationTrigger),C1605)</f>
        <v>0.87071455375253737</v>
      </c>
      <c r="J1605" s="157">
        <f t="shared" ref="J1605:J1668" si="75">-365*LN(G1605/$H1605)/($C1605-$C$4)</f>
        <v>4.0136561628410306E-5</v>
      </c>
      <c r="K1605" s="158">
        <f t="shared" ref="K1605:K1668" si="76">-365*LN(H1605/$H1605)/($C1605-$C$4)</f>
        <v>0</v>
      </c>
      <c r="L1605" s="159">
        <f t="shared" ref="L1605:L1668" si="77">-365*LN(I1605/$H1605)/($C1605-$C$4)</f>
        <v>-2.0938067977804254E-4</v>
      </c>
    </row>
    <row r="1606" spans="2:12" x14ac:dyDescent="0.2">
      <c r="B1606" s="112" t="s">
        <v>2</v>
      </c>
      <c r="C1606" s="113">
        <f>_xll.qlCalendarAdvance("TARGET",C1605,B1606,"mf")</f>
        <v>47710</v>
      </c>
      <c r="D1606" s="120">
        <f>_xll.xlShmInterpRateFwd($D$3&amp;T(CalculationTrigger),C1606,,5,C1607)</f>
        <v>1.9867952134176768E-2</v>
      </c>
      <c r="E1606" s="120">
        <f>_xll.xlShmInterpRateFwd($E$3&amp;T(CalculationTrigger),C1606,,5,C1607)</f>
        <v>1.9828896678256588E-2</v>
      </c>
      <c r="F1606" s="121">
        <f>_xll.xlShmInterpRateFwd($F$3&amp;T(CalculationTrigger),C1606,,5,C1607)</f>
        <v>1.949617647187922E-2</v>
      </c>
      <c r="G1606" s="148">
        <f>_xll.xlShmInterpDisc($G$3&amp;T(CalculationTrigger),C1606)</f>
        <v>0.86748714072414024</v>
      </c>
      <c r="H1606" s="149">
        <f>_xll.xlShmInterpDisc($H$3&amp;T(CalculationTrigger),C1606)</f>
        <v>0.86795294962261182</v>
      </c>
      <c r="I1606" s="150">
        <f>_xll.xlShmInterpDisc($I$3&amp;T(CalculationTrigger),C1606)</f>
        <v>0.87038914893956532</v>
      </c>
      <c r="J1606" s="157">
        <f t="shared" si="75"/>
        <v>4.0134998431016058E-5</v>
      </c>
      <c r="K1606" s="158">
        <f t="shared" si="76"/>
        <v>0</v>
      </c>
      <c r="L1606" s="159">
        <f t="shared" si="77"/>
        <v>-2.0955736964868766E-4</v>
      </c>
    </row>
    <row r="1607" spans="2:12" x14ac:dyDescent="0.2">
      <c r="B1607" s="112" t="s">
        <v>2</v>
      </c>
      <c r="C1607" s="113">
        <f>_xll.qlCalendarAdvance("TARGET",C1606,B1607,"mf")</f>
        <v>47717</v>
      </c>
      <c r="D1607" s="120">
        <f>_xll.xlShmInterpRateFwd($D$3&amp;T(CalculationTrigger),C1607,,5,C1608)</f>
        <v>1.9869666411120843E-2</v>
      </c>
      <c r="E1607" s="120">
        <f>_xll.xlShmInterpRateFwd($E$3&amp;T(CalculationTrigger),C1607,,5,C1608)</f>
        <v>1.9830616355048014E-2</v>
      </c>
      <c r="F1607" s="121">
        <f>_xll.xlShmInterpRateFwd($F$3&amp;T(CalculationTrigger),C1607,,5,C1608)</f>
        <v>1.9497916543872146E-2</v>
      </c>
      <c r="G1607" s="148">
        <f>_xll.xlShmInterpDisc($G$3&amp;T(CalculationTrigger),C1607)</f>
        <v>0.86715672867305327</v>
      </c>
      <c r="H1607" s="149">
        <f>_xll.xlShmInterpDisc($H$3&amp;T(CalculationTrigger),C1607)</f>
        <v>0.86762300976202622</v>
      </c>
      <c r="I1607" s="150">
        <f>_xll.xlShmInterpDisc($I$3&amp;T(CalculationTrigger),C1607)</f>
        <v>0.87006383270348497</v>
      </c>
      <c r="J1607" s="157">
        <f t="shared" si="75"/>
        <v>4.0133431479809954E-5</v>
      </c>
      <c r="K1607" s="158">
        <f t="shared" si="76"/>
        <v>0</v>
      </c>
      <c r="L1607" s="159">
        <f t="shared" si="77"/>
        <v>-2.0973353285804361E-4</v>
      </c>
    </row>
    <row r="1608" spans="2:12" x14ac:dyDescent="0.2">
      <c r="B1608" s="112" t="s">
        <v>2</v>
      </c>
      <c r="C1608" s="113">
        <f>_xll.qlCalendarAdvance("TARGET",C1607,B1608,"mf")</f>
        <v>47724</v>
      </c>
      <c r="D1608" s="120">
        <f>_xll.xlShmInterpRateFwd($D$3&amp;T(CalculationTrigger),C1608,,5,C1609)</f>
        <v>1.9871133899481034E-2</v>
      </c>
      <c r="E1608" s="120">
        <f>_xll.xlShmInterpRateFwd($E$3&amp;T(CalculationTrigger),C1608,,5,C1609)</f>
        <v>1.9832088892115483E-2</v>
      </c>
      <c r="F1608" s="121">
        <f>_xll.xlShmInterpRateFwd($F$3&amp;T(CalculationTrigger),C1608,,5,C1609)</f>
        <v>1.9499415447843511E-2</v>
      </c>
      <c r="G1608" s="148">
        <f>_xll.xlShmInterpDisc($G$3&amp;T(CalculationTrigger),C1608)</f>
        <v>0.86682641398325777</v>
      </c>
      <c r="H1608" s="149">
        <f>_xll.xlShmInterpDisc($H$3&amp;T(CalculationTrigger),C1608)</f>
        <v>0.86729316673080004</v>
      </c>
      <c r="I1608" s="150">
        <f>_xll.xlShmInterpDisc($I$3&amp;T(CalculationTrigger),C1608)</f>
        <v>0.86973860904403599</v>
      </c>
      <c r="J1608" s="157">
        <f t="shared" si="75"/>
        <v>4.0131861289984848E-5</v>
      </c>
      <c r="K1608" s="158">
        <f t="shared" si="76"/>
        <v>0</v>
      </c>
      <c r="L1608" s="159">
        <f t="shared" si="77"/>
        <v>-2.0990916316814483E-4</v>
      </c>
    </row>
    <row r="1609" spans="2:12" x14ac:dyDescent="0.2">
      <c r="B1609" s="112" t="s">
        <v>2</v>
      </c>
      <c r="C1609" s="113">
        <f>_xll.qlCalendarAdvance("TARGET",C1608,B1609,"mf")</f>
        <v>47731</v>
      </c>
      <c r="D1609" s="120">
        <f>_xll.xlShmInterpRateFwd($D$3&amp;T(CalculationTrigger),C1609,,5,C1610)</f>
        <v>1.9872353795915586E-2</v>
      </c>
      <c r="E1609" s="120">
        <f>_xll.xlShmInterpRateFwd($E$3&amp;T(CalculationTrigger),C1609,,5,C1610)</f>
        <v>1.9833313484107915E-2</v>
      </c>
      <c r="F1609" s="121">
        <f>_xll.xlShmInterpRateFwd($F$3&amp;T(CalculationTrigger),C1609,,5,C1610)</f>
        <v>1.9500672403491653E-2</v>
      </c>
      <c r="G1609" s="148">
        <f>_xll.xlShmInterpDisc($G$3&amp;T(CalculationTrigger),C1609)</f>
        <v>0.8664962007388799</v>
      </c>
      <c r="H1609" s="149">
        <f>_xll.xlShmInterpDisc($H$3&amp;T(CalculationTrigger),C1609)</f>
        <v>0.86696342462142162</v>
      </c>
      <c r="I1609" s="150">
        <f>_xll.xlShmInterpDisc($I$3&amp;T(CalculationTrigger),C1609)</f>
        <v>0.86941348196796486</v>
      </c>
      <c r="J1609" s="157">
        <f t="shared" si="75"/>
        <v>4.0130288376819586E-5</v>
      </c>
      <c r="K1609" s="158">
        <f t="shared" si="76"/>
        <v>0</v>
      </c>
      <c r="L1609" s="159">
        <f t="shared" si="77"/>
        <v>-2.1008425434109693E-4</v>
      </c>
    </row>
    <row r="1610" spans="2:12" x14ac:dyDescent="0.2">
      <c r="B1610" s="112" t="s">
        <v>2</v>
      </c>
      <c r="C1610" s="113">
        <f>_xll.qlCalendarAdvance("TARGET",C1609,B1610,"mf")</f>
        <v>47738</v>
      </c>
      <c r="D1610" s="120">
        <f>_xll.xlShmInterpRateFwd($D$3&amp;T(CalculationTrigger),C1610,,5,C1611)</f>
        <v>1.9873325297205497E-2</v>
      </c>
      <c r="E1610" s="120">
        <f>_xll.xlShmInterpRateFwd($E$3&amp;T(CalculationTrigger),C1610,,5,C1611)</f>
        <v>1.9834289325698522E-2</v>
      </c>
      <c r="F1610" s="121">
        <f>_xll.xlShmInterpRateFwd($F$3&amp;T(CalculationTrigger),C1610,,5,C1611)</f>
        <v>1.9501686630376644E-2</v>
      </c>
      <c r="G1610" s="148">
        <f>_xll.xlShmInterpDisc($G$3&amp;T(CalculationTrigger),C1610)</f>
        <v>0.86616609303113423</v>
      </c>
      <c r="H1610" s="149">
        <f>_xll.xlShmInterpDisc($H$3&amp;T(CalculationTrigger),C1610)</f>
        <v>0.86663378753350795</v>
      </c>
      <c r="I1610" s="150">
        <f>_xll.xlShmInterpDisc($I$3&amp;T(CalculationTrigger),C1610)</f>
        <v>0.86908845548900315</v>
      </c>
      <c r="J1610" s="157">
        <f t="shared" si="75"/>
        <v>4.012871325550489E-5</v>
      </c>
      <c r="K1610" s="158">
        <f t="shared" si="76"/>
        <v>0</v>
      </c>
      <c r="L1610" s="159">
        <f t="shared" si="77"/>
        <v>-2.1025880013891268E-4</v>
      </c>
    </row>
    <row r="1611" spans="2:12" x14ac:dyDescent="0.2">
      <c r="B1611" s="112" t="s">
        <v>2</v>
      </c>
      <c r="C1611" s="113">
        <f>_xll.qlCalendarAdvance("TARGET",C1610,B1611,"mf")</f>
        <v>47745</v>
      </c>
      <c r="D1611" s="120">
        <f>_xll.xlShmInterpRateFwd($D$3&amp;T(CalculationTrigger),C1611,,5,C1612)</f>
        <v>1.9874047600040228E-2</v>
      </c>
      <c r="E1611" s="120">
        <f>_xll.xlShmInterpRateFwd($E$3&amp;T(CalculationTrigger),C1611,,5,C1612)</f>
        <v>1.9835015611544316E-2</v>
      </c>
      <c r="F1611" s="121">
        <f>_xll.xlShmInterpRateFwd($F$3&amp;T(CalculationTrigger),C1611,,5,C1612)</f>
        <v>1.9502457348152095E-2</v>
      </c>
      <c r="G1611" s="148">
        <f>_xll.xlShmInterpDisc($G$3&amp;T(CalculationTrigger),C1611)</f>
        <v>0.86583609495830083</v>
      </c>
      <c r="H1611" s="149">
        <f>_xll.xlShmInterpDisc($H$3&amp;T(CalculationTrigger),C1611)</f>
        <v>0.86630425957378387</v>
      </c>
      <c r="I1611" s="150">
        <f>_xll.xlShmInterpDisc($I$3&amp;T(CalculationTrigger),C1611)</f>
        <v>0.86876353362784986</v>
      </c>
      <c r="J1611" s="157">
        <f t="shared" si="75"/>
        <v>4.0127136441309013E-5</v>
      </c>
      <c r="K1611" s="158">
        <f t="shared" si="76"/>
        <v>0</v>
      </c>
      <c r="L1611" s="159">
        <f t="shared" si="77"/>
        <v>-2.1043279432369477E-4</v>
      </c>
    </row>
    <row r="1612" spans="2:12" x14ac:dyDescent="0.2">
      <c r="B1612" s="112" t="s">
        <v>2</v>
      </c>
      <c r="C1612" s="113">
        <f>_xll.qlCalendarAdvance("TARGET",C1611,B1612,"mf")</f>
        <v>47752</v>
      </c>
      <c r="D1612" s="120">
        <f>_xll.xlShmInterpRateFwd($D$3&amp;T(CalculationTrigger),C1612,,5,C1613)</f>
        <v>1.9874519901168435E-2</v>
      </c>
      <c r="E1612" s="120">
        <f>_xll.xlShmInterpRateFwd($E$3&amp;T(CalculationTrigger),C1612,,5,C1613)</f>
        <v>1.9835491536326751E-2</v>
      </c>
      <c r="F1612" s="121">
        <f>_xll.xlShmInterpRateFwd($F$3&amp;T(CalculationTrigger),C1612,,5,C1613)</f>
        <v>1.9502983776472534E-2</v>
      </c>
      <c r="G1612" s="148">
        <f>_xll.xlShmInterpDisc($G$3&amp;T(CalculationTrigger),C1612)</f>
        <v>0.86550621062570698</v>
      </c>
      <c r="H1612" s="149">
        <f>_xll.xlShmInterpDisc($H$3&amp;T(CalculationTrigger),C1612)</f>
        <v>0.86597484485606202</v>
      </c>
      <c r="I1612" s="150">
        <f>_xll.xlShmInterpDisc($I$3&amp;T(CalculationTrigger),C1612)</f>
        <v>0.86843872041215053</v>
      </c>
      <c r="J1612" s="157">
        <f t="shared" si="75"/>
        <v>4.0125558449437158E-5</v>
      </c>
      <c r="K1612" s="158">
        <f t="shared" si="76"/>
        <v>0</v>
      </c>
      <c r="L1612" s="159">
        <f t="shared" si="77"/>
        <v>-2.1060623065748845E-4</v>
      </c>
    </row>
    <row r="1613" spans="2:12" x14ac:dyDescent="0.2">
      <c r="B1613" s="112" t="s">
        <v>2</v>
      </c>
      <c r="C1613" s="113">
        <f>_xll.qlCalendarAdvance("TARGET",C1612,B1613,"mf")</f>
        <v>47759</v>
      </c>
      <c r="D1613" s="120">
        <f>_xll.xlShmInterpRateFwd($D$3&amp;T(CalculationTrigger),C1613,,5,C1614)</f>
        <v>1.9874741397305332E-2</v>
      </c>
      <c r="E1613" s="120">
        <f>_xll.xlShmInterpRateFwd($E$3&amp;T(CalculationTrigger),C1613,,5,C1614)</f>
        <v>1.9835716294688072E-2</v>
      </c>
      <c r="F1613" s="121">
        <f>_xll.xlShmInterpRateFwd($F$3&amp;T(CalculationTrigger),C1613,,5,C1614)</f>
        <v>1.9503265134941355E-2</v>
      </c>
      <c r="G1613" s="148">
        <f>_xll.xlShmInterpDisc($G$3&amp;T(CalculationTrigger),C1613)</f>
        <v>0.86517644414570594</v>
      </c>
      <c r="H1613" s="149">
        <f>_xll.xlShmInterpDisc($H$3&amp;T(CalculationTrigger),C1613)</f>
        <v>0.86564554750122247</v>
      </c>
      <c r="I1613" s="150">
        <f>_xll.xlShmInterpDisc($I$3&amp;T(CalculationTrigger),C1613)</f>
        <v>0.86811401987647807</v>
      </c>
      <c r="J1613" s="157">
        <f t="shared" si="75"/>
        <v>4.0123979795122411E-5</v>
      </c>
      <c r="K1613" s="158">
        <f t="shared" si="76"/>
        <v>0</v>
      </c>
      <c r="L1613" s="159">
        <f t="shared" si="77"/>
        <v>-2.107791029023649E-4</v>
      </c>
    </row>
    <row r="1614" spans="2:12" x14ac:dyDescent="0.2">
      <c r="B1614" s="112" t="s">
        <v>2</v>
      </c>
      <c r="C1614" s="113">
        <f>_xll.qlCalendarAdvance("TARGET",C1613,B1614,"mf")</f>
        <v>47766</v>
      </c>
      <c r="D1614" s="120">
        <f>_xll.xlShmInterpRateFwd($D$3&amp;T(CalculationTrigger),C1614,,5,C1615)</f>
        <v>1.987471128521966E-2</v>
      </c>
      <c r="E1614" s="120">
        <f>_xll.xlShmInterpRateFwd($E$3&amp;T(CalculationTrigger),C1614,,5,C1615)</f>
        <v>1.9835689081341461E-2</v>
      </c>
      <c r="F1614" s="121">
        <f>_xll.xlShmInterpRateFwd($F$3&amp;T(CalculationTrigger),C1614,,5,C1615)</f>
        <v>1.950330064322673E-2</v>
      </c>
      <c r="G1614" s="148">
        <f>_xll.xlShmInterpDisc($G$3&amp;T(CalculationTrigger),C1614)</f>
        <v>0.86484679963765776</v>
      </c>
      <c r="H1614" s="149">
        <f>_xll.xlShmInterpDisc($H$3&amp;T(CalculationTrigger),C1614)</f>
        <v>0.86531637163719344</v>
      </c>
      <c r="I1614" s="150">
        <f>_xll.xlShmInterpDisc($I$3&amp;T(CalculationTrigger),C1614)</f>
        <v>0.86778943606231429</v>
      </c>
      <c r="J1614" s="157">
        <f t="shared" si="75"/>
        <v>4.0122400993600907E-5</v>
      </c>
      <c r="K1614" s="158">
        <f t="shared" si="76"/>
        <v>0</v>
      </c>
      <c r="L1614" s="159">
        <f t="shared" si="77"/>
        <v>-2.1095140482037299E-4</v>
      </c>
    </row>
    <row r="1615" spans="2:12" x14ac:dyDescent="0.2">
      <c r="B1615" s="112" t="s">
        <v>2</v>
      </c>
      <c r="C1615" s="113">
        <f>_xll.qlCalendarAdvance("TARGET",C1614,B1615,"mf")</f>
        <v>47773</v>
      </c>
      <c r="D1615" s="120">
        <f>_xll.xlShmInterpRateFwd($D$3&amp;T(CalculationTrigger),C1615,,5,C1616)</f>
        <v>1.9874428761600543E-2</v>
      </c>
      <c r="E1615" s="120">
        <f>_xll.xlShmInterpRateFwd($E$3&amp;T(CalculationTrigger),C1615,,5,C1616)</f>
        <v>1.9835409090932073E-2</v>
      </c>
      <c r="F1615" s="121">
        <f>_xll.xlShmInterpRateFwd($F$3&amp;T(CalculationTrigger),C1615,,5,C1616)</f>
        <v>1.9503089520940049E-2</v>
      </c>
      <c r="G1615" s="148">
        <f>_xll.xlShmInterpDisc($G$3&amp;T(CalculationTrigger),C1615)</f>
        <v>0.86451728122790872</v>
      </c>
      <c r="H1615" s="149">
        <f>_xll.xlShmInterpDisc($H$3&amp;T(CalculationTrigger),C1615)</f>
        <v>0.86498732139893042</v>
      </c>
      <c r="I1615" s="150">
        <f>_xll.xlShmInterpDisc($I$3&amp;T(CalculationTrigger),C1615)</f>
        <v>0.86746497301803027</v>
      </c>
      <c r="J1615" s="157">
        <f t="shared" si="75"/>
        <v>4.0120822560103617E-5</v>
      </c>
      <c r="K1615" s="158">
        <f t="shared" si="76"/>
        <v>0</v>
      </c>
      <c r="L1615" s="159">
        <f t="shared" si="77"/>
        <v>-2.1112313017358959E-4</v>
      </c>
    </row>
    <row r="1616" spans="2:12" x14ac:dyDescent="0.2">
      <c r="B1616" s="112" t="s">
        <v>2</v>
      </c>
      <c r="C1616" s="113">
        <f>_xll.qlCalendarAdvance("TARGET",C1615,B1616,"mf")</f>
        <v>47780</v>
      </c>
      <c r="D1616" s="120">
        <f>_xll.xlShmInterpRateFwd($D$3&amp;T(CalculationTrigger),C1616,,5,C1617)</f>
        <v>1.9873893023225557E-2</v>
      </c>
      <c r="E1616" s="120">
        <f>_xll.xlShmInterpRateFwd($E$3&amp;T(CalculationTrigger),C1616,,5,C1617)</f>
        <v>1.9834875518152998E-2</v>
      </c>
      <c r="F1616" s="121">
        <f>_xll.xlShmInterpRateFwd($F$3&amp;T(CalculationTrigger),C1616,,5,C1617)</f>
        <v>1.9502630987775011E-2</v>
      </c>
      <c r="G1616" s="148">
        <f>_xll.xlShmInterpDisc($G$3&amp;T(CalculationTrigger),C1616)</f>
        <v>0.86418789304977339</v>
      </c>
      <c r="H1616" s="149">
        <f>_xll.xlShmInterpDisc($H$3&amp;T(CalculationTrigger),C1616)</f>
        <v>0.86465840092839819</v>
      </c>
      <c r="I1616" s="150">
        <f>_xll.xlShmInterpDisc($I$3&amp;T(CalculationTrigger),C1616)</f>
        <v>0.86714063479886838</v>
      </c>
      <c r="J1616" s="157">
        <f t="shared" si="75"/>
        <v>4.0119245009856411E-5</v>
      </c>
      <c r="K1616" s="158">
        <f t="shared" si="76"/>
        <v>0</v>
      </c>
      <c r="L1616" s="159">
        <f t="shared" si="77"/>
        <v>-2.1129427272407138E-4</v>
      </c>
    </row>
    <row r="1617" spans="2:12" x14ac:dyDescent="0.2">
      <c r="B1617" s="112" t="s">
        <v>2</v>
      </c>
      <c r="C1617" s="113">
        <f>_xll.qlCalendarAdvance("TARGET",C1616,B1617,"mf")</f>
        <v>47787</v>
      </c>
      <c r="D1617" s="120">
        <f>_xll.xlShmInterpRateFwd($D$3&amp;T(CalculationTrigger),C1617,,5,C1618)</f>
        <v>1.9873103266844942E-2</v>
      </c>
      <c r="E1617" s="120">
        <f>_xll.xlShmInterpRateFwd($E$3&amp;T(CalculationTrigger),C1617,,5,C1618)</f>
        <v>1.9834087557710552E-2</v>
      </c>
      <c r="F1617" s="121">
        <f>_xll.xlShmInterpRateFwd($F$3&amp;T(CalculationTrigger),C1617,,5,C1618)</f>
        <v>1.9501924263339722E-2</v>
      </c>
      <c r="G1617" s="148">
        <f>_xll.xlShmInterpDisc($G$3&amp;T(CalculationTrigger),C1617)</f>
        <v>0.86385863924351425</v>
      </c>
      <c r="H1617" s="149">
        <f>_xll.xlShmInterpDisc($H$3&amp;T(CalculationTrigger),C1617)</f>
        <v>0.86432961437455047</v>
      </c>
      <c r="I1617" s="150">
        <f>_xll.xlShmInterpDisc($I$3&amp;T(CalculationTrigger),C1617)</f>
        <v>0.86681642546692272</v>
      </c>
      <c r="J1617" s="157">
        <f t="shared" si="75"/>
        <v>4.0117668858096454E-5</v>
      </c>
      <c r="K1617" s="158">
        <f t="shared" si="76"/>
        <v>0</v>
      </c>
      <c r="L1617" s="159">
        <f t="shared" si="77"/>
        <v>-2.114648262338723E-4</v>
      </c>
    </row>
    <row r="1618" spans="2:12" x14ac:dyDescent="0.2">
      <c r="B1618" s="112" t="s">
        <v>2</v>
      </c>
      <c r="C1618" s="113">
        <f>_xll.qlCalendarAdvance("TARGET",C1617,B1618,"mf")</f>
        <v>47794</v>
      </c>
      <c r="D1618" s="120">
        <f>_xll.xlShmInterpRateFwd($D$3&amp;T(CalculationTrigger),C1618,,5,C1619)</f>
        <v>1.9872058689187472E-2</v>
      </c>
      <c r="E1618" s="120">
        <f>_xll.xlShmInterpRateFwd($E$3&amp;T(CalculationTrigger),C1618,,5,C1619)</f>
        <v>1.9833044404260647E-2</v>
      </c>
      <c r="F1618" s="121">
        <f>_xll.xlShmInterpRateFwd($F$3&amp;T(CalculationTrigger),C1618,,5,C1619)</f>
        <v>1.9500968567301564E-2</v>
      </c>
      <c r="G1618" s="148">
        <f>_xll.xlShmInterpDisc($G$3&amp;T(CalculationTrigger),C1618)</f>
        <v>0.86352952395632276</v>
      </c>
      <c r="H1618" s="149">
        <f>_xll.xlShmInterpDisc($H$3&amp;T(CalculationTrigger),C1618)</f>
        <v>0.86400096589331121</v>
      </c>
      <c r="I1618" s="150">
        <f>_xll.xlShmInterpDisc($I$3&amp;T(CalculationTrigger),C1618)</f>
        <v>0.86649234909112227</v>
      </c>
      <c r="J1618" s="157">
        <f t="shared" si="75"/>
        <v>4.0116094620047617E-5</v>
      </c>
      <c r="K1618" s="158">
        <f t="shared" si="76"/>
        <v>0</v>
      </c>
      <c r="L1618" s="159">
        <f t="shared" si="77"/>
        <v>-2.1163478446507714E-4</v>
      </c>
    </row>
    <row r="1619" spans="2:12" x14ac:dyDescent="0.2">
      <c r="B1619" s="112" t="s">
        <v>2</v>
      </c>
      <c r="C1619" s="113">
        <f>_xll.qlCalendarAdvance("TARGET",C1618,B1619,"mf")</f>
        <v>47801</v>
      </c>
      <c r="D1619" s="120">
        <f>_xll.xlShmInterpRateFwd($D$3&amp;T(CalculationTrigger),C1619,,5,C1620)</f>
        <v>1.9870758487024263E-2</v>
      </c>
      <c r="E1619" s="120">
        <f>_xll.xlShmInterpRateFwd($E$3&amp;T(CalculationTrigger),C1619,,5,C1620)</f>
        <v>1.9831745252518945E-2</v>
      </c>
      <c r="F1619" s="121">
        <f>_xll.xlShmInterpRateFwd($F$3&amp;T(CalculationTrigger),C1619,,5,C1620)</f>
        <v>1.9499763119340954E-2</v>
      </c>
      <c r="G1619" s="148">
        <f>_xll.xlShmInterpDisc($G$3&amp;T(CalculationTrigger),C1619)</f>
        <v>0.86320055134230167</v>
      </c>
      <c r="H1619" s="149">
        <f>_xll.xlShmInterpDisc($H$3&amp;T(CalculationTrigger),C1619)</f>
        <v>0.86367245964755646</v>
      </c>
      <c r="I1619" s="150">
        <f>_xll.xlShmInterpDisc($I$3&amp;T(CalculationTrigger),C1619)</f>
        <v>0.86616840974721188</v>
      </c>
      <c r="J1619" s="157">
        <f t="shared" si="75"/>
        <v>4.0114522810936947E-5</v>
      </c>
      <c r="K1619" s="158">
        <f t="shared" si="76"/>
        <v>0</v>
      </c>
      <c r="L1619" s="159">
        <f t="shared" si="77"/>
        <v>-2.118041411797374E-4</v>
      </c>
    </row>
    <row r="1620" spans="2:12" x14ac:dyDescent="0.2">
      <c r="B1620" s="112" t="s">
        <v>2</v>
      </c>
      <c r="C1620" s="113">
        <f>_xll.qlCalendarAdvance("TARGET",C1619,B1620,"mf")</f>
        <v>47808</v>
      </c>
      <c r="D1620" s="120">
        <f>_xll.xlShmInterpRateFwd($D$3&amp;T(CalculationTrigger),C1620,,5,C1621)</f>
        <v>1.9869201857122518E-2</v>
      </c>
      <c r="E1620" s="120">
        <f>_xll.xlShmInterpRateFwd($E$3&amp;T(CalculationTrigger),C1620,,5,C1621)</f>
        <v>1.9830189297179817E-2</v>
      </c>
      <c r="F1620" s="121">
        <f>_xll.xlShmInterpRateFwd($F$3&amp;T(CalculationTrigger),C1620,,5,C1621)</f>
        <v>1.949830713908187E-2</v>
      </c>
      <c r="G1620" s="148">
        <f>_xll.xlShmInterpDisc($G$3&amp;T(CalculationTrigger),C1620)</f>
        <v>0.8628717255624454</v>
      </c>
      <c r="H1620" s="149">
        <f>_xll.xlShmInterpDisc($H$3&amp;T(CalculationTrigger),C1620)</f>
        <v>0.86334409980709492</v>
      </c>
      <c r="I1620" s="150">
        <f>_xll.xlShmInterpDisc($I$3&amp;T(CalculationTrigger),C1620)</f>
        <v>0.8658446115177344</v>
      </c>
      <c r="J1620" s="157">
        <f t="shared" si="75"/>
        <v>4.0112953946010853E-5</v>
      </c>
      <c r="K1620" s="158">
        <f t="shared" si="76"/>
        <v>0</v>
      </c>
      <c r="L1620" s="159">
        <f t="shared" si="77"/>
        <v>-2.1197289013990471E-4</v>
      </c>
    </row>
    <row r="1621" spans="2:12" x14ac:dyDescent="0.2">
      <c r="B1621" s="112" t="s">
        <v>2</v>
      </c>
      <c r="C1621" s="113">
        <f>_xll.qlCalendarAdvance("TARGET",C1620,B1621,"mf")</f>
        <v>47815</v>
      </c>
      <c r="D1621" s="120">
        <f>_xll.xlShmInterpRateFwd($D$3&amp;T(CalculationTrigger),C1621,,5,C1622)</f>
        <v>1.9867387996216609E-2</v>
      </c>
      <c r="E1621" s="120">
        <f>_xll.xlShmInterpRateFwd($E$3&amp;T(CalculationTrigger),C1621,,5,C1622)</f>
        <v>1.9828375732945401E-2</v>
      </c>
      <c r="F1621" s="121">
        <f>_xll.xlShmInterpRateFwd($F$3&amp;T(CalculationTrigger),C1621,,5,C1622)</f>
        <v>1.9496599846236799E-2</v>
      </c>
      <c r="G1621" s="148">
        <f>_xll.xlShmInterpDisc($G$3&amp;T(CalculationTrigger),C1621)</f>
        <v>0.86254305078462212</v>
      </c>
      <c r="H1621" s="149">
        <f>_xll.xlShmInterpDisc($H$3&amp;T(CalculationTrigger),C1621)</f>
        <v>0.86301589054865002</v>
      </c>
      <c r="I1621" s="150">
        <f>_xll.xlShmInterpDisc($I$3&amp;T(CalculationTrigger),C1621)</f>
        <v>0.86552095849201405</v>
      </c>
      <c r="J1621" s="157">
        <f t="shared" si="75"/>
        <v>4.0111388540486266E-5</v>
      </c>
      <c r="K1621" s="158">
        <f t="shared" si="76"/>
        <v>0</v>
      </c>
      <c r="L1621" s="159">
        <f t="shared" si="77"/>
        <v>-2.1214102510766451E-4</v>
      </c>
    </row>
    <row r="1622" spans="2:12" x14ac:dyDescent="0.2">
      <c r="B1622" s="112" t="s">
        <v>2</v>
      </c>
      <c r="C1622" s="113">
        <f>_xll.qlCalendarAdvance("TARGET",C1621,B1622,"mf")</f>
        <v>47822</v>
      </c>
      <c r="D1622" s="120">
        <f>_xll.xlShmInterpRateFwd($D$3&amp;T(CalculationTrigger),C1622,,5,C1623)</f>
        <v>1.9865316101100872E-2</v>
      </c>
      <c r="E1622" s="120">
        <f>_xll.xlShmInterpRateFwd($E$3&amp;T(CalculationTrigger),C1622,,5,C1623)</f>
        <v>1.9826303754508293E-2</v>
      </c>
      <c r="F1622" s="121">
        <f>_xll.xlShmInterpRateFwd($F$3&amp;T(CalculationTrigger),C1622,,5,C1623)</f>
        <v>1.949464046042718E-2</v>
      </c>
      <c r="G1622" s="148">
        <f>_xll.xlShmInterpDisc($G$3&amp;T(CalculationTrigger),C1622)</f>
        <v>0.8622145311835564</v>
      </c>
      <c r="H1622" s="149">
        <f>_xll.xlShmInterpDisc($H$3&amp;T(CalculationTrigger),C1622)</f>
        <v>0.86268783605584209</v>
      </c>
      <c r="I1622" s="150">
        <f>_xll.xlShmInterpDisc($I$3&amp;T(CalculationTrigger),C1622)</f>
        <v>0.86519745476613763</v>
      </c>
      <c r="J1622" s="157">
        <f t="shared" si="75"/>
        <v>4.0109827109591454E-5</v>
      </c>
      <c r="K1622" s="158">
        <f t="shared" si="76"/>
        <v>0</v>
      </c>
      <c r="L1622" s="159">
        <f t="shared" si="77"/>
        <v>-2.1230853984505557E-4</v>
      </c>
    </row>
    <row r="1623" spans="2:12" x14ac:dyDescent="0.2">
      <c r="B1623" s="112" t="s">
        <v>2</v>
      </c>
      <c r="C1623" s="113">
        <f>_xll.qlCalendarAdvance("TARGET",C1622,B1623,"mf")</f>
        <v>47829</v>
      </c>
      <c r="D1623" s="120">
        <f>_xll.xlShmInterpRateFwd($D$3&amp;T(CalculationTrigger),C1623,,5,C1624)</f>
        <v>1.9862985368508026E-2</v>
      </c>
      <c r="E1623" s="120">
        <f>_xll.xlShmInterpRateFwd($E$3&amp;T(CalculationTrigger),C1623,,5,C1624)</f>
        <v>1.982397255658639E-2</v>
      </c>
      <c r="F1623" s="121">
        <f>_xll.xlShmInterpRateFwd($F$3&amp;T(CalculationTrigger),C1623,,5,C1624)</f>
        <v>1.9492428201328332E-2</v>
      </c>
      <c r="G1623" s="148">
        <f>_xll.xlShmInterpDisc($G$3&amp;T(CalculationTrigger),C1623)</f>
        <v>0.86188617094081021</v>
      </c>
      <c r="H1623" s="149">
        <f>_xll.xlShmInterpDisc($H$3&amp;T(CalculationTrigger),C1623)</f>
        <v>0.86235994051917042</v>
      </c>
      <c r="I1623" s="150">
        <f>_xll.xlShmInterpDisc($I$3&amp;T(CalculationTrigger),C1623)</f>
        <v>0.86487410444293888</v>
      </c>
      <c r="J1623" s="157">
        <f t="shared" si="75"/>
        <v>4.0108270168582109E-5</v>
      </c>
      <c r="K1623" s="158">
        <f t="shared" si="76"/>
        <v>0</v>
      </c>
      <c r="L1623" s="159">
        <f t="shared" si="77"/>
        <v>-2.1247542811415239E-4</v>
      </c>
    </row>
    <row r="1624" spans="2:12" x14ac:dyDescent="0.2">
      <c r="B1624" s="112" t="s">
        <v>2</v>
      </c>
      <c r="C1624" s="113">
        <f>_xll.qlCalendarAdvance("TARGET",C1623,B1624,"mf")</f>
        <v>47836</v>
      </c>
      <c r="D1624" s="120">
        <f>_xll.xlShmInterpRateFwd($D$3&amp;T(CalculationTrigger),C1624,,5,C1625)</f>
        <v>1.9860736942175994E-2</v>
      </c>
      <c r="E1624" s="120">
        <f>_xll.xlShmInterpRateFwd($E$3&amp;T(CalculationTrigger),C1624,,5,C1625)</f>
        <v>1.9821721080091045E-2</v>
      </c>
      <c r="F1624" s="121">
        <f>_xll.xlShmInterpRateFwd($F$3&amp;T(CalculationTrigger),C1624,,5,C1625)</f>
        <v>1.9490293467901133E-2</v>
      </c>
      <c r="G1624" s="148">
        <f>_xll.xlShmInterpDisc($G$3&amp;T(CalculationTrigger),C1624)</f>
        <v>0.86155797424476688</v>
      </c>
      <c r="H1624" s="149">
        <f>_xll.xlShmInterpDisc($H$3&amp;T(CalculationTrigger),C1624)</f>
        <v>0.86203220813599546</v>
      </c>
      <c r="I1624" s="150">
        <f>_xll.xlShmInterpDisc($I$3&amp;T(CalculationTrigger),C1624)</f>
        <v>0.86455091163198095</v>
      </c>
      <c r="J1624" s="157">
        <f t="shared" si="75"/>
        <v>4.0106718232644059E-5</v>
      </c>
      <c r="K1624" s="158">
        <f t="shared" si="76"/>
        <v>0</v>
      </c>
      <c r="L1624" s="159">
        <f t="shared" si="77"/>
        <v>-2.1264168367703327E-4</v>
      </c>
    </row>
    <row r="1625" spans="2:12" x14ac:dyDescent="0.2">
      <c r="B1625" s="112" t="s">
        <v>2</v>
      </c>
      <c r="C1625" s="113">
        <f>_xll.qlCalendarAdvance("TARGET",C1624,B1625,"mf")</f>
        <v>47844</v>
      </c>
      <c r="D1625" s="120">
        <f>_xll.xlShmInterpRateFwd($D$3&amp;T(CalculationTrigger),C1625,,5,C1626)</f>
        <v>1.9857115610960898E-2</v>
      </c>
      <c r="E1625" s="120">
        <f>_xll.xlShmInterpRateFwd($E$3&amp;T(CalculationTrigger),C1625,,5,C1626)</f>
        <v>1.9818100505849666E-2</v>
      </c>
      <c r="F1625" s="121">
        <f>_xll.xlShmInterpRateFwd($F$3&amp;T(CalculationTrigger),C1625,,5,C1626)</f>
        <v>1.9486832505519715E-2</v>
      </c>
      <c r="G1625" s="148">
        <f>_xll.xlShmInterpDisc($G$3&amp;T(CalculationTrigger),C1625)</f>
        <v>0.86118309794959047</v>
      </c>
      <c r="H1625" s="149">
        <f>_xll.xlShmInterpDisc($H$3&amp;T(CalculationTrigger),C1625)</f>
        <v>0.86165786201419137</v>
      </c>
      <c r="I1625" s="150">
        <f>_xll.xlShmInterpDisc($I$3&amp;T(CalculationTrigger),C1625)</f>
        <v>0.86418174657224844</v>
      </c>
      <c r="J1625" s="157">
        <f t="shared" si="75"/>
        <v>4.0104951381222142E-5</v>
      </c>
      <c r="K1625" s="158">
        <f t="shared" si="76"/>
        <v>0</v>
      </c>
      <c r="L1625" s="159">
        <f t="shared" si="77"/>
        <v>-2.1283090729025178E-4</v>
      </c>
    </row>
    <row r="1626" spans="2:12" x14ac:dyDescent="0.2">
      <c r="B1626" s="112" t="s">
        <v>2</v>
      </c>
      <c r="C1626" s="113">
        <f>_xll.qlCalendarAdvance("TARGET",C1625,B1626,"mf")</f>
        <v>47851</v>
      </c>
      <c r="D1626" s="120">
        <f>_xll.xlShmInterpRateFwd($D$3&amp;T(CalculationTrigger),C1626,,5,C1627)</f>
        <v>1.9853966160097367E-2</v>
      </c>
      <c r="E1626" s="120">
        <f>_xll.xlShmInterpRateFwd($E$3&amp;T(CalculationTrigger),C1626,,5,C1627)</f>
        <v>1.9814949375567378E-2</v>
      </c>
      <c r="F1626" s="121">
        <f>_xll.xlShmInterpRateFwd($F$3&amp;T(CalculationTrigger),C1626,,5,C1627)</f>
        <v>1.9483820421845682E-2</v>
      </c>
      <c r="G1626" s="148">
        <f>_xll.xlShmInterpDisc($G$3&amp;T(CalculationTrigger),C1626)</f>
        <v>0.86085526584611793</v>
      </c>
      <c r="H1626" s="149">
        <f>_xll.xlShmInterpDisc($H$3&amp;T(CalculationTrigger),C1626)</f>
        <v>0.86133049341142354</v>
      </c>
      <c r="I1626" s="150">
        <f>_xll.xlShmInterpDisc($I$3&amp;T(CalculationTrigger),C1626)</f>
        <v>0.86385890515703645</v>
      </c>
      <c r="J1626" s="157">
        <f t="shared" si="75"/>
        <v>4.0103411905462537E-5</v>
      </c>
      <c r="K1626" s="158">
        <f t="shared" si="76"/>
        <v>0</v>
      </c>
      <c r="L1626" s="159">
        <f t="shared" si="77"/>
        <v>-2.1299578604876636E-4</v>
      </c>
    </row>
    <row r="1627" spans="2:12" x14ac:dyDescent="0.2">
      <c r="B1627" s="112" t="s">
        <v>2</v>
      </c>
      <c r="C1627" s="113">
        <f>_xll.qlCalendarAdvance("TARGET",C1626,B1627,"mf")</f>
        <v>47858</v>
      </c>
      <c r="D1627" s="120">
        <f>_xll.xlShmInterpRateFwd($D$3&amp;T(CalculationTrigger),C1627,,5,C1628)</f>
        <v>1.9850554544182372E-2</v>
      </c>
      <c r="E1627" s="120">
        <f>_xll.xlShmInterpRateFwd($E$3&amp;T(CalculationTrigger),C1627,,5,C1628)</f>
        <v>1.9811535689634126E-2</v>
      </c>
      <c r="F1627" s="121">
        <f>_xll.xlShmInterpRateFwd($F$3&amp;T(CalculationTrigger),C1627,,5,C1628)</f>
        <v>1.9480552232140125E-2</v>
      </c>
      <c r="G1627" s="148">
        <f>_xll.xlShmInterpDisc($G$3&amp;T(CalculationTrigger),C1627)</f>
        <v>0.86052761049704818</v>
      </c>
      <c r="H1627" s="149">
        <f>_xll.xlShmInterpDisc($H$3&amp;T(CalculationTrigger),C1627)</f>
        <v>0.8610033011983329</v>
      </c>
      <c r="I1627" s="150">
        <f>_xll.xlShmInterpDisc($I$3&amp;T(CalculationTrigger),C1627)</f>
        <v>0.86353623421345782</v>
      </c>
      <c r="J1627" s="157">
        <f t="shared" si="75"/>
        <v>4.0101879054093427E-5</v>
      </c>
      <c r="K1627" s="158">
        <f t="shared" si="76"/>
        <v>0</v>
      </c>
      <c r="L1627" s="159">
        <f t="shared" si="77"/>
        <v>-2.1316001249608677E-4</v>
      </c>
    </row>
    <row r="1628" spans="2:12" x14ac:dyDescent="0.2">
      <c r="B1628" s="112" t="s">
        <v>2</v>
      </c>
      <c r="C1628" s="113">
        <f>_xll.qlCalendarAdvance("TARGET",C1627,B1628,"mf")</f>
        <v>47865</v>
      </c>
      <c r="D1628" s="120">
        <f>_xll.xlShmInterpRateFwd($D$3&amp;T(CalculationTrigger),C1628,,5,C1629)</f>
        <v>1.9846879959961553E-2</v>
      </c>
      <c r="E1628" s="120">
        <f>_xll.xlShmInterpRateFwd($E$3&amp;T(CalculationTrigger),C1628,,5,C1629)</f>
        <v>1.9807858642780847E-2</v>
      </c>
      <c r="F1628" s="121">
        <f>_xll.xlShmInterpRateFwd($F$3&amp;T(CalculationTrigger),C1628,,5,C1629)</f>
        <v>1.9477027156118272E-2</v>
      </c>
      <c r="G1628" s="148">
        <f>_xll.xlShmInterpDisc($G$3&amp;T(CalculationTrigger),C1628)</f>
        <v>0.86020013611883839</v>
      </c>
      <c r="H1628" s="149">
        <f>_xll.xlShmInterpDisc($H$3&amp;T(CalculationTrigger),C1628)</f>
        <v>0.86067628960052334</v>
      </c>
      <c r="I1628" s="150">
        <f>_xll.xlShmInterpDisc($I$3&amp;T(CalculationTrigger),C1628)</f>
        <v>0.86321373787877909</v>
      </c>
      <c r="J1628" s="157">
        <f t="shared" si="75"/>
        <v>4.0100353342355414E-5</v>
      </c>
      <c r="K1628" s="158">
        <f t="shared" si="76"/>
        <v>0</v>
      </c>
      <c r="L1628" s="159">
        <f t="shared" si="77"/>
        <v>-2.1332358039431262E-4</v>
      </c>
    </row>
    <row r="1629" spans="2:12" x14ac:dyDescent="0.2">
      <c r="B1629" s="112" t="s">
        <v>2</v>
      </c>
      <c r="C1629" s="113">
        <f>_xll.qlCalendarAdvance("TARGET",C1628,B1629,"mf")</f>
        <v>47872</v>
      </c>
      <c r="D1629" s="120">
        <f>_xll.xlShmInterpRateFwd($D$3&amp;T(CalculationTrigger),C1629,,5,C1630)</f>
        <v>1.9842941604258441E-2</v>
      </c>
      <c r="E1629" s="120">
        <f>_xll.xlShmInterpRateFwd($E$3&amp;T(CalculationTrigger),C1629,,5,C1630)</f>
        <v>1.9803917429758483E-2</v>
      </c>
      <c r="F1629" s="121">
        <f>_xll.xlShmInterpRateFwd($F$3&amp;T(CalculationTrigger),C1629,,5,C1630)</f>
        <v>1.9473244413474405E-2</v>
      </c>
      <c r="G1629" s="148">
        <f>_xll.xlShmInterpDisc($G$3&amp;T(CalculationTrigger),C1629)</f>
        <v>0.85987284693468058</v>
      </c>
      <c r="H1629" s="149">
        <f>_xll.xlShmInterpDisc($H$3&amp;T(CalculationTrigger),C1629)</f>
        <v>0.86034946285037339</v>
      </c>
      <c r="I1629" s="150">
        <f>_xll.xlShmInterpDisc($I$3&amp;T(CalculationTrigger),C1629)</f>
        <v>0.86289142029691246</v>
      </c>
      <c r="J1629" s="157">
        <f t="shared" si="75"/>
        <v>4.0098835285476123E-5</v>
      </c>
      <c r="K1629" s="158">
        <f t="shared" si="76"/>
        <v>0</v>
      </c>
      <c r="L1629" s="159">
        <f t="shared" si="77"/>
        <v>-2.13486483505472E-4</v>
      </c>
    </row>
    <row r="1630" spans="2:12" x14ac:dyDescent="0.2">
      <c r="B1630" s="112" t="s">
        <v>2</v>
      </c>
      <c r="C1630" s="113">
        <f>_xll.qlCalendarAdvance("TARGET",C1629,B1630,"mf")</f>
        <v>47879</v>
      </c>
      <c r="D1630" s="120">
        <f>_xll.xlShmInterpRateFwd($D$3&amp;T(CalculationTrigger),C1630,,5,C1631)</f>
        <v>1.9838738673858707E-2</v>
      </c>
      <c r="E1630" s="120">
        <f>_xll.xlShmInterpRateFwd($E$3&amp;T(CalculationTrigger),C1630,,5,C1631)</f>
        <v>1.9799711245280117E-2</v>
      </c>
      <c r="F1630" s="121">
        <f>_xll.xlShmInterpRateFwd($F$3&amp;T(CalculationTrigger),C1630,,5,C1631)</f>
        <v>1.9469203223893478E-2</v>
      </c>
      <c r="G1630" s="148">
        <f>_xll.xlShmInterpDisc($G$3&amp;T(CalculationTrigger),C1630)</f>
        <v>0.8595457471744844</v>
      </c>
      <c r="H1630" s="149">
        <f>_xll.xlShmInterpDisc($H$3&amp;T(CalculationTrigger),C1630)</f>
        <v>0.86002282518702</v>
      </c>
      <c r="I1630" s="150">
        <f>_xll.xlShmInterpDisc($I$3&amp;T(CalculationTrigger),C1630)</f>
        <v>0.86256928561840063</v>
      </c>
      <c r="J1630" s="157">
        <f t="shared" si="75"/>
        <v>4.0097325398678318E-5</v>
      </c>
      <c r="K1630" s="158">
        <f t="shared" si="76"/>
        <v>0</v>
      </c>
      <c r="L1630" s="159">
        <f t="shared" si="77"/>
        <v>-2.136487155916504E-4</v>
      </c>
    </row>
    <row r="1631" spans="2:12" x14ac:dyDescent="0.2">
      <c r="B1631" s="112" t="s">
        <v>2</v>
      </c>
      <c r="C1631" s="113">
        <f>_xll.qlCalendarAdvance("TARGET",C1630,B1631,"mf")</f>
        <v>47886</v>
      </c>
      <c r="D1631" s="120">
        <f>_xll.xlShmInterpRateFwd($D$3&amp;T(CalculationTrigger),C1631,,5,C1632)</f>
        <v>1.9834270365602907E-2</v>
      </c>
      <c r="E1631" s="120">
        <f>_xll.xlShmInterpRateFwd($E$3&amp;T(CalculationTrigger),C1631,,5,C1632)</f>
        <v>1.979523928411956E-2</v>
      </c>
      <c r="F1631" s="121">
        <f>_xll.xlShmInterpRateFwd($F$3&amp;T(CalculationTrigger),C1631,,5,C1632)</f>
        <v>1.9464902807132339E-2</v>
      </c>
      <c r="G1631" s="148">
        <f>_xll.xlShmInterpDisc($G$3&amp;T(CalculationTrigger),C1631)</f>
        <v>0.85921884107486202</v>
      </c>
      <c r="H1631" s="149">
        <f>_xll.xlShmInterpDisc($H$3&amp;T(CalculationTrigger),C1631)</f>
        <v>0.85969638085634337</v>
      </c>
      <c r="I1631" s="150">
        <f>_xll.xlShmInterpDisc($I$3&amp;T(CalculationTrigger),C1631)</f>
        <v>0.86224733800040188</v>
      </c>
      <c r="J1631" s="157">
        <f t="shared" si="75"/>
        <v>4.0095824197188019E-5</v>
      </c>
      <c r="K1631" s="158">
        <f t="shared" si="76"/>
        <v>0</v>
      </c>
      <c r="L1631" s="159">
        <f t="shared" si="77"/>
        <v>-2.1381027041491156E-4</v>
      </c>
    </row>
    <row r="1632" spans="2:12" x14ac:dyDescent="0.2">
      <c r="B1632" s="112" t="s">
        <v>2</v>
      </c>
      <c r="C1632" s="113">
        <f>_xll.qlCalendarAdvance("TARGET",C1631,B1632,"mf")</f>
        <v>47893</v>
      </c>
      <c r="D1632" s="120">
        <f>_xll.xlShmInterpRateFwd($D$3&amp;T(CalculationTrigger),C1632,,5,C1633)</f>
        <v>1.9829535876235968E-2</v>
      </c>
      <c r="E1632" s="120">
        <f>_xll.xlShmInterpRateFwd($E$3&amp;T(CalculationTrigger),C1632,,5,C1633)</f>
        <v>1.9790500740989758E-2</v>
      </c>
      <c r="F1632" s="121">
        <f>_xll.xlShmInterpRateFwd($F$3&amp;T(CalculationTrigger),C1632,,5,C1633)</f>
        <v>1.9460342382834398E-2</v>
      </c>
      <c r="G1632" s="148">
        <f>_xll.xlShmInterpDisc($G$3&amp;T(CalculationTrigger),C1632)</f>
        <v>0.85889213287911159</v>
      </c>
      <c r="H1632" s="149">
        <f>_xll.xlShmInterpDisc($H$3&amp;T(CalculationTrigger),C1632)</f>
        <v>0.85937013411095031</v>
      </c>
      <c r="I1632" s="150">
        <f>_xll.xlShmInterpDisc($I$3&amp;T(CalculationTrigger),C1632)</f>
        <v>0.86192558160667399</v>
      </c>
      <c r="J1632" s="157">
        <f t="shared" si="75"/>
        <v>4.0094332196266452E-5</v>
      </c>
      <c r="K1632" s="158">
        <f t="shared" si="76"/>
        <v>0</v>
      </c>
      <c r="L1632" s="159">
        <f t="shared" si="77"/>
        <v>-2.1397114173729803E-4</v>
      </c>
    </row>
    <row r="1633" spans="2:12" x14ac:dyDescent="0.2">
      <c r="B1633" s="112" t="s">
        <v>2</v>
      </c>
      <c r="C1633" s="113">
        <f>_xll.qlCalendarAdvance("TARGET",C1632,B1633,"mf")</f>
        <v>47900</v>
      </c>
      <c r="D1633" s="120">
        <f>_xll.xlShmInterpRateFwd($D$3&amp;T(CalculationTrigger),C1633,,5,C1634)</f>
        <v>1.9824534402610002E-2</v>
      </c>
      <c r="E1633" s="120">
        <f>_xll.xlShmInterpRateFwd($E$3&amp;T(CalculationTrigger),C1633,,5,C1634)</f>
        <v>1.978549481066455E-2</v>
      </c>
      <c r="F1633" s="121">
        <f>_xll.xlShmInterpRateFwd($F$3&amp;T(CalculationTrigger),C1633,,5,C1634)</f>
        <v>1.9455521170732484E-2</v>
      </c>
      <c r="G1633" s="148">
        <f>_xll.xlShmInterpDisc($G$3&amp;T(CalculationTrigger),C1633)</f>
        <v>0.85856562683720394</v>
      </c>
      <c r="H1633" s="149">
        <f>_xll.xlShmInterpDisc($H$3&amp;T(CalculationTrigger),C1633)</f>
        <v>0.85904408921016018</v>
      </c>
      <c r="I1633" s="150">
        <f>_xll.xlShmInterpDisc($I$3&amp;T(CalculationTrigger),C1633)</f>
        <v>0.86160402060756125</v>
      </c>
      <c r="J1633" s="157">
        <f t="shared" si="75"/>
        <v>4.0092849911097936E-5</v>
      </c>
      <c r="K1633" s="158">
        <f t="shared" si="76"/>
        <v>0</v>
      </c>
      <c r="L1633" s="159">
        <f t="shared" si="77"/>
        <v>-2.1413132332088049E-4</v>
      </c>
    </row>
    <row r="1634" spans="2:12" x14ac:dyDescent="0.2">
      <c r="B1634" s="112" t="s">
        <v>2</v>
      </c>
      <c r="C1634" s="113">
        <f>_xll.qlCalendarAdvance("TARGET",C1633,B1634,"mf")</f>
        <v>47907</v>
      </c>
      <c r="D1634" s="120">
        <f>_xll.xlShmInterpRateFwd($D$3&amp;T(CalculationTrigger),C1634,,5,C1635)</f>
        <v>1.9819265141551187E-2</v>
      </c>
      <c r="E1634" s="120">
        <f>_xll.xlShmInterpRateFwd($E$3&amp;T(CalculationTrigger),C1634,,5,C1635)</f>
        <v>1.9780220687903412E-2</v>
      </c>
      <c r="F1634" s="121">
        <f>_xll.xlShmInterpRateFwd($F$3&amp;T(CalculationTrigger),C1634,,5,C1635)</f>
        <v>1.9450438390573591E-2</v>
      </c>
      <c r="G1634" s="148">
        <f>_xll.xlShmInterpDisc($G$3&amp;T(CalculationTrigger),C1634)</f>
        <v>0.85823932720576546</v>
      </c>
      <c r="H1634" s="149">
        <f>_xll.xlShmInterpDisc($H$3&amp;T(CalculationTrigger),C1634)</f>
        <v>0.85871825041998884</v>
      </c>
      <c r="I1634" s="150">
        <f>_xll.xlShmInterpDisc($I$3&amp;T(CalculationTrigger),C1634)</f>
        <v>0.8612826591799787</v>
      </c>
      <c r="J1634" s="157">
        <f t="shared" si="75"/>
        <v>4.0091377856950061E-5</v>
      </c>
      <c r="K1634" s="158">
        <f t="shared" si="76"/>
        <v>0</v>
      </c>
      <c r="L1634" s="159">
        <f t="shared" si="77"/>
        <v>-2.1429080892774186E-4</v>
      </c>
    </row>
    <row r="1635" spans="2:12" x14ac:dyDescent="0.2">
      <c r="B1635" s="112" t="s">
        <v>2</v>
      </c>
      <c r="C1635" s="113">
        <f>_xll.qlCalendarAdvance("TARGET",C1634,B1635,"mf")</f>
        <v>47914</v>
      </c>
      <c r="D1635" s="120">
        <f>_xll.xlShmInterpRateFwd($D$3&amp;T(CalculationTrigger),C1635,,5,C1636)</f>
        <v>1.9813727289865579E-2</v>
      </c>
      <c r="E1635" s="120">
        <f>_xll.xlShmInterpRateFwd($E$3&amp;T(CalculationTrigger),C1635,,5,C1636)</f>
        <v>1.9774677567451569E-2</v>
      </c>
      <c r="F1635" s="121">
        <f>_xll.xlShmInterpRateFwd($F$3&amp;T(CalculationTrigger),C1635,,5,C1636)</f>
        <v>1.9445093262066841E-2</v>
      </c>
      <c r="G1635" s="148">
        <f>_xll.xlShmInterpDisc($G$3&amp;T(CalculationTrigger),C1635)</f>
        <v>0.85791323824806409</v>
      </c>
      <c r="H1635" s="149">
        <f>_xll.xlShmInterpDisc($H$3&amp;T(CalculationTrigger),C1635)</f>
        <v>0.85839262201313404</v>
      </c>
      <c r="I1635" s="150">
        <f>_xll.xlShmInterpDisc($I$3&amp;T(CalculationTrigger),C1635)</f>
        <v>0.8609615015073977</v>
      </c>
      <c r="J1635" s="157">
        <f t="shared" si="75"/>
        <v>4.0089916549029647E-5</v>
      </c>
      <c r="K1635" s="158">
        <f t="shared" si="76"/>
        <v>0</v>
      </c>
      <c r="L1635" s="159">
        <f t="shared" si="77"/>
        <v>-2.1444959231993067E-4</v>
      </c>
    </row>
    <row r="1636" spans="2:12" x14ac:dyDescent="0.2">
      <c r="B1636" s="112" t="s">
        <v>2</v>
      </c>
      <c r="C1636" s="113">
        <f>_xll.qlCalendarAdvance("TARGET",C1635,B1636,"mf")</f>
        <v>47921</v>
      </c>
      <c r="D1636" s="120">
        <f>_xll.xlShmInterpRateFwd($D$3&amp;T(CalculationTrigger),C1636,,5,C1637)</f>
        <v>1.9807920044379819E-2</v>
      </c>
      <c r="E1636" s="120">
        <f>_xll.xlShmInterpRateFwd($E$3&amp;T(CalculationTrigger),C1636,,5,C1637)</f>
        <v>1.9768864644080602E-2</v>
      </c>
      <c r="F1636" s="121">
        <f>_xll.xlShmInterpRateFwd($F$3&amp;T(CalculationTrigger),C1636,,5,C1637)</f>
        <v>1.9439485004912511E-2</v>
      </c>
      <c r="G1636" s="148">
        <f>_xll.xlShmInterpDisc($G$3&amp;T(CalculationTrigger),C1636)</f>
        <v>0.85758736423399518</v>
      </c>
      <c r="H1636" s="149">
        <f>_xll.xlShmInterpDisc($H$3&amp;T(CalculationTrigger),C1636)</f>
        <v>0.85806720826896132</v>
      </c>
      <c r="I1636" s="150">
        <f>_xll.xlShmInterpDisc($I$3&amp;T(CalculationTrigger),C1636)</f>
        <v>0.86064055177983245</v>
      </c>
      <c r="J1636" s="157">
        <f t="shared" si="75"/>
        <v>4.0088466502578693E-5</v>
      </c>
      <c r="K1636" s="158">
        <f t="shared" si="76"/>
        <v>0</v>
      </c>
      <c r="L1636" s="159">
        <f t="shared" si="77"/>
        <v>-2.1460766725949366E-4</v>
      </c>
    </row>
    <row r="1637" spans="2:12" x14ac:dyDescent="0.2">
      <c r="B1637" s="112" t="s">
        <v>2</v>
      </c>
      <c r="C1637" s="113">
        <f>_xll.qlCalendarAdvance("TARGET",C1636,B1637,"mf")</f>
        <v>47928</v>
      </c>
      <c r="D1637" s="120">
        <f>_xll.xlShmInterpRateFwd($D$3&amp;T(CalculationTrigger),C1637,,5,C1638)</f>
        <v>1.980184260191219E-2</v>
      </c>
      <c r="E1637" s="120">
        <f>_xll.xlShmInterpRateFwd($E$3&amp;T(CalculationTrigger),C1637,,5,C1638)</f>
        <v>1.9762781112559601E-2</v>
      </c>
      <c r="F1637" s="121">
        <f>_xll.xlShmInterpRateFwd($F$3&amp;T(CalculationTrigger),C1637,,5,C1638)</f>
        <v>1.9433612838865848E-2</v>
      </c>
      <c r="G1637" s="148">
        <f>_xll.xlShmInterpDisc($G$3&amp;T(CalculationTrigger),C1637)</f>
        <v>0.85726170944006674</v>
      </c>
      <c r="H1637" s="149">
        <f>_xll.xlShmInterpDisc($H$3&amp;T(CalculationTrigger),C1637)</f>
        <v>0.85774201347348933</v>
      </c>
      <c r="I1637" s="150">
        <f>_xll.xlShmInterpDisc($I$3&amp;T(CalculationTrigger),C1637)</f>
        <v>0.86031981419382653</v>
      </c>
      <c r="J1637" s="157">
        <f t="shared" si="75"/>
        <v>4.0087028232842358E-5</v>
      </c>
      <c r="K1637" s="158">
        <f t="shared" si="76"/>
        <v>0</v>
      </c>
      <c r="L1637" s="159">
        <f t="shared" si="77"/>
        <v>-2.1476502750850839E-4</v>
      </c>
    </row>
    <row r="1638" spans="2:12" x14ac:dyDescent="0.2">
      <c r="B1638" s="112" t="s">
        <v>2</v>
      </c>
      <c r="C1638" s="113">
        <f>_xll.qlCalendarAdvance("TARGET",C1637,B1638,"mf")</f>
        <v>47935</v>
      </c>
      <c r="D1638" s="120">
        <f>_xll.xlShmInterpRateFwd($D$3&amp;T(CalculationTrigger),C1638,,5,C1639)</f>
        <v>1.9795494159319079E-2</v>
      </c>
      <c r="E1638" s="120">
        <f>_xll.xlShmInterpRateFwd($E$3&amp;T(CalculationTrigger),C1638,,5,C1639)</f>
        <v>1.9756426167661004E-2</v>
      </c>
      <c r="F1638" s="121">
        <f>_xll.xlShmInterpRateFwd($F$3&amp;T(CalculationTrigger),C1638,,5,C1639)</f>
        <v>1.9427475983644447E-2</v>
      </c>
      <c r="G1638" s="148">
        <f>_xll.xlShmInterpDisc($G$3&amp;T(CalculationTrigger),C1638)</f>
        <v>0.856936278149386</v>
      </c>
      <c r="H1638" s="149">
        <f>_xll.xlShmInterpDisc($H$3&amp;T(CalculationTrigger),C1638)</f>
        <v>0.85741704191937584</v>
      </c>
      <c r="I1638" s="150">
        <f>_xll.xlShmInterpDisc($I$3&amp;T(CalculationTrigger),C1638)</f>
        <v>0.85999929295243871</v>
      </c>
      <c r="J1638" s="157">
        <f t="shared" si="75"/>
        <v>4.0085602255021326E-5</v>
      </c>
      <c r="K1638" s="158">
        <f t="shared" si="76"/>
        <v>0</v>
      </c>
      <c r="L1638" s="159">
        <f t="shared" si="77"/>
        <v>-2.1492166682905188E-4</v>
      </c>
    </row>
    <row r="1639" spans="2:12" x14ac:dyDescent="0.2">
      <c r="B1639" s="112" t="s">
        <v>2</v>
      </c>
      <c r="C1639" s="113">
        <f>_xll.qlCalendarAdvance("TARGET",C1638,B1639,"mf")</f>
        <v>47942</v>
      </c>
      <c r="D1639" s="120">
        <f>_xll.xlShmInterpRateFwd($D$3&amp;T(CalculationTrigger),C1639,,5,C1640)</f>
        <v>1.9792764291967899E-2</v>
      </c>
      <c r="E1639" s="120">
        <f>_xll.xlShmInterpRateFwd($E$3&amp;T(CalculationTrigger),C1639,,5,C1640)</f>
        <v>1.9753678835219744E-2</v>
      </c>
      <c r="F1639" s="121">
        <f>_xll.xlShmInterpRateFwd($F$3&amp;T(CalculationTrigger),C1639,,5,C1640)</f>
        <v>1.9424948822220799E-2</v>
      </c>
      <c r="G1639" s="148">
        <f>_xll.xlShmInterpDisc($G$3&amp;T(CalculationTrigger),C1639)</f>
        <v>0.85661107465164488</v>
      </c>
      <c r="H1639" s="149">
        <f>_xll.xlShmInterpDisc($H$3&amp;T(CalculationTrigger),C1639)</f>
        <v>0.85709229790590424</v>
      </c>
      <c r="I1639" s="150">
        <f>_xll.xlShmInterpDisc($I$3&amp;T(CalculationTrigger),C1639)</f>
        <v>0.85967899226523015</v>
      </c>
      <c r="J1639" s="157">
        <f t="shared" si="75"/>
        <v>4.0084189084375142E-5</v>
      </c>
      <c r="K1639" s="158">
        <f t="shared" si="76"/>
        <v>0</v>
      </c>
      <c r="L1639" s="159">
        <f t="shared" si="77"/>
        <v>-2.150775789831698E-4</v>
      </c>
    </row>
    <row r="1640" spans="2:12" x14ac:dyDescent="0.2">
      <c r="B1640" s="112" t="s">
        <v>2</v>
      </c>
      <c r="C1640" s="113">
        <f>_xll.qlCalendarAdvance("TARGET",C1639,B1640,"mf")</f>
        <v>47953</v>
      </c>
      <c r="D1640" s="120">
        <f>_xll.xlShmInterpRateFwd($D$3&amp;T(CalculationTrigger),C1640,,5,C1641)</f>
        <v>1.9792587917427867E-2</v>
      </c>
      <c r="E1640" s="120">
        <f>_xll.xlShmInterpRateFwd($E$3&amp;T(CalculationTrigger),C1640,,5,C1641)</f>
        <v>1.9753501282628955E-2</v>
      </c>
      <c r="F1640" s="121">
        <f>_xll.xlShmInterpRateFwd($F$3&amp;T(CalculationTrigger),C1640,,5,C1641)</f>
        <v>1.9425142859446177E-2</v>
      </c>
      <c r="G1640" s="148">
        <f>_xll.xlShmInterpDisc($G$3&amp;T(CalculationTrigger),C1640)</f>
        <v>0.85610041566229678</v>
      </c>
      <c r="H1640" s="149">
        <f>_xll.xlShmInterpDisc($H$3&amp;T(CalculationTrigger),C1640)</f>
        <v>0.85658236042294311</v>
      </c>
      <c r="I1640" s="150">
        <f>_xll.xlShmInterpDisc($I$3&amp;T(CalculationTrigger),C1640)</f>
        <v>0.85917602253115777</v>
      </c>
      <c r="J1640" s="157">
        <f t="shared" si="75"/>
        <v>4.0081995502582649E-5</v>
      </c>
      <c r="K1640" s="158">
        <f t="shared" si="76"/>
        <v>0</v>
      </c>
      <c r="L1640" s="159">
        <f t="shared" si="77"/>
        <v>-2.1532109962001296E-4</v>
      </c>
    </row>
    <row r="1641" spans="2:12" x14ac:dyDescent="0.2">
      <c r="B1641" s="112" t="s">
        <v>2</v>
      </c>
      <c r="C1641" s="113">
        <f>_xll.qlCalendarAdvance("TARGET",C1640,B1641,"mf")</f>
        <v>47960</v>
      </c>
      <c r="D1641" s="120">
        <f>_xll.xlShmInterpRateFwd($D$3&amp;T(CalculationTrigger),C1641,,5,C1642)</f>
        <v>1.9794246936734219E-2</v>
      </c>
      <c r="E1641" s="120">
        <f>_xll.xlShmInterpRateFwd($E$3&amp;T(CalculationTrigger),C1641,,5,C1642)</f>
        <v>1.9755152300213328E-2</v>
      </c>
      <c r="F1641" s="121">
        <f>_xll.xlShmInterpRateFwd($F$3&amp;T(CalculationTrigger),C1641,,5,C1642)</f>
        <v>1.9427036129084786E-2</v>
      </c>
      <c r="G1641" s="148">
        <f>_xll.xlShmInterpDisc($G$3&amp;T(CalculationTrigger),C1641)</f>
        <v>0.85577557705017493</v>
      </c>
      <c r="H1641" s="149">
        <f>_xll.xlShmInterpDisc($H$3&amp;T(CalculationTrigger),C1641)</f>
        <v>0.85625798055494295</v>
      </c>
      <c r="I1641" s="150">
        <f>_xll.xlShmInterpDisc($I$3&amp;T(CalculationTrigger),C1641)</f>
        <v>0.85885606688029759</v>
      </c>
      <c r="J1641" s="157">
        <f t="shared" si="75"/>
        <v>4.0080617630483733E-5</v>
      </c>
      <c r="K1641" s="158">
        <f t="shared" si="76"/>
        <v>0</v>
      </c>
      <c r="L1641" s="159">
        <f t="shared" si="77"/>
        <v>-2.1547511327403253E-4</v>
      </c>
    </row>
    <row r="1642" spans="2:12" x14ac:dyDescent="0.2">
      <c r="B1642" s="112" t="s">
        <v>2</v>
      </c>
      <c r="C1642" s="113">
        <f>_xll.qlCalendarAdvance("TARGET",C1641,B1642,"mf")</f>
        <v>47967</v>
      </c>
      <c r="D1642" s="120">
        <f>_xll.xlShmInterpRateFwd($D$3&amp;T(CalculationTrigger),C1642,,5,C1643)</f>
        <v>1.9795672458162467E-2</v>
      </c>
      <c r="E1642" s="120">
        <f>_xll.xlShmInterpRateFwd($E$3&amp;T(CalculationTrigger),C1642,,5,C1643)</f>
        <v>1.9756569397228231E-2</v>
      </c>
      <c r="F1642" s="121">
        <f>_xll.xlShmInterpRateFwd($F$3&amp;T(CalculationTrigger),C1642,,5,C1643)</f>
        <v>1.9428702316306792E-2</v>
      </c>
      <c r="G1642" s="148">
        <f>_xll.xlShmInterpDisc($G$3&amp;T(CalculationTrigger),C1642)</f>
        <v>0.85545083448737891</v>
      </c>
      <c r="H1642" s="149">
        <f>_xll.xlShmInterpDisc($H$3&amp;T(CalculationTrigger),C1642)</f>
        <v>0.85593369643515194</v>
      </c>
      <c r="I1642" s="150">
        <f>_xll.xlShmInterpDisc($I$3&amp;T(CalculationTrigger),C1642)</f>
        <v>0.85853619921914004</v>
      </c>
      <c r="J1642" s="157">
        <f t="shared" si="75"/>
        <v>4.0079254405653879E-5</v>
      </c>
      <c r="K1642" s="158">
        <f t="shared" si="76"/>
        <v>0</v>
      </c>
      <c r="L1642" s="159">
        <f t="shared" si="77"/>
        <v>-2.1562837748327483E-4</v>
      </c>
    </row>
    <row r="1643" spans="2:12" x14ac:dyDescent="0.2">
      <c r="B1643" s="112" t="s">
        <v>2</v>
      </c>
      <c r="C1643" s="113">
        <f>_xll.qlCalendarAdvance("TARGET",C1642,B1643,"mf")</f>
        <v>47974</v>
      </c>
      <c r="D1643" s="120">
        <f>_xll.xlShmInterpRateFwd($D$3&amp;T(CalculationTrigger),C1643,,5,C1644)</f>
        <v>1.9796863703693778E-2</v>
      </c>
      <c r="E1643" s="120">
        <f>_xll.xlShmInterpRateFwd($E$3&amp;T(CalculationTrigger),C1643,,5,C1644)</f>
        <v>1.9757751793587904E-2</v>
      </c>
      <c r="F1643" s="121">
        <f>_xll.xlShmInterpRateFwd($F$3&amp;T(CalculationTrigger),C1643,,5,C1644)</f>
        <v>1.9430140665947965E-2</v>
      </c>
      <c r="G1643" s="148">
        <f>_xll.xlShmInterpDisc($G$3&amp;T(CalculationTrigger),C1643)</f>
        <v>0.85512619178595173</v>
      </c>
      <c r="H1643" s="149">
        <f>_xll.xlShmInterpDisc($H$3&amp;T(CalculationTrigger),C1643)</f>
        <v>0.85560951188477008</v>
      </c>
      <c r="I1643" s="150">
        <f>_xll.xlShmInterpDisc($I$3&amp;T(CalculationTrigger),C1643)</f>
        <v>0.85821642327427616</v>
      </c>
      <c r="J1643" s="157">
        <f t="shared" si="75"/>
        <v>4.0077906343316597E-5</v>
      </c>
      <c r="K1643" s="158">
        <f t="shared" si="76"/>
        <v>0</v>
      </c>
      <c r="L1643" s="159">
        <f t="shared" si="77"/>
        <v>-2.157808860098029E-4</v>
      </c>
    </row>
    <row r="1644" spans="2:12" x14ac:dyDescent="0.2">
      <c r="B1644" s="112" t="s">
        <v>2</v>
      </c>
      <c r="C1644" s="113">
        <f>_xll.qlCalendarAdvance("TARGET",C1643,B1644,"mf")</f>
        <v>47981</v>
      </c>
      <c r="D1644" s="120">
        <f>_xll.xlShmInterpRateFwd($D$3&amp;T(CalculationTrigger),C1644,,5,C1645)</f>
        <v>1.9797819895234367E-2</v>
      </c>
      <c r="E1644" s="120">
        <f>_xll.xlShmInterpRateFwd($E$3&amp;T(CalculationTrigger),C1644,,5,C1645)</f>
        <v>1.9758698709143256E-2</v>
      </c>
      <c r="F1644" s="121">
        <f>_xll.xlShmInterpRateFwd($F$3&amp;T(CalculationTrigger),C1644,,5,C1645)</f>
        <v>1.9431350422867272E-2</v>
      </c>
      <c r="G1644" s="148">
        <f>_xll.xlShmInterpDisc($G$3&amp;T(CalculationTrigger),C1644)</f>
        <v>0.8548016527648713</v>
      </c>
      <c r="H1644" s="149">
        <f>_xll.xlShmInterpDisc($H$3&amp;T(CalculationTrigger),C1644)</f>
        <v>0.85528543073197139</v>
      </c>
      <c r="I1644" s="150">
        <f>_xll.xlShmInterpDisc($I$3&amp;T(CalculationTrigger),C1644)</f>
        <v>0.85789674277914352</v>
      </c>
      <c r="J1644" s="157">
        <f t="shared" si="75"/>
        <v>4.0076573958730147E-5</v>
      </c>
      <c r="K1644" s="158">
        <f t="shared" si="76"/>
        <v>0</v>
      </c>
      <c r="L1644" s="159">
        <f t="shared" si="77"/>
        <v>-2.1593263261569941E-4</v>
      </c>
    </row>
    <row r="1645" spans="2:12" x14ac:dyDescent="0.2">
      <c r="B1645" s="112" t="s">
        <v>2</v>
      </c>
      <c r="C1645" s="113">
        <f>_xll.qlCalendarAdvance("TARGET",C1644,B1645,"mf")</f>
        <v>47988</v>
      </c>
      <c r="D1645" s="120">
        <f>_xll.xlShmInterpRateFwd($D$3&amp;T(CalculationTrigger),C1645,,5,C1646)</f>
        <v>1.9798540254754613E-2</v>
      </c>
      <c r="E1645" s="120">
        <f>_xll.xlShmInterpRateFwd($E$3&amp;T(CalculationTrigger),C1645,,5,C1646)</f>
        <v>1.9759409363791992E-2</v>
      </c>
      <c r="F1645" s="121">
        <f>_xll.xlShmInterpRateFwd($F$3&amp;T(CalculationTrigger),C1645,,5,C1646)</f>
        <v>1.9432330831923729E-2</v>
      </c>
      <c r="G1645" s="148">
        <f>_xll.xlShmInterpDisc($G$3&amp;T(CalculationTrigger),C1645)</f>
        <v>0.85447722125003234</v>
      </c>
      <c r="H1645" s="149">
        <f>_xll.xlShmInterpDisc($H$3&amp;T(CalculationTrigger),C1645)</f>
        <v>0.85496145681188496</v>
      </c>
      <c r="I1645" s="150">
        <f>_xll.xlShmInterpDisc($I$3&amp;T(CalculationTrigger),C1645)</f>
        <v>0.8575771614740072</v>
      </c>
      <c r="J1645" s="157">
        <f t="shared" si="75"/>
        <v>4.0075257767093069E-5</v>
      </c>
      <c r="K1645" s="158">
        <f t="shared" si="76"/>
        <v>0</v>
      </c>
      <c r="L1645" s="159">
        <f t="shared" si="77"/>
        <v>-2.1608361106302049E-4</v>
      </c>
    </row>
    <row r="1646" spans="2:12" x14ac:dyDescent="0.2">
      <c r="B1646" s="112" t="s">
        <v>2</v>
      </c>
      <c r="C1646" s="113">
        <f>_xll.qlCalendarAdvance("TARGET",C1645,B1646,"mf")</f>
        <v>47995</v>
      </c>
      <c r="D1646" s="120">
        <f>_xll.xlShmInterpRateFwd($D$3&amp;T(CalculationTrigger),C1646,,5,C1647)</f>
        <v>1.9799024004179055E-2</v>
      </c>
      <c r="E1646" s="120">
        <f>_xll.xlShmInterpRateFwd($E$3&amp;T(CalculationTrigger),C1646,,5,C1647)</f>
        <v>1.9759882977420769E-2</v>
      </c>
      <c r="F1646" s="121">
        <f>_xll.xlShmInterpRateFwd($F$3&amp;T(CalculationTrigger),C1646,,5,C1647)</f>
        <v>1.9433081137953324E-2</v>
      </c>
      <c r="G1646" s="148">
        <f>_xll.xlShmInterpDisc($G$3&amp;T(CalculationTrigger),C1646)</f>
        <v>0.8541529010742257</v>
      </c>
      <c r="H1646" s="149">
        <f>_xll.xlShmInterpDisc($H$3&amp;T(CalculationTrigger),C1646)</f>
        <v>0.85463759396657513</v>
      </c>
      <c r="I1646" s="150">
        <f>_xll.xlShmInterpDisc($I$3&amp;T(CalculationTrigger),C1646)</f>
        <v>0.85725768310594075</v>
      </c>
      <c r="J1646" s="157">
        <f t="shared" si="75"/>
        <v>4.0073958283654442E-5</v>
      </c>
      <c r="K1646" s="158">
        <f t="shared" si="76"/>
        <v>0</v>
      </c>
      <c r="L1646" s="159">
        <f t="shared" si="77"/>
        <v>-2.1623381511381176E-4</v>
      </c>
    </row>
    <row r="1647" spans="2:12" x14ac:dyDescent="0.2">
      <c r="B1647" s="112" t="s">
        <v>2</v>
      </c>
      <c r="C1647" s="113">
        <f>_xll.qlCalendarAdvance("TARGET",C1646,B1647,"mf")</f>
        <v>48002</v>
      </c>
      <c r="D1647" s="120">
        <f>_xll.xlShmInterpRateFwd($D$3&amp;T(CalculationTrigger),C1647,,5,C1648)</f>
        <v>1.9799270365496526E-2</v>
      </c>
      <c r="E1647" s="120">
        <f>_xll.xlShmInterpRateFwd($E$3&amp;T(CalculationTrigger),C1647,,5,C1648)</f>
        <v>1.9760118769922626E-2</v>
      </c>
      <c r="F1647" s="121">
        <f>_xll.xlShmInterpRateFwd($F$3&amp;T(CalculationTrigger),C1647,,5,C1648)</f>
        <v>1.9433600585786429E-2</v>
      </c>
      <c r="G1647" s="148">
        <f>_xll.xlShmInterpDisc($G$3&amp;T(CalculationTrigger),C1647)</f>
        <v>0.85382869607711986</v>
      </c>
      <c r="H1647" s="149">
        <f>_xll.xlShmInterpDisc($H$3&amp;T(CalculationTrigger),C1647)</f>
        <v>0.85431384604502203</v>
      </c>
      <c r="I1647" s="150">
        <f>_xll.xlShmInterpDisc($I$3&amp;T(CalculationTrigger),C1647)</f>
        <v>0.85693831142880783</v>
      </c>
      <c r="J1647" s="157">
        <f t="shared" si="75"/>
        <v>4.0072676023635202E-5</v>
      </c>
      <c r="K1647" s="158">
        <f t="shared" si="76"/>
        <v>0</v>
      </c>
      <c r="L1647" s="159">
        <f t="shared" si="77"/>
        <v>-2.1638323853014052E-4</v>
      </c>
    </row>
    <row r="1648" spans="2:12" x14ac:dyDescent="0.2">
      <c r="B1648" s="112" t="s">
        <v>2</v>
      </c>
      <c r="C1648" s="113">
        <f>_xll.qlCalendarAdvance("TARGET",C1647,B1648,"mf")</f>
        <v>48009</v>
      </c>
      <c r="D1648" s="120">
        <f>_xll.xlShmInterpRateFwd($D$3&amp;T(CalculationTrigger),C1648,,5,C1649)</f>
        <v>1.9799278560615401E-2</v>
      </c>
      <c r="E1648" s="120">
        <f>_xll.xlShmInterpRateFwd($E$3&amp;T(CalculationTrigger),C1648,,5,C1649)</f>
        <v>1.9760115961179686E-2</v>
      </c>
      <c r="F1648" s="121">
        <f>_xll.xlShmInterpRateFwd($F$3&amp;T(CalculationTrigger),C1648,,5,C1649)</f>
        <v>1.9433888420317423E-2</v>
      </c>
      <c r="G1648" s="148">
        <f>_xll.xlShmInterpDisc($G$3&amp;T(CalculationTrigger),C1648)</f>
        <v>0.85350461010524126</v>
      </c>
      <c r="H1648" s="149">
        <f>_xll.xlShmInterpDisc($H$3&amp;T(CalculationTrigger),C1648)</f>
        <v>0.85399021690310284</v>
      </c>
      <c r="I1648" s="150">
        <f>_xll.xlShmInterpDisc($I$3&amp;T(CalculationTrigger),C1648)</f>
        <v>0.85661905020324403</v>
      </c>
      <c r="J1648" s="157">
        <f t="shared" si="75"/>
        <v>4.0071411502275258E-5</v>
      </c>
      <c r="K1648" s="158">
        <f t="shared" si="76"/>
        <v>0</v>
      </c>
      <c r="L1648" s="159">
        <f t="shared" si="77"/>
        <v>-2.1653187507409603E-4</v>
      </c>
    </row>
    <row r="1649" spans="2:12" x14ac:dyDescent="0.2">
      <c r="B1649" s="112" t="s">
        <v>2</v>
      </c>
      <c r="C1649" s="113">
        <f>_xll.qlCalendarAdvance("TARGET",C1648,B1649,"mf")</f>
        <v>48016</v>
      </c>
      <c r="D1649" s="120">
        <f>_xll.xlShmInterpRateFwd($D$3&amp;T(CalculationTrigger),C1649,,5,C1650)</f>
        <v>1.9799047811543253E-2</v>
      </c>
      <c r="E1649" s="120">
        <f>_xll.xlShmInterpRateFwd($E$3&amp;T(CalculationTrigger),C1649,,5,C1650)</f>
        <v>1.9759873771121171E-2</v>
      </c>
      <c r="F1649" s="121">
        <f>_xll.xlShmInterpRateFwd($F$3&amp;T(CalculationTrigger),C1649,,5,C1650)</f>
        <v>1.9433943886412036E-2</v>
      </c>
      <c r="G1649" s="148">
        <f>_xll.xlShmInterpDisc($G$3&amp;T(CalculationTrigger),C1649)</f>
        <v>0.85318064701195628</v>
      </c>
      <c r="H1649" s="149">
        <f>_xll.xlShmInterpDisc($H$3&amp;T(CalculationTrigger),C1649)</f>
        <v>0.85366671040357289</v>
      </c>
      <c r="I1649" s="150">
        <f>_xll.xlShmInterpDisc($I$3&amp;T(CalculationTrigger),C1649)</f>
        <v>0.85629990319663751</v>
      </c>
      <c r="J1649" s="157">
        <f t="shared" si="75"/>
        <v>4.0070165234786548E-5</v>
      </c>
      <c r="K1649" s="158">
        <f t="shared" si="76"/>
        <v>0</v>
      </c>
      <c r="L1649" s="159">
        <f t="shared" si="77"/>
        <v>-2.1667971850771202E-4</v>
      </c>
    </row>
    <row r="1650" spans="2:12" x14ac:dyDescent="0.2">
      <c r="B1650" s="112" t="s">
        <v>2</v>
      </c>
      <c r="C1650" s="113">
        <f>_xll.qlCalendarAdvance("TARGET",C1649,B1650,"mf")</f>
        <v>48023</v>
      </c>
      <c r="D1650" s="120">
        <f>_xll.xlShmInterpRateFwd($D$3&amp;T(CalculationTrigger),C1650,,5,C1651)</f>
        <v>1.9798577340218934E-2</v>
      </c>
      <c r="E1650" s="120">
        <f>_xll.xlShmInterpRateFwd($E$3&amp;T(CalculationTrigger),C1650,,5,C1651)</f>
        <v>1.9759391419619174E-2</v>
      </c>
      <c r="F1650" s="121">
        <f>_xll.xlShmInterpRateFwd($F$3&amp;T(CalculationTrigger),C1650,,5,C1651)</f>
        <v>1.9433766228895852E-2</v>
      </c>
      <c r="G1650" s="148">
        <f>_xll.xlShmInterpDisc($G$3&amp;T(CalculationTrigger),C1650)</f>
        <v>0.85285681065745145</v>
      </c>
      <c r="H1650" s="149">
        <f>_xll.xlShmInterpDisc($H$3&amp;T(CalculationTrigger),C1650)</f>
        <v>0.85334333041604649</v>
      </c>
      <c r="I1650" s="150">
        <f>_xll.xlShmInterpDisc($I$3&amp;T(CalculationTrigger),C1650)</f>
        <v>0.85598087418311142</v>
      </c>
      <c r="J1650" s="157">
        <f t="shared" si="75"/>
        <v>4.0068937736415587E-5</v>
      </c>
      <c r="K1650" s="158">
        <f t="shared" si="76"/>
        <v>0</v>
      </c>
      <c r="L1650" s="159">
        <f t="shared" si="77"/>
        <v>-2.1682676259306103E-4</v>
      </c>
    </row>
    <row r="1651" spans="2:12" x14ac:dyDescent="0.2">
      <c r="B1651" s="112" t="s">
        <v>2</v>
      </c>
      <c r="C1651" s="113">
        <f>_xll.qlCalendarAdvance("TARGET",C1650,B1651,"mf")</f>
        <v>48030</v>
      </c>
      <c r="D1651" s="120">
        <f>_xll.xlShmInterpRateFwd($D$3&amp;T(CalculationTrigger),C1651,,5,C1652)</f>
        <v>1.9797866368599527E-2</v>
      </c>
      <c r="E1651" s="120">
        <f>_xll.xlShmInterpRateFwd($E$3&amp;T(CalculationTrigger),C1651,,5,C1652)</f>
        <v>1.9758668126581426E-2</v>
      </c>
      <c r="F1651" s="121">
        <f>_xll.xlShmInterpRateFwd($F$3&amp;T(CalculationTrigger),C1651,,5,C1652)</f>
        <v>1.9433354692647051E-2</v>
      </c>
      <c r="G1651" s="148">
        <f>_xll.xlShmInterpDisc($G$3&amp;T(CalculationTrigger),C1651)</f>
        <v>0.85253310490871603</v>
      </c>
      <c r="H1651" s="149">
        <f>_xll.xlShmInterpDisc($H$3&amp;T(CalculationTrigger),C1651)</f>
        <v>0.85302008081697911</v>
      </c>
      <c r="I1651" s="150">
        <f>_xll.xlShmInterpDisc($I$3&amp;T(CalculationTrigger),C1651)</f>
        <v>0.8556619669435066</v>
      </c>
      <c r="J1651" s="157">
        <f t="shared" si="75"/>
        <v>4.0067729522396595E-5</v>
      </c>
      <c r="K1651" s="158">
        <f t="shared" si="76"/>
        <v>0</v>
      </c>
      <c r="L1651" s="159">
        <f t="shared" si="77"/>
        <v>-2.16973001092208E-4</v>
      </c>
    </row>
    <row r="1652" spans="2:12" x14ac:dyDescent="0.2">
      <c r="B1652" s="112" t="s">
        <v>2</v>
      </c>
      <c r="C1652" s="113">
        <f>_xll.qlCalendarAdvance("TARGET",C1651,B1652,"mf")</f>
        <v>48037</v>
      </c>
      <c r="D1652" s="120">
        <f>_xll.xlShmInterpRateFwd($D$3&amp;T(CalculationTrigger),C1652,,5,C1653)</f>
        <v>1.9796914118677799E-2</v>
      </c>
      <c r="E1652" s="120">
        <f>_xll.xlShmInterpRateFwd($E$3&amp;T(CalculationTrigger),C1652,,5,C1653)</f>
        <v>1.9757703111934005E-2</v>
      </c>
      <c r="F1652" s="121">
        <f>_xll.xlShmInterpRateFwd($F$3&amp;T(CalculationTrigger),C1652,,5,C1653)</f>
        <v>1.9432708522579119E-2</v>
      </c>
      <c r="G1652" s="148">
        <f>_xll.xlShmInterpDisc($G$3&amp;T(CalculationTrigger),C1652)</f>
        <v>0.85220953363952345</v>
      </c>
      <c r="H1652" s="149">
        <f>_xll.xlShmInterpDisc($H$3&amp;T(CalculationTrigger),C1652)</f>
        <v>0.85269696548964879</v>
      </c>
      <c r="I1652" s="150">
        <f>_xll.xlShmInterpDisc($I$3&amp;T(CalculationTrigger),C1652)</f>
        <v>0.85534318526536302</v>
      </c>
      <c r="J1652" s="157">
        <f t="shared" si="75"/>
        <v>4.0066541107951488E-5</v>
      </c>
      <c r="K1652" s="158">
        <f t="shared" si="76"/>
        <v>0</v>
      </c>
      <c r="L1652" s="159">
        <f t="shared" si="77"/>
        <v>-2.1711842776722643E-4</v>
      </c>
    </row>
    <row r="1653" spans="2:12" x14ac:dyDescent="0.2">
      <c r="B1653" s="112" t="s">
        <v>2</v>
      </c>
      <c r="C1653" s="113">
        <f>_xll.qlCalendarAdvance("TARGET",C1652,B1653,"mf")</f>
        <v>48044</v>
      </c>
      <c r="D1653" s="120">
        <f>_xll.xlShmInterpRateFwd($D$3&amp;T(CalculationTrigger),C1653,,5,C1654)</f>
        <v>1.9795719812418556E-2</v>
      </c>
      <c r="E1653" s="120">
        <f>_xll.xlShmInterpRateFwd($E$3&amp;T(CalculationTrigger),C1653,,5,C1654)</f>
        <v>1.9756495595580841E-2</v>
      </c>
      <c r="F1653" s="121">
        <f>_xll.xlShmInterpRateFwd($F$3&amp;T(CalculationTrigger),C1653,,5,C1654)</f>
        <v>1.9431826963513435E-2</v>
      </c>
      <c r="G1653" s="148">
        <f>_xll.xlShmInterpDisc($G$3&amp;T(CalculationTrigger),C1653)</f>
        <v>0.85188610073041282</v>
      </c>
      <c r="H1653" s="149">
        <f>_xll.xlShmInterpDisc($H$3&amp;T(CalculationTrigger),C1653)</f>
        <v>0.8523739883241378</v>
      </c>
      <c r="I1653" s="150">
        <f>_xll.xlShmInterpDisc($I$3&amp;T(CalculationTrigger),C1653)</f>
        <v>0.85502453294290182</v>
      </c>
      <c r="J1653" s="157">
        <f t="shared" si="75"/>
        <v>4.0065373008313361E-5</v>
      </c>
      <c r="K1653" s="158">
        <f t="shared" si="76"/>
        <v>0</v>
      </c>
      <c r="L1653" s="159">
        <f t="shared" si="77"/>
        <v>-2.172630363801521E-4</v>
      </c>
    </row>
    <row r="1654" spans="2:12" x14ac:dyDescent="0.2">
      <c r="B1654" s="112" t="s">
        <v>2</v>
      </c>
      <c r="C1654" s="113">
        <f>_xll.qlCalendarAdvance("TARGET",C1653,B1654,"mf")</f>
        <v>48051</v>
      </c>
      <c r="D1654" s="120">
        <f>_xll.xlShmInterpRateFwd($D$3&amp;T(CalculationTrigger),C1654,,5,C1655)</f>
        <v>1.9794282671770313E-2</v>
      </c>
      <c r="E1654" s="120">
        <f>_xll.xlShmInterpRateFwd($E$3&amp;T(CalculationTrigger),C1654,,5,C1655)</f>
        <v>1.9755044797421167E-2</v>
      </c>
      <c r="F1654" s="121">
        <f>_xll.xlShmInterpRateFwd($F$3&amp;T(CalculationTrigger),C1654,,5,C1655)</f>
        <v>1.9430709260324194E-2</v>
      </c>
      <c r="G1654" s="148">
        <f>_xll.xlShmInterpDisc($G$3&amp;T(CalculationTrigger),C1654)</f>
        <v>0.85156281006867152</v>
      </c>
      <c r="H1654" s="149">
        <f>_xll.xlShmInterpDisc($H$3&amp;T(CalculationTrigger),C1654)</f>
        <v>0.85205115321731528</v>
      </c>
      <c r="I1654" s="150">
        <f>_xll.xlShmInterpDisc($I$3&amp;T(CalculationTrigger),C1654)</f>
        <v>0.85470601377700939</v>
      </c>
      <c r="J1654" s="157">
        <f t="shared" si="75"/>
        <v>4.0064225738718633E-5</v>
      </c>
      <c r="K1654" s="158">
        <f t="shared" si="76"/>
        <v>0</v>
      </c>
      <c r="L1654" s="159">
        <f t="shared" si="77"/>
        <v>-2.1740682069306143E-4</v>
      </c>
    </row>
    <row r="1655" spans="2:12" x14ac:dyDescent="0.2">
      <c r="B1655" s="112" t="s">
        <v>2</v>
      </c>
      <c r="C1655" s="113">
        <f>_xll.qlCalendarAdvance("TARGET",C1654,B1655,"mf")</f>
        <v>48058</v>
      </c>
      <c r="D1655" s="120">
        <f>_xll.xlShmInterpRateFwd($D$3&amp;T(CalculationTrigger),C1655,,5,C1656)</f>
        <v>1.9792601918752234E-2</v>
      </c>
      <c r="E1655" s="120">
        <f>_xll.xlShmInterpRateFwd($E$3&amp;T(CalculationTrigger),C1655,,5,C1656)</f>
        <v>1.9753349937395945E-2</v>
      </c>
      <c r="F1655" s="121">
        <f>_xll.xlShmInterpRateFwd($F$3&amp;T(CalculationTrigger),C1655,,5,C1656)</f>
        <v>1.942935465793267E-2</v>
      </c>
      <c r="G1655" s="148">
        <f>_xll.xlShmInterpDisc($G$3&amp;T(CalculationTrigger),C1655)</f>
        <v>0.85123966554831809</v>
      </c>
      <c r="H1655" s="149">
        <f>_xll.xlShmInterpDisc($H$3&amp;T(CalculationTrigger),C1655)</f>
        <v>0.85172846407281944</v>
      </c>
      <c r="I1655" s="150">
        <f>_xll.xlShmInterpDisc($I$3&amp;T(CalculationTrigger),C1655)</f>
        <v>0.85438763157521957</v>
      </c>
      <c r="J1655" s="157">
        <f t="shared" si="75"/>
        <v>4.0063099814383754E-5</v>
      </c>
      <c r="K1655" s="158">
        <f t="shared" si="76"/>
        <v>0</v>
      </c>
      <c r="L1655" s="159">
        <f t="shared" si="77"/>
        <v>-2.1754977446802518E-4</v>
      </c>
    </row>
    <row r="1656" spans="2:12" x14ac:dyDescent="0.2">
      <c r="B1656" s="112" t="s">
        <v>2</v>
      </c>
      <c r="C1656" s="113">
        <f>_xll.qlCalendarAdvance("TARGET",C1655,B1656,"mf")</f>
        <v>48065</v>
      </c>
      <c r="D1656" s="120">
        <f>_xll.xlShmInterpRateFwd($D$3&amp;T(CalculationTrigger),C1656,,5,C1657)</f>
        <v>1.9790676775332566E-2</v>
      </c>
      <c r="E1656" s="120">
        <f>_xll.xlShmInterpRateFwd($E$3&amp;T(CalculationTrigger),C1656,,5,C1657)</f>
        <v>1.9751410235418428E-2</v>
      </c>
      <c r="F1656" s="121">
        <f>_xll.xlShmInterpRateFwd($F$3&amp;T(CalculationTrigger),C1656,,5,C1657)</f>
        <v>1.9427762401191425E-2</v>
      </c>
      <c r="G1656" s="148">
        <f>_xll.xlShmInterpDisc($G$3&amp;T(CalculationTrigger),C1656)</f>
        <v>0.85091667107008351</v>
      </c>
      <c r="H1656" s="149">
        <f>_xll.xlShmInterpDisc($H$3&amp;T(CalculationTrigger),C1656)</f>
        <v>0.85140592480103983</v>
      </c>
      <c r="I1656" s="150">
        <f>_xll.xlShmInterpDisc($I$3&amp;T(CalculationTrigger),C1656)</f>
        <v>0.85406939015169581</v>
      </c>
      <c r="J1656" s="157">
        <f t="shared" si="75"/>
        <v>4.0061995750544128E-5</v>
      </c>
      <c r="K1656" s="158">
        <f t="shared" si="76"/>
        <v>0</v>
      </c>
      <c r="L1656" s="159">
        <f t="shared" si="77"/>
        <v>-2.176918914670935E-4</v>
      </c>
    </row>
    <row r="1657" spans="2:12" x14ac:dyDescent="0.2">
      <c r="B1657" s="112" t="s">
        <v>2</v>
      </c>
      <c r="C1657" s="113">
        <f>_xll.qlCalendarAdvance("TARGET",C1656,B1657,"mf")</f>
        <v>48072</v>
      </c>
      <c r="D1657" s="120">
        <f>_xll.xlShmInterpRateFwd($D$3&amp;T(CalculationTrigger),C1657,,5,C1658)</f>
        <v>1.9788506463486639E-2</v>
      </c>
      <c r="E1657" s="120">
        <f>_xll.xlShmInterpRateFwd($E$3&amp;T(CalculationTrigger),C1657,,5,C1658)</f>
        <v>1.9749224911408968E-2</v>
      </c>
      <c r="F1657" s="121">
        <f>_xll.xlShmInterpRateFwd($F$3&amp;T(CalculationTrigger),C1657,,5,C1658)</f>
        <v>1.942593173497708E-2</v>
      </c>
      <c r="G1657" s="148">
        <f>_xll.xlShmInterpDisc($G$3&amp;T(CalculationTrigger),C1657)</f>
        <v>0.85059383054139481</v>
      </c>
      <c r="H1657" s="149">
        <f>_xll.xlShmInterpDisc($H$3&amp;T(CalculationTrigger),C1657)</f>
        <v>0.8510835393191003</v>
      </c>
      <c r="I1657" s="150">
        <f>_xll.xlShmInterpDisc($I$3&amp;T(CalculationTrigger),C1657)</f>
        <v>0.85375129332721555</v>
      </c>
      <c r="J1657" s="157">
        <f t="shared" si="75"/>
        <v>4.0060914062446209E-5</v>
      </c>
      <c r="K1657" s="158">
        <f t="shared" si="76"/>
        <v>0</v>
      </c>
      <c r="L1657" s="159">
        <f t="shared" si="77"/>
        <v>-2.1783316545234276E-4</v>
      </c>
    </row>
    <row r="1658" spans="2:12" x14ac:dyDescent="0.2">
      <c r="B1658" s="112" t="s">
        <v>2</v>
      </c>
      <c r="C1658" s="113">
        <f>_xll.qlCalendarAdvance("TARGET",C1657,B1658,"mf")</f>
        <v>48079</v>
      </c>
      <c r="D1658" s="120">
        <f>_xll.xlShmInterpRateFwd($D$3&amp;T(CalculationTrigger),C1658,,5,C1659)</f>
        <v>1.9786090205214327E-2</v>
      </c>
      <c r="E1658" s="120">
        <f>_xll.xlShmInterpRateFwd($E$3&amp;T(CalculationTrigger),C1658,,5,C1659)</f>
        <v>1.9746793185312486E-2</v>
      </c>
      <c r="F1658" s="121">
        <f>_xll.xlShmInterpRateFwd($F$3&amp;T(CalculationTrigger),C1658,,5,C1659)</f>
        <v>1.9423861904230896E-2</v>
      </c>
      <c r="G1658" s="148">
        <f>_xll.xlShmInterpDisc($G$3&amp;T(CalculationTrigger),C1658)</f>
        <v>0.85027114787635849</v>
      </c>
      <c r="H1658" s="149">
        <f>_xll.xlShmInterpDisc($H$3&amp;T(CalculationTrigger),C1658)</f>
        <v>0.85076131155084223</v>
      </c>
      <c r="I1658" s="150">
        <f>_xll.xlShmInterpDisc($I$3&amp;T(CalculationTrigger),C1658)</f>
        <v>0.85343334492915357</v>
      </c>
      <c r="J1658" s="157">
        <f t="shared" si="75"/>
        <v>4.005985526530113E-5</v>
      </c>
      <c r="K1658" s="158">
        <f t="shared" si="76"/>
        <v>0</v>
      </c>
      <c r="L1658" s="159">
        <f t="shared" si="77"/>
        <v>-2.1797359018582954E-4</v>
      </c>
    </row>
    <row r="1659" spans="2:12" x14ac:dyDescent="0.2">
      <c r="B1659" s="112" t="s">
        <v>2</v>
      </c>
      <c r="C1659" s="113">
        <f>_xll.qlCalendarAdvance("TARGET",C1658,B1659,"mf")</f>
        <v>48086</v>
      </c>
      <c r="D1659" s="120">
        <f>_xll.xlShmInterpRateFwd($D$3&amp;T(CalculationTrigger),C1659,,5,C1660)</f>
        <v>1.9783427222516949E-2</v>
      </c>
      <c r="E1659" s="120">
        <f>_xll.xlShmInterpRateFwd($E$3&amp;T(CalculationTrigger),C1659,,5,C1660)</f>
        <v>1.9744114277034815E-2</v>
      </c>
      <c r="F1659" s="121">
        <f>_xll.xlShmInterpRateFwd($F$3&amp;T(CalculationTrigger),C1659,,5,C1660)</f>
        <v>1.9421552153773516E-2</v>
      </c>
      <c r="G1659" s="148">
        <f>_xll.xlShmInterpDisc($G$3&amp;T(CalculationTrigger),C1659)</f>
        <v>0.8499486269957427</v>
      </c>
      <c r="H1659" s="149">
        <f>_xll.xlShmInterpDisc($H$3&amp;T(CalculationTrigger),C1659)</f>
        <v>0.85043924542680716</v>
      </c>
      <c r="I1659" s="150">
        <f>_xll.xlShmInterpDisc($I$3&amp;T(CalculationTrigger),C1659)</f>
        <v>0.85311554879146445</v>
      </c>
      <c r="J1659" s="157">
        <f t="shared" si="75"/>
        <v>4.0058819874346652E-5</v>
      </c>
      <c r="K1659" s="158">
        <f t="shared" si="76"/>
        <v>0</v>
      </c>
      <c r="L1659" s="159">
        <f t="shared" si="77"/>
        <v>-2.1811315942960656E-4</v>
      </c>
    </row>
    <row r="1660" spans="2:12" x14ac:dyDescent="0.2">
      <c r="B1660" s="112" t="s">
        <v>2</v>
      </c>
      <c r="C1660" s="113">
        <f>_xll.qlCalendarAdvance("TARGET",C1659,B1660,"mf")</f>
        <v>48093</v>
      </c>
      <c r="D1660" s="120">
        <f>_xll.xlShmInterpRateFwd($D$3&amp;T(CalculationTrigger),C1660,,5,C1661)</f>
        <v>1.9780516737379933E-2</v>
      </c>
      <c r="E1660" s="120">
        <f>_xll.xlShmInterpRateFwd($E$3&amp;T(CalculationTrigger),C1660,,5,C1661)</f>
        <v>1.974118740654706E-2</v>
      </c>
      <c r="F1660" s="121">
        <f>_xll.xlShmInterpRateFwd($F$3&amp;T(CalculationTrigger),C1660,,5,C1661)</f>
        <v>1.9419001728559891E-2</v>
      </c>
      <c r="G1660" s="148">
        <f>_xll.xlShmInterpDisc($G$3&amp;T(CalculationTrigger),C1660)</f>
        <v>0.84962627182696138</v>
      </c>
      <c r="H1660" s="149">
        <f>_xll.xlShmInterpDisc($H$3&amp;T(CalculationTrigger),C1660)</f>
        <v>0.85011734488422086</v>
      </c>
      <c r="I1660" s="150">
        <f>_xll.xlShmInterpDisc($I$3&amp;T(CalculationTrigger),C1660)</f>
        <v>0.85279790875466843</v>
      </c>
      <c r="J1660" s="157">
        <f t="shared" si="75"/>
        <v>4.0057808404816158E-5</v>
      </c>
      <c r="K1660" s="158">
        <f t="shared" si="76"/>
        <v>0</v>
      </c>
      <c r="L1660" s="159">
        <f t="shared" si="77"/>
        <v>-2.1825186694575383E-4</v>
      </c>
    </row>
    <row r="1661" spans="2:12" x14ac:dyDescent="0.2">
      <c r="B1661" s="112" t="s">
        <v>2</v>
      </c>
      <c r="C1661" s="113">
        <f>_xll.qlCalendarAdvance("TARGET",C1660,B1661,"mf")</f>
        <v>48100</v>
      </c>
      <c r="D1661" s="120">
        <f>_xll.xlShmInterpRateFwd($D$3&amp;T(CalculationTrigger),C1661,,5,C1662)</f>
        <v>1.977735797181349E-2</v>
      </c>
      <c r="E1661" s="120">
        <f>_xll.xlShmInterpRateFwd($E$3&amp;T(CalculationTrigger),C1661,,5,C1662)</f>
        <v>1.9738011793764006E-2</v>
      </c>
      <c r="F1661" s="121">
        <f>_xll.xlShmInterpRateFwd($F$3&amp;T(CalculationTrigger),C1661,,5,C1662)</f>
        <v>1.9416209873459236E-2</v>
      </c>
      <c r="G1661" s="148">
        <f>_xll.xlShmInterpDisc($G$3&amp;T(CalculationTrigger),C1661)</f>
        <v>0.84930408630405774</v>
      </c>
      <c r="H1661" s="149">
        <f>_xll.xlShmInterpDisc($H$3&amp;T(CalculationTrigger),C1661)</f>
        <v>0.84979561386697633</v>
      </c>
      <c r="I1661" s="150">
        <f>_xll.xlShmInterpDisc($I$3&amp;T(CalculationTrigger),C1661)</f>
        <v>0.8524804286658334</v>
      </c>
      <c r="J1661" s="157">
        <f t="shared" si="75"/>
        <v>4.0056821371923341E-5</v>
      </c>
      <c r="K1661" s="158">
        <f t="shared" si="76"/>
        <v>0</v>
      </c>
      <c r="L1661" s="159">
        <f t="shared" si="77"/>
        <v>-2.1838970649631735E-4</v>
      </c>
    </row>
    <row r="1662" spans="2:12" x14ac:dyDescent="0.2">
      <c r="B1662" s="112" t="s">
        <v>2</v>
      </c>
      <c r="C1662" s="113">
        <f>_xll.qlCalendarAdvance("TARGET",C1661,B1662,"mf")</f>
        <v>48107</v>
      </c>
      <c r="D1662" s="120">
        <f>_xll.xlShmInterpRateFwd($D$3&amp;T(CalculationTrigger),C1662,,5,C1663)</f>
        <v>1.9773950147812091E-2</v>
      </c>
      <c r="E1662" s="120">
        <f>_xll.xlShmInterpRateFwd($E$3&amp;T(CalculationTrigger),C1662,,5,C1663)</f>
        <v>1.9734586658631093E-2</v>
      </c>
      <c r="F1662" s="121">
        <f>_xll.xlShmInterpRateFwd($F$3&amp;T(CalculationTrigger),C1662,,5,C1663)</f>
        <v>1.941317583337095E-2</v>
      </c>
      <c r="G1662" s="148">
        <f>_xll.xlShmInterpDisc($G$3&amp;T(CalculationTrigger),C1662)</f>
        <v>0.84898207436768802</v>
      </c>
      <c r="H1662" s="149">
        <f>_xll.xlShmInterpDisc($H$3&amp;T(CalculationTrigger),C1662)</f>
        <v>0.84947405632561812</v>
      </c>
      <c r="I1662" s="150">
        <f>_xll.xlShmInterpDisc($I$3&amp;T(CalculationTrigger),C1662)</f>
        <v>0.85216311237856068</v>
      </c>
      <c r="J1662" s="157">
        <f t="shared" si="75"/>
        <v>4.0055859290931516E-5</v>
      </c>
      <c r="K1662" s="158">
        <f t="shared" si="76"/>
        <v>0</v>
      </c>
      <c r="L1662" s="159">
        <f t="shared" si="77"/>
        <v>-2.1852667184337114E-4</v>
      </c>
    </row>
    <row r="1663" spans="2:12" x14ac:dyDescent="0.2">
      <c r="B1663" s="112" t="s">
        <v>2</v>
      </c>
      <c r="C1663" s="113">
        <f>_xll.qlCalendarAdvance("TARGET",C1662,B1663,"mf")</f>
        <v>48114</v>
      </c>
      <c r="D1663" s="120">
        <f>_xll.xlShmInterpRateFwd($D$3&amp;T(CalculationTrigger),C1663,,5,C1664)</f>
        <v>1.9770292487383538E-2</v>
      </c>
      <c r="E1663" s="120">
        <f>_xll.xlShmInterpRateFwd($E$3&amp;T(CalculationTrigger),C1663,,5,C1664)</f>
        <v>1.9730911221112899E-2</v>
      </c>
      <c r="F1663" s="121">
        <f>_xll.xlShmInterpRateFwd($F$3&amp;T(CalculationTrigger),C1663,,5,C1664)</f>
        <v>1.9409898853247853E-2</v>
      </c>
      <c r="G1663" s="148">
        <f>_xll.xlShmInterpDisc($G$3&amp;T(CalculationTrigger),C1663)</f>
        <v>0.84866023996510587</v>
      </c>
      <c r="H1663" s="149">
        <f>_xll.xlShmInterpDisc($H$3&amp;T(CalculationTrigger),C1663)</f>
        <v>0.84915267621732626</v>
      </c>
      <c r="I1663" s="150">
        <f>_xll.xlShmInterpDisc($I$3&amp;T(CalculationTrigger),C1663)</f>
        <v>0.85184596375296895</v>
      </c>
      <c r="J1663" s="157">
        <f t="shared" si="75"/>
        <v>4.0054922677045797E-5</v>
      </c>
      <c r="K1663" s="158">
        <f t="shared" si="76"/>
        <v>0</v>
      </c>
      <c r="L1663" s="159">
        <f t="shared" si="77"/>
        <v>-2.1866275674898658E-4</v>
      </c>
    </row>
    <row r="1664" spans="2:12" x14ac:dyDescent="0.2">
      <c r="B1664" s="112" t="s">
        <v>2</v>
      </c>
      <c r="C1664" s="113">
        <f>_xll.qlCalendarAdvance("TARGET",C1663,B1664,"mf")</f>
        <v>48121</v>
      </c>
      <c r="D1664" s="120">
        <f>_xll.xlShmInterpRateFwd($D$3&amp;T(CalculationTrigger),C1664,,5,C1665)</f>
        <v>1.9766384212560616E-2</v>
      </c>
      <c r="E1664" s="120">
        <f>_xll.xlShmInterpRateFwd($E$3&amp;T(CalculationTrigger),C1664,,5,C1665)</f>
        <v>1.9726984701146876E-2</v>
      </c>
      <c r="F1664" s="121">
        <f>_xll.xlShmInterpRateFwd($F$3&amp;T(CalculationTrigger),C1664,,5,C1665)</f>
        <v>1.9406378177939856E-2</v>
      </c>
      <c r="G1664" s="148">
        <f>_xll.xlShmInterpDisc($G$3&amp;T(CalculationTrigger),C1664)</f>
        <v>0.84833858705014642</v>
      </c>
      <c r="H1664" s="149">
        <f>_xll.xlShmInterpDisc($H$3&amp;T(CalculationTrigger),C1664)</f>
        <v>0.84883147750590027</v>
      </c>
      <c r="I1664" s="150">
        <f>_xll.xlShmInterpDisc($I$3&amp;T(CalculationTrigger),C1664)</f>
        <v>0.85152898665567811</v>
      </c>
      <c r="J1664" s="157">
        <f t="shared" si="75"/>
        <v>4.0054012045497879E-5</v>
      </c>
      <c r="K1664" s="158">
        <f t="shared" si="76"/>
        <v>0</v>
      </c>
      <c r="L1664" s="159">
        <f t="shared" si="77"/>
        <v>-2.1879795497520234E-4</v>
      </c>
    </row>
    <row r="1665" spans="2:12" x14ac:dyDescent="0.2">
      <c r="B1665" s="112" t="s">
        <v>2</v>
      </c>
      <c r="C1665" s="113">
        <f>_xll.qlCalendarAdvance("TARGET",C1664,B1665,"mf")</f>
        <v>48128</v>
      </c>
      <c r="D1665" s="120">
        <f>_xll.xlShmInterpRateFwd($D$3&amp;T(CalculationTrigger),C1665,,5,C1666)</f>
        <v>1.976222454533743E-2</v>
      </c>
      <c r="E1665" s="120">
        <f>_xll.xlShmInterpRateFwd($E$3&amp;T(CalculationTrigger),C1665,,5,C1666)</f>
        <v>1.9722806318689775E-2</v>
      </c>
      <c r="F1665" s="121">
        <f>_xll.xlShmInterpRateFwd($F$3&amp;T(CalculationTrigger),C1665,,5,C1666)</f>
        <v>1.9402613052396794E-2</v>
      </c>
      <c r="G1665" s="148">
        <f>_xll.xlShmInterpDisc($G$3&amp;T(CalculationTrigger),C1665)</f>
        <v>0.84801711958321058</v>
      </c>
      <c r="H1665" s="149">
        <f>_xll.xlShmInterpDisc($H$3&amp;T(CalculationTrigger),C1665)</f>
        <v>0.84851046416174414</v>
      </c>
      <c r="I1665" s="150">
        <f>_xll.xlShmInterpDisc($I$3&amp;T(CalculationTrigger),C1665)</f>
        <v>0.85121218495979589</v>
      </c>
      <c r="J1665" s="157">
        <f t="shared" si="75"/>
        <v>4.0053127911530506E-5</v>
      </c>
      <c r="K1665" s="158">
        <f t="shared" si="76"/>
        <v>0</v>
      </c>
      <c r="L1665" s="159">
        <f t="shared" si="77"/>
        <v>-2.1893226028410096E-4</v>
      </c>
    </row>
    <row r="1666" spans="2:12" x14ac:dyDescent="0.2">
      <c r="B1666" s="112" t="s">
        <v>2</v>
      </c>
      <c r="C1666" s="113">
        <f>_xll.qlCalendarAdvance("TARGET",C1665,B1666,"mf")</f>
        <v>48135</v>
      </c>
      <c r="D1666" s="120">
        <f>_xll.xlShmInterpRateFwd($D$3&amp;T(CalculationTrigger),C1666,,5,C1667)</f>
        <v>1.975781270774481E-2</v>
      </c>
      <c r="E1666" s="120">
        <f>_xll.xlShmInterpRateFwd($E$3&amp;T(CalculationTrigger),C1666,,5,C1667)</f>
        <v>1.9718375293711912E-2</v>
      </c>
      <c r="F1666" s="121">
        <f>_xll.xlShmInterpRateFwd($F$3&amp;T(CalculationTrigger),C1666,,5,C1667)</f>
        <v>1.9398602721517846E-2</v>
      </c>
      <c r="G1666" s="148">
        <f>_xll.xlShmInterpDisc($G$3&amp;T(CalculationTrigger),C1666)</f>
        <v>0.84769584153125055</v>
      </c>
      <c r="H1666" s="149">
        <f>_xll.xlShmInterpDisc($H$3&amp;T(CalculationTrigger),C1666)</f>
        <v>0.84818964016185094</v>
      </c>
      <c r="I1666" s="150">
        <f>_xll.xlShmInterpDisc($I$3&amp;T(CalculationTrigger),C1666)</f>
        <v>0.85089556254490162</v>
      </c>
      <c r="J1666" s="157">
        <f t="shared" si="75"/>
        <v>4.0052270790366884E-5</v>
      </c>
      <c r="K1666" s="158">
        <f t="shared" si="76"/>
        <v>0</v>
      </c>
      <c r="L1666" s="159">
        <f t="shared" si="77"/>
        <v>-2.1906566643773286E-4</v>
      </c>
    </row>
    <row r="1667" spans="2:12" x14ac:dyDescent="0.2">
      <c r="B1667" s="112" t="s">
        <v>2</v>
      </c>
      <c r="C1667" s="113">
        <f>_xll.qlCalendarAdvance("TARGET",C1666,B1667,"mf")</f>
        <v>48142</v>
      </c>
      <c r="D1667" s="120">
        <f>_xll.xlShmInterpRateFwd($D$3&amp;T(CalculationTrigger),C1667,,5,C1668)</f>
        <v>1.9753147921809818E-2</v>
      </c>
      <c r="E1667" s="120">
        <f>_xll.xlShmInterpRateFwd($E$3&amp;T(CalculationTrigger),C1667,,5,C1668)</f>
        <v>1.9713690846162504E-2</v>
      </c>
      <c r="F1667" s="121">
        <f>_xll.xlShmInterpRateFwd($F$3&amp;T(CalculationTrigger),C1667,,5,C1668)</f>
        <v>1.9394346430238539E-2</v>
      </c>
      <c r="G1667" s="148">
        <f>_xll.xlShmInterpDisc($G$3&amp;T(CalculationTrigger),C1667)</f>
        <v>0.84737475686775399</v>
      </c>
      <c r="H1667" s="149">
        <f>_xll.xlShmInterpDisc($H$3&amp;T(CalculationTrigger),C1667)</f>
        <v>0.84786900948978738</v>
      </c>
      <c r="I1667" s="150">
        <f>_xll.xlShmInterpDisc($I$3&amp;T(CalculationTrigger),C1667)</f>
        <v>0.850579123297032</v>
      </c>
      <c r="J1667" s="157">
        <f t="shared" si="75"/>
        <v>4.0051441197233695E-5</v>
      </c>
      <c r="K1667" s="158">
        <f t="shared" si="76"/>
        <v>0</v>
      </c>
      <c r="L1667" s="159">
        <f t="shared" si="77"/>
        <v>-2.191981671981776E-4</v>
      </c>
    </row>
    <row r="1668" spans="2:12" x14ac:dyDescent="0.2">
      <c r="B1668" s="112" t="s">
        <v>2</v>
      </c>
      <c r="C1668" s="113">
        <f>_xll.qlCalendarAdvance("TARGET",C1667,B1668,"mf")</f>
        <v>48149</v>
      </c>
      <c r="D1668" s="120">
        <f>_xll.xlShmInterpRateFwd($D$3&amp;T(CalculationTrigger),C1668,,5,C1669)</f>
        <v>1.9748229409532664E-2</v>
      </c>
      <c r="E1668" s="120">
        <f>_xll.xlShmInterpRateFwd($E$3&amp;T(CalculationTrigger),C1668,,5,C1669)</f>
        <v>1.9708752196010277E-2</v>
      </c>
      <c r="F1668" s="121">
        <f>_xll.xlShmInterpRateFwd($F$3&amp;T(CalculationTrigger),C1668,,5,C1669)</f>
        <v>1.9389843423484453E-2</v>
      </c>
      <c r="G1668" s="148">
        <f>_xll.xlShmInterpDisc($G$3&amp;T(CalculationTrigger),C1668)</f>
        <v>0.84705386957272966</v>
      </c>
      <c r="H1668" s="149">
        <f>_xll.xlShmInterpDisc($H$3&amp;T(CalculationTrigger),C1668)</f>
        <v>0.84754857613567969</v>
      </c>
      <c r="I1668" s="150">
        <f>_xll.xlShmInterpDisc($I$3&amp;T(CalculationTrigger),C1668)</f>
        <v>0.85026287110866661</v>
      </c>
      <c r="J1668" s="157">
        <f t="shared" si="75"/>
        <v>4.005063964737631E-5</v>
      </c>
      <c r="K1668" s="158">
        <f t="shared" si="76"/>
        <v>0</v>
      </c>
      <c r="L1668" s="159">
        <f t="shared" si="77"/>
        <v>-2.1932975632748305E-4</v>
      </c>
    </row>
    <row r="1669" spans="2:12" x14ac:dyDescent="0.2">
      <c r="B1669" s="112" t="s">
        <v>2</v>
      </c>
      <c r="C1669" s="113">
        <f>_xll.qlCalendarAdvance("TARGET",C1668,B1669,"mf")</f>
        <v>48156</v>
      </c>
      <c r="D1669" s="120">
        <f>_xll.xlShmInterpRateFwd($D$3&amp;T(CalculationTrigger),C1669,,5,C1670)</f>
        <v>1.9743056392991051E-2</v>
      </c>
      <c r="E1669" s="120">
        <f>_xll.xlShmInterpRateFwd($E$3&amp;T(CalculationTrigger),C1669,,5,C1670)</f>
        <v>1.9703558563237758E-2</v>
      </c>
      <c r="F1669" s="121">
        <f>_xll.xlShmInterpRateFwd($F$3&amp;T(CalculationTrigger),C1669,,5,C1670)</f>
        <v>1.9385092946177081E-2</v>
      </c>
      <c r="G1669" s="148">
        <f>_xll.xlShmInterpDisc($G$3&amp;T(CalculationTrigger),C1669)</f>
        <v>0.84673318363269323</v>
      </c>
      <c r="H1669" s="149">
        <f>_xll.xlShmInterpDisc($H$3&amp;T(CalculationTrigger),C1669)</f>
        <v>0.84722834409619863</v>
      </c>
      <c r="I1669" s="150">
        <f>_xll.xlShmInterpDisc($I$3&amp;T(CalculationTrigger),C1669)</f>
        <v>0.84994680987871352</v>
      </c>
      <c r="J1669" s="157">
        <f t="shared" ref="J1669:J1732" si="78">-365*LN(G1669/$H1669)/($C1669-$C$4)</f>
        <v>4.0049866656005453E-5</v>
      </c>
      <c r="K1669" s="158">
        <f t="shared" ref="K1669:K1732" si="79">-365*LN(H1669/$H1669)/($C1669-$C$4)</f>
        <v>0</v>
      </c>
      <c r="L1669" s="159">
        <f t="shared" ref="L1669:L1732" si="80">-365*LN(I1669/$H1669)/($C1669-$C$4)</f>
        <v>-2.1946042758771129E-4</v>
      </c>
    </row>
    <row r="1670" spans="2:12" x14ac:dyDescent="0.2">
      <c r="B1670" s="112" t="s">
        <v>2</v>
      </c>
      <c r="C1670" s="113">
        <f>_xll.qlCalendarAdvance("TARGET",C1669,B1670,"mf")</f>
        <v>48163</v>
      </c>
      <c r="D1670" s="120">
        <f>_xll.xlShmInterpRateFwd($D$3&amp;T(CalculationTrigger),C1670,,5,C1671)</f>
        <v>1.9737628094189635E-2</v>
      </c>
      <c r="E1670" s="120">
        <f>_xll.xlShmInterpRateFwd($E$3&amp;T(CalculationTrigger),C1670,,5,C1671)</f>
        <v>1.9698109167818199E-2</v>
      </c>
      <c r="F1670" s="121">
        <f>_xll.xlShmInterpRateFwd($F$3&amp;T(CalculationTrigger),C1670,,5,C1671)</f>
        <v>1.9380094243251308E-2</v>
      </c>
      <c r="G1670" s="148">
        <f>_xll.xlShmInterpDisc($G$3&amp;T(CalculationTrigger),C1670)</f>
        <v>0.84641270304065175</v>
      </c>
      <c r="H1670" s="149">
        <f>_xll.xlShmInterpDisc($H$3&amp;T(CalculationTrigger),C1670)</f>
        <v>0.84690831737454497</v>
      </c>
      <c r="I1670" s="150">
        <f>_xll.xlShmInterpDisc($I$3&amp;T(CalculationTrigger),C1670)</f>
        <v>0.84963094351249557</v>
      </c>
      <c r="J1670" s="157">
        <f t="shared" si="78"/>
        <v>4.0049122738373395E-5</v>
      </c>
      <c r="K1670" s="158">
        <f t="shared" si="79"/>
        <v>0</v>
      </c>
      <c r="L1670" s="159">
        <f t="shared" si="80"/>
        <v>-2.1959017474093906E-4</v>
      </c>
    </row>
    <row r="1671" spans="2:12" x14ac:dyDescent="0.2">
      <c r="B1671" s="112" t="s">
        <v>2</v>
      </c>
      <c r="C1671" s="113">
        <f>_xll.qlCalendarAdvance("TARGET",C1670,B1671,"mf")</f>
        <v>48170</v>
      </c>
      <c r="D1671" s="120">
        <f>_xll.xlShmInterpRateFwd($D$3&amp;T(CalculationTrigger),C1671,,5,C1672)</f>
        <v>1.9731943735175946E-2</v>
      </c>
      <c r="E1671" s="120">
        <f>_xll.xlShmInterpRateFwd($E$3&amp;T(CalculationTrigger),C1671,,5,C1672)</f>
        <v>1.9692403229715598E-2</v>
      </c>
      <c r="F1671" s="121">
        <f>_xll.xlShmInterpRateFwd($F$3&amp;T(CalculationTrigger),C1671,,5,C1672)</f>
        <v>1.9374846559649654E-2</v>
      </c>
      <c r="G1671" s="148">
        <f>_xll.xlShmInterpDisc($G$3&amp;T(CalculationTrigger),C1671)</f>
        <v>0.84609243179609095</v>
      </c>
      <c r="H1671" s="149">
        <f>_xll.xlShmInterpDisc($H$3&amp;T(CalculationTrigger),C1671)</f>
        <v>0.84658849998043584</v>
      </c>
      <c r="I1671" s="150">
        <f>_xll.xlShmInterpDisc($I$3&amp;T(CalculationTrigger),C1671)</f>
        <v>0.84931527592173617</v>
      </c>
      <c r="J1671" s="157">
        <f t="shared" si="78"/>
        <v>4.004840840968266E-5</v>
      </c>
      <c r="K1671" s="158">
        <f t="shared" si="79"/>
        <v>0</v>
      </c>
      <c r="L1671" s="159">
        <f t="shared" si="80"/>
        <v>-2.1971899154921197E-4</v>
      </c>
    </row>
    <row r="1672" spans="2:12" x14ac:dyDescent="0.2">
      <c r="B1672" s="112" t="s">
        <v>2</v>
      </c>
      <c r="C1672" s="113">
        <f>_xll.qlCalendarAdvance("TARGET",C1671,B1672,"mf")</f>
        <v>48177</v>
      </c>
      <c r="D1672" s="120">
        <f>_xll.xlShmInterpRateFwd($D$3&amp;T(CalculationTrigger),C1672,,5,C1673)</f>
        <v>1.9726002537994145E-2</v>
      </c>
      <c r="E1672" s="120">
        <f>_xll.xlShmInterpRateFwd($E$3&amp;T(CalculationTrigger),C1672,,5,C1673)</f>
        <v>1.9686439968931192E-2</v>
      </c>
      <c r="F1672" s="121">
        <f>_xll.xlShmInterpRateFwd($F$3&amp;T(CalculationTrigger),C1672,,5,C1673)</f>
        <v>1.9369349140281822E-2</v>
      </c>
      <c r="G1672" s="148">
        <f>_xll.xlShmInterpDisc($G$3&amp;T(CalculationTrigger),C1672)</f>
        <v>0.84577237390496052</v>
      </c>
      <c r="H1672" s="149">
        <f>_xll.xlShmInterpDisc($H$3&amp;T(CalculationTrigger),C1672)</f>
        <v>0.8462688959300908</v>
      </c>
      <c r="I1672" s="150">
        <f>_xll.xlShmInterpDisc($I$3&amp;T(CalculationTrigger),C1672)</f>
        <v>0.84899981102454602</v>
      </c>
      <c r="J1672" s="157">
        <f t="shared" si="78"/>
        <v>4.0047724185192443E-5</v>
      </c>
      <c r="K1672" s="158">
        <f t="shared" si="79"/>
        <v>0</v>
      </c>
      <c r="L1672" s="159">
        <f t="shared" si="80"/>
        <v>-2.1984687177459045E-4</v>
      </c>
    </row>
    <row r="1673" spans="2:12" x14ac:dyDescent="0.2">
      <c r="B1673" s="112" t="s">
        <v>2</v>
      </c>
      <c r="C1673" s="113">
        <f>_xll.qlCalendarAdvance("TARGET",C1672,B1673,"mf")</f>
        <v>48184</v>
      </c>
      <c r="D1673" s="120">
        <f>_xll.xlShmInterpRateFwd($D$3&amp;T(CalculationTrigger),C1673,,5,C1674)</f>
        <v>1.9719803724696672E-2</v>
      </c>
      <c r="E1673" s="120">
        <f>_xll.xlShmInterpRateFwd($E$3&amp;T(CalculationTrigger),C1673,,5,C1674)</f>
        <v>1.9680218605445547E-2</v>
      </c>
      <c r="F1673" s="121">
        <f>_xll.xlShmInterpRateFwd($F$3&amp;T(CalculationTrigger),C1673,,5,C1674)</f>
        <v>1.9363601230134822E-2</v>
      </c>
      <c r="G1673" s="148">
        <f>_xll.xlShmInterpDisc($G$3&amp;T(CalculationTrigger),C1673)</f>
        <v>0.84545253337966075</v>
      </c>
      <c r="H1673" s="149">
        <f>_xll.xlShmInterpDisc($H$3&amp;T(CalculationTrigger),C1673)</f>
        <v>0.84594950924621781</v>
      </c>
      <c r="I1673" s="150">
        <f>_xll.xlShmInterpDisc($I$3&amp;T(CalculationTrigger),C1673)</f>
        <v>0.8486845527454101</v>
      </c>
      <c r="J1673" s="157">
        <f t="shared" si="78"/>
        <v>4.0047070580112289E-5</v>
      </c>
      <c r="K1673" s="158">
        <f t="shared" si="79"/>
        <v>0</v>
      </c>
      <c r="L1673" s="159">
        <f t="shared" si="80"/>
        <v>-2.1997380917916491E-4</v>
      </c>
    </row>
    <row r="1674" spans="2:12" x14ac:dyDescent="0.2">
      <c r="B1674" s="112" t="s">
        <v>2</v>
      </c>
      <c r="C1674" s="113">
        <f>_xll.qlCalendarAdvance("TARGET",C1673,B1674,"mf")</f>
        <v>48191</v>
      </c>
      <c r="D1674" s="120">
        <f>_xll.xlShmInterpRateFwd($D$3&amp;T(CalculationTrigger),C1674,,5,C1675)</f>
        <v>1.9713346517326938E-2</v>
      </c>
      <c r="E1674" s="120">
        <f>_xll.xlShmInterpRateFwd($E$3&amp;T(CalculationTrigger),C1674,,5,C1675)</f>
        <v>1.9673738359241827E-2</v>
      </c>
      <c r="F1674" s="121">
        <f>_xll.xlShmInterpRateFwd($F$3&amp;T(CalculationTrigger),C1674,,5,C1675)</f>
        <v>1.9357602074134016E-2</v>
      </c>
      <c r="G1674" s="148">
        <f>_xll.xlShmInterpDisc($G$3&amp;T(CalculationTrigger),C1674)</f>
        <v>0.84513291423902914</v>
      </c>
      <c r="H1674" s="149">
        <f>_xll.xlShmInterpDisc($H$3&amp;T(CalculationTrigger),C1674)</f>
        <v>0.84563034395800019</v>
      </c>
      <c r="I1674" s="150">
        <f>_xll.xlShmInterpDisc($I$3&amp;T(CalculationTrigger),C1674)</f>
        <v>0.84836950501517328</v>
      </c>
      <c r="J1674" s="157">
        <f t="shared" si="78"/>
        <v>4.0046448109693153E-5</v>
      </c>
      <c r="K1674" s="158">
        <f t="shared" si="79"/>
        <v>0</v>
      </c>
      <c r="L1674" s="159">
        <f t="shared" si="80"/>
        <v>-2.2009979752498021E-4</v>
      </c>
    </row>
    <row r="1675" spans="2:12" x14ac:dyDescent="0.2">
      <c r="B1675" s="112" t="s">
        <v>2</v>
      </c>
      <c r="C1675" s="113">
        <f>_xll.qlCalendarAdvance("TARGET",C1674,B1675,"mf")</f>
        <v>48198</v>
      </c>
      <c r="D1675" s="120">
        <f>_xll.xlShmInterpRateFwd($D$3&amp;T(CalculationTrigger),C1675,,5,C1676)</f>
        <v>1.9706630137959976E-2</v>
      </c>
      <c r="E1675" s="120">
        <f>_xll.xlShmInterpRateFwd($E$3&amp;T(CalculationTrigger),C1675,,5,C1676)</f>
        <v>1.9666998450334844E-2</v>
      </c>
      <c r="F1675" s="121">
        <f>_xll.xlShmInterpRateFwd($F$3&amp;T(CalculationTrigger),C1675,,5,C1676)</f>
        <v>1.9351350917247465E-2</v>
      </c>
      <c r="G1675" s="148">
        <f>_xll.xlShmInterpDisc($G$3&amp;T(CalculationTrigger),C1675)</f>
        <v>0.84481352050832748</v>
      </c>
      <c r="H1675" s="149">
        <f>_xll.xlShmInterpDisc($H$3&amp;T(CalculationTrigger),C1675)</f>
        <v>0.84531140410108352</v>
      </c>
      <c r="I1675" s="150">
        <f>_xll.xlShmInterpDisc($I$3&amp;T(CalculationTrigger),C1675)</f>
        <v>0.84805467177102867</v>
      </c>
      <c r="J1675" s="157">
        <f t="shared" si="78"/>
        <v>4.0045857289144086E-5</v>
      </c>
      <c r="K1675" s="158">
        <f t="shared" si="79"/>
        <v>0</v>
      </c>
      <c r="L1675" s="159">
        <f t="shared" si="80"/>
        <v>-2.202248305740963E-4</v>
      </c>
    </row>
    <row r="1676" spans="2:12" x14ac:dyDescent="0.2">
      <c r="B1676" s="112" t="s">
        <v>2</v>
      </c>
      <c r="C1676" s="113">
        <f>_xll.qlCalendarAdvance("TARGET",C1675,B1676,"mf")</f>
        <v>48205</v>
      </c>
      <c r="D1676" s="120">
        <f>_xll.xlShmInterpRateFwd($D$3&amp;T(CalculationTrigger),C1676,,5,C1677)</f>
        <v>1.9699653808627173E-2</v>
      </c>
      <c r="E1676" s="120">
        <f>_xll.xlShmInterpRateFwd($E$3&amp;T(CalculationTrigger),C1676,,5,C1677)</f>
        <v>1.9659998098713195E-2</v>
      </c>
      <c r="F1676" s="121">
        <f>_xll.xlShmInterpRateFwd($F$3&amp;T(CalculationTrigger),C1676,,5,C1677)</f>
        <v>1.9344847004387534E-2</v>
      </c>
      <c r="G1676" s="148">
        <f>_xll.xlShmInterpDisc($G$3&amp;T(CalculationTrigger),C1676)</f>
        <v>0.84449435621922819</v>
      </c>
      <c r="H1676" s="149">
        <f>_xll.xlShmInterpDisc($H$3&amp;T(CalculationTrigger),C1676)</f>
        <v>0.84499269371756236</v>
      </c>
      <c r="I1676" s="150">
        <f>_xll.xlShmInterpDisc($I$3&amp;T(CalculationTrigger),C1676)</f>
        <v>0.84774005695650423</v>
      </c>
      <c r="J1676" s="157">
        <f t="shared" si="78"/>
        <v>4.0045298633715481E-5</v>
      </c>
      <c r="K1676" s="158">
        <f t="shared" si="79"/>
        <v>0</v>
      </c>
      <c r="L1676" s="159">
        <f t="shared" si="80"/>
        <v>-2.2034890208857318E-4</v>
      </c>
    </row>
    <row r="1677" spans="2:12" x14ac:dyDescent="0.2">
      <c r="B1677" s="112" t="s">
        <v>2</v>
      </c>
      <c r="C1677" s="113">
        <f>_xll.qlCalendarAdvance("TARGET",C1676,B1677,"mf")</f>
        <v>48212</v>
      </c>
      <c r="D1677" s="120">
        <f>_xll.xlShmInterpRateFwd($D$3&amp;T(CalculationTrigger),C1677,,5,C1678)</f>
        <v>1.9692416751414865E-2</v>
      </c>
      <c r="E1677" s="120">
        <f>_xll.xlShmInterpRateFwd($E$3&amp;T(CalculationTrigger),C1677,,5,C1678)</f>
        <v>1.9652736524385688E-2</v>
      </c>
      <c r="F1677" s="121">
        <f>_xll.xlShmInterpRateFwd($F$3&amp;T(CalculationTrigger),C1677,,5,C1678)</f>
        <v>1.9338089580578921E-2</v>
      </c>
      <c r="G1677" s="148">
        <f>_xll.xlShmInterpDisc($G$3&amp;T(CalculationTrigger),C1677)</f>
        <v>0.84417542540980284</v>
      </c>
      <c r="H1677" s="149">
        <f>_xll.xlShmInterpDisc($H$3&amp;T(CalculationTrigger),C1677)</f>
        <v>0.844674216855968</v>
      </c>
      <c r="I1677" s="150">
        <f>_xll.xlShmInterpDisc($I$3&amp;T(CalculationTrigger),C1677)</f>
        <v>0.84742566452145129</v>
      </c>
      <c r="J1677" s="157">
        <f t="shared" si="78"/>
        <v>4.0044772658623468E-5</v>
      </c>
      <c r="K1677" s="158">
        <f t="shared" si="79"/>
        <v>0</v>
      </c>
      <c r="L1677" s="159">
        <f t="shared" si="80"/>
        <v>-2.2047200583050092E-4</v>
      </c>
    </row>
    <row r="1678" spans="2:12" x14ac:dyDescent="0.2">
      <c r="B1678" s="112" t="s">
        <v>2</v>
      </c>
      <c r="C1678" s="113">
        <f>_xll.qlCalendarAdvance("TARGET",C1677,B1678,"mf")</f>
        <v>48219</v>
      </c>
      <c r="D1678" s="120">
        <f>_xll.xlShmInterpRateFwd($D$3&amp;T(CalculationTrigger),C1678,,5,C1679)</f>
        <v>1.9684918188394886E-2</v>
      </c>
      <c r="E1678" s="120">
        <f>_xll.xlShmInterpRateFwd($E$3&amp;T(CalculationTrigger),C1678,,5,C1679)</f>
        <v>1.9645212947358243E-2</v>
      </c>
      <c r="F1678" s="121">
        <f>_xll.xlShmInterpRateFwd($F$3&amp;T(CalculationTrigger),C1678,,5,C1679)</f>
        <v>1.9331077890744446E-2</v>
      </c>
      <c r="G1678" s="148">
        <f>_xll.xlShmInterpDisc($G$3&amp;T(CalculationTrigger),C1678)</f>
        <v>0.84385673212450862</v>
      </c>
      <c r="H1678" s="149">
        <f>_xll.xlShmInterpDisc($H$3&amp;T(CalculationTrigger),C1678)</f>
        <v>0.84435597757125569</v>
      </c>
      <c r="I1678" s="150">
        <f>_xll.xlShmInterpDisc($I$3&amp;T(CalculationTrigger),C1678)</f>
        <v>0.8471114984220306</v>
      </c>
      <c r="J1678" s="157">
        <f t="shared" si="78"/>
        <v>4.0044279879102849E-5</v>
      </c>
      <c r="K1678" s="158">
        <f t="shared" si="79"/>
        <v>0</v>
      </c>
      <c r="L1678" s="159">
        <f t="shared" si="80"/>
        <v>-2.2059413556190955E-4</v>
      </c>
    </row>
    <row r="1679" spans="2:12" x14ac:dyDescent="0.2">
      <c r="B1679" s="112" t="s">
        <v>2</v>
      </c>
      <c r="C1679" s="113">
        <f>_xll.qlCalendarAdvance("TARGET",C1678,B1679,"mf")</f>
        <v>48226</v>
      </c>
      <c r="D1679" s="120">
        <f>_xll.xlShmInterpRateFwd($D$3&amp;T(CalculationTrigger),C1679,,5,C1680)</f>
        <v>1.9677157341618831E-2</v>
      </c>
      <c r="E1679" s="120">
        <f>_xll.xlShmInterpRateFwd($E$3&amp;T(CalculationTrigger),C1679,,5,C1680)</f>
        <v>1.9637426587639773E-2</v>
      </c>
      <c r="F1679" s="121">
        <f>_xll.xlShmInterpRateFwd($F$3&amp;T(CalculationTrigger),C1679,,5,C1680)</f>
        <v>1.9323811179838318E-2</v>
      </c>
      <c r="G1679" s="148">
        <f>_xll.xlShmInterpDisc($G$3&amp;T(CalculationTrigger),C1679)</f>
        <v>0.84353828041417678</v>
      </c>
      <c r="H1679" s="149">
        <f>_xll.xlShmInterpDisc($H$3&amp;T(CalculationTrigger),C1679)</f>
        <v>0.84403797992479279</v>
      </c>
      <c r="I1679" s="150">
        <f>_xll.xlShmInterpDisc($I$3&amp;T(CalculationTrigger),C1679)</f>
        <v>0.84679756262070183</v>
      </c>
      <c r="J1679" s="157">
        <f t="shared" si="78"/>
        <v>4.0043820810384426E-5</v>
      </c>
      <c r="K1679" s="158">
        <f t="shared" si="79"/>
        <v>0</v>
      </c>
      <c r="L1679" s="159">
        <f t="shared" si="80"/>
        <v>-2.2071528504485953E-4</v>
      </c>
    </row>
    <row r="1680" spans="2:12" x14ac:dyDescent="0.2">
      <c r="B1680" s="112" t="s">
        <v>2</v>
      </c>
      <c r="C1680" s="113">
        <f>_xll.qlCalendarAdvance("TARGET",C1679,B1680,"mf")</f>
        <v>48233</v>
      </c>
      <c r="D1680" s="120">
        <f>_xll.xlShmInterpRateFwd($D$3&amp;T(CalculationTrigger),C1680,,5,C1681)</f>
        <v>1.9669133433199277E-2</v>
      </c>
      <c r="E1680" s="120">
        <f>_xll.xlShmInterpRateFwd($E$3&amp;T(CalculationTrigger),C1680,,5,C1681)</f>
        <v>1.9629376665259633E-2</v>
      </c>
      <c r="F1680" s="121">
        <f>_xll.xlShmInterpRateFwd($F$3&amp;T(CalculationTrigger),C1680,,5,C1681)</f>
        <v>1.9316288692886777E-2</v>
      </c>
      <c r="G1680" s="148">
        <f>_xll.xlShmInterpDisc($G$3&amp;T(CalculationTrigger),C1680)</f>
        <v>0.84322007433600077</v>
      </c>
      <c r="H1680" s="149">
        <f>_xll.xlShmInterpDisc($H$3&amp;T(CalculationTrigger),C1680)</f>
        <v>0.84372022798434665</v>
      </c>
      <c r="I1680" s="150">
        <f>_xll.xlShmInterpDisc($I$3&amp;T(CalculationTrigger),C1680)</f>
        <v>0.84648386108621176</v>
      </c>
      <c r="J1680" s="157">
        <f t="shared" si="78"/>
        <v>4.0043395967695037E-5</v>
      </c>
      <c r="K1680" s="158">
        <f t="shared" si="79"/>
        <v>0</v>
      </c>
      <c r="L1680" s="159">
        <f t="shared" si="80"/>
        <v>-2.2083544804145616E-4</v>
      </c>
    </row>
    <row r="1681" spans="2:12" x14ac:dyDescent="0.2">
      <c r="B1681" s="112" t="s">
        <v>2</v>
      </c>
      <c r="C1681" s="113">
        <f>_xll.qlCalendarAdvance("TARGET",C1680,B1681,"mf")</f>
        <v>48240</v>
      </c>
      <c r="D1681" s="120">
        <f>_xll.xlShmInterpRateFwd($D$3&amp;T(CalculationTrigger),C1681,,5,C1682)</f>
        <v>1.9660845685199758E-2</v>
      </c>
      <c r="E1681" s="120">
        <f>_xll.xlShmInterpRateFwd($E$3&amp;T(CalculationTrigger),C1681,,5,C1682)</f>
        <v>1.9621062400238736E-2</v>
      </c>
      <c r="F1681" s="121">
        <f>_xll.xlShmInterpRateFwd($F$3&amp;T(CalculationTrigger),C1681,,5,C1682)</f>
        <v>1.930850967482018E-2</v>
      </c>
      <c r="G1681" s="148">
        <f>_xll.xlShmInterpDisc($G$3&amp;T(CalculationTrigger),C1681)</f>
        <v>0.84290211795352388</v>
      </c>
      <c r="H1681" s="149">
        <f>_xll.xlShmInterpDisc($H$3&amp;T(CalculationTrigger),C1681)</f>
        <v>0.84340272582407283</v>
      </c>
      <c r="I1681" s="150">
        <f>_xll.xlShmInterpDisc($I$3&amp;T(CalculationTrigger),C1681)</f>
        <v>0.84617039779358139</v>
      </c>
      <c r="J1681" s="157">
        <f t="shared" si="78"/>
        <v>4.0043005866272599E-5</v>
      </c>
      <c r="K1681" s="158">
        <f t="shared" si="79"/>
        <v>0</v>
      </c>
      <c r="L1681" s="159">
        <f t="shared" si="80"/>
        <v>-2.2095461831371516E-4</v>
      </c>
    </row>
    <row r="1682" spans="2:12" x14ac:dyDescent="0.2">
      <c r="B1682" s="112" t="s">
        <v>2</v>
      </c>
      <c r="C1682" s="113">
        <f>_xll.qlCalendarAdvance("TARGET",C1681,B1682,"mf")</f>
        <v>48247</v>
      </c>
      <c r="D1682" s="120">
        <f>_xll.xlShmInterpRateFwd($D$3&amp;T(CalculationTrigger),C1682,,5,C1683)</f>
        <v>1.9652293319692798E-2</v>
      </c>
      <c r="E1682" s="120">
        <f>_xll.xlShmInterpRateFwd($E$3&amp;T(CalculationTrigger),C1682,,5,C1683)</f>
        <v>1.9612483012583837E-2</v>
      </c>
      <c r="F1682" s="121">
        <f>_xll.xlShmInterpRateFwd($F$3&amp;T(CalculationTrigger),C1682,,5,C1683)</f>
        <v>1.9300473370635264E-2</v>
      </c>
      <c r="G1682" s="148">
        <f>_xll.xlShmInterpDisc($G$3&amp;T(CalculationTrigger),C1682)</f>
        <v>0.84258441533662853</v>
      </c>
      <c r="H1682" s="149">
        <f>_xll.xlShmInterpDisc($H$3&amp;T(CalculationTrigger),C1682)</f>
        <v>0.8430854775245038</v>
      </c>
      <c r="I1682" s="150">
        <f>_xll.xlShmInterpDisc($I$3&amp;T(CalculationTrigger),C1682)</f>
        <v>0.84585717672409633</v>
      </c>
      <c r="J1682" s="157">
        <f t="shared" si="78"/>
        <v>4.0042651021343592E-5</v>
      </c>
      <c r="K1682" s="158">
        <f t="shared" si="79"/>
        <v>0</v>
      </c>
      <c r="L1682" s="159">
        <f t="shared" si="80"/>
        <v>-2.2107278962372703E-4</v>
      </c>
    </row>
    <row r="1683" spans="2:12" x14ac:dyDescent="0.2">
      <c r="B1683" s="112" t="s">
        <v>2</v>
      </c>
      <c r="C1683" s="113">
        <f>_xll.qlCalendarAdvance("TARGET",C1682,B1683,"mf")</f>
        <v>48254</v>
      </c>
      <c r="D1683" s="120">
        <f>_xll.xlShmInterpRateFwd($D$3&amp;T(CalculationTrigger),C1683,,5,C1684)</f>
        <v>1.9643475558806311E-2</v>
      </c>
      <c r="E1683" s="120">
        <f>_xll.xlShmInterpRateFwd($E$3&amp;T(CalculationTrigger),C1683,,5,C1684)</f>
        <v>1.9603637722362927E-2</v>
      </c>
      <c r="F1683" s="121">
        <f>_xll.xlShmInterpRateFwd($F$3&amp;T(CalculationTrigger),C1683,,5,C1684)</f>
        <v>1.9292179025308328E-2</v>
      </c>
      <c r="G1683" s="148">
        <f>_xll.xlShmInterpDisc($G$3&amp;T(CalculationTrigger),C1683)</f>
        <v>0.84226697056152511</v>
      </c>
      <c r="H1683" s="149">
        <f>_xll.xlShmInterpDisc($H$3&amp;T(CalculationTrigger),C1683)</f>
        <v>0.84276848717253805</v>
      </c>
      <c r="I1683" s="150">
        <f>_xll.xlShmInterpDisc($I$3&amp;T(CalculationTrigger),C1683)</f>
        <v>0.84554420186529478</v>
      </c>
      <c r="J1683" s="157">
        <f t="shared" si="78"/>
        <v>4.0042331948145553E-5</v>
      </c>
      <c r="K1683" s="158">
        <f t="shared" si="79"/>
        <v>0</v>
      </c>
      <c r="L1683" s="159">
        <f t="shared" si="80"/>
        <v>-2.2118995573353764E-4</v>
      </c>
    </row>
    <row r="1684" spans="2:12" x14ac:dyDescent="0.2">
      <c r="B1684" s="112" t="s">
        <v>2</v>
      </c>
      <c r="C1684" s="113">
        <f>_xll.qlCalendarAdvance("TARGET",C1683,B1684,"mf")</f>
        <v>48261</v>
      </c>
      <c r="D1684" s="120">
        <f>_xll.xlShmInterpRateFwd($D$3&amp;T(CalculationTrigger),C1684,,5,C1685)</f>
        <v>1.9634391624590464E-2</v>
      </c>
      <c r="E1684" s="120">
        <f>_xll.xlShmInterpRateFwd($E$3&amp;T(CalculationTrigger),C1684,,5,C1685)</f>
        <v>1.9594525749572073E-2</v>
      </c>
      <c r="F1684" s="121">
        <f>_xll.xlShmInterpRateFwd($F$3&amp;T(CalculationTrigger),C1684,,5,C1685)</f>
        <v>1.9283625883853243E-2</v>
      </c>
      <c r="G1684" s="148">
        <f>_xll.xlShmInterpDisc($G$3&amp;T(CalculationTrigger),C1684)</f>
        <v>0.84194978771074025</v>
      </c>
      <c r="H1684" s="149">
        <f>_xll.xlShmInterpDisc($H$3&amp;T(CalculationTrigger),C1684)</f>
        <v>0.84245175886142842</v>
      </c>
      <c r="I1684" s="150">
        <f>_xll.xlShmInterpDisc($I$3&amp;T(CalculationTrigger),C1684)</f>
        <v>0.84523147721095704</v>
      </c>
      <c r="J1684" s="157">
        <f t="shared" si="78"/>
        <v>4.0042049161897183E-5</v>
      </c>
      <c r="K1684" s="158">
        <f t="shared" si="79"/>
        <v>0</v>
      </c>
      <c r="L1684" s="159">
        <f t="shared" si="80"/>
        <v>-2.2130611040523736E-4</v>
      </c>
    </row>
    <row r="1685" spans="2:12" x14ac:dyDescent="0.2">
      <c r="B1685" s="112" t="s">
        <v>2</v>
      </c>
      <c r="C1685" s="113">
        <f>_xll.qlCalendarAdvance("TARGET",C1684,B1685,"mf")</f>
        <v>48268</v>
      </c>
      <c r="D1685" s="120">
        <f>_xll.xlShmInterpRateFwd($D$3&amp;T(CalculationTrigger),C1685,,5,C1686)</f>
        <v>1.9625040739203122E-2</v>
      </c>
      <c r="E1685" s="120">
        <f>_xll.xlShmInterpRateFwd($E$3&amp;T(CalculationTrigger),C1685,,5,C1686)</f>
        <v>1.9585146314291903E-2</v>
      </c>
      <c r="F1685" s="121">
        <f>_xll.xlShmInterpRateFwd($F$3&amp;T(CalculationTrigger),C1685,,5,C1686)</f>
        <v>1.9274813191240425E-2</v>
      </c>
      <c r="G1685" s="148">
        <f>_xll.xlShmInterpDisc($G$3&amp;T(CalculationTrigger),C1685)</f>
        <v>0.84163287087310745</v>
      </c>
      <c r="H1685" s="149">
        <f>_xll.xlShmInterpDisc($H$3&amp;T(CalculationTrigger),C1685)</f>
        <v>0.84213529669077247</v>
      </c>
      <c r="I1685" s="150">
        <f>_xll.xlShmInterpDisc($I$3&amp;T(CalculationTrigger),C1685)</f>
        <v>0.84491900676109466</v>
      </c>
      <c r="J1685" s="157">
        <f t="shared" si="78"/>
        <v>4.0041803177835762E-5</v>
      </c>
      <c r="K1685" s="158">
        <f t="shared" si="79"/>
        <v>0</v>
      </c>
      <c r="L1685" s="159">
        <f t="shared" si="80"/>
        <v>-2.2142124740085698E-4</v>
      </c>
    </row>
    <row r="1686" spans="2:12" x14ac:dyDescent="0.2">
      <c r="B1686" s="112" t="s">
        <v>2</v>
      </c>
      <c r="C1686" s="113">
        <f>_xll.qlCalendarAdvance("TARGET",C1685,B1686,"mf")</f>
        <v>48275</v>
      </c>
      <c r="D1686" s="120">
        <f>_xll.xlShmInterpRateFwd($D$3&amp;T(CalculationTrigger),C1686,,5,C1687)</f>
        <v>1.9615422124689787E-2</v>
      </c>
      <c r="E1686" s="120">
        <f>_xll.xlShmInterpRateFwd($E$3&amp;T(CalculationTrigger),C1686,,5,C1687)</f>
        <v>1.9575498636519677E-2</v>
      </c>
      <c r="F1686" s="121">
        <f>_xll.xlShmInterpRateFwd($F$3&amp;T(CalculationTrigger),C1686,,5,C1687)</f>
        <v>1.9265740192472208E-2</v>
      </c>
      <c r="G1686" s="148">
        <f>_xll.xlShmInterpDisc($G$3&amp;T(CalculationTrigger),C1686)</f>
        <v>0.84131622414375506</v>
      </c>
      <c r="H1686" s="149">
        <f>_xll.xlShmInterpDisc($H$3&amp;T(CalculationTrigger),C1686)</f>
        <v>0.8418191047665009</v>
      </c>
      <c r="I1686" s="150">
        <f>_xll.xlShmInterpDisc($I$3&amp;T(CalculationTrigger),C1686)</f>
        <v>0.84460679452194054</v>
      </c>
      <c r="J1686" s="157">
        <f t="shared" si="78"/>
        <v>4.004159451119466E-5</v>
      </c>
      <c r="K1686" s="158">
        <f t="shared" si="79"/>
        <v>0</v>
      </c>
      <c r="L1686" s="159">
        <f t="shared" si="80"/>
        <v>-2.2153536048247164E-4</v>
      </c>
    </row>
    <row r="1687" spans="2:12" x14ac:dyDescent="0.2">
      <c r="B1687" s="112" t="s">
        <v>2</v>
      </c>
      <c r="C1687" s="113">
        <f>_xll.qlCalendarAdvance("TARGET",C1686,B1687,"mf")</f>
        <v>48282</v>
      </c>
      <c r="D1687" s="120">
        <f>_xll.xlShmInterpRateFwd($D$3&amp;T(CalculationTrigger),C1687,,5,C1688)</f>
        <v>1.960553500320962E-2</v>
      </c>
      <c r="E1687" s="120">
        <f>_xll.xlShmInterpRateFwd($E$3&amp;T(CalculationTrigger),C1687,,5,C1688)</f>
        <v>1.9565581936354787E-2</v>
      </c>
      <c r="F1687" s="121">
        <f>_xll.xlShmInterpRateFwd($F$3&amp;T(CalculationTrigger),C1687,,5,C1688)</f>
        <v>1.9256406132553982E-2</v>
      </c>
      <c r="G1687" s="148">
        <f>_xll.xlShmInterpDisc($G$3&amp;T(CalculationTrigger),C1687)</f>
        <v>0.84099985162409796</v>
      </c>
      <c r="H1687" s="149">
        <f>_xll.xlShmInterpDisc($H$3&amp;T(CalculationTrigger),C1687)</f>
        <v>0.8415031872008687</v>
      </c>
      <c r="I1687" s="150">
        <f>_xll.xlShmInterpDisc($I$3&amp;T(CalculationTrigger),C1687)</f>
        <v>0.84429484450593872</v>
      </c>
      <c r="J1687" s="157">
        <f t="shared" si="78"/>
        <v>4.0041423677195986E-5</v>
      </c>
      <c r="K1687" s="158">
        <f t="shared" si="79"/>
        <v>0</v>
      </c>
      <c r="L1687" s="159">
        <f t="shared" si="80"/>
        <v>-2.2164844341214128E-4</v>
      </c>
    </row>
    <row r="1688" spans="2:12" x14ac:dyDescent="0.2">
      <c r="B1688" s="112" t="s">
        <v>2</v>
      </c>
      <c r="C1688" s="113">
        <f>_xll.qlCalendarAdvance("TARGET",C1687,B1688,"mf")</f>
        <v>48289</v>
      </c>
      <c r="D1688" s="120">
        <f>_xll.xlShmInterpRateFwd($D$3&amp;T(CalculationTrigger),C1688,,5,C1689)</f>
        <v>1.9595378596855922E-2</v>
      </c>
      <c r="E1688" s="120">
        <f>_xll.xlShmInterpRateFwd($E$3&amp;T(CalculationTrigger),C1688,,5,C1689)</f>
        <v>1.9555395433830787E-2</v>
      </c>
      <c r="F1688" s="121">
        <f>_xll.xlShmInterpRateFwd($F$3&amp;T(CalculationTrigger),C1688,,5,C1689)</f>
        <v>1.9246810256500019E-2</v>
      </c>
      <c r="G1688" s="148">
        <f>_xll.xlShmInterpDisc($G$3&amp;T(CalculationTrigger),C1688)</f>
        <v>0.84068375742182577</v>
      </c>
      <c r="H1688" s="149">
        <f>_xll.xlShmInterpDisc($H$3&amp;T(CalculationTrigger),C1688)</f>
        <v>0.84118754811244389</v>
      </c>
      <c r="I1688" s="150">
        <f>_xll.xlShmInterpDisc($I$3&amp;T(CalculationTrigger),C1688)</f>
        <v>0.84398316073173429</v>
      </c>
      <c r="J1688" s="157">
        <f t="shared" si="78"/>
        <v>4.0041291191080375E-5</v>
      </c>
      <c r="K1688" s="158">
        <f t="shared" si="79"/>
        <v>0</v>
      </c>
      <c r="L1688" s="159">
        <f t="shared" si="80"/>
        <v>-2.2176048995193999E-4</v>
      </c>
    </row>
    <row r="1689" spans="2:12" x14ac:dyDescent="0.2">
      <c r="B1689" s="112" t="s">
        <v>2</v>
      </c>
      <c r="C1689" s="113">
        <f>_xll.qlCalendarAdvance("TARGET",C1688,B1689,"mf")</f>
        <v>48296</v>
      </c>
      <c r="D1689" s="120">
        <f>_xll.xlShmInterpRateFwd($D$3&amp;T(CalculationTrigger),C1689,,5,C1690)</f>
        <v>1.9584952127743124E-2</v>
      </c>
      <c r="E1689" s="120">
        <f>_xll.xlShmInterpRateFwd($E$3&amp;T(CalculationTrigger),C1689,,5,C1690)</f>
        <v>1.9544938348990813E-2</v>
      </c>
      <c r="F1689" s="121">
        <f>_xll.xlShmInterpRateFwd($F$3&amp;T(CalculationTrigger),C1689,,5,C1690)</f>
        <v>1.9236951809304612E-2</v>
      </c>
      <c r="G1689" s="148">
        <f>_xll.xlShmInterpDisc($G$3&amp;T(CalculationTrigger),C1689)</f>
        <v>0.84036794565089468</v>
      </c>
      <c r="H1689" s="149">
        <f>_xll.xlShmInterpDisc($H$3&amp;T(CalculationTrigger),C1689)</f>
        <v>0.84087219162609894</v>
      </c>
      <c r="I1689" s="150">
        <f>_xll.xlShmInterpDisc($I$3&amp;T(CalculationTrigger),C1689)</f>
        <v>0.84367174722416405</v>
      </c>
      <c r="J1689" s="157">
        <f t="shared" si="78"/>
        <v>4.0041197568069779E-5</v>
      </c>
      <c r="K1689" s="158">
        <f t="shared" si="79"/>
        <v>0</v>
      </c>
      <c r="L1689" s="159">
        <f t="shared" si="80"/>
        <v>-2.2187149386392627E-4</v>
      </c>
    </row>
    <row r="1690" spans="2:12" x14ac:dyDescent="0.2">
      <c r="B1690" s="112" t="s">
        <v>2</v>
      </c>
      <c r="C1690" s="113">
        <f>_xll.qlCalendarAdvance("TARGET",C1689,B1690,"mf")</f>
        <v>48303</v>
      </c>
      <c r="D1690" s="120">
        <f>_xll.xlShmInterpRateFwd($D$3&amp;T(CalculationTrigger),C1690,,5,C1691)</f>
        <v>1.957434850615198E-2</v>
      </c>
      <c r="E1690" s="120">
        <f>_xll.xlShmInterpRateFwd($E$3&amp;T(CalculationTrigger),C1690,,5,C1691)</f>
        <v>1.9534301363814163E-2</v>
      </c>
      <c r="F1690" s="121">
        <f>_xll.xlShmInterpRateFwd($F$3&amp;T(CalculationTrigger),C1690,,5,C1691)</f>
        <v>1.9226917954251792E-2</v>
      </c>
      <c r="G1690" s="148">
        <f>_xll.xlShmInterpDisc($G$3&amp;T(CalculationTrigger),C1690)</f>
        <v>0.84005242043151762</v>
      </c>
      <c r="H1690" s="149">
        <f>_xll.xlShmInterpDisc($H$3&amp;T(CalculationTrigger),C1690)</f>
        <v>0.84055712187300113</v>
      </c>
      <c r="I1690" s="150">
        <f>_xll.xlShmInterpDisc($I$3&amp;T(CalculationTrigger),C1690)</f>
        <v>0.84336060801424717</v>
      </c>
      <c r="J1690" s="157">
        <f t="shared" si="78"/>
        <v>4.0041143323404643E-5</v>
      </c>
      <c r="K1690" s="158">
        <f t="shared" si="79"/>
        <v>0</v>
      </c>
      <c r="L1690" s="159">
        <f t="shared" si="80"/>
        <v>-2.2198144891015788E-4</v>
      </c>
    </row>
    <row r="1691" spans="2:12" x14ac:dyDescent="0.2">
      <c r="B1691" s="112" t="s">
        <v>2</v>
      </c>
      <c r="C1691" s="113">
        <f>_xll.qlCalendarAdvance("TARGET",C1690,B1691,"mf")</f>
        <v>48310</v>
      </c>
      <c r="D1691" s="120">
        <f>_xll.xlShmInterpRateFwd($D$3&amp;T(CalculationTrigger),C1691,,5,C1692)</f>
        <v>1.9569207025115058E-2</v>
      </c>
      <c r="E1691" s="120">
        <f>_xll.xlShmInterpRateFwd($E$3&amp;T(CalculationTrigger),C1691,,5,C1692)</f>
        <v>1.9528990410972048E-2</v>
      </c>
      <c r="F1691" s="121">
        <f>_xll.xlShmInterpRateFwd($F$3&amp;T(CalculationTrigger),C1691,,5,C1692)</f>
        <v>1.9221999883005055E-2</v>
      </c>
      <c r="G1691" s="148">
        <f>_xll.xlShmInterpDisc($G$3&amp;T(CalculationTrigger),C1691)</f>
        <v>0.8397371843819158</v>
      </c>
      <c r="H1691" s="149">
        <f>_xll.xlShmInterpDisc($H$3&amp;T(CalculationTrigger),C1691)</f>
        <v>0.84024234151731658</v>
      </c>
      <c r="I1691" s="150">
        <f>_xll.xlShmInterpDisc($I$3&amp;T(CalculationTrigger),C1691)</f>
        <v>0.84304974571823088</v>
      </c>
      <c r="J1691" s="157">
        <f t="shared" si="78"/>
        <v>4.0041131813865322E-5</v>
      </c>
      <c r="K1691" s="158">
        <f t="shared" si="79"/>
        <v>0</v>
      </c>
      <c r="L1691" s="159">
        <f t="shared" si="80"/>
        <v>-2.2209035337524097E-4</v>
      </c>
    </row>
    <row r="1692" spans="2:12" x14ac:dyDescent="0.2">
      <c r="B1692" s="112" t="s">
        <v>2</v>
      </c>
      <c r="C1692" s="113">
        <f>_xll.qlCalendarAdvance("TARGET",C1691,B1692,"mf")</f>
        <v>48317</v>
      </c>
      <c r="D1692" s="120">
        <f>_xll.xlShmInterpRateFwd($D$3&amp;T(CalculationTrigger),C1692,,5,C1693)</f>
        <v>1.9567241737513761E-2</v>
      </c>
      <c r="E1692" s="120">
        <f>_xll.xlShmInterpRateFwd($E$3&amp;T(CalculationTrigger),C1692,,5,C1693)</f>
        <v>1.9526775858631312E-2</v>
      </c>
      <c r="F1692" s="121">
        <f>_xll.xlShmInterpRateFwd($F$3&amp;T(CalculationTrigger),C1692,,5,C1693)</f>
        <v>1.9220050054800437E-2</v>
      </c>
      <c r="G1692" s="148">
        <f>_xll.xlShmInterpDisc($G$3&amp;T(CalculationTrigger),C1692)</f>
        <v>0.83942214936614346</v>
      </c>
      <c r="H1692" s="149">
        <f>_xll.xlShmInterpDisc($H$3&amp;T(CalculationTrigger),C1692)</f>
        <v>0.83992776456164475</v>
      </c>
      <c r="I1692" s="150">
        <f>_xll.xlShmInterpDisc($I$3&amp;T(CalculationTrigger),C1692)</f>
        <v>0.8427390774630561</v>
      </c>
      <c r="J1692" s="157">
        <f t="shared" si="78"/>
        <v>4.0041336381444568E-5</v>
      </c>
      <c r="K1692" s="158">
        <f t="shared" si="79"/>
        <v>0</v>
      </c>
      <c r="L1692" s="159">
        <f t="shared" si="80"/>
        <v>-2.221984792647559E-4</v>
      </c>
    </row>
    <row r="1693" spans="2:12" x14ac:dyDescent="0.2">
      <c r="B1693" s="112" t="s">
        <v>2</v>
      </c>
      <c r="C1693" s="113">
        <f>_xll.qlCalendarAdvance("TARGET",C1692,B1693,"mf")</f>
        <v>48324</v>
      </c>
      <c r="D1693" s="120">
        <f>_xll.xlShmInterpRateFwd($D$3&amp;T(CalculationTrigger),C1693,,5,C1694)</f>
        <v>1.9565089902443461E-2</v>
      </c>
      <c r="E1693" s="120">
        <f>_xll.xlShmInterpRateFwd($E$3&amp;T(CalculationTrigger),C1693,,5,C1694)</f>
        <v>1.9524375239711629E-2</v>
      </c>
      <c r="F1693" s="121">
        <f>_xll.xlShmInterpRateFwd($F$3&amp;T(CalculationTrigger),C1693,,5,C1694)</f>
        <v>1.9217912350084146E-2</v>
      </c>
      <c r="G1693" s="148">
        <f>_xll.xlShmInterpDisc($G$3&amp;T(CalculationTrigger),C1693)</f>
        <v>0.83910726415307579</v>
      </c>
      <c r="H1693" s="149">
        <f>_xll.xlShmInterpDisc($H$3&amp;T(CalculationTrigger),C1693)</f>
        <v>0.83961334102568075</v>
      </c>
      <c r="I1693" s="150">
        <f>_xll.xlShmInterpDisc($I$3&amp;T(CalculationTrigger),C1693)</f>
        <v>0.84242855518089943</v>
      </c>
      <c r="J1693" s="157">
        <f t="shared" si="78"/>
        <v>4.0041857787920906E-5</v>
      </c>
      <c r="K1693" s="158">
        <f t="shared" si="79"/>
        <v>0</v>
      </c>
      <c r="L1693" s="159">
        <f t="shared" si="80"/>
        <v>-2.2230599269841065E-4</v>
      </c>
    </row>
    <row r="1694" spans="2:12" x14ac:dyDescent="0.2">
      <c r="B1694" s="112" t="s">
        <v>2</v>
      </c>
      <c r="C1694" s="113">
        <f>_xll.qlCalendarAdvance("TARGET",C1693,B1694,"mf")</f>
        <v>48331</v>
      </c>
      <c r="D1694" s="120">
        <f>_xll.xlShmInterpRateFwd($D$3&amp;T(CalculationTrigger),C1694,,5,C1695)</f>
        <v>1.9562751002608649E-2</v>
      </c>
      <c r="E1694" s="120">
        <f>_xll.xlShmInterpRateFwd($E$3&amp;T(CalculationTrigger),C1694,,5,C1695)</f>
        <v>1.9521788044223148E-2</v>
      </c>
      <c r="F1694" s="121">
        <f>_xll.xlShmInterpRateFwd($F$3&amp;T(CalculationTrigger),C1694,,5,C1695)</f>
        <v>1.9215586240357584E-2</v>
      </c>
      <c r="G1694" s="148">
        <f>_xll.xlShmInterpDisc($G$3&amp;T(CalculationTrigger),C1694)</f>
        <v>0.8387925316625543</v>
      </c>
      <c r="H1694" s="149">
        <f>_xll.xlShmInterpDisc($H$3&amp;T(CalculationTrigger),C1694)</f>
        <v>0.83929907381913527</v>
      </c>
      <c r="I1694" s="150">
        <f>_xll.xlShmInterpDisc($I$3&amp;T(CalculationTrigger),C1694)</f>
        <v>0.84211818182789266</v>
      </c>
      <c r="J1694" s="157">
        <f t="shared" si="78"/>
        <v>4.0042694212963584E-5</v>
      </c>
      <c r="K1694" s="158">
        <f t="shared" si="79"/>
        <v>0</v>
      </c>
      <c r="L1694" s="159">
        <f t="shared" si="80"/>
        <v>-2.2241289831620559E-4</v>
      </c>
    </row>
    <row r="1695" spans="2:12" x14ac:dyDescent="0.2">
      <c r="B1695" s="112" t="s">
        <v>2</v>
      </c>
      <c r="C1695" s="113">
        <f>_xll.qlCalendarAdvance("TARGET",C1694,B1695,"mf")</f>
        <v>48338</v>
      </c>
      <c r="D1695" s="120">
        <f>_xll.xlShmInterpRateFwd($D$3&amp;T(CalculationTrigger),C1695,,5,C1696)</f>
        <v>1.9560224520723837E-2</v>
      </c>
      <c r="E1695" s="120">
        <f>_xll.xlShmInterpRateFwd($E$3&amp;T(CalculationTrigger),C1695,,5,C1696)</f>
        <v>1.9519013762157041E-2</v>
      </c>
      <c r="F1695" s="121">
        <f>_xll.xlShmInterpRateFwd($F$3&amp;T(CalculationTrigger),C1695,,5,C1696)</f>
        <v>1.9213071197010552E-2</v>
      </c>
      <c r="G1695" s="148">
        <f>_xll.xlShmInterpDisc($G$3&amp;T(CalculationTrigger),C1695)</f>
        <v>0.83847795481828302</v>
      </c>
      <c r="H1695" s="149">
        <f>_xll.xlShmInterpDisc($H$3&amp;T(CalculationTrigger),C1695)</f>
        <v>0.83898496585549132</v>
      </c>
      <c r="I1695" s="150">
        <f>_xll.xlShmInterpDisc($I$3&amp;T(CalculationTrigger),C1695)</f>
        <v>0.84180796036427241</v>
      </c>
      <c r="J1695" s="157">
        <f t="shared" si="78"/>
        <v>4.0043843836163673E-5</v>
      </c>
      <c r="K1695" s="158">
        <f t="shared" si="79"/>
        <v>0</v>
      </c>
      <c r="L1695" s="159">
        <f t="shared" si="80"/>
        <v>-2.2251920075807568E-4</v>
      </c>
    </row>
    <row r="1696" spans="2:12" x14ac:dyDescent="0.2">
      <c r="B1696" s="112" t="s">
        <v>2</v>
      </c>
      <c r="C1696" s="113">
        <f>_xll.qlCalendarAdvance("TARGET",C1695,B1696,"mf")</f>
        <v>48345</v>
      </c>
      <c r="D1696" s="120">
        <f>_xll.xlShmInterpRateFwd($D$3&amp;T(CalculationTrigger),C1696,,5,C1697)</f>
        <v>1.9557509939554102E-2</v>
      </c>
      <c r="E1696" s="120">
        <f>_xll.xlShmInterpRateFwd($E$3&amp;T(CalculationTrigger),C1696,,5,C1697)</f>
        <v>1.9516051883549265E-2</v>
      </c>
      <c r="F1696" s="121">
        <f>_xll.xlShmInterpRateFwd($F$3&amp;T(CalculationTrigger),C1696,,5,C1697)</f>
        <v>1.9210366691518248E-2</v>
      </c>
      <c r="G1696" s="148">
        <f>_xll.xlShmInterpDisc($G$3&amp;T(CalculationTrigger),C1696)</f>
        <v>0.83816353654781806</v>
      </c>
      <c r="H1696" s="149">
        <f>_xll.xlShmInterpDisc($H$3&amp;T(CalculationTrigger),C1696)</f>
        <v>0.83867102005199479</v>
      </c>
      <c r="I1696" s="150">
        <f>_xll.xlShmInterpDisc($I$3&amp;T(CalculationTrigger),C1696)</f>
        <v>0.84149789375437145</v>
      </c>
      <c r="J1696" s="157">
        <f t="shared" si="78"/>
        <v>4.0045304837174133E-5</v>
      </c>
      <c r="K1696" s="158">
        <f t="shared" si="79"/>
        <v>0</v>
      </c>
      <c r="L1696" s="159">
        <f t="shared" si="80"/>
        <v>-2.2262490466399301E-4</v>
      </c>
    </row>
    <row r="1697" spans="2:12" x14ac:dyDescent="0.2">
      <c r="B1697" s="112" t="s">
        <v>2</v>
      </c>
      <c r="C1697" s="113">
        <f>_xll.qlCalendarAdvance("TARGET",C1696,B1697,"mf")</f>
        <v>48352</v>
      </c>
      <c r="D1697" s="120">
        <f>_xll.xlShmInterpRateFwd($D$3&amp;T(CalculationTrigger),C1697,,5,C1698)</f>
        <v>1.9554606741776115E-2</v>
      </c>
      <c r="E1697" s="120">
        <f>_xll.xlShmInterpRateFwd($E$3&amp;T(CalculationTrigger),C1697,,5,C1698)</f>
        <v>1.9512901898399507E-2</v>
      </c>
      <c r="F1697" s="121">
        <f>_xll.xlShmInterpRateFwd($F$3&amp;T(CalculationTrigger),C1697,,5,C1698)</f>
        <v>1.9207472195337055E-2</v>
      </c>
      <c r="G1697" s="148">
        <f>_xll.xlShmInterpDisc($G$3&amp;T(CalculationTrigger),C1697)</f>
        <v>0.83784927978255674</v>
      </c>
      <c r="H1697" s="149">
        <f>_xll.xlShmInterpDisc($H$3&amp;T(CalculationTrigger),C1697)</f>
        <v>0.83835723932964423</v>
      </c>
      <c r="I1697" s="150">
        <f>_xll.xlShmInterpDisc($I$3&amp;T(CalculationTrigger),C1697)</f>
        <v>0.84118798496660718</v>
      </c>
      <c r="J1697" s="157">
        <f t="shared" si="78"/>
        <v>4.0047075395635988E-5</v>
      </c>
      <c r="K1697" s="158">
        <f t="shared" si="79"/>
        <v>0</v>
      </c>
      <c r="L1697" s="159">
        <f t="shared" si="80"/>
        <v>-2.2273001467392183E-4</v>
      </c>
    </row>
    <row r="1698" spans="2:12" x14ac:dyDescent="0.2">
      <c r="B1698" s="112" t="s">
        <v>2</v>
      </c>
      <c r="C1698" s="113">
        <f>_xll.qlCalendarAdvance("TARGET",C1697,B1698,"mf")</f>
        <v>48359</v>
      </c>
      <c r="D1698" s="120">
        <f>_xll.xlShmInterpRateFwd($D$3&amp;T(CalculationTrigger),C1698,,5,C1699)</f>
        <v>1.9551514410157757E-2</v>
      </c>
      <c r="E1698" s="120">
        <f>_xll.xlShmInterpRateFwd($E$3&amp;T(CalculationTrigger),C1698,,5,C1699)</f>
        <v>1.9509563296734929E-2</v>
      </c>
      <c r="F1698" s="121">
        <f>_xll.xlShmInterpRateFwd($F$3&amp;T(CalculationTrigger),C1698,,5,C1699)</f>
        <v>1.9204387179875583E-2</v>
      </c>
      <c r="G1698" s="148">
        <f>_xll.xlShmInterpDisc($G$3&amp;T(CalculationTrigger),C1698)</f>
        <v>0.83753518745772948</v>
      </c>
      <c r="H1698" s="149">
        <f>_xll.xlShmInterpDisc($H$3&amp;T(CalculationTrigger),C1698)</f>
        <v>0.83804362661318188</v>
      </c>
      <c r="I1698" s="150">
        <f>_xll.xlShmInterpDisc($I$3&amp;T(CalculationTrigger),C1698)</f>
        <v>0.84087823697347208</v>
      </c>
      <c r="J1698" s="157">
        <f t="shared" si="78"/>
        <v>4.0049153691163639E-5</v>
      </c>
      <c r="K1698" s="158">
        <f t="shared" si="79"/>
        <v>0</v>
      </c>
      <c r="L1698" s="159">
        <f t="shared" si="80"/>
        <v>-2.2283453542780367E-4</v>
      </c>
    </row>
    <row r="1699" spans="2:12" x14ac:dyDescent="0.2">
      <c r="B1699" s="112" t="s">
        <v>2</v>
      </c>
      <c r="C1699" s="113">
        <f>_xll.qlCalendarAdvance("TARGET",C1698,B1699,"mf")</f>
        <v>48366</v>
      </c>
      <c r="D1699" s="120">
        <f>_xll.xlShmInterpRateFwd($D$3&amp;T(CalculationTrigger),C1699,,5,C1700)</f>
        <v>1.9548232427401748E-2</v>
      </c>
      <c r="E1699" s="120">
        <f>_xll.xlShmInterpRateFwd($E$3&amp;T(CalculationTrigger),C1699,,5,C1700)</f>
        <v>1.9506035568558074E-2</v>
      </c>
      <c r="F1699" s="121">
        <f>_xll.xlShmInterpRateFwd($F$3&amp;T(CalculationTrigger),C1699,,5,C1700)</f>
        <v>1.920111111665114E-2</v>
      </c>
      <c r="G1699" s="148">
        <f>_xll.xlShmInterpDisc($G$3&amp;T(CalculationTrigger),C1699)</f>
        <v>0.83722126251238838</v>
      </c>
      <c r="H1699" s="149">
        <f>_xll.xlShmInterpDisc($H$3&amp;T(CalculationTrigger),C1699)</f>
        <v>0.83773018483108375</v>
      </c>
      <c r="I1699" s="150">
        <f>_xll.xlShmInterpDisc($I$3&amp;T(CalculationTrigger),C1699)</f>
        <v>0.84056865275152426</v>
      </c>
      <c r="J1699" s="157">
        <f t="shared" si="78"/>
        <v>4.0051537903396223E-5</v>
      </c>
      <c r="K1699" s="158">
        <f t="shared" si="79"/>
        <v>0</v>
      </c>
      <c r="L1699" s="159">
        <f t="shared" si="80"/>
        <v>-2.2293847156562975E-4</v>
      </c>
    </row>
    <row r="1700" spans="2:12" x14ac:dyDescent="0.2">
      <c r="B1700" s="112" t="s">
        <v>2</v>
      </c>
      <c r="C1700" s="113">
        <f>_xll.qlCalendarAdvance("TARGET",C1699,B1700,"mf")</f>
        <v>48373</v>
      </c>
      <c r="D1700" s="120">
        <f>_xll.xlShmInterpRateFwd($D$3&amp;T(CalculationTrigger),C1700,,5,C1701)</f>
        <v>1.9544760276249955E-2</v>
      </c>
      <c r="E1700" s="120">
        <f>_xll.xlShmInterpRateFwd($E$3&amp;T(CalculationTrigger),C1700,,5,C1701)</f>
        <v>1.9502318203887457E-2</v>
      </c>
      <c r="F1700" s="121">
        <f>_xll.xlShmInterpRateFwd($F$3&amp;T(CalculationTrigger),C1700,,5,C1701)</f>
        <v>1.9197643477029076E-2</v>
      </c>
      <c r="G1700" s="148">
        <f>_xll.xlShmInterpDisc($G$3&amp;T(CalculationTrigger),C1700)</f>
        <v>0.83690750788939872</v>
      </c>
      <c r="H1700" s="149">
        <f>_xll.xlShmInterpDisc($H$3&amp;T(CalculationTrigger),C1700)</f>
        <v>0.83741691691555098</v>
      </c>
      <c r="I1700" s="150">
        <f>_xll.xlShmInterpDisc($I$3&amp;T(CalculationTrigger),C1700)</f>
        <v>0.84025923528137625</v>
      </c>
      <c r="J1700" s="157">
        <f t="shared" si="78"/>
        <v>4.0054226211968143E-5</v>
      </c>
      <c r="K1700" s="158">
        <f t="shared" si="79"/>
        <v>0</v>
      </c>
      <c r="L1700" s="159">
        <f t="shared" si="80"/>
        <v>-2.230418277273235E-4</v>
      </c>
    </row>
    <row r="1701" spans="2:12" x14ac:dyDescent="0.2">
      <c r="B1701" s="112" t="s">
        <v>2</v>
      </c>
      <c r="C1701" s="113">
        <f>_xll.qlCalendarAdvance("TARGET",C1700,B1701,"mf")</f>
        <v>48380</v>
      </c>
      <c r="D1701" s="120">
        <f>_xll.xlShmInterpRateFwd($D$3&amp;T(CalculationTrigger),C1701,,5,C1702)</f>
        <v>1.9541097439454466E-2</v>
      </c>
      <c r="E1701" s="120">
        <f>_xll.xlShmInterpRateFwd($E$3&amp;T(CalculationTrigger),C1701,,5,C1702)</f>
        <v>1.949841069276918E-2</v>
      </c>
      <c r="F1701" s="121">
        <f>_xll.xlShmInterpRateFwd($F$3&amp;T(CalculationTrigger),C1701,,5,C1702)</f>
        <v>1.9193983732564618E-2</v>
      </c>
      <c r="G1701" s="148">
        <f>_xll.xlShmInterpDisc($G$3&amp;T(CalculationTrigger),C1701)</f>
        <v>0.83659392653542908</v>
      </c>
      <c r="H1701" s="149">
        <f>_xll.xlShmInterpDisc($H$3&amp;T(CalculationTrigger),C1701)</f>
        <v>0.83710382580250042</v>
      </c>
      <c r="I1701" s="150">
        <f>_xll.xlShmInterpDisc($I$3&amp;T(CalculationTrigger),C1701)</f>
        <v>0.83994998754768768</v>
      </c>
      <c r="J1701" s="157">
        <f t="shared" si="78"/>
        <v>4.0057216796509055E-5</v>
      </c>
      <c r="K1701" s="158">
        <f t="shared" si="79"/>
        <v>0</v>
      </c>
      <c r="L1701" s="159">
        <f t="shared" si="80"/>
        <v>-2.2314460855288605E-4</v>
      </c>
    </row>
    <row r="1702" spans="2:12" x14ac:dyDescent="0.2">
      <c r="B1702" s="112" t="s">
        <v>2</v>
      </c>
      <c r="C1702" s="113">
        <f>_xll.qlCalendarAdvance("TARGET",C1701,B1702,"mf")</f>
        <v>48387</v>
      </c>
      <c r="D1702" s="120">
        <f>_xll.xlShmInterpRateFwd($D$3&amp;T(CalculationTrigger),C1702,,5,C1703)</f>
        <v>1.9537243399719694E-2</v>
      </c>
      <c r="E1702" s="120">
        <f>_xll.xlShmInterpRateFwd($E$3&amp;T(CalculationTrigger),C1702,,5,C1703)</f>
        <v>1.949431252520167E-2</v>
      </c>
      <c r="F1702" s="121">
        <f>_xll.xlShmInterpRateFwd($F$3&amp;T(CalculationTrigger),C1702,,5,C1703)</f>
        <v>1.9190131354632139E-2</v>
      </c>
      <c r="G1702" s="148">
        <f>_xll.xlShmInterpDisc($G$3&amp;T(CalculationTrigger),C1702)</f>
        <v>0.83628052140094167</v>
      </c>
      <c r="H1702" s="149">
        <f>_xll.xlShmInterpDisc($H$3&amp;T(CalculationTrigger),C1702)</f>
        <v>0.8367909144315554</v>
      </c>
      <c r="I1702" s="150">
        <f>_xll.xlShmInterpDisc($I$3&amp;T(CalculationTrigger),C1702)</f>
        <v>0.83964091253915263</v>
      </c>
      <c r="J1702" s="157">
        <f t="shared" si="78"/>
        <v>4.0060507836658352E-5</v>
      </c>
      <c r="K1702" s="158">
        <f t="shared" si="79"/>
        <v>0</v>
      </c>
      <c r="L1702" s="159">
        <f t="shared" si="80"/>
        <v>-2.2324681868223515E-4</v>
      </c>
    </row>
    <row r="1703" spans="2:12" x14ac:dyDescent="0.2">
      <c r="B1703" s="112" t="s">
        <v>2</v>
      </c>
      <c r="C1703" s="113">
        <f>_xll.qlCalendarAdvance("TARGET",C1702,B1703,"mf")</f>
        <v>48394</v>
      </c>
      <c r="D1703" s="120">
        <f>_xll.xlShmInterpRateFwd($D$3&amp;T(CalculationTrigger),C1703,,5,C1704)</f>
        <v>1.953319763981249E-2</v>
      </c>
      <c r="E1703" s="120">
        <f>_xll.xlShmInterpRateFwd($E$3&amp;T(CalculationTrigger),C1703,,5,C1704)</f>
        <v>1.9490023191222602E-2</v>
      </c>
      <c r="F1703" s="121">
        <f>_xll.xlShmInterpRateFwd($F$3&amp;T(CalculationTrigger),C1703,,5,C1704)</f>
        <v>1.918608581474384E-2</v>
      </c>
      <c r="G1703" s="148">
        <f>_xll.xlShmInterpDisc($G$3&amp;T(CalculationTrigger),C1703)</f>
        <v>0.835967295440184</v>
      </c>
      <c r="H1703" s="149">
        <f>_xll.xlShmInterpDisc($H$3&amp;T(CalculationTrigger),C1703)</f>
        <v>0.83647818574603727</v>
      </c>
      <c r="I1703" s="150">
        <f>_xll.xlShmInterpDisc($I$3&amp;T(CalculationTrigger),C1703)</f>
        <v>0.83933201324849316</v>
      </c>
      <c r="J1703" s="157">
        <f t="shared" si="78"/>
        <v>4.0064097512035991E-5</v>
      </c>
      <c r="K1703" s="158">
        <f t="shared" si="79"/>
        <v>0</v>
      </c>
      <c r="L1703" s="159">
        <f t="shared" si="80"/>
        <v>-2.2334846275536498E-4</v>
      </c>
    </row>
    <row r="1704" spans="2:12" x14ac:dyDescent="0.2">
      <c r="B1704" s="112" t="s">
        <v>2</v>
      </c>
      <c r="C1704" s="113">
        <f>_xll.qlCalendarAdvance("TARGET",C1703,B1704,"mf")</f>
        <v>48401</v>
      </c>
      <c r="D1704" s="120">
        <f>_xll.xlShmInterpRateFwd($D$3&amp;T(CalculationTrigger),C1704,,5,C1705)</f>
        <v>1.9528959642469482E-2</v>
      </c>
      <c r="E1704" s="120">
        <f>_xll.xlShmInterpRateFwd($E$3&amp;T(CalculationTrigger),C1704,,5,C1705)</f>
        <v>1.9485542180868391E-2</v>
      </c>
      <c r="F1704" s="121">
        <f>_xll.xlShmInterpRateFwd($F$3&amp;T(CalculationTrigger),C1704,,5,C1705)</f>
        <v>1.9181846584335419E-2</v>
      </c>
      <c r="G1704" s="148">
        <f>_xll.xlShmInterpDisc($G$3&amp;T(CalculationTrigger),C1704)</f>
        <v>0.83565425161117879</v>
      </c>
      <c r="H1704" s="149">
        <f>_xll.xlShmInterpDisc($H$3&amp;T(CalculationTrigger),C1704)</f>
        <v>0.83616564269295635</v>
      </c>
      <c r="I1704" s="150">
        <f>_xll.xlShmInterpDisc($I$3&amp;T(CalculationTrigger),C1704)</f>
        <v>0.83902329267244802</v>
      </c>
      <c r="J1704" s="157">
        <f t="shared" si="78"/>
        <v>4.0067984002278809E-5</v>
      </c>
      <c r="K1704" s="158">
        <f t="shared" si="79"/>
        <v>0</v>
      </c>
      <c r="L1704" s="159">
        <f t="shared" si="80"/>
        <v>-2.2344954541221449E-4</v>
      </c>
    </row>
    <row r="1705" spans="2:12" x14ac:dyDescent="0.2">
      <c r="B1705" s="112" t="s">
        <v>2</v>
      </c>
      <c r="C1705" s="113">
        <f>_xll.qlCalendarAdvance("TARGET",C1704,B1705,"mf")</f>
        <v>48408</v>
      </c>
      <c r="D1705" s="120">
        <f>_xll.xlShmInterpRateFwd($D$3&amp;T(CalculationTrigger),C1705,,5,C1706)</f>
        <v>1.9524528890431884E-2</v>
      </c>
      <c r="E1705" s="120">
        <f>_xll.xlShmInterpRateFwd($E$3&amp;T(CalculationTrigger),C1705,,5,C1706)</f>
        <v>1.9480868984162642E-2</v>
      </c>
      <c r="F1705" s="121">
        <f>_xll.xlShmInterpRateFwd($F$3&amp;T(CalculationTrigger),C1705,,5,C1706)</f>
        <v>1.9177413134905157E-2</v>
      </c>
      <c r="G1705" s="148">
        <f>_xll.xlShmInterpDisc($G$3&amp;T(CalculationTrigger),C1705)</f>
        <v>0.83534139287571552</v>
      </c>
      <c r="H1705" s="149">
        <f>_xll.xlShmInterpDisc($H$3&amp;T(CalculationTrigger),C1705)</f>
        <v>0.83585328822300342</v>
      </c>
      <c r="I1705" s="150">
        <f>_xll.xlShmInterpDisc($I$3&amp;T(CalculationTrigger),C1705)</f>
        <v>0.83871475381176464</v>
      </c>
      <c r="J1705" s="157">
        <f t="shared" si="78"/>
        <v>4.0072165487018652E-5</v>
      </c>
      <c r="K1705" s="158">
        <f t="shared" si="79"/>
        <v>0</v>
      </c>
      <c r="L1705" s="159">
        <f t="shared" si="80"/>
        <v>-2.235500712927685E-4</v>
      </c>
    </row>
    <row r="1706" spans="2:12" x14ac:dyDescent="0.2">
      <c r="B1706" s="112" t="s">
        <v>2</v>
      </c>
      <c r="C1706" s="113">
        <f>_xll.qlCalendarAdvance("TARGET",C1705,B1706,"mf")</f>
        <v>48415</v>
      </c>
      <c r="D1706" s="120">
        <f>_xll.xlShmInterpRateFwd($D$3&amp;T(CalculationTrigger),C1706,,5,C1707)</f>
        <v>1.9519904866428146E-2</v>
      </c>
      <c r="E1706" s="120">
        <f>_xll.xlShmInterpRateFwd($E$3&amp;T(CalculationTrigger),C1706,,5,C1707)</f>
        <v>1.9476003091127778E-2</v>
      </c>
      <c r="F1706" s="121">
        <f>_xll.xlShmInterpRateFwd($F$3&amp;T(CalculationTrigger),C1706,,5,C1707)</f>
        <v>1.9172784937869138E-2</v>
      </c>
      <c r="G1706" s="148">
        <f>_xll.xlShmInterpDisc($G$3&amp;T(CalculationTrigger),C1706)</f>
        <v>0.83502872219934166</v>
      </c>
      <c r="H1706" s="149">
        <f>_xll.xlShmInterpDisc($H$3&amp;T(CalculationTrigger),C1706)</f>
        <v>0.83554112529054136</v>
      </c>
      <c r="I1706" s="150">
        <f>_xll.xlShmInterpDisc($I$3&amp;T(CalculationTrigger),C1706)</f>
        <v>0.83840639967118902</v>
      </c>
      <c r="J1706" s="157">
        <f t="shared" si="78"/>
        <v>4.0076640145896788E-5</v>
      </c>
      <c r="K1706" s="158">
        <f t="shared" si="79"/>
        <v>0</v>
      </c>
      <c r="L1706" s="159">
        <f t="shared" si="80"/>
        <v>-2.2365004503695582E-4</v>
      </c>
    </row>
    <row r="1707" spans="2:12" x14ac:dyDescent="0.2">
      <c r="B1707" s="112" t="s">
        <v>2</v>
      </c>
      <c r="C1707" s="113">
        <f>_xll.qlCalendarAdvance("TARGET",C1706,B1707,"mf")</f>
        <v>48422</v>
      </c>
      <c r="D1707" s="120">
        <f>_xll.xlShmInterpRateFwd($D$3&amp;T(CalculationTrigger),C1707,,5,C1708)</f>
        <v>1.9515087053243507E-2</v>
      </c>
      <c r="E1707" s="120">
        <f>_xll.xlShmInterpRateFwd($E$3&amp;T(CalculationTrigger),C1707,,5,C1708)</f>
        <v>1.9470943991814024E-2</v>
      </c>
      <c r="F1707" s="121">
        <f>_xll.xlShmInterpRateFwd($F$3&amp;T(CalculationTrigger),C1707,,5,C1708)</f>
        <v>1.9167961464740854E-2</v>
      </c>
      <c r="G1707" s="148">
        <f>_xll.xlShmInterpDisc($G$3&amp;T(CalculationTrigger),C1707)</f>
        <v>0.83471624255135413</v>
      </c>
      <c r="H1707" s="149">
        <f>_xll.xlShmInterpDisc($H$3&amp;T(CalculationTrigger),C1707)</f>
        <v>0.83522915685359678</v>
      </c>
      <c r="I1707" s="150">
        <f>_xll.xlShmInterpDisc($I$3&amp;T(CalculationTrigger),C1707)</f>
        <v>0.83809823325945854</v>
      </c>
      <c r="J1707" s="157">
        <f t="shared" si="78"/>
        <v>4.0081406158527558E-5</v>
      </c>
      <c r="K1707" s="158">
        <f t="shared" si="79"/>
        <v>0</v>
      </c>
      <c r="L1707" s="159">
        <f t="shared" si="80"/>
        <v>-2.2374947128476444E-4</v>
      </c>
    </row>
    <row r="1708" spans="2:12" x14ac:dyDescent="0.2">
      <c r="B1708" s="112" t="s">
        <v>2</v>
      </c>
      <c r="C1708" s="113">
        <f>_xll.qlCalendarAdvance("TARGET",C1707,B1708,"mf")</f>
        <v>48429</v>
      </c>
      <c r="D1708" s="120">
        <f>_xll.xlShmInterpRateFwd($D$3&amp;T(CalculationTrigger),C1708,,5,C1709)</f>
        <v>1.9510074933604186E-2</v>
      </c>
      <c r="E1708" s="120">
        <f>_xll.xlShmInterpRateFwd($E$3&amp;T(CalculationTrigger),C1708,,5,C1709)</f>
        <v>1.9465691176270512E-2</v>
      </c>
      <c r="F1708" s="121">
        <f>_xll.xlShmInterpRateFwd($F$3&amp;T(CalculationTrigger),C1708,,5,C1709)</f>
        <v>1.9162942186986436E-2</v>
      </c>
      <c r="G1708" s="148">
        <f>_xll.xlShmInterpDisc($G$3&amp;T(CalculationTrigger),C1708)</f>
        <v>0.83440395690478986</v>
      </c>
      <c r="H1708" s="149">
        <f>_xll.xlShmInterpDisc($H$3&amp;T(CalculationTrigger),C1708)</f>
        <v>0.83491738587385156</v>
      </c>
      <c r="I1708" s="150">
        <f>_xll.xlShmInterpDisc($I$3&amp;T(CalculationTrigger),C1708)</f>
        <v>0.83779025758929127</v>
      </c>
      <c r="J1708" s="157">
        <f t="shared" si="78"/>
        <v>4.0086461704563615E-5</v>
      </c>
      <c r="K1708" s="158">
        <f t="shared" si="79"/>
        <v>0</v>
      </c>
      <c r="L1708" s="159">
        <f t="shared" si="80"/>
        <v>-2.2384835467613968E-4</v>
      </c>
    </row>
    <row r="1709" spans="2:12" x14ac:dyDescent="0.2">
      <c r="B1709" s="112" t="s">
        <v>2</v>
      </c>
      <c r="C1709" s="113">
        <f>_xll.qlCalendarAdvance("TARGET",C1708,B1709,"mf")</f>
        <v>48436</v>
      </c>
      <c r="D1709" s="120">
        <f>_xll.xlShmInterpRateFwd($D$3&amp;T(CalculationTrigger),C1709,,5,C1710)</f>
        <v>1.9504867990264296E-2</v>
      </c>
      <c r="E1709" s="120">
        <f>_xll.xlShmInterpRateFwd($E$3&amp;T(CalculationTrigger),C1709,,5,C1710)</f>
        <v>1.9460244134510533E-2</v>
      </c>
      <c r="F1709" s="121">
        <f>_xll.xlShmInterpRateFwd($F$3&amp;T(CalculationTrigger),C1709,,5,C1710)</f>
        <v>1.915772657605944E-2</v>
      </c>
      <c r="G1709" s="148">
        <f>_xll.xlShmInterpDisc($G$3&amp;T(CalculationTrigger),C1709)</f>
        <v>0.83409186823641834</v>
      </c>
      <c r="H1709" s="149">
        <f>_xll.xlShmInterpDisc($H$3&amp;T(CalculationTrigger),C1709)</f>
        <v>0.8346058153166348</v>
      </c>
      <c r="I1709" s="150">
        <f>_xll.xlShmInterpDisc($I$3&amp;T(CalculationTrigger),C1709)</f>
        <v>0.83748247567737855</v>
      </c>
      <c r="J1709" s="157">
        <f t="shared" si="78"/>
        <v>4.0091804963623325E-5</v>
      </c>
      <c r="K1709" s="158">
        <f t="shared" si="79"/>
        <v>0</v>
      </c>
      <c r="L1709" s="159">
        <f t="shared" si="80"/>
        <v>-2.2394669985104142E-4</v>
      </c>
    </row>
    <row r="1710" spans="2:12" x14ac:dyDescent="0.2">
      <c r="B1710" s="112" t="s">
        <v>2</v>
      </c>
      <c r="C1710" s="113">
        <f>_xll.qlCalendarAdvance("TARGET",C1709,B1710,"mf")</f>
        <v>48443</v>
      </c>
      <c r="D1710" s="120">
        <f>_xll.xlShmInterpRateFwd($D$3&amp;T(CalculationTrigger),C1710,,5,C1711)</f>
        <v>1.9499465705976934E-2</v>
      </c>
      <c r="E1710" s="120">
        <f>_xll.xlShmInterpRateFwd($E$3&amp;T(CalculationTrigger),C1710,,5,C1711)</f>
        <v>1.9454602356592684E-2</v>
      </c>
      <c r="F1710" s="121">
        <f>_xll.xlShmInterpRateFwd($F$3&amp;T(CalculationTrigger),C1710,,5,C1711)</f>
        <v>1.9152314103464615E-2</v>
      </c>
      <c r="G1710" s="148">
        <f>_xll.xlShmInterpDisc($G$3&amp;T(CalculationTrigger),C1710)</f>
        <v>0.83377997952673299</v>
      </c>
      <c r="H1710" s="149">
        <f>_xll.xlShmInterpDisc($H$3&amp;T(CalculationTrigger),C1710)</f>
        <v>0.83429444815091536</v>
      </c>
      <c r="I1710" s="150">
        <f>_xll.xlShmInterpDisc($I$3&amp;T(CalculationTrigger),C1710)</f>
        <v>0.83717489054437655</v>
      </c>
      <c r="J1710" s="157">
        <f t="shared" si="78"/>
        <v>4.0097434115341438E-5</v>
      </c>
      <c r="K1710" s="158">
        <f t="shared" si="79"/>
        <v>0</v>
      </c>
      <c r="L1710" s="159">
        <f t="shared" si="80"/>
        <v>-2.240445114494436E-4</v>
      </c>
    </row>
    <row r="1711" spans="2:12" x14ac:dyDescent="0.2">
      <c r="B1711" s="112" t="s">
        <v>2</v>
      </c>
      <c r="C1711" s="113">
        <f>_xll.qlCalendarAdvance("TARGET",C1710,B1711,"mf")</f>
        <v>48450</v>
      </c>
      <c r="D1711" s="120">
        <f>_xll.xlShmInterpRateFwd($D$3&amp;T(CalculationTrigger),C1711,,5,C1712)</f>
        <v>1.9493867563540559E-2</v>
      </c>
      <c r="E1711" s="120">
        <f>_xll.xlShmInterpRateFwd($E$3&amp;T(CalculationTrigger),C1711,,5,C1712)</f>
        <v>1.9448765332568774E-2</v>
      </c>
      <c r="F1711" s="121">
        <f>_xll.xlShmInterpRateFwd($F$3&amp;T(CalculationTrigger),C1711,,5,C1712)</f>
        <v>1.9146704240659472E-2</v>
      </c>
      <c r="G1711" s="148">
        <f>_xll.xlShmInterpDisc($G$3&amp;T(CalculationTrigger),C1711)</f>
        <v>0.83346829375994302</v>
      </c>
      <c r="H1711" s="149">
        <f>_xll.xlShmInterpDisc($H$3&amp;T(CalculationTrigger),C1711)</f>
        <v>0.8339832873492935</v>
      </c>
      <c r="I1711" s="150">
        <f>_xll.xlShmInterpDisc($I$3&amp;T(CalculationTrigger),C1711)</f>
        <v>0.83686750521489706</v>
      </c>
      <c r="J1711" s="157">
        <f t="shared" si="78"/>
        <v>4.0103347339347299E-5</v>
      </c>
      <c r="K1711" s="158">
        <f t="shared" si="79"/>
        <v>0</v>
      </c>
      <c r="L1711" s="159">
        <f t="shared" si="80"/>
        <v>-2.2414179411129042E-4</v>
      </c>
    </row>
    <row r="1712" spans="2:12" x14ac:dyDescent="0.2">
      <c r="B1712" s="112" t="s">
        <v>2</v>
      </c>
      <c r="C1712" s="113">
        <f>_xll.qlCalendarAdvance("TARGET",C1711,B1712,"mf")</f>
        <v>48457</v>
      </c>
      <c r="D1712" s="120">
        <f>_xll.xlShmInterpRateFwd($D$3&amp;T(CalculationTrigger),C1712,,5,C1713)</f>
        <v>1.9488073045642613E-2</v>
      </c>
      <c r="E1712" s="120">
        <f>_xll.xlShmInterpRateFwd($E$3&amp;T(CalculationTrigger),C1712,,5,C1713)</f>
        <v>1.944273255246649E-2</v>
      </c>
      <c r="F1712" s="121">
        <f>_xll.xlShmInterpRateFwd($F$3&amp;T(CalculationTrigger),C1712,,5,C1713)</f>
        <v>1.9140896459123816E-2</v>
      </c>
      <c r="G1712" s="148">
        <f>_xll.xlShmInterpDisc($G$3&amp;T(CalculationTrigger),C1712)</f>
        <v>0.83315681392396479</v>
      </c>
      <c r="H1712" s="149">
        <f>_xll.xlShmInterpDisc($H$3&amp;T(CalculationTrigger),C1712)</f>
        <v>0.83367233588799328</v>
      </c>
      <c r="I1712" s="150">
        <f>_xll.xlShmInterpDisc($I$3&amp;T(CalculationTrigger),C1712)</f>
        <v>0.83656032271750036</v>
      </c>
      <c r="J1712" s="157">
        <f t="shared" si="78"/>
        <v>4.0109542815293607E-5</v>
      </c>
      <c r="K1712" s="158">
        <f t="shared" si="79"/>
        <v>0</v>
      </c>
      <c r="L1712" s="159">
        <f t="shared" si="80"/>
        <v>-2.2423855247655333E-4</v>
      </c>
    </row>
    <row r="1713" spans="2:12" x14ac:dyDescent="0.2">
      <c r="B1713" s="112" t="s">
        <v>2</v>
      </c>
      <c r="C1713" s="113">
        <f>_xll.qlCalendarAdvance("TARGET",C1712,B1713,"mf")</f>
        <v>48464</v>
      </c>
      <c r="D1713" s="120">
        <f>_xll.xlShmInterpRateFwd($D$3&amp;T(CalculationTrigger),C1713,,5,C1714)</f>
        <v>1.9482081635114466E-2</v>
      </c>
      <c r="E1713" s="120">
        <f>_xll.xlShmInterpRateFwd($E$3&amp;T(CalculationTrigger),C1713,,5,C1714)</f>
        <v>1.9436503506358924E-2</v>
      </c>
      <c r="F1713" s="121">
        <f>_xll.xlShmInterpRateFwd($F$3&amp;T(CalculationTrigger),C1713,,5,C1714)</f>
        <v>1.913489023040036E-2</v>
      </c>
      <c r="G1713" s="148">
        <f>_xll.xlShmInterpDisc($G$3&amp;T(CalculationTrigger),C1713)</f>
        <v>0.83284554301041558</v>
      </c>
      <c r="H1713" s="149">
        <f>_xll.xlShmInterpDisc($H$3&amp;T(CalculationTrigger),C1713)</f>
        <v>0.83336159674685539</v>
      </c>
      <c r="I1713" s="150">
        <f>_xll.xlShmInterpDisc($I$3&amp;T(CalculationTrigger),C1713)</f>
        <v>0.8362533460846866</v>
      </c>
      <c r="J1713" s="157">
        <f t="shared" si="78"/>
        <v>4.0116018722777066E-5</v>
      </c>
      <c r="K1713" s="158">
        <f t="shared" si="79"/>
        <v>0</v>
      </c>
      <c r="L1713" s="159">
        <f t="shared" si="80"/>
        <v>-2.2433479118520169E-4</v>
      </c>
    </row>
    <row r="1714" spans="2:12" x14ac:dyDescent="0.2">
      <c r="B1714" s="112" t="s">
        <v>2</v>
      </c>
      <c r="C1714" s="113">
        <f>_xll.qlCalendarAdvance("TARGET",C1713,B1714,"mf")</f>
        <v>48471</v>
      </c>
      <c r="D1714" s="120">
        <f>_xll.xlShmInterpRateFwd($D$3&amp;T(CalculationTrigger),C1714,,5,C1715)</f>
        <v>1.9475892814682337E-2</v>
      </c>
      <c r="E1714" s="120">
        <f>_xll.xlShmInterpRateFwd($E$3&amp;T(CalculationTrigger),C1714,,5,C1715)</f>
        <v>1.9430077684283543E-2</v>
      </c>
      <c r="F1714" s="121">
        <f>_xll.xlShmInterpRateFwd($F$3&amp;T(CalculationTrigger),C1714,,5,C1715)</f>
        <v>1.9128685025874611E-2</v>
      </c>
      <c r="G1714" s="148">
        <f>_xll.xlShmInterpDisc($G$3&amp;T(CalculationTrigger),C1714)</f>
        <v>0.83253448401460373</v>
      </c>
      <c r="H1714" s="149">
        <f>_xll.xlShmInterpDisc($H$3&amp;T(CalculationTrigger),C1714)</f>
        <v>0.83305107290932923</v>
      </c>
      <c r="I1714" s="150">
        <f>_xll.xlShmInterpDisc($I$3&amp;T(CalculationTrigger),C1714)</f>
        <v>0.8359465783528871</v>
      </c>
      <c r="J1714" s="157">
        <f t="shared" si="78"/>
        <v>4.0122773241453607E-5</v>
      </c>
      <c r="K1714" s="158">
        <f t="shared" si="79"/>
        <v>0</v>
      </c>
      <c r="L1714" s="159">
        <f t="shared" si="80"/>
        <v>-2.2443051487715929E-4</v>
      </c>
    </row>
    <row r="1715" spans="2:12" x14ac:dyDescent="0.2">
      <c r="B1715" s="112" t="s">
        <v>2</v>
      </c>
      <c r="C1715" s="113">
        <f>_xll.qlCalendarAdvance("TARGET",C1714,B1715,"mf")</f>
        <v>48478</v>
      </c>
      <c r="D1715" s="120">
        <f>_xll.xlShmInterpRateFwd($D$3&amp;T(CalculationTrigger),C1715,,5,C1716)</f>
        <v>1.9469506067117979E-2</v>
      </c>
      <c r="E1715" s="120">
        <f>_xll.xlShmInterpRateFwd($E$3&amp;T(CalculationTrigger),C1715,,5,C1716)</f>
        <v>1.9423454576288551E-2</v>
      </c>
      <c r="F1715" s="121">
        <f>_xll.xlShmInterpRateFwd($F$3&amp;T(CalculationTrigger),C1715,,5,C1716)</f>
        <v>1.9122280317110919E-2</v>
      </c>
      <c r="G1715" s="148">
        <f>_xll.xlShmInterpDisc($G$3&amp;T(CalculationTrigger),C1715)</f>
        <v>0.83222363993552262</v>
      </c>
      <c r="H1715" s="149">
        <f>_xll.xlShmInterpDisc($H$3&amp;T(CalculationTrigger),C1715)</f>
        <v>0.83274076736246605</v>
      </c>
      <c r="I1715" s="150">
        <f>_xll.xlShmInterpDisc($I$3&amp;T(CalculationTrigger),C1715)</f>
        <v>0.83564002256245895</v>
      </c>
      <c r="J1715" s="157">
        <f t="shared" si="78"/>
        <v>4.0129804550951843E-5</v>
      </c>
      <c r="K1715" s="158">
        <f t="shared" si="79"/>
        <v>0</v>
      </c>
      <c r="L1715" s="159">
        <f t="shared" si="80"/>
        <v>-2.2452572819243262E-4</v>
      </c>
    </row>
    <row r="1716" spans="2:12" x14ac:dyDescent="0.2">
      <c r="B1716" s="112" t="s">
        <v>2</v>
      </c>
      <c r="C1716" s="113">
        <f>_xll.qlCalendarAdvance("TARGET",C1715,B1716,"mf")</f>
        <v>48485</v>
      </c>
      <c r="D1716" s="120">
        <f>_xll.xlShmInterpRateFwd($D$3&amp;T(CalculationTrigger),C1716,,5,C1717)</f>
        <v>1.946292087522709E-2</v>
      </c>
      <c r="E1716" s="120">
        <f>_xll.xlShmInterpRateFwd($E$3&amp;T(CalculationTrigger),C1716,,5,C1717)</f>
        <v>1.9416633672461891E-2</v>
      </c>
      <c r="F1716" s="121">
        <f>_xll.xlShmInterpRateFwd($F$3&amp;T(CalculationTrigger),C1716,,5,C1717)</f>
        <v>1.9115675575597634E-2</v>
      </c>
      <c r="G1716" s="148">
        <f>_xll.xlShmInterpDisc($G$3&amp;T(CalculationTrigger),C1716)</f>
        <v>0.8319130137758427</v>
      </c>
      <c r="H1716" s="149">
        <f>_xll.xlShmInterpDisc($H$3&amp;T(CalculationTrigger),C1716)</f>
        <v>0.83243068309691182</v>
      </c>
      <c r="I1716" s="150">
        <f>_xll.xlShmInterpDisc($I$3&amp;T(CalculationTrigger),C1716)</f>
        <v>0.83533368175767464</v>
      </c>
      <c r="J1716" s="157">
        <f t="shared" si="78"/>
        <v>4.0137110830901848E-5</v>
      </c>
      <c r="K1716" s="158">
        <f t="shared" si="79"/>
        <v>0</v>
      </c>
      <c r="L1716" s="159">
        <f t="shared" si="80"/>
        <v>-2.2462043577095301E-4</v>
      </c>
    </row>
    <row r="1717" spans="2:12" x14ac:dyDescent="0.2">
      <c r="B1717" s="112" t="s">
        <v>2</v>
      </c>
      <c r="C1717" s="113">
        <f>_xll.qlCalendarAdvance("TARGET",C1716,B1717,"mf")</f>
        <v>48492</v>
      </c>
      <c r="D1717" s="120">
        <f>_xll.xlShmInterpRateFwd($D$3&amp;T(CalculationTrigger),C1717,,5,C1718)</f>
        <v>1.945613672173354E-2</v>
      </c>
      <c r="E1717" s="120">
        <f>_xll.xlShmInterpRateFwd($E$3&amp;T(CalculationTrigger),C1717,,5,C1718)</f>
        <v>1.9409614462827022E-2</v>
      </c>
      <c r="F1717" s="121">
        <f>_xll.xlShmInterpRateFwd($F$3&amp;T(CalculationTrigger),C1717,,5,C1718)</f>
        <v>1.9108870272799252E-2</v>
      </c>
      <c r="G1717" s="148">
        <f>_xll.xlShmInterpDisc($G$3&amp;T(CalculationTrigger),C1717)</f>
        <v>0.8316026085419036</v>
      </c>
      <c r="H1717" s="149">
        <f>_xll.xlShmInterpDisc($H$3&amp;T(CalculationTrigger),C1717)</f>
        <v>0.83212082310689961</v>
      </c>
      <c r="I1717" s="150">
        <f>_xll.xlShmInterpDisc($I$3&amp;T(CalculationTrigger),C1717)</f>
        <v>0.83502755898671599</v>
      </c>
      <c r="J1717" s="157">
        <f t="shared" si="78"/>
        <v>4.0144690260942196E-5</v>
      </c>
      <c r="K1717" s="158">
        <f t="shared" si="79"/>
        <v>0</v>
      </c>
      <c r="L1717" s="159">
        <f t="shared" si="80"/>
        <v>-2.2471464225269045E-4</v>
      </c>
    </row>
    <row r="1718" spans="2:12" x14ac:dyDescent="0.2">
      <c r="B1718" s="112" t="s">
        <v>2</v>
      </c>
      <c r="C1718" s="113">
        <f>_xll.qlCalendarAdvance("TARGET",C1717,B1718,"mf")</f>
        <v>48499</v>
      </c>
      <c r="D1718" s="120">
        <f>_xll.xlShmInterpRateFwd($D$3&amp;T(CalculationTrigger),C1718,,5,C1719)</f>
        <v>1.9449153089447366E-2</v>
      </c>
      <c r="E1718" s="120">
        <f>_xll.xlShmInterpRateFwd($E$3&amp;T(CalculationTrigger),C1718,,5,C1719)</f>
        <v>1.9402396437481987E-2</v>
      </c>
      <c r="F1718" s="121">
        <f>_xll.xlShmInterpRateFwd($F$3&amp;T(CalculationTrigger),C1718,,5,C1719)</f>
        <v>1.9101863880231794E-2</v>
      </c>
      <c r="G1718" s="148">
        <f>_xll.xlShmInterpDisc($G$3&amp;T(CalculationTrigger),C1718)</f>
        <v>0.83129242724370811</v>
      </c>
      <c r="H1718" s="149">
        <f>_xll.xlShmInterpDisc($H$3&amp;T(CalculationTrigger),C1718)</f>
        <v>0.83181119039024376</v>
      </c>
      <c r="I1718" s="150">
        <f>_xll.xlShmInterpDisc($I$3&amp;T(CalculationTrigger),C1718)</f>
        <v>0.83472165730166692</v>
      </c>
      <c r="J1718" s="157">
        <f t="shared" si="78"/>
        <v>4.015254102069842E-5</v>
      </c>
      <c r="K1718" s="158">
        <f t="shared" si="79"/>
        <v>0</v>
      </c>
      <c r="L1718" s="159">
        <f t="shared" si="80"/>
        <v>-2.2480835227759575E-4</v>
      </c>
    </row>
    <row r="1719" spans="2:12" x14ac:dyDescent="0.2">
      <c r="B1719" s="112" t="s">
        <v>2</v>
      </c>
      <c r="C1719" s="113">
        <f>_xll.qlCalendarAdvance("TARGET",C1718,B1719,"mf")</f>
        <v>48506</v>
      </c>
      <c r="D1719" s="120">
        <f>_xll.xlShmInterpRateFwd($D$3&amp;T(CalculationTrigger),C1719,,5,C1720)</f>
        <v>1.9441969461120027E-2</v>
      </c>
      <c r="E1719" s="120">
        <f>_xll.xlShmInterpRateFwd($E$3&amp;T(CalculationTrigger),C1719,,5,C1720)</f>
        <v>1.9394979086460408E-2</v>
      </c>
      <c r="F1719" s="121">
        <f>_xll.xlShmInterpRateFwd($F$3&amp;T(CalculationTrigger),C1719,,5,C1720)</f>
        <v>1.9094655869387529E-2</v>
      </c>
      <c r="G1719" s="148">
        <f>_xll.xlShmInterpDisc($G$3&amp;T(CalculationTrigger),C1719)</f>
        <v>0.830982472894914</v>
      </c>
      <c r="H1719" s="149">
        <f>_xll.xlShmInterpDisc($H$3&amp;T(CalculationTrigger),C1719)</f>
        <v>0.83150178794833218</v>
      </c>
      <c r="I1719" s="150">
        <f>_xll.xlShmInterpDisc($I$3&amp;T(CalculationTrigger),C1719)</f>
        <v>0.83441597975850568</v>
      </c>
      <c r="J1719" s="157">
        <f t="shared" si="78"/>
        <v>4.0160661289804411E-5</v>
      </c>
      <c r="K1719" s="158">
        <f t="shared" si="79"/>
        <v>0</v>
      </c>
      <c r="L1719" s="159">
        <f t="shared" si="80"/>
        <v>-2.2490157048564297E-4</v>
      </c>
    </row>
    <row r="1720" spans="2:12" x14ac:dyDescent="0.2">
      <c r="B1720" s="112" t="s">
        <v>2</v>
      </c>
      <c r="C1720" s="113">
        <f>_xll.qlCalendarAdvance("TARGET",C1719,B1720,"mf")</f>
        <v>48513</v>
      </c>
      <c r="D1720" s="120">
        <f>_xll.xlShmInterpRateFwd($D$3&amp;T(CalculationTrigger),C1720,,5,C1721)</f>
        <v>1.9434585319560261E-2</v>
      </c>
      <c r="E1720" s="120">
        <f>_xll.xlShmInterpRateFwd($E$3&amp;T(CalculationTrigger),C1720,,5,C1721)</f>
        <v>1.9387361899853191E-2</v>
      </c>
      <c r="F1720" s="121">
        <f>_xll.xlShmInterpRateFwd($F$3&amp;T(CalculationTrigger),C1720,,5,C1721)</f>
        <v>1.9087245711787146E-2</v>
      </c>
      <c r="G1720" s="148">
        <f>_xll.xlShmInterpDisc($G$3&amp;T(CalculationTrigger),C1720)</f>
        <v>0.83067274851282802</v>
      </c>
      <c r="H1720" s="149">
        <f>_xll.xlShmInterpDisc($H$3&amp;T(CalculationTrigger),C1720)</f>
        <v>0.83119261878612061</v>
      </c>
      <c r="I1720" s="150">
        <f>_xll.xlShmInterpDisc($I$3&amp;T(CalculationTrigger),C1720)</f>
        <v>0.83411052941709807</v>
      </c>
      <c r="J1720" s="157">
        <f t="shared" si="78"/>
        <v>4.0169049247880901E-5</v>
      </c>
      <c r="K1720" s="158">
        <f t="shared" si="79"/>
        <v>0</v>
      </c>
      <c r="L1720" s="159">
        <f t="shared" si="80"/>
        <v>-2.2499430151678613E-4</v>
      </c>
    </row>
    <row r="1721" spans="2:12" x14ac:dyDescent="0.2">
      <c r="B1721" s="112" t="s">
        <v>2</v>
      </c>
      <c r="C1721" s="113">
        <f>_xll.qlCalendarAdvance("TARGET",C1720,B1721,"mf")</f>
        <v>48520</v>
      </c>
      <c r="D1721" s="120">
        <f>_xll.xlShmInterpRateFwd($D$3&amp;T(CalculationTrigger),C1721,,5,C1722)</f>
        <v>1.9427000147535671E-2</v>
      </c>
      <c r="E1721" s="120">
        <f>_xll.xlShmInterpRateFwd($E$3&amp;T(CalculationTrigger),C1721,,5,C1722)</f>
        <v>1.937954436771008E-2</v>
      </c>
      <c r="F1721" s="121">
        <f>_xll.xlShmInterpRateFwd($F$3&amp;T(CalculationTrigger),C1721,,5,C1722)</f>
        <v>1.9079632878898682E-2</v>
      </c>
      <c r="G1721" s="148">
        <f>_xll.xlShmInterpDisc($G$3&amp;T(CalculationTrigger),C1721)</f>
        <v>0.8303632571183982</v>
      </c>
      <c r="H1721" s="149">
        <f>_xll.xlShmInterpDisc($H$3&amp;T(CalculationTrigger),C1721)</f>
        <v>0.83088368591212547</v>
      </c>
      <c r="I1721" s="150">
        <f>_xll.xlShmInterpDisc($I$3&amp;T(CalculationTrigger),C1721)</f>
        <v>0.83380530934119035</v>
      </c>
      <c r="J1721" s="157">
        <f t="shared" si="78"/>
        <v>4.0177703074585339E-5</v>
      </c>
      <c r="K1721" s="158">
        <f t="shared" si="79"/>
        <v>0</v>
      </c>
      <c r="L1721" s="159">
        <f t="shared" si="80"/>
        <v>-2.2508655001098694E-4</v>
      </c>
    </row>
    <row r="1722" spans="2:12" x14ac:dyDescent="0.2">
      <c r="B1722" s="112" t="s">
        <v>2</v>
      </c>
      <c r="C1722" s="113">
        <f>_xll.qlCalendarAdvance("TARGET",C1721,B1722,"mf")</f>
        <v>48527</v>
      </c>
      <c r="D1722" s="120">
        <f>_xll.xlShmInterpRateFwd($D$3&amp;T(CalculationTrigger),C1722,,5,C1723)</f>
        <v>1.941921342783649E-2</v>
      </c>
      <c r="E1722" s="120">
        <f>_xll.xlShmInterpRateFwd($E$3&amp;T(CalculationTrigger),C1722,,5,C1723)</f>
        <v>1.9371525980120798E-2</v>
      </c>
      <c r="F1722" s="121">
        <f>_xll.xlShmInterpRateFwd($F$3&amp;T(CalculationTrigger),C1722,,5,C1723)</f>
        <v>1.9071816842282437E-2</v>
      </c>
      <c r="G1722" s="148">
        <f>_xll.xlShmInterpDisc($G$3&amp;T(CalculationTrigger),C1722)</f>
        <v>0.83005400173620825</v>
      </c>
      <c r="H1722" s="149">
        <f>_xll.xlShmInterpDisc($H$3&amp;T(CalculationTrigger),C1722)</f>
        <v>0.83057499233841825</v>
      </c>
      <c r="I1722" s="150">
        <f>_xll.xlShmInterpDisc($I$3&amp;T(CalculationTrigger),C1722)</f>
        <v>0.83350032259840312</v>
      </c>
      <c r="J1722" s="157">
        <f t="shared" si="78"/>
        <v>4.0186620949533326E-5</v>
      </c>
      <c r="K1722" s="158">
        <f t="shared" si="79"/>
        <v>0</v>
      </c>
      <c r="L1722" s="159">
        <f t="shared" si="80"/>
        <v>-2.2517832060821441E-4</v>
      </c>
    </row>
    <row r="1723" spans="2:12" x14ac:dyDescent="0.2">
      <c r="B1723" s="112" t="s">
        <v>2</v>
      </c>
      <c r="C1723" s="113">
        <f>_xll.qlCalendarAdvance("TARGET",C1722,B1723,"mf")</f>
        <v>48534</v>
      </c>
      <c r="D1723" s="120">
        <f>_xll.xlShmInterpRateFwd($D$3&amp;T(CalculationTrigger),C1723,,5,C1724)</f>
        <v>1.941122464323505E-2</v>
      </c>
      <c r="E1723" s="120">
        <f>_xll.xlShmInterpRateFwd($E$3&amp;T(CalculationTrigger),C1723,,5,C1724)</f>
        <v>1.9363306227157151E-2</v>
      </c>
      <c r="F1723" s="121">
        <f>_xll.xlShmInterpRateFwd($F$3&amp;T(CalculationTrigger),C1723,,5,C1724)</f>
        <v>1.9063797073393993E-2</v>
      </c>
      <c r="G1723" s="148">
        <f>_xll.xlShmInterpDisc($G$3&amp;T(CalculationTrigger),C1723)</f>
        <v>0.82974498539447028</v>
      </c>
      <c r="H1723" s="149">
        <f>_xll.xlShmInterpDisc($H$3&amp;T(CalculationTrigger),C1723)</f>
        <v>0.83026654108061881</v>
      </c>
      <c r="I1723" s="150">
        <f>_xll.xlShmInterpDisc($I$3&amp;T(CalculationTrigger),C1723)</f>
        <v>0.83319557226022334</v>
      </c>
      <c r="J1723" s="157">
        <f t="shared" si="78"/>
        <v>4.0195801052355623E-5</v>
      </c>
      <c r="K1723" s="158">
        <f t="shared" si="79"/>
        <v>0</v>
      </c>
      <c r="L1723" s="159">
        <f t="shared" si="80"/>
        <v>-2.2526961794840165E-4</v>
      </c>
    </row>
    <row r="1724" spans="2:12" x14ac:dyDescent="0.2">
      <c r="B1724" s="112" t="s">
        <v>2</v>
      </c>
      <c r="C1724" s="113">
        <f>_xll.qlCalendarAdvance("TARGET",C1723,B1724,"mf")</f>
        <v>48541</v>
      </c>
      <c r="D1724" s="120">
        <f>_xll.xlShmInterpRateFwd($D$3&amp;T(CalculationTrigger),C1724,,5,C1725)</f>
        <v>1.9403033276566943E-2</v>
      </c>
      <c r="E1724" s="120">
        <f>_xll.xlShmInterpRateFwd($E$3&amp;T(CalculationTrigger),C1724,,5,C1725)</f>
        <v>1.9354884598907832E-2</v>
      </c>
      <c r="F1724" s="121">
        <f>_xll.xlShmInterpRateFwd($F$3&amp;T(CalculationTrigger),C1724,,5,C1725)</f>
        <v>1.905557304379283E-2</v>
      </c>
      <c r="G1724" s="148">
        <f>_xll.xlShmInterpDisc($G$3&amp;T(CalculationTrigger),C1724)</f>
        <v>0.82943621112501908</v>
      </c>
      <c r="H1724" s="149">
        <f>_xll.xlShmInterpDisc($H$3&amp;T(CalculationTrigger),C1724)</f>
        <v>0.82995833515788975</v>
      </c>
      <c r="I1724" s="150">
        <f>_xll.xlShmInterpDisc($I$3&amp;T(CalculationTrigger),C1724)</f>
        <v>0.83289106140199953</v>
      </c>
      <c r="J1724" s="157">
        <f t="shared" si="78"/>
        <v>4.020524156269091E-5</v>
      </c>
      <c r="K1724" s="158">
        <f t="shared" si="79"/>
        <v>0</v>
      </c>
      <c r="L1724" s="159">
        <f t="shared" si="80"/>
        <v>-2.2536044667154469E-4</v>
      </c>
    </row>
    <row r="1725" spans="2:12" x14ac:dyDescent="0.2">
      <c r="B1725" s="112" t="s">
        <v>2</v>
      </c>
      <c r="C1725" s="113">
        <f>_xll.qlCalendarAdvance("TARGET",C1724,B1725,"mf")</f>
        <v>48548</v>
      </c>
      <c r="D1725" s="120">
        <f>_xll.xlShmInterpRateFwd($D$3&amp;T(CalculationTrigger),C1725,,5,C1726)</f>
        <v>1.9394638810568837E-2</v>
      </c>
      <c r="E1725" s="120">
        <f>_xll.xlShmInterpRateFwd($E$3&amp;T(CalculationTrigger),C1725,,5,C1726)</f>
        <v>1.9346260585426326E-2</v>
      </c>
      <c r="F1725" s="121">
        <f>_xll.xlShmInterpRateFwd($F$3&amp;T(CalculationTrigger),C1725,,5,C1726)</f>
        <v>1.9047144224968587E-2</v>
      </c>
      <c r="G1725" s="148">
        <f>_xll.xlShmInterpDisc($G$3&amp;T(CalculationTrigger),C1725)</f>
        <v>0.82912768196330511</v>
      </c>
      <c r="H1725" s="149">
        <f>_xll.xlShmInterpDisc($H$3&amp;T(CalculationTrigger),C1725)</f>
        <v>0.82965037759293014</v>
      </c>
      <c r="I1725" s="150">
        <f>_xll.xlShmInterpDisc($I$3&amp;T(CalculationTrigger),C1725)</f>
        <v>0.83258679310293404</v>
      </c>
      <c r="J1725" s="157">
        <f t="shared" si="78"/>
        <v>4.0214940660171465E-5</v>
      </c>
      <c r="K1725" s="158">
        <f t="shared" si="79"/>
        <v>0</v>
      </c>
      <c r="L1725" s="159">
        <f t="shared" si="80"/>
        <v>-2.2545081141757436E-4</v>
      </c>
    </row>
    <row r="1726" spans="2:12" x14ac:dyDescent="0.2">
      <c r="B1726" s="112" t="s">
        <v>2</v>
      </c>
      <c r="C1726" s="113">
        <f>_xll.qlCalendarAdvance("TARGET",C1725,B1726,"mf")</f>
        <v>48555</v>
      </c>
      <c r="D1726" s="120">
        <f>_xll.xlShmInterpRateFwd($D$3&amp;T(CalculationTrigger),C1726,,5,C1727)</f>
        <v>1.9386040728075506E-2</v>
      </c>
      <c r="E1726" s="120">
        <f>_xll.xlShmInterpRateFwd($E$3&amp;T(CalculationTrigger),C1726,,5,C1727)</f>
        <v>1.9337433676817829E-2</v>
      </c>
      <c r="F1726" s="121">
        <f>_xll.xlShmInterpRateFwd($F$3&amp;T(CalculationTrigger),C1726,,5,C1727)</f>
        <v>1.9038510088433772E-2</v>
      </c>
      <c r="G1726" s="148">
        <f>_xll.xlShmInterpDisc($G$3&amp;T(CalculationTrigger),C1726)</f>
        <v>0.8288194009483898</v>
      </c>
      <c r="H1726" s="149">
        <f>_xll.xlShmInterpDisc($H$3&amp;T(CalculationTrigger),C1726)</f>
        <v>0.8293426714119706</v>
      </c>
      <c r="I1726" s="150">
        <f>_xll.xlShmInterpDisc($I$3&amp;T(CalculationTrigger),C1726)</f>
        <v>0.8322827704460779</v>
      </c>
      <c r="J1726" s="157">
        <f t="shared" si="78"/>
        <v>4.0224896524423113E-5</v>
      </c>
      <c r="K1726" s="158">
        <f t="shared" si="79"/>
        <v>0</v>
      </c>
      <c r="L1726" s="159">
        <f t="shared" si="80"/>
        <v>-2.2554071682646896E-4</v>
      </c>
    </row>
    <row r="1727" spans="2:12" x14ac:dyDescent="0.2">
      <c r="B1727" s="112" t="s">
        <v>2</v>
      </c>
      <c r="C1727" s="113">
        <f>_xll.qlCalendarAdvance("TARGET",C1726,B1727,"mf")</f>
        <v>48562</v>
      </c>
      <c r="D1727" s="120">
        <f>_xll.xlShmInterpRateFwd($D$3&amp;T(CalculationTrigger),C1727,,5,C1728)</f>
        <v>1.9377238511875023E-2</v>
      </c>
      <c r="E1727" s="120">
        <f>_xll.xlShmInterpRateFwd($E$3&amp;T(CalculationTrigger),C1727,,5,C1728)</f>
        <v>1.9328403363158216E-2</v>
      </c>
      <c r="F1727" s="121">
        <f>_xll.xlShmInterpRateFwd($F$3&amp;T(CalculationTrigger),C1727,,5,C1728)</f>
        <v>1.9029670105741203E-2</v>
      </c>
      <c r="G1727" s="148">
        <f>_xll.xlShmInterpDisc($G$3&amp;T(CalculationTrigger),C1727)</f>
        <v>0.82851137112293816</v>
      </c>
      <c r="H1727" s="149">
        <f>_xll.xlShmInterpDisc($H$3&amp;T(CalculationTrigger),C1727)</f>
        <v>0.82903521964476679</v>
      </c>
      <c r="I1727" s="150">
        <f>_xll.xlShmInterpDisc($I$3&amp;T(CalculationTrigger),C1727)</f>
        <v>0.8319789965183243</v>
      </c>
      <c r="J1727" s="157">
        <f t="shared" si="78"/>
        <v>4.0235107335079345E-5</v>
      </c>
      <c r="K1727" s="158">
        <f t="shared" si="79"/>
        <v>0</v>
      </c>
      <c r="L1727" s="159">
        <f t="shared" si="80"/>
        <v>-2.2563016753819712E-4</v>
      </c>
    </row>
    <row r="1728" spans="2:12" x14ac:dyDescent="0.2">
      <c r="B1728" s="112" t="s">
        <v>2</v>
      </c>
      <c r="C1728" s="113">
        <f>_xll.qlCalendarAdvance("TARGET",C1727,B1728,"mf")</f>
        <v>48569</v>
      </c>
      <c r="D1728" s="120">
        <f>_xll.xlShmInterpRateFwd($D$3&amp;T(CalculationTrigger),C1728,,5,C1729)</f>
        <v>1.9368231644778321E-2</v>
      </c>
      <c r="E1728" s="120">
        <f>_xll.xlShmInterpRateFwd($E$3&amp;T(CalculationTrigger),C1728,,5,C1729)</f>
        <v>1.9319169134551974E-2</v>
      </c>
      <c r="F1728" s="121">
        <f>_xll.xlShmInterpRateFwd($F$3&amp;T(CalculationTrigger),C1728,,5,C1729)</f>
        <v>1.9020623748402927E-2</v>
      </c>
      <c r="G1728" s="148">
        <f>_xll.xlShmInterpDisc($G$3&amp;T(CalculationTrigger),C1728)</f>
        <v>0.8282035955332141</v>
      </c>
      <c r="H1728" s="149">
        <f>_xll.xlShmInterpDisc($H$3&amp;T(CalculationTrigger),C1728)</f>
        <v>0.82872802532459477</v>
      </c>
      <c r="I1728" s="150">
        <f>_xll.xlShmInterpDisc($I$3&amp;T(CalculationTrigger),C1728)</f>
        <v>0.83167547441040246</v>
      </c>
      <c r="J1728" s="157">
        <f t="shared" si="78"/>
        <v>4.0245571271781221E-5</v>
      </c>
      <c r="K1728" s="158">
        <f t="shared" si="79"/>
        <v>0</v>
      </c>
      <c r="L1728" s="159">
        <f t="shared" si="80"/>
        <v>-2.2571916819268912E-4</v>
      </c>
    </row>
    <row r="1729" spans="2:12" x14ac:dyDescent="0.2">
      <c r="B1729" s="112" t="s">
        <v>2</v>
      </c>
      <c r="C1729" s="113">
        <f>_xll.qlCalendarAdvance("TARGET",C1728,B1729,"mf")</f>
        <v>48576</v>
      </c>
      <c r="D1729" s="120">
        <f>_xll.xlShmInterpRateFwd($D$3&amp;T(CalculationTrigger),C1729,,5,C1730)</f>
        <v>1.9359019609578691E-2</v>
      </c>
      <c r="E1729" s="120">
        <f>_xll.xlShmInterpRateFwd($E$3&amp;T(CalculationTrigger),C1729,,5,C1730)</f>
        <v>1.9309730481074334E-2</v>
      </c>
      <c r="F1729" s="121">
        <f>_xll.xlShmInterpRateFwd($F$3&amp;T(CalculationTrigger),C1729,,5,C1730)</f>
        <v>1.9011370487925026E-2</v>
      </c>
      <c r="G1729" s="148">
        <f>_xll.xlShmInterpDisc($G$3&amp;T(CalculationTrigger),C1729)</f>
        <v>0.82789607722907432</v>
      </c>
      <c r="H1729" s="149">
        <f>_xll.xlShmInterpDisc($H$3&amp;T(CalculationTrigger),C1729)</f>
        <v>0.82842109148824505</v>
      </c>
      <c r="I1729" s="150">
        <f>_xll.xlShmInterpDisc($I$3&amp;T(CalculationTrigger),C1729)</f>
        <v>0.83137220721687244</v>
      </c>
      <c r="J1729" s="157">
        <f t="shared" si="78"/>
        <v>4.0256286514148956E-5</v>
      </c>
      <c r="K1729" s="158">
        <f t="shared" si="79"/>
        <v>0</v>
      </c>
      <c r="L1729" s="159">
        <f t="shared" si="80"/>
        <v>-2.2580772342992102E-4</v>
      </c>
    </row>
    <row r="1730" spans="2:12" x14ac:dyDescent="0.2">
      <c r="B1730" s="112" t="s">
        <v>2</v>
      </c>
      <c r="C1730" s="113">
        <f>_xll.qlCalendarAdvance("TARGET",C1729,B1730,"mf")</f>
        <v>48583</v>
      </c>
      <c r="D1730" s="120">
        <f>_xll.xlShmInterpRateFwd($D$3&amp;T(CalculationTrigger),C1730,,5,C1731)</f>
        <v>1.9349601889074981E-2</v>
      </c>
      <c r="E1730" s="120">
        <f>_xll.xlShmInterpRateFwd($E$3&amp;T(CalculationTrigger),C1730,,5,C1731)</f>
        <v>1.9300086892823441E-2</v>
      </c>
      <c r="F1730" s="121">
        <f>_xll.xlShmInterpRateFwd($F$3&amp;T(CalculationTrigger),C1730,,5,C1731)</f>
        <v>1.9001909795859813E-2</v>
      </c>
      <c r="G1730" s="148">
        <f>_xll.xlShmInterpDisc($G$3&amp;T(CalculationTrigger),C1730)</f>
        <v>0.8275888192639631</v>
      </c>
      <c r="H1730" s="149">
        <f>_xll.xlShmInterpDisc($H$3&amp;T(CalculationTrigger),C1730)</f>
        <v>0.82811442117601819</v>
      </c>
      <c r="I1730" s="150">
        <f>_xll.xlShmInterpDisc($I$3&amp;T(CalculationTrigger),C1730)</f>
        <v>0.83106919803611967</v>
      </c>
      <c r="J1730" s="157">
        <f t="shared" si="78"/>
        <v>4.0267251241824294E-5</v>
      </c>
      <c r="K1730" s="158">
        <f t="shared" si="79"/>
        <v>0</v>
      </c>
      <c r="L1730" s="159">
        <f t="shared" si="80"/>
        <v>-2.2589583788987163E-4</v>
      </c>
    </row>
    <row r="1731" spans="2:12" x14ac:dyDescent="0.2">
      <c r="B1731" s="112" t="s">
        <v>2</v>
      </c>
      <c r="C1731" s="113">
        <f>_xll.qlCalendarAdvance("TARGET",C1730,B1731,"mf")</f>
        <v>48590</v>
      </c>
      <c r="D1731" s="120">
        <f>_xll.xlShmInterpRateFwd($D$3&amp;T(CalculationTrigger),C1731,,5,C1732)</f>
        <v>1.9339977966112205E-2</v>
      </c>
      <c r="E1731" s="120">
        <f>_xll.xlShmInterpRateFwd($E$3&amp;T(CalculationTrigger),C1731,,5,C1732)</f>
        <v>1.9290237859908816E-2</v>
      </c>
      <c r="F1731" s="121">
        <f>_xll.xlShmInterpRateFwd($F$3&amp;T(CalculationTrigger),C1731,,5,C1732)</f>
        <v>1.8992241143730531E-2</v>
      </c>
      <c r="G1731" s="148">
        <f>_xll.xlShmInterpDisc($G$3&amp;T(CalculationTrigger),C1731)</f>
        <v>0.82728182469490719</v>
      </c>
      <c r="H1731" s="149">
        <f>_xll.xlShmInterpDisc($H$3&amp;T(CalculationTrigger),C1731)</f>
        <v>0.82780801743171939</v>
      </c>
      <c r="I1731" s="150">
        <f>_xll.xlShmInterpDisc($I$3&amp;T(CalculationTrigger),C1731)</f>
        <v>0.83076644997034887</v>
      </c>
      <c r="J1731" s="157">
        <f t="shared" si="78"/>
        <v>4.02784636344351E-5</v>
      </c>
      <c r="K1731" s="158">
        <f t="shared" si="79"/>
        <v>0</v>
      </c>
      <c r="L1731" s="159">
        <f t="shared" si="80"/>
        <v>-2.2598351621246589E-4</v>
      </c>
    </row>
    <row r="1732" spans="2:12" x14ac:dyDescent="0.2">
      <c r="B1732" s="112" t="s">
        <v>2</v>
      </c>
      <c r="C1732" s="113">
        <f>_xll.qlCalendarAdvance("TARGET",C1731,B1732,"mf")</f>
        <v>48597</v>
      </c>
      <c r="D1732" s="120">
        <f>_xll.xlShmInterpRateFwd($D$3&amp;T(CalculationTrigger),C1732,,5,C1733)</f>
        <v>1.9330147323471495E-2</v>
      </c>
      <c r="E1732" s="120">
        <f>_xll.xlShmInterpRateFwd($E$3&amp;T(CalculationTrigger),C1732,,5,C1733)</f>
        <v>1.9280182872416632E-2</v>
      </c>
      <c r="F1732" s="121">
        <f>_xll.xlShmInterpRateFwd($F$3&amp;T(CalculationTrigger),C1732,,5,C1733)</f>
        <v>1.8982364003077779E-2</v>
      </c>
      <c r="G1732" s="148">
        <f>_xll.xlShmInterpDisc($G$3&amp;T(CalculationTrigger),C1732)</f>
        <v>0.82697509658250989</v>
      </c>
      <c r="H1732" s="149">
        <f>_xll.xlShmInterpDisc($H$3&amp;T(CalculationTrigger),C1732)</f>
        <v>0.82750188330265362</v>
      </c>
      <c r="I1732" s="150">
        <f>_xll.xlShmInterpDisc($I$3&amp;T(CalculationTrigger),C1732)</f>
        <v>0.83046396612557938</v>
      </c>
      <c r="J1732" s="157">
        <f t="shared" si="78"/>
        <v>4.0289921871616431E-5</v>
      </c>
      <c r="K1732" s="158">
        <f t="shared" si="79"/>
        <v>0</v>
      </c>
      <c r="L1732" s="159">
        <f t="shared" si="80"/>
        <v>-2.2607076303768678E-4</v>
      </c>
    </row>
    <row r="1733" spans="2:12" x14ac:dyDescent="0.2">
      <c r="B1733" s="112" t="s">
        <v>2</v>
      </c>
      <c r="C1733" s="113">
        <f>_xll.qlCalendarAdvance("TARGET",C1732,B1733,"mf")</f>
        <v>48604</v>
      </c>
      <c r="D1733" s="120">
        <f>_xll.xlShmInterpRateFwd($D$3&amp;T(CalculationTrigger),C1733,,5,C1734)</f>
        <v>1.932010944398023E-2</v>
      </c>
      <c r="E1733" s="120">
        <f>_xll.xlShmInterpRateFwd($E$3&amp;T(CalculationTrigger),C1733,,5,C1734)</f>
        <v>1.9269921420450298E-2</v>
      </c>
      <c r="F1733" s="121">
        <f>_xll.xlShmInterpRateFwd($F$3&amp;T(CalculationTrigger),C1733,,5,C1734)</f>
        <v>1.8972277845442143E-2</v>
      </c>
      <c r="G1733" s="148">
        <f>_xll.xlShmInterpDisc($G$3&amp;T(CalculationTrigger),C1733)</f>
        <v>0.82666863799094714</v>
      </c>
      <c r="H1733" s="149">
        <f>_xll.xlShmInterpDisc($H$3&amp;T(CalculationTrigger),C1733)</f>
        <v>0.82719602183962126</v>
      </c>
      <c r="I1733" s="150">
        <f>_xll.xlShmInterpDisc($I$3&amp;T(CalculationTrigger),C1733)</f>
        <v>0.83016174961163991</v>
      </c>
      <c r="J1733" s="157">
        <f t="shared" ref="J1733:J1796" si="81">-365*LN(G1733/$H1733)/($C1733-$C$4)</f>
        <v>4.0301624132996403E-5</v>
      </c>
      <c r="K1733" s="158">
        <f t="shared" ref="K1733:K1796" si="82">-365*LN(H1733/$H1733)/($C1733-$C$4)</f>
        <v>0</v>
      </c>
      <c r="L1733" s="159">
        <f t="shared" ref="L1733:L1796" si="83">-365*LN(I1733/$H1733)/($C1733-$C$4)</f>
        <v>-2.2615758300550436E-4</v>
      </c>
    </row>
    <row r="1734" spans="2:12" x14ac:dyDescent="0.2">
      <c r="B1734" s="112" t="s">
        <v>2</v>
      </c>
      <c r="C1734" s="113">
        <f>_xll.qlCalendarAdvance("TARGET",C1733,B1734,"mf")</f>
        <v>48611</v>
      </c>
      <c r="D1734" s="120">
        <f>_xll.xlShmInterpRateFwd($D$3&amp;T(CalculationTrigger),C1734,,5,C1735)</f>
        <v>1.9309863810454141E-2</v>
      </c>
      <c r="E1734" s="120">
        <f>_xll.xlShmInterpRateFwd($E$3&amp;T(CalculationTrigger),C1734,,5,C1735)</f>
        <v>1.925945299412472E-2</v>
      </c>
      <c r="F1734" s="121">
        <f>_xll.xlShmInterpRateFwd($F$3&amp;T(CalculationTrigger),C1734,,5,C1735)</f>
        <v>1.8961982142352667E-2</v>
      </c>
      <c r="G1734" s="148">
        <f>_xll.xlShmInterpDisc($G$3&amp;T(CalculationTrigger),C1734)</f>
        <v>0.82636245198796188</v>
      </c>
      <c r="H1734" s="149">
        <f>_xll.xlShmInterpDisc($H$3&amp;T(CalculationTrigger),C1734)</f>
        <v>0.82689043609691337</v>
      </c>
      <c r="I1734" s="150">
        <f>_xll.xlShmInterpDisc($I$3&amp;T(CalculationTrigger),C1734)</f>
        <v>0.82985980354216327</v>
      </c>
      <c r="J1734" s="157">
        <f t="shared" si="81"/>
        <v>4.0313568598210147E-5</v>
      </c>
      <c r="K1734" s="158">
        <f t="shared" si="82"/>
        <v>0</v>
      </c>
      <c r="L1734" s="159">
        <f t="shared" si="83"/>
        <v>-2.2624398075584738E-4</v>
      </c>
    </row>
    <row r="1735" spans="2:12" x14ac:dyDescent="0.2">
      <c r="B1735" s="112" t="s">
        <v>2</v>
      </c>
      <c r="C1735" s="113">
        <f>_xll.qlCalendarAdvance("TARGET",C1734,B1735,"mf")</f>
        <v>48618</v>
      </c>
      <c r="D1735" s="120">
        <f>_xll.xlShmInterpRateFwd($D$3&amp;T(CalculationTrigger),C1735,,5,C1736)</f>
        <v>1.92994099057263E-2</v>
      </c>
      <c r="E1735" s="120">
        <f>_xll.xlShmInterpRateFwd($E$3&amp;T(CalculationTrigger),C1735,,5,C1736)</f>
        <v>1.9248777083548958E-2</v>
      </c>
      <c r="F1735" s="121">
        <f>_xll.xlShmInterpRateFwd($F$3&amp;T(CalculationTrigger),C1735,,5,C1736)</f>
        <v>1.8951476365373233E-2</v>
      </c>
      <c r="G1735" s="148">
        <f>_xll.xlShmInterpDisc($G$3&amp;T(CalculationTrigger),C1735)</f>
        <v>0.82605654164485975</v>
      </c>
      <c r="H1735" s="149">
        <f>_xll.xlShmInterpDisc($H$3&amp;T(CalculationTrigger),C1735)</f>
        <v>0.82658512913230742</v>
      </c>
      <c r="I1735" s="150">
        <f>_xll.xlShmInterpDisc($I$3&amp;T(CalculationTrigger),C1735)</f>
        <v>0.82955813103458231</v>
      </c>
      <c r="J1735" s="157">
        <f t="shared" si="81"/>
        <v>4.0325753446885676E-5</v>
      </c>
      <c r="K1735" s="158">
        <f t="shared" si="82"/>
        <v>0</v>
      </c>
      <c r="L1735" s="159">
        <f t="shared" si="83"/>
        <v>-2.2632996092871479E-4</v>
      </c>
    </row>
    <row r="1736" spans="2:12" x14ac:dyDescent="0.2">
      <c r="B1736" s="112" t="s">
        <v>2</v>
      </c>
      <c r="C1736" s="113">
        <f>_xll.qlCalendarAdvance("TARGET",C1735,B1736,"mf")</f>
        <v>48625</v>
      </c>
      <c r="D1736" s="120">
        <f>_xll.xlShmInterpRateFwd($D$3&amp;T(CalculationTrigger),C1736,,5,C1737)</f>
        <v>1.9288747212600842E-2</v>
      </c>
      <c r="E1736" s="120">
        <f>_xll.xlShmInterpRateFwd($E$3&amp;T(CalculationTrigger),C1736,,5,C1737)</f>
        <v>1.9237893178820464E-2</v>
      </c>
      <c r="F1736" s="121">
        <f>_xll.xlShmInterpRateFwd($F$3&amp;T(CalculationTrigger),C1736,,5,C1737)</f>
        <v>1.8940759986050479E-2</v>
      </c>
      <c r="G1736" s="148">
        <f>_xll.xlShmInterpDisc($G$3&amp;T(CalculationTrigger),C1736)</f>
        <v>0.82575091003650425</v>
      </c>
      <c r="H1736" s="149">
        <f>_xll.xlShmInterpDisc($H$3&amp;T(CalculationTrigger),C1736)</f>
        <v>0.82628010400706298</v>
      </c>
      <c r="I1736" s="150">
        <f>_xll.xlShmInterpDisc($I$3&amp;T(CalculationTrigger),C1736)</f>
        <v>0.82925673521012444</v>
      </c>
      <c r="J1736" s="157">
        <f t="shared" si="81"/>
        <v>4.0338176858657858E-5</v>
      </c>
      <c r="K1736" s="158">
        <f t="shared" si="82"/>
        <v>0</v>
      </c>
      <c r="L1736" s="159">
        <f t="shared" si="83"/>
        <v>-2.2641552816403518E-4</v>
      </c>
    </row>
    <row r="1737" spans="2:12" x14ac:dyDescent="0.2">
      <c r="B1737" s="112" t="s">
        <v>2</v>
      </c>
      <c r="C1737" s="113">
        <f>_xll.qlCalendarAdvance("TARGET",C1736,B1737,"mf")</f>
        <v>48632</v>
      </c>
      <c r="D1737" s="120">
        <f>_xll.xlShmInterpRateFwd($D$3&amp;T(CalculationTrigger),C1737,,5,C1738)</f>
        <v>1.9277875213934103E-2</v>
      </c>
      <c r="E1737" s="120">
        <f>_xll.xlShmInterpRateFwd($E$3&amp;T(CalculationTrigger),C1737,,5,C1738)</f>
        <v>1.9226800770065691E-2</v>
      </c>
      <c r="F1737" s="121">
        <f>_xll.xlShmInterpRateFwd($F$3&amp;T(CalculationTrigger),C1737,,5,C1738)</f>
        <v>1.8929832475896451E-2</v>
      </c>
      <c r="G1737" s="148">
        <f>_xll.xlShmInterpDisc($G$3&amp;T(CalculationTrigger),C1737)</f>
        <v>0.82544556024131299</v>
      </c>
      <c r="H1737" s="149">
        <f>_xll.xlShmInterpDisc($H$3&amp;T(CalculationTrigger),C1737)</f>
        <v>0.82597536378591785</v>
      </c>
      <c r="I1737" s="150">
        <f>_xll.xlShmInterpDisc($I$3&amp;T(CalculationTrigger),C1737)</f>
        <v>0.82895561919380756</v>
      </c>
      <c r="J1737" s="157">
        <f t="shared" si="81"/>
        <v>4.0350837013154314E-5</v>
      </c>
      <c r="K1737" s="158">
        <f t="shared" si="82"/>
        <v>0</v>
      </c>
      <c r="L1737" s="159">
        <f t="shared" si="83"/>
        <v>-2.2650068710177825E-4</v>
      </c>
    </row>
    <row r="1738" spans="2:12" x14ac:dyDescent="0.2">
      <c r="B1738" s="112" t="s">
        <v>2</v>
      </c>
      <c r="C1738" s="113">
        <f>_xll.qlCalendarAdvance("TARGET",C1737,B1738,"mf")</f>
        <v>48639</v>
      </c>
      <c r="D1738" s="120">
        <f>_xll.xlShmInterpRateFwd($D$3&amp;T(CalculationTrigger),C1738,,5,C1739)</f>
        <v>1.926679339253037E-2</v>
      </c>
      <c r="E1738" s="120">
        <f>_xll.xlShmInterpRateFwd($E$3&amp;T(CalculationTrigger),C1738,,5,C1739)</f>
        <v>1.9215499347405355E-2</v>
      </c>
      <c r="F1738" s="121">
        <f>_xll.xlShmInterpRateFwd($F$3&amp;T(CalculationTrigger),C1738,,5,C1739)</f>
        <v>1.8918693306516094E-2</v>
      </c>
      <c r="G1738" s="148">
        <f>_xll.xlShmInterpDisc($G$3&amp;T(CalculationTrigger),C1738)</f>
        <v>0.82514049534125256</v>
      </c>
      <c r="H1738" s="149">
        <f>_xll.xlShmInterpDisc($H$3&amp;T(CalculationTrigger),C1738)</f>
        <v>0.82567091153708405</v>
      </c>
      <c r="I1738" s="150">
        <f>_xll.xlShmInterpDisc($I$3&amp;T(CalculationTrigger),C1738)</f>
        <v>0.82865478611443644</v>
      </c>
      <c r="J1738" s="157">
        <f t="shared" si="81"/>
        <v>4.0363732090030246E-5</v>
      </c>
      <c r="K1738" s="158">
        <f t="shared" si="82"/>
        <v>0</v>
      </c>
      <c r="L1738" s="159">
        <f t="shared" si="83"/>
        <v>-2.2658544238191207E-4</v>
      </c>
    </row>
    <row r="1739" spans="2:12" x14ac:dyDescent="0.2">
      <c r="B1739" s="112" t="s">
        <v>2</v>
      </c>
      <c r="C1739" s="113">
        <f>_xll.qlCalendarAdvance("TARGET",C1738,B1739,"mf")</f>
        <v>48646</v>
      </c>
      <c r="D1739" s="120">
        <f>_xll.xlShmInterpRateFwd($D$3&amp;T(CalculationTrigger),C1739,,5,C1740)</f>
        <v>1.9255501231223045E-2</v>
      </c>
      <c r="E1739" s="120">
        <f>_xll.xlShmInterpRateFwd($E$3&amp;T(CalculationTrigger),C1739,,5,C1740)</f>
        <v>1.9203988400954497E-2</v>
      </c>
      <c r="F1739" s="121">
        <f>_xll.xlShmInterpRateFwd($F$3&amp;T(CalculationTrigger),C1739,,5,C1740)</f>
        <v>1.8907341949439296E-2</v>
      </c>
      <c r="G1739" s="148">
        <f>_xll.xlShmInterpDisc($G$3&amp;T(CalculationTrigger),C1739)</f>
        <v>0.82483571842183534</v>
      </c>
      <c r="H1739" s="149">
        <f>_xll.xlShmInterpDisc($H$3&amp;T(CalculationTrigger),C1739)</f>
        <v>0.82536675033224394</v>
      </c>
      <c r="I1739" s="150">
        <f>_xll.xlShmInterpDisc($I$3&amp;T(CalculationTrigger),C1739)</f>
        <v>0.82835423910459693</v>
      </c>
      <c r="J1739" s="157">
        <f t="shared" si="81"/>
        <v>4.0376860268891531E-5</v>
      </c>
      <c r="K1739" s="158">
        <f t="shared" si="82"/>
        <v>0</v>
      </c>
      <c r="L1739" s="159">
        <f t="shared" si="83"/>
        <v>-2.2666979864438897E-4</v>
      </c>
    </row>
    <row r="1740" spans="2:12" x14ac:dyDescent="0.2">
      <c r="B1740" s="112" t="s">
        <v>2</v>
      </c>
      <c r="C1740" s="113">
        <f>_xll.qlCalendarAdvance("TARGET",C1739,B1740,"mf")</f>
        <v>48653</v>
      </c>
      <c r="D1740" s="120">
        <f>_xll.xlShmInterpRateFwd($D$3&amp;T(CalculationTrigger),C1740,,5,C1741)</f>
        <v>1.9243998212880465E-2</v>
      </c>
      <c r="E1740" s="120">
        <f>_xll.xlShmInterpRateFwd($E$3&amp;T(CalculationTrigger),C1740,,5,C1741)</f>
        <v>1.9192267420828302E-2</v>
      </c>
      <c r="F1740" s="121">
        <f>_xll.xlShmInterpRateFwd($F$3&amp;T(CalculationTrigger),C1740,,5,C1741)</f>
        <v>1.8895777876231E-2</v>
      </c>
      <c r="G1740" s="148">
        <f>_xll.xlShmInterpDisc($G$3&amp;T(CalculationTrigger),C1740)</f>
        <v>0.82453123257211525</v>
      </c>
      <c r="H1740" s="149">
        <f>_xll.xlShmInterpDisc($H$3&amp;T(CalculationTrigger),C1740)</f>
        <v>0.82506288324654675</v>
      </c>
      <c r="I1740" s="150">
        <f>_xll.xlShmInterpDisc($I$3&amp;T(CalculationTrigger),C1740)</f>
        <v>0.82805398130065355</v>
      </c>
      <c r="J1740" s="157">
        <f t="shared" si="81"/>
        <v>4.0390219729371536E-5</v>
      </c>
      <c r="K1740" s="158">
        <f t="shared" si="82"/>
        <v>0</v>
      </c>
      <c r="L1740" s="159">
        <f t="shared" si="83"/>
        <v>-2.2675376052917252E-4</v>
      </c>
    </row>
    <row r="1741" spans="2:12" x14ac:dyDescent="0.2">
      <c r="B1741" s="112" t="s">
        <v>2</v>
      </c>
      <c r="C1741" s="113">
        <f>_xll.qlCalendarAdvance("TARGET",C1740,B1741,"mf")</f>
        <v>48660</v>
      </c>
      <c r="D1741" s="120">
        <f>_xll.xlShmInterpRateFwd($D$3&amp;T(CalculationTrigger),C1741,,5,C1742)</f>
        <v>1.9232283820319069E-2</v>
      </c>
      <c r="E1741" s="120">
        <f>_xll.xlShmInterpRateFwd($E$3&amp;T(CalculationTrigger),C1741,,5,C1742)</f>
        <v>1.9180335897171111E-2</v>
      </c>
      <c r="F1741" s="121">
        <f>_xll.xlShmInterpRateFwd($F$3&amp;T(CalculationTrigger),C1741,,5,C1742)</f>
        <v>1.888400055844491E-2</v>
      </c>
      <c r="G1741" s="148">
        <f>_xll.xlShmInterpDisc($G$3&amp;T(CalculationTrigger),C1741)</f>
        <v>0.82422704088468357</v>
      </c>
      <c r="H1741" s="149">
        <f>_xll.xlShmInterpDisc($H$3&amp;T(CalculationTrigger),C1741)</f>
        <v>0.82475931335860542</v>
      </c>
      <c r="I1741" s="150">
        <f>_xll.xlShmInterpDisc($I$3&amp;T(CalculationTrigger),C1741)</f>
        <v>0.82775401584274488</v>
      </c>
      <c r="J1741" s="157">
        <f t="shared" si="81"/>
        <v>4.040380865111692E-5</v>
      </c>
      <c r="K1741" s="158">
        <f t="shared" si="82"/>
        <v>0</v>
      </c>
      <c r="L1741" s="159">
        <f t="shared" si="83"/>
        <v>-2.2683733267622326E-4</v>
      </c>
    </row>
    <row r="1742" spans="2:12" x14ac:dyDescent="0.2">
      <c r="B1742" s="112" t="s">
        <v>2</v>
      </c>
      <c r="C1742" s="113">
        <f>_xll.qlCalendarAdvance("TARGET",C1741,B1742,"mf")</f>
        <v>48667</v>
      </c>
      <c r="D1742" s="120">
        <f>_xll.xlShmInterpRateFwd($D$3&amp;T(CalculationTrigger),C1742,,5,C1743)</f>
        <v>1.9220357536367128E-2</v>
      </c>
      <c r="E1742" s="120">
        <f>_xll.xlShmInterpRateFwd($E$3&amp;T(CalculationTrigger),C1742,,5,C1743)</f>
        <v>1.9168193320092737E-2</v>
      </c>
      <c r="F1742" s="121">
        <f>_xll.xlShmInterpRateFwd($F$3&amp;T(CalculationTrigger),C1742,,5,C1743)</f>
        <v>1.8872009467669867E-2</v>
      </c>
      <c r="G1742" s="148">
        <f>_xll.xlShmInterpDisc($G$3&amp;T(CalculationTrigger),C1742)</f>
        <v>0.82392314645566611</v>
      </c>
      <c r="H1742" s="149">
        <f>_xll.xlShmInterpDisc($H$3&amp;T(CalculationTrigger),C1742)</f>
        <v>0.82445604375049275</v>
      </c>
      <c r="I1742" s="150">
        <f>_xll.xlShmInterpDisc($I$3&amp;T(CalculationTrigger),C1742)</f>
        <v>0.82745434587478017</v>
      </c>
      <c r="J1742" s="157">
        <f t="shared" si="81"/>
        <v>4.0417625213752782E-5</v>
      </c>
      <c r="K1742" s="158">
        <f t="shared" si="82"/>
        <v>0</v>
      </c>
      <c r="L1742" s="159">
        <f t="shared" si="83"/>
        <v>-2.2692051972551206E-4</v>
      </c>
    </row>
    <row r="1743" spans="2:12" x14ac:dyDescent="0.2">
      <c r="B1743" s="112" t="s">
        <v>2</v>
      </c>
      <c r="C1743" s="113">
        <f>_xll.qlCalendarAdvance("TARGET",C1742,B1743,"mf")</f>
        <v>48674</v>
      </c>
      <c r="D1743" s="120">
        <f>_xll.xlShmInterpRateFwd($D$3&amp;T(CalculationTrigger),C1743,,5,C1744)</f>
        <v>1.9212098788516166E-2</v>
      </c>
      <c r="E1743" s="120">
        <f>_xll.xlShmInterpRateFwd($E$3&amp;T(CalculationTrigger),C1743,,5,C1744)</f>
        <v>1.9159719120467007E-2</v>
      </c>
      <c r="F1743" s="121">
        <f>_xll.xlShmInterpRateFwd($F$3&amp;T(CalculationTrigger),C1743,,5,C1744)</f>
        <v>1.886368399414665E-2</v>
      </c>
      <c r="G1743" s="148">
        <f>_xll.xlShmInterpDisc($G$3&amp;T(CalculationTrigger),C1743)</f>
        <v>0.82361955238471973</v>
      </c>
      <c r="H1743" s="149">
        <f>_xll.xlShmInterpDisc($H$3&amp;T(CalculationTrigger),C1743)</f>
        <v>0.82415307750773903</v>
      </c>
      <c r="I1743" s="150">
        <f>_xll.xlShmInterpDisc($I$3&amp;T(CalculationTrigger),C1743)</f>
        <v>0.82715497454443543</v>
      </c>
      <c r="J1743" s="157">
        <f t="shared" si="81"/>
        <v>4.0431667596910424E-5</v>
      </c>
      <c r="K1743" s="158">
        <f t="shared" si="82"/>
        <v>0</v>
      </c>
      <c r="L1743" s="159">
        <f t="shared" si="83"/>
        <v>-2.2700332631697787E-4</v>
      </c>
    </row>
    <row r="1744" spans="2:12" x14ac:dyDescent="0.2">
      <c r="B1744" s="112" t="s">
        <v>2</v>
      </c>
      <c r="C1744" s="113">
        <f>_xll.qlCalendarAdvance("TARGET",C1743,B1744,"mf")</f>
        <v>48681</v>
      </c>
      <c r="D1744" s="120">
        <f>_xll.xlShmInterpRateFwd($D$3&amp;T(CalculationTrigger),C1744,,5,C1745)</f>
        <v>1.9207548000614558E-2</v>
      </c>
      <c r="E1744" s="120">
        <f>_xll.xlShmInterpRateFwd($E$3&amp;T(CalculationTrigger),C1744,,5,C1745)</f>
        <v>1.9154953729338117E-2</v>
      </c>
      <c r="F1744" s="121">
        <f>_xll.xlShmInterpRateFwd($F$3&amp;T(CalculationTrigger),C1744,,5,C1745)</f>
        <v>1.8859064550196383E-2</v>
      </c>
      <c r="G1744" s="148">
        <f>_xll.xlShmInterpDisc($G$3&amp;T(CalculationTrigger),C1744)</f>
        <v>0.82331620053471422</v>
      </c>
      <c r="H1744" s="149">
        <f>_xll.xlShmInterpDisc($H$3&amp;T(CalculationTrigger),C1744)</f>
        <v>0.82385035643928228</v>
      </c>
      <c r="I1744" s="150">
        <f>_xll.xlShmInterpDisc($I$3&amp;T(CalculationTrigger),C1744)</f>
        <v>0.82685584349954933</v>
      </c>
      <c r="J1744" s="157">
        <f t="shared" si="81"/>
        <v>4.044593398021339E-5</v>
      </c>
      <c r="K1744" s="158">
        <f t="shared" si="82"/>
        <v>0</v>
      </c>
      <c r="L1744" s="159">
        <f t="shared" si="83"/>
        <v>-2.2708575709059659E-4</v>
      </c>
    </row>
    <row r="1745" spans="2:12" x14ac:dyDescent="0.2">
      <c r="B1745" s="112" t="s">
        <v>2</v>
      </c>
      <c r="C1745" s="113">
        <f>_xll.qlCalendarAdvance("TARGET",C1744,B1745,"mf")</f>
        <v>48688</v>
      </c>
      <c r="D1745" s="120">
        <f>_xll.xlShmInterpRateFwd($D$3&amp;T(CalculationTrigger),C1745,,5,C1746)</f>
        <v>1.9202845301953809E-2</v>
      </c>
      <c r="E1745" s="120">
        <f>_xll.xlShmInterpRateFwd($E$3&amp;T(CalculationTrigger),C1745,,5,C1746)</f>
        <v>1.9150037287133138E-2</v>
      </c>
      <c r="F1745" s="121">
        <f>_xll.xlShmInterpRateFwd($F$3&amp;T(CalculationTrigger),C1745,,5,C1746)</f>
        <v>1.885429127958994E-2</v>
      </c>
      <c r="G1745" s="148">
        <f>_xll.xlShmInterpDisc($G$3&amp;T(CalculationTrigger),C1745)</f>
        <v>0.82301303221622113</v>
      </c>
      <c r="H1745" s="149">
        <f>_xll.xlShmInterpDisc($H$3&amp;T(CalculationTrigger),C1745)</f>
        <v>0.82354782180108099</v>
      </c>
      <c r="I1745" s="150">
        <f>_xll.xlShmInterpDisc($I$3&amp;T(CalculationTrigger),C1745)</f>
        <v>0.82655689383186082</v>
      </c>
      <c r="J1745" s="157">
        <f t="shared" si="81"/>
        <v>4.0460422543305103E-5</v>
      </c>
      <c r="K1745" s="158">
        <f t="shared" si="82"/>
        <v>0</v>
      </c>
      <c r="L1745" s="159">
        <f t="shared" si="83"/>
        <v>-2.2716781668632503E-4</v>
      </c>
    </row>
    <row r="1746" spans="2:12" x14ac:dyDescent="0.2">
      <c r="B1746" s="112" t="s">
        <v>2</v>
      </c>
      <c r="C1746" s="113">
        <f>_xll.qlCalendarAdvance("TARGET",C1745,B1746,"mf")</f>
        <v>48695</v>
      </c>
      <c r="D1746" s="120">
        <f>_xll.xlShmInterpRateFwd($D$3&amp;T(CalculationTrigger),C1746,,5,C1747)</f>
        <v>1.9197990335633949E-2</v>
      </c>
      <c r="E1746" s="120">
        <f>_xll.xlShmInterpRateFwd($E$3&amp;T(CalculationTrigger),C1746,,5,C1747)</f>
        <v>1.9144969444272981E-2</v>
      </c>
      <c r="F1746" s="121">
        <f>_xll.xlShmInterpRateFwd($F$3&amp;T(CalculationTrigger),C1746,,5,C1747)</f>
        <v>1.884936381416083E-2</v>
      </c>
      <c r="G1746" s="148">
        <f>_xll.xlShmInterpDisc($G$3&amp;T(CalculationTrigger),C1746)</f>
        <v>0.82271004970474193</v>
      </c>
      <c r="H1746" s="149">
        <f>_xll.xlShmInterpDisc($H$3&amp;T(CalculationTrigger),C1746)</f>
        <v>0.82324547585337304</v>
      </c>
      <c r="I1746" s="150">
        <f>_xll.xlShmInterpDisc($I$3&amp;T(CalculationTrigger),C1746)</f>
        <v>0.82625812785952235</v>
      </c>
      <c r="J1746" s="157">
        <f t="shared" si="81"/>
        <v>4.0475131465834842E-5</v>
      </c>
      <c r="K1746" s="158">
        <f t="shared" si="82"/>
        <v>0</v>
      </c>
      <c r="L1746" s="159">
        <f t="shared" si="83"/>
        <v>-2.2724950974411433E-4</v>
      </c>
    </row>
    <row r="1747" spans="2:12" x14ac:dyDescent="0.2">
      <c r="B1747" s="112" t="s">
        <v>2</v>
      </c>
      <c r="C1747" s="113">
        <f>_xll.qlCalendarAdvance("TARGET",C1746,B1747,"mf")</f>
        <v>48702</v>
      </c>
      <c r="D1747" s="120">
        <f>_xll.xlShmInterpRateFwd($D$3&amp;T(CalculationTrigger),C1747,,5,C1748)</f>
        <v>1.9192982744862225E-2</v>
      </c>
      <c r="E1747" s="120">
        <f>_xll.xlShmInterpRateFwd($E$3&amp;T(CalculationTrigger),C1747,,5,C1748)</f>
        <v>1.9139749851222011E-2</v>
      </c>
      <c r="F1747" s="121">
        <f>_xll.xlShmInterpRateFwd($F$3&amp;T(CalculationTrigger),C1747,,5,C1748)</f>
        <v>1.884428178580351E-2</v>
      </c>
      <c r="G1747" s="148">
        <f>_xll.xlShmInterpDisc($G$3&amp;T(CalculationTrigger),C1747)</f>
        <v>0.82240725527797076</v>
      </c>
      <c r="H1747" s="149">
        <f>_xll.xlShmInterpDisc($H$3&amp;T(CalculationTrigger),C1747)</f>
        <v>0.82294332085850885</v>
      </c>
      <c r="I1747" s="150">
        <f>_xll.xlShmInterpDisc($I$3&amp;T(CalculationTrigger),C1747)</f>
        <v>0.82595954790308557</v>
      </c>
      <c r="J1747" s="157">
        <f t="shared" si="81"/>
        <v>4.0490058927409265E-5</v>
      </c>
      <c r="K1747" s="158">
        <f t="shared" si="82"/>
        <v>0</v>
      </c>
      <c r="L1747" s="159">
        <f t="shared" si="83"/>
        <v>-2.273308409039369E-4</v>
      </c>
    </row>
    <row r="1748" spans="2:12" x14ac:dyDescent="0.2">
      <c r="B1748" s="112" t="s">
        <v>2</v>
      </c>
      <c r="C1748" s="113">
        <f>_xll.qlCalendarAdvance("TARGET",C1747,B1748,"mf")</f>
        <v>48709</v>
      </c>
      <c r="D1748" s="120">
        <f>_xll.xlShmInterpRateFwd($D$3&amp;T(CalculationTrigger),C1748,,5,C1749)</f>
        <v>1.9187822172790896E-2</v>
      </c>
      <c r="E1748" s="120">
        <f>_xll.xlShmInterpRateFwd($E$3&amp;T(CalculationTrigger),C1748,,5,C1749)</f>
        <v>1.9134378158430148E-2</v>
      </c>
      <c r="F1748" s="121">
        <f>_xll.xlShmInterpRateFwd($F$3&amp;T(CalculationTrigger),C1748,,5,C1749)</f>
        <v>1.8839044826444436E-2</v>
      </c>
      <c r="G1748" s="148">
        <f>_xll.xlShmInterpDisc($G$3&amp;T(CalculationTrigger),C1748)</f>
        <v>0.8221046512157878</v>
      </c>
      <c r="H1748" s="149">
        <f>_xll.xlShmInterpDisc($H$3&amp;T(CalculationTrigger),C1748)</f>
        <v>0.82264135908094571</v>
      </c>
      <c r="I1748" s="150">
        <f>_xll.xlShmInterpDisc($I$3&amp;T(CalculationTrigger),C1748)</f>
        <v>0.8256611562854953</v>
      </c>
      <c r="J1748" s="157">
        <f t="shared" si="81"/>
        <v>4.0505203107661589E-5</v>
      </c>
      <c r="K1748" s="158">
        <f t="shared" si="82"/>
        <v>0</v>
      </c>
      <c r="L1748" s="159">
        <f t="shared" si="83"/>
        <v>-2.2741181480575841E-4</v>
      </c>
    </row>
    <row r="1749" spans="2:12" x14ac:dyDescent="0.2">
      <c r="B1749" s="112" t="s">
        <v>2</v>
      </c>
      <c r="C1749" s="113">
        <f>_xll.qlCalendarAdvance("TARGET",C1748,B1749,"mf")</f>
        <v>48716</v>
      </c>
      <c r="D1749" s="120">
        <f>_xll.xlShmInterpRateFwd($D$3&amp;T(CalculationTrigger),C1749,,5,C1750)</f>
        <v>1.9182508262563607E-2</v>
      </c>
      <c r="E1749" s="120">
        <f>_xll.xlShmInterpRateFwd($E$3&amp;T(CalculationTrigger),C1749,,5,C1750)</f>
        <v>1.9128854016315488E-2</v>
      </c>
      <c r="F1749" s="121">
        <f>_xll.xlShmInterpRateFwd($F$3&amp;T(CalculationTrigger),C1749,,5,C1750)</f>
        <v>1.8833652567914614E-2</v>
      </c>
      <c r="G1749" s="148">
        <f>_xll.xlShmInterpDisc($G$3&amp;T(CalculationTrigger),C1749)</f>
        <v>0.82180223980025513</v>
      </c>
      <c r="H1749" s="149">
        <f>_xll.xlShmInterpDisc($H$3&amp;T(CalculationTrigger),C1749)</f>
        <v>0.82233959278724356</v>
      </c>
      <c r="I1749" s="150">
        <f>_xll.xlShmInterpDisc($I$3&amp;T(CalculationTrigger),C1749)</f>
        <v>0.82536295533208404</v>
      </c>
      <c r="J1749" s="157">
        <f t="shared" si="81"/>
        <v>4.0520562186223733E-5</v>
      </c>
      <c r="K1749" s="158">
        <f t="shared" si="82"/>
        <v>0</v>
      </c>
      <c r="L1749" s="159">
        <f t="shared" si="83"/>
        <v>-2.274924360895371E-4</v>
      </c>
    </row>
    <row r="1750" spans="2:12" x14ac:dyDescent="0.2">
      <c r="B1750" s="112" t="s">
        <v>2</v>
      </c>
      <c r="C1750" s="113">
        <f>_xll.qlCalendarAdvance("TARGET",C1749,B1750,"mf")</f>
        <v>48723</v>
      </c>
      <c r="D1750" s="120">
        <f>_xll.xlShmInterpRateFwd($D$3&amp;T(CalculationTrigger),C1750,,5,C1751)</f>
        <v>1.9177040657361748E-2</v>
      </c>
      <c r="E1750" s="120">
        <f>_xll.xlShmInterpRateFwd($E$3&amp;T(CalculationTrigger),C1750,,5,C1751)</f>
        <v>1.9123177075357031E-2</v>
      </c>
      <c r="F1750" s="121">
        <f>_xll.xlShmInterpRateFwd($F$3&amp;T(CalculationTrigger),C1750,,5,C1751)</f>
        <v>1.8828104642117663E-2</v>
      </c>
      <c r="G1750" s="148">
        <f>_xll.xlShmInterpDisc($G$3&amp;T(CalculationTrigger),C1750)</f>
        <v>0.82150002331561234</v>
      </c>
      <c r="H1750" s="149">
        <f>_xll.xlShmInterpDisc($H$3&amp;T(CalculationTrigger),C1750)</f>
        <v>0.82203802424606098</v>
      </c>
      <c r="I1750" s="150">
        <f>_xll.xlShmInterpDisc($I$3&amp;T(CalculationTrigger),C1750)</f>
        <v>0.82506494737056846</v>
      </c>
      <c r="J1750" s="157">
        <f t="shared" si="81"/>
        <v>4.053613434274005E-5</v>
      </c>
      <c r="K1750" s="158">
        <f t="shared" si="82"/>
        <v>0</v>
      </c>
      <c r="L1750" s="159">
        <f t="shared" si="83"/>
        <v>-2.2757270939520975E-4</v>
      </c>
    </row>
    <row r="1751" spans="2:12" x14ac:dyDescent="0.2">
      <c r="B1751" s="112" t="s">
        <v>2</v>
      </c>
      <c r="C1751" s="113">
        <f>_xll.qlCalendarAdvance("TARGET",C1750,B1751,"mf")</f>
        <v>48730</v>
      </c>
      <c r="D1751" s="120">
        <f>_xll.xlShmInterpRateFwd($D$3&amp;T(CalculationTrigger),C1751,,5,C1752)</f>
        <v>1.9171419000346555E-2</v>
      </c>
      <c r="E1751" s="120">
        <f>_xll.xlShmInterpRateFwd($E$3&amp;T(CalculationTrigger),C1751,,5,C1752)</f>
        <v>1.9117346986001999E-2</v>
      </c>
      <c r="F1751" s="121">
        <f>_xll.xlShmInterpRateFwd($F$3&amp;T(CalculationTrigger),C1751,,5,C1752)</f>
        <v>1.8822400680948707E-2</v>
      </c>
      <c r="G1751" s="148">
        <f>_xll.xlShmInterpDisc($G$3&amp;T(CalculationTrigger),C1751)</f>
        <v>0.82119800404827081</v>
      </c>
      <c r="H1751" s="149">
        <f>_xll.xlShmInterpDisc($H$3&amp;T(CalculationTrigger),C1751)</f>
        <v>0.82173665572814969</v>
      </c>
      <c r="I1751" s="150">
        <f>_xll.xlShmInterpDisc($I$3&amp;T(CalculationTrigger),C1751)</f>
        <v>0.82476713473104335</v>
      </c>
      <c r="J1751" s="157">
        <f t="shared" si="81"/>
        <v>4.0551917756832775E-5</v>
      </c>
      <c r="K1751" s="158">
        <f t="shared" si="82"/>
        <v>0</v>
      </c>
      <c r="L1751" s="159">
        <f t="shared" si="83"/>
        <v>-2.2765263936275968E-4</v>
      </c>
    </row>
    <row r="1752" spans="2:12" x14ac:dyDescent="0.2">
      <c r="B1752" s="112" t="s">
        <v>2</v>
      </c>
      <c r="C1752" s="113">
        <f>_xll.qlCalendarAdvance("TARGET",C1751,B1752,"mf")</f>
        <v>48737</v>
      </c>
      <c r="D1752" s="120">
        <f>_xll.xlShmInterpRateFwd($D$3&amp;T(CalculationTrigger),C1752,,5,C1753)</f>
        <v>1.9165642934664912E-2</v>
      </c>
      <c r="E1752" s="120">
        <f>_xll.xlShmInterpRateFwd($E$3&amp;T(CalculationTrigger),C1752,,5,C1753)</f>
        <v>1.9111363398677451E-2</v>
      </c>
      <c r="F1752" s="121">
        <f>_xll.xlShmInterpRateFwd($F$3&amp;T(CalculationTrigger),C1752,,5,C1753)</f>
        <v>1.8816540316259636E-2</v>
      </c>
      <c r="G1752" s="148">
        <f>_xll.xlShmInterpDisc($G$3&amp;T(CalculationTrigger),C1752)</f>
        <v>0.82089618428680988</v>
      </c>
      <c r="H1752" s="149">
        <f>_xll.xlShmInterpDisc($H$3&amp;T(CalculationTrigger),C1752)</f>
        <v>0.82143548950635092</v>
      </c>
      <c r="I1752" s="150">
        <f>_xll.xlShmInterpDisc($I$3&amp;T(CalculationTrigger),C1752)</f>
        <v>0.82446951974597704</v>
      </c>
      <c r="J1752" s="157">
        <f t="shared" si="81"/>
        <v>4.0567910608143285E-5</v>
      </c>
      <c r="K1752" s="158">
        <f t="shared" si="82"/>
        <v>0</v>
      </c>
      <c r="L1752" s="159">
        <f t="shared" si="83"/>
        <v>-2.2773223063214735E-4</v>
      </c>
    </row>
    <row r="1753" spans="2:12" x14ac:dyDescent="0.2">
      <c r="B1753" s="112" t="s">
        <v>2</v>
      </c>
      <c r="C1753" s="113">
        <f>_xll.qlCalendarAdvance("TARGET",C1752,B1753,"mf")</f>
        <v>48744</v>
      </c>
      <c r="D1753" s="120">
        <f>_xll.xlShmInterpRateFwd($D$3&amp;T(CalculationTrigger),C1753,,5,C1754)</f>
        <v>1.9159712103501519E-2</v>
      </c>
      <c r="E1753" s="120">
        <f>_xll.xlShmInterpRateFwd($E$3&amp;T(CalculationTrigger),C1753,,5,C1754)</f>
        <v>1.9105225963854028E-2</v>
      </c>
      <c r="F1753" s="121">
        <f>_xll.xlShmInterpRateFwd($F$3&amp;T(CalculationTrigger),C1753,,5,C1754)</f>
        <v>1.8810523179963415E-2</v>
      </c>
      <c r="G1753" s="148">
        <f>_xll.xlShmInterpDisc($G$3&amp;T(CalculationTrigger),C1753)</f>
        <v>0.82059456632197214</v>
      </c>
      <c r="H1753" s="149">
        <f>_xll.xlShmInterpDisc($H$3&amp;T(CalculationTrigger),C1753)</f>
        <v>0.82113452785559105</v>
      </c>
      <c r="I1753" s="150">
        <f>_xll.xlShmInterpDisc($I$3&amp;T(CalculationTrigger),C1753)</f>
        <v>0.82417210475020719</v>
      </c>
      <c r="J1753" s="157">
        <f t="shared" si="81"/>
        <v>4.0584111076297563E-5</v>
      </c>
      <c r="K1753" s="158">
        <f t="shared" si="82"/>
        <v>0</v>
      </c>
      <c r="L1753" s="159">
        <f t="shared" si="83"/>
        <v>-2.2781148784332411E-4</v>
      </c>
    </row>
    <row r="1754" spans="2:12" x14ac:dyDescent="0.2">
      <c r="B1754" s="112" t="s">
        <v>2</v>
      </c>
      <c r="C1754" s="113">
        <f>_xll.qlCalendarAdvance("TARGET",C1753,B1754,"mf")</f>
        <v>48751</v>
      </c>
      <c r="D1754" s="120">
        <f>_xll.xlShmInterpRateFwd($D$3&amp;T(CalculationTrigger),C1754,,5,C1755)</f>
        <v>1.9153626150049952E-2</v>
      </c>
      <c r="E1754" s="120">
        <f>_xll.xlShmInterpRateFwd($E$3&amp;T(CalculationTrigger),C1754,,5,C1755)</f>
        <v>1.9098934332011198E-2</v>
      </c>
      <c r="F1754" s="121">
        <f>_xll.xlShmInterpRateFwd($F$3&amp;T(CalculationTrigger),C1754,,5,C1755)</f>
        <v>1.8804348903981968E-2</v>
      </c>
      <c r="G1754" s="148">
        <f>_xll.xlShmInterpDisc($G$3&amp;T(CalculationTrigger),C1754)</f>
        <v>0.82029315244665857</v>
      </c>
      <c r="H1754" s="149">
        <f>_xll.xlShmInterpDisc($H$3&amp;T(CalculationTrigger),C1754)</f>
        <v>0.82083377305287719</v>
      </c>
      <c r="I1754" s="150">
        <f>_xll.xlShmInterpDisc($I$3&amp;T(CalculationTrigger),C1754)</f>
        <v>0.82387489208093556</v>
      </c>
      <c r="J1754" s="157">
        <f t="shared" si="81"/>
        <v>4.0600517340926809E-5</v>
      </c>
      <c r="K1754" s="158">
        <f t="shared" si="82"/>
        <v>0</v>
      </c>
      <c r="L1754" s="159">
        <f t="shared" si="83"/>
        <v>-2.2789041563625847E-4</v>
      </c>
    </row>
    <row r="1755" spans="2:12" x14ac:dyDescent="0.2">
      <c r="B1755" s="112" t="s">
        <v>2</v>
      </c>
      <c r="C1755" s="113">
        <f>_xll.qlCalendarAdvance("TARGET",C1754,B1755,"mf")</f>
        <v>48758</v>
      </c>
      <c r="D1755" s="120">
        <f>_xll.xlShmInterpRateFwd($D$3&amp;T(CalculationTrigger),C1755,,5,C1756)</f>
        <v>1.9147384717414177E-2</v>
      </c>
      <c r="E1755" s="120">
        <f>_xll.xlShmInterpRateFwd($E$3&amp;T(CalculationTrigger),C1755,,5,C1756)</f>
        <v>1.909248815355041E-2</v>
      </c>
      <c r="F1755" s="121">
        <f>_xll.xlShmInterpRateFwd($F$3&amp;T(CalculationTrigger),C1755,,5,C1756)</f>
        <v>1.8798017120141917E-2</v>
      </c>
      <c r="G1755" s="148">
        <f>_xll.xlShmInterpDisc($G$3&amp;T(CalculationTrigger),C1755)</f>
        <v>0.81999194495592387</v>
      </c>
      <c r="H1755" s="149">
        <f>_xll.xlShmInterpDisc($H$3&amp;T(CalculationTrigger),C1755)</f>
        <v>0.82053322737729262</v>
      </c>
      <c r="I1755" s="150">
        <f>_xll.xlShmInterpDisc($I$3&amp;T(CalculationTrigger),C1755)</f>
        <v>0.82357788407772292</v>
      </c>
      <c r="J1755" s="157">
        <f t="shared" si="81"/>
        <v>4.0617127581674108E-5</v>
      </c>
      <c r="K1755" s="158">
        <f t="shared" si="82"/>
        <v>0</v>
      </c>
      <c r="L1755" s="159">
        <f t="shared" si="83"/>
        <v>-2.2796901865090844E-4</v>
      </c>
    </row>
    <row r="1756" spans="2:12" x14ac:dyDescent="0.2">
      <c r="B1756" s="112" t="s">
        <v>2</v>
      </c>
      <c r="C1756" s="113">
        <f>_xll.qlCalendarAdvance("TARGET",C1755,B1756,"mf")</f>
        <v>48765</v>
      </c>
      <c r="D1756" s="120">
        <f>_xll.xlShmInterpRateFwd($D$3&amp;T(CalculationTrigger),C1756,,5,C1757)</f>
        <v>1.9140987448817155E-2</v>
      </c>
      <c r="E1756" s="120">
        <f>_xll.xlShmInterpRateFwd($E$3&amp;T(CalculationTrigger),C1756,,5,C1757)</f>
        <v>1.9085887078968879E-2</v>
      </c>
      <c r="F1756" s="121">
        <f>_xll.xlShmInterpRateFwd($F$3&amp;T(CalculationTrigger),C1756,,5,C1757)</f>
        <v>1.8791527460388951E-2</v>
      </c>
      <c r="G1756" s="148">
        <f>_xll.xlShmInterpDisc($G$3&amp;T(CalculationTrigger),C1756)</f>
        <v>0.81969094614697369</v>
      </c>
      <c r="H1756" s="149">
        <f>_xll.xlShmInterpDisc($H$3&amp;T(CalculationTrigger),C1756)</f>
        <v>0.82023289310999403</v>
      </c>
      <c r="I1756" s="150">
        <f>_xll.xlShmInterpDisc($I$3&amp;T(CalculationTrigger),C1756)</f>
        <v>0.82328108308248649</v>
      </c>
      <c r="J1756" s="157">
        <f t="shared" si="81"/>
        <v>4.063393997815334E-5</v>
      </c>
      <c r="K1756" s="158">
        <f t="shared" si="82"/>
        <v>0</v>
      </c>
      <c r="L1756" s="159">
        <f t="shared" si="83"/>
        <v>-2.2804730152723473E-4</v>
      </c>
    </row>
    <row r="1757" spans="2:12" x14ac:dyDescent="0.2">
      <c r="B1757" s="112" t="s">
        <v>2</v>
      </c>
      <c r="C1757" s="113">
        <f>_xll.qlCalendarAdvance("TARGET",C1756,B1757,"mf")</f>
        <v>48772</v>
      </c>
      <c r="D1757" s="120">
        <f>_xll.xlShmInterpRateFwd($D$3&amp;T(CalculationTrigger),C1757,,5,C1758)</f>
        <v>1.9134433987438637E-2</v>
      </c>
      <c r="E1757" s="120">
        <f>_xll.xlShmInterpRateFwd($E$3&amp;T(CalculationTrigger),C1757,,5,C1758)</f>
        <v>1.9079130758720596E-2</v>
      </c>
      <c r="F1757" s="121">
        <f>_xll.xlShmInterpRateFwd($F$3&amp;T(CalculationTrigger),C1757,,5,C1758)</f>
        <v>1.8784879556590899E-2</v>
      </c>
      <c r="G1757" s="148">
        <f>_xll.xlShmInterpDisc($G$3&amp;T(CalculationTrigger),C1757)</f>
        <v>0.81939015831915862</v>
      </c>
      <c r="H1757" s="149">
        <f>_xll.xlShmInterpDisc($H$3&amp;T(CalculationTrigger),C1757)</f>
        <v>0.81993277253420627</v>
      </c>
      <c r="I1757" s="150">
        <f>_xll.xlShmInterpDisc($I$3&amp;T(CalculationTrigger),C1757)</f>
        <v>0.82298449143949326</v>
      </c>
      <c r="J1757" s="157">
        <f t="shared" si="81"/>
        <v>4.0650952710003775E-5</v>
      </c>
      <c r="K1757" s="158">
        <f t="shared" si="82"/>
        <v>0</v>
      </c>
      <c r="L1757" s="159">
        <f t="shared" si="83"/>
        <v>-2.281252689051865E-4</v>
      </c>
    </row>
    <row r="1758" spans="2:12" x14ac:dyDescent="0.2">
      <c r="B1758" s="112" t="s">
        <v>2</v>
      </c>
      <c r="C1758" s="113">
        <f>_xll.qlCalendarAdvance("TARGET",C1757,B1758,"mf")</f>
        <v>48779</v>
      </c>
      <c r="D1758" s="120">
        <f>_xll.xlShmInterpRateFwd($D$3&amp;T(CalculationTrigger),C1758,,5,C1759)</f>
        <v>1.91277239764036E-2</v>
      </c>
      <c r="E1758" s="120">
        <f>_xll.xlShmInterpRateFwd($E$3&amp;T(CalculationTrigger),C1758,,5,C1759)</f>
        <v>1.9072218843251085E-2</v>
      </c>
      <c r="F1758" s="121">
        <f>_xll.xlShmInterpRateFwd($F$3&amp;T(CalculationTrigger),C1758,,5,C1759)</f>
        <v>1.8778073040636195E-2</v>
      </c>
      <c r="G1758" s="148">
        <f>_xll.xlShmInterpDisc($G$3&amp;T(CalculationTrigger),C1758)</f>
        <v>0.81908958377397056</v>
      </c>
      <c r="H1758" s="149">
        <f>_xll.xlShmInterpDisc($H$3&amp;T(CalculationTrigger),C1758)</f>
        <v>0.81963286793521895</v>
      </c>
      <c r="I1758" s="150">
        <f>_xll.xlShmInterpDisc($I$3&amp;T(CalculationTrigger),C1758)</f>
        <v>0.82268811149535748</v>
      </c>
      <c r="J1758" s="157">
        <f t="shared" si="81"/>
        <v>4.0668163956869468E-5</v>
      </c>
      <c r="K1758" s="158">
        <f t="shared" si="82"/>
        <v>0</v>
      </c>
      <c r="L1758" s="159">
        <f t="shared" si="83"/>
        <v>-2.2820292542474158E-4</v>
      </c>
    </row>
    <row r="1759" spans="2:12" x14ac:dyDescent="0.2">
      <c r="B1759" s="112" t="s">
        <v>2</v>
      </c>
      <c r="C1759" s="113">
        <f>_xll.qlCalendarAdvance("TARGET",C1758,B1759,"mf")</f>
        <v>48786</v>
      </c>
      <c r="D1759" s="120">
        <f>_xll.xlShmInterpRateFwd($D$3&amp;T(CalculationTrigger),C1759,,5,C1760)</f>
        <v>1.9120857058950277E-2</v>
      </c>
      <c r="E1759" s="120">
        <f>_xll.xlShmInterpRateFwd($E$3&amp;T(CalculationTrigger),C1759,,5,C1760)</f>
        <v>1.906515098305538E-2</v>
      </c>
      <c r="F1759" s="121">
        <f>_xll.xlShmInterpRateFwd($F$3&amp;T(CalculationTrigger),C1759,,5,C1760)</f>
        <v>1.8771107544474499E-2</v>
      </c>
      <c r="G1759" s="148">
        <f>_xll.xlShmInterpDisc($G$3&amp;T(CalculationTrigger),C1759)</f>
        <v>0.81878922481503957</v>
      </c>
      <c r="H1759" s="149">
        <f>_xll.xlShmInterpDisc($H$3&amp;T(CalculationTrigger),C1759)</f>
        <v>0.81933318160038293</v>
      </c>
      <c r="I1759" s="150">
        <f>_xll.xlShmInterpDisc($I$3&amp;T(CalculationTrigger),C1759)</f>
        <v>0.82239194559903572</v>
      </c>
      <c r="J1759" s="157">
        <f t="shared" si="81"/>
        <v>4.0685571898365051E-5</v>
      </c>
      <c r="K1759" s="158">
        <f t="shared" si="82"/>
        <v>0</v>
      </c>
      <c r="L1759" s="159">
        <f t="shared" si="83"/>
        <v>-2.2828027572585163E-4</v>
      </c>
    </row>
    <row r="1760" spans="2:12" x14ac:dyDescent="0.2">
      <c r="B1760" s="112" t="s">
        <v>2</v>
      </c>
      <c r="C1760" s="113">
        <f>_xll.qlCalendarAdvance("TARGET",C1759,B1760,"mf")</f>
        <v>48793</v>
      </c>
      <c r="D1760" s="120">
        <f>_xll.xlShmInterpRateFwd($D$3&amp;T(CalculationTrigger),C1760,,5,C1761)</f>
        <v>1.9113832878198445E-2</v>
      </c>
      <c r="E1760" s="120">
        <f>_xll.xlShmInterpRateFwd($E$3&amp;T(CalculationTrigger),C1760,,5,C1761)</f>
        <v>1.9057926828550564E-2</v>
      </c>
      <c r="F1760" s="121">
        <f>_xll.xlShmInterpRateFwd($F$3&amp;T(CalculationTrigger),C1760,,5,C1761)</f>
        <v>1.8763982699937107E-2</v>
      </c>
      <c r="G1760" s="148">
        <f>_xll.xlShmInterpDisc($G$3&amp;T(CalculationTrigger),C1760)</f>
        <v>0.81848908374812834</v>
      </c>
      <c r="H1760" s="149">
        <f>_xll.xlShmInterpDisc($H$3&amp;T(CalculationTrigger),C1760)</f>
        <v>0.81903371581910589</v>
      </c>
      <c r="I1760" s="150">
        <f>_xll.xlShmInterpDisc($I$3&amp;T(CalculationTrigger),C1760)</f>
        <v>0.82209599610182216</v>
      </c>
      <c r="J1760" s="157">
        <f t="shared" si="81"/>
        <v>4.0703174714137038E-5</v>
      </c>
      <c r="K1760" s="158">
        <f t="shared" si="82"/>
        <v>0</v>
      </c>
      <c r="L1760" s="159">
        <f t="shared" si="83"/>
        <v>-2.2835732444848229E-4</v>
      </c>
    </row>
    <row r="1761" spans="2:12" x14ac:dyDescent="0.2">
      <c r="B1761" s="112" t="s">
        <v>2</v>
      </c>
      <c r="C1761" s="113">
        <f>_xll.qlCalendarAdvance("TARGET",C1760,B1761,"mf")</f>
        <v>48800</v>
      </c>
      <c r="D1761" s="120">
        <f>_xll.xlShmInterpRateFwd($D$3&amp;T(CalculationTrigger),C1761,,5,C1762)</f>
        <v>1.9106651077381184E-2</v>
      </c>
      <c r="E1761" s="120">
        <f>_xll.xlShmInterpRateFwd($E$3&amp;T(CalculationTrigger),C1761,,5,C1762)</f>
        <v>1.905054603024962E-2</v>
      </c>
      <c r="F1761" s="121">
        <f>_xll.xlShmInterpRateFwd($F$3&amp;T(CalculationTrigger),C1761,,5,C1762)</f>
        <v>1.8756698138980281E-2</v>
      </c>
      <c r="G1761" s="148">
        <f>_xll.xlShmInterpDisc($G$3&amp;T(CalculationTrigger),C1761)</f>
        <v>0.81818916288112986</v>
      </c>
      <c r="H1761" s="149">
        <f>_xll.xlShmInterpDisc($H$3&amp;T(CalculationTrigger),C1761)</f>
        <v>0.81873447288284973</v>
      </c>
      <c r="I1761" s="150">
        <f>_xll.xlShmInterpDisc($I$3&amp;T(CalculationTrigger),C1761)</f>
        <v>0.82180026535734607</v>
      </c>
      <c r="J1761" s="157">
        <f t="shared" si="81"/>
        <v>4.0720970583809202E-5</v>
      </c>
      <c r="K1761" s="158">
        <f t="shared" si="82"/>
        <v>0</v>
      </c>
      <c r="L1761" s="159">
        <f t="shared" si="83"/>
        <v>-2.2843407623258558E-4</v>
      </c>
    </row>
    <row r="1762" spans="2:12" x14ac:dyDescent="0.2">
      <c r="B1762" s="112" t="s">
        <v>2</v>
      </c>
      <c r="C1762" s="113">
        <f>_xll.qlCalendarAdvance("TARGET",C1761,B1762,"mf")</f>
        <v>48807</v>
      </c>
      <c r="D1762" s="120">
        <f>_xll.xlShmInterpRateFwd($D$3&amp;T(CalculationTrigger),C1762,,5,C1763)</f>
        <v>1.909931129963632E-2</v>
      </c>
      <c r="E1762" s="120">
        <f>_xll.xlShmInterpRateFwd($E$3&amp;T(CalculationTrigger),C1762,,5,C1763)</f>
        <v>1.9043008238587636E-2</v>
      </c>
      <c r="F1762" s="121">
        <f>_xll.xlShmInterpRateFwd($F$3&amp;T(CalculationTrigger),C1762,,5,C1763)</f>
        <v>1.8749253493476732E-2</v>
      </c>
      <c r="G1762" s="148">
        <f>_xll.xlShmInterpDisc($G$3&amp;T(CalculationTrigger),C1762)</f>
        <v>0.81788946452406219</v>
      </c>
      <c r="H1762" s="149">
        <f>_xll.xlShmInterpDisc($H$3&amp;T(CalculationTrigger),C1762)</f>
        <v>0.81843545508512583</v>
      </c>
      <c r="I1762" s="150">
        <f>_xll.xlShmInterpDisc($I$3&amp;T(CalculationTrigger),C1762)</f>
        <v>0.82150475572156623</v>
      </c>
      <c r="J1762" s="157">
        <f t="shared" si="81"/>
        <v>4.0738957687023328E-5</v>
      </c>
      <c r="K1762" s="158">
        <f t="shared" si="82"/>
        <v>0</v>
      </c>
      <c r="L1762" s="159">
        <f t="shared" si="83"/>
        <v>-2.2851053571812629E-4</v>
      </c>
    </row>
    <row r="1763" spans="2:12" x14ac:dyDescent="0.2">
      <c r="B1763" s="112" t="s">
        <v>2</v>
      </c>
      <c r="C1763" s="113">
        <f>_xll.qlCalendarAdvance("TARGET",C1762,B1763,"mf")</f>
        <v>48814</v>
      </c>
      <c r="D1763" s="120">
        <f>_xll.xlShmInterpRateFwd($D$3&amp;T(CalculationTrigger),C1763,,5,C1764)</f>
        <v>1.9091813188186067E-2</v>
      </c>
      <c r="E1763" s="120">
        <f>_xll.xlShmInterpRateFwd($E$3&amp;T(CalculationTrigger),C1763,,5,C1764)</f>
        <v>1.9035313104060859E-2</v>
      </c>
      <c r="F1763" s="121">
        <f>_xll.xlShmInterpRateFwd($F$3&amp;T(CalculationTrigger),C1763,,5,C1764)</f>
        <v>1.8741648395348889E-2</v>
      </c>
      <c r="G1763" s="148">
        <f>_xll.xlShmInterpDisc($G$3&amp;T(CalculationTrigger),C1763)</f>
        <v>0.81758999098906615</v>
      </c>
      <c r="H1763" s="149">
        <f>_xll.xlShmInterpDisc($H$3&amp;T(CalculationTrigger),C1763)</f>
        <v>0.81813666472149271</v>
      </c>
      <c r="I1763" s="150">
        <f>_xll.xlShmInterpDisc($I$3&amp;T(CalculationTrigger),C1763)</f>
        <v>0.82120946955276841</v>
      </c>
      <c r="J1763" s="157">
        <f t="shared" si="81"/>
        <v>4.0757134203384831E-5</v>
      </c>
      <c r="K1763" s="158">
        <f t="shared" si="82"/>
        <v>0</v>
      </c>
      <c r="L1763" s="159">
        <f t="shared" si="83"/>
        <v>-2.2858670754506821E-4</v>
      </c>
    </row>
    <row r="1764" spans="2:12" x14ac:dyDescent="0.2">
      <c r="B1764" s="112" t="s">
        <v>2</v>
      </c>
      <c r="C1764" s="113">
        <f>_xll.qlCalendarAdvance("TARGET",C1763,B1764,"mf")</f>
        <v>48821</v>
      </c>
      <c r="D1764" s="120">
        <f>_xll.xlShmInterpRateFwd($D$3&amp;T(CalculationTrigger),C1764,,5,C1765)</f>
        <v>1.9084156386169029E-2</v>
      </c>
      <c r="E1764" s="120">
        <f>_xll.xlShmInterpRateFwd($E$3&amp;T(CalculationTrigger),C1764,,5,C1765)</f>
        <v>1.9027460277099287E-2</v>
      </c>
      <c r="F1764" s="121">
        <f>_xll.xlShmInterpRateFwd($F$3&amp;T(CalculationTrigger),C1764,,5,C1765)</f>
        <v>1.8733882476482003E-2</v>
      </c>
      <c r="G1764" s="148">
        <f>_xll.xlShmInterpDisc($G$3&amp;T(CalculationTrigger),C1764)</f>
        <v>0.81729074459040019</v>
      </c>
      <c r="H1764" s="149">
        <f>_xll.xlShmInterpDisc($H$3&amp;T(CalculationTrigger),C1764)</f>
        <v>0.81783810408955182</v>
      </c>
      <c r="I1764" s="150">
        <f>_xll.xlShmInterpDisc($I$3&amp;T(CalculationTrigger),C1764)</f>
        <v>0.82091440921156067</v>
      </c>
      <c r="J1764" s="157">
        <f t="shared" si="81"/>
        <v>4.0775498312557567E-5</v>
      </c>
      <c r="K1764" s="158">
        <f t="shared" si="82"/>
        <v>0</v>
      </c>
      <c r="L1764" s="159">
        <f t="shared" si="83"/>
        <v>-2.2866259635337312E-4</v>
      </c>
    </row>
    <row r="1765" spans="2:12" x14ac:dyDescent="0.2">
      <c r="B1765" s="112" t="s">
        <v>2</v>
      </c>
      <c r="C1765" s="113">
        <f>_xll.qlCalendarAdvance("TARGET",C1764,B1765,"mf")</f>
        <v>48828</v>
      </c>
      <c r="D1765" s="120">
        <f>_xll.xlShmInterpRateFwd($D$3&amp;T(CalculationTrigger),C1765,,5,C1766)</f>
        <v>1.9076340536819808E-2</v>
      </c>
      <c r="E1765" s="120">
        <f>_xll.xlShmInterpRateFwd($E$3&amp;T(CalculationTrigger),C1765,,5,C1766)</f>
        <v>1.9019449408217287E-2</v>
      </c>
      <c r="F1765" s="121">
        <f>_xll.xlShmInterpRateFwd($F$3&amp;T(CalculationTrigger),C1765,,5,C1766)</f>
        <v>1.8725955368805284E-2</v>
      </c>
      <c r="G1765" s="148">
        <f>_xll.xlShmInterpDisc($G$3&amp;T(CalculationTrigger),C1765)</f>
        <v>0.8169917276444385</v>
      </c>
      <c r="H1765" s="149">
        <f>_xll.xlShmInterpDisc($H$3&amp;T(CalculationTrigger),C1765)</f>
        <v>0.81753977548894508</v>
      </c>
      <c r="I1765" s="150">
        <f>_xll.xlShmInterpDisc($I$3&amp;T(CalculationTrigger),C1765)</f>
        <v>0.82061957706087052</v>
      </c>
      <c r="J1765" s="157">
        <f t="shared" si="81"/>
        <v>4.0794048194162104E-5</v>
      </c>
      <c r="K1765" s="158">
        <f t="shared" si="82"/>
        <v>0</v>
      </c>
      <c r="L1765" s="159">
        <f t="shared" si="83"/>
        <v>-2.2873820678298717E-4</v>
      </c>
    </row>
    <row r="1766" spans="2:12" x14ac:dyDescent="0.2">
      <c r="B1766" s="112" t="s">
        <v>2</v>
      </c>
      <c r="C1766" s="113">
        <f>_xll.qlCalendarAdvance("TARGET",C1765,B1766,"mf")</f>
        <v>48835</v>
      </c>
      <c r="D1766" s="120">
        <f>_xll.xlShmInterpRateFwd($D$3&amp;T(CalculationTrigger),C1766,,5,C1767)</f>
        <v>1.9068365283301018E-2</v>
      </c>
      <c r="E1766" s="120">
        <f>_xll.xlShmInterpRateFwd($E$3&amp;T(CalculationTrigger),C1766,,5,C1767)</f>
        <v>1.9011280147868816E-2</v>
      </c>
      <c r="F1766" s="121">
        <f>_xll.xlShmInterpRateFwd($F$3&amp;T(CalculationTrigger),C1766,,5,C1767)</f>
        <v>1.8717866704222423E-2</v>
      </c>
      <c r="G1766" s="148">
        <f>_xll.xlShmInterpDisc($G$3&amp;T(CalculationTrigger),C1766)</f>
        <v>0.81669294246966595</v>
      </c>
      <c r="H1766" s="149">
        <f>_xll.xlShmInterpDisc($H$3&amp;T(CalculationTrigger),C1766)</f>
        <v>0.81724168122135077</v>
      </c>
      <c r="I1766" s="150">
        <f>_xll.xlShmInterpDisc($I$3&amp;T(CalculationTrigger),C1766)</f>
        <v>0.82032497546594052</v>
      </c>
      <c r="J1766" s="157">
        <f t="shared" si="81"/>
        <v>4.0812782027829797E-5</v>
      </c>
      <c r="K1766" s="158">
        <f t="shared" si="82"/>
        <v>0</v>
      </c>
      <c r="L1766" s="159">
        <f t="shared" si="83"/>
        <v>-2.2881354347388064E-4</v>
      </c>
    </row>
    <row r="1767" spans="2:12" x14ac:dyDescent="0.2">
      <c r="B1767" s="112" t="s">
        <v>2</v>
      </c>
      <c r="C1767" s="113">
        <f>_xll.qlCalendarAdvance("TARGET",C1766,B1767,"mf")</f>
        <v>48842</v>
      </c>
      <c r="D1767" s="120">
        <f>_xll.xlShmInterpRateFwd($D$3&amp;T(CalculationTrigger),C1767,,5,C1768)</f>
        <v>1.9060230268790244E-2</v>
      </c>
      <c r="E1767" s="120">
        <f>_xll.xlShmInterpRateFwd($E$3&amp;T(CalculationTrigger),C1767,,5,C1768)</f>
        <v>1.9002952146522718E-2</v>
      </c>
      <c r="F1767" s="121">
        <f>_xll.xlShmInterpRateFwd($F$3&amp;T(CalculationTrigger),C1767,,5,C1768)</f>
        <v>1.8709616114623174E-2</v>
      </c>
      <c r="G1767" s="148">
        <f>_xll.xlShmInterpDisc($G$3&amp;T(CalculationTrigger),C1767)</f>
        <v>0.8163943913866758</v>
      </c>
      <c r="H1767" s="149">
        <f>_xll.xlShmInterpDisc($H$3&amp;T(CalculationTrigger),C1767)</f>
        <v>0.81694382359048101</v>
      </c>
      <c r="I1767" s="150">
        <f>_xll.xlShmInterpDisc($I$3&amp;T(CalculationTrigger),C1767)</f>
        <v>0.82003060679432538</v>
      </c>
      <c r="J1767" s="157">
        <f t="shared" si="81"/>
        <v>4.0831697993195966E-5</v>
      </c>
      <c r="K1767" s="158">
        <f t="shared" si="82"/>
        <v>0</v>
      </c>
      <c r="L1767" s="159">
        <f t="shared" si="83"/>
        <v>-2.2888861106602033E-4</v>
      </c>
    </row>
    <row r="1768" spans="2:12" x14ac:dyDescent="0.2">
      <c r="B1768" s="112" t="s">
        <v>2</v>
      </c>
      <c r="C1768" s="113">
        <f>_xll.qlCalendarAdvance("TARGET",C1767,B1768,"mf")</f>
        <v>48849</v>
      </c>
      <c r="D1768" s="120">
        <f>_xll.xlShmInterpRateFwd($D$3&amp;T(CalculationTrigger),C1768,,5,C1769)</f>
        <v>1.905193513650897E-2</v>
      </c>
      <c r="E1768" s="120">
        <f>_xll.xlShmInterpRateFwd($E$3&amp;T(CalculationTrigger),C1768,,5,C1769)</f>
        <v>1.8994465054680148E-2</v>
      </c>
      <c r="F1768" s="121">
        <f>_xll.xlShmInterpRateFwd($F$3&amp;T(CalculationTrigger),C1768,,5,C1769)</f>
        <v>1.8701203231987668E-2</v>
      </c>
      <c r="G1768" s="148">
        <f>_xll.xlShmInterpDisc($G$3&amp;T(CalculationTrigger),C1768)</f>
        <v>0.81609607671816642</v>
      </c>
      <c r="H1768" s="149">
        <f>_xll.xlShmInterpDisc($H$3&amp;T(CalculationTrigger),C1768)</f>
        <v>0.81664620490207895</v>
      </c>
      <c r="I1768" s="150">
        <f>_xll.xlShmInterpDisc($I$3&amp;T(CalculationTrigger),C1768)</f>
        <v>0.81973647341588873</v>
      </c>
      <c r="J1768" s="157">
        <f t="shared" si="81"/>
        <v>4.0850794269886261E-5</v>
      </c>
      <c r="K1768" s="158">
        <f t="shared" si="82"/>
        <v>0</v>
      </c>
      <c r="L1768" s="159">
        <f t="shared" si="83"/>
        <v>-2.2896341419936905E-4</v>
      </c>
    </row>
    <row r="1769" spans="2:12" x14ac:dyDescent="0.2">
      <c r="B1769" s="112" t="s">
        <v>2</v>
      </c>
      <c r="C1769" s="113">
        <f>_xll.qlCalendarAdvance("TARGET",C1768,B1769,"mf")</f>
        <v>48856</v>
      </c>
      <c r="D1769" s="120">
        <f>_xll.xlShmInterpRateFwd($D$3&amp;T(CalculationTrigger),C1769,,5,C1770)</f>
        <v>1.9043479529624159E-2</v>
      </c>
      <c r="E1769" s="120">
        <f>_xll.xlShmInterpRateFwd($E$3&amp;T(CalculationTrigger),C1769,,5,C1770)</f>
        <v>1.8985818522781917E-2</v>
      </c>
      <c r="F1769" s="121">
        <f>_xll.xlShmInterpRateFwd($F$3&amp;T(CalculationTrigger),C1769,,5,C1770)</f>
        <v>1.8692627688131534E-2</v>
      </c>
      <c r="G1769" s="148">
        <f>_xll.xlShmInterpDisc($G$3&amp;T(CalculationTrigger),C1769)</f>
        <v>0.81579800078893716</v>
      </c>
      <c r="H1769" s="149">
        <f>_xll.xlShmInterpDisc($H$3&amp;T(CalculationTrigger),C1769)</f>
        <v>0.81634882746391502</v>
      </c>
      <c r="I1769" s="150">
        <f>_xll.xlShmInterpDisc($I$3&amp;T(CalculationTrigger),C1769)</f>
        <v>0.81944257770279849</v>
      </c>
      <c r="J1769" s="157">
        <f t="shared" si="81"/>
        <v>4.0870069037536843E-5</v>
      </c>
      <c r="K1769" s="158">
        <f t="shared" si="82"/>
        <v>0</v>
      </c>
      <c r="L1769" s="159">
        <f t="shared" si="83"/>
        <v>-2.2903795751385843E-4</v>
      </c>
    </row>
    <row r="1770" spans="2:12" x14ac:dyDescent="0.2">
      <c r="B1770" s="112" t="s">
        <v>2</v>
      </c>
      <c r="C1770" s="113">
        <f>_xll.qlCalendarAdvance("TARGET",C1769,B1770,"mf")</f>
        <v>48863</v>
      </c>
      <c r="D1770" s="120">
        <f>_xll.xlShmInterpRateFwd($D$3&amp;T(CalculationTrigger),C1770,,5,C1771)</f>
        <v>1.9034863091364131E-2</v>
      </c>
      <c r="E1770" s="120">
        <f>_xll.xlShmInterpRateFwd($E$3&amp;T(CalculationTrigger),C1770,,5,C1771)</f>
        <v>1.8977012201364885E-2</v>
      </c>
      <c r="F1770" s="121">
        <f>_xll.xlShmInterpRateFwd($F$3&amp;T(CalculationTrigger),C1770,,5,C1771)</f>
        <v>1.8683889115065102E-2</v>
      </c>
      <c r="G1770" s="148">
        <f>_xll.xlShmInterpDisc($G$3&amp;T(CalculationTrigger),C1770)</f>
        <v>0.81550016592588648</v>
      </c>
      <c r="H1770" s="149">
        <f>_xll.xlShmInterpDisc($H$3&amp;T(CalculationTrigger),C1770)</f>
        <v>0.81605169358578511</v>
      </c>
      <c r="I1770" s="150">
        <f>_xll.xlShmInterpDisc($I$3&amp;T(CalculationTrigger),C1770)</f>
        <v>0.81914892202952605</v>
      </c>
      <c r="J1770" s="157">
        <f t="shared" si="81"/>
        <v>4.0889520475780795E-5</v>
      </c>
      <c r="K1770" s="158">
        <f t="shared" si="82"/>
        <v>0</v>
      </c>
      <c r="L1770" s="159">
        <f t="shared" si="83"/>
        <v>-2.29112245649482E-4</v>
      </c>
    </row>
    <row r="1771" spans="2:12" x14ac:dyDescent="0.2">
      <c r="B1771" s="112" t="s">
        <v>2</v>
      </c>
      <c r="C1771" s="113">
        <f>_xll.qlCalendarAdvance("TARGET",C1770,B1771,"mf")</f>
        <v>48870</v>
      </c>
      <c r="D1771" s="120">
        <f>_xll.xlShmInterpRateFwd($D$3&amp;T(CalculationTrigger),C1771,,5,C1772)</f>
        <v>1.9026085464879529E-2</v>
      </c>
      <c r="E1771" s="120">
        <f>_xll.xlShmInterpRateFwd($E$3&amp;T(CalculationTrigger),C1771,,5,C1772)</f>
        <v>1.8968045740853461E-2</v>
      </c>
      <c r="F1771" s="121">
        <f>_xll.xlShmInterpRateFwd($F$3&amp;T(CalculationTrigger),C1771,,5,C1772)</f>
        <v>1.8674987144640037E-2</v>
      </c>
      <c r="G1771" s="148">
        <f>_xll.xlShmInterpDisc($G$3&amp;T(CalculationTrigger),C1771)</f>
        <v>0.8152025744580077</v>
      </c>
      <c r="H1771" s="149">
        <f>_xll.xlShmInterpDisc($H$3&amp;T(CalculationTrigger),C1771)</f>
        <v>0.81575480557950664</v>
      </c>
      <c r="I1771" s="150">
        <f>_xll.xlShmInterpDisc($I$3&amp;T(CalculationTrigger),C1771)</f>
        <v>0.81885550877284052</v>
      </c>
      <c r="J1771" s="157">
        <f t="shared" si="81"/>
        <v>4.0909146764248016E-5</v>
      </c>
      <c r="K1771" s="158">
        <f t="shared" si="82"/>
        <v>0</v>
      </c>
      <c r="L1771" s="159">
        <f t="shared" si="83"/>
        <v>-2.291862832461875E-4</v>
      </c>
    </row>
    <row r="1772" spans="2:12" x14ac:dyDescent="0.2">
      <c r="B1772" s="112" t="s">
        <v>2</v>
      </c>
      <c r="C1772" s="113">
        <f>_xll.qlCalendarAdvance("TARGET",C1771,B1772,"mf")</f>
        <v>48877</v>
      </c>
      <c r="D1772" s="120">
        <f>_xll.xlShmInterpRateFwd($D$3&amp;T(CalculationTrigger),C1772,,5,C1773)</f>
        <v>1.9017146293399796E-2</v>
      </c>
      <c r="E1772" s="120">
        <f>_xll.xlShmInterpRateFwd($E$3&amp;T(CalculationTrigger),C1772,,5,C1773)</f>
        <v>1.8958918791768187E-2</v>
      </c>
      <c r="F1772" s="121">
        <f>_xll.xlShmInterpRateFwd($F$3&amp;T(CalculationTrigger),C1772,,5,C1773)</f>
        <v>1.8665921408839024E-2</v>
      </c>
      <c r="G1772" s="148">
        <f>_xll.xlShmInterpDisc($G$3&amp;T(CalculationTrigger),C1772)</f>
        <v>0.8149052287163876</v>
      </c>
      <c r="H1772" s="149">
        <f>_xll.xlShmInterpDisc($H$3&amp;T(CalculationTrigger),C1772)</f>
        <v>0.81545816575891739</v>
      </c>
      <c r="I1772" s="150">
        <f>_xll.xlShmInterpDisc($I$3&amp;T(CalculationTrigger),C1772)</f>
        <v>0.81856234031180797</v>
      </c>
      <c r="J1772" s="157">
        <f t="shared" si="81"/>
        <v>4.0928946082571882E-5</v>
      </c>
      <c r="K1772" s="158">
        <f t="shared" si="82"/>
        <v>0</v>
      </c>
      <c r="L1772" s="159">
        <f t="shared" si="83"/>
        <v>-2.292600749439434E-4</v>
      </c>
    </row>
    <row r="1773" spans="2:12" x14ac:dyDescent="0.2">
      <c r="B1773" s="112" t="s">
        <v>2</v>
      </c>
      <c r="C1773" s="113">
        <f>_xll.qlCalendarAdvance("TARGET",C1772,B1773,"mf")</f>
        <v>48884</v>
      </c>
      <c r="D1773" s="120">
        <f>_xll.xlShmInterpRateFwd($D$3&amp;T(CalculationTrigger),C1773,,5,C1774)</f>
        <v>1.9008045220123077E-2</v>
      </c>
      <c r="E1773" s="120">
        <f>_xll.xlShmInterpRateFwd($E$3&amp;T(CalculationTrigger),C1773,,5,C1774)</f>
        <v>1.8949631004580889E-2</v>
      </c>
      <c r="F1773" s="121">
        <f>_xll.xlShmInterpRateFwd($F$3&amp;T(CalculationTrigger),C1773,,5,C1774)</f>
        <v>1.8656691539515092E-2</v>
      </c>
      <c r="G1773" s="148">
        <f>_xll.xlShmInterpDisc($G$3&amp;T(CalculationTrigger),C1773)</f>
        <v>0.81460813103420215</v>
      </c>
      <c r="H1773" s="149">
        <f>_xll.xlShmInterpDisc($H$3&amp;T(CalculationTrigger),C1773)</f>
        <v>0.81516177643987153</v>
      </c>
      <c r="I1773" s="150">
        <f>_xll.xlShmInterpDisc($I$3&amp;T(CalculationTrigger),C1773)</f>
        <v>0.8182694190277866</v>
      </c>
      <c r="J1773" s="157">
        <f t="shared" si="81"/>
        <v>4.0948916610382432E-5</v>
      </c>
      <c r="K1773" s="158">
        <f t="shared" si="82"/>
        <v>0</v>
      </c>
      <c r="L1773" s="159">
        <f t="shared" si="83"/>
        <v>-2.2933362538268465E-4</v>
      </c>
    </row>
    <row r="1774" spans="2:12" x14ac:dyDescent="0.2">
      <c r="B1774" s="112" t="s">
        <v>2</v>
      </c>
      <c r="C1774" s="113">
        <f>_xll.qlCalendarAdvance("TARGET",C1773,B1774,"mf")</f>
        <v>48891</v>
      </c>
      <c r="D1774" s="120">
        <f>_xll.xlShmInterpRateFwd($D$3&amp;T(CalculationTrigger),C1774,,5,C1775)</f>
        <v>1.8998781888251041E-2</v>
      </c>
      <c r="E1774" s="120">
        <f>_xll.xlShmInterpRateFwd($E$3&amp;T(CalculationTrigger),C1774,,5,C1775)</f>
        <v>1.8940182029784265E-2</v>
      </c>
      <c r="F1774" s="121">
        <f>_xll.xlShmInterpRateFwd($F$3&amp;T(CalculationTrigger),C1774,,5,C1775)</f>
        <v>1.8647297168652349E-2</v>
      </c>
      <c r="G1774" s="148">
        <f>_xll.xlShmInterpDisc($G$3&amp;T(CalculationTrigger),C1774)</f>
        <v>0.81431128374671446</v>
      </c>
      <c r="H1774" s="149">
        <f>_xll.xlShmInterpDisc($H$3&amp;T(CalculationTrigger),C1774)</f>
        <v>0.81486563994023797</v>
      </c>
      <c r="I1774" s="150">
        <f>_xll.xlShmInterpDisc($I$3&amp;T(CalculationTrigger),C1774)</f>
        <v>0.81797674730442582</v>
      </c>
      <c r="J1774" s="157">
        <f t="shared" si="81"/>
        <v>4.0969056527319684E-5</v>
      </c>
      <c r="K1774" s="158">
        <f t="shared" si="82"/>
        <v>0</v>
      </c>
      <c r="L1774" s="159">
        <f t="shared" si="83"/>
        <v>-2.2940693920240574E-4</v>
      </c>
    </row>
    <row r="1775" spans="2:12" x14ac:dyDescent="0.2">
      <c r="B1775" s="112" t="s">
        <v>2</v>
      </c>
      <c r="C1775" s="113">
        <f>_xll.qlCalendarAdvance("TARGET",C1774,B1775,"mf")</f>
        <v>48898</v>
      </c>
      <c r="D1775" s="120">
        <f>_xll.xlShmInterpRateFwd($D$3&amp;T(CalculationTrigger),C1775,,5,C1776)</f>
        <v>1.8989355940971505E-2</v>
      </c>
      <c r="E1775" s="120">
        <f>_xll.xlShmInterpRateFwd($E$3&amp;T(CalculationTrigger),C1775,,5,C1776)</f>
        <v>1.8930571517862895E-2</v>
      </c>
      <c r="F1775" s="121">
        <f>_xll.xlShmInterpRateFwd($F$3&amp;T(CalculationTrigger),C1775,,5,C1776)</f>
        <v>1.8637737928140038E-2</v>
      </c>
      <c r="G1775" s="148">
        <f>_xll.xlShmInterpDisc($G$3&amp;T(CalculationTrigger),C1775)</f>
        <v>0.81401468919127218</v>
      </c>
      <c r="H1775" s="149">
        <f>_xll.xlShmInterpDisc($H$3&amp;T(CalculationTrigger),C1775)</f>
        <v>0.81456975857989766</v>
      </c>
      <c r="I1775" s="150">
        <f>_xll.xlShmInterpDisc($I$3&amp;T(CalculationTrigger),C1775)</f>
        <v>0.81768432752766174</v>
      </c>
      <c r="J1775" s="157">
        <f t="shared" si="81"/>
        <v>4.0989364013006739E-5</v>
      </c>
      <c r="K1775" s="158">
        <f t="shared" si="82"/>
        <v>0</v>
      </c>
      <c r="L1775" s="159">
        <f t="shared" si="83"/>
        <v>-2.2948002104304004E-4</v>
      </c>
    </row>
    <row r="1776" spans="2:12" x14ac:dyDescent="0.2">
      <c r="B1776" s="112" t="s">
        <v>2</v>
      </c>
      <c r="C1776" s="113">
        <f>_xll.qlCalendarAdvance("TARGET",C1775,B1776,"mf")</f>
        <v>48905</v>
      </c>
      <c r="D1776" s="120">
        <f>_xll.xlShmInterpRateFwd($D$3&amp;T(CalculationTrigger),C1776,,5,C1777)</f>
        <v>1.8979767021499012E-2</v>
      </c>
      <c r="E1776" s="120">
        <f>_xll.xlShmInterpRateFwd($E$3&amp;T(CalculationTrigger),C1776,,5,C1777)</f>
        <v>1.89207991192991E-2</v>
      </c>
      <c r="F1776" s="121">
        <f>_xll.xlShmInterpRateFwd($F$3&amp;T(CalculationTrigger),C1776,,5,C1777)</f>
        <v>1.8628013449905837E-2</v>
      </c>
      <c r="G1776" s="148">
        <f>_xll.xlShmInterpDisc($G$3&amp;T(CalculationTrigger),C1776)</f>
        <v>0.81371834970730494</v>
      </c>
      <c r="H1776" s="149">
        <f>_xll.xlShmInterpDisc($H$3&amp;T(CalculationTrigger),C1776)</f>
        <v>0.81427413468074139</v>
      </c>
      <c r="I1776" s="150">
        <f>_xll.xlShmInterpDisc($I$3&amp;T(CalculationTrigger),C1776)</f>
        <v>0.81739216208571575</v>
      </c>
      <c r="J1776" s="157">
        <f t="shared" si="81"/>
        <v>4.1009837247083152E-5</v>
      </c>
      <c r="K1776" s="158">
        <f t="shared" si="82"/>
        <v>0</v>
      </c>
      <c r="L1776" s="159">
        <f t="shared" si="83"/>
        <v>-2.2955287554456588E-4</v>
      </c>
    </row>
    <row r="1777" spans="2:12" x14ac:dyDescent="0.2">
      <c r="B1777" s="112" t="s">
        <v>2</v>
      </c>
      <c r="C1777" s="113">
        <f>_xll.qlCalendarAdvance("TARGET",C1776,B1777,"mf")</f>
        <v>48912</v>
      </c>
      <c r="D1777" s="120">
        <f>_xll.xlShmInterpRateFwd($D$3&amp;T(CalculationTrigger),C1777,,5,C1778)</f>
        <v>1.8970014773051685E-2</v>
      </c>
      <c r="E1777" s="120">
        <f>_xll.xlShmInterpRateFwd($E$3&amp;T(CalculationTrigger),C1777,,5,C1778)</f>
        <v>1.8910864484619275E-2</v>
      </c>
      <c r="F1777" s="121">
        <f>_xll.xlShmInterpRateFwd($F$3&amp;T(CalculationTrigger),C1777,,5,C1778)</f>
        <v>1.8618123365921661E-2</v>
      </c>
      <c r="G1777" s="148">
        <f>_xll.xlShmInterpDisc($G$3&amp;T(CalculationTrigger),C1777)</f>
        <v>0.81342226763632175</v>
      </c>
      <c r="H1777" s="149">
        <f>_xll.xlShmInterpDisc($H$3&amp;T(CalculationTrigger),C1777)</f>
        <v>0.81397877056666779</v>
      </c>
      <c r="I1777" s="150">
        <f>_xll.xlShmInterpDisc($I$3&amp;T(CalculationTrigger),C1777)</f>
        <v>0.81710025336909176</v>
      </c>
      <c r="J1777" s="157">
        <f t="shared" si="81"/>
        <v>4.1030474409178139E-5</v>
      </c>
      <c r="K1777" s="158">
        <f t="shared" si="82"/>
        <v>0</v>
      </c>
      <c r="L1777" s="159">
        <f t="shared" si="83"/>
        <v>-2.2962550734693937E-4</v>
      </c>
    </row>
    <row r="1778" spans="2:12" x14ac:dyDescent="0.2">
      <c r="B1778" s="112" t="s">
        <v>2</v>
      </c>
      <c r="C1778" s="113">
        <f>_xll.qlCalendarAdvance("TARGET",C1777,B1778,"mf")</f>
        <v>48919</v>
      </c>
      <c r="D1778" s="120">
        <f>_xll.xlShmInterpRateFwd($D$3&amp;T(CalculationTrigger),C1778,,5,C1779)</f>
        <v>1.8960098838828057E-2</v>
      </c>
      <c r="E1778" s="120">
        <f>_xll.xlShmInterpRateFwd($E$3&amp;T(CalculationTrigger),C1778,,5,C1779)</f>
        <v>1.890076726427806E-2</v>
      </c>
      <c r="F1778" s="121">
        <f>_xll.xlShmInterpRateFwd($F$3&amp;T(CalculationTrigger),C1778,,5,C1779)</f>
        <v>1.8608067308047264E-2</v>
      </c>
      <c r="G1778" s="148">
        <f>_xll.xlShmInterpDisc($G$3&amp;T(CalculationTrigger),C1778)</f>
        <v>0.81312644532190859</v>
      </c>
      <c r="H1778" s="149">
        <f>_xll.xlShmInterpDisc($H$3&amp;T(CalculationTrigger),C1778)</f>
        <v>0.81368366856358043</v>
      </c>
      <c r="I1778" s="150">
        <f>_xll.xlShmInterpDisc($I$3&amp;T(CalculationTrigger),C1778)</f>
        <v>0.81680860377057274</v>
      </c>
      <c r="J1778" s="157">
        <f t="shared" si="81"/>
        <v>4.1051273678917125E-5</v>
      </c>
      <c r="K1778" s="158">
        <f t="shared" si="82"/>
        <v>0</v>
      </c>
      <c r="L1778" s="159">
        <f t="shared" si="83"/>
        <v>-2.2969792109010708E-4</v>
      </c>
    </row>
    <row r="1779" spans="2:12" x14ac:dyDescent="0.2">
      <c r="B1779" s="112" t="s">
        <v>2</v>
      </c>
      <c r="C1779" s="113">
        <f>_xll.qlCalendarAdvance("TARGET",C1778,B1779,"mf")</f>
        <v>48926</v>
      </c>
      <c r="D1779" s="120">
        <f>_xll.xlShmInterpRateFwd($D$3&amp;T(CalculationTrigger),C1779,,5,C1780)</f>
        <v>1.8950018862030304E-2</v>
      </c>
      <c r="E1779" s="120">
        <f>_xll.xlShmInterpRateFwd($E$3&amp;T(CalculationTrigger),C1779,,5,C1780)</f>
        <v>1.8890507108797399E-2</v>
      </c>
      <c r="F1779" s="121">
        <f>_xll.xlShmInterpRateFwd($F$3&amp;T(CalculationTrigger),C1779,,5,C1780)</f>
        <v>1.8597844908308344E-2</v>
      </c>
      <c r="G1779" s="148">
        <f>_xll.xlShmInterpDisc($G$3&amp;T(CalculationTrigger),C1779)</f>
        <v>0.81283088510972634</v>
      </c>
      <c r="H1779" s="149">
        <f>_xll.xlShmInterpDisc($H$3&amp;T(CalculationTrigger),C1779)</f>
        <v>0.81338883099938708</v>
      </c>
      <c r="I1779" s="150">
        <f>_xll.xlShmInterpDisc($I$3&amp;T(CalculationTrigger),C1779)</f>
        <v>0.81651721568522051</v>
      </c>
      <c r="J1779" s="157">
        <f t="shared" si="81"/>
        <v>4.1072233235948332E-5</v>
      </c>
      <c r="K1779" s="158">
        <f t="shared" si="82"/>
        <v>0</v>
      </c>
      <c r="L1779" s="159">
        <f t="shared" si="83"/>
        <v>-2.2977012141405881E-4</v>
      </c>
    </row>
    <row r="1780" spans="2:12" x14ac:dyDescent="0.2">
      <c r="B1780" s="112" t="s">
        <v>2</v>
      </c>
      <c r="C1780" s="113">
        <f>_xll.qlCalendarAdvance("TARGET",C1779,B1780,"mf")</f>
        <v>48933</v>
      </c>
      <c r="D1780" s="120">
        <f>_xll.xlShmInterpRateFwd($D$3&amp;T(CalculationTrigger),C1780,,5,C1781)</f>
        <v>1.8939774485887396E-2</v>
      </c>
      <c r="E1780" s="120">
        <f>_xll.xlShmInterpRateFwd($E$3&amp;T(CalculationTrigger),C1780,,5,C1781)</f>
        <v>1.8880083668656497E-2</v>
      </c>
      <c r="F1780" s="121">
        <f>_xll.xlShmInterpRateFwd($F$3&amp;T(CalculationTrigger),C1780,,5,C1781)</f>
        <v>1.8587455798554767E-2</v>
      </c>
      <c r="G1780" s="148">
        <f>_xll.xlShmInterpDisc($G$3&amp;T(CalculationTrigger),C1780)</f>
        <v>0.81253558934750869</v>
      </c>
      <c r="H1780" s="149">
        <f>_xll.xlShmInterpDisc($H$3&amp;T(CalculationTrigger),C1780)</f>
        <v>0.81309426020399655</v>
      </c>
      <c r="I1780" s="150">
        <f>_xll.xlShmInterpDisc($I$3&amp;T(CalculationTrigger),C1780)</f>
        <v>0.81622609151037073</v>
      </c>
      <c r="J1780" s="157">
        <f t="shared" si="81"/>
        <v>4.1093351259876106E-5</v>
      </c>
      <c r="K1780" s="158">
        <f t="shared" si="82"/>
        <v>0</v>
      </c>
      <c r="L1780" s="159">
        <f t="shared" si="83"/>
        <v>-2.298421129587207E-4</v>
      </c>
    </row>
    <row r="1781" spans="2:12" x14ac:dyDescent="0.2">
      <c r="B1781" s="112" t="s">
        <v>2</v>
      </c>
      <c r="C1781" s="113">
        <f>_xll.qlCalendarAdvance("TARGET",C1780,B1781,"mf")</f>
        <v>48940</v>
      </c>
      <c r="D1781" s="120">
        <f>_xll.xlShmInterpRateFwd($D$3&amp;T(CalculationTrigger),C1781,,5,C1782)</f>
        <v>1.8929365353608806E-2</v>
      </c>
      <c r="E1781" s="120">
        <f>_xll.xlShmInterpRateFwd($E$3&amp;T(CalculationTrigger),C1781,,5,C1782)</f>
        <v>1.8869496594378723E-2</v>
      </c>
      <c r="F1781" s="121">
        <f>_xll.xlShmInterpRateFwd($F$3&amp;T(CalculationTrigger),C1781,,5,C1782)</f>
        <v>1.8576899610750243E-2</v>
      </c>
      <c r="G1781" s="148">
        <f>_xll.xlShmInterpDisc($G$3&amp;T(CalculationTrigger),C1781)</f>
        <v>0.81224056038505965</v>
      </c>
      <c r="H1781" s="149">
        <f>_xll.xlShmInterpDisc($H$3&amp;T(CalculationTrigger),C1781)</f>
        <v>0.81279995850931774</v>
      </c>
      <c r="I1781" s="150">
        <f>_xll.xlShmInterpDisc($I$3&amp;T(CalculationTrigger),C1781)</f>
        <v>0.81593523364563347</v>
      </c>
      <c r="J1781" s="157">
        <f t="shared" si="81"/>
        <v>4.1114625930367243E-5</v>
      </c>
      <c r="K1781" s="158">
        <f t="shared" si="82"/>
        <v>0</v>
      </c>
      <c r="L1781" s="159">
        <f t="shared" si="83"/>
        <v>-2.2991390036407398E-4</v>
      </c>
    </row>
    <row r="1782" spans="2:12" x14ac:dyDescent="0.2">
      <c r="B1782" s="112" t="s">
        <v>2</v>
      </c>
      <c r="C1782" s="113">
        <f>_xll.qlCalendarAdvance("TARGET",C1781,B1782,"mf")</f>
        <v>48947</v>
      </c>
      <c r="D1782" s="120">
        <f>_xll.xlShmInterpRateFwd($D$3&amp;T(CalculationTrigger),C1782,,5,C1783)</f>
        <v>1.8918791108407697E-2</v>
      </c>
      <c r="E1782" s="120">
        <f>_xll.xlShmInterpRateFwd($E$3&amp;T(CalculationTrigger),C1782,,5,C1783)</f>
        <v>1.885874553645054E-2</v>
      </c>
      <c r="F1782" s="121">
        <f>_xll.xlShmInterpRateFwd($F$3&amp;T(CalculationTrigger),C1782,,5,C1783)</f>
        <v>1.8566175976885462E-2</v>
      </c>
      <c r="G1782" s="148">
        <f>_xll.xlShmInterpDisc($G$3&amp;T(CalculationTrigger),C1782)</f>
        <v>0.81194580057425203</v>
      </c>
      <c r="H1782" s="149">
        <f>_xll.xlShmInterpDisc($H$3&amp;T(CalculationTrigger),C1782)</f>
        <v>0.81250592824925727</v>
      </c>
      <c r="I1782" s="150">
        <f>_xll.xlShmInterpDisc($I$3&amp;T(CalculationTrigger),C1782)</f>
        <v>0.81564464449288954</v>
      </c>
      <c r="J1782" s="157">
        <f t="shared" si="81"/>
        <v>4.1136055427031258E-5</v>
      </c>
      <c r="K1782" s="158">
        <f t="shared" si="82"/>
        <v>0</v>
      </c>
      <c r="L1782" s="159">
        <f t="shared" si="83"/>
        <v>-2.2998548827008814E-4</v>
      </c>
    </row>
    <row r="1783" spans="2:12" x14ac:dyDescent="0.2">
      <c r="B1783" s="112" t="s">
        <v>2</v>
      </c>
      <c r="C1783" s="113">
        <f>_xll.qlCalendarAdvance("TARGET",C1782,B1783,"mf")</f>
        <v>48954</v>
      </c>
      <c r="D1783" s="120">
        <f>_xll.xlShmInterpRateFwd($D$3&amp;T(CalculationTrigger),C1783,,5,C1784)</f>
        <v>1.8908051393506729E-2</v>
      </c>
      <c r="E1783" s="120">
        <f>_xll.xlShmInterpRateFwd($E$3&amp;T(CalculationTrigger),C1783,,5,C1784)</f>
        <v>1.8847830145373664E-2</v>
      </c>
      <c r="F1783" s="121">
        <f>_xll.xlShmInterpRateFwd($F$3&amp;T(CalculationTrigger),C1783,,5,C1784)</f>
        <v>1.855528452882749E-2</v>
      </c>
      <c r="G1783" s="148">
        <f>_xll.xlShmInterpDisc($G$3&amp;T(CalculationTrigger),C1783)</f>
        <v>0.8116513122690252</v>
      </c>
      <c r="H1783" s="149">
        <f>_xll.xlShmInterpDisc($H$3&amp;T(CalculationTrigger),C1783)</f>
        <v>0.81221217175971816</v>
      </c>
      <c r="I1783" s="150">
        <f>_xll.xlShmInterpDisc($I$3&amp;T(CalculationTrigger),C1783)</f>
        <v>0.81535432645628814</v>
      </c>
      <c r="J1783" s="157">
        <f t="shared" si="81"/>
        <v>4.1157637929506643E-5</v>
      </c>
      <c r="K1783" s="158">
        <f t="shared" si="82"/>
        <v>0</v>
      </c>
      <c r="L1783" s="159">
        <f t="shared" si="83"/>
        <v>-2.3005688131669407E-4</v>
      </c>
    </row>
    <row r="1784" spans="2:12" x14ac:dyDescent="0.2">
      <c r="B1784" s="112" t="s">
        <v>2</v>
      </c>
      <c r="C1784" s="113">
        <f>_xll.qlCalendarAdvance("TARGET",C1783,B1784,"mf")</f>
        <v>48961</v>
      </c>
      <c r="D1784" s="120">
        <f>_xll.xlShmInterpRateFwd($D$3&amp;T(CalculationTrigger),C1784,,5,C1785)</f>
        <v>1.8897145852120715E-2</v>
      </c>
      <c r="E1784" s="120">
        <f>_xll.xlShmInterpRateFwd($E$3&amp;T(CalculationTrigger),C1784,,5,C1785)</f>
        <v>1.8836750071653502E-2</v>
      </c>
      <c r="F1784" s="121">
        <f>_xll.xlShmInterpRateFwd($F$3&amp;T(CalculationTrigger),C1784,,5,C1785)</f>
        <v>1.8544224898534137E-2</v>
      </c>
      <c r="G1784" s="148">
        <f>_xll.xlShmInterpDisc($G$3&amp;T(CalculationTrigger),C1784)</f>
        <v>0.81135709782538357</v>
      </c>
      <c r="H1784" s="149">
        <f>_xll.xlShmInterpDisc($H$3&amp;T(CalculationTrigger),C1784)</f>
        <v>0.8119186913785984</v>
      </c>
      <c r="I1784" s="150">
        <f>_xll.xlShmInterpDisc($I$3&amp;T(CalculationTrigger),C1784)</f>
        <v>0.81506428194224689</v>
      </c>
      <c r="J1784" s="157">
        <f t="shared" si="81"/>
        <v>4.1179371617427599E-5</v>
      </c>
      <c r="K1784" s="158">
        <f t="shared" si="82"/>
        <v>0</v>
      </c>
      <c r="L1784" s="159">
        <f t="shared" si="83"/>
        <v>-2.3012808414387588E-4</v>
      </c>
    </row>
    <row r="1785" spans="2:12" x14ac:dyDescent="0.2">
      <c r="B1785" s="112" t="s">
        <v>2</v>
      </c>
      <c r="C1785" s="113">
        <f>_xll.qlCalendarAdvance("TARGET",C1784,B1785,"mf")</f>
        <v>48968</v>
      </c>
      <c r="D1785" s="120">
        <f>_xll.xlShmInterpRateFwd($D$3&amp;T(CalculationTrigger),C1785,,5,C1786)</f>
        <v>1.8886074127456624E-2</v>
      </c>
      <c r="E1785" s="120">
        <f>_xll.xlShmInterpRateFwd($E$3&amp;T(CalculationTrigger),C1785,,5,C1786)</f>
        <v>1.8825504965810744E-2</v>
      </c>
      <c r="F1785" s="121">
        <f>_xll.xlShmInterpRateFwd($F$3&amp;T(CalculationTrigger),C1785,,5,C1786)</f>
        <v>1.8532996718001852E-2</v>
      </c>
      <c r="G1785" s="148">
        <f>_xll.xlShmInterpDisc($G$3&amp;T(CalculationTrigger),C1785)</f>
        <v>0.81106315960139486</v>
      </c>
      <c r="H1785" s="149">
        <f>_xll.xlShmInterpDisc($H$3&amp;T(CalculationTrigger),C1785)</f>
        <v>0.81162548944578927</v>
      </c>
      <c r="I1785" s="150">
        <f>_xll.xlShmInterpDisc($I$3&amp;T(CalculationTrigger),C1785)</f>
        <v>0.81477451335944873</v>
      </c>
      <c r="J1785" s="157">
        <f t="shared" si="81"/>
        <v>4.1201254670430537E-5</v>
      </c>
      <c r="K1785" s="158">
        <f t="shared" si="82"/>
        <v>0</v>
      </c>
      <c r="L1785" s="159">
        <f t="shared" si="83"/>
        <v>-2.3019910139159108E-4</v>
      </c>
    </row>
    <row r="1786" spans="2:12" x14ac:dyDescent="0.2">
      <c r="B1786" s="112" t="s">
        <v>2</v>
      </c>
      <c r="C1786" s="113">
        <f>_xll.qlCalendarAdvance("TARGET",C1785,B1786,"mf")</f>
        <v>48975</v>
      </c>
      <c r="D1786" s="120">
        <f>_xll.xlShmInterpRateFwd($D$3&amp;T(CalculationTrigger),C1786,,5,C1787)</f>
        <v>1.8874835862788947E-2</v>
      </c>
      <c r="E1786" s="120">
        <f>_xll.xlShmInterpRateFwd($E$3&amp;T(CalculationTrigger),C1786,,5,C1787)</f>
        <v>1.8814094478346654E-2</v>
      </c>
      <c r="F1786" s="121">
        <f>_xll.xlShmInterpRateFwd($F$3&amp;T(CalculationTrigger),C1786,,5,C1787)</f>
        <v>1.8521599619126701E-2</v>
      </c>
      <c r="G1786" s="148">
        <f>_xll.xlShmInterpDisc($G$3&amp;T(CalculationTrigger),C1786)</f>
        <v>0.8107694999571885</v>
      </c>
      <c r="H1786" s="149">
        <f>_xll.xlShmInterpDisc($H$3&amp;T(CalculationTrigger),C1786)</f>
        <v>0.81133256830317391</v>
      </c>
      <c r="I1786" s="150">
        <f>_xll.xlShmInterpDisc($I$3&amp;T(CalculationTrigger),C1786)</f>
        <v>0.81448502311883975</v>
      </c>
      <c r="J1786" s="157">
        <f t="shared" si="81"/>
        <v>4.1223285268121003E-5</v>
      </c>
      <c r="K1786" s="158">
        <f t="shared" si="82"/>
        <v>0</v>
      </c>
      <c r="L1786" s="159">
        <f t="shared" si="83"/>
        <v>-2.3026993769978326E-4</v>
      </c>
    </row>
    <row r="1787" spans="2:12" x14ac:dyDescent="0.2">
      <c r="B1787" s="112" t="s">
        <v>2</v>
      </c>
      <c r="C1787" s="113">
        <f>_xll.qlCalendarAdvance("TARGET",C1786,B1787,"mf")</f>
        <v>48982</v>
      </c>
      <c r="D1787" s="120">
        <f>_xll.xlShmInterpRateFwd($D$3&amp;T(CalculationTrigger),C1787,,5,C1788)</f>
        <v>1.8863430701285891E-2</v>
      </c>
      <c r="E1787" s="120">
        <f>_xll.xlShmInterpRateFwd($E$3&amp;T(CalculationTrigger),C1787,,5,C1788)</f>
        <v>1.880251825976624E-2</v>
      </c>
      <c r="F1787" s="121">
        <f>_xll.xlShmInterpRateFwd($F$3&amp;T(CalculationTrigger),C1787,,5,C1788)</f>
        <v>1.8510033233866591E-2</v>
      </c>
      <c r="G1787" s="148">
        <f>_xll.xlShmInterpDisc($G$3&amp;T(CalculationTrigger),C1787)</f>
        <v>0.8104761212549535</v>
      </c>
      <c r="H1787" s="149">
        <f>_xll.xlShmInterpDisc($H$3&amp;T(CalculationTrigger),C1787)</f>
        <v>0.81103993029462618</v>
      </c>
      <c r="I1787" s="150">
        <f>_xll.xlShmInterpDisc($I$3&amp;T(CalculationTrigger),C1787)</f>
        <v>0.81419581363362925</v>
      </c>
      <c r="J1787" s="157">
        <f t="shared" si="81"/>
        <v>4.1245461590165995E-5</v>
      </c>
      <c r="K1787" s="158">
        <f t="shared" si="82"/>
        <v>0</v>
      </c>
      <c r="L1787" s="159">
        <f t="shared" si="83"/>
        <v>-2.303405977084342E-4</v>
      </c>
    </row>
    <row r="1788" spans="2:12" x14ac:dyDescent="0.2">
      <c r="B1788" s="112" t="s">
        <v>2</v>
      </c>
      <c r="C1788" s="113">
        <f>_xll.qlCalendarAdvance("TARGET",C1787,B1788,"mf")</f>
        <v>48989</v>
      </c>
      <c r="D1788" s="120">
        <f>_xll.xlShmInterpRateFwd($D$3&amp;T(CalculationTrigger),C1788,,5,C1789)</f>
        <v>1.8851858286200597E-2</v>
      </c>
      <c r="E1788" s="120">
        <f>_xll.xlShmInterpRateFwd($E$3&amp;T(CalculationTrigger),C1788,,5,C1789)</f>
        <v>1.8790775960589878E-2</v>
      </c>
      <c r="F1788" s="121">
        <f>_xll.xlShmInterpRateFwd($F$3&amp;T(CalculationTrigger),C1788,,5,C1789)</f>
        <v>1.8498297194194983E-2</v>
      </c>
      <c r="G1788" s="148">
        <f>_xll.xlShmInterpDisc($G$3&amp;T(CalculationTrigger),C1788)</f>
        <v>0.81018302585893831</v>
      </c>
      <c r="H1788" s="149">
        <f>_xll.xlShmInterpDisc($H$3&amp;T(CalculationTrigger),C1788)</f>
        <v>0.81074757776600959</v>
      </c>
      <c r="I1788" s="150">
        <f>_xll.xlShmInterpDisc($I$3&amp;T(CalculationTrigger),C1788)</f>
        <v>0.81390688731928718</v>
      </c>
      <c r="J1788" s="157">
        <f t="shared" si="81"/>
        <v>4.1267781816181683E-5</v>
      </c>
      <c r="K1788" s="158">
        <f t="shared" si="82"/>
        <v>0</v>
      </c>
      <c r="L1788" s="159">
        <f t="shared" si="83"/>
        <v>-2.3041108605749731E-4</v>
      </c>
    </row>
    <row r="1789" spans="2:12" x14ac:dyDescent="0.2">
      <c r="B1789" s="112" t="s">
        <v>2</v>
      </c>
      <c r="C1789" s="113">
        <f>_xll.qlCalendarAdvance("TARGET",C1788,B1789,"mf")</f>
        <v>48996</v>
      </c>
      <c r="D1789" s="120">
        <f>_xll.xlShmInterpRateFwd($D$3&amp;T(CalculationTrigger),C1789,,5,C1790)</f>
        <v>1.8840118260766887E-2</v>
      </c>
      <c r="E1789" s="120">
        <f>_xll.xlShmInterpRateFwd($E$3&amp;T(CalculationTrigger),C1789,,5,C1790)</f>
        <v>1.8778867231324353E-2</v>
      </c>
      <c r="F1789" s="121">
        <f>_xll.xlShmInterpRateFwd($F$3&amp;T(CalculationTrigger),C1789,,5,C1790)</f>
        <v>1.8486391132019775E-2</v>
      </c>
      <c r="G1789" s="148">
        <f>_xll.xlShmInterpDisc($G$3&amp;T(CalculationTrigger),C1789)</f>
        <v>0.80989021613544854</v>
      </c>
      <c r="H1789" s="149">
        <f>_xll.xlShmInterpDisc($H$3&amp;T(CalculationTrigger),C1789)</f>
        <v>0.81045551306517605</v>
      </c>
      <c r="I1789" s="150">
        <f>_xll.xlShmInterpDisc($I$3&amp;T(CalculationTrigger),C1789)</f>
        <v>0.81361824659354265</v>
      </c>
      <c r="J1789" s="157">
        <f t="shared" si="81"/>
        <v>4.1290244125792694E-5</v>
      </c>
      <c r="K1789" s="158">
        <f t="shared" si="82"/>
        <v>0</v>
      </c>
      <c r="L1789" s="159">
        <f t="shared" si="83"/>
        <v>-2.3048140738692372E-4</v>
      </c>
    </row>
    <row r="1790" spans="2:12" x14ac:dyDescent="0.2">
      <c r="B1790" s="112" t="s">
        <v>2</v>
      </c>
      <c r="C1790" s="113">
        <f>_xll.qlCalendarAdvance("TARGET",C1789,B1790,"mf")</f>
        <v>49003</v>
      </c>
      <c r="D1790" s="120">
        <f>_xll.xlShmInterpRateFwd($D$3&amp;T(CalculationTrigger),C1790,,5,C1791)</f>
        <v>1.8828210268216638E-2</v>
      </c>
      <c r="E1790" s="120">
        <f>_xll.xlShmInterpRateFwd($E$3&amp;T(CalculationTrigger),C1790,,5,C1791)</f>
        <v>1.8766791722509252E-2</v>
      </c>
      <c r="F1790" s="121">
        <f>_xll.xlShmInterpRateFwd($F$3&amp;T(CalculationTrigger),C1790,,5,C1791)</f>
        <v>1.847431467934554E-2</v>
      </c>
      <c r="G1790" s="148">
        <f>_xll.xlShmInterpDisc($G$3&amp;T(CalculationTrigger),C1790)</f>
        <v>0.80959769445284591</v>
      </c>
      <c r="H1790" s="149">
        <f>_xll.xlShmInterpDisc($H$3&amp;T(CalculationTrigger),C1790)</f>
        <v>0.81016373854196511</v>
      </c>
      <c r="I1790" s="150">
        <f>_xll.xlShmInterpDisc($I$3&amp;T(CalculationTrigger),C1790)</f>
        <v>0.81332989387638388</v>
      </c>
      <c r="J1790" s="157">
        <f t="shared" si="81"/>
        <v>4.1312846698658309E-5</v>
      </c>
      <c r="K1790" s="158">
        <f t="shared" si="82"/>
        <v>0</v>
      </c>
      <c r="L1790" s="159">
        <f t="shared" si="83"/>
        <v>-2.3055156633668752E-4</v>
      </c>
    </row>
    <row r="1791" spans="2:12" x14ac:dyDescent="0.2">
      <c r="B1791" s="112" t="s">
        <v>2</v>
      </c>
      <c r="C1791" s="113">
        <f>_xll.qlCalendarAdvance("TARGET",C1790,B1791,"mf")</f>
        <v>49010</v>
      </c>
      <c r="D1791" s="120">
        <f>_xll.xlShmInterpRateFwd($D$3&amp;T(CalculationTrigger),C1791,,5,C1792)</f>
        <v>1.8816133951750885E-2</v>
      </c>
      <c r="E1791" s="120">
        <f>_xll.xlShmInterpRateFwd($E$3&amp;T(CalculationTrigger),C1791,,5,C1792)</f>
        <v>1.8754549084618464E-2</v>
      </c>
      <c r="F1791" s="121">
        <f>_xll.xlShmInterpRateFwd($F$3&amp;T(CalculationTrigger),C1791,,5,C1792)</f>
        <v>1.8462067468093989E-2</v>
      </c>
      <c r="G1791" s="148">
        <f>_xll.xlShmInterpDisc($G$3&amp;T(CalculationTrigger),C1791)</f>
        <v>0.80930546318154728</v>
      </c>
      <c r="H1791" s="149">
        <f>_xll.xlShmInterpDisc($H$3&amp;T(CalculationTrigger),C1791)</f>
        <v>0.8098722565482025</v>
      </c>
      <c r="I1791" s="150">
        <f>_xll.xlShmInterpDisc($I$3&amp;T(CalculationTrigger),C1791)</f>
        <v>0.8130418315900555</v>
      </c>
      <c r="J1791" s="157">
        <f t="shared" si="81"/>
        <v>4.1335587714380319E-5</v>
      </c>
      <c r="K1791" s="158">
        <f t="shared" si="82"/>
        <v>0</v>
      </c>
      <c r="L1791" s="159">
        <f t="shared" si="83"/>
        <v>-2.3062156754674609E-4</v>
      </c>
    </row>
    <row r="1792" spans="2:12" x14ac:dyDescent="0.2">
      <c r="B1792" s="112" t="s">
        <v>2</v>
      </c>
      <c r="C1792" s="113">
        <f>_xll.qlCalendarAdvance("TARGET",C1791,B1792,"mf")</f>
        <v>49017</v>
      </c>
      <c r="D1792" s="120">
        <f>_xll.xlShmInterpRateFwd($D$3&amp;T(CalculationTrigger),C1792,,5,C1793)</f>
        <v>1.8803888954661459E-2</v>
      </c>
      <c r="E1792" s="120">
        <f>_xll.xlShmInterpRateFwd($E$3&amp;T(CalculationTrigger),C1792,,5,C1793)</f>
        <v>1.874213896822825E-2</v>
      </c>
      <c r="F1792" s="121">
        <f>_xll.xlShmInterpRateFwd($F$3&amp;T(CalculationTrigger),C1792,,5,C1793)</f>
        <v>1.844964913025459E-2</v>
      </c>
      <c r="G1792" s="148">
        <f>_xll.xlShmInterpDisc($G$3&amp;T(CalculationTrigger),C1792)</f>
        <v>0.8090135246940241</v>
      </c>
      <c r="H1792" s="149">
        <f>_xll.xlShmInterpDisc($H$3&amp;T(CalculationTrigger),C1792)</f>
        <v>0.80958106943770047</v>
      </c>
      <c r="I1792" s="150">
        <f>_xll.xlShmInterpDisc($I$3&amp;T(CalculationTrigger),C1792)</f>
        <v>0.81275406215905865</v>
      </c>
      <c r="J1792" s="157">
        <f t="shared" si="81"/>
        <v>4.1358465352608098E-5</v>
      </c>
      <c r="K1792" s="158">
        <f t="shared" si="82"/>
        <v>0</v>
      </c>
      <c r="L1792" s="159">
        <f t="shared" si="83"/>
        <v>-2.3069141565705255E-4</v>
      </c>
    </row>
    <row r="1793" spans="2:12" x14ac:dyDescent="0.2">
      <c r="B1793" s="112" t="s">
        <v>2</v>
      </c>
      <c r="C1793" s="113">
        <f>_xll.qlCalendarAdvance("TARGET",C1792,B1793,"mf")</f>
        <v>49024</v>
      </c>
      <c r="D1793" s="120">
        <f>_xll.xlShmInterpRateFwd($D$3&amp;T(CalculationTrigger),C1793,,5,C1794)</f>
        <v>1.8791474920139859E-2</v>
      </c>
      <c r="E1793" s="120">
        <f>_xll.xlShmInterpRateFwd($E$3&amp;T(CalculationTrigger),C1793,,5,C1794)</f>
        <v>1.8729561023820264E-2</v>
      </c>
      <c r="F1793" s="121">
        <f>_xll.xlShmInterpRateFwd($F$3&amp;T(CalculationTrigger),C1793,,5,C1794)</f>
        <v>1.8437059297762941E-2</v>
      </c>
      <c r="G1793" s="148">
        <f>_xll.xlShmInterpDisc($G$3&amp;T(CalculationTrigger),C1793)</f>
        <v>0.80872188136480017</v>
      </c>
      <c r="H1793" s="149">
        <f>_xll.xlShmInterpDisc($H$3&amp;T(CalculationTrigger),C1793)</f>
        <v>0.8092901795662556</v>
      </c>
      <c r="I1793" s="150">
        <f>_xll.xlShmInterpDisc($I$3&amp;T(CalculationTrigger),C1793)</f>
        <v>0.81246658801014937</v>
      </c>
      <c r="J1793" s="157">
        <f t="shared" si="81"/>
        <v>4.1381477792966198E-5</v>
      </c>
      <c r="K1793" s="158">
        <f t="shared" si="82"/>
        <v>0</v>
      </c>
      <c r="L1793" s="159">
        <f t="shared" si="83"/>
        <v>-2.3076111530758142E-4</v>
      </c>
    </row>
    <row r="1794" spans="2:12" x14ac:dyDescent="0.2">
      <c r="B1794" s="112" t="s">
        <v>2</v>
      </c>
      <c r="C1794" s="113">
        <f>_xll.qlCalendarAdvance("TARGET",C1793,B1794,"mf")</f>
        <v>49031</v>
      </c>
      <c r="D1794" s="120">
        <f>_xll.xlShmInterpRateFwd($D$3&amp;T(CalculationTrigger),C1794,,5,C1795)</f>
        <v>1.8778891491433688E-2</v>
      </c>
      <c r="E1794" s="120">
        <f>_xll.xlShmInterpRateFwd($E$3&amp;T(CalculationTrigger),C1794,,5,C1795)</f>
        <v>1.871681490192062E-2</v>
      </c>
      <c r="F1794" s="121">
        <f>_xll.xlShmInterpRateFwd($F$3&amp;T(CalculationTrigger),C1794,,5,C1795)</f>
        <v>1.8424297602570319E-2</v>
      </c>
      <c r="G1794" s="148">
        <f>_xll.xlShmInterpDisc($G$3&amp;T(CalculationTrigger),C1794)</f>
        <v>0.80843053557045241</v>
      </c>
      <c r="H1794" s="149">
        <f>_xll.xlShmInterpDisc($H$3&amp;T(CalculationTrigger),C1794)</f>
        <v>0.80899958929164961</v>
      </c>
      <c r="I1794" s="150">
        <f>_xll.xlShmInterpDisc($I$3&amp;T(CalculationTrigger),C1794)</f>
        <v>0.81217941157233819</v>
      </c>
      <c r="J1794" s="157">
        <f t="shared" si="81"/>
        <v>4.1404623215093727E-5</v>
      </c>
      <c r="K1794" s="158">
        <f t="shared" si="82"/>
        <v>0</v>
      </c>
      <c r="L1794" s="159">
        <f t="shared" si="83"/>
        <v>-2.3083067113827542E-4</v>
      </c>
    </row>
    <row r="1795" spans="2:12" x14ac:dyDescent="0.2">
      <c r="B1795" s="112" t="s">
        <v>2</v>
      </c>
      <c r="C1795" s="113">
        <f>_xll.qlCalendarAdvance("TARGET",C1794,B1795,"mf")</f>
        <v>49038</v>
      </c>
      <c r="D1795" s="120">
        <f>_xll.xlShmInterpRateFwd($D$3&amp;T(CalculationTrigger),C1795,,5,C1796)</f>
        <v>1.8768669675251076E-2</v>
      </c>
      <c r="E1795" s="120">
        <f>_xll.xlShmInterpRateFwd($E$3&amp;T(CalculationTrigger),C1795,,5,C1796)</f>
        <v>1.8706431613516601E-2</v>
      </c>
      <c r="F1795" s="121">
        <f>_xll.xlShmInterpRateFwd($F$3&amp;T(CalculationTrigger),C1795,,5,C1796)</f>
        <v>1.8413895022924162E-2</v>
      </c>
      <c r="G1795" s="148">
        <f>_xll.xlShmInterpDisc($G$3&amp;T(CalculationTrigger),C1795)</f>
        <v>0.80813948968960925</v>
      </c>
      <c r="H1795" s="149">
        <f>_xll.xlShmInterpDisc($H$3&amp;T(CalculationTrigger),C1795)</f>
        <v>0.80870930097364824</v>
      </c>
      <c r="I1795" s="150">
        <f>_xll.xlShmInterpDisc($I$3&amp;T(CalculationTrigger),C1795)</f>
        <v>0.81189253527688965</v>
      </c>
      <c r="J1795" s="157">
        <f t="shared" si="81"/>
        <v>4.1427899798617975E-5</v>
      </c>
      <c r="K1795" s="158">
        <f t="shared" si="82"/>
        <v>0</v>
      </c>
      <c r="L1795" s="159">
        <f t="shared" si="83"/>
        <v>-2.3090008778911059E-4</v>
      </c>
    </row>
    <row r="1796" spans="2:12" x14ac:dyDescent="0.2">
      <c r="B1796" s="112" t="s">
        <v>2</v>
      </c>
      <c r="C1796" s="113">
        <f>_xll.qlCalendarAdvance("TARGET",C1795,B1796,"mf")</f>
        <v>49045</v>
      </c>
      <c r="D1796" s="120">
        <f>_xll.xlShmInterpRateFwd($D$3&amp;T(CalculationTrigger),C1796,,5,C1797)</f>
        <v>1.8762591813728982E-2</v>
      </c>
      <c r="E1796" s="120">
        <f>_xll.xlShmInterpRateFwd($E$3&amp;T(CalculationTrigger),C1796,,5,C1797)</f>
        <v>1.8700193505861079E-2</v>
      </c>
      <c r="F1796" s="121">
        <f>_xll.xlShmInterpRateFwd($F$3&amp;T(CalculationTrigger),C1796,,5,C1797)</f>
        <v>1.8407633877474613E-2</v>
      </c>
      <c r="G1796" s="148">
        <f>_xll.xlShmInterpDisc($G$3&amp;T(CalculationTrigger),C1796)</f>
        <v>0.80784870689867361</v>
      </c>
      <c r="H1796" s="149">
        <f>_xll.xlShmInterpDisc($H$3&amp;T(CalculationTrigger),C1796)</f>
        <v>0.80841927774203481</v>
      </c>
      <c r="I1796" s="150">
        <f>_xll.xlShmInterpDisc($I$3&amp;T(CalculationTrigger),C1796)</f>
        <v>0.81160592217070926</v>
      </c>
      <c r="J1796" s="157">
        <f t="shared" si="81"/>
        <v>4.1451305723167424E-5</v>
      </c>
      <c r="K1796" s="158">
        <f t="shared" si="82"/>
        <v>0</v>
      </c>
      <c r="L1796" s="159">
        <f t="shared" si="83"/>
        <v>-2.3096936990003029E-4</v>
      </c>
    </row>
    <row r="1797" spans="2:12" x14ac:dyDescent="0.2">
      <c r="B1797" s="112" t="s">
        <v>2</v>
      </c>
      <c r="C1797" s="113">
        <f>_xll.qlCalendarAdvance("TARGET",C1796,B1797,"mf")</f>
        <v>49052</v>
      </c>
      <c r="D1797" s="120">
        <f>_xll.xlShmInterpRateFwd($D$3&amp;T(CalculationTrigger),C1797,,5,C1798)</f>
        <v>1.8756456874379535E-2</v>
      </c>
      <c r="E1797" s="120">
        <f>_xll.xlShmInterpRateFwd($E$3&amp;T(CalculationTrigger),C1797,,5,C1798)</f>
        <v>1.8693899558747999E-2</v>
      </c>
      <c r="F1797" s="121">
        <f>_xll.xlShmInterpRateFwd($F$3&amp;T(CalculationTrigger),C1797,,5,C1798)</f>
        <v>1.8401313151084002E-2</v>
      </c>
      <c r="G1797" s="148">
        <f>_xll.xlShmInterpDisc($G$3&amp;T(CalculationTrigger),C1797)</f>
        <v>0.80755812283299677</v>
      </c>
      <c r="H1797" s="149">
        <f>_xll.xlShmInterpDisc($H$3&amp;T(CalculationTrigger),C1797)</f>
        <v>0.80812945516580004</v>
      </c>
      <c r="I1797" s="150">
        <f>_xll.xlShmInterpDisc($I$3&amp;T(CalculationTrigger),C1797)</f>
        <v>0.81131950763049332</v>
      </c>
      <c r="J1797" s="157">
        <f t="shared" ref="J1797:J1860" si="84">-365*LN(G1797/$H1797)/($C1797-$C$4)</f>
        <v>4.1474839168378235E-5</v>
      </c>
      <c r="K1797" s="158">
        <f t="shared" ref="K1797:K1860" si="85">-365*LN(H1797/$H1797)/($C1797-$C$4)</f>
        <v>0</v>
      </c>
      <c r="L1797" s="159">
        <f t="shared" ref="L1797:L1860" si="86">-365*LN(I1797/$H1797)/($C1797-$C$4)</f>
        <v>-2.3103852211102247E-4</v>
      </c>
    </row>
    <row r="1798" spans="2:12" x14ac:dyDescent="0.2">
      <c r="B1798" s="112" t="s">
        <v>2</v>
      </c>
      <c r="C1798" s="113">
        <f>_xll.qlCalendarAdvance("TARGET",C1797,B1798,"mf")</f>
        <v>49059</v>
      </c>
      <c r="D1798" s="120">
        <f>_xll.xlShmInterpRateFwd($D$3&amp;T(CalculationTrigger),C1798,,5,C1799)</f>
        <v>1.8750194420795625E-2</v>
      </c>
      <c r="E1798" s="120">
        <f>_xll.xlShmInterpRateFwd($E$3&amp;T(CalculationTrigger),C1798,,5,C1799)</f>
        <v>1.8687479343152263E-2</v>
      </c>
      <c r="F1798" s="121">
        <f>_xll.xlShmInterpRateFwd($F$3&amp;T(CalculationTrigger),C1798,,5,C1799)</f>
        <v>1.8394862396495754E-2</v>
      </c>
      <c r="G1798" s="148">
        <f>_xll.xlShmInterpDisc($G$3&amp;T(CalculationTrigger),C1798)</f>
        <v>0.80726773823675513</v>
      </c>
      <c r="H1798" s="149">
        <f>_xll.xlShmInterpDisc($H$3&amp;T(CalculationTrigger),C1798)</f>
        <v>0.80783983396851144</v>
      </c>
      <c r="I1798" s="150">
        <f>_xll.xlShmInterpDisc($I$3&amp;T(CalculationTrigger),C1798)</f>
        <v>0.81103329244383171</v>
      </c>
      <c r="J1798" s="157">
        <f t="shared" si="84"/>
        <v>4.1498498313887551E-5</v>
      </c>
      <c r="K1798" s="158">
        <f t="shared" si="85"/>
        <v>0</v>
      </c>
      <c r="L1798" s="159">
        <f t="shared" si="86"/>
        <v>-2.3110754906201553E-4</v>
      </c>
    </row>
    <row r="1799" spans="2:12" x14ac:dyDescent="0.2">
      <c r="B1799" s="112" t="s">
        <v>2</v>
      </c>
      <c r="C1799" s="113">
        <f>_xll.qlCalendarAdvance("TARGET",C1798,B1799,"mf")</f>
        <v>49066</v>
      </c>
      <c r="D1799" s="120">
        <f>_xll.xlShmInterpRateFwd($D$3&amp;T(CalculationTrigger),C1799,,5,C1800)</f>
        <v>1.8743804185580477E-2</v>
      </c>
      <c r="E1799" s="120">
        <f>_xll.xlShmInterpRateFwd($E$3&amp;T(CalculationTrigger),C1799,,5,C1800)</f>
        <v>1.8680932598955358E-2</v>
      </c>
      <c r="F1799" s="121">
        <f>_xll.xlShmInterpRateFwd($F$3&amp;T(CalculationTrigger),C1799,,5,C1800)</f>
        <v>1.8388281335013239E-2</v>
      </c>
      <c r="G1799" s="148">
        <f>_xll.xlShmInterpDisc($G$3&amp;T(CalculationTrigger),C1799)</f>
        <v>0.80697755494267631</v>
      </c>
      <c r="H1799" s="149">
        <f>_xll.xlShmInterpDisc($H$3&amp;T(CalculationTrigger),C1799)</f>
        <v>0.8075504159629826</v>
      </c>
      <c r="I1799" s="150">
        <f>_xll.xlShmInterpDisc($I$3&amp;T(CalculationTrigger),C1799)</f>
        <v>0.81074727849209649</v>
      </c>
      <c r="J1799" s="157">
        <f t="shared" si="84"/>
        <v>4.1522281339326923E-5</v>
      </c>
      <c r="K1799" s="158">
        <f t="shared" si="85"/>
        <v>0</v>
      </c>
      <c r="L1799" s="159">
        <f t="shared" si="86"/>
        <v>-2.3117645539298142E-4</v>
      </c>
    </row>
    <row r="1800" spans="2:12" x14ac:dyDescent="0.2">
      <c r="B1800" s="112" t="s">
        <v>2</v>
      </c>
      <c r="C1800" s="113">
        <f>_xll.qlCalendarAdvance("TARGET",C1799,B1800,"mf")</f>
        <v>49073</v>
      </c>
      <c r="D1800" s="120">
        <f>_xll.xlShmInterpRateFwd($D$3&amp;T(CalculationTrigger),C1800,,5,C1801)</f>
        <v>1.8737285901362637E-2</v>
      </c>
      <c r="E1800" s="120">
        <f>_xll.xlShmInterpRateFwd($E$3&amp;T(CalculationTrigger),C1800,,5,C1801)</f>
        <v>1.8674259066064049E-2</v>
      </c>
      <c r="F1800" s="121">
        <f>_xll.xlShmInterpRateFwd($F$3&amp;T(CalculationTrigger),C1800,,5,C1801)</f>
        <v>1.8381569688046325E-2</v>
      </c>
      <c r="G1800" s="148">
        <f>_xll.xlShmInterpDisc($G$3&amp;T(CalculationTrigger),C1800)</f>
        <v>0.80668757478490927</v>
      </c>
      <c r="H1800" s="149">
        <f>_xll.xlShmInterpDisc($H$3&amp;T(CalculationTrigger),C1800)</f>
        <v>0.80726120296337667</v>
      </c>
      <c r="I1800" s="150">
        <f>_xll.xlShmInterpDisc($I$3&amp;T(CalculationTrigger),C1800)</f>
        <v>0.81046146765826244</v>
      </c>
      <c r="J1800" s="157">
        <f t="shared" si="84"/>
        <v>4.1546186424315721E-5</v>
      </c>
      <c r="K1800" s="158">
        <f t="shared" si="85"/>
        <v>0</v>
      </c>
      <c r="L1800" s="159">
        <f t="shared" si="86"/>
        <v>-2.3124524574389579E-4</v>
      </c>
    </row>
    <row r="1801" spans="2:12" x14ac:dyDescent="0.2">
      <c r="B1801" s="112" t="s">
        <v>2</v>
      </c>
      <c r="C1801" s="113">
        <f>_xll.qlCalendarAdvance("TARGET",C1800,B1801,"mf")</f>
        <v>49080</v>
      </c>
      <c r="D1801" s="120">
        <f>_xll.xlShmInterpRateFwd($D$3&amp;T(CalculationTrigger),C1801,,5,C1802)</f>
        <v>1.8730639300772785E-2</v>
      </c>
      <c r="E1801" s="120">
        <f>_xll.xlShmInterpRateFwd($E$3&amp;T(CalculationTrigger),C1801,,5,C1802)</f>
        <v>1.8667458484392996E-2</v>
      </c>
      <c r="F1801" s="121">
        <f>_xll.xlShmInterpRateFwd($F$3&amp;T(CalculationTrigger),C1801,,5,C1802)</f>
        <v>1.837472717689706E-2</v>
      </c>
      <c r="G1801" s="148">
        <f>_xll.xlShmInterpDisc($G$3&amp;T(CalculationTrigger),C1801)</f>
        <v>0.80639779959902103</v>
      </c>
      <c r="H1801" s="149">
        <f>_xll.xlShmInterpDisc($H$3&amp;T(CalculationTrigger),C1801)</f>
        <v>0.80697219678520371</v>
      </c>
      <c r="I1801" s="150">
        <f>_xll.xlShmInterpDisc($I$3&amp;T(CalculationTrigger),C1801)</f>
        <v>0.81017586182690293</v>
      </c>
      <c r="J1801" s="157">
        <f t="shared" si="84"/>
        <v>4.1570211748500092E-5</v>
      </c>
      <c r="K1801" s="158">
        <f t="shared" si="85"/>
        <v>0</v>
      </c>
      <c r="L1801" s="159">
        <f t="shared" si="86"/>
        <v>-2.313139247546989E-4</v>
      </c>
    </row>
    <row r="1802" spans="2:12" x14ac:dyDescent="0.2">
      <c r="B1802" s="112" t="s">
        <v>2</v>
      </c>
      <c r="C1802" s="113">
        <f>_xll.qlCalendarAdvance("TARGET",C1801,B1802,"mf")</f>
        <v>49087</v>
      </c>
      <c r="D1802" s="120">
        <f>_xll.xlShmInterpRateFwd($D$3&amp;T(CalculationTrigger),C1802,,5,C1803)</f>
        <v>1.8723864116391636E-2</v>
      </c>
      <c r="E1802" s="120">
        <f>_xll.xlShmInterpRateFwd($E$3&amp;T(CalculationTrigger),C1802,,5,C1803)</f>
        <v>1.8660530593824231E-2</v>
      </c>
      <c r="F1802" s="121">
        <f>_xll.xlShmInterpRateFwd($F$3&amp;T(CalculationTrigger),C1802,,5,C1803)</f>
        <v>1.8367753522910299E-2</v>
      </c>
      <c r="G1802" s="148">
        <f>_xll.xlShmInterpDisc($G$3&amp;T(CalculationTrigger),C1802)</f>
        <v>0.80610823122199415</v>
      </c>
      <c r="H1802" s="149">
        <f>_xll.xlShmInterpDisc($H$3&amp;T(CalculationTrigger),C1802)</f>
        <v>0.80668339924531818</v>
      </c>
      <c r="I1802" s="150">
        <f>_xll.xlShmInterpDisc($I$3&amp;T(CalculationTrigger),C1802)</f>
        <v>0.80989046288418876</v>
      </c>
      <c r="J1802" s="157">
        <f t="shared" si="84"/>
        <v>4.1594355491513798E-5</v>
      </c>
      <c r="K1802" s="158">
        <f t="shared" si="85"/>
        <v>0</v>
      </c>
      <c r="L1802" s="159">
        <f t="shared" si="86"/>
        <v>-2.3138249706537261E-4</v>
      </c>
    </row>
    <row r="1803" spans="2:12" x14ac:dyDescent="0.2">
      <c r="B1803" s="112" t="s">
        <v>2</v>
      </c>
      <c r="C1803" s="113">
        <f>_xll.qlCalendarAdvance("TARGET",C1802,B1803,"mf")</f>
        <v>49094</v>
      </c>
      <c r="D1803" s="120">
        <f>_xll.xlShmInterpRateFwd($D$3&amp;T(CalculationTrigger),C1803,,5,C1804)</f>
        <v>1.8716960080831058E-2</v>
      </c>
      <c r="E1803" s="120">
        <f>_xll.xlShmInterpRateFwd($E$3&amp;T(CalculationTrigger),C1803,,5,C1804)</f>
        <v>1.8653475134253521E-2</v>
      </c>
      <c r="F1803" s="121">
        <f>_xll.xlShmInterpRateFwd($F$3&amp;T(CalculationTrigger),C1803,,5,C1804)</f>
        <v>1.8360648447386833E-2</v>
      </c>
      <c r="G1803" s="148">
        <f>_xll.xlShmInterpDisc($G$3&amp;T(CalculationTrigger),C1803)</f>
        <v>0.80581887149222509</v>
      </c>
      <c r="H1803" s="149">
        <f>_xll.xlShmInterpDisc($H$3&amp;T(CalculationTrigger),C1803)</f>
        <v>0.80639481216191722</v>
      </c>
      <c r="I1803" s="150">
        <f>_xll.xlShmInterpDisc($I$3&amp;T(CalculationTrigger),C1803)</f>
        <v>0.80960527271788485</v>
      </c>
      <c r="J1803" s="157">
        <f t="shared" si="84"/>
        <v>4.1618615832984658E-5</v>
      </c>
      <c r="K1803" s="158">
        <f t="shared" si="85"/>
        <v>0</v>
      </c>
      <c r="L1803" s="159">
        <f t="shared" si="86"/>
        <v>-2.314509673158491E-4</v>
      </c>
    </row>
    <row r="1804" spans="2:12" x14ac:dyDescent="0.2">
      <c r="B1804" s="112" t="s">
        <v>2</v>
      </c>
      <c r="C1804" s="113">
        <f>_xll.qlCalendarAdvance("TARGET",C1803,B1804,"mf")</f>
        <v>49101</v>
      </c>
      <c r="D1804" s="120">
        <f>_xll.xlShmInterpRateFwd($D$3&amp;T(CalculationTrigger),C1804,,5,C1805)</f>
        <v>1.8709926926763015E-2</v>
      </c>
      <c r="E1804" s="120">
        <f>_xll.xlShmInterpRateFwd($E$3&amp;T(CalculationTrigger),C1804,,5,C1805)</f>
        <v>1.8646291845619313E-2</v>
      </c>
      <c r="F1804" s="121">
        <f>_xll.xlShmInterpRateFwd($F$3&amp;T(CalculationTrigger),C1804,,5,C1805)</f>
        <v>1.8353411671734016E-2</v>
      </c>
      <c r="G1804" s="148">
        <f>_xll.xlShmInterpDisc($G$3&amp;T(CalculationTrigger),C1804)</f>
        <v>0.80552972224952135</v>
      </c>
      <c r="H1804" s="149">
        <f>_xll.xlShmInterpDisc($H$3&amp;T(CalculationTrigger),C1804)</f>
        <v>0.80610643735453835</v>
      </c>
      <c r="I1804" s="150">
        <f>_xll.xlShmInterpDisc($I$3&amp;T(CalculationTrigger),C1804)</f>
        <v>0.80932029321734866</v>
      </c>
      <c r="J1804" s="157">
        <f t="shared" si="84"/>
        <v>4.1642990952528069E-5</v>
      </c>
      <c r="K1804" s="158">
        <f t="shared" si="85"/>
        <v>0</v>
      </c>
      <c r="L1804" s="159">
        <f t="shared" si="86"/>
        <v>-2.3151934014611369E-4</v>
      </c>
    </row>
    <row r="1805" spans="2:12" x14ac:dyDescent="0.2">
      <c r="B1805" s="112" t="s">
        <v>2</v>
      </c>
      <c r="C1805" s="113">
        <f>_xll.qlCalendarAdvance("TARGET",C1804,B1805,"mf")</f>
        <v>49108</v>
      </c>
      <c r="D1805" s="120">
        <f>_xll.xlShmInterpRateFwd($D$3&amp;T(CalculationTrigger),C1805,,5,C1806)</f>
        <v>1.8702764386751634E-2</v>
      </c>
      <c r="E1805" s="120">
        <f>_xll.xlShmInterpRateFwd($E$3&amp;T(CalculationTrigger),C1805,,5,C1806)</f>
        <v>1.8638980467786923E-2</v>
      </c>
      <c r="F1805" s="121">
        <f>_xll.xlShmInterpRateFwd($F$3&amp;T(CalculationTrigger),C1805,,5,C1806)</f>
        <v>1.8346042917234053E-2</v>
      </c>
      <c r="G1805" s="148">
        <f>_xll.xlShmInterpDisc($G$3&amp;T(CalculationTrigger),C1805)</f>
        <v>0.80524078533509813</v>
      </c>
      <c r="H1805" s="149">
        <f>_xll.xlShmInterpDisc($H$3&amp;T(CalculationTrigger),C1805)</f>
        <v>0.80581827664405647</v>
      </c>
      <c r="I1805" s="150">
        <f>_xll.xlShmInterpDisc($I$3&amp;T(CalculationTrigger),C1805)</f>
        <v>0.80903552627352593</v>
      </c>
      <c r="J1805" s="157">
        <f t="shared" si="84"/>
        <v>4.1667479029798595E-5</v>
      </c>
      <c r="K1805" s="158">
        <f t="shared" si="85"/>
        <v>0</v>
      </c>
      <c r="L1805" s="159">
        <f t="shared" si="86"/>
        <v>-2.3158762019611387E-4</v>
      </c>
    </row>
    <row r="1806" spans="2:12" x14ac:dyDescent="0.2">
      <c r="B1806" s="112" t="s">
        <v>2</v>
      </c>
      <c r="C1806" s="113">
        <f>_xll.qlCalendarAdvance("TARGET",C1805,B1806,"mf")</f>
        <v>49115</v>
      </c>
      <c r="D1806" s="120">
        <f>_xll.xlShmInterpRateFwd($D$3&amp;T(CalculationTrigger),C1806,,5,C1807)</f>
        <v>1.8695472193444342E-2</v>
      </c>
      <c r="E1806" s="120">
        <f>_xll.xlShmInterpRateFwd($E$3&amp;T(CalculationTrigger),C1806,,5,C1807)</f>
        <v>1.8631540740681775E-2</v>
      </c>
      <c r="F1806" s="121">
        <f>_xll.xlShmInterpRateFwd($F$3&amp;T(CalculationTrigger),C1806,,5,C1807)</f>
        <v>1.8338541905281527E-2</v>
      </c>
      <c r="G1806" s="148">
        <f>_xll.xlShmInterpDisc($G$3&amp;T(CalculationTrigger),C1806)</f>
        <v>0.8049520625915777</v>
      </c>
      <c r="H1806" s="149">
        <f>_xll.xlShmInterpDisc($H$3&amp;T(CalculationTrigger),C1806)</f>
        <v>0.80553033185268308</v>
      </c>
      <c r="I1806" s="150">
        <f>_xll.xlShmInterpDisc($I$3&amp;T(CalculationTrigger),C1806)</f>
        <v>0.80875097377895022</v>
      </c>
      <c r="J1806" s="157">
        <f t="shared" si="84"/>
        <v>4.169207824441875E-5</v>
      </c>
      <c r="K1806" s="158">
        <f t="shared" si="85"/>
        <v>0</v>
      </c>
      <c r="L1806" s="159">
        <f t="shared" si="86"/>
        <v>-2.3165581210582306E-4</v>
      </c>
    </row>
    <row r="1807" spans="2:12" x14ac:dyDescent="0.2">
      <c r="B1807" s="112" t="s">
        <v>2</v>
      </c>
      <c r="C1807" s="113">
        <f>_xll.qlCalendarAdvance("TARGET",C1806,B1807,"mf")</f>
        <v>49122</v>
      </c>
      <c r="D1807" s="120">
        <f>_xll.xlShmInterpRateFwd($D$3&amp;T(CalculationTrigger),C1807,,5,C1808)</f>
        <v>1.8688050079473419E-2</v>
      </c>
      <c r="E1807" s="120">
        <f>_xll.xlShmInterpRateFwd($E$3&amp;T(CalculationTrigger),C1807,,5,C1808)</f>
        <v>1.8623972404219893E-2</v>
      </c>
      <c r="F1807" s="121">
        <f>_xll.xlShmInterpRateFwd($F$3&amp;T(CalculationTrigger),C1807,,5,C1808)</f>
        <v>1.8330908357169093E-2</v>
      </c>
      <c r="G1807" s="148">
        <f>_xll.xlShmInterpDisc($G$3&amp;T(CalculationTrigger),C1807)</f>
        <v>0.80466355586298588</v>
      </c>
      <c r="H1807" s="149">
        <f>_xll.xlShmInterpDisc($H$3&amp;T(CalculationTrigger),C1807)</f>
        <v>0.80524260480396315</v>
      </c>
      <c r="I1807" s="150">
        <f>_xll.xlShmInterpDisc($I$3&amp;T(CalculationTrigger),C1807)</f>
        <v>0.80846663762773896</v>
      </c>
      <c r="J1807" s="157">
        <f t="shared" si="84"/>
        <v>4.1716786776024158E-5</v>
      </c>
      <c r="K1807" s="158">
        <f t="shared" si="85"/>
        <v>0</v>
      </c>
      <c r="L1807" s="159">
        <f t="shared" si="86"/>
        <v>-2.3172392051517581E-4</v>
      </c>
    </row>
    <row r="1808" spans="2:12" x14ac:dyDescent="0.2">
      <c r="B1808" s="112" t="s">
        <v>2</v>
      </c>
      <c r="C1808" s="113">
        <f>_xll.qlCalendarAdvance("TARGET",C1807,B1808,"mf")</f>
        <v>49129</v>
      </c>
      <c r="D1808" s="120">
        <f>_xll.xlShmInterpRateFwd($D$3&amp;T(CalculationTrigger),C1808,,5,C1809)</f>
        <v>1.8680497777432848E-2</v>
      </c>
      <c r="E1808" s="120">
        <f>_xll.xlShmInterpRateFwd($E$3&amp;T(CalculationTrigger),C1808,,5,C1809)</f>
        <v>1.8616275198284737E-2</v>
      </c>
      <c r="F1808" s="121">
        <f>_xll.xlShmInterpRateFwd($F$3&amp;T(CalculationTrigger),C1808,,5,C1809)</f>
        <v>1.8323141994290207E-2</v>
      </c>
      <c r="G1808" s="148">
        <f>_xll.xlShmInterpDisc($G$3&amp;T(CalculationTrigger),C1808)</f>
        <v>0.80437526699475026</v>
      </c>
      <c r="H1808" s="149">
        <f>_xll.xlShmInterpDisc($H$3&amp;T(CalculationTrigger),C1808)</f>
        <v>0.80495509732277348</v>
      </c>
      <c r="I1808" s="150">
        <f>_xll.xlShmInterpDisc($I$3&amp;T(CalculationTrigger),C1808)</f>
        <v>0.80818251971559263</v>
      </c>
      <c r="J1808" s="157">
        <f t="shared" si="84"/>
        <v>4.1741602804250532E-5</v>
      </c>
      <c r="K1808" s="158">
        <f t="shared" si="85"/>
        <v>0</v>
      </c>
      <c r="L1808" s="159">
        <f t="shared" si="86"/>
        <v>-2.3179195006416963E-4</v>
      </c>
    </row>
    <row r="1809" spans="2:12" x14ac:dyDescent="0.2">
      <c r="B1809" s="112" t="s">
        <v>2</v>
      </c>
      <c r="C1809" s="113">
        <f>_xll.qlCalendarAdvance("TARGET",C1808,B1809,"mf")</f>
        <v>49136</v>
      </c>
      <c r="D1809" s="120">
        <f>_xll.xlShmInterpRateFwd($D$3&amp;T(CalculationTrigger),C1809,,5,C1810)</f>
        <v>1.8672815019959415E-2</v>
      </c>
      <c r="E1809" s="120">
        <f>_xll.xlShmInterpRateFwd($E$3&amp;T(CalculationTrigger),C1809,,5,C1810)</f>
        <v>1.860844886279096E-2</v>
      </c>
      <c r="F1809" s="121">
        <f>_xll.xlShmInterpRateFwd($F$3&amp;T(CalculationTrigger),C1809,,5,C1810)</f>
        <v>1.8315242537936434E-2</v>
      </c>
      <c r="G1809" s="148">
        <f>_xll.xlShmInterpDisc($G$3&amp;T(CalculationTrigger),C1809)</f>
        <v>0.80408719783369831</v>
      </c>
      <c r="H1809" s="149">
        <f>_xll.xlShmInterpDisc($H$3&amp;T(CalculationTrigger),C1809)</f>
        <v>0.80466781123532116</v>
      </c>
      <c r="I1809" s="150">
        <f>_xll.xlShmInterpDisc($I$3&amp;T(CalculationTrigger),C1809)</f>
        <v>0.80789862193979112</v>
      </c>
      <c r="J1809" s="157">
        <f t="shared" si="84"/>
        <v>4.1766524508727127E-5</v>
      </c>
      <c r="K1809" s="158">
        <f t="shared" si="85"/>
        <v>0</v>
      </c>
      <c r="L1809" s="159">
        <f t="shared" si="86"/>
        <v>-2.3185990539272366E-4</v>
      </c>
    </row>
    <row r="1810" spans="2:12" x14ac:dyDescent="0.2">
      <c r="B1810" s="112" t="s">
        <v>2</v>
      </c>
      <c r="C1810" s="113">
        <f>_xll.qlCalendarAdvance("TARGET",C1809,B1810,"mf")</f>
        <v>49143</v>
      </c>
      <c r="D1810" s="120">
        <f>_xll.xlShmInterpRateFwd($D$3&amp;T(CalculationTrigger),C1810,,5,C1811)</f>
        <v>1.8665001539686372E-2</v>
      </c>
      <c r="E1810" s="120">
        <f>_xll.xlShmInterpRateFwd($E$3&amp;T(CalculationTrigger),C1810,,5,C1811)</f>
        <v>1.8600493137667023E-2</v>
      </c>
      <c r="F1810" s="121">
        <f>_xll.xlShmInterpRateFwd($F$3&amp;T(CalculationTrigger),C1810,,5,C1811)</f>
        <v>1.8307209709505973E-2</v>
      </c>
      <c r="G1810" s="148">
        <f>_xll.xlShmInterpDisc($G$3&amp;T(CalculationTrigger),C1810)</f>
        <v>0.80379935022805504</v>
      </c>
      <c r="H1810" s="149">
        <f>_xll.xlShmInterpDisc($H$3&amp;T(CalculationTrigger),C1810)</f>
        <v>0.8043807483691412</v>
      </c>
      <c r="I1810" s="150">
        <f>_xll.xlShmInterpDisc($I$3&amp;T(CalculationTrigger),C1810)</f>
        <v>0.80761494619919305</v>
      </c>
      <c r="J1810" s="157">
        <f t="shared" si="84"/>
        <v>4.1791550069083151E-5</v>
      </c>
      <c r="K1810" s="158">
        <f t="shared" si="85"/>
        <v>0</v>
      </c>
      <c r="L1810" s="159">
        <f t="shared" si="86"/>
        <v>-2.3192779114083152E-4</v>
      </c>
    </row>
    <row r="1811" spans="2:12" x14ac:dyDescent="0.2">
      <c r="B1811" s="112" t="s">
        <v>2</v>
      </c>
      <c r="C1811" s="113">
        <f>_xll.qlCalendarAdvance("TARGET",C1810,B1811,"mf")</f>
        <v>49150</v>
      </c>
      <c r="D1811" s="120">
        <f>_xll.xlShmInterpRateFwd($D$3&amp;T(CalculationTrigger),C1811,,5,C1812)</f>
        <v>1.8657057069214514E-2</v>
      </c>
      <c r="E1811" s="120">
        <f>_xll.xlShmInterpRateFwd($E$3&amp;T(CalculationTrigger),C1811,,5,C1812)</f>
        <v>1.8592407762797278E-2</v>
      </c>
      <c r="F1811" s="121">
        <f>_xll.xlShmInterpRateFwd($F$3&amp;T(CalculationTrigger),C1811,,5,C1812)</f>
        <v>1.8299043230312506E-2</v>
      </c>
      <c r="G1811" s="148">
        <f>_xll.xlShmInterpDisc($G$3&amp;T(CalculationTrigger),C1811)</f>
        <v>0.80351172602744081</v>
      </c>
      <c r="H1811" s="149">
        <f>_xll.xlShmInterpDisc($H$3&amp;T(CalculationTrigger),C1811)</f>
        <v>0.80409391055309465</v>
      </c>
      <c r="I1811" s="150">
        <f>_xll.xlShmInterpDisc($I$3&amp;T(CalculationTrigger),C1811)</f>
        <v>0.80733149439423213</v>
      </c>
      <c r="J1811" s="157">
        <f t="shared" si="84"/>
        <v>4.181667766494765E-5</v>
      </c>
      <c r="K1811" s="158">
        <f t="shared" si="85"/>
        <v>0</v>
      </c>
      <c r="L1811" s="159">
        <f t="shared" si="86"/>
        <v>-2.3199561194844532E-4</v>
      </c>
    </row>
    <row r="1812" spans="2:12" x14ac:dyDescent="0.2">
      <c r="B1812" s="112" t="s">
        <v>2</v>
      </c>
      <c r="C1812" s="113">
        <f>_xll.qlCalendarAdvance("TARGET",C1811,B1812,"mf")</f>
        <v>49157</v>
      </c>
      <c r="D1812" s="120">
        <f>_xll.xlShmInterpRateFwd($D$3&amp;T(CalculationTrigger),C1812,,5,C1813)</f>
        <v>1.8648981341204851E-2</v>
      </c>
      <c r="E1812" s="120">
        <f>_xll.xlShmInterpRateFwd($E$3&amp;T(CalculationTrigger),C1812,,5,C1813)</f>
        <v>1.8584192478120477E-2</v>
      </c>
      <c r="F1812" s="121">
        <f>_xll.xlShmInterpRateFwd($F$3&amp;T(CalculationTrigger),C1812,,5,C1813)</f>
        <v>1.8290742821735862E-2</v>
      </c>
      <c r="G1812" s="148">
        <f>_xll.xlShmInterpDisc($G$3&amp;T(CalculationTrigger),C1812)</f>
        <v>0.80322432708286995</v>
      </c>
      <c r="H1812" s="149">
        <f>_xll.xlShmInterpDisc($H$3&amp;T(CalculationTrigger),C1812)</f>
        <v>0.80380729961736752</v>
      </c>
      <c r="I1812" s="150">
        <f>_xll.xlShmInterpDisc($I$3&amp;T(CalculationTrigger),C1812)</f>
        <v>0.80704826842691635</v>
      </c>
      <c r="J1812" s="157">
        <f t="shared" si="84"/>
        <v>4.1841905475955826E-5</v>
      </c>
      <c r="K1812" s="158">
        <f t="shared" si="85"/>
        <v>0</v>
      </c>
      <c r="L1812" s="159">
        <f t="shared" si="86"/>
        <v>-2.3206337245551388E-4</v>
      </c>
    </row>
    <row r="1813" spans="2:12" x14ac:dyDescent="0.2">
      <c r="B1813" s="112" t="s">
        <v>2</v>
      </c>
      <c r="C1813" s="113">
        <f>_xll.qlCalendarAdvance("TARGET",C1812,B1813,"mf")</f>
        <v>49164</v>
      </c>
      <c r="D1813" s="120">
        <f>_xll.xlShmInterpRateFwd($D$3&amp;T(CalculationTrigger),C1813,,5,C1814)</f>
        <v>1.8640774088262774E-2</v>
      </c>
      <c r="E1813" s="120">
        <f>_xll.xlShmInterpRateFwd($E$3&amp;T(CalculationTrigger),C1813,,5,C1814)</f>
        <v>1.8575847023531288E-2</v>
      </c>
      <c r="F1813" s="121">
        <f>_xll.xlShmInterpRateFwd($F$3&amp;T(CalculationTrigger),C1813,,5,C1814)</f>
        <v>1.8282308205094546E-2</v>
      </c>
      <c r="G1813" s="148">
        <f>_xll.xlShmInterpDisc($G$3&amp;T(CalculationTrigger),C1813)</f>
        <v>0.80293715524674802</v>
      </c>
      <c r="H1813" s="149">
        <f>_xll.xlShmInterpDisc($H$3&amp;T(CalculationTrigger),C1813)</f>
        <v>0.8035209173934682</v>
      </c>
      <c r="I1813" s="150">
        <f>_xll.xlShmInterpDisc($I$3&amp;T(CalculationTrigger),C1813)</f>
        <v>0.80676527020082522</v>
      </c>
      <c r="J1813" s="157">
        <f t="shared" si="84"/>
        <v>4.1867231681748917E-5</v>
      </c>
      <c r="K1813" s="158">
        <f t="shared" si="85"/>
        <v>0</v>
      </c>
      <c r="L1813" s="159">
        <f t="shared" si="86"/>
        <v>-2.3213107730200711E-4</v>
      </c>
    </row>
    <row r="1814" spans="2:12" x14ac:dyDescent="0.2">
      <c r="B1814" s="112" t="s">
        <v>2</v>
      </c>
      <c r="C1814" s="113">
        <f>_xll.qlCalendarAdvance("TARGET",C1813,B1814,"mf")</f>
        <v>49171</v>
      </c>
      <c r="D1814" s="120">
        <f>_xll.xlShmInterpRateFwd($D$3&amp;T(CalculationTrigger),C1814,,5,C1815)</f>
        <v>1.8632435043030766E-2</v>
      </c>
      <c r="E1814" s="120">
        <f>_xll.xlShmInterpRateFwd($E$3&amp;T(CalculationTrigger),C1814,,5,C1815)</f>
        <v>1.8567371138949837E-2</v>
      </c>
      <c r="F1814" s="121">
        <f>_xll.xlShmInterpRateFwd($F$3&amp;T(CalculationTrigger),C1814,,5,C1815)</f>
        <v>1.8273739101779003E-2</v>
      </c>
      <c r="G1814" s="148">
        <f>_xll.xlShmInterpDisc($G$3&amp;T(CalculationTrigger),C1814)</f>
        <v>0.80265021237287082</v>
      </c>
      <c r="H1814" s="149">
        <f>_xll.xlShmInterpDisc($H$3&amp;T(CalculationTrigger),C1814)</f>
        <v>0.80323476571422647</v>
      </c>
      <c r="I1814" s="150">
        <f>_xll.xlShmInterpDisc($I$3&amp;T(CalculationTrigger),C1814)</f>
        <v>0.80648250162110857</v>
      </c>
      <c r="J1814" s="157">
        <f t="shared" si="84"/>
        <v>4.189265446194209E-5</v>
      </c>
      <c r="K1814" s="158">
        <f t="shared" si="85"/>
        <v>0</v>
      </c>
      <c r="L1814" s="159">
        <f t="shared" si="86"/>
        <v>-2.3219873112789008E-4</v>
      </c>
    </row>
    <row r="1815" spans="2:12" x14ac:dyDescent="0.2">
      <c r="B1815" s="112" t="s">
        <v>2</v>
      </c>
      <c r="C1815" s="113">
        <f>_xll.qlCalendarAdvance("TARGET",C1814,B1815,"mf")</f>
        <v>49178</v>
      </c>
      <c r="D1815" s="120">
        <f>_xll.xlShmInterpRateFwd($D$3&amp;T(CalculationTrigger),C1815,,5,C1816)</f>
        <v>1.8623963938118875E-2</v>
      </c>
      <c r="E1815" s="120">
        <f>_xll.xlShmInterpRateFwd($E$3&amp;T(CalculationTrigger),C1815,,5,C1816)</f>
        <v>1.8558764564281155E-2</v>
      </c>
      <c r="F1815" s="121">
        <f>_xll.xlShmInterpRateFwd($F$3&amp;T(CalculationTrigger),C1815,,5,C1816)</f>
        <v>1.826503523309525E-2</v>
      </c>
      <c r="G1815" s="148">
        <f>_xll.xlShmInterpDisc($G$3&amp;T(CalculationTrigger),C1815)</f>
        <v>0.80236350031642201</v>
      </c>
      <c r="H1815" s="149">
        <f>_xll.xlShmInterpDisc($H$3&amp;T(CalculationTrigger),C1815)</f>
        <v>0.80294884641379172</v>
      </c>
      <c r="I1815" s="150">
        <f>_xll.xlShmInterpDisc($I$3&amp;T(CalculationTrigger),C1815)</f>
        <v>0.80619996459448384</v>
      </c>
      <c r="J1815" s="157">
        <f t="shared" si="84"/>
        <v>4.1918171996188404E-5</v>
      </c>
      <c r="K1815" s="158">
        <f t="shared" si="85"/>
        <v>0</v>
      </c>
      <c r="L1815" s="159">
        <f t="shared" si="86"/>
        <v>-2.3226633857310978E-4</v>
      </c>
    </row>
    <row r="1816" spans="2:12" x14ac:dyDescent="0.2">
      <c r="B1816" s="112" t="s">
        <v>2</v>
      </c>
      <c r="C1816" s="113">
        <f>_xll.qlCalendarAdvance("TARGET",C1815,B1816,"mf")</f>
        <v>49185</v>
      </c>
      <c r="D1816" s="120">
        <f>_xll.xlShmInterpRateFwd($D$3&amp;T(CalculationTrigger),C1816,,5,C1817)</f>
        <v>1.8615360506191649E-2</v>
      </c>
      <c r="E1816" s="120">
        <f>_xll.xlShmInterpRateFwd($E$3&amp;T(CalculationTrigger),C1816,,5,C1817)</f>
        <v>1.8550027039461552E-2</v>
      </c>
      <c r="F1816" s="121">
        <f>_xll.xlShmInterpRateFwd($F$3&amp;T(CalculationTrigger),C1816,,5,C1817)</f>
        <v>1.8256196320421247E-2</v>
      </c>
      <c r="G1816" s="148">
        <f>_xll.xlShmInterpDisc($G$3&amp;T(CalculationTrigger),C1816)</f>
        <v>0.80207702093397193</v>
      </c>
      <c r="H1816" s="149">
        <f>_xll.xlShmInterpDisc($H$3&amp;T(CalculationTrigger),C1816)</f>
        <v>0.80266316132763138</v>
      </c>
      <c r="I1816" s="150">
        <f>_xll.xlShmInterpDisc($I$3&amp;T(CalculationTrigger),C1816)</f>
        <v>0.80591766102923534</v>
      </c>
      <c r="J1816" s="157">
        <f t="shared" si="84"/>
        <v>4.1943782464101902E-5</v>
      </c>
      <c r="K1816" s="158">
        <f t="shared" si="85"/>
        <v>0</v>
      </c>
      <c r="L1816" s="159">
        <f t="shared" si="86"/>
        <v>-2.3233390427763223E-4</v>
      </c>
    </row>
    <row r="1817" spans="2:12" x14ac:dyDescent="0.2">
      <c r="B1817" s="112" t="s">
        <v>2</v>
      </c>
      <c r="C1817" s="113">
        <f>_xll.qlCalendarAdvance("TARGET",C1816,B1817,"mf")</f>
        <v>49192</v>
      </c>
      <c r="D1817" s="120">
        <f>_xll.xlShmInterpRateFwd($D$3&amp;T(CalculationTrigger),C1817,,5,C1818)</f>
        <v>1.8606624479858062E-2</v>
      </c>
      <c r="E1817" s="120">
        <f>_xll.xlShmInterpRateFwd($E$3&amp;T(CalculationTrigger),C1817,,5,C1818)</f>
        <v>1.8541158304412265E-2</v>
      </c>
      <c r="F1817" s="121">
        <f>_xll.xlShmInterpRateFwd($F$3&amp;T(CalculationTrigger),C1817,,5,C1818)</f>
        <v>1.8247222085143254E-2</v>
      </c>
      <c r="G1817" s="148">
        <f>_xll.xlShmInterpDisc($G$3&amp;T(CalculationTrigger),C1817)</f>
        <v>0.80179077608347515</v>
      </c>
      <c r="H1817" s="149">
        <f>_xll.xlShmInterpDisc($H$3&amp;T(CalculationTrigger),C1817)</f>
        <v>0.80237771229252941</v>
      </c>
      <c r="I1817" s="150">
        <f>_xll.xlShmInterpDisc($I$3&amp;T(CalculationTrigger),C1817)</f>
        <v>0.80563559283521169</v>
      </c>
      <c r="J1817" s="157">
        <f t="shared" si="84"/>
        <v>4.1969484045327899E-5</v>
      </c>
      <c r="K1817" s="158">
        <f t="shared" si="85"/>
        <v>0</v>
      </c>
      <c r="L1817" s="159">
        <f t="shared" si="86"/>
        <v>-2.3240143288142957E-4</v>
      </c>
    </row>
    <row r="1818" spans="2:12" x14ac:dyDescent="0.2">
      <c r="B1818" s="112" t="s">
        <v>2</v>
      </c>
      <c r="C1818" s="113">
        <f>_xll.qlCalendarAdvance("TARGET",C1817,B1818,"mf")</f>
        <v>49199</v>
      </c>
      <c r="D1818" s="120">
        <f>_xll.xlShmInterpRateFwd($D$3&amp;T(CalculationTrigger),C1818,,5,C1819)</f>
        <v>1.8597755591752644E-2</v>
      </c>
      <c r="E1818" s="120">
        <f>_xll.xlShmInterpRateFwd($E$3&amp;T(CalculationTrigger),C1818,,5,C1819)</f>
        <v>1.8532158099010532E-2</v>
      </c>
      <c r="F1818" s="121">
        <f>_xll.xlShmInterpRateFwd($F$3&amp;T(CalculationTrigger),C1818,,5,C1819)</f>
        <v>1.8238112248574682E-2</v>
      </c>
      <c r="G1818" s="148">
        <f>_xll.xlShmInterpDisc($G$3&amp;T(CalculationTrigger),C1818)</f>
        <v>0.8015047676242697</v>
      </c>
      <c r="H1818" s="149">
        <f>_xll.xlShmInterpDisc($H$3&amp;T(CalculationTrigger),C1818)</f>
        <v>0.80209250114658481</v>
      </c>
      <c r="I1818" s="150">
        <f>_xll.xlShmInterpDisc($I$3&amp;T(CalculationTrigger),C1818)</f>
        <v>0.80535376192382402</v>
      </c>
      <c r="J1818" s="157">
        <f t="shared" si="84"/>
        <v>4.199527491948533E-5</v>
      </c>
      <c r="K1818" s="158">
        <f t="shared" si="85"/>
        <v>0</v>
      </c>
      <c r="L1818" s="159">
        <f t="shared" si="86"/>
        <v>-2.3246892902445356E-4</v>
      </c>
    </row>
    <row r="1819" spans="2:12" x14ac:dyDescent="0.2">
      <c r="B1819" s="112" t="s">
        <v>2</v>
      </c>
      <c r="C1819" s="113">
        <f>_xll.qlCalendarAdvance("TARGET",C1818,B1819,"mf")</f>
        <v>49206</v>
      </c>
      <c r="D1819" s="120">
        <f>_xll.xlShmInterpRateFwd($D$3&amp;T(CalculationTrigger),C1819,,5,C1820)</f>
        <v>1.8588753574523893E-2</v>
      </c>
      <c r="E1819" s="120">
        <f>_xll.xlShmInterpRateFwd($E$3&amp;T(CalculationTrigger),C1819,,5,C1820)</f>
        <v>1.8523026163228623E-2</v>
      </c>
      <c r="F1819" s="121">
        <f>_xll.xlShmInterpRateFwd($F$3&amp;T(CalculationTrigger),C1819,,5,C1820)</f>
        <v>1.8228866532077802E-2</v>
      </c>
      <c r="G1819" s="148">
        <f>_xll.xlShmInterpDisc($G$3&amp;T(CalculationTrigger),C1819)</f>
        <v>0.80121899741707514</v>
      </c>
      <c r="H1819" s="149">
        <f>_xll.xlShmInterpDisc($H$3&amp;T(CalculationTrigger),C1819)</f>
        <v>0.80180752972921099</v>
      </c>
      <c r="I1819" s="150">
        <f>_xll.xlShmInterpDisc($I$3&amp;T(CalculationTrigger),C1819)</f>
        <v>0.80507217020804533</v>
      </c>
      <c r="J1819" s="157">
        <f t="shared" si="84"/>
        <v>4.2021153266217808E-5</v>
      </c>
      <c r="K1819" s="158">
        <f t="shared" si="85"/>
        <v>0</v>
      </c>
      <c r="L1819" s="159">
        <f t="shared" si="86"/>
        <v>-2.3253639734664797E-4</v>
      </c>
    </row>
    <row r="1820" spans="2:12" x14ac:dyDescent="0.2">
      <c r="B1820" s="112" t="s">
        <v>2</v>
      </c>
      <c r="C1820" s="113">
        <f>_xll.qlCalendarAdvance("TARGET",C1819,B1820,"mf")</f>
        <v>49213</v>
      </c>
      <c r="D1820" s="120">
        <f>_xll.xlShmInterpRateFwd($D$3&amp;T(CalculationTrigger),C1820,,5,C1821)</f>
        <v>1.8579618160787962E-2</v>
      </c>
      <c r="E1820" s="120">
        <f>_xll.xlShmInterpRateFwd($E$3&amp;T(CalculationTrigger),C1820,,5,C1821)</f>
        <v>1.8513762236948464E-2</v>
      </c>
      <c r="F1820" s="121">
        <f>_xll.xlShmInterpRateFwd($F$3&amp;T(CalculationTrigger),C1820,,5,C1821)</f>
        <v>1.8219484657034771E-2</v>
      </c>
      <c r="G1820" s="148">
        <f>_xll.xlShmInterpDisc($G$3&amp;T(CalculationTrigger),C1820)</f>
        <v>0.80093346732399096</v>
      </c>
      <c r="H1820" s="149">
        <f>_xll.xlShmInterpDisc($H$3&amp;T(CalculationTrigger),C1820)</f>
        <v>0.80152279988113329</v>
      </c>
      <c r="I1820" s="150">
        <f>_xll.xlShmInterpDisc($I$3&amp;T(CalculationTrigger),C1820)</f>
        <v>0.80479081960240861</v>
      </c>
      <c r="J1820" s="157">
        <f t="shared" si="84"/>
        <v>4.2047117265155173E-5</v>
      </c>
      <c r="K1820" s="158">
        <f t="shared" si="85"/>
        <v>0</v>
      </c>
      <c r="L1820" s="159">
        <f t="shared" si="86"/>
        <v>-2.3260384248801114E-4</v>
      </c>
    </row>
    <row r="1821" spans="2:12" x14ac:dyDescent="0.2">
      <c r="B1821" s="112" t="s">
        <v>2</v>
      </c>
      <c r="C1821" s="113">
        <f>_xll.qlCalendarAdvance("TARGET",C1820,B1821,"mf")</f>
        <v>49220</v>
      </c>
      <c r="D1821" s="120">
        <f>_xll.xlShmInterpRateFwd($D$3&amp;T(CalculationTrigger),C1821,,5,C1822)</f>
        <v>1.8570349083209772E-2</v>
      </c>
      <c r="E1821" s="120">
        <f>_xll.xlShmInterpRateFwd($E$3&amp;T(CalculationTrigger),C1821,,5,C1822)</f>
        <v>1.8504366060123883E-2</v>
      </c>
      <c r="F1821" s="121">
        <f>_xll.xlShmInterpRateFwd($F$3&amp;T(CalculationTrigger),C1821,,5,C1822)</f>
        <v>1.8209966344801324E-2</v>
      </c>
      <c r="G1821" s="148">
        <f>_xll.xlShmInterpDisc($G$3&amp;T(CalculationTrigger),C1821)</f>
        <v>0.80064817920849574</v>
      </c>
      <c r="H1821" s="149">
        <f>_xll.xlShmInterpDisc($H$3&amp;T(CalculationTrigger),C1821)</f>
        <v>0.80123831344438889</v>
      </c>
      <c r="I1821" s="150">
        <f>_xll.xlShmInterpDisc($I$3&amp;T(CalculationTrigger),C1821)</f>
        <v>0.80450971202300459</v>
      </c>
      <c r="J1821" s="157">
        <f t="shared" si="84"/>
        <v>4.2073165095926251E-5</v>
      </c>
      <c r="K1821" s="158">
        <f t="shared" si="85"/>
        <v>0</v>
      </c>
      <c r="L1821" s="159">
        <f t="shared" si="86"/>
        <v>-2.3267126908846852E-4</v>
      </c>
    </row>
    <row r="1822" spans="2:12" x14ac:dyDescent="0.2">
      <c r="B1822" s="112" t="s">
        <v>2</v>
      </c>
      <c r="C1822" s="113">
        <f>_xll.qlCalendarAdvance("TARGET",C1821,B1822,"mf")</f>
        <v>49227</v>
      </c>
      <c r="D1822" s="120">
        <f>_xll.xlShmInterpRateFwd($D$3&amp;T(CalculationTrigger),C1822,,5,C1823)</f>
        <v>1.8560946074416117E-2</v>
      </c>
      <c r="E1822" s="120">
        <f>_xll.xlShmInterpRateFwd($E$3&amp;T(CalculationTrigger),C1822,,5,C1823)</f>
        <v>1.8494837372653155E-2</v>
      </c>
      <c r="F1822" s="121">
        <f>_xll.xlShmInterpRateFwd($F$3&amp;T(CalculationTrigger),C1822,,5,C1823)</f>
        <v>1.8200311316718343E-2</v>
      </c>
      <c r="G1822" s="148">
        <f>_xll.xlShmInterpDisc($G$3&amp;T(CalculationTrigger),C1822)</f>
        <v>0.80036313493544486</v>
      </c>
      <c r="H1822" s="149">
        <f>_xll.xlShmInterpDisc($H$3&amp;T(CalculationTrigger),C1822)</f>
        <v>0.80095407226232473</v>
      </c>
      <c r="I1822" s="150">
        <f>_xll.xlShmInterpDisc($I$3&amp;T(CalculationTrigger),C1822)</f>
        <v>0.80422884938748118</v>
      </c>
      <c r="J1822" s="157">
        <f t="shared" si="84"/>
        <v>4.2099294938158706E-5</v>
      </c>
      <c r="K1822" s="158">
        <f t="shared" si="85"/>
        <v>0</v>
      </c>
      <c r="L1822" s="159">
        <f t="shared" si="86"/>
        <v>-2.3273868178798625E-4</v>
      </c>
    </row>
    <row r="1823" spans="2:12" x14ac:dyDescent="0.2">
      <c r="B1823" s="112" t="s">
        <v>2</v>
      </c>
      <c r="C1823" s="113">
        <f>_xll.qlCalendarAdvance("TARGET",C1822,B1823,"mf")</f>
        <v>49234</v>
      </c>
      <c r="D1823" s="120">
        <f>_xll.xlShmInterpRateFwd($D$3&amp;T(CalculationTrigger),C1823,,5,C1824)</f>
        <v>1.8551408867018854E-2</v>
      </c>
      <c r="E1823" s="120">
        <f>_xll.xlShmInterpRateFwd($E$3&amp;T(CalculationTrigger),C1823,,5,C1824)</f>
        <v>1.8485175914465919E-2</v>
      </c>
      <c r="F1823" s="121">
        <f>_xll.xlShmInterpRateFwd($F$3&amp;T(CalculationTrigger),C1823,,5,C1824)</f>
        <v>1.8190519294158256E-2</v>
      </c>
      <c r="G1823" s="148">
        <f>_xll.xlShmInterpDisc($G$3&amp;T(CalculationTrigger),C1823)</f>
        <v>0.80007833637106995</v>
      </c>
      <c r="H1823" s="149">
        <f>_xll.xlShmInterpDisc($H$3&amp;T(CalculationTrigger),C1823)</f>
        <v>0.80067007817959712</v>
      </c>
      <c r="I1823" s="150">
        <f>_xll.xlShmInterpDisc($I$3&amp;T(CalculationTrigger),C1823)</f>
        <v>0.8039482336150422</v>
      </c>
      <c r="J1823" s="157">
        <f t="shared" si="84"/>
        <v>4.2125504971497994E-5</v>
      </c>
      <c r="K1823" s="158">
        <f t="shared" si="85"/>
        <v>0</v>
      </c>
      <c r="L1823" s="159">
        <f t="shared" si="86"/>
        <v>-2.3280608522654466E-4</v>
      </c>
    </row>
    <row r="1824" spans="2:12" x14ac:dyDescent="0.2">
      <c r="B1824" s="112" t="s">
        <v>2</v>
      </c>
      <c r="C1824" s="113">
        <f>_xll.qlCalendarAdvance("TARGET",C1823,B1824,"mf")</f>
        <v>49241</v>
      </c>
      <c r="D1824" s="120">
        <f>_xll.xlShmInterpRateFwd($D$3&amp;T(CalculationTrigger),C1824,,5,C1825)</f>
        <v>1.8541737193725007E-2</v>
      </c>
      <c r="E1824" s="120">
        <f>_xll.xlShmInterpRateFwd($E$3&amp;T(CalculationTrigger),C1824,,5,C1825)</f>
        <v>1.8475381425511604E-2</v>
      </c>
      <c r="F1824" s="121">
        <f>_xll.xlShmInterpRateFwd($F$3&amp;T(CalculationTrigger),C1824,,5,C1825)</f>
        <v>1.8180589998507642E-2</v>
      </c>
      <c r="G1824" s="148">
        <f>_xll.xlShmInterpDisc($G$3&amp;T(CalculationTrigger),C1824)</f>
        <v>0.79979378538297796</v>
      </c>
      <c r="H1824" s="149">
        <f>_xll.xlShmInterpDisc($H$3&amp;T(CalculationTrigger),C1824)</f>
        <v>0.80038633304217044</v>
      </c>
      <c r="I1824" s="150">
        <f>_xll.xlShmInterpDisc($I$3&amp;T(CalculationTrigger),C1824)</f>
        <v>0.80366786662644563</v>
      </c>
      <c r="J1824" s="157">
        <f t="shared" si="84"/>
        <v>4.2151793375562895E-5</v>
      </c>
      <c r="K1824" s="158">
        <f t="shared" si="85"/>
        <v>0</v>
      </c>
      <c r="L1824" s="159">
        <f t="shared" si="86"/>
        <v>-2.3287348404408761E-4</v>
      </c>
    </row>
    <row r="1825" spans="2:12" x14ac:dyDescent="0.2">
      <c r="B1825" s="112" t="s">
        <v>2</v>
      </c>
      <c r="C1825" s="113">
        <f>_xll.qlCalendarAdvance("TARGET",C1824,B1825,"mf")</f>
        <v>49248</v>
      </c>
      <c r="D1825" s="120">
        <f>_xll.xlShmInterpRateFwd($D$3&amp;T(CalculationTrigger),C1825,,5,C1826)</f>
        <v>1.85319307871166E-2</v>
      </c>
      <c r="E1825" s="120">
        <f>_xll.xlShmInterpRateFwd($E$3&amp;T(CalculationTrigger),C1825,,5,C1826)</f>
        <v>1.8465453645684127E-2</v>
      </c>
      <c r="F1825" s="121">
        <f>_xll.xlShmInterpRateFwd($F$3&amp;T(CalculationTrigger),C1825,,5,C1826)</f>
        <v>1.8170523151103526E-2</v>
      </c>
      <c r="G1825" s="148">
        <f>_xll.xlShmInterpDisc($G$3&amp;T(CalculationTrigger),C1825)</f>
        <v>0.79950948384014842</v>
      </c>
      <c r="H1825" s="149">
        <f>_xll.xlShmInterpDisc($H$3&amp;T(CalculationTrigger),C1825)</f>
        <v>0.80010283869731569</v>
      </c>
      <c r="I1825" s="150">
        <f>_xll.xlShmInterpDisc($I$3&amp;T(CalculationTrigger),C1825)</f>
        <v>0.80338775034400234</v>
      </c>
      <c r="J1825" s="157">
        <f t="shared" si="84"/>
        <v>4.2178158329996122E-5</v>
      </c>
      <c r="K1825" s="158">
        <f t="shared" si="85"/>
        <v>0</v>
      </c>
      <c r="L1825" s="159">
        <f t="shared" si="86"/>
        <v>-2.3294088288058448E-4</v>
      </c>
    </row>
    <row r="1826" spans="2:12" x14ac:dyDescent="0.2">
      <c r="B1826" s="112" t="s">
        <v>2</v>
      </c>
      <c r="C1826" s="113">
        <f>_xll.qlCalendarAdvance("TARGET",C1825,B1826,"mf")</f>
        <v>49255</v>
      </c>
      <c r="D1826" s="120">
        <f>_xll.xlShmInterpRateFwd($D$3&amp;T(CalculationTrigger),C1826,,5,C1827)</f>
        <v>1.8521989379859272E-2</v>
      </c>
      <c r="E1826" s="120">
        <f>_xll.xlShmInterpRateFwd($E$3&amp;T(CalculationTrigger),C1826,,5,C1827)</f>
        <v>1.8455392314937785E-2</v>
      </c>
      <c r="F1826" s="121">
        <f>_xll.xlShmInterpRateFwd($F$3&amp;T(CalculationTrigger),C1826,,5,C1827)</f>
        <v>1.8160318473343481E-2</v>
      </c>
      <c r="G1826" s="148">
        <f>_xll.xlShmInterpDisc($G$3&amp;T(CalculationTrigger),C1826)</f>
        <v>0.79922543361293441</v>
      </c>
      <c r="H1826" s="149">
        <f>_xll.xlShmInterpDisc($H$3&amp;T(CalculationTrigger),C1826)</f>
        <v>0.7998195969936106</v>
      </c>
      <c r="I1826" s="150">
        <f>_xll.xlShmInterpDisc($I$3&amp;T(CalculationTrigger),C1826)</f>
        <v>0.80310788669157562</v>
      </c>
      <c r="J1826" s="157">
        <f t="shared" si="84"/>
        <v>4.2204598014426211E-5</v>
      </c>
      <c r="K1826" s="158">
        <f t="shared" si="85"/>
        <v>0</v>
      </c>
      <c r="L1826" s="159">
        <f t="shared" si="86"/>
        <v>-2.3300828637599192E-4</v>
      </c>
    </row>
    <row r="1827" spans="2:12" x14ac:dyDescent="0.2">
      <c r="B1827" s="112" t="s">
        <v>2</v>
      </c>
      <c r="C1827" s="113">
        <f>_xll.qlCalendarAdvance("TARGET",C1826,B1827,"mf")</f>
        <v>49262</v>
      </c>
      <c r="D1827" s="120">
        <f>_xll.xlShmInterpRateFwd($D$3&amp;T(CalculationTrigger),C1827,,5,C1828)</f>
        <v>1.851191270460377E-2</v>
      </c>
      <c r="E1827" s="120">
        <f>_xll.xlShmInterpRateFwd($E$3&amp;T(CalculationTrigger),C1827,,5,C1828)</f>
        <v>1.8445197173188762E-2</v>
      </c>
      <c r="F1827" s="121">
        <f>_xll.xlShmInterpRateFwd($F$3&amp;T(CalculationTrigger),C1827,,5,C1828)</f>
        <v>1.8149975686569755E-2</v>
      </c>
      <c r="G1827" s="148">
        <f>_xll.xlShmInterpDisc($G$3&amp;T(CalculationTrigger),C1827)</f>
        <v>0.79894163657306005</v>
      </c>
      <c r="H1827" s="149">
        <f>_xll.xlShmInterpDisc($H$3&amp;T(CalculationTrigger),C1827)</f>
        <v>0.79953660978093766</v>
      </c>
      <c r="I1827" s="150">
        <f>_xll.xlShmInterpDisc($I$3&amp;T(CalculationTrigger),C1827)</f>
        <v>0.80282827759457931</v>
      </c>
      <c r="J1827" s="157">
        <f t="shared" si="84"/>
        <v>4.223111060848645E-5</v>
      </c>
      <c r="K1827" s="158">
        <f t="shared" si="85"/>
        <v>0</v>
      </c>
      <c r="L1827" s="159">
        <f t="shared" si="86"/>
        <v>-2.3307569917026548E-4</v>
      </c>
    </row>
    <row r="1828" spans="2:12" x14ac:dyDescent="0.2">
      <c r="B1828" s="112" t="s">
        <v>2</v>
      </c>
      <c r="C1828" s="113">
        <f>_xll.qlCalendarAdvance("TARGET",C1827,B1828,"mf")</f>
        <v>49269</v>
      </c>
      <c r="D1828" s="120">
        <f>_xll.xlShmInterpRateFwd($D$3&amp;T(CalculationTrigger),C1828,,5,C1829)</f>
        <v>1.8501700493991777E-2</v>
      </c>
      <c r="E1828" s="120">
        <f>_xll.xlShmInterpRateFwd($E$3&amp;T(CalculationTrigger),C1828,,5,C1829)</f>
        <v>1.8434867960367293E-2</v>
      </c>
      <c r="F1828" s="121">
        <f>_xll.xlShmInterpRateFwd($F$3&amp;T(CalculationTrigger),C1828,,5,C1829)</f>
        <v>1.8139494512150408E-2</v>
      </c>
      <c r="G1828" s="148">
        <f>_xll.xlShmInterpDisc($G$3&amp;T(CalculationTrigger),C1828)</f>
        <v>0.79865809459362003</v>
      </c>
      <c r="H1828" s="149">
        <f>_xll.xlShmInterpDisc($H$3&amp;T(CalculationTrigger),C1828)</f>
        <v>0.79925387891048405</v>
      </c>
      <c r="I1828" s="150">
        <f>_xll.xlShmInterpDisc($I$3&amp;T(CalculationTrigger),C1828)</f>
        <v>0.80254892497997743</v>
      </c>
      <c r="J1828" s="157">
        <f t="shared" si="84"/>
        <v>4.2257694291802156E-5</v>
      </c>
      <c r="K1828" s="158">
        <f t="shared" si="85"/>
        <v>0</v>
      </c>
      <c r="L1828" s="159">
        <f t="shared" si="86"/>
        <v>-2.3314312590337193E-4</v>
      </c>
    </row>
    <row r="1829" spans="2:12" x14ac:dyDescent="0.2">
      <c r="B1829" s="112" t="s">
        <v>2</v>
      </c>
      <c r="C1829" s="113">
        <f>_xll.qlCalendarAdvance("TARGET",C1828,B1829,"mf")</f>
        <v>49276</v>
      </c>
      <c r="D1829" s="120">
        <f>_xll.xlShmInterpRateFwd($D$3&amp;T(CalculationTrigger),C1829,,5,C1830)</f>
        <v>1.8491352480667501E-2</v>
      </c>
      <c r="E1829" s="120">
        <f>_xll.xlShmInterpRateFwd($E$3&amp;T(CalculationTrigger),C1829,,5,C1830)</f>
        <v>1.8424404416411896E-2</v>
      </c>
      <c r="F1829" s="121">
        <f>_xll.xlShmInterpRateFwd($F$3&amp;T(CalculationTrigger),C1829,,5,C1830)</f>
        <v>1.8128874671479316E-2</v>
      </c>
      <c r="G1829" s="148">
        <f>_xll.xlShmInterpDisc($G$3&amp;T(CalculationTrigger),C1829)</f>
        <v>0.79837480954907869</v>
      </c>
      <c r="H1829" s="149">
        <f>_xll.xlShmInterpDisc($H$3&amp;T(CalculationTrigger),C1829)</f>
        <v>0.79897140623474072</v>
      </c>
      <c r="I1829" s="150">
        <f>_xll.xlShmInterpDisc($I$3&amp;T(CalculationTrigger),C1829)</f>
        <v>0.80226983077628311</v>
      </c>
      <c r="J1829" s="157">
        <f t="shared" si="84"/>
        <v>4.2284347244015819E-5</v>
      </c>
      <c r="K1829" s="158">
        <f t="shared" si="85"/>
        <v>0</v>
      </c>
      <c r="L1829" s="159">
        <f t="shared" si="86"/>
        <v>-2.3321057121526294E-4</v>
      </c>
    </row>
    <row r="1830" spans="2:12" x14ac:dyDescent="0.2">
      <c r="B1830" s="112" t="s">
        <v>2</v>
      </c>
      <c r="C1830" s="113">
        <f>_xll.qlCalendarAdvance("TARGET",C1829,B1830,"mf")</f>
        <v>49283</v>
      </c>
      <c r="D1830" s="120">
        <f>_xll.xlShmInterpRateFwd($D$3&amp;T(CalculationTrigger),C1830,,5,C1831)</f>
        <v>1.8480868397295073E-2</v>
      </c>
      <c r="E1830" s="120">
        <f>_xll.xlShmInterpRateFwd($E$3&amp;T(CalculationTrigger),C1830,,5,C1831)</f>
        <v>1.8413806281251974E-2</v>
      </c>
      <c r="F1830" s="121">
        <f>_xll.xlShmInterpRateFwd($F$3&amp;T(CalculationTrigger),C1830,,5,C1831)</f>
        <v>1.8118115885906689E-2</v>
      </c>
      <c r="G1830" s="148">
        <f>_xll.xlShmInterpDisc($G$3&amp;T(CalculationTrigger),C1830)</f>
        <v>0.7980917833152692</v>
      </c>
      <c r="H1830" s="149">
        <f>_xll.xlShmInterpDisc($H$3&amp;T(CalculationTrigger),C1830)</f>
        <v>0.79868919360750157</v>
      </c>
      <c r="I1830" s="150">
        <f>_xll.xlShmInterpDisc($I$3&amp;T(CalculationTrigger),C1830)</f>
        <v>0.80199099691355735</v>
      </c>
      <c r="J1830" s="157">
        <f t="shared" si="84"/>
        <v>4.2311067644749179E-5</v>
      </c>
      <c r="K1830" s="158">
        <f t="shared" si="85"/>
        <v>0</v>
      </c>
      <c r="L1830" s="159">
        <f t="shared" si="86"/>
        <v>-2.3327803974591236E-4</v>
      </c>
    </row>
    <row r="1831" spans="2:12" x14ac:dyDescent="0.2">
      <c r="B1831" s="112" t="s">
        <v>2</v>
      </c>
      <c r="C1831" s="113">
        <f>_xll.qlCalendarAdvance("TARGET",C1830,B1831,"mf")</f>
        <v>49290</v>
      </c>
      <c r="D1831" s="120">
        <f>_xll.xlShmInterpRateFwd($D$3&amp;T(CalculationTrigger),C1831,,5,C1832)</f>
        <v>1.8470247976500632E-2</v>
      </c>
      <c r="E1831" s="120">
        <f>_xll.xlShmInterpRateFwd($E$3&amp;T(CalculationTrigger),C1831,,5,C1832)</f>
        <v>1.840307329483104E-2</v>
      </c>
      <c r="F1831" s="121">
        <f>_xll.xlShmInterpRateFwd($F$3&amp;T(CalculationTrigger),C1831,,5,C1832)</f>
        <v>1.8107217876831731E-2</v>
      </c>
      <c r="G1831" s="148">
        <f>_xll.xlShmInterpDisc($G$3&amp;T(CalculationTrigger),C1831)</f>
        <v>0.7978090177693925</v>
      </c>
      <c r="H1831" s="149">
        <f>_xll.xlShmInterpDisc($H$3&amp;T(CalculationTrigger),C1831)</f>
        <v>0.798407242883863</v>
      </c>
      <c r="I1831" s="150">
        <f>_xll.xlShmInterpDisc($I$3&amp;T(CalculationTrigger),C1831)</f>
        <v>0.8017124253234087</v>
      </c>
      <c r="J1831" s="157">
        <f t="shared" si="84"/>
        <v>4.2337853673647225E-5</v>
      </c>
      <c r="K1831" s="158">
        <f t="shared" si="85"/>
        <v>0</v>
      </c>
      <c r="L1831" s="159">
        <f t="shared" si="86"/>
        <v>-2.333455361352777E-4</v>
      </c>
    </row>
    <row r="1832" spans="2:12" x14ac:dyDescent="0.2">
      <c r="B1832" s="112" t="s">
        <v>2</v>
      </c>
      <c r="C1832" s="113">
        <f>_xll.qlCalendarAdvance("TARGET",C1831,B1832,"mf")</f>
        <v>49297</v>
      </c>
      <c r="D1832" s="120">
        <f>_xll.xlShmInterpRateFwd($D$3&amp;T(CalculationTrigger),C1832,,5,C1833)</f>
        <v>1.8459182309866731E-2</v>
      </c>
      <c r="E1832" s="120">
        <f>_xll.xlShmInterpRateFwd($E$3&amp;T(CalculationTrigger),C1832,,5,C1833)</f>
        <v>1.8391885302292282E-2</v>
      </c>
      <c r="F1832" s="121">
        <f>_xll.xlShmInterpRateFwd($F$3&amp;T(CalculationTrigger),C1832,,5,C1833)</f>
        <v>1.809583335080182E-2</v>
      </c>
      <c r="G1832" s="148">
        <f>_xll.xlShmInterpDisc($G$3&amp;T(CalculationTrigger),C1832)</f>
        <v>0.79752651479001702</v>
      </c>
      <c r="H1832" s="149">
        <f>_xll.xlShmInterpDisc($H$3&amp;T(CalculationTrigger),C1832)</f>
        <v>0.79812555592022316</v>
      </c>
      <c r="I1832" s="150">
        <f>_xll.xlShmInterpDisc($I$3&amp;T(CalculationTrigger),C1832)</f>
        <v>0.80143411793899189</v>
      </c>
      <c r="J1832" s="157">
        <f t="shared" si="84"/>
        <v>4.2364703510321541E-5</v>
      </c>
      <c r="K1832" s="158">
        <f t="shared" si="85"/>
        <v>0</v>
      </c>
      <c r="L1832" s="159">
        <f t="shared" si="86"/>
        <v>-2.3341306502329946E-4</v>
      </c>
    </row>
    <row r="1833" spans="2:12" x14ac:dyDescent="0.2">
      <c r="B1833" s="112" t="s">
        <v>2</v>
      </c>
      <c r="C1833" s="113">
        <f>_xll.qlCalendarAdvance("TARGET",C1832,B1833,"mf")</f>
        <v>49305</v>
      </c>
      <c r="D1833" s="120">
        <f>_xll.xlShmInterpRateFwd($D$3&amp;T(CalculationTrigger),C1833,,5,C1834)</f>
        <v>1.8447029593392224E-2</v>
      </c>
      <c r="E1833" s="120">
        <f>_xll.xlShmInterpRateFwd($E$3&amp;T(CalculationTrigger),C1833,,5,C1834)</f>
        <v>1.8379618737866876E-2</v>
      </c>
      <c r="F1833" s="121">
        <f>_xll.xlShmInterpRateFwd($F$3&amp;T(CalculationTrigger),C1833,,5,C1834)</f>
        <v>1.808339489068617E-2</v>
      </c>
      <c r="G1833" s="148">
        <f>_xll.xlShmInterpDisc($G$3&amp;T(CalculationTrigger),C1833)</f>
        <v>0.79720397816380162</v>
      </c>
      <c r="H1833" s="149">
        <f>_xll.xlShmInterpDisc($H$3&amp;T(CalculationTrigger),C1833)</f>
        <v>0.79780395331631937</v>
      </c>
      <c r="I1833" s="150">
        <f>_xll.xlShmInterpDisc($I$3&amp;T(CalculationTrigger),C1833)</f>
        <v>0.80111637835592719</v>
      </c>
      <c r="J1833" s="157">
        <f t="shared" si="84"/>
        <v>4.2395464834788089E-5</v>
      </c>
      <c r="K1833" s="158">
        <f t="shared" si="85"/>
        <v>0</v>
      </c>
      <c r="L1833" s="159">
        <f t="shared" si="86"/>
        <v>-2.3349028664177226E-4</v>
      </c>
    </row>
    <row r="1834" spans="2:12" x14ac:dyDescent="0.2">
      <c r="B1834" s="112" t="s">
        <v>2</v>
      </c>
      <c r="C1834" s="113">
        <f>_xll.qlCalendarAdvance("TARGET",C1833,B1834,"mf")</f>
        <v>49312</v>
      </c>
      <c r="D1834" s="120">
        <f>_xll.xlShmInterpRateFwd($D$3&amp;T(CalculationTrigger),C1834,,5,C1835)</f>
        <v>1.8435978943105228E-2</v>
      </c>
      <c r="E1834" s="120">
        <f>_xll.xlShmInterpRateFwd($E$3&amp;T(CalculationTrigger),C1834,,5,C1835)</f>
        <v>1.8368460240098406E-2</v>
      </c>
      <c r="F1834" s="121">
        <f>_xll.xlShmInterpRateFwd($F$3&amp;T(CalculationTrigger),C1834,,5,C1835)</f>
        <v>1.8072057508070786E-2</v>
      </c>
      <c r="G1834" s="148">
        <f>_xll.xlShmInterpDisc($G$3&amp;T(CalculationTrigger),C1834)</f>
        <v>0.79692204415907397</v>
      </c>
      <c r="H1834" s="149">
        <f>_xll.xlShmInterpDisc($H$3&amp;T(CalculationTrigger),C1834)</f>
        <v>0.7975228378098651</v>
      </c>
      <c r="I1834" s="150">
        <f>_xll.xlShmInterpDisc($I$3&amp;T(CalculationTrigger),C1834)</f>
        <v>0.80083864364344204</v>
      </c>
      <c r="J1834" s="157">
        <f t="shared" si="84"/>
        <v>4.2422445272634642E-5</v>
      </c>
      <c r="K1834" s="158">
        <f t="shared" si="85"/>
        <v>0</v>
      </c>
      <c r="L1834" s="159">
        <f t="shared" si="86"/>
        <v>-2.3355790079417033E-4</v>
      </c>
    </row>
    <row r="1835" spans="2:12" x14ac:dyDescent="0.2">
      <c r="B1835" s="112" t="s">
        <v>2</v>
      </c>
      <c r="C1835" s="113">
        <f>_xll.qlCalendarAdvance("TARGET",C1834,B1835,"mf")</f>
        <v>49319</v>
      </c>
      <c r="D1835" s="120">
        <f>_xll.xlShmInterpRateFwd($D$3&amp;T(CalculationTrigger),C1835,,5,C1836)</f>
        <v>1.8424790847850394E-2</v>
      </c>
      <c r="E1835" s="120">
        <f>_xll.xlShmInterpRateFwd($E$3&amp;T(CalculationTrigger),C1835,,5,C1836)</f>
        <v>1.8357165813678418E-2</v>
      </c>
      <c r="F1835" s="121">
        <f>_xll.xlShmInterpRateFwd($F$3&amp;T(CalculationTrigger),C1835,,5,C1836)</f>
        <v>1.8060579747648766E-2</v>
      </c>
      <c r="G1835" s="148">
        <f>_xll.xlShmInterpDisc($G$3&amp;T(CalculationTrigger),C1835)</f>
        <v>0.79664037863381354</v>
      </c>
      <c r="H1835" s="149">
        <f>_xll.xlShmInterpDisc($H$3&amp;T(CalculationTrigger),C1835)</f>
        <v>0.79724199190627476</v>
      </c>
      <c r="I1835" s="150">
        <f>_xll.xlShmInterpDisc($I$3&amp;T(CalculationTrigger),C1835)</f>
        <v>0.80056117922238057</v>
      </c>
      <c r="J1835" s="157">
        <f t="shared" si="84"/>
        <v>4.2449483797123775E-5</v>
      </c>
      <c r="K1835" s="158">
        <f t="shared" si="85"/>
        <v>0</v>
      </c>
      <c r="L1835" s="159">
        <f t="shared" si="86"/>
        <v>-2.3362556202798391E-4</v>
      </c>
    </row>
    <row r="1836" spans="2:12" x14ac:dyDescent="0.2">
      <c r="B1836" s="112" t="s">
        <v>2</v>
      </c>
      <c r="C1836" s="113">
        <f>_xll.qlCalendarAdvance("TARGET",C1835,B1836,"mf")</f>
        <v>49326</v>
      </c>
      <c r="D1836" s="120">
        <f>_xll.xlShmInterpRateFwd($D$3&amp;T(CalculationTrigger),C1836,,5,C1837)</f>
        <v>1.8413465040267231E-2</v>
      </c>
      <c r="E1836" s="120">
        <f>_xll.xlShmInterpRateFwd($E$3&amp;T(CalculationTrigger),C1836,,5,C1837)</f>
        <v>1.8345735198528747E-2</v>
      </c>
      <c r="F1836" s="121">
        <f>_xll.xlShmInterpRateFwd($F$3&amp;T(CalculationTrigger),C1836,,5,C1837)</f>
        <v>1.8048961330804365E-2</v>
      </c>
      <c r="G1836" s="148">
        <f>_xll.xlShmInterpDisc($G$3&amp;T(CalculationTrigger),C1836)</f>
        <v>0.79635898347224643</v>
      </c>
      <c r="H1836" s="149">
        <f>_xll.xlShmInterpDisc($H$3&amp;T(CalculationTrigger),C1836)</f>
        <v>0.7969614174673354</v>
      </c>
      <c r="I1836" s="150">
        <f>_xll.xlShmInterpDisc($I$3&amp;T(CalculationTrigger),C1836)</f>
        <v>0.80028398703229853</v>
      </c>
      <c r="J1836" s="157">
        <f t="shared" si="84"/>
        <v>4.2476578587873153E-5</v>
      </c>
      <c r="K1836" s="158">
        <f t="shared" si="85"/>
        <v>0</v>
      </c>
      <c r="L1836" s="159">
        <f t="shared" si="86"/>
        <v>-2.3369327498316323E-4</v>
      </c>
    </row>
    <row r="1837" spans="2:12" x14ac:dyDescent="0.2">
      <c r="B1837" s="112" t="s">
        <v>2</v>
      </c>
      <c r="C1837" s="113">
        <f>_xll.qlCalendarAdvance("TARGET",C1836,B1837,"mf")</f>
        <v>49333</v>
      </c>
      <c r="D1837" s="120">
        <f>_xll.xlShmInterpRateFwd($D$3&amp;T(CalculationTrigger),C1837,,5,C1838)</f>
        <v>1.8402001252986296E-2</v>
      </c>
      <c r="E1837" s="120">
        <f>_xll.xlShmInterpRateFwd($E$3&amp;T(CalculationTrigger),C1837,,5,C1838)</f>
        <v>1.8334168134585403E-2</v>
      </c>
      <c r="F1837" s="121">
        <f>_xll.xlShmInterpRateFwd($F$3&amp;T(CalculationTrigger),C1837,,5,C1838)</f>
        <v>1.8037201978895658E-2</v>
      </c>
      <c r="G1837" s="148">
        <f>_xll.xlShmInterpDisc($G$3&amp;T(CalculationTrigger),C1837)</f>
        <v>0.79607786055996355</v>
      </c>
      <c r="H1837" s="149">
        <f>_xll.xlShmInterpDisc($H$3&amp;T(CalculationTrigger),C1837)</f>
        <v>0.79668111635613437</v>
      </c>
      <c r="I1837" s="150">
        <f>_xll.xlShmInterpDisc($I$3&amp;T(CalculationTrigger),C1837)</f>
        <v>0.80000706901429564</v>
      </c>
      <c r="J1837" s="157">
        <f t="shared" si="84"/>
        <v>4.2503727824529279E-5</v>
      </c>
      <c r="K1837" s="158">
        <f t="shared" si="85"/>
        <v>0</v>
      </c>
      <c r="L1837" s="159">
        <f t="shared" si="86"/>
        <v>-2.3376104429966273E-4</v>
      </c>
    </row>
    <row r="1838" spans="2:12" x14ac:dyDescent="0.2">
      <c r="B1838" s="112" t="s">
        <v>2</v>
      </c>
      <c r="C1838" s="113">
        <f>_xll.qlCalendarAdvance("TARGET",C1837,B1838,"mf")</f>
        <v>49340</v>
      </c>
      <c r="D1838" s="120">
        <f>_xll.xlShmInterpRateFwd($D$3&amp;T(CalculationTrigger),C1838,,5,C1839)</f>
        <v>1.8390399218716134E-2</v>
      </c>
      <c r="E1838" s="120">
        <f>_xll.xlShmInterpRateFwd($E$3&amp;T(CalculationTrigger),C1838,,5,C1839)</f>
        <v>1.8322464361810162E-2</v>
      </c>
      <c r="F1838" s="121">
        <f>_xll.xlShmInterpRateFwd($F$3&amp;T(CalculationTrigger),C1838,,5,C1839)</f>
        <v>1.8025301413324046E-2</v>
      </c>
      <c r="G1838" s="148">
        <f>_xll.xlShmInterpDisc($G$3&amp;T(CalculationTrigger),C1838)</f>
        <v>0.79579701178392026</v>
      </c>
      <c r="H1838" s="149">
        <f>_xll.xlShmInterpDisc($H$3&amp;T(CalculationTrigger),C1838)</f>
        <v>0.79640109043705909</v>
      </c>
      <c r="I1838" s="150">
        <f>_xll.xlShmInterpDisc($I$3&amp;T(CalculationTrigger),C1838)</f>
        <v>0.79973042711101539</v>
      </c>
      <c r="J1838" s="157">
        <f t="shared" si="84"/>
        <v>4.253092968670492E-5</v>
      </c>
      <c r="K1838" s="158">
        <f t="shared" si="85"/>
        <v>0</v>
      </c>
      <c r="L1838" s="159">
        <f t="shared" si="86"/>
        <v>-2.3382887461745284E-4</v>
      </c>
    </row>
    <row r="1839" spans="2:12" x14ac:dyDescent="0.2">
      <c r="B1839" s="112" t="s">
        <v>2</v>
      </c>
      <c r="C1839" s="113">
        <f>_xll.qlCalendarAdvance("TARGET",C1838,B1839,"mf")</f>
        <v>49347</v>
      </c>
      <c r="D1839" s="120">
        <f>_xll.xlShmInterpRateFwd($D$3&amp;T(CalculationTrigger),C1839,,5,C1840)</f>
        <v>1.8378658670098427E-2</v>
      </c>
      <c r="E1839" s="120">
        <f>_xll.xlShmInterpRateFwd($E$3&amp;T(CalculationTrigger),C1839,,5,C1840)</f>
        <v>1.8310623620138463E-2</v>
      </c>
      <c r="F1839" s="121">
        <f>_xll.xlShmInterpRateFwd($F$3&amp;T(CalculationTrigger),C1839,,5,C1840)</f>
        <v>1.8013259355487928E-2</v>
      </c>
      <c r="G1839" s="148">
        <f>_xll.xlShmInterpDisc($G$3&amp;T(CalculationTrigger),C1839)</f>
        <v>0.7955164390324353</v>
      </c>
      <c r="H1839" s="149">
        <f>_xll.xlShmInterpDisc($H$3&amp;T(CalculationTrigger),C1839)</f>
        <v>0.79612134157579639</v>
      </c>
      <c r="I1839" s="150">
        <f>_xll.xlShmInterpDisc($I$3&amp;T(CalculationTrigger),C1839)</f>
        <v>0.79945406326664437</v>
      </c>
      <c r="J1839" s="157">
        <f t="shared" si="84"/>
        <v>4.2558182354047696E-5</v>
      </c>
      <c r="K1839" s="158">
        <f t="shared" si="85"/>
        <v>0</v>
      </c>
      <c r="L1839" s="159">
        <f t="shared" si="86"/>
        <v>-2.3389677057649428E-4</v>
      </c>
    </row>
    <row r="1840" spans="2:12" x14ac:dyDescent="0.2">
      <c r="B1840" s="112" t="s">
        <v>2</v>
      </c>
      <c r="C1840" s="113">
        <f>_xll.qlCalendarAdvance("TARGET",C1839,B1840,"mf")</f>
        <v>49354</v>
      </c>
      <c r="D1840" s="120">
        <f>_xll.xlShmInterpRateFwd($D$3&amp;T(CalculationTrigger),C1840,,5,C1841)</f>
        <v>1.8366779339783344E-2</v>
      </c>
      <c r="E1840" s="120">
        <f>_xll.xlShmInterpRateFwd($E$3&amp;T(CalculationTrigger),C1840,,5,C1841)</f>
        <v>1.8298645649525734E-2</v>
      </c>
      <c r="F1840" s="121">
        <f>_xll.xlShmInterpRateFwd($F$3&amp;T(CalculationTrigger),C1840,,5,C1841)</f>
        <v>1.8001075526759568E-2</v>
      </c>
      <c r="G1840" s="148">
        <f>_xll.xlShmInterpDisc($G$3&amp;T(CalculationTrigger),C1840)</f>
        <v>0.7952361441951914</v>
      </c>
      <c r="H1840" s="149">
        <f>_xll.xlShmInterpDisc($H$3&amp;T(CalculationTrigger),C1840)</f>
        <v>0.79584187163933295</v>
      </c>
      <c r="I1840" s="150">
        <f>_xll.xlShmInterpDisc($I$3&amp;T(CalculationTrigger),C1840)</f>
        <v>0.79917797942691204</v>
      </c>
      <c r="J1840" s="157">
        <f t="shared" si="84"/>
        <v>4.258548400619006E-5</v>
      </c>
      <c r="K1840" s="158">
        <f t="shared" si="85"/>
        <v>0</v>
      </c>
      <c r="L1840" s="159">
        <f t="shared" si="86"/>
        <v>-2.3396473681673753E-4</v>
      </c>
    </row>
    <row r="1841" spans="2:12" x14ac:dyDescent="0.2">
      <c r="B1841" s="112" t="s">
        <v>2</v>
      </c>
      <c r="C1841" s="113">
        <f>_xll.qlCalendarAdvance("TARGET",C1840,B1841,"mf")</f>
        <v>49361</v>
      </c>
      <c r="D1841" s="120">
        <f>_xll.xlShmInterpRateFwd($D$3&amp;T(CalculationTrigger),C1841,,5,C1842)</f>
        <v>1.8354760960435337E-2</v>
      </c>
      <c r="E1841" s="120">
        <f>_xll.xlShmInterpRateFwd($E$3&amp;T(CalculationTrigger),C1841,,5,C1842)</f>
        <v>1.8286530189895296E-2</v>
      </c>
      <c r="F1841" s="121">
        <f>_xll.xlShmInterpRateFwd($F$3&amp;T(CalculationTrigger),C1841,,5,C1842)</f>
        <v>1.7988749648496671E-2</v>
      </c>
      <c r="G1841" s="148">
        <f>_xll.xlShmInterpDisc($G$3&amp;T(CalculationTrigger),C1841)</f>
        <v>0.7949561291632351</v>
      </c>
      <c r="H1841" s="149">
        <f>_xll.xlShmInterpDisc($H$3&amp;T(CalculationTrigger),C1841)</f>
        <v>0.7955626824959553</v>
      </c>
      <c r="I1841" s="150">
        <f>_xll.xlShmInterpDisc($I$3&amp;T(CalculationTrigger),C1841)</f>
        <v>0.79890217753909121</v>
      </c>
      <c r="J1841" s="157">
        <f t="shared" si="84"/>
        <v>4.2612832822755486E-5</v>
      </c>
      <c r="K1841" s="158">
        <f t="shared" si="85"/>
        <v>0</v>
      </c>
      <c r="L1841" s="159">
        <f t="shared" si="86"/>
        <v>-2.3403277797814665E-4</v>
      </c>
    </row>
    <row r="1842" spans="2:12" x14ac:dyDescent="0.2">
      <c r="B1842" s="112" t="s">
        <v>2</v>
      </c>
      <c r="C1842" s="113">
        <f>_xll.qlCalendarAdvance("TARGET",C1841,B1842,"mf")</f>
        <v>49368</v>
      </c>
      <c r="D1842" s="120">
        <f>_xll.xlShmInterpRateFwd($D$3&amp;T(CalculationTrigger),C1842,,5,C1843)</f>
        <v>1.834260326475054E-2</v>
      </c>
      <c r="E1842" s="120">
        <f>_xll.xlShmInterpRateFwd($E$3&amp;T(CalculationTrigger),C1842,,5,C1843)</f>
        <v>1.8274276981236848E-2</v>
      </c>
      <c r="F1842" s="121">
        <f>_xll.xlShmInterpRateFwd($F$3&amp;T(CalculationTrigger),C1842,,5,C1843)</f>
        <v>1.7976281442146688E-2</v>
      </c>
      <c r="G1842" s="148">
        <f>_xll.xlShmInterpDisc($G$3&amp;T(CalculationTrigger),C1842)</f>
        <v>0.79467639582897653</v>
      </c>
      <c r="H1842" s="149">
        <f>_xll.xlShmInterpDisc($H$3&amp;T(CalculationTrigger),C1842)</f>
        <v>0.79528377601524991</v>
      </c>
      <c r="I1842" s="150">
        <f>_xll.xlShmInterpDisc($I$3&amp;T(CalculationTrigger),C1842)</f>
        <v>0.79862665955199785</v>
      </c>
      <c r="J1842" s="157">
        <f t="shared" si="84"/>
        <v>4.2640226983370893E-5</v>
      </c>
      <c r="K1842" s="158">
        <f t="shared" si="85"/>
        <v>0</v>
      </c>
      <c r="L1842" s="159">
        <f t="shared" si="86"/>
        <v>-2.3410089870069855E-4</v>
      </c>
    </row>
    <row r="1843" spans="2:12" x14ac:dyDescent="0.2">
      <c r="B1843" s="112" t="s">
        <v>2</v>
      </c>
      <c r="C1843" s="113">
        <f>_xll.qlCalendarAdvance("TARGET",C1842,B1843,"mf")</f>
        <v>49375</v>
      </c>
      <c r="D1843" s="120">
        <f>_xll.xlShmInterpRateFwd($D$3&amp;T(CalculationTrigger),C1843,,5,C1844)</f>
        <v>1.8330305985340915E-2</v>
      </c>
      <c r="E1843" s="120">
        <f>_xll.xlShmInterpRateFwd($E$3&amp;T(CalculationTrigger),C1843,,5,C1844)</f>
        <v>1.8261885763450069E-2</v>
      </c>
      <c r="F1843" s="121">
        <f>_xll.xlShmInterpRateFwd($F$3&amp;T(CalculationTrigger),C1843,,5,C1844)</f>
        <v>1.7963670629061443E-2</v>
      </c>
      <c r="G1843" s="148">
        <f>_xll.xlShmInterpDisc($G$3&amp;T(CalculationTrigger),C1843)</f>
        <v>0.79439694608618883</v>
      </c>
      <c r="H1843" s="149">
        <f>_xll.xlShmInterpDisc($H$3&amp;T(CalculationTrigger),C1843)</f>
        <v>0.7950051540681029</v>
      </c>
      <c r="I1843" s="150">
        <f>_xll.xlShmInterpDisc($I$3&amp;T(CalculationTrigger),C1843)</f>
        <v>0.79835142741599019</v>
      </c>
      <c r="J1843" s="157">
        <f t="shared" si="84"/>
        <v>4.2667664667691278E-5</v>
      </c>
      <c r="K1843" s="158">
        <f t="shared" si="85"/>
        <v>0</v>
      </c>
      <c r="L1843" s="159">
        <f t="shared" si="86"/>
        <v>-2.3416910362433286E-4</v>
      </c>
    </row>
    <row r="1844" spans="2:12" x14ac:dyDescent="0.2">
      <c r="B1844" s="112" t="s">
        <v>2</v>
      </c>
      <c r="C1844" s="113">
        <f>_xll.qlCalendarAdvance("TARGET",C1843,B1844,"mf")</f>
        <v>49382</v>
      </c>
      <c r="D1844" s="120">
        <f>_xll.xlShmInterpRateFwd($D$3&amp;T(CalculationTrigger),C1844,,5,C1845)</f>
        <v>1.8317868854937035E-2</v>
      </c>
      <c r="E1844" s="120">
        <f>_xll.xlShmInterpRateFwd($E$3&amp;T(CalculationTrigger),C1844,,5,C1845)</f>
        <v>1.8249356276541593E-2</v>
      </c>
      <c r="F1844" s="121">
        <f>_xll.xlShmInterpRateFwd($F$3&amp;T(CalculationTrigger),C1844,,5,C1845)</f>
        <v>1.795091693063619E-2</v>
      </c>
      <c r="G1844" s="148">
        <f>_xll.xlShmInterpDisc($G$3&amp;T(CalculationTrigger),C1844)</f>
        <v>0.79411778183000958</v>
      </c>
      <c r="H1844" s="149">
        <f>_xll.xlShmInterpDisc($H$3&amp;T(CalculationTrigger),C1844)</f>
        <v>0.79472681852670124</v>
      </c>
      <c r="I1844" s="150">
        <f>_xll.xlShmInterpDisc($I$3&amp;T(CalculationTrigger),C1844)</f>
        <v>0.79807648308297019</v>
      </c>
      <c r="J1844" s="157">
        <f t="shared" si="84"/>
        <v>4.2695144055325235E-5</v>
      </c>
      <c r="K1844" s="158">
        <f t="shared" si="85"/>
        <v>0</v>
      </c>
      <c r="L1844" s="159">
        <f t="shared" si="86"/>
        <v>-2.3423739738901285E-4</v>
      </c>
    </row>
    <row r="1845" spans="2:12" x14ac:dyDescent="0.2">
      <c r="B1845" s="112" t="s">
        <v>2</v>
      </c>
      <c r="C1845" s="113">
        <f>_xll.qlCalendarAdvance("TARGET",C1844,B1845,"mf")</f>
        <v>49389</v>
      </c>
      <c r="D1845" s="120">
        <f>_xll.xlShmInterpRateFwd($D$3&amp;T(CalculationTrigger),C1845,,5,C1846)</f>
        <v>1.8305291606167947E-2</v>
      </c>
      <c r="E1845" s="120">
        <f>_xll.xlShmInterpRateFwd($E$3&amp;T(CalculationTrigger),C1845,,5,C1846)</f>
        <v>1.8236688260422275E-2</v>
      </c>
      <c r="F1845" s="121">
        <f>_xll.xlShmInterpRateFwd($F$3&amp;T(CalculationTrigger),C1845,,5,C1846)</f>
        <v>1.7938020068286455E-2</v>
      </c>
      <c r="G1845" s="148">
        <f>_xll.xlShmInterpDisc($G$3&amp;T(CalculationTrigger),C1845)</f>
        <v>0.79383890495693932</v>
      </c>
      <c r="H1845" s="149">
        <f>_xll.xlShmInterpDisc($H$3&amp;T(CalculationTrigger),C1845)</f>
        <v>0.79444877126453173</v>
      </c>
      <c r="I1845" s="150">
        <f>_xll.xlShmInterpDisc($I$3&amp;T(CalculationTrigger),C1845)</f>
        <v>0.79780182850638282</v>
      </c>
      <c r="J1845" s="157">
        <f t="shared" si="84"/>
        <v>4.2722663325915499E-5</v>
      </c>
      <c r="K1845" s="158">
        <f t="shared" si="85"/>
        <v>0</v>
      </c>
      <c r="L1845" s="159">
        <f t="shared" si="86"/>
        <v>-2.3430578463471224E-4</v>
      </c>
    </row>
    <row r="1846" spans="2:12" x14ac:dyDescent="0.2">
      <c r="B1846" s="112" t="s">
        <v>2</v>
      </c>
      <c r="C1846" s="113">
        <f>_xll.qlCalendarAdvance("TARGET",C1845,B1846,"mf")</f>
        <v>49396</v>
      </c>
      <c r="D1846" s="120">
        <f>_xll.xlShmInterpRateFwd($D$3&amp;T(CalculationTrigger),C1846,,5,C1847)</f>
        <v>1.8292573971706031E-2</v>
      </c>
      <c r="E1846" s="120">
        <f>_xll.xlShmInterpRateFwd($E$3&amp;T(CalculationTrigger),C1846,,5,C1847)</f>
        <v>1.8223881455063595E-2</v>
      </c>
      <c r="F1846" s="121">
        <f>_xll.xlShmInterpRateFwd($F$3&amp;T(CalculationTrigger),C1846,,5,C1847)</f>
        <v>1.7924979763395913E-2</v>
      </c>
      <c r="G1846" s="148">
        <f>_xll.xlShmInterpDisc($G$3&amp;T(CalculationTrigger),C1846)</f>
        <v>0.79356031736484312</v>
      </c>
      <c r="H1846" s="149">
        <f>_xll.xlShmInterpDisc($H$3&amp;T(CalculationTrigger),C1846)</f>
        <v>0.79417101415638258</v>
      </c>
      <c r="I1846" s="150">
        <f>_xll.xlShmInterpDisc($I$3&amp;T(CalculationTrigger),C1846)</f>
        <v>0.79752746564121635</v>
      </c>
      <c r="J1846" s="157">
        <f t="shared" si="84"/>
        <v>4.2750220659101609E-5</v>
      </c>
      <c r="K1846" s="158">
        <f t="shared" si="85"/>
        <v>0</v>
      </c>
      <c r="L1846" s="159">
        <f t="shared" si="86"/>
        <v>-2.3437427000137773E-4</v>
      </c>
    </row>
    <row r="1847" spans="2:12" x14ac:dyDescent="0.2">
      <c r="B1847" s="112" t="s">
        <v>2</v>
      </c>
      <c r="C1847" s="113">
        <f>_xll.qlCalendarAdvance("TARGET",C1846,B1847,"mf")</f>
        <v>49403</v>
      </c>
      <c r="D1847" s="120">
        <f>_xll.xlShmInterpRateFwd($D$3&amp;T(CalculationTrigger),C1847,,5,C1848)</f>
        <v>1.8281895422628393E-2</v>
      </c>
      <c r="E1847" s="120">
        <f>_xll.xlShmInterpRateFwd($E$3&amp;T(CalculationTrigger),C1847,,5,C1848)</f>
        <v>1.821311533594348E-2</v>
      </c>
      <c r="F1847" s="121">
        <f>_xll.xlShmInterpRateFwd($F$3&amp;T(CalculationTrigger),C1847,,5,C1848)</f>
        <v>1.7913975460337586E-2</v>
      </c>
      <c r="G1847" s="148">
        <f>_xll.xlShmInterpDisc($G$3&amp;T(CalculationTrigger),C1847)</f>
        <v>0.79328202095295008</v>
      </c>
      <c r="H1847" s="149">
        <f>_xll.xlShmInterpDisc($H$3&amp;T(CalculationTrigger),C1847)</f>
        <v>0.79389354907834309</v>
      </c>
      <c r="I1847" s="150">
        <f>_xll.xlShmInterpDisc($I$3&amp;T(CalculationTrigger),C1847)</f>
        <v>0.79725339644400295</v>
      </c>
      <c r="J1847" s="157">
        <f t="shared" si="84"/>
        <v>4.2777814234507516E-5</v>
      </c>
      <c r="K1847" s="158">
        <f t="shared" si="85"/>
        <v>0</v>
      </c>
      <c r="L1847" s="159">
        <f t="shared" si="86"/>
        <v>-2.344428581289649E-4</v>
      </c>
    </row>
    <row r="1848" spans="2:12" x14ac:dyDescent="0.2">
      <c r="B1848" s="112" t="s">
        <v>2</v>
      </c>
      <c r="C1848" s="113">
        <f>_xll.qlCalendarAdvance("TARGET",C1847,B1848,"mf")</f>
        <v>49410</v>
      </c>
      <c r="D1848" s="120">
        <f>_xll.xlShmInterpRateFwd($D$3&amp;T(CalculationTrigger),C1848,,5,C1849)</f>
        <v>1.8274802758622817E-2</v>
      </c>
      <c r="E1848" s="120">
        <f>_xll.xlShmInterpRateFwd($E$3&amp;T(CalculationTrigger),C1848,,5,C1849)</f>
        <v>1.8205936707969671E-2</v>
      </c>
      <c r="F1848" s="121">
        <f>_xll.xlShmInterpRateFwd($F$3&amp;T(CalculationTrigger),C1848,,5,C1849)</f>
        <v>1.7906553936637395E-2</v>
      </c>
      <c r="G1848" s="148">
        <f>_xll.xlShmInterpDisc($G$3&amp;T(CalculationTrigger),C1848)</f>
        <v>0.79300398448336551</v>
      </c>
      <c r="H1848" s="149">
        <f>_xll.xlShmInterpDisc($H$3&amp;T(CalculationTrigger),C1848)</f>
        <v>0.79361634474372622</v>
      </c>
      <c r="I1848" s="150">
        <f>_xll.xlShmInterpDisc($I$3&amp;T(CalculationTrigger),C1848)</f>
        <v>0.79697958956819637</v>
      </c>
      <c r="J1848" s="157">
        <f t="shared" si="84"/>
        <v>4.280544223176011E-5</v>
      </c>
      <c r="K1848" s="158">
        <f t="shared" si="85"/>
        <v>0</v>
      </c>
      <c r="L1848" s="159">
        <f t="shared" si="86"/>
        <v>-2.3451155365746194E-4</v>
      </c>
    </row>
    <row r="1849" spans="2:12" x14ac:dyDescent="0.2">
      <c r="B1849" s="112" t="s">
        <v>2</v>
      </c>
      <c r="C1849" s="113">
        <f>_xll.qlCalendarAdvance("TARGET",C1848,B1849,"mf")</f>
        <v>49417</v>
      </c>
      <c r="D1849" s="120">
        <f>_xll.xlShmInterpRateFwd($D$3&amp;T(CalculationTrigger),C1849,,5,C1850)</f>
        <v>1.8267687405468965E-2</v>
      </c>
      <c r="E1849" s="120">
        <f>_xll.xlShmInterpRateFwd($E$3&amp;T(CalculationTrigger),C1849,,5,C1850)</f>
        <v>1.8198737008979924E-2</v>
      </c>
      <c r="F1849" s="121">
        <f>_xll.xlShmInterpRateFwd($F$3&amp;T(CalculationTrigger),C1849,,5,C1850)</f>
        <v>1.7899106632177211E-2</v>
      </c>
      <c r="G1849" s="148">
        <f>_xll.xlShmInterpDisc($G$3&amp;T(CalculationTrigger),C1849)</f>
        <v>0.79272615325419771</v>
      </c>
      <c r="H1849" s="149">
        <f>_xll.xlShmInterpDisc($H$3&amp;T(CalculationTrigger),C1849)</f>
        <v>0.79333934638345938</v>
      </c>
      <c r="I1849" s="150">
        <f>_xll.xlShmInterpDisc($I$3&amp;T(CalculationTrigger),C1849)</f>
        <v>0.79670599008468501</v>
      </c>
      <c r="J1849" s="157">
        <f t="shared" si="84"/>
        <v>4.2833102830501351E-5</v>
      </c>
      <c r="K1849" s="158">
        <f t="shared" si="85"/>
        <v>0</v>
      </c>
      <c r="L1849" s="159">
        <f t="shared" si="86"/>
        <v>-2.3458036122680307E-4</v>
      </c>
    </row>
    <row r="1850" spans="2:12" x14ac:dyDescent="0.2">
      <c r="B1850" s="112" t="s">
        <v>2</v>
      </c>
      <c r="C1850" s="113">
        <f>_xll.qlCalendarAdvance("TARGET",C1849,B1850,"mf")</f>
        <v>49424</v>
      </c>
      <c r="D1850" s="120">
        <f>_xll.xlShmInterpRateFwd($D$3&amp;T(CalculationTrigger),C1850,,5,C1851)</f>
        <v>1.826048891076924E-2</v>
      </c>
      <c r="E1850" s="120">
        <f>_xll.xlShmInterpRateFwd($E$3&amp;T(CalculationTrigger),C1850,,5,C1851)</f>
        <v>1.819145579392472E-2</v>
      </c>
      <c r="F1850" s="121">
        <f>_xll.xlShmInterpRateFwd($F$3&amp;T(CalculationTrigger),C1850,,5,C1851)</f>
        <v>1.789157308373358E-2</v>
      </c>
      <c r="G1850" s="148">
        <f>_xll.xlShmInterpDisc($G$3&amp;T(CalculationTrigger),C1850)</f>
        <v>0.79244852746271199</v>
      </c>
      <c r="H1850" s="149">
        <f>_xll.xlShmInterpDisc($H$3&amp;T(CalculationTrigger),C1850)</f>
        <v>0.79306255416980176</v>
      </c>
      <c r="I1850" s="150">
        <f>_xll.xlShmInterpDisc($I$3&amp;T(CalculationTrigger),C1850)</f>
        <v>0.79643259823808654</v>
      </c>
      <c r="J1850" s="157">
        <f t="shared" si="84"/>
        <v>4.2860794210357453E-5</v>
      </c>
      <c r="K1850" s="158">
        <f t="shared" si="85"/>
        <v>0</v>
      </c>
      <c r="L1850" s="159">
        <f t="shared" si="86"/>
        <v>-2.3464928547696596E-4</v>
      </c>
    </row>
    <row r="1851" spans="2:12" x14ac:dyDescent="0.2">
      <c r="B1851" s="112" t="s">
        <v>2</v>
      </c>
      <c r="C1851" s="113">
        <f>_xll.qlCalendarAdvance("TARGET",C1850,B1851,"mf")</f>
        <v>49431</v>
      </c>
      <c r="D1851" s="120">
        <f>_xll.xlShmInterpRateFwd($D$3&amp;T(CalculationTrigger),C1851,,5,C1852)</f>
        <v>1.8253207173317972E-2</v>
      </c>
      <c r="E1851" s="120">
        <f>_xll.xlShmInterpRateFwd($E$3&amp;T(CalculationTrigger),C1851,,5,C1852)</f>
        <v>1.8184092968879954E-2</v>
      </c>
      <c r="F1851" s="121">
        <f>_xll.xlShmInterpRateFwd($F$3&amp;T(CalculationTrigger),C1851,,5,C1852)</f>
        <v>1.7883953178794453E-2</v>
      </c>
      <c r="G1851" s="148">
        <f>_xll.xlShmInterpDisc($G$3&amp;T(CalculationTrigger),C1851)</f>
        <v>0.79217110822391723</v>
      </c>
      <c r="H1851" s="149">
        <f>_xll.xlShmInterpDisc($H$3&amp;T(CalculationTrigger),C1851)</f>
        <v>0.79278596919339528</v>
      </c>
      <c r="I1851" s="150">
        <f>_xll.xlShmInterpDisc($I$3&amp;T(CalculationTrigger),C1851)</f>
        <v>0.79615941519550326</v>
      </c>
      <c r="J1851" s="157">
        <f t="shared" si="84"/>
        <v>4.2888514550963381E-5</v>
      </c>
      <c r="K1851" s="158">
        <f t="shared" si="85"/>
        <v>0</v>
      </c>
      <c r="L1851" s="159">
        <f t="shared" si="86"/>
        <v>-2.347183310478971E-4</v>
      </c>
    </row>
    <row r="1852" spans="2:12" x14ac:dyDescent="0.2">
      <c r="B1852" s="112" t="s">
        <v>2</v>
      </c>
      <c r="C1852" s="113">
        <f>_xll.qlCalendarAdvance("TARGET",C1851,B1852,"mf")</f>
        <v>49438</v>
      </c>
      <c r="D1852" s="120">
        <f>_xll.xlShmInterpRateFwd($D$3&amp;T(CalculationTrigger),C1852,,5,C1853)</f>
        <v>1.8245842091875634E-2</v>
      </c>
      <c r="E1852" s="120">
        <f>_xll.xlShmInterpRateFwd($E$3&amp;T(CalculationTrigger),C1852,,5,C1853)</f>
        <v>1.8176648439905026E-2</v>
      </c>
      <c r="F1852" s="121">
        <f>_xll.xlShmInterpRateFwd($F$3&amp;T(CalculationTrigger),C1852,,5,C1853)</f>
        <v>1.7876246804866137E-2</v>
      </c>
      <c r="G1852" s="148">
        <f>_xll.xlShmInterpDisc($G$3&amp;T(CalculationTrigger),C1852)</f>
        <v>0.79189389665272758</v>
      </c>
      <c r="H1852" s="149">
        <f>_xll.xlShmInterpDisc($H$3&amp;T(CalculationTrigger),C1852)</f>
        <v>0.79250959254471876</v>
      </c>
      <c r="I1852" s="150">
        <f>_xll.xlShmInterpDisc($I$3&amp;T(CalculationTrigger),C1852)</f>
        <v>0.79588644212408932</v>
      </c>
      <c r="J1852" s="157">
        <f t="shared" si="84"/>
        <v>4.2916262031950534E-5</v>
      </c>
      <c r="K1852" s="158">
        <f t="shared" si="85"/>
        <v>0</v>
      </c>
      <c r="L1852" s="159">
        <f t="shared" si="86"/>
        <v>-2.3478750257956014E-4</v>
      </c>
    </row>
    <row r="1853" spans="2:12" x14ac:dyDescent="0.2">
      <c r="B1853" s="112" t="s">
        <v>2</v>
      </c>
      <c r="C1853" s="113">
        <f>_xll.qlCalendarAdvance("TARGET",C1852,B1853,"mf")</f>
        <v>49445</v>
      </c>
      <c r="D1853" s="120">
        <f>_xll.xlShmInterpRateFwd($D$3&amp;T(CalculationTrigger),C1853,,5,C1854)</f>
        <v>1.8238393565255754E-2</v>
      </c>
      <c r="E1853" s="120">
        <f>_xll.xlShmInterpRateFwd($E$3&amp;T(CalculationTrigger),C1853,,5,C1854)</f>
        <v>1.8169122113077581E-2</v>
      </c>
      <c r="F1853" s="121">
        <f>_xll.xlShmInterpRateFwd($F$3&amp;T(CalculationTrigger),C1853,,5,C1854)</f>
        <v>1.7868453849473314E-2</v>
      </c>
      <c r="G1853" s="148">
        <f>_xll.xlShmInterpDisc($G$3&amp;T(CalculationTrigger),C1853)</f>
        <v>0.79161689386396339</v>
      </c>
      <c r="H1853" s="149">
        <f>_xll.xlShmInterpDisc($H$3&amp;T(CalculationTrigger),C1853)</f>
        <v>0.7922334253140888</v>
      </c>
      <c r="I1853" s="150">
        <f>_xll.xlShmInterpDisc($I$3&amp;T(CalculationTrigger),C1853)</f>
        <v>0.79561368019105105</v>
      </c>
      <c r="J1853" s="157">
        <f t="shared" si="84"/>
        <v>4.2944034832946641E-5</v>
      </c>
      <c r="K1853" s="158">
        <f t="shared" si="85"/>
        <v>0</v>
      </c>
      <c r="L1853" s="159">
        <f t="shared" si="86"/>
        <v>-2.3485680471192302E-4</v>
      </c>
    </row>
    <row r="1854" spans="2:12" x14ac:dyDescent="0.2">
      <c r="B1854" s="112" t="s">
        <v>2</v>
      </c>
      <c r="C1854" s="113">
        <f>_xll.qlCalendarAdvance("TARGET",C1853,B1854,"mf")</f>
        <v>49452</v>
      </c>
      <c r="D1854" s="120">
        <f>_xll.xlShmInterpRateFwd($D$3&amp;T(CalculationTrigger),C1854,,5,C1855)</f>
        <v>1.823086149224382E-2</v>
      </c>
      <c r="E1854" s="120">
        <f>_xll.xlShmInterpRateFwd($E$3&amp;T(CalculationTrigger),C1854,,5,C1855)</f>
        <v>1.8161513894476143E-2</v>
      </c>
      <c r="F1854" s="121">
        <f>_xll.xlShmInterpRateFwd($F$3&amp;T(CalculationTrigger),C1854,,5,C1855)</f>
        <v>1.7860574200112698E-2</v>
      </c>
      <c r="G1854" s="148">
        <f>_xll.xlShmInterpDisc($G$3&amp;T(CalculationTrigger),C1854)</f>
        <v>0.79134010097235097</v>
      </c>
      <c r="H1854" s="149">
        <f>_xll.xlShmInterpDisc($H$3&amp;T(CalculationTrigger),C1854)</f>
        <v>0.79195746859166016</v>
      </c>
      <c r="I1854" s="150">
        <f>_xll.xlShmInterpDisc($I$3&amp;T(CalculationTrigger),C1854)</f>
        <v>0.79534113056364708</v>
      </c>
      <c r="J1854" s="157">
        <f t="shared" si="84"/>
        <v>4.2971831133594022E-5</v>
      </c>
      <c r="K1854" s="158">
        <f t="shared" si="85"/>
        <v>0</v>
      </c>
      <c r="L1854" s="159">
        <f t="shared" si="86"/>
        <v>-2.3492624208493231E-4</v>
      </c>
    </row>
    <row r="1855" spans="2:12" x14ac:dyDescent="0.2">
      <c r="B1855" s="112" t="s">
        <v>2</v>
      </c>
      <c r="C1855" s="113">
        <f>_xll.qlCalendarAdvance("TARGET",C1854,B1855,"mf")</f>
        <v>49459</v>
      </c>
      <c r="D1855" s="120">
        <f>_xll.xlShmInterpRateFwd($D$3&amp;T(CalculationTrigger),C1855,,5,C1856)</f>
        <v>1.8223245771579886E-2</v>
      </c>
      <c r="E1855" s="120">
        <f>_xll.xlShmInterpRateFwd($E$3&amp;T(CalculationTrigger),C1855,,5,C1856)</f>
        <v>1.8153823690127979E-2</v>
      </c>
      <c r="F1855" s="121">
        <f>_xll.xlShmInterpRateFwd($F$3&amp;T(CalculationTrigger),C1855,,5,C1856)</f>
        <v>1.7852607744258828E-2</v>
      </c>
      <c r="G1855" s="148">
        <f>_xll.xlShmInterpDisc($G$3&amp;T(CalculationTrigger),C1855)</f>
        <v>0.79106351909252359</v>
      </c>
      <c r="H1855" s="149">
        <f>_xll.xlShmInterpDisc($H$3&amp;T(CalculationTrigger),C1855)</f>
        <v>0.79168172346742649</v>
      </c>
      <c r="I1855" s="150">
        <f>_xll.xlShmInterpDisc($I$3&amp;T(CalculationTrigger),C1855)</f>
        <v>0.79506879440918909</v>
      </c>
      <c r="J1855" s="157">
        <f t="shared" si="84"/>
        <v>4.2999649113518978E-5</v>
      </c>
      <c r="K1855" s="158">
        <f t="shared" si="85"/>
        <v>0</v>
      </c>
      <c r="L1855" s="159">
        <f t="shared" si="86"/>
        <v>-2.3499581933856162E-4</v>
      </c>
    </row>
    <row r="1856" spans="2:12" x14ac:dyDescent="0.2">
      <c r="B1856" s="112" t="s">
        <v>2</v>
      </c>
      <c r="C1856" s="113">
        <f>_xll.qlCalendarAdvance("TARGET",C1855,B1856,"mf")</f>
        <v>49466</v>
      </c>
      <c r="D1856" s="120">
        <f>_xll.xlShmInterpRateFwd($D$3&amp;T(CalculationTrigger),C1856,,5,C1857)</f>
        <v>1.821554630206865E-2</v>
      </c>
      <c r="E1856" s="120">
        <f>_xll.xlShmInterpRateFwd($E$3&amp;T(CalculationTrigger),C1856,,5,C1857)</f>
        <v>1.8146051406130764E-2</v>
      </c>
      <c r="F1856" s="121">
        <f>_xll.xlShmInterpRateFwd($F$3&amp;T(CalculationTrigger),C1856,,5,C1857)</f>
        <v>1.7844554369450972E-2</v>
      </c>
      <c r="G1856" s="148">
        <f>_xll.xlShmInterpDisc($G$3&amp;T(CalculationTrigger),C1856)</f>
        <v>0.7907871493390225</v>
      </c>
      <c r="H1856" s="149">
        <f>_xll.xlShmInterpDisc($H$3&amp;T(CalculationTrigger),C1856)</f>
        <v>0.79140619103122156</v>
      </c>
      <c r="I1856" s="150">
        <f>_xll.xlShmInterpDisc($I$3&amp;T(CalculationTrigger),C1856)</f>
        <v>0.79479667289504263</v>
      </c>
      <c r="J1856" s="157">
        <f t="shared" si="84"/>
        <v>4.3027486952356123E-5</v>
      </c>
      <c r="K1856" s="158">
        <f t="shared" si="85"/>
        <v>0</v>
      </c>
      <c r="L1856" s="159">
        <f t="shared" si="86"/>
        <v>-2.350655411127738E-4</v>
      </c>
    </row>
    <row r="1857" spans="2:12" x14ac:dyDescent="0.2">
      <c r="B1857" s="112" t="s">
        <v>2</v>
      </c>
      <c r="C1857" s="113">
        <f>_xll.qlCalendarAdvance("TARGET",C1856,B1857,"mf")</f>
        <v>49473</v>
      </c>
      <c r="D1857" s="120">
        <f>_xll.xlShmInterpRateFwd($D$3&amp;T(CalculationTrigger),C1857,,5,C1858)</f>
        <v>1.8207762982521535E-2</v>
      </c>
      <c r="E1857" s="120">
        <f>_xll.xlShmInterpRateFwd($E$3&amp;T(CalculationTrigger),C1857,,5,C1858)</f>
        <v>1.8138196948554078E-2</v>
      </c>
      <c r="F1857" s="121">
        <f>_xll.xlShmInterpRateFwd($F$3&amp;T(CalculationTrigger),C1857,,5,C1858)</f>
        <v>1.7836413963194648E-2</v>
      </c>
      <c r="G1857" s="148">
        <f>_xll.xlShmInterpDisc($G$3&amp;T(CalculationTrigger),C1857)</f>
        <v>0.79051099282629689</v>
      </c>
      <c r="H1857" s="149">
        <f>_xll.xlShmInterpDisc($H$3&amp;T(CalculationTrigger),C1857)</f>
        <v>0.79113087237271917</v>
      </c>
      <c r="I1857" s="150">
        <f>_xll.xlShmInterpDisc($I$3&amp;T(CalculationTrigger),C1857)</f>
        <v>0.79452476718862675</v>
      </c>
      <c r="J1857" s="157">
        <f t="shared" si="84"/>
        <v>4.3055342829729998E-5</v>
      </c>
      <c r="K1857" s="158">
        <f t="shared" si="85"/>
        <v>0</v>
      </c>
      <c r="L1857" s="159">
        <f t="shared" si="86"/>
        <v>-2.3513541204752043E-4</v>
      </c>
    </row>
    <row r="1858" spans="2:12" x14ac:dyDescent="0.2">
      <c r="B1858" s="112" t="s">
        <v>2</v>
      </c>
      <c r="C1858" s="113">
        <f>_xll.qlCalendarAdvance("TARGET",C1857,B1858,"mf")</f>
        <v>49480</v>
      </c>
      <c r="D1858" s="120">
        <f>_xll.xlShmInterpRateFwd($D$3&amp;T(CalculationTrigger),C1858,,5,C1859)</f>
        <v>1.8199895711692959E-2</v>
      </c>
      <c r="E1858" s="120">
        <f>_xll.xlShmInterpRateFwd($E$3&amp;T(CalculationTrigger),C1858,,5,C1859)</f>
        <v>1.8130260223456818E-2</v>
      </c>
      <c r="F1858" s="121">
        <f>_xll.xlShmInterpRateFwd($F$3&amp;T(CalculationTrigger),C1858,,5,C1859)</f>
        <v>1.7828186412973211E-2</v>
      </c>
      <c r="G1858" s="148">
        <f>_xll.xlShmInterpDisc($G$3&amp;T(CalculationTrigger),C1858)</f>
        <v>0.79023505066870403</v>
      </c>
      <c r="H1858" s="149">
        <f>_xll.xlShmInterpDisc($H$3&amp;T(CalculationTrigger),C1858)</f>
        <v>0.79085576858143425</v>
      </c>
      <c r="I1858" s="150">
        <f>_xll.xlShmInterpDisc($I$3&amp;T(CalculationTrigger),C1858)</f>
        <v>0.79425307845741477</v>
      </c>
      <c r="J1858" s="157">
        <f t="shared" si="84"/>
        <v>4.3083214925279438E-5</v>
      </c>
      <c r="K1858" s="158">
        <f t="shared" si="85"/>
        <v>0</v>
      </c>
      <c r="L1858" s="159">
        <f t="shared" si="86"/>
        <v>-2.3520543678275308E-4</v>
      </c>
    </row>
    <row r="1859" spans="2:12" x14ac:dyDescent="0.2">
      <c r="B1859" s="112" t="s">
        <v>2</v>
      </c>
      <c r="C1859" s="113">
        <f>_xll.qlCalendarAdvance("TARGET",C1858,B1859,"mf")</f>
        <v>49487</v>
      </c>
      <c r="D1859" s="120">
        <f>_xll.xlShmInterpRateFwd($D$3&amp;T(CalculationTrigger),C1859,,5,C1860)</f>
        <v>1.8191944388384618E-2</v>
      </c>
      <c r="E1859" s="120">
        <f>_xll.xlShmInterpRateFwd($E$3&amp;T(CalculationTrigger),C1859,,5,C1860)</f>
        <v>1.8122241136904558E-2</v>
      </c>
      <c r="F1859" s="121">
        <f>_xll.xlShmInterpRateFwd($F$3&amp;T(CalculationTrigger),C1859,,5,C1860)</f>
        <v>1.7819871606317372E-2</v>
      </c>
      <c r="G1859" s="148">
        <f>_xll.xlShmInterpDisc($G$3&amp;T(CalculationTrigger),C1859)</f>
        <v>0.78995932398051094</v>
      </c>
      <c r="H1859" s="149">
        <f>_xll.xlShmInterpDisc($H$3&amp;T(CalculationTrigger),C1859)</f>
        <v>0.79058088074672361</v>
      </c>
      <c r="I1859" s="150">
        <f>_xll.xlShmInterpDisc($I$3&amp;T(CalculationTrigger),C1859)</f>
        <v>0.79398160786893557</v>
      </c>
      <c r="J1859" s="157">
        <f t="shared" si="84"/>
        <v>4.3111101418639167E-5</v>
      </c>
      <c r="K1859" s="158">
        <f t="shared" si="85"/>
        <v>0</v>
      </c>
      <c r="L1859" s="159">
        <f t="shared" si="86"/>
        <v>-2.3527561995845874E-4</v>
      </c>
    </row>
    <row r="1860" spans="2:12" x14ac:dyDescent="0.2">
      <c r="B1860" s="112" t="s">
        <v>2</v>
      </c>
      <c r="C1860" s="113">
        <f>_xll.qlCalendarAdvance("TARGET",C1859,B1860,"mf")</f>
        <v>49494</v>
      </c>
      <c r="D1860" s="120">
        <f>_xll.xlShmInterpRateFwd($D$3&amp;T(CalculationTrigger),C1860,,5,C1861)</f>
        <v>1.8183908911364378E-2</v>
      </c>
      <c r="E1860" s="120">
        <f>_xll.xlShmInterpRateFwd($E$3&amp;T(CalculationTrigger),C1860,,5,C1861)</f>
        <v>1.8114139594981156E-2</v>
      </c>
      <c r="F1860" s="121">
        <f>_xll.xlShmInterpRateFwd($F$3&amp;T(CalculationTrigger),C1860,,5,C1861)</f>
        <v>1.7811469430729903E-2</v>
      </c>
      <c r="G1860" s="148">
        <f>_xll.xlShmInterpDisc($G$3&amp;T(CalculationTrigger),C1860)</f>
        <v>0.78968381387589437</v>
      </c>
      <c r="H1860" s="149">
        <f>_xll.xlShmInterpDisc($H$3&amp;T(CalculationTrigger),C1860)</f>
        <v>0.79030620995778678</v>
      </c>
      <c r="I1860" s="150">
        <f>_xll.xlShmInterpDisc($I$3&amp;T(CalculationTrigger),C1860)</f>
        <v>0.79371035659077294</v>
      </c>
      <c r="J1860" s="157">
        <f t="shared" si="84"/>
        <v>4.3139000489439681E-5</v>
      </c>
      <c r="K1860" s="158">
        <f t="shared" si="85"/>
        <v>0</v>
      </c>
      <c r="L1860" s="159">
        <f t="shared" si="86"/>
        <v>-2.3534596621457412E-4</v>
      </c>
    </row>
    <row r="1861" spans="2:12" x14ac:dyDescent="0.2">
      <c r="B1861" s="112" t="s">
        <v>2</v>
      </c>
      <c r="C1861" s="113">
        <f>_xll.qlCalendarAdvance("TARGET",C1860,B1861,"mf")</f>
        <v>49501</v>
      </c>
      <c r="D1861" s="120">
        <f>_xll.xlShmInterpRateFwd($D$3&amp;T(CalculationTrigger),C1861,,5,C1862)</f>
        <v>1.8175789179424234E-2</v>
      </c>
      <c r="E1861" s="120">
        <f>_xll.xlShmInterpRateFwd($E$3&amp;T(CalculationTrigger),C1861,,5,C1862)</f>
        <v>1.8105955503736601E-2</v>
      </c>
      <c r="F1861" s="121">
        <f>_xll.xlShmInterpRateFwd($F$3&amp;T(CalculationTrigger),C1861,,5,C1862)</f>
        <v>1.780297977369142E-2</v>
      </c>
      <c r="G1861" s="148">
        <f>_xll.xlShmInterpDisc($G$3&amp;T(CalculationTrigger),C1861)</f>
        <v>0.78940852146894169</v>
      </c>
      <c r="H1861" s="149">
        <f>_xll.xlShmInterpDisc($H$3&amp;T(CalculationTrigger),C1861)</f>
        <v>0.79003175730366659</v>
      </c>
      <c r="I1861" s="150">
        <f>_xll.xlShmInterpDisc($I$3&amp;T(CalculationTrigger),C1861)</f>
        <v>0.79343932579056686</v>
      </c>
      <c r="J1861" s="157">
        <f t="shared" ref="J1861:J1924" si="87">-365*LN(G1861/$H1861)/($C1861-$C$4)</f>
        <v>4.3166910317301214E-5</v>
      </c>
      <c r="K1861" s="158">
        <f t="shared" ref="K1861:K1924" si="88">-365*LN(H1861/$H1861)/($C1861-$C$4)</f>
        <v>0</v>
      </c>
      <c r="L1861" s="159">
        <f t="shared" ref="L1861:L1924" si="89">-365*LN(I1861/$H1861)/($C1861-$C$4)</f>
        <v>-2.3541648019106975E-4</v>
      </c>
    </row>
    <row r="1862" spans="2:12" x14ac:dyDescent="0.2">
      <c r="B1862" s="112" t="s">
        <v>2</v>
      </c>
      <c r="C1862" s="113">
        <f>_xll.qlCalendarAdvance("TARGET",C1861,B1862,"mf")</f>
        <v>49508</v>
      </c>
      <c r="D1862" s="120">
        <f>_xll.xlShmInterpRateFwd($D$3&amp;T(CalculationTrigger),C1862,,5,C1863)</f>
        <v>1.8167585091380275E-2</v>
      </c>
      <c r="E1862" s="120">
        <f>_xll.xlShmInterpRateFwd($E$3&amp;T(CalculationTrigger),C1862,,5,C1863)</f>
        <v>1.8097688769262335E-2</v>
      </c>
      <c r="F1862" s="121">
        <f>_xll.xlShmInterpRateFwd($F$3&amp;T(CalculationTrigger),C1862,,5,C1863)</f>
        <v>1.7794402522776261E-2</v>
      </c>
      <c r="G1862" s="148">
        <f>_xll.xlShmInterpDisc($G$3&amp;T(CalculationTrigger),C1862)</f>
        <v>0.78913344787365158</v>
      </c>
      <c r="H1862" s="149">
        <f>_xll.xlShmInterpDisc($H$3&amp;T(CalculationTrigger),C1862)</f>
        <v>0.78975752387325038</v>
      </c>
      <c r="I1862" s="150">
        <f>_xll.xlShmInterpDisc($I$3&amp;T(CalculationTrigger),C1862)</f>
        <v>0.79316851663601451</v>
      </c>
      <c r="J1862" s="157">
        <f t="shared" si="87"/>
        <v>4.3194829081876124E-5</v>
      </c>
      <c r="K1862" s="158">
        <f t="shared" si="88"/>
        <v>0</v>
      </c>
      <c r="L1862" s="159">
        <f t="shared" si="89"/>
        <v>-2.3548716652791271E-4</v>
      </c>
    </row>
    <row r="1863" spans="2:12" x14ac:dyDescent="0.2">
      <c r="B1863" s="112" t="s">
        <v>2</v>
      </c>
      <c r="C1863" s="113">
        <f>_xll.qlCalendarAdvance("TARGET",C1862,B1863,"mf")</f>
        <v>49515</v>
      </c>
      <c r="D1863" s="120">
        <f>_xll.xlShmInterpRateFwd($D$3&amp;T(CalculationTrigger),C1863,,5,C1864)</f>
        <v>1.815929654597424E-2</v>
      </c>
      <c r="E1863" s="120">
        <f>_xll.xlShmInterpRateFwd($E$3&amp;T(CalculationTrigger),C1863,,5,C1864)</f>
        <v>1.8089339297615956E-2</v>
      </c>
      <c r="F1863" s="121">
        <f>_xll.xlShmInterpRateFwd($F$3&amp;T(CalculationTrigger),C1863,,5,C1864)</f>
        <v>1.778573756540916E-2</v>
      </c>
      <c r="G1863" s="148">
        <f>_xll.xlShmInterpDisc($G$3&amp;T(CalculationTrigger),C1863)</f>
        <v>0.78885859420393412</v>
      </c>
      <c r="H1863" s="149">
        <f>_xll.xlShmInterpDisc($H$3&amp;T(CalculationTrigger),C1863)</f>
        <v>0.78948351075527012</v>
      </c>
      <c r="I1863" s="150">
        <f>_xll.xlShmInterpDisc($I$3&amp;T(CalculationTrigger),C1863)</f>
        <v>0.79289793029486932</v>
      </c>
      <c r="J1863" s="157">
        <f t="shared" si="87"/>
        <v>4.3222754962788053E-5</v>
      </c>
      <c r="K1863" s="158">
        <f t="shared" si="88"/>
        <v>0</v>
      </c>
      <c r="L1863" s="159">
        <f t="shared" si="89"/>
        <v>-2.3555802986504148E-4</v>
      </c>
    </row>
    <row r="1864" spans="2:12" x14ac:dyDescent="0.2">
      <c r="B1864" s="112" t="s">
        <v>2</v>
      </c>
      <c r="C1864" s="113">
        <f>_xll.qlCalendarAdvance("TARGET",C1863,B1864,"mf")</f>
        <v>49522</v>
      </c>
      <c r="D1864" s="120">
        <f>_xll.xlShmInterpRateFwd($D$3&amp;T(CalculationTrigger),C1864,,5,C1865)</f>
        <v>1.8150923442018321E-2</v>
      </c>
      <c r="E1864" s="120">
        <f>_xll.xlShmInterpRateFwd($E$3&amp;T(CalculationTrigger),C1864,,5,C1865)</f>
        <v>1.8080906994873334E-2</v>
      </c>
      <c r="F1864" s="121">
        <f>_xll.xlShmInterpRateFwd($F$3&amp;T(CalculationTrigger),C1864,,5,C1865)</f>
        <v>1.7776984789154935E-2</v>
      </c>
      <c r="G1864" s="148">
        <f>_xll.xlShmInterpDisc($G$3&amp;T(CalculationTrigger),C1864)</f>
        <v>0.78858396157361277</v>
      </c>
      <c r="H1864" s="149">
        <f>_xll.xlShmInterpDisc($H$3&amp;T(CalculationTrigger),C1864)</f>
        <v>0.78920971903830406</v>
      </c>
      <c r="I1864" s="150">
        <f>_xll.xlShmInterpDisc($I$3&amp;T(CalculationTrigger),C1864)</f>
        <v>0.79262756793494382</v>
      </c>
      <c r="J1864" s="157">
        <f t="shared" si="87"/>
        <v>4.32506861396623E-5</v>
      </c>
      <c r="K1864" s="158">
        <f t="shared" si="88"/>
        <v>0</v>
      </c>
      <c r="L1864" s="159">
        <f t="shared" si="89"/>
        <v>-2.3562907484243772E-4</v>
      </c>
    </row>
    <row r="1865" spans="2:12" x14ac:dyDescent="0.2">
      <c r="B1865" s="112" t="s">
        <v>2</v>
      </c>
      <c r="C1865" s="113">
        <f>_xll.qlCalendarAdvance("TARGET",C1864,B1865,"mf")</f>
        <v>49529</v>
      </c>
      <c r="D1865" s="120">
        <f>_xll.xlShmInterpRateFwd($D$3&amp;T(CalculationTrigger),C1865,,5,C1866)</f>
        <v>1.8142465678302501E-2</v>
      </c>
      <c r="E1865" s="120">
        <f>_xll.xlShmInterpRateFwd($E$3&amp;T(CalculationTrigger),C1865,,5,C1866)</f>
        <v>1.8072391767105466E-2</v>
      </c>
      <c r="F1865" s="121">
        <f>_xll.xlShmInterpRateFwd($F$3&amp;T(CalculationTrigger),C1865,,5,C1866)</f>
        <v>1.7768144081521504E-2</v>
      </c>
      <c r="G1865" s="148">
        <f>_xll.xlShmInterpDisc($G$3&amp;T(CalculationTrigger),C1865)</f>
        <v>0.78830955109642387</v>
      </c>
      <c r="H1865" s="149">
        <f>_xll.xlShmInterpDisc($H$3&amp;T(CalculationTrigger),C1865)</f>
        <v>0.78893614981077709</v>
      </c>
      <c r="I1865" s="150">
        <f>_xll.xlShmInterpDisc($I$3&amp;T(CalculationTrigger),C1865)</f>
        <v>0.79235743072410847</v>
      </c>
      <c r="J1865" s="157">
        <f t="shared" si="87"/>
        <v>4.3278620792137796E-5</v>
      </c>
      <c r="K1865" s="158">
        <f t="shared" si="88"/>
        <v>0</v>
      </c>
      <c r="L1865" s="159">
        <f t="shared" si="89"/>
        <v>-2.3570030610005287E-4</v>
      </c>
    </row>
    <row r="1866" spans="2:12" x14ac:dyDescent="0.2">
      <c r="B1866" s="112" t="s">
        <v>2</v>
      </c>
      <c r="C1866" s="113">
        <f>_xll.qlCalendarAdvance("TARGET",C1865,B1866,"mf")</f>
        <v>49536</v>
      </c>
      <c r="D1866" s="120">
        <f>_xll.xlShmInterpRateFwd($D$3&amp;T(CalculationTrigger),C1866,,5,C1867)</f>
        <v>1.8133923153611922E-2</v>
      </c>
      <c r="E1866" s="120">
        <f>_xll.xlShmInterpRateFwd($E$3&amp;T(CalculationTrigger),C1866,,5,C1867)</f>
        <v>1.8063793520384258E-2</v>
      </c>
      <c r="F1866" s="121">
        <f>_xll.xlShmInterpRateFwd($F$3&amp;T(CalculationTrigger),C1866,,5,C1867)</f>
        <v>1.7759215330000442E-2</v>
      </c>
      <c r="G1866" s="148">
        <f>_xll.xlShmInterpDisc($G$3&amp;T(CalculationTrigger),C1866)</f>
        <v>0.78803536388601803</v>
      </c>
      <c r="H1866" s="149">
        <f>_xll.xlShmInterpDisc($H$3&amp;T(CalculationTrigger),C1866)</f>
        <v>0.78866280416096179</v>
      </c>
      <c r="I1866" s="150">
        <f>_xll.xlShmInterpDisc($I$3&amp;T(CalculationTrigger),C1866)</f>
        <v>0.79208751983029302</v>
      </c>
      <c r="J1866" s="157">
        <f t="shared" si="87"/>
        <v>4.3306557099842876E-5</v>
      </c>
      <c r="K1866" s="158">
        <f t="shared" si="88"/>
        <v>0</v>
      </c>
      <c r="L1866" s="159">
        <f t="shared" si="89"/>
        <v>-2.3577172827785549E-4</v>
      </c>
    </row>
    <row r="1867" spans="2:12" x14ac:dyDescent="0.2">
      <c r="B1867" s="112" t="s">
        <v>2</v>
      </c>
      <c r="C1867" s="113">
        <f>_xll.qlCalendarAdvance("TARGET",C1866,B1867,"mf")</f>
        <v>49543</v>
      </c>
      <c r="D1867" s="120">
        <f>_xll.xlShmInterpRateFwd($D$3&amp;T(CalculationTrigger),C1867,,5,C1868)</f>
        <v>1.8125295766738471E-2</v>
      </c>
      <c r="E1867" s="120">
        <f>_xll.xlShmInterpRateFwd($E$3&amp;T(CalculationTrigger),C1867,,5,C1868)</f>
        <v>1.8055112160782535E-2</v>
      </c>
      <c r="F1867" s="121">
        <f>_xll.xlShmInterpRateFwd($F$3&amp;T(CalculationTrigger),C1867,,5,C1868)</f>
        <v>1.7750198422113339E-2</v>
      </c>
      <c r="G1867" s="148">
        <f>_xll.xlShmInterpDisc($G$3&amp;T(CalculationTrigger),C1867)</f>
        <v>0.78776140105596071</v>
      </c>
      <c r="H1867" s="149">
        <f>_xll.xlShmInterpDisc($H$3&amp;T(CalculationTrigger),C1867)</f>
        <v>0.78838968317697944</v>
      </c>
      <c r="I1867" s="150">
        <f>_xll.xlShmInterpDisc($I$3&amp;T(CalculationTrigger),C1867)</f>
        <v>0.79181783642148751</v>
      </c>
      <c r="J1867" s="157">
        <f t="shared" si="87"/>
        <v>4.3334493242419295E-5</v>
      </c>
      <c r="K1867" s="158">
        <f t="shared" si="88"/>
        <v>0</v>
      </c>
      <c r="L1867" s="159">
        <f t="shared" si="89"/>
        <v>-2.3584334601579437E-4</v>
      </c>
    </row>
    <row r="1868" spans="2:12" x14ac:dyDescent="0.2">
      <c r="B1868" s="112" t="s">
        <v>2</v>
      </c>
      <c r="C1868" s="113">
        <f>_xll.qlCalendarAdvance("TARGET",C1867,B1868,"mf")</f>
        <v>49550</v>
      </c>
      <c r="D1868" s="120">
        <f>_xll.xlShmInterpRateFwd($D$3&amp;T(CalculationTrigger),C1868,,5,C1869)</f>
        <v>1.8116583416446039E-2</v>
      </c>
      <c r="E1868" s="120">
        <f>_xll.xlShmInterpRateFwd($E$3&amp;T(CalculationTrigger),C1868,,5,C1869)</f>
        <v>1.8046347594368246E-2</v>
      </c>
      <c r="F1868" s="121">
        <f>_xll.xlShmInterpRateFwd($F$3&amp;T(CalculationTrigger),C1868,,5,C1869)</f>
        <v>1.7741093245359666E-2</v>
      </c>
      <c r="G1868" s="148">
        <f>_xll.xlShmInterpDisc($G$3&amp;T(CalculationTrigger),C1868)</f>
        <v>0.78748766371973322</v>
      </c>
      <c r="H1868" s="149">
        <f>_xll.xlShmInterpDisc($H$3&amp;T(CalculationTrigger),C1868)</f>
        <v>0.78811678794680073</v>
      </c>
      <c r="I1868" s="150">
        <f>_xll.xlShmInterpDisc($I$3&amp;T(CalculationTrigger),C1868)</f>
        <v>0.7915483816657426</v>
      </c>
      <c r="J1868" s="157">
        <f t="shared" si="87"/>
        <v>4.3362427399485984E-5</v>
      </c>
      <c r="K1868" s="158">
        <f t="shared" si="88"/>
        <v>0</v>
      </c>
      <c r="L1868" s="159">
        <f t="shared" si="89"/>
        <v>-2.3591516395383359E-4</v>
      </c>
    </row>
    <row r="1869" spans="2:12" x14ac:dyDescent="0.2">
      <c r="B1869" s="112" t="s">
        <v>2</v>
      </c>
      <c r="C1869" s="113">
        <f>_xll.qlCalendarAdvance("TARGET",C1868,B1869,"mf")</f>
        <v>49557</v>
      </c>
      <c r="D1869" s="120">
        <f>_xll.xlShmInterpRateFwd($D$3&amp;T(CalculationTrigger),C1869,,5,C1870)</f>
        <v>1.810778600157479E-2</v>
      </c>
      <c r="E1869" s="120">
        <f>_xll.xlShmInterpRateFwd($E$3&amp;T(CalculationTrigger),C1869,,5,C1870)</f>
        <v>1.8037499727233432E-2</v>
      </c>
      <c r="F1869" s="121">
        <f>_xll.xlShmInterpRateFwd($F$3&amp;T(CalculationTrigger),C1869,,5,C1870)</f>
        <v>1.7731899687280488E-2</v>
      </c>
      <c r="G1869" s="148">
        <f>_xll.xlShmInterpDisc($G$3&amp;T(CalculationTrigger),C1869)</f>
        <v>0.78721415299073361</v>
      </c>
      <c r="H1869" s="149">
        <f>_xll.xlShmInterpDisc($H$3&amp;T(CalculationTrigger),C1869)</f>
        <v>0.78784411955824707</v>
      </c>
      <c r="I1869" s="150">
        <f>_xll.xlShmInterpDisc($I$3&amp;T(CalculationTrigger),C1869)</f>
        <v>0.79127915673117066</v>
      </c>
      <c r="J1869" s="157">
        <f t="shared" si="87"/>
        <v>4.3390357750687272E-5</v>
      </c>
      <c r="K1869" s="158">
        <f t="shared" si="88"/>
        <v>0</v>
      </c>
      <c r="L1869" s="159">
        <f t="shared" si="89"/>
        <v>-2.3598718673193948E-4</v>
      </c>
    </row>
    <row r="1870" spans="2:12" x14ac:dyDescent="0.2">
      <c r="B1870" s="112" t="s">
        <v>2</v>
      </c>
      <c r="C1870" s="113">
        <f>_xll.qlCalendarAdvance("TARGET",C1869,B1870,"mf")</f>
        <v>49564</v>
      </c>
      <c r="D1870" s="120">
        <f>_xll.xlShmInterpRateFwd($D$3&amp;T(CalculationTrigger),C1870,,5,C1871)</f>
        <v>1.8098903420878956E-2</v>
      </c>
      <c r="E1870" s="120">
        <f>_xll.xlShmInterpRateFwd($E$3&amp;T(CalculationTrigger),C1870,,5,C1871)</f>
        <v>1.8028568465430515E-2</v>
      </c>
      <c r="F1870" s="121">
        <f>_xll.xlShmInterpRateFwd($F$3&amp;T(CalculationTrigger),C1870,,5,C1871)</f>
        <v>1.7722617635354217E-2</v>
      </c>
      <c r="G1870" s="148">
        <f>_xll.xlShmInterpDisc($G$3&amp;T(CalculationTrigger),C1870)</f>
        <v>0.78694086998227686</v>
      </c>
      <c r="H1870" s="149">
        <f>_xll.xlShmInterpDisc($H$3&amp;T(CalculationTrigger),C1870)</f>
        <v>0.78757167909899095</v>
      </c>
      <c r="I1870" s="150">
        <f>_xll.xlShmInterpDisc($I$3&amp;T(CalculationTrigger),C1870)</f>
        <v>0.79101016278594605</v>
      </c>
      <c r="J1870" s="157">
        <f t="shared" si="87"/>
        <v>4.3418282475644543E-5</v>
      </c>
      <c r="K1870" s="158">
        <f t="shared" si="88"/>
        <v>0</v>
      </c>
      <c r="L1870" s="159">
        <f t="shared" si="89"/>
        <v>-2.3605941899006817E-4</v>
      </c>
    </row>
    <row r="1871" spans="2:12" x14ac:dyDescent="0.2">
      <c r="B1871" s="112" t="s">
        <v>2</v>
      </c>
      <c r="C1871" s="113">
        <f>_xll.qlCalendarAdvance("TARGET",C1870,B1871,"mf")</f>
        <v>49571</v>
      </c>
      <c r="D1871" s="120">
        <f>_xll.xlShmInterpRateFwd($D$3&amp;T(CalculationTrigger),C1871,,5,C1872)</f>
        <v>1.80899355731543E-2</v>
      </c>
      <c r="E1871" s="120">
        <f>_xll.xlShmInterpRateFwd($E$3&amp;T(CalculationTrigger),C1871,,5,C1872)</f>
        <v>1.8019553715047595E-2</v>
      </c>
      <c r="F1871" s="121">
        <f>_xll.xlShmInterpRateFwd($F$3&amp;T(CalculationTrigger),C1871,,5,C1872)</f>
        <v>1.7713246977124033E-2</v>
      </c>
      <c r="G1871" s="148">
        <f>_xll.xlShmInterpDisc($G$3&amp;T(CalculationTrigger),C1871)</f>
        <v>0.78666781580759659</v>
      </c>
      <c r="H1871" s="149">
        <f>_xll.xlShmInterpDisc($H$3&amp;T(CalculationTrigger),C1871)</f>
        <v>0.78729946765655778</v>
      </c>
      <c r="I1871" s="150">
        <f>_xll.xlShmInterpDisc($I$3&amp;T(CalculationTrigger),C1871)</f>
        <v>0.7907414009983067</v>
      </c>
      <c r="J1871" s="157">
        <f t="shared" si="87"/>
        <v>4.3446199753998367E-5</v>
      </c>
      <c r="K1871" s="158">
        <f t="shared" si="88"/>
        <v>0</v>
      </c>
      <c r="L1871" s="159">
        <f t="shared" si="89"/>
        <v>-2.3613186536818804E-4</v>
      </c>
    </row>
    <row r="1872" spans="2:12" x14ac:dyDescent="0.2">
      <c r="B1872" s="112" t="s">
        <v>2</v>
      </c>
      <c r="C1872" s="113">
        <f>_xll.qlCalendarAdvance("TARGET",C1871,B1872,"mf")</f>
        <v>49578</v>
      </c>
      <c r="D1872" s="120">
        <f>_xll.xlShmInterpRateFwd($D$3&amp;T(CalculationTrigger),C1872,,5,C1873)</f>
        <v>1.8080882357191758E-2</v>
      </c>
      <c r="E1872" s="120">
        <f>_xll.xlShmInterpRateFwd($E$3&amp;T(CalculationTrigger),C1872,,5,C1873)</f>
        <v>1.8010455382156329E-2</v>
      </c>
      <c r="F1872" s="121">
        <f>_xll.xlShmInterpRateFwd($F$3&amp;T(CalculationTrigger),C1872,,5,C1873)</f>
        <v>1.7703787600087843E-2</v>
      </c>
      <c r="G1872" s="148">
        <f>_xll.xlShmInterpDisc($G$3&amp;T(CalculationTrigger),C1872)</f>
        <v>0.7863949915798456</v>
      </c>
      <c r="H1872" s="149">
        <f>_xll.xlShmInterpDisc($H$3&amp;T(CalculationTrigger),C1872)</f>
        <v>0.7870274863183262</v>
      </c>
      <c r="I1872" s="150">
        <f>_xll.xlShmInterpDisc($I$3&amp;T(CalculationTrigger),C1872)</f>
        <v>0.79047287253655407</v>
      </c>
      <c r="J1872" s="157">
        <f t="shared" si="87"/>
        <v>4.3474107765378263E-5</v>
      </c>
      <c r="K1872" s="158">
        <f t="shared" si="88"/>
        <v>0</v>
      </c>
      <c r="L1872" s="159">
        <f t="shared" si="89"/>
        <v>-2.3620453050624335E-4</v>
      </c>
    </row>
    <row r="1873" spans="2:12" x14ac:dyDescent="0.2">
      <c r="B1873" s="112" t="s">
        <v>2</v>
      </c>
      <c r="C1873" s="113">
        <f>_xll.qlCalendarAdvance("TARGET",C1872,B1873,"mf")</f>
        <v>49585</v>
      </c>
      <c r="D1873" s="120">
        <f>_xll.xlShmInterpRateFwd($D$3&amp;T(CalculationTrigger),C1873,,5,C1874)</f>
        <v>1.8071743671789046E-2</v>
      </c>
      <c r="E1873" s="120">
        <f>_xll.xlShmInterpRateFwd($E$3&amp;T(CalculationTrigger),C1873,,5,C1874)</f>
        <v>1.8001273372823517E-2</v>
      </c>
      <c r="F1873" s="121">
        <f>_xll.xlShmInterpRateFwd($F$3&amp;T(CalculationTrigger),C1873,,5,C1874)</f>
        <v>1.7694239391744623E-2</v>
      </c>
      <c r="G1873" s="148">
        <f>_xll.xlShmInterpDisc($G$3&amp;T(CalculationTrigger),C1873)</f>
        <v>0.78612239841209686</v>
      </c>
      <c r="H1873" s="149">
        <f>_xll.xlShmInterpDisc($H$3&amp;T(CalculationTrigger),C1873)</f>
        <v>0.7867557361715295</v>
      </c>
      <c r="I1873" s="150">
        <f>_xll.xlShmInterpDisc($I$3&amp;T(CalculationTrigger),C1873)</f>
        <v>0.79020457856905479</v>
      </c>
      <c r="J1873" s="157">
        <f t="shared" si="87"/>
        <v>4.3502004689414789E-5</v>
      </c>
      <c r="K1873" s="158">
        <f t="shared" si="88"/>
        <v>0</v>
      </c>
      <c r="L1873" s="159">
        <f t="shared" si="89"/>
        <v>-2.3627741904420102E-4</v>
      </c>
    </row>
    <row r="1874" spans="2:12" x14ac:dyDescent="0.2">
      <c r="B1874" s="112" t="s">
        <v>2</v>
      </c>
      <c r="C1874" s="113">
        <f>_xll.qlCalendarAdvance("TARGET",C1873,B1874,"mf")</f>
        <v>49592</v>
      </c>
      <c r="D1874" s="120">
        <f>_xll.xlShmInterpRateFwd($D$3&amp;T(CalculationTrigger),C1874,,5,C1875)</f>
        <v>1.8062519415756439E-2</v>
      </c>
      <c r="E1874" s="120">
        <f>_xll.xlShmInterpRateFwd($E$3&amp;T(CalculationTrigger),C1874,,5,C1875)</f>
        <v>1.7992007593140059E-2</v>
      </c>
      <c r="F1874" s="121">
        <f>_xll.xlShmInterpRateFwd($F$3&amp;T(CalculationTrigger),C1874,,5,C1875)</f>
        <v>1.7684602239652358E-2</v>
      </c>
      <c r="G1874" s="148">
        <f>_xll.xlShmInterpDisc($G$3&amp;T(CalculationTrigger),C1874)</f>
        <v>0.78585003741734427</v>
      </c>
      <c r="H1874" s="149">
        <f>_xll.xlShmInterpDisc($H$3&amp;T(CalculationTrigger),C1874)</f>
        <v>0.78648421830325654</v>
      </c>
      <c r="I1874" s="150">
        <f>_xll.xlShmInterpDisc($I$3&amp;T(CalculationTrigger),C1874)</f>
        <v>0.78993652026424144</v>
      </c>
      <c r="J1874" s="157">
        <f t="shared" si="87"/>
        <v>4.352988870573936E-5</v>
      </c>
      <c r="K1874" s="158">
        <f t="shared" si="88"/>
        <v>0</v>
      </c>
      <c r="L1874" s="159">
        <f t="shared" si="89"/>
        <v>-2.3635053562203755E-4</v>
      </c>
    </row>
    <row r="1875" spans="2:12" x14ac:dyDescent="0.2">
      <c r="B1875" s="112" t="s">
        <v>2</v>
      </c>
      <c r="C1875" s="113">
        <f>_xll.qlCalendarAdvance("TARGET",C1874,B1875,"mf")</f>
        <v>49599</v>
      </c>
      <c r="D1875" s="120">
        <f>_xll.xlShmInterpRateFwd($D$3&amp;T(CalculationTrigger),C1875,,5,C1876)</f>
        <v>1.8053209487829895E-2</v>
      </c>
      <c r="E1875" s="120">
        <f>_xll.xlShmInterpRateFwd($E$3&amp;T(CalculationTrigger),C1875,,5,C1876)</f>
        <v>1.7982657949168847E-2</v>
      </c>
      <c r="F1875" s="121">
        <f>_xll.xlShmInterpRateFwd($F$3&amp;T(CalculationTrigger),C1875,,5,C1876)</f>
        <v>1.7674876031294778E-2</v>
      </c>
      <c r="G1875" s="148">
        <f>_xll.xlShmInterpDisc($G$3&amp;T(CalculationTrigger),C1875)</f>
        <v>0.7855779097085035</v>
      </c>
      <c r="H1875" s="149">
        <f>_xll.xlShmInterpDisc($H$3&amp;T(CalculationTrigger),C1875)</f>
        <v>0.78621293380045287</v>
      </c>
      <c r="I1875" s="150">
        <f>_xll.xlShmInterpDisc($I$3&amp;T(CalculationTrigger),C1875)</f>
        <v>0.78966869879061263</v>
      </c>
      <c r="J1875" s="157">
        <f t="shared" si="87"/>
        <v>4.3557757993990244E-5</v>
      </c>
      <c r="K1875" s="158">
        <f t="shared" si="88"/>
        <v>0</v>
      </c>
      <c r="L1875" s="159">
        <f t="shared" si="89"/>
        <v>-2.3642388487969072E-4</v>
      </c>
    </row>
    <row r="1876" spans="2:12" x14ac:dyDescent="0.2">
      <c r="B1876" s="112" t="s">
        <v>2</v>
      </c>
      <c r="C1876" s="113">
        <f>_xll.qlCalendarAdvance("TARGET",C1875,B1876,"mf")</f>
        <v>49606</v>
      </c>
      <c r="D1876" s="120">
        <f>_xll.xlShmInterpRateFwd($D$3&amp;T(CalculationTrigger),C1876,,5,C1877)</f>
        <v>1.8043813786879595E-2</v>
      </c>
      <c r="E1876" s="120">
        <f>_xll.xlShmInterpRateFwd($E$3&amp;T(CalculationTrigger),C1876,,5,C1877)</f>
        <v>1.7973224346996868E-2</v>
      </c>
      <c r="F1876" s="121">
        <f>_xll.xlShmInterpRateFwd($F$3&amp;T(CalculationTrigger),C1876,,5,C1877)</f>
        <v>1.7665060654191475E-2</v>
      </c>
      <c r="G1876" s="148">
        <f>_xll.xlShmInterpDisc($G$3&amp;T(CalculationTrigger),C1876)</f>
        <v>0.78530601639841402</v>
      </c>
      <c r="H1876" s="149">
        <f>_xll.xlShmInterpDisc($H$3&amp;T(CalculationTrigger),C1876)</f>
        <v>0.78594188374992191</v>
      </c>
      <c r="I1876" s="150">
        <f>_xll.xlShmInterpDisc($I$3&amp;T(CalculationTrigger),C1876)</f>
        <v>0.78940111531673507</v>
      </c>
      <c r="J1876" s="157">
        <f t="shared" si="87"/>
        <v>4.358561073378847E-5</v>
      </c>
      <c r="K1876" s="158">
        <f t="shared" si="88"/>
        <v>0</v>
      </c>
      <c r="L1876" s="159">
        <f t="shared" si="89"/>
        <v>-2.3649747145712988E-4</v>
      </c>
    </row>
    <row r="1877" spans="2:12" x14ac:dyDescent="0.2">
      <c r="B1877" s="112" t="s">
        <v>2</v>
      </c>
      <c r="C1877" s="113">
        <f>_xll.qlCalendarAdvance("TARGET",C1876,B1877,"mf")</f>
        <v>49613</v>
      </c>
      <c r="D1877" s="120">
        <f>_xll.xlShmInterpRateFwd($D$3&amp;T(CalculationTrigger),C1877,,5,C1878)</f>
        <v>1.8034332211637687E-2</v>
      </c>
      <c r="E1877" s="120">
        <f>_xll.xlShmInterpRateFwd($E$3&amp;T(CalculationTrigger),C1877,,5,C1878)</f>
        <v>1.7963706692700483E-2</v>
      </c>
      <c r="F1877" s="121">
        <f>_xll.xlShmInterpRateFwd($F$3&amp;T(CalculationTrigger),C1877,,5,C1878)</f>
        <v>1.7655155995857312E-2</v>
      </c>
      <c r="G1877" s="148">
        <f>_xll.xlShmInterpDisc($G$3&amp;T(CalculationTrigger),C1877)</f>
        <v>0.78503435859983828</v>
      </c>
      <c r="H1877" s="149">
        <f>_xll.xlShmInterpDisc($H$3&amp;T(CalculationTrigger),C1877)</f>
        <v>0.78567106923832586</v>
      </c>
      <c r="I1877" s="150">
        <f>_xll.xlShmInterpDisc($I$3&amp;T(CalculationTrigger),C1877)</f>
        <v>0.78913377101124382</v>
      </c>
      <c r="J1877" s="157">
        <f t="shared" si="87"/>
        <v>4.3613445104779739E-5</v>
      </c>
      <c r="K1877" s="158">
        <f t="shared" si="88"/>
        <v>0</v>
      </c>
      <c r="L1877" s="159">
        <f t="shared" si="89"/>
        <v>-2.3657129999430743E-4</v>
      </c>
    </row>
    <row r="1878" spans="2:12" x14ac:dyDescent="0.2">
      <c r="B1878" s="112" t="s">
        <v>2</v>
      </c>
      <c r="C1878" s="113">
        <f>_xll.qlCalendarAdvance("TARGET",C1877,B1878,"mf")</f>
        <v>49620</v>
      </c>
      <c r="D1878" s="120">
        <f>_xll.xlShmInterpRateFwd($D$3&amp;T(CalculationTrigger),C1878,,5,C1879)</f>
        <v>1.8024764660947361E-2</v>
      </c>
      <c r="E1878" s="120">
        <f>_xll.xlShmInterpRateFwd($E$3&amp;T(CalculationTrigger),C1878,,5,C1879)</f>
        <v>1.7954104892356996E-2</v>
      </c>
      <c r="F1878" s="121">
        <f>_xll.xlShmInterpRateFwd($F$3&amp;T(CalculationTrigger),C1878,,5,C1879)</f>
        <v>1.7645161943831429E-2</v>
      </c>
      <c r="G1878" s="148">
        <f>_xll.xlShmInterpDisc($G$3&amp;T(CalculationTrigger),C1878)</f>
        <v>0.78476293742546466</v>
      </c>
      <c r="H1878" s="149">
        <f>_xll.xlShmInterpDisc($H$3&amp;T(CalculationTrigger),C1878)</f>
        <v>0.78540049135218704</v>
      </c>
      <c r="I1878" s="150">
        <f>_xll.xlShmInterpDisc($I$3&amp;T(CalculationTrigger),C1878)</f>
        <v>0.78886666704284381</v>
      </c>
      <c r="J1878" s="157">
        <f t="shared" si="87"/>
        <v>4.3641259286580472E-5</v>
      </c>
      <c r="K1878" s="158">
        <f t="shared" si="88"/>
        <v>0</v>
      </c>
      <c r="L1878" s="159">
        <f t="shared" si="89"/>
        <v>-2.3664537513120551E-4</v>
      </c>
    </row>
    <row r="1879" spans="2:12" x14ac:dyDescent="0.2">
      <c r="B1879" s="112" t="s">
        <v>2</v>
      </c>
      <c r="C1879" s="113">
        <f>_xll.qlCalendarAdvance("TARGET",C1878,B1879,"mf")</f>
        <v>49627</v>
      </c>
      <c r="D1879" s="120">
        <f>_xll.xlShmInterpRateFwd($D$3&amp;T(CalculationTrigger),C1879,,5,C1880)</f>
        <v>1.801511103354856E-2</v>
      </c>
      <c r="E1879" s="120">
        <f>_xll.xlShmInterpRateFwd($E$3&amp;T(CalculationTrigger),C1879,,5,C1880)</f>
        <v>1.7944418852027289E-2</v>
      </c>
      <c r="F1879" s="121">
        <f>_xll.xlShmInterpRateFwd($F$3&amp;T(CalculationTrigger),C1879,,5,C1880)</f>
        <v>1.763507838557294E-2</v>
      </c>
      <c r="G1879" s="148">
        <f>_xll.xlShmInterpDisc($G$3&amp;T(CalculationTrigger),C1879)</f>
        <v>0.78449175398790683</v>
      </c>
      <c r="H1879" s="149">
        <f>_xll.xlShmInterpDisc($H$3&amp;T(CalculationTrigger),C1879)</f>
        <v>0.78513015117788898</v>
      </c>
      <c r="I1879" s="150">
        <f>_xll.xlShmInterpDisc($I$3&amp;T(CalculationTrigger),C1879)</f>
        <v>0.78859980458030998</v>
      </c>
      <c r="J1879" s="157">
        <f t="shared" si="87"/>
        <v>4.3669051458849455E-5</v>
      </c>
      <c r="K1879" s="158">
        <f t="shared" si="88"/>
        <v>0</v>
      </c>
      <c r="L1879" s="159">
        <f t="shared" si="89"/>
        <v>-2.3671970150776362E-4</v>
      </c>
    </row>
    <row r="1880" spans="2:12" x14ac:dyDescent="0.2">
      <c r="B1880" s="112" t="s">
        <v>2</v>
      </c>
      <c r="C1880" s="113">
        <f>_xll.qlCalendarAdvance("TARGET",C1879,B1880,"mf")</f>
        <v>49634</v>
      </c>
      <c r="D1880" s="120">
        <f>_xll.xlShmInterpRateFwd($D$3&amp;T(CalculationTrigger),C1880,,5,C1881)</f>
        <v>1.8005371228286479E-2</v>
      </c>
      <c r="E1880" s="120">
        <f>_xll.xlShmInterpRateFwd($E$3&amp;T(CalculationTrigger),C1880,,5,C1881)</f>
        <v>1.7934648477819538E-2</v>
      </c>
      <c r="F1880" s="121">
        <f>_xll.xlShmInterpRateFwd($F$3&amp;T(CalculationTrigger),C1880,,5,C1881)</f>
        <v>1.762490520868688E-2</v>
      </c>
      <c r="G1880" s="148">
        <f>_xll.xlShmInterpDisc($G$3&amp;T(CalculationTrigger),C1880)</f>
        <v>0.78422080939970662</v>
      </c>
      <c r="H1880" s="149">
        <f>_xll.xlShmInterpDisc($H$3&amp;T(CalculationTrigger),C1880)</f>
        <v>0.78486004980167789</v>
      </c>
      <c r="I1880" s="150">
        <f>_xll.xlShmInterpDisc($I$3&amp;T(CalculationTrigger),C1880)</f>
        <v>0.78833318479248982</v>
      </c>
      <c r="J1880" s="157">
        <f t="shared" si="87"/>
        <v>4.3696819801192266E-5</v>
      </c>
      <c r="K1880" s="158">
        <f t="shared" si="88"/>
        <v>0</v>
      </c>
      <c r="L1880" s="159">
        <f t="shared" si="89"/>
        <v>-2.3679428376396084E-4</v>
      </c>
    </row>
    <row r="1881" spans="2:12" x14ac:dyDescent="0.2">
      <c r="B1881" s="112" t="s">
        <v>2</v>
      </c>
      <c r="C1881" s="113">
        <f>_xll.qlCalendarAdvance("TARGET",C1880,B1881,"mf")</f>
        <v>49641</v>
      </c>
      <c r="D1881" s="120">
        <f>_xll.xlShmInterpRateFwd($D$3&amp;T(CalculationTrigger),C1881,,5,C1882)</f>
        <v>1.7995545143926227E-2</v>
      </c>
      <c r="E1881" s="120">
        <f>_xll.xlShmInterpRateFwd($E$3&amp;T(CalculationTrigger),C1881,,5,C1882)</f>
        <v>1.7924793675790748E-2</v>
      </c>
      <c r="F1881" s="121">
        <f>_xll.xlShmInterpRateFwd($F$3&amp;T(CalculationTrigger),C1881,,5,C1882)</f>
        <v>1.7614642300634566E-2</v>
      </c>
      <c r="G1881" s="148">
        <f>_xll.xlShmInterpDisc($G$3&amp;T(CalculationTrigger),C1881)</f>
        <v>0.78395010477333327</v>
      </c>
      <c r="H1881" s="149">
        <f>_xll.xlShmInterpDisc($H$3&amp;T(CalculationTrigger),C1881)</f>
        <v>0.78459018830966321</v>
      </c>
      <c r="I1881" s="150">
        <f>_xll.xlShmInterpDisc($I$3&amp;T(CalculationTrigger),C1881)</f>
        <v>0.78806680884830227</v>
      </c>
      <c r="J1881" s="157">
        <f t="shared" si="87"/>
        <v>4.3724562493250759E-5</v>
      </c>
      <c r="K1881" s="158">
        <f t="shared" si="88"/>
        <v>0</v>
      </c>
      <c r="L1881" s="159">
        <f t="shared" si="89"/>
        <v>-2.3686912653974373E-4</v>
      </c>
    </row>
    <row r="1882" spans="2:12" x14ac:dyDescent="0.2">
      <c r="B1882" s="112" t="s">
        <v>2</v>
      </c>
      <c r="C1882" s="113">
        <f>_xll.qlCalendarAdvance("TARGET",C1881,B1882,"mf")</f>
        <v>49648</v>
      </c>
      <c r="D1882" s="120">
        <f>_xll.xlShmInterpRateFwd($D$3&amp;T(CalculationTrigger),C1882,,5,C1883)</f>
        <v>1.7985632679286056E-2</v>
      </c>
      <c r="E1882" s="120">
        <f>_xll.xlShmInterpRateFwd($E$3&amp;T(CalculationTrigger),C1882,,5,C1883)</f>
        <v>1.7914854352033632E-2</v>
      </c>
      <c r="F1882" s="121">
        <f>_xll.xlShmInterpRateFwd($F$3&amp;T(CalculationTrigger),C1882,,5,C1883)</f>
        <v>1.7604289548930552E-2</v>
      </c>
      <c r="G1882" s="148">
        <f>_xll.xlShmInterpDisc($G$3&amp;T(CalculationTrigger),C1882)</f>
        <v>0.78367964122118583</v>
      </c>
      <c r="H1882" s="149">
        <f>_xll.xlShmInterpDisc($H$3&amp;T(CalculationTrigger),C1882)</f>
        <v>0.78432056778781956</v>
      </c>
      <c r="I1882" s="150">
        <f>_xll.xlShmInterpDisc($I$3&amp;T(CalculationTrigger),C1882)</f>
        <v>0.78780067791674091</v>
      </c>
      <c r="J1882" s="157">
        <f t="shared" si="87"/>
        <v>4.3752277714655177E-5</v>
      </c>
      <c r="K1882" s="158">
        <f t="shared" si="88"/>
        <v>0</v>
      </c>
      <c r="L1882" s="159">
        <f t="shared" si="89"/>
        <v>-2.3694423447506087E-4</v>
      </c>
    </row>
    <row r="1883" spans="2:12" x14ac:dyDescent="0.2">
      <c r="B1883" s="112" t="s">
        <v>2</v>
      </c>
      <c r="C1883" s="113">
        <f>_xll.qlCalendarAdvance("TARGET",C1882,B1883,"mf")</f>
        <v>49655</v>
      </c>
      <c r="D1883" s="120">
        <f>_xll.xlShmInterpRateFwd($D$3&amp;T(CalculationTrigger),C1883,,5,C1884)</f>
        <v>1.7975633733144675E-2</v>
      </c>
      <c r="E1883" s="120">
        <f>_xll.xlShmInterpRateFwd($E$3&amp;T(CalculationTrigger),C1883,,5,C1884)</f>
        <v>1.7904830412624501E-2</v>
      </c>
      <c r="F1883" s="121">
        <f>_xll.xlShmInterpRateFwd($F$3&amp;T(CalculationTrigger),C1883,,5,C1884)</f>
        <v>1.7593846841136841E-2</v>
      </c>
      <c r="G1883" s="148">
        <f>_xll.xlShmInterpDisc($G$3&amp;T(CalculationTrigger),C1883)</f>
        <v>0.78340941985559376</v>
      </c>
      <c r="H1883" s="149">
        <f>_xll.xlShmInterpDisc($H$3&amp;T(CalculationTrigger),C1883)</f>
        <v>0.78405118932198747</v>
      </c>
      <c r="I1883" s="150">
        <f>_xll.xlShmInterpDisc($I$3&amp;T(CalculationTrigger),C1883)</f>
        <v>0.78753479316687414</v>
      </c>
      <c r="J1883" s="157">
        <f t="shared" si="87"/>
        <v>4.3779963645042101E-5</v>
      </c>
      <c r="K1883" s="158">
        <f t="shared" si="88"/>
        <v>0</v>
      </c>
      <c r="L1883" s="159">
        <f t="shared" si="89"/>
        <v>-2.3701961220990906E-4</v>
      </c>
    </row>
    <row r="1884" spans="2:12" x14ac:dyDescent="0.2">
      <c r="B1884" s="112" t="s">
        <v>2</v>
      </c>
      <c r="C1884" s="113">
        <f>_xll.qlCalendarAdvance("TARGET",C1883,B1884,"mf")</f>
        <v>49662</v>
      </c>
      <c r="D1884" s="120">
        <f>_xll.xlShmInterpRateFwd($D$3&amp;T(CalculationTrigger),C1884,,5,C1885)</f>
        <v>1.7965265446898592E-2</v>
      </c>
      <c r="E1884" s="120">
        <f>_xll.xlShmInterpRateFwd($E$3&amp;T(CalculationTrigger),C1884,,5,C1885)</f>
        <v>1.789443397196613E-2</v>
      </c>
      <c r="F1884" s="121">
        <f>_xll.xlShmInterpRateFwd($F$3&amp;T(CalculationTrigger),C1884,,5,C1885)</f>
        <v>1.758298057099739E-2</v>
      </c>
      <c r="G1884" s="148">
        <f>_xll.xlShmInterpDisc($G$3&amp;T(CalculationTrigger),C1884)</f>
        <v>0.78313944178881834</v>
      </c>
      <c r="H1884" s="149">
        <f>_xll.xlShmInterpDisc($H$3&amp;T(CalculationTrigger),C1884)</f>
        <v>0.78378205399787504</v>
      </c>
      <c r="I1884" s="150">
        <f>_xll.xlShmInterpDisc($I$3&amp;T(CalculationTrigger),C1884)</f>
        <v>0.78726915576784584</v>
      </c>
      <c r="J1884" s="157">
        <f t="shared" si="87"/>
        <v>4.3807618464042358E-5</v>
      </c>
      <c r="K1884" s="158">
        <f t="shared" si="88"/>
        <v>0</v>
      </c>
      <c r="L1884" s="159">
        <f t="shared" si="89"/>
        <v>-2.3709526438421427E-4</v>
      </c>
    </row>
    <row r="1885" spans="2:12" x14ac:dyDescent="0.2">
      <c r="B1885" s="112" t="s">
        <v>2</v>
      </c>
      <c r="C1885" s="113">
        <f>_xll.qlCalendarAdvance("TARGET",C1884,B1885,"mf")</f>
        <v>49670</v>
      </c>
      <c r="D1885" s="120">
        <f>_xll.xlShmInterpRateFwd($D$3&amp;T(CalculationTrigger),C1885,,5,C1886)</f>
        <v>1.7953915736202388E-2</v>
      </c>
      <c r="E1885" s="120">
        <f>_xll.xlShmInterpRateFwd($E$3&amp;T(CalculationTrigger),C1885,,5,C1886)</f>
        <v>1.788306517546856E-2</v>
      </c>
      <c r="F1885" s="121">
        <f>_xll.xlShmInterpRateFwd($F$3&amp;T(CalculationTrigger),C1885,,5,C1886)</f>
        <v>1.757116617364193E-2</v>
      </c>
      <c r="G1885" s="148">
        <f>_xll.xlShmInterpDisc($G$3&amp;T(CalculationTrigger),C1885)</f>
        <v>0.78283119477042573</v>
      </c>
      <c r="H1885" s="149">
        <f>_xll.xlShmInterpDisc($H$3&amp;T(CalculationTrigger),C1885)</f>
        <v>0.78347476988744325</v>
      </c>
      <c r="I1885" s="150">
        <f>_xll.xlShmInterpDisc($I$3&amp;T(CalculationTrigger),C1885)</f>
        <v>0.78696587454741396</v>
      </c>
      <c r="J1885" s="157">
        <f t="shared" si="87"/>
        <v>4.3839183540726994E-5</v>
      </c>
      <c r="K1885" s="158">
        <f t="shared" si="88"/>
        <v>0</v>
      </c>
      <c r="L1885" s="159">
        <f t="shared" si="89"/>
        <v>-2.3718206601246278E-4</v>
      </c>
    </row>
    <row r="1886" spans="2:12" x14ac:dyDescent="0.2">
      <c r="B1886" s="112" t="s">
        <v>2</v>
      </c>
      <c r="C1886" s="113">
        <f>_xll.qlCalendarAdvance("TARGET",C1885,B1886,"mf")</f>
        <v>49677</v>
      </c>
      <c r="D1886" s="120">
        <f>_xll.xlShmInterpRateFwd($D$3&amp;T(CalculationTrigger),C1886,,5,C1887)</f>
        <v>1.7943644332230797E-2</v>
      </c>
      <c r="E1886" s="120">
        <f>_xll.xlShmInterpRateFwd($E$3&amp;T(CalculationTrigger),C1886,,5,C1887)</f>
        <v>1.7872774689707507E-2</v>
      </c>
      <c r="F1886" s="121">
        <f>_xll.xlShmInterpRateFwd($F$3&amp;T(CalculationTrigger),C1886,,5,C1887)</f>
        <v>1.7560440014338909E-2</v>
      </c>
      <c r="G1886" s="148">
        <f>_xll.xlShmInterpDisc($G$3&amp;T(CalculationTrigger),C1886)</f>
        <v>0.78256174180331617</v>
      </c>
      <c r="H1886" s="149">
        <f>_xll.xlShmInterpDisc($H$3&amp;T(CalculationTrigger),C1886)</f>
        <v>0.78320615923664816</v>
      </c>
      <c r="I1886" s="150">
        <f>_xll.xlShmInterpDisc($I$3&amp;T(CalculationTrigger),C1886)</f>
        <v>0.78670077112317183</v>
      </c>
      <c r="J1886" s="157">
        <f t="shared" si="87"/>
        <v>4.3866765562651355E-5</v>
      </c>
      <c r="K1886" s="158">
        <f t="shared" si="88"/>
        <v>0</v>
      </c>
      <c r="L1886" s="159">
        <f t="shared" si="89"/>
        <v>-2.3725832189570173E-4</v>
      </c>
    </row>
    <row r="1887" spans="2:12" x14ac:dyDescent="0.2">
      <c r="B1887" s="112" t="s">
        <v>2</v>
      </c>
      <c r="C1887" s="113">
        <f>_xll.qlCalendarAdvance("TARGET",C1886,B1887,"mf")</f>
        <v>49684</v>
      </c>
      <c r="D1887" s="120">
        <f>_xll.xlShmInterpRateFwd($D$3&amp;T(CalculationTrigger),C1887,,5,C1888)</f>
        <v>1.7933286027531095E-2</v>
      </c>
      <c r="E1887" s="120">
        <f>_xll.xlShmInterpRateFwd($E$3&amp;T(CalculationTrigger),C1887,,5,C1888)</f>
        <v>1.7862399199218809E-2</v>
      </c>
      <c r="F1887" s="121">
        <f>_xll.xlShmInterpRateFwd($F$3&amp;T(CalculationTrigger),C1887,,5,C1888)</f>
        <v>1.7549623432966403E-2</v>
      </c>
      <c r="G1887" s="148">
        <f>_xll.xlShmInterpDisc($G$3&amp;T(CalculationTrigger),C1887)</f>
        <v>0.78229253563027024</v>
      </c>
      <c r="H1887" s="149">
        <f>_xll.xlShmInterpDisc($H$3&amp;T(CalculationTrigger),C1887)</f>
        <v>0.78293779513894945</v>
      </c>
      <c r="I1887" s="150">
        <f>_xll.xlShmInterpDisc($I$3&amp;T(CalculationTrigger),C1887)</f>
        <v>0.78643591872473018</v>
      </c>
      <c r="J1887" s="157">
        <f t="shared" si="87"/>
        <v>4.3894310752030855E-5</v>
      </c>
      <c r="K1887" s="158">
        <f t="shared" si="88"/>
        <v>0</v>
      </c>
      <c r="L1887" s="159">
        <f t="shared" si="89"/>
        <v>-2.3733486680115452E-4</v>
      </c>
    </row>
    <row r="1888" spans="2:12" x14ac:dyDescent="0.2">
      <c r="B1888" s="112" t="s">
        <v>2</v>
      </c>
      <c r="C1888" s="113">
        <f>_xll.qlCalendarAdvance("TARGET",C1887,B1888,"mf")</f>
        <v>49691</v>
      </c>
      <c r="D1888" s="120">
        <f>_xll.xlShmInterpRateFwd($D$3&amp;T(CalculationTrigger),C1888,,5,C1889)</f>
        <v>1.7922840720846708E-2</v>
      </c>
      <c r="E1888" s="120">
        <f>_xll.xlShmInterpRateFwd($E$3&amp;T(CalculationTrigger),C1888,,5,C1889)</f>
        <v>1.7851938610066398E-2</v>
      </c>
      <c r="F1888" s="121">
        <f>_xll.xlShmInterpRateFwd($F$3&amp;T(CalculationTrigger),C1888,,5,C1889)</f>
        <v>1.7538716317005269E-2</v>
      </c>
      <c r="G1888" s="148">
        <f>_xll.xlShmInterpDisc($G$3&amp;T(CalculationTrigger),C1888)</f>
        <v>0.78202357736327877</v>
      </c>
      <c r="H1888" s="149">
        <f>_xll.xlShmInterpDisc($H$3&amp;T(CalculationTrigger),C1888)</f>
        <v>0.78266967867951964</v>
      </c>
      <c r="I1888" s="150">
        <f>_xll.xlShmInterpDisc($I$3&amp;T(CalculationTrigger),C1888)</f>
        <v>0.78617131852156041</v>
      </c>
      <c r="J1888" s="157">
        <f t="shared" si="87"/>
        <v>4.3921817288510294E-5</v>
      </c>
      <c r="K1888" s="158">
        <f t="shared" si="88"/>
        <v>0</v>
      </c>
      <c r="L1888" s="159">
        <f t="shared" si="89"/>
        <v>-2.3741170536876335E-4</v>
      </c>
    </row>
    <row r="1889" spans="2:12" x14ac:dyDescent="0.2">
      <c r="B1889" s="112" t="s">
        <v>2</v>
      </c>
      <c r="C1889" s="113">
        <f>_xll.qlCalendarAdvance("TARGET",C1888,B1889,"mf")</f>
        <v>49698</v>
      </c>
      <c r="D1889" s="120">
        <f>_xll.xlShmInterpRateFwd($D$3&amp;T(CalculationTrigger),C1889,,5,C1890)</f>
        <v>1.7912308311014757E-2</v>
      </c>
      <c r="E1889" s="120">
        <f>_xll.xlShmInterpRateFwd($E$3&amp;T(CalculationTrigger),C1889,,5,C1890)</f>
        <v>1.7841392828332574E-2</v>
      </c>
      <c r="F1889" s="121">
        <f>_xll.xlShmInterpRateFwd($F$3&amp;T(CalculationTrigger),C1889,,5,C1890)</f>
        <v>1.7527718553995427E-2</v>
      </c>
      <c r="G1889" s="148">
        <f>_xll.xlShmInterpDisc($G$3&amp;T(CalculationTrigger),C1889)</f>
        <v>0.78175486811427131</v>
      </c>
      <c r="H1889" s="149">
        <f>_xll.xlShmInterpDisc($H$3&amp;T(CalculationTrigger),C1889)</f>
        <v>0.78240181094340577</v>
      </c>
      <c r="I1889" s="150">
        <f>_xll.xlShmInterpDisc($I$3&amp;T(CalculationTrigger),C1889)</f>
        <v>0.78590697168321699</v>
      </c>
      <c r="J1889" s="157">
        <f t="shared" si="87"/>
        <v>4.3949283351704854E-5</v>
      </c>
      <c r="K1889" s="158">
        <f t="shared" si="88"/>
        <v>0</v>
      </c>
      <c r="L1889" s="159">
        <f t="shared" si="89"/>
        <v>-2.3748884223850054E-4</v>
      </c>
    </row>
    <row r="1890" spans="2:12" x14ac:dyDescent="0.2">
      <c r="B1890" s="112" t="s">
        <v>2</v>
      </c>
      <c r="C1890" s="113">
        <f>_xll.qlCalendarAdvance("TARGET",C1889,B1890,"mf")</f>
        <v>49705</v>
      </c>
      <c r="D1890" s="120">
        <f>_xll.xlShmInterpRateFwd($D$3&amp;T(CalculationTrigger),C1890,,5,C1891)</f>
        <v>1.790168869684447E-2</v>
      </c>
      <c r="E1890" s="120">
        <f>_xll.xlShmInterpRateFwd($E$3&amp;T(CalculationTrigger),C1890,,5,C1891)</f>
        <v>1.7830761760112199E-2</v>
      </c>
      <c r="F1890" s="121">
        <f>_xll.xlShmInterpRateFwd($F$3&amp;T(CalculationTrigger),C1890,,5,C1891)</f>
        <v>1.7516630031454768E-2</v>
      </c>
      <c r="G1890" s="148">
        <f>_xll.xlShmInterpDisc($G$3&amp;T(CalculationTrigger),C1890)</f>
        <v>0.78148640899511645</v>
      </c>
      <c r="H1890" s="149">
        <f>_xll.xlShmInterpDisc($H$3&amp;T(CalculationTrigger),C1890)</f>
        <v>0.78213419301553067</v>
      </c>
      <c r="I1890" s="150">
        <f>_xll.xlShmInterpDisc($I$3&amp;T(CalculationTrigger),C1890)</f>
        <v>0.78564287937933763</v>
      </c>
      <c r="J1890" s="157">
        <f t="shared" si="87"/>
        <v>4.3976707121253262E-5</v>
      </c>
      <c r="K1890" s="158">
        <f t="shared" si="88"/>
        <v>0</v>
      </c>
      <c r="L1890" s="159">
        <f t="shared" si="89"/>
        <v>-2.3756628205032031E-4</v>
      </c>
    </row>
    <row r="1891" spans="2:12" x14ac:dyDescent="0.2">
      <c r="B1891" s="112" t="s">
        <v>2</v>
      </c>
      <c r="C1891" s="113">
        <f>_xll.qlCalendarAdvance("TARGET",C1890,B1891,"mf")</f>
        <v>49712</v>
      </c>
      <c r="D1891" s="120">
        <f>_xll.xlShmInterpRateFwd($D$3&amp;T(CalculationTrigger),C1891,,5,C1892)</f>
        <v>1.7890981777088148E-2</v>
      </c>
      <c r="E1891" s="120">
        <f>_xll.xlShmInterpRateFwd($E$3&amp;T(CalculationTrigger),C1891,,5,C1892)</f>
        <v>1.782004531146638E-2</v>
      </c>
      <c r="F1891" s="121">
        <f>_xll.xlShmInterpRateFwd($F$3&amp;T(CalculationTrigger),C1891,,5,C1892)</f>
        <v>1.7505450636913888E-2</v>
      </c>
      <c r="G1891" s="148">
        <f>_xll.xlShmInterpDisc($G$3&amp;T(CalculationTrigger),C1891)</f>
        <v>0.7812182011176233</v>
      </c>
      <c r="H1891" s="149">
        <f>_xll.xlShmInterpDisc($H$3&amp;T(CalculationTrigger),C1891)</f>
        <v>0.78186682598069401</v>
      </c>
      <c r="I1891" s="150">
        <f>_xll.xlShmInterpDisc($I$3&amp;T(CalculationTrigger),C1891)</f>
        <v>0.78537904277964499</v>
      </c>
      <c r="J1891" s="157">
        <f t="shared" si="87"/>
        <v>4.4004086776788182E-5</v>
      </c>
      <c r="K1891" s="158">
        <f t="shared" si="88"/>
        <v>0</v>
      </c>
      <c r="L1891" s="159">
        <f t="shared" si="89"/>
        <v>-2.3764402944419319E-4</v>
      </c>
    </row>
    <row r="1892" spans="2:12" x14ac:dyDescent="0.2">
      <c r="B1892" s="112" t="s">
        <v>2</v>
      </c>
      <c r="C1892" s="113">
        <f>_xll.qlCalendarAdvance("TARGET",C1891,B1892,"mf")</f>
        <v>49719</v>
      </c>
      <c r="D1892" s="120">
        <f>_xll.xlShmInterpRateFwd($D$3&amp;T(CalculationTrigger),C1892,,5,C1893)</f>
        <v>1.7880187450597638E-2</v>
      </c>
      <c r="E1892" s="120">
        <f>_xll.xlShmInterpRateFwd($E$3&amp;T(CalculationTrigger),C1892,,5,C1893)</f>
        <v>1.7809243388509338E-2</v>
      </c>
      <c r="F1892" s="121">
        <f>_xll.xlShmInterpRateFwd($F$3&amp;T(CalculationTrigger),C1892,,5,C1893)</f>
        <v>1.7494180257904546E-2</v>
      </c>
      <c r="G1892" s="148">
        <f>_xll.xlShmInterpDisc($G$3&amp;T(CalculationTrigger),C1892)</f>
        <v>0.78095024559354365</v>
      </c>
      <c r="H1892" s="149">
        <f>_xll.xlShmInterpDisc($H$3&amp;T(CalculationTrigger),C1892)</f>
        <v>0.7815997109235745</v>
      </c>
      <c r="I1892" s="150">
        <f>_xll.xlShmInterpDisc($I$3&amp;T(CalculationTrigger),C1892)</f>
        <v>0.78511546305394808</v>
      </c>
      <c r="J1892" s="157">
        <f t="shared" si="87"/>
        <v>4.403142049793616E-5</v>
      </c>
      <c r="K1892" s="158">
        <f t="shared" si="88"/>
        <v>0</v>
      </c>
      <c r="L1892" s="159">
        <f t="shared" si="89"/>
        <v>-2.3772208906006948E-4</v>
      </c>
    </row>
    <row r="1893" spans="2:12" x14ac:dyDescent="0.2">
      <c r="B1893" s="112" t="s">
        <v>2</v>
      </c>
      <c r="C1893" s="113">
        <f>_xll.qlCalendarAdvance("TARGET",C1892,B1893,"mf")</f>
        <v>49726</v>
      </c>
      <c r="D1893" s="120">
        <f>_xll.xlShmInterpRateFwd($D$3&amp;T(CalculationTrigger),C1893,,5,C1894)</f>
        <v>1.786930561613893E-2</v>
      </c>
      <c r="E1893" s="120">
        <f>_xll.xlShmInterpRateFwd($E$3&amp;T(CalculationTrigger),C1893,,5,C1894)</f>
        <v>1.779835589730417E-2</v>
      </c>
      <c r="F1893" s="121">
        <f>_xll.xlShmInterpRateFwd($F$3&amp;T(CalculationTrigger),C1893,,5,C1894)</f>
        <v>1.748281878193066E-2</v>
      </c>
      <c r="G1893" s="148">
        <f>_xll.xlShmInterpDisc($G$3&amp;T(CalculationTrigger),C1893)</f>
        <v>0.780682543534572</v>
      </c>
      <c r="H1893" s="149">
        <f>_xll.xlShmInterpDisc($H$3&amp;T(CalculationTrigger),C1893)</f>
        <v>0.78133284892873045</v>
      </c>
      <c r="I1893" s="150">
        <f>_xll.xlShmInterpDisc($I$3&amp;T(CalculationTrigger),C1893)</f>
        <v>0.78485214137214321</v>
      </c>
      <c r="J1893" s="157">
        <f t="shared" si="87"/>
        <v>4.4058706464341153E-5</v>
      </c>
      <c r="K1893" s="158">
        <f t="shared" si="88"/>
        <v>0</v>
      </c>
      <c r="L1893" s="159">
        <f t="shared" si="89"/>
        <v>-2.3780046553790191E-4</v>
      </c>
    </row>
    <row r="1894" spans="2:12" x14ac:dyDescent="0.2">
      <c r="B1894" s="112" t="s">
        <v>2</v>
      </c>
      <c r="C1894" s="113">
        <f>_xll.qlCalendarAdvance("TARGET",C1893,B1894,"mf")</f>
        <v>49733</v>
      </c>
      <c r="D1894" s="120">
        <f>_xll.xlShmInterpRateFwd($D$3&amp;T(CalculationTrigger),C1894,,5,C1895)</f>
        <v>1.7858336172554373E-2</v>
      </c>
      <c r="E1894" s="120">
        <f>_xll.xlShmInterpRateFwd($E$3&amp;T(CalculationTrigger),C1894,,5,C1895)</f>
        <v>1.7787382743961303E-2</v>
      </c>
      <c r="F1894" s="121">
        <f>_xll.xlShmInterpRateFwd($F$3&amp;T(CalculationTrigger),C1894,,5,C1895)</f>
        <v>1.747136609653208E-2</v>
      </c>
      <c r="G1894" s="148">
        <f>_xll.xlShmInterpDisc($G$3&amp;T(CalculationTrigger),C1894)</f>
        <v>0.78041509605234827</v>
      </c>
      <c r="H1894" s="149">
        <f>_xll.xlShmInterpDisc($H$3&amp;T(CalculationTrigger),C1894)</f>
        <v>0.78106624108060208</v>
      </c>
      <c r="I1894" s="150">
        <f>_xll.xlShmInterpDisc($I$3&amp;T(CalculationTrigger),C1894)</f>
        <v>0.78458907890421625</v>
      </c>
      <c r="J1894" s="157">
        <f t="shared" si="87"/>
        <v>4.4085942855617388E-5</v>
      </c>
      <c r="K1894" s="158">
        <f t="shared" si="88"/>
        <v>0</v>
      </c>
      <c r="L1894" s="159">
        <f t="shared" si="89"/>
        <v>-2.3787916351766789E-4</v>
      </c>
    </row>
    <row r="1895" spans="2:12" x14ac:dyDescent="0.2">
      <c r="B1895" s="112" t="s">
        <v>2</v>
      </c>
      <c r="C1895" s="113">
        <f>_xll.qlCalendarAdvance("TARGET",C1894,B1895,"mf")</f>
        <v>49740</v>
      </c>
      <c r="D1895" s="120">
        <f>_xll.xlShmInterpRateFwd($D$3&amp;T(CalculationTrigger),C1895,,5,C1896)</f>
        <v>1.7847279018612057E-2</v>
      </c>
      <c r="E1895" s="120">
        <f>_xll.xlShmInterpRateFwd($E$3&amp;T(CalculationTrigger),C1895,,5,C1896)</f>
        <v>1.7776323834534237E-2</v>
      </c>
      <c r="F1895" s="121">
        <f>_xll.xlShmInterpRateFwd($F$3&amp;T(CalculationTrigger),C1895,,5,C1896)</f>
        <v>1.7459822089226616E-2</v>
      </c>
      <c r="G1895" s="148">
        <f>_xll.xlShmInterpDisc($G$3&amp;T(CalculationTrigger),C1895)</f>
        <v>0.78014790425845804</v>
      </c>
      <c r="H1895" s="149">
        <f>_xll.xlShmInterpDisc($H$3&amp;T(CalculationTrigger),C1895)</f>
        <v>0.78079988846351223</v>
      </c>
      <c r="I1895" s="150">
        <f>_xll.xlShmInterpDisc($I$3&amp;T(CalculationTrigger),C1895)</f>
        <v>0.78432627682024314</v>
      </c>
      <c r="J1895" s="157">
        <f t="shared" si="87"/>
        <v>4.4113127851408106E-5</v>
      </c>
      <c r="K1895" s="158">
        <f t="shared" si="88"/>
        <v>0</v>
      </c>
      <c r="L1895" s="159">
        <f t="shared" si="89"/>
        <v>-2.379581876393214E-4</v>
      </c>
    </row>
    <row r="1896" spans="2:12" x14ac:dyDescent="0.2">
      <c r="B1896" s="112" t="s">
        <v>2</v>
      </c>
      <c r="C1896" s="113">
        <f>_xll.qlCalendarAdvance("TARGET",C1895,B1896,"mf")</f>
        <v>49747</v>
      </c>
      <c r="D1896" s="120">
        <f>_xll.xlShmInterpRateFwd($D$3&amp;T(CalculationTrigger),C1896,,5,C1897)</f>
        <v>1.783613405314486E-2</v>
      </c>
      <c r="E1896" s="120">
        <f>_xll.xlShmInterpRateFwd($E$3&amp;T(CalculationTrigger),C1896,,5,C1897)</f>
        <v>1.7765179075135411E-2</v>
      </c>
      <c r="F1896" s="121">
        <f>_xll.xlShmInterpRateFwd($F$3&amp;T(CalculationTrigger),C1896,,5,C1897)</f>
        <v>1.7448186647568007E-2</v>
      </c>
      <c r="G1896" s="148">
        <f>_xll.xlShmInterpDisc($G$3&amp;T(CalculationTrigger),C1896)</f>
        <v>0.77988096926443506</v>
      </c>
      <c r="H1896" s="149">
        <f>_xll.xlShmInterpDisc($H$3&amp;T(CalculationTrigger),C1896)</f>
        <v>0.78053379216166885</v>
      </c>
      <c r="I1896" s="150">
        <f>_xll.xlShmInterpDisc($I$3&amp;T(CalculationTrigger),C1896)</f>
        <v>0.78406373629039183</v>
      </c>
      <c r="J1896" s="157">
        <f t="shared" si="87"/>
        <v>4.4140259631344372E-5</v>
      </c>
      <c r="K1896" s="158">
        <f t="shared" si="88"/>
        <v>0</v>
      </c>
      <c r="L1896" s="159">
        <f t="shared" si="89"/>
        <v>-2.3803754254282742E-4</v>
      </c>
    </row>
    <row r="1897" spans="2:12" x14ac:dyDescent="0.2">
      <c r="B1897" s="112" t="s">
        <v>2</v>
      </c>
      <c r="C1897" s="113">
        <f>_xll.qlCalendarAdvance("TARGET",C1896,B1897,"mf")</f>
        <v>49754</v>
      </c>
      <c r="D1897" s="120">
        <f>_xll.xlShmInterpRateFwd($D$3&amp;T(CalculationTrigger),C1897,,5,C1898)</f>
        <v>1.7824901174928777E-2</v>
      </c>
      <c r="E1897" s="120">
        <f>_xll.xlShmInterpRateFwd($E$3&amp;T(CalculationTrigger),C1897,,5,C1898)</f>
        <v>1.7753948371837715E-2</v>
      </c>
      <c r="F1897" s="121">
        <f>_xll.xlShmInterpRateFwd($F$3&amp;T(CalculationTrigger),C1897,,5,C1898)</f>
        <v>1.7436459659059014E-2</v>
      </c>
      <c r="G1897" s="148">
        <f>_xll.xlShmInterpDisc($G$3&amp;T(CalculationTrigger),C1897)</f>
        <v>0.77961429218176193</v>
      </c>
      <c r="H1897" s="149">
        <f>_xll.xlShmInterpDisc($H$3&amp;T(CalculationTrigger),C1897)</f>
        <v>0.78026795325916565</v>
      </c>
      <c r="I1897" s="150">
        <f>_xll.xlShmInterpDisc($I$3&amp;T(CalculationTrigger),C1897)</f>
        <v>0.78380145848492344</v>
      </c>
      <c r="J1897" s="157">
        <f t="shared" si="87"/>
        <v>4.4167336375068498E-5</v>
      </c>
      <c r="K1897" s="158">
        <f t="shared" si="88"/>
        <v>0</v>
      </c>
      <c r="L1897" s="159">
        <f t="shared" si="89"/>
        <v>-2.3811723286813703E-4</v>
      </c>
    </row>
    <row r="1898" spans="2:12" x14ac:dyDescent="0.2">
      <c r="B1898" s="112" t="s">
        <v>2</v>
      </c>
      <c r="C1898" s="113">
        <f>_xll.qlCalendarAdvance("TARGET",C1897,B1898,"mf")</f>
        <v>49761</v>
      </c>
      <c r="D1898" s="120">
        <f>_xll.xlShmInterpRateFwd($D$3&amp;T(CalculationTrigger),C1898,,5,C1899)</f>
        <v>1.781358028278722E-2</v>
      </c>
      <c r="E1898" s="120">
        <f>_xll.xlShmInterpRateFwd($E$3&amp;T(CalculationTrigger),C1898,,5,C1899)</f>
        <v>1.7742631630738231E-2</v>
      </c>
      <c r="F1898" s="121">
        <f>_xll.xlShmInterpRateFwd($F$3&amp;T(CalculationTrigger),C1898,,5,C1899)</f>
        <v>1.7424641011232526E-2</v>
      </c>
      <c r="G1898" s="148">
        <f>_xll.xlShmInterpDisc($G$3&amp;T(CalculationTrigger),C1898)</f>
        <v>0.77934787412187212</v>
      </c>
      <c r="H1898" s="149">
        <f>_xll.xlShmInterpDisc($H$3&amp;T(CalculationTrigger),C1898)</f>
        <v>0.7800023728399843</v>
      </c>
      <c r="I1898" s="150">
        <f>_xll.xlShmInterpDisc($I$3&amp;T(CalculationTrigger),C1898)</f>
        <v>0.78353944457419411</v>
      </c>
      <c r="J1898" s="157">
        <f t="shared" si="87"/>
        <v>4.4194356262198823E-5</v>
      </c>
      <c r="K1898" s="158">
        <f t="shared" si="88"/>
        <v>0</v>
      </c>
      <c r="L1898" s="159">
        <f t="shared" si="89"/>
        <v>-2.3819726325520995E-4</v>
      </c>
    </row>
    <row r="1899" spans="2:12" x14ac:dyDescent="0.2">
      <c r="B1899" s="112" t="s">
        <v>2</v>
      </c>
      <c r="C1899" s="113">
        <f>_xll.qlCalendarAdvance("TARGET",C1898,B1899,"mf")</f>
        <v>49768</v>
      </c>
      <c r="D1899" s="120">
        <f>_xll.xlShmInterpRateFwd($D$3&amp;T(CalculationTrigger),C1899,,5,C1900)</f>
        <v>1.7802534887078239E-2</v>
      </c>
      <c r="E1899" s="120">
        <f>_xll.xlShmInterpRateFwd($E$3&amp;T(CalculationTrigger),C1899,,5,C1900)</f>
        <v>1.7731592368983529E-2</v>
      </c>
      <c r="F1899" s="121">
        <f>_xll.xlShmInterpRateFwd($F$3&amp;T(CalculationTrigger),C1899,,5,C1900)</f>
        <v>1.7413094200443496E-2</v>
      </c>
      <c r="G1899" s="148">
        <f>_xll.xlShmInterpDisc($G$3&amp;T(CalculationTrigger),C1899)</f>
        <v>0.77908171619615108</v>
      </c>
      <c r="H1899" s="149">
        <f>_xll.xlShmInterpDisc($H$3&amp;T(CalculationTrigger),C1899)</f>
        <v>0.7797370519879957</v>
      </c>
      <c r="I1899" s="150">
        <f>_xll.xlShmInterpDisc($I$3&amp;T(CalculationTrigger),C1899)</f>
        <v>0.78327769572865646</v>
      </c>
      <c r="J1899" s="157">
        <f t="shared" si="87"/>
        <v>4.4221317472370701E-5</v>
      </c>
      <c r="K1899" s="158">
        <f t="shared" si="88"/>
        <v>0</v>
      </c>
      <c r="L1899" s="159">
        <f t="shared" si="89"/>
        <v>-2.3827763834401337E-4</v>
      </c>
    </row>
    <row r="1900" spans="2:12" x14ac:dyDescent="0.2">
      <c r="B1900" s="112" t="s">
        <v>2</v>
      </c>
      <c r="C1900" s="113">
        <f>_xll.qlCalendarAdvance("TARGET",C1899,B1900,"mf")</f>
        <v>49775</v>
      </c>
      <c r="D1900" s="120">
        <f>_xll.xlShmInterpRateFwd($D$3&amp;T(CalculationTrigger),C1900,,5,C1901)</f>
        <v>1.7794365488202769E-2</v>
      </c>
      <c r="E1900" s="120">
        <f>_xll.xlShmInterpRateFwd($E$3&amp;T(CalculationTrigger),C1900,,5,C1901)</f>
        <v>1.77234310907321E-2</v>
      </c>
      <c r="F1900" s="121">
        <f>_xll.xlShmInterpRateFwd($F$3&amp;T(CalculationTrigger),C1900,,5,C1901)</f>
        <v>1.7404419696431687E-2</v>
      </c>
      <c r="G1900" s="148">
        <f>_xll.xlShmInterpDisc($G$3&amp;T(CalculationTrigger),C1900)</f>
        <v>0.77881581408681899</v>
      </c>
      <c r="H1900" s="149">
        <f>_xll.xlShmInterpDisc($H$3&amp;T(CalculationTrigger),C1900)</f>
        <v>0.77947198635326853</v>
      </c>
      <c r="I1900" s="150">
        <f>_xll.xlShmInterpDisc($I$3&amp;T(CalculationTrigger),C1900)</f>
        <v>0.78301620766046121</v>
      </c>
      <c r="J1900" s="157">
        <f t="shared" si="87"/>
        <v>4.4248218185224683E-5</v>
      </c>
      <c r="K1900" s="158">
        <f t="shared" si="88"/>
        <v>0</v>
      </c>
      <c r="L1900" s="159">
        <f t="shared" si="89"/>
        <v>-2.3835836277452067E-4</v>
      </c>
    </row>
    <row r="1901" spans="2:12" x14ac:dyDescent="0.2">
      <c r="B1901" s="112" t="s">
        <v>2</v>
      </c>
      <c r="C1901" s="113">
        <f>_xll.qlCalendarAdvance("TARGET",C1900,B1901,"mf")</f>
        <v>49782</v>
      </c>
      <c r="D1901" s="120">
        <f>_xll.xlShmInterpRateFwd($D$3&amp;T(CalculationTrigger),C1901,,5,C1902)</f>
        <v>1.7786795731799802E-2</v>
      </c>
      <c r="E1901" s="120">
        <f>_xll.xlShmInterpRateFwd($E$3&amp;T(CalculationTrigger),C1901,,5,C1902)</f>
        <v>1.7715871451979323E-2</v>
      </c>
      <c r="F1901" s="121">
        <f>_xll.xlShmInterpRateFwd($F$3&amp;T(CalculationTrigger),C1901,,5,C1902)</f>
        <v>1.7396341150425116E-2</v>
      </c>
      <c r="G1901" s="148">
        <f>_xll.xlShmInterpDisc($G$3&amp;T(CalculationTrigger),C1901)</f>
        <v>0.77855012466686158</v>
      </c>
      <c r="H1901" s="149">
        <f>_xll.xlShmInterpDisc($H$3&amp;T(CalculationTrigger),C1901)</f>
        <v>0.77920713274379416</v>
      </c>
      <c r="I1901" s="150">
        <f>_xll.xlShmInterpDisc($I$3&amp;T(CalculationTrigger),C1901)</f>
        <v>0.78275493706290322</v>
      </c>
      <c r="J1901" s="157">
        <f t="shared" si="87"/>
        <v>4.4275056580377291E-5</v>
      </c>
      <c r="K1901" s="158">
        <f t="shared" si="88"/>
        <v>0</v>
      </c>
      <c r="L1901" s="159">
        <f t="shared" si="89"/>
        <v>-2.3843944118666396E-4</v>
      </c>
    </row>
    <row r="1902" spans="2:12" x14ac:dyDescent="0.2">
      <c r="B1902" s="112" t="s">
        <v>2</v>
      </c>
      <c r="C1902" s="113">
        <f>_xll.qlCalendarAdvance("TARGET",C1901,B1902,"mf")</f>
        <v>49789</v>
      </c>
      <c r="D1902" s="120">
        <f>_xll.xlShmInterpRateFwd($D$3&amp;T(CalculationTrigger),C1902,,5,C1903)</f>
        <v>1.7779068423637516E-2</v>
      </c>
      <c r="E1902" s="120">
        <f>_xll.xlShmInterpRateFwd($E$3&amp;T(CalculationTrigger),C1902,,5,C1903)</f>
        <v>1.7708153788601525E-2</v>
      </c>
      <c r="F1902" s="121">
        <f>_xll.xlShmInterpRateFwd($F$3&amp;T(CalculationTrigger),C1902,,5,C1903)</f>
        <v>1.7388045734171218E-2</v>
      </c>
      <c r="G1902" s="148">
        <f>_xll.xlShmInterpDisc($G$3&amp;T(CalculationTrigger),C1902)</f>
        <v>0.778284638833314</v>
      </c>
      <c r="H1902" s="149">
        <f>_xll.xlShmInterpDisc($H$3&amp;T(CalculationTrigger),C1902)</f>
        <v>0.77894248202006899</v>
      </c>
      <c r="I1902" s="150">
        <f>_xll.xlShmInterpDisc($I$3&amp;T(CalculationTrigger),C1902)</f>
        <v>0.78249387483615429</v>
      </c>
      <c r="J1902" s="157">
        <f t="shared" si="87"/>
        <v>4.4301830837473549E-5</v>
      </c>
      <c r="K1902" s="158">
        <f t="shared" si="88"/>
        <v>0</v>
      </c>
      <c r="L1902" s="159">
        <f t="shared" si="89"/>
        <v>-2.3852087822042581E-4</v>
      </c>
    </row>
    <row r="1903" spans="2:12" x14ac:dyDescent="0.2">
      <c r="B1903" s="112" t="s">
        <v>2</v>
      </c>
      <c r="C1903" s="113">
        <f>_xll.qlCalendarAdvance("TARGET",C1902,B1903,"mf")</f>
        <v>49797</v>
      </c>
      <c r="D1903" s="120">
        <f>_xll.xlShmInterpRateFwd($D$3&amp;T(CalculationTrigger),C1903,,5,C1904)</f>
        <v>1.777042546039722E-2</v>
      </c>
      <c r="E1903" s="120">
        <f>_xll.xlShmInterpRateFwd($E$3&amp;T(CalculationTrigger),C1903,,5,C1904)</f>
        <v>1.7699529622817557E-2</v>
      </c>
      <c r="F1903" s="121">
        <f>_xll.xlShmInterpRateFwd($F$3&amp;T(CalculationTrigger),C1903,,5,C1904)</f>
        <v>1.7378868172605089E-2</v>
      </c>
      <c r="G1903" s="148">
        <f>_xll.xlShmInterpDisc($G$3&amp;T(CalculationTrigger),C1903)</f>
        <v>0.77798147640260096</v>
      </c>
      <c r="H1903" s="149">
        <f>_xll.xlShmInterpDisc($H$3&amp;T(CalculationTrigger),C1903)</f>
        <v>0.778640273106049</v>
      </c>
      <c r="I1903" s="150">
        <f>_xll.xlShmInterpDisc($I$3&amp;T(CalculationTrigger),C1903)</f>
        <v>0.78219577388515393</v>
      </c>
      <c r="J1903" s="157">
        <f t="shared" si="87"/>
        <v>4.4332349116867721E-5</v>
      </c>
      <c r="K1903" s="158">
        <f t="shared" si="88"/>
        <v>0</v>
      </c>
      <c r="L1903" s="159">
        <f t="shared" si="89"/>
        <v>-2.386143941967882E-4</v>
      </c>
    </row>
    <row r="1904" spans="2:12" x14ac:dyDescent="0.2">
      <c r="B1904" s="112" t="s">
        <v>2</v>
      </c>
      <c r="C1904" s="113">
        <f>_xll.qlCalendarAdvance("TARGET",C1903,B1904,"mf")</f>
        <v>49804</v>
      </c>
      <c r="D1904" s="120">
        <f>_xll.xlShmInterpRateFwd($D$3&amp;T(CalculationTrigger),C1904,,5,C1905)</f>
        <v>1.7762716355866737E-2</v>
      </c>
      <c r="E1904" s="120">
        <f>_xll.xlShmInterpRateFwd($E$3&amp;T(CalculationTrigger),C1904,,5,C1905)</f>
        <v>1.7691836962520396E-2</v>
      </c>
      <c r="F1904" s="121">
        <f>_xll.xlShmInterpRateFwd($F$3&amp;T(CalculationTrigger),C1904,,5,C1905)</f>
        <v>1.7370638640535799E-2</v>
      </c>
      <c r="G1904" s="148">
        <f>_xll.xlShmInterpDisc($G$3&amp;T(CalculationTrigger),C1904)</f>
        <v>0.77771642855941936</v>
      </c>
      <c r="H1904" s="149">
        <f>_xll.xlShmInterpDisc($H$3&amp;T(CalculationTrigger),C1904)</f>
        <v>0.77837605877517257</v>
      </c>
      <c r="I1904" s="150">
        <f>_xll.xlShmInterpDisc($I$3&amp;T(CalculationTrigger),C1904)</f>
        <v>0.78193516008661501</v>
      </c>
      <c r="J1904" s="157">
        <f t="shared" si="87"/>
        <v>4.4358979805453898E-5</v>
      </c>
      <c r="K1904" s="158">
        <f t="shared" si="88"/>
        <v>0</v>
      </c>
      <c r="L1904" s="159">
        <f t="shared" si="89"/>
        <v>-2.3869661532978332E-4</v>
      </c>
    </row>
    <row r="1905" spans="2:12" x14ac:dyDescent="0.2">
      <c r="B1905" s="112" t="s">
        <v>2</v>
      </c>
      <c r="C1905" s="113">
        <f>_xll.qlCalendarAdvance("TARGET",C1904,B1905,"mf")</f>
        <v>49811</v>
      </c>
      <c r="D1905" s="120">
        <f>_xll.xlShmInterpRateFwd($D$3&amp;T(CalculationTrigger),C1905,,5,C1906)</f>
        <v>1.7754962969621195E-2</v>
      </c>
      <c r="E1905" s="120">
        <f>_xll.xlShmInterpRateFwd($E$3&amp;T(CalculationTrigger),C1905,,5,C1906)</f>
        <v>1.7684102048590639E-2</v>
      </c>
      <c r="F1905" s="121">
        <f>_xll.xlShmInterpRateFwd($F$3&amp;T(CalculationTrigger),C1905,,5,C1906)</f>
        <v>1.7362361100402811E-2</v>
      </c>
      <c r="G1905" s="148">
        <f>_xll.xlShmInterpDisc($G$3&amp;T(CalculationTrigger),C1905)</f>
        <v>0.77745158591830266</v>
      </c>
      <c r="H1905" s="149">
        <f>_xll.xlShmInterpDisc($H$3&amp;T(CalculationTrigger),C1905)</f>
        <v>0.7781120488558616</v>
      </c>
      <c r="I1905" s="150">
        <f>_xll.xlShmInterpDisc($I$3&amp;T(CalculationTrigger),C1905)</f>
        <v>0.78167475644798268</v>
      </c>
      <c r="J1905" s="157">
        <f t="shared" si="87"/>
        <v>4.438554063481879E-5</v>
      </c>
      <c r="K1905" s="158">
        <f t="shared" si="88"/>
        <v>0</v>
      </c>
      <c r="L1905" s="159">
        <f t="shared" si="89"/>
        <v>-2.387792096671234E-4</v>
      </c>
    </row>
    <row r="1906" spans="2:12" x14ac:dyDescent="0.2">
      <c r="B1906" s="112" t="s">
        <v>2</v>
      </c>
      <c r="C1906" s="113">
        <f>_xll.qlCalendarAdvance("TARGET",C1905,B1906,"mf")</f>
        <v>49818</v>
      </c>
      <c r="D1906" s="120">
        <f>_xll.xlShmInterpRateFwd($D$3&amp;T(CalculationTrigger),C1906,,5,C1907)</f>
        <v>1.774716532886907E-2</v>
      </c>
      <c r="E1906" s="120">
        <f>_xll.xlShmInterpRateFwd($E$3&amp;T(CalculationTrigger),C1906,,5,C1907)</f>
        <v>1.7676324915539696E-2</v>
      </c>
      <c r="F1906" s="121">
        <f>_xll.xlShmInterpRateFwd($F$3&amp;T(CalculationTrigger),C1906,,5,C1907)</f>
        <v>1.7354035568124329E-2</v>
      </c>
      <c r="G1906" s="148">
        <f>_xll.xlShmInterpDisc($G$3&amp;T(CalculationTrigger),C1906)</f>
        <v>0.77718694899090912</v>
      </c>
      <c r="H1906" s="149">
        <f>_xll.xlShmInterpDisc($H$3&amp;T(CalculationTrigger),C1906)</f>
        <v>0.77784824383105178</v>
      </c>
      <c r="I1906" s="150">
        <f>_xll.xlShmInterpDisc($I$3&amp;T(CalculationTrigger),C1906)</f>
        <v>0.78141456353634264</v>
      </c>
      <c r="J1906" s="157">
        <f t="shared" si="87"/>
        <v>4.4412029784605562E-5</v>
      </c>
      <c r="K1906" s="158">
        <f t="shared" si="88"/>
        <v>0</v>
      </c>
      <c r="L1906" s="159">
        <f t="shared" si="89"/>
        <v>-2.3886218184876072E-4</v>
      </c>
    </row>
    <row r="1907" spans="2:12" x14ac:dyDescent="0.2">
      <c r="B1907" s="112" t="s">
        <v>2</v>
      </c>
      <c r="C1907" s="113">
        <f>_xll.qlCalendarAdvance("TARGET",C1906,B1907,"mf")</f>
        <v>49825</v>
      </c>
      <c r="D1907" s="120">
        <f>_xll.xlShmInterpRateFwd($D$3&amp;T(CalculationTrigger),C1907,,5,C1908)</f>
        <v>1.7739323460807459E-2</v>
      </c>
      <c r="E1907" s="120">
        <f>_xll.xlShmInterpRateFwd($E$3&amp;T(CalculationTrigger),C1907,,5,C1908)</f>
        <v>1.7668505597821224E-2</v>
      </c>
      <c r="F1907" s="121">
        <f>_xll.xlShmInterpRateFwd($F$3&amp;T(CalculationTrigger),C1907,,5,C1908)</f>
        <v>1.734566205965353E-2</v>
      </c>
      <c r="G1907" s="148">
        <f>_xll.xlShmInterpDisc($G$3&amp;T(CalculationTrigger),C1907)</f>
        <v>0.7769225182877354</v>
      </c>
      <c r="H1907" s="149">
        <f>_xll.xlShmInterpDisc($H$3&amp;T(CalculationTrigger),C1907)</f>
        <v>0.77758464418245088</v>
      </c>
      <c r="I1907" s="150">
        <f>_xll.xlShmInterpDisc($I$3&amp;T(CalculationTrigger),C1907)</f>
        <v>0.78115458191773546</v>
      </c>
      <c r="J1907" s="157">
        <f t="shared" si="87"/>
        <v>4.4438445434433205E-5</v>
      </c>
      <c r="K1907" s="158">
        <f t="shared" si="88"/>
        <v>0</v>
      </c>
      <c r="L1907" s="159">
        <f t="shared" si="89"/>
        <v>-2.3894553651468032E-4</v>
      </c>
    </row>
    <row r="1908" spans="2:12" x14ac:dyDescent="0.2">
      <c r="B1908" s="112" t="s">
        <v>2</v>
      </c>
      <c r="C1908" s="113">
        <f>_xll.qlCalendarAdvance("TARGET",C1907,B1908,"mf")</f>
        <v>49832</v>
      </c>
      <c r="D1908" s="120">
        <f>_xll.xlShmInterpRateFwd($D$3&amp;T(CalculationTrigger),C1908,,5,C1909)</f>
        <v>1.7731437392651022E-2</v>
      </c>
      <c r="E1908" s="120">
        <f>_xll.xlShmInterpRateFwd($E$3&amp;T(CalculationTrigger),C1908,,5,C1909)</f>
        <v>1.7660644129946959E-2</v>
      </c>
      <c r="F1908" s="121">
        <f>_xll.xlShmInterpRateFwd($F$3&amp;T(CalculationTrigger),C1908,,5,C1909)</f>
        <v>1.7337240590880133E-2</v>
      </c>
      <c r="G1908" s="148">
        <f>_xll.xlShmInterpDisc($G$3&amp;T(CalculationTrigger),C1908)</f>
        <v>0.77665829431811895</v>
      </c>
      <c r="H1908" s="149">
        <f>_xll.xlShmInterpDisc($H$3&amp;T(CalculationTrigger),C1908)</f>
        <v>0.77732125039054178</v>
      </c>
      <c r="I1908" s="150">
        <f>_xll.xlShmInterpDisc($I$3&amp;T(CalculationTrigger),C1908)</f>
        <v>0.78089481215715817</v>
      </c>
      <c r="J1908" s="157">
        <f t="shared" si="87"/>
        <v>4.4464785763942973E-5</v>
      </c>
      <c r="K1908" s="158">
        <f t="shared" si="88"/>
        <v>0</v>
      </c>
      <c r="L1908" s="159">
        <f t="shared" si="89"/>
        <v>-2.3902927830480626E-4</v>
      </c>
    </row>
    <row r="1909" spans="2:12" x14ac:dyDescent="0.2">
      <c r="B1909" s="112" t="s">
        <v>2</v>
      </c>
      <c r="C1909" s="113">
        <f>_xll.qlCalendarAdvance("TARGET",C1908,B1909,"mf")</f>
        <v>49839</v>
      </c>
      <c r="D1909" s="120">
        <f>_xll.xlShmInterpRateFwd($D$3&amp;T(CalculationTrigger),C1909,,5,C1910)</f>
        <v>1.7723507151568264E-2</v>
      </c>
      <c r="E1909" s="120">
        <f>_xll.xlShmInterpRateFwd($E$3&amp;T(CalculationTrigger),C1909,,5,C1910)</f>
        <v>1.7652740546365089E-2</v>
      </c>
      <c r="F1909" s="121">
        <f>_xll.xlShmInterpRateFwd($F$3&amp;T(CalculationTrigger),C1909,,5,C1910)</f>
        <v>1.732877117771147E-2</v>
      </c>
      <c r="G1909" s="148">
        <f>_xll.xlShmInterpDisc($G$3&amp;T(CalculationTrigger),C1909)</f>
        <v>0.77639427759024027</v>
      </c>
      <c r="H1909" s="149">
        <f>_xll.xlShmInterpDisc($H$3&amp;T(CalculationTrigger),C1909)</f>
        <v>0.77705806293458413</v>
      </c>
      <c r="I1909" s="150">
        <f>_xll.xlShmInterpDisc($I$3&amp;T(CalculationTrigger),C1909)</f>
        <v>0.78063525481856755</v>
      </c>
      <c r="J1909" s="157">
        <f t="shared" si="87"/>
        <v>4.4491048952769232E-5</v>
      </c>
      <c r="K1909" s="158">
        <f t="shared" si="88"/>
        <v>0</v>
      </c>
      <c r="L1909" s="159">
        <f t="shared" si="89"/>
        <v>-2.391134118591278E-4</v>
      </c>
    </row>
    <row r="1910" spans="2:12" x14ac:dyDescent="0.2">
      <c r="B1910" s="112" t="s">
        <v>2</v>
      </c>
      <c r="C1910" s="113">
        <f>_xll.qlCalendarAdvance("TARGET",C1909,B1910,"mf")</f>
        <v>49846</v>
      </c>
      <c r="D1910" s="120">
        <f>_xll.xlShmInterpRateFwd($D$3&amp;T(CalculationTrigger),C1910,,5,C1911)</f>
        <v>1.771553276477424E-2</v>
      </c>
      <c r="E1910" s="120">
        <f>_xll.xlShmInterpRateFwd($E$3&amp;T(CalculationTrigger),C1910,,5,C1911)</f>
        <v>1.7644794881576095E-2</v>
      </c>
      <c r="F1910" s="121">
        <f>_xll.xlShmInterpRateFwd($F$3&amp;T(CalculationTrigger),C1910,,5,C1911)</f>
        <v>1.7320253836107261E-2</v>
      </c>
      <c r="G1910" s="148">
        <f>_xll.xlShmInterpDisc($G$3&amp;T(CalculationTrigger),C1910)</f>
        <v>0.77613046861112556</v>
      </c>
      <c r="H1910" s="149">
        <f>_xll.xlShmInterpDisc($H$3&amp;T(CalculationTrigger),C1910)</f>
        <v>0.77679508229261751</v>
      </c>
      <c r="I1910" s="150">
        <f>_xll.xlShmInterpDisc($I$3&amp;T(CalculationTrigger),C1910)</f>
        <v>0.78037591046488175</v>
      </c>
      <c r="J1910" s="157">
        <f t="shared" si="87"/>
        <v>4.4517233180539555E-5</v>
      </c>
      <c r="K1910" s="158">
        <f t="shared" si="88"/>
        <v>0</v>
      </c>
      <c r="L1910" s="159">
        <f t="shared" si="89"/>
        <v>-2.3919794181759399E-4</v>
      </c>
    </row>
    <row r="1911" spans="2:12" x14ac:dyDescent="0.2">
      <c r="B1911" s="112" t="s">
        <v>2</v>
      </c>
      <c r="C1911" s="113">
        <f>_xll.qlCalendarAdvance("TARGET",C1910,B1911,"mf")</f>
        <v>49853</v>
      </c>
      <c r="D1911" s="120">
        <f>_xll.xlShmInterpRateFwd($D$3&amp;T(CalculationTrigger),C1911,,5,C1912)</f>
        <v>1.7707514259449417E-2</v>
      </c>
      <c r="E1911" s="120">
        <f>_xll.xlShmInterpRateFwd($E$3&amp;T(CalculationTrigger),C1911,,5,C1912)</f>
        <v>1.7636807170045867E-2</v>
      </c>
      <c r="F1911" s="121">
        <f>_xll.xlShmInterpRateFwd($F$3&amp;T(CalculationTrigger),C1911,,5,C1912)</f>
        <v>1.7311688581946358E-2</v>
      </c>
      <c r="G1911" s="148">
        <f>_xll.xlShmInterpDisc($G$3&amp;T(CalculationTrigger),C1911)</f>
        <v>0.77586686788664871</v>
      </c>
      <c r="H1911" s="149">
        <f>_xll.xlShmInterpDisc($H$3&amp;T(CalculationTrigger),C1911)</f>
        <v>0.77653230894146319</v>
      </c>
      <c r="I1911" s="150">
        <f>_xll.xlShmInterpDisc($I$3&amp;T(CalculationTrigger),C1911)</f>
        <v>0.7801167796579821</v>
      </c>
      <c r="J1911" s="157">
        <f t="shared" si="87"/>
        <v>4.4543336626886166E-5</v>
      </c>
      <c r="K1911" s="158">
        <f t="shared" si="88"/>
        <v>0</v>
      </c>
      <c r="L1911" s="159">
        <f t="shared" si="89"/>
        <v>-2.3928287282017009E-4</v>
      </c>
    </row>
    <row r="1912" spans="2:12" x14ac:dyDescent="0.2">
      <c r="B1912" s="112" t="s">
        <v>2</v>
      </c>
      <c r="C1912" s="113">
        <f>_xll.qlCalendarAdvance("TARGET",C1911,B1912,"mf")</f>
        <v>49860</v>
      </c>
      <c r="D1912" s="120">
        <f>_xll.xlShmInterpRateFwd($D$3&amp;T(CalculationTrigger),C1912,,5,C1913)</f>
        <v>1.7699451662826608E-2</v>
      </c>
      <c r="E1912" s="120">
        <f>_xll.xlShmInterpRateFwd($E$3&amp;T(CalculationTrigger),C1912,,5,C1913)</f>
        <v>1.7628777446275206E-2</v>
      </c>
      <c r="F1912" s="121">
        <f>_xll.xlShmInterpRateFwd($F$3&amp;T(CalculationTrigger),C1912,,5,C1913)</f>
        <v>1.7303075431160005E-2</v>
      </c>
      <c r="G1912" s="148">
        <f>_xll.xlShmInterpDisc($G$3&amp;T(CalculationTrigger),C1912)</f>
        <v>0.77560347592153389</v>
      </c>
      <c r="H1912" s="149">
        <f>_xll.xlShmInterpDisc($H$3&amp;T(CalculationTrigger),C1912)</f>
        <v>0.77626974335672716</v>
      </c>
      <c r="I1912" s="150">
        <f>_xll.xlShmInterpDisc($I$3&amp;T(CalculationTrigger),C1912)</f>
        <v>0.77985786295871617</v>
      </c>
      <c r="J1912" s="157">
        <f t="shared" si="87"/>
        <v>4.4569357471434404E-5</v>
      </c>
      <c r="K1912" s="158">
        <f t="shared" si="88"/>
        <v>0</v>
      </c>
      <c r="L1912" s="159">
        <f t="shared" si="89"/>
        <v>-2.3936820950681376E-4</v>
      </c>
    </row>
    <row r="1913" spans="2:12" x14ac:dyDescent="0.2">
      <c r="B1913" s="112" t="s">
        <v>2</v>
      </c>
      <c r="C1913" s="113">
        <f>_xll.qlCalendarAdvance("TARGET",C1912,B1913,"mf")</f>
        <v>49867</v>
      </c>
      <c r="D1913" s="120">
        <f>_xll.xlShmInterpRateFwd($D$3&amp;T(CalculationTrigger),C1913,,5,C1914)</f>
        <v>1.7691345002069293E-2</v>
      </c>
      <c r="E1913" s="120">
        <f>_xll.xlShmInterpRateFwd($E$3&amp;T(CalculationTrigger),C1913,,5,C1914)</f>
        <v>1.7620705744730319E-2</v>
      </c>
      <c r="F1913" s="121">
        <f>_xll.xlShmInterpRateFwd($F$3&amp;T(CalculationTrigger),C1913,,5,C1914)</f>
        <v>1.7294414399697058E-2</v>
      </c>
      <c r="G1913" s="148">
        <f>_xll.xlShmInterpDisc($G$3&amp;T(CalculationTrigger),C1913)</f>
        <v>0.77534029321935705</v>
      </c>
      <c r="H1913" s="149">
        <f>_xll.xlShmInterpDisc($H$3&amp;T(CalculationTrigger),C1913)</f>
        <v>0.77600738601280173</v>
      </c>
      <c r="I1913" s="150">
        <f>_xll.xlShmInterpDisc($I$3&amp;T(CalculationTrigger),C1913)</f>
        <v>0.7795991609268994</v>
      </c>
      <c r="J1913" s="157">
        <f t="shared" si="87"/>
        <v>4.4595293893831522E-5</v>
      </c>
      <c r="K1913" s="158">
        <f t="shared" si="88"/>
        <v>0</v>
      </c>
      <c r="L1913" s="159">
        <f t="shared" si="89"/>
        <v>-2.3945395651748489E-4</v>
      </c>
    </row>
    <row r="1914" spans="2:12" x14ac:dyDescent="0.2">
      <c r="B1914" s="112" t="s">
        <v>2</v>
      </c>
      <c r="C1914" s="113">
        <f>_xll.qlCalendarAdvance("TARGET",C1913,B1914,"mf")</f>
        <v>49874</v>
      </c>
      <c r="D1914" s="120">
        <f>_xll.xlShmInterpRateFwd($D$3&amp;T(CalculationTrigger),C1914,,5,C1915)</f>
        <v>1.7683194304381689E-2</v>
      </c>
      <c r="E1914" s="120">
        <f>_xll.xlShmInterpRateFwd($E$3&amp;T(CalculationTrigger),C1914,,5,C1915)</f>
        <v>1.7612592099883376E-2</v>
      </c>
      <c r="F1914" s="121">
        <f>_xll.xlShmInterpRateFwd($F$3&amp;T(CalculationTrigger),C1914,,5,C1915)</f>
        <v>1.7285705503413931E-2</v>
      </c>
      <c r="G1914" s="148">
        <f>_xll.xlShmInterpDisc($G$3&amp;T(CalculationTrigger),C1914)</f>
        <v>0.77507732028254939</v>
      </c>
      <c r="H1914" s="149">
        <f>_xll.xlShmInterpDisc($H$3&amp;T(CalculationTrigger),C1914)</f>
        <v>0.7757452373828686</v>
      </c>
      <c r="I1914" s="150">
        <f>_xll.xlShmInterpDisc($I$3&amp;T(CalculationTrigger),C1914)</f>
        <v>0.77934067412131702</v>
      </c>
      <c r="J1914" s="157">
        <f t="shared" si="87"/>
        <v>4.4621144073694705E-5</v>
      </c>
      <c r="K1914" s="158">
        <f t="shared" si="88"/>
        <v>0</v>
      </c>
      <c r="L1914" s="159">
        <f t="shared" si="89"/>
        <v>-2.3954011849213307E-4</v>
      </c>
    </row>
    <row r="1915" spans="2:12" x14ac:dyDescent="0.2">
      <c r="B1915" s="112" t="s">
        <v>2</v>
      </c>
      <c r="C1915" s="113">
        <f>_xll.qlCalendarAdvance("TARGET",C1914,B1915,"mf")</f>
        <v>49881</v>
      </c>
      <c r="D1915" s="120">
        <f>_xll.xlShmInterpRateFwd($D$3&amp;T(CalculationTrigger),C1915,,5,C1916)</f>
        <v>1.767499959699138E-2</v>
      </c>
      <c r="E1915" s="120">
        <f>_xll.xlShmInterpRateFwd($E$3&amp;T(CalculationTrigger),C1915,,5,C1916)</f>
        <v>1.7604436546247239E-2</v>
      </c>
      <c r="F1915" s="121">
        <f>_xll.xlShmInterpRateFwd($F$3&amp;T(CalculationTrigger),C1915,,5,C1916)</f>
        <v>1.7276948758294726E-2</v>
      </c>
      <c r="G1915" s="148">
        <f>_xll.xlShmInterpDisc($G$3&amp;T(CalculationTrigger),C1915)</f>
        <v>0.77481455761239904</v>
      </c>
      <c r="H1915" s="149">
        <f>_xll.xlShmInterpDisc($H$3&amp;T(CalculationTrigger),C1915)</f>
        <v>0.77548329793890125</v>
      </c>
      <c r="I1915" s="150">
        <f>_xll.xlShmInterpDisc($I$3&amp;T(CalculationTrigger),C1915)</f>
        <v>0.77908240309972765</v>
      </c>
      <c r="J1915" s="157">
        <f t="shared" si="87"/>
        <v>4.4646906190674486E-5</v>
      </c>
      <c r="K1915" s="158">
        <f t="shared" si="88"/>
        <v>0</v>
      </c>
      <c r="L1915" s="159">
        <f t="shared" si="89"/>
        <v>-2.3962670007074223E-4</v>
      </c>
    </row>
    <row r="1916" spans="2:12" x14ac:dyDescent="0.2">
      <c r="B1916" s="112" t="s">
        <v>2</v>
      </c>
      <c r="C1916" s="113">
        <f>_xll.qlCalendarAdvance("TARGET",C1915,B1916,"mf")</f>
        <v>49888</v>
      </c>
      <c r="D1916" s="120">
        <f>_xll.xlShmInterpRateFwd($D$3&amp;T(CalculationTrigger),C1916,,5,C1917)</f>
        <v>1.7666760907056617E-2</v>
      </c>
      <c r="E1916" s="120">
        <f>_xll.xlShmInterpRateFwd($E$3&amp;T(CalculationTrigger),C1916,,5,C1917)</f>
        <v>1.7596239118265432E-2</v>
      </c>
      <c r="F1916" s="121">
        <f>_xll.xlShmInterpRateFwd($F$3&amp;T(CalculationTrigger),C1916,,5,C1917)</f>
        <v>1.7268144180207931E-2</v>
      </c>
      <c r="G1916" s="148">
        <f>_xll.xlShmInterpDisc($G$3&amp;T(CalculationTrigger),C1916)</f>
        <v>0.77455200570905303</v>
      </c>
      <c r="H1916" s="149">
        <f>_xll.xlShmInterpDisc($H$3&amp;T(CalculationTrigger),C1916)</f>
        <v>0.77522156815166654</v>
      </c>
      <c r="I1916" s="150">
        <f>_xll.xlShmInterpDisc($I$3&amp;T(CalculationTrigger),C1916)</f>
        <v>0.7788243484188635</v>
      </c>
      <c r="J1916" s="157">
        <f t="shared" si="87"/>
        <v>4.4672578424385553E-5</v>
      </c>
      <c r="K1916" s="158">
        <f t="shared" si="88"/>
        <v>0</v>
      </c>
      <c r="L1916" s="159">
        <f t="shared" si="89"/>
        <v>-2.3971370589326055E-4</v>
      </c>
    </row>
    <row r="1917" spans="2:12" x14ac:dyDescent="0.2">
      <c r="B1917" s="112" t="s">
        <v>2</v>
      </c>
      <c r="C1917" s="113">
        <f>_xll.qlCalendarAdvance("TARGET",C1916,B1917,"mf")</f>
        <v>49895</v>
      </c>
      <c r="D1917" s="120">
        <f>_xll.xlShmInterpRateFwd($D$3&amp;T(CalculationTrigger),C1917,,5,C1918)</f>
        <v>1.7658478261793779E-2</v>
      </c>
      <c r="E1917" s="120">
        <f>_xll.xlShmInterpRateFwd($E$3&amp;T(CalculationTrigger),C1917,,5,C1918)</f>
        <v>1.7587999850456931E-2</v>
      </c>
      <c r="F1917" s="121">
        <f>_xll.xlShmInterpRateFwd($F$3&amp;T(CalculationTrigger),C1917,,5,C1918)</f>
        <v>1.7259291785120756E-2</v>
      </c>
      <c r="G1917" s="148">
        <f>_xll.xlShmInterpDisc($G$3&amp;T(CalculationTrigger),C1917)</f>
        <v>0.77428966507152053</v>
      </c>
      <c r="H1917" s="149">
        <f>_xll.xlShmInterpDisc($H$3&amp;T(CalculationTrigger),C1917)</f>
        <v>0.77496004849072841</v>
      </c>
      <c r="I1917" s="150">
        <f>_xll.xlShmInterpDisc($I$3&amp;T(CalculationTrigger),C1917)</f>
        <v>0.77856651063443438</v>
      </c>
      <c r="J1917" s="157">
        <f t="shared" si="87"/>
        <v>4.4698158954470081E-5</v>
      </c>
      <c r="K1917" s="158">
        <f t="shared" si="88"/>
        <v>0</v>
      </c>
      <c r="L1917" s="159">
        <f t="shared" si="89"/>
        <v>-2.3980114059964506E-4</v>
      </c>
    </row>
    <row r="1918" spans="2:12" x14ac:dyDescent="0.2">
      <c r="B1918" s="112" t="s">
        <v>2</v>
      </c>
      <c r="C1918" s="113">
        <f>_xll.qlCalendarAdvance("TARGET",C1917,B1918,"mf")</f>
        <v>49902</v>
      </c>
      <c r="D1918" s="120">
        <f>_xll.xlShmInterpRateFwd($D$3&amp;T(CalculationTrigger),C1918,,5,C1919)</f>
        <v>1.7650151688413628E-2</v>
      </c>
      <c r="E1918" s="120">
        <f>_xll.xlShmInterpRateFwd($E$3&amp;T(CalculationTrigger),C1918,,5,C1919)</f>
        <v>1.7579718777271366E-2</v>
      </c>
      <c r="F1918" s="121">
        <f>_xll.xlShmInterpRateFwd($F$3&amp;T(CalculationTrigger),C1918,,5,C1919)</f>
        <v>1.7250391588913748E-2</v>
      </c>
      <c r="G1918" s="148">
        <f>_xll.xlShmInterpDisc($G$3&amp;T(CalculationTrigger),C1918)</f>
        <v>0.77402753619767439</v>
      </c>
      <c r="H1918" s="149">
        <f>_xll.xlShmInterpDisc($H$3&amp;T(CalculationTrigger),C1918)</f>
        <v>0.77469873942444889</v>
      </c>
      <c r="I1918" s="150">
        <f>_xll.xlShmInterpDisc($I$3&amp;T(CalculationTrigger),C1918)</f>
        <v>0.7783088903011286</v>
      </c>
      <c r="J1918" s="157">
        <f t="shared" si="87"/>
        <v>4.4723645960551649E-5</v>
      </c>
      <c r="K1918" s="158">
        <f t="shared" si="88"/>
        <v>0</v>
      </c>
      <c r="L1918" s="159">
        <f t="shared" si="89"/>
        <v>-2.3988900882986053E-4</v>
      </c>
    </row>
    <row r="1919" spans="2:12" x14ac:dyDescent="0.2">
      <c r="B1919" s="112" t="s">
        <v>2</v>
      </c>
      <c r="C1919" s="113">
        <f>_xll.qlCalendarAdvance("TARGET",C1918,B1919,"mf")</f>
        <v>49909</v>
      </c>
      <c r="D1919" s="120">
        <f>_xll.xlShmInterpRateFwd($D$3&amp;T(CalculationTrigger),C1919,,5,C1920)</f>
        <v>1.7641781214098155E-2</v>
      </c>
      <c r="E1919" s="120">
        <f>_xll.xlShmInterpRateFwd($E$3&amp;T(CalculationTrigger),C1919,,5,C1920)</f>
        <v>1.7571395933210648E-2</v>
      </c>
      <c r="F1919" s="121">
        <f>_xll.xlShmInterpRateFwd($F$3&amp;T(CalculationTrigger),C1919,,5,C1920)</f>
        <v>1.7241443607514052E-2</v>
      </c>
      <c r="G1919" s="148">
        <f>_xll.xlShmInterpDisc($G$3&amp;T(CalculationTrigger),C1919)</f>
        <v>0.77376561958425361</v>
      </c>
      <c r="H1919" s="149">
        <f>_xll.xlShmInterpDisc($H$3&amp;T(CalculationTrigger),C1919)</f>
        <v>0.77443764141999172</v>
      </c>
      <c r="I1919" s="150">
        <f>_xll.xlShmInterpDisc($I$3&amp;T(CalculationTrigger),C1919)</f>
        <v>0.77805148797261614</v>
      </c>
      <c r="J1919" s="157">
        <f t="shared" si="87"/>
        <v>4.4749037622275427E-5</v>
      </c>
      <c r="K1919" s="158">
        <f t="shared" si="88"/>
        <v>0</v>
      </c>
      <c r="L1919" s="159">
        <f t="shared" si="89"/>
        <v>-2.3997731522386637E-4</v>
      </c>
    </row>
    <row r="1920" spans="2:12" x14ac:dyDescent="0.2">
      <c r="B1920" s="112" t="s">
        <v>2</v>
      </c>
      <c r="C1920" s="113">
        <f>_xll.qlCalendarAdvance("TARGET",C1919,B1920,"mf")</f>
        <v>49916</v>
      </c>
      <c r="D1920" s="120">
        <f>_xll.xlShmInterpRateFwd($D$3&amp;T(CalculationTrigger),C1920,,5,C1921)</f>
        <v>1.7633366866041129E-2</v>
      </c>
      <c r="E1920" s="120">
        <f>_xll.xlShmInterpRateFwd($E$3&amp;T(CalculationTrigger),C1920,,5,C1921)</f>
        <v>1.7563031352742106E-2</v>
      </c>
      <c r="F1920" s="121">
        <f>_xll.xlShmInterpRateFwd($F$3&amp;T(CalculationTrigger),C1920,,5,C1921)</f>
        <v>1.7232447856860632E-2</v>
      </c>
      <c r="G1920" s="148">
        <f>_xll.xlShmInterpDisc($G$3&amp;T(CalculationTrigger),C1920)</f>
        <v>0.77350391572686594</v>
      </c>
      <c r="H1920" s="149">
        <f>_xll.xlShmInterpDisc($H$3&amp;T(CalculationTrigger),C1920)</f>
        <v>0.77417675494332383</v>
      </c>
      <c r="I1920" s="150">
        <f>_xll.xlShmInterpDisc($I$3&amp;T(CalculationTrigger),C1920)</f>
        <v>0.77779430420155049</v>
      </c>
      <c r="J1920" s="157">
        <f t="shared" si="87"/>
        <v>4.4774332119262236E-5</v>
      </c>
      <c r="K1920" s="158">
        <f t="shared" si="88"/>
        <v>0</v>
      </c>
      <c r="L1920" s="159">
        <f t="shared" si="89"/>
        <v>-2.4006606442162712E-4</v>
      </c>
    </row>
    <row r="1921" spans="2:12" x14ac:dyDescent="0.2">
      <c r="B1921" s="112" t="s">
        <v>2</v>
      </c>
      <c r="C1921" s="113">
        <f>_xll.qlCalendarAdvance("TARGET",C1920,B1921,"mf")</f>
        <v>49923</v>
      </c>
      <c r="D1921" s="120">
        <f>_xll.xlShmInterpRateFwd($D$3&amp;T(CalculationTrigger),C1921,,5,C1922)</f>
        <v>1.7624908671448076E-2</v>
      </c>
      <c r="E1921" s="120">
        <f>_xll.xlShmInterpRateFwd($E$3&amp;T(CalculationTrigger),C1921,,5,C1922)</f>
        <v>1.7554625070350587E-2</v>
      </c>
      <c r="F1921" s="121">
        <f>_xll.xlShmInterpRateFwd($F$3&amp;T(CalculationTrigger),C1921,,5,C1922)</f>
        <v>1.7223404352863729E-2</v>
      </c>
      <c r="G1921" s="148">
        <f>_xll.xlShmInterpDisc($G$3&amp;T(CalculationTrigger),C1921)</f>
        <v>0.77324242511999008</v>
      </c>
      <c r="H1921" s="149">
        <f>_xll.xlShmInterpDisc($H$3&amp;T(CalculationTrigger),C1921)</f>
        <v>0.77391608045921845</v>
      </c>
      <c r="I1921" s="150">
        <f>_xll.xlShmInterpDisc($I$3&amp;T(CalculationTrigger),C1921)</f>
        <v>0.7775373395395706</v>
      </c>
      <c r="J1921" s="157">
        <f t="shared" si="87"/>
        <v>4.4799527631148675E-5</v>
      </c>
      <c r="K1921" s="158">
        <f t="shared" si="88"/>
        <v>0</v>
      </c>
      <c r="L1921" s="159">
        <f t="shared" si="89"/>
        <v>-2.4015526106309967E-4</v>
      </c>
    </row>
    <row r="1922" spans="2:12" x14ac:dyDescent="0.2">
      <c r="B1922" s="112" t="s">
        <v>2</v>
      </c>
      <c r="C1922" s="113">
        <f>_xll.qlCalendarAdvance("TARGET",C1921,B1922,"mf")</f>
        <v>49930</v>
      </c>
      <c r="D1922" s="120">
        <f>_xll.xlShmInterpRateFwd($D$3&amp;T(CalculationTrigger),C1922,,5,C1923)</f>
        <v>1.7616406657536308E-2</v>
      </c>
      <c r="E1922" s="120">
        <f>_xll.xlShmInterpRateFwd($E$3&amp;T(CalculationTrigger),C1922,,5,C1923)</f>
        <v>1.7546177120526894E-2</v>
      </c>
      <c r="F1922" s="121">
        <f>_xll.xlShmInterpRateFwd($F$3&amp;T(CalculationTrigger),C1922,,5,C1923)</f>
        <v>1.7214313111428035E-2</v>
      </c>
      <c r="G1922" s="148">
        <f>_xll.xlShmInterpDisc($G$3&amp;T(CalculationTrigger),C1922)</f>
        <v>0.77298114825697783</v>
      </c>
      <c r="H1922" s="149">
        <f>_xll.xlShmInterpDisc($H$3&amp;T(CalculationTrigger),C1922)</f>
        <v>0.77365561843125707</v>
      </c>
      <c r="I1922" s="150">
        <f>_xll.xlShmInterpDisc($I$3&amp;T(CalculationTrigger),C1922)</f>
        <v>0.77728059453730358</v>
      </c>
      <c r="J1922" s="157">
        <f t="shared" si="87"/>
        <v>4.482462233755845E-5</v>
      </c>
      <c r="K1922" s="158">
        <f t="shared" si="88"/>
        <v>0</v>
      </c>
      <c r="L1922" s="159">
        <f t="shared" si="89"/>
        <v>-2.4024490978823192E-4</v>
      </c>
    </row>
    <row r="1923" spans="2:12" x14ac:dyDescent="0.2">
      <c r="B1923" s="112" t="s">
        <v>2</v>
      </c>
      <c r="C1923" s="113">
        <f>_xll.qlCalendarAdvance("TARGET",C1922,B1923,"mf")</f>
        <v>49937</v>
      </c>
      <c r="D1923" s="120">
        <f>_xll.xlShmInterpRateFwd($D$3&amp;T(CalculationTrigger),C1923,,5,C1924)</f>
        <v>1.7607860851476972E-2</v>
      </c>
      <c r="E1923" s="120">
        <f>_xll.xlShmInterpRateFwd($E$3&amp;T(CalculationTrigger),C1923,,5,C1924)</f>
        <v>1.7537687537738808E-2</v>
      </c>
      <c r="F1923" s="121">
        <f>_xll.xlShmInterpRateFwd($F$3&amp;T(CalculationTrigger),C1923,,5,C1924)</f>
        <v>1.7205174148475857E-2</v>
      </c>
      <c r="G1923" s="148">
        <f>_xll.xlShmInterpDisc($G$3&amp;T(CalculationTrigger),C1923)</f>
        <v>0.77272008563005634</v>
      </c>
      <c r="H1923" s="149">
        <f>_xll.xlShmInterpDisc($H$3&amp;T(CalculationTrigger),C1923)</f>
        <v>0.77339536932183184</v>
      </c>
      <c r="I1923" s="150">
        <f>_xll.xlShmInterpDisc($I$3&amp;T(CalculationTrigger),C1923)</f>
        <v>0.777024069744367</v>
      </c>
      <c r="J1923" s="157">
        <f t="shared" si="87"/>
        <v>4.4849614418142351E-5</v>
      </c>
      <c r="K1923" s="158">
        <f t="shared" si="88"/>
        <v>0</v>
      </c>
      <c r="L1923" s="159">
        <f t="shared" si="89"/>
        <v>-2.4033501523700696E-4</v>
      </c>
    </row>
    <row r="1924" spans="2:12" x14ac:dyDescent="0.2">
      <c r="B1924" s="112" t="s">
        <v>2</v>
      </c>
      <c r="C1924" s="113">
        <f>_xll.qlCalendarAdvance("TARGET",C1923,B1924,"mf")</f>
        <v>49944</v>
      </c>
      <c r="D1924" s="120">
        <f>_xll.xlShmInterpRateFwd($D$3&amp;T(CalculationTrigger),C1924,,5,C1925)</f>
        <v>1.7599271280476163E-2</v>
      </c>
      <c r="E1924" s="120">
        <f>_xll.xlShmInterpRateFwd($E$3&amp;T(CalculationTrigger),C1924,,5,C1925)</f>
        <v>1.7529156356477445E-2</v>
      </c>
      <c r="F1924" s="121">
        <f>_xll.xlShmInterpRateFwd($F$3&amp;T(CalculationTrigger),C1924,,5,C1925)</f>
        <v>1.7195987479970296E-2</v>
      </c>
      <c r="G1924" s="148">
        <f>_xll.xlShmInterpDisc($G$3&amp;T(CalculationTrigger),C1924)</f>
        <v>0.77245923773033098</v>
      </c>
      <c r="H1924" s="149">
        <f>_xll.xlShmInterpDisc($H$3&amp;T(CalculationTrigger),C1924)</f>
        <v>0.77313533359214837</v>
      </c>
      <c r="I1924" s="150">
        <f>_xll.xlShmInterpDisc($I$3&amp;T(CalculationTrigger),C1924)</f>
        <v>0.77676776570937067</v>
      </c>
      <c r="J1924" s="157">
        <f t="shared" si="87"/>
        <v>4.4874502052521089E-5</v>
      </c>
      <c r="K1924" s="158">
        <f t="shared" si="88"/>
        <v>0</v>
      </c>
      <c r="L1924" s="159">
        <f t="shared" si="89"/>
        <v>-2.4042558204938485E-4</v>
      </c>
    </row>
    <row r="1925" spans="2:12" x14ac:dyDescent="0.2">
      <c r="B1925" s="112" t="s">
        <v>2</v>
      </c>
      <c r="C1925" s="113">
        <f>_xll.qlCalendarAdvance("TARGET",C1924,B1925,"mf")</f>
        <v>49951</v>
      </c>
      <c r="D1925" s="120">
        <f>_xll.xlShmInterpRateFwd($D$3&amp;T(CalculationTrigger),C1925,,5,C1926)</f>
        <v>1.7590637971769123E-2</v>
      </c>
      <c r="E1925" s="120">
        <f>_xll.xlShmInterpRateFwd($E$3&amp;T(CalculationTrigger),C1925,,5,C1926)</f>
        <v>1.752058361123407E-2</v>
      </c>
      <c r="F1925" s="121">
        <f>_xll.xlShmInterpRateFwd($F$3&amp;T(CalculationTrigger),C1925,,5,C1926)</f>
        <v>1.7186753121793585E-2</v>
      </c>
      <c r="G1925" s="148">
        <f>_xll.xlShmInterpDisc($G$3&amp;T(CalculationTrigger),C1925)</f>
        <v>0.77219860504778715</v>
      </c>
      <c r="H1925" s="149">
        <f>_xll.xlShmInterpDisc($H$3&amp;T(CalculationTrigger),C1925)</f>
        <v>0.77287551170222768</v>
      </c>
      <c r="I1925" s="150">
        <f>_xll.xlShmInterpDisc($I$3&amp;T(CalculationTrigger),C1925)</f>
        <v>0.77651168297991857</v>
      </c>
      <c r="J1925" s="157">
        <f t="shared" ref="J1925:J1988" si="90">-365*LN(G1925/$H1925)/($C1925-$C$4)</f>
        <v>4.4899283420319567E-5</v>
      </c>
      <c r="K1925" s="158">
        <f t="shared" ref="K1925:K1988" si="91">-365*LN(H1925/$H1925)/($C1925-$C$4)</f>
        <v>0</v>
      </c>
      <c r="L1925" s="159">
        <f t="shared" ref="L1925:L1988" si="92">-365*LN(I1925/$H1925)/($C1925-$C$4)</f>
        <v>-2.4051661486530152E-4</v>
      </c>
    </row>
    <row r="1926" spans="2:12" x14ac:dyDescent="0.2">
      <c r="B1926" s="112" t="s">
        <v>2</v>
      </c>
      <c r="C1926" s="113">
        <f>_xll.qlCalendarAdvance("TARGET",C1925,B1926,"mf")</f>
        <v>49958</v>
      </c>
      <c r="D1926" s="120">
        <f>_xll.xlShmInterpRateFwd($D$3&amp;T(CalculationTrigger),C1926,,5,C1927)</f>
        <v>1.7581960952487E-2</v>
      </c>
      <c r="E1926" s="120">
        <f>_xll.xlShmInterpRateFwd($E$3&amp;T(CalculationTrigger),C1926,,5,C1927)</f>
        <v>1.7511969336465351E-2</v>
      </c>
      <c r="F1926" s="121">
        <f>_xll.xlShmInterpRateFwd($F$3&amp;T(CalculationTrigger),C1926,,5,C1927)</f>
        <v>1.7177471089851376E-2</v>
      </c>
      <c r="G1926" s="148">
        <f>_xll.xlShmInterpDisc($G$3&amp;T(CalculationTrigger),C1926)</f>
        <v>0.77193818807129233</v>
      </c>
      <c r="H1926" s="149">
        <f>_xll.xlShmInterpDisc($H$3&amp;T(CalculationTrigger),C1926)</f>
        <v>0.77261590411090875</v>
      </c>
      <c r="I1926" s="150">
        <f>_xll.xlShmInterpDisc($I$3&amp;T(CalculationTrigger),C1926)</f>
        <v>0.77625582210261224</v>
      </c>
      <c r="J1926" s="157">
        <f t="shared" si="90"/>
        <v>4.4923956701183969E-5</v>
      </c>
      <c r="K1926" s="158">
        <f t="shared" si="91"/>
        <v>0</v>
      </c>
      <c r="L1926" s="159">
        <f t="shared" si="92"/>
        <v>-2.4060811832473536E-4</v>
      </c>
    </row>
    <row r="1927" spans="2:12" x14ac:dyDescent="0.2">
      <c r="B1927" s="112" t="s">
        <v>2</v>
      </c>
      <c r="C1927" s="113">
        <f>_xll.qlCalendarAdvance("TARGET",C1926,B1927,"mf")</f>
        <v>49965</v>
      </c>
      <c r="D1927" s="120">
        <f>_xll.xlShmInterpRateFwd($D$3&amp;T(CalculationTrigger),C1927,,5,C1928)</f>
        <v>1.7573240249876991E-2</v>
      </c>
      <c r="E1927" s="120">
        <f>_xll.xlShmInterpRateFwd($E$3&amp;T(CalculationTrigger),C1927,,5,C1928)</f>
        <v>1.7503313566668639E-2</v>
      </c>
      <c r="F1927" s="121">
        <f>_xll.xlShmInterpRateFwd($F$3&amp;T(CalculationTrigger),C1927,,5,C1928)</f>
        <v>1.7168141400078517E-2</v>
      </c>
      <c r="G1927" s="148">
        <f>_xll.xlShmInterpDisc($G$3&amp;T(CalculationTrigger),C1927)</f>
        <v>0.77167798728859971</v>
      </c>
      <c r="H1927" s="149">
        <f>_xll.xlShmInterpDisc($H$3&amp;T(CalculationTrigger),C1927)</f>
        <v>0.77235651127585125</v>
      </c>
      <c r="I1927" s="150">
        <f>_xll.xlShmInterpDisc($I$3&amp;T(CalculationTrigger),C1927)</f>
        <v>0.77600018362305245</v>
      </c>
      <c r="J1927" s="157">
        <f t="shared" si="90"/>
        <v>4.4948520074736054E-5</v>
      </c>
      <c r="K1927" s="158">
        <f t="shared" si="91"/>
        <v>0</v>
      </c>
      <c r="L1927" s="159">
        <f t="shared" si="92"/>
        <v>-2.4070009706764919E-4</v>
      </c>
    </row>
    <row r="1928" spans="2:12" x14ac:dyDescent="0.2">
      <c r="B1928" s="112" t="s">
        <v>2</v>
      </c>
      <c r="C1928" s="113">
        <f>_xll.qlCalendarAdvance("TARGET",C1927,B1928,"mf")</f>
        <v>49972</v>
      </c>
      <c r="D1928" s="120">
        <f>_xll.xlShmInterpRateFwd($D$3&amp;T(CalculationTrigger),C1928,,5,C1929)</f>
        <v>1.7564475891145924E-2</v>
      </c>
      <c r="E1928" s="120">
        <f>_xll.xlShmInterpRateFwd($E$3&amp;T(CalculationTrigger),C1928,,5,C1929)</f>
        <v>1.7494616336335672E-2</v>
      </c>
      <c r="F1928" s="121">
        <f>_xll.xlShmInterpRateFwd($F$3&amp;T(CalculationTrigger),C1928,,5,C1929)</f>
        <v>1.7158764068444857E-2</v>
      </c>
      <c r="G1928" s="148">
        <f>_xll.xlShmInterpDisc($G$3&amp;T(CalculationTrigger),C1928)</f>
        <v>0.77141800318634901</v>
      </c>
      <c r="H1928" s="149">
        <f>_xll.xlShmInterpDisc($H$3&amp;T(CalculationTrigger),C1928)</f>
        <v>0.77209733365353761</v>
      </c>
      <c r="I1928" s="150">
        <f>_xll.xlShmInterpDisc($I$3&amp;T(CalculationTrigger),C1928)</f>
        <v>0.77574476808584125</v>
      </c>
      <c r="J1928" s="157">
        <f t="shared" si="90"/>
        <v>4.4972971720618808E-5</v>
      </c>
      <c r="K1928" s="158">
        <f t="shared" si="91"/>
        <v>0</v>
      </c>
      <c r="L1928" s="159">
        <f t="shared" si="92"/>
        <v>-2.4079255573400014E-4</v>
      </c>
    </row>
    <row r="1929" spans="2:12" x14ac:dyDescent="0.2">
      <c r="B1929" s="112" t="s">
        <v>2</v>
      </c>
      <c r="C1929" s="113">
        <f>_xll.qlCalendarAdvance("TARGET",C1928,B1929,"mf")</f>
        <v>49979</v>
      </c>
      <c r="D1929" s="120">
        <f>_xll.xlShmInterpRateFwd($D$3&amp;T(CalculationTrigger),C1929,,5,C1930)</f>
        <v>1.755566790344288E-2</v>
      </c>
      <c r="E1929" s="120">
        <f>_xll.xlShmInterpRateFwd($E$3&amp;T(CalculationTrigger),C1929,,5,C1930)</f>
        <v>1.7485877679923559E-2</v>
      </c>
      <c r="F1929" s="121">
        <f>_xll.xlShmInterpRateFwd($F$3&amp;T(CalculationTrigger),C1929,,5,C1930)</f>
        <v>1.7149339110787247E-2</v>
      </c>
      <c r="G1929" s="148">
        <f>_xll.xlShmInterpDisc($G$3&amp;T(CalculationTrigger),C1929)</f>
        <v>0.7711582362500693</v>
      </c>
      <c r="H1929" s="149">
        <f>_xll.xlShmInterpDisc($H$3&amp;T(CalculationTrigger),C1929)</f>
        <v>0.77183837169927516</v>
      </c>
      <c r="I1929" s="150">
        <f>_xll.xlShmInterpDisc($I$3&amp;T(CalculationTrigger),C1929)</f>
        <v>0.77548957603458368</v>
      </c>
      <c r="J1929" s="157">
        <f t="shared" si="90"/>
        <v>4.4997309818456476E-5</v>
      </c>
      <c r="K1929" s="158">
        <f t="shared" si="91"/>
        <v>0</v>
      </c>
      <c r="L1929" s="159">
        <f t="shared" si="92"/>
        <v>-2.4088549896373855E-4</v>
      </c>
    </row>
    <row r="1930" spans="2:12" x14ac:dyDescent="0.2">
      <c r="B1930" s="112" t="s">
        <v>2</v>
      </c>
      <c r="C1930" s="113">
        <f>_xll.qlCalendarAdvance("TARGET",C1929,B1930,"mf")</f>
        <v>49986</v>
      </c>
      <c r="D1930" s="120">
        <f>_xll.xlShmInterpRateFwd($D$3&amp;T(CalculationTrigger),C1930,,5,C1931)</f>
        <v>1.754681631403298E-2</v>
      </c>
      <c r="E1930" s="120">
        <f>_xll.xlShmInterpRateFwd($E$3&amp;T(CalculationTrigger),C1930,,5,C1931)</f>
        <v>1.7477097631941718E-2</v>
      </c>
      <c r="F1930" s="121">
        <f>_xll.xlShmInterpRateFwd($F$3&amp;T(CalculationTrigger),C1930,,5,C1931)</f>
        <v>1.7139866543093386E-2</v>
      </c>
      <c r="G1930" s="148">
        <f>_xll.xlShmInterpDisc($G$3&amp;T(CalculationTrigger),C1930)</f>
        <v>0.77089868696418218</v>
      </c>
      <c r="H1930" s="149">
        <f>_xll.xlShmInterpDisc($H$3&amp;T(CalculationTrigger),C1930)</f>
        <v>0.77157962586719941</v>
      </c>
      <c r="I1930" s="150">
        <f>_xll.xlShmInterpDisc($I$3&amp;T(CalculationTrigger),C1930)</f>
        <v>0.77523460801189192</v>
      </c>
      <c r="J1930" s="157">
        <f t="shared" si="90"/>
        <v>4.5021532547877407E-5</v>
      </c>
      <c r="K1930" s="158">
        <f t="shared" si="91"/>
        <v>0</v>
      </c>
      <c r="L1930" s="159">
        <f t="shared" si="92"/>
        <v>-2.4097893139684033E-4</v>
      </c>
    </row>
    <row r="1931" spans="2:12" x14ac:dyDescent="0.2">
      <c r="B1931" s="112" t="s">
        <v>2</v>
      </c>
      <c r="C1931" s="113">
        <f>_xll.qlCalendarAdvance("TARGET",C1930,B1931,"mf")</f>
        <v>49993</v>
      </c>
      <c r="D1931" s="120">
        <f>_xll.xlShmInterpRateFwd($D$3&amp;T(CalculationTrigger),C1931,,5,C1932)</f>
        <v>1.7537921150059879E-2</v>
      </c>
      <c r="E1931" s="120">
        <f>_xll.xlShmInterpRateFwd($E$3&amp;T(CalculationTrigger),C1931,,5,C1932)</f>
        <v>1.746827622685335E-2</v>
      </c>
      <c r="F1931" s="121">
        <f>_xll.xlShmInterpRateFwd($F$3&amp;T(CalculationTrigger),C1931,,5,C1932)</f>
        <v>1.7130346381258536E-2</v>
      </c>
      <c r="G1931" s="148">
        <f>_xll.xlShmInterpDisc($G$3&amp;T(CalculationTrigger),C1931)</f>
        <v>0.77063935581200249</v>
      </c>
      <c r="H1931" s="149">
        <f>_xll.xlShmInterpDisc($H$3&amp;T(CalculationTrigger),C1931)</f>
        <v>0.77132109661027548</v>
      </c>
      <c r="I1931" s="150">
        <f>_xll.xlShmInterpDisc($I$3&amp;T(CalculationTrigger),C1931)</f>
        <v>0.77497986455938528</v>
      </c>
      <c r="J1931" s="157">
        <f t="shared" si="90"/>
        <v>4.5045638088525289E-5</v>
      </c>
      <c r="K1931" s="158">
        <f t="shared" si="91"/>
        <v>0</v>
      </c>
      <c r="L1931" s="159">
        <f t="shared" si="92"/>
        <v>-2.4107285767326027E-4</v>
      </c>
    </row>
    <row r="1932" spans="2:12" x14ac:dyDescent="0.2">
      <c r="B1932" s="112" t="s">
        <v>2</v>
      </c>
      <c r="C1932" s="113">
        <f>_xll.qlCalendarAdvance("TARGET",C1931,B1932,"mf")</f>
        <v>50000</v>
      </c>
      <c r="D1932" s="120">
        <f>_xll.xlShmInterpRateFwd($D$3&amp;T(CalculationTrigger),C1932,,5,C1933)</f>
        <v>1.7528982438760093E-2</v>
      </c>
      <c r="E1932" s="120">
        <f>_xll.xlShmInterpRateFwd($E$3&amp;T(CalculationTrigger),C1932,,5,C1933)</f>
        <v>1.7459413499150794E-2</v>
      </c>
      <c r="F1932" s="121">
        <f>_xll.xlShmInterpRateFwd($F$3&amp;T(CalculationTrigger),C1932,,5,C1933)</f>
        <v>1.7120778641195555E-2</v>
      </c>
      <c r="G1932" s="148">
        <f>_xll.xlShmInterpDisc($G$3&amp;T(CalculationTrigger),C1932)</f>
        <v>0.77038024327574239</v>
      </c>
      <c r="H1932" s="149">
        <f>_xll.xlShmInterpDisc($H$3&amp;T(CalculationTrigger),C1932)</f>
        <v>0.77106278438030118</v>
      </c>
      <c r="I1932" s="150">
        <f>_xll.xlShmInterpDisc($I$3&amp;T(CalculationTrigger),C1932)</f>
        <v>0.77472534621769396</v>
      </c>
      <c r="J1932" s="157">
        <f t="shared" si="90"/>
        <v>4.5069624620025128E-5</v>
      </c>
      <c r="K1932" s="158">
        <f t="shared" si="91"/>
        <v>0</v>
      </c>
      <c r="L1932" s="159">
        <f t="shared" si="92"/>
        <v>-2.4116728243295352E-4</v>
      </c>
    </row>
    <row r="1933" spans="2:12" x14ac:dyDescent="0.2">
      <c r="B1933" s="112" t="s">
        <v>2</v>
      </c>
      <c r="C1933" s="113">
        <f>_xll.qlCalendarAdvance("TARGET",C1932,B1933,"mf")</f>
        <v>50007</v>
      </c>
      <c r="D1933" s="120">
        <f>_xll.xlShmInterpRateFwd($D$3&amp;T(CalculationTrigger),C1933,,5,C1934)</f>
        <v>1.7520000207312404E-2</v>
      </c>
      <c r="E1933" s="120">
        <f>_xll.xlShmInterpRateFwd($E$3&amp;T(CalculationTrigger),C1933,,5,C1934)</f>
        <v>1.7450509483309142E-2</v>
      </c>
      <c r="F1933" s="121">
        <f>_xll.xlShmInterpRateFwd($F$3&amp;T(CalculationTrigger),C1933,,5,C1934)</f>
        <v>1.7111163338840725E-2</v>
      </c>
      <c r="G1933" s="148">
        <f>_xll.xlShmInterpDisc($G$3&amp;T(CalculationTrigger),C1933)</f>
        <v>0.77012134983651226</v>
      </c>
      <c r="H1933" s="149">
        <f>_xll.xlShmInterpDisc($H$3&amp;T(CalculationTrigger),C1933)</f>
        <v>0.77080468962790916</v>
      </c>
      <c r="I1933" s="150">
        <f>_xll.xlShmInterpDisc($I$3&amp;T(CalculationTrigger),C1933)</f>
        <v>0.77447105352646084</v>
      </c>
      <c r="J1933" s="157">
        <f t="shared" si="90"/>
        <v>4.5093490322011573E-5</v>
      </c>
      <c r="K1933" s="158">
        <f t="shared" si="91"/>
        <v>0</v>
      </c>
      <c r="L1933" s="159">
        <f t="shared" si="92"/>
        <v>-2.4126221031588524E-4</v>
      </c>
    </row>
    <row r="1934" spans="2:12" x14ac:dyDescent="0.2">
      <c r="B1934" s="112" t="s">
        <v>2</v>
      </c>
      <c r="C1934" s="113">
        <f>_xll.qlCalendarAdvance("TARGET",C1933,B1934,"mf")</f>
        <v>50014</v>
      </c>
      <c r="D1934" s="120">
        <f>_xll.xlShmInterpRateFwd($D$3&amp;T(CalculationTrigger),C1934,,5,C1935)</f>
        <v>1.7510974482924716E-2</v>
      </c>
      <c r="E1934" s="120">
        <f>_xll.xlShmInterpRateFwd($E$3&amp;T(CalculationTrigger),C1934,,5,C1935)</f>
        <v>1.7441564213809442E-2</v>
      </c>
      <c r="F1934" s="121">
        <f>_xll.xlShmInterpRateFwd($F$3&amp;T(CalculationTrigger),C1934,,5,C1935)</f>
        <v>1.7101500490113192E-2</v>
      </c>
      <c r="G1934" s="148">
        <f>_xll.xlShmInterpDisc($G$3&amp;T(CalculationTrigger),C1934)</f>
        <v>0.76986267597432401</v>
      </c>
      <c r="H1934" s="149">
        <f>_xll.xlShmInterpDisc($H$3&amp;T(CalculationTrigger),C1934)</f>
        <v>0.77054681280256943</v>
      </c>
      <c r="I1934" s="150">
        <f>_xll.xlShmInterpDisc($I$3&amp;T(CalculationTrigger),C1934)</f>
        <v>0.77421698702434372</v>
      </c>
      <c r="J1934" s="157">
        <f t="shared" si="90"/>
        <v>4.5117233374117566E-5</v>
      </c>
      <c r="K1934" s="158">
        <f t="shared" si="91"/>
        <v>0</v>
      </c>
      <c r="L1934" s="159">
        <f t="shared" si="92"/>
        <v>-2.4135764596201799E-4</v>
      </c>
    </row>
    <row r="1935" spans="2:12" x14ac:dyDescent="0.2">
      <c r="B1935" s="112" t="s">
        <v>2</v>
      </c>
      <c r="C1935" s="113">
        <f>_xll.qlCalendarAdvance("TARGET",C1934,B1935,"mf")</f>
        <v>50021</v>
      </c>
      <c r="D1935" s="120">
        <f>_xll.xlShmInterpRateFwd($D$3&amp;T(CalculationTrigger),C1935,,5,C1936)</f>
        <v>1.7501905292805139E-2</v>
      </c>
      <c r="E1935" s="120">
        <f>_xll.xlShmInterpRateFwd($E$3&amp;T(CalculationTrigger),C1935,,5,C1936)</f>
        <v>1.743257772514447E-2</v>
      </c>
      <c r="F1935" s="121">
        <f>_xll.xlShmInterpRateFwd($F$3&amp;T(CalculationTrigger),C1935,,5,C1936)</f>
        <v>1.7091790110920733E-2</v>
      </c>
      <c r="G1935" s="148">
        <f>_xll.xlShmInterpDisc($G$3&amp;T(CalculationTrigger),C1935)</f>
        <v>0.76960422216809288</v>
      </c>
      <c r="H1935" s="149">
        <f>_xll.xlShmInterpDisc($H$3&amp;T(CalculationTrigger),C1935)</f>
        <v>0.7702891543525916</v>
      </c>
      <c r="I1935" s="150">
        <f>_xll.xlShmInterpDisc($I$3&amp;T(CalculationTrigger),C1935)</f>
        <v>0.77396314724901749</v>
      </c>
      <c r="J1935" s="157">
        <f t="shared" si="90"/>
        <v>4.5140851955968702E-5</v>
      </c>
      <c r="K1935" s="158">
        <f t="shared" si="91"/>
        <v>0</v>
      </c>
      <c r="L1935" s="159">
        <f t="shared" si="92"/>
        <v>-2.4145359401129906E-4</v>
      </c>
    </row>
    <row r="1936" spans="2:12" x14ac:dyDescent="0.2">
      <c r="B1936" s="112" t="s">
        <v>2</v>
      </c>
      <c r="C1936" s="113">
        <f>_xll.qlCalendarAdvance("TARGET",C1935,B1936,"mf")</f>
        <v>50028</v>
      </c>
      <c r="D1936" s="120">
        <f>_xll.xlShmInterpRateFwd($D$3&amp;T(CalculationTrigger),C1936,,5,C1937)</f>
        <v>1.7492089589750241E-2</v>
      </c>
      <c r="E1936" s="120">
        <f>_xll.xlShmInterpRateFwd($E$3&amp;T(CalculationTrigger),C1936,,5,C1937)</f>
        <v>1.7422855643163357E-2</v>
      </c>
      <c r="F1936" s="121">
        <f>_xll.xlShmInterpRateFwd($F$3&amp;T(CalculationTrigger),C1936,,5,C1937)</f>
        <v>1.7081131791377935E-2</v>
      </c>
      <c r="G1936" s="148">
        <f>_xll.xlShmInterpDisc($G$3&amp;T(CalculationTrigger),C1936)</f>
        <v>0.76934598889563988</v>
      </c>
      <c r="H1936" s="149">
        <f>_xll.xlShmInterpDisc($H$3&amp;T(CalculationTrigger),C1936)</f>
        <v>0.77003171472512744</v>
      </c>
      <c r="I1936" s="150">
        <f>_xll.xlShmInterpDisc($I$3&amp;T(CalculationTrigger),C1936)</f>
        <v>0.77370953473717685</v>
      </c>
      <c r="J1936" s="157">
        <f t="shared" si="90"/>
        <v>4.5164344247205757E-5</v>
      </c>
      <c r="K1936" s="158">
        <f t="shared" si="91"/>
        <v>0</v>
      </c>
      <c r="L1936" s="159">
        <f t="shared" si="92"/>
        <v>-2.4155005910371516E-4</v>
      </c>
    </row>
    <row r="1937" spans="2:12" x14ac:dyDescent="0.2">
      <c r="B1937" s="112" t="s">
        <v>2</v>
      </c>
      <c r="C1937" s="113">
        <f>_xll.qlCalendarAdvance("TARGET",C1936,B1937,"mf")</f>
        <v>50038</v>
      </c>
      <c r="D1937" s="120">
        <f>_xll.xlShmInterpRateFwd($D$3&amp;T(CalculationTrigger),C1937,,5,C1938)</f>
        <v>1.7479699324534498E-2</v>
      </c>
      <c r="E1937" s="120">
        <f>_xll.xlShmInterpRateFwd($E$3&amp;T(CalculationTrigger),C1937,,5,C1938)</f>
        <v>1.7410582001113277E-2</v>
      </c>
      <c r="F1937" s="121">
        <f>_xll.xlShmInterpRateFwd($F$3&amp;T(CalculationTrigger),C1937,,5,C1938)</f>
        <v>1.706800997744708E-2</v>
      </c>
      <c r="G1937" s="148">
        <f>_xll.xlShmInterpDisc($G$3&amp;T(CalculationTrigger),C1937)</f>
        <v>0.76897746772418973</v>
      </c>
      <c r="H1937" s="149">
        <f>_xll.xlShmInterpDisc($H$3&amp;T(CalculationTrigger),C1937)</f>
        <v>0.76966432430277076</v>
      </c>
      <c r="I1937" s="150">
        <f>_xll.xlShmInterpDisc($I$3&amp;T(CalculationTrigger),C1937)</f>
        <v>0.77334762644326382</v>
      </c>
      <c r="J1937" s="157">
        <f t="shared" si="90"/>
        <v>4.5197681978802113E-5</v>
      </c>
      <c r="K1937" s="158">
        <f t="shared" si="91"/>
        <v>0</v>
      </c>
      <c r="L1937" s="159">
        <f t="shared" si="92"/>
        <v>-2.4168877248886768E-4</v>
      </c>
    </row>
    <row r="1938" spans="2:12" x14ac:dyDescent="0.2">
      <c r="B1938" s="112" t="s">
        <v>2</v>
      </c>
      <c r="C1938" s="113">
        <f>_xll.qlCalendarAdvance("TARGET",C1937,B1938,"mf")</f>
        <v>50045</v>
      </c>
      <c r="D1938" s="120">
        <f>_xll.xlShmInterpRateFwd($D$3&amp;T(CalculationTrigger),C1938,,5,C1939)</f>
        <v>1.7470481315501205E-2</v>
      </c>
      <c r="E1938" s="120">
        <f>_xll.xlShmInterpRateFwd($E$3&amp;T(CalculationTrigger),C1938,,5,C1939)</f>
        <v>1.7401454451356747E-2</v>
      </c>
      <c r="F1938" s="121">
        <f>_xll.xlShmInterpRateFwd($F$3&amp;T(CalculationTrigger),C1938,,5,C1939)</f>
        <v>1.7058136757566407E-2</v>
      </c>
      <c r="G1938" s="148">
        <f>_xll.xlShmInterpDisc($G$3&amp;T(CalculationTrigger),C1938)</f>
        <v>0.76871977201636044</v>
      </c>
      <c r="H1938" s="149">
        <f>_xll.xlShmInterpDisc($H$3&amp;T(CalculationTrigger),C1938)</f>
        <v>0.7694074179559266</v>
      </c>
      <c r="I1938" s="150">
        <f>_xll.xlShmInterpDisc($I$3&amp;T(CalculationTrigger),C1938)</f>
        <v>0.77309456808542509</v>
      </c>
      <c r="J1938" s="157">
        <f t="shared" si="90"/>
        <v>4.5220859985576835E-5</v>
      </c>
      <c r="K1938" s="158">
        <f t="shared" si="91"/>
        <v>0</v>
      </c>
      <c r="L1938" s="159">
        <f t="shared" si="92"/>
        <v>-2.417865125748086E-4</v>
      </c>
    </row>
    <row r="1939" spans="2:12" x14ac:dyDescent="0.2">
      <c r="B1939" s="112" t="s">
        <v>2</v>
      </c>
      <c r="C1939" s="113">
        <f>_xll.qlCalendarAdvance("TARGET",C1938,B1939,"mf")</f>
        <v>50052</v>
      </c>
      <c r="D1939" s="120">
        <f>_xll.xlShmInterpRateFwd($D$3&amp;T(CalculationTrigger),C1939,,5,C1940)</f>
        <v>1.746121996121628E-2</v>
      </c>
      <c r="E1939" s="120">
        <f>_xll.xlShmInterpRateFwd($E$3&amp;T(CalculationTrigger),C1939,,5,C1940)</f>
        <v>1.739228583515734E-2</v>
      </c>
      <c r="F1939" s="121">
        <f>_xll.xlShmInterpRateFwd($F$3&amp;T(CalculationTrigger),C1939,,5,C1940)</f>
        <v>1.7048216077770906E-2</v>
      </c>
      <c r="G1939" s="148">
        <f>_xll.xlShmInterpDisc($G$3&amp;T(CalculationTrigger),C1939)</f>
        <v>0.76846229847227854</v>
      </c>
      <c r="H1939" s="149">
        <f>_xll.xlShmInterpDisc($H$3&amp;T(CalculationTrigger),C1939)</f>
        <v>0.76915073195593064</v>
      </c>
      <c r="I1939" s="150">
        <f>_xll.xlShmInterpDisc($I$3&amp;T(CalculationTrigger),C1939)</f>
        <v>0.77284173882375473</v>
      </c>
      <c r="J1939" s="157">
        <f t="shared" si="90"/>
        <v>4.5243905460464697E-5</v>
      </c>
      <c r="K1939" s="158">
        <f t="shared" si="91"/>
        <v>0</v>
      </c>
      <c r="L1939" s="159">
        <f t="shared" si="92"/>
        <v>-2.4188478561231009E-4</v>
      </c>
    </row>
    <row r="1940" spans="2:12" x14ac:dyDescent="0.2">
      <c r="B1940" s="112" t="s">
        <v>2</v>
      </c>
      <c r="C1940" s="113">
        <f>_xll.qlCalendarAdvance("TARGET",C1939,B1940,"mf")</f>
        <v>50059</v>
      </c>
      <c r="D1940" s="120">
        <f>_xll.xlShmInterpRateFwd($D$3&amp;T(CalculationTrigger),C1940,,5,C1941)</f>
        <v>1.7451915288825066E-2</v>
      </c>
      <c r="E1940" s="120">
        <f>_xll.xlShmInterpRateFwd($E$3&amp;T(CalculationTrigger),C1940,,5,C1941)</f>
        <v>1.7383076186979662E-2</v>
      </c>
      <c r="F1940" s="121">
        <f>_xll.xlShmInterpRateFwd($F$3&amp;T(CalculationTrigger),C1940,,5,C1941)</f>
        <v>1.7038247953969635E-2</v>
      </c>
      <c r="G1940" s="148">
        <f>_xll.xlShmInterpDisc($G$3&amp;T(CalculationTrigger),C1940)</f>
        <v>0.76820504756494723</v>
      </c>
      <c r="H1940" s="149">
        <f>_xll.xlShmInterpDisc($H$3&amp;T(CalculationTrigger),C1940)</f>
        <v>0.76889426674483563</v>
      </c>
      <c r="I1940" s="150">
        <f>_xll.xlShmInterpDisc($I$3&amp;T(CalculationTrigger),C1940)</f>
        <v>0.77258913919063188</v>
      </c>
      <c r="J1940" s="157">
        <f t="shared" si="90"/>
        <v>4.5266816583120326E-5</v>
      </c>
      <c r="K1940" s="158">
        <f t="shared" si="91"/>
        <v>0</v>
      </c>
      <c r="L1940" s="159">
        <f t="shared" si="92"/>
        <v>-2.4198359624132528E-4</v>
      </c>
    </row>
    <row r="1941" spans="2:12" x14ac:dyDescent="0.2">
      <c r="B1941" s="112" t="s">
        <v>2</v>
      </c>
      <c r="C1941" s="113">
        <f>_xll.qlCalendarAdvance("TARGET",C1940,B1941,"mf")</f>
        <v>50066</v>
      </c>
      <c r="D1941" s="120">
        <f>_xll.xlShmInterpRateFwd($D$3&amp;T(CalculationTrigger),C1941,,5,C1942)</f>
        <v>1.7442567325559981E-2</v>
      </c>
      <c r="E1941" s="120">
        <f>_xll.xlShmInterpRateFwd($E$3&amp;T(CalculationTrigger),C1941,,5,C1942)</f>
        <v>1.7373825541288464E-2</v>
      </c>
      <c r="F1941" s="121">
        <f>_xll.xlShmInterpRateFwd($F$3&amp;T(CalculationTrigger),C1941,,5,C1942)</f>
        <v>1.7028232402025556E-2</v>
      </c>
      <c r="G1941" s="148">
        <f>_xll.xlShmInterpDisc($G$3&amp;T(CalculationTrigger),C1941)</f>
        <v>0.7679480197662889</v>
      </c>
      <c r="H1941" s="149">
        <f>_xll.xlShmInterpDisc($H$3&amp;T(CalculationTrigger),C1941)</f>
        <v>0.76863802276354976</v>
      </c>
      <c r="I1941" s="150">
        <f>_xll.xlShmInterpDisc($I$3&amp;T(CalculationTrigger),C1941)</f>
        <v>0.77233676971746779</v>
      </c>
      <c r="J1941" s="157">
        <f t="shared" si="90"/>
        <v>4.5289591533151691E-5</v>
      </c>
      <c r="K1941" s="158">
        <f t="shared" si="91"/>
        <v>0</v>
      </c>
      <c r="L1941" s="159">
        <f t="shared" si="92"/>
        <v>-2.4208294910180525E-4</v>
      </c>
    </row>
    <row r="1942" spans="2:12" x14ac:dyDescent="0.2">
      <c r="B1942" s="112" t="s">
        <v>2</v>
      </c>
      <c r="C1942" s="113">
        <f>_xll.qlCalendarAdvance("TARGET",C1941,B1942,"mf")</f>
        <v>50073</v>
      </c>
      <c r="D1942" s="120">
        <f>_xll.xlShmInterpRateFwd($D$3&amp;T(CalculationTrigger),C1942,,5,C1943)</f>
        <v>1.7433176098624652E-2</v>
      </c>
      <c r="E1942" s="120">
        <f>_xll.xlShmInterpRateFwd($E$3&amp;T(CalculationTrigger),C1942,,5,C1943)</f>
        <v>1.736453393260079E-2</v>
      </c>
      <c r="F1942" s="121">
        <f>_xll.xlShmInterpRateFwd($F$3&amp;T(CalculationTrigger),C1942,,5,C1943)</f>
        <v>1.7018169437935101E-2</v>
      </c>
      <c r="G1942" s="148">
        <f>_xll.xlShmInterpDisc($G$3&amp;T(CalculationTrigger),C1942)</f>
        <v>0.76769121554714659</v>
      </c>
      <c r="H1942" s="149">
        <f>_xll.xlShmInterpDisc($H$3&amp;T(CalculationTrigger),C1942)</f>
        <v>0.76838200045183902</v>
      </c>
      <c r="I1942" s="150">
        <f>_xll.xlShmInterpDisc($I$3&amp;T(CalculationTrigger),C1942)</f>
        <v>0.77208463093470858</v>
      </c>
      <c r="J1942" s="157">
        <f t="shared" si="90"/>
        <v>4.5312228490209889E-5</v>
      </c>
      <c r="K1942" s="158">
        <f t="shared" si="91"/>
        <v>0</v>
      </c>
      <c r="L1942" s="159">
        <f t="shared" si="92"/>
        <v>-2.4218284883373081E-4</v>
      </c>
    </row>
    <row r="1943" spans="2:12" x14ac:dyDescent="0.2">
      <c r="B1943" s="112" t="s">
        <v>2</v>
      </c>
      <c r="C1943" s="113">
        <f>_xll.qlCalendarAdvance("TARGET",C1942,B1943,"mf")</f>
        <v>50080</v>
      </c>
      <c r="D1943" s="120">
        <f>_xll.xlShmInterpRateFwd($D$3&amp;T(CalculationTrigger),C1943,,5,C1944)</f>
        <v>1.7423741635193921E-2</v>
      </c>
      <c r="E1943" s="120">
        <f>_xll.xlShmInterpRateFwd($E$3&amp;T(CalculationTrigger),C1943,,5,C1944)</f>
        <v>1.7355201395381676E-2</v>
      </c>
      <c r="F1943" s="121">
        <f>_xll.xlShmInterpRateFwd($F$3&amp;T(CalculationTrigger),C1943,,5,C1944)</f>
        <v>1.7008059077590659E-2</v>
      </c>
      <c r="G1943" s="148">
        <f>_xll.xlShmInterpDisc($G$3&amp;T(CalculationTrigger),C1943)</f>
        <v>0.76743463537728629</v>
      </c>
      <c r="H1943" s="149">
        <f>_xll.xlShmInterpDisc($H$3&amp;T(CalculationTrigger),C1943)</f>
        <v>0.76812620024832912</v>
      </c>
      <c r="I1943" s="150">
        <f>_xll.xlShmInterpDisc($I$3&amp;T(CalculationTrigger),C1943)</f>
        <v>0.77183272337183573</v>
      </c>
      <c r="J1943" s="157">
        <f t="shared" si="90"/>
        <v>4.5334725633921741E-5</v>
      </c>
      <c r="K1943" s="158">
        <f t="shared" si="91"/>
        <v>0</v>
      </c>
      <c r="L1943" s="159">
        <f t="shared" si="92"/>
        <v>-2.4228330007705518E-4</v>
      </c>
    </row>
    <row r="1944" spans="2:12" x14ac:dyDescent="0.2">
      <c r="B1944" s="112" t="s">
        <v>2</v>
      </c>
      <c r="C1944" s="113">
        <f>_xll.qlCalendarAdvance("TARGET",C1943,B1944,"mf")</f>
        <v>50087</v>
      </c>
      <c r="D1944" s="120">
        <f>_xll.xlShmInterpRateFwd($D$3&amp;T(CalculationTrigger),C1944,,5,C1945)</f>
        <v>1.7414263962489147E-2</v>
      </c>
      <c r="E1944" s="120">
        <f>_xll.xlShmInterpRateFwd($E$3&amp;T(CalculationTrigger),C1944,,5,C1945)</f>
        <v>1.7345827964113686E-2</v>
      </c>
      <c r="F1944" s="121">
        <f>_xll.xlShmInterpRateFwd($F$3&amp;T(CalculationTrigger),C1944,,5,C1945)</f>
        <v>1.6997901336890643E-2</v>
      </c>
      <c r="G1944" s="148">
        <f>_xll.xlShmInterpDisc($G$3&amp;T(CalculationTrigger),C1944)</f>
        <v>0.76717827972540009</v>
      </c>
      <c r="H1944" s="149">
        <f>_xll.xlShmInterpDisc($H$3&amp;T(CalculationTrigger),C1944)</f>
        <v>0.76787062259050831</v>
      </c>
      <c r="I1944" s="150">
        <f>_xll.xlShmInterpDisc($I$3&amp;T(CalculationTrigger),C1944)</f>
        <v>0.77158104755736989</v>
      </c>
      <c r="J1944" s="157">
        <f t="shared" si="90"/>
        <v>4.5357081143901161E-5</v>
      </c>
      <c r="K1944" s="158">
        <f t="shared" si="91"/>
        <v>0</v>
      </c>
      <c r="L1944" s="159">
        <f t="shared" si="92"/>
        <v>-2.4238430747173606E-4</v>
      </c>
    </row>
    <row r="1945" spans="2:12" x14ac:dyDescent="0.2">
      <c r="B1945" s="112" t="s">
        <v>2</v>
      </c>
      <c r="C1945" s="113">
        <f>_xll.qlCalendarAdvance("TARGET",C1944,B1945,"mf")</f>
        <v>50094</v>
      </c>
      <c r="D1945" s="120">
        <f>_xll.xlShmInterpRateFwd($D$3&amp;T(CalculationTrigger),C1945,,5,C1946)</f>
        <v>1.7404743107714483E-2</v>
      </c>
      <c r="E1945" s="120">
        <f>_xll.xlShmInterpRateFwd($E$3&amp;T(CalculationTrigger),C1945,,5,C1946)</f>
        <v>1.7336413673285325E-2</v>
      </c>
      <c r="F1945" s="121">
        <f>_xll.xlShmInterpRateFwd($F$3&amp;T(CalculationTrigger),C1945,,5,C1946)</f>
        <v>1.6987696231826402E-2</v>
      </c>
      <c r="G1945" s="148">
        <f>_xll.xlShmInterpDisc($G$3&amp;T(CalculationTrigger),C1945)</f>
        <v>0.76692214905910761</v>
      </c>
      <c r="H1945" s="149">
        <f>_xll.xlShmInterpDisc($H$3&amp;T(CalculationTrigger),C1945)</f>
        <v>0.76761526791472989</v>
      </c>
      <c r="I1945" s="150">
        <f>_xll.xlShmInterpDisc($I$3&amp;T(CalculationTrigger),C1945)</f>
        <v>0.77132960401887307</v>
      </c>
      <c r="J1945" s="157">
        <f t="shared" si="90"/>
        <v>4.5379293199799407E-5</v>
      </c>
      <c r="K1945" s="158">
        <f t="shared" si="91"/>
        <v>0</v>
      </c>
      <c r="L1945" s="159">
        <f t="shared" si="92"/>
        <v>-2.4248587565774539E-4</v>
      </c>
    </row>
    <row r="1946" spans="2:12" x14ac:dyDescent="0.2">
      <c r="B1946" s="112" t="s">
        <v>2</v>
      </c>
      <c r="C1946" s="113">
        <f>_xll.qlCalendarAdvance("TARGET",C1945,B1946,"mf")</f>
        <v>50101</v>
      </c>
      <c r="D1946" s="120">
        <f>_xll.xlShmInterpRateFwd($D$3&amp;T(CalculationTrigger),C1946,,5,C1947)</f>
        <v>1.739517909806268E-2</v>
      </c>
      <c r="E1946" s="120">
        <f>_xll.xlShmInterpRateFwd($E$3&amp;T(CalculationTrigger),C1946,,5,C1947)</f>
        <v>1.7326958557385235E-2</v>
      </c>
      <c r="F1946" s="121">
        <f>_xll.xlShmInterpRateFwd($F$3&amp;T(CalculationTrigger),C1946,,5,C1947)</f>
        <v>1.697744377825626E-2</v>
      </c>
      <c r="G1946" s="148">
        <f>_xll.xlShmInterpDisc($G$3&amp;T(CalculationTrigger),C1946)</f>
        <v>0.76666624384495874</v>
      </c>
      <c r="H1946" s="149">
        <f>_xll.xlShmInterpDisc($H$3&amp;T(CalculationTrigger),C1946)</f>
        <v>0.76736013665621416</v>
      </c>
      <c r="I1946" s="150">
        <f>_xll.xlShmInterpDisc($I$3&amp;T(CalculationTrigger),C1946)</f>
        <v>0.77107839328294947</v>
      </c>
      <c r="J1946" s="157">
        <f t="shared" si="90"/>
        <v>4.5401359981243586E-5</v>
      </c>
      <c r="K1946" s="158">
        <f t="shared" si="91"/>
        <v>0</v>
      </c>
      <c r="L1946" s="159">
        <f t="shared" si="92"/>
        <v>-2.4258800927502285E-4</v>
      </c>
    </row>
    <row r="1947" spans="2:12" x14ac:dyDescent="0.2">
      <c r="B1947" s="112" t="s">
        <v>2</v>
      </c>
      <c r="C1947" s="113">
        <f>_xll.qlCalendarAdvance("TARGET",C1946,B1947,"mf")</f>
        <v>50108</v>
      </c>
      <c r="D1947" s="120">
        <f>_xll.xlShmInterpRateFwd($D$3&amp;T(CalculationTrigger),C1947,,5,C1948)</f>
        <v>1.738557196073244E-2</v>
      </c>
      <c r="E1947" s="120">
        <f>_xll.xlShmInterpRateFwd($E$3&amp;T(CalculationTrigger),C1947,,5,C1948)</f>
        <v>1.7317462650884824E-2</v>
      </c>
      <c r="F1947" s="121">
        <f>_xll.xlShmInterpRateFwd($F$3&amp;T(CalculationTrigger),C1947,,5,C1948)</f>
        <v>1.6967143992131478E-2</v>
      </c>
      <c r="G1947" s="148">
        <f>_xll.xlShmInterpDisc($G$3&amp;T(CalculationTrigger),C1947)</f>
        <v>0.76641056454843604</v>
      </c>
      <c r="H1947" s="149">
        <f>_xll.xlShmInterpDisc($H$3&amp;T(CalculationTrigger),C1947)</f>
        <v>0.76710522924905122</v>
      </c>
      <c r="I1947" s="150">
        <f>_xll.xlShmInterpDisc($I$3&amp;T(CalculationTrigger),C1947)</f>
        <v>0.77082741587524994</v>
      </c>
      <c r="J1947" s="157">
        <f t="shared" si="90"/>
        <v>4.5423279667870177E-5</v>
      </c>
      <c r="K1947" s="158">
        <f t="shared" si="91"/>
        <v>0</v>
      </c>
      <c r="L1947" s="159">
        <f t="shared" si="92"/>
        <v>-2.4269071296354153E-4</v>
      </c>
    </row>
    <row r="1948" spans="2:12" x14ac:dyDescent="0.2">
      <c r="B1948" s="112" t="s">
        <v>2</v>
      </c>
      <c r="C1948" s="113">
        <f>_xll.qlCalendarAdvance("TARGET",C1947,B1948,"mf")</f>
        <v>50115</v>
      </c>
      <c r="D1948" s="120">
        <f>_xll.xlShmInterpRateFwd($D$3&amp;T(CalculationTrigger),C1948,,5,C1949)</f>
        <v>1.7375921722934246E-2</v>
      </c>
      <c r="E1948" s="120">
        <f>_xll.xlShmInterpRateFwd($E$3&amp;T(CalculationTrigger),C1948,,5,C1949)</f>
        <v>1.730792598827301E-2</v>
      </c>
      <c r="F1948" s="121">
        <f>_xll.xlShmInterpRateFwd($F$3&amp;T(CalculationTrigger),C1948,,5,C1949)</f>
        <v>1.6956796889362993E-2</v>
      </c>
      <c r="G1948" s="148">
        <f>_xll.xlShmInterpDisc($G$3&amp;T(CalculationTrigger),C1948)</f>
        <v>0.76615511163395722</v>
      </c>
      <c r="H1948" s="149">
        <f>_xll.xlShmInterpDisc($H$3&amp;T(CalculationTrigger),C1948)</f>
        <v>0.7668505461262034</v>
      </c>
      <c r="I1948" s="150">
        <f>_xll.xlShmInterpDisc($I$3&amp;T(CalculationTrigger),C1948)</f>
        <v>0.77057667232047278</v>
      </c>
      <c r="J1948" s="157">
        <f t="shared" si="90"/>
        <v>4.5445050439308298E-5</v>
      </c>
      <c r="K1948" s="158">
        <f t="shared" si="91"/>
        <v>0</v>
      </c>
      <c r="L1948" s="159">
        <f t="shared" si="92"/>
        <v>-2.4279399136326155E-4</v>
      </c>
    </row>
    <row r="1949" spans="2:12" x14ac:dyDescent="0.2">
      <c r="B1949" s="112" t="s">
        <v>2</v>
      </c>
      <c r="C1949" s="113">
        <f>_xll.qlCalendarAdvance("TARGET",C1948,B1949,"mf")</f>
        <v>50122</v>
      </c>
      <c r="D1949" s="120">
        <f>_xll.xlShmInterpRateFwd($D$3&amp;T(CalculationTrigger),C1949,,5,C1950)</f>
        <v>1.7366228411867149E-2</v>
      </c>
      <c r="E1949" s="120">
        <f>_xll.xlShmInterpRateFwd($E$3&amp;T(CalculationTrigger),C1949,,5,C1950)</f>
        <v>1.7298348604044663E-2</v>
      </c>
      <c r="F1949" s="121">
        <f>_xll.xlShmInterpRateFwd($F$3&amp;T(CalculationTrigger),C1949,,5,C1950)</f>
        <v>1.6946402485896725E-2</v>
      </c>
      <c r="G1949" s="148">
        <f>_xll.xlShmInterpDisc($G$3&amp;T(CalculationTrigger),C1949)</f>
        <v>0.76589988556487709</v>
      </c>
      <c r="H1949" s="149">
        <f>_xll.xlShmInterpDisc($H$3&amp;T(CalculationTrigger),C1949)</f>
        <v>0.76659608771950738</v>
      </c>
      <c r="I1949" s="150">
        <f>_xll.xlShmInterpDisc($I$3&amp;T(CalculationTrigger),C1949)</f>
        <v>0.77032616314236657</v>
      </c>
      <c r="J1949" s="157">
        <f t="shared" si="90"/>
        <v>4.5466670475185315E-5</v>
      </c>
      <c r="K1949" s="158">
        <f t="shared" si="91"/>
        <v>0</v>
      </c>
      <c r="L1949" s="159">
        <f t="shared" si="92"/>
        <v>-2.4289784911413971E-4</v>
      </c>
    </row>
    <row r="1950" spans="2:12" x14ac:dyDescent="0.2">
      <c r="B1950" s="112" t="s">
        <v>2</v>
      </c>
      <c r="C1950" s="113">
        <f>_xll.qlCalendarAdvance("TARGET",C1949,B1950,"mf")</f>
        <v>50129</v>
      </c>
      <c r="D1950" s="120">
        <f>_xll.xlShmInterpRateFwd($D$3&amp;T(CalculationTrigger),C1950,,5,C1951)</f>
        <v>1.7356207001306849E-2</v>
      </c>
      <c r="E1950" s="120">
        <f>_xll.xlShmInterpRateFwd($E$3&amp;T(CalculationTrigger),C1950,,5,C1951)</f>
        <v>1.7288450833961085E-2</v>
      </c>
      <c r="F1950" s="121">
        <f>_xll.xlShmInterpRateFwd($F$3&amp;T(CalculationTrigger),C1950,,5,C1951)</f>
        <v>1.6935605393085692E-2</v>
      </c>
      <c r="G1950" s="148">
        <f>_xll.xlShmInterpDisc($G$3&amp;T(CalculationTrigger),C1950)</f>
        <v>0.76564488680349008</v>
      </c>
      <c r="H1950" s="149">
        <f>_xll.xlShmInterpDisc($H$3&amp;T(CalculationTrigger),C1950)</f>
        <v>0.76634185445967673</v>
      </c>
      <c r="I1950" s="150">
        <f>_xll.xlShmInterpDisc($I$3&amp;T(CalculationTrigger),C1950)</f>
        <v>0.77007588886373213</v>
      </c>
      <c r="J1950" s="157">
        <f t="shared" si="90"/>
        <v>4.5488137955143446E-5</v>
      </c>
      <c r="K1950" s="158">
        <f t="shared" si="91"/>
        <v>0</v>
      </c>
      <c r="L1950" s="159">
        <f t="shared" si="92"/>
        <v>-2.4300229085613914E-4</v>
      </c>
    </row>
    <row r="1951" spans="2:12" x14ac:dyDescent="0.2">
      <c r="B1951" s="112" t="s">
        <v>2</v>
      </c>
      <c r="C1951" s="113">
        <f>_xll.qlCalendarAdvance("TARGET",C1950,B1951,"mf")</f>
        <v>50137</v>
      </c>
      <c r="D1951" s="120">
        <f>_xll.xlShmInterpRateFwd($D$3&amp;T(CalculationTrigger),C1951,,5,C1952)</f>
        <v>1.7347235727376821E-2</v>
      </c>
      <c r="E1951" s="120">
        <f>_xll.xlShmInterpRateFwd($E$3&amp;T(CalculationTrigger),C1951,,5,C1952)</f>
        <v>1.7279442320478212E-2</v>
      </c>
      <c r="F1951" s="121">
        <f>_xll.xlShmInterpRateFwd($F$3&amp;T(CalculationTrigger),C1951,,5,C1952)</f>
        <v>1.6925406787320338E-2</v>
      </c>
      <c r="G1951" s="148">
        <f>_xll.xlShmInterpDisc($G$3&amp;T(CalculationTrigger),C1951)</f>
        <v>0.76535373857519562</v>
      </c>
      <c r="H1951" s="149">
        <f>_xll.xlShmInterpDisc($H$3&amp;T(CalculationTrigger),C1951)</f>
        <v>0.76605157840379701</v>
      </c>
      <c r="I1951" s="150">
        <f>_xll.xlShmInterpDisc($I$3&amp;T(CalculationTrigger),C1951)</f>
        <v>0.76979014941812052</v>
      </c>
      <c r="J1951" s="157">
        <f t="shared" si="90"/>
        <v>4.5512483079611734E-5</v>
      </c>
      <c r="K1951" s="158">
        <f t="shared" si="91"/>
        <v>0</v>
      </c>
      <c r="L1951" s="159">
        <f t="shared" si="92"/>
        <v>-2.4312237389029624E-4</v>
      </c>
    </row>
    <row r="1952" spans="2:12" x14ac:dyDescent="0.2">
      <c r="B1952" s="112" t="s">
        <v>2</v>
      </c>
      <c r="C1952" s="113">
        <f>_xll.qlCalendarAdvance("TARGET",C1951,B1952,"mf")</f>
        <v>50144</v>
      </c>
      <c r="D1952" s="120">
        <f>_xll.xlShmInterpRateFwd($D$3&amp;T(CalculationTrigger),C1952,,5,C1953)</f>
        <v>1.7341236181845104E-2</v>
      </c>
      <c r="E1952" s="120">
        <f>_xll.xlShmInterpRateFwd($E$3&amp;T(CalculationTrigger),C1952,,5,C1953)</f>
        <v>1.7273225623357064E-2</v>
      </c>
      <c r="F1952" s="121">
        <f>_xll.xlShmInterpRateFwd($F$3&amp;T(CalculationTrigger),C1952,,5,C1953)</f>
        <v>1.6917728234799305E-2</v>
      </c>
      <c r="G1952" s="148">
        <f>_xll.xlShmInterpDisc($G$3&amp;T(CalculationTrigger),C1952)</f>
        <v>0.76509920023747113</v>
      </c>
      <c r="H1952" s="149">
        <f>_xll.xlShmInterpDisc($H$3&amp;T(CalculationTrigger),C1952)</f>
        <v>0.76579780330023828</v>
      </c>
      <c r="I1952" s="150">
        <f>_xll.xlShmInterpDisc($I$3&amp;T(CalculationTrigger),C1952)</f>
        <v>0.76954035904740004</v>
      </c>
      <c r="J1952" s="157">
        <f t="shared" si="90"/>
        <v>4.5533780092975764E-5</v>
      </c>
      <c r="K1952" s="158">
        <f t="shared" si="91"/>
        <v>0</v>
      </c>
      <c r="L1952" s="159">
        <f t="shared" si="92"/>
        <v>-2.4322838530860789E-4</v>
      </c>
    </row>
    <row r="1953" spans="2:12" x14ac:dyDescent="0.2">
      <c r="B1953" s="112" t="s">
        <v>2</v>
      </c>
      <c r="C1953" s="113">
        <f>_xll.qlCalendarAdvance("TARGET",C1952,B1953,"mf")</f>
        <v>50151</v>
      </c>
      <c r="D1953" s="120">
        <f>_xll.xlShmInterpRateFwd($D$3&amp;T(CalculationTrigger),C1953,,5,C1954)</f>
        <v>1.7335166170426308E-2</v>
      </c>
      <c r="E1953" s="120">
        <f>_xll.xlShmInterpRateFwd($E$3&amp;T(CalculationTrigger),C1953,,5,C1954)</f>
        <v>1.7266939966528033E-2</v>
      </c>
      <c r="F1953" s="121">
        <f>_xll.xlShmInterpRateFwd($F$3&amp;T(CalculationTrigger),C1953,,5,C1954)</f>
        <v>1.6909987309728796E-2</v>
      </c>
      <c r="G1953" s="148">
        <f>_xll.xlShmInterpDisc($G$3&amp;T(CalculationTrigger),C1953)</f>
        <v>0.76484483452671514</v>
      </c>
      <c r="H1953" s="149">
        <f>_xll.xlShmInterpDisc($H$3&amp;T(CalculationTrigger),C1953)</f>
        <v>0.76554420350773722</v>
      </c>
      <c r="I1953" s="150">
        <f>_xll.xlShmInterpDisc($I$3&amp;T(CalculationTrigger),C1953)</f>
        <v>0.76929076298046439</v>
      </c>
      <c r="J1953" s="157">
        <f t="shared" si="90"/>
        <v>4.5555243903294798E-5</v>
      </c>
      <c r="K1953" s="158">
        <f t="shared" si="91"/>
        <v>0</v>
      </c>
      <c r="L1953" s="159">
        <f t="shared" si="92"/>
        <v>-2.4333559101943293E-4</v>
      </c>
    </row>
    <row r="1954" spans="2:12" x14ac:dyDescent="0.2">
      <c r="B1954" s="112" t="s">
        <v>2</v>
      </c>
      <c r="C1954" s="113">
        <f>_xll.qlCalendarAdvance("TARGET",C1953,B1954,"mf")</f>
        <v>50158</v>
      </c>
      <c r="D1954" s="120">
        <f>_xll.xlShmInterpRateFwd($D$3&amp;T(CalculationTrigger),C1954,,5,C1955)</f>
        <v>1.7329025573373111E-2</v>
      </c>
      <c r="E1954" s="120">
        <f>_xll.xlShmInterpRateFwd($E$3&amp;T(CalculationTrigger),C1954,,5,C1955)</f>
        <v>1.7260585237902935E-2</v>
      </c>
      <c r="F1954" s="121">
        <f>_xll.xlShmInterpRateFwd($F$3&amp;T(CalculationTrigger),C1954,,5,C1955)</f>
        <v>1.69021839388626E-2</v>
      </c>
      <c r="G1954" s="148">
        <f>_xll.xlShmInterpDisc($G$3&amp;T(CalculationTrigger),C1954)</f>
        <v>0.76459064235996543</v>
      </c>
      <c r="H1954" s="149">
        <f>_xll.xlShmInterpDisc($H$3&amp;T(CalculationTrigger),C1954)</f>
        <v>0.76529077991958194</v>
      </c>
      <c r="I1954" s="150">
        <f>_xll.xlShmInterpDisc($I$3&amp;T(CalculationTrigger),C1954)</f>
        <v>0.76904136200045181</v>
      </c>
      <c r="J1954" s="157">
        <f t="shared" si="90"/>
        <v>4.5576872594950322E-5</v>
      </c>
      <c r="K1954" s="158">
        <f t="shared" si="91"/>
        <v>0</v>
      </c>
      <c r="L1954" s="159">
        <f t="shared" si="92"/>
        <v>-2.4344398131345479E-4</v>
      </c>
    </row>
    <row r="1955" spans="2:12" x14ac:dyDescent="0.2">
      <c r="B1955" s="112" t="s">
        <v>2</v>
      </c>
      <c r="C1955" s="113">
        <f>_xll.qlCalendarAdvance("TARGET",C1954,B1955,"mf")</f>
        <v>50165</v>
      </c>
      <c r="D1955" s="120">
        <f>_xll.xlShmInterpRateFwd($D$3&amp;T(CalculationTrigger),C1955,,5,C1956)</f>
        <v>1.7322814270904121E-2</v>
      </c>
      <c r="E1955" s="120">
        <f>_xll.xlShmInterpRateFwd($E$3&amp;T(CalculationTrigger),C1955,,5,C1956)</f>
        <v>1.7254161325371054E-2</v>
      </c>
      <c r="F1955" s="121">
        <f>_xll.xlShmInterpRateFwd($F$3&amp;T(CalculationTrigger),C1955,,5,C1956)</f>
        <v>1.6894318048937654E-2</v>
      </c>
      <c r="G1955" s="148">
        <f>_xll.xlShmInterpDisc($G$3&amp;T(CalculationTrigger),C1955)</f>
        <v>0.76433662465474039</v>
      </c>
      <c r="H1955" s="149">
        <f>_xll.xlShmInterpDisc($H$3&amp;T(CalculationTrigger),C1955)</f>
        <v>0.76503753342946779</v>
      </c>
      <c r="I1955" s="150">
        <f>_xll.xlShmInterpDisc($I$3&amp;T(CalculationTrigger),C1955)</f>
        <v>0.76879215689051861</v>
      </c>
      <c r="J1955" s="157">
        <f t="shared" si="90"/>
        <v>4.5598664252332202E-5</v>
      </c>
      <c r="K1955" s="158">
        <f t="shared" si="91"/>
        <v>0</v>
      </c>
      <c r="L1955" s="159">
        <f t="shared" si="92"/>
        <v>-2.4355354648136646E-4</v>
      </c>
    </row>
    <row r="1956" spans="2:12" x14ac:dyDescent="0.2">
      <c r="B1956" s="112" t="s">
        <v>2</v>
      </c>
      <c r="C1956" s="113">
        <f>_xll.qlCalendarAdvance("TARGET",C1955,B1956,"mf")</f>
        <v>50172</v>
      </c>
      <c r="D1956" s="120">
        <f>_xll.xlShmInterpRateFwd($D$3&amp;T(CalculationTrigger),C1956,,5,C1957)</f>
        <v>1.7316532143256024E-2</v>
      </c>
      <c r="E1956" s="120">
        <f>_xll.xlShmInterpRateFwd($E$3&amp;T(CalculationTrigger),C1956,,5,C1957)</f>
        <v>1.724766811684552E-2</v>
      </c>
      <c r="F1956" s="121">
        <f>_xll.xlShmInterpRateFwd($F$3&amp;T(CalculationTrigger),C1956,,5,C1957)</f>
        <v>1.6886389566755158E-2</v>
      </c>
      <c r="G1956" s="148">
        <f>_xll.xlShmInterpDisc($G$3&amp;T(CalculationTrigger),C1956)</f>
        <v>0.76408278232903859</v>
      </c>
      <c r="H1956" s="149">
        <f>_xll.xlShmInterpDisc($H$3&amp;T(CalculationTrigger),C1956)</f>
        <v>0.76478446493149665</v>
      </c>
      <c r="I1956" s="150">
        <f>_xll.xlShmInterpDisc($I$3&amp;T(CalculationTrigger),C1956)</f>
        <v>0.76854314843383964</v>
      </c>
      <c r="J1956" s="157">
        <f t="shared" si="90"/>
        <v>4.5620616959816447E-5</v>
      </c>
      <c r="K1956" s="158">
        <f t="shared" si="91"/>
        <v>0</v>
      </c>
      <c r="L1956" s="159">
        <f t="shared" si="92"/>
        <v>-2.4366427681387335E-4</v>
      </c>
    </row>
    <row r="1957" spans="2:12" x14ac:dyDescent="0.2">
      <c r="B1957" s="112" t="s">
        <v>2</v>
      </c>
      <c r="C1957" s="113">
        <f>_xll.qlCalendarAdvance("TARGET",C1956,B1957,"mf")</f>
        <v>50179</v>
      </c>
      <c r="D1957" s="120">
        <f>_xll.xlShmInterpRateFwd($D$3&amp;T(CalculationTrigger),C1957,,5,C1958)</f>
        <v>1.7310179070660382E-2</v>
      </c>
      <c r="E1957" s="120">
        <f>_xll.xlShmInterpRateFwd($E$3&amp;T(CalculationTrigger),C1957,,5,C1958)</f>
        <v>1.7241105500205363E-2</v>
      </c>
      <c r="F1957" s="121">
        <f>_xll.xlShmInterpRateFwd($F$3&amp;T(CalculationTrigger),C1957,,5,C1958)</f>
        <v>1.6878398418983611E-2</v>
      </c>
      <c r="G1957" s="148">
        <f>_xll.xlShmInterpDisc($G$3&amp;T(CalculationTrigger),C1957)</f>
        <v>0.76382911630133798</v>
      </c>
      <c r="H1957" s="149">
        <f>_xll.xlShmInterpDisc($H$3&amp;T(CalculationTrigger),C1957)</f>
        <v>0.76453157532017668</v>
      </c>
      <c r="I1957" s="150">
        <f>_xll.xlShmInterpDisc($I$3&amp;T(CalculationTrigger),C1957)</f>
        <v>0.7682943374136082</v>
      </c>
      <c r="J1957" s="157">
        <f t="shared" si="90"/>
        <v>4.5642728801776152E-5</v>
      </c>
      <c r="K1957" s="158">
        <f t="shared" si="91"/>
        <v>0</v>
      </c>
      <c r="L1957" s="159">
        <f t="shared" si="92"/>
        <v>-2.4377616260165232E-4</v>
      </c>
    </row>
    <row r="1958" spans="2:12" x14ac:dyDescent="0.2">
      <c r="B1958" s="112" t="s">
        <v>2</v>
      </c>
      <c r="C1958" s="113">
        <f>_xll.qlCalendarAdvance("TARGET",C1957,B1958,"mf")</f>
        <v>50186</v>
      </c>
      <c r="D1958" s="120">
        <f>_xll.xlShmInterpRateFwd($D$3&amp;T(CalculationTrigger),C1958,,5,C1959)</f>
        <v>1.7303754933378442E-2</v>
      </c>
      <c r="E1958" s="120">
        <f>_xll.xlShmInterpRateFwd($E$3&amp;T(CalculationTrigger),C1958,,5,C1959)</f>
        <v>1.7234473363382415E-2</v>
      </c>
      <c r="F1958" s="121">
        <f>_xll.xlShmInterpRateFwd($F$3&amp;T(CalculationTrigger),C1958,,5,C1959)</f>
        <v>1.6870344532477433E-2</v>
      </c>
      <c r="G1958" s="148">
        <f>_xll.xlShmInterpDisc($G$3&amp;T(CalculationTrigger),C1958)</f>
        <v>0.7635756274905956</v>
      </c>
      <c r="H1958" s="149">
        <f>_xll.xlShmInterpDisc($H$3&amp;T(CalculationTrigger),C1958)</f>
        <v>0.7642788654904219</v>
      </c>
      <c r="I1958" s="150">
        <f>_xll.xlShmInterpDisc($I$3&amp;T(CalculationTrigger),C1958)</f>
        <v>0.76804572461303799</v>
      </c>
      <c r="J1958" s="157">
        <f t="shared" si="90"/>
        <v>4.5664997862592491E-5</v>
      </c>
      <c r="K1958" s="158">
        <f t="shared" si="91"/>
        <v>0</v>
      </c>
      <c r="L1958" s="159">
        <f t="shared" si="92"/>
        <v>-2.4388919413542069E-4</v>
      </c>
    </row>
    <row r="1959" spans="2:12" x14ac:dyDescent="0.2">
      <c r="B1959" s="112" t="s">
        <v>2</v>
      </c>
      <c r="C1959" s="113">
        <f>_xll.qlCalendarAdvance("TARGET",C1958,B1959,"mf")</f>
        <v>50193</v>
      </c>
      <c r="D1959" s="120">
        <f>_xll.xlShmInterpRateFwd($D$3&amp;T(CalculationTrigger),C1959,,5,C1960)</f>
        <v>1.7297259611619997E-2</v>
      </c>
      <c r="E1959" s="120">
        <f>_xll.xlShmInterpRateFwd($E$3&amp;T(CalculationTrigger),C1959,,5,C1960)</f>
        <v>1.7227771594257042E-2</v>
      </c>
      <c r="F1959" s="121">
        <f>_xll.xlShmInterpRateFwd($F$3&amp;T(CalculationTrigger),C1959,,5,C1960)</f>
        <v>1.6862227833923587E-2</v>
      </c>
      <c r="G1959" s="148">
        <f>_xll.xlShmInterpDisc($G$3&amp;T(CalculationTrigger),C1959)</f>
        <v>0.76332231681624607</v>
      </c>
      <c r="H1959" s="149">
        <f>_xll.xlShmInterpDisc($H$3&amp;T(CalculationTrigger),C1959)</f>
        <v>0.76402633633755146</v>
      </c>
      <c r="I1959" s="150">
        <f>_xll.xlShmInterpDisc($I$3&amp;T(CalculationTrigger),C1959)</f>
        <v>0.7677973108153614</v>
      </c>
      <c r="J1959" s="157">
        <f t="shared" si="90"/>
        <v>4.568742222665453E-5</v>
      </c>
      <c r="K1959" s="158">
        <f t="shared" si="91"/>
        <v>0</v>
      </c>
      <c r="L1959" s="159">
        <f t="shared" si="92"/>
        <v>-2.4400336170584059E-4</v>
      </c>
    </row>
    <row r="1960" spans="2:12" x14ac:dyDescent="0.2">
      <c r="B1960" s="112" t="s">
        <v>2</v>
      </c>
      <c r="C1960" s="113">
        <f>_xll.qlCalendarAdvance("TARGET",C1959,B1960,"mf")</f>
        <v>50200</v>
      </c>
      <c r="D1960" s="120">
        <f>_xll.xlShmInterpRateFwd($D$3&amp;T(CalculationTrigger),C1960,,5,C1961)</f>
        <v>1.7290692985641884E-2</v>
      </c>
      <c r="E1960" s="120">
        <f>_xll.xlShmInterpRateFwd($E$3&amp;T(CalculationTrigger),C1960,,5,C1961)</f>
        <v>1.7221000080739252E-2</v>
      </c>
      <c r="F1960" s="121">
        <f>_xll.xlShmInterpRateFwd($F$3&amp;T(CalculationTrigger),C1960,,5,C1961)</f>
        <v>1.6854048250096475E-2</v>
      </c>
      <c r="G1960" s="148">
        <f>_xll.xlShmInterpDisc($G$3&amp;T(CalculationTrigger),C1960)</f>
        <v>0.76306918519820222</v>
      </c>
      <c r="H1960" s="149">
        <f>_xll.xlShmInterpDisc($H$3&amp;T(CalculationTrigger),C1960)</f>
        <v>0.76377398875728952</v>
      </c>
      <c r="I1960" s="150">
        <f>_xll.xlShmInterpDisc($I$3&amp;T(CalculationTrigger),C1960)</f>
        <v>0.7675490968038321</v>
      </c>
      <c r="J1960" s="157">
        <f t="shared" si="90"/>
        <v>4.5709999978337093E-5</v>
      </c>
      <c r="K1960" s="158">
        <f t="shared" si="91"/>
        <v>0</v>
      </c>
      <c r="L1960" s="159">
        <f t="shared" si="92"/>
        <v>-2.4411865560363145E-4</v>
      </c>
    </row>
    <row r="1961" spans="2:12" x14ac:dyDescent="0.2">
      <c r="B1961" s="112" t="s">
        <v>2</v>
      </c>
      <c r="C1961" s="113">
        <f>_xll.qlCalendarAdvance("TARGET",C1960,B1961,"mf")</f>
        <v>50207</v>
      </c>
      <c r="D1961" s="120">
        <f>_xll.xlShmInterpRateFwd($D$3&amp;T(CalculationTrigger),C1961,,5,C1962)</f>
        <v>1.7284054935661104E-2</v>
      </c>
      <c r="E1961" s="120">
        <f>_xll.xlShmInterpRateFwd($E$3&amp;T(CalculationTrigger),C1961,,5,C1962)</f>
        <v>1.721415871073393E-2</v>
      </c>
      <c r="F1961" s="121">
        <f>_xll.xlShmInterpRateFwd($F$3&amp;T(CalculationTrigger),C1961,,5,C1962)</f>
        <v>1.6845805707759457E-2</v>
      </c>
      <c r="G1961" s="148">
        <f>_xll.xlShmInterpDisc($G$3&amp;T(CalculationTrigger),C1961)</f>
        <v>0.76281623355685357</v>
      </c>
      <c r="H1961" s="149">
        <f>_xll.xlShmInterpDisc($H$3&amp;T(CalculationTrigger),C1961)</f>
        <v>0.76352182364576471</v>
      </c>
      <c r="I1961" s="150">
        <f>_xll.xlShmInterpDisc($I$3&amp;T(CalculationTrigger),C1961)</f>
        <v>0.76730108336172442</v>
      </c>
      <c r="J1961" s="157">
        <f t="shared" si="90"/>
        <v>4.5732729202022714E-5</v>
      </c>
      <c r="K1961" s="158">
        <f t="shared" si="91"/>
        <v>0</v>
      </c>
      <c r="L1961" s="159">
        <f t="shared" si="92"/>
        <v>-2.4423506611948552E-4</v>
      </c>
    </row>
    <row r="1962" spans="2:12" x14ac:dyDescent="0.2">
      <c r="B1962" s="112" t="s">
        <v>2</v>
      </c>
      <c r="C1962" s="113">
        <f>_xll.qlCalendarAdvance("TARGET",C1961,B1962,"mf")</f>
        <v>50214</v>
      </c>
      <c r="D1962" s="120">
        <f>_xll.xlShmInterpRateFwd($D$3&amp;T(CalculationTrigger),C1962,,5,C1963)</f>
        <v>1.7277345341941707E-2</v>
      </c>
      <c r="E1962" s="120">
        <f>_xll.xlShmInterpRateFwd($E$3&amp;T(CalculationTrigger),C1962,,5,C1963)</f>
        <v>1.7207247372146638E-2</v>
      </c>
      <c r="F1962" s="121">
        <f>_xll.xlShmInterpRateFwd($F$3&amp;T(CalculationTrigger),C1962,,5,C1963)</f>
        <v>1.6837500133688035E-2</v>
      </c>
      <c r="G1962" s="148">
        <f>_xll.xlShmInterpDisc($G$3&amp;T(CalculationTrigger),C1962)</f>
        <v>0.76256346281306642</v>
      </c>
      <c r="H1962" s="149">
        <f>_xll.xlShmInterpDisc($H$3&amp;T(CalculationTrigger),C1962)</f>
        <v>0.76326984189950986</v>
      </c>
      <c r="I1962" s="150">
        <f>_xll.xlShmInterpDisc($I$3&amp;T(CalculationTrigger),C1962)</f>
        <v>0.76705327127233403</v>
      </c>
      <c r="J1962" s="157">
        <f t="shared" si="90"/>
        <v>4.5755607982084983E-5</v>
      </c>
      <c r="K1962" s="158">
        <f t="shared" si="91"/>
        <v>0</v>
      </c>
      <c r="L1962" s="159">
        <f t="shared" si="92"/>
        <v>-2.4435258354408201E-4</v>
      </c>
    </row>
    <row r="1963" spans="2:12" x14ac:dyDescent="0.2">
      <c r="B1963" s="112" t="s">
        <v>2</v>
      </c>
      <c r="C1963" s="113">
        <f>_xll.qlCalendarAdvance("TARGET",C1962,B1963,"mf")</f>
        <v>50221</v>
      </c>
      <c r="D1963" s="120">
        <f>_xll.xlShmInterpRateFwd($D$3&amp;T(CalculationTrigger),C1963,,5,C1964)</f>
        <v>1.7270564084696315E-2</v>
      </c>
      <c r="E1963" s="120">
        <f>_xll.xlShmInterpRateFwd($E$3&amp;T(CalculationTrigger),C1963,,5,C1964)</f>
        <v>1.7200265952872034E-2</v>
      </c>
      <c r="F1963" s="121">
        <f>_xll.xlShmInterpRateFwd($F$3&amp;T(CalculationTrigger),C1963,,5,C1964)</f>
        <v>1.682913145457136E-2</v>
      </c>
      <c r="G1963" s="148">
        <f>_xll.xlShmInterpDisc($G$3&amp;T(CalculationTrigger),C1963)</f>
        <v>0.76231087388818264</v>
      </c>
      <c r="H1963" s="149">
        <f>_xll.xlShmInterpDisc($H$3&amp;T(CalculationTrigger),C1963)</f>
        <v>0.76301804441546139</v>
      </c>
      <c r="I1963" s="150">
        <f>_xll.xlShmInterpDisc($I$3&amp;T(CalculationTrigger),C1963)</f>
        <v>0.76680566131897843</v>
      </c>
      <c r="J1963" s="157">
        <f t="shared" si="90"/>
        <v>4.5778634402915991E-5</v>
      </c>
      <c r="K1963" s="158">
        <f t="shared" si="91"/>
        <v>0</v>
      </c>
      <c r="L1963" s="159">
        <f t="shared" si="92"/>
        <v>-2.4447119816812266E-4</v>
      </c>
    </row>
    <row r="1964" spans="2:12" x14ac:dyDescent="0.2">
      <c r="B1964" s="112" t="s">
        <v>2</v>
      </c>
      <c r="C1964" s="113">
        <f>_xll.qlCalendarAdvance("TARGET",C1963,B1964,"mf")</f>
        <v>50228</v>
      </c>
      <c r="D1964" s="120">
        <f>_xll.xlShmInterpRateFwd($D$3&amp;T(CalculationTrigger),C1964,,5,C1965)</f>
        <v>1.7263711044184605E-2</v>
      </c>
      <c r="E1964" s="120">
        <f>_xll.xlShmInterpRateFwd($E$3&amp;T(CalculationTrigger),C1964,,5,C1965)</f>
        <v>1.7193214340828641E-2</v>
      </c>
      <c r="F1964" s="121">
        <f>_xll.xlShmInterpRateFwd($F$3&amp;T(CalculationTrigger),C1964,,5,C1965)</f>
        <v>1.6820699597261343E-2</v>
      </c>
      <c r="G1964" s="148">
        <f>_xll.xlShmInterpDisc($G$3&amp;T(CalculationTrigger),C1964)</f>
        <v>0.76205846770401997</v>
      </c>
      <c r="H1964" s="149">
        <f>_xll.xlShmInterpDisc($H$3&amp;T(CalculationTrigger),C1964)</f>
        <v>0.7627664320909594</v>
      </c>
      <c r="I1964" s="150">
        <f>_xll.xlShmInterpDisc($I$3&amp;T(CalculationTrigger),C1964)</f>
        <v>0.76655825428499857</v>
      </c>
      <c r="J1964" s="157">
        <f t="shared" si="90"/>
        <v>4.580180654888219E-5</v>
      </c>
      <c r="K1964" s="158">
        <f t="shared" si="91"/>
        <v>0</v>
      </c>
      <c r="L1964" s="159">
        <f t="shared" si="92"/>
        <v>-2.4459090028231315E-4</v>
      </c>
    </row>
    <row r="1965" spans="2:12" x14ac:dyDescent="0.2">
      <c r="B1965" s="112" t="s">
        <v>2</v>
      </c>
      <c r="C1965" s="113">
        <f>_xll.qlCalendarAdvance("TARGET",C1964,B1965,"mf")</f>
        <v>50235</v>
      </c>
      <c r="D1965" s="120">
        <f>_xll.xlShmInterpRateFwd($D$3&amp;T(CalculationTrigger),C1965,,5,C1966)</f>
        <v>1.7256786100632224E-2</v>
      </c>
      <c r="E1965" s="120">
        <f>_xll.xlShmInterpRateFwd($E$3&amp;T(CalculationTrigger),C1965,,5,C1966)</f>
        <v>1.7186092423900904E-2</v>
      </c>
      <c r="F1965" s="121">
        <f>_xll.xlShmInterpRateFwd($F$3&amp;T(CalculationTrigger),C1965,,5,C1966)</f>
        <v>1.6812204488425068E-2</v>
      </c>
      <c r="G1965" s="148">
        <f>_xll.xlShmInterpDisc($G$3&amp;T(CalculationTrigger),C1965)</f>
        <v>0.76180624518287077</v>
      </c>
      <c r="H1965" s="149">
        <f>_xll.xlShmInterpDisc($H$3&amp;T(CalculationTrigger),C1965)</f>
        <v>0.76251500582374687</v>
      </c>
      <c r="I1965" s="150">
        <f>_xll.xlShmInterpDisc($I$3&amp;T(CalculationTrigger),C1965)</f>
        <v>0.76631105095375729</v>
      </c>
      <c r="J1965" s="157">
        <f t="shared" si="90"/>
        <v>4.5825122504384725E-5</v>
      </c>
      <c r="K1965" s="158">
        <f t="shared" si="91"/>
        <v>0</v>
      </c>
      <c r="L1965" s="159">
        <f t="shared" si="92"/>
        <v>-2.4471168017732261E-4</v>
      </c>
    </row>
    <row r="1966" spans="2:12" x14ac:dyDescent="0.2">
      <c r="B1966" s="112" t="s">
        <v>2</v>
      </c>
      <c r="C1966" s="113">
        <f>_xll.qlCalendarAdvance("TARGET",C1965,B1966,"mf")</f>
        <v>50242</v>
      </c>
      <c r="D1966" s="120">
        <f>_xll.xlShmInterpRateFwd($D$3&amp;T(CalculationTrigger),C1966,,5,C1967)</f>
        <v>1.7249789134288707E-2</v>
      </c>
      <c r="E1966" s="120">
        <f>_xll.xlShmInterpRateFwd($E$3&amp;T(CalculationTrigger),C1966,,5,C1967)</f>
        <v>1.7178900090014503E-2</v>
      </c>
      <c r="F1966" s="121">
        <f>_xll.xlShmInterpRateFwd($F$3&amp;T(CalculationTrigger),C1966,,5,C1967)</f>
        <v>1.6803646054880793E-2</v>
      </c>
      <c r="G1966" s="148">
        <f>_xll.xlShmInterpDisc($G$3&amp;T(CalculationTrigger),C1966)</f>
        <v>0.76155420724750211</v>
      </c>
      <c r="H1966" s="149">
        <f>_xll.xlShmInterpDisc($H$3&amp;T(CalculationTrigger),C1966)</f>
        <v>0.7622637665119697</v>
      </c>
      <c r="I1966" s="150">
        <f>_xll.xlShmInterpDisc($I$3&amp;T(CalculationTrigger),C1966)</f>
        <v>0.76606405210864226</v>
      </c>
      <c r="J1966" s="157">
        <f t="shared" si="90"/>
        <v>4.5848580353787975E-5</v>
      </c>
      <c r="K1966" s="158">
        <f t="shared" si="91"/>
        <v>0</v>
      </c>
      <c r="L1966" s="159">
        <f t="shared" si="92"/>
        <v>-2.4483352814386265E-4</v>
      </c>
    </row>
    <row r="1967" spans="2:12" x14ac:dyDescent="0.2">
      <c r="B1967" s="112" t="s">
        <v>2</v>
      </c>
      <c r="C1967" s="113">
        <f>_xll.qlCalendarAdvance("TARGET",C1966,B1967,"mf")</f>
        <v>50249</v>
      </c>
      <c r="D1967" s="120">
        <f>_xll.xlShmInterpRateFwd($D$3&amp;T(CalculationTrigger),C1967,,5,C1968)</f>
        <v>1.7242720025369553E-2</v>
      </c>
      <c r="E1967" s="120">
        <f>_xll.xlShmInterpRateFwd($E$3&amp;T(CalculationTrigger),C1967,,5,C1968)</f>
        <v>1.7171637227061071E-2</v>
      </c>
      <c r="F1967" s="121">
        <f>_xll.xlShmInterpRateFwd($F$3&amp;T(CalculationTrigger),C1967,,5,C1968)</f>
        <v>1.6795024223360447E-2</v>
      </c>
      <c r="G1967" s="148">
        <f>_xll.xlShmInterpDisc($G$3&amp;T(CalculationTrigger),C1967)</f>
        <v>0.76130235482115494</v>
      </c>
      <c r="H1967" s="149">
        <f>_xll.xlShmInterpDisc($H$3&amp;T(CalculationTrigger),C1967)</f>
        <v>0.76201271505417612</v>
      </c>
      <c r="I1967" s="150">
        <f>_xll.xlShmInterpDisc($I$3&amp;T(CalculationTrigger),C1967)</f>
        <v>0.76581725853306482</v>
      </c>
      <c r="J1967" s="157">
        <f t="shared" si="90"/>
        <v>4.5872178181474353E-5</v>
      </c>
      <c r="K1967" s="158">
        <f t="shared" si="91"/>
        <v>0</v>
      </c>
      <c r="L1967" s="159">
        <f t="shared" si="92"/>
        <v>-2.4495643447262542E-4</v>
      </c>
    </row>
    <row r="1968" spans="2:12" x14ac:dyDescent="0.2">
      <c r="B1968" s="112" t="s">
        <v>2</v>
      </c>
      <c r="C1968" s="113">
        <f>_xll.qlCalendarAdvance("TARGET",C1967,B1968,"mf")</f>
        <v>50256</v>
      </c>
      <c r="D1968" s="120">
        <f>_xll.xlShmInterpRateFwd($D$3&amp;T(CalculationTrigger),C1968,,5,C1969)</f>
        <v>1.7235578654166295E-2</v>
      </c>
      <c r="E1968" s="120">
        <f>_xll.xlShmInterpRateFwd($E$3&amp;T(CalculationTrigger),C1968,,5,C1969)</f>
        <v>1.7164303722950303E-2</v>
      </c>
      <c r="F1968" s="121">
        <f>_xll.xlShmInterpRateFwd($F$3&amp;T(CalculationTrigger),C1968,,5,C1969)</f>
        <v>1.6786338920619672E-2</v>
      </c>
      <c r="G1968" s="148">
        <f>_xll.xlShmInterpDisc($G$3&amp;T(CalculationTrigger),C1968)</f>
        <v>0.76105068882754401</v>
      </c>
      <c r="H1968" s="149">
        <f>_xll.xlShmInterpDisc($H$3&amp;T(CalculationTrigger),C1968)</f>
        <v>0.7617618523493167</v>
      </c>
      <c r="I1968" s="150">
        <f>_xll.xlShmInterpDisc($I$3&amp;T(CalculationTrigger),C1968)</f>
        <v>0.7655706710104615</v>
      </c>
      <c r="J1968" s="157">
        <f t="shared" si="90"/>
        <v>4.5895914071822201E-5</v>
      </c>
      <c r="K1968" s="158">
        <f t="shared" si="91"/>
        <v>0</v>
      </c>
      <c r="L1968" s="159">
        <f t="shared" si="92"/>
        <v>-2.4508038945429743E-4</v>
      </c>
    </row>
    <row r="1969" spans="2:12" x14ac:dyDescent="0.2">
      <c r="B1969" s="112" t="s">
        <v>2</v>
      </c>
      <c r="C1969" s="113">
        <f>_xll.qlCalendarAdvance("TARGET",C1968,B1969,"mf")</f>
        <v>50263</v>
      </c>
      <c r="D1969" s="120">
        <f>_xll.xlShmInterpRateFwd($D$3&amp;T(CalculationTrigger),C1969,,5,C1970)</f>
        <v>1.7228364900855355E-2</v>
      </c>
      <c r="E1969" s="120">
        <f>_xll.xlShmInterpRateFwd($E$3&amp;T(CalculationTrigger),C1969,,5,C1970)</f>
        <v>1.7156899465586802E-2</v>
      </c>
      <c r="F1969" s="121">
        <f>_xll.xlShmInterpRateFwd($F$3&amp;T(CalculationTrigger),C1969,,5,C1970)</f>
        <v>1.6777590073432068E-2</v>
      </c>
      <c r="G1969" s="148">
        <f>_xll.xlShmInterpDisc($G$3&amp;T(CalculationTrigger),C1969)</f>
        <v>0.76079921019085661</v>
      </c>
      <c r="H1969" s="149">
        <f>_xll.xlShmInterpDisc($H$3&amp;T(CalculationTrigger),C1969)</f>
        <v>0.76151117929674383</v>
      </c>
      <c r="I1969" s="150">
        <f>_xll.xlShmInterpDisc($I$3&amp;T(CalculationTrigger),C1969)</f>
        <v>0.7653242903242945</v>
      </c>
      <c r="J1969" s="157">
        <f t="shared" si="90"/>
        <v>4.5919786109222122E-5</v>
      </c>
      <c r="K1969" s="158">
        <f t="shared" si="91"/>
        <v>0</v>
      </c>
      <c r="L1969" s="159">
        <f t="shared" si="92"/>
        <v>-2.4520538337958434E-4</v>
      </c>
    </row>
    <row r="1970" spans="2:12" x14ac:dyDescent="0.2">
      <c r="B1970" s="112" t="s">
        <v>2</v>
      </c>
      <c r="C1970" s="113">
        <f>_xll.qlCalendarAdvance("TARGET",C1969,B1970,"mf")</f>
        <v>50270</v>
      </c>
      <c r="D1970" s="120">
        <f>_xll.xlShmInterpRateFwd($D$3&amp;T(CalculationTrigger),C1970,,5,C1971)</f>
        <v>1.7221078645723933E-2</v>
      </c>
      <c r="E1970" s="120">
        <f>_xll.xlShmInterpRateFwd($E$3&amp;T(CalculationTrigger),C1970,,5,C1971)</f>
        <v>1.7149424342870083E-2</v>
      </c>
      <c r="F1970" s="121">
        <f>_xll.xlShmInterpRateFwd($F$3&amp;T(CalculationTrigger),C1970,,5,C1971)</f>
        <v>1.6768777608542826E-2</v>
      </c>
      <c r="G1970" s="148">
        <f>_xll.xlShmInterpDisc($G$3&amp;T(CalculationTrigger),C1970)</f>
        <v>0.76054791983575354</v>
      </c>
      <c r="H1970" s="149">
        <f>_xll.xlShmInterpDisc($H$3&amp;T(CalculationTrigger),C1970)</f>
        <v>0.76126069679621167</v>
      </c>
      <c r="I1970" s="150">
        <f>_xll.xlShmInterpDisc($I$3&amp;T(CalculationTrigger),C1970)</f>
        <v>0.76507811725805186</v>
      </c>
      <c r="J1970" s="157">
        <f t="shared" si="90"/>
        <v>4.5943792378044062E-5</v>
      </c>
      <c r="K1970" s="158">
        <f t="shared" si="91"/>
        <v>0</v>
      </c>
      <c r="L1970" s="159">
        <f t="shared" si="92"/>
        <v>-2.4533140653917065E-4</v>
      </c>
    </row>
    <row r="1971" spans="2:12" x14ac:dyDescent="0.2">
      <c r="B1971" s="112" t="s">
        <v>2</v>
      </c>
      <c r="C1971" s="113">
        <f>_xll.qlCalendarAdvance("TARGET",C1970,B1971,"mf")</f>
        <v>50277</v>
      </c>
      <c r="D1971" s="120">
        <f>_xll.xlShmInterpRateFwd($D$3&amp;T(CalculationTrigger),C1971,,5,C1972)</f>
        <v>1.7213719769002055E-2</v>
      </c>
      <c r="E1971" s="120">
        <f>_xll.xlShmInterpRateFwd($E$3&amp;T(CalculationTrigger),C1971,,5,C1972)</f>
        <v>1.7141878242735123E-2</v>
      </c>
      <c r="F1971" s="121">
        <f>_xll.xlShmInterpRateFwd($F$3&amp;T(CalculationTrigger),C1971,,5,C1972)</f>
        <v>1.6759901452726659E-2</v>
      </c>
      <c r="G1971" s="148">
        <f>_xll.xlShmInterpDisc($G$3&amp;T(CalculationTrigger),C1971)</f>
        <v>0.76029681868736732</v>
      </c>
      <c r="H1971" s="149">
        <f>_xll.xlShmInterpDisc($H$3&amp;T(CalculationTrigger),C1971)</f>
        <v>0.76101040574787582</v>
      </c>
      <c r="I1971" s="150">
        <f>_xll.xlShmInterpDisc($I$3&amp;T(CalculationTrigger),C1971)</f>
        <v>0.76483215259524873</v>
      </c>
      <c r="J1971" s="157">
        <f t="shared" si="90"/>
        <v>4.5967930962675489E-5</v>
      </c>
      <c r="K1971" s="158">
        <f t="shared" si="91"/>
        <v>0</v>
      </c>
      <c r="L1971" s="159">
        <f t="shared" si="92"/>
        <v>-2.4545844922374451E-4</v>
      </c>
    </row>
    <row r="1972" spans="2:12" x14ac:dyDescent="0.2">
      <c r="B1972" s="112" t="s">
        <v>2</v>
      </c>
      <c r="C1972" s="113">
        <f>_xll.qlCalendarAdvance("TARGET",C1971,B1972,"mf")</f>
        <v>50284</v>
      </c>
      <c r="D1972" s="120">
        <f>_xll.xlShmInterpRateFwd($D$3&amp;T(CalculationTrigger),C1972,,5,C1973)</f>
        <v>1.7206288150920478E-2</v>
      </c>
      <c r="E1972" s="120">
        <f>_xll.xlShmInterpRateFwd($E$3&amp;T(CalculationTrigger),C1972,,5,C1973)</f>
        <v>1.7134261053048098E-2</v>
      </c>
      <c r="F1972" s="121">
        <f>_xll.xlShmInterpRateFwd($F$3&amp;T(CalculationTrigger),C1972,,5,C1973)</f>
        <v>1.6750961532724096E-2</v>
      </c>
      <c r="G1972" s="148">
        <f>_xll.xlShmInterpDisc($G$3&amp;T(CalculationTrigger),C1972)</f>
        <v>0.76004590767130265</v>
      </c>
      <c r="H1972" s="149">
        <f>_xll.xlShmInterpDisc($H$3&amp;T(CalculationTrigger),C1972)</f>
        <v>0.76076030705229292</v>
      </c>
      <c r="I1972" s="150">
        <f>_xll.xlShmInterpDisc($I$3&amp;T(CalculationTrigger),C1972)</f>
        <v>0.76458639711942755</v>
      </c>
      <c r="J1972" s="157">
        <f t="shared" si="90"/>
        <v>4.5992199947488507E-5</v>
      </c>
      <c r="K1972" s="158">
        <f t="shared" si="91"/>
        <v>0</v>
      </c>
      <c r="L1972" s="159">
        <f t="shared" si="92"/>
        <v>-2.4558650172401152E-4</v>
      </c>
    </row>
    <row r="1973" spans="2:12" x14ac:dyDescent="0.2">
      <c r="B1973" s="112" t="s">
        <v>2</v>
      </c>
      <c r="C1973" s="113">
        <f>_xll.qlCalendarAdvance("TARGET",C1972,B1973,"mf")</f>
        <v>50291</v>
      </c>
      <c r="D1973" s="120">
        <f>_xll.xlShmInterpRateFwd($D$3&amp;T(CalculationTrigger),C1973,,5,C1974)</f>
        <v>1.7198783671728089E-2</v>
      </c>
      <c r="E1973" s="120">
        <f>_xll.xlShmInterpRateFwd($E$3&amp;T(CalculationTrigger),C1973,,5,C1974)</f>
        <v>1.7126572661745405E-2</v>
      </c>
      <c r="F1973" s="121">
        <f>_xll.xlShmInterpRateFwd($F$3&amp;T(CalculationTrigger),C1973,,5,C1974)</f>
        <v>1.67419577753052E-2</v>
      </c>
      <c r="G1973" s="148">
        <f>_xll.xlShmInterpDisc($G$3&amp;T(CalculationTrigger),C1973)</f>
        <v>0.75979518771363586</v>
      </c>
      <c r="H1973" s="149">
        <f>_xll.xlShmInterpDisc($H$3&amp;T(CalculationTrigger),C1973)</f>
        <v>0.76051040161042094</v>
      </c>
      <c r="I1973" s="150">
        <f>_xll.xlShmInterpDisc($I$3&amp;T(CalculationTrigger),C1973)</f>
        <v>0.76434085161415921</v>
      </c>
      <c r="J1973" s="157">
        <f t="shared" si="90"/>
        <v>4.601659741687245E-5</v>
      </c>
      <c r="K1973" s="158">
        <f t="shared" si="91"/>
        <v>0</v>
      </c>
      <c r="L1973" s="159">
        <f t="shared" si="92"/>
        <v>-2.4571555433066544E-4</v>
      </c>
    </row>
    <row r="1974" spans="2:12" x14ac:dyDescent="0.2">
      <c r="B1974" s="112" t="s">
        <v>2</v>
      </c>
      <c r="C1974" s="113">
        <f>_xll.qlCalendarAdvance("TARGET",C1973,B1974,"mf")</f>
        <v>50298</v>
      </c>
      <c r="D1974" s="120">
        <f>_xll.xlShmInterpRateFwd($D$3&amp;T(CalculationTrigger),C1974,,5,C1975)</f>
        <v>1.7191206211680306E-2</v>
      </c>
      <c r="E1974" s="120">
        <f>_xll.xlShmInterpRateFwd($E$3&amp;T(CalculationTrigger),C1974,,5,C1975)</f>
        <v>1.7118812956729391E-2</v>
      </c>
      <c r="F1974" s="121">
        <f>_xll.xlShmInterpRateFwd($F$3&amp;T(CalculationTrigger),C1974,,5,C1975)</f>
        <v>1.6732890107211632E-2</v>
      </c>
      <c r="G1974" s="148">
        <f>_xll.xlShmInterpDisc($G$3&amp;T(CalculationTrigger),C1974)</f>
        <v>0.75954465974091445</v>
      </c>
      <c r="H1974" s="149">
        <f>_xll.xlShmInterpDisc($H$3&amp;T(CalculationTrigger),C1974)</f>
        <v>0.76026069032361854</v>
      </c>
      <c r="I1974" s="150">
        <f>_xll.xlShmInterpDisc($I$3&amp;T(CalculationTrigger),C1974)</f>
        <v>0.76409551686304322</v>
      </c>
      <c r="J1974" s="157">
        <f t="shared" si="90"/>
        <v>4.6041121455201123E-5</v>
      </c>
      <c r="K1974" s="158">
        <f t="shared" si="91"/>
        <v>0</v>
      </c>
      <c r="L1974" s="159">
        <f t="shared" si="92"/>
        <v>-2.4584559733439117E-4</v>
      </c>
    </row>
    <row r="1975" spans="2:12" x14ac:dyDescent="0.2">
      <c r="B1975" s="112" t="s">
        <v>2</v>
      </c>
      <c r="C1975" s="113">
        <f>_xll.qlCalendarAdvance("TARGET",C1974,B1975,"mf")</f>
        <v>50305</v>
      </c>
      <c r="D1975" s="120">
        <f>_xll.xlShmInterpRateFwd($D$3&amp;T(CalculationTrigger),C1975,,5,C1976)</f>
        <v>1.7183555651004347E-2</v>
      </c>
      <c r="E1975" s="120">
        <f>_xll.xlShmInterpRateFwd($E$3&amp;T(CalculationTrigger),C1975,,5,C1976)</f>
        <v>1.7110981825903142E-2</v>
      </c>
      <c r="F1975" s="121">
        <f>_xll.xlShmInterpRateFwd($F$3&amp;T(CalculationTrigger),C1975,,5,C1976)</f>
        <v>1.6723758455255144E-2</v>
      </c>
      <c r="G1975" s="148">
        <f>_xll.xlShmInterpDisc($G$3&amp;T(CalculationTrigger),C1975)</f>
        <v>0.75929432468015678</v>
      </c>
      <c r="H1975" s="149">
        <f>_xll.xlShmInterpDisc($H$3&amp;T(CalculationTrigger),C1975)</f>
        <v>0.76001117409364505</v>
      </c>
      <c r="I1975" s="150">
        <f>_xll.xlShmInterpDisc($I$3&amp;T(CalculationTrigger),C1975)</f>
        <v>0.76385039364970886</v>
      </c>
      <c r="J1975" s="157">
        <f t="shared" si="90"/>
        <v>4.6065770146865328E-5</v>
      </c>
      <c r="K1975" s="158">
        <f t="shared" si="91"/>
        <v>0</v>
      </c>
      <c r="L1975" s="159">
        <f t="shared" si="92"/>
        <v>-2.4597662102590043E-4</v>
      </c>
    </row>
    <row r="1976" spans="2:12" x14ac:dyDescent="0.2">
      <c r="B1976" s="112" t="s">
        <v>2</v>
      </c>
      <c r="C1976" s="113">
        <f>_xll.qlCalendarAdvance("TARGET",C1975,B1976,"mf")</f>
        <v>50312</v>
      </c>
      <c r="D1976" s="120">
        <f>_xll.xlShmInterpRateFwd($D$3&amp;T(CalculationTrigger),C1976,,5,C1977)</f>
        <v>1.7175831869933968E-2</v>
      </c>
      <c r="E1976" s="120">
        <f>_xll.xlShmInterpRateFwd($E$3&amp;T(CalculationTrigger),C1976,,5,C1977)</f>
        <v>1.7103079157164653E-2</v>
      </c>
      <c r="F1976" s="121">
        <f>_xll.xlShmInterpRateFwd($F$3&amp;T(CalculationTrigger),C1976,,5,C1977)</f>
        <v>1.6714562746120619E-2</v>
      </c>
      <c r="G1976" s="148">
        <f>_xll.xlShmInterpDisc($G$3&amp;T(CalculationTrigger),C1976)</f>
        <v>0.75904418345885194</v>
      </c>
      <c r="H1976" s="149">
        <f>_xll.xlShmInterpDisc($H$3&amp;T(CalculationTrigger),C1976)</f>
        <v>0.75976185382266037</v>
      </c>
      <c r="I1976" s="150">
        <f>_xll.xlShmInterpDisc($I$3&amp;T(CalculationTrigger),C1976)</f>
        <v>0.76360548275781504</v>
      </c>
      <c r="J1976" s="157">
        <f t="shared" si="90"/>
        <v>4.6090541576240106E-5</v>
      </c>
      <c r="K1976" s="158">
        <f t="shared" si="91"/>
        <v>0</v>
      </c>
      <c r="L1976" s="159">
        <f t="shared" si="92"/>
        <v>-2.4610861569585902E-4</v>
      </c>
    </row>
    <row r="1977" spans="2:12" x14ac:dyDescent="0.2">
      <c r="B1977" s="112" t="s">
        <v>2</v>
      </c>
      <c r="C1977" s="113">
        <f>_xll.qlCalendarAdvance("TARGET",C1976,B1977,"mf")</f>
        <v>50319</v>
      </c>
      <c r="D1977" s="120">
        <f>_xll.xlShmInterpRateFwd($D$3&amp;T(CalculationTrigger),C1977,,5,C1978)</f>
        <v>1.7168034748732651E-2</v>
      </c>
      <c r="E1977" s="120">
        <f>_xll.xlShmInterpRateFwd($E$3&amp;T(CalculationTrigger),C1977,,5,C1978)</f>
        <v>1.7095104838447409E-2</v>
      </c>
      <c r="F1977" s="121">
        <f>_xll.xlShmInterpRateFwd($F$3&amp;T(CalculationTrigger),C1977,,5,C1978)</f>
        <v>1.6705302906632542E-2</v>
      </c>
      <c r="G1977" s="148">
        <f>_xll.xlShmInterpDisc($G$3&amp;T(CalculationTrigger),C1977)</f>
        <v>0.75879423700495963</v>
      </c>
      <c r="H1977" s="149">
        <f>_xll.xlShmInterpDisc($H$3&amp;T(CalculationTrigger),C1977)</f>
        <v>0.75951273041322498</v>
      </c>
      <c r="I1977" s="150">
        <f>_xll.xlShmInterpDisc($I$3&amp;T(CalculationTrigger),C1977)</f>
        <v>0.76336078497105264</v>
      </c>
      <c r="J1977" s="157">
        <f t="shared" si="90"/>
        <v>4.6115433827701053E-5</v>
      </c>
      <c r="K1977" s="158">
        <f t="shared" si="91"/>
        <v>0</v>
      </c>
      <c r="L1977" s="159">
        <f t="shared" si="92"/>
        <v>-2.462415716349873E-4</v>
      </c>
    </row>
    <row r="1978" spans="2:12" x14ac:dyDescent="0.2">
      <c r="B1978" s="112" t="s">
        <v>2</v>
      </c>
      <c r="C1978" s="113">
        <f>_xll.qlCalendarAdvance("TARGET",C1977,B1978,"mf")</f>
        <v>50326</v>
      </c>
      <c r="D1978" s="120">
        <f>_xll.xlShmInterpRateFwd($D$3&amp;T(CalculationTrigger),C1978,,5,C1979)</f>
        <v>1.716016416765305E-2</v>
      </c>
      <c r="E1978" s="120">
        <f>_xll.xlShmInterpRateFwd($E$3&amp;T(CalculationTrigger),C1978,,5,C1979)</f>
        <v>1.7087058757639273E-2</v>
      </c>
      <c r="F1978" s="121">
        <f>_xll.xlShmInterpRateFwd($F$3&amp;T(CalculationTrigger),C1978,,5,C1979)</f>
        <v>1.6695978863529078E-2</v>
      </c>
      <c r="G1978" s="148">
        <f>_xll.xlShmInterpDisc($G$3&amp;T(CalculationTrigger),C1978)</f>
        <v>0.75854448624690918</v>
      </c>
      <c r="H1978" s="149">
        <f>_xll.xlShmInterpDisc($H$3&amp;T(CalculationTrigger),C1978)</f>
        <v>0.75926380476829936</v>
      </c>
      <c r="I1978" s="150">
        <f>_xll.xlShmInterpDisc($I$3&amp;T(CalculationTrigger),C1978)</f>
        <v>0.76311630107314332</v>
      </c>
      <c r="J1978" s="157">
        <f t="shared" si="90"/>
        <v>4.6140444985624102E-5</v>
      </c>
      <c r="K1978" s="158">
        <f t="shared" si="91"/>
        <v>0</v>
      </c>
      <c r="L1978" s="159">
        <f t="shared" si="92"/>
        <v>-2.4637547913396591E-4</v>
      </c>
    </row>
    <row r="1979" spans="2:12" x14ac:dyDescent="0.2">
      <c r="B1979" s="112" t="s">
        <v>2</v>
      </c>
      <c r="C1979" s="113">
        <f>_xll.qlCalendarAdvance("TARGET",C1978,B1979,"mf")</f>
        <v>50333</v>
      </c>
      <c r="D1979" s="120">
        <f>_xll.xlShmInterpRateFwd($D$3&amp;T(CalculationTrigger),C1979,,5,C1980)</f>
        <v>1.7152220006896451E-2</v>
      </c>
      <c r="E1979" s="120">
        <f>_xll.xlShmInterpRateFwd($E$3&amp;T(CalculationTrigger),C1979,,5,C1980)</f>
        <v>1.7078940802663603E-2</v>
      </c>
      <c r="F1979" s="121">
        <f>_xll.xlShmInterpRateFwd($F$3&amp;T(CalculationTrigger),C1979,,5,C1980)</f>
        <v>1.6686590543548978E-2</v>
      </c>
      <c r="G1979" s="148">
        <f>_xll.xlShmInterpDisc($G$3&amp;T(CalculationTrigger),C1979)</f>
        <v>0.75829493211359966</v>
      </c>
      <c r="H1979" s="149">
        <f>_xll.xlShmInterpDisc($H$3&amp;T(CalculationTrigger),C1979)</f>
        <v>0.75901507779124433</v>
      </c>
      <c r="I1979" s="150">
        <f>_xll.xlShmInterpDisc($I$3&amp;T(CalculationTrigger),C1979)</f>
        <v>0.76287203184784147</v>
      </c>
      <c r="J1979" s="157">
        <f t="shared" si="90"/>
        <v>4.6165573134407137E-5</v>
      </c>
      <c r="K1979" s="158">
        <f t="shared" si="91"/>
        <v>0</v>
      </c>
      <c r="L1979" s="159">
        <f t="shared" si="92"/>
        <v>-2.4651032848348235E-4</v>
      </c>
    </row>
    <row r="1980" spans="2:12" x14ac:dyDescent="0.2">
      <c r="B1980" s="112" t="s">
        <v>2</v>
      </c>
      <c r="C1980" s="113">
        <f>_xll.qlCalendarAdvance("TARGET",C1979,B1980,"mf")</f>
        <v>50340</v>
      </c>
      <c r="D1980" s="120">
        <f>_xll.xlShmInterpRateFwd($D$3&amp;T(CalculationTrigger),C1980,,5,C1981)</f>
        <v>1.7144202146751809E-2</v>
      </c>
      <c r="E1980" s="120">
        <f>_xll.xlShmInterpRateFwd($E$3&amp;T(CalculationTrigger),C1980,,5,C1981)</f>
        <v>1.7070750861415521E-2</v>
      </c>
      <c r="F1980" s="121">
        <f>_xll.xlShmInterpRateFwd($F$3&amp;T(CalculationTrigger),C1980,,5,C1981)</f>
        <v>1.6677137873483704E-2</v>
      </c>
      <c r="G1980" s="148">
        <f>_xll.xlShmInterpDisc($G$3&amp;T(CalculationTrigger),C1980)</f>
        <v>0.75804557553440033</v>
      </c>
      <c r="H1980" s="149">
        <f>_xll.xlShmInterpDisc($H$3&amp;T(CalculationTrigger),C1980)</f>
        <v>0.75876655038582086</v>
      </c>
      <c r="I1980" s="150">
        <f>_xll.xlShmInterpDisc($I$3&amp;T(CalculationTrigger),C1980)</f>
        <v>0.76262797807893512</v>
      </c>
      <c r="J1980" s="157">
        <f t="shared" si="90"/>
        <v>4.6190816358415699E-5</v>
      </c>
      <c r="K1980" s="158">
        <f t="shared" si="91"/>
        <v>0</v>
      </c>
      <c r="L1980" s="159">
        <f t="shared" si="92"/>
        <v>-2.4664610997424439E-4</v>
      </c>
    </row>
    <row r="1981" spans="2:12" x14ac:dyDescent="0.2">
      <c r="B1981" s="112" t="s">
        <v>2</v>
      </c>
      <c r="C1981" s="113">
        <f>_xll.qlCalendarAdvance("TARGET",C1980,B1981,"mf")</f>
        <v>50347</v>
      </c>
      <c r="D1981" s="120">
        <f>_xll.xlShmInterpRateFwd($D$3&amp;T(CalculationTrigger),C1981,,5,C1982)</f>
        <v>1.713611046744511E-2</v>
      </c>
      <c r="E1981" s="120">
        <f>_xll.xlShmInterpRateFwd($E$3&amp;T(CalculationTrigger),C1981,,5,C1982)</f>
        <v>1.7062488821819852E-2</v>
      </c>
      <c r="F1981" s="121">
        <f>_xll.xlShmInterpRateFwd($F$3&amp;T(CalculationTrigger),C1981,,5,C1982)</f>
        <v>1.6667620780084751E-2</v>
      </c>
      <c r="G1981" s="148">
        <f>_xll.xlShmInterpDisc($G$3&amp;T(CalculationTrigger),C1981)</f>
        <v>0.75779641743914927</v>
      </c>
      <c r="H1981" s="149">
        <f>_xll.xlShmInterpDisc($H$3&amp;T(CalculationTrigger),C1981)</f>
        <v>0.75851822345619002</v>
      </c>
      <c r="I1981" s="150">
        <f>_xll.xlShmInterpDisc($I$3&amp;T(CalculationTrigger),C1981)</f>
        <v>0.76238414055024584</v>
      </c>
      <c r="J1981" s="157">
        <f t="shared" si="90"/>
        <v>4.621617274203705E-5</v>
      </c>
      <c r="K1981" s="158">
        <f t="shared" si="91"/>
        <v>0</v>
      </c>
      <c r="L1981" s="159">
        <f t="shared" si="92"/>
        <v>-2.4678281389695121E-4</v>
      </c>
    </row>
    <row r="1982" spans="2:12" x14ac:dyDescent="0.2">
      <c r="B1982" s="112" t="s">
        <v>2</v>
      </c>
      <c r="C1982" s="113">
        <f>_xll.qlCalendarAdvance("TARGET",C1981,B1982,"mf")</f>
        <v>50354</v>
      </c>
      <c r="D1982" s="120">
        <f>_xll.xlShmInterpRateFwd($D$3&amp;T(CalculationTrigger),C1982,,5,C1983)</f>
        <v>1.7127944849220506E-2</v>
      </c>
      <c r="E1982" s="120">
        <f>_xll.xlShmInterpRateFwd($E$3&amp;T(CalculationTrigger),C1982,,5,C1983)</f>
        <v>1.7054154571790572E-2</v>
      </c>
      <c r="F1982" s="121">
        <f>_xll.xlShmInterpRateFwd($F$3&amp;T(CalculationTrigger),C1982,,5,C1983)</f>
        <v>1.6658039190133166E-2</v>
      </c>
      <c r="G1982" s="148">
        <f>_xll.xlShmInterpDisc($G$3&amp;T(CalculationTrigger),C1982)</f>
        <v>0.75754745875815399</v>
      </c>
      <c r="H1982" s="149">
        <f>_xll.xlShmInterpDisc($H$3&amp;T(CalculationTrigger),C1982)</f>
        <v>0.7582700979069128</v>
      </c>
      <c r="I1982" s="150">
        <f>_xll.xlShmInterpDisc($I$3&amp;T(CalculationTrigger),C1982)</f>
        <v>0.76214052004562993</v>
      </c>
      <c r="J1982" s="157">
        <f t="shared" si="90"/>
        <v>4.6241640369658369E-5</v>
      </c>
      <c r="K1982" s="158">
        <f t="shared" si="91"/>
        <v>0</v>
      </c>
      <c r="L1982" s="159">
        <f t="shared" si="92"/>
        <v>-2.4692043054227504E-4</v>
      </c>
    </row>
    <row r="1983" spans="2:12" x14ac:dyDescent="0.2">
      <c r="B1983" s="112" t="s">
        <v>2</v>
      </c>
      <c r="C1983" s="113">
        <f>_xll.qlCalendarAdvance("TARGET",C1982,B1983,"mf")</f>
        <v>50361</v>
      </c>
      <c r="D1983" s="120">
        <f>_xll.xlShmInterpRateFwd($D$3&amp;T(CalculationTrigger),C1983,,5,C1984)</f>
        <v>1.7119705172340308E-2</v>
      </c>
      <c r="E1983" s="120">
        <f>_xll.xlShmInterpRateFwd($E$3&amp;T(CalculationTrigger),C1983,,5,C1984)</f>
        <v>1.7045747999219228E-2</v>
      </c>
      <c r="F1983" s="121">
        <f>_xll.xlShmInterpRateFwd($F$3&amp;T(CalculationTrigger),C1983,,5,C1984)</f>
        <v>1.6648393030352645E-2</v>
      </c>
      <c r="G1983" s="148">
        <f>_xll.xlShmInterpDisc($G$3&amp;T(CalculationTrigger),C1983)</f>
        <v>0.75729870042219094</v>
      </c>
      <c r="H1983" s="149">
        <f>_xll.xlShmInterpDisc($H$3&amp;T(CalculationTrigger),C1983)</f>
        <v>0.75802217464294996</v>
      </c>
      <c r="I1983" s="150">
        <f>_xll.xlShmInterpDisc($I$3&amp;T(CalculationTrigger),C1983)</f>
        <v>0.76189711734897914</v>
      </c>
      <c r="J1983" s="157">
        <f t="shared" si="90"/>
        <v>4.6267217325634372E-5</v>
      </c>
      <c r="K1983" s="158">
        <f t="shared" si="91"/>
        <v>0</v>
      </c>
      <c r="L1983" s="159">
        <f t="shared" si="92"/>
        <v>-2.4705895020091766E-4</v>
      </c>
    </row>
    <row r="1984" spans="2:12" x14ac:dyDescent="0.2">
      <c r="B1984" s="112" t="s">
        <v>2</v>
      </c>
      <c r="C1984" s="113">
        <f>_xll.qlCalendarAdvance("TARGET",C1983,B1984,"mf")</f>
        <v>50368</v>
      </c>
      <c r="D1984" s="120">
        <f>_xll.xlShmInterpRateFwd($D$3&amp;T(CalculationTrigger),C1984,,5,C1985)</f>
        <v>1.711139131702126E-2</v>
      </c>
      <c r="E1984" s="120">
        <f>_xll.xlShmInterpRateFwd($E$3&amp;T(CalculationTrigger),C1984,,5,C1985)</f>
        <v>1.7037268992027083E-2</v>
      </c>
      <c r="F1984" s="121">
        <f>_xll.xlShmInterpRateFwd($F$3&amp;T(CalculationTrigger),C1984,,5,C1985)</f>
        <v>1.6638682227525414E-2</v>
      </c>
      <c r="G1984" s="148">
        <f>_xll.xlShmInterpDisc($G$3&amp;T(CalculationTrigger),C1984)</f>
        <v>0.7570501433625052</v>
      </c>
      <c r="H1984" s="149">
        <f>_xll.xlShmInterpDisc($H$3&amp;T(CalculationTrigger),C1984)</f>
        <v>0.75777445456966264</v>
      </c>
      <c r="I1984" s="150">
        <f>_xll.xlShmInterpDisc($I$3&amp;T(CalculationTrigger),C1984)</f>
        <v>0.76165393324422204</v>
      </c>
      <c r="J1984" s="157">
        <f t="shared" si="90"/>
        <v>4.6292901694373407E-5</v>
      </c>
      <c r="K1984" s="158">
        <f t="shared" si="91"/>
        <v>0</v>
      </c>
      <c r="L1984" s="159">
        <f t="shared" si="92"/>
        <v>-2.4719836316358158E-4</v>
      </c>
    </row>
    <row r="1985" spans="2:12" x14ac:dyDescent="0.2">
      <c r="B1985" s="112" t="s">
        <v>2</v>
      </c>
      <c r="C1985" s="113">
        <f>_xll.qlCalendarAdvance("TARGET",C1984,B1985,"mf")</f>
        <v>50375</v>
      </c>
      <c r="D1985" s="120">
        <f>_xll.xlShmInterpRateFwd($D$3&amp;T(CalculationTrigger),C1985,,5,C1986)</f>
        <v>1.7103003163533026E-2</v>
      </c>
      <c r="E1985" s="120">
        <f>_xll.xlShmInterpRateFwd($E$3&amp;T(CalculationTrigger),C1985,,5,C1986)</f>
        <v>1.702871743812456E-2</v>
      </c>
      <c r="F1985" s="121">
        <f>_xll.xlShmInterpRateFwd($F$3&amp;T(CalculationTrigger),C1985,,5,C1986)</f>
        <v>1.6628906708434268E-2</v>
      </c>
      <c r="G1985" s="148">
        <f>_xll.xlShmInterpDisc($G$3&amp;T(CalculationTrigger),C1985)</f>
        <v>0.75680178851081092</v>
      </c>
      <c r="H1985" s="149">
        <f>_xll.xlShmInterpDisc($H$3&amp;T(CalculationTrigger),C1985)</f>
        <v>0.75752693859281173</v>
      </c>
      <c r="I1985" s="150">
        <f>_xll.xlShmInterpDisc($I$3&amp;T(CalculationTrigger),C1985)</f>
        <v>0.76141096851532408</v>
      </c>
      <c r="J1985" s="157">
        <f t="shared" si="90"/>
        <v>4.6318691560245755E-5</v>
      </c>
      <c r="K1985" s="158">
        <f t="shared" si="91"/>
        <v>0</v>
      </c>
      <c r="L1985" s="159">
        <f t="shared" si="92"/>
        <v>-2.4733865972096215E-4</v>
      </c>
    </row>
    <row r="1986" spans="2:12" x14ac:dyDescent="0.2">
      <c r="B1986" s="112" t="s">
        <v>2</v>
      </c>
      <c r="C1986" s="113">
        <f>_xll.qlCalendarAdvance("TARGET",C1985,B1986,"mf")</f>
        <v>50382</v>
      </c>
      <c r="D1986" s="120">
        <f>_xll.xlShmInterpRateFwd($D$3&amp;T(CalculationTrigger),C1986,,5,C1987)</f>
        <v>1.70945405921171E-2</v>
      </c>
      <c r="E1986" s="120">
        <f>_xll.xlShmInterpRateFwd($E$3&amp;T(CalculationTrigger),C1986,,5,C1987)</f>
        <v>1.7020093225428617E-2</v>
      </c>
      <c r="F1986" s="121">
        <f>_xll.xlShmInterpRateFwd($F$3&amp;T(CalculationTrigger),C1986,,5,C1987)</f>
        <v>1.6619066399798897E-2</v>
      </c>
      <c r="G1986" s="148">
        <f>_xll.xlShmInterpDisc($G$3&amp;T(CalculationTrigger),C1986)</f>
        <v>0.75655363679929055</v>
      </c>
      <c r="H1986" s="149">
        <f>_xll.xlShmInterpDisc($H$3&amp;T(CalculationTrigger),C1986)</f>
        <v>0.75727962761855816</v>
      </c>
      <c r="I1986" s="150">
        <f>_xll.xlShmInterpDisc($I$3&amp;T(CalculationTrigger),C1986)</f>
        <v>0.76116822394628847</v>
      </c>
      <c r="J1986" s="157">
        <f t="shared" si="90"/>
        <v>4.634458500763202E-5</v>
      </c>
      <c r="K1986" s="158">
        <f t="shared" si="91"/>
        <v>0</v>
      </c>
      <c r="L1986" s="159">
        <f t="shared" si="92"/>
        <v>-2.4747983016372958E-4</v>
      </c>
    </row>
    <row r="1987" spans="2:12" x14ac:dyDescent="0.2">
      <c r="B1987" s="112" t="s">
        <v>2</v>
      </c>
      <c r="C1987" s="113">
        <f>_xll.qlCalendarAdvance("TARGET",C1986,B1987,"mf")</f>
        <v>50389</v>
      </c>
      <c r="D1987" s="120">
        <f>_xll.xlShmInterpRateFwd($D$3&amp;T(CalculationTrigger),C1987,,5,C1988)</f>
        <v>1.7086003483015762E-2</v>
      </c>
      <c r="E1987" s="120">
        <f>_xll.xlShmInterpRateFwd($E$3&amp;T(CalculationTrigger),C1987,,5,C1988)</f>
        <v>1.7011396241845396E-2</v>
      </c>
      <c r="F1987" s="121">
        <f>_xll.xlShmInterpRateFwd($F$3&amp;T(CalculationTrigger),C1987,,5,C1988)</f>
        <v>1.6609161228414871E-2</v>
      </c>
      <c r="G1987" s="148">
        <f>_xll.xlShmInterpDisc($G$3&amp;T(CalculationTrigger),C1987)</f>
        <v>0.75630568916059515</v>
      </c>
      <c r="H1987" s="149">
        <f>_xll.xlShmInterpDisc($H$3&amp;T(CalculationTrigger),C1987)</f>
        <v>0.75703252255346287</v>
      </c>
      <c r="I1987" s="150">
        <f>_xll.xlShmInterpDisc($I$3&amp;T(CalculationTrigger),C1987)</f>
        <v>0.76092570032115792</v>
      </c>
      <c r="J1987" s="157">
        <f t="shared" si="90"/>
        <v>4.637058012091225E-5</v>
      </c>
      <c r="K1987" s="158">
        <f t="shared" si="91"/>
        <v>0</v>
      </c>
      <c r="L1987" s="159">
        <f t="shared" si="92"/>
        <v>-2.4762186478260653E-4</v>
      </c>
    </row>
    <row r="1988" spans="2:12" x14ac:dyDescent="0.2">
      <c r="B1988" s="112" t="s">
        <v>2</v>
      </c>
      <c r="C1988" s="113">
        <f>_xll.qlCalendarAdvance("TARGET",C1987,B1988,"mf")</f>
        <v>50396</v>
      </c>
      <c r="D1988" s="120">
        <f>_xll.xlShmInterpRateFwd($D$3&amp;T(CalculationTrigger),C1988,,5,C1989)</f>
        <v>1.7077391716495263E-2</v>
      </c>
      <c r="E1988" s="120">
        <f>_xll.xlShmInterpRateFwd($E$3&amp;T(CalculationTrigger),C1988,,5,C1989)</f>
        <v>1.7002626375299167E-2</v>
      </c>
      <c r="F1988" s="121">
        <f>_xll.xlShmInterpRateFwd($F$3&amp;T(CalculationTrigger),C1988,,5,C1989)</f>
        <v>1.6599191121055189E-2</v>
      </c>
      <c r="G1988" s="148">
        <f>_xll.xlShmInterpDisc($G$3&amp;T(CalculationTrigger),C1988)</f>
        <v>0.75605794652784408</v>
      </c>
      <c r="H1988" s="149">
        <f>_xll.xlShmInterpDisc($H$3&amp;T(CalculationTrigger),C1988)</f>
        <v>0.75678562430448693</v>
      </c>
      <c r="I1988" s="150">
        <f>_xll.xlShmInterpDisc($I$3&amp;T(CalculationTrigger),C1988)</f>
        <v>0.76068339842401433</v>
      </c>
      <c r="J1988" s="157">
        <f t="shared" si="90"/>
        <v>4.639667498446049E-5</v>
      </c>
      <c r="K1988" s="158">
        <f t="shared" si="91"/>
        <v>0</v>
      </c>
      <c r="L1988" s="159">
        <f t="shared" si="92"/>
        <v>-2.4776475386827529E-4</v>
      </c>
    </row>
    <row r="1989" spans="2:12" x14ac:dyDescent="0.2">
      <c r="B1989" s="112" t="s">
        <v>2</v>
      </c>
      <c r="C1989" s="113">
        <f>_xll.qlCalendarAdvance("TARGET",C1988,B1989,"mf")</f>
        <v>50403</v>
      </c>
      <c r="D1989" s="120">
        <f>_xll.xlShmInterpRateFwd($D$3&amp;T(CalculationTrigger),C1989,,5,C1990)</f>
        <v>1.7068705172782101E-2</v>
      </c>
      <c r="E1989" s="120">
        <f>_xll.xlShmInterpRateFwd($E$3&amp;T(CalculationTrigger),C1989,,5,C1990)</f>
        <v>1.6993783513685998E-2</v>
      </c>
      <c r="F1989" s="121">
        <f>_xll.xlShmInterpRateFwd($F$3&amp;T(CalculationTrigger),C1989,,5,C1990)</f>
        <v>1.6589156004447114E-2</v>
      </c>
      <c r="G1989" s="148">
        <f>_xll.xlShmInterpDisc($G$3&amp;T(CalculationTrigger),C1989)</f>
        <v>0.75581040983462477</v>
      </c>
      <c r="H1989" s="149">
        <f>_xll.xlShmInterpDisc($H$3&amp;T(CalculationTrigger),C1989)</f>
        <v>0.7565389337789914</v>
      </c>
      <c r="I1989" s="150">
        <f>_xll.xlShmInterpDisc($I$3&amp;T(CalculationTrigger),C1989)</f>
        <v>0.76044131903898005</v>
      </c>
      <c r="J1989" s="157">
        <f t="shared" ref="J1989:J2052" si="93">-365*LN(G1989/$H1989)/($C1989-$C$4)</f>
        <v>4.6422867682671471E-5</v>
      </c>
      <c r="K1989" s="158">
        <f t="shared" ref="K1989:K2052" si="94">-365*LN(H1989/$H1989)/($C1989-$C$4)</f>
        <v>0</v>
      </c>
      <c r="L1989" s="159">
        <f t="shared" ref="L1989:L2052" si="95">-365*LN(I1989/$H1989)/($C1989-$C$4)</f>
        <v>-2.4790848771142346E-4</v>
      </c>
    </row>
    <row r="1990" spans="2:12" x14ac:dyDescent="0.2">
      <c r="B1990" s="112" t="s">
        <v>2</v>
      </c>
      <c r="C1990" s="113">
        <f>_xll.qlCalendarAdvance("TARGET",C1989,B1990,"mf")</f>
        <v>50410</v>
      </c>
      <c r="D1990" s="120">
        <f>_xll.xlShmInterpRateFwd($D$3&amp;T(CalculationTrigger),C1990,,5,C1991)</f>
        <v>1.7059943732115158E-2</v>
      </c>
      <c r="E1990" s="120">
        <f>_xll.xlShmInterpRateFwd($E$3&amp;T(CalculationTrigger),C1990,,5,C1991)</f>
        <v>1.6984867544920103E-2</v>
      </c>
      <c r="F1990" s="121">
        <f>_xll.xlShmInterpRateFwd($F$3&amp;T(CalculationTrigger),C1990,,5,C1991)</f>
        <v>1.6579055805376421E-2</v>
      </c>
      <c r="G1990" s="148">
        <f>_xll.xlShmInterpDisc($G$3&amp;T(CalculationTrigger),C1990)</f>
        <v>0.75556308001499328</v>
      </c>
      <c r="H1990" s="149">
        <f>_xll.xlShmInterpDisc($H$3&amp;T(CalculationTrigger),C1990)</f>
        <v>0.75629245188473782</v>
      </c>
      <c r="I1990" s="150">
        <f>_xll.xlShmInterpDisc($I$3&amp;T(CalculationTrigger),C1990)</f>
        <v>0.76019946295021934</v>
      </c>
      <c r="J1990" s="157">
        <f t="shared" si="93"/>
        <v>4.6449156299917618E-5</v>
      </c>
      <c r="K1990" s="158">
        <f t="shared" si="94"/>
        <v>0</v>
      </c>
      <c r="L1990" s="159">
        <f t="shared" si="95"/>
        <v>-2.4805305660275789E-4</v>
      </c>
    </row>
    <row r="1991" spans="2:12" x14ac:dyDescent="0.2">
      <c r="B1991" s="112" t="s">
        <v>2</v>
      </c>
      <c r="C1991" s="113">
        <f>_xll.qlCalendarAdvance("TARGET",C1990,B1991,"mf")</f>
        <v>50417</v>
      </c>
      <c r="D1991" s="120">
        <f>_xll.xlShmInterpRateFwd($D$3&amp;T(CalculationTrigger),C1991,,5,C1992)</f>
        <v>1.7051107274786263E-2</v>
      </c>
      <c r="E1991" s="120">
        <f>_xll.xlShmInterpRateFwd($E$3&amp;T(CalculationTrigger),C1991,,5,C1992)</f>
        <v>1.6975878356939634E-2</v>
      </c>
      <c r="F1991" s="121">
        <f>_xll.xlShmInterpRateFwd($F$3&amp;T(CalculationTrigger),C1991,,5,C1992)</f>
        <v>1.6568890450617907E-2</v>
      </c>
      <c r="G1991" s="148">
        <f>_xll.xlShmInterpDisc($G$3&amp;T(CalculationTrigger),C1991)</f>
        <v>0.75531595800347395</v>
      </c>
      <c r="H1991" s="149">
        <f>_xll.xlShmInterpDisc($H$3&amp;T(CalculationTrigger),C1991)</f>
        <v>0.75604617952988817</v>
      </c>
      <c r="I1991" s="150">
        <f>_xll.xlShmInterpDisc($I$3&amp;T(CalculationTrigger),C1991)</f>
        <v>0.75995783094193869</v>
      </c>
      <c r="J1991" s="157">
        <f t="shared" si="93"/>
        <v>4.6475538920575786E-5</v>
      </c>
      <c r="K1991" s="158">
        <f t="shared" si="94"/>
        <v>0</v>
      </c>
      <c r="L1991" s="159">
        <f t="shared" si="95"/>
        <v>-2.4819845083296469E-4</v>
      </c>
    </row>
    <row r="1992" spans="2:12" x14ac:dyDescent="0.2">
      <c r="B1992" s="112" t="s">
        <v>2</v>
      </c>
      <c r="C1992" s="113">
        <f>_xll.qlCalendarAdvance("TARGET",C1991,B1992,"mf")</f>
        <v>50424</v>
      </c>
      <c r="D1992" s="120">
        <f>_xll.xlShmInterpRateFwd($D$3&amp;T(CalculationTrigger),C1992,,5,C1993)</f>
        <v>1.7042195681012746E-2</v>
      </c>
      <c r="E1992" s="120">
        <f>_xll.xlShmInterpRateFwd($E$3&amp;T(CalculationTrigger),C1992,,5,C1993)</f>
        <v>1.6966815837637171E-2</v>
      </c>
      <c r="F1992" s="121">
        <f>_xll.xlShmInterpRateFwd($F$3&amp;T(CalculationTrigger),C1992,,5,C1993)</f>
        <v>1.6558659866929594E-2</v>
      </c>
      <c r="G1992" s="148">
        <f>_xll.xlShmInterpDisc($G$3&amp;T(CalculationTrigger),C1992)</f>
        <v>0.75506904473505876</v>
      </c>
      <c r="H1992" s="149">
        <f>_xll.xlShmInterpDisc($H$3&amp;T(CalculationTrigger),C1992)</f>
        <v>0.75580011762300459</v>
      </c>
      <c r="I1992" s="150">
        <f>_xll.xlShmInterpDisc($I$3&amp;T(CalculationTrigger),C1992)</f>
        <v>0.75971642379838755</v>
      </c>
      <c r="J1992" s="157">
        <f t="shared" si="93"/>
        <v>4.6502013629032469E-5</v>
      </c>
      <c r="K1992" s="158">
        <f t="shared" si="94"/>
        <v>0</v>
      </c>
      <c r="L1992" s="159">
        <f t="shared" si="95"/>
        <v>-2.4834466069273404E-4</v>
      </c>
    </row>
    <row r="1993" spans="2:12" x14ac:dyDescent="0.2">
      <c r="B1993" s="112" t="s">
        <v>2</v>
      </c>
      <c r="C1993" s="113">
        <f>_xll.qlCalendarAdvance("TARGET",C1992,B1993,"mf")</f>
        <v>50431</v>
      </c>
      <c r="D1993" s="120">
        <f>_xll.xlShmInterpRateFwd($D$3&amp;T(CalculationTrigger),C1993,,5,C1994)</f>
        <v>1.7033208831047506E-2</v>
      </c>
      <c r="E1993" s="120">
        <f>_xll.xlShmInterpRateFwd($E$3&amp;T(CalculationTrigger),C1993,,5,C1994)</f>
        <v>1.6957679874935027E-2</v>
      </c>
      <c r="F1993" s="121">
        <f>_xll.xlShmInterpRateFwd($F$3&amp;T(CalculationTrigger),C1993,,5,C1994)</f>
        <v>1.6548363981058519E-2</v>
      </c>
      <c r="G1993" s="148">
        <f>_xll.xlShmInterpDisc($G$3&amp;T(CalculationTrigger),C1993)</f>
        <v>0.75482234114520841</v>
      </c>
      <c r="H1993" s="149">
        <f>_xll.xlShmInterpDisc($H$3&amp;T(CalculationTrigger),C1993)</f>
        <v>0.75555426707305007</v>
      </c>
      <c r="I1993" s="150">
        <f>_xll.xlShmInterpDisc($I$3&amp;T(CalculationTrigger),C1993)</f>
        <v>0.75947524230385977</v>
      </c>
      <c r="J1993" s="157">
        <f t="shared" si="93"/>
        <v>4.6528578509667653E-5</v>
      </c>
      <c r="K1993" s="158">
        <f t="shared" si="94"/>
        <v>0</v>
      </c>
      <c r="L1993" s="159">
        <f t="shared" si="95"/>
        <v>-2.4849167647276316E-4</v>
      </c>
    </row>
    <row r="1994" spans="2:12" x14ac:dyDescent="0.2">
      <c r="B1994" s="112" t="s">
        <v>2</v>
      </c>
      <c r="C1994" s="113">
        <f>_xll.qlCalendarAdvance("TARGET",C1993,B1994,"mf")</f>
        <v>50438</v>
      </c>
      <c r="D1994" s="120">
        <f>_xll.xlShmInterpRateFwd($D$3&amp;T(CalculationTrigger),C1994,,5,C1995)</f>
        <v>1.7024146605150049E-2</v>
      </c>
      <c r="E1994" s="120">
        <f>_xll.xlShmInterpRateFwd($E$3&amp;T(CalculationTrigger),C1994,,5,C1995)</f>
        <v>1.6948470356738923E-2</v>
      </c>
      <c r="F1994" s="121">
        <f>_xll.xlShmInterpRateFwd($F$3&amp;T(CalculationTrigger),C1994,,5,C1995)</f>
        <v>1.6538002719787087E-2</v>
      </c>
      <c r="G1994" s="148">
        <f>_xll.xlShmInterpDisc($G$3&amp;T(CalculationTrigger),C1994)</f>
        <v>0.75457584816985168</v>
      </c>
      <c r="H1994" s="149">
        <f>_xll.xlShmInterpDisc($H$3&amp;T(CalculationTrigger),C1994)</f>
        <v>0.75530862878938843</v>
      </c>
      <c r="I1994" s="150">
        <f>_xll.xlShmInterpDisc($I$3&amp;T(CalculationTrigger),C1994)</f>
        <v>0.75923428724269448</v>
      </c>
      <c r="J1994" s="157">
        <f t="shared" si="93"/>
        <v>4.6555231646854744E-5</v>
      </c>
      <c r="K1994" s="158">
        <f t="shared" si="94"/>
        <v>0</v>
      </c>
      <c r="L1994" s="159">
        <f t="shared" si="95"/>
        <v>-2.4863948846374877E-4</v>
      </c>
    </row>
    <row r="1995" spans="2:12" x14ac:dyDescent="0.2">
      <c r="B1995" s="112" t="s">
        <v>2</v>
      </c>
      <c r="C1995" s="113">
        <f>_xll.qlCalendarAdvance("TARGET",C1994,B1995,"mf")</f>
        <v>50445</v>
      </c>
      <c r="D1995" s="120">
        <f>_xll.xlShmInterpRateFwd($D$3&amp;T(CalculationTrigger),C1995,,5,C1996)</f>
        <v>1.7015008883557527E-2</v>
      </c>
      <c r="E1995" s="120">
        <f>_xll.xlShmInterpRateFwd($E$3&amp;T(CalculationTrigger),C1995,,5,C1996)</f>
        <v>1.6939187170984315E-2</v>
      </c>
      <c r="F1995" s="121">
        <f>_xll.xlShmInterpRateFwd($F$3&amp;T(CalculationTrigger),C1995,,5,C1996)</f>
        <v>1.6527576009880925E-2</v>
      </c>
      <c r="G1995" s="148">
        <f>_xll.xlShmInterpDisc($G$3&amp;T(CalculationTrigger),C1995)</f>
        <v>0.75432956674538565</v>
      </c>
      <c r="H1995" s="149">
        <f>_xll.xlShmInterpDisc($H$3&amp;T(CalculationTrigger),C1995)</f>
        <v>0.75506320368178448</v>
      </c>
      <c r="I1995" s="150">
        <f>_xll.xlShmInterpDisc($I$3&amp;T(CalculationTrigger),C1995)</f>
        <v>0.7589935593992766</v>
      </c>
      <c r="J1995" s="157">
        <f t="shared" si="93"/>
        <v>4.6581971124987141E-5</v>
      </c>
      <c r="K1995" s="158">
        <f t="shared" si="94"/>
        <v>0</v>
      </c>
      <c r="L1995" s="159">
        <f t="shared" si="95"/>
        <v>-2.4878808695637944E-4</v>
      </c>
    </row>
    <row r="1996" spans="2:12" x14ac:dyDescent="0.2">
      <c r="B1996" s="112" t="s">
        <v>2</v>
      </c>
      <c r="C1996" s="113">
        <f>_xll.qlCalendarAdvance("TARGET",C1995,B1996,"mf")</f>
        <v>50452</v>
      </c>
      <c r="D1996" s="120">
        <f>_xll.xlShmInterpRateFwd($D$3&amp;T(CalculationTrigger),C1996,,5,C1997)</f>
        <v>1.7005795546542687E-2</v>
      </c>
      <c r="E1996" s="120">
        <f>_xll.xlShmInterpRateFwd($E$3&amp;T(CalculationTrigger),C1996,,5,C1997)</f>
        <v>1.6929830205561103E-2</v>
      </c>
      <c r="F1996" s="121">
        <f>_xll.xlShmInterpRateFwd($F$3&amp;T(CalculationTrigger),C1996,,5,C1997)</f>
        <v>1.6517083778106276E-2</v>
      </c>
      <c r="G1996" s="148">
        <f>_xll.xlShmInterpDisc($G$3&amp;T(CalculationTrigger),C1996)</f>
        <v>0.75408349780867578</v>
      </c>
      <c r="H1996" s="149">
        <f>_xll.xlShmInterpDisc($H$3&amp;T(CalculationTrigger),C1996)</f>
        <v>0.75481799266040395</v>
      </c>
      <c r="I1996" s="150">
        <f>_xll.xlShmInterpDisc($I$3&amp;T(CalculationTrigger),C1996)</f>
        <v>0.75875305955803818</v>
      </c>
      <c r="J1996" s="157">
        <f t="shared" si="93"/>
        <v>4.6608795028430152E-5</v>
      </c>
      <c r="K1996" s="158">
        <f t="shared" si="94"/>
        <v>0</v>
      </c>
      <c r="L1996" s="159">
        <f t="shared" si="95"/>
        <v>-2.4893746224135979E-4</v>
      </c>
    </row>
    <row r="1997" spans="2:12" x14ac:dyDescent="0.2">
      <c r="B1997" s="112" t="s">
        <v>2</v>
      </c>
      <c r="C1997" s="113">
        <f>_xll.qlCalendarAdvance("TARGET",C1996,B1997,"mf")</f>
        <v>50459</v>
      </c>
      <c r="D1997" s="120">
        <f>_xll.xlShmInterpRateFwd($D$3&amp;T(CalculationTrigger),C1997,,5,C1998)</f>
        <v>1.6996506474332731E-2</v>
      </c>
      <c r="E1997" s="120">
        <f>_xll.xlShmInterpRateFwd($E$3&amp;T(CalculationTrigger),C1997,,5,C1998)</f>
        <v>1.6920399348400526E-2</v>
      </c>
      <c r="F1997" s="121">
        <f>_xll.xlShmInterpRateFwd($F$3&amp;T(CalculationTrigger),C1997,,5,C1998)</f>
        <v>1.6506525951229992E-2</v>
      </c>
      <c r="G1997" s="148">
        <f>_xll.xlShmInterpDisc($G$3&amp;T(CalculationTrigger),C1997)</f>
        <v>0.75383764229705563</v>
      </c>
      <c r="H1997" s="149">
        <f>_xll.xlShmInterpDisc($H$3&amp;T(CalculationTrigger),C1997)</f>
        <v>0.75457299663581434</v>
      </c>
      <c r="I1997" s="150">
        <f>_xll.xlShmInterpDisc($I$3&amp;T(CalculationTrigger),C1997)</f>
        <v>0.75851278850345916</v>
      </c>
      <c r="J1997" s="157">
        <f t="shared" si="93"/>
        <v>4.6635701441579486E-5</v>
      </c>
      <c r="K1997" s="158">
        <f t="shared" si="94"/>
        <v>0</v>
      </c>
      <c r="L1997" s="159">
        <f t="shared" si="95"/>
        <v>-2.4908760460937162E-4</v>
      </c>
    </row>
    <row r="1998" spans="2:12" x14ac:dyDescent="0.2">
      <c r="B1998" s="112" t="s">
        <v>2</v>
      </c>
      <c r="C1998" s="113">
        <f>_xll.qlCalendarAdvance("TARGET",C1997,B1998,"mf")</f>
        <v>50466</v>
      </c>
      <c r="D1998" s="120">
        <f>_xll.xlShmInterpRateFwd($D$3&amp;T(CalculationTrigger),C1998,,5,C1999)</f>
        <v>1.6987141547190474E-2</v>
      </c>
      <c r="E1998" s="120">
        <f>_xll.xlShmInterpRateFwd($E$3&amp;T(CalculationTrigger),C1998,,5,C1999)</f>
        <v>1.6910894487423025E-2</v>
      </c>
      <c r="F1998" s="121">
        <f>_xll.xlShmInterpRateFwd($F$3&amp;T(CalculationTrigger),C1998,,5,C1999)</f>
        <v>1.6495902455990571E-2</v>
      </c>
      <c r="G1998" s="148">
        <f>_xll.xlShmInterpDisc($G$3&amp;T(CalculationTrigger),C1998)</f>
        <v>0.75359200114832781</v>
      </c>
      <c r="H1998" s="149">
        <f>_xll.xlShmInterpDisc($H$3&amp;T(CalculationTrigger),C1998)</f>
        <v>0.75432821651898452</v>
      </c>
      <c r="I1998" s="150">
        <f>_xll.xlShmInterpDisc($I$3&amp;T(CalculationTrigger),C1998)</f>
        <v>0.75827274702006853</v>
      </c>
      <c r="J1998" s="157">
        <f t="shared" si="93"/>
        <v>4.6662688448807926E-5</v>
      </c>
      <c r="K1998" s="158">
        <f t="shared" si="94"/>
        <v>0</v>
      </c>
      <c r="L1998" s="159">
        <f t="shared" si="95"/>
        <v>-2.4923850435110828E-4</v>
      </c>
    </row>
    <row r="1999" spans="2:12" x14ac:dyDescent="0.2">
      <c r="B1999" s="112" t="s">
        <v>2</v>
      </c>
      <c r="C1999" s="113">
        <f>_xll.qlCalendarAdvance("TARGET",C1998,B1999,"mf")</f>
        <v>50473</v>
      </c>
      <c r="D1999" s="120">
        <f>_xll.xlShmInterpRateFwd($D$3&amp;T(CalculationTrigger),C1999,,5,C2000)</f>
        <v>1.6977700645367973E-2</v>
      </c>
      <c r="E1999" s="120">
        <f>_xll.xlShmInterpRateFwd($E$3&amp;T(CalculationTrigger),C1999,,5,C2000)</f>
        <v>1.6901315510532453E-2</v>
      </c>
      <c r="F1999" s="121">
        <f>_xll.xlShmInterpRateFwd($F$3&amp;T(CalculationTrigger),C1999,,5,C2000)</f>
        <v>1.6485213219219818E-2</v>
      </c>
      <c r="G1999" s="148">
        <f>_xll.xlShmInterpDisc($G$3&amp;T(CalculationTrigger),C1999)</f>
        <v>0.75334657530076321</v>
      </c>
      <c r="H1999" s="149">
        <f>_xll.xlShmInterpDisc($H$3&amp;T(CalculationTrigger),C1999)</f>
        <v>0.75408365322128534</v>
      </c>
      <c r="I1999" s="150">
        <f>_xll.xlShmInterpDisc($I$3&amp;T(CalculationTrigger),C1999)</f>
        <v>0.75803293589244558</v>
      </c>
      <c r="J1999" s="157">
        <f t="shared" si="93"/>
        <v>4.6689754134491839E-5</v>
      </c>
      <c r="K1999" s="158">
        <f t="shared" si="94"/>
        <v>0</v>
      </c>
      <c r="L1999" s="159">
        <f t="shared" si="95"/>
        <v>-2.4939015175727791E-4</v>
      </c>
    </row>
    <row r="2000" spans="2:12" x14ac:dyDescent="0.2">
      <c r="B2000" s="112" t="s">
        <v>2</v>
      </c>
      <c r="C2000" s="113">
        <f>_xll.qlCalendarAdvance("TARGET",C1999,B2000,"mf")</f>
        <v>50480</v>
      </c>
      <c r="D2000" s="120">
        <f>_xll.xlShmInterpRateFwd($D$3&amp;T(CalculationTrigger),C2000,,5,C2001)</f>
        <v>1.6968183649118111E-2</v>
      </c>
      <c r="E2000" s="120">
        <f>_xll.xlShmInterpRateFwd($E$3&amp;T(CalculationTrigger),C2000,,5,C2001)</f>
        <v>1.6891662305662428E-2</v>
      </c>
      <c r="F2000" s="121">
        <f>_xll.xlShmInterpRateFwd($F$3&amp;T(CalculationTrigger),C2000,,5,C2001)</f>
        <v>1.647445816761112E-2</v>
      </c>
      <c r="G2000" s="148">
        <f>_xll.xlShmInterpDisc($G$3&amp;T(CalculationTrigger),C2000)</f>
        <v>0.7531013656931016</v>
      </c>
      <c r="H2000" s="149">
        <f>_xll.xlShmInterpDisc($H$3&amp;T(CalculationTrigger),C2000)</f>
        <v>0.75383930765448981</v>
      </c>
      <c r="I2000" s="150">
        <f>_xll.xlShmInterpDisc($I$3&amp;T(CalculationTrigger),C2000)</f>
        <v>0.75779335590521968</v>
      </c>
      <c r="J2000" s="157">
        <f t="shared" si="93"/>
        <v>4.671689658301112E-5</v>
      </c>
      <c r="K2000" s="158">
        <f t="shared" si="94"/>
        <v>0</v>
      </c>
      <c r="L2000" s="159">
        <f t="shared" si="95"/>
        <v>-2.4954253711855369E-4</v>
      </c>
    </row>
    <row r="2001" spans="2:12" x14ac:dyDescent="0.2">
      <c r="B2001" s="112" t="s">
        <v>2</v>
      </c>
      <c r="C2001" s="113">
        <f>_xll.qlCalendarAdvance("TARGET",C2000,B2001,"mf")</f>
        <v>50487</v>
      </c>
      <c r="D2001" s="120">
        <f>_xll.xlShmInterpRateFwd($D$3&amp;T(CalculationTrigger),C2001,,5,C2002)</f>
        <v>1.6958590438711996E-2</v>
      </c>
      <c r="E2001" s="120">
        <f>_xll.xlShmInterpRateFwd($E$3&amp;T(CalculationTrigger),C2001,,5,C2002)</f>
        <v>1.6881934760718399E-2</v>
      </c>
      <c r="F2001" s="121">
        <f>_xll.xlShmInterpRateFwd($F$3&amp;T(CalculationTrigger),C2001,,5,C2002)</f>
        <v>1.6463637227985935E-2</v>
      </c>
      <c r="G2001" s="148">
        <f>_xll.xlShmInterpDisc($G$3&amp;T(CalculationTrigger),C2001)</f>
        <v>0.75285637326455168</v>
      </c>
      <c r="H2001" s="149">
        <f>_xll.xlShmInterpDisc($H$3&amp;T(CalculationTrigger),C2001)</f>
        <v>0.75359518073077325</v>
      </c>
      <c r="I2001" s="150">
        <f>_xll.xlShmInterpDisc($I$3&amp;T(CalculationTrigger),C2001)</f>
        <v>0.75755400784307336</v>
      </c>
      <c r="J2001" s="157">
        <f t="shared" si="93"/>
        <v>4.6744113878749006E-5</v>
      </c>
      <c r="K2001" s="158">
        <f t="shared" si="94"/>
        <v>0</v>
      </c>
      <c r="L2001" s="159">
        <f t="shared" si="95"/>
        <v>-2.4969565072565075E-4</v>
      </c>
    </row>
    <row r="2002" spans="2:12" x14ac:dyDescent="0.2">
      <c r="B2002" s="112" t="s">
        <v>2</v>
      </c>
      <c r="C2002" s="113">
        <f>_xll.qlCalendarAdvance("TARGET",C2001,B2002,"mf")</f>
        <v>50494</v>
      </c>
      <c r="D2002" s="120">
        <f>_xll.xlShmInterpRateFwd($D$3&amp;T(CalculationTrigger),C2002,,5,C2003)</f>
        <v>1.6948961933910229E-2</v>
      </c>
      <c r="E2002" s="120">
        <f>_xll.xlShmInterpRateFwd($E$3&amp;T(CalculationTrigger),C2002,,5,C2003)</f>
        <v>1.6872173803113458E-2</v>
      </c>
      <c r="F2002" s="121">
        <f>_xll.xlShmInterpRateFwd($F$3&amp;T(CalculationTrigger),C2002,,5,C2003)</f>
        <v>1.6452791366244928E-2</v>
      </c>
      <c r="G2002" s="148">
        <f>_xll.xlShmInterpDisc($G$3&amp;T(CalculationTrigger),C2002)</f>
        <v>0.75261159895479091</v>
      </c>
      <c r="H2002" s="149">
        <f>_xll.xlShmInterpDisc($H$3&amp;T(CalculationTrigger),C2002)</f>
        <v>0.75335127336271379</v>
      </c>
      <c r="I2002" s="150">
        <f>_xll.xlShmInterpDisc($I$3&amp;T(CalculationTrigger),C2002)</f>
        <v>0.75731489249074124</v>
      </c>
      <c r="J2002" s="157">
        <f t="shared" si="93"/>
        <v>4.6771404106102608E-5</v>
      </c>
      <c r="K2002" s="158">
        <f t="shared" si="94"/>
        <v>0</v>
      </c>
      <c r="L2002" s="159">
        <f t="shared" si="95"/>
        <v>-2.4984948286925534E-4</v>
      </c>
    </row>
    <row r="2003" spans="2:12" x14ac:dyDescent="0.2">
      <c r="B2003" s="112" t="s">
        <v>2</v>
      </c>
      <c r="C2003" s="113">
        <f>_xll.qlCalendarAdvance("TARGET",C2002,B2003,"mf")</f>
        <v>50501</v>
      </c>
      <c r="D2003" s="120">
        <f>_xll.xlShmInterpRateFwd($D$3&amp;T(CalculationTrigger),C2003,,5,C2004)</f>
        <v>1.6941763929023846E-2</v>
      </c>
      <c r="E2003" s="120">
        <f>_xll.xlShmInterpRateFwd($E$3&amp;T(CalculationTrigger),C2003,,5,C2004)</f>
        <v>1.6864845231145714E-2</v>
      </c>
      <c r="F2003" s="121">
        <f>_xll.xlShmInterpRateFwd($F$3&amp;T(CalculationTrigger),C2003,,5,C2004)</f>
        <v>1.6444386399687282E-2</v>
      </c>
      <c r="G2003" s="148">
        <f>_xll.xlShmInterpDisc($G$3&amp;T(CalculationTrigger),C2003)</f>
        <v>0.7523670431120012</v>
      </c>
      <c r="H2003" s="149">
        <f>_xll.xlShmInterpDisc($H$3&amp;T(CalculationTrigger),C2003)</f>
        <v>0.75310758587074456</v>
      </c>
      <c r="I2003" s="150">
        <f>_xll.xlShmInterpDisc($I$3&amp;T(CalculationTrigger),C2003)</f>
        <v>0.75707601003734193</v>
      </c>
      <c r="J2003" s="157">
        <f t="shared" si="93"/>
        <v>4.6798765349429837E-5</v>
      </c>
      <c r="K2003" s="158">
        <f t="shared" si="94"/>
        <v>0</v>
      </c>
      <c r="L2003" s="159">
        <f t="shared" si="95"/>
        <v>-2.5000402384005971E-4</v>
      </c>
    </row>
    <row r="2004" spans="2:12" x14ac:dyDescent="0.2">
      <c r="B2004" s="112" t="s">
        <v>2</v>
      </c>
      <c r="C2004" s="113">
        <f>_xll.qlCalendarAdvance("TARGET",C2003,B2004,"mf")</f>
        <v>50508</v>
      </c>
      <c r="D2004" s="120">
        <f>_xll.xlShmInterpRateFwd($D$3&amp;T(CalculationTrigger),C2004,,5,C2005)</f>
        <v>1.6935981059269242E-2</v>
      </c>
      <c r="E2004" s="120">
        <f>_xll.xlShmInterpRateFwd($E$3&amp;T(CalculationTrigger),C2004,,5,C2005)</f>
        <v>1.6858933689191401E-2</v>
      </c>
      <c r="F2004" s="121">
        <f>_xll.xlShmInterpRateFwd($F$3&amp;T(CalculationTrigger),C2004,,5,C2005)</f>
        <v>1.6437407019526725E-2</v>
      </c>
      <c r="G2004" s="148">
        <f>_xll.xlShmInterpDisc($G$3&amp;T(CalculationTrigger),C2004)</f>
        <v>0.75212267052814286</v>
      </c>
      <c r="H2004" s="149">
        <f>_xll.xlShmInterpDisc($H$3&amp;T(CalculationTrigger),C2004)</f>
        <v>0.75286408298395746</v>
      </c>
      <c r="I2004" s="150">
        <f>_xll.xlShmInterpDisc($I$3&amp;T(CalculationTrigger),C2004)</f>
        <v>0.7568373248924497</v>
      </c>
      <c r="J2004" s="157">
        <f t="shared" si="93"/>
        <v>4.6826195693118206E-5</v>
      </c>
      <c r="K2004" s="158">
        <f t="shared" si="94"/>
        <v>0</v>
      </c>
      <c r="L2004" s="159">
        <f t="shared" si="95"/>
        <v>-2.5015926392874389E-4</v>
      </c>
    </row>
    <row r="2005" spans="2:12" x14ac:dyDescent="0.2">
      <c r="B2005" s="112" t="s">
        <v>2</v>
      </c>
      <c r="C2005" s="113">
        <f>_xll.qlCalendarAdvance("TARGET",C2004,B2005,"mf")</f>
        <v>50515</v>
      </c>
      <c r="D2005" s="120">
        <f>_xll.xlShmInterpRateFwd($D$3&amp;T(CalculationTrigger),C2005,,5,C2006)</f>
        <v>1.6930137791849938E-2</v>
      </c>
      <c r="E2005" s="120">
        <f>_xll.xlShmInterpRateFwd($E$3&amp;T(CalculationTrigger),C2005,,5,C2006)</f>
        <v>1.6852963654301223E-2</v>
      </c>
      <c r="F2005" s="121">
        <f>_xll.xlShmInterpRateFwd($F$3&amp;T(CalculationTrigger),C2005,,5,C2006)</f>
        <v>1.6430377753616547E-2</v>
      </c>
      <c r="G2005" s="148">
        <f>_xll.xlShmInterpDisc($G$3&amp;T(CalculationTrigger),C2005)</f>
        <v>0.75187846067723241</v>
      </c>
      <c r="H2005" s="149">
        <f>_xll.xlShmInterpDisc($H$3&amp;T(CalculationTrigger),C2005)</f>
        <v>0.75262074412771496</v>
      </c>
      <c r="I2005" s="150">
        <f>_xll.xlShmInterpDisc($I$3&amp;T(CalculationTrigger),C2005)</f>
        <v>0.75659881623806347</v>
      </c>
      <c r="J2005" s="157">
        <f t="shared" si="93"/>
        <v>4.6853693221552888E-5</v>
      </c>
      <c r="K2005" s="158">
        <f t="shared" si="94"/>
        <v>0</v>
      </c>
      <c r="L2005" s="159">
        <f t="shared" si="95"/>
        <v>-2.503151934260313E-4</v>
      </c>
    </row>
    <row r="2006" spans="2:12" x14ac:dyDescent="0.2">
      <c r="B2006" s="112" t="s">
        <v>2</v>
      </c>
      <c r="C2006" s="113">
        <f>_xll.qlCalendarAdvance("TARGET",C2005,B2006,"mf")</f>
        <v>50522</v>
      </c>
      <c r="D2006" s="120">
        <f>_xll.xlShmInterpRateFwd($D$3&amp;T(CalculationTrigger),C2006,,5,C2007)</f>
        <v>1.6924234026226514E-2</v>
      </c>
      <c r="E2006" s="120">
        <f>_xll.xlShmInterpRateFwd($E$3&amp;T(CalculationTrigger),C2006,,5,C2007)</f>
        <v>1.6846935033570504E-2</v>
      </c>
      <c r="F2006" s="121">
        <f>_xll.xlShmInterpRateFwd($F$3&amp;T(CalculationTrigger),C2006,,5,C2007)</f>
        <v>1.6423298547806681E-2</v>
      </c>
      <c r="G2006" s="148">
        <f>_xll.xlShmInterpDisc($G$3&amp;T(CalculationTrigger),C2006)</f>
        <v>0.75163441432264322</v>
      </c>
      <c r="H2006" s="149">
        <f>_xll.xlShmInterpDisc($H$3&amp;T(CalculationTrigger),C2006)</f>
        <v>0.75237757003759143</v>
      </c>
      <c r="I2006" s="150">
        <f>_xll.xlShmInterpDisc($I$3&amp;T(CalculationTrigger),C2006)</f>
        <v>0.75636048467815065</v>
      </c>
      <c r="J2006" s="157">
        <f t="shared" si="93"/>
        <v>4.6881256019100817E-5</v>
      </c>
      <c r="K2006" s="158">
        <f t="shared" si="94"/>
        <v>0</v>
      </c>
      <c r="L2006" s="159">
        <f t="shared" si="95"/>
        <v>-2.5047180262258688E-4</v>
      </c>
    </row>
    <row r="2007" spans="2:12" x14ac:dyDescent="0.2">
      <c r="B2007" s="112" t="s">
        <v>2</v>
      </c>
      <c r="C2007" s="113">
        <f>_xll.qlCalendarAdvance("TARGET",C2006,B2007,"mf")</f>
        <v>50529</v>
      </c>
      <c r="D2007" s="120">
        <f>_xll.xlShmInterpRateFwd($D$3&amp;T(CalculationTrigger),C2007,,5,C2008)</f>
        <v>1.6918269661773171E-2</v>
      </c>
      <c r="E2007" s="120">
        <f>_xll.xlShmInterpRateFwd($E$3&amp;T(CalculationTrigger),C2007,,5,C2008)</f>
        <v>1.6840847734089233E-2</v>
      </c>
      <c r="F2007" s="121">
        <f>_xll.xlShmInterpRateFwd($F$3&amp;T(CalculationTrigger),C2007,,5,C2008)</f>
        <v>1.6416169348115395E-2</v>
      </c>
      <c r="G2007" s="148">
        <f>_xll.xlShmInterpDisc($G$3&amp;T(CalculationTrigger),C2007)</f>
        <v>0.75139053222815655</v>
      </c>
      <c r="H2007" s="149">
        <f>_xll.xlShmInterpDisc($H$3&amp;T(CalculationTrigger),C2007)</f>
        <v>0.75213456144950186</v>
      </c>
      <c r="I2007" s="150">
        <f>_xll.xlShmInterpDisc($I$3&amp;T(CalculationTrigger),C2007)</f>
        <v>0.75612233081666114</v>
      </c>
      <c r="J2007" s="157">
        <f t="shared" si="93"/>
        <v>4.6908882170168687E-5</v>
      </c>
      <c r="K2007" s="158">
        <f t="shared" si="94"/>
        <v>0</v>
      </c>
      <c r="L2007" s="159">
        <f t="shared" si="95"/>
        <v>-2.50629081809125E-4</v>
      </c>
    </row>
    <row r="2008" spans="2:12" x14ac:dyDescent="0.2">
      <c r="B2008" s="112" t="s">
        <v>2</v>
      </c>
      <c r="C2008" s="113">
        <f>_xll.qlCalendarAdvance("TARGET",C2007,B2008,"mf")</f>
        <v>50536</v>
      </c>
      <c r="D2008" s="120">
        <f>_xll.xlShmInterpRateFwd($D$3&amp;T(CalculationTrigger),C2008,,5,C2009)</f>
        <v>1.69122445979689E-2</v>
      </c>
      <c r="E2008" s="120">
        <f>_xll.xlShmInterpRateFwd($E$3&amp;T(CalculationTrigger),C2008,,5,C2009)</f>
        <v>1.6834701662942111E-2</v>
      </c>
      <c r="F2008" s="121">
        <f>_xll.xlShmInterpRateFwd($F$3&amp;T(CalculationTrigger),C2008,,5,C2009)</f>
        <v>1.6408990100428074E-2</v>
      </c>
      <c r="G2008" s="148">
        <f>_xll.xlShmInterpDisc($G$3&amp;T(CalculationTrigger),C2008)</f>
        <v>0.75114681515796211</v>
      </c>
      <c r="H2008" s="149">
        <f>_xll.xlShmInterpDisc($H$3&amp;T(CalculationTrigger),C2008)</f>
        <v>0.75189171909970143</v>
      </c>
      <c r="I2008" s="150">
        <f>_xll.xlShmInterpDisc($I$3&amp;T(CalculationTrigger),C2008)</f>
        <v>0.75588435525752551</v>
      </c>
      <c r="J2008" s="157">
        <f t="shared" si="93"/>
        <v>4.6936569759102595E-5</v>
      </c>
      <c r="K2008" s="158">
        <f t="shared" si="94"/>
        <v>0</v>
      </c>
      <c r="L2008" s="159">
        <f t="shared" si="95"/>
        <v>-2.5078702127632861E-4</v>
      </c>
    </row>
    <row r="2009" spans="2:12" x14ac:dyDescent="0.2">
      <c r="B2009" s="112" t="s">
        <v>2</v>
      </c>
      <c r="C2009" s="113">
        <f>_xll.qlCalendarAdvance("TARGET",C2008,B2009,"mf")</f>
        <v>50543</v>
      </c>
      <c r="D2009" s="120">
        <f>_xll.xlShmInterpRateFwd($D$3&amp;T(CalculationTrigger),C2009,,5,C2010)</f>
        <v>1.6906158734200514E-2</v>
      </c>
      <c r="E2009" s="120">
        <f>_xll.xlShmInterpRateFwd($E$3&amp;T(CalculationTrigger),C2009,,5,C2010)</f>
        <v>1.6828496727220092E-2</v>
      </c>
      <c r="F2009" s="121">
        <f>_xll.xlShmInterpRateFwd($F$3&amp;T(CalculationTrigger),C2009,,5,C2010)</f>
        <v>1.6401760750723131E-2</v>
      </c>
      <c r="G2009" s="148">
        <f>_xll.xlShmInterpDisc($G$3&amp;T(CalculationTrigger),C2009)</f>
        <v>0.75090326387665618</v>
      </c>
      <c r="H2009" s="149">
        <f>_xll.xlShmInterpDisc($H$3&amp;T(CalculationTrigger),C2009)</f>
        <v>0.75164904372478525</v>
      </c>
      <c r="I2009" s="150">
        <f>_xll.xlShmInterpDisc($I$3&amp;T(CalculationTrigger),C2009)</f>
        <v>0.75564655860465713</v>
      </c>
      <c r="J2009" s="157">
        <f t="shared" si="93"/>
        <v>4.6964316870314479E-5</v>
      </c>
      <c r="K2009" s="158">
        <f t="shared" si="94"/>
        <v>0</v>
      </c>
      <c r="L2009" s="159">
        <f t="shared" si="95"/>
        <v>-2.5094561131490449E-4</v>
      </c>
    </row>
    <row r="2010" spans="2:12" x14ac:dyDescent="0.2">
      <c r="B2010" s="112" t="s">
        <v>2</v>
      </c>
      <c r="C2010" s="113">
        <f>_xll.qlCalendarAdvance("TARGET",C2009,B2010,"mf")</f>
        <v>50550</v>
      </c>
      <c r="D2010" s="120">
        <f>_xll.xlShmInterpRateFwd($D$3&amp;T(CalculationTrigger),C2010,,5,C2011)</f>
        <v>1.6900011969901693E-2</v>
      </c>
      <c r="E2010" s="120">
        <f>_xll.xlShmInterpRateFwd($E$3&amp;T(CalculationTrigger),C2010,,5,C2011)</f>
        <v>1.6822232834008851E-2</v>
      </c>
      <c r="F2010" s="121">
        <f>_xll.xlShmInterpRateFwd($F$3&amp;T(CalculationTrigger),C2010,,5,C2011)</f>
        <v>1.6394481244904016E-2</v>
      </c>
      <c r="G2010" s="148">
        <f>_xll.xlShmInterpDisc($G$3&amp;T(CalculationTrigger),C2010)</f>
        <v>0.75065987914924237</v>
      </c>
      <c r="H2010" s="149">
        <f>_xll.xlShmInterpDisc($H$3&amp;T(CalculationTrigger),C2010)</f>
        <v>0.75140653606168806</v>
      </c>
      <c r="I2010" s="150">
        <f>_xll.xlShmInterpDisc($I$3&amp;T(CalculationTrigger),C2010)</f>
        <v>0.75540894146195103</v>
      </c>
      <c r="J2010" s="157">
        <f t="shared" si="93"/>
        <v>4.6992121588166124E-5</v>
      </c>
      <c r="K2010" s="158">
        <f t="shared" si="94"/>
        <v>0</v>
      </c>
      <c r="L2010" s="159">
        <f t="shared" si="95"/>
        <v>-2.5110484221552387E-4</v>
      </c>
    </row>
    <row r="2011" spans="2:12" x14ac:dyDescent="0.2">
      <c r="B2011" s="112" t="s">
        <v>2</v>
      </c>
      <c r="C2011" s="113">
        <f>_xll.qlCalendarAdvance("TARGET",C2010,B2011,"mf")</f>
        <v>50557</v>
      </c>
      <c r="D2011" s="120">
        <f>_xll.xlShmInterpRateFwd($D$3&amp;T(CalculationTrigger),C2011,,5,C2012)</f>
        <v>1.6893804204506639E-2</v>
      </c>
      <c r="E2011" s="120">
        <f>_xll.xlShmInterpRateFwd($E$3&amp;T(CalculationTrigger),C2011,,5,C2012)</f>
        <v>1.6815909890411904E-2</v>
      </c>
      <c r="F2011" s="121">
        <f>_xll.xlShmInterpRateFwd($F$3&amp;T(CalculationTrigger),C2011,,5,C2012)</f>
        <v>1.6387151528938264E-2</v>
      </c>
      <c r="G2011" s="148">
        <f>_xll.xlShmInterpDisc($G$3&amp;T(CalculationTrigger),C2011)</f>
        <v>0.75041666174113042</v>
      </c>
      <c r="H2011" s="149">
        <f>_xll.xlShmInterpDisc($H$3&amp;T(CalculationTrigger),C2011)</f>
        <v>0.75116419684768365</v>
      </c>
      <c r="I2011" s="150">
        <f>_xll.xlShmInterpDisc($I$3&amp;T(CalculationTrigger),C2011)</f>
        <v>0.75517150443328573</v>
      </c>
      <c r="J2011" s="157">
        <f t="shared" si="93"/>
        <v>4.7019981997042789E-5</v>
      </c>
      <c r="K2011" s="158">
        <f t="shared" si="94"/>
        <v>0</v>
      </c>
      <c r="L2011" s="159">
        <f t="shared" si="95"/>
        <v>-2.5126470426889815E-4</v>
      </c>
    </row>
    <row r="2012" spans="2:12" x14ac:dyDescent="0.2">
      <c r="B2012" s="112" t="s">
        <v>2</v>
      </c>
      <c r="C2012" s="113">
        <f>_xll.qlCalendarAdvance("TARGET",C2011,B2012,"mf")</f>
        <v>50564</v>
      </c>
      <c r="D2012" s="120">
        <f>_xll.xlShmInterpRateFwd($D$3&amp;T(CalculationTrigger),C2012,,5,C2013)</f>
        <v>1.6887535337421114E-2</v>
      </c>
      <c r="E2012" s="120">
        <f>_xll.xlShmInterpRateFwd($E$3&amp;T(CalculationTrigger),C2012,,5,C2013)</f>
        <v>1.680952780350432E-2</v>
      </c>
      <c r="F2012" s="121">
        <f>_xll.xlShmInterpRateFwd($F$3&amp;T(CalculationTrigger),C2012,,5,C2013)</f>
        <v>1.6379771548758991E-2</v>
      </c>
      <c r="G2012" s="148">
        <f>_xll.xlShmInterpDisc($G$3&amp;T(CalculationTrigger),C2012)</f>
        <v>0.75017361241813574</v>
      </c>
      <c r="H2012" s="149">
        <f>_xll.xlShmInterpDisc($H$3&amp;T(CalculationTrigger),C2012)</f>
        <v>0.75092202682038456</v>
      </c>
      <c r="I2012" s="150">
        <f>_xll.xlShmInterpDisc($I$3&amp;T(CalculationTrigger),C2012)</f>
        <v>0.75493424812252252</v>
      </c>
      <c r="J2012" s="157">
        <f t="shared" si="93"/>
        <v>4.7047896181326779E-5</v>
      </c>
      <c r="K2012" s="158">
        <f t="shared" si="94"/>
        <v>0</v>
      </c>
      <c r="L2012" s="159">
        <f t="shared" si="95"/>
        <v>-2.5142518776571958E-4</v>
      </c>
    </row>
    <row r="2013" spans="2:12" x14ac:dyDescent="0.2">
      <c r="B2013" s="112" t="s">
        <v>2</v>
      </c>
      <c r="C2013" s="113">
        <f>_xll.qlCalendarAdvance("TARGET",C2012,B2013,"mf")</f>
        <v>50571</v>
      </c>
      <c r="D2013" s="120">
        <f>_xll.xlShmInterpRateFwd($D$3&amp;T(CalculationTrigger),C2013,,5,C2014)</f>
        <v>1.6881205268086154E-2</v>
      </c>
      <c r="E2013" s="120">
        <f>_xll.xlShmInterpRateFwd($E$3&amp;T(CalculationTrigger),C2013,,5,C2014)</f>
        <v>1.6803086480379009E-2</v>
      </c>
      <c r="F2013" s="121">
        <f>_xll.xlShmInterpRateFwd($F$3&amp;T(CalculationTrigger),C2013,,5,C2014)</f>
        <v>1.6372341250288087E-2</v>
      </c>
      <c r="G2013" s="148">
        <f>_xll.xlShmInterpDisc($G$3&amp;T(CalculationTrigger),C2013)</f>
        <v>0.74993073194647941</v>
      </c>
      <c r="H2013" s="149">
        <f>_xll.xlShmInterpDisc($H$3&amp;T(CalculationTrigger),C2013)</f>
        <v>0.75068002671774203</v>
      </c>
      <c r="I2013" s="150">
        <f>_xll.xlShmInterpDisc($I$3&amp;T(CalculationTrigger),C2013)</f>
        <v>0.75469717313350626</v>
      </c>
      <c r="J2013" s="157">
        <f t="shared" si="93"/>
        <v>4.7075862225397389E-5</v>
      </c>
      <c r="K2013" s="158">
        <f t="shared" si="94"/>
        <v>0</v>
      </c>
      <c r="L2013" s="159">
        <f t="shared" si="95"/>
        <v>-2.5158628299667453E-4</v>
      </c>
    </row>
    <row r="2014" spans="2:12" x14ac:dyDescent="0.2">
      <c r="B2014" s="112" t="s">
        <v>2</v>
      </c>
      <c r="C2014" s="113">
        <f>_xll.qlCalendarAdvance("TARGET",C2013,B2014,"mf")</f>
        <v>50578</v>
      </c>
      <c r="D2014" s="120">
        <f>_xll.xlShmInterpRateFwd($D$3&amp;T(CalculationTrigger),C2014,,5,C2015)</f>
        <v>1.6874813895943332E-2</v>
      </c>
      <c r="E2014" s="120">
        <f>_xll.xlShmInterpRateFwd($E$3&amp;T(CalculationTrigger),C2014,,5,C2015)</f>
        <v>1.6796585828135199E-2</v>
      </c>
      <c r="F2014" s="121">
        <f>_xll.xlShmInterpRateFwd($F$3&amp;T(CalculationTrigger),C2014,,5,C2015)</f>
        <v>1.6364860579499922E-2</v>
      </c>
      <c r="G2014" s="148">
        <f>_xll.xlShmInterpDisc($G$3&amp;T(CalculationTrigger),C2014)</f>
        <v>0.7496880210927872</v>
      </c>
      <c r="H2014" s="149">
        <f>_xll.xlShmInterpDisc($H$3&amp;T(CalculationTrigger),C2014)</f>
        <v>0.75043819727804528</v>
      </c>
      <c r="I2014" s="150">
        <f>_xll.xlShmInterpDisc($I$3&amp;T(CalculationTrigger),C2014)</f>
        <v>0.75446028007006605</v>
      </c>
      <c r="J2014" s="157">
        <f t="shared" si="93"/>
        <v>4.7103878213630825E-5</v>
      </c>
      <c r="K2014" s="158">
        <f t="shared" si="94"/>
        <v>0</v>
      </c>
      <c r="L2014" s="159">
        <f t="shared" si="95"/>
        <v>-2.5174798025246733E-4</v>
      </c>
    </row>
    <row r="2015" spans="2:12" x14ac:dyDescent="0.2">
      <c r="B2015" s="112" t="s">
        <v>2</v>
      </c>
      <c r="C2015" s="113">
        <f>_xll.qlCalendarAdvance("TARGET",C2014,B2015,"mf")</f>
        <v>50585</v>
      </c>
      <c r="D2015" s="120">
        <f>_xll.xlShmInterpRateFwd($D$3&amp;T(CalculationTrigger),C2015,,5,C2016)</f>
        <v>1.6868361120376818E-2</v>
      </c>
      <c r="E2015" s="120">
        <f>_xll.xlShmInterpRateFwd($E$3&amp;T(CalculationTrigger),C2015,,5,C2016)</f>
        <v>1.6790025753855214E-2</v>
      </c>
      <c r="F2015" s="121">
        <f>_xll.xlShmInterpRateFwd($F$3&amp;T(CalculationTrigger),C2015,,5,C2016)</f>
        <v>1.6357329482305501E-2</v>
      </c>
      <c r="G2015" s="148">
        <f>_xll.xlShmInterpDisc($G$3&amp;T(CalculationTrigger),C2015)</f>
        <v>0.74944548062408911</v>
      </c>
      <c r="H2015" s="149">
        <f>_xll.xlShmInterpDisc($H$3&amp;T(CalculationTrigger),C2015)</f>
        <v>0.75019653923992147</v>
      </c>
      <c r="I2015" s="150">
        <f>_xll.xlShmInterpDisc($I$3&amp;T(CalculationTrigger),C2015)</f>
        <v>0.7542235695360151</v>
      </c>
      <c r="J2015" s="157">
        <f t="shared" si="93"/>
        <v>4.7131942230415774E-5</v>
      </c>
      <c r="K2015" s="158">
        <f t="shared" si="94"/>
        <v>0</v>
      </c>
      <c r="L2015" s="159">
        <f t="shared" si="95"/>
        <v>-2.5191026982378175E-4</v>
      </c>
    </row>
    <row r="2016" spans="2:12" x14ac:dyDescent="0.2">
      <c r="B2016" s="112" t="s">
        <v>2</v>
      </c>
      <c r="C2016" s="113">
        <f>_xll.qlCalendarAdvance("TARGET",C2015,B2016,"mf")</f>
        <v>50592</v>
      </c>
      <c r="D2016" s="120">
        <f>_xll.xlShmInterpRateFwd($D$3&amp;T(CalculationTrigger),C2016,,5,C2017)</f>
        <v>1.6861846840858213E-2</v>
      </c>
      <c r="E2016" s="120">
        <f>_xll.xlShmInterpRateFwd($E$3&amp;T(CalculationTrigger),C2016,,5,C2017)</f>
        <v>1.6783406164645062E-2</v>
      </c>
      <c r="F2016" s="121">
        <f>_xll.xlShmInterpRateFwd($F$3&amp;T(CalculationTrigger),C2016,,5,C2017)</f>
        <v>1.6349747904662537E-2</v>
      </c>
      <c r="G2016" s="148">
        <f>_xll.xlShmInterpDisc($G$3&amp;T(CalculationTrigger),C2016)</f>
        <v>0.74920311130781969</v>
      </c>
      <c r="H2016" s="149">
        <f>_xll.xlShmInterpDisc($H$3&amp;T(CalculationTrigger),C2016)</f>
        <v>0.74995505334233525</v>
      </c>
      <c r="I2016" s="150">
        <f>_xll.xlShmInterpDisc($I$3&amp;T(CalculationTrigger),C2016)</f>
        <v>0.75398704213515166</v>
      </c>
      <c r="J2016" s="157">
        <f t="shared" si="93"/>
        <v>4.7160052360121944E-5</v>
      </c>
      <c r="K2016" s="158">
        <f t="shared" si="94"/>
        <v>0</v>
      </c>
      <c r="L2016" s="159">
        <f t="shared" si="95"/>
        <v>-2.5207314200131496E-4</v>
      </c>
    </row>
    <row r="2017" spans="2:12" x14ac:dyDescent="0.2">
      <c r="B2017" s="112" t="s">
        <v>2</v>
      </c>
      <c r="C2017" s="113">
        <f>_xll.qlCalendarAdvance("TARGET",C2016,B2017,"mf")</f>
        <v>50599</v>
      </c>
      <c r="D2017" s="120">
        <f>_xll.xlShmInterpRateFwd($D$3&amp;T(CalculationTrigger),C2017,,5,C2018)</f>
        <v>1.6855270956772757E-2</v>
      </c>
      <c r="E2017" s="120">
        <f>_xll.xlShmInterpRateFwd($E$3&amp;T(CalculationTrigger),C2017,,5,C2018)</f>
        <v>1.6776726967564905E-2</v>
      </c>
      <c r="F2017" s="121">
        <f>_xll.xlShmInterpRateFwd($F$3&amp;T(CalculationTrigger),C2017,,5,C2018)</f>
        <v>1.6342115792488537E-2</v>
      </c>
      <c r="G2017" s="148">
        <f>_xll.xlShmInterpDisc($G$3&amp;T(CalculationTrigger),C2017)</f>
        <v>0.74896091391181641</v>
      </c>
      <c r="H2017" s="149">
        <f>_xll.xlShmInterpDisc($H$3&amp;T(CalculationTrigger),C2017)</f>
        <v>0.74971374032458848</v>
      </c>
      <c r="I2017" s="150">
        <f>_xll.xlShmInterpDisc($I$3&amp;T(CalculationTrigger),C2017)</f>
        <v>0.75375069847125908</v>
      </c>
      <c r="J2017" s="157">
        <f t="shared" si="93"/>
        <v>4.7188206687141865E-5</v>
      </c>
      <c r="K2017" s="158">
        <f t="shared" si="94"/>
        <v>0</v>
      </c>
      <c r="L2017" s="159">
        <f t="shared" si="95"/>
        <v>-2.5223658707575989E-4</v>
      </c>
    </row>
    <row r="2018" spans="2:12" x14ac:dyDescent="0.2">
      <c r="B2018" s="112" t="s">
        <v>2</v>
      </c>
      <c r="C2018" s="113">
        <f>_xll.qlCalendarAdvance("TARGET",C2017,B2018,"mf")</f>
        <v>50606</v>
      </c>
      <c r="D2018" s="120">
        <f>_xll.xlShmInterpRateFwd($D$3&amp;T(CalculationTrigger),C2018,,5,C2019)</f>
        <v>1.6848633367575742E-2</v>
      </c>
      <c r="E2018" s="120">
        <f>_xll.xlShmInterpRateFwd($E$3&amp;T(CalculationTrigger),C2018,,5,C2019)</f>
        <v>1.6769988069733337E-2</v>
      </c>
      <c r="F2018" s="121">
        <f>_xll.xlShmInterpRateFwd($F$3&amp;T(CalculationTrigger),C2018,,5,C2019)</f>
        <v>1.6334433091753496E-2</v>
      </c>
      <c r="G2018" s="148">
        <f>_xll.xlShmInterpDisc($G$3&amp;T(CalculationTrigger),C2018)</f>
        <v>0.74871888920432061</v>
      </c>
      <c r="H2018" s="149">
        <f>_xll.xlShmInterpDisc($H$3&amp;T(CalculationTrigger),C2018)</f>
        <v>0.74947260092632029</v>
      </c>
      <c r="I2018" s="150">
        <f>_xll.xlShmInterpDisc($I$3&amp;T(CalculationTrigger),C2018)</f>
        <v>0.75351453914810684</v>
      </c>
      <c r="J2018" s="157">
        <f t="shared" si="93"/>
        <v>4.7216403295848868E-5</v>
      </c>
      <c r="K2018" s="158">
        <f t="shared" si="94"/>
        <v>0</v>
      </c>
      <c r="L2018" s="159">
        <f t="shared" si="95"/>
        <v>-2.5240059533781855E-4</v>
      </c>
    </row>
    <row r="2019" spans="2:12" x14ac:dyDescent="0.2">
      <c r="B2019" s="112" t="s">
        <v>2</v>
      </c>
      <c r="C2019" s="113">
        <f>_xll.qlCalendarAdvance("TARGET",C2018,B2019,"mf")</f>
        <v>50613</v>
      </c>
      <c r="D2019" s="120">
        <f>_xll.xlShmInterpRateFwd($D$3&amp;T(CalculationTrigger),C2019,,5,C2020)</f>
        <v>1.6841933972682448E-2</v>
      </c>
      <c r="E2019" s="120">
        <f>_xll.xlShmInterpRateFwd($E$3&amp;T(CalculationTrigger),C2019,,5,C2020)</f>
        <v>1.6763189378234698E-2</v>
      </c>
      <c r="F2019" s="121">
        <f>_xll.xlShmInterpRateFwd($F$3&amp;T(CalculationTrigger),C2019,,5,C2020)</f>
        <v>1.6326699748393032E-2</v>
      </c>
      <c r="G2019" s="148">
        <f>_xll.xlShmInterpDisc($G$3&amp;T(CalculationTrigger),C2019)</f>
        <v>0.74847703795397613</v>
      </c>
      <c r="H2019" s="149">
        <f>_xll.xlShmInterpDisc($H$3&amp;T(CalculationTrigger),C2019)</f>
        <v>0.7492316358875063</v>
      </c>
      <c r="I2019" s="150">
        <f>_xll.xlShmInterpDisc($I$3&amp;T(CalculationTrigger),C2019)</f>
        <v>0.75327856476944999</v>
      </c>
      <c r="J2019" s="157">
        <f t="shared" si="93"/>
        <v>4.724464027062324E-5</v>
      </c>
      <c r="K2019" s="158">
        <f t="shared" si="94"/>
        <v>0</v>
      </c>
      <c r="L2019" s="159">
        <f t="shared" si="95"/>
        <v>-2.5256515707817377E-4</v>
      </c>
    </row>
    <row r="2020" spans="2:12" x14ac:dyDescent="0.2">
      <c r="B2020" s="112" t="s">
        <v>2</v>
      </c>
      <c r="C2020" s="113">
        <f>_xll.qlCalendarAdvance("TARGET",C2019,B2020,"mf")</f>
        <v>50620</v>
      </c>
      <c r="D2020" s="120">
        <f>_xll.xlShmInterpRateFwd($D$3&amp;T(CalculationTrigger),C2020,,5,C2021)</f>
        <v>1.6835172671520283E-2</v>
      </c>
      <c r="E2020" s="120">
        <f>_xll.xlShmInterpRateFwd($E$3&amp;T(CalculationTrigger),C2020,,5,C2021)</f>
        <v>1.6756330800159633E-2</v>
      </c>
      <c r="F2020" s="121">
        <f>_xll.xlShmInterpRateFwd($F$3&amp;T(CalculationTrigger),C2020,,5,C2021)</f>
        <v>1.6318915708325717E-2</v>
      </c>
      <c r="G2020" s="148">
        <f>_xll.xlShmInterpDisc($G$3&amp;T(CalculationTrigger),C2020)</f>
        <v>0.74823536092982912</v>
      </c>
      <c r="H2020" s="149">
        <f>_xll.xlShmInterpDisc($H$3&amp;T(CalculationTrigger),C2020)</f>
        <v>0.74899084594845866</v>
      </c>
      <c r="I2020" s="150">
        <f>_xll.xlShmInterpDisc($I$3&amp;T(CalculationTrigger),C2020)</f>
        <v>0.75304277593903035</v>
      </c>
      <c r="J2020" s="157">
        <f t="shared" si="93"/>
        <v>4.7272915695852054E-5</v>
      </c>
      <c r="K2020" s="158">
        <f t="shared" si="94"/>
        <v>0</v>
      </c>
      <c r="L2020" s="159">
        <f t="shared" si="95"/>
        <v>-2.5273026258752345E-4</v>
      </c>
    </row>
    <row r="2021" spans="2:12" x14ac:dyDescent="0.2">
      <c r="B2021" s="112" t="s">
        <v>2</v>
      </c>
      <c r="C2021" s="113">
        <f>_xll.qlCalendarAdvance("TARGET",C2020,B2021,"mf")</f>
        <v>50627</v>
      </c>
      <c r="D2021" s="120">
        <f>_xll.xlShmInterpRateFwd($D$3&amp;T(CalculationTrigger),C2021,,5,C2022)</f>
        <v>1.682834936352879E-2</v>
      </c>
      <c r="E2021" s="120">
        <f>_xll.xlShmInterpRateFwd($E$3&amp;T(CalculationTrigger),C2021,,5,C2022)</f>
        <v>1.67494122425993E-2</v>
      </c>
      <c r="F2021" s="121">
        <f>_xll.xlShmInterpRateFwd($F$3&amp;T(CalculationTrigger),C2021,,5,C2022)</f>
        <v>1.6311080917522636E-2</v>
      </c>
      <c r="G2021" s="148">
        <f>_xll.xlShmInterpDisc($G$3&amp;T(CalculationTrigger),C2021)</f>
        <v>0.74799385890132808</v>
      </c>
      <c r="H2021" s="149">
        <f>_xll.xlShmInterpDisc($H$3&amp;T(CalculationTrigger),C2021)</f>
        <v>0.74875023184982581</v>
      </c>
      <c r="I2021" s="150">
        <f>_xll.xlShmInterpDisc($I$3&amp;T(CalculationTrigger),C2021)</f>
        <v>0.75280717326057711</v>
      </c>
      <c r="J2021" s="157">
        <f t="shared" si="93"/>
        <v>4.7301227655903047E-5</v>
      </c>
      <c r="K2021" s="158">
        <f t="shared" si="94"/>
        <v>0</v>
      </c>
      <c r="L2021" s="159">
        <f t="shared" si="95"/>
        <v>-2.5289590215656245E-4</v>
      </c>
    </row>
    <row r="2022" spans="2:12" x14ac:dyDescent="0.2">
      <c r="B2022" s="112" t="s">
        <v>2</v>
      </c>
      <c r="C2022" s="113">
        <f>_xll.qlCalendarAdvance("TARGET",C2021,B2022,"mf")</f>
        <v>50634</v>
      </c>
      <c r="D2022" s="120">
        <f>_xll.xlShmInterpRateFwd($D$3&amp;T(CalculationTrigger),C2022,,5,C2023)</f>
        <v>1.6821463948124886E-2</v>
      </c>
      <c r="E2022" s="120">
        <f>_xll.xlShmInterpRateFwd($E$3&amp;T(CalculationTrigger),C2022,,5,C2023)</f>
        <v>1.6742433612656944E-2</v>
      </c>
      <c r="F2022" s="121">
        <f>_xll.xlShmInterpRateFwd($F$3&amp;T(CalculationTrigger),C2022,,5,C2023)</f>
        <v>1.6303195321891509E-2</v>
      </c>
      <c r="G2022" s="148">
        <f>_xll.xlShmInterpDisc($G$3&amp;T(CalculationTrigger),C2022)</f>
        <v>0.74775253263832286</v>
      </c>
      <c r="H2022" s="149">
        <f>_xll.xlShmInterpDisc($H$3&amp;T(CalculationTrigger),C2022)</f>
        <v>0.74850979433259213</v>
      </c>
      <c r="I2022" s="150">
        <f>_xll.xlShmInterpDisc($I$3&amp;T(CalculationTrigger),C2022)</f>
        <v>0.75257175733780657</v>
      </c>
      <c r="J2022" s="157">
        <f t="shared" si="93"/>
        <v>4.7329574235171404E-5</v>
      </c>
      <c r="K2022" s="158">
        <f t="shared" si="94"/>
        <v>0</v>
      </c>
      <c r="L2022" s="159">
        <f t="shared" si="95"/>
        <v>-2.530620660759858E-4</v>
      </c>
    </row>
    <row r="2023" spans="2:12" x14ac:dyDescent="0.2">
      <c r="B2023" s="112" t="s">
        <v>2</v>
      </c>
      <c r="C2023" s="113">
        <f>_xll.qlCalendarAdvance("TARGET",C2022,B2023,"mf")</f>
        <v>50641</v>
      </c>
      <c r="D2023" s="120">
        <f>_xll.xlShmInterpRateFwd($D$3&amp;T(CalculationTrigger),C2023,,5,C2024)</f>
        <v>1.6814516324726036E-2</v>
      </c>
      <c r="E2023" s="120">
        <f>_xll.xlShmInterpRateFwd($E$3&amp;T(CalculationTrigger),C2023,,5,C2024)</f>
        <v>1.6735394817401574E-2</v>
      </c>
      <c r="F2023" s="121">
        <f>_xll.xlShmInterpRateFwd($F$3&amp;T(CalculationTrigger),C2023,,5,C2024)</f>
        <v>1.6295258867421513E-2</v>
      </c>
      <c r="G2023" s="148">
        <f>_xll.xlShmInterpDisc($G$3&amp;T(CalculationTrigger),C2023)</f>
        <v>0.74751138291106489</v>
      </c>
      <c r="H2023" s="149">
        <f>_xll.xlShmInterpDisc($H$3&amp;T(CalculationTrigger),C2023)</f>
        <v>0.74826953413807773</v>
      </c>
      <c r="I2023" s="150">
        <f>_xll.xlShmInterpDisc($I$3&amp;T(CalculationTrigger),C2023)</f>
        <v>0.75233652877442347</v>
      </c>
      <c r="J2023" s="157">
        <f t="shared" si="93"/>
        <v>4.7357953518027611E-5</v>
      </c>
      <c r="K2023" s="158">
        <f t="shared" si="94"/>
        <v>0</v>
      </c>
      <c r="L2023" s="159">
        <f t="shared" si="95"/>
        <v>-2.5322874463649177E-4</v>
      </c>
    </row>
    <row r="2024" spans="2:12" x14ac:dyDescent="0.2">
      <c r="B2024" s="112" t="s">
        <v>2</v>
      </c>
      <c r="C2024" s="113">
        <f>_xll.qlCalendarAdvance("TARGET",C2023,B2024,"mf")</f>
        <v>50648</v>
      </c>
      <c r="D2024" s="120">
        <f>_xll.xlShmInterpRateFwd($D$3&amp;T(CalculationTrigger),C2024,,5,C2025)</f>
        <v>1.6807506392779222E-2</v>
      </c>
      <c r="E2024" s="120">
        <f>_xll.xlShmInterpRateFwd($E$3&amp;T(CalculationTrigger),C2024,,5,C2025)</f>
        <v>1.6728295763949057E-2</v>
      </c>
      <c r="F2024" s="121">
        <f>_xll.xlShmInterpRateFwd($F$3&amp;T(CalculationTrigger),C2024,,5,C2025)</f>
        <v>1.6287271500015309E-2</v>
      </c>
      <c r="G2024" s="148">
        <f>_xll.xlShmInterpDisc($G$3&amp;T(CalculationTrigger),C2024)</f>
        <v>0.74727041049020682</v>
      </c>
      <c r="H2024" s="149">
        <f>_xll.xlShmInterpDisc($H$3&amp;T(CalculationTrigger),C2024)</f>
        <v>0.74802945200793858</v>
      </c>
      <c r="I2024" s="150">
        <f>_xll.xlShmInterpDisc($I$3&amp;T(CalculationTrigger),C2024)</f>
        <v>0.75210148817412048</v>
      </c>
      <c r="J2024" s="157">
        <f t="shared" si="93"/>
        <v>4.7386363588853852E-5</v>
      </c>
      <c r="K2024" s="158">
        <f t="shared" si="94"/>
        <v>0</v>
      </c>
      <c r="L2024" s="159">
        <f t="shared" si="95"/>
        <v>-2.5339592812876358E-4</v>
      </c>
    </row>
    <row r="2025" spans="2:12" x14ac:dyDescent="0.2">
      <c r="B2025" s="112" t="s">
        <v>2</v>
      </c>
      <c r="C2025" s="113">
        <f>_xll.qlCalendarAdvance("TARGET",C2024,B2025,"mf")</f>
        <v>50655</v>
      </c>
      <c r="D2025" s="120">
        <f>_xll.xlShmInterpRateFwd($D$3&amp;T(CalculationTrigger),C2025,,5,C2026)</f>
        <v>1.6800434051720391E-2</v>
      </c>
      <c r="E2025" s="120">
        <f>_xll.xlShmInterpRateFwd($E$3&amp;T(CalculationTrigger),C2025,,5,C2026)</f>
        <v>1.6721136359386816E-2</v>
      </c>
      <c r="F2025" s="121">
        <f>_xll.xlShmInterpRateFwd($F$3&amp;T(CalculationTrigger),C2025,,5,C2026)</f>
        <v>1.6279233165610665E-2</v>
      </c>
      <c r="G2025" s="148">
        <f>_xll.xlShmInterpDisc($G$3&amp;T(CalculationTrigger),C2025)</f>
        <v>0.74702961614680163</v>
      </c>
      <c r="H2025" s="149">
        <f>_xll.xlShmInterpDisc($H$3&amp;T(CalculationTrigger),C2025)</f>
        <v>0.74778954868416581</v>
      </c>
      <c r="I2025" s="150">
        <f>_xll.xlShmInterpDisc($I$3&amp;T(CalculationTrigger),C2025)</f>
        <v>0.75186663614057969</v>
      </c>
      <c r="J2025" s="157">
        <f t="shared" si="93"/>
        <v>4.7414802532033386E-5</v>
      </c>
      <c r="K2025" s="158">
        <f t="shared" si="94"/>
        <v>0</v>
      </c>
      <c r="L2025" s="159">
        <f t="shared" si="95"/>
        <v>-2.5356360684349353E-4</v>
      </c>
    </row>
    <row r="2026" spans="2:12" x14ac:dyDescent="0.2">
      <c r="B2026" s="112" t="s">
        <v>2</v>
      </c>
      <c r="C2026" s="113">
        <f>_xll.qlCalendarAdvance("TARGET",C2025,B2026,"mf")</f>
        <v>50662</v>
      </c>
      <c r="D2026" s="120">
        <f>_xll.xlShmInterpRateFwd($D$3&amp;T(CalculationTrigger),C2026,,5,C2027)</f>
        <v>1.6793299200945504E-2</v>
      </c>
      <c r="E2026" s="120">
        <f>_xll.xlShmInterpRateFwd($E$3&amp;T(CalculationTrigger),C2026,,5,C2027)</f>
        <v>1.6713916510808585E-2</v>
      </c>
      <c r="F2026" s="121">
        <f>_xll.xlShmInterpRateFwd($F$3&amp;T(CalculationTrigger),C2026,,5,C2027)</f>
        <v>1.6271143810203646E-2</v>
      </c>
      <c r="G2026" s="148">
        <f>_xll.xlShmInterpDisc($G$3&amp;T(CalculationTrigger),C2026)</f>
        <v>0.7467890006523028</v>
      </c>
      <c r="H2026" s="149">
        <f>_xll.xlShmInterpDisc($H$3&amp;T(CalculationTrigger),C2026)</f>
        <v>0.74754982490908584</v>
      </c>
      <c r="I2026" s="150">
        <f>_xll.xlShmInterpDisc($I$3&amp;T(CalculationTrigger),C2026)</f>
        <v>0.75163197327747289</v>
      </c>
      <c r="J2026" s="157">
        <f t="shared" si="93"/>
        <v>4.7443268431950617E-5</v>
      </c>
      <c r="K2026" s="158">
        <f t="shared" si="94"/>
        <v>0</v>
      </c>
      <c r="L2026" s="159">
        <f t="shared" si="95"/>
        <v>-2.5373177107139596E-4</v>
      </c>
    </row>
    <row r="2027" spans="2:12" x14ac:dyDescent="0.2">
      <c r="B2027" s="112" t="s">
        <v>2</v>
      </c>
      <c r="C2027" s="113">
        <f>_xll.qlCalendarAdvance("TARGET",C2026,B2027,"mf")</f>
        <v>50669</v>
      </c>
      <c r="D2027" s="120">
        <f>_xll.xlShmInterpRateFwd($D$3&amp;T(CalculationTrigger),C2027,,5,C2028)</f>
        <v>1.6786101739914794E-2</v>
      </c>
      <c r="E2027" s="120">
        <f>_xll.xlShmInterpRateFwd($E$3&amp;T(CalculationTrigger),C2027,,5,C2028)</f>
        <v>1.6706636125297037E-2</v>
      </c>
      <c r="F2027" s="121">
        <f>_xll.xlShmInterpRateFwd($F$3&amp;T(CalculationTrigger),C2027,,5,C2028)</f>
        <v>1.6263003379657456E-2</v>
      </c>
      <c r="G2027" s="148">
        <f>_xll.xlShmInterpDisc($G$3&amp;T(CalculationTrigger),C2027)</f>
        <v>0.74654856477856435</v>
      </c>
      <c r="H2027" s="149">
        <f>_xll.xlShmInterpDisc($H$3&amp;T(CalculationTrigger),C2027)</f>
        <v>0.74731028142536016</v>
      </c>
      <c r="I2027" s="150">
        <f>_xll.xlShmInterpDisc($I$3&amp;T(CalculationTrigger),C2027)</f>
        <v>0.75139750018846097</v>
      </c>
      <c r="J2027" s="157">
        <f t="shared" si="93"/>
        <v>4.7471759372970151E-5</v>
      </c>
      <c r="K2027" s="158">
        <f t="shared" si="94"/>
        <v>0</v>
      </c>
      <c r="L2027" s="159">
        <f t="shared" si="95"/>
        <v>-2.5390041110313801E-4</v>
      </c>
    </row>
    <row r="2028" spans="2:12" x14ac:dyDescent="0.2">
      <c r="B2028" s="112" t="s">
        <v>2</v>
      </c>
      <c r="C2028" s="113">
        <f>_xll.qlCalendarAdvance("TARGET",C2027,B2028,"mf")</f>
        <v>50676</v>
      </c>
      <c r="D2028" s="120">
        <f>_xll.xlShmInterpRateFwd($D$3&amp;T(CalculationTrigger),C2028,,5,C2029)</f>
        <v>1.6778841568048517E-2</v>
      </c>
      <c r="E2028" s="120">
        <f>_xll.xlShmInterpRateFwd($E$3&amp;T(CalculationTrigger),C2028,,5,C2029)</f>
        <v>1.6699295109958538E-2</v>
      </c>
      <c r="F2028" s="121">
        <f>_xll.xlShmInterpRateFwd($F$3&amp;T(CalculationTrigger),C2028,,5,C2029)</f>
        <v>1.6254811819997852E-2</v>
      </c>
      <c r="G2028" s="148">
        <f>_xll.xlShmInterpDisc($G$3&amp;T(CalculationTrigger),C2028)</f>
        <v>0.74630830929783964</v>
      </c>
      <c r="H2028" s="149">
        <f>_xll.xlShmInterpDisc($H$3&amp;T(CalculationTrigger),C2028)</f>
        <v>0.74707091897598521</v>
      </c>
      <c r="I2028" s="150">
        <f>_xll.xlShmInterpDisc($I$3&amp;T(CalculationTrigger),C2028)</f>
        <v>0.7511632174771965</v>
      </c>
      <c r="J2028" s="157">
        <f t="shared" si="93"/>
        <v>4.7500273439488624E-5</v>
      </c>
      <c r="K2028" s="158">
        <f t="shared" si="94"/>
        <v>0</v>
      </c>
      <c r="L2028" s="159">
        <f t="shared" si="95"/>
        <v>-2.5406951722943501E-4</v>
      </c>
    </row>
    <row r="2029" spans="2:12" x14ac:dyDescent="0.2">
      <c r="B2029" s="112" t="s">
        <v>2</v>
      </c>
      <c r="C2029" s="113">
        <f>_xll.qlCalendarAdvance("TARGET",C2028,B2029,"mf")</f>
        <v>50683</v>
      </c>
      <c r="D2029" s="120">
        <f>_xll.xlShmInterpRateFwd($D$3&amp;T(CalculationTrigger),C2029,,5,C2030)</f>
        <v>1.6771518584761686E-2</v>
      </c>
      <c r="E2029" s="120">
        <f>_xll.xlShmInterpRateFwd($E$3&amp;T(CalculationTrigger),C2029,,5,C2030)</f>
        <v>1.6691893371882607E-2</v>
      </c>
      <c r="F2029" s="121">
        <f>_xll.xlShmInterpRateFwd($F$3&amp;T(CalculationTrigger),C2029,,5,C2030)</f>
        <v>1.6246569077088772E-2</v>
      </c>
      <c r="G2029" s="148">
        <f>_xll.xlShmInterpDisc($G$3&amp;T(CalculationTrigger),C2029)</f>
        <v>0.74606823498278185</v>
      </c>
      <c r="H2029" s="149">
        <f>_xll.xlShmInterpDisc($H$3&amp;T(CalculationTrigger),C2029)</f>
        <v>0.74683173830429206</v>
      </c>
      <c r="I2029" s="150">
        <f>_xll.xlShmInterpDisc($I$3&amp;T(CalculationTrigger),C2029)</f>
        <v>0.75092912574732185</v>
      </c>
      <c r="J2029" s="157">
        <f t="shared" si="93"/>
        <v>4.752880871587758E-5</v>
      </c>
      <c r="K2029" s="158">
        <f t="shared" si="94"/>
        <v>0</v>
      </c>
      <c r="L2029" s="159">
        <f t="shared" si="95"/>
        <v>-2.542390797409613E-4</v>
      </c>
    </row>
    <row r="2030" spans="2:12" x14ac:dyDescent="0.2">
      <c r="B2030" s="112" t="s">
        <v>2</v>
      </c>
      <c r="C2030" s="113">
        <f>_xll.qlCalendarAdvance("TARGET",C2029,B2030,"mf")</f>
        <v>50690</v>
      </c>
      <c r="D2030" s="120">
        <f>_xll.xlShmInterpRateFwd($D$3&amp;T(CalculationTrigger),C2030,,5,C2031)</f>
        <v>1.6764132689504645E-2</v>
      </c>
      <c r="E2030" s="120">
        <f>_xll.xlShmInterpRateFwd($E$3&amp;T(CalculationTrigger),C2030,,5,C2031)</f>
        <v>1.6684430818170875E-2</v>
      </c>
      <c r="F2030" s="121">
        <f>_xll.xlShmInterpRateFwd($F$3&amp;T(CalculationTrigger),C2030,,5,C2031)</f>
        <v>1.6238275096945139E-2</v>
      </c>
      <c r="G2030" s="148">
        <f>_xll.xlShmInterpDisc($G$3&amp;T(CalculationTrigger),C2030)</f>
        <v>0.7458283426064436</v>
      </c>
      <c r="H2030" s="149">
        <f>_xll.xlShmInterpDisc($H$3&amp;T(CalculationTrigger),C2030)</f>
        <v>0.74659274015394661</v>
      </c>
      <c r="I2030" s="150">
        <f>_xll.xlShmInterpDisc($I$3&amp;T(CalculationTrigger),C2030)</f>
        <v>0.75069522560247215</v>
      </c>
      <c r="J2030" s="157">
        <f t="shared" si="93"/>
        <v>4.7557363286524851E-5</v>
      </c>
      <c r="K2030" s="158">
        <f t="shared" si="94"/>
        <v>0</v>
      </c>
      <c r="L2030" s="159">
        <f t="shared" si="95"/>
        <v>-2.5440908892843475E-4</v>
      </c>
    </row>
    <row r="2031" spans="2:12" x14ac:dyDescent="0.2">
      <c r="B2031" s="112" t="s">
        <v>2</v>
      </c>
      <c r="C2031" s="113">
        <f>_xll.qlCalendarAdvance("TARGET",C2030,B2031,"mf")</f>
        <v>50697</v>
      </c>
      <c r="D2031" s="120">
        <f>_xll.xlShmInterpRateFwd($D$3&amp;T(CalculationTrigger),C2031,,5,C2032)</f>
        <v>1.675668378171093E-2</v>
      </c>
      <c r="E2031" s="120">
        <f>_xll.xlShmInterpRateFwd($E$3&amp;T(CalculationTrigger),C2031,,5,C2032)</f>
        <v>1.6676907355908124E-2</v>
      </c>
      <c r="F2031" s="121">
        <f>_xll.xlShmInterpRateFwd($F$3&amp;T(CalculationTrigger),C2031,,5,C2032)</f>
        <v>1.6229929825460582E-2</v>
      </c>
      <c r="G2031" s="148">
        <f>_xll.xlShmInterpDisc($G$3&amp;T(CalculationTrigger),C2031)</f>
        <v>0.7455886329422764</v>
      </c>
      <c r="H2031" s="149">
        <f>_xll.xlShmInterpDisc($H$3&amp;T(CalculationTrigger),C2031)</f>
        <v>0.74635392526894895</v>
      </c>
      <c r="I2031" s="150">
        <f>_xll.xlShmInterpDisc($I$3&amp;T(CalculationTrigger),C2031)</f>
        <v>0.75046151764627356</v>
      </c>
      <c r="J2031" s="157">
        <f t="shared" si="93"/>
        <v>4.7585935235803398E-5</v>
      </c>
      <c r="K2031" s="158">
        <f t="shared" si="94"/>
        <v>0</v>
      </c>
      <c r="L2031" s="159">
        <f t="shared" si="95"/>
        <v>-2.5457953508252761E-4</v>
      </c>
    </row>
    <row r="2032" spans="2:12" x14ac:dyDescent="0.2">
      <c r="B2032" s="112" t="s">
        <v>2</v>
      </c>
      <c r="C2032" s="113">
        <f>_xll.qlCalendarAdvance("TARGET",C2031,B2032,"mf")</f>
        <v>50704</v>
      </c>
      <c r="D2032" s="120">
        <f>_xll.xlShmInterpRateFwd($D$3&amp;T(CalculationTrigger),C2032,,5,C2033)</f>
        <v>1.6749171760785685E-2</v>
      </c>
      <c r="E2032" s="120">
        <f>_xll.xlShmInterpRateFwd($E$3&amp;T(CalculationTrigger),C2032,,5,C2033)</f>
        <v>1.6669322892197053E-2</v>
      </c>
      <c r="F2032" s="121">
        <f>_xll.xlShmInterpRateFwd($F$3&amp;T(CalculationTrigger),C2032,,5,C2033)</f>
        <v>1.6221533208592841E-2</v>
      </c>
      <c r="G2032" s="148">
        <f>_xll.xlShmInterpDisc($G$3&amp;T(CalculationTrigger),C2032)</f>
        <v>0.74534910676413069</v>
      </c>
      <c r="H2032" s="149">
        <f>_xll.xlShmInterpDisc($H$3&amp;T(CalculationTrigger),C2032)</f>
        <v>0.74611529439363389</v>
      </c>
      <c r="I2032" s="150">
        <f>_xll.xlShmInterpDisc($I$3&amp;T(CalculationTrigger),C2032)</f>
        <v>0.75022800248234567</v>
      </c>
      <c r="J2032" s="157">
        <f t="shared" si="93"/>
        <v>4.7614522648102242E-5</v>
      </c>
      <c r="K2032" s="158">
        <f t="shared" si="94"/>
        <v>0</v>
      </c>
      <c r="L2032" s="159">
        <f t="shared" si="95"/>
        <v>-2.547504084939407E-4</v>
      </c>
    </row>
    <row r="2033" spans="2:12" x14ac:dyDescent="0.2">
      <c r="B2033" s="112" t="s">
        <v>2</v>
      </c>
      <c r="C2033" s="113">
        <f>_xll.qlCalendarAdvance("TARGET",C2032,B2033,"mf")</f>
        <v>50711</v>
      </c>
      <c r="D2033" s="120">
        <f>_xll.xlShmInterpRateFwd($D$3&amp;T(CalculationTrigger),C2033,,5,C2034)</f>
        <v>1.6741596526180961E-2</v>
      </c>
      <c r="E2033" s="120">
        <f>_xll.xlShmInterpRateFwd($E$3&amp;T(CalculationTrigger),C2033,,5,C2034)</f>
        <v>1.6661677334129311E-2</v>
      </c>
      <c r="F2033" s="121">
        <f>_xll.xlShmInterpRateFwd($F$3&amp;T(CalculationTrigger),C2033,,5,C2034)</f>
        <v>1.6213085192305805E-2</v>
      </c>
      <c r="G2033" s="148">
        <f>_xll.xlShmInterpDisc($G$3&amp;T(CalculationTrigger),C2033)</f>
        <v>0.7451097648462558</v>
      </c>
      <c r="H2033" s="149">
        <f>_xll.xlShmInterpDisc($H$3&amp;T(CalculationTrigger),C2033)</f>
        <v>0.74587684827267031</v>
      </c>
      <c r="I2033" s="150">
        <f>_xll.xlShmInterpDisc($I$3&amp;T(CalculationTrigger),C2033)</f>
        <v>0.74999468071430098</v>
      </c>
      <c r="J2033" s="157">
        <f t="shared" si="93"/>
        <v>4.7643123607790335E-5</v>
      </c>
      <c r="K2033" s="158">
        <f t="shared" si="94"/>
        <v>0</v>
      </c>
      <c r="L2033" s="159">
        <f t="shared" si="95"/>
        <v>-2.5492169945337615E-4</v>
      </c>
    </row>
    <row r="2034" spans="2:12" x14ac:dyDescent="0.2">
      <c r="B2034" s="112" t="s">
        <v>2</v>
      </c>
      <c r="C2034" s="113">
        <f>_xll.qlCalendarAdvance("TARGET",C2033,B2034,"mf")</f>
        <v>50718</v>
      </c>
      <c r="D2034" s="120">
        <f>_xll.xlShmInterpRateFwd($D$3&amp;T(CalculationTrigger),C2034,,5,C2035)</f>
        <v>1.673395797731464E-2</v>
      </c>
      <c r="E2034" s="120">
        <f>_xll.xlShmInterpRateFwd($E$3&amp;T(CalculationTrigger),C2034,,5,C2035)</f>
        <v>1.6653970588797081E-2</v>
      </c>
      <c r="F2034" s="121">
        <f>_xll.xlShmInterpRateFwd($F$3&amp;T(CalculationTrigger),C2034,,5,C2035)</f>
        <v>1.6204585722488445E-2</v>
      </c>
      <c r="G2034" s="148">
        <f>_xll.xlShmInterpDisc($G$3&amp;T(CalculationTrigger),C2034)</f>
        <v>0.74487060796329929</v>
      </c>
      <c r="H2034" s="149">
        <f>_xll.xlShmInterpDisc($H$3&amp;T(CalculationTrigger),C2034)</f>
        <v>0.7456385876510615</v>
      </c>
      <c r="I2034" s="150">
        <f>_xll.xlShmInterpDisc($I$3&amp;T(CalculationTrigger),C2034)</f>
        <v>0.74976155294574542</v>
      </c>
      <c r="J2034" s="157">
        <f t="shared" si="93"/>
        <v>4.7671736199257607E-5</v>
      </c>
      <c r="K2034" s="158">
        <f t="shared" si="94"/>
        <v>0</v>
      </c>
      <c r="L2034" s="159">
        <f t="shared" si="95"/>
        <v>-2.5509339825150894E-4</v>
      </c>
    </row>
    <row r="2035" spans="2:12" x14ac:dyDescent="0.2">
      <c r="B2035" s="112" t="s">
        <v>2</v>
      </c>
      <c r="C2035" s="113">
        <f>_xll.qlCalendarAdvance("TARGET",C2034,B2035,"mf")</f>
        <v>50725</v>
      </c>
      <c r="D2035" s="120">
        <f>_xll.xlShmInterpRateFwd($D$3&amp;T(CalculationTrigger),C2035,,5,C2036)</f>
        <v>1.6726256013645718E-2</v>
      </c>
      <c r="E2035" s="120">
        <f>_xll.xlShmInterpRateFwd($E$3&amp;T(CalculationTrigger),C2035,,5,C2036)</f>
        <v>1.6646202563304669E-2</v>
      </c>
      <c r="F2035" s="121">
        <f>_xll.xlShmInterpRateFwd($F$3&amp;T(CalculationTrigger),C2035,,5,C2036)</f>
        <v>1.6196034745163325E-2</v>
      </c>
      <c r="G2035" s="148">
        <f>_xll.xlShmInterpDisc($G$3&amp;T(CalculationTrigger),C2035)</f>
        <v>0.7446316368903072</v>
      </c>
      <c r="H2035" s="149">
        <f>_xll.xlShmInterpDisc($H$3&amp;T(CalculationTrigger),C2035)</f>
        <v>0.7454005132741448</v>
      </c>
      <c r="I2035" s="150">
        <f>_xll.xlShmInterpDisc($I$3&amp;T(CalculationTrigger),C2035)</f>
        <v>0.74952861978028018</v>
      </c>
      <c r="J2035" s="157">
        <f t="shared" si="93"/>
        <v>4.7700358506878902E-5</v>
      </c>
      <c r="K2035" s="158">
        <f t="shared" si="94"/>
        <v>0</v>
      </c>
      <c r="L2035" s="159">
        <f t="shared" si="95"/>
        <v>-2.5526549517906156E-4</v>
      </c>
    </row>
    <row r="2036" spans="2:12" x14ac:dyDescent="0.2">
      <c r="B2036" s="112" t="s">
        <v>2</v>
      </c>
      <c r="C2036" s="113">
        <f>_xll.qlCalendarAdvance("TARGET",C2035,B2036,"mf")</f>
        <v>50732</v>
      </c>
      <c r="D2036" s="120">
        <f>_xll.xlShmInterpRateFwd($D$3&amp;T(CalculationTrigger),C2036,,5,C2037)</f>
        <v>1.6718490534564274E-2</v>
      </c>
      <c r="E2036" s="120">
        <f>_xll.xlShmInterpRateFwd($E$3&amp;T(CalculationTrigger),C2036,,5,C2037)</f>
        <v>1.6638373164745347E-2</v>
      </c>
      <c r="F2036" s="121">
        <f>_xll.xlShmInterpRateFwd($F$3&amp;T(CalculationTrigger),C2036,,5,C2037)</f>
        <v>1.6187432206208587E-2</v>
      </c>
      <c r="G2036" s="148">
        <f>_xll.xlShmInterpDisc($G$3&amp;T(CalculationTrigger),C2036)</f>
        <v>0.74439285240272335</v>
      </c>
      <c r="H2036" s="149">
        <f>_xll.xlShmInterpDisc($H$3&amp;T(CalculationTrigger),C2036)</f>
        <v>0.74516262588759163</v>
      </c>
      <c r="I2036" s="150">
        <f>_xll.xlShmInterpDisc($I$3&amp;T(CalculationTrigger),C2036)</f>
        <v>0.74929588182150009</v>
      </c>
      <c r="J2036" s="157">
        <f t="shared" si="93"/>
        <v>4.7728988615039612E-5</v>
      </c>
      <c r="K2036" s="158">
        <f t="shared" si="94"/>
        <v>0</v>
      </c>
      <c r="L2036" s="159">
        <f t="shared" si="95"/>
        <v>-2.5543798052669452E-4</v>
      </c>
    </row>
    <row r="2037" spans="2:12" x14ac:dyDescent="0.2">
      <c r="B2037" s="112" t="s">
        <v>2</v>
      </c>
      <c r="C2037" s="113">
        <f>_xll.qlCalendarAdvance("TARGET",C2036,B2037,"mf")</f>
        <v>50739</v>
      </c>
      <c r="D2037" s="120">
        <f>_xll.xlShmInterpRateFwd($D$3&amp;T(CalculationTrigger),C2037,,5,C2038)</f>
        <v>1.671066143953627E-2</v>
      </c>
      <c r="E2037" s="120">
        <f>_xll.xlShmInterpRateFwd($E$3&amp;T(CalculationTrigger),C2037,,5,C2038)</f>
        <v>1.6630482300207132E-2</v>
      </c>
      <c r="F2037" s="121">
        <f>_xll.xlShmInterpRateFwd($F$3&amp;T(CalculationTrigger),C2037,,5,C2038)</f>
        <v>1.6178778051589619E-2</v>
      </c>
      <c r="G2037" s="148">
        <f>_xll.xlShmInterpDisc($G$3&amp;T(CalculationTrigger),C2037)</f>
        <v>0.74415425527639001</v>
      </c>
      <c r="H2037" s="149">
        <f>_xll.xlShmInterpDisc($H$3&amp;T(CalculationTrigger),C2037)</f>
        <v>0.74492492623740747</v>
      </c>
      <c r="I2037" s="150">
        <f>_xll.xlShmInterpDisc($I$3&amp;T(CalculationTrigger),C2037)</f>
        <v>0.74906333967299654</v>
      </c>
      <c r="J2037" s="157">
        <f t="shared" si="93"/>
        <v>4.7757624608115064E-5</v>
      </c>
      <c r="K2037" s="158">
        <f t="shared" si="94"/>
        <v>0</v>
      </c>
      <c r="L2037" s="159">
        <f t="shared" si="95"/>
        <v>-2.5561084458513146E-4</v>
      </c>
    </row>
    <row r="2038" spans="2:12" x14ac:dyDescent="0.2">
      <c r="B2038" s="112" t="s">
        <v>2</v>
      </c>
      <c r="C2038" s="113">
        <f>_xll.qlCalendarAdvance("TARGET",C2037,B2038,"mf")</f>
        <v>50746</v>
      </c>
      <c r="D2038" s="120">
        <f>_xll.xlShmInterpRateFwd($D$3&amp;T(CalculationTrigger),C2038,,5,C2039)</f>
        <v>1.6702768627993494E-2</v>
      </c>
      <c r="E2038" s="120">
        <f>_xll.xlShmInterpRateFwd($E$3&amp;T(CalculationTrigger),C2038,,5,C2039)</f>
        <v>1.6622529876813345E-2</v>
      </c>
      <c r="F2038" s="121">
        <f>_xll.xlShmInterpRateFwd($F$3&amp;T(CalculationTrigger),C2038,,5,C2039)</f>
        <v>1.6170072227283786E-2</v>
      </c>
      <c r="G2038" s="148">
        <f>_xll.xlShmInterpDisc($G$3&amp;T(CalculationTrigger),C2038)</f>
        <v>0.74391584628754692</v>
      </c>
      <c r="H2038" s="149">
        <f>_xll.xlShmInterpDisc($H$3&amp;T(CalculationTrigger),C2038)</f>
        <v>0.74468741506993197</v>
      </c>
      <c r="I2038" s="150">
        <f>_xll.xlShmInterpDisc($I$3&amp;T(CalculationTrigger),C2038)</f>
        <v>0.74883099393835661</v>
      </c>
      <c r="J2038" s="157">
        <f t="shared" si="93"/>
        <v>4.7786264570490935E-5</v>
      </c>
      <c r="K2038" s="158">
        <f t="shared" si="94"/>
        <v>0</v>
      </c>
      <c r="L2038" s="159">
        <f t="shared" si="95"/>
        <v>-2.5578407764504963E-4</v>
      </c>
    </row>
    <row r="2039" spans="2:12" x14ac:dyDescent="0.2">
      <c r="B2039" s="112" t="s">
        <v>2</v>
      </c>
      <c r="C2039" s="113">
        <f>_xll.qlCalendarAdvance("TARGET",C2038,B2039,"mf")</f>
        <v>50753</v>
      </c>
      <c r="D2039" s="120">
        <f>_xll.xlShmInterpRateFwd($D$3&amp;T(CalculationTrigger),C2039,,5,C2040)</f>
        <v>1.669481199932198E-2</v>
      </c>
      <c r="E2039" s="120">
        <f>_xll.xlShmInterpRateFwd($E$3&amp;T(CalculationTrigger),C2039,,5,C2040)</f>
        <v>1.6614515801618348E-2</v>
      </c>
      <c r="F2039" s="121">
        <f>_xll.xlShmInterpRateFwd($F$3&amp;T(CalculationTrigger),C2039,,5,C2040)</f>
        <v>1.6161314679176145E-2</v>
      </c>
      <c r="G2039" s="148">
        <f>_xll.xlShmInterpDisc($G$3&amp;T(CalculationTrigger),C2039)</f>
        <v>0.74367762621283151</v>
      </c>
      <c r="H2039" s="149">
        <f>_xll.xlShmInterpDisc($H$3&amp;T(CalculationTrigger),C2039)</f>
        <v>0.74445009313183841</v>
      </c>
      <c r="I2039" s="150">
        <f>_xll.xlShmInterpDisc($I$3&amp;T(CalculationTrigger),C2039)</f>
        <v>0.74859884522116371</v>
      </c>
      <c r="J2039" s="157">
        <f t="shared" si="93"/>
        <v>4.781490658655292E-5</v>
      </c>
      <c r="K2039" s="158">
        <f t="shared" si="94"/>
        <v>0</v>
      </c>
      <c r="L2039" s="159">
        <f t="shared" si="95"/>
        <v>-2.5595766999714426E-4</v>
      </c>
    </row>
    <row r="2040" spans="2:12" x14ac:dyDescent="0.2">
      <c r="B2040" s="112" t="s">
        <v>2</v>
      </c>
      <c r="C2040" s="113">
        <f>_xll.qlCalendarAdvance("TARGET",C2039,B2040,"mf")</f>
        <v>50760</v>
      </c>
      <c r="D2040" s="120">
        <f>_xll.xlShmInterpRateFwd($D$3&amp;T(CalculationTrigger),C2040,,5,C2041)</f>
        <v>1.6686791453024215E-2</v>
      </c>
      <c r="E2040" s="120">
        <f>_xll.xlShmInterpRateFwd($E$3&amp;T(CalculationTrigger),C2040,,5,C2041)</f>
        <v>1.6606439981763938E-2</v>
      </c>
      <c r="F2040" s="121">
        <f>_xll.xlShmInterpRateFwd($F$3&amp;T(CalculationTrigger),C2040,,5,C2041)</f>
        <v>1.6152505353267989E-2</v>
      </c>
      <c r="G2040" s="148">
        <f>_xll.xlShmInterpDisc($G$3&amp;T(CalculationTrigger),C2040)</f>
        <v>0.74343959582927932</v>
      </c>
      <c r="H2040" s="149">
        <f>_xll.xlShmInterpDisc($H$3&amp;T(CalculationTrigger),C2040)</f>
        <v>0.74421296117013458</v>
      </c>
      <c r="I2040" s="150">
        <f>_xll.xlShmInterpDisc($I$3&amp;T(CalculationTrigger),C2040)</f>
        <v>0.74836689412499924</v>
      </c>
      <c r="J2040" s="157">
        <f t="shared" si="93"/>
        <v>4.7843548740656012E-5</v>
      </c>
      <c r="K2040" s="158">
        <f t="shared" si="94"/>
        <v>0</v>
      </c>
      <c r="L2040" s="159">
        <f t="shared" si="95"/>
        <v>-2.5613161193211066E-4</v>
      </c>
    </row>
    <row r="2041" spans="2:12" x14ac:dyDescent="0.2">
      <c r="B2041" s="112" t="s">
        <v>2</v>
      </c>
      <c r="C2041" s="113">
        <f>_xll.qlCalendarAdvance("TARGET",C2040,B2041,"mf")</f>
        <v>50767</v>
      </c>
      <c r="D2041" s="120">
        <f>_xll.xlShmInterpRateFwd($D$3&amp;T(CalculationTrigger),C2041,,5,C2042)</f>
        <v>1.667870688848162E-2</v>
      </c>
      <c r="E2041" s="120">
        <f>_xll.xlShmInterpRateFwd($E$3&amp;T(CalculationTrigger),C2041,,5,C2042)</f>
        <v>1.6598302324305574E-2</v>
      </c>
      <c r="F2041" s="121">
        <f>_xll.xlShmInterpRateFwd($F$3&amp;T(CalculationTrigger),C2041,,5,C2042)</f>
        <v>1.6143644195456719E-2</v>
      </c>
      <c r="G2041" s="148">
        <f>_xll.xlShmInterpDisc($G$3&amp;T(CalculationTrigger),C2041)</f>
        <v>0.74320175591432247</v>
      </c>
      <c r="H2041" s="149">
        <f>_xll.xlShmInterpDisc($H$3&amp;T(CalculationTrigger),C2041)</f>
        <v>0.74397601993216167</v>
      </c>
      <c r="I2041" s="150">
        <f>_xll.xlShmInterpDisc($I$3&amp;T(CalculationTrigger),C2041)</f>
        <v>0.74813514125344183</v>
      </c>
      <c r="J2041" s="157">
        <f t="shared" si="93"/>
        <v>4.7872189117206241E-5</v>
      </c>
      <c r="K2041" s="158">
        <f t="shared" si="94"/>
        <v>0</v>
      </c>
      <c r="L2041" s="159">
        <f t="shared" si="95"/>
        <v>-2.5630589374064678E-4</v>
      </c>
    </row>
    <row r="2042" spans="2:12" x14ac:dyDescent="0.2">
      <c r="B2042" s="112" t="s">
        <v>2</v>
      </c>
      <c r="C2042" s="113">
        <f>_xll.qlCalendarAdvance("TARGET",C2041,B2042,"mf")</f>
        <v>50774</v>
      </c>
      <c r="D2042" s="120">
        <f>_xll.xlShmInterpRateFwd($D$3&amp;T(CalculationTrigger),C2042,,5,C2043)</f>
        <v>1.6670558205157327E-2</v>
      </c>
      <c r="E2042" s="120">
        <f>_xll.xlShmInterpRateFwd($E$3&amp;T(CalculationTrigger),C2042,,5,C2043)</f>
        <v>1.6590102736374585E-2</v>
      </c>
      <c r="F2042" s="121">
        <f>_xll.xlShmInterpRateFwd($F$3&amp;T(CalculationTrigger),C2042,,5,C2043)</f>
        <v>1.6134731151721222E-2</v>
      </c>
      <c r="G2042" s="148">
        <f>_xll.xlShmInterpDisc($G$3&amp;T(CalculationTrigger),C2042)</f>
        <v>0.74296410724579121</v>
      </c>
      <c r="H2042" s="149">
        <f>_xll.xlShmInterpDisc($H$3&amp;T(CalculationTrigger),C2042)</f>
        <v>0.74373927016559549</v>
      </c>
      <c r="I2042" s="150">
        <f>_xll.xlShmInterpDisc($I$3&amp;T(CalculationTrigger),C2042)</f>
        <v>0.74790358721006933</v>
      </c>
      <c r="J2042" s="157">
        <f t="shared" si="93"/>
        <v>4.7900825800583872E-5</v>
      </c>
      <c r="K2042" s="158">
        <f t="shared" si="94"/>
        <v>0</v>
      </c>
      <c r="L2042" s="159">
        <f t="shared" si="95"/>
        <v>-2.5648050571343604E-4</v>
      </c>
    </row>
    <row r="2043" spans="2:12" x14ac:dyDescent="0.2">
      <c r="B2043" s="112" t="s">
        <v>2</v>
      </c>
      <c r="C2043" s="113">
        <f>_xll.qlCalendarAdvance("TARGET",C2042,B2043,"mf")</f>
        <v>50781</v>
      </c>
      <c r="D2043" s="120">
        <f>_xll.xlShmInterpRateFwd($D$3&amp;T(CalculationTrigger),C2043,,5,C2044)</f>
        <v>1.6662345302457124E-2</v>
      </c>
      <c r="E2043" s="120">
        <f>_xll.xlShmInterpRateFwd($E$3&amp;T(CalculationTrigger),C2043,,5,C2044)</f>
        <v>1.6581841125056503E-2</v>
      </c>
      <c r="F2043" s="121">
        <f>_xll.xlShmInterpRateFwd($F$3&amp;T(CalculationTrigger),C2043,,5,C2044)</f>
        <v>1.6125766167994424E-2</v>
      </c>
      <c r="G2043" s="148">
        <f>_xll.xlShmInterpDisc($G$3&amp;T(CalculationTrigger),C2043)</f>
        <v>0.74272665060191267</v>
      </c>
      <c r="H2043" s="149">
        <f>_xll.xlShmInterpDisc($H$3&amp;T(CalculationTrigger),C2043)</f>
        <v>0.74350271261844536</v>
      </c>
      <c r="I2043" s="150">
        <f>_xll.xlShmInterpDisc($I$3&amp;T(CalculationTrigger),C2043)</f>
        <v>0.74767223259845816</v>
      </c>
      <c r="J2043" s="157">
        <f t="shared" si="93"/>
        <v>4.7929456875153569E-5</v>
      </c>
      <c r="K2043" s="158">
        <f t="shared" si="94"/>
        <v>0</v>
      </c>
      <c r="L2043" s="159">
        <f t="shared" si="95"/>
        <v>-2.5665543814119038E-4</v>
      </c>
    </row>
    <row r="2044" spans="2:12" x14ac:dyDescent="0.2">
      <c r="B2044" s="112" t="s">
        <v>2</v>
      </c>
      <c r="C2044" s="113">
        <f>_xll.qlCalendarAdvance("TARGET",C2043,B2044,"mf")</f>
        <v>50788</v>
      </c>
      <c r="D2044" s="120">
        <f>_xll.xlShmInterpRateFwd($D$3&amp;T(CalculationTrigger),C2044,,5,C2045)</f>
        <v>1.6654068079856921E-2</v>
      </c>
      <c r="E2044" s="120">
        <f>_xll.xlShmInterpRateFwd($E$3&amp;T(CalculationTrigger),C2044,,5,C2045)</f>
        <v>1.6573517397449018E-2</v>
      </c>
      <c r="F2044" s="121">
        <f>_xll.xlShmInterpRateFwd($F$3&amp;T(CalculationTrigger),C2044,,5,C2045)</f>
        <v>1.6116749190215426E-2</v>
      </c>
      <c r="G2044" s="148">
        <f>_xll.xlShmInterpDisc($G$3&amp;T(CalculationTrigger),C2044)</f>
        <v>0.7424893867613116</v>
      </c>
      <c r="H2044" s="149">
        <f>_xll.xlShmInterpDisc($H$3&amp;T(CalculationTrigger),C2044)</f>
        <v>0.743266348039055</v>
      </c>
      <c r="I2044" s="150">
        <f>_xll.xlShmInterpDisc($I$3&amp;T(CalculationTrigger),C2044)</f>
        <v>0.74744107802218485</v>
      </c>
      <c r="J2044" s="157">
        <f t="shared" si="93"/>
        <v>4.7958080425300179E-5</v>
      </c>
      <c r="K2044" s="158">
        <f t="shared" si="94"/>
        <v>0</v>
      </c>
      <c r="L2044" s="159">
        <f t="shared" si="95"/>
        <v>-2.5683068131458206E-4</v>
      </c>
    </row>
    <row r="2045" spans="2:12" x14ac:dyDescent="0.2">
      <c r="B2045" s="112" t="s">
        <v>2</v>
      </c>
      <c r="C2045" s="113">
        <f>_xll.qlCalendarAdvance("TARGET",C2044,B2045,"mf")</f>
        <v>50795</v>
      </c>
      <c r="D2045" s="120">
        <f>_xll.xlShmInterpRateFwd($D$3&amp;T(CalculationTrigger),C2045,,5,C2046)</f>
        <v>1.6645726436752127E-2</v>
      </c>
      <c r="E2045" s="120">
        <f>_xll.xlShmInterpRateFwd($E$3&amp;T(CalculationTrigger),C2045,,5,C2046)</f>
        <v>1.656513146065617E-2</v>
      </c>
      <c r="F2045" s="121">
        <f>_xll.xlShmInterpRateFwd($F$3&amp;T(CalculationTrigger),C2045,,5,C2046)</f>
        <v>1.6107680164358474E-2</v>
      </c>
      <c r="G2045" s="148">
        <f>_xll.xlShmInterpDisc($G$3&amp;T(CalculationTrigger),C2045)</f>
        <v>0.74225231650300938</v>
      </c>
      <c r="H2045" s="149">
        <f>_xll.xlShmInterpDisc($H$3&amp;T(CalculationTrigger),C2045)</f>
        <v>0.74303017717610209</v>
      </c>
      <c r="I2045" s="150">
        <f>_xll.xlShmInterpDisc($I$3&amp;T(CalculationTrigger),C2045)</f>
        <v>0.74721012408482634</v>
      </c>
      <c r="J2045" s="157">
        <f t="shared" si="93"/>
        <v>4.798669453541825E-5</v>
      </c>
      <c r="K2045" s="158">
        <f t="shared" si="94"/>
        <v>0</v>
      </c>
      <c r="L2045" s="159">
        <f t="shared" si="95"/>
        <v>-2.5700622552432756E-4</v>
      </c>
    </row>
    <row r="2046" spans="2:12" x14ac:dyDescent="0.2">
      <c r="B2046" s="112" t="s">
        <v>2</v>
      </c>
      <c r="C2046" s="113">
        <f>_xll.qlCalendarAdvance("TARGET",C2045,B2046,"mf")</f>
        <v>50802</v>
      </c>
      <c r="D2046" s="120">
        <f>_xll.xlShmInterpRateFwd($D$3&amp;T(CalculationTrigger),C2046,,5,C2047)</f>
        <v>1.6637320272585094E-2</v>
      </c>
      <c r="E2046" s="120">
        <f>_xll.xlShmInterpRateFwd($E$3&amp;T(CalculationTrigger),C2046,,5,C2047)</f>
        <v>1.6556683221765175E-2</v>
      </c>
      <c r="F2046" s="121">
        <f>_xll.xlShmInterpRateFwd($F$3&amp;T(CalculationTrigger),C2046,,5,C2047)</f>
        <v>1.6098559036322898E-2</v>
      </c>
      <c r="G2046" s="148">
        <f>_xll.xlShmInterpDisc($G$3&amp;T(CalculationTrigger),C2046)</f>
        <v>0.7420154406064251</v>
      </c>
      <c r="H2046" s="149">
        <f>_xll.xlShmInterpDisc($H$3&amp;T(CalculationTrigger),C2046)</f>
        <v>0.74279420077859859</v>
      </c>
      <c r="I2046" s="150">
        <f>_xll.xlShmInterpDisc($I$3&amp;T(CalculationTrigger),C2046)</f>
        <v>0.7469793713899604</v>
      </c>
      <c r="J2046" s="157">
        <f t="shared" si="93"/>
        <v>4.8015297289871357E-5</v>
      </c>
      <c r="K2046" s="158">
        <f t="shared" si="94"/>
        <v>0</v>
      </c>
      <c r="L2046" s="159">
        <f t="shared" si="95"/>
        <v>-2.5718206106109878E-4</v>
      </c>
    </row>
    <row r="2047" spans="2:12" x14ac:dyDescent="0.2">
      <c r="B2047" s="112" t="s">
        <v>2</v>
      </c>
      <c r="C2047" s="113">
        <f>_xll.qlCalendarAdvance("TARGET",C2046,B2047,"mf")</f>
        <v>50809</v>
      </c>
      <c r="D2047" s="120">
        <f>_xll.xlShmInterpRateFwd($D$3&amp;T(CalculationTrigger),C2047,,5,C2048)</f>
        <v>1.66288494867988E-2</v>
      </c>
      <c r="E2047" s="120">
        <f>_xll.xlShmInterpRateFwd($E$3&amp;T(CalculationTrigger),C2047,,5,C2048)</f>
        <v>1.6548172587887006E-2</v>
      </c>
      <c r="F2047" s="121">
        <f>_xll.xlShmInterpRateFwd($F$3&amp;T(CalculationTrigger),C2047,,5,C2048)</f>
        <v>1.6089385752101091E-2</v>
      </c>
      <c r="G2047" s="148">
        <f>_xll.xlShmInterpDisc($G$3&amp;T(CalculationTrigger),C2047)</f>
        <v>0.74177875985137487</v>
      </c>
      <c r="H2047" s="149">
        <f>_xll.xlShmInterpDisc($H$3&amp;T(CalculationTrigger),C2047)</f>
        <v>0.74255841959589086</v>
      </c>
      <c r="I2047" s="150">
        <f>_xll.xlShmInterpDisc($I$3&amp;T(CalculationTrigger),C2047)</f>
        <v>0.7467488205411672</v>
      </c>
      <c r="J2047" s="157">
        <f t="shared" si="93"/>
        <v>4.8043886773047985E-5</v>
      </c>
      <c r="K2047" s="158">
        <f t="shared" si="94"/>
        <v>0</v>
      </c>
      <c r="L2047" s="159">
        <f t="shared" si="95"/>
        <v>-2.5735817821560727E-4</v>
      </c>
    </row>
    <row r="2048" spans="2:12" x14ac:dyDescent="0.2">
      <c r="B2048" s="112" t="s">
        <v>2</v>
      </c>
      <c r="C2048" s="113">
        <f>_xll.qlCalendarAdvance("TARGET",C2047,B2048,"mf")</f>
        <v>50816</v>
      </c>
      <c r="D2048" s="120">
        <f>_xll.xlShmInterpRateFwd($D$3&amp;T(CalculationTrigger),C2048,,5,C2049)</f>
        <v>1.6620313978842609E-2</v>
      </c>
      <c r="E2048" s="120">
        <f>_xll.xlShmInterpRateFwd($E$3&amp;T(CalculationTrigger),C2048,,5,C2049)</f>
        <v>1.6539599466115815E-2</v>
      </c>
      <c r="F2048" s="121">
        <f>_xll.xlShmInterpRateFwd($F$3&amp;T(CalculationTrigger),C2048,,5,C2049)</f>
        <v>1.6080160257622121E-2</v>
      </c>
      <c r="G2048" s="148">
        <f>_xll.xlShmInterpDisc($G$3&amp;T(CalculationTrigger),C2048)</f>
        <v>0.74154227501807179</v>
      </c>
      <c r="H2048" s="149">
        <f>_xll.xlShmInterpDisc($H$3&amp;T(CalculationTrigger),C2048)</f>
        <v>0.74232283437765945</v>
      </c>
      <c r="I2048" s="150">
        <f>_xll.xlShmInterpDisc($I$3&amp;T(CalculationTrigger),C2048)</f>
        <v>0.74651847214202871</v>
      </c>
      <c r="J2048" s="157">
        <f t="shared" si="93"/>
        <v>4.8072461069325809E-5</v>
      </c>
      <c r="K2048" s="158">
        <f t="shared" si="94"/>
        <v>0</v>
      </c>
      <c r="L2048" s="159">
        <f t="shared" si="95"/>
        <v>-2.5753456727853536E-4</v>
      </c>
    </row>
    <row r="2049" spans="2:12" x14ac:dyDescent="0.2">
      <c r="B2049" s="112" t="s">
        <v>2</v>
      </c>
      <c r="C2049" s="113">
        <f>_xll.qlCalendarAdvance("TARGET",C2048,B2049,"mf")</f>
        <v>50823</v>
      </c>
      <c r="D2049" s="120">
        <f>_xll.xlShmInterpRateFwd($D$3&amp;T(CalculationTrigger),C2049,,5,C2050)</f>
        <v>1.6611713648120169E-2</v>
      </c>
      <c r="E2049" s="120">
        <f>_xll.xlShmInterpRateFwd($E$3&amp;T(CalculationTrigger),C2049,,5,C2050)</f>
        <v>1.653096376355211E-2</v>
      </c>
      <c r="F2049" s="121">
        <f>_xll.xlShmInterpRateFwd($F$3&amp;T(CalculationTrigger),C2049,,5,C2050)</f>
        <v>1.6070882498821239E-2</v>
      </c>
      <c r="G2049" s="148">
        <f>_xll.xlShmInterpDisc($G$3&amp;T(CalculationTrigger),C2049)</f>
        <v>0.74130598688712601</v>
      </c>
      <c r="H2049" s="149">
        <f>_xll.xlShmInterpDisc($H$3&amp;T(CalculationTrigger),C2049)</f>
        <v>0.74208744587391939</v>
      </c>
      <c r="I2049" s="150">
        <f>_xll.xlShmInterpDisc($I$3&amp;T(CalculationTrigger),C2049)</f>
        <v>0.74628832679613033</v>
      </c>
      <c r="J2049" s="157">
        <f t="shared" si="93"/>
        <v>4.8101018263086999E-5</v>
      </c>
      <c r="K2049" s="158">
        <f t="shared" si="94"/>
        <v>0</v>
      </c>
      <c r="L2049" s="159">
        <f t="shared" si="95"/>
        <v>-2.5771121854057982E-4</v>
      </c>
    </row>
    <row r="2050" spans="2:12" x14ac:dyDescent="0.2">
      <c r="B2050" s="112" t="s">
        <v>2</v>
      </c>
      <c r="C2050" s="113">
        <f>_xll.qlCalendarAdvance("TARGET",C2049,B2050,"mf")</f>
        <v>50830</v>
      </c>
      <c r="D2050" s="120">
        <f>_xll.xlShmInterpRateFwd($D$3&amp;T(CalculationTrigger),C2050,,5,C2051)</f>
        <v>1.6603048394093656E-2</v>
      </c>
      <c r="E2050" s="120">
        <f>_xll.xlShmInterpRateFwd($E$3&amp;T(CalculationTrigger),C2050,,5,C2051)</f>
        <v>1.6522265387302785E-2</v>
      </c>
      <c r="F2050" s="121">
        <f>_xll.xlShmInterpRateFwd($F$3&amp;T(CalculationTrigger),C2050,,5,C2051)</f>
        <v>1.6061552421657257E-2</v>
      </c>
      <c r="G2050" s="148">
        <f>_xll.xlShmInterpDisc($G$3&amp;T(CalculationTrigger),C2050)</f>
        <v>0.74106989623954511</v>
      </c>
      <c r="H2050" s="149">
        <f>_xll.xlShmInterpDisc($H$3&amp;T(CalculationTrigger),C2050)</f>
        <v>0.74185225483502049</v>
      </c>
      <c r="I2050" s="150">
        <f>_xll.xlShmInterpDisc($I$3&amp;T(CalculationTrigger),C2050)</f>
        <v>0.74605838510706124</v>
      </c>
      <c r="J2050" s="157">
        <f t="shared" si="93"/>
        <v>4.8129556438712902E-5</v>
      </c>
      <c r="K2050" s="158">
        <f t="shared" si="94"/>
        <v>0</v>
      </c>
      <c r="L2050" s="159">
        <f t="shared" si="95"/>
        <v>-2.5788812229243411E-4</v>
      </c>
    </row>
    <row r="2051" spans="2:12" x14ac:dyDescent="0.2">
      <c r="B2051" s="112" t="s">
        <v>2</v>
      </c>
      <c r="C2051" s="113">
        <f>_xll.qlCalendarAdvance("TARGET",C2050,B2051,"mf")</f>
        <v>50837</v>
      </c>
      <c r="D2051" s="120">
        <f>_xll.xlShmInterpRateFwd($D$3&amp;T(CalculationTrigger),C2051,,5,C2052)</f>
        <v>1.659431811619691E-2</v>
      </c>
      <c r="E2051" s="120">
        <f>_xll.xlShmInterpRateFwd($E$3&amp;T(CalculationTrigger),C2051,,5,C2052)</f>
        <v>1.6513504244463701E-2</v>
      </c>
      <c r="F2051" s="121">
        <f>_xll.xlShmInterpRateFwd($F$3&amp;T(CalculationTrigger),C2051,,5,C2052)</f>
        <v>1.6052169972089372E-2</v>
      </c>
      <c r="G2051" s="148">
        <f>_xll.xlShmInterpDisc($G$3&amp;T(CalculationTrigger),C2051)</f>
        <v>0.7408340038567337</v>
      </c>
      <c r="H2051" s="149">
        <f>_xll.xlShmInterpDisc($H$3&amp;T(CalculationTrigger),C2051)</f>
        <v>0.74161726201164702</v>
      </c>
      <c r="I2051" s="150">
        <f>_xll.xlShmInterpDisc($I$3&amp;T(CalculationTrigger),C2051)</f>
        <v>0.74582864767841517</v>
      </c>
      <c r="J2051" s="157">
        <f t="shared" si="93"/>
        <v>4.8158073680584111E-5</v>
      </c>
      <c r="K2051" s="158">
        <f t="shared" si="94"/>
        <v>0</v>
      </c>
      <c r="L2051" s="159">
        <f t="shared" si="95"/>
        <v>-2.580652688248011E-4</v>
      </c>
    </row>
    <row r="2052" spans="2:12" x14ac:dyDescent="0.2">
      <c r="B2052" s="112" t="s">
        <v>2</v>
      </c>
      <c r="C2052" s="113">
        <f>_xll.qlCalendarAdvance("TARGET",C2051,B2052,"mf")</f>
        <v>50844</v>
      </c>
      <c r="D2052" s="120">
        <f>_xll.xlShmInterpRateFwd($D$3&amp;T(CalculationTrigger),C2052,,5,C2053)</f>
        <v>1.6585522713835434E-2</v>
      </c>
      <c r="E2052" s="120">
        <f>_xll.xlShmInterpRateFwd($E$3&amp;T(CalculationTrigger),C2052,,5,C2053)</f>
        <v>1.6504680242113937E-2</v>
      </c>
      <c r="F2052" s="121">
        <f>_xll.xlShmInterpRateFwd($F$3&amp;T(CalculationTrigger),C2052,,5,C2053)</f>
        <v>1.6042735096019261E-2</v>
      </c>
      <c r="G2052" s="148">
        <f>_xll.xlShmInterpDisc($G$3&amp;T(CalculationTrigger),C2052)</f>
        <v>0.74059831052049352</v>
      </c>
      <c r="H2052" s="149">
        <f>_xll.xlShmInterpDisc($H$3&amp;T(CalculationTrigger),C2052)</f>
        <v>0.74138246815481823</v>
      </c>
      <c r="I2052" s="150">
        <f>_xll.xlShmInterpDisc($I$3&amp;T(CalculationTrigger),C2052)</f>
        <v>0.74559911511379073</v>
      </c>
      <c r="J2052" s="157">
        <f t="shared" si="93"/>
        <v>4.8186568073080366E-5</v>
      </c>
      <c r="K2052" s="158">
        <f t="shared" si="94"/>
        <v>0</v>
      </c>
      <c r="L2052" s="159">
        <f t="shared" si="95"/>
        <v>-2.5824264842835522E-4</v>
      </c>
    </row>
    <row r="2053" spans="2:12" x14ac:dyDescent="0.2">
      <c r="B2053" s="112" t="s">
        <v>2</v>
      </c>
      <c r="C2053" s="113">
        <f>_xll.qlCalendarAdvance("TARGET",C2052,B2053,"mf")</f>
        <v>50851</v>
      </c>
      <c r="D2053" s="120">
        <f>_xll.xlShmInterpRateFwd($D$3&amp;T(CalculationTrigger),C2053,,5,C2054)</f>
        <v>1.6576662086496437E-2</v>
      </c>
      <c r="E2053" s="120">
        <f>_xll.xlShmInterpRateFwd($E$3&amp;T(CalculationTrigger),C2053,,5,C2054)</f>
        <v>1.6495793287391071E-2</v>
      </c>
      <c r="F2053" s="121">
        <f>_xll.xlShmInterpRateFwd($F$3&amp;T(CalculationTrigger),C2053,,5,C2054)</f>
        <v>1.6033247739447462E-2</v>
      </c>
      <c r="G2053" s="148">
        <f>_xll.xlShmInterpDisc($G$3&amp;T(CalculationTrigger),C2053)</f>
        <v>0.74036281701302409</v>
      </c>
      <c r="H2053" s="149">
        <f>_xll.xlShmInterpDisc($H$3&amp;T(CalculationTrigger),C2053)</f>
        <v>0.74114787401588866</v>
      </c>
      <c r="I2053" s="150">
        <f>_xll.xlShmInterpDisc($I$3&amp;T(CalculationTrigger),C2053)</f>
        <v>0.74536978801679321</v>
      </c>
      <c r="J2053" s="157">
        <f t="shared" ref="J2053:J2116" si="96">-365*LN(G2053/$H2053)/($C2053-$C$4)</f>
        <v>4.8215037700575414E-5</v>
      </c>
      <c r="K2053" s="158">
        <f t="shared" ref="K2053:K2116" si="97">-365*LN(H2053/$H2053)/($C2053-$C$4)</f>
        <v>0</v>
      </c>
      <c r="L2053" s="159">
        <f t="shared" ref="L2053:L2116" si="98">-365*LN(I2053/$H2053)/($C2053-$C$4)</f>
        <v>-2.5842025139381574E-4</v>
      </c>
    </row>
    <row r="2054" spans="2:12" x14ac:dyDescent="0.2">
      <c r="B2054" s="112" t="s">
        <v>2</v>
      </c>
      <c r="C2054" s="113">
        <f>_xll.qlCalendarAdvance("TARGET",C2053,B2054,"mf")</f>
        <v>50858</v>
      </c>
      <c r="D2054" s="120">
        <f>_xll.xlShmInterpRateFwd($D$3&amp;T(CalculationTrigger),C2054,,5,C2055)</f>
        <v>1.6567736133586669E-2</v>
      </c>
      <c r="E2054" s="120">
        <f>_xll.xlShmInterpRateFwd($E$3&amp;T(CalculationTrigger),C2054,,5,C2055)</f>
        <v>1.6486843287386924E-2</v>
      </c>
      <c r="F2054" s="121">
        <f>_xll.xlShmInterpRateFwd($F$3&amp;T(CalculationTrigger),C2054,,5,C2055)</f>
        <v>1.6023707848305393E-2</v>
      </c>
      <c r="G2054" s="148">
        <f>_xll.xlShmInterpDisc($G$3&amp;T(CalculationTrigger),C2054)</f>
        <v>0.74012752411692162</v>
      </c>
      <c r="H2054" s="149">
        <f>_xll.xlShmInterpDisc($H$3&amp;T(CalculationTrigger),C2054)</f>
        <v>0.74091348034654769</v>
      </c>
      <c r="I2054" s="150">
        <f>_xll.xlShmInterpDisc($I$3&amp;T(CalculationTrigger),C2054)</f>
        <v>0.74514066699103365</v>
      </c>
      <c r="J2054" s="157">
        <f t="shared" si="96"/>
        <v>4.8243480647462225E-5</v>
      </c>
      <c r="K2054" s="158">
        <f t="shared" si="97"/>
        <v>0</v>
      </c>
      <c r="L2054" s="159">
        <f t="shared" si="98"/>
        <v>-2.5859806801184889E-4</v>
      </c>
    </row>
    <row r="2055" spans="2:12" x14ac:dyDescent="0.2">
      <c r="B2055" s="112" t="s">
        <v>2</v>
      </c>
      <c r="C2055" s="113">
        <f>_xll.qlCalendarAdvance("TARGET",C2054,B2055,"mf")</f>
        <v>50865</v>
      </c>
      <c r="D2055" s="120">
        <f>_xll.xlShmInterpRateFwd($D$3&amp;T(CalculationTrigger),C2055,,5,C2056)</f>
        <v>1.6560290815520098E-2</v>
      </c>
      <c r="E2055" s="120">
        <f>_xll.xlShmInterpRateFwd($E$3&amp;T(CalculationTrigger),C2055,,5,C2056)</f>
        <v>1.647937620776712E-2</v>
      </c>
      <c r="F2055" s="121">
        <f>_xll.xlShmInterpRateFwd($F$3&amp;T(CalculationTrigger),C2055,,5,C2056)</f>
        <v>1.6015661413365585E-2</v>
      </c>
      <c r="G2055" s="148">
        <f>_xll.xlShmInterpDisc($G$3&amp;T(CalculationTrigger),C2055)</f>
        <v>0.73989243261518012</v>
      </c>
      <c r="H2055" s="149">
        <f>_xll.xlShmInterpDisc($H$3&amp;T(CalculationTrigger),C2055)</f>
        <v>0.74067928789881998</v>
      </c>
      <c r="I2055" s="150">
        <f>_xll.xlShmInterpDisc($I$3&amp;T(CalculationTrigger),C2055)</f>
        <v>0.74491175264013088</v>
      </c>
      <c r="J2055" s="157">
        <f t="shared" si="96"/>
        <v>4.8271894998112534E-5</v>
      </c>
      <c r="K2055" s="158">
        <f t="shared" si="97"/>
        <v>0</v>
      </c>
      <c r="L2055" s="159">
        <f t="shared" si="98"/>
        <v>-2.587760885731705E-4</v>
      </c>
    </row>
    <row r="2056" spans="2:12" x14ac:dyDescent="0.2">
      <c r="B2056" s="112" t="s">
        <v>2</v>
      </c>
      <c r="C2056" s="113">
        <f>_xll.qlCalendarAdvance("TARGET",C2055,B2056,"mf")</f>
        <v>50872</v>
      </c>
      <c r="D2056" s="120">
        <f>_xll.xlShmInterpRateFwd($D$3&amp;T(CalculationTrigger),C2056,,5,C2057)</f>
        <v>1.6554352819197614E-2</v>
      </c>
      <c r="E2056" s="120">
        <f>_xll.xlShmInterpRateFwd($E$3&amp;T(CalculationTrigger),C2056,,5,C2057)</f>
        <v>1.6473418743048321E-2</v>
      </c>
      <c r="F2056" s="121">
        <f>_xll.xlShmInterpRateFwd($F$3&amp;T(CalculationTrigger),C2056,,5,C2057)</f>
        <v>1.60091351676897E-2</v>
      </c>
      <c r="G2056" s="148">
        <f>_xll.xlShmInterpDisc($G$3&amp;T(CalculationTrigger),C2056)</f>
        <v>0.73965752136694984</v>
      </c>
      <c r="H2056" s="149">
        <f>_xll.xlShmInterpDisc($H$3&amp;T(CalculationTrigger),C2056)</f>
        <v>0.74044527547747474</v>
      </c>
      <c r="I2056" s="150">
        <f>_xll.xlShmInterpDisc($I$3&amp;T(CalculationTrigger),C2056)</f>
        <v>0.74468302349450899</v>
      </c>
      <c r="J2056" s="157">
        <f t="shared" si="96"/>
        <v>4.8300278836907043E-5</v>
      </c>
      <c r="K2056" s="158">
        <f t="shared" si="97"/>
        <v>0</v>
      </c>
      <c r="L2056" s="159">
        <f t="shared" si="98"/>
        <v>-2.5895430336846846E-4</v>
      </c>
    </row>
    <row r="2057" spans="2:12" x14ac:dyDescent="0.2">
      <c r="B2057" s="112" t="s">
        <v>2</v>
      </c>
      <c r="C2057" s="113">
        <f>_xll.qlCalendarAdvance("TARGET",C2056,B2057,"mf")</f>
        <v>50879</v>
      </c>
      <c r="D2057" s="120">
        <f>_xll.xlShmInterpRateFwd($D$3&amp;T(CalculationTrigger),C2057,,5,C2058)</f>
        <v>1.6548389460575557E-2</v>
      </c>
      <c r="E2057" s="120">
        <f>_xll.xlShmInterpRateFwd($E$3&amp;T(CalculationTrigger),C2057,,5,C2058)</f>
        <v>1.6467438219257027E-2</v>
      </c>
      <c r="F2057" s="121">
        <f>_xll.xlShmInterpRateFwd($F$3&amp;T(CalculationTrigger),C2057,,5,C2058)</f>
        <v>1.6002596489777053E-2</v>
      </c>
      <c r="G2057" s="148">
        <f>_xll.xlShmInterpDisc($G$3&amp;T(CalculationTrigger),C2057)</f>
        <v>0.7394227688798537</v>
      </c>
      <c r="H2057" s="149">
        <f>_xll.xlShmInterpDisc($H$3&amp;T(CalculationTrigger),C2057)</f>
        <v>0.7402114215351806</v>
      </c>
      <c r="I2057" s="150">
        <f>_xll.xlShmInterpDisc($I$3&amp;T(CalculationTrigger),C2057)</f>
        <v>0.7444544577293587</v>
      </c>
      <c r="J2057" s="157">
        <f t="shared" si="96"/>
        <v>4.832863024823037E-5</v>
      </c>
      <c r="K2057" s="158">
        <f t="shared" si="97"/>
        <v>0</v>
      </c>
      <c r="L2057" s="159">
        <f t="shared" si="98"/>
        <v>-2.5913270268843557E-4</v>
      </c>
    </row>
    <row r="2058" spans="2:12" x14ac:dyDescent="0.2">
      <c r="B2058" s="112" t="s">
        <v>2</v>
      </c>
      <c r="C2058" s="113">
        <f>_xll.qlCalendarAdvance("TARGET",C2057,B2058,"mf")</f>
        <v>50886</v>
      </c>
      <c r="D2058" s="120">
        <f>_xll.xlShmInterpRateFwd($D$3&amp;T(CalculationTrigger),C2058,,5,C2059)</f>
        <v>1.6542400750828055E-2</v>
      </c>
      <c r="E2058" s="120">
        <f>_xll.xlShmInterpRateFwd($E$3&amp;T(CalculationTrigger),C2058,,5,C2059)</f>
        <v>1.6461434655177375E-2</v>
      </c>
      <c r="F2058" s="121">
        <f>_xll.xlShmInterpRateFwd($F$3&amp;T(CalculationTrigger),C2058,,5,C2059)</f>
        <v>1.5996045437255715E-2</v>
      </c>
      <c r="G2058" s="148">
        <f>_xll.xlShmInterpDisc($G$3&amp;T(CalculationTrigger),C2058)</f>
        <v>0.73918817540949944</v>
      </c>
      <c r="H2058" s="149">
        <f>_xll.xlShmInterpDisc($H$3&amp;T(CalculationTrigger),C2058)</f>
        <v>0.73997772629561953</v>
      </c>
      <c r="I2058" s="150">
        <f>_xll.xlShmInterpDisc($I$3&amp;T(CalculationTrigger),C2058)</f>
        <v>0.7442260554147454</v>
      </c>
      <c r="J2058" s="157">
        <f t="shared" si="96"/>
        <v>4.8356947316455778E-5</v>
      </c>
      <c r="K2058" s="158">
        <f t="shared" si="97"/>
        <v>0</v>
      </c>
      <c r="L2058" s="159">
        <f t="shared" si="98"/>
        <v>-2.5931127682376164E-4</v>
      </c>
    </row>
    <row r="2059" spans="2:12" x14ac:dyDescent="0.2">
      <c r="B2059" s="112" t="s">
        <v>2</v>
      </c>
      <c r="C2059" s="113">
        <f>_xll.qlCalendarAdvance("TARGET",C2058,B2059,"mf")</f>
        <v>50893</v>
      </c>
      <c r="D2059" s="120">
        <f>_xll.xlShmInterpRateFwd($D$3&amp;T(CalculationTrigger),C2059,,5,C2060)</f>
        <v>1.6536386700932344E-2</v>
      </c>
      <c r="E2059" s="120">
        <f>_xll.xlShmInterpRateFwd($E$3&amp;T(CalculationTrigger),C2059,,5,C2060)</f>
        <v>1.6455408069506652E-2</v>
      </c>
      <c r="F2059" s="121">
        <f>_xll.xlShmInterpRateFwd($F$3&amp;T(CalculationTrigger),C2059,,5,C2060)</f>
        <v>1.5989482067632069E-2</v>
      </c>
      <c r="G2059" s="148">
        <f>_xll.xlShmInterpDisc($G$3&amp;T(CalculationTrigger),C2059)</f>
        <v>0.7389537412109678</v>
      </c>
      <c r="H2059" s="149">
        <f>_xll.xlShmInterpDisc($H$3&amp;T(CalculationTrigger),C2059)</f>
        <v>0.73974418998188107</v>
      </c>
      <c r="I2059" s="150">
        <f>_xll.xlShmInterpDisc($I$3&amp;T(CalculationTrigger),C2059)</f>
        <v>0.74399781661978903</v>
      </c>
      <c r="J2059" s="157">
        <f t="shared" si="96"/>
        <v>4.8385228125975438E-5</v>
      </c>
      <c r="K2059" s="158">
        <f t="shared" si="97"/>
        <v>0</v>
      </c>
      <c r="L2059" s="159">
        <f t="shared" si="98"/>
        <v>-2.5949001606513622E-4</v>
      </c>
    </row>
    <row r="2060" spans="2:12" x14ac:dyDescent="0.2">
      <c r="B2060" s="112" t="s">
        <v>2</v>
      </c>
      <c r="C2060" s="113">
        <f>_xll.qlCalendarAdvance("TARGET",C2059,B2060,"mf")</f>
        <v>50900</v>
      </c>
      <c r="D2060" s="120">
        <f>_xll.xlShmInterpRateFwd($D$3&amp;T(CalculationTrigger),C2060,,5,C2061)</f>
        <v>1.6530347322039507E-2</v>
      </c>
      <c r="E2060" s="120">
        <f>_xll.xlShmInterpRateFwd($E$3&amp;T(CalculationTrigger),C2060,,5,C2061)</f>
        <v>1.6449358481029075E-2</v>
      </c>
      <c r="F2060" s="121">
        <f>_xll.xlShmInterpRateFwd($F$3&amp;T(CalculationTrigger),C2060,,5,C2061)</f>
        <v>1.5982906438580444E-2</v>
      </c>
      <c r="G2060" s="148">
        <f>_xll.xlShmInterpDisc($G$3&amp;T(CalculationTrigger),C2060)</f>
        <v>0.73871946653881615</v>
      </c>
      <c r="H2060" s="149">
        <f>_xll.xlShmInterpDisc($H$3&amp;T(CalculationTrigger),C2060)</f>
        <v>0.7395108128164648</v>
      </c>
      <c r="I2060" s="150">
        <f>_xll.xlShmInterpDisc($I$3&amp;T(CalculationTrigger),C2060)</f>
        <v>0.7437697414126675</v>
      </c>
      <c r="J2060" s="157">
        <f t="shared" si="96"/>
        <v>4.8413470761165027E-5</v>
      </c>
      <c r="K2060" s="158">
        <f t="shared" si="97"/>
        <v>0</v>
      </c>
      <c r="L2060" s="159">
        <f t="shared" si="98"/>
        <v>-2.5966891070327116E-4</v>
      </c>
    </row>
    <row r="2061" spans="2:12" x14ac:dyDescent="0.2">
      <c r="B2061" s="112" t="s">
        <v>2</v>
      </c>
      <c r="C2061" s="113">
        <f>_xll.qlCalendarAdvance("TARGET",C2060,B2061,"mf")</f>
        <v>50907</v>
      </c>
      <c r="D2061" s="120">
        <f>_xll.xlShmInterpRateFwd($D$3&amp;T(CalculationTrigger),C2061,,5,C2062)</f>
        <v>1.6524282625242769E-2</v>
      </c>
      <c r="E2061" s="120">
        <f>_xll.xlShmInterpRateFwd($E$3&amp;T(CalculationTrigger),C2061,,5,C2062)</f>
        <v>1.6443285908505745E-2</v>
      </c>
      <c r="F2061" s="121">
        <f>_xll.xlShmInterpRateFwd($F$3&amp;T(CalculationTrigger),C2061,,5,C2062)</f>
        <v>1.5976318607705618E-2</v>
      </c>
      <c r="G2061" s="148">
        <f>_xll.xlShmInterpDisc($G$3&amp;T(CalculationTrigger),C2061)</f>
        <v>0.73848535164707707</v>
      </c>
      <c r="H2061" s="149">
        <f>_xll.xlShmInterpDisc($H$3&amp;T(CalculationTrigger),C2061)</f>
        <v>0.73927759502127988</v>
      </c>
      <c r="I2061" s="150">
        <f>_xll.xlShmInterpDisc($I$3&amp;T(CalculationTrigger),C2061)</f>
        <v>0.7435418298606159</v>
      </c>
      <c r="J2061" s="157">
        <f t="shared" si="96"/>
        <v>4.8441673306393827E-5</v>
      </c>
      <c r="K2061" s="158">
        <f t="shared" si="97"/>
        <v>0</v>
      </c>
      <c r="L2061" s="159">
        <f t="shared" si="98"/>
        <v>-2.5984795102885301E-4</v>
      </c>
    </row>
    <row r="2062" spans="2:12" x14ac:dyDescent="0.2">
      <c r="B2062" s="112" t="s">
        <v>2</v>
      </c>
      <c r="C2062" s="113">
        <f>_xll.qlCalendarAdvance("TARGET",C2061,B2062,"mf")</f>
        <v>50914</v>
      </c>
      <c r="D2062" s="120">
        <f>_xll.xlShmInterpRateFwd($D$3&amp;T(CalculationTrigger),C2062,,5,C2063)</f>
        <v>1.6518192621577478E-2</v>
      </c>
      <c r="E2062" s="120">
        <f>_xll.xlShmInterpRateFwd($E$3&amp;T(CalculationTrigger),C2062,,5,C2063)</f>
        <v>1.6437190370639863E-2</v>
      </c>
      <c r="F2062" s="121">
        <f>_xll.xlShmInterpRateFwd($F$3&amp;T(CalculationTrigger),C2062,,5,C2063)</f>
        <v>1.596971863253124E-2</v>
      </c>
      <c r="G2062" s="148">
        <f>_xll.xlShmInterpDisc($G$3&amp;T(CalculationTrigger),C2062)</f>
        <v>0.73825139678926011</v>
      </c>
      <c r="H2062" s="149">
        <f>_xll.xlShmInterpDisc($H$3&amp;T(CalculationTrigger),C2062)</f>
        <v>0.73904453681764681</v>
      </c>
      <c r="I2062" s="150">
        <f>_xll.xlShmInterpDisc($I$3&amp;T(CalculationTrigger),C2062)</f>
        <v>0.74331408202992899</v>
      </c>
      <c r="J2062" s="157">
        <f t="shared" si="96"/>
        <v>4.8469833846059847E-5</v>
      </c>
      <c r="K2062" s="158">
        <f t="shared" si="97"/>
        <v>0</v>
      </c>
      <c r="L2062" s="159">
        <f t="shared" si="98"/>
        <v>-2.6002712733256525E-4</v>
      </c>
    </row>
    <row r="2063" spans="2:12" x14ac:dyDescent="0.2">
      <c r="B2063" s="112" t="s">
        <v>2</v>
      </c>
      <c r="C2063" s="113">
        <f>_xll.qlCalendarAdvance("TARGET",C2062,B2063,"mf")</f>
        <v>50921</v>
      </c>
      <c r="D2063" s="120">
        <f>_xll.xlShmInterpRateFwd($D$3&amp;T(CalculationTrigger),C2063,,5,C2064)</f>
        <v>1.6512077322183329E-2</v>
      </c>
      <c r="E2063" s="120">
        <f>_xll.xlShmInterpRateFwd($E$3&amp;T(CalculationTrigger),C2063,,5,C2064)</f>
        <v>1.6431071886233172E-2</v>
      </c>
      <c r="F2063" s="121">
        <f>_xll.xlShmInterpRateFwd($F$3&amp;T(CalculationTrigger),C2063,,5,C2064)</f>
        <v>1.5963106570719917E-2</v>
      </c>
      <c r="G2063" s="148">
        <f>_xll.xlShmInterpDisc($G$3&amp;T(CalculationTrigger),C2063)</f>
        <v>0.73801760221835355</v>
      </c>
      <c r="H2063" s="149">
        <f>_xll.xlShmInterpDisc($H$3&amp;T(CalculationTrigger),C2063)</f>
        <v>0.73881163842629882</v>
      </c>
      <c r="I2063" s="150">
        <f>_xll.xlShmInterpDisc($I$3&amp;T(CalculationTrigger),C2063)</f>
        <v>0.74308649798596382</v>
      </c>
      <c r="J2063" s="157">
        <f t="shared" si="96"/>
        <v>4.8497950464529408E-5</v>
      </c>
      <c r="K2063" s="158">
        <f t="shared" si="97"/>
        <v>0</v>
      </c>
      <c r="L2063" s="159">
        <f t="shared" si="98"/>
        <v>-2.6020642990511115E-4</v>
      </c>
    </row>
    <row r="2064" spans="2:12" x14ac:dyDescent="0.2">
      <c r="B2064" s="112" t="s">
        <v>2</v>
      </c>
      <c r="C2064" s="113">
        <f>_xll.qlCalendarAdvance("TARGET",C2063,B2064,"mf")</f>
        <v>50928</v>
      </c>
      <c r="D2064" s="120">
        <f>_xll.xlShmInterpRateFwd($D$3&amp;T(CalculationTrigger),C2064,,5,C2065)</f>
        <v>1.6505936738078427E-2</v>
      </c>
      <c r="E2064" s="120">
        <f>_xll.xlShmInterpRateFwd($E$3&amp;T(CalculationTrigger),C2064,,5,C2065)</f>
        <v>1.6424930473977369E-2</v>
      </c>
      <c r="F2064" s="121">
        <f>_xll.xlShmInterpRateFwd($F$3&amp;T(CalculationTrigger),C2064,,5,C2065)</f>
        <v>1.5956482479783634E-2</v>
      </c>
      <c r="G2064" s="148">
        <f>_xll.xlShmInterpDisc($G$3&amp;T(CalculationTrigger),C2064)</f>
        <v>0.73778396818682379</v>
      </c>
      <c r="H2064" s="149">
        <f>_xll.xlShmInterpDisc($H$3&amp;T(CalculationTrigger),C2064)</f>
        <v>0.73857890006738203</v>
      </c>
      <c r="I2064" s="150">
        <f>_xll.xlShmInterpDisc($I$3&amp;T(CalculationTrigger),C2064)</f>
        <v>0.74285907779313953</v>
      </c>
      <c r="J2064" s="157">
        <f t="shared" si="96"/>
        <v>4.8526021246192396E-5</v>
      </c>
      <c r="K2064" s="158">
        <f t="shared" si="97"/>
        <v>0</v>
      </c>
      <c r="L2064" s="159">
        <f t="shared" si="98"/>
        <v>-2.6038584903717598E-4</v>
      </c>
    </row>
    <row r="2065" spans="2:12" x14ac:dyDescent="0.2">
      <c r="B2065" s="112" t="s">
        <v>2</v>
      </c>
      <c r="C2065" s="113">
        <f>_xll.qlCalendarAdvance("TARGET",C2064,B2065,"mf")</f>
        <v>50935</v>
      </c>
      <c r="D2065" s="120">
        <f>_xll.xlShmInterpRateFwd($D$3&amp;T(CalculationTrigger),C2065,,5,C2066)</f>
        <v>1.6499770880425754E-2</v>
      </c>
      <c r="E2065" s="120">
        <f>_xll.xlShmInterpRateFwd($E$3&amp;T(CalculationTrigger),C2065,,5,C2066)</f>
        <v>1.6418766152685862E-2</v>
      </c>
      <c r="F2065" s="121">
        <f>_xll.xlShmInterpRateFwd($F$3&amp;T(CalculationTrigger),C2065,,5,C2066)</f>
        <v>1.5949846417425476E-2</v>
      </c>
      <c r="G2065" s="148">
        <f>_xll.xlShmInterpDisc($G$3&amp;T(CalculationTrigger),C2065)</f>
        <v>0.73755049494661806</v>
      </c>
      <c r="H2065" s="149">
        <f>_xll.xlShmInterpDisc($H$3&amp;T(CalculationTrigger),C2065)</f>
        <v>0.73834632196045757</v>
      </c>
      <c r="I2065" s="150">
        <f>_xll.xlShmInterpDisc($I$3&amp;T(CalculationTrigger),C2065)</f>
        <v>0.74263182151494078</v>
      </c>
      <c r="J2065" s="157">
        <f t="shared" si="96"/>
        <v>4.8554044275427044E-5</v>
      </c>
      <c r="K2065" s="158">
        <f t="shared" si="97"/>
        <v>0</v>
      </c>
      <c r="L2065" s="159">
        <f t="shared" si="98"/>
        <v>-2.6056537501946951E-4</v>
      </c>
    </row>
    <row r="2066" spans="2:12" x14ac:dyDescent="0.2">
      <c r="B2066" s="112" t="s">
        <v>2</v>
      </c>
      <c r="C2066" s="113">
        <f>_xll.qlCalendarAdvance("TARGET",C2065,B2066,"mf")</f>
        <v>50942</v>
      </c>
      <c r="D2066" s="120">
        <f>_xll.xlShmInterpRateFwd($D$3&amp;T(CalculationTrigger),C2066,,5,C2067)</f>
        <v>1.6493579760260921E-2</v>
      </c>
      <c r="E2066" s="120">
        <f>_xll.xlShmInterpRateFwd($E$3&amp;T(CalculationTrigger),C2066,,5,C2067)</f>
        <v>1.6412578941062031E-2</v>
      </c>
      <c r="F2066" s="121">
        <f>_xll.xlShmInterpRateFwd($F$3&amp;T(CalculationTrigger),C2066,,5,C2067)</f>
        <v>1.5943198441168909E-2</v>
      </c>
      <c r="G2066" s="148">
        <f>_xll.xlShmInterpDisc($G$3&amp;T(CalculationTrigger),C2066)</f>
        <v>0.73731718274916347</v>
      </c>
      <c r="H2066" s="149">
        <f>_xll.xlShmInterpDisc($H$3&amp;T(CalculationTrigger),C2066)</f>
        <v>0.7381139043245013</v>
      </c>
      <c r="I2066" s="150">
        <f>_xll.xlShmInterpDisc($I$3&amp;T(CalculationTrigger),C2066)</f>
        <v>0.74240472921391687</v>
      </c>
      <c r="J2066" s="157">
        <f t="shared" si="96"/>
        <v>4.8582017636609936E-5</v>
      </c>
      <c r="K2066" s="158">
        <f t="shared" si="97"/>
        <v>0</v>
      </c>
      <c r="L2066" s="159">
        <f t="shared" si="98"/>
        <v>-2.6074499814267808E-4</v>
      </c>
    </row>
    <row r="2067" spans="2:12" x14ac:dyDescent="0.2">
      <c r="B2067" s="112" t="s">
        <v>2</v>
      </c>
      <c r="C2067" s="113">
        <f>_xll.qlCalendarAdvance("TARGET",C2066,B2067,"mf")</f>
        <v>50949</v>
      </c>
      <c r="D2067" s="120">
        <f>_xll.xlShmInterpRateFwd($D$3&amp;T(CalculationTrigger),C2067,,5,C2068)</f>
        <v>1.6487363388665941E-2</v>
      </c>
      <c r="E2067" s="120">
        <f>_xll.xlShmInterpRateFwd($E$3&amp;T(CalculationTrigger),C2067,,5,C2068)</f>
        <v>1.6406368857861439E-2</v>
      </c>
      <c r="F2067" s="121">
        <f>_xll.xlShmInterpRateFwd($F$3&amp;T(CalculationTrigger),C2067,,5,C2068)</f>
        <v>1.5936538608618468E-2</v>
      </c>
      <c r="G2067" s="148">
        <f>_xll.xlShmInterpDisc($G$3&amp;T(CalculationTrigger),C2067)</f>
        <v>0.73708403184536953</v>
      </c>
      <c r="H2067" s="149">
        <f>_xll.xlShmInterpDisc($H$3&amp;T(CalculationTrigger),C2067)</f>
        <v>0.73788164737790607</v>
      </c>
      <c r="I2067" s="150">
        <f>_xll.xlShmInterpDisc($I$3&amp;T(CalculationTrigger),C2067)</f>
        <v>0.74217780095168562</v>
      </c>
      <c r="J2067" s="157">
        <f t="shared" si="96"/>
        <v>4.8609939414125958E-5</v>
      </c>
      <c r="K2067" s="158">
        <f t="shared" si="97"/>
        <v>0</v>
      </c>
      <c r="L2067" s="159">
        <f t="shared" si="98"/>
        <v>-2.6092470869748784E-4</v>
      </c>
    </row>
    <row r="2068" spans="2:12" x14ac:dyDescent="0.2">
      <c r="B2068" s="112" t="s">
        <v>2</v>
      </c>
      <c r="C2068" s="113">
        <f>_xll.qlCalendarAdvance("TARGET",C2067,B2068,"mf")</f>
        <v>50956</v>
      </c>
      <c r="D2068" s="120">
        <f>_xll.xlShmInterpRateFwd($D$3&amp;T(CalculationTrigger),C2068,,5,C2069)</f>
        <v>1.6481121776751855E-2</v>
      </c>
      <c r="E2068" s="120">
        <f>_xll.xlShmInterpRateFwd($E$3&amp;T(CalculationTrigger),C2068,,5,C2069)</f>
        <v>1.6400135921851269E-2</v>
      </c>
      <c r="F2068" s="121">
        <f>_xll.xlShmInterpRateFwd($F$3&amp;T(CalculationTrigger),C2068,,5,C2069)</f>
        <v>1.5929866977367053E-2</v>
      </c>
      <c r="G2068" s="148">
        <f>_xll.xlShmInterpDisc($G$3&amp;T(CalculationTrigger),C2068)</f>
        <v>0.7368510424856286</v>
      </c>
      <c r="H2068" s="149">
        <f>_xll.xlShmInterpDisc($H$3&amp;T(CalculationTrigger),C2068)</f>
        <v>0.73764955133848231</v>
      </c>
      <c r="I2068" s="150">
        <f>_xll.xlShmInterpDisc($I$3&amp;T(CalculationTrigger),C2068)</f>
        <v>0.7419510367889337</v>
      </c>
      <c r="J2068" s="157">
        <f t="shared" si="96"/>
        <v>4.8637807692353194E-5</v>
      </c>
      <c r="K2068" s="158">
        <f t="shared" si="97"/>
        <v>0</v>
      </c>
      <c r="L2068" s="159">
        <f t="shared" si="98"/>
        <v>-2.6110449697459604E-4</v>
      </c>
    </row>
    <row r="2069" spans="2:12" x14ac:dyDescent="0.2">
      <c r="B2069" s="112" t="s">
        <v>2</v>
      </c>
      <c r="C2069" s="113">
        <f>_xll.qlCalendarAdvance("TARGET",C2068,B2069,"mf")</f>
        <v>50963</v>
      </c>
      <c r="D2069" s="120">
        <f>_xll.xlShmInterpRateFwd($D$3&amp;T(CalculationTrigger),C2069,,5,C2070)</f>
        <v>1.6474854935606596E-2</v>
      </c>
      <c r="E2069" s="120">
        <f>_xll.xlShmInterpRateFwd($E$3&amp;T(CalculationTrigger),C2069,,5,C2070)</f>
        <v>1.6393880151769784E-2</v>
      </c>
      <c r="F2069" s="121">
        <f>_xll.xlShmInterpRateFwd($F$3&amp;T(CalculationTrigger),C2069,,5,C2070)</f>
        <v>1.5923183605042274E-2</v>
      </c>
      <c r="G2069" s="148">
        <f>_xll.xlShmInterpDisc($G$3&amp;T(CalculationTrigger),C2069)</f>
        <v>0.73661821491981638</v>
      </c>
      <c r="H2069" s="149">
        <f>_xll.xlShmInterpDisc($H$3&amp;T(CalculationTrigger),C2069)</f>
        <v>0.73741761642345882</v>
      </c>
      <c r="I2069" s="150">
        <f>_xll.xlShmInterpDisc($I$3&amp;T(CalculationTrigger),C2069)</f>
        <v>0.74172443678541866</v>
      </c>
      <c r="J2069" s="157">
        <f t="shared" si="96"/>
        <v>4.8665620555667984E-5</v>
      </c>
      <c r="K2069" s="158">
        <f t="shared" si="97"/>
        <v>0</v>
      </c>
      <c r="L2069" s="159">
        <f t="shared" si="98"/>
        <v>-2.6128435326470408E-4</v>
      </c>
    </row>
    <row r="2070" spans="2:12" x14ac:dyDescent="0.2">
      <c r="B2070" s="112" t="s">
        <v>2</v>
      </c>
      <c r="C2070" s="113">
        <f>_xll.qlCalendarAdvance("TARGET",C2069,B2070,"mf")</f>
        <v>50970</v>
      </c>
      <c r="D2070" s="120">
        <f>_xll.xlShmInterpRateFwd($D$3&amp;T(CalculationTrigger),C2070,,5,C2071)</f>
        <v>1.6468562876271815E-2</v>
      </c>
      <c r="E2070" s="120">
        <f>_xll.xlShmInterpRateFwd($E$3&amp;T(CalculationTrigger),C2070,,5,C2071)</f>
        <v>1.6387601566355298E-2</v>
      </c>
      <c r="F2070" s="121">
        <f>_xll.xlShmInterpRateFwd($F$3&amp;T(CalculationTrigger),C2070,,5,C2071)</f>
        <v>1.5916488549184812E-2</v>
      </c>
      <c r="G2070" s="148">
        <f>_xll.xlShmInterpDisc($G$3&amp;T(CalculationTrigger),C2070)</f>
        <v>0.73638554939729317</v>
      </c>
      <c r="H2070" s="149">
        <f>_xll.xlShmInterpDisc($H$3&amp;T(CalculationTrigger),C2070)</f>
        <v>0.73718584284948407</v>
      </c>
      <c r="I2070" s="150">
        <f>_xll.xlShmInterpDisc($I$3&amp;T(CalculationTrigger),C2070)</f>
        <v>0.74149800099996976</v>
      </c>
      <c r="J2070" s="157">
        <f t="shared" si="96"/>
        <v>4.8693376088464749E-5</v>
      </c>
      <c r="K2070" s="158">
        <f t="shared" si="97"/>
        <v>0</v>
      </c>
      <c r="L2070" s="159">
        <f t="shared" si="98"/>
        <v>-2.614642678584998E-4</v>
      </c>
    </row>
    <row r="2071" spans="2:12" x14ac:dyDescent="0.2">
      <c r="B2071" s="112" t="s">
        <v>2</v>
      </c>
      <c r="C2071" s="113">
        <f>_xll.qlCalendarAdvance("TARGET",C2070,B2071,"mf")</f>
        <v>50977</v>
      </c>
      <c r="D2071" s="120">
        <f>_xll.xlShmInterpRateFwd($D$3&amp;T(CalculationTrigger),C2071,,5,C2072)</f>
        <v>1.6462245609893494E-2</v>
      </c>
      <c r="E2071" s="120">
        <f>_xll.xlShmInterpRateFwd($E$3&amp;T(CalculationTrigger),C2071,,5,C2072)</f>
        <v>1.6381300184380908E-2</v>
      </c>
      <c r="F2071" s="121">
        <f>_xll.xlShmInterpRateFwd($F$3&amp;T(CalculationTrigger),C2071,,5,C2072)</f>
        <v>1.5909781867427995E-2</v>
      </c>
      <c r="G2071" s="148">
        <f>_xll.xlShmInterpDisc($G$3&amp;T(CalculationTrigger),C2071)</f>
        <v>0.73615304616690547</v>
      </c>
      <c r="H2071" s="149">
        <f>_xll.xlShmInterpDisc($H$3&amp;T(CalculationTrigger),C2071)</f>
        <v>0.73695423083262745</v>
      </c>
      <c r="I2071" s="150">
        <f>_xll.xlShmInterpDisc($I$3&amp;T(CalculationTrigger),C2071)</f>
        <v>0.74127172949049058</v>
      </c>
      <c r="J2071" s="157">
        <f t="shared" si="96"/>
        <v>4.8721072375106074E-5</v>
      </c>
      <c r="K2071" s="158">
        <f t="shared" si="97"/>
        <v>0</v>
      </c>
      <c r="L2071" s="159">
        <f t="shared" si="98"/>
        <v>-2.6164423104666965E-4</v>
      </c>
    </row>
    <row r="2072" spans="2:12" x14ac:dyDescent="0.2">
      <c r="B2072" s="112" t="s">
        <v>2</v>
      </c>
      <c r="C2072" s="113">
        <f>_xll.qlCalendarAdvance("TARGET",C2071,B2072,"mf")</f>
        <v>50984</v>
      </c>
      <c r="D2072" s="120">
        <f>_xll.xlShmInterpRateFwd($D$3&amp;T(CalculationTrigger),C2072,,5,C2073)</f>
        <v>1.6455903147496037E-2</v>
      </c>
      <c r="E2072" s="120">
        <f>_xll.xlShmInterpRateFwd($E$3&amp;T(CalculationTrigger),C2072,,5,C2073)</f>
        <v>1.6374976024573426E-2</v>
      </c>
      <c r="F2072" s="121">
        <f>_xll.xlShmInterpRateFwd($F$3&amp;T(CalculationTrigger),C2072,,5,C2073)</f>
        <v>1.5903063617358743E-2</v>
      </c>
      <c r="G2072" s="148">
        <f>_xll.xlShmInterpDisc($G$3&amp;T(CalculationTrigger),C2072)</f>
        <v>0.73592070547698551</v>
      </c>
      <c r="H2072" s="149">
        <f>_xll.xlShmInterpDisc($H$3&amp;T(CalculationTrigger),C2072)</f>
        <v>0.7367227805883797</v>
      </c>
      <c r="I2072" s="150">
        <f>_xll.xlShmInterpDisc($I$3&amp;T(CalculationTrigger),C2072)</f>
        <v>0.74104562231395965</v>
      </c>
      <c r="J2072" s="157">
        <f t="shared" si="96"/>
        <v>4.8748707499992472E-5</v>
      </c>
      <c r="K2072" s="158">
        <f t="shared" si="97"/>
        <v>0</v>
      </c>
      <c r="L2072" s="159">
        <f t="shared" si="98"/>
        <v>-2.6182423311993082E-4</v>
      </c>
    </row>
    <row r="2073" spans="2:12" x14ac:dyDescent="0.2">
      <c r="B2073" s="112" t="s">
        <v>2</v>
      </c>
      <c r="C2073" s="113">
        <f>_xll.qlCalendarAdvance("TARGET",C2072,B2073,"mf")</f>
        <v>50991</v>
      </c>
      <c r="D2073" s="120">
        <f>_xll.xlShmInterpRateFwd($D$3&amp;T(CalculationTrigger),C2073,,5,C2074)</f>
        <v>1.6449535500213962E-2</v>
      </c>
      <c r="E2073" s="120">
        <f>_xll.xlShmInterpRateFwd($E$3&amp;T(CalculationTrigger),C2073,,5,C2074)</f>
        <v>1.6368629105688662E-2</v>
      </c>
      <c r="F2073" s="121">
        <f>_xll.xlShmInterpRateFwd($F$3&amp;T(CalculationTrigger),C2073,,5,C2074)</f>
        <v>1.5896333856569751E-2</v>
      </c>
      <c r="G2073" s="148">
        <f>_xll.xlShmInterpDisc($G$3&amp;T(CalculationTrigger),C2073)</f>
        <v>0.73568852757535397</v>
      </c>
      <c r="H2073" s="149">
        <f>_xll.xlShmInterpDisc($H$3&amp;T(CalculationTrigger),C2073)</f>
        <v>0.73649149233165467</v>
      </c>
      <c r="I2073" s="150">
        <f>_xll.xlShmInterpDisc($I$3&amp;T(CalculationTrigger),C2073)</f>
        <v>0.74081967952643224</v>
      </c>
      <c r="J2073" s="157">
        <f t="shared" si="96"/>
        <v>4.8776279547477684E-5</v>
      </c>
      <c r="K2073" s="158">
        <f t="shared" si="97"/>
        <v>0</v>
      </c>
      <c r="L2073" s="159">
        <f t="shared" si="98"/>
        <v>-2.6200426436895428E-4</v>
      </c>
    </row>
    <row r="2074" spans="2:12" x14ac:dyDescent="0.2">
      <c r="B2074" s="112" t="s">
        <v>2</v>
      </c>
      <c r="C2074" s="113">
        <f>_xll.qlCalendarAdvance("TARGET",C2073,B2074,"mf")</f>
        <v>50998</v>
      </c>
      <c r="D2074" s="120">
        <f>_xll.xlShmInterpRateFwd($D$3&amp;T(CalculationTrigger),C2074,,5,C2075)</f>
        <v>1.6443142679106557E-2</v>
      </c>
      <c r="E2074" s="120">
        <f>_xll.xlShmInterpRateFwd($E$3&amp;T(CalculationTrigger),C2074,,5,C2075)</f>
        <v>1.6362259446494054E-2</v>
      </c>
      <c r="F2074" s="121">
        <f>_xll.xlShmInterpRateFwd($F$3&amp;T(CalculationTrigger),C2074,,5,C2075)</f>
        <v>1.5889592642636272E-2</v>
      </c>
      <c r="G2074" s="148">
        <f>_xll.xlShmInterpDisc($G$3&amp;T(CalculationTrigger),C2074)</f>
        <v>0.73545651270931911</v>
      </c>
      <c r="H2074" s="149">
        <f>_xll.xlShmInterpDisc($H$3&amp;T(CalculationTrigger),C2074)</f>
        <v>0.73626036627678992</v>
      </c>
      <c r="I2074" s="150">
        <f>_xll.xlShmInterpDisc($I$3&amp;T(CalculationTrigger),C2074)</f>
        <v>0.74059390118304202</v>
      </c>
      <c r="J2074" s="157">
        <f t="shared" si="96"/>
        <v>4.8803786601968118E-5</v>
      </c>
      <c r="K2074" s="158">
        <f t="shared" si="97"/>
        <v>0</v>
      </c>
      <c r="L2074" s="159">
        <f t="shared" si="98"/>
        <v>-2.6218431508443613E-4</v>
      </c>
    </row>
    <row r="2075" spans="2:12" x14ac:dyDescent="0.2">
      <c r="B2075" s="112" t="s">
        <v>2</v>
      </c>
      <c r="C2075" s="113">
        <f>_xll.qlCalendarAdvance("TARGET",C2074,B2075,"mf")</f>
        <v>51005</v>
      </c>
      <c r="D2075" s="120">
        <f>_xll.xlShmInterpRateFwd($D$3&amp;T(CalculationTrigger),C2075,,5,C2076)</f>
        <v>1.643672469527371E-2</v>
      </c>
      <c r="E2075" s="120">
        <f>_xll.xlShmInterpRateFwd($E$3&amp;T(CalculationTrigger),C2075,,5,C2076)</f>
        <v>1.6355867065710735E-2</v>
      </c>
      <c r="F2075" s="121">
        <f>_xll.xlShmInterpRateFwd($F$3&amp;T(CalculationTrigger),C2075,,5,C2076)</f>
        <v>1.5882840033191452E-2</v>
      </c>
      <c r="G2075" s="148">
        <f>_xll.xlShmInterpDisc($G$3&amp;T(CalculationTrigger),C2075)</f>
        <v>0.73522466112567908</v>
      </c>
      <c r="H2075" s="149">
        <f>_xll.xlShmInterpDisc($H$3&amp;T(CalculationTrigger),C2075)</f>
        <v>0.73602940263754768</v>
      </c>
      <c r="I2075" s="150">
        <f>_xll.xlShmInterpDisc($I$3&amp;T(CalculationTrigger),C2075)</f>
        <v>0.74036828733800286</v>
      </c>
      <c r="J2075" s="157">
        <f t="shared" si="96"/>
        <v>4.8831226747823379E-5</v>
      </c>
      <c r="K2075" s="158">
        <f t="shared" si="97"/>
        <v>0</v>
      </c>
      <c r="L2075" s="159">
        <f t="shared" si="98"/>
        <v>-2.6236437555709016E-4</v>
      </c>
    </row>
    <row r="2076" spans="2:12" x14ac:dyDescent="0.2">
      <c r="B2076" s="112" t="s">
        <v>2</v>
      </c>
      <c r="C2076" s="113">
        <f>_xll.qlCalendarAdvance("TARGET",C2075,B2076,"mf")</f>
        <v>51012</v>
      </c>
      <c r="D2076" s="120">
        <f>_xll.xlShmInterpRateFwd($D$3&amp;T(CalculationTrigger),C2076,,5,C2077)</f>
        <v>1.6430281559786403E-2</v>
      </c>
      <c r="E2076" s="120">
        <f>_xll.xlShmInterpRateFwd($E$3&amp;T(CalculationTrigger),C2076,,5,C2077)</f>
        <v>1.6349451982112021E-2</v>
      </c>
      <c r="F2076" s="121">
        <f>_xll.xlShmInterpRateFwd($F$3&amp;T(CalculationTrigger),C2076,,5,C2077)</f>
        <v>1.5876076085810469E-2</v>
      </c>
      <c r="G2076" s="148">
        <f>_xll.xlShmInterpDisc($G$3&amp;T(CalculationTrigger),C2076)</f>
        <v>0.7349929730707222</v>
      </c>
      <c r="H2076" s="149">
        <f>_xll.xlShmInterpDisc($H$3&amp;T(CalculationTrigger),C2076)</f>
        <v>0.7357986016271163</v>
      </c>
      <c r="I2076" s="150">
        <f>_xll.xlShmInterpDisc($I$3&amp;T(CalculationTrigger),C2076)</f>
        <v>0.74014283804460934</v>
      </c>
      <c r="J2076" s="157">
        <f t="shared" si="96"/>
        <v>4.8858598069445658E-5</v>
      </c>
      <c r="K2076" s="158">
        <f t="shared" si="97"/>
        <v>0</v>
      </c>
      <c r="L2076" s="159">
        <f t="shared" si="98"/>
        <v>-2.6254443607758086E-4</v>
      </c>
    </row>
    <row r="2077" spans="2:12" x14ac:dyDescent="0.2">
      <c r="B2077" s="112" t="s">
        <v>2</v>
      </c>
      <c r="C2077" s="113">
        <f>_xll.qlCalendarAdvance("TARGET",C2076,B2077,"mf")</f>
        <v>51019</v>
      </c>
      <c r="D2077" s="120">
        <f>_xll.xlShmInterpRateFwd($D$3&amp;T(CalculationTrigger),C2077,,5,C2078)</f>
        <v>1.6423813283738868E-2</v>
      </c>
      <c r="E2077" s="120">
        <f>_xll.xlShmInterpRateFwd($E$3&amp;T(CalculationTrigger),C2077,,5,C2078)</f>
        <v>1.6343014214430716E-2</v>
      </c>
      <c r="F2077" s="121">
        <f>_xll.xlShmInterpRateFwd($F$3&amp;T(CalculationTrigger),C2077,,5,C2078)</f>
        <v>1.5869300858062652E-2</v>
      </c>
      <c r="G2077" s="148">
        <f>_xll.xlShmInterpDisc($G$3&amp;T(CalculationTrigger),C2077)</f>
        <v>0.7347614487902282</v>
      </c>
      <c r="H2077" s="149">
        <f>_xll.xlShmInterpDisc($H$3&amp;T(CalculationTrigger),C2077)</f>
        <v>0.73556796345811093</v>
      </c>
      <c r="I2077" s="150">
        <f>_xll.xlShmInterpDisc($I$3&amp;T(CalculationTrigger),C2077)</f>
        <v>0.73991755335523934</v>
      </c>
      <c r="J2077" s="157">
        <f t="shared" si="96"/>
        <v>4.8885898651200258E-5</v>
      </c>
      <c r="K2077" s="158">
        <f t="shared" si="97"/>
        <v>0</v>
      </c>
      <c r="L2077" s="159">
        <f t="shared" si="98"/>
        <v>-2.6272448693662426E-4</v>
      </c>
    </row>
    <row r="2078" spans="2:12" x14ac:dyDescent="0.2">
      <c r="B2078" s="112" t="s">
        <v>2</v>
      </c>
      <c r="C2078" s="113">
        <f>_xll.qlCalendarAdvance("TARGET",C2077,B2078,"mf")</f>
        <v>51026</v>
      </c>
      <c r="D2078" s="120">
        <f>_xll.xlShmInterpRateFwd($D$3&amp;T(CalculationTrigger),C2078,,5,C2079)</f>
        <v>1.6417319878219597E-2</v>
      </c>
      <c r="E2078" s="120">
        <f>_xll.xlShmInterpRateFwd($E$3&amp;T(CalculationTrigger),C2078,,5,C2079)</f>
        <v>1.6336553781417042E-2</v>
      </c>
      <c r="F2078" s="121">
        <f>_xll.xlShmInterpRateFwd($F$3&amp;T(CalculationTrigger),C2078,,5,C2079)</f>
        <v>1.5862514407575218E-2</v>
      </c>
      <c r="G2078" s="148">
        <f>_xll.xlShmInterpDisc($G$3&amp;T(CalculationTrigger),C2078)</f>
        <v>0.73453008852946911</v>
      </c>
      <c r="H2078" s="149">
        <f>_xll.xlShmInterpDisc($H$3&amp;T(CalculationTrigger),C2078)</f>
        <v>0.73533748834257473</v>
      </c>
      <c r="I2078" s="150">
        <f>_xll.xlShmInterpDisc($I$3&amp;T(CalculationTrigger),C2078)</f>
        <v>0.73969243332135537</v>
      </c>
      <c r="J2078" s="157">
        <f t="shared" si="96"/>
        <v>4.8913126577470115E-5</v>
      </c>
      <c r="K2078" s="158">
        <f t="shared" si="97"/>
        <v>0</v>
      </c>
      <c r="L2078" s="159">
        <f t="shared" si="98"/>
        <v>-2.6290451842491124E-4</v>
      </c>
    </row>
    <row r="2079" spans="2:12" x14ac:dyDescent="0.2">
      <c r="B2079" s="112" t="s">
        <v>2</v>
      </c>
      <c r="C2079" s="113">
        <f>_xll.qlCalendarAdvance("TARGET",C2078,B2079,"mf")</f>
        <v>51033</v>
      </c>
      <c r="D2079" s="120">
        <f>_xll.xlShmInterpRateFwd($D$3&amp;T(CalculationTrigger),C2079,,5,C2080)</f>
        <v>1.6410801354299759E-2</v>
      </c>
      <c r="E2079" s="120">
        <f>_xll.xlShmInterpRateFwd($E$3&amp;T(CalculationTrigger),C2079,,5,C2080)</f>
        <v>1.6330070701832847E-2</v>
      </c>
      <c r="F2079" s="121">
        <f>_xll.xlShmInterpRateFwd($F$3&amp;T(CalculationTrigger),C2079,,5,C2080)</f>
        <v>1.5855716791934787E-2</v>
      </c>
      <c r="G2079" s="148">
        <f>_xll.xlShmInterpDisc($G$3&amp;T(CalculationTrigger),C2079)</f>
        <v>0.73429889253321001</v>
      </c>
      <c r="H2079" s="149">
        <f>_xll.xlShmInterpDisc($H$3&amp;T(CalculationTrigger),C2079)</f>
        <v>0.73510717649197999</v>
      </c>
      <c r="I2079" s="150">
        <f>_xll.xlShmInterpDisc($I$3&amp;T(CalculationTrigger),C2079)</f>
        <v>0.73946747799350543</v>
      </c>
      <c r="J2079" s="157">
        <f t="shared" si="96"/>
        <v>4.8940279932640913E-5</v>
      </c>
      <c r="K2079" s="158">
        <f t="shared" si="97"/>
        <v>0</v>
      </c>
      <c r="L2079" s="159">
        <f t="shared" si="98"/>
        <v>-2.6308452083312936E-4</v>
      </c>
    </row>
    <row r="2080" spans="2:12" x14ac:dyDescent="0.2">
      <c r="B2080" s="112" t="s">
        <v>2</v>
      </c>
      <c r="C2080" s="113">
        <f>_xll.qlCalendarAdvance("TARGET",C2079,B2080,"mf")</f>
        <v>51040</v>
      </c>
      <c r="D2080" s="120">
        <f>_xll.xlShmInterpRateFwd($D$3&amp;T(CalculationTrigger),C2080,,5,C2081)</f>
        <v>1.6404257723079553E-2</v>
      </c>
      <c r="E2080" s="120">
        <f>_xll.xlShmInterpRateFwd($E$3&amp;T(CalculationTrigger),C2080,,5,C2081)</f>
        <v>1.6323564994428438E-2</v>
      </c>
      <c r="F2080" s="121">
        <f>_xll.xlShmInterpRateFwd($F$3&amp;T(CalculationTrigger),C2080,,5,C2081)</f>
        <v>1.5848908068745317E-2</v>
      </c>
      <c r="G2080" s="148">
        <f>_xll.xlShmInterpDisc($G$3&amp;T(CalculationTrigger),C2080)</f>
        <v>0.73406786104571031</v>
      </c>
      <c r="H2080" s="149">
        <f>_xll.xlShmInterpDisc($H$3&amp;T(CalculationTrigger),C2080)</f>
        <v>0.73487702811722888</v>
      </c>
      <c r="I2080" s="150">
        <f>_xll.xlShmInterpDisc($I$3&amp;T(CalculationTrigger),C2080)</f>
        <v>0.73924268742132504</v>
      </c>
      <c r="J2080" s="157">
        <f t="shared" si="96"/>
        <v>4.8967356801086161E-5</v>
      </c>
      <c r="K2080" s="158">
        <f t="shared" si="97"/>
        <v>0</v>
      </c>
      <c r="L2080" s="159">
        <f t="shared" si="98"/>
        <v>-2.6326448445197515E-4</v>
      </c>
    </row>
    <row r="2081" spans="2:12" x14ac:dyDescent="0.2">
      <c r="B2081" s="112" t="s">
        <v>2</v>
      </c>
      <c r="C2081" s="113">
        <f>_xll.qlCalendarAdvance("TARGET",C2080,B2081,"mf")</f>
        <v>51047</v>
      </c>
      <c r="D2081" s="120">
        <f>_xll.xlShmInterpRateFwd($D$3&amp;T(CalculationTrigger),C2081,,5,C2082)</f>
        <v>1.6397688995641872E-2</v>
      </c>
      <c r="E2081" s="120">
        <f>_xll.xlShmInterpRateFwd($E$3&amp;T(CalculationTrigger),C2081,,5,C2082)</f>
        <v>1.6317036677930989E-2</v>
      </c>
      <c r="F2081" s="121">
        <f>_xll.xlShmInterpRateFwd($F$3&amp;T(CalculationTrigger),C2081,,5,C2082)</f>
        <v>1.5842088295564372E-2</v>
      </c>
      <c r="G2081" s="148">
        <f>_xll.xlShmInterpDisc($G$3&amp;T(CalculationTrigger),C2081)</f>
        <v>0.73383699431072447</v>
      </c>
      <c r="H2081" s="149">
        <f>_xll.xlShmInterpDisc($H$3&amp;T(CalculationTrigger),C2081)</f>
        <v>0.73464704342865461</v>
      </c>
      <c r="I2081" s="150">
        <f>_xll.xlShmInterpDisc($I$3&amp;T(CalculationTrigger),C2081)</f>
        <v>0.73901806165353867</v>
      </c>
      <c r="J2081" s="157">
        <f t="shared" si="96"/>
        <v>4.8994355267186965E-5</v>
      </c>
      <c r="K2081" s="158">
        <f t="shared" si="97"/>
        <v>0</v>
      </c>
      <c r="L2081" s="159">
        <f t="shared" si="98"/>
        <v>-2.6344439957213584E-4</v>
      </c>
    </row>
    <row r="2082" spans="2:12" x14ac:dyDescent="0.2">
      <c r="B2082" s="112" t="s">
        <v>2</v>
      </c>
      <c r="C2082" s="113">
        <f>_xll.qlCalendarAdvance("TARGET",C2081,B2082,"mf")</f>
        <v>51054</v>
      </c>
      <c r="D2082" s="120">
        <f>_xll.xlShmInterpRateFwd($D$3&amp;T(CalculationTrigger),C2082,,5,C2083)</f>
        <v>1.6391095183075445E-2</v>
      </c>
      <c r="E2082" s="120">
        <f>_xll.xlShmInterpRateFwd($E$3&amp;T(CalculationTrigger),C2082,,5,C2083)</f>
        <v>1.6310485771114047E-2</v>
      </c>
      <c r="F2082" s="121">
        <f>_xll.xlShmInterpRateFwd($F$3&amp;T(CalculationTrigger),C2082,,5,C2083)</f>
        <v>1.5835257530036367E-2</v>
      </c>
      <c r="G2082" s="148">
        <f>_xll.xlShmInterpDisc($G$3&amp;T(CalculationTrigger),C2082)</f>
        <v>0.733606292571503</v>
      </c>
      <c r="H2082" s="149">
        <f>_xll.xlShmInterpDisc($H$3&amp;T(CalculationTrigger),C2082)</f>
        <v>0.73441722263602283</v>
      </c>
      <c r="I2082" s="150">
        <f>_xll.xlShmInterpDisc($I$3&amp;T(CalculationTrigger),C2082)</f>
        <v>0.73879360073796163</v>
      </c>
      <c r="J2082" s="157">
        <f t="shared" si="96"/>
        <v>4.9021273415327058E-5</v>
      </c>
      <c r="K2082" s="158">
        <f t="shared" si="97"/>
        <v>0</v>
      </c>
      <c r="L2082" s="159">
        <f t="shared" si="98"/>
        <v>-2.6362425648432185E-4</v>
      </c>
    </row>
    <row r="2083" spans="2:12" x14ac:dyDescent="0.2">
      <c r="B2083" s="112" t="s">
        <v>2</v>
      </c>
      <c r="C2083" s="113">
        <f>_xll.qlCalendarAdvance("TARGET",C2082,B2083,"mf")</f>
        <v>51061</v>
      </c>
      <c r="D2083" s="120">
        <f>_xll.xlShmInterpRateFwd($D$3&amp;T(CalculationTrigger),C2083,,5,C2084)</f>
        <v>1.6384476296451692E-2</v>
      </c>
      <c r="E2083" s="120">
        <f>_xll.xlShmInterpRateFwd($E$3&amp;T(CalculationTrigger),C2083,,5,C2084)</f>
        <v>1.6303912292710672E-2</v>
      </c>
      <c r="F2083" s="121">
        <f>_xll.xlShmInterpRateFwd($F$3&amp;T(CalculationTrigger),C2083,,5,C2084)</f>
        <v>1.5828415829712977E-2</v>
      </c>
      <c r="G2083" s="148">
        <f>_xll.xlShmInterpDisc($G$3&amp;T(CalculationTrigger),C2083)</f>
        <v>0.73337575607079342</v>
      </c>
      <c r="H2083" s="149">
        <f>_xll.xlShmInterpDisc($H$3&amp;T(CalculationTrigger),C2083)</f>
        <v>0.73418756594853207</v>
      </c>
      <c r="I2083" s="150">
        <f>_xll.xlShmInterpDisc($I$3&amp;T(CalculationTrigger),C2083)</f>
        <v>0.73856930472150051</v>
      </c>
      <c r="J2083" s="157">
        <f t="shared" si="96"/>
        <v>4.9048109329887769E-5</v>
      </c>
      <c r="K2083" s="158">
        <f t="shared" si="97"/>
        <v>0</v>
      </c>
      <c r="L2083" s="159">
        <f t="shared" si="98"/>
        <v>-2.6380404547920924E-4</v>
      </c>
    </row>
    <row r="2084" spans="2:12" x14ac:dyDescent="0.2">
      <c r="B2084" s="112" t="s">
        <v>2</v>
      </c>
      <c r="C2084" s="113">
        <f>_xll.qlCalendarAdvance("TARGET",C2083,B2084,"mf")</f>
        <v>51068</v>
      </c>
      <c r="D2084" s="120">
        <f>_xll.xlShmInterpRateFwd($D$3&amp;T(CalculationTrigger),C2084,,5,C2085)</f>
        <v>1.6377832346859477E-2</v>
      </c>
      <c r="E2084" s="120">
        <f>_xll.xlShmInterpRateFwd($E$3&amp;T(CalculationTrigger),C2084,,5,C2085)</f>
        <v>1.629731626147711E-2</v>
      </c>
      <c r="F2084" s="121">
        <f>_xll.xlShmInterpRateFwd($F$3&amp;T(CalculationTrigger),C2084,,5,C2085)</f>
        <v>1.5821563252197982E-2</v>
      </c>
      <c r="G2084" s="148">
        <f>_xll.xlShmInterpDisc($G$3&amp;T(CalculationTrigger),C2084)</f>
        <v>0.73314538505084126</v>
      </c>
      <c r="H2084" s="149">
        <f>_xll.xlShmInterpDisc($H$3&amp;T(CalculationTrigger),C2084)</f>
        <v>0.73395807357481524</v>
      </c>
      <c r="I2084" s="150">
        <f>_xll.xlShmInterpDisc($I$3&amp;T(CalculationTrigger),C2084)</f>
        <v>0.73834517365015595</v>
      </c>
      <c r="J2084" s="157">
        <f t="shared" si="96"/>
        <v>4.9074861095252988E-5</v>
      </c>
      <c r="K2084" s="158">
        <f t="shared" si="97"/>
        <v>0</v>
      </c>
      <c r="L2084" s="159">
        <f t="shared" si="98"/>
        <v>-2.6398375684750087E-4</v>
      </c>
    </row>
    <row r="2085" spans="2:12" x14ac:dyDescent="0.2">
      <c r="B2085" s="112" t="s">
        <v>2</v>
      </c>
      <c r="C2085" s="113">
        <f>_xll.qlCalendarAdvance("TARGET",C2084,B2085,"mf")</f>
        <v>51075</v>
      </c>
      <c r="D2085" s="120">
        <f>_xll.xlShmInterpRateFwd($D$3&amp;T(CalculationTrigger),C2085,,5,C2086)</f>
        <v>1.6371163345405098E-2</v>
      </c>
      <c r="E2085" s="120">
        <f>_xll.xlShmInterpRateFwd($E$3&amp;T(CalculationTrigger),C2085,,5,C2086)</f>
        <v>1.6290697696169663E-2</v>
      </c>
      <c r="F2085" s="121">
        <f>_xll.xlShmInterpRateFwd($F$3&amp;T(CalculationTrigger),C2085,,5,C2086)</f>
        <v>1.5814699855118259E-2</v>
      </c>
      <c r="G2085" s="148">
        <f>_xll.xlShmInterpDisc($G$3&amp;T(CalculationTrigger),C2085)</f>
        <v>0.73291517975339115</v>
      </c>
      <c r="H2085" s="149">
        <f>_xll.xlShmInterpDisc($H$3&amp;T(CalculationTrigger),C2085)</f>
        <v>0.73372874572294045</v>
      </c>
      <c r="I2085" s="150">
        <f>_xll.xlShmInterpDisc($I$3&amp;T(CalculationTrigger),C2085)</f>
        <v>0.73812120756902333</v>
      </c>
      <c r="J2085" s="157">
        <f t="shared" si="96"/>
        <v>4.9101526795784474E-5</v>
      </c>
      <c r="K2085" s="158">
        <f t="shared" si="97"/>
        <v>0</v>
      </c>
      <c r="L2085" s="159">
        <f t="shared" si="98"/>
        <v>-2.6416338087988941E-4</v>
      </c>
    </row>
    <row r="2086" spans="2:12" x14ac:dyDescent="0.2">
      <c r="B2086" s="112" t="s">
        <v>2</v>
      </c>
      <c r="C2086" s="113">
        <f>_xll.qlCalendarAdvance("TARGET",C2085,B2086,"mf")</f>
        <v>51082</v>
      </c>
      <c r="D2086" s="120">
        <f>_xll.xlShmInterpRateFwd($D$3&amp;T(CalculationTrigger),C2086,,5,C2087)</f>
        <v>1.6364469303154362E-2</v>
      </c>
      <c r="E2086" s="120">
        <f>_xll.xlShmInterpRateFwd($E$3&amp;T(CalculationTrigger),C2086,,5,C2087)</f>
        <v>1.6284056615538871E-2</v>
      </c>
      <c r="F2086" s="121">
        <f>_xll.xlShmInterpRateFwd($F$3&amp;T(CalculationTrigger),C2086,,5,C2087)</f>
        <v>1.5807825696025367E-2</v>
      </c>
      <c r="G2086" s="148">
        <f>_xll.xlShmInterpDisc($G$3&amp;T(CalculationTrigger),C2086)</f>
        <v>0.73268514041968724</v>
      </c>
      <c r="H2086" s="149">
        <f>_xll.xlShmInterpDisc($H$3&amp;T(CalculationTrigger),C2086)</f>
        <v>0.73349958260041204</v>
      </c>
      <c r="I2086" s="150">
        <f>_xll.xlShmInterpDisc($I$3&amp;T(CalculationTrigger),C2086)</f>
        <v>0.73789740652229419</v>
      </c>
      <c r="J2086" s="157">
        <f t="shared" si="96"/>
        <v>4.9128104515885856E-5</v>
      </c>
      <c r="K2086" s="158">
        <f t="shared" si="97"/>
        <v>0</v>
      </c>
      <c r="L2086" s="159">
        <f t="shared" si="98"/>
        <v>-2.6434290786706889E-4</v>
      </c>
    </row>
    <row r="2087" spans="2:12" x14ac:dyDescent="0.2">
      <c r="B2087" s="112" t="s">
        <v>2</v>
      </c>
      <c r="C2087" s="113">
        <f>_xll.qlCalendarAdvance("TARGET",C2086,B2087,"mf")</f>
        <v>51089</v>
      </c>
      <c r="D2087" s="120">
        <f>_xll.xlShmInterpRateFwd($D$3&amp;T(CalculationTrigger),C2087,,5,C2088)</f>
        <v>1.6357750231196316E-2</v>
      </c>
      <c r="E2087" s="120">
        <f>_xll.xlShmInterpRateFwd($E$3&amp;T(CalculationTrigger),C2087,,5,C2088)</f>
        <v>1.6277393038306352E-2</v>
      </c>
      <c r="F2087" s="121">
        <f>_xll.xlShmInterpRateFwd($F$3&amp;T(CalculationTrigger),C2087,,5,C2088)</f>
        <v>1.5800940832534506E-2</v>
      </c>
      <c r="G2087" s="148">
        <f>_xll.xlShmInterpDisc($G$3&amp;T(CalculationTrigger),C2087)</f>
        <v>0.73245526729047472</v>
      </c>
      <c r="H2087" s="149">
        <f>_xll.xlShmInterpDisc($H$3&amp;T(CalculationTrigger),C2087)</f>
        <v>0.73327058441417159</v>
      </c>
      <c r="I2087" s="150">
        <f>_xll.xlShmInterpDisc($I$3&amp;T(CalculationTrigger),C2087)</f>
        <v>0.73767377055325845</v>
      </c>
      <c r="J2087" s="157">
        <f t="shared" si="96"/>
        <v>4.9154592339923805E-5</v>
      </c>
      <c r="K2087" s="158">
        <f t="shared" si="97"/>
        <v>0</v>
      </c>
      <c r="L2087" s="159">
        <f t="shared" si="98"/>
        <v>-2.6452232809973672E-4</v>
      </c>
    </row>
    <row r="2088" spans="2:12" x14ac:dyDescent="0.2">
      <c r="B2088" s="112" t="s">
        <v>2</v>
      </c>
      <c r="C2088" s="113">
        <f>_xll.qlCalendarAdvance("TARGET",C2087,B2088,"mf")</f>
        <v>51096</v>
      </c>
      <c r="D2088" s="120">
        <f>_xll.xlShmInterpRateFwd($D$3&amp;T(CalculationTrigger),C2088,,5,C2089)</f>
        <v>1.6351006140608478E-2</v>
      </c>
      <c r="E2088" s="120">
        <f>_xll.xlShmInterpRateFwd($E$3&amp;T(CalculationTrigger),C2088,,5,C2089)</f>
        <v>1.6270706983245904E-2</v>
      </c>
      <c r="F2088" s="121">
        <f>_xll.xlShmInterpRateFwd($F$3&amp;T(CalculationTrigger),C2088,,5,C2089)</f>
        <v>1.5794045322220306E-2</v>
      </c>
      <c r="G2088" s="148">
        <f>_xll.xlShmInterpDisc($G$3&amp;T(CalculationTrigger),C2088)</f>
        <v>0.73222556060600064</v>
      </c>
      <c r="H2088" s="149">
        <f>_xll.xlShmInterpDisc($H$3&amp;T(CalculationTrigger),C2088)</f>
        <v>0.73304175137059946</v>
      </c>
      <c r="I2088" s="150">
        <f>_xll.xlShmInterpDisc($I$3&amp;T(CalculationTrigger),C2088)</f>
        <v>0.7374502997043052</v>
      </c>
      <c r="J2088" s="157">
        <f t="shared" si="96"/>
        <v>4.9180988352287104E-5</v>
      </c>
      <c r="K2088" s="158">
        <f t="shared" si="97"/>
        <v>0</v>
      </c>
      <c r="L2088" s="159">
        <f t="shared" si="98"/>
        <v>-2.6470163186857639E-4</v>
      </c>
    </row>
    <row r="2089" spans="2:12" x14ac:dyDescent="0.2">
      <c r="B2089" s="112" t="s">
        <v>2</v>
      </c>
      <c r="C2089" s="113">
        <f>_xll.qlCalendarAdvance("TARGET",C2088,B2089,"mf")</f>
        <v>51103</v>
      </c>
      <c r="D2089" s="120">
        <f>_xll.xlShmInterpRateFwd($D$3&amp;T(CalculationTrigger),C2089,,5,C2090)</f>
        <v>1.6344237042526345E-2</v>
      </c>
      <c r="E2089" s="120">
        <f>_xll.xlShmInterpRateFwd($E$3&amp;T(CalculationTrigger),C2089,,5,C2090)</f>
        <v>1.626399846912556E-2</v>
      </c>
      <c r="F2089" s="121">
        <f>_xll.xlShmInterpRateFwd($F$3&amp;T(CalculationTrigger),C2089,,5,C2090)</f>
        <v>1.5787139222732626E-2</v>
      </c>
      <c r="G2089" s="148">
        <f>_xll.xlShmInterpDisc($G$3&amp;T(CalculationTrigger),C2089)</f>
        <v>0.73199602060601487</v>
      </c>
      <c r="H2089" s="149">
        <f>_xll.xlShmInterpDisc($H$3&amp;T(CalculationTrigger),C2089)</f>
        <v>0.73281308367551501</v>
      </c>
      <c r="I2089" s="150">
        <f>_xll.xlShmInterpDisc($I$3&amp;T(CalculationTrigger),C2089)</f>
        <v>0.73722699401692471</v>
      </c>
      <c r="J2089" s="157">
        <f t="shared" si="96"/>
        <v>4.9207290637342323E-5</v>
      </c>
      <c r="K2089" s="158">
        <f t="shared" si="97"/>
        <v>0</v>
      </c>
      <c r="L2089" s="159">
        <f t="shared" si="98"/>
        <v>-2.6488080946429794E-4</v>
      </c>
    </row>
    <row r="2090" spans="2:12" x14ac:dyDescent="0.2">
      <c r="B2090" s="112" t="s">
        <v>2</v>
      </c>
      <c r="C2090" s="113">
        <f>_xll.qlCalendarAdvance("TARGET",C2089,B2090,"mf")</f>
        <v>51110</v>
      </c>
      <c r="D2090" s="120">
        <f>_xll.xlShmInterpRateFwd($D$3&amp;T(CalculationTrigger),C2090,,5,C2091)</f>
        <v>1.6337442947940678E-2</v>
      </c>
      <c r="E2090" s="120">
        <f>_xll.xlShmInterpRateFwd($E$3&amp;T(CalculationTrigger),C2090,,5,C2091)</f>
        <v>1.6257267514643889E-2</v>
      </c>
      <c r="F2090" s="121">
        <f>_xll.xlShmInterpRateFwd($F$3&amp;T(CalculationTrigger),C2090,,5,C2091)</f>
        <v>1.5780222591576482E-2</v>
      </c>
      <c r="G2090" s="148">
        <f>_xll.xlShmInterpDisc($G$3&amp;T(CalculationTrigger),C2090)</f>
        <v>0.73176664752977028</v>
      </c>
      <c r="H2090" s="149">
        <f>_xll.xlShmInterpDisc($H$3&amp;T(CalculationTrigger),C2090)</f>
        <v>0.73258458153417794</v>
      </c>
      <c r="I2090" s="150">
        <f>_xll.xlShmInterpDisc($I$3&amp;T(CalculationTrigger),C2090)</f>
        <v>0.73700385353170894</v>
      </c>
      <c r="J2090" s="157">
        <f t="shared" si="96"/>
        <v>4.9233497279497637E-5</v>
      </c>
      <c r="K2090" s="158">
        <f t="shared" si="97"/>
        <v>0</v>
      </c>
      <c r="L2090" s="159">
        <f t="shared" si="98"/>
        <v>-2.6505985117757222E-4</v>
      </c>
    </row>
    <row r="2091" spans="2:12" x14ac:dyDescent="0.2">
      <c r="B2091" s="112" t="s">
        <v>2</v>
      </c>
      <c r="C2091" s="113">
        <f>_xll.qlCalendarAdvance("TARGET",C2090,B2091,"mf")</f>
        <v>51117</v>
      </c>
      <c r="D2091" s="120">
        <f>_xll.xlShmInterpRateFwd($D$3&amp;T(CalculationTrigger),C2091,,5,C2092)</f>
        <v>1.6330623868033432E-2</v>
      </c>
      <c r="E2091" s="120">
        <f>_xll.xlShmInterpRateFwd($E$3&amp;T(CalculationTrigger),C2091,,5,C2092)</f>
        <v>1.625051413859796E-2</v>
      </c>
      <c r="F2091" s="121">
        <f>_xll.xlShmInterpRateFwd($F$3&amp;T(CalculationTrigger),C2091,,5,C2092)</f>
        <v>1.5773295486436412E-2</v>
      </c>
      <c r="G2091" s="148">
        <f>_xll.xlShmInterpDisc($G$3&amp;T(CalculationTrigger),C2091)</f>
        <v>0.73153744161602563</v>
      </c>
      <c r="H2091" s="149">
        <f>_xll.xlShmInterpDisc($H$3&amp;T(CalculationTrigger),C2091)</f>
        <v>0.73235624515128994</v>
      </c>
      <c r="I2091" s="150">
        <f>_xll.xlShmInterpDisc($I$3&amp;T(CalculationTrigger),C2091)</f>
        <v>0.73678087828835481</v>
      </c>
      <c r="J2091" s="157">
        <f t="shared" si="96"/>
        <v>4.9259606363094932E-5</v>
      </c>
      <c r="K2091" s="158">
        <f t="shared" si="97"/>
        <v>0</v>
      </c>
      <c r="L2091" s="159">
        <f t="shared" si="98"/>
        <v>-2.6523874729912015E-4</v>
      </c>
    </row>
    <row r="2092" spans="2:12" x14ac:dyDescent="0.2">
      <c r="B2092" s="112" t="s">
        <v>2</v>
      </c>
      <c r="C2092" s="113">
        <f>_xll.qlCalendarAdvance("TARGET",C2091,B2092,"mf")</f>
        <v>51124</v>
      </c>
      <c r="D2092" s="120">
        <f>_xll.xlShmInterpRateFwd($D$3&amp;T(CalculationTrigger),C2092,,5,C2093)</f>
        <v>1.6323779813847618E-2</v>
      </c>
      <c r="E2092" s="120">
        <f>_xll.xlShmInterpRateFwd($E$3&amp;T(CalculationTrigger),C2092,,5,C2093)</f>
        <v>1.6243738359715397E-2</v>
      </c>
      <c r="F2092" s="121">
        <f>_xll.xlShmInterpRateFwd($F$3&amp;T(CalculationTrigger),C2092,,5,C2093)</f>
        <v>1.576635796484049E-2</v>
      </c>
      <c r="G2092" s="148">
        <f>_xll.xlShmInterpDisc($G$3&amp;T(CalculationTrigger),C2092)</f>
        <v>0.73130840310304412</v>
      </c>
      <c r="H2092" s="149">
        <f>_xll.xlShmInterpDisc($H$3&amp;T(CalculationTrigger),C2092)</f>
        <v>0.73212807473099473</v>
      </c>
      <c r="I2092" s="150">
        <f>_xll.xlShmInterpDisc($I$3&amp;T(CalculationTrigger),C2092)</f>
        <v>0.73655806832566351</v>
      </c>
      <c r="J2092" s="157">
        <f t="shared" si="96"/>
        <v>4.9285615972546949E-5</v>
      </c>
      <c r="K2092" s="158">
        <f t="shared" si="97"/>
        <v>0</v>
      </c>
      <c r="L2092" s="159">
        <f t="shared" si="98"/>
        <v>-2.6541748811960739E-4</v>
      </c>
    </row>
    <row r="2093" spans="2:12" x14ac:dyDescent="0.2">
      <c r="B2093" s="112" t="s">
        <v>2</v>
      </c>
      <c r="C2093" s="113">
        <f>_xll.qlCalendarAdvance("TARGET",C2092,B2093,"mf")</f>
        <v>51131</v>
      </c>
      <c r="D2093" s="120">
        <f>_xll.xlShmInterpRateFwd($D$3&amp;T(CalculationTrigger),C2093,,5,C2094)</f>
        <v>1.6316910796443675E-2</v>
      </c>
      <c r="E2093" s="120">
        <f>_xll.xlShmInterpRateFwd($E$3&amp;T(CalculationTrigger),C2093,,5,C2094)</f>
        <v>1.6236940196746999E-2</v>
      </c>
      <c r="F2093" s="121">
        <f>_xll.xlShmInterpRateFwd($F$3&amp;T(CalculationTrigger),C2093,,5,C2094)</f>
        <v>1.5759410084409443E-2</v>
      </c>
      <c r="G2093" s="148">
        <f>_xll.xlShmInterpDisc($G$3&amp;T(CalculationTrigger),C2093)</f>
        <v>0.73107953222859601</v>
      </c>
      <c r="H2093" s="149">
        <f>_xll.xlShmInterpDisc($H$3&amp;T(CalculationTrigger),C2093)</f>
        <v>0.73190007047687966</v>
      </c>
      <c r="I2093" s="150">
        <f>_xll.xlShmInterpDisc($I$3&amp;T(CalculationTrigger),C2093)</f>
        <v>0.73633542368154381</v>
      </c>
      <c r="J2093" s="157">
        <f t="shared" si="96"/>
        <v>4.931152419222465E-5</v>
      </c>
      <c r="K2093" s="158">
        <f t="shared" si="97"/>
        <v>0</v>
      </c>
      <c r="L2093" s="159">
        <f t="shared" si="98"/>
        <v>-2.6559606392975358E-4</v>
      </c>
    </row>
    <row r="2094" spans="2:12" x14ac:dyDescent="0.2">
      <c r="B2094" s="112" t="s">
        <v>2</v>
      </c>
      <c r="C2094" s="113">
        <f>_xll.qlCalendarAdvance("TARGET",C2093,B2094,"mf")</f>
        <v>51138</v>
      </c>
      <c r="D2094" s="120">
        <f>_xll.xlShmInterpRateFwd($D$3&amp;T(CalculationTrigger),C2094,,5,C2095)</f>
        <v>1.6310016826968997E-2</v>
      </c>
      <c r="E2094" s="120">
        <f>_xll.xlShmInterpRateFwd($E$3&amp;T(CalculationTrigger),C2094,,5,C2095)</f>
        <v>1.6230119668449415E-2</v>
      </c>
      <c r="F2094" s="121">
        <f>_xll.xlShmInterpRateFwd($F$3&amp;T(CalculationTrigger),C2094,,5,C2095)</f>
        <v>1.5752451902746552E-2</v>
      </c>
      <c r="G2094" s="148">
        <f>_xll.xlShmInterpDisc($G$3&amp;T(CalculationTrigger),C2094)</f>
        <v>0.73085082922995936</v>
      </c>
      <c r="H2094" s="149">
        <f>_xll.xlShmInterpDisc($H$3&amp;T(CalculationTrigger),C2094)</f>
        <v>0.73167223259197689</v>
      </c>
      <c r="I2094" s="150">
        <f>_xll.xlShmInterpDisc($I$3&amp;T(CalculationTrigger),C2094)</f>
        <v>0.73611294439301256</v>
      </c>
      <c r="J2094" s="157">
        <f t="shared" si="96"/>
        <v>4.9337329106496353E-5</v>
      </c>
      <c r="K2094" s="158">
        <f t="shared" si="97"/>
        <v>0</v>
      </c>
      <c r="L2094" s="159">
        <f t="shared" si="98"/>
        <v>-2.657744650202366E-4</v>
      </c>
    </row>
    <row r="2095" spans="2:12" x14ac:dyDescent="0.2">
      <c r="B2095" s="112" t="s">
        <v>2</v>
      </c>
      <c r="C2095" s="113">
        <f>_xll.qlCalendarAdvance("TARGET",C2094,B2095,"mf")</f>
        <v>51145</v>
      </c>
      <c r="D2095" s="120">
        <f>_xll.xlShmInterpRateFwd($D$3&amp;T(CalculationTrigger),C2095,,5,C2096)</f>
        <v>1.6303097916460969E-2</v>
      </c>
      <c r="E2095" s="120">
        <f>_xll.xlShmInterpRateFwd($E$3&amp;T(CalculationTrigger),C2095,,5,C2096)</f>
        <v>1.6223276793561957E-2</v>
      </c>
      <c r="F2095" s="121">
        <f>_xll.xlShmInterpRateFwd($F$3&amp;T(CalculationTrigger),C2095,,5,C2096)</f>
        <v>1.5745483477408721E-2</v>
      </c>
      <c r="G2095" s="148">
        <f>_xll.xlShmInterpDisc($G$3&amp;T(CalculationTrigger),C2095)</f>
        <v>0.73062229434392001</v>
      </c>
      <c r="H2095" s="149">
        <f>_xll.xlShmInterpDisc($H$3&amp;T(CalculationTrigger),C2095)</f>
        <v>0.73144456127876389</v>
      </c>
      <c r="I2095" s="150">
        <f>_xll.xlShmInterpDisc($I$3&amp;T(CalculationTrigger),C2095)</f>
        <v>0.73589063049619607</v>
      </c>
      <c r="J2095" s="157">
        <f t="shared" si="96"/>
        <v>4.936302879976192E-5</v>
      </c>
      <c r="K2095" s="158">
        <f t="shared" si="97"/>
        <v>0</v>
      </c>
      <c r="L2095" s="159">
        <f t="shared" si="98"/>
        <v>-2.65952681681753E-4</v>
      </c>
    </row>
    <row r="2096" spans="2:12" x14ac:dyDescent="0.2">
      <c r="B2096" s="112" t="s">
        <v>2</v>
      </c>
      <c r="C2096" s="113">
        <f>_xll.qlCalendarAdvance("TARGET",C2095,B2096,"mf")</f>
        <v>51152</v>
      </c>
      <c r="D2096" s="120">
        <f>_xll.xlShmInterpRateFwd($D$3&amp;T(CalculationTrigger),C2096,,5,C2097)</f>
        <v>1.6296154076020766E-2</v>
      </c>
      <c r="E2096" s="120">
        <f>_xll.xlShmInterpRateFwd($E$3&amp;T(CalculationTrigger),C2096,,5,C2097)</f>
        <v>1.6216411590852922E-2</v>
      </c>
      <c r="F2096" s="121">
        <f>_xll.xlShmInterpRateFwd($F$3&amp;T(CalculationTrigger),C2096,,5,C2097)</f>
        <v>1.5738504866039692E-2</v>
      </c>
      <c r="G2096" s="148">
        <f>_xll.xlShmInterpDisc($G$3&amp;T(CalculationTrigger),C2096)</f>
        <v>0.73039392780677381</v>
      </c>
      <c r="H2096" s="149">
        <f>_xll.xlShmInterpDisc($H$3&amp;T(CalculationTrigger),C2096)</f>
        <v>0.73121705673916504</v>
      </c>
      <c r="I2096" s="150">
        <f>_xll.xlShmInterpDisc($I$3&amp;T(CalculationTrigger),C2096)</f>
        <v>0.73566848202633262</v>
      </c>
      <c r="J2096" s="157">
        <f t="shared" si="96"/>
        <v>4.9388621356394108E-5</v>
      </c>
      <c r="K2096" s="158">
        <f t="shared" si="97"/>
        <v>0</v>
      </c>
      <c r="L2096" s="159">
        <f t="shared" si="98"/>
        <v>-2.6613070420500968E-4</v>
      </c>
    </row>
    <row r="2097" spans="2:12" x14ac:dyDescent="0.2">
      <c r="B2097" s="112" t="s">
        <v>2</v>
      </c>
      <c r="C2097" s="113">
        <f>_xll.qlCalendarAdvance("TARGET",C2096,B2097,"mf")</f>
        <v>51159</v>
      </c>
      <c r="D2097" s="120">
        <f>_xll.xlShmInterpRateFwd($D$3&amp;T(CalculationTrigger),C2097,,5,C2098)</f>
        <v>1.6289185316738029E-2</v>
      </c>
      <c r="E2097" s="120">
        <f>_xll.xlShmInterpRateFwd($E$3&amp;T(CalculationTrigger),C2097,,5,C2098)</f>
        <v>1.6209524079044316E-2</v>
      </c>
      <c r="F2097" s="121">
        <f>_xll.xlShmInterpRateFwd($F$3&amp;T(CalculationTrigger),C2097,,5,C2098)</f>
        <v>1.5731516126190465E-2</v>
      </c>
      <c r="G2097" s="148">
        <f>_xll.xlShmInterpDisc($G$3&amp;T(CalculationTrigger),C2097)</f>
        <v>0.73016572985432682</v>
      </c>
      <c r="H2097" s="149">
        <f>_xll.xlShmInterpDisc($H$3&amp;T(CalculationTrigger),C2097)</f>
        <v>0.73098971917455213</v>
      </c>
      <c r="I2097" s="150">
        <f>_xll.xlShmInterpDisc($I$3&amp;T(CalculationTrigger),C2097)</f>
        <v>0.73544649901777226</v>
      </c>
      <c r="J2097" s="157">
        <f t="shared" si="96"/>
        <v>4.9414104860758123E-5</v>
      </c>
      <c r="K2097" s="158">
        <f t="shared" si="97"/>
        <v>0</v>
      </c>
      <c r="L2097" s="159">
        <f t="shared" si="98"/>
        <v>-2.663085228806776E-4</v>
      </c>
    </row>
    <row r="2098" spans="2:12" x14ac:dyDescent="0.2">
      <c r="B2098" s="112" t="s">
        <v>2</v>
      </c>
      <c r="C2098" s="113">
        <f>_xll.qlCalendarAdvance("TARGET",C2097,B2098,"mf")</f>
        <v>51166</v>
      </c>
      <c r="D2098" s="120">
        <f>_xll.xlShmInterpRateFwd($D$3&amp;T(CalculationTrigger),C2098,,5,C2099)</f>
        <v>1.6282191649696673E-2</v>
      </c>
      <c r="E2098" s="120">
        <f>_xll.xlShmInterpRateFwd($E$3&amp;T(CalculationTrigger),C2098,,5,C2099)</f>
        <v>1.6202614276916109E-2</v>
      </c>
      <c r="F2098" s="121">
        <f>_xll.xlShmInterpRateFwd($F$3&amp;T(CalculationTrigger),C2098,,5,C2099)</f>
        <v>1.5724517315493101E-2</v>
      </c>
      <c r="G2098" s="148">
        <f>_xll.xlShmInterpDisc($G$3&amp;T(CalculationTrigger),C2098)</f>
        <v>0.72993770072189634</v>
      </c>
      <c r="H2098" s="149">
        <f>_xll.xlShmInterpDisc($H$3&amp;T(CalculationTrigger),C2098)</f>
        <v>0.73076254878574598</v>
      </c>
      <c r="I2098" s="150">
        <f>_xll.xlShmInterpDisc($I$3&amp;T(CalculationTrigger),C2098)</f>
        <v>0.73522468150398002</v>
      </c>
      <c r="J2098" s="157">
        <f t="shared" si="96"/>
        <v>4.9439477397260326E-5</v>
      </c>
      <c r="K2098" s="158">
        <f t="shared" si="97"/>
        <v>0</v>
      </c>
      <c r="L2098" s="159">
        <f t="shared" si="98"/>
        <v>-2.6648612799947064E-4</v>
      </c>
    </row>
    <row r="2099" spans="2:12" x14ac:dyDescent="0.2">
      <c r="B2099" s="112" t="s">
        <v>2</v>
      </c>
      <c r="C2099" s="113">
        <f>_xll.qlCalendarAdvance("TARGET",C2098,B2099,"mf")</f>
        <v>51173</v>
      </c>
      <c r="D2099" s="120">
        <f>_xll.xlShmInterpRateFwd($D$3&amp;T(CalculationTrigger),C2099,,5,C2100)</f>
        <v>1.6275173085980667E-2</v>
      </c>
      <c r="E2099" s="120">
        <f>_xll.xlShmInterpRateFwd($E$3&amp;T(CalculationTrigger),C2099,,5,C2100)</f>
        <v>1.6195682203190377E-2</v>
      </c>
      <c r="F2099" s="121">
        <f>_xll.xlShmInterpRateFwd($F$3&amp;T(CalculationTrigger),C2099,,5,C2100)</f>
        <v>1.5717508491498507E-2</v>
      </c>
      <c r="G2099" s="148">
        <f>_xll.xlShmInterpDisc($G$3&amp;T(CalculationTrigger),C2099)</f>
        <v>0.72970984064431199</v>
      </c>
      <c r="H2099" s="149">
        <f>_xll.xlShmInterpDisc($H$3&amp;T(CalculationTrigger),C2099)</f>
        <v>0.73053554577301683</v>
      </c>
      <c r="I2099" s="150">
        <f>_xll.xlShmInterpDisc($I$3&amp;T(CalculationTrigger),C2099)</f>
        <v>0.73500302951753582</v>
      </c>
      <c r="J2099" s="157">
        <f t="shared" si="96"/>
        <v>4.9464737050265383E-5</v>
      </c>
      <c r="K2099" s="158">
        <f t="shared" si="97"/>
        <v>0</v>
      </c>
      <c r="L2099" s="159">
        <f t="shared" si="98"/>
        <v>-2.6666350985207028E-4</v>
      </c>
    </row>
    <row r="2100" spans="2:12" x14ac:dyDescent="0.2">
      <c r="B2100" s="112" t="s">
        <v>2</v>
      </c>
      <c r="C2100" s="113">
        <f>_xll.qlCalendarAdvance("TARGET",C2099,B2100,"mf")</f>
        <v>51180</v>
      </c>
      <c r="D2100" s="120">
        <f>_xll.xlShmInterpRateFwd($D$3&amp;T(CalculationTrigger),C2100,,5,C2101)</f>
        <v>1.6268129636679837E-2</v>
      </c>
      <c r="E2100" s="120">
        <f>_xll.xlShmInterpRateFwd($E$3&amp;T(CalculationTrigger),C2100,,5,C2101)</f>
        <v>1.6188727876641371E-2</v>
      </c>
      <c r="F2100" s="121">
        <f>_xll.xlShmInterpRateFwd($F$3&amp;T(CalculationTrigger),C2100,,5,C2101)</f>
        <v>1.5710489711850222E-2</v>
      </c>
      <c r="G2100" s="148">
        <f>_xll.xlShmInterpDisc($G$3&amp;T(CalculationTrigger),C2100)</f>
        <v>0.72948214985591675</v>
      </c>
      <c r="H2100" s="149">
        <f>_xll.xlShmInterpDisc($H$3&amp;T(CalculationTrigger),C2100)</f>
        <v>0.73030871033608591</v>
      </c>
      <c r="I2100" s="150">
        <f>_xll.xlShmInterpDisc($I$3&amp;T(CalculationTrigger),C2100)</f>
        <v>0.73478154309013743</v>
      </c>
      <c r="J2100" s="157">
        <f t="shared" si="96"/>
        <v>4.9489881904154705E-5</v>
      </c>
      <c r="K2100" s="158">
        <f t="shared" si="97"/>
        <v>0</v>
      </c>
      <c r="L2100" s="159">
        <f t="shared" si="98"/>
        <v>-2.6684065872917539E-4</v>
      </c>
    </row>
    <row r="2101" spans="2:12" x14ac:dyDescent="0.2">
      <c r="B2101" s="112" t="s">
        <v>2</v>
      </c>
      <c r="C2101" s="113">
        <f>_xll.qlCalendarAdvance("TARGET",C2100,B2101,"mf")</f>
        <v>51187</v>
      </c>
      <c r="D2101" s="120">
        <f>_xll.xlShmInterpRateFwd($D$3&amp;T(CalculationTrigger),C2101,,5,C2102)</f>
        <v>1.626106131288985E-2</v>
      </c>
      <c r="E2101" s="120">
        <f>_xll.xlShmInterpRateFwd($E$3&amp;T(CalculationTrigger),C2101,,5,C2102)</f>
        <v>1.6181751316008613E-2</v>
      </c>
      <c r="F2101" s="121">
        <f>_xll.xlShmInterpRateFwd($F$3&amp;T(CalculationTrigger),C2101,,5,C2102)</f>
        <v>1.5703461034099055E-2</v>
      </c>
      <c r="G2101" s="148">
        <f>_xll.xlShmInterpDisc($G$3&amp;T(CalculationTrigger),C2101)</f>
        <v>0.72925462859056767</v>
      </c>
      <c r="H2101" s="149">
        <f>_xll.xlShmInterpDisc($H$3&amp;T(CalculationTrigger),C2101)</f>
        <v>0.73008204267412613</v>
      </c>
      <c r="I2101" s="150">
        <f>_xll.xlShmInterpDisc($I$3&amp;T(CalculationTrigger),C2101)</f>
        <v>0.73456022225260031</v>
      </c>
      <c r="J2101" s="157">
        <f t="shared" si="96"/>
        <v>4.9514910043306934E-5</v>
      </c>
      <c r="K2101" s="158">
        <f t="shared" si="97"/>
        <v>0</v>
      </c>
      <c r="L2101" s="159">
        <f t="shared" si="98"/>
        <v>-2.6701756492147465E-4</v>
      </c>
    </row>
    <row r="2102" spans="2:12" x14ac:dyDescent="0.2">
      <c r="B2102" s="112" t="s">
        <v>2</v>
      </c>
      <c r="C2102" s="113">
        <f>_xll.qlCalendarAdvance("TARGET",C2101,B2102,"mf")</f>
        <v>51194</v>
      </c>
      <c r="D2102" s="120">
        <f>_xll.xlShmInterpRateFwd($D$3&amp;T(CalculationTrigger),C2102,,5,C2103)</f>
        <v>1.625396812565431E-2</v>
      </c>
      <c r="E2102" s="120">
        <f>_xll.xlShmInterpRateFwd($E$3&amp;T(CalculationTrigger),C2102,,5,C2103)</f>
        <v>1.6174752540025886E-2</v>
      </c>
      <c r="F2102" s="121">
        <f>_xll.xlShmInterpRateFwd($F$3&amp;T(CalculationTrigger),C2102,,5,C2103)</f>
        <v>1.5696422515847894E-2</v>
      </c>
      <c r="G2102" s="148">
        <f>_xll.xlShmInterpDisc($G$3&amp;T(CalculationTrigger),C2102)</f>
        <v>0.72902727708163684</v>
      </c>
      <c r="H2102" s="149">
        <f>_xll.xlShmInterpDisc($H$3&amp;T(CalculationTrigger),C2102)</f>
        <v>0.72985554298576327</v>
      </c>
      <c r="I2102" s="150">
        <f>_xll.xlShmInterpDisc($I$3&amp;T(CalculationTrigger),C2102)</f>
        <v>0.73433906703486063</v>
      </c>
      <c r="J2102" s="157">
        <f t="shared" si="96"/>
        <v>4.953981955212226E-5</v>
      </c>
      <c r="K2102" s="158">
        <f t="shared" si="97"/>
        <v>0</v>
      </c>
      <c r="L2102" s="159">
        <f t="shared" si="98"/>
        <v>-2.6719421871966819E-4</v>
      </c>
    </row>
    <row r="2103" spans="2:12" x14ac:dyDescent="0.2">
      <c r="B2103" s="112" t="s">
        <v>2</v>
      </c>
      <c r="C2103" s="113">
        <f>_xll.qlCalendarAdvance("TARGET",C2102,B2103,"mf")</f>
        <v>51201</v>
      </c>
      <c r="D2103" s="120">
        <f>_xll.xlShmInterpRateFwd($D$3&amp;T(CalculationTrigger),C2103,,5,C2104)</f>
        <v>1.6246850086115355E-2</v>
      </c>
      <c r="E2103" s="120">
        <f>_xll.xlShmInterpRateFwd($E$3&amp;T(CalculationTrigger),C2103,,5,C2104)</f>
        <v>1.6167731567479127E-2</v>
      </c>
      <c r="F2103" s="121">
        <f>_xll.xlShmInterpRateFwd($F$3&amp;T(CalculationTrigger),C2103,,5,C2104)</f>
        <v>1.5689374214705371E-2</v>
      </c>
      <c r="G2103" s="148">
        <f>_xll.xlShmInterpDisc($G$3&amp;T(CalculationTrigger),C2103)</f>
        <v>0.72880009556201308</v>
      </c>
      <c r="H2103" s="149">
        <f>_xll.xlShmInterpDisc($H$3&amp;T(CalculationTrigger),C2103)</f>
        <v>0.72962921146907722</v>
      </c>
      <c r="I2103" s="150">
        <f>_xll.xlShmInterpDisc($I$3&amp;T(CalculationTrigger),C2103)</f>
        <v>0.73411807746597568</v>
      </c>
      <c r="J2103" s="157">
        <f t="shared" si="96"/>
        <v>4.9564608514954397E-5</v>
      </c>
      <c r="K2103" s="158">
        <f t="shared" si="97"/>
        <v>0</v>
      </c>
      <c r="L2103" s="159">
        <f t="shared" si="98"/>
        <v>-2.673706104144493E-4</v>
      </c>
    </row>
    <row r="2104" spans="2:12" x14ac:dyDescent="0.2">
      <c r="B2104" s="112" t="s">
        <v>2</v>
      </c>
      <c r="C2104" s="113">
        <f>_xll.qlCalendarAdvance("TARGET",C2103,B2104,"mf")</f>
        <v>51208</v>
      </c>
      <c r="D2104" s="120">
        <f>_xll.xlShmInterpRateFwd($D$3&amp;T(CalculationTrigger),C2104,,5,C2105)</f>
        <v>1.6239707205322491E-2</v>
      </c>
      <c r="E2104" s="120">
        <f>_xll.xlShmInterpRateFwd($E$3&amp;T(CalculationTrigger),C2104,,5,C2105)</f>
        <v>1.616068841707902E-2</v>
      </c>
      <c r="F2104" s="121">
        <f>_xll.xlShmInterpRateFwd($F$3&amp;T(CalculationTrigger),C2104,,5,C2105)</f>
        <v>1.568231618824531E-2</v>
      </c>
      <c r="G2104" s="148">
        <f>_xll.xlShmInterpDisc($G$3&amp;T(CalculationTrigger),C2104)</f>
        <v>0.7285730842641015</v>
      </c>
      <c r="H2104" s="149">
        <f>_xll.xlShmInterpDisc($H$3&amp;T(CalculationTrigger),C2104)</f>
        <v>0.7294030483216023</v>
      </c>
      <c r="I2104" s="150">
        <f>_xll.xlShmInterpDisc($I$3&amp;T(CalculationTrigger),C2104)</f>
        <v>0.73389725357412561</v>
      </c>
      <c r="J2104" s="157">
        <f t="shared" si="96"/>
        <v>4.958927501619315E-5</v>
      </c>
      <c r="K2104" s="158">
        <f t="shared" si="97"/>
        <v>0</v>
      </c>
      <c r="L2104" s="159">
        <f t="shared" si="98"/>
        <v>-2.6754673029651593E-4</v>
      </c>
    </row>
    <row r="2105" spans="2:12" x14ac:dyDescent="0.2">
      <c r="B2105" s="112" t="s">
        <v>2</v>
      </c>
      <c r="C2105" s="113">
        <f>_xll.qlCalendarAdvance("TARGET",C2104,B2105,"mf")</f>
        <v>51215</v>
      </c>
      <c r="D2105" s="120">
        <f>_xll.xlShmInterpRateFwd($D$3&amp;T(CalculationTrigger),C2105,,5,C2106)</f>
        <v>1.623253949438901E-2</v>
      </c>
      <c r="E2105" s="120">
        <f>_xll.xlShmInterpRateFwd($E$3&amp;T(CalculationTrigger),C2105,,5,C2106)</f>
        <v>1.6153623107611578E-2</v>
      </c>
      <c r="F2105" s="121">
        <f>_xll.xlShmInterpRateFwd($F$3&amp;T(CalculationTrigger),C2105,,5,C2106)</f>
        <v>1.5675248494105204E-2</v>
      </c>
      <c r="G2105" s="148">
        <f>_xll.xlShmInterpDisc($G$3&amp;T(CalculationTrigger),C2105)</f>
        <v>0.72834624341982579</v>
      </c>
      <c r="H2105" s="149">
        <f>_xll.xlShmInterpDisc($H$3&amp;T(CalculationTrigger),C2105)</f>
        <v>0.72917705374032926</v>
      </c>
      <c r="I2105" s="150">
        <f>_xll.xlShmInterpDisc($I$3&amp;T(CalculationTrigger),C2105)</f>
        <v>0.733676595386615</v>
      </c>
      <c r="J2105" s="157">
        <f t="shared" si="96"/>
        <v>4.9613817140225494E-5</v>
      </c>
      <c r="K2105" s="158">
        <f t="shared" si="97"/>
        <v>0</v>
      </c>
      <c r="L2105" s="159">
        <f t="shared" si="98"/>
        <v>-2.6772256865655291E-4</v>
      </c>
    </row>
    <row r="2106" spans="2:12" x14ac:dyDescent="0.2">
      <c r="B2106" s="112" t="s">
        <v>2</v>
      </c>
      <c r="C2106" s="113">
        <f>_xll.qlCalendarAdvance("TARGET",C2105,B2106,"mf")</f>
        <v>51222</v>
      </c>
      <c r="D2106" s="120">
        <f>_xll.xlShmInterpRateFwd($D$3&amp;T(CalculationTrigger),C2106,,5,C2107)</f>
        <v>1.6225346964376119E-2</v>
      </c>
      <c r="E2106" s="120">
        <f>_xll.xlShmInterpRateFwd($E$3&amp;T(CalculationTrigger),C2106,,5,C2107)</f>
        <v>1.6146535657793344E-2</v>
      </c>
      <c r="F2106" s="121">
        <f>_xll.xlShmInterpRateFwd($F$3&amp;T(CalculationTrigger),C2106,,5,C2107)</f>
        <v>1.5668171189795056E-2</v>
      </c>
      <c r="G2106" s="148">
        <f>_xll.xlShmInterpDisc($G$3&amp;T(CalculationTrigger),C2106)</f>
        <v>0.72811957326062815</v>
      </c>
      <c r="H2106" s="149">
        <f>_xll.xlShmInterpDisc($H$3&amp;T(CalculationTrigger),C2106)</f>
        <v>0.7289512279217053</v>
      </c>
      <c r="I2106" s="150">
        <f>_xll.xlShmInterpDisc($I$3&amp;T(CalculationTrigger),C2106)</f>
        <v>0.73345610292987362</v>
      </c>
      <c r="J2106" s="157">
        <f t="shared" si="96"/>
        <v>4.9638232971425959E-5</v>
      </c>
      <c r="K2106" s="158">
        <f t="shared" si="97"/>
        <v>0</v>
      </c>
      <c r="L2106" s="159">
        <f t="shared" si="98"/>
        <v>-2.6789811578525289E-4</v>
      </c>
    </row>
    <row r="2107" spans="2:12" x14ac:dyDescent="0.2">
      <c r="B2107" s="112" t="s">
        <v>2</v>
      </c>
      <c r="C2107" s="113">
        <f>_xll.qlCalendarAdvance("TARGET",C2106,B2107,"mf")</f>
        <v>51229</v>
      </c>
      <c r="D2107" s="120">
        <f>_xll.xlShmInterpRateFwd($D$3&amp;T(CalculationTrigger),C2107,,5,C2108)</f>
        <v>1.6218476393858303E-2</v>
      </c>
      <c r="E2107" s="120">
        <f>_xll.xlShmInterpRateFwd($E$3&amp;T(CalculationTrigger),C2107,,5,C2108)</f>
        <v>1.6139772853357912E-2</v>
      </c>
      <c r="F2107" s="121">
        <f>_xll.xlShmInterpRateFwd($F$3&amp;T(CalculationTrigger),C2107,,5,C2108)</f>
        <v>1.5661431096789091E-2</v>
      </c>
      <c r="G2107" s="148">
        <f>_xll.xlShmInterpDisc($G$3&amp;T(CalculationTrigger),C2107)</f>
        <v>0.72789307401747116</v>
      </c>
      <c r="H2107" s="149">
        <f>_xll.xlShmInterpDisc($H$3&amp;T(CalculationTrigger),C2107)</f>
        <v>0.72872557106163616</v>
      </c>
      <c r="I2107" s="150">
        <f>_xll.xlShmInterpDisc($I$3&amp;T(CalculationTrigger),C2107)</f>
        <v>0.73323577622945957</v>
      </c>
      <c r="J2107" s="157">
        <f t="shared" si="96"/>
        <v>4.9662520594180787E-5</v>
      </c>
      <c r="K2107" s="158">
        <f t="shared" si="97"/>
        <v>0</v>
      </c>
      <c r="L2107" s="159">
        <f t="shared" si="98"/>
        <v>-2.680733619733272E-4</v>
      </c>
    </row>
    <row r="2108" spans="2:12" x14ac:dyDescent="0.2">
      <c r="B2108" s="112" t="s">
        <v>2</v>
      </c>
      <c r="C2108" s="113">
        <f>_xll.qlCalendarAdvance("TARGET",C2107,B2108,"mf")</f>
        <v>51236</v>
      </c>
      <c r="D2108" s="120">
        <f>_xll.xlShmInterpRateFwd($D$3&amp;T(CalculationTrigger),C2108,,5,C2109)</f>
        <v>1.6212557616931786E-2</v>
      </c>
      <c r="E2108" s="120">
        <f>_xll.xlShmInterpRateFwd($E$3&amp;T(CalculationTrigger),C2108,,5,C2109)</f>
        <v>1.6133964535089983E-2</v>
      </c>
      <c r="F2108" s="121">
        <f>_xll.xlShmInterpRateFwd($F$3&amp;T(CalculationTrigger),C2108,,5,C2109)</f>
        <v>1.565565808887915E-2</v>
      </c>
      <c r="G2108" s="148">
        <f>_xll.xlShmInterpDisc($G$3&amp;T(CalculationTrigger),C2108)</f>
        <v>0.72766674108311513</v>
      </c>
      <c r="H2108" s="149">
        <f>_xll.xlShmInterpDisc($H$3&amp;T(CalculationTrigger),C2108)</f>
        <v>0.72850007851222276</v>
      </c>
      <c r="I2108" s="150">
        <f>_xll.xlShmInterpDisc($I$3&amp;T(CalculationTrigger),C2108)</f>
        <v>0.73301561043677443</v>
      </c>
      <c r="J2108" s="157">
        <f t="shared" si="96"/>
        <v>4.9686678092858968E-5</v>
      </c>
      <c r="K2108" s="158">
        <f t="shared" si="97"/>
        <v>0</v>
      </c>
      <c r="L2108" s="159">
        <f t="shared" si="98"/>
        <v>-2.6824829751145E-4</v>
      </c>
    </row>
    <row r="2109" spans="2:12" x14ac:dyDescent="0.2">
      <c r="B2109" s="112" t="s">
        <v>2</v>
      </c>
      <c r="C2109" s="113">
        <f>_xll.qlCalendarAdvance("TARGET",C2108,B2109,"mf")</f>
        <v>51243</v>
      </c>
      <c r="D2109" s="120">
        <f>_xll.xlShmInterpRateFwd($D$3&amp;T(CalculationTrigger),C2109,,5,C2110)</f>
        <v>1.6206708906901141E-2</v>
      </c>
      <c r="E2109" s="120">
        <f>_xll.xlShmInterpRateFwd($E$3&amp;T(CalculationTrigger),C2109,,5,C2110)</f>
        <v>1.6128228985329632E-2</v>
      </c>
      <c r="F2109" s="121">
        <f>_xll.xlShmInterpRateFwd($F$3&amp;T(CalculationTrigger),C2109,,5,C2110)</f>
        <v>1.5649970495362996E-2</v>
      </c>
      <c r="G2109" s="148">
        <f>_xll.xlShmInterpDisc($G$3&amp;T(CalculationTrigger),C2109)</f>
        <v>0.72744056107197841</v>
      </c>
      <c r="H2109" s="149">
        <f>_xll.xlShmInterpDisc($H$3&amp;T(CalculationTrigger),C2109)</f>
        <v>0.72827473683706789</v>
      </c>
      <c r="I2109" s="150">
        <f>_xll.xlShmInterpDisc($I$3&amp;T(CalculationTrigger),C2109)</f>
        <v>0.73279559185966114</v>
      </c>
      <c r="J2109" s="157">
        <f t="shared" si="96"/>
        <v>4.9710703551855653E-5</v>
      </c>
      <c r="K2109" s="158">
        <f t="shared" si="97"/>
        <v>0</v>
      </c>
      <c r="L2109" s="159">
        <f t="shared" si="98"/>
        <v>-2.6842291269031703E-4</v>
      </c>
    </row>
    <row r="2110" spans="2:12" x14ac:dyDescent="0.2">
      <c r="B2110" s="112" t="s">
        <v>2</v>
      </c>
      <c r="C2110" s="113">
        <f>_xll.qlCalendarAdvance("TARGET",C2109,B2110,"mf")</f>
        <v>51250</v>
      </c>
      <c r="D2110" s="120">
        <f>_xll.xlShmInterpRateFwd($D$3&amp;T(CalculationTrigger),C2110,,5,C2111)</f>
        <v>1.6200819058446937E-2</v>
      </c>
      <c r="E2110" s="120">
        <f>_xll.xlShmInterpRateFwd($E$3&amp;T(CalculationTrigger),C2110,,5,C2111)</f>
        <v>1.6122459952466174E-2</v>
      </c>
      <c r="F2110" s="121">
        <f>_xll.xlShmInterpRateFwd($F$3&amp;T(CalculationTrigger),C2110,,5,C2111)</f>
        <v>1.5644246278351953E-2</v>
      </c>
      <c r="G2110" s="148">
        <f>_xll.xlShmInterpDisc($G$3&amp;T(CalculationTrigger),C2110)</f>
        <v>0.72721453290832361</v>
      </c>
      <c r="H2110" s="149">
        <f>_xll.xlShmInterpDisc($H$3&amp;T(CalculationTrigger),C2110)</f>
        <v>0.7280495449236094</v>
      </c>
      <c r="I2110" s="150">
        <f>_xll.xlShmInterpDisc($I$3&amp;T(CalculationTrigger),C2110)</f>
        <v>0.73257571920558362</v>
      </c>
      <c r="J2110" s="157">
        <f t="shared" si="96"/>
        <v>4.9734595055534268E-5</v>
      </c>
      <c r="K2110" s="158">
        <f t="shared" si="97"/>
        <v>0</v>
      </c>
      <c r="L2110" s="159">
        <f t="shared" si="98"/>
        <v>-2.6859719780062812E-4</v>
      </c>
    </row>
    <row r="2111" spans="2:12" x14ac:dyDescent="0.2">
      <c r="B2111" s="112" t="s">
        <v>2</v>
      </c>
      <c r="C2111" s="113">
        <f>_xll.qlCalendarAdvance("TARGET",C2110,B2111,"mf")</f>
        <v>51258</v>
      </c>
      <c r="D2111" s="120">
        <f>_xll.xlShmInterpRateFwd($D$3&amp;T(CalculationTrigger),C2111,,5,C2112)</f>
        <v>1.6194227504392866E-2</v>
      </c>
      <c r="E2111" s="120">
        <f>_xll.xlShmInterpRateFwd($E$3&amp;T(CalculationTrigger),C2111,,5,C2112)</f>
        <v>1.6115999202173912E-2</v>
      </c>
      <c r="F2111" s="121">
        <f>_xll.xlShmInterpRateFwd($F$3&amp;T(CalculationTrigger),C2111,,5,C2112)</f>
        <v>1.563788624095128E-2</v>
      </c>
      <c r="G2111" s="148">
        <f>_xll.xlShmInterpDisc($G$3&amp;T(CalculationTrigger),C2111)</f>
        <v>0.72695640054429955</v>
      </c>
      <c r="H2111" s="149">
        <f>_xll.xlShmInterpDisc($H$3&amp;T(CalculationTrigger),C2111)</f>
        <v>0.72779236567387162</v>
      </c>
      <c r="I2111" s="150">
        <f>_xll.xlShmInterpDisc($I$3&amp;T(CalculationTrigger),C2111)</f>
        <v>0.73232461418377559</v>
      </c>
      <c r="J2111" s="157">
        <f t="shared" si="96"/>
        <v>4.976173314691089E-5</v>
      </c>
      <c r="K2111" s="158">
        <f t="shared" si="97"/>
        <v>0</v>
      </c>
      <c r="L2111" s="159">
        <f t="shared" si="98"/>
        <v>-2.6879596416318257E-4</v>
      </c>
    </row>
    <row r="2112" spans="2:12" x14ac:dyDescent="0.2">
      <c r="B2112" s="112" t="s">
        <v>2</v>
      </c>
      <c r="C2112" s="113">
        <f>_xll.qlCalendarAdvance("TARGET",C2111,B2112,"mf")</f>
        <v>51265</v>
      </c>
      <c r="D2112" s="120">
        <f>_xll.xlShmInterpRateFwd($D$3&amp;T(CalculationTrigger),C2112,,5,C2113)</f>
        <v>1.6188427192546206E-2</v>
      </c>
      <c r="E2112" s="120">
        <f>_xll.xlShmInterpRateFwd($E$3&amp;T(CalculationTrigger),C2112,,5,C2113)</f>
        <v>1.6110320591449363E-2</v>
      </c>
      <c r="F2112" s="121">
        <f>_xll.xlShmInterpRateFwd($F$3&amp;T(CalculationTrigger),C2112,,5,C2113)</f>
        <v>1.5632295585113448E-2</v>
      </c>
      <c r="G2112" s="148">
        <f>_xll.xlShmInterpDisc($G$3&amp;T(CalculationTrigger),C2112)</f>
        <v>0.726730696720574</v>
      </c>
      <c r="H2112" s="149">
        <f>_xll.xlShmInterpDisc($H$3&amp;T(CalculationTrigger),C2112)</f>
        <v>0.72756749350944838</v>
      </c>
      <c r="I2112" s="150">
        <f>_xll.xlShmInterpDisc($I$3&amp;T(CalculationTrigger),C2112)</f>
        <v>0.7321050524613435</v>
      </c>
      <c r="J2112" s="157">
        <f t="shared" si="96"/>
        <v>4.9785331152949197E-5</v>
      </c>
      <c r="K2112" s="158">
        <f t="shared" si="97"/>
        <v>0</v>
      </c>
      <c r="L2112" s="159">
        <f t="shared" si="98"/>
        <v>-2.6896950928913184E-4</v>
      </c>
    </row>
    <row r="2113" spans="2:12" x14ac:dyDescent="0.2">
      <c r="B2113" s="112" t="s">
        <v>2</v>
      </c>
      <c r="C2113" s="113">
        <f>_xll.qlCalendarAdvance("TARGET",C2112,B2113,"mf")</f>
        <v>51272</v>
      </c>
      <c r="D2113" s="120">
        <f>_xll.xlShmInterpRateFwd($D$3&amp;T(CalculationTrigger),C2113,,5,C2114)</f>
        <v>1.6182642554254001E-2</v>
      </c>
      <c r="E2113" s="120">
        <f>_xll.xlShmInterpRateFwd($E$3&amp;T(CalculationTrigger),C2113,,5,C2114)</f>
        <v>1.6104660387687771E-2</v>
      </c>
      <c r="F2113" s="121">
        <f>_xll.xlShmInterpRateFwd($F$3&amp;T(CalculationTrigger),C2113,,5,C2114)</f>
        <v>1.5626736143557723E-2</v>
      </c>
      <c r="G2113" s="148">
        <f>_xll.xlShmInterpDisc($G$3&amp;T(CalculationTrigger),C2113)</f>
        <v>0.7265051437633856</v>
      </c>
      <c r="H2113" s="149">
        <f>_xll.xlShmInterpDisc($H$3&amp;T(CalculationTrigger),C2113)</f>
        <v>0.72734277001237058</v>
      </c>
      <c r="I2113" s="150">
        <f>_xll.xlShmInterpDisc($I$3&amp;T(CalculationTrigger),C2113)</f>
        <v>0.7318856350145837</v>
      </c>
      <c r="J2113" s="157">
        <f t="shared" si="96"/>
        <v>4.9808789183159375E-5</v>
      </c>
      <c r="K2113" s="158">
        <f t="shared" si="97"/>
        <v>0</v>
      </c>
      <c r="L2113" s="159">
        <f t="shared" si="98"/>
        <v>-2.6914269383156495E-4</v>
      </c>
    </row>
    <row r="2114" spans="2:12" x14ac:dyDescent="0.2">
      <c r="B2114" s="112" t="s">
        <v>2</v>
      </c>
      <c r="C2114" s="113">
        <f>_xll.qlCalendarAdvance("TARGET",C2113,B2114,"mf")</f>
        <v>51279</v>
      </c>
      <c r="D2114" s="120">
        <f>_xll.xlShmInterpRateFwd($D$3&amp;T(CalculationTrigger),C2114,,5,C2115)</f>
        <v>1.6176873721826468E-2</v>
      </c>
      <c r="E2114" s="120">
        <f>_xll.xlShmInterpRateFwd($E$3&amp;T(CalculationTrigger),C2114,,5,C2115)</f>
        <v>1.6099018730878392E-2</v>
      </c>
      <c r="F2114" s="121">
        <f>_xll.xlShmInterpRateFwd($F$3&amp;T(CalculationTrigger),C2114,,5,C2115)</f>
        <v>1.5621208095113038E-2</v>
      </c>
      <c r="G2114" s="148">
        <f>_xll.xlShmInterpDisc($G$3&amp;T(CalculationTrigger),C2114)</f>
        <v>0.72627974135751849</v>
      </c>
      <c r="H2114" s="149">
        <f>_xll.xlShmInterpDisc($H$3&amp;T(CalculationTrigger),C2114)</f>
        <v>0.72711819483120277</v>
      </c>
      <c r="I2114" s="150">
        <f>_xll.xlShmInterpDisc($I$3&amp;T(CalculationTrigger),C2114)</f>
        <v>0.731666361315368</v>
      </c>
      <c r="J2114" s="157">
        <f t="shared" si="96"/>
        <v>4.983210532192503E-5</v>
      </c>
      <c r="K2114" s="158">
        <f t="shared" si="97"/>
        <v>0</v>
      </c>
      <c r="L2114" s="159">
        <f t="shared" si="98"/>
        <v>-2.6931550808117306E-4</v>
      </c>
    </row>
    <row r="2115" spans="2:12" x14ac:dyDescent="0.2">
      <c r="B2115" s="112" t="s">
        <v>2</v>
      </c>
      <c r="C2115" s="113">
        <f>_xll.qlCalendarAdvance("TARGET",C2114,B2115,"mf")</f>
        <v>51286</v>
      </c>
      <c r="D2115" s="120">
        <f>_xll.xlShmInterpRateFwd($D$3&amp;T(CalculationTrigger),C2115,,5,C2116)</f>
        <v>1.6171120827573739E-2</v>
      </c>
      <c r="E2115" s="120">
        <f>_xll.xlShmInterpRateFwd($E$3&amp;T(CalculationTrigger),C2115,,5,C2116)</f>
        <v>1.609339576100461E-2</v>
      </c>
      <c r="F2115" s="121">
        <f>_xll.xlShmInterpRateFwd($F$3&amp;T(CalculationTrigger),C2115,,5,C2116)</f>
        <v>1.5615711618561954E-2</v>
      </c>
      <c r="G2115" s="148">
        <f>_xll.xlShmInterpDisc($G$3&amp;T(CalculationTrigger),C2115)</f>
        <v>0.72605448918626614</v>
      </c>
      <c r="H2115" s="149">
        <f>_xll.xlShmInterpDisc($H$3&amp;T(CalculationTrigger),C2115)</f>
        <v>0.7268937676129531</v>
      </c>
      <c r="I2115" s="150">
        <f>_xll.xlShmInterpDisc($I$3&amp;T(CalculationTrigger),C2115)</f>
        <v>0.73144723083365804</v>
      </c>
      <c r="J2115" s="157">
        <f t="shared" si="96"/>
        <v>4.985527765362221E-5</v>
      </c>
      <c r="K2115" s="158">
        <f t="shared" si="97"/>
        <v>0</v>
      </c>
      <c r="L2115" s="159">
        <f t="shared" si="98"/>
        <v>-2.6948794232863955E-4</v>
      </c>
    </row>
    <row r="2116" spans="2:12" x14ac:dyDescent="0.2">
      <c r="B2116" s="112" t="s">
        <v>2</v>
      </c>
      <c r="C2116" s="113">
        <f>_xll.qlCalendarAdvance("TARGET",C2115,B2116,"mf")</f>
        <v>51293</v>
      </c>
      <c r="D2116" s="120">
        <f>_xll.xlShmInterpRateFwd($D$3&amp;T(CalculationTrigger),C2116,,5,C2117)</f>
        <v>1.6165384003857992E-2</v>
      </c>
      <c r="E2116" s="120">
        <f>_xll.xlShmInterpRateFwd($E$3&amp;T(CalculationTrigger),C2116,,5,C2117)</f>
        <v>1.6087791618067088E-2</v>
      </c>
      <c r="F2116" s="121">
        <f>_xll.xlShmInterpRateFwd($F$3&amp;T(CalculationTrigger),C2116,,5,C2117)</f>
        <v>1.5610246892802835E-2</v>
      </c>
      <c r="G2116" s="148">
        <f>_xll.xlShmInterpDisc($G$3&amp;T(CalculationTrigger),C2116)</f>
        <v>0.72582938693143351</v>
      </c>
      <c r="H2116" s="149">
        <f>_xll.xlShmInterpDisc($H$3&amp;T(CalculationTrigger),C2116)</f>
        <v>0.72666948800307596</v>
      </c>
      <c r="I2116" s="150">
        <f>_xll.xlShmInterpDisc($I$3&amp;T(CalculationTrigger),C2116)</f>
        <v>0.73122824303750911</v>
      </c>
      <c r="J2116" s="157">
        <f t="shared" si="96"/>
        <v>4.9878304262633805E-5</v>
      </c>
      <c r="K2116" s="158">
        <f t="shared" si="97"/>
        <v>0</v>
      </c>
      <c r="L2116" s="159">
        <f t="shared" si="98"/>
        <v>-2.6965998686467863E-4</v>
      </c>
    </row>
    <row r="2117" spans="2:12" x14ac:dyDescent="0.2">
      <c r="B2117" s="112" t="s">
        <v>2</v>
      </c>
      <c r="C2117" s="113">
        <f>_xll.qlCalendarAdvance("TARGET",C2116,B2117,"mf")</f>
        <v>51300</v>
      </c>
      <c r="D2117" s="120">
        <f>_xll.xlShmInterpRateFwd($D$3&amp;T(CalculationTrigger),C2117,,5,C2118)</f>
        <v>1.6159663383006562E-2</v>
      </c>
      <c r="E2117" s="120">
        <f>_xll.xlShmInterpRateFwd($E$3&amp;T(CalculationTrigger),C2117,,5,C2118)</f>
        <v>1.6082206442066427E-2</v>
      </c>
      <c r="F2117" s="121">
        <f>_xll.xlShmInterpRateFwd($F$3&amp;T(CalculationTrigger),C2117,,5,C2118)</f>
        <v>1.5604814096687677E-2</v>
      </c>
      <c r="G2117" s="148">
        <f>_xll.xlShmInterpDisc($G$3&amp;T(CalculationTrigger),C2117)</f>
        <v>0.72560443427333898</v>
      </c>
      <c r="H2117" s="149">
        <f>_xll.xlShmInterpDisc($H$3&amp;T(CalculationTrigger),C2117)</f>
        <v>0.72644535564547386</v>
      </c>
      <c r="I2117" s="150">
        <f>_xll.xlShmInterpDisc($I$3&amp;T(CalculationTrigger),C2117)</f>
        <v>0.73100939739307114</v>
      </c>
      <c r="J2117" s="157">
        <f t="shared" ref="J2117:J2180" si="99">-365*LN(G2117/$H2117)/($C2117-$C$4)</f>
        <v>4.9901183233335191E-5</v>
      </c>
      <c r="K2117" s="158">
        <f t="shared" ref="K2117:K2180" si="100">-365*LN(H2117/$H2117)/($C2117-$C$4)</f>
        <v>0</v>
      </c>
      <c r="L2117" s="159">
        <f t="shared" ref="L2117:L2180" si="101">-365*LN(I2117/$H2117)/($C2117-$C$4)</f>
        <v>-2.698316319799799E-4</v>
      </c>
    </row>
    <row r="2118" spans="2:12" x14ac:dyDescent="0.2">
      <c r="B2118" s="112" t="s">
        <v>2</v>
      </c>
      <c r="C2118" s="113">
        <f>_xll.qlCalendarAdvance("TARGET",C2117,B2118,"mf")</f>
        <v>51307</v>
      </c>
      <c r="D2118" s="120">
        <f>_xll.xlShmInterpRateFwd($D$3&amp;T(CalculationTrigger),C2118,,5,C2119)</f>
        <v>1.615395909731774E-2</v>
      </c>
      <c r="E2118" s="120">
        <f>_xll.xlShmInterpRateFwd($E$3&amp;T(CalculationTrigger),C2118,,5,C2119)</f>
        <v>1.6076640372997348E-2</v>
      </c>
      <c r="F2118" s="121">
        <f>_xll.xlShmInterpRateFwd($F$3&amp;T(CalculationTrigger),C2118,,5,C2119)</f>
        <v>1.5599413408993139E-2</v>
      </c>
      <c r="G2118" s="148">
        <f>_xll.xlShmInterpDisc($G$3&amp;T(CalculationTrigger),C2118)</f>
        <v>0.72537963089081681</v>
      </c>
      <c r="H2118" s="149">
        <f>_xll.xlShmInterpDisc($H$3&amp;T(CalculationTrigger),C2118)</f>
        <v>0.7262213701825001</v>
      </c>
      <c r="I2118" s="150">
        <f>_xll.xlShmInterpDisc($I$3&amp;T(CalculationTrigger),C2118)</f>
        <v>0.73079069336459224</v>
      </c>
      <c r="J2118" s="157">
        <f t="shared" si="99"/>
        <v>4.9923912650127743E-5</v>
      </c>
      <c r="K2118" s="158">
        <f t="shared" si="100"/>
        <v>0</v>
      </c>
      <c r="L2118" s="159">
        <f t="shared" si="101"/>
        <v>-2.7000286796521899E-4</v>
      </c>
    </row>
    <row r="2119" spans="2:12" x14ac:dyDescent="0.2">
      <c r="B2119" s="112" t="s">
        <v>2</v>
      </c>
      <c r="C2119" s="113">
        <f>_xll.qlCalendarAdvance("TARGET",C2118,B2119,"mf")</f>
        <v>51314</v>
      </c>
      <c r="D2119" s="120">
        <f>_xll.xlShmInterpRateFwd($D$3&amp;T(CalculationTrigger),C2119,,5,C2120)</f>
        <v>1.6148271279159229E-2</v>
      </c>
      <c r="E2119" s="120">
        <f>_xll.xlShmInterpRateFwd($E$3&amp;T(CalculationTrigger),C2119,,5,C2120)</f>
        <v>1.6071093550837121E-2</v>
      </c>
      <c r="F2119" s="121">
        <f>_xll.xlShmInterpRateFwd($F$3&amp;T(CalculationTrigger),C2119,,5,C2120)</f>
        <v>1.5594045008588532E-2</v>
      </c>
      <c r="G2119" s="148">
        <f>_xll.xlShmInterpDisc($G$3&amp;T(CalculationTrigger),C2119)</f>
        <v>0.72515497646122007</v>
      </c>
      <c r="H2119" s="149">
        <f>_xll.xlShmInterpDisc($H$3&amp;T(CalculationTrigger),C2119)</f>
        <v>0.72599753125496125</v>
      </c>
      <c r="I2119" s="150">
        <f>_xll.xlShmInterpDisc($I$3&amp;T(CalculationTrigger),C2119)</f>
        <v>0.73057213041442248</v>
      </c>
      <c r="J2119" s="157">
        <f t="shared" si="99"/>
        <v>4.9946490597362267E-5</v>
      </c>
      <c r="K2119" s="158">
        <f t="shared" si="100"/>
        <v>0</v>
      </c>
      <c r="L2119" s="159">
        <f t="shared" si="101"/>
        <v>-2.7017368511110637E-4</v>
      </c>
    </row>
    <row r="2120" spans="2:12" x14ac:dyDescent="0.2">
      <c r="B2120" s="112" t="s">
        <v>2</v>
      </c>
      <c r="C2120" s="113">
        <f>_xll.qlCalendarAdvance("TARGET",C2119,B2120,"mf")</f>
        <v>51321</v>
      </c>
      <c r="D2120" s="120">
        <f>_xll.xlShmInterpRateFwd($D$3&amp;T(CalculationTrigger),C2120,,5,C2121)</f>
        <v>1.6142600060840739E-2</v>
      </c>
      <c r="E2120" s="120">
        <f>_xll.xlShmInterpRateFwd($E$3&amp;T(CalculationTrigger),C2120,,5,C2121)</f>
        <v>1.6065566115591897E-2</v>
      </c>
      <c r="F2120" s="121">
        <f>_xll.xlShmInterpRateFwd($F$3&amp;T(CalculationTrigger),C2120,,5,C2121)</f>
        <v>1.5588709074302589E-2</v>
      </c>
      <c r="G2120" s="148">
        <f>_xll.xlShmInterpDisc($G$3&amp;T(CalculationTrigger),C2120)</f>
        <v>0.72493047066042204</v>
      </c>
      <c r="H2120" s="149">
        <f>_xll.xlShmInterpDisc($H$3&amp;T(CalculationTrigger),C2120)</f>
        <v>0.72577383850211952</v>
      </c>
      <c r="I2120" s="150">
        <f>_xll.xlShmInterpDisc($I$3&amp;T(CalculationTrigger),C2120)</f>
        <v>0.73035370800301558</v>
      </c>
      <c r="J2120" s="157">
        <f t="shared" si="99"/>
        <v>4.9968915159434731E-5</v>
      </c>
      <c r="K2120" s="158">
        <f t="shared" si="100"/>
        <v>0</v>
      </c>
      <c r="L2120" s="159">
        <f t="shared" si="101"/>
        <v>-2.7034407370834081E-4</v>
      </c>
    </row>
    <row r="2121" spans="2:12" x14ac:dyDescent="0.2">
      <c r="B2121" s="112" t="s">
        <v>2</v>
      </c>
      <c r="C2121" s="113">
        <f>_xll.qlCalendarAdvance("TARGET",C2120,B2121,"mf")</f>
        <v>51328</v>
      </c>
      <c r="D2121" s="120">
        <f>_xll.xlShmInterpRateFwd($D$3&amp;T(CalculationTrigger),C2121,,5,C2122)</f>
        <v>1.6136945574700846E-2</v>
      </c>
      <c r="E2121" s="120">
        <f>_xll.xlShmInterpRateFwd($E$3&amp;T(CalculationTrigger),C2121,,5,C2122)</f>
        <v>1.6060058207256169E-2</v>
      </c>
      <c r="F2121" s="121">
        <f>_xll.xlShmInterpRateFwd($F$3&amp;T(CalculationTrigger),C2121,,5,C2122)</f>
        <v>1.5583405785004568E-2</v>
      </c>
      <c r="G2121" s="148">
        <f>_xll.xlShmInterpDisc($G$3&amp;T(CalculationTrigger),C2121)</f>
        <v>0.72470611316281919</v>
      </c>
      <c r="H2121" s="149">
        <f>_xll.xlShmInterpDisc($H$3&amp;T(CalculationTrigger),C2121)</f>
        <v>0.72555029156169515</v>
      </c>
      <c r="I2121" s="150">
        <f>_xll.xlShmInterpDisc($I$3&amp;T(CalculationTrigger),C2121)</f>
        <v>0.73013542558893219</v>
      </c>
      <c r="J2121" s="157">
        <f t="shared" si="99"/>
        <v>4.9991184420728847E-5</v>
      </c>
      <c r="K2121" s="158">
        <f t="shared" si="100"/>
        <v>0</v>
      </c>
      <c r="L2121" s="159">
        <f t="shared" si="101"/>
        <v>-2.7051402404760106E-4</v>
      </c>
    </row>
    <row r="2122" spans="2:12" x14ac:dyDescent="0.2">
      <c r="B2122" s="112" t="s">
        <v>2</v>
      </c>
      <c r="C2122" s="113">
        <f>_xll.qlCalendarAdvance("TARGET",C2121,B2122,"mf")</f>
        <v>51335</v>
      </c>
      <c r="D2122" s="120">
        <f>_xll.xlShmInterpRateFwd($D$3&amp;T(CalculationTrigger),C2122,,5,C2123)</f>
        <v>1.6131307953072258E-2</v>
      </c>
      <c r="E2122" s="120">
        <f>_xll.xlShmInterpRateFwd($E$3&amp;T(CalculationTrigger),C2122,,5,C2123)</f>
        <v>1.605456996583015E-2</v>
      </c>
      <c r="F2122" s="121">
        <f>_xll.xlShmInterpRateFwd($F$3&amp;T(CalculationTrigger),C2122,,5,C2123)</f>
        <v>1.5578135319499984E-2</v>
      </c>
      <c r="G2122" s="148">
        <f>_xll.xlShmInterpDisc($G$3&amp;T(CalculationTrigger),C2122)</f>
        <v>0.72448190364133314</v>
      </c>
      <c r="H2122" s="149">
        <f>_xll.xlShmInterpDisc($H$3&amp;T(CalculationTrigger),C2122)</f>
        <v>0.72532689006986861</v>
      </c>
      <c r="I2122" s="150">
        <f>_xll.xlShmInterpDisc($I$3&amp;T(CalculationTrigger),C2122)</f>
        <v>0.72991728262884215</v>
      </c>
      <c r="J2122" s="157">
        <f t="shared" si="99"/>
        <v>5.0013296465611348E-5</v>
      </c>
      <c r="K2122" s="158">
        <f t="shared" si="100"/>
        <v>0</v>
      </c>
      <c r="L2122" s="159">
        <f t="shared" si="101"/>
        <v>-2.7068352641958487E-4</v>
      </c>
    </row>
    <row r="2123" spans="2:12" x14ac:dyDescent="0.2">
      <c r="B2123" s="112" t="s">
        <v>2</v>
      </c>
      <c r="C2123" s="113">
        <f>_xll.qlCalendarAdvance("TARGET",C2122,B2123,"mf")</f>
        <v>51342</v>
      </c>
      <c r="D2123" s="120">
        <f>_xll.xlShmInterpRateFwd($D$3&amp;T(CalculationTrigger),C2123,,5,C2124)</f>
        <v>1.6125687328252841E-2</v>
      </c>
      <c r="E2123" s="120">
        <f>_xll.xlShmInterpRateFwd($E$3&amp;T(CalculationTrigger),C2123,,5,C2124)</f>
        <v>1.6049101531279218E-2</v>
      </c>
      <c r="F2123" s="121">
        <f>_xll.xlShmInterpRateFwd($F$3&amp;T(CalculationTrigger),C2123,,5,C2124)</f>
        <v>1.5572897856611707E-2</v>
      </c>
      <c r="G2123" s="148">
        <f>_xll.xlShmInterpDisc($G$3&amp;T(CalculationTrigger),C2123)</f>
        <v>0.72425784176741304</v>
      </c>
      <c r="H2123" s="149">
        <f>_xll.xlShmInterpDisc($H$3&amp;T(CalculationTrigger),C2123)</f>
        <v>0.72510363366128328</v>
      </c>
      <c r="I2123" s="150">
        <f>_xll.xlShmInterpDisc($I$3&amp;T(CalculationTrigger),C2123)</f>
        <v>0.72969927857752825</v>
      </c>
      <c r="J2123" s="157">
        <f t="shared" si="99"/>
        <v>5.0035249378479738E-5</v>
      </c>
      <c r="K2123" s="158">
        <f t="shared" si="100"/>
        <v>0</v>
      </c>
      <c r="L2123" s="159">
        <f t="shared" si="101"/>
        <v>-2.7085257111499137E-4</v>
      </c>
    </row>
    <row r="2124" spans="2:12" x14ac:dyDescent="0.2">
      <c r="B2124" s="112" t="s">
        <v>2</v>
      </c>
      <c r="C2124" s="113">
        <f>_xll.qlCalendarAdvance("TARGET",C2123,B2124,"mf")</f>
        <v>51349</v>
      </c>
      <c r="D2124" s="120">
        <f>_xll.xlShmInterpRateFwd($D$3&amp;T(CalculationTrigger),C2124,,5,C2125)</f>
        <v>1.6120083832609901E-2</v>
      </c>
      <c r="E2124" s="120">
        <f>_xll.xlShmInterpRateFwd($E$3&amp;T(CalculationTrigger),C2124,,5,C2125)</f>
        <v>1.6043653043632405E-2</v>
      </c>
      <c r="F2124" s="121">
        <f>_xll.xlShmInterpRateFwd($F$3&amp;T(CalculationTrigger),C2124,,5,C2125)</f>
        <v>1.5567693575220514E-2</v>
      </c>
      <c r="G2124" s="148">
        <f>_xll.xlShmInterpDisc($G$3&amp;T(CalculationTrigger),C2124)</f>
        <v>0.72403392721103832</v>
      </c>
      <c r="H2124" s="149">
        <f>_xll.xlShmInterpDisc($H$3&amp;T(CalculationTrigger),C2124)</f>
        <v>0.72488052196904795</v>
      </c>
      <c r="I2124" s="150">
        <f>_xll.xlShmInterpDisc($I$3&amp;T(CalculationTrigger),C2124)</f>
        <v>0.72948141288788881</v>
      </c>
      <c r="J2124" s="157">
        <f t="shared" si="99"/>
        <v>5.0057041243705031E-5</v>
      </c>
      <c r="K2124" s="158">
        <f t="shared" si="100"/>
        <v>0</v>
      </c>
      <c r="L2124" s="159">
        <f t="shared" si="101"/>
        <v>-2.7102114842451208E-4</v>
      </c>
    </row>
    <row r="2125" spans="2:12" x14ac:dyDescent="0.2">
      <c r="B2125" s="112" t="s">
        <v>2</v>
      </c>
      <c r="C2125" s="113">
        <f>_xll.qlCalendarAdvance("TARGET",C2124,B2125,"mf")</f>
        <v>51356</v>
      </c>
      <c r="D2125" s="120">
        <f>_xll.xlShmInterpRateFwd($D$3&amp;T(CalculationTrigger),C2125,,5,C2126)</f>
        <v>1.6114497598481683E-2</v>
      </c>
      <c r="E2125" s="120">
        <f>_xll.xlShmInterpRateFwd($E$3&amp;T(CalculationTrigger),C2125,,5,C2126)</f>
        <v>1.6038224642866531E-2</v>
      </c>
      <c r="F2125" s="121">
        <f>_xll.xlShmInterpRateFwd($F$3&amp;T(CalculationTrigger),C2125,,5,C2126)</f>
        <v>1.5562522654137665E-2</v>
      </c>
      <c r="G2125" s="148">
        <f>_xll.xlShmInterpDisc($G$3&amp;T(CalculationTrigger),C2125)</f>
        <v>0.72381015964072015</v>
      </c>
      <c r="H2125" s="149">
        <f>_xll.xlShmInterpDisc($H$3&amp;T(CalculationTrigger),C2125)</f>
        <v>0.72465755462473858</v>
      </c>
      <c r="I2125" s="150">
        <f>_xll.xlShmInterpDisc($I$3&amp;T(CalculationTrigger),C2125)</f>
        <v>0.72926368501093952</v>
      </c>
      <c r="J2125" s="157">
        <f t="shared" si="99"/>
        <v>5.0078670145655694E-5</v>
      </c>
      <c r="K2125" s="158">
        <f t="shared" si="100"/>
        <v>0</v>
      </c>
      <c r="L2125" s="159">
        <f t="shared" si="101"/>
        <v>-2.7118924863884201E-4</v>
      </c>
    </row>
    <row r="2126" spans="2:12" x14ac:dyDescent="0.2">
      <c r="B2126" s="112" t="s">
        <v>2</v>
      </c>
      <c r="C2126" s="113">
        <f>_xll.qlCalendarAdvance("TARGET",C2125,B2126,"mf")</f>
        <v>51363</v>
      </c>
      <c r="D2126" s="120">
        <f>_xll.xlShmInterpRateFwd($D$3&amp;T(CalculationTrigger),C2126,,5,C2127)</f>
        <v>1.6108928758148445E-2</v>
      </c>
      <c r="E2126" s="120">
        <f>_xll.xlShmInterpRateFwd($E$3&amp;T(CalculationTrigger),C2126,,5,C2127)</f>
        <v>1.603281646895835E-2</v>
      </c>
      <c r="F2126" s="121">
        <f>_xll.xlShmInterpRateFwd($F$3&amp;T(CalculationTrigger),C2126,,5,C2127)</f>
        <v>1.5557385272185972E-2</v>
      </c>
      <c r="G2126" s="148">
        <f>_xll.xlShmInterpDisc($G$3&amp;T(CalculationTrigger),C2126)</f>
        <v>0.72358653872350409</v>
      </c>
      <c r="H2126" s="149">
        <f>_xll.xlShmInterpDisc($H$3&amp;T(CalculationTrigger),C2126)</f>
        <v>0.7244347312584013</v>
      </c>
      <c r="I2126" s="150">
        <f>_xll.xlShmInterpDisc($I$3&amp;T(CalculationTrigger),C2126)</f>
        <v>0.72904609439581725</v>
      </c>
      <c r="J2126" s="157">
        <f t="shared" si="99"/>
        <v>5.010013416874046E-5</v>
      </c>
      <c r="K2126" s="158">
        <f t="shared" si="100"/>
        <v>0</v>
      </c>
      <c r="L2126" s="159">
        <f t="shared" si="101"/>
        <v>-2.7135686204867067E-4</v>
      </c>
    </row>
    <row r="2127" spans="2:12" x14ac:dyDescent="0.2">
      <c r="B2127" s="112" t="s">
        <v>2</v>
      </c>
      <c r="C2127" s="113">
        <f>_xll.qlCalendarAdvance("TARGET",C2126,B2127,"mf")</f>
        <v>51370</v>
      </c>
      <c r="D2127" s="120">
        <f>_xll.xlShmInterpRateFwd($D$3&amp;T(CalculationTrigger),C2127,,5,C2128)</f>
        <v>1.6103377443983036E-2</v>
      </c>
      <c r="E2127" s="120">
        <f>_xll.xlShmInterpRateFwd($E$3&amp;T(CalculationTrigger),C2127,,5,C2128)</f>
        <v>1.6027428661936675E-2</v>
      </c>
      <c r="F2127" s="121">
        <f>_xll.xlShmInterpRateFwd($F$3&amp;T(CalculationTrigger),C2127,,5,C2128)</f>
        <v>1.5552281608263554E-2</v>
      </c>
      <c r="G2127" s="148">
        <f>_xll.xlShmInterpDisc($G$3&amp;T(CalculationTrigger),C2127)</f>
        <v>0.72336306412497298</v>
      </c>
      <c r="H2127" s="149">
        <f>_xll.xlShmInterpDisc($H$3&amp;T(CalculationTrigger),C2127)</f>
        <v>0.72421205149855472</v>
      </c>
      <c r="I2127" s="150">
        <f>_xll.xlShmInterpDisc($I$3&amp;T(CalculationTrigger),C2127)</f>
        <v>0.72882864048978291</v>
      </c>
      <c r="J2127" s="157">
        <f t="shared" si="99"/>
        <v>5.0121431397317889E-5</v>
      </c>
      <c r="K2127" s="158">
        <f t="shared" si="100"/>
        <v>0</v>
      </c>
      <c r="L2127" s="159">
        <f t="shared" si="101"/>
        <v>-2.7152397894470213E-4</v>
      </c>
    </row>
    <row r="2128" spans="2:12" x14ac:dyDescent="0.2">
      <c r="B2128" s="112" t="s">
        <v>2</v>
      </c>
      <c r="C2128" s="113">
        <f>_xll.qlCalendarAdvance("TARGET",C2127,B2128,"mf")</f>
        <v>51377</v>
      </c>
      <c r="D2128" s="120">
        <f>_xll.xlShmInterpRateFwd($D$3&amp;T(CalculationTrigger),C2128,,5,C2129)</f>
        <v>1.6097843788294514E-2</v>
      </c>
      <c r="E2128" s="120">
        <f>_xll.xlShmInterpRateFwd($E$3&amp;T(CalculationTrigger),C2128,,5,C2129)</f>
        <v>1.6022061361778129E-2</v>
      </c>
      <c r="F2128" s="121">
        <f>_xll.xlShmInterpRateFwd($F$3&amp;T(CalculationTrigger),C2128,,5,C2129)</f>
        <v>1.5547211841135286E-2</v>
      </c>
      <c r="G2128" s="148">
        <f>_xll.xlShmInterpDisc($G$3&amp;T(CalculationTrigger),C2128)</f>
        <v>0.72313973550924826</v>
      </c>
      <c r="H2128" s="149">
        <f>_xll.xlShmInterpDisc($H$3&amp;T(CalculationTrigger),C2128)</f>
        <v>0.72398951497219188</v>
      </c>
      <c r="I2128" s="150">
        <f>_xll.xlShmInterpDisc($I$3&amp;T(CalculationTrigger),C2128)</f>
        <v>0.72861132273822304</v>
      </c>
      <c r="J2128" s="157">
        <f t="shared" si="99"/>
        <v>5.014255991578211E-5</v>
      </c>
      <c r="K2128" s="158">
        <f t="shared" si="100"/>
        <v>0</v>
      </c>
      <c r="L2128" s="159">
        <f t="shared" si="101"/>
        <v>-2.7169058961760875E-4</v>
      </c>
    </row>
    <row r="2129" spans="2:12" x14ac:dyDescent="0.2">
      <c r="B2129" s="112" t="s">
        <v>2</v>
      </c>
      <c r="C2129" s="113">
        <f>_xll.qlCalendarAdvance("TARGET",C2128,B2129,"mf")</f>
        <v>51384</v>
      </c>
      <c r="D2129" s="120">
        <f>_xll.xlShmInterpRateFwd($D$3&amp;T(CalculationTrigger),C2129,,5,C2130)</f>
        <v>1.6092327923415032E-2</v>
      </c>
      <c r="E2129" s="120">
        <f>_xll.xlShmInterpRateFwd($E$3&amp;T(CalculationTrigger),C2129,,5,C2130)</f>
        <v>1.6016714708453464E-2</v>
      </c>
      <c r="F2129" s="121">
        <f>_xll.xlShmInterpRateFwd($F$3&amp;T(CalculationTrigger),C2129,,5,C2130)</f>
        <v>1.5542176149658712E-2</v>
      </c>
      <c r="G2129" s="148">
        <f>_xll.xlShmInterpDisc($G$3&amp;T(CalculationTrigger),C2129)</f>
        <v>0.7229165525389929</v>
      </c>
      <c r="H2129" s="149">
        <f>_xll.xlShmInterpDisc($H$3&amp;T(CalculationTrigger),C2129)</f>
        <v>0.72376712130478293</v>
      </c>
      <c r="I2129" s="150">
        <f>_xll.xlShmInterpDisc($I$3&amp;T(CalculationTrigger),C2129)</f>
        <v>0.72839414058465435</v>
      </c>
      <c r="J2129" s="157">
        <f t="shared" si="99"/>
        <v>5.0163517808500993E-5</v>
      </c>
      <c r="K2129" s="158">
        <f t="shared" si="100"/>
        <v>0</v>
      </c>
      <c r="L2129" s="159">
        <f t="shared" si="101"/>
        <v>-2.7185668435810735E-4</v>
      </c>
    </row>
    <row r="2130" spans="2:12" x14ac:dyDescent="0.2">
      <c r="B2130" s="112" t="s">
        <v>2</v>
      </c>
      <c r="C2130" s="113">
        <f>_xll.qlCalendarAdvance("TARGET",C2129,B2130,"mf")</f>
        <v>51391</v>
      </c>
      <c r="D2130" s="120">
        <f>_xll.xlShmInterpRateFwd($D$3&amp;T(CalculationTrigger),C2130,,5,C2131)</f>
        <v>1.6086829981682454E-2</v>
      </c>
      <c r="E2130" s="120">
        <f>_xll.xlShmInterpRateFwd($E$3&amp;T(CalculationTrigger),C2130,,5,C2131)</f>
        <v>1.6011388842008666E-2</v>
      </c>
      <c r="F2130" s="121">
        <f>_xll.xlShmInterpRateFwd($F$3&amp;T(CalculationTrigger),C2130,,5,C2131)</f>
        <v>1.5537174712708757E-2</v>
      </c>
      <c r="G2130" s="148">
        <f>_xll.xlShmInterpDisc($G$3&amp;T(CalculationTrigger),C2130)</f>
        <v>0.72269351487541345</v>
      </c>
      <c r="H2130" s="149">
        <f>_xll.xlShmInterpDisc($H$3&amp;T(CalculationTrigger),C2130)</f>
        <v>0.72354487012027779</v>
      </c>
      <c r="I2130" s="150">
        <f>_xll.xlShmInterpDisc($I$3&amp;T(CalculationTrigger),C2130)</f>
        <v>0.72817709347072535</v>
      </c>
      <c r="J2130" s="157">
        <f t="shared" si="99"/>
        <v>5.0184303159863681E-5</v>
      </c>
      <c r="K2130" s="158">
        <f t="shared" si="100"/>
        <v>0</v>
      </c>
      <c r="L2130" s="159">
        <f t="shared" si="101"/>
        <v>-2.7202225345688489E-4</v>
      </c>
    </row>
    <row r="2131" spans="2:12" x14ac:dyDescent="0.2">
      <c r="B2131" s="112" t="s">
        <v>2</v>
      </c>
      <c r="C2131" s="113">
        <f>_xll.qlCalendarAdvance("TARGET",C2130,B2131,"mf")</f>
        <v>51398</v>
      </c>
      <c r="D2131" s="120">
        <f>_xll.xlShmInterpRateFwd($D$3&amp;T(CalculationTrigger),C2131,,5,C2132)</f>
        <v>1.6081350095411406E-2</v>
      </c>
      <c r="E2131" s="120">
        <f>_xll.xlShmInterpRateFwd($E$3&amp;T(CalculationTrigger),C2131,,5,C2132)</f>
        <v>1.6006083902379616E-2</v>
      </c>
      <c r="F2131" s="121">
        <f>_xll.xlShmInterpRateFwd($F$3&amp;T(CalculationTrigger),C2131,,5,C2132)</f>
        <v>1.5532207709090829E-2</v>
      </c>
      <c r="G2131" s="148">
        <f>_xll.xlShmInterpDisc($G$3&amp;T(CalculationTrigger),C2131)</f>
        <v>0.72247062217826219</v>
      </c>
      <c r="H2131" s="149">
        <f>_xll.xlShmInterpDisc($H$3&amp;T(CalculationTrigger),C2131)</f>
        <v>0.7233227610411076</v>
      </c>
      <c r="I2131" s="150">
        <f>_xll.xlShmInterpDisc($I$3&amp;T(CalculationTrigger),C2131)</f>
        <v>0.72796018083621894</v>
      </c>
      <c r="J2131" s="157">
        <f t="shared" si="99"/>
        <v>5.0204914054247381E-5</v>
      </c>
      <c r="K2131" s="158">
        <f t="shared" si="100"/>
        <v>0</v>
      </c>
      <c r="L2131" s="159">
        <f t="shared" si="101"/>
        <v>-2.7218728720463682E-4</v>
      </c>
    </row>
    <row r="2132" spans="2:12" x14ac:dyDescent="0.2">
      <c r="B2132" s="112" t="s">
        <v>2</v>
      </c>
      <c r="C2132" s="113">
        <f>_xll.qlCalendarAdvance("TARGET",C2131,B2132,"mf")</f>
        <v>51405</v>
      </c>
      <c r="D2132" s="120">
        <f>_xll.xlShmInterpRateFwd($D$3&amp;T(CalculationTrigger),C2132,,5,C2133)</f>
        <v>1.6075888396968569E-2</v>
      </c>
      <c r="E2132" s="120">
        <f>_xll.xlShmInterpRateFwd($E$3&amp;T(CalculationTrigger),C2132,,5,C2133)</f>
        <v>1.6000800029612169E-2</v>
      </c>
      <c r="F2132" s="121">
        <f>_xll.xlShmInterpRateFwd($F$3&amp;T(CalculationTrigger),C2132,,5,C2133)</f>
        <v>1.5527275317639295E-2</v>
      </c>
      <c r="G2132" s="148">
        <f>_xll.xlShmInterpDisc($G$3&amp;T(CalculationTrigger),C2132)</f>
        <v>0.7222478741058399</v>
      </c>
      <c r="H2132" s="149">
        <f>_xll.xlShmInterpDisc($H$3&amp;T(CalculationTrigger),C2132)</f>
        <v>0.72310079368818825</v>
      </c>
      <c r="I2132" s="150">
        <f>_xll.xlShmInterpDisc($I$3&amp;T(CalculationTrigger),C2132)</f>
        <v>0.72774340211905608</v>
      </c>
      <c r="J2132" s="157">
        <f t="shared" si="99"/>
        <v>5.0225348576026978E-5</v>
      </c>
      <c r="K2132" s="158">
        <f t="shared" si="100"/>
        <v>0</v>
      </c>
      <c r="L2132" s="159">
        <f t="shared" si="101"/>
        <v>-2.7235177589203963E-4</v>
      </c>
    </row>
    <row r="2133" spans="2:12" x14ac:dyDescent="0.2">
      <c r="B2133" s="112" t="s">
        <v>2</v>
      </c>
      <c r="C2133" s="113">
        <f>_xll.qlCalendarAdvance("TARGET",C2132,B2133,"mf")</f>
        <v>51412</v>
      </c>
      <c r="D2133" s="120">
        <f>_xll.xlShmInterpRateFwd($D$3&amp;T(CalculationTrigger),C2133,,5,C2134)</f>
        <v>1.6070445018610491E-2</v>
      </c>
      <c r="E2133" s="120">
        <f>_xll.xlShmInterpRateFwd($E$3&amp;T(CalculationTrigger),C2133,,5,C2134)</f>
        <v>1.5995537363642075E-2</v>
      </c>
      <c r="F2133" s="121">
        <f>_xll.xlShmInterpRateFwd($F$3&amp;T(CalculationTrigger),C2133,,5,C2134)</f>
        <v>1.55223777172117E-2</v>
      </c>
      <c r="G2133" s="148">
        <f>_xll.xlShmInterpDisc($G$3&amp;T(CalculationTrigger),C2133)</f>
        <v>0.72202527031499708</v>
      </c>
      <c r="H2133" s="149">
        <f>_xll.xlShmInterpDisc($H$3&amp;T(CalculationTrigger),C2133)</f>
        <v>0.72287896768092164</v>
      </c>
      <c r="I2133" s="150">
        <f>_xll.xlShmInterpDisc($I$3&amp;T(CalculationTrigger),C2133)</f>
        <v>0.72752675675529821</v>
      </c>
      <c r="J2133" s="157">
        <f t="shared" si="99"/>
        <v>5.0245604809598573E-5</v>
      </c>
      <c r="K2133" s="158">
        <f t="shared" si="100"/>
        <v>0</v>
      </c>
      <c r="L2133" s="159">
        <f t="shared" si="101"/>
        <v>-2.7251570980981734E-4</v>
      </c>
    </row>
    <row r="2134" spans="2:12" x14ac:dyDescent="0.2">
      <c r="B2134" s="112" t="s">
        <v>2</v>
      </c>
      <c r="C2134" s="113">
        <f>_xll.qlCalendarAdvance("TARGET",C2133,B2134,"mf")</f>
        <v>51419</v>
      </c>
      <c r="D2134" s="120">
        <f>_xll.xlShmInterpRateFwd($D$3&amp;T(CalculationTrigger),C2134,,5,C2135)</f>
        <v>1.6065020092755841E-2</v>
      </c>
      <c r="E2134" s="120">
        <f>_xll.xlShmInterpRateFwd($E$3&amp;T(CalculationTrigger),C2134,,5,C2135)</f>
        <v>1.5990296044526654E-2</v>
      </c>
      <c r="F2134" s="121">
        <f>_xll.xlShmInterpRateFwd($F$3&amp;T(CalculationTrigger),C2134,,5,C2135)</f>
        <v>1.5517515086630834E-2</v>
      </c>
      <c r="G2134" s="148">
        <f>_xll.xlShmInterpDisc($G$3&amp;T(CalculationTrigger),C2134)</f>
        <v>0.72180281046113803</v>
      </c>
      <c r="H2134" s="149">
        <f>_xll.xlShmInterpDisc($H$3&amp;T(CalculationTrigger),C2134)</f>
        <v>0.72265728263719908</v>
      </c>
      <c r="I2134" s="150">
        <f>_xll.xlShmInterpDisc($I$3&amp;T(CalculationTrigger),C2134)</f>
        <v>0.72731024417914969</v>
      </c>
      <c r="J2134" s="157">
        <f t="shared" si="99"/>
        <v>5.0265680839318172E-5</v>
      </c>
      <c r="K2134" s="158">
        <f t="shared" si="100"/>
        <v>0</v>
      </c>
      <c r="L2134" s="159">
        <f t="shared" si="101"/>
        <v>-2.7267907924863902E-4</v>
      </c>
    </row>
    <row r="2135" spans="2:12" x14ac:dyDescent="0.2">
      <c r="B2135" s="112" t="s">
        <v>2</v>
      </c>
      <c r="C2135" s="113">
        <f>_xll.qlCalendarAdvance("TARGET",C2134,B2135,"mf")</f>
        <v>51426</v>
      </c>
      <c r="D2135" s="120">
        <f>_xll.xlShmInterpRateFwd($D$3&amp;T(CalculationTrigger),C2135,,5,C2136)</f>
        <v>1.6059613751661032E-2</v>
      </c>
      <c r="E2135" s="120">
        <f>_xll.xlShmInterpRateFwd($E$3&amp;T(CalculationTrigger),C2135,,5,C2136)</f>
        <v>1.5985076212207319E-2</v>
      </c>
      <c r="F2135" s="121">
        <f>_xll.xlShmInterpRateFwd($F$3&amp;T(CalculationTrigger),C2135,,5,C2136)</f>
        <v>1.551268760473108E-2</v>
      </c>
      <c r="G2135" s="148">
        <f>_xll.xlShmInterpDisc($G$3&amp;T(CalculationTrigger),C2135)</f>
        <v>0.72158049419822068</v>
      </c>
      <c r="H2135" s="149">
        <f>_xll.xlShmInterpDisc($H$3&amp;T(CalculationTrigger),C2135)</f>
        <v>0.72243573817340245</v>
      </c>
      <c r="I2135" s="150">
        <f>_xll.xlShmInterpDisc($I$3&amp;T(CalculationTrigger),C2135)</f>
        <v>0.72709386382296093</v>
      </c>
      <c r="J2135" s="157">
        <f t="shared" si="99"/>
        <v>5.028557474959145E-5</v>
      </c>
      <c r="K2135" s="158">
        <f t="shared" si="100"/>
        <v>0</v>
      </c>
      <c r="L2135" s="159">
        <f t="shared" si="101"/>
        <v>-2.7284187449920407E-4</v>
      </c>
    </row>
    <row r="2136" spans="2:12" x14ac:dyDescent="0.2">
      <c r="B2136" s="112" t="s">
        <v>2</v>
      </c>
      <c r="C2136" s="113">
        <f>_xll.qlCalendarAdvance("TARGET",C2135,B2136,"mf")</f>
        <v>51433</v>
      </c>
      <c r="D2136" s="120">
        <f>_xll.xlShmInterpRateFwd($D$3&amp;T(CalculationTrigger),C2136,,5,C2137)</f>
        <v>1.6054226127704036E-2</v>
      </c>
      <c r="E2136" s="120">
        <f>_xll.xlShmInterpRateFwd($E$3&amp;T(CalculationTrigger),C2136,,5,C2137)</f>
        <v>1.5979878006706527E-2</v>
      </c>
      <c r="F2136" s="121">
        <f>_xll.xlShmInterpRateFwd($F$3&amp;T(CalculationTrigger),C2136,,5,C2137)</f>
        <v>1.550789545036421E-2</v>
      </c>
      <c r="G2136" s="148">
        <f>_xll.xlShmInterpDisc($G$3&amp;T(CalculationTrigger),C2136)</f>
        <v>0.72135832117876109</v>
      </c>
      <c r="H2136" s="149">
        <f>_xll.xlShmInterpDisc($H$3&amp;T(CalculationTrigger),C2136)</f>
        <v>0.7222143339044077</v>
      </c>
      <c r="I2136" s="150">
        <f>_xll.xlShmInterpDisc($I$3&amp;T(CalculationTrigger),C2136)</f>
        <v>0.72687761511723137</v>
      </c>
      <c r="J2136" s="157">
        <f t="shared" si="99"/>
        <v>5.0305284624784069E-5</v>
      </c>
      <c r="K2136" s="158">
        <f t="shared" si="100"/>
        <v>0</v>
      </c>
      <c r="L2136" s="159">
        <f t="shared" si="101"/>
        <v>-2.7300408585221447E-4</v>
      </c>
    </row>
    <row r="2137" spans="2:12" x14ac:dyDescent="0.2">
      <c r="B2137" s="112" t="s">
        <v>2</v>
      </c>
      <c r="C2137" s="113">
        <f>_xll.qlCalendarAdvance("TARGET",C2136,B2137,"mf")</f>
        <v>51440</v>
      </c>
      <c r="D2137" s="120">
        <f>_xll.xlShmInterpRateFwd($D$3&amp;T(CalculationTrigger),C2137,,5,C2138)</f>
        <v>1.6048857353181678E-2</v>
      </c>
      <c r="E2137" s="120">
        <f>_xll.xlShmInterpRateFwd($E$3&amp;T(CalculationTrigger),C2137,,5,C2138)</f>
        <v>1.5974701568006115E-2</v>
      </c>
      <c r="F2137" s="121">
        <f>_xll.xlShmInterpRateFwd($F$3&amp;T(CalculationTrigger),C2137,,5,C2138)</f>
        <v>1.5503138802347249E-2</v>
      </c>
      <c r="G2137" s="148">
        <f>_xll.xlShmInterpDisc($G$3&amp;T(CalculationTrigger),C2137)</f>
        <v>0.72113629105383426</v>
      </c>
      <c r="H2137" s="149">
        <f>_xll.xlShmInterpDisc($H$3&amp;T(CalculationTrigger),C2137)</f>
        <v>0.72199306944358643</v>
      </c>
      <c r="I2137" s="150">
        <f>_xll.xlShmInterpDisc($I$3&amp;T(CalculationTrigger),C2137)</f>
        <v>0.7266614974906116</v>
      </c>
      <c r="J2137" s="157">
        <f t="shared" si="99"/>
        <v>5.0324808549283063E-5</v>
      </c>
      <c r="K2137" s="158">
        <f t="shared" si="100"/>
        <v>0</v>
      </c>
      <c r="L2137" s="159">
        <f t="shared" si="101"/>
        <v>-2.7316570359835662E-4</v>
      </c>
    </row>
    <row r="2138" spans="2:12" x14ac:dyDescent="0.2">
      <c r="B2138" s="112" t="s">
        <v>2</v>
      </c>
      <c r="C2138" s="113">
        <f>_xll.qlCalendarAdvance("TARGET",C2137,B2138,"mf")</f>
        <v>51447</v>
      </c>
      <c r="D2138" s="120">
        <f>_xll.xlShmInterpRateFwd($D$3&amp;T(CalculationTrigger),C2138,,5,C2139)</f>
        <v>1.6043507560431249E-2</v>
      </c>
      <c r="E2138" s="120">
        <f>_xll.xlShmInterpRateFwd($E$3&amp;T(CalculationTrigger),C2138,,5,C2139)</f>
        <v>1.5969547036093667E-2</v>
      </c>
      <c r="F2138" s="121">
        <f>_xll.xlShmInterpRateFwd($F$3&amp;T(CalculationTrigger),C2138,,5,C2139)</f>
        <v>1.5498417839537789E-2</v>
      </c>
      <c r="G2138" s="148">
        <f>_xll.xlShmInterpDisc($G$3&amp;T(CalculationTrigger),C2138)</f>
        <v>0.72091440347307711</v>
      </c>
      <c r="H2138" s="149">
        <f>_xll.xlShmInterpDisc($H$3&amp;T(CalculationTrigger),C2138)</f>
        <v>0.72177194440280845</v>
      </c>
      <c r="I2138" s="150">
        <f>_xll.xlShmInterpDisc($I$3&amp;T(CalculationTrigger),C2138)</f>
        <v>0.72644551036990679</v>
      </c>
      <c r="J2138" s="157">
        <f t="shared" si="99"/>
        <v>5.0344144607468603E-5</v>
      </c>
      <c r="K2138" s="158">
        <f t="shared" si="100"/>
        <v>0</v>
      </c>
      <c r="L2138" s="159">
        <f t="shared" si="101"/>
        <v>-2.7332671802833037E-4</v>
      </c>
    </row>
    <row r="2139" spans="2:12" x14ac:dyDescent="0.2">
      <c r="B2139" s="112" t="s">
        <v>2</v>
      </c>
      <c r="C2139" s="113">
        <f>_xll.qlCalendarAdvance("TARGET",C2138,B2139,"mf")</f>
        <v>51454</v>
      </c>
      <c r="D2139" s="120">
        <f>_xll.xlShmInterpRateFwd($D$3&amp;T(CalculationTrigger),C2139,,5,C2140)</f>
        <v>1.6038176881795763E-2</v>
      </c>
      <c r="E2139" s="120">
        <f>_xll.xlShmInterpRateFwd($E$3&amp;T(CalculationTrigger),C2139,,5,C2140)</f>
        <v>1.596441455098567E-2</v>
      </c>
      <c r="F2139" s="121">
        <f>_xll.xlShmInterpRateFwd($F$3&amp;T(CalculationTrigger),C2139,,5,C2140)</f>
        <v>1.5493732740758673E-2</v>
      </c>
      <c r="G2139" s="148">
        <f>_xll.xlShmInterpDisc($G$3&amp;T(CalculationTrigger),C2139)</f>
        <v>0.72069265808469052</v>
      </c>
      <c r="H2139" s="149">
        <f>_xll.xlShmInterpDisc($H$3&amp;T(CalculationTrigger),C2139)</f>
        <v>0.72155095839244432</v>
      </c>
      <c r="I2139" s="150">
        <f>_xll.xlShmInterpDisc($I$3&amp;T(CalculationTrigger),C2139)</f>
        <v>0.72622965318007904</v>
      </c>
      <c r="J2139" s="157">
        <f t="shared" si="99"/>
        <v>5.0363290883718702E-5</v>
      </c>
      <c r="K2139" s="158">
        <f t="shared" si="100"/>
        <v>0</v>
      </c>
      <c r="L2139" s="159">
        <f t="shared" si="101"/>
        <v>-2.7348711943282132E-4</v>
      </c>
    </row>
    <row r="2140" spans="2:12" x14ac:dyDescent="0.2">
      <c r="B2140" s="112" t="s">
        <v>2</v>
      </c>
      <c r="C2140" s="113">
        <f>_xll.qlCalendarAdvance("TARGET",C2139,B2140,"mf")</f>
        <v>51461</v>
      </c>
      <c r="D2140" s="120">
        <f>_xll.xlShmInterpRateFwd($D$3&amp;T(CalculationTrigger),C2140,,5,C2141)</f>
        <v>1.6032865449595011E-2</v>
      </c>
      <c r="E2140" s="120">
        <f>_xll.xlShmInterpRateFwd($E$3&amp;T(CalculationTrigger),C2140,,5,C2141)</f>
        <v>1.5959304252640628E-2</v>
      </c>
      <c r="F2140" s="121">
        <f>_xll.xlShmInterpRateFwd($F$3&amp;T(CalculationTrigger),C2140,,5,C2141)</f>
        <v>1.548908368486753E-2</v>
      </c>
      <c r="G2140" s="148">
        <f>_xll.xlShmInterpDisc($G$3&amp;T(CalculationTrigger),C2140)</f>
        <v>0.72047105453544125</v>
      </c>
      <c r="H2140" s="149">
        <f>_xll.xlShmInterpDisc($H$3&amp;T(CalculationTrigger),C2140)</f>
        <v>0.72133011102136713</v>
      </c>
      <c r="I2140" s="150">
        <f>_xll.xlShmInterpDisc($I$3&amp;T(CalculationTrigger),C2140)</f>
        <v>0.72601392534425035</v>
      </c>
      <c r="J2140" s="157">
        <f t="shared" si="99"/>
        <v>5.0382245462409377E-5</v>
      </c>
      <c r="K2140" s="158">
        <f t="shared" si="100"/>
        <v>0</v>
      </c>
      <c r="L2140" s="159">
        <f t="shared" si="101"/>
        <v>-2.7364689810253852E-4</v>
      </c>
    </row>
    <row r="2141" spans="2:12" x14ac:dyDescent="0.2">
      <c r="B2141" s="112" t="s">
        <v>2</v>
      </c>
      <c r="C2141" s="113">
        <f>_xll.qlCalendarAdvance("TARGET",C2140,B2141,"mf")</f>
        <v>51468</v>
      </c>
      <c r="D2141" s="120">
        <f>_xll.xlShmInterpRateFwd($D$3&amp;T(CalculationTrigger),C2141,,5,C2142)</f>
        <v>1.6027573396154505E-2</v>
      </c>
      <c r="E2141" s="120">
        <f>_xll.xlShmInterpRateFwd($E$3&amp;T(CalculationTrigger),C2141,,5,C2142)</f>
        <v>1.5954216281086508E-2</v>
      </c>
      <c r="F2141" s="121">
        <f>_xll.xlShmInterpRateFwd($F$3&amp;T(CalculationTrigger),C2141,,5,C2142)</f>
        <v>1.548447085069304E-2</v>
      </c>
      <c r="G2141" s="148">
        <f>_xll.xlShmInterpDisc($G$3&amp;T(CalculationTrigger),C2141)</f>
        <v>0.72024959247066467</v>
      </c>
      <c r="H2141" s="149">
        <f>_xll.xlShmInterpDisc($H$3&amp;T(CalculationTrigger),C2141)</f>
        <v>0.7211094018969556</v>
      </c>
      <c r="I2141" s="150">
        <f>_xll.xlShmInterpDisc($I$3&amp;T(CalculationTrigger),C2141)</f>
        <v>0.72579832628370511</v>
      </c>
      <c r="J2141" s="157">
        <f t="shared" si="99"/>
        <v>5.0401006427928679E-5</v>
      </c>
      <c r="K2141" s="158">
        <f t="shared" si="100"/>
        <v>0</v>
      </c>
      <c r="L2141" s="159">
        <f t="shared" si="101"/>
        <v>-2.7380604432815917E-4</v>
      </c>
    </row>
    <row r="2142" spans="2:12" x14ac:dyDescent="0.2">
      <c r="B2142" s="112" t="s">
        <v>2</v>
      </c>
      <c r="C2142" s="113">
        <f>_xll.qlCalendarAdvance("TARGET",C2141,B2142,"mf")</f>
        <v>51475</v>
      </c>
      <c r="D2142" s="120">
        <f>_xll.xlShmInterpRateFwd($D$3&amp;T(CalculationTrigger),C2142,,5,C2143)</f>
        <v>1.6022300853805481E-2</v>
      </c>
      <c r="E2142" s="120">
        <f>_xll.xlShmInterpRateFwd($E$3&amp;T(CalculationTrigger),C2142,,5,C2143)</f>
        <v>1.5949150776293296E-2</v>
      </c>
      <c r="F2142" s="121">
        <f>_xll.xlShmInterpRateFwd($F$3&amp;T(CalculationTrigger),C2142,,5,C2143)</f>
        <v>1.5479894417052328E-2</v>
      </c>
      <c r="G2142" s="148">
        <f>_xll.xlShmInterpDisc($G$3&amp;T(CalculationTrigger),C2142)</f>
        <v>0.72002827153426674</v>
      </c>
      <c r="H2142" s="149">
        <f>_xll.xlShmInterpDisc($H$3&amp;T(CalculationTrigger),C2142)</f>
        <v>0.72088883062509568</v>
      </c>
      <c r="I2142" s="150">
        <f>_xll.xlShmInterpDisc($I$3&amp;T(CalculationTrigger),C2142)</f>
        <v>0.72558285541789314</v>
      </c>
      <c r="J2142" s="157">
        <f t="shared" si="99"/>
        <v>5.0419571864653274E-5</v>
      </c>
      <c r="K2142" s="158">
        <f t="shared" si="100"/>
        <v>0</v>
      </c>
      <c r="L2142" s="159">
        <f t="shared" si="101"/>
        <v>-2.7396454840037575E-4</v>
      </c>
    </row>
    <row r="2143" spans="2:12" x14ac:dyDescent="0.2">
      <c r="B2143" s="112" t="s">
        <v>2</v>
      </c>
      <c r="C2143" s="113">
        <f>_xll.qlCalendarAdvance("TARGET",C2142,B2143,"mf")</f>
        <v>51482</v>
      </c>
      <c r="D2143" s="120">
        <f>_xll.xlShmInterpRateFwd($D$3&amp;T(CalculationTrigger),C2143,,5,C2144)</f>
        <v>1.6017047954884903E-2</v>
      </c>
      <c r="E2143" s="120">
        <f>_xll.xlShmInterpRateFwd($E$3&amp;T(CalculationTrigger),C2143,,5,C2144)</f>
        <v>1.5944107878265681E-2</v>
      </c>
      <c r="F2143" s="121">
        <f>_xll.xlShmInterpRateFwd($F$3&amp;T(CalculationTrigger),C2143,,5,C2144)</f>
        <v>1.5475354562803087E-2</v>
      </c>
      <c r="G2143" s="148">
        <f>_xll.xlShmInterpDisc($G$3&amp;T(CalculationTrigger),C2143)</f>
        <v>0.71980709136872623</v>
      </c>
      <c r="H2143" s="149">
        <f>_xll.xlShmInterpDisc($H$3&amp;T(CalculationTrigger),C2143)</f>
        <v>0.72066839681018324</v>
      </c>
      <c r="I2143" s="150">
        <f>_xll.xlShmInterpDisc($I$3&amp;T(CalculationTrigger),C2143)</f>
        <v>0.72536751216443274</v>
      </c>
      <c r="J2143" s="157">
        <f t="shared" si="99"/>
        <v>5.0437939856967316E-5</v>
      </c>
      <c r="K2143" s="158">
        <f t="shared" si="100"/>
        <v>0</v>
      </c>
      <c r="L2143" s="159">
        <f t="shared" si="101"/>
        <v>-2.7412240060989629E-4</v>
      </c>
    </row>
    <row r="2144" spans="2:12" x14ac:dyDescent="0.2">
      <c r="B2144" s="112" t="s">
        <v>2</v>
      </c>
      <c r="C2144" s="113">
        <f>_xll.qlCalendarAdvance("TARGET",C2143,B2144,"mf")</f>
        <v>51489</v>
      </c>
      <c r="D2144" s="120">
        <f>_xll.xlShmInterpRateFwd($D$3&amp;T(CalculationTrigger),C2144,,5,C2145)</f>
        <v>1.6011793207340138E-2</v>
      </c>
      <c r="E2144" s="120">
        <f>_xll.xlShmInterpRateFwd($E$3&amp;T(CalculationTrigger),C2144,,5,C2145)</f>
        <v>1.5939078284798239E-2</v>
      </c>
      <c r="F2144" s="121">
        <f>_xll.xlShmInterpRateFwd($F$3&amp;T(CalculationTrigger),C2144,,5,C2145)</f>
        <v>1.5470859531249867E-2</v>
      </c>
      <c r="G2144" s="148">
        <f>_xll.xlShmInterpDisc($G$3&amp;T(CalculationTrigger),C2144)</f>
        <v>0.71958605161509692</v>
      </c>
      <c r="H2144" s="149">
        <f>_xll.xlShmInterpDisc($H$3&amp;T(CalculationTrigger),C2144)</f>
        <v>0.72044810005512627</v>
      </c>
      <c r="I2144" s="150">
        <f>_xll.xlShmInterpDisc($I$3&amp;T(CalculationTrigger),C2144)</f>
        <v>0.72515229593911268</v>
      </c>
      <c r="J2144" s="157">
        <f t="shared" si="99"/>
        <v>5.0456108489248373E-5</v>
      </c>
      <c r="K2144" s="158">
        <f t="shared" si="100"/>
        <v>0</v>
      </c>
      <c r="L2144" s="159">
        <f t="shared" si="101"/>
        <v>-2.7427959124740774E-4</v>
      </c>
    </row>
    <row r="2145" spans="2:12" x14ac:dyDescent="0.2">
      <c r="B2145" s="112" t="s">
        <v>2</v>
      </c>
      <c r="C2145" s="113">
        <f>_xll.qlCalendarAdvance("TARGET",C2144,B2145,"mf")</f>
        <v>51497</v>
      </c>
      <c r="D2145" s="120">
        <f>_xll.xlShmInterpRateFwd($D$3&amp;T(CalculationTrigger),C2145,,5,C2146)</f>
        <v>1.6005858504466619E-2</v>
      </c>
      <c r="E2145" s="120">
        <f>_xll.xlShmInterpRateFwd($E$3&amp;T(CalculationTrigger),C2145,,5,C2146)</f>
        <v>1.5933378443991827E-2</v>
      </c>
      <c r="F2145" s="121">
        <f>_xll.xlShmInterpRateFwd($F$3&amp;T(CalculationTrigger),C2145,,5,C2146)</f>
        <v>1.5465750310796557E-2</v>
      </c>
      <c r="G2145" s="148">
        <f>_xll.xlShmInterpDisc($G$3&amp;T(CalculationTrigger),C2145)</f>
        <v>0.719333606224413</v>
      </c>
      <c r="H2145" s="149">
        <f>_xll.xlShmInterpDisc($H$3&amp;T(CalculationTrigger),C2145)</f>
        <v>0.72019649965209298</v>
      </c>
      <c r="I2145" s="150">
        <f>_xll.xlShmInterpDisc($I$3&amp;T(CalculationTrigger),C2145)</f>
        <v>0.72490648933155677</v>
      </c>
      <c r="J2145" s="157">
        <f t="shared" si="99"/>
        <v>5.0476626068741652E-5</v>
      </c>
      <c r="K2145" s="158">
        <f t="shared" si="100"/>
        <v>0</v>
      </c>
      <c r="L2145" s="159">
        <f t="shared" si="101"/>
        <v>-2.7445841514701642E-4</v>
      </c>
    </row>
    <row r="2146" spans="2:12" x14ac:dyDescent="0.2">
      <c r="B2146" s="112" t="s">
        <v>2</v>
      </c>
      <c r="C2146" s="113">
        <f>_xll.qlCalendarAdvance("TARGET",C2145,B2146,"mf")</f>
        <v>51504</v>
      </c>
      <c r="D2146" s="120">
        <f>_xll.xlShmInterpRateFwd($D$3&amp;T(CalculationTrigger),C2146,,5,C2147)</f>
        <v>1.6000668203499307E-2</v>
      </c>
      <c r="E2146" s="120">
        <f>_xll.xlShmInterpRateFwd($E$3&amp;T(CalculationTrigger),C2146,,5,C2147)</f>
        <v>1.5928407507174294E-2</v>
      </c>
      <c r="F2146" s="121">
        <f>_xll.xlShmInterpRateFwd($F$3&amp;T(CalculationTrigger),C2146,,5,C2147)</f>
        <v>1.5461326584614399E-2</v>
      </c>
      <c r="G2146" s="148">
        <f>_xll.xlShmInterpDisc($G$3&amp;T(CalculationTrigger),C2146)</f>
        <v>0.71911286613814163</v>
      </c>
      <c r="H2146" s="149">
        <f>_xll.xlShmInterpDisc($H$3&amp;T(CalculationTrigger),C2146)</f>
        <v>0.71997649525267526</v>
      </c>
      <c r="I2146" s="150">
        <f>_xll.xlShmInterpDisc($I$3&amp;T(CalculationTrigger),C2146)</f>
        <v>0.72469154333366415</v>
      </c>
      <c r="J2146" s="157">
        <f t="shared" si="99"/>
        <v>5.0494361050400882E-5</v>
      </c>
      <c r="K2146" s="158">
        <f t="shared" si="100"/>
        <v>0</v>
      </c>
      <c r="L2146" s="159">
        <f t="shared" si="101"/>
        <v>-2.7461415543562532E-4</v>
      </c>
    </row>
    <row r="2147" spans="2:12" x14ac:dyDescent="0.2">
      <c r="B2147" s="112" t="s">
        <v>2</v>
      </c>
      <c r="C2147" s="113">
        <f>_xll.qlCalendarAdvance("TARGET",C2146,B2147,"mf")</f>
        <v>51511</v>
      </c>
      <c r="D2147" s="120">
        <f>_xll.xlShmInterpRateFwd($D$3&amp;T(CalculationTrigger),C2147,,5,C2148)</f>
        <v>1.5995498094172396E-2</v>
      </c>
      <c r="E2147" s="120">
        <f>_xll.xlShmInterpRateFwd($E$3&amp;T(CalculationTrigger),C2147,,5,C2148)</f>
        <v>1.5923459757076732E-2</v>
      </c>
      <c r="F2147" s="121">
        <f>_xll.xlShmInterpRateFwd($F$3&amp;T(CalculationTrigger),C2147,,5,C2148)</f>
        <v>1.5456940178715732E-2</v>
      </c>
      <c r="G2147" s="148">
        <f>_xll.xlShmInterpDisc($G$3&amp;T(CalculationTrigger),C2147)</f>
        <v>0.71889226532641326</v>
      </c>
      <c r="H2147" s="149">
        <f>_xll.xlShmInterpDisc($H$3&amp;T(CalculationTrigger),C2147)</f>
        <v>0.71975662665544926</v>
      </c>
      <c r="I2147" s="150">
        <f>_xll.xlShmInterpDisc($I$3&amp;T(CalculationTrigger),C2147)</f>
        <v>0.72447672251594253</v>
      </c>
      <c r="J2147" s="157">
        <f t="shared" si="99"/>
        <v>5.0511890651502194E-5</v>
      </c>
      <c r="K2147" s="158">
        <f t="shared" si="100"/>
        <v>0</v>
      </c>
      <c r="L2147" s="159">
        <f t="shared" si="101"/>
        <v>-2.7476920363726261E-4</v>
      </c>
    </row>
    <row r="2148" spans="2:12" x14ac:dyDescent="0.2">
      <c r="B2148" s="112" t="s">
        <v>2</v>
      </c>
      <c r="C2148" s="113">
        <f>_xll.qlCalendarAdvance("TARGET",C2147,B2148,"mf")</f>
        <v>51518</v>
      </c>
      <c r="D2148" s="120">
        <f>_xll.xlShmInterpRateFwd($D$3&amp;T(CalculationTrigger),C2148,,5,C2149)</f>
        <v>1.599034830883992E-2</v>
      </c>
      <c r="E2148" s="120">
        <f>_xll.xlShmInterpRateFwd($E$3&amp;T(CalculationTrigger),C2148,,5,C2149)</f>
        <v>1.5918535333709377E-2</v>
      </c>
      <c r="F2148" s="121">
        <f>_xll.xlShmInterpRateFwd($F$3&amp;T(CalculationTrigger),C2148,,5,C2149)</f>
        <v>1.5452591271941048E-2</v>
      </c>
      <c r="G2148" s="148">
        <f>_xll.xlShmInterpDisc($G$3&amp;T(CalculationTrigger),C2148)</f>
        <v>0.71867180342440207</v>
      </c>
      <c r="H2148" s="149">
        <f>_xll.xlShmInterpDisc($H$3&amp;T(CalculationTrigger),C2148)</f>
        <v>0.71953689345718386</v>
      </c>
      <c r="I2148" s="150">
        <f>_xll.xlShmInterpDisc($I$3&amp;T(CalculationTrigger),C2148)</f>
        <v>0.72426202628663239</v>
      </c>
      <c r="J2148" s="157">
        <f t="shared" si="99"/>
        <v>5.0529212956428056E-5</v>
      </c>
      <c r="K2148" s="158">
        <f t="shared" si="100"/>
        <v>0</v>
      </c>
      <c r="L2148" s="159">
        <f t="shared" si="101"/>
        <v>-2.7492355004262061E-4</v>
      </c>
    </row>
    <row r="2149" spans="2:12" x14ac:dyDescent="0.2">
      <c r="B2149" s="112" t="s">
        <v>2</v>
      </c>
      <c r="C2149" s="113">
        <f>_xll.qlCalendarAdvance("TARGET",C2148,B2149,"mf")</f>
        <v>51525</v>
      </c>
      <c r="D2149" s="120">
        <f>_xll.xlShmInterpRateFwd($D$3&amp;T(CalculationTrigger),C2149,,5,C2150)</f>
        <v>1.5985218979763183E-2</v>
      </c>
      <c r="E2149" s="120">
        <f>_xll.xlShmInterpRateFwd($E$3&amp;T(CalculationTrigger),C2149,,5,C2150)</f>
        <v>1.5913634377053468E-2</v>
      </c>
      <c r="F2149" s="121">
        <f>_xll.xlShmInterpRateFwd($F$3&amp;T(CalculationTrigger),C2149,,5,C2150)</f>
        <v>1.5448280043096131E-2</v>
      </c>
      <c r="G2149" s="148">
        <f>_xll.xlShmInterpDisc($G$3&amp;T(CalculationTrigger),C2149)</f>
        <v>0.71845148006586845</v>
      </c>
      <c r="H2149" s="149">
        <f>_xll.xlShmInterpDisc($H$3&amp;T(CalculationTrigger),C2149)</f>
        <v>0.71931729525317167</v>
      </c>
      <c r="I2149" s="150">
        <f>_xll.xlShmInterpDisc($I$3&amp;T(CalculationTrigger),C2149)</f>
        <v>0.7240474540521592</v>
      </c>
      <c r="J2149" s="157">
        <f t="shared" si="99"/>
        <v>5.0546326049578016E-5</v>
      </c>
      <c r="K2149" s="158">
        <f t="shared" si="100"/>
        <v>0</v>
      </c>
      <c r="L2149" s="159">
        <f t="shared" si="101"/>
        <v>-2.750771849423907E-4</v>
      </c>
    </row>
    <row r="2150" spans="2:12" x14ac:dyDescent="0.2">
      <c r="B2150" s="112" t="s">
        <v>2</v>
      </c>
      <c r="C2150" s="113">
        <f>_xll.qlCalendarAdvance("TARGET",C2149,B2150,"mf")</f>
        <v>51532</v>
      </c>
      <c r="D2150" s="120">
        <f>_xll.xlShmInterpRateFwd($D$3&amp;T(CalculationTrigger),C2150,,5,C2151)</f>
        <v>1.5980110239348234E-2</v>
      </c>
      <c r="E2150" s="120">
        <f>_xll.xlShmInterpRateFwd($E$3&amp;T(CalculationTrigger),C2150,,5,C2151)</f>
        <v>1.5908757027119167E-2</v>
      </c>
      <c r="F2150" s="121">
        <f>_xll.xlShmInterpRateFwd($F$3&amp;T(CalculationTrigger),C2150,,5,C2151)</f>
        <v>1.5444006671108441E-2</v>
      </c>
      <c r="G2150" s="148">
        <f>_xll.xlShmInterpDisc($G$3&amp;T(CalculationTrigger),C2150)</f>
        <v>0.71823129488316217</v>
      </c>
      <c r="H2150" s="149">
        <f>_xll.xlShmInterpDisc($H$3&amp;T(CalculationTrigger),C2150)</f>
        <v>0.71909783163723184</v>
      </c>
      <c r="I2150" s="150">
        <f>_xll.xlShmInterpDisc($I$3&amp;T(CalculationTrigger),C2150)</f>
        <v>0.72383300521713667</v>
      </c>
      <c r="J2150" s="157">
        <f t="shared" si="99"/>
        <v>5.0563228015312737E-5</v>
      </c>
      <c r="K2150" s="158">
        <f t="shared" si="100"/>
        <v>0</v>
      </c>
      <c r="L2150" s="159">
        <f t="shared" si="101"/>
        <v>-2.7523009862728142E-4</v>
      </c>
    </row>
    <row r="2151" spans="2:12" x14ac:dyDescent="0.2">
      <c r="B2151" s="112" t="s">
        <v>2</v>
      </c>
      <c r="C2151" s="113">
        <f>_xll.qlCalendarAdvance("TARGET",C2150,B2151,"mf")</f>
        <v>51539</v>
      </c>
      <c r="D2151" s="120">
        <f>_xll.xlShmInterpRateFwd($D$3&amp;T(CalculationTrigger),C2151,,5,C2152)</f>
        <v>1.5975022219885227E-2</v>
      </c>
      <c r="E2151" s="120">
        <f>_xll.xlShmInterpRateFwd($E$3&amp;T(CalculationTrigger),C2151,,5,C2152)</f>
        <v>1.5903903423887613E-2</v>
      </c>
      <c r="F2151" s="121">
        <f>_xll.xlShmInterpRateFwd($F$3&amp;T(CalculationTrigger),C2151,,5,C2152)</f>
        <v>1.5439771334708552E-2</v>
      </c>
      <c r="G2151" s="148">
        <f>_xll.xlShmInterpDisc($G$3&amp;T(CalculationTrigger),C2151)</f>
        <v>0.718011247507223</v>
      </c>
      <c r="H2151" s="149">
        <f>_xll.xlShmInterpDisc($H$3&amp;T(CalculationTrigger),C2151)</f>
        <v>0.71887850220171179</v>
      </c>
      <c r="I2151" s="150">
        <f>_xll.xlShmInterpDisc($I$3&amp;T(CalculationTrigger),C2151)</f>
        <v>0.72361867918436784</v>
      </c>
      <c r="J2151" s="157">
        <f t="shared" si="99"/>
        <v>5.05799169380148E-5</v>
      </c>
      <c r="K2151" s="158">
        <f t="shared" si="100"/>
        <v>0</v>
      </c>
      <c r="L2151" s="159">
        <f t="shared" si="101"/>
        <v>-2.7538228138796356E-4</v>
      </c>
    </row>
    <row r="2152" spans="2:12" x14ac:dyDescent="0.2">
      <c r="B2152" s="112" t="s">
        <v>2</v>
      </c>
      <c r="C2152" s="113">
        <f>_xll.qlCalendarAdvance("TARGET",C2151,B2152,"mf")</f>
        <v>51546</v>
      </c>
      <c r="D2152" s="120">
        <f>_xll.xlShmInterpRateFwd($D$3&amp;T(CalculationTrigger),C2152,,5,C2153)</f>
        <v>1.5969955053693211E-2</v>
      </c>
      <c r="E2152" s="120">
        <f>_xll.xlShmInterpRateFwd($E$3&amp;T(CalculationTrigger),C2152,,5,C2153)</f>
        <v>1.5899073707339926E-2</v>
      </c>
      <c r="F2152" s="121">
        <f>_xll.xlShmInterpRateFwd($F$3&amp;T(CalculationTrigger),C2152,,5,C2153)</f>
        <v>1.5435574212783484E-2</v>
      </c>
      <c r="G2152" s="148">
        <f>_xll.xlShmInterpDisc($G$3&amp;T(CalculationTrigger),C2152)</f>
        <v>0.71779133756758418</v>
      </c>
      <c r="H2152" s="149">
        <f>_xll.xlShmInterpDisc($H$3&amp;T(CalculationTrigger),C2152)</f>
        <v>0.71865930653748999</v>
      </c>
      <c r="I2152" s="150">
        <f>_xll.xlShmInterpDisc($I$3&amp;T(CalculationTrigger),C2152)</f>
        <v>0.72340447535485031</v>
      </c>
      <c r="J2152" s="157">
        <f t="shared" si="99"/>
        <v>5.0596390902065384E-5</v>
      </c>
      <c r="K2152" s="158">
        <f t="shared" si="100"/>
        <v>0</v>
      </c>
      <c r="L2152" s="159">
        <f t="shared" si="101"/>
        <v>-2.7553372351515329E-4</v>
      </c>
    </row>
    <row r="2153" spans="2:12" x14ac:dyDescent="0.2">
      <c r="B2153" s="112" t="s">
        <v>2</v>
      </c>
      <c r="C2153" s="113">
        <f>_xll.qlCalendarAdvance("TARGET",C2152,B2153,"mf")</f>
        <v>51553</v>
      </c>
      <c r="D2153" s="120">
        <f>_xll.xlShmInterpRateFwd($D$3&amp;T(CalculationTrigger),C2153,,5,C2154)</f>
        <v>1.5964908873137538E-2</v>
      </c>
      <c r="E2153" s="120">
        <f>_xll.xlShmInterpRateFwd($E$3&amp;T(CalculationTrigger),C2153,,5,C2154)</f>
        <v>1.5894268017491935E-2</v>
      </c>
      <c r="F2153" s="121">
        <f>_xll.xlShmInterpRateFwd($F$3&amp;T(CalculationTrigger),C2153,,5,C2154)</f>
        <v>1.5431415484202925E-2</v>
      </c>
      <c r="G2153" s="148">
        <f>_xll.xlShmInterpDisc($G$3&amp;T(CalculationTrigger),C2153)</f>
        <v>0.71757156469237426</v>
      </c>
      <c r="H2153" s="149">
        <f>_xll.xlShmInterpDisc($H$3&amp;T(CalculationTrigger),C2153)</f>
        <v>0.71844024423397834</v>
      </c>
      <c r="I2153" s="150">
        <f>_xll.xlShmInterpDisc($I$3&amp;T(CalculationTrigger),C2153)</f>
        <v>0.72319039312777722</v>
      </c>
      <c r="J2153" s="157">
        <f t="shared" si="99"/>
        <v>5.0612647991853659E-5</v>
      </c>
      <c r="K2153" s="158">
        <f t="shared" si="100"/>
        <v>0</v>
      </c>
      <c r="L2153" s="159">
        <f t="shared" si="101"/>
        <v>-2.7568441529953808E-4</v>
      </c>
    </row>
    <row r="2154" spans="2:12" x14ac:dyDescent="0.2">
      <c r="B2154" s="112" t="s">
        <v>2</v>
      </c>
      <c r="C2154" s="113">
        <f>_xll.qlCalendarAdvance("TARGET",C2153,B2154,"mf")</f>
        <v>51560</v>
      </c>
      <c r="D2154" s="120">
        <f>_xll.xlShmInterpRateFwd($D$3&amp;T(CalculationTrigger),C2154,,5,C2155)</f>
        <v>1.5959883810502402E-2</v>
      </c>
      <c r="E2154" s="120">
        <f>_xll.xlShmInterpRateFwd($E$3&amp;T(CalculationTrigger),C2154,,5,C2155)</f>
        <v>1.5889486494324673E-2</v>
      </c>
      <c r="F2154" s="121">
        <f>_xll.xlShmInterpRateFwd($F$3&amp;T(CalculationTrigger),C2154,,5,C2155)</f>
        <v>1.5427295327749732E-2</v>
      </c>
      <c r="G2154" s="148">
        <f>_xll.xlShmInterpDisc($G$3&amp;T(CalculationTrigger),C2154)</f>
        <v>0.71735192850831886</v>
      </c>
      <c r="H2154" s="149">
        <f>_xll.xlShmInterpDisc($H$3&amp;T(CalculationTrigger),C2154)</f>
        <v>0.71822131487912366</v>
      </c>
      <c r="I2154" s="150">
        <f>_xll.xlShmInterpDisc($I$3&amp;T(CalculationTrigger),C2154)</f>
        <v>0.72297643190053995</v>
      </c>
      <c r="J2154" s="157">
        <f t="shared" si="99"/>
        <v>5.0628686291753567E-5</v>
      </c>
      <c r="K2154" s="158">
        <f t="shared" si="100"/>
        <v>0</v>
      </c>
      <c r="L2154" s="159">
        <f t="shared" si="101"/>
        <v>-2.758343470318048E-4</v>
      </c>
    </row>
    <row r="2155" spans="2:12" x14ac:dyDescent="0.2">
      <c r="B2155" s="112" t="s">
        <v>2</v>
      </c>
      <c r="C2155" s="113">
        <f>_xll.qlCalendarAdvance("TARGET",C2154,B2155,"mf")</f>
        <v>51567</v>
      </c>
      <c r="D2155" s="120">
        <f>_xll.xlShmInterpRateFwd($D$3&amp;T(CalculationTrigger),C2155,,5,C2156)</f>
        <v>1.5954879998158842E-2</v>
      </c>
      <c r="E2155" s="120">
        <f>_xll.xlShmInterpRateFwd($E$3&amp;T(CalculationTrigger),C2155,,5,C2156)</f>
        <v>1.5884729277836521E-2</v>
      </c>
      <c r="F2155" s="121">
        <f>_xll.xlShmInterpRateFwd($F$3&amp;T(CalculationTrigger),C2155,,5,C2156)</f>
        <v>1.5423213922282127E-2</v>
      </c>
      <c r="G2155" s="148">
        <f>_xll.xlShmInterpDisc($G$3&amp;T(CalculationTrigger),C2155)</f>
        <v>0.71713242864074367</v>
      </c>
      <c r="H2155" s="149">
        <f>_xll.xlShmInterpDisc($H$3&amp;T(CalculationTrigger),C2155)</f>
        <v>0.71800251805941084</v>
      </c>
      <c r="I2155" s="150">
        <f>_xll.xlShmInterpDisc($I$3&amp;T(CalculationTrigger),C2155)</f>
        <v>0.72276259106873209</v>
      </c>
      <c r="J2155" s="157">
        <f t="shared" si="99"/>
        <v>5.0644503886137898E-5</v>
      </c>
      <c r="K2155" s="158">
        <f t="shared" si="100"/>
        <v>0</v>
      </c>
      <c r="L2155" s="159">
        <f t="shared" si="101"/>
        <v>-2.7598350900264872E-4</v>
      </c>
    </row>
    <row r="2156" spans="2:12" x14ac:dyDescent="0.2">
      <c r="B2156" s="112" t="s">
        <v>2</v>
      </c>
      <c r="C2156" s="113">
        <f>_xll.qlCalendarAdvance("TARGET",C2155,B2156,"mf")</f>
        <v>51574</v>
      </c>
      <c r="D2156" s="120">
        <f>_xll.xlShmInterpRateFwd($D$3&amp;T(CalculationTrigger),C2156,,5,C2157)</f>
        <v>1.5949897568414115E-2</v>
      </c>
      <c r="E2156" s="120">
        <f>_xll.xlShmInterpRateFwd($E$3&amp;T(CalculationTrigger),C2156,,5,C2157)</f>
        <v>1.5879996508014232E-2</v>
      </c>
      <c r="F2156" s="121">
        <f>_xll.xlShmInterpRateFwd($F$3&amp;T(CalculationTrigger),C2156,,5,C2157)</f>
        <v>1.5419171446652596E-2</v>
      </c>
      <c r="G2156" s="148">
        <f>_xll.xlShmInterpDisc($G$3&amp;T(CalculationTrigger),C2156)</f>
        <v>0.71691306471357563</v>
      </c>
      <c r="H2156" s="149">
        <f>_xll.xlShmInterpDisc($H$3&amp;T(CalculationTrigger),C2156)</f>
        <v>0.71778385335986461</v>
      </c>
      <c r="I2156" s="150">
        <f>_xll.xlShmInterpDisc($I$3&amp;T(CalculationTrigger),C2156)</f>
        <v>0.7225488700261512</v>
      </c>
      <c r="J2156" s="157">
        <f t="shared" si="99"/>
        <v>5.0660098859401567E-5</v>
      </c>
      <c r="K2156" s="158">
        <f t="shared" si="100"/>
        <v>0</v>
      </c>
      <c r="L2156" s="159">
        <f t="shared" si="101"/>
        <v>-2.7613189150277356E-4</v>
      </c>
    </row>
    <row r="2157" spans="2:12" x14ac:dyDescent="0.2">
      <c r="B2157" s="112" t="s">
        <v>2</v>
      </c>
      <c r="C2157" s="113">
        <f>_xll.qlCalendarAdvance("TARGET",C2156,B2157,"mf")</f>
        <v>51581</v>
      </c>
      <c r="D2157" s="120">
        <f>_xll.xlShmInterpRateFwd($D$3&amp;T(CalculationTrigger),C2157,,5,C2158)</f>
        <v>1.5944936653592826E-2</v>
      </c>
      <c r="E2157" s="120">
        <f>_xll.xlShmInterpRateFwd($E$3&amp;T(CalculationTrigger),C2157,,5,C2158)</f>
        <v>1.5875288324850332E-2</v>
      </c>
      <c r="F2157" s="121">
        <f>_xll.xlShmInterpRateFwd($F$3&amp;T(CalculationTrigger),C2157,,5,C2158)</f>
        <v>1.5415168079678935E-2</v>
      </c>
      <c r="G2157" s="148">
        <f>_xll.xlShmInterpDisc($G$3&amp;T(CalculationTrigger),C2157)</f>
        <v>0.71669383634934603</v>
      </c>
      <c r="H2157" s="149">
        <f>_xll.xlShmInterpDisc($H$3&amp;T(CalculationTrigger),C2157)</f>
        <v>0.71756532036405207</v>
      </c>
      <c r="I2157" s="150">
        <f>_xll.xlShmInterpDisc($I$3&amp;T(CalculationTrigger),C2157)</f>
        <v>0.72233526816480165</v>
      </c>
      <c r="J2157" s="157">
        <f t="shared" si="99"/>
        <v>5.0675469295915217E-5</v>
      </c>
      <c r="K2157" s="158">
        <f t="shared" si="100"/>
        <v>0</v>
      </c>
      <c r="L2157" s="159">
        <f t="shared" si="101"/>
        <v>-2.7627948482286348E-4</v>
      </c>
    </row>
    <row r="2158" spans="2:12" x14ac:dyDescent="0.2">
      <c r="B2158" s="112" t="s">
        <v>2</v>
      </c>
      <c r="C2158" s="113">
        <f>_xll.qlCalendarAdvance("TARGET",C2157,B2158,"mf")</f>
        <v>51588</v>
      </c>
      <c r="D2158" s="120">
        <f>_xll.xlShmInterpRateFwd($D$3&amp;T(CalculationTrigger),C2158,,5,C2159)</f>
        <v>1.5939997386031104E-2</v>
      </c>
      <c r="E2158" s="120">
        <f>_xll.xlShmInterpRateFwd($E$3&amp;T(CalculationTrigger),C2158,,5,C2159)</f>
        <v>1.5870604868343099E-2</v>
      </c>
      <c r="F2158" s="121">
        <f>_xll.xlShmInterpRateFwd($F$3&amp;T(CalculationTrigger),C2158,,5,C2159)</f>
        <v>1.5411204000207965E-2</v>
      </c>
      <c r="G2158" s="148">
        <f>_xll.xlShmInterpDisc($G$3&amp;T(CalculationTrigger),C2158)</f>
        <v>0.71647474316919224</v>
      </c>
      <c r="H2158" s="149">
        <f>_xll.xlShmInterpDisc($H$3&amp;T(CalculationTrigger),C2158)</f>
        <v>0.71734691865408484</v>
      </c>
      <c r="I2158" s="150">
        <f>_xll.xlShmInterpDisc($I$3&amp;T(CalculationTrigger),C2158)</f>
        <v>0.72212178487489775</v>
      </c>
      <c r="J2158" s="157">
        <f t="shared" si="99"/>
        <v>5.0690613280067108E-5</v>
      </c>
      <c r="K2158" s="158">
        <f t="shared" si="100"/>
        <v>0</v>
      </c>
      <c r="L2158" s="159">
        <f t="shared" si="101"/>
        <v>-2.7642627925361088E-4</v>
      </c>
    </row>
    <row r="2159" spans="2:12" x14ac:dyDescent="0.2">
      <c r="B2159" s="112" t="s">
        <v>2</v>
      </c>
      <c r="C2159" s="113">
        <f>_xll.qlCalendarAdvance("TARGET",C2158,B2159,"mf")</f>
        <v>51595</v>
      </c>
      <c r="D2159" s="120">
        <f>_xll.xlShmInterpRateFwd($D$3&amp;T(CalculationTrigger),C2159,,5,C2160)</f>
        <v>1.5935002685722698E-2</v>
      </c>
      <c r="E2159" s="120">
        <f>_xll.xlShmInterpRateFwd($E$3&amp;T(CalculationTrigger),C2159,,5,C2160)</f>
        <v>1.5865869066254649E-2</v>
      </c>
      <c r="F2159" s="121">
        <f>_xll.xlShmInterpRateFwd($F$3&amp;T(CalculationTrigger),C2159,,5,C2160)</f>
        <v>1.5407202175519096E-2</v>
      </c>
      <c r="G2159" s="148">
        <f>_xll.xlShmInterpDisc($G$3&amp;T(CalculationTrigger),C2159)</f>
        <v>0.7162557847928599</v>
      </c>
      <c r="H2159" s="149">
        <f>_xll.xlShmInterpDisc($H$3&amp;T(CalculationTrigger),C2159)</f>
        <v>0.71712864781062124</v>
      </c>
      <c r="I2159" s="150">
        <f>_xll.xlShmInterpDisc($I$3&amp;T(CalculationTrigger),C2159)</f>
        <v>0.72190841954486618</v>
      </c>
      <c r="J2159" s="157">
        <f t="shared" si="99"/>
        <v>5.0705528896230729E-5</v>
      </c>
      <c r="K2159" s="158">
        <f t="shared" si="100"/>
        <v>0</v>
      </c>
      <c r="L2159" s="159">
        <f t="shared" si="101"/>
        <v>-2.7657226508571618E-4</v>
      </c>
    </row>
    <row r="2160" spans="2:12" x14ac:dyDescent="0.2">
      <c r="B2160" s="112" t="s">
        <v>2</v>
      </c>
      <c r="C2160" s="113">
        <f>_xll.qlCalendarAdvance("TARGET",C2159,B2160,"mf")</f>
        <v>51602</v>
      </c>
      <c r="D2160" s="120">
        <f>_xll.xlShmInterpRateFwd($D$3&amp;T(CalculationTrigger),C2160,,5,C2161)</f>
        <v>1.5929909247352332E-2</v>
      </c>
      <c r="E2160" s="120">
        <f>_xll.xlShmInterpRateFwd($E$3&amp;T(CalculationTrigger),C2160,,5,C2161)</f>
        <v>1.5861037620963171E-2</v>
      </c>
      <c r="F2160" s="121">
        <f>_xll.xlShmInterpRateFwd($F$3&amp;T(CalculationTrigger),C2160,,5,C2161)</f>
        <v>1.5403119347236191E-2</v>
      </c>
      <c r="G2160" s="148">
        <f>_xll.xlShmInterpDisc($G$3&amp;T(CalculationTrigger),C2160)</f>
        <v>0.7160369618986776</v>
      </c>
      <c r="H2160" s="149">
        <f>_xll.xlShmInterpDisc($H$3&amp;T(CalculationTrigger),C2160)</f>
        <v>0.7169105084741344</v>
      </c>
      <c r="I2160" s="150">
        <f>_xll.xlShmInterpDisc($I$3&amp;T(CalculationTrigger),C2160)</f>
        <v>0.7216951726296974</v>
      </c>
      <c r="J2160" s="157">
        <f t="shared" si="99"/>
        <v>5.0720214228788005E-5</v>
      </c>
      <c r="K2160" s="158">
        <f t="shared" si="100"/>
        <v>0</v>
      </c>
      <c r="L2160" s="159">
        <f t="shared" si="101"/>
        <v>-2.767174326098782E-4</v>
      </c>
    </row>
    <row r="2161" spans="2:12" x14ac:dyDescent="0.2">
      <c r="B2161" s="112" t="s">
        <v>2</v>
      </c>
      <c r="C2161" s="113">
        <f>_xll.qlCalendarAdvance("TARGET",C2160,B2161,"mf")</f>
        <v>51609</v>
      </c>
      <c r="D2161" s="120">
        <f>_xll.xlShmInterpRateFwd($D$3&amp;T(CalculationTrigger),C2161,,5,C2162)</f>
        <v>1.5924853400767134E-2</v>
      </c>
      <c r="E2161" s="120">
        <f>_xll.xlShmInterpRateFwd($E$3&amp;T(CalculationTrigger),C2161,,5,C2162)</f>
        <v>1.5856246869847705E-2</v>
      </c>
      <c r="F2161" s="121">
        <f>_xll.xlShmInterpRateFwd($F$3&amp;T(CalculationTrigger),C2161,,5,C2162)</f>
        <v>1.539909189035903E-2</v>
      </c>
      <c r="G2161" s="148">
        <f>_xll.xlShmInterpDisc($G$3&amp;T(CalculationTrigger),C2161)</f>
        <v>0.71581827575842283</v>
      </c>
      <c r="H2161" s="149">
        <f>_xll.xlShmInterpDisc($H$3&amp;T(CalculationTrigger),C2161)</f>
        <v>0.71669250187921718</v>
      </c>
      <c r="I2161" s="150">
        <f>_xll.xlShmInterpDisc($I$3&amp;T(CalculationTrigger),C2161)</f>
        <v>0.72148204518218562</v>
      </c>
      <c r="J2161" s="157">
        <f t="shared" si="99"/>
        <v>5.0734667362124803E-5</v>
      </c>
      <c r="K2161" s="158">
        <f t="shared" si="100"/>
        <v>0</v>
      </c>
      <c r="L2161" s="159">
        <f t="shared" si="101"/>
        <v>-2.7686177211677573E-4</v>
      </c>
    </row>
    <row r="2162" spans="2:12" x14ac:dyDescent="0.2">
      <c r="B2162" s="112" t="s">
        <v>2</v>
      </c>
      <c r="C2162" s="113">
        <f>_xll.qlCalendarAdvance("TARGET",C2161,B2162,"mf")</f>
        <v>51616</v>
      </c>
      <c r="D2162" s="120">
        <f>_xll.xlShmInterpRateFwd($D$3&amp;T(CalculationTrigger),C2162,,5,C2163)</f>
        <v>1.5919837541334934E-2</v>
      </c>
      <c r="E2162" s="120">
        <f>_xll.xlShmInterpRateFwd($E$3&amp;T(CalculationTrigger),C2162,,5,C2163)</f>
        <v>1.5851499215897999E-2</v>
      </c>
      <c r="F2162" s="121">
        <f>_xll.xlShmInterpRateFwd($F$3&amp;T(CalculationTrigger),C2162,,5,C2163)</f>
        <v>1.5395122246716729E-2</v>
      </c>
      <c r="G2162" s="148">
        <f>_xll.xlShmInterpDisc($G$3&amp;T(CalculationTrigger),C2162)</f>
        <v>0.71559972577188635</v>
      </c>
      <c r="H2162" s="149">
        <f>_xll.xlShmInterpDisc($H$3&amp;T(CalculationTrigger),C2162)</f>
        <v>0.71647462738613577</v>
      </c>
      <c r="I2162" s="150">
        <f>_xll.xlShmInterpDisc($I$3&amp;T(CalculationTrigger),C2162)</f>
        <v>0.72126903636799133</v>
      </c>
      <c r="J2162" s="157">
        <f t="shared" si="99"/>
        <v>5.0748886380612466E-5</v>
      </c>
      <c r="K2162" s="158">
        <f t="shared" si="100"/>
        <v>0</v>
      </c>
      <c r="L2162" s="159">
        <f t="shared" si="101"/>
        <v>-2.770052738971132E-4</v>
      </c>
    </row>
    <row r="2163" spans="2:12" x14ac:dyDescent="0.2">
      <c r="B2163" s="112" t="s">
        <v>2</v>
      </c>
      <c r="C2163" s="113">
        <f>_xll.qlCalendarAdvance("TARGET",C2162,B2163,"mf")</f>
        <v>51623</v>
      </c>
      <c r="D2163" s="120">
        <f>_xll.xlShmInterpRateFwd($D$3&amp;T(CalculationTrigger),C2163,,5,C2164)</f>
        <v>1.5914861859433922E-2</v>
      </c>
      <c r="E2163" s="120">
        <f>_xll.xlShmInterpRateFwd($E$3&amp;T(CalculationTrigger),C2163,,5,C2164)</f>
        <v>1.5846794857172199E-2</v>
      </c>
      <c r="F2163" s="121">
        <f>_xll.xlShmInterpRateFwd($F$3&amp;T(CalculationTrigger),C2163,,5,C2164)</f>
        <v>1.5391210653222576E-2</v>
      </c>
      <c r="G2163" s="148">
        <f>_xll.xlShmInterpDisc($G$3&amp;T(CalculationTrigger),C2163)</f>
        <v>0.71538131130670068</v>
      </c>
      <c r="H2163" s="149">
        <f>_xll.xlShmInterpDisc($H$3&amp;T(CalculationTrigger),C2163)</f>
        <v>0.71625688432289858</v>
      </c>
      <c r="I2163" s="150">
        <f>_xll.xlShmInterpDisc($I$3&amp;T(CalculationTrigger),C2163)</f>
        <v>0.72105614531997042</v>
      </c>
      <c r="J2163" s="157">
        <f t="shared" si="99"/>
        <v>5.0762869368640262E-5</v>
      </c>
      <c r="K2163" s="158">
        <f t="shared" si="100"/>
        <v>0</v>
      </c>
      <c r="L2163" s="159">
        <f t="shared" si="101"/>
        <v>-2.7714792824158342E-4</v>
      </c>
    </row>
    <row r="2164" spans="2:12" x14ac:dyDescent="0.2">
      <c r="B2164" s="112" t="s">
        <v>2</v>
      </c>
      <c r="C2164" s="113">
        <f>_xll.qlCalendarAdvance("TARGET",C2163,B2164,"mf")</f>
        <v>51630</v>
      </c>
      <c r="D2164" s="120">
        <f>_xll.xlShmInterpRateFwd($D$3&amp;T(CalculationTrigger),C2164,,5,C2165)</f>
        <v>1.5909926545517629E-2</v>
      </c>
      <c r="E2164" s="120">
        <f>_xll.xlShmInterpRateFwd($E$3&amp;T(CalculationTrigger),C2164,,5,C2165)</f>
        <v>1.5842133991798017E-2</v>
      </c>
      <c r="F2164" s="121">
        <f>_xll.xlShmInterpRateFwd($F$3&amp;T(CalculationTrigger),C2164,,5,C2165)</f>
        <v>1.5387357346824846E-2</v>
      </c>
      <c r="G2164" s="148">
        <f>_xll.xlShmInterpDisc($G$3&amp;T(CalculationTrigger),C2164)</f>
        <v>0.7151630317286225</v>
      </c>
      <c r="H2164" s="149">
        <f>_xll.xlShmInterpDisc($H$3&amp;T(CalculationTrigger),C2164)</f>
        <v>0.71603927201557482</v>
      </c>
      <c r="I2164" s="150">
        <f>_xll.xlShmInterpDisc($I$3&amp;T(CalculationTrigger),C2164)</f>
        <v>0.72084337116869523</v>
      </c>
      <c r="J2164" s="157">
        <f t="shared" si="99"/>
        <v>5.0776614410587772E-5</v>
      </c>
      <c r="K2164" s="158">
        <f t="shared" si="100"/>
        <v>0</v>
      </c>
      <c r="L2164" s="159">
        <f t="shared" si="101"/>
        <v>-2.7728972544087643E-4</v>
      </c>
    </row>
    <row r="2165" spans="2:12" x14ac:dyDescent="0.2">
      <c r="B2165" s="112" t="s">
        <v>2</v>
      </c>
      <c r="C2165" s="113">
        <f>_xll.qlCalendarAdvance("TARGET",C2164,B2165,"mf")</f>
        <v>51637</v>
      </c>
      <c r="D2165" s="120">
        <f>_xll.xlShmInterpRateFwd($D$3&amp;T(CalculationTrigger),C2165,,5,C2166)</f>
        <v>1.590503178995854E-2</v>
      </c>
      <c r="E2165" s="120">
        <f>_xll.xlShmInterpRateFwd($E$3&amp;T(CalculationTrigger),C2165,,5,C2166)</f>
        <v>1.5837516817781609E-2</v>
      </c>
      <c r="F2165" s="121">
        <f>_xll.xlShmInterpRateFwd($F$3&amp;T(CalculationTrigger),C2165,,5,C2166)</f>
        <v>1.5383562564402559E-2</v>
      </c>
      <c r="G2165" s="148">
        <f>_xll.xlShmInterpDisc($G$3&amp;T(CalculationTrigger),C2165)</f>
        <v>0.71494488640153431</v>
      </c>
      <c r="H2165" s="149">
        <f>_xll.xlShmInterpDisc($H$3&amp;T(CalculationTrigger),C2165)</f>
        <v>0.71582178978829669</v>
      </c>
      <c r="I2165" s="150">
        <f>_xll.xlShmInterpDisc($I$3&amp;T(CalculationTrigger),C2165)</f>
        <v>0.72063071304245752</v>
      </c>
      <c r="J2165" s="157">
        <f t="shared" si="99"/>
        <v>5.0790119590820401E-5</v>
      </c>
      <c r="K2165" s="158">
        <f t="shared" si="100"/>
        <v>0</v>
      </c>
      <c r="L2165" s="159">
        <f t="shared" si="101"/>
        <v>-2.7743065578568856E-4</v>
      </c>
    </row>
    <row r="2166" spans="2:12" x14ac:dyDescent="0.2">
      <c r="B2166" s="112" t="s">
        <v>2</v>
      </c>
      <c r="C2166" s="113">
        <f>_xll.qlCalendarAdvance("TARGET",C2165,B2166,"mf")</f>
        <v>51644</v>
      </c>
      <c r="D2166" s="120">
        <f>_xll.xlShmInterpRateFwd($D$3&amp;T(CalculationTrigger),C2166,,5,C2167)</f>
        <v>1.5900177783181313E-2</v>
      </c>
      <c r="E2166" s="120">
        <f>_xll.xlShmInterpRateFwd($E$3&amp;T(CalculationTrigger),C2166,,5,C2167)</f>
        <v>1.5832943533245054E-2</v>
      </c>
      <c r="F2166" s="121">
        <f>_xll.xlShmInterpRateFwd($F$3&amp;T(CalculationTrigger),C2166,,5,C2167)</f>
        <v>1.5379826542892916E-2</v>
      </c>
      <c r="G2166" s="148">
        <f>_xll.xlShmInterpDisc($G$3&amp;T(CalculationTrigger),C2166)</f>
        <v>0.71472687468744855</v>
      </c>
      <c r="H2166" s="149">
        <f>_xll.xlShmInterpDisc($H$3&amp;T(CalculationTrigger),C2166)</f>
        <v>0.71560443696326381</v>
      </c>
      <c r="I2166" s="150">
        <f>_xll.xlShmInterpDisc($I$3&amp;T(CalculationTrigger),C2166)</f>
        <v>0.72041817006727304</v>
      </c>
      <c r="J2166" s="157">
        <f t="shared" si="99"/>
        <v>5.0803382993740124E-5</v>
      </c>
      <c r="K2166" s="158">
        <f t="shared" si="100"/>
        <v>0</v>
      </c>
      <c r="L2166" s="159">
        <f t="shared" si="101"/>
        <v>-2.775707095667125E-4</v>
      </c>
    </row>
    <row r="2167" spans="2:12" x14ac:dyDescent="0.2">
      <c r="B2167" s="112" t="s">
        <v>2</v>
      </c>
      <c r="C2167" s="113">
        <f>_xll.qlCalendarAdvance("TARGET",C2166,B2167,"mf")</f>
        <v>51651</v>
      </c>
      <c r="D2167" s="120">
        <f>_xll.xlShmInterpRateFwd($D$3&amp;T(CalculationTrigger),C2167,,5,C2168)</f>
        <v>1.5895364715604866E-2</v>
      </c>
      <c r="E2167" s="120">
        <f>_xll.xlShmInterpRateFwd($E$3&amp;T(CalculationTrigger),C2167,,5,C2168)</f>
        <v>1.5828414336246793E-2</v>
      </c>
      <c r="F2167" s="121">
        <f>_xll.xlShmInterpRateFwd($F$3&amp;T(CalculationTrigger),C2167,,5,C2168)</f>
        <v>1.5376149519221791E-2</v>
      </c>
      <c r="G2167" s="148">
        <f>_xll.xlShmInterpDisc($G$3&amp;T(CalculationTrigger),C2167)</f>
        <v>0.71450899594650985</v>
      </c>
      <c r="H2167" s="149">
        <f>_xll.xlShmInterpDisc($H$3&amp;T(CalculationTrigger),C2167)</f>
        <v>0.71538721286074491</v>
      </c>
      <c r="I2167" s="150">
        <f>_xll.xlShmInterpDisc($I$3&amp;T(CalculationTrigger),C2167)</f>
        <v>0.7202057413668842</v>
      </c>
      <c r="J2167" s="157">
        <f t="shared" si="99"/>
        <v>5.0816402703716445E-5</v>
      </c>
      <c r="K2167" s="158">
        <f t="shared" si="100"/>
        <v>0</v>
      </c>
      <c r="L2167" s="159">
        <f t="shared" si="101"/>
        <v>-2.7770987707463678E-4</v>
      </c>
    </row>
    <row r="2168" spans="2:12" x14ac:dyDescent="0.2">
      <c r="B2168" s="112" t="s">
        <v>2</v>
      </c>
      <c r="C2168" s="113">
        <f>_xll.qlCalendarAdvance("TARGET",C2167,B2168,"mf")</f>
        <v>51658</v>
      </c>
      <c r="D2168" s="120">
        <f>_xll.xlShmInterpRateFwd($D$3&amp;T(CalculationTrigger),C2168,,5,C2169)</f>
        <v>1.5890592777601825E-2</v>
      </c>
      <c r="E2168" s="120">
        <f>_xll.xlShmInterpRateFwd($E$3&amp;T(CalculationTrigger),C2168,,5,C2169)</f>
        <v>1.5823929424845364E-2</v>
      </c>
      <c r="F2168" s="121">
        <f>_xll.xlShmInterpRateFwd($F$3&amp;T(CalculationTrigger),C2168,,5,C2169)</f>
        <v>1.5372531730292157E-2</v>
      </c>
      <c r="G2168" s="148">
        <f>_xll.xlShmInterpDisc($G$3&amp;T(CalculationTrigger),C2168)</f>
        <v>0.71429124953699785</v>
      </c>
      <c r="H2168" s="149">
        <f>_xll.xlShmInterpDisc($H$3&amp;T(CalculationTrigger),C2168)</f>
        <v>0.71517011679908138</v>
      </c>
      <c r="I2168" s="150">
        <f>_xll.xlShmInterpDisc($I$3&amp;T(CalculationTrigger),C2168)</f>
        <v>0.71999342606276373</v>
      </c>
      <c r="J2168" s="157">
        <f t="shared" si="99"/>
        <v>5.0829176805132625E-5</v>
      </c>
      <c r="K2168" s="158">
        <f t="shared" si="100"/>
        <v>0</v>
      </c>
      <c r="L2168" s="159">
        <f t="shared" si="101"/>
        <v>-2.7784814860017299E-4</v>
      </c>
    </row>
    <row r="2169" spans="2:12" x14ac:dyDescent="0.2">
      <c r="B2169" s="112" t="s">
        <v>2</v>
      </c>
      <c r="C2169" s="113">
        <f>_xll.qlCalendarAdvance("TARGET",C2168,B2169,"mf")</f>
        <v>51665</v>
      </c>
      <c r="D2169" s="120">
        <f>_xll.xlShmInterpRateFwd($D$3&amp;T(CalculationTrigger),C2169,,5,C2170)</f>
        <v>1.5885862159625966E-2</v>
      </c>
      <c r="E2169" s="120">
        <f>_xll.xlShmInterpRateFwd($E$3&amp;T(CalculationTrigger),C2169,,5,C2170)</f>
        <v>1.581948899714572E-2</v>
      </c>
      <c r="F2169" s="121">
        <f>_xll.xlShmInterpRateFwd($F$3&amp;T(CalculationTrigger),C2169,,5,C2170)</f>
        <v>1.5368973413053589E-2</v>
      </c>
      <c r="G2169" s="148">
        <f>_xll.xlShmInterpDisc($G$3&amp;T(CalculationTrigger),C2169)</f>
        <v>0.7140736348153307</v>
      </c>
      <c r="H2169" s="149">
        <f>_xll.xlShmInterpDisc($H$3&amp;T(CalculationTrigger),C2169)</f>
        <v>0.71495314809469057</v>
      </c>
      <c r="I2169" s="150">
        <f>_xll.xlShmInterpDisc($I$3&amp;T(CalculationTrigger),C2169)</f>
        <v>0.71978122327411842</v>
      </c>
      <c r="J2169" s="157">
        <f t="shared" si="99"/>
        <v>5.0841703382362727E-5</v>
      </c>
      <c r="K2169" s="158">
        <f t="shared" si="100"/>
        <v>0</v>
      </c>
      <c r="L2169" s="159">
        <f t="shared" si="101"/>
        <v>-2.7798551443400019E-4</v>
      </c>
    </row>
    <row r="2170" spans="2:12" x14ac:dyDescent="0.2">
      <c r="B2170" s="112" t="s">
        <v>2</v>
      </c>
      <c r="C2170" s="113">
        <f>_xll.qlCalendarAdvance("TARGET",C2169,B2170,"mf")</f>
        <v>51672</v>
      </c>
      <c r="D2170" s="120">
        <f>_xll.xlShmInterpRateFwd($D$3&amp;T(CalculationTrigger),C2170,,5,C2171)</f>
        <v>1.5881173052050033E-2</v>
      </c>
      <c r="E2170" s="120">
        <f>_xll.xlShmInterpRateFwd($E$3&amp;T(CalculationTrigger),C2170,,5,C2171)</f>
        <v>1.5815093251177612E-2</v>
      </c>
      <c r="F2170" s="121">
        <f>_xll.xlShmInterpRateFwd($F$3&amp;T(CalculationTrigger),C2170,,5,C2171)</f>
        <v>1.5365474804369067E-2</v>
      </c>
      <c r="G2170" s="148">
        <f>_xll.xlShmInterpDisc($G$3&amp;T(CalculationTrigger),C2170)</f>
        <v>0.71385615113606704</v>
      </c>
      <c r="H2170" s="149">
        <f>_xll.xlShmInterpDisc($H$3&amp;T(CalculationTrigger),C2170)</f>
        <v>0.71473630606206795</v>
      </c>
      <c r="I2170" s="150">
        <f>_xll.xlShmInterpDisc($I$3&amp;T(CalculationTrigger),C2170)</f>
        <v>0.71956913211789209</v>
      </c>
      <c r="J2170" s="157">
        <f t="shared" si="99"/>
        <v>5.0853980519790113E-5</v>
      </c>
      <c r="K2170" s="158">
        <f t="shared" si="100"/>
        <v>0</v>
      </c>
      <c r="L2170" s="159">
        <f t="shared" si="101"/>
        <v>-2.7812196486680976E-4</v>
      </c>
    </row>
    <row r="2171" spans="2:12" x14ac:dyDescent="0.2">
      <c r="B2171" s="112" t="s">
        <v>2</v>
      </c>
      <c r="C2171" s="113">
        <f>_xll.qlCalendarAdvance("TARGET",C2170,B2171,"mf")</f>
        <v>51679</v>
      </c>
      <c r="D2171" s="120">
        <f>_xll.xlShmInterpRateFwd($D$3&amp;T(CalculationTrigger),C2171,,5,C2172)</f>
        <v>1.5876525645310537E-2</v>
      </c>
      <c r="E2171" s="120">
        <f>_xll.xlShmInterpRateFwd($E$3&amp;T(CalculationTrigger),C2171,,5,C2172)</f>
        <v>1.581074238506356E-2</v>
      </c>
      <c r="F2171" s="121">
        <f>_xll.xlShmInterpRateFwd($F$3&amp;T(CalculationTrigger),C2171,,5,C2172)</f>
        <v>1.5362036141223476E-2</v>
      </c>
      <c r="G2171" s="148">
        <f>_xll.xlShmInterpDisc($G$3&amp;T(CalculationTrigger),C2171)</f>
        <v>0.71363879785190976</v>
      </c>
      <c r="H2171" s="149">
        <f>_xll.xlShmInterpDisc($H$3&amp;T(CalculationTrigger),C2171)</f>
        <v>0.71451959001379117</v>
      </c>
      <c r="I2171" s="150">
        <f>_xll.xlShmInterpDisc($I$3&amp;T(CalculationTrigger),C2171)</f>
        <v>0.71935715170877024</v>
      </c>
      <c r="J2171" s="157">
        <f t="shared" si="99"/>
        <v>5.0866006301807482E-5</v>
      </c>
      <c r="K2171" s="158">
        <f t="shared" si="100"/>
        <v>0</v>
      </c>
      <c r="L2171" s="159">
        <f t="shared" si="101"/>
        <v>-2.7825749018930512E-4</v>
      </c>
    </row>
    <row r="2172" spans="2:12" x14ac:dyDescent="0.2">
      <c r="B2172" s="112" t="s">
        <v>2</v>
      </c>
      <c r="C2172" s="113">
        <f>_xll.qlCalendarAdvance("TARGET",C2171,B2172,"mf")</f>
        <v>51686</v>
      </c>
      <c r="D2172" s="120">
        <f>_xll.xlShmInterpRateFwd($D$3&amp;T(CalculationTrigger),C2172,,5,C2173)</f>
        <v>1.587192012980352E-2</v>
      </c>
      <c r="E2172" s="120">
        <f>_xll.xlShmInterpRateFwd($E$3&amp;T(CalculationTrigger),C2172,,5,C2173)</f>
        <v>1.5806436596845094E-2</v>
      </c>
      <c r="F2172" s="121">
        <f>_xll.xlShmInterpRateFwd($F$3&amp;T(CalculationTrigger),C2172,,5,C2173)</f>
        <v>1.5358657660509327E-2</v>
      </c>
      <c r="G2172" s="148">
        <f>_xll.xlShmInterpDisc($G$3&amp;T(CalculationTrigger),C2172)</f>
        <v>0.71342157431370823</v>
      </c>
      <c r="H2172" s="149">
        <f>_xll.xlShmInterpDisc($H$3&amp;T(CalculationTrigger),C2172)</f>
        <v>0.71430299926052188</v>
      </c>
      <c r="I2172" s="150">
        <f>_xll.xlShmInterpDisc($I$3&amp;T(CalculationTrigger),C2172)</f>
        <v>0.71914528115918197</v>
      </c>
      <c r="J2172" s="157">
        <f t="shared" si="99"/>
        <v>5.087777881278034E-5</v>
      </c>
      <c r="K2172" s="158">
        <f t="shared" si="100"/>
        <v>0</v>
      </c>
      <c r="L2172" s="159">
        <f t="shared" si="101"/>
        <v>-2.7839208069218256E-4</v>
      </c>
    </row>
    <row r="2173" spans="2:12" x14ac:dyDescent="0.2">
      <c r="B2173" s="112" t="s">
        <v>2</v>
      </c>
      <c r="C2173" s="113">
        <f>_xll.qlCalendarAdvance("TARGET",C2172,B2173,"mf")</f>
        <v>51693</v>
      </c>
      <c r="D2173" s="120">
        <f>_xll.xlShmInterpRateFwd($D$3&amp;T(CalculationTrigger),C2173,,5,C2174)</f>
        <v>1.5867356695948246E-2</v>
      </c>
      <c r="E2173" s="120">
        <f>_xll.xlShmInterpRateFwd($E$3&amp;T(CalculationTrigger),C2173,,5,C2174)</f>
        <v>1.5802176084610185E-2</v>
      </c>
      <c r="F2173" s="121">
        <f>_xll.xlShmInterpRateFwd($F$3&amp;T(CalculationTrigger),C2173,,5,C2174)</f>
        <v>1.5355339599142578E-2</v>
      </c>
      <c r="G2173" s="148">
        <f>_xll.xlShmInterpDisc($G$3&amp;T(CalculationTrigger),C2173)</f>
        <v>0.71320447987046154</v>
      </c>
      <c r="H2173" s="149">
        <f>_xll.xlShmInterpDisc($H$3&amp;T(CalculationTrigger),C2173)</f>
        <v>0.71408653311100967</v>
      </c>
      <c r="I2173" s="150">
        <f>_xll.xlShmInterpDisc($I$3&amp;T(CalculationTrigger),C2173)</f>
        <v>0.71893351957930474</v>
      </c>
      <c r="J2173" s="157">
        <f t="shared" si="99"/>
        <v>5.0889296137092909E-5</v>
      </c>
      <c r="K2173" s="158">
        <f t="shared" si="100"/>
        <v>0</v>
      </c>
      <c r="L2173" s="159">
        <f t="shared" si="101"/>
        <v>-2.7852572666612149E-4</v>
      </c>
    </row>
    <row r="2174" spans="2:12" x14ac:dyDescent="0.2">
      <c r="B2174" s="112" t="s">
        <v>2</v>
      </c>
      <c r="C2174" s="113">
        <f>_xll.qlCalendarAdvance("TARGET",C2173,B2174,"mf")</f>
        <v>51700</v>
      </c>
      <c r="D2174" s="120">
        <f>_xll.xlShmInterpRateFwd($D$3&amp;T(CalculationTrigger),C2174,,5,C2175)</f>
        <v>1.5862835534117721E-2</v>
      </c>
      <c r="E2174" s="120">
        <f>_xll.xlShmInterpRateFwd($E$3&amp;T(CalculationTrigger),C2174,,5,C2175)</f>
        <v>1.5797961046406357E-2</v>
      </c>
      <c r="F2174" s="121">
        <f>_xll.xlShmInterpRateFwd($F$3&amp;T(CalculationTrigger),C2174,,5,C2175)</f>
        <v>1.5352082194033704E-2</v>
      </c>
      <c r="G2174" s="148">
        <f>_xll.xlShmInterpDisc($G$3&amp;T(CalculationTrigger),C2174)</f>
        <v>0.71298751386932113</v>
      </c>
      <c r="H2174" s="149">
        <f>_xll.xlShmInterpDisc($H$3&amp;T(CalculationTrigger),C2174)</f>
        <v>0.71387019087209458</v>
      </c>
      <c r="I2174" s="150">
        <f>_xll.xlShmInterpDisc($I$3&amp;T(CalculationTrigger),C2174)</f>
        <v>0.71872186607706745</v>
      </c>
      <c r="J2174" s="157">
        <f t="shared" si="99"/>
        <v>5.0900556359129974E-5</v>
      </c>
      <c r="K2174" s="158">
        <f t="shared" si="100"/>
        <v>0</v>
      </c>
      <c r="L2174" s="159">
        <f t="shared" si="101"/>
        <v>-2.7865841840182918E-4</v>
      </c>
    </row>
    <row r="2175" spans="2:12" x14ac:dyDescent="0.2">
      <c r="B2175" s="112" t="s">
        <v>2</v>
      </c>
      <c r="C2175" s="113">
        <f>_xll.qlCalendarAdvance("TARGET",C2174,B2175,"mf")</f>
        <v>51707</v>
      </c>
      <c r="D2175" s="120">
        <f>_xll.xlShmInterpRateFwd($D$3&amp;T(CalculationTrigger),C2175,,5,C2176)</f>
        <v>1.5858356834771905E-2</v>
      </c>
      <c r="E2175" s="120">
        <f>_xll.xlShmInterpRateFwd($E$3&amp;T(CalculationTrigger),C2175,,5,C2176)</f>
        <v>1.5793791680356554E-2</v>
      </c>
      <c r="F2175" s="121">
        <f>_xll.xlShmInterpRateFwd($F$3&amp;T(CalculationTrigger),C2175,,5,C2176)</f>
        <v>1.534888568214561E-2</v>
      </c>
      <c r="G2175" s="148">
        <f>_xll.xlShmInterpDisc($G$3&amp;T(CalculationTrigger),C2175)</f>
        <v>0.71277067565559438</v>
      </c>
      <c r="H2175" s="149">
        <f>_xll.xlShmInterpDisc($H$3&amp;T(CalculationTrigger),C2175)</f>
        <v>0.7136539718487106</v>
      </c>
      <c r="I2175" s="150">
        <f>_xll.xlShmInterpDisc($I$3&amp;T(CalculationTrigger),C2175)</f>
        <v>0.71851031975815427</v>
      </c>
      <c r="J2175" s="157">
        <f t="shared" si="99"/>
        <v>5.0911557563267712E-5</v>
      </c>
      <c r="K2175" s="158">
        <f t="shared" si="100"/>
        <v>0</v>
      </c>
      <c r="L2175" s="159">
        <f t="shared" si="101"/>
        <v>-2.7879014618999436E-4</v>
      </c>
    </row>
    <row r="2176" spans="2:12" x14ac:dyDescent="0.2">
      <c r="B2176" s="112" t="s">
        <v>2</v>
      </c>
      <c r="C2176" s="113">
        <f>_xll.qlCalendarAdvance("TARGET",C2175,B2176,"mf")</f>
        <v>51714</v>
      </c>
      <c r="D2176" s="120">
        <f>_xll.xlShmInterpRateFwd($D$3&amp;T(CalculationTrigger),C2176,,5,C2177)</f>
        <v>1.585392078828974E-2</v>
      </c>
      <c r="E2176" s="120">
        <f>_xll.xlShmInterpRateFwd($E$3&amp;T(CalculationTrigger),C2176,,5,C2177)</f>
        <v>1.5789668184491144E-2</v>
      </c>
      <c r="F2176" s="121">
        <f>_xll.xlShmInterpRateFwd($F$3&amp;T(CalculationTrigger),C2176,,5,C2177)</f>
        <v>1.5345750300331456E-2</v>
      </c>
      <c r="G2176" s="148">
        <f>_xll.xlShmInterpDisc($G$3&amp;T(CalculationTrigger),C2176)</f>
        <v>0.71255396457274622</v>
      </c>
      <c r="H2176" s="149">
        <f>_xll.xlShmInterpDisc($H$3&amp;T(CalculationTrigger),C2176)</f>
        <v>0.71343787534388758</v>
      </c>
      <c r="I2176" s="150">
        <f>_xll.xlShmInterpDisc($I$3&amp;T(CalculationTrigger),C2176)</f>
        <v>0.71829887972600714</v>
      </c>
      <c r="J2176" s="157">
        <f t="shared" si="99"/>
        <v>5.0922297833883097E-5</v>
      </c>
      <c r="K2176" s="158">
        <f t="shared" si="100"/>
        <v>0</v>
      </c>
      <c r="L2176" s="159">
        <f t="shared" si="101"/>
        <v>-2.7892090032130464E-4</v>
      </c>
    </row>
    <row r="2177" spans="2:12" x14ac:dyDescent="0.2">
      <c r="B2177" s="112" t="s">
        <v>2</v>
      </c>
      <c r="C2177" s="113">
        <f>_xll.qlCalendarAdvance("TARGET",C2176,B2177,"mf")</f>
        <v>51721</v>
      </c>
      <c r="D2177" s="120">
        <f>_xll.xlShmInterpRateFwd($D$3&amp;T(CalculationTrigger),C2177,,5,C2178)</f>
        <v>1.5849527585079206E-2</v>
      </c>
      <c r="E2177" s="120">
        <f>_xll.xlShmInterpRateFwd($E$3&amp;T(CalculationTrigger),C2177,,5,C2178)</f>
        <v>1.5785590756898542E-2</v>
      </c>
      <c r="F2177" s="121">
        <f>_xll.xlShmInterpRateFwd($F$3&amp;T(CalculationTrigger),C2177,,5,C2178)</f>
        <v>1.5342676285572154E-2</v>
      </c>
      <c r="G2177" s="148">
        <f>_xll.xlShmInterpDisc($G$3&amp;T(CalculationTrigger),C2177)</f>
        <v>0.71233737996240309</v>
      </c>
      <c r="H2177" s="149">
        <f>_xll.xlShmInterpDisc($H$3&amp;T(CalculationTrigger),C2177)</f>
        <v>0.71322190065875557</v>
      </c>
      <c r="I2177" s="150">
        <f>_xll.xlShmInterpDisc($I$3&amp;T(CalculationTrigger),C2177)</f>
        <v>0.71808754508183115</v>
      </c>
      <c r="J2177" s="157">
        <f t="shared" si="99"/>
        <v>5.0932775255367585E-5</v>
      </c>
      <c r="K2177" s="158">
        <f t="shared" si="100"/>
        <v>0</v>
      </c>
      <c r="L2177" s="159">
        <f t="shared" si="101"/>
        <v>-2.7905067108646372E-4</v>
      </c>
    </row>
    <row r="2178" spans="2:12" x14ac:dyDescent="0.2">
      <c r="B2178" s="112" t="s">
        <v>2</v>
      </c>
      <c r="C2178" s="113">
        <f>_xll.qlCalendarAdvance("TARGET",C2177,B2178,"mf")</f>
        <v>51728</v>
      </c>
      <c r="D2178" s="120">
        <f>_xll.xlShmInterpRateFwd($D$3&amp;T(CalculationTrigger),C2178,,5,C2179)</f>
        <v>1.5845177415577338E-2</v>
      </c>
      <c r="E2178" s="120">
        <f>_xll.xlShmInterpRateFwd($E$3&amp;T(CalculationTrigger),C2178,,5,C2179)</f>
        <v>1.5781559595655699E-2</v>
      </c>
      <c r="F2178" s="121">
        <f>_xll.xlShmInterpRateFwd($F$3&amp;T(CalculationTrigger),C2178,,5,C2179)</f>
        <v>1.5339663874762037E-2</v>
      </c>
      <c r="G2178" s="148">
        <f>_xll.xlShmInterpDisc($G$3&amp;T(CalculationTrigger),C2178)</f>
        <v>0.71212092116435555</v>
      </c>
      <c r="H2178" s="149">
        <f>_xll.xlShmInterpDisc($H$3&amp;T(CalculationTrigger),C2178)</f>
        <v>0.71300604709254689</v>
      </c>
      <c r="I2178" s="150">
        <f>_xll.xlShmInterpDisc($I$3&amp;T(CalculationTrigger),C2178)</f>
        <v>0.71787631492459614</v>
      </c>
      <c r="J2178" s="157">
        <f t="shared" si="99"/>
        <v>5.0942987912090784E-5</v>
      </c>
      <c r="K2178" s="158">
        <f t="shared" si="100"/>
        <v>0</v>
      </c>
      <c r="L2178" s="159">
        <f t="shared" si="101"/>
        <v>-2.7917944877616321E-4</v>
      </c>
    </row>
    <row r="2179" spans="2:12" x14ac:dyDescent="0.2">
      <c r="B2179" s="112" t="s">
        <v>2</v>
      </c>
      <c r="C2179" s="113">
        <f>_xll.qlCalendarAdvance("TARGET",C2178,B2179,"mf")</f>
        <v>51735</v>
      </c>
      <c r="D2179" s="120">
        <f>_xll.xlShmInterpRateFwd($D$3&amp;T(CalculationTrigger),C2179,,5,C2180)</f>
        <v>1.5840870470163318E-2</v>
      </c>
      <c r="E2179" s="120">
        <f>_xll.xlShmInterpRateFwd($E$3&amp;T(CalculationTrigger),C2179,,5,C2180)</f>
        <v>1.5777574898833892E-2</v>
      </c>
      <c r="F2179" s="121">
        <f>_xll.xlShmInterpRateFwd($F$3&amp;T(CalculationTrigger),C2179,,5,C2180)</f>
        <v>1.5336713304830534E-2</v>
      </c>
      <c r="G2179" s="148">
        <f>_xll.xlShmInterpDisc($G$3&amp;T(CalculationTrigger),C2179)</f>
        <v>0.71190458751656061</v>
      </c>
      <c r="H2179" s="149">
        <f>_xll.xlShmInterpDisc($H$3&amp;T(CalculationTrigger),C2179)</f>
        <v>0.7127903139425994</v>
      </c>
      <c r="I2179" s="150">
        <f>_xll.xlShmInterpDisc($I$3&amp;T(CalculationTrigger),C2179)</f>
        <v>0.71766518835104143</v>
      </c>
      <c r="J2179" s="157">
        <f t="shared" si="99"/>
        <v>5.0952933888441611E-5</v>
      </c>
      <c r="K2179" s="158">
        <f t="shared" si="100"/>
        <v>0</v>
      </c>
      <c r="L2179" s="159">
        <f t="shared" si="101"/>
        <v>-2.7930722368109986E-4</v>
      </c>
    </row>
    <row r="2180" spans="2:12" x14ac:dyDescent="0.2">
      <c r="B2180" s="112" t="s">
        <v>2</v>
      </c>
      <c r="C2180" s="113">
        <f>_xll.qlCalendarAdvance("TARGET",C2179,B2180,"mf")</f>
        <v>51742</v>
      </c>
      <c r="D2180" s="120">
        <f>_xll.xlShmInterpRateFwd($D$3&amp;T(CalculationTrigger),C2180,,5,C2181)</f>
        <v>1.5836606939251183E-2</v>
      </c>
      <c r="E2180" s="120">
        <f>_xll.xlShmInterpRateFwd($E$3&amp;T(CalculationTrigger),C2180,,5,C2181)</f>
        <v>1.577363686449873E-2</v>
      </c>
      <c r="F2180" s="121">
        <f>_xll.xlShmInterpRateFwd($F$3&amp;T(CalculationTrigger),C2180,,5,C2181)</f>
        <v>1.5333824812690022E-2</v>
      </c>
      <c r="G2180" s="148">
        <f>_xll.xlShmInterpDisc($G$3&amp;T(CalculationTrigger),C2180)</f>
        <v>0.71168837835514553</v>
      </c>
      <c r="H2180" s="149">
        <f>_xll.xlShmInterpDisc($H$3&amp;T(CalculationTrigger),C2180)</f>
        <v>0.71257470050435956</v>
      </c>
      <c r="I2180" s="150">
        <f>_xll.xlShmInterpDisc($I$3&amp;T(CalculationTrigger),C2180)</f>
        <v>0.717454164455679</v>
      </c>
      <c r="J2180" s="157">
        <f t="shared" si="99"/>
        <v>5.0962611268791949E-5</v>
      </c>
      <c r="K2180" s="158">
        <f t="shared" si="100"/>
        <v>0</v>
      </c>
      <c r="L2180" s="159">
        <f t="shared" si="101"/>
        <v>-2.7943398609195624E-4</v>
      </c>
    </row>
    <row r="2181" spans="2:12" x14ac:dyDescent="0.2">
      <c r="B2181" s="112" t="s">
        <v>2</v>
      </c>
      <c r="C2181" s="113">
        <f>_xll.qlCalendarAdvance("TARGET",C2180,B2181,"mf")</f>
        <v>51749</v>
      </c>
      <c r="D2181" s="120">
        <f>_xll.xlShmInterpRateFwd($D$3&amp;T(CalculationTrigger),C2181,,5,C2182)</f>
        <v>1.5832387013272432E-2</v>
      </c>
      <c r="E2181" s="120">
        <f>_xll.xlShmInterpRateFwd($E$3&amp;T(CalculationTrigger),C2181,,5,C2182)</f>
        <v>1.5769745690744918E-2</v>
      </c>
      <c r="F2181" s="121">
        <f>_xll.xlShmInterpRateFwd($F$3&amp;T(CalculationTrigger),C2181,,5,C2182)</f>
        <v>1.5330998635270588E-2</v>
      </c>
      <c r="G2181" s="148">
        <f>_xll.xlShmInterpDisc($G$3&amp;T(CalculationTrigger),C2181)</f>
        <v>0.71147229301441006</v>
      </c>
      <c r="H2181" s="149">
        <f>_xll.xlShmInterpDisc($H$3&amp;T(CalculationTrigger),C2181)</f>
        <v>0.71235920607138536</v>
      </c>
      <c r="I2181" s="150">
        <f>_xll.xlShmInterpDisc($I$3&amp;T(CalculationTrigger),C2181)</f>
        <v>0.71724324233079706</v>
      </c>
      <c r="J2181" s="157">
        <f t="shared" ref="J2181:J2244" si="102">-365*LN(G2181/$H2181)/($C2181-$C$4)</f>
        <v>5.0972018137528615E-5</v>
      </c>
      <c r="K2181" s="158">
        <f t="shared" ref="K2181:K2244" si="103">-365*LN(H2181/$H2181)/($C2181-$C$4)</f>
        <v>0</v>
      </c>
      <c r="L2181" s="159">
        <f t="shared" ref="L2181:L2244" si="104">-365*LN(I2181/$H2181)/($C2181-$C$4)</f>
        <v>-2.7955972629943609E-4</v>
      </c>
    </row>
    <row r="2182" spans="2:12" x14ac:dyDescent="0.2">
      <c r="B2182" s="112" t="s">
        <v>2</v>
      </c>
      <c r="C2182" s="113">
        <f>_xll.qlCalendarAdvance("TARGET",C2181,B2182,"mf")</f>
        <v>51756</v>
      </c>
      <c r="D2182" s="120">
        <f>_xll.xlShmInterpRateFwd($D$3&amp;T(CalculationTrigger),C2182,,5,C2183)</f>
        <v>1.582821088261812E-2</v>
      </c>
      <c r="E2182" s="120">
        <f>_xll.xlShmInterpRateFwd($E$3&amp;T(CalculationTrigger),C2182,,5,C2183)</f>
        <v>1.5765901575644128E-2</v>
      </c>
      <c r="F2182" s="121">
        <f>_xll.xlShmInterpRateFwd($F$3&amp;T(CalculationTrigger),C2182,,5,C2183)</f>
        <v>1.5328235009485294E-2</v>
      </c>
      <c r="G2182" s="148">
        <f>_xll.xlShmInterpDisc($G$3&amp;T(CalculationTrigger),C2182)</f>
        <v>0.71125633082682915</v>
      </c>
      <c r="H2182" s="149">
        <f>_xll.xlShmInterpDisc($H$3&amp;T(CalculationTrigger),C2182)</f>
        <v>0.71214382993534919</v>
      </c>
      <c r="I2182" s="150">
        <f>_xll.xlShmInterpDisc($I$3&amp;T(CalculationTrigger),C2182)</f>
        <v>0.71703242106646359</v>
      </c>
      <c r="J2182" s="157">
        <f t="shared" si="102"/>
        <v>5.0981152579030762E-5</v>
      </c>
      <c r="K2182" s="158">
        <f t="shared" si="103"/>
        <v>0</v>
      </c>
      <c r="L2182" s="159">
        <f t="shared" si="104"/>
        <v>-2.796844345942267E-4</v>
      </c>
    </row>
    <row r="2183" spans="2:12" x14ac:dyDescent="0.2">
      <c r="B2183" s="112" t="s">
        <v>2</v>
      </c>
      <c r="C2183" s="113">
        <f>_xll.qlCalendarAdvance("TARGET",C2182,B2183,"mf")</f>
        <v>51763</v>
      </c>
      <c r="D2183" s="120">
        <f>_xll.xlShmInterpRateFwd($D$3&amp;T(CalculationTrigger),C2183,,5,C2184)</f>
        <v>1.5824078737690966E-2</v>
      </c>
      <c r="E2183" s="120">
        <f>_xll.xlShmInterpRateFwd($E$3&amp;T(CalculationTrigger),C2183,,5,C2184)</f>
        <v>1.5762104717233407E-2</v>
      </c>
      <c r="F2183" s="121">
        <f>_xll.xlShmInterpRateFwd($F$3&amp;T(CalculationTrigger),C2183,,5,C2184)</f>
        <v>1.5325534172264918E-2</v>
      </c>
      <c r="G2183" s="148">
        <f>_xll.xlShmInterpDisc($G$3&amp;T(CalculationTrigger),C2183)</f>
        <v>0.71104049112305645</v>
      </c>
      <c r="H2183" s="149">
        <f>_xll.xlShmInterpDisc($H$3&amp;T(CalculationTrigger),C2183)</f>
        <v>0.71192857138604093</v>
      </c>
      <c r="I2183" s="150">
        <f>_xll.xlShmInterpDisc($I$3&amp;T(CalculationTrigger),C2183)</f>
        <v>0.71682169975053012</v>
      </c>
      <c r="J2183" s="157">
        <f t="shared" si="102"/>
        <v>5.0990012677679075E-5</v>
      </c>
      <c r="K2183" s="158">
        <f t="shared" si="103"/>
        <v>0</v>
      </c>
      <c r="L2183" s="159">
        <f t="shared" si="104"/>
        <v>-2.7980810126703419E-4</v>
      </c>
    </row>
    <row r="2184" spans="2:12" x14ac:dyDescent="0.2">
      <c r="B2184" s="112" t="s">
        <v>2</v>
      </c>
      <c r="C2184" s="113">
        <f>_xll.qlCalendarAdvance("TARGET",C2183,B2184,"mf")</f>
        <v>51770</v>
      </c>
      <c r="D2184" s="120">
        <f>_xll.xlShmInterpRateFwd($D$3&amp;T(CalculationTrigger),C2184,,5,C2185)</f>
        <v>1.5819990768916985E-2</v>
      </c>
      <c r="E2184" s="120">
        <f>_xll.xlShmInterpRateFwd($E$3&amp;T(CalculationTrigger),C2184,,5,C2185)</f>
        <v>1.5758355313642631E-2</v>
      </c>
      <c r="F2184" s="121">
        <f>_xll.xlShmInterpRateFwd($F$3&amp;T(CalculationTrigger),C2184,,5,C2185)</f>
        <v>1.5322896360523221E-2</v>
      </c>
      <c r="G2184" s="148">
        <f>_xll.xlShmInterpDisc($G$3&amp;T(CalculationTrigger),C2184)</f>
        <v>0.71082477323192694</v>
      </c>
      <c r="H2184" s="149">
        <f>_xll.xlShmInterpDisc($H$3&amp;T(CalculationTrigger),C2184)</f>
        <v>0.7117134297113713</v>
      </c>
      <c r="I2184" s="150">
        <f>_xll.xlShmInterpDisc($I$3&amp;T(CalculationTrigger),C2184)</f>
        <v>0.71661107746863484</v>
      </c>
      <c r="J2184" s="157">
        <f t="shared" si="102"/>
        <v>5.0998596517855919E-5</v>
      </c>
      <c r="K2184" s="158">
        <f t="shared" si="103"/>
        <v>0</v>
      </c>
      <c r="L2184" s="159">
        <f t="shared" si="104"/>
        <v>-2.7993071660853712E-4</v>
      </c>
    </row>
    <row r="2185" spans="2:12" x14ac:dyDescent="0.2">
      <c r="B2185" s="112" t="s">
        <v>2</v>
      </c>
      <c r="C2185" s="113">
        <f>_xll.qlCalendarAdvance("TARGET",C2184,B2185,"mf")</f>
        <v>51777</v>
      </c>
      <c r="D2185" s="120">
        <f>_xll.xlShmInterpRateFwd($D$3&amp;T(CalculationTrigger),C2185,,5,C2186)</f>
        <v>1.581594716669911E-2</v>
      </c>
      <c r="E2185" s="120">
        <f>_xll.xlShmInterpRateFwd($E$3&amp;T(CalculationTrigger),C2185,,5,C2186)</f>
        <v>1.5754653562903342E-2</v>
      </c>
      <c r="F2185" s="121">
        <f>_xll.xlShmInterpRateFwd($F$3&amp;T(CalculationTrigger),C2185,,5,C2186)</f>
        <v>1.5320321811197491E-2</v>
      </c>
      <c r="G2185" s="148">
        <f>_xll.xlShmInterpDisc($G$3&amp;T(CalculationTrigger),C2185)</f>
        <v>0.71060917648045951</v>
      </c>
      <c r="H2185" s="149">
        <f>_xll.xlShmInterpDisc($H$3&amp;T(CalculationTrigger),C2185)</f>
        <v>0.71149840419737398</v>
      </c>
      <c r="I2185" s="150">
        <f>_xll.xlShmInterpDisc($I$3&amp;T(CalculationTrigger),C2185)</f>
        <v>0.7164005533042066</v>
      </c>
      <c r="J2185" s="157">
        <f t="shared" si="102"/>
        <v>5.1006902183936369E-5</v>
      </c>
      <c r="K2185" s="158">
        <f t="shared" si="103"/>
        <v>0</v>
      </c>
      <c r="L2185" s="159">
        <f t="shared" si="104"/>
        <v>-2.8005227090943918E-4</v>
      </c>
    </row>
    <row r="2186" spans="2:12" x14ac:dyDescent="0.2">
      <c r="B2186" s="112" t="s">
        <v>2</v>
      </c>
      <c r="C2186" s="113">
        <f>_xll.qlCalendarAdvance("TARGET",C2185,B2186,"mf")</f>
        <v>51784</v>
      </c>
      <c r="D2186" s="120">
        <f>_xll.xlShmInterpRateFwd($D$3&amp;T(CalculationTrigger),C2186,,5,C2187)</f>
        <v>1.5811948121451969E-2</v>
      </c>
      <c r="E2186" s="120">
        <f>_xll.xlShmInterpRateFwd($E$3&amp;T(CalculationTrigger),C2186,,5,C2187)</f>
        <v>1.575099966311674E-2</v>
      </c>
      <c r="F2186" s="121">
        <f>_xll.xlShmInterpRateFwd($F$3&amp;T(CalculationTrigger),C2186,,5,C2187)</f>
        <v>1.5317810761173256E-2</v>
      </c>
      <c r="G2186" s="148">
        <f>_xll.xlShmInterpDisc($G$3&amp;T(CalculationTrigger),C2186)</f>
        <v>0.71039370019386017</v>
      </c>
      <c r="H2186" s="149">
        <f>_xll.xlShmInterpDisc($H$3&amp;T(CalculationTrigger),C2186)</f>
        <v>0.71128349412820957</v>
      </c>
      <c r="I2186" s="150">
        <f>_xll.xlShmInterpDisc($I$3&amp;T(CalculationTrigger),C2186)</f>
        <v>0.71619012633846812</v>
      </c>
      <c r="J2186" s="157">
        <f t="shared" si="102"/>
        <v>5.1014927760301977E-5</v>
      </c>
      <c r="K2186" s="158">
        <f t="shared" si="103"/>
        <v>0</v>
      </c>
      <c r="L2186" s="159">
        <f t="shared" si="104"/>
        <v>-2.8017275446043198E-4</v>
      </c>
    </row>
    <row r="2187" spans="2:12" x14ac:dyDescent="0.2">
      <c r="B2187" s="112" t="s">
        <v>2</v>
      </c>
      <c r="C2187" s="113">
        <f>_xll.qlCalendarAdvance("TARGET",C2186,B2187,"mf")</f>
        <v>51791</v>
      </c>
      <c r="D2187" s="120">
        <f>_xll.xlShmInterpRateFwd($D$3&amp;T(CalculationTrigger),C2187,,5,C2188)</f>
        <v>1.5807993823572931E-2</v>
      </c>
      <c r="E2187" s="120">
        <f>_xll.xlShmInterpRateFwd($E$3&amp;T(CalculationTrigger),C2187,,5,C2188)</f>
        <v>1.5747393812332051E-2</v>
      </c>
      <c r="F2187" s="121">
        <f>_xll.xlShmInterpRateFwd($F$3&amp;T(CalculationTrigger),C2187,,5,C2188)</f>
        <v>1.5315363447434874E-2</v>
      </c>
      <c r="G2187" s="148">
        <f>_xll.xlShmInterpDisc($G$3&amp;T(CalculationTrigger),C2187)</f>
        <v>0.71017834369552468</v>
      </c>
      <c r="H2187" s="149">
        <f>_xll.xlShmInterpDisc($H$3&amp;T(CalculationTrigger),C2187)</f>
        <v>0.71106869878616785</v>
      </c>
      <c r="I2187" s="150">
        <f>_xll.xlShmInterpDisc($I$3&amp;T(CalculationTrigger),C2187)</f>
        <v>0.71597979565044023</v>
      </c>
      <c r="J2187" s="157">
        <f t="shared" si="102"/>
        <v>5.1022671331336327E-5</v>
      </c>
      <c r="K2187" s="158">
        <f t="shared" si="103"/>
        <v>0</v>
      </c>
      <c r="L2187" s="159">
        <f t="shared" si="104"/>
        <v>-2.8029215755221164E-4</v>
      </c>
    </row>
    <row r="2188" spans="2:12" x14ac:dyDescent="0.2">
      <c r="B2188" s="112" t="s">
        <v>2</v>
      </c>
      <c r="C2188" s="113">
        <f>_xll.qlCalendarAdvance("TARGET",C2187,B2188,"mf")</f>
        <v>51798</v>
      </c>
      <c r="D2188" s="120">
        <f>_xll.xlShmInterpRateFwd($D$3&amp;T(CalculationTrigger),C2188,,5,C2189)</f>
        <v>1.5804084463482637E-2</v>
      </c>
      <c r="E2188" s="120">
        <f>_xll.xlShmInterpRateFwd($E$3&amp;T(CalculationTrigger),C2188,,5,C2189)</f>
        <v>1.5743836208639193E-2</v>
      </c>
      <c r="F2188" s="121">
        <f>_xll.xlShmInterpRateFwd($F$3&amp;T(CalculationTrigger),C2188,,5,C2189)</f>
        <v>1.5312980106822282E-2</v>
      </c>
      <c r="G2188" s="148">
        <f>_xll.xlShmInterpDisc($G$3&amp;T(CalculationTrigger),C2188)</f>
        <v>0.70996310630704174</v>
      </c>
      <c r="H2188" s="149">
        <f>_xll.xlShmInterpDisc($H$3&amp;T(CalculationTrigger),C2188)</f>
        <v>0.71085401745167132</v>
      </c>
      <c r="I2188" s="150">
        <f>_xll.xlShmInterpDisc($I$3&amp;T(CalculationTrigger),C2188)</f>
        <v>0.71576956031694416</v>
      </c>
      <c r="J2188" s="157">
        <f t="shared" si="102"/>
        <v>5.1030130981420674E-5</v>
      </c>
      <c r="K2188" s="158">
        <f t="shared" si="103"/>
        <v>0</v>
      </c>
      <c r="L2188" s="159">
        <f t="shared" si="104"/>
        <v>-2.8041047047545941E-4</v>
      </c>
    </row>
    <row r="2189" spans="2:12" x14ac:dyDescent="0.2">
      <c r="B2189" s="112" t="s">
        <v>2</v>
      </c>
      <c r="C2189" s="113">
        <f>_xll.qlCalendarAdvance("TARGET",C2188,B2189,"mf")</f>
        <v>51805</v>
      </c>
      <c r="D2189" s="120">
        <f>_xll.xlShmInterpRateFwd($D$3&amp;T(CalculationTrigger),C2189,,5,C2190)</f>
        <v>1.5800220231601859E-2</v>
      </c>
      <c r="E2189" s="120">
        <f>_xll.xlShmInterpRateFwd($E$3&amp;T(CalculationTrigger),C2189,,5,C2190)</f>
        <v>1.5740327050128251E-2</v>
      </c>
      <c r="F2189" s="121">
        <f>_xll.xlShmInterpRateFwd($F$3&amp;T(CalculationTrigger),C2189,,5,C2190)</f>
        <v>1.5310660976343777E-2</v>
      </c>
      <c r="G2189" s="148">
        <f>_xll.xlShmInterpDisc($G$3&amp;T(CalculationTrigger),C2189)</f>
        <v>0.70974798734819555</v>
      </c>
      <c r="H2189" s="149">
        <f>_xll.xlShmInterpDisc($H$3&amp;T(CalculationTrigger),C2189)</f>
        <v>0.71063944940327783</v>
      </c>
      <c r="I2189" s="150">
        <f>_xll.xlShmInterpDisc($I$3&amp;T(CalculationTrigger),C2189)</f>
        <v>0.71555941941260715</v>
      </c>
      <c r="J2189" s="157">
        <f t="shared" si="102"/>
        <v>5.1037304794929543E-5</v>
      </c>
      <c r="K2189" s="158">
        <f t="shared" si="103"/>
        <v>0</v>
      </c>
      <c r="L2189" s="159">
        <f t="shared" si="104"/>
        <v>-2.8052768352088532E-4</v>
      </c>
    </row>
    <row r="2190" spans="2:12" x14ac:dyDescent="0.2">
      <c r="B2190" s="112" t="s">
        <v>2</v>
      </c>
      <c r="C2190" s="113">
        <f>_xll.qlCalendarAdvance("TARGET",C2189,B2190,"mf")</f>
        <v>51812</v>
      </c>
      <c r="D2190" s="120">
        <f>_xll.xlShmInterpRateFwd($D$3&amp;T(CalculationTrigger),C2190,,5,C2191)</f>
        <v>1.5796401318305137E-2</v>
      </c>
      <c r="E2190" s="120">
        <f>_xll.xlShmInterpRateFwd($E$3&amp;T(CalculationTrigger),C2190,,5,C2191)</f>
        <v>1.5736866534843127E-2</v>
      </c>
      <c r="F2190" s="121">
        <f>_xll.xlShmInterpRateFwd($F$3&amp;T(CalculationTrigger),C2190,,5,C2191)</f>
        <v>1.5308406292874813E-2</v>
      </c>
      <c r="G2190" s="148">
        <f>_xll.xlShmInterpDisc($G$3&amp;T(CalculationTrigger),C2190)</f>
        <v>0.70953298613696858</v>
      </c>
      <c r="H2190" s="149">
        <f>_xll.xlShmInterpDisc($H$3&amp;T(CalculationTrigger),C2190)</f>
        <v>0.71042499391768343</v>
      </c>
      <c r="I2190" s="150">
        <f>_xll.xlShmInterpDisc($I$3&amp;T(CalculationTrigger),C2190)</f>
        <v>0.71534937200986359</v>
      </c>
      <c r="J2190" s="157">
        <f t="shared" si="102"/>
        <v>5.1044190856248951E-5</v>
      </c>
      <c r="K2190" s="158">
        <f t="shared" si="103"/>
        <v>0</v>
      </c>
      <c r="L2190" s="159">
        <f t="shared" si="104"/>
        <v>-2.806437869791816E-4</v>
      </c>
    </row>
    <row r="2191" spans="2:12" x14ac:dyDescent="0.2">
      <c r="B2191" s="112" t="s">
        <v>2</v>
      </c>
      <c r="C2191" s="113">
        <f>_xll.qlCalendarAdvance("TARGET",C2190,B2191,"mf")</f>
        <v>51819</v>
      </c>
      <c r="D2191" s="120">
        <f>_xll.xlShmInterpRateFwd($D$3&amp;T(CalculationTrigger),C2191,,5,C2192)</f>
        <v>1.5792627914042449E-2</v>
      </c>
      <c r="E2191" s="120">
        <f>_xll.xlShmInterpRateFwd($E$3&amp;T(CalculationTrigger),C2191,,5,C2192)</f>
        <v>1.5733454860880035E-2</v>
      </c>
      <c r="F2191" s="121">
        <f>_xll.xlShmInterpRateFwd($F$3&amp;T(CalculationTrigger),C2191,,5,C2192)</f>
        <v>1.5306216293349172E-2</v>
      </c>
      <c r="G2191" s="148">
        <f>_xll.xlShmInterpDisc($G$3&amp;T(CalculationTrigger),C2191)</f>
        <v>0.70931810198954515</v>
      </c>
      <c r="H2191" s="149">
        <f>_xll.xlShmInterpDisc($H$3&amp;T(CalculationTrigger),C2191)</f>
        <v>0.71021065026972607</v>
      </c>
      <c r="I2191" s="150">
        <f>_xll.xlShmInterpDisc($I$3&amp;T(CalculationTrigger),C2191)</f>
        <v>0.71513941717896068</v>
      </c>
      <c r="J2191" s="157">
        <f t="shared" si="102"/>
        <v>5.1050787249753974E-5</v>
      </c>
      <c r="K2191" s="158">
        <f t="shared" si="103"/>
        <v>0</v>
      </c>
      <c r="L2191" s="159">
        <f t="shared" si="104"/>
        <v>-2.8075877114103019E-4</v>
      </c>
    </row>
    <row r="2192" spans="2:12" x14ac:dyDescent="0.2">
      <c r="B2192" s="112" t="s">
        <v>2</v>
      </c>
      <c r="C2192" s="113">
        <f>_xll.qlCalendarAdvance("TARGET",C2191,B2192,"mf")</f>
        <v>51826</v>
      </c>
      <c r="D2192" s="120">
        <f>_xll.xlShmInterpRateFwd($D$3&amp;T(CalculationTrigger),C2192,,5,C2193)</f>
        <v>1.5788900209182794E-2</v>
      </c>
      <c r="E2192" s="120">
        <f>_xll.xlShmInterpRateFwd($E$3&amp;T(CalculationTrigger),C2192,,5,C2193)</f>
        <v>1.573009222630058E-2</v>
      </c>
      <c r="F2192" s="121">
        <f>_xll.xlShmInterpRateFwd($F$3&amp;T(CalculationTrigger),C2192,,5,C2193)</f>
        <v>1.5304091214654692E-2</v>
      </c>
      <c r="G2192" s="148">
        <f>_xll.xlShmInterpDisc($G$3&amp;T(CalculationTrigger),C2192)</f>
        <v>0.70910333422031324</v>
      </c>
      <c r="H2192" s="149">
        <f>_xll.xlShmInterpDisc($H$3&amp;T(CalculationTrigger),C2192)</f>
        <v>0.70999641773238786</v>
      </c>
      <c r="I2192" s="150">
        <f>_xll.xlShmInterpDisc($I$3&amp;T(CalculationTrigger),C2192)</f>
        <v>0.71492955398796088</v>
      </c>
      <c r="J2192" s="157">
        <f t="shared" si="102"/>
        <v>5.105709205983596E-5</v>
      </c>
      <c r="K2192" s="158">
        <f t="shared" si="103"/>
        <v>0</v>
      </c>
      <c r="L2192" s="159">
        <f t="shared" si="104"/>
        <v>-2.8087262629712808E-4</v>
      </c>
    </row>
    <row r="2193" spans="2:12" x14ac:dyDescent="0.2">
      <c r="B2193" s="112" t="s">
        <v>2</v>
      </c>
      <c r="C2193" s="113">
        <f>_xll.qlCalendarAdvance("TARGET",C2192,B2193,"mf")</f>
        <v>51833</v>
      </c>
      <c r="D2193" s="120">
        <f>_xll.xlShmInterpRateFwd($D$3&amp;T(CalculationTrigger),C2193,,5,C2194)</f>
        <v>1.5785218394205373E-2</v>
      </c>
      <c r="E2193" s="120">
        <f>_xll.xlShmInterpRateFwd($E$3&amp;T(CalculationTrigger),C2193,,5,C2194)</f>
        <v>1.5726778829201319E-2</v>
      </c>
      <c r="F2193" s="121">
        <f>_xll.xlShmInterpRateFwd($F$3&amp;T(CalculationTrigger),C2193,,5,C2194)</f>
        <v>1.5302031293807051E-2</v>
      </c>
      <c r="G2193" s="148">
        <f>_xll.xlShmInterpDisc($G$3&amp;T(CalculationTrigger),C2193)</f>
        <v>0.70888868214186862</v>
      </c>
      <c r="H2193" s="149">
        <f>_xll.xlShmInterpDisc($H$3&amp;T(CalculationTrigger),C2193)</f>
        <v>0.70978229557679851</v>
      </c>
      <c r="I2193" s="150">
        <f>_xll.xlShmInterpDisc($I$3&amp;T(CalculationTrigger),C2193)</f>
        <v>0.71471978150274651</v>
      </c>
      <c r="J2193" s="157">
        <f t="shared" si="102"/>
        <v>5.1063103370857564E-5</v>
      </c>
      <c r="K2193" s="158">
        <f t="shared" si="103"/>
        <v>0</v>
      </c>
      <c r="L2193" s="159">
        <f t="shared" si="104"/>
        <v>-2.8098534273818563E-4</v>
      </c>
    </row>
    <row r="2194" spans="2:12" x14ac:dyDescent="0.2">
      <c r="B2194" s="112" t="s">
        <v>2</v>
      </c>
      <c r="C2194" s="113">
        <f>_xll.qlCalendarAdvance("TARGET",C2193,B2194,"mf")</f>
        <v>51840</v>
      </c>
      <c r="D2194" s="120">
        <f>_xll.xlShmInterpRateFwd($D$3&amp;T(CalculationTrigger),C2194,,5,C2195)</f>
        <v>1.5781582659421523E-2</v>
      </c>
      <c r="E2194" s="120">
        <f>_xll.xlShmInterpRateFwd($E$3&amp;T(CalculationTrigger),C2194,,5,C2195)</f>
        <v>1.5723514867621045E-2</v>
      </c>
      <c r="F2194" s="121">
        <f>_xll.xlShmInterpRateFwd($F$3&amp;T(CalculationTrigger),C2194,,5,C2195)</f>
        <v>1.5300036767619601E-2</v>
      </c>
      <c r="G2194" s="148">
        <f>_xll.xlShmInterpDisc($G$3&amp;T(CalculationTrigger),C2194)</f>
        <v>0.70867414506501591</v>
      </c>
      <c r="H2194" s="149">
        <f>_xll.xlShmInterpDisc($H$3&amp;T(CalculationTrigger),C2194)</f>
        <v>0.70956828307223785</v>
      </c>
      <c r="I2194" s="150">
        <f>_xll.xlShmInterpDisc($I$3&amp;T(CalculationTrigger),C2194)</f>
        <v>0.71451009878702143</v>
      </c>
      <c r="J2194" s="157">
        <f t="shared" si="102"/>
        <v>5.1068819267225024E-5</v>
      </c>
      <c r="K2194" s="158">
        <f t="shared" si="103"/>
        <v>0</v>
      </c>
      <c r="L2194" s="159">
        <f t="shared" si="104"/>
        <v>-2.8109691075487131E-4</v>
      </c>
    </row>
    <row r="2195" spans="2:12" x14ac:dyDescent="0.2">
      <c r="B2195" s="112" t="s">
        <v>2</v>
      </c>
      <c r="C2195" s="113">
        <f>_xll.qlCalendarAdvance("TARGET",C2194,B2195,"mf")</f>
        <v>51847</v>
      </c>
      <c r="D2195" s="120">
        <f>_xll.xlShmInterpRateFwd($D$3&amp;T(CalculationTrigger),C2195,,5,C2196)</f>
        <v>1.5777993195322297E-2</v>
      </c>
      <c r="E2195" s="120">
        <f>_xll.xlShmInterpRateFwd($E$3&amp;T(CalculationTrigger),C2195,,5,C2196)</f>
        <v>1.5720300539668261E-2</v>
      </c>
      <c r="F2195" s="121">
        <f>_xll.xlShmInterpRateFwd($F$3&amp;T(CalculationTrigger),C2195,,5,C2196)</f>
        <v>1.5298107873091479E-2</v>
      </c>
      <c r="G2195" s="148">
        <f>_xll.xlShmInterpDisc($G$3&amp;T(CalculationTrigger),C2195)</f>
        <v>0.70845972229877396</v>
      </c>
      <c r="H2195" s="149">
        <f>_xll.xlShmInterpDisc($H$3&amp;T(CalculationTrigger),C2195)</f>
        <v>0.70935437948613966</v>
      </c>
      <c r="I2195" s="150">
        <f>_xll.xlShmInterpDisc($I$3&amp;T(CalculationTrigger),C2195)</f>
        <v>0.71430050490231745</v>
      </c>
      <c r="J2195" s="157">
        <f t="shared" si="102"/>
        <v>5.1074237833293708E-5</v>
      </c>
      <c r="K2195" s="158">
        <f t="shared" si="103"/>
        <v>0</v>
      </c>
      <c r="L2195" s="159">
        <f t="shared" si="104"/>
        <v>-2.8120732063789927E-4</v>
      </c>
    </row>
    <row r="2196" spans="2:12" x14ac:dyDescent="0.2">
      <c r="B2196" s="112" t="s">
        <v>2</v>
      </c>
      <c r="C2196" s="113">
        <f>_xll.qlCalendarAdvance("TARGET",C2195,B2196,"mf")</f>
        <v>51854</v>
      </c>
      <c r="D2196" s="120">
        <f>_xll.xlShmInterpRateFwd($D$3&amp;T(CalculationTrigger),C2196,,5,C2197)</f>
        <v>1.577454032595961E-2</v>
      </c>
      <c r="E2196" s="120">
        <f>_xll.xlShmInterpRateFwd($E$3&amp;T(CalculationTrigger),C2196,,5,C2197)</f>
        <v>1.5717250914596501E-2</v>
      </c>
      <c r="F2196" s="121">
        <f>_xll.xlShmInterpRateFwd($F$3&amp;T(CalculationTrigger),C2196,,5,C2197)</f>
        <v>1.529643562552511E-2</v>
      </c>
      <c r="G2196" s="148">
        <f>_xll.xlShmInterpDisc($G$3&amp;T(CalculationTrigger),C2196)</f>
        <v>0.70824541315037637</v>
      </c>
      <c r="H2196" s="149">
        <f>_xll.xlShmInterpDisc($H$3&amp;T(CalculationTrigger),C2196)</f>
        <v>0.70914058408409375</v>
      </c>
      <c r="I2196" s="150">
        <f>_xll.xlShmInterpDisc($I$3&amp;T(CalculationTrigger),C2196)</f>
        <v>0.71409099890799554</v>
      </c>
      <c r="J2196" s="157">
        <f t="shared" si="102"/>
        <v>5.1079357153453815E-5</v>
      </c>
      <c r="K2196" s="158">
        <f t="shared" si="103"/>
        <v>0</v>
      </c>
      <c r="L2196" s="159">
        <f t="shared" si="104"/>
        <v>-2.8131656267795635E-4</v>
      </c>
    </row>
    <row r="2197" spans="2:12" x14ac:dyDescent="0.2">
      <c r="B2197" s="112" t="s">
        <v>2</v>
      </c>
      <c r="C2197" s="113">
        <f>_xll.qlCalendarAdvance("TARGET",C2196,B2197,"mf")</f>
        <v>51862</v>
      </c>
      <c r="D2197" s="120">
        <f>_xll.xlShmInterpRateFwd($D$3&amp;T(CalculationTrigger),C2197,,5,C2198)</f>
        <v>1.5770458181310048E-2</v>
      </c>
      <c r="E2197" s="120">
        <f>_xll.xlShmInterpRateFwd($E$3&amp;T(CalculationTrigger),C2197,,5,C2198)</f>
        <v>1.5713580748731786E-2</v>
      </c>
      <c r="F2197" s="121">
        <f>_xll.xlShmInterpRateFwd($F$3&amp;T(CalculationTrigger),C2197,,5,C2198)</f>
        <v>1.5294196633873672E-2</v>
      </c>
      <c r="G2197" s="148">
        <f>_xll.xlShmInterpDisc($G$3&amp;T(CalculationTrigger),C2197)</f>
        <v>0.7080006266421951</v>
      </c>
      <c r="H2197" s="149">
        <f>_xll.xlShmInterpDisc($H$3&amp;T(CalculationTrigger),C2197)</f>
        <v>0.70889637800747807</v>
      </c>
      <c r="I2197" s="150">
        <f>_xll.xlShmInterpDisc($I$3&amp;T(CalculationTrigger),C2197)</f>
        <v>0.71385166989726112</v>
      </c>
      <c r="J2197" s="157">
        <f t="shared" si="102"/>
        <v>5.108483892415857E-5</v>
      </c>
      <c r="K2197" s="158">
        <f t="shared" si="103"/>
        <v>0</v>
      </c>
      <c r="L2197" s="159">
        <f t="shared" si="104"/>
        <v>-2.8143996825684739E-4</v>
      </c>
    </row>
    <row r="2198" spans="2:12" x14ac:dyDescent="0.2">
      <c r="B2198" s="112" t="s">
        <v>2</v>
      </c>
      <c r="C2198" s="113">
        <f>_xll.qlCalendarAdvance("TARGET",C2197,B2198,"mf")</f>
        <v>51869</v>
      </c>
      <c r="D2198" s="120">
        <f>_xll.xlShmInterpRateFwd($D$3&amp;T(CalculationTrigger),C2198,,5,C2199)</f>
        <v>1.57670153788942E-2</v>
      </c>
      <c r="E2198" s="120">
        <f>_xll.xlShmInterpRateFwd($E$3&amp;T(CalculationTrigger),C2198,,5,C2199)</f>
        <v>1.5710523701661747E-2</v>
      </c>
      <c r="F2198" s="121">
        <f>_xll.xlShmInterpRateFwd($F$3&amp;T(CalculationTrigger),C2198,,5,C2199)</f>
        <v>1.5292475552652233E-2</v>
      </c>
      <c r="G2198" s="148">
        <f>_xll.xlShmInterpDisc($G$3&amp;T(CalculationTrigger),C2198)</f>
        <v>0.70778655861954298</v>
      </c>
      <c r="H2198" s="149">
        <f>_xll.xlShmInterpDisc($H$3&amp;T(CalculationTrigger),C2198)</f>
        <v>0.70868281194683325</v>
      </c>
      <c r="I2198" s="150">
        <f>_xll.xlShmInterpDisc($I$3&amp;T(CalculationTrigger),C2198)</f>
        <v>0.7136423490619469</v>
      </c>
      <c r="J2198" s="157">
        <f t="shared" si="102"/>
        <v>5.1089310552526937E-5</v>
      </c>
      <c r="K2198" s="158">
        <f t="shared" si="103"/>
        <v>0</v>
      </c>
      <c r="L2198" s="159">
        <f t="shared" si="104"/>
        <v>-2.8154667508165451E-4</v>
      </c>
    </row>
    <row r="2199" spans="2:12" x14ac:dyDescent="0.2">
      <c r="B2199" s="112" t="s">
        <v>2</v>
      </c>
      <c r="C2199" s="113">
        <f>_xll.qlCalendarAdvance("TARGET",C2198,B2199,"mf")</f>
        <v>51876</v>
      </c>
      <c r="D2199" s="120">
        <f>_xll.xlShmInterpRateFwd($D$3&amp;T(CalculationTrigger),C2199,,5,C2200)</f>
        <v>1.5763619635974311E-2</v>
      </c>
      <c r="E2199" s="120">
        <f>_xll.xlShmInterpRateFwd($E$3&amp;T(CalculationTrigger),C2199,,5,C2200)</f>
        <v>1.5707517108798325E-2</v>
      </c>
      <c r="F2199" s="121">
        <f>_xll.xlShmInterpRateFwd($F$3&amp;T(CalculationTrigger),C2199,,5,C2200)</f>
        <v>1.5290821084575057E-2</v>
      </c>
      <c r="G2199" s="148">
        <f>_xll.xlShmInterpDisc($G$3&amp;T(CalculationTrigger),C2199)</f>
        <v>0.70757260202588601</v>
      </c>
      <c r="H2199" s="149">
        <f>_xll.xlShmInterpDisc($H$3&amp;T(CalculationTrigger),C2199)</f>
        <v>0.70846935175012637</v>
      </c>
      <c r="I2199" s="150">
        <f>_xll.xlShmInterpDisc($I$3&amp;T(CalculationTrigger),C2199)</f>
        <v>0.71343311314663527</v>
      </c>
      <c r="J2199" s="157">
        <f t="shared" si="102"/>
        <v>5.1093476914467696E-5</v>
      </c>
      <c r="K2199" s="158">
        <f t="shared" si="103"/>
        <v>0</v>
      </c>
      <c r="L2199" s="159">
        <f t="shared" si="104"/>
        <v>-2.8165218354851717E-4</v>
      </c>
    </row>
    <row r="2200" spans="2:12" x14ac:dyDescent="0.2">
      <c r="B2200" s="112" t="s">
        <v>2</v>
      </c>
      <c r="C2200" s="113">
        <f>_xll.qlCalendarAdvance("TARGET",C2199,B2200,"mf")</f>
        <v>51883</v>
      </c>
      <c r="D2200" s="120">
        <f>_xll.xlShmInterpRateFwd($D$3&amp;T(CalculationTrigger),C2200,,5,C2201)</f>
        <v>1.5760271142961094E-2</v>
      </c>
      <c r="E2200" s="120">
        <f>_xll.xlShmInterpRateFwd($E$3&amp;T(CalculationTrigger),C2200,,5,C2201)</f>
        <v>1.570456116822784E-2</v>
      </c>
      <c r="F2200" s="121">
        <f>_xll.xlShmInterpRateFwd($F$3&amp;T(CalculationTrigger),C2200,,5,C2201)</f>
        <v>1.5289233466620344E-2</v>
      </c>
      <c r="G2200" s="148">
        <f>_xll.xlShmInterpDisc($G$3&amp;T(CalculationTrigger),C2200)</f>
        <v>0.70735875616109667</v>
      </c>
      <c r="H2200" s="149">
        <f>_xll.xlShmInterpDisc($H$3&amp;T(CalculationTrigger),C2200)</f>
        <v>0.708255996675342</v>
      </c>
      <c r="I2200" s="150">
        <f>_xll.xlShmInterpDisc($I$3&amp;T(CalculationTrigger),C2200)</f>
        <v>0.71322396120173726</v>
      </c>
      <c r="J2200" s="157">
        <f t="shared" si="102"/>
        <v>5.1097336094375498E-5</v>
      </c>
      <c r="K2200" s="158">
        <f t="shared" si="103"/>
        <v>0</v>
      </c>
      <c r="L2200" s="159">
        <f t="shared" si="104"/>
        <v>-2.8175648394814266E-4</v>
      </c>
    </row>
    <row r="2201" spans="2:12" x14ac:dyDescent="0.2">
      <c r="B2201" s="112" t="s">
        <v>2</v>
      </c>
      <c r="C2201" s="113">
        <f>_xll.qlCalendarAdvance("TARGET",C2200,B2201,"mf")</f>
        <v>51890</v>
      </c>
      <c r="D2201" s="120">
        <f>_xll.xlShmInterpRateFwd($D$3&amp;T(CalculationTrigger),C2201,,5,C2202)</f>
        <v>1.5756970090259628E-2</v>
      </c>
      <c r="E2201" s="120">
        <f>_xll.xlShmInterpRateFwd($E$3&amp;T(CalculationTrigger),C2201,,5,C2202)</f>
        <v>1.5701656078013642E-2</v>
      </c>
      <c r="F2201" s="121">
        <f>_xll.xlShmInterpRateFwd($F$3&amp;T(CalculationTrigger),C2201,,5,C2202)</f>
        <v>1.5287712935674089E-2</v>
      </c>
      <c r="G2201" s="148">
        <f>_xll.xlShmInterpDisc($G$3&amp;T(CalculationTrigger),C2201)</f>
        <v>0.70714502032327797</v>
      </c>
      <c r="H2201" s="149">
        <f>_xll.xlShmInterpDisc($H$3&amp;T(CalculationTrigger),C2201)</f>
        <v>0.70804274597863626</v>
      </c>
      <c r="I2201" s="150">
        <f>_xll.xlShmInterpDisc($I$3&amp;T(CalculationTrigger),C2201)</f>
        <v>0.71301489227551196</v>
      </c>
      <c r="J2201" s="157">
        <f t="shared" si="102"/>
        <v>5.1100886176608747E-5</v>
      </c>
      <c r="K2201" s="158">
        <f t="shared" si="103"/>
        <v>0</v>
      </c>
      <c r="L2201" s="159">
        <f t="shared" si="104"/>
        <v>-2.8185956657122757E-4</v>
      </c>
    </row>
    <row r="2202" spans="2:12" x14ac:dyDescent="0.2">
      <c r="B2202" s="112" t="s">
        <v>2</v>
      </c>
      <c r="C2202" s="113">
        <f>_xll.qlCalendarAdvance("TARGET",C2201,B2202,"mf")</f>
        <v>51897</v>
      </c>
      <c r="D2202" s="120">
        <f>_xll.xlShmInterpRateFwd($D$3&amp;T(CalculationTrigger),C2202,,5,C2203)</f>
        <v>1.5753716668298327E-2</v>
      </c>
      <c r="E2202" s="120">
        <f>_xll.xlShmInterpRateFwd($E$3&amp;T(CalculationTrigger),C2202,,5,C2203)</f>
        <v>1.5698802036242448E-2</v>
      </c>
      <c r="F2202" s="121">
        <f>_xll.xlShmInterpRateFwd($F$3&amp;T(CalculationTrigger),C2202,,5,C2203)</f>
        <v>1.5286259728709615E-2</v>
      </c>
      <c r="G2202" s="148">
        <f>_xll.xlShmInterpDisc($G$3&amp;T(CalculationTrigger),C2202)</f>
        <v>0.70693139380876624</v>
      </c>
      <c r="H2202" s="149">
        <f>_xll.xlShmInterpDisc($H$3&amp;T(CalculationTrigger),C2202)</f>
        <v>0.7078295989143405</v>
      </c>
      <c r="I2202" s="150">
        <f>_xll.xlShmInterpDisc($I$3&amp;T(CalculationTrigger),C2202)</f>
        <v>0.71280590541407152</v>
      </c>
      <c r="J2202" s="157">
        <f t="shared" si="102"/>
        <v>5.1104125245557053E-5</v>
      </c>
      <c r="K2202" s="158">
        <f t="shared" si="103"/>
        <v>0</v>
      </c>
      <c r="L2202" s="159">
        <f t="shared" si="104"/>
        <v>-2.8196142170846503E-4</v>
      </c>
    </row>
    <row r="2203" spans="2:12" x14ac:dyDescent="0.2">
      <c r="B2203" s="112" t="s">
        <v>2</v>
      </c>
      <c r="C2203" s="113">
        <f>_xll.qlCalendarAdvance("TARGET",C2202,B2203,"mf")</f>
        <v>51904</v>
      </c>
      <c r="D2203" s="120">
        <f>_xll.xlShmInterpRateFwd($D$3&amp;T(CalculationTrigger),C2203,,5,C2204)</f>
        <v>1.5750511067499973E-2</v>
      </c>
      <c r="E2203" s="120">
        <f>_xll.xlShmInterpRateFwd($E$3&amp;T(CalculationTrigger),C2203,,5,C2204)</f>
        <v>1.5695999241012788E-2</v>
      </c>
      <c r="F2203" s="121">
        <f>_xll.xlShmInterpRateFwd($F$3&amp;T(CalculationTrigger),C2203,,5,C2204)</f>
        <v>1.5284874082625428E-2</v>
      </c>
      <c r="G2203" s="148">
        <f>_xll.xlShmInterpDisc($G$3&amp;T(CalculationTrigger),C2203)</f>
        <v>0.70671787591213397</v>
      </c>
      <c r="H2203" s="149">
        <f>_xll.xlShmInterpDisc($H$3&amp;T(CalculationTrigger),C2203)</f>
        <v>0.70761655473496388</v>
      </c>
      <c r="I2203" s="150">
        <f>_xll.xlShmInterpDisc($I$3&amp;T(CalculationTrigger),C2203)</f>
        <v>0.71259699966138368</v>
      </c>
      <c r="J2203" s="157">
        <f t="shared" si="102"/>
        <v>5.1107051385601012E-5</v>
      </c>
      <c r="K2203" s="158">
        <f t="shared" si="103"/>
        <v>0</v>
      </c>
      <c r="L2203" s="159">
        <f t="shared" si="104"/>
        <v>-2.8206203965053342E-4</v>
      </c>
    </row>
    <row r="2204" spans="2:12" x14ac:dyDescent="0.2">
      <c r="B2204" s="112" t="s">
        <v>2</v>
      </c>
      <c r="C2204" s="113">
        <f>_xll.qlCalendarAdvance("TARGET",C2203,B2204,"mf")</f>
        <v>51911</v>
      </c>
      <c r="D2204" s="120">
        <f>_xll.xlShmInterpRateFwd($D$3&amp;T(CalculationTrigger),C2204,,5,C2205)</f>
        <v>1.5747353478218012E-2</v>
      </c>
      <c r="E2204" s="120">
        <f>_xll.xlShmInterpRateFwd($E$3&amp;T(CalculationTrigger),C2204,,5,C2205)</f>
        <v>1.5693247890342311E-2</v>
      </c>
      <c r="F2204" s="121">
        <f>_xll.xlShmInterpRateFwd($F$3&amp;T(CalculationTrigger),C2204,,5,C2205)</f>
        <v>1.5283556234337867E-2</v>
      </c>
      <c r="G2204" s="148">
        <f>_xll.xlShmInterpDisc($G$3&amp;T(CalculationTrigger),C2204)</f>
        <v>0.70650446592619243</v>
      </c>
      <c r="H2204" s="149">
        <f>_xll.xlShmInterpDisc($H$3&amp;T(CalculationTrigger),C2204)</f>
        <v>0.70740361269119612</v>
      </c>
      <c r="I2204" s="150">
        <f>_xll.xlShmInterpDisc($I$3&amp;T(CalculationTrigger),C2204)</f>
        <v>0.71238817405927646</v>
      </c>
      <c r="J2204" s="157">
        <f t="shared" si="102"/>
        <v>5.1109662681121377E-5</v>
      </c>
      <c r="K2204" s="158">
        <f t="shared" si="103"/>
        <v>0</v>
      </c>
      <c r="L2204" s="159">
        <f t="shared" si="104"/>
        <v>-2.8216141068814745E-4</v>
      </c>
    </row>
    <row r="2205" spans="2:12" x14ac:dyDescent="0.2">
      <c r="B2205" s="112" t="s">
        <v>2</v>
      </c>
      <c r="C2205" s="113">
        <f>_xll.qlCalendarAdvance("TARGET",C2204,B2205,"mf")</f>
        <v>51918</v>
      </c>
      <c r="D2205" s="120">
        <f>_xll.xlShmInterpRateFwd($D$3&amp;T(CalculationTrigger),C2205,,5,C2206)</f>
        <v>1.5744244090950876E-2</v>
      </c>
      <c r="E2205" s="120">
        <f>_xll.xlShmInterpRateFwd($E$3&amp;T(CalculationTrigger),C2205,,5,C2206)</f>
        <v>1.5690548182376304E-2</v>
      </c>
      <c r="F2205" s="121">
        <f>_xll.xlShmInterpRateFwd($F$3&amp;T(CalculationTrigger),C2205,,5,C2206)</f>
        <v>1.5282306420804312E-2</v>
      </c>
      <c r="G2205" s="148">
        <f>_xll.xlShmInterpDisc($G$3&amp;T(CalculationTrigger),C2205)</f>
        <v>0.7062911631419958</v>
      </c>
      <c r="H2205" s="149">
        <f>_xll.xlShmInterpDisc($H$3&amp;T(CalculationTrigger),C2205)</f>
        <v>0.70719077203191172</v>
      </c>
      <c r="I2205" s="150">
        <f>_xll.xlShmInterpDisc($I$3&amp;T(CalculationTrigger),C2205)</f>
        <v>0.71217942764744158</v>
      </c>
      <c r="J2205" s="157">
        <f t="shared" si="102"/>
        <v>5.111195721649474E-5</v>
      </c>
      <c r="K2205" s="158">
        <f t="shared" si="103"/>
        <v>0</v>
      </c>
      <c r="L2205" s="159">
        <f t="shared" si="104"/>
        <v>-2.8225952511198524E-4</v>
      </c>
    </row>
    <row r="2206" spans="2:12" x14ac:dyDescent="0.2">
      <c r="B2206" s="112" t="s">
        <v>2</v>
      </c>
      <c r="C2206" s="113">
        <f>_xll.qlCalendarAdvance("TARGET",C2205,B2206,"mf")</f>
        <v>51925</v>
      </c>
      <c r="D2206" s="120">
        <f>_xll.xlShmInterpRateFwd($D$3&amp;T(CalculationTrigger),C2206,,5,C2207)</f>
        <v>1.5741183096017596E-2</v>
      </c>
      <c r="E2206" s="120">
        <f>_xll.xlShmInterpRateFwd($E$3&amp;T(CalculationTrigger),C2206,,5,C2207)</f>
        <v>1.5687900315132865E-2</v>
      </c>
      <c r="F2206" s="121">
        <f>_xll.xlShmInterpRateFwd($F$3&amp;T(CalculationTrigger),C2206,,5,C2207)</f>
        <v>1.528112487891891E-2</v>
      </c>
      <c r="G2206" s="148">
        <f>_xll.xlShmInterpDisc($G$3&amp;T(CalculationTrigger),C2206)</f>
        <v>0.70607796684884194</v>
      </c>
      <c r="H2206" s="149">
        <f>_xll.xlShmInterpDisc($H$3&amp;T(CalculationTrigger),C2206)</f>
        <v>0.7069780320041712</v>
      </c>
      <c r="I2206" s="150">
        <f>_xll.xlShmInterpDisc($I$3&amp;T(CalculationTrigger),C2206)</f>
        <v>0.71197075946343769</v>
      </c>
      <c r="J2206" s="157">
        <f t="shared" si="102"/>
        <v>5.1113933076107126E-5</v>
      </c>
      <c r="K2206" s="158">
        <f t="shared" si="103"/>
        <v>0</v>
      </c>
      <c r="L2206" s="159">
        <f t="shared" si="104"/>
        <v>-2.8235637321274781E-4</v>
      </c>
    </row>
    <row r="2207" spans="2:12" x14ac:dyDescent="0.2">
      <c r="B2207" s="112" t="s">
        <v>2</v>
      </c>
      <c r="C2207" s="113">
        <f>_xll.qlCalendarAdvance("TARGET",C2206,B2207,"mf")</f>
        <v>51932</v>
      </c>
      <c r="D2207" s="120">
        <f>_xll.xlShmInterpRateFwd($D$3&amp;T(CalculationTrigger),C2207,,5,C2208)</f>
        <v>1.5738170683893788E-2</v>
      </c>
      <c r="E2207" s="120">
        <f>_xll.xlShmInterpRateFwd($E$3&amp;T(CalculationTrigger),C2207,,5,C2208)</f>
        <v>1.5685304486717195E-2</v>
      </c>
      <c r="F2207" s="121">
        <f>_xll.xlShmInterpRateFwd($F$3&amp;T(CalculationTrigger),C2207,,5,C2208)</f>
        <v>1.5280011845628425E-2</v>
      </c>
      <c r="G2207" s="148">
        <f>_xll.xlShmInterpDisc($G$3&amp;T(CalculationTrigger),C2207)</f>
        <v>0.70586487633427764</v>
      </c>
      <c r="H2207" s="149">
        <f>_xll.xlShmInterpDisc($H$3&amp;T(CalculationTrigger),C2207)</f>
        <v>0.70676539185322584</v>
      </c>
      <c r="I2207" s="150">
        <f>_xll.xlShmInterpDisc($I$3&amp;T(CalculationTrigger),C2207)</f>
        <v>0.71176216854269481</v>
      </c>
      <c r="J2207" s="157">
        <f t="shared" si="102"/>
        <v>5.1115588344331805E-5</v>
      </c>
      <c r="K2207" s="158">
        <f t="shared" si="103"/>
        <v>0</v>
      </c>
      <c r="L2207" s="159">
        <f t="shared" si="104"/>
        <v>-2.8245194528113058E-4</v>
      </c>
    </row>
    <row r="2208" spans="2:12" x14ac:dyDescent="0.2">
      <c r="B2208" s="112" t="s">
        <v>2</v>
      </c>
      <c r="C2208" s="113">
        <f>_xll.qlCalendarAdvance("TARGET",C2207,B2208,"mf")</f>
        <v>51939</v>
      </c>
      <c r="D2208" s="120">
        <f>_xll.xlShmInterpRateFwd($D$3&amp;T(CalculationTrigger),C2208,,5,C2209)</f>
        <v>1.5735207044962566E-2</v>
      </c>
      <c r="E2208" s="120">
        <f>_xll.xlShmInterpRateFwd($E$3&amp;T(CalculationTrigger),C2208,,5,C2209)</f>
        <v>1.5682760895205768E-2</v>
      </c>
      <c r="F2208" s="121">
        <f>_xll.xlShmInterpRateFwd($F$3&amp;T(CalculationTrigger),C2208,,5,C2209)</f>
        <v>1.5278967557845368E-2</v>
      </c>
      <c r="G2208" s="148">
        <f>_xll.xlShmInterpDisc($G$3&amp;T(CalculationTrigger),C2208)</f>
        <v>0.70565189088409952</v>
      </c>
      <c r="H2208" s="149">
        <f>_xll.xlShmInterpDisc($H$3&amp;T(CalculationTrigger),C2208)</f>
        <v>0.70655285082251962</v>
      </c>
      <c r="I2208" s="150">
        <f>_xll.xlShmInterpDisc($I$3&amp;T(CalculationTrigger),C2208)</f>
        <v>0.71155365391851744</v>
      </c>
      <c r="J2208" s="157">
        <f t="shared" si="102"/>
        <v>5.1116921105560752E-5</v>
      </c>
      <c r="K2208" s="158">
        <f t="shared" si="103"/>
        <v>0</v>
      </c>
      <c r="L2208" s="159">
        <f t="shared" si="104"/>
        <v>-2.8254623160782049E-4</v>
      </c>
    </row>
    <row r="2209" spans="2:12" x14ac:dyDescent="0.2">
      <c r="B2209" s="112" t="s">
        <v>2</v>
      </c>
      <c r="C2209" s="113">
        <f>_xll.qlCalendarAdvance("TARGET",C2208,B2209,"mf")</f>
        <v>51946</v>
      </c>
      <c r="D2209" s="120">
        <f>_xll.xlShmInterpRateFwd($D$3&amp;T(CalculationTrigger),C2209,,5,C2210)</f>
        <v>1.5732292369659374E-2</v>
      </c>
      <c r="E2209" s="120">
        <f>_xll.xlShmInterpRateFwd($E$3&amp;T(CalculationTrigger),C2209,,5,C2210)</f>
        <v>1.5680269738681085E-2</v>
      </c>
      <c r="F2209" s="121">
        <f>_xll.xlShmInterpRateFwd($F$3&amp;T(CalculationTrigger),C2209,,5,C2210)</f>
        <v>1.5277992252534888E-2</v>
      </c>
      <c r="G2209" s="148">
        <f>_xll.xlShmInterpDisc($G$3&amp;T(CalculationTrigger),C2209)</f>
        <v>0.70543900978235807</v>
      </c>
      <c r="H2209" s="149">
        <f>_xll.xlShmInterpDisc($H$3&amp;T(CalculationTrigger),C2209)</f>
        <v>0.70634040815369259</v>
      </c>
      <c r="I2209" s="150">
        <f>_xll.xlShmInterpDisc($I$3&amp;T(CalculationTrigger),C2209)</f>
        <v>0.71134521462208877</v>
      </c>
      <c r="J2209" s="157">
        <f t="shared" si="102"/>
        <v>5.1117929444160218E-5</v>
      </c>
      <c r="K2209" s="158">
        <f t="shared" si="103"/>
        <v>0</v>
      </c>
      <c r="L2209" s="159">
        <f t="shared" si="104"/>
        <v>-2.8263922248352049E-4</v>
      </c>
    </row>
    <row r="2210" spans="2:12" x14ac:dyDescent="0.2">
      <c r="B2210" s="112" t="s">
        <v>2</v>
      </c>
      <c r="C2210" s="113">
        <f>_xll.qlCalendarAdvance("TARGET",C2209,B2210,"mf")</f>
        <v>51953</v>
      </c>
      <c r="D2210" s="120">
        <f>_xll.xlShmInterpRateFwd($D$3&amp;T(CalculationTrigger),C2210,,5,C2211)</f>
        <v>1.5729975707794563E-2</v>
      </c>
      <c r="E2210" s="120">
        <f>_xll.xlShmInterpRateFwd($E$3&amp;T(CalculationTrigger),C2210,,5,C2211)</f>
        <v>1.5678494070495506E-2</v>
      </c>
      <c r="F2210" s="121">
        <f>_xll.xlShmInterpRateFwd($F$3&amp;T(CalculationTrigger),C2210,,5,C2211)</f>
        <v>1.5278123040143633E-2</v>
      </c>
      <c r="G2210" s="148">
        <f>_xll.xlShmInterpDisc($G$3&amp;T(CalculationTrigger),C2210)</f>
        <v>0.70522623231135995</v>
      </c>
      <c r="H2210" s="149">
        <f>_xll.xlShmInterpDisc($H$3&amp;T(CalculationTrigger),C2210)</f>
        <v>0.70612806308658371</v>
      </c>
      <c r="I2210" s="150">
        <f>_xll.xlShmInterpDisc($I$3&amp;T(CalculationTrigger),C2210)</f>
        <v>0.71113684968247348</v>
      </c>
      <c r="J2210" s="157">
        <f t="shared" si="102"/>
        <v>5.1118611444524367E-5</v>
      </c>
      <c r="K2210" s="158">
        <f t="shared" si="103"/>
        <v>0</v>
      </c>
      <c r="L2210" s="159">
        <f t="shared" si="104"/>
        <v>-2.8273090819891177E-4</v>
      </c>
    </row>
    <row r="2211" spans="2:12" x14ac:dyDescent="0.2">
      <c r="B2211" s="112" t="s">
        <v>2</v>
      </c>
      <c r="C2211" s="113">
        <f>_xll.qlCalendarAdvance("TARGET",C2210,B2211,"mf")</f>
        <v>51964</v>
      </c>
      <c r="D2211" s="120">
        <f>_xll.xlShmInterpRateFwd($D$3&amp;T(CalculationTrigger),C2211,,5,C2212)</f>
        <v>1.5725132989160517E-2</v>
      </c>
      <c r="E2211" s="120">
        <f>_xll.xlShmInterpRateFwd($E$3&amp;T(CalculationTrigger),C2211,,5,C2212)</f>
        <v>1.5674015074706629E-2</v>
      </c>
      <c r="F2211" s="121">
        <f>_xll.xlShmInterpRateFwd($F$3&amp;T(CalculationTrigger),C2211,,5,C2212)</f>
        <v>1.5274930569078957E-2</v>
      </c>
      <c r="G2211" s="148">
        <f>_xll.xlShmInterpDisc($G$3&amp;T(CalculationTrigger),C2211)</f>
        <v>0.70489207535946341</v>
      </c>
      <c r="H2211" s="149">
        <f>_xll.xlShmInterpDisc($H$3&amp;T(CalculationTrigger),C2211)</f>
        <v>0.70579457334311901</v>
      </c>
      <c r="I2211" s="150">
        <f>_xll.xlShmInterpDisc($I$3&amp;T(CalculationTrigger),C2211)</f>
        <v>0.71080956695304276</v>
      </c>
      <c r="J2211" s="157">
        <f t="shared" si="102"/>
        <v>5.1119019215388032E-5</v>
      </c>
      <c r="K2211" s="158">
        <f t="shared" si="103"/>
        <v>0</v>
      </c>
      <c r="L2211" s="159">
        <f t="shared" si="104"/>
        <v>-2.8287232544186777E-4</v>
      </c>
    </row>
    <row r="2212" spans="2:12" x14ac:dyDescent="0.2">
      <c r="B2212" s="112" t="s">
        <v>2</v>
      </c>
      <c r="C2212" s="113">
        <f>_xll.qlCalendarAdvance("TARGET",C2211,B2212,"mf")</f>
        <v>51971</v>
      </c>
      <c r="D2212" s="120">
        <f>_xll.xlShmInterpRateFwd($D$3&amp;T(CalculationTrigger),C2212,,5,C2213)</f>
        <v>1.5722569297861588E-2</v>
      </c>
      <c r="E2212" s="120">
        <f>_xll.xlShmInterpRateFwd($E$3&amp;T(CalculationTrigger),C2212,,5,C2213)</f>
        <v>1.5671484259064974E-2</v>
      </c>
      <c r="F2212" s="121">
        <f>_xll.xlShmInterpRateFwd($F$3&amp;T(CalculationTrigger),C2212,,5,C2213)</f>
        <v>1.5272402445420325E-2</v>
      </c>
      <c r="G2212" s="148">
        <f>_xll.xlShmInterpDisc($G$3&amp;T(CalculationTrigger),C2212)</f>
        <v>0.70467955958268458</v>
      </c>
      <c r="H2212" s="149">
        <f>_xll.xlShmInterpDisc($H$3&amp;T(CalculationTrigger),C2212)</f>
        <v>0.70558247697965493</v>
      </c>
      <c r="I2212" s="150">
        <f>_xll.xlShmInterpDisc($I$3&amp;T(CalculationTrigger),C2212)</f>
        <v>0.71060140062592503</v>
      </c>
      <c r="J2212" s="157">
        <f t="shared" si="102"/>
        <v>5.1119006589585E-5</v>
      </c>
      <c r="K2212" s="158">
        <f t="shared" si="103"/>
        <v>0</v>
      </c>
      <c r="L2212" s="159">
        <f t="shared" si="104"/>
        <v>-2.8296120835240817E-4</v>
      </c>
    </row>
    <row r="2213" spans="2:12" x14ac:dyDescent="0.2">
      <c r="B2213" s="112" t="s">
        <v>2</v>
      </c>
      <c r="C2213" s="113">
        <f>_xll.qlCalendarAdvance("TARGET",C2212,B2213,"mf")</f>
        <v>51978</v>
      </c>
      <c r="D2213" s="120">
        <f>_xll.xlShmInterpRateFwd($D$3&amp;T(CalculationTrigger),C2213,,5,C2214)</f>
        <v>1.5719989126060502E-2</v>
      </c>
      <c r="E2213" s="120">
        <f>_xll.xlShmInterpRateFwd($E$3&amp;T(CalculationTrigger),C2213,,5,C2214)</f>
        <v>1.5668936783918209E-2</v>
      </c>
      <c r="F2213" s="121">
        <f>_xll.xlShmInterpRateFwd($F$3&amp;T(CalculationTrigger),C2213,,5,C2214)</f>
        <v>1.5269859031674804E-2</v>
      </c>
      <c r="G2213" s="148">
        <f>_xll.xlShmInterpDisc($G$3&amp;T(CalculationTrigger),C2213)</f>
        <v>0.70446714250251352</v>
      </c>
      <c r="H2213" s="149">
        <f>_xll.xlShmInterpDisc($H$3&amp;T(CalculationTrigger),C2213)</f>
        <v>0.70537047857838653</v>
      </c>
      <c r="I2213" s="150">
        <f>_xll.xlShmInterpDisc($I$3&amp;T(CalculationTrigger),C2213)</f>
        <v>0.71039332969502222</v>
      </c>
      <c r="J2213" s="157">
        <f t="shared" si="102"/>
        <v>5.1118968841800861E-5</v>
      </c>
      <c r="K2213" s="158">
        <f t="shared" si="103"/>
        <v>0</v>
      </c>
      <c r="L2213" s="159">
        <f t="shared" si="104"/>
        <v>-2.8304995322321673E-4</v>
      </c>
    </row>
    <row r="2214" spans="2:12" x14ac:dyDescent="0.2">
      <c r="B2214" s="112" t="s">
        <v>2</v>
      </c>
      <c r="C2214" s="113">
        <f>_xll.qlCalendarAdvance("TARGET",C2213,B2214,"mf")</f>
        <v>51985</v>
      </c>
      <c r="D2214" s="120">
        <f>_xll.xlShmInterpRateFwd($D$3&amp;T(CalculationTrigger),C2214,,5,C2215)</f>
        <v>1.5717392460161336E-2</v>
      </c>
      <c r="E2214" s="120">
        <f>_xll.xlShmInterpRateFwd($E$3&amp;T(CalculationTrigger),C2214,,5,C2215)</f>
        <v>1.5666372634900033E-2</v>
      </c>
      <c r="F2214" s="121">
        <f>_xll.xlShmInterpRateFwd($F$3&amp;T(CalculationTrigger),C2214,,5,C2215)</f>
        <v>1.5267300316377904E-2</v>
      </c>
      <c r="G2214" s="148">
        <f>_xll.xlShmInterpDisc($G$3&amp;T(CalculationTrigger),C2214)</f>
        <v>0.70425482429084563</v>
      </c>
      <c r="H2214" s="149">
        <f>_xll.xlShmInterpDisc($H$3&amp;T(CalculationTrigger),C2214)</f>
        <v>0.70515857831454065</v>
      </c>
      <c r="I2214" s="150">
        <f>_xll.xlShmInterpDisc($I$3&amp;T(CalculationTrigger),C2214)</f>
        <v>0.7101853543204254</v>
      </c>
      <c r="J2214" s="157">
        <f t="shared" si="102"/>
        <v>5.1118906166449908E-5</v>
      </c>
      <c r="K2214" s="158">
        <f t="shared" si="103"/>
        <v>0</v>
      </c>
      <c r="L2214" s="159">
        <f t="shared" si="104"/>
        <v>-2.8313855932442347E-4</v>
      </c>
    </row>
    <row r="2215" spans="2:12" x14ac:dyDescent="0.2">
      <c r="B2215" s="112" t="s">
        <v>2</v>
      </c>
      <c r="C2215" s="113">
        <f>_xll.qlCalendarAdvance("TARGET",C2214,B2215,"mf")</f>
        <v>51992</v>
      </c>
      <c r="D2215" s="120">
        <f>_xll.xlShmInterpRateFwd($D$3&amp;T(CalculationTrigger),C2215,,5,C2216)</f>
        <v>1.5714779286585576E-2</v>
      </c>
      <c r="E2215" s="120">
        <f>_xll.xlShmInterpRateFwd($E$3&amp;T(CalculationTrigger),C2215,,5,C2216)</f>
        <v>1.5663791797644169E-2</v>
      </c>
      <c r="F2215" s="121">
        <f>_xll.xlShmInterpRateFwd($F$3&amp;T(CalculationTrigger),C2215,,5,C2216)</f>
        <v>1.5264726288128866E-2</v>
      </c>
      <c r="G2215" s="148">
        <f>_xll.xlShmInterpDisc($G$3&amp;T(CalculationTrigger),C2215)</f>
        <v>0.70404260511952133</v>
      </c>
      <c r="H2215" s="149">
        <f>_xll.xlShmInterpDisc($H$3&amp;T(CalculationTrigger),C2215)</f>
        <v>0.70494677636329695</v>
      </c>
      <c r="I2215" s="150">
        <f>_xll.xlShmInterpDisc($I$3&amp;T(CalculationTrigger),C2215)</f>
        <v>0.70997747466216587</v>
      </c>
      <c r="J2215" s="157">
        <f t="shared" si="102"/>
        <v>5.111881875795955E-5</v>
      </c>
      <c r="K2215" s="158">
        <f t="shared" si="103"/>
        <v>0</v>
      </c>
      <c r="L2215" s="159">
        <f t="shared" si="104"/>
        <v>-2.8322702592616371E-4</v>
      </c>
    </row>
    <row r="2216" spans="2:12" x14ac:dyDescent="0.2">
      <c r="B2216" s="112" t="s">
        <v>2</v>
      </c>
      <c r="C2216" s="113">
        <f>_xll.qlCalendarAdvance("TARGET",C2215,B2216,"mf")</f>
        <v>51999</v>
      </c>
      <c r="D2216" s="120">
        <f>_xll.xlShmInterpRateFwd($D$3&amp;T(CalculationTrigger),C2216,,5,C2217)</f>
        <v>1.5712149591812687E-2</v>
      </c>
      <c r="E2216" s="120">
        <f>_xll.xlShmInterpRateFwd($E$3&amp;T(CalculationTrigger),C2216,,5,C2217)</f>
        <v>1.5661194257836519E-2</v>
      </c>
      <c r="F2216" s="121">
        <f>_xll.xlShmInterpRateFwd($F$3&amp;T(CalculationTrigger),C2216,,5,C2217)</f>
        <v>1.5262136935480633E-2</v>
      </c>
      <c r="G2216" s="148">
        <f>_xll.xlShmInterpDisc($G$3&amp;T(CalculationTrigger),C2216)</f>
        <v>0.70383048516032609</v>
      </c>
      <c r="H2216" s="149">
        <f>_xll.xlShmInterpDisc($H$3&amp;T(CalculationTrigger),C2216)</f>
        <v>0.70473507289978787</v>
      </c>
      <c r="I2216" s="150">
        <f>_xll.xlShmInterpDisc($I$3&amp;T(CalculationTrigger),C2216)</f>
        <v>0.70976969088021447</v>
      </c>
      <c r="J2216" s="157">
        <f t="shared" si="102"/>
        <v>5.1118706810739353E-5</v>
      </c>
      <c r="K2216" s="158">
        <f t="shared" si="103"/>
        <v>0</v>
      </c>
      <c r="L2216" s="159">
        <f t="shared" si="104"/>
        <v>-2.8331535229856941E-4</v>
      </c>
    </row>
    <row r="2217" spans="2:12" x14ac:dyDescent="0.2">
      <c r="B2217" s="112" t="s">
        <v>2</v>
      </c>
      <c r="C2217" s="113">
        <f>_xll.qlCalendarAdvance("TARGET",C2216,B2217,"mf")</f>
        <v>52006</v>
      </c>
      <c r="D2217" s="120">
        <f>_xll.xlShmInterpRateFwd($D$3&amp;T(CalculationTrigger),C2217,,5,C2218)</f>
        <v>1.5709503362188924E-2</v>
      </c>
      <c r="E2217" s="120">
        <f>_xll.xlShmInterpRateFwd($E$3&amp;T(CalculationTrigger),C2217,,5,C2218)</f>
        <v>1.5658580001081928E-2</v>
      </c>
      <c r="F2217" s="121">
        <f>_xll.xlShmInterpRateFwd($F$3&amp;T(CalculationTrigger),C2217,,5,C2218)</f>
        <v>1.5259532246997764E-2</v>
      </c>
      <c r="G2217" s="148">
        <f>_xll.xlShmInterpDisc($G$3&amp;T(CalculationTrigger),C2217)</f>
        <v>0.70361846458498956</v>
      </c>
      <c r="H2217" s="149">
        <f>_xll.xlShmInterpDisc($H$3&amp;T(CalculationTrigger),C2217)</f>
        <v>0.70452346809909816</v>
      </c>
      <c r="I2217" s="150">
        <f>_xll.xlShmInterpDisc($I$3&amp;T(CalculationTrigger),C2217)</f>
        <v>0.70956200313448192</v>
      </c>
      <c r="J2217" s="157">
        <f t="shared" si="102"/>
        <v>5.1118570519225295E-5</v>
      </c>
      <c r="K2217" s="158">
        <f t="shared" si="103"/>
        <v>0</v>
      </c>
      <c r="L2217" s="159">
        <f t="shared" si="104"/>
        <v>-2.8340353771176904E-4</v>
      </c>
    </row>
    <row r="2218" spans="2:12" x14ac:dyDescent="0.2">
      <c r="B2218" s="112" t="s">
        <v>2</v>
      </c>
      <c r="C2218" s="113">
        <f>_xll.qlCalendarAdvance("TARGET",C2217,B2218,"mf")</f>
        <v>52013</v>
      </c>
      <c r="D2218" s="120">
        <f>_xll.xlShmInterpRateFwd($D$3&amp;T(CalculationTrigger),C2218,,5,C2219)</f>
        <v>1.5706840584176436E-2</v>
      </c>
      <c r="E2218" s="120">
        <f>_xll.xlShmInterpRateFwd($E$3&amp;T(CalculationTrigger),C2218,,5,C2219)</f>
        <v>1.56559490130374E-2</v>
      </c>
      <c r="F2218" s="121">
        <f>_xll.xlShmInterpRateFwd($F$3&amp;T(CalculationTrigger),C2218,,5,C2219)</f>
        <v>1.5256912211239053E-2</v>
      </c>
      <c r="G2218" s="148">
        <f>_xll.xlShmInterpDisc($G$3&amp;T(CalculationTrigger),C2218)</f>
        <v>0.70340654356518717</v>
      </c>
      <c r="H2218" s="149">
        <f>_xll.xlShmInterpDisc($H$3&amp;T(CalculationTrigger),C2218)</f>
        <v>0.70431196213626579</v>
      </c>
      <c r="I2218" s="150">
        <f>_xll.xlShmInterpDisc($I$3&amp;T(CalculationTrigger),C2218)</f>
        <v>0.70935441158481916</v>
      </c>
      <c r="J2218" s="157">
        <f t="shared" si="102"/>
        <v>5.1118410077826643E-5</v>
      </c>
      <c r="K2218" s="158">
        <f t="shared" si="103"/>
        <v>0</v>
      </c>
      <c r="L2218" s="159">
        <f t="shared" si="104"/>
        <v>-2.8349158143590547E-4</v>
      </c>
    </row>
    <row r="2219" spans="2:12" x14ac:dyDescent="0.2">
      <c r="B2219" s="112" t="s">
        <v>2</v>
      </c>
      <c r="C2219" s="113">
        <f>_xll.qlCalendarAdvance("TARGET",C2218,B2219,"mf")</f>
        <v>52020</v>
      </c>
      <c r="D2219" s="120">
        <f>_xll.xlShmInterpRateFwd($D$3&amp;T(CalculationTrigger),C2219,,5,C2220)</f>
        <v>1.5704161244214244E-2</v>
      </c>
      <c r="E2219" s="120">
        <f>_xll.xlShmInterpRateFwd($E$3&amp;T(CalculationTrigger),C2219,,5,C2220)</f>
        <v>1.5653301279359991E-2</v>
      </c>
      <c r="F2219" s="121">
        <f>_xll.xlShmInterpRateFwd($F$3&amp;T(CalculationTrigger),C2219,,5,C2220)</f>
        <v>1.5254276816774916E-2</v>
      </c>
      <c r="G2219" s="148">
        <f>_xll.xlShmInterpDisc($G$3&amp;T(CalculationTrigger),C2219)</f>
        <v>0.70319472227253899</v>
      </c>
      <c r="H2219" s="149">
        <f>_xll.xlShmInterpDisc($H$3&amp;T(CalculationTrigger),C2219)</f>
        <v>0.70410055518628134</v>
      </c>
      <c r="I2219" s="150">
        <f>_xll.xlShmInterpDisc($I$3&amp;T(CalculationTrigger),C2219)</f>
        <v>0.70914691639101712</v>
      </c>
      <c r="J2219" s="157">
        <f t="shared" si="102"/>
        <v>5.111822568097025E-5</v>
      </c>
      <c r="K2219" s="158">
        <f t="shared" si="103"/>
        <v>0</v>
      </c>
      <c r="L2219" s="159">
        <f t="shared" si="104"/>
        <v>-2.8357948274110073E-4</v>
      </c>
    </row>
    <row r="2220" spans="2:12" x14ac:dyDescent="0.2">
      <c r="B2220" s="112" t="s">
        <v>2</v>
      </c>
      <c r="C2220" s="113">
        <f>_xll.qlCalendarAdvance("TARGET",C2219,B2220,"mf")</f>
        <v>52027</v>
      </c>
      <c r="D2220" s="120">
        <f>_xll.xlShmInterpRateFwd($D$3&amp;T(CalculationTrigger),C2220,,5,C2221)</f>
        <v>1.5701465328706636E-2</v>
      </c>
      <c r="E2220" s="120">
        <f>_xll.xlShmInterpRateFwd($E$3&amp;T(CalculationTrigger),C2220,,5,C2221)</f>
        <v>1.5650636785689412E-2</v>
      </c>
      <c r="F2220" s="121">
        <f>_xll.xlShmInterpRateFwd($F$3&amp;T(CalculationTrigger),C2220,,5,C2221)</f>
        <v>1.5251626052181586E-2</v>
      </c>
      <c r="G2220" s="148">
        <f>_xll.xlShmInterpDisc($G$3&amp;T(CalculationTrigger),C2220)</f>
        <v>0.70298300087860977</v>
      </c>
      <c r="H2220" s="149">
        <f>_xll.xlShmInterpDisc($H$3&amp;T(CalculationTrigger),C2220)</f>
        <v>0.70388924742408787</v>
      </c>
      <c r="I2220" s="150">
        <f>_xll.xlShmInterpDisc($I$3&amp;T(CalculationTrigger),C2220)</f>
        <v>0.70893951771280672</v>
      </c>
      <c r="J2220" s="157">
        <f t="shared" si="102"/>
        <v>5.1118017523073962E-5</v>
      </c>
      <c r="K2220" s="158">
        <f t="shared" si="103"/>
        <v>0</v>
      </c>
      <c r="L2220" s="159">
        <f t="shared" si="104"/>
        <v>-2.8366724089750022E-4</v>
      </c>
    </row>
    <row r="2221" spans="2:12" x14ac:dyDescent="0.2">
      <c r="B2221" s="112" t="s">
        <v>2</v>
      </c>
      <c r="C2221" s="113">
        <f>_xll.qlCalendarAdvance("TARGET",C2220,B2221,"mf")</f>
        <v>52034</v>
      </c>
      <c r="D2221" s="120">
        <f>_xll.xlShmInterpRateFwd($D$3&amp;T(CalculationTrigger),C2221,,5,C2222)</f>
        <v>1.5698752824057957E-2</v>
      </c>
      <c r="E2221" s="120">
        <f>_xll.xlShmInterpRateFwd($E$3&amp;T(CalculationTrigger),C2221,,5,C2222)</f>
        <v>1.5647955517659618E-2</v>
      </c>
      <c r="F2221" s="121">
        <f>_xll.xlShmInterpRateFwd($F$3&amp;T(CalculationTrigger),C2221,,5,C2222)</f>
        <v>1.5248959906029544E-2</v>
      </c>
      <c r="G2221" s="148">
        <f>_xll.xlShmInterpDisc($G$3&amp;T(CalculationTrigger),C2221)</f>
        <v>0.70277137955490943</v>
      </c>
      <c r="H2221" s="149">
        <f>_xll.xlShmInterpDisc($H$3&amp;T(CalculationTrigger),C2221)</f>
        <v>0.70367803902458137</v>
      </c>
      <c r="I2221" s="150">
        <f>_xll.xlShmInterpDisc($I$3&amp;T(CalculationTrigger),C2221)</f>
        <v>0.70873221570985878</v>
      </c>
      <c r="J2221" s="157">
        <f t="shared" si="102"/>
        <v>5.1117785798564319E-5</v>
      </c>
      <c r="K2221" s="158">
        <f t="shared" si="103"/>
        <v>0</v>
      </c>
      <c r="L2221" s="159">
        <f t="shared" si="104"/>
        <v>-2.8375485517523748E-4</v>
      </c>
    </row>
    <row r="2222" spans="2:12" x14ac:dyDescent="0.2">
      <c r="B2222" s="112" t="s">
        <v>2</v>
      </c>
      <c r="C2222" s="113">
        <f>_xll.qlCalendarAdvance("TARGET",C2221,B2222,"mf")</f>
        <v>52041</v>
      </c>
      <c r="D2222" s="120">
        <f>_xll.xlShmInterpRateFwd($D$3&amp;T(CalculationTrigger),C2222,,5,C2223)</f>
        <v>1.5696023716747876E-2</v>
      </c>
      <c r="E2222" s="120">
        <f>_xll.xlShmInterpRateFwd($E$3&amp;T(CalculationTrigger),C2222,,5,C2223)</f>
        <v>1.5645257460939362E-2</v>
      </c>
      <c r="F2222" s="121">
        <f>_xll.xlShmInterpRateFwd($F$3&amp;T(CalculationTrigger),C2222,,5,C2223)</f>
        <v>1.5246278366854538E-2</v>
      </c>
      <c r="G2222" s="148">
        <f>_xll.xlShmInterpDisc($G$3&amp;T(CalculationTrigger),C2222)</f>
        <v>0.70255985847289326</v>
      </c>
      <c r="H2222" s="149">
        <f>_xll.xlShmInterpDisc($H$3&amp;T(CalculationTrigger),C2222)</f>
        <v>0.70346693016261064</v>
      </c>
      <c r="I2222" s="150">
        <f>_xll.xlShmInterpDisc($I$3&amp;T(CalculationTrigger),C2222)</f>
        <v>0.70852501054178429</v>
      </c>
      <c r="J2222" s="157">
        <f t="shared" si="102"/>
        <v>5.1117530701850092E-5</v>
      </c>
      <c r="K2222" s="158">
        <f t="shared" si="103"/>
        <v>0</v>
      </c>
      <c r="L2222" s="159">
        <f t="shared" si="104"/>
        <v>-2.8384232484443431E-4</v>
      </c>
    </row>
    <row r="2223" spans="2:12" x14ac:dyDescent="0.2">
      <c r="B2223" s="112" t="s">
        <v>2</v>
      </c>
      <c r="C2223" s="113">
        <f>_xll.qlCalendarAdvance("TARGET",C2222,B2223,"mf")</f>
        <v>52048</v>
      </c>
      <c r="D2223" s="120">
        <f>_xll.xlShmInterpRateFwd($D$3&amp;T(CalculationTrigger),C2223,,5,C2224)</f>
        <v>1.5693277993128675E-2</v>
      </c>
      <c r="E2223" s="120">
        <f>_xll.xlShmInterpRateFwd($E$3&amp;T(CalculationTrigger),C2223,,5,C2224)</f>
        <v>1.564254260115688E-2</v>
      </c>
      <c r="F2223" s="121">
        <f>_xll.xlShmInterpRateFwd($F$3&amp;T(CalculationTrigger),C2223,,5,C2224)</f>
        <v>1.5243581423244492E-2</v>
      </c>
      <c r="G2223" s="148">
        <f>_xll.xlShmInterpDisc($G$3&amp;T(CalculationTrigger),C2223)</f>
        <v>0.70234843780396083</v>
      </c>
      <c r="H2223" s="149">
        <f>_xll.xlShmInterpDisc($H$3&amp;T(CalculationTrigger),C2223)</f>
        <v>0.70325592101297707</v>
      </c>
      <c r="I2223" s="150">
        <f>_xll.xlShmInterpDisc($I$3&amp;T(CalculationTrigger),C2223)</f>
        <v>0.70831790236813463</v>
      </c>
      <c r="J2223" s="157">
        <f t="shared" si="102"/>
        <v>5.1117252427375164E-5</v>
      </c>
      <c r="K2223" s="158">
        <f t="shared" si="103"/>
        <v>0</v>
      </c>
      <c r="L2223" s="159">
        <f t="shared" si="104"/>
        <v>-2.8392964917523601E-4</v>
      </c>
    </row>
    <row r="2224" spans="2:12" x14ac:dyDescent="0.2">
      <c r="B2224" s="112" t="s">
        <v>2</v>
      </c>
      <c r="C2224" s="113">
        <f>_xll.qlCalendarAdvance("TARGET",C2223,B2224,"mf")</f>
        <v>52055</v>
      </c>
      <c r="D2224" s="120">
        <f>_xll.xlShmInterpRateFwd($D$3&amp;T(CalculationTrigger),C2224,,5,C2225)</f>
        <v>1.5690515639685897E-2</v>
      </c>
      <c r="E2224" s="120">
        <f>_xll.xlShmInterpRateFwd($E$3&amp;T(CalculationTrigger),C2224,,5,C2225)</f>
        <v>1.5639810923957834E-2</v>
      </c>
      <c r="F2224" s="121">
        <f>_xll.xlShmInterpRateFwd($F$3&amp;T(CalculationTrigger),C2224,,5,C2225)</f>
        <v>1.5240869063769973E-2</v>
      </c>
      <c r="G2224" s="148">
        <f>_xll.xlShmInterpDisc($G$3&amp;T(CalculationTrigger),C2224)</f>
        <v>0.70213711771945764</v>
      </c>
      <c r="H2224" s="149">
        <f>_xll.xlShmInterpDisc($H$3&amp;T(CalculationTrigger),C2224)</f>
        <v>0.70304501175043499</v>
      </c>
      <c r="I2224" s="150">
        <f>_xll.xlShmInterpDisc($I$3&amp;T(CalculationTrigger),C2224)</f>
        <v>0.70811089134840122</v>
      </c>
      <c r="J2224" s="157">
        <f t="shared" si="102"/>
        <v>5.1116951169534848E-5</v>
      </c>
      <c r="K2224" s="158">
        <f t="shared" si="103"/>
        <v>0</v>
      </c>
      <c r="L2224" s="159">
        <f t="shared" si="104"/>
        <v>-2.8401682743777639E-4</v>
      </c>
    </row>
    <row r="2225" spans="2:12" x14ac:dyDescent="0.2">
      <c r="B2225" s="112" t="s">
        <v>2</v>
      </c>
      <c r="C2225" s="113">
        <f>_xll.qlCalendarAdvance("TARGET",C2224,B2225,"mf")</f>
        <v>52062</v>
      </c>
      <c r="D2225" s="120">
        <f>_xll.xlShmInterpRateFwd($D$3&amp;T(CalculationTrigger),C2225,,5,C2226)</f>
        <v>1.5687736642800851E-2</v>
      </c>
      <c r="E2225" s="120">
        <f>_xll.xlShmInterpRateFwd($E$3&amp;T(CalculationTrigger),C2225,,5,C2226)</f>
        <v>1.5637062415005294E-2</v>
      </c>
      <c r="F2225" s="121">
        <f>_xll.xlShmInterpRateFwd($F$3&amp;T(CalculationTrigger),C2225,,5,C2226)</f>
        <v>1.5238141276990002E-2</v>
      </c>
      <c r="G2225" s="148">
        <f>_xll.xlShmInterpDisc($G$3&amp;T(CalculationTrigger),C2225)</f>
        <v>0.70192589839067354</v>
      </c>
      <c r="H2225" s="149">
        <f>_xll.xlShmInterpDisc($H$3&amp;T(CalculationTrigger),C2225)</f>
        <v>0.70283420254969153</v>
      </c>
      <c r="I2225" s="150">
        <f>_xll.xlShmInterpDisc($I$3&amp;T(CalculationTrigger),C2225)</f>
        <v>0.70790397764201562</v>
      </c>
      <c r="J2225" s="157">
        <f t="shared" si="102"/>
        <v>5.1116627122777133E-5</v>
      </c>
      <c r="K2225" s="158">
        <f t="shared" si="103"/>
        <v>0</v>
      </c>
      <c r="L2225" s="159">
        <f t="shared" si="104"/>
        <v>-2.841038589021778E-4</v>
      </c>
    </row>
    <row r="2226" spans="2:12" x14ac:dyDescent="0.2">
      <c r="B2226" s="112" t="s">
        <v>2</v>
      </c>
      <c r="C2226" s="113">
        <f>_xll.qlCalendarAdvance("TARGET",C2225,B2226,"mf")</f>
        <v>52069</v>
      </c>
      <c r="D2226" s="120">
        <f>_xll.xlShmInterpRateFwd($D$3&amp;T(CalculationTrigger),C2226,,5,C2227)</f>
        <v>1.568494098893599E-2</v>
      </c>
      <c r="E2226" s="120">
        <f>_xll.xlShmInterpRateFwd($E$3&amp;T(CalculationTrigger),C2226,,5,C2227)</f>
        <v>1.5634297059921826E-2</v>
      </c>
      <c r="F2226" s="121">
        <f>_xll.xlShmInterpRateFwd($F$3&amp;T(CalculationTrigger),C2226,,5,C2227)</f>
        <v>1.5235398051463631E-2</v>
      </c>
      <c r="G2226" s="148">
        <f>_xll.xlShmInterpDisc($G$3&amp;T(CalculationTrigger),C2226)</f>
        <v>0.70171477998884402</v>
      </c>
      <c r="H2226" s="149">
        <f>_xll.xlShmInterpDisc($H$3&amp;T(CalculationTrigger),C2226)</f>
        <v>0.70262349358540632</v>
      </c>
      <c r="I2226" s="150">
        <f>_xll.xlShmInterpDisc($I$3&amp;T(CalculationTrigger),C2226)</f>
        <v>0.70769716140834971</v>
      </c>
      <c r="J2226" s="157">
        <f t="shared" si="102"/>
        <v>5.1116280481492724E-5</v>
      </c>
      <c r="K2226" s="158">
        <f t="shared" si="103"/>
        <v>0</v>
      </c>
      <c r="L2226" s="159">
        <f t="shared" si="104"/>
        <v>-2.8419074283857746E-4</v>
      </c>
    </row>
    <row r="2227" spans="2:12" x14ac:dyDescent="0.2">
      <c r="B2227" s="112" t="s">
        <v>2</v>
      </c>
      <c r="C2227" s="113">
        <f>_xll.qlCalendarAdvance("TARGET",C2226,B2227,"mf")</f>
        <v>52076</v>
      </c>
      <c r="D2227" s="120">
        <f>_xll.xlShmInterpRateFwd($D$3&amp;T(CalculationTrigger),C2227,,5,C2228)</f>
        <v>1.56821286644785E-2</v>
      </c>
      <c r="E2227" s="120">
        <f>_xll.xlShmInterpRateFwd($E$3&amp;T(CalculationTrigger),C2227,,5,C2228)</f>
        <v>1.5631514844376367E-2</v>
      </c>
      <c r="F2227" s="121">
        <f>_xll.xlShmInterpRateFwd($F$3&amp;T(CalculationTrigger),C2227,,5,C2228)</f>
        <v>1.5232639375773115E-2</v>
      </c>
      <c r="G2227" s="148">
        <f>_xll.xlShmInterpDisc($G$3&amp;T(CalculationTrigger),C2227)</f>
        <v>0.70150376268514913</v>
      </c>
      <c r="H2227" s="149">
        <f>_xll.xlShmInterpDisc($H$3&amp;T(CalculationTrigger),C2227)</f>
        <v>0.70241288503219212</v>
      </c>
      <c r="I2227" s="150">
        <f>_xll.xlShmInterpDisc($I$3&amp;T(CalculationTrigger),C2227)</f>
        <v>0.7074904428067158</v>
      </c>
      <c r="J2227" s="157">
        <f t="shared" si="102"/>
        <v>5.1115911440124933E-5</v>
      </c>
      <c r="K2227" s="158">
        <f t="shared" si="103"/>
        <v>0</v>
      </c>
      <c r="L2227" s="159">
        <f t="shared" si="104"/>
        <v>-2.8427747851711893E-4</v>
      </c>
    </row>
    <row r="2228" spans="2:12" x14ac:dyDescent="0.2">
      <c r="B2228" s="112" t="s">
        <v>2</v>
      </c>
      <c r="C2228" s="113">
        <f>_xll.qlCalendarAdvance("TARGET",C2227,B2228,"mf")</f>
        <v>52083</v>
      </c>
      <c r="D2228" s="120">
        <f>_xll.xlShmInterpRateFwd($D$3&amp;T(CalculationTrigger),C2228,,5,C2229)</f>
        <v>1.5679299655867725E-2</v>
      </c>
      <c r="E2228" s="120">
        <f>_xll.xlShmInterpRateFwd($E$3&amp;T(CalculationTrigger),C2228,,5,C2229)</f>
        <v>1.5628715753997355E-2</v>
      </c>
      <c r="F2228" s="121">
        <f>_xll.xlShmInterpRateFwd($F$3&amp;T(CalculationTrigger),C2228,,5,C2229)</f>
        <v>1.5229865238460193E-2</v>
      </c>
      <c r="G2228" s="148">
        <f>_xll.xlShmInterpDisc($G$3&amp;T(CalculationTrigger),C2228)</f>
        <v>0.70129284665071467</v>
      </c>
      <c r="H2228" s="149">
        <f>_xll.xlShmInterpDisc($H$3&amp;T(CalculationTrigger),C2228)</f>
        <v>0.7022023770646143</v>
      </c>
      <c r="I2228" s="150">
        <f>_xll.xlShmInterpDisc($I$3&amp;T(CalculationTrigger),C2228)</f>
        <v>0.70728382199636641</v>
      </c>
      <c r="J2228" s="157">
        <f t="shared" si="102"/>
        <v>5.1115520193086205E-5</v>
      </c>
      <c r="K2228" s="158">
        <f t="shared" si="103"/>
        <v>0</v>
      </c>
      <c r="L2228" s="159">
        <f t="shared" si="104"/>
        <v>-2.8436406520792576E-4</v>
      </c>
    </row>
    <row r="2229" spans="2:12" x14ac:dyDescent="0.2">
      <c r="B2229" s="112" t="s">
        <v>2</v>
      </c>
      <c r="C2229" s="113">
        <f>_xll.qlCalendarAdvance("TARGET",C2228,B2229,"mf")</f>
        <v>52090</v>
      </c>
      <c r="D2229" s="120">
        <f>_xll.xlShmInterpRateFwd($D$3&amp;T(CalculationTrigger),C2229,,5,C2230)</f>
        <v>1.5676453949548856E-2</v>
      </c>
      <c r="E2229" s="120">
        <f>_xll.xlShmInterpRateFwd($E$3&amp;T(CalculationTrigger),C2229,,5,C2230)</f>
        <v>1.5625899774448018E-2</v>
      </c>
      <c r="F2229" s="121">
        <f>_xll.xlShmInterpRateFwd($F$3&amp;T(CalculationTrigger),C2229,,5,C2230)</f>
        <v>1.5227075628124557E-2</v>
      </c>
      <c r="G2229" s="148">
        <f>_xll.xlShmInterpDisc($G$3&amp;T(CalculationTrigger),C2229)</f>
        <v>0.70108203205661135</v>
      </c>
      <c r="H2229" s="149">
        <f>_xll.xlShmInterpDisc($H$3&amp;T(CalculationTrigger),C2229)</f>
        <v>0.70199196985719126</v>
      </c>
      <c r="I2229" s="150">
        <f>_xll.xlShmInterpDisc($I$3&amp;T(CalculationTrigger),C2229)</f>
        <v>0.70707729913649475</v>
      </c>
      <c r="J2229" s="157">
        <f t="shared" si="102"/>
        <v>5.1115106934793256E-5</v>
      </c>
      <c r="K2229" s="158">
        <f t="shared" si="103"/>
        <v>0</v>
      </c>
      <c r="L2229" s="159">
        <f t="shared" si="104"/>
        <v>-2.8445050218113657E-4</v>
      </c>
    </row>
    <row r="2230" spans="2:12" x14ac:dyDescent="0.2">
      <c r="B2230" s="112" t="s">
        <v>2</v>
      </c>
      <c r="C2230" s="113">
        <f>_xll.qlCalendarAdvance("TARGET",C2229,B2230,"mf")</f>
        <v>52097</v>
      </c>
      <c r="D2230" s="120">
        <f>_xll.xlShmInterpRateFwd($D$3&amp;T(CalculationTrigger),C2230,,5,C2231)</f>
        <v>1.5673591531909187E-2</v>
      </c>
      <c r="E2230" s="120">
        <f>_xll.xlShmInterpRateFwd($E$3&amp;T(CalculationTrigger),C2230,,5,C2231)</f>
        <v>1.5623066891351076E-2</v>
      </c>
      <c r="F2230" s="121">
        <f>_xll.xlShmInterpRateFwd($F$3&amp;T(CalculationTrigger),C2230,,5,C2231)</f>
        <v>1.5224270533319598E-2</v>
      </c>
      <c r="G2230" s="148">
        <f>_xll.xlShmInterpDisc($G$3&amp;T(CalculationTrigger),C2230)</f>
        <v>0.7008713190738548</v>
      </c>
      <c r="H2230" s="149">
        <f>_xll.xlShmInterpDisc($H$3&amp;T(CalculationTrigger),C2230)</f>
        <v>0.70178166358439398</v>
      </c>
      <c r="I2230" s="150">
        <f>_xll.xlShmInterpDisc($I$3&amp;T(CalculationTrigger),C2230)</f>
        <v>0.70687087438623397</v>
      </c>
      <c r="J2230" s="157">
        <f t="shared" si="102"/>
        <v>5.1114671859684598E-5</v>
      </c>
      <c r="K2230" s="158">
        <f t="shared" si="103"/>
        <v>0</v>
      </c>
      <c r="L2230" s="159">
        <f t="shared" si="104"/>
        <v>-2.84536788706888E-4</v>
      </c>
    </row>
    <row r="2231" spans="2:12" x14ac:dyDescent="0.2">
      <c r="B2231" s="112" t="s">
        <v>2</v>
      </c>
      <c r="C2231" s="113">
        <f>_xll.qlCalendarAdvance("TARGET",C2230,B2231,"mf")</f>
        <v>52104</v>
      </c>
      <c r="D2231" s="120">
        <f>_xll.xlShmInterpRateFwd($D$3&amp;T(CalculationTrigger),C2231,,5,C2232)</f>
        <v>1.5670712389370813E-2</v>
      </c>
      <c r="E2231" s="120">
        <f>_xll.xlShmInterpRateFwd($E$3&amp;T(CalculationTrigger),C2231,,5,C2232)</f>
        <v>1.5620217090364041E-2</v>
      </c>
      <c r="F2231" s="121">
        <f>_xll.xlShmInterpRateFwd($F$3&amp;T(CalculationTrigger),C2231,,5,C2232)</f>
        <v>1.5221449942569775E-2</v>
      </c>
      <c r="G2231" s="148">
        <f>_xll.xlShmInterpDisc($G$3&amp;T(CalculationTrigger),C2231)</f>
        <v>0.7006607078734064</v>
      </c>
      <c r="H2231" s="149">
        <f>_xll.xlShmInterpDisc($H$3&amp;T(CalculationTrigger),C2231)</f>
        <v>0.70157145842064661</v>
      </c>
      <c r="I2231" s="150">
        <f>_xll.xlShmInterpDisc($I$3&amp;T(CalculationTrigger),C2231)</f>
        <v>0.70666454790465794</v>
      </c>
      <c r="J2231" s="157">
        <f t="shared" si="102"/>
        <v>5.1114215162167948E-5</v>
      </c>
      <c r="K2231" s="158">
        <f t="shared" si="103"/>
        <v>0</v>
      </c>
      <c r="L2231" s="159">
        <f t="shared" si="104"/>
        <v>-2.8462292405529674E-4</v>
      </c>
    </row>
    <row r="2232" spans="2:12" x14ac:dyDescent="0.2">
      <c r="B2232" s="112" t="s">
        <v>2</v>
      </c>
      <c r="C2232" s="113">
        <f>_xll.qlCalendarAdvance("TARGET",C2231,B2232,"mf")</f>
        <v>52111</v>
      </c>
      <c r="D2232" s="120">
        <f>_xll.xlShmInterpRateFwd($D$3&amp;T(CalculationTrigger),C2232,,5,C2233)</f>
        <v>1.5667816508413777E-2</v>
      </c>
      <c r="E2232" s="120">
        <f>_xll.xlShmInterpRateFwd($E$3&amp;T(CalculationTrigger),C2232,,5,C2233)</f>
        <v>1.561735035715605E-2</v>
      </c>
      <c r="F2232" s="121">
        <f>_xll.xlShmInterpRateFwd($F$3&amp;T(CalculationTrigger),C2232,,5,C2233)</f>
        <v>1.5218613844521221E-2</v>
      </c>
      <c r="G2232" s="148">
        <f>_xll.xlShmInterpDisc($G$3&amp;T(CalculationTrigger),C2232)</f>
        <v>0.70045019862617286</v>
      </c>
      <c r="H2232" s="149">
        <f>_xll.xlShmInterpDisc($H$3&amp;T(CalculationTrigger),C2232)</f>
        <v>0.70136135454032611</v>
      </c>
      <c r="I2232" s="150">
        <f>_xll.xlShmInterpDisc($I$3&amp;T(CalculationTrigger),C2232)</f>
        <v>0.70645831985078167</v>
      </c>
      <c r="J2232" s="157">
        <f t="shared" si="102"/>
        <v>5.1113737036664071E-5</v>
      </c>
      <c r="K2232" s="158">
        <f t="shared" si="103"/>
        <v>0</v>
      </c>
      <c r="L2232" s="159">
        <f t="shared" si="104"/>
        <v>-2.8470890749652113E-4</v>
      </c>
    </row>
    <row r="2233" spans="2:12" x14ac:dyDescent="0.2">
      <c r="B2233" s="112" t="s">
        <v>2</v>
      </c>
      <c r="C2233" s="113">
        <f>_xll.qlCalendarAdvance("TARGET",C2232,B2233,"mf")</f>
        <v>52118</v>
      </c>
      <c r="D2233" s="120">
        <f>_xll.xlShmInterpRateFwd($D$3&amp;T(CalculationTrigger),C2233,,5,C2234)</f>
        <v>1.5664903875396534E-2</v>
      </c>
      <c r="E2233" s="120">
        <f>_xll.xlShmInterpRateFwd($E$3&amp;T(CalculationTrigger),C2233,,5,C2234)</f>
        <v>1.5614466677326773E-2</v>
      </c>
      <c r="F2233" s="121">
        <f>_xll.xlShmInterpRateFwd($F$3&amp;T(CalculationTrigger),C2233,,5,C2234)</f>
        <v>1.5215762227675289E-2</v>
      </c>
      <c r="G2233" s="148">
        <f>_xll.xlShmInterpDisc($G$3&amp;T(CalculationTrigger),C2233)</f>
        <v>0.70023979150300542</v>
      </c>
      <c r="H2233" s="149">
        <f>_xll.xlShmInterpDisc($H$3&amp;T(CalculationTrigger),C2233)</f>
        <v>0.70115135211776192</v>
      </c>
      <c r="I2233" s="150">
        <f>_xll.xlShmInterpDisc($I$3&amp;T(CalculationTrigger),C2233)</f>
        <v>0.70625219038355957</v>
      </c>
      <c r="J2233" s="157">
        <f t="shared" si="102"/>
        <v>5.111323767759362E-5</v>
      </c>
      <c r="K2233" s="158">
        <f t="shared" si="103"/>
        <v>0</v>
      </c>
      <c r="L2233" s="159">
        <f t="shared" si="104"/>
        <v>-2.8479473830067396E-4</v>
      </c>
    </row>
    <row r="2234" spans="2:12" x14ac:dyDescent="0.2">
      <c r="B2234" s="112" t="s">
        <v>2</v>
      </c>
      <c r="C2234" s="113">
        <f>_xll.qlCalendarAdvance("TARGET",C2233,B2234,"mf")</f>
        <v>52125</v>
      </c>
      <c r="D2234" s="120">
        <f>_xll.xlShmInterpRateFwd($D$3&amp;T(CalculationTrigger),C2234,,5,C2235)</f>
        <v>1.5661974476793423E-2</v>
      </c>
      <c r="E2234" s="120">
        <f>_xll.xlShmInterpRateFwd($E$3&amp;T(CalculationTrigger),C2234,,5,C2235)</f>
        <v>1.5611566036562798E-2</v>
      </c>
      <c r="F2234" s="121">
        <f>_xll.xlShmInterpRateFwd($F$3&amp;T(CalculationTrigger),C2234,,5,C2235)</f>
        <v>1.5212895080614458E-2</v>
      </c>
      <c r="G2234" s="148">
        <f>_xll.xlShmInterpDisc($G$3&amp;T(CalculationTrigger),C2234)</f>
        <v>0.70002948667470155</v>
      </c>
      <c r="H2234" s="149">
        <f>_xll.xlShmInterpDisc($H$3&amp;T(CalculationTrigger),C2234)</f>
        <v>0.70094145132723717</v>
      </c>
      <c r="I2234" s="150">
        <f>_xll.xlShmInterpDisc($I$3&amp;T(CalculationTrigger),C2234)</f>
        <v>0.70604615966188766</v>
      </c>
      <c r="J2234" s="157">
        <f t="shared" si="102"/>
        <v>5.1112717279385838E-5</v>
      </c>
      <c r="K2234" s="158">
        <f t="shared" si="103"/>
        <v>0</v>
      </c>
      <c r="L2234" s="159">
        <f t="shared" si="104"/>
        <v>-2.8488041573789213E-4</v>
      </c>
    </row>
    <row r="2235" spans="2:12" x14ac:dyDescent="0.2">
      <c r="B2235" s="112" t="s">
        <v>2</v>
      </c>
      <c r="C2235" s="113">
        <f>_xll.qlCalendarAdvance("TARGET",C2234,B2235,"mf")</f>
        <v>52132</v>
      </c>
      <c r="D2235" s="120">
        <f>_xll.xlShmInterpRateFwd($D$3&amp;T(CalculationTrigger),C2235,,5,C2236)</f>
        <v>1.5659028298980339E-2</v>
      </c>
      <c r="E2235" s="120">
        <f>_xll.xlShmInterpRateFwd($E$3&amp;T(CalculationTrigger),C2235,,5,C2236)</f>
        <v>1.5608648420487045E-2</v>
      </c>
      <c r="F2235" s="121">
        <f>_xll.xlShmInterpRateFwd($F$3&amp;T(CalculationTrigger),C2235,,5,C2236)</f>
        <v>1.521001239193283E-2</v>
      </c>
      <c r="G2235" s="148">
        <f>_xll.xlShmInterpDisc($G$3&amp;T(CalculationTrigger),C2235)</f>
        <v>0.69981928431200335</v>
      </c>
      <c r="H2235" s="149">
        <f>_xll.xlShmInterpDisc($H$3&amp;T(CalculationTrigger),C2235)</f>
        <v>0.70073165234298718</v>
      </c>
      <c r="I2235" s="150">
        <f>_xll.xlShmInterpDisc($I$3&amp;T(CalculationTrigger),C2235)</f>
        <v>0.70584022784460232</v>
      </c>
      <c r="J2235" s="157">
        <f t="shared" si="102"/>
        <v>5.1112176036465523E-5</v>
      </c>
      <c r="K2235" s="158">
        <f t="shared" si="103"/>
        <v>0</v>
      </c>
      <c r="L2235" s="159">
        <f t="shared" si="104"/>
        <v>-2.8496593907832805E-4</v>
      </c>
    </row>
    <row r="2236" spans="2:12" x14ac:dyDescent="0.2">
      <c r="B2236" s="112" t="s">
        <v>2</v>
      </c>
      <c r="C2236" s="113">
        <f>_xll.qlCalendarAdvance("TARGET",C2235,B2236,"mf")</f>
        <v>52139</v>
      </c>
      <c r="D2236" s="120">
        <f>_xll.xlShmInterpRateFwd($D$3&amp;T(CalculationTrigger),C2236,,5,C2237)</f>
        <v>1.5656065328420118E-2</v>
      </c>
      <c r="E2236" s="120">
        <f>_xll.xlShmInterpRateFwd($E$3&amp;T(CalculationTrigger),C2236,,5,C2237)</f>
        <v>1.5605713814763018E-2</v>
      </c>
      <c r="F2236" s="121">
        <f>_xll.xlShmInterpRateFwd($F$3&amp;T(CalculationTrigger),C2236,,5,C2237)</f>
        <v>1.5207114150172405E-2</v>
      </c>
      <c r="G2236" s="148">
        <f>_xll.xlShmInterpDisc($G$3&amp;T(CalculationTrigger),C2236)</f>
        <v>0.69960918458559906</v>
      </c>
      <c r="H2236" s="149">
        <f>_xll.xlShmInterpDisc($H$3&amp;T(CalculationTrigger),C2236)</f>
        <v>0.7005219553392007</v>
      </c>
      <c r="I2236" s="150">
        <f>_xll.xlShmInterpDisc($I$3&amp;T(CalculationTrigger),C2236)</f>
        <v>0.70563439509048043</v>
      </c>
      <c r="J2236" s="157">
        <f t="shared" si="102"/>
        <v>5.1111614143231169E-5</v>
      </c>
      <c r="K2236" s="158">
        <f t="shared" si="103"/>
        <v>0</v>
      </c>
      <c r="L2236" s="159">
        <f t="shared" si="104"/>
        <v>-2.8505130759208904E-4</v>
      </c>
    </row>
    <row r="2237" spans="2:12" x14ac:dyDescent="0.2">
      <c r="B2237" s="112" t="s">
        <v>2</v>
      </c>
      <c r="C2237" s="113">
        <f>_xll.qlCalendarAdvance("TARGET",C2236,B2237,"mf")</f>
        <v>52146</v>
      </c>
      <c r="D2237" s="120">
        <f>_xll.xlShmInterpRateFwd($D$3&amp;T(CalculationTrigger),C2237,,5,C2238)</f>
        <v>1.56530855515177E-2</v>
      </c>
      <c r="E2237" s="120">
        <f>_xll.xlShmInterpRateFwd($E$3&amp;T(CalculationTrigger),C2237,,5,C2238)</f>
        <v>1.5602762205013707E-2</v>
      </c>
      <c r="F2237" s="121">
        <f>_xll.xlShmInterpRateFwd($F$3&amp;T(CalculationTrigger),C2237,,5,C2238)</f>
        <v>1.5204200343863628E-2</v>
      </c>
      <c r="G2237" s="148">
        <f>_xll.xlShmInterpDisc($G$3&amp;T(CalculationTrigger),C2237)</f>
        <v>0.69939918766612175</v>
      </c>
      <c r="H2237" s="149">
        <f>_xll.xlShmInterpDisc($H$3&amp;T(CalculationTrigger),C2237)</f>
        <v>0.70031236049001921</v>
      </c>
      <c r="I2237" s="150">
        <f>_xll.xlShmInterpDisc($I$3&amp;T(CalculationTrigger),C2237)</f>
        <v>0.7054286615582398</v>
      </c>
      <c r="J2237" s="157">
        <f t="shared" si="102"/>
        <v>5.111103179412045E-5</v>
      </c>
      <c r="K2237" s="158">
        <f t="shared" si="103"/>
        <v>0</v>
      </c>
      <c r="L2237" s="159">
        <f t="shared" si="104"/>
        <v>-2.8513652054932388E-4</v>
      </c>
    </row>
    <row r="2238" spans="2:12" x14ac:dyDescent="0.2">
      <c r="B2238" s="112" t="s">
        <v>2</v>
      </c>
      <c r="C2238" s="113">
        <f>_xll.qlCalendarAdvance("TARGET",C2237,B2238,"mf")</f>
        <v>52153</v>
      </c>
      <c r="D2238" s="120">
        <f>_xll.xlShmInterpRateFwd($D$3&amp;T(CalculationTrigger),C2238,,5,C2239)</f>
        <v>1.5650088954707032E-2</v>
      </c>
      <c r="E2238" s="120">
        <f>_xll.xlShmInterpRateFwd($E$3&amp;T(CalculationTrigger),C2238,,5,C2239)</f>
        <v>1.559979357690849E-2</v>
      </c>
      <c r="F2238" s="121">
        <f>_xll.xlShmInterpRateFwd($F$3&amp;T(CalculationTrigger),C2238,,5,C2239)</f>
        <v>1.5201270961647037E-2</v>
      </c>
      <c r="G2238" s="148">
        <f>_xll.xlShmInterpDisc($G$3&amp;T(CalculationTrigger),C2238)</f>
        <v>0.69918929372415028</v>
      </c>
      <c r="H2238" s="149">
        <f>_xll.xlShmInterpDisc($H$3&amp;T(CalculationTrigger),C2238)</f>
        <v>0.70010286796953747</v>
      </c>
      <c r="I2238" s="150">
        <f>_xll.xlShmInterpDisc($I$3&amp;T(CalculationTrigger),C2238)</f>
        <v>0.70522302740653964</v>
      </c>
      <c r="J2238" s="157">
        <f t="shared" si="102"/>
        <v>5.1110429183553473E-5</v>
      </c>
      <c r="K2238" s="158">
        <f t="shared" si="103"/>
        <v>0</v>
      </c>
      <c r="L2238" s="159">
        <f t="shared" si="104"/>
        <v>-2.8522157722017134E-4</v>
      </c>
    </row>
    <row r="2239" spans="2:12" x14ac:dyDescent="0.2">
      <c r="B2239" s="112" t="s">
        <v>2</v>
      </c>
      <c r="C2239" s="113">
        <f>_xll.qlCalendarAdvance("TARGET",C2238,B2239,"mf")</f>
        <v>52160</v>
      </c>
      <c r="D2239" s="120">
        <f>_xll.xlShmInterpRateFwd($D$3&amp;T(CalculationTrigger),C2239,,5,C2240)</f>
        <v>1.5647075524422089E-2</v>
      </c>
      <c r="E2239" s="120">
        <f>_xll.xlShmInterpRateFwd($E$3&amp;T(CalculationTrigger),C2239,,5,C2240)</f>
        <v>1.5596807916093613E-2</v>
      </c>
      <c r="F2239" s="121">
        <f>_xll.xlShmInterpRateFwd($F$3&amp;T(CalculationTrigger),C2239,,5,C2240)</f>
        <v>1.5198325992053147E-2</v>
      </c>
      <c r="G2239" s="148">
        <f>_xll.xlShmInterpDisc($G$3&amp;T(CalculationTrigger),C2239)</f>
        <v>0.69897950293020883</v>
      </c>
      <c r="H2239" s="149">
        <f>_xll.xlShmInterpDisc($H$3&amp;T(CalculationTrigger),C2239)</f>
        <v>0.6998934779518029</v>
      </c>
      <c r="I2239" s="150">
        <f>_xll.xlShmInterpDisc($I$3&amp;T(CalculationTrigger),C2239)</f>
        <v>0.70501749279397896</v>
      </c>
      <c r="J2239" s="157">
        <f t="shared" si="102"/>
        <v>5.1109806505950255E-5</v>
      </c>
      <c r="K2239" s="158">
        <f t="shared" si="103"/>
        <v>0</v>
      </c>
      <c r="L2239" s="159">
        <f t="shared" si="104"/>
        <v>-2.8530647687475115E-4</v>
      </c>
    </row>
    <row r="2240" spans="2:12" x14ac:dyDescent="0.2">
      <c r="B2240" s="112" t="s">
        <v>2</v>
      </c>
      <c r="C2240" s="113">
        <f>_xll.qlCalendarAdvance("TARGET",C2239,B2240,"mf")</f>
        <v>52167</v>
      </c>
      <c r="D2240" s="120">
        <f>_xll.xlShmInterpRateFwd($D$3&amp;T(CalculationTrigger),C2240,,5,C2241)</f>
        <v>1.5644045247062144E-2</v>
      </c>
      <c r="E2240" s="120">
        <f>_xll.xlShmInterpRateFwd($E$3&amp;T(CalculationTrigger),C2240,,5,C2241)</f>
        <v>1.5593805208192186E-2</v>
      </c>
      <c r="F2240" s="121">
        <f>_xll.xlShmInterpRateFwd($F$3&amp;T(CalculationTrigger),C2240,,5,C2241)</f>
        <v>1.5195365423635672E-2</v>
      </c>
      <c r="G2240" s="148">
        <f>_xll.xlShmInterpDisc($G$3&amp;T(CalculationTrigger),C2240)</f>
        <v>0.69876981545476702</v>
      </c>
      <c r="H2240" s="149">
        <f>_xll.xlShmInterpDisc($H$3&amp;T(CalculationTrigger),C2240)</f>
        <v>0.6996841906108161</v>
      </c>
      <c r="I2240" s="150">
        <f>_xll.xlShmInterpDisc($I$3&amp;T(CalculationTrigger),C2240)</f>
        <v>0.70481205787909829</v>
      </c>
      <c r="J2240" s="157">
        <f t="shared" si="102"/>
        <v>5.1109163955730707E-5</v>
      </c>
      <c r="K2240" s="158">
        <f t="shared" si="103"/>
        <v>0</v>
      </c>
      <c r="L2240" s="159">
        <f t="shared" si="104"/>
        <v>-2.8539121878319893E-4</v>
      </c>
    </row>
    <row r="2241" spans="2:12" x14ac:dyDescent="0.2">
      <c r="B2241" s="112" t="s">
        <v>2</v>
      </c>
      <c r="C2241" s="113">
        <f>_xll.qlCalendarAdvance("TARGET",C2240,B2241,"mf")</f>
        <v>52174</v>
      </c>
      <c r="D2241" s="120">
        <f>_xll.xlShmInterpRateFwd($D$3&amp;T(CalculationTrigger),C2241,,5,C2242)</f>
        <v>1.5640998109038084E-2</v>
      </c>
      <c r="E2241" s="120">
        <f>_xll.xlShmInterpRateFwd($E$3&amp;T(CalculationTrigger),C2241,,5,C2242)</f>
        <v>1.5590785438856329E-2</v>
      </c>
      <c r="F2241" s="121">
        <f>_xll.xlShmInterpRateFwd($F$3&amp;T(CalculationTrigger),C2241,,5,C2242)</f>
        <v>1.5192389244977325E-2</v>
      </c>
      <c r="G2241" s="148">
        <f>_xll.xlShmInterpDisc($G$3&amp;T(CalculationTrigger),C2241)</f>
        <v>0.69856023146824042</v>
      </c>
      <c r="H2241" s="149">
        <f>_xll.xlShmInterpDisc($H$3&amp;T(CalculationTrigger),C2241)</f>
        <v>0.69947500612053093</v>
      </c>
      <c r="I2241" s="150">
        <f>_xll.xlShmInterpDisc($I$3&amp;T(CalculationTrigger),C2241)</f>
        <v>0.70460672282037928</v>
      </c>
      <c r="J2241" s="157">
        <f t="shared" si="102"/>
        <v>5.1108501727323336E-5</v>
      </c>
      <c r="K2241" s="158">
        <f t="shared" si="103"/>
        <v>0</v>
      </c>
      <c r="L2241" s="159">
        <f t="shared" si="104"/>
        <v>-2.854758022156576E-4</v>
      </c>
    </row>
    <row r="2242" spans="2:12" x14ac:dyDescent="0.2">
      <c r="B2242" s="112" t="s">
        <v>2</v>
      </c>
      <c r="C2242" s="113">
        <f>_xll.qlCalendarAdvance("TARGET",C2241,B2242,"mf")</f>
        <v>52181</v>
      </c>
      <c r="D2242" s="120">
        <f>_xll.xlShmInterpRateFwd($D$3&amp;T(CalculationTrigger),C2242,,5,C2243)</f>
        <v>1.5637934096847723E-2</v>
      </c>
      <c r="E2242" s="120">
        <f>_xll.xlShmInterpRateFwd($E$3&amp;T(CalculationTrigger),C2242,,5,C2243)</f>
        <v>1.558774859376137E-2</v>
      </c>
      <c r="F2242" s="121">
        <f>_xll.xlShmInterpRateFwd($F$3&amp;T(CalculationTrigger),C2242,,5,C2243)</f>
        <v>1.5189397444649264E-2</v>
      </c>
      <c r="G2242" s="148">
        <f>_xll.xlShmInterpDisc($G$3&amp;T(CalculationTrigger),C2242)</f>
        <v>0.69835075114099032</v>
      </c>
      <c r="H2242" s="149">
        <f>_xll.xlShmInterpDisc($H$3&amp;T(CalculationTrigger),C2242)</f>
        <v>0.69926592465485427</v>
      </c>
      <c r="I2242" s="150">
        <f>_xll.xlShmInterpDisc($I$3&amp;T(CalculationTrigger),C2242)</f>
        <v>0.70440148777624434</v>
      </c>
      <c r="J2242" s="157">
        <f t="shared" si="102"/>
        <v>5.1107820015126172E-5</v>
      </c>
      <c r="K2242" s="158">
        <f t="shared" si="103"/>
        <v>0</v>
      </c>
      <c r="L2242" s="159">
        <f t="shared" si="104"/>
        <v>-2.8556022644225148E-4</v>
      </c>
    </row>
    <row r="2243" spans="2:12" x14ac:dyDescent="0.2">
      <c r="B2243" s="112" t="s">
        <v>2</v>
      </c>
      <c r="C2243" s="113">
        <f>_xll.qlCalendarAdvance("TARGET",C2242,B2243,"mf")</f>
        <v>52188</v>
      </c>
      <c r="D2243" s="120">
        <f>_xll.xlShmInterpRateFwd($D$3&amp;T(CalculationTrigger),C2243,,5,C2244)</f>
        <v>1.563485319682674E-2</v>
      </c>
      <c r="E2243" s="120">
        <f>_xll.xlShmInterpRateFwd($E$3&amp;T(CalculationTrigger),C2243,,5,C2244)</f>
        <v>1.5584694658518953E-2</v>
      </c>
      <c r="F2243" s="121">
        <f>_xll.xlShmInterpRateFwd($F$3&amp;T(CalculationTrigger),C2243,,5,C2244)</f>
        <v>1.5186390011199518E-2</v>
      </c>
      <c r="G2243" s="148">
        <f>_xll.xlShmInterpDisc($G$3&amp;T(CalculationTrigger),C2243)</f>
        <v>0.69814137464332271</v>
      </c>
      <c r="H2243" s="149">
        <f>_xll.xlShmInterpDisc($H$3&amp;T(CalculationTrigger),C2243)</f>
        <v>0.69905694638764582</v>
      </c>
      <c r="I2243" s="150">
        <f>_xll.xlShmInterpDisc($I$3&amp;T(CalculationTrigger),C2243)</f>
        <v>0.70419635290505689</v>
      </c>
      <c r="J2243" s="157">
        <f t="shared" si="102"/>
        <v>5.110711901359358E-5</v>
      </c>
      <c r="K2243" s="158">
        <f t="shared" si="103"/>
        <v>0</v>
      </c>
      <c r="L2243" s="159">
        <f t="shared" si="104"/>
        <v>-2.8564449073312074E-4</v>
      </c>
    </row>
    <row r="2244" spans="2:12" x14ac:dyDescent="0.2">
      <c r="B2244" s="112" t="s">
        <v>2</v>
      </c>
      <c r="C2244" s="113">
        <f>_xll.qlCalendarAdvance("TARGET",C2243,B2244,"mf")</f>
        <v>52195</v>
      </c>
      <c r="D2244" s="120">
        <f>_xll.xlShmInterpRateFwd($D$3&amp;T(CalculationTrigger),C2244,,5,C2245)</f>
        <v>1.563175539544405E-2</v>
      </c>
      <c r="E2244" s="120">
        <f>_xll.xlShmInterpRateFwd($E$3&amp;T(CalculationTrigger),C2244,,5,C2245)</f>
        <v>1.5581623618787115E-2</v>
      </c>
      <c r="F2244" s="121">
        <f>_xll.xlShmInterpRateFwd($F$3&amp;T(CalculationTrigger),C2244,,5,C2245)</f>
        <v>1.5183366933187723E-2</v>
      </c>
      <c r="G2244" s="148">
        <f>_xll.xlShmInterpDisc($G$3&amp;T(CalculationTrigger),C2244)</f>
        <v>0.6979321021454904</v>
      </c>
      <c r="H2244" s="149">
        <f>_xll.xlShmInterpDisc($H$3&amp;T(CalculationTrigger),C2244)</f>
        <v>0.69884807149271877</v>
      </c>
      <c r="I2244" s="150">
        <f>_xll.xlShmInterpDisc($I$3&amp;T(CalculationTrigger),C2244)</f>
        <v>0.70399131836512174</v>
      </c>
      <c r="J2244" s="157">
        <f t="shared" si="102"/>
        <v>5.1106398917123396E-5</v>
      </c>
      <c r="K2244" s="158">
        <f t="shared" si="103"/>
        <v>0</v>
      </c>
      <c r="L2244" s="159">
        <f t="shared" si="104"/>
        <v>-2.8572859435839617E-4</v>
      </c>
    </row>
    <row r="2245" spans="2:12" x14ac:dyDescent="0.2">
      <c r="B2245" s="112" t="s">
        <v>2</v>
      </c>
      <c r="C2245" s="113">
        <f>_xll.qlCalendarAdvance("TARGET",C2244,B2245,"mf")</f>
        <v>52202</v>
      </c>
      <c r="D2245" s="120">
        <f>_xll.xlShmInterpRateFwd($D$3&amp;T(CalculationTrigger),C2245,,5,C2246)</f>
        <v>1.5628640679145465E-2</v>
      </c>
      <c r="E2245" s="120">
        <f>_xll.xlShmInterpRateFwd($E$3&amp;T(CalculationTrigger),C2245,,5,C2246)</f>
        <v>1.5578535460229715E-2</v>
      </c>
      <c r="F2245" s="121">
        <f>_xll.xlShmInterpRateFwd($F$3&amp;T(CalculationTrigger),C2245,,5,C2246)</f>
        <v>1.5180328199248862E-2</v>
      </c>
      <c r="G2245" s="148">
        <f>_xll.xlShmInterpDisc($G$3&amp;T(CalculationTrigger),C2245)</f>
        <v>0.69772293381769146</v>
      </c>
      <c r="H2245" s="149">
        <f>_xll.xlShmInterpDisc($H$3&amp;T(CalculationTrigger),C2245)</f>
        <v>0.69863930014383946</v>
      </c>
      <c r="I2245" s="150">
        <f>_xll.xlShmInterpDisc($I$3&amp;T(CalculationTrigger),C2245)</f>
        <v>0.70378638431468499</v>
      </c>
      <c r="J2245" s="157">
        <f t="shared" ref="J2245:J2308" si="105">-365*LN(G2245/$H2245)/($C2245-$C$4)</f>
        <v>5.1105659920139462E-5</v>
      </c>
      <c r="K2245" s="158">
        <f t="shared" ref="K2245:K2308" si="106">-365*LN(H2245/$H2245)/($C2245-$C$4)</f>
        <v>0</v>
      </c>
      <c r="L2245" s="159">
        <f t="shared" ref="L2245:L2308" si="107">-365*LN(I2245/$H2245)/($C2245-$C$4)</f>
        <v>-2.8581253658821568E-4</v>
      </c>
    </row>
    <row r="2246" spans="2:12" x14ac:dyDescent="0.2">
      <c r="B2246" s="112" t="s">
        <v>2</v>
      </c>
      <c r="C2246" s="113">
        <f>_xll.qlCalendarAdvance("TARGET",C2245,B2246,"mf")</f>
        <v>52209</v>
      </c>
      <c r="D2246" s="120">
        <f>_xll.xlShmInterpRateFwd($D$3&amp;T(CalculationTrigger),C2246,,5,C2247)</f>
        <v>1.5625509034295732E-2</v>
      </c>
      <c r="E2246" s="120">
        <f>_xll.xlShmInterpRateFwd($E$3&amp;T(CalculationTrigger),C2246,,5,C2247)</f>
        <v>1.5575430168464318E-2</v>
      </c>
      <c r="F2246" s="121">
        <f>_xll.xlShmInterpRateFwd($F$3&amp;T(CalculationTrigger),C2246,,5,C2247)</f>
        <v>1.5177273797844167E-2</v>
      </c>
      <c r="G2246" s="148">
        <f>_xll.xlShmInterpDisc($G$3&amp;T(CalculationTrigger),C2246)</f>
        <v>0.69751386983006936</v>
      </c>
      <c r="H2246" s="149">
        <f>_xll.xlShmInterpDisc($H$3&amp;T(CalculationTrigger),C2246)</f>
        <v>0.69843063251472715</v>
      </c>
      <c r="I2246" s="150">
        <f>_xll.xlShmInterpDisc($I$3&amp;T(CalculationTrigger),C2246)</f>
        <v>0.70358155091193308</v>
      </c>
      <c r="J2246" s="157">
        <f t="shared" si="105"/>
        <v>5.1104902217078442E-5</v>
      </c>
      <c r="K2246" s="158">
        <f t="shared" si="106"/>
        <v>0</v>
      </c>
      <c r="L2246" s="159">
        <f t="shared" si="107"/>
        <v>-2.8589631669269925E-4</v>
      </c>
    </row>
    <row r="2247" spans="2:12" x14ac:dyDescent="0.2">
      <c r="B2247" s="112" t="s">
        <v>2</v>
      </c>
      <c r="C2247" s="113">
        <f>_xll.qlCalendarAdvance("TARGET",C2246,B2247,"mf")</f>
        <v>52216</v>
      </c>
      <c r="D2247" s="120">
        <f>_xll.xlShmInterpRateFwd($D$3&amp;T(CalculationTrigger),C2247,,5,C2248)</f>
        <v>1.5622360447375482E-2</v>
      </c>
      <c r="E2247" s="120">
        <f>_xll.xlShmInterpRateFwd($E$3&amp;T(CalculationTrigger),C2247,,5,C2248)</f>
        <v>1.5572307729166452E-2</v>
      </c>
      <c r="F2247" s="121">
        <f>_xll.xlShmInterpRateFwd($F$3&amp;T(CalculationTrigger),C2247,,5,C2248)</f>
        <v>1.5174203717626065E-2</v>
      </c>
      <c r="G2247" s="148">
        <f>_xll.xlShmInterpDisc($G$3&amp;T(CalculationTrigger),C2247)</f>
        <v>0.69730491035271425</v>
      </c>
      <c r="H2247" s="149">
        <f>_xll.xlShmInterpDisc($H$3&amp;T(CalculationTrigger),C2247)</f>
        <v>0.69822206877905468</v>
      </c>
      <c r="I2247" s="150">
        <f>_xll.xlShmInterpDisc($I$3&amp;T(CalculationTrigger),C2247)</f>
        <v>0.7033768183149951</v>
      </c>
      <c r="J2247" s="157">
        <f t="shared" si="105"/>
        <v>5.1104126002333693E-5</v>
      </c>
      <c r="K2247" s="158">
        <f t="shared" si="106"/>
        <v>0</v>
      </c>
      <c r="L2247" s="159">
        <f t="shared" si="107"/>
        <v>-2.8597993394200008E-4</v>
      </c>
    </row>
    <row r="2248" spans="2:12" x14ac:dyDescent="0.2">
      <c r="B2248" s="112" t="s">
        <v>2</v>
      </c>
      <c r="C2248" s="113">
        <f>_xll.qlCalendarAdvance("TARGET",C2247,B2248,"mf")</f>
        <v>52223</v>
      </c>
      <c r="D2248" s="120">
        <f>_xll.xlShmInterpRateFwd($D$3&amp;T(CalculationTrigger),C2248,,5,C2249)</f>
        <v>1.5619194904778507E-2</v>
      </c>
      <c r="E2248" s="120">
        <f>_xll.xlShmInterpRateFwd($E$3&amp;T(CalculationTrigger),C2248,,5,C2249)</f>
        <v>1.5569168127947969E-2</v>
      </c>
      <c r="F2248" s="121">
        <f>_xll.xlShmInterpRateFwd($F$3&amp;T(CalculationTrigger),C2248,,5,C2249)</f>
        <v>1.5171117947125364E-2</v>
      </c>
      <c r="G2248" s="148">
        <f>_xll.xlShmInterpDisc($G$3&amp;T(CalculationTrigger),C2248)</f>
        <v>0.69709605555566123</v>
      </c>
      <c r="H2248" s="149">
        <f>_xll.xlShmInterpDisc($H$3&amp;T(CalculationTrigger),C2248)</f>
        <v>0.69801360911044785</v>
      </c>
      <c r="I2248" s="150">
        <f>_xll.xlShmInterpDisc($I$3&amp;T(CalculationTrigger),C2248)</f>
        <v>0.70317218668194037</v>
      </c>
      <c r="J2248" s="157">
        <f t="shared" si="105"/>
        <v>5.1103331470346073E-5</v>
      </c>
      <c r="K2248" s="158">
        <f t="shared" si="106"/>
        <v>0</v>
      </c>
      <c r="L2248" s="159">
        <f t="shared" si="107"/>
        <v>-2.8606338760623642E-4</v>
      </c>
    </row>
    <row r="2249" spans="2:12" x14ac:dyDescent="0.2">
      <c r="B2249" s="112" t="s">
        <v>2</v>
      </c>
      <c r="C2249" s="113">
        <f>_xll.qlCalendarAdvance("TARGET",C2248,B2249,"mf")</f>
        <v>52230</v>
      </c>
      <c r="D2249" s="120">
        <f>_xll.xlShmInterpRateFwd($D$3&amp;T(CalculationTrigger),C2249,,5,C2250)</f>
        <v>1.5616012392916006E-2</v>
      </c>
      <c r="E2249" s="120">
        <f>_xll.xlShmInterpRateFwd($E$3&amp;T(CalculationTrigger),C2249,,5,C2250)</f>
        <v>1.5566011350472897E-2</v>
      </c>
      <c r="F2249" s="121">
        <f>_xll.xlShmInterpRateFwd($F$3&amp;T(CalculationTrigger),C2249,,5,C2250)</f>
        <v>1.5168016474896084E-2</v>
      </c>
      <c r="G2249" s="148">
        <f>_xll.xlShmInterpDisc($G$3&amp;T(CalculationTrigger),C2249)</f>
        <v>0.69688730560889189</v>
      </c>
      <c r="H2249" s="149">
        <f>_xll.xlShmInterpDisc($H$3&amp;T(CalculationTrigger),C2249)</f>
        <v>0.69780525368248614</v>
      </c>
      <c r="I2249" s="150">
        <f>_xll.xlShmInterpDisc($I$3&amp;T(CalculationTrigger),C2249)</f>
        <v>0.70296765617078016</v>
      </c>
      <c r="J2249" s="157">
        <f t="shared" si="105"/>
        <v>5.1102518815543342E-5</v>
      </c>
      <c r="K2249" s="158">
        <f t="shared" si="106"/>
        <v>0</v>
      </c>
      <c r="L2249" s="159">
        <f t="shared" si="107"/>
        <v>-2.8614667695554282E-4</v>
      </c>
    </row>
    <row r="2250" spans="2:12" x14ac:dyDescent="0.2">
      <c r="B2250" s="112" t="s">
        <v>2</v>
      </c>
      <c r="C2250" s="113">
        <f>_xll.qlCalendarAdvance("TARGET",C2249,B2250,"mf")</f>
        <v>52237</v>
      </c>
      <c r="D2250" s="120">
        <f>_xll.xlShmInterpRateFwd($D$3&amp;T(CalculationTrigger),C2250,,5,C2251)</f>
        <v>1.5612812898268739E-2</v>
      </c>
      <c r="E2250" s="120">
        <f>_xll.xlShmInterpRateFwd($E$3&amp;T(CalculationTrigger),C2250,,5,C2251)</f>
        <v>1.5562837382405298E-2</v>
      </c>
      <c r="F2250" s="121">
        <f>_xll.xlShmInterpRateFwd($F$3&amp;T(CalculationTrigger),C2250,,5,C2251)</f>
        <v>1.5164899289527032E-2</v>
      </c>
      <c r="G2250" s="148">
        <f>_xll.xlShmInterpDisc($G$3&amp;T(CalculationTrigger),C2250)</f>
        <v>0.69667866068233386</v>
      </c>
      <c r="H2250" s="149">
        <f>_xll.xlShmInterpDisc($H$3&amp;T(CalculationTrigger),C2250)</f>
        <v>0.69759700266870206</v>
      </c>
      <c r="I2250" s="150">
        <f>_xll.xlShmInterpDisc($I$3&amp;T(CalculationTrigger),C2250)</f>
        <v>0.70276322693946736</v>
      </c>
      <c r="J2250" s="157">
        <f t="shared" si="105"/>
        <v>5.1101688232327293E-5</v>
      </c>
      <c r="K2250" s="158">
        <f t="shared" si="106"/>
        <v>0</v>
      </c>
      <c r="L2250" s="159">
        <f t="shared" si="107"/>
        <v>-2.8622980126006149E-4</v>
      </c>
    </row>
    <row r="2251" spans="2:12" x14ac:dyDescent="0.2">
      <c r="B2251" s="112" t="s">
        <v>2</v>
      </c>
      <c r="C2251" s="113">
        <f>_xll.qlCalendarAdvance("TARGET",C2250,B2251,"mf")</f>
        <v>52244</v>
      </c>
      <c r="D2251" s="120">
        <f>_xll.xlShmInterpRateFwd($D$3&amp;T(CalculationTrigger),C2251,,5,C2252)</f>
        <v>1.5609596407201652E-2</v>
      </c>
      <c r="E2251" s="120">
        <f>_xll.xlShmInterpRateFwd($E$3&amp;T(CalculationTrigger),C2251,,5,C2252)</f>
        <v>1.555964620937453E-2</v>
      </c>
      <c r="F2251" s="121">
        <f>_xll.xlShmInterpRateFwd($F$3&amp;T(CalculationTrigger),C2251,,5,C2252)</f>
        <v>1.5161766379595463E-2</v>
      </c>
      <c r="G2251" s="148">
        <f>_xll.xlShmInterpDisc($G$3&amp;T(CalculationTrigger),C2251)</f>
        <v>0.69647012094586003</v>
      </c>
      <c r="H2251" s="149">
        <f>_xll.xlShmInterpDisc($H$3&amp;T(CalculationTrigger),C2251)</f>
        <v>0.6973888562425814</v>
      </c>
      <c r="I2251" s="150">
        <f>_xll.xlShmInterpDisc($I$3&amp;T(CalculationTrigger),C2251)</f>
        <v>0.70255889914589598</v>
      </c>
      <c r="J2251" s="157">
        <f t="shared" si="105"/>
        <v>5.1100839915134197E-5</v>
      </c>
      <c r="K2251" s="158">
        <f t="shared" si="106"/>
        <v>0</v>
      </c>
      <c r="L2251" s="159">
        <f t="shared" si="107"/>
        <v>-2.8631275978992568E-4</v>
      </c>
    </row>
    <row r="2252" spans="2:12" x14ac:dyDescent="0.2">
      <c r="B2252" s="112" t="s">
        <v>2</v>
      </c>
      <c r="C2252" s="113">
        <f>_xll.qlCalendarAdvance("TARGET",C2251,B2252,"mf")</f>
        <v>52251</v>
      </c>
      <c r="D2252" s="120">
        <f>_xll.xlShmInterpRateFwd($D$3&amp;T(CalculationTrigger),C2252,,5,C2253)</f>
        <v>1.5606362906166613E-2</v>
      </c>
      <c r="E2252" s="120">
        <f>_xll.xlShmInterpRateFwd($E$3&amp;T(CalculationTrigger),C2252,,5,C2253)</f>
        <v>1.5556437817015772E-2</v>
      </c>
      <c r="F2252" s="121">
        <f>_xll.xlShmInterpRateFwd($F$3&amp;T(CalculationTrigger),C2252,,5,C2253)</f>
        <v>1.5158617733626532E-2</v>
      </c>
      <c r="G2252" s="148">
        <f>_xll.xlShmInterpDisc($G$3&amp;T(CalculationTrigger),C2252)</f>
        <v>0.69626168656929011</v>
      </c>
      <c r="H2252" s="149">
        <f>_xll.xlShmInterpDisc($H$3&amp;T(CalculationTrigger),C2252)</f>
        <v>0.69718081457756353</v>
      </c>
      <c r="I2252" s="150">
        <f>_xll.xlShmInterpDisc($I$3&amp;T(CalculationTrigger),C2252)</f>
        <v>0.70235467294790155</v>
      </c>
      <c r="J2252" s="157">
        <f t="shared" si="105"/>
        <v>5.1099974058370034E-5</v>
      </c>
      <c r="K2252" s="158">
        <f t="shared" si="106"/>
        <v>0</v>
      </c>
      <c r="L2252" s="159">
        <f t="shared" si="107"/>
        <v>-2.8639555181525945E-4</v>
      </c>
    </row>
    <row r="2253" spans="2:12" x14ac:dyDescent="0.2">
      <c r="B2253" s="112" t="s">
        <v>2</v>
      </c>
      <c r="C2253" s="113">
        <f>_xll.qlCalendarAdvance("TARGET",C2252,B2253,"mf")</f>
        <v>52258</v>
      </c>
      <c r="D2253" s="120">
        <f>_xll.xlShmInterpRateFwd($D$3&amp;T(CalculationTrigger),C2253,,5,C2254)</f>
        <v>1.5603112381592364E-2</v>
      </c>
      <c r="E2253" s="120">
        <f>_xll.xlShmInterpRateFwd($E$3&amp;T(CalculationTrigger),C2253,,5,C2254)</f>
        <v>1.555321219099322E-2</v>
      </c>
      <c r="F2253" s="121">
        <f>_xll.xlShmInterpRateFwd($F$3&amp;T(CalculationTrigger),C2253,,5,C2254)</f>
        <v>1.5155453340232316E-2</v>
      </c>
      <c r="G2253" s="148">
        <f>_xll.xlShmInterpDisc($G$3&amp;T(CalculationTrigger),C2253)</f>
        <v>0.69605335772238952</v>
      </c>
      <c r="H2253" s="149">
        <f>_xll.xlShmInterpDisc($H$3&amp;T(CalculationTrigger),C2253)</f>
        <v>0.69697287784704132</v>
      </c>
      <c r="I2253" s="150">
        <f>_xll.xlShmInterpDisc($I$3&amp;T(CalculationTrigger),C2253)</f>
        <v>0.70215054850326175</v>
      </c>
      <c r="J2253" s="157">
        <f t="shared" si="105"/>
        <v>5.1099090856470906E-5</v>
      </c>
      <c r="K2253" s="158">
        <f t="shared" si="106"/>
        <v>0</v>
      </c>
      <c r="L2253" s="159">
        <f t="shared" si="107"/>
        <v>-2.8647817660620346E-4</v>
      </c>
    </row>
    <row r="2254" spans="2:12" x14ac:dyDescent="0.2">
      <c r="B2254" s="112" t="s">
        <v>2</v>
      </c>
      <c r="C2254" s="113">
        <f>_xll.qlCalendarAdvance("TARGET",C2253,B2254,"mf")</f>
        <v>52265</v>
      </c>
      <c r="D2254" s="120">
        <f>_xll.xlShmInterpRateFwd($D$3&amp;T(CalculationTrigger),C2254,,5,C2255)</f>
        <v>1.5599844819884516E-2</v>
      </c>
      <c r="E2254" s="120">
        <f>_xll.xlShmInterpRateFwd($E$3&amp;T(CalculationTrigger),C2254,,5,C2255)</f>
        <v>1.5549969316953722E-2</v>
      </c>
      <c r="F2254" s="121">
        <f>_xll.xlShmInterpRateFwd($F$3&amp;T(CalculationTrigger),C2254,,5,C2255)</f>
        <v>1.5152273187955423E-2</v>
      </c>
      <c r="G2254" s="148">
        <f>_xll.xlShmInterpDisc($G$3&amp;T(CalculationTrigger),C2254)</f>
        <v>0.69584513457486985</v>
      </c>
      <c r="H2254" s="149">
        <f>_xll.xlShmInterpDisc($H$3&amp;T(CalculationTrigger),C2254)</f>
        <v>0.69676504622436086</v>
      </c>
      <c r="I2254" s="150">
        <f>_xll.xlShmInterpDisc($I$3&amp;T(CalculationTrigger),C2254)</f>
        <v>0.70194652596969542</v>
      </c>
      <c r="J2254" s="157">
        <f t="shared" si="105"/>
        <v>5.1098190503851258E-5</v>
      </c>
      <c r="K2254" s="158">
        <f t="shared" si="106"/>
        <v>0</v>
      </c>
      <c r="L2254" s="159">
        <f t="shared" si="107"/>
        <v>-2.8656063343288936E-4</v>
      </c>
    </row>
    <row r="2255" spans="2:12" x14ac:dyDescent="0.2">
      <c r="B2255" s="112" t="s">
        <v>2</v>
      </c>
      <c r="C2255" s="113">
        <f>_xll.qlCalendarAdvance("TARGET",C2254,B2255,"mf")</f>
        <v>52272</v>
      </c>
      <c r="D2255" s="120">
        <f>_xll.xlShmInterpRateFwd($D$3&amp;T(CalculationTrigger),C2255,,5,C2256)</f>
        <v>1.5596560207483484E-2</v>
      </c>
      <c r="E2255" s="120">
        <f>_xll.xlShmInterpRateFwd($E$3&amp;T(CalculationTrigger),C2255,,5,C2256)</f>
        <v>1.5546709180526801E-2</v>
      </c>
      <c r="F2255" s="121">
        <f>_xll.xlShmInterpRateFwd($F$3&amp;T(CalculationTrigger),C2255,,5,C2256)</f>
        <v>1.5149077265355856E-2</v>
      </c>
      <c r="G2255" s="148">
        <f>_xll.xlShmInterpDisc($G$3&amp;T(CalculationTrigger),C2255)</f>
        <v>0.69563701729638894</v>
      </c>
      <c r="H2255" s="149">
        <f>_xll.xlShmInterpDisc($H$3&amp;T(CalculationTrigger),C2255)</f>
        <v>0.69655731988282188</v>
      </c>
      <c r="I2255" s="150">
        <f>_xll.xlShmInterpDisc($I$3&amp;T(CalculationTrigger),C2255)</f>
        <v>0.70174260550486345</v>
      </c>
      <c r="J2255" s="157">
        <f t="shared" si="105"/>
        <v>5.1097273194929856E-5</v>
      </c>
      <c r="K2255" s="158">
        <f t="shared" si="106"/>
        <v>0</v>
      </c>
      <c r="L2255" s="159">
        <f t="shared" si="107"/>
        <v>-2.8664292156544856E-4</v>
      </c>
    </row>
    <row r="2256" spans="2:12" x14ac:dyDescent="0.2">
      <c r="B2256" s="112" t="s">
        <v>2</v>
      </c>
      <c r="C2256" s="113">
        <f>_xll.qlCalendarAdvance("TARGET",C2255,B2256,"mf")</f>
        <v>52279</v>
      </c>
      <c r="D2256" s="120">
        <f>_xll.xlShmInterpRateFwd($D$3&amp;T(CalculationTrigger),C2256,,5,C2257)</f>
        <v>1.5593258530800741E-2</v>
      </c>
      <c r="E2256" s="120">
        <f>_xll.xlShmInterpRateFwd($E$3&amp;T(CalculationTrigger),C2256,,5,C2257)</f>
        <v>1.5543431767376766E-2</v>
      </c>
      <c r="F2256" s="121">
        <f>_xll.xlShmInterpRateFwd($F$3&amp;T(CalculationTrigger),C2256,,5,C2257)</f>
        <v>1.5145865561011052E-2</v>
      </c>
      <c r="G2256" s="148">
        <f>_xll.xlShmInterpDisc($G$3&amp;T(CalculationTrigger),C2256)</f>
        <v>0.69542900605655078</v>
      </c>
      <c r="H2256" s="149">
        <f>_xll.xlShmInterpDisc($H$3&amp;T(CalculationTrigger),C2256)</f>
        <v>0.69634969899567767</v>
      </c>
      <c r="I2256" s="150">
        <f>_xll.xlShmInterpDisc($I$3&amp;T(CalculationTrigger),C2256)</f>
        <v>0.70153878726636865</v>
      </c>
      <c r="J2256" s="157">
        <f t="shared" si="105"/>
        <v>5.1096339124133926E-5</v>
      </c>
      <c r="K2256" s="158">
        <f t="shared" si="106"/>
        <v>0</v>
      </c>
      <c r="L2256" s="159">
        <f t="shared" si="107"/>
        <v>-2.8672504027402065E-4</v>
      </c>
    </row>
    <row r="2257" spans="2:12" x14ac:dyDescent="0.2">
      <c r="B2257" s="112" t="s">
        <v>2</v>
      </c>
      <c r="C2257" s="113">
        <f>_xll.qlCalendarAdvance("TARGET",C2256,B2257,"mf")</f>
        <v>52286</v>
      </c>
      <c r="D2257" s="120">
        <f>_xll.xlShmInterpRateFwd($D$3&amp;T(CalculationTrigger),C2257,,5,C2258)</f>
        <v>1.5589939776282577E-2</v>
      </c>
      <c r="E2257" s="120">
        <f>_xll.xlShmInterpRateFwd($E$3&amp;T(CalculationTrigger),C2257,,5,C2258)</f>
        <v>1.5540137063144803E-2</v>
      </c>
      <c r="F2257" s="121">
        <f>_xll.xlShmInterpRateFwd($F$3&amp;T(CalculationTrigger),C2257,,5,C2258)</f>
        <v>1.5142638063498462E-2</v>
      </c>
      <c r="G2257" s="148">
        <f>_xll.xlShmInterpDisc($G$3&amp;T(CalculationTrigger),C2257)</f>
        <v>0.69522110102490575</v>
      </c>
      <c r="H2257" s="149">
        <f>_xll.xlShmInterpDisc($H$3&amp;T(CalculationTrigger),C2257)</f>
        <v>0.69614218373613501</v>
      </c>
      <c r="I2257" s="150">
        <f>_xll.xlShmInterpDisc($I$3&amp;T(CalculationTrigger),C2257)</f>
        <v>0.70133507141175555</v>
      </c>
      <c r="J2257" s="157">
        <f t="shared" si="105"/>
        <v>5.1095388485882072E-5</v>
      </c>
      <c r="K2257" s="158">
        <f t="shared" si="106"/>
        <v>0</v>
      </c>
      <c r="L2257" s="159">
        <f t="shared" si="107"/>
        <v>-2.8680698882873647E-4</v>
      </c>
    </row>
    <row r="2258" spans="2:12" x14ac:dyDescent="0.2">
      <c r="B2258" s="112" t="s">
        <v>2</v>
      </c>
      <c r="C2258" s="113">
        <f>_xll.qlCalendarAdvance("TARGET",C2257,B2258,"mf")</f>
        <v>52293</v>
      </c>
      <c r="D2258" s="120">
        <f>_xll.xlShmInterpRateFwd($D$3&amp;T(CalculationTrigger),C2258,,5,C2259)</f>
        <v>1.5586603930323175E-2</v>
      </c>
      <c r="E2258" s="120">
        <f>_xll.xlShmInterpRateFwd($E$3&amp;T(CalculationTrigger),C2258,,5,C2259)</f>
        <v>1.5536825053483723E-2</v>
      </c>
      <c r="F2258" s="121">
        <f>_xll.xlShmInterpRateFwd($F$3&amp;T(CalculationTrigger),C2258,,5,C2259)</f>
        <v>1.513939476136662E-2</v>
      </c>
      <c r="G2258" s="148">
        <f>_xll.xlShmInterpDisc($G$3&amp;T(CalculationTrigger),C2258)</f>
        <v>0.69501330237095027</v>
      </c>
      <c r="H2258" s="149">
        <f>_xll.xlShmInterpDisc($H$3&amp;T(CalculationTrigger),C2258)</f>
        <v>0.69593477427735428</v>
      </c>
      <c r="I2258" s="150">
        <f>_xll.xlShmInterpDisc($I$3&amp;T(CalculationTrigger),C2258)</f>
        <v>0.70113145809851052</v>
      </c>
      <c r="J2258" s="157">
        <f t="shared" si="105"/>
        <v>5.1094421474597135E-5</v>
      </c>
      <c r="K2258" s="158">
        <f t="shared" si="106"/>
        <v>0</v>
      </c>
      <c r="L2258" s="159">
        <f t="shared" si="107"/>
        <v>-2.8688876649972676E-4</v>
      </c>
    </row>
    <row r="2259" spans="2:12" x14ac:dyDescent="0.2">
      <c r="B2259" s="112" t="s">
        <v>2</v>
      </c>
      <c r="C2259" s="113">
        <f>_xll.qlCalendarAdvance("TARGET",C2258,B2259,"mf")</f>
        <v>52300</v>
      </c>
      <c r="D2259" s="120">
        <f>_xll.xlShmInterpRateFwd($D$3&amp;T(CalculationTrigger),C2259,,5,C2260)</f>
        <v>1.558325097936311E-2</v>
      </c>
      <c r="E2259" s="120">
        <f>_xll.xlShmInterpRateFwd($E$3&amp;T(CalculationTrigger),C2259,,5,C2260)</f>
        <v>1.553349572401742E-2</v>
      </c>
      <c r="F2259" s="121">
        <f>_xll.xlShmInterpRateFwd($F$3&amp;T(CalculationTrigger),C2259,,5,C2260)</f>
        <v>1.5136135643181468E-2</v>
      </c>
      <c r="G2259" s="148">
        <f>_xll.xlShmInterpDisc($G$3&amp;T(CalculationTrigger),C2259)</f>
        <v>0.69480561026412757</v>
      </c>
      <c r="H2259" s="149">
        <f>_xll.xlShmInterpDisc($H$3&amp;T(CalculationTrigger),C2259)</f>
        <v>0.69572747079244956</v>
      </c>
      <c r="I2259" s="150">
        <f>_xll.xlShmInterpDisc($I$3&amp;T(CalculationTrigger),C2259)</f>
        <v>0.70092794748406217</v>
      </c>
      <c r="J2259" s="157">
        <f t="shared" si="105"/>
        <v>5.1093438284689019E-5</v>
      </c>
      <c r="K2259" s="158">
        <f t="shared" si="106"/>
        <v>0</v>
      </c>
      <c r="L2259" s="159">
        <f t="shared" si="107"/>
        <v>-2.8697037255713076E-4</v>
      </c>
    </row>
    <row r="2260" spans="2:12" x14ac:dyDescent="0.2">
      <c r="B2260" s="112" t="s">
        <v>2</v>
      </c>
      <c r="C2260" s="113">
        <f>_xll.qlCalendarAdvance("TARGET",C2259,B2260,"mf")</f>
        <v>52307</v>
      </c>
      <c r="D2260" s="120">
        <f>_xll.xlShmInterpRateFwd($D$3&amp;T(CalculationTrigger),C2260,,5,C2261)</f>
        <v>1.5579880909842983E-2</v>
      </c>
      <c r="E2260" s="120">
        <f>_xll.xlShmInterpRateFwd($E$3&amp;T(CalculationTrigger),C2260,,5,C2261)</f>
        <v>1.5530149060416163E-2</v>
      </c>
      <c r="F2260" s="121">
        <f>_xll.xlShmInterpRateFwd($F$3&amp;T(CalculationTrigger),C2260,,5,C2261)</f>
        <v>1.5132860697532157E-2</v>
      </c>
      <c r="G2260" s="148">
        <f>_xll.xlShmInterpDisc($G$3&amp;T(CalculationTrigger),C2260)</f>
        <v>0.69459802487382716</v>
      </c>
      <c r="H2260" s="149">
        <f>_xll.xlShmInterpDisc($H$3&amp;T(CalculationTrigger),C2260)</f>
        <v>0.69552027345448875</v>
      </c>
      <c r="I2260" s="150">
        <f>_xll.xlShmInterpDisc($I$3&amp;T(CalculationTrigger),C2260)</f>
        <v>0.70072453972578119</v>
      </c>
      <c r="J2260" s="157">
        <f t="shared" si="105"/>
        <v>5.1092439110589027E-5</v>
      </c>
      <c r="K2260" s="158">
        <f t="shared" si="106"/>
        <v>0</v>
      </c>
      <c r="L2260" s="159">
        <f t="shared" si="107"/>
        <v>-2.8705180627107901E-4</v>
      </c>
    </row>
    <row r="2261" spans="2:12" x14ac:dyDescent="0.2">
      <c r="B2261" s="112" t="s">
        <v>2</v>
      </c>
      <c r="C2261" s="113">
        <f>_xll.qlCalendarAdvance("TARGET",C2260,B2261,"mf")</f>
        <v>52314</v>
      </c>
      <c r="D2261" s="120">
        <f>_xll.xlShmInterpRateFwd($D$3&amp;T(CalculationTrigger),C2261,,5,C2262)</f>
        <v>1.5576493708157111E-2</v>
      </c>
      <c r="E2261" s="120">
        <f>_xll.xlShmInterpRateFwd($E$3&amp;T(CalculationTrigger),C2261,,5,C2262)</f>
        <v>1.5526785048327102E-2</v>
      </c>
      <c r="F2261" s="121">
        <f>_xll.xlShmInterpRateFwd($F$3&amp;T(CalculationTrigger),C2261,,5,C2262)</f>
        <v>1.5129569912973113E-2</v>
      </c>
      <c r="G2261" s="148">
        <f>_xll.xlShmInterpDisc($G$3&amp;T(CalculationTrigger),C2261)</f>
        <v>0.69439054636938469</v>
      </c>
      <c r="H2261" s="149">
        <f>_xll.xlShmInterpDisc($H$3&amp;T(CalculationTrigger),C2261)</f>
        <v>0.6953131824364932</v>
      </c>
      <c r="I2261" s="150">
        <f>_xll.xlShmInterpDisc($I$3&amp;T(CalculationTrigger),C2261)</f>
        <v>0.70052123498098007</v>
      </c>
      <c r="J2261" s="157">
        <f t="shared" si="105"/>
        <v>5.1091424146728349E-5</v>
      </c>
      <c r="K2261" s="158">
        <f t="shared" si="106"/>
        <v>0</v>
      </c>
      <c r="L2261" s="159">
        <f t="shared" si="107"/>
        <v>-2.8713306691170227E-4</v>
      </c>
    </row>
    <row r="2262" spans="2:12" x14ac:dyDescent="0.2">
      <c r="B2262" s="112" t="s">
        <v>2</v>
      </c>
      <c r="C2262" s="113">
        <f>_xll.qlCalendarAdvance("TARGET",C2261,B2262,"mf")</f>
        <v>52321</v>
      </c>
      <c r="D2262" s="120">
        <f>_xll.xlShmInterpRateFwd($D$3&amp;T(CalculationTrigger),C2262,,5,C2263)</f>
        <v>1.557310454678858E-2</v>
      </c>
      <c r="E2262" s="120">
        <f>_xll.xlShmInterpRateFwd($E$3&amp;T(CalculationTrigger),C2262,,5,C2263)</f>
        <v>1.5523418859387714E-2</v>
      </c>
      <c r="F2262" s="121">
        <f>_xll.xlShmInterpRateFwd($F$3&amp;T(CalculationTrigger),C2262,,5,C2263)</f>
        <v>1.5126278463945273E-2</v>
      </c>
      <c r="G2262" s="148">
        <f>_xll.xlShmInterpDisc($G$3&amp;T(CalculationTrigger),C2262)</f>
        <v>0.69418317492008286</v>
      </c>
      <c r="H2262" s="149">
        <f>_xll.xlShmInterpDisc($H$3&amp;T(CalculationTrigger),C2262)</f>
        <v>0.69510619791143813</v>
      </c>
      <c r="I2262" s="150">
        <f>_xll.xlShmInterpDisc($I$3&amp;T(CalculationTrigger),C2262)</f>
        <v>0.70031803340691368</v>
      </c>
      <c r="J2262" s="157">
        <f t="shared" si="105"/>
        <v>5.1090393587503945E-5</v>
      </c>
      <c r="K2262" s="158">
        <f t="shared" si="106"/>
        <v>0</v>
      </c>
      <c r="L2262" s="159">
        <f t="shared" si="107"/>
        <v>-2.8721415374913153E-4</v>
      </c>
    </row>
    <row r="2263" spans="2:12" x14ac:dyDescent="0.2">
      <c r="B2263" s="112" t="s">
        <v>2</v>
      </c>
      <c r="C2263" s="113">
        <f>_xll.qlCalendarAdvance("TARGET",C2262,B2263,"mf")</f>
        <v>52328</v>
      </c>
      <c r="D2263" s="120">
        <f>_xll.xlShmInterpRateFwd($D$3&amp;T(CalculationTrigger),C2263,,5,C2264)</f>
        <v>1.5570620134847486E-2</v>
      </c>
      <c r="E2263" s="120">
        <f>_xll.xlShmInterpRateFwd($E$3&amp;T(CalculationTrigger),C2263,,5,C2264)</f>
        <v>1.5520957201132127E-2</v>
      </c>
      <c r="F2263" s="121">
        <f>_xll.xlShmInterpRateFwd($F$3&amp;T(CalculationTrigger),C2263,,5,C2264)</f>
        <v>1.5123893054006967E-2</v>
      </c>
      <c r="G2263" s="148">
        <f>_xll.xlShmInterpDisc($G$3&amp;T(CalculationTrigger),C2263)</f>
        <v>0.69397591049309815</v>
      </c>
      <c r="H2263" s="149">
        <f>_xll.xlShmInterpDisc($H$3&amp;T(CalculationTrigger),C2263)</f>
        <v>0.69489931984993147</v>
      </c>
      <c r="I2263" s="150">
        <f>_xll.xlShmInterpDisc($I$3&amp;T(CalculationTrigger),C2263)</f>
        <v>0.70011493495693977</v>
      </c>
      <c r="J2263" s="157">
        <f t="shared" si="105"/>
        <v>5.1089347627359737E-5</v>
      </c>
      <c r="K2263" s="158">
        <f t="shared" si="106"/>
        <v>0</v>
      </c>
      <c r="L2263" s="159">
        <f t="shared" si="107"/>
        <v>-2.8729506605351473E-4</v>
      </c>
    </row>
    <row r="2264" spans="2:12" x14ac:dyDescent="0.2">
      <c r="B2264" s="112" t="s">
        <v>2</v>
      </c>
      <c r="C2264" s="113">
        <f>_xll.qlCalendarAdvance("TARGET",C2263,B2264,"mf")</f>
        <v>52335</v>
      </c>
      <c r="D2264" s="120">
        <f>_xll.xlShmInterpRateFwd($D$3&amp;T(CalculationTrigger),C2264,,5,C2265)</f>
        <v>1.5568647325230073E-2</v>
      </c>
      <c r="E2264" s="120">
        <f>_xll.xlShmInterpRateFwd($E$3&amp;T(CalculationTrigger),C2264,,5,C2265)</f>
        <v>1.551900692599093E-2</v>
      </c>
      <c r="F2264" s="121">
        <f>_xll.xlShmInterpRateFwd($F$3&amp;T(CalculationTrigger),C2264,,5,C2265)</f>
        <v>1.5122020541517192E-2</v>
      </c>
      <c r="G2264" s="148">
        <f>_xll.xlShmInterpDisc($G$3&amp;T(CalculationTrigger),C2264)</f>
        <v>0.69376874099531105</v>
      </c>
      <c r="H2264" s="149">
        <f>_xll.xlShmInterpDisc($H$3&amp;T(CalculationTrigger),C2264)</f>
        <v>0.69469253614623205</v>
      </c>
      <c r="I2264" s="150">
        <f>_xll.xlShmInterpDisc($I$3&amp;T(CalculationTrigger),C2264)</f>
        <v>0.69991192741731678</v>
      </c>
      <c r="J2264" s="157">
        <f t="shared" si="105"/>
        <v>5.1088286460696868E-5</v>
      </c>
      <c r="K2264" s="158">
        <f t="shared" si="106"/>
        <v>0</v>
      </c>
      <c r="L2264" s="159">
        <f t="shared" si="107"/>
        <v>-2.8737580309497472E-4</v>
      </c>
    </row>
    <row r="2265" spans="2:12" x14ac:dyDescent="0.2">
      <c r="B2265" s="112" t="s">
        <v>2</v>
      </c>
      <c r="C2265" s="113">
        <f>_xll.qlCalendarAdvance("TARGET",C2264,B2265,"mf")</f>
        <v>52342</v>
      </c>
      <c r="D2265" s="120">
        <f>_xll.xlShmInterpRateFwd($D$3&amp;T(CalculationTrigger),C2265,,5,C2266)</f>
        <v>1.5566636844752235E-2</v>
      </c>
      <c r="E2265" s="120">
        <f>_xll.xlShmInterpRateFwd($E$3&amp;T(CalculationTrigger),C2265,,5,C2266)</f>
        <v>1.5517018760575254E-2</v>
      </c>
      <c r="F2265" s="121">
        <f>_xll.xlShmInterpRateFwd($F$3&amp;T(CalculationTrigger),C2265,,5,C2266)</f>
        <v>1.5120111660188115E-2</v>
      </c>
      <c r="G2265" s="148">
        <f>_xll.xlShmInterpDisc($G$3&amp;T(CalculationTrigger),C2265)</f>
        <v>0.69356165957576676</v>
      </c>
      <c r="H2265" s="149">
        <f>_xll.xlShmInterpDisc($H$3&amp;T(CalculationTrigger),C2265)</f>
        <v>0.69448583994370983</v>
      </c>
      <c r="I2265" s="150">
        <f>_xll.xlShmInterpDisc($I$3&amp;T(CalculationTrigger),C2265)</f>
        <v>0.69970900386250456</v>
      </c>
      <c r="J2265" s="157">
        <f t="shared" si="105"/>
        <v>5.1087210281954895E-5</v>
      </c>
      <c r="K2265" s="158">
        <f t="shared" si="106"/>
        <v>0</v>
      </c>
      <c r="L2265" s="159">
        <f t="shared" si="107"/>
        <v>-2.8745636414364325E-4</v>
      </c>
    </row>
    <row r="2266" spans="2:12" x14ac:dyDescent="0.2">
      <c r="B2266" s="112" t="s">
        <v>2</v>
      </c>
      <c r="C2266" s="113">
        <f>_xll.qlCalendarAdvance("TARGET",C2265,B2266,"mf")</f>
        <v>52349</v>
      </c>
      <c r="D2266" s="120">
        <f>_xll.xlShmInterpRateFwd($D$3&amp;T(CalculationTrigger),C2266,,5,C2267)</f>
        <v>1.5564588610097902E-2</v>
      </c>
      <c r="E2266" s="120">
        <f>_xll.xlShmInterpRateFwd($E$3&amp;T(CalculationTrigger),C2266,,5,C2267)</f>
        <v>1.5514992620752415E-2</v>
      </c>
      <c r="F2266" s="121">
        <f>_xll.xlShmInterpRateFwd($F$3&amp;T(CalculationTrigger),C2266,,5,C2267)</f>
        <v>1.5118166328760667E-2</v>
      </c>
      <c r="G2266" s="148">
        <f>_xll.xlShmInterpDisc($G$3&amp;T(CalculationTrigger),C2266)</f>
        <v>0.69335466669328127</v>
      </c>
      <c r="H2266" s="149">
        <f>_xll.xlShmInterpDisc($H$3&amp;T(CalculationTrigger),C2266)</f>
        <v>0.69427923170523276</v>
      </c>
      <c r="I2266" s="150">
        <f>_xll.xlShmInterpDisc($I$3&amp;T(CalculationTrigger),C2266)</f>
        <v>0.69950616474133975</v>
      </c>
      <c r="J2266" s="157">
        <f t="shared" si="105"/>
        <v>5.1086119285534885E-5</v>
      </c>
      <c r="K2266" s="158">
        <f t="shared" si="106"/>
        <v>0</v>
      </c>
      <c r="L2266" s="159">
        <f t="shared" si="107"/>
        <v>-2.8753674846965238E-4</v>
      </c>
    </row>
    <row r="2267" spans="2:12" x14ac:dyDescent="0.2">
      <c r="B2267" s="112" t="s">
        <v>2</v>
      </c>
      <c r="C2267" s="113">
        <f>_xll.qlCalendarAdvance("TARGET",C2266,B2267,"mf")</f>
        <v>52356</v>
      </c>
      <c r="D2267" s="120">
        <f>_xll.xlShmInterpRateFwd($D$3&amp;T(CalculationTrigger),C2267,,5,C2268)</f>
        <v>1.5562502537974377E-2</v>
      </c>
      <c r="E2267" s="120">
        <f>_xll.xlShmInterpRateFwd($E$3&amp;T(CalculationTrigger),C2267,,5,C2268)</f>
        <v>1.5512928422471007E-2</v>
      </c>
      <c r="F2267" s="121">
        <f>_xll.xlShmInterpRateFwd($F$3&amp;T(CalculationTrigger),C2267,,5,C2268)</f>
        <v>1.5116184466172897E-2</v>
      </c>
      <c r="G2267" s="148">
        <f>_xll.xlShmInterpDisc($G$3&amp;T(CalculationTrigger),C2267)</f>
        <v>0.69314776280720258</v>
      </c>
      <c r="H2267" s="149">
        <f>_xll.xlShmInterpDisc($H$3&amp;T(CalculationTrigger),C2267)</f>
        <v>0.69407271189421049</v>
      </c>
      <c r="I2267" s="150">
        <f>_xll.xlShmInterpDisc($I$3&amp;T(CalculationTrigger),C2267)</f>
        <v>0.69930341050320333</v>
      </c>
      <c r="J2267" s="157">
        <f t="shared" si="105"/>
        <v>5.1085013665876275E-5</v>
      </c>
      <c r="K2267" s="158">
        <f t="shared" si="106"/>
        <v>0</v>
      </c>
      <c r="L2267" s="159">
        <f t="shared" si="107"/>
        <v>-2.8761695534315157E-4</v>
      </c>
    </row>
    <row r="2268" spans="2:12" x14ac:dyDescent="0.2">
      <c r="B2268" s="112" t="s">
        <v>2</v>
      </c>
      <c r="C2268" s="113">
        <f>_xll.qlCalendarAdvance("TARGET",C2267,B2268,"mf")</f>
        <v>52363</v>
      </c>
      <c r="D2268" s="120">
        <f>_xll.xlShmInterpRateFwd($D$3&amp;T(CalculationTrigger),C2268,,5,C2269)</f>
        <v>1.5560378544984878E-2</v>
      </c>
      <c r="E2268" s="120">
        <f>_xll.xlShmInterpRateFwd($E$3&amp;T(CalculationTrigger),C2268,,5,C2269)</f>
        <v>1.5510826081569761E-2</v>
      </c>
      <c r="F2268" s="121">
        <f>_xll.xlShmInterpRateFwd($F$3&amp;T(CalculationTrigger),C2268,,5,C2269)</f>
        <v>1.5114165991131332E-2</v>
      </c>
      <c r="G2268" s="148">
        <f>_xll.xlShmInterpDisc($G$3&amp;T(CalculationTrigger),C2268)</f>
        <v>0.69294094837740938</v>
      </c>
      <c r="H2268" s="149">
        <f>_xll.xlShmInterpDisc($H$3&amp;T(CalculationTrigger),C2268)</f>
        <v>0.69386628097459224</v>
      </c>
      <c r="I2268" s="150">
        <f>_xll.xlShmInterpDisc($I$3&amp;T(CalculationTrigger),C2268)</f>
        <v>0.69910074159801694</v>
      </c>
      <c r="J2268" s="157">
        <f t="shared" si="105"/>
        <v>5.1083893617401382E-5</v>
      </c>
      <c r="K2268" s="158">
        <f t="shared" si="106"/>
        <v>0</v>
      </c>
      <c r="L2268" s="159">
        <f t="shared" si="107"/>
        <v>-2.8769698403425696E-4</v>
      </c>
    </row>
    <row r="2269" spans="2:12" x14ac:dyDescent="0.2">
      <c r="B2269" s="112" t="s">
        <v>2</v>
      </c>
      <c r="C2269" s="113">
        <f>_xll.qlCalendarAdvance("TARGET",C2268,B2269,"mf")</f>
        <v>52370</v>
      </c>
      <c r="D2269" s="120">
        <f>_xll.xlShmInterpRateFwd($D$3&amp;T(CalculationTrigger),C2269,,5,C2270)</f>
        <v>1.5558216547883422E-2</v>
      </c>
      <c r="E2269" s="120">
        <f>_xll.xlShmInterpRateFwd($E$3&amp;T(CalculationTrigger),C2269,,5,C2270)</f>
        <v>1.5508685514003457E-2</v>
      </c>
      <c r="F2269" s="121">
        <f>_xll.xlShmInterpRateFwd($F$3&amp;T(CalculationTrigger),C2269,,5,C2270)</f>
        <v>1.5112110822533836E-2</v>
      </c>
      <c r="G2269" s="148">
        <f>_xll.xlShmInterpDisc($G$3&amp;T(CalculationTrigger),C2269)</f>
        <v>0.69273422386431138</v>
      </c>
      <c r="H2269" s="149">
        <f>_xll.xlShmInterpDisc($H$3&amp;T(CalculationTrigger),C2269)</f>
        <v>0.69365993941086712</v>
      </c>
      <c r="I2269" s="150">
        <f>_xll.xlShmInterpDisc($I$3&amp;T(CalculationTrigger),C2269)</f>
        <v>0.69889815847624503</v>
      </c>
      <c r="J2269" s="157">
        <f t="shared" si="105"/>
        <v>5.1082759334515482E-5</v>
      </c>
      <c r="K2269" s="158">
        <f t="shared" si="106"/>
        <v>0</v>
      </c>
      <c r="L2269" s="159">
        <f t="shared" si="107"/>
        <v>-2.8777683381311074E-4</v>
      </c>
    </row>
    <row r="2270" spans="2:12" x14ac:dyDescent="0.2">
      <c r="B2270" s="112" t="s">
        <v>2</v>
      </c>
      <c r="C2270" s="113">
        <f>_xll.qlCalendarAdvance("TARGET",C2269,B2270,"mf")</f>
        <v>52377</v>
      </c>
      <c r="D2270" s="120">
        <f>_xll.xlShmInterpRateFwd($D$3&amp;T(CalculationTrigger),C2270,,5,C2271)</f>
        <v>1.5556016463325757E-2</v>
      </c>
      <c r="E2270" s="120">
        <f>_xll.xlShmInterpRateFwd($E$3&amp;T(CalculationTrigger),C2270,,5,C2271)</f>
        <v>1.5506506635651765E-2</v>
      </c>
      <c r="F2270" s="121">
        <f>_xll.xlShmInterpRateFwd($F$3&amp;T(CalculationTrigger),C2270,,5,C2271)</f>
        <v>1.511001887919735E-2</v>
      </c>
      <c r="G2270" s="148">
        <f>_xll.xlShmInterpDisc($G$3&amp;T(CalculationTrigger),C2270)</f>
        <v>0.69252758972884643</v>
      </c>
      <c r="H2270" s="149">
        <f>_xll.xlShmInterpDisc($H$3&amp;T(CalculationTrigger),C2270)</f>
        <v>0.6934536876680617</v>
      </c>
      <c r="I2270" s="150">
        <f>_xll.xlShmInterpDisc($I$3&amp;T(CalculationTrigger),C2270)</f>
        <v>0.6986956615888914</v>
      </c>
      <c r="J2270" s="157">
        <f t="shared" si="105"/>
        <v>5.1081611011645076E-5</v>
      </c>
      <c r="K2270" s="158">
        <f t="shared" si="106"/>
        <v>0</v>
      </c>
      <c r="L2270" s="159">
        <f t="shared" si="107"/>
        <v>-2.878565039498472E-4</v>
      </c>
    </row>
    <row r="2271" spans="2:12" x14ac:dyDescent="0.2">
      <c r="B2271" s="112" t="s">
        <v>2</v>
      </c>
      <c r="C2271" s="113">
        <f>_xll.qlCalendarAdvance("TARGET",C2270,B2271,"mf")</f>
        <v>52384</v>
      </c>
      <c r="D2271" s="120">
        <f>_xll.xlShmInterpRateFwd($D$3&amp;T(CalculationTrigger),C2271,,5,C2272)</f>
        <v>1.5553778207973604E-2</v>
      </c>
      <c r="E2271" s="120">
        <f>_xll.xlShmInterpRateFwd($E$3&amp;T(CalculationTrigger),C2271,,5,C2272)</f>
        <v>1.5504289362400343E-2</v>
      </c>
      <c r="F2271" s="121">
        <f>_xll.xlShmInterpRateFwd($F$3&amp;T(CalculationTrigger),C2271,,5,C2272)</f>
        <v>1.5107890079881081E-2</v>
      </c>
      <c r="G2271" s="148">
        <f>_xll.xlShmInterpDisc($G$3&amp;T(CalculationTrigger),C2271)</f>
        <v>0.69232104643248071</v>
      </c>
      <c r="H2271" s="149">
        <f>_xll.xlShmInterpDisc($H$3&amp;T(CalculationTrigger),C2271)</f>
        <v>0.69324752621173991</v>
      </c>
      <c r="I2271" s="150">
        <f>_xll.xlShmInterpDisc($I$3&amp;T(CalculationTrigger),C2271)</f>
        <v>0.69849325138749907</v>
      </c>
      <c r="J2271" s="157">
        <f t="shared" si="105"/>
        <v>5.1080448843216655E-5</v>
      </c>
      <c r="K2271" s="158">
        <f t="shared" si="106"/>
        <v>0</v>
      </c>
      <c r="L2271" s="159">
        <f t="shared" si="107"/>
        <v>-2.8793599371459299E-4</v>
      </c>
    </row>
    <row r="2272" spans="2:12" x14ac:dyDescent="0.2">
      <c r="B2272" s="112" t="s">
        <v>2</v>
      </c>
      <c r="C2272" s="113">
        <f>_xll.qlCalendarAdvance("TARGET",C2271,B2272,"mf")</f>
        <v>52391</v>
      </c>
      <c r="D2272" s="120">
        <f>_xll.xlShmInterpRateFwd($D$3&amp;T(CalculationTrigger),C2272,,5,C2273)</f>
        <v>1.5551501698523646E-2</v>
      </c>
      <c r="E2272" s="120">
        <f>_xll.xlShmInterpRateFwd($E$3&amp;T(CalculationTrigger),C2272,,5,C2273)</f>
        <v>1.5502033610175592E-2</v>
      </c>
      <c r="F2272" s="121">
        <f>_xll.xlShmInterpRateFwd($F$3&amp;T(CalculationTrigger),C2272,,5,C2273)</f>
        <v>1.5105724343489221E-2</v>
      </c>
      <c r="G2272" s="148">
        <f>_xll.xlShmInterpDisc($G$3&amp;T(CalculationTrigger),C2272)</f>
        <v>0.69211459443720769</v>
      </c>
      <c r="H2272" s="149">
        <f>_xll.xlShmInterpDisc($H$3&amp;T(CalculationTrigger),C2272)</f>
        <v>0.693041455508002</v>
      </c>
      <c r="I2272" s="150">
        <f>_xll.xlShmInterpDisc($I$3&amp;T(CalculationTrigger),C2272)</f>
        <v>0.6982909283241503</v>
      </c>
      <c r="J2272" s="157">
        <f t="shared" si="105"/>
        <v>5.107927302364814E-5</v>
      </c>
      <c r="K2272" s="158">
        <f t="shared" si="106"/>
        <v>0</v>
      </c>
      <c r="L2272" s="159">
        <f t="shared" si="107"/>
        <v>-2.8801530237749237E-4</v>
      </c>
    </row>
    <row r="2273" spans="2:12" x14ac:dyDescent="0.2">
      <c r="B2273" s="112" t="s">
        <v>2</v>
      </c>
      <c r="C2273" s="113">
        <f>_xll.qlCalendarAdvance("TARGET",C2272,B2273,"mf")</f>
        <v>52398</v>
      </c>
      <c r="D2273" s="120">
        <f>_xll.xlShmInterpRateFwd($D$3&amp;T(CalculationTrigger),C2273,,5,C2274)</f>
        <v>1.5549186851643795E-2</v>
      </c>
      <c r="E2273" s="120">
        <f>_xll.xlShmInterpRateFwd($E$3&amp;T(CalculationTrigger),C2273,,5,C2274)</f>
        <v>1.5499739294863575E-2</v>
      </c>
      <c r="F2273" s="121">
        <f>_xll.xlShmInterpRateFwd($F$3&amp;T(CalculationTrigger),C2273,,5,C2274)</f>
        <v>1.5103521588781343E-2</v>
      </c>
      <c r="G2273" s="148">
        <f>_xll.xlShmInterpDisc($G$3&amp;T(CalculationTrigger),C2273)</f>
        <v>0.69190823420554659</v>
      </c>
      <c r="H2273" s="149">
        <f>_xll.xlShmInterpDisc($H$3&amp;T(CalculationTrigger),C2273)</f>
        <v>0.69283547602348294</v>
      </c>
      <c r="I2273" s="150">
        <f>_xll.xlShmInterpDisc($I$3&amp;T(CalculationTrigger),C2273)</f>
        <v>0.69808869285146358</v>
      </c>
      <c r="J2273" s="157">
        <f t="shared" si="105"/>
        <v>5.1078083747361708E-5</v>
      </c>
      <c r="K2273" s="158">
        <f t="shared" si="106"/>
        <v>0</v>
      </c>
      <c r="L2273" s="159">
        <f t="shared" si="107"/>
        <v>-2.8809442920866516E-4</v>
      </c>
    </row>
    <row r="2274" spans="2:12" x14ac:dyDescent="0.2">
      <c r="B2274" s="112" t="s">
        <v>2</v>
      </c>
      <c r="C2274" s="113">
        <f>_xll.qlCalendarAdvance("TARGET",C2273,B2274,"mf")</f>
        <v>52405</v>
      </c>
      <c r="D2274" s="120">
        <f>_xll.xlShmInterpRateFwd($D$3&amp;T(CalculationTrigger),C2274,,5,C2275)</f>
        <v>1.5546833584019544E-2</v>
      </c>
      <c r="E2274" s="120">
        <f>_xll.xlShmInterpRateFwd($E$3&amp;T(CalculationTrigger),C2274,,5,C2275)</f>
        <v>1.5497406332362129E-2</v>
      </c>
      <c r="F2274" s="121">
        <f>_xll.xlShmInterpRateFwd($F$3&amp;T(CalculationTrigger),C2274,,5,C2275)</f>
        <v>1.5101281734604085E-2</v>
      </c>
      <c r="G2274" s="148">
        <f>_xll.xlShmInterpDisc($G$3&amp;T(CalculationTrigger),C2274)</f>
        <v>0.69170196620054192</v>
      </c>
      <c r="H2274" s="149">
        <f>_xll.xlShmInterpDisc($H$3&amp;T(CalculationTrigger),C2274)</f>
        <v>0.69262958822535192</v>
      </c>
      <c r="I2274" s="150">
        <f>_xll.xlShmInterpDisc($I$3&amp;T(CalculationTrigger),C2274)</f>
        <v>0.69788654542259465</v>
      </c>
      <c r="J2274" s="157">
        <f t="shared" si="105"/>
        <v>5.1076881208775238E-5</v>
      </c>
      <c r="K2274" s="158">
        <f t="shared" si="106"/>
        <v>0</v>
      </c>
      <c r="L2274" s="159">
        <f t="shared" si="107"/>
        <v>-2.8817337347825746E-4</v>
      </c>
    </row>
    <row r="2275" spans="2:12" x14ac:dyDescent="0.2">
      <c r="B2275" s="112" t="s">
        <v>2</v>
      </c>
      <c r="C2275" s="113">
        <f>_xll.qlCalendarAdvance("TARGET",C2274,B2275,"mf")</f>
        <v>52412</v>
      </c>
      <c r="D2275" s="120">
        <f>_xll.xlShmInterpRateFwd($D$3&amp;T(CalculationTrigger),C2275,,5,C2276)</f>
        <v>1.5544441812324991E-2</v>
      </c>
      <c r="E2275" s="120">
        <f>_xll.xlShmInterpRateFwd($E$3&amp;T(CalculationTrigger),C2275,,5,C2276)</f>
        <v>1.5495034638586678E-2</v>
      </c>
      <c r="F2275" s="121">
        <f>_xll.xlShmInterpRateFwd($F$3&amp;T(CalculationTrigger),C2275,,5,C2276)</f>
        <v>1.5099004699769519E-2</v>
      </c>
      <c r="G2275" s="148">
        <f>_xll.xlShmInterpDisc($G$3&amp;T(CalculationTrigger),C2275)</f>
        <v>0.69149579088576207</v>
      </c>
      <c r="H2275" s="149">
        <f>_xll.xlShmInterpDisc($H$3&amp;T(CalculationTrigger),C2275)</f>
        <v>0.69242379258131137</v>
      </c>
      <c r="I2275" s="150">
        <f>_xll.xlShmInterpDisc($I$3&amp;T(CalculationTrigger),C2275)</f>
        <v>0.69768448649123416</v>
      </c>
      <c r="J2275" s="157">
        <f t="shared" si="105"/>
        <v>5.1075665602315087E-5</v>
      </c>
      <c r="K2275" s="158">
        <f t="shared" si="106"/>
        <v>0</v>
      </c>
      <c r="L2275" s="159">
        <f t="shared" si="107"/>
        <v>-2.8825213445639092E-4</v>
      </c>
    </row>
    <row r="2276" spans="2:12" x14ac:dyDescent="0.2">
      <c r="B2276" s="112" t="s">
        <v>2</v>
      </c>
      <c r="C2276" s="113">
        <f>_xll.qlCalendarAdvance("TARGET",C2275,B2276,"mf")</f>
        <v>52419</v>
      </c>
      <c r="D2276" s="120">
        <f>_xll.xlShmInterpRateFwd($D$3&amp;T(CalculationTrigger),C2276,,5,C2277)</f>
        <v>1.5542011453246032E-2</v>
      </c>
      <c r="E2276" s="120">
        <f>_xll.xlShmInterpRateFwd($E$3&amp;T(CalculationTrigger),C2276,,5,C2277)</f>
        <v>1.5492624129429672E-2</v>
      </c>
      <c r="F2276" s="121">
        <f>_xll.xlShmInterpRateFwd($F$3&amp;T(CalculationTrigger),C2276,,5,C2277)</f>
        <v>1.5096690403113072E-2</v>
      </c>
      <c r="G2276" s="148">
        <f>_xll.xlShmInterpDisc($G$3&amp;T(CalculationTrigger),C2276)</f>
        <v>0.6912897087252986</v>
      </c>
      <c r="H2276" s="149">
        <f>_xll.xlShmInterpDisc($H$3&amp;T(CalculationTrigger),C2276)</f>
        <v>0.69221808955959552</v>
      </c>
      <c r="I2276" s="150">
        <f>_xll.xlShmInterpDisc($I$3&amp;T(CalculationTrigger),C2276)</f>
        <v>0.69748251651160753</v>
      </c>
      <c r="J2276" s="157">
        <f t="shared" si="105"/>
        <v>5.107443712239486E-5</v>
      </c>
      <c r="K2276" s="158">
        <f t="shared" si="106"/>
        <v>0</v>
      </c>
      <c r="L2276" s="159">
        <f t="shared" si="107"/>
        <v>-2.8833071141321349E-4</v>
      </c>
    </row>
    <row r="2277" spans="2:12" x14ac:dyDescent="0.2">
      <c r="B2277" s="112" t="s">
        <v>2</v>
      </c>
      <c r="C2277" s="113">
        <f>_xll.qlCalendarAdvance("TARGET",C2276,B2277,"mf")</f>
        <v>52426</v>
      </c>
      <c r="D2277" s="120">
        <f>_xll.xlShmInterpRateFwd($D$3&amp;T(CalculationTrigger),C2277,,5,C2278)</f>
        <v>1.5539542423434E-2</v>
      </c>
      <c r="E2277" s="120">
        <f>_xll.xlShmInterpRateFwd($E$3&amp;T(CalculationTrigger),C2277,,5,C2278)</f>
        <v>1.549017472078377E-2</v>
      </c>
      <c r="F2277" s="121">
        <f>_xll.xlShmInterpRateFwd($F$3&amp;T(CalculationTrigger),C2277,,5,C2278)</f>
        <v>1.5094338763435607E-2</v>
      </c>
      <c r="G2277" s="148">
        <f>_xll.xlShmInterpDisc($G$3&amp;T(CalculationTrigger),C2277)</f>
        <v>0.69108372018376507</v>
      </c>
      <c r="H2277" s="149">
        <f>_xll.xlShmInterpDisc($H$3&amp;T(CalculationTrigger),C2277)</f>
        <v>0.69201247962896983</v>
      </c>
      <c r="I2277" s="150">
        <f>_xll.xlShmInterpDisc($I$3&amp;T(CalculationTrigger),C2277)</f>
        <v>0.69728063593847345</v>
      </c>
      <c r="J2277" s="157">
        <f t="shared" si="105"/>
        <v>5.1073195963445067E-5</v>
      </c>
      <c r="K2277" s="158">
        <f t="shared" si="106"/>
        <v>0</v>
      </c>
      <c r="L2277" s="159">
        <f t="shared" si="107"/>
        <v>-2.8840910361884917E-4</v>
      </c>
    </row>
    <row r="2278" spans="2:12" x14ac:dyDescent="0.2">
      <c r="B2278" s="112" t="s">
        <v>2</v>
      </c>
      <c r="C2278" s="113">
        <f>_xll.qlCalendarAdvance("TARGET",C2277,B2278,"mf")</f>
        <v>52433</v>
      </c>
      <c r="D2278" s="120">
        <f>_xll.xlShmInterpRateFwd($D$3&amp;T(CalculationTrigger),C2278,,5,C2279)</f>
        <v>1.5537034639621533E-2</v>
      </c>
      <c r="E2278" s="120">
        <f>_xll.xlShmInterpRateFwd($E$3&amp;T(CalculationTrigger),C2278,,5,C2279)</f>
        <v>1.5487686328570801E-2</v>
      </c>
      <c r="F2278" s="121">
        <f>_xll.xlShmInterpRateFwd($F$3&amp;T(CalculationTrigger),C2278,,5,C2279)</f>
        <v>1.5091949699596102E-2</v>
      </c>
      <c r="G2278" s="148">
        <f>_xll.xlShmInterpDisc($G$3&amp;T(CalculationTrigger),C2278)</f>
        <v>0.69087782572629663</v>
      </c>
      <c r="H2278" s="149">
        <f>_xll.xlShmInterpDisc($H$3&amp;T(CalculationTrigger),C2278)</f>
        <v>0.69180696325873003</v>
      </c>
      <c r="I2278" s="150">
        <f>_xll.xlShmInterpDisc($I$3&amp;T(CalculationTrigger),C2278)</f>
        <v>0.69707884522712338</v>
      </c>
      <c r="J2278" s="157">
        <f t="shared" si="105"/>
        <v>5.1071942319875097E-5</v>
      </c>
      <c r="K2278" s="158">
        <f t="shared" si="106"/>
        <v>0</v>
      </c>
      <c r="L2278" s="159">
        <f t="shared" si="107"/>
        <v>-2.8848731034343132E-4</v>
      </c>
    </row>
    <row r="2279" spans="2:12" x14ac:dyDescent="0.2">
      <c r="B2279" s="112" t="s">
        <v>2</v>
      </c>
      <c r="C2279" s="113">
        <f>_xll.qlCalendarAdvance("TARGET",C2278,B2279,"mf")</f>
        <v>52440</v>
      </c>
      <c r="D2279" s="120">
        <f>_xll.xlShmInterpRateFwd($D$3&amp;T(CalculationTrigger),C2279,,5,C2280)</f>
        <v>1.5534488018448788E-2</v>
      </c>
      <c r="E2279" s="120">
        <f>_xll.xlShmInterpRateFwd($E$3&amp;T(CalculationTrigger),C2279,,5,C2280)</f>
        <v>1.5485158868678038E-2</v>
      </c>
      <c r="F2279" s="121">
        <f>_xll.xlShmInterpRateFwd($F$3&amp;T(CalculationTrigger),C2279,,5,C2280)</f>
        <v>1.508952313035525E-2</v>
      </c>
      <c r="G2279" s="148">
        <f>_xll.xlShmInterpDisc($G$3&amp;T(CalculationTrigger),C2279)</f>
        <v>0.69067202581854781</v>
      </c>
      <c r="H2279" s="149">
        <f>_xll.xlShmInterpDisc($H$3&amp;T(CalculationTrigger),C2279)</f>
        <v>0.69160154091870063</v>
      </c>
      <c r="I2279" s="150">
        <f>_xll.xlShmInterpDisc($I$3&amp;T(CalculationTrigger),C2279)</f>
        <v>0.69687714483337992</v>
      </c>
      <c r="J2279" s="157">
        <f t="shared" si="105"/>
        <v>5.107067638611963E-5</v>
      </c>
      <c r="K2279" s="158">
        <f t="shared" si="106"/>
        <v>0</v>
      </c>
      <c r="L2279" s="159">
        <f t="shared" si="107"/>
        <v>-2.8856533085709466E-4</v>
      </c>
    </row>
    <row r="2280" spans="2:12" x14ac:dyDescent="0.2">
      <c r="B2280" s="112" t="s">
        <v>2</v>
      </c>
      <c r="C2280" s="113">
        <f>_xll.qlCalendarAdvance("TARGET",C2279,B2280,"mf")</f>
        <v>52447</v>
      </c>
      <c r="D2280" s="120">
        <f>_xll.xlShmInterpRateFwd($D$3&amp;T(CalculationTrigger),C2280,,5,C2281)</f>
        <v>1.5531902476590892E-2</v>
      </c>
      <c r="E2280" s="120">
        <f>_xll.xlShmInterpRateFwd($E$3&amp;T(CalculationTrigger),C2280,,5,C2281)</f>
        <v>1.5482592256998764E-2</v>
      </c>
      <c r="F2280" s="121">
        <f>_xll.xlShmInterpRateFwd($F$3&amp;T(CalculationTrigger),C2280,,5,C2281)</f>
        <v>1.5087058974601371E-2</v>
      </c>
      <c r="G2280" s="148">
        <f>_xll.xlShmInterpDisc($G$3&amp;T(CalculationTrigger),C2280)</f>
        <v>0.69046632092669291</v>
      </c>
      <c r="H2280" s="149">
        <f>_xll.xlShmInterpDisc($H$3&amp;T(CalculationTrigger),C2280)</f>
        <v>0.69139621307923449</v>
      </c>
      <c r="I2280" s="150">
        <f>_xll.xlShmInterpDisc($I$3&amp;T(CalculationTrigger),C2280)</f>
        <v>0.69667553521359715</v>
      </c>
      <c r="J2280" s="157">
        <f t="shared" si="105"/>
        <v>5.1069398356596436E-5</v>
      </c>
      <c r="K2280" s="158">
        <f t="shared" si="106"/>
        <v>0</v>
      </c>
      <c r="L2280" s="159">
        <f t="shared" si="107"/>
        <v>-2.886431644299834E-4</v>
      </c>
    </row>
    <row r="2281" spans="2:12" x14ac:dyDescent="0.2">
      <c r="B2281" s="112" t="s">
        <v>2</v>
      </c>
      <c r="C2281" s="113">
        <f>_xll.qlCalendarAdvance("TARGET",C2280,B2281,"mf")</f>
        <v>52454</v>
      </c>
      <c r="D2281" s="120">
        <f>_xll.xlShmInterpRateFwd($D$3&amp;T(CalculationTrigger),C2281,,5,C2282)</f>
        <v>1.5529277930734751E-2</v>
      </c>
      <c r="E2281" s="120">
        <f>_xll.xlShmInterpRateFwd($E$3&amp;T(CalculationTrigger),C2281,,5,C2282)</f>
        <v>1.547998640944963E-2</v>
      </c>
      <c r="F2281" s="121">
        <f>_xll.xlShmInterpRateFwd($F$3&amp;T(CalculationTrigger),C2281,,5,C2282)</f>
        <v>1.508455715110134E-2</v>
      </c>
      <c r="G2281" s="148">
        <f>_xll.xlShmInterpDisc($G$3&amp;T(CalculationTrigger),C2281)</f>
        <v>0.69026071151742452</v>
      </c>
      <c r="H2281" s="149">
        <f>_xll.xlShmInterpDisc($H$3&amp;T(CalculationTrigger),C2281)</f>
        <v>0.69119098021121184</v>
      </c>
      <c r="I2281" s="150">
        <f>_xll.xlShmInterpDisc($I$3&amp;T(CalculationTrigger),C2281)</f>
        <v>0.69647401682465804</v>
      </c>
      <c r="J2281" s="157">
        <f t="shared" si="105"/>
        <v>5.1068108425723288E-5</v>
      </c>
      <c r="K2281" s="158">
        <f t="shared" si="106"/>
        <v>0</v>
      </c>
      <c r="L2281" s="159">
        <f t="shared" si="107"/>
        <v>-2.8872081033220977E-4</v>
      </c>
    </row>
    <row r="2282" spans="2:12" x14ac:dyDescent="0.2">
      <c r="B2282" s="112" t="s">
        <v>2</v>
      </c>
      <c r="C2282" s="113">
        <f>_xll.qlCalendarAdvance("TARGET",C2281,B2282,"mf")</f>
        <v>52461</v>
      </c>
      <c r="D2282" s="120">
        <f>_xll.xlShmInterpRateFwd($D$3&amp;T(CalculationTrigger),C2282,,5,C2283)</f>
        <v>1.5526614297579072E-2</v>
      </c>
      <c r="E2282" s="120">
        <f>_xll.xlShmInterpRateFwd($E$3&amp;T(CalculationTrigger),C2282,,5,C2283)</f>
        <v>1.5477341241930131E-2</v>
      </c>
      <c r="F2282" s="121">
        <f>_xll.xlShmInterpRateFwd($F$3&amp;T(CalculationTrigger),C2282,,5,C2283)</f>
        <v>1.5082017578714902E-2</v>
      </c>
      <c r="G2282" s="148">
        <f>_xll.xlShmInterpDisc($G$3&amp;T(CalculationTrigger),C2282)</f>
        <v>0.69005519805795235</v>
      </c>
      <c r="H2282" s="149">
        <f>_xll.xlShmInterpDisc($H$3&amp;T(CalculationTrigger),C2282)</f>
        <v>0.69098584278603881</v>
      </c>
      <c r="I2282" s="150">
        <f>_xll.xlShmInterpDisc($I$3&amp;T(CalculationTrigger),C2282)</f>
        <v>0.69627259012397502</v>
      </c>
      <c r="J2282" s="157">
        <f t="shared" si="105"/>
        <v>5.1066806787913754E-5</v>
      </c>
      <c r="K2282" s="158">
        <f t="shared" si="106"/>
        <v>0</v>
      </c>
      <c r="L2282" s="159">
        <f t="shared" si="107"/>
        <v>-2.8879826783392902E-4</v>
      </c>
    </row>
    <row r="2283" spans="2:12" x14ac:dyDescent="0.2">
      <c r="B2283" s="112" t="s">
        <v>2</v>
      </c>
      <c r="C2283" s="113">
        <f>_xll.qlCalendarAdvance("TARGET",C2282,B2283,"mf")</f>
        <v>52468</v>
      </c>
      <c r="D2283" s="120">
        <f>_xll.xlShmInterpRateFwd($D$3&amp;T(CalculationTrigger),C2283,,5,C2284)</f>
        <v>1.5523911493793814E-2</v>
      </c>
      <c r="E2283" s="120">
        <f>_xll.xlShmInterpRateFwd($E$3&amp;T(CalculationTrigger),C2283,,5,C2284)</f>
        <v>1.5474656670339964E-2</v>
      </c>
      <c r="F2283" s="121">
        <f>_xll.xlShmInterpRateFwd($F$3&amp;T(CalculationTrigger),C2283,,5,C2284)</f>
        <v>1.5079440176273032E-2</v>
      </c>
      <c r="G2283" s="148">
        <f>_xll.xlShmInterpDisc($G$3&amp;T(CalculationTrigger),C2283)</f>
        <v>0.68984978101600236</v>
      </c>
      <c r="H2283" s="149">
        <f>_xll.xlShmInterpDisc($H$3&amp;T(CalculationTrigger),C2283)</f>
        <v>0.69078080127564701</v>
      </c>
      <c r="I2283" s="150">
        <f>_xll.xlShmInterpDisc($I$3&amp;T(CalculationTrigger),C2283)</f>
        <v>0.69607125556948801</v>
      </c>
      <c r="J2283" s="157">
        <f t="shared" si="105"/>
        <v>5.1065493637602433E-5</v>
      </c>
      <c r="K2283" s="158">
        <f t="shared" si="106"/>
        <v>0</v>
      </c>
      <c r="L2283" s="159">
        <f t="shared" si="107"/>
        <v>-2.8887553620526456E-4</v>
      </c>
    </row>
    <row r="2284" spans="2:12" x14ac:dyDescent="0.2">
      <c r="B2284" s="112" t="s">
        <v>2</v>
      </c>
      <c r="C2284" s="113">
        <f>_xll.qlCalendarAdvance("TARGET",C2283,B2284,"mf")</f>
        <v>52475</v>
      </c>
      <c r="D2284" s="120">
        <f>_xll.xlShmInterpRateFwd($D$3&amp;T(CalculationTrigger),C2284,,5,C2285)</f>
        <v>1.5521169436025968E-2</v>
      </c>
      <c r="E2284" s="120">
        <f>_xll.xlShmInterpRateFwd($E$3&amp;T(CalculationTrigger),C2284,,5,C2285)</f>
        <v>1.5471932610573258E-2</v>
      </c>
      <c r="F2284" s="121">
        <f>_xll.xlShmInterpRateFwd($F$3&amp;T(CalculationTrigger),C2284,,5,C2285)</f>
        <v>1.5076824862537403E-2</v>
      </c>
      <c r="G2284" s="148">
        <f>_xll.xlShmInterpDisc($G$3&amp;T(CalculationTrigger),C2284)</f>
        <v>0.68964446085981601</v>
      </c>
      <c r="H2284" s="149">
        <f>_xll.xlShmInterpDisc($H$3&amp;T(CalculationTrigger),C2284)</f>
        <v>0.69057585615249217</v>
      </c>
      <c r="I2284" s="150">
        <f>_xll.xlShmInterpDisc($I$3&amp;T(CalculationTrigger),C2284)</f>
        <v>0.69587001361966372</v>
      </c>
      <c r="J2284" s="157">
        <f t="shared" si="105"/>
        <v>5.1064169169207083E-5</v>
      </c>
      <c r="K2284" s="158">
        <f t="shared" si="106"/>
        <v>0</v>
      </c>
      <c r="L2284" s="159">
        <f t="shared" si="107"/>
        <v>-2.8895261471634129E-4</v>
      </c>
    </row>
    <row r="2285" spans="2:12" x14ac:dyDescent="0.2">
      <c r="B2285" s="112" t="s">
        <v>2</v>
      </c>
      <c r="C2285" s="113">
        <f>_xll.qlCalendarAdvance("TARGET",C2284,B2285,"mf")</f>
        <v>52482</v>
      </c>
      <c r="D2285" s="120">
        <f>_xll.xlShmInterpRateFwd($D$3&amp;T(CalculationTrigger),C2285,,5,C2286)</f>
        <v>1.5518388041009627E-2</v>
      </c>
      <c r="E2285" s="120">
        <f>_xll.xlShmInterpRateFwd($E$3&amp;T(CalculationTrigger),C2285,,5,C2286)</f>
        <v>1.5469168978547512E-2</v>
      </c>
      <c r="F2285" s="121">
        <f>_xll.xlShmInterpRateFwd($F$3&amp;T(CalculationTrigger),C2285,,5,C2286)</f>
        <v>1.5074171556385721E-2</v>
      </c>
      <c r="G2285" s="148">
        <f>_xll.xlShmInterpDisc($G$3&amp;T(CalculationTrigger),C2285)</f>
        <v>0.68943923805814966</v>
      </c>
      <c r="H2285" s="149">
        <f>_xll.xlShmInterpDisc($H$3&amp;T(CalculationTrigger),C2285)</f>
        <v>0.69037100788955374</v>
      </c>
      <c r="I2285" s="150">
        <f>_xll.xlShmInterpDisc($I$3&amp;T(CalculationTrigger),C2285)</f>
        <v>0.69566886473349565</v>
      </c>
      <c r="J2285" s="157">
        <f t="shared" si="105"/>
        <v>5.106283357713285E-5</v>
      </c>
      <c r="K2285" s="158">
        <f t="shared" si="106"/>
        <v>0</v>
      </c>
      <c r="L2285" s="159">
        <f t="shared" si="107"/>
        <v>-2.8902950263731057E-4</v>
      </c>
    </row>
    <row r="2286" spans="2:12" x14ac:dyDescent="0.2">
      <c r="B2286" s="112" t="s">
        <v>2</v>
      </c>
      <c r="C2286" s="113">
        <f>_xll.qlCalendarAdvance("TARGET",C2285,B2286,"mf")</f>
        <v>52489</v>
      </c>
      <c r="D2286" s="120">
        <f>_xll.xlShmInterpRateFwd($D$3&amp;T(CalculationTrigger),C2286,,5,C2287)</f>
        <v>1.5515567225398E-2</v>
      </c>
      <c r="E2286" s="120">
        <f>_xll.xlShmInterpRateFwd($E$3&amp;T(CalculationTrigger),C2286,,5,C2287)</f>
        <v>1.5466365690151491E-2</v>
      </c>
      <c r="F2286" s="121">
        <f>_xll.xlShmInterpRateFwd($F$3&amp;T(CalculationTrigger),C2286,,5,C2287)</f>
        <v>1.5071480176632181E-2</v>
      </c>
      <c r="G2286" s="148">
        <f>_xll.xlShmInterpDisc($G$3&amp;T(CalculationTrigger),C2286)</f>
        <v>0.68923411308027249</v>
      </c>
      <c r="H2286" s="149">
        <f>_xll.xlShmInterpDisc($H$3&amp;T(CalculationTrigger),C2286)</f>
        <v>0.69016625696033329</v>
      </c>
      <c r="I2286" s="150">
        <f>_xll.xlShmInterpDisc($I$3&amp;T(CalculationTrigger),C2286)</f>
        <v>0.69546780937050179</v>
      </c>
      <c r="J2286" s="157">
        <f t="shared" si="105"/>
        <v>5.1061487055826901E-5</v>
      </c>
      <c r="K2286" s="158">
        <f t="shared" si="106"/>
        <v>0</v>
      </c>
      <c r="L2286" s="159">
        <f t="shared" si="107"/>
        <v>-2.8910619923830057E-4</v>
      </c>
    </row>
    <row r="2287" spans="2:12" x14ac:dyDescent="0.2">
      <c r="B2287" s="112" t="s">
        <v>2</v>
      </c>
      <c r="C2287" s="113">
        <f>_xll.qlCalendarAdvance("TARGET",C2286,B2287,"mf")</f>
        <v>52496</v>
      </c>
      <c r="D2287" s="120">
        <f>_xll.xlShmInterpRateFwd($D$3&amp;T(CalculationTrigger),C2287,,5,C2288)</f>
        <v>1.5512706905850314E-2</v>
      </c>
      <c r="E2287" s="120">
        <f>_xll.xlShmInterpRateFwd($E$3&amp;T(CalculationTrigger),C2287,,5,C2288)</f>
        <v>1.5463522661279965E-2</v>
      </c>
      <c r="F2287" s="121">
        <f>_xll.xlShmInterpRateFwd($F$3&amp;T(CalculationTrigger),C2287,,5,C2288)</f>
        <v>1.5068750642073803E-2</v>
      </c>
      <c r="G2287" s="148">
        <f>_xll.xlShmInterpDisc($G$3&amp;T(CalculationTrigger),C2287)</f>
        <v>0.68902908639596672</v>
      </c>
      <c r="H2287" s="149">
        <f>_xll.xlShmInterpDisc($H$3&amp;T(CalculationTrigger),C2287)</f>
        <v>0.68996160383885397</v>
      </c>
      <c r="I2287" s="150">
        <f>_xll.xlShmInterpDisc($I$3&amp;T(CalculationTrigger),C2287)</f>
        <v>0.69526684799072447</v>
      </c>
      <c r="J2287" s="157">
        <f t="shared" si="105"/>
        <v>5.1060129799694378E-5</v>
      </c>
      <c r="K2287" s="158">
        <f t="shared" si="106"/>
        <v>0</v>
      </c>
      <c r="L2287" s="159">
        <f t="shared" si="107"/>
        <v>-2.8918270378943257E-4</v>
      </c>
    </row>
    <row r="2288" spans="2:12" x14ac:dyDescent="0.2">
      <c r="B2288" s="112" t="s">
        <v>2</v>
      </c>
      <c r="C2288" s="113">
        <f>_xll.qlCalendarAdvance("TARGET",C2287,B2288,"mf")</f>
        <v>52503</v>
      </c>
      <c r="D2288" s="120">
        <f>_xll.xlShmInterpRateFwd($D$3&amp;T(CalculationTrigger),C2288,,5,C2289)</f>
        <v>1.5509806999078129E-2</v>
      </c>
      <c r="E2288" s="120">
        <f>_xll.xlShmInterpRateFwd($E$3&amp;T(CalculationTrigger),C2288,,5,C2289)</f>
        <v>1.5460639807874254E-2</v>
      </c>
      <c r="F2288" s="121">
        <f>_xll.xlShmInterpRateFwd($F$3&amp;T(CalculationTrigger),C2288,,5,C2289)</f>
        <v>1.506598287156573E-2</v>
      </c>
      <c r="G2288" s="148">
        <f>_xll.xlShmInterpDisc($G$3&amp;T(CalculationTrigger),C2288)</f>
        <v>0.68882415847552647</v>
      </c>
      <c r="H2288" s="149">
        <f>_xll.xlShmInterpDisc($H$3&amp;T(CalculationTrigger),C2288)</f>
        <v>0.68975704899965973</v>
      </c>
      <c r="I2288" s="150">
        <f>_xll.xlShmInterpDisc($I$3&amp;T(CalculationTrigger),C2288)</f>
        <v>0.69506598105472961</v>
      </c>
      <c r="J2288" s="157">
        <f t="shared" si="105"/>
        <v>5.1058762003161455E-5</v>
      </c>
      <c r="K2288" s="158">
        <f t="shared" si="106"/>
        <v>0</v>
      </c>
      <c r="L2288" s="159">
        <f t="shared" si="107"/>
        <v>-2.8925901556085479E-4</v>
      </c>
    </row>
    <row r="2289" spans="2:12" x14ac:dyDescent="0.2">
      <c r="B2289" s="112" t="s">
        <v>2</v>
      </c>
      <c r="C2289" s="113">
        <f>_xll.qlCalendarAdvance("TARGET",C2288,B2289,"mf")</f>
        <v>52510</v>
      </c>
      <c r="D2289" s="120">
        <f>_xll.xlShmInterpRateFwd($D$3&amp;T(CalculationTrigger),C2289,,5,C2290)</f>
        <v>1.5506867421752684E-2</v>
      </c>
      <c r="E2289" s="120">
        <f>_xll.xlShmInterpRateFwd($E$3&amp;T(CalculationTrigger),C2289,,5,C2290)</f>
        <v>1.5457717045789023E-2</v>
      </c>
      <c r="F2289" s="121">
        <f>_xll.xlShmInterpRateFwd($F$3&amp;T(CalculationTrigger),C2289,,5,C2290)</f>
        <v>1.5063176783911173E-2</v>
      </c>
      <c r="G2289" s="148">
        <f>_xll.xlShmInterpDisc($G$3&amp;T(CalculationTrigger),C2289)</f>
        <v>0.68861932978975626</v>
      </c>
      <c r="H2289" s="149">
        <f>_xll.xlShmInterpDisc($H$3&amp;T(CalculationTrigger),C2289)</f>
        <v>0.68955259291781368</v>
      </c>
      <c r="I2289" s="150">
        <f>_xll.xlShmInterpDisc($I$3&amp;T(CalculationTrigger),C2289)</f>
        <v>0.69486520902360527</v>
      </c>
      <c r="J2289" s="157">
        <f t="shared" si="105"/>
        <v>5.1057383860645888E-5</v>
      </c>
      <c r="K2289" s="158">
        <f t="shared" si="106"/>
        <v>0</v>
      </c>
      <c r="L2289" s="159">
        <f t="shared" si="107"/>
        <v>-2.8933513382269202E-4</v>
      </c>
    </row>
    <row r="2290" spans="2:12" x14ac:dyDescent="0.2">
      <c r="B2290" s="112" t="s">
        <v>2</v>
      </c>
      <c r="C2290" s="113">
        <f>_xll.qlCalendarAdvance("TARGET",C2289,B2290,"mf")</f>
        <v>52517</v>
      </c>
      <c r="D2290" s="120">
        <f>_xll.xlShmInterpRateFwd($D$3&amp;T(CalculationTrigger),C2290,,5,C2291)</f>
        <v>1.5503888090551227E-2</v>
      </c>
      <c r="E2290" s="120">
        <f>_xll.xlShmInterpRateFwd($E$3&amp;T(CalculationTrigger),C2290,,5,C2291)</f>
        <v>1.5454754290954451E-2</v>
      </c>
      <c r="F2290" s="121">
        <f>_xll.xlShmInterpRateFwd($F$3&amp;T(CalculationTrigger),C2290,,5,C2291)</f>
        <v>1.5060332297942508E-2</v>
      </c>
      <c r="G2290" s="148">
        <f>_xll.xlShmInterpDisc($G$3&amp;T(CalculationTrigger),C2290)</f>
        <v>0.68841460080997074</v>
      </c>
      <c r="H2290" s="149">
        <f>_xll.xlShmInterpDisc($H$3&amp;T(CalculationTrigger),C2290)</f>
        <v>0.68934823606889817</v>
      </c>
      <c r="I2290" s="150">
        <f>_xll.xlShmInterpDisc($I$3&amp;T(CalculationTrigger),C2290)</f>
        <v>0.69466453235896131</v>
      </c>
      <c r="J2290" s="157">
        <f t="shared" si="105"/>
        <v>5.1055995566569632E-5</v>
      </c>
      <c r="K2290" s="158">
        <f t="shared" si="106"/>
        <v>0</v>
      </c>
      <c r="L2290" s="159">
        <f t="shared" si="107"/>
        <v>-2.8941105784508771E-4</v>
      </c>
    </row>
    <row r="2291" spans="2:12" x14ac:dyDescent="0.2">
      <c r="B2291" s="112" t="s">
        <v>2</v>
      </c>
      <c r="C2291" s="113">
        <f>_xll.qlCalendarAdvance("TARGET",C2290,B2291,"mf")</f>
        <v>52524</v>
      </c>
      <c r="D2291" s="120">
        <f>_xll.xlShmInterpRateFwd($D$3&amp;T(CalculationTrigger),C2291,,5,C2292)</f>
        <v>1.5500868922162811E-2</v>
      </c>
      <c r="E2291" s="120">
        <f>_xll.xlShmInterpRateFwd($E$3&amp;T(CalculationTrigger),C2291,,5,C2292)</f>
        <v>1.5451751459260393E-2</v>
      </c>
      <c r="F2291" s="121">
        <f>_xll.xlShmInterpRateFwd($F$3&amp;T(CalculationTrigger),C2291,,5,C2292)</f>
        <v>1.5057449332469157E-2</v>
      </c>
      <c r="G2291" s="148">
        <f>_xll.xlShmInterpDisc($G$3&amp;T(CalculationTrigger),C2291)</f>
        <v>0.6882099720079935</v>
      </c>
      <c r="H2291" s="149">
        <f>_xll.xlShmInterpDisc($H$3&amp;T(CalculationTrigger),C2291)</f>
        <v>0.68914397892901302</v>
      </c>
      <c r="I2291" s="150">
        <f>_xll.xlShmInterpDisc($I$3&amp;T(CalculationTrigger),C2291)</f>
        <v>0.69446395152292806</v>
      </c>
      <c r="J2291" s="157">
        <f t="shared" si="105"/>
        <v>5.1054597315354679E-5</v>
      </c>
      <c r="K2291" s="158">
        <f t="shared" si="106"/>
        <v>0</v>
      </c>
      <c r="L2291" s="159">
        <f t="shared" si="107"/>
        <v>-2.8948678689816223E-4</v>
      </c>
    </row>
    <row r="2292" spans="2:12" x14ac:dyDescent="0.2">
      <c r="B2292" s="112" t="s">
        <v>2</v>
      </c>
      <c r="C2292" s="113">
        <f>_xll.qlCalendarAdvance("TARGET",C2291,B2292,"mf")</f>
        <v>52531</v>
      </c>
      <c r="D2292" s="120">
        <f>_xll.xlShmInterpRateFwd($D$3&amp;T(CalculationTrigger),C2292,,5,C2293)</f>
        <v>1.5497809833241952E-2</v>
      </c>
      <c r="E2292" s="120">
        <f>_xll.xlShmInterpRateFwd($E$3&amp;T(CalculationTrigger),C2292,,5,C2293)</f>
        <v>1.5448708466625896E-2</v>
      </c>
      <c r="F2292" s="121">
        <f>_xll.xlShmInterpRateFwd($F$3&amp;T(CalculationTrigger),C2292,,5,C2293)</f>
        <v>1.5054527806323905E-2</v>
      </c>
      <c r="G2292" s="148">
        <f>_xll.xlShmInterpDisc($G$3&amp;T(CalculationTrigger),C2292)</f>
        <v>0.68800544385615614</v>
      </c>
      <c r="H2292" s="149">
        <f>_xll.xlShmInterpDisc($H$3&amp;T(CalculationTrigger),C2292)</f>
        <v>0.68893982197477521</v>
      </c>
      <c r="I2292" s="150">
        <f>_xll.xlShmInterpDisc($I$3&amp;T(CalculationTrigger),C2292)</f>
        <v>0.69426346697815589</v>
      </c>
      <c r="J2292" s="157">
        <f t="shared" si="105"/>
        <v>5.1053189301431363E-5</v>
      </c>
      <c r="K2292" s="158">
        <f t="shared" si="106"/>
        <v>0</v>
      </c>
      <c r="L2292" s="159">
        <f t="shared" si="107"/>
        <v>-2.8956232025206271E-4</v>
      </c>
    </row>
    <row r="2293" spans="2:12" x14ac:dyDescent="0.2">
      <c r="B2293" s="112" t="s">
        <v>2</v>
      </c>
      <c r="C2293" s="113">
        <f>_xll.qlCalendarAdvance("TARGET",C2292,B2293,"mf")</f>
        <v>52538</v>
      </c>
      <c r="D2293" s="120">
        <f>_xll.xlShmInterpRateFwd($D$3&amp;T(CalculationTrigger),C2293,,5,C2294)</f>
        <v>1.5494710740507112E-2</v>
      </c>
      <c r="E2293" s="120">
        <f>_xll.xlShmInterpRateFwd($E$3&amp;T(CalculationTrigger),C2293,,5,C2294)</f>
        <v>1.5445625228935471E-2</v>
      </c>
      <c r="F2293" s="121">
        <f>_xll.xlShmInterpRateFwd($F$3&amp;T(CalculationTrigger),C2293,,5,C2294)</f>
        <v>1.5051567638339747E-2</v>
      </c>
      <c r="G2293" s="148">
        <f>_xll.xlShmInterpDisc($G$3&amp;T(CalculationTrigger),C2293)</f>
        <v>0.68780101682729777</v>
      </c>
      <c r="H2293" s="149">
        <f>_xll.xlShmInterpDisc($H$3&amp;T(CalculationTrigger),C2293)</f>
        <v>0.68873576568331751</v>
      </c>
      <c r="I2293" s="150">
        <f>_xll.xlShmInterpDisc($I$3&amp;T(CalculationTrigger),C2293)</f>
        <v>0.69406307918781385</v>
      </c>
      <c r="J2293" s="157">
        <f t="shared" si="105"/>
        <v>5.1051771719196579E-5</v>
      </c>
      <c r="K2293" s="158">
        <f t="shared" si="106"/>
        <v>0</v>
      </c>
      <c r="L2293" s="159">
        <f t="shared" si="107"/>
        <v>-2.8963765717691345E-4</v>
      </c>
    </row>
    <row r="2294" spans="2:12" x14ac:dyDescent="0.2">
      <c r="B2294" s="112" t="s">
        <v>2</v>
      </c>
      <c r="C2294" s="113">
        <f>_xll.qlCalendarAdvance("TARGET",C2293,B2294,"mf")</f>
        <v>52545</v>
      </c>
      <c r="D2294" s="120">
        <f>_xll.xlShmInterpRateFwd($D$3&amp;T(CalculationTrigger),C2294,,5,C2295)</f>
        <v>1.5491571560601668E-2</v>
      </c>
      <c r="E2294" s="120">
        <f>_xll.xlShmInterpRateFwd($E$3&amp;T(CalculationTrigger),C2294,,5,C2295)</f>
        <v>1.5442501662102816E-2</v>
      </c>
      <c r="F2294" s="121">
        <f>_xll.xlShmInterpRateFwd($F$3&amp;T(CalculationTrigger),C2294,,5,C2295)</f>
        <v>1.5048568747315137E-2</v>
      </c>
      <c r="G2294" s="148">
        <f>_xll.xlShmInterpDisc($G$3&amp;T(CalculationTrigger),C2294)</f>
        <v>0.68759669139476343</v>
      </c>
      <c r="H2294" s="149">
        <f>_xll.xlShmInterpDisc($H$3&amp;T(CalculationTrigger),C2294)</f>
        <v>0.68853181053228796</v>
      </c>
      <c r="I2294" s="150">
        <f>_xll.xlShmInterpDisc($I$3&amp;T(CalculationTrigger),C2294)</f>
        <v>0.69386278861558914</v>
      </c>
      <c r="J2294" s="157">
        <f t="shared" si="105"/>
        <v>5.1050344763097439E-5</v>
      </c>
      <c r="K2294" s="158">
        <f t="shared" si="106"/>
        <v>0</v>
      </c>
      <c r="L2294" s="159">
        <f t="shared" si="107"/>
        <v>-2.8971279694284914E-4</v>
      </c>
    </row>
    <row r="2295" spans="2:12" x14ac:dyDescent="0.2">
      <c r="B2295" s="112" t="s">
        <v>2</v>
      </c>
      <c r="C2295" s="113">
        <f>_xll.qlCalendarAdvance("TARGET",C2294,B2295,"mf")</f>
        <v>52552</v>
      </c>
      <c r="D2295" s="120">
        <f>_xll.xlShmInterpRateFwd($D$3&amp;T(CalculationTrigger),C2295,,5,C2296)</f>
        <v>1.5488392210250317E-2</v>
      </c>
      <c r="E2295" s="120">
        <f>_xll.xlShmInterpRateFwd($E$3&amp;T(CalculationTrigger),C2295,,5,C2296)</f>
        <v>1.5439337682030272E-2</v>
      </c>
      <c r="F2295" s="121">
        <f>_xll.xlShmInterpRateFwd($F$3&amp;T(CalculationTrigger),C2295,,5,C2296)</f>
        <v>1.5045531052106657E-2</v>
      </c>
      <c r="G2295" s="148">
        <f>_xll.xlShmInterpDisc($G$3&amp;T(CalculationTrigger),C2295)</f>
        <v>0.68739246803240395</v>
      </c>
      <c r="H2295" s="149">
        <f>_xll.xlShmInterpDisc($H$3&amp;T(CalculationTrigger),C2295)</f>
        <v>0.68832795699984883</v>
      </c>
      <c r="I2295" s="150">
        <f>_xll.xlShmInterpDisc($I$3&amp;T(CalculationTrigger),C2295)</f>
        <v>0.69366259572568634</v>
      </c>
      <c r="J2295" s="157">
        <f t="shared" si="105"/>
        <v>5.1048908627535045E-5</v>
      </c>
      <c r="K2295" s="158">
        <f t="shared" si="106"/>
        <v>0</v>
      </c>
      <c r="L2295" s="159">
        <f t="shared" si="107"/>
        <v>-2.8978773882000643E-4</v>
      </c>
    </row>
    <row r="2296" spans="2:12" x14ac:dyDescent="0.2">
      <c r="B2296" s="112" t="s">
        <v>2</v>
      </c>
      <c r="C2296" s="113">
        <f>_xll.qlCalendarAdvance("TARGET",C2295,B2296,"mf")</f>
        <v>52559</v>
      </c>
      <c r="D2296" s="120">
        <f>_xll.xlShmInterpRateFwd($D$3&amp;T(CalculationTrigger),C2296,,5,C2297)</f>
        <v>1.5485172606079513E-2</v>
      </c>
      <c r="E2296" s="120">
        <f>_xll.xlShmInterpRateFwd($E$3&amp;T(CalculationTrigger),C2296,,5,C2297)</f>
        <v>1.543613320461462E-2</v>
      </c>
      <c r="F2296" s="121">
        <f>_xll.xlShmInterpRateFwd($F$3&amp;T(CalculationTrigger),C2296,,5,C2297)</f>
        <v>1.5042454471507389E-2</v>
      </c>
      <c r="G2296" s="148">
        <f>_xll.xlShmInterpDisc($G$3&amp;T(CalculationTrigger),C2296)</f>
        <v>0.68718834721457434</v>
      </c>
      <c r="H2296" s="149">
        <f>_xll.xlShmInterpDisc($H$3&amp;T(CalculationTrigger),C2296)</f>
        <v>0.68812420556467557</v>
      </c>
      <c r="I2296" s="150">
        <f>_xll.xlShmInterpDisc($I$3&amp;T(CalculationTrigger),C2296)</f>
        <v>0.69346250098282591</v>
      </c>
      <c r="J2296" s="157">
        <f t="shared" si="105"/>
        <v>5.1047463506948169E-5</v>
      </c>
      <c r="K2296" s="158">
        <f t="shared" si="106"/>
        <v>0</v>
      </c>
      <c r="L2296" s="159">
        <f t="shared" si="107"/>
        <v>-2.8986248207851599E-4</v>
      </c>
    </row>
    <row r="2297" spans="2:12" x14ac:dyDescent="0.2">
      <c r="B2297" s="112" t="s">
        <v>2</v>
      </c>
      <c r="C2297" s="113">
        <f>_xll.qlCalendarAdvance("TARGET",C2296,B2297,"mf")</f>
        <v>52566</v>
      </c>
      <c r="D2297" s="120">
        <f>_xll.xlShmInterpRateFwd($D$3&amp;T(CalculationTrigger),C2297,,5,C2298)</f>
        <v>1.5481912664814405E-2</v>
      </c>
      <c r="E2297" s="120">
        <f>_xll.xlShmInterpRateFwd($E$3&amp;T(CalculationTrigger),C2297,,5,C2298)</f>
        <v>1.5432888145758657E-2</v>
      </c>
      <c r="F2297" s="121">
        <f>_xll.xlShmInterpRateFwd($F$3&amp;T(CalculationTrigger),C2297,,5,C2298)</f>
        <v>1.5039338924333793E-2</v>
      </c>
      <c r="G2297" s="148">
        <f>_xll.xlShmInterpDisc($G$3&amp;T(CalculationTrigger),C2297)</f>
        <v>0.68698432941613385</v>
      </c>
      <c r="H2297" s="149">
        <f>_xll.xlShmInterpDisc($H$3&amp;T(CalculationTrigger),C2297)</f>
        <v>0.68792055670595631</v>
      </c>
      <c r="I2297" s="150">
        <f>_xll.xlShmInterpDisc($I$3&amp;T(CalculationTrigger),C2297)</f>
        <v>0.69326250485224428</v>
      </c>
      <c r="J2297" s="157">
        <f t="shared" si="105"/>
        <v>5.1046009595746322E-5</v>
      </c>
      <c r="K2297" s="158">
        <f t="shared" si="106"/>
        <v>0</v>
      </c>
      <c r="L2297" s="159">
        <f t="shared" si="107"/>
        <v>-2.8993702598851054E-4</v>
      </c>
    </row>
    <row r="2298" spans="2:12" x14ac:dyDescent="0.2">
      <c r="B2298" s="112" t="s">
        <v>2</v>
      </c>
      <c r="C2298" s="113">
        <f>_xll.qlCalendarAdvance("TARGET",C2297,B2298,"mf")</f>
        <v>52573</v>
      </c>
      <c r="D2298" s="120">
        <f>_xll.xlShmInterpRateFwd($D$3&amp;T(CalculationTrigger),C2298,,5,C2299)</f>
        <v>1.547861230313404E-2</v>
      </c>
      <c r="E2298" s="120">
        <f>_xll.xlShmInterpRateFwd($E$3&amp;T(CalculationTrigger),C2298,,5,C2299)</f>
        <v>1.5429602421377003E-2</v>
      </c>
      <c r="F2298" s="121">
        <f>_xll.xlShmInterpRateFwd($F$3&amp;T(CalculationTrigger),C2298,,5,C2299)</f>
        <v>1.5036184329460463E-2</v>
      </c>
      <c r="G2298" s="148">
        <f>_xll.xlShmInterpDisc($G$3&amp;T(CalculationTrigger),C2298)</f>
        <v>0.68678041511244414</v>
      </c>
      <c r="H2298" s="149">
        <f>_xll.xlShmInterpDisc($H$3&amp;T(CalculationTrigger),C2298)</f>
        <v>0.68771701090339066</v>
      </c>
      <c r="I2298" s="150">
        <f>_xll.xlShmInterpDisc($I$3&amp;T(CalculationTrigger),C2298)</f>
        <v>0.69306260779969253</v>
      </c>
      <c r="J2298" s="157">
        <f t="shared" si="105"/>
        <v>5.1044547088351612E-5</v>
      </c>
      <c r="K2298" s="158">
        <f t="shared" si="106"/>
        <v>0</v>
      </c>
      <c r="L2298" s="159">
        <f t="shared" si="107"/>
        <v>-2.9001136982013346E-4</v>
      </c>
    </row>
    <row r="2299" spans="2:12" x14ac:dyDescent="0.2">
      <c r="B2299" s="112" t="s">
        <v>2</v>
      </c>
      <c r="C2299" s="113">
        <f>_xll.qlCalendarAdvance("TARGET",C2298,B2299,"mf")</f>
        <v>52580</v>
      </c>
      <c r="D2299" s="120">
        <f>_xll.xlShmInterpRateFwd($D$3&amp;T(CalculationTrigger),C2299,,5,C2300)</f>
        <v>1.547527143769451E-2</v>
      </c>
      <c r="E2299" s="120">
        <f>_xll.xlShmInterpRateFwd($E$3&amp;T(CalculationTrigger),C2299,,5,C2300)</f>
        <v>1.5426275947378713E-2</v>
      </c>
      <c r="F2299" s="121">
        <f>_xll.xlShmInterpRateFwd($F$3&amp;T(CalculationTrigger),C2299,,5,C2300)</f>
        <v>1.5032990605669535E-2</v>
      </c>
      <c r="G2299" s="148">
        <f>_xll.xlShmInterpDisc($G$3&amp;T(CalculationTrigger),C2299)</f>
        <v>0.68657660477936888</v>
      </c>
      <c r="H2299" s="149">
        <f>_xll.xlShmInterpDisc($H$3&amp;T(CalculationTrigger),C2299)</f>
        <v>0.68751356863718893</v>
      </c>
      <c r="I2299" s="150">
        <f>_xll.xlShmInterpDisc($I$3&amp;T(CalculationTrigger),C2299)</f>
        <v>0.69286281029143504</v>
      </c>
      <c r="J2299" s="157">
        <f t="shared" si="105"/>
        <v>5.1043076179194448E-5</v>
      </c>
      <c r="K2299" s="158">
        <f t="shared" si="106"/>
        <v>0</v>
      </c>
      <c r="L2299" s="159">
        <f t="shared" si="107"/>
        <v>-2.9008551284350549E-4</v>
      </c>
    </row>
    <row r="2300" spans="2:12" x14ac:dyDescent="0.2">
      <c r="B2300" s="112" t="s">
        <v>2</v>
      </c>
      <c r="C2300" s="113">
        <f>_xll.qlCalendarAdvance("TARGET",C2299,B2300,"mf")</f>
        <v>52587</v>
      </c>
      <c r="D2300" s="120">
        <f>_xll.xlShmInterpRateFwd($D$3&amp;T(CalculationTrigger),C2300,,5,C2301)</f>
        <v>1.5471889985181115E-2</v>
      </c>
      <c r="E2300" s="120">
        <f>_xll.xlShmInterpRateFwd($E$3&amp;T(CalculationTrigger),C2300,,5,C2301)</f>
        <v>1.5422908639638322E-2</v>
      </c>
      <c r="F2300" s="121">
        <f>_xll.xlShmInterpRateFwd($F$3&amp;T(CalculationTrigger),C2300,,5,C2301)</f>
        <v>1.502975767179549E-2</v>
      </c>
      <c r="G2300" s="148">
        <f>_xll.xlShmInterpDisc($G$3&amp;T(CalculationTrigger),C2300)</f>
        <v>0.68637289889327313</v>
      </c>
      <c r="H2300" s="149">
        <f>_xll.xlShmInterpDisc($H$3&amp;T(CalculationTrigger),C2300)</f>
        <v>0.68731023038807126</v>
      </c>
      <c r="I2300" s="150">
        <f>_xll.xlShmInterpDisc($I$3&amp;T(CalculationTrigger),C2300)</f>
        <v>0.69266311279424952</v>
      </c>
      <c r="J2300" s="157">
        <f t="shared" si="105"/>
        <v>5.1041597062680324E-5</v>
      </c>
      <c r="K2300" s="158">
        <f t="shared" si="106"/>
        <v>0</v>
      </c>
      <c r="L2300" s="159">
        <f t="shared" si="107"/>
        <v>-2.9015945432876646E-4</v>
      </c>
    </row>
    <row r="2301" spans="2:12" x14ac:dyDescent="0.2">
      <c r="B2301" s="112" t="s">
        <v>2</v>
      </c>
      <c r="C2301" s="113">
        <f>_xll.qlCalendarAdvance("TARGET",C2300,B2301,"mf")</f>
        <v>52594</v>
      </c>
      <c r="D2301" s="120">
        <f>_xll.xlShmInterpRateFwd($D$3&amp;T(CalculationTrigger),C2301,,5,C2302)</f>
        <v>1.5468467862302548E-2</v>
      </c>
      <c r="E2301" s="120">
        <f>_xll.xlShmInterpRateFwd($E$3&amp;T(CalculationTrigger),C2301,,5,C2302)</f>
        <v>1.5419500414082734E-2</v>
      </c>
      <c r="F2301" s="121">
        <f>_xll.xlShmInterpRateFwd($F$3&amp;T(CalculationTrigger),C2301,,5,C2302)</f>
        <v>1.5026485446655651E-2</v>
      </c>
      <c r="G2301" s="148">
        <f>_xll.xlShmInterpDisc($G$3&amp;T(CalculationTrigger),C2301)</f>
        <v>0.68616929793102222</v>
      </c>
      <c r="H2301" s="149">
        <f>_xll.xlShmInterpDisc($H$3&amp;T(CalculationTrigger),C2301)</f>
        <v>0.68710699663726704</v>
      </c>
      <c r="I2301" s="150">
        <f>_xll.xlShmInterpDisc($I$3&amp;T(CalculationTrigger),C2301)</f>
        <v>0.69246351577542586</v>
      </c>
      <c r="J2301" s="157">
        <f t="shared" si="105"/>
        <v>5.104010993323973E-5</v>
      </c>
      <c r="K2301" s="158">
        <f t="shared" si="106"/>
        <v>0</v>
      </c>
      <c r="L2301" s="159">
        <f t="shared" si="107"/>
        <v>-2.902331935460501E-4</v>
      </c>
    </row>
    <row r="2302" spans="2:12" x14ac:dyDescent="0.2">
      <c r="B2302" s="112" t="s">
        <v>2</v>
      </c>
      <c r="C2302" s="113">
        <f>_xll.qlCalendarAdvance("TARGET",C2301,B2302,"mf")</f>
        <v>52601</v>
      </c>
      <c r="D2302" s="120">
        <f>_xll.xlShmInterpRateFwd($D$3&amp;T(CalculationTrigger),C2302,,5,C2303)</f>
        <v>1.546500498568665E-2</v>
      </c>
      <c r="E2302" s="120">
        <f>_xll.xlShmInterpRateFwd($E$3&amp;T(CalculationTrigger),C2302,,5,C2303)</f>
        <v>1.5416051186592743E-2</v>
      </c>
      <c r="F2302" s="121">
        <f>_xll.xlShmInterpRateFwd($F$3&amp;T(CalculationTrigger),C2302,,5,C2303)</f>
        <v>1.5023173849073347E-2</v>
      </c>
      <c r="G2302" s="148">
        <f>_xll.xlShmInterpDisc($G$3&amp;T(CalculationTrigger),C2302)</f>
        <v>0.68596580236998062</v>
      </c>
      <c r="H2302" s="149">
        <f>_xll.xlShmInterpDisc($H$3&amp;T(CalculationTrigger),C2302)</f>
        <v>0.68690386786651358</v>
      </c>
      <c r="I2302" s="150">
        <f>_xll.xlShmInterpDisc($I$3&amp;T(CalculationTrigger),C2302)</f>
        <v>0.69226401970276519</v>
      </c>
      <c r="J2302" s="157">
        <f t="shared" si="105"/>
        <v>5.1038614985298995E-5</v>
      </c>
      <c r="K2302" s="158">
        <f t="shared" si="106"/>
        <v>0</v>
      </c>
      <c r="L2302" s="159">
        <f t="shared" si="107"/>
        <v>-2.9030672976549266E-4</v>
      </c>
    </row>
    <row r="2303" spans="2:12" x14ac:dyDescent="0.2">
      <c r="B2303" s="112" t="s">
        <v>2</v>
      </c>
      <c r="C2303" s="113">
        <f>_xll.qlCalendarAdvance("TARGET",C2302,B2303,"mf")</f>
        <v>52608</v>
      </c>
      <c r="D2303" s="120">
        <f>_xll.xlShmInterpRateFwd($D$3&amp;T(CalculationTrigger),C2303,,5,C2304)</f>
        <v>1.5461501272100503E-2</v>
      </c>
      <c r="E2303" s="120">
        <f>_xll.xlShmInterpRateFwd($E$3&amp;T(CalculationTrigger),C2303,,5,C2304)</f>
        <v>1.5412560873118901E-2</v>
      </c>
      <c r="F2303" s="121">
        <f>_xll.xlShmInterpRateFwd($F$3&amp;T(CalculationTrigger),C2303,,5,C2304)</f>
        <v>1.5019822797895297E-2</v>
      </c>
      <c r="G2303" s="148">
        <f>_xll.xlShmInterpDisc($G$3&amp;T(CalculationTrigger),C2303)</f>
        <v>0.68576241268801208</v>
      </c>
      <c r="H2303" s="149">
        <f>_xll.xlShmInterpDisc($H$3&amp;T(CalculationTrigger),C2303)</f>
        <v>0.6867008445580558</v>
      </c>
      <c r="I2303" s="150">
        <f>_xll.xlShmInterpDisc($I$3&amp;T(CalculationTrigger),C2303)</f>
        <v>0.69206462504457922</v>
      </c>
      <c r="J2303" s="157">
        <f t="shared" si="105"/>
        <v>5.1037112413263742E-5</v>
      </c>
      <c r="K2303" s="158">
        <f t="shared" si="106"/>
        <v>0</v>
      </c>
      <c r="L2303" s="159">
        <f t="shared" si="107"/>
        <v>-2.9038006225721649E-4</v>
      </c>
    </row>
    <row r="2304" spans="2:12" x14ac:dyDescent="0.2">
      <c r="B2304" s="112" t="s">
        <v>2</v>
      </c>
      <c r="C2304" s="113">
        <f>_xll.qlCalendarAdvance("TARGET",C2303,B2304,"mf")</f>
        <v>52615</v>
      </c>
      <c r="D2304" s="120">
        <f>_xll.xlShmInterpRateFwd($D$3&amp;T(CalculationTrigger),C2304,,5,C2305)</f>
        <v>1.5457956638143457E-2</v>
      </c>
      <c r="E2304" s="120">
        <f>_xll.xlShmInterpRateFwd($E$3&amp;T(CalculationTrigger),C2304,,5,C2305)</f>
        <v>1.5409029389519307E-2</v>
      </c>
      <c r="F2304" s="121">
        <f>_xll.xlShmInterpRateFwd($F$3&amp;T(CalculationTrigger),C2304,,5,C2305)</f>
        <v>1.5016432211927895E-2</v>
      </c>
      <c r="G2304" s="148">
        <f>_xll.xlShmInterpDisc($G$3&amp;T(CalculationTrigger),C2304)</f>
        <v>0.68555912936347707</v>
      </c>
      <c r="H2304" s="149">
        <f>_xll.xlShmInterpDisc($H$3&amp;T(CalculationTrigger),C2304)</f>
        <v>0.68649792719464453</v>
      </c>
      <c r="I2304" s="150">
        <f>_xll.xlShmInterpDisc($I$3&amp;T(CalculationTrigger),C2304)</f>
        <v>0.69186533226968916</v>
      </c>
      <c r="J2304" s="157">
        <f t="shared" si="105"/>
        <v>5.1035602411568656E-5</v>
      </c>
      <c r="K2304" s="158">
        <f t="shared" si="106"/>
        <v>0</v>
      </c>
      <c r="L2304" s="159">
        <f t="shared" si="107"/>
        <v>-2.9045319029137107E-4</v>
      </c>
    </row>
    <row r="2305" spans="2:12" x14ac:dyDescent="0.2">
      <c r="B2305" s="112" t="s">
        <v>2</v>
      </c>
      <c r="C2305" s="113">
        <f>_xll.qlCalendarAdvance("TARGET",C2304,B2305,"mf")</f>
        <v>52622</v>
      </c>
      <c r="D2305" s="120">
        <f>_xll.xlShmInterpRateFwd($D$3&amp;T(CalculationTrigger),C2305,,5,C2306)</f>
        <v>1.5454371000536735E-2</v>
      </c>
      <c r="E2305" s="120">
        <f>_xll.xlShmInterpRateFwd($E$3&amp;T(CalculationTrigger),C2305,,5,C2306)</f>
        <v>1.5405456651716033E-2</v>
      </c>
      <c r="F2305" s="121">
        <f>_xll.xlShmInterpRateFwd($F$3&amp;T(CalculationTrigger),C2305,,5,C2306)</f>
        <v>1.5013002009983553E-2</v>
      </c>
      <c r="G2305" s="148">
        <f>_xll.xlShmInterpDisc($G$3&amp;T(CalculationTrigger),C2305)</f>
        <v>0.6853559528752341</v>
      </c>
      <c r="H2305" s="149">
        <f>_xll.xlShmInterpDisc($H$3&amp;T(CalculationTrigger),C2305)</f>
        <v>0.68629511625953687</v>
      </c>
      <c r="I2305" s="150">
        <f>_xll.xlShmInterpDisc($I$3&amp;T(CalculationTrigger),C2305)</f>
        <v>0.69166614184742514</v>
      </c>
      <c r="J2305" s="157">
        <f t="shared" si="105"/>
        <v>5.1034085174631914E-5</v>
      </c>
      <c r="K2305" s="158">
        <f t="shared" si="106"/>
        <v>0</v>
      </c>
      <c r="L2305" s="159">
        <f t="shared" si="107"/>
        <v>-2.9052611313807577E-4</v>
      </c>
    </row>
    <row r="2306" spans="2:12" x14ac:dyDescent="0.2">
      <c r="B2306" s="112" t="s">
        <v>2</v>
      </c>
      <c r="C2306" s="113">
        <f>_xll.qlCalendarAdvance("TARGET",C2305,B2306,"mf")</f>
        <v>52629</v>
      </c>
      <c r="D2306" s="120">
        <f>_xll.xlShmInterpRateFwd($D$3&amp;T(CalculationTrigger),C2306,,5,C2307)</f>
        <v>1.5450744275955461E-2</v>
      </c>
      <c r="E2306" s="120">
        <f>_xll.xlShmInterpRateFwd($E$3&amp;T(CalculationTrigger),C2306,,5,C2307)</f>
        <v>1.5401842575613998E-2</v>
      </c>
      <c r="F2306" s="121">
        <f>_xll.xlShmInterpRateFwd($F$3&amp;T(CalculationTrigger),C2306,,5,C2307)</f>
        <v>1.5009532110915441E-2</v>
      </c>
      <c r="G2306" s="148">
        <f>_xll.xlShmInterpDisc($G$3&amp;T(CalculationTrigger),C2306)</f>
        <v>0.68515288370263738</v>
      </c>
      <c r="H2306" s="149">
        <f>_xll.xlShmInterpDisc($H$3&amp;T(CalculationTrigger),C2306)</f>
        <v>0.68609241223649453</v>
      </c>
      <c r="I2306" s="150">
        <f>_xll.xlShmInterpDisc($I$3&amp;T(CalculationTrigger),C2306)</f>
        <v>0.69146705424762567</v>
      </c>
      <c r="J2306" s="157">
        <f t="shared" si="105"/>
        <v>5.1032560896875809E-5</v>
      </c>
      <c r="K2306" s="158">
        <f t="shared" si="106"/>
        <v>0</v>
      </c>
      <c r="L2306" s="159">
        <f t="shared" si="107"/>
        <v>-2.9059883006747687E-4</v>
      </c>
    </row>
    <row r="2307" spans="2:12" x14ac:dyDescent="0.2">
      <c r="B2307" s="112" t="s">
        <v>2</v>
      </c>
      <c r="C2307" s="113">
        <f>_xll.qlCalendarAdvance("TARGET",C2306,B2307,"mf")</f>
        <v>52636</v>
      </c>
      <c r="D2307" s="120">
        <f>_xll.xlShmInterpRateFwd($D$3&amp;T(CalculationTrigger),C2307,,5,C2308)</f>
        <v>1.5447076381086578E-2</v>
      </c>
      <c r="E2307" s="120">
        <f>_xll.xlShmInterpRateFwd($E$3&amp;T(CalculationTrigger),C2307,,5,C2308)</f>
        <v>1.5398187077112583E-2</v>
      </c>
      <c r="F2307" s="121">
        <f>_xll.xlShmInterpRateFwd($F$3&amp;T(CalculationTrigger),C2307,,5,C2308)</f>
        <v>1.5006022433536423E-2</v>
      </c>
      <c r="G2307" s="148">
        <f>_xll.xlShmInterpDisc($G$3&amp;T(CalculationTrigger),C2307)</f>
        <v>0.68494992232553653</v>
      </c>
      <c r="H2307" s="149">
        <f>_xll.xlShmInterpDisc($H$3&amp;T(CalculationTrigger),C2307)</f>
        <v>0.68588981560978313</v>
      </c>
      <c r="I2307" s="150">
        <f>_xll.xlShmInterpDisc($I$3&amp;T(CalculationTrigger),C2307)</f>
        <v>0.69126806994063617</v>
      </c>
      <c r="J2307" s="157">
        <f t="shared" si="105"/>
        <v>5.1031029772714465E-5</v>
      </c>
      <c r="K2307" s="158">
        <f t="shared" si="106"/>
        <v>0</v>
      </c>
      <c r="L2307" s="159">
        <f t="shared" si="107"/>
        <v>-2.9067134034969899E-4</v>
      </c>
    </row>
    <row r="2308" spans="2:12" x14ac:dyDescent="0.2">
      <c r="B2308" s="112" t="s">
        <v>2</v>
      </c>
      <c r="C2308" s="113">
        <f>_xll.qlCalendarAdvance("TARGET",C2307,B2308,"mf")</f>
        <v>52643</v>
      </c>
      <c r="D2308" s="120">
        <f>_xll.xlShmInterpRateFwd($D$3&amp;T(CalculationTrigger),C2308,,5,C2309)</f>
        <v>1.5443367232617286E-2</v>
      </c>
      <c r="E2308" s="120">
        <f>_xll.xlShmInterpRateFwd($E$3&amp;T(CalculationTrigger),C2308,,5,C2309)</f>
        <v>1.5394490072122992E-2</v>
      </c>
      <c r="F2308" s="121">
        <f>_xll.xlShmInterpRateFwd($F$3&amp;T(CalculationTrigger),C2308,,5,C2309)</f>
        <v>1.5002472896665366E-2</v>
      </c>
      <c r="G2308" s="148">
        <f>_xll.xlShmInterpDisc($G$3&amp;T(CalculationTrigger),C2308)</f>
        <v>0.68474706922427564</v>
      </c>
      <c r="H2308" s="149">
        <f>_xll.xlShmInterpDisc($H$3&amp;T(CalculationTrigger),C2308)</f>
        <v>0.68568732686417155</v>
      </c>
      <c r="I2308" s="150">
        <f>_xll.xlShmInterpDisc($I$3&amp;T(CalculationTrigger),C2308)</f>
        <v>0.69106918939730866</v>
      </c>
      <c r="J2308" s="157">
        <f t="shared" si="105"/>
        <v>5.1029491996574404E-5</v>
      </c>
      <c r="K2308" s="158">
        <f t="shared" si="106"/>
        <v>0</v>
      </c>
      <c r="L2308" s="159">
        <f t="shared" si="107"/>
        <v>-2.9074364325487763E-4</v>
      </c>
    </row>
    <row r="2309" spans="2:12" x14ac:dyDescent="0.2">
      <c r="B2309" s="112" t="s">
        <v>2</v>
      </c>
      <c r="C2309" s="113">
        <f>_xll.qlCalendarAdvance("TARGET",C2308,B2309,"mf")</f>
        <v>52650</v>
      </c>
      <c r="D2309" s="120">
        <f>_xll.xlShmInterpRateFwd($D$3&amp;T(CalculationTrigger),C2309,,5,C2310)</f>
        <v>1.5439616747194462E-2</v>
      </c>
      <c r="E2309" s="120">
        <f>_xll.xlShmInterpRateFwd($E$3&amp;T(CalculationTrigger),C2309,,5,C2310)</f>
        <v>1.5390751476539306E-2</v>
      </c>
      <c r="F2309" s="121">
        <f>_xll.xlShmInterpRateFwd($F$3&amp;T(CalculationTrigger),C2309,,5,C2310)</f>
        <v>1.4998883419121374E-2</v>
      </c>
      <c r="G2309" s="148">
        <f>_xll.xlShmInterpDisc($G$3&amp;T(CalculationTrigger),C2309)</f>
        <v>0.68454432487969252</v>
      </c>
      <c r="H2309" s="149">
        <f>_xll.xlShmInterpDisc($H$3&amp;T(CalculationTrigger),C2309)</f>
        <v>0.68548494648493108</v>
      </c>
      <c r="I2309" s="150">
        <f>_xll.xlShmInterpDisc($I$3&amp;T(CalculationTrigger),C2309)</f>
        <v>0.69087041308900088</v>
      </c>
      <c r="J2309" s="157">
        <f t="shared" ref="J2309:J2372" si="108">-365*LN(G2309/$H2309)/($C2309-$C$4)</f>
        <v>5.1027947762878111E-5</v>
      </c>
      <c r="K2309" s="158">
        <f t="shared" ref="K2309:K2372" si="109">-365*LN(H2309/$H2309)/($C2309-$C$4)</f>
        <v>0</v>
      </c>
      <c r="L2309" s="159">
        <f t="shared" ref="L2309:L2372" si="110">-365*LN(I2309/$H2309)/($C2309-$C$4)</f>
        <v>-2.9081573805314284E-4</v>
      </c>
    </row>
    <row r="2310" spans="2:12" x14ac:dyDescent="0.2">
      <c r="B2310" s="112" t="s">
        <v>2</v>
      </c>
      <c r="C2310" s="113">
        <f>_xll.qlCalendarAdvance("TARGET",C2309,B2310,"mf")</f>
        <v>52657</v>
      </c>
      <c r="D2310" s="120">
        <f>_xll.xlShmInterpRateFwd($D$3&amp;T(CalculationTrigger),C2310,,5,C2311)</f>
        <v>1.5435824841552126E-2</v>
      </c>
      <c r="E2310" s="120">
        <f>_xll.xlShmInterpRateFwd($E$3&amp;T(CalculationTrigger),C2310,,5,C2311)</f>
        <v>1.5386971206290598E-2</v>
      </c>
      <c r="F2310" s="121">
        <f>_xll.xlShmInterpRateFwd($F$3&amp;T(CalculationTrigger),C2310,,5,C2311)</f>
        <v>1.4995253919764319E-2</v>
      </c>
      <c r="G2310" s="148">
        <f>_xll.xlShmInterpDisc($G$3&amp;T(CalculationTrigger),C2310)</f>
        <v>0.68434168977311838</v>
      </c>
      <c r="H2310" s="149">
        <f>_xll.xlShmInterpDisc($H$3&amp;T(CalculationTrigger),C2310)</f>
        <v>0.68528267495783468</v>
      </c>
      <c r="I2310" s="150">
        <f>_xll.xlShmInterpDisc($I$3&amp;T(CalculationTrigger),C2310)</f>
        <v>0.69067174148757571</v>
      </c>
      <c r="J2310" s="157">
        <f t="shared" si="108"/>
        <v>5.1026397266039816E-5</v>
      </c>
      <c r="K2310" s="158">
        <f t="shared" si="109"/>
        <v>0</v>
      </c>
      <c r="L2310" s="159">
        <f t="shared" si="110"/>
        <v>-2.9088762401463563E-4</v>
      </c>
    </row>
    <row r="2311" spans="2:12" x14ac:dyDescent="0.2">
      <c r="B2311" s="112" t="s">
        <v>2</v>
      </c>
      <c r="C2311" s="113">
        <f>_xll.qlCalendarAdvance("TARGET",C2310,B2311,"mf")</f>
        <v>52664</v>
      </c>
      <c r="D2311" s="120">
        <f>_xll.xlShmInterpRateFwd($D$3&amp;T(CalculationTrigger),C2311,,5,C2312)</f>
        <v>1.5431991432337656E-2</v>
      </c>
      <c r="E2311" s="120">
        <f>_xll.xlShmInterpRateFwd($E$3&amp;T(CalculationTrigger),C2311,,5,C2312)</f>
        <v>1.538314917724827E-2</v>
      </c>
      <c r="F2311" s="121">
        <f>_xll.xlShmInterpRateFwd($F$3&amp;T(CalculationTrigger),C2311,,5,C2312)</f>
        <v>1.4991584317367416E-2</v>
      </c>
      <c r="G2311" s="148">
        <f>_xll.xlShmInterpDisc($G$3&amp;T(CalculationTrigger),C2311)</f>
        <v>0.6841391643863759</v>
      </c>
      <c r="H2311" s="149">
        <f>_xll.xlShmInterpDisc($H$3&amp;T(CalculationTrigger),C2311)</f>
        <v>0.68508051276915582</v>
      </c>
      <c r="I2311" s="150">
        <f>_xll.xlShmInterpDisc($I$3&amp;T(CalculationTrigger),C2311)</f>
        <v>0.69047317506539974</v>
      </c>
      <c r="J2311" s="157">
        <f t="shared" si="108"/>
        <v>5.1024840700486201E-5</v>
      </c>
      <c r="K2311" s="158">
        <f t="shared" si="109"/>
        <v>0</v>
      </c>
      <c r="L2311" s="159">
        <f t="shared" si="110"/>
        <v>-2.9095930040948345E-4</v>
      </c>
    </row>
    <row r="2312" spans="2:12" x14ac:dyDescent="0.2">
      <c r="B2312" s="112" t="s">
        <v>2</v>
      </c>
      <c r="C2312" s="113">
        <f>_xll.qlCalendarAdvance("TARGET",C2311,B2312,"mf")</f>
        <v>52671</v>
      </c>
      <c r="D2312" s="120">
        <f>_xll.xlShmInterpRateFwd($D$3&amp;T(CalculationTrigger),C2312,,5,C2313)</f>
        <v>1.5428116436250807E-2</v>
      </c>
      <c r="E2312" s="120">
        <f>_xll.xlShmInterpRateFwd($E$3&amp;T(CalculationTrigger),C2312,,5,C2313)</f>
        <v>1.5379285305341892E-2</v>
      </c>
      <c r="F2312" s="121">
        <f>_xll.xlShmInterpRateFwd($F$3&amp;T(CalculationTrigger),C2312,,5,C2313)</f>
        <v>1.4987874530796797E-2</v>
      </c>
      <c r="G2312" s="148">
        <f>_xll.xlShmInterpDisc($G$3&amp;T(CalculationTrigger),C2312)</f>
        <v>0.68393674920177971</v>
      </c>
      <c r="H2312" s="149">
        <f>_xll.xlShmInterpDisc($H$3&amp;T(CalculationTrigger),C2312)</f>
        <v>0.68487846040566835</v>
      </c>
      <c r="I2312" s="150">
        <f>_xll.xlShmInterpDisc($I$3&amp;T(CalculationTrigger),C2312)</f>
        <v>0.69027471429534348</v>
      </c>
      <c r="J2312" s="157">
        <f t="shared" si="108"/>
        <v>5.1023278260643994E-5</v>
      </c>
      <c r="K2312" s="158">
        <f t="shared" si="109"/>
        <v>0</v>
      </c>
      <c r="L2312" s="159">
        <f t="shared" si="110"/>
        <v>-2.9103076650782505E-4</v>
      </c>
    </row>
    <row r="2313" spans="2:12" x14ac:dyDescent="0.2">
      <c r="B2313" s="112" t="s">
        <v>2</v>
      </c>
      <c r="C2313" s="113">
        <f>_xll.qlCalendarAdvance("TARGET",C2312,B2313,"mf")</f>
        <v>52678</v>
      </c>
      <c r="D2313" s="120">
        <f>_xll.xlShmInterpRateFwd($D$3&amp;T(CalculationTrigger),C2313,,5,C2314)</f>
        <v>1.5424199769962612E-2</v>
      </c>
      <c r="E2313" s="120">
        <f>_xll.xlShmInterpRateFwd($E$3&amp;T(CalculationTrigger),C2313,,5,C2314)</f>
        <v>1.537537950646654E-2</v>
      </c>
      <c r="F2313" s="121">
        <f>_xll.xlShmInterpRateFwd($F$3&amp;T(CalculationTrigger),C2313,,5,C2314)</f>
        <v>1.4984124478860897E-2</v>
      </c>
      <c r="G2313" s="148">
        <f>_xll.xlShmInterpDisc($G$3&amp;T(CalculationTrigger),C2313)</f>
        <v>0.68373444470213485</v>
      </c>
      <c r="H2313" s="149">
        <f>_xll.xlShmInterpDisc($H$3&amp;T(CalculationTrigger),C2313)</f>
        <v>0.68467651835464505</v>
      </c>
      <c r="I2313" s="150">
        <f>_xll.xlShmInterpDisc($I$3&amp;T(CalculationTrigger),C2313)</f>
        <v>0.69007635965077962</v>
      </c>
      <c r="J2313" s="157">
        <f t="shared" si="108"/>
        <v>5.1021710140923501E-5</v>
      </c>
      <c r="K2313" s="158">
        <f t="shared" si="109"/>
        <v>0</v>
      </c>
      <c r="L2313" s="159">
        <f t="shared" si="110"/>
        <v>-2.9110202157979362E-4</v>
      </c>
    </row>
    <row r="2314" spans="2:12" x14ac:dyDescent="0.2">
      <c r="B2314" s="112" t="s">
        <v>2</v>
      </c>
      <c r="C2314" s="113">
        <f>_xll.qlCalendarAdvance("TARGET",C2313,B2314,"mf")</f>
        <v>52685</v>
      </c>
      <c r="D2314" s="120">
        <f>_xll.xlShmInterpRateFwd($D$3&amp;T(CalculationTrigger),C2314,,5,C2315)</f>
        <v>1.5420241350167542E-2</v>
      </c>
      <c r="E2314" s="120">
        <f>_xll.xlShmInterpRateFwd($E$3&amp;T(CalculationTrigger),C2314,,5,C2315)</f>
        <v>1.5371431696529122E-2</v>
      </c>
      <c r="F2314" s="121">
        <f>_xll.xlShmInterpRateFwd($F$3&amp;T(CalculationTrigger),C2314,,5,C2315)</f>
        <v>1.4980334080391549E-2</v>
      </c>
      <c r="G2314" s="148">
        <f>_xll.xlShmInterpDisc($G$3&amp;T(CalculationTrigger),C2314)</f>
        <v>0.68353225137073625</v>
      </c>
      <c r="H2314" s="149">
        <f>_xll.xlShmInterpDisc($H$3&amp;T(CalculationTrigger),C2314)</f>
        <v>0.68447468710385728</v>
      </c>
      <c r="I2314" s="150">
        <f>_xll.xlShmInterpDisc($I$3&amp;T(CalculationTrigger),C2314)</f>
        <v>0.68987811160558299</v>
      </c>
      <c r="J2314" s="157">
        <f t="shared" si="108"/>
        <v>5.1020136535747419E-5</v>
      </c>
      <c r="K2314" s="158">
        <f t="shared" si="109"/>
        <v>0</v>
      </c>
      <c r="L2314" s="159">
        <f t="shared" si="110"/>
        <v>-2.9117306489551744E-4</v>
      </c>
    </row>
    <row r="2315" spans="2:12" x14ac:dyDescent="0.2">
      <c r="B2315" s="112" t="s">
        <v>2</v>
      </c>
      <c r="C2315" s="113">
        <f>_xll.qlCalendarAdvance("TARGET",C2314,B2315,"mf")</f>
        <v>52692</v>
      </c>
      <c r="D2315" s="120">
        <f>_xll.xlShmInterpRateFwd($D$3&amp;T(CalculationTrigger),C2315,,5,C2316)</f>
        <v>1.5417225579891903E-2</v>
      </c>
      <c r="E2315" s="120">
        <f>_xll.xlShmInterpRateFwd($E$3&amp;T(CalculationTrigger),C2315,,5,C2316)</f>
        <v>1.5368426276870401E-2</v>
      </c>
      <c r="F2315" s="121">
        <f>_xll.xlShmInterpRateFwd($F$3&amp;T(CalculationTrigger),C2315,,5,C2316)</f>
        <v>1.4977487732252845E-2</v>
      </c>
      <c r="G2315" s="148">
        <f>_xll.xlShmInterpDisc($G$3&amp;T(CalculationTrigger),C2315)</f>
        <v>0.68333016969136795</v>
      </c>
      <c r="H2315" s="149">
        <f>_xll.xlShmInterpDisc($H$3&amp;T(CalculationTrigger),C2315)</f>
        <v>0.68427296714157404</v>
      </c>
      <c r="I2315" s="150">
        <f>_xll.xlShmInterpDisc($I$3&amp;T(CalculationTrigger),C2315)</f>
        <v>0.68967997063412934</v>
      </c>
      <c r="J2315" s="157">
        <f t="shared" si="108"/>
        <v>5.1018557639542641E-5</v>
      </c>
      <c r="K2315" s="158">
        <f t="shared" si="109"/>
        <v>0</v>
      </c>
      <c r="L2315" s="159">
        <f t="shared" si="110"/>
        <v>-2.9124389572513572E-4</v>
      </c>
    </row>
    <row r="2316" spans="2:12" x14ac:dyDescent="0.2">
      <c r="B2316" s="112" t="s">
        <v>2</v>
      </c>
      <c r="C2316" s="113">
        <f>_xll.qlCalendarAdvance("TARGET",C2315,B2316,"mf")</f>
        <v>52699</v>
      </c>
      <c r="D2316" s="120">
        <f>_xll.xlShmInterpRateFwd($D$3&amp;T(CalculationTrigger),C2316,,5,C2317)</f>
        <v>1.5415154938623216E-2</v>
      </c>
      <c r="E2316" s="120">
        <f>_xll.xlShmInterpRateFwd($E$3&amp;T(CalculationTrigger),C2316,,5,C2317)</f>
        <v>1.5366365726180895E-2</v>
      </c>
      <c r="F2316" s="121">
        <f>_xll.xlShmInterpRateFwd($F$3&amp;T(CalculationTrigger),C2316,,5,C2317)</f>
        <v>1.4975587916086341E-2</v>
      </c>
      <c r="G2316" s="148">
        <f>_xll.xlShmInterpDisc($G$3&amp;T(CalculationTrigger),C2316)</f>
        <v>0.6831281872542716</v>
      </c>
      <c r="H2316" s="149">
        <f>_xll.xlShmInterpDisc($H$3&amp;T(CalculationTrigger),C2316)</f>
        <v>0.68407134604472841</v>
      </c>
      <c r="I2316" s="150">
        <f>_xll.xlShmInterpDisc($I$3&amp;T(CalculationTrigger),C2316)</f>
        <v>0.68948192419733778</v>
      </c>
      <c r="J2316" s="157">
        <f t="shared" si="108"/>
        <v>5.10169736467238E-5</v>
      </c>
      <c r="K2316" s="158">
        <f t="shared" si="109"/>
        <v>0</v>
      </c>
      <c r="L2316" s="159">
        <f t="shared" si="110"/>
        <v>-2.9131451333878292E-4</v>
      </c>
    </row>
    <row r="2317" spans="2:12" x14ac:dyDescent="0.2">
      <c r="B2317" s="112" t="s">
        <v>2</v>
      </c>
      <c r="C2317" s="113">
        <f>_xll.qlCalendarAdvance("TARGET",C2316,B2317,"mf")</f>
        <v>52706</v>
      </c>
      <c r="D2317" s="120">
        <f>_xll.xlShmInterpRateFwd($D$3&amp;T(CalculationTrigger),C2317,,5,C2318)</f>
        <v>1.5413046137391339E-2</v>
      </c>
      <c r="E2317" s="120">
        <f>_xll.xlShmInterpRateFwd($E$3&amp;T(CalculationTrigger),C2317,,5,C2318)</f>
        <v>1.5364266755651005E-2</v>
      </c>
      <c r="F2317" s="121">
        <f>_xll.xlShmInterpRateFwd($F$3&amp;T(CalculationTrigger),C2317,,5,C2318)</f>
        <v>1.4973651353315026E-2</v>
      </c>
      <c r="G2317" s="148">
        <f>_xll.xlShmInterpDisc($G$3&amp;T(CalculationTrigger),C2317)</f>
        <v>0.68292629163186025</v>
      </c>
      <c r="H2317" s="149">
        <f>_xll.xlShmInterpDisc($H$3&amp;T(CalculationTrigger),C2317)</f>
        <v>0.68386981137235991</v>
      </c>
      <c r="I2317" s="150">
        <f>_xll.xlShmInterpDisc($I$3&amp;T(CalculationTrigger),C2317)</f>
        <v>0.68928395973770107</v>
      </c>
      <c r="J2317" s="157">
        <f t="shared" si="108"/>
        <v>5.101538475171787E-5</v>
      </c>
      <c r="K2317" s="158">
        <f t="shared" si="109"/>
        <v>0</v>
      </c>
      <c r="L2317" s="159">
        <f t="shared" si="110"/>
        <v>-2.9138491700658812E-4</v>
      </c>
    </row>
    <row r="2318" spans="2:12" x14ac:dyDescent="0.2">
      <c r="B2318" s="112" t="s">
        <v>2</v>
      </c>
      <c r="C2318" s="113">
        <f>_xll.qlCalendarAdvance("TARGET",C2317,B2318,"mf")</f>
        <v>52713</v>
      </c>
      <c r="D2318" s="120">
        <f>_xll.xlShmInterpRateFwd($D$3&amp;T(CalculationTrigger),C2318,,5,C2319)</f>
        <v>1.5410899091873364E-2</v>
      </c>
      <c r="E2318" s="120">
        <f>_xll.xlShmInterpRateFwd($E$3&amp;T(CalculationTrigger),C2318,,5,C2319)</f>
        <v>1.5362129280176013E-2</v>
      </c>
      <c r="F2318" s="121">
        <f>_xll.xlShmInterpRateFwd($F$3&amp;T(CalculationTrigger),C2318,,5,C2319)</f>
        <v>1.497167796181743E-2</v>
      </c>
      <c r="G2318" s="148">
        <f>_xll.xlShmInterpDisc($G$3&amp;T(CalculationTrigger),C2318)</f>
        <v>0.68272448328194335</v>
      </c>
      <c r="H2318" s="149">
        <f>_xll.xlShmInterpDisc($H$3&amp;T(CalculationTrigger),C2318)</f>
        <v>0.68366836358667826</v>
      </c>
      <c r="I2318" s="150">
        <f>_xll.xlShmInterpDisc($I$3&amp;T(CalculationTrigger),C2318)</f>
        <v>0.68908607770274322</v>
      </c>
      <c r="J2318" s="157">
        <f t="shared" si="108"/>
        <v>5.1013791148943708E-5</v>
      </c>
      <c r="K2318" s="158">
        <f t="shared" si="109"/>
        <v>0</v>
      </c>
      <c r="L2318" s="159">
        <f t="shared" si="110"/>
        <v>-2.9145510599868355E-4</v>
      </c>
    </row>
    <row r="2319" spans="2:12" x14ac:dyDescent="0.2">
      <c r="B2319" s="112" t="s">
        <v>2</v>
      </c>
      <c r="C2319" s="113">
        <f>_xll.qlCalendarAdvance("TARGET",C2318,B2319,"mf")</f>
        <v>52720</v>
      </c>
      <c r="D2319" s="120">
        <f>_xll.xlShmInterpRateFwd($D$3&amp;T(CalculationTrigger),C2319,,5,C2320)</f>
        <v>1.5408713717810283E-2</v>
      </c>
      <c r="E2319" s="120">
        <f>_xll.xlShmInterpRateFwd($E$3&amp;T(CalculationTrigger),C2319,,5,C2320)</f>
        <v>1.5359953214703537E-2</v>
      </c>
      <c r="F2319" s="121">
        <f>_xll.xlShmInterpRateFwd($F$3&amp;T(CalculationTrigger),C2319,,5,C2320)</f>
        <v>1.4969667659414342E-2</v>
      </c>
      <c r="G2319" s="148">
        <f>_xll.xlShmInterpDisc($G$3&amp;T(CalculationTrigger),C2319)</f>
        <v>0.68252276266286627</v>
      </c>
      <c r="H2319" s="149">
        <f>_xll.xlShmInterpDisc($H$3&amp;T(CalculationTrigger),C2319)</f>
        <v>0.6834670031504374</v>
      </c>
      <c r="I2319" s="150">
        <f>_xll.xlShmInterpDisc($I$3&amp;T(CalculationTrigger),C2319)</f>
        <v>0.68888827854053536</v>
      </c>
      <c r="J2319" s="157">
        <f t="shared" si="108"/>
        <v>5.101219303282025E-5</v>
      </c>
      <c r="K2319" s="158">
        <f t="shared" si="109"/>
        <v>0</v>
      </c>
      <c r="L2319" s="159">
        <f t="shared" si="110"/>
        <v>-2.9152507958520501E-4</v>
      </c>
    </row>
    <row r="2320" spans="2:12" x14ac:dyDescent="0.2">
      <c r="B2320" s="112" t="s">
        <v>2</v>
      </c>
      <c r="C2320" s="113">
        <f>_xll.qlCalendarAdvance("TARGET",C2319,B2320,"mf")</f>
        <v>52727</v>
      </c>
      <c r="D2320" s="120">
        <f>_xll.xlShmInterpRateFwd($D$3&amp;T(CalculationTrigger),C2320,,5,C2321)</f>
        <v>1.5406489930879579E-2</v>
      </c>
      <c r="E2320" s="120">
        <f>_xll.xlShmInterpRateFwd($E$3&amp;T(CalculationTrigger),C2320,,5,C2321)</f>
        <v>1.5357738474140844E-2</v>
      </c>
      <c r="F2320" s="121">
        <f>_xll.xlShmInterpRateFwd($F$3&amp;T(CalculationTrigger),C2320,,5,C2321)</f>
        <v>1.496762036396148E-2</v>
      </c>
      <c r="G2320" s="148">
        <f>_xll.xlShmInterpDisc($G$3&amp;T(CalculationTrigger),C2320)</f>
        <v>0.68232113023350827</v>
      </c>
      <c r="H2320" s="149">
        <f>_xll.xlShmInterpDisc($H$3&amp;T(CalculationTrigger),C2320)</f>
        <v>0.68326573052693407</v>
      </c>
      <c r="I2320" s="150">
        <f>_xll.xlShmInterpDisc($I$3&amp;T(CalculationTrigger),C2320)</f>
        <v>0.68869056269969553</v>
      </c>
      <c r="J2320" s="157">
        <f t="shared" si="108"/>
        <v>5.101059059777466E-5</v>
      </c>
      <c r="K2320" s="158">
        <f t="shared" si="109"/>
        <v>0</v>
      </c>
      <c r="L2320" s="159">
        <f t="shared" si="110"/>
        <v>-2.9159483703629108E-4</v>
      </c>
    </row>
    <row r="2321" spans="2:12" x14ac:dyDescent="0.2">
      <c r="B2321" s="112" t="s">
        <v>2</v>
      </c>
      <c r="C2321" s="113">
        <f>_xll.qlCalendarAdvance("TARGET",C2320,B2321,"mf")</f>
        <v>52734</v>
      </c>
      <c r="D2321" s="120">
        <f>_xll.xlShmInterpRateFwd($D$3&amp;T(CalculationTrigger),C2321,,5,C2322)</f>
        <v>1.5404227646776313E-2</v>
      </c>
      <c r="E2321" s="120">
        <f>_xll.xlShmInterpRateFwd($E$3&amp;T(CalculationTrigger),C2321,,5,C2322)</f>
        <v>1.5355484973430159E-2</v>
      </c>
      <c r="F2321" s="121">
        <f>_xll.xlShmInterpRateFwd($F$3&amp;T(CalculationTrigger),C2321,,5,C2322)</f>
        <v>1.4965535993291576E-2</v>
      </c>
      <c r="G2321" s="148">
        <f>_xll.xlShmInterpDisc($G$3&amp;T(CalculationTrigger),C2321)</f>
        <v>0.68211958645328241</v>
      </c>
      <c r="H2321" s="149">
        <f>_xll.xlShmInterpDisc($H$3&amp;T(CalculationTrigger),C2321)</f>
        <v>0.68306454618000711</v>
      </c>
      <c r="I2321" s="150">
        <f>_xll.xlShmInterpDisc($I$3&amp;T(CalculationTrigger),C2321)</f>
        <v>0.68849293062938721</v>
      </c>
      <c r="J2321" s="157">
        <f t="shared" si="108"/>
        <v>5.1008984038221916E-5</v>
      </c>
      <c r="K2321" s="158">
        <f t="shared" si="109"/>
        <v>0</v>
      </c>
      <c r="L2321" s="159">
        <f t="shared" si="110"/>
        <v>-2.9166437762206748E-4</v>
      </c>
    </row>
    <row r="2322" spans="2:12" x14ac:dyDescent="0.2">
      <c r="B2322" s="112" t="s">
        <v>2</v>
      </c>
      <c r="C2322" s="113">
        <f>_xll.qlCalendarAdvance("TARGET",C2321,B2322,"mf")</f>
        <v>52741</v>
      </c>
      <c r="D2322" s="120">
        <f>_xll.xlShmInterpRateFwd($D$3&amp;T(CalculationTrigger),C2322,,5,C2323)</f>
        <v>1.54019267812189E-2</v>
      </c>
      <c r="E2322" s="120">
        <f>_xll.xlShmInterpRateFwd($E$3&amp;T(CalculationTrigger),C2322,,5,C2323)</f>
        <v>1.5353192627461773E-2</v>
      </c>
      <c r="F2322" s="121">
        <f>_xll.xlShmInterpRateFwd($F$3&amp;T(CalculationTrigger),C2322,,5,C2323)</f>
        <v>1.4963414465266516E-2</v>
      </c>
      <c r="G2322" s="148">
        <f>_xll.xlShmInterpDisc($G$3&amp;T(CalculationTrigger),C2322)</f>
        <v>0.68191813178213434</v>
      </c>
      <c r="H2322" s="149">
        <f>_xll.xlShmInterpDisc($H$3&amp;T(CalculationTrigger),C2322)</f>
        <v>0.6828634505740363</v>
      </c>
      <c r="I2322" s="150">
        <f>_xll.xlShmInterpDisc($I$3&amp;T(CalculationTrigger),C2322)</f>
        <v>0.68829538277931868</v>
      </c>
      <c r="J2322" s="157">
        <f t="shared" si="108"/>
        <v>5.1007373548581154E-5</v>
      </c>
      <c r="K2322" s="158">
        <f t="shared" si="109"/>
        <v>0</v>
      </c>
      <c r="L2322" s="159">
        <f t="shared" si="110"/>
        <v>-2.9173370061267955E-4</v>
      </c>
    </row>
    <row r="2323" spans="2:12" x14ac:dyDescent="0.2">
      <c r="B2323" s="112" t="s">
        <v>2</v>
      </c>
      <c r="C2323" s="113">
        <f>_xll.qlCalendarAdvance("TARGET",C2322,B2323,"mf")</f>
        <v>52748</v>
      </c>
      <c r="D2323" s="120">
        <f>_xll.xlShmInterpRateFwd($D$3&amp;T(CalculationTrigger),C2323,,5,C2324)</f>
        <v>1.5399587249908595E-2</v>
      </c>
      <c r="E2323" s="120">
        <f>_xll.xlShmInterpRateFwd($E$3&amp;T(CalculationTrigger),C2323,,5,C2324)</f>
        <v>1.5350861351213076E-2</v>
      </c>
      <c r="F2323" s="121">
        <f>_xll.xlShmInterpRateFwd($F$3&amp;T(CalculationTrigger),C2323,,5,C2324)</f>
        <v>1.496125569773098E-2</v>
      </c>
      <c r="G2323" s="148">
        <f>_xll.xlShmInterpDisc($G$3&amp;T(CalculationTrigger),C2323)</f>
        <v>0.68171676668054093</v>
      </c>
      <c r="H2323" s="149">
        <f>_xll.xlShmInterpDisc($H$3&amp;T(CalculationTrigger),C2323)</f>
        <v>0.68266244417394162</v>
      </c>
      <c r="I2323" s="150">
        <f>_xll.xlShmInterpDisc($I$3&amp;T(CalculationTrigger),C2323)</f>
        <v>0.68809791959974165</v>
      </c>
      <c r="J2323" s="157">
        <f t="shared" si="108"/>
        <v>5.100575932328388E-5</v>
      </c>
      <c r="K2323" s="158">
        <f t="shared" si="109"/>
        <v>0</v>
      </c>
      <c r="L2323" s="159">
        <f t="shared" si="110"/>
        <v>-2.9180280527824352E-4</v>
      </c>
    </row>
    <row r="2324" spans="2:12" x14ac:dyDescent="0.2">
      <c r="B2324" s="112" t="s">
        <v>2</v>
      </c>
      <c r="C2324" s="113">
        <f>_xll.qlCalendarAdvance("TARGET",C2323,B2324,"mf")</f>
        <v>52755</v>
      </c>
      <c r="D2324" s="120">
        <f>_xll.xlShmInterpRateFwd($D$3&amp;T(CalculationTrigger),C2324,,5,C2325)</f>
        <v>1.5397208968546849E-2</v>
      </c>
      <c r="E2324" s="120">
        <f>_xll.xlShmInterpRateFwd($E$3&amp;T(CalculationTrigger),C2324,,5,C2325)</f>
        <v>1.5348491059568974E-2</v>
      </c>
      <c r="F2324" s="121">
        <f>_xll.xlShmInterpRateFwd($F$3&amp;T(CalculationTrigger),C2324,,5,C2325)</f>
        <v>1.4959059608512473E-2</v>
      </c>
      <c r="G2324" s="148">
        <f>_xll.xlShmInterpDisc($G$3&amp;T(CalculationTrigger),C2324)</f>
        <v>0.68151549160950964</v>
      </c>
      <c r="H2324" s="149">
        <f>_xll.xlShmInterpDisc($H$3&amp;T(CalculationTrigger),C2324)</f>
        <v>0.68246152744518152</v>
      </c>
      <c r="I2324" s="150">
        <f>_xll.xlShmInterpDisc($I$3&amp;T(CalculationTrigger),C2324)</f>
        <v>0.68790054154145053</v>
      </c>
      <c r="J2324" s="157">
        <f t="shared" si="108"/>
        <v>5.1004141556741204E-5</v>
      </c>
      <c r="K2324" s="158">
        <f t="shared" si="109"/>
        <v>0</v>
      </c>
      <c r="L2324" s="159">
        <f t="shared" si="110"/>
        <v>-2.9187169088890308E-4</v>
      </c>
    </row>
    <row r="2325" spans="2:12" x14ac:dyDescent="0.2">
      <c r="B2325" s="112" t="s">
        <v>2</v>
      </c>
      <c r="C2325" s="113">
        <f>_xll.qlCalendarAdvance("TARGET",C2324,B2325,"mf")</f>
        <v>52762</v>
      </c>
      <c r="D2325" s="120">
        <f>_xll.xlShmInterpRateFwd($D$3&amp;T(CalculationTrigger),C2325,,5,C2326)</f>
        <v>1.5394791852823726E-2</v>
      </c>
      <c r="E2325" s="120">
        <f>_xll.xlShmInterpRateFwd($E$3&amp;T(CalculationTrigger),C2325,,5,C2326)</f>
        <v>1.5346081667466713E-2</v>
      </c>
      <c r="F2325" s="121">
        <f>_xll.xlShmInterpRateFwd($F$3&amp;T(CalculationTrigger),C2325,,5,C2326)</f>
        <v>1.4956826115485019E-2</v>
      </c>
      <c r="G2325" s="148">
        <f>_xll.xlShmInterpDisc($G$3&amp;T(CalculationTrigger),C2325)</f>
        <v>0.68131430703057738</v>
      </c>
      <c r="H2325" s="149">
        <f>_xll.xlShmInterpDisc($H$3&amp;T(CalculationTrigger),C2325)</f>
        <v>0.6822607008537529</v>
      </c>
      <c r="I2325" s="150">
        <f>_xll.xlShmInterpDisc($I$3&amp;T(CalculationTrigger),C2325)</f>
        <v>0.68770324905578162</v>
      </c>
      <c r="J2325" s="157">
        <f t="shared" si="108"/>
        <v>5.1002520443376604E-5</v>
      </c>
      <c r="K2325" s="158">
        <f t="shared" si="109"/>
        <v>0</v>
      </c>
      <c r="L2325" s="159">
        <f t="shared" si="110"/>
        <v>-2.9194035671479748E-4</v>
      </c>
    </row>
    <row r="2326" spans="2:12" x14ac:dyDescent="0.2">
      <c r="B2326" s="112" t="s">
        <v>2</v>
      </c>
      <c r="C2326" s="113">
        <f>_xll.qlCalendarAdvance("TARGET",C2325,B2326,"mf")</f>
        <v>52769</v>
      </c>
      <c r="D2326" s="120">
        <f>_xll.xlShmInterpRateFwd($D$3&amp;T(CalculationTrigger),C2326,,5,C2327)</f>
        <v>1.5392335818458463E-2</v>
      </c>
      <c r="E2326" s="120">
        <f>_xll.xlShmInterpRateFwd($E$3&amp;T(CalculationTrigger),C2326,,5,C2327)</f>
        <v>1.5343633089826373E-2</v>
      </c>
      <c r="F2326" s="121">
        <f>_xll.xlShmInterpRateFwd($F$3&amp;T(CalculationTrigger),C2326,,5,C2327)</f>
        <v>1.4954555136453319E-2</v>
      </c>
      <c r="G2326" s="148">
        <f>_xll.xlShmInterpDisc($G$3&amp;T(CalculationTrigger),C2326)</f>
        <v>0.68111321340580988</v>
      </c>
      <c r="H2326" s="149">
        <f>_xll.xlShmInterpDisc($H$3&amp;T(CalculationTrigger),C2326)</f>
        <v>0.68205996486618958</v>
      </c>
      <c r="I2326" s="150">
        <f>_xll.xlShmInterpDisc($I$3&amp;T(CalculationTrigger),C2326)</f>
        <v>0.68750604259461168</v>
      </c>
      <c r="J2326" s="157">
        <f t="shared" si="108"/>
        <v>5.100089617761769E-5</v>
      </c>
      <c r="K2326" s="158">
        <f t="shared" si="109"/>
        <v>0</v>
      </c>
      <c r="L2326" s="159">
        <f t="shared" si="110"/>
        <v>-2.9200880202604504E-4</v>
      </c>
    </row>
    <row r="2327" spans="2:12" x14ac:dyDescent="0.2">
      <c r="B2327" s="112" t="s">
        <v>2</v>
      </c>
      <c r="C2327" s="113">
        <f>_xll.qlCalendarAdvance("TARGET",C2326,B2327,"mf")</f>
        <v>52776</v>
      </c>
      <c r="D2327" s="120">
        <f>_xll.xlShmInterpRateFwd($D$3&amp;T(CalculationTrigger),C2327,,5,C2328)</f>
        <v>1.5389840781153123E-2</v>
      </c>
      <c r="E2327" s="120">
        <f>_xll.xlShmInterpRateFwd($E$3&amp;T(CalculationTrigger),C2327,,5,C2328)</f>
        <v>1.5341145241585611E-2</v>
      </c>
      <c r="F2327" s="121">
        <f>_xll.xlShmInterpRateFwd($F$3&amp;T(CalculationTrigger),C2327,,5,C2328)</f>
        <v>1.4952246589291781E-2</v>
      </c>
      <c r="G2327" s="148">
        <f>_xll.xlShmInterpDisc($G$3&amp;T(CalculationTrigger),C2327)</f>
        <v>0.68091221119780021</v>
      </c>
      <c r="H2327" s="149">
        <f>_xll.xlShmInterpDisc($H$3&amp;T(CalculationTrigger),C2327)</f>
        <v>0.68185931994956139</v>
      </c>
      <c r="I2327" s="150">
        <f>_xll.xlShmInterpDisc($I$3&amp;T(CalculationTrigger),C2327)</f>
        <v>0.68730892261035781</v>
      </c>
      <c r="J2327" s="157">
        <f t="shared" si="108"/>
        <v>5.0999268953875837E-5</v>
      </c>
      <c r="K2327" s="158">
        <f t="shared" si="109"/>
        <v>0</v>
      </c>
      <c r="L2327" s="159">
        <f t="shared" si="110"/>
        <v>-2.9207702609279184E-4</v>
      </c>
    </row>
    <row r="2328" spans="2:12" x14ac:dyDescent="0.2">
      <c r="B2328" s="112" t="s">
        <v>2</v>
      </c>
      <c r="C2328" s="113">
        <f>_xll.qlCalendarAdvance("TARGET",C2327,B2328,"mf")</f>
        <v>52783</v>
      </c>
      <c r="D2328" s="120">
        <f>_xll.xlShmInterpRateFwd($D$3&amp;T(CalculationTrigger),C2328,,5,C2329)</f>
        <v>1.5387306656592601E-2</v>
      </c>
      <c r="E2328" s="120">
        <f>_xll.xlShmInterpRateFwd($E$3&amp;T(CalculationTrigger),C2328,,5,C2329)</f>
        <v>1.5338618037653342E-2</v>
      </c>
      <c r="F2328" s="121">
        <f>_xll.xlShmInterpRateFwd($F$3&amp;T(CalculationTrigger),C2328,,5,C2329)</f>
        <v>1.4949900391840243E-2</v>
      </c>
      <c r="G2328" s="148">
        <f>_xll.xlShmInterpDisc($G$3&amp;T(CalculationTrigger),C2328)</f>
        <v>0.68071130086966813</v>
      </c>
      <c r="H2328" s="149">
        <f>_xll.xlShmInterpDisc($H$3&amp;T(CalculationTrigger),C2328)</f>
        <v>0.68165876657147317</v>
      </c>
      <c r="I2328" s="150">
        <f>_xll.xlShmInterpDisc($I$3&amp;T(CalculationTrigger),C2328)</f>
        <v>0.68711188955597557</v>
      </c>
      <c r="J2328" s="157">
        <f t="shared" si="108"/>
        <v>5.099763896657888E-5</v>
      </c>
      <c r="K2328" s="158">
        <f t="shared" si="109"/>
        <v>0</v>
      </c>
      <c r="L2328" s="159">
        <f t="shared" si="110"/>
        <v>-2.921450281851711E-4</v>
      </c>
    </row>
    <row r="2329" spans="2:12" x14ac:dyDescent="0.2">
      <c r="B2329" s="112" t="s">
        <v>2</v>
      </c>
      <c r="C2329" s="113">
        <f>_xll.qlCalendarAdvance("TARGET",C2328,B2329,"mf")</f>
        <v>52790</v>
      </c>
      <c r="D2329" s="120">
        <f>_xll.xlShmInterpRateFwd($D$3&amp;T(CalculationTrigger),C2329,,5,C2330)</f>
        <v>1.5384733360508338E-2</v>
      </c>
      <c r="E2329" s="120">
        <f>_xll.xlShmInterpRateFwd($E$3&amp;T(CalculationTrigger),C2329,,5,C2330)</f>
        <v>1.5336051392956063E-2</v>
      </c>
      <c r="F2329" s="121">
        <f>_xll.xlShmInterpRateFwd($F$3&amp;T(CalculationTrigger),C2329,,5,C2330)</f>
        <v>1.4947516461938736E-2</v>
      </c>
      <c r="G2329" s="148">
        <f>_xll.xlShmInterpDisc($G$3&amp;T(CalculationTrigger),C2329)</f>
        <v>0.68051048288505922</v>
      </c>
      <c r="H2329" s="149">
        <f>_xll.xlShmInterpDisc($H$3&amp;T(CalculationTrigger),C2329)</f>
        <v>0.68145830520006401</v>
      </c>
      <c r="I2329" s="150">
        <f>_xll.xlShmInterpDisc($I$3&amp;T(CalculationTrigger),C2329)</f>
        <v>0.68691494388495855</v>
      </c>
      <c r="J2329" s="157">
        <f t="shared" si="108"/>
        <v>5.0996006410142434E-5</v>
      </c>
      <c r="K2329" s="158">
        <f t="shared" si="109"/>
        <v>0</v>
      </c>
      <c r="L2329" s="159">
        <f t="shared" si="110"/>
        <v>-2.9221280757331185E-4</v>
      </c>
    </row>
    <row r="2330" spans="2:12" x14ac:dyDescent="0.2">
      <c r="B2330" s="112" t="s">
        <v>2</v>
      </c>
      <c r="C2330" s="113">
        <f>_xll.qlCalendarAdvance("TARGET",C2329,B2330,"mf")</f>
        <v>52797</v>
      </c>
      <c r="D2330" s="120">
        <f>_xll.xlShmInterpRateFwd($D$3&amp;T(CalculationTrigger),C2330,,5,C2331)</f>
        <v>1.5382120808585642E-2</v>
      </c>
      <c r="E2330" s="120">
        <f>_xll.xlShmInterpRateFwd($E$3&amp;T(CalculationTrigger),C2330,,5,C2331)</f>
        <v>1.5333445222449445E-2</v>
      </c>
      <c r="F2330" s="121">
        <f>_xll.xlShmInterpRateFwd($F$3&amp;T(CalculationTrigger),C2330,,5,C2331)</f>
        <v>1.4945094717462247E-2</v>
      </c>
      <c r="G2330" s="148">
        <f>_xll.xlShmInterpDisc($G$3&amp;T(CalculationTrigger),C2330)</f>
        <v>0.6803097577081435</v>
      </c>
      <c r="H2330" s="149">
        <f>_xll.xlShmInterpDisc($H$3&amp;T(CalculationTrigger),C2330)</f>
        <v>0.68125793630400611</v>
      </c>
      <c r="I2330" s="150">
        <f>_xll.xlShmInterpDisc($I$3&amp;T(CalculationTrigger),C2330)</f>
        <v>0.68671808605133733</v>
      </c>
      <c r="J2330" s="157">
        <f t="shared" si="108"/>
        <v>5.0994371478998549E-5</v>
      </c>
      <c r="K2330" s="158">
        <f t="shared" si="109"/>
        <v>0</v>
      </c>
      <c r="L2330" s="159">
        <f t="shared" si="110"/>
        <v>-2.9228036352734637E-4</v>
      </c>
    </row>
    <row r="2331" spans="2:12" x14ac:dyDescent="0.2">
      <c r="B2331" s="112" t="s">
        <v>2</v>
      </c>
      <c r="C2331" s="113">
        <f>_xll.qlCalendarAdvance("TARGET",C2330,B2331,"mf")</f>
        <v>52804</v>
      </c>
      <c r="D2331" s="120">
        <f>_xll.xlShmInterpRateFwd($D$3&amp;T(CalculationTrigger),C2331,,5,C2332)</f>
        <v>1.5379468916515831E-2</v>
      </c>
      <c r="E2331" s="120">
        <f>_xll.xlShmInterpRateFwd($E$3&amp;T(CalculationTrigger),C2331,,5,C2332)</f>
        <v>1.5330799441019866E-2</v>
      </c>
      <c r="F2331" s="121">
        <f>_xll.xlShmInterpRateFwd($F$3&amp;T(CalculationTrigger),C2331,,5,C2332)</f>
        <v>1.4942635076193264E-2</v>
      </c>
      <c r="G2331" s="148">
        <f>_xll.xlShmInterpDisc($G$3&amp;T(CalculationTrigger),C2331)</f>
        <v>0.68010912580361493</v>
      </c>
      <c r="H2331" s="149">
        <f>_xll.xlShmInterpDisc($H$3&amp;T(CalculationTrigger),C2331)</f>
        <v>0.68105766035250359</v>
      </c>
      <c r="I2331" s="150">
        <f>_xll.xlShmInterpDisc($I$3&amp;T(CalculationTrigger),C2331)</f>
        <v>0.68652131650967829</v>
      </c>
      <c r="J2331" s="157">
        <f t="shared" si="108"/>
        <v>5.0992734367554935E-5</v>
      </c>
      <c r="K2331" s="158">
        <f t="shared" si="109"/>
        <v>0</v>
      </c>
      <c r="L2331" s="159">
        <f t="shared" si="110"/>
        <v>-2.9234769531741084E-4</v>
      </c>
    </row>
    <row r="2332" spans="2:12" x14ac:dyDescent="0.2">
      <c r="B2332" s="112" t="s">
        <v>2</v>
      </c>
      <c r="C2332" s="113">
        <f>_xll.qlCalendarAdvance("TARGET",C2331,B2332,"mf")</f>
        <v>52811</v>
      </c>
      <c r="D2332" s="120">
        <f>_xll.xlShmInterpRateFwd($D$3&amp;T(CalculationTrigger),C2332,,5,C2333)</f>
        <v>1.537677760004256E-2</v>
      </c>
      <c r="E2332" s="120">
        <f>_xll.xlShmInterpRateFwd($E$3&amp;T(CalculationTrigger),C2332,,5,C2333)</f>
        <v>1.532811396361184E-2</v>
      </c>
      <c r="F2332" s="121">
        <f>_xll.xlShmInterpRateFwd($F$3&amp;T(CalculationTrigger),C2332,,5,C2333)</f>
        <v>1.4940137456059299E-2</v>
      </c>
      <c r="G2332" s="148">
        <f>_xll.xlShmInterpDisc($G$3&amp;T(CalculationTrigger),C2332)</f>
        <v>0.67990858763669049</v>
      </c>
      <c r="H2332" s="149">
        <f>_xll.xlShmInterpDisc($H$3&amp;T(CalculationTrigger),C2332)</f>
        <v>0.68085747781529227</v>
      </c>
      <c r="I2332" s="150">
        <f>_xll.xlShmInterpDisc($I$3&amp;T(CalculationTrigger),C2332)</f>
        <v>0.68632463571508362</v>
      </c>
      <c r="J2332" s="157">
        <f t="shared" si="108"/>
        <v>5.0991095270231598E-5</v>
      </c>
      <c r="K2332" s="158">
        <f t="shared" si="109"/>
        <v>0</v>
      </c>
      <c r="L2332" s="159">
        <f t="shared" si="110"/>
        <v>-2.9241480221364475E-4</v>
      </c>
    </row>
    <row r="2333" spans="2:12" x14ac:dyDescent="0.2">
      <c r="B2333" s="112" t="s">
        <v>2</v>
      </c>
      <c r="C2333" s="113">
        <f>_xll.qlCalendarAdvance("TARGET",C2332,B2333,"mf")</f>
        <v>52818</v>
      </c>
      <c r="D2333" s="120">
        <f>_xll.xlShmInterpRateFwd($D$3&amp;T(CalculationTrigger),C2333,,5,C2334)</f>
        <v>1.5374046774828612E-2</v>
      </c>
      <c r="E2333" s="120">
        <f>_xll.xlShmInterpRateFwd($E$3&amp;T(CalculationTrigger),C2333,,5,C2334)</f>
        <v>1.5325388705146934E-2</v>
      </c>
      <c r="F2333" s="121">
        <f>_xll.xlShmInterpRateFwd($F$3&amp;T(CalculationTrigger),C2333,,5,C2334)</f>
        <v>1.493760177482586E-2</v>
      </c>
      <c r="G2333" s="148">
        <f>_xll.xlShmInterpDisc($G$3&amp;T(CalculationTrigger),C2333)</f>
        <v>0.67970814367310861</v>
      </c>
      <c r="H2333" s="149">
        <f>_xll.xlShmInterpDisc($H$3&amp;T(CalculationTrigger),C2333)</f>
        <v>0.68065738916263796</v>
      </c>
      <c r="I2333" s="150">
        <f>_xll.xlShmInterpDisc($I$3&amp;T(CalculationTrigger),C2333)</f>
        <v>0.68612804412318884</v>
      </c>
      <c r="J2333" s="157">
        <f t="shared" si="108"/>
        <v>5.0989454381464904E-5</v>
      </c>
      <c r="K2333" s="158">
        <f t="shared" si="109"/>
        <v>0</v>
      </c>
      <c r="L2333" s="159">
        <f t="shared" si="110"/>
        <v>-2.9248168348616738E-4</v>
      </c>
    </row>
    <row r="2334" spans="2:12" x14ac:dyDescent="0.2">
      <c r="B2334" s="112" t="s">
        <v>2</v>
      </c>
      <c r="C2334" s="113">
        <f>_xll.qlCalendarAdvance("TARGET",C2333,B2334,"mf")</f>
        <v>52825</v>
      </c>
      <c r="D2334" s="120">
        <f>_xll.xlShmInterpRateFwd($D$3&amp;T(CalculationTrigger),C2334,,5,C2335)</f>
        <v>1.5371276356594896E-2</v>
      </c>
      <c r="E2334" s="120">
        <f>_xll.xlShmInterpRateFwd($E$3&amp;T(CalculationTrigger),C2334,,5,C2335)</f>
        <v>1.5322623580558506E-2</v>
      </c>
      <c r="F2334" s="121">
        <f>_xll.xlShmInterpRateFwd($F$3&amp;T(CalculationTrigger),C2334,,5,C2335)</f>
        <v>1.4935027950415054E-2</v>
      </c>
      <c r="G2334" s="148">
        <f>_xll.xlShmInterpDisc($G$3&amp;T(CalculationTrigger),C2334)</f>
        <v>0.67950779437912912</v>
      </c>
      <c r="H2334" s="149">
        <f>_xll.xlShmInterpDisc($H$3&amp;T(CalculationTrigger),C2334)</f>
        <v>0.68045739486533596</v>
      </c>
      <c r="I2334" s="150">
        <f>_xll.xlShmInterpDisc($I$3&amp;T(CalculationTrigger),C2334)</f>
        <v>0.68593154219016361</v>
      </c>
      <c r="J2334" s="157">
        <f t="shared" si="108"/>
        <v>5.0987811895671019E-5</v>
      </c>
      <c r="K2334" s="158">
        <f t="shared" si="109"/>
        <v>0</v>
      </c>
      <c r="L2334" s="159">
        <f t="shared" si="110"/>
        <v>-2.9254833840512576E-4</v>
      </c>
    </row>
    <row r="2335" spans="2:12" x14ac:dyDescent="0.2">
      <c r="B2335" s="112" t="s">
        <v>2</v>
      </c>
      <c r="C2335" s="113">
        <f>_xll.qlCalendarAdvance("TARGET",C2334,B2335,"mf")</f>
        <v>52832</v>
      </c>
      <c r="D2335" s="120">
        <f>_xll.xlShmInterpRateFwd($D$3&amp;T(CalculationTrigger),C2335,,5,C2336)</f>
        <v>1.5368466261050965E-2</v>
      </c>
      <c r="E2335" s="120">
        <f>_xll.xlShmInterpRateFwd($E$3&amp;T(CalculationTrigger),C2335,,5,C2336)</f>
        <v>1.5319818504768559E-2</v>
      </c>
      <c r="F2335" s="121">
        <f>_xll.xlShmInterpRateFwd($F$3&amp;T(CalculationTrigger),C2335,,5,C2336)</f>
        <v>1.4932415900610171E-2</v>
      </c>
      <c r="G2335" s="148">
        <f>_xll.xlShmInterpDisc($G$3&amp;T(CalculationTrigger),C2335)</f>
        <v>0.67930754022153172</v>
      </c>
      <c r="H2335" s="149">
        <f>_xll.xlShmInterpDisc($H$3&amp;T(CalculationTrigger),C2335)</f>
        <v>0.68025749539470992</v>
      </c>
      <c r="I2335" s="150">
        <f>_xll.xlShmInterpDisc($I$3&amp;T(CalculationTrigger),C2335)</f>
        <v>0.68573513037270917</v>
      </c>
      <c r="J2335" s="157">
        <f t="shared" si="108"/>
        <v>5.0986168007262104E-5</v>
      </c>
      <c r="K2335" s="158">
        <f t="shared" si="109"/>
        <v>0</v>
      </c>
      <c r="L2335" s="159">
        <f t="shared" si="110"/>
        <v>-2.9261476624064658E-4</v>
      </c>
    </row>
    <row r="2336" spans="2:12" x14ac:dyDescent="0.2">
      <c r="B2336" s="112" t="s">
        <v>2</v>
      </c>
      <c r="C2336" s="113">
        <f>_xll.qlCalendarAdvance("TARGET",C2335,B2336,"mf")</f>
        <v>52839</v>
      </c>
      <c r="D2336" s="120">
        <f>_xll.xlShmInterpRateFwd($D$3&amp;T(CalculationTrigger),C2336,,5,C2337)</f>
        <v>1.5365616403894996E-2</v>
      </c>
      <c r="E2336" s="120">
        <f>_xll.xlShmInterpRateFwd($E$3&amp;T(CalculationTrigger),C2336,,5,C2337)</f>
        <v>1.5316973392693518E-2</v>
      </c>
      <c r="F2336" s="121">
        <f>_xll.xlShmInterpRateFwd($F$3&amp;T(CalculationTrigger),C2336,,5,C2337)</f>
        <v>1.4929765543281582E-2</v>
      </c>
      <c r="G2336" s="148">
        <f>_xll.xlShmInterpDisc($G$3&amp;T(CalculationTrigger),C2336)</f>
        <v>0.6791073816676152</v>
      </c>
      <c r="H2336" s="149">
        <f>_xll.xlShmInterpDisc($H$3&amp;T(CalculationTrigger),C2336)</f>
        <v>0.68005769122261095</v>
      </c>
      <c r="I2336" s="150">
        <f>_xll.xlShmInterpDisc($I$3&amp;T(CalculationTrigger),C2336)</f>
        <v>0.68553880912805887</v>
      </c>
      <c r="J2336" s="157">
        <f t="shared" si="108"/>
        <v>5.0984522910662672E-5</v>
      </c>
      <c r="K2336" s="158">
        <f t="shared" si="109"/>
        <v>0</v>
      </c>
      <c r="L2336" s="159">
        <f t="shared" si="110"/>
        <v>-2.9268096626286814E-4</v>
      </c>
    </row>
    <row r="2337" spans="2:12" x14ac:dyDescent="0.2">
      <c r="B2337" s="112" t="s">
        <v>2</v>
      </c>
      <c r="C2337" s="113">
        <f>_xll.qlCalendarAdvance("TARGET",C2336,B2337,"mf")</f>
        <v>52846</v>
      </c>
      <c r="D2337" s="120">
        <f>_xll.xlShmInterpRateFwd($D$3&amp;T(CalculationTrigger),C2337,,5,C2338)</f>
        <v>1.5362726700813806E-2</v>
      </c>
      <c r="E2337" s="120">
        <f>_xll.xlShmInterpRateFwd($E$3&amp;T(CalculationTrigger),C2337,,5,C2338)</f>
        <v>1.5314088159273195E-2</v>
      </c>
      <c r="F2337" s="121">
        <f>_xll.xlShmInterpRateFwd($F$3&amp;T(CalculationTrigger),C2337,,5,C2338)</f>
        <v>1.4927076796288283E-2</v>
      </c>
      <c r="G2337" s="148">
        <f>_xll.xlShmInterpDisc($G$3&amp;T(CalculationTrigger),C2337)</f>
        <v>0.67890731918519664</v>
      </c>
      <c r="H2337" s="149">
        <f>_xll.xlShmInterpDisc($H$3&amp;T(CalculationTrigger),C2337)</f>
        <v>0.67985798282141696</v>
      </c>
      <c r="I2337" s="150">
        <f>_xll.xlShmInterpDisc($I$3&amp;T(CalculationTrigger),C2337)</f>
        <v>0.68534257891397643</v>
      </c>
      <c r="J2337" s="157">
        <f t="shared" si="108"/>
        <v>5.0982876800301357E-5</v>
      </c>
      <c r="K2337" s="158">
        <f t="shared" si="109"/>
        <v>0</v>
      </c>
      <c r="L2337" s="159">
        <f t="shared" si="110"/>
        <v>-2.9274693774192473E-4</v>
      </c>
    </row>
    <row r="2338" spans="2:12" x14ac:dyDescent="0.2">
      <c r="B2338" s="112" t="s">
        <v>2</v>
      </c>
      <c r="C2338" s="113">
        <f>_xll.qlCalendarAdvance("TARGET",C2337,B2338,"mf")</f>
        <v>52853</v>
      </c>
      <c r="D2338" s="120">
        <f>_xll.xlShmInterpRateFwd($D$3&amp;T(CalculationTrigger),C2338,,5,C2339)</f>
        <v>1.5359797067546558E-2</v>
      </c>
      <c r="E2338" s="120">
        <f>_xll.xlShmInterpRateFwd($E$3&amp;T(CalculationTrigger),C2338,,5,C2339)</f>
        <v>1.5311162719424466E-2</v>
      </c>
      <c r="F2338" s="121">
        <f>_xll.xlShmInterpRateFwd($F$3&amp;T(CalculationTrigger),C2338,,5,C2339)</f>
        <v>1.4924349577460508E-2</v>
      </c>
      <c r="G2338" s="148">
        <f>_xll.xlShmInterpDisc($G$3&amp;T(CalculationTrigger),C2338)</f>
        <v>0.67870735324261067</v>
      </c>
      <c r="H2338" s="149">
        <f>_xll.xlShmInterpDisc($H$3&amp;T(CalculationTrigger),C2338)</f>
        <v>0.67965837066403134</v>
      </c>
      <c r="I2338" s="150">
        <f>_xll.xlShmInterpDisc($I$3&amp;T(CalculationTrigger),C2338)</f>
        <v>0.68514644018875503</v>
      </c>
      <c r="J2338" s="157">
        <f t="shared" si="108"/>
        <v>5.098122987059066E-5</v>
      </c>
      <c r="K2338" s="158">
        <f t="shared" si="109"/>
        <v>0</v>
      </c>
      <c r="L2338" s="159">
        <f t="shared" si="110"/>
        <v>-2.9281267994793822E-4</v>
      </c>
    </row>
    <row r="2339" spans="2:12" x14ac:dyDescent="0.2">
      <c r="B2339" s="112" t="s">
        <v>2</v>
      </c>
      <c r="C2339" s="113">
        <f>_xll.qlCalendarAdvance("TARGET",C2338,B2339,"mf")</f>
        <v>52860</v>
      </c>
      <c r="D2339" s="120">
        <f>_xll.xlShmInterpRateFwd($D$3&amp;T(CalculationTrigger),C2339,,5,C2340)</f>
        <v>1.5356827419763125E-2</v>
      </c>
      <c r="E2339" s="120">
        <f>_xll.xlShmInterpRateFwd($E$3&amp;T(CalculationTrigger),C2339,,5,C2340)</f>
        <v>1.5308196988081798E-2</v>
      </c>
      <c r="F2339" s="121">
        <f>_xll.xlShmInterpRateFwd($F$3&amp;T(CalculationTrigger),C2339,,5,C2340)</f>
        <v>1.4921583804663444E-2</v>
      </c>
      <c r="G2339" s="148">
        <f>_xll.xlShmInterpDisc($G$3&amp;T(CalculationTrigger),C2339)</f>
        <v>0.67850748430870778</v>
      </c>
      <c r="H2339" s="149">
        <f>_xll.xlShmInterpDisc($H$3&amp;T(CalculationTrigger),C2339)</f>
        <v>0.67945885522388227</v>
      </c>
      <c r="I2339" s="150">
        <f>_xll.xlShmInterpDisc($I$3&amp;T(CalculationTrigger),C2339)</f>
        <v>0.68495039341121688</v>
      </c>
      <c r="J2339" s="157">
        <f t="shared" si="108"/>
        <v>5.0979582315955432E-5</v>
      </c>
      <c r="K2339" s="158">
        <f t="shared" si="109"/>
        <v>0</v>
      </c>
      <c r="L2339" s="159">
        <f t="shared" si="110"/>
        <v>-2.9287819215105852E-4</v>
      </c>
    </row>
    <row r="2340" spans="2:12" x14ac:dyDescent="0.2">
      <c r="B2340" s="112" t="s">
        <v>2</v>
      </c>
      <c r="C2340" s="113">
        <f>_xll.qlCalendarAdvance("TARGET",C2339,B2340,"mf")</f>
        <v>52867</v>
      </c>
      <c r="D2340" s="120">
        <f>_xll.xlShmInterpRateFwd($D$3&amp;T(CalculationTrigger),C2340,,5,C2341)</f>
        <v>1.5353817673197332E-2</v>
      </c>
      <c r="E2340" s="120">
        <f>_xll.xlShmInterpRateFwd($E$3&amp;T(CalculationTrigger),C2340,,5,C2341)</f>
        <v>1.530519088016251E-2</v>
      </c>
      <c r="F2340" s="121">
        <f>_xll.xlShmInterpRateFwd($F$3&amp;T(CalculationTrigger),C2340,,5,C2341)</f>
        <v>1.4918779395716156E-2</v>
      </c>
      <c r="G2340" s="148">
        <f>_xll.xlShmInterpDisc($G$3&amp;T(CalculationTrigger),C2340)</f>
        <v>0.67830771285285452</v>
      </c>
      <c r="H2340" s="149">
        <f>_xll.xlShmInterpDisc($H$3&amp;T(CalculationTrigger),C2340)</f>
        <v>0.67925943697492175</v>
      </c>
      <c r="I2340" s="150">
        <f>_xll.xlShmInterpDisc($I$3&amp;T(CalculationTrigger),C2340)</f>
        <v>0.68475443904071187</v>
      </c>
      <c r="J2340" s="157">
        <f t="shared" si="108"/>
        <v>5.097793433081245E-5</v>
      </c>
      <c r="K2340" s="158">
        <f t="shared" si="109"/>
        <v>0</v>
      </c>
      <c r="L2340" s="159">
        <f t="shared" si="110"/>
        <v>-2.9294347362140722E-4</v>
      </c>
    </row>
    <row r="2341" spans="2:12" x14ac:dyDescent="0.2">
      <c r="B2341" s="112" t="s">
        <v>2</v>
      </c>
      <c r="C2341" s="113">
        <f>_xll.qlCalendarAdvance("TARGET",C2340,B2341,"mf")</f>
        <v>52874</v>
      </c>
      <c r="D2341" s="120">
        <f>_xll.xlShmInterpRateFwd($D$3&amp;T(CalculationTrigger),C2341,,5,C2342)</f>
        <v>1.5350767743542664E-2</v>
      </c>
      <c r="E2341" s="120">
        <f>_xll.xlShmInterpRateFwd($E$3&amp;T(CalculationTrigger),C2341,,5,C2342)</f>
        <v>1.5302144310613112E-2</v>
      </c>
      <c r="F2341" s="121">
        <f>_xll.xlShmInterpRateFwd($F$3&amp;T(CalculationTrigger),C2341,,5,C2342)</f>
        <v>1.4915936268484246E-2</v>
      </c>
      <c r="G2341" s="148">
        <f>_xll.xlShmInterpDisc($G$3&amp;T(CalculationTrigger),C2341)</f>
        <v>0.67810803934493169</v>
      </c>
      <c r="H2341" s="149">
        <f>_xll.xlShmInterpDisc($H$3&amp;T(CalculationTrigger),C2341)</f>
        <v>0.67906011639162489</v>
      </c>
      <c r="I2341" s="150">
        <f>_xll.xlShmInterpDisc($I$3&amp;T(CalculationTrigger),C2341)</f>
        <v>0.68455857753711724</v>
      </c>
      <c r="J2341" s="157">
        <f t="shared" si="108"/>
        <v>5.0976286109598891E-5</v>
      </c>
      <c r="K2341" s="158">
        <f t="shared" si="109"/>
        <v>0</v>
      </c>
      <c r="L2341" s="159">
        <f t="shared" si="110"/>
        <v>-2.9300852362911802E-4</v>
      </c>
    </row>
    <row r="2342" spans="2:12" x14ac:dyDescent="0.2">
      <c r="B2342" s="112" t="s">
        <v>2</v>
      </c>
      <c r="C2342" s="113">
        <f>_xll.qlCalendarAdvance("TARGET",C2341,B2342,"mf")</f>
        <v>52881</v>
      </c>
      <c r="D2342" s="120">
        <f>_xll.xlShmInterpRateFwd($D$3&amp;T(CalculationTrigger),C2342,,5,C2343)</f>
        <v>1.5347677546487049E-2</v>
      </c>
      <c r="E2342" s="120">
        <f>_xll.xlShmInterpRateFwd($E$3&amp;T(CalculationTrigger),C2342,,5,C2343)</f>
        <v>1.5299057194333993E-2</v>
      </c>
      <c r="F2342" s="121">
        <f>_xll.xlShmInterpRateFwd($F$3&amp;T(CalculationTrigger),C2342,,5,C2343)</f>
        <v>1.4913054340827731E-2</v>
      </c>
      <c r="G2342" s="148">
        <f>_xll.xlShmInterpDisc($G$3&amp;T(CalculationTrigger),C2342)</f>
        <v>0.67790846425533402</v>
      </c>
      <c r="H2342" s="149">
        <f>_xll.xlShmInterpDisc($H$3&amp;T(CalculationTrigger),C2342)</f>
        <v>0.67886089394898852</v>
      </c>
      <c r="I2342" s="150">
        <f>_xll.xlShmInterpDisc($I$3&amp;T(CalculationTrigger),C2342)</f>
        <v>0.68436280936083604</v>
      </c>
      <c r="J2342" s="157">
        <f t="shared" si="108"/>
        <v>5.0974637846715641E-5</v>
      </c>
      <c r="K2342" s="158">
        <f t="shared" si="109"/>
        <v>0</v>
      </c>
      <c r="L2342" s="159">
        <f t="shared" si="110"/>
        <v>-2.9307334144433643E-4</v>
      </c>
    </row>
    <row r="2343" spans="2:12" x14ac:dyDescent="0.2">
      <c r="B2343" s="112" t="s">
        <v>2</v>
      </c>
      <c r="C2343" s="113">
        <f>_xll.qlCalendarAdvance("TARGET",C2342,B2343,"mf")</f>
        <v>52888</v>
      </c>
      <c r="D2343" s="120">
        <f>_xll.xlShmInterpRateFwd($D$3&amp;T(CalculationTrigger),C2343,,5,C2344)</f>
        <v>1.5344546997753391E-2</v>
      </c>
      <c r="E2343" s="120">
        <f>_xll.xlShmInterpRateFwd($E$3&amp;T(CalculationTrigger),C2343,,5,C2344)</f>
        <v>1.5295929446260539E-2</v>
      </c>
      <c r="F2343" s="121">
        <f>_xll.xlShmInterpRateFwd($F$3&amp;T(CalculationTrigger),C2343,,5,C2344)</f>
        <v>1.4910133530543126E-2</v>
      </c>
      <c r="G2343" s="148">
        <f>_xll.xlShmInterpDisc($G$3&amp;T(CalculationTrigger),C2343)</f>
        <v>0.67770898805496915</v>
      </c>
      <c r="H2343" s="149">
        <f>_xll.xlShmInterpDisc($H$3&amp;T(CalculationTrigger),C2343)</f>
        <v>0.67866177012253104</v>
      </c>
      <c r="I2343" s="150">
        <f>_xll.xlShmInterpDisc($I$3&amp;T(CalculationTrigger),C2343)</f>
        <v>0.68416713497279658</v>
      </c>
      <c r="J2343" s="157">
        <f t="shared" si="108"/>
        <v>5.0972989736591999E-5</v>
      </c>
      <c r="K2343" s="158">
        <f t="shared" si="109"/>
        <v>0</v>
      </c>
      <c r="L2343" s="159">
        <f t="shared" si="110"/>
        <v>-2.9313792633717993E-4</v>
      </c>
    </row>
    <row r="2344" spans="2:12" x14ac:dyDescent="0.2">
      <c r="B2344" s="112" t="s">
        <v>2</v>
      </c>
      <c r="C2344" s="113">
        <f>_xll.qlCalendarAdvance("TARGET",C2343,B2344,"mf")</f>
        <v>52895</v>
      </c>
      <c r="D2344" s="120">
        <f>_xll.xlShmInterpRateFwd($D$3&amp;T(CalculationTrigger),C2344,,5,C2345)</f>
        <v>1.5341376013041658E-2</v>
      </c>
      <c r="E2344" s="120">
        <f>_xll.xlShmInterpRateFwd($E$3&amp;T(CalculationTrigger),C2344,,5,C2345)</f>
        <v>1.5292760981328358E-2</v>
      </c>
      <c r="F2344" s="121">
        <f>_xll.xlShmInterpRateFwd($F$3&amp;T(CalculationTrigger),C2344,,5,C2345)</f>
        <v>1.4907173755525631E-2</v>
      </c>
      <c r="G2344" s="148">
        <f>_xll.xlShmInterpDisc($G$3&amp;T(CalculationTrigger),C2344)</f>
        <v>0.67750961121525666</v>
      </c>
      <c r="H2344" s="149">
        <f>_xll.xlShmInterpDisc($H$3&amp;T(CalculationTrigger),C2344)</f>
        <v>0.67846274538829099</v>
      </c>
      <c r="I2344" s="150">
        <f>_xll.xlShmInterpDisc($I$3&amp;T(CalculationTrigger),C2344)</f>
        <v>0.68397155483445216</v>
      </c>
      <c r="J2344" s="157">
        <f t="shared" si="108"/>
        <v>5.0971341973649312E-5</v>
      </c>
      <c r="K2344" s="158">
        <f t="shared" si="109"/>
        <v>0</v>
      </c>
      <c r="L2344" s="159">
        <f t="shared" si="110"/>
        <v>-2.9320227757779403E-4</v>
      </c>
    </row>
    <row r="2345" spans="2:12" x14ac:dyDescent="0.2">
      <c r="B2345" s="112" t="s">
        <v>2</v>
      </c>
      <c r="C2345" s="113">
        <f>_xll.qlCalendarAdvance("TARGET",C2344,B2345,"mf")</f>
        <v>52902</v>
      </c>
      <c r="D2345" s="120">
        <f>_xll.xlShmInterpRateFwd($D$3&amp;T(CalculationTrigger),C2345,,5,C2346)</f>
        <v>1.5338164508069416E-2</v>
      </c>
      <c r="E2345" s="120">
        <f>_xll.xlShmInterpRateFwd($E$3&amp;T(CalculationTrigger),C2345,,5,C2346)</f>
        <v>1.5289551714461704E-2</v>
      </c>
      <c r="F2345" s="121">
        <f>_xll.xlShmInterpRateFwd($F$3&amp;T(CalculationTrigger),C2345,,5,C2346)</f>
        <v>1.4904174933618512E-2</v>
      </c>
      <c r="G2345" s="148">
        <f>_xll.xlShmInterpDisc($G$3&amp;T(CalculationTrigger),C2345)</f>
        <v>0.67731033420812725</v>
      </c>
      <c r="H2345" s="149">
        <f>_xll.xlShmInterpDisc($H$3&amp;T(CalculationTrigger),C2345)</f>
        <v>0.67826382022282616</v>
      </c>
      <c r="I2345" s="150">
        <f>_xll.xlShmInterpDisc($I$3&amp;T(CalculationTrigger),C2345)</f>
        <v>0.68377606940777891</v>
      </c>
      <c r="J2345" s="157">
        <f t="shared" si="108"/>
        <v>5.0969694752305049E-5</v>
      </c>
      <c r="K2345" s="158">
        <f t="shared" si="109"/>
        <v>0</v>
      </c>
      <c r="L2345" s="159">
        <f t="shared" si="110"/>
        <v>-2.9326639443631215E-4</v>
      </c>
    </row>
    <row r="2346" spans="2:12" x14ac:dyDescent="0.2">
      <c r="B2346" s="112" t="s">
        <v>2</v>
      </c>
      <c r="C2346" s="113">
        <f>_xll.qlCalendarAdvance("TARGET",C2345,B2346,"mf")</f>
        <v>52909</v>
      </c>
      <c r="D2346" s="120">
        <f>_xll.xlShmInterpRateFwd($D$3&amp;T(CalculationTrigger),C2346,,5,C2347)</f>
        <v>1.5334912398519711E-2</v>
      </c>
      <c r="E2346" s="120">
        <f>_xll.xlShmInterpRateFwd($E$3&amp;T(CalculationTrigger),C2346,,5,C2347)</f>
        <v>1.5286301560590862E-2</v>
      </c>
      <c r="F2346" s="121">
        <f>_xll.xlShmInterpRateFwd($F$3&amp;T(CalculationTrigger),C2346,,5,C2347)</f>
        <v>1.4901136982659465E-2</v>
      </c>
      <c r="G2346" s="148">
        <f>_xll.xlShmInterpDisc($G$3&amp;T(CalculationTrigger),C2346)</f>
        <v>0.67711115750602169</v>
      </c>
      <c r="H2346" s="149">
        <f>_xll.xlShmInterpDisc($H$3&amp;T(CalculationTrigger),C2346)</f>
        <v>0.67806499510321305</v>
      </c>
      <c r="I2346" s="150">
        <f>_xll.xlShmInterpDisc($I$3&amp;T(CalculationTrigger),C2346)</f>
        <v>0.68358067915527587</v>
      </c>
      <c r="J2346" s="157">
        <f t="shared" si="108"/>
        <v>5.0968048266988819E-5</v>
      </c>
      <c r="K2346" s="158">
        <f t="shared" si="109"/>
        <v>0</v>
      </c>
      <c r="L2346" s="159">
        <f t="shared" si="110"/>
        <v>-2.9333027618286375E-4</v>
      </c>
    </row>
    <row r="2347" spans="2:12" x14ac:dyDescent="0.2">
      <c r="B2347" s="112" t="s">
        <v>2</v>
      </c>
      <c r="C2347" s="113">
        <f>_xll.qlCalendarAdvance("TARGET",C2346,B2347,"mf")</f>
        <v>52916</v>
      </c>
      <c r="D2347" s="120">
        <f>_xll.xlShmInterpRateFwd($D$3&amp;T(CalculationTrigger),C2347,,5,C2348)</f>
        <v>1.5331619600110577E-2</v>
      </c>
      <c r="E2347" s="120">
        <f>_xll.xlShmInterpRateFwd($E$3&amp;T(CalculationTrigger),C2347,,5,C2348)</f>
        <v>1.5283010434628973E-2</v>
      </c>
      <c r="F2347" s="121">
        <f>_xll.xlShmInterpRateFwd($F$3&amp;T(CalculationTrigger),C2347,,5,C2348)</f>
        <v>1.4898059820480612E-2</v>
      </c>
      <c r="G2347" s="148">
        <f>_xll.xlShmInterpDisc($G$3&amp;T(CalculationTrigger),C2347)</f>
        <v>0.67691208158189042</v>
      </c>
      <c r="H2347" s="149">
        <f>_xll.xlShmInterpDisc($H$3&amp;T(CalculationTrigger),C2347)</f>
        <v>0.67786627050704573</v>
      </c>
      <c r="I2347" s="150">
        <f>_xll.xlShmInterpDisc($I$3&amp;T(CalculationTrigger),C2347)</f>
        <v>0.683385384539964</v>
      </c>
      <c r="J2347" s="157">
        <f t="shared" si="108"/>
        <v>5.0966402712114333E-5</v>
      </c>
      <c r="K2347" s="158">
        <f t="shared" si="109"/>
        <v>0</v>
      </c>
      <c r="L2347" s="159">
        <f t="shared" si="110"/>
        <v>-2.9339392208758259E-4</v>
      </c>
    </row>
    <row r="2348" spans="2:12" x14ac:dyDescent="0.2">
      <c r="B2348" s="112" t="s">
        <v>2</v>
      </c>
      <c r="C2348" s="113">
        <f>_xll.qlCalendarAdvance("TARGET",C2347,B2348,"mf")</f>
        <v>52923</v>
      </c>
      <c r="D2348" s="120">
        <f>_xll.xlShmInterpRateFwd($D$3&amp;T(CalculationTrigger),C2348,,5,C2349)</f>
        <v>1.5328286028548693E-2</v>
      </c>
      <c r="E2348" s="120">
        <f>_xll.xlShmInterpRateFwd($E$3&amp;T(CalculationTrigger),C2348,,5,C2349)</f>
        <v>1.5279678251524162E-2</v>
      </c>
      <c r="F2348" s="121">
        <f>_xll.xlShmInterpRateFwd($F$3&amp;T(CalculationTrigger),C2348,,5,C2349)</f>
        <v>1.4894943364966414E-2</v>
      </c>
      <c r="G2348" s="148">
        <f>_xll.xlShmInterpDisc($G$3&amp;T(CalculationTrigger),C2348)</f>
        <v>0.6767131069091924</v>
      </c>
      <c r="H2348" s="149">
        <f>_xll.xlShmInterpDisc($H$3&amp;T(CalculationTrigger),C2348)</f>
        <v>0.67766764691243531</v>
      </c>
      <c r="I2348" s="150">
        <f>_xll.xlShmInterpDisc($I$3&amp;T(CalculationTrigger),C2348)</f>
        <v>0.68319018602538539</v>
      </c>
      <c r="J2348" s="157">
        <f t="shared" si="108"/>
        <v>5.0964758282107469E-5</v>
      </c>
      <c r="K2348" s="158">
        <f t="shared" si="109"/>
        <v>0</v>
      </c>
      <c r="L2348" s="159">
        <f t="shared" si="110"/>
        <v>-2.9345733142059811E-4</v>
      </c>
    </row>
    <row r="2349" spans="2:12" x14ac:dyDescent="0.2">
      <c r="B2349" s="112" t="s">
        <v>2</v>
      </c>
      <c r="C2349" s="113">
        <f>_xll.qlCalendarAdvance("TARGET",C2348,B2349,"mf")</f>
        <v>52930</v>
      </c>
      <c r="D2349" s="120">
        <f>_xll.xlShmInterpRateFwd($D$3&amp;T(CalculationTrigger),C2349,,5,C2350)</f>
        <v>1.5324911599517797E-2</v>
      </c>
      <c r="E2349" s="120">
        <f>_xll.xlShmInterpRateFwd($E$3&amp;T(CalculationTrigger),C2349,,5,C2350)</f>
        <v>1.527630492617846E-2</v>
      </c>
      <c r="F2349" s="121">
        <f>_xll.xlShmInterpRateFwd($F$3&amp;T(CalculationTrigger),C2349,,5,C2350)</f>
        <v>1.4891787533914666E-2</v>
      </c>
      <c r="G2349" s="148">
        <f>_xll.xlShmInterpDisc($G$3&amp;T(CalculationTrigger),C2349)</f>
        <v>0.67651423396189414</v>
      </c>
      <c r="H2349" s="149">
        <f>_xll.xlShmInterpDisc($H$3&amp;T(CalculationTrigger),C2349)</f>
        <v>0.67746912479800847</v>
      </c>
      <c r="I2349" s="150">
        <f>_xll.xlShmInterpDisc($I$3&amp;T(CalculationTrigger),C2349)</f>
        <v>0.68299508407560183</v>
      </c>
      <c r="J2349" s="157">
        <f t="shared" si="108"/>
        <v>5.0963115171382176E-5</v>
      </c>
      <c r="K2349" s="158">
        <f t="shared" si="109"/>
        <v>0</v>
      </c>
      <c r="L2349" s="159">
        <f t="shared" si="110"/>
        <v>-2.9352050345205237E-4</v>
      </c>
    </row>
    <row r="2350" spans="2:12" x14ac:dyDescent="0.2">
      <c r="B2350" s="112" t="s">
        <v>2</v>
      </c>
      <c r="C2350" s="113">
        <f>_xll.qlCalendarAdvance("TARGET",C2349,B2350,"mf")</f>
        <v>52937</v>
      </c>
      <c r="D2350" s="120">
        <f>_xll.xlShmInterpRateFwd($D$3&amp;T(CalculationTrigger),C2350,,5,C2351)</f>
        <v>1.532149622876559E-2</v>
      </c>
      <c r="E2350" s="120">
        <f>_xll.xlShmInterpRateFwd($E$3&amp;T(CalculationTrigger),C2350,,5,C2351)</f>
        <v>1.5272890373540472E-2</v>
      </c>
      <c r="F2350" s="121">
        <f>_xll.xlShmInterpRateFwd($F$3&amp;T(CalculationTrigger),C2350,,5,C2351)</f>
        <v>1.4888592245221849E-2</v>
      </c>
      <c r="G2350" s="148">
        <f>_xll.xlShmInterpDisc($G$3&amp;T(CalculationTrigger),C2350)</f>
        <v>0.67631546321446934</v>
      </c>
      <c r="H2350" s="149">
        <f>_xll.xlShmInterpDisc($H$3&amp;T(CalculationTrigger),C2350)</f>
        <v>0.67727070464290751</v>
      </c>
      <c r="I2350" s="150">
        <f>_xll.xlShmInterpDisc($I$3&amp;T(CalculationTrigger),C2350)</f>
        <v>0.68280007915519514</v>
      </c>
      <c r="J2350" s="157">
        <f t="shared" si="108"/>
        <v>5.0961473574360596E-5</v>
      </c>
      <c r="K2350" s="158">
        <f t="shared" si="109"/>
        <v>0</v>
      </c>
      <c r="L2350" s="159">
        <f t="shared" si="110"/>
        <v>-2.935834374520752E-4</v>
      </c>
    </row>
    <row r="2351" spans="2:12" x14ac:dyDescent="0.2">
      <c r="B2351" s="112" t="s">
        <v>2</v>
      </c>
      <c r="C2351" s="113">
        <f>_xll.qlCalendarAdvance("TARGET",C2350,B2351,"mf")</f>
        <v>52944</v>
      </c>
      <c r="D2351" s="120">
        <f>_xll.xlShmInterpRateFwd($D$3&amp;T(CalculationTrigger),C2351,,5,C2352)</f>
        <v>1.531803983195312E-2</v>
      </c>
      <c r="E2351" s="120">
        <f>_xll.xlShmInterpRateFwd($E$3&amp;T(CalculationTrigger),C2351,,5,C2352)</f>
        <v>1.5269434508530081E-2</v>
      </c>
      <c r="F2351" s="121">
        <f>_xll.xlShmInterpRateFwd($F$3&amp;T(CalculationTrigger),C2351,,5,C2352)</f>
        <v>1.4885357416715157E-2</v>
      </c>
      <c r="G2351" s="148">
        <f>_xll.xlShmInterpDisc($G$3&amp;T(CalculationTrigger),C2351)</f>
        <v>0.67611679514189726</v>
      </c>
      <c r="H2351" s="149">
        <f>_xll.xlShmInterpDisc($H$3&amp;T(CalculationTrigger),C2351)</f>
        <v>0.67707238692678862</v>
      </c>
      <c r="I2351" s="150">
        <f>_xll.xlShmInterpDisc($I$3&amp;T(CalculationTrigger),C2351)</f>
        <v>0.68260517172926505</v>
      </c>
      <c r="J2351" s="157">
        <f t="shared" si="108"/>
        <v>5.0959833685477049E-5</v>
      </c>
      <c r="K2351" s="158">
        <f t="shared" si="109"/>
        <v>0</v>
      </c>
      <c r="L2351" s="159">
        <f t="shared" si="110"/>
        <v>-2.9364613269080051E-4</v>
      </c>
    </row>
    <row r="2352" spans="2:12" x14ac:dyDescent="0.2">
      <c r="B2352" s="112" t="s">
        <v>2</v>
      </c>
      <c r="C2352" s="113">
        <f>_xll.qlCalendarAdvance("TARGET",C2351,B2352,"mf")</f>
        <v>52951</v>
      </c>
      <c r="D2352" s="120">
        <f>_xll.xlShmInterpRateFwd($D$3&amp;T(CalculationTrigger),C2352,,5,C2353)</f>
        <v>1.5314542324822763E-2</v>
      </c>
      <c r="E2352" s="120">
        <f>_xll.xlShmInterpRateFwd($E$3&amp;T(CalculationTrigger),C2352,,5,C2353)</f>
        <v>1.526593724609058E-2</v>
      </c>
      <c r="F2352" s="121">
        <f>_xll.xlShmInterpRateFwd($F$3&amp;T(CalculationTrigger),C2352,,5,C2353)</f>
        <v>1.4882082966245175E-2</v>
      </c>
      <c r="G2352" s="148">
        <f>_xll.xlShmInterpDisc($G$3&amp;T(CalculationTrigger),C2352)</f>
        <v>0.67591823021966291</v>
      </c>
      <c r="H2352" s="149">
        <f>_xll.xlShmInterpDisc($H$3&amp;T(CalculationTrigger),C2352)</f>
        <v>0.67687417212982159</v>
      </c>
      <c r="I2352" s="150">
        <f>_xll.xlShmInterpDisc($I$3&amp;T(CalculationTrigger),C2352)</f>
        <v>0.6824103622634291</v>
      </c>
      <c r="J2352" s="157">
        <f t="shared" si="108"/>
        <v>5.0958195699137894E-5</v>
      </c>
      <c r="K2352" s="158">
        <f t="shared" si="109"/>
        <v>0</v>
      </c>
      <c r="L2352" s="159">
        <f t="shared" si="110"/>
        <v>-2.9370858843835897E-4</v>
      </c>
    </row>
    <row r="2353" spans="2:12" x14ac:dyDescent="0.2">
      <c r="B2353" s="112" t="s">
        <v>2</v>
      </c>
      <c r="C2353" s="113">
        <f>_xll.qlCalendarAdvance("TARGET",C2352,B2353,"mf")</f>
        <v>52958</v>
      </c>
      <c r="D2353" s="120">
        <f>_xll.xlShmInterpRateFwd($D$3&amp;T(CalculationTrigger),C2353,,5,C2354)</f>
        <v>1.5311003623065002E-2</v>
      </c>
      <c r="E2353" s="120">
        <f>_xll.xlShmInterpRateFwd($E$3&amp;T(CalculationTrigger),C2353,,5,C2354)</f>
        <v>1.5262398501119169E-2</v>
      </c>
      <c r="F2353" s="121">
        <f>_xll.xlShmInterpRateFwd($F$3&amp;T(CalculationTrigger),C2353,,5,C2354)</f>
        <v>1.4878768811633745E-2</v>
      </c>
      <c r="G2353" s="148">
        <f>_xll.xlShmInterpDisc($G$3&amp;T(CalculationTrigger),C2353)</f>
        <v>0.67571976892375518</v>
      </c>
      <c r="H2353" s="149">
        <f>_xll.xlShmInterpDisc($H$3&amp;T(CalculationTrigger),C2353)</f>
        <v>0.6766760607326886</v>
      </c>
      <c r="I2353" s="150">
        <f>_xll.xlShmInterpDisc($I$3&amp;T(CalculationTrigger),C2353)</f>
        <v>0.68221565122382177</v>
      </c>
      <c r="J2353" s="157">
        <f t="shared" si="108"/>
        <v>5.09565598097657E-5</v>
      </c>
      <c r="K2353" s="158">
        <f t="shared" si="109"/>
        <v>0</v>
      </c>
      <c r="L2353" s="159">
        <f t="shared" si="110"/>
        <v>-2.937708039648849E-4</v>
      </c>
    </row>
    <row r="2354" spans="2:12" x14ac:dyDescent="0.2">
      <c r="B2354" s="112" t="s">
        <v>2</v>
      </c>
      <c r="C2354" s="113">
        <f>_xll.qlCalendarAdvance("TARGET",C2353,B2354,"mf")</f>
        <v>52965</v>
      </c>
      <c r="D2354" s="120">
        <f>_xll.xlShmInterpRateFwd($D$3&amp;T(CalculationTrigger),C2354,,5,C2355)</f>
        <v>1.5307423642370565E-2</v>
      </c>
      <c r="E2354" s="120">
        <f>_xll.xlShmInterpRateFwd($E$3&amp;T(CalculationTrigger),C2354,,5,C2355)</f>
        <v>1.5258818188571208E-2</v>
      </c>
      <c r="F2354" s="121">
        <f>_xll.xlShmInterpRateFwd($F$3&amp;T(CalculationTrigger),C2354,,5,C2355)</f>
        <v>1.4875414870772442E-2</v>
      </c>
      <c r="G2354" s="148">
        <f>_xll.xlShmInterpDisc($G$3&amp;T(CalculationTrigger),C2354)</f>
        <v>0.67552141173066682</v>
      </c>
      <c r="H2354" s="149">
        <f>_xll.xlShmInterpDisc($H$3&amp;T(CalculationTrigger),C2354)</f>
        <v>0.67647805321658405</v>
      </c>
      <c r="I2354" s="150">
        <f>_xll.xlShmInterpDisc($I$3&amp;T(CalculationTrigger),C2354)</f>
        <v>0.68202103907709388</v>
      </c>
      <c r="J2354" s="157">
        <f t="shared" si="108"/>
        <v>5.0954926211795181E-5</v>
      </c>
      <c r="K2354" s="158">
        <f t="shared" si="109"/>
        <v>0</v>
      </c>
      <c r="L2354" s="159">
        <f t="shared" si="110"/>
        <v>-2.9383277854051705E-4</v>
      </c>
    </row>
    <row r="2355" spans="2:12" x14ac:dyDescent="0.2">
      <c r="B2355" s="112" t="s">
        <v>2</v>
      </c>
      <c r="C2355" s="113">
        <f>_xll.qlCalendarAdvance("TARGET",C2354,B2355,"mf")</f>
        <v>52972</v>
      </c>
      <c r="D2355" s="120">
        <f>_xll.xlShmInterpRateFwd($D$3&amp;T(CalculationTrigger),C2355,,5,C2356)</f>
        <v>1.530380229847097E-2</v>
      </c>
      <c r="E2355" s="120">
        <f>_xll.xlShmInterpRateFwd($E$3&amp;T(CalculationTrigger),C2355,,5,C2356)</f>
        <v>1.5255196223361763E-2</v>
      </c>
      <c r="F2355" s="121">
        <f>_xll.xlShmInterpRateFwd($F$3&amp;T(CalculationTrigger),C2355,,5,C2356)</f>
        <v>1.487202106149514E-2</v>
      </c>
      <c r="G2355" s="148">
        <f>_xll.xlShmInterpDisc($G$3&amp;T(CalculationTrigger),C2355)</f>
        <v>0.67532315911739338</v>
      </c>
      <c r="H2355" s="149">
        <f>_xll.xlShmInterpDisc($H$3&amp;T(CalculationTrigger),C2355)</f>
        <v>0.67628015006321285</v>
      </c>
      <c r="I2355" s="150">
        <f>_xll.xlShmInterpDisc($I$3&amp;T(CalculationTrigger),C2355)</f>
        <v>0.68182652629041096</v>
      </c>
      <c r="J2355" s="157">
        <f t="shared" si="108"/>
        <v>5.095329509963317E-5</v>
      </c>
      <c r="K2355" s="158">
        <f t="shared" si="109"/>
        <v>0</v>
      </c>
      <c r="L2355" s="159">
        <f t="shared" si="110"/>
        <v>-2.9389451143539046E-4</v>
      </c>
    </row>
    <row r="2356" spans="2:12" x14ac:dyDescent="0.2">
      <c r="B2356" s="112" t="s">
        <v>2</v>
      </c>
      <c r="C2356" s="113">
        <f>_xll.qlCalendarAdvance("TARGET",C2355,B2356,"mf")</f>
        <v>52979</v>
      </c>
      <c r="D2356" s="120">
        <f>_xll.xlShmInterpRateFwd($D$3&amp;T(CalculationTrigger),C2356,,5,C2357)</f>
        <v>1.5300139507063217E-2</v>
      </c>
      <c r="E2356" s="120">
        <f>_xll.xlShmInterpRateFwd($E$3&amp;T(CalculationTrigger),C2356,,5,C2357)</f>
        <v>1.5251532520423524E-2</v>
      </c>
      <c r="F2356" s="121">
        <f>_xll.xlShmInterpRateFwd($F$3&amp;T(CalculationTrigger),C2356,,5,C2357)</f>
        <v>1.4868587301647524E-2</v>
      </c>
      <c r="G2356" s="148">
        <f>_xll.xlShmInterpDisc($G$3&amp;T(CalculationTrigger),C2356)</f>
        <v>0.67512501156143223</v>
      </c>
      <c r="H2356" s="149">
        <f>_xll.xlShmInterpDisc($H$3&amp;T(CalculationTrigger),C2356)</f>
        <v>0.67608235175479037</v>
      </c>
      <c r="I2356" s="150">
        <f>_xll.xlShmInterpDisc($I$3&amp;T(CalculationTrigger),C2356)</f>
        <v>0.68163211333145313</v>
      </c>
      <c r="J2356" s="157">
        <f t="shared" si="108"/>
        <v>5.0951666667702671E-5</v>
      </c>
      <c r="K2356" s="158">
        <f t="shared" si="109"/>
        <v>0</v>
      </c>
      <c r="L2356" s="159">
        <f t="shared" si="110"/>
        <v>-2.9395600191962841E-4</v>
      </c>
    </row>
    <row r="2357" spans="2:12" x14ac:dyDescent="0.2">
      <c r="B2357" s="112" t="s">
        <v>2</v>
      </c>
      <c r="C2357" s="113">
        <f>_xll.qlCalendarAdvance("TARGET",C2356,B2357,"mf")</f>
        <v>52986</v>
      </c>
      <c r="D2357" s="120">
        <f>_xll.xlShmInterpRateFwd($D$3&amp;T(CalculationTrigger),C2357,,5,C2358)</f>
        <v>1.5296435183838769E-2</v>
      </c>
      <c r="E2357" s="120">
        <f>_xll.xlShmInterpRateFwd($E$3&amp;T(CalculationTrigger),C2357,,5,C2358)</f>
        <v>1.5247826994683631E-2</v>
      </c>
      <c r="F2357" s="121">
        <f>_xll.xlShmInterpRateFwd($F$3&amp;T(CalculationTrigger),C2357,,5,C2358)</f>
        <v>1.4865113509046544E-2</v>
      </c>
      <c r="G2357" s="148">
        <f>_xll.xlShmInterpDisc($G$3&amp;T(CalculationTrigger),C2357)</f>
        <v>0.67492696954078191</v>
      </c>
      <c r="H2357" s="149">
        <f>_xll.xlShmInterpDisc($H$3&amp;T(CalculationTrigger),C2357)</f>
        <v>0.67588465877404125</v>
      </c>
      <c r="I2357" s="150">
        <f>_xll.xlShmInterpDisc($I$3&amp;T(CalculationTrigger),C2357)</f>
        <v>0.68143780066841431</v>
      </c>
      <c r="J2357" s="157">
        <f t="shared" si="108"/>
        <v>5.0950041110430861E-5</v>
      </c>
      <c r="K2357" s="158">
        <f t="shared" si="109"/>
        <v>0</v>
      </c>
      <c r="L2357" s="159">
        <f t="shared" si="110"/>
        <v>-2.9401724926336666E-4</v>
      </c>
    </row>
    <row r="2358" spans="2:12" x14ac:dyDescent="0.2">
      <c r="B2358" s="112" t="s">
        <v>2</v>
      </c>
      <c r="C2358" s="113">
        <f>_xll.qlCalendarAdvance("TARGET",C2357,B2358,"mf")</f>
        <v>52993</v>
      </c>
      <c r="D2358" s="120">
        <f>_xll.xlShmInterpRateFwd($D$3&amp;T(CalculationTrigger),C2358,,5,C2359)</f>
        <v>1.5292689244524076E-2</v>
      </c>
      <c r="E2358" s="120">
        <f>_xll.xlShmInterpRateFwd($E$3&amp;T(CalculationTrigger),C2358,,5,C2359)</f>
        <v>1.5244079561063684E-2</v>
      </c>
      <c r="F2358" s="121">
        <f>_xll.xlShmInterpRateFwd($F$3&amp;T(CalculationTrigger),C2358,,5,C2359)</f>
        <v>1.4861599601602054E-2</v>
      </c>
      <c r="G2358" s="148">
        <f>_xll.xlShmInterpDisc($G$3&amp;T(CalculationTrigger),C2358)</f>
        <v>0.67472903353394154</v>
      </c>
      <c r="H2358" s="149">
        <f>_xll.xlShmInterpDisc($H$3&amp;T(CalculationTrigger),C2358)</f>
        <v>0.67568707160419861</v>
      </c>
      <c r="I2358" s="150">
        <f>_xll.xlShmInterpDisc($I$3&amp;T(CalculationTrigger),C2358)</f>
        <v>0.68124358877000157</v>
      </c>
      <c r="J2358" s="157">
        <f t="shared" si="108"/>
        <v>5.0948418622233023E-5</v>
      </c>
      <c r="K2358" s="158">
        <f t="shared" si="109"/>
        <v>0</v>
      </c>
      <c r="L2358" s="159">
        <f t="shared" si="110"/>
        <v>-2.9407825273675283E-4</v>
      </c>
    </row>
    <row r="2359" spans="2:12" x14ac:dyDescent="0.2">
      <c r="B2359" s="112" t="s">
        <v>2</v>
      </c>
      <c r="C2359" s="113">
        <f>_xll.qlCalendarAdvance("TARGET",C2358,B2359,"mf")</f>
        <v>53000</v>
      </c>
      <c r="D2359" s="120">
        <f>_xll.xlShmInterpRateFwd($D$3&amp;T(CalculationTrigger),C2359,,5,C2360)</f>
        <v>1.5288901604822675E-2</v>
      </c>
      <c r="E2359" s="120">
        <f>_xll.xlShmInterpRateFwd($E$3&amp;T(CalculationTrigger),C2359,,5,C2360)</f>
        <v>1.524029013452608E-2</v>
      </c>
      <c r="F2359" s="121">
        <f>_xll.xlShmInterpRateFwd($F$3&amp;T(CalculationTrigger),C2359,,5,C2360)</f>
        <v>1.4858045497125673E-2</v>
      </c>
      <c r="G2359" s="148">
        <f>_xll.xlShmInterpDisc($G$3&amp;T(CalculationTrigger),C2359)</f>
        <v>0.67453120401990951</v>
      </c>
      <c r="H2359" s="149">
        <f>_xll.xlShmInterpDisc($H$3&amp;T(CalculationTrigger),C2359)</f>
        <v>0.6754895907290035</v>
      </c>
      <c r="I2359" s="150">
        <f>_xll.xlShmInterpDisc($I$3&amp;T(CalculationTrigger),C2359)</f>
        <v>0.68104947810543337</v>
      </c>
      <c r="J2359" s="157">
        <f t="shared" si="108"/>
        <v>5.0946799397536654E-5</v>
      </c>
      <c r="K2359" s="158">
        <f t="shared" si="109"/>
        <v>0</v>
      </c>
      <c r="L2359" s="159">
        <f t="shared" si="110"/>
        <v>-2.9413901160989952E-4</v>
      </c>
    </row>
    <row r="2360" spans="2:12" x14ac:dyDescent="0.2">
      <c r="B2360" s="112" t="s">
        <v>2</v>
      </c>
      <c r="C2360" s="113">
        <f>_xll.qlCalendarAdvance("TARGET",C2359,B2360,"mf")</f>
        <v>53007</v>
      </c>
      <c r="D2360" s="120">
        <f>_xll.xlShmInterpRateFwd($D$3&amp;T(CalculationTrigger),C2360,,5,C2361)</f>
        <v>1.528507218043256E-2</v>
      </c>
      <c r="E2360" s="120">
        <f>_xll.xlShmInterpRateFwd($E$3&amp;T(CalculationTrigger),C2360,,5,C2361)</f>
        <v>1.5236458629946584E-2</v>
      </c>
      <c r="F2360" s="121">
        <f>_xll.xlShmInterpRateFwd($F$3&amp;T(CalculationTrigger),C2360,,5,C2361)</f>
        <v>1.4854451113458204E-2</v>
      </c>
      <c r="G2360" s="148">
        <f>_xll.xlShmInterpDisc($G$3&amp;T(CalculationTrigger),C2360)</f>
        <v>0.67433348147818317</v>
      </c>
      <c r="H2360" s="149">
        <f>_xll.xlShmInterpDisc($H$3&amp;T(CalculationTrigger),C2360)</f>
        <v>0.67529221663270356</v>
      </c>
      <c r="I2360" s="150">
        <f>_xll.xlShmInterpDisc($I$3&amp;T(CalculationTrigger),C2360)</f>
        <v>0.68085546914443995</v>
      </c>
      <c r="J2360" s="157">
        <f t="shared" si="108"/>
        <v>5.0945183630749408E-5</v>
      </c>
      <c r="K2360" s="158">
        <f t="shared" si="109"/>
        <v>0</v>
      </c>
      <c r="L2360" s="159">
        <f t="shared" si="110"/>
        <v>-2.9419952515295517E-4</v>
      </c>
    </row>
    <row r="2361" spans="2:12" x14ac:dyDescent="0.2">
      <c r="B2361" s="112" t="s">
        <v>2</v>
      </c>
      <c r="C2361" s="113">
        <f>_xll.qlCalendarAdvance("TARGET",C2360,B2361,"mf")</f>
        <v>53014</v>
      </c>
      <c r="D2361" s="120">
        <f>_xll.xlShmInterpRateFwd($D$3&amp;T(CalculationTrigger),C2361,,5,C2362)</f>
        <v>1.5281200887086727E-2</v>
      </c>
      <c r="E2361" s="120">
        <f>_xll.xlShmInterpRateFwd($E$3&amp;T(CalculationTrigger),C2361,,5,C2362)</f>
        <v>1.5232584962299681E-2</v>
      </c>
      <c r="F2361" s="121">
        <f>_xll.xlShmInterpRateFwd($F$3&amp;T(CalculationTrigger),C2361,,5,C2362)</f>
        <v>1.4850816368492815E-2</v>
      </c>
      <c r="G2361" s="148">
        <f>_xll.xlShmInterpDisc($G$3&amp;T(CalculationTrigger),C2361)</f>
        <v>0.674135866388758</v>
      </c>
      <c r="H2361" s="149">
        <f>_xll.xlShmInterpDisc($H$3&amp;T(CalculationTrigger),C2361)</f>
        <v>0.67509494980005313</v>
      </c>
      <c r="I2361" s="150">
        <f>_xll.xlShmInterpDisc($I$3&amp;T(CalculationTrigger),C2361)</f>
        <v>0.68066156235726205</v>
      </c>
      <c r="J2361" s="157">
        <f t="shared" si="108"/>
        <v>5.0943571516307041E-5</v>
      </c>
      <c r="K2361" s="158">
        <f t="shared" si="109"/>
        <v>0</v>
      </c>
      <c r="L2361" s="159">
        <f t="shared" si="110"/>
        <v>-2.9425979263605673E-4</v>
      </c>
    </row>
    <row r="2362" spans="2:12" x14ac:dyDescent="0.2">
      <c r="B2362" s="112" t="s">
        <v>2</v>
      </c>
      <c r="C2362" s="113">
        <f>_xll.qlCalendarAdvance("TARGET",C2361,B2362,"mf")</f>
        <v>53021</v>
      </c>
      <c r="D2362" s="120">
        <f>_xll.xlShmInterpRateFwd($D$3&amp;T(CalculationTrigger),C2362,,5,C2363)</f>
        <v>1.5277287640448908E-2</v>
      </c>
      <c r="E2362" s="120">
        <f>_xll.xlShmInterpRateFwd($E$3&amp;T(CalculationTrigger),C2362,,5,C2363)</f>
        <v>1.5228669046496397E-2</v>
      </c>
      <c r="F2362" s="121">
        <f>_xll.xlShmInterpRateFwd($F$3&amp;T(CalculationTrigger),C2362,,5,C2363)</f>
        <v>1.4847141180036024E-2</v>
      </c>
      <c r="G2362" s="148">
        <f>_xll.xlShmInterpDisc($G$3&amp;T(CalculationTrigger),C2362)</f>
        <v>0.67393835923212631</v>
      </c>
      <c r="H2362" s="149">
        <f>_xll.xlShmInterpDisc($H$3&amp;T(CalculationTrigger),C2362)</f>
        <v>0.67489779071631151</v>
      </c>
      <c r="I2362" s="150">
        <f>_xll.xlShmInterpDisc($I$3&amp;T(CalculationTrigger),C2362)</f>
        <v>0.68046775821464978</v>
      </c>
      <c r="J2362" s="157">
        <f t="shared" si="108"/>
        <v>5.0941963248625542E-5</v>
      </c>
      <c r="K2362" s="158">
        <f t="shared" si="109"/>
        <v>0</v>
      </c>
      <c r="L2362" s="159">
        <f t="shared" si="110"/>
        <v>-2.9431981332932183E-4</v>
      </c>
    </row>
    <row r="2363" spans="2:12" x14ac:dyDescent="0.2">
      <c r="B2363" s="112" t="s">
        <v>2</v>
      </c>
      <c r="C2363" s="113">
        <f>_xll.qlCalendarAdvance("TARGET",C2362,B2363,"mf")</f>
        <v>53028</v>
      </c>
      <c r="D2363" s="120">
        <f>_xll.xlShmInterpRateFwd($D$3&amp;T(CalculationTrigger),C2363,,5,C2364)</f>
        <v>1.5273332356252608E-2</v>
      </c>
      <c r="E2363" s="120">
        <f>_xll.xlShmInterpRateFwd($E$3&amp;T(CalculationTrigger),C2363,,5,C2364)</f>
        <v>1.5224710797453809E-2</v>
      </c>
      <c r="F2363" s="121">
        <f>_xll.xlShmInterpRateFwd($F$3&amp;T(CalculationTrigger),C2363,,5,C2364)</f>
        <v>1.4843425465929342E-2</v>
      </c>
      <c r="G2363" s="148">
        <f>_xll.xlShmInterpDisc($G$3&amp;T(CalculationTrigger),C2363)</f>
        <v>0.67374096048927745</v>
      </c>
      <c r="H2363" s="149">
        <f>_xll.xlShmInterpDisc($H$3&amp;T(CalculationTrigger),C2363)</f>
        <v>0.67470073986724288</v>
      </c>
      <c r="I2363" s="150">
        <f>_xll.xlShmInterpDisc($I$3&amp;T(CalculationTrigger),C2363)</f>
        <v>0.68027405718786271</v>
      </c>
      <c r="J2363" s="157">
        <f t="shared" si="108"/>
        <v>5.0940359022125048E-5</v>
      </c>
      <c r="K2363" s="158">
        <f t="shared" si="109"/>
        <v>0</v>
      </c>
      <c r="L2363" s="159">
        <f t="shared" si="110"/>
        <v>-2.943795865028883E-4</v>
      </c>
    </row>
    <row r="2364" spans="2:12" x14ac:dyDescent="0.2">
      <c r="B2364" s="112" t="s">
        <v>2</v>
      </c>
      <c r="C2364" s="113">
        <f>_xll.qlCalendarAdvance("TARGET",C2363,B2364,"mf")</f>
        <v>53035</v>
      </c>
      <c r="D2364" s="120">
        <f>_xll.xlShmInterpRateFwd($D$3&amp;T(CalculationTrigger),C2364,,5,C2365)</f>
        <v>1.526933495020262E-2</v>
      </c>
      <c r="E2364" s="120">
        <f>_xll.xlShmInterpRateFwd($E$3&amp;T(CalculationTrigger),C2364,,5,C2365)</f>
        <v>1.5220710130124E-2</v>
      </c>
      <c r="F2364" s="121">
        <f>_xll.xlShmInterpRateFwd($F$3&amp;T(CalculationTrigger),C2364,,5,C2365)</f>
        <v>1.4839669144072427E-2</v>
      </c>
      <c r="G2364" s="148">
        <f>_xll.xlShmInterpDisc($G$3&amp;T(CalculationTrigger),C2364)</f>
        <v>0.67354367064169629</v>
      </c>
      <c r="H2364" s="149">
        <f>_xll.xlShmInterpDisc($H$3&amp;T(CalculationTrigger),C2364)</f>
        <v>0.6745037977391154</v>
      </c>
      <c r="I2364" s="150">
        <f>_xll.xlShmInterpDisc($I$3&amp;T(CalculationTrigger),C2364)</f>
        <v>0.68008045974866871</v>
      </c>
      <c r="J2364" s="157">
        <f t="shared" si="108"/>
        <v>5.0938759031229856E-5</v>
      </c>
      <c r="K2364" s="158">
        <f t="shared" si="109"/>
        <v>0</v>
      </c>
      <c r="L2364" s="159">
        <f t="shared" si="110"/>
        <v>-2.9443911142689827E-4</v>
      </c>
    </row>
    <row r="2365" spans="2:12" x14ac:dyDescent="0.2">
      <c r="B2365" s="112" t="s">
        <v>2</v>
      </c>
      <c r="C2365" s="113">
        <f>_xll.qlCalendarAdvance("TARGET",C2364,B2365,"mf")</f>
        <v>53042</v>
      </c>
      <c r="D2365" s="120">
        <f>_xll.xlShmInterpRateFwd($D$3&amp;T(CalculationTrigger),C2365,,5,C2366)</f>
        <v>1.5265295337992407E-2</v>
      </c>
      <c r="E2365" s="120">
        <f>_xll.xlShmInterpRateFwd($E$3&amp;T(CalculationTrigger),C2365,,5,C2366)</f>
        <v>1.521666695941877E-2</v>
      </c>
      <c r="F2365" s="121">
        <f>_xll.xlShmInterpRateFwd($F$3&amp;T(CalculationTrigger),C2365,,5,C2366)</f>
        <v>1.4835872132255129E-2</v>
      </c>
      <c r="G2365" s="148">
        <f>_xll.xlShmInterpDisc($G$3&amp;T(CalculationTrigger),C2365)</f>
        <v>0.67334649017136261</v>
      </c>
      <c r="H2365" s="149">
        <f>_xll.xlShmInterpDisc($H$3&amp;T(CalculationTrigger),C2365)</f>
        <v>0.67430696481870001</v>
      </c>
      <c r="I2365" s="150">
        <f>_xll.xlShmInterpDisc($I$3&amp;T(CalculationTrigger),C2365)</f>
        <v>0.67988696636934265</v>
      </c>
      <c r="J2365" s="157">
        <f t="shared" si="108"/>
        <v>5.0937163470356491E-5</v>
      </c>
      <c r="K2365" s="158">
        <f t="shared" si="109"/>
        <v>0</v>
      </c>
      <c r="L2365" s="159">
        <f t="shared" si="110"/>
        <v>-2.9449838737148257E-4</v>
      </c>
    </row>
    <row r="2366" spans="2:12" x14ac:dyDescent="0.2">
      <c r="B2366" s="112" t="s">
        <v>2</v>
      </c>
      <c r="C2366" s="113">
        <f>_xll.qlCalendarAdvance("TARGET",C2365,B2366,"mf")</f>
        <v>53049</v>
      </c>
      <c r="D2366" s="120">
        <f>_xll.xlShmInterpRateFwd($D$3&amp;T(CalculationTrigger),C2366,,5,C2367)</f>
        <v>1.5261213435379398E-2</v>
      </c>
      <c r="E2366" s="120">
        <f>_xll.xlShmInterpRateFwd($E$3&amp;T(CalculationTrigger),C2366,,5,C2367)</f>
        <v>1.5212581200290724E-2</v>
      </c>
      <c r="F2366" s="121">
        <f>_xll.xlShmInterpRateFwd($F$3&amp;T(CalculationTrigger),C2366,,5,C2367)</f>
        <v>1.4832034348389167E-2</v>
      </c>
      <c r="G2366" s="148">
        <f>_xll.xlShmInterpDisc($G$3&amp;T(CalculationTrigger),C2366)</f>
        <v>0.67314941956075069</v>
      </c>
      <c r="H2366" s="149">
        <f>_xll.xlShmInterpDisc($H$3&amp;T(CalculationTrigger),C2366)</f>
        <v>0.67411024159327038</v>
      </c>
      <c r="I2366" s="150">
        <f>_xll.xlShmInterpDisc($I$3&amp;T(CalculationTrigger),C2366)</f>
        <v>0.67969357752266679</v>
      </c>
      <c r="J2366" s="157">
        <f t="shared" si="108"/>
        <v>5.0935572533925589E-5</v>
      </c>
      <c r="K2366" s="158">
        <f t="shared" si="109"/>
        <v>0</v>
      </c>
      <c r="L2366" s="159">
        <f t="shared" si="110"/>
        <v>-2.9455741360677625E-4</v>
      </c>
    </row>
    <row r="2367" spans="2:12" x14ac:dyDescent="0.2">
      <c r="B2367" s="112" t="s">
        <v>2</v>
      </c>
      <c r="C2367" s="113">
        <f>_xll.qlCalendarAdvance("TARGET",C2366,B2367,"mf")</f>
        <v>53056</v>
      </c>
      <c r="D2367" s="120">
        <f>_xll.xlShmInterpRateFwd($D$3&amp;T(CalculationTrigger),C2367,,5,C2368)</f>
        <v>1.525785534953218E-2</v>
      </c>
      <c r="E2367" s="120">
        <f>_xll.xlShmInterpRateFwd($E$3&amp;T(CalculationTrigger),C2367,,5,C2368)</f>
        <v>1.5209218958462462E-2</v>
      </c>
      <c r="F2367" s="121">
        <f>_xll.xlShmInterpRateFwd($F$3&amp;T(CalculationTrigger),C2367,,5,C2368)</f>
        <v>1.4828921895509186E-2</v>
      </c>
      <c r="G2367" s="148">
        <f>_xll.xlShmInterpDisc($G$3&amp;T(CalculationTrigger),C2367)</f>
        <v>0.67295245929282765</v>
      </c>
      <c r="H2367" s="149">
        <f>_xll.xlShmInterpDisc($H$3&amp;T(CalculationTrigger),C2367)</f>
        <v>0.67391362855060144</v>
      </c>
      <c r="I2367" s="150">
        <f>_xll.xlShmInterpDisc($I$3&amp;T(CalculationTrigger),C2367)</f>
        <v>0.67950029368192866</v>
      </c>
      <c r="J2367" s="157">
        <f t="shared" si="108"/>
        <v>5.0933986416365956E-5</v>
      </c>
      <c r="K2367" s="158">
        <f t="shared" si="109"/>
        <v>0</v>
      </c>
      <c r="L2367" s="159">
        <f t="shared" si="110"/>
        <v>-2.9461618940290323E-4</v>
      </c>
    </row>
    <row r="2368" spans="2:12" x14ac:dyDescent="0.2">
      <c r="B2368" s="112" t="s">
        <v>2</v>
      </c>
      <c r="C2368" s="113">
        <f>_xll.qlCalendarAdvance("TARGET",C2367,B2368,"mf")</f>
        <v>53063</v>
      </c>
      <c r="D2368" s="120">
        <f>_xll.xlShmInterpRateFwd($D$3&amp;T(CalculationTrigger),C2368,,5,C2369)</f>
        <v>1.5255754960474792E-2</v>
      </c>
      <c r="E2368" s="120">
        <f>_xll.xlShmInterpRateFwd($E$3&amp;T(CalculationTrigger),C2368,,5,C2369)</f>
        <v>1.5207114112660841E-2</v>
      </c>
      <c r="F2368" s="121">
        <f>_xll.xlShmInterpRateFwd($F$3&amp;T(CalculationTrigger),C2368,,5,C2369)</f>
        <v>1.4827068651382247E-2</v>
      </c>
      <c r="G2368" s="148">
        <f>_xll.xlShmInterpDisc($G$3&amp;T(CalculationTrigger),C2368)</f>
        <v>0.67275559996841849</v>
      </c>
      <c r="H2368" s="149">
        <f>_xll.xlShmInterpDisc($H$3&amp;T(CalculationTrigger),C2368)</f>
        <v>0.67371711628220909</v>
      </c>
      <c r="I2368" s="150">
        <f>_xll.xlShmInterpDisc($I$3&amp;T(CalculationTrigger),C2368)</f>
        <v>0.67930710534204575</v>
      </c>
      <c r="J2368" s="157">
        <f t="shared" si="108"/>
        <v>5.0932405312094637E-5</v>
      </c>
      <c r="K2368" s="158">
        <f t="shared" si="109"/>
        <v>0</v>
      </c>
      <c r="L2368" s="159">
        <f t="shared" si="110"/>
        <v>-2.9467471403000757E-4</v>
      </c>
    </row>
    <row r="2369" spans="2:12" x14ac:dyDescent="0.2">
      <c r="B2369" s="112" t="s">
        <v>2</v>
      </c>
      <c r="C2369" s="113">
        <f>_xll.qlCalendarAdvance("TARGET",C2368,B2369,"mf")</f>
        <v>53070</v>
      </c>
      <c r="D2369" s="120">
        <f>_xll.xlShmInterpRateFwd($D$3&amp;T(CalculationTrigger),C2369,,5,C2370)</f>
        <v>1.5253636580675738E-2</v>
      </c>
      <c r="E2369" s="120">
        <f>_xll.xlShmInterpRateFwd($E$3&amp;T(CalculationTrigger),C2369,,5,C2370)</f>
        <v>1.5204990975734967E-2</v>
      </c>
      <c r="F2369" s="121">
        <f>_xll.xlShmInterpRateFwd($F$3&amp;T(CalculationTrigger),C2369,,5,C2370)</f>
        <v>1.4825198941082458E-2</v>
      </c>
      <c r="G2369" s="148">
        <f>_xll.xlShmInterpDisc($G$3&amp;T(CalculationTrigger),C2369)</f>
        <v>0.67255882531513467</v>
      </c>
      <c r="H2369" s="149">
        <f>_xll.xlShmInterpDisc($H$3&amp;T(CalculationTrigger),C2369)</f>
        <v>0.67352068849653668</v>
      </c>
      <c r="I2369" s="150">
        <f>_xll.xlShmInterpDisc($I$3&amp;T(CalculationTrigger),C2369)</f>
        <v>0.67911399605741118</v>
      </c>
      <c r="J2369" s="157">
        <f t="shared" si="108"/>
        <v>5.0930829415520953E-5</v>
      </c>
      <c r="K2369" s="158">
        <f t="shared" si="109"/>
        <v>0</v>
      </c>
      <c r="L2369" s="159">
        <f t="shared" si="110"/>
        <v>-2.9473298675821406E-4</v>
      </c>
    </row>
    <row r="2370" spans="2:12" x14ac:dyDescent="0.2">
      <c r="B2370" s="112" t="s">
        <v>2</v>
      </c>
      <c r="C2370" s="113">
        <f>_xll.qlCalendarAdvance("TARGET",C2369,B2370,"mf")</f>
        <v>53077</v>
      </c>
      <c r="D2370" s="120">
        <f>_xll.xlShmInterpRateFwd($D$3&amp;T(CalculationTrigger),C2370,,5,C2371)</f>
        <v>1.5251478851142298E-2</v>
      </c>
      <c r="E2370" s="120">
        <f>_xll.xlShmInterpRateFwd($E$3&amp;T(CalculationTrigger),C2370,,5,C2371)</f>
        <v>1.5202828187996413E-2</v>
      </c>
      <c r="F2370" s="121">
        <f>_xll.xlShmInterpRateFwd($F$3&amp;T(CalculationTrigger),C2370,,5,C2371)</f>
        <v>1.4823291408023213E-2</v>
      </c>
      <c r="G2370" s="148">
        <f>_xll.xlShmInterpDisc($G$3&amp;T(CalculationTrigger),C2370)</f>
        <v>0.67236213552428192</v>
      </c>
      <c r="H2370" s="149">
        <f>_xll.xlShmInterpDisc($H$3&amp;T(CalculationTrigger),C2370)</f>
        <v>0.67332434538922792</v>
      </c>
      <c r="I2370" s="150">
        <f>_xll.xlShmInterpDisc($I$3&amp;T(CalculationTrigger),C2370)</f>
        <v>0.6789209660061668</v>
      </c>
      <c r="J2370" s="157">
        <f t="shared" si="108"/>
        <v>5.0929258921094051E-5</v>
      </c>
      <c r="K2370" s="158">
        <f t="shared" si="109"/>
        <v>0</v>
      </c>
      <c r="L2370" s="159">
        <f t="shared" si="110"/>
        <v>-2.9479100685766768E-4</v>
      </c>
    </row>
    <row r="2371" spans="2:12" x14ac:dyDescent="0.2">
      <c r="B2371" s="112" t="s">
        <v>2</v>
      </c>
      <c r="C2371" s="113">
        <f>_xll.qlCalendarAdvance("TARGET",C2370,B2371,"mf")</f>
        <v>53084</v>
      </c>
      <c r="D2371" s="120">
        <f>_xll.xlShmInterpRateFwd($D$3&amp;T(CalculationTrigger),C2371,,5,C2372)</f>
        <v>1.5249281684870707E-2</v>
      </c>
      <c r="E2371" s="120">
        <f>_xll.xlShmInterpRateFwd($E$3&amp;T(CalculationTrigger),C2371,,5,C2372)</f>
        <v>1.5200625661607568E-2</v>
      </c>
      <c r="F2371" s="121">
        <f>_xll.xlShmInterpRateFwd($F$3&amp;T(CalculationTrigger),C2371,,5,C2372)</f>
        <v>1.4821345967256981E-2</v>
      </c>
      <c r="G2371" s="148">
        <f>_xll.xlShmInterpDisc($G$3&amp;T(CalculationTrigger),C2371)</f>
        <v>0.67216553106217169</v>
      </c>
      <c r="H2371" s="149">
        <f>_xll.xlShmInterpDisc($H$3&amp;T(CalculationTrigger),C2371)</f>
        <v>0.67312808743133168</v>
      </c>
      <c r="I2371" s="150">
        <f>_xll.xlShmInterpDisc($I$3&amp;T(CalculationTrigger),C2371)</f>
        <v>0.67872801564414276</v>
      </c>
      <c r="J2371" s="157">
        <f t="shared" si="108"/>
        <v>5.0927694023203804E-5</v>
      </c>
      <c r="K2371" s="158">
        <f t="shared" si="109"/>
        <v>0</v>
      </c>
      <c r="L2371" s="159">
        <f t="shared" si="110"/>
        <v>-2.9484877359849441E-4</v>
      </c>
    </row>
    <row r="2372" spans="2:12" x14ac:dyDescent="0.2">
      <c r="B2372" s="112" t="s">
        <v>2</v>
      </c>
      <c r="C2372" s="113">
        <f>_xll.qlCalendarAdvance("TARGET",C2371,B2372,"mf")</f>
        <v>53091</v>
      </c>
      <c r="D2372" s="120">
        <f>_xll.xlShmInterpRateFwd($D$3&amp;T(CalculationTrigger),C2372,,5,C2373)</f>
        <v>1.5247044994840033E-2</v>
      </c>
      <c r="E2372" s="120">
        <f>_xll.xlShmInterpRateFwd($E$3&amp;T(CalculationTrigger),C2372,,5,C2373)</f>
        <v>1.5198383308812137E-2</v>
      </c>
      <c r="F2372" s="121">
        <f>_xll.xlShmInterpRateFwd($F$3&amp;T(CalculationTrigger),C2372,,5,C2373)</f>
        <v>1.4819362533946469E-2</v>
      </c>
      <c r="G2372" s="148">
        <f>_xll.xlShmInterpDisc($G$3&amp;T(CalculationTrigger),C2372)</f>
        <v>0.67196901239566575</v>
      </c>
      <c r="H2372" s="149">
        <f>_xll.xlShmInterpDisc($H$3&amp;T(CalculationTrigger),C2372)</f>
        <v>0.67293191509445582</v>
      </c>
      <c r="I2372" s="150">
        <f>_xll.xlShmInterpDisc($I$3&amp;T(CalculationTrigger),C2372)</f>
        <v>0.67853514542773374</v>
      </c>
      <c r="J2372" s="157">
        <f t="shared" si="108"/>
        <v>5.0926134916291802E-5</v>
      </c>
      <c r="K2372" s="158">
        <f t="shared" si="109"/>
        <v>0</v>
      </c>
      <c r="L2372" s="159">
        <f t="shared" si="110"/>
        <v>-2.9490628625082458E-4</v>
      </c>
    </row>
    <row r="2373" spans="2:12" x14ac:dyDescent="0.2">
      <c r="B2373" s="112" t="s">
        <v>2</v>
      </c>
      <c r="C2373" s="113">
        <f>_xll.qlCalendarAdvance("TARGET",C2372,B2373,"mf")</f>
        <v>53098</v>
      </c>
      <c r="D2373" s="120">
        <f>_xll.xlShmInterpRateFwd($D$3&amp;T(CalculationTrigger),C2373,,5,C2374)</f>
        <v>1.5244768694046926E-2</v>
      </c>
      <c r="E2373" s="120">
        <f>_xll.xlShmInterpRateFwd($E$3&amp;T(CalculationTrigger),C2373,,5,C2374)</f>
        <v>1.5196101041778712E-2</v>
      </c>
      <c r="F2373" s="121">
        <f>_xll.xlShmInterpRateFwd($F$3&amp;T(CalculationTrigger),C2373,,5,C2374)</f>
        <v>1.4817341023219827E-2</v>
      </c>
      <c r="G2373" s="148">
        <f>_xll.xlShmInterpDisc($G$3&amp;T(CalculationTrigger),C2373)</f>
        <v>0.6717725799921751</v>
      </c>
      <c r="H2373" s="149">
        <f>_xll.xlShmInterpDisc($H$3&amp;T(CalculationTrigger),C2373)</f>
        <v>0.67273582885076511</v>
      </c>
      <c r="I2373" s="150">
        <f>_xll.xlShmInterpDisc($I$3&amp;T(CalculationTrigger),C2373)</f>
        <v>0.67834235581389657</v>
      </c>
      <c r="J2373" s="157">
        <f t="shared" ref="J2373:J2436" si="111">-365*LN(G2373/$H2373)/($C2373-$C$4)</f>
        <v>5.0924581794768133E-5</v>
      </c>
      <c r="K2373" s="158">
        <f t="shared" ref="K2373:K2436" si="112">-365*LN(H2373/$H2373)/($C2373-$C$4)</f>
        <v>0</v>
      </c>
      <c r="L2373" s="159">
        <f t="shared" ref="L2373:L2436" si="113">-365*LN(I2373/$H2373)/($C2373-$C$4)</f>
        <v>-2.94963544084801E-4</v>
      </c>
    </row>
    <row r="2374" spans="2:12" x14ac:dyDescent="0.2">
      <c r="B2374" s="112" t="s">
        <v>2</v>
      </c>
      <c r="C2374" s="113">
        <f>_xll.qlCalendarAdvance("TARGET",C2373,B2374,"mf")</f>
        <v>53105</v>
      </c>
      <c r="D2374" s="120">
        <f>_xll.xlShmInterpRateFwd($D$3&amp;T(CalculationTrigger),C2374,,5,C2375)</f>
        <v>1.5242452695424537E-2</v>
      </c>
      <c r="E2374" s="120">
        <f>_xll.xlShmInterpRateFwd($E$3&amp;T(CalculationTrigger),C2374,,5,C2375)</f>
        <v>1.5193778772722466E-2</v>
      </c>
      <c r="F2374" s="121">
        <f>_xll.xlShmInterpRateFwd($F$3&amp;T(CalculationTrigger),C2374,,5,C2375)</f>
        <v>1.4815281350159054E-2</v>
      </c>
      <c r="G2374" s="148">
        <f>_xll.xlShmInterpDisc($G$3&amp;T(CalculationTrigger),C2374)</f>
        <v>0.67157623431965907</v>
      </c>
      <c r="H2374" s="149">
        <f>_xll.xlShmInterpDisc($H$3&amp;T(CalculationTrigger),C2374)</f>
        <v>0.67253982917298116</v>
      </c>
      <c r="I2374" s="150">
        <f>_xll.xlShmInterpDisc($I$3&amp;T(CalculationTrigger),C2374)</f>
        <v>0.6781496472601497</v>
      </c>
      <c r="J2374" s="157">
        <f t="shared" si="111"/>
        <v>5.0923034853066837E-5</v>
      </c>
      <c r="K2374" s="158">
        <f t="shared" si="112"/>
        <v>0</v>
      </c>
      <c r="L2374" s="159">
        <f t="shared" si="113"/>
        <v>-2.9502054637054717E-4</v>
      </c>
    </row>
    <row r="2375" spans="2:12" x14ac:dyDescent="0.2">
      <c r="B2375" s="112" t="s">
        <v>2</v>
      </c>
      <c r="C2375" s="113">
        <f>_xll.qlCalendarAdvance("TARGET",C2374,B2375,"mf")</f>
        <v>53112</v>
      </c>
      <c r="D2375" s="120">
        <f>_xll.xlShmInterpRateFwd($D$3&amp;T(CalculationTrigger),C2375,,5,C2376)</f>
        <v>1.5240096911998896E-2</v>
      </c>
      <c r="E2375" s="120">
        <f>_xll.xlShmInterpRateFwd($E$3&amp;T(CalculationTrigger),C2375,,5,C2376)</f>
        <v>1.5191416413847181E-2</v>
      </c>
      <c r="F2375" s="121">
        <f>_xll.xlShmInterpRateFwd($F$3&amp;T(CalculationTrigger),C2375,,5,C2376)</f>
        <v>1.4813183429927447E-2</v>
      </c>
      <c r="G2375" s="148">
        <f>_xll.xlShmInterpDisc($G$3&amp;T(CalculationTrigger),C2375)</f>
        <v>0.6713799758466249</v>
      </c>
      <c r="H2375" s="149">
        <f>_xll.xlShmInterpDisc($H$3&amp;T(CalculationTrigger),C2375)</f>
        <v>0.67234391653438097</v>
      </c>
      <c r="I2375" s="150">
        <f>_xll.xlShmInterpDisc($I$3&amp;T(CalculationTrigger),C2375)</f>
        <v>0.67795702022457272</v>
      </c>
      <c r="J2375" s="157">
        <f t="shared" si="111"/>
        <v>5.0921494285590508E-5</v>
      </c>
      <c r="K2375" s="158">
        <f t="shared" si="112"/>
        <v>0</v>
      </c>
      <c r="L2375" s="159">
        <f t="shared" si="113"/>
        <v>-2.9507729237820713E-4</v>
      </c>
    </row>
    <row r="2376" spans="2:12" x14ac:dyDescent="0.2">
      <c r="B2376" s="112" t="s">
        <v>2</v>
      </c>
      <c r="C2376" s="113">
        <f>_xll.qlCalendarAdvance("TARGET",C2375,B2376,"mf")</f>
        <v>53119</v>
      </c>
      <c r="D2376" s="120">
        <f>_xll.xlShmInterpRateFwd($D$3&amp;T(CalculationTrigger),C2376,,5,C2377)</f>
        <v>1.5237701256697794E-2</v>
      </c>
      <c r="E2376" s="120">
        <f>_xll.xlShmInterpRateFwd($E$3&amp;T(CalculationTrigger),C2376,,5,C2377)</f>
        <v>1.5189013877327904E-2</v>
      </c>
      <c r="F2376" s="121">
        <f>_xll.xlShmInterpRateFwd($F$3&amp;T(CalculationTrigger),C2376,,5,C2377)</f>
        <v>1.4811047177584224E-2</v>
      </c>
      <c r="G2376" s="148">
        <f>_xll.xlShmInterpDisc($G$3&amp;T(CalculationTrigger),C2376)</f>
        <v>0.6711838050421256</v>
      </c>
      <c r="H2376" s="149">
        <f>_xll.xlShmInterpDisc($H$3&amp;T(CalculationTrigger),C2376)</f>
        <v>0.67214809140879594</v>
      </c>
      <c r="I2376" s="150">
        <f>_xll.xlShmInterpDisc($I$3&amp;T(CalculationTrigger),C2376)</f>
        <v>0.6777644751658044</v>
      </c>
      <c r="J2376" s="157">
        <f t="shared" si="111"/>
        <v>5.0919960286777517E-5</v>
      </c>
      <c r="K2376" s="158">
        <f t="shared" si="112"/>
        <v>0</v>
      </c>
      <c r="L2376" s="159">
        <f t="shared" si="113"/>
        <v>-2.9513378137790552E-4</v>
      </c>
    </row>
    <row r="2377" spans="2:12" x14ac:dyDescent="0.2">
      <c r="B2377" s="112" t="s">
        <v>2</v>
      </c>
      <c r="C2377" s="113">
        <f>_xll.qlCalendarAdvance("TARGET",C2376,B2377,"mf")</f>
        <v>53126</v>
      </c>
      <c r="D2377" s="120">
        <f>_xll.xlShmInterpRateFwd($D$3&amp;T(CalculationTrigger),C2377,,5,C2378)</f>
        <v>1.5235265642559273E-2</v>
      </c>
      <c r="E2377" s="120">
        <f>_xll.xlShmInterpRateFwd($E$3&amp;T(CalculationTrigger),C2377,,5,C2378)</f>
        <v>1.5186571075397821E-2</v>
      </c>
      <c r="F2377" s="121">
        <f>_xll.xlShmInterpRateFwd($F$3&amp;T(CalculationTrigger),C2377,,5,C2378)</f>
        <v>1.4808872508333614E-2</v>
      </c>
      <c r="G2377" s="148">
        <f>_xll.xlShmInterpDisc($G$3&amp;T(CalculationTrigger),C2377)</f>
        <v>0.67098772237576032</v>
      </c>
      <c r="H2377" s="149">
        <f>_xll.xlShmInterpDisc($H$3&amp;T(CalculationTrigger),C2377)</f>
        <v>0.67195235427061117</v>
      </c>
      <c r="I2377" s="150">
        <f>_xll.xlShmInterpDisc($I$3&amp;T(CalculationTrigger),C2377)</f>
        <v>0.677572012543043</v>
      </c>
      <c r="J2377" s="157">
        <f t="shared" si="111"/>
        <v>5.0918433051038784E-5</v>
      </c>
      <c r="K2377" s="158">
        <f t="shared" si="112"/>
        <v>0</v>
      </c>
      <c r="L2377" s="159">
        <f t="shared" si="113"/>
        <v>-2.9519001263978746E-4</v>
      </c>
    </row>
    <row r="2378" spans="2:12" x14ac:dyDescent="0.2">
      <c r="B2378" s="112" t="s">
        <v>2</v>
      </c>
      <c r="C2378" s="113">
        <f>_xll.qlCalendarAdvance("TARGET",C2377,B2378,"mf")</f>
        <v>53133</v>
      </c>
      <c r="D2378" s="120">
        <f>_xll.xlShmInterpRateFwd($D$3&amp;T(CalculationTrigger),C2378,,5,C2379)</f>
        <v>1.523278998249996E-2</v>
      </c>
      <c r="E2378" s="120">
        <f>_xll.xlShmInterpRateFwd($E$3&amp;T(CalculationTrigger),C2378,,5,C2379)</f>
        <v>1.5184087920232413E-2</v>
      </c>
      <c r="F2378" s="121">
        <f>_xll.xlShmInterpRateFwd($F$3&amp;T(CalculationTrigger),C2378,,5,C2379)</f>
        <v>1.4806659337217858E-2</v>
      </c>
      <c r="G2378" s="148">
        <f>_xll.xlShmInterpDisc($G$3&amp;T(CalculationTrigger),C2378)</f>
        <v>0.67079172831767198</v>
      </c>
      <c r="H2378" s="149">
        <f>_xll.xlShmInterpDisc($H$3&amp;T(CalculationTrigger),C2378)</f>
        <v>0.67175670559476397</v>
      </c>
      <c r="I2378" s="150">
        <f>_xll.xlShmInterpDisc($I$3&amp;T(CalculationTrigger),C2378)</f>
        <v>0.67737963281604352</v>
      </c>
      <c r="J2378" s="157">
        <f t="shared" si="111"/>
        <v>5.0916912772801229E-5</v>
      </c>
      <c r="K2378" s="158">
        <f t="shared" si="112"/>
        <v>0</v>
      </c>
      <c r="L2378" s="159">
        <f t="shared" si="113"/>
        <v>-2.9524598543397115E-4</v>
      </c>
    </row>
    <row r="2379" spans="2:12" x14ac:dyDescent="0.2">
      <c r="B2379" s="112" t="s">
        <v>2</v>
      </c>
      <c r="C2379" s="113">
        <f>_xll.qlCalendarAdvance("TARGET",C2378,B2379,"mf")</f>
        <v>53140</v>
      </c>
      <c r="D2379" s="120">
        <f>_xll.xlShmInterpRateFwd($D$3&amp;T(CalculationTrigger),C2379,,5,C2380)</f>
        <v>1.5230274189546755E-2</v>
      </c>
      <c r="E2379" s="120">
        <f>_xll.xlShmInterpRateFwd($E$3&amp;T(CalculationTrigger),C2379,,5,C2380)</f>
        <v>1.5181564324053719E-2</v>
      </c>
      <c r="F2379" s="121">
        <f>_xll.xlShmInterpRateFwd($F$3&amp;T(CalculationTrigger),C2379,,5,C2380)</f>
        <v>1.4804407579424203E-2</v>
      </c>
      <c r="G2379" s="148">
        <f>_xll.xlShmInterpDisc($G$3&amp;T(CalculationTrigger),C2379)</f>
        <v>0.67059582333854761</v>
      </c>
      <c r="H2379" s="149">
        <f>_xll.xlShmInterpDisc($H$3&amp;T(CalculationTrigger),C2379)</f>
        <v>0.67156114585674342</v>
      </c>
      <c r="I2379" s="150">
        <f>_xll.xlShmInterpDisc($I$3&amp;T(CalculationTrigger),C2379)</f>
        <v>0.67718733644511875</v>
      </c>
      <c r="J2379" s="157">
        <f t="shared" si="111"/>
        <v>5.0915399646480165E-5</v>
      </c>
      <c r="K2379" s="158">
        <f t="shared" si="112"/>
        <v>0</v>
      </c>
      <c r="L2379" s="159">
        <f t="shared" si="113"/>
        <v>-2.9530169903060275E-4</v>
      </c>
    </row>
    <row r="2380" spans="2:12" x14ac:dyDescent="0.2">
      <c r="B2380" s="112" t="s">
        <v>2</v>
      </c>
      <c r="C2380" s="113">
        <f>_xll.qlCalendarAdvance("TARGET",C2379,B2380,"mf")</f>
        <v>53147</v>
      </c>
      <c r="D2380" s="120">
        <f>_xll.xlShmInterpRateFwd($D$3&amp;T(CalculationTrigger),C2380,,5,C2381)</f>
        <v>1.5227718176651474E-2</v>
      </c>
      <c r="E2380" s="120">
        <f>_xll.xlShmInterpRateFwd($E$3&amp;T(CalculationTrigger),C2380,,5,C2381)</f>
        <v>1.5179000199049251E-2</v>
      </c>
      <c r="F2380" s="121">
        <f>_xll.xlShmInterpRateFwd($F$3&amp;T(CalculationTrigger),C2380,,5,C2381)</f>
        <v>1.4802117150035835E-2</v>
      </c>
      <c r="G2380" s="148">
        <f>_xll.xlShmInterpDisc($G$3&amp;T(CalculationTrigger),C2380)</f>
        <v>0.67040000790961618</v>
      </c>
      <c r="H2380" s="149">
        <f>_xll.xlShmInterpDisc($H$3&amp;T(CalculationTrigger),C2380)</f>
        <v>0.67136567553258886</v>
      </c>
      <c r="I2380" s="150">
        <f>_xll.xlShmInterpDisc($I$3&amp;T(CalculationTrigger),C2380)</f>
        <v>0.67699512389113636</v>
      </c>
      <c r="J2380" s="157">
        <f t="shared" si="111"/>
        <v>5.0913893866502909E-5</v>
      </c>
      <c r="K2380" s="158">
        <f t="shared" si="112"/>
        <v>0</v>
      </c>
      <c r="L2380" s="159">
        <f t="shared" si="113"/>
        <v>-2.9535715269980972E-4</v>
      </c>
    </row>
    <row r="2381" spans="2:12" x14ac:dyDescent="0.2">
      <c r="B2381" s="112" t="s">
        <v>2</v>
      </c>
      <c r="C2381" s="113">
        <f>_xll.qlCalendarAdvance("TARGET",C2380,B2381,"mf")</f>
        <v>53154</v>
      </c>
      <c r="D2381" s="120">
        <f>_xll.xlShmInterpRateFwd($D$3&amp;T(CalculationTrigger),C2381,,5,C2382)</f>
        <v>1.522512185681249E-2</v>
      </c>
      <c r="E2381" s="120">
        <f>_xll.xlShmInterpRateFwd($E$3&amp;T(CalculationTrigger),C2381,,5,C2382)</f>
        <v>1.5176395457412529E-2</v>
      </c>
      <c r="F2381" s="121">
        <f>_xll.xlShmInterpRateFwd($F$3&amp;T(CalculationTrigger),C2381,,5,C2382)</f>
        <v>1.4799787964165105E-2</v>
      </c>
      <c r="G2381" s="148">
        <f>_xll.xlShmInterpDisc($G$3&amp;T(CalculationTrigger),C2381)</f>
        <v>0.67020428250264863</v>
      </c>
      <c r="H2381" s="149">
        <f>_xll.xlShmInterpDisc($H$3&amp;T(CalculationTrigger),C2381)</f>
        <v>0.67117029509888937</v>
      </c>
      <c r="I2381" s="150">
        <f>_xll.xlShmInterpDisc($I$3&amp;T(CalculationTrigger),C2381)</f>
        <v>0.67680299561551949</v>
      </c>
      <c r="J2381" s="157">
        <f t="shared" si="111"/>
        <v>5.0912395627285215E-5</v>
      </c>
      <c r="K2381" s="158">
        <f t="shared" si="112"/>
        <v>0</v>
      </c>
      <c r="L2381" s="159">
        <f t="shared" si="113"/>
        <v>-2.9541234571172357E-4</v>
      </c>
    </row>
    <row r="2382" spans="2:12" x14ac:dyDescent="0.2">
      <c r="B2382" s="112" t="s">
        <v>2</v>
      </c>
      <c r="C2382" s="113">
        <f>_xll.qlCalendarAdvance("TARGET",C2381,B2382,"mf")</f>
        <v>53161</v>
      </c>
      <c r="D2382" s="120">
        <f>_xll.xlShmInterpRateFwd($D$3&amp;T(CalculationTrigger),C2382,,5,C2383)</f>
        <v>1.5222485142982061E-2</v>
      </c>
      <c r="E2382" s="120">
        <f>_xll.xlShmInterpRateFwd($E$3&amp;T(CalculationTrigger),C2382,,5,C2383)</f>
        <v>1.5173750011360473E-2</v>
      </c>
      <c r="F2382" s="121">
        <f>_xll.xlShmInterpRateFwd($F$3&amp;T(CalculationTrigger),C2382,,5,C2383)</f>
        <v>1.4797419936930354E-2</v>
      </c>
      <c r="G2382" s="148">
        <f>_xll.xlShmInterpDisc($G$3&amp;T(CalculationTrigger),C2382)</f>
        <v>0.67000864758995626</v>
      </c>
      <c r="H2382" s="149">
        <f>_xll.xlShmInterpDisc($H$3&amp;T(CalculationTrigger),C2382)</f>
        <v>0.67097500503278273</v>
      </c>
      <c r="I2382" s="150">
        <f>_xll.xlShmInterpDisc($I$3&amp;T(CalculationTrigger),C2382)</f>
        <v>0.67661095208024513</v>
      </c>
      <c r="J2382" s="157">
        <f t="shared" si="111"/>
        <v>5.0910905123250878E-5</v>
      </c>
      <c r="K2382" s="158">
        <f t="shared" si="112"/>
        <v>0</v>
      </c>
      <c r="L2382" s="159">
        <f t="shared" si="113"/>
        <v>-2.9546727733648092E-4</v>
      </c>
    </row>
    <row r="2383" spans="2:12" x14ac:dyDescent="0.2">
      <c r="B2383" s="112" t="s">
        <v>2</v>
      </c>
      <c r="C2383" s="113">
        <f>_xll.qlCalendarAdvance("TARGET",C2382,B2383,"mf")</f>
        <v>53168</v>
      </c>
      <c r="D2383" s="120">
        <f>_xll.xlShmInterpRateFwd($D$3&amp;T(CalculationTrigger),C2383,,5,C2384)</f>
        <v>1.5219807948159008E-2</v>
      </c>
      <c r="E2383" s="120">
        <f>_xll.xlShmInterpRateFwd($E$3&amp;T(CalculationTrigger),C2383,,5,C2384)</f>
        <v>1.5171063773087058E-2</v>
      </c>
      <c r="F2383" s="121">
        <f>_xll.xlShmInterpRateFwd($F$3&amp;T(CalculationTrigger),C2383,,5,C2384)</f>
        <v>1.4795012983513852E-2</v>
      </c>
      <c r="G2383" s="148">
        <f>_xll.xlShmInterpDisc($G$3&amp;T(CalculationTrigger),C2383)</f>
        <v>0.66981310364439017</v>
      </c>
      <c r="H2383" s="149">
        <f>_xll.xlShmInterpDisc($H$3&amp;T(CalculationTrigger),C2383)</f>
        <v>0.67077980581195418</v>
      </c>
      <c r="I2383" s="150">
        <f>_xll.xlShmInterpDisc($I$3&amp;T(CalculationTrigger),C2383)</f>
        <v>0.67641899374784342</v>
      </c>
      <c r="J2383" s="157">
        <f t="shared" si="111"/>
        <v>5.0909422548823957E-5</v>
      </c>
      <c r="K2383" s="158">
        <f t="shared" si="112"/>
        <v>0</v>
      </c>
      <c r="L2383" s="159">
        <f t="shared" si="113"/>
        <v>-2.9552194684422242E-4</v>
      </c>
    </row>
    <row r="2384" spans="2:12" x14ac:dyDescent="0.2">
      <c r="B2384" s="112" t="s">
        <v>2</v>
      </c>
      <c r="C2384" s="113">
        <f>_xll.qlCalendarAdvance("TARGET",C2383,B2384,"mf")</f>
        <v>53175</v>
      </c>
      <c r="D2384" s="120">
        <f>_xll.xlShmInterpRateFwd($D$3&amp;T(CalculationTrigger),C2384,,5,C2385)</f>
        <v>1.5217090185313406E-2</v>
      </c>
      <c r="E2384" s="120">
        <f>_xll.xlShmInterpRateFwd($E$3&amp;T(CalculationTrigger),C2384,,5,C2385)</f>
        <v>1.5168336654798071E-2</v>
      </c>
      <c r="F2384" s="121">
        <f>_xll.xlShmInterpRateFwd($F$3&amp;T(CalculationTrigger),C2384,,5,C2385)</f>
        <v>1.4792567018959046E-2</v>
      </c>
      <c r="G2384" s="148">
        <f>_xll.xlShmInterpDisc($G$3&amp;T(CalculationTrigger),C2384)</f>
        <v>0.66961765113934013</v>
      </c>
      <c r="H2384" s="149">
        <f>_xll.xlShmInterpDisc($H$3&amp;T(CalculationTrigger),C2384)</f>
        <v>0.67058469791463571</v>
      </c>
      <c r="I2384" s="150">
        <f>_xll.xlShmInterpDisc($I$3&amp;T(CalculationTrigger),C2384)</f>
        <v>0.67622712108139571</v>
      </c>
      <c r="J2384" s="157">
        <f t="shared" si="111"/>
        <v>5.0907948098420857E-5</v>
      </c>
      <c r="K2384" s="158">
        <f t="shared" si="112"/>
        <v>0</v>
      </c>
      <c r="L2384" s="159">
        <f t="shared" si="113"/>
        <v>-2.9557635350507035E-4</v>
      </c>
    </row>
    <row r="2385" spans="2:12" x14ac:dyDescent="0.2">
      <c r="B2385" s="112" t="s">
        <v>2</v>
      </c>
      <c r="C2385" s="113">
        <f>_xll.qlCalendarAdvance("TARGET",C2384,B2385,"mf")</f>
        <v>53182</v>
      </c>
      <c r="D2385" s="120">
        <f>_xll.xlShmInterpRateFwd($D$3&amp;T(CalculationTrigger),C2385,,5,C2386)</f>
        <v>1.5214331767438737E-2</v>
      </c>
      <c r="E2385" s="120">
        <f>_xll.xlShmInterpRateFwd($E$3&amp;T(CalculationTrigger),C2385,,5,C2386)</f>
        <v>1.5165568568687943E-2</v>
      </c>
      <c r="F2385" s="121">
        <f>_xll.xlShmInterpRateFwd($F$3&amp;T(CalculationTrigger),C2385,,5,C2386)</f>
        <v>1.4790081958431239E-2</v>
      </c>
      <c r="G2385" s="148">
        <f>_xll.xlShmInterpDisc($G$3&amp;T(CalculationTrigger),C2385)</f>
        <v>0.66942229054873359</v>
      </c>
      <c r="H2385" s="149">
        <f>_xll.xlShmInterpDisc($H$3&amp;T(CalculationTrigger),C2385)</f>
        <v>0.67038968181960501</v>
      </c>
      <c r="I2385" s="150">
        <f>_xll.xlShmInterpDisc($I$3&amp;T(CalculationTrigger),C2385)</f>
        <v>0.67603533454453535</v>
      </c>
      <c r="J2385" s="157">
        <f t="shared" si="111"/>
        <v>5.0906481966458216E-5</v>
      </c>
      <c r="K2385" s="158">
        <f t="shared" si="112"/>
        <v>0</v>
      </c>
      <c r="L2385" s="159">
        <f t="shared" si="113"/>
        <v>-2.9563049658916656E-4</v>
      </c>
    </row>
    <row r="2386" spans="2:12" x14ac:dyDescent="0.2">
      <c r="B2386" s="112" t="s">
        <v>2</v>
      </c>
      <c r="C2386" s="113">
        <f>_xll.qlCalendarAdvance("TARGET",C2385,B2386,"mf")</f>
        <v>53189</v>
      </c>
      <c r="D2386" s="120">
        <f>_xll.xlShmInterpRateFwd($D$3&amp;T(CalculationTrigger),C2386,,5,C2387)</f>
        <v>1.5211532607511324E-2</v>
      </c>
      <c r="E2386" s="120">
        <f>_xll.xlShmInterpRateFwd($E$3&amp;T(CalculationTrigger),C2386,,5,C2387)</f>
        <v>1.5162759426968707E-2</v>
      </c>
      <c r="F2386" s="121">
        <f>_xll.xlShmInterpRateFwd($F$3&amp;T(CalculationTrigger),C2386,,5,C2387)</f>
        <v>1.47875577170496E-2</v>
      </c>
      <c r="G2386" s="148">
        <f>_xll.xlShmInterpDisc($G$3&amp;T(CalculationTrigger),C2386)</f>
        <v>0.66922702234703479</v>
      </c>
      <c r="H2386" s="149">
        <f>_xll.xlShmInterpDisc($H$3&amp;T(CalculationTrigger),C2386)</f>
        <v>0.67019475800618467</v>
      </c>
      <c r="I2386" s="150">
        <f>_xll.xlShmInterpDisc($I$3&amp;T(CalculationTrigger),C2386)</f>
        <v>0.67584363460144525</v>
      </c>
      <c r="J2386" s="157">
        <f t="shared" si="111"/>
        <v>5.0905024347364668E-5</v>
      </c>
      <c r="K2386" s="158">
        <f t="shared" si="112"/>
        <v>0</v>
      </c>
      <c r="L2386" s="159">
        <f t="shared" si="113"/>
        <v>-2.9568437536663474E-4</v>
      </c>
    </row>
    <row r="2387" spans="2:12" x14ac:dyDescent="0.2">
      <c r="B2387" s="112" t="s">
        <v>2</v>
      </c>
      <c r="C2387" s="113">
        <f>_xll.qlCalendarAdvance("TARGET",C2386,B2387,"mf")</f>
        <v>53196</v>
      </c>
      <c r="D2387" s="120">
        <f>_xll.xlShmInterpRateFwd($D$3&amp;T(CalculationTrigger),C2387,,5,C2388)</f>
        <v>1.5208692618490343E-2</v>
      </c>
      <c r="E2387" s="120">
        <f>_xll.xlShmInterpRateFwd($E$3&amp;T(CalculationTrigger),C2387,,5,C2388)</f>
        <v>1.5159909141823677E-2</v>
      </c>
      <c r="F2387" s="121">
        <f>_xll.xlShmInterpRateFwd($F$3&amp;T(CalculationTrigger),C2387,,5,C2388)</f>
        <v>1.4784994209916131E-2</v>
      </c>
      <c r="G2387" s="148">
        <f>_xll.xlShmInterpDisc($G$3&amp;T(CalculationTrigger),C2387)</f>
        <v>0.66903184700924379</v>
      </c>
      <c r="H2387" s="149">
        <f>_xll.xlShmInterpDisc($H$3&amp;T(CalculationTrigger),C2387)</f>
        <v>0.66999992695424093</v>
      </c>
      <c r="I2387" s="150">
        <f>_xll.xlShmInterpDisc($I$3&amp;T(CalculationTrigger),C2387)</f>
        <v>0.67565202171685768</v>
      </c>
      <c r="J2387" s="157">
        <f t="shared" si="111"/>
        <v>5.0903575435569071E-5</v>
      </c>
      <c r="K2387" s="158">
        <f t="shared" si="112"/>
        <v>0</v>
      </c>
      <c r="L2387" s="159">
        <f t="shared" si="113"/>
        <v>-2.9573798910761804E-4</v>
      </c>
    </row>
    <row r="2388" spans="2:12" x14ac:dyDescent="0.2">
      <c r="B2388" s="112" t="s">
        <v>2</v>
      </c>
      <c r="C2388" s="113">
        <f>_xll.qlCalendarAdvance("TARGET",C2387,B2388,"mf")</f>
        <v>53203</v>
      </c>
      <c r="D2388" s="120">
        <f>_xll.xlShmInterpRateFwd($D$3&amp;T(CalculationTrigger),C2388,,5,C2389)</f>
        <v>1.5205811713364163E-2</v>
      </c>
      <c r="E2388" s="120">
        <f>_xll.xlShmInterpRateFwd($E$3&amp;T(CalculationTrigger),C2388,,5,C2389)</f>
        <v>1.5157017625476932E-2</v>
      </c>
      <c r="F2388" s="121">
        <f>_xll.xlShmInterpRateFwd($F$3&amp;T(CalculationTrigger),C2388,,5,C2389)</f>
        <v>1.4782391352167796E-2</v>
      </c>
      <c r="G2388" s="148">
        <f>_xll.xlShmInterpDisc($G$3&amp;T(CalculationTrigger),C2388)</f>
        <v>0.66883676501089595</v>
      </c>
      <c r="H2388" s="149">
        <f>_xll.xlShmInterpDisc($H$3&amp;T(CalculationTrigger),C2388)</f>
        <v>0.6698051891441833</v>
      </c>
      <c r="I2388" s="150">
        <f>_xll.xlShmInterpDisc($I$3&amp;T(CalculationTrigger),C2388)</f>
        <v>0.67546049635605343</v>
      </c>
      <c r="J2388" s="157">
        <f t="shared" si="111"/>
        <v>5.090213542548091E-5</v>
      </c>
      <c r="K2388" s="158">
        <f t="shared" si="112"/>
        <v>0</v>
      </c>
      <c r="L2388" s="159">
        <f t="shared" si="113"/>
        <v>-2.9579133708224905E-4</v>
      </c>
    </row>
    <row r="2389" spans="2:12" x14ac:dyDescent="0.2">
      <c r="B2389" s="112" t="s">
        <v>2</v>
      </c>
      <c r="C2389" s="113">
        <f>_xll.qlCalendarAdvance("TARGET",C2388,B2389,"mf")</f>
        <v>53210</v>
      </c>
      <c r="D2389" s="120">
        <f>_xll.xlShmInterpRateFwd($D$3&amp;T(CalculationTrigger),C2389,,5,C2390)</f>
        <v>1.5202889805115586E-2</v>
      </c>
      <c r="E2389" s="120">
        <f>_xll.xlShmInterpRateFwd($E$3&amp;T(CalculationTrigger),C2389,,5,C2390)</f>
        <v>1.5154084790106465E-2</v>
      </c>
      <c r="F2389" s="121">
        <f>_xll.xlShmInterpRateFwd($F$3&amp;T(CalculationTrigger),C2389,,5,C2390)</f>
        <v>1.4779749058930185E-2</v>
      </c>
      <c r="G2389" s="148">
        <f>_xll.xlShmInterpDisc($G$3&amp;T(CalculationTrigger),C2389)</f>
        <v>0.66864177682806047</v>
      </c>
      <c r="H2389" s="149">
        <f>_xll.xlShmInterpDisc($H$3&amp;T(CalculationTrigger),C2389)</f>
        <v>0.66961054505696294</v>
      </c>
      <c r="I2389" s="150">
        <f>_xll.xlShmInterpDisc($I$3&amp;T(CalculationTrigger),C2389)</f>
        <v>0.67526905898486034</v>
      </c>
      <c r="J2389" s="157">
        <f t="shared" si="111"/>
        <v>5.0900704511517779E-5</v>
      </c>
      <c r="K2389" s="158">
        <f t="shared" si="112"/>
        <v>0</v>
      </c>
      <c r="L2389" s="159">
        <f t="shared" si="113"/>
        <v>-2.9584441856066461E-4</v>
      </c>
    </row>
    <row r="2390" spans="2:12" x14ac:dyDescent="0.2">
      <c r="B2390" s="112" t="s">
        <v>2</v>
      </c>
      <c r="C2390" s="113">
        <f>_xll.qlCalendarAdvance("TARGET",C2389,B2390,"mf")</f>
        <v>53217</v>
      </c>
      <c r="D2390" s="120">
        <f>_xll.xlShmInterpRateFwd($D$3&amp;T(CalculationTrigger),C2390,,5,C2391)</f>
        <v>1.5199926806733446E-2</v>
      </c>
      <c r="E2390" s="120">
        <f>_xll.xlShmInterpRateFwd($E$3&amp;T(CalculationTrigger),C2390,,5,C2391)</f>
        <v>1.5151110547936822E-2</v>
      </c>
      <c r="F2390" s="121">
        <f>_xll.xlShmInterpRateFwd($F$3&amp;T(CalculationTrigger),C2390,,5,C2391)</f>
        <v>1.4777067245305938E-2</v>
      </c>
      <c r="G2390" s="148">
        <f>_xll.xlShmInterpDisc($G$3&amp;T(CalculationTrigger),C2390)</f>
        <v>0.66844688293733967</v>
      </c>
      <c r="H2390" s="149">
        <f>_xll.xlShmInterpDisc($H$3&amp;T(CalculationTrigger),C2390)</f>
        <v>0.66941599517407235</v>
      </c>
      <c r="I2390" s="150">
        <f>_xll.xlShmInterpDisc($I$3&amp;T(CalculationTrigger),C2390)</f>
        <v>0.67507771006965278</v>
      </c>
      <c r="J2390" s="157">
        <f t="shared" si="111"/>
        <v>5.0899282888105317E-5</v>
      </c>
      <c r="K2390" s="158">
        <f t="shared" si="112"/>
        <v>0</v>
      </c>
      <c r="L2390" s="159">
        <f t="shared" si="113"/>
        <v>-2.9589723281298302E-4</v>
      </c>
    </row>
    <row r="2391" spans="2:12" x14ac:dyDescent="0.2">
      <c r="B2391" s="112" t="s">
        <v>2</v>
      </c>
      <c r="C2391" s="113">
        <f>_xll.qlCalendarAdvance("TARGET",C2390,B2391,"mf")</f>
        <v>53224</v>
      </c>
      <c r="D2391" s="120">
        <f>_xll.xlShmInterpRateFwd($D$3&amp;T(CalculationTrigger),C2391,,5,C2392)</f>
        <v>1.519692263118943E-2</v>
      </c>
      <c r="E2391" s="120">
        <f>_xll.xlShmInterpRateFwd($E$3&amp;T(CalculationTrigger),C2391,,5,C2392)</f>
        <v>1.5148094811163838E-2</v>
      </c>
      <c r="F2391" s="121">
        <f>_xll.xlShmInterpRateFwd($F$3&amp;T(CalculationTrigger),C2391,,5,C2392)</f>
        <v>1.4774345826444246E-2</v>
      </c>
      <c r="G2391" s="148">
        <f>_xll.xlShmInterpDisc($G$3&amp;T(CalculationTrigger),C2391)</f>
        <v>0.66825208381586809</v>
      </c>
      <c r="H2391" s="149">
        <f>_xll.xlShmInterpDisc($H$3&amp;T(CalculationTrigger),C2391)</f>
        <v>0.66922153997754408</v>
      </c>
      <c r="I2391" s="150">
        <f>_xll.xlShmInterpDisc($I$3&amp;T(CalculationTrigger),C2391)</f>
        <v>0.67488645007735093</v>
      </c>
      <c r="J2391" s="157">
        <f t="shared" si="111"/>
        <v>5.0897870749669394E-5</v>
      </c>
      <c r="K2391" s="158">
        <f t="shared" si="112"/>
        <v>0</v>
      </c>
      <c r="L2391" s="159">
        <f t="shared" si="113"/>
        <v>-2.9594977910935027E-4</v>
      </c>
    </row>
    <row r="2392" spans="2:12" x14ac:dyDescent="0.2">
      <c r="B2392" s="112" t="s">
        <v>2</v>
      </c>
      <c r="C2392" s="113">
        <f>_xll.qlCalendarAdvance("TARGET",C2391,B2392,"mf")</f>
        <v>53231</v>
      </c>
      <c r="D2392" s="120">
        <f>_xll.xlShmInterpRateFwd($D$3&amp;T(CalculationTrigger),C2392,,5,C2393)</f>
        <v>1.5193877191461249E-2</v>
      </c>
      <c r="E2392" s="120">
        <f>_xll.xlShmInterpRateFwd($E$3&amp;T(CalculationTrigger),C2392,,5,C2393)</f>
        <v>1.5145037491972001E-2</v>
      </c>
      <c r="F2392" s="121">
        <f>_xll.xlShmInterpRateFwd($F$3&amp;T(CalculationTrigger),C2392,,5,C2393)</f>
        <v>1.4771584717436583E-2</v>
      </c>
      <c r="G2392" s="148">
        <f>_xll.xlShmInterpDisc($G$3&amp;T(CalculationTrigger),C2392)</f>
        <v>0.66805737994131154</v>
      </c>
      <c r="H2392" s="149">
        <f>_xll.xlShmInterpDisc($H$3&amp;T(CalculationTrigger),C2392)</f>
        <v>0.66902717994994987</v>
      </c>
      <c r="I2392" s="150">
        <f>_xll.xlShmInterpDisc($I$3&amp;T(CalculationTrigger),C2392)</f>
        <v>0.67469527947541919</v>
      </c>
      <c r="J2392" s="157">
        <f t="shared" si="111"/>
        <v>5.0896468290624426E-5</v>
      </c>
      <c r="K2392" s="158">
        <f t="shared" si="112"/>
        <v>0</v>
      </c>
      <c r="L2392" s="159">
        <f t="shared" si="113"/>
        <v>-2.9600205671990147E-4</v>
      </c>
    </row>
    <row r="2393" spans="2:12" x14ac:dyDescent="0.2">
      <c r="B2393" s="112" t="s">
        <v>2</v>
      </c>
      <c r="C2393" s="113">
        <f>_xll.qlCalendarAdvance("TARGET",C2392,B2393,"mf")</f>
        <v>53238</v>
      </c>
      <c r="D2393" s="120">
        <f>_xll.xlShmInterpRateFwd($D$3&amp;T(CalculationTrigger),C2393,,5,C2394)</f>
        <v>1.5190790400526857E-2</v>
      </c>
      <c r="E2393" s="120">
        <f>_xll.xlShmInterpRateFwd($E$3&amp;T(CalculationTrigger),C2393,,5,C2394)</f>
        <v>1.5141938502586582E-2</v>
      </c>
      <c r="F2393" s="121">
        <f>_xll.xlShmInterpRateFwd($F$3&amp;T(CalculationTrigger),C2393,,5,C2394)</f>
        <v>1.4768783833426785E-2</v>
      </c>
      <c r="G2393" s="148">
        <f>_xll.xlShmInterpDisc($G$3&amp;T(CalculationTrigger),C2393)</f>
        <v>0.66786277179186637</v>
      </c>
      <c r="H2393" s="149">
        <f>_xll.xlShmInterpDisc($H$3&amp;T(CalculationTrigger),C2393)</f>
        <v>0.66883291557440006</v>
      </c>
      <c r="I2393" s="150">
        <f>_xll.xlShmInterpDisc($I$3&amp;T(CalculationTrigger),C2393)</f>
        <v>0.67450419873186618</v>
      </c>
      <c r="J2393" s="157">
        <f t="shared" si="111"/>
        <v>5.0895075705400668E-5</v>
      </c>
      <c r="K2393" s="158">
        <f t="shared" si="112"/>
        <v>0</v>
      </c>
      <c r="L2393" s="159">
        <f t="shared" si="113"/>
        <v>-2.9605406491476055E-4</v>
      </c>
    </row>
    <row r="2394" spans="2:12" x14ac:dyDescent="0.2">
      <c r="B2394" s="112" t="s">
        <v>2</v>
      </c>
      <c r="C2394" s="113">
        <f>_xll.qlCalendarAdvance("TARGET",C2393,B2394,"mf")</f>
        <v>53245</v>
      </c>
      <c r="D2394" s="120">
        <f>_xll.xlShmInterpRateFwd($D$3&amp;T(CalculationTrigger),C2394,,5,C2395)</f>
        <v>1.5187662171376026E-2</v>
      </c>
      <c r="E2394" s="120">
        <f>_xll.xlShmInterpRateFwd($E$3&amp;T(CalculationTrigger),C2394,,5,C2395)</f>
        <v>1.5138797755192546E-2</v>
      </c>
      <c r="F2394" s="121">
        <f>_xll.xlShmInterpRateFwd($F$3&amp;T(CalculationTrigger),C2394,,5,C2395)</f>
        <v>1.4765943089535726E-2</v>
      </c>
      <c r="G2394" s="148">
        <f>_xll.xlShmInterpDisc($G$3&amp;T(CalculationTrigger),C2394)</f>
        <v>0.66766825984625855</v>
      </c>
      <c r="H2394" s="149">
        <f>_xll.xlShmInterpDisc($H$3&amp;T(CalculationTrigger),C2394)</f>
        <v>0.66863874733454221</v>
      </c>
      <c r="I2394" s="150">
        <f>_xll.xlShmInterpDisc($I$3&amp;T(CalculationTrigger),C2394)</f>
        <v>0.67431320831524311</v>
      </c>
      <c r="J2394" s="157">
        <f t="shared" si="111"/>
        <v>5.0893693188409128E-5</v>
      </c>
      <c r="K2394" s="158">
        <f t="shared" si="112"/>
        <v>0</v>
      </c>
      <c r="L2394" s="159">
        <f t="shared" si="113"/>
        <v>-2.9610580296407182E-4</v>
      </c>
    </row>
    <row r="2395" spans="2:12" x14ac:dyDescent="0.2">
      <c r="B2395" s="112" t="s">
        <v>2</v>
      </c>
      <c r="C2395" s="113">
        <f>_xll.qlCalendarAdvance("TARGET",C2394,B2395,"mf")</f>
        <v>53252</v>
      </c>
      <c r="D2395" s="120">
        <f>_xll.xlShmInterpRateFwd($D$3&amp;T(CalculationTrigger),C2395,,5,C2396)</f>
        <v>1.5184492416981384E-2</v>
      </c>
      <c r="E2395" s="120">
        <f>_xll.xlShmInterpRateFwd($E$3&amp;T(CalculationTrigger),C2395,,5,C2396)</f>
        <v>1.5135615162021441E-2</v>
      </c>
      <c r="F2395" s="121">
        <f>_xll.xlShmInterpRateFwd($F$3&amp;T(CalculationTrigger),C2395,,5,C2396)</f>
        <v>1.4763062400878714E-2</v>
      </c>
      <c r="G2395" s="148">
        <f>_xll.xlShmInterpDisc($G$3&amp;T(CalculationTrigger),C2395)</f>
        <v>0.66747384458374248</v>
      </c>
      <c r="H2395" s="149">
        <f>_xll.xlShmInterpDisc($H$3&amp;T(CalculationTrigger),C2395)</f>
        <v>0.66844467571456068</v>
      </c>
      <c r="I2395" s="150">
        <f>_xll.xlShmInterpDisc($I$3&amp;T(CalculationTrigger),C2395)</f>
        <v>0.67412230869464307</v>
      </c>
      <c r="J2395" s="157">
        <f t="shared" si="111"/>
        <v>5.0892320934076657E-5</v>
      </c>
      <c r="K2395" s="158">
        <f t="shared" si="112"/>
        <v>0</v>
      </c>
      <c r="L2395" s="159">
        <f t="shared" si="113"/>
        <v>-2.9615727013796047E-4</v>
      </c>
    </row>
    <row r="2396" spans="2:12" x14ac:dyDescent="0.2">
      <c r="B2396" s="112" t="s">
        <v>2</v>
      </c>
      <c r="C2396" s="113">
        <f>_xll.qlCalendarAdvance("TARGET",C2395,B2396,"mf")</f>
        <v>53259</v>
      </c>
      <c r="D2396" s="120">
        <f>_xll.xlShmInterpRateFwd($D$3&amp;T(CalculationTrigger),C2396,,5,C2397)</f>
        <v>1.51812810503274E-2</v>
      </c>
      <c r="E2396" s="120">
        <f>_xll.xlShmInterpRateFwd($E$3&amp;T(CalculationTrigger),C2396,,5,C2397)</f>
        <v>1.5132390635241346E-2</v>
      </c>
      <c r="F2396" s="121">
        <f>_xll.xlShmInterpRateFwd($F$3&amp;T(CalculationTrigger),C2396,,5,C2397)</f>
        <v>1.4760141682571276E-2</v>
      </c>
      <c r="G2396" s="148">
        <f>_xll.xlShmInterpDisc($G$3&amp;T(CalculationTrigger),C2396)</f>
        <v>0.66727952648410049</v>
      </c>
      <c r="H2396" s="149">
        <f>_xll.xlShmInterpDisc($H$3&amp;T(CalculationTrigger),C2396)</f>
        <v>0.66825070119917518</v>
      </c>
      <c r="I2396" s="150">
        <f>_xll.xlShmInterpDisc($I$3&amp;T(CalculationTrigger),C2396)</f>
        <v>0.67393150033970051</v>
      </c>
      <c r="J2396" s="157">
        <f t="shared" si="111"/>
        <v>5.0890959136822593E-5</v>
      </c>
      <c r="K2396" s="158">
        <f t="shared" si="112"/>
        <v>0</v>
      </c>
      <c r="L2396" s="159">
        <f t="shared" si="113"/>
        <v>-2.9620846570656419E-4</v>
      </c>
    </row>
    <row r="2397" spans="2:12" x14ac:dyDescent="0.2">
      <c r="B2397" s="112" t="s">
        <v>2</v>
      </c>
      <c r="C2397" s="113">
        <f>_xll.qlCalendarAdvance("TARGET",C2396,B2397,"mf")</f>
        <v>53266</v>
      </c>
      <c r="D2397" s="120">
        <f>_xll.xlShmInterpRateFwd($D$3&amp;T(CalculationTrigger),C2397,,5,C2398)</f>
        <v>1.5178027984381393E-2</v>
      </c>
      <c r="E2397" s="120">
        <f>_xll.xlShmInterpRateFwd($E$3&amp;T(CalculationTrigger),C2397,,5,C2398)</f>
        <v>1.5129124087066915E-2</v>
      </c>
      <c r="F2397" s="121">
        <f>_xll.xlShmInterpRateFwd($F$3&amp;T(CalculationTrigger),C2397,,5,C2398)</f>
        <v>1.4757180849763914E-2</v>
      </c>
      <c r="G2397" s="148">
        <f>_xll.xlShmInterpDisc($G$3&amp;T(CalculationTrigger),C2397)</f>
        <v>0.66708530602764171</v>
      </c>
      <c r="H2397" s="149">
        <f>_xll.xlShmInterpDisc($H$3&amp;T(CalculationTrigger),C2397)</f>
        <v>0.66805682427364055</v>
      </c>
      <c r="I2397" s="150">
        <f>_xll.xlShmInterpDisc($I$3&amp;T(CalculationTrigger),C2397)</f>
        <v>0.6737407837205901</v>
      </c>
      <c r="J2397" s="157">
        <f t="shared" si="111"/>
        <v>5.0889607991070386E-5</v>
      </c>
      <c r="K2397" s="158">
        <f t="shared" si="112"/>
        <v>0</v>
      </c>
      <c r="L2397" s="159">
        <f t="shared" si="113"/>
        <v>-2.9625938894001745E-4</v>
      </c>
    </row>
    <row r="2398" spans="2:12" x14ac:dyDescent="0.2">
      <c r="B2398" s="112" t="s">
        <v>2</v>
      </c>
      <c r="C2398" s="113">
        <f>_xll.qlCalendarAdvance("TARGET",C2397,B2398,"mf")</f>
        <v>53273</v>
      </c>
      <c r="D2398" s="120">
        <f>_xll.xlShmInterpRateFwd($D$3&amp;T(CalculationTrigger),C2398,,5,C2399)</f>
        <v>1.5174733132174649E-2</v>
      </c>
      <c r="E2398" s="120">
        <f>_xll.xlShmInterpRateFwd($E$3&amp;T(CalculationTrigger),C2398,,5,C2399)</f>
        <v>1.5125815429718855E-2</v>
      </c>
      <c r="F2398" s="121">
        <f>_xll.xlShmInterpRateFwd($F$3&amp;T(CalculationTrigger),C2398,,5,C2399)</f>
        <v>1.4754179817555219E-2</v>
      </c>
      <c r="G2398" s="148">
        <f>_xll.xlShmInterpDisc($G$3&amp;T(CalculationTrigger),C2398)</f>
        <v>0.66689118369520162</v>
      </c>
      <c r="H2398" s="149">
        <f>_xll.xlShmInterpDisc($H$3&amp;T(CalculationTrigger),C2398)</f>
        <v>0.66786304542374553</v>
      </c>
      <c r="I2398" s="150">
        <f>_xll.xlShmInterpDisc($I$3&amp;T(CalculationTrigger),C2398)</f>
        <v>0.67355015930802553</v>
      </c>
      <c r="J2398" s="157">
        <f t="shared" si="111"/>
        <v>5.0888267691228211E-5</v>
      </c>
      <c r="K2398" s="158">
        <f t="shared" si="112"/>
        <v>0</v>
      </c>
      <c r="L2398" s="159">
        <f t="shared" si="113"/>
        <v>-2.9631003910845149E-4</v>
      </c>
    </row>
    <row r="2399" spans="2:12" x14ac:dyDescent="0.2">
      <c r="B2399" s="112" t="s">
        <v>2</v>
      </c>
      <c r="C2399" s="113">
        <f>_xll.qlCalendarAdvance("TARGET",C2398,B2399,"mf")</f>
        <v>53280</v>
      </c>
      <c r="D2399" s="120">
        <f>_xll.xlShmInterpRateFwd($D$3&amp;T(CalculationTrigger),C2399,,5,C2400)</f>
        <v>1.5171396406588093E-2</v>
      </c>
      <c r="E2399" s="120">
        <f>_xll.xlShmInterpRateFwd($E$3&amp;T(CalculationTrigger),C2399,,5,C2400)</f>
        <v>1.5122464575365977E-2</v>
      </c>
      <c r="F2399" s="121">
        <f>_xll.xlShmInterpRateFwd($F$3&amp;T(CalculationTrigger),C2399,,5,C2400)</f>
        <v>1.4751138501061391E-2</v>
      </c>
      <c r="G2399" s="148">
        <f>_xll.xlShmInterpDisc($G$3&amp;T(CalculationTrigger),C2399)</f>
        <v>0.66669715996814005</v>
      </c>
      <c r="H2399" s="149">
        <f>_xll.xlShmInterpDisc($H$3&amp;T(CalculationTrigger),C2399)</f>
        <v>0.66766936513581165</v>
      </c>
      <c r="I2399" s="150">
        <f>_xll.xlShmInterpDisc($I$3&amp;T(CalculationTrigger),C2399)</f>
        <v>0.67335962757325929</v>
      </c>
      <c r="J2399" s="157">
        <f t="shared" si="111"/>
        <v>5.0886938431747282E-5</v>
      </c>
      <c r="K2399" s="158">
        <f t="shared" si="112"/>
        <v>0</v>
      </c>
      <c r="L2399" s="159">
        <f t="shared" si="113"/>
        <v>-2.963604154820019E-4</v>
      </c>
    </row>
    <row r="2400" spans="2:12" x14ac:dyDescent="0.2">
      <c r="B2400" s="112" t="s">
        <v>2</v>
      </c>
      <c r="C2400" s="113">
        <f>_xll.qlCalendarAdvance("TARGET",C2399,B2400,"mf")</f>
        <v>53287</v>
      </c>
      <c r="D2400" s="120">
        <f>_xll.xlShmInterpRateFwd($D$3&amp;T(CalculationTrigger),C2400,,5,C2401)</f>
        <v>1.5168017720711425E-2</v>
      </c>
      <c r="E2400" s="120">
        <f>_xll.xlShmInterpRateFwd($E$3&amp;T(CalculationTrigger),C2400,,5,C2401)</f>
        <v>1.5119071436235275E-2</v>
      </c>
      <c r="F2400" s="121">
        <f>_xll.xlShmInterpRateFwd($F$3&amp;T(CalculationTrigger),C2400,,5,C2401)</f>
        <v>1.4748056815422022E-2</v>
      </c>
      <c r="G2400" s="148">
        <f>_xll.xlShmInterpDisc($G$3&amp;T(CalculationTrigger),C2400)</f>
        <v>0.66650323532834255</v>
      </c>
      <c r="H2400" s="149">
        <f>_xll.xlShmInterpDisc($H$3&amp;T(CalculationTrigger),C2400)</f>
        <v>0.66747578389669315</v>
      </c>
      <c r="I2400" s="150">
        <f>_xll.xlShmInterpDisc($I$3&amp;T(CalculationTrigger),C2400)</f>
        <v>0.67316918898808153</v>
      </c>
      <c r="J2400" s="157">
        <f t="shared" si="111"/>
        <v>5.0885620407009137E-5</v>
      </c>
      <c r="K2400" s="158">
        <f t="shared" si="112"/>
        <v>0</v>
      </c>
      <c r="L2400" s="159">
        <f t="shared" si="113"/>
        <v>-2.9641051733080123E-4</v>
      </c>
    </row>
    <row r="2401" spans="2:12" x14ac:dyDescent="0.2">
      <c r="B2401" s="112" t="s">
        <v>2</v>
      </c>
      <c r="C2401" s="113">
        <f>_xll.qlCalendarAdvance("TARGET",C2400,B2401,"mf")</f>
        <v>53294</v>
      </c>
      <c r="D2401" s="120">
        <f>_xll.xlShmInterpRateFwd($D$3&amp;T(CalculationTrigger),C2401,,5,C2402)</f>
        <v>1.5164596987460815E-2</v>
      </c>
      <c r="E2401" s="120">
        <f>_xll.xlShmInterpRateFwd($E$3&amp;T(CalculationTrigger),C2401,,5,C2402)</f>
        <v>1.5115635924536609E-2</v>
      </c>
      <c r="F2401" s="121">
        <f>_xll.xlShmInterpRateFwd($F$3&amp;T(CalculationTrigger),C2401,,5,C2402)</f>
        <v>1.4744934675771138E-2</v>
      </c>
      <c r="G2401" s="148">
        <f>_xll.xlShmInterpDisc($G$3&amp;T(CalculationTrigger),C2401)</f>
        <v>0.66630941025821677</v>
      </c>
      <c r="H2401" s="149">
        <f>_xll.xlShmInterpDisc($H$3&amp;T(CalculationTrigger),C2401)</f>
        <v>0.66728230219377527</v>
      </c>
      <c r="I2401" s="150">
        <f>_xll.xlShmInterpDisc($I$3&amp;T(CalculationTrigger),C2401)</f>
        <v>0.67297884402481911</v>
      </c>
      <c r="J2401" s="157">
        <f t="shared" si="111"/>
        <v>5.0884313811469319E-5</v>
      </c>
      <c r="K2401" s="158">
        <f t="shared" si="112"/>
        <v>0</v>
      </c>
      <c r="L2401" s="159">
        <f t="shared" si="113"/>
        <v>-2.9646034392498633E-4</v>
      </c>
    </row>
    <row r="2402" spans="2:12" x14ac:dyDescent="0.2">
      <c r="B2402" s="112" t="s">
        <v>2</v>
      </c>
      <c r="C2402" s="113">
        <f>_xll.qlCalendarAdvance("TARGET",C2401,B2402,"mf")</f>
        <v>53301</v>
      </c>
      <c r="D2402" s="120">
        <f>_xll.xlShmInterpRateFwd($D$3&amp;T(CalculationTrigger),C2402,,5,C2403)</f>
        <v>1.5161134119833782E-2</v>
      </c>
      <c r="E2402" s="120">
        <f>_xll.xlShmInterpRateFwd($E$3&amp;T(CalculationTrigger),C2402,,5,C2403)</f>
        <v>1.5112157952456929E-2</v>
      </c>
      <c r="F2402" s="121">
        <f>_xll.xlShmInterpRateFwd($F$3&amp;T(CalculationTrigger),C2402,,5,C2403)</f>
        <v>1.4741771997208242E-2</v>
      </c>
      <c r="G2402" s="148">
        <f>_xll.xlShmInterpDisc($G$3&amp;T(CalculationTrigger),C2402)</f>
        <v>0.66611568524069376</v>
      </c>
      <c r="H2402" s="149">
        <f>_xll.xlShmInterpDisc($H$3&amp;T(CalculationTrigger),C2402)</f>
        <v>0.6670889205149737</v>
      </c>
      <c r="I2402" s="150">
        <f>_xll.xlShmInterpDisc($I$3&amp;T(CalculationTrigger),C2402)</f>
        <v>0.67278859315633455</v>
      </c>
      <c r="J2402" s="157">
        <f t="shared" si="111"/>
        <v>5.0883018839533246E-5</v>
      </c>
      <c r="K2402" s="158">
        <f t="shared" si="112"/>
        <v>0</v>
      </c>
      <c r="L2402" s="159">
        <f t="shared" si="113"/>
        <v>-2.9650989453468334E-4</v>
      </c>
    </row>
    <row r="2403" spans="2:12" x14ac:dyDescent="0.2">
      <c r="B2403" s="112" t="s">
        <v>2</v>
      </c>
      <c r="C2403" s="113">
        <f>_xll.qlCalendarAdvance("TARGET",C2402,B2403,"mf")</f>
        <v>53308</v>
      </c>
      <c r="D2403" s="120">
        <f>_xll.xlShmInterpRateFwd($D$3&amp;T(CalculationTrigger),C2403,,5,C2404)</f>
        <v>1.5157629030804922E-2</v>
      </c>
      <c r="E2403" s="120">
        <f>_xll.xlShmInterpRateFwd($E$3&amp;T(CalculationTrigger),C2403,,5,C2404)</f>
        <v>1.5108637432189225E-2</v>
      </c>
      <c r="F2403" s="121">
        <f>_xll.xlShmInterpRateFwd($F$3&amp;T(CalculationTrigger),C2403,,5,C2404)</f>
        <v>1.4738568694850436E-2</v>
      </c>
      <c r="G2403" s="148">
        <f>_xll.xlShmInterpDisc($G$3&amp;T(CalculationTrigger),C2403)</f>
        <v>0.66592206075922611</v>
      </c>
      <c r="H2403" s="149">
        <f>_xll.xlShmInterpDisc($H$3&amp;T(CalculationTrigger),C2403)</f>
        <v>0.66689563934873397</v>
      </c>
      <c r="I2403" s="150">
        <f>_xll.xlShmInterpDisc($I$3&amp;T(CalculationTrigger),C2403)</f>
        <v>0.67259843685602583</v>
      </c>
      <c r="J2403" s="157">
        <f t="shared" si="111"/>
        <v>5.0881735685618249E-5</v>
      </c>
      <c r="K2403" s="158">
        <f t="shared" si="112"/>
        <v>0</v>
      </c>
      <c r="L2403" s="159">
        <f t="shared" si="113"/>
        <v>-2.9655916843003029E-4</v>
      </c>
    </row>
    <row r="2404" spans="2:12" x14ac:dyDescent="0.2">
      <c r="B2404" s="112" t="s">
        <v>2</v>
      </c>
      <c r="C2404" s="113">
        <f>_xll.qlCalendarAdvance("TARGET",C2403,B2404,"mf")</f>
        <v>53315</v>
      </c>
      <c r="D2404" s="120">
        <f>_xll.xlShmInterpRateFwd($D$3&amp;T(CalculationTrigger),C2404,,5,C2405)</f>
        <v>1.5154140632863087E-2</v>
      </c>
      <c r="E2404" s="120">
        <f>_xll.xlShmInterpRateFwd($E$3&amp;T(CalculationTrigger),C2404,,5,C2405)</f>
        <v>1.5105130101926443E-2</v>
      </c>
      <c r="F2404" s="121">
        <f>_xll.xlShmInterpRateFwd($F$3&amp;T(CalculationTrigger),C2404,,5,C2405)</f>
        <v>1.4735388293054244E-2</v>
      </c>
      <c r="G2404" s="148">
        <f>_xll.xlShmInterpDisc($G$3&amp;T(CalculationTrigger),C2404)</f>
        <v>0.66572853729778758</v>
      </c>
      <c r="H2404" s="149">
        <f>_xll.xlShmInterpDisc($H$3&amp;T(CalculationTrigger),C2404)</f>
        <v>0.66670245918403059</v>
      </c>
      <c r="I2404" s="150">
        <f>_xll.xlShmInterpDisc($I$3&amp;T(CalculationTrigger),C2404)</f>
        <v>0.67240837559782529</v>
      </c>
      <c r="J2404" s="157">
        <f t="shared" si="111"/>
        <v>5.0880464544149642E-5</v>
      </c>
      <c r="K2404" s="158">
        <f t="shared" si="112"/>
        <v>0</v>
      </c>
      <c r="L2404" s="159">
        <f t="shared" si="113"/>
        <v>-2.9660816488116218E-4</v>
      </c>
    </row>
    <row r="2405" spans="2:12" x14ac:dyDescent="0.2">
      <c r="B2405" s="112" t="s">
        <v>2</v>
      </c>
      <c r="C2405" s="113">
        <f>_xll.qlCalendarAdvance("TARGET",C2404,B2405,"mf")</f>
        <v>53323</v>
      </c>
      <c r="D2405" s="120">
        <f>_xll.xlShmInterpRateFwd($D$3&amp;T(CalculationTrigger),C2405,,5,C2406)</f>
        <v>1.5149975547051012E-2</v>
      </c>
      <c r="E2405" s="120">
        <f>_xll.xlShmInterpRateFwd($E$3&amp;T(CalculationTrigger),C2405,,5,C2406)</f>
        <v>1.5100949777509755E-2</v>
      </c>
      <c r="F2405" s="121">
        <f>_xll.xlShmInterpRateFwd($F$3&amp;T(CalculationTrigger),C2405,,5,C2406)</f>
        <v>1.4731567286515786E-2</v>
      </c>
      <c r="G2405" s="148">
        <f>_xll.xlShmInterpDisc($G$3&amp;T(CalculationTrigger),C2405)</f>
        <v>0.66550749194709846</v>
      </c>
      <c r="H2405" s="149">
        <f>_xll.xlShmInterpDisc($H$3&amp;T(CalculationTrigger),C2405)</f>
        <v>0.66648180615624852</v>
      </c>
      <c r="I2405" s="150">
        <f>_xll.xlShmInterpDisc($I$3&amp;T(CalculationTrigger),C2405)</f>
        <v>0.67219127971806969</v>
      </c>
      <c r="J2405" s="157">
        <f t="shared" si="111"/>
        <v>5.0879026769571137E-5</v>
      </c>
      <c r="K2405" s="158">
        <f t="shared" si="112"/>
        <v>0</v>
      </c>
      <c r="L2405" s="159">
        <f t="shared" si="113"/>
        <v>-2.9666382016142208E-4</v>
      </c>
    </row>
    <row r="2406" spans="2:12" x14ac:dyDescent="0.2">
      <c r="B2406" s="112" t="s">
        <v>2</v>
      </c>
      <c r="C2406" s="113">
        <f>_xll.qlCalendarAdvance("TARGET",C2405,B2406,"mf")</f>
        <v>53330</v>
      </c>
      <c r="D2406" s="120">
        <f>_xll.xlShmInterpRateFwd($D$3&amp;T(CalculationTrigger),C2406,,5,C2407)</f>
        <v>1.5146337195690359E-2</v>
      </c>
      <c r="E2406" s="120">
        <f>_xll.xlShmInterpRateFwd($E$3&amp;T(CalculationTrigger),C2406,,5,C2407)</f>
        <v>1.5097294962845894E-2</v>
      </c>
      <c r="F2406" s="121">
        <f>_xll.xlShmInterpRateFwd($F$3&amp;T(CalculationTrigger),C2406,,5,C2407)</f>
        <v>1.4728235756869634E-2</v>
      </c>
      <c r="G2406" s="148">
        <f>_xll.xlShmInterpDisc($G$3&amp;T(CalculationTrigger),C2406)</f>
        <v>0.6653141865892751</v>
      </c>
      <c r="H2406" s="149">
        <f>_xll.xlShmInterpDisc($H$3&amp;T(CalculationTrigger),C2406)</f>
        <v>0.66628884407240863</v>
      </c>
      <c r="I2406" s="150">
        <f>_xll.xlShmInterpDisc($I$3&amp;T(CalculationTrigger),C2406)</f>
        <v>0.67200142371990212</v>
      </c>
      <c r="J2406" s="157">
        <f t="shared" si="111"/>
        <v>5.0877782023752552E-5</v>
      </c>
      <c r="K2406" s="158">
        <f t="shared" si="112"/>
        <v>0</v>
      </c>
      <c r="L2406" s="159">
        <f t="shared" si="113"/>
        <v>-2.9671221963151651E-4</v>
      </c>
    </row>
    <row r="2407" spans="2:12" x14ac:dyDescent="0.2">
      <c r="B2407" s="112" t="s">
        <v>2</v>
      </c>
      <c r="C2407" s="113">
        <f>_xll.qlCalendarAdvance("TARGET",C2406,B2407,"mf")</f>
        <v>53337</v>
      </c>
      <c r="D2407" s="120">
        <f>_xll.xlShmInterpRateFwd($D$3&amp;T(CalculationTrigger),C2407,,5,C2408)</f>
        <v>1.5142656262464615E-2</v>
      </c>
      <c r="E2407" s="120">
        <f>_xll.xlShmInterpRateFwd($E$3&amp;T(CalculationTrigger),C2407,,5,C2408)</f>
        <v>1.5093597236294368E-2</v>
      </c>
      <c r="F2407" s="121">
        <f>_xll.xlShmInterpRateFwd($F$3&amp;T(CalculationTrigger),C2407,,5,C2408)</f>
        <v>1.4724863251807285E-2</v>
      </c>
      <c r="G2407" s="148">
        <f>_xll.xlShmInterpDisc($G$3&amp;T(CalculationTrigger),C2407)</f>
        <v>0.66512098377592332</v>
      </c>
      <c r="H2407" s="149">
        <f>_xll.xlShmInterpDisc($H$3&amp;T(CalculationTrigger),C2407)</f>
        <v>0.66609598453031504</v>
      </c>
      <c r="I2407" s="150">
        <f>_xll.xlShmInterpDisc($I$3&amp;T(CalculationTrigger),C2407)</f>
        <v>0.67181166425681249</v>
      </c>
      <c r="J2407" s="157">
        <f t="shared" si="111"/>
        <v>5.0876549901412517E-5</v>
      </c>
      <c r="K2407" s="158">
        <f t="shared" si="112"/>
        <v>0</v>
      </c>
      <c r="L2407" s="159">
        <f t="shared" si="113"/>
        <v>-2.967603393635283E-4</v>
      </c>
    </row>
    <row r="2408" spans="2:12" x14ac:dyDescent="0.2">
      <c r="B2408" s="112" t="s">
        <v>2</v>
      </c>
      <c r="C2408" s="113">
        <f>_xll.qlCalendarAdvance("TARGET",C2407,B2408,"mf")</f>
        <v>53344</v>
      </c>
      <c r="D2408" s="120">
        <f>_xll.xlShmInterpRateFwd($D$3&amp;T(CalculationTrigger),C2408,,5,C2409)</f>
        <v>1.5138932660303349E-2</v>
      </c>
      <c r="E2408" s="120">
        <f>_xll.xlShmInterpRateFwd($E$3&amp;T(CalculationTrigger),C2408,,5,C2409)</f>
        <v>1.5089856510055295E-2</v>
      </c>
      <c r="F2408" s="121">
        <f>_xll.xlShmInterpRateFwd($F$3&amp;T(CalculationTrigger),C2408,,5,C2409)</f>
        <v>1.4721449686470227E-2</v>
      </c>
      <c r="G2408" s="148">
        <f>_xll.xlShmInterpDisc($G$3&amp;T(CalculationTrigger),C2408)</f>
        <v>0.66492788399316594</v>
      </c>
      <c r="H2408" s="149">
        <f>_xll.xlShmInterpDisc($H$3&amp;T(CalculationTrigger),C2408)</f>
        <v>0.66590322802112412</v>
      </c>
      <c r="I2408" s="150">
        <f>_xll.xlShmInterpDisc($I$3&amp;T(CalculationTrigger),C2408)</f>
        <v>0.67162200180493747</v>
      </c>
      <c r="J2408" s="157">
        <f t="shared" si="111"/>
        <v>5.0875330596984714E-5</v>
      </c>
      <c r="K2408" s="158">
        <f t="shared" si="112"/>
        <v>0</v>
      </c>
      <c r="L2408" s="159">
        <f t="shared" si="113"/>
        <v>-2.9680817862759424E-4</v>
      </c>
    </row>
    <row r="2409" spans="2:12" x14ac:dyDescent="0.2">
      <c r="B2409" s="112" t="s">
        <v>2</v>
      </c>
      <c r="C2409" s="113">
        <f>_xll.qlCalendarAdvance("TARGET",C2408,B2409,"mf")</f>
        <v>53351</v>
      </c>
      <c r="D2409" s="120">
        <f>_xll.xlShmInterpRateFwd($D$3&amp;T(CalculationTrigger),C2409,,5,C2410)</f>
        <v>1.5135166302211685E-2</v>
      </c>
      <c r="E2409" s="120">
        <f>_xll.xlShmInterpRateFwd($E$3&amp;T(CalculationTrigger),C2409,,5,C2410)</f>
        <v>1.5086072696317468E-2</v>
      </c>
      <c r="F2409" s="121">
        <f>_xll.xlShmInterpRateFwd($F$3&amp;T(CalculationTrigger),C2409,,5,C2410)</f>
        <v>1.471799497598859E-2</v>
      </c>
      <c r="G2409" s="148">
        <f>_xll.xlShmInterpDisc($G$3&amp;T(CalculationTrigger),C2409)</f>
        <v>0.66473488772764311</v>
      </c>
      <c r="H2409" s="149">
        <f>_xll.xlShmInterpDisc($H$3&amp;T(CalculationTrigger),C2409)</f>
        <v>0.66571057503651676</v>
      </c>
      <c r="I2409" s="150">
        <f>_xll.xlShmInterpDisc($I$3&amp;T(CalculationTrigger),C2409)</f>
        <v>0.67143243684094367</v>
      </c>
      <c r="J2409" s="157">
        <f t="shared" si="111"/>
        <v>5.0874124304879969E-5</v>
      </c>
      <c r="K2409" s="158">
        <f t="shared" si="112"/>
        <v>0</v>
      </c>
      <c r="L2409" s="159">
        <f t="shared" si="113"/>
        <v>-2.9685573669384796E-4</v>
      </c>
    </row>
    <row r="2410" spans="2:12" x14ac:dyDescent="0.2">
      <c r="B2410" s="112" t="s">
        <v>2</v>
      </c>
      <c r="C2410" s="113">
        <f>_xll.qlCalendarAdvance("TARGET",C2409,B2410,"mf")</f>
        <v>53358</v>
      </c>
      <c r="D2410" s="120">
        <f>_xll.xlShmInterpRateFwd($D$3&amp;T(CalculationTrigger),C2410,,5,C2411)</f>
        <v>1.5131357101171836E-2</v>
      </c>
      <c r="E2410" s="120">
        <f>_xll.xlShmInterpRateFwd($E$3&amp;T(CalculationTrigger),C2410,,5,C2411)</f>
        <v>1.5082245707293111E-2</v>
      </c>
      <c r="F2410" s="121">
        <f>_xll.xlShmInterpRateFwd($F$3&amp;T(CalculationTrigger),C2410,,5,C2411)</f>
        <v>1.4714499035440622E-2</v>
      </c>
      <c r="G2410" s="148">
        <f>_xll.xlShmInterpDisc($G$3&amp;T(CalculationTrigger),C2410)</f>
        <v>0.66454199546651072</v>
      </c>
      <c r="H2410" s="149">
        <f>_xll.xlShmInterpDisc($H$3&amp;T(CalculationTrigger),C2410)</f>
        <v>0.66551802606869792</v>
      </c>
      <c r="I2410" s="150">
        <f>_xll.xlShmInterpDisc($I$3&amp;T(CalculationTrigger),C2410)</f>
        <v>0.67124296984202692</v>
      </c>
      <c r="J2410" s="157">
        <f t="shared" si="111"/>
        <v>5.0872931219524801E-5</v>
      </c>
      <c r="K2410" s="158">
        <f t="shared" si="112"/>
        <v>0</v>
      </c>
      <c r="L2410" s="159">
        <f t="shared" si="113"/>
        <v>-2.9690301283241178E-4</v>
      </c>
    </row>
    <row r="2411" spans="2:12" x14ac:dyDescent="0.2">
      <c r="B2411" s="112" t="s">
        <v>2</v>
      </c>
      <c r="C2411" s="113">
        <f>_xll.qlCalendarAdvance("TARGET",C2410,B2411,"mf")</f>
        <v>53365</v>
      </c>
      <c r="D2411" s="120">
        <f>_xll.xlShmInterpRateFwd($D$3&amp;T(CalculationTrigger),C2411,,5,C2412)</f>
        <v>1.5127504970154705E-2</v>
      </c>
      <c r="E2411" s="120">
        <f>_xll.xlShmInterpRateFwd($E$3&amp;T(CalculationTrigger),C2411,,5,C2412)</f>
        <v>1.5078375455183127E-2</v>
      </c>
      <c r="F2411" s="121">
        <f>_xll.xlShmInterpRateFwd($F$3&amp;T(CalculationTrigger),C2411,,5,C2412)</f>
        <v>1.4710961779980101E-2</v>
      </c>
      <c r="G2411" s="148">
        <f>_xll.xlShmInterpDisc($G$3&amp;T(CalculationTrigger),C2411)</f>
        <v>0.66434920769743988</v>
      </c>
      <c r="H2411" s="149">
        <f>_xll.xlShmInterpDisc($H$3&amp;T(CalculationTrigger),C2411)</f>
        <v>0.66532558161039557</v>
      </c>
      <c r="I2411" s="150">
        <f>_xll.xlShmInterpDisc($I$3&amp;T(CalculationTrigger),C2411)</f>
        <v>0.67105360128591196</v>
      </c>
      <c r="J2411" s="157">
        <f t="shared" si="111"/>
        <v>5.087175153534222E-5</v>
      </c>
      <c r="K2411" s="158">
        <f t="shared" si="112"/>
        <v>0</v>
      </c>
      <c r="L2411" s="159">
        <f t="shared" si="113"/>
        <v>-2.9695000631342806E-4</v>
      </c>
    </row>
    <row r="2412" spans="2:12" x14ac:dyDescent="0.2">
      <c r="B2412" s="112" t="s">
        <v>2</v>
      </c>
      <c r="C2412" s="113">
        <f>_xll.qlCalendarAdvance("TARGET",C2411,B2412,"mf")</f>
        <v>53372</v>
      </c>
      <c r="D2412" s="120">
        <f>_xll.xlShmInterpRateFwd($D$3&amp;T(CalculationTrigger),C2412,,5,C2413)</f>
        <v>1.5123609822148816E-2</v>
      </c>
      <c r="E2412" s="120">
        <f>_xll.xlShmInterpRateFwd($E$3&amp;T(CalculationTrigger),C2412,,5,C2413)</f>
        <v>1.5074461852206076E-2</v>
      </c>
      <c r="F2412" s="121">
        <f>_xll.xlShmInterpRateFwd($F$3&amp;T(CalculationTrigger),C2412,,5,C2413)</f>
        <v>1.4707383124737888E-2</v>
      </c>
      <c r="G2412" s="148">
        <f>_xll.xlShmInterpDisc($G$3&amp;T(CalculationTrigger),C2412)</f>
        <v>0.66415652490861632</v>
      </c>
      <c r="H2412" s="149">
        <f>_xll.xlShmInterpDisc($H$3&amp;T(CalculationTrigger),C2412)</f>
        <v>0.66513324215485981</v>
      </c>
      <c r="I2412" s="150">
        <f>_xll.xlShmInterpDisc($I$3&amp;T(CalculationTrigger),C2412)</f>
        <v>0.67086433165085091</v>
      </c>
      <c r="J2412" s="157">
        <f t="shared" si="111"/>
        <v>5.0870585446751637E-5</v>
      </c>
      <c r="K2412" s="158">
        <f t="shared" si="112"/>
        <v>0</v>
      </c>
      <c r="L2412" s="159">
        <f t="shared" si="113"/>
        <v>-2.9699671640703553E-4</v>
      </c>
    </row>
    <row r="2413" spans="2:12" x14ac:dyDescent="0.2">
      <c r="B2413" s="112" t="s">
        <v>2</v>
      </c>
      <c r="C2413" s="113">
        <f>_xll.qlCalendarAdvance("TARGET",C2412,B2413,"mf")</f>
        <v>53379</v>
      </c>
      <c r="D2413" s="120">
        <f>_xll.xlShmInterpRateFwd($D$3&amp;T(CalculationTrigger),C2413,,5,C2414)</f>
        <v>1.5119671570131393E-2</v>
      </c>
      <c r="E2413" s="120">
        <f>_xll.xlShmInterpRateFwd($E$3&amp;T(CalculationTrigger),C2413,,5,C2414)</f>
        <v>1.5070504810551812E-2</v>
      </c>
      <c r="F2413" s="121">
        <f>_xll.xlShmInterpRateFwd($F$3&amp;T(CalculationTrigger),C2413,,5,C2414)</f>
        <v>1.4703762984845084E-2</v>
      </c>
      <c r="G2413" s="148">
        <f>_xll.xlShmInterpDisc($G$3&amp;T(CalculationTrigger),C2413)</f>
        <v>0.66396394758873922</v>
      </c>
      <c r="H2413" s="149">
        <f>_xll.xlShmInterpDisc($H$3&amp;T(CalculationTrigger),C2413)</f>
        <v>0.66494100819586222</v>
      </c>
      <c r="I2413" s="150">
        <f>_xll.xlShmInterpDisc($I$3&amp;T(CalculationTrigger),C2413)</f>
        <v>0.67067516141562267</v>
      </c>
      <c r="J2413" s="157">
        <f t="shared" si="111"/>
        <v>5.0869433148168927E-5</v>
      </c>
      <c r="K2413" s="158">
        <f t="shared" si="112"/>
        <v>0</v>
      </c>
      <c r="L2413" s="159">
        <f t="shared" si="113"/>
        <v>-2.9704314238336224E-4</v>
      </c>
    </row>
    <row r="2414" spans="2:12" x14ac:dyDescent="0.2">
      <c r="B2414" s="112" t="s">
        <v>2</v>
      </c>
      <c r="C2414" s="113">
        <f>_xll.qlCalendarAdvance("TARGET",C2413,B2414,"mf")</f>
        <v>53386</v>
      </c>
      <c r="D2414" s="120">
        <f>_xll.xlShmInterpRateFwd($D$3&amp;T(CalculationTrigger),C2414,,5,C2415)</f>
        <v>1.5115690127114662E-2</v>
      </c>
      <c r="E2414" s="120">
        <f>_xll.xlShmInterpRateFwd($E$3&amp;T(CalculationTrigger),C2414,,5,C2415)</f>
        <v>1.5066504242445213E-2</v>
      </c>
      <c r="F2414" s="121">
        <f>_xll.xlShmInterpRateFwd($F$3&amp;T(CalculationTrigger),C2414,,5,C2415)</f>
        <v>1.4700101275398277E-2</v>
      </c>
      <c r="G2414" s="148">
        <f>_xll.xlShmInterpDisc($G$3&amp;T(CalculationTrigger),C2414)</f>
        <v>0.66377147622702082</v>
      </c>
      <c r="H2414" s="149">
        <f>_xll.xlShmInterpDisc($H$3&amp;T(CalculationTrigger),C2414)</f>
        <v>0.66474888022769518</v>
      </c>
      <c r="I2414" s="150">
        <f>_xll.xlShmInterpDisc($I$3&amp;T(CalculationTrigger),C2414)</f>
        <v>0.67048609105953216</v>
      </c>
      <c r="J2414" s="157">
        <f t="shared" si="111"/>
        <v>5.0868294834018014E-5</v>
      </c>
      <c r="K2414" s="158">
        <f t="shared" si="112"/>
        <v>0</v>
      </c>
      <c r="L2414" s="159">
        <f t="shared" si="113"/>
        <v>-2.9708928351253279E-4</v>
      </c>
    </row>
    <row r="2415" spans="2:12" x14ac:dyDescent="0.2">
      <c r="B2415" s="112" t="s">
        <v>2</v>
      </c>
      <c r="C2415" s="113">
        <f>_xll.qlCalendarAdvance("TARGET",C2414,B2415,"mf")</f>
        <v>53393</v>
      </c>
      <c r="D2415" s="120">
        <f>_xll.xlShmInterpRateFwd($D$3&amp;T(CalculationTrigger),C2415,,5,C2416)</f>
        <v>1.511166540603583E-2</v>
      </c>
      <c r="E2415" s="120">
        <f>_xll.xlShmInterpRateFwd($E$3&amp;T(CalculationTrigger),C2415,,5,C2416)</f>
        <v>1.5062460060053514E-2</v>
      </c>
      <c r="F2415" s="121">
        <f>_xll.xlShmInterpRateFwd($F$3&amp;T(CalculationTrigger),C2415,,5,C2416)</f>
        <v>1.4696397911529066E-2</v>
      </c>
      <c r="G2415" s="148">
        <f>_xll.xlShmInterpDisc($G$3&amp;T(CalculationTrigger),C2415)</f>
        <v>0.66357911131318503</v>
      </c>
      <c r="H2415" s="149">
        <f>_xll.xlShmInterpDisc($H$3&amp;T(CalculationTrigger),C2415)</f>
        <v>0.66455685874517079</v>
      </c>
      <c r="I2415" s="150">
        <f>_xll.xlShmInterpDisc($I$3&amp;T(CalculationTrigger),C2415)</f>
        <v>0.67029712106241002</v>
      </c>
      <c r="J2415" s="157">
        <f t="shared" si="111"/>
        <v>5.08671706987231E-5</v>
      </c>
      <c r="K2415" s="158">
        <f t="shared" si="112"/>
        <v>0</v>
      </c>
      <c r="L2415" s="159">
        <f t="shared" si="113"/>
        <v>-2.971351390646988E-4</v>
      </c>
    </row>
    <row r="2416" spans="2:12" x14ac:dyDescent="0.2">
      <c r="B2416" s="112" t="s">
        <v>2</v>
      </c>
      <c r="C2416" s="113">
        <f>_xll.qlCalendarAdvance("TARGET",C2415,B2416,"mf")</f>
        <v>53400</v>
      </c>
      <c r="D2416" s="120">
        <f>_xll.xlShmInterpRateFwd($D$3&amp;T(CalculationTrigger),C2416,,5,C2417)</f>
        <v>1.5107597319907662E-2</v>
      </c>
      <c r="E2416" s="120">
        <f>_xll.xlShmInterpRateFwd($E$3&amp;T(CalculationTrigger),C2416,,5,C2417)</f>
        <v>1.5058372175625312E-2</v>
      </c>
      <c r="F2416" s="121">
        <f>_xll.xlShmInterpRateFwd($F$3&amp;T(CalculationTrigger),C2416,,5,C2417)</f>
        <v>1.4692652808398243E-2</v>
      </c>
      <c r="G2416" s="148">
        <f>_xll.xlShmInterpDisc($G$3&amp;T(CalculationTrigger),C2416)</f>
        <v>0.66338685333746783</v>
      </c>
      <c r="H2416" s="149">
        <f>_xll.xlShmInterpDisc($H$3&amp;T(CalculationTrigger),C2416)</f>
        <v>0.66436494424362069</v>
      </c>
      <c r="I2416" s="150">
        <f>_xll.xlShmInterpDisc($I$3&amp;T(CalculationTrigger),C2416)</f>
        <v>0.67010825190461132</v>
      </c>
      <c r="J2416" s="157">
        <f t="shared" si="111"/>
        <v>5.0866060936708672E-5</v>
      </c>
      <c r="K2416" s="158">
        <f t="shared" si="112"/>
        <v>0</v>
      </c>
      <c r="L2416" s="159">
        <f t="shared" si="113"/>
        <v>-2.9718070830998588E-4</v>
      </c>
    </row>
    <row r="2417" spans="2:12" x14ac:dyDescent="0.2">
      <c r="B2417" s="112" t="s">
        <v>2</v>
      </c>
      <c r="C2417" s="113">
        <f>_xll.qlCalendarAdvance("TARGET",C2416,B2417,"mf")</f>
        <v>53407</v>
      </c>
      <c r="D2417" s="120">
        <f>_xll.xlShmInterpRateFwd($D$3&amp;T(CalculationTrigger),C2417,,5,C2418)</f>
        <v>1.5103485781696869E-2</v>
      </c>
      <c r="E2417" s="120">
        <f>_xll.xlShmInterpRateFwd($E$3&amp;T(CalculationTrigger),C2417,,5,C2418)</f>
        <v>1.5054240501328383E-2</v>
      </c>
      <c r="F2417" s="121">
        <f>_xll.xlShmInterpRateFwd($F$3&amp;T(CalculationTrigger),C2417,,5,C2418)</f>
        <v>1.4688865881068394E-2</v>
      </c>
      <c r="G2417" s="148">
        <f>_xll.xlShmInterpDisc($G$3&amp;T(CalculationTrigger),C2417)</f>
        <v>0.66319470279061521</v>
      </c>
      <c r="H2417" s="149">
        <f>_xll.xlShmInterpDisc($H$3&amp;T(CalculationTrigger),C2417)</f>
        <v>0.66417313721889448</v>
      </c>
      <c r="I2417" s="150">
        <f>_xll.xlShmInterpDisc($I$3&amp;T(CalculationTrigger),C2417)</f>
        <v>0.66991948406701451</v>
      </c>
      <c r="J2417" s="157">
        <f t="shared" si="111"/>
        <v>5.0864965742384221E-5</v>
      </c>
      <c r="K2417" s="158">
        <f t="shared" si="112"/>
        <v>0</v>
      </c>
      <c r="L2417" s="159">
        <f t="shared" si="113"/>
        <v>-2.9722599051851625E-4</v>
      </c>
    </row>
    <row r="2418" spans="2:12" x14ac:dyDescent="0.2">
      <c r="B2418" s="112" t="s">
        <v>2</v>
      </c>
      <c r="C2418" s="113">
        <f>_xll.qlCalendarAdvance("TARGET",C2417,B2418,"mf")</f>
        <v>53414</v>
      </c>
      <c r="D2418" s="120">
        <f>_xll.xlShmInterpRateFwd($D$3&amp;T(CalculationTrigger),C2418,,5,C2419)</f>
        <v>1.5099330704416755E-2</v>
      </c>
      <c r="E2418" s="120">
        <f>_xll.xlShmInterpRateFwd($E$3&amp;T(CalculationTrigger),C2418,,5,C2419)</f>
        <v>1.505006494941187E-2</v>
      </c>
      <c r="F2418" s="121">
        <f>_xll.xlShmInterpRateFwd($F$3&amp;T(CalculationTrigger),C2418,,5,C2419)</f>
        <v>1.4685037044723988E-2</v>
      </c>
      <c r="G2418" s="148">
        <f>_xll.xlShmInterpDisc($G$3&amp;T(CalculationTrigger),C2418)</f>
        <v>0.66300266016388343</v>
      </c>
      <c r="H2418" s="149">
        <f>_xll.xlShmInterpDisc($H$3&amp;T(CalculationTrigger),C2418)</f>
        <v>0.66398143816735988</v>
      </c>
      <c r="I2418" s="150">
        <f>_xll.xlShmInterpDisc($I$3&amp;T(CalculationTrigger),C2418)</f>
        <v>0.66973081803102186</v>
      </c>
      <c r="J2418" s="157">
        <f t="shared" si="111"/>
        <v>5.0863885310182556E-5</v>
      </c>
      <c r="K2418" s="158">
        <f t="shared" si="112"/>
        <v>0</v>
      </c>
      <c r="L2418" s="159">
        <f t="shared" si="113"/>
        <v>-2.9727098496043898E-4</v>
      </c>
    </row>
    <row r="2419" spans="2:12" x14ac:dyDescent="0.2">
      <c r="B2419" s="112" t="s">
        <v>2</v>
      </c>
      <c r="C2419" s="113">
        <f>_xll.qlCalendarAdvance("TARGET",C2418,B2419,"mf")</f>
        <v>53421</v>
      </c>
      <c r="D2419" s="120">
        <f>_xll.xlShmInterpRateFwd($D$3&amp;T(CalculationTrigger),C2419,,5,C2420)</f>
        <v>1.5095717138414034E-2</v>
      </c>
      <c r="E2419" s="120">
        <f>_xll.xlShmInterpRateFwd($E$3&amp;T(CalculationTrigger),C2419,,5,C2420)</f>
        <v>1.5046430568885378E-2</v>
      </c>
      <c r="F2419" s="121">
        <f>_xll.xlShmInterpRateFwd($F$3&amp;T(CalculationTrigger),C2419,,5,C2420)</f>
        <v>1.4681751347199564E-2</v>
      </c>
      <c r="G2419" s="148">
        <f>_xll.xlShmInterpDisc($G$3&amp;T(CalculationTrigger),C2419)</f>
        <v>0.66281072594903745</v>
      </c>
      <c r="H2419" s="149">
        <f>_xll.xlShmInterpDisc($H$3&amp;T(CalculationTrigger),C2419)</f>
        <v>0.66378984758590098</v>
      </c>
      <c r="I2419" s="150">
        <f>_xll.xlShmInterpDisc($I$3&amp;T(CalculationTrigger),C2419)</f>
        <v>0.66954225427855718</v>
      </c>
      <c r="J2419" s="157">
        <f t="shared" si="111"/>
        <v>5.0862819834513823E-5</v>
      </c>
      <c r="K2419" s="158">
        <f t="shared" si="112"/>
        <v>0</v>
      </c>
      <c r="L2419" s="159">
        <f t="shared" si="113"/>
        <v>-2.9731569090588479E-4</v>
      </c>
    </row>
    <row r="2420" spans="2:12" x14ac:dyDescent="0.2">
      <c r="B2420" s="112" t="s">
        <v>2</v>
      </c>
      <c r="C2420" s="113">
        <f>_xll.qlCalendarAdvance("TARGET",C2419,B2420,"mf")</f>
        <v>53428</v>
      </c>
      <c r="D2420" s="120">
        <f>_xll.xlShmInterpRateFwd($D$3&amp;T(CalculationTrigger),C2420,,5,C2421)</f>
        <v>1.5093073759844209E-2</v>
      </c>
      <c r="E2420" s="120">
        <f>_xll.xlShmInterpRateFwd($E$3&amp;T(CalculationTrigger),C2420,,5,C2421)</f>
        <v>1.5043766034722034E-2</v>
      </c>
      <c r="F2420" s="121">
        <f>_xll.xlShmInterpRateFwd($F$3&amp;T(CalculationTrigger),C2420,,5,C2421)</f>
        <v>1.4679437463420264E-2</v>
      </c>
      <c r="G2420" s="148">
        <f>_xll.xlShmInterpDisc($G$3&amp;T(CalculationTrigger),C2420)</f>
        <v>0.66261889320471767</v>
      </c>
      <c r="H2420" s="149">
        <f>_xll.xlShmInterpDisc($H$3&amp;T(CalculationTrigger),C2420)</f>
        <v>0.66359835852729698</v>
      </c>
      <c r="I2420" s="150">
        <f>_xll.xlShmInterpDisc($I$3&amp;T(CalculationTrigger),C2420)</f>
        <v>0.66935378578287719</v>
      </c>
      <c r="J2420" s="157">
        <f t="shared" si="111"/>
        <v>5.0861769509807626E-5</v>
      </c>
      <c r="K2420" s="158">
        <f t="shared" si="112"/>
        <v>0</v>
      </c>
      <c r="L2420" s="159">
        <f t="shared" si="113"/>
        <v>-2.9736010762498844E-4</v>
      </c>
    </row>
    <row r="2421" spans="2:12" x14ac:dyDescent="0.2">
      <c r="B2421" s="112" t="s">
        <v>2</v>
      </c>
      <c r="C2421" s="113">
        <f>_xll.qlCalendarAdvance("TARGET",C2420,B2421,"mf")</f>
        <v>53435</v>
      </c>
      <c r="D2421" s="120">
        <f>_xll.xlShmInterpRateFwd($D$3&amp;T(CalculationTrigger),C2421,,5,C2422)</f>
        <v>1.5090441765503934E-2</v>
      </c>
      <c r="E2421" s="120">
        <f>_xll.xlShmInterpRateFwd($E$3&amp;T(CalculationTrigger),C2421,,5,C2422)</f>
        <v>1.5041112543844272E-2</v>
      </c>
      <c r="F2421" s="121">
        <f>_xll.xlShmInterpRateFwd($F$3&amp;T(CalculationTrigger),C2421,,5,C2422)</f>
        <v>1.4677136599923261E-2</v>
      </c>
      <c r="G2421" s="148">
        <f>_xll.xlShmInterpDisc($G$3&amp;T(CalculationTrigger),C2421)</f>
        <v>0.66242714955320781</v>
      </c>
      <c r="H2421" s="149">
        <f>_xll.xlShmInterpDisc($H$3&amp;T(CalculationTrigger),C2421)</f>
        <v>0.66340695859990828</v>
      </c>
      <c r="I2421" s="150">
        <f>_xll.xlShmInterpDisc($I$3&amp;T(CalculationTrigger),C2421)</f>
        <v>0.66916540002535252</v>
      </c>
      <c r="J2421" s="157">
        <f t="shared" si="111"/>
        <v>5.0860734530482442E-5</v>
      </c>
      <c r="K2421" s="158">
        <f t="shared" si="112"/>
        <v>0</v>
      </c>
      <c r="L2421" s="159">
        <f t="shared" si="113"/>
        <v>-2.9740423438787372E-4</v>
      </c>
    </row>
    <row r="2422" spans="2:12" x14ac:dyDescent="0.2">
      <c r="B2422" s="112" t="s">
        <v>2</v>
      </c>
      <c r="C2422" s="113">
        <f>_xll.qlCalendarAdvance("TARGET",C2421,B2422,"mf")</f>
        <v>53442</v>
      </c>
      <c r="D2422" s="120">
        <f>_xll.xlShmInterpRateFwd($D$3&amp;T(CalculationTrigger),C2422,,5,C2423)</f>
        <v>1.5087805041680577E-2</v>
      </c>
      <c r="E2422" s="120">
        <f>_xll.xlShmInterpRateFwd($E$3&amp;T(CalculationTrigger),C2422,,5,C2423)</f>
        <v>1.5038453981788054E-2</v>
      </c>
      <c r="F2422" s="121">
        <f>_xll.xlShmInterpRateFwd($F$3&amp;T(CalculationTrigger),C2422,,5,C2423)</f>
        <v>1.4674832645289961E-2</v>
      </c>
      <c r="G2422" s="148">
        <f>_xll.xlShmInterpDisc($G$3&amp;T(CalculationTrigger),C2422)</f>
        <v>0.66223549480475352</v>
      </c>
      <c r="H2422" s="149">
        <f>_xll.xlShmInterpDisc($H$3&amp;T(CalculationTrigger),C2422)</f>
        <v>0.66321564761805452</v>
      </c>
      <c r="I2422" s="150">
        <f>_xll.xlShmInterpDisc($I$3&amp;T(CalculationTrigger),C2422)</f>
        <v>0.66897709679898654</v>
      </c>
      <c r="J2422" s="157">
        <f t="shared" si="111"/>
        <v>5.0859715090968531E-5</v>
      </c>
      <c r="K2422" s="158">
        <f t="shared" si="112"/>
        <v>0</v>
      </c>
      <c r="L2422" s="159">
        <f t="shared" si="113"/>
        <v>-2.9744807046468364E-4</v>
      </c>
    </row>
    <row r="2423" spans="2:12" x14ac:dyDescent="0.2">
      <c r="B2423" s="112" t="s">
        <v>2</v>
      </c>
      <c r="C2423" s="113">
        <f>_xll.qlCalendarAdvance("TARGET",C2422,B2423,"mf")</f>
        <v>53449</v>
      </c>
      <c r="D2423" s="120">
        <f>_xll.xlShmInterpRateFwd($D$3&amp;T(CalculationTrigger),C2423,,5,C2424)</f>
        <v>1.5085163595963571E-2</v>
      </c>
      <c r="E2423" s="120">
        <f>_xll.xlShmInterpRateFwd($E$3&amp;T(CalculationTrigger),C2423,,5,C2424)</f>
        <v>1.503579035535516E-2</v>
      </c>
      <c r="F2423" s="121">
        <f>_xll.xlShmInterpRateFwd($F$3&amp;T(CalculationTrigger),C2423,,5,C2424)</f>
        <v>1.4672525609217463E-2</v>
      </c>
      <c r="G2423" s="148">
        <f>_xll.xlShmInterpDisc($G$3&amp;T(CalculationTrigger),C2423)</f>
        <v>0.66204392897432685</v>
      </c>
      <c r="H2423" s="149">
        <f>_xll.xlShmInterpDisc($H$3&amp;T(CalculationTrigger),C2423)</f>
        <v>0.66302442560108898</v>
      </c>
      <c r="I2423" s="150">
        <f>_xll.xlShmInterpDisc($I$3&amp;T(CalculationTrigger),C2423)</f>
        <v>0.66878887610358118</v>
      </c>
      <c r="J2423" s="157">
        <f t="shared" si="111"/>
        <v>5.0858711385665883E-5</v>
      </c>
      <c r="K2423" s="158">
        <f t="shared" si="112"/>
        <v>0</v>
      </c>
      <c r="L2423" s="159">
        <f t="shared" si="113"/>
        <v>-2.9749161512554278E-4</v>
      </c>
    </row>
    <row r="2424" spans="2:12" x14ac:dyDescent="0.2">
      <c r="B2424" s="112" t="s">
        <v>2</v>
      </c>
      <c r="C2424" s="113">
        <f>_xll.qlCalendarAdvance("TARGET",C2423,B2424,"mf")</f>
        <v>53456</v>
      </c>
      <c r="D2424" s="120">
        <f>_xll.xlShmInterpRateFwd($D$3&amp;T(CalculationTrigger),C2424,,5,C2425)</f>
        <v>1.508251743593657E-2</v>
      </c>
      <c r="E2424" s="120">
        <f>_xll.xlShmInterpRateFwd($E$3&amp;T(CalculationTrigger),C2424,,5,C2425)</f>
        <v>1.5033121671347368E-2</v>
      </c>
      <c r="F2424" s="121">
        <f>_xll.xlShmInterpRateFwd($F$3&amp;T(CalculationTrigger),C2424,,5,C2425)</f>
        <v>1.4670215501449193E-2</v>
      </c>
      <c r="G2424" s="148">
        <f>_xll.xlShmInterpDisc($G$3&amp;T(CalculationTrigger),C2424)</f>
        <v>0.66185245207676036</v>
      </c>
      <c r="H2424" s="149">
        <f>_xll.xlShmInterpDisc($H$3&amp;T(CalculationTrigger),C2424)</f>
        <v>0.66283329256823076</v>
      </c>
      <c r="I2424" s="150">
        <f>_xll.xlShmInterpDisc($I$3&amp;T(CalculationTrigger),C2424)</f>
        <v>0.66860073793879149</v>
      </c>
      <c r="J2424" s="157">
        <f t="shared" si="111"/>
        <v>5.0857723609009298E-5</v>
      </c>
      <c r="K2424" s="158">
        <f t="shared" si="112"/>
        <v>0</v>
      </c>
      <c r="L2424" s="159">
        <f t="shared" si="113"/>
        <v>-2.9753486764059469E-4</v>
      </c>
    </row>
    <row r="2425" spans="2:12" x14ac:dyDescent="0.2">
      <c r="B2425" s="112" t="s">
        <v>2</v>
      </c>
      <c r="C2425" s="113">
        <f>_xll.qlCalendarAdvance("TARGET",C2424,B2425,"mf")</f>
        <v>53463</v>
      </c>
      <c r="D2425" s="120">
        <f>_xll.xlShmInterpRateFwd($D$3&amp;T(CalculationTrigger),C2425,,5,C2426)</f>
        <v>1.5079866569217967E-2</v>
      </c>
      <c r="E2425" s="120">
        <f>_xll.xlShmInterpRateFwd($E$3&amp;T(CalculationTrigger),C2425,,5,C2426)</f>
        <v>1.5030447936612805E-2</v>
      </c>
      <c r="F2425" s="121">
        <f>_xll.xlShmInterpRateFwd($F$3&amp;T(CalculationTrigger),C2425,,5,C2426)</f>
        <v>1.4667902331734371E-2</v>
      </c>
      <c r="G2425" s="148">
        <f>_xll.xlShmInterpDisc($G$3&amp;T(CalculationTrigger),C2425)</f>
        <v>0.66166106412674774</v>
      </c>
      <c r="H2425" s="149">
        <f>_xll.xlShmInterpDisc($H$3&amp;T(CalculationTrigger),C2425)</f>
        <v>0.66264224853856502</v>
      </c>
      <c r="I2425" s="150">
        <f>_xll.xlShmInterpDisc($I$3&amp;T(CalculationTrigger),C2425)</f>
        <v>0.66841268230412543</v>
      </c>
      <c r="J2425" s="157">
        <f t="shared" si="111"/>
        <v>5.0856751955418555E-5</v>
      </c>
      <c r="K2425" s="158">
        <f t="shared" si="112"/>
        <v>0</v>
      </c>
      <c r="L2425" s="159">
        <f t="shared" si="113"/>
        <v>-2.9757782727997205E-4</v>
      </c>
    </row>
    <row r="2426" spans="2:12" x14ac:dyDescent="0.2">
      <c r="B2426" s="112" t="s">
        <v>2</v>
      </c>
      <c r="C2426" s="113">
        <f>_xll.qlCalendarAdvance("TARGET",C2425,B2426,"mf")</f>
        <v>53470</v>
      </c>
      <c r="D2426" s="120">
        <f>_xll.xlShmInterpRateFwd($D$3&amp;T(CalculationTrigger),C2426,,5,C2427)</f>
        <v>1.5077211003362448E-2</v>
      </c>
      <c r="E2426" s="120">
        <f>_xll.xlShmInterpRateFwd($E$3&amp;T(CalculationTrigger),C2426,,5,C2427)</f>
        <v>1.5027769157930075E-2</v>
      </c>
      <c r="F2426" s="121">
        <f>_xll.xlShmInterpRateFwd($F$3&amp;T(CalculationTrigger),C2426,,5,C2427)</f>
        <v>1.4665586109804835E-2</v>
      </c>
      <c r="G2426" s="148">
        <f>_xll.xlShmInterpDisc($G$3&amp;T(CalculationTrigger),C2426)</f>
        <v>0.66146976513884348</v>
      </c>
      <c r="H2426" s="149">
        <f>_xll.xlShmInterpDisc($H$3&amp;T(CalculationTrigger),C2426)</f>
        <v>0.66245129353104248</v>
      </c>
      <c r="I2426" s="150">
        <f>_xll.xlShmInterpDisc($I$3&amp;T(CalculationTrigger),C2426)</f>
        <v>0.66822470919894383</v>
      </c>
      <c r="J2426" s="157">
        <f t="shared" si="111"/>
        <v>5.0855796619317651E-5</v>
      </c>
      <c r="K2426" s="158">
        <f t="shared" si="112"/>
        <v>0</v>
      </c>
      <c r="L2426" s="159">
        <f t="shared" si="113"/>
        <v>-2.9762049331380394E-4</v>
      </c>
    </row>
    <row r="2427" spans="2:12" x14ac:dyDescent="0.2">
      <c r="B2427" s="112" t="s">
        <v>2</v>
      </c>
      <c r="C2427" s="113">
        <f>_xll.qlCalendarAdvance("TARGET",C2426,B2427,"mf")</f>
        <v>53477</v>
      </c>
      <c r="D2427" s="120">
        <f>_xll.xlShmInterpRateFwd($D$3&amp;T(CalculationTrigger),C2427,,5,C2428)</f>
        <v>1.507455074598262E-2</v>
      </c>
      <c r="E2427" s="120">
        <f>_xll.xlShmInterpRateFwd($E$3&amp;T(CalculationTrigger),C2427,,5,C2428)</f>
        <v>1.5025085342124133E-2</v>
      </c>
      <c r="F2427" s="121">
        <f>_xll.xlShmInterpRateFwd($F$3&amp;T(CalculationTrigger),C2427,,5,C2428)</f>
        <v>1.4663266845380843E-2</v>
      </c>
      <c r="G2427" s="148">
        <f>_xll.xlShmInterpDisc($G$3&amp;T(CalculationTrigger),C2427)</f>
        <v>0.66127855512746381</v>
      </c>
      <c r="H2427" s="149">
        <f>_xll.xlShmInterpDisc($H$3&amp;T(CalculationTrigger),C2427)</f>
        <v>0.66226042756448056</v>
      </c>
      <c r="I2427" s="150">
        <f>_xll.xlShmInterpDisc($I$3&amp;T(CalculationTrigger),C2427)</f>
        <v>0.66803681862246111</v>
      </c>
      <c r="J2427" s="157">
        <f t="shared" si="111"/>
        <v>5.0854857795123247E-5</v>
      </c>
      <c r="K2427" s="158">
        <f t="shared" si="112"/>
        <v>0</v>
      </c>
      <c r="L2427" s="159">
        <f t="shared" si="113"/>
        <v>-2.9766286501222355E-4</v>
      </c>
    </row>
    <row r="2428" spans="2:12" x14ac:dyDescent="0.2">
      <c r="B2428" s="112" t="s">
        <v>2</v>
      </c>
      <c r="C2428" s="113">
        <f>_xll.qlCalendarAdvance("TARGET",C2427,B2428,"mf")</f>
        <v>53484</v>
      </c>
      <c r="D2428" s="120">
        <f>_xll.xlShmInterpRateFwd($D$3&amp;T(CalculationTrigger),C2428,,5,C2429)</f>
        <v>1.5071885804679504E-2</v>
      </c>
      <c r="E2428" s="120">
        <f>_xll.xlShmInterpRateFwd($E$3&amp;T(CalculationTrigger),C2428,,5,C2429)</f>
        <v>1.5022396496031515E-2</v>
      </c>
      <c r="F2428" s="121">
        <f>_xll.xlShmInterpRateFwd($F$3&amp;T(CalculationTrigger),C2428,,5,C2429)</f>
        <v>1.4660944548211603E-2</v>
      </c>
      <c r="G2428" s="148">
        <f>_xll.xlShmInterpDisc($G$3&amp;T(CalculationTrigger),C2428)</f>
        <v>0.6610874341068862</v>
      </c>
      <c r="H2428" s="149">
        <f>_xll.xlShmInterpDisc($H$3&amp;T(CalculationTrigger),C2428)</f>
        <v>0.66206965065756296</v>
      </c>
      <c r="I2428" s="150">
        <f>_xll.xlShmInterpDisc($I$3&amp;T(CalculationTrigger),C2428)</f>
        <v>0.66784901057374535</v>
      </c>
      <c r="J2428" s="157">
        <f t="shared" si="111"/>
        <v>5.0853935677256225E-5</v>
      </c>
      <c r="K2428" s="158">
        <f t="shared" si="112"/>
        <v>0</v>
      </c>
      <c r="L2428" s="159">
        <f t="shared" si="113"/>
        <v>-2.9770494164536783E-4</v>
      </c>
    </row>
    <row r="2429" spans="2:12" x14ac:dyDescent="0.2">
      <c r="B2429" s="112" t="s">
        <v>2</v>
      </c>
      <c r="C2429" s="113">
        <f>_xll.qlCalendarAdvance("TARGET",C2428,B2429,"mf")</f>
        <v>53491</v>
      </c>
      <c r="D2429" s="120">
        <f>_xll.xlShmInterpRateFwd($D$3&amp;T(CalculationTrigger),C2429,,5,C2430)</f>
        <v>1.5069216187013575E-2</v>
      </c>
      <c r="E2429" s="120">
        <f>_xll.xlShmInterpRateFwd($E$3&amp;T(CalculationTrigger),C2429,,5,C2430)</f>
        <v>1.5019702626425036E-2</v>
      </c>
      <c r="F2429" s="121">
        <f>_xll.xlShmInterpRateFwd($F$3&amp;T(CalculationTrigger),C2429,,5,C2430)</f>
        <v>1.465861922800578E-2</v>
      </c>
      <c r="G2429" s="148">
        <f>_xll.xlShmInterpDisc($G$3&amp;T(CalculationTrigger),C2429)</f>
        <v>0.66089640209124978</v>
      </c>
      <c r="H2429" s="149">
        <f>_xll.xlShmInterpDisc($H$3&amp;T(CalculationTrigger),C2429)</f>
        <v>0.66187896282883973</v>
      </c>
      <c r="I2429" s="150">
        <f>_xll.xlShmInterpDisc($I$3&amp;T(CalculationTrigger),C2429)</f>
        <v>0.66766128505171818</v>
      </c>
      <c r="J2429" s="157">
        <f t="shared" si="111"/>
        <v>5.0853030460141607E-5</v>
      </c>
      <c r="K2429" s="158">
        <f t="shared" si="112"/>
        <v>0</v>
      </c>
      <c r="L2429" s="159">
        <f t="shared" si="113"/>
        <v>-2.9774672248337038E-4</v>
      </c>
    </row>
    <row r="2430" spans="2:12" x14ac:dyDescent="0.2">
      <c r="B2430" s="112" t="s">
        <v>2</v>
      </c>
      <c r="C2430" s="113">
        <f>_xll.qlCalendarAdvance("TARGET",C2429,B2430,"mf")</f>
        <v>53498</v>
      </c>
      <c r="D2430" s="120">
        <f>_xll.xlShmInterpRateFwd($D$3&amp;T(CalculationTrigger),C2430,,5,C2431)</f>
        <v>1.5066541900614816E-2</v>
      </c>
      <c r="E2430" s="120">
        <f>_xll.xlShmInterpRateFwd($E$3&amp;T(CalculationTrigger),C2430,,5,C2431)</f>
        <v>1.501700374015282E-2</v>
      </c>
      <c r="F2430" s="121">
        <f>_xll.xlShmInterpRateFwd($F$3&amp;T(CalculationTrigger),C2430,,5,C2431)</f>
        <v>1.4656290894529958E-2</v>
      </c>
      <c r="G2430" s="148">
        <f>_xll.xlShmInterpDisc($G$3&amp;T(CalculationTrigger),C2430)</f>
        <v>0.66070545909455591</v>
      </c>
      <c r="H2430" s="149">
        <f>_xll.xlShmInterpDisc($H$3&amp;T(CalculationTrigger),C2430)</f>
        <v>0.66168836409672827</v>
      </c>
      <c r="I2430" s="150">
        <f>_xll.xlShmInterpDisc($I$3&amp;T(CalculationTrigger),C2430)</f>
        <v>0.66747364205515569</v>
      </c>
      <c r="J2430" s="157">
        <f t="shared" si="111"/>
        <v>5.0852142338197151E-5</v>
      </c>
      <c r="K2430" s="158">
        <f t="shared" si="112"/>
        <v>0</v>
      </c>
      <c r="L2430" s="159">
        <f t="shared" si="113"/>
        <v>-2.9778820679636112E-4</v>
      </c>
    </row>
    <row r="2431" spans="2:12" x14ac:dyDescent="0.2">
      <c r="B2431" s="112" t="s">
        <v>2</v>
      </c>
      <c r="C2431" s="113">
        <f>_xll.qlCalendarAdvance("TARGET",C2430,B2431,"mf")</f>
        <v>53505</v>
      </c>
      <c r="D2431" s="120">
        <f>_xll.xlShmInterpRateFwd($D$3&amp;T(CalculationTrigger),C2431,,5,C2432)</f>
        <v>1.5063862953049494E-2</v>
      </c>
      <c r="E2431" s="120">
        <f>_xll.xlShmInterpRateFwd($E$3&amp;T(CalculationTrigger),C2431,,5,C2432)</f>
        <v>1.5014299844016648E-2</v>
      </c>
      <c r="F2431" s="121">
        <f>_xll.xlShmInterpRateFwd($F$3&amp;T(CalculationTrigger),C2431,,5,C2432)</f>
        <v>1.4653959557492796E-2</v>
      </c>
      <c r="G2431" s="148">
        <f>_xll.xlShmInterpDisc($G$3&amp;T(CalculationTrigger),C2431)</f>
        <v>0.66051460513066773</v>
      </c>
      <c r="H2431" s="149">
        <f>_xll.xlShmInterpDisc($H$3&amp;T(CalculationTrigger),C2431)</f>
        <v>0.66149785447951248</v>
      </c>
      <c r="I2431" s="150">
        <f>_xll.xlShmInterpDisc($I$3&amp;T(CalculationTrigger),C2431)</f>
        <v>0.66728608158268765</v>
      </c>
      <c r="J2431" s="157">
        <f t="shared" si="111"/>
        <v>5.0851271505844782E-5</v>
      </c>
      <c r="K2431" s="158">
        <f t="shared" si="112"/>
        <v>0</v>
      </c>
      <c r="L2431" s="159">
        <f t="shared" si="113"/>
        <v>-2.9782939385447388E-4</v>
      </c>
    </row>
    <row r="2432" spans="2:12" x14ac:dyDescent="0.2">
      <c r="B2432" s="112" t="s">
        <v>2</v>
      </c>
      <c r="C2432" s="113">
        <f>_xll.qlCalendarAdvance("TARGET",C2431,B2432,"mf")</f>
        <v>53512</v>
      </c>
      <c r="D2432" s="120">
        <f>_xll.xlShmInterpRateFwd($D$3&amp;T(CalculationTrigger),C2432,,5,C2433)</f>
        <v>1.5061179351918625E-2</v>
      </c>
      <c r="E2432" s="120">
        <f>_xll.xlShmInterpRateFwd($E$3&amp;T(CalculationTrigger),C2432,,5,C2433)</f>
        <v>1.5011590944824094E-2</v>
      </c>
      <c r="F2432" s="121">
        <f>_xll.xlShmInterpRateFwd($F$3&amp;T(CalculationTrigger),C2432,,5,C2433)</f>
        <v>1.4651625226637705E-2</v>
      </c>
      <c r="G2432" s="148">
        <f>_xll.xlShmInterpDisc($G$3&amp;T(CalculationTrigger),C2432)</f>
        <v>0.66032384021331092</v>
      </c>
      <c r="H2432" s="149">
        <f>_xll.xlShmInterpDisc($H$3&amp;T(CalculationTrigger),C2432)</f>
        <v>0.66130743399534375</v>
      </c>
      <c r="I2432" s="150">
        <f>_xll.xlShmInterpDisc($I$3&amp;T(CalculationTrigger),C2432)</f>
        <v>0.66709860363279871</v>
      </c>
      <c r="J2432" s="157">
        <f t="shared" si="111"/>
        <v>5.0850418157503018E-5</v>
      </c>
      <c r="K2432" s="158">
        <f t="shared" si="112"/>
        <v>0</v>
      </c>
      <c r="L2432" s="159">
        <f t="shared" si="113"/>
        <v>-2.9787028292784624E-4</v>
      </c>
    </row>
    <row r="2433" spans="2:12" x14ac:dyDescent="0.2">
      <c r="B2433" s="112" t="s">
        <v>2</v>
      </c>
      <c r="C2433" s="113">
        <f>_xll.qlCalendarAdvance("TARGET",C2432,B2433,"mf")</f>
        <v>53519</v>
      </c>
      <c r="D2433" s="120">
        <f>_xll.xlShmInterpRateFwd($D$3&amp;T(CalculationTrigger),C2433,,5,C2434)</f>
        <v>1.5058491104800058E-2</v>
      </c>
      <c r="E2433" s="120">
        <f>_xll.xlShmInterpRateFwd($E$3&amp;T(CalculationTrigger),C2433,,5,C2434)</f>
        <v>1.5008877049400111E-2</v>
      </c>
      <c r="F2433" s="121">
        <f>_xll.xlShmInterpRateFwd($F$3&amp;T(CalculationTrigger),C2433,,5,C2434)</f>
        <v>1.4649287911702299E-2</v>
      </c>
      <c r="G2433" s="148">
        <f>_xll.xlShmInterpDisc($G$3&amp;T(CalculationTrigger),C2433)</f>
        <v>0.66013316435607361</v>
      </c>
      <c r="H2433" s="149">
        <f>_xll.xlShmInterpDisc($H$3&amp;T(CalculationTrigger),C2433)</f>
        <v>0.66111710266224089</v>
      </c>
      <c r="I2433" s="150">
        <f>_xll.xlShmInterpDisc($I$3&amp;T(CalculationTrigger),C2433)</f>
        <v>0.66691120820382799</v>
      </c>
      <c r="J2433" s="157">
        <f t="shared" si="111"/>
        <v>5.0849582487605893E-5</v>
      </c>
      <c r="K2433" s="158">
        <f t="shared" si="112"/>
        <v>0</v>
      </c>
      <c r="L2433" s="159">
        <f t="shared" si="113"/>
        <v>-2.9791087328661227E-4</v>
      </c>
    </row>
    <row r="2434" spans="2:12" x14ac:dyDescent="0.2">
      <c r="B2434" s="112" t="s">
        <v>2</v>
      </c>
      <c r="C2434" s="113">
        <f>_xll.qlCalendarAdvance("TARGET",C2433,B2434,"mf")</f>
        <v>53526</v>
      </c>
      <c r="D2434" s="120">
        <f>_xll.xlShmInterpRateFwd($D$3&amp;T(CalculationTrigger),C2434,,5,C2435)</f>
        <v>1.5055798219312187E-2</v>
      </c>
      <c r="E2434" s="120">
        <f>_xll.xlShmInterpRateFwd($E$3&amp;T(CalculationTrigger),C2434,,5,C2435)</f>
        <v>1.5006158164558062E-2</v>
      </c>
      <c r="F2434" s="121">
        <f>_xll.xlShmInterpRateFwd($F$3&amp;T(CalculationTrigger),C2434,,5,C2435)</f>
        <v>1.4646947622424194E-2</v>
      </c>
      <c r="G2434" s="148">
        <f>_xll.xlShmInterpDisc($G$3&amp;T(CalculationTrigger),C2434)</f>
        <v>0.65994257757240682</v>
      </c>
      <c r="H2434" s="149">
        <f>_xll.xlShmInterpDisc($H$3&amp;T(CalculationTrigger),C2434)</f>
        <v>0.66092686049809013</v>
      </c>
      <c r="I2434" s="150">
        <f>_xll.xlShmInterpDisc($I$3&amp;T(CalculationTrigger),C2434)</f>
        <v>0.66672389529396936</v>
      </c>
      <c r="J2434" s="157">
        <f t="shared" si="111"/>
        <v>5.0848764690553661E-5</v>
      </c>
      <c r="K2434" s="158">
        <f t="shared" si="112"/>
        <v>0</v>
      </c>
      <c r="L2434" s="159">
        <f t="shared" si="113"/>
        <v>-2.979511642009023E-4</v>
      </c>
    </row>
    <row r="2435" spans="2:12" x14ac:dyDescent="0.2">
      <c r="B2435" s="112" t="s">
        <v>2</v>
      </c>
      <c r="C2435" s="113">
        <f>_xll.qlCalendarAdvance("TARGET",C2434,B2435,"mf")</f>
        <v>53533</v>
      </c>
      <c r="D2435" s="120">
        <f>_xll.xlShmInterpRateFwd($D$3&amp;T(CalculationTrigger),C2435,,5,C2436)</f>
        <v>1.5053100703009695E-2</v>
      </c>
      <c r="E2435" s="120">
        <f>_xll.xlShmInterpRateFwd($E$3&amp;T(CalculationTrigger),C2435,,5,C2436)</f>
        <v>1.5003434297088147E-2</v>
      </c>
      <c r="F2435" s="121">
        <f>_xll.xlShmInterpRateFwd($F$3&amp;T(CalculationTrigger),C2435,,5,C2436)</f>
        <v>1.4644604368500451E-2</v>
      </c>
      <c r="G2435" s="148">
        <f>_xll.xlShmInterpDisc($G$3&amp;T(CalculationTrigger),C2435)</f>
        <v>0.65975207987562423</v>
      </c>
      <c r="H2435" s="149">
        <f>_xll.xlShmInterpDisc($H$3&amp;T(CalculationTrigger),C2435)</f>
        <v>0.66073670752064551</v>
      </c>
      <c r="I2435" s="150">
        <f>_xll.xlShmInterpDisc($I$3&amp;T(CalculationTrigger),C2435)</f>
        <v>0.66653666490127172</v>
      </c>
      <c r="J2435" s="157">
        <f t="shared" si="111"/>
        <v>5.0847964960781124E-5</v>
      </c>
      <c r="K2435" s="158">
        <f t="shared" si="112"/>
        <v>0</v>
      </c>
      <c r="L2435" s="159">
        <f t="shared" si="113"/>
        <v>-2.9799115494085041E-4</v>
      </c>
    </row>
    <row r="2436" spans="2:12" x14ac:dyDescent="0.2">
      <c r="B2436" s="112" t="s">
        <v>2</v>
      </c>
      <c r="C2436" s="113">
        <f>_xll.qlCalendarAdvance("TARGET",C2435,B2436,"mf")</f>
        <v>53540</v>
      </c>
      <c r="D2436" s="120">
        <f>_xll.xlShmInterpRateFwd($D$3&amp;T(CalculationTrigger),C2436,,5,C2437)</f>
        <v>1.5050398563545725E-2</v>
      </c>
      <c r="E2436" s="120">
        <f>_xll.xlShmInterpRateFwd($E$3&amp;T(CalculationTrigger),C2436,,5,C2437)</f>
        <v>1.5000705453850068E-2</v>
      </c>
      <c r="F2436" s="121">
        <f>_xll.xlShmInterpRateFwd($F$3&amp;T(CalculationTrigger),C2436,,5,C2437)</f>
        <v>1.4642258159726598E-2</v>
      </c>
      <c r="G2436" s="148">
        <f>_xll.xlShmInterpDisc($G$3&amp;T(CalculationTrigger),C2436)</f>
        <v>0.65956167127890297</v>
      </c>
      <c r="H2436" s="149">
        <f>_xll.xlShmInterpDisc($H$3&amp;T(CalculationTrigger),C2436)</f>
        <v>0.66054664374752936</v>
      </c>
      <c r="I2436" s="150">
        <f>_xll.xlShmInterpDisc($I$3&amp;T(CalculationTrigger),C2436)</f>
        <v>0.66634951702363976</v>
      </c>
      <c r="J2436" s="157">
        <f t="shared" si="111"/>
        <v>5.0847183492704473E-5</v>
      </c>
      <c r="K2436" s="158">
        <f t="shared" si="112"/>
        <v>0</v>
      </c>
      <c r="L2436" s="159">
        <f t="shared" si="113"/>
        <v>-2.9803084477658681E-4</v>
      </c>
    </row>
    <row r="2437" spans="2:12" x14ac:dyDescent="0.2">
      <c r="B2437" s="112" t="s">
        <v>2</v>
      </c>
      <c r="C2437" s="113">
        <f>_xll.qlCalendarAdvance("TARGET",C2436,B2437,"mf")</f>
        <v>53547</v>
      </c>
      <c r="D2437" s="120">
        <f>_xll.xlShmInterpRateFwd($D$3&amp;T(CalculationTrigger),C2437,,5,C2438)</f>
        <v>1.5047691808451787E-2</v>
      </c>
      <c r="E2437" s="120">
        <f>_xll.xlShmInterpRateFwd($E$3&amp;T(CalculationTrigger),C2437,,5,C2438)</f>
        <v>1.4997971641628235E-2</v>
      </c>
      <c r="F2437" s="121">
        <f>_xll.xlShmInterpRateFwd($F$3&amp;T(CalculationTrigger),C2437,,5,C2438)</f>
        <v>1.4639909005788116E-2</v>
      </c>
      <c r="G2437" s="148">
        <f>_xll.xlShmInterpDisc($G$3&amp;T(CalculationTrigger),C2437)</f>
        <v>0.65937135179528295</v>
      </c>
      <c r="H2437" s="149">
        <f>_xll.xlShmInterpDisc($H$3&amp;T(CalculationTrigger),C2437)</f>
        <v>0.66035666919623159</v>
      </c>
      <c r="I2437" s="150">
        <f>_xll.xlShmInterpDisc($I$3&amp;T(CalculationTrigger),C2437)</f>
        <v>0.66616245165883281</v>
      </c>
      <c r="J2437" s="157">
        <f t="shared" ref="J2437:J2500" si="114">-365*LN(G2437/$H2437)/($C2437-$C$4)</f>
        <v>5.0846420480751652E-5</v>
      </c>
      <c r="K2437" s="158">
        <f t="shared" ref="K2437:K2500" si="115">-365*LN(H2437/$H2437)/($C2437-$C$4)</f>
        <v>0</v>
      </c>
      <c r="L2437" s="159">
        <f t="shared" ref="L2437:L2500" si="116">-365*LN(I2437/$H2437)/($C2437-$C$4)</f>
        <v>-2.9807023297825328E-4</v>
      </c>
    </row>
    <row r="2438" spans="2:12" x14ac:dyDescent="0.2">
      <c r="B2438" s="112" t="s">
        <v>2</v>
      </c>
      <c r="C2438" s="113">
        <f>_xll.qlCalendarAdvance("TARGET",C2437,B2438,"mf")</f>
        <v>53554</v>
      </c>
      <c r="D2438" s="120">
        <f>_xll.xlShmInterpRateFwd($D$3&amp;T(CalculationTrigger),C2438,,5,C2439)</f>
        <v>1.5044980445328896E-2</v>
      </c>
      <c r="E2438" s="120">
        <f>_xll.xlShmInterpRateFwd($E$3&amp;T(CalculationTrigger),C2438,,5,C2439)</f>
        <v>1.4995232867224423E-2</v>
      </c>
      <c r="F2438" s="121">
        <f>_xll.xlShmInterpRateFwd($F$3&amp;T(CalculationTrigger),C2438,,5,C2439)</f>
        <v>1.4637556916428398E-2</v>
      </c>
      <c r="G2438" s="148">
        <f>_xll.xlShmInterpDisc($G$3&amp;T(CalculationTrigger),C2438)</f>
        <v>0.65918112143766816</v>
      </c>
      <c r="H2438" s="149">
        <f>_xll.xlShmInterpDisc($H$3&amp;T(CalculationTrigger),C2438)</f>
        <v>0.66016678388411087</v>
      </c>
      <c r="I2438" s="150">
        <f>_xll.xlShmInterpDisc($I$3&amp;T(CalculationTrigger),C2438)</f>
        <v>0.66597546880446656</v>
      </c>
      <c r="J2438" s="157">
        <f t="shared" si="114"/>
        <v>5.0845676119335844E-5</v>
      </c>
      <c r="K2438" s="158">
        <f t="shared" si="115"/>
        <v>0</v>
      </c>
      <c r="L2438" s="159">
        <f t="shared" si="116"/>
        <v>-2.9810931881597987E-4</v>
      </c>
    </row>
    <row r="2439" spans="2:12" x14ac:dyDescent="0.2">
      <c r="B2439" s="112" t="s">
        <v>2</v>
      </c>
      <c r="C2439" s="113">
        <f>_xll.qlCalendarAdvance("TARGET",C2438,B2439,"mf")</f>
        <v>53561</v>
      </c>
      <c r="D2439" s="120">
        <f>_xll.xlShmInterpRateFwd($D$3&amp;T(CalculationTrigger),C2439,,5,C2440)</f>
        <v>1.504226448179544E-2</v>
      </c>
      <c r="E2439" s="120">
        <f>_xll.xlShmInterpRateFwd($E$3&amp;T(CalculationTrigger),C2439,,5,C2440)</f>
        <v>1.4992489137475173E-2</v>
      </c>
      <c r="F2439" s="121">
        <f>_xll.xlShmInterpRateFwd($F$3&amp;T(CalculationTrigger),C2439,,5,C2440)</f>
        <v>1.4635201901402424E-2</v>
      </c>
      <c r="G2439" s="148">
        <f>_xll.xlShmInterpDisc($G$3&amp;T(CalculationTrigger),C2439)</f>
        <v>0.65899098021882629</v>
      </c>
      <c r="H2439" s="149">
        <f>_xll.xlShmInterpDisc($H$3&amp;T(CalculationTrigger),C2439)</f>
        <v>0.65997698782839453</v>
      </c>
      <c r="I2439" s="150">
        <f>_xll.xlShmInterpDisc($I$3&amp;T(CalculationTrigger),C2439)</f>
        <v>0.66578856845801238</v>
      </c>
      <c r="J2439" s="157">
        <f t="shared" si="114"/>
        <v>5.0844950602878202E-5</v>
      </c>
      <c r="K2439" s="158">
        <f t="shared" si="115"/>
        <v>0</v>
      </c>
      <c r="L2439" s="159">
        <f t="shared" si="116"/>
        <v>-2.981481015599005E-4</v>
      </c>
    </row>
    <row r="2440" spans="2:12" x14ac:dyDescent="0.2">
      <c r="B2440" s="112" t="s">
        <v>2</v>
      </c>
      <c r="C2440" s="113">
        <f>_xll.qlCalendarAdvance("TARGET",C2439,B2440,"mf")</f>
        <v>53568</v>
      </c>
      <c r="D2440" s="120">
        <f>_xll.xlShmInterpRateFwd($D$3&amp;T(CalculationTrigger),C2440,,5,C2441)</f>
        <v>1.5039543925417682E-2</v>
      </c>
      <c r="E2440" s="120">
        <f>_xll.xlShmInterpRateFwd($E$3&amp;T(CalculationTrigger),C2440,,5,C2441)</f>
        <v>1.4989740459188057E-2</v>
      </c>
      <c r="F2440" s="121">
        <f>_xll.xlShmInterpRateFwd($F$3&amp;T(CalculationTrigger),C2440,,5,C2441)</f>
        <v>1.4632843970424617E-2</v>
      </c>
      <c r="G2440" s="148">
        <f>_xll.xlShmInterpDisc($G$3&amp;T(CalculationTrigger),C2440)</f>
        <v>0.65880092815138869</v>
      </c>
      <c r="H2440" s="149">
        <f>_xll.xlShmInterpDisc($H$3&amp;T(CalculationTrigger),C2440)</f>
        <v>0.65978728104617834</v>
      </c>
      <c r="I2440" s="150">
        <f>_xll.xlShmInterpDisc($I$3&amp;T(CalculationTrigger),C2440)</f>
        <v>0.66560175061679749</v>
      </c>
      <c r="J2440" s="157">
        <f t="shared" si="114"/>
        <v>5.0844244125804034E-5</v>
      </c>
      <c r="K2440" s="158">
        <f t="shared" si="115"/>
        <v>0</v>
      </c>
      <c r="L2440" s="159">
        <f t="shared" si="116"/>
        <v>-2.9818658048014521E-4</v>
      </c>
    </row>
    <row r="2441" spans="2:12" x14ac:dyDescent="0.2">
      <c r="B2441" s="112" t="s">
        <v>2</v>
      </c>
      <c r="C2441" s="113">
        <f>_xll.qlCalendarAdvance("TARGET",C2440,B2441,"mf")</f>
        <v>53575</v>
      </c>
      <c r="D2441" s="120">
        <f>_xll.xlShmInterpRateFwd($D$3&amp;T(CalculationTrigger),C2441,,5,C2442)</f>
        <v>1.5036818783825599E-2</v>
      </c>
      <c r="E2441" s="120">
        <f>_xll.xlShmInterpRateFwd($E$3&amp;T(CalculationTrigger),C2441,,5,C2442)</f>
        <v>1.4986986839193819E-2</v>
      </c>
      <c r="F2441" s="121">
        <f>_xll.xlShmInterpRateFwd($F$3&amp;T(CalculationTrigger),C2441,,5,C2442)</f>
        <v>1.463048313323837E-2</v>
      </c>
      <c r="G2441" s="148">
        <f>_xll.xlShmInterpDisc($G$3&amp;T(CalculationTrigger),C2441)</f>
        <v>0.65861096524785101</v>
      </c>
      <c r="H2441" s="149">
        <f>_xll.xlShmInterpDisc($H$3&amp;T(CalculationTrigger),C2441)</f>
        <v>0.65959766355442717</v>
      </c>
      <c r="I2441" s="150">
        <f>_xll.xlShmInterpDisc($I$3&amp;T(CalculationTrigger),C2441)</f>
        <v>0.66541501527800573</v>
      </c>
      <c r="J2441" s="157">
        <f t="shared" si="114"/>
        <v>5.0843556882535271E-5</v>
      </c>
      <c r="K2441" s="158">
        <f t="shared" si="115"/>
        <v>0</v>
      </c>
      <c r="L2441" s="159">
        <f t="shared" si="116"/>
        <v>-2.9822475484684772E-4</v>
      </c>
    </row>
    <row r="2442" spans="2:12" x14ac:dyDescent="0.2">
      <c r="B2442" s="112" t="s">
        <v>2</v>
      </c>
      <c r="C2442" s="113">
        <f>_xll.qlCalendarAdvance("TARGET",C2441,B2442,"mf")</f>
        <v>53582</v>
      </c>
      <c r="D2442" s="120">
        <f>_xll.xlShmInterpRateFwd($D$3&amp;T(CalculationTrigger),C2442,,5,C2443)</f>
        <v>1.5034089064562273E-2</v>
      </c>
      <c r="E2442" s="120">
        <f>_xll.xlShmInterpRateFwd($E$3&amp;T(CalculationTrigger),C2442,,5,C2443)</f>
        <v>1.4984228284265278E-2</v>
      </c>
      <c r="F2442" s="121">
        <f>_xll.xlShmInterpRateFwd($F$3&amp;T(CalculationTrigger),C2442,,5,C2443)</f>
        <v>1.46281193995581E-2</v>
      </c>
      <c r="G2442" s="148">
        <f>_xll.xlShmInterpDisc($G$3&amp;T(CalculationTrigger),C2442)</f>
        <v>0.65842109152057293</v>
      </c>
      <c r="H2442" s="149">
        <f>_xll.xlShmInterpDisc($H$3&amp;T(CalculationTrigger),C2442)</f>
        <v>0.65940813536997478</v>
      </c>
      <c r="I2442" s="150">
        <f>_xll.xlShmInterpDisc($I$3&amp;T(CalculationTrigger),C2442)</f>
        <v>0.66522836243867733</v>
      </c>
      <c r="J2442" s="157">
        <f t="shared" si="114"/>
        <v>5.0842889067490451E-5</v>
      </c>
      <c r="K2442" s="158">
        <f t="shared" si="115"/>
        <v>0</v>
      </c>
      <c r="L2442" s="159">
        <f t="shared" si="116"/>
        <v>-2.9826262393014506E-4</v>
      </c>
    </row>
    <row r="2443" spans="2:12" x14ac:dyDescent="0.2">
      <c r="B2443" s="112" t="s">
        <v>2</v>
      </c>
      <c r="C2443" s="113">
        <f>_xll.qlCalendarAdvance("TARGET",C2442,B2443,"mf")</f>
        <v>53589</v>
      </c>
      <c r="D2443" s="120">
        <f>_xll.xlShmInterpRateFwd($D$3&amp;T(CalculationTrigger),C2443,,5,C2444)</f>
        <v>1.5031354775234514E-2</v>
      </c>
      <c r="E2443" s="120">
        <f>_xll.xlShmInterpRateFwd($E$3&amp;T(CalculationTrigger),C2443,,5,C2444)</f>
        <v>1.4981464801250557E-2</v>
      </c>
      <c r="F2443" s="121">
        <f>_xll.xlShmInterpRateFwd($F$3&amp;T(CalculationTrigger),C2443,,5,C2444)</f>
        <v>1.4625752779144576E-2</v>
      </c>
      <c r="G2443" s="148">
        <f>_xll.xlShmInterpDisc($G$3&amp;T(CalculationTrigger),C2443)</f>
        <v>0.65823130698177912</v>
      </c>
      <c r="H2443" s="149">
        <f>_xll.xlShmInterpDisc($H$3&amp;T(CalculationTrigger),C2443)</f>
        <v>0.65921869650952469</v>
      </c>
      <c r="I2443" s="150">
        <f>_xll.xlShmInterpDisc($I$3&amp;T(CalculationTrigger),C2443)</f>
        <v>0.66504179209570935</v>
      </c>
      <c r="J2443" s="157">
        <f t="shared" si="114"/>
        <v>5.0842240875096086E-5</v>
      </c>
      <c r="K2443" s="158">
        <f t="shared" si="115"/>
        <v>0</v>
      </c>
      <c r="L2443" s="159">
        <f t="shared" si="116"/>
        <v>-2.9830018700017043E-4</v>
      </c>
    </row>
    <row r="2444" spans="2:12" x14ac:dyDescent="0.2">
      <c r="B2444" s="112" t="s">
        <v>2</v>
      </c>
      <c r="C2444" s="113">
        <f>_xll.qlCalendarAdvance("TARGET",C2443,B2444,"mf")</f>
        <v>53596</v>
      </c>
      <c r="D2444" s="120">
        <f>_xll.xlShmInterpRateFwd($D$3&amp;T(CalculationTrigger),C2444,,5,C2445)</f>
        <v>1.5028615923460708E-2</v>
      </c>
      <c r="E2444" s="120">
        <f>_xll.xlShmInterpRateFwd($E$3&amp;T(CalculationTrigger),C2444,,5,C2445)</f>
        <v>1.4978696396957227E-2</v>
      </c>
      <c r="F2444" s="121">
        <f>_xll.xlShmInterpRateFwd($F$3&amp;T(CalculationTrigger),C2444,,5,C2445)</f>
        <v>1.4623383281700623E-2</v>
      </c>
      <c r="G2444" s="148">
        <f>_xll.xlShmInterpDisc($G$3&amp;T(CalculationTrigger),C2444)</f>
        <v>0.6580416116435589</v>
      </c>
      <c r="H2444" s="149">
        <f>_xll.xlShmInterpDisc($H$3&amp;T(CalculationTrigger),C2444)</f>
        <v>0.65902934698964954</v>
      </c>
      <c r="I2444" s="150">
        <f>_xll.xlShmInterpDisc($I$3&amp;T(CalculationTrigger),C2444)</f>
        <v>0.66485530424585559</v>
      </c>
      <c r="J2444" s="157">
        <f t="shared" si="114"/>
        <v>5.0841612499756429E-5</v>
      </c>
      <c r="K2444" s="158">
        <f t="shared" si="115"/>
        <v>0</v>
      </c>
      <c r="L2444" s="159">
        <f t="shared" si="116"/>
        <v>-2.983374433270531E-4</v>
      </c>
    </row>
    <row r="2445" spans="2:12" x14ac:dyDescent="0.2">
      <c r="B2445" s="112" t="s">
        <v>2</v>
      </c>
      <c r="C2445" s="113">
        <f>_xll.qlCalendarAdvance("TARGET",C2444,B2445,"mf")</f>
        <v>53603</v>
      </c>
      <c r="D2445" s="120">
        <f>_xll.xlShmInterpRateFwd($D$3&amp;T(CalculationTrigger),C2445,,5,C2446)</f>
        <v>1.5025872516801314E-2</v>
      </c>
      <c r="E2445" s="120">
        <f>_xll.xlShmInterpRateFwd($E$3&amp;T(CalculationTrigger),C2445,,5,C2446)</f>
        <v>1.4975923078187068E-2</v>
      </c>
      <c r="F2445" s="121">
        <f>_xll.xlShmInterpRateFwd($F$3&amp;T(CalculationTrigger),C2445,,5,C2446)</f>
        <v>1.4621010917010173E-2</v>
      </c>
      <c r="G2445" s="148">
        <f>_xll.xlShmInterpDisc($G$3&amp;T(CalculationTrigger),C2445)</f>
        <v>0.65785200551786616</v>
      </c>
      <c r="H2445" s="149">
        <f>_xll.xlShmInterpDisc($H$3&amp;T(CalculationTrigger),C2445)</f>
        <v>0.65884008682679185</v>
      </c>
      <c r="I2445" s="150">
        <f>_xll.xlShmInterpDisc($I$3&amp;T(CalculationTrigger),C2445)</f>
        <v>0.66466889888572733</v>
      </c>
      <c r="J2445" s="157">
        <f t="shared" si="114"/>
        <v>5.0841004135913884E-5</v>
      </c>
      <c r="K2445" s="158">
        <f t="shared" si="115"/>
        <v>0</v>
      </c>
      <c r="L2445" s="159">
        <f t="shared" si="116"/>
        <v>-2.9837439218094057E-4</v>
      </c>
    </row>
    <row r="2446" spans="2:12" x14ac:dyDescent="0.2">
      <c r="B2446" s="112" t="s">
        <v>2</v>
      </c>
      <c r="C2446" s="113">
        <f>_xll.qlCalendarAdvance("TARGET",C2445,B2446,"mf")</f>
        <v>53610</v>
      </c>
      <c r="D2446" s="120">
        <f>_xll.xlShmInterpRateFwd($D$3&amp;T(CalculationTrigger),C2446,,5,C2447)</f>
        <v>1.5023124562874723E-2</v>
      </c>
      <c r="E2446" s="120">
        <f>_xll.xlShmInterpRateFwd($E$3&amp;T(CalculationTrigger),C2446,,5,C2447)</f>
        <v>1.497314485177662E-2</v>
      </c>
      <c r="F2446" s="121">
        <f>_xll.xlShmInterpRateFwd($F$3&amp;T(CalculationTrigger),C2446,,5,C2447)</f>
        <v>1.4618635694752878E-2</v>
      </c>
      <c r="G2446" s="148">
        <f>_xll.xlShmInterpDisc($G$3&amp;T(CalculationTrigger),C2446)</f>
        <v>0.65766248861652032</v>
      </c>
      <c r="H2446" s="149">
        <f>_xll.xlShmInterpDisc($H$3&amp;T(CalculationTrigger),C2446)</f>
        <v>0.658650916037264</v>
      </c>
      <c r="I2446" s="150">
        <f>_xll.xlShmInterpDisc($I$3&amp;T(CalculationTrigger),C2446)</f>
        <v>0.6644825760117925</v>
      </c>
      <c r="J2446" s="157">
        <f t="shared" si="114"/>
        <v>5.0840415977977312E-5</v>
      </c>
      <c r="K2446" s="158">
        <f t="shared" si="115"/>
        <v>0</v>
      </c>
      <c r="L2446" s="159">
        <f t="shared" si="116"/>
        <v>-2.9841103283194658E-4</v>
      </c>
    </row>
    <row r="2447" spans="2:12" x14ac:dyDescent="0.2">
      <c r="B2447" s="112" t="s">
        <v>2</v>
      </c>
      <c r="C2447" s="113">
        <f>_xll.qlCalendarAdvance("TARGET",C2446,B2447,"mf")</f>
        <v>53617</v>
      </c>
      <c r="D2447" s="120">
        <f>_xll.xlShmInterpRateFwd($D$3&amp;T(CalculationTrigger),C2447,,5,C2448)</f>
        <v>1.5020372069241398E-2</v>
      </c>
      <c r="E2447" s="120">
        <f>_xll.xlShmInterpRateFwd($E$3&amp;T(CalculationTrigger),C2447,,5,C2448)</f>
        <v>1.4970361724521869E-2</v>
      </c>
      <c r="F2447" s="121">
        <f>_xll.xlShmInterpRateFwd($F$3&amp;T(CalculationTrigger),C2447,,5,C2448)</f>
        <v>1.4616257624683698E-2</v>
      </c>
      <c r="G2447" s="148">
        <f>_xll.xlShmInterpDisc($G$3&amp;T(CalculationTrigger),C2447)</f>
        <v>0.65747306095120572</v>
      </c>
      <c r="H2447" s="149">
        <f>_xll.xlShmInterpDisc($H$3&amp;T(CalculationTrigger),C2447)</f>
        <v>0.65846183463724828</v>
      </c>
      <c r="I2447" s="150">
        <f>_xll.xlShmInterpDisc($I$3&amp;T(CalculationTrigger),C2447)</f>
        <v>0.66429633562037727</v>
      </c>
      <c r="J2447" s="157">
        <f t="shared" si="114"/>
        <v>5.083984822037107E-5</v>
      </c>
      <c r="K2447" s="158">
        <f t="shared" si="115"/>
        <v>0</v>
      </c>
      <c r="L2447" s="159">
        <f t="shared" si="116"/>
        <v>-2.9844736455021795E-4</v>
      </c>
    </row>
    <row r="2448" spans="2:12" x14ac:dyDescent="0.2">
      <c r="B2448" s="112" t="s">
        <v>2</v>
      </c>
      <c r="C2448" s="113">
        <f>_xll.qlCalendarAdvance("TARGET",C2447,B2448,"mf")</f>
        <v>53624</v>
      </c>
      <c r="D2448" s="120">
        <f>_xll.xlShmInterpRateFwd($D$3&amp;T(CalculationTrigger),C2448,,5,C2449)</f>
        <v>1.5017615043513925E-2</v>
      </c>
      <c r="E2448" s="120">
        <f>_xll.xlShmInterpRateFwd($E$3&amp;T(CalculationTrigger),C2448,,5,C2449)</f>
        <v>1.4967573703236181E-2</v>
      </c>
      <c r="F2448" s="121">
        <f>_xll.xlShmInterpRateFwd($F$3&amp;T(CalculationTrigger),C2448,,5,C2449)</f>
        <v>1.4613876716546001E-2</v>
      </c>
      <c r="G2448" s="148">
        <f>_xll.xlShmInterpDisc($G$3&amp;T(CalculationTrigger),C2448)</f>
        <v>0.65728372253347267</v>
      </c>
      <c r="H2448" s="149">
        <f>_xll.xlShmInterpDisc($H$3&amp;T(CalculationTrigger),C2448)</f>
        <v>0.65827284264279751</v>
      </c>
      <c r="I2448" s="150">
        <f>_xll.xlShmInterpDisc($I$3&amp;T(CalculationTrigger),C2448)</f>
        <v>0.66411017770766534</v>
      </c>
      <c r="J2448" s="157">
        <f t="shared" si="114"/>
        <v>5.0839301057516175E-5</v>
      </c>
      <c r="K2448" s="158">
        <f t="shared" si="115"/>
        <v>0</v>
      </c>
      <c r="L2448" s="159">
        <f t="shared" si="116"/>
        <v>-2.9848338660588239E-4</v>
      </c>
    </row>
    <row r="2449" spans="2:12" x14ac:dyDescent="0.2">
      <c r="B2449" s="112" t="s">
        <v>2</v>
      </c>
      <c r="C2449" s="113">
        <f>_xll.qlCalendarAdvance("TARGET",C2448,B2449,"mf")</f>
        <v>53631</v>
      </c>
      <c r="D2449" s="120">
        <f>_xll.xlShmInterpRateFwd($D$3&amp;T(CalculationTrigger),C2449,,5,C2450)</f>
        <v>1.5014853493299106E-2</v>
      </c>
      <c r="E2449" s="120">
        <f>_xll.xlShmInterpRateFwd($E$3&amp;T(CalculationTrigger),C2449,,5,C2450)</f>
        <v>1.4964780794750296E-2</v>
      </c>
      <c r="F2449" s="121">
        <f>_xll.xlShmInterpRateFwd($F$3&amp;T(CalculationTrigger),C2449,,5,C2450)</f>
        <v>1.4611492980088949E-2</v>
      </c>
      <c r="G2449" s="148">
        <f>_xll.xlShmInterpDisc($G$3&amp;T(CalculationTrigger),C2449)</f>
        <v>0.65709447337473692</v>
      </c>
      <c r="H2449" s="149">
        <f>_xll.xlShmInterpDisc($H$3&amp;T(CalculationTrigger),C2449)</f>
        <v>0.65808394006983484</v>
      </c>
      <c r="I2449" s="150">
        <f>_xll.xlShmInterpDisc($I$3&amp;T(CalculationTrigger),C2449)</f>
        <v>0.66392410226969822</v>
      </c>
      <c r="J2449" s="157">
        <f t="shared" si="114"/>
        <v>5.0838774683830292E-5</v>
      </c>
      <c r="K2449" s="158">
        <f t="shared" si="115"/>
        <v>0</v>
      </c>
      <c r="L2449" s="159">
        <f t="shared" si="116"/>
        <v>-2.985190982690786E-4</v>
      </c>
    </row>
    <row r="2450" spans="2:12" x14ac:dyDescent="0.2">
      <c r="B2450" s="112" t="s">
        <v>2</v>
      </c>
      <c r="C2450" s="113">
        <f>_xll.qlCalendarAdvance("TARGET",C2449,B2450,"mf")</f>
        <v>53638</v>
      </c>
      <c r="D2450" s="120">
        <f>_xll.xlShmInterpRateFwd($D$3&amp;T(CalculationTrigger),C2450,,5,C2451)</f>
        <v>1.5012087426145819E-2</v>
      </c>
      <c r="E2450" s="120">
        <f>_xll.xlShmInterpRateFwd($E$3&amp;T(CalculationTrigger),C2450,,5,C2451)</f>
        <v>1.4961983005848622E-2</v>
      </c>
      <c r="F2450" s="121">
        <f>_xll.xlShmInterpRateFwd($F$3&amp;T(CalculationTrigger),C2450,,5,C2451)</f>
        <v>1.4609106424974814E-2</v>
      </c>
      <c r="G2450" s="148">
        <f>_xll.xlShmInterpDisc($G$3&amp;T(CalculationTrigger),C2450)</f>
        <v>0.65690531348628001</v>
      </c>
      <c r="H2450" s="149">
        <f>_xll.xlShmInterpDisc($H$3&amp;T(CalculationTrigger),C2450)</f>
        <v>0.65789512693415397</v>
      </c>
      <c r="I2450" s="150">
        <f>_xll.xlShmInterpDisc($I$3&amp;T(CalculationTrigger),C2450)</f>
        <v>0.66373810930237542</v>
      </c>
      <c r="J2450" s="157">
        <f t="shared" si="114"/>
        <v>5.0838269293746573E-5</v>
      </c>
      <c r="K2450" s="158">
        <f t="shared" si="115"/>
        <v>0</v>
      </c>
      <c r="L2450" s="159">
        <f t="shared" si="116"/>
        <v>-2.9855449880993338E-4</v>
      </c>
    </row>
    <row r="2451" spans="2:12" x14ac:dyDescent="0.2">
      <c r="B2451" s="112" t="s">
        <v>2</v>
      </c>
      <c r="C2451" s="113">
        <f>_xll.qlCalendarAdvance("TARGET",C2450,B2451,"mf")</f>
        <v>53645</v>
      </c>
      <c r="D2451" s="120">
        <f>_xll.xlShmInterpRateFwd($D$3&amp;T(CalculationTrigger),C2451,,5,C2452)</f>
        <v>1.5009316849684025E-2</v>
      </c>
      <c r="E2451" s="120">
        <f>_xll.xlShmInterpRateFwd($E$3&amp;T(CalculationTrigger),C2451,,5,C2452)</f>
        <v>1.4959180343367691E-2</v>
      </c>
      <c r="F2451" s="121">
        <f>_xll.xlShmInterpRateFwd($F$3&amp;T(CalculationTrigger),C2451,,5,C2452)</f>
        <v>1.460671706101067E-2</v>
      </c>
      <c r="G2451" s="148">
        <f>_xll.xlShmInterpDisc($G$3&amp;T(CalculationTrigger),C2451)</f>
        <v>0.65671624287925012</v>
      </c>
      <c r="H2451" s="149">
        <f>_xll.xlShmInterpDisc($H$3&amp;T(CalculationTrigger),C2451)</f>
        <v>0.65770640325141971</v>
      </c>
      <c r="I2451" s="150">
        <f>_xll.xlShmInterpDisc($I$3&amp;T(CalculationTrigger),C2451)</f>
        <v>0.66355219880145566</v>
      </c>
      <c r="J2451" s="157">
        <f t="shared" si="114"/>
        <v>5.08377850816685E-5</v>
      </c>
      <c r="K2451" s="158">
        <f t="shared" si="115"/>
        <v>0</v>
      </c>
      <c r="L2451" s="159">
        <f t="shared" si="116"/>
        <v>-2.9858958749859175E-4</v>
      </c>
    </row>
    <row r="2452" spans="2:12" x14ac:dyDescent="0.2">
      <c r="B2452" s="112" t="s">
        <v>2</v>
      </c>
      <c r="C2452" s="113">
        <f>_xll.qlCalendarAdvance("TARGET",C2451,B2452,"mf")</f>
        <v>53652</v>
      </c>
      <c r="D2452" s="120">
        <f>_xll.xlShmInterpRateFwd($D$3&amp;T(CalculationTrigger),C2452,,5,C2453)</f>
        <v>1.5006541771479974E-2</v>
      </c>
      <c r="E2452" s="120">
        <f>_xll.xlShmInterpRateFwd($E$3&amp;T(CalculationTrigger),C2452,,5,C2453)</f>
        <v>1.4956372814132455E-2</v>
      </c>
      <c r="F2452" s="121">
        <f>_xll.xlShmInterpRateFwd($F$3&amp;T(CalculationTrigger),C2452,,5,C2453)</f>
        <v>1.4604324897910919E-2</v>
      </c>
      <c r="G2452" s="148">
        <f>_xll.xlShmInterpDisc($G$3&amp;T(CalculationTrigger),C2452)</f>
        <v>0.65652726156466124</v>
      </c>
      <c r="H2452" s="149">
        <f>_xll.xlShmInterpDisc($H$3&amp;T(CalculationTrigger),C2452)</f>
        <v>0.65751776903716774</v>
      </c>
      <c r="I2452" s="150">
        <f>_xll.xlShmInterpDisc($I$3&amp;T(CalculationTrigger),C2452)</f>
        <v>0.66336637076255534</v>
      </c>
      <c r="J2452" s="157">
        <f t="shared" si="114"/>
        <v>5.0837322242037566E-5</v>
      </c>
      <c r="K2452" s="158">
        <f t="shared" si="115"/>
        <v>0</v>
      </c>
      <c r="L2452" s="159">
        <f t="shared" si="116"/>
        <v>-2.9862436360517201E-4</v>
      </c>
    </row>
    <row r="2453" spans="2:12" x14ac:dyDescent="0.2">
      <c r="B2453" s="112" t="s">
        <v>2</v>
      </c>
      <c r="C2453" s="113">
        <f>_xll.qlCalendarAdvance("TARGET",C2452,B2453,"mf")</f>
        <v>53659</v>
      </c>
      <c r="D2453" s="120">
        <f>_xll.xlShmInterpRateFwd($D$3&amp;T(CalculationTrigger),C2453,,5,C2454)</f>
        <v>1.5003762199152049E-2</v>
      </c>
      <c r="E2453" s="120">
        <f>_xll.xlShmInterpRateFwd($E$3&amp;T(CalculationTrigger),C2453,,5,C2454)</f>
        <v>1.4953560424927313E-2</v>
      </c>
      <c r="F2453" s="121">
        <f>_xll.xlShmInterpRateFwd($F$3&amp;T(CalculationTrigger),C2453,,5,C2454)</f>
        <v>1.4601929945395744E-2</v>
      </c>
      <c r="G2453" s="148">
        <f>_xll.xlShmInterpDisc($G$3&amp;T(CalculationTrigger),C2453)</f>
        <v>0.65633836955339409</v>
      </c>
      <c r="H2453" s="149">
        <f>_xll.xlShmInterpDisc($H$3&amp;T(CalculationTrigger),C2453)</f>
        <v>0.65732922430680474</v>
      </c>
      <c r="I2453" s="150">
        <f>_xll.xlShmInterpDisc($I$3&amp;T(CalculationTrigger),C2453)</f>
        <v>0.66318062518114984</v>
      </c>
      <c r="J2453" s="157">
        <f t="shared" si="114"/>
        <v>5.0836880969250674E-5</v>
      </c>
      <c r="K2453" s="158">
        <f t="shared" si="115"/>
        <v>0</v>
      </c>
      <c r="L2453" s="159">
        <f t="shared" si="116"/>
        <v>-2.9865882639982546E-4</v>
      </c>
    </row>
    <row r="2454" spans="2:12" x14ac:dyDescent="0.2">
      <c r="B2454" s="112" t="s">
        <v>2</v>
      </c>
      <c r="C2454" s="113">
        <f>_xll.qlCalendarAdvance("TARGET",C2453,B2454,"mf")</f>
        <v>53666</v>
      </c>
      <c r="D2454" s="120">
        <f>_xll.xlShmInterpRateFwd($D$3&amp;T(CalculationTrigger),C2454,,5,C2455)</f>
        <v>1.5000978140278084E-2</v>
      </c>
      <c r="E2454" s="120">
        <f>_xll.xlShmInterpRateFwd($E$3&amp;T(CalculationTrigger),C2454,,5,C2455)</f>
        <v>1.4950743182594593E-2</v>
      </c>
      <c r="F2454" s="121">
        <f>_xll.xlShmInterpRateFwd($F$3&amp;T(CalculationTrigger),C2454,,5,C2455)</f>
        <v>1.4599532213225878E-2</v>
      </c>
      <c r="G2454" s="148">
        <f>_xll.xlShmInterpDisc($G$3&amp;T(CalculationTrigger),C2454)</f>
        <v>0.65614956685619596</v>
      </c>
      <c r="H2454" s="149">
        <f>_xll.xlShmInterpDisc($H$3&amp;T(CalculationTrigger),C2454)</f>
        <v>0.65714076907560914</v>
      </c>
      <c r="I2454" s="150">
        <f>_xll.xlShmInterpDisc($I$3&amp;T(CalculationTrigger),C2454)</f>
        <v>0.66299496205257369</v>
      </c>
      <c r="J2454" s="157">
        <f t="shared" si="114"/>
        <v>5.0836461457750157E-5</v>
      </c>
      <c r="K2454" s="158">
        <f t="shared" si="115"/>
        <v>0</v>
      </c>
      <c r="L2454" s="159">
        <f t="shared" si="116"/>
        <v>-2.986929751526692E-4</v>
      </c>
    </row>
    <row r="2455" spans="2:12" x14ac:dyDescent="0.2">
      <c r="B2455" s="112" t="s">
        <v>2</v>
      </c>
      <c r="C2455" s="113">
        <f>_xll.qlCalendarAdvance("TARGET",C2454,B2455,"mf")</f>
        <v>53673</v>
      </c>
      <c r="D2455" s="120">
        <f>_xll.xlShmInterpRateFwd($D$3&amp;T(CalculationTrigger),C2455,,5,C2456)</f>
        <v>1.4998189602430115E-2</v>
      </c>
      <c r="E2455" s="120">
        <f>_xll.xlShmInterpRateFwd($E$3&amp;T(CalculationTrigger),C2455,,5,C2456)</f>
        <v>1.4947921093912908E-2</v>
      </c>
      <c r="F2455" s="121">
        <f>_xll.xlShmInterpRateFwd($F$3&amp;T(CalculationTrigger),C2455,,5,C2456)</f>
        <v>1.459713171109254E-2</v>
      </c>
      <c r="G2455" s="148">
        <f>_xll.xlShmInterpDisc($G$3&amp;T(CalculationTrigger),C2455)</f>
        <v>0.65596085348368116</v>
      </c>
      <c r="H2455" s="149">
        <f>_xll.xlShmInterpDisc($H$3&amp;T(CalculationTrigger),C2455)</f>
        <v>0.65695240335873073</v>
      </c>
      <c r="I2455" s="150">
        <f>_xll.xlShmInterpDisc($I$3&amp;T(CalculationTrigger),C2455)</f>
        <v>0.66280938137202028</v>
      </c>
      <c r="J2455" s="157">
        <f t="shared" si="114"/>
        <v>5.0836063901945068E-5</v>
      </c>
      <c r="K2455" s="158">
        <f t="shared" si="115"/>
        <v>0</v>
      </c>
      <c r="L2455" s="159">
        <f t="shared" si="116"/>
        <v>-2.987268091338383E-4</v>
      </c>
    </row>
    <row r="2456" spans="2:12" x14ac:dyDescent="0.2">
      <c r="B2456" s="112" t="s">
        <v>2</v>
      </c>
      <c r="C2456" s="113">
        <f>_xll.qlCalendarAdvance("TARGET",C2455,B2456,"mf")</f>
        <v>53680</v>
      </c>
      <c r="D2456" s="120">
        <f>_xll.xlShmInterpRateFwd($D$3&amp;T(CalculationTrigger),C2456,,5,C2457)</f>
        <v>1.4995504861247164E-2</v>
      </c>
      <c r="E2456" s="120">
        <f>_xll.xlShmInterpRateFwd($E$3&amp;T(CalculationTrigger),C2456,,5,C2457)</f>
        <v>1.4945197929216952E-2</v>
      </c>
      <c r="F2456" s="121">
        <f>_xll.xlShmInterpRateFwd($F$3&amp;T(CalculationTrigger),C2456,,5,C2457)</f>
        <v>1.4594848405687351E-2</v>
      </c>
      <c r="G2456" s="148">
        <f>_xll.xlShmInterpDisc($G$3&amp;T(CalculationTrigger),C2456)</f>
        <v>0.65577222944633129</v>
      </c>
      <c r="H2456" s="149">
        <f>_xll.xlShmInterpDisc($H$3&amp;T(CalculationTrigger),C2456)</f>
        <v>0.65676412717119137</v>
      </c>
      <c r="I2456" s="150">
        <f>_xll.xlShmInterpDisc($I$3&amp;T(CalculationTrigger),C2456)</f>
        <v>0.66262388313454301</v>
      </c>
      <c r="J2456" s="157">
        <f t="shared" si="114"/>
        <v>5.0835688496263619E-5</v>
      </c>
      <c r="K2456" s="158">
        <f t="shared" si="115"/>
        <v>0</v>
      </c>
      <c r="L2456" s="159">
        <f t="shared" si="116"/>
        <v>-2.9876032761347819E-4</v>
      </c>
    </row>
    <row r="2457" spans="2:12" x14ac:dyDescent="0.2">
      <c r="B2457" s="112" t="s">
        <v>2</v>
      </c>
      <c r="C2457" s="113">
        <f>_xll.qlCalendarAdvance("TARGET",C2456,B2457,"mf")</f>
        <v>53688</v>
      </c>
      <c r="D2457" s="120">
        <f>_xll.xlShmInterpRateFwd($D$3&amp;T(CalculationTrigger),C2457,,5,C2458)</f>
        <v>1.4992199117321595E-2</v>
      </c>
      <c r="E2457" s="120">
        <f>_xll.xlShmInterpRateFwd($E$3&amp;T(CalculationTrigger),C2457,,5,C2458)</f>
        <v>1.4941857473475336E-2</v>
      </c>
      <c r="F2457" s="121">
        <f>_xll.xlShmInterpRateFwd($F$3&amp;T(CalculationTrigger),C2457,,5,C2458)</f>
        <v>1.4591978495887011E-2</v>
      </c>
      <c r="G2457" s="148">
        <f>_xll.xlShmInterpDisc($G$3&amp;T(CalculationTrigger),C2457)</f>
        <v>0.65555676852119849</v>
      </c>
      <c r="H2457" s="149">
        <f>_xll.xlShmInterpDisc($H$3&amp;T(CalculationTrigger),C2457)</f>
        <v>0.65654906403229374</v>
      </c>
      <c r="I2457" s="150">
        <f>_xll.xlShmInterpDisc($I$3&amp;T(CalculationTrigger),C2457)</f>
        <v>0.66241198609302765</v>
      </c>
      <c r="J2457" s="157">
        <f t="shared" si="114"/>
        <v>5.083528683318963E-5</v>
      </c>
      <c r="K2457" s="158">
        <f t="shared" si="115"/>
        <v>0</v>
      </c>
      <c r="L2457" s="159">
        <f t="shared" si="116"/>
        <v>-2.9879824718267046E-4</v>
      </c>
    </row>
    <row r="2458" spans="2:12" x14ac:dyDescent="0.2">
      <c r="B2458" s="112" t="s">
        <v>2</v>
      </c>
      <c r="C2458" s="113">
        <f>_xll.qlCalendarAdvance("TARGET",C2457,B2458,"mf")</f>
        <v>53695</v>
      </c>
      <c r="D2458" s="120">
        <f>_xll.xlShmInterpRateFwd($D$3&amp;T(CalculationTrigger),C2458,,5,C2459)</f>
        <v>1.4989396552189102E-2</v>
      </c>
      <c r="E2458" s="120">
        <f>_xll.xlShmInterpRateFwd($E$3&amp;T(CalculationTrigger),C2458,,5,C2459)</f>
        <v>1.4939020197846178E-2</v>
      </c>
      <c r="F2458" s="121">
        <f>_xll.xlShmInterpRateFwd($F$3&amp;T(CalculationTrigger),C2458,,5,C2459)</f>
        <v>1.4589569351591865E-2</v>
      </c>
      <c r="G2458" s="148">
        <f>_xll.xlShmInterpDisc($G$3&amp;T(CalculationTrigger),C2458)</f>
        <v>0.65536833595102217</v>
      </c>
      <c r="H2458" s="149">
        <f>_xll.xlShmInterpDisc($H$3&amp;T(CalculationTrigger),C2458)</f>
        <v>0.65636097974332575</v>
      </c>
      <c r="I2458" s="150">
        <f>_xll.xlShmInterpDisc($I$3&amp;T(CalculationTrigger),C2458)</f>
        <v>0.66222666450197365</v>
      </c>
      <c r="J2458" s="157">
        <f t="shared" si="114"/>
        <v>5.0834959546730736E-5</v>
      </c>
      <c r="K2458" s="158">
        <f t="shared" si="115"/>
        <v>0</v>
      </c>
      <c r="L2458" s="159">
        <f t="shared" si="116"/>
        <v>-2.9883108712987737E-4</v>
      </c>
    </row>
    <row r="2459" spans="2:12" x14ac:dyDescent="0.2">
      <c r="B2459" s="112" t="s">
        <v>2</v>
      </c>
      <c r="C2459" s="113">
        <f>_xll.qlCalendarAdvance("TARGET",C2458,B2459,"mf")</f>
        <v>53702</v>
      </c>
      <c r="D2459" s="120">
        <f>_xll.xlShmInterpRateFwd($D$3&amp;T(CalculationTrigger),C2459,,5,C2460)</f>
        <v>1.4986589539564187E-2</v>
      </c>
      <c r="E2459" s="120">
        <f>_xll.xlShmInterpRateFwd($E$3&amp;T(CalculationTrigger),C2459,,5,C2460)</f>
        <v>1.493617810412381E-2</v>
      </c>
      <c r="F2459" s="121">
        <f>_xll.xlShmInterpRateFwd($F$3&amp;T(CalculationTrigger),C2459,,5,C2460)</f>
        <v>1.4587157477708463E-2</v>
      </c>
      <c r="G2459" s="148">
        <f>_xll.xlShmInterpDisc($G$3&amp;T(CalculationTrigger),C2459)</f>
        <v>0.65517999274808925</v>
      </c>
      <c r="H2459" s="149">
        <f>_xll.xlShmInterpDisc($H$3&amp;T(CalculationTrigger),C2459)</f>
        <v>0.65617298503007504</v>
      </c>
      <c r="I2459" s="150">
        <f>_xll.xlShmInterpDisc($I$3&amp;T(CalculationTrigger),C2459)</f>
        <v>0.66204142533753496</v>
      </c>
      <c r="J2459" s="157">
        <f t="shared" si="114"/>
        <v>5.083465502142887E-5</v>
      </c>
      <c r="K2459" s="158">
        <f t="shared" si="115"/>
        <v>0</v>
      </c>
      <c r="L2459" s="159">
        <f t="shared" si="116"/>
        <v>-2.9886360928168523E-4</v>
      </c>
    </row>
    <row r="2460" spans="2:12" x14ac:dyDescent="0.2">
      <c r="B2460" s="112" t="s">
        <v>2</v>
      </c>
      <c r="C2460" s="113">
        <f>_xll.qlCalendarAdvance("TARGET",C2459,B2460,"mf")</f>
        <v>53709</v>
      </c>
      <c r="D2460" s="120">
        <f>_xll.xlShmInterpRateFwd($D$3&amp;T(CalculationTrigger),C2460,,5,C2461)</f>
        <v>1.498377808701888E-2</v>
      </c>
      <c r="E2460" s="120">
        <f>_xll.xlShmInterpRateFwd($E$3&amp;T(CalculationTrigger),C2460,,5,C2461)</f>
        <v>1.4933331199110002E-2</v>
      </c>
      <c r="F2460" s="121">
        <f>_xll.xlShmInterpRateFwd($F$3&amp;T(CalculationTrigger),C2460,,5,C2461)</f>
        <v>1.4584742883939588E-2</v>
      </c>
      <c r="G2460" s="148">
        <f>_xll.xlShmInterpDisc($G$3&amp;T(CalculationTrigger),C2460)</f>
        <v>0.65499173892233242</v>
      </c>
      <c r="H2460" s="149">
        <f>_xll.xlShmInterpDisc($H$3&amp;T(CalculationTrigger),C2460)</f>
        <v>0.65598507990703403</v>
      </c>
      <c r="I2460" s="150">
        <f>_xll.xlShmInterpDisc($I$3&amp;T(CalculationTrigger),C2460)</f>
        <v>0.66185626859418389</v>
      </c>
      <c r="J2460" s="157">
        <f t="shared" si="114"/>
        <v>5.0834373451709838E-5</v>
      </c>
      <c r="K2460" s="158">
        <f t="shared" si="115"/>
        <v>0</v>
      </c>
      <c r="L2460" s="159">
        <f t="shared" si="116"/>
        <v>-2.9889581290822086E-4</v>
      </c>
    </row>
    <row r="2461" spans="2:12" x14ac:dyDescent="0.2">
      <c r="B2461" s="112" t="s">
        <v>2</v>
      </c>
      <c r="C2461" s="113">
        <f>_xll.qlCalendarAdvance("TARGET",C2460,B2461,"mf")</f>
        <v>53716</v>
      </c>
      <c r="D2461" s="120">
        <f>_xll.xlShmInterpRateFwd($D$3&amp;T(CalculationTrigger),C2461,,5,C2462)</f>
        <v>1.4980962202159968E-2</v>
      </c>
      <c r="E2461" s="120">
        <f>_xll.xlShmInterpRateFwd($E$3&amp;T(CalculationTrigger),C2461,,5,C2462)</f>
        <v>1.4930479489641294E-2</v>
      </c>
      <c r="F2461" s="121">
        <f>_xll.xlShmInterpRateFwd($F$3&amp;T(CalculationTrigger),C2461,,5,C2462)</f>
        <v>1.4582325580011206E-2</v>
      </c>
      <c r="G2461" s="148">
        <f>_xll.xlShmInterpDisc($G$3&amp;T(CalculationTrigger),C2461)</f>
        <v>0.65480357448355286</v>
      </c>
      <c r="H2461" s="149">
        <f>_xll.xlShmInterpDisc($H$3&amp;T(CalculationTrigger),C2461)</f>
        <v>0.655797264388568</v>
      </c>
      <c r="I2461" s="150">
        <f>_xll.xlShmInterpDisc($I$3&amp;T(CalculationTrigger),C2461)</f>
        <v>0.66167119426625354</v>
      </c>
      <c r="J2461" s="157">
        <f t="shared" si="114"/>
        <v>5.0834115031988731E-5</v>
      </c>
      <c r="K2461" s="158">
        <f t="shared" si="115"/>
        <v>0</v>
      </c>
      <c r="L2461" s="159">
        <f t="shared" si="116"/>
        <v>-2.989276972796207E-4</v>
      </c>
    </row>
    <row r="2462" spans="2:12" x14ac:dyDescent="0.2">
      <c r="B2462" s="112" t="s">
        <v>2</v>
      </c>
      <c r="C2462" s="113">
        <f>_xll.qlCalendarAdvance("TARGET",C2461,B2462,"mf")</f>
        <v>53723</v>
      </c>
      <c r="D2462" s="120">
        <f>_xll.xlShmInterpRateFwd($D$3&amp;T(CalculationTrigger),C2462,,5,C2463)</f>
        <v>1.4978141892565277E-2</v>
      </c>
      <c r="E2462" s="120">
        <f>_xll.xlShmInterpRateFwd($E$3&amp;T(CalculationTrigger),C2462,,5,C2463)</f>
        <v>1.4927622982502081E-2</v>
      </c>
      <c r="F2462" s="121">
        <f>_xll.xlShmInterpRateFwd($F$3&amp;T(CalculationTrigger),C2462,,5,C2463)</f>
        <v>1.457990557568402E-2</v>
      </c>
      <c r="G2462" s="148">
        <f>_xll.xlShmInterpDisc($G$3&amp;T(CalculationTrigger),C2462)</f>
        <v>0.65461549944141983</v>
      </c>
      <c r="H2462" s="149">
        <f>_xll.xlShmInterpDisc($H$3&amp;T(CalculationTrigger),C2462)</f>
        <v>0.65560953848891501</v>
      </c>
      <c r="I2462" s="150">
        <f>_xll.xlShmInterpDisc($I$3&amp;T(CalculationTrigger),C2462)</f>
        <v>0.66148620234793776</v>
      </c>
      <c r="J2462" s="157">
        <f t="shared" si="114"/>
        <v>5.0833879956688583E-5</v>
      </c>
      <c r="K2462" s="158">
        <f t="shared" si="115"/>
        <v>0</v>
      </c>
      <c r="L2462" s="159">
        <f t="shared" si="116"/>
        <v>-2.9895926166602425E-4</v>
      </c>
    </row>
    <row r="2463" spans="2:12" x14ac:dyDescent="0.2">
      <c r="B2463" s="112" t="s">
        <v>2</v>
      </c>
      <c r="C2463" s="113">
        <f>_xll.qlCalendarAdvance("TARGET",C2462,B2463,"mf")</f>
        <v>53730</v>
      </c>
      <c r="D2463" s="120">
        <f>_xll.xlShmInterpRateFwd($D$3&amp;T(CalculationTrigger),C2463,,5,C2464)</f>
        <v>1.497531716585318E-2</v>
      </c>
      <c r="E2463" s="120">
        <f>_xll.xlShmInterpRateFwd($E$3&amp;T(CalculationTrigger),C2463,,5,C2464)</f>
        <v>1.4924761684534693E-2</v>
      </c>
      <c r="F2463" s="121">
        <f>_xll.xlShmInterpRateFwd($F$3&amp;T(CalculationTrigger),C2463,,5,C2464)</f>
        <v>1.4577482880678191E-2</v>
      </c>
      <c r="G2463" s="148">
        <f>_xll.xlShmInterpDisc($G$3&amp;T(CalculationTrigger),C2463)</f>
        <v>0.65442751380547126</v>
      </c>
      <c r="H2463" s="149">
        <f>_xll.xlShmInterpDisc($H$3&amp;T(CalculationTrigger),C2463)</f>
        <v>0.65542190222218644</v>
      </c>
      <c r="I2463" s="150">
        <f>_xll.xlShmInterpDisc($I$3&amp;T(CalculationTrigger),C2463)</f>
        <v>0.66130129283329087</v>
      </c>
      <c r="J2463" s="157">
        <f t="shared" si="114"/>
        <v>5.0833668420225459E-5</v>
      </c>
      <c r="K2463" s="158">
        <f t="shared" si="115"/>
        <v>0</v>
      </c>
      <c r="L2463" s="159">
        <f t="shared" si="116"/>
        <v>-2.9899050533755875E-4</v>
      </c>
    </row>
    <row r="2464" spans="2:12" x14ac:dyDescent="0.2">
      <c r="B2464" s="112" t="s">
        <v>2</v>
      </c>
      <c r="C2464" s="113">
        <f>_xll.qlCalendarAdvance("TARGET",C2463,B2464,"mf")</f>
        <v>53737</v>
      </c>
      <c r="D2464" s="120">
        <f>_xll.xlShmInterpRateFwd($D$3&amp;T(CalculationTrigger),C2464,,5,C2465)</f>
        <v>1.4972488029584119E-2</v>
      </c>
      <c r="E2464" s="120">
        <f>_xll.xlShmInterpRateFwd($E$3&amp;T(CalculationTrigger),C2464,,5,C2465)</f>
        <v>1.4921895602523522E-2</v>
      </c>
      <c r="F2464" s="121">
        <f>_xll.xlShmInterpRateFwd($F$3&amp;T(CalculationTrigger),C2464,,5,C2465)</f>
        <v>1.4575057504725462E-2</v>
      </c>
      <c r="G2464" s="148">
        <f>_xll.xlShmInterpDisc($G$3&amp;T(CalculationTrigger),C2464)</f>
        <v>0.6542396175851134</v>
      </c>
      <c r="H2464" s="149">
        <f>_xll.xlShmInterpDisc($H$3&amp;T(CalculationTrigger),C2464)</f>
        <v>0.65523435560236676</v>
      </c>
      <c r="I2464" s="150">
        <f>_xll.xlShmInterpDisc($I$3&amp;T(CalculationTrigger),C2464)</f>
        <v>0.6611164657162284</v>
      </c>
      <c r="J2464" s="157">
        <f t="shared" si="114"/>
        <v>5.0833480617030751E-5</v>
      </c>
      <c r="K2464" s="158">
        <f t="shared" si="115"/>
        <v>0</v>
      </c>
      <c r="L2464" s="159">
        <f t="shared" si="116"/>
        <v>-2.9902142756436142E-4</v>
      </c>
    </row>
    <row r="2465" spans="2:12" x14ac:dyDescent="0.2">
      <c r="B2465" s="112" t="s">
        <v>2</v>
      </c>
      <c r="C2465" s="113">
        <f>_xll.qlCalendarAdvance("TARGET",C2464,B2465,"mf")</f>
        <v>53744</v>
      </c>
      <c r="D2465" s="120">
        <f>_xll.xlShmInterpRateFwd($D$3&amp;T(CalculationTrigger),C2465,,5,C2466)</f>
        <v>1.496965449136488E-2</v>
      </c>
      <c r="E2465" s="120">
        <f>_xll.xlShmInterpRateFwd($E$3&amp;T(CalculationTrigger),C2465,,5,C2466)</f>
        <v>1.4919024743310893E-2</v>
      </c>
      <c r="F2465" s="121">
        <f>_xll.xlShmInterpRateFwd($F$3&amp;T(CalculationTrigger),C2465,,5,C2466)</f>
        <v>1.4572629457563359E-2</v>
      </c>
      <c r="G2465" s="148">
        <f>_xll.xlShmInterpDisc($G$3&amp;T(CalculationTrigger),C2465)</f>
        <v>0.65405181078962182</v>
      </c>
      <c r="H2465" s="149">
        <f>_xll.xlShmInterpDisc($H$3&amp;T(CalculationTrigger),C2465)</f>
        <v>0.65504689864331422</v>
      </c>
      <c r="I2465" s="150">
        <f>_xll.xlShmInterpDisc($I$3&amp;T(CalculationTrigger),C2465)</f>
        <v>0.66093172099052722</v>
      </c>
      <c r="J2465" s="157">
        <f t="shared" si="114"/>
        <v>5.0833316741525192E-5</v>
      </c>
      <c r="K2465" s="158">
        <f t="shared" si="115"/>
        <v>0</v>
      </c>
      <c r="L2465" s="159">
        <f t="shared" si="116"/>
        <v>-2.9905202761655722E-4</v>
      </c>
    </row>
    <row r="2466" spans="2:12" x14ac:dyDescent="0.2">
      <c r="B2466" s="112" t="s">
        <v>2</v>
      </c>
      <c r="C2466" s="113">
        <f>_xll.qlCalendarAdvance("TARGET",C2465,B2466,"mf")</f>
        <v>53751</v>
      </c>
      <c r="D2466" s="120">
        <f>_xll.xlShmInterpRateFwd($D$3&amp;T(CalculationTrigger),C2466,,5,C2467)</f>
        <v>1.4966816558790659E-2</v>
      </c>
      <c r="E2466" s="120">
        <f>_xll.xlShmInterpRateFwd($E$3&amp;T(CalculationTrigger),C2466,,5,C2467)</f>
        <v>1.4916149113692795E-2</v>
      </c>
      <c r="F2466" s="121">
        <f>_xll.xlShmInterpRateFwd($F$3&amp;T(CalculationTrigger),C2466,,5,C2467)</f>
        <v>1.4570198748917832E-2</v>
      </c>
      <c r="G2466" s="148">
        <f>_xll.xlShmInterpDisc($G$3&amp;T(CalculationTrigger),C2466)</f>
        <v>0.653864093428141</v>
      </c>
      <c r="H2466" s="149">
        <f>_xll.xlShmInterpDisc($H$3&amp;T(CalculationTrigger),C2466)</f>
        <v>0.6548595313587604</v>
      </c>
      <c r="I2466" s="150">
        <f>_xll.xlShmInterpDisc($I$3&amp;T(CalculationTrigger),C2466)</f>
        <v>0.66074705864982541</v>
      </c>
      <c r="J2466" s="157">
        <f t="shared" si="114"/>
        <v>5.0833176988118849E-5</v>
      </c>
      <c r="K2466" s="158">
        <f t="shared" si="115"/>
        <v>0</v>
      </c>
      <c r="L2466" s="159">
        <f t="shared" si="116"/>
        <v>-2.9908230476429572E-4</v>
      </c>
    </row>
    <row r="2467" spans="2:12" x14ac:dyDescent="0.2">
      <c r="B2467" s="112" t="s">
        <v>2</v>
      </c>
      <c r="C2467" s="113">
        <f>_xll.qlCalendarAdvance("TARGET",C2466,B2467,"mf")</f>
        <v>53758</v>
      </c>
      <c r="D2467" s="120">
        <f>_xll.xlShmInterpRateFwd($D$3&amp;T(CalculationTrigger),C2467,,5,C2468)</f>
        <v>1.4963974239433481E-2</v>
      </c>
      <c r="E2467" s="120">
        <f>_xll.xlShmInterpRateFwd($E$3&amp;T(CalculationTrigger),C2467,,5,C2468)</f>
        <v>1.4913268720488376E-2</v>
      </c>
      <c r="F2467" s="121">
        <f>_xll.xlShmInterpRateFwd($F$3&amp;T(CalculationTrigger),C2467,,5,C2468)</f>
        <v>1.4567765388543779E-2</v>
      </c>
      <c r="G2467" s="148">
        <f>_xll.xlShmInterpDisc($G$3&amp;T(CalculationTrigger),C2467)</f>
        <v>0.65367646550968461</v>
      </c>
      <c r="H2467" s="149">
        <f>_xll.xlShmInterpDisc($H$3&amp;T(CalculationTrigger),C2467)</f>
        <v>0.65467225376231108</v>
      </c>
      <c r="I2467" s="150">
        <f>_xll.xlShmInterpDisc($I$3&amp;T(CalculationTrigger),C2467)</f>
        <v>0.66056247868762297</v>
      </c>
      <c r="J2467" s="157">
        <f t="shared" si="114"/>
        <v>5.0833061551248289E-5</v>
      </c>
      <c r="K2467" s="158">
        <f t="shared" si="115"/>
        <v>0</v>
      </c>
      <c r="L2467" s="159">
        <f t="shared" si="116"/>
        <v>-2.9911225827769944E-4</v>
      </c>
    </row>
    <row r="2468" spans="2:12" x14ac:dyDescent="0.2">
      <c r="B2468" s="112" t="s">
        <v>2</v>
      </c>
      <c r="C2468" s="113">
        <f>_xll.qlCalendarAdvance("TARGET",C2467,B2468,"mf")</f>
        <v>53765</v>
      </c>
      <c r="D2468" s="120">
        <f>_xll.xlShmInterpRateFwd($D$3&amp;T(CalculationTrigger),C2468,,5,C2469)</f>
        <v>1.4961127540911718E-2</v>
      </c>
      <c r="E2468" s="120">
        <f>_xll.xlShmInterpRateFwd($E$3&amp;T(CalculationTrigger),C2468,,5,C2469)</f>
        <v>1.4910383570505205E-2</v>
      </c>
      <c r="F2468" s="121">
        <f>_xll.xlShmInterpRateFwd($F$3&amp;T(CalculationTrigger),C2468,,5,C2469)</f>
        <v>1.4565329386143968E-2</v>
      </c>
      <c r="G2468" s="148">
        <f>_xll.xlShmInterpDisc($G$3&amp;T(CalculationTrigger),C2468)</f>
        <v>0.6534889270431361</v>
      </c>
      <c r="H2468" s="149">
        <f>_xll.xlShmInterpDisc($H$3&amp;T(CalculationTrigger),C2468)</f>
        <v>0.65448506586744593</v>
      </c>
      <c r="I2468" s="150">
        <f>_xll.xlShmInterpDisc($I$3&amp;T(CalculationTrigger),C2468)</f>
        <v>0.6603779810972813</v>
      </c>
      <c r="J2468" s="157">
        <f t="shared" si="114"/>
        <v>5.0832970625313431E-5</v>
      </c>
      <c r="K2468" s="158">
        <f t="shared" si="115"/>
        <v>0</v>
      </c>
      <c r="L2468" s="159">
        <f t="shared" si="116"/>
        <v>-2.9914188742690074E-4</v>
      </c>
    </row>
    <row r="2469" spans="2:12" x14ac:dyDescent="0.2">
      <c r="B2469" s="112" t="s">
        <v>2</v>
      </c>
      <c r="C2469" s="113">
        <f>_xll.qlCalendarAdvance("TARGET",C2468,B2469,"mf")</f>
        <v>53772</v>
      </c>
      <c r="D2469" s="120">
        <f>_xll.xlShmInterpRateFwd($D$3&amp;T(CalculationTrigger),C2469,,5,C2470)</f>
        <v>1.4958276470808971E-2</v>
      </c>
      <c r="E2469" s="120">
        <f>_xll.xlShmInterpRateFwd($E$3&amp;T(CalculationTrigger),C2469,,5,C2470)</f>
        <v>1.4907493670568227E-2</v>
      </c>
      <c r="F2469" s="121">
        <f>_xll.xlShmInterpRateFwd($F$3&amp;T(CalculationTrigger),C2469,,5,C2470)</f>
        <v>1.4562890751473299E-2</v>
      </c>
      <c r="G2469" s="148">
        <f>_xll.xlShmInterpDisc($G$3&amp;T(CalculationTrigger),C2469)</f>
        <v>0.65330147803724825</v>
      </c>
      <c r="H2469" s="149">
        <f>_xll.xlShmInterpDisc($H$3&amp;T(CalculationTrigger),C2469)</f>
        <v>0.65429796768751891</v>
      </c>
      <c r="I2469" s="150">
        <f>_xll.xlShmInterpDisc($I$3&amp;T(CalculationTrigger),C2469)</f>
        <v>0.66019356587202438</v>
      </c>
      <c r="J2469" s="157">
        <f t="shared" si="114"/>
        <v>5.0832904404751804E-5</v>
      </c>
      <c r="K2469" s="158">
        <f t="shared" si="115"/>
        <v>0</v>
      </c>
      <c r="L2469" s="159">
        <f t="shared" si="116"/>
        <v>-2.9917119148203415E-4</v>
      </c>
    </row>
    <row r="2470" spans="2:12" x14ac:dyDescent="0.2">
      <c r="B2470" s="112" t="s">
        <v>2</v>
      </c>
      <c r="C2470" s="113">
        <f>_xll.qlCalendarAdvance("TARGET",C2469,B2470,"mf")</f>
        <v>53779</v>
      </c>
      <c r="D2470" s="120">
        <f>_xll.xlShmInterpRateFwd($D$3&amp;T(CalculationTrigger),C2470,,5,C2471)</f>
        <v>1.4955421036720439E-2</v>
      </c>
      <c r="E2470" s="120">
        <f>_xll.xlShmInterpRateFwd($E$3&amp;T(CalculationTrigger),C2470,,5,C2471)</f>
        <v>1.4904599027502385E-2</v>
      </c>
      <c r="F2470" s="121">
        <f>_xll.xlShmInterpRateFwd($F$3&amp;T(CalculationTrigger),C2470,,5,C2471)</f>
        <v>1.4560449494280869E-2</v>
      </c>
      <c r="G2470" s="148">
        <f>_xll.xlShmInterpDisc($G$3&amp;T(CalculationTrigger),C2470)</f>
        <v>0.65311411850064371</v>
      </c>
      <c r="H2470" s="149">
        <f>_xll.xlShmInterpDisc($H$3&amp;T(CalculationTrigger),C2470)</f>
        <v>0.65411095923575835</v>
      </c>
      <c r="I2470" s="150">
        <f>_xll.xlShmInterpDisc($I$3&amp;T(CalculationTrigger),C2470)</f>
        <v>0.66000923300493808</v>
      </c>
      <c r="J2470" s="157">
        <f t="shared" si="114"/>
        <v>5.0832863083986608E-5</v>
      </c>
      <c r="K2470" s="158">
        <f t="shared" si="115"/>
        <v>0</v>
      </c>
      <c r="L2470" s="159">
        <f t="shared" si="116"/>
        <v>-2.9920016971324395E-4</v>
      </c>
    </row>
    <row r="2471" spans="2:12" x14ac:dyDescent="0.2">
      <c r="B2471" s="112" t="s">
        <v>2</v>
      </c>
      <c r="C2471" s="113">
        <f>_xll.qlCalendarAdvance("TARGET",C2470,B2471,"mf")</f>
        <v>53786</v>
      </c>
      <c r="D2471" s="120">
        <f>_xll.xlShmInterpRateFwd($D$3&amp;T(CalculationTrigger),C2471,,5,C2472)</f>
        <v>1.4952918942516413E-2</v>
      </c>
      <c r="E2471" s="120">
        <f>_xll.xlShmInterpRateFwd($E$3&amp;T(CalculationTrigger),C2471,,5,C2472)</f>
        <v>1.4902020919092387E-2</v>
      </c>
      <c r="F2471" s="121">
        <f>_xll.xlShmInterpRateFwd($F$3&amp;T(CalculationTrigger),C2471,,5,C2472)</f>
        <v>1.4558204233994634E-2</v>
      </c>
      <c r="G2471" s="148">
        <f>_xll.xlShmInterpDisc($G$3&amp;T(CalculationTrigger),C2471)</f>
        <v>0.65292684844181526</v>
      </c>
      <c r="H2471" s="149">
        <f>_xll.xlShmInterpDisc($H$3&amp;T(CalculationTrigger),C2471)</f>
        <v>0.65392404052526709</v>
      </c>
      <c r="I2471" s="150">
        <f>_xll.xlShmInterpDisc($I$3&amp;T(CalculationTrigger),C2471)</f>
        <v>0.65982498248897048</v>
      </c>
      <c r="J2471" s="157">
        <f t="shared" si="114"/>
        <v>5.0832846857434097E-5</v>
      </c>
      <c r="K2471" s="158">
        <f t="shared" si="115"/>
        <v>0</v>
      </c>
      <c r="L2471" s="159">
        <f t="shared" si="116"/>
        <v>-2.9922882139064703E-4</v>
      </c>
    </row>
    <row r="2472" spans="2:12" x14ac:dyDescent="0.2">
      <c r="B2472" s="112" t="s">
        <v>2</v>
      </c>
      <c r="C2472" s="113">
        <f>_xll.qlCalendarAdvance("TARGET",C2471,B2472,"mf")</f>
        <v>53793</v>
      </c>
      <c r="D2472" s="120">
        <f>_xll.xlShmInterpRateFwd($D$3&amp;T(CalculationTrigger),C2472,,5,C2473)</f>
        <v>1.4951015612953724E-2</v>
      </c>
      <c r="E2472" s="120">
        <f>_xll.xlShmInterpRateFwd($E$3&amp;T(CalculationTrigger),C2472,,5,C2473)</f>
        <v>1.4899979768378566E-2</v>
      </c>
      <c r="F2472" s="121">
        <f>_xll.xlShmInterpRateFwd($F$3&amp;T(CalculationTrigger),C2472,,5,C2473)</f>
        <v>1.4556288795695692E-2</v>
      </c>
      <c r="G2472" s="148">
        <f>_xll.xlShmInterpDisc($G$3&amp;T(CalculationTrigger),C2472)</f>
        <v>0.65273966339266198</v>
      </c>
      <c r="H2472" s="149">
        <f>_xll.xlShmInterpDisc($H$3&amp;T(CalculationTrigger),C2472)</f>
        <v>0.6537372075422625</v>
      </c>
      <c r="I2472" s="150">
        <f>_xll.xlShmInterpDisc($I$3&amp;T(CalculationTrigger),C2472)</f>
        <v>0.65964081180509282</v>
      </c>
      <c r="J2472" s="157">
        <f t="shared" si="114"/>
        <v>5.0832879166372411E-5</v>
      </c>
      <c r="K2472" s="158">
        <f t="shared" si="115"/>
        <v>0</v>
      </c>
      <c r="L2472" s="159">
        <f t="shared" si="116"/>
        <v>-2.9925722406750846E-4</v>
      </c>
    </row>
    <row r="2473" spans="2:12" x14ac:dyDescent="0.2">
      <c r="B2473" s="112" t="s">
        <v>2</v>
      </c>
      <c r="C2473" s="113">
        <f>_xll.qlCalendarAdvance("TARGET",C2472,B2473,"mf")</f>
        <v>53800</v>
      </c>
      <c r="D2473" s="120">
        <f>_xll.xlShmInterpRateFwd($D$3&amp;T(CalculationTrigger),C2473,,5,C2474)</f>
        <v>1.4949112694137335E-2</v>
      </c>
      <c r="E2473" s="120">
        <f>_xll.xlShmInterpRateFwd($E$3&amp;T(CalculationTrigger),C2473,,5,C2474)</f>
        <v>1.4897938146780757E-2</v>
      </c>
      <c r="F2473" s="121">
        <f>_xll.xlShmInterpRateFwd($F$3&amp;T(CalculationTrigger),C2473,,5,C2474)</f>
        <v>1.4554369144502231E-2</v>
      </c>
      <c r="G2473" s="148">
        <f>_xll.xlShmInterpDisc($G$3&amp;T(CalculationTrigger),C2473)</f>
        <v>0.65255255581964189</v>
      </c>
      <c r="H2473" s="149">
        <f>_xll.xlShmInterpDisc($H$3&amp;T(CalculationTrigger),C2473)</f>
        <v>0.65355045351556396</v>
      </c>
      <c r="I2473" s="150">
        <f>_xll.xlShmInterpDisc($I$3&amp;T(CalculationTrigger),C2473)</f>
        <v>0.65945671674503692</v>
      </c>
      <c r="J2473" s="157">
        <f t="shared" si="114"/>
        <v>5.0832999338333152E-5</v>
      </c>
      <c r="K2473" s="158">
        <f t="shared" si="115"/>
        <v>0</v>
      </c>
      <c r="L2473" s="159">
        <f t="shared" si="116"/>
        <v>-2.9928551033125891E-4</v>
      </c>
    </row>
    <row r="2474" spans="2:12" x14ac:dyDescent="0.2">
      <c r="B2474" s="112" t="s">
        <v>2</v>
      </c>
      <c r="C2474" s="113">
        <f>_xll.qlCalendarAdvance("TARGET",C2473,B2474,"mf")</f>
        <v>53807</v>
      </c>
      <c r="D2474" s="120">
        <f>_xll.xlShmInterpRateFwd($D$3&amp;T(CalculationTrigger),C2474,,5,C2475)</f>
        <v>1.4947200222015278E-2</v>
      </c>
      <c r="E2474" s="120">
        <f>_xll.xlShmInterpRateFwd($E$3&amp;T(CalculationTrigger),C2474,,5,C2475)</f>
        <v>1.4895887104833609E-2</v>
      </c>
      <c r="F2474" s="121">
        <f>_xll.xlShmInterpRateFwd($F$3&amp;T(CalculationTrigger),C2474,,5,C2475)</f>
        <v>1.4552439728090035E-2</v>
      </c>
      <c r="G2474" s="148">
        <f>_xll.xlShmInterpDisc($G$3&amp;T(CalculationTrigger),C2474)</f>
        <v>0.6523655256817561</v>
      </c>
      <c r="H2474" s="149">
        <f>_xll.xlShmInterpDisc($H$3&amp;T(CalculationTrigger),C2474)</f>
        <v>0.6533637784139007</v>
      </c>
      <c r="I2474" s="150">
        <f>_xll.xlShmInterpDisc($I$3&amp;T(CalculationTrigger),C2474)</f>
        <v>0.65927269732742988</v>
      </c>
      <c r="J2474" s="157">
        <f t="shared" si="114"/>
        <v>5.0833207767223022E-5</v>
      </c>
      <c r="K2474" s="158">
        <f t="shared" si="115"/>
        <v>0</v>
      </c>
      <c r="L2474" s="159">
        <f t="shared" si="116"/>
        <v>-2.9931368278972987E-4</v>
      </c>
    </row>
    <row r="2475" spans="2:12" x14ac:dyDescent="0.2">
      <c r="B2475" s="112" t="s">
        <v>2</v>
      </c>
      <c r="C2475" s="113">
        <f>_xll.qlCalendarAdvance("TARGET",C2474,B2475,"mf")</f>
        <v>53814</v>
      </c>
      <c r="D2475" s="120">
        <f>_xll.xlShmInterpRateFwd($D$3&amp;T(CalculationTrigger),C2475,,5,C2476)</f>
        <v>1.4945278186169243E-2</v>
      </c>
      <c r="E2475" s="120">
        <f>_xll.xlShmInterpRateFwd($E$3&amp;T(CalculationTrigger),C2475,,5,C2476)</f>
        <v>1.4893826633121025E-2</v>
      </c>
      <c r="F2475" s="121">
        <f>_xll.xlShmInterpRateFwd($F$3&amp;T(CalculationTrigger),C2475,,5,C2476)</f>
        <v>1.455050053527065E-2</v>
      </c>
      <c r="G2475" s="148">
        <f>_xll.xlShmInterpDisc($G$3&amp;T(CalculationTrigger),C2475)</f>
        <v>0.65217857306262039</v>
      </c>
      <c r="H2475" s="149">
        <f>_xll.xlShmInterpDisc($H$3&amp;T(CalculationTrigger),C2475)</f>
        <v>0.65317718231809019</v>
      </c>
      <c r="I2475" s="150">
        <f>_xll.xlShmInterpDisc($I$3&amp;T(CalculationTrigger),C2475)</f>
        <v>0.6590887536410196</v>
      </c>
      <c r="J2475" s="157">
        <f t="shared" si="114"/>
        <v>5.0833504199647256E-5</v>
      </c>
      <c r="K2475" s="158">
        <f t="shared" si="115"/>
        <v>0</v>
      </c>
      <c r="L2475" s="159">
        <f t="shared" si="116"/>
        <v>-2.9934174188018002E-4</v>
      </c>
    </row>
    <row r="2476" spans="2:12" x14ac:dyDescent="0.2">
      <c r="B2476" s="112" t="s">
        <v>2</v>
      </c>
      <c r="C2476" s="113">
        <f>_xll.qlCalendarAdvance("TARGET",C2475,B2476,"mf")</f>
        <v>53821</v>
      </c>
      <c r="D2476" s="120">
        <f>_xll.xlShmInterpRateFwd($D$3&amp;T(CalculationTrigger),C2476,,5,C2477)</f>
        <v>1.4943346576186711E-2</v>
      </c>
      <c r="E2476" s="120">
        <f>_xll.xlShmInterpRateFwd($E$3&amp;T(CalculationTrigger),C2476,,5,C2477)</f>
        <v>1.4891756722261664E-2</v>
      </c>
      <c r="F2476" s="121">
        <f>_xll.xlShmInterpRateFwd($F$3&amp;T(CalculationTrigger),C2476,,5,C2477)</f>
        <v>1.4548551554901954E-2</v>
      </c>
      <c r="G2476" s="148">
        <f>_xll.xlShmInterpDisc($G$3&amp;T(CalculationTrigger),C2476)</f>
        <v>0.65199169804586266</v>
      </c>
      <c r="H2476" s="149">
        <f>_xll.xlShmInterpDisc($H$3&amp;T(CalculationTrigger),C2476)</f>
        <v>0.65299066530895289</v>
      </c>
      <c r="I2476" s="150">
        <f>_xll.xlShmInterpDisc($I$3&amp;T(CalculationTrigger),C2476)</f>
        <v>0.65890488577457551</v>
      </c>
      <c r="J2476" s="157">
        <f t="shared" si="114"/>
        <v>5.0833888382232889E-5</v>
      </c>
      <c r="K2476" s="158">
        <f t="shared" si="115"/>
        <v>0</v>
      </c>
      <c r="L2476" s="159">
        <f t="shared" si="116"/>
        <v>-2.9936968803988745E-4</v>
      </c>
    </row>
    <row r="2477" spans="2:12" x14ac:dyDescent="0.2">
      <c r="B2477" s="112" t="s">
        <v>2</v>
      </c>
      <c r="C2477" s="113">
        <f>_xll.qlCalendarAdvance("TARGET",C2476,B2477,"mf")</f>
        <v>53828</v>
      </c>
      <c r="D2477" s="120">
        <f>_xll.xlShmInterpRateFwd($D$3&amp;T(CalculationTrigger),C2477,,5,C2478)</f>
        <v>1.4941405381678359E-2</v>
      </c>
      <c r="E2477" s="120">
        <f>_xll.xlShmInterpRateFwd($E$3&amp;T(CalculationTrigger),C2477,,5,C2478)</f>
        <v>1.4889677362862624E-2</v>
      </c>
      <c r="F2477" s="121">
        <f>_xll.xlShmInterpRateFwd($F$3&amp;T(CalculationTrigger),C2477,,5,C2478)</f>
        <v>1.4546592775870825E-2</v>
      </c>
      <c r="G2477" s="148">
        <f>_xll.xlShmInterpDisc($G$3&amp;T(CalculationTrigger),C2477)</f>
        <v>0.65180490071512265</v>
      </c>
      <c r="H2477" s="149">
        <f>_xll.xlShmInterpDisc($H$3&amp;T(CalculationTrigger),C2477)</f>
        <v>0.65280422746731193</v>
      </c>
      <c r="I2477" s="150">
        <f>_xll.xlShmInterpDisc($I$3&amp;T(CalculationTrigger),C2477)</f>
        <v>0.65872109381688815</v>
      </c>
      <c r="J2477" s="157">
        <f t="shared" si="114"/>
        <v>5.0834360061591872E-5</v>
      </c>
      <c r="K2477" s="158">
        <f t="shared" si="115"/>
        <v>0</v>
      </c>
      <c r="L2477" s="159">
        <f t="shared" si="116"/>
        <v>-2.9939752170611377E-4</v>
      </c>
    </row>
    <row r="2478" spans="2:12" x14ac:dyDescent="0.2">
      <c r="B2478" s="112" t="s">
        <v>2</v>
      </c>
      <c r="C2478" s="113">
        <f>_xll.qlCalendarAdvance("TARGET",C2477,B2478,"mf")</f>
        <v>53835</v>
      </c>
      <c r="D2478" s="120">
        <f>_xll.xlShmInterpRateFwd($D$3&amp;T(CalculationTrigger),C2478,,5,C2479)</f>
        <v>1.4939454592220118E-2</v>
      </c>
      <c r="E2478" s="120">
        <f>_xll.xlShmInterpRateFwd($E$3&amp;T(CalculationTrigger),C2478,,5,C2479)</f>
        <v>1.488758854550784E-2</v>
      </c>
      <c r="F2478" s="121">
        <f>_xll.xlShmInterpRateFwd($F$3&amp;T(CalculationTrigger),C2478,,5,C2479)</f>
        <v>1.4544624186983041E-2</v>
      </c>
      <c r="G2478" s="148">
        <f>_xll.xlShmInterpDisc($G$3&amp;T(CalculationTrigger),C2478)</f>
        <v>0.65161818115405179</v>
      </c>
      <c r="H2478" s="149">
        <f>_xll.xlShmInterpDisc($H$3&amp;T(CalculationTrigger),C2478)</f>
        <v>0.65261786887399298</v>
      </c>
      <c r="I2478" s="150">
        <f>_xll.xlShmInterpDisc($I$3&amp;T(CalculationTrigger),C2478)</f>
        <v>0.65853737785676869</v>
      </c>
      <c r="J2478" s="157">
        <f t="shared" si="114"/>
        <v>5.0834918984343194E-5</v>
      </c>
      <c r="K2478" s="158">
        <f t="shared" si="115"/>
        <v>0</v>
      </c>
      <c r="L2478" s="159">
        <f t="shared" si="116"/>
        <v>-2.9942524331613289E-4</v>
      </c>
    </row>
    <row r="2479" spans="2:12" x14ac:dyDescent="0.2">
      <c r="B2479" s="112" t="s">
        <v>2</v>
      </c>
      <c r="C2479" s="113">
        <f>_xll.qlCalendarAdvance("TARGET",C2478,B2479,"mf")</f>
        <v>53842</v>
      </c>
      <c r="D2479" s="120">
        <f>_xll.xlShmInterpRateFwd($D$3&amp;T(CalculationTrigger),C2479,,5,C2480)</f>
        <v>1.4937494197405312E-2</v>
      </c>
      <c r="E2479" s="120">
        <f>_xll.xlShmInterpRateFwd($E$3&amp;T(CalculationTrigger),C2479,,5,C2480)</f>
        <v>1.4885490260833394E-2</v>
      </c>
      <c r="F2479" s="121">
        <f>_xll.xlShmInterpRateFwd($F$3&amp;T(CalculationTrigger),C2479,,5,C2480)</f>
        <v>1.4542645777154466E-2</v>
      </c>
      <c r="G2479" s="148">
        <f>_xll.xlShmInterpDisc($G$3&amp;T(CalculationTrigger),C2479)</f>
        <v>0.65143153944631349</v>
      </c>
      <c r="H2479" s="149">
        <f>_xll.xlShmInterpDisc($H$3&amp;T(CalculationTrigger),C2479)</f>
        <v>0.65243158960982472</v>
      </c>
      <c r="I2479" s="150">
        <f>_xll.xlShmInterpDisc($I$3&amp;T(CalculationTrigger),C2479)</f>
        <v>0.65835373798304975</v>
      </c>
      <c r="J2479" s="157">
        <f t="shared" si="114"/>
        <v>5.0835564897123901E-5</v>
      </c>
      <c r="K2479" s="158">
        <f t="shared" si="115"/>
        <v>0</v>
      </c>
      <c r="L2479" s="159">
        <f t="shared" si="116"/>
        <v>-2.9945285330720909E-4</v>
      </c>
    </row>
    <row r="2480" spans="2:12" x14ac:dyDescent="0.2">
      <c r="B2480" s="112" t="s">
        <v>2</v>
      </c>
      <c r="C2480" s="113">
        <f>_xll.qlCalendarAdvance("TARGET",C2479,B2480,"mf")</f>
        <v>53849</v>
      </c>
      <c r="D2480" s="120">
        <f>_xll.xlShmInterpRateFwd($D$3&amp;T(CalculationTrigger),C2480,,5,C2481)</f>
        <v>1.4935524186821486E-2</v>
      </c>
      <c r="E2480" s="120">
        <f>_xll.xlShmInterpRateFwd($E$3&amp;T(CalculationTrigger),C2480,,5,C2481)</f>
        <v>1.4883382499400086E-2</v>
      </c>
      <c r="F2480" s="121">
        <f>_xll.xlShmInterpRateFwd($F$3&amp;T(CalculationTrigger),C2480,,5,C2481)</f>
        <v>1.4540657535173536E-2</v>
      </c>
      <c r="G2480" s="148">
        <f>_xll.xlShmInterpDisc($G$3&amp;T(CalculationTrigger),C2480)</f>
        <v>0.65124497567558282</v>
      </c>
      <c r="H2480" s="149">
        <f>_xll.xlShmInterpDisc($H$3&amp;T(CalculationTrigger),C2480)</f>
        <v>0.65224538975563795</v>
      </c>
      <c r="I2480" s="150">
        <f>_xll.xlShmInterpDisc($I$3&amp;T(CalculationTrigger),C2480)</f>
        <v>0.65817017428458413</v>
      </c>
      <c r="J2480" s="157">
        <f t="shared" si="114"/>
        <v>5.0836297546530159E-5</v>
      </c>
      <c r="K2480" s="158">
        <f t="shared" si="115"/>
        <v>0</v>
      </c>
      <c r="L2480" s="159">
        <f t="shared" si="116"/>
        <v>-2.9948035211661139E-4</v>
      </c>
    </row>
    <row r="2481" spans="2:12" x14ac:dyDescent="0.2">
      <c r="B2481" s="112" t="s">
        <v>2</v>
      </c>
      <c r="C2481" s="113">
        <f>_xll.qlCalendarAdvance("TARGET",C2480,B2481,"mf")</f>
        <v>53856</v>
      </c>
      <c r="D2481" s="120">
        <f>_xll.xlShmInterpRateFwd($D$3&amp;T(CalculationTrigger),C2481,,5,C2482)</f>
        <v>1.4933544550061987E-2</v>
      </c>
      <c r="E2481" s="120">
        <f>_xll.xlShmInterpRateFwd($E$3&amp;T(CalculationTrigger),C2481,,5,C2482)</f>
        <v>1.4881265251867186E-2</v>
      </c>
      <c r="F2481" s="121">
        <f>_xll.xlShmInterpRateFwd($F$3&amp;T(CalculationTrigger),C2481,,5,C2482)</f>
        <v>1.4538659449950343E-2</v>
      </c>
      <c r="G2481" s="148">
        <f>_xll.xlShmInterpDisc($G$3&amp;T(CalculationTrigger),C2481)</f>
        <v>0.6510584899255466</v>
      </c>
      <c r="H2481" s="149">
        <f>_xll.xlShmInterpDisc($H$3&amp;T(CalculationTrigger),C2481)</f>
        <v>0.65205926939226666</v>
      </c>
      <c r="I2481" s="150">
        <f>_xll.xlShmInterpDisc($I$3&amp;T(CalculationTrigger),C2481)</f>
        <v>0.65798668685024619</v>
      </c>
      <c r="J2481" s="157">
        <f t="shared" si="114"/>
        <v>5.08371166791983E-5</v>
      </c>
      <c r="K2481" s="158">
        <f t="shared" si="115"/>
        <v>0</v>
      </c>
      <c r="L2481" s="159">
        <f t="shared" si="116"/>
        <v>-2.9950774018161415E-4</v>
      </c>
    </row>
    <row r="2482" spans="2:12" x14ac:dyDescent="0.2">
      <c r="B2482" s="112" t="s">
        <v>2</v>
      </c>
      <c r="C2482" s="113">
        <f>_xll.qlCalendarAdvance("TARGET",C2481,B2482,"mf")</f>
        <v>53863</v>
      </c>
      <c r="D2482" s="120">
        <f>_xll.xlShmInterpRateFwd($D$3&amp;T(CalculationTrigger),C2482,,5,C2483)</f>
        <v>1.4931555276720184E-2</v>
      </c>
      <c r="E2482" s="120">
        <f>_xll.xlShmInterpRateFwd($E$3&amp;T(CalculationTrigger),C2482,,5,C2483)</f>
        <v>1.4879138508783935E-2</v>
      </c>
      <c r="F2482" s="121">
        <f>_xll.xlShmInterpRateFwd($F$3&amp;T(CalculationTrigger),C2482,,5,C2483)</f>
        <v>1.4536651510302321E-2</v>
      </c>
      <c r="G2482" s="148">
        <f>_xll.xlShmInterpDisc($G$3&amp;T(CalculationTrigger),C2482)</f>
        <v>0.65087208227990323</v>
      </c>
      <c r="H2482" s="149">
        <f>_xll.xlShmInterpDisc($H$3&amp;T(CalculationTrigger),C2482)</f>
        <v>0.65187322860054675</v>
      </c>
      <c r="I2482" s="150">
        <f>_xll.xlShmInterpDisc($I$3&amp;T(CalculationTrigger),C2482)</f>
        <v>0.65780327576893038</v>
      </c>
      <c r="J2482" s="157">
        <f t="shared" si="114"/>
        <v>5.0838022041738487E-5</v>
      </c>
      <c r="K2482" s="158">
        <f t="shared" si="115"/>
        <v>0</v>
      </c>
      <c r="L2482" s="159">
        <f t="shared" si="116"/>
        <v>-2.9953501793947475E-4</v>
      </c>
    </row>
    <row r="2483" spans="2:12" x14ac:dyDescent="0.2">
      <c r="B2483" s="112" t="s">
        <v>2</v>
      </c>
      <c r="C2483" s="113">
        <f>_xll.qlCalendarAdvance("TARGET",C2482,B2483,"mf")</f>
        <v>53870</v>
      </c>
      <c r="D2483" s="120">
        <f>_xll.xlShmInterpRateFwd($D$3&amp;T(CalculationTrigger),C2483,,5,C2484)</f>
        <v>1.4929556356377868E-2</v>
      </c>
      <c r="E2483" s="120">
        <f>_xll.xlShmInterpRateFwd($E$3&amp;T(CalculationTrigger),C2483,,5,C2484)</f>
        <v>1.487700226079226E-2</v>
      </c>
      <c r="F2483" s="121">
        <f>_xll.xlShmInterpRateFwd($F$3&amp;T(CalculationTrigger),C2483,,5,C2484)</f>
        <v>1.4534633705093253E-2</v>
      </c>
      <c r="G2483" s="148">
        <f>_xll.xlShmInterpDisc($G$3&amp;T(CalculationTrigger),C2483)</f>
        <v>0.65068575282236274</v>
      </c>
      <c r="H2483" s="149">
        <f>_xll.xlShmInterpDisc($H$3&amp;T(CalculationTrigger),C2483)</f>
        <v>0.65168726746131722</v>
      </c>
      <c r="I2483" s="150">
        <f>_xll.xlShmInterpDisc($I$3&amp;T(CalculationTrigger),C2483)</f>
        <v>0.65761994112955235</v>
      </c>
      <c r="J2483" s="157">
        <f t="shared" si="114"/>
        <v>5.0839013380782606E-5</v>
      </c>
      <c r="K2483" s="158">
        <f t="shared" si="115"/>
        <v>0</v>
      </c>
      <c r="L2483" s="159">
        <f t="shared" si="116"/>
        <v>-2.9956218582746958E-4</v>
      </c>
    </row>
    <row r="2484" spans="2:12" x14ac:dyDescent="0.2">
      <c r="B2484" s="112" t="s">
        <v>2</v>
      </c>
      <c r="C2484" s="113">
        <f>_xll.qlCalendarAdvance("TARGET",C2483,B2484,"mf")</f>
        <v>53877</v>
      </c>
      <c r="D2484" s="120">
        <f>_xll.xlShmInterpRateFwd($D$3&amp;T(CalculationTrigger),C2484,,5,C2485)</f>
        <v>1.4927547778622641E-2</v>
      </c>
      <c r="E2484" s="120">
        <f>_xll.xlShmInterpRateFwd($E$3&amp;T(CalculationTrigger),C2484,,5,C2485)</f>
        <v>1.4874856498481973E-2</v>
      </c>
      <c r="F2484" s="121">
        <f>_xll.xlShmInterpRateFwd($F$3&amp;T(CalculationTrigger),C2484,,5,C2485)</f>
        <v>1.4532606023204312E-2</v>
      </c>
      <c r="G2484" s="148">
        <f>_xll.xlShmInterpDisc($G$3&amp;T(CalculationTrigger),C2484)</f>
        <v>0.65049950163664672</v>
      </c>
      <c r="H2484" s="149">
        <f>_xll.xlShmInterpDisc($H$3&amp;T(CalculationTrigger),C2484)</f>
        <v>0.65150138605541918</v>
      </c>
      <c r="I2484" s="150">
        <f>_xll.xlShmInterpDisc($I$3&amp;T(CalculationTrigger),C2484)</f>
        <v>0.65743668302104818</v>
      </c>
      <c r="J2484" s="157">
        <f t="shared" si="114"/>
        <v>5.0840090442936412E-5</v>
      </c>
      <c r="K2484" s="158">
        <f t="shared" si="115"/>
        <v>0</v>
      </c>
      <c r="L2484" s="159">
        <f t="shared" si="116"/>
        <v>-2.9958924428286581E-4</v>
      </c>
    </row>
    <row r="2485" spans="2:12" x14ac:dyDescent="0.2">
      <c r="B2485" s="112" t="s">
        <v>2</v>
      </c>
      <c r="C2485" s="113">
        <f>_xll.qlCalendarAdvance("TARGET",C2484,B2485,"mf")</f>
        <v>53884</v>
      </c>
      <c r="D2485" s="120">
        <f>_xll.xlShmInterpRateFwd($D$3&amp;T(CalculationTrigger),C2485,,5,C2486)</f>
        <v>1.4925529533076866E-2</v>
      </c>
      <c r="E2485" s="120">
        <f>_xll.xlShmInterpRateFwd($E$3&amp;T(CalculationTrigger),C2485,,5,C2486)</f>
        <v>1.4872701212454481E-2</v>
      </c>
      <c r="F2485" s="121">
        <f>_xll.xlShmInterpRateFwd($F$3&amp;T(CalculationTrigger),C2485,,5,C2486)</f>
        <v>1.4530568453458766E-2</v>
      </c>
      <c r="G2485" s="148">
        <f>_xll.xlShmInterpDisc($G$3&amp;T(CalculationTrigger),C2485)</f>
        <v>0.65031332880648829</v>
      </c>
      <c r="H2485" s="149">
        <f>_xll.xlShmInterpDisc($H$3&amp;T(CalculationTrigger),C2485)</f>
        <v>0.65131558446369631</v>
      </c>
      <c r="I2485" s="150">
        <f>_xll.xlShmInterpDisc($I$3&amp;T(CalculationTrigger),C2485)</f>
        <v>0.65725350153237427</v>
      </c>
      <c r="J2485" s="157">
        <f t="shared" si="114"/>
        <v>5.084125297481633E-5</v>
      </c>
      <c r="K2485" s="158">
        <f t="shared" si="115"/>
        <v>0</v>
      </c>
      <c r="L2485" s="159">
        <f t="shared" si="116"/>
        <v>-2.9961619374292795E-4</v>
      </c>
    </row>
    <row r="2486" spans="2:12" x14ac:dyDescent="0.2">
      <c r="B2486" s="112" t="s">
        <v>2</v>
      </c>
      <c r="C2486" s="113">
        <f>_xll.qlCalendarAdvance("TARGET",C2485,B2486,"mf")</f>
        <v>53891</v>
      </c>
      <c r="D2486" s="120">
        <f>_xll.xlShmInterpRateFwd($D$3&amp;T(CalculationTrigger),C2486,,5,C2487)</f>
        <v>1.4923501609270253E-2</v>
      </c>
      <c r="E2486" s="120">
        <f>_xll.xlShmInterpRateFwd($E$3&amp;T(CalculationTrigger),C2486,,5,C2487)</f>
        <v>1.4870536393311207E-2</v>
      </c>
      <c r="F2486" s="121">
        <f>_xll.xlShmInterpRateFwd($F$3&amp;T(CalculationTrigger),C2486,,5,C2487)</f>
        <v>1.4528520984703069E-2</v>
      </c>
      <c r="G2486" s="148">
        <f>_xll.xlShmInterpDisc($G$3&amp;T(CalculationTrigger),C2486)</f>
        <v>0.65012723441563158</v>
      </c>
      <c r="H2486" s="149">
        <f>_xll.xlShmInterpDisc($H$3&amp;T(CalculationTrigger),C2486)</f>
        <v>0.65112986276699469</v>
      </c>
      <c r="I2486" s="150">
        <f>_xll.xlShmInterpDisc($I$3&amp;T(CalculationTrigger),C2486)</f>
        <v>0.65707039675250778</v>
      </c>
      <c r="J2486" s="157">
        <f t="shared" si="114"/>
        <v>5.0842500723064078E-5</v>
      </c>
      <c r="K2486" s="158">
        <f t="shared" si="115"/>
        <v>0</v>
      </c>
      <c r="L2486" s="159">
        <f t="shared" si="116"/>
        <v>-2.9964303464493258E-4</v>
      </c>
    </row>
    <row r="2487" spans="2:12" x14ac:dyDescent="0.2">
      <c r="B2487" s="112" t="s">
        <v>2</v>
      </c>
      <c r="C2487" s="113">
        <f>_xll.qlCalendarAdvance("TARGET",C2486,B2487,"mf")</f>
        <v>53898</v>
      </c>
      <c r="D2487" s="120">
        <f>_xll.xlShmInterpRateFwd($D$3&amp;T(CalculationTrigger),C2487,,5,C2488)</f>
        <v>1.4921463996842573E-2</v>
      </c>
      <c r="E2487" s="120">
        <f>_xll.xlShmInterpRateFwd($E$3&amp;T(CalculationTrigger),C2487,,5,C2488)</f>
        <v>1.4868362031670959E-2</v>
      </c>
      <c r="F2487" s="121">
        <f>_xll.xlShmInterpRateFwd($F$3&amp;T(CalculationTrigger),C2487,,5,C2488)</f>
        <v>1.4526463605824227E-2</v>
      </c>
      <c r="G2487" s="148">
        <f>_xll.xlShmInterpDisc($G$3&amp;T(CalculationTrigger),C2487)</f>
        <v>0.64994121854783293</v>
      </c>
      <c r="H2487" s="149">
        <f>_xll.xlShmInterpDisc($H$3&amp;T(CalculationTrigger),C2487)</f>
        <v>0.65094422104616301</v>
      </c>
      <c r="I2487" s="150">
        <f>_xll.xlShmInterpDisc($I$3&amp;T(CalculationTrigger),C2487)</f>
        <v>0.65688736877044651</v>
      </c>
      <c r="J2487" s="157">
        <f t="shared" si="114"/>
        <v>5.0843833434284254E-5</v>
      </c>
      <c r="K2487" s="158">
        <f t="shared" si="115"/>
        <v>0</v>
      </c>
      <c r="L2487" s="159">
        <f t="shared" si="116"/>
        <v>-2.9966976742613926E-4</v>
      </c>
    </row>
    <row r="2488" spans="2:12" x14ac:dyDescent="0.2">
      <c r="B2488" s="112" t="s">
        <v>2</v>
      </c>
      <c r="C2488" s="113">
        <f>_xll.qlCalendarAdvance("TARGET",C2487,B2488,"mf")</f>
        <v>53905</v>
      </c>
      <c r="D2488" s="120">
        <f>_xll.xlShmInterpRateFwd($D$3&amp;T(CalculationTrigger),C2488,,5,C2489)</f>
        <v>1.4919416685381477E-2</v>
      </c>
      <c r="E2488" s="120">
        <f>_xll.xlShmInterpRateFwd($E$3&amp;T(CalculationTrigger),C2488,,5,C2489)</f>
        <v>1.4866178118123607E-2</v>
      </c>
      <c r="F2488" s="121">
        <f>_xll.xlShmInterpRateFwd($F$3&amp;T(CalculationTrigger),C2488,,5,C2489)</f>
        <v>1.4524396305668727E-2</v>
      </c>
      <c r="G2488" s="148">
        <f>_xll.xlShmInterpDisc($G$3&amp;T(CalculationTrigger),C2488)</f>
        <v>0.64975528128685933</v>
      </c>
      <c r="H2488" s="149">
        <f>_xll.xlShmInterpDisc($H$3&amp;T(CalculationTrigger),C2488)</f>
        <v>0.65075865938205191</v>
      </c>
      <c r="I2488" s="150">
        <f>_xll.xlShmInterpDisc($I$3&amp;T(CalculationTrigger),C2488)</f>
        <v>0.65670441767520815</v>
      </c>
      <c r="J2488" s="157">
        <f t="shared" si="114"/>
        <v>5.0845250855092109E-5</v>
      </c>
      <c r="K2488" s="158">
        <f t="shared" si="115"/>
        <v>0</v>
      </c>
      <c r="L2488" s="159">
        <f t="shared" si="116"/>
        <v>-2.9969639252381923E-4</v>
      </c>
    </row>
    <row r="2489" spans="2:12" x14ac:dyDescent="0.2">
      <c r="B2489" s="112" t="s">
        <v>2</v>
      </c>
      <c r="C2489" s="113">
        <f>_xll.qlCalendarAdvance("TARGET",C2488,B2489,"mf")</f>
        <v>53912</v>
      </c>
      <c r="D2489" s="120">
        <f>_xll.xlShmInterpRateFwd($D$3&amp;T(CalculationTrigger),C2489,,5,C2490)</f>
        <v>1.4917359664445681E-2</v>
      </c>
      <c r="E2489" s="120">
        <f>_xll.xlShmInterpRateFwd($E$3&amp;T(CalculationTrigger),C2489,,5,C2490)</f>
        <v>1.4863984643282197E-2</v>
      </c>
      <c r="F2489" s="121">
        <f>_xll.xlShmInterpRateFwd($F$3&amp;T(CalculationTrigger),C2489,,5,C2490)</f>
        <v>1.452231907305989E-2</v>
      </c>
      <c r="G2489" s="148">
        <f>_xll.xlShmInterpDisc($G$3&amp;T(CalculationTrigger),C2489)</f>
        <v>0.6495694227164891</v>
      </c>
      <c r="H2489" s="149">
        <f>_xll.xlShmInterpDisc($H$3&amp;T(CalculationTrigger),C2489)</f>
        <v>0.65057317785551461</v>
      </c>
      <c r="I2489" s="150">
        <f>_xll.xlShmInterpDisc($I$3&amp;T(CalculationTrigger),C2489)</f>
        <v>0.65652154355583092</v>
      </c>
      <c r="J2489" s="157">
        <f t="shared" si="114"/>
        <v>5.084675273211713E-5</v>
      </c>
      <c r="K2489" s="158">
        <f t="shared" si="115"/>
        <v>0</v>
      </c>
      <c r="L2489" s="159">
        <f t="shared" si="116"/>
        <v>-2.9972291037523449E-4</v>
      </c>
    </row>
    <row r="2490" spans="2:12" x14ac:dyDescent="0.2">
      <c r="B2490" s="112" t="s">
        <v>2</v>
      </c>
      <c r="C2490" s="113">
        <f>_xll.qlCalendarAdvance("TARGET",C2489,B2490,"mf")</f>
        <v>53919</v>
      </c>
      <c r="D2490" s="120">
        <f>_xll.xlShmInterpRateFwd($D$3&amp;T(CalculationTrigger),C2490,,5,C2491)</f>
        <v>1.4915292923657618E-2</v>
      </c>
      <c r="E2490" s="120">
        <f>_xll.xlShmInterpRateFwd($E$3&amp;T(CalculationTrigger),C2490,,5,C2491)</f>
        <v>1.4861781597748206E-2</v>
      </c>
      <c r="F2490" s="121">
        <f>_xll.xlShmInterpRateFwd($F$3&amp;T(CalculationTrigger),C2490,,5,C2491)</f>
        <v>1.4520231896896357E-2</v>
      </c>
      <c r="G2490" s="148">
        <f>_xll.xlShmInterpDisc($G$3&amp;T(CalculationTrigger),C2490)</f>
        <v>0.64938364292051221</v>
      </c>
      <c r="H2490" s="149">
        <f>_xll.xlShmInterpDisc($H$3&amp;T(CalculationTrigger),C2490)</f>
        <v>0.65038777654740654</v>
      </c>
      <c r="I2490" s="150">
        <f>_xll.xlShmInterpDisc($I$3&amp;T(CalculationTrigger),C2490)</f>
        <v>0.65633874650137358</v>
      </c>
      <c r="J2490" s="157">
        <f t="shared" si="114"/>
        <v>5.0848338811973728E-5</v>
      </c>
      <c r="K2490" s="158">
        <f t="shared" si="115"/>
        <v>0</v>
      </c>
      <c r="L2490" s="159">
        <f t="shared" si="116"/>
        <v>-2.9974932141766568E-4</v>
      </c>
    </row>
    <row r="2491" spans="2:12" x14ac:dyDescent="0.2">
      <c r="B2491" s="112" t="s">
        <v>2</v>
      </c>
      <c r="C2491" s="113">
        <f>_xll.qlCalendarAdvance("TARGET",C2490,B2491,"mf")</f>
        <v>53926</v>
      </c>
      <c r="D2491" s="120">
        <f>_xll.xlShmInterpRateFwd($D$3&amp;T(CalculationTrigger),C2491,,5,C2492)</f>
        <v>1.4913216452587608E-2</v>
      </c>
      <c r="E2491" s="120">
        <f>_xll.xlShmInterpRateFwd($E$3&amp;T(CalculationTrigger),C2491,,5,C2492)</f>
        <v>1.4859568972111534E-2</v>
      </c>
      <c r="F2491" s="121">
        <f>_xll.xlShmInterpRateFwd($F$3&amp;T(CalculationTrigger),C2491,,5,C2492)</f>
        <v>1.451813476598411E-2</v>
      </c>
      <c r="G2491" s="148">
        <f>_xll.xlShmInterpDisc($G$3&amp;T(CalculationTrigger),C2491)</f>
        <v>0.64919794198272929</v>
      </c>
      <c r="H2491" s="149">
        <f>_xll.xlShmInterpDisc($H$3&amp;T(CalculationTrigger),C2491)</f>
        <v>0.65020245553858536</v>
      </c>
      <c r="I2491" s="150">
        <f>_xll.xlShmInterpDisc($I$3&amp;T(CalculationTrigger),C2491)</f>
        <v>0.65615602660091454</v>
      </c>
      <c r="J2491" s="157">
        <f t="shared" si="114"/>
        <v>5.0850008841279565E-5</v>
      </c>
      <c r="K2491" s="158">
        <f t="shared" si="115"/>
        <v>0</v>
      </c>
      <c r="L2491" s="159">
        <f t="shared" si="116"/>
        <v>-2.9977562608837641E-4</v>
      </c>
    </row>
    <row r="2492" spans="2:12" x14ac:dyDescent="0.2">
      <c r="B2492" s="112" t="s">
        <v>2</v>
      </c>
      <c r="C2492" s="113">
        <f>_xll.qlCalendarAdvance("TARGET",C2491,B2492,"mf")</f>
        <v>53933</v>
      </c>
      <c r="D2492" s="120">
        <f>_xll.xlShmInterpRateFwd($D$3&amp;T(CalculationTrigger),C2492,,5,C2493)</f>
        <v>1.4911130240852328E-2</v>
      </c>
      <c r="E2492" s="120">
        <f>_xll.xlShmInterpRateFwd($E$3&amp;T(CalculationTrigger),C2492,,5,C2493)</f>
        <v>1.485734675701424E-2</v>
      </c>
      <c r="F2492" s="121">
        <f>_xll.xlShmInterpRateFwd($F$3&amp;T(CalculationTrigger),C2492,,5,C2493)</f>
        <v>1.4516027669262365E-2</v>
      </c>
      <c r="G2492" s="148">
        <f>_xll.xlShmInterpDisc($G$3&amp;T(CalculationTrigger),C2492)</f>
        <v>0.64901231998695252</v>
      </c>
      <c r="H2492" s="149">
        <f>_xll.xlShmInterpDisc($H$3&amp;T(CalculationTrigger),C2492)</f>
        <v>0.65001721490991116</v>
      </c>
      <c r="I2492" s="150">
        <f>_xll.xlShmInterpDisc($I$3&amp;T(CalculationTrigger),C2492)</f>
        <v>0.65597338394355309</v>
      </c>
      <c r="J2492" s="157">
        <f t="shared" si="114"/>
        <v>5.0851762566662856E-5</v>
      </c>
      <c r="K2492" s="158">
        <f t="shared" si="115"/>
        <v>0</v>
      </c>
      <c r="L2492" s="159">
        <f t="shared" si="116"/>
        <v>-2.9980182482463506E-4</v>
      </c>
    </row>
    <row r="2493" spans="2:12" x14ac:dyDescent="0.2">
      <c r="B2493" s="112" t="s">
        <v>2</v>
      </c>
      <c r="C2493" s="113">
        <f>_xll.qlCalendarAdvance("TARGET",C2492,B2493,"mf")</f>
        <v>53940</v>
      </c>
      <c r="D2493" s="120">
        <f>_xll.xlShmInterpRateFwd($D$3&amp;T(CalculationTrigger),C2493,,5,C2494)</f>
        <v>1.4909034277993163E-2</v>
      </c>
      <c r="E2493" s="120">
        <f>_xll.xlShmInterpRateFwd($E$3&amp;T(CalculationTrigger),C2493,,5,C2494)</f>
        <v>1.4855114943011496E-2</v>
      </c>
      <c r="F2493" s="121">
        <f>_xll.xlShmInterpRateFwd($F$3&amp;T(CalculationTrigger),C2493,,5,C2494)</f>
        <v>1.4513910595479207E-2</v>
      </c>
      <c r="G2493" s="148">
        <f>_xll.xlShmInterpDisc($G$3&amp;T(CalculationTrigger),C2493)</f>
        <v>0.64882677701700464</v>
      </c>
      <c r="H2493" s="149">
        <f>_xll.xlShmInterpDisc($H$3&amp;T(CalculationTrigger),C2493)</f>
        <v>0.6498320547422457</v>
      </c>
      <c r="I2493" s="150">
        <f>_xll.xlShmInterpDisc($I$3&amp;T(CalculationTrigger),C2493)</f>
        <v>0.65579081861840738</v>
      </c>
      <c r="J2493" s="157">
        <f t="shared" si="114"/>
        <v>5.0853599734744081E-5</v>
      </c>
      <c r="K2493" s="158">
        <f t="shared" si="115"/>
        <v>0</v>
      </c>
      <c r="L2493" s="159">
        <f t="shared" si="116"/>
        <v>-2.9982791806369989E-4</v>
      </c>
    </row>
    <row r="2494" spans="2:12" x14ac:dyDescent="0.2">
      <c r="B2494" s="112" t="s">
        <v>2</v>
      </c>
      <c r="C2494" s="113">
        <f>_xll.qlCalendarAdvance("TARGET",C2493,B2494,"mf")</f>
        <v>53947</v>
      </c>
      <c r="D2494" s="120">
        <f>_xll.xlShmInterpRateFwd($D$3&amp;T(CalculationTrigger),C2494,,5,C2495)</f>
        <v>1.4906928553644196E-2</v>
      </c>
      <c r="E2494" s="120">
        <f>_xll.xlShmInterpRateFwd($E$3&amp;T(CalculationTrigger),C2494,,5,C2495)</f>
        <v>1.4852873520739589E-2</v>
      </c>
      <c r="F2494" s="121">
        <f>_xll.xlShmInterpRateFwd($F$3&amp;T(CalculationTrigger),C2494,,5,C2495)</f>
        <v>1.4511783533544922E-2</v>
      </c>
      <c r="G2494" s="148">
        <f>_xll.xlShmInterpDisc($G$3&amp;T(CalculationTrigger),C2494)</f>
        <v>0.64864131315672013</v>
      </c>
      <c r="H2494" s="149">
        <f>_xll.xlShmInterpDisc($H$3&amp;T(CalculationTrigger),C2494)</f>
        <v>0.64964697511645353</v>
      </c>
      <c r="I2494" s="150">
        <f>_xll.xlShmInterpDisc($I$3&amp;T(CalculationTrigger),C2494)</f>
        <v>0.65560833071461699</v>
      </c>
      <c r="J2494" s="157">
        <f t="shared" si="114"/>
        <v>5.0855520092132305E-5</v>
      </c>
      <c r="K2494" s="158">
        <f t="shared" si="115"/>
        <v>0</v>
      </c>
      <c r="L2494" s="159">
        <f t="shared" si="116"/>
        <v>-2.9985390624285533E-4</v>
      </c>
    </row>
    <row r="2495" spans="2:12" x14ac:dyDescent="0.2">
      <c r="B2495" s="112" t="s">
        <v>2</v>
      </c>
      <c r="C2495" s="113">
        <f>_xll.qlCalendarAdvance("TARGET",C2494,B2495,"mf")</f>
        <v>53954</v>
      </c>
      <c r="D2495" s="120">
        <f>_xll.xlShmInterpRateFwd($D$3&amp;T(CalculationTrigger),C2495,,5,C2496)</f>
        <v>1.4904813057387389E-2</v>
      </c>
      <c r="E2495" s="120">
        <f>_xll.xlShmInterpRateFwd($E$3&amp;T(CalculationTrigger),C2495,,5,C2496)</f>
        <v>1.4850622480805859E-2</v>
      </c>
      <c r="F2495" s="121">
        <f>_xll.xlShmInterpRateFwd($F$3&amp;T(CalculationTrigger),C2495,,5,C2496)</f>
        <v>1.4509646472346642E-2</v>
      </c>
      <c r="G2495" s="148">
        <f>_xll.xlShmInterpDisc($G$3&amp;T(CalculationTrigger),C2495)</f>
        <v>0.64845592848994393</v>
      </c>
      <c r="H2495" s="149">
        <f>_xll.xlShmInterpDisc($H$3&amp;T(CalculationTrigger),C2495)</f>
        <v>0.64946197611340095</v>
      </c>
      <c r="I2495" s="150">
        <f>_xll.xlShmInterpDisc($I$3&amp;T(CalculationTrigger),C2495)</f>
        <v>0.65542592032134073</v>
      </c>
      <c r="J2495" s="157">
        <f t="shared" si="114"/>
        <v>5.0857523385450788E-5</v>
      </c>
      <c r="K2495" s="158">
        <f t="shared" si="115"/>
        <v>0</v>
      </c>
      <c r="L2495" s="159">
        <f t="shared" si="116"/>
        <v>-2.9987978979936157E-4</v>
      </c>
    </row>
    <row r="2496" spans="2:12" x14ac:dyDescent="0.2">
      <c r="B2496" s="112" t="s">
        <v>2</v>
      </c>
      <c r="C2496" s="113">
        <f>_xll.qlCalendarAdvance("TARGET",C2495,B2496,"mf")</f>
        <v>53961</v>
      </c>
      <c r="D2496" s="120">
        <f>_xll.xlShmInterpRateFwd($D$3&amp;T(CalculationTrigger),C2496,,5,C2497)</f>
        <v>1.4902687778793132E-2</v>
      </c>
      <c r="E2496" s="120">
        <f>_xll.xlShmInterpRateFwd($E$3&amp;T(CalculationTrigger),C2496,,5,C2497)</f>
        <v>1.4848361813788697E-2</v>
      </c>
      <c r="F2496" s="121">
        <f>_xll.xlShmInterpRateFwd($F$3&amp;T(CalculationTrigger),C2496,,5,C2497)</f>
        <v>1.4507499400644081E-2</v>
      </c>
      <c r="G2496" s="148">
        <f>_xll.xlShmInterpDisc($G$3&amp;T(CalculationTrigger),C2496)</f>
        <v>0.64827062310053196</v>
      </c>
      <c r="H2496" s="149">
        <f>_xll.xlShmInterpDisc($H$3&amp;T(CalculationTrigger),C2496)</f>
        <v>0.64927705781395628</v>
      </c>
      <c r="I2496" s="150">
        <f>_xll.xlShmInterpDisc($I$3&amp;T(CalculationTrigger),C2496)</f>
        <v>0.65524358752775691</v>
      </c>
      <c r="J2496" s="157">
        <f t="shared" si="114"/>
        <v>5.0859609361322329E-5</v>
      </c>
      <c r="K2496" s="158">
        <f t="shared" si="115"/>
        <v>0</v>
      </c>
      <c r="L2496" s="159">
        <f t="shared" si="116"/>
        <v>-2.9990556917048304E-4</v>
      </c>
    </row>
    <row r="2497" spans="2:12" x14ac:dyDescent="0.2">
      <c r="B2497" s="112" t="s">
        <v>2</v>
      </c>
      <c r="C2497" s="113">
        <f>_xll.qlCalendarAdvance("TARGET",C2496,B2497,"mf")</f>
        <v>53968</v>
      </c>
      <c r="D2497" s="120">
        <f>_xll.xlShmInterpRateFwd($D$3&amp;T(CalculationTrigger),C2497,,5,C2498)</f>
        <v>1.4900552707483966E-2</v>
      </c>
      <c r="E2497" s="120">
        <f>_xll.xlShmInterpRateFwd($E$3&amp;T(CalculationTrigger),C2497,,5,C2498)</f>
        <v>1.4846091510312841E-2</v>
      </c>
      <c r="F2497" s="121">
        <f>_xll.xlShmInterpRateFwd($F$3&amp;T(CalculationTrigger),C2497,,5,C2498)</f>
        <v>1.450534230739391E-2</v>
      </c>
      <c r="G2497" s="148">
        <f>_xll.xlShmInterpDisc($G$3&amp;T(CalculationTrigger),C2497)</f>
        <v>0.64808539707235124</v>
      </c>
      <c r="H2497" s="149">
        <f>_xll.xlShmInterpDisc($H$3&amp;T(CalculationTrigger),C2497)</f>
        <v>0.64909222029899027</v>
      </c>
      <c r="I2497" s="150">
        <f>_xll.xlShmInterpDisc($I$3&amp;T(CalculationTrigger),C2497)</f>
        <v>0.65506133242306486</v>
      </c>
      <c r="J2497" s="157">
        <f t="shared" si="114"/>
        <v>5.0861777766361995E-5</v>
      </c>
      <c r="K2497" s="158">
        <f t="shared" si="115"/>
        <v>0</v>
      </c>
      <c r="L2497" s="159">
        <f t="shared" si="116"/>
        <v>-2.9993124479349594E-4</v>
      </c>
    </row>
    <row r="2498" spans="2:12" x14ac:dyDescent="0.2">
      <c r="B2498" s="112" t="s">
        <v>2</v>
      </c>
      <c r="C2498" s="113">
        <f>_xll.qlCalendarAdvance("TARGET",C2497,B2498,"mf")</f>
        <v>53975</v>
      </c>
      <c r="D2498" s="120">
        <f>_xll.xlShmInterpRateFwd($D$3&amp;T(CalculationTrigger),C2498,,5,C2499)</f>
        <v>1.489840783300714E-2</v>
      </c>
      <c r="E2498" s="120">
        <f>_xll.xlShmInterpRateFwd($E$3&amp;T(CalculationTrigger),C2498,,5,C2499)</f>
        <v>1.4843811560974087E-2</v>
      </c>
      <c r="F2498" s="121">
        <f>_xll.xlShmInterpRateFwd($F$3&amp;T(CalculationTrigger),C2498,,5,C2499)</f>
        <v>1.4503175181379042E-2</v>
      </c>
      <c r="G2498" s="148">
        <f>_xll.xlShmInterpDisc($G$3&amp;T(CalculationTrigger),C2498)</f>
        <v>0.64790025048927935</v>
      </c>
      <c r="H2498" s="149">
        <f>_xll.xlShmInterpDisc($H$3&amp;T(CalculationTrigger),C2498)</f>
        <v>0.64890746364937535</v>
      </c>
      <c r="I2498" s="150">
        <f>_xll.xlShmInterpDisc($I$3&amp;T(CalculationTrigger),C2498)</f>
        <v>0.65487915509648253</v>
      </c>
      <c r="J2498" s="157">
        <f t="shared" si="114"/>
        <v>5.0864028347195325E-5</v>
      </c>
      <c r="K2498" s="158">
        <f t="shared" si="115"/>
        <v>0</v>
      </c>
      <c r="L2498" s="159">
        <f t="shared" si="116"/>
        <v>-2.9995681710566621E-4</v>
      </c>
    </row>
    <row r="2499" spans="2:12" x14ac:dyDescent="0.2">
      <c r="B2499" s="112" t="s">
        <v>2</v>
      </c>
      <c r="C2499" s="113">
        <f>_xll.qlCalendarAdvance("TARGET",C2498,B2499,"mf")</f>
        <v>53982</v>
      </c>
      <c r="D2499" s="120">
        <f>_xll.xlShmInterpRateFwd($D$3&amp;T(CalculationTrigger),C2499,,5,C2500)</f>
        <v>1.4896253144996806E-2</v>
      </c>
      <c r="E2499" s="120">
        <f>_xll.xlShmInterpRateFwd($E$3&amp;T(CalculationTrigger),C2499,,5,C2500)</f>
        <v>1.4841521956379828E-2</v>
      </c>
      <c r="F2499" s="121">
        <f>_xll.xlShmInterpRateFwd($F$3&amp;T(CalculationTrigger),C2499,,5,C2500)</f>
        <v>1.4500998011492468E-2</v>
      </c>
      <c r="G2499" s="148">
        <f>_xll.xlShmInterpDisc($G$3&amp;T(CalculationTrigger),C2499)</f>
        <v>0.64771518343520496</v>
      </c>
      <c r="H2499" s="149">
        <f>_xll.xlShmInterpDisc($H$3&amp;T(CalculationTrigger),C2499)</f>
        <v>0.64872278794598615</v>
      </c>
      <c r="I2499" s="150">
        <f>_xll.xlShmInterpDisc($I$3&amp;T(CalculationTrigger),C2499)</f>
        <v>0.65469705563724834</v>
      </c>
      <c r="J2499" s="157">
        <f t="shared" si="114"/>
        <v>5.0866360850436456E-5</v>
      </c>
      <c r="K2499" s="158">
        <f t="shared" si="115"/>
        <v>0</v>
      </c>
      <c r="L2499" s="159">
        <f t="shared" si="116"/>
        <v>-2.9998228654426441E-4</v>
      </c>
    </row>
    <row r="2500" spans="2:12" x14ac:dyDescent="0.2">
      <c r="B2500" s="112" t="s">
        <v>2</v>
      </c>
      <c r="C2500" s="113">
        <f>_xll.qlCalendarAdvance("TARGET",C2499,B2500,"mf")</f>
        <v>53989</v>
      </c>
      <c r="D2500" s="120">
        <f>_xll.xlShmInterpRateFwd($D$3&amp;T(CalculationTrigger),C2500,,5,C2501)</f>
        <v>1.4894088633023418E-2</v>
      </c>
      <c r="E2500" s="120">
        <f>_xll.xlShmInterpRateFwd($E$3&amp;T(CalculationTrigger),C2500,,5,C2501)</f>
        <v>1.4839222687137473E-2</v>
      </c>
      <c r="F2500" s="121">
        <f>_xll.xlShmInterpRateFwd($F$3&amp;T(CalculationTrigger),C2500,,5,C2501)</f>
        <v>1.4498810786586635E-2</v>
      </c>
      <c r="G2500" s="148">
        <f>_xll.xlShmInterpDisc($G$3&amp;T(CalculationTrigger),C2500)</f>
        <v>0.64753019599402717</v>
      </c>
      <c r="H2500" s="149">
        <f>_xll.xlShmInterpDisc($H$3&amp;T(CalculationTrigger),C2500)</f>
        <v>0.64853819326969919</v>
      </c>
      <c r="I2500" s="150">
        <f>_xll.xlShmInterpDisc($I$3&amp;T(CalculationTrigger),C2500)</f>
        <v>0.65451503413461998</v>
      </c>
      <c r="J2500" s="157">
        <f t="shared" si="114"/>
        <v>5.0868775022710005E-5</v>
      </c>
      <c r="K2500" s="158">
        <f t="shared" si="115"/>
        <v>0</v>
      </c>
      <c r="L2500" s="159">
        <f t="shared" si="116"/>
        <v>-3.0000765354655078E-4</v>
      </c>
    </row>
    <row r="2501" spans="2:12" x14ac:dyDescent="0.2">
      <c r="B2501" s="112" t="s">
        <v>2</v>
      </c>
      <c r="C2501" s="113">
        <f>_xll.qlCalendarAdvance("TARGET",C2500,B2501,"mf")</f>
        <v>53996</v>
      </c>
      <c r="D2501" s="120">
        <f>_xll.xlShmInterpRateFwd($D$3&amp;T(CalculationTrigger),C2501,,5,C2502)</f>
        <v>1.4891914286663229E-2</v>
      </c>
      <c r="E2501" s="120">
        <f>_xll.xlShmInterpRateFwd($E$3&amp;T(CalculationTrigger),C2501,,5,C2502)</f>
        <v>1.4836913743837065E-2</v>
      </c>
      <c r="F2501" s="121">
        <f>_xll.xlShmInterpRateFwd($F$3&amp;T(CalculationTrigger),C2501,,5,C2502)</f>
        <v>1.4496613495485053E-2</v>
      </c>
      <c r="G2501" s="148">
        <f>_xll.xlShmInterpDisc($G$3&amp;T(CalculationTrigger),C2501)</f>
        <v>0.64734528824965587</v>
      </c>
      <c r="H2501" s="149">
        <f>_xll.xlShmInterpDisc($H$3&amp;T(CalculationTrigger),C2501)</f>
        <v>0.6483536797013929</v>
      </c>
      <c r="I2501" s="150">
        <f>_xll.xlShmInterpDisc($I$3&amp;T(CalculationTrigger),C2501)</f>
        <v>0.65433309067787482</v>
      </c>
      <c r="J2501" s="157">
        <f t="shared" ref="J2501:J2564" si="117">-365*LN(G2501/$H2501)/($C2501-$C$4)</f>
        <v>5.0871270610632821E-5</v>
      </c>
      <c r="K2501" s="158">
        <f t="shared" ref="K2501:K2564" si="118">-365*LN(H2501/$H2501)/($C2501-$C$4)</f>
        <v>0</v>
      </c>
      <c r="L2501" s="159">
        <f t="shared" ref="L2501:L2564" si="119">-365*LN(I2501/$H2501)/($C2501-$C$4)</f>
        <v>-3.0003291854979714E-4</v>
      </c>
    </row>
    <row r="2502" spans="2:12" x14ac:dyDescent="0.2">
      <c r="B2502" s="112" t="s">
        <v>2</v>
      </c>
      <c r="C2502" s="113">
        <f>_xll.qlCalendarAdvance("TARGET",C2501,B2502,"mf")</f>
        <v>54003</v>
      </c>
      <c r="D2502" s="120">
        <f>_xll.xlShmInterpRateFwd($D$3&amp;T(CalculationTrigger),C2502,,5,C2503)</f>
        <v>1.4889730095527267E-2</v>
      </c>
      <c r="E2502" s="120">
        <f>_xll.xlShmInterpRateFwd($E$3&amp;T(CalculationTrigger),C2502,,5,C2503)</f>
        <v>1.4834595117097626E-2</v>
      </c>
      <c r="F2502" s="121">
        <f>_xll.xlShmInterpRateFwd($F$3&amp;T(CalculationTrigger),C2502,,5,C2503)</f>
        <v>1.449440612707496E-2</v>
      </c>
      <c r="G2502" s="148">
        <f>_xll.xlShmInterpDisc($G$3&amp;T(CalculationTrigger),C2502)</f>
        <v>0.64716046028601182</v>
      </c>
      <c r="H2502" s="149">
        <f>_xll.xlShmInterpDisc($H$3&amp;T(CalculationTrigger),C2502)</f>
        <v>0.64816924732194781</v>
      </c>
      <c r="I2502" s="150">
        <f>_xll.xlShmInterpDisc($I$3&amp;T(CalculationTrigger),C2502)</f>
        <v>0.6541512253563101</v>
      </c>
      <c r="J2502" s="157">
        <f t="shared" si="117"/>
        <v>5.0873847360824918E-5</v>
      </c>
      <c r="K2502" s="158">
        <f t="shared" si="118"/>
        <v>0</v>
      </c>
      <c r="L2502" s="159">
        <f t="shared" si="119"/>
        <v>-3.0005808199127235E-4</v>
      </c>
    </row>
    <row r="2503" spans="2:12" x14ac:dyDescent="0.2">
      <c r="B2503" s="112" t="s">
        <v>2</v>
      </c>
      <c r="C2503" s="113">
        <f>_xll.qlCalendarAdvance("TARGET",C2502,B2503,"mf")</f>
        <v>54010</v>
      </c>
      <c r="D2503" s="120">
        <f>_xll.xlShmInterpRateFwd($D$3&amp;T(CalculationTrigger),C2503,,5,C2504)</f>
        <v>1.4887536049209194E-2</v>
      </c>
      <c r="E2503" s="120">
        <f>_xll.xlShmInterpRateFwd($E$3&amp;T(CalculationTrigger),C2503,,5,C2504)</f>
        <v>1.4832266797526604E-2</v>
      </c>
      <c r="F2503" s="121">
        <f>_xll.xlShmInterpRateFwd($F$3&amp;T(CalculationTrigger),C2503,,5,C2504)</f>
        <v>1.4492188670203065E-2</v>
      </c>
      <c r="G2503" s="148">
        <f>_xll.xlShmInterpDisc($G$3&amp;T(CalculationTrigger),C2503)</f>
        <v>0.6469757121870261</v>
      </c>
      <c r="H2503" s="149">
        <f>_xll.xlShmInterpDisc($H$3&amp;T(CalculationTrigger),C2503)</f>
        <v>0.64798489621224609</v>
      </c>
      <c r="I2503" s="150">
        <f>_xll.xlShmInterpDisc($I$3&amp;T(CalculationTrigger),C2503)</f>
        <v>0.65396943825924225</v>
      </c>
      <c r="J2503" s="157">
        <f t="shared" si="117"/>
        <v>5.0876505019905817E-5</v>
      </c>
      <c r="K2503" s="158">
        <f t="shared" si="118"/>
        <v>0</v>
      </c>
      <c r="L2503" s="159">
        <f t="shared" si="119"/>
        <v>-3.000831443082493E-4</v>
      </c>
    </row>
    <row r="2504" spans="2:12" x14ac:dyDescent="0.2">
      <c r="B2504" s="112" t="s">
        <v>2</v>
      </c>
      <c r="C2504" s="113">
        <f>_xll.qlCalendarAdvance("TARGET",C2503,B2504,"mf")</f>
        <v>54017</v>
      </c>
      <c r="D2504" s="120">
        <f>_xll.xlShmInterpRateFwd($D$3&amp;T(CalculationTrigger),C2504,,5,C2505)</f>
        <v>1.4885332137279519E-2</v>
      </c>
      <c r="E2504" s="120">
        <f>_xll.xlShmInterpRateFwd($E$3&amp;T(CalculationTrigger),C2504,,5,C2505)</f>
        <v>1.4829928775708292E-2</v>
      </c>
      <c r="F2504" s="121">
        <f>_xll.xlShmInterpRateFwd($F$3&amp;T(CalculationTrigger),C2504,,5,C2505)</f>
        <v>1.4489961113710299E-2</v>
      </c>
      <c r="G2504" s="148">
        <f>_xll.xlShmInterpDisc($G$3&amp;T(CalculationTrigger),C2504)</f>
        <v>0.64679104403664034</v>
      </c>
      <c r="H2504" s="149">
        <f>_xll.xlShmInterpDisc($H$3&amp;T(CalculationTrigger),C2504)</f>
        <v>0.64780062645317182</v>
      </c>
      <c r="I2504" s="150">
        <f>_xll.xlShmInterpDisc($I$3&amp;T(CalculationTrigger),C2504)</f>
        <v>0.65378772947600716</v>
      </c>
      <c r="J2504" s="157">
        <f t="shared" si="117"/>
        <v>5.0879243334490936E-5</v>
      </c>
      <c r="K2504" s="158">
        <f t="shared" si="118"/>
        <v>0</v>
      </c>
      <c r="L2504" s="159">
        <f t="shared" si="119"/>
        <v>-3.001081059379909E-4</v>
      </c>
    </row>
    <row r="2505" spans="2:12" x14ac:dyDescent="0.2">
      <c r="B2505" s="112" t="s">
        <v>2</v>
      </c>
      <c r="C2505" s="113">
        <f>_xll.qlCalendarAdvance("TARGET",C2504,B2505,"mf")</f>
        <v>54024</v>
      </c>
      <c r="D2505" s="120">
        <f>_xll.xlShmInterpRateFwd($D$3&amp;T(CalculationTrigger),C2505,,5,C2506)</f>
        <v>1.4883118349337726E-2</v>
      </c>
      <c r="E2505" s="120">
        <f>_xll.xlShmInterpRateFwd($E$3&amp;T(CalculationTrigger),C2505,,5,C2506)</f>
        <v>1.4827581042261756E-2</v>
      </c>
      <c r="F2505" s="121">
        <f>_xll.xlShmInterpRateFwd($F$3&amp;T(CalculationTrigger),C2505,,5,C2506)</f>
        <v>1.4487723446478151E-2</v>
      </c>
      <c r="G2505" s="148">
        <f>_xll.xlShmInterpDisc($G$3&amp;T(CalculationTrigger),C2505)</f>
        <v>0.64660645591880683</v>
      </c>
      <c r="H2505" s="149">
        <f>_xll.xlShmInterpDisc($H$3&amp;T(CalculationTrigger),C2505)</f>
        <v>0.64761643812561109</v>
      </c>
      <c r="I2505" s="150">
        <f>_xll.xlShmInterpDisc($I$3&amp;T(CalculationTrigger),C2505)</f>
        <v>0.65360609909596035</v>
      </c>
      <c r="J2505" s="157">
        <f t="shared" si="117"/>
        <v>5.0882062051209709E-5</v>
      </c>
      <c r="K2505" s="158">
        <f t="shared" si="118"/>
        <v>0</v>
      </c>
      <c r="L2505" s="159">
        <f t="shared" si="119"/>
        <v>-3.0013296731777129E-4</v>
      </c>
    </row>
    <row r="2506" spans="2:12" x14ac:dyDescent="0.2">
      <c r="B2506" s="112" t="s">
        <v>2</v>
      </c>
      <c r="C2506" s="113">
        <f>_xll.qlCalendarAdvance("TARGET",C2505,B2506,"mf")</f>
        <v>54031</v>
      </c>
      <c r="D2506" s="120">
        <f>_xll.xlShmInterpRateFwd($D$3&amp;T(CalculationTrigger),C2506,,5,C2507)</f>
        <v>1.4880894674994904E-2</v>
      </c>
      <c r="E2506" s="120">
        <f>_xll.xlShmInterpRateFwd($E$3&amp;T(CalculationTrigger),C2506,,5,C2507)</f>
        <v>1.4825223587794489E-2</v>
      </c>
      <c r="F2506" s="121">
        <f>_xll.xlShmInterpRateFwd($F$3&amp;T(CalculationTrigger),C2506,,5,C2507)</f>
        <v>1.4485475657347587E-2</v>
      </c>
      <c r="G2506" s="148">
        <f>_xll.xlShmInterpDisc($G$3&amp;T(CalculationTrigger),C2506)</f>
        <v>0.6464219479174883</v>
      </c>
      <c r="H2506" s="149">
        <f>_xll.xlShmInterpDisc($H$3&amp;T(CalculationTrigger),C2506)</f>
        <v>0.64743233131045164</v>
      </c>
      <c r="I2506" s="150">
        <f>_xll.xlShmInterpDisc($I$3&amp;T(CalculationTrigger),C2506)</f>
        <v>0.65342454720847631</v>
      </c>
      <c r="J2506" s="157">
        <f t="shared" si="117"/>
        <v>5.0884960916672929E-5</v>
      </c>
      <c r="K2506" s="158">
        <f t="shared" si="118"/>
        <v>0</v>
      </c>
      <c r="L2506" s="159">
        <f t="shared" si="119"/>
        <v>-3.0015772888484712E-4</v>
      </c>
    </row>
    <row r="2507" spans="2:12" x14ac:dyDescent="0.2">
      <c r="B2507" s="112" t="s">
        <v>2</v>
      </c>
      <c r="C2507" s="113">
        <f>_xll.qlCalendarAdvance("TARGET",C2506,B2507,"mf")</f>
        <v>54038</v>
      </c>
      <c r="D2507" s="120">
        <f>_xll.xlShmInterpRateFwd($D$3&amp;T(CalculationTrigger),C2507,,5,C2508)</f>
        <v>1.4878661103786845E-2</v>
      </c>
      <c r="E2507" s="120">
        <f>_xll.xlShmInterpRateFwd($E$3&amp;T(CalculationTrigger),C2507,,5,C2508)</f>
        <v>1.4822856402890824E-2</v>
      </c>
      <c r="F2507" s="121">
        <f>_xll.xlShmInterpRateFwd($F$3&amp;T(CalculationTrigger),C2507,,5,C2508)</f>
        <v>1.4483217735136411E-2</v>
      </c>
      <c r="G2507" s="148">
        <f>_xll.xlShmInterpDisc($G$3&amp;T(CalculationTrigger),C2507)</f>
        <v>0.64623752011665758</v>
      </c>
      <c r="H2507" s="149">
        <f>_xll.xlShmInterpDisc($H$3&amp;T(CalculationTrigger),C2507)</f>
        <v>0.64724830608858286</v>
      </c>
      <c r="I2507" s="150">
        <f>_xll.xlShmInterpDisc($I$3&amp;T(CalculationTrigger),C2507)</f>
        <v>0.653243073902949</v>
      </c>
      <c r="J2507" s="157">
        <f t="shared" si="117"/>
        <v>5.088793967751263E-5</v>
      </c>
      <c r="K2507" s="158">
        <f t="shared" si="118"/>
        <v>0</v>
      </c>
      <c r="L2507" s="159">
        <f t="shared" si="119"/>
        <v>-3.0018239107649364E-4</v>
      </c>
    </row>
    <row r="2508" spans="2:12" x14ac:dyDescent="0.2">
      <c r="B2508" s="112" t="s">
        <v>2</v>
      </c>
      <c r="C2508" s="113">
        <f>_xll.qlCalendarAdvance("TARGET",C2507,B2508,"mf")</f>
        <v>54045</v>
      </c>
      <c r="D2508" s="120">
        <f>_xll.xlShmInterpRateFwd($D$3&amp;T(CalculationTrigger),C2508,,5,C2509)</f>
        <v>1.4876560001129271E-2</v>
      </c>
      <c r="E2508" s="120">
        <f>_xll.xlShmInterpRateFwd($E$3&amp;T(CalculationTrigger),C2508,,5,C2509)</f>
        <v>1.4820610054963365E-2</v>
      </c>
      <c r="F2508" s="121">
        <f>_xll.xlShmInterpRateFwd($F$3&amp;T(CalculationTrigger),C2508,,5,C2509)</f>
        <v>1.4481074374179718E-2</v>
      </c>
      <c r="G2508" s="148">
        <f>_xll.xlShmInterpDisc($G$3&amp;T(CalculationTrigger),C2508)</f>
        <v>0.6460531726002986</v>
      </c>
      <c r="H2508" s="149">
        <f>_xll.xlShmInterpDisc($H$3&amp;T(CalculationTrigger),C2508)</f>
        <v>0.64706436254089628</v>
      </c>
      <c r="I2508" s="150">
        <f>_xll.xlShmInterpDisc($I$3&amp;T(CalculationTrigger),C2508)</f>
        <v>0.65306167926879211</v>
      </c>
      <c r="J2508" s="157">
        <f t="shared" si="117"/>
        <v>5.089099808033135E-5</v>
      </c>
      <c r="K2508" s="158">
        <f t="shared" si="118"/>
        <v>0</v>
      </c>
      <c r="L2508" s="159">
        <f t="shared" si="119"/>
        <v>-3.0020695432998279E-4</v>
      </c>
    </row>
    <row r="2509" spans="2:12" x14ac:dyDescent="0.2">
      <c r="B2509" s="112" t="s">
        <v>2</v>
      </c>
      <c r="C2509" s="113">
        <f>_xll.qlCalendarAdvance("TARGET",C2508,B2509,"mf")</f>
        <v>54053</v>
      </c>
      <c r="D2509" s="120">
        <f>_xll.xlShmInterpRateFwd($D$3&amp;T(CalculationTrigger),C2509,,5,C2510)</f>
        <v>1.4873841505361151E-2</v>
      </c>
      <c r="E2509" s="120">
        <f>_xll.xlShmInterpRateFwd($E$3&amp;T(CalculationTrigger),C2509,,5,C2510)</f>
        <v>1.4817751054434478E-2</v>
      </c>
      <c r="F2509" s="121">
        <f>_xll.xlShmInterpRateFwd($F$3&amp;T(CalculationTrigger),C2509,,5,C2510)</f>
        <v>1.4478345157150104E-2</v>
      </c>
      <c r="G2509" s="148">
        <f>_xll.xlShmInterpDisc($G$3&amp;T(CalculationTrigger),C2509)</f>
        <v>0.64584258813972339</v>
      </c>
      <c r="H2509" s="149">
        <f>_xll.xlShmInterpDisc($H$3&amp;T(CalculationTrigger),C2509)</f>
        <v>0.64685424145651216</v>
      </c>
      <c r="I2509" s="150">
        <f>_xll.xlShmInterpDisc($I$3&amp;T(CalculationTrigger),C2509)</f>
        <v>0.65285446756248444</v>
      </c>
      <c r="J2509" s="157">
        <f t="shared" si="117"/>
        <v>5.0894590593602395E-5</v>
      </c>
      <c r="K2509" s="158">
        <f t="shared" si="118"/>
        <v>0</v>
      </c>
      <c r="L2509" s="159">
        <f t="shared" si="119"/>
        <v>-3.0023490603184571E-4</v>
      </c>
    </row>
    <row r="2510" spans="2:12" x14ac:dyDescent="0.2">
      <c r="B2510" s="112" t="s">
        <v>2</v>
      </c>
      <c r="C2510" s="113">
        <f>_xll.qlCalendarAdvance("TARGET",C2509,B2510,"mf")</f>
        <v>54060</v>
      </c>
      <c r="D2510" s="120">
        <f>_xll.xlShmInterpRateFwd($D$3&amp;T(CalculationTrigger),C2510,,5,C2511)</f>
        <v>1.4871576762057789E-2</v>
      </c>
      <c r="E2510" s="120">
        <f>_xll.xlShmInterpRateFwd($E$3&amp;T(CalculationTrigger),C2510,,5,C2511)</f>
        <v>1.4815353227034618E-2</v>
      </c>
      <c r="F2510" s="121">
        <f>_xll.xlShmInterpRateFwd($F$3&amp;T(CalculationTrigger),C2510,,5,C2511)</f>
        <v>1.4476055315691183E-2</v>
      </c>
      <c r="G2510" s="148">
        <f>_xll.xlShmInterpDisc($G$3&amp;T(CalculationTrigger),C2510)</f>
        <v>0.64565841294436677</v>
      </c>
      <c r="H2510" s="149">
        <f>_xll.xlShmInterpDisc($H$3&amp;T(CalculationTrigger),C2510)</f>
        <v>0.64667047319732684</v>
      </c>
      <c r="I2510" s="150">
        <f>_xll.xlShmInterpDisc($I$3&amp;T(CalculationTrigger),C2510)</f>
        <v>0.65267324181100927</v>
      </c>
      <c r="J2510" s="157">
        <f t="shared" si="117"/>
        <v>5.0897818804611404E-5</v>
      </c>
      <c r="K2510" s="158">
        <f t="shared" si="118"/>
        <v>0</v>
      </c>
      <c r="L2510" s="159">
        <f t="shared" si="119"/>
        <v>-3.0025925874742614E-4</v>
      </c>
    </row>
    <row r="2511" spans="2:12" x14ac:dyDescent="0.2">
      <c r="B2511" s="112" t="s">
        <v>2</v>
      </c>
      <c r="C2511" s="113">
        <f>_xll.qlCalendarAdvance("TARGET",C2510,B2511,"mf")</f>
        <v>54067</v>
      </c>
      <c r="D2511" s="120">
        <f>_xll.xlShmInterpRateFwd($D$3&amp;T(CalculationTrigger),C2511,,5,C2512)</f>
        <v>1.48693020788339E-2</v>
      </c>
      <c r="E2511" s="120">
        <f>_xll.xlShmInterpRateFwd($E$3&amp;T(CalculationTrigger),C2511,,5,C2512)</f>
        <v>1.481294563029089E-2</v>
      </c>
      <c r="F2511" s="121">
        <f>_xll.xlShmInterpRateFwd($F$3&amp;T(CalculationTrigger),C2511,,5,C2512)</f>
        <v>1.4473755294992747E-2</v>
      </c>
      <c r="G2511" s="148">
        <f>_xll.xlShmInterpDisc($G$3&amp;T(CalculationTrigger),C2511)</f>
        <v>0.64547431829749691</v>
      </c>
      <c r="H2511" s="149">
        <f>_xll.xlShmInterpDisc($H$3&amp;T(CalculationTrigger),C2511)</f>
        <v>0.64648678686656447</v>
      </c>
      <c r="I2511" s="150">
        <f>_xll.xlShmInterpDisc($I$3&amp;T(CalculationTrigger),C2511)</f>
        <v>0.65249209501204186</v>
      </c>
      <c r="J2511" s="157">
        <f t="shared" si="117"/>
        <v>5.0901125861261455E-5</v>
      </c>
      <c r="K2511" s="158">
        <f t="shared" si="118"/>
        <v>0</v>
      </c>
      <c r="L2511" s="159">
        <f t="shared" si="119"/>
        <v>-3.0028351389911351E-4</v>
      </c>
    </row>
    <row r="2512" spans="2:12" x14ac:dyDescent="0.2">
      <c r="B2512" s="112" t="s">
        <v>2</v>
      </c>
      <c r="C2512" s="113">
        <f>_xll.qlCalendarAdvance("TARGET",C2511,B2512,"mf")</f>
        <v>54074</v>
      </c>
      <c r="D2512" s="120">
        <f>_xll.xlShmInterpRateFwd($D$3&amp;T(CalculationTrigger),C2512,,5,C2513)</f>
        <v>1.4867017445219568E-2</v>
      </c>
      <c r="E2512" s="120">
        <f>_xll.xlShmInterpRateFwd($E$3&amp;T(CalculationTrigger),C2512,,5,C2513)</f>
        <v>1.4810528254805087E-2</v>
      </c>
      <c r="F2512" s="121">
        <f>_xll.xlShmInterpRateFwd($F$3&amp;T(CalculationTrigger),C2512,,5,C2513)</f>
        <v>1.4471445083953776E-2</v>
      </c>
      <c r="G2512" s="148">
        <f>_xll.xlShmInterpDisc($G$3&amp;T(CalculationTrigger),C2512)</f>
        <v>0.64529030428313938</v>
      </c>
      <c r="H2512" s="149">
        <f>_xll.xlShmInterpDisc($H$3&amp;T(CalculationTrigger),C2512)</f>
        <v>0.6463031825451232</v>
      </c>
      <c r="I2512" s="150">
        <f>_xll.xlShmInterpDisc($I$3&amp;T(CalculationTrigger),C2512)</f>
        <v>0.65231102725507473</v>
      </c>
      <c r="J2512" s="157">
        <f t="shared" si="117"/>
        <v>5.0904511510189103E-5</v>
      </c>
      <c r="K2512" s="158">
        <f t="shared" si="118"/>
        <v>0</v>
      </c>
      <c r="L2512" s="159">
        <f t="shared" si="119"/>
        <v>-3.0030767192418197E-4</v>
      </c>
    </row>
    <row r="2513" spans="2:12" x14ac:dyDescent="0.2">
      <c r="B2513" s="112" t="s">
        <v>2</v>
      </c>
      <c r="C2513" s="113">
        <f>_xll.qlCalendarAdvance("TARGET",C2512,B2513,"mf")</f>
        <v>54081</v>
      </c>
      <c r="D2513" s="120">
        <f>_xll.xlShmInterpRateFwd($D$3&amp;T(CalculationTrigger),C2513,,5,C2514)</f>
        <v>1.4864722850849148E-2</v>
      </c>
      <c r="E2513" s="120">
        <f>_xll.xlShmInterpRateFwd($E$3&amp;T(CalculationTrigger),C2513,,5,C2514)</f>
        <v>1.4808101091184802E-2</v>
      </c>
      <c r="F2513" s="121">
        <f>_xll.xlShmInterpRateFwd($F$3&amp;T(CalculationTrigger),C2513,,5,C2514)</f>
        <v>1.4469124671403762E-2</v>
      </c>
      <c r="G2513" s="148">
        <f>_xll.xlShmInterpDisc($G$3&amp;T(CalculationTrigger),C2513)</f>
        <v>0.64510637098533052</v>
      </c>
      <c r="H2513" s="149">
        <f>_xll.xlShmInterpDisc($H$3&amp;T(CalculationTrigger),C2513)</f>
        <v>0.64611966031390278</v>
      </c>
      <c r="I2513" s="150">
        <f>_xll.xlShmInterpDisc($I$3&amp;T(CalculationTrigger),C2513)</f>
        <v>0.65213003862961894</v>
      </c>
      <c r="J2513" s="157">
        <f t="shared" si="117"/>
        <v>5.0907975497994223E-5</v>
      </c>
      <c r="K2513" s="158">
        <f t="shared" si="118"/>
        <v>0</v>
      </c>
      <c r="L2513" s="159">
        <f t="shared" si="119"/>
        <v>-3.0033173325990216E-4</v>
      </c>
    </row>
    <row r="2514" spans="2:12" x14ac:dyDescent="0.2">
      <c r="B2514" s="112" t="s">
        <v>2</v>
      </c>
      <c r="C2514" s="113">
        <f>_xll.qlCalendarAdvance("TARGET",C2513,B2514,"mf")</f>
        <v>54088</v>
      </c>
      <c r="D2514" s="120">
        <f>_xll.xlShmInterpRateFwd($D$3&amp;T(CalculationTrigger),C2514,,5,C2515)</f>
        <v>1.4862418285275928E-2</v>
      </c>
      <c r="E2514" s="120">
        <f>_xll.xlShmInterpRateFwd($E$3&amp;T(CalculationTrigger),C2514,,5,C2515)</f>
        <v>1.4805664130014471E-2</v>
      </c>
      <c r="F2514" s="121">
        <f>_xll.xlShmInterpRateFwd($F$3&amp;T(CalculationTrigger),C2514,,5,C2515)</f>
        <v>1.4466794046183796E-2</v>
      </c>
      <c r="G2514" s="148">
        <f>_xll.xlShmInterpDisc($G$3&amp;T(CalculationTrigger),C2514)</f>
        <v>0.64492251848811633</v>
      </c>
      <c r="H2514" s="149">
        <f>_xll.xlShmInterpDisc($H$3&amp;T(CalculationTrigger),C2514)</f>
        <v>0.64593622025380459</v>
      </c>
      <c r="I2514" s="150">
        <f>_xll.xlShmInterpDisc($I$3&amp;T(CalculationTrigger),C2514)</f>
        <v>0.65194912922520465</v>
      </c>
      <c r="J2514" s="157">
        <f t="shared" si="117"/>
        <v>5.0911517571312232E-5</v>
      </c>
      <c r="K2514" s="158">
        <f t="shared" si="118"/>
        <v>0</v>
      </c>
      <c r="L2514" s="159">
        <f t="shared" si="119"/>
        <v>-3.0035569834353451E-4</v>
      </c>
    </row>
    <row r="2515" spans="2:12" x14ac:dyDescent="0.2">
      <c r="B2515" s="112" t="s">
        <v>2</v>
      </c>
      <c r="C2515" s="113">
        <f>_xll.qlCalendarAdvance("TARGET",C2514,B2515,"mf")</f>
        <v>54095</v>
      </c>
      <c r="D2515" s="120">
        <f>_xll.xlShmInterpRateFwd($D$3&amp;T(CalculationTrigger),C2515,,5,C2516)</f>
        <v>1.486010373811692E-2</v>
      </c>
      <c r="E2515" s="120">
        <f>_xll.xlShmInterpRateFwd($E$3&amp;T(CalculationTrigger),C2515,,5,C2516)</f>
        <v>1.4803217361924895E-2</v>
      </c>
      <c r="F2515" s="121">
        <f>_xll.xlShmInterpRateFwd($F$3&amp;T(CalculationTrigger),C2515,,5,C2516)</f>
        <v>1.446445319718132E-2</v>
      </c>
      <c r="G2515" s="148">
        <f>_xll.xlShmInterpDisc($G$3&amp;T(CalculationTrigger),C2515)</f>
        <v>0.64473874687555321</v>
      </c>
      <c r="H2515" s="149">
        <f>_xll.xlShmInterpDisc($H$3&amp;T(CalculationTrigger),C2515)</f>
        <v>0.64575286244573182</v>
      </c>
      <c r="I2515" s="150">
        <f>_xll.xlShmInterpDisc($I$3&amp;T(CalculationTrigger),C2515)</f>
        <v>0.65176829913138123</v>
      </c>
      <c r="J2515" s="157">
        <f t="shared" si="117"/>
        <v>5.0915137476763578E-5</v>
      </c>
      <c r="K2515" s="158">
        <f t="shared" si="118"/>
        <v>0</v>
      </c>
      <c r="L2515" s="159">
        <f t="shared" si="119"/>
        <v>-3.0037956761235022E-4</v>
      </c>
    </row>
    <row r="2516" spans="2:12" x14ac:dyDescent="0.2">
      <c r="B2516" s="112" t="s">
        <v>2</v>
      </c>
      <c r="C2516" s="113">
        <f>_xll.qlCalendarAdvance("TARGET",C2515,B2516,"mf")</f>
        <v>54102</v>
      </c>
      <c r="D2516" s="120">
        <f>_xll.xlShmInterpRateFwd($D$3&amp;T(CalculationTrigger),C2516,,5,C2517)</f>
        <v>1.4857779198960188E-2</v>
      </c>
      <c r="E2516" s="120">
        <f>_xll.xlShmInterpRateFwd($E$3&amp;T(CalculationTrigger),C2516,,5,C2517)</f>
        <v>1.4800760777500539E-2</v>
      </c>
      <c r="F2516" s="121">
        <f>_xll.xlShmInterpRateFwd($F$3&amp;T(CalculationTrigger),C2516,,5,C2517)</f>
        <v>1.4462102113208497E-2</v>
      </c>
      <c r="G2516" s="148">
        <f>_xll.xlShmInterpDisc($G$3&amp;T(CalculationTrigger),C2516)</f>
        <v>0.64455505623170739</v>
      </c>
      <c r="H2516" s="149">
        <f>_xll.xlShmInterpDisc($H$3&amp;T(CalculationTrigger),C2516)</f>
        <v>0.64556958697058875</v>
      </c>
      <c r="I2516" s="150">
        <f>_xll.xlShmInterpDisc($I$3&amp;T(CalculationTrigger),C2516)</f>
        <v>0.65158754843771627</v>
      </c>
      <c r="J2516" s="157">
        <f t="shared" si="117"/>
        <v>5.0918834960953692E-5</v>
      </c>
      <c r="K2516" s="158">
        <f t="shared" si="118"/>
        <v>0</v>
      </c>
      <c r="L2516" s="159">
        <f t="shared" si="119"/>
        <v>-3.0040334150361719E-4</v>
      </c>
    </row>
    <row r="2517" spans="2:12" x14ac:dyDescent="0.2">
      <c r="B2517" s="112" t="s">
        <v>2</v>
      </c>
      <c r="C2517" s="113">
        <f>_xll.qlCalendarAdvance("TARGET",C2516,B2517,"mf")</f>
        <v>54109</v>
      </c>
      <c r="D2517" s="120">
        <f>_xll.xlShmInterpRateFwd($D$3&amp;T(CalculationTrigger),C2517,,5,C2518)</f>
        <v>1.4855444657370652E-2</v>
      </c>
      <c r="E2517" s="120">
        <f>_xll.xlShmInterpRateFwd($E$3&amp;T(CalculationTrigger),C2517,,5,C2518)</f>
        <v>1.479829436736064E-2</v>
      </c>
      <c r="F2517" s="121">
        <f>_xll.xlShmInterpRateFwd($F$3&amp;T(CalculationTrigger),C2517,,5,C2518)</f>
        <v>1.445974078317018E-2</v>
      </c>
      <c r="G2517" s="148">
        <f>_xll.xlShmInterpDisc($G$3&amp;T(CalculationTrigger),C2517)</f>
        <v>0.64437144664065504</v>
      </c>
      <c r="H2517" s="149">
        <f>_xll.xlShmInterpDisc($H$3&amp;T(CalculationTrigger),C2517)</f>
        <v>0.64538639390928154</v>
      </c>
      <c r="I2517" s="150">
        <f>_xll.xlShmInterpDisc($I$3&amp;T(CalculationTrigger),C2517)</f>
        <v>0.65140687723379676</v>
      </c>
      <c r="J2517" s="157">
        <f t="shared" si="117"/>
        <v>5.092260977051993E-5</v>
      </c>
      <c r="K2517" s="158">
        <f t="shared" si="118"/>
        <v>0</v>
      </c>
      <c r="L2517" s="159">
        <f t="shared" si="119"/>
        <v>-3.0042702045460717E-4</v>
      </c>
    </row>
    <row r="2518" spans="2:12" x14ac:dyDescent="0.2">
      <c r="B2518" s="112" t="s">
        <v>2</v>
      </c>
      <c r="C2518" s="113">
        <f>_xll.qlCalendarAdvance("TARGET",C2517,B2518,"mf")</f>
        <v>54116</v>
      </c>
      <c r="D2518" s="120">
        <f>_xll.xlShmInterpRateFwd($D$3&amp;T(CalculationTrigger),C2518,,5,C2519)</f>
        <v>1.485310010298274E-2</v>
      </c>
      <c r="E2518" s="120">
        <f>_xll.xlShmInterpRateFwd($E$3&amp;T(CalculationTrigger),C2518,,5,C2519)</f>
        <v>1.4795818122089698E-2</v>
      </c>
      <c r="F2518" s="121">
        <f>_xll.xlShmInterpRateFwd($F$3&amp;T(CalculationTrigger),C2518,,5,C2519)</f>
        <v>1.4457369195866978E-2</v>
      </c>
      <c r="G2518" s="148">
        <f>_xll.xlShmInterpDisc($G$3&amp;T(CalculationTrigger),C2518)</f>
        <v>0.64418791818648258</v>
      </c>
      <c r="H2518" s="149">
        <f>_xll.xlShmInterpDisc($H$3&amp;T(CalculationTrigger),C2518)</f>
        <v>0.64520328334271759</v>
      </c>
      <c r="I2518" s="150">
        <f>_xll.xlShmInterpDisc($I$3&amp;T(CalculationTrigger),C2518)</f>
        <v>0.6512262856092278</v>
      </c>
      <c r="J2518" s="157">
        <f t="shared" si="117"/>
        <v>5.0926461652059422E-5</v>
      </c>
      <c r="K2518" s="158">
        <f t="shared" si="118"/>
        <v>0</v>
      </c>
      <c r="L2518" s="159">
        <f t="shared" si="119"/>
        <v>-3.0045060490258826E-4</v>
      </c>
    </row>
    <row r="2519" spans="2:12" x14ac:dyDescent="0.2">
      <c r="B2519" s="112" t="s">
        <v>2</v>
      </c>
      <c r="C2519" s="113">
        <f>_xll.qlCalendarAdvance("TARGET",C2518,B2519,"mf")</f>
        <v>54123</v>
      </c>
      <c r="D2519" s="120">
        <f>_xll.xlShmInterpRateFwd($D$3&amp;T(CalculationTrigger),C2519,,5,C2520)</f>
        <v>1.4850745525332438E-2</v>
      </c>
      <c r="E2519" s="120">
        <f>_xll.xlShmInterpRateFwd($E$3&amp;T(CalculationTrigger),C2519,,5,C2520)</f>
        <v>1.4793332032318562E-2</v>
      </c>
      <c r="F2519" s="121">
        <f>_xll.xlShmInterpRateFwd($F$3&amp;T(CalculationTrigger),C2519,,5,C2520)</f>
        <v>1.4454987340215362E-2</v>
      </c>
      <c r="G2519" s="148">
        <f>_xll.xlShmInterpDisc($G$3&amp;T(CalculationTrigger),C2519)</f>
        <v>0.64400447095328572</v>
      </c>
      <c r="H2519" s="149">
        <f>_xll.xlShmInterpDisc($H$3&amp;T(CalculationTrigger),C2519)</f>
        <v>0.64502025535180596</v>
      </c>
      <c r="I2519" s="150">
        <f>_xll.xlShmInterpDisc($I$3&amp;T(CalculationTrigger),C2519)</f>
        <v>0.6510457736536337</v>
      </c>
      <c r="J2519" s="157">
        <f t="shared" si="117"/>
        <v>5.0930390352222702E-5</v>
      </c>
      <c r="K2519" s="158">
        <f t="shared" si="118"/>
        <v>0</v>
      </c>
      <c r="L2519" s="159">
        <f t="shared" si="119"/>
        <v>-3.004740952848254E-4</v>
      </c>
    </row>
    <row r="2520" spans="2:12" x14ac:dyDescent="0.2">
      <c r="B2520" s="112" t="s">
        <v>2</v>
      </c>
      <c r="C2520" s="113">
        <f>_xll.qlCalendarAdvance("TARGET",C2519,B2520,"mf")</f>
        <v>54130</v>
      </c>
      <c r="D2520" s="120">
        <f>_xll.xlShmInterpRateFwd($D$3&amp;T(CalculationTrigger),C2520,,5,C2521)</f>
        <v>1.4848380914065797E-2</v>
      </c>
      <c r="E2520" s="120">
        <f>_xll.xlShmInterpRateFwd($E$3&amp;T(CalculationTrigger),C2520,,5,C2521)</f>
        <v>1.4790836088631765E-2</v>
      </c>
      <c r="F2520" s="121">
        <f>_xll.xlShmInterpRateFwd($F$3&amp;T(CalculationTrigger),C2520,,5,C2521)</f>
        <v>1.4452595205015972E-2</v>
      </c>
      <c r="G2520" s="148">
        <f>_xll.xlShmInterpDisc($G$3&amp;T(CalculationTrigger),C2520)</f>
        <v>0.64382110502517076</v>
      </c>
      <c r="H2520" s="149">
        <f>_xll.xlShmInterpDisc($H$3&amp;T(CalculationTrigger),C2520)</f>
        <v>0.64483731001745692</v>
      </c>
      <c r="I2520" s="150">
        <f>_xll.xlShmInterpDisc($I$3&amp;T(CalculationTrigger),C2520)</f>
        <v>0.65086534145665675</v>
      </c>
      <c r="J2520" s="157">
        <f t="shared" si="117"/>
        <v>5.0934395617598601E-5</v>
      </c>
      <c r="K2520" s="158">
        <f t="shared" si="118"/>
        <v>0</v>
      </c>
      <c r="L2520" s="159">
        <f t="shared" si="119"/>
        <v>-3.0049749203858684E-4</v>
      </c>
    </row>
    <row r="2521" spans="2:12" x14ac:dyDescent="0.2">
      <c r="B2521" s="112" t="s">
        <v>2</v>
      </c>
      <c r="C2521" s="113">
        <f>_xll.qlCalendarAdvance("TARGET",C2520,B2521,"mf")</f>
        <v>54137</v>
      </c>
      <c r="D2521" s="120">
        <f>_xll.xlShmInterpRateFwd($D$3&amp;T(CalculationTrigger),C2521,,5,C2522)</f>
        <v>1.4846006258736204E-2</v>
      </c>
      <c r="E2521" s="120">
        <f>_xll.xlShmInterpRateFwd($E$3&amp;T(CalculationTrigger),C2521,,5,C2522)</f>
        <v>1.4788330281631222E-2</v>
      </c>
      <c r="F2521" s="121">
        <f>_xll.xlShmInterpRateFwd($F$3&amp;T(CalculationTrigger),C2521,,5,C2522)</f>
        <v>1.4450192779144765E-2</v>
      </c>
      <c r="G2521" s="148">
        <f>_xll.xlShmInterpDisc($G$3&amp;T(CalculationTrigger),C2521)</f>
        <v>0.64363782048625306</v>
      </c>
      <c r="H2521" s="149">
        <f>_xll.xlShmInterpDisc($H$3&amp;T(CalculationTrigger),C2521)</f>
        <v>0.64465444742058231</v>
      </c>
      <c r="I2521" s="150">
        <f>_xll.xlShmInterpDisc($I$3&amp;T(CalculationTrigger),C2521)</f>
        <v>0.65068498910795836</v>
      </c>
      <c r="J2521" s="157">
        <f t="shared" si="117"/>
        <v>5.0938477194825673E-5</v>
      </c>
      <c r="K2521" s="158">
        <f t="shared" si="118"/>
        <v>0</v>
      </c>
      <c r="L2521" s="159">
        <f t="shared" si="119"/>
        <v>-3.0052079560114478E-4</v>
      </c>
    </row>
    <row r="2522" spans="2:12" x14ac:dyDescent="0.2">
      <c r="B2522" s="112" t="s">
        <v>2</v>
      </c>
      <c r="C2522" s="113">
        <f>_xll.qlCalendarAdvance("TARGET",C2521,B2522,"mf")</f>
        <v>54144</v>
      </c>
      <c r="D2522" s="120">
        <f>_xll.xlShmInterpRateFwd($D$3&amp;T(CalculationTrigger),C2522,,5,C2523)</f>
        <v>1.4844144883030682E-2</v>
      </c>
      <c r="E2522" s="120">
        <f>_xll.xlShmInterpRateFwd($E$3&amp;T(CalculationTrigger),C2522,,5,C2523)</f>
        <v>1.4786291170607141E-2</v>
      </c>
      <c r="F2522" s="121">
        <f>_xll.xlShmInterpRateFwd($F$3&amp;T(CalculationTrigger),C2522,,5,C2523)</f>
        <v>1.4448231792341721E-2</v>
      </c>
      <c r="G2522" s="148">
        <f>_xll.xlShmInterpDisc($G$3&amp;T(CalculationTrigger),C2522)</f>
        <v>0.64345461742065835</v>
      </c>
      <c r="H2522" s="149">
        <f>_xll.xlShmInterpDisc($H$3&amp;T(CalculationTrigger),C2522)</f>
        <v>0.6444716676420954</v>
      </c>
      <c r="I2522" s="150">
        <f>_xll.xlShmInterpDisc($I$3&amp;T(CalculationTrigger),C2522)</f>
        <v>0.65050471669721832</v>
      </c>
      <c r="J2522" s="157">
        <f t="shared" si="117"/>
        <v>5.094263483052032E-5</v>
      </c>
      <c r="K2522" s="158">
        <f t="shared" si="118"/>
        <v>0</v>
      </c>
      <c r="L2522" s="159">
        <f t="shared" si="119"/>
        <v>-3.0054400640976766E-4</v>
      </c>
    </row>
    <row r="2523" spans="2:12" x14ac:dyDescent="0.2">
      <c r="B2523" s="112" t="s">
        <v>2</v>
      </c>
      <c r="C2523" s="113">
        <f>_xll.qlCalendarAdvance("TARGET",C2522,B2523,"mf")</f>
        <v>54155</v>
      </c>
      <c r="D2523" s="120">
        <f>_xll.xlShmInterpRateFwd($D$3&amp;T(CalculationTrigger),C2523,,5,C2524)</f>
        <v>1.4840630914449501E-2</v>
      </c>
      <c r="E2523" s="120">
        <f>_xll.xlShmInterpRateFwd($E$3&amp;T(CalculationTrigger),C2523,,5,C2524)</f>
        <v>1.4782618526403292E-2</v>
      </c>
      <c r="F2523" s="121">
        <f>_xll.xlShmInterpRateFwd($F$3&amp;T(CalculationTrigger),C2523,,5,C2524)</f>
        <v>1.4444744881423929E-2</v>
      </c>
      <c r="G2523" s="148">
        <f>_xll.xlShmInterpDisc($G$3&amp;T(CalculationTrigger),C2523)</f>
        <v>0.6431668917007457</v>
      </c>
      <c r="H2523" s="149">
        <f>_xll.xlShmInterpDisc($H$3&amp;T(CalculationTrigger),C2523)</f>
        <v>0.64418460979746806</v>
      </c>
      <c r="I2523" s="150">
        <f>_xll.xlShmInterpDisc($I$3&amp;T(CalculationTrigger),C2523)</f>
        <v>0.65022159320339679</v>
      </c>
      <c r="J2523" s="157">
        <f t="shared" si="117"/>
        <v>5.0949321317740342E-5</v>
      </c>
      <c r="K2523" s="158">
        <f t="shared" si="118"/>
        <v>0</v>
      </c>
      <c r="L2523" s="159">
        <f t="shared" si="119"/>
        <v>-3.0058029418852082E-4</v>
      </c>
    </row>
    <row r="2524" spans="2:12" x14ac:dyDescent="0.2">
      <c r="B2524" s="112" t="s">
        <v>2</v>
      </c>
      <c r="C2524" s="113">
        <f>_xll.qlCalendarAdvance("TARGET",C2523,B2524,"mf")</f>
        <v>54162</v>
      </c>
      <c r="D2524" s="120">
        <f>_xll.xlShmInterpRateFwd($D$3&amp;T(CalculationTrigger),C2524,,5,C2525)</f>
        <v>1.4839746636670982E-2</v>
      </c>
      <c r="E2524" s="120">
        <f>_xll.xlShmInterpRateFwd($E$3&amp;T(CalculationTrigger),C2524,,5,C2525)</f>
        <v>1.4781603749056012E-2</v>
      </c>
      <c r="F2524" s="121">
        <f>_xll.xlShmInterpRateFwd($F$3&amp;T(CalculationTrigger),C2524,,5,C2525)</f>
        <v>1.444383193474528E-2</v>
      </c>
      <c r="G2524" s="148">
        <f>_xll.xlShmInterpDisc($G$3&amp;T(CalculationTrigger),C2524)</f>
        <v>0.64298388894442149</v>
      </c>
      <c r="H2524" s="149">
        <f>_xll.xlShmInterpDisc($H$3&amp;T(CalculationTrigger),C2524)</f>
        <v>0.64400203375701104</v>
      </c>
      <c r="I2524" s="150">
        <f>_xll.xlShmInterpDisc($I$3&amp;T(CalculationTrigger),C2524)</f>
        <v>0.65004151707425895</v>
      </c>
      <c r="J2524" s="157">
        <f t="shared" si="117"/>
        <v>5.0953673368864985E-5</v>
      </c>
      <c r="K2524" s="158">
        <f t="shared" si="118"/>
        <v>0</v>
      </c>
      <c r="L2524" s="159">
        <f t="shared" si="119"/>
        <v>-3.0060326849488321E-4</v>
      </c>
    </row>
    <row r="2525" spans="2:12" x14ac:dyDescent="0.2">
      <c r="B2525" s="112" t="s">
        <v>2</v>
      </c>
      <c r="C2525" s="113">
        <f>_xll.qlCalendarAdvance("TARGET",C2524,B2525,"mf")</f>
        <v>54169</v>
      </c>
      <c r="D2525" s="120">
        <f>_xll.xlShmInterpRateFwd($D$3&amp;T(CalculationTrigger),C2525,,5,C2526)</f>
        <v>1.483881036839102E-2</v>
      </c>
      <c r="E2525" s="120">
        <f>_xll.xlShmInterpRateFwd($E$3&amp;T(CalculationTrigger),C2525,,5,C2526)</f>
        <v>1.4780537166634515E-2</v>
      </c>
      <c r="F2525" s="121">
        <f>_xll.xlShmInterpRateFwd($F$3&amp;T(CalculationTrigger),C2525,,5,C2526)</f>
        <v>1.4442866747889008E-2</v>
      </c>
      <c r="G2525" s="148">
        <f>_xll.xlShmInterpDisc($G$3&amp;T(CalculationTrigger),C2525)</f>
        <v>0.64280094915657748</v>
      </c>
      <c r="H2525" s="149">
        <f>_xll.xlShmInterpDisc($H$3&amp;T(CalculationTrigger),C2525)</f>
        <v>0.64381952198873815</v>
      </c>
      <c r="I2525" s="150">
        <f>_xll.xlShmInterpDisc($I$3&amp;T(CalculationTrigger),C2525)</f>
        <v>0.64986150219143812</v>
      </c>
      <c r="J2525" s="157">
        <f t="shared" si="117"/>
        <v>5.0958100573527773E-5</v>
      </c>
      <c r="K2525" s="158">
        <f t="shared" si="118"/>
        <v>0</v>
      </c>
      <c r="L2525" s="159">
        <f t="shared" si="119"/>
        <v>-3.0062615160897707E-4</v>
      </c>
    </row>
    <row r="2526" spans="2:12" x14ac:dyDescent="0.2">
      <c r="B2526" s="112" t="s">
        <v>2</v>
      </c>
      <c r="C2526" s="113">
        <f>_xll.qlCalendarAdvance("TARGET",C2525,B2526,"mf")</f>
        <v>54176</v>
      </c>
      <c r="D2526" s="120">
        <f>_xll.xlShmInterpRateFwd($D$3&amp;T(CalculationTrigger),C2526,,5,C2527)</f>
        <v>1.4837821988880194E-2</v>
      </c>
      <c r="E2526" s="120">
        <f>_xll.xlShmInterpRateFwd($E$3&amp;T(CalculationTrigger),C2526,,5,C2527)</f>
        <v>1.4779418659406683E-2</v>
      </c>
      <c r="F2526" s="121">
        <f>_xll.xlShmInterpRateFwd($F$3&amp;T(CalculationTrigger),C2526,,5,C2527)</f>
        <v>1.4441849199397908E-2</v>
      </c>
      <c r="G2526" s="148">
        <f>_xll.xlShmInterpDisc($G$3&amp;T(CalculationTrigger),C2526)</f>
        <v>0.64261807295365414</v>
      </c>
      <c r="H2526" s="149">
        <f>_xll.xlShmInterpDisc($H$3&amp;T(CalculationTrigger),C2526)</f>
        <v>0.64363707510662016</v>
      </c>
      <c r="I2526" s="150">
        <f>_xll.xlShmInterpDisc($I$3&amp;T(CalculationTrigger),C2526)</f>
        <v>0.64968154918238652</v>
      </c>
      <c r="J2526" s="157">
        <f t="shared" si="117"/>
        <v>5.0962602678338724E-5</v>
      </c>
      <c r="K2526" s="158">
        <f t="shared" si="118"/>
        <v>0</v>
      </c>
      <c r="L2526" s="159">
        <f t="shared" si="119"/>
        <v>-3.0064894396807264E-4</v>
      </c>
    </row>
    <row r="2527" spans="2:12" x14ac:dyDescent="0.2">
      <c r="B2527" s="112" t="s">
        <v>2</v>
      </c>
      <c r="C2527" s="113">
        <f>_xll.qlCalendarAdvance("TARGET",C2526,B2527,"mf")</f>
        <v>54183</v>
      </c>
      <c r="D2527" s="120">
        <f>_xll.xlShmInterpRateFwd($D$3&amp;T(CalculationTrigger),C2527,,5,C2528)</f>
        <v>1.4836781377357286E-2</v>
      </c>
      <c r="E2527" s="120">
        <f>_xll.xlShmInterpRateFwd($E$3&amp;T(CalculationTrigger),C2527,,5,C2528)</f>
        <v>1.4778248107623354E-2</v>
      </c>
      <c r="F2527" s="121">
        <f>_xll.xlShmInterpRateFwd($F$3&amp;T(CalculationTrigger),C2527,,5,C2528)</f>
        <v>1.4440779167757189E-2</v>
      </c>
      <c r="G2527" s="148">
        <f>_xll.xlShmInterpDisc($G$3&amp;T(CalculationTrigger),C2527)</f>
        <v>0.64243526095286019</v>
      </c>
      <c r="H2527" s="149">
        <f>_xll.xlShmInterpDisc($H$3&amp;T(CalculationTrigger),C2527)</f>
        <v>0.64345469372539144</v>
      </c>
      <c r="I2527" s="150">
        <f>_xll.xlShmInterpDisc($I$3&amp;T(CalculationTrigger),C2527)</f>
        <v>0.64950165867535792</v>
      </c>
      <c r="J2527" s="157">
        <f t="shared" si="117"/>
        <v>5.0967179429932346E-5</v>
      </c>
      <c r="K2527" s="158">
        <f t="shared" si="118"/>
        <v>0</v>
      </c>
      <c r="L2527" s="159">
        <f t="shared" si="119"/>
        <v>-3.006716460094364E-4</v>
      </c>
    </row>
    <row r="2528" spans="2:12" x14ac:dyDescent="0.2">
      <c r="B2528" s="112" t="s">
        <v>2</v>
      </c>
      <c r="C2528" s="113">
        <f>_xll.qlCalendarAdvance("TARGET",C2527,B2528,"mf")</f>
        <v>54190</v>
      </c>
      <c r="D2528" s="120">
        <f>_xll.xlShmInterpRateFwd($D$3&amp;T(CalculationTrigger),C2528,,5,C2529)</f>
        <v>1.4835688413070373E-2</v>
      </c>
      <c r="E2528" s="120">
        <f>_xll.xlShmInterpRateFwd($E$3&amp;T(CalculationTrigger),C2528,,5,C2529)</f>
        <v>1.4777025391547283E-2</v>
      </c>
      <c r="F2528" s="121">
        <f>_xll.xlShmInterpRateFwd($F$3&amp;T(CalculationTrigger),C2528,,5,C2529)</f>
        <v>1.4439656531504521E-2</v>
      </c>
      <c r="G2528" s="148">
        <f>_xll.xlShmInterpDisc($G$3&amp;T(CalculationTrigger),C2528)</f>
        <v>0.64225251377217174</v>
      </c>
      <c r="H2528" s="149">
        <f>_xll.xlShmInterpDisc($H$3&amp;T(CalculationTrigger),C2528)</f>
        <v>0.64327237846054841</v>
      </c>
      <c r="I2528" s="150">
        <f>_xll.xlShmInterpDisc($I$3&amp;T(CalculationTrigger),C2528)</f>
        <v>0.64932183129940668</v>
      </c>
      <c r="J2528" s="157">
        <f t="shared" si="117"/>
        <v>5.0971830574920971E-5</v>
      </c>
      <c r="K2528" s="158">
        <f t="shared" si="118"/>
        <v>0</v>
      </c>
      <c r="L2528" s="159">
        <f t="shared" si="119"/>
        <v>-3.0069425817034546E-4</v>
      </c>
    </row>
    <row r="2529" spans="2:12" x14ac:dyDescent="0.2">
      <c r="B2529" s="112" t="s">
        <v>2</v>
      </c>
      <c r="C2529" s="113">
        <f>_xll.qlCalendarAdvance("TARGET",C2528,B2529,"mf")</f>
        <v>54197</v>
      </c>
      <c r="D2529" s="120">
        <f>_xll.xlShmInterpRateFwd($D$3&amp;T(CalculationTrigger),C2529,,5,C2530)</f>
        <v>1.4834542975291035E-2</v>
      </c>
      <c r="E2529" s="120">
        <f>_xll.xlShmInterpRateFwd($E$3&amp;T(CalculationTrigger),C2529,,5,C2530)</f>
        <v>1.4775750391429978E-2</v>
      </c>
      <c r="F2529" s="121">
        <f>_xll.xlShmInterpRateFwd($F$3&amp;T(CalculationTrigger),C2529,,5,C2530)</f>
        <v>1.4438481169119995E-2</v>
      </c>
      <c r="G2529" s="148">
        <f>_xll.xlShmInterpDisc($G$3&amp;T(CalculationTrigger),C2529)</f>
        <v>0.64206983203033052</v>
      </c>
      <c r="H2529" s="149">
        <f>_xll.xlShmInterpDisc($H$3&amp;T(CalculationTrigger),C2529)</f>
        <v>0.64309012992834835</v>
      </c>
      <c r="I2529" s="150">
        <f>_xll.xlShmInterpDisc($I$3&amp;T(CalculationTrigger),C2529)</f>
        <v>0.64914206768438587</v>
      </c>
      <c r="J2529" s="157">
        <f t="shared" si="117"/>
        <v>5.0976555859916365E-5</v>
      </c>
      <c r="K2529" s="158">
        <f t="shared" si="118"/>
        <v>0</v>
      </c>
      <c r="L2529" s="159">
        <f t="shared" si="119"/>
        <v>-3.0071678088805899E-4</v>
      </c>
    </row>
    <row r="2530" spans="2:12" x14ac:dyDescent="0.2">
      <c r="B2530" s="112" t="s">
        <v>2</v>
      </c>
      <c r="C2530" s="113">
        <f>_xll.qlCalendarAdvance("TARGET",C2529,B2530,"mf")</f>
        <v>54204</v>
      </c>
      <c r="D2530" s="120">
        <f>_xll.xlShmInterpRateFwd($D$3&amp;T(CalculationTrigger),C2530,,5,C2531)</f>
        <v>1.4833344943210099E-2</v>
      </c>
      <c r="E2530" s="120">
        <f>_xll.xlShmInterpRateFwd($E$3&amp;T(CalculationTrigger),C2530,,5,C2531)</f>
        <v>1.477442298752907E-2</v>
      </c>
      <c r="F2530" s="121">
        <f>_xll.xlShmInterpRateFwd($F$3&amp;T(CalculationTrigger),C2530,,5,C2531)</f>
        <v>1.4437252959113007E-2</v>
      </c>
      <c r="G2530" s="148">
        <f>_xll.xlShmInterpDisc($G$3&amp;T(CalculationTrigger),C2530)</f>
        <v>0.64188721634684198</v>
      </c>
      <c r="H2530" s="149">
        <f>_xll.xlShmInterpDisc($H$3&amp;T(CalculationTrigger),C2530)</f>
        <v>0.6429079487458077</v>
      </c>
      <c r="I2530" s="150">
        <f>_xll.xlShmInterpDisc($I$3&amp;T(CalculationTrigger),C2530)</f>
        <v>0.64896236846094635</v>
      </c>
      <c r="J2530" s="157">
        <f t="shared" si="117"/>
        <v>5.0981355031554623E-5</v>
      </c>
      <c r="K2530" s="158">
        <f t="shared" si="118"/>
        <v>0</v>
      </c>
      <c r="L2530" s="159">
        <f t="shared" si="119"/>
        <v>-3.0073921459985347E-4</v>
      </c>
    </row>
    <row r="2531" spans="2:12" x14ac:dyDescent="0.2">
      <c r="B2531" s="112" t="s">
        <v>2</v>
      </c>
      <c r="C2531" s="113">
        <f>_xll.qlCalendarAdvance("TARGET",C2530,B2531,"mf")</f>
        <v>54211</v>
      </c>
      <c r="D2531" s="120">
        <f>_xll.xlShmInterpRateFwd($D$3&amp;T(CalculationTrigger),C2531,,5,C2532)</f>
        <v>1.4832094196111398E-2</v>
      </c>
      <c r="E2531" s="120">
        <f>_xll.xlShmInterpRateFwd($E$3&amp;T(CalculationTrigger),C2531,,5,C2532)</f>
        <v>1.4773043060102539E-2</v>
      </c>
      <c r="F2531" s="121">
        <f>_xll.xlShmInterpRateFwd($F$3&amp;T(CalculationTrigger),C2531,,5,C2532)</f>
        <v>1.4435971780016455E-2</v>
      </c>
      <c r="G2531" s="148">
        <f>_xll.xlShmInterpDisc($G$3&amp;T(CalculationTrigger),C2531)</f>
        <v>0.64170466734197495</v>
      </c>
      <c r="H2531" s="149">
        <f>_xll.xlShmInterpDisc($H$3&amp;T(CalculationTrigger),C2531)</f>
        <v>0.64272583553070084</v>
      </c>
      <c r="I2531" s="150">
        <f>_xll.xlShmInterpDisc($I$3&amp;T(CalculationTrigger),C2531)</f>
        <v>0.6487827342605349</v>
      </c>
      <c r="J2531" s="157">
        <f t="shared" si="117"/>
        <v>5.0986227836442613E-5</v>
      </c>
      <c r="K2531" s="158">
        <f t="shared" si="118"/>
        <v>0</v>
      </c>
      <c r="L2531" s="159">
        <f t="shared" si="119"/>
        <v>-3.0076155974298772E-4</v>
      </c>
    </row>
    <row r="2532" spans="2:12" x14ac:dyDescent="0.2">
      <c r="B2532" s="112" t="s">
        <v>2</v>
      </c>
      <c r="C2532" s="113">
        <f>_xll.qlCalendarAdvance("TARGET",C2531,B2532,"mf")</f>
        <v>54218</v>
      </c>
      <c r="D2532" s="120">
        <f>_xll.xlShmInterpRateFwd($D$3&amp;T(CalculationTrigger),C2532,,5,C2533)</f>
        <v>1.4830790613226995E-2</v>
      </c>
      <c r="E2532" s="120">
        <f>_xll.xlShmInterpRateFwd($E$3&amp;T(CalculationTrigger),C2532,,5,C2533)</f>
        <v>1.4771610489414494E-2</v>
      </c>
      <c r="F2532" s="121">
        <f>_xll.xlShmInterpRateFwd($F$3&amp;T(CalculationTrigger),C2532,,5,C2533)</f>
        <v>1.4434637510311463E-2</v>
      </c>
      <c r="G2532" s="148">
        <f>_xll.xlShmInterpDisc($G$3&amp;T(CalculationTrigger),C2532)</f>
        <v>0.641522185636759</v>
      </c>
      <c r="H2532" s="149">
        <f>_xll.xlShmInterpDisc($H$3&amp;T(CalculationTrigger),C2532)</f>
        <v>0.64254379090155855</v>
      </c>
      <c r="I2532" s="150">
        <f>_xll.xlShmInterpDisc($I$3&amp;T(CalculationTrigger),C2532)</f>
        <v>0.64860316571539278</v>
      </c>
      <c r="J2532" s="157">
        <f t="shared" si="117"/>
        <v>5.0991174021204409E-5</v>
      </c>
      <c r="K2532" s="158">
        <f t="shared" si="118"/>
        <v>0</v>
      </c>
      <c r="L2532" s="159">
        <f t="shared" si="119"/>
        <v>-3.0078381675473752E-4</v>
      </c>
    </row>
    <row r="2533" spans="2:12" x14ac:dyDescent="0.2">
      <c r="B2533" s="112" t="s">
        <v>2</v>
      </c>
      <c r="C2533" s="113">
        <f>_xll.qlCalendarAdvance("TARGET",C2532,B2533,"mf")</f>
        <v>54225</v>
      </c>
      <c r="D2533" s="120">
        <f>_xll.xlShmInterpRateFwd($D$3&amp;T(CalculationTrigger),C2533,,5,C2534)</f>
        <v>1.4829434073783494E-2</v>
      </c>
      <c r="E2533" s="120">
        <f>_xll.xlShmInterpRateFwd($E$3&amp;T(CalculationTrigger),C2533,,5,C2534)</f>
        <v>1.4770125155700427E-2</v>
      </c>
      <c r="F2533" s="121">
        <f>_xll.xlShmInterpRateFwd($F$3&amp;T(CalculationTrigger),C2533,,5,C2534)</f>
        <v>1.4433250028508463E-2</v>
      </c>
      <c r="G2533" s="148">
        <f>_xll.xlShmInterpDisc($G$3&amp;T(CalculationTrigger),C2533)</f>
        <v>0.64133977185298363</v>
      </c>
      <c r="H2533" s="149">
        <f>_xll.xlShmInterpDisc($H$3&amp;T(CalculationTrigger),C2533)</f>
        <v>0.64236181547766658</v>
      </c>
      <c r="I2533" s="150">
        <f>_xll.xlShmInterpDisc($I$3&amp;T(CalculationTrigger),C2533)</f>
        <v>0.64842366345855462</v>
      </c>
      <c r="J2533" s="157">
        <f t="shared" si="117"/>
        <v>5.0996193332459855E-5</v>
      </c>
      <c r="K2533" s="158">
        <f t="shared" si="118"/>
        <v>0</v>
      </c>
      <c r="L2533" s="159">
        <f t="shared" si="119"/>
        <v>-3.008059860723682E-4</v>
      </c>
    </row>
    <row r="2534" spans="2:12" x14ac:dyDescent="0.2">
      <c r="B2534" s="112" t="s">
        <v>2</v>
      </c>
      <c r="C2534" s="113">
        <f>_xll.qlCalendarAdvance("TARGET",C2533,B2534,"mf")</f>
        <v>54232</v>
      </c>
      <c r="D2534" s="120">
        <f>_xll.xlShmInterpRateFwd($D$3&amp;T(CalculationTrigger),C2534,,5,C2535)</f>
        <v>1.4828024457054181E-2</v>
      </c>
      <c r="E2534" s="120">
        <f>_xll.xlShmInterpRateFwd($E$3&amp;T(CalculationTrigger),C2534,,5,C2535)</f>
        <v>1.476858693924831E-2</v>
      </c>
      <c r="F2534" s="121">
        <f>_xll.xlShmInterpRateFwd($F$3&amp;T(CalculationTrigger),C2534,,5,C2535)</f>
        <v>1.4431809213141402E-2</v>
      </c>
      <c r="G2534" s="148">
        <f>_xll.xlShmInterpDisc($G$3&amp;T(CalculationTrigger),C2534)</f>
        <v>0.64115742661319697</v>
      </c>
      <c r="H2534" s="149">
        <f>_xll.xlShmInterpDisc($H$3&amp;T(CalculationTrigger),C2534)</f>
        <v>0.64217990987906459</v>
      </c>
      <c r="I2534" s="150">
        <f>_xll.xlShmInterpDisc($I$3&amp;T(CalculationTrigger),C2534)</f>
        <v>0.64824422812384686</v>
      </c>
      <c r="J2534" s="157">
        <f t="shared" si="117"/>
        <v>5.1001285516828118E-5</v>
      </c>
      <c r="K2534" s="158">
        <f t="shared" si="118"/>
        <v>0</v>
      </c>
      <c r="L2534" s="159">
        <f t="shared" si="119"/>
        <v>-3.0082806813314794E-4</v>
      </c>
    </row>
    <row r="2535" spans="2:12" x14ac:dyDescent="0.2">
      <c r="B2535" s="112" t="s">
        <v>2</v>
      </c>
      <c r="C2535" s="113">
        <f>_xll.qlCalendarAdvance("TARGET",C2534,B2535,"mf")</f>
        <v>54239</v>
      </c>
      <c r="D2535" s="120">
        <f>_xll.xlShmInterpRateFwd($D$3&amp;T(CalculationTrigger),C2535,,5,C2536)</f>
        <v>1.4826561642248987E-2</v>
      </c>
      <c r="E2535" s="120">
        <f>_xll.xlShmInterpRateFwd($E$3&amp;T(CalculationTrigger),C2535,,5,C2536)</f>
        <v>1.476699572030012E-2</v>
      </c>
      <c r="F2535" s="121">
        <f>_xll.xlShmInterpRateFwd($F$3&amp;T(CalculationTrigger),C2535,,5,C2536)</f>
        <v>1.4430314942698251E-2</v>
      </c>
      <c r="G2535" s="148">
        <f>_xll.xlShmInterpDisc($G$3&amp;T(CalculationTrigger),C2535)</f>
        <v>0.64097515054070364</v>
      </c>
      <c r="H2535" s="149">
        <f>_xll.xlShmInterpDisc($H$3&amp;T(CalculationTrigger),C2535)</f>
        <v>0.64199807472654402</v>
      </c>
      <c r="I2535" s="150">
        <f>_xll.xlShmInterpDisc($I$3&amp;T(CalculationTrigger),C2535)</f>
        <v>0.64806486034588584</v>
      </c>
      <c r="J2535" s="157">
        <f t="shared" si="117"/>
        <v>5.100645032093479E-5</v>
      </c>
      <c r="K2535" s="158">
        <f t="shared" si="118"/>
        <v>0</v>
      </c>
      <c r="L2535" s="159">
        <f t="shared" si="119"/>
        <v>-3.0085006337434816E-4</v>
      </c>
    </row>
    <row r="2536" spans="2:12" x14ac:dyDescent="0.2">
      <c r="B2536" s="112" t="s">
        <v>2</v>
      </c>
      <c r="C2536" s="113">
        <f>_xll.qlCalendarAdvance("TARGET",C2535,B2536,"mf")</f>
        <v>54246</v>
      </c>
      <c r="D2536" s="120">
        <f>_xll.xlShmInterpRateFwd($D$3&amp;T(CalculationTrigger),C2536,,5,C2537)</f>
        <v>1.482504550863032E-2</v>
      </c>
      <c r="E2536" s="120">
        <f>_xll.xlShmInterpRateFwd($E$3&amp;T(CalculationTrigger),C2536,,5,C2537)</f>
        <v>1.4765351379103991E-2</v>
      </c>
      <c r="F2536" s="121">
        <f>_xll.xlShmInterpRateFwd($F$3&amp;T(CalculationTrigger),C2536,,5,C2537)</f>
        <v>1.4428767095684702E-2</v>
      </c>
      <c r="G2536" s="148">
        <f>_xll.xlShmInterpDisc($G$3&amp;T(CalculationTrigger),C2536)</f>
        <v>0.64079294425956423</v>
      </c>
      <c r="H2536" s="149">
        <f>_xll.xlShmInterpDisc($H$3&amp;T(CalculationTrigger),C2536)</f>
        <v>0.64181631064164746</v>
      </c>
      <c r="I2536" s="150">
        <f>_xll.xlShmInterpDisc($I$3&amp;T(CalculationTrigger),C2536)</f>
        <v>0.64788556076007719</v>
      </c>
      <c r="J2536" s="157">
        <f t="shared" si="117"/>
        <v>5.1011687491387031E-5</v>
      </c>
      <c r="K2536" s="158">
        <f t="shared" si="118"/>
        <v>0</v>
      </c>
      <c r="L2536" s="159">
        <f t="shared" si="119"/>
        <v>-3.0087197223322939E-4</v>
      </c>
    </row>
    <row r="2537" spans="2:12" x14ac:dyDescent="0.2">
      <c r="B2537" s="112" t="s">
        <v>2</v>
      </c>
      <c r="C2537" s="113">
        <f>_xll.qlCalendarAdvance("TARGET",C2536,B2537,"mf")</f>
        <v>54253</v>
      </c>
      <c r="D2537" s="120">
        <f>_xll.xlShmInterpRateFwd($D$3&amp;T(CalculationTrigger),C2537,,5,C2538)</f>
        <v>1.4823475935460944E-2</v>
      </c>
      <c r="E2537" s="120">
        <f>_xll.xlShmInterpRateFwd($E$3&amp;T(CalculationTrigger),C2537,,5,C2538)</f>
        <v>1.4763653795943152E-2</v>
      </c>
      <c r="F2537" s="121">
        <f>_xll.xlShmInterpRateFwd($F$3&amp;T(CalculationTrigger),C2537,,5,C2538)</f>
        <v>1.4427165550624194E-2</v>
      </c>
      <c r="G2537" s="148">
        <f>_xll.xlShmInterpDisc($G$3&amp;T(CalculationTrigger),C2537)</f>
        <v>0.64061080839459328</v>
      </c>
      <c r="H2537" s="149">
        <f>_xll.xlShmInterpDisc($H$3&amp;T(CalculationTrigger),C2537)</f>
        <v>0.64163461824666701</v>
      </c>
      <c r="I2537" s="150">
        <f>_xll.xlShmInterpDisc($I$3&amp;T(CalculationTrigger),C2537)</f>
        <v>0.64770633000261402</v>
      </c>
      <c r="J2537" s="157">
        <f t="shared" si="117"/>
        <v>5.1016996774809076E-5</v>
      </c>
      <c r="K2537" s="158">
        <f t="shared" si="118"/>
        <v>0</v>
      </c>
      <c r="L2537" s="159">
        <f t="shared" si="119"/>
        <v>-3.0089379514706922E-4</v>
      </c>
    </row>
    <row r="2538" spans="2:12" x14ac:dyDescent="0.2">
      <c r="B2538" s="112" t="s">
        <v>2</v>
      </c>
      <c r="C2538" s="113">
        <f>_xll.qlCalendarAdvance("TARGET",C2537,B2538,"mf")</f>
        <v>54260</v>
      </c>
      <c r="D2538" s="120">
        <f>_xll.xlShmInterpRateFwd($D$3&amp;T(CalculationTrigger),C2538,,5,C2539)</f>
        <v>1.4821852801934468E-2</v>
      </c>
      <c r="E2538" s="120">
        <f>_xll.xlShmInterpRateFwd($E$3&amp;T(CalculationTrigger),C2538,,5,C2539)</f>
        <v>1.4761902851043269E-2</v>
      </c>
      <c r="F2538" s="121">
        <f>_xll.xlShmInterpRateFwd($F$3&amp;T(CalculationTrigger),C2538,,5,C2539)</f>
        <v>1.4425510186011559E-2</v>
      </c>
      <c r="G2538" s="148">
        <f>_xll.xlShmInterpDisc($G$3&amp;T(CalculationTrigger),C2538)</f>
        <v>0.64042874357135782</v>
      </c>
      <c r="H2538" s="149">
        <f>_xll.xlShmInterpDisc($H$3&amp;T(CalculationTrigger),C2538)</f>
        <v>0.64145299816464263</v>
      </c>
      <c r="I2538" s="150">
        <f>_xll.xlShmInterpDisc($I$3&amp;T(CalculationTrigger),C2538)</f>
        <v>0.64752716871047544</v>
      </c>
      <c r="J2538" s="157">
        <f t="shared" si="117"/>
        <v>5.1022377917831571E-5</v>
      </c>
      <c r="K2538" s="158">
        <f t="shared" si="118"/>
        <v>0</v>
      </c>
      <c r="L2538" s="159">
        <f t="shared" si="119"/>
        <v>-3.0091553255312726E-4</v>
      </c>
    </row>
    <row r="2539" spans="2:12" x14ac:dyDescent="0.2">
      <c r="B2539" s="112" t="s">
        <v>2</v>
      </c>
      <c r="C2539" s="113">
        <f>_xll.qlCalendarAdvance("TARGET",C2538,B2539,"mf")</f>
        <v>54267</v>
      </c>
      <c r="D2539" s="120">
        <f>_xll.xlShmInterpRateFwd($D$3&amp;T(CalculationTrigger),C2539,,5,C2540)</f>
        <v>1.4820175987343337E-2</v>
      </c>
      <c r="E2539" s="120">
        <f>_xll.xlShmInterpRateFwd($E$3&amp;T(CalculationTrigger),C2539,,5,C2540)</f>
        <v>1.4760098424688298E-2</v>
      </c>
      <c r="F2539" s="121">
        <f>_xll.xlShmInterpRateFwd($F$3&amp;T(CalculationTrigger),C2539,,5,C2540)</f>
        <v>1.4423800880359374E-2</v>
      </c>
      <c r="G2539" s="148">
        <f>_xll.xlShmInterpDisc($G$3&amp;T(CalculationTrigger),C2539)</f>
        <v>0.64024675041617674</v>
      </c>
      <c r="H2539" s="149">
        <f>_xll.xlShmInterpDisc($H$3&amp;T(CalculationTrigger),C2539)</f>
        <v>0.64127145101936134</v>
      </c>
      <c r="I2539" s="150">
        <f>_xll.xlShmInterpDisc($I$3&amp;T(CalculationTrigger),C2539)</f>
        <v>0.64734807752142542</v>
      </c>
      <c r="J2539" s="157">
        <f t="shared" si="117"/>
        <v>5.1027830667056039E-5</v>
      </c>
      <c r="K2539" s="158">
        <f t="shared" si="118"/>
        <v>0</v>
      </c>
      <c r="L2539" s="159">
        <f t="shared" si="119"/>
        <v>-3.0093718488868003E-4</v>
      </c>
    </row>
    <row r="2540" spans="2:12" x14ac:dyDescent="0.2">
      <c r="B2540" s="112" t="s">
        <v>2</v>
      </c>
      <c r="C2540" s="113">
        <f>_xll.qlCalendarAdvance("TARGET",C2539,B2540,"mf")</f>
        <v>54274</v>
      </c>
      <c r="D2540" s="120">
        <f>_xll.xlShmInterpRateFwd($D$3&amp;T(CalculationTrigger),C2540,,5,C2541)</f>
        <v>1.4818445370905054E-2</v>
      </c>
      <c r="E2540" s="120">
        <f>_xll.xlShmInterpRateFwd($E$3&amp;T(CalculationTrigger),C2540,,5,C2541)</f>
        <v>1.4758240397133585E-2</v>
      </c>
      <c r="F2540" s="121">
        <f>_xll.xlShmInterpRateFwd($F$3&amp;T(CalculationTrigger),C2540,,5,C2541)</f>
        <v>1.4422037512192162E-2</v>
      </c>
      <c r="G2540" s="148">
        <f>_xll.xlShmInterpDisc($G$3&amp;T(CalculationTrigger),C2540)</f>
        <v>0.64006482955611832</v>
      </c>
      <c r="H2540" s="149">
        <f>_xll.xlShmInterpDisc($H$3&amp;T(CalculationTrigger),C2540)</f>
        <v>0.64108997743535534</v>
      </c>
      <c r="I2540" s="150">
        <f>_xll.xlShmInterpDisc($I$3&amp;T(CalculationTrigger),C2540)</f>
        <v>0.64716905707401129</v>
      </c>
      <c r="J2540" s="157">
        <f t="shared" si="117"/>
        <v>5.1033354769122361E-5</v>
      </c>
      <c r="K2540" s="158">
        <f t="shared" si="118"/>
        <v>0</v>
      </c>
      <c r="L2540" s="159">
        <f t="shared" si="119"/>
        <v>-3.0095875259099331E-4</v>
      </c>
    </row>
    <row r="2541" spans="2:12" x14ac:dyDescent="0.2">
      <c r="B2541" s="112" t="s">
        <v>2</v>
      </c>
      <c r="C2541" s="113">
        <f>_xll.qlCalendarAdvance("TARGET",C2540,B2541,"mf")</f>
        <v>54281</v>
      </c>
      <c r="D2541" s="120">
        <f>_xll.xlShmInterpRateFwd($D$3&amp;T(CalculationTrigger),C2541,,5,C2542)</f>
        <v>1.4816660831872242E-2</v>
      </c>
      <c r="E2541" s="120">
        <f>_xll.xlShmInterpRateFwd($E$3&amp;T(CalculationTrigger),C2541,,5,C2542)</f>
        <v>1.4756328648629058E-2</v>
      </c>
      <c r="F2541" s="121">
        <f>_xll.xlShmInterpRateFwd($F$3&amp;T(CalculationTrigger),C2541,,5,C2542)</f>
        <v>1.4420219959988479E-2</v>
      </c>
      <c r="G2541" s="148">
        <f>_xll.xlShmInterpDisc($G$3&amp;T(CalculationTrigger),C2541)</f>
        <v>0.63988298161899981</v>
      </c>
      <c r="H2541" s="149">
        <f>_xll.xlShmInterpDisc($H$3&amp;T(CalculationTrigger),C2541)</f>
        <v>0.64090857803790091</v>
      </c>
      <c r="I2541" s="150">
        <f>_xll.xlShmInterpDisc($I$3&amp;T(CalculationTrigger),C2541)</f>
        <v>0.64699010800756218</v>
      </c>
      <c r="J2541" s="157">
        <f t="shared" si="117"/>
        <v>5.1038949970637759E-5</v>
      </c>
      <c r="K2541" s="158">
        <f t="shared" si="118"/>
        <v>0</v>
      </c>
      <c r="L2541" s="159">
        <f t="shared" si="119"/>
        <v>-3.0098023609732838E-4</v>
      </c>
    </row>
    <row r="2542" spans="2:12" x14ac:dyDescent="0.2">
      <c r="B2542" s="112" t="s">
        <v>2</v>
      </c>
      <c r="C2542" s="113">
        <f>_xll.qlCalendarAdvance("TARGET",C2541,B2542,"mf")</f>
        <v>54288</v>
      </c>
      <c r="D2542" s="120">
        <f>_xll.xlShmInterpRateFwd($D$3&amp;T(CalculationTrigger),C2542,,5,C2543)</f>
        <v>1.4814822249486303E-2</v>
      </c>
      <c r="E2542" s="120">
        <f>_xll.xlShmInterpRateFwd($E$3&amp;T(CalculationTrigger),C2542,,5,C2543)</f>
        <v>1.4754363059442374E-2</v>
      </c>
      <c r="F2542" s="121">
        <f>_xll.xlShmInterpRateFwd($F$3&amp;T(CalculationTrigger),C2542,,5,C2543)</f>
        <v>1.4418348102296757E-2</v>
      </c>
      <c r="G2542" s="148">
        <f>_xll.xlShmInterpDisc($G$3&amp;T(CalculationTrigger),C2542)</f>
        <v>0.63970120723338553</v>
      </c>
      <c r="H2542" s="149">
        <f>_xll.xlShmInterpDisc($H$3&amp;T(CalculationTrigger),C2542)</f>
        <v>0.64072725345301706</v>
      </c>
      <c r="I2542" s="150">
        <f>_xll.xlShmInterpDisc($I$3&amp;T(CalculationTrigger),C2542)</f>
        <v>0.64681123096218829</v>
      </c>
      <c r="J2542" s="157">
        <f t="shared" si="117"/>
        <v>5.1044616018219394E-5</v>
      </c>
      <c r="K2542" s="158">
        <f t="shared" si="118"/>
        <v>0</v>
      </c>
      <c r="L2542" s="159">
        <f t="shared" si="119"/>
        <v>-3.0100163584496399E-4</v>
      </c>
    </row>
    <row r="2543" spans="2:12" x14ac:dyDescent="0.2">
      <c r="B2543" s="112" t="s">
        <v>2</v>
      </c>
      <c r="C2543" s="113">
        <f>_xll.qlCalendarAdvance("TARGET",C2542,B2543,"mf")</f>
        <v>54295</v>
      </c>
      <c r="D2543" s="120">
        <f>_xll.xlShmInterpRateFwd($D$3&amp;T(CalculationTrigger),C2543,,5,C2544)</f>
        <v>1.4812929502989012E-2</v>
      </c>
      <c r="E2543" s="120">
        <f>_xll.xlShmInterpRateFwd($E$3&amp;T(CalculationTrigger),C2543,,5,C2544)</f>
        <v>1.4752343509818406E-2</v>
      </c>
      <c r="F2543" s="121">
        <f>_xll.xlShmInterpRateFwd($F$3&amp;T(CalculationTrigger),C2543,,5,C2544)</f>
        <v>1.4416421817613675E-2</v>
      </c>
      <c r="G2543" s="148">
        <f>_xll.xlShmInterpDisc($G$3&amp;T(CalculationTrigger),C2543)</f>
        <v>0.63951950702858562</v>
      </c>
      <c r="H2543" s="149">
        <f>_xll.xlShmInterpDisc($H$3&amp;T(CalculationTrigger),C2543)</f>
        <v>0.64054600430746422</v>
      </c>
      <c r="I2543" s="150">
        <f>_xll.xlShmInterpDisc($I$3&amp;T(CalculationTrigger),C2543)</f>
        <v>0.64663242657877862</v>
      </c>
      <c r="J2543" s="157">
        <f t="shared" si="117"/>
        <v>5.1050352658487246E-5</v>
      </c>
      <c r="K2543" s="158">
        <f t="shared" si="118"/>
        <v>0</v>
      </c>
      <c r="L2543" s="159">
        <f t="shared" si="119"/>
        <v>-3.0102295227116727E-4</v>
      </c>
    </row>
    <row r="2544" spans="2:12" x14ac:dyDescent="0.2">
      <c r="B2544" s="112" t="s">
        <v>2</v>
      </c>
      <c r="C2544" s="113">
        <f>_xll.qlCalendarAdvance("TARGET",C2543,B2544,"mf")</f>
        <v>54302</v>
      </c>
      <c r="D2544" s="120">
        <f>_xll.xlShmInterpRateFwd($D$3&amp;T(CalculationTrigger),C2544,,5,C2545)</f>
        <v>1.4810982471657271E-2</v>
      </c>
      <c r="E2544" s="120">
        <f>_xll.xlShmInterpRateFwd($E$3&amp;T(CalculationTrigger),C2544,,5,C2545)</f>
        <v>1.4750269880037139E-2</v>
      </c>
      <c r="F2544" s="121">
        <f>_xll.xlShmInterpRateFwd($F$3&amp;T(CalculationTrigger),C2544,,5,C2545)</f>
        <v>1.4414440984430494E-2</v>
      </c>
      <c r="G2544" s="148">
        <f>_xll.xlShmInterpDisc($G$3&amp;T(CalculationTrigger),C2544)</f>
        <v>0.63933788163465488</v>
      </c>
      <c r="H2544" s="149">
        <f>_xll.xlShmInterpDisc($H$3&amp;T(CalculationTrigger),C2544)</f>
        <v>0.64036483122874299</v>
      </c>
      <c r="I2544" s="150">
        <f>_xll.xlShmInterpDisc($I$3&amp;T(CalculationTrigger),C2544)</f>
        <v>0.64645369549900034</v>
      </c>
      <c r="J2544" s="157">
        <f t="shared" si="117"/>
        <v>5.10561596380641E-5</v>
      </c>
      <c r="K2544" s="158">
        <f t="shared" si="118"/>
        <v>0</v>
      </c>
      <c r="L2544" s="159">
        <f t="shared" si="119"/>
        <v>-3.0104418581319457E-4</v>
      </c>
    </row>
    <row r="2545" spans="2:12" x14ac:dyDescent="0.2">
      <c r="B2545" s="112" t="s">
        <v>2</v>
      </c>
      <c r="C2545" s="113">
        <f>_xll.qlCalendarAdvance("TARGET",C2544,B2545,"mf")</f>
        <v>54309</v>
      </c>
      <c r="D2545" s="120">
        <f>_xll.xlShmInterpRateFwd($D$3&amp;T(CalculationTrigger),C2545,,5,C2546)</f>
        <v>1.4808981034698842E-2</v>
      </c>
      <c r="E2545" s="120">
        <f>_xll.xlShmInterpRateFwd($E$3&amp;T(CalculationTrigger),C2545,,5,C2546)</f>
        <v>1.4748142050338395E-2</v>
      </c>
      <c r="F2545" s="121">
        <f>_xll.xlShmInterpRateFwd($F$3&amp;T(CalculationTrigger),C2545,,5,C2546)</f>
        <v>1.4412405481267815E-2</v>
      </c>
      <c r="G2545" s="148">
        <f>_xll.xlShmInterpDisc($G$3&amp;T(CalculationTrigger),C2545)</f>
        <v>0.63915633168239083</v>
      </c>
      <c r="H2545" s="149">
        <f>_xll.xlShmInterpDisc($H$3&amp;T(CalculationTrigger),C2545)</f>
        <v>0.6401837348450925</v>
      </c>
      <c r="I2545" s="150">
        <f>_xll.xlShmInterpDisc($I$3&amp;T(CalculationTrigger),C2545)</f>
        <v>0.64627503836529732</v>
      </c>
      <c r="J2545" s="157">
        <f t="shared" si="117"/>
        <v>5.1062036703575529E-5</v>
      </c>
      <c r="K2545" s="158">
        <f t="shared" si="118"/>
        <v>0</v>
      </c>
      <c r="L2545" s="159">
        <f t="shared" si="119"/>
        <v>-3.0106533690832572E-4</v>
      </c>
    </row>
    <row r="2546" spans="2:12" x14ac:dyDescent="0.2">
      <c r="B2546" s="112" t="s">
        <v>2</v>
      </c>
      <c r="C2546" s="113">
        <f>_xll.qlCalendarAdvance("TARGET",C2545,B2546,"mf")</f>
        <v>54316</v>
      </c>
      <c r="D2546" s="120">
        <f>_xll.xlShmInterpRateFwd($D$3&amp;T(CalculationTrigger),C2546,,5,C2547)</f>
        <v>1.4806925071368214E-2</v>
      </c>
      <c r="E2546" s="120">
        <f>_xll.xlShmInterpRateFwd($E$3&amp;T(CalculationTrigger),C2546,,5,C2547)</f>
        <v>1.4745959901008712E-2</v>
      </c>
      <c r="F2546" s="121">
        <f>_xll.xlShmInterpRateFwd($F$3&amp;T(CalculationTrigger),C2546,,5,C2547)</f>
        <v>1.4410315186675576E-2</v>
      </c>
      <c r="G2546" s="148">
        <f>_xll.xlShmInterpDisc($G$3&amp;T(CalculationTrigger),C2546)</f>
        <v>0.6389748578033333</v>
      </c>
      <c r="H2546" s="149">
        <f>_xll.xlShmInterpDisc($H$3&amp;T(CalculationTrigger),C2546)</f>
        <v>0.64000271578548962</v>
      </c>
      <c r="I2546" s="150">
        <f>_xll.xlShmInterpDisc($I$3&amp;T(CalculationTrigger),C2546)</f>
        <v>0.64609645582088882</v>
      </c>
      <c r="J2546" s="157">
        <f t="shared" si="117"/>
        <v>5.106798360164284E-5</v>
      </c>
      <c r="K2546" s="158">
        <f t="shared" si="118"/>
        <v>0</v>
      </c>
      <c r="L2546" s="159">
        <f t="shared" si="119"/>
        <v>-3.0108640599382975E-4</v>
      </c>
    </row>
    <row r="2547" spans="2:12" x14ac:dyDescent="0.2">
      <c r="B2547" s="112" t="s">
        <v>2</v>
      </c>
      <c r="C2547" s="113">
        <f>_xll.qlCalendarAdvance("TARGET",C2546,B2547,"mf")</f>
        <v>54323</v>
      </c>
      <c r="D2547" s="120">
        <f>_xll.xlShmInterpRateFwd($D$3&amp;T(CalculationTrigger),C2547,,5,C2548)</f>
        <v>1.4804814460891283E-2</v>
      </c>
      <c r="E2547" s="120">
        <f>_xll.xlShmInterpRateFwd($E$3&amp;T(CalculationTrigger),C2547,,5,C2548)</f>
        <v>1.4743723312265486E-2</v>
      </c>
      <c r="F2547" s="121">
        <f>_xll.xlShmInterpRateFwd($F$3&amp;T(CalculationTrigger),C2547,,5,C2548)</f>
        <v>1.4408169979070892E-2</v>
      </c>
      <c r="G2547" s="148">
        <f>_xll.xlShmInterpDisc($G$3&amp;T(CalculationTrigger),C2547)</f>
        <v>0.63879346062976239</v>
      </c>
      <c r="H2547" s="149">
        <f>_xll.xlShmInterpDisc($H$3&amp;T(CalculationTrigger),C2547)</f>
        <v>0.63982177467964707</v>
      </c>
      <c r="I2547" s="150">
        <f>_xll.xlShmInterpDisc($I$3&amp;T(CalculationTrigger),C2547)</f>
        <v>0.64591794850976747</v>
      </c>
      <c r="J2547" s="157">
        <f t="shared" si="117"/>
        <v>5.1074000078872434E-5</v>
      </c>
      <c r="K2547" s="158">
        <f t="shared" si="118"/>
        <v>0</v>
      </c>
      <c r="L2547" s="159">
        <f t="shared" si="119"/>
        <v>-3.0110739350696421E-4</v>
      </c>
    </row>
    <row r="2548" spans="2:12" x14ac:dyDescent="0.2">
      <c r="B2548" s="112" t="s">
        <v>2</v>
      </c>
      <c r="C2548" s="113">
        <f>_xll.qlCalendarAdvance("TARGET",C2547,B2548,"mf")</f>
        <v>54330</v>
      </c>
      <c r="D2548" s="120">
        <f>_xll.xlShmInterpRateFwd($D$3&amp;T(CalculationTrigger),C2548,,5,C2549)</f>
        <v>1.4802649082581217E-2</v>
      </c>
      <c r="E2548" s="120">
        <f>_xll.xlShmInterpRateFwd($E$3&amp;T(CalculationTrigger),C2548,,5,C2549)</f>
        <v>1.4741432164419189E-2</v>
      </c>
      <c r="F2548" s="121">
        <f>_xll.xlShmInterpRateFwd($F$3&amp;T(CalculationTrigger),C2548,,5,C2549)</f>
        <v>1.440596973708556E-2</v>
      </c>
      <c r="G2548" s="148">
        <f>_xll.xlShmInterpDisc($G$3&amp;T(CalculationTrigger),C2548)</f>
        <v>0.63861214079469786</v>
      </c>
      <c r="H2548" s="149">
        <f>_xll.xlShmInterpDisc($H$3&amp;T(CalculationTrigger),C2548)</f>
        <v>0.639640912158013</v>
      </c>
      <c r="I2548" s="150">
        <f>_xll.xlShmInterpDisc($I$3&amp;T(CalculationTrigger),C2548)</f>
        <v>0.64573951707669974</v>
      </c>
      <c r="J2548" s="157">
        <f t="shared" si="117"/>
        <v>5.1080085881887653E-5</v>
      </c>
      <c r="K2548" s="158">
        <f t="shared" si="118"/>
        <v>0</v>
      </c>
      <c r="L2548" s="159">
        <f t="shared" si="119"/>
        <v>-3.0112829988501039E-4</v>
      </c>
    </row>
    <row r="2549" spans="2:12" x14ac:dyDescent="0.2">
      <c r="B2549" s="112" t="s">
        <v>2</v>
      </c>
      <c r="C2549" s="113">
        <f>_xll.qlCalendarAdvance("TARGET",C2548,B2549,"mf")</f>
        <v>54337</v>
      </c>
      <c r="D2549" s="120">
        <f>_xll.xlShmInterpRateFwd($D$3&amp;T(CalculationTrigger),C2549,,5,C2550)</f>
        <v>1.4800428815595174E-2</v>
      </c>
      <c r="E2549" s="120">
        <f>_xll.xlShmInterpRateFwd($E$3&amp;T(CalculationTrigger),C2549,,5,C2550)</f>
        <v>1.4739086337687989E-2</v>
      </c>
      <c r="F2549" s="121">
        <f>_xll.xlShmInterpRateFwd($F$3&amp;T(CalculationTrigger),C2549,,5,C2550)</f>
        <v>1.4403714339120086E-2</v>
      </c>
      <c r="G2549" s="148">
        <f>_xll.xlShmInterpDisc($G$3&amp;T(CalculationTrigger),C2549)</f>
        <v>0.63843089893189631</v>
      </c>
      <c r="H2549" s="149">
        <f>_xll.xlShmInterpDisc($H$3&amp;T(CalculationTrigger),C2549)</f>
        <v>0.63946012885176851</v>
      </c>
      <c r="I2549" s="150">
        <f>_xll.xlShmInterpDisc($I$3&amp;T(CalculationTrigger),C2549)</f>
        <v>0.64556116216722215</v>
      </c>
      <c r="J2549" s="157">
        <f t="shared" si="117"/>
        <v>5.1086240757318126E-5</v>
      </c>
      <c r="K2549" s="158">
        <f t="shared" si="118"/>
        <v>0</v>
      </c>
      <c r="L2549" s="159">
        <f t="shared" si="119"/>
        <v>-3.0114912556522441E-4</v>
      </c>
    </row>
    <row r="2550" spans="2:12" x14ac:dyDescent="0.2">
      <c r="B2550" s="112" t="s">
        <v>2</v>
      </c>
      <c r="C2550" s="113">
        <f>_xll.qlCalendarAdvance("TARGET",C2549,B2550,"mf")</f>
        <v>54344</v>
      </c>
      <c r="D2550" s="120">
        <f>_xll.xlShmInterpRateFwd($D$3&amp;T(CalculationTrigger),C2550,,5,C2551)</f>
        <v>1.4798153539258679E-2</v>
      </c>
      <c r="E2550" s="120">
        <f>_xll.xlShmInterpRateFwd($E$3&amp;T(CalculationTrigger),C2550,,5,C2551)</f>
        <v>1.4736685712354154E-2</v>
      </c>
      <c r="F2550" s="121">
        <f>_xll.xlShmInterpRateFwd($F$3&amp;T(CalculationTrigger),C2550,,5,C2551)</f>
        <v>1.4401403663754928E-2</v>
      </c>
      <c r="G2550" s="148">
        <f>_xll.xlShmInterpDisc($G$3&amp;T(CalculationTrigger),C2550)</f>
        <v>0.63824973567585219</v>
      </c>
      <c r="H2550" s="149">
        <f>_xll.xlShmInterpDisc($H$3&amp;T(CalculationTrigger),C2550)</f>
        <v>0.63927942539282767</v>
      </c>
      <c r="I2550" s="150">
        <f>_xll.xlShmInterpDisc($I$3&amp;T(CalculationTrigger),C2550)</f>
        <v>0.64538288442764247</v>
      </c>
      <c r="J2550" s="157">
        <f t="shared" si="117"/>
        <v>5.1092464451767991E-5</v>
      </c>
      <c r="K2550" s="158">
        <f t="shared" si="118"/>
        <v>0</v>
      </c>
      <c r="L2550" s="159">
        <f t="shared" si="119"/>
        <v>-3.01169870984886E-4</v>
      </c>
    </row>
    <row r="2551" spans="2:12" x14ac:dyDescent="0.2">
      <c r="B2551" s="112" t="s">
        <v>2</v>
      </c>
      <c r="C2551" s="113">
        <f>_xll.qlCalendarAdvance("TARGET",C2550,B2551,"mf")</f>
        <v>54351</v>
      </c>
      <c r="D2551" s="120">
        <f>_xll.xlShmInterpRateFwd($D$3&amp;T(CalculationTrigger),C2551,,5,C2552)</f>
        <v>1.479582313275863E-2</v>
      </c>
      <c r="E2551" s="120">
        <f>_xll.xlShmInterpRateFwd($E$3&amp;T(CalculationTrigger),C2551,,5,C2552)</f>
        <v>1.4734230168677183E-2</v>
      </c>
      <c r="F2551" s="121">
        <f>_xll.xlShmInterpRateFwd($F$3&amp;T(CalculationTrigger),C2551,,5,C2552)</f>
        <v>1.4399037589472464E-2</v>
      </c>
      <c r="G2551" s="148">
        <f>_xll.xlShmInterpDisc($G$3&amp;T(CalculationTrigger),C2551)</f>
        <v>0.63806865166179427</v>
      </c>
      <c r="H2551" s="149">
        <f>_xll.xlShmInterpDisc($H$3&amp;T(CalculationTrigger),C2551)</f>
        <v>0.63909880241383532</v>
      </c>
      <c r="I2551" s="150">
        <f>_xll.xlShmInterpDisc($I$3&amp;T(CalculationTrigger),C2551)</f>
        <v>0.64520468450503665</v>
      </c>
      <c r="J2551" s="157">
        <f t="shared" si="117"/>
        <v>5.1098756711872387E-5</v>
      </c>
      <c r="K2551" s="158">
        <f t="shared" si="118"/>
        <v>0</v>
      </c>
      <c r="L2551" s="159">
        <f t="shared" si="119"/>
        <v>-3.0119053658125654E-4</v>
      </c>
    </row>
    <row r="2552" spans="2:12" x14ac:dyDescent="0.2">
      <c r="B2552" s="112" t="s">
        <v>2</v>
      </c>
      <c r="C2552" s="113">
        <f>_xll.qlCalendarAdvance("TARGET",C2551,B2552,"mf")</f>
        <v>54358</v>
      </c>
      <c r="D2552" s="120">
        <f>_xll.xlShmInterpRateFwd($D$3&amp;T(CalculationTrigger),C2552,,5,C2553)</f>
        <v>1.4793437475369202E-2</v>
      </c>
      <c r="E2552" s="120">
        <f>_xll.xlShmInterpRateFwd($E$3&amp;T(CalculationTrigger),C2552,,5,C2553)</f>
        <v>1.4731719586899578E-2</v>
      </c>
      <c r="F2552" s="121">
        <f>_xll.xlShmInterpRateFwd($F$3&amp;T(CalculationTrigger),C2552,,5,C2553)</f>
        <v>1.4396615994807602E-2</v>
      </c>
      <c r="G2552" s="148">
        <f>_xll.xlShmInterpDisc($G$3&amp;T(CalculationTrigger),C2552)</f>
        <v>0.63788764752568594</v>
      </c>
      <c r="H2552" s="149">
        <f>_xll.xlShmInterpDisc($H$3&amp;T(CalculationTrigger),C2552)</f>
        <v>0.63891826054816625</v>
      </c>
      <c r="I2552" s="150">
        <f>_xll.xlShmInterpDisc($I$3&amp;T(CalculationTrigger),C2552)</f>
        <v>0.64502656304724848</v>
      </c>
      <c r="J2552" s="157">
        <f t="shared" si="117"/>
        <v>5.110511728424098E-5</v>
      </c>
      <c r="K2552" s="158">
        <f t="shared" si="118"/>
        <v>0</v>
      </c>
      <c r="L2552" s="159">
        <f t="shared" si="119"/>
        <v>-3.0121112279160697E-4</v>
      </c>
    </row>
    <row r="2553" spans="2:12" x14ac:dyDescent="0.2">
      <c r="B2553" s="112" t="s">
        <v>2</v>
      </c>
      <c r="C2553" s="113">
        <f>_xll.qlCalendarAdvance("TARGET",C2552,B2553,"mf")</f>
        <v>54365</v>
      </c>
      <c r="D2553" s="120">
        <f>_xll.xlShmInterpRateFwd($D$3&amp;T(CalculationTrigger),C2553,,5,C2554)</f>
        <v>1.4790996446347588E-2</v>
      </c>
      <c r="E2553" s="120">
        <f>_xll.xlShmInterpRateFwd($E$3&amp;T(CalculationTrigger),C2553,,5,C2554)</f>
        <v>1.4729153847316375E-2</v>
      </c>
      <c r="F2553" s="121">
        <f>_xll.xlShmInterpRateFwd($F$3&amp;T(CalculationTrigger),C2553,,5,C2554)</f>
        <v>1.4394138758255104E-2</v>
      </c>
      <c r="G2553" s="148">
        <f>_xll.xlShmInterpDisc($G$3&amp;T(CalculationTrigger),C2553)</f>
        <v>0.63770672390422323</v>
      </c>
      <c r="H2553" s="149">
        <f>_xll.xlShmInterpDisc($H$3&amp;T(CalculationTrigger),C2553)</f>
        <v>0.63873780042992401</v>
      </c>
      <c r="I2553" s="150">
        <f>_xll.xlShmInterpDisc($I$3&amp;T(CalculationTrigger),C2553)</f>
        <v>0.64484852070288778</v>
      </c>
      <c r="J2553" s="157">
        <f t="shared" si="117"/>
        <v>5.1111545915496733E-5</v>
      </c>
      <c r="K2553" s="158">
        <f t="shared" si="118"/>
        <v>0</v>
      </c>
      <c r="L2553" s="159">
        <f t="shared" si="119"/>
        <v>-3.0123163005320406E-4</v>
      </c>
    </row>
    <row r="2554" spans="2:12" x14ac:dyDescent="0.2">
      <c r="B2554" s="112" t="s">
        <v>2</v>
      </c>
      <c r="C2554" s="113">
        <f>_xll.qlCalendarAdvance("TARGET",C2553,B2554,"mf")</f>
        <v>54372</v>
      </c>
      <c r="D2554" s="120">
        <f>_xll.xlShmInterpRateFwd($D$3&amp;T(CalculationTrigger),C2554,,5,C2555)</f>
        <v>1.4788499924916623E-2</v>
      </c>
      <c r="E2554" s="120">
        <f>_xll.xlShmInterpRateFwd($E$3&amp;T(CalculationTrigger),C2554,,5,C2555)</f>
        <v>1.4726532830170868E-2</v>
      </c>
      <c r="F2554" s="121">
        <f>_xll.xlShmInterpRateFwd($F$3&amp;T(CalculationTrigger),C2554,,5,C2555)</f>
        <v>1.4391605758339096E-2</v>
      </c>
      <c r="G2554" s="148">
        <f>_xll.xlShmInterpDisc($G$3&amp;T(CalculationTrigger),C2554)</f>
        <v>0.63752588143483335</v>
      </c>
      <c r="H2554" s="149">
        <f>_xll.xlShmInterpDisc($H$3&amp;T(CalculationTrigger),C2554)</f>
        <v>0.63855742269393923</v>
      </c>
      <c r="I2554" s="150">
        <f>_xll.xlShmInterpDisc($I$3&amp;T(CalculationTrigger),C2554)</f>
        <v>0.64467055812132967</v>
      </c>
      <c r="J2554" s="157">
        <f t="shared" si="117"/>
        <v>5.1118042352261842E-5</v>
      </c>
      <c r="K2554" s="158">
        <f t="shared" si="118"/>
        <v>0</v>
      </c>
      <c r="L2554" s="159">
        <f t="shared" si="119"/>
        <v>-3.0125205880331688E-4</v>
      </c>
    </row>
    <row r="2555" spans="2:12" x14ac:dyDescent="0.2">
      <c r="B2555" s="112" t="s">
        <v>2</v>
      </c>
      <c r="C2555" s="113">
        <f>_xll.qlCalendarAdvance("TARGET",C2554,B2555,"mf")</f>
        <v>54379</v>
      </c>
      <c r="D2555" s="120">
        <f>_xll.xlShmInterpRateFwd($D$3&amp;T(CalculationTrigger),C2555,,5,C2556)</f>
        <v>1.4785947790328505E-2</v>
      </c>
      <c r="E2555" s="120">
        <f>_xll.xlShmInterpRateFwd($E$3&amp;T(CalculationTrigger),C2555,,5,C2556)</f>
        <v>1.4723856415706759E-2</v>
      </c>
      <c r="F2555" s="121">
        <f>_xll.xlShmInterpRateFwd($F$3&amp;T(CalculationTrigger),C2555,,5,C2556)</f>
        <v>1.4389016873537766E-2</v>
      </c>
      <c r="G2555" s="148">
        <f>_xll.xlShmInterpDisc($G$3&amp;T(CalculationTrigger),C2555)</f>
        <v>0.63734512075567418</v>
      </c>
      <c r="H2555" s="149">
        <f>_xll.xlShmInterpDisc($H$3&amp;T(CalculationTrigger),C2555)</f>
        <v>0.63837712797576895</v>
      </c>
      <c r="I2555" s="150">
        <f>_xll.xlShmInterpDisc($I$3&amp;T(CalculationTrigger),C2555)</f>
        <v>0.64449267595271287</v>
      </c>
      <c r="J2555" s="157">
        <f t="shared" si="117"/>
        <v>5.1124606341150636E-5</v>
      </c>
      <c r="K2555" s="158">
        <f t="shared" si="118"/>
        <v>0</v>
      </c>
      <c r="L2555" s="159">
        <f t="shared" si="119"/>
        <v>-3.0127240947921014E-4</v>
      </c>
    </row>
    <row r="2556" spans="2:12" x14ac:dyDescent="0.2">
      <c r="B2556" s="112" t="s">
        <v>2</v>
      </c>
      <c r="C2556" s="113">
        <f>_xll.qlCalendarAdvance("TARGET",C2555,B2556,"mf")</f>
        <v>54386</v>
      </c>
      <c r="D2556" s="120">
        <f>_xll.xlShmInterpRateFwd($D$3&amp;T(CalculationTrigger),C2556,,5,C2557)</f>
        <v>1.4783339921830042E-2</v>
      </c>
      <c r="E2556" s="120">
        <f>_xll.xlShmInterpRateFwd($E$3&amp;T(CalculationTrigger),C2556,,5,C2557)</f>
        <v>1.4721124484208686E-2</v>
      </c>
      <c r="F2556" s="121">
        <f>_xll.xlShmInterpRateFwd($F$3&amp;T(CalculationTrigger),C2556,,5,C2557)</f>
        <v>1.4386371982399218E-2</v>
      </c>
      <c r="G2556" s="148">
        <f>_xll.xlShmInterpDisc($G$3&amp;T(CalculationTrigger),C2556)</f>
        <v>0.63716444250563253</v>
      </c>
      <c r="H2556" s="149">
        <f>_xll.xlShmInterpDisc($H$3&amp;T(CalculationTrigger),C2556)</f>
        <v>0.63819691691169533</v>
      </c>
      <c r="I2556" s="150">
        <f>_xll.xlShmInterpDisc($I$3&amp;T(CalculationTrigger),C2556)</f>
        <v>0.64431487484793915</v>
      </c>
      <c r="J2556" s="157">
        <f t="shared" si="117"/>
        <v>5.1131237628783704E-5</v>
      </c>
      <c r="K2556" s="158">
        <f t="shared" si="118"/>
        <v>0</v>
      </c>
      <c r="L2556" s="159">
        <f t="shared" si="119"/>
        <v>-3.0129268251815808E-4</v>
      </c>
    </row>
    <row r="2557" spans="2:12" x14ac:dyDescent="0.2">
      <c r="B2557" s="112" t="s">
        <v>2</v>
      </c>
      <c r="C2557" s="113">
        <f>_xll.qlCalendarAdvance("TARGET",C2556,B2557,"mf")</f>
        <v>54393</v>
      </c>
      <c r="D2557" s="120">
        <f>_xll.xlShmInterpRateFwd($D$3&amp;T(CalculationTrigger),C2557,,5,C2558)</f>
        <v>1.4780676198697412E-2</v>
      </c>
      <c r="E2557" s="120">
        <f>_xll.xlShmInterpRateFwd($E$3&amp;T(CalculationTrigger),C2557,,5,C2558)</f>
        <v>1.4718336915932741E-2</v>
      </c>
      <c r="F2557" s="121">
        <f>_xll.xlShmInterpRateFwd($F$3&amp;T(CalculationTrigger),C2557,,5,C2558)</f>
        <v>1.4383670963443009E-2</v>
      </c>
      <c r="G2557" s="148">
        <f>_xll.xlShmInterpDisc($G$3&amp;T(CalculationTrigger),C2557)</f>
        <v>0.636983847324323</v>
      </c>
      <c r="H2557" s="149">
        <f>_xll.xlShmInterpDisc($H$3&amp;T(CalculationTrigger),C2557)</f>
        <v>0.63801679013872403</v>
      </c>
      <c r="I2557" s="150">
        <f>_xll.xlShmInterpDisc($I$3&amp;T(CalculationTrigger),C2557)</f>
        <v>0.64413715545867123</v>
      </c>
      <c r="J2557" s="157">
        <f t="shared" si="117"/>
        <v>5.1137935961780805E-5</v>
      </c>
      <c r="K2557" s="158">
        <f t="shared" si="118"/>
        <v>0</v>
      </c>
      <c r="L2557" s="159">
        <f t="shared" si="119"/>
        <v>-3.0131287835742345E-4</v>
      </c>
    </row>
    <row r="2558" spans="2:12" x14ac:dyDescent="0.2">
      <c r="B2558" s="112" t="s">
        <v>2</v>
      </c>
      <c r="C2558" s="113">
        <f>_xll.qlCalendarAdvance("TARGET",C2557,B2558,"mf")</f>
        <v>54400</v>
      </c>
      <c r="D2558" s="120">
        <f>_xll.xlShmInterpRateFwd($D$3&amp;T(CalculationTrigger),C2558,,5,C2559)</f>
        <v>1.4777956500149268E-2</v>
      </c>
      <c r="E2558" s="120">
        <f>_xll.xlShmInterpRateFwd($E$3&amp;T(CalculationTrigger),C2558,,5,C2559)</f>
        <v>1.4715493591147001E-2</v>
      </c>
      <c r="F2558" s="121">
        <f>_xll.xlShmInterpRateFwd($F$3&amp;T(CalculationTrigger),C2558,,5,C2559)</f>
        <v>1.4380913695154346E-2</v>
      </c>
      <c r="G2558" s="148">
        <f>_xll.xlShmInterpDisc($G$3&amp;T(CalculationTrigger),C2558)</f>
        <v>0.63680333585208637</v>
      </c>
      <c r="H2558" s="149">
        <f>_xll.xlShmInterpDisc($H$3&amp;T(CalculationTrigger),C2558)</f>
        <v>0.63783674829458337</v>
      </c>
      <c r="I2558" s="150">
        <f>_xll.xlShmInterpDisc($I$3&amp;T(CalculationTrigger),C2558)</f>
        <v>0.6439595184373319</v>
      </c>
      <c r="J2558" s="157">
        <f t="shared" si="117"/>
        <v>5.1144701086764391E-5</v>
      </c>
      <c r="K2558" s="158">
        <f t="shared" si="118"/>
        <v>0</v>
      </c>
      <c r="L2558" s="159">
        <f t="shared" si="119"/>
        <v>-3.0133299743427837E-4</v>
      </c>
    </row>
    <row r="2559" spans="2:12" x14ac:dyDescent="0.2">
      <c r="B2559" s="112" t="s">
        <v>2</v>
      </c>
      <c r="C2559" s="113">
        <f>_xll.qlCalendarAdvance("TARGET",C2558,B2559,"mf")</f>
        <v>54407</v>
      </c>
      <c r="D2559" s="120">
        <f>_xll.xlShmInterpRateFwd($D$3&amp;T(CalculationTrigger),C2559,,5,C2560)</f>
        <v>1.477518070543944E-2</v>
      </c>
      <c r="E2559" s="120">
        <f>_xll.xlShmInterpRateFwd($E$3&amp;T(CalculationTrigger),C2559,,5,C2560)</f>
        <v>1.4712594390102578E-2</v>
      </c>
      <c r="F2559" s="121">
        <f>_xll.xlShmInterpRateFwd($F$3&amp;T(CalculationTrigger),C2559,,5,C2560)</f>
        <v>1.4378100056059407E-2</v>
      </c>
      <c r="G2559" s="148">
        <f>_xll.xlShmInterpDisc($G$3&amp;T(CalculationTrigger),C2559)</f>
        <v>0.63662290872998917</v>
      </c>
      <c r="H2559" s="149">
        <f>_xll.xlShmInterpDisc($H$3&amp;T(CalculationTrigger),C2559)</f>
        <v>0.63765679201772307</v>
      </c>
      <c r="I2559" s="150">
        <f>_xll.xlShmInterpDisc($I$3&amp;T(CalculationTrigger),C2559)</f>
        <v>0.64378196443710323</v>
      </c>
      <c r="J2559" s="157">
        <f t="shared" si="117"/>
        <v>5.11515327503596E-5</v>
      </c>
      <c r="K2559" s="158">
        <f t="shared" si="118"/>
        <v>0</v>
      </c>
      <c r="L2559" s="159">
        <f t="shared" si="119"/>
        <v>-3.013530401859903E-4</v>
      </c>
    </row>
    <row r="2560" spans="2:12" x14ac:dyDescent="0.2">
      <c r="B2560" s="112" t="s">
        <v>2</v>
      </c>
      <c r="C2560" s="113">
        <f>_xll.qlCalendarAdvance("TARGET",C2559,B2560,"mf")</f>
        <v>54414</v>
      </c>
      <c r="D2560" s="120">
        <f>_xll.xlShmInterpRateFwd($D$3&amp;T(CalculationTrigger),C2560,,5,C2561)</f>
        <v>1.4772348693793198E-2</v>
      </c>
      <c r="E2560" s="120">
        <f>_xll.xlShmInterpRateFwd($E$3&amp;T(CalculationTrigger),C2560,,5,C2561)</f>
        <v>1.4709639193056788E-2</v>
      </c>
      <c r="F2560" s="121">
        <f>_xll.xlShmInterpRateFwd($F$3&amp;T(CalculationTrigger),C2560,,5,C2561)</f>
        <v>1.4375229924661609E-2</v>
      </c>
      <c r="G2560" s="148">
        <f>_xll.xlShmInterpDisc($G$3&amp;T(CalculationTrigger),C2560)</f>
        <v>0.63644256659982201</v>
      </c>
      <c r="H2560" s="149">
        <f>_xll.xlShmInterpDisc($H$3&amp;T(CalculationTrigger),C2560)</f>
        <v>0.63747692194731309</v>
      </c>
      <c r="I2560" s="150">
        <f>_xll.xlShmInterpDisc($I$3&amp;T(CalculationTrigger),C2560)</f>
        <v>0.64360449411192489</v>
      </c>
      <c r="J2560" s="157">
        <f t="shared" si="117"/>
        <v>5.1158430699173199E-5</v>
      </c>
      <c r="K2560" s="158">
        <f t="shared" si="118"/>
        <v>0</v>
      </c>
      <c r="L2560" s="159">
        <f t="shared" si="119"/>
        <v>-3.0137300704982927E-4</v>
      </c>
    </row>
    <row r="2561" spans="2:12" x14ac:dyDescent="0.2">
      <c r="B2561" s="112" t="s">
        <v>2</v>
      </c>
      <c r="C2561" s="113">
        <f>_xll.qlCalendarAdvance("TARGET",C2560,B2561,"mf")</f>
        <v>54421</v>
      </c>
      <c r="D2561" s="120">
        <f>_xll.xlShmInterpRateFwd($D$3&amp;T(CalculationTrigger),C2561,,5,C2562)</f>
        <v>1.4769460344517329E-2</v>
      </c>
      <c r="E2561" s="120">
        <f>_xll.xlShmInterpRateFwd($E$3&amp;T(CalculationTrigger),C2561,,5,C2562)</f>
        <v>1.4706627880302111E-2</v>
      </c>
      <c r="F2561" s="121">
        <f>_xll.xlShmInterpRateFwd($F$3&amp;T(CalculationTrigger),C2561,,5,C2562)</f>
        <v>1.4372303179493754E-2</v>
      </c>
      <c r="G2561" s="148">
        <f>_xll.xlShmInterpDisc($G$3&amp;T(CalculationTrigger),C2561)</f>
        <v>0.63626231010409862</v>
      </c>
      <c r="H2561" s="149">
        <f>_xll.xlShmInterpDisc($H$3&amp;T(CalculationTrigger),C2561)</f>
        <v>0.63729713872324267</v>
      </c>
      <c r="I2561" s="150">
        <f>_xll.xlShmInterpDisc($I$3&amp;T(CalculationTrigger),C2561)</f>
        <v>0.64342710811649328</v>
      </c>
      <c r="J2561" s="157">
        <f t="shared" si="117"/>
        <v>5.116539467983216E-5</v>
      </c>
      <c r="K2561" s="158">
        <f t="shared" si="118"/>
        <v>0</v>
      </c>
      <c r="L2561" s="159">
        <f t="shared" si="119"/>
        <v>-3.0139289846306056E-4</v>
      </c>
    </row>
    <row r="2562" spans="2:12" x14ac:dyDescent="0.2">
      <c r="B2562" s="112" t="s">
        <v>2</v>
      </c>
      <c r="C2562" s="113">
        <f>_xll.qlCalendarAdvance("TARGET",C2561,B2562,"mf")</f>
        <v>54428</v>
      </c>
      <c r="D2562" s="120">
        <f>_xll.xlShmInterpRateFwd($D$3&amp;T(CalculationTrigger),C2562,,5,C2563)</f>
        <v>1.4766515536808977E-2</v>
      </c>
      <c r="E2562" s="120">
        <f>_xll.xlShmInterpRateFwd($E$3&amp;T(CalculationTrigger),C2562,,5,C2563)</f>
        <v>1.4703560332067735E-2</v>
      </c>
      <c r="F2562" s="121">
        <f>_xll.xlShmInterpRateFwd($F$3&amp;T(CalculationTrigger),C2562,,5,C2563)</f>
        <v>1.4369319699071693E-2</v>
      </c>
      <c r="G2562" s="148">
        <f>_xll.xlShmInterpDisc($G$3&amp;T(CalculationTrigger),C2562)</f>
        <v>0.63608213988605389</v>
      </c>
      <c r="H2562" s="149">
        <f>_xll.xlShmInterpDisc($H$3&amp;T(CalculationTrigger),C2562)</f>
        <v>0.6371174429861185</v>
      </c>
      <c r="I2562" s="150">
        <f>_xll.xlShmInterpDisc($I$3&amp;T(CalculationTrigger),C2562)</f>
        <v>0.6432498071062599</v>
      </c>
      <c r="J2562" s="157">
        <f t="shared" si="117"/>
        <v>5.1172424438955611E-5</v>
      </c>
      <c r="K2562" s="158">
        <f t="shared" si="118"/>
        <v>0</v>
      </c>
      <c r="L2562" s="159">
        <f t="shared" si="119"/>
        <v>-3.0141271486295879E-4</v>
      </c>
    </row>
    <row r="2563" spans="2:12" x14ac:dyDescent="0.2">
      <c r="B2563" s="112" t="s">
        <v>2</v>
      </c>
      <c r="C2563" s="113">
        <f>_xll.qlCalendarAdvance("TARGET",C2562,B2563,"mf")</f>
        <v>54435</v>
      </c>
      <c r="D2563" s="120">
        <f>_xll.xlShmInterpRateFwd($D$3&amp;T(CalculationTrigger),C2563,,5,C2564)</f>
        <v>1.4763514149929421E-2</v>
      </c>
      <c r="E2563" s="120">
        <f>_xll.xlShmInterpRateFwd($E$3&amp;T(CalculationTrigger),C2563,,5,C2564)</f>
        <v>1.4700436428629605E-2</v>
      </c>
      <c r="F2563" s="121">
        <f>_xll.xlShmInterpRateFwd($F$3&amp;T(CalculationTrigger),C2563,,5,C2564)</f>
        <v>1.4366279361865358E-2</v>
      </c>
      <c r="G2563" s="148">
        <f>_xll.xlShmInterpDisc($G$3&amp;T(CalculationTrigger),C2563)</f>
        <v>0.63590205658964394</v>
      </c>
      <c r="H2563" s="149">
        <f>_xll.xlShmInterpDisc($H$3&amp;T(CalculationTrigger),C2563)</f>
        <v>0.63693783537726445</v>
      </c>
      <c r="I2563" s="150">
        <f>_xll.xlShmInterpDisc($I$3&amp;T(CalculationTrigger),C2563)</f>
        <v>0.64307259173743059</v>
      </c>
      <c r="J2563" s="157">
        <f t="shared" si="117"/>
        <v>5.1179519723165314E-5</v>
      </c>
      <c r="K2563" s="158">
        <f t="shared" si="118"/>
        <v>0</v>
      </c>
      <c r="L2563" s="159">
        <f t="shared" si="119"/>
        <v>-3.0143245668677994E-4</v>
      </c>
    </row>
    <row r="2564" spans="2:12" x14ac:dyDescent="0.2">
      <c r="B2564" s="112" t="s">
        <v>2</v>
      </c>
      <c r="C2564" s="113">
        <f>_xll.qlCalendarAdvance("TARGET",C2563,B2564,"mf")</f>
        <v>54442</v>
      </c>
      <c r="D2564" s="120">
        <f>_xll.xlShmInterpRateFwd($D$3&amp;T(CalculationTrigger),C2564,,5,C2565)</f>
        <v>1.4760456063122998E-2</v>
      </c>
      <c r="E2564" s="120">
        <f>_xll.xlShmInterpRateFwd($E$3&amp;T(CalculationTrigger),C2564,,5,C2565)</f>
        <v>1.4697256050258293E-2</v>
      </c>
      <c r="F2564" s="121">
        <f>_xll.xlShmInterpRateFwd($F$3&amp;T(CalculationTrigger),C2564,,5,C2565)</f>
        <v>1.436318204646096E-2</v>
      </c>
      <c r="G2564" s="148">
        <f>_xll.xlShmInterpDisc($G$3&amp;T(CalculationTrigger),C2564)</f>
        <v>0.63572206085954408</v>
      </c>
      <c r="H2564" s="149">
        <f>_xll.xlShmInterpDisc($H$3&amp;T(CalculationTrigger),C2564)</f>
        <v>0.63675831653871995</v>
      </c>
      <c r="I2564" s="150">
        <f>_xll.xlShmInterpDisc($I$3&amp;T(CalculationTrigger),C2564)</f>
        <v>0.64289546266696473</v>
      </c>
      <c r="J2564" s="157">
        <f t="shared" si="117"/>
        <v>5.1186680279078668E-5</v>
      </c>
      <c r="K2564" s="158">
        <f t="shared" si="118"/>
        <v>0</v>
      </c>
      <c r="L2564" s="159">
        <f t="shared" si="119"/>
        <v>-3.0145212437180318E-4</v>
      </c>
    </row>
    <row r="2565" spans="2:12" x14ac:dyDescent="0.2">
      <c r="B2565" s="112" t="s">
        <v>2</v>
      </c>
      <c r="C2565" s="113">
        <f>_xll.qlCalendarAdvance("TARGET",C2564,B2565,"mf")</f>
        <v>54449</v>
      </c>
      <c r="D2565" s="120">
        <f>_xll.xlShmInterpRateFwd($D$3&amp;T(CalculationTrigger),C2565,,5,C2566)</f>
        <v>1.4757341155675006E-2</v>
      </c>
      <c r="E2565" s="120">
        <f>_xll.xlShmInterpRateFwd($E$3&amp;T(CalculationTrigger),C2565,,5,C2566)</f>
        <v>1.4694019077213212E-2</v>
      </c>
      <c r="F2565" s="121">
        <f>_xll.xlShmInterpRateFwd($F$3&amp;T(CalculationTrigger),C2565,,5,C2566)</f>
        <v>1.4360027631294542E-2</v>
      </c>
      <c r="G2565" s="148">
        <f>_xll.xlShmInterpDisc($G$3&amp;T(CalculationTrigger),C2565)</f>
        <v>0.63554215334114794</v>
      </c>
      <c r="H2565" s="149">
        <f>_xll.xlShmInterpDisc($H$3&amp;T(CalculationTrigger),C2565)</f>
        <v>0.63657888711323873</v>
      </c>
      <c r="I2565" s="150">
        <f>_xll.xlShmInterpDisc($I$3&amp;T(CalculationTrigger),C2565)</f>
        <v>0.64271842055257278</v>
      </c>
      <c r="J2565" s="157">
        <f t="shared" ref="J2565:J2628" si="120">-365*LN(G2565/$H2565)/($C2565-$C$4)</f>
        <v>5.1193905853305265E-5</v>
      </c>
      <c r="K2565" s="158">
        <f t="shared" ref="K2565:K2628" si="121">-365*LN(H2565/$H2565)/($C2565-$C$4)</f>
        <v>0</v>
      </c>
      <c r="L2565" s="159">
        <f t="shared" ref="L2565:L2628" si="122">-365*LN(I2565/$H2565)/($C2565-$C$4)</f>
        <v>-3.0147171835528903E-4</v>
      </c>
    </row>
    <row r="2566" spans="2:12" x14ac:dyDescent="0.2">
      <c r="B2566" s="112" t="s">
        <v>2</v>
      </c>
      <c r="C2566" s="113">
        <f>_xll.qlCalendarAdvance("TARGET",C2565,B2566,"mf")</f>
        <v>54456</v>
      </c>
      <c r="D2566" s="120">
        <f>_xll.xlShmInterpRateFwd($D$3&amp;T(CalculationTrigger),C2566,,5,C2567)</f>
        <v>1.4754169306790084E-2</v>
      </c>
      <c r="E2566" s="120">
        <f>_xll.xlShmInterpRateFwd($E$3&amp;T(CalculationTrigger),C2566,,5,C2567)</f>
        <v>1.4690725389748411E-2</v>
      </c>
      <c r="F2566" s="121">
        <f>_xll.xlShmInterpRateFwd($F$3&amp;T(CalculationTrigger),C2566,,5,C2567)</f>
        <v>1.4356815994958963E-2</v>
      </c>
      <c r="G2566" s="148">
        <f>_xll.xlShmInterpDisc($G$3&amp;T(CalculationTrigger),C2566)</f>
        <v>0.63536233468056591</v>
      </c>
      <c r="H2566" s="149">
        <f>_xll.xlShmInterpDisc($H$3&amp;T(CalculationTrigger),C2566)</f>
        <v>0.63639954774428809</v>
      </c>
      <c r="I2566" s="150">
        <f>_xll.xlShmInterpDisc($I$3&amp;T(CalculationTrigger),C2566)</f>
        <v>0.64254146605271689</v>
      </c>
      <c r="J2566" s="157">
        <f t="shared" si="120"/>
        <v>5.1201196192485245E-5</v>
      </c>
      <c r="K2566" s="158">
        <f t="shared" si="121"/>
        <v>0</v>
      </c>
      <c r="L2566" s="159">
        <f t="shared" si="122"/>
        <v>-3.0149123907451412E-4</v>
      </c>
    </row>
    <row r="2567" spans="2:12" x14ac:dyDescent="0.2">
      <c r="B2567" s="112" t="s">
        <v>2</v>
      </c>
      <c r="C2567" s="113">
        <f>_xll.qlCalendarAdvance("TARGET",C2566,B2567,"mf")</f>
        <v>54463</v>
      </c>
      <c r="D2567" s="120">
        <f>_xll.xlShmInterpRateFwd($D$3&amp;T(CalculationTrigger),C2567,,5,C2568)</f>
        <v>1.4750940395737013E-2</v>
      </c>
      <c r="E2567" s="120">
        <f>_xll.xlShmInterpRateFwd($E$3&amp;T(CalculationTrigger),C2567,,5,C2568)</f>
        <v>1.4687374868141536E-2</v>
      </c>
      <c r="F2567" s="121">
        <f>_xll.xlShmInterpRateFwd($F$3&amp;T(CalculationTrigger),C2567,,5,C2568)</f>
        <v>1.4353547015885345E-2</v>
      </c>
      <c r="G2567" s="148">
        <f>_xll.xlShmInterpDisc($G$3&amp;T(CalculationTrigger),C2567)</f>
        <v>0.63518260552462491</v>
      </c>
      <c r="H2567" s="149">
        <f>_xll.xlShmInterpDisc($H$3&amp;T(CalculationTrigger),C2567)</f>
        <v>0.6362202990760476</v>
      </c>
      <c r="I2567" s="150">
        <f>_xll.xlShmInterpDisc($I$3&amp;T(CalculationTrigger),C2567)</f>
        <v>0.6423645998266081</v>
      </c>
      <c r="J2567" s="157">
        <f t="shared" si="120"/>
        <v>5.1208551043222928E-5</v>
      </c>
      <c r="K2567" s="158">
        <f t="shared" si="121"/>
        <v>0</v>
      </c>
      <c r="L2567" s="159">
        <f t="shared" si="122"/>
        <v>-3.0151068696673632E-4</v>
      </c>
    </row>
    <row r="2568" spans="2:12" x14ac:dyDescent="0.2">
      <c r="B2568" s="112" t="s">
        <v>2</v>
      </c>
      <c r="C2568" s="113">
        <f>_xll.qlCalendarAdvance("TARGET",C2567,B2568,"mf")</f>
        <v>54470</v>
      </c>
      <c r="D2568" s="120">
        <f>_xll.xlShmInterpRateFwd($D$3&amp;T(CalculationTrigger),C2568,,5,C2569)</f>
        <v>1.4747654301767639E-2</v>
      </c>
      <c r="E2568" s="120">
        <f>_xll.xlShmInterpRateFwd($E$3&amp;T(CalculationTrigger),C2568,,5,C2569)</f>
        <v>1.4683967392647499E-2</v>
      </c>
      <c r="F2568" s="121">
        <f>_xll.xlShmInterpRateFwd($F$3&amp;T(CalculationTrigger),C2568,,5,C2569)</f>
        <v>1.4350220572673216E-2</v>
      </c>
      <c r="G2568" s="148">
        <f>_xll.xlShmInterpDisc($G$3&amp;T(CalculationTrigger),C2568)</f>
        <v>0.63500296652086641</v>
      </c>
      <c r="H2568" s="149">
        <f>_xll.xlShmInterpDisc($H$3&amp;T(CalculationTrigger),C2568)</f>
        <v>0.63604114175340798</v>
      </c>
      <c r="I2568" s="150">
        <f>_xll.xlShmInterpDisc($I$3&amp;T(CalculationTrigger),C2568)</f>
        <v>0.64218782253420692</v>
      </c>
      <c r="J2568" s="157">
        <f t="shared" si="120"/>
        <v>5.121597015214274E-5</v>
      </c>
      <c r="K2568" s="158">
        <f t="shared" si="121"/>
        <v>0</v>
      </c>
      <c r="L2568" s="159">
        <f t="shared" si="122"/>
        <v>-3.0153006246923654E-4</v>
      </c>
    </row>
    <row r="2569" spans="2:12" x14ac:dyDescent="0.2">
      <c r="B2569" s="112" t="s">
        <v>2</v>
      </c>
      <c r="C2569" s="113">
        <f>_xll.qlCalendarAdvance("TARGET",C2568,B2569,"mf")</f>
        <v>54477</v>
      </c>
      <c r="D2569" s="120">
        <f>_xll.xlShmInterpRateFwd($D$3&amp;T(CalculationTrigger),C2569,,5,C2570)</f>
        <v>1.4744310904134236E-2</v>
      </c>
      <c r="E2569" s="120">
        <f>_xll.xlShmInterpRateFwd($E$3&amp;T(CalculationTrigger),C2569,,5,C2570)</f>
        <v>1.4680502843544819E-2</v>
      </c>
      <c r="F2569" s="121">
        <f>_xll.xlShmInterpRateFwd($F$3&amp;T(CalculationTrigger),C2569,,5,C2570)</f>
        <v>1.4346836543789331E-2</v>
      </c>
      <c r="G2569" s="148">
        <f>_xll.xlShmInterpDisc($G$3&amp;T(CalculationTrigger),C2569)</f>
        <v>0.63482341831754563</v>
      </c>
      <c r="H2569" s="149">
        <f>_xll.xlShmInterpDisc($H$3&amp;T(CalculationTrigger),C2569)</f>
        <v>0.63586207642197012</v>
      </c>
      <c r="I2569" s="150">
        <f>_xll.xlShmInterpDisc($I$3&amp;T(CalculationTrigger),C2569)</f>
        <v>0.64201113483622041</v>
      </c>
      <c r="J2569" s="157">
        <f t="shared" si="120"/>
        <v>5.1223453265864709E-5</v>
      </c>
      <c r="K2569" s="158">
        <f t="shared" si="121"/>
        <v>0</v>
      </c>
      <c r="L2569" s="159">
        <f t="shared" si="122"/>
        <v>-3.0154936601927687E-4</v>
      </c>
    </row>
    <row r="2570" spans="2:12" x14ac:dyDescent="0.2">
      <c r="B2570" s="112" t="s">
        <v>2</v>
      </c>
      <c r="C2570" s="113">
        <f>_xll.qlCalendarAdvance("TARGET",C2569,B2570,"mf")</f>
        <v>54484</v>
      </c>
      <c r="D2570" s="120">
        <f>_xll.xlShmInterpRateFwd($D$3&amp;T(CalculationTrigger),C2570,,5,C2571)</f>
        <v>1.4740910082054769E-2</v>
      </c>
      <c r="E2570" s="120">
        <f>_xll.xlShmInterpRateFwd($E$3&amp;T(CalculationTrigger),C2570,,5,C2571)</f>
        <v>1.4676981101066107E-2</v>
      </c>
      <c r="F2570" s="121">
        <f>_xll.xlShmInterpRateFwd($F$3&amp;T(CalculationTrigger),C2570,,5,C2571)</f>
        <v>1.434339480774143E-2</v>
      </c>
      <c r="G2570" s="148">
        <f>_xll.xlShmInterpDisc($G$3&amp;T(CalculationTrigger),C2570)</f>
        <v>0.63464396156363034</v>
      </c>
      <c r="H2570" s="149">
        <f>_xll.xlShmInterpDisc($H$3&amp;T(CalculationTrigger),C2570)</f>
        <v>0.63568310372804382</v>
      </c>
      <c r="I2570" s="150">
        <f>_xll.xlShmInterpDisc($I$3&amp;T(CalculationTrigger),C2570)</f>
        <v>0.64183453739410246</v>
      </c>
      <c r="J2570" s="157">
        <f t="shared" si="120"/>
        <v>5.1231000131011438E-5</v>
      </c>
      <c r="K2570" s="158">
        <f t="shared" si="121"/>
        <v>0</v>
      </c>
      <c r="L2570" s="159">
        <f t="shared" si="122"/>
        <v>-3.0156859805412163E-4</v>
      </c>
    </row>
    <row r="2571" spans="2:12" x14ac:dyDescent="0.2">
      <c r="B2571" s="112" t="s">
        <v>2</v>
      </c>
      <c r="C2571" s="113">
        <f>_xll.qlCalendarAdvance("TARGET",C2570,B2571,"mf")</f>
        <v>54491</v>
      </c>
      <c r="D2571" s="120">
        <f>_xll.xlShmInterpRateFwd($D$3&amp;T(CalculationTrigger),C2571,,5,C2572)</f>
        <v>1.4737451714834529E-2</v>
      </c>
      <c r="E2571" s="120">
        <f>_xll.xlShmInterpRateFwd($E$3&amp;T(CalculationTrigger),C2571,,5,C2572)</f>
        <v>1.4673402045519722E-2</v>
      </c>
      <c r="F2571" s="121">
        <f>_xll.xlShmInterpRateFwd($F$3&amp;T(CalculationTrigger),C2571,,5,C2572)</f>
        <v>1.4339895243084037E-2</v>
      </c>
      <c r="G2571" s="148">
        <f>_xll.xlShmInterpDisc($G$3&amp;T(CalculationTrigger),C2571)</f>
        <v>0.6344645969088003</v>
      </c>
      <c r="H2571" s="149">
        <f>_xll.xlShmInterpDisc($H$3&amp;T(CalculationTrigger),C2571)</f>
        <v>0.63550422431864706</v>
      </c>
      <c r="I2571" s="150">
        <f>_xll.xlShmInterpDisc($I$3&amp;T(CalculationTrigger),C2571)</f>
        <v>0.64165803087005235</v>
      </c>
      <c r="J2571" s="157">
        <f t="shared" si="120"/>
        <v>5.1238610494194212E-5</v>
      </c>
      <c r="K2571" s="158">
        <f t="shared" si="121"/>
        <v>0</v>
      </c>
      <c r="L2571" s="159">
        <f t="shared" si="122"/>
        <v>-3.0158775901104414E-4</v>
      </c>
    </row>
    <row r="2572" spans="2:12" x14ac:dyDescent="0.2">
      <c r="B2572" s="112" t="s">
        <v>2</v>
      </c>
      <c r="C2572" s="113">
        <f>_xll.qlCalendarAdvance("TARGET",C2571,B2572,"mf")</f>
        <v>54498</v>
      </c>
      <c r="D2572" s="120">
        <f>_xll.xlShmInterpRateFwd($D$3&amp;T(CalculationTrigger),C2572,,5,C2573)</f>
        <v>1.4733935681703943E-2</v>
      </c>
      <c r="E2572" s="120">
        <f>_xll.xlShmInterpRateFwd($E$3&amp;T(CalculationTrigger),C2572,,5,C2573)</f>
        <v>1.4669765557144951E-2</v>
      </c>
      <c r="F2572" s="121">
        <f>_xll.xlShmInterpRateFwd($F$3&amp;T(CalculationTrigger),C2572,,5,C2573)</f>
        <v>1.4336337728308415E-2</v>
      </c>
      <c r="G2572" s="148">
        <f>_xll.xlShmInterpDisc($G$3&amp;T(CalculationTrigger),C2572)</f>
        <v>0.63428532500344503</v>
      </c>
      <c r="H2572" s="149">
        <f>_xll.xlShmInterpDisc($H$3&amp;T(CalculationTrigger),C2572)</f>
        <v>0.63532543884150439</v>
      </c>
      <c r="I2572" s="150">
        <f>_xll.xlShmInterpDisc($I$3&amp;T(CalculationTrigger),C2572)</f>
        <v>0.64148161592701314</v>
      </c>
      <c r="J2572" s="157">
        <f t="shared" si="120"/>
        <v>5.1246284102037316E-5</v>
      </c>
      <c r="K2572" s="158">
        <f t="shared" si="121"/>
        <v>0</v>
      </c>
      <c r="L2572" s="159">
        <f t="shared" si="122"/>
        <v>-3.0160684932731253E-4</v>
      </c>
    </row>
    <row r="2573" spans="2:12" x14ac:dyDescent="0.2">
      <c r="B2573" s="112" t="s">
        <v>2</v>
      </c>
      <c r="C2573" s="113">
        <f>_xll.qlCalendarAdvance("TARGET",C2572,B2573,"mf")</f>
        <v>54505</v>
      </c>
      <c r="D2573" s="120">
        <f>_xll.xlShmInterpRateFwd($D$3&amp;T(CalculationTrigger),C2573,,5,C2574)</f>
        <v>1.473036186186494E-2</v>
      </c>
      <c r="E2573" s="120">
        <f>_xll.xlShmInterpRateFwd($E$3&amp;T(CalculationTrigger),C2573,,5,C2574)</f>
        <v>1.4666071516198911E-2</v>
      </c>
      <c r="F2573" s="121">
        <f>_xll.xlShmInterpRateFwd($F$3&amp;T(CalculationTrigger),C2573,,5,C2574)</f>
        <v>1.4332722141923651E-2</v>
      </c>
      <c r="G2573" s="148">
        <f>_xll.xlShmInterpDisc($G$3&amp;T(CalculationTrigger),C2573)</f>
        <v>0.6341061464986637</v>
      </c>
      <c r="H2573" s="149">
        <f>_xll.xlShmInterpDisc($H$3&amp;T(CalculationTrigger),C2573)</f>
        <v>0.63514674794504644</v>
      </c>
      <c r="I2573" s="150">
        <f>_xll.xlShmInterpDisc($I$3&amp;T(CalculationTrigger),C2573)</f>
        <v>0.64130529322867136</v>
      </c>
      <c r="J2573" s="157">
        <f t="shared" si="120"/>
        <v>5.1254020701167622E-5</v>
      </c>
      <c r="K2573" s="158">
        <f t="shared" si="121"/>
        <v>0</v>
      </c>
      <c r="L2573" s="159">
        <f t="shared" si="122"/>
        <v>-3.0162586944019033E-4</v>
      </c>
    </row>
    <row r="2574" spans="2:12" x14ac:dyDescent="0.2">
      <c r="B2574" s="112" t="s">
        <v>2</v>
      </c>
      <c r="C2574" s="113">
        <f>_xll.qlCalendarAdvance("TARGET",C2573,B2574,"mf")</f>
        <v>54512</v>
      </c>
      <c r="D2574" s="120">
        <f>_xll.xlShmInterpRateFwd($D$3&amp;T(CalculationTrigger),C2574,,5,C2575)</f>
        <v>1.4726761981233991E-2</v>
      </c>
      <c r="E2574" s="120">
        <f>_xll.xlShmInterpRateFwd($E$3&amp;T(CalculationTrigger),C2574,,5,C2575)</f>
        <v>1.4662351649510899E-2</v>
      </c>
      <c r="F2574" s="121">
        <f>_xll.xlShmInterpRateFwd($F$3&amp;T(CalculationTrigger),C2574,,5,C2575)</f>
        <v>1.4329080208795192E-2</v>
      </c>
      <c r="G2574" s="148">
        <f>_xll.xlShmInterpDisc($G$3&amp;T(CalculationTrigger),C2574)</f>
        <v>0.63392706204626426</v>
      </c>
      <c r="H2574" s="149">
        <f>_xll.xlShmInterpDisc($H$3&amp;T(CalculationTrigger),C2574)</f>
        <v>0.63496815227840875</v>
      </c>
      <c r="I2574" s="150">
        <f>_xll.xlShmInterpDisc($I$3&amp;T(CalculationTrigger),C2574)</f>
        <v>0.64112906343945564</v>
      </c>
      <c r="J2574" s="157">
        <f t="shared" si="120"/>
        <v>5.1261820038190194E-5</v>
      </c>
      <c r="K2574" s="158">
        <f t="shared" si="121"/>
        <v>0</v>
      </c>
      <c r="L2574" s="159">
        <f t="shared" si="122"/>
        <v>-3.0164481978694975E-4</v>
      </c>
    </row>
    <row r="2575" spans="2:12" x14ac:dyDescent="0.2">
      <c r="B2575" s="112" t="s">
        <v>2</v>
      </c>
      <c r="C2575" s="113">
        <f>_xll.qlCalendarAdvance("TARGET",C2574,B2575,"mf")</f>
        <v>54519</v>
      </c>
      <c r="D2575" s="120">
        <f>_xll.xlShmInterpRateFwd($D$3&amp;T(CalculationTrigger),C2575,,5,C2576)</f>
        <v>1.4725042917571797E-2</v>
      </c>
      <c r="E2575" s="120">
        <f>_xll.xlShmInterpRateFwd($E$3&amp;T(CalculationTrigger),C2575,,5,C2576)</f>
        <v>1.4660512833540884E-2</v>
      </c>
      <c r="F2575" s="121">
        <f>_xll.xlShmInterpRateFwd($F$3&amp;T(CalculationTrigger),C2575,,5,C2576)</f>
        <v>1.4327318791486462E-2</v>
      </c>
      <c r="G2575" s="148">
        <f>_xll.xlShmInterpDisc($G$3&amp;T(CalculationTrigger),C2575)</f>
        <v>0.6337480719118046</v>
      </c>
      <c r="H2575" s="149">
        <f>_xll.xlShmInterpDisc($H$3&amp;T(CalculationTrigger),C2575)</f>
        <v>0.63478965210383798</v>
      </c>
      <c r="I2575" s="150">
        <f>_xll.xlShmInterpDisc($I$3&amp;T(CalculationTrigger),C2575)</f>
        <v>0.64095292683318006</v>
      </c>
      <c r="J2575" s="157">
        <f t="shared" si="120"/>
        <v>5.1269681859736967E-5</v>
      </c>
      <c r="K2575" s="158">
        <f t="shared" si="121"/>
        <v>0</v>
      </c>
      <c r="L2575" s="159">
        <f t="shared" si="122"/>
        <v>-3.0166370080486491E-4</v>
      </c>
    </row>
    <row r="2576" spans="2:12" x14ac:dyDescent="0.2">
      <c r="B2576" s="112" t="s">
        <v>2</v>
      </c>
      <c r="C2576" s="113">
        <f>_xll.qlCalendarAdvance("TARGET",C2575,B2576,"mf")</f>
        <v>54526</v>
      </c>
      <c r="D2576" s="120">
        <f>_xll.xlShmInterpRateFwd($D$3&amp;T(CalculationTrigger),C2576,,5,C2577)</f>
        <v>1.4724396856786771E-2</v>
      </c>
      <c r="E2576" s="120">
        <f>_xll.xlShmInterpRateFwd($E$3&amp;T(CalculationTrigger),C2576,,5,C2577)</f>
        <v>1.4659747256197071E-2</v>
      </c>
      <c r="F2576" s="121">
        <f>_xll.xlShmInterpRateFwd($F$3&amp;T(CalculationTrigger),C2576,,5,C2577)</f>
        <v>1.4326630081278845E-2</v>
      </c>
      <c r="G2576" s="148">
        <f>_xll.xlShmInterpDisc($G$3&amp;T(CalculationTrigger),C2576)</f>
        <v>0.63356915319727158</v>
      </c>
      <c r="H2576" s="149">
        <f>_xll.xlShmInterpDisc($H$3&amp;T(CalculationTrigger),C2576)</f>
        <v>0.63461122448190432</v>
      </c>
      <c r="I2576" s="150">
        <f>_xll.xlShmInterpDisc($I$3&amp;T(CalculationTrigger),C2576)</f>
        <v>0.64077686025658354</v>
      </c>
      <c r="J2576" s="157">
        <f t="shared" si="120"/>
        <v>5.1277605912425082E-5</v>
      </c>
      <c r="K2576" s="158">
        <f t="shared" si="121"/>
        <v>0</v>
      </c>
      <c r="L2576" s="159">
        <f t="shared" si="122"/>
        <v>-3.0168251293119118E-4</v>
      </c>
    </row>
    <row r="2577" spans="2:12" x14ac:dyDescent="0.2">
      <c r="B2577" s="112" t="s">
        <v>2</v>
      </c>
      <c r="C2577" s="113">
        <f>_xll.qlCalendarAdvance("TARGET",C2576,B2577,"mf")</f>
        <v>54533</v>
      </c>
      <c r="D2577" s="120">
        <f>_xll.xlShmInterpRateFwd($D$3&amp;T(CalculationTrigger),C2577,,5,C2578)</f>
        <v>1.4723675013983783E-2</v>
      </c>
      <c r="E2577" s="120">
        <f>_xll.xlShmInterpRateFwd($E$3&amp;T(CalculationTrigger),C2577,,5,C2578)</f>
        <v>1.4658906134999827E-2</v>
      </c>
      <c r="F2577" s="121">
        <f>_xll.xlShmInterpRateFwd($F$3&amp;T(CalculationTrigger),C2577,,5,C2578)</f>
        <v>1.432586530130801E-2</v>
      </c>
      <c r="G2577" s="148">
        <f>_xll.xlShmInterpDisc($G$3&amp;T(CalculationTrigger),C2577)</f>
        <v>0.63339029284039727</v>
      </c>
      <c r="H2577" s="149">
        <f>_xll.xlShmInterpDisc($H$3&amp;T(CalculationTrigger),C2577)</f>
        <v>0.63443285632499125</v>
      </c>
      <c r="I2577" s="150">
        <f>_xll.xlShmInterpDisc($I$3&amp;T(CalculationTrigger),C2577)</f>
        <v>0.64060085050342075</v>
      </c>
      <c r="J2577" s="157">
        <f t="shared" si="120"/>
        <v>5.1285591942867242E-5</v>
      </c>
      <c r="K2577" s="158">
        <f t="shared" si="121"/>
        <v>0</v>
      </c>
      <c r="L2577" s="159">
        <f t="shared" si="122"/>
        <v>-3.0170125660320649E-4</v>
      </c>
    </row>
    <row r="2578" spans="2:12" x14ac:dyDescent="0.2">
      <c r="B2578" s="112" t="s">
        <v>2</v>
      </c>
      <c r="C2578" s="113">
        <f>_xll.qlCalendarAdvance("TARGET",C2577,B2578,"mf")</f>
        <v>54540</v>
      </c>
      <c r="D2578" s="120">
        <f>_xll.xlShmInterpRateFwd($D$3&amp;T(CalculationTrigger),C2578,,5,C2579)</f>
        <v>1.4722877213245708E-2</v>
      </c>
      <c r="E2578" s="120">
        <f>_xll.xlShmInterpRateFwd($E$3&amp;T(CalculationTrigger),C2578,,5,C2579)</f>
        <v>1.4657989295047117E-2</v>
      </c>
      <c r="F2578" s="121">
        <f>_xll.xlShmInterpRateFwd($F$3&amp;T(CalculationTrigger),C2578,,5,C2579)</f>
        <v>1.4325024274918509E-2</v>
      </c>
      <c r="G2578" s="148">
        <f>_xll.xlShmInterpDisc($G$3&amp;T(CalculationTrigger),C2578)</f>
        <v>0.63321149174029723</v>
      </c>
      <c r="H2578" s="149">
        <f>_xll.xlShmInterpDisc($H$3&amp;T(CalculationTrigger),C2578)</f>
        <v>0.6342545485297908</v>
      </c>
      <c r="I2578" s="150">
        <f>_xll.xlShmInterpDisc($I$3&amp;T(CalculationTrigger),C2578)</f>
        <v>0.6404248984874773</v>
      </c>
      <c r="J2578" s="157">
        <f t="shared" si="120"/>
        <v>5.1293639697689119E-5</v>
      </c>
      <c r="K2578" s="158">
        <f t="shared" si="121"/>
        <v>0</v>
      </c>
      <c r="L2578" s="159">
        <f t="shared" si="122"/>
        <v>-3.0171993225817684E-4</v>
      </c>
    </row>
    <row r="2579" spans="2:12" x14ac:dyDescent="0.2">
      <c r="B2579" s="112" t="s">
        <v>2</v>
      </c>
      <c r="C2579" s="113">
        <f>_xll.qlCalendarAdvance("TARGET",C2578,B2579,"mf")</f>
        <v>54547</v>
      </c>
      <c r="D2579" s="120">
        <f>_xll.xlShmInterpRateFwd($D$3&amp;T(CalculationTrigger),C2579,,5,C2580)</f>
        <v>1.472200327861555E-2</v>
      </c>
      <c r="E2579" s="120">
        <f>_xll.xlShmInterpRateFwd($E$3&amp;T(CalculationTrigger),C2579,,5,C2580)</f>
        <v>1.4656996561426017E-2</v>
      </c>
      <c r="F2579" s="121">
        <f>_xll.xlShmInterpRateFwd($F$3&amp;T(CalculationTrigger),C2579,,5,C2580)</f>
        <v>1.432410682546717E-2</v>
      </c>
      <c r="G2579" s="148">
        <f>_xll.xlShmInterpDisc($G$3&amp;T(CalculationTrigger),C2579)</f>
        <v>0.63303275079719135</v>
      </c>
      <c r="H2579" s="149">
        <f>_xll.xlShmInterpDisc($H$3&amp;T(CalculationTrigger),C2579)</f>
        <v>0.63407630199409737</v>
      </c>
      <c r="I2579" s="150">
        <f>_xll.xlShmInterpDisc($I$3&amp;T(CalculationTrigger),C2579)</f>
        <v>0.64024900512368899</v>
      </c>
      <c r="J2579" s="157">
        <f t="shared" si="120"/>
        <v>5.1301748923518838E-5</v>
      </c>
      <c r="K2579" s="158">
        <f t="shared" si="121"/>
        <v>0</v>
      </c>
      <c r="L2579" s="159">
        <f t="shared" si="122"/>
        <v>-3.0173854033336981E-4</v>
      </c>
    </row>
    <row r="2580" spans="2:12" x14ac:dyDescent="0.2">
      <c r="B2580" s="112" t="s">
        <v>2</v>
      </c>
      <c r="C2580" s="113">
        <f>_xll.qlCalendarAdvance("TARGET",C2579,B2580,"mf")</f>
        <v>54554</v>
      </c>
      <c r="D2580" s="120">
        <f>_xll.xlShmInterpRateFwd($D$3&amp;T(CalculationTrigger),C2580,,5,C2581)</f>
        <v>1.4721053034206519E-2</v>
      </c>
      <c r="E2580" s="120">
        <f>_xll.xlShmInterpRateFwd($E$3&amp;T(CalculationTrigger),C2580,,5,C2581)</f>
        <v>1.4655927759224292E-2</v>
      </c>
      <c r="F2580" s="121">
        <f>_xll.xlShmInterpRateFwd($F$3&amp;T(CalculationTrigger),C2580,,5,C2581)</f>
        <v>1.4323112776242016E-2</v>
      </c>
      <c r="G2580" s="148">
        <f>_xll.xlShmInterpDisc($G$3&amp;T(CalculationTrigger),C2580)</f>
        <v>0.63285407091240231</v>
      </c>
      <c r="H2580" s="149">
        <f>_xll.xlShmInterpDisc($H$3&amp;T(CalculationTrigger),C2580)</f>
        <v>0.63389811761680581</v>
      </c>
      <c r="I2580" s="150">
        <f>_xll.xlShmInterpDisc($I$3&amp;T(CalculationTrigger),C2580)</f>
        <v>0.64007317132813957</v>
      </c>
      <c r="J2580" s="157">
        <f t="shared" si="120"/>
        <v>5.1309919366955903E-5</v>
      </c>
      <c r="K2580" s="158">
        <f t="shared" si="121"/>
        <v>0</v>
      </c>
      <c r="L2580" s="159">
        <f t="shared" si="122"/>
        <v>-3.0175708126604814E-4</v>
      </c>
    </row>
    <row r="2581" spans="2:12" x14ac:dyDescent="0.2">
      <c r="B2581" s="112" t="s">
        <v>2</v>
      </c>
      <c r="C2581" s="113">
        <f>_xll.qlCalendarAdvance("TARGET",C2580,B2581,"mf")</f>
        <v>54561</v>
      </c>
      <c r="D2581" s="120">
        <f>_xll.xlShmInterpRateFwd($D$3&amp;T(CalculationTrigger),C2581,,5,C2582)</f>
        <v>1.4720026304103552E-2</v>
      </c>
      <c r="E2581" s="120">
        <f>_xll.xlShmInterpRateFwd($E$3&amp;T(CalculationTrigger),C2581,,5,C2582)</f>
        <v>1.4654782713570935E-2</v>
      </c>
      <c r="F2581" s="121">
        <f>_xll.xlShmInterpRateFwd($F$3&amp;T(CalculationTrigger),C2581,,5,C2582)</f>
        <v>1.4322041950693937E-2</v>
      </c>
      <c r="G2581" s="148">
        <f>_xll.xlShmInterpDisc($G$3&amp;T(CalculationTrigger),C2581)</f>
        <v>0.63267545298835248</v>
      </c>
      <c r="H2581" s="149">
        <f>_xll.xlShmInterpDisc($H$3&amp;T(CalculationTrigger),C2581)</f>
        <v>0.63371999629790932</v>
      </c>
      <c r="I2581" s="150">
        <f>_xll.xlShmInterpDisc($I$3&amp;T(CalculationTrigger),C2581)</f>
        <v>0.63989739801805945</v>
      </c>
      <c r="J2581" s="157">
        <f t="shared" si="120"/>
        <v>5.1318150774633459E-5</v>
      </c>
      <c r="K2581" s="158">
        <f t="shared" si="121"/>
        <v>0</v>
      </c>
      <c r="L2581" s="159">
        <f t="shared" si="122"/>
        <v>-3.0177555549349685E-4</v>
      </c>
    </row>
    <row r="2582" spans="2:12" x14ac:dyDescent="0.2">
      <c r="B2582" s="112" t="s">
        <v>2</v>
      </c>
      <c r="C2582" s="113">
        <f>_xll.qlCalendarAdvance("TARGET",C2581,B2582,"mf")</f>
        <v>54568</v>
      </c>
      <c r="D2582" s="120">
        <f>_xll.xlShmInterpRateFwd($D$3&amp;T(CalculationTrigger),C2582,,5,C2583)</f>
        <v>1.4718922912403877E-2</v>
      </c>
      <c r="E2582" s="120">
        <f>_xll.xlShmInterpRateFwd($E$3&amp;T(CalculationTrigger),C2582,,5,C2583)</f>
        <v>1.465356124954352E-2</v>
      </c>
      <c r="F2582" s="121">
        <f>_xll.xlShmInterpRateFwd($F$3&amp;T(CalculationTrigger),C2582,,5,C2583)</f>
        <v>1.4320894172083402E-2</v>
      </c>
      <c r="G2582" s="148">
        <f>_xll.xlShmInterpDisc($G$3&amp;T(CalculationTrigger),C2582)</f>
        <v>0.63249689792856234</v>
      </c>
      <c r="H2582" s="149">
        <f>_xll.xlShmInterpDisc($H$3&amp;T(CalculationTrigger),C2582)</f>
        <v>0.63354193893849686</v>
      </c>
      <c r="I2582" s="150">
        <f>_xll.xlShmInterpDisc($I$3&amp;T(CalculationTrigger),C2582)</f>
        <v>0.63972168611182156</v>
      </c>
      <c r="J2582" s="157">
        <f t="shared" si="120"/>
        <v>5.1326442893162929E-5</v>
      </c>
      <c r="K2582" s="158">
        <f t="shared" si="121"/>
        <v>0</v>
      </c>
      <c r="L2582" s="159">
        <f t="shared" si="122"/>
        <v>-3.0179396345296136E-4</v>
      </c>
    </row>
    <row r="2583" spans="2:12" x14ac:dyDescent="0.2">
      <c r="B2583" s="112" t="s">
        <v>2</v>
      </c>
      <c r="C2583" s="113">
        <f>_xll.qlCalendarAdvance("TARGET",C2582,B2583,"mf")</f>
        <v>54575</v>
      </c>
      <c r="D2583" s="120">
        <f>_xll.xlShmInterpRateFwd($D$3&amp;T(CalculationTrigger),C2583,,5,C2584)</f>
        <v>1.4717742683135911E-2</v>
      </c>
      <c r="E2583" s="120">
        <f>_xll.xlShmInterpRateFwd($E$3&amp;T(CalculationTrigger),C2583,,5,C2584)</f>
        <v>1.4652263192226112E-2</v>
      </c>
      <c r="F2583" s="121">
        <f>_xll.xlShmInterpRateFwd($F$3&amp;T(CalculationTrigger),C2583,,5,C2584)</f>
        <v>1.4319669263793222E-2</v>
      </c>
      <c r="G2583" s="148">
        <f>_xll.xlShmInterpDisc($G$3&amp;T(CalculationTrigger),C2583)</f>
        <v>0.63231840663764793</v>
      </c>
      <c r="H2583" s="149">
        <f>_xll.xlShmInterpDisc($H$3&amp;T(CalculationTrigger),C2583)</f>
        <v>0.63336394644075178</v>
      </c>
      <c r="I2583" s="150">
        <f>_xll.xlShmInterpDisc($I$3&amp;T(CalculationTrigger),C2583)</f>
        <v>0.63954603652894171</v>
      </c>
      <c r="J2583" s="157">
        <f t="shared" si="120"/>
        <v>5.1334795469178957E-5</v>
      </c>
      <c r="K2583" s="158">
        <f t="shared" si="121"/>
        <v>0</v>
      </c>
      <c r="L2583" s="159">
        <f t="shared" si="122"/>
        <v>-3.018123055817301E-4</v>
      </c>
    </row>
    <row r="2584" spans="2:12" x14ac:dyDescent="0.2">
      <c r="B2584" s="112" t="s">
        <v>2</v>
      </c>
      <c r="C2584" s="113">
        <f>_xll.qlCalendarAdvance("TARGET",C2583,B2584,"mf")</f>
        <v>54582</v>
      </c>
      <c r="D2584" s="120">
        <f>_xll.xlShmInterpRateFwd($D$3&amp;T(CalculationTrigger),C2584,,5,C2585)</f>
        <v>1.4716485440433049E-2</v>
      </c>
      <c r="E2584" s="120">
        <f>_xll.xlShmInterpRateFwd($E$3&amp;T(CalculationTrigger),C2584,,5,C2585)</f>
        <v>1.4650888366755608E-2</v>
      </c>
      <c r="F2584" s="121">
        <f>_xll.xlShmInterpRateFwd($F$3&amp;T(CalculationTrigger),C2584,,5,C2585)</f>
        <v>1.431836704918955E-2</v>
      </c>
      <c r="G2584" s="148">
        <f>_xll.xlShmInterpDisc($G$3&amp;T(CalculationTrigger),C2584)</f>
        <v>0.63213998002131988</v>
      </c>
      <c r="H2584" s="149">
        <f>_xll.xlShmInterpDisc($H$3&amp;T(CalculationTrigger),C2584)</f>
        <v>0.63318601970794963</v>
      </c>
      <c r="I2584" s="150">
        <f>_xll.xlShmInterpDisc($I$3&amp;T(CalculationTrigger),C2584)</f>
        <v>0.63937045019007499</v>
      </c>
      <c r="J2584" s="157">
        <f t="shared" si="120"/>
        <v>5.1343208249290987E-5</v>
      </c>
      <c r="K2584" s="158">
        <f t="shared" si="121"/>
        <v>0</v>
      </c>
      <c r="L2584" s="159">
        <f t="shared" si="122"/>
        <v>-3.0183058231705872E-4</v>
      </c>
    </row>
    <row r="2585" spans="2:12" x14ac:dyDescent="0.2">
      <c r="B2585" s="112" t="s">
        <v>2</v>
      </c>
      <c r="C2585" s="113">
        <f>_xll.qlCalendarAdvance("TARGET",C2584,B2585,"mf")</f>
        <v>54589</v>
      </c>
      <c r="D2585" s="120">
        <f>_xll.xlShmInterpRateFwd($D$3&amp;T(CalculationTrigger),C2585,,5,C2586)</f>
        <v>1.4715151008383056E-2</v>
      </c>
      <c r="E2585" s="120">
        <f>_xll.xlShmInterpRateFwd($E$3&amp;T(CalculationTrigger),C2585,,5,C2586)</f>
        <v>1.4649436598200118E-2</v>
      </c>
      <c r="F2585" s="121">
        <f>_xll.xlShmInterpRateFwd($F$3&amp;T(CalculationTrigger),C2585,,5,C2586)</f>
        <v>1.4316987351598707E-2</v>
      </c>
      <c r="G2585" s="148">
        <f>_xll.xlShmInterpDisc($G$3&amp;T(CalculationTrigger),C2585)</f>
        <v>0.63196161898637992</v>
      </c>
      <c r="H2585" s="149">
        <f>_xll.xlShmInterpDisc($H$3&amp;T(CalculationTrigger),C2585)</f>
        <v>0.63300815964445545</v>
      </c>
      <c r="I2585" s="150">
        <f>_xll.xlShmInterpDisc($I$3&amp;T(CalculationTrigger),C2585)</f>
        <v>0.63919492801701394</v>
      </c>
      <c r="J2585" s="157">
        <f t="shared" si="120"/>
        <v>5.1351680980110975E-5</v>
      </c>
      <c r="K2585" s="158">
        <f t="shared" si="121"/>
        <v>0</v>
      </c>
      <c r="L2585" s="159">
        <f t="shared" si="122"/>
        <v>-3.0184879409622499E-4</v>
      </c>
    </row>
    <row r="2586" spans="2:12" x14ac:dyDescent="0.2">
      <c r="B2586" s="112" t="s">
        <v>2</v>
      </c>
      <c r="C2586" s="113">
        <f>_xll.qlCalendarAdvance("TARGET",C2585,B2586,"mf")</f>
        <v>54596</v>
      </c>
      <c r="D2586" s="120">
        <f>_xll.xlShmInterpRateFwd($D$3&amp;T(CalculationTrigger),C2586,,5,C2587)</f>
        <v>1.471373921103388E-2</v>
      </c>
      <c r="E2586" s="120">
        <f>_xll.xlShmInterpRateFwd($E$3&amp;T(CalculationTrigger),C2586,,5,C2587)</f>
        <v>1.4647907711663228E-2</v>
      </c>
      <c r="F2586" s="121">
        <f>_xll.xlShmInterpRateFwd($F$3&amp;T(CalculationTrigger),C2586,,5,C2587)</f>
        <v>1.4315529994370919E-2</v>
      </c>
      <c r="G2586" s="148">
        <f>_xll.xlShmInterpDisc($G$3&amp;T(CalculationTrigger),C2586)</f>
        <v>0.6317833244407195</v>
      </c>
      <c r="H2586" s="149">
        <f>_xll.xlShmInterpDisc($H$3&amp;T(CalculationTrigger),C2586)</f>
        <v>0.63283036715572272</v>
      </c>
      <c r="I2586" s="150">
        <f>_xll.xlShmInterpDisc($I$3&amp;T(CalculationTrigger),C2586)</f>
        <v>0.63901947093268685</v>
      </c>
      <c r="J2586" s="157">
        <f t="shared" si="120"/>
        <v>5.1360213408277462E-5</v>
      </c>
      <c r="K2586" s="158">
        <f t="shared" si="121"/>
        <v>0</v>
      </c>
      <c r="L2586" s="159">
        <f t="shared" si="122"/>
        <v>-3.0186694135648807E-4</v>
      </c>
    </row>
    <row r="2587" spans="2:12" x14ac:dyDescent="0.2">
      <c r="B2587" s="112" t="s">
        <v>2</v>
      </c>
      <c r="C2587" s="113">
        <f>_xll.qlCalendarAdvance("TARGET",C2586,B2587,"mf")</f>
        <v>54603</v>
      </c>
      <c r="D2587" s="120">
        <f>_xll.xlShmInterpRateFwd($D$3&amp;T(CalculationTrigger),C2587,,5,C2588)</f>
        <v>1.47122498724979E-2</v>
      </c>
      <c r="E2587" s="120">
        <f>_xll.xlShmInterpRateFwd($E$3&amp;T(CalculationTrigger),C2587,,5,C2588)</f>
        <v>1.464630153226662E-2</v>
      </c>
      <c r="F2587" s="121">
        <f>_xll.xlShmInterpRateFwd($F$3&amp;T(CalculationTrigger),C2587,,5,C2588)</f>
        <v>1.4313994800874518E-2</v>
      </c>
      <c r="G2587" s="148">
        <f>_xll.xlShmInterpDisc($G$3&amp;T(CalculationTrigger),C2587)</f>
        <v>0.63160509729331804</v>
      </c>
      <c r="H2587" s="149">
        <f>_xll.xlShmInterpDisc($H$3&amp;T(CalculationTrigger),C2587)</f>
        <v>0.63265264314829084</v>
      </c>
      <c r="I2587" s="150">
        <f>_xll.xlShmInterpDisc($I$3&amp;T(CalculationTrigger),C2587)</f>
        <v>0.63884407986115577</v>
      </c>
      <c r="J2587" s="157">
        <f t="shared" si="120"/>
        <v>5.1368805280396958E-5</v>
      </c>
      <c r="K2587" s="158">
        <f t="shared" si="121"/>
        <v>0</v>
      </c>
      <c r="L2587" s="159">
        <f t="shared" si="122"/>
        <v>-3.0188502453512198E-4</v>
      </c>
    </row>
    <row r="2588" spans="2:12" x14ac:dyDescent="0.2">
      <c r="B2588" s="112" t="s">
        <v>2</v>
      </c>
      <c r="C2588" s="113">
        <f>_xll.qlCalendarAdvance("TARGET",C2587,B2588,"mf")</f>
        <v>54610</v>
      </c>
      <c r="D2588" s="120">
        <f>_xll.xlShmInterpRateFwd($D$3&amp;T(CalculationTrigger),C2588,,5,C2589)</f>
        <v>1.4710682816847691E-2</v>
      </c>
      <c r="E2588" s="120">
        <f>_xll.xlShmInterpRateFwd($E$3&amp;T(CalculationTrigger),C2588,,5,C2589)</f>
        <v>1.4644617885074783E-2</v>
      </c>
      <c r="F2588" s="121">
        <f>_xll.xlShmInterpRateFwd($F$3&amp;T(CalculationTrigger),C2588,,5,C2589)</f>
        <v>1.4312381594472781E-2</v>
      </c>
      <c r="G2588" s="148">
        <f>_xll.xlShmInterpDisc($G$3&amp;T(CalculationTrigger),C2588)</f>
        <v>0.63142693845424036</v>
      </c>
      <c r="H2588" s="149">
        <f>_xll.xlShmInterpDisc($H$3&amp;T(CalculationTrigger),C2588)</f>
        <v>0.63247498852978301</v>
      </c>
      <c r="I2588" s="150">
        <f>_xll.xlShmInterpDisc($I$3&amp;T(CalculationTrigger),C2588)</f>
        <v>0.63866875572761395</v>
      </c>
      <c r="J2588" s="157">
        <f t="shared" si="120"/>
        <v>5.1377456343088717E-5</v>
      </c>
      <c r="K2588" s="158">
        <f t="shared" si="121"/>
        <v>0</v>
      </c>
      <c r="L2588" s="159">
        <f t="shared" si="122"/>
        <v>-3.0190304406939561E-4</v>
      </c>
    </row>
    <row r="2589" spans="2:12" x14ac:dyDescent="0.2">
      <c r="B2589" s="112" t="s">
        <v>2</v>
      </c>
      <c r="C2589" s="113">
        <f>_xll.qlCalendarAdvance("TARGET",C2588,B2589,"mf")</f>
        <v>54617</v>
      </c>
      <c r="D2589" s="120">
        <f>_xll.xlShmInterpRateFwd($D$3&amp;T(CalculationTrigger),C2589,,5,C2590)</f>
        <v>1.4709037868179724E-2</v>
      </c>
      <c r="E2589" s="120">
        <f>_xll.xlShmInterpRateFwd($E$3&amp;T(CalculationTrigger),C2589,,5,C2590)</f>
        <v>1.4642856595210864E-2</v>
      </c>
      <c r="F2589" s="121">
        <f>_xll.xlShmInterpRateFwd($F$3&amp;T(CalculationTrigger),C2589,,5,C2590)</f>
        <v>1.4310690198454427E-2</v>
      </c>
      <c r="G2589" s="148">
        <f>_xll.xlShmInterpDisc($G$3&amp;T(CalculationTrigger),C2589)</f>
        <v>0.63124884883463506</v>
      </c>
      <c r="H2589" s="149">
        <f>_xll.xlShmInterpDisc($H$3&amp;T(CalculationTrigger),C2589)</f>
        <v>0.63229740420890479</v>
      </c>
      <c r="I2589" s="150">
        <f>_xll.xlShmInterpDisc($I$3&amp;T(CalculationTrigger),C2589)</f>
        <v>0.63849349945838418</v>
      </c>
      <c r="J2589" s="157">
        <f t="shared" si="120"/>
        <v>5.1386166342977911E-5</v>
      </c>
      <c r="K2589" s="158">
        <f t="shared" si="121"/>
        <v>0</v>
      </c>
      <c r="L2589" s="159">
        <f t="shared" si="122"/>
        <v>-3.0192100039656562E-4</v>
      </c>
    </row>
    <row r="2590" spans="2:12" x14ac:dyDescent="0.2">
      <c r="B2590" s="112" t="s">
        <v>2</v>
      </c>
      <c r="C2590" s="113">
        <f>_xll.qlCalendarAdvance("TARGET",C2589,B2590,"mf")</f>
        <v>54624</v>
      </c>
      <c r="D2590" s="120">
        <f>_xll.xlShmInterpRateFwd($D$3&amp;T(CalculationTrigger),C2590,,5,C2591)</f>
        <v>1.4707314850579628E-2</v>
      </c>
      <c r="E2590" s="120">
        <f>_xll.xlShmInterpRateFwd($E$3&amp;T(CalculationTrigger),C2590,,5,C2591)</f>
        <v>1.464101748778137E-2</v>
      </c>
      <c r="F2590" s="121">
        <f>_xll.xlShmInterpRateFwd($F$3&amp;T(CalculationTrigger),C2590,,5,C2591)</f>
        <v>1.4308920436242149E-2</v>
      </c>
      <c r="G2590" s="148">
        <f>_xll.xlShmInterpDisc($G$3&amp;T(CalculationTrigger),C2590)</f>
        <v>0.6310708293467322</v>
      </c>
      <c r="H2590" s="149">
        <f>_xll.xlShmInterpDisc($H$3&amp;T(CalculationTrigger),C2590)</f>
        <v>0.63211989109544164</v>
      </c>
      <c r="I2590" s="150">
        <f>_xll.xlShmInterpDisc($I$3&amp;T(CalculationTrigger),C2590)</f>
        <v>0.6383183119809176</v>
      </c>
      <c r="J2590" s="157">
        <f t="shared" si="120"/>
        <v>5.1394935026681789E-5</v>
      </c>
      <c r="K2590" s="158">
        <f t="shared" si="121"/>
        <v>0</v>
      </c>
      <c r="L2590" s="159">
        <f t="shared" si="122"/>
        <v>-3.0193889395391753E-4</v>
      </c>
    </row>
    <row r="2591" spans="2:12" x14ac:dyDescent="0.2">
      <c r="B2591" s="112" t="s">
        <v>2</v>
      </c>
      <c r="C2591" s="113">
        <f>_xll.qlCalendarAdvance("TARGET",C2590,B2591,"mf")</f>
        <v>54631</v>
      </c>
      <c r="D2591" s="120">
        <f>_xll.xlShmInterpRateFwd($D$3&amp;T(CalculationTrigger),C2591,,5,C2592)</f>
        <v>1.470551358811641E-2</v>
      </c>
      <c r="E2591" s="120">
        <f>_xll.xlShmInterpRateFwd($E$3&amp;T(CalculationTrigger),C2591,,5,C2592)</f>
        <v>1.4639100387876183E-2</v>
      </c>
      <c r="F2591" s="121">
        <f>_xll.xlShmInterpRateFwd($F$3&amp;T(CalculationTrigger),C2591,,5,C2592)</f>
        <v>1.4307072131155127E-2</v>
      </c>
      <c r="G2591" s="148">
        <f>_xll.xlShmInterpDisc($G$3&amp;T(CalculationTrigger),C2591)</f>
        <v>0.63089288090384155</v>
      </c>
      <c r="H2591" s="149">
        <f>_xll.xlShmInterpDisc($H$3&amp;T(CalculationTrigger),C2591)</f>
        <v>0.63194245010025718</v>
      </c>
      <c r="I2591" s="150">
        <f>_xll.xlShmInterpDisc($I$3&amp;T(CalculationTrigger),C2591)</f>
        <v>0.63814319422379007</v>
      </c>
      <c r="J2591" s="157">
        <f t="shared" si="120"/>
        <v>5.1403762140823442E-5</v>
      </c>
      <c r="K2591" s="158">
        <f t="shared" si="121"/>
        <v>0</v>
      </c>
      <c r="L2591" s="159">
        <f t="shared" si="122"/>
        <v>-3.019567251787109E-4</v>
      </c>
    </row>
    <row r="2592" spans="2:12" x14ac:dyDescent="0.2">
      <c r="B2592" s="112" t="s">
        <v>2</v>
      </c>
      <c r="C2592" s="113">
        <f>_xll.qlCalendarAdvance("TARGET",C2591,B2592,"mf")</f>
        <v>54638</v>
      </c>
      <c r="D2592" s="120">
        <f>_xll.xlShmInterpRateFwd($D$3&amp;T(CalculationTrigger),C2592,,5,C2593)</f>
        <v>1.4703633904906154E-2</v>
      </c>
      <c r="E2592" s="120">
        <f>_xll.xlShmInterpRateFwd($E$3&amp;T(CalculationTrigger),C2592,,5,C2593)</f>
        <v>1.4637105120597516E-2</v>
      </c>
      <c r="F2592" s="121">
        <f>_xll.xlShmInterpRateFwd($F$3&amp;T(CalculationTrigger),C2592,,5,C2593)</f>
        <v>1.4305145106553853E-2</v>
      </c>
      <c r="G2592" s="148">
        <f>_xll.xlShmInterpDisc($G$3&amp;T(CalculationTrigger),C2592)</f>
        <v>0.63071500442035078</v>
      </c>
      <c r="H2592" s="149">
        <f>_xll.xlShmInterpDisc($H$3&amp;T(CalculationTrigger),C2592)</f>
        <v>0.63176508213529137</v>
      </c>
      <c r="I2592" s="150">
        <f>_xll.xlShmInterpDisc($I$3&amp;T(CalculationTrigger),C2592)</f>
        <v>0.63796814711670169</v>
      </c>
      <c r="J2592" s="157">
        <f t="shared" si="120"/>
        <v>5.1412647432014618E-5</v>
      </c>
      <c r="K2592" s="158">
        <f t="shared" si="121"/>
        <v>0</v>
      </c>
      <c r="L2592" s="159">
        <f t="shared" si="122"/>
        <v>-3.019744945082135E-4</v>
      </c>
    </row>
    <row r="2593" spans="2:12" x14ac:dyDescent="0.2">
      <c r="B2593" s="112" t="s">
        <v>2</v>
      </c>
      <c r="C2593" s="113">
        <f>_xll.qlCalendarAdvance("TARGET",C2592,B2593,"mf")</f>
        <v>54645</v>
      </c>
      <c r="D2593" s="120">
        <f>_xll.xlShmInterpRateFwd($D$3&amp;T(CalculationTrigger),C2593,,5,C2594)</f>
        <v>1.4701675625001995E-2</v>
      </c>
      <c r="E2593" s="120">
        <f>_xll.xlShmInterpRateFwd($E$3&amp;T(CalculationTrigger),C2593,,5,C2594)</f>
        <v>1.463503151104254E-2</v>
      </c>
      <c r="F2593" s="121">
        <f>_xll.xlShmInterpRateFwd($F$3&amp;T(CalculationTrigger),C2593,,5,C2594)</f>
        <v>1.4303139185782198E-2</v>
      </c>
      <c r="G2593" s="148">
        <f>_xll.xlShmInterpDisc($G$3&amp;T(CalculationTrigger),C2593)</f>
        <v>0.63053720081172304</v>
      </c>
      <c r="H2593" s="149">
        <f>_xll.xlShmInterpDisc($H$3&amp;T(CalculationTrigger),C2593)</f>
        <v>0.63158778811355842</v>
      </c>
      <c r="I2593" s="150">
        <f>_xll.xlShmInterpDisc($I$3&amp;T(CalculationTrigger),C2593)</f>
        <v>0.63779317159047433</v>
      </c>
      <c r="J2593" s="157">
        <f t="shared" si="120"/>
        <v>5.1421590646883204E-5</v>
      </c>
      <c r="K2593" s="158">
        <f t="shared" si="121"/>
        <v>0</v>
      </c>
      <c r="L2593" s="159">
        <f t="shared" si="122"/>
        <v>-3.0199220237969471E-4</v>
      </c>
    </row>
    <row r="2594" spans="2:12" x14ac:dyDescent="0.2">
      <c r="B2594" s="112" t="s">
        <v>2</v>
      </c>
      <c r="C2594" s="113">
        <f>_xll.qlCalendarAdvance("TARGET",C2593,B2594,"mf")</f>
        <v>54652</v>
      </c>
      <c r="D2594" s="120">
        <f>_xll.xlShmInterpRateFwd($D$3&amp;T(CalculationTrigger),C2594,,5,C2595)</f>
        <v>1.469963857253892E-2</v>
      </c>
      <c r="E2594" s="120">
        <f>_xll.xlShmInterpRateFwd($E$3&amp;T(CalculationTrigger),C2594,,5,C2595)</f>
        <v>1.4632879384332361E-2</v>
      </c>
      <c r="F2594" s="121">
        <f>_xll.xlShmInterpRateFwd($F$3&amp;T(CalculationTrigger),C2594,,5,C2595)</f>
        <v>1.4301054192207979E-2</v>
      </c>
      <c r="G2594" s="148">
        <f>_xll.xlShmInterpDisc($G$3&amp;T(CalculationTrigger),C2594)</f>
        <v>0.63035947099449574</v>
      </c>
      <c r="H2594" s="149">
        <f>_xll.xlShmInterpDisc($H$3&amp;T(CalculationTrigger),C2594)</f>
        <v>0.63141056894914516</v>
      </c>
      <c r="I2594" s="150">
        <f>_xll.xlShmInterpDisc($I$3&amp;T(CalculationTrigger),C2594)</f>
        <v>0.63761826857704973</v>
      </c>
      <c r="J2594" s="157">
        <f t="shared" si="120"/>
        <v>5.1430591532038874E-5</v>
      </c>
      <c r="K2594" s="158">
        <f t="shared" si="121"/>
        <v>0</v>
      </c>
      <c r="L2594" s="159">
        <f t="shared" si="122"/>
        <v>-3.0200984923042497E-4</v>
      </c>
    </row>
    <row r="2595" spans="2:12" x14ac:dyDescent="0.2">
      <c r="B2595" s="112" t="s">
        <v>2</v>
      </c>
      <c r="C2595" s="113">
        <f>_xll.qlCalendarAdvance("TARGET",C2594,B2595,"mf")</f>
        <v>54659</v>
      </c>
      <c r="D2595" s="120">
        <f>_xll.xlShmInterpRateFwd($D$3&amp;T(CalculationTrigger),C2595,,5,C2596)</f>
        <v>1.4697522571548424E-2</v>
      </c>
      <c r="E2595" s="120">
        <f>_xll.xlShmInterpRateFwd($E$3&amp;T(CalculationTrigger),C2595,,5,C2596)</f>
        <v>1.4630648565542517E-2</v>
      </c>
      <c r="F2595" s="121">
        <f>_xll.xlShmInterpRateFwd($F$3&amp;T(CalculationTrigger),C2595,,5,C2596)</f>
        <v>1.4298889949165025E-2</v>
      </c>
      <c r="G2595" s="148">
        <f>_xll.xlShmInterpDisc($G$3&amp;T(CalculationTrigger),C2595)</f>
        <v>0.63018181588627764</v>
      </c>
      <c r="H2595" s="149">
        <f>_xll.xlShmInterpDisc($H$3&amp;T(CalculationTrigger),C2595)</f>
        <v>0.63123342555720885</v>
      </c>
      <c r="I2595" s="150">
        <f>_xll.xlShmInterpDisc($I$3&amp;T(CalculationTrigger),C2595)</f>
        <v>0.63744343900948752</v>
      </c>
      <c r="J2595" s="157">
        <f t="shared" si="120"/>
        <v>5.1439649834114267E-5</v>
      </c>
      <c r="K2595" s="158">
        <f t="shared" si="121"/>
        <v>0</v>
      </c>
      <c r="L2595" s="159">
        <f t="shared" si="122"/>
        <v>-3.020274354976693E-4</v>
      </c>
    </row>
    <row r="2596" spans="2:12" x14ac:dyDescent="0.2">
      <c r="B2596" s="112" t="s">
        <v>2</v>
      </c>
      <c r="C2596" s="113">
        <f>_xll.qlCalendarAdvance("TARGET",C2595,B2596,"mf")</f>
        <v>54666</v>
      </c>
      <c r="D2596" s="120">
        <f>_xll.xlShmInterpRateFwd($D$3&amp;T(CalculationTrigger),C2596,,5,C2597)</f>
        <v>1.4695327446167033E-2</v>
      </c>
      <c r="E2596" s="120">
        <f>_xll.xlShmInterpRateFwd($E$3&amp;T(CalculationTrigger),C2596,,5,C2597)</f>
        <v>1.4628338879801436E-2</v>
      </c>
      <c r="F2596" s="121">
        <f>_xll.xlShmInterpRateFwd($F$3&amp;T(CalculationTrigger),C2596,,5,C2597)</f>
        <v>1.4296646280045877E-2</v>
      </c>
      <c r="G2596" s="148">
        <f>_xll.xlShmInterpDisc($G$3&amp;T(CalculationTrigger),C2596)</f>
        <v>0.63000423640574832</v>
      </c>
      <c r="H2596" s="149">
        <f>_xll.xlShmInterpDisc($H$3&amp;T(CalculationTrigger),C2596)</f>
        <v>0.63105635885397571</v>
      </c>
      <c r="I2596" s="150">
        <f>_xll.xlShmInterpDisc($I$3&amp;T(CalculationTrigger),C2596)</f>
        <v>0.63726868382196389</v>
      </c>
      <c r="J2596" s="157">
        <f t="shared" si="120"/>
        <v>5.1448765299716949E-5</v>
      </c>
      <c r="K2596" s="158">
        <f t="shared" si="121"/>
        <v>0</v>
      </c>
      <c r="L2596" s="159">
        <f t="shared" si="122"/>
        <v>-3.0204496161870096E-4</v>
      </c>
    </row>
    <row r="2597" spans="2:12" x14ac:dyDescent="0.2">
      <c r="B2597" s="112" t="s">
        <v>2</v>
      </c>
      <c r="C2597" s="113">
        <f>_xll.qlCalendarAdvance("TARGET",C2596,B2597,"mf")</f>
        <v>54673</v>
      </c>
      <c r="D2597" s="120">
        <f>_xll.xlShmInterpRateFwd($D$3&amp;T(CalculationTrigger),C2597,,5,C2598)</f>
        <v>1.4693053020450965E-2</v>
      </c>
      <c r="E2597" s="120">
        <f>_xll.xlShmInterpRateFwd($E$3&amp;T(CalculationTrigger),C2597,,5,C2598)</f>
        <v>1.4625950152197788E-2</v>
      </c>
      <c r="F2597" s="121">
        <f>_xll.xlShmInterpRateFwd($F$3&amp;T(CalculationTrigger),C2597,,5,C2598)</f>
        <v>1.4294323008151182E-2</v>
      </c>
      <c r="G2597" s="148">
        <f>_xll.xlShmInterpDisc($G$3&amp;T(CalculationTrigger),C2597)</f>
        <v>0.62982673347265483</v>
      </c>
      <c r="H2597" s="149">
        <f>_xll.xlShmInterpDisc($H$3&amp;T(CalculationTrigger),C2597)</f>
        <v>0.63087936975673864</v>
      </c>
      <c r="I2597" s="150">
        <f>_xll.xlShmInterpDisc($I$3&amp;T(CalculationTrigger),C2597)</f>
        <v>0.63709400394976867</v>
      </c>
      <c r="J2597" s="157">
        <f t="shared" si="120"/>
        <v>5.1457937675480839E-5</v>
      </c>
      <c r="K2597" s="158">
        <f t="shared" si="121"/>
        <v>0</v>
      </c>
      <c r="L2597" s="159">
        <f t="shared" si="122"/>
        <v>-3.0206242803078076E-4</v>
      </c>
    </row>
    <row r="2598" spans="2:12" x14ac:dyDescent="0.2">
      <c r="B2598" s="112" t="s">
        <v>2</v>
      </c>
      <c r="C2598" s="113">
        <f>_xll.qlCalendarAdvance("TARGET",C2597,B2598,"mf")</f>
        <v>54680</v>
      </c>
      <c r="D2598" s="120">
        <f>_xll.xlShmInterpRateFwd($D$3&amp;T(CalculationTrigger),C2598,,5,C2599)</f>
        <v>1.4690699118515133E-2</v>
      </c>
      <c r="E2598" s="120">
        <f>_xll.xlShmInterpRateFwd($E$3&amp;T(CalculationTrigger),C2598,,5,C2599)</f>
        <v>1.4623482207838394E-2</v>
      </c>
      <c r="F2598" s="121">
        <f>_xll.xlShmInterpRateFwd($F$3&amp;T(CalculationTrigger),C2598,,5,C2599)</f>
        <v>1.429191995689243E-2</v>
      </c>
      <c r="G2598" s="148">
        <f>_xll.xlShmInterpDisc($G$3&amp;T(CalculationTrigger),C2598)</f>
        <v>0.62964930800781116</v>
      </c>
      <c r="H2598" s="149">
        <f>_xll.xlShmInterpDisc($H$3&amp;T(CalculationTrigger),C2598)</f>
        <v>0.63070245918385581</v>
      </c>
      <c r="I2598" s="150">
        <f>_xll.xlShmInterpDisc($I$3&amp;T(CalculationTrigger),C2598)</f>
        <v>0.63691940032930494</v>
      </c>
      <c r="J2598" s="157">
        <f t="shared" si="120"/>
        <v>5.1467166708011376E-5</v>
      </c>
      <c r="K2598" s="158">
        <f t="shared" si="121"/>
        <v>0</v>
      </c>
      <c r="L2598" s="159">
        <f t="shared" si="122"/>
        <v>-3.0207983517118424E-4</v>
      </c>
    </row>
    <row r="2599" spans="2:12" x14ac:dyDescent="0.2">
      <c r="B2599" s="112" t="s">
        <v>2</v>
      </c>
      <c r="C2599" s="113">
        <f>_xll.qlCalendarAdvance("TARGET",C2598,B2599,"mf")</f>
        <v>54687</v>
      </c>
      <c r="D2599" s="120">
        <f>_xll.xlShmInterpRateFwd($D$3&amp;T(CalculationTrigger),C2599,,5,C2600)</f>
        <v>1.4688265564434708E-2</v>
      </c>
      <c r="E2599" s="120">
        <f>_xll.xlShmInterpRateFwd($E$3&amp;T(CalculationTrigger),C2599,,5,C2600)</f>
        <v>1.4620934871836659E-2</v>
      </c>
      <c r="F2599" s="121">
        <f>_xll.xlShmInterpRateFwd($F$3&amp;T(CalculationTrigger),C2599,,5,C2600)</f>
        <v>1.4289436949577647E-2</v>
      </c>
      <c r="G2599" s="148">
        <f>_xll.xlShmInterpDisc($G$3&amp;T(CalculationTrigger),C2599)</f>
        <v>0.62947196093309532</v>
      </c>
      <c r="H2599" s="149">
        <f>_xll.xlShmInterpDisc($H$3&amp;T(CalculationTrigger),C2599)</f>
        <v>0.63052562805474865</v>
      </c>
      <c r="I2599" s="150">
        <f>_xll.xlShmInterpDisc($I$3&amp;T(CalculationTrigger),C2599)</f>
        <v>0.63674487389808576</v>
      </c>
      <c r="J2599" s="157">
        <f t="shared" si="120"/>
        <v>5.1476452143936881E-5</v>
      </c>
      <c r="K2599" s="158">
        <f t="shared" si="121"/>
        <v>0</v>
      </c>
      <c r="L2599" s="159">
        <f t="shared" si="122"/>
        <v>-3.0209718347716806E-4</v>
      </c>
    </row>
    <row r="2600" spans="2:12" x14ac:dyDescent="0.2">
      <c r="B2600" s="112" t="s">
        <v>2</v>
      </c>
      <c r="C2600" s="113">
        <f>_xll.qlCalendarAdvance("TARGET",C2599,B2600,"mf")</f>
        <v>54694</v>
      </c>
      <c r="D2600" s="120">
        <f>_xll.xlShmInterpRateFwd($D$3&amp;T(CalculationTrigger),C2600,,5,C2601)</f>
        <v>1.4685752182285648E-2</v>
      </c>
      <c r="E2600" s="120">
        <f>_xll.xlShmInterpRateFwd($E$3&amp;T(CalculationTrigger),C2600,,5,C2601)</f>
        <v>1.4618307969277817E-2</v>
      </c>
      <c r="F2600" s="121">
        <f>_xll.xlShmInterpRateFwd($F$3&amp;T(CalculationTrigger),C2600,,5,C2601)</f>
        <v>1.4286873809590955E-2</v>
      </c>
      <c r="G2600" s="148">
        <f>_xll.xlShmInterpDisc($G$3&amp;T(CalculationTrigger),C2600)</f>
        <v>0.62929469317144837</v>
      </c>
      <c r="H2600" s="149">
        <f>_xll.xlShmInterpDisc($H$3&amp;T(CalculationTrigger),C2600)</f>
        <v>0.63034887728990008</v>
      </c>
      <c r="I2600" s="150">
        <f>_xll.xlShmInterpDisc($I$3&amp;T(CalculationTrigger),C2600)</f>
        <v>0.63657042559473365</v>
      </c>
      <c r="J2600" s="157">
        <f t="shared" si="120"/>
        <v>5.1485793729874333E-5</v>
      </c>
      <c r="K2600" s="158">
        <f t="shared" si="121"/>
        <v>0</v>
      </c>
      <c r="L2600" s="159">
        <f t="shared" si="122"/>
        <v>-3.0211447338601683E-4</v>
      </c>
    </row>
    <row r="2601" spans="2:12" x14ac:dyDescent="0.2">
      <c r="B2601" s="112" t="s">
        <v>2</v>
      </c>
      <c r="C2601" s="113">
        <f>_xll.qlCalendarAdvance("TARGET",C2600,B2601,"mf")</f>
        <v>54701</v>
      </c>
      <c r="D2601" s="120">
        <f>_xll.xlShmInterpRateFwd($D$3&amp;T(CalculationTrigger),C2601,,5,C2602)</f>
        <v>1.4683158796202628E-2</v>
      </c>
      <c r="E2601" s="120">
        <f>_xll.xlShmInterpRateFwd($E$3&amp;T(CalculationTrigger),C2601,,5,C2602)</f>
        <v>1.4615601325288441E-2</v>
      </c>
      <c r="F2601" s="121">
        <f>_xll.xlShmInterpRateFwd($F$3&amp;T(CalculationTrigger),C2601,,5,C2602)</f>
        <v>1.4284230360288332E-2</v>
      </c>
      <c r="G2601" s="148">
        <f>_xll.xlShmInterpDisc($G$3&amp;T(CalculationTrigger),C2601)</f>
        <v>0.6291175056468723</v>
      </c>
      <c r="H2601" s="149">
        <f>_xll.xlShmInterpDisc($H$3&amp;T(CalculationTrigger),C2601)</f>
        <v>0.63017220781085292</v>
      </c>
      <c r="I2601" s="150">
        <f>_xll.xlShmInterpDisc($I$3&amp;T(CalculationTrigger),C2601)</f>
        <v>0.63639605635897789</v>
      </c>
      <c r="J2601" s="157">
        <f t="shared" si="120"/>
        <v>5.1495191212436192E-5</v>
      </c>
      <c r="K2601" s="158">
        <f t="shared" si="121"/>
        <v>0</v>
      </c>
      <c r="L2601" s="159">
        <f t="shared" si="122"/>
        <v>-3.0213170533498933E-4</v>
      </c>
    </row>
    <row r="2602" spans="2:12" x14ac:dyDescent="0.2">
      <c r="B2602" s="112" t="s">
        <v>2</v>
      </c>
      <c r="C2602" s="113">
        <f>_xll.qlCalendarAdvance("TARGET",C2601,B2602,"mf")</f>
        <v>54708</v>
      </c>
      <c r="D2602" s="120">
        <f>_xll.xlShmInterpRateFwd($D$3&amp;T(CalculationTrigger),C2602,,5,C2603)</f>
        <v>1.468048523021688E-2</v>
      </c>
      <c r="E2602" s="120">
        <f>_xll.xlShmInterpRateFwd($E$3&amp;T(CalculationTrigger),C2602,,5,C2603)</f>
        <v>1.4612814764943787E-2</v>
      </c>
      <c r="F2602" s="121">
        <f>_xll.xlShmInterpRateFwd($F$3&amp;T(CalculationTrigger),C2602,,5,C2603)</f>
        <v>1.4281506424997597E-2</v>
      </c>
      <c r="G2602" s="148">
        <f>_xll.xlShmInterpDisc($G$3&amp;T(CalculationTrigger),C2602)</f>
        <v>0.62894039928442769</v>
      </c>
      <c r="H2602" s="149">
        <f>_xll.xlShmInterpDisc($H$3&amp;T(CalculationTrigger),C2602)</f>
        <v>0.62999562054020786</v>
      </c>
      <c r="I2602" s="150">
        <f>_xll.xlShmInterpDisc($I$3&amp;T(CalculationTrigger),C2602)</f>
        <v>0.63622176713165302</v>
      </c>
      <c r="J2602" s="157">
        <f t="shared" si="120"/>
        <v>5.1504644338254329E-5</v>
      </c>
      <c r="K2602" s="158">
        <f t="shared" si="121"/>
        <v>0</v>
      </c>
      <c r="L2602" s="159">
        <f t="shared" si="122"/>
        <v>-3.0214887976135233E-4</v>
      </c>
    </row>
    <row r="2603" spans="2:12" x14ac:dyDescent="0.2">
      <c r="B2603" s="112" t="s">
        <v>2</v>
      </c>
      <c r="C2603" s="113">
        <f>_xll.qlCalendarAdvance("TARGET",C2602,B2603,"mf")</f>
        <v>54715</v>
      </c>
      <c r="D2603" s="120">
        <f>_xll.xlShmInterpRateFwd($D$3&amp;T(CalculationTrigger),C2603,,5,C2604)</f>
        <v>1.4677731308482074E-2</v>
      </c>
      <c r="E2603" s="120">
        <f>_xll.xlShmInterpRateFwd($E$3&amp;T(CalculationTrigger),C2603,,5,C2604)</f>
        <v>1.4609948113401003E-2</v>
      </c>
      <c r="F2603" s="121">
        <f>_xll.xlShmInterpRateFwd($F$3&amp;T(CalculationTrigger),C2603,,5,C2604)</f>
        <v>1.4278701827116906E-2</v>
      </c>
      <c r="G2603" s="148">
        <f>_xll.xlShmInterpDisc($G$3&amp;T(CalculationTrigger),C2603)</f>
        <v>0.62876337501023327</v>
      </c>
      <c r="H2603" s="149">
        <f>_xll.xlShmInterpDisc($H$3&amp;T(CalculationTrigger),C2603)</f>
        <v>0.62981911640162214</v>
      </c>
      <c r="I2603" s="150">
        <f>_xll.xlShmInterpDisc($I$3&amp;T(CalculationTrigger),C2603)</f>
        <v>0.63604755885469766</v>
      </c>
      <c r="J2603" s="157">
        <f t="shared" si="120"/>
        <v>5.1514152853942409E-5</v>
      </c>
      <c r="K2603" s="158">
        <f t="shared" si="121"/>
        <v>0</v>
      </c>
      <c r="L2603" s="159">
        <f t="shared" si="122"/>
        <v>-3.0216599710238039E-4</v>
      </c>
    </row>
    <row r="2604" spans="2:12" x14ac:dyDescent="0.2">
      <c r="B2604" s="112" t="s">
        <v>2</v>
      </c>
      <c r="C2604" s="113">
        <f>_xll.qlCalendarAdvance("TARGET",C2603,B2604,"mf")</f>
        <v>54722</v>
      </c>
      <c r="D2604" s="120">
        <f>_xll.xlShmInterpRateFwd($D$3&amp;T(CalculationTrigger),C2604,,5,C2605)</f>
        <v>1.467489685504844E-2</v>
      </c>
      <c r="E2604" s="120">
        <f>_xll.xlShmInterpRateFwd($E$3&amp;T(CalculationTrigger),C2604,,5,C2605)</f>
        <v>1.4607001195719581E-2</v>
      </c>
      <c r="F2604" s="121">
        <f>_xll.xlShmInterpRateFwd($F$3&amp;T(CalculationTrigger),C2604,,5,C2605)</f>
        <v>1.4275816389998886E-2</v>
      </c>
      <c r="G2604" s="148">
        <f>_xll.xlShmInterpDisc($G$3&amp;T(CalculationTrigger),C2604)</f>
        <v>0.6285864337514625</v>
      </c>
      <c r="H2604" s="149">
        <f>_xll.xlShmInterpDisc($H$3&amp;T(CalculationTrigger),C2604)</f>
        <v>0.62964269631980707</v>
      </c>
      <c r="I2604" s="150">
        <f>_xll.xlShmInterpDisc($I$3&amp;T(CalculationTrigger),C2604)</f>
        <v>0.63587343247115169</v>
      </c>
      <c r="J2604" s="157">
        <f t="shared" si="120"/>
        <v>5.152371650612326E-5</v>
      </c>
      <c r="K2604" s="158">
        <f t="shared" si="121"/>
        <v>0</v>
      </c>
      <c r="L2604" s="159">
        <f t="shared" si="122"/>
        <v>-3.0218305779534216E-4</v>
      </c>
    </row>
    <row r="2605" spans="2:12" x14ac:dyDescent="0.2">
      <c r="B2605" s="112" t="s">
        <v>2</v>
      </c>
      <c r="C2605" s="113">
        <f>_xll.qlCalendarAdvance("TARGET",C2604,B2605,"mf")</f>
        <v>54729</v>
      </c>
      <c r="D2605" s="120">
        <f>_xll.xlShmInterpRateFwd($D$3&amp;T(CalculationTrigger),C2605,,5,C2606)</f>
        <v>1.4671981694013365E-2</v>
      </c>
      <c r="E2605" s="120">
        <f>_xll.xlShmInterpRateFwd($E$3&amp;T(CalculationTrigger),C2605,,5,C2606)</f>
        <v>1.4603973837023557E-2</v>
      </c>
      <c r="F2605" s="121">
        <f>_xll.xlShmInterpRateFwd($F$3&amp;T(CalculationTrigger),C2605,,5,C2606)</f>
        <v>1.4272849936956456E-2</v>
      </c>
      <c r="G2605" s="148">
        <f>_xll.xlShmInterpDisc($G$3&amp;T(CalculationTrigger),C2605)</f>
        <v>0.62840957643634332</v>
      </c>
      <c r="H2605" s="149">
        <f>_xll.xlShmInterpDisc($H$3&amp;T(CalculationTrigger),C2605)</f>
        <v>0.62946636122052735</v>
      </c>
      <c r="I2605" s="150">
        <f>_xll.xlShmInterpDisc($I$3&amp;T(CalculationTrigger),C2605)</f>
        <v>0.63569938892515521</v>
      </c>
      <c r="J2605" s="157">
        <f t="shared" si="120"/>
        <v>5.1533335041411718E-5</v>
      </c>
      <c r="K2605" s="158">
        <f t="shared" si="121"/>
        <v>0</v>
      </c>
      <c r="L2605" s="159">
        <f t="shared" si="122"/>
        <v>-3.0220006227749417E-4</v>
      </c>
    </row>
    <row r="2606" spans="2:12" x14ac:dyDescent="0.2">
      <c r="B2606" s="112" t="s">
        <v>2</v>
      </c>
      <c r="C2606" s="113">
        <f>_xll.qlCalendarAdvance("TARGET",C2605,B2606,"mf")</f>
        <v>54736</v>
      </c>
      <c r="D2606" s="120">
        <f>_xll.xlShmInterpRateFwd($D$3&amp;T(CalculationTrigger),C2606,,5,C2607)</f>
        <v>1.4668985649492441E-2</v>
      </c>
      <c r="E2606" s="120">
        <f>_xll.xlShmInterpRateFwd($E$3&amp;T(CalculationTrigger),C2606,,5,C2607)</f>
        <v>1.4600865862420404E-2</v>
      </c>
      <c r="F2606" s="121">
        <f>_xll.xlShmInterpRateFwd($F$3&amp;T(CalculationTrigger),C2606,,5,C2607)</f>
        <v>1.4269802291396043E-2</v>
      </c>
      <c r="G2606" s="148">
        <f>_xll.xlShmInterpDisc($G$3&amp;T(CalculationTrigger),C2606)</f>
        <v>0.62823280399415571</v>
      </c>
      <c r="H2606" s="149">
        <f>_xll.xlShmInterpDisc($H$3&amp;T(CalculationTrigger),C2606)</f>
        <v>0.6292901120305987</v>
      </c>
      <c r="I2606" s="150">
        <f>_xll.xlShmInterpDisc($I$3&amp;T(CalculationTrigger),C2606)</f>
        <v>0.63552542916194743</v>
      </c>
      <c r="J2606" s="157">
        <f t="shared" si="120"/>
        <v>5.1543008206428366E-5</v>
      </c>
      <c r="K2606" s="158">
        <f t="shared" si="121"/>
        <v>0</v>
      </c>
      <c r="L2606" s="159">
        <f t="shared" si="122"/>
        <v>-3.0221701098612062E-4</v>
      </c>
    </row>
    <row r="2607" spans="2:12" x14ac:dyDescent="0.2">
      <c r="B2607" s="112" t="s">
        <v>2</v>
      </c>
      <c r="C2607" s="113">
        <f>_xll.qlCalendarAdvance("TARGET",C2606,B2607,"mf")</f>
        <v>54743</v>
      </c>
      <c r="D2607" s="120">
        <f>_xll.xlShmInterpRateFwd($D$3&amp;T(CalculationTrigger),C2607,,5,C2608)</f>
        <v>1.466590854553838E-2</v>
      </c>
      <c r="E2607" s="120">
        <f>_xll.xlShmInterpRateFwd($E$3&amp;T(CalculationTrigger),C2607,,5,C2608)</f>
        <v>1.4597677097006847E-2</v>
      </c>
      <c r="F2607" s="121">
        <f>_xll.xlShmInterpRateFwd($F$3&amp;T(CalculationTrigger),C2607,,5,C2608)</f>
        <v>1.4266673276661203E-2</v>
      </c>
      <c r="G2607" s="148">
        <f>_xll.xlShmInterpDisc($G$3&amp;T(CalculationTrigger),C2607)</f>
        <v>0.62805611735522993</v>
      </c>
      <c r="H2607" s="149">
        <f>_xll.xlShmInterpDisc($H$3&amp;T(CalculationTrigger),C2607)</f>
        <v>0.62911394967788647</v>
      </c>
      <c r="I2607" s="150">
        <f>_xll.xlShmInterpDisc($I$3&amp;T(CalculationTrigger),C2607)</f>
        <v>0.6353515541278637</v>
      </c>
      <c r="J2607" s="157">
        <f t="shared" si="120"/>
        <v>5.1552735747799413E-5</v>
      </c>
      <c r="K2607" s="158">
        <f t="shared" si="121"/>
        <v>0</v>
      </c>
      <c r="L2607" s="159">
        <f t="shared" si="122"/>
        <v>-3.0223390435847976E-4</v>
      </c>
    </row>
    <row r="2608" spans="2:12" x14ac:dyDescent="0.2">
      <c r="B2608" s="112" t="s">
        <v>2</v>
      </c>
      <c r="C2608" s="113">
        <f>_xll.qlCalendarAdvance("TARGET",C2607,B2608,"mf")</f>
        <v>54750</v>
      </c>
      <c r="D2608" s="120">
        <f>_xll.xlShmInterpRateFwd($D$3&amp;T(CalculationTrigger),C2608,,5,C2609)</f>
        <v>1.4662750206280021E-2</v>
      </c>
      <c r="E2608" s="120">
        <f>_xll.xlShmInterpRateFwd($E$3&amp;T(CalculationTrigger),C2608,,5,C2609)</f>
        <v>1.45944073659094E-2</v>
      </c>
      <c r="F2608" s="121">
        <f>_xll.xlShmInterpRateFwd($F$3&amp;T(CalculationTrigger),C2608,,5,C2609)</f>
        <v>1.4263462716096329E-2</v>
      </c>
      <c r="G2608" s="148">
        <f>_xll.xlShmInterpDisc($G$3&amp;T(CalculationTrigger),C2608)</f>
        <v>0.62787951745094539</v>
      </c>
      <c r="H2608" s="149">
        <f>_xll.xlShmInterpDisc($H$3&amp;T(CalculationTrigger),C2608)</f>
        <v>0.62893787509130394</v>
      </c>
      <c r="I2608" s="150">
        <f>_xll.xlShmInterpDisc($I$3&amp;T(CalculationTrigger),C2608)</f>
        <v>0.63517776477033483</v>
      </c>
      <c r="J2608" s="157">
        <f t="shared" si="120"/>
        <v>5.1562517412136355E-5</v>
      </c>
      <c r="K2608" s="158">
        <f t="shared" si="121"/>
        <v>0</v>
      </c>
      <c r="L2608" s="159">
        <f t="shared" si="122"/>
        <v>-3.0225074283183765E-4</v>
      </c>
    </row>
    <row r="2609" spans="2:12" x14ac:dyDescent="0.2">
      <c r="B2609" s="112" t="s">
        <v>2</v>
      </c>
      <c r="C2609" s="113">
        <f>_xll.qlCalendarAdvance("TARGET",C2608,B2609,"mf")</f>
        <v>54757</v>
      </c>
      <c r="D2609" s="120">
        <f>_xll.xlShmInterpRateFwd($D$3&amp;T(CalculationTrigger),C2609,,5,C2610)</f>
        <v>1.4659510455818103E-2</v>
      </c>
      <c r="E2609" s="120">
        <f>_xll.xlShmInterpRateFwd($E$3&amp;T(CalculationTrigger),C2609,,5,C2610)</f>
        <v>1.4591056494232261E-2</v>
      </c>
      <c r="F2609" s="121">
        <f>_xll.xlShmInterpRateFwd($F$3&amp;T(CalculationTrigger),C2609,,5,C2610)</f>
        <v>1.4260170433104596E-2</v>
      </c>
      <c r="G2609" s="148">
        <f>_xll.xlShmInterpDisc($G$3&amp;T(CalculationTrigger),C2609)</f>
        <v>0.62770300521372824</v>
      </c>
      <c r="H2609" s="149">
        <f>_xll.xlShmInterpDisc($H$3&amp;T(CalculationTrigger),C2609)</f>
        <v>0.62876188920081055</v>
      </c>
      <c r="I2609" s="150">
        <f>_xll.xlShmInterpDisc($I$3&amp;T(CalculationTrigger),C2609)</f>
        <v>0.63500406203788518</v>
      </c>
      <c r="J2609" s="157">
        <f t="shared" si="120"/>
        <v>5.1572352946059708E-5</v>
      </c>
      <c r="K2609" s="158">
        <f t="shared" si="121"/>
        <v>0</v>
      </c>
      <c r="L2609" s="159">
        <f t="shared" si="122"/>
        <v>-3.0226752684347466E-4</v>
      </c>
    </row>
    <row r="2610" spans="2:12" x14ac:dyDescent="0.2">
      <c r="B2610" s="112" t="s">
        <v>2</v>
      </c>
      <c r="C2610" s="113">
        <f>_xll.qlCalendarAdvance("TARGET",C2609,B2610,"mf")</f>
        <v>54764</v>
      </c>
      <c r="D2610" s="120">
        <f>_xll.xlShmInterpRateFwd($D$3&amp;T(CalculationTrigger),C2610,,5,C2611)</f>
        <v>1.4656189118196274E-2</v>
      </c>
      <c r="E2610" s="120">
        <f>_xll.xlShmInterpRateFwd($E$3&amp;T(CalculationTrigger),C2610,,5,C2611)</f>
        <v>1.4587624307063085E-2</v>
      </c>
      <c r="F2610" s="121">
        <f>_xll.xlShmInterpRateFwd($F$3&amp;T(CalculationTrigger),C2610,,5,C2611)</f>
        <v>1.4256796250991563E-2</v>
      </c>
      <c r="G2610" s="148">
        <f>_xll.xlShmInterpDisc($G$3&amp;T(CalculationTrigger),C2610)</f>
        <v>0.6275265815770501</v>
      </c>
      <c r="H2610" s="149">
        <f>_xll.xlShmInterpDisc($H$3&amp;T(CalculationTrigger),C2610)</f>
        <v>0.62858599293741046</v>
      </c>
      <c r="I2610" s="150">
        <f>_xll.xlShmInterpDisc($I$3&amp;T(CalculationTrigger),C2610)</f>
        <v>0.63483044688013057</v>
      </c>
      <c r="J2610" s="157">
        <f t="shared" si="120"/>
        <v>5.1582242096195693E-5</v>
      </c>
      <c r="K2610" s="158">
        <f t="shared" si="121"/>
        <v>0</v>
      </c>
      <c r="L2610" s="159">
        <f t="shared" si="122"/>
        <v>-3.0228425683064491E-4</v>
      </c>
    </row>
    <row r="2611" spans="2:12" x14ac:dyDescent="0.2">
      <c r="B2611" s="112" t="s">
        <v>2</v>
      </c>
      <c r="C2611" s="113">
        <f>_xll.qlCalendarAdvance("TARGET",C2610,B2611,"mf")</f>
        <v>54771</v>
      </c>
      <c r="D2611" s="120">
        <f>_xll.xlShmInterpRateFwd($D$3&amp;T(CalculationTrigger),C2611,,5,C2612)</f>
        <v>1.465278601755172E-2</v>
      </c>
      <c r="E2611" s="120">
        <f>_xll.xlShmInterpRateFwd($E$3&amp;T(CalculationTrigger),C2611,,5,C2612)</f>
        <v>1.458411062954252E-2</v>
      </c>
      <c r="F2611" s="121">
        <f>_xll.xlShmInterpRateFwd($F$3&amp;T(CalculationTrigger),C2611,,5,C2612)</f>
        <v>1.4253339993144744E-2</v>
      </c>
      <c r="G2611" s="148">
        <f>_xll.xlShmInterpDisc($G$3&amp;T(CalculationTrigger),C2611)</f>
        <v>0.627350247475427</v>
      </c>
      <c r="H2611" s="149">
        <f>_xll.xlShmInterpDisc($H$3&amp;T(CalculationTrigger),C2611)</f>
        <v>0.62841018723315123</v>
      </c>
      <c r="I2611" s="150">
        <f>_xll.xlShmInterpDisc($I$3&amp;T(CalculationTrigger),C2611)</f>
        <v>0.63465692024777776</v>
      </c>
      <c r="J2611" s="157">
        <f t="shared" si="120"/>
        <v>5.1592184609159119E-5</v>
      </c>
      <c r="K2611" s="158">
        <f t="shared" si="121"/>
        <v>0</v>
      </c>
      <c r="L2611" s="159">
        <f t="shared" si="122"/>
        <v>-3.0230093323062388E-4</v>
      </c>
    </row>
    <row r="2612" spans="2:12" x14ac:dyDescent="0.2">
      <c r="B2612" s="112" t="s">
        <v>2</v>
      </c>
      <c r="C2612" s="113">
        <f>_xll.qlCalendarAdvance("TARGET",C2611,B2612,"mf")</f>
        <v>54778</v>
      </c>
      <c r="D2612" s="120">
        <f>_xll.xlShmInterpRateFwd($D$3&amp;T(CalculationTrigger),C2612,,5,C2613)</f>
        <v>1.4649300977981942E-2</v>
      </c>
      <c r="E2612" s="120">
        <f>_xll.xlShmInterpRateFwd($E$3&amp;T(CalculationTrigger),C2612,,5,C2613)</f>
        <v>1.4580515286759929E-2</v>
      </c>
      <c r="F2612" s="121">
        <f>_xll.xlShmInterpRateFwd($F$3&amp;T(CalculationTrigger),C2612,,5,C2613)</f>
        <v>1.4249801482917763E-2</v>
      </c>
      <c r="G2612" s="148">
        <f>_xll.xlShmInterpDisc($G$3&amp;T(CalculationTrigger),C2612)</f>
        <v>0.62717400384441679</v>
      </c>
      <c r="H2612" s="149">
        <f>_xll.xlShmInterpDisc($H$3&amp;T(CalculationTrigger),C2612)</f>
        <v>0.62823447302112156</v>
      </c>
      <c r="I2612" s="150">
        <f>_xll.xlShmInterpDisc($I$3&amp;T(CalculationTrigger),C2612)</f>
        <v>0.63448348309262192</v>
      </c>
      <c r="J2612" s="157">
        <f t="shared" si="120"/>
        <v>5.160218023156364E-5</v>
      </c>
      <c r="K2612" s="158">
        <f t="shared" si="121"/>
        <v>0</v>
      </c>
      <c r="L2612" s="159">
        <f t="shared" si="122"/>
        <v>-3.023175564806809E-4</v>
      </c>
    </row>
    <row r="2613" spans="2:12" x14ac:dyDescent="0.2">
      <c r="B2613" s="112" t="s">
        <v>2</v>
      </c>
      <c r="C2613" s="113">
        <f>_xll.qlCalendarAdvance("TARGET",C2612,B2613,"mf")</f>
        <v>54785</v>
      </c>
      <c r="D2613" s="120">
        <f>_xll.xlShmInterpRateFwd($D$3&amp;T(CalculationTrigger),C2613,,5,C2614)</f>
        <v>1.4645733823567925E-2</v>
      </c>
      <c r="E2613" s="120">
        <f>_xll.xlShmInterpRateFwd($E$3&amp;T(CalculationTrigger),C2613,,5,C2614)</f>
        <v>1.4576838103822926E-2</v>
      </c>
      <c r="F2613" s="121">
        <f>_xll.xlShmInterpRateFwd($F$3&amp;T(CalculationTrigger),C2613,,5,C2614)</f>
        <v>1.424618054369987E-2</v>
      </c>
      <c r="G2613" s="148">
        <f>_xll.xlShmInterpDisc($G$3&amp;T(CalculationTrigger),C2613)</f>
        <v>0.62699785162061794</v>
      </c>
      <c r="H2613" s="149">
        <f>_xll.xlShmInterpDisc($H$3&amp;T(CalculationTrigger),C2613)</f>
        <v>0.62805885123545047</v>
      </c>
      <c r="I2613" s="150">
        <f>_xll.xlShmInterpDisc($I$3&amp;T(CalculationTrigger),C2613)</f>
        <v>0.63431013636754552</v>
      </c>
      <c r="J2613" s="157">
        <f t="shared" si="120"/>
        <v>5.161222871004215E-5</v>
      </c>
      <c r="K2613" s="158">
        <f t="shared" si="121"/>
        <v>0</v>
      </c>
      <c r="L2613" s="159">
        <f t="shared" si="122"/>
        <v>-3.0233412701808612E-4</v>
      </c>
    </row>
    <row r="2614" spans="2:12" x14ac:dyDescent="0.2">
      <c r="B2614" s="112" t="s">
        <v>2</v>
      </c>
      <c r="C2614" s="113">
        <f>_xll.qlCalendarAdvance("TARGET",C2613,B2614,"mf")</f>
        <v>54792</v>
      </c>
      <c r="D2614" s="120">
        <f>_xll.xlShmInterpRateFwd($D$3&amp;T(CalculationTrigger),C2614,,5,C2615)</f>
        <v>1.464208437839153E-2</v>
      </c>
      <c r="E2614" s="120">
        <f>_xll.xlShmInterpRateFwd($E$3&amp;T(CalculationTrigger),C2614,,5,C2615)</f>
        <v>1.4573078905851565E-2</v>
      </c>
      <c r="F2614" s="121">
        <f>_xll.xlShmInterpRateFwd($F$3&amp;T(CalculationTrigger),C2614,,5,C2615)</f>
        <v>1.4242476998805906E-2</v>
      </c>
      <c r="G2614" s="148">
        <f>_xll.xlShmInterpDisc($G$3&amp;T(CalculationTrigger),C2614)</f>
        <v>0.6268217917416683</v>
      </c>
      <c r="H2614" s="149">
        <f>_xll.xlShmInterpDisc($H$3&amp;T(CalculationTrigger),C2614)</f>
        <v>0.62788332281130532</v>
      </c>
      <c r="I2614" s="150">
        <f>_xll.xlShmInterpDisc($I$3&amp;T(CalculationTrigger),C2614)</f>
        <v>0.63413688102651633</v>
      </c>
      <c r="J2614" s="157">
        <f t="shared" si="120"/>
        <v>5.1622329791212732E-5</v>
      </c>
      <c r="K2614" s="158">
        <f t="shared" si="121"/>
        <v>0</v>
      </c>
      <c r="L2614" s="159">
        <f t="shared" si="122"/>
        <v>-3.0235064528010388E-4</v>
      </c>
    </row>
    <row r="2615" spans="2:12" x14ac:dyDescent="0.2">
      <c r="B2615" s="112" t="s">
        <v>2</v>
      </c>
      <c r="C2615" s="113">
        <f>_xll.qlCalendarAdvance("TARGET",C2614,B2615,"mf")</f>
        <v>54799</v>
      </c>
      <c r="D2615" s="120">
        <f>_xll.xlShmInterpRateFwd($D$3&amp;T(CalculationTrigger),C2615,,5,C2616)</f>
        <v>1.4638352466576035E-2</v>
      </c>
      <c r="E2615" s="120">
        <f>_xll.xlShmInterpRateFwd($E$3&amp;T(CalculationTrigger),C2615,,5,C2616)</f>
        <v>1.4569237517955204E-2</v>
      </c>
      <c r="F2615" s="121">
        <f>_xll.xlShmInterpRateFwd($F$3&amp;T(CalculationTrigger),C2615,,5,C2616)</f>
        <v>1.4238690671644261E-2</v>
      </c>
      <c r="G2615" s="148">
        <f>_xll.xlShmInterpDisc($G$3&amp;T(CalculationTrigger),C2615)</f>
        <v>0.62664582514624334</v>
      </c>
      <c r="H2615" s="149">
        <f>_xll.xlShmInterpDisc($H$3&amp;T(CalculationTrigger),C2615)</f>
        <v>0.62770788868489047</v>
      </c>
      <c r="I2615" s="150">
        <f>_xll.xlShmInterpDisc($I$3&amp;T(CalculationTrigger),C2615)</f>
        <v>0.63396371802458673</v>
      </c>
      <c r="J2615" s="157">
        <f t="shared" si="120"/>
        <v>5.1632483221682127E-5</v>
      </c>
      <c r="K2615" s="158">
        <f t="shared" si="121"/>
        <v>0</v>
      </c>
      <c r="L2615" s="159">
        <f t="shared" si="122"/>
        <v>-3.0236711170399908E-4</v>
      </c>
    </row>
    <row r="2616" spans="2:12" x14ac:dyDescent="0.2">
      <c r="B2616" s="112" t="s">
        <v>2</v>
      </c>
      <c r="C2616" s="113">
        <f>_xll.qlCalendarAdvance("TARGET",C2615,B2616,"mf")</f>
        <v>54806</v>
      </c>
      <c r="D2616" s="120">
        <f>_xll.xlShmInterpRateFwd($D$3&amp;T(CalculationTrigger),C2616,,5,C2617)</f>
        <v>1.4634537912205059E-2</v>
      </c>
      <c r="E2616" s="120">
        <f>_xll.xlShmInterpRateFwd($E$3&amp;T(CalculationTrigger),C2616,,5,C2617)</f>
        <v>1.4565313765244068E-2</v>
      </c>
      <c r="F2616" s="121">
        <f>_xll.xlShmInterpRateFwd($F$3&amp;T(CalculationTrigger),C2616,,5,C2617)</f>
        <v>1.4234821385531539E-2</v>
      </c>
      <c r="G2616" s="148">
        <f>_xll.xlShmInterpDisc($G$3&amp;T(CalculationTrigger),C2616)</f>
        <v>0.62646995277405437</v>
      </c>
      <c r="H2616" s="149">
        <f>_xll.xlShmInterpDisc($H$3&amp;T(CalculationTrigger),C2616)</f>
        <v>0.62753254979344575</v>
      </c>
      <c r="I2616" s="150">
        <f>_xll.xlShmInterpDisc($I$3&amp;T(CalculationTrigger),C2616)</f>
        <v>0.63379064831789123</v>
      </c>
      <c r="J2616" s="157">
        <f t="shared" si="120"/>
        <v>5.1642688748083026E-5</v>
      </c>
      <c r="K2616" s="158">
        <f t="shared" si="121"/>
        <v>0</v>
      </c>
      <c r="L2616" s="159">
        <f t="shared" si="122"/>
        <v>-3.0238352672704396E-4</v>
      </c>
    </row>
    <row r="2617" spans="2:12" x14ac:dyDescent="0.2">
      <c r="B2617" s="112" t="s">
        <v>2</v>
      </c>
      <c r="C2617" s="113">
        <f>_xll.qlCalendarAdvance("TARGET",C2616,B2617,"mf")</f>
        <v>54813</v>
      </c>
      <c r="D2617" s="120">
        <f>_xll.xlShmInterpRateFwd($D$3&amp;T(CalculationTrigger),C2617,,5,C2618)</f>
        <v>1.4630640539392066E-2</v>
      </c>
      <c r="E2617" s="120">
        <f>_xll.xlShmInterpRateFwd($E$3&amp;T(CalculationTrigger),C2617,,5,C2618)</f>
        <v>1.4561307472852437E-2</v>
      </c>
      <c r="F2617" s="121">
        <f>_xll.xlShmInterpRateFwd($F$3&amp;T(CalculationTrigger),C2617,,5,C2618)</f>
        <v>1.4230868963906882E-2</v>
      </c>
      <c r="G2617" s="148">
        <f>_xll.xlShmInterpDisc($G$3&amp;T(CalculationTrigger),C2617)</f>
        <v>0.62629417556584732</v>
      </c>
      <c r="H2617" s="149">
        <f>_xll.xlShmInterpDisc($H$3&amp;T(CalculationTrigger),C2617)</f>
        <v>0.62735730707524495</v>
      </c>
      <c r="I2617" s="150">
        <f>_xll.xlShmInterpDisc($I$3&amp;T(CalculationTrigger),C2617)</f>
        <v>0.63361767286364601</v>
      </c>
      <c r="J2617" s="157">
        <f t="shared" si="120"/>
        <v>5.1652946117026567E-5</v>
      </c>
      <c r="K2617" s="158">
        <f t="shared" si="121"/>
        <v>0</v>
      </c>
      <c r="L2617" s="159">
        <f t="shared" si="122"/>
        <v>-3.0239989078651174E-4</v>
      </c>
    </row>
    <row r="2618" spans="2:12" x14ac:dyDescent="0.2">
      <c r="B2618" s="112" t="s">
        <v>2</v>
      </c>
      <c r="C2618" s="113">
        <f>_xll.qlCalendarAdvance("TARGET",C2617,B2618,"mf")</f>
        <v>54820</v>
      </c>
      <c r="D2618" s="120">
        <f>_xll.xlShmInterpRateFwd($D$3&amp;T(CalculationTrigger),C2618,,5,C2619)</f>
        <v>1.4626660172193494E-2</v>
      </c>
      <c r="E2618" s="120">
        <f>_xll.xlShmInterpRateFwd($E$3&amp;T(CalculationTrigger),C2618,,5,C2619)</f>
        <v>1.4557218465834399E-2</v>
      </c>
      <c r="F2618" s="121">
        <f>_xll.xlShmInterpRateFwd($F$3&amp;T(CalculationTrigger),C2618,,5,C2619)</f>
        <v>1.4226833230030772E-2</v>
      </c>
      <c r="G2618" s="148">
        <f>_xll.xlShmInterpDisc($G$3&amp;T(CalculationTrigger),C2618)</f>
        <v>0.62611849446340095</v>
      </c>
      <c r="H2618" s="149">
        <f>_xll.xlShmInterpDisc($H$3&amp;T(CalculationTrigger),C2618)</f>
        <v>0.62718216146959416</v>
      </c>
      <c r="I2618" s="150">
        <f>_xll.xlShmInterpDisc($I$3&amp;T(CalculationTrigger),C2618)</f>
        <v>0.63344479262014597</v>
      </c>
      <c r="J2618" s="157">
        <f t="shared" si="120"/>
        <v>5.1663255075136241E-5</v>
      </c>
      <c r="K2618" s="158">
        <f t="shared" si="121"/>
        <v>0</v>
      </c>
      <c r="L2618" s="159">
        <f t="shared" si="122"/>
        <v>-3.0241620431966249E-4</v>
      </c>
    </row>
    <row r="2619" spans="2:12" x14ac:dyDescent="0.2">
      <c r="B2619" s="112" t="s">
        <v>2</v>
      </c>
      <c r="C2619" s="113">
        <f>_xll.qlCalendarAdvance("TARGET",C2618,B2619,"mf")</f>
        <v>54827</v>
      </c>
      <c r="D2619" s="120">
        <f>_xll.xlShmInterpRateFwd($D$3&amp;T(CalculationTrigger),C2619,,5,C2620)</f>
        <v>1.4622596634753559E-2</v>
      </c>
      <c r="E2619" s="120">
        <f>_xll.xlShmInterpRateFwd($E$3&amp;T(CalculationTrigger),C2619,,5,C2620)</f>
        <v>1.4553046569354976E-2</v>
      </c>
      <c r="F2619" s="121">
        <f>_xll.xlShmInterpRateFwd($F$3&amp;T(CalculationTrigger),C2619,,5,C2620)</f>
        <v>1.4222714007332568E-2</v>
      </c>
      <c r="G2619" s="148">
        <f>_xll.xlShmInterpDisc($G$3&amp;T(CalculationTrigger),C2619)</f>
        <v>0.62594291040952621</v>
      </c>
      <c r="H2619" s="149">
        <f>_xll.xlShmInterpDisc($H$3&amp;T(CalculationTrigger),C2619)</f>
        <v>0.62700711391683128</v>
      </c>
      <c r="I2619" s="150">
        <f>_xll.xlShmInterpDisc($I$3&amp;T(CalculationTrigger),C2619)</f>
        <v>0.63327200854676546</v>
      </c>
      <c r="J2619" s="157">
        <f t="shared" si="120"/>
        <v>5.1673615369030917E-5</v>
      </c>
      <c r="K2619" s="158">
        <f t="shared" si="121"/>
        <v>0</v>
      </c>
      <c r="L2619" s="159">
        <f t="shared" si="122"/>
        <v>-3.0243246776376397E-4</v>
      </c>
    </row>
    <row r="2620" spans="2:12" x14ac:dyDescent="0.2">
      <c r="B2620" s="112" t="s">
        <v>2</v>
      </c>
      <c r="C2620" s="113">
        <f>_xll.qlCalendarAdvance("TARGET",C2619,B2620,"mf")</f>
        <v>54834</v>
      </c>
      <c r="D2620" s="120">
        <f>_xll.xlShmInterpRateFwd($D$3&amp;T(CalculationTrigger),C2620,,5,C2621)</f>
        <v>1.461844975115946E-2</v>
      </c>
      <c r="E2620" s="120">
        <f>_xll.xlShmInterpRateFwd($E$3&amp;T(CalculationTrigger),C2620,,5,C2621)</f>
        <v>1.4548791608516392E-2</v>
      </c>
      <c r="F2620" s="121">
        <f>_xll.xlShmInterpRateFwd($F$3&amp;T(CalculationTrigger),C2620,,5,C2621)</f>
        <v>1.4218511119173041E-2</v>
      </c>
      <c r="G2620" s="148">
        <f>_xll.xlShmInterpDisc($G$3&amp;T(CalculationTrigger),C2620)</f>
        <v>0.62576742434806354</v>
      </c>
      <c r="H2620" s="149">
        <f>_xll.xlShmInterpDisc($H$3&amp;T(CalculationTrigger),C2620)</f>
        <v>0.62683216535832331</v>
      </c>
      <c r="I2620" s="150">
        <f>_xll.xlShmInterpDisc($I$3&amp;T(CalculationTrigger),C2620)</f>
        <v>0.63309932160395488</v>
      </c>
      <c r="J2620" s="157">
        <f t="shared" si="120"/>
        <v>5.1684026745331673E-5</v>
      </c>
      <c r="K2620" s="158">
        <f t="shared" si="121"/>
        <v>0</v>
      </c>
      <c r="L2620" s="159">
        <f t="shared" si="122"/>
        <v>-3.0244868155609089E-4</v>
      </c>
    </row>
    <row r="2621" spans="2:12" x14ac:dyDescent="0.2">
      <c r="B2621" s="112" t="s">
        <v>2</v>
      </c>
      <c r="C2621" s="113">
        <f>_xll.qlCalendarAdvance("TARGET",C2620,B2621,"mf")</f>
        <v>54841</v>
      </c>
      <c r="D2621" s="120">
        <f>_xll.xlShmInterpRateFwd($D$3&amp;T(CalculationTrigger),C2621,,5,C2622)</f>
        <v>1.4614219345487725E-2</v>
      </c>
      <c r="E2621" s="120">
        <f>_xll.xlShmInterpRateFwd($E$3&amp;T(CalculationTrigger),C2621,,5,C2622)</f>
        <v>1.4544453408427558E-2</v>
      </c>
      <c r="F2621" s="121">
        <f>_xll.xlShmInterpRateFwd($F$3&amp;T(CalculationTrigger),C2621,,5,C2622)</f>
        <v>1.4214224388908084E-2</v>
      </c>
      <c r="G2621" s="148">
        <f>_xll.xlShmInterpDisc($G$3&amp;T(CalculationTrigger),C2621)</f>
        <v>0.62559203722388224</v>
      </c>
      <c r="H2621" s="149">
        <f>_xll.xlShmInterpDisc($H$3&amp;T(CalculationTrigger),C2621)</f>
        <v>0.62665731673646563</v>
      </c>
      <c r="I2621" s="150">
        <f>_xll.xlShmInterpDisc($I$3&amp;T(CalculationTrigger),C2621)</f>
        <v>0.63292673275324007</v>
      </c>
      <c r="J2621" s="157">
        <f t="shared" si="120"/>
        <v>5.1694488950661701E-5</v>
      </c>
      <c r="K2621" s="158">
        <f t="shared" si="121"/>
        <v>0</v>
      </c>
      <c r="L2621" s="159">
        <f t="shared" si="122"/>
        <v>-3.0246484613391197E-4</v>
      </c>
    </row>
    <row r="2622" spans="2:12" x14ac:dyDescent="0.2">
      <c r="B2622" s="112" t="s">
        <v>2</v>
      </c>
      <c r="C2622" s="113">
        <f>_xll.qlCalendarAdvance("TARGET",C2621,B2622,"mf")</f>
        <v>54848</v>
      </c>
      <c r="D2622" s="120">
        <f>_xll.xlShmInterpRateFwd($D$3&amp;T(CalculationTrigger),C2622,,5,C2623)</f>
        <v>1.4609905241850549E-2</v>
      </c>
      <c r="E2622" s="120">
        <f>_xll.xlShmInterpRateFwd($E$3&amp;T(CalculationTrigger),C2622,,5,C2623)</f>
        <v>1.4540031794186718E-2</v>
      </c>
      <c r="F2622" s="121">
        <f>_xll.xlShmInterpRateFwd($F$3&amp;T(CalculationTrigger),C2622,,5,C2623)</f>
        <v>1.4209853639882931E-2</v>
      </c>
      <c r="G2622" s="148">
        <f>_xll.xlShmInterpDisc($G$3&amp;T(CalculationTrigger),C2622)</f>
        <v>0.62541674998287911</v>
      </c>
      <c r="H2622" s="149">
        <f>_xll.xlShmInterpDisc($H$3&amp;T(CalculationTrigger),C2622)</f>
        <v>0.62648256899468058</v>
      </c>
      <c r="I2622" s="150">
        <f>_xll.xlShmInterpDisc($I$3&amp;T(CalculationTrigger),C2622)</f>
        <v>0.63275424295722094</v>
      </c>
      <c r="J2622" s="157">
        <f t="shared" si="120"/>
        <v>5.1705001731629428E-5</v>
      </c>
      <c r="K2622" s="158">
        <f t="shared" si="121"/>
        <v>0</v>
      </c>
      <c r="L2622" s="159">
        <f t="shared" si="122"/>
        <v>-3.0248096193448974E-4</v>
      </c>
    </row>
    <row r="2623" spans="2:12" x14ac:dyDescent="0.2">
      <c r="B2623" s="112" t="s">
        <v>2</v>
      </c>
      <c r="C2623" s="113">
        <f>_xll.qlCalendarAdvance("TARGET",C2622,B2623,"mf")</f>
        <v>54855</v>
      </c>
      <c r="D2623" s="120">
        <f>_xll.xlShmInterpRateFwd($D$3&amp;T(CalculationTrigger),C2623,,5,C2624)</f>
        <v>1.4605507264384216E-2</v>
      </c>
      <c r="E2623" s="120">
        <f>_xll.xlShmInterpRateFwd($E$3&amp;T(CalculationTrigger),C2623,,5,C2624)</f>
        <v>1.4535526590945159E-2</v>
      </c>
      <c r="F2623" s="121">
        <f>_xll.xlShmInterpRateFwd($F$3&amp;T(CalculationTrigger),C2623,,5,C2624)</f>
        <v>1.4205398695524833E-2</v>
      </c>
      <c r="G2623" s="148">
        <f>_xll.xlShmInterpDisc($G$3&amp;T(CalculationTrigger),C2623)</f>
        <v>0.62524156357197669</v>
      </c>
      <c r="H2623" s="149">
        <f>_xll.xlShmInterpDisc($H$3&amp;T(CalculationTrigger),C2623)</f>
        <v>0.62630792307741623</v>
      </c>
      <c r="I2623" s="150">
        <f>_xll.xlShmInterpDisc($I$3&amp;T(CalculationTrigger),C2623)</f>
        <v>0.63258185317957027</v>
      </c>
      <c r="J2623" s="157">
        <f t="shared" si="120"/>
        <v>5.1715564834862369E-5</v>
      </c>
      <c r="K2623" s="158">
        <f t="shared" si="121"/>
        <v>0</v>
      </c>
      <c r="L2623" s="159">
        <f t="shared" si="122"/>
        <v>-3.0249702939510065E-4</v>
      </c>
    </row>
    <row r="2624" spans="2:12" x14ac:dyDescent="0.2">
      <c r="B2624" s="112" t="s">
        <v>2</v>
      </c>
      <c r="C2624" s="113">
        <f>_xll.qlCalendarAdvance("TARGET",C2623,B2624,"mf")</f>
        <v>54862</v>
      </c>
      <c r="D2624" s="120">
        <f>_xll.xlShmInterpRateFwd($D$3&amp;T(CalculationTrigger),C2624,,5,C2625)</f>
        <v>1.4601025237127471E-2</v>
      </c>
      <c r="E2624" s="120">
        <f>_xll.xlShmInterpRateFwd($E$3&amp;T(CalculationTrigger),C2624,,5,C2625)</f>
        <v>1.4530937623779801E-2</v>
      </c>
      <c r="F2624" s="121">
        <f>_xll.xlShmInterpRateFwd($F$3&amp;T(CalculationTrigger),C2624,,5,C2625)</f>
        <v>1.4200859379122972E-2</v>
      </c>
      <c r="G2624" s="148">
        <f>_xll.xlShmInterpDisc($G$3&amp;T(CalculationTrigger),C2624)</f>
        <v>0.62506647893912171</v>
      </c>
      <c r="H2624" s="149">
        <f>_xll.xlShmInterpDisc($H$3&amp;T(CalculationTrigger),C2624)</f>
        <v>0.62613337993014451</v>
      </c>
      <c r="I2624" s="150">
        <f>_xll.xlShmInterpDisc($I$3&amp;T(CalculationTrigger),C2624)</f>
        <v>0.63240956438503149</v>
      </c>
      <c r="J2624" s="157">
        <f t="shared" si="120"/>
        <v>5.1726178006983373E-5</v>
      </c>
      <c r="K2624" s="158">
        <f t="shared" si="121"/>
        <v>0</v>
      </c>
      <c r="L2624" s="159">
        <f t="shared" si="122"/>
        <v>-3.0251304895300145E-4</v>
      </c>
    </row>
    <row r="2625" spans="2:12" x14ac:dyDescent="0.2">
      <c r="B2625" s="112" t="s">
        <v>2</v>
      </c>
      <c r="C2625" s="113">
        <f>_xll.qlCalendarAdvance("TARGET",C2624,B2625,"mf")</f>
        <v>54869</v>
      </c>
      <c r="D2625" s="120">
        <f>_xll.xlShmInterpRateFwd($D$3&amp;T(CalculationTrigger),C2625,,5,C2626)</f>
        <v>1.4596458984212661E-2</v>
      </c>
      <c r="E2625" s="120">
        <f>_xll.xlShmInterpRateFwd($E$3&amp;T(CalculationTrigger),C2625,,5,C2626)</f>
        <v>1.4526264717837994E-2</v>
      </c>
      <c r="F2625" s="121">
        <f>_xll.xlShmInterpRateFwd($F$3&amp;T(CalculationTrigger),C2625,,5,C2626)</f>
        <v>1.4196235514100675E-2</v>
      </c>
      <c r="G2625" s="148">
        <f>_xll.xlShmInterpDisc($G$3&amp;T(CalculationTrigger),C2625)</f>
        <v>0.62489149703328462</v>
      </c>
      <c r="H2625" s="149">
        <f>_xll.xlShmInterpDisc($H$3&amp;T(CalculationTrigger),C2625)</f>
        <v>0.62595894049936063</v>
      </c>
      <c r="I2625" s="150">
        <f>_xll.xlShmInterpDisc($I$3&amp;T(CalculationTrigger),C2625)</f>
        <v>0.63223737753941878</v>
      </c>
      <c r="J2625" s="157">
        <f t="shared" si="120"/>
        <v>5.1736840994607281E-5</v>
      </c>
      <c r="K2625" s="158">
        <f t="shared" si="121"/>
        <v>0</v>
      </c>
      <c r="L2625" s="159">
        <f t="shared" si="122"/>
        <v>-3.0252902104546946E-4</v>
      </c>
    </row>
    <row r="2626" spans="2:12" x14ac:dyDescent="0.2">
      <c r="B2626" s="112" t="s">
        <v>2</v>
      </c>
      <c r="C2626" s="113">
        <f>_xll.qlCalendarAdvance("TARGET",C2625,B2626,"mf")</f>
        <v>54876</v>
      </c>
      <c r="D2626" s="120">
        <f>_xll.xlShmInterpRateFwd($D$3&amp;T(CalculationTrigger),C2626,,5,C2627)</f>
        <v>1.4591808329732532E-2</v>
      </c>
      <c r="E2626" s="120">
        <f>_xll.xlShmInterpRateFwd($E$3&amp;T(CalculationTrigger),C2626,,5,C2627)</f>
        <v>1.4521507698204312E-2</v>
      </c>
      <c r="F2626" s="121">
        <f>_xll.xlShmInterpRateFwd($F$3&amp;T(CalculationTrigger),C2626,,5,C2627)</f>
        <v>1.4191526923789558E-2</v>
      </c>
      <c r="G2626" s="148">
        <f>_xll.xlShmInterpDisc($G$3&amp;T(CalculationTrigger),C2626)</f>
        <v>0.62471661880445739</v>
      </c>
      <c r="H2626" s="149">
        <f>_xll.xlShmInterpDisc($H$3&amp;T(CalculationTrigger),C2626)</f>
        <v>0.6257846057325811</v>
      </c>
      <c r="I2626" s="150">
        <f>_xll.xlShmInterpDisc($I$3&amp;T(CalculationTrigger),C2626)</f>
        <v>0.63206529360961439</v>
      </c>
      <c r="J2626" s="157">
        <f t="shared" si="120"/>
        <v>5.1747553544351067E-5</v>
      </c>
      <c r="K2626" s="158">
        <f t="shared" si="121"/>
        <v>0</v>
      </c>
      <c r="L2626" s="159">
        <f t="shared" si="122"/>
        <v>-3.0254494610976895E-4</v>
      </c>
    </row>
    <row r="2627" spans="2:12" x14ac:dyDescent="0.2">
      <c r="B2627" s="112" t="s">
        <v>2</v>
      </c>
      <c r="C2627" s="113">
        <f>_xll.qlCalendarAdvance("TARGET",C2626,B2627,"mf")</f>
        <v>54883</v>
      </c>
      <c r="D2627" s="120">
        <f>_xll.xlShmInterpRateFwd($D$3&amp;T(CalculationTrigger),C2627,,5,C2628)</f>
        <v>1.4589649248132984E-2</v>
      </c>
      <c r="E2627" s="120">
        <f>_xll.xlShmInterpRateFwd($E$3&amp;T(CalculationTrigger),C2627,,5,C2628)</f>
        <v>1.4519242536854167E-2</v>
      </c>
      <c r="F2627" s="121">
        <f>_xll.xlShmInterpRateFwd($F$3&amp;T(CalculationTrigger),C2627,,5,C2628)</f>
        <v>1.4189309562130974E-2</v>
      </c>
      <c r="G2627" s="148">
        <f>_xll.xlShmInterpDisc($G$3&amp;T(CalculationTrigger),C2627)</f>
        <v>0.62454184520365252</v>
      </c>
      <c r="H2627" s="149">
        <f>_xll.xlShmInterpDisc($H$3&amp;T(CalculationTrigger),C2627)</f>
        <v>0.62561037657834295</v>
      </c>
      <c r="I2627" s="150">
        <f>_xll.xlShmInterpDisc($I$3&amp;T(CalculationTrigger),C2627)</f>
        <v>0.63189331356356837</v>
      </c>
      <c r="J2627" s="157">
        <f t="shared" si="120"/>
        <v>5.1758315402833809E-5</v>
      </c>
      <c r="K2627" s="158">
        <f t="shared" si="121"/>
        <v>0</v>
      </c>
      <c r="L2627" s="159">
        <f t="shared" si="122"/>
        <v>-3.0256082458317139E-4</v>
      </c>
    </row>
    <row r="2628" spans="2:12" x14ac:dyDescent="0.2">
      <c r="B2628" s="112" t="s">
        <v>2</v>
      </c>
      <c r="C2628" s="113">
        <f>_xll.qlCalendarAdvance("TARGET",C2627,B2628,"mf")</f>
        <v>54890</v>
      </c>
      <c r="D2628" s="120">
        <f>_xll.xlShmInterpRateFwd($D$3&amp;T(CalculationTrigger),C2628,,5,C2629)</f>
        <v>1.4589948199477449E-2</v>
      </c>
      <c r="E2628" s="120">
        <f>_xll.xlShmInterpRateFwd($E$3&amp;T(CalculationTrigger),C2628,,5,C2629)</f>
        <v>1.4519435694936435E-2</v>
      </c>
      <c r="F2628" s="121">
        <f>_xll.xlShmInterpRateFwd($F$3&amp;T(CalculationTrigger),C2628,,5,C2629)</f>
        <v>1.4189549888725178E-2</v>
      </c>
      <c r="G2628" s="148">
        <f>_xll.xlShmInterpDisc($G$3&amp;T(CalculationTrigger),C2628)</f>
        <v>0.62436714634428114</v>
      </c>
      <c r="H2628" s="149">
        <f>_xll.xlShmInterpDisc($H$3&amp;T(CalculationTrigger),C2628)</f>
        <v>0.6254362230947782</v>
      </c>
      <c r="I2628" s="150">
        <f>_xll.xlShmInterpDisc($I$3&amp;T(CalculationTrigger),C2628)</f>
        <v>0.63172140716843583</v>
      </c>
      <c r="J2628" s="157">
        <f t="shared" si="120"/>
        <v>5.1769126316690152E-5</v>
      </c>
      <c r="K2628" s="158">
        <f t="shared" si="121"/>
        <v>0</v>
      </c>
      <c r="L2628" s="159">
        <f t="shared" si="122"/>
        <v>-3.0257665690294175E-4</v>
      </c>
    </row>
    <row r="2629" spans="2:12" x14ac:dyDescent="0.2">
      <c r="B2629" s="112" t="s">
        <v>2</v>
      </c>
      <c r="C2629" s="113">
        <f>_xll.qlCalendarAdvance("TARGET",C2628,B2629,"mf")</f>
        <v>54897</v>
      </c>
      <c r="D2629" s="120">
        <f>_xll.xlShmInterpRateFwd($D$3&amp;T(CalculationTrigger),C2629,,5,C2630)</f>
        <v>1.4590112072867796E-2</v>
      </c>
      <c r="E2629" s="120">
        <f>_xll.xlShmInterpRateFwd($E$3&amp;T(CalculationTrigger),C2629,,5,C2630)</f>
        <v>1.4519494066036854E-2</v>
      </c>
      <c r="F2629" s="121">
        <f>_xll.xlShmInterpRateFwd($F$3&amp;T(CalculationTrigger),C2629,,5,C2630)</f>
        <v>1.4189654811804094E-2</v>
      </c>
      <c r="G2629" s="148">
        <f>_xll.xlShmInterpDisc($G$3&amp;T(CalculationTrigger),C2629)</f>
        <v>0.62419249277454802</v>
      </c>
      <c r="H2629" s="149">
        <f>_xll.xlShmInterpDisc($H$3&amp;T(CalculationTrigger),C2629)</f>
        <v>0.62526211577538815</v>
      </c>
      <c r="I2629" s="150">
        <f>_xll.xlShmInterpDisc($I$3&amp;T(CalculationTrigger),C2629)</f>
        <v>0.63154954463036694</v>
      </c>
      <c r="J2629" s="157">
        <f t="shared" ref="J2629:J2692" si="123">-365*LN(G2629/$H2629)/($C2629-$C$4)</f>
        <v>5.1779986032526496E-5</v>
      </c>
      <c r="K2629" s="158">
        <f t="shared" ref="K2629:K2692" si="124">-365*LN(H2629/$H2629)/($C2629-$C$4)</f>
        <v>0</v>
      </c>
      <c r="L2629" s="159">
        <f t="shared" ref="L2629:L2692" si="125">-365*LN(I2629/$H2629)/($C2629-$C$4)</f>
        <v>-3.0259244350634549E-4</v>
      </c>
    </row>
    <row r="2630" spans="2:12" x14ac:dyDescent="0.2">
      <c r="B2630" s="112" t="s">
        <v>2</v>
      </c>
      <c r="C2630" s="113">
        <f>_xll.qlCalendarAdvance("TARGET",C2629,B2630,"mf")</f>
        <v>54904</v>
      </c>
      <c r="D2630" s="120">
        <f>_xll.xlShmInterpRateFwd($D$3&amp;T(CalculationTrigger),C2630,,5,C2631)</f>
        <v>1.4590140555525223E-2</v>
      </c>
      <c r="E2630" s="120">
        <f>_xll.xlShmInterpRateFwd($E$3&amp;T(CalculationTrigger),C2630,,5,C2631)</f>
        <v>1.4519417338375378E-2</v>
      </c>
      <c r="F2630" s="121">
        <f>_xll.xlShmInterpRateFwd($F$3&amp;T(CalculationTrigger),C2630,,5,C2631)</f>
        <v>1.4189624017887991E-2</v>
      </c>
      <c r="G2630" s="148">
        <f>_xll.xlShmInterpDisc($G$3&amp;T(CalculationTrigger),C2630)</f>
        <v>0.62401788609987485</v>
      </c>
      <c r="H2630" s="149">
        <f>_xll.xlShmInterpDisc($H$3&amp;T(CalculationTrigger),C2630)</f>
        <v>0.62508805622398633</v>
      </c>
      <c r="I2630" s="150">
        <f>_xll.xlShmInterpDisc($I$3&amp;T(CalculationTrigger),C2630)</f>
        <v>0.63137772757811661</v>
      </c>
      <c r="J2630" s="157">
        <f t="shared" si="123"/>
        <v>5.1790894296958092E-5</v>
      </c>
      <c r="K2630" s="158">
        <f t="shared" si="124"/>
        <v>0</v>
      </c>
      <c r="L2630" s="159">
        <f t="shared" si="125"/>
        <v>-3.0260818483066152E-4</v>
      </c>
    </row>
    <row r="2631" spans="2:12" x14ac:dyDescent="0.2">
      <c r="B2631" s="112" t="s">
        <v>2</v>
      </c>
      <c r="C2631" s="113">
        <f>_xll.qlCalendarAdvance("TARGET",C2630,B2631,"mf")</f>
        <v>54911</v>
      </c>
      <c r="D2631" s="120">
        <f>_xll.xlShmInterpRateFwd($D$3&amp;T(CalculationTrigger),C2631,,5,C2632)</f>
        <v>1.4590033334551389E-2</v>
      </c>
      <c r="E2631" s="120">
        <f>_xll.xlShmInterpRateFwd($E$3&amp;T(CalculationTrigger),C2631,,5,C2632)</f>
        <v>1.4519205200110345E-2</v>
      </c>
      <c r="F2631" s="121">
        <f>_xll.xlShmInterpRateFwd($F$3&amp;T(CalculationTrigger),C2631,,5,C2632)</f>
        <v>1.4189457193331279E-2</v>
      </c>
      <c r="G2631" s="148">
        <f>_xll.xlShmInterpDisc($G$3&amp;T(CalculationTrigger),C2631)</f>
        <v>0.62384332792761832</v>
      </c>
      <c r="H2631" s="149">
        <f>_xll.xlShmInterpDisc($H$3&amp;T(CalculationTrigger),C2631)</f>
        <v>0.62491404604632572</v>
      </c>
      <c r="I2631" s="150">
        <f>_xll.xlShmInterpDisc($I$3&amp;T(CalculationTrigger),C2631)</f>
        <v>0.63120595764245202</v>
      </c>
      <c r="J2631" s="157">
        <f t="shared" si="123"/>
        <v>5.1801850856619062E-5</v>
      </c>
      <c r="K2631" s="158">
        <f t="shared" si="124"/>
        <v>0</v>
      </c>
      <c r="L2631" s="159">
        <f t="shared" si="125"/>
        <v>-3.0262388131314911E-4</v>
      </c>
    </row>
    <row r="2632" spans="2:12" x14ac:dyDescent="0.2">
      <c r="B2632" s="112" t="s">
        <v>2</v>
      </c>
      <c r="C2632" s="113">
        <f>_xll.qlCalendarAdvance("TARGET",C2631,B2632,"mf")</f>
        <v>54918</v>
      </c>
      <c r="D2632" s="120">
        <f>_xll.xlShmInterpRateFwd($D$3&amp;T(CalculationTrigger),C2632,,5,C2633)</f>
        <v>1.4589790097177513E-2</v>
      </c>
      <c r="E2632" s="120">
        <f>_xll.xlShmInterpRateFwd($E$3&amp;T(CalculationTrigger),C2632,,5,C2633)</f>
        <v>1.4518857339436959E-2</v>
      </c>
      <c r="F2632" s="121">
        <f>_xll.xlShmInterpRateFwd($F$3&amp;T(CalculationTrigger),C2632,,5,C2633)</f>
        <v>1.4189154024635312E-2</v>
      </c>
      <c r="G2632" s="148">
        <f>_xll.xlShmInterpDisc($G$3&amp;T(CalculationTrigger),C2632)</f>
        <v>0.62366881986706746</v>
      </c>
      <c r="H2632" s="149">
        <f>_xll.xlShmInterpDisc($H$3&amp;T(CalculationTrigger),C2632)</f>
        <v>0.62474008685009563</v>
      </c>
      <c r="I2632" s="150">
        <f>_xll.xlShmInterpDisc($I$3&amp;T(CalculationTrigger),C2632)</f>
        <v>0.63103423645615053</v>
      </c>
      <c r="J2632" s="157">
        <f t="shared" si="123"/>
        <v>5.1812855458111966E-5</v>
      </c>
      <c r="K2632" s="158">
        <f t="shared" si="124"/>
        <v>0</v>
      </c>
      <c r="L2632" s="159">
        <f t="shared" si="125"/>
        <v>-3.026395333910812E-4</v>
      </c>
    </row>
    <row r="2633" spans="2:12" x14ac:dyDescent="0.2">
      <c r="B2633" s="112" t="s">
        <v>2</v>
      </c>
      <c r="C2633" s="113">
        <f>_xll.qlCalendarAdvance("TARGET",C2632,B2633,"mf")</f>
        <v>54925</v>
      </c>
      <c r="D2633" s="120">
        <f>_xll.xlShmInterpRateFwd($D$3&amp;T(CalculationTrigger),C2633,,5,C2634)</f>
        <v>1.4589410530486345E-2</v>
      </c>
      <c r="E2633" s="120">
        <f>_xll.xlShmInterpRateFwd($E$3&amp;T(CalculationTrigger),C2633,,5,C2634)</f>
        <v>1.4518373444506225E-2</v>
      </c>
      <c r="F2633" s="121">
        <f>_xll.xlShmInterpRateFwd($F$3&amp;T(CalculationTrigger),C2633,,5,C2634)</f>
        <v>1.4188714198141401E-2</v>
      </c>
      <c r="G2633" s="148">
        <f>_xll.xlShmInterpDisc($G$3&amp;T(CalculationTrigger),C2633)</f>
        <v>0.62349436352943821</v>
      </c>
      <c r="H2633" s="149">
        <f>_xll.xlShmInterpDisc($H$3&amp;T(CalculationTrigger),C2633)</f>
        <v>0.62456618024491728</v>
      </c>
      <c r="I2633" s="150">
        <f>_xll.xlShmInterpDisc($I$3&amp;T(CalculationTrigger),C2633)</f>
        <v>0.63086256565399412</v>
      </c>
      <c r="J2633" s="157">
        <f t="shared" si="123"/>
        <v>5.1823907848075024E-5</v>
      </c>
      <c r="K2633" s="158">
        <f t="shared" si="124"/>
        <v>0</v>
      </c>
      <c r="L2633" s="159">
        <f t="shared" si="125"/>
        <v>-3.0265514150171733E-4</v>
      </c>
    </row>
    <row r="2634" spans="2:12" x14ac:dyDescent="0.2">
      <c r="B2634" s="112" t="s">
        <v>2</v>
      </c>
      <c r="C2634" s="113">
        <f>_xll.qlCalendarAdvance("TARGET",C2633,B2634,"mf")</f>
        <v>54932</v>
      </c>
      <c r="D2634" s="120">
        <f>_xll.xlShmInterpRateFwd($D$3&amp;T(CalculationTrigger),C2634,,5,C2635)</f>
        <v>1.4588894321713385E-2</v>
      </c>
      <c r="E2634" s="120">
        <f>_xll.xlShmInterpRateFwd($E$3&amp;T(CalculationTrigger),C2634,,5,C2635)</f>
        <v>1.4517753203540797E-2</v>
      </c>
      <c r="F2634" s="121">
        <f>_xll.xlShmInterpRateFwd($F$3&amp;T(CalculationTrigger),C2634,,5,C2635)</f>
        <v>1.4188137400355214E-2</v>
      </c>
      <c r="G2634" s="148">
        <f>_xll.xlShmInterpDisc($G$3&amp;T(CalculationTrigger),C2634)</f>
        <v>0.62331996052787131</v>
      </c>
      <c r="H2634" s="149">
        <f>_xll.xlShmInterpDisc($H$3&amp;T(CalculationTrigger),C2634)</f>
        <v>0.62439232784234056</v>
      </c>
      <c r="I2634" s="150">
        <f>_xll.xlShmInterpDisc($I$3&amp;T(CalculationTrigger),C2634)</f>
        <v>0.6306909468727675</v>
      </c>
      <c r="J2634" s="157">
        <f t="shared" si="123"/>
        <v>5.1835007773111569E-5</v>
      </c>
      <c r="K2634" s="158">
        <f t="shared" si="124"/>
        <v>0</v>
      </c>
      <c r="L2634" s="159">
        <f t="shared" si="125"/>
        <v>-3.026707060823374E-4</v>
      </c>
    </row>
    <row r="2635" spans="2:12" x14ac:dyDescent="0.2">
      <c r="B2635" s="112" t="s">
        <v>2</v>
      </c>
      <c r="C2635" s="113">
        <f>_xll.qlCalendarAdvance("TARGET",C2634,B2635,"mf")</f>
        <v>54939</v>
      </c>
      <c r="D2635" s="120">
        <f>_xll.xlShmInterpRateFwd($D$3&amp;T(CalculationTrigger),C2635,,5,C2636)</f>
        <v>1.4588241157997839E-2</v>
      </c>
      <c r="E2635" s="120">
        <f>_xll.xlShmInterpRateFwd($E$3&amp;T(CalculationTrigger),C2635,,5,C2636)</f>
        <v>1.451699630467862E-2</v>
      </c>
      <c r="F2635" s="121">
        <f>_xll.xlShmInterpRateFwd($F$3&amp;T(CalculationTrigger),C2635,,5,C2636)</f>
        <v>1.4187423317703512E-2</v>
      </c>
      <c r="G2635" s="148">
        <f>_xll.xlShmInterpDisc($G$3&amp;T(CalculationTrigger),C2635)</f>
        <v>0.62314561247742661</v>
      </c>
      <c r="H2635" s="149">
        <f>_xll.xlShmInterpDisc($H$3&amp;T(CalculationTrigger),C2635)</f>
        <v>0.62421853125583937</v>
      </c>
      <c r="I2635" s="150">
        <f>_xll.xlShmInterpDisc($I$3&amp;T(CalculationTrigger),C2635)</f>
        <v>0.63051938175125211</v>
      </c>
      <c r="J2635" s="157">
        <f t="shared" si="123"/>
        <v>5.1846154979850437E-5</v>
      </c>
      <c r="K2635" s="158">
        <f t="shared" si="124"/>
        <v>0</v>
      </c>
      <c r="L2635" s="159">
        <f t="shared" si="125"/>
        <v>-3.026862275702081E-4</v>
      </c>
    </row>
    <row r="2636" spans="2:12" x14ac:dyDescent="0.2">
      <c r="B2636" s="112" t="s">
        <v>2</v>
      </c>
      <c r="C2636" s="113">
        <f>_xll.qlCalendarAdvance("TARGET",C2635,B2636,"mf")</f>
        <v>54946</v>
      </c>
      <c r="D2636" s="120">
        <f>_xll.xlShmInterpRateFwd($D$3&amp;T(CalculationTrigger),C2636,,5,C2637)</f>
        <v>1.458745072652164E-2</v>
      </c>
      <c r="E2636" s="120">
        <f>_xll.xlShmInterpRateFwd($E$3&amp;T(CalculationTrigger),C2636,,5,C2637)</f>
        <v>1.4516102436140897E-2</v>
      </c>
      <c r="F2636" s="121">
        <f>_xll.xlShmInterpRateFwd($F$3&amp;T(CalculationTrigger),C2636,,5,C2637)</f>
        <v>1.4186571636597872E-2</v>
      </c>
      <c r="G2636" s="148">
        <f>_xll.xlShmInterpDisc($G$3&amp;T(CalculationTrigger),C2636)</f>
        <v>0.62297132099508046</v>
      </c>
      <c r="H2636" s="149">
        <f>_xll.xlShmInterpDisc($H$3&amp;T(CalculationTrigger),C2636)</f>
        <v>0.62404479210080877</v>
      </c>
      <c r="I2636" s="150">
        <f>_xll.xlShmInterpDisc($I$3&amp;T(CalculationTrigger),C2636)</f>
        <v>0.63034787193022357</v>
      </c>
      <c r="J2636" s="157">
        <f t="shared" si="123"/>
        <v>5.1857349214912462E-5</v>
      </c>
      <c r="K2636" s="158">
        <f t="shared" si="124"/>
        <v>0</v>
      </c>
      <c r="L2636" s="159">
        <f t="shared" si="125"/>
        <v>-3.0270170640258953E-4</v>
      </c>
    </row>
    <row r="2637" spans="2:12" x14ac:dyDescent="0.2">
      <c r="B2637" s="112" t="s">
        <v>2</v>
      </c>
      <c r="C2637" s="113">
        <f>_xll.qlCalendarAdvance("TARGET",C2636,B2637,"mf")</f>
        <v>54953</v>
      </c>
      <c r="D2637" s="120">
        <f>_xll.xlShmInterpRateFwd($D$3&amp;T(CalculationTrigger),C2637,,5,C2638)</f>
        <v>1.4586522714428382E-2</v>
      </c>
      <c r="E2637" s="120">
        <f>_xll.xlShmInterpRateFwd($E$3&amp;T(CalculationTrigger),C2637,,5,C2638)</f>
        <v>1.4515071286093121E-2</v>
      </c>
      <c r="F2637" s="121">
        <f>_xll.xlShmInterpRateFwd($F$3&amp;T(CalculationTrigger),C2637,,5,C2638)</f>
        <v>1.4185582043492632E-2</v>
      </c>
      <c r="G2637" s="148">
        <f>_xll.xlShmInterpDisc($G$3&amp;T(CalculationTrigger),C2637)</f>
        <v>0.62279708769972131</v>
      </c>
      <c r="H2637" s="149">
        <f>_xll.xlShmInterpDisc($H$3&amp;T(CalculationTrigger),C2637)</f>
        <v>0.62387111199456047</v>
      </c>
      <c r="I2637" s="150">
        <f>_xll.xlShmInterpDisc($I$3&amp;T(CalculationTrigger),C2637)</f>
        <v>0.63017641905244803</v>
      </c>
      <c r="J2637" s="157">
        <f t="shared" si="123"/>
        <v>5.186859022491709E-5</v>
      </c>
      <c r="K2637" s="158">
        <f t="shared" si="124"/>
        <v>0</v>
      </c>
      <c r="L2637" s="159">
        <f t="shared" si="125"/>
        <v>-3.0271714301675516E-4</v>
      </c>
    </row>
    <row r="2638" spans="2:12" x14ac:dyDescent="0.2">
      <c r="B2638" s="112" t="s">
        <v>2</v>
      </c>
      <c r="C2638" s="113">
        <f>_xll.qlCalendarAdvance("TARGET",C2637,B2638,"mf")</f>
        <v>54960</v>
      </c>
      <c r="D2638" s="120">
        <f>_xll.xlShmInterpRateFwd($D$3&amp;T(CalculationTrigger),C2638,,5,C2639)</f>
        <v>1.4585456808892837E-2</v>
      </c>
      <c r="E2638" s="120">
        <f>_xll.xlShmInterpRateFwd($E$3&amp;T(CalculationTrigger),C2638,,5,C2639)</f>
        <v>1.4513902542708781E-2</v>
      </c>
      <c r="F2638" s="121">
        <f>_xll.xlShmInterpRateFwd($F$3&amp;T(CalculationTrigger),C2638,,5,C2639)</f>
        <v>1.4184454224786451E-2</v>
      </c>
      <c r="G2638" s="148">
        <f>_xll.xlShmInterpDisc($G$3&amp;T(CalculationTrigger),C2638)</f>
        <v>0.62262291421214666</v>
      </c>
      <c r="H2638" s="149">
        <f>_xll.xlShmInterpDisc($H$3&amp;T(CalculationTrigger),C2638)</f>
        <v>0.62369749255631968</v>
      </c>
      <c r="I2638" s="150">
        <f>_xll.xlShmInterpDisc($I$3&amp;T(CalculationTrigger),C2638)</f>
        <v>0.63000502476267795</v>
      </c>
      <c r="J2638" s="157">
        <f t="shared" si="123"/>
        <v>5.1879877756472448E-5</v>
      </c>
      <c r="K2638" s="158">
        <f t="shared" si="124"/>
        <v>0</v>
      </c>
      <c r="L2638" s="159">
        <f t="shared" si="125"/>
        <v>-3.0273253784997203E-4</v>
      </c>
    </row>
    <row r="2639" spans="2:12" x14ac:dyDescent="0.2">
      <c r="B2639" s="112" t="s">
        <v>2</v>
      </c>
      <c r="C2639" s="113">
        <f>_xll.qlCalendarAdvance("TARGET",C2638,B2639,"mf")</f>
        <v>54967</v>
      </c>
      <c r="D2639" s="120">
        <f>_xll.xlShmInterpRateFwd($D$3&amp;T(CalculationTrigger),C2639,,5,C2640)</f>
        <v>1.4584252697126763E-2</v>
      </c>
      <c r="E2639" s="120">
        <f>_xll.xlShmInterpRateFwd($E$3&amp;T(CalculationTrigger),C2639,,5,C2640)</f>
        <v>1.4512595894215734E-2</v>
      </c>
      <c r="F2639" s="121">
        <f>_xll.xlShmInterpRateFwd($F$3&amp;T(CalculationTrigger),C2639,,5,C2640)</f>
        <v>1.4183187866996067E-2</v>
      </c>
      <c r="G2639" s="148">
        <f>_xll.xlShmInterpDisc($G$3&amp;T(CalculationTrigger),C2639)</f>
        <v>0.62244880215505882</v>
      </c>
      <c r="H2639" s="149">
        <f>_xll.xlShmInterpDisc($H$3&amp;T(CalculationTrigger),C2639)</f>
        <v>0.62352393540722151</v>
      </c>
      <c r="I2639" s="150">
        <f>_xll.xlShmInterpDisc($I$3&amp;T(CalculationTrigger),C2639)</f>
        <v>0.62983369070764916</v>
      </c>
      <c r="J2639" s="157">
        <f t="shared" si="123"/>
        <v>5.189121155620871E-5</v>
      </c>
      <c r="K2639" s="158">
        <f t="shared" si="124"/>
        <v>0</v>
      </c>
      <c r="L2639" s="159">
        <f t="shared" si="125"/>
        <v>-3.0274789133951361E-4</v>
      </c>
    </row>
    <row r="2640" spans="2:12" x14ac:dyDescent="0.2">
      <c r="B2640" s="112" t="s">
        <v>2</v>
      </c>
      <c r="C2640" s="113">
        <f>_xll.qlCalendarAdvance("TARGET",C2639,B2640,"mf")</f>
        <v>54974</v>
      </c>
      <c r="D2640" s="120">
        <f>_xll.xlShmInterpRateFwd($D$3&amp;T(CalculationTrigger),C2640,,5,C2641)</f>
        <v>1.4582910066257291E-2</v>
      </c>
      <c r="E2640" s="120">
        <f>_xll.xlShmInterpRateFwd($E$3&amp;T(CalculationTrigger),C2640,,5,C2641)</f>
        <v>1.4511151028757191E-2</v>
      </c>
      <c r="F2640" s="121">
        <f>_xll.xlShmInterpRateFwd($F$3&amp;T(CalculationTrigger),C2640,,5,C2641)</f>
        <v>1.4181782656495686E-2</v>
      </c>
      <c r="G2640" s="148">
        <f>_xll.xlShmInterpDisc($G$3&amp;T(CalculationTrigger),C2640)</f>
        <v>0.62227475315306102</v>
      </c>
      <c r="H2640" s="149">
        <f>_xll.xlShmInterpDisc($H$3&amp;T(CalculationTrigger),C2640)</f>
        <v>0.62335044217030677</v>
      </c>
      <c r="I2640" s="150">
        <f>_xll.xlShmInterpDisc($I$3&amp;T(CalculationTrigger),C2640)</f>
        <v>0.62966241853607607</v>
      </c>
      <c r="J2640" s="157">
        <f t="shared" si="123"/>
        <v>5.1902591370744677E-5</v>
      </c>
      <c r="K2640" s="158">
        <f t="shared" si="124"/>
        <v>0</v>
      </c>
      <c r="L2640" s="159">
        <f t="shared" si="125"/>
        <v>-3.0276320392264028E-4</v>
      </c>
    </row>
    <row r="2641" spans="2:12" x14ac:dyDescent="0.2">
      <c r="B2641" s="112" t="s">
        <v>2</v>
      </c>
      <c r="C2641" s="113">
        <f>_xll.qlCalendarAdvance("TARGET",C2640,B2641,"mf")</f>
        <v>54981</v>
      </c>
      <c r="D2641" s="120">
        <f>_xll.xlShmInterpRateFwd($D$3&amp;T(CalculationTrigger),C2641,,5,C2642)</f>
        <v>1.4581428603494907E-2</v>
      </c>
      <c r="E2641" s="120">
        <f>_xll.xlShmInterpRateFwd($E$3&amp;T(CalculationTrigger),C2641,,5,C2642)</f>
        <v>1.4509567634548146E-2</v>
      </c>
      <c r="F2641" s="121">
        <f>_xll.xlShmInterpRateFwd($F$3&amp;T(CalculationTrigger),C2641,,5,C2642)</f>
        <v>1.4180238279731302E-2</v>
      </c>
      <c r="G2641" s="148">
        <f>_xll.xlShmInterpDisc($G$3&amp;T(CalculationTrigger),C2641)</f>
        <v>0.62210076883265486</v>
      </c>
      <c r="H2641" s="149">
        <f>_xll.xlShmInterpDisc($H$3&amp;T(CalculationTrigger),C2641)</f>
        <v>0.62317701447051932</v>
      </c>
      <c r="I2641" s="150">
        <f>_xll.xlShmInterpDisc($I$3&amp;T(CalculationTrigger),C2641)</f>
        <v>0.62949120989864948</v>
      </c>
      <c r="J2641" s="157">
        <f t="shared" si="123"/>
        <v>5.1914016946697759E-5</v>
      </c>
      <c r="K2641" s="158">
        <f t="shared" si="124"/>
        <v>0</v>
      </c>
      <c r="L2641" s="159">
        <f t="shared" si="125"/>
        <v>-3.0277847603662556E-4</v>
      </c>
    </row>
    <row r="2642" spans="2:12" x14ac:dyDescent="0.2">
      <c r="B2642" s="112" t="s">
        <v>2</v>
      </c>
      <c r="C2642" s="113">
        <f>_xll.qlCalendarAdvance("TARGET",C2641,B2642,"mf")</f>
        <v>54988</v>
      </c>
      <c r="D2642" s="120">
        <f>_xll.xlShmInterpRateFwd($D$3&amp;T(CalculationTrigger),C2642,,5,C2643)</f>
        <v>1.4579807995977089E-2</v>
      </c>
      <c r="E2642" s="120">
        <f>_xll.xlShmInterpRateFwd($E$3&amp;T(CalculationTrigger),C2642,,5,C2643)</f>
        <v>1.4507845399776901E-2</v>
      </c>
      <c r="F2642" s="121">
        <f>_xll.xlShmInterpRateFwd($F$3&amp;T(CalculationTrigger),C2642,,5,C2643)</f>
        <v>1.417855442320334E-2</v>
      </c>
      <c r="G2642" s="148">
        <f>_xll.xlShmInterpDisc($G$3&amp;T(CalculationTrigger),C2642)</f>
        <v>0.62192685082223564</v>
      </c>
      <c r="H2642" s="149">
        <f>_xll.xlShmInterpDisc($H$3&amp;T(CalculationTrigger),C2642)</f>
        <v>0.62300365393470192</v>
      </c>
      <c r="I2642" s="150">
        <f>_xll.xlShmInterpDisc($I$3&amp;T(CalculationTrigger),C2642)</f>
        <v>0.62932006644803262</v>
      </c>
      <c r="J2642" s="157">
        <f t="shared" si="123"/>
        <v>5.1925488030694058E-5</v>
      </c>
      <c r="K2642" s="158">
        <f t="shared" si="124"/>
        <v>0</v>
      </c>
      <c r="L2642" s="159">
        <f t="shared" si="125"/>
        <v>-3.0279370811873627E-4</v>
      </c>
    </row>
    <row r="2643" spans="2:12" x14ac:dyDescent="0.2">
      <c r="B2643" s="112" t="s">
        <v>2</v>
      </c>
      <c r="C2643" s="113">
        <f>_xll.qlCalendarAdvance("TARGET",C2642,B2643,"mf")</f>
        <v>54995</v>
      </c>
      <c r="D2643" s="120">
        <f>_xll.xlShmInterpRateFwd($D$3&amp;T(CalculationTrigger),C2643,,5,C2644)</f>
        <v>1.457804793090153E-2</v>
      </c>
      <c r="E2643" s="120">
        <f>_xll.xlShmInterpRateFwd($E$3&amp;T(CalculationTrigger),C2643,,5,C2644)</f>
        <v>1.4505984012610889E-2</v>
      </c>
      <c r="F2643" s="121">
        <f>_xll.xlShmInterpRateFwd($F$3&amp;T(CalculationTrigger),C2643,,5,C2644)</f>
        <v>1.4176730773263937E-2</v>
      </c>
      <c r="G2643" s="148">
        <f>_xll.xlShmInterpDisc($G$3&amp;T(CalculationTrigger),C2643)</f>
        <v>0.62175300075208983</v>
      </c>
      <c r="H2643" s="149">
        <f>_xll.xlShmInterpDisc($H$3&amp;T(CalculationTrigger),C2643)</f>
        <v>0.62283036219159305</v>
      </c>
      <c r="I2643" s="150">
        <f>_xll.xlShmInterpDisc($I$3&amp;T(CalculationTrigger),C2643)</f>
        <v>0.62914898983885692</v>
      </c>
      <c r="J2643" s="157">
        <f t="shared" si="123"/>
        <v>5.1937004369344934E-5</v>
      </c>
      <c r="K2643" s="158">
        <f t="shared" si="124"/>
        <v>0</v>
      </c>
      <c r="L2643" s="159">
        <f t="shared" si="125"/>
        <v>-3.0280890060623922E-4</v>
      </c>
    </row>
    <row r="2644" spans="2:12" x14ac:dyDescent="0.2">
      <c r="B2644" s="112" t="s">
        <v>2</v>
      </c>
      <c r="C2644" s="113">
        <f>_xll.qlCalendarAdvance("TARGET",C2643,B2644,"mf")</f>
        <v>55002</v>
      </c>
      <c r="D2644" s="120">
        <f>_xll.xlShmInterpRateFwd($D$3&amp;T(CalculationTrigger),C2644,,5,C2645)</f>
        <v>1.4576148095439289E-2</v>
      </c>
      <c r="E2644" s="120">
        <f>_xll.xlShmInterpRateFwd($E$3&amp;T(CalculationTrigger),C2644,,5,C2645)</f>
        <v>1.4503983161283573E-2</v>
      </c>
      <c r="F2644" s="121">
        <f>_xll.xlShmInterpRateFwd($F$3&amp;T(CalculationTrigger),C2644,,5,C2645)</f>
        <v>1.4174767016441334E-2</v>
      </c>
      <c r="G2644" s="148">
        <f>_xll.xlShmInterpDisc($G$3&amp;T(CalculationTrigger),C2644)</f>
        <v>0.62157922025439105</v>
      </c>
      <c r="H2644" s="149">
        <f>_xll.xlShmInterpDisc($H$3&amp;T(CalculationTrigger),C2644)</f>
        <v>0.62265714087182378</v>
      </c>
      <c r="I2644" s="150">
        <f>_xll.xlShmInterpDisc($I$3&amp;T(CalculationTrigger),C2644)</f>
        <v>0.62897798172772035</v>
      </c>
      <c r="J2644" s="157">
        <f t="shared" si="123"/>
        <v>5.1948565709280369E-5</v>
      </c>
      <c r="K2644" s="158">
        <f t="shared" si="124"/>
        <v>0</v>
      </c>
      <c r="L2644" s="159">
        <f t="shared" si="125"/>
        <v>-3.0282405393640757E-4</v>
      </c>
    </row>
    <row r="2645" spans="2:12" x14ac:dyDescent="0.2">
      <c r="B2645" s="112" t="s">
        <v>2</v>
      </c>
      <c r="C2645" s="113">
        <f>_xll.qlCalendarAdvance("TARGET",C2644,B2645,"mf")</f>
        <v>55009</v>
      </c>
      <c r="D2645" s="120">
        <f>_xll.xlShmInterpRateFwd($D$3&amp;T(CalculationTrigger),C2645,,5,C2646)</f>
        <v>1.4574108176792715E-2</v>
      </c>
      <c r="E2645" s="120">
        <f>_xll.xlShmInterpRateFwd($E$3&amp;T(CalculationTrigger),C2645,,5,C2646)</f>
        <v>1.4501842533961239E-2</v>
      </c>
      <c r="F2645" s="121">
        <f>_xll.xlShmInterpRateFwd($F$3&amp;T(CalculationTrigger),C2645,,5,C2646)</f>
        <v>1.4172662839121311E-2</v>
      </c>
      <c r="G2645" s="148">
        <f>_xll.xlShmInterpDisc($G$3&amp;T(CalculationTrigger),C2645)</f>
        <v>0.62140551096319696</v>
      </c>
      <c r="H2645" s="149">
        <f>_xll.xlShmInterpDisc($H$3&amp;T(CalculationTrigger),C2645)</f>
        <v>0.62248399160791379</v>
      </c>
      <c r="I2645" s="150">
        <f>_xll.xlShmInterpDisc($I$3&amp;T(CalculationTrigger),C2645)</f>
        <v>0.62880704377318208</v>
      </c>
      <c r="J2645" s="157">
        <f t="shared" si="123"/>
        <v>5.1960171797098964E-5</v>
      </c>
      <c r="K2645" s="158">
        <f t="shared" si="124"/>
        <v>0</v>
      </c>
      <c r="L2645" s="159">
        <f t="shared" si="125"/>
        <v>-3.0283916854650131E-4</v>
      </c>
    </row>
    <row r="2646" spans="2:12" x14ac:dyDescent="0.2">
      <c r="B2646" s="112" t="s">
        <v>2</v>
      </c>
      <c r="C2646" s="113">
        <f>_xll.qlCalendarAdvance("TARGET",C2645,B2646,"mf")</f>
        <v>55016</v>
      </c>
      <c r="D2646" s="120">
        <f>_xll.xlShmInterpRateFwd($D$3&amp;T(CalculationTrigger),C2646,,5,C2647)</f>
        <v>1.4571927862102801E-2</v>
      </c>
      <c r="E2646" s="120">
        <f>_xll.xlShmInterpRateFwd($E$3&amp;T(CalculationTrigger),C2646,,5,C2647)</f>
        <v>1.4499561818841473E-2</v>
      </c>
      <c r="F2646" s="121">
        <f>_xll.xlShmInterpRateFwd($F$3&amp;T(CalculationTrigger),C2646,,5,C2647)</f>
        <v>1.417041792779628E-2</v>
      </c>
      <c r="G2646" s="148">
        <f>_xll.xlShmInterpDisc($G$3&amp;T(CalculationTrigger),C2646)</f>
        <v>0.62123187451444539</v>
      </c>
      <c r="H2646" s="149">
        <f>_xll.xlShmInterpDisc($H$3&amp;T(CalculationTrigger),C2646)</f>
        <v>0.62231091603426869</v>
      </c>
      <c r="I2646" s="150">
        <f>_xll.xlShmInterpDisc($I$3&amp;T(CalculationTrigger),C2646)</f>
        <v>0.62863617763576085</v>
      </c>
      <c r="J2646" s="157">
        <f t="shared" si="123"/>
        <v>5.1971822379444607E-5</v>
      </c>
      <c r="K2646" s="158">
        <f t="shared" si="124"/>
        <v>0</v>
      </c>
      <c r="L2646" s="159">
        <f t="shared" si="125"/>
        <v>-3.0285424487379986E-4</v>
      </c>
    </row>
    <row r="2647" spans="2:12" x14ac:dyDescent="0.2">
      <c r="B2647" s="112" t="s">
        <v>2</v>
      </c>
      <c r="C2647" s="113">
        <f>_xll.qlCalendarAdvance("TARGET",C2646,B2647,"mf")</f>
        <v>55023</v>
      </c>
      <c r="D2647" s="120">
        <f>_xll.xlShmInterpRateFwd($D$3&amp;T(CalculationTrigger),C2647,,5,C2648)</f>
        <v>1.4569606838570824E-2</v>
      </c>
      <c r="E2647" s="120">
        <f>_xll.xlShmInterpRateFwd($E$3&amp;T(CalculationTrigger),C2647,,5,C2648)</f>
        <v>1.449714070410686E-2</v>
      </c>
      <c r="F2647" s="121">
        <f>_xll.xlShmInterpRateFwd($F$3&amp;T(CalculationTrigger),C2647,,5,C2648)</f>
        <v>1.4168031968885735E-2</v>
      </c>
      <c r="G2647" s="148">
        <f>_xll.xlShmInterpDisc($G$3&amp;T(CalculationTrigger),C2647)</f>
        <v>0.62105831254595212</v>
      </c>
      <c r="H2647" s="149">
        <f>_xll.xlShmInterpDisc($H$3&amp;T(CalculationTrigger),C2647)</f>
        <v>0.62213791578717659</v>
      </c>
      <c r="I2647" s="150">
        <f>_xll.xlShmInterpDisc($I$3&amp;T(CalculationTrigger),C2647)</f>
        <v>0.62846538497793059</v>
      </c>
      <c r="J2647" s="157">
        <f t="shared" si="123"/>
        <v>5.1983517202923129E-5</v>
      </c>
      <c r="K2647" s="158">
        <f t="shared" si="124"/>
        <v>0</v>
      </c>
      <c r="L2647" s="159">
        <f t="shared" si="125"/>
        <v>-3.0286928335556274E-4</v>
      </c>
    </row>
    <row r="2648" spans="2:12" x14ac:dyDescent="0.2">
      <c r="B2648" s="112" t="s">
        <v>2</v>
      </c>
      <c r="C2648" s="113">
        <f>_xll.qlCalendarAdvance("TARGET",C2647,B2648,"mf")</f>
        <v>55030</v>
      </c>
      <c r="D2648" s="120">
        <f>_xll.xlShmInterpRateFwd($D$3&amp;T(CalculationTrigger),C2648,,5,C2649)</f>
        <v>1.4567144793388864E-2</v>
      </c>
      <c r="E2648" s="120">
        <f>_xll.xlShmInterpRateFwd($E$3&amp;T(CalculationTrigger),C2648,,5,C2649)</f>
        <v>1.4494578878000279E-2</v>
      </c>
      <c r="F2648" s="121">
        <f>_xll.xlShmInterpRateFwd($F$3&amp;T(CalculationTrigger),C2648,,5,C2649)</f>
        <v>1.416550464885211E-2</v>
      </c>
      <c r="G2648" s="148">
        <f>_xll.xlShmInterpDisc($G$3&amp;T(CalculationTrigger),C2648)</f>
        <v>0.62088482669740663</v>
      </c>
      <c r="H2648" s="149">
        <f>_xll.xlShmInterpDisc($H$3&amp;T(CalculationTrigger),C2648)</f>
        <v>0.62196499250480508</v>
      </c>
      <c r="I2648" s="150">
        <f>_xll.xlShmInterpDisc($I$3&amp;T(CalculationTrigger),C2648)</f>
        <v>0.628294667464118</v>
      </c>
      <c r="J2648" s="157">
        <f t="shared" si="123"/>
        <v>5.1995256014162241E-5</v>
      </c>
      <c r="K2648" s="158">
        <f t="shared" si="124"/>
        <v>0</v>
      </c>
      <c r="L2648" s="159">
        <f t="shared" si="125"/>
        <v>-3.0288428442905584E-4</v>
      </c>
    </row>
    <row r="2649" spans="2:12" x14ac:dyDescent="0.2">
      <c r="B2649" s="112" t="s">
        <v>2</v>
      </c>
      <c r="C2649" s="113">
        <f>_xll.qlCalendarAdvance("TARGET",C2648,B2649,"mf")</f>
        <v>55037</v>
      </c>
      <c r="D2649" s="120">
        <f>_xll.xlShmInterpRateFwd($D$3&amp;T(CalculationTrigger),C2649,,5,C2650)</f>
        <v>1.4564541413710861E-2</v>
      </c>
      <c r="E2649" s="120">
        <f>_xll.xlShmInterpRateFwd($E$3&amp;T(CalculationTrigger),C2649,,5,C2650)</f>
        <v>1.4491876028680123E-2</v>
      </c>
      <c r="F2649" s="121">
        <f>_xll.xlShmInterpRateFwd($F$3&amp;T(CalculationTrigger),C2649,,5,C2650)</f>
        <v>1.4162835654137099E-2</v>
      </c>
      <c r="G2649" s="148">
        <f>_xll.xlShmInterpDisc($G$3&amp;T(CalculationTrigger),C2649)</f>
        <v>0.62071141861036927</v>
      </c>
      <c r="H2649" s="149">
        <f>_xll.xlShmInterpDisc($H$3&amp;T(CalculationTrigger),C2649)</f>
        <v>0.62179214782719738</v>
      </c>
      <c r="I2649" s="150">
        <f>_xll.xlShmInterpDisc($I$3&amp;T(CalculationTrigger),C2649)</f>
        <v>0.62812402676069901</v>
      </c>
      <c r="J2649" s="157">
        <f t="shared" si="123"/>
        <v>5.2007038559774946E-5</v>
      </c>
      <c r="K2649" s="158">
        <f t="shared" si="124"/>
        <v>0</v>
      </c>
      <c r="L2649" s="159">
        <f t="shared" si="125"/>
        <v>-3.0289924853155799E-4</v>
      </c>
    </row>
    <row r="2650" spans="2:12" x14ac:dyDescent="0.2">
      <c r="B2650" s="112" t="s">
        <v>2</v>
      </c>
      <c r="C2650" s="113">
        <f>_xll.qlCalendarAdvance("TARGET",C2649,B2650,"mf")</f>
        <v>55044</v>
      </c>
      <c r="D2650" s="120">
        <f>_xll.xlShmInterpRateFwd($D$3&amp;T(CalculationTrigger),C2650,,5,C2651)</f>
        <v>1.4561796386774266E-2</v>
      </c>
      <c r="E2650" s="120">
        <f>_xll.xlShmInterpRateFwd($E$3&amp;T(CalculationTrigger),C2650,,5,C2651)</f>
        <v>1.4489031844359332E-2</v>
      </c>
      <c r="F2650" s="121">
        <f>_xll.xlShmInterpRateFwd($F$3&amp;T(CalculationTrigger),C2650,,5,C2651)</f>
        <v>1.4160024671225362E-2</v>
      </c>
      <c r="G2650" s="148">
        <f>_xll.xlShmInterpDisc($G$3&amp;T(CalculationTrigger),C2650)</f>
        <v>0.62053808992826842</v>
      </c>
      <c r="H2650" s="149">
        <f>_xll.xlShmInterpDisc($H$3&amp;T(CalculationTrigger),C2650)</f>
        <v>0.62161938339627021</v>
      </c>
      <c r="I2650" s="150">
        <f>_xll.xlShmInterpDisc($I$3&amp;T(CalculationTrigger),C2650)</f>
        <v>0.62795346453599576</v>
      </c>
      <c r="J2650" s="157">
        <f t="shared" si="123"/>
        <v>5.2018864586372841E-5</v>
      </c>
      <c r="K2650" s="158">
        <f t="shared" si="124"/>
        <v>0</v>
      </c>
      <c r="L2650" s="159">
        <f t="shared" si="125"/>
        <v>-3.029141761003344E-4</v>
      </c>
    </row>
    <row r="2651" spans="2:12" x14ac:dyDescent="0.2">
      <c r="B2651" s="112" t="s">
        <v>2</v>
      </c>
      <c r="C2651" s="113">
        <f>_xll.qlCalendarAdvance("TARGET",C2650,B2651,"mf")</f>
        <v>55051</v>
      </c>
      <c r="D2651" s="120">
        <f>_xll.xlShmInterpRateFwd($D$3&amp;T(CalculationTrigger),C2651,,5,C2652)</f>
        <v>1.4558909399685739E-2</v>
      </c>
      <c r="E2651" s="120">
        <f>_xll.xlShmInterpRateFwd($E$3&amp;T(CalculationTrigger),C2651,,5,C2652)</f>
        <v>1.4486046013218519E-2</v>
      </c>
      <c r="F2651" s="121">
        <f>_xll.xlShmInterpRateFwd($F$3&amp;T(CalculationTrigger),C2651,,5,C2652)</f>
        <v>1.4157071386488177E-2</v>
      </c>
      <c r="G2651" s="148">
        <f>_xll.xlShmInterpDisc($G$3&amp;T(CalculationTrigger),C2651)</f>
        <v>0.62036484229639655</v>
      </c>
      <c r="H2651" s="149">
        <f>_xll.xlShmInterpDisc($H$3&amp;T(CalculationTrigger),C2651)</f>
        <v>0.62144670085581022</v>
      </c>
      <c r="I2651" s="150">
        <f>_xll.xlShmInterpDisc($I$3&amp;T(CalculationTrigger),C2651)</f>
        <v>0.62778298246027331</v>
      </c>
      <c r="J2651" s="157">
        <f t="shared" si="123"/>
        <v>5.2030733840599332E-5</v>
      </c>
      <c r="K2651" s="158">
        <f t="shared" si="124"/>
        <v>0</v>
      </c>
      <c r="L2651" s="159">
        <f t="shared" si="125"/>
        <v>-3.0292906757264346E-4</v>
      </c>
    </row>
    <row r="2652" spans="2:12" x14ac:dyDescent="0.2">
      <c r="B2652" s="112" t="s">
        <v>2</v>
      </c>
      <c r="C2652" s="113">
        <f>_xll.qlCalendarAdvance("TARGET",C2651,B2652,"mf")</f>
        <v>55058</v>
      </c>
      <c r="D2652" s="120">
        <f>_xll.xlShmInterpRateFwd($D$3&amp;T(CalculationTrigger),C2652,,5,C2653)</f>
        <v>1.4555880139705E-2</v>
      </c>
      <c r="E2652" s="120">
        <f>_xll.xlShmInterpRateFwd($E$3&amp;T(CalculationTrigger),C2652,,5,C2653)</f>
        <v>1.4482918223492881E-2</v>
      </c>
      <c r="F2652" s="121">
        <f>_xll.xlShmInterpRateFwd($F$3&amp;T(CalculationTrigger),C2652,,5,C2653)</f>
        <v>1.4153975486473045E-2</v>
      </c>
      <c r="G2652" s="148">
        <f>_xll.xlShmInterpDisc($G$3&amp;T(CalculationTrigger),C2652)</f>
        <v>0.62019167736190872</v>
      </c>
      <c r="H2652" s="149">
        <f>_xll.xlShmInterpDisc($H$3&amp;T(CalculationTrigger),C2652)</f>
        <v>0.62127410185147136</v>
      </c>
      <c r="I2652" s="150">
        <f>_xll.xlShmInterpDisc($I$3&amp;T(CalculationTrigger),C2652)</f>
        <v>0.6276125822057379</v>
      </c>
      <c r="J2652" s="157">
        <f t="shared" si="123"/>
        <v>5.2042646069056504E-5</v>
      </c>
      <c r="K2652" s="158">
        <f t="shared" si="124"/>
        <v>0</v>
      </c>
      <c r="L2652" s="159">
        <f t="shared" si="125"/>
        <v>-3.0294392338576316E-4</v>
      </c>
    </row>
    <row r="2653" spans="2:12" x14ac:dyDescent="0.2">
      <c r="B2653" s="112" t="s">
        <v>2</v>
      </c>
      <c r="C2653" s="113">
        <f>_xll.qlCalendarAdvance("TARGET",C2652,B2653,"mf")</f>
        <v>55065</v>
      </c>
      <c r="D2653" s="120">
        <f>_xll.xlShmInterpRateFwd($D$3&amp;T(CalculationTrigger),C2653,,5,C2654)</f>
        <v>1.4552708293995761E-2</v>
      </c>
      <c r="E2653" s="120">
        <f>_xll.xlShmInterpRateFwd($E$3&amp;T(CalculationTrigger),C2653,,5,C2654)</f>
        <v>1.4479648163373736E-2</v>
      </c>
      <c r="F2653" s="121">
        <f>_xll.xlShmInterpRateFwd($F$3&amp;T(CalculationTrigger),C2653,,5,C2654)</f>
        <v>1.4150736657602537E-2</v>
      </c>
      <c r="G2653" s="148">
        <f>_xll.xlShmInterpDisc($G$3&amp;T(CalculationTrigger),C2653)</f>
        <v>0.62001859677381777</v>
      </c>
      <c r="H2653" s="149">
        <f>_xll.xlShmInterpDisc($H$3&amp;T(CalculationTrigger),C2653)</f>
        <v>0.62110158803077131</v>
      </c>
      <c r="I2653" s="150">
        <f>_xll.xlShmInterpDisc($I$3&amp;T(CalculationTrigger),C2653)</f>
        <v>0.62744226544653203</v>
      </c>
      <c r="J2653" s="157">
        <f t="shared" si="123"/>
        <v>5.2054601018364946E-5</v>
      </c>
      <c r="K2653" s="158">
        <f t="shared" si="124"/>
        <v>0</v>
      </c>
      <c r="L2653" s="159">
        <f t="shared" si="125"/>
        <v>-3.02958743976964E-4</v>
      </c>
    </row>
    <row r="2654" spans="2:12" x14ac:dyDescent="0.2">
      <c r="B2654" s="112" t="s">
        <v>2</v>
      </c>
      <c r="C2654" s="113">
        <f>_xll.qlCalendarAdvance("TARGET",C2653,B2654,"mf")</f>
        <v>55072</v>
      </c>
      <c r="D2654" s="120">
        <f>_xll.xlShmInterpRateFwd($D$3&amp;T(CalculationTrigger),C2654,,5,C2655)</f>
        <v>1.454939354972423E-2</v>
      </c>
      <c r="E2654" s="120">
        <f>_xll.xlShmInterpRateFwd($E$3&amp;T(CalculationTrigger),C2654,,5,C2655)</f>
        <v>1.4476235521043298E-2</v>
      </c>
      <c r="F2654" s="121">
        <f>_xll.xlShmInterpRateFwd($F$3&amp;T(CalculationTrigger),C2654,,5,C2655)</f>
        <v>1.4147354586295926E-2</v>
      </c>
      <c r="G2654" s="148">
        <f>_xll.xlShmInterpDisc($G$3&amp;T(CalculationTrigger),C2654)</f>
        <v>0.61984560218299256</v>
      </c>
      <c r="H2654" s="149">
        <f>_xll.xlShmInterpDisc($H$3&amp;T(CalculationTrigger),C2654)</f>
        <v>0.62092916104308915</v>
      </c>
      <c r="I2654" s="150">
        <f>_xll.xlShmInterpDisc($I$3&amp;T(CalculationTrigger),C2654)</f>
        <v>0.62727203385873287</v>
      </c>
      <c r="J2654" s="157">
        <f t="shared" si="123"/>
        <v>5.2066598435150432E-5</v>
      </c>
      <c r="K2654" s="158">
        <f t="shared" si="124"/>
        <v>0</v>
      </c>
      <c r="L2654" s="159">
        <f t="shared" si="125"/>
        <v>-3.0297352978350342E-4</v>
      </c>
    </row>
    <row r="2655" spans="2:12" x14ac:dyDescent="0.2">
      <c r="B2655" s="112" t="s">
        <v>2</v>
      </c>
      <c r="C2655" s="113">
        <f>_xll.qlCalendarAdvance("TARGET",C2654,B2655,"mf")</f>
        <v>55079</v>
      </c>
      <c r="D2655" s="120">
        <f>_xll.xlShmInterpRateFwd($D$3&amp;T(CalculationTrigger),C2655,,5,C2656)</f>
        <v>1.454593559411704E-2</v>
      </c>
      <c r="E2655" s="120">
        <f>_xll.xlShmInterpRateFwd($E$3&amp;T(CalculationTrigger),C2655,,5,C2656)</f>
        <v>1.4472679984744207E-2</v>
      </c>
      <c r="F2655" s="121">
        <f>_xll.xlShmInterpRateFwd($F$3&amp;T(CalculationTrigger),C2655,,5,C2656)</f>
        <v>1.4143828959056096E-2</v>
      </c>
      <c r="G2655" s="148">
        <f>_xll.xlShmInterpDisc($G$3&amp;T(CalculationTrigger),C2655)</f>
        <v>0.61967269524215507</v>
      </c>
      <c r="H2655" s="149">
        <f>_xll.xlShmInterpDisc($H$3&amp;T(CalculationTrigger),C2655)</f>
        <v>0.62075682253966269</v>
      </c>
      <c r="I2655" s="150">
        <f>_xll.xlShmInterpDisc($I$3&amp;T(CalculationTrigger),C2655)</f>
        <v>0.6271018891203497</v>
      </c>
      <c r="J2655" s="157">
        <f t="shared" si="123"/>
        <v>5.207863806603066E-5</v>
      </c>
      <c r="K2655" s="158">
        <f t="shared" si="124"/>
        <v>0</v>
      </c>
      <c r="L2655" s="159">
        <f t="shared" si="125"/>
        <v>-3.0298828124265793E-4</v>
      </c>
    </row>
    <row r="2656" spans="2:12" x14ac:dyDescent="0.2">
      <c r="B2656" s="112" t="s">
        <v>2</v>
      </c>
      <c r="C2656" s="113">
        <f>_xll.qlCalendarAdvance("TARGET",C2655,B2656,"mf")</f>
        <v>55086</v>
      </c>
      <c r="D2656" s="120">
        <f>_xll.xlShmInterpRateFwd($D$3&amp;T(CalculationTrigger),C2656,,5,C2657)</f>
        <v>1.4542334114345423E-2</v>
      </c>
      <c r="E2656" s="120">
        <f>_xll.xlShmInterpRateFwd($E$3&amp;T(CalculationTrigger),C2656,,5,C2657)</f>
        <v>1.44689812426579E-2</v>
      </c>
      <c r="F2656" s="121">
        <f>_xll.xlShmInterpRateFwd($F$3&amp;T(CalculationTrigger),C2656,,5,C2657)</f>
        <v>1.4140159462336339E-2</v>
      </c>
      <c r="G2656" s="148">
        <f>_xll.xlShmInterpDisc($G$3&amp;T(CalculationTrigger),C2656)</f>
        <v>0.61949987760587688</v>
      </c>
      <c r="H2656" s="149">
        <f>_xll.xlShmInterpDisc($H$3&amp;T(CalculationTrigger),C2656)</f>
        <v>0.62058457417358492</v>
      </c>
      <c r="I2656" s="150">
        <f>_xll.xlShmInterpDisc($I$3&amp;T(CalculationTrigger),C2656)</f>
        <v>0.62693183291132015</v>
      </c>
      <c r="J2656" s="157">
        <f t="shared" si="123"/>
        <v>5.2090719657625143E-5</v>
      </c>
      <c r="K2656" s="158">
        <f t="shared" si="124"/>
        <v>0</v>
      </c>
      <c r="L2656" s="159">
        <f t="shared" si="125"/>
        <v>-3.0300299879169705E-4</v>
      </c>
    </row>
    <row r="2657" spans="2:12" x14ac:dyDescent="0.2">
      <c r="B2657" s="112" t="s">
        <v>2</v>
      </c>
      <c r="C2657" s="113">
        <f>_xll.qlCalendarAdvance("TARGET",C2656,B2657,"mf")</f>
        <v>55093</v>
      </c>
      <c r="D2657" s="120">
        <f>_xll.xlShmInterpRateFwd($D$3&amp;T(CalculationTrigger),C2657,,5,C2658)</f>
        <v>1.453858879761211E-2</v>
      </c>
      <c r="E2657" s="120">
        <f>_xll.xlShmInterpRateFwd($E$3&amp;T(CalculationTrigger),C2657,,5,C2658)</f>
        <v>1.4465138983003103E-2</v>
      </c>
      <c r="F2657" s="121">
        <f>_xll.xlShmInterpRateFwd($F$3&amp;T(CalculationTrigger),C2657,,5,C2658)</f>
        <v>1.4136345782586709E-2</v>
      </c>
      <c r="G2657" s="148">
        <f>_xll.xlShmInterpDisc($G$3&amp;T(CalculationTrigger),C2657)</f>
        <v>0.61932715093057711</v>
      </c>
      <c r="H2657" s="149">
        <f>_xll.xlShmInterpDisc($H$3&amp;T(CalculationTrigger),C2657)</f>
        <v>0.62041241759980204</v>
      </c>
      <c r="I2657" s="150">
        <f>_xll.xlShmInterpDisc($I$3&amp;T(CalculationTrigger),C2657)</f>
        <v>0.62676186691350788</v>
      </c>
      <c r="J2657" s="157">
        <f t="shared" si="123"/>
        <v>5.210284295654867E-5</v>
      </c>
      <c r="K2657" s="158">
        <f t="shared" si="124"/>
        <v>0</v>
      </c>
      <c r="L2657" s="159">
        <f t="shared" si="125"/>
        <v>-3.0301768286788316E-4</v>
      </c>
    </row>
    <row r="2658" spans="2:12" x14ac:dyDescent="0.2">
      <c r="B2658" s="112" t="s">
        <v>2</v>
      </c>
      <c r="C2658" s="113">
        <f>_xll.qlCalendarAdvance("TARGET",C2657,B2658,"mf")</f>
        <v>55100</v>
      </c>
      <c r="D2658" s="120">
        <f>_xll.xlShmInterpRateFwd($D$3&amp;T(CalculationTrigger),C2658,,5,C2659)</f>
        <v>1.4534699331099221E-2</v>
      </c>
      <c r="E2658" s="120">
        <f>_xll.xlShmInterpRateFwd($E$3&amp;T(CalculationTrigger),C2658,,5,C2659)</f>
        <v>1.446115289398371E-2</v>
      </c>
      <c r="F2658" s="121">
        <f>_xll.xlShmInterpRateFwd($F$3&amp;T(CalculationTrigger),C2658,,5,C2659)</f>
        <v>1.4132387606271416E-2</v>
      </c>
      <c r="G2658" s="148">
        <f>_xll.xlShmInterpDisc($G$3&amp;T(CalculationTrigger),C2658)</f>
        <v>0.61915451687451917</v>
      </c>
      <c r="H2658" s="149">
        <f>_xll.xlShmInterpDisc($H$3&amp;T(CalculationTrigger),C2658)</f>
        <v>0.62024035447511039</v>
      </c>
      <c r="I2658" s="150">
        <f>_xll.xlShmInterpDisc($I$3&amp;T(CalculationTrigger),C2658)</f>
        <v>0.62659199281070022</v>
      </c>
      <c r="J2658" s="157">
        <f t="shared" si="123"/>
        <v>5.2115007709427767E-5</v>
      </c>
      <c r="K2658" s="158">
        <f t="shared" si="124"/>
        <v>0</v>
      </c>
      <c r="L2658" s="159">
        <f t="shared" si="125"/>
        <v>-3.0303233390849125E-4</v>
      </c>
    </row>
    <row r="2659" spans="2:12" x14ac:dyDescent="0.2">
      <c r="B2659" s="112" t="s">
        <v>2</v>
      </c>
      <c r="C2659" s="113">
        <f>_xll.qlCalendarAdvance("TARGET",C2658,B2659,"mf")</f>
        <v>55107</v>
      </c>
      <c r="D2659" s="120">
        <f>_xll.xlShmInterpRateFwd($D$3&amp;T(CalculationTrigger),C2659,,5,C2660)</f>
        <v>1.4530665402026204E-2</v>
      </c>
      <c r="E2659" s="120">
        <f>_xll.xlShmInterpRateFwd($E$3&amp;T(CalculationTrigger),C2659,,5,C2660)</f>
        <v>1.4457022663823567E-2</v>
      </c>
      <c r="F2659" s="121">
        <f>_xll.xlShmInterpRateFwd($F$3&amp;T(CalculationTrigger),C2659,,5,C2660)</f>
        <v>1.4128284619851465E-2</v>
      </c>
      <c r="G2659" s="148">
        <f>_xll.xlShmInterpDisc($G$3&amp;T(CalculationTrigger),C2659)</f>
        <v>0.61898197709780844</v>
      </c>
      <c r="H2659" s="149">
        <f>_xll.xlShmInterpDisc($H$3&amp;T(CalculationTrigger),C2659)</f>
        <v>0.62006838645815399</v>
      </c>
      <c r="I2659" s="150">
        <f>_xll.xlShmInterpDisc($I$3&amp;T(CalculationTrigger),C2659)</f>
        <v>0.62642221228860517</v>
      </c>
      <c r="J2659" s="157">
        <f t="shared" si="123"/>
        <v>5.2127213662877576E-5</v>
      </c>
      <c r="K2659" s="158">
        <f t="shared" si="124"/>
        <v>0</v>
      </c>
      <c r="L2659" s="159">
        <f t="shared" si="125"/>
        <v>-3.0304695235077627E-4</v>
      </c>
    </row>
    <row r="2660" spans="2:12" x14ac:dyDescent="0.2">
      <c r="B2660" s="112" t="s">
        <v>2</v>
      </c>
      <c r="C2660" s="113">
        <f>_xll.qlCalendarAdvance("TARGET",C2659,B2660,"mf")</f>
        <v>55114</v>
      </c>
      <c r="D2660" s="120">
        <f>_xll.xlShmInterpRateFwd($D$3&amp;T(CalculationTrigger),C2660,,5,C2661)</f>
        <v>1.452648669755717E-2</v>
      </c>
      <c r="E2660" s="120">
        <f>_xll.xlShmInterpRateFwd($E$3&amp;T(CalculationTrigger),C2660,,5,C2661)</f>
        <v>1.4452747980720137E-2</v>
      </c>
      <c r="F2660" s="121">
        <f>_xll.xlShmInterpRateFwd($F$3&amp;T(CalculationTrigger),C2660,,5,C2661)</f>
        <v>1.4124036509807848E-2</v>
      </c>
      <c r="G2660" s="148">
        <f>_xll.xlShmInterpDisc($G$3&amp;T(CalculationTrigger),C2660)</f>
        <v>0.61880953326238941</v>
      </c>
      <c r="H2660" s="149">
        <f>_xll.xlShmInterpDisc($H$3&amp;T(CalculationTrigger),C2660)</f>
        <v>0.61989651520942179</v>
      </c>
      <c r="I2660" s="150">
        <f>_xll.xlShmInterpDisc($I$3&amp;T(CalculationTrigger),C2660)</f>
        <v>0.62625252703484913</v>
      </c>
      <c r="J2660" s="157">
        <f t="shared" si="123"/>
        <v>5.213946056352497E-5</v>
      </c>
      <c r="K2660" s="158">
        <f t="shared" si="124"/>
        <v>0</v>
      </c>
      <c r="L2660" s="159">
        <f t="shared" si="125"/>
        <v>-3.0306153863202492E-4</v>
      </c>
    </row>
    <row r="2661" spans="2:12" x14ac:dyDescent="0.2">
      <c r="B2661" s="112" t="s">
        <v>2</v>
      </c>
      <c r="C2661" s="113">
        <f>_xll.qlCalendarAdvance("TARGET",C2660,B2661,"mf")</f>
        <v>55121</v>
      </c>
      <c r="D2661" s="120">
        <f>_xll.xlShmInterpRateFwd($D$3&amp;T(CalculationTrigger),C2661,,5,C2662)</f>
        <v>1.4522162904922559E-2</v>
      </c>
      <c r="E2661" s="120">
        <f>_xll.xlShmInterpRateFwd($E$3&amp;T(CalculationTrigger),C2661,,5,C2662)</f>
        <v>1.4448328532879274E-2</v>
      </c>
      <c r="F2661" s="121">
        <f>_xll.xlShmInterpRateFwd($F$3&amp;T(CalculationTrigger),C2661,,5,C2662)</f>
        <v>1.4119642962577837E-2</v>
      </c>
      <c r="G2661" s="148">
        <f>_xll.xlShmInterpDisc($G$3&amp;T(CalculationTrigger),C2661)</f>
        <v>0.61863718703204351</v>
      </c>
      <c r="H2661" s="149">
        <f>_xll.xlShmInterpDisc($H$3&amp;T(CalculationTrigger),C2661)</f>
        <v>0.61972474239124542</v>
      </c>
      <c r="I2661" s="150">
        <f>_xll.xlShmInterpDisc($I$3&amp;T(CalculationTrigger),C2661)</f>
        <v>0.62608293873897403</v>
      </c>
      <c r="J2661" s="157">
        <f t="shared" si="123"/>
        <v>5.2151748157975469E-5</v>
      </c>
      <c r="K2661" s="158">
        <f t="shared" si="124"/>
        <v>0</v>
      </c>
      <c r="L2661" s="159">
        <f t="shared" si="125"/>
        <v>-3.0307609318949751E-4</v>
      </c>
    </row>
    <row r="2662" spans="2:12" x14ac:dyDescent="0.2">
      <c r="B2662" s="112" t="s">
        <v>2</v>
      </c>
      <c r="C2662" s="113">
        <f>_xll.qlCalendarAdvance("TARGET",C2661,B2662,"mf")</f>
        <v>55128</v>
      </c>
      <c r="D2662" s="120">
        <f>_xll.xlShmInterpRateFwd($D$3&amp;T(CalculationTrigger),C2662,,5,C2663)</f>
        <v>1.4517693711291718E-2</v>
      </c>
      <c r="E2662" s="120">
        <f>_xll.xlShmInterpRateFwd($E$3&amp;T(CalculationTrigger),C2662,,5,C2663)</f>
        <v>1.4443764008538421E-2</v>
      </c>
      <c r="F2662" s="121">
        <f>_xll.xlShmInterpRateFwd($F$3&amp;T(CalculationTrigger),C2662,,5,C2663)</f>
        <v>1.4115103664630311E-2</v>
      </c>
      <c r="G2662" s="148">
        <f>_xll.xlShmInterpDisc($G$3&amp;T(CalculationTrigger),C2662)</f>
        <v>0.61846494007238595</v>
      </c>
      <c r="H2662" s="149">
        <f>_xll.xlShmInterpDisc($H$3&amp;T(CalculationTrigger),C2662)</f>
        <v>0.61955306966779666</v>
      </c>
      <c r="I2662" s="150">
        <f>_xll.xlShmInterpDisc($I$3&amp;T(CalculationTrigger),C2662)</f>
        <v>0.62591344909243529</v>
      </c>
      <c r="J2662" s="157">
        <f t="shared" si="123"/>
        <v>5.2164076192869495E-5</v>
      </c>
      <c r="K2662" s="158">
        <f t="shared" si="124"/>
        <v>0</v>
      </c>
      <c r="L2662" s="159">
        <f t="shared" si="125"/>
        <v>-3.0309061646045348E-4</v>
      </c>
    </row>
    <row r="2663" spans="2:12" x14ac:dyDescent="0.2">
      <c r="B2663" s="112" t="s">
        <v>2</v>
      </c>
      <c r="C2663" s="113">
        <f>_xll.qlCalendarAdvance("TARGET",C2662,B2663,"mf")</f>
        <v>55135</v>
      </c>
      <c r="D2663" s="120">
        <f>_xll.xlShmInterpRateFwd($D$3&amp;T(CalculationTrigger),C2663,,5,C2664)</f>
        <v>1.4513078803894564E-2</v>
      </c>
      <c r="E2663" s="120">
        <f>_xll.xlShmInterpRateFwd($E$3&amp;T(CalculationTrigger),C2663,,5,C2664)</f>
        <v>1.4439054095902893E-2</v>
      </c>
      <c r="F2663" s="121">
        <f>_xll.xlShmInterpRateFwd($F$3&amp;T(CalculationTrigger),C2663,,5,C2664)</f>
        <v>1.411041830249473E-2</v>
      </c>
      <c r="G2663" s="148">
        <f>_xll.xlShmInterpDisc($G$3&amp;T(CalculationTrigger),C2663)</f>
        <v>0.61829279405086401</v>
      </c>
      <c r="H2663" s="149">
        <f>_xll.xlShmInterpDisc($H$3&amp;T(CalculationTrigger),C2663)</f>
        <v>0.61938149870508474</v>
      </c>
      <c r="I2663" s="150">
        <f>_xll.xlShmInterpDisc($I$3&amp;T(CalculationTrigger),C2663)</f>
        <v>0.62574405978859937</v>
      </c>
      <c r="J2663" s="157">
        <f t="shared" si="123"/>
        <v>5.2176444414802989E-5</v>
      </c>
      <c r="K2663" s="158">
        <f t="shared" si="124"/>
        <v>0</v>
      </c>
      <c r="L2663" s="159">
        <f t="shared" si="125"/>
        <v>-3.0310510888217782E-4</v>
      </c>
    </row>
    <row r="2664" spans="2:12" x14ac:dyDescent="0.2">
      <c r="B2664" s="112" t="s">
        <v>2</v>
      </c>
      <c r="C2664" s="113">
        <f>_xll.qlCalendarAdvance("TARGET",C2663,B2664,"mf")</f>
        <v>55142</v>
      </c>
      <c r="D2664" s="120">
        <f>_xll.xlShmInterpRateFwd($D$3&amp;T(CalculationTrigger),C2664,,5,C2665)</f>
        <v>1.4508317869923125E-2</v>
      </c>
      <c r="E2664" s="120">
        <f>_xll.xlShmInterpRateFwd($E$3&amp;T(CalculationTrigger),C2664,,5,C2665)</f>
        <v>1.4434198483192254E-2</v>
      </c>
      <c r="F2664" s="121">
        <f>_xll.xlShmInterpRateFwd($F$3&amp;T(CalculationTrigger),C2664,,5,C2665)</f>
        <v>1.410558656255842E-2</v>
      </c>
      <c r="G2664" s="148">
        <f>_xll.xlShmInterpDisc($G$3&amp;T(CalculationTrigger),C2664)</f>
        <v>0.61812075063675387</v>
      </c>
      <c r="H2664" s="149">
        <f>_xll.xlShmInterpDisc($H$3&amp;T(CalculationTrigger),C2664)</f>
        <v>0.6192100311709543</v>
      </c>
      <c r="I2664" s="150">
        <f>_xll.xlShmInterpDisc($I$3&amp;T(CalculationTrigger),C2664)</f>
        <v>0.62557477252274052</v>
      </c>
      <c r="J2664" s="157">
        <f t="shared" si="123"/>
        <v>5.2188852570413298E-5</v>
      </c>
      <c r="K2664" s="158">
        <f t="shared" si="124"/>
        <v>0</v>
      </c>
      <c r="L2664" s="159">
        <f t="shared" si="125"/>
        <v>-3.0311957089192219E-4</v>
      </c>
    </row>
    <row r="2665" spans="2:12" x14ac:dyDescent="0.2">
      <c r="B2665" s="112" t="s">
        <v>2</v>
      </c>
      <c r="C2665" s="113">
        <f>_xll.qlCalendarAdvance("TARGET",C2664,B2665,"mf")</f>
        <v>55149</v>
      </c>
      <c r="D2665" s="120">
        <f>_xll.xlShmInterpRateFwd($D$3&amp;T(CalculationTrigger),C2665,,5,C2666)</f>
        <v>1.4503410596572106E-2</v>
      </c>
      <c r="E2665" s="120">
        <f>_xll.xlShmInterpRateFwd($E$3&amp;T(CalculationTrigger),C2665,,5,C2666)</f>
        <v>1.442919685861135E-2</v>
      </c>
      <c r="F2665" s="121">
        <f>_xll.xlShmInterpRateFwd($F$3&amp;T(CalculationTrigger),C2665,,5,C2666)</f>
        <v>1.4100608131315666E-2</v>
      </c>
      <c r="G2665" s="148">
        <f>_xll.xlShmInterpDisc($G$3&amp;T(CalculationTrigger),C2665)</f>
        <v>0.61794881150115877</v>
      </c>
      <c r="H2665" s="149">
        <f>_xll.xlShmInterpDisc($H$3&amp;T(CalculationTrigger),C2665)</f>
        <v>0.61903866873508295</v>
      </c>
      <c r="I2665" s="150">
        <f>_xll.xlShmInterpDisc($I$3&amp;T(CalculationTrigger),C2665)</f>
        <v>0.62540558899204013</v>
      </c>
      <c r="J2665" s="157">
        <f t="shared" si="123"/>
        <v>5.2201300406313158E-5</v>
      </c>
      <c r="K2665" s="158">
        <f t="shared" si="124"/>
        <v>0</v>
      </c>
      <c r="L2665" s="159">
        <f t="shared" si="125"/>
        <v>-3.0313400292696346E-4</v>
      </c>
    </row>
    <row r="2666" spans="2:12" x14ac:dyDescent="0.2">
      <c r="B2666" s="112" t="s">
        <v>2</v>
      </c>
      <c r="C2666" s="113">
        <f>_xll.qlCalendarAdvance("TARGET",C2665,B2666,"mf")</f>
        <v>55156</v>
      </c>
      <c r="D2666" s="120">
        <f>_xll.xlShmInterpRateFwd($D$3&amp;T(CalculationTrigger),C2666,,5,C2667)</f>
        <v>1.4498356671062081E-2</v>
      </c>
      <c r="E2666" s="120">
        <f>_xll.xlShmInterpRateFwd($E$3&amp;T(CalculationTrigger),C2666,,5,C2667)</f>
        <v>1.4424048910402483E-2</v>
      </c>
      <c r="F2666" s="121">
        <f>_xll.xlShmInterpRateFwd($F$3&amp;T(CalculationTrigger),C2666,,5,C2667)</f>
        <v>1.4095482695286626E-2</v>
      </c>
      <c r="G2666" s="148">
        <f>_xll.xlShmInterpDisc($G$3&amp;T(CalculationTrigger),C2666)</f>
        <v>0.61777697831700673</v>
      </c>
      <c r="H2666" s="149">
        <f>_xll.xlShmInterpDisc($H$3&amp;T(CalculationTrigger),C2666)</f>
        <v>0.61886741306897919</v>
      </c>
      <c r="I2666" s="150">
        <f>_xll.xlShmInterpDisc($I$3&amp;T(CalculationTrigger),C2666)</f>
        <v>0.62523651089558341</v>
      </c>
      <c r="J2666" s="157">
        <f t="shared" si="123"/>
        <v>5.2213787669123695E-5</v>
      </c>
      <c r="K2666" s="158">
        <f t="shared" si="124"/>
        <v>0</v>
      </c>
      <c r="L2666" s="159">
        <f t="shared" si="125"/>
        <v>-3.0314840542457791E-4</v>
      </c>
    </row>
    <row r="2667" spans="2:12" x14ac:dyDescent="0.2">
      <c r="B2667" s="112" t="s">
        <v>2</v>
      </c>
      <c r="C2667" s="113">
        <f>_xll.qlCalendarAdvance("TARGET",C2666,B2667,"mf")</f>
        <v>55163</v>
      </c>
      <c r="D2667" s="120">
        <f>_xll.xlShmInterpRateFwd($D$3&amp;T(CalculationTrigger),C2667,,5,C2668)</f>
        <v>1.4493155780587368E-2</v>
      </c>
      <c r="E2667" s="120">
        <f>_xll.xlShmInterpRateFwd($E$3&amp;T(CalculationTrigger),C2667,,5,C2668)</f>
        <v>1.4418754326787478E-2</v>
      </c>
      <c r="F2667" s="121">
        <f>_xll.xlShmInterpRateFwd($F$3&amp;T(CalculationTrigger),C2667,,5,C2668)</f>
        <v>1.4090209940901521E-2</v>
      </c>
      <c r="G2667" s="148">
        <f>_xll.xlShmInterpDisc($G$3&amp;T(CalculationTrigger),C2667)</f>
        <v>0.61760525275904798</v>
      </c>
      <c r="H2667" s="149">
        <f>_xll.xlShmInterpDisc($H$3&amp;T(CalculationTrigger),C2667)</f>
        <v>0.61869626584597992</v>
      </c>
      <c r="I2667" s="150">
        <f>_xll.xlShmInterpDisc($I$3&amp;T(CalculationTrigger),C2667)</f>
        <v>0.62506753993435682</v>
      </c>
      <c r="J2667" s="157">
        <f t="shared" si="123"/>
        <v>5.2226314105464462E-5</v>
      </c>
      <c r="K2667" s="158">
        <f t="shared" si="124"/>
        <v>0</v>
      </c>
      <c r="L2667" s="159">
        <f t="shared" si="125"/>
        <v>-3.0316277882201496E-4</v>
      </c>
    </row>
    <row r="2668" spans="2:12" x14ac:dyDescent="0.2">
      <c r="B2668" s="112" t="s">
        <v>2</v>
      </c>
      <c r="C2668" s="113">
        <f>_xll.qlCalendarAdvance("TARGET",C2667,B2668,"mf")</f>
        <v>55170</v>
      </c>
      <c r="D2668" s="120">
        <f>_xll.xlShmInterpRateFwd($D$3&amp;T(CalculationTrigger),C2668,,5,C2669)</f>
        <v>1.4487807612356612E-2</v>
      </c>
      <c r="E2668" s="120">
        <f>_xll.xlShmInterpRateFwd($E$3&amp;T(CalculationTrigger),C2668,,5,C2669)</f>
        <v>1.4413312795961926E-2</v>
      </c>
      <c r="F2668" s="121">
        <f>_xll.xlShmInterpRateFwd($F$3&amp;T(CalculationTrigger),C2668,,5,C2669)</f>
        <v>1.4084789554628068E-2</v>
      </c>
      <c r="G2668" s="148">
        <f>_xll.xlShmInterpDisc($G$3&amp;T(CalculationTrigger),C2668)</f>
        <v>0.61743363650385297</v>
      </c>
      <c r="H2668" s="149">
        <f>_xll.xlShmInterpDisc($H$3&amp;T(CalculationTrigger),C2668)</f>
        <v>0.61852522874124849</v>
      </c>
      <c r="I2668" s="150">
        <f>_xll.xlShmInterpDisc($I$3&amp;T(CalculationTrigger),C2668)</f>
        <v>0.62489867781124708</v>
      </c>
      <c r="J2668" s="157">
        <f t="shared" si="123"/>
        <v>5.2238879461953495E-5</v>
      </c>
      <c r="K2668" s="158">
        <f t="shared" si="124"/>
        <v>0</v>
      </c>
      <c r="L2668" s="159">
        <f t="shared" si="125"/>
        <v>-3.0317712355655557E-4</v>
      </c>
    </row>
    <row r="2669" spans="2:12" x14ac:dyDescent="0.2">
      <c r="B2669" s="112" t="s">
        <v>2</v>
      </c>
      <c r="C2669" s="113">
        <f>_xll.qlCalendarAdvance("TARGET",C2668,B2669,"mf")</f>
        <v>55177</v>
      </c>
      <c r="D2669" s="120">
        <f>_xll.xlShmInterpRateFwd($D$3&amp;T(CalculationTrigger),C2669,,5,C2670)</f>
        <v>1.4482311853586987E-2</v>
      </c>
      <c r="E2669" s="120">
        <f>_xll.xlShmInterpRateFwd($E$3&amp;T(CalculationTrigger),C2669,,5,C2670)</f>
        <v>1.4407724006176299E-2</v>
      </c>
      <c r="F2669" s="121">
        <f>_xll.xlShmInterpRateFwd($F$3&amp;T(CalculationTrigger),C2669,,5,C2670)</f>
        <v>1.4079221222948329E-2</v>
      </c>
      <c r="G2669" s="148">
        <f>_xll.xlShmInterpDisc($G$3&amp;T(CalculationTrigger),C2669)</f>
        <v>0.61726213122981033</v>
      </c>
      <c r="H2669" s="149">
        <f>_xll.xlShmInterpDisc($H$3&amp;T(CalculationTrigger),C2669)</f>
        <v>0.61835430343177278</v>
      </c>
      <c r="I2669" s="150">
        <f>_xll.xlShmInterpDisc($I$3&amp;T(CalculationTrigger),C2669)</f>
        <v>0.62472992623103862</v>
      </c>
      <c r="J2669" s="157">
        <f t="shared" si="123"/>
        <v>5.2251483485213865E-5</v>
      </c>
      <c r="K2669" s="158">
        <f t="shared" si="124"/>
        <v>0</v>
      </c>
      <c r="L2669" s="159">
        <f t="shared" si="125"/>
        <v>-3.0319144006546705E-4</v>
      </c>
    </row>
    <row r="2670" spans="2:12" x14ac:dyDescent="0.2">
      <c r="B2670" s="112" t="s">
        <v>2</v>
      </c>
      <c r="C2670" s="113">
        <f>_xll.qlCalendarAdvance("TARGET",C2669,B2670,"mf")</f>
        <v>55184</v>
      </c>
      <c r="D2670" s="120">
        <f>_xll.xlShmInterpRateFwd($D$3&amp;T(CalculationTrigger),C2670,,5,C2671)</f>
        <v>1.4476668191481063E-2</v>
      </c>
      <c r="E2670" s="120">
        <f>_xll.xlShmInterpRateFwd($E$3&amp;T(CalculationTrigger),C2670,,5,C2671)</f>
        <v>1.4401987645643268E-2</v>
      </c>
      <c r="F2670" s="121">
        <f>_xll.xlShmInterpRateFwd($F$3&amp;T(CalculationTrigger),C2670,,5,C2671)</f>
        <v>1.4073504632393489E-2</v>
      </c>
      <c r="G2670" s="148">
        <f>_xll.xlShmInterpDisc($G$3&amp;T(CalculationTrigger),C2670)</f>
        <v>0.6170907386171246</v>
      </c>
      <c r="H2670" s="149">
        <f>_xll.xlShmInterpDisc($H$3&amp;T(CalculationTrigger),C2670)</f>
        <v>0.61818349159636277</v>
      </c>
      <c r="I2670" s="150">
        <f>_xll.xlShmInterpDisc($I$3&amp;T(CalculationTrigger),C2670)</f>
        <v>0.62456128690041146</v>
      </c>
      <c r="J2670" s="157">
        <f t="shared" si="123"/>
        <v>5.2264125921863797E-5</v>
      </c>
      <c r="K2670" s="158">
        <f t="shared" si="124"/>
        <v>0</v>
      </c>
      <c r="L2670" s="159">
        <f t="shared" si="125"/>
        <v>-3.0320572878602222E-4</v>
      </c>
    </row>
    <row r="2671" spans="2:12" x14ac:dyDescent="0.2">
      <c r="B2671" s="112" t="s">
        <v>2</v>
      </c>
      <c r="C2671" s="113">
        <f>_xll.qlCalendarAdvance("TARGET",C2670,B2671,"mf")</f>
        <v>55191</v>
      </c>
      <c r="D2671" s="120">
        <f>_xll.xlShmInterpRateFwd($D$3&amp;T(CalculationTrigger),C2671,,5,C2672)</f>
        <v>1.4470876313261568E-2</v>
      </c>
      <c r="E2671" s="120">
        <f>_xll.xlShmInterpRateFwd($E$3&amp;T(CalculationTrigger),C2671,,5,C2672)</f>
        <v>1.4396103402595662E-2</v>
      </c>
      <c r="F2671" s="121">
        <f>_xll.xlShmInterpRateFwd($F$3&amp;T(CalculationTrigger),C2671,,5,C2672)</f>
        <v>1.4067639469358524E-2</v>
      </c>
      <c r="G2671" s="148">
        <f>_xll.xlShmInterpDisc($G$3&amp;T(CalculationTrigger),C2671)</f>
        <v>0.61691946034781431</v>
      </c>
      <c r="H2671" s="149">
        <f>_xll.xlShmInterpDisc($H$3&amp;T(CalculationTrigger),C2671)</f>
        <v>0.61801279491564887</v>
      </c>
      <c r="I2671" s="150">
        <f>_xll.xlShmInterpDisc($I$3&amp;T(CalculationTrigger),C2671)</f>
        <v>0.62439276152793866</v>
      </c>
      <c r="J2671" s="157">
        <f t="shared" si="123"/>
        <v>5.2276806518519964E-5</v>
      </c>
      <c r="K2671" s="158">
        <f t="shared" si="124"/>
        <v>0</v>
      </c>
      <c r="L2671" s="159">
        <f t="shared" si="125"/>
        <v>-3.0321999015547348E-4</v>
      </c>
    </row>
    <row r="2672" spans="2:12" x14ac:dyDescent="0.2">
      <c r="B2672" s="112" t="s">
        <v>2</v>
      </c>
      <c r="C2672" s="113">
        <f>_xll.qlCalendarAdvance("TARGET",C2671,B2672,"mf")</f>
        <v>55198</v>
      </c>
      <c r="D2672" s="120">
        <f>_xll.xlShmInterpRateFwd($D$3&amp;T(CalculationTrigger),C2672,,5,C2673)</f>
        <v>1.446493590611928E-2</v>
      </c>
      <c r="E2672" s="120">
        <f>_xll.xlShmInterpRateFwd($E$3&amp;T(CalculationTrigger),C2672,,5,C2673)</f>
        <v>1.4390070965251731E-2</v>
      </c>
      <c r="F2672" s="121">
        <f>_xll.xlShmInterpRateFwd($F$3&amp;T(CalculationTrigger),C2672,,5,C2673)</f>
        <v>1.4061625420391816E-2</v>
      </c>
      <c r="G2672" s="148">
        <f>_xll.xlShmInterpDisc($G$3&amp;T(CalculationTrigger),C2672)</f>
        <v>0.61674829810570986</v>
      </c>
      <c r="H2672" s="149">
        <f>_xll.xlShmInterpDisc($H$3&amp;T(CalculationTrigger),C2672)</f>
        <v>0.61784221507207993</v>
      </c>
      <c r="I2672" s="150">
        <f>_xll.xlShmInterpDisc($I$3&amp;T(CalculationTrigger),C2672)</f>
        <v>0.62422435182408609</v>
      </c>
      <c r="J2672" s="157">
        <f t="shared" si="123"/>
        <v>5.228952502180732E-5</v>
      </c>
      <c r="K2672" s="158">
        <f t="shared" si="124"/>
        <v>0</v>
      </c>
      <c r="L2672" s="159">
        <f t="shared" si="125"/>
        <v>-3.0323422461110488E-4</v>
      </c>
    </row>
    <row r="2673" spans="2:12" x14ac:dyDescent="0.2">
      <c r="B2673" s="112" t="s">
        <v>2</v>
      </c>
      <c r="C2673" s="113">
        <f>_xll.qlCalendarAdvance("TARGET",C2672,B2673,"mf")</f>
        <v>55205</v>
      </c>
      <c r="D2673" s="120">
        <f>_xll.xlShmInterpRateFwd($D$3&amp;T(CalculationTrigger),C2673,,5,C2674)</f>
        <v>1.4458846657299924E-2</v>
      </c>
      <c r="E2673" s="120">
        <f>_xll.xlShmInterpRateFwd($E$3&amp;T(CalculationTrigger),C2673,,5,C2674)</f>
        <v>1.4383890021855698E-2</v>
      </c>
      <c r="F2673" s="121">
        <f>_xll.xlShmInterpRateFwd($F$3&amp;T(CalculationTrigger),C2673,,5,C2674)</f>
        <v>1.4055462171934541E-2</v>
      </c>
      <c r="G2673" s="148">
        <f>_xll.xlShmInterpDisc($G$3&amp;T(CalculationTrigger),C2673)</f>
        <v>0.6165772535764521</v>
      </c>
      <c r="H2673" s="149">
        <f>_xll.xlShmInterpDisc($H$3&amp;T(CalculationTrigger),C2673)</f>
        <v>0.61767175374992145</v>
      </c>
      <c r="I2673" s="150">
        <f>_xll.xlShmInterpDisc($I$3&amp;T(CalculationTrigger),C2673)</f>
        <v>0.62405605950120879</v>
      </c>
      <c r="J2673" s="157">
        <f t="shared" si="123"/>
        <v>5.2302281178339409E-5</v>
      </c>
      <c r="K2673" s="158">
        <f t="shared" si="124"/>
        <v>0</v>
      </c>
      <c r="L2673" s="159">
        <f t="shared" si="125"/>
        <v>-3.0324843259017347E-4</v>
      </c>
    </row>
    <row r="2674" spans="2:12" x14ac:dyDescent="0.2">
      <c r="B2674" s="112" t="s">
        <v>2</v>
      </c>
      <c r="C2674" s="113">
        <f>_xll.qlCalendarAdvance("TARGET",C2673,B2674,"mf")</f>
        <v>55212</v>
      </c>
      <c r="D2674" s="120">
        <f>_xll.xlShmInterpRateFwd($D$3&amp;T(CalculationTrigger),C2674,,5,C2675)</f>
        <v>1.4452608253988352E-2</v>
      </c>
      <c r="E2674" s="120">
        <f>_xll.xlShmInterpRateFwd($E$3&amp;T(CalculationTrigger),C2674,,5,C2675)</f>
        <v>1.4377560260625658E-2</v>
      </c>
      <c r="F2674" s="121">
        <f>_xll.xlShmInterpRateFwd($F$3&amp;T(CalculationTrigger),C2674,,5,C2675)</f>
        <v>1.4049149410482849E-2</v>
      </c>
      <c r="G2674" s="148">
        <f>_xll.xlShmInterpDisc($G$3&amp;T(CalculationTrigger),C2674)</f>
        <v>0.61640632844748966</v>
      </c>
      <c r="H2674" s="149">
        <f>_xll.xlShmInterpDisc($H$3&amp;T(CalculationTrigger),C2674)</f>
        <v>0.61750141263525349</v>
      </c>
      <c r="I2674" s="150">
        <f>_xll.xlShmInterpDisc($I$3&amp;T(CalculationTrigger),C2674)</f>
        <v>0.62388788627355041</v>
      </c>
      <c r="J2674" s="157">
        <f t="shared" si="123"/>
        <v>5.2315074734741314E-5</v>
      </c>
      <c r="K2674" s="158">
        <f t="shared" si="124"/>
        <v>0</v>
      </c>
      <c r="L2674" s="159">
        <f t="shared" si="125"/>
        <v>-3.032626145299611E-4</v>
      </c>
    </row>
    <row r="2675" spans="2:12" x14ac:dyDescent="0.2">
      <c r="B2675" s="112" t="s">
        <v>2</v>
      </c>
      <c r="C2675" s="113">
        <f>_xll.qlCalendarAdvance("TARGET",C2674,B2675,"mf")</f>
        <v>55219</v>
      </c>
      <c r="D2675" s="120">
        <f>_xll.xlShmInterpRateFwd($D$3&amp;T(CalculationTrigger),C2675,,5,C2676)</f>
        <v>1.4446220383435973E-2</v>
      </c>
      <c r="E2675" s="120">
        <f>_xll.xlShmInterpRateFwd($E$3&amp;T(CalculationTrigger),C2675,,5,C2676)</f>
        <v>1.437108136981731E-2</v>
      </c>
      <c r="F2675" s="121">
        <f>_xll.xlShmInterpRateFwd($F$3&amp;T(CalculationTrigger),C2675,,5,C2676)</f>
        <v>1.4042686822541565E-2</v>
      </c>
      <c r="G2675" s="148">
        <f>_xll.xlShmInterpDisc($G$3&amp;T(CalculationTrigger),C2675)</f>
        <v>0.61623552440807805</v>
      </c>
      <c r="H2675" s="149">
        <f>_xll.xlShmInterpDisc($H$3&amp;T(CalculationTrigger),C2675)</f>
        <v>0.61733119341596931</v>
      </c>
      <c r="I2675" s="150">
        <f>_xll.xlShmInterpDisc($I$3&amp;T(CalculationTrigger),C2675)</f>
        <v>0.62371983385724084</v>
      </c>
      <c r="J2675" s="157">
        <f t="shared" si="123"/>
        <v>5.2327905437629985E-5</v>
      </c>
      <c r="K2675" s="158">
        <f t="shared" si="124"/>
        <v>0</v>
      </c>
      <c r="L2675" s="159">
        <f t="shared" si="125"/>
        <v>-3.0327677086772295E-4</v>
      </c>
    </row>
    <row r="2676" spans="2:12" x14ac:dyDescent="0.2">
      <c r="B2676" s="112" t="s">
        <v>2</v>
      </c>
      <c r="C2676" s="113">
        <f>_xll.qlCalendarAdvance("TARGET",C2675,B2676,"mf")</f>
        <v>55226</v>
      </c>
      <c r="D2676" s="120">
        <f>_xll.xlShmInterpRateFwd($D$3&amp;T(CalculationTrigger),C2676,,5,C2677)</f>
        <v>1.4439682732844961E-2</v>
      </c>
      <c r="E2676" s="120">
        <f>_xll.xlShmInterpRateFwd($E$3&amp;T(CalculationTrigger),C2676,,5,C2677)</f>
        <v>1.4364453037637077E-2</v>
      </c>
      <c r="F2676" s="121">
        <f>_xll.xlShmInterpRateFwd($F$3&amp;T(CalculationTrigger),C2676,,5,C2677)</f>
        <v>1.403607409458364E-2</v>
      </c>
      <c r="G2676" s="148">
        <f>_xll.xlShmInterpDisc($G$3&amp;T(CalculationTrigger),C2676)</f>
        <v>0.61606484314927712</v>
      </c>
      <c r="H2676" s="149">
        <f>_xll.xlShmInterpDisc($H$3&amp;T(CalculationTrigger),C2676)</f>
        <v>0.6171610977817733</v>
      </c>
      <c r="I2676" s="150">
        <f>_xll.xlShmInterpDisc($I$3&amp;T(CalculationTrigger),C2676)</f>
        <v>0.62355190397029459</v>
      </c>
      <c r="J2676" s="157">
        <f t="shared" si="123"/>
        <v>5.2340773033624042E-5</v>
      </c>
      <c r="K2676" s="158">
        <f t="shared" si="124"/>
        <v>0</v>
      </c>
      <c r="L2676" s="159">
        <f t="shared" si="125"/>
        <v>-3.0329090204073237E-4</v>
      </c>
    </row>
    <row r="2677" spans="2:12" x14ac:dyDescent="0.2">
      <c r="B2677" s="112" t="s">
        <v>2</v>
      </c>
      <c r="C2677" s="113">
        <f>_xll.qlCalendarAdvance("TARGET",C2676,B2677,"mf")</f>
        <v>55233</v>
      </c>
      <c r="D2677" s="120">
        <f>_xll.xlShmInterpRateFwd($D$3&amp;T(CalculationTrigger),C2677,,5,C2678)</f>
        <v>1.4432994989414565E-2</v>
      </c>
      <c r="E2677" s="120">
        <f>_xll.xlShmInterpRateFwd($E$3&amp;T(CalculationTrigger),C2677,,5,C2678)</f>
        <v>1.435767495232324E-2</v>
      </c>
      <c r="F2677" s="121">
        <f>_xll.xlShmInterpRateFwd($F$3&amp;T(CalculationTrigger),C2677,,5,C2678)</f>
        <v>1.4029310913061767E-2</v>
      </c>
      <c r="G2677" s="148">
        <f>_xll.xlShmInterpDisc($G$3&amp;T(CalculationTrigger),C2677)</f>
        <v>0.61589428636394983</v>
      </c>
      <c r="H2677" s="149">
        <f>_xll.xlShmInterpDisc($H$3&amp;T(CalculationTrigger),C2677)</f>
        <v>0.61699112742417972</v>
      </c>
      <c r="I2677" s="150">
        <f>_xll.xlShmInterpDisc($I$3&amp;T(CalculationTrigger),C2677)</f>
        <v>0.62338409833260944</v>
      </c>
      <c r="J2677" s="157">
        <f t="shared" si="123"/>
        <v>5.2353677269347075E-5</v>
      </c>
      <c r="K2677" s="158">
        <f t="shared" si="124"/>
        <v>0</v>
      </c>
      <c r="L2677" s="159">
        <f t="shared" si="125"/>
        <v>-3.0330500848625523E-4</v>
      </c>
    </row>
    <row r="2678" spans="2:12" x14ac:dyDescent="0.2">
      <c r="B2678" s="112" t="s">
        <v>2</v>
      </c>
      <c r="C2678" s="113">
        <f>_xll.qlCalendarAdvance("TARGET",C2677,B2678,"mf")</f>
        <v>55240</v>
      </c>
      <c r="D2678" s="120">
        <f>_xll.xlShmInterpRateFwd($D$3&amp;T(CalculationTrigger),C2678,,5,C2679)</f>
        <v>1.4426156840393299E-2</v>
      </c>
      <c r="E2678" s="120">
        <f>_xll.xlShmInterpRateFwd($E$3&amp;T(CalculationTrigger),C2678,,5,C2679)</f>
        <v>1.435074680212276E-2</v>
      </c>
      <c r="F2678" s="121">
        <f>_xll.xlShmInterpRateFwd($F$3&amp;T(CalculationTrigger),C2678,,5,C2679)</f>
        <v>1.4022396964518451E-2</v>
      </c>
      <c r="G2678" s="148">
        <f>_xll.xlShmInterpDisc($G$3&amp;T(CalculationTrigger),C2678)</f>
        <v>0.61572385574676081</v>
      </c>
      <c r="H2678" s="149">
        <f>_xll.xlShmInterpDisc($H$3&amp;T(CalculationTrigger),C2678)</f>
        <v>0.61682128403651093</v>
      </c>
      <c r="I2678" s="150">
        <f>_xll.xlShmInterpDisc($I$3&amp;T(CalculationTrigger),C2678)</f>
        <v>0.62321641866596522</v>
      </c>
      <c r="J2678" s="157">
        <f t="shared" si="123"/>
        <v>5.2366617891414507E-5</v>
      </c>
      <c r="K2678" s="158">
        <f t="shared" si="124"/>
        <v>0</v>
      </c>
      <c r="L2678" s="159">
        <f t="shared" si="125"/>
        <v>-3.0331909064156275E-4</v>
      </c>
    </row>
    <row r="2679" spans="2:12" x14ac:dyDescent="0.2">
      <c r="B2679" s="112" t="s">
        <v>2</v>
      </c>
      <c r="C2679" s="113">
        <f>_xll.qlCalendarAdvance("TARGET",C2678,B2679,"mf")</f>
        <v>55247</v>
      </c>
      <c r="D2679" s="120">
        <f>_xll.xlShmInterpRateFwd($D$3&amp;T(CalculationTrigger),C2679,,5,C2680)</f>
        <v>1.442188135843505E-2</v>
      </c>
      <c r="E2679" s="120">
        <f>_xll.xlShmInterpRateFwd($E$3&amp;T(CalculationTrigger),C2679,,5,C2680)</f>
        <v>1.4346381656771224E-2</v>
      </c>
      <c r="F2679" s="121">
        <f>_xll.xlShmInterpRateFwd($F$3&amp;T(CalculationTrigger),C2679,,5,C2680)</f>
        <v>1.4018045299828469E-2</v>
      </c>
      <c r="G2679" s="148">
        <f>_xll.xlShmInterpDisc($G$3&amp;T(CalculationTrigger),C2679)</f>
        <v>0.61555355299417425</v>
      </c>
      <c r="H2679" s="149">
        <f>_xll.xlShmInterpDisc($H$3&amp;T(CalculationTrigger),C2679)</f>
        <v>0.61665156931389586</v>
      </c>
      <c r="I2679" s="150">
        <f>_xll.xlShmInterpDisc($I$3&amp;T(CalculationTrigger),C2679)</f>
        <v>0.62304886669402126</v>
      </c>
      <c r="J2679" s="157">
        <f t="shared" si="123"/>
        <v>5.2379594646449981E-5</v>
      </c>
      <c r="K2679" s="158">
        <f t="shared" si="124"/>
        <v>0</v>
      </c>
      <c r="L2679" s="159">
        <f t="shared" si="125"/>
        <v>-3.0333314894392493E-4</v>
      </c>
    </row>
    <row r="2680" spans="2:12" x14ac:dyDescent="0.2">
      <c r="B2680" s="112" t="s">
        <v>2</v>
      </c>
      <c r="C2680" s="113">
        <f>_xll.qlCalendarAdvance("TARGET",C2679,B2680,"mf")</f>
        <v>55254</v>
      </c>
      <c r="D2680" s="120">
        <f>_xll.xlShmInterpRateFwd($D$3&amp;T(CalculationTrigger),C2680,,5,C2681)</f>
        <v>1.4422079632686394E-2</v>
      </c>
      <c r="E2680" s="120">
        <f>_xll.xlShmInterpRateFwd($E$3&amp;T(CalculationTrigger),C2680,,5,C2681)</f>
        <v>1.434649060367795E-2</v>
      </c>
      <c r="F2680" s="121">
        <f>_xll.xlShmInterpRateFwd($F$3&amp;T(CalculationTrigger),C2680,,5,C2681)</f>
        <v>1.4018166992649583E-2</v>
      </c>
      <c r="G2680" s="148">
        <f>_xll.xlShmInterpDisc($G$3&amp;T(CalculationTrigger),C2680)</f>
        <v>0.61538334779027692</v>
      </c>
      <c r="H2680" s="149">
        <f>_xll.xlShmInterpDisc($H$3&amp;T(CalculationTrigger),C2680)</f>
        <v>0.61648195288193997</v>
      </c>
      <c r="I2680" s="150">
        <f>_xll.xlShmInterpDisc($I$3&amp;T(CalculationTrigger),C2680)</f>
        <v>0.62288141173806744</v>
      </c>
      <c r="J2680" s="157">
        <f t="shared" si="123"/>
        <v>5.2392607281075506E-5</v>
      </c>
      <c r="K2680" s="158">
        <f t="shared" si="124"/>
        <v>0</v>
      </c>
      <c r="L2680" s="159">
        <f t="shared" si="125"/>
        <v>-3.0334718383061071E-4</v>
      </c>
    </row>
    <row r="2681" spans="2:12" x14ac:dyDescent="0.2">
      <c r="B2681" s="112" t="s">
        <v>2</v>
      </c>
      <c r="C2681" s="113">
        <f>_xll.qlCalendarAdvance("TARGET",C2680,B2681,"mf")</f>
        <v>55261</v>
      </c>
      <c r="D2681" s="120">
        <f>_xll.xlShmInterpRateFwd($D$3&amp;T(CalculationTrigger),C2681,,5,C2682)</f>
        <v>1.4422248983485852E-2</v>
      </c>
      <c r="E2681" s="120">
        <f>_xll.xlShmInterpRateFwd($E$3&amp;T(CalculationTrigger),C2681,,5,C2682)</f>
        <v>1.4346570970670323E-2</v>
      </c>
      <c r="F2681" s="121">
        <f>_xll.xlShmInterpRateFwd($F$3&amp;T(CalculationTrigger),C2681,,5,C2682)</f>
        <v>1.401825939738198E-2</v>
      </c>
      <c r="G2681" s="148">
        <f>_xll.xlShmInterpDisc($G$3&amp;T(CalculationTrigger),C2681)</f>
        <v>0.61521318731068975</v>
      </c>
      <c r="H2681" s="149">
        <f>_xll.xlShmInterpDisc($H$3&amp;T(CalculationTrigger),C2681)</f>
        <v>0.61631238181738457</v>
      </c>
      <c r="I2681" s="150">
        <f>_xll.xlShmInterpDisc($I$3&amp;T(CalculationTrigger),C2681)</f>
        <v>0.62271400033555357</v>
      </c>
      <c r="J2681" s="157">
        <f t="shared" si="123"/>
        <v>5.2405655541898404E-5</v>
      </c>
      <c r="K2681" s="158">
        <f t="shared" si="124"/>
        <v>0</v>
      </c>
      <c r="L2681" s="159">
        <f t="shared" si="125"/>
        <v>-3.0336119573888131E-4</v>
      </c>
    </row>
    <row r="2682" spans="2:12" x14ac:dyDescent="0.2">
      <c r="B2682" s="112" t="s">
        <v>2</v>
      </c>
      <c r="C2682" s="113">
        <f>_xll.qlCalendarAdvance("TARGET",C2681,B2682,"mf")</f>
        <v>55268</v>
      </c>
      <c r="D2682" s="120">
        <f>_xll.xlShmInterpRateFwd($D$3&amp;T(CalculationTrigger),C2682,,5,C2683)</f>
        <v>1.4422313964546187E-2</v>
      </c>
      <c r="E2682" s="120">
        <f>_xll.xlShmInterpRateFwd($E$3&amp;T(CalculationTrigger),C2682,,5,C2683)</f>
        <v>1.4346547312589974E-2</v>
      </c>
      <c r="F2682" s="121">
        <f>_xll.xlShmInterpRateFwd($F$3&amp;T(CalculationTrigger),C2682,,5,C2683)</f>
        <v>1.4018247067610217E-2</v>
      </c>
      <c r="G2682" s="148">
        <f>_xll.xlShmInterpDisc($G$3&amp;T(CalculationTrigger),C2682)</f>
        <v>0.6150430718854073</v>
      </c>
      <c r="H2682" s="149">
        <f>_xll.xlShmInterpDisc($H$3&amp;T(CalculationTrigger),C2682)</f>
        <v>0.61614285644607902</v>
      </c>
      <c r="I2682" s="150">
        <f>_xll.xlShmInterpDisc($I$3&amp;T(CalculationTrigger),C2682)</f>
        <v>0.62254663282513889</v>
      </c>
      <c r="J2682" s="157">
        <f t="shared" si="123"/>
        <v>5.241873917554724E-5</v>
      </c>
      <c r="K2682" s="158">
        <f t="shared" si="124"/>
        <v>0</v>
      </c>
      <c r="L2682" s="159">
        <f t="shared" si="125"/>
        <v>-3.0337518510600961E-4</v>
      </c>
    </row>
    <row r="2683" spans="2:12" x14ac:dyDescent="0.2">
      <c r="B2683" s="112" t="s">
        <v>2</v>
      </c>
      <c r="C2683" s="113">
        <f>_xll.qlCalendarAdvance("TARGET",C2682,B2683,"mf")</f>
        <v>55275</v>
      </c>
      <c r="D2683" s="120">
        <f>_xll.xlShmInterpRateFwd($D$3&amp;T(CalculationTrigger),C2683,,5,C2684)</f>
        <v>1.4422274341078862E-2</v>
      </c>
      <c r="E2683" s="120">
        <f>_xll.xlShmInterpRateFwd($E$3&amp;T(CalculationTrigger),C2683,,5,C2684)</f>
        <v>1.4346419395686925E-2</v>
      </c>
      <c r="F2683" s="121">
        <f>_xll.xlShmInterpRateFwd($F$3&amp;T(CalculationTrigger),C2683,,5,C2684)</f>
        <v>1.4018129767814722E-2</v>
      </c>
      <c r="G2683" s="148">
        <f>_xll.xlShmInterpDisc($G$3&amp;T(CalculationTrigger),C2683)</f>
        <v>0.61487300273347245</v>
      </c>
      <c r="H2683" s="149">
        <f>_xll.xlShmInterpDisc($H$3&amp;T(CalculationTrigger),C2683)</f>
        <v>0.6159733779845068</v>
      </c>
      <c r="I2683" s="150">
        <f>_xll.xlShmInterpDisc($I$3&amp;T(CalculationTrigger),C2683)</f>
        <v>0.62237931044539874</v>
      </c>
      <c r="J2683" s="157">
        <f t="shared" si="123"/>
        <v>5.243185792864566E-5</v>
      </c>
      <c r="K2683" s="158">
        <f t="shared" si="124"/>
        <v>0</v>
      </c>
      <c r="L2683" s="159">
        <f t="shared" si="125"/>
        <v>-3.0338915236926075E-4</v>
      </c>
    </row>
    <row r="2684" spans="2:12" x14ac:dyDescent="0.2">
      <c r="B2684" s="112" t="s">
        <v>2</v>
      </c>
      <c r="C2684" s="113">
        <f>_xll.qlCalendarAdvance("TARGET",C2683,B2684,"mf")</f>
        <v>55282</v>
      </c>
      <c r="D2684" s="120">
        <f>_xll.xlShmInterpRateFwd($D$3&amp;T(CalculationTrigger),C2684,,5,C2685)</f>
        <v>1.4422129878354525E-2</v>
      </c>
      <c r="E2684" s="120">
        <f>_xll.xlShmInterpRateFwd($E$3&amp;T(CalculationTrigger),C2684,,5,C2685)</f>
        <v>1.4346186986218229E-2</v>
      </c>
      <c r="F2684" s="121">
        <f>_xll.xlShmInterpRateFwd($F$3&amp;T(CalculationTrigger),C2684,,5,C2685)</f>
        <v>1.401790726254091E-2</v>
      </c>
      <c r="G2684" s="148">
        <f>_xll.xlShmInterpDisc($G$3&amp;T(CalculationTrigger),C2684)</f>
        <v>0.61470298107533705</v>
      </c>
      <c r="H2684" s="149">
        <f>_xll.xlShmInterpDisc($H$3&amp;T(CalculationTrigger),C2684)</f>
        <v>0.61580394765056268</v>
      </c>
      <c r="I2684" s="150">
        <f>_xll.xlShmInterpDisc($I$3&amp;T(CalculationTrigger),C2684)</f>
        <v>0.6222120344363774</v>
      </c>
      <c r="J2684" s="157">
        <f t="shared" si="123"/>
        <v>5.2445011547802635E-5</v>
      </c>
      <c r="K2684" s="158">
        <f t="shared" si="124"/>
        <v>0</v>
      </c>
      <c r="L2684" s="159">
        <f t="shared" si="125"/>
        <v>-3.0340309796591169E-4</v>
      </c>
    </row>
    <row r="2685" spans="2:12" x14ac:dyDescent="0.2">
      <c r="B2685" s="112" t="s">
        <v>2</v>
      </c>
      <c r="C2685" s="113">
        <f>_xll.qlCalendarAdvance("TARGET",C2684,B2685,"mf")</f>
        <v>55289</v>
      </c>
      <c r="D2685" s="120">
        <f>_xll.xlShmInterpRateFwd($D$3&amp;T(CalculationTrigger),C2685,,5,C2686)</f>
        <v>1.442188034164509E-2</v>
      </c>
      <c r="E2685" s="120">
        <f>_xll.xlShmInterpRateFwd($E$3&amp;T(CalculationTrigger),C2685,,5,C2686)</f>
        <v>1.4345849850482765E-2</v>
      </c>
      <c r="F2685" s="121">
        <f>_xll.xlShmInterpRateFwd($F$3&amp;T(CalculationTrigger),C2685,,5,C2686)</f>
        <v>1.4017579316306513E-2</v>
      </c>
      <c r="G2685" s="148">
        <f>_xll.xlShmInterpDisc($G$3&amp;T(CalculationTrigger),C2685)</f>
        <v>0.61453300813285816</v>
      </c>
      <c r="H2685" s="149">
        <f>_xll.xlShmInterpDisc($H$3&amp;T(CalculationTrigger),C2685)</f>
        <v>0.61563456666354965</v>
      </c>
      <c r="I2685" s="150">
        <f>_xll.xlShmInterpDisc($I$3&amp;T(CalculationTrigger),C2685)</f>
        <v>0.62204480603958434</v>
      </c>
      <c r="J2685" s="157">
        <f t="shared" si="123"/>
        <v>5.2458199779648287E-5</v>
      </c>
      <c r="K2685" s="158">
        <f t="shared" si="124"/>
        <v>0</v>
      </c>
      <c r="L2685" s="159">
        <f t="shared" si="125"/>
        <v>-3.0341702233321839E-4</v>
      </c>
    </row>
    <row r="2686" spans="2:12" x14ac:dyDescent="0.2">
      <c r="B2686" s="112" t="s">
        <v>2</v>
      </c>
      <c r="C2686" s="113">
        <f>_xll.qlCalendarAdvance("TARGET",C2685,B2686,"mf")</f>
        <v>55296</v>
      </c>
      <c r="D2686" s="120">
        <f>_xll.xlShmInterpRateFwd($D$3&amp;T(CalculationTrigger),C2686,,5,C2687)</f>
        <v>1.4421525496171615E-2</v>
      </c>
      <c r="E2686" s="120">
        <f>_xll.xlShmInterpRateFwd($E$3&amp;T(CalculationTrigger),C2686,,5,C2687)</f>
        <v>1.4345407754722745E-2</v>
      </c>
      <c r="F2686" s="121">
        <f>_xll.xlShmInterpRateFwd($F$3&amp;T(CalculationTrigger),C2686,,5,C2687)</f>
        <v>1.4017145693613181E-2</v>
      </c>
      <c r="G2686" s="148">
        <f>_xll.xlShmInterpDisc($G$3&amp;T(CalculationTrigger),C2686)</f>
        <v>0.61436308512929538</v>
      </c>
      <c r="H2686" s="149">
        <f>_xll.xlShmInterpDisc($H$3&amp;T(CalculationTrigger),C2686)</f>
        <v>0.61546523624417582</v>
      </c>
      <c r="I2686" s="150">
        <f>_xll.xlShmInterpDisc($I$3&amp;T(CalculationTrigger),C2686)</f>
        <v>0.62187762649799172</v>
      </c>
      <c r="J2686" s="157">
        <f t="shared" si="123"/>
        <v>5.2471422370798058E-5</v>
      </c>
      <c r="K2686" s="158">
        <f t="shared" si="124"/>
        <v>0</v>
      </c>
      <c r="L2686" s="159">
        <f t="shared" si="125"/>
        <v>-3.0343092590846143E-4</v>
      </c>
    </row>
    <row r="2687" spans="2:12" x14ac:dyDescent="0.2">
      <c r="B2687" s="112" t="s">
        <v>2</v>
      </c>
      <c r="C2687" s="113">
        <f>_xll.qlCalendarAdvance("TARGET",C2686,B2687,"mf")</f>
        <v>55303</v>
      </c>
      <c r="D2687" s="120">
        <f>_xll.xlShmInterpRateFwd($D$3&amp;T(CalculationTrigger),C2687,,5,C2688)</f>
        <v>1.4421065107202789E-2</v>
      </c>
      <c r="E2687" s="120">
        <f>_xll.xlShmInterpRateFwd($E$3&amp;T(CalculationTrigger),C2687,,5,C2688)</f>
        <v>1.4344860465210635E-2</v>
      </c>
      <c r="F2687" s="121">
        <f>_xll.xlShmInterpRateFwd($F$3&amp;T(CalculationTrigger),C2687,,5,C2688)</f>
        <v>1.4016606159004397E-2</v>
      </c>
      <c r="G2687" s="148">
        <f>_xll.xlShmInterpDisc($G$3&amp;T(CalculationTrigger),C2687)</f>
        <v>0.61419321328930854</v>
      </c>
      <c r="H2687" s="149">
        <f>_xll.xlShmInterpDisc($H$3&amp;T(CalculationTrigger),C2687)</f>
        <v>0.61529595761455202</v>
      </c>
      <c r="I2687" s="150">
        <f>_xll.xlShmInterpDisc($I$3&amp;T(CalculationTrigger),C2687)</f>
        <v>0.62171049705603176</v>
      </c>
      <c r="J2687" s="157">
        <f t="shared" si="123"/>
        <v>5.2484679067872254E-5</v>
      </c>
      <c r="K2687" s="158">
        <f t="shared" si="124"/>
        <v>0</v>
      </c>
      <c r="L2687" s="159">
        <f t="shared" si="125"/>
        <v>-3.034448091289007E-4</v>
      </c>
    </row>
    <row r="2688" spans="2:12" x14ac:dyDescent="0.2">
      <c r="B2688" s="112" t="s">
        <v>2</v>
      </c>
      <c r="C2688" s="113">
        <f>_xll.qlCalendarAdvance("TARGET",C2687,B2688,"mf")</f>
        <v>55310</v>
      </c>
      <c r="D2688" s="120">
        <f>_xll.xlShmInterpRateFwd($D$3&amp;T(CalculationTrigger),C2688,,5,C2689)</f>
        <v>1.4420498940008587E-2</v>
      </c>
      <c r="E2688" s="120">
        <f>_xll.xlShmInterpRateFwd($E$3&amp;T(CalculationTrigger),C2688,,5,C2689)</f>
        <v>1.4344207748231768E-2</v>
      </c>
      <c r="F2688" s="121">
        <f>_xll.xlShmInterpRateFwd($F$3&amp;T(CalculationTrigger),C2688,,5,C2689)</f>
        <v>1.4015960476984422E-2</v>
      </c>
      <c r="G2688" s="148">
        <f>_xll.xlShmInterpDisc($G$3&amp;T(CalculationTrigger),C2688)</f>
        <v>0.61402339383895432</v>
      </c>
      <c r="H2688" s="149">
        <f>_xll.xlShmInterpDisc($H$3&amp;T(CalculationTrigger),C2688)</f>
        <v>0.6151267319981889</v>
      </c>
      <c r="I2688" s="150">
        <f>_xll.xlShmInterpDisc($I$3&amp;T(CalculationTrigger),C2688)</f>
        <v>0.62154341895959353</v>
      </c>
      <c r="J2688" s="157">
        <f t="shared" si="123"/>
        <v>5.2497969617486225E-5</v>
      </c>
      <c r="K2688" s="158">
        <f t="shared" si="124"/>
        <v>0</v>
      </c>
      <c r="L2688" s="159">
        <f t="shared" si="125"/>
        <v>-3.034586724318011E-4</v>
      </c>
    </row>
    <row r="2689" spans="2:12" x14ac:dyDescent="0.2">
      <c r="B2689" s="112" t="s">
        <v>2</v>
      </c>
      <c r="C2689" s="113">
        <f>_xll.qlCalendarAdvance("TARGET",C2688,B2689,"mf")</f>
        <v>55317</v>
      </c>
      <c r="D2689" s="120">
        <f>_xll.xlShmInterpRateFwd($D$3&amp;T(CalculationTrigger),C2689,,5,C2690)</f>
        <v>1.4419826759819752E-2</v>
      </c>
      <c r="E2689" s="120">
        <f>_xll.xlShmInterpRateFwd($E$3&amp;T(CalculationTrigger),C2689,,5,C2690)</f>
        <v>1.4343449370043825E-2</v>
      </c>
      <c r="F2689" s="121">
        <f>_xll.xlShmInterpRateFwd($F$3&amp;T(CalculationTrigger),C2689,,5,C2690)</f>
        <v>1.4015208412087782E-2</v>
      </c>
      <c r="G2689" s="148">
        <f>_xll.xlShmInterpDisc($G$3&amp;T(CalculationTrigger),C2689)</f>
        <v>0.61385362800568355</v>
      </c>
      <c r="H2689" s="149">
        <f>_xll.xlShmInterpDisc($H$3&amp;T(CalculationTrigger),C2689)</f>
        <v>0.61495756061999396</v>
      </c>
      <c r="I2689" s="150">
        <f>_xll.xlShmInterpDisc($I$3&amp;T(CalculationTrigger),C2689)</f>
        <v>0.62137639345602069</v>
      </c>
      <c r="J2689" s="157">
        <f t="shared" si="123"/>
        <v>5.2511293766266703E-5</v>
      </c>
      <c r="K2689" s="158">
        <f t="shared" si="124"/>
        <v>0</v>
      </c>
      <c r="L2689" s="159">
        <f t="shared" si="125"/>
        <v>-3.0347251625444528E-4</v>
      </c>
    </row>
    <row r="2690" spans="2:12" x14ac:dyDescent="0.2">
      <c r="B2690" s="112" t="s">
        <v>2</v>
      </c>
      <c r="C2690" s="113">
        <f>_xll.qlCalendarAdvance("TARGET",C2689,B2690,"mf")</f>
        <v>55324</v>
      </c>
      <c r="D2690" s="120">
        <f>_xll.xlShmInterpRateFwd($D$3&amp;T(CalculationTrigger),C2690,,5,C2691)</f>
        <v>1.4419048331891513E-2</v>
      </c>
      <c r="E2690" s="120">
        <f>_xll.xlShmInterpRateFwd($E$3&amp;T(CalculationTrigger),C2690,,5,C2691)</f>
        <v>1.4342585096899995E-2</v>
      </c>
      <c r="F2690" s="121">
        <f>_xll.xlShmInterpRateFwd($F$3&amp;T(CalculationTrigger),C2690,,5,C2691)</f>
        <v>1.4014349728821372E-2</v>
      </c>
      <c r="G2690" s="148">
        <f>_xll.xlShmInterpDisc($G$3&amp;T(CalculationTrigger),C2690)</f>
        <v>0.6136839170183388</v>
      </c>
      <c r="H2690" s="149">
        <f>_xll.xlShmInterpDisc($H$3&amp;T(CalculationTrigger),C2690)</f>
        <v>0.61478844470626925</v>
      </c>
      <c r="I2690" s="150">
        <f>_xll.xlShmInterpDisc($I$3&amp;T(CalculationTrigger),C2690)</f>
        <v>0.62120942179410843</v>
      </c>
      <c r="J2690" s="157">
        <f t="shared" si="123"/>
        <v>5.2524651260822432E-5</v>
      </c>
      <c r="K2690" s="158">
        <f t="shared" si="124"/>
        <v>0</v>
      </c>
      <c r="L2690" s="159">
        <f t="shared" si="125"/>
        <v>-3.0348634103408883E-4</v>
      </c>
    </row>
    <row r="2691" spans="2:12" x14ac:dyDescent="0.2">
      <c r="B2691" s="112" t="s">
        <v>2</v>
      </c>
      <c r="C2691" s="113">
        <f>_xll.qlCalendarAdvance("TARGET",C2690,B2691,"mf")</f>
        <v>55331</v>
      </c>
      <c r="D2691" s="120">
        <f>_xll.xlShmInterpRateFwd($D$3&amp;T(CalculationTrigger),C2691,,5,C2692)</f>
        <v>1.4418163421520962E-2</v>
      </c>
      <c r="E2691" s="120">
        <f>_xll.xlShmInterpRateFwd($E$3&amp;T(CalculationTrigger),C2691,,5,C2692)</f>
        <v>1.4341614695118502E-2</v>
      </c>
      <c r="F2691" s="121">
        <f>_xll.xlShmInterpRateFwd($F$3&amp;T(CalculationTrigger),C2691,,5,C2692)</f>
        <v>1.4013384191733971E-2</v>
      </c>
      <c r="G2691" s="148">
        <f>_xll.xlShmInterpDisc($G$3&amp;T(CalculationTrigger),C2691)</f>
        <v>0.61351426210715143</v>
      </c>
      <c r="H2691" s="149">
        <f>_xll.xlShmInterpDisc($H$3&amp;T(CalculationTrigger),C2691)</f>
        <v>0.61461938548470862</v>
      </c>
      <c r="I2691" s="150">
        <f>_xll.xlShmInterpDisc($I$3&amp;T(CalculationTrigger),C2691)</f>
        <v>0.62104250522410098</v>
      </c>
      <c r="J2691" s="157">
        <f t="shared" si="123"/>
        <v>5.2538041847783259E-5</v>
      </c>
      <c r="K2691" s="158">
        <f t="shared" si="124"/>
        <v>0</v>
      </c>
      <c r="L2691" s="159">
        <f t="shared" si="125"/>
        <v>-3.0350014720800518E-4</v>
      </c>
    </row>
    <row r="2692" spans="2:12" x14ac:dyDescent="0.2">
      <c r="B2692" s="112" t="s">
        <v>2</v>
      </c>
      <c r="C2692" s="113">
        <f>_xll.qlCalendarAdvance("TARGET",C2691,B2692,"mf")</f>
        <v>55338</v>
      </c>
      <c r="D2692" s="120">
        <f>_xll.xlShmInterpRateFwd($D$3&amp;T(CalculationTrigger),C2692,,5,C2693)</f>
        <v>1.4417171793925437E-2</v>
      </c>
      <c r="E2692" s="120">
        <f>_xll.xlShmInterpRateFwd($E$3&amp;T(CalculationTrigger),C2692,,5,C2693)</f>
        <v>1.4340537930932025E-2</v>
      </c>
      <c r="F2692" s="121">
        <f>_xll.xlShmInterpRateFwd($F$3&amp;T(CalculationTrigger),C2692,,5,C2693)</f>
        <v>1.4012311565311998E-2</v>
      </c>
      <c r="G2692" s="148">
        <f>_xll.xlShmInterpDisc($G$3&amp;T(CalculationTrigger),C2692)</f>
        <v>0.61334466450373848</v>
      </c>
      <c r="H2692" s="149">
        <f>_xll.xlShmInterpDisc($H$3&amp;T(CalculationTrigger),C2692)</f>
        <v>0.61445038418439446</v>
      </c>
      <c r="I2692" s="150">
        <f>_xll.xlShmInterpDisc($I$3&amp;T(CalculationTrigger),C2692)</f>
        <v>0.62087564499768866</v>
      </c>
      <c r="J2692" s="157">
        <f t="shared" si="123"/>
        <v>5.2551465273770824E-5</v>
      </c>
      <c r="K2692" s="158">
        <f t="shared" si="124"/>
        <v>0</v>
      </c>
      <c r="L2692" s="159">
        <f t="shared" si="125"/>
        <v>-3.0351393521345946E-4</v>
      </c>
    </row>
    <row r="2693" spans="2:12" x14ac:dyDescent="0.2">
      <c r="B2693" s="112" t="s">
        <v>2</v>
      </c>
      <c r="C2693" s="113">
        <f>_xll.qlCalendarAdvance("TARGET",C2692,B2693,"mf")</f>
        <v>55345</v>
      </c>
      <c r="D2693" s="120">
        <f>_xll.xlShmInterpRateFwd($D$3&amp;T(CalculationTrigger),C2693,,5,C2694)</f>
        <v>1.4416073214369959E-2</v>
      </c>
      <c r="E2693" s="120">
        <f>_xll.xlShmInterpRateFwd($E$3&amp;T(CalculationTrigger),C2693,,5,C2694)</f>
        <v>1.4339354570632495E-2</v>
      </c>
      <c r="F2693" s="121">
        <f>_xll.xlShmInterpRateFwd($F$3&amp;T(CalculationTrigger),C2693,,5,C2694)</f>
        <v>1.4011131614135886E-2</v>
      </c>
      <c r="G2693" s="148">
        <f>_xll.xlShmInterpDisc($G$3&amp;T(CalculationTrigger),C2693)</f>
        <v>0.61317512544110087</v>
      </c>
      <c r="H2693" s="149">
        <f>_xll.xlShmInterpDisc($H$3&amp;T(CalculationTrigger),C2693)</f>
        <v>0.61428144203579593</v>
      </c>
      <c r="I2693" s="150">
        <f>_xll.xlShmInterpDisc($I$3&amp;T(CalculationTrigger),C2693)</f>
        <v>0.62070884236800583</v>
      </c>
      <c r="J2693" s="157">
        <f t="shared" ref="J2693:J2756" si="126">-365*LN(G2693/$H2693)/($C2693-$C$4)</f>
        <v>5.2564921285401795E-5</v>
      </c>
      <c r="K2693" s="158">
        <f t="shared" ref="K2693:K2756" si="127">-365*LN(H2693/$H2693)/($C2693-$C$4)</f>
        <v>0</v>
      </c>
      <c r="L2693" s="159">
        <f t="shared" ref="L2693:L2756" si="128">-365*LN(I2693/$H2693)/($C2693-$C$4)</f>
        <v>-3.0352770548772851E-4</v>
      </c>
    </row>
    <row r="2694" spans="2:12" x14ac:dyDescent="0.2">
      <c r="B2694" s="112" t="s">
        <v>2</v>
      </c>
      <c r="C2694" s="113">
        <f>_xll.qlCalendarAdvance("TARGET",C2693,B2694,"mf")</f>
        <v>55352</v>
      </c>
      <c r="D2694" s="120">
        <f>_xll.xlShmInterpRateFwd($D$3&amp;T(CalculationTrigger),C2694,,5,C2695)</f>
        <v>1.4414867448120903E-2</v>
      </c>
      <c r="E2694" s="120">
        <f>_xll.xlShmInterpRateFwd($E$3&amp;T(CalculationTrigger),C2694,,5,C2695)</f>
        <v>1.4338064380478435E-2</v>
      </c>
      <c r="F2694" s="121">
        <f>_xll.xlShmInterpRateFwd($F$3&amp;T(CalculationTrigger),C2694,,5,C2695)</f>
        <v>1.4009844102683191E-2</v>
      </c>
      <c r="G2694" s="148">
        <f>_xll.xlShmInterpDisc($G$3&amp;T(CalculationTrigger),C2694)</f>
        <v>0.6130056461536203</v>
      </c>
      <c r="H2694" s="149">
        <f>_xll.xlShmInterpDisc($H$3&amp;T(CalculationTrigger),C2694)</f>
        <v>0.61411256027076577</v>
      </c>
      <c r="I2694" s="150">
        <f>_xll.xlShmInterpDisc($I$3&amp;T(CalculationTrigger),C2694)</f>
        <v>0.62054209858962728</v>
      </c>
      <c r="J2694" s="157">
        <f t="shared" si="126"/>
        <v>5.2578409629284672E-5</v>
      </c>
      <c r="K2694" s="158">
        <f t="shared" si="127"/>
        <v>0</v>
      </c>
      <c r="L2694" s="159">
        <f t="shared" si="128"/>
        <v>-3.0354145846806803E-4</v>
      </c>
    </row>
    <row r="2695" spans="2:12" x14ac:dyDescent="0.2">
      <c r="B2695" s="112" t="s">
        <v>2</v>
      </c>
      <c r="C2695" s="113">
        <f>_xll.qlCalendarAdvance("TARGET",C2694,B2695,"mf")</f>
        <v>55359</v>
      </c>
      <c r="D2695" s="120">
        <f>_xll.xlShmInterpRateFwd($D$3&amp;T(CalculationTrigger),C2695,,5,C2696)</f>
        <v>1.4413554260434421E-2</v>
      </c>
      <c r="E2695" s="120">
        <f>_xll.xlShmInterpRateFwd($E$3&amp;T(CalculationTrigger),C2695,,5,C2696)</f>
        <v>1.4336667126752895E-2</v>
      </c>
      <c r="F2695" s="121">
        <f>_xll.xlShmInterpRateFwd($F$3&amp;T(CalculationTrigger),C2695,,5,C2696)</f>
        <v>1.4008448795484962E-2</v>
      </c>
      <c r="G2695" s="148">
        <f>_xll.xlShmInterpDisc($G$3&amp;T(CalculationTrigger),C2695)</f>
        <v>0.61283622787705649</v>
      </c>
      <c r="H2695" s="149">
        <f>_xll.xlShmInterpDisc($H$3&amp;T(CalculationTrigger),C2695)</f>
        <v>0.61394374012253816</v>
      </c>
      <c r="I2695" s="150">
        <f>_xll.xlShmInterpDisc($I$3&amp;T(CalculationTrigger),C2695)</f>
        <v>0.62037541491856696</v>
      </c>
      <c r="J2695" s="157">
        <f t="shared" si="126"/>
        <v>5.2591930052055395E-5</v>
      </c>
      <c r="K2695" s="158">
        <f t="shared" si="127"/>
        <v>0</v>
      </c>
      <c r="L2695" s="159">
        <f t="shared" si="128"/>
        <v>-3.0355519459175791E-4</v>
      </c>
    </row>
    <row r="2696" spans="2:12" x14ac:dyDescent="0.2">
      <c r="B2696" s="112" t="s">
        <v>2</v>
      </c>
      <c r="C2696" s="113">
        <f>_xll.qlCalendarAdvance("TARGET",C2695,B2696,"mf")</f>
        <v>55366</v>
      </c>
      <c r="D2696" s="120">
        <f>_xll.xlShmInterpRateFwd($D$3&amp;T(CalculationTrigger),C2696,,5,C2697)</f>
        <v>1.4412133416573828E-2</v>
      </c>
      <c r="E2696" s="120">
        <f>_xll.xlShmInterpRateFwd($E$3&amp;T(CalculationTrigger),C2696,,5,C2697)</f>
        <v>1.4335162575740305E-2</v>
      </c>
      <c r="F2696" s="121">
        <f>_xll.xlShmInterpRateFwd($F$3&amp;T(CalculationTrigger),C2696,,5,C2697)</f>
        <v>1.4006945457102604E-2</v>
      </c>
      <c r="G2696" s="148">
        <f>_xll.xlShmInterpDisc($G$3&amp;T(CalculationTrigger),C2696)</f>
        <v>0.61266687184854496</v>
      </c>
      <c r="H2696" s="149">
        <f>_xll.xlShmInterpDisc($H$3&amp;T(CalculationTrigger),C2696)</f>
        <v>0.61377498282572585</v>
      </c>
      <c r="I2696" s="150">
        <f>_xll.xlShmInterpDisc($I$3&amp;T(CalculationTrigger),C2696)</f>
        <v>0.62020879261227457</v>
      </c>
      <c r="J2696" s="157">
        <f t="shared" si="126"/>
        <v>5.2605482300322315E-5</v>
      </c>
      <c r="K2696" s="158">
        <f t="shared" si="127"/>
        <v>0</v>
      </c>
      <c r="L2696" s="159">
        <f t="shared" si="128"/>
        <v>-3.0356891429605715E-4</v>
      </c>
    </row>
    <row r="2697" spans="2:12" x14ac:dyDescent="0.2">
      <c r="B2697" s="112" t="s">
        <v>2</v>
      </c>
      <c r="C2697" s="113">
        <f>_xll.qlCalendarAdvance("TARGET",C2696,B2697,"mf")</f>
        <v>55373</v>
      </c>
      <c r="D2697" s="120">
        <f>_xll.xlShmInterpRateFwd($D$3&amp;T(CalculationTrigger),C2697,,5,C2698)</f>
        <v>1.4410604681821206E-2</v>
      </c>
      <c r="E2697" s="120">
        <f>_xll.xlShmInterpRateFwd($E$3&amp;T(CalculationTrigger),C2697,,5,C2698)</f>
        <v>1.4333550493709076E-2</v>
      </c>
      <c r="F2697" s="121">
        <f>_xll.xlShmInterpRateFwd($F$3&amp;T(CalculationTrigger),C2697,,5,C2698)</f>
        <v>1.4005333852023613E-2</v>
      </c>
      <c r="G2697" s="148">
        <f>_xll.xlShmInterpDisc($G$3&amp;T(CalculationTrigger),C2697)</f>
        <v>0.6124975793065941</v>
      </c>
      <c r="H2697" s="149">
        <f>_xll.xlShmInterpDisc($H$3&amp;T(CalculationTrigger),C2697)</f>
        <v>0.61360628961631758</v>
      </c>
      <c r="I2697" s="150">
        <f>_xll.xlShmInterpDisc($I$3&amp;T(CalculationTrigger),C2697)</f>
        <v>0.6200422329296329</v>
      </c>
      <c r="J2697" s="157">
        <f t="shared" si="126"/>
        <v>5.2619066120708191E-5</v>
      </c>
      <c r="K2697" s="158">
        <f t="shared" si="127"/>
        <v>0</v>
      </c>
      <c r="L2697" s="159">
        <f t="shared" si="128"/>
        <v>-3.0358261801823581E-4</v>
      </c>
    </row>
    <row r="2698" spans="2:12" x14ac:dyDescent="0.2">
      <c r="B2698" s="112" t="s">
        <v>2</v>
      </c>
      <c r="C2698" s="113">
        <f>_xll.qlCalendarAdvance("TARGET",C2697,B2698,"mf")</f>
        <v>55380</v>
      </c>
      <c r="D2698" s="120">
        <f>_xll.xlShmInterpRateFwd($D$3&amp;T(CalculationTrigger),C2698,,5,C2699)</f>
        <v>1.4408967821378927E-2</v>
      </c>
      <c r="E2698" s="120">
        <f>_xll.xlShmInterpRateFwd($E$3&amp;T(CalculationTrigger),C2698,,5,C2699)</f>
        <v>1.4331830646923222E-2</v>
      </c>
      <c r="F2698" s="121">
        <f>_xll.xlShmInterpRateFwd($F$3&amp;T(CalculationTrigger),C2698,,5,C2699)</f>
        <v>1.4003613744800598E-2</v>
      </c>
      <c r="G2698" s="148">
        <f>_xll.xlShmInterpDisc($G$3&amp;T(CalculationTrigger),C2698)</f>
        <v>0.61232835149108267</v>
      </c>
      <c r="H2698" s="149">
        <f>_xll.xlShmInterpDisc($H$3&amp;T(CalculationTrigger),C2698)</f>
        <v>0.61343766173167591</v>
      </c>
      <c r="I2698" s="150">
        <f>_xll.xlShmInterpDisc($I$3&amp;T(CalculationTrigger),C2698)</f>
        <v>0.61987573713095612</v>
      </c>
      <c r="J2698" s="157">
        <f t="shared" si="126"/>
        <v>5.2632681259843785E-5</v>
      </c>
      <c r="K2698" s="158">
        <f t="shared" si="127"/>
        <v>0</v>
      </c>
      <c r="L2698" s="159">
        <f t="shared" si="128"/>
        <v>-3.0359630619556863E-4</v>
      </c>
    </row>
    <row r="2699" spans="2:12" x14ac:dyDescent="0.2">
      <c r="B2699" s="112" t="s">
        <v>2</v>
      </c>
      <c r="C2699" s="113">
        <f>_xll.qlCalendarAdvance("TARGET",C2698,B2699,"mf")</f>
        <v>55387</v>
      </c>
      <c r="D2699" s="120">
        <f>_xll.xlShmInterpRateFwd($D$3&amp;T(CalculationTrigger),C2699,,5,C2700)</f>
        <v>1.4407222600566615E-2</v>
      </c>
      <c r="E2699" s="120">
        <f>_xll.xlShmInterpRateFwd($E$3&amp;T(CalculationTrigger),C2699,,5,C2700)</f>
        <v>1.4330002801671323E-2</v>
      </c>
      <c r="F2699" s="121">
        <f>_xll.xlShmInterpRateFwd($F$3&amp;T(CalculationTrigger),C2699,,5,C2700)</f>
        <v>1.4001784899935468E-2</v>
      </c>
      <c r="G2699" s="148">
        <f>_xll.xlShmInterpDisc($G$3&amp;T(CalculationTrigger),C2699)</f>
        <v>0.61215918964325822</v>
      </c>
      <c r="H2699" s="149">
        <f>_xll.xlShmInterpDisc($H$3&amp;T(CalculationTrigger),C2699)</f>
        <v>0.61326910041053473</v>
      </c>
      <c r="I2699" s="150">
        <f>_xll.xlShmInterpDisc($I$3&amp;T(CalculationTrigger),C2699)</f>
        <v>0.61970930647798672</v>
      </c>
      <c r="J2699" s="157">
        <f t="shared" si="126"/>
        <v>5.2646327464325754E-5</v>
      </c>
      <c r="K2699" s="158">
        <f t="shared" si="127"/>
        <v>0</v>
      </c>
      <c r="L2699" s="159">
        <f t="shared" si="128"/>
        <v>-3.0360997926531596E-4</v>
      </c>
    </row>
    <row r="2700" spans="2:12" x14ac:dyDescent="0.2">
      <c r="B2700" s="112" t="s">
        <v>2</v>
      </c>
      <c r="C2700" s="113">
        <f>_xll.qlCalendarAdvance("TARGET",C2699,B2700,"mf")</f>
        <v>55394</v>
      </c>
      <c r="D2700" s="120">
        <f>_xll.xlShmInterpRateFwd($D$3&amp;T(CalculationTrigger),C2700,,5,C2701)</f>
        <v>1.4405368784641596E-2</v>
      </c>
      <c r="E2700" s="120">
        <f>_xll.xlShmInterpRateFwd($E$3&amp;T(CalculationTrigger),C2700,,5,C2701)</f>
        <v>1.4328066724243362E-2</v>
      </c>
      <c r="F2700" s="121">
        <f>_xll.xlShmInterpRateFwd($F$3&amp;T(CalculationTrigger),C2700,,5,C2701)</f>
        <v>1.3999847082018424E-2</v>
      </c>
      <c r="G2700" s="148">
        <f>_xll.xlShmInterpDisc($G$3&amp;T(CalculationTrigger),C2700)</f>
        <v>0.6119900950057332</v>
      </c>
      <c r="H2700" s="149">
        <f>_xll.xlShmInterpDisc($H$3&amp;T(CalculationTrigger),C2700)</f>
        <v>0.61310060689299672</v>
      </c>
      <c r="I2700" s="150">
        <f>_xll.xlShmInterpDisc($I$3&amp;T(CalculationTrigger),C2700)</f>
        <v>0.6195429422338935</v>
      </c>
      <c r="J2700" s="157">
        <f t="shared" si="126"/>
        <v>5.2660004480794276E-5</v>
      </c>
      <c r="K2700" s="158">
        <f t="shared" si="127"/>
        <v>0</v>
      </c>
      <c r="L2700" s="159">
        <f t="shared" si="128"/>
        <v>-3.0362363766475541E-4</v>
      </c>
    </row>
    <row r="2701" spans="2:12" x14ac:dyDescent="0.2">
      <c r="B2701" s="112" t="s">
        <v>2</v>
      </c>
      <c r="C2701" s="113">
        <f>_xll.qlCalendarAdvance("TARGET",C2700,B2701,"mf")</f>
        <v>55401</v>
      </c>
      <c r="D2701" s="120">
        <f>_xll.xlShmInterpRateFwd($D$3&amp;T(CalculationTrigger),C2701,,5,C2702)</f>
        <v>1.4403406138822064E-2</v>
      </c>
      <c r="E2701" s="120">
        <f>_xll.xlShmInterpRateFwd($E$3&amp;T(CalculationTrigger),C2701,,5,C2702)</f>
        <v>1.4326022180884397E-2</v>
      </c>
      <c r="F2701" s="121">
        <f>_xll.xlShmInterpRateFwd($F$3&amp;T(CalculationTrigger),C2701,,5,C2702)</f>
        <v>1.3997800055496307E-2</v>
      </c>
      <c r="G2701" s="148">
        <f>_xll.xlShmInterpDisc($G$3&amp;T(CalculationTrigger),C2701)</f>
        <v>0.61182106882248333</v>
      </c>
      <c r="H2701" s="149">
        <f>_xll.xlShmInterpDisc($H$3&amp;T(CalculationTrigger),C2701)</f>
        <v>0.61293218242053071</v>
      </c>
      <c r="I2701" s="150">
        <f>_xll.xlShmInterpDisc($I$3&amp;T(CalculationTrigger),C2701)</f>
        <v>0.61937664566326822</v>
      </c>
      <c r="J2701" s="157">
        <f t="shared" si="126"/>
        <v>5.2673712055865187E-5</v>
      </c>
      <c r="K2701" s="158">
        <f t="shared" si="127"/>
        <v>0</v>
      </c>
      <c r="L2701" s="159">
        <f t="shared" si="128"/>
        <v>-3.0363728183114365E-4</v>
      </c>
    </row>
    <row r="2702" spans="2:12" x14ac:dyDescent="0.2">
      <c r="B2702" s="112" t="s">
        <v>2</v>
      </c>
      <c r="C2702" s="113">
        <f>_xll.qlCalendarAdvance("TARGET",C2701,B2702,"mf")</f>
        <v>55408</v>
      </c>
      <c r="D2702" s="120">
        <f>_xll.xlShmInterpRateFwd($D$3&amp;T(CalculationTrigger),C2702,,5,C2703)</f>
        <v>1.4401334428426116E-2</v>
      </c>
      <c r="E2702" s="120">
        <f>_xll.xlShmInterpRateFwd($E$3&amp;T(CalculationTrigger),C2702,,5,C2703)</f>
        <v>1.4323868937910421E-2</v>
      </c>
      <c r="F2702" s="121">
        <f>_xll.xlShmInterpRateFwd($F$3&amp;T(CalculationTrigger),C2702,,5,C2703)</f>
        <v>1.3995643584973785E-2</v>
      </c>
      <c r="G2702" s="148">
        <f>_xll.xlShmInterpDisc($G$3&amp;T(CalculationTrigger),C2702)</f>
        <v>0.61165211233884553</v>
      </c>
      <c r="H2702" s="149">
        <f>_xll.xlShmInterpDisc($H$3&amp;T(CalculationTrigger),C2702)</f>
        <v>0.61276382823596998</v>
      </c>
      <c r="I2702" s="150">
        <f>_xll.xlShmInterpDisc($I$3&amp;T(CalculationTrigger),C2702)</f>
        <v>0.61921041803212507</v>
      </c>
      <c r="J2702" s="157">
        <f t="shared" si="126"/>
        <v>5.2687449936149271E-5</v>
      </c>
      <c r="K2702" s="158">
        <f t="shared" si="127"/>
        <v>0</v>
      </c>
      <c r="L2702" s="159">
        <f t="shared" si="128"/>
        <v>-3.0365091220176116E-4</v>
      </c>
    </row>
    <row r="2703" spans="2:12" x14ac:dyDescent="0.2">
      <c r="B2703" s="112" t="s">
        <v>2</v>
      </c>
      <c r="C2703" s="113">
        <f>_xll.qlCalendarAdvance("TARGET",C2702,B2703,"mf")</f>
        <v>55415</v>
      </c>
      <c r="D2703" s="120">
        <f>_xll.xlShmInterpRateFwd($D$3&amp;T(CalculationTrigger),C2703,,5,C2704)</f>
        <v>1.4399153418686406E-2</v>
      </c>
      <c r="E2703" s="120">
        <f>_xll.xlShmInterpRateFwd($E$3&amp;T(CalculationTrigger),C2703,,5,C2704)</f>
        <v>1.4321606761580936E-2</v>
      </c>
      <c r="F2703" s="121">
        <f>_xll.xlShmInterpRateFwd($F$3&amp;T(CalculationTrigger),C2703,,5,C2704)</f>
        <v>1.3993377434941138E-2</v>
      </c>
      <c r="G2703" s="148">
        <f>_xll.xlShmInterpDisc($G$3&amp;T(CalculationTrigger),C2703)</f>
        <v>0.61148322680151457</v>
      </c>
      <c r="H2703" s="149">
        <f>_xll.xlShmInterpDisc($H$3&amp;T(CalculationTrigger),C2703)</f>
        <v>0.61259554558350915</v>
      </c>
      <c r="I2703" s="150">
        <f>_xll.xlShmInterpDisc($I$3&amp;T(CalculationTrigger),C2703)</f>
        <v>0.61904426060789619</v>
      </c>
      <c r="J2703" s="157">
        <f t="shared" si="126"/>
        <v>5.2701217868274985E-5</v>
      </c>
      <c r="K2703" s="158">
        <f t="shared" si="127"/>
        <v>0</v>
      </c>
      <c r="L2703" s="159">
        <f t="shared" si="128"/>
        <v>-3.0366452921386727E-4</v>
      </c>
    </row>
    <row r="2704" spans="2:12" x14ac:dyDescent="0.2">
      <c r="B2704" s="112" t="s">
        <v>2</v>
      </c>
      <c r="C2704" s="113">
        <f>_xll.qlCalendarAdvance("TARGET",C2703,B2704,"mf")</f>
        <v>55422</v>
      </c>
      <c r="D2704" s="120">
        <f>_xll.xlShmInterpRateFwd($D$3&amp;T(CalculationTrigger),C2704,,5,C2705)</f>
        <v>1.4396862874889166E-2</v>
      </c>
      <c r="E2704" s="120">
        <f>_xll.xlShmInterpRateFwd($E$3&amp;T(CalculationTrigger),C2704,,5,C2705)</f>
        <v>1.4319235418180063E-2</v>
      </c>
      <c r="F2704" s="121">
        <f>_xll.xlShmInterpRateFwd($F$3&amp;T(CalculationTrigger),C2704,,5,C2705)</f>
        <v>1.3991001369936447E-2</v>
      </c>
      <c r="G2704" s="148">
        <f>_xll.xlShmInterpDisc($G$3&amp;T(CalculationTrigger),C2704)</f>
        <v>0.61131441345854165</v>
      </c>
      <c r="H2704" s="149">
        <f>_xll.xlShmInterpDisc($H$3&amp;T(CalculationTrigger),C2704)</f>
        <v>0.61242733570870245</v>
      </c>
      <c r="I2704" s="150">
        <f>_xll.xlShmInterpDisc($I$3&amp;T(CalculationTrigger),C2704)</f>
        <v>0.61887817465943096</v>
      </c>
      <c r="J2704" s="157">
        <f t="shared" si="126"/>
        <v>5.2715015598852836E-5</v>
      </c>
      <c r="K2704" s="158">
        <f t="shared" si="127"/>
        <v>0</v>
      </c>
      <c r="L2704" s="159">
        <f t="shared" si="128"/>
        <v>-3.0367813330473231E-4</v>
      </c>
    </row>
    <row r="2705" spans="2:12" x14ac:dyDescent="0.2">
      <c r="B2705" s="112" t="s">
        <v>2</v>
      </c>
      <c r="C2705" s="113">
        <f>_xll.qlCalendarAdvance("TARGET",C2704,B2705,"mf")</f>
        <v>55429</v>
      </c>
      <c r="D2705" s="120">
        <f>_xll.xlShmInterpRateFwd($D$3&amp;T(CalculationTrigger),C2705,,5,C2706)</f>
        <v>1.4394462562298926E-2</v>
      </c>
      <c r="E2705" s="120">
        <f>_xll.xlShmInterpRateFwd($E$3&amp;T(CalculationTrigger),C2705,,5,C2706)</f>
        <v>1.4316754673999163E-2</v>
      </c>
      <c r="F2705" s="121">
        <f>_xll.xlShmInterpRateFwd($F$3&amp;T(CalculationTrigger),C2705,,5,C2706)</f>
        <v>1.3988515154516646E-2</v>
      </c>
      <c r="G2705" s="148">
        <f>_xll.xlShmInterpDisc($G$3&amp;T(CalculationTrigger),C2705)</f>
        <v>0.61114567355933147</v>
      </c>
      <c r="H2705" s="149">
        <f>_xll.xlShmInterpDisc($H$3&amp;T(CalculationTrigger),C2705)</f>
        <v>0.61225919985846122</v>
      </c>
      <c r="I2705" s="150">
        <f>_xll.xlShmInterpDisc($I$3&amp;T(CalculationTrigger),C2705)</f>
        <v>0.61871216145699315</v>
      </c>
      <c r="J2705" s="157">
        <f t="shared" si="126"/>
        <v>5.272884287451093E-5</v>
      </c>
      <c r="K2705" s="158">
        <f t="shared" si="127"/>
        <v>0</v>
      </c>
      <c r="L2705" s="159">
        <f t="shared" si="128"/>
        <v>-3.0369172491162468E-4</v>
      </c>
    </row>
    <row r="2706" spans="2:12" x14ac:dyDescent="0.2">
      <c r="B2706" s="112" t="s">
        <v>2</v>
      </c>
      <c r="C2706" s="113">
        <f>_xll.qlCalendarAdvance("TARGET",C2705,B2706,"mf")</f>
        <v>55436</v>
      </c>
      <c r="D2706" s="120">
        <f>_xll.xlShmInterpRateFwd($D$3&amp;T(CalculationTrigger),C2706,,5,C2707)</f>
        <v>1.4391952246158511E-2</v>
      </c>
      <c r="E2706" s="120">
        <f>_xll.xlShmInterpRateFwd($E$3&amp;T(CalculationTrigger),C2706,,5,C2707)</f>
        <v>1.4314164295290517E-2</v>
      </c>
      <c r="F2706" s="121">
        <f>_xll.xlShmInterpRateFwd($F$3&amp;T(CalculationTrigger),C2706,,5,C2707)</f>
        <v>1.3985918553193805E-2</v>
      </c>
      <c r="G2706" s="148">
        <f>_xll.xlShmInterpDisc($G$3&amp;T(CalculationTrigger),C2706)</f>
        <v>0.61097700835464019</v>
      </c>
      <c r="H2706" s="149">
        <f>_xll.xlShmInterpDisc($H$3&amp;T(CalculationTrigger),C2706)</f>
        <v>0.61209113928105163</v>
      </c>
      <c r="I2706" s="150">
        <f>_xll.xlShmInterpDisc($I$3&amp;T(CalculationTrigger),C2706)</f>
        <v>0.61854622227225842</v>
      </c>
      <c r="J2706" s="157">
        <f t="shared" si="126"/>
        <v>5.2742699441872318E-5</v>
      </c>
      <c r="K2706" s="158">
        <f t="shared" si="127"/>
        <v>0</v>
      </c>
      <c r="L2706" s="159">
        <f t="shared" si="128"/>
        <v>-3.037053044718171E-4</v>
      </c>
    </row>
    <row r="2707" spans="2:12" x14ac:dyDescent="0.2">
      <c r="B2707" s="112" t="s">
        <v>2</v>
      </c>
      <c r="C2707" s="113">
        <f>_xll.qlCalendarAdvance("TARGET",C2706,B2707,"mf")</f>
        <v>55443</v>
      </c>
      <c r="D2707" s="120">
        <f>_xll.xlShmInterpRateFwd($D$3&amp;T(CalculationTrigger),C2707,,5,C2708)</f>
        <v>1.4389331691775947E-2</v>
      </c>
      <c r="E2707" s="120">
        <f>_xll.xlShmInterpRateFwd($E$3&amp;T(CalculationTrigger),C2707,,5,C2708)</f>
        <v>1.4311464048383179E-2</v>
      </c>
      <c r="F2707" s="121">
        <f>_xll.xlShmInterpRateFwd($F$3&amp;T(CalculationTrigger),C2707,,5,C2708)</f>
        <v>1.3983211330504673E-2</v>
      </c>
      <c r="G2707" s="148">
        <f>_xll.xlShmInterpDisc($G$3&amp;T(CalculationTrigger),C2707)</f>
        <v>0.61080841909657357</v>
      </c>
      <c r="H2707" s="149">
        <f>_xll.xlShmInterpDisc($H$3&amp;T(CalculationTrigger),C2707)</f>
        <v>0.61192315522609275</v>
      </c>
      <c r="I2707" s="150">
        <f>_xll.xlShmInterpDisc($I$3&amp;T(CalculationTrigger),C2707)</f>
        <v>0.61838035837831262</v>
      </c>
      <c r="J2707" s="157">
        <f t="shared" si="126"/>
        <v>5.2756585047545418E-5</v>
      </c>
      <c r="K2707" s="158">
        <f t="shared" si="127"/>
        <v>0</v>
      </c>
      <c r="L2707" s="159">
        <f t="shared" si="128"/>
        <v>-3.0371887242256764E-4</v>
      </c>
    </row>
    <row r="2708" spans="2:12" x14ac:dyDescent="0.2">
      <c r="B2708" s="112" t="s">
        <v>2</v>
      </c>
      <c r="C2708" s="113">
        <f>_xll.qlCalendarAdvance("TARGET",C2707,B2708,"mf")</f>
        <v>55450</v>
      </c>
      <c r="D2708" s="120">
        <f>_xll.xlShmInterpRateFwd($D$3&amp;T(CalculationTrigger),C2708,,5,C2709)</f>
        <v>1.4386600664373861E-2</v>
      </c>
      <c r="E2708" s="120">
        <f>_xll.xlShmInterpRateFwd($E$3&amp;T(CalculationTrigger),C2708,,5,C2709)</f>
        <v>1.4308653699509221E-2</v>
      </c>
      <c r="F2708" s="121">
        <f>_xll.xlShmInterpRateFwd($F$3&amp;T(CalculationTrigger),C2708,,5,C2709)</f>
        <v>1.3980393250987488E-2</v>
      </c>
      <c r="G2708" s="148">
        <f>_xll.xlShmInterpDisc($G$3&amp;T(CalculationTrigger),C2708)</f>
        <v>0.61063990703858373</v>
      </c>
      <c r="H2708" s="149">
        <f>_xll.xlShmInterpDisc($H$3&amp;T(CalculationTrigger),C2708)</f>
        <v>0.61175524894455369</v>
      </c>
      <c r="I2708" s="150">
        <f>_xll.xlShmInterpDisc($I$3&amp;T(CalculationTrigger),C2708)</f>
        <v>0.61821457104964939</v>
      </c>
      <c r="J2708" s="157">
        <f t="shared" si="126"/>
        <v>5.2770499438159372E-5</v>
      </c>
      <c r="K2708" s="158">
        <f t="shared" si="127"/>
        <v>0</v>
      </c>
      <c r="L2708" s="159">
        <f t="shared" si="128"/>
        <v>-3.0373242920115788E-4</v>
      </c>
    </row>
    <row r="2709" spans="2:12" x14ac:dyDescent="0.2">
      <c r="B2709" s="112" t="s">
        <v>2</v>
      </c>
      <c r="C2709" s="113">
        <f>_xll.qlCalendarAdvance("TARGET",C2708,B2709,"mf")</f>
        <v>55457</v>
      </c>
      <c r="D2709" s="120">
        <f>_xll.xlShmInterpRateFwd($D$3&amp;T(CalculationTrigger),C2709,,5,C2710)</f>
        <v>1.4383758929257476E-2</v>
      </c>
      <c r="E2709" s="120">
        <f>_xll.xlShmInterpRateFwd($E$3&amp;T(CalculationTrigger),C2709,,5,C2710)</f>
        <v>1.4305733015000668E-2</v>
      </c>
      <c r="F2709" s="121">
        <f>_xll.xlShmInterpRateFwd($F$3&amp;T(CalculationTrigger),C2709,,5,C2710)</f>
        <v>1.3977464079176218E-2</v>
      </c>
      <c r="G2709" s="148">
        <f>_xll.xlShmInterpDisc($G$3&amp;T(CalculationTrigger),C2709)</f>
        <v>0.61047147343546826</v>
      </c>
      <c r="H2709" s="149">
        <f>_xll.xlShmInterpDisc($H$3&amp;T(CalculationTrigger),C2709)</f>
        <v>0.61158742168875246</v>
      </c>
      <c r="I2709" s="150">
        <f>_xll.xlShmInterpDisc($I$3&amp;T(CalculationTrigger),C2709)</f>
        <v>0.61804886156216787</v>
      </c>
      <c r="J2709" s="157">
        <f t="shared" si="126"/>
        <v>5.2784442360325428E-5</v>
      </c>
      <c r="K2709" s="158">
        <f t="shared" si="127"/>
        <v>0</v>
      </c>
      <c r="L2709" s="159">
        <f t="shared" si="128"/>
        <v>-3.0374597524484177E-4</v>
      </c>
    </row>
    <row r="2710" spans="2:12" x14ac:dyDescent="0.2">
      <c r="B2710" s="112" t="s">
        <v>2</v>
      </c>
      <c r="C2710" s="113">
        <f>_xll.qlCalendarAdvance("TARGET",C2709,B2710,"mf")</f>
        <v>55464</v>
      </c>
      <c r="D2710" s="120">
        <f>_xll.xlShmInterpRateFwd($D$3&amp;T(CalculationTrigger),C2710,,5,C2711)</f>
        <v>1.4380806251692978E-2</v>
      </c>
      <c r="E2710" s="120">
        <f>_xll.xlShmInterpRateFwd($E$3&amp;T(CalculationTrigger),C2710,,5,C2711)</f>
        <v>1.4302701761115767E-2</v>
      </c>
      <c r="F2710" s="121">
        <f>_xll.xlShmInterpRateFwd($F$3&amp;T(CalculationTrigger),C2710,,5,C2711)</f>
        <v>1.3974423579623724E-2</v>
      </c>
      <c r="G2710" s="148">
        <f>_xll.xlShmInterpDisc($G$3&amp;T(CalculationTrigger),C2710)</f>
        <v>0.61030311954336691</v>
      </c>
      <c r="H2710" s="149">
        <f>_xll.xlShmInterpDisc($H$3&amp;T(CalculationTrigger),C2710)</f>
        <v>0.61141967471235281</v>
      </c>
      <c r="I2710" s="150">
        <f>_xll.xlShmInterpDisc($I$3&amp;T(CalculationTrigger),C2710)</f>
        <v>0.6178832311931709</v>
      </c>
      <c r="J2710" s="157">
        <f t="shared" si="126"/>
        <v>5.2798413560669107E-5</v>
      </c>
      <c r="K2710" s="158">
        <f t="shared" si="127"/>
        <v>0</v>
      </c>
      <c r="L2710" s="159">
        <f t="shared" si="128"/>
        <v>-3.0375951099090309E-4</v>
      </c>
    </row>
    <row r="2711" spans="2:12" x14ac:dyDescent="0.2">
      <c r="B2711" s="112" t="s">
        <v>2</v>
      </c>
      <c r="C2711" s="113">
        <f>_xll.qlCalendarAdvance("TARGET",C2710,B2711,"mf")</f>
        <v>55471</v>
      </c>
      <c r="D2711" s="120">
        <f>_xll.xlShmInterpRateFwd($D$3&amp;T(CalculationTrigger),C2711,,5,C2712)</f>
        <v>1.4377742396936488E-2</v>
      </c>
      <c r="E2711" s="120">
        <f>_xll.xlShmInterpRateFwd($E$3&amp;T(CalculationTrigger),C2711,,5,C2712)</f>
        <v>1.4299559704143214E-2</v>
      </c>
      <c r="F2711" s="121">
        <f>_xll.xlShmInterpRateFwd($F$3&amp;T(CalculationTrigger),C2711,,5,C2712)</f>
        <v>1.3971271516843861E-2</v>
      </c>
      <c r="G2711" s="148">
        <f>_xll.xlShmInterpDisc($G$3&amp;T(CalculationTrigger),C2711)</f>
        <v>0.61013484661976003</v>
      </c>
      <c r="H2711" s="149">
        <f>_xll.xlShmInterpDisc($H$3&amp;T(CalculationTrigger),C2711)</f>
        <v>0.61125200927036283</v>
      </c>
      <c r="I2711" s="150">
        <f>_xll.xlShmInterpDisc($I$3&amp;T(CalculationTrigger),C2711)</f>
        <v>0.6177176812213625</v>
      </c>
      <c r="J2711" s="157">
        <f t="shared" si="126"/>
        <v>5.2812412785807687E-5</v>
      </c>
      <c r="K2711" s="158">
        <f t="shared" si="127"/>
        <v>0</v>
      </c>
      <c r="L2711" s="159">
        <f t="shared" si="128"/>
        <v>-3.0377303687659815E-4</v>
      </c>
    </row>
    <row r="2712" spans="2:12" x14ac:dyDescent="0.2">
      <c r="B2712" s="112" t="s">
        <v>2</v>
      </c>
      <c r="C2712" s="113">
        <f>_xll.qlCalendarAdvance("TARGET",C2711,B2712,"mf")</f>
        <v>55478</v>
      </c>
      <c r="D2712" s="120">
        <f>_xll.xlShmInterpRateFwd($D$3&amp;T(CalculationTrigger),C2712,,5,C2713)</f>
        <v>1.4374567130263033E-2</v>
      </c>
      <c r="E2712" s="120">
        <f>_xll.xlShmInterpRateFwd($E$3&amp;T(CalculationTrigger),C2712,,5,C2713)</f>
        <v>1.4296306610367458E-2</v>
      </c>
      <c r="F2712" s="121">
        <f>_xll.xlShmInterpRateFwd($F$3&amp;T(CalculationTrigger),C2712,,5,C2713)</f>
        <v>1.3968007655392569E-2</v>
      </c>
      <c r="G2712" s="148">
        <f>_xll.xlShmInterpDisc($G$3&amp;T(CalculationTrigger),C2712)</f>
        <v>0.60996665592346655</v>
      </c>
      <c r="H2712" s="149">
        <f>_xll.xlShmInterpDisc($H$3&amp;T(CalculationTrigger),C2712)</f>
        <v>0.61108442661913276</v>
      </c>
      <c r="I2712" s="150">
        <f>_xll.xlShmInterpDisc($I$3&amp;T(CalculationTrigger),C2712)</f>
        <v>0.61755221292684637</v>
      </c>
      <c r="J2712" s="157">
        <f t="shared" si="126"/>
        <v>5.2826439782363045E-5</v>
      </c>
      <c r="K2712" s="158">
        <f t="shared" si="127"/>
        <v>0</v>
      </c>
      <c r="L2712" s="159">
        <f t="shared" si="128"/>
        <v>-3.0378655333919999E-4</v>
      </c>
    </row>
    <row r="2713" spans="2:12" x14ac:dyDescent="0.2">
      <c r="B2713" s="112" t="s">
        <v>2</v>
      </c>
      <c r="C2713" s="113">
        <f>_xll.qlCalendarAdvance("TARGET",C2712,B2713,"mf")</f>
        <v>55485</v>
      </c>
      <c r="D2713" s="120">
        <f>_xll.xlShmInterpRateFwd($D$3&amp;T(CalculationTrigger),C2713,,5,C2714)</f>
        <v>1.4371280216972355E-2</v>
      </c>
      <c r="E2713" s="120">
        <f>_xll.xlShmInterpRateFwd($E$3&amp;T(CalculationTrigger),C2713,,5,C2714)</f>
        <v>1.4292942246091841E-2</v>
      </c>
      <c r="F2713" s="121">
        <f>_xll.xlShmInterpRateFwd($F$3&amp;T(CalculationTrigger),C2713,,5,C2714)</f>
        <v>1.3964631759792595E-2</v>
      </c>
      <c r="G2713" s="148">
        <f>_xll.xlShmInterpDisc($G$3&amp;T(CalculationTrigger),C2713)</f>
        <v>0.60979854871464179</v>
      </c>
      <c r="H2713" s="149">
        <f>_xll.xlShmInterpDisc($H$3&amp;T(CalculationTrigger),C2713)</f>
        <v>0.61091692801635278</v>
      </c>
      <c r="I2713" s="150">
        <f>_xll.xlShmInterpDisc($I$3&amp;T(CalculationTrigger),C2713)</f>
        <v>0.61738682759112329</v>
      </c>
      <c r="J2713" s="157">
        <f t="shared" si="126"/>
        <v>5.2840494296948806E-5</v>
      </c>
      <c r="K2713" s="158">
        <f t="shared" si="127"/>
        <v>0</v>
      </c>
      <c r="L2713" s="159">
        <f t="shared" si="128"/>
        <v>-3.0380006081597336E-4</v>
      </c>
    </row>
    <row r="2714" spans="2:12" x14ac:dyDescent="0.2">
      <c r="B2714" s="112" t="s">
        <v>2</v>
      </c>
      <c r="C2714" s="113">
        <f>_xll.qlCalendarAdvance("TARGET",C2713,B2714,"mf")</f>
        <v>55492</v>
      </c>
      <c r="D2714" s="120">
        <f>_xll.xlShmInterpRateFwd($D$3&amp;T(CalculationTrigger),C2714,,5,C2715)</f>
        <v>1.4367881422302027E-2</v>
      </c>
      <c r="E2714" s="120">
        <f>_xll.xlShmInterpRateFwd($E$3&amp;T(CalculationTrigger),C2714,,5,C2715)</f>
        <v>1.4289466377586511E-2</v>
      </c>
      <c r="F2714" s="121">
        <f>_xll.xlShmInterpRateFwd($F$3&amp;T(CalculationTrigger),C2714,,5,C2715)</f>
        <v>1.396114359460879E-2</v>
      </c>
      <c r="G2714" s="148">
        <f>_xll.xlShmInterpDisc($G$3&amp;T(CalculationTrigger),C2714)</f>
        <v>0.60963052625477498</v>
      </c>
      <c r="H2714" s="149">
        <f>_xll.xlShmInterpDisc($H$3&amp;T(CalculationTrigger),C2714)</f>
        <v>0.61074951472105099</v>
      </c>
      <c r="I2714" s="150">
        <f>_xll.xlShmInterpDisc($I$3&amp;T(CalculationTrigger),C2714)</f>
        <v>0.61722152649708972</v>
      </c>
      <c r="J2714" s="157">
        <f t="shared" si="126"/>
        <v>5.285457607619279E-5</v>
      </c>
      <c r="K2714" s="158">
        <f t="shared" si="127"/>
        <v>0</v>
      </c>
      <c r="L2714" s="159">
        <f t="shared" si="128"/>
        <v>-3.0381355974419343E-4</v>
      </c>
    </row>
    <row r="2715" spans="2:12" x14ac:dyDescent="0.2">
      <c r="B2715" s="112" t="s">
        <v>2</v>
      </c>
      <c r="C2715" s="113">
        <f>_xll.qlCalendarAdvance("TARGET",C2714,B2715,"mf")</f>
        <v>55499</v>
      </c>
      <c r="D2715" s="120">
        <f>_xll.xlShmInterpRateFwd($D$3&amp;T(CalculationTrigger),C2715,,5,C2716)</f>
        <v>1.4364370511549101E-2</v>
      </c>
      <c r="E2715" s="120">
        <f>_xll.xlShmInterpRateFwd($E$3&amp;T(CalculationTrigger),C2715,,5,C2716)</f>
        <v>1.4285878771146324E-2</v>
      </c>
      <c r="F2715" s="121">
        <f>_xll.xlShmInterpRateFwd($F$3&amp;T(CalculationTrigger),C2715,,5,C2716)</f>
        <v>1.3957542924378613E-2</v>
      </c>
      <c r="G2715" s="148">
        <f>_xll.xlShmInterpDisc($G$3&amp;T(CalculationTrigger),C2715)</f>
        <v>0.6094625898066881</v>
      </c>
      <c r="H2715" s="149">
        <f>_xll.xlShmInterpDisc($H$3&amp;T(CalculationTrigger),C2715)</f>
        <v>0.61058218799359176</v>
      </c>
      <c r="I2715" s="150">
        <f>_xll.xlShmInterpDisc($I$3&amp;T(CalculationTrigger),C2715)</f>
        <v>0.61705631092903523</v>
      </c>
      <c r="J2715" s="157">
        <f t="shared" si="126"/>
        <v>5.2868684866711393E-5</v>
      </c>
      <c r="K2715" s="158">
        <f t="shared" si="127"/>
        <v>0</v>
      </c>
      <c r="L2715" s="159">
        <f t="shared" si="128"/>
        <v>-3.0382705056112669E-4</v>
      </c>
    </row>
    <row r="2716" spans="2:12" x14ac:dyDescent="0.2">
      <c r="B2716" s="112" t="s">
        <v>2</v>
      </c>
      <c r="C2716" s="113">
        <f>_xll.qlCalendarAdvance("TARGET",C2715,B2716,"mf")</f>
        <v>55506</v>
      </c>
      <c r="D2716" s="120">
        <f>_xll.xlShmInterpRateFwd($D$3&amp;T(CalculationTrigger),C2716,,5,C2717)</f>
        <v>1.436076517964072E-2</v>
      </c>
      <c r="E2716" s="120">
        <f>_xll.xlShmInterpRateFwd($E$3&amp;T(CalculationTrigger),C2716,,5,C2717)</f>
        <v>1.4282188608385652E-2</v>
      </c>
      <c r="F2716" s="121">
        <f>_xll.xlShmInterpRateFwd($F$3&amp;T(CalculationTrigger),C2716,,5,C2717)</f>
        <v>1.3953825202872871E-2</v>
      </c>
      <c r="G2716" s="148">
        <f>_xll.xlShmInterpDisc($G$3&amp;T(CalculationTrigger),C2716)</f>
        <v>0.60929474063453337</v>
      </c>
      <c r="H2716" s="149">
        <f>_xll.xlShmInterpDisc($H$3&amp;T(CalculationTrigger),C2716)</f>
        <v>0.61041494909567362</v>
      </c>
      <c r="I2716" s="150">
        <f>_xll.xlShmInterpDisc($I$3&amp;T(CalculationTrigger),C2716)</f>
        <v>0.61689118217264094</v>
      </c>
      <c r="J2716" s="157">
        <f t="shared" si="126"/>
        <v>5.2882820415128716E-5</v>
      </c>
      <c r="K2716" s="158">
        <f t="shared" si="127"/>
        <v>0</v>
      </c>
      <c r="L2716" s="159">
        <f t="shared" si="128"/>
        <v>-3.0384053370403116E-4</v>
      </c>
    </row>
    <row r="2717" spans="2:12" x14ac:dyDescent="0.2">
      <c r="B2717" s="112" t="s">
        <v>2</v>
      </c>
      <c r="C2717" s="113">
        <f>_xll.qlCalendarAdvance("TARGET",C2716,B2717,"mf")</f>
        <v>55514</v>
      </c>
      <c r="D2717" s="120">
        <f>_xll.xlShmInterpRateFwd($D$3&amp;T(CalculationTrigger),C2717,,5,C2718)</f>
        <v>1.4356468506064059E-2</v>
      </c>
      <c r="E2717" s="120">
        <f>_xll.xlShmInterpRateFwd($E$3&amp;T(CalculationTrigger),C2717,,5,C2718)</f>
        <v>1.4277813695889709E-2</v>
      </c>
      <c r="F2717" s="121">
        <f>_xll.xlShmInterpRateFwd($F$3&amp;T(CalculationTrigger),C2717,,5,C2718)</f>
        <v>1.3949447263947222E-2</v>
      </c>
      <c r="G2717" s="148">
        <f>_xll.xlShmInterpDisc($G$3&amp;T(CalculationTrigger),C2717)</f>
        <v>0.60910302150111995</v>
      </c>
      <c r="H2717" s="149">
        <f>_xll.xlShmInterpDisc($H$3&amp;T(CalculationTrigger),C2717)</f>
        <v>0.6102239280932763</v>
      </c>
      <c r="I2717" s="150">
        <f>_xll.xlShmInterpDisc($I$3&amp;T(CalculationTrigger),C2717)</f>
        <v>0.61670257154501351</v>
      </c>
      <c r="J2717" s="157">
        <f t="shared" si="126"/>
        <v>5.2899007767333146E-5</v>
      </c>
      <c r="K2717" s="158">
        <f t="shared" si="127"/>
        <v>0</v>
      </c>
      <c r="L2717" s="159">
        <f t="shared" si="128"/>
        <v>-3.0385593417438033E-4</v>
      </c>
    </row>
    <row r="2718" spans="2:12" x14ac:dyDescent="0.2">
      <c r="B2718" s="112" t="s">
        <v>2</v>
      </c>
      <c r="C2718" s="113">
        <f>_xll.qlCalendarAdvance("TARGET",C2717,B2718,"mf")</f>
        <v>55521</v>
      </c>
      <c r="D2718" s="120">
        <f>_xll.xlShmInterpRateFwd($D$3&amp;T(CalculationTrigger),C2718,,5,C2719)</f>
        <v>1.4352603702344039E-2</v>
      </c>
      <c r="E2718" s="120">
        <f>_xll.xlShmInterpRateFwd($E$3&amp;T(CalculationTrigger),C2718,,5,C2719)</f>
        <v>1.4273873391578875E-2</v>
      </c>
      <c r="F2718" s="121">
        <f>_xll.xlShmInterpRateFwd($F$3&amp;T(CalculationTrigger),C2718,,5,C2719)</f>
        <v>1.3945491473506664E-2</v>
      </c>
      <c r="G2718" s="148">
        <f>_xll.xlShmInterpDisc($G$3&amp;T(CalculationTrigger),C2718)</f>
        <v>0.60893536361183376</v>
      </c>
      <c r="H2718" s="149">
        <f>_xll.xlShmInterpDisc($H$3&amp;T(CalculationTrigger),C2718)</f>
        <v>0.61005688165628646</v>
      </c>
      <c r="I2718" s="150">
        <f>_xll.xlShmInterpDisc($I$3&amp;T(CalculationTrigger),C2718)</f>
        <v>0.6165376331493998</v>
      </c>
      <c r="J2718" s="157">
        <f t="shared" si="126"/>
        <v>5.2913199800866674E-5</v>
      </c>
      <c r="K2718" s="158">
        <f t="shared" si="127"/>
        <v>0</v>
      </c>
      <c r="L2718" s="159">
        <f t="shared" si="128"/>
        <v>-3.0386940234539264E-4</v>
      </c>
    </row>
    <row r="2719" spans="2:12" x14ac:dyDescent="0.2">
      <c r="B2719" s="112" t="s">
        <v>2</v>
      </c>
      <c r="C2719" s="113">
        <f>_xll.qlCalendarAdvance("TARGET",C2718,B2719,"mf")</f>
        <v>55528</v>
      </c>
      <c r="D2719" s="120">
        <f>_xll.xlShmInterpRateFwd($D$3&amp;T(CalculationTrigger),C2719,,5,C2720)</f>
        <v>1.4348625810117378E-2</v>
      </c>
      <c r="E2719" s="120">
        <f>_xll.xlShmInterpRateFwd($E$3&amp;T(CalculationTrigger),C2719,,5,C2720)</f>
        <v>1.4269820381137978E-2</v>
      </c>
      <c r="F2719" s="121">
        <f>_xll.xlShmInterpRateFwd($F$3&amp;T(CalculationTrigger),C2719,,5,C2720)</f>
        <v>1.3941422202552392E-2</v>
      </c>
      <c r="G2719" s="148">
        <f>_xll.xlShmInterpDisc($G$3&amp;T(CalculationTrigger),C2719)</f>
        <v>0.60876779698016903</v>
      </c>
      <c r="H2719" s="149">
        <f>_xll.xlShmInterpDisc($H$3&amp;T(CalculationTrigger),C2719)</f>
        <v>0.60988992702284028</v>
      </c>
      <c r="I2719" s="150">
        <f>_xll.xlShmInterpDisc($I$3&amp;T(CalculationTrigger),C2719)</f>
        <v>0.61637278561519682</v>
      </c>
      <c r="J2719" s="157">
        <f t="shared" si="126"/>
        <v>5.2927417795964034E-5</v>
      </c>
      <c r="K2719" s="158">
        <f t="shared" si="127"/>
        <v>0</v>
      </c>
      <c r="L2719" s="159">
        <f t="shared" si="128"/>
        <v>-3.0388286421665581E-4</v>
      </c>
    </row>
    <row r="2720" spans="2:12" x14ac:dyDescent="0.2">
      <c r="B2720" s="112" t="s">
        <v>2</v>
      </c>
      <c r="C2720" s="113">
        <f>_xll.qlCalendarAdvance("TARGET",C2719,B2720,"mf")</f>
        <v>55535</v>
      </c>
      <c r="D2720" s="120">
        <f>_xll.xlShmInterpRateFwd($D$3&amp;T(CalculationTrigger),C2720,,5,C2721)</f>
        <v>1.4344534594642976E-2</v>
      </c>
      <c r="E2720" s="120">
        <f>_xll.xlShmInterpRateFwd($E$3&amp;T(CalculationTrigger),C2720,,5,C2721)</f>
        <v>1.4265654430806306E-2</v>
      </c>
      <c r="F2720" s="121">
        <f>_xll.xlShmInterpRateFwd($F$3&amp;T(CalculationTrigger),C2720,,5,C2721)</f>
        <v>1.393723921562433E-2</v>
      </c>
      <c r="G2720" s="148">
        <f>_xll.xlShmInterpDisc($G$3&amp;T(CalculationTrigger),C2720)</f>
        <v>0.60860032287576893</v>
      </c>
      <c r="H2720" s="149">
        <f>_xll.xlShmInterpDisc($H$3&amp;T(CalculationTrigger),C2720)</f>
        <v>0.6097230654601431</v>
      </c>
      <c r="I2720" s="150">
        <f>_xll.xlShmInterpDisc($I$3&amp;T(CalculationTrigger),C2720)</f>
        <v>0.61620803023383064</v>
      </c>
      <c r="J2720" s="157">
        <f t="shared" si="126"/>
        <v>5.2941661499232059E-5</v>
      </c>
      <c r="K2720" s="158">
        <f t="shared" si="127"/>
        <v>0</v>
      </c>
      <c r="L2720" s="159">
        <f t="shared" si="128"/>
        <v>-3.0389632022544355E-4</v>
      </c>
    </row>
    <row r="2721" spans="2:12" x14ac:dyDescent="0.2">
      <c r="B2721" s="112" t="s">
        <v>2</v>
      </c>
      <c r="C2721" s="113">
        <f>_xll.qlCalendarAdvance("TARGET",C2720,B2721,"mf")</f>
        <v>55542</v>
      </c>
      <c r="D2721" s="120">
        <f>_xll.xlShmInterpRateFwd($D$3&amp;T(CalculationTrigger),C2721,,5,C2722)</f>
        <v>1.4340329821210323E-2</v>
      </c>
      <c r="E2721" s="120">
        <f>_xll.xlShmInterpRateFwd($E$3&amp;T(CalculationTrigger),C2721,,5,C2722)</f>
        <v>1.4261375306923242E-2</v>
      </c>
      <c r="F2721" s="121">
        <f>_xll.xlShmInterpRateFwd($F$3&amp;T(CalculationTrigger),C2721,,5,C2722)</f>
        <v>1.3932942277269841E-2</v>
      </c>
      <c r="G2721" s="148">
        <f>_xll.xlShmInterpDisc($G$3&amp;T(CalculationTrigger),C2721)</f>
        <v>0.60843294256959779</v>
      </c>
      <c r="H2721" s="149">
        <f>_xll.xlShmInterpDisc($H$3&amp;T(CalculationTrigger),C2721)</f>
        <v>0.60955629823672564</v>
      </c>
      <c r="I2721" s="150">
        <f>_xll.xlShmInterpDisc($I$3&amp;T(CalculationTrigger),C2721)</f>
        <v>0.61604336829810957</v>
      </c>
      <c r="J2721" s="157">
        <f t="shared" si="126"/>
        <v>5.2955930657294858E-5</v>
      </c>
      <c r="K2721" s="158">
        <f t="shared" si="127"/>
        <v>0</v>
      </c>
      <c r="L2721" s="159">
        <f t="shared" si="128"/>
        <v>-3.0390977080901448E-4</v>
      </c>
    </row>
    <row r="2722" spans="2:12" x14ac:dyDescent="0.2">
      <c r="B2722" s="112" t="s">
        <v>2</v>
      </c>
      <c r="C2722" s="113">
        <f>_xll.qlCalendarAdvance("TARGET",C2721,B2722,"mf")</f>
        <v>55549</v>
      </c>
      <c r="D2722" s="120">
        <f>_xll.xlShmInterpRateFwd($D$3&amp;T(CalculationTrigger),C2722,,5,C2723)</f>
        <v>1.4336011255104744E-2</v>
      </c>
      <c r="E2722" s="120">
        <f>_xll.xlShmInterpRateFwd($E$3&amp;T(CalculationTrigger),C2722,,5,C2723)</f>
        <v>1.4256982775748685E-2</v>
      </c>
      <c r="F2722" s="121">
        <f>_xll.xlShmInterpRateFwd($F$3&amp;T(CalculationTrigger),C2722,,5,C2723)</f>
        <v>1.3928531152014756E-2</v>
      </c>
      <c r="G2722" s="148">
        <f>_xll.xlShmInterpDisc($G$3&amp;T(CalculationTrigger),C2722)</f>
        <v>0.60826565733393867</v>
      </c>
      <c r="H2722" s="149">
        <f>_xll.xlShmInterpDisc($H$3&amp;T(CalculationTrigger),C2722)</f>
        <v>0.60938962662244112</v>
      </c>
      <c r="I2722" s="150">
        <f>_xll.xlShmInterpDisc($I$3&amp;T(CalculationTrigger),C2722)</f>
        <v>0.61587880110222226</v>
      </c>
      <c r="J2722" s="157">
        <f t="shared" si="126"/>
        <v>5.2970225016771474E-5</v>
      </c>
      <c r="K2722" s="158">
        <f t="shared" si="127"/>
        <v>0</v>
      </c>
      <c r="L2722" s="159">
        <f t="shared" si="128"/>
        <v>-3.0392321640463743E-4</v>
      </c>
    </row>
    <row r="2723" spans="2:12" x14ac:dyDescent="0.2">
      <c r="B2723" s="112" t="s">
        <v>2</v>
      </c>
      <c r="C2723" s="113">
        <f>_xll.qlCalendarAdvance("TARGET",C2722,B2723,"mf")</f>
        <v>55556</v>
      </c>
      <c r="D2723" s="120">
        <f>_xll.xlShmInterpRateFwd($D$3&amp;T(CalculationTrigger),C2723,,5,C2724)</f>
        <v>1.4331578661601624E-2</v>
      </c>
      <c r="E2723" s="120">
        <f>_xll.xlShmInterpRateFwd($E$3&amp;T(CalculationTrigger),C2723,,5,C2724)</f>
        <v>1.425247660361369E-2</v>
      </c>
      <c r="F2723" s="121">
        <f>_xll.xlShmInterpRateFwd($F$3&amp;T(CalculationTrigger),C2723,,5,C2724)</f>
        <v>1.3924005604456072E-2</v>
      </c>
      <c r="G2723" s="148">
        <f>_xll.xlShmInterpDisc($G$3&amp;T(CalculationTrigger),C2723)</f>
        <v>0.60809846844239179</v>
      </c>
      <c r="H2723" s="149">
        <f>_xll.xlShmInterpDisc($H$3&amp;T(CalculationTrigger),C2723)</f>
        <v>0.60922305188846426</v>
      </c>
      <c r="I2723" s="150">
        <f>_xll.xlShmInterpDisc($I$3&amp;T(CalculationTrigger),C2723)</f>
        <v>0.61571432994173636</v>
      </c>
      <c r="J2723" s="157">
        <f t="shared" si="126"/>
        <v>5.2984544324288632E-5</v>
      </c>
      <c r="K2723" s="158">
        <f t="shared" si="127"/>
        <v>0</v>
      </c>
      <c r="L2723" s="159">
        <f t="shared" si="128"/>
        <v>-3.0393665744959144E-4</v>
      </c>
    </row>
    <row r="2724" spans="2:12" x14ac:dyDescent="0.2">
      <c r="B2724" s="112" t="s">
        <v>2</v>
      </c>
      <c r="C2724" s="113">
        <f>_xll.qlCalendarAdvance("TARGET",C2723,B2724,"mf")</f>
        <v>55563</v>
      </c>
      <c r="D2724" s="120">
        <f>_xll.xlShmInterpRateFwd($D$3&amp;T(CalculationTrigger),C2724,,5,C2725)</f>
        <v>1.4327031805966417E-2</v>
      </c>
      <c r="E2724" s="120">
        <f>_xll.xlShmInterpRateFwd($E$3&amp;T(CalculationTrigger),C2724,,5,C2725)</f>
        <v>1.4247856556769857E-2</v>
      </c>
      <c r="F2724" s="121">
        <f>_xll.xlShmInterpRateFwd($F$3&amp;T(CalculationTrigger),C2724,,5,C2725)</f>
        <v>1.3919365399070823E-2</v>
      </c>
      <c r="G2724" s="148">
        <f>_xll.xlShmInterpDisc($G$3&amp;T(CalculationTrigger),C2724)</f>
        <v>0.607931377169873</v>
      </c>
      <c r="H2724" s="149">
        <f>_xll.xlShmInterpDisc($H$3&amp;T(CalculationTrigger),C2724)</f>
        <v>0.60905657530728918</v>
      </c>
      <c r="I2724" s="150">
        <f>_xll.xlShmInterpDisc($I$3&amp;T(CalculationTrigger),C2724)</f>
        <v>0.61554995611359598</v>
      </c>
      <c r="J2724" s="157">
        <f t="shared" si="126"/>
        <v>5.2998888326455191E-5</v>
      </c>
      <c r="K2724" s="158">
        <f t="shared" si="127"/>
        <v>0</v>
      </c>
      <c r="L2724" s="159">
        <f t="shared" si="128"/>
        <v>-3.0395009438113403E-4</v>
      </c>
    </row>
    <row r="2725" spans="2:12" x14ac:dyDescent="0.2">
      <c r="B2725" s="112" t="s">
        <v>2</v>
      </c>
      <c r="C2725" s="113">
        <f>_xll.qlCalendarAdvance("TARGET",C2724,B2725,"mf")</f>
        <v>55570</v>
      </c>
      <c r="D2725" s="120">
        <f>_xll.xlShmInterpRateFwd($D$3&amp;T(CalculationTrigger),C2725,,5,C2726)</f>
        <v>1.4322370453518373E-2</v>
      </c>
      <c r="E2725" s="120">
        <f>_xll.xlShmInterpRateFwd($E$3&amp;T(CalculationTrigger),C2725,,5,C2726)</f>
        <v>1.4243122401563123E-2</v>
      </c>
      <c r="F2725" s="121">
        <f>_xll.xlShmInterpRateFwd($F$3&amp;T(CalculationTrigger),C2725,,5,C2726)</f>
        <v>1.3914610300494106E-2</v>
      </c>
      <c r="G2725" s="148">
        <f>_xll.xlShmInterpDisc($G$3&amp;T(CalculationTrigger),C2725)</f>
        <v>0.60776438479261219</v>
      </c>
      <c r="H2725" s="149">
        <f>_xll.xlShmInterpDisc($H$3&amp;T(CalculationTrigger),C2725)</f>
        <v>0.60889019815272827</v>
      </c>
      <c r="I2725" s="150">
        <f>_xll.xlShmInterpDisc($I$3&amp;T(CalculationTrigger),C2725)</f>
        <v>0.61538568091612145</v>
      </c>
      <c r="J2725" s="157">
        <f t="shared" si="126"/>
        <v>5.3013256769897237E-5</v>
      </c>
      <c r="K2725" s="158">
        <f t="shared" si="127"/>
        <v>0</v>
      </c>
      <c r="L2725" s="159">
        <f t="shared" si="128"/>
        <v>-3.0396352763653909E-4</v>
      </c>
    </row>
    <row r="2726" spans="2:12" x14ac:dyDescent="0.2">
      <c r="B2726" s="112" t="s">
        <v>2</v>
      </c>
      <c r="C2726" s="113">
        <f>_xll.qlCalendarAdvance("TARGET",C2725,B2726,"mf")</f>
        <v>55577</v>
      </c>
      <c r="D2726" s="120">
        <f>_xll.xlShmInterpRateFwd($D$3&amp;T(CalculationTrigger),C2726,,5,C2727)</f>
        <v>1.4317594369514701E-2</v>
      </c>
      <c r="E2726" s="120">
        <f>_xll.xlShmInterpRateFwd($E$3&amp;T(CalculationTrigger),C2726,,5,C2727)</f>
        <v>1.4238273904259992E-2</v>
      </c>
      <c r="F2726" s="121">
        <f>_xll.xlShmInterpRateFwd($F$3&amp;T(CalculationTrigger),C2726,,5,C2727)</f>
        <v>1.3909740073212109E-2</v>
      </c>
      <c r="G2726" s="148">
        <f>_xll.xlShmInterpDisc($G$3&amp;T(CalculationTrigger),C2726)</f>
        <v>0.60759749258815099</v>
      </c>
      <c r="H2726" s="149">
        <f>_xll.xlShmInterpDisc($H$3&amp;T(CalculationTrigger),C2726)</f>
        <v>0.60872392169990985</v>
      </c>
      <c r="I2726" s="150">
        <f>_xll.xlShmInterpDisc($I$3&amp;T(CalculationTrigger),C2726)</f>
        <v>0.61522150564900602</v>
      </c>
      <c r="J2726" s="157">
        <f t="shared" si="126"/>
        <v>5.3027649401235788E-5</v>
      </c>
      <c r="K2726" s="158">
        <f t="shared" si="127"/>
        <v>0</v>
      </c>
      <c r="L2726" s="159">
        <f t="shared" si="128"/>
        <v>-3.0397695765307172E-4</v>
      </c>
    </row>
    <row r="2727" spans="2:12" x14ac:dyDescent="0.2">
      <c r="B2727" s="112" t="s">
        <v>2</v>
      </c>
      <c r="C2727" s="113">
        <f>_xll.qlCalendarAdvance("TARGET",C2726,B2727,"mf")</f>
        <v>55584</v>
      </c>
      <c r="D2727" s="120">
        <f>_xll.xlShmInterpRateFwd($D$3&amp;T(CalculationTrigger),C2727,,5,C2728)</f>
        <v>1.4312703319231665E-2</v>
      </c>
      <c r="E2727" s="120">
        <f>_xll.xlShmInterpRateFwd($E$3&amp;T(CalculationTrigger),C2727,,5,C2728)</f>
        <v>1.4233310831163408E-2</v>
      </c>
      <c r="F2727" s="121">
        <f>_xll.xlShmInterpRateFwd($F$3&amp;T(CalculationTrigger),C2727,,5,C2728)</f>
        <v>1.3904754481788014E-2</v>
      </c>
      <c r="G2727" s="148">
        <f>_xll.xlShmInterpDisc($G$3&amp;T(CalculationTrigger),C2727)</f>
        <v>0.60743070183534198</v>
      </c>
      <c r="H2727" s="149">
        <f>_xll.xlShmInterpDisc($H$3&amp;T(CalculationTrigger),C2727)</f>
        <v>0.60855774722527733</v>
      </c>
      <c r="I2727" s="150">
        <f>_xll.xlShmInterpDisc($I$3&amp;T(CalculationTrigger),C2727)</f>
        <v>0.61505743161331594</v>
      </c>
      <c r="J2727" s="157">
        <f t="shared" si="126"/>
        <v>5.3042065967089902E-5</v>
      </c>
      <c r="K2727" s="158">
        <f t="shared" si="127"/>
        <v>0</v>
      </c>
      <c r="L2727" s="159">
        <f t="shared" si="128"/>
        <v>-3.0399038486800072E-4</v>
      </c>
    </row>
    <row r="2728" spans="2:12" x14ac:dyDescent="0.2">
      <c r="B2728" s="112" t="s">
        <v>2</v>
      </c>
      <c r="C2728" s="113">
        <f>_xll.qlCalendarAdvance("TARGET",C2727,B2728,"mf")</f>
        <v>55591</v>
      </c>
      <c r="D2728" s="120">
        <f>_xll.xlShmInterpRateFwd($D$3&amp;T(CalculationTrigger),C2728,,5,C2729)</f>
        <v>1.4307697067976194E-2</v>
      </c>
      <c r="E2728" s="120">
        <f>_xll.xlShmInterpRateFwd($E$3&amp;T(CalculationTrigger),C2728,,5,C2729)</f>
        <v>1.4228232948572199E-2</v>
      </c>
      <c r="F2728" s="121">
        <f>_xll.xlShmInterpRateFwd($F$3&amp;T(CalculationTrigger),C2728,,5,C2729)</f>
        <v>1.3899653290786721E-2</v>
      </c>
      <c r="G2728" s="148">
        <f>_xll.xlShmInterpDisc($G$3&amp;T(CalculationTrigger),C2728)</f>
        <v>0.60726401381434691</v>
      </c>
      <c r="H2728" s="149">
        <f>_xll.xlShmInterpDisc($H$3&amp;T(CalculationTrigger),C2728)</f>
        <v>0.60839167600658728</v>
      </c>
      <c r="I2728" s="150">
        <f>_xll.xlShmInterpDisc($I$3&amp;T(CalculationTrigger),C2728)</f>
        <v>0.61489346011148815</v>
      </c>
      <c r="J2728" s="157">
        <f t="shared" si="126"/>
        <v>5.3056506214067214E-5</v>
      </c>
      <c r="K2728" s="158">
        <f t="shared" si="127"/>
        <v>0</v>
      </c>
      <c r="L2728" s="159">
        <f t="shared" si="128"/>
        <v>-3.0400380971859855E-4</v>
      </c>
    </row>
    <row r="2729" spans="2:12" x14ac:dyDescent="0.2">
      <c r="B2729" s="112" t="s">
        <v>2</v>
      </c>
      <c r="C2729" s="113">
        <f>_xll.qlCalendarAdvance("TARGET",C2728,B2729,"mf")</f>
        <v>55598</v>
      </c>
      <c r="D2729" s="120">
        <f>_xll.xlShmInterpRateFwd($D$3&amp;T(CalculationTrigger),C2729,,5,C2730)</f>
        <v>1.4302575381033742E-2</v>
      </c>
      <c r="E2729" s="120">
        <f>_xll.xlShmInterpRateFwd($E$3&amp;T(CalculationTrigger),C2729,,5,C2730)</f>
        <v>1.4223040022798478E-2</v>
      </c>
      <c r="F2729" s="121">
        <f>_xll.xlShmInterpRateFwd($F$3&amp;T(CalculationTrigger),C2729,,5,C2730)</f>
        <v>1.3894436264763254E-2</v>
      </c>
      <c r="G2729" s="148">
        <f>_xll.xlShmInterpDisc($G$3&amp;T(CalculationTrigger),C2729)</f>
        <v>0.60709742980663473</v>
      </c>
      <c r="H2729" s="149">
        <f>_xll.xlShmInterpDisc($H$3&amp;T(CalculationTrigger),C2729)</f>
        <v>0.60822570932290809</v>
      </c>
      <c r="I2729" s="150">
        <f>_xll.xlShmInterpDisc($I$3&amp;T(CalculationTrigger),C2729)</f>
        <v>0.61472959244732861</v>
      </c>
      <c r="J2729" s="157">
        <f t="shared" si="126"/>
        <v>5.3070969888805199E-5</v>
      </c>
      <c r="K2729" s="158">
        <f t="shared" si="127"/>
        <v>0</v>
      </c>
      <c r="L2729" s="159">
        <f t="shared" si="128"/>
        <v>-3.0401723264212877E-4</v>
      </c>
    </row>
    <row r="2730" spans="2:12" x14ac:dyDescent="0.2">
      <c r="B2730" s="112" t="s">
        <v>2</v>
      </c>
      <c r="C2730" s="113">
        <f>_xll.qlCalendarAdvance("TARGET",C2729,B2730,"mf")</f>
        <v>55605</v>
      </c>
      <c r="D2730" s="120">
        <f>_xll.xlShmInterpRateFwd($D$3&amp;T(CalculationTrigger),C2730,,5,C2731)</f>
        <v>1.4297338023668322E-2</v>
      </c>
      <c r="E2730" s="120">
        <f>_xll.xlShmInterpRateFwd($E$3&amp;T(CalculationTrigger),C2730,,5,C2731)</f>
        <v>1.4217731820138687E-2</v>
      </c>
      <c r="F2730" s="121">
        <f>_xll.xlShmInterpRateFwd($F$3&amp;T(CalculationTrigger),C2730,,5,C2731)</f>
        <v>1.3889103168245416E-2</v>
      </c>
      <c r="G2730" s="148">
        <f>_xll.xlShmInterpDisc($G$3&amp;T(CalculationTrigger),C2730)</f>
        <v>0.60693095109498041</v>
      </c>
      <c r="H2730" s="149">
        <f>_xll.xlShmInterpDisc($H$3&amp;T(CalculationTrigger),C2730)</f>
        <v>0.60805984845461825</v>
      </c>
      <c r="I2730" s="150">
        <f>_xll.xlShmInterpDisc($I$3&amp;T(CalculationTrigger),C2730)</f>
        <v>0.61456582992601116</v>
      </c>
      <c r="J2730" s="157">
        <f t="shared" si="126"/>
        <v>5.3085456737913973E-5</v>
      </c>
      <c r="K2730" s="158">
        <f t="shared" si="127"/>
        <v>0</v>
      </c>
      <c r="L2730" s="159">
        <f t="shared" si="128"/>
        <v>-3.0403065407585847E-4</v>
      </c>
    </row>
    <row r="2731" spans="2:12" x14ac:dyDescent="0.2">
      <c r="B2731" s="112" t="s">
        <v>2</v>
      </c>
      <c r="C2731" s="113">
        <f>_xll.qlCalendarAdvance("TARGET",C2730,B2731,"mf")</f>
        <v>55612</v>
      </c>
      <c r="D2731" s="120">
        <f>_xll.xlShmInterpRateFwd($D$3&amp;T(CalculationTrigger),C2731,,5,C2732)</f>
        <v>1.4293219578041146E-2</v>
      </c>
      <c r="E2731" s="120">
        <f>_xll.xlShmInterpRateFwd($E$3&amp;T(CalculationTrigger),C2731,,5,C2732)</f>
        <v>1.4213542921838329E-2</v>
      </c>
      <c r="F2731" s="121">
        <f>_xll.xlShmInterpRateFwd($F$3&amp;T(CalculationTrigger),C2731,,5,C2732)</f>
        <v>1.388488857299091E-2</v>
      </c>
      <c r="G2731" s="148">
        <f>_xll.xlShmInterpDisc($G$3&amp;T(CalculationTrigger),C2731)</f>
        <v>0.6067645789634637</v>
      </c>
      <c r="H2731" s="149">
        <f>_xll.xlShmInterpDisc($H$3&amp;T(CalculationTrigger),C2731)</f>
        <v>0.60789409468340516</v>
      </c>
      <c r="I2731" s="150">
        <f>_xll.xlShmInterpDisc($I$3&amp;T(CalculationTrigger),C2731)</f>
        <v>0.61440217385407647</v>
      </c>
      <c r="J2731" s="157">
        <f t="shared" si="126"/>
        <v>5.3099966508008081E-5</v>
      </c>
      <c r="K2731" s="158">
        <f t="shared" si="127"/>
        <v>0</v>
      </c>
      <c r="L2731" s="159">
        <f t="shared" si="128"/>
        <v>-3.0404407445706449E-4</v>
      </c>
    </row>
    <row r="2732" spans="2:12" x14ac:dyDescent="0.2">
      <c r="B2732" s="112" t="s">
        <v>2</v>
      </c>
      <c r="C2732" s="113">
        <f>_xll.qlCalendarAdvance("TARGET",C2731,B2732,"mf")</f>
        <v>55619</v>
      </c>
      <c r="D2732" s="120">
        <f>_xll.xlShmInterpRateFwd($D$3&amp;T(CalculationTrigger),C2732,,5,C2733)</f>
        <v>1.4292452383015915E-2</v>
      </c>
      <c r="E2732" s="120">
        <f>_xll.xlShmInterpRateFwd($E$3&amp;T(CalculationTrigger),C2732,,5,C2733)</f>
        <v>1.4212705664414429E-2</v>
      </c>
      <c r="F2732" s="121">
        <f>_xll.xlShmInterpRateFwd($F$3&amp;T(CalculationTrigger),C2732,,5,C2733)</f>
        <v>1.3884024799675295E-2</v>
      </c>
      <c r="G2732" s="148">
        <f>_xll.xlShmInterpDisc($G$3&amp;T(CalculationTrigger),C2732)</f>
        <v>0.60659830033629492</v>
      </c>
      <c r="H2732" s="149">
        <f>_xll.xlShmInterpDisc($H$3&amp;T(CalculationTrigger),C2732)</f>
        <v>0.6077284349043357</v>
      </c>
      <c r="I2732" s="150">
        <f>_xll.xlShmInterpDisc($I$3&amp;T(CalculationTrigger),C2732)</f>
        <v>0.61423861099737376</v>
      </c>
      <c r="J2732" s="157">
        <f t="shared" si="126"/>
        <v>5.3114498945722357E-5</v>
      </c>
      <c r="K2732" s="158">
        <f t="shared" si="127"/>
        <v>0</v>
      </c>
      <c r="L2732" s="159">
        <f t="shared" si="128"/>
        <v>-3.040574942230087E-4</v>
      </c>
    </row>
    <row r="2733" spans="2:12" x14ac:dyDescent="0.2">
      <c r="B2733" s="112" t="s">
        <v>2</v>
      </c>
      <c r="C2733" s="113">
        <f>_xll.qlCalendarAdvance("TARGET",C2732,B2733,"mf")</f>
        <v>55626</v>
      </c>
      <c r="D2733" s="120">
        <f>_xll.xlShmInterpRateFwd($D$3&amp;T(CalculationTrigger),C2733,,5,C2734)</f>
        <v>1.4291885951738557E-2</v>
      </c>
      <c r="E2733" s="120">
        <f>_xll.xlShmInterpRateFwd($E$3&amp;T(CalculationTrigger),C2733,,5,C2734)</f>
        <v>1.4212069566776479E-2</v>
      </c>
      <c r="F2733" s="121">
        <f>_xll.xlShmInterpRateFwd($F$3&amp;T(CalculationTrigger),C2733,,5,C2734)</f>
        <v>1.3883361385309427E-2</v>
      </c>
      <c r="G2733" s="148">
        <f>_xll.xlShmInterpDisc($G$3&amp;T(CalculationTrigger),C2733)</f>
        <v>0.60643207619654693</v>
      </c>
      <c r="H2733" s="149">
        <f>_xll.xlShmInterpDisc($H$3&amp;T(CalculationTrigger),C2733)</f>
        <v>0.60756283002288292</v>
      </c>
      <c r="I2733" s="150">
        <f>_xll.xlShmInterpDisc($I$3&amp;T(CalculationTrigger),C2733)</f>
        <v>0.61407510185326153</v>
      </c>
      <c r="J2733" s="157">
        <f t="shared" si="126"/>
        <v>5.3129053797664246E-5</v>
      </c>
      <c r="K2733" s="158">
        <f t="shared" si="127"/>
        <v>0</v>
      </c>
      <c r="L2733" s="159">
        <f t="shared" si="128"/>
        <v>-3.0407091381095614E-4</v>
      </c>
    </row>
    <row r="2734" spans="2:12" x14ac:dyDescent="0.2">
      <c r="B2734" s="112" t="s">
        <v>2</v>
      </c>
      <c r="C2734" s="113">
        <f>_xll.qlCalendarAdvance("TARGET",C2733,B2734,"mf")</f>
        <v>55633</v>
      </c>
      <c r="D2734" s="120">
        <f>_xll.xlShmInterpRateFwd($D$3&amp;T(CalculationTrigger),C2734,,5,C2735)</f>
        <v>1.4291564266862416E-2</v>
      </c>
      <c r="E2734" s="120">
        <f>_xll.xlShmInterpRateFwd($E$3&amp;T(CalculationTrigger),C2734,,5,C2735)</f>
        <v>1.4211670566517865E-2</v>
      </c>
      <c r="F2734" s="121">
        <f>_xll.xlShmInterpRateFwd($F$3&amp;T(CalculationTrigger),C2734,,5,C2735)</f>
        <v>1.3882919567544422E-2</v>
      </c>
      <c r="G2734" s="148">
        <f>_xll.xlShmInterpDisc($G$3&amp;T(CalculationTrigger),C2734)</f>
        <v>0.60626590419075554</v>
      </c>
      <c r="H2734" s="149">
        <f>_xll.xlShmInterpDisc($H$3&amp;T(CalculationTrigger),C2734)</f>
        <v>0.60739727767615681</v>
      </c>
      <c r="I2734" s="150">
        <f>_xll.xlShmInterpDisc($I$3&amp;T(CalculationTrigger),C2734)</f>
        <v>0.61391164404369891</v>
      </c>
      <c r="J2734" s="157">
        <f t="shared" si="126"/>
        <v>5.3143630810461472E-5</v>
      </c>
      <c r="K2734" s="158">
        <f t="shared" si="127"/>
        <v>0</v>
      </c>
      <c r="L2734" s="159">
        <f t="shared" si="128"/>
        <v>-3.0408433365818174E-4</v>
      </c>
    </row>
    <row r="2735" spans="2:12" x14ac:dyDescent="0.2">
      <c r="B2735" s="112" t="s">
        <v>2</v>
      </c>
      <c r="C2735" s="113">
        <f>_xll.qlCalendarAdvance("TARGET",C2734,B2735,"mf")</f>
        <v>55641</v>
      </c>
      <c r="D2735" s="120">
        <f>_xll.xlShmInterpRateFwd($D$3&amp;T(CalculationTrigger),C2735,,5,C2736)</f>
        <v>1.4290688522473687E-2</v>
      </c>
      <c r="E2735" s="120">
        <f>_xll.xlShmInterpRateFwd($E$3&amp;T(CalculationTrigger),C2735,,5,C2736)</f>
        <v>1.421072419189923E-2</v>
      </c>
      <c r="F2735" s="121">
        <f>_xll.xlShmInterpRateFwd($F$3&amp;T(CalculationTrigger),C2735,,5,C2736)</f>
        <v>1.3881954773926831E-2</v>
      </c>
      <c r="G2735" s="148">
        <f>_xll.xlShmInterpDisc($G$3&amp;T(CalculationTrigger),C2735)</f>
        <v>0.60607605706921663</v>
      </c>
      <c r="H2735" s="149">
        <f>_xll.xlShmInterpDisc($H$3&amp;T(CalculationTrigger),C2735)</f>
        <v>0.60720813922048755</v>
      </c>
      <c r="I2735" s="150">
        <f>_xll.xlShmInterpDisc($I$3&amp;T(CalculationTrigger),C2735)</f>
        <v>0.61372489788711881</v>
      </c>
      <c r="J2735" s="157">
        <f t="shared" si="126"/>
        <v>5.3160317064356879E-5</v>
      </c>
      <c r="K2735" s="158">
        <f t="shared" si="127"/>
        <v>0</v>
      </c>
      <c r="L2735" s="159">
        <f t="shared" si="128"/>
        <v>-3.0409967150484728E-4</v>
      </c>
    </row>
    <row r="2736" spans="2:12" x14ac:dyDescent="0.2">
      <c r="B2736" s="112" t="s">
        <v>2</v>
      </c>
      <c r="C2736" s="113">
        <f>_xll.qlCalendarAdvance("TARGET",C2735,B2736,"mf")</f>
        <v>55648</v>
      </c>
      <c r="D2736" s="120">
        <f>_xll.xlShmInterpRateFwd($D$3&amp;T(CalculationTrigger),C2736,,5,C2737)</f>
        <v>1.4290137380743117E-2</v>
      </c>
      <c r="E2736" s="120">
        <f>_xll.xlShmInterpRateFwd($E$3&amp;T(CalculationTrigger),C2736,,5,C2737)</f>
        <v>1.4210104636126446E-2</v>
      </c>
      <c r="F2736" s="121">
        <f>_xll.xlShmInterpRateFwd($F$3&amp;T(CalculationTrigger),C2736,,5,C2737)</f>
        <v>1.3881305377000363E-2</v>
      </c>
      <c r="G2736" s="148">
        <f>_xll.xlShmInterpDisc($G$3&amp;T(CalculationTrigger),C2736)</f>
        <v>0.6059099965288568</v>
      </c>
      <c r="H2736" s="149">
        <f>_xll.xlShmInterpDisc($H$3&amp;T(CalculationTrigger),C2736)</f>
        <v>0.60704269918050036</v>
      </c>
      <c r="I2736" s="150">
        <f>_xll.xlShmInterpDisc($I$3&amp;T(CalculationTrigger),C2736)</f>
        <v>0.6135615498438266</v>
      </c>
      <c r="J2736" s="157">
        <f t="shared" si="126"/>
        <v>5.3174940711464153E-5</v>
      </c>
      <c r="K2736" s="158">
        <f t="shared" si="127"/>
        <v>0</v>
      </c>
      <c r="L2736" s="159">
        <f t="shared" si="128"/>
        <v>-3.04113093380095E-4</v>
      </c>
    </row>
    <row r="2737" spans="2:12" x14ac:dyDescent="0.2">
      <c r="B2737" s="112" t="s">
        <v>2</v>
      </c>
      <c r="C2737" s="113">
        <f>_xll.qlCalendarAdvance("TARGET",C2736,B2737,"mf")</f>
        <v>55655</v>
      </c>
      <c r="D2737" s="120">
        <f>_xll.xlShmInterpRateFwd($D$3&amp;T(CalculationTrigger),C2737,,5,C2738)</f>
        <v>1.4289591130236133E-2</v>
      </c>
      <c r="E2737" s="120">
        <f>_xll.xlShmInterpRateFwd($E$3&amp;T(CalculationTrigger),C2737,,5,C2738)</f>
        <v>1.4209490372157955E-2</v>
      </c>
      <c r="F2737" s="121">
        <f>_xll.xlShmInterpRateFwd($F$3&amp;T(CalculationTrigger),C2737,,5,C2738)</f>
        <v>1.3880660465042528E-2</v>
      </c>
      <c r="G2737" s="148">
        <f>_xll.xlShmInterpDisc($G$3&amp;T(CalculationTrigger),C2737)</f>
        <v>0.60574398788877071</v>
      </c>
      <c r="H2737" s="149">
        <f>_xll.xlShmInterpDisc($H$3&amp;T(CalculationTrigger),C2737)</f>
        <v>0.60687731142522228</v>
      </c>
      <c r="I2737" s="150">
        <f>_xll.xlShmInterpDisc($I$3&amp;T(CalculationTrigger),C2737)</f>
        <v>0.61339825291433359</v>
      </c>
      <c r="J2737" s="157">
        <f t="shared" si="126"/>
        <v>5.3189585723092425E-5</v>
      </c>
      <c r="K2737" s="158">
        <f t="shared" si="127"/>
        <v>0</v>
      </c>
      <c r="L2737" s="159">
        <f t="shared" si="128"/>
        <v>-3.0412651688888943E-4</v>
      </c>
    </row>
    <row r="2738" spans="2:12" x14ac:dyDescent="0.2">
      <c r="B2738" s="112" t="s">
        <v>2</v>
      </c>
      <c r="C2738" s="113">
        <f>_xll.qlCalendarAdvance("TARGET",C2737,B2738,"mf")</f>
        <v>55662</v>
      </c>
      <c r="D2738" s="120">
        <f>_xll.xlShmInterpRateFwd($D$3&amp;T(CalculationTrigger),C2738,,5,C2739)</f>
        <v>1.4289049783706842E-2</v>
      </c>
      <c r="E2738" s="120">
        <f>_xll.xlShmInterpRateFwd($E$3&amp;T(CalculationTrigger),C2738,,5,C2739)</f>
        <v>1.4208881413726634E-2</v>
      </c>
      <c r="F2738" s="121">
        <f>_xll.xlShmInterpRateFwd($F$3&amp;T(CalculationTrigger),C2738,,5,C2739)</f>
        <v>1.3880020050007895E-2</v>
      </c>
      <c r="G2738" s="148">
        <f>_xll.xlShmInterpDisc($G$3&amp;T(CalculationTrigger),C2738)</f>
        <v>0.60557803107444041</v>
      </c>
      <c r="H2738" s="149">
        <f>_xll.xlShmInterpDisc($H$3&amp;T(CalculationTrigger),C2738)</f>
        <v>0.60671197587492343</v>
      </c>
      <c r="I2738" s="150">
        <f>_xll.xlShmInterpDisc($I$3&amp;T(CalculationTrigger),C2738)</f>
        <v>0.61323500702823808</v>
      </c>
      <c r="J2738" s="157">
        <f t="shared" si="126"/>
        <v>5.3204251845845401E-5</v>
      </c>
      <c r="K2738" s="158">
        <f t="shared" si="127"/>
        <v>0</v>
      </c>
      <c r="L2738" s="159">
        <f t="shared" si="128"/>
        <v>-3.0413994246849982E-4</v>
      </c>
    </row>
    <row r="2739" spans="2:12" x14ac:dyDescent="0.2">
      <c r="B2739" s="112" t="s">
        <v>2</v>
      </c>
      <c r="C2739" s="113">
        <f>_xll.qlCalendarAdvance("TARGET",C2738,B2739,"mf")</f>
        <v>55669</v>
      </c>
      <c r="D2739" s="120">
        <f>_xll.xlShmInterpRateFwd($D$3&amp;T(CalculationTrigger),C2739,,5,C2740)</f>
        <v>1.4288513353880383E-2</v>
      </c>
      <c r="E2739" s="120">
        <f>_xll.xlShmInterpRateFwd($E$3&amp;T(CalculationTrigger),C2739,,5,C2740)</f>
        <v>1.42082777746059E-2</v>
      </c>
      <c r="F2739" s="121">
        <f>_xll.xlShmInterpRateFwd($F$3&amp;T(CalculationTrigger),C2739,,5,C2740)</f>
        <v>1.38793841439495E-2</v>
      </c>
      <c r="G2739" s="148">
        <f>_xll.xlShmInterpDisc($G$3&amp;T(CalculationTrigger),C2739)</f>
        <v>0.60541212601126881</v>
      </c>
      <c r="H2739" s="149">
        <f>_xll.xlShmInterpDisc($H$3&amp;T(CalculationTrigger),C2739)</f>
        <v>0.60654669244978821</v>
      </c>
      <c r="I2739" s="150">
        <f>_xll.xlShmInterpDisc($I$3&amp;T(CalculationTrigger),C2739)</f>
        <v>0.61307181211506068</v>
      </c>
      <c r="J2739" s="157">
        <f t="shared" si="126"/>
        <v>5.3218938826359587E-5</v>
      </c>
      <c r="K2739" s="158">
        <f t="shared" si="127"/>
        <v>0</v>
      </c>
      <c r="L2739" s="159">
        <f t="shared" si="128"/>
        <v>-3.0415337055619861E-4</v>
      </c>
    </row>
    <row r="2740" spans="2:12" x14ac:dyDescent="0.2">
      <c r="B2740" s="112" t="s">
        <v>2</v>
      </c>
      <c r="C2740" s="113">
        <f>_xll.qlCalendarAdvance("TARGET",C2739,B2740,"mf")</f>
        <v>55676</v>
      </c>
      <c r="D2740" s="120">
        <f>_xll.xlShmInterpRateFwd($D$3&amp;T(CalculationTrigger),C2740,,5,C2741)</f>
        <v>1.4287981853458731E-2</v>
      </c>
      <c r="E2740" s="120">
        <f>_xll.xlShmInterpRateFwd($E$3&amp;T(CalculationTrigger),C2740,,5,C2741)</f>
        <v>1.4207679468488089E-2</v>
      </c>
      <c r="F2740" s="121">
        <f>_xll.xlShmInterpRateFwd($F$3&amp;T(CalculationTrigger),C2740,,5,C2741)</f>
        <v>1.3878752758798737E-2</v>
      </c>
      <c r="G2740" s="148">
        <f>_xll.xlShmInterpDisc($G$3&amp;T(CalculationTrigger),C2740)</f>
        <v>0.60524627262457986</v>
      </c>
      <c r="H2740" s="149">
        <f>_xll.xlShmInterpDisc($H$3&amp;T(CalculationTrigger),C2740)</f>
        <v>0.60638146106991486</v>
      </c>
      <c r="I2740" s="150">
        <f>_xll.xlShmInterpDisc($I$3&amp;T(CalculationTrigger),C2740)</f>
        <v>0.61290866810424305</v>
      </c>
      <c r="J2740" s="157">
        <f t="shared" si="126"/>
        <v>5.3233646411241059E-5</v>
      </c>
      <c r="K2740" s="158">
        <f t="shared" si="127"/>
        <v>0</v>
      </c>
      <c r="L2740" s="159">
        <f t="shared" si="128"/>
        <v>-3.0416680158924276E-4</v>
      </c>
    </row>
    <row r="2741" spans="2:12" x14ac:dyDescent="0.2">
      <c r="B2741" s="112" t="s">
        <v>2</v>
      </c>
      <c r="C2741" s="113">
        <f>_xll.qlCalendarAdvance("TARGET",C2740,B2741,"mf")</f>
        <v>55683</v>
      </c>
      <c r="D2741" s="120">
        <f>_xll.xlShmInterpRateFwd($D$3&amp;T(CalculationTrigger),C2741,,5,C2742)</f>
        <v>1.4287455295224955E-2</v>
      </c>
      <c r="E2741" s="120">
        <f>_xll.xlShmInterpRateFwd($E$3&amp;T(CalculationTrigger),C2741,,5,C2742)</f>
        <v>1.420708650918138E-2</v>
      </c>
      <c r="F2741" s="121">
        <f>_xll.xlShmInterpRateFwd($F$3&amp;T(CalculationTrigger),C2741,,5,C2742)</f>
        <v>1.3878125906602855E-2</v>
      </c>
      <c r="G2741" s="148">
        <f>_xll.xlShmInterpDisc($G$3&amp;T(CalculationTrigger),C2741)</f>
        <v>0.60508047083961913</v>
      </c>
      <c r="H2741" s="149">
        <f>_xll.xlShmInterpDisc($H$3&amp;T(CalculationTrigger),C2741)</f>
        <v>0.6062162816553166</v>
      </c>
      <c r="I2741" s="150">
        <f>_xll.xlShmInterpDisc($I$3&amp;T(CalculationTrigger),C2741)</f>
        <v>0.61274557492514981</v>
      </c>
      <c r="J2741" s="157">
        <f t="shared" si="126"/>
        <v>5.3248374347115978E-5</v>
      </c>
      <c r="K2741" s="158">
        <f t="shared" si="127"/>
        <v>0</v>
      </c>
      <c r="L2741" s="159">
        <f t="shared" si="128"/>
        <v>-3.0418023600491123E-4</v>
      </c>
    </row>
    <row r="2742" spans="2:12" x14ac:dyDescent="0.2">
      <c r="B2742" s="112" t="s">
        <v>2</v>
      </c>
      <c r="C2742" s="113">
        <f>_xll.qlCalendarAdvance("TARGET",C2741,B2742,"mf")</f>
        <v>55690</v>
      </c>
      <c r="D2742" s="120">
        <f>_xll.xlShmInterpRateFwd($D$3&amp;T(CalculationTrigger),C2742,,5,C2743)</f>
        <v>1.4286933691875245E-2</v>
      </c>
      <c r="E2742" s="120">
        <f>_xll.xlShmInterpRateFwd($E$3&amp;T(CalculationTrigger),C2742,,5,C2743)</f>
        <v>1.4206498910401275E-2</v>
      </c>
      <c r="F2742" s="121">
        <f>_xll.xlShmInterpRateFwd($F$3&amp;T(CalculationTrigger),C2742,,5,C2743)</f>
        <v>1.3877503599339591E-2</v>
      </c>
      <c r="G2742" s="148">
        <f>_xll.xlShmInterpDisc($G$3&amp;T(CalculationTrigger),C2742)</f>
        <v>0.60491472058155304</v>
      </c>
      <c r="H2742" s="149">
        <f>_xll.xlShmInterpDisc($H$3&amp;T(CalculationTrigger),C2742)</f>
        <v>0.60605115412592048</v>
      </c>
      <c r="I2742" s="150">
        <f>_xll.xlShmInterpDisc($I$3&amp;T(CalculationTrigger),C2742)</f>
        <v>0.61258253250706696</v>
      </c>
      <c r="J2742" s="157">
        <f t="shared" si="126"/>
        <v>5.3263122380605359E-5</v>
      </c>
      <c r="K2742" s="158">
        <f t="shared" si="127"/>
        <v>0</v>
      </c>
      <c r="L2742" s="159">
        <f t="shared" si="128"/>
        <v>-3.0419367424046751E-4</v>
      </c>
    </row>
    <row r="2743" spans="2:12" x14ac:dyDescent="0.2">
      <c r="B2743" s="112" t="s">
        <v>2</v>
      </c>
      <c r="C2743" s="113">
        <f>_xll.qlCalendarAdvance("TARGET",C2742,B2743,"mf")</f>
        <v>55697</v>
      </c>
      <c r="D2743" s="120">
        <f>_xll.xlShmInterpRateFwd($D$3&amp;T(CalculationTrigger),C2743,,5,C2744)</f>
        <v>1.4286417056175294E-2</v>
      </c>
      <c r="E2743" s="120">
        <f>_xll.xlShmInterpRateFwd($E$3&amp;T(CalculationTrigger),C2743,,5,C2744)</f>
        <v>1.4205916685898035E-2</v>
      </c>
      <c r="F2743" s="121">
        <f>_xll.xlShmInterpRateFwd($F$3&amp;T(CalculationTrigger),C2743,,5,C2744)</f>
        <v>1.3876885849009857E-2</v>
      </c>
      <c r="G2743" s="148">
        <f>_xll.xlShmInterpDisc($G$3&amp;T(CalculationTrigger),C2743)</f>
        <v>0.60474902177546996</v>
      </c>
      <c r="H2743" s="149">
        <f>_xll.xlShmInterpDisc($H$3&amp;T(CalculationTrigger),C2743)</f>
        <v>0.6058860784015685</v>
      </c>
      <c r="I2743" s="150">
        <f>_xll.xlShmInterpDisc($I$3&amp;T(CalculationTrigger),C2743)</f>
        <v>0.61241954077920313</v>
      </c>
      <c r="J2743" s="157">
        <f t="shared" si="126"/>
        <v>5.3277890258318716E-5</v>
      </c>
      <c r="K2743" s="158">
        <f t="shared" si="127"/>
        <v>0</v>
      </c>
      <c r="L2743" s="159">
        <f t="shared" si="128"/>
        <v>-3.0420711673318429E-4</v>
      </c>
    </row>
    <row r="2744" spans="2:12" x14ac:dyDescent="0.2">
      <c r="B2744" s="112" t="s">
        <v>2</v>
      </c>
      <c r="C2744" s="113">
        <f>_xll.qlCalendarAdvance("TARGET",C2743,B2744,"mf")</f>
        <v>55704</v>
      </c>
      <c r="D2744" s="120">
        <f>_xll.xlShmInterpRateFwd($D$3&amp;T(CalculationTrigger),C2744,,5,C2745)</f>
        <v>1.4285905400815502E-2</v>
      </c>
      <c r="E2744" s="120">
        <f>_xll.xlShmInterpRateFwd($E$3&amp;T(CalculationTrigger),C2744,,5,C2745)</f>
        <v>1.4205339849416134E-2</v>
      </c>
      <c r="F2744" s="121">
        <f>_xll.xlShmInterpRateFwd($F$3&amp;T(CalculationTrigger),C2744,,5,C2745)</f>
        <v>1.3876272667608772E-2</v>
      </c>
      <c r="G2744" s="148">
        <f>_xll.xlShmInterpDisc($G$3&amp;T(CalculationTrigger),C2744)</f>
        <v>0.60458337434637954</v>
      </c>
      <c r="H2744" s="149">
        <f>_xll.xlShmInterpDisc($H$3&amp;T(CalculationTrigger),C2744)</f>
        <v>0.60572105440201751</v>
      </c>
      <c r="I2744" s="150">
        <f>_xll.xlShmInterpDisc($I$3&amp;T(CalculationTrigger),C2744)</f>
        <v>0.61225659967068935</v>
      </c>
      <c r="J2744" s="157">
        <f t="shared" si="126"/>
        <v>5.3292677726888814E-5</v>
      </c>
      <c r="K2744" s="158">
        <f t="shared" si="127"/>
        <v>0</v>
      </c>
      <c r="L2744" s="159">
        <f t="shared" si="128"/>
        <v>-3.04220563920325E-4</v>
      </c>
    </row>
    <row r="2745" spans="2:12" x14ac:dyDescent="0.2">
      <c r="B2745" s="112" t="s">
        <v>2</v>
      </c>
      <c r="C2745" s="113">
        <f>_xll.qlCalendarAdvance("TARGET",C2744,B2745,"mf")</f>
        <v>55711</v>
      </c>
      <c r="D2745" s="120">
        <f>_xll.xlShmInterpRateFwd($D$3&amp;T(CalculationTrigger),C2745,,5,C2746)</f>
        <v>1.4285398738573152E-2</v>
      </c>
      <c r="E2745" s="120">
        <f>_xll.xlShmInterpRateFwd($E$3&amp;T(CalculationTrigger),C2745,,5,C2746)</f>
        <v>1.4204768414711626E-2</v>
      </c>
      <c r="F2745" s="121">
        <f>_xll.xlShmInterpRateFwd($F$3&amp;T(CalculationTrigger),C2745,,5,C2746)</f>
        <v>1.3875664067137247E-2</v>
      </c>
      <c r="G2745" s="148">
        <f>_xll.xlShmInterpDisc($G$3&amp;T(CalculationTrigger),C2745)</f>
        <v>0.60441777821921383</v>
      </c>
      <c r="H2745" s="149">
        <f>_xll.xlShmInterpDisc($H$3&amp;T(CalculationTrigger),C2745)</f>
        <v>0.60555608204693945</v>
      </c>
      <c r="I2745" s="150">
        <f>_xll.xlShmInterpDisc($I$3&amp;T(CalculationTrigger),C2745)</f>
        <v>0.61209370911057914</v>
      </c>
      <c r="J2745" s="157">
        <f t="shared" si="126"/>
        <v>5.3307484532924284E-5</v>
      </c>
      <c r="K2745" s="158">
        <f t="shared" si="127"/>
        <v>0</v>
      </c>
      <c r="L2745" s="159">
        <f t="shared" si="128"/>
        <v>-3.0423401623915614E-4</v>
      </c>
    </row>
    <row r="2746" spans="2:12" x14ac:dyDescent="0.2">
      <c r="B2746" s="112" t="s">
        <v>2</v>
      </c>
      <c r="C2746" s="113">
        <f>_xll.qlCalendarAdvance("TARGET",C2745,B2746,"mf")</f>
        <v>55718</v>
      </c>
      <c r="D2746" s="120">
        <f>_xll.xlShmInterpRateFwd($D$3&amp;T(CalculationTrigger),C2746,,5,C2747)</f>
        <v>1.4284897082173398E-2</v>
      </c>
      <c r="E2746" s="120">
        <f>_xll.xlShmInterpRateFwd($E$3&amp;T(CalculationTrigger),C2746,,5,C2747)</f>
        <v>1.4204202395534781E-2</v>
      </c>
      <c r="F2746" s="121">
        <f>_xll.xlShmInterpRateFwd($F$3&amp;T(CalculationTrigger),C2746,,5,C2747)</f>
        <v>1.3875060059607775E-2</v>
      </c>
      <c r="G2746" s="148">
        <f>_xll.xlShmInterpDisc($G$3&amp;T(CalculationTrigger),C2746)</f>
        <v>0.60425223331882638</v>
      </c>
      <c r="H2746" s="149">
        <f>_xll.xlShmInterpDisc($H$3&amp;T(CalculationTrigger),C2746)</f>
        <v>0.60539116125592118</v>
      </c>
      <c r="I2746" s="150">
        <f>_xll.xlShmInterpDisc($I$3&amp;T(CalculationTrigger),C2746)</f>
        <v>0.61193086902784877</v>
      </c>
      <c r="J2746" s="157">
        <f t="shared" si="126"/>
        <v>5.3322310423047519E-5</v>
      </c>
      <c r="K2746" s="158">
        <f t="shared" si="127"/>
        <v>0</v>
      </c>
      <c r="L2746" s="159">
        <f t="shared" si="128"/>
        <v>-3.0424747412695352E-4</v>
      </c>
    </row>
    <row r="2747" spans="2:12" x14ac:dyDescent="0.2">
      <c r="B2747" s="112" t="s">
        <v>2</v>
      </c>
      <c r="C2747" s="113">
        <f>_xll.qlCalendarAdvance("TARGET",C2746,B2747,"mf")</f>
        <v>55725</v>
      </c>
      <c r="D2747" s="120">
        <f>_xll.xlShmInterpRateFwd($D$3&amp;T(CalculationTrigger),C2747,,5,C2748)</f>
        <v>1.4284400444312442E-2</v>
      </c>
      <c r="E2747" s="120">
        <f>_xll.xlShmInterpRateFwd($E$3&amp;T(CalculationTrigger),C2747,,5,C2748)</f>
        <v>1.4203641805606905E-2</v>
      </c>
      <c r="F2747" s="121">
        <f>_xll.xlShmInterpRateFwd($F$3&amp;T(CalculationTrigger),C2747,,5,C2748)</f>
        <v>1.3874460656957565E-2</v>
      </c>
      <c r="G2747" s="148">
        <f>_xll.xlShmInterpDisc($G$3&amp;T(CalculationTrigger),C2747)</f>
        <v>0.60408673956999281</v>
      </c>
      <c r="H2747" s="149">
        <f>_xll.xlShmInterpDisc($H$3&amp;T(CalculationTrigger),C2747)</f>
        <v>0.60522629194846489</v>
      </c>
      <c r="I2747" s="150">
        <f>_xll.xlShmInterpDisc($I$3&amp;T(CalculationTrigger),C2747)</f>
        <v>0.6117680793513971</v>
      </c>
      <c r="J2747" s="157">
        <f t="shared" si="126"/>
        <v>5.3337155143888291E-5</v>
      </c>
      <c r="K2747" s="158">
        <f t="shared" si="127"/>
        <v>0</v>
      </c>
      <c r="L2747" s="159">
        <f t="shared" si="128"/>
        <v>-3.0426093802097729E-4</v>
      </c>
    </row>
    <row r="2748" spans="2:12" x14ac:dyDescent="0.2">
      <c r="B2748" s="112" t="s">
        <v>2</v>
      </c>
      <c r="C2748" s="113">
        <f>_xll.qlCalendarAdvance("TARGET",C2747,B2748,"mf")</f>
        <v>55732</v>
      </c>
      <c r="D2748" s="120">
        <f>_xll.xlShmInterpRateFwd($D$3&amp;T(CalculationTrigger),C2748,,5,C2749)</f>
        <v>1.4283908837767567E-2</v>
      </c>
      <c r="E2748" s="120">
        <f>_xll.xlShmInterpRateFwd($E$3&amp;T(CalculationTrigger),C2748,,5,C2749)</f>
        <v>1.4203086658713024E-2</v>
      </c>
      <c r="F2748" s="121">
        <f>_xll.xlShmInterpRateFwd($F$3&amp;T(CalculationTrigger),C2748,,5,C2749)</f>
        <v>1.3873865871285994E-2</v>
      </c>
      <c r="G2748" s="148">
        <f>_xll.xlShmInterpDisc($G$3&amp;T(CalculationTrigger),C2748)</f>
        <v>0.6039212968974117</v>
      </c>
      <c r="H2748" s="149">
        <f>_xll.xlShmInterpDisc($H$3&amp;T(CalculationTrigger),C2748)</f>
        <v>0.60506147404398858</v>
      </c>
      <c r="I2748" s="150">
        <f>_xll.xlShmInterpDisc($I$3&amp;T(CalculationTrigger),C2748)</f>
        <v>0.61160534001004674</v>
      </c>
      <c r="J2748" s="157">
        <f t="shared" si="126"/>
        <v>5.3352018442055425E-5</v>
      </c>
      <c r="K2748" s="158">
        <f t="shared" si="127"/>
        <v>0</v>
      </c>
      <c r="L2748" s="159">
        <f t="shared" si="128"/>
        <v>-3.0427440835850288E-4</v>
      </c>
    </row>
    <row r="2749" spans="2:12" x14ac:dyDescent="0.2">
      <c r="B2749" s="112" t="s">
        <v>2</v>
      </c>
      <c r="C2749" s="113">
        <f>_xll.qlCalendarAdvance("TARGET",C2748,B2749,"mf")</f>
        <v>55739</v>
      </c>
      <c r="D2749" s="120">
        <f>_xll.xlShmInterpRateFwd($D$3&amp;T(CalculationTrigger),C2749,,5,C2750)</f>
        <v>1.4283422275240766E-2</v>
      </c>
      <c r="E2749" s="120">
        <f>_xll.xlShmInterpRateFwd($E$3&amp;T(CalculationTrigger),C2749,,5,C2750)</f>
        <v>1.4202536968562864E-2</v>
      </c>
      <c r="F2749" s="121">
        <f>_xll.xlShmInterpRateFwd($F$3&amp;T(CalculationTrigger),C2749,,5,C2750)</f>
        <v>1.387327571448972E-2</v>
      </c>
      <c r="G2749" s="148">
        <f>_xll.xlShmInterpDisc($G$3&amp;T(CalculationTrigger),C2749)</f>
        <v>0.60375590522570333</v>
      </c>
      <c r="H2749" s="149">
        <f>_xll.xlShmInterpDisc($H$3&amp;T(CalculationTrigger),C2749)</f>
        <v>0.60489670746182544</v>
      </c>
      <c r="I2749" s="150">
        <f>_xll.xlShmInterpDisc($I$3&amp;T(CalculationTrigger),C2749)</f>
        <v>0.61144265093254224</v>
      </c>
      <c r="J2749" s="157">
        <f t="shared" si="126"/>
        <v>5.3366900064168335E-5</v>
      </c>
      <c r="K2749" s="158">
        <f t="shared" si="127"/>
        <v>0</v>
      </c>
      <c r="L2749" s="159">
        <f t="shared" si="128"/>
        <v>-3.0428788557679021E-4</v>
      </c>
    </row>
    <row r="2750" spans="2:12" x14ac:dyDescent="0.2">
      <c r="B2750" s="112" t="s">
        <v>2</v>
      </c>
      <c r="C2750" s="113">
        <f>_xll.qlCalendarAdvance("TARGET",C2749,B2750,"mf")</f>
        <v>55746</v>
      </c>
      <c r="D2750" s="120">
        <f>_xll.xlShmInterpRateFwd($D$3&amp;T(CalculationTrigger),C2750,,5,C2751)</f>
        <v>1.4282940769497751E-2</v>
      </c>
      <c r="E2750" s="120">
        <f>_xll.xlShmInterpRateFwd($E$3&amp;T(CalculationTrigger),C2750,,5,C2751)</f>
        <v>1.4201992748935665E-2</v>
      </c>
      <c r="F2750" s="121">
        <f>_xll.xlShmInterpRateFwd($F$3&amp;T(CalculationTrigger),C2750,,5,C2751)</f>
        <v>1.3872690198604419E-2</v>
      </c>
      <c r="G2750" s="148">
        <f>_xll.xlShmInterpDisc($G$3&amp;T(CalculationTrigger),C2750)</f>
        <v>0.60359056447941106</v>
      </c>
      <c r="H2750" s="149">
        <f>_xll.xlShmInterpDisc($H$3&amp;T(CalculationTrigger),C2750)</f>
        <v>0.60473199212122486</v>
      </c>
      <c r="I2750" s="150">
        <f>_xll.xlShmInterpDisc($I$3&amp;T(CalculationTrigger),C2750)</f>
        <v>0.61128001204755256</v>
      </c>
      <c r="J2750" s="157">
        <f t="shared" si="126"/>
        <v>5.3381799756850639E-5</v>
      </c>
      <c r="K2750" s="158">
        <f t="shared" si="127"/>
        <v>0</v>
      </c>
      <c r="L2750" s="159">
        <f t="shared" si="128"/>
        <v>-3.0430137011311435E-4</v>
      </c>
    </row>
    <row r="2751" spans="2:12" x14ac:dyDescent="0.2">
      <c r="B2751" s="112" t="s">
        <v>2</v>
      </c>
      <c r="C2751" s="113">
        <f>_xll.qlCalendarAdvance("TARGET",C2750,B2751,"mf")</f>
        <v>55753</v>
      </c>
      <c r="D2751" s="120">
        <f>_xll.xlShmInterpRateFwd($D$3&amp;T(CalculationTrigger),C2751,,5,C2752)</f>
        <v>1.4282464333246311E-2</v>
      </c>
      <c r="E2751" s="120">
        <f>_xll.xlShmInterpRateFwd($E$3&amp;T(CalculationTrigger),C2751,,5,C2752)</f>
        <v>1.4201454013552741E-2</v>
      </c>
      <c r="F2751" s="121">
        <f>_xll.xlShmInterpRateFwd($F$3&amp;T(CalculationTrigger),C2751,,5,C2752)</f>
        <v>1.3872109335671555E-2</v>
      </c>
      <c r="G2751" s="148">
        <f>_xll.xlShmInterpDisc($G$3&amp;T(CalculationTrigger),C2751)</f>
        <v>0.60342527458300066</v>
      </c>
      <c r="H2751" s="149">
        <f>_xll.xlShmInterpDisc($H$3&amp;T(CalculationTrigger),C2751)</f>
        <v>0.60456732794135182</v>
      </c>
      <c r="I2751" s="150">
        <f>_xll.xlShmInterpDisc($I$3&amp;T(CalculationTrigger),C2751)</f>
        <v>0.61111742328366958</v>
      </c>
      <c r="J2751" s="157">
        <f t="shared" si="126"/>
        <v>5.3396717266723875E-5</v>
      </c>
      <c r="K2751" s="158">
        <f t="shared" si="127"/>
        <v>0</v>
      </c>
      <c r="L2751" s="159">
        <f t="shared" si="128"/>
        <v>-3.0431486240474709E-4</v>
      </c>
    </row>
    <row r="2752" spans="2:12" x14ac:dyDescent="0.2">
      <c r="B2752" s="112" t="s">
        <v>2</v>
      </c>
      <c r="C2752" s="113">
        <f>_xll.qlCalendarAdvance("TARGET",C2751,B2752,"mf")</f>
        <v>55760</v>
      </c>
      <c r="D2752" s="120">
        <f>_xll.xlShmInterpRateFwd($D$3&amp;T(CalculationTrigger),C2752,,5,C2753)</f>
        <v>1.4281992979211611E-2</v>
      </c>
      <c r="E2752" s="120">
        <f>_xll.xlShmInterpRateFwd($E$3&amp;T(CalculationTrigger),C2752,,5,C2753)</f>
        <v>1.4200920776175959E-2</v>
      </c>
      <c r="F2752" s="121">
        <f>_xll.xlShmInterpRateFwd($F$3&amp;T(CalculationTrigger),C2752,,5,C2753)</f>
        <v>1.3871533137605164E-2</v>
      </c>
      <c r="G2752" s="148">
        <f>_xll.xlShmInterpDisc($G$3&amp;T(CalculationTrigger),C2752)</f>
        <v>0.60326003546086093</v>
      </c>
      <c r="H2752" s="149">
        <f>_xll.xlShmInterpDisc($H$3&amp;T(CalculationTrigger),C2752)</f>
        <v>0.60440271484128771</v>
      </c>
      <c r="I2752" s="150">
        <f>_xll.xlShmInterpDisc($I$3&amp;T(CalculationTrigger),C2752)</f>
        <v>0.61095488456940827</v>
      </c>
      <c r="J2752" s="157">
        <f t="shared" si="126"/>
        <v>5.341165234040755E-5</v>
      </c>
      <c r="K2752" s="158">
        <f t="shared" si="127"/>
        <v>0</v>
      </c>
      <c r="L2752" s="159">
        <f t="shared" si="128"/>
        <v>-3.0432836288894446E-4</v>
      </c>
    </row>
    <row r="2753" spans="2:12" x14ac:dyDescent="0.2">
      <c r="B2753" s="112" t="s">
        <v>2</v>
      </c>
      <c r="C2753" s="113">
        <f>_xll.qlCalendarAdvance("TARGET",C2752,B2753,"mf")</f>
        <v>55767</v>
      </c>
      <c r="D2753" s="120">
        <f>_xll.xlShmInterpRateFwd($D$3&amp;T(CalculationTrigger),C2753,,5,C2754)</f>
        <v>1.4281526720182534E-2</v>
      </c>
      <c r="E2753" s="120">
        <f>_xll.xlShmInterpRateFwd($E$3&amp;T(CalculationTrigger),C2753,,5,C2754)</f>
        <v>1.4200393050567185E-2</v>
      </c>
      <c r="F2753" s="121">
        <f>_xll.xlShmInterpRateFwd($F$3&amp;T(CalculationTrigger),C2753,,5,C2754)</f>
        <v>1.3870961616487263E-2</v>
      </c>
      <c r="G2753" s="148">
        <f>_xll.xlShmInterpDisc($G$3&amp;T(CalculationTrigger),C2753)</f>
        <v>0.60309484703730398</v>
      </c>
      <c r="H2753" s="149">
        <f>_xll.xlShmInterpDisc($H$3&amp;T(CalculationTrigger),C2753)</f>
        <v>0.60423815274003012</v>
      </c>
      <c r="I2753" s="150">
        <f>_xll.xlShmInterpDisc($I$3&amp;T(CalculationTrigger),C2753)</f>
        <v>0.61079239583320832</v>
      </c>
      <c r="J2753" s="157">
        <f t="shared" si="126"/>
        <v>5.3426604724509637E-5</v>
      </c>
      <c r="K2753" s="158">
        <f t="shared" si="127"/>
        <v>0</v>
      </c>
      <c r="L2753" s="159">
        <f t="shared" si="128"/>
        <v>-3.0434187200298384E-4</v>
      </c>
    </row>
    <row r="2754" spans="2:12" x14ac:dyDescent="0.2">
      <c r="B2754" s="112" t="s">
        <v>2</v>
      </c>
      <c r="C2754" s="113">
        <f>_xll.qlCalendarAdvance("TARGET",C2753,B2754,"mf")</f>
        <v>55774</v>
      </c>
      <c r="D2754" s="120">
        <f>_xll.xlShmInterpRateFwd($D$3&amp;T(CalculationTrigger),C2754,,5,C2755)</f>
        <v>1.4281065568826332E-2</v>
      </c>
      <c r="E2754" s="120">
        <f>_xll.xlShmInterpRateFwd($E$3&amp;T(CalculationTrigger),C2754,,5,C2755)</f>
        <v>1.4199870850436162E-2</v>
      </c>
      <c r="F2754" s="121">
        <f>_xll.xlShmInterpRateFwd($F$3&amp;T(CalculationTrigger),C2754,,5,C2755)</f>
        <v>1.387039478425506E-2</v>
      </c>
      <c r="G2754" s="148">
        <f>_xll.xlShmInterpDisc($G$3&amp;T(CalculationTrigger),C2754)</f>
        <v>0.6029297092365643</v>
      </c>
      <c r="H2754" s="149">
        <f>_xll.xlShmInterpDisc($H$3&amp;T(CalculationTrigger),C2754)</f>
        <v>0.60407364155649279</v>
      </c>
      <c r="I2754" s="150">
        <f>_xll.xlShmInterpDisc($I$3&amp;T(CalculationTrigger),C2754)</f>
        <v>0.61062995700343214</v>
      </c>
      <c r="J2754" s="157">
        <f t="shared" si="126"/>
        <v>5.3441574165670587E-5</v>
      </c>
      <c r="K2754" s="158">
        <f t="shared" si="127"/>
        <v>0</v>
      </c>
      <c r="L2754" s="159">
        <f t="shared" si="128"/>
        <v>-3.0435539018413313E-4</v>
      </c>
    </row>
    <row r="2755" spans="2:12" x14ac:dyDescent="0.2">
      <c r="B2755" s="112" t="s">
        <v>2</v>
      </c>
      <c r="C2755" s="113">
        <f>_xll.qlCalendarAdvance("TARGET",C2754,B2755,"mf")</f>
        <v>55781</v>
      </c>
      <c r="D2755" s="120">
        <f>_xll.xlShmInterpRateFwd($D$3&amp;T(CalculationTrigger),C2755,,5,C2756)</f>
        <v>1.4280609537891346E-2</v>
      </c>
      <c r="E2755" s="120">
        <f>_xll.xlShmInterpRateFwd($E$3&amp;T(CalculationTrigger),C2755,,5,C2756)</f>
        <v>1.4199354189544761E-2</v>
      </c>
      <c r="F2755" s="121">
        <f>_xll.xlShmInterpRateFwd($F$3&amp;T(CalculationTrigger),C2755,,5,C2756)</f>
        <v>1.3869832652926855E-2</v>
      </c>
      <c r="G2755" s="148">
        <f>_xll.xlShmInterpDisc($G$3&amp;T(CalculationTrigger),C2755)</f>
        <v>0.60276462198280067</v>
      </c>
      <c r="H2755" s="149">
        <f>_xll.xlShmInterpDisc($H$3&amp;T(CalculationTrigger),C2755)</f>
        <v>0.60390918120950654</v>
      </c>
      <c r="I2755" s="150">
        <f>_xll.xlShmInterpDisc($I$3&amp;T(CalculationTrigger),C2755)</f>
        <v>0.61046756800836688</v>
      </c>
      <c r="J2755" s="157">
        <f t="shared" si="126"/>
        <v>5.3456560410494246E-5</v>
      </c>
      <c r="K2755" s="158">
        <f t="shared" si="127"/>
        <v>0</v>
      </c>
      <c r="L2755" s="159">
        <f t="shared" si="128"/>
        <v>-3.0436891786966266E-4</v>
      </c>
    </row>
    <row r="2756" spans="2:12" x14ac:dyDescent="0.2">
      <c r="B2756" s="112" t="s">
        <v>2</v>
      </c>
      <c r="C2756" s="113">
        <f>_xll.qlCalendarAdvance("TARGET",C2755,B2756,"mf")</f>
        <v>55788</v>
      </c>
      <c r="D2756" s="120">
        <f>_xll.xlShmInterpRateFwd($D$3&amp;T(CalculationTrigger),C2756,,5,C2757)</f>
        <v>1.4280158640137505E-2</v>
      </c>
      <c r="E2756" s="120">
        <f>_xll.xlShmInterpRateFwd($E$3&amp;T(CalculationTrigger),C2756,,5,C2757)</f>
        <v>1.4198843081660644E-2</v>
      </c>
      <c r="F2756" s="121">
        <f>_xll.xlShmInterpRateFwd($F$3&amp;T(CalculationTrigger),C2756,,5,C2757)</f>
        <v>1.3869275234491997E-2</v>
      </c>
      <c r="G2756" s="148">
        <f>_xll.xlShmInterpDisc($G$3&amp;T(CalculationTrigger),C2756)</f>
        <v>0.60259958520009504</v>
      </c>
      <c r="H2756" s="149">
        <f>_xll.xlShmInterpDisc($H$3&amp;T(CalculationTrigger),C2756)</f>
        <v>0.60374477161781881</v>
      </c>
      <c r="I2756" s="150">
        <f>_xll.xlShmInterpDisc($I$3&amp;T(CalculationTrigger),C2756)</f>
        <v>0.61030522877622351</v>
      </c>
      <c r="J2756" s="157">
        <f t="shared" si="126"/>
        <v>5.3471563205601178E-5</v>
      </c>
      <c r="K2756" s="158">
        <f t="shared" si="127"/>
        <v>0</v>
      </c>
      <c r="L2756" s="159">
        <f t="shared" si="128"/>
        <v>-3.0438245549682717E-4</v>
      </c>
    </row>
    <row r="2757" spans="2:12" x14ac:dyDescent="0.2">
      <c r="B2757" s="112" t="s">
        <v>2</v>
      </c>
      <c r="C2757" s="113">
        <f>_xll.qlCalendarAdvance("TARGET",C2756,B2757,"mf")</f>
        <v>55795</v>
      </c>
      <c r="D2757" s="120">
        <f>_xll.xlShmInterpRateFwd($D$3&amp;T(CalculationTrigger),C2757,,5,C2758)</f>
        <v>1.4279712888278404E-2</v>
      </c>
      <c r="E2757" s="120">
        <f>_xll.xlShmInterpRateFwd($E$3&amp;T(CalculationTrigger),C2757,,5,C2758)</f>
        <v>1.4198337540510942E-2</v>
      </c>
      <c r="F2757" s="121">
        <f>_xll.xlShmInterpRateFwd($F$3&amp;T(CalculationTrigger),C2757,,5,C2758)</f>
        <v>1.3868722540962998E-2</v>
      </c>
      <c r="G2757" s="148">
        <f>_xll.xlShmInterpDisc($G$3&amp;T(CalculationTrigger),C2757)</f>
        <v>0.60243459881245276</v>
      </c>
      <c r="H2757" s="149">
        <f>_xll.xlShmInterpDisc($H$3&amp;T(CalculationTrigger),C2757)</f>
        <v>0.60358041270009377</v>
      </c>
      <c r="I2757" s="150">
        <f>_xll.xlShmInterpDisc($I$3&amp;T(CalculationTrigger),C2757)</f>
        <v>0.6101429392351374</v>
      </c>
      <c r="J2757" s="157">
        <f t="shared" ref="J2757:J2820" si="129">-365*LN(G2757/$H2757)/($C2757-$C$4)</f>
        <v>5.3486582297619251E-5</v>
      </c>
      <c r="K2757" s="158">
        <f t="shared" ref="K2757:K2820" si="130">-365*LN(H2757/$H2757)/($C2757-$C$4)</f>
        <v>0</v>
      </c>
      <c r="L2757" s="159">
        <f t="shared" ref="L2757:L2820" si="131">-365*LN(I2757/$H2757)/($C2757-$C$4)</f>
        <v>-3.0439600350291488E-4</v>
      </c>
    </row>
    <row r="2758" spans="2:12" x14ac:dyDescent="0.2">
      <c r="B2758" s="112" t="s">
        <v>2</v>
      </c>
      <c r="C2758" s="113">
        <f>_xll.qlCalendarAdvance("TARGET",C2757,B2758,"mf")</f>
        <v>55802</v>
      </c>
      <c r="D2758" s="120">
        <f>_xll.xlShmInterpRateFwd($D$3&amp;T(CalculationTrigger),C2758,,5,C2759)</f>
        <v>1.4279272295050806E-2</v>
      </c>
      <c r="E2758" s="120">
        <f>_xll.xlShmInterpRateFwd($E$3&amp;T(CalculationTrigger),C2758,,5,C2759)</f>
        <v>1.4197837579834359E-2</v>
      </c>
      <c r="F2758" s="121">
        <f>_xll.xlShmInterpRateFwd($F$3&amp;T(CalculationTrigger),C2758,,5,C2759)</f>
        <v>1.38681745843292E-2</v>
      </c>
      <c r="G2758" s="148">
        <f>_xll.xlShmInterpDisc($G$3&amp;T(CalculationTrigger),C2758)</f>
        <v>0.60226966274380311</v>
      </c>
      <c r="H2758" s="149">
        <f>_xll.xlShmInterpDisc($H$3&amp;T(CalculationTrigger),C2758)</f>
        <v>0.60341610437491278</v>
      </c>
      <c r="I2758" s="150">
        <f>_xll.xlShmInterpDisc($I$3&amp;T(CalculationTrigger),C2758)</f>
        <v>0.60998069931316801</v>
      </c>
      <c r="J2758" s="157">
        <f t="shared" si="129"/>
        <v>5.3501617433158571E-5</v>
      </c>
      <c r="K2758" s="158">
        <f t="shared" si="130"/>
        <v>0</v>
      </c>
      <c r="L2758" s="159">
        <f t="shared" si="131"/>
        <v>-3.0440956232517943E-4</v>
      </c>
    </row>
    <row r="2759" spans="2:12" x14ac:dyDescent="0.2">
      <c r="B2759" s="112" t="s">
        <v>2</v>
      </c>
      <c r="C2759" s="113">
        <f>_xll.qlCalendarAdvance("TARGET",C2758,B2759,"mf")</f>
        <v>55809</v>
      </c>
      <c r="D2759" s="120">
        <f>_xll.xlShmInterpRateFwd($D$3&amp;T(CalculationTrigger),C2759,,5,C2760)</f>
        <v>1.427883687320306E-2</v>
      </c>
      <c r="E2759" s="120">
        <f>_xll.xlShmInterpRateFwd($E$3&amp;T(CalculationTrigger),C2759,,5,C2760)</f>
        <v>1.4197343213415951E-2</v>
      </c>
      <c r="F2759" s="121">
        <f>_xll.xlShmInterpRateFwd($F$3&amp;T(CalculationTrigger),C2759,,5,C2760)</f>
        <v>1.3867631376614706E-2</v>
      </c>
      <c r="G2759" s="148">
        <f>_xll.xlShmInterpDisc($G$3&amp;T(CalculationTrigger),C2759)</f>
        <v>0.60210477691799946</v>
      </c>
      <c r="H2759" s="149">
        <f>_xll.xlShmInterpDisc($H$3&amp;T(CalculationTrigger),C2759)</f>
        <v>0.60325184656077457</v>
      </c>
      <c r="I2759" s="150">
        <f>_xll.xlShmInterpDisc($I$3&amp;T(CalculationTrigger),C2759)</f>
        <v>0.60981850893829959</v>
      </c>
      <c r="J2759" s="157">
        <f t="shared" si="129"/>
        <v>5.3516668358845929E-5</v>
      </c>
      <c r="K2759" s="158">
        <f t="shared" si="130"/>
        <v>0</v>
      </c>
      <c r="L2759" s="159">
        <f t="shared" si="131"/>
        <v>-3.0442313240089565E-4</v>
      </c>
    </row>
    <row r="2760" spans="2:12" x14ac:dyDescent="0.2">
      <c r="B2760" s="112" t="s">
        <v>2</v>
      </c>
      <c r="C2760" s="113">
        <f>_xll.qlCalendarAdvance("TARGET",C2759,B2760,"mf")</f>
        <v>55816</v>
      </c>
      <c r="D2760" s="120">
        <f>_xll.xlShmInterpRateFwd($D$3&amp;T(CalculationTrigger),C2760,,5,C2761)</f>
        <v>1.4278406635437186E-2</v>
      </c>
      <c r="E2760" s="120">
        <f>_xll.xlShmInterpRateFwd($E$3&amp;T(CalculationTrigger),C2760,,5,C2761)</f>
        <v>1.4196854454953884E-2</v>
      </c>
      <c r="F2760" s="121">
        <f>_xll.xlShmInterpRateFwd($F$3&amp;T(CalculationTrigger),C2760,,5,C2761)</f>
        <v>1.3867092929745155E-2</v>
      </c>
      <c r="G2760" s="148">
        <f>_xll.xlShmInterpDisc($G$3&amp;T(CalculationTrigger),C2760)</f>
        <v>0.60193994125881889</v>
      </c>
      <c r="H2760" s="149">
        <f>_xll.xlShmInterpDisc($H$3&amp;T(CalculationTrigger),C2760)</f>
        <v>0.60308763917609498</v>
      </c>
      <c r="I2760" s="150">
        <f>_xll.xlShmInterpDisc($I$3&amp;T(CalculationTrigger),C2760)</f>
        <v>0.60965636803844059</v>
      </c>
      <c r="J2760" s="157">
        <f t="shared" si="129"/>
        <v>5.3531734821302852E-5</v>
      </c>
      <c r="K2760" s="158">
        <f t="shared" si="130"/>
        <v>0</v>
      </c>
      <c r="L2760" s="159">
        <f t="shared" si="131"/>
        <v>-3.0443671416732255E-4</v>
      </c>
    </row>
    <row r="2761" spans="2:12" x14ac:dyDescent="0.2">
      <c r="B2761" s="112" t="s">
        <v>2</v>
      </c>
      <c r="C2761" s="113">
        <f>_xll.qlCalendarAdvance("TARGET",C2760,B2761,"mf")</f>
        <v>55823</v>
      </c>
      <c r="D2761" s="120">
        <f>_xll.xlShmInterpRateFwd($D$3&amp;T(CalculationTrigger),C2761,,5,C2762)</f>
        <v>1.4277981594524706E-2</v>
      </c>
      <c r="E2761" s="120">
        <f>_xll.xlShmInterpRateFwd($E$3&amp;T(CalculationTrigger),C2761,,5,C2762)</f>
        <v>1.4196371318233217E-2</v>
      </c>
      <c r="F2761" s="121">
        <f>_xll.xlShmInterpRateFwd($F$3&amp;T(CalculationTrigger),C2761,,5,C2762)</f>
        <v>1.3866559255796773E-2</v>
      </c>
      <c r="G2761" s="148">
        <f>_xll.xlShmInterpDisc($G$3&amp;T(CalculationTrigger),C2761)</f>
        <v>0.6017751556899632</v>
      </c>
      <c r="H2761" s="149">
        <f>_xll.xlShmInterpDisc($H$3&amp;T(CalculationTrigger),C2761)</f>
        <v>0.60292348213920777</v>
      </c>
      <c r="I2761" s="150">
        <f>_xll.xlShmInterpDisc($I$3&amp;T(CalculationTrigger),C2761)</f>
        <v>0.60949427654142518</v>
      </c>
      <c r="J2761" s="157">
        <f t="shared" si="129"/>
        <v>5.3546816567139378E-5</v>
      </c>
      <c r="K2761" s="158">
        <f t="shared" si="130"/>
        <v>0</v>
      </c>
      <c r="L2761" s="159">
        <f t="shared" si="131"/>
        <v>-3.0445030806174604E-4</v>
      </c>
    </row>
    <row r="2762" spans="2:12" x14ac:dyDescent="0.2">
      <c r="B2762" s="112" t="s">
        <v>2</v>
      </c>
      <c r="C2762" s="113">
        <f>_xll.qlCalendarAdvance("TARGET",C2761,B2762,"mf")</f>
        <v>55830</v>
      </c>
      <c r="D2762" s="120">
        <f>_xll.xlShmInterpRateFwd($D$3&amp;T(CalculationTrigger),C2762,,5,C2763)</f>
        <v>1.4277561763150261E-2</v>
      </c>
      <c r="E2762" s="120">
        <f>_xll.xlShmInterpRateFwd($E$3&amp;T(CalculationTrigger),C2762,,5,C2763)</f>
        <v>1.4195893816975294E-2</v>
      </c>
      <c r="F2762" s="121">
        <f>_xll.xlShmInterpRateFwd($F$3&amp;T(CalculationTrigger),C2762,,5,C2763)</f>
        <v>1.3866030366706788E-2</v>
      </c>
      <c r="G2762" s="148">
        <f>_xll.xlShmInterpDisc($G$3&amp;T(CalculationTrigger),C2762)</f>
        <v>0.60161042013505817</v>
      </c>
      <c r="H2762" s="149">
        <f>_xll.xlShmInterpDisc($H$3&amp;T(CalculationTrigger),C2762)</f>
        <v>0.6027593753683641</v>
      </c>
      <c r="I2762" s="150">
        <f>_xll.xlShmInterpDisc($I$3&amp;T(CalculationTrigger),C2762)</f>
        <v>0.60933223437501149</v>
      </c>
      <c r="J2762" s="157">
        <f t="shared" si="129"/>
        <v>5.3561913342988416E-5</v>
      </c>
      <c r="K2762" s="158">
        <f t="shared" si="130"/>
        <v>0</v>
      </c>
      <c r="L2762" s="159">
        <f t="shared" si="131"/>
        <v>-3.0446391452141778E-4</v>
      </c>
    </row>
    <row r="2763" spans="2:12" x14ac:dyDescent="0.2">
      <c r="B2763" s="112" t="s">
        <v>2</v>
      </c>
      <c r="C2763" s="113">
        <f>_xll.qlCalendarAdvance("TARGET",C2762,B2763,"mf")</f>
        <v>55837</v>
      </c>
      <c r="D2763" s="120">
        <f>_xll.xlShmInterpRateFwd($D$3&amp;T(CalculationTrigger),C2763,,5,C2764)</f>
        <v>1.4277147154108553E-2</v>
      </c>
      <c r="E2763" s="120">
        <f>_xll.xlShmInterpRateFwd($E$3&amp;T(CalculationTrigger),C2763,,5,C2764)</f>
        <v>1.4195421964953594E-2</v>
      </c>
      <c r="F2763" s="121">
        <f>_xll.xlShmInterpRateFwd($F$3&amp;T(CalculationTrigger),C2763,,5,C2764)</f>
        <v>1.386550627452827E-2</v>
      </c>
      <c r="G2763" s="148">
        <f>_xll.xlShmInterpDisc($G$3&amp;T(CalculationTrigger),C2763)</f>
        <v>0.6014457345176546</v>
      </c>
      <c r="H2763" s="149">
        <f>_xll.xlShmInterpDisc($H$3&amp;T(CalculationTrigger),C2763)</f>
        <v>0.60259531878173334</v>
      </c>
      <c r="I2763" s="150">
        <f>_xll.xlShmInterpDisc($I$3&amp;T(CalculationTrigger),C2763)</f>
        <v>0.60917024146688348</v>
      </c>
      <c r="J2763" s="157">
        <f t="shared" si="129"/>
        <v>5.3577024895452635E-5</v>
      </c>
      <c r="K2763" s="158">
        <f t="shared" si="130"/>
        <v>0</v>
      </c>
      <c r="L2763" s="159">
        <f t="shared" si="131"/>
        <v>-3.0447753398361632E-4</v>
      </c>
    </row>
    <row r="2764" spans="2:12" x14ac:dyDescent="0.2">
      <c r="B2764" s="112" t="s">
        <v>2</v>
      </c>
      <c r="C2764" s="113">
        <f>_xll.qlCalendarAdvance("TARGET",C2763,B2764,"mf")</f>
        <v>55844</v>
      </c>
      <c r="D2764" s="120">
        <f>_xll.xlShmInterpRateFwd($D$3&amp;T(CalculationTrigger),C2764,,5,C2765)</f>
        <v>1.4276737780084226E-2</v>
      </c>
      <c r="E2764" s="120">
        <f>_xll.xlShmInterpRateFwd($E$3&amp;T(CalculationTrigger),C2764,,5,C2765)</f>
        <v>1.4194955775895251E-2</v>
      </c>
      <c r="F2764" s="121">
        <f>_xll.xlShmInterpRateFwd($F$3&amp;T(CalculationTrigger),C2764,,5,C2765)</f>
        <v>1.3864986991238984E-2</v>
      </c>
      <c r="G2764" s="148">
        <f>_xll.xlShmInterpDisc($G$3&amp;T(CalculationTrigger),C2764)</f>
        <v>0.60128109876122726</v>
      </c>
      <c r="H2764" s="149">
        <f>_xll.xlShmInterpDisc($H$3&amp;T(CalculationTrigger),C2764)</f>
        <v>0.60243131229740254</v>
      </c>
      <c r="I2764" s="150">
        <f>_xll.xlShmInterpDisc($I$3&amp;T(CalculationTrigger),C2764)</f>
        <v>0.60900829774464971</v>
      </c>
      <c r="J2764" s="157">
        <f t="shared" si="129"/>
        <v>5.3592150971166915E-5</v>
      </c>
      <c r="K2764" s="158">
        <f t="shared" si="130"/>
        <v>0</v>
      </c>
      <c r="L2764" s="159">
        <f t="shared" si="131"/>
        <v>-3.0449116688560424E-4</v>
      </c>
    </row>
    <row r="2765" spans="2:12" x14ac:dyDescent="0.2">
      <c r="B2765" s="112" t="s">
        <v>2</v>
      </c>
      <c r="C2765" s="113">
        <f>_xll.qlCalendarAdvance("TARGET",C2764,B2765,"mf")</f>
        <v>55851</v>
      </c>
      <c r="D2765" s="120">
        <f>_xll.xlShmInterpRateFwd($D$3&amp;T(CalculationTrigger),C2765,,5,C2766)</f>
        <v>1.4276333653802481E-2</v>
      </c>
      <c r="E2765" s="120">
        <f>_xll.xlShmInterpRateFwd($E$3&amp;T(CalculationTrigger),C2765,,5,C2766)</f>
        <v>1.4194495263539001E-2</v>
      </c>
      <c r="F2765" s="121">
        <f>_xll.xlShmInterpRateFwd($F$3&amp;T(CalculationTrigger),C2765,,5,C2766)</f>
        <v>1.3864472528781957E-2</v>
      </c>
      <c r="G2765" s="148">
        <f>_xll.xlShmInterpDisc($G$3&amp;T(CalculationTrigger),C2765)</f>
        <v>0.60111651278917633</v>
      </c>
      <c r="H2765" s="149">
        <f>_xll.xlShmInterpDisc($H$3&amp;T(CalculationTrigger),C2765)</f>
        <v>0.6022673558333772</v>
      </c>
      <c r="I2765" s="150">
        <f>_xll.xlShmInterpDisc($I$3&amp;T(CalculationTrigger),C2765)</f>
        <v>0.60884640313584426</v>
      </c>
      <c r="J2765" s="157">
        <f t="shared" si="129"/>
        <v>5.360729131674526E-5</v>
      </c>
      <c r="K2765" s="158">
        <f t="shared" si="130"/>
        <v>0</v>
      </c>
      <c r="L2765" s="159">
        <f t="shared" si="131"/>
        <v>-3.0450481366464644E-4</v>
      </c>
    </row>
    <row r="2766" spans="2:12" x14ac:dyDescent="0.2">
      <c r="B2766" s="112" t="s">
        <v>2</v>
      </c>
      <c r="C2766" s="113">
        <f>_xll.qlCalendarAdvance("TARGET",C2765,B2766,"mf")</f>
        <v>55858</v>
      </c>
      <c r="D2766" s="120">
        <f>_xll.xlShmInterpRateFwd($D$3&amp;T(CalculationTrigger),C2766,,5,C2767)</f>
        <v>1.427593478805223E-2</v>
      </c>
      <c r="E2766" s="120">
        <f>_xll.xlShmInterpRateFwd($E$3&amp;T(CalculationTrigger),C2766,,5,C2767)</f>
        <v>1.4194040441658328E-2</v>
      </c>
      <c r="F2766" s="121">
        <f>_xll.xlShmInterpRateFwd($F$3&amp;T(CalculationTrigger),C2766,,5,C2767)</f>
        <v>1.386396289922184E-2</v>
      </c>
      <c r="G2766" s="148">
        <f>_xll.xlShmInterpDisc($G$3&amp;T(CalculationTrigger),C2766)</f>
        <v>0.60095197652482713</v>
      </c>
      <c r="H2766" s="149">
        <f>_xll.xlShmInterpDisc($H$3&amp;T(CalculationTrigger),C2766)</f>
        <v>0.60210344930758131</v>
      </c>
      <c r="I2766" s="150">
        <f>_xll.xlShmInterpDisc($I$3&amp;T(CalculationTrigger),C2766)</f>
        <v>0.60868455756792739</v>
      </c>
      <c r="J2766" s="157">
        <f t="shared" si="129"/>
        <v>5.3622445678799519E-5</v>
      </c>
      <c r="K2766" s="158">
        <f t="shared" si="130"/>
        <v>0</v>
      </c>
      <c r="L2766" s="159">
        <f t="shared" si="131"/>
        <v>-3.0451847475802254E-4</v>
      </c>
    </row>
    <row r="2767" spans="2:12" x14ac:dyDescent="0.2">
      <c r="B2767" s="112" t="s">
        <v>2</v>
      </c>
      <c r="C2767" s="113">
        <f>_xll.qlCalendarAdvance("TARGET",C2766,B2767,"mf")</f>
        <v>55865</v>
      </c>
      <c r="D2767" s="120">
        <f>_xll.xlShmInterpRateFwd($D$3&amp;T(CalculationTrigger),C2767,,5,C2768)</f>
        <v>1.4275541195535498E-2</v>
      </c>
      <c r="E2767" s="120">
        <f>_xll.xlShmInterpRateFwd($E$3&amp;T(CalculationTrigger),C2767,,5,C2768)</f>
        <v>1.4193591323991965E-2</v>
      </c>
      <c r="F2767" s="121">
        <f>_xll.xlShmInterpRateFwd($F$3&amp;T(CalculationTrigger),C2767,,5,C2768)</f>
        <v>1.3863458114553792E-2</v>
      </c>
      <c r="G2767" s="148">
        <f>_xll.xlShmInterpDisc($G$3&amp;T(CalculationTrigger),C2767)</f>
        <v>0.60078748989142938</v>
      </c>
      <c r="H2767" s="149">
        <f>_xll.xlShmInterpDisc($H$3&amp;T(CalculationTrigger),C2767)</f>
        <v>0.60193959263785701</v>
      </c>
      <c r="I2767" s="150">
        <f>_xll.xlShmInterpDisc($I$3&amp;T(CalculationTrigger),C2767)</f>
        <v>0.60852276096828417</v>
      </c>
      <c r="J2767" s="157">
        <f t="shared" si="129"/>
        <v>5.3637613803964356E-5</v>
      </c>
      <c r="K2767" s="158">
        <f t="shared" si="130"/>
        <v>0</v>
      </c>
      <c r="L2767" s="159">
        <f t="shared" si="131"/>
        <v>-3.0453215060299589E-4</v>
      </c>
    </row>
    <row r="2768" spans="2:12" x14ac:dyDescent="0.2">
      <c r="B2768" s="112" t="s">
        <v>2</v>
      </c>
      <c r="C2768" s="113">
        <f>_xll.qlCalendarAdvance("TARGET",C2767,B2768,"mf")</f>
        <v>55872</v>
      </c>
      <c r="D2768" s="120">
        <f>_xll.xlShmInterpRateFwd($D$3&amp;T(CalculationTrigger),C2768,,5,C2769)</f>
        <v>1.4275404550743902E-2</v>
      </c>
      <c r="E2768" s="120">
        <f>_xll.xlShmInterpRateFwd($E$3&amp;T(CalculationTrigger),C2768,,5,C2769)</f>
        <v>1.4193392475136077E-2</v>
      </c>
      <c r="F2768" s="121">
        <f>_xll.xlShmInterpRateFwd($F$3&amp;T(CalculationTrigger),C2768,,5,C2769)</f>
        <v>1.3863185967025222E-2</v>
      </c>
      <c r="G2768" s="148">
        <f>_xll.xlShmInterpDisc($G$3&amp;T(CalculationTrigger),C2768)</f>
        <v>0.60062305281215855</v>
      </c>
      <c r="H2768" s="149">
        <f>_xll.xlShmInterpDisc($H$3&amp;T(CalculationTrigger),C2768)</f>
        <v>0.60177578574196533</v>
      </c>
      <c r="I2768" s="150">
        <f>_xll.xlShmInterpDisc($I$3&amp;T(CalculationTrigger),C2768)</f>
        <v>0.60836101326422554</v>
      </c>
      <c r="J2768" s="157">
        <f t="shared" si="129"/>
        <v>5.3652795438850428E-5</v>
      </c>
      <c r="K2768" s="158">
        <f t="shared" si="130"/>
        <v>0</v>
      </c>
      <c r="L2768" s="159">
        <f t="shared" si="131"/>
        <v>-3.0454584163683209E-4</v>
      </c>
    </row>
    <row r="2769" spans="2:12" x14ac:dyDescent="0.2">
      <c r="B2769" s="112" t="s">
        <v>2</v>
      </c>
      <c r="C2769" s="113">
        <f>_xll.qlCalendarAdvance("TARGET",C2768,B2769,"mf")</f>
        <v>55880</v>
      </c>
      <c r="D2769" s="120">
        <f>_xll.xlShmInterpRateFwd($D$3&amp;T(CalculationTrigger),C2769,,5,C2770)</f>
        <v>1.4274715598997114E-2</v>
      </c>
      <c r="E2769" s="120">
        <f>_xll.xlShmInterpRateFwd($E$3&amp;T(CalculationTrigger),C2769,,5,C2770)</f>
        <v>1.4192648200966298E-2</v>
      </c>
      <c r="F2769" s="121">
        <f>_xll.xlShmInterpRateFwd($F$3&amp;T(CalculationTrigger),C2769,,5,C2770)</f>
        <v>1.3862392803266437E-2</v>
      </c>
      <c r="G2769" s="148">
        <f>_xll.xlShmInterpDisc($G$3&amp;T(CalculationTrigger),C2769)</f>
        <v>0.6004351853014368</v>
      </c>
      <c r="H2769" s="149">
        <f>_xll.xlShmInterpDisc($H$3&amp;T(CalculationTrigger),C2769)</f>
        <v>0.60158863870289259</v>
      </c>
      <c r="I2769" s="150">
        <f>_xll.xlShmInterpDisc($I$3&amp;T(CalculationTrigger),C2769)</f>
        <v>0.60817621852410231</v>
      </c>
      <c r="J2769" s="157">
        <f t="shared" si="129"/>
        <v>5.3670162096199771E-5</v>
      </c>
      <c r="K2769" s="158">
        <f t="shared" si="130"/>
        <v>0</v>
      </c>
      <c r="L2769" s="159">
        <f t="shared" si="131"/>
        <v>-3.0456150769218193E-4</v>
      </c>
    </row>
    <row r="2770" spans="2:12" x14ac:dyDescent="0.2">
      <c r="B2770" s="112" t="s">
        <v>2</v>
      </c>
      <c r="C2770" s="113">
        <f>_xll.qlCalendarAdvance("TARGET",C2769,B2770,"mf")</f>
        <v>55887</v>
      </c>
      <c r="D2770" s="120">
        <f>_xll.xlShmInterpRateFwd($D$3&amp;T(CalculationTrigger),C2770,,5,C2771)</f>
        <v>1.4274338662387212E-2</v>
      </c>
      <c r="E2770" s="120">
        <f>_xll.xlShmInterpRateFwd($E$3&amp;T(CalculationTrigger),C2770,,5,C2771)</f>
        <v>1.4192217100297087E-2</v>
      </c>
      <c r="F2770" s="121">
        <f>_xll.xlShmInterpRateFwd($F$3&amp;T(CalculationTrigger),C2770,,5,C2771)</f>
        <v>1.386190332343218E-2</v>
      </c>
      <c r="G2770" s="148">
        <f>_xll.xlShmInterpDisc($G$3&amp;T(CalculationTrigger),C2770)</f>
        <v>0.60027085415053938</v>
      </c>
      <c r="H2770" s="149">
        <f>_xll.xlShmInterpDisc($H$3&amp;T(CalculationTrigger),C2770)</f>
        <v>0.60142493818790921</v>
      </c>
      <c r="I2770" s="150">
        <f>_xll.xlShmInterpDisc($I$3&amp;T(CalculationTrigger),C2770)</f>
        <v>0.60801457535118342</v>
      </c>
      <c r="J2770" s="157">
        <f t="shared" si="129"/>
        <v>5.368537182726824E-5</v>
      </c>
      <c r="K2770" s="158">
        <f t="shared" si="130"/>
        <v>0</v>
      </c>
      <c r="L2770" s="159">
        <f t="shared" si="131"/>
        <v>-3.0457523274601632E-4</v>
      </c>
    </row>
    <row r="2771" spans="2:12" x14ac:dyDescent="0.2">
      <c r="B2771" s="112" t="s">
        <v>2</v>
      </c>
      <c r="C2771" s="113">
        <f>_xll.qlCalendarAdvance("TARGET",C2770,B2771,"mf")</f>
        <v>55894</v>
      </c>
      <c r="D2771" s="120">
        <f>_xll.xlShmInterpRateFwd($D$3&amp;T(CalculationTrigger),C2771,,5,C2772)</f>
        <v>1.4273967051776713E-2</v>
      </c>
      <c r="E2771" s="120">
        <f>_xll.xlShmInterpRateFwd($E$3&amp;T(CalculationTrigger),C2771,,5,C2772)</f>
        <v>1.4191791760818584E-2</v>
      </c>
      <c r="F2771" s="121">
        <f>_xll.xlShmInterpRateFwd($F$3&amp;T(CalculationTrigger),C2771,,5,C2772)</f>
        <v>1.3861418738173462E-2</v>
      </c>
      <c r="G2771" s="148">
        <f>_xll.xlShmInterpDisc($G$3&amp;T(CalculationTrigger),C2771)</f>
        <v>0.60010657231183551</v>
      </c>
      <c r="H2771" s="149">
        <f>_xll.xlShmInterpDisc($H$3&amp;T(CalculationTrigger),C2771)</f>
        <v>0.60126128718776561</v>
      </c>
      <c r="I2771" s="150">
        <f>_xll.xlShmInterpDisc($I$3&amp;T(CalculationTrigger),C2771)</f>
        <v>0.60785298084491679</v>
      </c>
      <c r="J2771" s="157">
        <f t="shared" si="129"/>
        <v>5.3700594271728517E-5</v>
      </c>
      <c r="K2771" s="158">
        <f t="shared" si="130"/>
        <v>0</v>
      </c>
      <c r="L2771" s="159">
        <f t="shared" si="131"/>
        <v>-3.0458897436298581E-4</v>
      </c>
    </row>
    <row r="2772" spans="2:12" x14ac:dyDescent="0.2">
      <c r="B2772" s="112" t="s">
        <v>2</v>
      </c>
      <c r="C2772" s="113">
        <f>_xll.qlCalendarAdvance("TARGET",C2771,B2772,"mf")</f>
        <v>55901</v>
      </c>
      <c r="D2772" s="120">
        <f>_xll.xlShmInterpRateFwd($D$3&amp;T(CalculationTrigger),C2772,,5,C2773)</f>
        <v>1.4273600779856076E-2</v>
      </c>
      <c r="E2772" s="120">
        <f>_xll.xlShmInterpRateFwd($E$3&amp;T(CalculationTrigger),C2772,,5,C2773)</f>
        <v>1.4191372196223196E-2</v>
      </c>
      <c r="F2772" s="121">
        <f>_xll.xlShmInterpRateFwd($F$3&amp;T(CalculationTrigger),C2772,,5,C2773)</f>
        <v>1.3860939059497025E-2</v>
      </c>
      <c r="G2772" s="148">
        <f>_xll.xlShmInterpDisc($G$3&amp;T(CalculationTrigger),C2772)</f>
        <v>0.59994233970819244</v>
      </c>
      <c r="H2772" s="149">
        <f>_xll.xlShmInterpDisc($H$3&amp;T(CalculationTrigger),C2772)</f>
        <v>0.6010976856198873</v>
      </c>
      <c r="I2772" s="150">
        <f>_xll.xlShmInterpDisc($I$3&amp;T(CalculationTrigger),C2772)</f>
        <v>0.60769143493230748</v>
      </c>
      <c r="J2772" s="157">
        <f t="shared" si="129"/>
        <v>5.3715829176194709E-5</v>
      </c>
      <c r="K2772" s="158">
        <f t="shared" si="130"/>
        <v>0</v>
      </c>
      <c r="L2772" s="159">
        <f t="shared" si="131"/>
        <v>-3.0460273298036397E-4</v>
      </c>
    </row>
    <row r="2773" spans="2:12" x14ac:dyDescent="0.2">
      <c r="B2773" s="112" t="s">
        <v>2</v>
      </c>
      <c r="C2773" s="113">
        <f>_xll.qlCalendarAdvance("TARGET",C2772,B2773,"mf")</f>
        <v>55908</v>
      </c>
      <c r="D2773" s="120">
        <f>_xll.xlShmInterpRateFwd($D$3&amp;T(CalculationTrigger),C2773,,5,C2774)</f>
        <v>1.4273239859402652E-2</v>
      </c>
      <c r="E2773" s="120">
        <f>_xll.xlShmInterpRateFwd($E$3&amp;T(CalculationTrigger),C2773,,5,C2774)</f>
        <v>1.4190958420290221E-2</v>
      </c>
      <c r="F2773" s="121">
        <f>_xll.xlShmInterpRateFwd($F$3&amp;T(CalculationTrigger),C2773,,5,C2774)</f>
        <v>1.3860464299386447E-2</v>
      </c>
      <c r="G2773" s="148">
        <f>_xll.xlShmInterpDisc($G$3&amp;T(CalculationTrigger),C2773)</f>
        <v>0.59977815626240405</v>
      </c>
      <c r="H2773" s="149">
        <f>_xll.xlShmInterpDisc($H$3&amp;T(CalculationTrigger),C2773)</f>
        <v>0.60093413340161983</v>
      </c>
      <c r="I2773" s="150">
        <f>_xll.xlShmInterpDisc($I$3&amp;T(CalculationTrigger),C2773)</f>
        <v>0.60752993754028706</v>
      </c>
      <c r="J2773" s="157">
        <f t="shared" si="129"/>
        <v>5.3731076287275655E-5</v>
      </c>
      <c r="K2773" s="158">
        <f t="shared" si="130"/>
        <v>0</v>
      </c>
      <c r="L2773" s="159">
        <f t="shared" si="131"/>
        <v>-3.0461650903541447E-4</v>
      </c>
    </row>
    <row r="2774" spans="2:12" x14ac:dyDescent="0.2">
      <c r="B2774" s="112" t="s">
        <v>2</v>
      </c>
      <c r="C2774" s="113">
        <f>_xll.qlCalendarAdvance("TARGET",C2773,B2774,"mf")</f>
        <v>55915</v>
      </c>
      <c r="D2774" s="120">
        <f>_xll.xlShmInterpRateFwd($D$3&amp;T(CalculationTrigger),C2774,,5,C2775)</f>
        <v>1.4272884303147446E-2</v>
      </c>
      <c r="E2774" s="120">
        <f>_xll.xlShmInterpRateFwd($E$3&amp;T(CalculationTrigger),C2774,,5,C2775)</f>
        <v>1.419055044678158E-2</v>
      </c>
      <c r="F2774" s="121">
        <f>_xll.xlShmInterpRateFwd($F$3&amp;T(CalculationTrigger),C2774,,5,C2775)</f>
        <v>1.3859994469871652E-2</v>
      </c>
      <c r="G2774" s="148">
        <f>_xll.xlShmInterpDisc($G$3&amp;T(CalculationTrigger),C2774)</f>
        <v>0.59961402189718982</v>
      </c>
      <c r="H2774" s="149">
        <f>_xll.xlShmInterpDisc($H$3&amp;T(CalculationTrigger),C2774)</f>
        <v>0.60077063045022816</v>
      </c>
      <c r="I2774" s="150">
        <f>_xll.xlShmInterpDisc($I$3&amp;T(CalculationTrigger),C2774)</f>
        <v>0.60736848859571368</v>
      </c>
      <c r="J2774" s="157">
        <f t="shared" si="129"/>
        <v>5.3746335351605958E-5</v>
      </c>
      <c r="K2774" s="158">
        <f t="shared" si="130"/>
        <v>0</v>
      </c>
      <c r="L2774" s="159">
        <f t="shared" si="131"/>
        <v>-3.0463030296540912E-4</v>
      </c>
    </row>
    <row r="2775" spans="2:12" x14ac:dyDescent="0.2">
      <c r="B2775" s="112" t="s">
        <v>2</v>
      </c>
      <c r="C2775" s="113">
        <f>_xll.qlCalendarAdvance("TARGET",C2774,B2775,"mf")</f>
        <v>55922</v>
      </c>
      <c r="D2775" s="120">
        <f>_xll.xlShmInterpRateFwd($D$3&amp;T(CalculationTrigger),C2775,,5,C2776)</f>
        <v>1.4272534123792511E-2</v>
      </c>
      <c r="E2775" s="120">
        <f>_xll.xlShmInterpRateFwd($E$3&amp;T(CalculationTrigger),C2775,,5,C2776)</f>
        <v>1.4190148289395492E-2</v>
      </c>
      <c r="F2775" s="121">
        <f>_xll.xlShmInterpRateFwd($F$3&amp;T(CalculationTrigger),C2775,,5,C2776)</f>
        <v>1.3859529582895679E-2</v>
      </c>
      <c r="G2775" s="148">
        <f>_xll.xlShmInterpDisc($G$3&amp;T(CalculationTrigger),C2775)</f>
        <v>0.59944993653519563</v>
      </c>
      <c r="H2775" s="149">
        <f>_xll.xlShmInterpDisc($H$3&amp;T(CalculationTrigger),C2775)</f>
        <v>0.60060717668289687</v>
      </c>
      <c r="I2775" s="150">
        <f>_xll.xlShmInterpDisc($I$3&amp;T(CalculationTrigger),C2775)</f>
        <v>0.60720708802537204</v>
      </c>
      <c r="J2775" s="157">
        <f t="shared" si="129"/>
        <v>5.3761606115796255E-5</v>
      </c>
      <c r="K2775" s="158">
        <f t="shared" si="130"/>
        <v>0</v>
      </c>
      <c r="L2775" s="159">
        <f t="shared" si="131"/>
        <v>-3.0464411520760931E-4</v>
      </c>
    </row>
    <row r="2776" spans="2:12" x14ac:dyDescent="0.2">
      <c r="B2776" s="112" t="s">
        <v>2</v>
      </c>
      <c r="C2776" s="113">
        <f>_xll.qlCalendarAdvance("TARGET",C2775,B2776,"mf")</f>
        <v>55929</v>
      </c>
      <c r="D2776" s="120">
        <f>_xll.xlShmInterpRateFwd($D$3&amp;T(CalculationTrigger),C2776,,5,C2777)</f>
        <v>1.4272189334115205E-2</v>
      </c>
      <c r="E2776" s="120">
        <f>_xll.xlShmInterpRateFwd($E$3&amp;T(CalculationTrigger),C2776,,5,C2777)</f>
        <v>1.4189751961934428E-2</v>
      </c>
      <c r="F2776" s="121">
        <f>_xll.xlShmInterpRateFwd($F$3&amp;T(CalculationTrigger),C2776,,5,C2777)</f>
        <v>1.3859069650511613E-2</v>
      </c>
      <c r="G2776" s="148">
        <f>_xll.xlShmInterpDisc($G$3&amp;T(CalculationTrigger),C2776)</f>
        <v>0.5992859000989943</v>
      </c>
      <c r="H2776" s="149">
        <f>_xll.xlShmInterpDisc($H$3&amp;T(CalculationTrigger),C2776)</f>
        <v>0.60044377201673105</v>
      </c>
      <c r="I2776" s="150">
        <f>_xll.xlShmInterpDisc($I$3&amp;T(CalculationTrigger),C2776)</f>
        <v>0.60704573575597431</v>
      </c>
      <c r="J2776" s="157">
        <f t="shared" si="129"/>
        <v>5.3776888326470537E-5</v>
      </c>
      <c r="K2776" s="158">
        <f t="shared" si="130"/>
        <v>0</v>
      </c>
      <c r="L2776" s="159">
        <f t="shared" si="131"/>
        <v>-3.0465794619928468E-4</v>
      </c>
    </row>
    <row r="2777" spans="2:12" x14ac:dyDescent="0.2">
      <c r="B2777" s="112" t="s">
        <v>2</v>
      </c>
      <c r="C2777" s="113">
        <f>_xll.qlCalendarAdvance("TARGET",C2776,B2777,"mf")</f>
        <v>55936</v>
      </c>
      <c r="D2777" s="120">
        <f>_xll.xlShmInterpRateFwd($D$3&amp;T(CalculationTrigger),C2777,,5,C2778)</f>
        <v>1.427184994681179E-2</v>
      </c>
      <c r="E2777" s="120">
        <f>_xll.xlShmInterpRateFwd($E$3&amp;T(CalculationTrigger),C2777,,5,C2778)</f>
        <v>1.4189361478096605E-2</v>
      </c>
      <c r="F2777" s="121">
        <f>_xll.xlShmInterpRateFwd($F$3&amp;T(CalculationTrigger),C2777,,5,C2778)</f>
        <v>1.3858614684656712E-2</v>
      </c>
      <c r="G2777" s="148">
        <f>_xll.xlShmInterpDisc($G$3&amp;T(CalculationTrigger),C2777)</f>
        <v>0.5991219125110846</v>
      </c>
      <c r="H2777" s="149">
        <f>_xll.xlShmInterpDisc($H$3&amp;T(CalculationTrigger),C2777)</f>
        <v>0.60028041636875529</v>
      </c>
      <c r="I2777" s="150">
        <f>_xll.xlShmInterpDisc($I$3&amp;T(CalculationTrigger),C2777)</f>
        <v>0.60688443171415907</v>
      </c>
      <c r="J2777" s="157">
        <f t="shared" si="129"/>
        <v>5.3792181730253651E-5</v>
      </c>
      <c r="K2777" s="158">
        <f t="shared" si="130"/>
        <v>0</v>
      </c>
      <c r="L2777" s="159">
        <f t="shared" si="131"/>
        <v>-3.0467179637770674E-4</v>
      </c>
    </row>
    <row r="2778" spans="2:12" x14ac:dyDescent="0.2">
      <c r="B2778" s="112" t="s">
        <v>2</v>
      </c>
      <c r="C2778" s="113">
        <f>_xll.qlCalendarAdvance("TARGET",C2777,B2778,"mf")</f>
        <v>55943</v>
      </c>
      <c r="D2778" s="120">
        <f>_xll.xlShmInterpRateFwd($D$3&amp;T(CalculationTrigger),C2778,,5,C2779)</f>
        <v>1.4271515974607496E-2</v>
      </c>
      <c r="E2778" s="120">
        <f>_xll.xlShmInterpRateFwd($E$3&amp;T(CalculationTrigger),C2778,,5,C2779)</f>
        <v>1.4188976851661339E-2</v>
      </c>
      <c r="F2778" s="121">
        <f>_xll.xlShmInterpRateFwd($F$3&amp;T(CalculationTrigger),C2778,,5,C2779)</f>
        <v>1.3858164697395653E-2</v>
      </c>
      <c r="G2778" s="148">
        <f>_xll.xlShmInterpDisc($G$3&amp;T(CalculationTrigger),C2778)</f>
        <v>0.5989579736938927</v>
      </c>
      <c r="H2778" s="149">
        <f>_xll.xlShmInterpDisc($H$3&amp;T(CalculationTrigger),C2778)</f>
        <v>0.60011710965591503</v>
      </c>
      <c r="I2778" s="150">
        <f>_xll.xlShmInterpDisc($I$3&amp;T(CalculationTrigger),C2778)</f>
        <v>0.60672317582649271</v>
      </c>
      <c r="J2778" s="157">
        <f t="shared" si="129"/>
        <v>5.3807486073758915E-5</v>
      </c>
      <c r="K2778" s="158">
        <f t="shared" si="130"/>
        <v>0</v>
      </c>
      <c r="L2778" s="159">
        <f t="shared" si="131"/>
        <v>-3.0468566618014887E-4</v>
      </c>
    </row>
    <row r="2779" spans="2:12" x14ac:dyDescent="0.2">
      <c r="B2779" s="112" t="s">
        <v>2</v>
      </c>
      <c r="C2779" s="113">
        <f>_xll.qlCalendarAdvance("TARGET",C2778,B2779,"mf")</f>
        <v>55950</v>
      </c>
      <c r="D2779" s="120">
        <f>_xll.xlShmInterpRateFwd($D$3&amp;T(CalculationTrigger),C2779,,5,C2780)</f>
        <v>1.4271187430291269E-2</v>
      </c>
      <c r="E2779" s="120">
        <f>_xll.xlShmInterpRateFwd($E$3&amp;T(CalculationTrigger),C2779,,5,C2780)</f>
        <v>1.4188598096373196E-2</v>
      </c>
      <c r="F2779" s="121">
        <f>_xll.xlShmInterpRateFwd($F$3&amp;T(CalculationTrigger),C2779,,5,C2780)</f>
        <v>1.3857719700683066E-2</v>
      </c>
      <c r="G2779" s="148">
        <f>_xll.xlShmInterpDisc($G$3&amp;T(CalculationTrigger),C2779)</f>
        <v>0.59879408356977171</v>
      </c>
      <c r="H2779" s="149">
        <f>_xll.xlShmInterpDisc($H$3&amp;T(CalculationTrigger),C2779)</f>
        <v>0.59995385179507588</v>
      </c>
      <c r="I2779" s="150">
        <f>_xll.xlShmInterpDisc($I$3&amp;T(CalculationTrigger),C2779)</f>
        <v>0.60656196801946827</v>
      </c>
      <c r="J2779" s="157">
        <f t="shared" si="129"/>
        <v>5.3822801103597474E-5</v>
      </c>
      <c r="K2779" s="158">
        <f t="shared" si="130"/>
        <v>0</v>
      </c>
      <c r="L2779" s="159">
        <f t="shared" si="131"/>
        <v>-3.0469955604386798E-4</v>
      </c>
    </row>
    <row r="2780" spans="2:12" x14ac:dyDescent="0.2">
      <c r="B2780" s="112" t="s">
        <v>2</v>
      </c>
      <c r="C2780" s="113">
        <f>_xll.qlCalendarAdvance("TARGET",C2779,B2780,"mf")</f>
        <v>55957</v>
      </c>
      <c r="D2780" s="120">
        <f>_xll.xlShmInterpRateFwd($D$3&amp;T(CalculationTrigger),C2780,,5,C2781)</f>
        <v>1.4270864326542008E-2</v>
      </c>
      <c r="E2780" s="120">
        <f>_xll.xlShmInterpRateFwd($E$3&amp;T(CalculationTrigger),C2780,,5,C2781)</f>
        <v>1.4188225225959356E-2</v>
      </c>
      <c r="F2780" s="121">
        <f>_xll.xlShmInterpRateFwd($F$3&amp;T(CalculationTrigger),C2780,,5,C2781)</f>
        <v>1.3857279706508338E-2</v>
      </c>
      <c r="G2780" s="148">
        <f>_xll.xlShmInterpDisc($G$3&amp;T(CalculationTrigger),C2780)</f>
        <v>0.59863024206100113</v>
      </c>
      <c r="H2780" s="149">
        <f>_xll.xlShmInterpDisc($H$3&amp;T(CalculationTrigger),C2780)</f>
        <v>0.59979064270302396</v>
      </c>
      <c r="I2780" s="150">
        <f>_xll.xlShmInterpDisc($I$3&amp;T(CalculationTrigger),C2780)</f>
        <v>0.60640080821950659</v>
      </c>
      <c r="J2780" s="157">
        <f t="shared" si="129"/>
        <v>5.3838126566402997E-5</v>
      </c>
      <c r="K2780" s="158">
        <f t="shared" si="130"/>
        <v>0</v>
      </c>
      <c r="L2780" s="159">
        <f t="shared" si="131"/>
        <v>-3.0471346640613503E-4</v>
      </c>
    </row>
    <row r="2781" spans="2:12" x14ac:dyDescent="0.2">
      <c r="B2781" s="112" t="s">
        <v>2</v>
      </c>
      <c r="C2781" s="113">
        <f>_xll.qlCalendarAdvance("TARGET",C2780,B2781,"mf")</f>
        <v>55964</v>
      </c>
      <c r="D2781" s="120">
        <f>_xll.xlShmInterpRateFwd($D$3&amp;T(CalculationTrigger),C2781,,5,C2782)</f>
        <v>1.42705466761197E-2</v>
      </c>
      <c r="E2781" s="120">
        <f>_xll.xlShmInterpRateFwd($E$3&amp;T(CalculationTrigger),C2781,,5,C2782)</f>
        <v>1.4187858254187563E-2</v>
      </c>
      <c r="F2781" s="121">
        <f>_xll.xlShmInterpRateFwd($F$3&amp;T(CalculationTrigger),C2781,,5,C2782)</f>
        <v>1.3856844726901405E-2</v>
      </c>
      <c r="G2781" s="148">
        <f>_xll.xlShmInterpDisc($G$3&amp;T(CalculationTrigger),C2781)</f>
        <v>0.59846644908978841</v>
      </c>
      <c r="H2781" s="149">
        <f>_xll.xlShmInterpDisc($H$3&amp;T(CalculationTrigger),C2781)</f>
        <v>0.59962748229646645</v>
      </c>
      <c r="I2781" s="150">
        <f>_xll.xlShmInterpDisc($I$3&amp;T(CalculationTrigger),C2781)</f>
        <v>0.60623969635295627</v>
      </c>
      <c r="J2781" s="157">
        <f t="shared" si="129"/>
        <v>5.3853462208788334E-5</v>
      </c>
      <c r="K2781" s="158">
        <f t="shared" si="130"/>
        <v>0</v>
      </c>
      <c r="L2781" s="159">
        <f t="shared" si="131"/>
        <v>-3.0472739770422911E-4</v>
      </c>
    </row>
    <row r="2782" spans="2:12" x14ac:dyDescent="0.2">
      <c r="B2782" s="112" t="s">
        <v>2</v>
      </c>
      <c r="C2782" s="113">
        <f>_xll.qlCalendarAdvance("TARGET",C2781,B2782,"mf")</f>
        <v>55971</v>
      </c>
      <c r="D2782" s="120">
        <f>_xll.xlShmInterpRateFwd($D$3&amp;T(CalculationTrigger),C2782,,5,C2783)</f>
        <v>1.427126241365234E-2</v>
      </c>
      <c r="E2782" s="120">
        <f>_xll.xlShmInterpRateFwd($E$3&amp;T(CalculationTrigger),C2782,,5,C2783)</f>
        <v>1.4188498359152825E-2</v>
      </c>
      <c r="F2782" s="121">
        <f>_xll.xlShmInterpRateFwd($F$3&amp;T(CalculationTrigger),C2782,,5,C2783)</f>
        <v>1.3857345161384581E-2</v>
      </c>
      <c r="G2782" s="148">
        <f>_xll.xlShmInterpDisc($G$3&amp;T(CalculationTrigger),C2782)</f>
        <v>0.59830270457826806</v>
      </c>
      <c r="H2782" s="149">
        <f>_xll.xlShmInterpDisc($H$3&amp;T(CalculationTrigger),C2782)</f>
        <v>0.59946437049203127</v>
      </c>
      <c r="I2782" s="150">
        <f>_xll.xlShmInterpDisc($I$3&amp;T(CalculationTrigger),C2782)</f>
        <v>0.60607863234609327</v>
      </c>
      <c r="J2782" s="157">
        <f t="shared" si="129"/>
        <v>5.3868807777373392E-5</v>
      </c>
      <c r="K2782" s="158">
        <f t="shared" si="130"/>
        <v>0</v>
      </c>
      <c r="L2782" s="159">
        <f t="shared" si="131"/>
        <v>-3.0474135037540607E-4</v>
      </c>
    </row>
    <row r="2783" spans="2:12" x14ac:dyDescent="0.2">
      <c r="B2783" s="112" t="s">
        <v>2</v>
      </c>
      <c r="C2783" s="113">
        <f>_xll.qlCalendarAdvance("TARGET",C2782,B2783,"mf")</f>
        <v>55982</v>
      </c>
      <c r="D2783" s="120">
        <f>_xll.xlShmInterpRateFwd($D$3&amp;T(CalculationTrigger),C2783,,5,C2784)</f>
        <v>1.4267196148604661E-2</v>
      </c>
      <c r="E2783" s="120">
        <f>_xll.xlShmInterpRateFwd($E$3&amp;T(CalculationTrigger),C2783,,5,C2784)</f>
        <v>1.4184382956304236E-2</v>
      </c>
      <c r="F2783" s="121">
        <f>_xll.xlShmInterpRateFwd($F$3&amp;T(CalculationTrigger),C2783,,5,C2784)</f>
        <v>1.3853190496189108E-2</v>
      </c>
      <c r="G2783" s="148">
        <f>_xll.xlShmInterpDisc($G$3&amp;T(CalculationTrigger),C2783)</f>
        <v>0.59804548949532343</v>
      </c>
      <c r="H2783" s="149">
        <f>_xll.xlShmInterpDisc($H$3&amp;T(CalculationTrigger),C2783)</f>
        <v>0.59920814993758198</v>
      </c>
      <c r="I2783" s="150">
        <f>_xll.xlShmInterpDisc($I$3&amp;T(CalculationTrigger),C2783)</f>
        <v>0.60582562828246056</v>
      </c>
      <c r="J2783" s="157">
        <f t="shared" si="129"/>
        <v>5.3892941687833429E-5</v>
      </c>
      <c r="K2783" s="158">
        <f t="shared" si="130"/>
        <v>0</v>
      </c>
      <c r="L2783" s="159">
        <f t="shared" si="131"/>
        <v>-3.0476332023564507E-4</v>
      </c>
    </row>
    <row r="2784" spans="2:12" x14ac:dyDescent="0.2">
      <c r="B2784" s="112" t="s">
        <v>2</v>
      </c>
      <c r="C2784" s="113">
        <f>_xll.qlCalendarAdvance("TARGET",C2783,B2784,"mf")</f>
        <v>55989</v>
      </c>
      <c r="D2784" s="120">
        <f>_xll.xlShmInterpRateFwd($D$3&amp;T(CalculationTrigger),C2784,,5,C2785)</f>
        <v>1.4261832365507692E-2</v>
      </c>
      <c r="E2784" s="120">
        <f>_xll.xlShmInterpRateFwd($E$3&amp;T(CalculationTrigger),C2784,,5,C2785)</f>
        <v>1.417897145859837E-2</v>
      </c>
      <c r="F2784" s="121">
        <f>_xll.xlShmInterpRateFwd($F$3&amp;T(CalculationTrigger),C2784,,5,C2785)</f>
        <v>1.3847707851097102E-2</v>
      </c>
      <c r="G2784" s="148">
        <f>_xll.xlShmInterpDisc($G$3&amp;T(CalculationTrigger),C2784)</f>
        <v>0.59788189856862739</v>
      </c>
      <c r="H2784" s="149">
        <f>_xll.xlShmInterpDisc($H$3&amp;T(CalculationTrigger),C2784)</f>
        <v>0.59904519211596075</v>
      </c>
      <c r="I2784" s="150">
        <f>_xll.xlShmInterpDisc($I$3&amp;T(CalculationTrigger),C2784)</f>
        <v>0.6056647167183985</v>
      </c>
      <c r="J2784" s="157">
        <f t="shared" si="129"/>
        <v>5.3908311617461618E-5</v>
      </c>
      <c r="K2784" s="158">
        <f t="shared" si="130"/>
        <v>0</v>
      </c>
      <c r="L2784" s="159">
        <f t="shared" si="131"/>
        <v>-3.0477732987405076E-4</v>
      </c>
    </row>
    <row r="2785" spans="2:12" x14ac:dyDescent="0.2">
      <c r="B2785" s="112" t="s">
        <v>2</v>
      </c>
      <c r="C2785" s="113">
        <f>_xll.qlCalendarAdvance("TARGET",C2784,B2785,"mf")</f>
        <v>55996</v>
      </c>
      <c r="D2785" s="120">
        <f>_xll.xlShmInterpRateFwd($D$3&amp;T(CalculationTrigger),C2785,,5,C2786)</f>
        <v>1.425655218805511E-2</v>
      </c>
      <c r="E2785" s="120">
        <f>_xll.xlShmInterpRateFwd($E$3&amp;T(CalculationTrigger),C2785,,5,C2786)</f>
        <v>1.4173644016353827E-2</v>
      </c>
      <c r="F2785" s="121">
        <f>_xll.xlShmInterpRateFwd($F$3&amp;T(CalculationTrigger),C2785,,5,C2786)</f>
        <v>1.3842308368932263E-2</v>
      </c>
      <c r="G2785" s="148">
        <f>_xll.xlShmInterpDisc($G$3&amp;T(CalculationTrigger),C2785)</f>
        <v>0.597718413859746</v>
      </c>
      <c r="H2785" s="149">
        <f>_xll.xlShmInterpDisc($H$3&amp;T(CalculationTrigger),C2785)</f>
        <v>0.59888234074797264</v>
      </c>
      <c r="I2785" s="150">
        <f>_xll.xlShmInterpDisc($I$3&amp;T(CalculationTrigger),C2785)</f>
        <v>0.60550391154336225</v>
      </c>
      <c r="J2785" s="157">
        <f t="shared" si="129"/>
        <v>5.3923690568354641E-5</v>
      </c>
      <c r="K2785" s="158">
        <f t="shared" si="130"/>
        <v>0</v>
      </c>
      <c r="L2785" s="159">
        <f t="shared" si="131"/>
        <v>-3.0479136244722604E-4</v>
      </c>
    </row>
    <row r="2786" spans="2:12" x14ac:dyDescent="0.2">
      <c r="B2786" s="112" t="s">
        <v>2</v>
      </c>
      <c r="C2786" s="113">
        <f>_xll.qlCalendarAdvance("TARGET",C2785,B2786,"mf")</f>
        <v>56003</v>
      </c>
      <c r="D2786" s="120">
        <f>_xll.xlShmInterpRateFwd($D$3&amp;T(CalculationTrigger),C2786,,5,C2787)</f>
        <v>1.4251355812058865E-2</v>
      </c>
      <c r="E2786" s="120">
        <f>_xll.xlShmInterpRateFwd($E$3&amp;T(CalculationTrigger),C2786,,5,C2787)</f>
        <v>1.4168400826423792E-2</v>
      </c>
      <c r="F2786" s="121">
        <f>_xll.xlShmInterpRateFwd($F$3&amp;T(CalculationTrigger),C2786,,5,C2787)</f>
        <v>1.3836992244743797E-2</v>
      </c>
      <c r="G2786" s="148">
        <f>_xll.xlShmInterpDisc($G$3&amp;T(CalculationTrigger),C2786)</f>
        <v>0.59755503434816537</v>
      </c>
      <c r="H2786" s="149">
        <f>_xll.xlShmInterpDisc($H$3&amp;T(CalculationTrigger),C2786)</f>
        <v>0.59871959480600889</v>
      </c>
      <c r="I2786" s="150">
        <f>_xll.xlShmInterpDisc($I$3&amp;T(CalculationTrigger),C2786)</f>
        <v>0.60534321173010019</v>
      </c>
      <c r="J2786" s="157">
        <f t="shared" si="129"/>
        <v>5.3939078287143701E-5</v>
      </c>
      <c r="K2786" s="158">
        <f t="shared" si="130"/>
        <v>0</v>
      </c>
      <c r="L2786" s="159">
        <f t="shared" si="131"/>
        <v>-3.0480541839241864E-4</v>
      </c>
    </row>
    <row r="2787" spans="2:12" x14ac:dyDescent="0.2">
      <c r="B2787" s="112" t="s">
        <v>2</v>
      </c>
      <c r="C2787" s="113">
        <f>_xll.qlCalendarAdvance("TARGET",C2786,B2787,"mf")</f>
        <v>56010</v>
      </c>
      <c r="D2787" s="120">
        <f>_xll.xlShmInterpRateFwd($D$3&amp;T(CalculationTrigger),C2787,,5,C2788)</f>
        <v>1.4246243433366312E-2</v>
      </c>
      <c r="E2787" s="120">
        <f>_xll.xlShmInterpRateFwd($E$3&amp;T(CalculationTrigger),C2787,,5,C2788)</f>
        <v>1.4163242085650526E-2</v>
      </c>
      <c r="F2787" s="121">
        <f>_xll.xlShmInterpRateFwd($F$3&amp;T(CalculationTrigger),C2787,,5,C2788)</f>
        <v>1.3831759673656834E-2</v>
      </c>
      <c r="G2787" s="148">
        <f>_xll.xlShmInterpDisc($G$3&amp;T(CalculationTrigger),C2787)</f>
        <v>0.5973917590122253</v>
      </c>
      <c r="H2787" s="149">
        <f>_xll.xlShmInterpDisc($H$3&amp;T(CalculationTrigger),C2787)</f>
        <v>0.59855695326129998</v>
      </c>
      <c r="I2787" s="150">
        <f>_xll.xlShmInterpDisc($I$3&amp;T(CalculationTrigger),C2787)</f>
        <v>0.60518261625017156</v>
      </c>
      <c r="J2787" s="157">
        <f t="shared" si="129"/>
        <v>5.3954474520439244E-5</v>
      </c>
      <c r="K2787" s="158">
        <f t="shared" si="130"/>
        <v>0</v>
      </c>
      <c r="L2787" s="159">
        <f t="shared" si="131"/>
        <v>-3.04819498146915E-4</v>
      </c>
    </row>
    <row r="2788" spans="2:12" x14ac:dyDescent="0.2">
      <c r="B2788" s="112" t="s">
        <v>2</v>
      </c>
      <c r="C2788" s="113">
        <f>_xll.qlCalendarAdvance("TARGET",C2787,B2788,"mf")</f>
        <v>56017</v>
      </c>
      <c r="D2788" s="120">
        <f>_xll.xlShmInterpRateFwd($D$3&amp;T(CalculationTrigger),C2788,,5,C2789)</f>
        <v>1.4241215247819666E-2</v>
      </c>
      <c r="E2788" s="120">
        <f>_xll.xlShmInterpRateFwd($E$3&amp;T(CalculationTrigger),C2788,,5,C2789)</f>
        <v>1.4158167990911703E-2</v>
      </c>
      <c r="F2788" s="121">
        <f>_xll.xlShmInterpRateFwd($F$3&amp;T(CalculationTrigger),C2788,,5,C2789)</f>
        <v>1.3826610850808748E-2</v>
      </c>
      <c r="G2788" s="148">
        <f>_xll.xlShmInterpDisc($G$3&amp;T(CalculationTrigger),C2788)</f>
        <v>0.59722858682912028</v>
      </c>
      <c r="H2788" s="149">
        <f>_xll.xlShmInterpDisc($H$3&amp;T(CalculationTrigger),C2788)</f>
        <v>0.59839441508391711</v>
      </c>
      <c r="I2788" s="150">
        <f>_xll.xlShmInterpDisc($I$3&amp;T(CalculationTrigger),C2788)</f>
        <v>0.60502212407394673</v>
      </c>
      <c r="J2788" s="157">
        <f t="shared" si="129"/>
        <v>5.3969879014871014E-5</v>
      </c>
      <c r="K2788" s="158">
        <f t="shared" si="130"/>
        <v>0</v>
      </c>
      <c r="L2788" s="159">
        <f t="shared" si="131"/>
        <v>-3.048336021479783E-4</v>
      </c>
    </row>
    <row r="2789" spans="2:12" x14ac:dyDescent="0.2">
      <c r="B2789" s="112" t="s">
        <v>2</v>
      </c>
      <c r="C2789" s="113">
        <f>_xll.qlCalendarAdvance("TARGET",C2788,B2789,"mf")</f>
        <v>56024</v>
      </c>
      <c r="D2789" s="120">
        <f>_xll.xlShmInterpRateFwd($D$3&amp;T(CalculationTrigger),C2789,,5,C2790)</f>
        <v>1.423627145125023E-2</v>
      </c>
      <c r="E2789" s="120">
        <f>_xll.xlShmInterpRateFwd($E$3&amp;T(CalculationTrigger),C2789,,5,C2790)</f>
        <v>1.4153178739016163E-2</v>
      </c>
      <c r="F2789" s="121">
        <f>_xll.xlShmInterpRateFwd($F$3&amp;T(CalculationTrigger),C2789,,5,C2790)</f>
        <v>1.3821545971204333E-2</v>
      </c>
      <c r="G2789" s="148">
        <f>_xll.xlShmInterpDisc($G$3&amp;T(CalculationTrigger),C2789)</f>
        <v>0.59706551677490083</v>
      </c>
      <c r="H2789" s="149">
        <f>_xll.xlShmInterpDisc($H$3&amp;T(CalculationTrigger),C2789)</f>
        <v>0.59823197924277305</v>
      </c>
      <c r="I2789" s="150">
        <f>_xll.xlShmInterpDisc($I$3&amp;T(CalculationTrigger),C2789)</f>
        <v>0.60486173417060851</v>
      </c>
      <c r="J2789" s="157">
        <f t="shared" si="129"/>
        <v>5.3985291517044911E-5</v>
      </c>
      <c r="K2789" s="158">
        <f t="shared" si="130"/>
        <v>0</v>
      </c>
      <c r="L2789" s="159">
        <f t="shared" si="131"/>
        <v>-3.0484773083286722E-4</v>
      </c>
    </row>
    <row r="2790" spans="2:12" x14ac:dyDescent="0.2">
      <c r="B2790" s="112" t="s">
        <v>2</v>
      </c>
      <c r="C2790" s="113">
        <f>_xll.qlCalendarAdvance("TARGET",C2789,B2790,"mf")</f>
        <v>56031</v>
      </c>
      <c r="D2790" s="120">
        <f>_xll.xlShmInterpRateFwd($D$3&amp;T(CalculationTrigger),C2790,,5,C2791)</f>
        <v>1.4231412239501553E-2</v>
      </c>
      <c r="E2790" s="120">
        <f>_xll.xlShmInterpRateFwd($E$3&amp;T(CalculationTrigger),C2790,,5,C2791)</f>
        <v>1.414827452684872E-2</v>
      </c>
      <c r="F2790" s="121">
        <f>_xll.xlShmInterpRateFwd($F$3&amp;T(CalculationTrigger),C2790,,5,C2791)</f>
        <v>1.3816565230040191E-2</v>
      </c>
      <c r="G2790" s="148">
        <f>_xll.xlShmInterpDisc($G$3&amp;T(CalculationTrigger),C2790)</f>
        <v>0.59690254782447505</v>
      </c>
      <c r="H2790" s="149">
        <f>_xll.xlShmInterpDisc($H$3&amp;T(CalculationTrigger),C2790)</f>
        <v>0.59806964470562429</v>
      </c>
      <c r="I2790" s="150">
        <f>_xll.xlShmInterpDisc($I$3&amp;T(CalculationTrigger),C2790)</f>
        <v>0.60470144550815474</v>
      </c>
      <c r="J2790" s="157">
        <f t="shared" si="129"/>
        <v>5.4000711773592273E-5</v>
      </c>
      <c r="K2790" s="158">
        <f t="shared" si="130"/>
        <v>0</v>
      </c>
      <c r="L2790" s="159">
        <f t="shared" si="131"/>
        <v>-3.048618846388662E-4</v>
      </c>
    </row>
    <row r="2791" spans="2:12" x14ac:dyDescent="0.2">
      <c r="B2791" s="112" t="s">
        <v>2</v>
      </c>
      <c r="C2791" s="113">
        <f>_xll.qlCalendarAdvance("TARGET",C2790,B2791,"mf")</f>
        <v>56038</v>
      </c>
      <c r="D2791" s="120">
        <f>_xll.xlShmInterpRateFwd($D$3&amp;T(CalculationTrigger),C2791,,5,C2792)</f>
        <v>1.4226637808377315E-2</v>
      </c>
      <c r="E2791" s="120">
        <f>_xll.xlShmInterpRateFwd($E$3&amp;T(CalculationTrigger),C2791,,5,C2792)</f>
        <v>1.4143455551225367E-2</v>
      </c>
      <c r="F2791" s="121">
        <f>_xll.xlShmInterpRateFwd($F$3&amp;T(CalculationTrigger),C2791,,5,C2792)</f>
        <v>1.3811668822345613E-2</v>
      </c>
      <c r="G2791" s="148">
        <f>_xll.xlShmInterpDisc($G$3&amp;T(CalculationTrigger),C2791)</f>
        <v>0.59673967895160984</v>
      </c>
      <c r="H2791" s="149">
        <f>_xll.xlShmInterpDisc($H$3&amp;T(CalculationTrigger),C2791)</f>
        <v>0.5979074104390717</v>
      </c>
      <c r="I2791" s="150">
        <f>_xll.xlShmInterpDisc($I$3&amp;T(CalculationTrigger),C2791)</f>
        <v>0.60454125705339778</v>
      </c>
      <c r="J2791" s="157">
        <f t="shared" si="129"/>
        <v>5.4016139531129813E-5</v>
      </c>
      <c r="K2791" s="158">
        <f t="shared" si="130"/>
        <v>0</v>
      </c>
      <c r="L2791" s="159">
        <f t="shared" si="131"/>
        <v>-3.0487606400323071E-4</v>
      </c>
    </row>
    <row r="2792" spans="2:12" x14ac:dyDescent="0.2">
      <c r="B2792" s="112" t="s">
        <v>2</v>
      </c>
      <c r="C2792" s="113">
        <f>_xll.qlCalendarAdvance("TARGET",C2791,B2792,"mf")</f>
        <v>56045</v>
      </c>
      <c r="D2792" s="120">
        <f>_xll.xlShmInterpRateFwd($D$3&amp;T(CalculationTrigger),C2792,,5,C2793)</f>
        <v>1.4221948353786137E-2</v>
      </c>
      <c r="E2792" s="120">
        <f>_xll.xlShmInterpRateFwd($E$3&amp;T(CalculationTrigger),C2792,,5,C2793)</f>
        <v>1.4138722009032285E-2</v>
      </c>
      <c r="F2792" s="121">
        <f>_xll.xlShmInterpRateFwd($F$3&amp;T(CalculationTrigger),C2792,,5,C2793)</f>
        <v>1.3806856943266395E-2</v>
      </c>
      <c r="G2792" s="148">
        <f>_xll.xlShmInterpDisc($G$3&amp;T(CalculationTrigger),C2792)</f>
        <v>0.5965769091289328</v>
      </c>
      <c r="H2792" s="149">
        <f>_xll.xlShmInterpDisc($H$3&amp;T(CalculationTrigger),C2792)</f>
        <v>0.59774527540856248</v>
      </c>
      <c r="I2792" s="150">
        <f>_xll.xlShmInterpDisc($I$3&amp;T(CalculationTrigger),C2792)</f>
        <v>0.60438116777196738</v>
      </c>
      <c r="J2792" s="157">
        <f t="shared" si="129"/>
        <v>5.4031574536271983E-5</v>
      </c>
      <c r="K2792" s="158">
        <f t="shared" si="130"/>
        <v>0</v>
      </c>
      <c r="L2792" s="159">
        <f t="shared" si="131"/>
        <v>-3.0489026936322968E-4</v>
      </c>
    </row>
    <row r="2793" spans="2:12" x14ac:dyDescent="0.2">
      <c r="B2793" s="112" t="s">
        <v>2</v>
      </c>
      <c r="C2793" s="113">
        <f>_xll.qlCalendarAdvance("TARGET",C2792,B2793,"mf")</f>
        <v>56052</v>
      </c>
      <c r="D2793" s="120">
        <f>_xll.xlShmInterpRateFwd($D$3&amp;T(CalculationTrigger),C2793,,5,C2794)</f>
        <v>1.4217344071480948E-2</v>
      </c>
      <c r="E2793" s="120">
        <f>_xll.xlShmInterpRateFwd($E$3&amp;T(CalculationTrigger),C2793,,5,C2794)</f>
        <v>1.4134074097092645E-2</v>
      </c>
      <c r="F2793" s="121">
        <f>_xll.xlShmInterpRateFwd($F$3&amp;T(CalculationTrigger),C2793,,5,C2794)</f>
        <v>1.3802129787873723E-2</v>
      </c>
      <c r="G2793" s="148">
        <f>_xll.xlShmInterpDisc($G$3&amp;T(CalculationTrigger),C2793)</f>
        <v>0.59641423732793231</v>
      </c>
      <c r="H2793" s="149">
        <f>_xll.xlShmInterpDisc($H$3&amp;T(CalculationTrigger),C2793)</f>
        <v>0.59758323857839091</v>
      </c>
      <c r="I2793" s="150">
        <f>_xll.xlShmInterpDisc($I$3&amp;T(CalculationTrigger),C2793)</f>
        <v>0.60422117662831099</v>
      </c>
      <c r="J2793" s="157">
        <f t="shared" si="129"/>
        <v>5.4047016535652431E-5</v>
      </c>
      <c r="K2793" s="158">
        <f t="shared" si="130"/>
        <v>0</v>
      </c>
      <c r="L2793" s="159">
        <f t="shared" si="131"/>
        <v>-3.0490450115613937E-4</v>
      </c>
    </row>
    <row r="2794" spans="2:12" x14ac:dyDescent="0.2">
      <c r="B2794" s="112" t="s">
        <v>2</v>
      </c>
      <c r="C2794" s="113">
        <f>_xll.qlCalendarAdvance("TARGET",C2793,B2794,"mf")</f>
        <v>56059</v>
      </c>
      <c r="D2794" s="120">
        <f>_xll.xlShmInterpRateFwd($D$3&amp;T(CalculationTrigger),C2794,,5,C2795)</f>
        <v>1.4212825157354371E-2</v>
      </c>
      <c r="E2794" s="120">
        <f>_xll.xlShmInterpRateFwd($E$3&amp;T(CalculationTrigger),C2794,,5,C2795)</f>
        <v>1.4129512012270857E-2</v>
      </c>
      <c r="F2794" s="121">
        <f>_xll.xlShmInterpRateFwd($F$3&amp;T(CalculationTrigger),C2794,,5,C2795)</f>
        <v>1.3797487551262633E-2</v>
      </c>
      <c r="G2794" s="148">
        <f>_xll.xlShmInterpDisc($G$3&amp;T(CalculationTrigger),C2794)</f>
        <v>0.59625166251896089</v>
      </c>
      <c r="H2794" s="149">
        <f>_xll.xlShmInterpDisc($H$3&amp;T(CalculationTrigger),C2794)</f>
        <v>0.59742129891170048</v>
      </c>
      <c r="I2794" s="150">
        <f>_xll.xlShmInterpDisc($I$3&amp;T(CalculationTrigger),C2794)</f>
        <v>0.6040612825856958</v>
      </c>
      <c r="J2794" s="157">
        <f t="shared" si="129"/>
        <v>5.4062465275874854E-5</v>
      </c>
      <c r="K2794" s="158">
        <f t="shared" si="130"/>
        <v>0</v>
      </c>
      <c r="L2794" s="159">
        <f t="shared" si="131"/>
        <v>-3.0491875981921937E-4</v>
      </c>
    </row>
    <row r="2795" spans="2:12" x14ac:dyDescent="0.2">
      <c r="B2795" s="112" t="s">
        <v>2</v>
      </c>
      <c r="C2795" s="113">
        <f>_xll.qlCalendarAdvance("TARGET",C2794,B2795,"mf")</f>
        <v>56066</v>
      </c>
      <c r="D2795" s="120">
        <f>_xll.xlShmInterpRateFwd($D$3&amp;T(CalculationTrigger),C2795,,5,C2796)</f>
        <v>1.4208391807207066E-2</v>
      </c>
      <c r="E2795" s="120">
        <f>_xll.xlShmInterpRateFwd($E$3&amp;T(CalculationTrigger),C2795,,5,C2796)</f>
        <v>1.4125035951408875E-2</v>
      </c>
      <c r="F2795" s="121">
        <f>_xll.xlShmInterpRateFwd($F$3&amp;T(CalculationTrigger),C2795,,5,C2796)</f>
        <v>1.3792930428557802E-2</v>
      </c>
      <c r="G2795" s="148">
        <f>_xll.xlShmInterpDisc($G$3&amp;T(CalculationTrigger),C2795)</f>
        <v>0.59608918367123498</v>
      </c>
      <c r="H2795" s="149">
        <f>_xll.xlShmInterpDisc($H$3&amp;T(CalculationTrigger),C2795)</f>
        <v>0.59725945537048486</v>
      </c>
      <c r="I2795" s="150">
        <f>_xll.xlShmInterpDisc($I$3&amp;T(CalculationTrigger),C2795)</f>
        <v>0.60390148460621007</v>
      </c>
      <c r="J2795" s="157">
        <f t="shared" si="129"/>
        <v>5.4077920503568311E-5</v>
      </c>
      <c r="K2795" s="158">
        <f t="shared" si="130"/>
        <v>0</v>
      </c>
      <c r="L2795" s="159">
        <f t="shared" si="131"/>
        <v>-3.0493304578974847E-4</v>
      </c>
    </row>
    <row r="2796" spans="2:12" x14ac:dyDescent="0.2">
      <c r="B2796" s="112" t="s">
        <v>2</v>
      </c>
      <c r="C2796" s="113">
        <f>_xll.qlCalendarAdvance("TARGET",C2795,B2796,"mf")</f>
        <v>56073</v>
      </c>
      <c r="D2796" s="120">
        <f>_xll.xlShmInterpRateFwd($D$3&amp;T(CalculationTrigger),C2796,,5,C2797)</f>
        <v>1.4204044216933069E-2</v>
      </c>
      <c r="E2796" s="120">
        <f>_xll.xlShmInterpRateFwd($E$3&amp;T(CalculationTrigger),C2796,,5,C2797)</f>
        <v>1.4120646111378334E-2</v>
      </c>
      <c r="F2796" s="121">
        <f>_xll.xlShmInterpRateFwd($F$3&amp;T(CalculationTrigger),C2796,,5,C2797)</f>
        <v>1.3788458614849862E-2</v>
      </c>
      <c r="G2796" s="148">
        <f>_xll.xlShmInterpDisc($G$3&amp;T(CalculationTrigger),C2796)</f>
        <v>0.59592679975283736</v>
      </c>
      <c r="H2796" s="149">
        <f>_xll.xlShmInterpDisc($H$3&amp;T(CalculationTrigger),C2796)</f>
        <v>0.5970977069155895</v>
      </c>
      <c r="I2796" s="150">
        <f>_xll.xlShmInterpDisc($I$3&amp;T(CalculationTrigger),C2796)</f>
        <v>0.60374178165076386</v>
      </c>
      <c r="J2796" s="157">
        <f t="shared" si="129"/>
        <v>5.4093381965344132E-5</v>
      </c>
      <c r="K2796" s="158">
        <f t="shared" si="130"/>
        <v>0</v>
      </c>
      <c r="L2796" s="159">
        <f t="shared" si="131"/>
        <v>-3.0494735950498244E-4</v>
      </c>
    </row>
    <row r="2797" spans="2:12" x14ac:dyDescent="0.2">
      <c r="B2797" s="112" t="s">
        <v>2</v>
      </c>
      <c r="C2797" s="113">
        <f>_xll.qlCalendarAdvance("TARGET",C2796,B2797,"mf")</f>
        <v>56080</v>
      </c>
      <c r="D2797" s="120">
        <f>_xll.xlShmInterpRateFwd($D$3&amp;T(CalculationTrigger),C2797,,5,C2798)</f>
        <v>1.4199782582328671E-2</v>
      </c>
      <c r="E2797" s="120">
        <f>_xll.xlShmInterpRateFwd($E$3&amp;T(CalculationTrigger),C2797,,5,C2798)</f>
        <v>1.4116342689016825E-2</v>
      </c>
      <c r="F2797" s="121">
        <f>_xll.xlShmInterpRateFwd($F$3&amp;T(CalculationTrigger),C2797,,5,C2798)</f>
        <v>1.3784072305247516E-2</v>
      </c>
      <c r="G2797" s="148">
        <f>_xll.xlShmInterpDisc($G$3&amp;T(CalculationTrigger),C2797)</f>
        <v>0.59576450973071771</v>
      </c>
      <c r="H2797" s="149">
        <f>_xll.xlShmInterpDisc($H$3&amp;T(CalculationTrigger),C2797)</f>
        <v>0.59693605250671278</v>
      </c>
      <c r="I2797" s="150">
        <f>_xll.xlShmInterpDisc($I$3&amp;T(CalculationTrigger),C2797)</f>
        <v>0.6035821726790912</v>
      </c>
      <c r="J2797" s="157">
        <f t="shared" si="129"/>
        <v>5.4108849407832879E-5</v>
      </c>
      <c r="K2797" s="158">
        <f t="shared" si="130"/>
        <v>0</v>
      </c>
      <c r="L2797" s="159">
        <f t="shared" si="131"/>
        <v>-3.0496170140220246E-4</v>
      </c>
    </row>
    <row r="2798" spans="2:12" x14ac:dyDescent="0.2">
      <c r="B2798" s="112" t="s">
        <v>2</v>
      </c>
      <c r="C2798" s="113">
        <f>_xll.qlCalendarAdvance("TARGET",C2797,B2798,"mf")</f>
        <v>56087</v>
      </c>
      <c r="D2798" s="120">
        <f>_xll.xlShmInterpRateFwd($D$3&amp;T(CalculationTrigger),C2798,,5,C2799)</f>
        <v>1.4195607099237213E-2</v>
      </c>
      <c r="E2798" s="120">
        <f>_xll.xlShmInterpRateFwd($E$3&amp;T(CalculationTrigger),C2798,,5,C2799)</f>
        <v>1.4112125881168468E-2</v>
      </c>
      <c r="F2798" s="121">
        <f>_xll.xlShmInterpRateFwd($F$3&amp;T(CalculationTrigger),C2798,,5,C2799)</f>
        <v>1.3779771694837005E-2</v>
      </c>
      <c r="G2798" s="148">
        <f>_xll.xlShmInterpDisc($G$3&amp;T(CalculationTrigger),C2798)</f>
        <v>0.59560231257069507</v>
      </c>
      <c r="H2798" s="149">
        <f>_xll.xlShmInterpDisc($H$3&amp;T(CalculationTrigger),C2798)</f>
        <v>0.59677449110240799</v>
      </c>
      <c r="I2798" s="150">
        <f>_xll.xlShmInterpDisc($I$3&amp;T(CalculationTrigger),C2798)</f>
        <v>0.60342265664975092</v>
      </c>
      <c r="J2798" s="157">
        <f t="shared" si="129"/>
        <v>5.4124322577647386E-5</v>
      </c>
      <c r="K2798" s="158">
        <f t="shared" si="130"/>
        <v>0</v>
      </c>
      <c r="L2798" s="159">
        <f t="shared" si="131"/>
        <v>-3.0497607191866676E-4</v>
      </c>
    </row>
    <row r="2799" spans="2:12" x14ac:dyDescent="0.2">
      <c r="B2799" s="112" t="s">
        <v>2</v>
      </c>
      <c r="C2799" s="113">
        <f>_xll.qlCalendarAdvance("TARGET",C2798,B2799,"mf")</f>
        <v>56094</v>
      </c>
      <c r="D2799" s="120">
        <f>_xll.xlShmInterpRateFwd($D$3&amp;T(CalculationTrigger),C2799,,5,C2800)</f>
        <v>1.4191517963514347E-2</v>
      </c>
      <c r="E2799" s="120">
        <f>_xll.xlShmInterpRateFwd($E$3&amp;T(CalculationTrigger),C2799,,5,C2800)</f>
        <v>1.4107995884707075E-2</v>
      </c>
      <c r="F2799" s="121">
        <f>_xll.xlShmInterpRateFwd($F$3&amp;T(CalculationTrigger),C2799,,5,C2800)</f>
        <v>1.3775556978734256E-2</v>
      </c>
      <c r="G2799" s="148">
        <f>_xll.xlShmInterpDisc($G$3&amp;T(CalculationTrigger),C2799)</f>
        <v>0.59544020723745883</v>
      </c>
      <c r="H2799" s="149">
        <f>_xll.xlShmInterpDisc($H$3&amp;T(CalculationTrigger),C2799)</f>
        <v>0.59661302166008445</v>
      </c>
      <c r="I2799" s="150">
        <f>_xll.xlShmInterpDisc($I$3&amp;T(CalculationTrigger),C2799)</f>
        <v>0.6032632325201287</v>
      </c>
      <c r="J2799" s="157">
        <f t="shared" si="129"/>
        <v>5.4139801221410491E-5</v>
      </c>
      <c r="K2799" s="158">
        <f t="shared" si="130"/>
        <v>0</v>
      </c>
      <c r="L2799" s="159">
        <f t="shared" si="131"/>
        <v>-3.0499047149164661E-4</v>
      </c>
    </row>
    <row r="2800" spans="2:12" x14ac:dyDescent="0.2">
      <c r="B2800" s="112" t="s">
        <v>2</v>
      </c>
      <c r="C2800" s="113">
        <f>_xll.qlCalendarAdvance("TARGET",C2799,B2800,"mf")</f>
        <v>56101</v>
      </c>
      <c r="D2800" s="120">
        <f>_xll.xlShmInterpRateFwd($D$3&amp;T(CalculationTrigger),C2800,,5,C2801)</f>
        <v>1.4187515370975921E-2</v>
      </c>
      <c r="E2800" s="120">
        <f>_xll.xlShmInterpRateFwd($E$3&amp;T(CalculationTrigger),C2800,,5,C2801)</f>
        <v>1.410395289647245E-2</v>
      </c>
      <c r="F2800" s="121">
        <f>_xll.xlShmInterpRateFwd($F$3&amp;T(CalculationTrigger),C2800,,5,C2801)</f>
        <v>1.3771428352026943E-2</v>
      </c>
      <c r="G2800" s="148">
        <f>_xll.xlShmInterpDisc($G$3&amp;T(CalculationTrigger),C2800)</f>
        <v>0.59527819269457005</v>
      </c>
      <c r="H2800" s="149">
        <f>_xll.xlShmInterpDisc($H$3&amp;T(CalculationTrigger),C2800)</f>
        <v>0.59645164313600907</v>
      </c>
      <c r="I2800" s="150">
        <f>_xll.xlShmInterpDisc($I$3&amp;T(CalculationTrigger),C2800)</f>
        <v>0.60310389924643781</v>
      </c>
      <c r="J2800" s="157">
        <f t="shared" si="129"/>
        <v>5.4155285085742623E-5</v>
      </c>
      <c r="K2800" s="158">
        <f t="shared" si="130"/>
        <v>0</v>
      </c>
      <c r="L2800" s="159">
        <f t="shared" si="131"/>
        <v>-3.0500490055840833E-4</v>
      </c>
    </row>
    <row r="2801" spans="2:12" x14ac:dyDescent="0.2">
      <c r="B2801" s="112" t="s">
        <v>2</v>
      </c>
      <c r="C2801" s="113">
        <f>_xll.qlCalendarAdvance("TARGET",C2800,B2801,"mf")</f>
        <v>56108</v>
      </c>
      <c r="D2801" s="120">
        <f>_xll.xlShmInterpRateFwd($D$3&amp;T(CalculationTrigger),C2801,,5,C2802)</f>
        <v>1.4183599517484855E-2</v>
      </c>
      <c r="E2801" s="120">
        <f>_xll.xlShmInterpRateFwd($E$3&amp;T(CalculationTrigger),C2801,,5,C2802)</f>
        <v>1.4099997113316718E-2</v>
      </c>
      <c r="F2801" s="121">
        <f>_xll.xlShmInterpRateFwd($F$3&amp;T(CalculationTrigger),C2801,,5,C2802)</f>
        <v>1.3767386009832438E-2</v>
      </c>
      <c r="G2801" s="148">
        <f>_xll.xlShmInterpDisc($G$3&amp;T(CalculationTrigger),C2801)</f>
        <v>0.59511626790446348</v>
      </c>
      <c r="H2801" s="149">
        <f>_xll.xlShmInterpDisc($H$3&amp;T(CalculationTrigger),C2801)</f>
        <v>0.59629035448530776</v>
      </c>
      <c r="I2801" s="150">
        <f>_xll.xlShmInterpDisc($I$3&amp;T(CalculationTrigger),C2801)</f>
        <v>0.60294465578372125</v>
      </c>
      <c r="J2801" s="157">
        <f t="shared" si="129"/>
        <v>5.417077391725273E-5</v>
      </c>
      <c r="K2801" s="158">
        <f t="shared" si="130"/>
        <v>0</v>
      </c>
      <c r="L2801" s="159">
        <f t="shared" si="131"/>
        <v>-3.0501935955622536E-4</v>
      </c>
    </row>
    <row r="2802" spans="2:12" x14ac:dyDescent="0.2">
      <c r="B2802" s="112" t="s">
        <v>2</v>
      </c>
      <c r="C2802" s="113">
        <f>_xll.qlCalendarAdvance("TARGET",C2801,B2802,"mf")</f>
        <v>56115</v>
      </c>
      <c r="D2802" s="120">
        <f>_xll.xlShmInterpRateFwd($D$3&amp;T(CalculationTrigger),C2802,,5,C2803)</f>
        <v>1.4179770598875858E-2</v>
      </c>
      <c r="E2802" s="120">
        <f>_xll.xlShmInterpRateFwd($E$3&amp;T(CalculationTrigger),C2802,,5,C2803)</f>
        <v>1.4096128732086982E-2</v>
      </c>
      <c r="F2802" s="121">
        <f>_xll.xlShmInterpRateFwd($F$3&amp;T(CalculationTrigger),C2802,,5,C2803)</f>
        <v>1.3763430147239889E-2</v>
      </c>
      <c r="G2802" s="148">
        <f>_xll.xlShmInterpDisc($G$3&amp;T(CalculationTrigger),C2802)</f>
        <v>0.59495443182844854</v>
      </c>
      <c r="H2802" s="149">
        <f>_xll.xlShmInterpDisc($H$3&amp;T(CalculationTrigger),C2802)</f>
        <v>0.59612915466196725</v>
      </c>
      <c r="I2802" s="150">
        <f>_xll.xlShmInterpDisc($I$3&amp;T(CalculationTrigger),C2802)</f>
        <v>0.6027855010858526</v>
      </c>
      <c r="J2802" s="157">
        <f t="shared" si="129"/>
        <v>5.4186267462568856E-5</v>
      </c>
      <c r="K2802" s="158">
        <f t="shared" si="130"/>
        <v>0</v>
      </c>
      <c r="L2802" s="159">
        <f t="shared" si="131"/>
        <v>-3.0503384892236596E-4</v>
      </c>
    </row>
    <row r="2803" spans="2:12" x14ac:dyDescent="0.2">
      <c r="B2803" s="112" t="s">
        <v>2</v>
      </c>
      <c r="C2803" s="113">
        <f>_xll.qlCalendarAdvance("TARGET",C2802,B2803,"mf")</f>
        <v>56122</v>
      </c>
      <c r="D2803" s="120">
        <f>_xll.xlShmInterpRateFwd($D$3&amp;T(CalculationTrigger),C2803,,5,C2804)</f>
        <v>1.4176028810978595E-2</v>
      </c>
      <c r="E2803" s="120">
        <f>_xll.xlShmInterpRateFwd($E$3&amp;T(CalculationTrigger),C2803,,5,C2804)</f>
        <v>1.4092347949671638E-2</v>
      </c>
      <c r="F2803" s="121">
        <f>_xll.xlShmInterpRateFwd($F$3&amp;T(CalculationTrigger),C2803,,5,C2804)</f>
        <v>1.375956095936234E-2</v>
      </c>
      <c r="G2803" s="148">
        <f>_xll.xlShmInterpDisc($G$3&amp;T(CalculationTrigger),C2803)</f>
        <v>0.5947926834267111</v>
      </c>
      <c r="H2803" s="149">
        <f>_xll.xlShmInterpDisc($H$3&amp;T(CalculationTrigger),C2803)</f>
        <v>0.5959680426188364</v>
      </c>
      <c r="I2803" s="150">
        <f>_xll.xlShmInterpDisc($I$3&amp;T(CalculationTrigger),C2803)</f>
        <v>0.60262643410553796</v>
      </c>
      <c r="J2803" s="157">
        <f t="shared" si="129"/>
        <v>5.4201765468319689E-5</v>
      </c>
      <c r="K2803" s="158">
        <f t="shared" si="130"/>
        <v>0</v>
      </c>
      <c r="L2803" s="159">
        <f t="shared" si="131"/>
        <v>-3.0504836909409349E-4</v>
      </c>
    </row>
    <row r="2804" spans="2:12" x14ac:dyDescent="0.2">
      <c r="B2804" s="112" t="s">
        <v>2</v>
      </c>
      <c r="C2804" s="113">
        <f>_xll.qlCalendarAdvance("TARGET",C2803,B2804,"mf")</f>
        <v>56129</v>
      </c>
      <c r="D2804" s="120">
        <f>_xll.xlShmInterpRateFwd($D$3&amp;T(CalculationTrigger),C2804,,5,C2805)</f>
        <v>1.4172374349669833E-2</v>
      </c>
      <c r="E2804" s="120">
        <f>_xll.xlShmInterpRateFwd($E$3&amp;T(CalculationTrigger),C2804,,5,C2805)</f>
        <v>1.4088654962896139E-2</v>
      </c>
      <c r="F2804" s="121">
        <f>_xll.xlShmInterpRateFwd($F$3&amp;T(CalculationTrigger),C2804,,5,C2805)</f>
        <v>1.3755778641313592E-2</v>
      </c>
      <c r="G2804" s="148">
        <f>_xll.xlShmInterpDisc($G$3&amp;T(CalculationTrigger),C2804)</f>
        <v>0.59463102165831516</v>
      </c>
      <c r="H2804" s="149">
        <f>_xll.xlShmInterpDisc($H$3&amp;T(CalculationTrigger),C2804)</f>
        <v>0.59580701730762742</v>
      </c>
      <c r="I2804" s="150">
        <f>_xll.xlShmInterpDisc($I$3&amp;T(CalculationTrigger),C2804)</f>
        <v>0.6024674537943171</v>
      </c>
      <c r="J2804" s="157">
        <f t="shared" si="129"/>
        <v>5.4217267681107179E-5</v>
      </c>
      <c r="K2804" s="158">
        <f t="shared" si="130"/>
        <v>0</v>
      </c>
      <c r="L2804" s="159">
        <f t="shared" si="131"/>
        <v>-3.050629205086779E-4</v>
      </c>
    </row>
    <row r="2805" spans="2:12" x14ac:dyDescent="0.2">
      <c r="B2805" s="112" t="s">
        <v>2</v>
      </c>
      <c r="C2805" s="113">
        <f>_xll.qlCalendarAdvance("TARGET",C2804,B2805,"mf")</f>
        <v>56136</v>
      </c>
      <c r="D2805" s="120">
        <f>_xll.xlShmInterpRateFwd($D$3&amp;T(CalculationTrigger),C2805,,5,C2806)</f>
        <v>1.4168807410740216E-2</v>
      </c>
      <c r="E2805" s="120">
        <f>_xll.xlShmInterpRateFwd($E$3&amp;T(CalculationTrigger),C2805,,5,C2806)</f>
        <v>1.4085049968615676E-2</v>
      </c>
      <c r="F2805" s="121">
        <f>_xll.xlShmInterpRateFwd($F$3&amp;T(CalculationTrigger),C2805,,5,C2806)</f>
        <v>1.3752083388190823E-2</v>
      </c>
      <c r="G2805" s="148">
        <f>_xll.xlShmInterpDisc($G$3&amp;T(CalculationTrigger),C2805)</f>
        <v>0.59446944548120395</v>
      </c>
      <c r="H2805" s="149">
        <f>_xll.xlShmInterpDisc($H$3&amp;T(CalculationTrigger),C2805)</f>
        <v>0.59564607767891797</v>
      </c>
      <c r="I2805" s="150">
        <f>_xll.xlShmInterpDisc($I$3&amp;T(CalculationTrigger),C2805)</f>
        <v>0.60230855910256509</v>
      </c>
      <c r="J2805" s="157">
        <f t="shared" si="129"/>
        <v>5.423277384756754E-5</v>
      </c>
      <c r="K2805" s="158">
        <f t="shared" si="130"/>
        <v>0</v>
      </c>
      <c r="L2805" s="159">
        <f t="shared" si="131"/>
        <v>-3.0507750360339033E-4</v>
      </c>
    </row>
    <row r="2806" spans="2:12" x14ac:dyDescent="0.2">
      <c r="B2806" s="112" t="s">
        <v>2</v>
      </c>
      <c r="C2806" s="113">
        <f>_xll.qlCalendarAdvance("TARGET",C2805,B2806,"mf")</f>
        <v>56143</v>
      </c>
      <c r="D2806" s="120">
        <f>_xll.xlShmInterpRateFwd($D$3&amp;T(CalculationTrigger),C2806,,5,C2807)</f>
        <v>1.4165328190062259E-2</v>
      </c>
      <c r="E2806" s="120">
        <f>_xll.xlShmInterpRateFwd($E$3&amp;T(CalculationTrigger),C2806,,5,C2807)</f>
        <v>1.40815331636978E-2</v>
      </c>
      <c r="F2806" s="121">
        <f>_xll.xlShmInterpRateFwd($F$3&amp;T(CalculationTrigger),C2806,,5,C2807)</f>
        <v>1.3748475395057219E-2</v>
      </c>
      <c r="G2806" s="148">
        <f>_xll.xlShmInterpDisc($G$3&amp;T(CalculationTrigger),C2806)</f>
        <v>0.59430795385220225</v>
      </c>
      <c r="H2806" s="149">
        <f>_xll.xlShmInterpDisc($H$3&amp;T(CalculationTrigger),C2806)</f>
        <v>0.59548522268215265</v>
      </c>
      <c r="I2806" s="150">
        <f>_xll.xlShmInterpDisc($I$3&amp;T(CalculationTrigger),C2806)</f>
        <v>0.6021497489794938</v>
      </c>
      <c r="J2806" s="157">
        <f t="shared" si="129"/>
        <v>5.4248283714310169E-5</v>
      </c>
      <c r="K2806" s="158">
        <f t="shared" si="130"/>
        <v>0</v>
      </c>
      <c r="L2806" s="159">
        <f t="shared" si="131"/>
        <v>-3.0509211881549068E-4</v>
      </c>
    </row>
    <row r="2807" spans="2:12" x14ac:dyDescent="0.2">
      <c r="B2807" s="112" t="s">
        <v>2</v>
      </c>
      <c r="C2807" s="113">
        <f>_xll.qlCalendarAdvance("TARGET",C2806,B2807,"mf")</f>
        <v>56150</v>
      </c>
      <c r="D2807" s="120">
        <f>_xll.xlShmInterpRateFwd($D$3&amp;T(CalculationTrigger),C2807,,5,C2808)</f>
        <v>1.4161936883474498E-2</v>
      </c>
      <c r="E2807" s="120">
        <f>_xll.xlShmInterpRateFwd($E$3&amp;T(CalculationTrigger),C2807,,5,C2808)</f>
        <v>1.407810474498189E-2</v>
      </c>
      <c r="F2807" s="121">
        <f>_xll.xlShmInterpRateFwd($F$3&amp;T(CalculationTrigger),C2807,,5,C2808)</f>
        <v>1.3744954857092567E-2</v>
      </c>
      <c r="G2807" s="148">
        <f>_xll.xlShmInterpDisc($G$3&amp;T(CalculationTrigger),C2807)</f>
        <v>0.59414654572701731</v>
      </c>
      <c r="H2807" s="149">
        <f>_xll.xlShmInterpDisc($H$3&amp;T(CalculationTrigger),C2807)</f>
        <v>0.59532445126564415</v>
      </c>
      <c r="I2807" s="150">
        <f>_xll.xlShmInterpDisc($I$3&amp;T(CalculationTrigger),C2807)</f>
        <v>0.60199102237315405</v>
      </c>
      <c r="J2807" s="157">
        <f t="shared" si="129"/>
        <v>5.4263797027951327E-5</v>
      </c>
      <c r="K2807" s="158">
        <f t="shared" si="130"/>
        <v>0</v>
      </c>
      <c r="L2807" s="159">
        <f t="shared" si="131"/>
        <v>-3.0510676658226341E-4</v>
      </c>
    </row>
    <row r="2808" spans="2:12" x14ac:dyDescent="0.2">
      <c r="B2808" s="112" t="s">
        <v>2</v>
      </c>
      <c r="C2808" s="113">
        <f>_xll.qlCalendarAdvance("TARGET",C2807,B2808,"mf")</f>
        <v>56157</v>
      </c>
      <c r="D2808" s="120">
        <f>_xll.xlShmInterpRateFwd($D$3&amp;T(CalculationTrigger),C2808,,5,C2809)</f>
        <v>1.4158633686839431E-2</v>
      </c>
      <c r="E2808" s="120">
        <f>_xll.xlShmInterpRateFwd($E$3&amp;T(CalculationTrigger),C2808,,5,C2809)</f>
        <v>1.407476490935446E-2</v>
      </c>
      <c r="F2808" s="121">
        <f>_xll.xlShmInterpRateFwd($F$3&amp;T(CalculationTrigger),C2808,,5,C2809)</f>
        <v>1.3741521969344221E-2</v>
      </c>
      <c r="G2808" s="148">
        <f>_xll.xlShmInterpDisc($G$3&amp;T(CalculationTrigger),C2808)</f>
        <v>0.59398522006024068</v>
      </c>
      <c r="H2808" s="149">
        <f>_xll.xlShmInterpDisc($H$3&amp;T(CalculationTrigger),C2808)</f>
        <v>0.59516376237657542</v>
      </c>
      <c r="I2808" s="150">
        <f>_xll.xlShmInterpDisc($I$3&amp;T(CalculationTrigger),C2808)</f>
        <v>0.60183237823043567</v>
      </c>
      <c r="J2808" s="157">
        <f t="shared" si="129"/>
        <v>5.4279313535120074E-5</v>
      </c>
      <c r="K2808" s="158">
        <f t="shared" si="130"/>
        <v>0</v>
      </c>
      <c r="L2808" s="159">
        <f t="shared" si="131"/>
        <v>-3.0512144734095811E-4</v>
      </c>
    </row>
    <row r="2809" spans="2:12" x14ac:dyDescent="0.2">
      <c r="B2809" s="112" t="s">
        <v>2</v>
      </c>
      <c r="C2809" s="113">
        <f>_xll.qlCalendarAdvance("TARGET",C2808,B2809,"mf")</f>
        <v>56164</v>
      </c>
      <c r="D2809" s="120">
        <f>_xll.xlShmInterpRateFwd($D$3&amp;T(CalculationTrigger),C2809,,5,C2810)</f>
        <v>1.4155418795950831E-2</v>
      </c>
      <c r="E2809" s="120">
        <f>_xll.xlShmInterpRateFwd($E$3&amp;T(CalculationTrigger),C2809,,5,C2810)</f>
        <v>1.4071513853644895E-2</v>
      </c>
      <c r="F2809" s="121">
        <f>_xll.xlShmInterpRateFwd($F$3&amp;T(CalculationTrigger),C2809,,5,C2810)</f>
        <v>1.3738176926947183E-2</v>
      </c>
      <c r="G2809" s="148">
        <f>_xll.xlShmInterpDisc($G$3&amp;T(CalculationTrigger),C2809)</f>
        <v>0.59382397580534962</v>
      </c>
      <c r="H2809" s="149">
        <f>_xll.xlShmInterpDisc($H$3&amp;T(CalculationTrigger),C2809)</f>
        <v>0.59500315496100065</v>
      </c>
      <c r="I2809" s="150">
        <f>_xll.xlShmInterpDisc($I$3&amp;T(CalculationTrigger),C2809)</f>
        <v>0.60167381549707066</v>
      </c>
      <c r="J2809" s="157">
        <f t="shared" si="129"/>
        <v>5.4294832982437047E-5</v>
      </c>
      <c r="K2809" s="158">
        <f t="shared" si="130"/>
        <v>0</v>
      </c>
      <c r="L2809" s="159">
        <f t="shared" si="131"/>
        <v>-3.0513616152885465E-4</v>
      </c>
    </row>
    <row r="2810" spans="2:12" x14ac:dyDescent="0.2">
      <c r="B2810" s="112" t="s">
        <v>2</v>
      </c>
      <c r="C2810" s="113">
        <f>_xll.qlCalendarAdvance("TARGET",C2809,B2810,"mf")</f>
        <v>56171</v>
      </c>
      <c r="D2810" s="120">
        <f>_xll.xlShmInterpRateFwd($D$3&amp;T(CalculationTrigger),C2810,,5,C2811)</f>
        <v>1.4152292406713328E-2</v>
      </c>
      <c r="E2810" s="120">
        <f>_xll.xlShmInterpRateFwd($E$3&amp;T(CalculationTrigger),C2810,,5,C2811)</f>
        <v>1.4068351774712357E-2</v>
      </c>
      <c r="F2810" s="121">
        <f>_xll.xlShmInterpRateFwd($F$3&amp;T(CalculationTrigger),C2810,,5,C2811)</f>
        <v>1.3734919924985125E-2</v>
      </c>
      <c r="G2810" s="148">
        <f>_xll.xlShmInterpDisc($G$3&amp;T(CalculationTrigger),C2810)</f>
        <v>0.59366281191470949</v>
      </c>
      <c r="H2810" s="149">
        <f>_xll.xlShmInterpDisc($H$3&amp;T(CalculationTrigger),C2810)</f>
        <v>0.59484262796384746</v>
      </c>
      <c r="I2810" s="150">
        <f>_xll.xlShmInterpDisc($I$3&amp;T(CalculationTrigger),C2810)</f>
        <v>0.60151533311763372</v>
      </c>
      <c r="J2810" s="157">
        <f t="shared" si="129"/>
        <v>5.4310355116508275E-5</v>
      </c>
      <c r="K2810" s="158">
        <f t="shared" si="130"/>
        <v>0</v>
      </c>
      <c r="L2810" s="159">
        <f t="shared" si="131"/>
        <v>-3.0515090958322191E-4</v>
      </c>
    </row>
    <row r="2811" spans="2:12" x14ac:dyDescent="0.2">
      <c r="B2811" s="112" t="s">
        <v>2</v>
      </c>
      <c r="C2811" s="113">
        <f>_xll.qlCalendarAdvance("TARGET",C2810,B2811,"mf")</f>
        <v>56178</v>
      </c>
      <c r="D2811" s="120">
        <f>_xll.xlShmInterpRateFwd($D$3&amp;T(CalculationTrigger),C2811,,5,C2812)</f>
        <v>1.4149254714928096E-2</v>
      </c>
      <c r="E2811" s="120">
        <f>_xll.xlShmInterpRateFwd($E$3&amp;T(CalculationTrigger),C2811,,5,C2812)</f>
        <v>1.406527886943419E-2</v>
      </c>
      <c r="F2811" s="121">
        <f>_xll.xlShmInterpRateFwd($F$3&amp;T(CalculationTrigger),C2811,,5,C2812)</f>
        <v>1.3731751158612006E-2</v>
      </c>
      <c r="G2811" s="148">
        <f>_xll.xlShmInterpDisc($G$3&amp;T(CalculationTrigger),C2811)</f>
        <v>0.59350172733957418</v>
      </c>
      <c r="H2811" s="149">
        <f>_xll.xlShmInterpDisc($H$3&amp;T(CalculationTrigger),C2811)</f>
        <v>0.59468218032891829</v>
      </c>
      <c r="I2811" s="150">
        <f>_xll.xlShmInterpDisc($I$3&amp;T(CalculationTrigger),C2811)</f>
        <v>0.60135693003554436</v>
      </c>
      <c r="J2811" s="157">
        <f t="shared" si="129"/>
        <v>5.4325879683967894E-5</v>
      </c>
      <c r="K2811" s="158">
        <f t="shared" si="130"/>
        <v>0</v>
      </c>
      <c r="L2811" s="159">
        <f t="shared" si="131"/>
        <v>-3.0516569194132318E-4</v>
      </c>
    </row>
    <row r="2812" spans="2:12" x14ac:dyDescent="0.2">
      <c r="B2812" s="112" t="s">
        <v>2</v>
      </c>
      <c r="C2812" s="113">
        <f>_xll.qlCalendarAdvance("TARGET",C2811,B2812,"mf")</f>
        <v>56185</v>
      </c>
      <c r="D2812" s="120">
        <f>_xll.xlShmInterpRateFwd($D$3&amp;T(CalculationTrigger),C2812,,5,C2813)</f>
        <v>1.4146305916449258E-2</v>
      </c>
      <c r="E2812" s="120">
        <f>_xll.xlShmInterpRateFwd($E$3&amp;T(CalculationTrigger),C2812,,5,C2813)</f>
        <v>1.4062295334642226E-2</v>
      </c>
      <c r="F2812" s="121">
        <f>_xll.xlShmInterpRateFwd($F$3&amp;T(CalculationTrigger),C2812,,5,C2813)</f>
        <v>1.3728670822855164E-2</v>
      </c>
      <c r="G2812" s="148">
        <f>_xll.xlShmInterpDisc($G$3&amp;T(CalculationTrigger),C2812)</f>
        <v>0.59334072103008884</v>
      </c>
      <c r="H2812" s="149">
        <f>_xll.xlShmInterpDisc($H$3&amp;T(CalculationTrigger),C2812)</f>
        <v>0.5945218109988919</v>
      </c>
      <c r="I2812" s="150">
        <f>_xll.xlShmInterpDisc($I$3&amp;T(CalculationTrigger),C2812)</f>
        <v>0.60119860519306789</v>
      </c>
      <c r="J2812" s="157">
        <f t="shared" si="129"/>
        <v>5.4341406431429351E-5</v>
      </c>
      <c r="K2812" s="158">
        <f t="shared" si="130"/>
        <v>0</v>
      </c>
      <c r="L2812" s="159">
        <f t="shared" si="131"/>
        <v>-3.051805090404225E-4</v>
      </c>
    </row>
    <row r="2813" spans="2:12" x14ac:dyDescent="0.2">
      <c r="B2813" s="112" t="s">
        <v>2</v>
      </c>
      <c r="C2813" s="113">
        <f>_xll.qlCalendarAdvance("TARGET",C2812,B2813,"mf")</f>
        <v>56192</v>
      </c>
      <c r="D2813" s="120">
        <f>_xll.xlShmInterpRateFwd($D$3&amp;T(CalculationTrigger),C2813,,5,C2814)</f>
        <v>1.4143446207125956E-2</v>
      </c>
      <c r="E2813" s="120">
        <f>_xll.xlShmInterpRateFwd($E$3&amp;T(CalculationTrigger),C2813,,5,C2814)</f>
        <v>1.4059401367209673E-2</v>
      </c>
      <c r="F2813" s="121">
        <f>_xll.xlShmInterpRateFwd($F$3&amp;T(CalculationTrigger),C2813,,5,C2814)</f>
        <v>1.3725679112887549E-2</v>
      </c>
      <c r="G2813" s="148">
        <f>_xll.xlShmInterpDisc($G$3&amp;T(CalculationTrigger),C2813)</f>
        <v>0.59317979193529102</v>
      </c>
      <c r="H2813" s="149">
        <f>_xll.xlShmInterpDisc($H$3&amp;T(CalculationTrigger),C2813)</f>
        <v>0.59436151891532552</v>
      </c>
      <c r="I2813" s="150">
        <f>_xll.xlShmInterpDisc($I$3&amp;T(CalculationTrigger),C2813)</f>
        <v>0.60104035753131835</v>
      </c>
      <c r="J2813" s="157">
        <f t="shared" si="129"/>
        <v>5.4356935105512818E-5</v>
      </c>
      <c r="K2813" s="158">
        <f t="shared" si="130"/>
        <v>0</v>
      </c>
      <c r="L2813" s="159">
        <f t="shared" si="131"/>
        <v>-3.0519536131780236E-4</v>
      </c>
    </row>
    <row r="2814" spans="2:12" x14ac:dyDescent="0.2">
      <c r="B2814" s="112" t="s">
        <v>2</v>
      </c>
      <c r="C2814" s="113">
        <f>_xll.qlCalendarAdvance("TARGET",C2813,B2814,"mf")</f>
        <v>56199</v>
      </c>
      <c r="D2814" s="120">
        <f>_xll.xlShmInterpRateFwd($D$3&amp;T(CalculationTrigger),C2814,,5,C2815)</f>
        <v>1.4140675782813954E-2</v>
      </c>
      <c r="E2814" s="120">
        <f>_xll.xlShmInterpRateFwd($E$3&amp;T(CalculationTrigger),C2814,,5,C2815)</f>
        <v>1.4056597164004769E-2</v>
      </c>
      <c r="F2814" s="121">
        <f>_xll.xlShmInterpRateFwd($F$3&amp;T(CalculationTrigger),C2814,,5,C2815)</f>
        <v>1.3722776223796036E-2</v>
      </c>
      <c r="G2814" s="148">
        <f>_xll.xlShmInterpDisc($G$3&amp;T(CalculationTrigger),C2814)</f>
        <v>0.59301893900311242</v>
      </c>
      <c r="H2814" s="149">
        <f>_xll.xlShmInterpDisc($H$3&amp;T(CalculationTrigger),C2814)</f>
        <v>0.59420130301865592</v>
      </c>
      <c r="I2814" s="150">
        <f>_xll.xlShmInterpDisc($I$3&amp;T(CalculationTrigger),C2814)</f>
        <v>0.60088218599025844</v>
      </c>
      <c r="J2814" s="157">
        <f t="shared" si="129"/>
        <v>5.4372465452842183E-5</v>
      </c>
      <c r="K2814" s="158">
        <f t="shared" si="130"/>
        <v>0</v>
      </c>
      <c r="L2814" s="159">
        <f t="shared" si="131"/>
        <v>-3.052102492107158E-4</v>
      </c>
    </row>
    <row r="2815" spans="2:12" x14ac:dyDescent="0.2">
      <c r="B2815" s="112" t="s">
        <v>2</v>
      </c>
      <c r="C2815" s="113">
        <f>_xll.qlCalendarAdvance("TARGET",C2814,B2815,"mf")</f>
        <v>56206</v>
      </c>
      <c r="D2815" s="120">
        <f>_xll.xlShmInterpRateFwd($D$3&amp;T(CalculationTrigger),C2815,,5,C2816)</f>
        <v>1.4137994839340884E-2</v>
      </c>
      <c r="E2815" s="120">
        <f>_xll.xlShmInterpRateFwd($E$3&amp;T(CalculationTrigger),C2815,,5,C2816)</f>
        <v>1.4053882921867648E-2</v>
      </c>
      <c r="F2815" s="121">
        <f>_xll.xlShmInterpRateFwd($F$3&amp;T(CalculationTrigger),C2815,,5,C2816)</f>
        <v>1.3719962350674112E-2</v>
      </c>
      <c r="G2815" s="148">
        <f>_xll.xlShmInterpDisc($G$3&amp;T(CalculationTrigger),C2815)</f>
        <v>0.59285816118038059</v>
      </c>
      <c r="H2815" s="149">
        <f>_xll.xlShmInterpDisc($H$3&amp;T(CalculationTrigger),C2815)</f>
        <v>0.59404116224820136</v>
      </c>
      <c r="I2815" s="150">
        <f>_xll.xlShmInterpDisc($I$3&amp;T(CalculationTrigger),C2815)</f>
        <v>0.60072408950870226</v>
      </c>
      <c r="J2815" s="157">
        <f t="shared" si="129"/>
        <v>5.4387997220029764E-5</v>
      </c>
      <c r="K2815" s="158">
        <f t="shared" si="130"/>
        <v>0</v>
      </c>
      <c r="L2815" s="159">
        <f t="shared" si="131"/>
        <v>-3.0522517315644026E-4</v>
      </c>
    </row>
    <row r="2816" spans="2:12" x14ac:dyDescent="0.2">
      <c r="B2816" s="112" t="s">
        <v>2</v>
      </c>
      <c r="C2816" s="113">
        <f>_xll.qlCalendarAdvance("TARGET",C2815,B2816,"mf")</f>
        <v>56213</v>
      </c>
      <c r="D2816" s="120">
        <f>_xll.xlShmInterpRateFwd($D$3&amp;T(CalculationTrigger),C2816,,5,C2817)</f>
        <v>1.4135403572564183E-2</v>
      </c>
      <c r="E2816" s="120">
        <f>_xll.xlShmInterpRateFwd($E$3&amp;T(CalculationTrigger),C2816,,5,C2817)</f>
        <v>1.4051258837674031E-2</v>
      </c>
      <c r="F2816" s="121">
        <f>_xll.xlShmInterpRateFwd($F$3&amp;T(CalculationTrigger),C2816,,5,C2817)</f>
        <v>1.37172376886856E-2</v>
      </c>
      <c r="G2816" s="148">
        <f>_xll.xlShmInterpDisc($G$3&amp;T(CalculationTrigger),C2816)</f>
        <v>0.59269745741282076</v>
      </c>
      <c r="H2816" s="149">
        <f>_xll.xlShmInterpDisc($H$3&amp;T(CalculationTrigger),C2816)</f>
        <v>0.59388109554216351</v>
      </c>
      <c r="I2816" s="150">
        <f>_xll.xlShmInterpDisc($I$3&amp;T(CalculationTrigger),C2816)</f>
        <v>0.60056606702431692</v>
      </c>
      <c r="J2816" s="157">
        <f t="shared" si="129"/>
        <v>5.4403530153697676E-5</v>
      </c>
      <c r="K2816" s="158">
        <f t="shared" si="130"/>
        <v>0</v>
      </c>
      <c r="L2816" s="159">
        <f t="shared" si="131"/>
        <v>-3.0524013359224775E-4</v>
      </c>
    </row>
    <row r="2817" spans="2:12" x14ac:dyDescent="0.2">
      <c r="B2817" s="112" t="s">
        <v>2</v>
      </c>
      <c r="C2817" s="113">
        <f>_xll.qlCalendarAdvance("TARGET",C2816,B2817,"mf")</f>
        <v>56220</v>
      </c>
      <c r="D2817" s="120">
        <f>_xll.xlShmInterpRateFwd($D$3&amp;T(CalculationTrigger),C2817,,5,C2818)</f>
        <v>1.4132902178330546E-2</v>
      </c>
      <c r="E2817" s="120">
        <f>_xll.xlShmInterpRateFwd($E$3&amp;T(CalculationTrigger),C2817,,5,C2818)</f>
        <v>1.4048725108259955E-2</v>
      </c>
      <c r="F2817" s="121">
        <f>_xll.xlShmInterpRateFwd($F$3&amp;T(CalculationTrigger),C2817,,5,C2818)</f>
        <v>1.371460243286193E-2</v>
      </c>
      <c r="G2817" s="148">
        <f>_xll.xlShmInterpDisc($G$3&amp;T(CalculationTrigger),C2817)</f>
        <v>0.59253682664505736</v>
      </c>
      <c r="H2817" s="149">
        <f>_xll.xlShmInterpDisc($H$3&amp;T(CalculationTrigger),C2817)</f>
        <v>0.59372110183762883</v>
      </c>
      <c r="I2817" s="150">
        <f>_xll.xlShmInterpDisc($I$3&amp;T(CalculationTrigger),C2817)</f>
        <v>0.60040811747362322</v>
      </c>
      <c r="J2817" s="157">
        <f t="shared" si="129"/>
        <v>5.441906400046556E-5</v>
      </c>
      <c r="K2817" s="158">
        <f t="shared" si="130"/>
        <v>0</v>
      </c>
      <c r="L2817" s="159">
        <f t="shared" si="131"/>
        <v>-3.0525513095539279E-4</v>
      </c>
    </row>
    <row r="2818" spans="2:12" x14ac:dyDescent="0.2">
      <c r="B2818" s="112" t="s">
        <v>2</v>
      </c>
      <c r="C2818" s="113">
        <f>_xll.qlCalendarAdvance("TARGET",C2817,B2818,"mf")</f>
        <v>56227</v>
      </c>
      <c r="D2818" s="120">
        <f>_xll.xlShmInterpRateFwd($D$3&amp;T(CalculationTrigger),C2818,,5,C2819)</f>
        <v>1.4130490852475936E-2</v>
      </c>
      <c r="E2818" s="120">
        <f>_xll.xlShmInterpRateFwd($E$3&amp;T(CalculationTrigger),C2818,,5,C2819)</f>
        <v>1.4046281930514447E-2</v>
      </c>
      <c r="F2818" s="121">
        <f>_xll.xlShmInterpRateFwd($F$3&amp;T(CalculationTrigger),C2818,,5,C2819)</f>
        <v>1.3712056778351221E-2</v>
      </c>
      <c r="G2818" s="148">
        <f>_xll.xlShmInterpDisc($G$3&amp;T(CalculationTrigger),C2818)</f>
        <v>0.59237626782061592</v>
      </c>
      <c r="H2818" s="149">
        <f>_xll.xlShmInterpDisc($H$3&amp;T(CalculationTrigger),C2818)</f>
        <v>0.59356118007057068</v>
      </c>
      <c r="I2818" s="150">
        <f>_xll.xlShmInterpDisc($I$3&amp;T(CalculationTrigger),C2818)</f>
        <v>0.60025023979199899</v>
      </c>
      <c r="J2818" s="157">
        <f t="shared" si="129"/>
        <v>5.4434598506959753E-5</v>
      </c>
      <c r="K2818" s="158">
        <f t="shared" si="130"/>
        <v>0</v>
      </c>
      <c r="L2818" s="159">
        <f t="shared" si="131"/>
        <v>-3.0527016568315389E-4</v>
      </c>
    </row>
    <row r="2819" spans="2:12" x14ac:dyDescent="0.2">
      <c r="B2819" s="112" t="s">
        <v>2</v>
      </c>
      <c r="C2819" s="113">
        <f>_xll.qlCalendarAdvance("TARGET",C2818,B2819,"mf")</f>
        <v>56234</v>
      </c>
      <c r="D2819" s="120">
        <f>_xll.xlShmInterpRateFwd($D$3&amp;T(CalculationTrigger),C2819,,5,C2820)</f>
        <v>1.4128169790871932E-2</v>
      </c>
      <c r="E2819" s="120">
        <f>_xll.xlShmInterpRateFwd($E$3&amp;T(CalculationTrigger),C2819,,5,C2820)</f>
        <v>1.4043929501286858E-2</v>
      </c>
      <c r="F2819" s="121">
        <f>_xll.xlShmInterpRateFwd($F$3&amp;T(CalculationTrigger),C2819,,5,C2820)</f>
        <v>1.3709600920279265E-2</v>
      </c>
      <c r="G2819" s="148">
        <f>_xll.xlShmInterpDisc($G$3&amp;T(CalculationTrigger),C2819)</f>
        <v>0.59221577988192498</v>
      </c>
      <c r="H2819" s="149">
        <f>_xll.xlShmInterpDisc($H$3&amp;T(CalculationTrigger),C2819)</f>
        <v>0.59340132917585064</v>
      </c>
      <c r="I2819" s="150">
        <f>_xll.xlShmInterpDisc($I$3&amp;T(CalculationTrigger),C2819)</f>
        <v>0.60009243291367953</v>
      </c>
      <c r="J2819" s="157">
        <f t="shared" si="129"/>
        <v>5.4450133419789033E-5</v>
      </c>
      <c r="K2819" s="158">
        <f t="shared" si="130"/>
        <v>0</v>
      </c>
      <c r="L2819" s="159">
        <f t="shared" si="131"/>
        <v>-3.0528523821279804E-4</v>
      </c>
    </row>
    <row r="2820" spans="2:12" x14ac:dyDescent="0.2">
      <c r="B2820" s="112" t="s">
        <v>2</v>
      </c>
      <c r="C2820" s="113">
        <f>_xll.qlCalendarAdvance("TARGET",C2819,B2820,"mf")</f>
        <v>56241</v>
      </c>
      <c r="D2820" s="120">
        <f>_xll.xlShmInterpRateFwd($D$3&amp;T(CalculationTrigger),C2820,,5,C2821)</f>
        <v>1.4125939189327263E-2</v>
      </c>
      <c r="E2820" s="120">
        <f>_xll.xlShmInterpRateFwd($E$3&amp;T(CalculationTrigger),C2820,,5,C2821)</f>
        <v>1.4041668017421616E-2</v>
      </c>
      <c r="F2820" s="121">
        <f>_xll.xlShmInterpRateFwd($F$3&amp;T(CalculationTrigger),C2820,,5,C2821)</f>
        <v>1.3707235053708994E-2</v>
      </c>
      <c r="G2820" s="148">
        <f>_xll.xlShmInterpDisc($G$3&amp;T(CalculationTrigger),C2820)</f>
        <v>0.59205536177031726</v>
      </c>
      <c r="H2820" s="149">
        <f>_xll.xlShmInterpDisc($H$3&amp;T(CalculationTrigger),C2820)</f>
        <v>0.59324154808722052</v>
      </c>
      <c r="I2820" s="150">
        <f>_xll.xlShmInterpDisc($I$3&amp;T(CalculationTrigger),C2820)</f>
        <v>0.59993469577175951</v>
      </c>
      <c r="J2820" s="157">
        <f t="shared" si="129"/>
        <v>5.4465668485580965E-5</v>
      </c>
      <c r="K2820" s="158">
        <f t="shared" si="130"/>
        <v>0</v>
      </c>
      <c r="L2820" s="159">
        <f t="shared" si="131"/>
        <v>-3.0530034898159275E-4</v>
      </c>
    </row>
    <row r="2821" spans="2:12" x14ac:dyDescent="0.2">
      <c r="B2821" s="112" t="s">
        <v>2</v>
      </c>
      <c r="C2821" s="113">
        <f>_xll.qlCalendarAdvance("TARGET",C2820,B2821,"mf")</f>
        <v>56248</v>
      </c>
      <c r="D2821" s="120">
        <f>_xll.xlShmInterpRateFwd($D$3&amp;T(CalculationTrigger),C2821,,5,C2822)</f>
        <v>1.4123799243744205E-2</v>
      </c>
      <c r="E2821" s="120">
        <f>_xll.xlShmInterpRateFwd($E$3&amp;T(CalculationTrigger),C2821,,5,C2822)</f>
        <v>1.403949767581617E-2</v>
      </c>
      <c r="F2821" s="121">
        <f>_xll.xlShmInterpRateFwd($F$3&amp;T(CalculationTrigger),C2821,,5,C2822)</f>
        <v>1.3704959373814251E-2</v>
      </c>
      <c r="G2821" s="148">
        <f>_xll.xlShmInterpDisc($G$3&amp;T(CalculationTrigger),C2821)</f>
        <v>0.59189501242603237</v>
      </c>
      <c r="H2821" s="149">
        <f>_xll.xlShmInterpDisc($H$3&amp;T(CalculationTrigger),C2821)</f>
        <v>0.59308183573732431</v>
      </c>
      <c r="I2821" s="150">
        <f>_xll.xlShmInterpDisc($I$3&amp;T(CalculationTrigger),C2821)</f>
        <v>0.59977702729819526</v>
      </c>
      <c r="J2821" s="157">
        <f t="shared" ref="J2821:J2884" si="132">-365*LN(G2821/$H2821)/($C2821-$C$4)</f>
        <v>5.448120345095153E-5</v>
      </c>
      <c r="K2821" s="158">
        <f t="shared" ref="K2821:K2884" si="133">-365*LN(H2821/$H2821)/($C2821-$C$4)</f>
        <v>0</v>
      </c>
      <c r="L2821" s="159">
        <f t="shared" ref="L2821:L2884" si="134">-365*LN(I2821/$H2821)/($C2821-$C$4)</f>
        <v>-3.0531549842680548E-4</v>
      </c>
    </row>
    <row r="2822" spans="2:12" x14ac:dyDescent="0.2">
      <c r="B2822" s="112" t="s">
        <v>2</v>
      </c>
      <c r="C2822" s="113">
        <f>_xll.qlCalendarAdvance("TARGET",C2821,B2822,"mf")</f>
        <v>56255</v>
      </c>
      <c r="D2822" s="120">
        <f>_xll.xlShmInterpRateFwd($D$3&amp;T(CalculationTrigger),C2822,,5,C2823)</f>
        <v>1.4121750149933242E-2</v>
      </c>
      <c r="E2822" s="120">
        <f>_xll.xlShmInterpRateFwd($E$3&amp;T(CalculationTrigger),C2822,,5,C2823)</f>
        <v>1.4037418673316718E-2</v>
      </c>
      <c r="F2822" s="121">
        <f>_xll.xlShmInterpRateFwd($F$3&amp;T(CalculationTrigger),C2822,,5,C2823)</f>
        <v>1.3702774075671281E-2</v>
      </c>
      <c r="G2822" s="148">
        <f>_xll.xlShmInterpDisc($G$3&amp;T(CalculationTrigger),C2822)</f>
        <v>0.59173473078821748</v>
      </c>
      <c r="H2822" s="149">
        <f>_xll.xlShmInterpDisc($H$3&amp;T(CalculationTrigger),C2822)</f>
        <v>0.5929221910576995</v>
      </c>
      <c r="I2822" s="150">
        <f>_xll.xlShmInterpDisc($I$3&amp;T(CalculationTrigger),C2822)</f>
        <v>0.59961942642380561</v>
      </c>
      <c r="J2822" s="157">
        <f t="shared" si="132"/>
        <v>5.4496738062523425E-5</v>
      </c>
      <c r="K2822" s="158">
        <f t="shared" si="133"/>
        <v>0</v>
      </c>
      <c r="L2822" s="159">
        <f t="shared" si="134"/>
        <v>-3.0533068698570409E-4</v>
      </c>
    </row>
    <row r="2823" spans="2:12" x14ac:dyDescent="0.2">
      <c r="B2823" s="112" t="s">
        <v>2</v>
      </c>
      <c r="C2823" s="113">
        <f>_xll.qlCalendarAdvance("TARGET",C2822,B2823,"mf")</f>
        <v>56262</v>
      </c>
      <c r="D2823" s="120">
        <f>_xll.xlShmInterpRateFwd($D$3&amp;T(CalculationTrigger),C2823,,5,C2824)</f>
        <v>1.4119792103740491E-2</v>
      </c>
      <c r="E2823" s="120">
        <f>_xll.xlShmInterpRateFwd($E$3&amp;T(CalculationTrigger),C2823,,5,C2824)</f>
        <v>1.4035431206764568E-2</v>
      </c>
      <c r="F2823" s="121">
        <f>_xll.xlShmInterpRateFwd($F$3&amp;T(CalculationTrigger),C2823,,5,C2824)</f>
        <v>1.3700679354368783E-2</v>
      </c>
      <c r="G2823" s="148">
        <f>_xll.xlShmInterpDisc($G$3&amp;T(CalculationTrigger),C2823)</f>
        <v>0.59157451579493014</v>
      </c>
      <c r="H2823" s="149">
        <f>_xll.xlShmInterpDisc($H$3&amp;T(CalculationTrigger),C2823)</f>
        <v>0.59276261297877919</v>
      </c>
      <c r="I2823" s="150">
        <f>_xll.xlShmInterpDisc($I$3&amp;T(CalculationTrigger),C2823)</f>
        <v>0.59946189207827449</v>
      </c>
      <c r="J2823" s="157">
        <f t="shared" si="132"/>
        <v>5.4512272066913854E-5</v>
      </c>
      <c r="K2823" s="158">
        <f t="shared" si="133"/>
        <v>0</v>
      </c>
      <c r="L2823" s="159">
        <f t="shared" si="134"/>
        <v>-3.0534591509555635E-4</v>
      </c>
    </row>
    <row r="2824" spans="2:12" x14ac:dyDescent="0.2">
      <c r="B2824" s="112" t="s">
        <v>2</v>
      </c>
      <c r="C2824" s="113">
        <f>_xll.qlCalendarAdvance("TARGET",C2823,B2824,"mf")</f>
        <v>56269</v>
      </c>
      <c r="D2824" s="120">
        <f>_xll.xlShmInterpRateFwd($D$3&amp;T(CalculationTrigger),C2824,,5,C2825)</f>
        <v>1.4117925301030345E-2</v>
      </c>
      <c r="E2824" s="120">
        <f>_xll.xlShmInterpRateFwd($E$3&amp;T(CalculationTrigger),C2824,,5,C2825)</f>
        <v>1.4033535473042476E-2</v>
      </c>
      <c r="F2824" s="121">
        <f>_xll.xlShmInterpRateFwd($F$3&amp;T(CalculationTrigger),C2824,,5,C2825)</f>
        <v>1.3698675405048459E-2</v>
      </c>
      <c r="G2824" s="148">
        <f>_xll.xlShmInterpDisc($G$3&amp;T(CalculationTrigger),C2824)</f>
        <v>0.59141436638313982</v>
      </c>
      <c r="H2824" s="149">
        <f>_xll.xlShmInterpDisc($H$3&amp;T(CalculationTrigger),C2824)</f>
        <v>0.59260310042989428</v>
      </c>
      <c r="I2824" s="150">
        <f>_xll.xlShmInterpDisc($I$3&amp;T(CalculationTrigger),C2824)</f>
        <v>0.59930442319015265</v>
      </c>
      <c r="J2824" s="157">
        <f t="shared" si="132"/>
        <v>5.4527805210740574E-5</v>
      </c>
      <c r="K2824" s="158">
        <f t="shared" si="133"/>
        <v>0</v>
      </c>
      <c r="L2824" s="159">
        <f t="shared" si="134"/>
        <v>-3.0536118319363629E-4</v>
      </c>
    </row>
    <row r="2825" spans="2:12" x14ac:dyDescent="0.2">
      <c r="B2825" s="112" t="s">
        <v>2</v>
      </c>
      <c r="C2825" s="113">
        <f>_xll.qlCalendarAdvance("TARGET",C2824,B2825,"mf")</f>
        <v>56276</v>
      </c>
      <c r="D2825" s="120">
        <f>_xll.xlShmInterpRateFwd($D$3&amp;T(CalculationTrigger),C2825,,5,C2826)</f>
        <v>1.4116149937679684E-2</v>
      </c>
      <c r="E2825" s="120">
        <f>_xll.xlShmInterpRateFwd($E$3&amp;T(CalculationTrigger),C2825,,5,C2826)</f>
        <v>1.4031731669034103E-2</v>
      </c>
      <c r="F2825" s="121">
        <f>_xll.xlShmInterpRateFwd($F$3&amp;T(CalculationTrigger),C2825,,5,C2826)</f>
        <v>1.3696762422829746E-2</v>
      </c>
      <c r="G2825" s="148">
        <f>_xll.xlShmInterpDisc($G$3&amp;T(CalculationTrigger),C2825)</f>
        <v>0.59125428148872938</v>
      </c>
      <c r="H2825" s="149">
        <f>_xll.xlShmInterpDisc($H$3&amp;T(CalculationTrigger),C2825)</f>
        <v>0.59244365233927465</v>
      </c>
      <c r="I2825" s="150">
        <f>_xll.xlShmInterpDisc($I$3&amp;T(CalculationTrigger),C2825)</f>
        <v>0.59914701868685882</v>
      </c>
      <c r="J2825" s="157">
        <f t="shared" si="132"/>
        <v>5.4543337240624982E-5</v>
      </c>
      <c r="K2825" s="158">
        <f t="shared" si="133"/>
        <v>0</v>
      </c>
      <c r="L2825" s="159">
        <f t="shared" si="134"/>
        <v>-3.0537649171720623E-4</v>
      </c>
    </row>
    <row r="2826" spans="2:12" x14ac:dyDescent="0.2">
      <c r="B2826" s="112" t="s">
        <v>2</v>
      </c>
      <c r="C2826" s="113">
        <f>_xll.qlCalendarAdvance("TARGET",C2825,B2826,"mf")</f>
        <v>56283</v>
      </c>
      <c r="D2826" s="120">
        <f>_xll.xlShmInterpRateFwd($D$3&amp;T(CalculationTrigger),C2826,,5,C2827)</f>
        <v>1.4114466209496782E-2</v>
      </c>
      <c r="E2826" s="120">
        <f>_xll.xlShmInterpRateFwd($E$3&amp;T(CalculationTrigger),C2826,,5,C2827)</f>
        <v>1.40300199915719E-2</v>
      </c>
      <c r="F2826" s="121">
        <f>_xll.xlShmInterpRateFwd($F$3&amp;T(CalculationTrigger),C2826,,5,C2827)</f>
        <v>1.369494060281558E-2</v>
      </c>
      <c r="G2826" s="148">
        <f>_xll.xlShmInterpDisc($G$3&amp;T(CalculationTrigger),C2826)</f>
        <v>0.59109426004649701</v>
      </c>
      <c r="H2826" s="149">
        <f>_xll.xlShmInterpDisc($H$3&amp;T(CalculationTrigger),C2826)</f>
        <v>0.59228426763405106</v>
      </c>
      <c r="I2826" s="150">
        <f>_xll.xlShmInterpDisc($I$3&amp;T(CalculationTrigger),C2826)</f>
        <v>0.59898967749468179</v>
      </c>
      <c r="J2826" s="157">
        <f t="shared" si="132"/>
        <v>5.4558867903191997E-5</v>
      </c>
      <c r="K2826" s="158">
        <f t="shared" si="133"/>
        <v>0</v>
      </c>
      <c r="L2826" s="159">
        <f t="shared" si="134"/>
        <v>-3.0539184110353422E-4</v>
      </c>
    </row>
    <row r="2827" spans="2:12" x14ac:dyDescent="0.2">
      <c r="B2827" s="112" t="s">
        <v>2</v>
      </c>
      <c r="C2827" s="113">
        <f>_xll.qlCalendarAdvance("TARGET",C2826,B2827,"mf")</f>
        <v>56290</v>
      </c>
      <c r="D2827" s="120">
        <f>_xll.xlShmInterpRateFwd($D$3&amp;T(CalculationTrigger),C2827,,5,C2828)</f>
        <v>1.4112874312325585E-2</v>
      </c>
      <c r="E2827" s="120">
        <f>_xll.xlShmInterpRateFwd($E$3&amp;T(CalculationTrigger),C2827,,5,C2828)</f>
        <v>1.4028400637512409E-2</v>
      </c>
      <c r="F2827" s="121">
        <f>_xll.xlShmInterpRateFwd($F$3&amp;T(CalculationTrigger),C2827,,5,C2828)</f>
        <v>1.3693210140086641E-2</v>
      </c>
      <c r="G2827" s="148">
        <f>_xll.xlShmInterpDisc($G$3&amp;T(CalculationTrigger),C2827)</f>
        <v>0.59093430099015865</v>
      </c>
      <c r="H2827" s="149">
        <f>_xll.xlShmInterpDisc($H$3&amp;T(CalculationTrigger),C2827)</f>
        <v>0.59212494524025761</v>
      </c>
      <c r="I2827" s="150">
        <f>_xll.xlShmInterpDisc($I$3&amp;T(CalculationTrigger),C2827)</f>
        <v>0.59883239853878256</v>
      </c>
      <c r="J2827" s="157">
        <f t="shared" si="132"/>
        <v>5.457439694505511E-5</v>
      </c>
      <c r="K2827" s="158">
        <f t="shared" si="133"/>
        <v>0</v>
      </c>
      <c r="L2827" s="159">
        <f t="shared" si="134"/>
        <v>-3.0540723178989457E-4</v>
      </c>
    </row>
    <row r="2828" spans="2:12" x14ac:dyDescent="0.2">
      <c r="B2828" s="112" t="s">
        <v>2</v>
      </c>
      <c r="C2828" s="113">
        <f>_xll.qlCalendarAdvance("TARGET",C2827,B2828,"mf")</f>
        <v>56297</v>
      </c>
      <c r="D2828" s="120">
        <f>_xll.xlShmInterpRateFwd($D$3&amp;T(CalculationTrigger),C2828,,5,C2829)</f>
        <v>1.4111374442051501E-2</v>
      </c>
      <c r="E2828" s="120">
        <f>_xll.xlShmInterpRateFwd($E$3&amp;T(CalculationTrigger),C2828,,5,C2829)</f>
        <v>1.4026873803759438E-2</v>
      </c>
      <c r="F2828" s="121">
        <f>_xll.xlShmInterpRateFwd($F$3&amp;T(CalculationTrigger),C2828,,5,C2829)</f>
        <v>1.3691571229822974E-2</v>
      </c>
      <c r="G2828" s="148">
        <f>_xll.xlShmInterpDisc($G$3&amp;T(CalculationTrigger),C2828)</f>
        <v>0.59077440325234964</v>
      </c>
      <c r="H2828" s="149">
        <f>_xll.xlShmInterpDisc($H$3&amp;T(CalculationTrigger),C2828)</f>
        <v>0.59196568408283345</v>
      </c>
      <c r="I2828" s="150">
        <f>_xll.xlShmInterpDisc($I$3&amp;T(CalculationTrigger),C2828)</f>
        <v>0.59867518074319626</v>
      </c>
      <c r="J2828" s="157">
        <f t="shared" si="132"/>
        <v>5.4589924112837307E-5</v>
      </c>
      <c r="K2828" s="158">
        <f t="shared" si="133"/>
        <v>0</v>
      </c>
      <c r="L2828" s="159">
        <f t="shared" si="134"/>
        <v>-3.0542266421354925E-4</v>
      </c>
    </row>
    <row r="2829" spans="2:12" x14ac:dyDescent="0.2">
      <c r="B2829" s="112" t="s">
        <v>2</v>
      </c>
      <c r="C2829" s="113">
        <f>_xll.qlCalendarAdvance("TARGET",C2828,B2829,"mf")</f>
        <v>56304</v>
      </c>
      <c r="D2829" s="120">
        <f>_xll.xlShmInterpRateFwd($D$3&amp;T(CalculationTrigger),C2829,,5,C2830)</f>
        <v>1.4109966794537699E-2</v>
      </c>
      <c r="E2829" s="120">
        <f>_xll.xlShmInterpRateFwd($E$3&amp;T(CalculationTrigger),C2829,,5,C2830)</f>
        <v>1.4025439687154022E-2</v>
      </c>
      <c r="F2829" s="121">
        <f>_xll.xlShmInterpRateFwd($F$3&amp;T(CalculationTrigger),C2829,,5,C2830)</f>
        <v>1.3690024067083908E-2</v>
      </c>
      <c r="G2829" s="148">
        <f>_xll.xlShmInterpDisc($G$3&amp;T(CalculationTrigger),C2829)</f>
        <v>0.59061456576462623</v>
      </c>
      <c r="H2829" s="149">
        <f>_xll.xlShmInterpDisc($H$3&amp;T(CalculationTrigger),C2829)</f>
        <v>0.59180648308562411</v>
      </c>
      <c r="I2829" s="150">
        <f>_xll.xlShmInterpDisc($I$3&amp;T(CalculationTrigger),C2829)</f>
        <v>0.5985180230308329</v>
      </c>
      <c r="J2829" s="157">
        <f t="shared" si="132"/>
        <v>5.460544915315317E-5</v>
      </c>
      <c r="K2829" s="158">
        <f t="shared" si="133"/>
        <v>0</v>
      </c>
      <c r="L2829" s="159">
        <f t="shared" si="134"/>
        <v>-3.0543813881176639E-4</v>
      </c>
    </row>
    <row r="2830" spans="2:12" x14ac:dyDescent="0.2">
      <c r="B2830" s="112" t="s">
        <v>2</v>
      </c>
      <c r="C2830" s="113">
        <f>_xll.qlCalendarAdvance("TARGET",C2829,B2830,"mf")</f>
        <v>56311</v>
      </c>
      <c r="D2830" s="120">
        <f>_xll.xlShmInterpRateFwd($D$3&amp;T(CalculationTrigger),C2830,,5,C2831)</f>
        <v>1.4108651565578782E-2</v>
      </c>
      <c r="E2830" s="120">
        <f>_xll.xlShmInterpRateFwd($E$3&amp;T(CalculationTrigger),C2830,,5,C2831)</f>
        <v>1.4024098484567099E-2</v>
      </c>
      <c r="F2830" s="121">
        <f>_xll.xlShmInterpRateFwd($F$3&amp;T(CalculationTrigger),C2830,,5,C2831)</f>
        <v>1.3688568847004989E-2</v>
      </c>
      <c r="G2830" s="148">
        <f>_xll.xlShmInterpDisc($G$3&amp;T(CalculationTrigger),C2830)</f>
        <v>0.5904547874574676</v>
      </c>
      <c r="H2830" s="149">
        <f>_xll.xlShmInterpDisc($H$3&amp;T(CalculationTrigger),C2830)</f>
        <v>0.59164734117138396</v>
      </c>
      <c r="I2830" s="150">
        <f>_xll.xlShmInterpDisc($I$3&amp;T(CalculationTrigger),C2830)</f>
        <v>0.59836092432348076</v>
      </c>
      <c r="J2830" s="157">
        <f t="shared" si="132"/>
        <v>5.4620971812632857E-5</v>
      </c>
      <c r="K2830" s="158">
        <f t="shared" si="133"/>
        <v>0</v>
      </c>
      <c r="L2830" s="159">
        <f t="shared" si="134"/>
        <v>-3.0545365602182E-4</v>
      </c>
    </row>
    <row r="2831" spans="2:12" x14ac:dyDescent="0.2">
      <c r="B2831" s="112" t="s">
        <v>2</v>
      </c>
      <c r="C2831" s="113">
        <f>_xll.qlCalendarAdvance("TARGET",C2830,B2831,"mf")</f>
        <v>56318</v>
      </c>
      <c r="D2831" s="120">
        <f>_xll.xlShmInterpRateFwd($D$3&amp;T(CalculationTrigger),C2831,,5,C2832)</f>
        <v>1.4107428951097711E-2</v>
      </c>
      <c r="E2831" s="120">
        <f>_xll.xlShmInterpRateFwd($E$3&amp;T(CalculationTrigger),C2831,,5,C2832)</f>
        <v>1.4022850392864765E-2</v>
      </c>
      <c r="F2831" s="121">
        <f>_xll.xlShmInterpRateFwd($F$3&amp;T(CalculationTrigger),C2831,,5,C2832)</f>
        <v>1.3687205764699523E-2</v>
      </c>
      <c r="G2831" s="148">
        <f>_xll.xlShmInterpDisc($G$3&amp;T(CalculationTrigger),C2831)</f>
        <v>0.59029506726027858</v>
      </c>
      <c r="H2831" s="149">
        <f>_xll.xlShmInterpDisc($H$3&amp;T(CalculationTrigger),C2831)</f>
        <v>0.59148825726177812</v>
      </c>
      <c r="I2831" s="150">
        <f>_xll.xlShmInterpDisc($I$3&amp;T(CalculationTrigger),C2831)</f>
        <v>0.5982038835418072</v>
      </c>
      <c r="J2831" s="157">
        <f t="shared" si="132"/>
        <v>5.4636491837876914E-5</v>
      </c>
      <c r="K2831" s="158">
        <f t="shared" si="133"/>
        <v>0</v>
      </c>
      <c r="L2831" s="159">
        <f t="shared" si="134"/>
        <v>-3.0546921628097772E-4</v>
      </c>
    </row>
    <row r="2832" spans="2:12" x14ac:dyDescent="0.2">
      <c r="B2832" s="112" t="s">
        <v>2</v>
      </c>
      <c r="C2832" s="113">
        <f>_xll.qlCalendarAdvance("TARGET",C2831,B2832,"mf")</f>
        <v>56325</v>
      </c>
      <c r="D2832" s="120">
        <f>_xll.xlShmInterpRateFwd($D$3&amp;T(CalculationTrigger),C2832,,5,C2833)</f>
        <v>1.4106299146879393E-2</v>
      </c>
      <c r="E2832" s="120">
        <f>_xll.xlShmInterpRateFwd($E$3&amp;T(CalculationTrigger),C2832,,5,C2833)</f>
        <v>1.402169560890249E-2</v>
      </c>
      <c r="F2832" s="121">
        <f>_xll.xlShmInterpRateFwd($F$3&amp;T(CalculationTrigger),C2832,,5,C2833)</f>
        <v>1.3685935015287542E-2</v>
      </c>
      <c r="G2832" s="148">
        <f>_xll.xlShmInterpDisc($G$3&amp;T(CalculationTrigger),C2832)</f>
        <v>0.59013540410139032</v>
      </c>
      <c r="H2832" s="149">
        <f>_xll.xlShmInterpDisc($H$3&amp;T(CalculationTrigger),C2832)</f>
        <v>0.59132923027738427</v>
      </c>
      <c r="I2832" s="150">
        <f>_xll.xlShmInterpDisc($I$3&amp;T(CalculationTrigger),C2832)</f>
        <v>0.59804689960536095</v>
      </c>
      <c r="J2832" s="157">
        <f t="shared" si="132"/>
        <v>5.4652008975528611E-5</v>
      </c>
      <c r="K2832" s="158">
        <f t="shared" si="133"/>
        <v>0</v>
      </c>
      <c r="L2832" s="159">
        <f t="shared" si="134"/>
        <v>-3.0548482002650136E-4</v>
      </c>
    </row>
    <row r="2833" spans="2:12" x14ac:dyDescent="0.2">
      <c r="B2833" s="112" t="s">
        <v>2</v>
      </c>
      <c r="C2833" s="113">
        <f>_xll.qlCalendarAdvance("TARGET",C2832,B2833,"mf")</f>
        <v>56332</v>
      </c>
      <c r="D2833" s="120">
        <f>_xll.xlShmInterpRateFwd($D$3&amp;T(CalculationTrigger),C2833,,5,C2834)</f>
        <v>1.410526234884291E-2</v>
      </c>
      <c r="E2833" s="120">
        <f>_xll.xlShmInterpRateFwd($E$3&amp;T(CalculationTrigger),C2833,,5,C2834)</f>
        <v>1.4020634329583051E-2</v>
      </c>
      <c r="F2833" s="121">
        <f>_xll.xlShmInterpRateFwd($F$3&amp;T(CalculationTrigger),C2833,,5,C2834)</f>
        <v>1.3684756793878431E-2</v>
      </c>
      <c r="G2833" s="148">
        <f>_xll.xlShmInterpDisc($G$3&amp;T(CalculationTrigger),C2833)</f>
        <v>0.58997579690806368</v>
      </c>
      <c r="H2833" s="149">
        <f>_xll.xlShmInterpDisc($H$3&amp;T(CalculationTrigger),C2833)</f>
        <v>0.59117025913769483</v>
      </c>
      <c r="I2833" s="150">
        <f>_xll.xlShmInterpDisc($I$3&amp;T(CalculationTrigger),C2833)</f>
        <v>0.59788997143257405</v>
      </c>
      <c r="J2833" s="157">
        <f t="shared" si="132"/>
        <v>5.4667522972192587E-5</v>
      </c>
      <c r="K2833" s="158">
        <f t="shared" si="133"/>
        <v>0</v>
      </c>
      <c r="L2833" s="159">
        <f t="shared" si="134"/>
        <v>-3.0550046769565813E-4</v>
      </c>
    </row>
    <row r="2834" spans="2:12" x14ac:dyDescent="0.2">
      <c r="B2834" s="112" t="s">
        <v>2</v>
      </c>
      <c r="C2834" s="113">
        <f>_xll.qlCalendarAdvance("TARGET",C2833,B2834,"mf")</f>
        <v>56339</v>
      </c>
      <c r="D2834" s="120">
        <f>_xll.xlShmInterpRateFwd($D$3&amp;T(CalculationTrigger),C2834,,5,C2835)</f>
        <v>1.4104240636844125E-2</v>
      </c>
      <c r="E2834" s="120">
        <f>_xll.xlShmInterpRateFwd($E$3&amp;T(CalculationTrigger),C2834,,5,C2835)</f>
        <v>1.401958863590691E-2</v>
      </c>
      <c r="F2834" s="121">
        <f>_xll.xlShmInterpRateFwd($F$3&amp;T(CalculationTrigger),C2834,,5,C2835)</f>
        <v>1.3683593180251289E-2</v>
      </c>
      <c r="G2834" s="148">
        <f>_xll.xlShmInterpDisc($G$3&amp;T(CalculationTrigger),C2834)</f>
        <v>0.58981624460648974</v>
      </c>
      <c r="H2834" s="149">
        <f>_xll.xlShmInterpDisc($H$3&amp;T(CalculationTrigger),C2834)</f>
        <v>0.59101134276111833</v>
      </c>
      <c r="I2834" s="150">
        <f>_xll.xlShmInterpDisc($I$3&amp;T(CalculationTrigger),C2834)</f>
        <v>0.59773309794076368</v>
      </c>
      <c r="J2834" s="157">
        <f t="shared" si="132"/>
        <v>5.4683033574489046E-5</v>
      </c>
      <c r="K2834" s="158">
        <f t="shared" si="133"/>
        <v>0</v>
      </c>
      <c r="L2834" s="159">
        <f t="shared" si="134"/>
        <v>-3.0551615972572714E-4</v>
      </c>
    </row>
    <row r="2835" spans="2:12" x14ac:dyDescent="0.2">
      <c r="B2835" s="112" t="s">
        <v>2</v>
      </c>
      <c r="C2835" s="113">
        <f>_xll.qlCalendarAdvance("TARGET",C2834,B2835,"mf")</f>
        <v>56346</v>
      </c>
      <c r="D2835" s="120">
        <f>_xll.xlShmInterpRateFwd($D$3&amp;T(CalculationTrigger),C2835,,5,C2836)</f>
        <v>1.4098548544777609E-2</v>
      </c>
      <c r="E2835" s="120">
        <f>_xll.xlShmInterpRateFwd($E$3&amp;T(CalculationTrigger),C2835,,5,C2836)</f>
        <v>1.4013873070384751E-2</v>
      </c>
      <c r="F2835" s="121">
        <f>_xll.xlShmInterpRateFwd($F$3&amp;T(CalculationTrigger),C2835,,5,C2836)</f>
        <v>1.3677758745397024E-2</v>
      </c>
      <c r="G2835" s="148">
        <f>_xll.xlShmInterpDisc($G$3&amp;T(CalculationTrigger),C2835)</f>
        <v>0.58965674700492732</v>
      </c>
      <c r="H2835" s="149">
        <f>_xll.xlShmInterpDisc($H$3&amp;T(CalculationTrigger),C2835)</f>
        <v>0.5908524809499075</v>
      </c>
      <c r="I2835" s="150">
        <f>_xll.xlShmInterpDisc($I$3&amp;T(CalculationTrigger),C2835)</f>
        <v>0.59757627894112975</v>
      </c>
      <c r="J2835" s="157">
        <f t="shared" si="132"/>
        <v>5.4698540529041737E-5</v>
      </c>
      <c r="K2835" s="158">
        <f t="shared" si="133"/>
        <v>0</v>
      </c>
      <c r="L2835" s="159">
        <f t="shared" si="134"/>
        <v>-3.0553189655397505E-4</v>
      </c>
    </row>
    <row r="2836" spans="2:12" x14ac:dyDescent="0.2">
      <c r="B2836" s="112" t="s">
        <v>2</v>
      </c>
      <c r="C2836" s="113">
        <f>_xll.qlCalendarAdvance("TARGET",C2835,B2836,"mf")</f>
        <v>56353</v>
      </c>
      <c r="D2836" s="120">
        <f>_xll.xlShmInterpRateFwd($D$3&amp;T(CalculationTrigger),C2836,,5,C2837)</f>
        <v>1.4090143105675022E-2</v>
      </c>
      <c r="E2836" s="120">
        <f>_xll.xlShmInterpRateFwd($E$3&amp;T(CalculationTrigger),C2836,,5,C2837)</f>
        <v>1.4005444663909511E-2</v>
      </c>
      <c r="F2836" s="121">
        <f>_xll.xlShmInterpRateFwd($F$3&amp;T(CalculationTrigger),C2836,,5,C2837)</f>
        <v>1.3669210505790902E-2</v>
      </c>
      <c r="G2836" s="148">
        <f>_xll.xlShmInterpDisc($G$3&amp;T(CalculationTrigger),C2836)</f>
        <v>0.58949735686870863</v>
      </c>
      <c r="H2836" s="149">
        <f>_xll.xlShmInterpDisc($H$3&amp;T(CalculationTrigger),C2836)</f>
        <v>0.59069372657085695</v>
      </c>
      <c r="I2836" s="150">
        <f>_xll.xlShmInterpDisc($I$3&amp;T(CalculationTrigger),C2836)</f>
        <v>0.5974195679136286</v>
      </c>
      <c r="J2836" s="157">
        <f t="shared" si="132"/>
        <v>5.4714043582471865E-5</v>
      </c>
      <c r="K2836" s="158">
        <f t="shared" si="133"/>
        <v>0</v>
      </c>
      <c r="L2836" s="159">
        <f t="shared" si="134"/>
        <v>-3.0554767861765635E-4</v>
      </c>
    </row>
    <row r="2837" spans="2:12" x14ac:dyDescent="0.2">
      <c r="B2837" s="112" t="s">
        <v>2</v>
      </c>
      <c r="C2837" s="113">
        <f>_xll.qlCalendarAdvance("TARGET",C2836,B2837,"mf")</f>
        <v>56360</v>
      </c>
      <c r="D2837" s="120">
        <f>_xll.xlShmInterpRateFwd($D$3&amp;T(CalculationTrigger),C2837,,5,C2838)</f>
        <v>1.4081837452224343E-2</v>
      </c>
      <c r="E2837" s="120">
        <f>_xll.xlShmInterpRateFwd($E$3&amp;T(CalculationTrigger),C2837,,5,C2838)</f>
        <v>1.3997116545585719E-2</v>
      </c>
      <c r="F2837" s="121">
        <f>_xll.xlShmInterpRateFwd($F$3&amp;T(CalculationTrigger),C2837,,5,C2838)</f>
        <v>1.3660761570742143E-2</v>
      </c>
      <c r="G2837" s="148">
        <f>_xll.xlShmInterpDisc($G$3&amp;T(CalculationTrigger),C2837)</f>
        <v>0.58933810479298498</v>
      </c>
      <c r="H2837" s="149">
        <f>_xll.xlShmInterpDisc($H$3&amp;T(CalculationTrigger),C2837)</f>
        <v>0.59053511027588856</v>
      </c>
      <c r="I2837" s="150">
        <f>_xll.xlShmInterpDisc($I$3&amp;T(CalculationTrigger),C2837)</f>
        <v>0.59726299587164167</v>
      </c>
      <c r="J2837" s="157">
        <f t="shared" si="132"/>
        <v>5.4729542481395177E-5</v>
      </c>
      <c r="K2837" s="158">
        <f t="shared" si="133"/>
        <v>0</v>
      </c>
      <c r="L2837" s="159">
        <f t="shared" si="134"/>
        <v>-3.0556350635405495E-4</v>
      </c>
    </row>
    <row r="2838" spans="2:12" x14ac:dyDescent="0.2">
      <c r="B2838" s="112" t="s">
        <v>2</v>
      </c>
      <c r="C2838" s="113">
        <f>_xll.qlCalendarAdvance("TARGET",C2837,B2838,"mf")</f>
        <v>56367</v>
      </c>
      <c r="D2838" s="120">
        <f>_xll.xlShmInterpRateFwd($D$3&amp;T(CalculationTrigger),C2838,,5,C2839)</f>
        <v>1.4073631817110761E-2</v>
      </c>
      <c r="E2838" s="120">
        <f>_xll.xlShmInterpRateFwd($E$3&amp;T(CalculationTrigger),C2838,,5,C2839)</f>
        <v>1.3988888949145448E-2</v>
      </c>
      <c r="F2838" s="121">
        <f>_xll.xlShmInterpRateFwd($F$3&amp;T(CalculationTrigger),C2838,,5,C2839)</f>
        <v>1.3652412172207001E-2</v>
      </c>
      <c r="G2838" s="148">
        <f>_xll.xlShmInterpDisc($G$3&amp;T(CalculationTrigger),C2838)</f>
        <v>0.58917898956194681</v>
      </c>
      <c r="H2838" s="149">
        <f>_xll.xlShmInterpDisc($H$3&amp;T(CalculationTrigger),C2838)</f>
        <v>0.59037663084149472</v>
      </c>
      <c r="I2838" s="150">
        <f>_xll.xlShmInterpDisc($I$3&amp;T(CalculationTrigger),C2838)</f>
        <v>0.59710656159056907</v>
      </c>
      <c r="J2838" s="157">
        <f t="shared" si="132"/>
        <v>5.4745036972433868E-5</v>
      </c>
      <c r="K2838" s="158">
        <f t="shared" si="133"/>
        <v>0</v>
      </c>
      <c r="L2838" s="159">
        <f t="shared" si="134"/>
        <v>-3.0557938020043634E-4</v>
      </c>
    </row>
    <row r="2839" spans="2:12" x14ac:dyDescent="0.2">
      <c r="B2839" s="112" t="s">
        <v>2</v>
      </c>
      <c r="C2839" s="113">
        <f>_xll.qlCalendarAdvance("TARGET",C2838,B2839,"mf")</f>
        <v>56374</v>
      </c>
      <c r="D2839" s="120">
        <f>_xll.xlShmInterpRateFwd($D$3&amp;T(CalculationTrigger),C2839,,5,C2840)</f>
        <v>1.4065526433113002E-2</v>
      </c>
      <c r="E2839" s="120">
        <f>_xll.xlShmInterpRateFwd($E$3&amp;T(CalculationTrigger),C2839,,5,C2840)</f>
        <v>1.3980762108362179E-2</v>
      </c>
      <c r="F2839" s="121">
        <f>_xll.xlShmInterpRateFwd($F$3&amp;T(CalculationTrigger),C2839,,5,C2840)</f>
        <v>1.3644162542188903E-2</v>
      </c>
      <c r="G2839" s="148">
        <f>_xll.xlShmInterpDisc($G$3&amp;T(CalculationTrigger),C2839)</f>
        <v>0.58902000995846338</v>
      </c>
      <c r="H2839" s="149">
        <f>_xll.xlShmInterpDisc($H$3&amp;T(CalculationTrigger),C2839)</f>
        <v>0.59021828704283064</v>
      </c>
      <c r="I2839" s="150">
        <f>_xll.xlShmInterpDisc($I$3&amp;T(CalculationTrigger),C2839)</f>
        <v>0.59695026384443706</v>
      </c>
      <c r="J2839" s="157">
        <f t="shared" si="132"/>
        <v>5.476052680220466E-5</v>
      </c>
      <c r="K2839" s="158">
        <f t="shared" si="133"/>
        <v>0</v>
      </c>
      <c r="L2839" s="159">
        <f t="shared" si="134"/>
        <v>-3.0559530059405977E-4</v>
      </c>
    </row>
    <row r="2840" spans="2:12" x14ac:dyDescent="0.2">
      <c r="B2840" s="112" t="s">
        <v>2</v>
      </c>
      <c r="C2840" s="113">
        <f>_xll.qlCalendarAdvance("TARGET",C2839,B2840,"mf")</f>
        <v>56381</v>
      </c>
      <c r="D2840" s="120">
        <f>_xll.xlShmInterpRateFwd($D$3&amp;T(CalculationTrigger),C2840,,5,C2841)</f>
        <v>1.4057521532964315E-2</v>
      </c>
      <c r="E2840" s="120">
        <f>_xll.xlShmInterpRateFwd($E$3&amp;T(CalculationTrigger),C2840,,5,C2841)</f>
        <v>1.3972736256975524E-2</v>
      </c>
      <c r="F2840" s="121">
        <f>_xll.xlShmInterpRateFwd($F$3&amp;T(CalculationTrigger),C2840,,5,C2841)</f>
        <v>1.3636012912692124E-2</v>
      </c>
      <c r="G2840" s="148">
        <f>_xll.xlShmInterpDisc($G$3&amp;T(CalculationTrigger),C2840)</f>
        <v>0.58886116476408268</v>
      </c>
      <c r="H2840" s="149">
        <f>_xll.xlShmInterpDisc($H$3&amp;T(CalculationTrigger),C2840)</f>
        <v>0.59006007765371493</v>
      </c>
      <c r="I2840" s="150">
        <f>_xll.xlShmInterpDisc($I$3&amp;T(CalculationTrigger),C2840)</f>
        <v>0.59679410140589839</v>
      </c>
      <c r="J2840" s="157">
        <f t="shared" si="132"/>
        <v>5.4776011717330752E-5</v>
      </c>
      <c r="K2840" s="158">
        <f t="shared" si="133"/>
        <v>0</v>
      </c>
      <c r="L2840" s="159">
        <f t="shared" si="134"/>
        <v>-3.0561126797220152E-4</v>
      </c>
    </row>
    <row r="2841" spans="2:12" x14ac:dyDescent="0.2">
      <c r="B2841" s="112" t="s">
        <v>2</v>
      </c>
      <c r="C2841" s="113">
        <f>_xll.qlCalendarAdvance("TARGET",C2840,B2841,"mf")</f>
        <v>56388</v>
      </c>
      <c r="D2841" s="120">
        <f>_xll.xlShmInterpRateFwd($D$3&amp;T(CalculationTrigger),C2841,,5,C2842)</f>
        <v>1.4049617349393039E-2</v>
      </c>
      <c r="E2841" s="120">
        <f>_xll.xlShmInterpRateFwd($E$3&amp;T(CalculationTrigger),C2841,,5,C2842)</f>
        <v>1.396481162874913E-2</v>
      </c>
      <c r="F2841" s="121">
        <f>_xll.xlShmInterpRateFwd($F$3&amp;T(CalculationTrigger),C2841,,5,C2842)</f>
        <v>1.3627963515733385E-2</v>
      </c>
      <c r="G2841" s="148">
        <f>_xll.xlShmInterpDisc($G$3&amp;T(CalculationTrigger),C2841)</f>
        <v>0.58870245275903288</v>
      </c>
      <c r="H2841" s="149">
        <f>_xll.xlShmInterpDisc($H$3&amp;T(CalculationTrigger),C2841)</f>
        <v>0.58990200144663074</v>
      </c>
      <c r="I2841" s="150">
        <f>_xll.xlShmInterpDisc($I$3&amp;T(CalculationTrigger),C2841)</f>
        <v>0.59663807304623306</v>
      </c>
      <c r="J2841" s="157">
        <f t="shared" si="132"/>
        <v>5.4791491464429812E-5</v>
      </c>
      <c r="K2841" s="158">
        <f t="shared" si="133"/>
        <v>0</v>
      </c>
      <c r="L2841" s="159">
        <f t="shared" si="134"/>
        <v>-3.0562728277212564E-4</v>
      </c>
    </row>
    <row r="2842" spans="2:12" x14ac:dyDescent="0.2">
      <c r="B2842" s="112" t="s">
        <v>2</v>
      </c>
      <c r="C2842" s="113">
        <f>_xll.qlCalendarAdvance("TARGET",C2841,B2842,"mf")</f>
        <v>56395</v>
      </c>
      <c r="D2842" s="120">
        <f>_xll.xlShmInterpRateFwd($D$3&amp;T(CalculationTrigger),C2842,,5,C2843)</f>
        <v>1.404181411516893E-2</v>
      </c>
      <c r="E2842" s="120">
        <f>_xll.xlShmInterpRateFwd($E$3&amp;T(CalculationTrigger),C2842,,5,C2843)</f>
        <v>1.3956988457447556E-2</v>
      </c>
      <c r="F2842" s="121">
        <f>_xll.xlShmInterpRateFwd($F$3&amp;T(CalculationTrigger),C2842,,5,C2843)</f>
        <v>1.3620014583318685E-2</v>
      </c>
      <c r="G2842" s="148">
        <f>_xll.xlShmInterpDisc($G$3&amp;T(CalculationTrigger),C2842)</f>
        <v>0.58854387272222319</v>
      </c>
      <c r="H2842" s="149">
        <f>_xll.xlShmInterpDisc($H$3&amp;T(CalculationTrigger),C2842)</f>
        <v>0.58974405719272638</v>
      </c>
      <c r="I2842" s="150">
        <f>_xll.xlShmInterpDisc($I$3&amp;T(CalculationTrigger),C2842)</f>
        <v>0.59648217753534905</v>
      </c>
      <c r="J2842" s="157">
        <f t="shared" si="132"/>
        <v>5.4806965790123002E-5</v>
      </c>
      <c r="K2842" s="158">
        <f t="shared" si="133"/>
        <v>0</v>
      </c>
      <c r="L2842" s="159">
        <f t="shared" si="134"/>
        <v>-3.0564334543110156E-4</v>
      </c>
    </row>
    <row r="2843" spans="2:12" x14ac:dyDescent="0.2">
      <c r="B2843" s="112" t="s">
        <v>2</v>
      </c>
      <c r="C2843" s="113">
        <f>_xll.qlCalendarAdvance("TARGET",C2842,B2843,"mf")</f>
        <v>56402</v>
      </c>
      <c r="D2843" s="120">
        <f>_xll.xlShmInterpRateFwd($D$3&amp;T(CalculationTrigger),C2843,,5,C2844)</f>
        <v>1.4034112063016304E-2</v>
      </c>
      <c r="E2843" s="120">
        <f>_xll.xlShmInterpRateFwd($E$3&amp;T(CalculationTrigger),C2843,,5,C2844)</f>
        <v>1.3949266976813077E-2</v>
      </c>
      <c r="F2843" s="121">
        <f>_xll.xlShmInterpRateFwd($F$3&amp;T(CalculationTrigger),C2843,,5,C2844)</f>
        <v>1.3612166347431735E-2</v>
      </c>
      <c r="G2843" s="148">
        <f>_xll.xlShmInterpDisc($G$3&amp;T(CalculationTrigger),C2843)</f>
        <v>0.58838542343124434</v>
      </c>
      <c r="H2843" s="149">
        <f>_xll.xlShmInterpDisc($H$3&amp;T(CalculationTrigger),C2843)</f>
        <v>0.58958624366181622</v>
      </c>
      <c r="I2843" s="150">
        <f>_xll.xlShmInterpDisc($I$3&amp;T(CalculationTrigger),C2843)</f>
        <v>0.59632641364178318</v>
      </c>
      <c r="J2843" s="157">
        <f t="shared" si="132"/>
        <v>5.482243444102591E-5</v>
      </c>
      <c r="K2843" s="158">
        <f t="shared" si="133"/>
        <v>0</v>
      </c>
      <c r="L2843" s="159">
        <f t="shared" si="134"/>
        <v>-3.0565945638640367E-4</v>
      </c>
    </row>
    <row r="2844" spans="2:12" x14ac:dyDescent="0.2">
      <c r="B2844" s="112" t="s">
        <v>2</v>
      </c>
      <c r="C2844" s="113">
        <f>_xll.qlCalendarAdvance("TARGET",C2843,B2844,"mf")</f>
        <v>56409</v>
      </c>
      <c r="D2844" s="120">
        <f>_xll.xlShmInterpRateFwd($D$3&amp;T(CalculationTrigger),C2844,,5,C2845)</f>
        <v>1.4026511425689343E-2</v>
      </c>
      <c r="E2844" s="120">
        <f>_xll.xlShmInterpRateFwd($E$3&amp;T(CalculationTrigger),C2844,,5,C2845)</f>
        <v>1.3941647420612061E-2</v>
      </c>
      <c r="F2844" s="121">
        <f>_xll.xlShmInterpRateFwd($F$3&amp;T(CalculationTrigger),C2844,,5,C2845)</f>
        <v>1.3604419040120844E-2</v>
      </c>
      <c r="G2844" s="148">
        <f>_xll.xlShmInterpDisc($G$3&amp;T(CalculationTrigger),C2844)</f>
        <v>0.58822710366237008</v>
      </c>
      <c r="H2844" s="149">
        <f>_xll.xlShmInterpDisc($H$3&amp;T(CalculationTrigger),C2844)</f>
        <v>0.58942855962238194</v>
      </c>
      <c r="I2844" s="150">
        <f>_xll.xlShmInterpDisc($I$3&amp;T(CalculationTrigger),C2844)</f>
        <v>0.5961707801327023</v>
      </c>
      <c r="J2844" s="157">
        <f t="shared" si="132"/>
        <v>5.4837897163763633E-5</v>
      </c>
      <c r="K2844" s="158">
        <f t="shared" si="133"/>
        <v>0</v>
      </c>
      <c r="L2844" s="159">
        <f t="shared" si="134"/>
        <v>-3.0567561607529412E-4</v>
      </c>
    </row>
    <row r="2845" spans="2:12" x14ac:dyDescent="0.2">
      <c r="B2845" s="112" t="s">
        <v>2</v>
      </c>
      <c r="C2845" s="113">
        <f>_xll.qlCalendarAdvance("TARGET",C2844,B2845,"mf")</f>
        <v>56416</v>
      </c>
      <c r="D2845" s="120">
        <f>_xll.xlShmInterpRateFwd($D$3&amp;T(CalculationTrigger),C2845,,5,C2846)</f>
        <v>1.4019012435931547E-2</v>
      </c>
      <c r="E2845" s="120">
        <f>_xll.xlShmInterpRateFwd($E$3&amp;T(CalculationTrigger),C2845,,5,C2846)</f>
        <v>1.393413002259441E-2</v>
      </c>
      <c r="F2845" s="121">
        <f>_xll.xlShmInterpRateFwd($F$3&amp;T(CalculationTrigger),C2845,,5,C2846)</f>
        <v>1.3596772893330958E-2</v>
      </c>
      <c r="G2845" s="148">
        <f>_xll.xlShmInterpDisc($G$3&amp;T(CalculationTrigger),C2845)</f>
        <v>0.58806891219055768</v>
      </c>
      <c r="H2845" s="149">
        <f>_xll.xlShmInterpDisc($H$3&amp;T(CalculationTrigger),C2845)</f>
        <v>0.58927100384157305</v>
      </c>
      <c r="I2845" s="150">
        <f>_xll.xlShmInterpDisc($I$3&amp;T(CalculationTrigger),C2845)</f>
        <v>0.59601527577390345</v>
      </c>
      <c r="J2845" s="157">
        <f t="shared" si="132"/>
        <v>5.4853353704949727E-5</v>
      </c>
      <c r="K2845" s="158">
        <f t="shared" si="133"/>
        <v>0</v>
      </c>
      <c r="L2845" s="159">
        <f t="shared" si="134"/>
        <v>-3.0569182493504017E-4</v>
      </c>
    </row>
    <row r="2846" spans="2:12" x14ac:dyDescent="0.2">
      <c r="B2846" s="112" t="s">
        <v>2</v>
      </c>
      <c r="C2846" s="113">
        <f>_xll.qlCalendarAdvance("TARGET",C2845,B2846,"mf")</f>
        <v>56423</v>
      </c>
      <c r="D2846" s="120">
        <f>_xll.xlShmInterpRateFwd($D$3&amp;T(CalculationTrigger),C2846,,5,C2847)</f>
        <v>1.4011615326498921E-2</v>
      </c>
      <c r="E2846" s="120">
        <f>_xll.xlShmInterpRateFwd($E$3&amp;T(CalculationTrigger),C2846,,5,C2847)</f>
        <v>1.3926715016551508E-2</v>
      </c>
      <c r="F2846" s="121">
        <f>_xll.xlShmInterpRateFwd($F$3&amp;T(CalculationTrigger),C2846,,5,C2847)</f>
        <v>1.3589228139170101E-2</v>
      </c>
      <c r="G2846" s="148">
        <f>_xll.xlShmInterpDisc($G$3&amp;T(CalculationTrigger),C2846)</f>
        <v>0.58791084778944902</v>
      </c>
      <c r="H2846" s="149">
        <f>_xll.xlShmInterpDisc($H$3&amp;T(CalculationTrigger),C2846)</f>
        <v>0.58911357508520812</v>
      </c>
      <c r="I2846" s="150">
        <f>_xll.xlShmInterpDisc($I$3&amp;T(CalculationTrigger),C2846)</f>
        <v>0.59585989932981576</v>
      </c>
      <c r="J2846" s="157">
        <f t="shared" si="132"/>
        <v>5.4868803811213117E-5</v>
      </c>
      <c r="K2846" s="158">
        <f t="shared" si="133"/>
        <v>0</v>
      </c>
      <c r="L2846" s="159">
        <f t="shared" si="134"/>
        <v>-3.0570808340291415E-4</v>
      </c>
    </row>
    <row r="2847" spans="2:12" x14ac:dyDescent="0.2">
      <c r="B2847" s="112" t="s">
        <v>2</v>
      </c>
      <c r="C2847" s="113">
        <f>_xll.qlCalendarAdvance("TARGET",C2846,B2847,"mf")</f>
        <v>56430</v>
      </c>
      <c r="D2847" s="120">
        <f>_xll.xlShmInterpRateFwd($D$3&amp;T(CalculationTrigger),C2847,,5,C2848)</f>
        <v>1.4004320330102071E-2</v>
      </c>
      <c r="E2847" s="120">
        <f>_xll.xlShmInterpRateFwd($E$3&amp;T(CalculationTrigger),C2847,,5,C2848)</f>
        <v>1.3919402636188785E-2</v>
      </c>
      <c r="F2847" s="121">
        <f>_xll.xlShmInterpRateFwd($F$3&amp;T(CalculationTrigger),C2847,,5,C2848)</f>
        <v>1.3581785009498158E-2</v>
      </c>
      <c r="G2847" s="148">
        <f>_xll.xlShmInterpDisc($G$3&amp;T(CalculationTrigger),C2847)</f>
        <v>0.58775290923137158</v>
      </c>
      <c r="H2847" s="149">
        <f>_xll.xlShmInterpDisc($H$3&amp;T(CalculationTrigger),C2847)</f>
        <v>0.58895627211777535</v>
      </c>
      <c r="I2847" s="150">
        <f>_xll.xlShmInterpDisc($I$3&amp;T(CalculationTrigger),C2847)</f>
        <v>0.59570464956349967</v>
      </c>
      <c r="J2847" s="157">
        <f t="shared" si="132"/>
        <v>5.4884247229165307E-5</v>
      </c>
      <c r="K2847" s="158">
        <f t="shared" si="133"/>
        <v>0</v>
      </c>
      <c r="L2847" s="159">
        <f t="shared" si="134"/>
        <v>-3.0572439191617589E-4</v>
      </c>
    </row>
    <row r="2848" spans="2:12" x14ac:dyDescent="0.2">
      <c r="B2848" s="112" t="s">
        <v>2</v>
      </c>
      <c r="C2848" s="113">
        <f>_xll.qlCalendarAdvance("TARGET",C2847,B2848,"mf")</f>
        <v>56437</v>
      </c>
      <c r="D2848" s="120">
        <f>_xll.xlShmInterpRateFwd($D$3&amp;T(CalculationTrigger),C2848,,5,C2849)</f>
        <v>1.3997127679539402E-2</v>
      </c>
      <c r="E2848" s="120">
        <f>_xll.xlShmInterpRateFwd($E$3&amp;T(CalculationTrigger),C2848,,5,C2849)</f>
        <v>1.3912193115316889E-2</v>
      </c>
      <c r="F2848" s="121">
        <f>_xll.xlShmInterpRateFwd($F$3&amp;T(CalculationTrigger),C2848,,5,C2849)</f>
        <v>1.3574443736471323E-2</v>
      </c>
      <c r="G2848" s="148">
        <f>_xll.xlShmInterpDisc($G$3&amp;T(CalculationTrigger),C2848)</f>
        <v>0.58759509528733977</v>
      </c>
      <c r="H2848" s="149">
        <f>_xll.xlShmInterpDisc($H$3&amp;T(CalculationTrigger),C2848)</f>
        <v>0.58879909370243433</v>
      </c>
      <c r="I2848" s="150">
        <f>_xll.xlShmInterpDisc($I$3&amp;T(CalculationTrigger),C2848)</f>
        <v>0.59554952523665061</v>
      </c>
      <c r="J2848" s="157">
        <f t="shared" si="132"/>
        <v>5.4899683705424155E-5</v>
      </c>
      <c r="K2848" s="158">
        <f t="shared" si="133"/>
        <v>0</v>
      </c>
      <c r="L2848" s="159">
        <f t="shared" si="134"/>
        <v>-3.0574075091210792E-4</v>
      </c>
    </row>
    <row r="2849" spans="2:12" x14ac:dyDescent="0.2">
      <c r="B2849" s="112" t="s">
        <v>2</v>
      </c>
      <c r="C2849" s="113">
        <f>_xll.qlCalendarAdvance("TARGET",C2848,B2849,"mf")</f>
        <v>56444</v>
      </c>
      <c r="D2849" s="120">
        <f>_xll.xlShmInterpRateFwd($D$3&amp;T(CalculationTrigger),C2849,,5,C2850)</f>
        <v>1.3990037607517611E-2</v>
      </c>
      <c r="E2849" s="120">
        <f>_xll.xlShmInterpRateFwd($E$3&amp;T(CalculationTrigger),C2849,,5,C2850)</f>
        <v>1.3905086687666327E-2</v>
      </c>
      <c r="F2849" s="121">
        <f>_xll.xlShmInterpRateFwd($F$3&amp;T(CalculationTrigger),C2849,,5,C2850)</f>
        <v>1.3567204552026622E-2</v>
      </c>
      <c r="G2849" s="148">
        <f>_xll.xlShmInterpDisc($G$3&amp;T(CalculationTrigger),C2849)</f>
        <v>0.58743740472705508</v>
      </c>
      <c r="H2849" s="149">
        <f>_xll.xlShmInterpDisc($H$3&amp;T(CalculationTrigger),C2849)</f>
        <v>0.58864203860101605</v>
      </c>
      <c r="I2849" s="150">
        <f>_xll.xlShmInterpDisc($I$3&amp;T(CalculationTrigger),C2849)</f>
        <v>0.59539452510959656</v>
      </c>
      <c r="J2849" s="157">
        <f t="shared" si="132"/>
        <v>5.4915112986619943E-5</v>
      </c>
      <c r="K2849" s="158">
        <f t="shared" si="133"/>
        <v>0</v>
      </c>
      <c r="L2849" s="159">
        <f t="shared" si="134"/>
        <v>-3.0575716082796816E-4</v>
      </c>
    </row>
    <row r="2850" spans="2:12" x14ac:dyDescent="0.2">
      <c r="B2850" s="112" t="s">
        <v>2</v>
      </c>
      <c r="C2850" s="113">
        <f>_xll.qlCalendarAdvance("TARGET",C2849,B2850,"mf")</f>
        <v>56451</v>
      </c>
      <c r="D2850" s="120">
        <f>_xll.xlShmInterpRateFwd($D$3&amp;T(CalculationTrigger),C2850,,5,C2851)</f>
        <v>1.3983050346802264E-2</v>
      </c>
      <c r="E2850" s="120">
        <f>_xll.xlShmInterpRateFwd($E$3&amp;T(CalculationTrigger),C2850,,5,C2851)</f>
        <v>1.3898083586991742E-2</v>
      </c>
      <c r="F2850" s="121">
        <f>_xll.xlShmInterpRateFwd($F$3&amp;T(CalculationTrigger),C2850,,5,C2851)</f>
        <v>1.3560067688142571E-2</v>
      </c>
      <c r="G2850" s="148">
        <f>_xll.xlShmInterpDisc($G$3&amp;T(CalculationTrigger),C2850)</f>
        <v>0.58727983631890801</v>
      </c>
      <c r="H2850" s="149">
        <f>_xll.xlShmInterpDisc($H$3&amp;T(CalculationTrigger),C2850)</f>
        <v>0.58848510557402467</v>
      </c>
      <c r="I2850" s="150">
        <f>_xll.xlShmInterpDisc($I$3&amp;T(CalculationTrigger),C2850)</f>
        <v>0.59523964794130158</v>
      </c>
      <c r="J2850" s="157">
        <f t="shared" si="132"/>
        <v>5.4930534819362459E-5</v>
      </c>
      <c r="K2850" s="158">
        <f t="shared" si="133"/>
        <v>0</v>
      </c>
      <c r="L2850" s="159">
        <f t="shared" si="134"/>
        <v>-3.0577362210102555E-4</v>
      </c>
    </row>
    <row r="2851" spans="2:12" x14ac:dyDescent="0.2">
      <c r="B2851" s="112" t="s">
        <v>2</v>
      </c>
      <c r="C2851" s="113">
        <f>_xll.qlCalendarAdvance("TARGET",C2850,B2851,"mf")</f>
        <v>56458</v>
      </c>
      <c r="D2851" s="120">
        <f>_xll.xlShmInterpRateFwd($D$3&amp;T(CalculationTrigger),C2851,,5,C2852)</f>
        <v>1.3976166130148302E-2</v>
      </c>
      <c r="E2851" s="120">
        <f>_xll.xlShmInterpRateFwd($E$3&amp;T(CalculationTrigger),C2851,,5,C2852)</f>
        <v>1.3891184047100881E-2</v>
      </c>
      <c r="F2851" s="121">
        <f>_xll.xlShmInterpRateFwd($F$3&amp;T(CalculationTrigger),C2851,,5,C2852)</f>
        <v>1.3553033376920261E-2</v>
      </c>
      <c r="G2851" s="148">
        <f>_xll.xlShmInterpDisc($G$3&amp;T(CalculationTrigger),C2851)</f>
        <v>0.58712238882997869</v>
      </c>
      <c r="H2851" s="149">
        <f>_xll.xlShmInterpDisc($H$3&amp;T(CalculationTrigger),C2851)</f>
        <v>0.58832829338063841</v>
      </c>
      <c r="I2851" s="150">
        <f>_xll.xlShmInterpDisc($I$3&amp;T(CalculationTrigger),C2851)</f>
        <v>0.59508489248936614</v>
      </c>
      <c r="J2851" s="157">
        <f t="shared" si="132"/>
        <v>5.4945948950276855E-5</v>
      </c>
      <c r="K2851" s="158">
        <f t="shared" si="133"/>
        <v>0</v>
      </c>
      <c r="L2851" s="159">
        <f t="shared" si="134"/>
        <v>-3.0579013516855388E-4</v>
      </c>
    </row>
    <row r="2852" spans="2:12" x14ac:dyDescent="0.2">
      <c r="B2852" s="112" t="s">
        <v>2</v>
      </c>
      <c r="C2852" s="113">
        <f>_xll.qlCalendarAdvance("TARGET",C2851,B2852,"mf")</f>
        <v>56465</v>
      </c>
      <c r="D2852" s="120">
        <f>_xll.xlShmInterpRateFwd($D$3&amp;T(CalculationTrigger),C2852,,5,C2853)</f>
        <v>1.3969385190265311E-2</v>
      </c>
      <c r="E2852" s="120">
        <f>_xll.xlShmInterpRateFwd($E$3&amp;T(CalculationTrigger),C2852,,5,C2853)</f>
        <v>1.3884388301686633E-2</v>
      </c>
      <c r="F2852" s="121">
        <f>_xll.xlShmInterpRateFwd($F$3&amp;T(CalculationTrigger),C2852,,5,C2853)</f>
        <v>1.354610185027061E-2</v>
      </c>
      <c r="G2852" s="148">
        <f>_xll.xlShmInterpDisc($G$3&amp;T(CalculationTrigger),C2852)</f>
        <v>0.58696506102603774</v>
      </c>
      <c r="H2852" s="149">
        <f>_xll.xlShmInterpDisc($H$3&amp;T(CalculationTrigger),C2852)</f>
        <v>0.58817160077871</v>
      </c>
      <c r="I2852" s="150">
        <f>_xll.xlShmInterpDisc($I$3&amp;T(CalculationTrigger),C2852)</f>
        <v>0.59493025751002693</v>
      </c>
      <c r="J2852" s="157">
        <f t="shared" si="132"/>
        <v>5.4961355125979728E-5</v>
      </c>
      <c r="K2852" s="158">
        <f t="shared" si="133"/>
        <v>0</v>
      </c>
      <c r="L2852" s="159">
        <f t="shared" si="134"/>
        <v>-3.0580670046781406E-4</v>
      </c>
    </row>
    <row r="2853" spans="2:12" x14ac:dyDescent="0.2">
      <c r="B2853" s="112" t="s">
        <v>2</v>
      </c>
      <c r="C2853" s="113">
        <f>_xll.qlCalendarAdvance("TARGET",C2852,B2853,"mf")</f>
        <v>56472</v>
      </c>
      <c r="D2853" s="120">
        <f>_xll.xlShmInterpRateFwd($D$3&amp;T(CalculationTrigger),C2853,,5,C2854)</f>
        <v>1.3962707759968116E-2</v>
      </c>
      <c r="E2853" s="120">
        <f>_xll.xlShmInterpRateFwd($E$3&amp;T(CalculationTrigger),C2853,,5,C2854)</f>
        <v>1.3877696584581897E-2</v>
      </c>
      <c r="F2853" s="121">
        <f>_xll.xlShmInterpRateFwd($F$3&amp;T(CalculationTrigger),C2853,,5,C2854)</f>
        <v>1.3539273340296632E-2</v>
      </c>
      <c r="G2853" s="148">
        <f>_xll.xlShmInterpDisc($G$3&amp;T(CalculationTrigger),C2853)</f>
        <v>0.58680785167154814</v>
      </c>
      <c r="H2853" s="149">
        <f>_xll.xlShmInterpDisc($H$3&amp;T(CalculationTrigger),C2853)</f>
        <v>0.588015026524769</v>
      </c>
      <c r="I2853" s="150">
        <f>_xll.xlShmInterpDisc($I$3&amp;T(CalculationTrigger),C2853)</f>
        <v>0.59477574175815984</v>
      </c>
      <c r="J2853" s="157">
        <f t="shared" si="132"/>
        <v>5.4976753093094095E-5</v>
      </c>
      <c r="K2853" s="158">
        <f t="shared" si="133"/>
        <v>0</v>
      </c>
      <c r="L2853" s="159">
        <f t="shared" si="134"/>
        <v>-3.058233184360837E-4</v>
      </c>
    </row>
    <row r="2854" spans="2:12" x14ac:dyDescent="0.2">
      <c r="B2854" s="112" t="s">
        <v>2</v>
      </c>
      <c r="C2854" s="113">
        <f>_xll.qlCalendarAdvance("TARGET",C2853,B2854,"mf")</f>
        <v>56479</v>
      </c>
      <c r="D2854" s="120">
        <f>_xll.xlShmInterpRateFwd($D$3&amp;T(CalculationTrigger),C2854,,5,C2855)</f>
        <v>1.3956134071921936E-2</v>
      </c>
      <c r="E2854" s="120">
        <f>_xll.xlShmInterpRateFwd($E$3&amp;T(CalculationTrigger),C2854,,5,C2855)</f>
        <v>1.3871109129481555E-2</v>
      </c>
      <c r="F2854" s="121">
        <f>_xll.xlShmInterpRateFwd($F$3&amp;T(CalculationTrigger),C2854,,5,C2855)</f>
        <v>1.3532548078934357E-2</v>
      </c>
      <c r="G2854" s="148">
        <f>_xll.xlShmInterpDisc($G$3&amp;T(CalculationTrigger),C2854)</f>
        <v>0.58665075952966506</v>
      </c>
      <c r="H2854" s="149">
        <f>_xll.xlShmInterpDisc($H$3&amp;T(CalculationTrigger),C2854)</f>
        <v>0.58785856937402126</v>
      </c>
      <c r="I2854" s="150">
        <f>_xll.xlShmInterpDisc($I$3&amp;T(CalculationTrigger),C2854)</f>
        <v>0.59462134398727895</v>
      </c>
      <c r="J2854" s="157">
        <f t="shared" si="132"/>
        <v>5.4992142598237368E-5</v>
      </c>
      <c r="K2854" s="158">
        <f t="shared" si="133"/>
        <v>0</v>
      </c>
      <c r="L2854" s="159">
        <f t="shared" si="134"/>
        <v>-3.0583998951062174E-4</v>
      </c>
    </row>
    <row r="2855" spans="2:12" x14ac:dyDescent="0.2">
      <c r="B2855" s="112" t="s">
        <v>2</v>
      </c>
      <c r="C2855" s="113">
        <f>_xll.qlCalendarAdvance("TARGET",C2854,B2855,"mf")</f>
        <v>56486</v>
      </c>
      <c r="D2855" s="120">
        <f>_xll.xlShmInterpRateFwd($D$3&amp;T(CalculationTrigger),C2855,,5,C2856)</f>
        <v>1.3949664358972552E-2</v>
      </c>
      <c r="E2855" s="120">
        <f>_xll.xlShmInterpRateFwd($E$3&amp;T(CalculationTrigger),C2855,,5,C2856)</f>
        <v>1.3864626170203141E-2</v>
      </c>
      <c r="F2855" s="121">
        <f>_xll.xlShmInterpRateFwd($F$3&amp;T(CalculationTrigger),C2855,,5,C2856)</f>
        <v>1.352592629823084E-2</v>
      </c>
      <c r="G2855" s="148">
        <f>_xll.xlShmInterpDisc($G$3&amp;T(CalculationTrigger),C2855)</f>
        <v>0.58649378336223856</v>
      </c>
      <c r="H2855" s="149">
        <f>_xll.xlShmInterpDisc($H$3&amp;T(CalculationTrigger),C2855)</f>
        <v>0.58770222808035166</v>
      </c>
      <c r="I2855" s="150">
        <f>_xll.xlShmInterpDisc($I$3&amp;T(CalculationTrigger),C2855)</f>
        <v>0.59446706294953933</v>
      </c>
      <c r="J2855" s="157">
        <f t="shared" si="132"/>
        <v>5.5007523388024425E-5</v>
      </c>
      <c r="K2855" s="158">
        <f t="shared" si="133"/>
        <v>0</v>
      </c>
      <c r="L2855" s="159">
        <f t="shared" si="134"/>
        <v>-3.0585671412869744E-4</v>
      </c>
    </row>
    <row r="2856" spans="2:12" x14ac:dyDescent="0.2">
      <c r="B2856" s="112" t="s">
        <v>2</v>
      </c>
      <c r="C2856" s="113">
        <f>_xll.qlCalendarAdvance("TARGET",C2855,B2856,"mf")</f>
        <v>56493</v>
      </c>
      <c r="D2856" s="120">
        <f>_xll.xlShmInterpRateFwd($D$3&amp;T(CalculationTrigger),C2856,,5,C2857)</f>
        <v>1.3943298853787195E-2</v>
      </c>
      <c r="E2856" s="120">
        <f>_xll.xlShmInterpRateFwd($E$3&amp;T(CalculationTrigger),C2856,,5,C2857)</f>
        <v>1.3858247940484125E-2</v>
      </c>
      <c r="F2856" s="121">
        <f>_xll.xlShmInterpRateFwd($F$3&amp;T(CalculationTrigger),C2856,,5,C2857)</f>
        <v>1.3519408230210968E-2</v>
      </c>
      <c r="G2856" s="148">
        <f>_xll.xlShmInterpDisc($G$3&amp;T(CalculationTrigger),C2856)</f>
        <v>0.5863369219298129</v>
      </c>
      <c r="H2856" s="149">
        <f>_xll.xlShmInterpDisc($H$3&amp;T(CalculationTrigger),C2856)</f>
        <v>0.58754600139632396</v>
      </c>
      <c r="I2856" s="150">
        <f>_xll.xlShmInterpDisc($I$3&amp;T(CalculationTrigger),C2856)</f>
        <v>0.59431289739573701</v>
      </c>
      <c r="J2856" s="157">
        <f t="shared" si="132"/>
        <v>5.5022895209088387E-5</v>
      </c>
      <c r="K2856" s="158">
        <f t="shared" si="133"/>
        <v>0</v>
      </c>
      <c r="L2856" s="159">
        <f t="shared" si="134"/>
        <v>-3.058734927275909E-4</v>
      </c>
    </row>
    <row r="2857" spans="2:12" x14ac:dyDescent="0.2">
      <c r="B2857" s="112" t="s">
        <v>2</v>
      </c>
      <c r="C2857" s="113">
        <f>_xll.qlCalendarAdvance("TARGET",C2856,B2857,"mf")</f>
        <v>56500</v>
      </c>
      <c r="D2857" s="120">
        <f>_xll.xlShmInterpRateFwd($D$3&amp;T(CalculationTrigger),C2857,,5,C2858)</f>
        <v>1.393703778914996E-2</v>
      </c>
      <c r="E2857" s="120">
        <f>_xll.xlShmInterpRateFwd($E$3&amp;T(CalculationTrigger),C2857,,5,C2858)</f>
        <v>1.3851974674091957E-2</v>
      </c>
      <c r="F2857" s="121">
        <f>_xll.xlShmInterpRateFwd($F$3&amp;T(CalculationTrigger),C2857,,5,C2858)</f>
        <v>1.3512994106831124E-2</v>
      </c>
      <c r="G2857" s="148">
        <f>_xll.xlShmInterpDisc($G$3&amp;T(CalculationTrigger),C2857)</f>
        <v>0.58618017399162958</v>
      </c>
      <c r="H2857" s="149">
        <f>_xll.xlShmInterpDisc($H$3&amp;T(CalculationTrigger),C2857)</f>
        <v>0.58738988807318271</v>
      </c>
      <c r="I2857" s="150">
        <f>_xll.xlShmInterpDisc($I$3&amp;T(CalculationTrigger),C2857)</f>
        <v>0.59415884607531022</v>
      </c>
      <c r="J2857" s="157">
        <f t="shared" si="132"/>
        <v>5.5038257808033023E-5</v>
      </c>
      <c r="K2857" s="158">
        <f t="shared" si="133"/>
        <v>0</v>
      </c>
      <c r="L2857" s="159">
        <f t="shared" si="134"/>
        <v>-3.0589032574455141E-4</v>
      </c>
    </row>
    <row r="2858" spans="2:12" x14ac:dyDescent="0.2">
      <c r="B2858" s="112" t="s">
        <v>2</v>
      </c>
      <c r="C2858" s="113">
        <f>_xll.qlCalendarAdvance("TARGET",C2857,B2858,"mf")</f>
        <v>56507</v>
      </c>
      <c r="D2858" s="120">
        <f>_xll.xlShmInterpRateFwd($D$3&amp;T(CalculationTrigger),C2858,,5,C2859)</f>
        <v>1.3930881397840187E-2</v>
      </c>
      <c r="E2858" s="120">
        <f>_xll.xlShmInterpRateFwd($E$3&amp;T(CalculationTrigger),C2858,,5,C2859)</f>
        <v>1.3845806604789348E-2</v>
      </c>
      <c r="F2858" s="121">
        <f>_xll.xlShmInterpRateFwd($F$3&amp;T(CalculationTrigger),C2858,,5,C2859)</f>
        <v>1.3506684160181925E-2</v>
      </c>
      <c r="G2858" s="148">
        <f>_xll.xlShmInterpDisc($G$3&amp;T(CalculationTrigger),C2858)</f>
        <v>0.58602353830562715</v>
      </c>
      <c r="H2858" s="149">
        <f>_xll.xlShmInterpDisc($H$3&amp;T(CalculationTrigger),C2858)</f>
        <v>0.58723388686085409</v>
      </c>
      <c r="I2858" s="150">
        <f>_xll.xlShmInterpDisc($I$3&amp;T(CalculationTrigger),C2858)</f>
        <v>0.59400490773634118</v>
      </c>
      <c r="J2858" s="157">
        <f t="shared" si="132"/>
        <v>5.5053610931486284E-5</v>
      </c>
      <c r="K2858" s="158">
        <f t="shared" si="133"/>
        <v>0</v>
      </c>
      <c r="L2858" s="159">
        <f t="shared" si="134"/>
        <v>-3.0590721361686244E-4</v>
      </c>
    </row>
    <row r="2859" spans="2:12" x14ac:dyDescent="0.2">
      <c r="B2859" s="112" t="s">
        <v>2</v>
      </c>
      <c r="C2859" s="113">
        <f>_xll.qlCalendarAdvance("TARGET",C2858,B2859,"mf")</f>
        <v>56514</v>
      </c>
      <c r="D2859" s="120">
        <f>_xll.xlShmInterpRateFwd($D$3&amp;T(CalculationTrigger),C2859,,5,C2860)</f>
        <v>1.3924829912574526E-2</v>
      </c>
      <c r="E2859" s="120">
        <f>_xll.xlShmInterpRateFwd($E$3&amp;T(CalculationTrigger),C2859,,5,C2860)</f>
        <v>1.3839743966357428E-2</v>
      </c>
      <c r="F2859" s="121">
        <f>_xll.xlShmInterpRateFwd($F$3&amp;T(CalculationTrigger),C2859,,5,C2860)</f>
        <v>1.3500478622215994E-2</v>
      </c>
      <c r="G2859" s="148">
        <f>_xll.xlShmInterpDisc($G$3&amp;T(CalculationTrigger),C2859)</f>
        <v>0.58586701362844262</v>
      </c>
      <c r="H2859" s="149">
        <f>_xll.xlShmInterpDisc($H$3&amp;T(CalculationTrigger),C2859)</f>
        <v>0.58707799650794712</v>
      </c>
      <c r="I2859" s="150">
        <f>_xll.xlShmInterpDisc($I$3&amp;T(CalculationTrigger),C2859)</f>
        <v>0.59385108112555596</v>
      </c>
      <c r="J2859" s="157">
        <f t="shared" si="132"/>
        <v>5.5068954326070529E-5</v>
      </c>
      <c r="K2859" s="158">
        <f t="shared" si="133"/>
        <v>0</v>
      </c>
      <c r="L2859" s="159">
        <f t="shared" si="134"/>
        <v>-3.059241567817883E-4</v>
      </c>
    </row>
    <row r="2860" spans="2:12" x14ac:dyDescent="0.2">
      <c r="B2860" s="112" t="s">
        <v>2</v>
      </c>
      <c r="C2860" s="113">
        <f>_xll.qlCalendarAdvance("TARGET",C2859,B2860,"mf")</f>
        <v>56521</v>
      </c>
      <c r="D2860" s="120">
        <f>_xll.xlShmInterpRateFwd($D$3&amp;T(CalculationTrigger),C2860,,5,C2861)</f>
        <v>1.3918883566093858E-2</v>
      </c>
      <c r="E2860" s="120">
        <f>_xll.xlShmInterpRateFwd($E$3&amp;T(CalculationTrigger),C2860,,5,C2861)</f>
        <v>1.3833786992537844E-2</v>
      </c>
      <c r="F2860" s="121">
        <f>_xll.xlShmInterpRateFwd($F$3&amp;T(CalculationTrigger),C2860,,5,C2861)</f>
        <v>1.3494377724979663E-2</v>
      </c>
      <c r="G2860" s="148">
        <f>_xll.xlShmInterpDisc($G$3&amp;T(CalculationTrigger),C2860)</f>
        <v>0.5857105987154132</v>
      </c>
      <c r="H2860" s="149">
        <f>_xll.xlShmInterpDisc($H$3&amp;T(CalculationTrigger),C2860)</f>
        <v>0.58692221576175485</v>
      </c>
      <c r="I2860" s="150">
        <f>_xll.xlShmInterpDisc($I$3&amp;T(CalculationTrigger),C2860)</f>
        <v>0.59369736498832681</v>
      </c>
      <c r="J2860" s="157">
        <f t="shared" si="132"/>
        <v>5.5084287738402573E-5</v>
      </c>
      <c r="K2860" s="158">
        <f t="shared" si="133"/>
        <v>0</v>
      </c>
      <c r="L2860" s="159">
        <f t="shared" si="134"/>
        <v>-3.0594115567659792E-4</v>
      </c>
    </row>
    <row r="2861" spans="2:12" x14ac:dyDescent="0.2">
      <c r="B2861" s="112" t="s">
        <v>2</v>
      </c>
      <c r="C2861" s="113">
        <f>_xll.qlCalendarAdvance("TARGET",C2860,B2861,"mf")</f>
        <v>56528</v>
      </c>
      <c r="D2861" s="120">
        <f>_xll.xlShmInterpRateFwd($D$3&amp;T(CalculationTrigger),C2861,,5,C2862)</f>
        <v>1.3913042591192245E-2</v>
      </c>
      <c r="E2861" s="120">
        <f>_xll.xlShmInterpRateFwd($E$3&amp;T(CalculationTrigger),C2861,,5,C2862)</f>
        <v>1.3827935917113855E-2</v>
      </c>
      <c r="F2861" s="121">
        <f>_xll.xlShmInterpRateFwd($F$3&amp;T(CalculationTrigger),C2861,,5,C2862)</f>
        <v>1.3488381700462383E-2</v>
      </c>
      <c r="G2861" s="148">
        <f>_xll.xlShmInterpDisc($G$3&amp;T(CalculationTrigger),C2861)</f>
        <v>0.58555429232057743</v>
      </c>
      <c r="H2861" s="149">
        <f>_xll.xlShmInterpDisc($H$3&amp;T(CalculationTrigger),C2861)</f>
        <v>0.58676654336825584</v>
      </c>
      <c r="I2861" s="150">
        <f>_xll.xlShmInterpDisc($I$3&amp;T(CalculationTrigger),C2861)</f>
        <v>0.59354375806867266</v>
      </c>
      <c r="J2861" s="157">
        <f t="shared" si="132"/>
        <v>5.5099610915093689E-5</v>
      </c>
      <c r="K2861" s="158">
        <f t="shared" si="133"/>
        <v>0</v>
      </c>
      <c r="L2861" s="159">
        <f t="shared" si="134"/>
        <v>-3.0595821073855296E-4</v>
      </c>
    </row>
    <row r="2862" spans="2:12" x14ac:dyDescent="0.2">
      <c r="B2862" s="112" t="s">
        <v>2</v>
      </c>
      <c r="C2862" s="113">
        <f>_xll.qlCalendarAdvance("TARGET",C2861,B2862,"mf")</f>
        <v>56535</v>
      </c>
      <c r="D2862" s="120">
        <f>_xll.xlShmInterpRateFwd($D$3&amp;T(CalculationTrigger),C2862,,5,C2863)</f>
        <v>1.3907307220606889E-2</v>
      </c>
      <c r="E2862" s="120">
        <f>_xll.xlShmInterpRateFwd($E$3&amp;T(CalculationTrigger),C2862,,5,C2863)</f>
        <v>1.3822190973852427E-2</v>
      </c>
      <c r="F2862" s="121">
        <f>_xll.xlShmInterpRateFwd($F$3&amp;T(CalculationTrigger),C2862,,5,C2863)</f>
        <v>1.3482490780724162E-2</v>
      </c>
      <c r="G2862" s="148">
        <f>_xll.xlShmInterpDisc($G$3&amp;T(CalculationTrigger),C2862)</f>
        <v>0.58539809319667568</v>
      </c>
      <c r="H2862" s="149">
        <f>_xll.xlShmInterpDisc($H$3&amp;T(CalculationTrigger),C2862)</f>
        <v>0.58661097807211504</v>
      </c>
      <c r="I2862" s="150">
        <f>_xll.xlShmInterpDisc($I$3&amp;T(CalculationTrigger),C2862)</f>
        <v>0.59339025910926058</v>
      </c>
      <c r="J2862" s="157">
        <f t="shared" si="132"/>
        <v>5.5114923602779239E-5</v>
      </c>
      <c r="K2862" s="158">
        <f t="shared" si="133"/>
        <v>0</v>
      </c>
      <c r="L2862" s="159">
        <f t="shared" si="134"/>
        <v>-3.059753224049312E-4</v>
      </c>
    </row>
    <row r="2863" spans="2:12" x14ac:dyDescent="0.2">
      <c r="B2863" s="112" t="s">
        <v>2</v>
      </c>
      <c r="C2863" s="113">
        <f>_xll.qlCalendarAdvance("TARGET",C2862,B2863,"mf")</f>
        <v>56542</v>
      </c>
      <c r="D2863" s="120">
        <f>_xll.xlShmInterpRateFwd($D$3&amp;T(CalculationTrigger),C2863,,5,C2864)</f>
        <v>1.3901677687070284E-2</v>
      </c>
      <c r="E2863" s="120">
        <f>_xll.xlShmInterpRateFwd($E$3&amp;T(CalculationTrigger),C2863,,5,C2864)</f>
        <v>1.3816552396510022E-2</v>
      </c>
      <c r="F2863" s="121">
        <f>_xll.xlShmInterpRateFwd($F$3&amp;T(CalculationTrigger),C2863,,5,C2864)</f>
        <v>1.3476705197721808E-2</v>
      </c>
      <c r="G2863" s="148">
        <f>_xll.xlShmInterpDisc($G$3&amp;T(CalculationTrigger),C2863)</f>
        <v>0.58524200009515215</v>
      </c>
      <c r="H2863" s="149">
        <f>_xll.xlShmInterpDisc($H$3&amp;T(CalculationTrigger),C2863)</f>
        <v>0.5864555186166851</v>
      </c>
      <c r="I2863" s="150">
        <f>_xll.xlShmInterpDisc($I$3&amp;T(CalculationTrigger),C2863)</f>
        <v>0.59323686685140642</v>
      </c>
      <c r="J2863" s="157">
        <f t="shared" si="132"/>
        <v>5.5130225548071209E-5</v>
      </c>
      <c r="K2863" s="158">
        <f t="shared" si="133"/>
        <v>0</v>
      </c>
      <c r="L2863" s="159">
        <f t="shared" si="134"/>
        <v>-3.0599249111299141E-4</v>
      </c>
    </row>
    <row r="2864" spans="2:12" x14ac:dyDescent="0.2">
      <c r="B2864" s="112" t="s">
        <v>2</v>
      </c>
      <c r="C2864" s="113">
        <f>_xll.qlCalendarAdvance("TARGET",C2863,B2864,"mf")</f>
        <v>56549</v>
      </c>
      <c r="D2864" s="120">
        <f>_xll.xlShmInterpRateFwd($D$3&amp;T(CalculationTrigger),C2864,,5,C2865)</f>
        <v>1.3896154223379724E-2</v>
      </c>
      <c r="E2864" s="120">
        <f>_xll.xlShmInterpRateFwd($E$3&amp;T(CalculationTrigger),C2864,,5,C2865)</f>
        <v>1.3811020418873166E-2</v>
      </c>
      <c r="F2864" s="121">
        <f>_xll.xlShmInterpRateFwd($F$3&amp;T(CalculationTrigger),C2864,,5,C2865)</f>
        <v>1.3471025183523241E-2</v>
      </c>
      <c r="G2864" s="148">
        <f>_xll.xlShmInterpDisc($G$3&amp;T(CalculationTrigger),C2864)</f>
        <v>0.58508601176615627</v>
      </c>
      <c r="H2864" s="149">
        <f>_xll.xlShmInterpDisc($H$3&amp;T(CalculationTrigger),C2864)</f>
        <v>0.58630016374400795</v>
      </c>
      <c r="I2864" s="150">
        <f>_xll.xlShmInterpDisc($I$3&amp;T(CalculationTrigger),C2864)</f>
        <v>0.59308358003507711</v>
      </c>
      <c r="J2864" s="157">
        <f t="shared" si="132"/>
        <v>5.5145516497581962E-5</v>
      </c>
      <c r="K2864" s="158">
        <f t="shared" si="133"/>
        <v>0</v>
      </c>
      <c r="L2864" s="159">
        <f t="shared" si="134"/>
        <v>-3.0600971730000817E-4</v>
      </c>
    </row>
    <row r="2865" spans="2:12" x14ac:dyDescent="0.2">
      <c r="B2865" s="112" t="s">
        <v>2</v>
      </c>
      <c r="C2865" s="113">
        <f>_xll.qlCalendarAdvance("TARGET",C2864,B2865,"mf")</f>
        <v>56556</v>
      </c>
      <c r="D2865" s="120">
        <f>_xll.xlShmInterpRateFwd($D$3&amp;T(CalculationTrigger),C2865,,5,C2866)</f>
        <v>1.3890737062240918E-2</v>
      </c>
      <c r="E2865" s="120">
        <f>_xll.xlShmInterpRateFwd($E$3&amp;T(CalculationTrigger),C2865,,5,C2866)</f>
        <v>1.3805595274683153E-2</v>
      </c>
      <c r="F2865" s="121">
        <f>_xll.xlShmInterpRateFwd($F$3&amp;T(CalculationTrigger),C2865,,5,C2866)</f>
        <v>1.3465450970110589E-2</v>
      </c>
      <c r="G2865" s="148">
        <f>_xll.xlShmInterpDisc($G$3&amp;T(CalculationTrigger),C2865)</f>
        <v>0.58493012695854307</v>
      </c>
      <c r="H2865" s="149">
        <f>_xll.xlShmInterpDisc($H$3&amp;T(CalculationTrigger),C2865)</f>
        <v>0.58614491219481568</v>
      </c>
      <c r="I2865" s="150">
        <f>_xll.xlShmInterpDisc($I$3&amp;T(CalculationTrigger),C2865)</f>
        <v>0.59293039739889064</v>
      </c>
      <c r="J2865" s="157">
        <f t="shared" si="132"/>
        <v>5.516079619794493E-5</v>
      </c>
      <c r="K2865" s="158">
        <f t="shared" si="133"/>
        <v>0</v>
      </c>
      <c r="L2865" s="159">
        <f t="shared" si="134"/>
        <v>-3.0602700140324894E-4</v>
      </c>
    </row>
    <row r="2866" spans="2:12" x14ac:dyDescent="0.2">
      <c r="B2866" s="112" t="s">
        <v>2</v>
      </c>
      <c r="C2866" s="113">
        <f>_xll.qlCalendarAdvance("TARGET",C2865,B2866,"mf")</f>
        <v>56563</v>
      </c>
      <c r="D2866" s="120">
        <f>_xll.xlShmInterpRateFwd($D$3&amp;T(CalculationTrigger),C2866,,5,C2867)</f>
        <v>1.3885426436453352E-2</v>
      </c>
      <c r="E2866" s="120">
        <f>_xll.xlShmInterpRateFwd($E$3&amp;T(CalculationTrigger),C2866,,5,C2867)</f>
        <v>1.3800277197722935E-2</v>
      </c>
      <c r="F2866" s="121">
        <f>_xll.xlShmInterpRateFwd($F$3&amp;T(CalculationTrigger),C2866,,5,C2867)</f>
        <v>1.34599827895134E-2</v>
      </c>
      <c r="G2866" s="148">
        <f>_xll.xlShmInterpDisc($G$3&amp;T(CalculationTrigger),C2866)</f>
        <v>0.58477434441987575</v>
      </c>
      <c r="H2866" s="149">
        <f>_xll.xlShmInterpDisc($H$3&amp;T(CalculationTrigger),C2866)</f>
        <v>0.58598976270853231</v>
      </c>
      <c r="I2866" s="150">
        <f>_xll.xlShmInterpDisc($I$3&amp;T(CalculationTrigger),C2866)</f>
        <v>0.59277731768011832</v>
      </c>
      <c r="J2866" s="157">
        <f t="shared" si="132"/>
        <v>5.5176064395767271E-5</v>
      </c>
      <c r="K2866" s="158">
        <f t="shared" si="133"/>
        <v>0</v>
      </c>
      <c r="L2866" s="159">
        <f t="shared" si="134"/>
        <v>-3.0604434385998519E-4</v>
      </c>
    </row>
    <row r="2867" spans="2:12" x14ac:dyDescent="0.2">
      <c r="B2867" s="112" t="s">
        <v>2</v>
      </c>
      <c r="C2867" s="113">
        <f>_xll.qlCalendarAdvance("TARGET",C2866,B2867,"mf")</f>
        <v>56570</v>
      </c>
      <c r="D2867" s="120">
        <f>_xll.xlShmInterpRateFwd($D$3&amp;T(CalculationTrigger),C2867,,5,C2868)</f>
        <v>1.3880222578730757E-2</v>
      </c>
      <c r="E2867" s="120">
        <f>_xll.xlShmInterpRateFwd($E$3&amp;T(CalculationTrigger),C2867,,5,C2868)</f>
        <v>1.3795066421765015E-2</v>
      </c>
      <c r="F2867" s="121">
        <f>_xll.xlShmInterpRateFwd($F$3&amp;T(CalculationTrigger),C2867,,5,C2868)</f>
        <v>1.3454620873762311E-2</v>
      </c>
      <c r="G2867" s="148">
        <f>_xll.xlShmInterpDisc($G$3&amp;T(CalculationTrigger),C2867)</f>
        <v>0.58461866289642594</v>
      </c>
      <c r="H2867" s="149">
        <f>_xll.xlShmInterpDisc($H$3&amp;T(CalculationTrigger),C2867)</f>
        <v>0.58583471402327481</v>
      </c>
      <c r="I2867" s="150">
        <f>_xll.xlShmInterpDisc($I$3&amp;T(CalculationTrigger),C2867)</f>
        <v>0.59262433961468541</v>
      </c>
      <c r="J2867" s="157">
        <f t="shared" si="132"/>
        <v>5.5191320837683116E-5</v>
      </c>
      <c r="K2867" s="158">
        <f t="shared" si="133"/>
        <v>0</v>
      </c>
      <c r="L2867" s="159">
        <f t="shared" si="134"/>
        <v>-3.0606174510748097E-4</v>
      </c>
    </row>
    <row r="2868" spans="2:12" x14ac:dyDescent="0.2">
      <c r="B2868" s="112" t="s">
        <v>2</v>
      </c>
      <c r="C2868" s="113">
        <f>_xll.qlCalendarAdvance("TARGET",C2867,B2868,"mf")</f>
        <v>56577</v>
      </c>
      <c r="D2868" s="120">
        <f>_xll.xlShmInterpRateFwd($D$3&amp;T(CalculationTrigger),C2868,,5,C2869)</f>
        <v>1.3875125721874854E-2</v>
      </c>
      <c r="E2868" s="120">
        <f>_xll.xlShmInterpRateFwd($E$3&amp;T(CalculationTrigger),C2868,,5,C2869)</f>
        <v>1.3789963180577229E-2</v>
      </c>
      <c r="F2868" s="121">
        <f>_xll.xlShmInterpRateFwd($F$3&amp;T(CalculationTrigger),C2868,,5,C2869)</f>
        <v>1.3449365454825366E-2</v>
      </c>
      <c r="G2868" s="148">
        <f>_xll.xlShmInterpDisc($G$3&amp;T(CalculationTrigger),C2868)</f>
        <v>0.58446308113317591</v>
      </c>
      <c r="H2868" s="149">
        <f>_xll.xlShmInterpDisc($H$3&amp;T(CalculationTrigger),C2868)</f>
        <v>0.58567976487585449</v>
      </c>
      <c r="I2868" s="150">
        <f>_xll.xlShmInterpDisc($I$3&amp;T(CalculationTrigger),C2868)</f>
        <v>0.59247146193717248</v>
      </c>
      <c r="J2868" s="157">
        <f t="shared" si="132"/>
        <v>5.5206565270297313E-5</v>
      </c>
      <c r="K2868" s="158">
        <f t="shared" si="133"/>
        <v>0</v>
      </c>
      <c r="L2868" s="159">
        <f t="shared" si="134"/>
        <v>-3.0607920558299866E-4</v>
      </c>
    </row>
    <row r="2869" spans="2:12" x14ac:dyDescent="0.2">
      <c r="B2869" s="112" t="s">
        <v>2</v>
      </c>
      <c r="C2869" s="113">
        <f>_xll.qlCalendarAdvance("TARGET",C2868,B2869,"mf")</f>
        <v>56584</v>
      </c>
      <c r="D2869" s="120">
        <f>_xll.xlShmInterpRateFwd($D$3&amp;T(CalculationTrigger),C2869,,5,C2870)</f>
        <v>1.3870136098624794E-2</v>
      </c>
      <c r="E2869" s="120">
        <f>_xll.xlShmInterpRateFwd($E$3&amp;T(CalculationTrigger),C2869,,5,C2870)</f>
        <v>1.378496770794594E-2</v>
      </c>
      <c r="F2869" s="121">
        <f>_xll.xlShmInterpRateFwd($F$3&amp;T(CalculationTrigger),C2869,,5,C2870)</f>
        <v>1.34442167648281E-2</v>
      </c>
      <c r="G2869" s="148">
        <f>_xll.xlShmInterpDisc($G$3&amp;T(CalculationTrigger),C2869)</f>
        <v>0.58430759787381914</v>
      </c>
      <c r="H2869" s="149">
        <f>_xll.xlShmInterpDisc($H$3&amp;T(CalculationTrigger),C2869)</f>
        <v>0.58552491400177842</v>
      </c>
      <c r="I2869" s="150">
        <f>_xll.xlShmInterpDisc($I$3&amp;T(CalculationTrigger),C2869)</f>
        <v>0.5923186833808175</v>
      </c>
      <c r="J2869" s="157">
        <f t="shared" si="132"/>
        <v>5.5221797440235825E-5</v>
      </c>
      <c r="K2869" s="158">
        <f t="shared" si="133"/>
        <v>0</v>
      </c>
      <c r="L2869" s="159">
        <f t="shared" si="134"/>
        <v>-3.0609672572382202E-4</v>
      </c>
    </row>
    <row r="2870" spans="2:12" x14ac:dyDescent="0.2">
      <c r="B2870" s="112" t="s">
        <v>2</v>
      </c>
      <c r="C2870" s="113">
        <f>_xll.qlCalendarAdvance("TARGET",C2869,B2870,"mf")</f>
        <v>56591</v>
      </c>
      <c r="D2870" s="120">
        <f>_xll.xlShmInterpRateFwd($D$3&amp;T(CalculationTrigger),C2870,,5,C2871)</f>
        <v>1.3865253941732448E-2</v>
      </c>
      <c r="E2870" s="120">
        <f>_xll.xlShmInterpRateFwd($E$3&amp;T(CalculationTrigger),C2870,,5,C2871)</f>
        <v>1.378008023761812E-2</v>
      </c>
      <c r="F2870" s="121">
        <f>_xll.xlShmInterpRateFwd($F$3&amp;T(CalculationTrigger),C2870,,5,C2871)</f>
        <v>1.3439175035677079E-2</v>
      </c>
      <c r="G2870" s="148">
        <f>_xll.xlShmInterpDisc($G$3&amp;T(CalculationTrigger),C2870)</f>
        <v>0.58415221186076227</v>
      </c>
      <c r="H2870" s="149">
        <f>_xll.xlShmInterpDisc($H$3&amp;T(CalculationTrigger),C2870)</f>
        <v>0.58537016013525067</v>
      </c>
      <c r="I2870" s="150">
        <f>_xll.xlShmInterpDisc($I$3&amp;T(CalculationTrigger),C2870)</f>
        <v>0.59216600267751529</v>
      </c>
      <c r="J2870" s="157">
        <f t="shared" si="132"/>
        <v>5.523701709411896E-5</v>
      </c>
      <c r="K2870" s="158">
        <f t="shared" si="133"/>
        <v>0</v>
      </c>
      <c r="L2870" s="159">
        <f t="shared" si="134"/>
        <v>-3.0611430596720406E-4</v>
      </c>
    </row>
    <row r="2871" spans="2:12" x14ac:dyDescent="0.2">
      <c r="B2871" s="112" t="s">
        <v>2</v>
      </c>
      <c r="C2871" s="113">
        <f>_xll.qlCalendarAdvance("TARGET",C2870,B2871,"mf")</f>
        <v>56598</v>
      </c>
      <c r="D2871" s="120">
        <f>_xll.xlShmInterpRateFwd($D$3&amp;T(CalculationTrigger),C2871,,5,C2872)</f>
        <v>1.3860479483956642E-2</v>
      </c>
      <c r="E2871" s="120">
        <f>_xll.xlShmInterpRateFwd($E$3&amp;T(CalculationTrigger),C2871,,5,C2872)</f>
        <v>1.3775301003365076E-2</v>
      </c>
      <c r="F2871" s="121">
        <f>_xll.xlShmInterpRateFwd($F$3&amp;T(CalculationTrigger),C2871,,5,C2872)</f>
        <v>1.3434240499442182E-2</v>
      </c>
      <c r="G2871" s="148">
        <f>_xll.xlShmInterpDisc($G$3&amp;T(CalculationTrigger),C2871)</f>
        <v>0.58399692183512653</v>
      </c>
      <c r="H2871" s="149">
        <f>_xll.xlShmInterpDisc($H$3&amp;T(CalculationTrigger),C2871)</f>
        <v>0.58521550200917427</v>
      </c>
      <c r="I2871" s="150">
        <f>_xll.xlShmInterpDisc($I$3&amp;T(CalculationTrigger),C2871)</f>
        <v>0.59201341855782141</v>
      </c>
      <c r="J2871" s="157">
        <f t="shared" si="132"/>
        <v>5.5252223978564427E-5</v>
      </c>
      <c r="K2871" s="158">
        <f t="shared" si="133"/>
        <v>0</v>
      </c>
      <c r="L2871" s="159">
        <f t="shared" si="134"/>
        <v>-3.0613194675041929E-4</v>
      </c>
    </row>
    <row r="2872" spans="2:12" x14ac:dyDescent="0.2">
      <c r="B2872" s="112" t="s">
        <v>2</v>
      </c>
      <c r="C2872" s="113">
        <f>_xll.qlCalendarAdvance("TARGET",C2871,B2872,"mf")</f>
        <v>56605</v>
      </c>
      <c r="D2872" s="120">
        <f>_xll.xlShmInterpRateFwd($D$3&amp;T(CalculationTrigger),C2872,,5,C2873)</f>
        <v>1.3855812958051564E-2</v>
      </c>
      <c r="E2872" s="120">
        <f>_xll.xlShmInterpRateFwd($E$3&amp;T(CalculationTrigger),C2872,,5,C2873)</f>
        <v>1.3770630238970872E-2</v>
      </c>
      <c r="F2872" s="121">
        <f>_xll.xlShmInterpRateFwd($F$3&amp;T(CalculationTrigger),C2872,,5,C2873)</f>
        <v>1.3429413388136508E-2</v>
      </c>
      <c r="G2872" s="148">
        <f>_xll.xlShmInterpDisc($G$3&amp;T(CalculationTrigger),C2872)</f>
        <v>0.58384172653674904</v>
      </c>
      <c r="H2872" s="149">
        <f>_xll.xlShmInterpDisc($H$3&amp;T(CalculationTrigger),C2872)</f>
        <v>0.58506093835515216</v>
      </c>
      <c r="I2872" s="150">
        <f>_xll.xlShmInterpDisc($I$3&amp;T(CalculationTrigger),C2872)</f>
        <v>0.59186092975095161</v>
      </c>
      <c r="J2872" s="157">
        <f t="shared" si="132"/>
        <v>5.5267417840196143E-5</v>
      </c>
      <c r="K2872" s="158">
        <f t="shared" si="133"/>
        <v>0</v>
      </c>
      <c r="L2872" s="159">
        <f t="shared" si="134"/>
        <v>-3.0614964851074025E-4</v>
      </c>
    </row>
    <row r="2873" spans="2:12" x14ac:dyDescent="0.2">
      <c r="B2873" s="112" t="s">
        <v>2</v>
      </c>
      <c r="C2873" s="113">
        <f>_xll.qlCalendarAdvance("TARGET",C2872,B2873,"mf")</f>
        <v>56612</v>
      </c>
      <c r="D2873" s="120">
        <f>_xll.xlShmInterpRateFwd($D$3&amp;T(CalculationTrigger),C2873,,5,C2874)</f>
        <v>1.3851254596807321E-2</v>
      </c>
      <c r="E2873" s="120">
        <f>_xll.xlShmInterpRateFwd($E$3&amp;T(CalculationTrigger),C2873,,5,C2874)</f>
        <v>1.3766068178220755E-2</v>
      </c>
      <c r="F2873" s="121">
        <f>_xll.xlShmInterpRateFwd($F$3&amp;T(CalculationTrigger),C2873,,5,C2874)</f>
        <v>1.3424693933791691E-2</v>
      </c>
      <c r="G2873" s="148">
        <f>_xll.xlShmInterpDisc($G$3&amp;T(CalculationTrigger),C2873)</f>
        <v>0.58368662470418431</v>
      </c>
      <c r="H2873" s="149">
        <f>_xll.xlShmInterpDisc($H$3&amp;T(CalculationTrigger),C2873)</f>
        <v>0.58490646790348866</v>
      </c>
      <c r="I2873" s="150">
        <f>_xll.xlShmInterpDisc($I$3&amp;T(CalculationTrigger),C2873)</f>
        <v>0.59170853498478393</v>
      </c>
      <c r="J2873" s="157">
        <f t="shared" si="132"/>
        <v>5.5282598425626574E-5</v>
      </c>
      <c r="K2873" s="158">
        <f t="shared" si="133"/>
        <v>0</v>
      </c>
      <c r="L2873" s="159">
        <f t="shared" si="134"/>
        <v>-3.0616741168542575E-4</v>
      </c>
    </row>
    <row r="2874" spans="2:12" x14ac:dyDescent="0.2">
      <c r="B2874" s="112" t="s">
        <v>2</v>
      </c>
      <c r="C2874" s="113">
        <f>_xll.qlCalendarAdvance("TARGET",C2873,B2874,"mf")</f>
        <v>56619</v>
      </c>
      <c r="D2874" s="120">
        <f>_xll.xlShmInterpRateFwd($D$3&amp;T(CalculationTrigger),C2874,,5,C2875)</f>
        <v>1.384680463295729E-2</v>
      </c>
      <c r="E2874" s="120">
        <f>_xll.xlShmInterpRateFwd($E$3&amp;T(CalculationTrigger),C2874,,5,C2875)</f>
        <v>1.3761615054860624E-2</v>
      </c>
      <c r="F2874" s="121">
        <f>_xll.xlShmInterpRateFwd($F$3&amp;T(CalculationTrigger),C2874,,5,C2875)</f>
        <v>1.3420082368423153E-2</v>
      </c>
      <c r="G2874" s="148">
        <f>_xll.xlShmInterpDisc($G$3&amp;T(CalculationTrigger),C2874)</f>
        <v>0.58353161507470541</v>
      </c>
      <c r="H2874" s="149">
        <f>_xll.xlShmInterpDisc($H$3&amp;T(CalculationTrigger),C2874)</f>
        <v>0.58475208938319101</v>
      </c>
      <c r="I2874" s="150">
        <f>_xll.xlShmInterpDisc($I$3&amp;T(CalculationTrigger),C2874)</f>
        <v>0.59155623298586002</v>
      </c>
      <c r="J2874" s="157">
        <f t="shared" si="132"/>
        <v>5.5297765481480262E-5</v>
      </c>
      <c r="K2874" s="158">
        <f t="shared" si="133"/>
        <v>0</v>
      </c>
      <c r="L2874" s="159">
        <f t="shared" si="134"/>
        <v>-3.0618523671175626E-4</v>
      </c>
    </row>
    <row r="2875" spans="2:12" x14ac:dyDescent="0.2">
      <c r="B2875" s="112" t="s">
        <v>2</v>
      </c>
      <c r="C2875" s="113">
        <f>_xll.qlCalendarAdvance("TARGET",C2874,B2875,"mf")</f>
        <v>56626</v>
      </c>
      <c r="D2875" s="120">
        <f>_xll.xlShmInterpRateFwd($D$3&amp;T(CalculationTrigger),C2875,,5,C2876)</f>
        <v>1.3842463299259205E-2</v>
      </c>
      <c r="E2875" s="120">
        <f>_xll.xlShmInterpRateFwd($E$3&amp;T(CalculationTrigger),C2875,,5,C2876)</f>
        <v>1.3757271102695499E-2</v>
      </c>
      <c r="F2875" s="121">
        <f>_xll.xlShmInterpRateFwd($F$3&amp;T(CalculationTrigger),C2875,,5,C2876)</f>
        <v>1.3415578924053271E-2</v>
      </c>
      <c r="G2875" s="148">
        <f>_xll.xlShmInterpDisc($G$3&amp;T(CalculationTrigger),C2875)</f>
        <v>0.583376696384306</v>
      </c>
      <c r="H2875" s="149">
        <f>_xll.xlShmInterpDisc($H$3&amp;T(CalculationTrigger),C2875)</f>
        <v>0.58459780152197116</v>
      </c>
      <c r="I2875" s="150">
        <f>_xll.xlShmInterpDisc($I$3&amp;T(CalculationTrigger),C2875)</f>
        <v>0.5914040224793865</v>
      </c>
      <c r="J2875" s="157">
        <f t="shared" si="132"/>
        <v>5.5312918754384971E-5</v>
      </c>
      <c r="K2875" s="158">
        <f t="shared" si="133"/>
        <v>0</v>
      </c>
      <c r="L2875" s="159">
        <f t="shared" si="134"/>
        <v>-3.0620312402698655E-4</v>
      </c>
    </row>
    <row r="2876" spans="2:12" x14ac:dyDescent="0.2">
      <c r="B2876" s="112" t="s">
        <v>2</v>
      </c>
      <c r="C2876" s="113">
        <f>_xll.qlCalendarAdvance("TARGET",C2875,B2876,"mf")</f>
        <v>56633</v>
      </c>
      <c r="D2876" s="120">
        <f>_xll.xlShmInterpRateFwd($D$3&amp;T(CalculationTrigger),C2876,,5,C2877)</f>
        <v>1.3838230828500959E-2</v>
      </c>
      <c r="E2876" s="120">
        <f>_xll.xlShmInterpRateFwd($E$3&amp;T(CalculationTrigger),C2876,,5,C2877)</f>
        <v>1.3753036555467902E-2</v>
      </c>
      <c r="F2876" s="121">
        <f>_xll.xlShmInterpRateFwd($F$3&amp;T(CalculationTrigger),C2876,,5,C2877)</f>
        <v>1.3411183832705616E-2</v>
      </c>
      <c r="G2876" s="148">
        <f>_xll.xlShmInterpDisc($G$3&amp;T(CalculationTrigger),C2876)</f>
        <v>0.58322186736770176</v>
      </c>
      <c r="H2876" s="149">
        <f>_xll.xlShmInterpDisc($H$3&amp;T(CalculationTrigger),C2876)</f>
        <v>0.58444360304624676</v>
      </c>
      <c r="I2876" s="150">
        <f>_xll.xlShmInterpDisc($I$3&amp;T(CalculationTrigger),C2876)</f>
        <v>0.59125190218923662</v>
      </c>
      <c r="J2876" s="157">
        <f t="shared" si="132"/>
        <v>5.5328057990939385E-5</v>
      </c>
      <c r="K2876" s="158">
        <f t="shared" si="133"/>
        <v>0</v>
      </c>
      <c r="L2876" s="159">
        <f t="shared" si="134"/>
        <v>-3.062210740683989E-4</v>
      </c>
    </row>
    <row r="2877" spans="2:12" x14ac:dyDescent="0.2">
      <c r="B2877" s="112" t="s">
        <v>2</v>
      </c>
      <c r="C2877" s="113">
        <f>_xll.qlCalendarAdvance("TARGET",C2876,B2877,"mf")</f>
        <v>56640</v>
      </c>
      <c r="D2877" s="120">
        <f>_xll.xlShmInterpRateFwd($D$3&amp;T(CalculationTrigger),C2877,,5,C2878)</f>
        <v>1.3834107453396359E-2</v>
      </c>
      <c r="E2877" s="120">
        <f>_xll.xlShmInterpRateFwd($E$3&amp;T(CalculationTrigger),C2877,,5,C2878)</f>
        <v>1.3748911646967916E-2</v>
      </c>
      <c r="F2877" s="121">
        <f>_xll.xlShmInterpRateFwd($F$3&amp;T(CalculationTrigger),C2877,,5,C2878)</f>
        <v>1.3406897326393363E-2</v>
      </c>
      <c r="G2877" s="148">
        <f>_xll.xlShmInterpDisc($G$3&amp;T(CalculationTrigger),C2877)</f>
        <v>0.5830671267583315</v>
      </c>
      <c r="H2877" s="149">
        <f>_xll.xlShmInterpDisc($H$3&amp;T(CalculationTrigger),C2877)</f>
        <v>0.58428949268114339</v>
      </c>
      <c r="I2877" s="150">
        <f>_xll.xlShmInterpDisc($I$3&amp;T(CalculationTrigger),C2877)</f>
        <v>0.59109987083795146</v>
      </c>
      <c r="J2877" s="157">
        <f t="shared" si="132"/>
        <v>5.5343182937786598E-5</v>
      </c>
      <c r="K2877" s="158">
        <f t="shared" si="133"/>
        <v>0</v>
      </c>
      <c r="L2877" s="159">
        <f t="shared" si="134"/>
        <v>-3.0623908727324975E-4</v>
      </c>
    </row>
    <row r="2878" spans="2:12" x14ac:dyDescent="0.2">
      <c r="B2878" s="112" t="s">
        <v>2</v>
      </c>
      <c r="C2878" s="113">
        <f>_xll.qlCalendarAdvance("TARGET",C2877,B2878,"mf")</f>
        <v>56647</v>
      </c>
      <c r="D2878" s="120">
        <f>_xll.xlShmInterpRateFwd($D$3&amp;T(CalculationTrigger),C2878,,5,C2879)</f>
        <v>1.3830093406770478E-2</v>
      </c>
      <c r="E2878" s="120">
        <f>_xll.xlShmInterpRateFwd($E$3&amp;T(CalculationTrigger),C2878,,5,C2879)</f>
        <v>1.3744896610986856E-2</v>
      </c>
      <c r="F2878" s="121">
        <f>_xll.xlShmInterpRateFwd($F$3&amp;T(CalculationTrigger),C2878,,5,C2879)</f>
        <v>1.3402719637177223E-2</v>
      </c>
      <c r="G2878" s="148">
        <f>_xll.xlShmInterpDisc($G$3&amp;T(CalculationTrigger),C2878)</f>
        <v>0.58291247328835949</v>
      </c>
      <c r="H2878" s="149">
        <f>_xll.xlShmInterpDisc($H$3&amp;T(CalculationTrigger),C2878)</f>
        <v>0.58413546915049552</v>
      </c>
      <c r="I2878" s="150">
        <f>_xll.xlShmInterpDisc($I$3&amp;T(CalculationTrigger),C2878)</f>
        <v>0.59094792714674182</v>
      </c>
      <c r="J2878" s="157">
        <f t="shared" si="132"/>
        <v>5.5358293341525869E-5</v>
      </c>
      <c r="K2878" s="158">
        <f t="shared" si="133"/>
        <v>0</v>
      </c>
      <c r="L2878" s="159">
        <f t="shared" si="134"/>
        <v>-3.0625716407881119E-4</v>
      </c>
    </row>
    <row r="2879" spans="2:12" x14ac:dyDescent="0.2">
      <c r="B2879" s="112" t="s">
        <v>2</v>
      </c>
      <c r="C2879" s="113">
        <f>_xll.qlCalendarAdvance("TARGET",C2878,B2879,"mf")</f>
        <v>56654</v>
      </c>
      <c r="D2879" s="120">
        <f>_xll.xlShmInterpRateFwd($D$3&amp;T(CalculationTrigger),C2879,,5,C2880)</f>
        <v>1.3826188921351162E-2</v>
      </c>
      <c r="E2879" s="120">
        <f>_xll.xlShmInterpRateFwd($E$3&amp;T(CalculationTrigger),C2879,,5,C2880)</f>
        <v>1.3740991681270943E-2</v>
      </c>
      <c r="F2879" s="121">
        <f>_xll.xlShmInterpRateFwd($F$3&amp;T(CalculationTrigger),C2879,,5,C2880)</f>
        <v>1.3398650997020653E-2</v>
      </c>
      <c r="G2879" s="148">
        <f>_xll.xlShmInterpDisc($G$3&amp;T(CalculationTrigger),C2879)</f>
        <v>0.58275790568867603</v>
      </c>
      <c r="H2879" s="149">
        <f>_xll.xlShmInterpDisc($H$3&amp;T(CalculationTrigger),C2879)</f>
        <v>0.58398153117684826</v>
      </c>
      <c r="I2879" s="150">
        <f>_xll.xlShmInterpDisc($I$3&amp;T(CalculationTrigger),C2879)</f>
        <v>0.59079606983548905</v>
      </c>
      <c r="J2879" s="157">
        <f t="shared" si="132"/>
        <v>5.5373388948789104E-5</v>
      </c>
      <c r="K2879" s="158">
        <f t="shared" si="133"/>
        <v>0</v>
      </c>
      <c r="L2879" s="159">
        <f t="shared" si="134"/>
        <v>-3.0627530492235273E-4</v>
      </c>
    </row>
    <row r="2880" spans="2:12" x14ac:dyDescent="0.2">
      <c r="B2880" s="112" t="s">
        <v>2</v>
      </c>
      <c r="C2880" s="113">
        <f>_xll.qlCalendarAdvance("TARGET",C2879,B2880,"mf")</f>
        <v>56661</v>
      </c>
      <c r="D2880" s="120">
        <f>_xll.xlShmInterpRateFwd($D$3&amp;T(CalculationTrigger),C2880,,5,C2881)</f>
        <v>1.3822394229896449E-2</v>
      </c>
      <c r="E2880" s="120">
        <f>_xll.xlShmInterpRateFwd($E$3&amp;T(CalculationTrigger),C2880,,5,C2881)</f>
        <v>1.3737197091631362E-2</v>
      </c>
      <c r="F2880" s="121">
        <f>_xll.xlShmInterpRateFwd($F$3&amp;T(CalculationTrigger),C2880,,5,C2881)</f>
        <v>1.3394691638009975E-2</v>
      </c>
      <c r="G2880" s="148">
        <f>_xll.xlShmInterpDisc($G$3&amp;T(CalculationTrigger),C2880)</f>
        <v>0.58260342268889997</v>
      </c>
      <c r="H2880" s="149">
        <f>_xll.xlShmInterpDisc($H$3&amp;T(CalculationTrigger),C2880)</f>
        <v>0.58382767748145925</v>
      </c>
      <c r="I2880" s="150">
        <f>_xll.xlShmInterpDisc($I$3&amp;T(CalculationTrigger),C2880)</f>
        <v>0.59064429762274773</v>
      </c>
      <c r="J2880" s="157">
        <f t="shared" si="132"/>
        <v>5.5388469506196703E-5</v>
      </c>
      <c r="K2880" s="158">
        <f t="shared" si="133"/>
        <v>0</v>
      </c>
      <c r="L2880" s="159">
        <f t="shared" si="134"/>
        <v>-3.0629351024114211E-4</v>
      </c>
    </row>
    <row r="2881" spans="2:12" x14ac:dyDescent="0.2">
      <c r="B2881" s="112" t="s">
        <v>2</v>
      </c>
      <c r="C2881" s="113">
        <f>_xll.qlCalendarAdvance("TARGET",C2880,B2881,"mf")</f>
        <v>56668</v>
      </c>
      <c r="D2881" s="120">
        <f>_xll.xlShmInterpRateFwd($D$3&amp;T(CalculationTrigger),C2881,,5,C2882)</f>
        <v>1.3818709565200381E-2</v>
      </c>
      <c r="E2881" s="120">
        <f>_xll.xlShmInterpRateFwd($E$3&amp;T(CalculationTrigger),C2881,,5,C2882)</f>
        <v>1.3733513075816852E-2</v>
      </c>
      <c r="F2881" s="121">
        <f>_xll.xlShmInterpRateFwd($F$3&amp;T(CalculationTrigger),C2881,,5,C2882)</f>
        <v>1.3390841792140055E-2</v>
      </c>
      <c r="G2881" s="148">
        <f>_xll.xlShmInterpDisc($G$3&amp;T(CalculationTrigger),C2881)</f>
        <v>0.58244902301738011</v>
      </c>
      <c r="H2881" s="149">
        <f>_xll.xlShmInterpDisc($H$3&amp;T(CalculationTrigger),C2881)</f>
        <v>0.58367390678429987</v>
      </c>
      <c r="I2881" s="150">
        <f>_xll.xlShmInterpDisc($I$3&amp;T(CalculationTrigger),C2881)</f>
        <v>0.59049260922574576</v>
      </c>
      <c r="J2881" s="157">
        <f t="shared" si="132"/>
        <v>5.540353476035473E-5</v>
      </c>
      <c r="K2881" s="158">
        <f t="shared" si="133"/>
        <v>0</v>
      </c>
      <c r="L2881" s="159">
        <f t="shared" si="134"/>
        <v>-3.0631178047245021E-4</v>
      </c>
    </row>
    <row r="2882" spans="2:12" x14ac:dyDescent="0.2">
      <c r="B2882" s="112" t="s">
        <v>2</v>
      </c>
      <c r="C2882" s="113">
        <f>_xll.qlCalendarAdvance("TARGET",C2881,B2882,"mf")</f>
        <v>56675</v>
      </c>
      <c r="D2882" s="120">
        <f>_xll.xlShmInterpRateFwd($D$3&amp;T(CalculationTrigger),C2882,,5,C2883)</f>
        <v>1.3815135159988756E-2</v>
      </c>
      <c r="E2882" s="120">
        <f>_xll.xlShmInterpRateFwd($E$3&amp;T(CalculationTrigger),C2882,,5,C2883)</f>
        <v>1.3729939867617962E-2</v>
      </c>
      <c r="F2882" s="121">
        <f>_xll.xlShmInterpRateFwd($F$3&amp;T(CalculationTrigger),C2882,,5,C2883)</f>
        <v>1.3387101691430175E-2</v>
      </c>
      <c r="G2882" s="148">
        <f>_xll.xlShmInterpDisc($G$3&amp;T(CalculationTrigger),C2882)</f>
        <v>0.58229470540119643</v>
      </c>
      <c r="H2882" s="149">
        <f>_xll.xlShmInterpDisc($H$3&amp;T(CalculationTrigger),C2882)</f>
        <v>0.58352021780405738</v>
      </c>
      <c r="I2882" s="150">
        <f>_xll.xlShmInterpDisc($I$3&amp;T(CalculationTrigger),C2882)</f>
        <v>0.5903410033603872</v>
      </c>
      <c r="J2882" s="157">
        <f t="shared" si="132"/>
        <v>5.5418584457901723E-5</v>
      </c>
      <c r="K2882" s="158">
        <f t="shared" si="133"/>
        <v>0</v>
      </c>
      <c r="L2882" s="159">
        <f t="shared" si="134"/>
        <v>-3.0633011605353988E-4</v>
      </c>
    </row>
    <row r="2883" spans="2:12" x14ac:dyDescent="0.2">
      <c r="B2883" s="112" t="s">
        <v>2</v>
      </c>
      <c r="C2883" s="113">
        <f>_xll.qlCalendarAdvance("TARGET",C2882,B2883,"mf")</f>
        <v>56682</v>
      </c>
      <c r="D2883" s="120">
        <f>_xll.xlShmInterpRateFwd($D$3&amp;T(CalculationTrigger),C2883,,5,C2884)</f>
        <v>1.3811671247075521E-2</v>
      </c>
      <c r="E2883" s="120">
        <f>_xll.xlShmInterpRateFwd($E$3&amp;T(CalculationTrigger),C2883,,5,C2884)</f>
        <v>1.372647770083232E-2</v>
      </c>
      <c r="F2883" s="121">
        <f>_xll.xlShmInterpRateFwd($F$3&amp;T(CalculationTrigger),C2883,,5,C2884)</f>
        <v>1.3383471567947202E-2</v>
      </c>
      <c r="G2883" s="148">
        <f>_xll.xlShmInterpDisc($G$3&amp;T(CalculationTrigger),C2883)</f>
        <v>0.58214046856616253</v>
      </c>
      <c r="H2883" s="149">
        <f>_xll.xlShmInterpDisc($H$3&amp;T(CalculationTrigger),C2883)</f>
        <v>0.58336660925813622</v>
      </c>
      <c r="I2883" s="150">
        <f>_xll.xlShmInterpDisc($I$3&amp;T(CalculationTrigger),C2883)</f>
        <v>0.59018947874125338</v>
      </c>
      <c r="J2883" s="157">
        <f t="shared" si="132"/>
        <v>5.5433618345447229E-5</v>
      </c>
      <c r="K2883" s="158">
        <f t="shared" si="133"/>
        <v>0</v>
      </c>
      <c r="L2883" s="159">
        <f t="shared" si="134"/>
        <v>-3.0634851742168337E-4</v>
      </c>
    </row>
    <row r="2884" spans="2:12" x14ac:dyDescent="0.2">
      <c r="B2884" s="112" t="s">
        <v>2</v>
      </c>
      <c r="C2884" s="113">
        <f>_xll.qlCalendarAdvance("TARGET",C2883,B2884,"mf")</f>
        <v>56689</v>
      </c>
      <c r="D2884" s="120">
        <f>_xll.xlShmInterpRateFwd($D$3&amp;T(CalculationTrigger),C2884,,5,C2885)</f>
        <v>1.3808318059154265E-2</v>
      </c>
      <c r="E2884" s="120">
        <f>_xll.xlShmInterpRateFwd($E$3&amp;T(CalculationTrigger),C2884,,5,C2885)</f>
        <v>1.372312680918355E-2</v>
      </c>
      <c r="F2884" s="121">
        <f>_xll.xlShmInterpRateFwd($F$3&amp;T(CalculationTrigger),C2884,,5,C2885)</f>
        <v>1.3379951653649221E-2</v>
      </c>
      <c r="G2884" s="148">
        <f>_xll.xlShmInterpDisc($G$3&amp;T(CalculationTrigger),C2884)</f>
        <v>0.58198631123682631</v>
      </c>
      <c r="H2884" s="149">
        <f>_xll.xlShmInterpDisc($H$3&amp;T(CalculationTrigger),C2884)</f>
        <v>0.58321307986265958</v>
      </c>
      <c r="I2884" s="150">
        <f>_xll.xlShmInterpDisc($I$3&amp;T(CalculationTrigger),C2884)</f>
        <v>0.59003803408160416</v>
      </c>
      <c r="J2884" s="157">
        <f t="shared" si="132"/>
        <v>5.5448636169615666E-5</v>
      </c>
      <c r="K2884" s="158">
        <f t="shared" si="133"/>
        <v>0</v>
      </c>
      <c r="L2884" s="159">
        <f t="shared" si="134"/>
        <v>-3.0636698501415019E-4</v>
      </c>
    </row>
    <row r="2885" spans="2:12" x14ac:dyDescent="0.2">
      <c r="B2885" s="112" t="s">
        <v>2</v>
      </c>
      <c r="C2885" s="113">
        <f>_xll.qlCalendarAdvance("TARGET",C2884,B2885,"mf")</f>
        <v>56696</v>
      </c>
      <c r="D2885" s="120">
        <f>_xll.xlShmInterpRateFwd($D$3&amp;T(CalculationTrigger),C2885,,5,C2886)</f>
        <v>1.3805075829076257E-2</v>
      </c>
      <c r="E2885" s="120">
        <f>_xll.xlShmInterpRateFwd($E$3&amp;T(CalculationTrigger),C2885,,5,C2886)</f>
        <v>1.3719887426524005E-2</v>
      </c>
      <c r="F2885" s="121">
        <f>_xll.xlShmInterpRateFwd($F$3&amp;T(CalculationTrigger),C2885,,5,C2886)</f>
        <v>1.3376542180646166E-2</v>
      </c>
      <c r="G2885" s="148">
        <f>_xll.xlShmInterpDisc($G$3&amp;T(CalculationTrigger),C2885)</f>
        <v>0.58183223213647328</v>
      </c>
      <c r="H2885" s="149">
        <f>_xll.xlShmInterpDisc($H$3&amp;T(CalculationTrigger),C2885)</f>
        <v>0.58305962833247205</v>
      </c>
      <c r="I2885" s="150">
        <f>_xll.xlShmInterpDisc($I$3&amp;T(CalculationTrigger),C2885)</f>
        <v>0.58988666809338075</v>
      </c>
      <c r="J2885" s="157">
        <f t="shared" ref="J2885:J2948" si="135">-365*LN(G2885/$H2885)/($C2885-$C$4)</f>
        <v>5.546363767701708E-5</v>
      </c>
      <c r="K2885" s="158">
        <f t="shared" ref="K2885:K2948" si="136">-365*LN(H2885/$H2885)/($C2885-$C$4)</f>
        <v>0</v>
      </c>
      <c r="L2885" s="159">
        <f t="shared" ref="L2885:L2948" si="137">-365*LN(I2885/$H2885)/($C2885-$C$4)</f>
        <v>-3.0638551926820764E-4</v>
      </c>
    </row>
    <row r="2886" spans="2:12" x14ac:dyDescent="0.2">
      <c r="B2886" s="112" t="s">
        <v>2</v>
      </c>
      <c r="C2886" s="113">
        <f>_xll.qlCalendarAdvance("TARGET",C2885,B2886,"mf")</f>
        <v>56703</v>
      </c>
      <c r="D2886" s="120">
        <f>_xll.xlShmInterpRateFwd($D$3&amp;T(CalculationTrigger),C2886,,5,C2887)</f>
        <v>1.380185874588935E-2</v>
      </c>
      <c r="E2886" s="120">
        <f>_xll.xlShmInterpRateFwd($E$3&amp;T(CalculationTrigger),C2886,,5,C2887)</f>
        <v>1.3716673743038895E-2</v>
      </c>
      <c r="F2886" s="121">
        <f>_xll.xlShmInterpRateFwd($F$3&amp;T(CalculationTrigger),C2886,,5,C2887)</f>
        <v>1.3373157337935022E-2</v>
      </c>
      <c r="G2886" s="148">
        <f>_xll.xlShmInterpDisc($G$3&amp;T(CalculationTrigger),C2886)</f>
        <v>0.58167822998712626</v>
      </c>
      <c r="H2886" s="149">
        <f>_xll.xlShmInterpDisc($H$3&amp;T(CalculationTrigger),C2886)</f>
        <v>0.58290625338113988</v>
      </c>
      <c r="I2886" s="150">
        <f>_xll.xlShmInterpDisc($I$3&amp;T(CalculationTrigger),C2886)</f>
        <v>0.58973537948720567</v>
      </c>
      <c r="J2886" s="157">
        <f t="shared" si="135"/>
        <v>5.5478622614273533E-5</v>
      </c>
      <c r="K2886" s="158">
        <f t="shared" si="136"/>
        <v>0</v>
      </c>
      <c r="L2886" s="159">
        <f t="shared" si="137"/>
        <v>-3.0640412062112043E-4</v>
      </c>
    </row>
    <row r="2887" spans="2:12" x14ac:dyDescent="0.2">
      <c r="B2887" s="112" t="s">
        <v>2</v>
      </c>
      <c r="C2887" s="113">
        <f>_xll.qlCalendarAdvance("TARGET",C2886,B2887,"mf")</f>
        <v>56710</v>
      </c>
      <c r="D2887" s="120">
        <f>_xll.xlShmInterpRateFwd($D$3&amp;T(CalculationTrigger),C2887,,5,C2888)</f>
        <v>1.3793502887783247E-2</v>
      </c>
      <c r="E2887" s="120">
        <f>_xll.xlShmInterpRateFwd($E$3&amp;T(CalculationTrigger),C2887,,5,C2888)</f>
        <v>1.3708321846411612E-2</v>
      </c>
      <c r="F2887" s="121">
        <f>_xll.xlShmInterpRateFwd($F$3&amp;T(CalculationTrigger),C2887,,5,C2888)</f>
        <v>1.3364633245465942E-2</v>
      </c>
      <c r="G2887" s="148">
        <f>_xll.xlShmInterpDisc($G$3&amp;T(CalculationTrigger),C2887)</f>
        <v>0.58152430446889869</v>
      </c>
      <c r="H2887" s="149">
        <f>_xll.xlShmInterpDisc($H$3&amp;T(CalculationTrigger),C2887)</f>
        <v>0.58275295468233113</v>
      </c>
      <c r="I2887" s="150">
        <f>_xll.xlShmInterpDisc($I$3&amp;T(CalculationTrigger),C2887)</f>
        <v>0.58958416794503254</v>
      </c>
      <c r="J2887" s="157">
        <f t="shared" si="135"/>
        <v>5.5493590728019004E-5</v>
      </c>
      <c r="K2887" s="158">
        <f t="shared" si="136"/>
        <v>0</v>
      </c>
      <c r="L2887" s="159">
        <f t="shared" si="137"/>
        <v>-3.0642278951015635E-4</v>
      </c>
    </row>
    <row r="2888" spans="2:12" x14ac:dyDescent="0.2">
      <c r="B2888" s="112" t="s">
        <v>2</v>
      </c>
      <c r="C2888" s="113">
        <f>_xll.qlCalendarAdvance("TARGET",C2887,B2888,"mf")</f>
        <v>56717</v>
      </c>
      <c r="D2888" s="120">
        <f>_xll.xlShmInterpRateFwd($D$3&amp;T(CalculationTrigger),C2888,,5,C2889)</f>
        <v>1.3782154935953184E-2</v>
      </c>
      <c r="E2888" s="120">
        <f>_xll.xlShmInterpRateFwd($E$3&amp;T(CalculationTrigger),C2888,,5,C2889)</f>
        <v>1.369697841531194E-2</v>
      </c>
      <c r="F2888" s="121">
        <f>_xll.xlShmInterpRateFwd($F$3&amp;T(CalculationTrigger),C2888,,5,C2889)</f>
        <v>1.3353116566095176E-2</v>
      </c>
      <c r="G2888" s="148">
        <f>_xll.xlShmInterpDisc($G$3&amp;T(CalculationTrigger),C2888)</f>
        <v>0.58137051282250851</v>
      </c>
      <c r="H2888" s="149">
        <f>_xll.xlShmInterpDisc($H$3&amp;T(CalculationTrigger),C2888)</f>
        <v>0.58259978959201975</v>
      </c>
      <c r="I2888" s="150">
        <f>_xll.xlShmInterpDisc($I$3&amp;T(CalculationTrigger),C2888)</f>
        <v>0.58943309150767587</v>
      </c>
      <c r="J2888" s="157">
        <f t="shared" si="135"/>
        <v>5.550854176485553E-5</v>
      </c>
      <c r="K2888" s="158">
        <f t="shared" si="136"/>
        <v>0</v>
      </c>
      <c r="L2888" s="159">
        <f t="shared" si="137"/>
        <v>-3.0644152637259245E-4</v>
      </c>
    </row>
    <row r="2889" spans="2:12" x14ac:dyDescent="0.2">
      <c r="B2889" s="112" t="s">
        <v>2</v>
      </c>
      <c r="C2889" s="113">
        <f>_xll.qlCalendarAdvance("TARGET",C2888,B2889,"mf")</f>
        <v>56724</v>
      </c>
      <c r="D2889" s="120">
        <f>_xll.xlShmInterpRateFwd($D$3&amp;T(CalculationTrigger),C2889,,5,C2890)</f>
        <v>1.3770911843939115E-2</v>
      </c>
      <c r="E2889" s="120">
        <f>_xll.xlShmInterpRateFwd($E$3&amp;T(CalculationTrigger),C2889,,5,C2890)</f>
        <v>1.3685740399233037E-2</v>
      </c>
      <c r="F2889" s="121">
        <f>_xll.xlShmInterpRateFwd($F$3&amp;T(CalculationTrigger),C2889,,5,C2890)</f>
        <v>1.3341704227107246E-2</v>
      </c>
      <c r="G2889" s="148">
        <f>_xll.xlShmInterpDisc($G$3&amp;T(CalculationTrigger),C2889)</f>
        <v>0.58121688830622853</v>
      </c>
      <c r="H2889" s="149">
        <f>_xll.xlShmInterpDisc($H$3&amp;T(CalculationTrigger),C2889)</f>
        <v>0.58244679143335587</v>
      </c>
      <c r="I2889" s="150">
        <f>_xll.xlShmInterpDisc($I$3&amp;T(CalculationTrigger),C2889)</f>
        <v>0.58928218390262432</v>
      </c>
      <c r="J2889" s="157">
        <f t="shared" si="135"/>
        <v>5.5523475471411738E-5</v>
      </c>
      <c r="K2889" s="158">
        <f t="shared" si="136"/>
        <v>0</v>
      </c>
      <c r="L2889" s="159">
        <f t="shared" si="137"/>
        <v>-3.0646033164568562E-4</v>
      </c>
    </row>
    <row r="2890" spans="2:12" x14ac:dyDescent="0.2">
      <c r="B2890" s="112" t="s">
        <v>2</v>
      </c>
      <c r="C2890" s="113">
        <f>_xll.qlCalendarAdvance("TARGET",C2889,B2890,"mf")</f>
        <v>56731</v>
      </c>
      <c r="D2890" s="120">
        <f>_xll.xlShmInterpRateFwd($D$3&amp;T(CalculationTrigger),C2890,,5,C2891)</f>
        <v>1.3759773855938344E-2</v>
      </c>
      <c r="E2890" s="120">
        <f>_xll.xlShmInterpRateFwd($E$3&amp;T(CalculationTrigger),C2890,,5,C2891)</f>
        <v>1.3674608043407536E-2</v>
      </c>
      <c r="F2890" s="121">
        <f>_xll.xlShmInterpRateFwd($F$3&amp;T(CalculationTrigger),C2890,,5,C2891)</f>
        <v>1.3330396472045371E-2</v>
      </c>
      <c r="G2890" s="148">
        <f>_xll.xlShmInterpDisc($G$3&amp;T(CalculationTrigger),C2890)</f>
        <v>0.58106342964086621</v>
      </c>
      <c r="H2890" s="149">
        <f>_xll.xlShmInterpDisc($H$3&amp;T(CalculationTrigger),C2890)</f>
        <v>0.58229395891909652</v>
      </c>
      <c r="I2890" s="150">
        <f>_xll.xlShmInterpDisc($I$3&amp;T(CalculationTrigger),C2890)</f>
        <v>0.58913144384146721</v>
      </c>
      <c r="J2890" s="157">
        <f t="shared" si="135"/>
        <v>5.5538391594304817E-5</v>
      </c>
      <c r="K2890" s="158">
        <f t="shared" si="136"/>
        <v>0</v>
      </c>
      <c r="L2890" s="159">
        <f t="shared" si="137"/>
        <v>-3.0647920576671304E-4</v>
      </c>
    </row>
    <row r="2891" spans="2:12" x14ac:dyDescent="0.2">
      <c r="B2891" s="112" t="s">
        <v>2</v>
      </c>
      <c r="C2891" s="113">
        <f>_xll.qlCalendarAdvance("TARGET",C2890,B2891,"mf")</f>
        <v>56738</v>
      </c>
      <c r="D2891" s="120">
        <f>_xll.xlShmInterpRateFwd($D$3&amp;T(CalculationTrigger),C2891,,5,C2892)</f>
        <v>1.374874121623011E-2</v>
      </c>
      <c r="E2891" s="120">
        <f>_xll.xlShmInterpRateFwd($E$3&amp;T(CalculationTrigger),C2891,,5,C2892)</f>
        <v>1.366358159310367E-2</v>
      </c>
      <c r="F2891" s="121">
        <f>_xll.xlShmInterpRateFwd($F$3&amp;T(CalculationTrigger),C2891,,5,C2892)</f>
        <v>1.3319193544378306E-2</v>
      </c>
      <c r="G2891" s="148">
        <f>_xll.xlShmInterpDisc($G$3&amp;T(CalculationTrigger),C2891)</f>
        <v>0.58091013554587956</v>
      </c>
      <c r="H2891" s="149">
        <f>_xll.xlShmInterpDisc($H$3&amp;T(CalculationTrigger),C2891)</f>
        <v>0.58214129076063281</v>
      </c>
      <c r="I2891" s="150">
        <f>_xll.xlShmInterpDisc($I$3&amp;T(CalculationTrigger),C2891)</f>
        <v>0.58898087003438759</v>
      </c>
      <c r="J2891" s="157">
        <f t="shared" si="135"/>
        <v>5.5553289880152151E-5</v>
      </c>
      <c r="K2891" s="158">
        <f t="shared" si="136"/>
        <v>0</v>
      </c>
      <c r="L2891" s="159">
        <f t="shared" si="137"/>
        <v>-3.0649814917293788E-4</v>
      </c>
    </row>
    <row r="2892" spans="2:12" x14ac:dyDescent="0.2">
      <c r="B2892" s="112" t="s">
        <v>2</v>
      </c>
      <c r="C2892" s="113">
        <f>_xll.qlCalendarAdvance("TARGET",C2891,B2892,"mf")</f>
        <v>56745</v>
      </c>
      <c r="D2892" s="120">
        <f>_xll.xlShmInterpRateFwd($D$3&amp;T(CalculationTrigger),C2892,,5,C2893)</f>
        <v>1.3737814168996056E-2</v>
      </c>
      <c r="E2892" s="120">
        <f>_xll.xlShmInterpRateFwd($E$3&amp;T(CalculationTrigger),C2892,,5,C2893)</f>
        <v>1.3652661293515262E-2</v>
      </c>
      <c r="F2892" s="121">
        <f>_xll.xlShmInterpRateFwd($F$3&amp;T(CalculationTrigger),C2892,,5,C2893)</f>
        <v>1.3308095687587229E-2</v>
      </c>
      <c r="G2892" s="148">
        <f>_xll.xlShmInterpDisc($G$3&amp;T(CalculationTrigger),C2892)</f>
        <v>0.58075700473937619</v>
      </c>
      <c r="H2892" s="149">
        <f>_xll.xlShmInterpDisc($H$3&amp;T(CalculationTrigger),C2892)</f>
        <v>0.58198878566798973</v>
      </c>
      <c r="I2892" s="150">
        <f>_xll.xlShmInterpDisc($I$3&amp;T(CalculationTrigger),C2892)</f>
        <v>0.58883046119016313</v>
      </c>
      <c r="J2892" s="157">
        <f t="shared" si="135"/>
        <v>5.5568170075580166E-5</v>
      </c>
      <c r="K2892" s="158">
        <f t="shared" si="136"/>
        <v>0</v>
      </c>
      <c r="L2892" s="159">
        <f t="shared" si="137"/>
        <v>-3.0651716230163174E-4</v>
      </c>
    </row>
    <row r="2893" spans="2:12" x14ac:dyDescent="0.2">
      <c r="B2893" s="112" t="s">
        <v>2</v>
      </c>
      <c r="C2893" s="113">
        <f>_xll.qlCalendarAdvance("TARGET",C2892,B2893,"mf")</f>
        <v>56752</v>
      </c>
      <c r="D2893" s="120">
        <f>_xll.xlShmInterpRateFwd($D$3&amp;T(CalculationTrigger),C2893,,5,C2894)</f>
        <v>1.3726992958476609E-2</v>
      </c>
      <c r="E2893" s="120">
        <f>_xll.xlShmInterpRateFwd($E$3&amp;T(CalculationTrigger),C2893,,5,C2894)</f>
        <v>1.3641847389929686E-2</v>
      </c>
      <c r="F2893" s="121">
        <f>_xll.xlShmInterpRateFwd($F$3&amp;T(CalculationTrigger),C2893,,5,C2894)</f>
        <v>1.3297103145159974E-2</v>
      </c>
      <c r="G2893" s="148">
        <f>_xll.xlShmInterpDisc($G$3&amp;T(CalculationTrigger),C2893)</f>
        <v>0.58060403593811483</v>
      </c>
      <c r="H2893" s="149">
        <f>_xll.xlShmInterpDisc($H$3&amp;T(CalculationTrigger),C2893)</f>
        <v>0.58183644234982701</v>
      </c>
      <c r="I2893" s="150">
        <f>_xll.xlShmInterpDisc($I$3&amp;T(CalculationTrigger),C2893)</f>
        <v>0.58868021601616605</v>
      </c>
      <c r="J2893" s="157">
        <f t="shared" si="135"/>
        <v>5.55830319272067E-5</v>
      </c>
      <c r="K2893" s="158">
        <f t="shared" si="136"/>
        <v>0</v>
      </c>
      <c r="L2893" s="159">
        <f t="shared" si="137"/>
        <v>-3.0653624559005805E-4</v>
      </c>
    </row>
    <row r="2894" spans="2:12" x14ac:dyDescent="0.2">
      <c r="B2894" s="112" t="s">
        <v>2</v>
      </c>
      <c r="C2894" s="113">
        <f>_xll.qlCalendarAdvance("TARGET",C2893,B2894,"mf")</f>
        <v>56759</v>
      </c>
      <c r="D2894" s="120">
        <f>_xll.xlShmInterpRateFwd($D$3&amp;T(CalculationTrigger),C2894,,5,C2895)</f>
        <v>1.3716277828907291E-2</v>
      </c>
      <c r="E2894" s="120">
        <f>_xll.xlShmInterpRateFwd($E$3&amp;T(CalculationTrigger),C2894,,5,C2895)</f>
        <v>1.3631140127571498E-2</v>
      </c>
      <c r="F2894" s="121">
        <f>_xll.xlShmInterpRateFwd($F$3&amp;T(CalculationTrigger),C2894,,5,C2895)</f>
        <v>1.328621616064315E-2</v>
      </c>
      <c r="G2894" s="148">
        <f>_xll.xlShmInterpDisc($G$3&amp;T(CalculationTrigger),C2894)</f>
        <v>0.58045122785750447</v>
      </c>
      <c r="H2894" s="149">
        <f>_xll.xlShmInterpDisc($H$3&amp;T(CalculationTrigger),C2894)</f>
        <v>0.58168425951343838</v>
      </c>
      <c r="I2894" s="150">
        <f>_xll.xlShmInterpDisc($I$3&amp;T(CalculationTrigger),C2894)</f>
        <v>0.58853013321836312</v>
      </c>
      <c r="J2894" s="157">
        <f t="shared" si="135"/>
        <v>5.5597875181646958E-5</v>
      </c>
      <c r="K2894" s="158">
        <f t="shared" si="136"/>
        <v>0</v>
      </c>
      <c r="L2894" s="159">
        <f t="shared" si="137"/>
        <v>-3.065553994754941E-4</v>
      </c>
    </row>
    <row r="2895" spans="2:12" x14ac:dyDescent="0.2">
      <c r="B2895" s="112" t="s">
        <v>2</v>
      </c>
      <c r="C2895" s="113">
        <f>_xll.qlCalendarAdvance("TARGET",C2894,B2895,"mf")</f>
        <v>56766</v>
      </c>
      <c r="D2895" s="120">
        <f>_xll.xlShmInterpRateFwd($D$3&amp;T(CalculationTrigger),C2895,,5,C2896)</f>
        <v>1.3705669024565059E-2</v>
      </c>
      <c r="E2895" s="120">
        <f>_xll.xlShmInterpRateFwd($E$3&amp;T(CalculationTrigger),C2895,,5,C2896)</f>
        <v>1.3620539751706698E-2</v>
      </c>
      <c r="F2895" s="121">
        <f>_xll.xlShmInterpRateFwd($F$3&amp;T(CalculationTrigger),C2895,,5,C2896)</f>
        <v>1.3275434977462607E-2</v>
      </c>
      <c r="G2895" s="148">
        <f>_xll.xlShmInterpDisc($G$3&amp;T(CalculationTrigger),C2895)</f>
        <v>0.58029857921160499</v>
      </c>
      <c r="H2895" s="149">
        <f>_xll.xlShmInterpDisc($H$3&amp;T(CalculationTrigger),C2895)</f>
        <v>0.58153223586475233</v>
      </c>
      <c r="I2895" s="150">
        <f>_xll.xlShmInterpDisc($I$3&amp;T(CalculationTrigger),C2895)</f>
        <v>0.58838021150131503</v>
      </c>
      <c r="J2895" s="157">
        <f t="shared" si="135"/>
        <v>5.561269958551635E-5</v>
      </c>
      <c r="K2895" s="158">
        <f t="shared" si="136"/>
        <v>0</v>
      </c>
      <c r="L2895" s="159">
        <f t="shared" si="137"/>
        <v>-3.0657462439519743E-4</v>
      </c>
    </row>
    <row r="2896" spans="2:12" x14ac:dyDescent="0.2">
      <c r="B2896" s="112" t="s">
        <v>2</v>
      </c>
      <c r="C2896" s="113">
        <f>_xll.qlCalendarAdvance("TARGET",C2895,B2896,"mf")</f>
        <v>56773</v>
      </c>
      <c r="D2896" s="120">
        <f>_xll.xlShmInterpRateFwd($D$3&amp;T(CalculationTrigger),C2896,,5,C2897)</f>
        <v>1.369516678960034E-2</v>
      </c>
      <c r="E2896" s="120">
        <f>_xll.xlShmInterpRateFwd($E$3&amp;T(CalculationTrigger),C2896,,5,C2897)</f>
        <v>1.3610046507544283E-2</v>
      </c>
      <c r="F2896" s="121">
        <f>_xll.xlShmInterpRateFwd($F$3&amp;T(CalculationTrigger),C2896,,5,C2897)</f>
        <v>1.3264759839155132E-2</v>
      </c>
      <c r="G2896" s="148">
        <f>_xll.xlShmInterpDisc($G$3&amp;T(CalculationTrigger),C2896)</f>
        <v>0.58014608871312667</v>
      </c>
      <c r="H2896" s="149">
        <f>_xll.xlShmInterpDisc($H$3&amp;T(CalculationTrigger),C2896)</f>
        <v>0.58138037010833188</v>
      </c>
      <c r="I2896" s="150">
        <f>_xll.xlShmInterpDisc($I$3&amp;T(CalculationTrigger),C2896)</f>
        <v>0.58823044956817794</v>
      </c>
      <c r="J2896" s="157">
        <f t="shared" si="135"/>
        <v>5.5627504885450899E-5</v>
      </c>
      <c r="K2896" s="158">
        <f t="shared" si="136"/>
        <v>0</v>
      </c>
      <c r="L2896" s="159">
        <f t="shared" si="137"/>
        <v>-3.0659392078644549E-4</v>
      </c>
    </row>
    <row r="2897" spans="2:12" x14ac:dyDescent="0.2">
      <c r="B2897" s="112" t="s">
        <v>2</v>
      </c>
      <c r="C2897" s="113">
        <f>_xll.qlCalendarAdvance("TARGET",C2896,B2897,"mf")</f>
        <v>56780</v>
      </c>
      <c r="D2897" s="120">
        <f>_xll.xlShmInterpRateFwd($D$3&amp;T(CalculationTrigger),C2897,,5,C2898)</f>
        <v>1.3684771368320863E-2</v>
      </c>
      <c r="E2897" s="120">
        <f>_xll.xlShmInterpRateFwd($E$3&amp;T(CalculationTrigger),C2897,,5,C2898)</f>
        <v>1.3599660640375261E-2</v>
      </c>
      <c r="F2897" s="121">
        <f>_xll.xlShmInterpRateFwd($F$3&amp;T(CalculationTrigger),C2897,,5,C2898)</f>
        <v>1.3254190989200479E-2</v>
      </c>
      <c r="G2897" s="148">
        <f>_xll.xlShmInterpDisc($G$3&amp;T(CalculationTrigger),C2897)</f>
        <v>0.57999375507343187</v>
      </c>
      <c r="H2897" s="149">
        <f>_xll.xlShmInterpDisc($H$3&amp;T(CalculationTrigger),C2897)</f>
        <v>0.58122866094737546</v>
      </c>
      <c r="I2897" s="150">
        <f>_xll.xlShmInterpDisc($I$3&amp;T(CalculationTrigger),C2897)</f>
        <v>0.58808084612070233</v>
      </c>
      <c r="J2897" s="157">
        <f t="shared" si="135"/>
        <v>5.5642290828054795E-5</v>
      </c>
      <c r="K2897" s="158">
        <f t="shared" si="136"/>
        <v>0</v>
      </c>
      <c r="L2897" s="159">
        <f t="shared" si="137"/>
        <v>-3.0661328908650117E-4</v>
      </c>
    </row>
    <row r="2898" spans="2:12" x14ac:dyDescent="0.2">
      <c r="B2898" s="112" t="s">
        <v>2</v>
      </c>
      <c r="C2898" s="113">
        <f>_xll.qlCalendarAdvance("TARGET",C2897,B2898,"mf")</f>
        <v>56787</v>
      </c>
      <c r="D2898" s="120">
        <f>_xll.xlShmInterpRateFwd($D$3&amp;T(CalculationTrigger),C2898,,5,C2899)</f>
        <v>1.3674483004913642E-2</v>
      </c>
      <c r="E2898" s="120">
        <f>_xll.xlShmInterpRateFwd($E$3&amp;T(CalculationTrigger),C2898,,5,C2899)</f>
        <v>1.3589382395427861E-2</v>
      </c>
      <c r="F2898" s="121">
        <f>_xll.xlShmInterpRateFwd($F$3&amp;T(CalculationTrigger),C2898,,5,C2899)</f>
        <v>1.324372867111985E-2</v>
      </c>
      <c r="G2898" s="148">
        <f>_xll.xlShmInterpDisc($G$3&amp;T(CalculationTrigger),C2898)</f>
        <v>0.57984157700253358</v>
      </c>
      <c r="H2898" s="149">
        <f>_xll.xlShmInterpDisc($H$3&amp;T(CalculationTrigger),C2898)</f>
        <v>0.58107710708371629</v>
      </c>
      <c r="I2898" s="150">
        <f>_xll.xlShmInterpDisc($I$3&amp;T(CalculationTrigger),C2898)</f>
        <v>0.58793139985923393</v>
      </c>
      <c r="J2898" s="157">
        <f t="shared" si="135"/>
        <v>5.565705715995863E-5</v>
      </c>
      <c r="K2898" s="158">
        <f t="shared" si="136"/>
        <v>0</v>
      </c>
      <c r="L2898" s="159">
        <f t="shared" si="137"/>
        <v>-3.066327297326358E-4</v>
      </c>
    </row>
    <row r="2899" spans="2:12" x14ac:dyDescent="0.2">
      <c r="B2899" s="112" t="s">
        <v>2</v>
      </c>
      <c r="C2899" s="113">
        <f>_xll.qlCalendarAdvance("TARGET",C2898,B2899,"mf")</f>
        <v>56794</v>
      </c>
      <c r="D2899" s="120">
        <f>_xll.xlShmInterpRateFwd($D$3&amp;T(CalculationTrigger),C2899,,5,C2900)</f>
        <v>1.3664301943636131E-2</v>
      </c>
      <c r="E2899" s="120">
        <f>_xll.xlShmInterpRateFwd($E$3&amp;T(CalculationTrigger),C2899,,5,C2900)</f>
        <v>1.3579212017931252E-2</v>
      </c>
      <c r="F2899" s="121">
        <f>_xll.xlShmInterpRateFwd($F$3&amp;T(CalculationTrigger),C2899,,5,C2900)</f>
        <v>1.3233373128348481E-2</v>
      </c>
      <c r="G2899" s="148">
        <f>_xll.xlShmInterpDisc($G$3&amp;T(CalculationTrigger),C2899)</f>
        <v>0.57968955320909688</v>
      </c>
      <c r="H2899" s="149">
        <f>_xll.xlShmInterpDisc($H$3&amp;T(CalculationTrigger),C2899)</f>
        <v>0.58092570721782311</v>
      </c>
      <c r="I2899" s="150">
        <f>_xll.xlShmInterpDisc($I$3&amp;T(CalculationTrigger),C2899)</f>
        <v>0.58778210948271314</v>
      </c>
      <c r="J2899" s="157">
        <f t="shared" si="135"/>
        <v>5.5671803627772885E-5</v>
      </c>
      <c r="K2899" s="158">
        <f t="shared" si="136"/>
        <v>0</v>
      </c>
      <c r="L2899" s="159">
        <f t="shared" si="137"/>
        <v>-3.0665224316211173E-4</v>
      </c>
    </row>
    <row r="2900" spans="2:12" x14ac:dyDescent="0.2">
      <c r="B2900" s="112" t="s">
        <v>2</v>
      </c>
      <c r="C2900" s="113">
        <f>_xll.qlCalendarAdvance("TARGET",C2899,B2900,"mf")</f>
        <v>56801</v>
      </c>
      <c r="D2900" s="120">
        <f>_xll.xlShmInterpRateFwd($D$3&amp;T(CalculationTrigger),C2900,,5,C2901)</f>
        <v>1.3654228428723549E-2</v>
      </c>
      <c r="E2900" s="120">
        <f>_xll.xlShmInterpRateFwd($E$3&amp;T(CalculationTrigger),C2900,,5,C2901)</f>
        <v>1.35691497531619E-2</v>
      </c>
      <c r="F2900" s="121">
        <f>_xll.xlShmInterpRateFwd($F$3&amp;T(CalculationTrigger),C2900,,5,C2901)</f>
        <v>1.3223124604455749E-2</v>
      </c>
      <c r="G2900" s="148">
        <f>_xll.xlShmInterpDisc($G$3&amp;T(CalculationTrigger),C2900)</f>
        <v>0.57953768240043868</v>
      </c>
      <c r="H2900" s="149">
        <f>_xll.xlShmInterpDisc($H$3&amp;T(CalculationTrigger),C2900)</f>
        <v>0.58077446004880062</v>
      </c>
      <c r="I2900" s="150">
        <f>_xll.xlShmInterpDisc($I$3&amp;T(CalculationTrigger),C2900)</f>
        <v>0.5876329736886764</v>
      </c>
      <c r="J2900" s="157">
        <f t="shared" si="135"/>
        <v>5.5686529978122723E-5</v>
      </c>
      <c r="K2900" s="158">
        <f t="shared" si="136"/>
        <v>0</v>
      </c>
      <c r="L2900" s="159">
        <f t="shared" si="137"/>
        <v>-3.0667182981220583E-4</v>
      </c>
    </row>
    <row r="2901" spans="2:12" x14ac:dyDescent="0.2">
      <c r="B2901" s="112" t="s">
        <v>2</v>
      </c>
      <c r="C2901" s="113">
        <f>_xll.qlCalendarAdvance("TARGET",C2900,B2901,"mf")</f>
        <v>56808</v>
      </c>
      <c r="D2901" s="120">
        <f>_xll.xlShmInterpRateFwd($D$3&amp;T(CalculationTrigger),C2901,,5,C2902)</f>
        <v>1.3644262704400492E-2</v>
      </c>
      <c r="E2901" s="120">
        <f>_xll.xlShmInterpRateFwd($E$3&amp;T(CalculationTrigger),C2901,,5,C2902)</f>
        <v>1.3559195846362481E-2</v>
      </c>
      <c r="F2901" s="121">
        <f>_xll.xlShmInterpRateFwd($F$3&amp;T(CalculationTrigger),C2901,,5,C2902)</f>
        <v>1.3212983342896117E-2</v>
      </c>
      <c r="G2901" s="148">
        <f>_xll.xlShmInterpDisc($G$3&amp;T(CalculationTrigger),C2901)</f>
        <v>0.579385963282528</v>
      </c>
      <c r="H2901" s="149">
        <f>_xll.xlShmInterpDisc($H$3&amp;T(CalculationTrigger),C2901)</f>
        <v>0.58062336427438921</v>
      </c>
      <c r="I2901" s="150">
        <f>_xll.xlShmInterpDisc($I$3&amp;T(CalculationTrigger),C2901)</f>
        <v>0.58748399117325489</v>
      </c>
      <c r="J2901" s="157">
        <f t="shared" si="135"/>
        <v>5.5701235957627732E-5</v>
      </c>
      <c r="K2901" s="158">
        <f t="shared" si="136"/>
        <v>0</v>
      </c>
      <c r="L2901" s="159">
        <f t="shared" si="137"/>
        <v>-3.0669149012017968E-4</v>
      </c>
    </row>
    <row r="2902" spans="2:12" x14ac:dyDescent="0.2">
      <c r="B2902" s="112" t="s">
        <v>2</v>
      </c>
      <c r="C2902" s="113">
        <f>_xll.qlCalendarAdvance("TARGET",C2901,B2902,"mf")</f>
        <v>56815</v>
      </c>
      <c r="D2902" s="120">
        <f>_xll.xlShmInterpRateFwd($D$3&amp;T(CalculationTrigger),C2902,,5,C2903)</f>
        <v>1.3634405014915672E-2</v>
      </c>
      <c r="E2902" s="120">
        <f>_xll.xlShmInterpRateFwd($E$3&amp;T(CalculationTrigger),C2902,,5,C2903)</f>
        <v>1.3549350542770846E-2</v>
      </c>
      <c r="F2902" s="121">
        <f>_xll.xlShmInterpRateFwd($F$3&amp;T(CalculationTrigger),C2902,,5,C2903)</f>
        <v>1.3202949587177123E-2</v>
      </c>
      <c r="G2902" s="148">
        <f>_xll.xlShmInterpDisc($G$3&amp;T(CalculationTrigger),C2902)</f>
        <v>0.5792343945599866</v>
      </c>
      <c r="H2902" s="149">
        <f>_xll.xlShmInterpDisc($H$3&amp;T(CalculationTrigger),C2902)</f>
        <v>0.58047241859096566</v>
      </c>
      <c r="I2902" s="150">
        <f>_xll.xlShmInterpDisc($I$3&amp;T(CalculationTrigger),C2902)</f>
        <v>0.58733516063117597</v>
      </c>
      <c r="J2902" s="157">
        <f t="shared" si="135"/>
        <v>5.5715921312901855E-5</v>
      </c>
      <c r="K2902" s="158">
        <f t="shared" si="136"/>
        <v>0</v>
      </c>
      <c r="L2902" s="159">
        <f t="shared" si="137"/>
        <v>-3.0671122452330347E-4</v>
      </c>
    </row>
    <row r="2903" spans="2:12" x14ac:dyDescent="0.2">
      <c r="B2903" s="112" t="s">
        <v>2</v>
      </c>
      <c r="C2903" s="113">
        <f>_xll.qlCalendarAdvance("TARGET",C2902,B2903,"mf")</f>
        <v>56822</v>
      </c>
      <c r="D2903" s="120">
        <f>_xll.xlShmInterpRateFwd($D$3&amp;T(CalculationTrigger),C2903,,5,C2904)</f>
        <v>1.362465560450141E-2</v>
      </c>
      <c r="E2903" s="120">
        <f>_xll.xlShmInterpRateFwd($E$3&amp;T(CalculationTrigger),C2903,,5,C2904)</f>
        <v>1.3539614087637422E-2</v>
      </c>
      <c r="F2903" s="121">
        <f>_xll.xlShmInterpRateFwd($F$3&amp;T(CalculationTrigger),C2903,,5,C2904)</f>
        <v>1.3193023580789883E-2</v>
      </c>
      <c r="G2903" s="148">
        <f>_xll.xlShmInterpDisc($G$3&amp;T(CalculationTrigger),C2903)</f>
        <v>0.57908297493608896</v>
      </c>
      <c r="H2903" s="149">
        <f>_xll.xlShmInterpDisc($H$3&amp;T(CalculationTrigger),C2903)</f>
        <v>0.5803216216935434</v>
      </c>
      <c r="I2903" s="150">
        <f>_xll.xlShmInterpDisc($I$3&amp;T(CalculationTrigger),C2903)</f>
        <v>0.58718648075576274</v>
      </c>
      <c r="J2903" s="157">
        <f t="shared" si="135"/>
        <v>5.57305857905709E-5</v>
      </c>
      <c r="K2903" s="158">
        <f t="shared" si="136"/>
        <v>0</v>
      </c>
      <c r="L2903" s="159">
        <f t="shared" si="137"/>
        <v>-3.0673103345884971E-4</v>
      </c>
    </row>
    <row r="2904" spans="2:12" x14ac:dyDescent="0.2">
      <c r="B2904" s="112" t="s">
        <v>2</v>
      </c>
      <c r="C2904" s="113">
        <f>_xll.qlCalendarAdvance("TARGET",C2903,B2904,"mf")</f>
        <v>56829</v>
      </c>
      <c r="D2904" s="120">
        <f>_xll.xlShmInterpRateFwd($D$3&amp;T(CalculationTrigger),C2904,,5,C2905)</f>
        <v>1.361501471736783E-2</v>
      </c>
      <c r="E2904" s="120">
        <f>_xll.xlShmInterpRateFwd($E$3&amp;T(CalculationTrigger),C2904,,5,C2905)</f>
        <v>1.3529986726231005E-2</v>
      </c>
      <c r="F2904" s="121">
        <f>_xll.xlShmInterpRateFwd($F$3&amp;T(CalculationTrigger),C2904,,5,C2905)</f>
        <v>1.3183205567272812E-2</v>
      </c>
      <c r="G2904" s="148">
        <f>_xll.xlShmInterpDisc($G$3&amp;T(CalculationTrigger),C2904)</f>
        <v>0.57893170311276276</v>
      </c>
      <c r="H2904" s="149">
        <f>_xll.xlShmInterpDisc($H$3&amp;T(CalculationTrigger),C2904)</f>
        <v>0.58017097227577286</v>
      </c>
      <c r="I2904" s="150">
        <f>_xll.xlShmInterpDisc($I$3&amp;T(CalculationTrigger),C2904)</f>
        <v>0.58703795023893468</v>
      </c>
      <c r="J2904" s="157">
        <f t="shared" si="135"/>
        <v>5.5745229137260777E-5</v>
      </c>
      <c r="K2904" s="158">
        <f t="shared" si="136"/>
        <v>0</v>
      </c>
      <c r="L2904" s="159">
        <f t="shared" si="137"/>
        <v>-3.06750917364082E-4</v>
      </c>
    </row>
    <row r="2905" spans="2:12" x14ac:dyDescent="0.2">
      <c r="B2905" s="112" t="s">
        <v>2</v>
      </c>
      <c r="C2905" s="113">
        <f>_xll.qlCalendarAdvance("TARGET",C2904,B2905,"mf")</f>
        <v>56836</v>
      </c>
      <c r="D2905" s="120">
        <f>_xll.xlShmInterpRateFwd($D$3&amp;T(CalculationTrigger),C2905,,5,C2906)</f>
        <v>1.3605482597807141E-2</v>
      </c>
      <c r="E2905" s="120">
        <f>_xll.xlShmInterpRateFwd($E$3&amp;T(CalculationTrigger),C2905,,5,C2906)</f>
        <v>1.3520468703786643E-2</v>
      </c>
      <c r="F2905" s="121">
        <f>_xll.xlShmInterpRateFwd($F$3&amp;T(CalculationTrigger),C2905,,5,C2906)</f>
        <v>1.3173495790055242E-2</v>
      </c>
      <c r="G2905" s="148">
        <f>_xll.xlShmInterpDisc($G$3&amp;T(CalculationTrigger),C2905)</f>
        <v>0.57878057779058956</v>
      </c>
      <c r="H2905" s="149">
        <f>_xll.xlShmInterpDisc($H$3&amp;T(CalculationTrigger),C2905)</f>
        <v>0.58002046902994153</v>
      </c>
      <c r="I2905" s="150">
        <f>_xll.xlShmInterpDisc($I$3&amp;T(CalculationTrigger),C2905)</f>
        <v>0.58688956777120727</v>
      </c>
      <c r="J2905" s="157">
        <f t="shared" si="135"/>
        <v>5.5759851099571542E-5</v>
      </c>
      <c r="K2905" s="158">
        <f t="shared" si="136"/>
        <v>0</v>
      </c>
      <c r="L2905" s="159">
        <f t="shared" si="137"/>
        <v>-3.0677087667626586E-4</v>
      </c>
    </row>
    <row r="2906" spans="2:12" x14ac:dyDescent="0.2">
      <c r="B2906" s="112" t="s">
        <v>2</v>
      </c>
      <c r="C2906" s="113">
        <f>_xll.qlCalendarAdvance("TARGET",C2905,B2906,"mf")</f>
        <v>56843</v>
      </c>
      <c r="D2906" s="120">
        <f>_xll.xlShmInterpRateFwd($D$3&amp;T(CalculationTrigger),C2906,,5,C2907)</f>
        <v>1.3596059489996714E-2</v>
      </c>
      <c r="E2906" s="120">
        <f>_xll.xlShmInterpRateFwd($E$3&amp;T(CalculationTrigger),C2906,,5,C2907)</f>
        <v>1.3511060265546188E-2</v>
      </c>
      <c r="F2906" s="121">
        <f>_xll.xlShmInterpRateFwd($F$3&amp;T(CalculationTrigger),C2906,,5,C2907)</f>
        <v>1.3163894492654376E-2</v>
      </c>
      <c r="G2906" s="148">
        <f>_xll.xlShmInterpDisc($G$3&amp;T(CalculationTrigger),C2906)</f>
        <v>0.57862959766880429</v>
      </c>
      <c r="H2906" s="149">
        <f>_xll.xlShmInterpDisc($H$3&amp;T(CalculationTrigger),C2906)</f>
        <v>0.5798701106469748</v>
      </c>
      <c r="I2906" s="150">
        <f>_xll.xlShmInterpDisc($I$3&amp;T(CalculationTrigger),C2906)</f>
        <v>0.58674133204169354</v>
      </c>
      <c r="J2906" s="157">
        <f t="shared" si="135"/>
        <v>5.5774451424141108E-5</v>
      </c>
      <c r="K2906" s="158">
        <f t="shared" si="136"/>
        <v>0</v>
      </c>
      <c r="L2906" s="159">
        <f t="shared" si="137"/>
        <v>-3.0679091183267521E-4</v>
      </c>
    </row>
    <row r="2907" spans="2:12" x14ac:dyDescent="0.2">
      <c r="B2907" s="112" t="s">
        <v>2</v>
      </c>
      <c r="C2907" s="113">
        <f>_xll.qlCalendarAdvance("TARGET",C2906,B2907,"mf")</f>
        <v>56850</v>
      </c>
      <c r="D2907" s="120">
        <f>_xll.xlShmInterpRateFwd($D$3&amp;T(CalculationTrigger),C2907,,5,C2908)</f>
        <v>1.3586745638230768E-2</v>
      </c>
      <c r="E2907" s="120">
        <f>_xll.xlShmInterpRateFwd($E$3&amp;T(CalculationTrigger),C2907,,5,C2908)</f>
        <v>1.3501761656793065E-2</v>
      </c>
      <c r="F2907" s="121">
        <f>_xll.xlShmInterpRateFwd($F$3&amp;T(CalculationTrigger),C2907,,5,C2908)</f>
        <v>1.3154401918646327E-2</v>
      </c>
      <c r="G2907" s="148">
        <f>_xll.xlShmInterpDisc($G$3&amp;T(CalculationTrigger),C2907)</f>
        <v>0.57847876144529697</v>
      </c>
      <c r="H2907" s="149">
        <f>_xll.xlShmInterpDisc($H$3&amp;T(CalculationTrigger),C2907)</f>
        <v>0.57971989581643624</v>
      </c>
      <c r="I2907" s="150">
        <f>_xll.xlShmInterpDisc($I$3&amp;T(CalculationTrigger),C2907)</f>
        <v>0.58659324173810334</v>
      </c>
      <c r="J2907" s="157">
        <f t="shared" si="135"/>
        <v>5.5789029857578572E-5</v>
      </c>
      <c r="K2907" s="158">
        <f t="shared" si="136"/>
        <v>0</v>
      </c>
      <c r="L2907" s="159">
        <f t="shared" si="137"/>
        <v>-3.0681102327058038E-4</v>
      </c>
    </row>
    <row r="2908" spans="2:12" x14ac:dyDescent="0.2">
      <c r="B2908" s="112" t="s">
        <v>2</v>
      </c>
      <c r="C2908" s="113">
        <f>_xll.qlCalendarAdvance("TARGET",C2907,B2908,"mf")</f>
        <v>56857</v>
      </c>
      <c r="D2908" s="120">
        <f>_xll.xlShmInterpRateFwd($D$3&amp;T(CalculationTrigger),C2908,,5,C2909)</f>
        <v>1.3577541286723461E-2</v>
      </c>
      <c r="E2908" s="120">
        <f>_xll.xlShmInterpRateFwd($E$3&amp;T(CalculationTrigger),C2908,,5,C2909)</f>
        <v>1.3492573122748028E-2</v>
      </c>
      <c r="F2908" s="121">
        <f>_xll.xlShmInterpRateFwd($F$3&amp;T(CalculationTrigger),C2908,,5,C2909)</f>
        <v>1.3145018311446039E-2</v>
      </c>
      <c r="G2908" s="148">
        <f>_xll.xlShmInterpDisc($G$3&amp;T(CalculationTrigger),C2908)</f>
        <v>0.57832806781661172</v>
      </c>
      <c r="H2908" s="149">
        <f>_xll.xlShmInterpDisc($H$3&amp;T(CalculationTrigger),C2908)</f>
        <v>0.57956982322652739</v>
      </c>
      <c r="I2908" s="150">
        <f>_xll.xlShmInterpDisc($I$3&amp;T(CalculationTrigger),C2908)</f>
        <v>0.58644529554674318</v>
      </c>
      <c r="J2908" s="157">
        <f t="shared" si="135"/>
        <v>5.5803586146507708E-5</v>
      </c>
      <c r="K2908" s="158">
        <f t="shared" si="136"/>
        <v>0</v>
      </c>
      <c r="L2908" s="159">
        <f t="shared" si="137"/>
        <v>-3.0683121142724239E-4</v>
      </c>
    </row>
    <row r="2909" spans="2:12" x14ac:dyDescent="0.2">
      <c r="B2909" s="112" t="s">
        <v>2</v>
      </c>
      <c r="C2909" s="113">
        <f>_xll.qlCalendarAdvance("TARGET",C2908,B2909,"mf")</f>
        <v>56864</v>
      </c>
      <c r="D2909" s="120">
        <f>_xll.xlShmInterpRateFwd($D$3&amp;T(CalculationTrigger),C2909,,5,C2910)</f>
        <v>1.356844667970156E-2</v>
      </c>
      <c r="E2909" s="120">
        <f>_xll.xlShmInterpRateFwd($E$3&amp;T(CalculationTrigger),C2909,,5,C2910)</f>
        <v>1.348349490868499E-2</v>
      </c>
      <c r="F2909" s="121">
        <f>_xll.xlShmInterpRateFwd($F$3&amp;T(CalculationTrigger),C2909,,5,C2910)</f>
        <v>1.3135743914573715E-2</v>
      </c>
      <c r="G2909" s="148">
        <f>_xll.xlShmInterpDisc($G$3&amp;T(CalculationTrigger),C2909)</f>
        <v>0.57817751547794816</v>
      </c>
      <c r="H2909" s="149">
        <f>_xll.xlShmInterpDisc($H$3&amp;T(CalculationTrigger),C2909)</f>
        <v>0.57941989156408924</v>
      </c>
      <c r="I2909" s="150">
        <f>_xll.xlShmInterpDisc($I$3&amp;T(CalculationTrigger),C2909)</f>
        <v>0.58629749215251825</v>
      </c>
      <c r="J2909" s="157">
        <f t="shared" si="135"/>
        <v>5.5818120037555335E-5</v>
      </c>
      <c r="K2909" s="158">
        <f t="shared" si="136"/>
        <v>0</v>
      </c>
      <c r="L2909" s="159">
        <f t="shared" si="137"/>
        <v>-3.0685147673993005E-4</v>
      </c>
    </row>
    <row r="2910" spans="2:12" x14ac:dyDescent="0.2">
      <c r="B2910" s="112" t="s">
        <v>2</v>
      </c>
      <c r="C2910" s="113">
        <f>_xll.qlCalendarAdvance("TARGET",C2909,B2910,"mf")</f>
        <v>56871</v>
      </c>
      <c r="D2910" s="120">
        <f>_xll.xlShmInterpRateFwd($D$3&amp;T(CalculationTrigger),C2910,,5,C2911)</f>
        <v>1.3559462061416052E-2</v>
      </c>
      <c r="E2910" s="120">
        <f>_xll.xlShmInterpRateFwd($E$3&amp;T(CalculationTrigger),C2910,,5,C2911)</f>
        <v>1.347452725983839E-2</v>
      </c>
      <c r="F2910" s="121">
        <f>_xll.xlShmInterpRateFwd($F$3&amp;T(CalculationTrigger),C2910,,5,C2911)</f>
        <v>1.3126578971556387E-2</v>
      </c>
      <c r="G2910" s="148">
        <f>_xll.xlShmInterpDisc($G$3&amp;T(CalculationTrigger),C2910)</f>
        <v>0.57802710312316175</v>
      </c>
      <c r="H2910" s="149">
        <f>_xll.xlShmInterpDisc($H$3&amp;T(CalculationTrigger),C2910)</f>
        <v>0.57927009951460184</v>
      </c>
      <c r="I2910" s="150">
        <f>_xll.xlShmInterpDisc($I$3&amp;T(CalculationTrigger),C2910)</f>
        <v>0.58614983023893164</v>
      </c>
      <c r="J2910" s="157">
        <f t="shared" si="135"/>
        <v>5.5832631277328171E-5</v>
      </c>
      <c r="K2910" s="158">
        <f t="shared" si="136"/>
        <v>0</v>
      </c>
      <c r="L2910" s="159">
        <f t="shared" si="137"/>
        <v>-3.0687181964592016E-4</v>
      </c>
    </row>
    <row r="2911" spans="2:12" x14ac:dyDescent="0.2">
      <c r="B2911" s="112" t="s">
        <v>2</v>
      </c>
      <c r="C2911" s="113">
        <f>_xll.qlCalendarAdvance("TARGET",C2910,B2911,"mf")</f>
        <v>56878</v>
      </c>
      <c r="D2911" s="120">
        <f>_xll.xlShmInterpRateFwd($D$3&amp;T(CalculationTrigger),C2911,,5,C2912)</f>
        <v>1.3550587676107385E-2</v>
      </c>
      <c r="E2911" s="120">
        <f>_xll.xlShmInterpRateFwd($E$3&amp;T(CalculationTrigger),C2911,,5,C2912)</f>
        <v>1.3465670421478481E-2</v>
      </c>
      <c r="F2911" s="121">
        <f>_xll.xlShmInterpRateFwd($F$3&amp;T(CalculationTrigger),C2911,,5,C2912)</f>
        <v>1.3117523725869985E-2</v>
      </c>
      <c r="G2911" s="148">
        <f>_xll.xlShmInterpDisc($G$3&amp;T(CalculationTrigger),C2911)</f>
        <v>0.57787682944476393</v>
      </c>
      <c r="H2911" s="149">
        <f>_xll.xlShmInterpDisc($H$3&amp;T(CalculationTrigger),C2911)</f>
        <v>0.57912044576218524</v>
      </c>
      <c r="I2911" s="150">
        <f>_xll.xlShmInterpDisc($I$3&amp;T(CalculationTrigger),C2911)</f>
        <v>0.58600230848808454</v>
      </c>
      <c r="J2911" s="157">
        <f t="shared" si="135"/>
        <v>5.5847119612453408E-5</v>
      </c>
      <c r="K2911" s="158">
        <f t="shared" si="136"/>
        <v>0</v>
      </c>
      <c r="L2911" s="159">
        <f t="shared" si="137"/>
        <v>-3.0689224058246846E-4</v>
      </c>
    </row>
    <row r="2912" spans="2:12" x14ac:dyDescent="0.2">
      <c r="B2912" s="112" t="s">
        <v>2</v>
      </c>
      <c r="C2912" s="113">
        <f>_xll.qlCalendarAdvance("TARGET",C2911,B2912,"mf")</f>
        <v>56885</v>
      </c>
      <c r="D2912" s="120">
        <f>_xll.xlShmInterpRateFwd($D$3&amp;T(CalculationTrigger),C2912,,5,C2913)</f>
        <v>1.3541823768022865E-2</v>
      </c>
      <c r="E2912" s="120">
        <f>_xll.xlShmInterpRateFwd($E$3&amp;T(CalculationTrigger),C2912,,5,C2913)</f>
        <v>1.3456924638847633E-2</v>
      </c>
      <c r="F2912" s="121">
        <f>_xll.xlShmInterpRateFwd($F$3&amp;T(CalculationTrigger),C2912,,5,C2913)</f>
        <v>1.3108578421014653E-2</v>
      </c>
      <c r="G2912" s="148">
        <f>_xll.xlShmInterpDisc($G$3&amp;T(CalculationTrigger),C2912)</f>
        <v>0.57772669313392289</v>
      </c>
      <c r="H2912" s="149">
        <f>_xll.xlShmInterpDisc($H$3&amp;T(CalculationTrigger),C2912)</f>
        <v>0.57897092898959968</v>
      </c>
      <c r="I2912" s="150">
        <f>_xll.xlShmInterpDisc($I$3&amp;T(CalculationTrigger),C2912)</f>
        <v>0.58585492558067753</v>
      </c>
      <c r="J2912" s="157">
        <f t="shared" si="135"/>
        <v>5.5861584789546763E-5</v>
      </c>
      <c r="K2912" s="158">
        <f t="shared" si="136"/>
        <v>0</v>
      </c>
      <c r="L2912" s="159">
        <f t="shared" si="137"/>
        <v>-3.069127399868557E-4</v>
      </c>
    </row>
    <row r="2913" spans="2:12" x14ac:dyDescent="0.2">
      <c r="B2913" s="112" t="s">
        <v>2</v>
      </c>
      <c r="C2913" s="113">
        <f>_xll.qlCalendarAdvance("TARGET",C2912,B2913,"mf")</f>
        <v>56892</v>
      </c>
      <c r="D2913" s="120">
        <f>_xll.xlShmInterpRateFwd($D$3&amp;T(CalculationTrigger),C2913,,5,C2914)</f>
        <v>1.3533170581410877E-2</v>
      </c>
      <c r="E2913" s="120">
        <f>_xll.xlShmInterpRateFwd($E$3&amp;T(CalculationTrigger),C2913,,5,C2914)</f>
        <v>1.3448290157200888E-2</v>
      </c>
      <c r="F2913" s="121">
        <f>_xll.xlShmInterpRateFwd($F$3&amp;T(CalculationTrigger),C2913,,5,C2914)</f>
        <v>1.3099743300526337E-2</v>
      </c>
      <c r="G2913" s="148">
        <f>_xll.xlShmInterpDisc($G$3&amp;T(CalculationTrigger),C2913)</f>
        <v>0.57757669288046387</v>
      </c>
      <c r="H2913" s="149">
        <f>_xll.xlShmInterpDisc($H$3&amp;T(CalculationTrigger),C2913)</f>
        <v>0.57882154787824636</v>
      </c>
      <c r="I2913" s="150">
        <f>_xll.xlShmInterpDisc($I$3&amp;T(CalculationTrigger),C2913)</f>
        <v>0.58570768019601049</v>
      </c>
      <c r="J2913" s="157">
        <f t="shared" si="135"/>
        <v>5.5876026555227057E-5</v>
      </c>
      <c r="K2913" s="158">
        <f t="shared" si="136"/>
        <v>0</v>
      </c>
      <c r="L2913" s="159">
        <f t="shared" si="137"/>
        <v>-3.069333182963473E-4</v>
      </c>
    </row>
    <row r="2914" spans="2:12" x14ac:dyDescent="0.2">
      <c r="B2914" s="112" t="s">
        <v>2</v>
      </c>
      <c r="C2914" s="113">
        <f>_xll.qlCalendarAdvance("TARGET",C2913,B2914,"mf")</f>
        <v>56899</v>
      </c>
      <c r="D2914" s="120">
        <f>_xll.xlShmInterpRateFwd($D$3&amp;T(CalculationTrigger),C2914,,5,C2915)</f>
        <v>1.352462836049192E-2</v>
      </c>
      <c r="E2914" s="120">
        <f>_xll.xlShmInterpRateFwd($E$3&amp;T(CalculationTrigger),C2914,,5,C2915)</f>
        <v>1.3439767221817552E-2</v>
      </c>
      <c r="F2914" s="121">
        <f>_xll.xlShmInterpRateFwd($F$3&amp;T(CalculationTrigger),C2914,,5,C2915)</f>
        <v>1.3091018607901508E-2</v>
      </c>
      <c r="G2914" s="148">
        <f>_xll.xlShmInterpDisc($G$3&amp;T(CalculationTrigger),C2914)</f>
        <v>0.57742682737286977</v>
      </c>
      <c r="H2914" s="149">
        <f>_xll.xlShmInterpDisc($H$3&amp;T(CalculationTrigger),C2914)</f>
        <v>0.57867230110816781</v>
      </c>
      <c r="I2914" s="150">
        <f>_xll.xlShmInterpDisc($I$3&amp;T(CalculationTrigger),C2914)</f>
        <v>0.58556057101198267</v>
      </c>
      <c r="J2914" s="157">
        <f t="shared" si="135"/>
        <v>5.5890444656124796E-5</v>
      </c>
      <c r="K2914" s="158">
        <f t="shared" si="136"/>
        <v>0</v>
      </c>
      <c r="L2914" s="159">
        <f t="shared" si="137"/>
        <v>-3.0695397594820506E-4</v>
      </c>
    </row>
    <row r="2915" spans="2:12" x14ac:dyDescent="0.2">
      <c r="B2915" s="112" t="s">
        <v>2</v>
      </c>
      <c r="C2915" s="113">
        <f>_xll.qlCalendarAdvance("TARGET",C2914,B2915,"mf")</f>
        <v>56906</v>
      </c>
      <c r="D2915" s="120">
        <f>_xll.xlShmInterpRateFwd($D$3&amp;T(CalculationTrigger),C2915,,5,C2916)</f>
        <v>1.3516197349510758E-2</v>
      </c>
      <c r="E2915" s="120">
        <f>_xll.xlShmInterpRateFwd($E$3&amp;T(CalculationTrigger),C2915,,5,C2916)</f>
        <v>1.3431356077920125E-2</v>
      </c>
      <c r="F2915" s="121">
        <f>_xll.xlShmInterpRateFwd($F$3&amp;T(CalculationTrigger),C2915,,5,C2916)</f>
        <v>1.3082404586579791E-2</v>
      </c>
      <c r="G2915" s="148">
        <f>_xll.xlShmInterpDisc($G$3&amp;T(CalculationTrigger),C2915)</f>
        <v>0.57727709529828197</v>
      </c>
      <c r="H2915" s="149">
        <f>_xll.xlShmInterpDisc($H$3&amp;T(CalculationTrigger),C2915)</f>
        <v>0.57852318735804831</v>
      </c>
      <c r="I2915" s="150">
        <f>_xll.xlShmInterpDisc($I$3&amp;T(CalculationTrigger),C2915)</f>
        <v>0.58541359670509363</v>
      </c>
      <c r="J2915" s="157">
        <f t="shared" si="135"/>
        <v>5.5904838838847517E-5</v>
      </c>
      <c r="K2915" s="158">
        <f t="shared" si="136"/>
        <v>0</v>
      </c>
      <c r="L2915" s="159">
        <f t="shared" si="137"/>
        <v>-3.0697471337969798E-4</v>
      </c>
    </row>
    <row r="2916" spans="2:12" x14ac:dyDescent="0.2">
      <c r="B2916" s="112" t="s">
        <v>2</v>
      </c>
      <c r="C2916" s="113">
        <f>_xll.qlCalendarAdvance("TARGET",C2915,B2916,"mf")</f>
        <v>56913</v>
      </c>
      <c r="D2916" s="120">
        <f>_xll.xlShmInterpRateFwd($D$3&amp;T(CalculationTrigger),C2916,,5,C2917)</f>
        <v>1.3507877792742229E-2</v>
      </c>
      <c r="E2916" s="120">
        <f>_xll.xlShmInterpRateFwd($E$3&amp;T(CalculationTrigger),C2916,,5,C2917)</f>
        <v>1.3423056970784346E-2</v>
      </c>
      <c r="F2916" s="121">
        <f>_xll.xlShmInterpRateFwd($F$3&amp;T(CalculationTrigger),C2916,,5,C2917)</f>
        <v>1.3073901480164074E-2</v>
      </c>
      <c r="G2916" s="148">
        <f>_xll.xlShmInterpDisc($G$3&amp;T(CalculationTrigger),C2916)</f>
        <v>0.57712749534250074</v>
      </c>
      <c r="H2916" s="149">
        <f>_xll.xlShmInterpDisc($H$3&amp;T(CalculationTrigger),C2916)</f>
        <v>0.57837420530521499</v>
      </c>
      <c r="I2916" s="150">
        <f>_xll.xlShmInterpDisc($I$3&amp;T(CalculationTrigger),C2916)</f>
        <v>0.58526675595044453</v>
      </c>
      <c r="J2916" s="157">
        <f t="shared" si="135"/>
        <v>5.5919208850017363E-5</v>
      </c>
      <c r="K2916" s="158">
        <f t="shared" si="136"/>
        <v>0</v>
      </c>
      <c r="L2916" s="159">
        <f t="shared" si="137"/>
        <v>-3.0699553102810274E-4</v>
      </c>
    </row>
    <row r="2917" spans="2:12" x14ac:dyDescent="0.2">
      <c r="B2917" s="112" t="s">
        <v>2</v>
      </c>
      <c r="C2917" s="113">
        <f>_xll.qlCalendarAdvance("TARGET",C2916,B2917,"mf")</f>
        <v>56920</v>
      </c>
      <c r="D2917" s="120">
        <f>_xll.xlShmInterpRateFwd($D$3&amp;T(CalculationTrigger),C2917,,5,C2918)</f>
        <v>1.3499669934386978E-2</v>
      </c>
      <c r="E2917" s="120">
        <f>_xll.xlShmInterpRateFwd($E$3&amp;T(CalculationTrigger),C2917,,5,C2918)</f>
        <v>1.3414870145658134E-2</v>
      </c>
      <c r="F2917" s="121">
        <f>_xll.xlShmInterpRateFwd($F$3&amp;T(CalculationTrigger),C2917,,5,C2918)</f>
        <v>1.3065509532078783E-2</v>
      </c>
      <c r="G2917" s="148">
        <f>_xll.xlShmInterpDisc($G$3&amp;T(CalculationTrigger),C2917)</f>
        <v>0.57697802618998539</v>
      </c>
      <c r="H2917" s="149">
        <f>_xll.xlShmInterpDisc($H$3&amp;T(CalculationTrigger),C2917)</f>
        <v>0.57822535362563776</v>
      </c>
      <c r="I2917" s="150">
        <f>_xll.xlShmInterpDisc($I$3&amp;T(CalculationTrigger),C2917)</f>
        <v>0.58512004742173651</v>
      </c>
      <c r="J2917" s="157">
        <f t="shared" si="135"/>
        <v>5.5933554436259512E-5</v>
      </c>
      <c r="K2917" s="158">
        <f t="shared" si="136"/>
        <v>0</v>
      </c>
      <c r="L2917" s="159">
        <f t="shared" si="137"/>
        <v>-3.0701642933068072E-4</v>
      </c>
    </row>
    <row r="2918" spans="2:12" x14ac:dyDescent="0.2">
      <c r="B2918" s="112" t="s">
        <v>2</v>
      </c>
      <c r="C2918" s="113">
        <f>_xll.qlCalendarAdvance("TARGET",C2917,B2918,"mf")</f>
        <v>56927</v>
      </c>
      <c r="D2918" s="120">
        <f>_xll.xlShmInterpRateFwd($D$3&amp;T(CalculationTrigger),C2918,,5,C2919)</f>
        <v>1.3491574018716286E-2</v>
      </c>
      <c r="E2918" s="120">
        <f>_xll.xlShmInterpRateFwd($E$3&amp;T(CalculationTrigger),C2918,,5,C2919)</f>
        <v>1.3406795847813706E-2</v>
      </c>
      <c r="F2918" s="121">
        <f>_xll.xlShmInterpRateFwd($F$3&amp;T(CalculationTrigger),C2918,,5,C2919)</f>
        <v>1.3057228985882671E-2</v>
      </c>
      <c r="G2918" s="148">
        <f>_xll.xlShmInterpDisc($G$3&amp;T(CalculationTrigger),C2918)</f>
        <v>0.57682868652385577</v>
      </c>
      <c r="H2918" s="149">
        <f>_xll.xlShmInterpDisc($H$3&amp;T(CalculationTrigger),C2918)</f>
        <v>0.57807663099393047</v>
      </c>
      <c r="I2918" s="150">
        <f>_xll.xlShmInterpDisc($I$3&amp;T(CalculationTrigger),C2918)</f>
        <v>0.58497346979127351</v>
      </c>
      <c r="J2918" s="157">
        <f t="shared" si="135"/>
        <v>5.594787534419349E-5</v>
      </c>
      <c r="K2918" s="158">
        <f t="shared" si="136"/>
        <v>0</v>
      </c>
      <c r="L2918" s="159">
        <f t="shared" si="137"/>
        <v>-3.0703740872470043E-4</v>
      </c>
    </row>
    <row r="2919" spans="2:12" x14ac:dyDescent="0.2">
      <c r="B2919" s="112" t="s">
        <v>2</v>
      </c>
      <c r="C2919" s="113">
        <f>_xll.qlCalendarAdvance("TARGET",C2918,B2919,"mf")</f>
        <v>56934</v>
      </c>
      <c r="D2919" s="120">
        <f>_xll.xlShmInterpRateFwd($D$3&amp;T(CalculationTrigger),C2919,,5,C2920)</f>
        <v>1.3483590289967817E-2</v>
      </c>
      <c r="E2919" s="120">
        <f>_xll.xlShmInterpRateFwd($E$3&amp;T(CalculationTrigger),C2919,,5,C2920)</f>
        <v>1.3398834322489681E-2</v>
      </c>
      <c r="F2919" s="121">
        <f>_xll.xlShmInterpRateFwd($F$3&amp;T(CalculationTrigger),C2919,,5,C2920)</f>
        <v>1.3049060085048726E-2</v>
      </c>
      <c r="G2919" s="148">
        <f>_xll.xlShmInterpDisc($G$3&amp;T(CalculationTrigger),C2919)</f>
        <v>0.57667947502589223</v>
      </c>
      <c r="H2919" s="149">
        <f>_xll.xlShmInterpDisc($H$3&amp;T(CalculationTrigger),C2919)</f>
        <v>0.57792803608335108</v>
      </c>
      <c r="I2919" s="150">
        <f>_xll.xlShmInterpDisc($I$3&amp;T(CalculationTrigger),C2919)</f>
        <v>0.58482702172996115</v>
      </c>
      <c r="J2919" s="157">
        <f t="shared" si="135"/>
        <v>5.5962171320427453E-5</v>
      </c>
      <c r="K2919" s="158">
        <f t="shared" si="136"/>
        <v>0</v>
      </c>
      <c r="L2919" s="159">
        <f t="shared" si="137"/>
        <v>-3.0705846964743219E-4</v>
      </c>
    </row>
    <row r="2920" spans="2:12" x14ac:dyDescent="0.2">
      <c r="B2920" s="112" t="s">
        <v>2</v>
      </c>
      <c r="C2920" s="113">
        <f>_xll.qlCalendarAdvance("TARGET",C2919,B2920,"mf")</f>
        <v>56941</v>
      </c>
      <c r="D2920" s="120">
        <f>_xll.xlShmInterpRateFwd($D$3&amp;T(CalculationTrigger),C2920,,5,C2921)</f>
        <v>1.3475718992386173E-2</v>
      </c>
      <c r="E2920" s="120">
        <f>_xll.xlShmInterpRateFwd($E$3&amp;T(CalculationTrigger),C2920,,5,C2921)</f>
        <v>1.3390985814966389E-2</v>
      </c>
      <c r="F2920" s="121">
        <f>_xll.xlShmInterpRateFwd($F$3&amp;T(CalculationTrigger),C2920,,5,C2921)</f>
        <v>1.304100307311477E-2</v>
      </c>
      <c r="G2920" s="148">
        <f>_xll.xlShmInterpDisc($G$3&amp;T(CalculationTrigger),C2920)</f>
        <v>0.57653039037653642</v>
      </c>
      <c r="H2920" s="149">
        <f>_xll.xlShmInterpDisc($H$3&amp;T(CalculationTrigger),C2920)</f>
        <v>0.57777956756580273</v>
      </c>
      <c r="I2920" s="150">
        <f>_xll.xlShmInterpDisc($I$3&amp;T(CalculationTrigger),C2920)</f>
        <v>0.58468070190730825</v>
      </c>
      <c r="J2920" s="157">
        <f t="shared" si="135"/>
        <v>5.5976442111595645E-5</v>
      </c>
      <c r="K2920" s="158">
        <f t="shared" si="136"/>
        <v>0</v>
      </c>
      <c r="L2920" s="159">
        <f t="shared" si="137"/>
        <v>-3.070796125361477E-4</v>
      </c>
    </row>
    <row r="2921" spans="2:12" x14ac:dyDescent="0.2">
      <c r="B2921" s="112" t="s">
        <v>2</v>
      </c>
      <c r="C2921" s="113">
        <f>_xll.qlCalendarAdvance("TARGET",C2920,B2921,"mf")</f>
        <v>56948</v>
      </c>
      <c r="D2921" s="120">
        <f>_xll.xlShmInterpRateFwd($D$3&amp;T(CalculationTrigger),C2921,,5,C2922)</f>
        <v>1.3467960370222905E-2</v>
      </c>
      <c r="E2921" s="120">
        <f>_xll.xlShmInterpRateFwd($E$3&amp;T(CalculationTrigger),C2921,,5,C2922)</f>
        <v>1.3383250570478986E-2</v>
      </c>
      <c r="F2921" s="121">
        <f>_xll.xlShmInterpRateFwd($F$3&amp;T(CalculationTrigger),C2921,,5,C2922)</f>
        <v>1.303305819355027E-2</v>
      </c>
      <c r="G2921" s="148">
        <f>_xll.xlShmInterpDisc($G$3&amp;T(CalculationTrigger),C2921)</f>
        <v>0.57638143125489216</v>
      </c>
      <c r="H2921" s="149">
        <f>_xll.xlShmInterpDisc($H$3&amp;T(CalculationTrigger),C2921)</f>
        <v>0.5776312241118341</v>
      </c>
      <c r="I2921" s="150">
        <f>_xll.xlShmInterpDisc($I$3&amp;T(CalculationTrigger),C2921)</f>
        <v>0.58453450899142689</v>
      </c>
      <c r="J2921" s="157">
        <f t="shared" si="135"/>
        <v>5.5990687464306467E-5</v>
      </c>
      <c r="K2921" s="158">
        <f t="shared" si="136"/>
        <v>0</v>
      </c>
      <c r="L2921" s="159">
        <f t="shared" si="137"/>
        <v>-3.0710083782810912E-4</v>
      </c>
    </row>
    <row r="2922" spans="2:12" x14ac:dyDescent="0.2">
      <c r="B2922" s="112" t="s">
        <v>2</v>
      </c>
      <c r="C2922" s="113">
        <f>_xll.qlCalendarAdvance("TARGET",C2921,B2922,"mf")</f>
        <v>56955</v>
      </c>
      <c r="D2922" s="120">
        <f>_xll.xlShmInterpRateFwd($D$3&amp;T(CalculationTrigger),C2922,,5,C2923)</f>
        <v>1.3460314667730731E-2</v>
      </c>
      <c r="E2922" s="120">
        <f>_xll.xlShmInterpRateFwd($E$3&amp;T(CalculationTrigger),C2922,,5,C2923)</f>
        <v>1.3375628834310158E-2</v>
      </c>
      <c r="F2922" s="121">
        <f>_xll.xlShmInterpRateFwd($F$3&amp;T(CalculationTrigger),C2922,,5,C2923)</f>
        <v>1.3025225689912705E-2</v>
      </c>
      <c r="G2922" s="148">
        <f>_xll.xlShmInterpDisc($G$3&amp;T(CalculationTrigger),C2922)</f>
        <v>0.57623259633872603</v>
      </c>
      <c r="H2922" s="149">
        <f>_xll.xlShmInterpDisc($H$3&amp;T(CalculationTrigger),C2922)</f>
        <v>0.57748300439064049</v>
      </c>
      <c r="I2922" s="150">
        <f>_xll.xlShmInterpDisc($I$3&amp;T(CalculationTrigger),C2922)</f>
        <v>0.58438844164903359</v>
      </c>
      <c r="J2922" s="157">
        <f t="shared" si="135"/>
        <v>5.600490712518578E-5</v>
      </c>
      <c r="K2922" s="158">
        <f t="shared" si="136"/>
        <v>0</v>
      </c>
      <c r="L2922" s="159">
        <f t="shared" si="137"/>
        <v>-3.0712214596058531E-4</v>
      </c>
    </row>
    <row r="2923" spans="2:12" x14ac:dyDescent="0.2">
      <c r="B2923" s="112" t="s">
        <v>2</v>
      </c>
      <c r="C2923" s="113">
        <f>_xll.qlCalendarAdvance("TARGET",C2922,B2923,"mf")</f>
        <v>56962</v>
      </c>
      <c r="D2923" s="120">
        <f>_xll.xlShmInterpRateFwd($D$3&amp;T(CalculationTrigger),C2923,,5,C2924)</f>
        <v>1.34527821291288E-2</v>
      </c>
      <c r="E2923" s="120">
        <f>_xll.xlShmInterpRateFwd($E$3&amp;T(CalculationTrigger),C2923,,5,C2924)</f>
        <v>1.3368120851709018E-2</v>
      </c>
      <c r="F2923" s="121">
        <f>_xll.xlShmInterpRateFwd($F$3&amp;T(CalculationTrigger),C2923,,5,C2924)</f>
        <v>1.3017505805656466E-2</v>
      </c>
      <c r="G2923" s="148">
        <f>_xll.xlShmInterpDisc($G$3&amp;T(CalculationTrigger),C2923)</f>
        <v>0.57608388430446789</v>
      </c>
      <c r="H2923" s="149">
        <f>_xll.xlShmInterpDisc($H$3&amp;T(CalculationTrigger),C2923)</f>
        <v>0.57733490707006396</v>
      </c>
      <c r="I2923" s="150">
        <f>_xll.xlShmInterpDisc($I$3&amp;T(CalculationTrigger),C2923)</f>
        <v>0.58424249854544907</v>
      </c>
      <c r="J2923" s="157">
        <f t="shared" si="135"/>
        <v>5.6019100840856654E-5</v>
      </c>
      <c r="K2923" s="158">
        <f t="shared" si="136"/>
        <v>0</v>
      </c>
      <c r="L2923" s="159">
        <f t="shared" si="137"/>
        <v>-3.0714353737084699E-4</v>
      </c>
    </row>
    <row r="2924" spans="2:12" x14ac:dyDescent="0.2">
      <c r="B2924" s="112" t="s">
        <v>2</v>
      </c>
      <c r="C2924" s="113">
        <f>_xll.qlCalendarAdvance("TARGET",C2923,B2924,"mf")</f>
        <v>56969</v>
      </c>
      <c r="D2924" s="120">
        <f>_xll.xlShmInterpRateFwd($D$3&amp;T(CalculationTrigger),C2924,,5,C2925)</f>
        <v>1.3445362998695363E-2</v>
      </c>
      <c r="E2924" s="120">
        <f>_xll.xlShmInterpRateFwd($E$3&amp;T(CalculationTrigger),C2924,,5,C2925)</f>
        <v>1.3360726867943276E-2</v>
      </c>
      <c r="F2924" s="121">
        <f>_xll.xlShmInterpRateFwd($F$3&amp;T(CalculationTrigger),C2924,,5,C2925)</f>
        <v>1.3009898784335575E-2</v>
      </c>
      <c r="G2924" s="148">
        <f>_xll.xlShmInterpDisc($G$3&amp;T(CalculationTrigger),C2924)</f>
        <v>0.5759352938272122</v>
      </c>
      <c r="H2924" s="149">
        <f>_xll.xlShmInterpDisc($H$3&amp;T(CalculationTrigger),C2924)</f>
        <v>0.57718693081659467</v>
      </c>
      <c r="I2924" s="150">
        <f>_xll.xlShmInterpDisc($I$3&amp;T(CalculationTrigger),C2924)</f>
        <v>0.5840966783446</v>
      </c>
      <c r="J2924" s="157">
        <f t="shared" si="135"/>
        <v>5.6033268357927931E-5</v>
      </c>
      <c r="K2924" s="158">
        <f t="shared" si="136"/>
        <v>0</v>
      </c>
      <c r="L2924" s="159">
        <f t="shared" si="137"/>
        <v>-3.0716501249616017E-4</v>
      </c>
    </row>
    <row r="2925" spans="2:12" x14ac:dyDescent="0.2">
      <c r="B2925" s="112" t="s">
        <v>2</v>
      </c>
      <c r="C2925" s="113">
        <f>_xll.qlCalendarAdvance("TARGET",C2924,B2925,"mf")</f>
        <v>56976</v>
      </c>
      <c r="D2925" s="120">
        <f>_xll.xlShmInterpRateFwd($D$3&amp;T(CalculationTrigger),C2925,,5,C2926)</f>
        <v>1.3438057520663536E-2</v>
      </c>
      <c r="E2925" s="120">
        <f>_xll.xlShmInterpRateFwd($E$3&amp;T(CalculationTrigger),C2925,,5,C2926)</f>
        <v>1.335344712825867E-2</v>
      </c>
      <c r="F2925" s="121">
        <f>_xll.xlShmInterpRateFwd($F$3&amp;T(CalculationTrigger),C2925,,5,C2926)</f>
        <v>1.3002404869406766E-2</v>
      </c>
      <c r="G2925" s="148">
        <f>_xll.xlShmInterpDisc($G$3&amp;T(CalculationTrigger),C2925)</f>
        <v>0.57578682358071809</v>
      </c>
      <c r="H2925" s="149">
        <f>_xll.xlShmInterpDisc($H$3&amp;T(CalculationTrigger),C2925)</f>
        <v>0.57703907429537127</v>
      </c>
      <c r="I2925" s="150">
        <f>_xll.xlShmInterpDisc($I$3&amp;T(CalculationTrigger),C2925)</f>
        <v>0.58395097970901866</v>
      </c>
      <c r="J2925" s="157">
        <f t="shared" si="135"/>
        <v>5.6047409423022931E-5</v>
      </c>
      <c r="K2925" s="158">
        <f t="shared" si="136"/>
        <v>0</v>
      </c>
      <c r="L2925" s="159">
        <f t="shared" si="137"/>
        <v>-3.0718657177379247E-4</v>
      </c>
    </row>
    <row r="2926" spans="2:12" x14ac:dyDescent="0.2">
      <c r="B2926" s="112" t="s">
        <v>2</v>
      </c>
      <c r="C2926" s="113">
        <f>_xll.qlCalendarAdvance("TARGET",C2925,B2926,"mf")</f>
        <v>56983</v>
      </c>
      <c r="D2926" s="120">
        <f>_xll.xlShmInterpRateFwd($D$3&amp;T(CalculationTrigger),C2926,,5,C2927)</f>
        <v>1.3430865939285025E-2</v>
      </c>
      <c r="E2926" s="120">
        <f>_xll.xlShmInterpRateFwd($E$3&amp;T(CalculationTrigger),C2926,,5,C2927)</f>
        <v>1.3346281877936933E-2</v>
      </c>
      <c r="F2926" s="121">
        <f>_xll.xlShmInterpRateFwd($F$3&amp;T(CalculationTrigger),C2926,,5,C2927)</f>
        <v>1.299502430444381E-2</v>
      </c>
      <c r="G2926" s="148">
        <f>_xll.xlShmInterpDisc($G$3&amp;T(CalculationTrigger),C2926)</f>
        <v>0.5756384722374106</v>
      </c>
      <c r="H2926" s="149">
        <f>_xll.xlShmInterpDisc($H$3&amp;T(CalculationTrigger),C2926)</f>
        <v>0.57689133617018196</v>
      </c>
      <c r="I2926" s="150">
        <f>_xll.xlShmInterpDisc($I$3&amp;T(CalculationTrigger),C2926)</f>
        <v>0.5838054012998446</v>
      </c>
      <c r="J2926" s="157">
        <f t="shared" si="135"/>
        <v>5.6061523782770863E-5</v>
      </c>
      <c r="K2926" s="158">
        <f t="shared" si="136"/>
        <v>0</v>
      </c>
      <c r="L2926" s="159">
        <f t="shared" si="137"/>
        <v>-3.0720821564101807E-4</v>
      </c>
    </row>
    <row r="2927" spans="2:12" x14ac:dyDescent="0.2">
      <c r="B2927" s="112" t="s">
        <v>2</v>
      </c>
      <c r="C2927" s="113">
        <f>_xll.qlCalendarAdvance("TARGET",C2926,B2927,"mf")</f>
        <v>56990</v>
      </c>
      <c r="D2927" s="120">
        <f>_xll.xlShmInterpRateFwd($D$3&amp;T(CalculationTrigger),C2927,,5,C2928)</f>
        <v>1.3423788498818546E-2</v>
      </c>
      <c r="E2927" s="120">
        <f>_xll.xlShmInterpRateFwd($E$3&amp;T(CalculationTrigger),C2927,,5,C2928)</f>
        <v>1.3339231362237854E-2</v>
      </c>
      <c r="F2927" s="121">
        <f>_xll.xlShmInterpRateFwd($F$3&amp;T(CalculationTrigger),C2927,,5,C2928)</f>
        <v>1.2987757332917411E-2</v>
      </c>
      <c r="G2927" s="148">
        <f>_xll.xlShmInterpDisc($G$3&amp;T(CalculationTrigger),C2927)</f>
        <v>0.57549023846838143</v>
      </c>
      <c r="H2927" s="149">
        <f>_xll.xlShmInterpDisc($H$3&amp;T(CalculationTrigger),C2927)</f>
        <v>0.576743715103465</v>
      </c>
      <c r="I2927" s="150">
        <f>_xll.xlShmInterpDisc($I$3&amp;T(CalculationTrigger),C2927)</f>
        <v>0.58365994177682423</v>
      </c>
      <c r="J2927" s="157">
        <f t="shared" si="135"/>
        <v>5.6075611183780914E-5</v>
      </c>
      <c r="K2927" s="158">
        <f t="shared" si="136"/>
        <v>0</v>
      </c>
      <c r="L2927" s="159">
        <f t="shared" si="137"/>
        <v>-3.072299445351014E-4</v>
      </c>
    </row>
    <row r="2928" spans="2:12" x14ac:dyDescent="0.2">
      <c r="B2928" s="112" t="s">
        <v>2</v>
      </c>
      <c r="C2928" s="113">
        <f>_xll.qlCalendarAdvance("TARGET",C2927,B2928,"mf")</f>
        <v>56997</v>
      </c>
      <c r="D2928" s="120">
        <f>_xll.xlShmInterpRateFwd($D$3&amp;T(CalculationTrigger),C2928,,5,C2929)</f>
        <v>1.3416825443495086E-2</v>
      </c>
      <c r="E2928" s="120">
        <f>_xll.xlShmInterpRateFwd($E$3&amp;T(CalculationTrigger),C2928,,5,C2929)</f>
        <v>1.3332295826405098E-2</v>
      </c>
      <c r="F2928" s="121">
        <f>_xll.xlShmInterpRateFwd($F$3&amp;T(CalculationTrigger),C2928,,5,C2929)</f>
        <v>1.2980604198351621E-2</v>
      </c>
      <c r="G2928" s="148">
        <f>_xll.xlShmInterpDisc($G$3&amp;T(CalculationTrigger),C2928)</f>
        <v>0.57534212094338955</v>
      </c>
      <c r="H2928" s="149">
        <f>_xll.xlShmInterpDisc($H$3&amp;T(CalculationTrigger),C2928)</f>
        <v>0.57659620975630965</v>
      </c>
      <c r="I2928" s="150">
        <f>_xll.xlShmInterpDisc($I$3&amp;T(CalculationTrigger),C2928)</f>
        <v>0.58351459979831255</v>
      </c>
      <c r="J2928" s="157">
        <f t="shared" si="135"/>
        <v>5.6089671372676757E-5</v>
      </c>
      <c r="K2928" s="158">
        <f t="shared" si="136"/>
        <v>0</v>
      </c>
      <c r="L2928" s="159">
        <f t="shared" si="137"/>
        <v>-3.072517588933134E-4</v>
      </c>
    </row>
    <row r="2929" spans="2:12" x14ac:dyDescent="0.2">
      <c r="B2929" s="112" t="s">
        <v>2</v>
      </c>
      <c r="C2929" s="113">
        <f>_xll.qlCalendarAdvance("TARGET",C2928,B2929,"mf")</f>
        <v>57004</v>
      </c>
      <c r="D2929" s="120">
        <f>_xll.xlShmInterpRateFwd($D$3&amp;T(CalculationTrigger),C2929,,5,C2930)</f>
        <v>1.3409977017570041E-2</v>
      </c>
      <c r="E2929" s="120">
        <f>_xll.xlShmInterpRateFwd($E$3&amp;T(CalculationTrigger),C2929,,5,C2930)</f>
        <v>1.3325475515724132E-2</v>
      </c>
      <c r="F2929" s="121">
        <f>_xll.xlShmInterpRateFwd($F$3&amp;T(CalculationTrigger),C2929,,5,C2930)</f>
        <v>1.2973565144242753E-2</v>
      </c>
      <c r="G2929" s="148">
        <f>_xll.xlShmInterpDisc($G$3&amp;T(CalculationTrigger),C2929)</f>
        <v>0.57519411833086243</v>
      </c>
      <c r="H2929" s="149">
        <f>_xll.xlShmInterpDisc($H$3&amp;T(CalculationTrigger),C2929)</f>
        <v>0.57644881878845733</v>
      </c>
      <c r="I2929" s="150">
        <f>_xll.xlShmInterpDisc($I$3&amp;T(CalculationTrigger),C2929)</f>
        <v>0.58336937402127342</v>
      </c>
      <c r="J2929" s="157">
        <f t="shared" si="135"/>
        <v>5.6103704096076454E-5</v>
      </c>
      <c r="K2929" s="158">
        <f t="shared" si="136"/>
        <v>0</v>
      </c>
      <c r="L2929" s="159">
        <f t="shared" si="137"/>
        <v>-3.0727365915291497E-4</v>
      </c>
    </row>
    <row r="2930" spans="2:12" x14ac:dyDescent="0.2">
      <c r="B2930" s="112" t="s">
        <v>2</v>
      </c>
      <c r="C2930" s="113">
        <f>_xll.qlCalendarAdvance("TARGET",C2929,B2930,"mf")</f>
        <v>57011</v>
      </c>
      <c r="D2930" s="120">
        <f>_xll.xlShmInterpRateFwd($D$3&amp;T(CalculationTrigger),C2930,,5,C2931)</f>
        <v>1.3403243465334816E-2</v>
      </c>
      <c r="E2930" s="120">
        <f>_xll.xlShmInterpRateFwd($E$3&amp;T(CalculationTrigger),C2930,,5,C2931)</f>
        <v>1.3318770675470101E-2</v>
      </c>
      <c r="F2930" s="121">
        <f>_xll.xlShmInterpRateFwd($F$3&amp;T(CalculationTrigger),C2930,,5,C2931)</f>
        <v>1.2966640414157847E-2</v>
      </c>
      <c r="G2930" s="148">
        <f>_xll.xlShmInterpDisc($G$3&amp;T(CalculationTrigger),C2930)</f>
        <v>0.57504622929789673</v>
      </c>
      <c r="H2930" s="149">
        <f>_xll.xlShmInterpDisc($H$3&amp;T(CalculationTrigger),C2930)</f>
        <v>0.5763015408583021</v>
      </c>
      <c r="I2930" s="150">
        <f>_xll.xlShmInterpDisc($I$3&amp;T(CalculationTrigger),C2930)</f>
        <v>0.58322426310128073</v>
      </c>
      <c r="J2930" s="157">
        <f t="shared" si="135"/>
        <v>5.6117709100601023E-5</v>
      </c>
      <c r="K2930" s="158">
        <f t="shared" si="136"/>
        <v>0</v>
      </c>
      <c r="L2930" s="159">
        <f t="shared" si="137"/>
        <v>-3.0729564575118486E-4</v>
      </c>
    </row>
    <row r="2931" spans="2:12" x14ac:dyDescent="0.2">
      <c r="B2931" s="112" t="s">
        <v>2</v>
      </c>
      <c r="C2931" s="113">
        <f>_xll.qlCalendarAdvance("TARGET",C2930,B2931,"mf")</f>
        <v>57018</v>
      </c>
      <c r="D2931" s="120">
        <f>_xll.xlShmInterpRateFwd($D$3&amp;T(CalculationTrigger),C2931,,5,C2932)</f>
        <v>1.3396625030983614E-2</v>
      </c>
      <c r="E2931" s="120">
        <f>_xll.xlShmInterpRateFwd($E$3&amp;T(CalculationTrigger),C2931,,5,C2932)</f>
        <v>1.3312181550873103E-2</v>
      </c>
      <c r="F2931" s="121">
        <f>_xll.xlShmInterpRateFwd($F$3&amp;T(CalculationTrigger),C2931,,5,C2932)</f>
        <v>1.2959830251526191E-2</v>
      </c>
      <c r="G2931" s="148">
        <f>_xll.xlShmInterpDisc($G$3&amp;T(CalculationTrigger),C2931)</f>
        <v>0.57489845251025873</v>
      </c>
      <c r="H2931" s="149">
        <f>_xll.xlShmInterpDisc($H$3&amp;T(CalculationTrigger),C2931)</f>
        <v>0.57615437462289143</v>
      </c>
      <c r="I2931" s="150">
        <f>_xll.xlShmInterpDisc($I$3&amp;T(CalculationTrigger),C2931)</f>
        <v>0.58307926569251822</v>
      </c>
      <c r="J2931" s="157">
        <f t="shared" si="135"/>
        <v>5.6131686132871597E-5</v>
      </c>
      <c r="K2931" s="158">
        <f t="shared" si="136"/>
        <v>0</v>
      </c>
      <c r="L2931" s="159">
        <f t="shared" si="137"/>
        <v>-3.0731771912538027E-4</v>
      </c>
    </row>
    <row r="2932" spans="2:12" x14ac:dyDescent="0.2">
      <c r="B2932" s="112" t="s">
        <v>2</v>
      </c>
      <c r="C2932" s="113">
        <f>_xll.qlCalendarAdvance("TARGET",C2931,B2932,"mf")</f>
        <v>57025</v>
      </c>
      <c r="D2932" s="120">
        <f>_xll.xlShmInterpRateFwd($D$3&amp;T(CalculationTrigger),C2932,,5,C2933)</f>
        <v>1.3390121958787206E-2</v>
      </c>
      <c r="E2932" s="120">
        <f>_xll.xlShmInterpRateFwd($E$3&amp;T(CalculationTrigger),C2932,,5,C2933)</f>
        <v>1.3305708387222445E-2</v>
      </c>
      <c r="F2932" s="121">
        <f>_xll.xlShmInterpRateFwd($F$3&amp;T(CalculationTrigger),C2932,,5,C2933)</f>
        <v>1.2953134899923112E-2</v>
      </c>
      <c r="G2932" s="148">
        <f>_xll.xlShmInterpDisc($G$3&amp;T(CalculationTrigger),C2932)</f>
        <v>0.57475078663238632</v>
      </c>
      <c r="H2932" s="149">
        <f>_xll.xlShmInterpDisc($H$3&amp;T(CalculationTrigger),C2932)</f>
        <v>0.57600731873792788</v>
      </c>
      <c r="I2932" s="150">
        <f>_xll.xlShmInterpDisc($I$3&amp;T(CalculationTrigger),C2932)</f>
        <v>0.58293438044778212</v>
      </c>
      <c r="J2932" s="157">
        <f t="shared" si="135"/>
        <v>5.6145634939503676E-5</v>
      </c>
      <c r="K2932" s="158">
        <f t="shared" si="136"/>
        <v>0</v>
      </c>
      <c r="L2932" s="159">
        <f t="shared" si="137"/>
        <v>-3.0733987971277637E-4</v>
      </c>
    </row>
    <row r="2933" spans="2:12" x14ac:dyDescent="0.2">
      <c r="B2933" s="112" t="s">
        <v>2</v>
      </c>
      <c r="C2933" s="113">
        <f>_xll.qlCalendarAdvance("TARGET",C2932,B2933,"mf")</f>
        <v>57032</v>
      </c>
      <c r="D2933" s="120">
        <f>_xll.xlShmInterpRateFwd($D$3&amp;T(CalculationTrigger),C2933,,5,C2934)</f>
        <v>1.3383734493040811E-2</v>
      </c>
      <c r="E2933" s="120">
        <f>_xll.xlShmInterpRateFwd($E$3&amp;T(CalculationTrigger),C2933,,5,C2934)</f>
        <v>1.3299351429791348E-2</v>
      </c>
      <c r="F2933" s="121">
        <f>_xll.xlShmInterpRateFwd($F$3&amp;T(CalculationTrigger),C2933,,5,C2934)</f>
        <v>1.2946554602832543E-2</v>
      </c>
      <c r="G2933" s="148">
        <f>_xll.xlShmInterpDisc($G$3&amp;T(CalculationTrigger),C2933)</f>
        <v>0.57460323032738914</v>
      </c>
      <c r="H2933" s="149">
        <f>_xll.xlShmInterpDisc($H$3&amp;T(CalculationTrigger),C2933)</f>
        <v>0.57586037185776928</v>
      </c>
      <c r="I2933" s="150">
        <f>_xll.xlShmInterpDisc($I$3&amp;T(CalculationTrigger),C2933)</f>
        <v>0.58278960601848018</v>
      </c>
      <c r="J2933" s="157">
        <f t="shared" si="135"/>
        <v>5.6159555267112877E-5</v>
      </c>
      <c r="K2933" s="158">
        <f t="shared" si="136"/>
        <v>0</v>
      </c>
      <c r="L2933" s="159">
        <f t="shared" si="137"/>
        <v>-3.0736212795064323E-4</v>
      </c>
    </row>
    <row r="2934" spans="2:12" x14ac:dyDescent="0.2">
      <c r="B2934" s="112" t="s">
        <v>2</v>
      </c>
      <c r="C2934" s="113">
        <f>_xll.qlCalendarAdvance("TARGET",C2933,B2934,"mf")</f>
        <v>57039</v>
      </c>
      <c r="D2934" s="120">
        <f>_xll.xlShmInterpRateFwd($D$3&amp;T(CalculationTrigger),C2934,,5,C2935)</f>
        <v>1.3377462877942496E-2</v>
      </c>
      <c r="E2934" s="120">
        <f>_xll.xlShmInterpRateFwd($E$3&amp;T(CalculationTrigger),C2934,,5,C2935)</f>
        <v>1.3293110923836983E-2</v>
      </c>
      <c r="F2934" s="121">
        <f>_xll.xlShmInterpRateFwd($F$3&amp;T(CalculationTrigger),C2934,,5,C2935)</f>
        <v>1.2940089603832352E-2</v>
      </c>
      <c r="G2934" s="148">
        <f>_xll.xlShmInterpDisc($G$3&amp;T(CalculationTrigger),C2934)</f>
        <v>0.5744557822570493</v>
      </c>
      <c r="H2934" s="149">
        <f>_xll.xlShmInterpDisc($H$3&amp;T(CalculationTrigger),C2934)</f>
        <v>0.57571353263543001</v>
      </c>
      <c r="I2934" s="150">
        <f>_xll.xlShmInterpDisc($I$3&amp;T(CalculationTrigger),C2934)</f>
        <v>0.5826449410546336</v>
      </c>
      <c r="J2934" s="157">
        <f t="shared" si="135"/>
        <v>5.6173446862334915E-5</v>
      </c>
      <c r="K2934" s="158">
        <f t="shared" si="136"/>
        <v>0</v>
      </c>
      <c r="L2934" s="159">
        <f t="shared" si="137"/>
        <v>-3.0738446427624658E-4</v>
      </c>
    </row>
    <row r="2935" spans="2:12" x14ac:dyDescent="0.2">
      <c r="B2935" s="112" t="s">
        <v>2</v>
      </c>
      <c r="C2935" s="113">
        <f>_xll.qlCalendarAdvance("TARGET",C2934,B2935,"mf")</f>
        <v>57046</v>
      </c>
      <c r="D2935" s="120">
        <f>_xll.xlShmInterpRateFwd($D$3&amp;T(CalculationTrigger),C2935,,5,C2936)</f>
        <v>1.3371307357755333E-2</v>
      </c>
      <c r="E2935" s="120">
        <f>_xll.xlShmInterpRateFwd($E$3&amp;T(CalculationTrigger),C2935,,5,C2936)</f>
        <v>1.3286987114612044E-2</v>
      </c>
      <c r="F2935" s="121">
        <f>_xll.xlShmInterpRateFwd($F$3&amp;T(CalculationTrigger),C2935,,5,C2936)</f>
        <v>1.2933740146316359E-2</v>
      </c>
      <c r="G2935" s="148">
        <f>_xll.xlShmInterpDisc($G$3&amp;T(CalculationTrigger),C2935)</f>
        <v>0.57430844108182344</v>
      </c>
      <c r="H2935" s="149">
        <f>_xll.xlShmInterpDisc($H$3&amp;T(CalculationTrigger),C2935)</f>
        <v>0.57556679972258196</v>
      </c>
      <c r="I2935" s="150">
        <f>_xll.xlShmInterpDisc($I$3&amp;T(CalculationTrigger),C2935)</f>
        <v>0.58250038420487704</v>
      </c>
      <c r="J2935" s="157">
        <f t="shared" si="135"/>
        <v>5.6187309471777051E-5</v>
      </c>
      <c r="K2935" s="158">
        <f t="shared" si="136"/>
        <v>0</v>
      </c>
      <c r="L2935" s="159">
        <f t="shared" si="137"/>
        <v>-3.0740688912684672E-4</v>
      </c>
    </row>
    <row r="2936" spans="2:12" x14ac:dyDescent="0.2">
      <c r="B2936" s="112" t="s">
        <v>2</v>
      </c>
      <c r="C2936" s="113">
        <f>_xll.qlCalendarAdvance("TARGET",C2935,B2936,"mf")</f>
        <v>57053</v>
      </c>
      <c r="D2936" s="120">
        <f>_xll.xlShmInterpRateFwd($D$3&amp;T(CalculationTrigger),C2936,,5,C2937)</f>
        <v>1.3365268176772678E-2</v>
      </c>
      <c r="E2936" s="120">
        <f>_xll.xlShmInterpRateFwd($E$3&amp;T(CalculationTrigger),C2936,,5,C2937)</f>
        <v>1.3280980247416899E-2</v>
      </c>
      <c r="F2936" s="121">
        <f>_xll.xlShmInterpRateFwd($F$3&amp;T(CalculationTrigger),C2936,,5,C2937)</f>
        <v>1.2927506473928731E-2</v>
      </c>
      <c r="G2936" s="148">
        <f>_xll.xlShmInterpDisc($G$3&amp;T(CalculationTrigger),C2936)</f>
        <v>0.57416120546084315</v>
      </c>
      <c r="H2936" s="149">
        <f>_xll.xlShmInterpDisc($H$3&amp;T(CalculationTrigger),C2936)</f>
        <v>0.57542017176955584</v>
      </c>
      <c r="I2936" s="150">
        <f>_xll.xlShmInterpDisc($I$3&amp;T(CalculationTrigger),C2936)</f>
        <v>0.58235593411646147</v>
      </c>
      <c r="J2936" s="157">
        <f t="shared" si="135"/>
        <v>5.6201142842058012E-5</v>
      </c>
      <c r="K2936" s="158">
        <f t="shared" si="136"/>
        <v>0</v>
      </c>
      <c r="L2936" s="159">
        <f t="shared" si="137"/>
        <v>-3.0742940293972771E-4</v>
      </c>
    </row>
    <row r="2937" spans="2:12" x14ac:dyDescent="0.2">
      <c r="B2937" s="112" t="s">
        <v>2</v>
      </c>
      <c r="C2937" s="113">
        <f>_xll.qlCalendarAdvance("TARGET",C2936,B2937,"mf")</f>
        <v>57060</v>
      </c>
      <c r="D2937" s="120">
        <f>_xll.xlShmInterpRateFwd($D$3&amp;T(CalculationTrigger),C2937,,5,C2938)</f>
        <v>1.3359345579225496E-2</v>
      </c>
      <c r="E2937" s="120">
        <f>_xll.xlShmInterpRateFwd($E$3&amp;T(CalculationTrigger),C2937,,5,C2938)</f>
        <v>1.3275090567501127E-2</v>
      </c>
      <c r="F2937" s="121">
        <f>_xll.xlShmInterpRateFwd($F$3&amp;T(CalculationTrigger),C2937,,5,C2938)</f>
        <v>1.2921388830094842E-2</v>
      </c>
      <c r="G2937" s="148">
        <f>_xll.xlShmInterpDisc($G$3&amp;T(CalculationTrigger),C2937)</f>
        <v>0.5740140740519154</v>
      </c>
      <c r="H2937" s="149">
        <f>_xll.xlShmInterpDisc($H$3&amp;T(CalculationTrigger),C2937)</f>
        <v>0.57527364742534159</v>
      </c>
      <c r="I2937" s="150">
        <f>_xll.xlShmInterpDisc($I$3&amp;T(CalculationTrigger),C2937)</f>
        <v>0.58221158943525231</v>
      </c>
      <c r="J2937" s="157">
        <f t="shared" si="135"/>
        <v>5.6214946719808113E-5</v>
      </c>
      <c r="K2937" s="158">
        <f t="shared" si="136"/>
        <v>0</v>
      </c>
      <c r="L2937" s="159">
        <f t="shared" si="137"/>
        <v>-3.0745200615214579E-4</v>
      </c>
    </row>
    <row r="2938" spans="2:12" x14ac:dyDescent="0.2">
      <c r="B2938" s="112" t="s">
        <v>2</v>
      </c>
      <c r="C2938" s="113">
        <f>_xll.qlCalendarAdvance("TARGET",C2937,B2938,"mf")</f>
        <v>57067</v>
      </c>
      <c r="D2938" s="120">
        <f>_xll.xlShmInterpRateFwd($D$3&amp;T(CalculationTrigger),C2938,,5,C2939)</f>
        <v>1.3353539809351892E-2</v>
      </c>
      <c r="E2938" s="120">
        <f>_xll.xlShmInterpRateFwd($E$3&amp;T(CalculationTrigger),C2938,,5,C2939)</f>
        <v>1.3269318320138841E-2</v>
      </c>
      <c r="F2938" s="121">
        <f>_xll.xlShmInterpRateFwd($F$3&amp;T(CalculationTrigger),C2938,,5,C2939)</f>
        <v>1.2915387458397778E-2</v>
      </c>
      <c r="G2938" s="148">
        <f>_xll.xlShmInterpDisc($G$3&amp;T(CalculationTrigger),C2938)</f>
        <v>0.57386704551152468</v>
      </c>
      <c r="H2938" s="149">
        <f>_xll.xlShmInterpDisc($H$3&amp;T(CalculationTrigger),C2938)</f>
        <v>0.57512722533758998</v>
      </c>
      <c r="I2938" s="150">
        <f>_xll.xlShmInterpDisc($I$3&amp;T(CalculationTrigger),C2938)</f>
        <v>0.58206734880573296</v>
      </c>
      <c r="J2938" s="157">
        <f t="shared" si="135"/>
        <v>5.622872085163771E-5</v>
      </c>
      <c r="K2938" s="158">
        <f t="shared" si="136"/>
        <v>0</v>
      </c>
      <c r="L2938" s="159">
        <f t="shared" si="137"/>
        <v>-3.0747469920137477E-4</v>
      </c>
    </row>
    <row r="2939" spans="2:12" x14ac:dyDescent="0.2">
      <c r="B2939" s="112" t="s">
        <v>2</v>
      </c>
      <c r="C2939" s="113">
        <f>_xll.qlCalendarAdvance("TARGET",C2938,B2939,"mf")</f>
        <v>57074</v>
      </c>
      <c r="D2939" s="120">
        <f>_xll.xlShmInterpRateFwd($D$3&amp;T(CalculationTrigger),C2939,,5,C2940)</f>
        <v>1.3346659578399804E-2</v>
      </c>
      <c r="E2939" s="120">
        <f>_xll.xlShmInterpRateFwd($E$3&amp;T(CalculationTrigger),C2939,,5,C2940)</f>
        <v>1.3262472219473947E-2</v>
      </c>
      <c r="F2939" s="121">
        <f>_xll.xlShmInterpRateFwd($F$3&amp;T(CalculationTrigger),C2939,,5,C2940)</f>
        <v>1.2908311079276761E-2</v>
      </c>
      <c r="G2939" s="148">
        <f>_xll.xlShmInterpDisc($G$3&amp;T(CalculationTrigger),C2939)</f>
        <v>0.57372011849483362</v>
      </c>
      <c r="H2939" s="149">
        <f>_xll.xlShmInterpDisc($H$3&amp;T(CalculationTrigger),C2939)</f>
        <v>0.57498090415261349</v>
      </c>
      <c r="I2939" s="150">
        <f>_xll.xlShmInterpDisc($I$3&amp;T(CalculationTrigger),C2939)</f>
        <v>0.58192321087100407</v>
      </c>
      <c r="J2939" s="157">
        <f t="shared" si="135"/>
        <v>5.6242464984165844E-5</v>
      </c>
      <c r="K2939" s="158">
        <f t="shared" si="136"/>
        <v>0</v>
      </c>
      <c r="L2939" s="159">
        <f t="shared" si="137"/>
        <v>-3.0749748252467771E-4</v>
      </c>
    </row>
    <row r="2940" spans="2:12" x14ac:dyDescent="0.2">
      <c r="B2940" s="112" t="s">
        <v>2</v>
      </c>
      <c r="C2940" s="113">
        <f>_xll.qlCalendarAdvance("TARGET",C2939,B2940,"mf")</f>
        <v>57081</v>
      </c>
      <c r="D2940" s="120">
        <f>_xll.xlShmInterpRateFwd($D$3&amp;T(CalculationTrigger),C2940,,5,C2941)</f>
        <v>1.3337684933511037E-2</v>
      </c>
      <c r="E2940" s="120">
        <f>_xll.xlShmInterpRateFwd($E$3&amp;T(CalculationTrigger),C2940,,5,C2941)</f>
        <v>1.3253532315332528E-2</v>
      </c>
      <c r="F2940" s="121">
        <f>_xll.xlShmInterpRateFwd($F$3&amp;T(CalculationTrigger),C2940,,5,C2941)</f>
        <v>1.2899139747789163E-2</v>
      </c>
      <c r="G2940" s="148">
        <f>_xll.xlShmInterpDisc($G$3&amp;T(CalculationTrigger),C2940)</f>
        <v>0.57357330475923596</v>
      </c>
      <c r="H2940" s="149">
        <f>_xll.xlShmInterpDisc($H$3&amp;T(CalculationTrigger),C2940)</f>
        <v>0.57483469564775669</v>
      </c>
      <c r="I2940" s="150">
        <f>_xll.xlShmInterpDisc($I$3&amp;T(CalculationTrigger),C2940)</f>
        <v>0.58177918756380498</v>
      </c>
      <c r="J2940" s="157">
        <f t="shared" si="135"/>
        <v>5.6256178864017339E-5</v>
      </c>
      <c r="K2940" s="158">
        <f t="shared" si="136"/>
        <v>0</v>
      </c>
      <c r="L2940" s="159">
        <f t="shared" si="137"/>
        <v>-3.0752035655932952E-4</v>
      </c>
    </row>
    <row r="2941" spans="2:12" x14ac:dyDescent="0.2">
      <c r="B2941" s="112" t="s">
        <v>2</v>
      </c>
      <c r="C2941" s="113">
        <f>_xll.qlCalendarAdvance("TARGET",C2940,B2941,"mf")</f>
        <v>57088</v>
      </c>
      <c r="D2941" s="120">
        <f>_xll.xlShmInterpRateFwd($D$3&amp;T(CalculationTrigger),C2941,,5,C2942)</f>
        <v>1.3328460144505654E-2</v>
      </c>
      <c r="E2941" s="120">
        <f>_xll.xlShmInterpRateFwd($E$3&amp;T(CalculationTrigger),C2941,,5,C2942)</f>
        <v>1.324434287557325E-2</v>
      </c>
      <c r="F2941" s="121">
        <f>_xll.xlShmInterpRateFwd($F$3&amp;T(CalculationTrigger),C2941,,5,C2942)</f>
        <v>1.288971771747467E-2</v>
      </c>
      <c r="G2941" s="148">
        <f>_xll.xlShmInterpDisc($G$3&amp;T(CalculationTrigger),C2941)</f>
        <v>0.57342662726387017</v>
      </c>
      <c r="H2941" s="149">
        <f>_xll.xlShmInterpDisc($H$3&amp;T(CalculationTrigger),C2941)</f>
        <v>0.57468862282683275</v>
      </c>
      <c r="I2941" s="150">
        <f>_xll.xlShmInterpDisc($I$3&amp;T(CalculationTrigger),C2941)</f>
        <v>0.5816353021793792</v>
      </c>
      <c r="J2941" s="157">
        <f t="shared" si="135"/>
        <v>5.6269862237811409E-5</v>
      </c>
      <c r="K2941" s="158">
        <f t="shared" si="136"/>
        <v>0</v>
      </c>
      <c r="L2941" s="159">
        <f t="shared" si="137"/>
        <v>-3.0754332174259428E-4</v>
      </c>
    </row>
    <row r="2942" spans="2:12" x14ac:dyDescent="0.2">
      <c r="B2942" s="112" t="s">
        <v>2</v>
      </c>
      <c r="C2942" s="113">
        <f>_xll.qlCalendarAdvance("TARGET",C2941,B2942,"mf")</f>
        <v>57095</v>
      </c>
      <c r="D2942" s="120">
        <f>_xll.xlShmInterpRateFwd($D$3&amp;T(CalculationTrigger),C2942,,5,C2943)</f>
        <v>1.3319016765510377E-2</v>
      </c>
      <c r="E2942" s="120">
        <f>_xll.xlShmInterpRateFwd($E$3&amp;T(CalculationTrigger),C2942,,5,C2943)</f>
        <v>1.3234935455273584E-2</v>
      </c>
      <c r="F2942" s="121">
        <f>_xll.xlShmInterpRateFwd($F$3&amp;T(CalculationTrigger),C2942,,5,C2943)</f>
        <v>1.2880076541518159E-2</v>
      </c>
      <c r="G2942" s="148">
        <f>_xll.xlShmInterpDisc($G$3&amp;T(CalculationTrigger),C2942)</f>
        <v>0.57328008867292601</v>
      </c>
      <c r="H2942" s="149">
        <f>_xll.xlShmInterpDisc($H$3&amp;T(CalculationTrigger),C2942)</f>
        <v>0.5745426883541519</v>
      </c>
      <c r="I2942" s="150">
        <f>_xll.xlShmInterpDisc($I$3&amp;T(CalculationTrigger),C2942)</f>
        <v>0.58149155742811232</v>
      </c>
      <c r="J2942" s="157">
        <f t="shared" si="135"/>
        <v>5.6283514852164458E-5</v>
      </c>
      <c r="K2942" s="158">
        <f t="shared" si="136"/>
        <v>0</v>
      </c>
      <c r="L2942" s="159">
        <f t="shared" si="137"/>
        <v>-3.0756637851174192E-4</v>
      </c>
    </row>
    <row r="2943" spans="2:12" x14ac:dyDescent="0.2">
      <c r="B2943" s="112" t="s">
        <v>2</v>
      </c>
      <c r="C2943" s="113">
        <f>_xll.qlCalendarAdvance("TARGET",C2942,B2943,"mf")</f>
        <v>57102</v>
      </c>
      <c r="D2943" s="120">
        <f>_xll.xlShmInterpRateFwd($D$3&amp;T(CalculationTrigger),C2943,,5,C2944)</f>
        <v>1.3309354391996247E-2</v>
      </c>
      <c r="E2943" s="120">
        <f>_xll.xlShmInterpRateFwd($E$3&amp;T(CalculationTrigger),C2943,,5,C2944)</f>
        <v>1.3225309650917894E-2</v>
      </c>
      <c r="F2943" s="121">
        <f>_xll.xlShmInterpRateFwd($F$3&amp;T(CalculationTrigger),C2943,,5,C2944)</f>
        <v>1.2870215814615386E-2</v>
      </c>
      <c r="G2943" s="148">
        <f>_xll.xlShmInterpDisc($G$3&amp;T(CalculationTrigger),C2943)</f>
        <v>0.57313369130113634</v>
      </c>
      <c r="H2943" s="149">
        <f>_xll.xlShmInterpDisc($H$3&amp;T(CalculationTrigger),C2943)</f>
        <v>0.57439689454380949</v>
      </c>
      <c r="I2943" s="150">
        <f>_xll.xlShmInterpDisc($I$3&amp;T(CalculationTrigger),C2943)</f>
        <v>0.58134795566602016</v>
      </c>
      <c r="J2943" s="157">
        <f t="shared" si="135"/>
        <v>5.6297136453698716E-5</v>
      </c>
      <c r="K2943" s="158">
        <f t="shared" si="136"/>
        <v>0</v>
      </c>
      <c r="L2943" s="159">
        <f t="shared" si="137"/>
        <v>-3.0758952730403728E-4</v>
      </c>
    </row>
    <row r="2944" spans="2:12" x14ac:dyDescent="0.2">
      <c r="B2944" s="112" t="s">
        <v>2</v>
      </c>
      <c r="C2944" s="113">
        <f>_xll.qlCalendarAdvance("TARGET",C2943,B2944,"mf")</f>
        <v>57109</v>
      </c>
      <c r="D2944" s="120">
        <f>_xll.xlShmInterpRateFwd($D$3&amp;T(CalculationTrigger),C2944,,5,C2945)</f>
        <v>1.3299472619347738E-2</v>
      </c>
      <c r="E2944" s="120">
        <f>_xll.xlShmInterpRateFwd($E$3&amp;T(CalculationTrigger),C2944,,5,C2945)</f>
        <v>1.3215465058898168E-2</v>
      </c>
      <c r="F2944" s="121">
        <f>_xll.xlShmInterpRateFwd($F$3&amp;T(CalculationTrigger),C2944,,5,C2945)</f>
        <v>1.2860135131416124E-2</v>
      </c>
      <c r="G2944" s="148">
        <f>_xll.xlShmInterpDisc($G$3&amp;T(CalculationTrigger),C2944)</f>
        <v>0.57298743746532343</v>
      </c>
      <c r="H2944" s="149">
        <f>_xll.xlShmInterpDisc($H$3&amp;T(CalculationTrigger),C2944)</f>
        <v>0.57425124371200509</v>
      </c>
      <c r="I2944" s="150">
        <f>_xll.xlShmInterpDisc($I$3&amp;T(CalculationTrigger),C2944)</f>
        <v>0.58120449925132278</v>
      </c>
      <c r="J2944" s="157">
        <f t="shared" si="135"/>
        <v>5.6310726789030788E-5</v>
      </c>
      <c r="K2944" s="158">
        <f t="shared" si="136"/>
        <v>0</v>
      </c>
      <c r="L2944" s="159">
        <f t="shared" si="137"/>
        <v>-3.0761276855675098E-4</v>
      </c>
    </row>
    <row r="2945" spans="2:12" x14ac:dyDescent="0.2">
      <c r="B2945" s="112" t="s">
        <v>2</v>
      </c>
      <c r="C2945" s="113">
        <f>_xll.qlCalendarAdvance("TARGET",C2944,B2945,"mf")</f>
        <v>57116</v>
      </c>
      <c r="D2945" s="120">
        <f>_xll.xlShmInterpRateFwd($D$3&amp;T(CalculationTrigger),C2945,,5,C2946)</f>
        <v>1.3289371042967053E-2</v>
      </c>
      <c r="E2945" s="120">
        <f>_xll.xlShmInterpRateFwd($E$3&amp;T(CalculationTrigger),C2945,,5,C2946)</f>
        <v>1.3205401275658838E-2</v>
      </c>
      <c r="F2945" s="121">
        <f>_xll.xlShmInterpRateFwd($F$3&amp;T(CalculationTrigger),C2945,,5,C2946)</f>
        <v>1.2849834086680589E-2</v>
      </c>
      <c r="G2945" s="148">
        <f>_xll.xlShmInterpDisc($G$3&amp;T(CalculationTrigger),C2945)</f>
        <v>0.57284132948440025</v>
      </c>
      <c r="H2945" s="149">
        <f>_xll.xlShmInterpDisc($H$3&amp;T(CalculationTrigger),C2945)</f>
        <v>0.57410573817704358</v>
      </c>
      <c r="I2945" s="150">
        <f>_xll.xlShmInterpDisc($I$3&amp;T(CalculationTrigger),C2945)</f>
        <v>0.5810611905444456</v>
      </c>
      <c r="J2945" s="157">
        <f t="shared" si="135"/>
        <v>5.6324285604785866E-5</v>
      </c>
      <c r="K2945" s="158">
        <f t="shared" si="136"/>
        <v>0</v>
      </c>
      <c r="L2945" s="159">
        <f t="shared" si="137"/>
        <v>-3.0763610270715931E-4</v>
      </c>
    </row>
    <row r="2946" spans="2:12" x14ac:dyDescent="0.2">
      <c r="B2946" s="112" t="s">
        <v>2</v>
      </c>
      <c r="C2946" s="113">
        <f>_xll.qlCalendarAdvance("TARGET",C2945,B2946,"mf")</f>
        <v>57123</v>
      </c>
      <c r="D2946" s="120">
        <f>_xll.xlShmInterpRateFwd($D$3&amp;T(CalculationTrigger),C2946,,5,C2947)</f>
        <v>1.3279049258297333E-2</v>
      </c>
      <c r="E2946" s="120">
        <f>_xll.xlShmInterpRateFwd($E$3&amp;T(CalculationTrigger),C2946,,5,C2947)</f>
        <v>1.3195117897621516E-2</v>
      </c>
      <c r="F2946" s="121">
        <f>_xll.xlShmInterpRateFwd($F$3&amp;T(CalculationTrigger),C2946,,5,C2947)</f>
        <v>1.2839312275001463E-2</v>
      </c>
      <c r="G2946" s="148">
        <f>_xll.xlShmInterpDisc($G$3&amp;T(CalculationTrigger),C2946)</f>
        <v>0.57269536967937062</v>
      </c>
      <c r="H2946" s="149">
        <f>_xll.xlShmInterpDisc($H$3&amp;T(CalculationTrigger),C2946)</f>
        <v>0.57396038025933516</v>
      </c>
      <c r="I2946" s="150">
        <f>_xll.xlShmInterpDisc($I$3&amp;T(CalculationTrigger),C2946)</f>
        <v>0.58091803190801861</v>
      </c>
      <c r="J2946" s="157">
        <f t="shared" si="135"/>
        <v>5.6337812647575005E-5</v>
      </c>
      <c r="K2946" s="158">
        <f t="shared" si="136"/>
        <v>0</v>
      </c>
      <c r="L2946" s="159">
        <f t="shared" si="137"/>
        <v>-3.0765953019251674E-4</v>
      </c>
    </row>
    <row r="2947" spans="2:12" x14ac:dyDescent="0.2">
      <c r="B2947" s="112" t="s">
        <v>2</v>
      </c>
      <c r="C2947" s="113">
        <f>_xll.qlCalendarAdvance("TARGET",C2946,B2947,"mf")</f>
        <v>57130</v>
      </c>
      <c r="D2947" s="120">
        <f>_xll.xlShmInterpRateFwd($D$3&amp;T(CalculationTrigger),C2947,,5,C2948)</f>
        <v>1.3268506860793717E-2</v>
      </c>
      <c r="E2947" s="120">
        <f>_xll.xlShmInterpRateFwd($E$3&amp;T(CalculationTrigger),C2947,,5,C2948)</f>
        <v>1.3184614521260327E-2</v>
      </c>
      <c r="F2947" s="121">
        <f>_xll.xlShmInterpRateFwd($F$3&amp;T(CalculationTrigger),C2947,,5,C2948)</f>
        <v>1.2828569291168809E-2</v>
      </c>
      <c r="G2947" s="148">
        <f>_xll.xlShmInterpDisc($G$3&amp;T(CalculationTrigger),C2947)</f>
        <v>0.57254956037332927</v>
      </c>
      <c r="H2947" s="149">
        <f>_xll.xlShmInterpDisc($H$3&amp;T(CalculationTrigger),C2947)</f>
        <v>0.57381517228139578</v>
      </c>
      <c r="I2947" s="150">
        <f>_xll.xlShmInterpDisc($I$3&amp;T(CalculationTrigger),C2947)</f>
        <v>0.58077502570687889</v>
      </c>
      <c r="J2947" s="157">
        <f t="shared" si="135"/>
        <v>5.6351307664023574E-5</v>
      </c>
      <c r="K2947" s="158">
        <f t="shared" si="136"/>
        <v>0</v>
      </c>
      <c r="L2947" s="159">
        <f t="shared" si="137"/>
        <v>-3.0768305145009972E-4</v>
      </c>
    </row>
    <row r="2948" spans="2:12" x14ac:dyDescent="0.2">
      <c r="B2948" s="112" t="s">
        <v>2</v>
      </c>
      <c r="C2948" s="113">
        <f>_xll.qlCalendarAdvance("TARGET",C2947,B2948,"mf")</f>
        <v>57137</v>
      </c>
      <c r="D2948" s="120">
        <f>_xll.xlShmInterpRateFwd($D$3&amp;T(CalculationTrigger),C2948,,5,C2949)</f>
        <v>1.3257743445819122E-2</v>
      </c>
      <c r="E2948" s="120">
        <f>_xll.xlShmInterpRateFwd($E$3&amp;T(CalculationTrigger),C2948,,5,C2949)</f>
        <v>1.3173890742980315E-2</v>
      </c>
      <c r="F2948" s="121">
        <f>_xll.xlShmInterpRateFwd($F$3&amp;T(CalculationTrigger),C2948,,5,C2949)</f>
        <v>1.2817604729822603E-2</v>
      </c>
      <c r="G2948" s="148">
        <f>_xll.xlShmInterpDisc($G$3&amp;T(CalculationTrigger),C2948)</f>
        <v>0.57240390389146212</v>
      </c>
      <c r="H2948" s="149">
        <f>_xll.xlShmInterpDisc($H$3&amp;T(CalculationTrigger),C2948)</f>
        <v>0.57367011656784728</v>
      </c>
      <c r="I2948" s="150">
        <f>_xll.xlShmInterpDisc($I$3&amp;T(CalculationTrigger),C2948)</f>
        <v>0.58063217430806913</v>
      </c>
      <c r="J2948" s="157">
        <f t="shared" si="135"/>
        <v>5.6364770400754114E-5</v>
      </c>
      <c r="K2948" s="158">
        <f t="shared" si="136"/>
        <v>0</v>
      </c>
      <c r="L2948" s="159">
        <f t="shared" si="137"/>
        <v>-3.0770666691717398E-4</v>
      </c>
    </row>
    <row r="2949" spans="2:12" x14ac:dyDescent="0.2">
      <c r="B2949" s="112" t="s">
        <v>2</v>
      </c>
      <c r="C2949" s="113">
        <f>_xll.qlCalendarAdvance("TARGET",C2948,B2949,"mf")</f>
        <v>57144</v>
      </c>
      <c r="D2949" s="120">
        <f>_xll.xlShmInterpRateFwd($D$3&amp;T(CalculationTrigger),C2949,,5,C2950)</f>
        <v>1.3246758608864392E-2</v>
      </c>
      <c r="E2949" s="120">
        <f>_xll.xlShmInterpRateFwd($E$3&amp;T(CalculationTrigger),C2949,,5,C2950)</f>
        <v>1.3162946159262272E-2</v>
      </c>
      <c r="F2949" s="121">
        <f>_xll.xlShmInterpRateFwd($F$3&amp;T(CalculationTrigger),C2949,,5,C2950)</f>
        <v>1.2806418185707606E-2</v>
      </c>
      <c r="G2949" s="148">
        <f>_xll.xlShmInterpDisc($G$3&amp;T(CalculationTrigger),C2949)</f>
        <v>0.57225840256104821</v>
      </c>
      <c r="H2949" s="149">
        <f>_xll.xlShmInterpDisc($H$3&amp;T(CalculationTrigger),C2949)</f>
        <v>0.5735252154454189</v>
      </c>
      <c r="I2949" s="150">
        <f>_xll.xlShmInterpDisc($I$3&amp;T(CalculationTrigger),C2949)</f>
        <v>0.58048948008084045</v>
      </c>
      <c r="J2949" s="157">
        <f t="shared" ref="J2949:J3012" si="138">-365*LN(G2949/$H2949)/($C2949-$C$4)</f>
        <v>5.6378200604380778E-5</v>
      </c>
      <c r="K2949" s="158">
        <f t="shared" ref="K2949:K3012" si="139">-365*LN(H2949/$H2949)/($C2949-$C$4)</f>
        <v>0</v>
      </c>
      <c r="L2949" s="159">
        <f t="shared" ref="L2949:L3012" si="140">-365*LN(I2949/$H2949)/($C2949-$C$4)</f>
        <v>-3.0773037703101051E-4</v>
      </c>
    </row>
    <row r="2950" spans="2:12" x14ac:dyDescent="0.2">
      <c r="B2950" s="112" t="s">
        <v>2</v>
      </c>
      <c r="C2950" s="113">
        <f>_xll.qlCalendarAdvance("TARGET",C2949,B2950,"mf")</f>
        <v>57151</v>
      </c>
      <c r="D2950" s="120">
        <f>_xll.xlShmInterpRateFwd($D$3&amp;T(CalculationTrigger),C2950,,5,C2951)</f>
        <v>1.3235551945333998E-2</v>
      </c>
      <c r="E2950" s="120">
        <f>_xll.xlShmInterpRateFwd($E$3&amp;T(CalculationTrigger),C2950,,5,C2951)</f>
        <v>1.3151780366517974E-2</v>
      </c>
      <c r="F2950" s="121">
        <f>_xll.xlShmInterpRateFwd($F$3&amp;T(CalculationTrigger),C2950,,5,C2951)</f>
        <v>1.2795009253488053E-2</v>
      </c>
      <c r="G2950" s="148">
        <f>_xll.xlShmInterpDisc($G$3&amp;T(CalculationTrigger),C2950)</f>
        <v>0.5721130587114589</v>
      </c>
      <c r="H2950" s="149">
        <f>_xll.xlShmInterpDisc($H$3&amp;T(CalculationTrigger),C2950)</f>
        <v>0.57338047124294711</v>
      </c>
      <c r="I2950" s="150">
        <f>_xll.xlShmInterpDisc($I$3&amp;T(CalculationTrigger),C2950)</f>
        <v>0.58034694539665188</v>
      </c>
      <c r="J2950" s="157">
        <f t="shared" si="138"/>
        <v>5.6391598021523383E-5</v>
      </c>
      <c r="K2950" s="158">
        <f t="shared" si="139"/>
        <v>0</v>
      </c>
      <c r="L2950" s="159">
        <f t="shared" si="140"/>
        <v>-3.0775418222887493E-4</v>
      </c>
    </row>
    <row r="2951" spans="2:12" x14ac:dyDescent="0.2">
      <c r="B2951" s="112" t="s">
        <v>2</v>
      </c>
      <c r="C2951" s="113">
        <f>_xll.qlCalendarAdvance("TARGET",C2950,B2951,"mf")</f>
        <v>57158</v>
      </c>
      <c r="D2951" s="120">
        <f>_xll.xlShmInterpRateFwd($D$3&amp;T(CalculationTrigger),C2951,,5,C2952)</f>
        <v>1.322412305065036E-2</v>
      </c>
      <c r="E2951" s="120">
        <f>_xll.xlShmInterpRateFwd($E$3&amp;T(CalculationTrigger),C2951,,5,C2952)</f>
        <v>1.3140392961211845E-2</v>
      </c>
      <c r="F2951" s="121">
        <f>_xll.xlShmInterpRateFwd($F$3&amp;T(CalculationTrigger),C2951,,5,C2952)</f>
        <v>1.2783377527880913E-2</v>
      </c>
      <c r="G2951" s="148">
        <f>_xll.xlShmInterpDisc($G$3&amp;T(CalculationTrigger),C2951)</f>
        <v>0.57196787467415977</v>
      </c>
      <c r="H2951" s="149">
        <f>_xll.xlShmInterpDisc($H$3&amp;T(CalculationTrigger),C2951)</f>
        <v>0.57323588629137734</v>
      </c>
      <c r="I2951" s="150">
        <f>_xll.xlShmInterpDisc($I$3&amp;T(CalculationTrigger),C2951)</f>
        <v>0.58020457262917258</v>
      </c>
      <c r="J2951" s="157">
        <f t="shared" si="138"/>
        <v>5.6404962398810422E-5</v>
      </c>
      <c r="K2951" s="158">
        <f t="shared" si="139"/>
        <v>0</v>
      </c>
      <c r="L2951" s="159">
        <f t="shared" si="140"/>
        <v>-3.0777808294803259E-4</v>
      </c>
    </row>
    <row r="2952" spans="2:12" x14ac:dyDescent="0.2">
      <c r="B2952" s="112" t="s">
        <v>2</v>
      </c>
      <c r="C2952" s="113">
        <f>_xll.qlCalendarAdvance("TARGET",C2951,B2952,"mf")</f>
        <v>57165</v>
      </c>
      <c r="D2952" s="120">
        <f>_xll.xlShmInterpRateFwd($D$3&amp;T(CalculationTrigger),C2952,,5,C2953)</f>
        <v>1.3212471520323357E-2</v>
      </c>
      <c r="E2952" s="120">
        <f>_xll.xlShmInterpRateFwd($E$3&amp;T(CalculationTrigger),C2952,,5,C2953)</f>
        <v>1.3128783539826248E-2</v>
      </c>
      <c r="F2952" s="121">
        <f>_xll.xlShmInterpRateFwd($F$3&amp;T(CalculationTrigger),C2952,,5,C2953)</f>
        <v>1.2771522603632745E-2</v>
      </c>
      <c r="G2952" s="148">
        <f>_xll.xlShmInterpDisc($G$3&amp;T(CalculationTrigger),C2952)</f>
        <v>0.5718228527827115</v>
      </c>
      <c r="H2952" s="149">
        <f>_xll.xlShmInterpDisc($H$3&amp;T(CalculationTrigger),C2952)</f>
        <v>0.57309146292376434</v>
      </c>
      <c r="I2952" s="150">
        <f>_xll.xlShmInterpDisc($I$3&amp;T(CalculationTrigger),C2952)</f>
        <v>0.58006236415428247</v>
      </c>
      <c r="J2952" s="157">
        <f t="shared" si="138"/>
        <v>5.6418293482847671E-5</v>
      </c>
      <c r="K2952" s="158">
        <f t="shared" si="139"/>
        <v>0</v>
      </c>
      <c r="L2952" s="159">
        <f t="shared" si="140"/>
        <v>-3.0780207962575969E-4</v>
      </c>
    </row>
    <row r="2953" spans="2:12" x14ac:dyDescent="0.2">
      <c r="B2953" s="112" t="s">
        <v>2</v>
      </c>
      <c r="C2953" s="113">
        <f>_xll.qlCalendarAdvance("TARGET",C2952,B2953,"mf")</f>
        <v>57172</v>
      </c>
      <c r="D2953" s="120">
        <f>_xll.xlShmInterpRateFwd($D$3&amp;T(CalculationTrigger),C2953,,5,C2954)</f>
        <v>1.3200596949724497E-2</v>
      </c>
      <c r="E2953" s="120">
        <f>_xll.xlShmInterpRateFwd($E$3&amp;T(CalculationTrigger),C2953,,5,C2954)</f>
        <v>1.3116951698791998E-2</v>
      </c>
      <c r="F2953" s="121">
        <f>_xll.xlShmInterpRateFwd($F$3&amp;T(CalculationTrigger),C2953,,5,C2954)</f>
        <v>1.2759444075450236E-2</v>
      </c>
      <c r="G2953" s="148">
        <f>_xll.xlShmInterpDisc($G$3&amp;T(CalculationTrigger),C2953)</f>
        <v>0.57167799537277009</v>
      </c>
      <c r="H2953" s="149">
        <f>_xll.xlShmInterpDisc($H$3&amp;T(CalculationTrigger),C2953)</f>
        <v>0.57294720347527328</v>
      </c>
      <c r="I2953" s="150">
        <f>_xll.xlShmInterpDisc($I$3&amp;T(CalculationTrigger),C2953)</f>
        <v>0.57992032235007318</v>
      </c>
      <c r="J2953" s="157">
        <f t="shared" si="138"/>
        <v>5.6431591020269355E-5</v>
      </c>
      <c r="K2953" s="158">
        <f t="shared" si="139"/>
        <v>0</v>
      </c>
      <c r="L2953" s="159">
        <f t="shared" si="140"/>
        <v>-3.0782617269932135E-4</v>
      </c>
    </row>
    <row r="2954" spans="2:12" x14ac:dyDescent="0.2">
      <c r="B2954" s="112" t="s">
        <v>2</v>
      </c>
      <c r="C2954" s="113">
        <f>_xll.qlCalendarAdvance("TARGET",C2953,B2954,"mf")</f>
        <v>57179</v>
      </c>
      <c r="D2954" s="120">
        <f>_xll.xlShmInterpRateFwd($D$3&amp;T(CalculationTrigger),C2954,,5,C2955)</f>
        <v>1.3188498934341779E-2</v>
      </c>
      <c r="E2954" s="120">
        <f>_xll.xlShmInterpRateFwd($E$3&amp;T(CalculationTrigger),C2954,,5,C2955)</f>
        <v>1.3104897034569501E-2</v>
      </c>
      <c r="F2954" s="121">
        <f>_xll.xlShmInterpRateFwd($F$3&amp;T(CalculationTrigger),C2954,,5,C2955)</f>
        <v>1.2747141538006025E-2</v>
      </c>
      <c r="G2954" s="148">
        <f>_xll.xlShmInterpDisc($G$3&amp;T(CalculationTrigger),C2954)</f>
        <v>0.57153330478208952</v>
      </c>
      <c r="H2954" s="149">
        <f>_xll.xlShmInterpDisc($H$3&amp;T(CalculationTrigger),C2954)</f>
        <v>0.57280311028318143</v>
      </c>
      <c r="I2954" s="150">
        <f>_xll.xlShmInterpDisc($I$3&amp;T(CalculationTrigger),C2954)</f>
        <v>0.57977844959684999</v>
      </c>
      <c r="J2954" s="157">
        <f t="shared" si="138"/>
        <v>5.644485475768144E-5</v>
      </c>
      <c r="K2954" s="158">
        <f t="shared" si="139"/>
        <v>0</v>
      </c>
      <c r="L2954" s="159">
        <f t="shared" si="140"/>
        <v>-3.0785036260598222E-4</v>
      </c>
    </row>
    <row r="2955" spans="2:12" x14ac:dyDescent="0.2">
      <c r="B2955" s="112" t="s">
        <v>2</v>
      </c>
      <c r="C2955" s="113">
        <f>_xll.qlCalendarAdvance("TARGET",C2954,B2955,"mf")</f>
        <v>57186</v>
      </c>
      <c r="D2955" s="120">
        <f>_xll.xlShmInterpRateFwd($D$3&amp;T(CalculationTrigger),C2955,,5,C2956)</f>
        <v>1.3176177069582821E-2</v>
      </c>
      <c r="E2955" s="120">
        <f>_xll.xlShmInterpRateFwd($E$3&amp;T(CalculationTrigger),C2955,,5,C2956)</f>
        <v>1.3092619143619828E-2</v>
      </c>
      <c r="F2955" s="121">
        <f>_xll.xlShmInterpRateFwd($F$3&amp;T(CalculationTrigger),C2955,,5,C2956)</f>
        <v>1.2734614586048789E-2</v>
      </c>
      <c r="G2955" s="148">
        <f>_xll.xlShmInterpDisc($G$3&amp;T(CalculationTrigger),C2955)</f>
        <v>0.5713887833505219</v>
      </c>
      <c r="H2955" s="149">
        <f>_xll.xlShmInterpDisc($H$3&amp;T(CalculationTrigger),C2955)</f>
        <v>0.57265918568687924</v>
      </c>
      <c r="I2955" s="150">
        <f>_xll.xlShmInterpDisc($I$3&amp;T(CalculationTrigger),C2955)</f>
        <v>0.57963674827713374</v>
      </c>
      <c r="J2955" s="157">
        <f t="shared" si="138"/>
        <v>5.6458084441715414E-5</v>
      </c>
      <c r="K2955" s="158">
        <f t="shared" si="139"/>
        <v>0</v>
      </c>
      <c r="L2955" s="159">
        <f t="shared" si="140"/>
        <v>-3.0787464978301215E-4</v>
      </c>
    </row>
    <row r="2956" spans="2:12" x14ac:dyDescent="0.2">
      <c r="B2956" s="112" t="s">
        <v>2</v>
      </c>
      <c r="C2956" s="113">
        <f>_xll.qlCalendarAdvance("TARGET",C2955,B2956,"mf")</f>
        <v>57193</v>
      </c>
      <c r="D2956" s="120">
        <f>_xll.xlShmInterpRateFwd($D$3&amp;T(CalculationTrigger),C2956,,5,C2957)</f>
        <v>1.3163630950989179E-2</v>
      </c>
      <c r="E2956" s="120">
        <f>_xll.xlShmInterpRateFwd($E$3&amp;T(CalculationTrigger),C2956,,5,C2957)</f>
        <v>1.3080117622451065E-2</v>
      </c>
      <c r="F2956" s="121">
        <f>_xll.xlShmInterpRateFwd($F$3&amp;T(CalculationTrigger),C2956,,5,C2957)</f>
        <v>1.2721862814351139E-2</v>
      </c>
      <c r="G2956" s="148">
        <f>_xll.xlShmInterpDisc($G$3&amp;T(CalculationTrigger),C2956)</f>
        <v>0.57124443342001974</v>
      </c>
      <c r="H2956" s="149">
        <f>_xll.xlShmInterpDisc($H$3&amp;T(CalculationTrigger),C2956)</f>
        <v>0.57251543202787181</v>
      </c>
      <c r="I2956" s="150">
        <f>_xll.xlShmInterpDisc($I$3&amp;T(CalculationTrigger),C2956)</f>
        <v>0.57949522077566185</v>
      </c>
      <c r="J2956" s="157">
        <f t="shared" si="138"/>
        <v>5.6471279818977337E-5</v>
      </c>
      <c r="K2956" s="158">
        <f t="shared" si="139"/>
        <v>0</v>
      </c>
      <c r="L2956" s="159">
        <f t="shared" si="140"/>
        <v>-3.0789903466768624E-4</v>
      </c>
    </row>
    <row r="2957" spans="2:12" x14ac:dyDescent="0.2">
      <c r="B2957" s="112" t="s">
        <v>2</v>
      </c>
      <c r="C2957" s="113">
        <f>_xll.qlCalendarAdvance("TARGET",C2956,B2957,"mf")</f>
        <v>57200</v>
      </c>
      <c r="D2957" s="120">
        <f>_xll.xlShmInterpRateFwd($D$3&amp;T(CalculationTrigger),C2957,,5,C2958)</f>
        <v>1.3150860173929416E-2</v>
      </c>
      <c r="E2957" s="120">
        <f>_xll.xlShmInterpRateFwd($E$3&amp;T(CalculationTrigger),C2957,,5,C2958)</f>
        <v>1.3067392067496748E-2</v>
      </c>
      <c r="F2957" s="121">
        <f>_xll.xlShmInterpRateFwd($F$3&amp;T(CalculationTrigger),C2957,,5,C2958)</f>
        <v>1.270888581758804E-2</v>
      </c>
      <c r="G2957" s="148">
        <f>_xll.xlShmInterpDisc($G$3&amp;T(CalculationTrigger),C2957)</f>
        <v>0.57110025733463621</v>
      </c>
      <c r="H2957" s="149">
        <f>_xll.xlShmInterpDisc($H$3&amp;T(CalculationTrigger),C2957)</f>
        <v>0.57237185164977999</v>
      </c>
      <c r="I2957" s="150">
        <f>_xll.xlShmInterpDisc($I$3&amp;T(CalculationTrigger),C2957)</f>
        <v>0.5793538694793896</v>
      </c>
      <c r="J2957" s="157">
        <f t="shared" si="138"/>
        <v>5.648444063610731E-5</v>
      </c>
      <c r="K2957" s="158">
        <f t="shared" si="139"/>
        <v>0</v>
      </c>
      <c r="L2957" s="159">
        <f t="shared" si="140"/>
        <v>-3.0792351769726243E-4</v>
      </c>
    </row>
    <row r="2958" spans="2:12" x14ac:dyDescent="0.2">
      <c r="B2958" s="112" t="s">
        <v>2</v>
      </c>
      <c r="C2958" s="113">
        <f>_xll.qlCalendarAdvance("TARGET",C2957,B2958,"mf")</f>
        <v>57207</v>
      </c>
      <c r="D2958" s="120">
        <f>_xll.xlShmInterpRateFwd($D$3&amp;T(CalculationTrigger),C2958,,5,C2959)</f>
        <v>1.3137864333894529E-2</v>
      </c>
      <c r="E2958" s="120">
        <f>_xll.xlShmInterpRateFwd($E$3&amp;T(CalculationTrigger),C2958,,5,C2959)</f>
        <v>1.3054442075220123E-2</v>
      </c>
      <c r="F2958" s="121">
        <f>_xll.xlShmInterpRateFwd($F$3&amp;T(CalculationTrigger),C2958,,5,C2959)</f>
        <v>1.269568319048163E-2</v>
      </c>
      <c r="G2958" s="148">
        <f>_xll.xlShmInterpDisc($G$3&amp;T(CalculationTrigger),C2958)</f>
        <v>0.5709562574405288</v>
      </c>
      <c r="H2958" s="149">
        <f>_xll.xlShmInterpDisc($H$3&amp;T(CalculationTrigger),C2958)</f>
        <v>0.57222844689834285</v>
      </c>
      <c r="I2958" s="150">
        <f>_xll.xlShmInterpDisc($I$3&amp;T(CalculationTrigger),C2958)</f>
        <v>0.57921269677749343</v>
      </c>
      <c r="J2958" s="157">
        <f t="shared" si="138"/>
        <v>5.6497566639703025E-5</v>
      </c>
      <c r="K2958" s="158">
        <f t="shared" si="139"/>
        <v>0</v>
      </c>
      <c r="L2958" s="159">
        <f t="shared" si="140"/>
        <v>-3.0794809930901468E-4</v>
      </c>
    </row>
    <row r="2959" spans="2:12" x14ac:dyDescent="0.2">
      <c r="B2959" s="112" t="s">
        <v>2</v>
      </c>
      <c r="C2959" s="113">
        <f>_xll.qlCalendarAdvance("TARGET",C2958,B2959,"mf")</f>
        <v>57214</v>
      </c>
      <c r="D2959" s="120">
        <f>_xll.xlShmInterpRateFwd($D$3&amp;T(CalculationTrigger),C2959,,5,C2960)</f>
        <v>1.3124643026382147E-2</v>
      </c>
      <c r="E2959" s="120">
        <f>_xll.xlShmInterpRateFwd($E$3&amp;T(CalculationTrigger),C2959,,5,C2960)</f>
        <v>1.3041267242148951E-2</v>
      </c>
      <c r="F2959" s="121">
        <f>_xll.xlShmInterpRateFwd($F$3&amp;T(CalculationTrigger),C2959,,5,C2960)</f>
        <v>1.2682254527824432E-2</v>
      </c>
      <c r="G2959" s="148">
        <f>_xll.xlShmInterpDisc($G$3&amp;T(CalculationTrigger),C2959)</f>
        <v>0.57081243608595955</v>
      </c>
      <c r="H2959" s="149">
        <f>_xll.xlShmInterpDisc($H$3&amp;T(CalculationTrigger),C2959)</f>
        <v>0.57208522012141916</v>
      </c>
      <c r="I2959" s="150">
        <f>_xll.xlShmInterpDisc($I$3&amp;T(CalculationTrigger),C2959)</f>
        <v>0.57907170506137229</v>
      </c>
      <c r="J2959" s="157">
        <f t="shared" si="138"/>
        <v>5.65106575763962E-5</v>
      </c>
      <c r="K2959" s="158">
        <f t="shared" si="139"/>
        <v>0</v>
      </c>
      <c r="L2959" s="159">
        <f t="shared" si="140"/>
        <v>-3.0797277994020552E-4</v>
      </c>
    </row>
    <row r="2960" spans="2:12" x14ac:dyDescent="0.2">
      <c r="B2960" s="112" t="s">
        <v>2</v>
      </c>
      <c r="C2960" s="113">
        <f>_xll.qlCalendarAdvance("TARGET",C2959,B2960,"mf")</f>
        <v>57221</v>
      </c>
      <c r="D2960" s="120">
        <f>_xll.xlShmInterpRateFwd($D$3&amp;T(CalculationTrigger),C2960,,5,C2961)</f>
        <v>1.3111195846798084E-2</v>
      </c>
      <c r="E2960" s="120">
        <f>_xll.xlShmInterpRateFwd($E$3&amp;T(CalculationTrigger),C2960,,5,C2961)</f>
        <v>1.3027867164695988E-2</v>
      </c>
      <c r="F2960" s="121">
        <f>_xll.xlShmInterpRateFwd($F$3&amp;T(CalculationTrigger),C2960,,5,C2961)</f>
        <v>1.2668599424265087E-2</v>
      </c>
      <c r="G2960" s="148">
        <f>_xll.xlShmInterpDisc($G$3&amp;T(CalculationTrigger),C2960)</f>
        <v>0.57066879562129713</v>
      </c>
      <c r="H2960" s="149">
        <f>_xll.xlShmInterpDisc($H$3&amp;T(CalculationTrigger),C2960)</f>
        <v>0.5719421736689887</v>
      </c>
      <c r="I2960" s="150">
        <f>_xll.xlShmInterpDisc($I$3&amp;T(CalculationTrigger),C2960)</f>
        <v>0.57893089672464904</v>
      </c>
      <c r="J2960" s="157">
        <f t="shared" si="138"/>
        <v>5.6523713192801597E-5</v>
      </c>
      <c r="K2960" s="158">
        <f t="shared" si="139"/>
        <v>0</v>
      </c>
      <c r="L2960" s="159">
        <f t="shared" si="140"/>
        <v>-3.0799756002811341E-4</v>
      </c>
    </row>
    <row r="2961" spans="2:12" x14ac:dyDescent="0.2">
      <c r="B2961" s="112" t="s">
        <v>2</v>
      </c>
      <c r="C2961" s="113">
        <f>_xll.qlCalendarAdvance("TARGET",C2960,B2961,"mf")</f>
        <v>57228</v>
      </c>
      <c r="D2961" s="120">
        <f>_xll.xlShmInterpRateFwd($D$3&amp;T(CalculationTrigger),C2961,,5,C2962)</f>
        <v>1.309752239066491E-2</v>
      </c>
      <c r="E2961" s="120">
        <f>_xll.xlShmInterpRateFwd($E$3&amp;T(CalculationTrigger),C2961,,5,C2962)</f>
        <v>1.3014241439408068E-2</v>
      </c>
      <c r="F2961" s="121">
        <f>_xll.xlShmInterpRateFwd($F$3&amp;T(CalculationTrigger),C2961,,5,C2962)</f>
        <v>1.2654717474655901E-2</v>
      </c>
      <c r="G2961" s="148">
        <f>_xll.xlShmInterpDisc($G$3&amp;T(CalculationTrigger),C2961)</f>
        <v>0.57052533839901998</v>
      </c>
      <c r="H2961" s="149">
        <f>_xll.xlShmInterpDisc($H$3&amp;T(CalculationTrigger),C2961)</f>
        <v>0.57179930989315564</v>
      </c>
      <c r="I2961" s="150">
        <f>_xll.xlShmInterpDisc($I$3&amp;T(CalculationTrigger),C2961)</f>
        <v>0.57879027416317441</v>
      </c>
      <c r="J2961" s="157">
        <f t="shared" si="138"/>
        <v>5.6536733235545369E-5</v>
      </c>
      <c r="K2961" s="158">
        <f t="shared" si="139"/>
        <v>0</v>
      </c>
      <c r="L2961" s="159">
        <f t="shared" si="140"/>
        <v>-3.0802244001000475E-4</v>
      </c>
    </row>
    <row r="2962" spans="2:12" x14ac:dyDescent="0.2">
      <c r="B2962" s="112" t="s">
        <v>2</v>
      </c>
      <c r="C2962" s="113">
        <f>_xll.qlCalendarAdvance("TARGET",C2961,B2962,"mf")</f>
        <v>57235</v>
      </c>
      <c r="D2962" s="120">
        <f>_xll.xlShmInterpRateFwd($D$3&amp;T(CalculationTrigger),C2962,,5,C2963)</f>
        <v>1.3083622253448215E-2</v>
      </c>
      <c r="E2962" s="120">
        <f>_xll.xlShmInterpRateFwd($E$3&amp;T(CalculationTrigger),C2962,,5,C2963)</f>
        <v>1.3000389662757638E-2</v>
      </c>
      <c r="F2962" s="121">
        <f>_xll.xlShmInterpRateFwd($F$3&amp;T(CalculationTrigger),C2962,,5,C2963)</f>
        <v>1.2640608273664818E-2</v>
      </c>
      <c r="G2962" s="148">
        <f>_xll.xlShmInterpDisc($G$3&amp;T(CalculationTrigger),C2962)</f>
        <v>0.57038206677371694</v>
      </c>
      <c r="H2962" s="149">
        <f>_xll.xlShmInterpDisc($H$3&amp;T(CalculationTrigger),C2962)</f>
        <v>0.57165663114814902</v>
      </c>
      <c r="I2962" s="150">
        <f>_xll.xlShmInterpDisc($I$3&amp;T(CalculationTrigger),C2962)</f>
        <v>0.57864983977502715</v>
      </c>
      <c r="J2962" s="157">
        <f t="shared" si="138"/>
        <v>5.6549717451239562E-5</v>
      </c>
      <c r="K2962" s="158">
        <f t="shared" si="139"/>
        <v>0</v>
      </c>
      <c r="L2962" s="159">
        <f t="shared" si="140"/>
        <v>-3.0804742032313457E-4</v>
      </c>
    </row>
    <row r="2963" spans="2:12" x14ac:dyDescent="0.2">
      <c r="B2963" s="112" t="s">
        <v>2</v>
      </c>
      <c r="C2963" s="113">
        <f>_xll.qlCalendarAdvance("TARGET",C2962,B2963,"mf")</f>
        <v>57242</v>
      </c>
      <c r="D2963" s="120">
        <f>_xll.xlShmInterpRateFwd($D$3&amp;T(CalculationTrigger),C2963,,5,C2964)</f>
        <v>1.3069495030620349E-2</v>
      </c>
      <c r="E2963" s="120">
        <f>_xll.xlShmInterpRateFwd($E$3&amp;T(CalculationTrigger),C2963,,5,C2964)</f>
        <v>1.2986311431223868E-2</v>
      </c>
      <c r="F2963" s="121">
        <f>_xll.xlShmInterpRateFwd($F$3&amp;T(CalculationTrigger),C2963,,5,C2964)</f>
        <v>1.2626271416082439E-2</v>
      </c>
      <c r="G2963" s="148">
        <f>_xll.xlShmInterpDisc($G$3&amp;T(CalculationTrigger),C2963)</f>
        <v>0.57023898310209042</v>
      </c>
      <c r="H2963" s="149">
        <f>_xll.xlShmInterpDisc($H$3&amp;T(CalculationTrigger),C2963)</f>
        <v>0.57151413979032617</v>
      </c>
      <c r="I2963" s="150">
        <f>_xll.xlShmInterpDisc($I$3&amp;T(CalculationTrigger),C2963)</f>
        <v>0.57850959596051854</v>
      </c>
      <c r="J2963" s="157">
        <f t="shared" si="138"/>
        <v>5.6562665586510418E-5</v>
      </c>
      <c r="K2963" s="158">
        <f t="shared" si="139"/>
        <v>0</v>
      </c>
      <c r="L2963" s="159">
        <f t="shared" si="140"/>
        <v>-3.0807250140479003E-4</v>
      </c>
    </row>
    <row r="2964" spans="2:12" x14ac:dyDescent="0.2">
      <c r="B2964" s="112" t="s">
        <v>2</v>
      </c>
      <c r="C2964" s="113">
        <f>_xll.qlCalendarAdvance("TARGET",C2963,B2964,"mf")</f>
        <v>57249</v>
      </c>
      <c r="D2964" s="120">
        <f>_xll.xlShmInterpRateFwd($D$3&amp;T(CalculationTrigger),C2964,,5,C2965)</f>
        <v>1.3055140317625717E-2</v>
      </c>
      <c r="E2964" s="120">
        <f>_xll.xlShmInterpRateFwd($E$3&amp;T(CalculationTrigger),C2964,,5,C2965)</f>
        <v>1.297200634128111E-2</v>
      </c>
      <c r="F2964" s="121">
        <f>_xll.xlShmInterpRateFwd($F$3&amp;T(CalculationTrigger),C2964,,5,C2965)</f>
        <v>1.2611706496596164E-2</v>
      </c>
      <c r="G2964" s="148">
        <f>_xll.xlShmInterpDisc($G$3&amp;T(CalculationTrigger),C2964)</f>
        <v>0.57009608974295867</v>
      </c>
      <c r="H2964" s="149">
        <f>_xll.xlShmInterpDisc($H$3&amp;T(CalculationTrigger),C2964)</f>
        <v>0.57137183817817472</v>
      </c>
      <c r="I2964" s="150">
        <f>_xll.xlShmInterpDisc($I$3&amp;T(CalculationTrigger),C2964)</f>
        <v>0.57836954512219374</v>
      </c>
      <c r="J2964" s="157">
        <f t="shared" si="138"/>
        <v>5.6575577387975735E-5</v>
      </c>
      <c r="K2964" s="158">
        <f t="shared" si="139"/>
        <v>0</v>
      </c>
      <c r="L2964" s="159">
        <f t="shared" si="140"/>
        <v>-3.0809768369222432E-4</v>
      </c>
    </row>
    <row r="2965" spans="2:12" x14ac:dyDescent="0.2">
      <c r="B2965" s="112" t="s">
        <v>2</v>
      </c>
      <c r="C2965" s="113">
        <f>_xll.qlCalendarAdvance("TARGET",C2964,B2965,"mf")</f>
        <v>57256</v>
      </c>
      <c r="D2965" s="120">
        <f>_xll.xlShmInterpRateFwd($D$3&amp;T(CalculationTrigger),C2965,,5,C2966)</f>
        <v>1.3040557710008237E-2</v>
      </c>
      <c r="E2965" s="120">
        <f>_xll.xlShmInterpRateFwd($E$3&amp;T(CalculationTrigger),C2965,,5,C2966)</f>
        <v>1.295747398946844E-2</v>
      </c>
      <c r="F2965" s="121">
        <f>_xll.xlShmInterpRateFwd($F$3&amp;T(CalculationTrigger),C2965,,5,C2966)</f>
        <v>1.2596913110050864E-2</v>
      </c>
      <c r="G2965" s="148">
        <f>_xll.xlShmInterpDisc($G$3&amp;T(CalculationTrigger),C2965)</f>
        <v>0.56995338905725856</v>
      </c>
      <c r="H2965" s="149">
        <f>_xll.xlShmInterpDisc($H$3&amp;T(CalculationTrigger),C2965)</f>
        <v>0.57122972867231536</v>
      </c>
      <c r="I2965" s="150">
        <f>_xll.xlShmInterpDisc($I$3&amp;T(CalculationTrigger),C2965)</f>
        <v>0.57822968966483568</v>
      </c>
      <c r="J2965" s="157">
        <f t="shared" si="138"/>
        <v>5.658845260225054E-5</v>
      </c>
      <c r="K2965" s="158">
        <f t="shared" si="139"/>
        <v>0</v>
      </c>
      <c r="L2965" s="159">
        <f t="shared" si="140"/>
        <v>-3.0812296762271728E-4</v>
      </c>
    </row>
    <row r="2966" spans="2:12" x14ac:dyDescent="0.2">
      <c r="B2966" s="112" t="s">
        <v>2</v>
      </c>
      <c r="C2966" s="113">
        <f>_xll.qlCalendarAdvance("TARGET",C2965,B2966,"mf")</f>
        <v>57263</v>
      </c>
      <c r="D2966" s="120">
        <f>_xll.xlShmInterpRateFwd($D$3&amp;T(CalculationTrigger),C2966,,5,C2967)</f>
        <v>1.3025746803220228E-2</v>
      </c>
      <c r="E2966" s="120">
        <f>_xll.xlShmInterpRateFwd($E$3&amp;T(CalculationTrigger),C2966,,5,C2967)</f>
        <v>1.2942713972262258E-2</v>
      </c>
      <c r="F2966" s="121">
        <f>_xll.xlShmInterpRateFwd($F$3&amp;T(CalculationTrigger),C2966,,5,C2967)</f>
        <v>1.2581890851130361E-2</v>
      </c>
      <c r="G2966" s="148">
        <f>_xll.xlShmInterpDisc($G$3&amp;T(CalculationTrigger),C2966)</f>
        <v>0.56981088340804731</v>
      </c>
      <c r="H2966" s="149">
        <f>_xll.xlShmInterpDisc($H$3&amp;T(CalculationTrigger),C2966)</f>
        <v>0.57108781363550387</v>
      </c>
      <c r="I2966" s="150">
        <f>_xll.xlShmInterpDisc($I$3&amp;T(CalculationTrigger),C2966)</f>
        <v>0.57809003199546627</v>
      </c>
      <c r="J2966" s="157">
        <f t="shared" si="138"/>
        <v>5.6601290975958378E-5</v>
      </c>
      <c r="K2966" s="158">
        <f t="shared" si="139"/>
        <v>0</v>
      </c>
      <c r="L2966" s="159">
        <f t="shared" si="140"/>
        <v>-3.0814835363352573E-4</v>
      </c>
    </row>
    <row r="2967" spans="2:12" x14ac:dyDescent="0.2">
      <c r="B2967" s="112" t="s">
        <v>2</v>
      </c>
      <c r="C2967" s="113">
        <f>_xll.qlCalendarAdvance("TARGET",C2966,B2967,"mf")</f>
        <v>57270</v>
      </c>
      <c r="D2967" s="120">
        <f>_xll.xlShmInterpRateFwd($D$3&amp;T(CalculationTrigger),C2967,,5,C2968)</f>
        <v>1.3010707192784635E-2</v>
      </c>
      <c r="E2967" s="120">
        <f>_xll.xlShmInterpRateFwd($E$3&amp;T(CalculationTrigger),C2967,,5,C2968)</f>
        <v>1.2927725886203761E-2</v>
      </c>
      <c r="F2967" s="121">
        <f>_xll.xlShmInterpRateFwd($F$3&amp;T(CalculationTrigger),C2967,,5,C2968)</f>
        <v>1.2566639314681815E-2</v>
      </c>
      <c r="G2967" s="148">
        <f>_xll.xlShmInterpDisc($G$3&amp;T(CalculationTrigger),C2967)</f>
        <v>0.56966857516050606</v>
      </c>
      <c r="H2967" s="149">
        <f>_xll.xlShmInterpDisc($H$3&amp;T(CalculationTrigger),C2967)</f>
        <v>0.57094609543263442</v>
      </c>
      <c r="I2967" s="150">
        <f>_xll.xlShmInterpDisc($I$3&amp;T(CalculationTrigger),C2967)</f>
        <v>0.57795057452335119</v>
      </c>
      <c r="J2967" s="157">
        <f t="shared" si="138"/>
        <v>5.6614092255722813E-5</v>
      </c>
      <c r="K2967" s="158">
        <f t="shared" si="139"/>
        <v>0</v>
      </c>
      <c r="L2967" s="159">
        <f t="shared" si="140"/>
        <v>-3.0817384216192767E-4</v>
      </c>
    </row>
    <row r="2968" spans="2:12" x14ac:dyDescent="0.2">
      <c r="B2968" s="112" t="s">
        <v>2</v>
      </c>
      <c r="C2968" s="113">
        <f>_xll.qlCalendarAdvance("TARGET",C2967,B2968,"mf")</f>
        <v>57277</v>
      </c>
      <c r="D2968" s="120">
        <f>_xll.xlShmInterpRateFwd($D$3&amp;T(CalculationTrigger),C2968,,5,C2969)</f>
        <v>1.299543847414447E-2</v>
      </c>
      <c r="E2968" s="120">
        <f>_xll.xlShmInterpRateFwd($E$3&amp;T(CalculationTrigger),C2968,,5,C2969)</f>
        <v>1.2912509327725207E-2</v>
      </c>
      <c r="F2968" s="121">
        <f>_xll.xlShmInterpRateFwd($F$3&amp;T(CalculationTrigger),C2968,,5,C2969)</f>
        <v>1.2551158095339283E-2</v>
      </c>
      <c r="G2968" s="148">
        <f>_xll.xlShmInterpDisc($G$3&amp;T(CalculationTrigger),C2968)</f>
        <v>0.56952646668194229</v>
      </c>
      <c r="H2968" s="149">
        <f>_xll.xlShmInterpDisc($H$3&amp;T(CalculationTrigger),C2968)</f>
        <v>0.57080457643074178</v>
      </c>
      <c r="I2968" s="150">
        <f>_xll.xlShmInterpDisc($I$3&amp;T(CalculationTrigger),C2968)</f>
        <v>0.57781131966000121</v>
      </c>
      <c r="J2968" s="157">
        <f t="shared" si="138"/>
        <v>5.6626856188153385E-5</v>
      </c>
      <c r="K2968" s="158">
        <f t="shared" si="139"/>
        <v>0</v>
      </c>
      <c r="L2968" s="159">
        <f t="shared" si="140"/>
        <v>-3.0819943364518312E-4</v>
      </c>
    </row>
    <row r="2969" spans="2:12" x14ac:dyDescent="0.2">
      <c r="B2969" s="112" t="s">
        <v>2</v>
      </c>
      <c r="C2969" s="113">
        <f>_xll.qlCalendarAdvance("TARGET",C2968,B2969,"mf")</f>
        <v>57284</v>
      </c>
      <c r="D2969" s="120">
        <f>_xll.xlShmInterpRateFwd($D$3&amp;T(CalculationTrigger),C2969,,5,C2970)</f>
        <v>1.2979940242859766E-2</v>
      </c>
      <c r="E2969" s="120">
        <f>_xll.xlShmInterpRateFwd($E$3&amp;T(CalculationTrigger),C2969,,5,C2970)</f>
        <v>1.2897063893422175E-2</v>
      </c>
      <c r="F2969" s="121">
        <f>_xll.xlShmInterpRateFwd($F$3&amp;T(CalculationTrigger),C2969,,5,C2970)</f>
        <v>1.2535446788004478E-2</v>
      </c>
      <c r="G2969" s="148">
        <f>_xll.xlShmInterpDisc($G$3&amp;T(CalculationTrigger),C2969)</f>
        <v>0.56938456034179341</v>
      </c>
      <c r="H2969" s="149">
        <f>_xll.xlShmInterpDisc($H$3&amp;T(CalculationTrigger),C2969)</f>
        <v>0.57066325899900561</v>
      </c>
      <c r="I2969" s="150">
        <f>_xll.xlShmInterpDisc($I$3&amp;T(CalculationTrigger),C2969)</f>
        <v>0.57767226981917774</v>
      </c>
      <c r="J2969" s="157">
        <f t="shared" si="138"/>
        <v>5.6639582519879383E-5</v>
      </c>
      <c r="K2969" s="158">
        <f t="shared" si="139"/>
        <v>0</v>
      </c>
      <c r="L2969" s="159">
        <f t="shared" si="140"/>
        <v>-3.0822512852056796E-4</v>
      </c>
    </row>
    <row r="2970" spans="2:12" x14ac:dyDescent="0.2">
      <c r="B2970" s="112" t="s">
        <v>2</v>
      </c>
      <c r="C2970" s="113">
        <f>_xll.qlCalendarAdvance("TARGET",C2969,B2970,"mf")</f>
        <v>57291</v>
      </c>
      <c r="D2970" s="120">
        <f>_xll.xlShmInterpRateFwd($D$3&amp;T(CalculationTrigger),C2970,,5,C2971)</f>
        <v>1.2964212094387523E-2</v>
      </c>
      <c r="E2970" s="120">
        <f>_xll.xlShmInterpRateFwd($E$3&amp;T(CalculationTrigger),C2970,,5,C2971)</f>
        <v>1.2881389179758219E-2</v>
      </c>
      <c r="F2970" s="121">
        <f>_xll.xlShmInterpRateFwd($F$3&amp;T(CalculationTrigger),C2970,,5,C2971)</f>
        <v>1.2519504987389251E-2</v>
      </c>
      <c r="G2970" s="148">
        <f>_xll.xlShmInterpDisc($G$3&amp;T(CalculationTrigger),C2970)</f>
        <v>0.56924285851162881</v>
      </c>
      <c r="H2970" s="149">
        <f>_xll.xlShmInterpDisc($H$3&amp;T(CalculationTrigger),C2970)</f>
        <v>0.57052214550875169</v>
      </c>
      <c r="I2970" s="150">
        <f>_xll.xlShmInterpDisc($I$3&amp;T(CalculationTrigger),C2970)</f>
        <v>0.57753342741689351</v>
      </c>
      <c r="J2970" s="157">
        <f t="shared" si="138"/>
        <v>5.6652270997516059E-5</v>
      </c>
      <c r="K2970" s="158">
        <f t="shared" si="139"/>
        <v>0</v>
      </c>
      <c r="L2970" s="159">
        <f t="shared" si="140"/>
        <v>-3.0825092722535095E-4</v>
      </c>
    </row>
    <row r="2971" spans="2:12" x14ac:dyDescent="0.2">
      <c r="B2971" s="112" t="s">
        <v>2</v>
      </c>
      <c r="C2971" s="113">
        <f>_xll.qlCalendarAdvance("TARGET",C2970,B2971,"mf")</f>
        <v>57298</v>
      </c>
      <c r="D2971" s="120">
        <f>_xll.xlShmInterpRateFwd($D$3&amp;T(CalculationTrigger),C2971,,5,C2972)</f>
        <v>1.2948253624238135E-2</v>
      </c>
      <c r="E2971" s="120">
        <f>_xll.xlShmInterpRateFwd($E$3&amp;T(CalculationTrigger),C2971,,5,C2972)</f>
        <v>1.2865484783261822E-2</v>
      </c>
      <c r="F2971" s="121">
        <f>_xll.xlShmInterpRateFwd($F$3&amp;T(CalculationTrigger),C2971,,5,C2972)</f>
        <v>1.2503332288276266E-2</v>
      </c>
      <c r="G2971" s="148">
        <f>_xll.xlShmInterpDisc($G$3&amp;T(CalculationTrigger),C2971)</f>
        <v>0.56910136356515417</v>
      </c>
      <c r="H2971" s="149">
        <f>_xll.xlShmInterpDisc($H$3&amp;T(CalculationTrigger),C2971)</f>
        <v>0.57038123833345677</v>
      </c>
      <c r="I2971" s="150">
        <f>_xll.xlShmInterpDisc($I$3&amp;T(CalculationTrigger),C2971)</f>
        <v>0.57739479487141787</v>
      </c>
      <c r="J2971" s="157">
        <f t="shared" si="138"/>
        <v>5.6664921367687141E-5</v>
      </c>
      <c r="K2971" s="158">
        <f t="shared" si="139"/>
        <v>0</v>
      </c>
      <c r="L2971" s="159">
        <f t="shared" si="140"/>
        <v>-3.0827683019679435E-4</v>
      </c>
    </row>
    <row r="2972" spans="2:12" x14ac:dyDescent="0.2">
      <c r="B2972" s="112" t="s">
        <v>2</v>
      </c>
      <c r="C2972" s="113">
        <f>_xll.qlCalendarAdvance("TARGET",C2971,B2972,"mf")</f>
        <v>57305</v>
      </c>
      <c r="D2972" s="120">
        <f>_xll.xlShmInterpRateFwd($D$3&amp;T(CalculationTrigger),C2972,,5,C2973)</f>
        <v>1.2932064427946451E-2</v>
      </c>
      <c r="E2972" s="120">
        <f>_xll.xlShmInterpRateFwd($E$3&amp;T(CalculationTrigger),C2972,,5,C2973)</f>
        <v>1.2849350300474301E-2</v>
      </c>
      <c r="F2972" s="121">
        <f>_xll.xlShmInterpRateFwd($F$3&amp;T(CalculationTrigger),C2972,,5,C2973)</f>
        <v>1.2486928285449521E-2</v>
      </c>
      <c r="G2972" s="148">
        <f>_xll.xlShmInterpDisc($G$3&amp;T(CalculationTrigger),C2972)</f>
        <v>0.56896007787821434</v>
      </c>
      <c r="H2972" s="149">
        <f>_xll.xlShmInterpDisc($H$3&amp;T(CalculationTrigger),C2972)</f>
        <v>0.57024053984875112</v>
      </c>
      <c r="I2972" s="150">
        <f>_xll.xlShmInterpDisc($I$3&amp;T(CalculationTrigger),C2972)</f>
        <v>0.57725637460327994</v>
      </c>
      <c r="J2972" s="157">
        <f t="shared" si="138"/>
        <v>5.6677533377007966E-5</v>
      </c>
      <c r="K2972" s="158">
        <f t="shared" si="139"/>
        <v>0</v>
      </c>
      <c r="L2972" s="159">
        <f t="shared" si="140"/>
        <v>-3.0830283787216427E-4</v>
      </c>
    </row>
    <row r="2973" spans="2:12" x14ac:dyDescent="0.2">
      <c r="B2973" s="112" t="s">
        <v>2</v>
      </c>
      <c r="C2973" s="113">
        <f>_xll.qlCalendarAdvance("TARGET",C2972,B2973,"mf")</f>
        <v>57312</v>
      </c>
      <c r="D2973" s="120">
        <f>_xll.xlShmInterpRateFwd($D$3&amp;T(CalculationTrigger),C2973,,5,C2974)</f>
        <v>1.2915644101002316E-2</v>
      </c>
      <c r="E2973" s="120">
        <f>_xll.xlShmInterpRateFwd($E$3&amp;T(CalculationTrigger),C2973,,5,C2974)</f>
        <v>1.2832985327903518E-2</v>
      </c>
      <c r="F2973" s="121">
        <f>_xll.xlShmInterpRateFwd($F$3&amp;T(CalculationTrigger),C2973,,5,C2974)</f>
        <v>1.2470292573677013E-2</v>
      </c>
      <c r="G2973" s="148">
        <f>_xll.xlShmInterpDisc($G$3&amp;T(CalculationTrigger),C2973)</f>
        <v>0.56881900382879658</v>
      </c>
      <c r="H2973" s="149">
        <f>_xll.xlShmInterpDisc($H$3&amp;T(CalculationTrigger),C2973)</f>
        <v>0.5701000524324219</v>
      </c>
      <c r="I2973" s="150">
        <f>_xll.xlShmInterpDisc($I$3&amp;T(CalculationTrigger),C2973)</f>
        <v>0.57711816903527224</v>
      </c>
      <c r="J2973" s="157">
        <f t="shared" si="138"/>
        <v>5.6690106772099511E-5</v>
      </c>
      <c r="K2973" s="158">
        <f t="shared" si="139"/>
        <v>0</v>
      </c>
      <c r="L2973" s="159">
        <f t="shared" si="140"/>
        <v>-3.0832895068873674E-4</v>
      </c>
    </row>
    <row r="2974" spans="2:12" x14ac:dyDescent="0.2">
      <c r="B2974" s="112" t="s">
        <v>2</v>
      </c>
      <c r="C2974" s="113">
        <f>_xll.qlCalendarAdvance("TARGET",C2973,B2974,"mf")</f>
        <v>57319</v>
      </c>
      <c r="D2974" s="120">
        <f>_xll.xlShmInterpRateFwd($D$3&amp;T(CalculationTrigger),C2974,,5,C2975)</f>
        <v>1.2898992238937489E-2</v>
      </c>
      <c r="E2974" s="120">
        <f>_xll.xlShmInterpRateFwd($E$3&amp;T(CalculationTrigger),C2974,,5,C2975)</f>
        <v>1.2816389462087621E-2</v>
      </c>
      <c r="F2974" s="121">
        <f>_xll.xlShmInterpRateFwd($F$3&amp;T(CalculationTrigger),C2974,,5,C2975)</f>
        <v>1.245342474779766E-2</v>
      </c>
      <c r="G2974" s="148">
        <f>_xll.xlShmInterpDisc($G$3&amp;T(CalculationTrigger),C2974)</f>
        <v>0.56867814379703463</v>
      </c>
      <c r="H2974" s="149">
        <f>_xll.xlShmInterpDisc($H$3&amp;T(CalculationTrigger),C2974)</f>
        <v>0.56995977846441725</v>
      </c>
      <c r="I2974" s="150">
        <f>_xll.xlShmInterpDisc($I$3&amp;T(CalculationTrigger),C2974)</f>
        <v>0.57698018059245471</v>
      </c>
      <c r="J2974" s="157">
        <f t="shared" si="138"/>
        <v>5.6702641299577217E-5</v>
      </c>
      <c r="K2974" s="158">
        <f t="shared" si="139"/>
        <v>0</v>
      </c>
      <c r="L2974" s="159">
        <f t="shared" si="140"/>
        <v>-3.083551690837809E-4</v>
      </c>
    </row>
    <row r="2975" spans="2:12" x14ac:dyDescent="0.2">
      <c r="B2975" s="112" t="s">
        <v>2</v>
      </c>
      <c r="C2975" s="113">
        <f>_xll.qlCalendarAdvance("TARGET",C2974,B2975,"mf")</f>
        <v>57326</v>
      </c>
      <c r="D2975" s="120">
        <f>_xll.xlShmInterpRateFwd($D$3&amp;T(CalculationTrigger),C2975,,5,C2976)</f>
        <v>1.2882108437244586E-2</v>
      </c>
      <c r="E2975" s="120">
        <f>_xll.xlShmInterpRateFwd($E$3&amp;T(CalculationTrigger),C2975,,5,C2976)</f>
        <v>1.279956229953136E-2</v>
      </c>
      <c r="F2975" s="121">
        <f>_xll.xlShmInterpRateFwd($F$3&amp;T(CalculationTrigger),C2975,,5,C2976)</f>
        <v>1.2436324402518609E-2</v>
      </c>
      <c r="G2975" s="148">
        <f>_xll.xlShmInterpDisc($G$3&amp;T(CalculationTrigger),C2975)</f>
        <v>0.5685375001652121</v>
      </c>
      <c r="H2975" s="149">
        <f>_xll.xlShmInterpDisc($H$3&amp;T(CalculationTrigger),C2975)</f>
        <v>0.56981972032684958</v>
      </c>
      <c r="I2975" s="150">
        <f>_xll.xlShmInterpDisc($I$3&amp;T(CalculationTrigger),C2975)</f>
        <v>0.576842411702158</v>
      </c>
      <c r="J2975" s="157">
        <f t="shared" si="138"/>
        <v>5.6715136706067759E-5</v>
      </c>
      <c r="K2975" s="158">
        <f t="shared" si="139"/>
        <v>0</v>
      </c>
      <c r="L2975" s="159">
        <f t="shared" si="140"/>
        <v>-3.0838149349455304E-4</v>
      </c>
    </row>
    <row r="2976" spans="2:12" x14ac:dyDescent="0.2">
      <c r="B2976" s="112" t="s">
        <v>2</v>
      </c>
      <c r="C2976" s="113">
        <f>_xll.qlCalendarAdvance("TARGET",C2975,B2976,"mf")</f>
        <v>57333</v>
      </c>
      <c r="D2976" s="120">
        <f>_xll.xlShmInterpRateFwd($D$3&amp;T(CalculationTrigger),C2976,,5,C2977)</f>
        <v>1.286398450291858E-2</v>
      </c>
      <c r="E2976" s="120">
        <f>_xll.xlShmInterpRateFwd($E$3&amp;T(CalculationTrigger),C2976,,5,C2977)</f>
        <v>1.2781496875395298E-2</v>
      </c>
      <c r="F2976" s="121">
        <f>_xll.xlShmInterpRateFwd($F$3&amp;T(CalculationTrigger),C2976,,5,C2977)</f>
        <v>1.241795236069782E-2</v>
      </c>
      <c r="G2976" s="148">
        <f>_xll.xlShmInterpDisc($G$3&amp;T(CalculationTrigger),C2976)</f>
        <v>0.56839707531776662</v>
      </c>
      <c r="H2976" s="149">
        <f>_xll.xlShmInterpDisc($H$3&amp;T(CalculationTrigger),C2976)</f>
        <v>0.56967988040399986</v>
      </c>
      <c r="I2976" s="150">
        <f>_xll.xlShmInterpDisc($I$3&amp;T(CalculationTrigger),C2976)</f>
        <v>0.57670486479398919</v>
      </c>
      <c r="J2976" s="157">
        <f t="shared" si="138"/>
        <v>5.6727592738186618E-5</v>
      </c>
      <c r="K2976" s="158">
        <f t="shared" si="139"/>
        <v>0</v>
      </c>
      <c r="L2976" s="159">
        <f t="shared" si="140"/>
        <v>-3.0840792435833561E-4</v>
      </c>
    </row>
    <row r="2977" spans="2:12" x14ac:dyDescent="0.2">
      <c r="B2977" s="112" t="s">
        <v>2</v>
      </c>
      <c r="C2977" s="113">
        <f>_xll.qlCalendarAdvance("TARGET",C2976,B2977,"mf")</f>
        <v>57341</v>
      </c>
      <c r="D2977" s="120">
        <f>_xll.xlShmInterpRateFwd($D$3&amp;T(CalculationTrigger),C2977,,5,C2978)</f>
        <v>1.2845145960224284E-2</v>
      </c>
      <c r="E2977" s="120">
        <f>_xll.xlShmInterpRateFwd($E$3&amp;T(CalculationTrigger),C2977,,5,C2978)</f>
        <v>1.2762723361655268E-2</v>
      </c>
      <c r="F2977" s="121">
        <f>_xll.xlShmInterpRateFwd($F$3&amp;T(CalculationTrigger),C2977,,5,C2978)</f>
        <v>1.2398895947968345E-2</v>
      </c>
      <c r="G2977" s="148">
        <f>_xll.xlShmInterpDisc($G$3&amp;T(CalculationTrigger),C2977)</f>
        <v>0.56823686073868651</v>
      </c>
      <c r="H2977" s="149">
        <f>_xll.xlShmInterpDisc($H$3&amp;T(CalculationTrigger),C2977)</f>
        <v>0.56952033361244825</v>
      </c>
      <c r="I2977" s="150">
        <f>_xll.xlShmInterpDisc($I$3&amp;T(CalculationTrigger),C2977)</f>
        <v>0.57654794326208592</v>
      </c>
      <c r="J2977" s="157">
        <f t="shared" si="138"/>
        <v>5.6741779664913988E-5</v>
      </c>
      <c r="K2977" s="158">
        <f t="shared" si="139"/>
        <v>0</v>
      </c>
      <c r="L2977" s="159">
        <f t="shared" si="140"/>
        <v>-3.0843826197134828E-4</v>
      </c>
    </row>
    <row r="2978" spans="2:12" x14ac:dyDescent="0.2">
      <c r="B2978" s="112" t="s">
        <v>2</v>
      </c>
      <c r="C2978" s="113">
        <f>_xll.qlCalendarAdvance("TARGET",C2977,B2978,"mf")</f>
        <v>57348</v>
      </c>
      <c r="D2978" s="120">
        <f>_xll.xlShmInterpRateFwd($D$3&amp;T(CalculationTrigger),C2978,,5,C2979)</f>
        <v>1.282753057227385E-2</v>
      </c>
      <c r="E2978" s="120">
        <f>_xll.xlShmInterpRateFwd($E$3&amp;T(CalculationTrigger),C2978,,5,C2979)</f>
        <v>1.2745166639952734E-2</v>
      </c>
      <c r="F2978" s="121">
        <f>_xll.xlShmInterpRateFwd($F$3&amp;T(CalculationTrigger),C2978,,5,C2979)</f>
        <v>1.2381062189633507E-2</v>
      </c>
      <c r="G2978" s="148">
        <f>_xll.xlShmInterpDisc($G$3&amp;T(CalculationTrigger),C2978)</f>
        <v>0.56809691275417373</v>
      </c>
      <c r="H2978" s="149">
        <f>_xll.xlShmInterpDisc($H$3&amp;T(CalculationTrigger),C2978)</f>
        <v>0.56938096933137217</v>
      </c>
      <c r="I2978" s="150">
        <f>_xll.xlShmInterpDisc($I$3&amp;T(CalculationTrigger),C2978)</f>
        <v>0.57641088022183928</v>
      </c>
      <c r="J2978" s="157">
        <f t="shared" si="138"/>
        <v>5.6754150470161409E-5</v>
      </c>
      <c r="K2978" s="158">
        <f t="shared" si="139"/>
        <v>0</v>
      </c>
      <c r="L2978" s="159">
        <f t="shared" si="140"/>
        <v>-3.0846492242114028E-4</v>
      </c>
    </row>
    <row r="2979" spans="2:12" x14ac:dyDescent="0.2">
      <c r="B2979" s="112" t="s">
        <v>2</v>
      </c>
      <c r="C2979" s="113">
        <f>_xll.qlCalendarAdvance("TARGET",C2978,B2979,"mf")</f>
        <v>57355</v>
      </c>
      <c r="D2979" s="120">
        <f>_xll.xlShmInterpRateFwd($D$3&amp;T(CalculationTrigger),C2979,,5,C2980)</f>
        <v>1.2809681569067323E-2</v>
      </c>
      <c r="E2979" s="120">
        <f>_xll.xlShmInterpRateFwd($E$3&amp;T(CalculationTrigger),C2979,,5,C2980)</f>
        <v>1.2727376950086133E-2</v>
      </c>
      <c r="F2979" s="121">
        <f>_xll.xlShmInterpRateFwd($F$3&amp;T(CalculationTrigger),C2979,,5,C2980)</f>
        <v>1.236299423328795E-2</v>
      </c>
      <c r="G2979" s="148">
        <f>_xll.xlShmInterpDisc($G$3&amp;T(CalculationTrigger),C2979)</f>
        <v>0.56795719106205145</v>
      </c>
      <c r="H2979" s="149">
        <f>_xll.xlShmInterpDisc($H$3&amp;T(CalculationTrigger),C2979)</f>
        <v>0.56924183077262858</v>
      </c>
      <c r="I2979" s="150">
        <f>_xll.xlShmInterpDisc($I$3&amp;T(CalculationTrigger),C2979)</f>
        <v>0.57627404681448813</v>
      </c>
      <c r="J2979" s="157">
        <f t="shared" si="138"/>
        <v>5.6766481104704284E-5</v>
      </c>
      <c r="K2979" s="158">
        <f t="shared" si="139"/>
        <v>0</v>
      </c>
      <c r="L2979" s="159">
        <f t="shared" si="140"/>
        <v>-3.0849169069821269E-4</v>
      </c>
    </row>
    <row r="2980" spans="2:12" x14ac:dyDescent="0.2">
      <c r="B2980" s="112" t="s">
        <v>2</v>
      </c>
      <c r="C2980" s="113">
        <f>_xll.qlCalendarAdvance("TARGET",C2979,B2980,"mf")</f>
        <v>57362</v>
      </c>
      <c r="D2980" s="120">
        <f>_xll.xlShmInterpRateFwd($D$3&amp;T(CalculationTrigger),C2980,,5,C2981)</f>
        <v>1.2791598546105924E-2</v>
      </c>
      <c r="E2980" s="120">
        <f>_xll.xlShmInterpRateFwd($E$3&amp;T(CalculationTrigger),C2980,,5,C2981)</f>
        <v>1.2709353888580204E-2</v>
      </c>
      <c r="F2980" s="121">
        <f>_xll.xlShmInterpRateFwd($F$3&amp;T(CalculationTrigger),C2980,,5,C2981)</f>
        <v>1.2344691673705593E-2</v>
      </c>
      <c r="G2980" s="148">
        <f>_xll.xlShmInterpDisc($G$3&amp;T(CalculationTrigger),C2980)</f>
        <v>0.56781769805572369</v>
      </c>
      <c r="H2980" s="149">
        <f>_xll.xlShmInterpDisc($H$3&amp;T(CalculationTrigger),C2980)</f>
        <v>0.56910292032952448</v>
      </c>
      <c r="I2980" s="150">
        <f>_xll.xlShmInterpDisc($I$3&amp;T(CalculationTrigger),C2980)</f>
        <v>0.57613744547911205</v>
      </c>
      <c r="J2980" s="157">
        <f t="shared" si="138"/>
        <v>5.6778771315160617E-5</v>
      </c>
      <c r="K2980" s="158">
        <f t="shared" si="139"/>
        <v>0</v>
      </c>
      <c r="L2980" s="159">
        <f t="shared" si="140"/>
        <v>-3.0851856723982816E-4</v>
      </c>
    </row>
    <row r="2981" spans="2:12" x14ac:dyDescent="0.2">
      <c r="B2981" s="112" t="s">
        <v>2</v>
      </c>
      <c r="C2981" s="113">
        <f>_xll.qlCalendarAdvance("TARGET",C2980,B2981,"mf")</f>
        <v>57369</v>
      </c>
      <c r="D2981" s="120">
        <f>_xll.xlShmInterpRateFwd($D$3&amp;T(CalculationTrigger),C2981,,5,C2982)</f>
        <v>1.2773281098967795E-2</v>
      </c>
      <c r="E2981" s="120">
        <f>_xll.xlShmInterpRateFwd($E$3&amp;T(CalculationTrigger),C2981,,5,C2982)</f>
        <v>1.2691097051996015E-2</v>
      </c>
      <c r="F2981" s="121">
        <f>_xll.xlShmInterpRateFwd($F$3&amp;T(CalculationTrigger),C2981,,5,C2982)</f>
        <v>1.2326154105708352E-2</v>
      </c>
      <c r="G2981" s="148">
        <f>_xll.xlShmInterpDisc($G$3&amp;T(CalculationTrigger),C2981)</f>
        <v>0.56767843613077063</v>
      </c>
      <c r="H2981" s="149">
        <f>_xll.xlShmInterpDisc($H$3&amp;T(CalculationTrigger),C2981)</f>
        <v>0.568964240397557</v>
      </c>
      <c r="I2981" s="150">
        <f>_xll.xlShmInterpDisc($I$3&amp;T(CalculationTrigger),C2981)</f>
        <v>0.5760010786570896</v>
      </c>
      <c r="J2981" s="157">
        <f t="shared" si="138"/>
        <v>5.6791020848140155E-5</v>
      </c>
      <c r="K2981" s="158">
        <f t="shared" si="139"/>
        <v>0</v>
      </c>
      <c r="L2981" s="159">
        <f t="shared" si="140"/>
        <v>-3.085455524832586E-4</v>
      </c>
    </row>
    <row r="2982" spans="2:12" x14ac:dyDescent="0.2">
      <c r="B2982" s="112" t="s">
        <v>2</v>
      </c>
      <c r="C2982" s="113">
        <f>_xll.qlCalendarAdvance("TARGET",C2981,B2982,"mf")</f>
        <v>57376</v>
      </c>
      <c r="D2982" s="120">
        <f>_xll.xlShmInterpRateFwd($D$3&amp;T(CalculationTrigger),C2982,,5,C2983)</f>
        <v>1.2754728823169024E-2</v>
      </c>
      <c r="E2982" s="120">
        <f>_xll.xlShmInterpRateFwd($E$3&amp;T(CalculationTrigger),C2982,,5,C2983)</f>
        <v>1.2672606036896262E-2</v>
      </c>
      <c r="F2982" s="121">
        <f>_xll.xlShmInterpRateFwd($F$3&amp;T(CalculationTrigger),C2982,,5,C2983)</f>
        <v>1.2307381124119863E-2</v>
      </c>
      <c r="G2982" s="148">
        <f>_xll.xlShmInterpDisc($G$3&amp;T(CalculationTrigger),C2982)</f>
        <v>0.56753940768495226</v>
      </c>
      <c r="H2982" s="149">
        <f>_xll.xlShmInterpDisc($H$3&amp;T(CalculationTrigger),C2982)</f>
        <v>0.56882579337441797</v>
      </c>
      <c r="I2982" s="150">
        <f>_xll.xlShmInterpDisc($I$3&amp;T(CalculationTrigger),C2982)</f>
        <v>0.5758649487921027</v>
      </c>
      <c r="J2982" s="157">
        <f t="shared" si="138"/>
        <v>5.6803229450272155E-5</v>
      </c>
      <c r="K2982" s="158">
        <f t="shared" si="139"/>
        <v>0</v>
      </c>
      <c r="L2982" s="159">
        <f t="shared" si="140"/>
        <v>-3.0857264686576843E-4</v>
      </c>
    </row>
    <row r="2983" spans="2:12" x14ac:dyDescent="0.2">
      <c r="B2983" s="112" t="s">
        <v>2</v>
      </c>
      <c r="C2983" s="113">
        <f>_xll.qlCalendarAdvance("TARGET",C2982,B2983,"mf")</f>
        <v>57383</v>
      </c>
      <c r="D2983" s="120">
        <f>_xll.xlShmInterpRateFwd($D$3&amp;T(CalculationTrigger),C2983,,5,C2984)</f>
        <v>1.2735941314273733E-2</v>
      </c>
      <c r="E2983" s="120">
        <f>_xll.xlShmInterpRateFwd($E$3&amp;T(CalculationTrigger),C2983,,5,C2984)</f>
        <v>1.2653880439827906E-2</v>
      </c>
      <c r="F2983" s="121">
        <f>_xll.xlShmInterpRateFwd($F$3&amp;T(CalculationTrigger),C2983,,5,C2984)</f>
        <v>1.2288372323748123E-2</v>
      </c>
      <c r="G2983" s="148">
        <f>_xll.xlShmInterpDisc($G$3&amp;T(CalculationTrigger),C2983)</f>
        <v>0.56740061511821382</v>
      </c>
      <c r="H2983" s="149">
        <f>_xll.xlShmInterpDisc($H$3&amp;T(CalculationTrigger),C2983)</f>
        <v>0.56868758165999833</v>
      </c>
      <c r="I2983" s="150">
        <f>_xll.xlShmInterpDisc($I$3&amp;T(CalculationTrigger),C2983)</f>
        <v>0.57572905833014187</v>
      </c>
      <c r="J2983" s="157">
        <f t="shared" si="138"/>
        <v>5.681539686817199E-5</v>
      </c>
      <c r="K2983" s="158">
        <f t="shared" si="139"/>
        <v>0</v>
      </c>
      <c r="L2983" s="159">
        <f t="shared" si="140"/>
        <v>-3.0859985082463097E-4</v>
      </c>
    </row>
    <row r="2984" spans="2:12" x14ac:dyDescent="0.2">
      <c r="B2984" s="112" t="s">
        <v>2</v>
      </c>
      <c r="C2984" s="113">
        <f>_xll.qlCalendarAdvance("TARGET",C2983,B2984,"mf")</f>
        <v>57390</v>
      </c>
      <c r="D2984" s="120">
        <f>_xll.xlShmInterpRateFwd($D$3&amp;T(CalculationTrigger),C2984,,5,C2985)</f>
        <v>1.271691816785357E-2</v>
      </c>
      <c r="E2984" s="120">
        <f>_xll.xlShmInterpRateFwd($E$3&amp;T(CalculationTrigger),C2984,,5,C2985)</f>
        <v>1.2634919857380161E-2</v>
      </c>
      <c r="F2984" s="121">
        <f>_xll.xlShmInterpRateFwd($F$3&amp;T(CalculationTrigger),C2984,,5,C2985)</f>
        <v>1.2269127299437662E-2</v>
      </c>
      <c r="G2984" s="148">
        <f>_xll.xlShmInterpDisc($G$3&amp;T(CalculationTrigger),C2984)</f>
        <v>0.56726206083269037</v>
      </c>
      <c r="H2984" s="149">
        <f>_xll.xlShmInterpDisc($H$3&amp;T(CalculationTrigger),C2984)</f>
        <v>0.56854960765639351</v>
      </c>
      <c r="I2984" s="150">
        <f>_xll.xlShmInterpDisc($I$3&amp;T(CalculationTrigger),C2984)</f>
        <v>0.57559340971951145</v>
      </c>
      <c r="J2984" s="157">
        <f t="shared" si="138"/>
        <v>5.6827522848463428E-5</v>
      </c>
      <c r="K2984" s="158">
        <f t="shared" si="139"/>
        <v>0</v>
      </c>
      <c r="L2984" s="159">
        <f t="shared" si="140"/>
        <v>-3.0862716479710675E-4</v>
      </c>
    </row>
    <row r="2985" spans="2:12" x14ac:dyDescent="0.2">
      <c r="B2985" s="112" t="s">
        <v>2</v>
      </c>
      <c r="C2985" s="113">
        <f>_xll.qlCalendarAdvance("TARGET",C2984,B2985,"mf")</f>
        <v>57397</v>
      </c>
      <c r="D2985" s="120">
        <f>_xll.xlShmInterpRateFwd($D$3&amp;T(CalculationTrigger),C2985,,5,C2986)</f>
        <v>1.2697658979447203E-2</v>
      </c>
      <c r="E2985" s="120">
        <f>_xll.xlShmInterpRateFwd($E$3&amp;T(CalculationTrigger),C2985,,5,C2986)</f>
        <v>1.2615723886120783E-2</v>
      </c>
      <c r="F2985" s="121">
        <f>_xll.xlShmInterpRateFwd($F$3&amp;T(CalculationTrigger),C2985,,5,C2986)</f>
        <v>1.2249645646011661E-2</v>
      </c>
      <c r="G2985" s="148">
        <f>_xll.xlShmInterpDisc($G$3&amp;T(CalculationTrigger),C2985)</f>
        <v>0.56712374723271164</v>
      </c>
      <c r="H2985" s="149">
        <f>_xll.xlShmInterpDisc($H$3&amp;T(CalculationTrigger),C2985)</f>
        <v>0.5684118737679078</v>
      </c>
      <c r="I2985" s="150">
        <f>_xll.xlShmInterpDisc($I$3&amp;T(CalculationTrigger),C2985)</f>
        <v>0.57545800541083458</v>
      </c>
      <c r="J2985" s="157">
        <f t="shared" si="138"/>
        <v>5.6839607137767472E-5</v>
      </c>
      <c r="K2985" s="158">
        <f t="shared" si="139"/>
        <v>0</v>
      </c>
      <c r="L2985" s="159">
        <f t="shared" si="140"/>
        <v>-3.0865458922047032E-4</v>
      </c>
    </row>
    <row r="2986" spans="2:12" x14ac:dyDescent="0.2">
      <c r="B2986" s="112" t="s">
        <v>2</v>
      </c>
      <c r="C2986" s="113">
        <f>_xll.qlCalendarAdvance("TARGET",C2985,B2986,"mf")</f>
        <v>57404</v>
      </c>
      <c r="D2986" s="120">
        <f>_xll.xlShmInterpRateFwd($D$3&amp;T(CalculationTrigger),C2986,,5,C2987)</f>
        <v>1.2678163344595095E-2</v>
      </c>
      <c r="E2986" s="120">
        <f>_xll.xlShmInterpRateFwd($E$3&amp;T(CalculationTrigger),C2986,,5,C2987)</f>
        <v>1.2596292122607719E-2</v>
      </c>
      <c r="F2986" s="121">
        <f>_xll.xlShmInterpRateFwd($F$3&amp;T(CalculationTrigger),C2986,,5,C2987)</f>
        <v>1.2229926958300948E-2</v>
      </c>
      <c r="G2986" s="148">
        <f>_xll.xlShmInterpDisc($G$3&amp;T(CalculationTrigger),C2986)</f>
        <v>0.5669856767248076</v>
      </c>
      <c r="H2986" s="149">
        <f>_xll.xlShmInterpDisc($H$3&amp;T(CalculationTrigger),C2986)</f>
        <v>0.56827438240105987</v>
      </c>
      <c r="I2986" s="150">
        <f>_xll.xlShmInterpDisc($I$3&amp;T(CalculationTrigger),C2986)</f>
        <v>0.57532284785705889</v>
      </c>
      <c r="J2986" s="157">
        <f t="shared" si="138"/>
        <v>5.6851649482702362E-5</v>
      </c>
      <c r="K2986" s="158">
        <f t="shared" si="139"/>
        <v>0</v>
      </c>
      <c r="L2986" s="159">
        <f t="shared" si="140"/>
        <v>-3.0868212453198879E-4</v>
      </c>
    </row>
    <row r="2987" spans="2:12" x14ac:dyDescent="0.2">
      <c r="B2987" s="112" t="s">
        <v>2</v>
      </c>
      <c r="C2987" s="113">
        <f>_xll.qlCalendarAdvance("TARGET",C2986,B2987,"mf")</f>
        <v>57411</v>
      </c>
      <c r="D2987" s="120">
        <f>_xll.xlShmInterpRateFwd($D$3&amp;T(CalculationTrigger),C2987,,5,C2988)</f>
        <v>1.2658430858885902E-2</v>
      </c>
      <c r="E2987" s="120">
        <f>_xll.xlShmInterpRateFwd($E$3&amp;T(CalculationTrigger),C2987,,5,C2988)</f>
        <v>1.2576624163412303E-2</v>
      </c>
      <c r="F2987" s="121">
        <f>_xll.xlShmInterpRateFwd($F$3&amp;T(CalculationTrigger),C2987,,5,C2988)</f>
        <v>1.2209970831097702E-2</v>
      </c>
      <c r="G2987" s="148">
        <f>_xll.xlShmInterpDisc($G$3&amp;T(CalculationTrigger),C2987)</f>
        <v>0.56684785171771368</v>
      </c>
      <c r="H2987" s="149">
        <f>_xll.xlShmInterpDisc($H$3&amp;T(CalculationTrigger),C2987)</f>
        <v>0.56813713596458815</v>
      </c>
      <c r="I2987" s="150">
        <f>_xll.xlShmInterpDisc($I$3&amp;T(CalculationTrigger),C2987)</f>
        <v>0.57518793951346214</v>
      </c>
      <c r="J2987" s="157">
        <f t="shared" si="138"/>
        <v>5.6863649629880821E-5</v>
      </c>
      <c r="K2987" s="158">
        <f t="shared" si="139"/>
        <v>0</v>
      </c>
      <c r="L2987" s="159">
        <f t="shared" si="140"/>
        <v>-3.08709771168927E-4</v>
      </c>
    </row>
    <row r="2988" spans="2:12" x14ac:dyDescent="0.2">
      <c r="B2988" s="112" t="s">
        <v>2</v>
      </c>
      <c r="C2988" s="113">
        <f>_xll.qlCalendarAdvance("TARGET",C2987,B2988,"mf")</f>
        <v>57418</v>
      </c>
      <c r="D2988" s="120">
        <f>_xll.xlShmInterpRateFwd($D$3&amp;T(CalculationTrigger),C2988,,5,C2989)</f>
        <v>1.2638461117915945E-2</v>
      </c>
      <c r="E2988" s="120">
        <f>_xll.xlShmInterpRateFwd($E$3&amp;T(CalculationTrigger),C2988,,5,C2989)</f>
        <v>1.2556719605159819E-2</v>
      </c>
      <c r="F2988" s="121">
        <f>_xll.xlShmInterpRateFwd($F$3&amp;T(CalculationTrigger),C2988,,5,C2989)</f>
        <v>1.2189776859329237E-2</v>
      </c>
      <c r="G2988" s="148">
        <f>_xll.xlShmInterpDisc($G$3&amp;T(CalculationTrigger),C2988)</f>
        <v>0.56671027462237589</v>
      </c>
      <c r="H2988" s="149">
        <f>_xll.xlShmInterpDisc($H$3&amp;T(CalculationTrigger),C2988)</f>
        <v>0.56800013686945605</v>
      </c>
      <c r="I2988" s="150">
        <f>_xll.xlShmInterpDisc($I$3&amp;T(CalculationTrigger),C2988)</f>
        <v>0.57505328283765822</v>
      </c>
      <c r="J2988" s="157">
        <f t="shared" si="138"/>
        <v>5.6875607325929537E-5</v>
      </c>
      <c r="K2988" s="158">
        <f t="shared" si="139"/>
        <v>0</v>
      </c>
      <c r="L2988" s="159">
        <f t="shared" si="140"/>
        <v>-3.0873752956855845E-4</v>
      </c>
    </row>
    <row r="2989" spans="2:12" x14ac:dyDescent="0.2">
      <c r="B2989" s="112" t="s">
        <v>2</v>
      </c>
      <c r="C2989" s="113">
        <f>_xll.qlCalendarAdvance("TARGET",C2988,B2989,"mf")</f>
        <v>57425</v>
      </c>
      <c r="D2989" s="120">
        <f>_xll.xlShmInterpRateFwd($D$3&amp;T(CalculationTrigger),C2989,,5,C2990)</f>
        <v>1.2618253717190789E-2</v>
      </c>
      <c r="E2989" s="120">
        <f>_xll.xlShmInterpRateFwd($E$3&amp;T(CalculationTrigger),C2989,,5,C2990)</f>
        <v>1.2536578044384768E-2</v>
      </c>
      <c r="F2989" s="121">
        <f>_xll.xlShmInterpRateFwd($F$3&amp;T(CalculationTrigger),C2989,,5,C2990)</f>
        <v>1.2169344637780034E-2</v>
      </c>
      <c r="G2989" s="148">
        <f>_xll.xlShmInterpDisc($G$3&amp;T(CalculationTrigger),C2989)</f>
        <v>0.56657294785195611</v>
      </c>
      <c r="H2989" s="149">
        <f>_xll.xlShmInterpDisc($H$3&amp;T(CalculationTrigger),C2989)</f>
        <v>0.56786338752885701</v>
      </c>
      <c r="I2989" s="150">
        <f>_xll.xlShmInterpDisc($I$3&amp;T(CalculationTrigger),C2989)</f>
        <v>0.5749188802896017</v>
      </c>
      <c r="J2989" s="157">
        <f t="shared" si="138"/>
        <v>5.6887522317469609E-5</v>
      </c>
      <c r="K2989" s="158">
        <f t="shared" si="139"/>
        <v>0</v>
      </c>
      <c r="L2989" s="159">
        <f t="shared" si="140"/>
        <v>-3.0876540016814869E-4</v>
      </c>
    </row>
    <row r="2990" spans="2:12" x14ac:dyDescent="0.2">
      <c r="B2990" s="112" t="s">
        <v>2</v>
      </c>
      <c r="C2990" s="113">
        <f>_xll.qlCalendarAdvance("TARGET",C2989,B2990,"mf")</f>
        <v>57432</v>
      </c>
      <c r="D2990" s="120">
        <f>_xll.xlShmInterpRateFwd($D$3&amp;T(CalculationTrigger),C2990,,5,C2991)</f>
        <v>1.2597808252339585E-2</v>
      </c>
      <c r="E2990" s="120">
        <f>_xll.xlShmInterpRateFwd($E$3&amp;T(CalculationTrigger),C2990,,5,C2991)</f>
        <v>1.2516199077716223E-2</v>
      </c>
      <c r="F2990" s="121">
        <f>_xll.xlShmInterpRateFwd($F$3&amp;T(CalculationTrigger),C2990,,5,C2991)</f>
        <v>1.2148673761317673E-2</v>
      </c>
      <c r="G2990" s="148">
        <f>_xll.xlShmInterpDisc($G$3&amp;T(CalculationTrigger),C2990)</f>
        <v>0.5664358738218388</v>
      </c>
      <c r="H2990" s="149">
        <f>_xll.xlShmInterpDisc($H$3&amp;T(CalculationTrigger),C2990)</f>
        <v>0.5677268903582211</v>
      </c>
      <c r="I2990" s="150">
        <f>_xll.xlShmInterpDisc($I$3&amp;T(CalculationTrigger),C2990)</f>
        <v>0.57478473433159538</v>
      </c>
      <c r="J2990" s="157">
        <f t="shared" si="138"/>
        <v>5.6899394351113882E-5</v>
      </c>
      <c r="K2990" s="158">
        <f t="shared" si="139"/>
        <v>0</v>
      </c>
      <c r="L2990" s="159">
        <f t="shared" si="140"/>
        <v>-3.0879338340496644E-4</v>
      </c>
    </row>
    <row r="2991" spans="2:12" x14ac:dyDescent="0.2">
      <c r="B2991" s="112" t="s">
        <v>2</v>
      </c>
      <c r="C2991" s="113">
        <f>_xll.qlCalendarAdvance("TARGET",C2990,B2991,"mf")</f>
        <v>57439</v>
      </c>
      <c r="D2991" s="120">
        <f>_xll.xlShmInterpRateFwd($D$3&amp;T(CalculationTrigger),C2991,,5,C2992)</f>
        <v>1.2580810140098757E-2</v>
      </c>
      <c r="E2991" s="120">
        <f>_xll.xlShmInterpRateFwd($E$3&amp;T(CalculationTrigger),C2991,,5,C2992)</f>
        <v>1.2499198670015969E-2</v>
      </c>
      <c r="F2991" s="121">
        <f>_xll.xlShmInterpRateFwd($F$3&amp;T(CalculationTrigger),C2991,,5,C2992)</f>
        <v>1.2131101902972122E-2</v>
      </c>
      <c r="G2991" s="148">
        <f>_xll.xlShmInterpDisc($G$3&amp;T(CalculationTrigger),C2991)</f>
        <v>0.56629905494963562</v>
      </c>
      <c r="H2991" s="149">
        <f>_xll.xlShmInterpDisc($H$3&amp;T(CalculationTrigger),C2991)</f>
        <v>0.56759064777521995</v>
      </c>
      <c r="I2991" s="150">
        <f>_xll.xlShmInterpDisc($I$3&amp;T(CalculationTrigger),C2991)</f>
        <v>0.57465084742829542</v>
      </c>
      <c r="J2991" s="157">
        <f t="shared" si="138"/>
        <v>5.6911223173483557E-5</v>
      </c>
      <c r="K2991" s="158">
        <f t="shared" si="139"/>
        <v>0</v>
      </c>
      <c r="L2991" s="159">
        <f t="shared" si="140"/>
        <v>-3.0882147971627785E-4</v>
      </c>
    </row>
    <row r="2992" spans="2:12" x14ac:dyDescent="0.2">
      <c r="B2992" s="112" t="s">
        <v>2</v>
      </c>
      <c r="C2992" s="113">
        <f>_xll.qlCalendarAdvance("TARGET",C2991,B2992,"mf")</f>
        <v>57446</v>
      </c>
      <c r="D2992" s="120">
        <f>_xll.xlShmInterpRateFwd($D$3&amp;T(CalculationTrigger),C2992,,5,C2993)</f>
        <v>1.2569968870404276E-2</v>
      </c>
      <c r="E2992" s="120">
        <f>_xll.xlShmInterpRateFwd($E$3&amp;T(CalculationTrigger),C2992,,5,C2993)</f>
        <v>1.2488237941120106E-2</v>
      </c>
      <c r="F2992" s="121">
        <f>_xll.xlShmInterpRateFwd($F$3&amp;T(CalculationTrigger),C2992,,5,C2993)</f>
        <v>1.2119099267574762E-2</v>
      </c>
      <c r="G2992" s="148">
        <f>_xll.xlShmInterpDisc($G$3&amp;T(CalculationTrigger),C2992)</f>
        <v>0.566162453644528</v>
      </c>
      <c r="H2992" s="149">
        <f>_xll.xlShmInterpDisc($H$3&amp;T(CalculationTrigger),C2992)</f>
        <v>0.567454622853382</v>
      </c>
      <c r="I2992" s="150">
        <f>_xll.xlShmInterpDisc($I$3&amp;T(CalculationTrigger),C2992)</f>
        <v>0.57451718527586493</v>
      </c>
      <c r="J2992" s="157">
        <f t="shared" si="138"/>
        <v>5.6923041778786346E-5</v>
      </c>
      <c r="K2992" s="158">
        <f t="shared" si="139"/>
        <v>0</v>
      </c>
      <c r="L2992" s="159">
        <f t="shared" si="140"/>
        <v>-3.0884982275861735E-4</v>
      </c>
    </row>
    <row r="2993" spans="2:12" x14ac:dyDescent="0.2">
      <c r="B2993" s="112" t="s">
        <v>2</v>
      </c>
      <c r="C2993" s="113">
        <f>_xll.qlCalendarAdvance("TARGET",C2992,B2993,"mf")</f>
        <v>57453</v>
      </c>
      <c r="D2993" s="120">
        <f>_xll.xlShmInterpRateFwd($D$3&amp;T(CalculationTrigger),C2993,,5,C2994)</f>
        <v>1.2559251602833806E-2</v>
      </c>
      <c r="E2993" s="120">
        <f>_xll.xlShmInterpRateFwd($E$3&amp;T(CalculationTrigger),C2993,,5,C2994)</f>
        <v>1.2477399703658328E-2</v>
      </c>
      <c r="F2993" s="121">
        <f>_xll.xlShmInterpRateFwd($F$3&amp;T(CalculationTrigger),C2993,,5,C2994)</f>
        <v>1.2107214209266765E-2</v>
      </c>
      <c r="G2993" s="148">
        <f>_xll.xlShmInterpDisc($G$3&amp;T(CalculationTrigger),C2993)</f>
        <v>0.56602600294683436</v>
      </c>
      <c r="H2993" s="149">
        <f>_xll.xlShmInterpDisc($H$3&amp;T(CalculationTrigger),C2993)</f>
        <v>0.56731874975544272</v>
      </c>
      <c r="I2993" s="150">
        <f>_xll.xlShmInterpDisc($I$3&amp;T(CalculationTrigger),C2993)</f>
        <v>0.5743836863980788</v>
      </c>
      <c r="J2993" s="157">
        <f t="shared" si="138"/>
        <v>5.6934906242035503E-5</v>
      </c>
      <c r="K2993" s="158">
        <f t="shared" si="139"/>
        <v>0</v>
      </c>
      <c r="L2993" s="159">
        <f t="shared" si="140"/>
        <v>-3.088786372805757E-4</v>
      </c>
    </row>
    <row r="2994" spans="2:12" x14ac:dyDescent="0.2">
      <c r="B2994" s="112" t="s">
        <v>2</v>
      </c>
      <c r="C2994" s="113">
        <f>_xll.qlCalendarAdvance("TARGET",C2993,B2994,"mf")</f>
        <v>57460</v>
      </c>
      <c r="D2994" s="120">
        <f>_xll.xlShmInterpRateFwd($D$3&amp;T(CalculationTrigger),C2994,,5,C2995)</f>
        <v>1.2548556910338675E-2</v>
      </c>
      <c r="E2994" s="120">
        <f>_xll.xlShmInterpRateFwd($E$3&amp;T(CalculationTrigger),C2994,,5,C2995)</f>
        <v>1.2466584460041459E-2</v>
      </c>
      <c r="F2994" s="121">
        <f>_xll.xlShmInterpRateFwd($F$3&amp;T(CalculationTrigger),C2994,,5,C2995)</f>
        <v>1.2095354982722262E-2</v>
      </c>
      <c r="G2994" s="148">
        <f>_xll.xlShmInterpDisc($G$3&amp;T(CalculationTrigger),C2994)</f>
        <v>0.56588970141813044</v>
      </c>
      <c r="H2994" s="149">
        <f>_xll.xlShmInterpDisc($H$3&amp;T(CalculationTrigger),C2994)</f>
        <v>0.56718302705589219</v>
      </c>
      <c r="I2994" s="150">
        <f>_xll.xlShmInterpDisc($I$3&amp;T(CalculationTrigger),C2994)</f>
        <v>0.57425034940101138</v>
      </c>
      <c r="J2994" s="157">
        <f t="shared" si="138"/>
        <v>5.6946817219890304E-5</v>
      </c>
      <c r="K2994" s="158">
        <f t="shared" si="139"/>
        <v>0</v>
      </c>
      <c r="L2994" s="159">
        <f t="shared" si="140"/>
        <v>-3.0890792495577807E-4</v>
      </c>
    </row>
    <row r="2995" spans="2:12" x14ac:dyDescent="0.2">
      <c r="B2995" s="112" t="s">
        <v>2</v>
      </c>
      <c r="C2995" s="113">
        <f>_xll.qlCalendarAdvance("TARGET",C2994,B2995,"mf")</f>
        <v>57467</v>
      </c>
      <c r="D2995" s="120">
        <f>_xll.xlShmInterpRateFwd($D$3&amp;T(CalculationTrigger),C2995,,5,C2996)</f>
        <v>1.2537884861135946E-2</v>
      </c>
      <c r="E2995" s="120">
        <f>_xll.xlShmInterpRateFwd($E$3&amp;T(CalculationTrigger),C2995,,5,C2996)</f>
        <v>1.2455792279597536E-2</v>
      </c>
      <c r="F2995" s="121">
        <f>_xll.xlShmInterpRateFwd($F$3&amp;T(CalculationTrigger),C2995,,5,C2996)</f>
        <v>1.2083521665410582E-2</v>
      </c>
      <c r="G2995" s="148">
        <f>_xll.xlShmInterpDisc($G$3&amp;T(CalculationTrigger),C2995)</f>
        <v>0.56575354872162764</v>
      </c>
      <c r="H2995" s="149">
        <f>_xll.xlShmInterpDisc($H$3&amp;T(CalculationTrigger),C2995)</f>
        <v>0.56704745441237714</v>
      </c>
      <c r="I2995" s="150">
        <f>_xll.xlShmInterpDisc($I$3&amp;T(CalculationTrigger),C2995)</f>
        <v>0.57411717390199724</v>
      </c>
      <c r="J2995" s="157">
        <f t="shared" si="138"/>
        <v>5.6958774445433868E-5</v>
      </c>
      <c r="K2995" s="158">
        <f t="shared" si="139"/>
        <v>0</v>
      </c>
      <c r="L2995" s="159">
        <f t="shared" si="140"/>
        <v>-3.0893768374891639E-4</v>
      </c>
    </row>
    <row r="2996" spans="2:12" x14ac:dyDescent="0.2">
      <c r="B2996" s="112" t="s">
        <v>2</v>
      </c>
      <c r="C2996" s="113">
        <f>_xll.qlCalendarAdvance("TARGET",C2995,B2996,"mf")</f>
        <v>57474</v>
      </c>
      <c r="D2996" s="120">
        <f>_xll.xlShmInterpRateFwd($D$3&amp;T(CalculationTrigger),C2996,,5,C2997)</f>
        <v>1.2527235523552671E-2</v>
      </c>
      <c r="E2996" s="120">
        <f>_xll.xlShmInterpRateFwd($E$3&amp;T(CalculationTrigger),C2996,,5,C2997)</f>
        <v>1.2445023231695081E-2</v>
      </c>
      <c r="F2996" s="121">
        <f>_xll.xlShmInterpRateFwd($F$3&amp;T(CalculationTrigger),C2996,,5,C2997)</f>
        <v>1.2071714334847342E-2</v>
      </c>
      <c r="G2996" s="148">
        <f>_xll.xlShmInterpDisc($G$3&amp;T(CalculationTrigger),C2996)</f>
        <v>0.56561754452014701</v>
      </c>
      <c r="H2996" s="149">
        <f>_xll.xlShmInterpDisc($H$3&amp;T(CalculationTrigger),C2996)</f>
        <v>0.56691203148214531</v>
      </c>
      <c r="I2996" s="150">
        <f>_xll.xlShmInterpDisc($I$3&amp;T(CalculationTrigger),C2996)</f>
        <v>0.57398415951791515</v>
      </c>
      <c r="J2996" s="157">
        <f t="shared" si="138"/>
        <v>5.6970777651729109E-5</v>
      </c>
      <c r="K2996" s="158">
        <f t="shared" si="139"/>
        <v>0</v>
      </c>
      <c r="L2996" s="159">
        <f t="shared" si="140"/>
        <v>-3.0896791162466871E-4</v>
      </c>
    </row>
    <row r="2997" spans="2:12" x14ac:dyDescent="0.2">
      <c r="B2997" s="112" t="s">
        <v>2</v>
      </c>
      <c r="C2997" s="113">
        <f>_xll.qlCalendarAdvance("TARGET",C2996,B2997,"mf")</f>
        <v>57481</v>
      </c>
      <c r="D2997" s="120">
        <f>_xll.xlShmInterpRateFwd($D$3&amp;T(CalculationTrigger),C2997,,5,C2998)</f>
        <v>1.2516608965869511E-2</v>
      </c>
      <c r="E2997" s="120">
        <f>_xll.xlShmInterpRateFwd($E$3&amp;T(CalculationTrigger),C2997,,5,C2998)</f>
        <v>1.2434277385673599E-2</v>
      </c>
      <c r="F2997" s="121">
        <f>_xll.xlShmInterpRateFwd($F$3&amp;T(CalculationTrigger),C2997,,5,C2998)</f>
        <v>1.2059933068478577E-2</v>
      </c>
      <c r="G2997" s="148">
        <f>_xll.xlShmInterpDisc($G$3&amp;T(CalculationTrigger),C2997)</f>
        <v>0.56548168847611802</v>
      </c>
      <c r="H2997" s="149">
        <f>_xll.xlShmInterpDisc($H$3&amp;T(CalculationTrigger),C2997)</f>
        <v>0.56677675792204485</v>
      </c>
      <c r="I2997" s="150">
        <f>_xll.xlShmInterpDisc($I$3&amp;T(CalculationTrigger),C2997)</f>
        <v>0.57385130586518751</v>
      </c>
      <c r="J2997" s="157">
        <f t="shared" si="138"/>
        <v>5.6982826571851984E-5</v>
      </c>
      <c r="K2997" s="158">
        <f t="shared" si="139"/>
        <v>0</v>
      </c>
      <c r="L2997" s="159">
        <f t="shared" si="140"/>
        <v>-3.0899860654771619E-4</v>
      </c>
    </row>
    <row r="2998" spans="2:12" x14ac:dyDescent="0.2">
      <c r="B2998" s="112" t="s">
        <v>2</v>
      </c>
      <c r="C2998" s="113">
        <f>_xll.qlCalendarAdvance("TARGET",C2997,B2998,"mf")</f>
        <v>57488</v>
      </c>
      <c r="D2998" s="120">
        <f>_xll.xlShmInterpRateFwd($D$3&amp;T(CalculationTrigger),C2998,,5,C2999)</f>
        <v>1.2506005256314951E-2</v>
      </c>
      <c r="E2998" s="120">
        <f>_xll.xlShmInterpRateFwd($E$3&amp;T(CalculationTrigger),C2998,,5,C2999)</f>
        <v>1.2423554810866759E-2</v>
      </c>
      <c r="F2998" s="121">
        <f>_xll.xlShmInterpRateFwd($F$3&amp;T(CalculationTrigger),C2998,,5,C2999)</f>
        <v>1.2048177943813982E-2</v>
      </c>
      <c r="G2998" s="148">
        <f>_xll.xlShmInterpDisc($G$3&amp;T(CalculationTrigger),C2998)</f>
        <v>0.56534598025157923</v>
      </c>
      <c r="H2998" s="149">
        <f>_xll.xlShmInterpDisc($H$3&amp;T(CalculationTrigger),C2998)</f>
        <v>0.56664163338852491</v>
      </c>
      <c r="I2998" s="150">
        <f>_xll.xlShmInterpDisc($I$3&amp;T(CalculationTrigger),C2998)</f>
        <v>0.57371861255978129</v>
      </c>
      <c r="J2998" s="157">
        <f t="shared" si="138"/>
        <v>5.6994920938880382E-5</v>
      </c>
      <c r="K2998" s="158">
        <f t="shared" si="139"/>
        <v>0</v>
      </c>
      <c r="L2998" s="159">
        <f t="shared" si="140"/>
        <v>-3.0902976648275427E-4</v>
      </c>
    </row>
    <row r="2999" spans="2:12" x14ac:dyDescent="0.2">
      <c r="B2999" s="112" t="s">
        <v>2</v>
      </c>
      <c r="C2999" s="113">
        <f>_xll.qlCalendarAdvance("TARGET",C2998,B2999,"mf")</f>
        <v>57495</v>
      </c>
      <c r="D2999" s="120">
        <f>_xll.xlShmInterpRateFwd($D$3&amp;T(CalculationTrigger),C2999,,5,C3000)</f>
        <v>1.249542446325643E-2</v>
      </c>
      <c r="E2999" s="120">
        <f>_xll.xlShmInterpRateFwd($E$3&amp;T(CalculationTrigger),C2999,,5,C3000)</f>
        <v>1.2412855576654509E-2</v>
      </c>
      <c r="F2999" s="121">
        <f>_xll.xlShmInterpRateFwd($F$3&amp;T(CalculationTrigger),C2999,,5,C3000)</f>
        <v>1.2036449038345809E-2</v>
      </c>
      <c r="G2999" s="148">
        <f>_xll.xlShmInterpDisc($G$3&amp;T(CalculationTrigger),C2999)</f>
        <v>0.56521041950817907</v>
      </c>
      <c r="H2999" s="149">
        <f>_xll.xlShmInterpDisc($H$3&amp;T(CalculationTrigger),C2999)</f>
        <v>0.56650665753763596</v>
      </c>
      <c r="I2999" s="150">
        <f>_xll.xlShmInterpDisc($I$3&amp;T(CalculationTrigger),C2999)</f>
        <v>0.57358607921720728</v>
      </c>
      <c r="J2999" s="157">
        <f t="shared" si="138"/>
        <v>5.7007060485874703E-5</v>
      </c>
      <c r="K2999" s="158">
        <f t="shared" si="139"/>
        <v>0</v>
      </c>
      <c r="L2999" s="159">
        <f t="shared" si="140"/>
        <v>-3.0906138939445512E-4</v>
      </c>
    </row>
    <row r="3000" spans="2:12" x14ac:dyDescent="0.2">
      <c r="B3000" s="112" t="s">
        <v>2</v>
      </c>
      <c r="C3000" s="113">
        <f>_xll.qlCalendarAdvance("TARGET",C2999,B3000,"mf")</f>
        <v>57502</v>
      </c>
      <c r="D3000" s="120">
        <f>_xll.xlShmInterpRateFwd($D$3&amp;T(CalculationTrigger),C3000,,5,C3001)</f>
        <v>1.2484866654899163E-2</v>
      </c>
      <c r="E3000" s="120">
        <f>_xll.xlShmInterpRateFwd($E$3&amp;T(CalculationTrigger),C3000,,5,C3001)</f>
        <v>1.2402179752358826E-2</v>
      </c>
      <c r="F3000" s="121">
        <f>_xll.xlShmInterpRateFwd($F$3&amp;T(CalculationTrigger),C3000,,5,C3001)</f>
        <v>1.2024746429560461E-2</v>
      </c>
      <c r="G3000" s="148">
        <f>_xll.xlShmInterpDisc($G$3&amp;T(CalculationTrigger),C3000)</f>
        <v>0.56507500590717441</v>
      </c>
      <c r="H3000" s="149">
        <f>_xll.xlShmInterpDisc($H$3&amp;T(CalculationTrigger),C3000)</f>
        <v>0.56637183002502911</v>
      </c>
      <c r="I3000" s="150">
        <f>_xll.xlShmInterpDisc($I$3&amp;T(CalculationTrigger),C3000)</f>
        <v>0.57345370545252039</v>
      </c>
      <c r="J3000" s="157">
        <f t="shared" si="138"/>
        <v>5.7019244945922246E-5</v>
      </c>
      <c r="K3000" s="158">
        <f t="shared" si="139"/>
        <v>0</v>
      </c>
      <c r="L3000" s="159">
        <f t="shared" si="140"/>
        <v>-3.0909347324751136E-4</v>
      </c>
    </row>
    <row r="3001" spans="2:12" x14ac:dyDescent="0.2">
      <c r="B3001" s="112" t="s">
        <v>2</v>
      </c>
      <c r="C3001" s="113">
        <f>_xll.qlCalendarAdvance("TARGET",C3000,B3001,"mf")</f>
        <v>57509</v>
      </c>
      <c r="D3001" s="120">
        <f>_xll.xlShmInterpRateFwd($D$3&amp;T(CalculationTrigger),C3001,,5,C3002)</f>
        <v>1.2474331899558362E-2</v>
      </c>
      <c r="E3001" s="120">
        <f>_xll.xlShmInterpRateFwd($E$3&amp;T(CalculationTrigger),C3001,,5,C3002)</f>
        <v>1.2391527407347971E-2</v>
      </c>
      <c r="F3001" s="121">
        <f>_xll.xlShmInterpRateFwd($F$3&amp;T(CalculationTrigger),C3001,,5,C3002)</f>
        <v>1.2013070194944277E-2</v>
      </c>
      <c r="G3001" s="148">
        <f>_xll.xlShmInterpDisc($G$3&amp;T(CalculationTrigger),C3001)</f>
        <v>0.5649397391094324</v>
      </c>
      <c r="H3001" s="149">
        <f>_xll.xlShmInterpDisc($H$3&amp;T(CalculationTrigger),C3001)</f>
        <v>0.56623715050595713</v>
      </c>
      <c r="I3001" s="150">
        <f>_xll.xlShmInterpDisc($I$3&amp;T(CalculationTrigger),C3001)</f>
        <v>0.57332149088031992</v>
      </c>
      <c r="J3001" s="157">
        <f t="shared" si="138"/>
        <v>5.7031474052084496E-5</v>
      </c>
      <c r="K3001" s="158">
        <f t="shared" si="139"/>
        <v>0</v>
      </c>
      <c r="L3001" s="159">
        <f t="shared" si="140"/>
        <v>-3.0912601600660398E-4</v>
      </c>
    </row>
    <row r="3002" spans="2:12" x14ac:dyDescent="0.2">
      <c r="B3002" s="112" t="s">
        <v>2</v>
      </c>
      <c r="C3002" s="113">
        <f>_xll.qlCalendarAdvance("TARGET",C3001,B3002,"mf")</f>
        <v>57516</v>
      </c>
      <c r="D3002" s="120">
        <f>_xll.xlShmInterpRateFwd($D$3&amp;T(CalculationTrigger),C3002,,5,C3003)</f>
        <v>1.246382026552023E-2</v>
      </c>
      <c r="E3002" s="120">
        <f>_xll.xlShmInterpRateFwd($E$3&amp;T(CalculationTrigger),C3002,,5,C3003)</f>
        <v>1.2380898610955406E-2</v>
      </c>
      <c r="F3002" s="121">
        <f>_xll.xlShmInterpRateFwd($F$3&amp;T(CalculationTrigger),C3002,,5,C3003)</f>
        <v>1.2001420412000918E-2</v>
      </c>
      <c r="G3002" s="148">
        <f>_xll.xlShmInterpDisc($G$3&amp;T(CalculationTrigger),C3002)</f>
        <v>0.56480461877542953</v>
      </c>
      <c r="H3002" s="149">
        <f>_xll.xlShmInterpDisc($H$3&amp;T(CalculationTrigger),C3002)</f>
        <v>0.566102618635274</v>
      </c>
      <c r="I3002" s="150">
        <f>_xll.xlShmInterpDisc($I$3&amp;T(CalculationTrigger),C3002)</f>
        <v>0.5731894351147494</v>
      </c>
      <c r="J3002" s="157">
        <f t="shared" si="138"/>
        <v>5.7043747537435933E-5</v>
      </c>
      <c r="K3002" s="158">
        <f t="shared" si="139"/>
        <v>0</v>
      </c>
      <c r="L3002" s="159">
        <f t="shared" si="140"/>
        <v>-3.0915901563641912E-4</v>
      </c>
    </row>
    <row r="3003" spans="2:12" x14ac:dyDescent="0.2">
      <c r="B3003" s="112" t="s">
        <v>2</v>
      </c>
      <c r="C3003" s="113">
        <f>_xll.qlCalendarAdvance("TARGET",C3002,B3003,"mf")</f>
        <v>57523</v>
      </c>
      <c r="D3003" s="120">
        <f>_xll.xlShmInterpRateFwd($D$3&amp;T(CalculationTrigger),C3003,,5,C3004)</f>
        <v>1.2453331821059333E-2</v>
      </c>
      <c r="E3003" s="120">
        <f>_xll.xlShmInterpRateFwd($E$3&amp;T(CalculationTrigger),C3003,,5,C3004)</f>
        <v>1.2370293432543502E-2</v>
      </c>
      <c r="F3003" s="121">
        <f>_xll.xlShmInterpRateFwd($F$3&amp;T(CalculationTrigger),C3003,,5,C3004)</f>
        <v>1.198979715817027E-2</v>
      </c>
      <c r="G3003" s="148">
        <f>_xll.xlShmInterpDisc($G$3&amp;T(CalculationTrigger),C3003)</f>
        <v>0.56466964456525204</v>
      </c>
      <c r="H3003" s="149">
        <f>_xll.xlShmInterpDisc($H$3&amp;T(CalculationTrigger),C3003)</f>
        <v>0.56596823406743546</v>
      </c>
      <c r="I3003" s="150">
        <f>_xll.xlShmInterpDisc($I$3&amp;T(CalculationTrigger),C3003)</f>
        <v>0.57305753776949664</v>
      </c>
      <c r="J3003" s="157">
        <f t="shared" si="138"/>
        <v>5.7056065135058456E-5</v>
      </c>
      <c r="K3003" s="158">
        <f t="shared" si="139"/>
        <v>0</v>
      </c>
      <c r="L3003" s="159">
        <f t="shared" si="140"/>
        <v>-3.0919247010163196E-4</v>
      </c>
    </row>
    <row r="3004" spans="2:12" x14ac:dyDescent="0.2">
      <c r="B3004" s="112" t="s">
        <v>2</v>
      </c>
      <c r="C3004" s="113">
        <f>_xll.qlCalendarAdvance("TARGET",C3003,B3004,"mf")</f>
        <v>57530</v>
      </c>
      <c r="D3004" s="120">
        <f>_xll.xlShmInterpRateFwd($D$3&amp;T(CalculationTrigger),C3004,,5,C3005)</f>
        <v>1.2442866634450199E-2</v>
      </c>
      <c r="E3004" s="120">
        <f>_xll.xlShmInterpRateFwd($E$3&amp;T(CalculationTrigger),C3004,,5,C3005)</f>
        <v>1.2359711941457206E-2</v>
      </c>
      <c r="F3004" s="121">
        <f>_xll.xlShmInterpRateFwd($F$3&amp;T(CalculationTrigger),C3004,,5,C3005)</f>
        <v>1.1978200511002216E-2</v>
      </c>
      <c r="G3004" s="148">
        <f>_xll.xlShmInterpDisc($G$3&amp;T(CalculationTrigger),C3004)</f>
        <v>0.56453481613859613</v>
      </c>
      <c r="H3004" s="149">
        <f>_xll.xlShmInterpDisc($H$3&amp;T(CalculationTrigger),C3004)</f>
        <v>0.56583399645649868</v>
      </c>
      <c r="I3004" s="150">
        <f>_xll.xlShmInterpDisc($I$3&amp;T(CalculationTrigger),C3004)</f>
        <v>0.57292579845779434</v>
      </c>
      <c r="J3004" s="157">
        <f t="shared" si="138"/>
        <v>5.7068426578022E-5</v>
      </c>
      <c r="K3004" s="158">
        <f t="shared" si="139"/>
        <v>0</v>
      </c>
      <c r="L3004" s="159">
        <f t="shared" si="140"/>
        <v>-3.0922637736693995E-4</v>
      </c>
    </row>
    <row r="3005" spans="2:12" x14ac:dyDescent="0.2">
      <c r="B3005" s="112" t="s">
        <v>2</v>
      </c>
      <c r="C3005" s="113">
        <f>_xll.qlCalendarAdvance("TARGET",C3004,B3005,"mf")</f>
        <v>57537</v>
      </c>
      <c r="D3005" s="120">
        <f>_xll.xlShmInterpRateFwd($D$3&amp;T(CalculationTrigger),C3005,,5,C3006)</f>
        <v>1.2432424773978882E-2</v>
      </c>
      <c r="E3005" s="120">
        <f>_xll.xlShmInterpRateFwd($E$3&amp;T(CalculationTrigger),C3005,,5,C3006)</f>
        <v>1.2349154207035624E-2</v>
      </c>
      <c r="F3005" s="121">
        <f>_xll.xlShmInterpRateFwd($F$3&amp;T(CalculationTrigger),C3005,,5,C3006)</f>
        <v>1.1966630547942321E-2</v>
      </c>
      <c r="G3005" s="148">
        <f>_xll.xlShmInterpDisc($G$3&amp;T(CalculationTrigger),C3005)</f>
        <v>0.56440013315476822</v>
      </c>
      <c r="H3005" s="149">
        <f>_xll.xlShmInterpDisc($H$3&amp;T(CalculationTrigger),C3005)</f>
        <v>0.5656999054561227</v>
      </c>
      <c r="I3005" s="150">
        <f>_xll.xlShmInterpDisc($I$3&amp;T(CalculationTrigger),C3005)</f>
        <v>0.57279421679241904</v>
      </c>
      <c r="J3005" s="157">
        <f t="shared" si="138"/>
        <v>5.7080831599395637E-5</v>
      </c>
      <c r="K3005" s="158">
        <f t="shared" si="139"/>
        <v>0</v>
      </c>
      <c r="L3005" s="159">
        <f t="shared" si="140"/>
        <v>-3.0926073539701954E-4</v>
      </c>
    </row>
    <row r="3006" spans="2:12" x14ac:dyDescent="0.2">
      <c r="B3006" s="112" t="s">
        <v>2</v>
      </c>
      <c r="C3006" s="113">
        <f>_xll.qlCalendarAdvance("TARGET",C3005,B3006,"mf")</f>
        <v>57544</v>
      </c>
      <c r="D3006" s="120">
        <f>_xll.xlShmInterpRateFwd($D$3&amp;T(CalculationTrigger),C3006,,5,C3007)</f>
        <v>1.2422006307908226E-2</v>
      </c>
      <c r="E3006" s="120">
        <f>_xll.xlShmInterpRateFwd($E$3&amp;T(CalculationTrigger),C3006,,5,C3007)</f>
        <v>1.2338620298623608E-2</v>
      </c>
      <c r="F3006" s="121">
        <f>_xll.xlShmInterpRateFwd($F$3&amp;T(CalculationTrigger),C3006,,5,C3007)</f>
        <v>1.1955087346499808E-2</v>
      </c>
      <c r="G3006" s="148">
        <f>_xll.xlShmInterpDisc($G$3&amp;T(CalculationTrigger),C3006)</f>
        <v>0.56426559527268494</v>
      </c>
      <c r="H3006" s="149">
        <f>_xll.xlShmInterpDisc($H$3&amp;T(CalculationTrigger),C3006)</f>
        <v>0.56556596071956866</v>
      </c>
      <c r="I3006" s="150">
        <f>_xll.xlShmInterpDisc($I$3&amp;T(CalculationTrigger),C3006)</f>
        <v>0.5726627923856924</v>
      </c>
      <c r="J3006" s="157">
        <f t="shared" si="138"/>
        <v>5.7093279932250303E-5</v>
      </c>
      <c r="K3006" s="158">
        <f t="shared" si="139"/>
        <v>0</v>
      </c>
      <c r="L3006" s="159">
        <f t="shared" si="140"/>
        <v>-3.0929554215655398E-4</v>
      </c>
    </row>
    <row r="3007" spans="2:12" x14ac:dyDescent="0.2">
      <c r="B3007" s="112" t="s">
        <v>2</v>
      </c>
      <c r="C3007" s="113">
        <f>_xll.qlCalendarAdvance("TARGET",C3006,B3007,"mf")</f>
        <v>57551</v>
      </c>
      <c r="D3007" s="120">
        <f>_xll.xlShmInterpRateFwd($D$3&amp;T(CalculationTrigger),C3007,,5,C3008)</f>
        <v>1.2411611304564741E-2</v>
      </c>
      <c r="E3007" s="120">
        <f>_xll.xlShmInterpRateFwd($E$3&amp;T(CalculationTrigger),C3007,,5,C3008)</f>
        <v>1.2328110285589128E-2</v>
      </c>
      <c r="F3007" s="121">
        <f>_xll.xlShmInterpRateFwd($F$3&amp;T(CalculationTrigger),C3007,,5,C3008)</f>
        <v>1.1943570984137508E-2</v>
      </c>
      <c r="G3007" s="148">
        <f>_xll.xlShmInterpDisc($G$3&amp;T(CalculationTrigger),C3007)</f>
        <v>0.56413120215087331</v>
      </c>
      <c r="H3007" s="149">
        <f>_xll.xlShmInterpDisc($H$3&amp;T(CalculationTrigger),C3007)</f>
        <v>0.56543216189969969</v>
      </c>
      <c r="I3007" s="150">
        <f>_xll.xlShmInterpDisc($I$3&amp;T(CalculationTrigger),C3007)</f>
        <v>0.57253152484948033</v>
      </c>
      <c r="J3007" s="157">
        <f t="shared" si="138"/>
        <v>5.7105771309658778E-5</v>
      </c>
      <c r="K3007" s="158">
        <f t="shared" si="139"/>
        <v>0</v>
      </c>
      <c r="L3007" s="159">
        <f t="shared" si="140"/>
        <v>-3.0933079561022827E-4</v>
      </c>
    </row>
    <row r="3008" spans="2:12" x14ac:dyDescent="0.2">
      <c r="B3008" s="112" t="s">
        <v>2</v>
      </c>
      <c r="C3008" s="113">
        <f>_xll.qlCalendarAdvance("TARGET",C3007,B3008,"mf")</f>
        <v>57558</v>
      </c>
      <c r="D3008" s="120">
        <f>_xll.xlShmInterpRateFwd($D$3&amp;T(CalculationTrigger),C3008,,5,C3009)</f>
        <v>1.2401239832211175E-2</v>
      </c>
      <c r="E3008" s="120">
        <f>_xll.xlShmInterpRateFwd($E$3&amp;T(CalculationTrigger),C3008,,5,C3009)</f>
        <v>1.2317624237288527E-2</v>
      </c>
      <c r="F3008" s="121">
        <f>_xll.xlShmInterpRateFwd($F$3&amp;T(CalculationTrigger),C3008,,5,C3009)</f>
        <v>1.1932081538381907E-2</v>
      </c>
      <c r="G3008" s="148">
        <f>_xll.xlShmInterpDisc($G$3&amp;T(CalculationTrigger),C3008)</f>
        <v>0.56399695344747047</v>
      </c>
      <c r="H3008" s="149">
        <f>_xll.xlShmInterpDisc($H$3&amp;T(CalculationTrigger),C3008)</f>
        <v>0.56529850864898101</v>
      </c>
      <c r="I3008" s="150">
        <f>_xll.xlShmInterpDisc($I$3&amp;T(CalculationTrigger),C3008)</f>
        <v>0.5724004137951938</v>
      </c>
      <c r="J3008" s="157">
        <f t="shared" si="138"/>
        <v>5.7118305464703964E-5</v>
      </c>
      <c r="K3008" s="158">
        <f t="shared" si="139"/>
        <v>0</v>
      </c>
      <c r="L3008" s="159">
        <f t="shared" si="140"/>
        <v>-3.0936649372272936E-4</v>
      </c>
    </row>
    <row r="3009" spans="2:12" x14ac:dyDescent="0.2">
      <c r="B3009" s="112" t="s">
        <v>2</v>
      </c>
      <c r="C3009" s="113">
        <f>_xll.qlCalendarAdvance("TARGET",C3008,B3009,"mf")</f>
        <v>57565</v>
      </c>
      <c r="D3009" s="120">
        <f>_xll.xlShmInterpRateFwd($D$3&amp;T(CalculationTrigger),C3009,,5,C3010)</f>
        <v>1.2390891959087071E-2</v>
      </c>
      <c r="E3009" s="120">
        <f>_xll.xlShmInterpRateFwd($E$3&amp;T(CalculationTrigger),C3009,,5,C3010)</f>
        <v>1.2307162223031765E-2</v>
      </c>
      <c r="F3009" s="121">
        <f>_xll.xlShmInterpRateFwd($F$3&amp;T(CalculationTrigger),C3009,,5,C3010)</f>
        <v>1.1920619086695736E-2</v>
      </c>
      <c r="G3009" s="148">
        <f>_xll.xlShmInterpDisc($G$3&amp;T(CalculationTrigger),C3009)</f>
        <v>0.5638628488202243</v>
      </c>
      <c r="H3009" s="149">
        <f>_xll.xlShmInterpDisc($H$3&amp;T(CalculationTrigger),C3009)</f>
        <v>0.56516500061947994</v>
      </c>
      <c r="I3009" s="150">
        <f>_xll.xlShmInterpDisc($I$3&amp;T(CalculationTrigger),C3009)</f>
        <v>0.57226945883378799</v>
      </c>
      <c r="J3009" s="157">
        <f t="shared" si="138"/>
        <v>5.713088213045131E-5</v>
      </c>
      <c r="K3009" s="158">
        <f t="shared" si="139"/>
        <v>0</v>
      </c>
      <c r="L3009" s="159">
        <f t="shared" si="140"/>
        <v>-3.0940263445874142E-4</v>
      </c>
    </row>
    <row r="3010" spans="2:12" x14ac:dyDescent="0.2">
      <c r="B3010" s="112" t="s">
        <v>2</v>
      </c>
      <c r="C3010" s="113">
        <f>_xll.qlCalendarAdvance("TARGET",C3009,B3010,"mf")</f>
        <v>57572</v>
      </c>
      <c r="D3010" s="120">
        <f>_xll.xlShmInterpRateFwd($D$3&amp;T(CalculationTrigger),C3010,,5,C3011)</f>
        <v>1.2380567753513009E-2</v>
      </c>
      <c r="E3010" s="120">
        <f>_xll.xlShmInterpRateFwd($E$3&amp;T(CalculationTrigger),C3010,,5,C3011)</f>
        <v>1.2296724312192467E-2</v>
      </c>
      <c r="F3010" s="121">
        <f>_xll.xlShmInterpRateFwd($F$3&amp;T(CalculationTrigger),C3010,,5,C3011)</f>
        <v>1.1909183706553247E-2</v>
      </c>
      <c r="G3010" s="148">
        <f>_xll.xlShmInterpDisc($G$3&amp;T(CalculationTrigger),C3010)</f>
        <v>0.56372888792649389</v>
      </c>
      <c r="H3010" s="149">
        <f>_xll.xlShmInterpDisc($H$3&amp;T(CalculationTrigger),C3010)</f>
        <v>0.56503163746286678</v>
      </c>
      <c r="I3010" s="150">
        <f>_xll.xlShmInterpDisc($I$3&amp;T(CalculationTrigger),C3010)</f>
        <v>0.57213865957576326</v>
      </c>
      <c r="J3010" s="157">
        <f t="shared" si="138"/>
        <v>5.7143501039970816E-5</v>
      </c>
      <c r="K3010" s="158">
        <f t="shared" si="139"/>
        <v>0</v>
      </c>
      <c r="L3010" s="159">
        <f t="shared" si="140"/>
        <v>-3.0943921578294588E-4</v>
      </c>
    </row>
    <row r="3011" spans="2:12" x14ac:dyDescent="0.2">
      <c r="B3011" s="112" t="s">
        <v>2</v>
      </c>
      <c r="C3011" s="113">
        <f>_xll.qlCalendarAdvance("TARGET",C3010,B3011,"mf")</f>
        <v>57579</v>
      </c>
      <c r="D3011" s="120">
        <f>_xll.xlShmInterpRateFwd($D$3&amp;T(CalculationTrigger),C3011,,5,C3012)</f>
        <v>1.2370267283803731E-2</v>
      </c>
      <c r="E3011" s="120">
        <f>_xll.xlShmInterpRateFwd($E$3&amp;T(CalculationTrigger),C3011,,5,C3012)</f>
        <v>1.228631057413263E-2</v>
      </c>
      <c r="F3011" s="121">
        <f>_xll.xlShmInterpRateFwd($F$3&amp;T(CalculationTrigger),C3011,,5,C3012)</f>
        <v>1.1897775475486563E-2</v>
      </c>
      <c r="G3011" s="148">
        <f>_xll.xlShmInterpDisc($G$3&amp;T(CalculationTrigger),C3011)</f>
        <v>0.56359507042324886</v>
      </c>
      <c r="H3011" s="149">
        <f>_xll.xlShmInterpDisc($H$3&amp;T(CalculationTrigger),C3011)</f>
        <v>0.56489841883041403</v>
      </c>
      <c r="I3011" s="150">
        <f>_xll.xlShmInterpDisc($I$3&amp;T(CalculationTrigger),C3011)</f>
        <v>0.57200801563116488</v>
      </c>
      <c r="J3011" s="157">
        <f t="shared" si="138"/>
        <v>5.7156161926337091E-5</v>
      </c>
      <c r="K3011" s="158">
        <f t="shared" si="139"/>
        <v>0</v>
      </c>
      <c r="L3011" s="159">
        <f t="shared" si="140"/>
        <v>-3.0947623566002772E-4</v>
      </c>
    </row>
    <row r="3012" spans="2:12" x14ac:dyDescent="0.2">
      <c r="B3012" s="112" t="s">
        <v>2</v>
      </c>
      <c r="C3012" s="113">
        <f>_xll.qlCalendarAdvance("TARGET",C3011,B3012,"mf")</f>
        <v>57586</v>
      </c>
      <c r="D3012" s="120">
        <f>_xll.xlShmInterpRateFwd($D$3&amp;T(CalculationTrigger),C3012,,5,C3013)</f>
        <v>1.2359990618146523E-2</v>
      </c>
      <c r="E3012" s="120">
        <f>_xll.xlShmInterpRateFwd($E$3&amp;T(CalculationTrigger),C3012,,5,C3013)</f>
        <v>1.2275921078162087E-2</v>
      </c>
      <c r="F3012" s="121">
        <f>_xll.xlShmInterpRateFwd($F$3&amp;T(CalculationTrigger),C3012,,5,C3013)</f>
        <v>1.1886394470940878E-2</v>
      </c>
      <c r="G3012" s="148">
        <f>_xll.xlShmInterpDisc($G$3&amp;T(CalculationTrigger),C3012)</f>
        <v>0.56346139596706935</v>
      </c>
      <c r="H3012" s="149">
        <f>_xll.xlShmInterpDisc($H$3&amp;T(CalculationTrigger),C3012)</f>
        <v>0.56476534437299675</v>
      </c>
      <c r="I3012" s="150">
        <f>_xll.xlShmInterpDisc($I$3&amp;T(CalculationTrigger),C3012)</f>
        <v>0.57187752660958258</v>
      </c>
      <c r="J3012" s="157">
        <f t="shared" si="138"/>
        <v>5.7168864522634801E-5</v>
      </c>
      <c r="K3012" s="158">
        <f t="shared" si="139"/>
        <v>0</v>
      </c>
      <c r="L3012" s="159">
        <f t="shared" si="140"/>
        <v>-3.0951369205467006E-4</v>
      </c>
    </row>
    <row r="3013" spans="2:12" x14ac:dyDescent="0.2">
      <c r="B3013" s="112" t="s">
        <v>2</v>
      </c>
      <c r="C3013" s="113">
        <f>_xll.qlCalendarAdvance("TARGET",C3012,B3013,"mf")</f>
        <v>57593</v>
      </c>
      <c r="D3013" s="120">
        <f>_xll.xlShmInterpRateFwd($D$3&amp;T(CalculationTrigger),C3013,,5,C3014)</f>
        <v>1.2349737824902373E-2</v>
      </c>
      <c r="E3013" s="120">
        <f>_xll.xlShmInterpRateFwd($E$3&amp;T(CalculationTrigger),C3013,,5,C3014)</f>
        <v>1.2265555893665911E-2</v>
      </c>
      <c r="F3013" s="121">
        <f>_xll.xlShmInterpRateFwd($F$3&amp;T(CalculationTrigger),C3013,,5,C3014)</f>
        <v>1.1875040770407672E-2</v>
      </c>
      <c r="G3013" s="148">
        <f>_xll.xlShmInterpDisc($G$3&amp;T(CalculationTrigger),C3013)</f>
        <v>0.56332786421414771</v>
      </c>
      <c r="H3013" s="149">
        <f>_xll.xlShmInterpDisc($H$3&amp;T(CalculationTrigger),C3013)</f>
        <v>0.56463241374109319</v>
      </c>
      <c r="I3013" s="150">
        <f>_xll.xlShmInterpDisc($I$3&amp;T(CalculationTrigger),C3013)</f>
        <v>0.57174719212015146</v>
      </c>
      <c r="J3013" s="157">
        <f t="shared" ref="J3013:J3076" si="141">-365*LN(G3013/$H3013)/($C3013-$C$4)</f>
        <v>5.7181608561920109E-5</v>
      </c>
      <c r="K3013" s="158">
        <f t="shared" ref="K3013:K3076" si="142">-365*LN(H3013/$H3013)/($C3013-$C$4)</f>
        <v>0</v>
      </c>
      <c r="L3013" s="159">
        <f t="shared" ref="L3013:L3076" si="143">-365*LN(I3013/$H3013)/($C3013-$C$4)</f>
        <v>-3.0955158293155495E-4</v>
      </c>
    </row>
    <row r="3014" spans="2:12" x14ac:dyDescent="0.2">
      <c r="B3014" s="112" t="s">
        <v>2</v>
      </c>
      <c r="C3014" s="113">
        <f>_xll.qlCalendarAdvance("TARGET",C3013,B3014,"mf")</f>
        <v>57600</v>
      </c>
      <c r="D3014" s="120">
        <f>_xll.xlShmInterpRateFwd($D$3&amp;T(CalculationTrigger),C3014,,5,C3015)</f>
        <v>1.2339508972333775E-2</v>
      </c>
      <c r="E3014" s="120">
        <f>_xll.xlShmInterpRateFwd($E$3&amp;T(CalculationTrigger),C3014,,5,C3015)</f>
        <v>1.2255215089977015E-2</v>
      </c>
      <c r="F3014" s="121">
        <f>_xll.xlShmInterpRateFwd($F$3&amp;T(CalculationTrigger),C3014,,5,C3015)</f>
        <v>1.1863714451418912E-2</v>
      </c>
      <c r="G3014" s="148">
        <f>_xll.xlShmInterpDisc($G$3&amp;T(CalculationTrigger),C3014)</f>
        <v>0.56319447482028673</v>
      </c>
      <c r="H3014" s="149">
        <f>_xll.xlShmInterpDisc($H$3&amp;T(CalculationTrigger),C3014)</f>
        <v>0.56449962658478414</v>
      </c>
      <c r="I3014" s="150">
        <f>_xll.xlShmInterpDisc($I$3&amp;T(CalculationTrigger),C3014)</f>
        <v>0.57161701177155166</v>
      </c>
      <c r="J3014" s="157">
        <f t="shared" si="141"/>
        <v>5.7194393777270246E-5</v>
      </c>
      <c r="K3014" s="158">
        <f t="shared" si="142"/>
        <v>0</v>
      </c>
      <c r="L3014" s="159">
        <f t="shared" si="143"/>
        <v>-3.0958990625537411E-4</v>
      </c>
    </row>
    <row r="3015" spans="2:12" x14ac:dyDescent="0.2">
      <c r="B3015" s="112" t="s">
        <v>2</v>
      </c>
      <c r="C3015" s="113">
        <f>_xll.qlCalendarAdvance("TARGET",C3014,B3015,"mf")</f>
        <v>57607</v>
      </c>
      <c r="D3015" s="120">
        <f>_xll.xlShmInterpRateFwd($D$3&amp;T(CalculationTrigger),C3015,,5,C3016)</f>
        <v>1.2329304128703178E-2</v>
      </c>
      <c r="E3015" s="120">
        <f>_xll.xlShmInterpRateFwd($E$3&amp;T(CalculationTrigger),C3015,,5,C3016)</f>
        <v>1.2244898736439852E-2</v>
      </c>
      <c r="F3015" s="121">
        <f>_xll.xlShmInterpRateFwd($F$3&amp;T(CalculationTrigger),C3015,,5,C3016)</f>
        <v>1.1852415591396482E-2</v>
      </c>
      <c r="G3015" s="148">
        <f>_xll.xlShmInterpDisc($G$3&amp;T(CalculationTrigger),C3015)</f>
        <v>0.56306122744090081</v>
      </c>
      <c r="H3015" s="149">
        <f>_xll.xlShmInterpDisc($H$3&amp;T(CalculationTrigger),C3015)</f>
        <v>0.56436698255375362</v>
      </c>
      <c r="I3015" s="150">
        <f>_xll.xlShmInterpDisc($I$3&amp;T(CalculationTrigger),C3015)</f>
        <v>0.57148698517200791</v>
      </c>
      <c r="J3015" s="157">
        <f t="shared" si="141"/>
        <v>5.7207219901764234E-5</v>
      </c>
      <c r="K3015" s="158">
        <f t="shared" si="142"/>
        <v>0</v>
      </c>
      <c r="L3015" s="159">
        <f t="shared" si="143"/>
        <v>-3.0962865999080842E-4</v>
      </c>
    </row>
    <row r="3016" spans="2:12" x14ac:dyDescent="0.2">
      <c r="B3016" s="112" t="s">
        <v>2</v>
      </c>
      <c r="C3016" s="113">
        <f>_xll.qlCalendarAdvance("TARGET",C3015,B3016,"mf")</f>
        <v>57614</v>
      </c>
      <c r="D3016" s="120">
        <f>_xll.xlShmInterpRateFwd($D$3&amp;T(CalculationTrigger),C3016,,5,C3017)</f>
        <v>1.2319123362307742E-2</v>
      </c>
      <c r="E3016" s="120">
        <f>_xll.xlShmInterpRateFwd($E$3&amp;T(CalculationTrigger),C3016,,5,C3017)</f>
        <v>1.2234606902410416E-2</v>
      </c>
      <c r="F3016" s="121">
        <f>_xll.xlShmInterpRateFwd($F$3&amp;T(CalculationTrigger),C3016,,5,C3017)</f>
        <v>1.1841144267889629E-2</v>
      </c>
      <c r="G3016" s="148">
        <f>_xll.xlShmInterpDisc($G$3&amp;T(CalculationTrigger),C3016)</f>
        <v>0.56292812173101603</v>
      </c>
      <c r="H3016" s="149">
        <f>_xll.xlShmInterpDisc($H$3&amp;T(CalculationTrigger),C3016)</f>
        <v>0.56423448129728881</v>
      </c>
      <c r="I3016" s="150">
        <f>_xll.xlShmInterpDisc($I$3&amp;T(CalculationTrigger),C3016)</f>
        <v>0.57135711192929062</v>
      </c>
      <c r="J3016" s="157">
        <f t="shared" si="141"/>
        <v>5.7220086668471835E-5</v>
      </c>
      <c r="K3016" s="158">
        <f t="shared" si="142"/>
        <v>0</v>
      </c>
      <c r="L3016" s="159">
        <f t="shared" si="143"/>
        <v>-3.0966784210253816E-4</v>
      </c>
    </row>
    <row r="3017" spans="2:12" x14ac:dyDescent="0.2">
      <c r="B3017" s="112" t="s">
        <v>2</v>
      </c>
      <c r="C3017" s="113">
        <f>_xll.qlCalendarAdvance("TARGET",C3016,B3017,"mf")</f>
        <v>57621</v>
      </c>
      <c r="D3017" s="120">
        <f>_xll.xlShmInterpRateFwd($D$3&amp;T(CalculationTrigger),C3017,,5,C3018)</f>
        <v>1.2308966741427209E-2</v>
      </c>
      <c r="E3017" s="120">
        <f>_xll.xlShmInterpRateFwd($E$3&amp;T(CalculationTrigger),C3017,,5,C3018)</f>
        <v>1.2224339657244659E-2</v>
      </c>
      <c r="F3017" s="121">
        <f>_xll.xlShmInterpRateFwd($F$3&amp;T(CalculationTrigger),C3017,,5,C3018)</f>
        <v>1.1829900558354889E-2</v>
      </c>
      <c r="G3017" s="148">
        <f>_xll.xlShmInterpDisc($G$3&amp;T(CalculationTrigger),C3017)</f>
        <v>0.56279515734526997</v>
      </c>
      <c r="H3017" s="149">
        <f>_xll.xlShmInterpDisc($H$3&amp;T(CalculationTrigger),C3017)</f>
        <v>0.56410212246428015</v>
      </c>
      <c r="I3017" s="150">
        <f>_xll.xlShmInterpDisc($I$3&amp;T(CalculationTrigger),C3017)</f>
        <v>0.5712273916507149</v>
      </c>
      <c r="J3017" s="157">
        <f t="shared" si="141"/>
        <v>5.7232993810464597E-5</v>
      </c>
      <c r="K3017" s="158">
        <f t="shared" si="142"/>
        <v>0</v>
      </c>
      <c r="L3017" s="159">
        <f t="shared" si="143"/>
        <v>-3.097074505552499E-4</v>
      </c>
    </row>
    <row r="3018" spans="2:12" x14ac:dyDescent="0.2">
      <c r="B3018" s="112" t="s">
        <v>2</v>
      </c>
      <c r="C3018" s="113">
        <f>_xll.qlCalendarAdvance("TARGET",C3017,B3018,"mf")</f>
        <v>57628</v>
      </c>
      <c r="D3018" s="120">
        <f>_xll.xlShmInterpRateFwd($D$3&amp;T(CalculationTrigger),C3018,,5,C3019)</f>
        <v>1.2298834334318116E-2</v>
      </c>
      <c r="E3018" s="120">
        <f>_xll.xlShmInterpRateFwd($E$3&amp;T(CalculationTrigger),C3018,,5,C3019)</f>
        <v>1.2214097070263739E-2</v>
      </c>
      <c r="F3018" s="121">
        <f>_xll.xlShmInterpRateFwd($F$3&amp;T(CalculationTrigger),C3018,,5,C3019)</f>
        <v>1.1818684540254544E-2</v>
      </c>
      <c r="G3018" s="148">
        <f>_xll.xlShmInterpDisc($G$3&amp;T(CalculationTrigger),C3018)</f>
        <v>0.56266233393791198</v>
      </c>
      <c r="H3018" s="149">
        <f>_xll.xlShmInterpDisc($H$3&amp;T(CalculationTrigger),C3018)</f>
        <v>0.56396990570322136</v>
      </c>
      <c r="I3018" s="150">
        <f>_xll.xlShmInterpDisc($I$3&amp;T(CalculationTrigger),C3018)</f>
        <v>0.57109782394314124</v>
      </c>
      <c r="J3018" s="157">
        <f t="shared" si="141"/>
        <v>5.7245941060815819E-5</v>
      </c>
      <c r="K3018" s="158">
        <f t="shared" si="142"/>
        <v>0</v>
      </c>
      <c r="L3018" s="159">
        <f t="shared" si="143"/>
        <v>-3.0974748331362537E-4</v>
      </c>
    </row>
    <row r="3019" spans="2:12" x14ac:dyDescent="0.2">
      <c r="B3019" s="112" t="s">
        <v>2</v>
      </c>
      <c r="C3019" s="113">
        <f>_xll.qlCalendarAdvance("TARGET",C3018,B3019,"mf")</f>
        <v>57635</v>
      </c>
      <c r="D3019" s="120">
        <f>_xll.xlShmInterpRateFwd($D$3&amp;T(CalculationTrigger),C3019,,5,C3020)</f>
        <v>1.2288726209318051E-2</v>
      </c>
      <c r="E3019" s="120">
        <f>_xll.xlShmInterpRateFwd($E$3&amp;T(CalculationTrigger),C3019,,5,C3020)</f>
        <v>1.2203879210852501E-2</v>
      </c>
      <c r="F3019" s="121">
        <f>_xll.xlShmInterpRateFwd($F$3&amp;T(CalculationTrigger),C3019,,5,C3020)</f>
        <v>1.1807496291149286E-2</v>
      </c>
      <c r="G3019" s="148">
        <f>_xll.xlShmInterpDisc($G$3&amp;T(CalculationTrigger),C3019)</f>
        <v>0.56252965116280362</v>
      </c>
      <c r="H3019" s="149">
        <f>_xll.xlShmInterpDisc($H$3&amp;T(CalculationTrigger),C3019)</f>
        <v>0.56383783066220994</v>
      </c>
      <c r="I3019" s="150">
        <f>_xll.xlShmInterpDisc($I$3&amp;T(CalculationTrigger),C3019)</f>
        <v>0.5709684084129758</v>
      </c>
      <c r="J3019" s="157">
        <f t="shared" si="141"/>
        <v>5.7258928152595044E-5</v>
      </c>
      <c r="K3019" s="158">
        <f t="shared" si="142"/>
        <v>0</v>
      </c>
      <c r="L3019" s="159">
        <f t="shared" si="143"/>
        <v>-3.0978793834235836E-4</v>
      </c>
    </row>
    <row r="3020" spans="2:12" x14ac:dyDescent="0.2">
      <c r="B3020" s="112" t="s">
        <v>2</v>
      </c>
      <c r="C3020" s="113">
        <f>_xll.qlCalendarAdvance("TARGET",C3019,B3020,"mf")</f>
        <v>57642</v>
      </c>
      <c r="D3020" s="120">
        <f>_xll.xlShmInterpRateFwd($D$3&amp;T(CalculationTrigger),C3020,,5,C3021)</f>
        <v>1.2278642434648719E-2</v>
      </c>
      <c r="E3020" s="120">
        <f>_xll.xlShmInterpRateFwd($E$3&amp;T(CalculationTrigger),C3020,,5,C3021)</f>
        <v>1.2193686148332022E-2</v>
      </c>
      <c r="F3020" s="121">
        <f>_xll.xlShmInterpRateFwd($F$3&amp;T(CalculationTrigger),C3020,,5,C3021)</f>
        <v>1.1796335888460767E-2</v>
      </c>
      <c r="G3020" s="148">
        <f>_xll.xlShmInterpDisc($G$3&amp;T(CalculationTrigger),C3020)</f>
        <v>0.56239710867341786</v>
      </c>
      <c r="H3020" s="149">
        <f>_xll.xlShmInterpDisc($H$3&amp;T(CalculationTrigger),C3020)</f>
        <v>0.56370589698894669</v>
      </c>
      <c r="I3020" s="150">
        <f>_xll.xlShmInterpDisc($I$3&amp;T(CalculationTrigger),C3020)</f>
        <v>0.57083914466616914</v>
      </c>
      <c r="J3020" s="157">
        <f t="shared" si="141"/>
        <v>5.7271954818887273E-5</v>
      </c>
      <c r="K3020" s="158">
        <f t="shared" si="142"/>
        <v>0</v>
      </c>
      <c r="L3020" s="159">
        <f t="shared" si="143"/>
        <v>-3.0982881360611721E-4</v>
      </c>
    </row>
    <row r="3021" spans="2:12" x14ac:dyDescent="0.2">
      <c r="B3021" s="112" t="s">
        <v>2</v>
      </c>
      <c r="C3021" s="113">
        <f>_xll.qlCalendarAdvance("TARGET",C3020,B3021,"mf")</f>
        <v>57649</v>
      </c>
      <c r="D3021" s="120">
        <f>_xll.xlShmInterpRateFwd($D$3&amp;T(CalculationTrigger),C3021,,5,C3022)</f>
        <v>1.2268583078607084E-2</v>
      </c>
      <c r="E3021" s="120">
        <f>_xll.xlShmInterpRateFwd($E$3&amp;T(CalculationTrigger),C3021,,5,C3022)</f>
        <v>1.218351795205231E-2</v>
      </c>
      <c r="F3021" s="121">
        <f>_xll.xlShmInterpRateFwd($F$3&amp;T(CalculationTrigger),C3021,,5,C3022)</f>
        <v>1.1785203409668507E-2</v>
      </c>
      <c r="G3021" s="148">
        <f>_xll.xlShmInterpDisc($G$3&amp;T(CalculationTrigger),C3021)</f>
        <v>0.56226470612284052</v>
      </c>
      <c r="H3021" s="149">
        <f>_xll.xlShmInterpDisc($H$3&amp;T(CalculationTrigger),C3021)</f>
        <v>0.5635741043307364</v>
      </c>
      <c r="I3021" s="150">
        <f>_xll.xlShmInterpDisc($I$3&amp;T(CalculationTrigger),C3021)</f>
        <v>0.57071003230821804</v>
      </c>
      <c r="J3021" s="157">
        <f t="shared" si="141"/>
        <v>5.7285020792751775E-5</v>
      </c>
      <c r="K3021" s="158">
        <f t="shared" si="142"/>
        <v>0</v>
      </c>
      <c r="L3021" s="159">
        <f t="shared" si="143"/>
        <v>-3.0987010706959929E-4</v>
      </c>
    </row>
    <row r="3022" spans="2:12" x14ac:dyDescent="0.2">
      <c r="B3022" s="112" t="s">
        <v>2</v>
      </c>
      <c r="C3022" s="113">
        <f>_xll.qlCalendarAdvance("TARGET",C3021,B3022,"mf")</f>
        <v>57656</v>
      </c>
      <c r="D3022" s="120">
        <f>_xll.xlShmInterpRateFwd($D$3&amp;T(CalculationTrigger),C3022,,5,C3023)</f>
        <v>1.2258548209513246E-2</v>
      </c>
      <c r="E3022" s="120">
        <f>_xll.xlShmInterpRateFwd($E$3&amp;T(CalculationTrigger),C3022,,5,C3023)</f>
        <v>1.2173374691380712E-2</v>
      </c>
      <c r="F3022" s="121">
        <f>_xll.xlShmInterpRateFwd($F$3&amp;T(CalculationTrigger),C3022,,5,C3023)</f>
        <v>1.1774098932344655E-2</v>
      </c>
      <c r="G3022" s="148">
        <f>_xll.xlShmInterpDisc($G$3&amp;T(CalculationTrigger),C3022)</f>
        <v>0.56213244316376942</v>
      </c>
      <c r="H3022" s="149">
        <f>_xll.xlShmInterpDisc($H$3&amp;T(CalculationTrigger),C3022)</f>
        <v>0.56344245233448775</v>
      </c>
      <c r="I3022" s="150">
        <f>_xll.xlShmInterpDisc($I$3&amp;T(CalculationTrigger),C3022)</f>
        <v>0.57058107094416466</v>
      </c>
      <c r="J3022" s="157">
        <f t="shared" si="141"/>
        <v>5.7298125807266026E-5</v>
      </c>
      <c r="K3022" s="158">
        <f t="shared" si="142"/>
        <v>0</v>
      </c>
      <c r="L3022" s="159">
        <f t="shared" si="143"/>
        <v>-3.0991181669748835E-4</v>
      </c>
    </row>
    <row r="3023" spans="2:12" x14ac:dyDescent="0.2">
      <c r="B3023" s="112" t="s">
        <v>2</v>
      </c>
      <c r="C3023" s="113">
        <f>_xll.qlCalendarAdvance("TARGET",C3022,B3023,"mf")</f>
        <v>57663</v>
      </c>
      <c r="D3023" s="120">
        <f>_xll.xlShmInterpRateFwd($D$3&amp;T(CalculationTrigger),C3023,,5,C3024)</f>
        <v>1.22485378955888E-2</v>
      </c>
      <c r="E3023" s="120">
        <f>_xll.xlShmInterpRateFwd($E$3&amp;T(CalculationTrigger),C3023,,5,C3024)</f>
        <v>1.2163256435643992E-2</v>
      </c>
      <c r="F3023" s="121">
        <f>_xll.xlShmInterpRateFwd($F$3&amp;T(CalculationTrigger),C3023,,5,C3024)</f>
        <v>1.1763022533887566E-2</v>
      </c>
      <c r="G3023" s="148">
        <f>_xll.xlShmInterpDisc($G$3&amp;T(CalculationTrigger),C3023)</f>
        <v>0.56200031944851447</v>
      </c>
      <c r="H3023" s="149">
        <f>_xll.xlShmInterpDisc($H$3&amp;T(CalculationTrigger),C3023)</f>
        <v>0.56331094064671317</v>
      </c>
      <c r="I3023" s="150">
        <f>_xll.xlShmInterpDisc($I$3&amp;T(CalculationTrigger),C3023)</f>
        <v>0.57045226017859574</v>
      </c>
      <c r="J3023" s="157">
        <f t="shared" si="141"/>
        <v>5.7311269595511917E-5</v>
      </c>
      <c r="K3023" s="158">
        <f t="shared" si="142"/>
        <v>0</v>
      </c>
      <c r="L3023" s="159">
        <f t="shared" si="143"/>
        <v>-3.0995394045445993E-4</v>
      </c>
    </row>
    <row r="3024" spans="2:12" x14ac:dyDescent="0.2">
      <c r="B3024" s="112" t="s">
        <v>2</v>
      </c>
      <c r="C3024" s="113">
        <f>_xll.qlCalendarAdvance("TARGET",C3023,B3024,"mf")</f>
        <v>57670</v>
      </c>
      <c r="D3024" s="120">
        <f>_xll.xlShmInterpRateFwd($D$3&amp;T(CalculationTrigger),C3024,,5,C3025)</f>
        <v>1.2238552205136397E-2</v>
      </c>
      <c r="E3024" s="120">
        <f>_xll.xlShmInterpRateFwd($E$3&amp;T(CalculationTrigger),C3024,,5,C3025)</f>
        <v>1.215316325420363E-2</v>
      </c>
      <c r="F3024" s="121">
        <f>_xll.xlShmInterpRateFwd($F$3&amp;T(CalculationTrigger),C3024,,5,C3025)</f>
        <v>1.1751974291828759E-2</v>
      </c>
      <c r="G3024" s="148">
        <f>_xll.xlShmInterpDisc($G$3&amp;T(CalculationTrigger),C3024)</f>
        <v>0.56186833462899877</v>
      </c>
      <c r="H3024" s="149">
        <f>_xll.xlShmInterpDisc($H$3&amp;T(CalculationTrigger),C3024)</f>
        <v>0.56317956891352938</v>
      </c>
      <c r="I3024" s="150">
        <f>_xll.xlShmInterpDisc($I$3&amp;T(CalculationTrigger),C3024)</f>
        <v>0.57032359961564449</v>
      </c>
      <c r="J3024" s="157">
        <f t="shared" si="141"/>
        <v>5.7324451890548393E-5</v>
      </c>
      <c r="K3024" s="158">
        <f t="shared" si="142"/>
        <v>0</v>
      </c>
      <c r="L3024" s="159">
        <f t="shared" si="143"/>
        <v>-3.0999647630519862E-4</v>
      </c>
    </row>
    <row r="3025" spans="2:12" x14ac:dyDescent="0.2">
      <c r="B3025" s="112" t="s">
        <v>2</v>
      </c>
      <c r="C3025" s="113">
        <f>_xll.qlCalendarAdvance("TARGET",C3024,B3025,"mf")</f>
        <v>57677</v>
      </c>
      <c r="D3025" s="120">
        <f>_xll.xlShmInterpRateFwd($D$3&amp;T(CalculationTrigger),C3025,,5,C3026)</f>
        <v>1.2228591206476024E-2</v>
      </c>
      <c r="E3025" s="120">
        <f>_xll.xlShmInterpRateFwd($E$3&amp;T(CalculationTrigger),C3025,,5,C3026)</f>
        <v>1.2143095216409491E-2</v>
      </c>
      <c r="F3025" s="121">
        <f>_xll.xlShmInterpRateFwd($F$3&amp;T(CalculationTrigger),C3025,,5,C3026)</f>
        <v>1.1740954283653383E-2</v>
      </c>
      <c r="G3025" s="148">
        <f>_xll.xlShmInterpDisc($G$3&amp;T(CalculationTrigger),C3025)</f>
        <v>0.56173648835675771</v>
      </c>
      <c r="H3025" s="149">
        <f>_xll.xlShmInterpDisc($H$3&amp;T(CalculationTrigger),C3025)</f>
        <v>0.56304833678065724</v>
      </c>
      <c r="I3025" s="150">
        <f>_xll.xlShmInterpDisc($I$3&amp;T(CalculationTrigger),C3025)</f>
        <v>0.57019508885898917</v>
      </c>
      <c r="J3025" s="157">
        <f t="shared" si="141"/>
        <v>5.7337672425447033E-5</v>
      </c>
      <c r="K3025" s="158">
        <f t="shared" si="142"/>
        <v>0</v>
      </c>
      <c r="L3025" s="159">
        <f t="shared" si="143"/>
        <v>-3.1003942221439774E-4</v>
      </c>
    </row>
    <row r="3026" spans="2:12" x14ac:dyDescent="0.2">
      <c r="B3026" s="112" t="s">
        <v>2</v>
      </c>
      <c r="C3026" s="113">
        <f>_xll.qlCalendarAdvance("TARGET",C3025,B3026,"mf")</f>
        <v>57684</v>
      </c>
      <c r="D3026" s="120">
        <f>_xll.xlShmInterpRateFwd($D$3&amp;T(CalculationTrigger),C3026,,5,C3027)</f>
        <v>1.221865496784076E-2</v>
      </c>
      <c r="E3026" s="120">
        <f>_xll.xlShmInterpRateFwd($E$3&amp;T(CalculationTrigger),C3026,,5,C3027)</f>
        <v>1.2133052391605606E-2</v>
      </c>
      <c r="F3026" s="121">
        <f>_xll.xlShmInterpRateFwd($F$3&amp;T(CalculationTrigger),C3026,,5,C3027)</f>
        <v>1.1729962586829174E-2</v>
      </c>
      <c r="G3026" s="148">
        <f>_xll.xlShmInterpDisc($G$3&amp;T(CalculationTrigger),C3026)</f>
        <v>0.56160478028293914</v>
      </c>
      <c r="H3026" s="149">
        <f>_xll.xlShmInterpDisc($H$3&amp;T(CalculationTrigger),C3026)</f>
        <v>0.5629172438934219</v>
      </c>
      <c r="I3026" s="150">
        <f>_xll.xlShmInterpDisc($I$3&amp;T(CalculationTrigger),C3026)</f>
        <v>0.57006672751185372</v>
      </c>
      <c r="J3026" s="157">
        <f t="shared" si="141"/>
        <v>5.7350930933297522E-5</v>
      </c>
      <c r="K3026" s="158">
        <f t="shared" si="142"/>
        <v>0</v>
      </c>
      <c r="L3026" s="159">
        <f t="shared" si="143"/>
        <v>-3.1008277614673324E-4</v>
      </c>
    </row>
    <row r="3027" spans="2:12" x14ac:dyDescent="0.2">
      <c r="B3027" s="112" t="s">
        <v>2</v>
      </c>
      <c r="C3027" s="113">
        <f>_xll.qlCalendarAdvance("TARGET",C3026,B3027,"mf")</f>
        <v>57691</v>
      </c>
      <c r="D3027" s="120">
        <f>_xll.xlShmInterpRateFwd($D$3&amp;T(CalculationTrigger),C3027,,5,C3028)</f>
        <v>1.2208743557533146E-2</v>
      </c>
      <c r="E3027" s="120">
        <f>_xll.xlShmInterpRateFwd($E$3&amp;T(CalculationTrigger),C3027,,5,C3028)</f>
        <v>1.2123034849135978E-2</v>
      </c>
      <c r="F3027" s="121">
        <f>_xll.xlShmInterpRateFwd($F$3&amp;T(CalculationTrigger),C3027,,5,C3028)</f>
        <v>1.171899927888174E-2</v>
      </c>
      <c r="G3027" s="148">
        <f>_xll.xlShmInterpDisc($G$3&amp;T(CalculationTrigger),C3027)</f>
        <v>0.56147321005830431</v>
      </c>
      <c r="H3027" s="149">
        <f>_xll.xlShmInterpDisc($H$3&amp;T(CalculationTrigger),C3027)</f>
        <v>0.56278628989675294</v>
      </c>
      <c r="I3027" s="150">
        <f>_xll.xlShmInterpDisc($I$3&amp;T(CalculationTrigger),C3027)</f>
        <v>0.56993851517700789</v>
      </c>
      <c r="J3027" s="157">
        <f t="shared" si="141"/>
        <v>5.7364227147158377E-5</v>
      </c>
      <c r="K3027" s="158">
        <f t="shared" si="142"/>
        <v>0</v>
      </c>
      <c r="L3027" s="159">
        <f t="shared" si="143"/>
        <v>-3.1012653606689642E-4</v>
      </c>
    </row>
    <row r="3028" spans="2:12" x14ac:dyDescent="0.2">
      <c r="B3028" s="112" t="s">
        <v>2</v>
      </c>
      <c r="C3028" s="113">
        <f>_xll.qlCalendarAdvance("TARGET",C3027,B3028,"mf")</f>
        <v>57698</v>
      </c>
      <c r="D3028" s="120">
        <f>_xll.xlShmInterpRateFwd($D$3&amp;T(CalculationTrigger),C3028,,5,C3029)</f>
        <v>1.2198355952228257E-2</v>
      </c>
      <c r="E3028" s="120">
        <f>_xll.xlShmInterpRateFwd($E$3&amp;T(CalculationTrigger),C3028,,5,C3029)</f>
        <v>1.2112531183909009E-2</v>
      </c>
      <c r="F3028" s="121">
        <f>_xll.xlShmInterpRateFwd($F$3&amp;T(CalculationTrigger),C3028,,5,C3029)</f>
        <v>1.1707472574643102E-2</v>
      </c>
      <c r="G3028" s="148">
        <f>_xll.xlShmInterpDisc($G$3&amp;T(CalculationTrigger),C3028)</f>
        <v>0.56134177733322721</v>
      </c>
      <c r="H3028" s="149">
        <f>_xll.xlShmInterpDisc($H$3&amp;T(CalculationTrigger),C3028)</f>
        <v>0.5626554744351846</v>
      </c>
      <c r="I3028" s="150">
        <f>_xll.xlShmInterpDisc($I$3&amp;T(CalculationTrigger),C3028)</f>
        <v>0.56981045145676668</v>
      </c>
      <c r="J3028" s="157">
        <f t="shared" si="141"/>
        <v>5.7377560800114364E-5</v>
      </c>
      <c r="K3028" s="158">
        <f t="shared" si="142"/>
        <v>0</v>
      </c>
      <c r="L3028" s="159">
        <f t="shared" si="143"/>
        <v>-3.101706999395619E-4</v>
      </c>
    </row>
    <row r="3029" spans="2:12" x14ac:dyDescent="0.2">
      <c r="B3029" s="112" t="s">
        <v>2</v>
      </c>
      <c r="C3029" s="113">
        <f>_xll.qlCalendarAdvance("TARGET",C3028,B3029,"mf")</f>
        <v>57706</v>
      </c>
      <c r="D3029" s="120">
        <f>_xll.xlShmInterpRateFwd($D$3&amp;T(CalculationTrigger),C3029,,5,C3030)</f>
        <v>1.2187588744206926E-2</v>
      </c>
      <c r="E3029" s="120">
        <f>_xll.xlShmInterpRateFwd($E$3&amp;T(CalculationTrigger),C3029,,5,C3030)</f>
        <v>1.2101654143573566E-2</v>
      </c>
      <c r="F3029" s="121">
        <f>_xll.xlShmInterpRateFwd($F$3&amp;T(CalculationTrigger),C3029,,5,C3030)</f>
        <v>1.1695602431528989E-2</v>
      </c>
      <c r="G3029" s="148">
        <f>_xll.xlShmInterpDisc($G$3&amp;T(CalculationTrigger),C3029)</f>
        <v>0.56119173642235975</v>
      </c>
      <c r="H3029" s="149">
        <f>_xll.xlShmInterpDisc($H$3&amp;T(CalculationTrigger),C3029)</f>
        <v>0.56250614022883583</v>
      </c>
      <c r="I3029" s="150">
        <f>_xll.xlShmInterpDisc($I$3&amp;T(CalculationTrigger),C3029)</f>
        <v>0.56966427438566258</v>
      </c>
      <c r="J3029" s="157">
        <f t="shared" si="141"/>
        <v>5.7392844761999409E-5</v>
      </c>
      <c r="K3029" s="158">
        <f t="shared" si="142"/>
        <v>0</v>
      </c>
      <c r="L3029" s="159">
        <f t="shared" si="143"/>
        <v>-3.1022166496172057E-4</v>
      </c>
    </row>
    <row r="3030" spans="2:12" x14ac:dyDescent="0.2">
      <c r="B3030" s="112" t="s">
        <v>2</v>
      </c>
      <c r="C3030" s="113">
        <f>_xll.qlCalendarAdvance("TARGET",C3029,B3030,"mf")</f>
        <v>57713</v>
      </c>
      <c r="D3030" s="120">
        <f>_xll.xlShmInterpRateFwd($D$3&amp;T(CalculationTrigger),C3030,,5,C3031)</f>
        <v>1.2177755810279984E-2</v>
      </c>
      <c r="E3030" s="120">
        <f>_xll.xlShmInterpRateFwd($E$3&amp;T(CalculationTrigger),C3030,,5,C3031)</f>
        <v>1.2091716511355363E-2</v>
      </c>
      <c r="F3030" s="121">
        <f>_xll.xlShmInterpRateFwd($F$3&amp;T(CalculationTrigger),C3030,,5,C3031)</f>
        <v>1.1684728850124044E-2</v>
      </c>
      <c r="G3030" s="148">
        <f>_xll.xlShmInterpDisc($G$3&amp;T(CalculationTrigger),C3030)</f>
        <v>0.56106059716008205</v>
      </c>
      <c r="H3030" s="149">
        <f>_xll.xlShmInterpDisc($H$3&amp;T(CalculationTrigger),C3030)</f>
        <v>0.56237562042938238</v>
      </c>
      <c r="I3030" s="150">
        <f>_xll.xlShmInterpDisc($I$3&amp;T(CalculationTrigger),C3030)</f>
        <v>0.56953652778403419</v>
      </c>
      <c r="J3030" s="157">
        <f t="shared" si="141"/>
        <v>5.7406257742730884E-5</v>
      </c>
      <c r="K3030" s="158">
        <f t="shared" si="142"/>
        <v>0</v>
      </c>
      <c r="L3030" s="159">
        <f t="shared" si="143"/>
        <v>-3.1026668759328598E-4</v>
      </c>
    </row>
    <row r="3031" spans="2:12" x14ac:dyDescent="0.2">
      <c r="B3031" s="112" t="s">
        <v>2</v>
      </c>
      <c r="C3031" s="113">
        <f>_xll.qlCalendarAdvance("TARGET",C3030,B3031,"mf")</f>
        <v>57720</v>
      </c>
      <c r="D3031" s="120">
        <f>_xll.xlShmInterpRateFwd($D$3&amp;T(CalculationTrigger),C3031,,5,C3032)</f>
        <v>1.2167947987564468E-2</v>
      </c>
      <c r="E3031" s="120">
        <f>_xll.xlShmInterpRateFwd($E$3&amp;T(CalculationTrigger),C3031,,5,C3032)</f>
        <v>1.2081804448781496E-2</v>
      </c>
      <c r="F3031" s="121">
        <f>_xll.xlShmInterpRateFwd($F$3&amp;T(CalculationTrigger),C3031,,5,C3032)</f>
        <v>1.1673883978592647E-2</v>
      </c>
      <c r="G3031" s="148">
        <f>_xll.xlShmInterpDisc($G$3&amp;T(CalculationTrigger),C3031)</f>
        <v>0.56092959429601996</v>
      </c>
      <c r="H3031" s="149">
        <f>_xll.xlShmInterpDisc($H$3&amp;T(CalculationTrigger),C3031)</f>
        <v>0.56224523804527793</v>
      </c>
      <c r="I3031" s="150">
        <f>_xll.xlShmInterpDisc($I$3&amp;T(CalculationTrigger),C3031)</f>
        <v>0.56940892854418723</v>
      </c>
      <c r="J3031" s="157">
        <f t="shared" si="141"/>
        <v>5.7419707323633834E-5</v>
      </c>
      <c r="K3031" s="158">
        <f t="shared" si="142"/>
        <v>0</v>
      </c>
      <c r="L3031" s="159">
        <f t="shared" si="143"/>
        <v>-3.1031210778065537E-4</v>
      </c>
    </row>
    <row r="3032" spans="2:12" x14ac:dyDescent="0.2">
      <c r="B3032" s="112" t="s">
        <v>2</v>
      </c>
      <c r="C3032" s="113">
        <f>_xll.qlCalendarAdvance("TARGET",C3031,B3032,"mf")</f>
        <v>57727</v>
      </c>
      <c r="D3032" s="120">
        <f>_xll.xlShmInterpRateFwd($D$3&amp;T(CalculationTrigger),C3032,,5,C3033)</f>
        <v>1.2158165344293264E-2</v>
      </c>
      <c r="E3032" s="120">
        <f>_xll.xlShmInterpRateFwd($E$3&amp;T(CalculationTrigger),C3032,,5,C3033)</f>
        <v>1.2071918025166842E-2</v>
      </c>
      <c r="F3032" s="121">
        <f>_xll.xlShmInterpRateFwd($F$3&amp;T(CalculationTrigger),C3032,,5,C3033)</f>
        <v>1.1663067894425474E-2</v>
      </c>
      <c r="G3032" s="148">
        <f>_xll.xlShmInterpDisc($G$3&amp;T(CalculationTrigger),C3032)</f>
        <v>0.56079872747894544</v>
      </c>
      <c r="H3032" s="149">
        <f>_xll.xlShmInterpDisc($H$3&amp;T(CalculationTrigger),C3032)</f>
        <v>0.56211499271941945</v>
      </c>
      <c r="I3032" s="150">
        <f>_xll.xlShmInterpDisc($I$3&amp;T(CalculationTrigger),C3032)</f>
        <v>0.56928147626655523</v>
      </c>
      <c r="J3032" s="157">
        <f t="shared" si="141"/>
        <v>5.7433193237789286E-5</v>
      </c>
      <c r="K3032" s="158">
        <f t="shared" si="142"/>
        <v>0</v>
      </c>
      <c r="L3032" s="159">
        <f t="shared" si="143"/>
        <v>-3.1035792348851269E-4</v>
      </c>
    </row>
    <row r="3033" spans="2:12" x14ac:dyDescent="0.2">
      <c r="B3033" s="112" t="s">
        <v>2</v>
      </c>
      <c r="C3033" s="113">
        <f>_xll.qlCalendarAdvance("TARGET",C3032,B3033,"mf")</f>
        <v>57734</v>
      </c>
      <c r="D3033" s="120">
        <f>_xll.xlShmInterpRateFwd($D$3&amp;T(CalculationTrigger),C3033,,5,C3034)</f>
        <v>1.2148407948797676E-2</v>
      </c>
      <c r="E3033" s="120">
        <f>_xll.xlShmInterpRateFwd($E$3&amp;T(CalculationTrigger),C3033,,5,C3034)</f>
        <v>1.2062057309895752E-2</v>
      </c>
      <c r="F3033" s="121">
        <f>_xll.xlShmInterpRateFwd($F$3&amp;T(CalculationTrigger),C3033,,5,C3034)</f>
        <v>1.1652280675078416E-2</v>
      </c>
      <c r="G3033" s="148">
        <f>_xll.xlShmInterpDisc($G$3&amp;T(CalculationTrigger),C3033)</f>
        <v>0.56066799635724474</v>
      </c>
      <c r="H3033" s="149">
        <f>_xll.xlShmInterpDisc($H$3&amp;T(CalculationTrigger),C3033)</f>
        <v>0.56198488409430936</v>
      </c>
      <c r="I3033" s="150">
        <f>_xll.xlShmInterpDisc($I$3&amp;T(CalculationTrigger),C3033)</f>
        <v>0.56915417055111761</v>
      </c>
      <c r="J3033" s="157">
        <f t="shared" si="141"/>
        <v>5.7446715218260754E-5</v>
      </c>
      <c r="K3033" s="158">
        <f t="shared" si="142"/>
        <v>0</v>
      </c>
      <c r="L3033" s="159">
        <f t="shared" si="143"/>
        <v>-3.1040413268153299E-4</v>
      </c>
    </row>
    <row r="3034" spans="2:12" x14ac:dyDescent="0.2">
      <c r="B3034" s="112" t="s">
        <v>2</v>
      </c>
      <c r="C3034" s="113">
        <f>_xll.qlCalendarAdvance("TARGET",C3033,B3034,"mf")</f>
        <v>57741</v>
      </c>
      <c r="D3034" s="120">
        <f>_xll.xlShmInterpRateFwd($D$3&amp;T(CalculationTrigger),C3034,,5,C3035)</f>
        <v>1.2138675869368447E-2</v>
      </c>
      <c r="E3034" s="120">
        <f>_xll.xlShmInterpRateFwd($E$3&amp;T(CalculationTrigger),C3034,,5,C3035)</f>
        <v>1.2052222372329384E-2</v>
      </c>
      <c r="F3034" s="121">
        <f>_xll.xlShmInterpRateFwd($F$3&amp;T(CalculationTrigger),C3034,,5,C3035)</f>
        <v>1.1641522398105793E-2</v>
      </c>
      <c r="G3034" s="148">
        <f>_xll.xlShmInterpDisc($G$3&amp;T(CalculationTrigger),C3034)</f>
        <v>0.56053740057891721</v>
      </c>
      <c r="H3034" s="149">
        <f>_xll.xlShmInterpDisc($H$3&amp;T(CalculationTrigger),C3034)</f>
        <v>0.56185491181205494</v>
      </c>
      <c r="I3034" s="150">
        <f>_xll.xlShmInterpDisc($I$3&amp;T(CalculationTrigger),C3034)</f>
        <v>0.56902701099740005</v>
      </c>
      <c r="J3034" s="157">
        <f t="shared" si="141"/>
        <v>5.7460272998129733E-5</v>
      </c>
      <c r="K3034" s="158">
        <f t="shared" si="142"/>
        <v>0</v>
      </c>
      <c r="L3034" s="159">
        <f t="shared" si="143"/>
        <v>-3.1045073332440921E-4</v>
      </c>
    </row>
    <row r="3035" spans="2:12" x14ac:dyDescent="0.2">
      <c r="B3035" s="112" t="s">
        <v>2</v>
      </c>
      <c r="C3035" s="113">
        <f>_xll.qlCalendarAdvance("TARGET",C3034,B3035,"mf")</f>
        <v>57748</v>
      </c>
      <c r="D3035" s="120">
        <f>_xll.xlShmInterpRateFwd($D$3&amp;T(CalculationTrigger),C3035,,5,C3036)</f>
        <v>1.2128969174226789E-2</v>
      </c>
      <c r="E3035" s="120">
        <f>_xll.xlShmInterpRateFwd($E$3&amp;T(CalculationTrigger),C3035,,5,C3036)</f>
        <v>1.2042413281765151E-2</v>
      </c>
      <c r="F3035" s="121">
        <f>_xll.xlShmInterpRateFwd($F$3&amp;T(CalculationTrigger),C3035,,5,C3036)</f>
        <v>1.16307931409171E-2</v>
      </c>
      <c r="G3035" s="148">
        <f>_xll.xlShmInterpDisc($G$3&amp;T(CalculationTrigger),C3035)</f>
        <v>0.56040693979157608</v>
      </c>
      <c r="H3035" s="149">
        <f>_xll.xlShmInterpDisc($H$3&amp;T(CalculationTrigger),C3035)</f>
        <v>0.56172507551436868</v>
      </c>
      <c r="I3035" s="150">
        <f>_xll.xlShmInterpDisc($I$3&amp;T(CalculationTrigger),C3035)</f>
        <v>0.5688999972044736</v>
      </c>
      <c r="J3035" s="157">
        <f t="shared" si="141"/>
        <v>5.7473866310462917E-5</v>
      </c>
      <c r="K3035" s="158">
        <f t="shared" si="142"/>
        <v>0</v>
      </c>
      <c r="L3035" s="159">
        <f t="shared" si="143"/>
        <v>-3.1049772338182093E-4</v>
      </c>
    </row>
    <row r="3036" spans="2:12" x14ac:dyDescent="0.2">
      <c r="B3036" s="112" t="s">
        <v>2</v>
      </c>
      <c r="C3036" s="113">
        <f>_xll.qlCalendarAdvance("TARGET",C3035,B3036,"mf")</f>
        <v>57755</v>
      </c>
      <c r="D3036" s="120">
        <f>_xll.xlShmInterpRateFwd($D$3&amp;T(CalculationTrigger),C3036,,5,C3037)</f>
        <v>1.2119287931698133E-2</v>
      </c>
      <c r="E3036" s="120">
        <f>_xll.xlShmInterpRateFwd($E$3&amp;T(CalculationTrigger),C3036,,5,C3037)</f>
        <v>1.203263010758732E-2</v>
      </c>
      <c r="F3036" s="121">
        <f>_xll.xlShmInterpRateFwd($F$3&amp;T(CalculationTrigger),C3036,,5,C3037)</f>
        <v>1.1620092981060801E-2</v>
      </c>
      <c r="G3036" s="148">
        <f>_xll.xlShmInterpDisc($G$3&amp;T(CalculationTrigger),C3036)</f>
        <v>0.56027661364244907</v>
      </c>
      <c r="H3036" s="149">
        <f>_xll.xlShmInterpDisc($H$3&amp;T(CalculationTrigger),C3036)</f>
        <v>0.56159537484256905</v>
      </c>
      <c r="I3036" s="150">
        <f>_xll.xlShmInterpDisc($I$3&amp;T(CalculationTrigger),C3036)</f>
        <v>0.56877312877095598</v>
      </c>
      <c r="J3036" s="157">
        <f t="shared" si="141"/>
        <v>5.7487494888334069E-5</v>
      </c>
      <c r="K3036" s="158">
        <f t="shared" si="142"/>
        <v>0</v>
      </c>
      <c r="L3036" s="159">
        <f t="shared" si="143"/>
        <v>-3.1054510081845581E-4</v>
      </c>
    </row>
    <row r="3037" spans="2:12" x14ac:dyDescent="0.2">
      <c r="B3037" s="112" t="s">
        <v>2</v>
      </c>
      <c r="C3037" s="113">
        <f>_xll.qlCalendarAdvance("TARGET",C3036,B3037,"mf")</f>
        <v>57762</v>
      </c>
      <c r="D3037" s="120">
        <f>_xll.xlShmInterpRateFwd($D$3&amp;T(CalculationTrigger),C3037,,5,C3038)</f>
        <v>1.2109632210055761E-2</v>
      </c>
      <c r="E3037" s="120">
        <f>_xll.xlShmInterpRateFwd($E$3&amp;T(CalculationTrigger),C3037,,5,C3038)</f>
        <v>1.2022872919145378E-2</v>
      </c>
      <c r="F3037" s="121">
        <f>_xll.xlShmInterpRateFwd($F$3&amp;T(CalculationTrigger),C3037,,5,C3038)</f>
        <v>1.1609421995998454E-2</v>
      </c>
      <c r="G3037" s="148">
        <f>_xll.xlShmInterpDisc($G$3&amp;T(CalculationTrigger),C3037)</f>
        <v>0.56014642177837759</v>
      </c>
      <c r="H3037" s="149">
        <f>_xll.xlShmInterpDisc($H$3&amp;T(CalculationTrigger),C3037)</f>
        <v>0.56146580943757962</v>
      </c>
      <c r="I3037" s="150">
        <f>_xll.xlShmInterpDisc($I$3&amp;T(CalculationTrigger),C3037)</f>
        <v>0.56864640529501043</v>
      </c>
      <c r="J3037" s="157">
        <f t="shared" si="141"/>
        <v>5.7501158464818528E-5</v>
      </c>
      <c r="K3037" s="158">
        <f t="shared" si="142"/>
        <v>0</v>
      </c>
      <c r="L3037" s="159">
        <f t="shared" si="143"/>
        <v>-3.1059286359899423E-4</v>
      </c>
    </row>
    <row r="3038" spans="2:12" x14ac:dyDescent="0.2">
      <c r="B3038" s="112" t="s">
        <v>2</v>
      </c>
      <c r="C3038" s="113">
        <f>_xll.qlCalendarAdvance("TARGET",C3037,B3038,"mf")</f>
        <v>57769</v>
      </c>
      <c r="D3038" s="120">
        <f>_xll.xlShmInterpRateFwd($D$3&amp;T(CalculationTrigger),C3038,,5,C3039)</f>
        <v>1.2100002077572929E-2</v>
      </c>
      <c r="E3038" s="120">
        <f>_xll.xlShmInterpRateFwd($E$3&amp;T(CalculationTrigger),C3038,,5,C3039)</f>
        <v>1.2013141785759834E-2</v>
      </c>
      <c r="F3038" s="121">
        <f>_xll.xlShmInterpRateFwd($F$3&amp;T(CalculationTrigger),C3038,,5,C3039)</f>
        <v>1.1598780263191591E-2</v>
      </c>
      <c r="G3038" s="148">
        <f>_xll.xlShmInterpDisc($G$3&amp;T(CalculationTrigger),C3038)</f>
        <v>0.56001636384581732</v>
      </c>
      <c r="H3038" s="149">
        <f>_xll.xlShmInterpDisc($H$3&amp;T(CalculationTrigger),C3038)</f>
        <v>0.56133637893992971</v>
      </c>
      <c r="I3038" s="150">
        <f>_xll.xlShmInterpDisc($I$3&amp;T(CalculationTrigger),C3038)</f>
        <v>0.56851982637434662</v>
      </c>
      <c r="J3038" s="157">
        <f t="shared" si="141"/>
        <v>5.7514856772985009E-5</v>
      </c>
      <c r="K3038" s="158">
        <f t="shared" si="142"/>
        <v>0</v>
      </c>
      <c r="L3038" s="159">
        <f t="shared" si="143"/>
        <v>-3.1064100968812016E-4</v>
      </c>
    </row>
    <row r="3039" spans="2:12" x14ac:dyDescent="0.2">
      <c r="B3039" s="112" t="s">
        <v>2</v>
      </c>
      <c r="C3039" s="113">
        <f>_xll.qlCalendarAdvance("TARGET",C3038,B3039,"mf")</f>
        <v>57776</v>
      </c>
      <c r="D3039" s="120">
        <f>_xll.xlShmInterpRateFwd($D$3&amp;T(CalculationTrigger),C3039,,5,C3040)</f>
        <v>1.2090397602534452E-2</v>
      </c>
      <c r="E3039" s="120">
        <f>_xll.xlShmInterpRateFwd($E$3&amp;T(CalculationTrigger),C3039,,5,C3040)</f>
        <v>1.2003436776826448E-2</v>
      </c>
      <c r="F3039" s="121">
        <f>_xll.xlShmInterpRateFwd($F$3&amp;T(CalculationTrigger),C3039,,5,C3040)</f>
        <v>1.158816786020017E-2</v>
      </c>
      <c r="G3039" s="148">
        <f>_xll.xlShmInterpDisc($G$3&amp;T(CalculationTrigger),C3039)</f>
        <v>0.55988643949083838</v>
      </c>
      <c r="H3039" s="149">
        <f>_xll.xlShmInterpDisc($H$3&amp;T(CalculationTrigger),C3039)</f>
        <v>0.56120708298975464</v>
      </c>
      <c r="I3039" s="150">
        <f>_xll.xlShmInterpDisc($I$3&amp;T(CalculationTrigger),C3039)</f>
        <v>0.56839339160622049</v>
      </c>
      <c r="J3039" s="157">
        <f t="shared" si="141"/>
        <v>5.7528589545914686E-5</v>
      </c>
      <c r="K3039" s="158">
        <f t="shared" si="142"/>
        <v>0</v>
      </c>
      <c r="L3039" s="159">
        <f t="shared" si="143"/>
        <v>-3.1068953705052174E-4</v>
      </c>
    </row>
    <row r="3040" spans="2:12" x14ac:dyDescent="0.2">
      <c r="B3040" s="112" t="s">
        <v>2</v>
      </c>
      <c r="C3040" s="113">
        <f>_xll.qlCalendarAdvance("TARGET",C3039,B3040,"mf")</f>
        <v>57783</v>
      </c>
      <c r="D3040" s="120">
        <f>_xll.xlShmInterpRateFwd($D$3&amp;T(CalculationTrigger),C3040,,5,C3041)</f>
        <v>1.2080818853225112E-2</v>
      </c>
      <c r="E3040" s="120">
        <f>_xll.xlShmInterpRateFwd($E$3&amp;T(CalculationTrigger),C3040,,5,C3041)</f>
        <v>1.1993757961630932E-2</v>
      </c>
      <c r="F3040" s="121">
        <f>_xll.xlShmInterpRateFwd($F$3&amp;T(CalculationTrigger),C3040,,5,C3041)</f>
        <v>1.1577584864398794E-2</v>
      </c>
      <c r="G3040" s="148">
        <f>_xll.xlShmInterpDisc($G$3&amp;T(CalculationTrigger),C3040)</f>
        <v>0.55975664835912531</v>
      </c>
      <c r="H3040" s="149">
        <f>_xll.xlShmInterpDisc($H$3&amp;T(CalculationTrigger),C3040)</f>
        <v>0.56107792122679512</v>
      </c>
      <c r="I3040" s="150">
        <f>_xll.xlShmInterpDisc($I$3&amp;T(CalculationTrigger),C3040)</f>
        <v>0.56826710058743346</v>
      </c>
      <c r="J3040" s="157">
        <f t="shared" si="141"/>
        <v>5.7542356516665784E-5</v>
      </c>
      <c r="K3040" s="158">
        <f t="shared" si="142"/>
        <v>0</v>
      </c>
      <c r="L3040" s="159">
        <f t="shared" si="143"/>
        <v>-3.1073844365087571E-4</v>
      </c>
    </row>
    <row r="3041" spans="2:12" x14ac:dyDescent="0.2">
      <c r="B3041" s="112" t="s">
        <v>2</v>
      </c>
      <c r="C3041" s="113">
        <f>_xll.qlCalendarAdvance("TARGET",C3040,B3041,"mf")</f>
        <v>57790</v>
      </c>
      <c r="D3041" s="120">
        <f>_xll.xlShmInterpRateFwd($D$3&amp;T(CalculationTrigger),C3041,,5,C3042)</f>
        <v>1.2071265897912303E-2</v>
      </c>
      <c r="E3041" s="120">
        <f>_xll.xlShmInterpRateFwd($E$3&amp;T(CalculationTrigger),C3041,,5,C3042)</f>
        <v>1.1984105409568999E-2</v>
      </c>
      <c r="F3041" s="121">
        <f>_xll.xlShmInterpRateFwd($F$3&amp;T(CalculationTrigger),C3041,,5,C3042)</f>
        <v>1.1567031353416867E-2</v>
      </c>
      <c r="G3041" s="148">
        <f>_xll.xlShmInterpDisc($G$3&amp;T(CalculationTrigger),C3041)</f>
        <v>0.55962699009597716</v>
      </c>
      <c r="H3041" s="149">
        <f>_xll.xlShmInterpDisc($H$3&amp;T(CalculationTrigger),C3041)</f>
        <v>0.56094889329039843</v>
      </c>
      <c r="I3041" s="150">
        <f>_xll.xlShmInterpDisc($I$3&amp;T(CalculationTrigger),C3041)</f>
        <v>0.56814095291433442</v>
      </c>
      <c r="J3041" s="157">
        <f t="shared" si="141"/>
        <v>5.7556157418330706E-5</v>
      </c>
      <c r="K3041" s="158">
        <f t="shared" si="142"/>
        <v>0</v>
      </c>
      <c r="L3041" s="159">
        <f t="shared" si="143"/>
        <v>-3.1078772745387961E-4</v>
      </c>
    </row>
    <row r="3042" spans="2:12" x14ac:dyDescent="0.2">
      <c r="B3042" s="112" t="s">
        <v>2</v>
      </c>
      <c r="C3042" s="113">
        <f>_xll.qlCalendarAdvance("TARGET",C3041,B3042,"mf")</f>
        <v>57797</v>
      </c>
      <c r="D3042" s="120">
        <f>_xll.xlShmInterpRateFwd($D$3&amp;T(CalculationTrigger),C3042,,5,C3043)</f>
        <v>1.2061738804886552E-2</v>
      </c>
      <c r="E3042" s="120">
        <f>_xll.xlShmInterpRateFwd($E$3&amp;T(CalculationTrigger),C3042,,5,C3043)</f>
        <v>1.1974479189978434E-2</v>
      </c>
      <c r="F3042" s="121">
        <f>_xll.xlShmInterpRateFwd($F$3&amp;T(CalculationTrigger),C3042,,5,C3043)</f>
        <v>1.1556507404628933E-2</v>
      </c>
      <c r="G3042" s="148">
        <f>_xll.xlShmInterpDisc($G$3&amp;T(CalculationTrigger),C3042)</f>
        <v>0.55949746434630776</v>
      </c>
      <c r="H3042" s="149">
        <f>_xll.xlShmInterpDisc($H$3&amp;T(CalculationTrigger),C3042)</f>
        <v>0.5608199988195175</v>
      </c>
      <c r="I3042" s="150">
        <f>_xll.xlShmInterpDisc($I$3&amp;T(CalculationTrigger),C3042)</f>
        <v>0.56801494818281695</v>
      </c>
      <c r="J3042" s="157">
        <f t="shared" si="141"/>
        <v>5.7569991983965345E-5</v>
      </c>
      <c r="K3042" s="158">
        <f t="shared" si="142"/>
        <v>0</v>
      </c>
      <c r="L3042" s="159">
        <f t="shared" si="143"/>
        <v>-3.1083738642420438E-4</v>
      </c>
    </row>
    <row r="3043" spans="2:12" x14ac:dyDescent="0.2">
      <c r="B3043" s="112" t="s">
        <v>2</v>
      </c>
      <c r="C3043" s="113">
        <f>_xll.qlCalendarAdvance("TARGET",C3042,B3043,"mf")</f>
        <v>57804</v>
      </c>
      <c r="D3043" s="120">
        <f>_xll.xlShmInterpRateFwd($D$3&amp;T(CalculationTrigger),C3043,,5,C3044)</f>
        <v>1.2052237642444162E-2</v>
      </c>
      <c r="E3043" s="120">
        <f>_xll.xlShmInterpRateFwd($E$3&amp;T(CalculationTrigger),C3043,,5,C3044)</f>
        <v>1.1964879372202787E-2</v>
      </c>
      <c r="F3043" s="121">
        <f>_xll.xlShmInterpRateFwd($F$3&amp;T(CalculationTrigger),C3043,,5,C3044)</f>
        <v>1.1546013095560104E-2</v>
      </c>
      <c r="G3043" s="148">
        <f>_xll.xlShmInterpDisc($G$3&amp;T(CalculationTrigger),C3043)</f>
        <v>0.55936807075464567</v>
      </c>
      <c r="H3043" s="149">
        <f>_xll.xlShmInterpDisc($H$3&amp;T(CalculationTrigger),C3043)</f>
        <v>0.56069123745271154</v>
      </c>
      <c r="I3043" s="150">
        <f>_xll.xlShmInterpDisc($I$3&amp;T(CalculationTrigger),C3043)</f>
        <v>0.56788908598832211</v>
      </c>
      <c r="J3043" s="157">
        <f t="shared" si="141"/>
        <v>5.7583859946648817E-5</v>
      </c>
      <c r="K3043" s="158">
        <f t="shared" si="142"/>
        <v>0</v>
      </c>
      <c r="L3043" s="159">
        <f t="shared" si="143"/>
        <v>-3.1088741852653741E-4</v>
      </c>
    </row>
    <row r="3044" spans="2:12" x14ac:dyDescent="0.2">
      <c r="B3044" s="112" t="s">
        <v>2</v>
      </c>
      <c r="C3044" s="113">
        <f>_xll.qlCalendarAdvance("TARGET",C3043,B3044,"mf")</f>
        <v>57811</v>
      </c>
      <c r="D3044" s="120">
        <f>_xll.xlShmInterpRateFwd($D$3&amp;T(CalculationTrigger),C3044,,5,C3045)</f>
        <v>1.2042762478835078E-2</v>
      </c>
      <c r="E3044" s="120">
        <f>_xll.xlShmInterpRateFwd($E$3&amp;T(CalculationTrigger),C3044,,5,C3045)</f>
        <v>1.1955306025579791E-2</v>
      </c>
      <c r="F3044" s="121">
        <f>_xll.xlShmInterpRateFwd($F$3&amp;T(CalculationTrigger),C3044,,5,C3045)</f>
        <v>1.1535548503700708E-2</v>
      </c>
      <c r="G3044" s="148">
        <f>_xll.xlShmInterpDisc($G$3&amp;T(CalculationTrigger),C3044)</f>
        <v>0.55923880896513423</v>
      </c>
      <c r="H3044" s="149">
        <f>_xll.xlShmInterpDisc($H$3&amp;T(CalculationTrigger),C3044)</f>
        <v>0.56056260882814613</v>
      </c>
      <c r="I3044" s="150">
        <f>_xll.xlShmInterpDisc($I$3&amp;T(CalculationTrigger),C3044)</f>
        <v>0.56776336592583687</v>
      </c>
      <c r="J3044" s="157">
        <f t="shared" si="141"/>
        <v>5.7597761039456346E-5</v>
      </c>
      <c r="K3044" s="158">
        <f t="shared" si="142"/>
        <v>0</v>
      </c>
      <c r="L3044" s="159">
        <f t="shared" si="143"/>
        <v>-3.1093782172556672E-4</v>
      </c>
    </row>
    <row r="3045" spans="2:12" x14ac:dyDescent="0.2">
      <c r="B3045" s="112" t="s">
        <v>2</v>
      </c>
      <c r="C3045" s="113">
        <f>_xll.qlCalendarAdvance("TARGET",C3044,B3045,"mf")</f>
        <v>57818</v>
      </c>
      <c r="D3045" s="120">
        <f>_xll.xlShmInterpRateFwd($D$3&amp;T(CalculationTrigger),C3045,,5,C3046)</f>
        <v>1.2033313382355552E-2</v>
      </c>
      <c r="E3045" s="120">
        <f>_xll.xlShmInterpRateFwd($E$3&amp;T(CalculationTrigger),C3045,,5,C3046)</f>
        <v>1.1945759219476116E-2</v>
      </c>
      <c r="F3045" s="121">
        <f>_xll.xlShmInterpRateFwd($F$3&amp;T(CalculationTrigger),C3045,,5,C3046)</f>
        <v>1.1525113706517888E-2</v>
      </c>
      <c r="G3045" s="148">
        <f>_xll.xlShmInterpDisc($G$3&amp;T(CalculationTrigger),C3045)</f>
        <v>0.55910967862153205</v>
      </c>
      <c r="H3045" s="149">
        <f>_xll.xlShmInterpDisc($H$3&amp;T(CalculationTrigger),C3045)</f>
        <v>0.56043411258359332</v>
      </c>
      <c r="I3045" s="150">
        <f>_xll.xlShmInterpDisc($I$3&amp;T(CalculationTrigger),C3045)</f>
        <v>0.56763778758989458</v>
      </c>
      <c r="J3045" s="157">
        <f t="shared" si="141"/>
        <v>5.7611694995459208E-5</v>
      </c>
      <c r="K3045" s="158">
        <f t="shared" si="142"/>
        <v>0</v>
      </c>
      <c r="L3045" s="159">
        <f t="shared" si="143"/>
        <v>-3.1098859398597136E-4</v>
      </c>
    </row>
    <row r="3046" spans="2:12" x14ac:dyDescent="0.2">
      <c r="B3046" s="112" t="s">
        <v>2</v>
      </c>
      <c r="C3046" s="113">
        <f>_xll.qlCalendarAdvance("TARGET",C3045,B3046,"mf")</f>
        <v>57825</v>
      </c>
      <c r="D3046" s="120">
        <f>_xll.xlShmInterpRateFwd($D$3&amp;T(CalculationTrigger),C3046,,5,C3047)</f>
        <v>1.2023890421278657E-2</v>
      </c>
      <c r="E3046" s="120">
        <f>_xll.xlShmInterpRateFwd($E$3&amp;T(CalculationTrigger),C3046,,5,C3047)</f>
        <v>1.193623902322946E-2</v>
      </c>
      <c r="F3046" s="121">
        <f>_xll.xlShmInterpRateFwd($F$3&amp;T(CalculationTrigger),C3046,,5,C3047)</f>
        <v>1.1514708781554056E-2</v>
      </c>
      <c r="G3046" s="148">
        <f>_xll.xlShmInterpDisc($G$3&amp;T(CalculationTrigger),C3046)</f>
        <v>0.55898067936721274</v>
      </c>
      <c r="H3046" s="149">
        <f>_xll.xlShmInterpDisc($H$3&amp;T(CalculationTrigger),C3046)</f>
        <v>0.56030574835643143</v>
      </c>
      <c r="I3046" s="150">
        <f>_xll.xlShmInterpDisc($I$3&amp;T(CalculationTrigger),C3046)</f>
        <v>0.56751235057457516</v>
      </c>
      <c r="J3046" s="157">
        <f t="shared" si="141"/>
        <v>5.7625661547730189E-5</v>
      </c>
      <c r="K3046" s="158">
        <f t="shared" si="142"/>
        <v>0</v>
      </c>
      <c r="L3046" s="159">
        <f t="shared" si="143"/>
        <v>-3.1103973327244221E-4</v>
      </c>
    </row>
    <row r="3047" spans="2:12" x14ac:dyDescent="0.2">
      <c r="B3047" s="112" t="s">
        <v>2</v>
      </c>
      <c r="C3047" s="113">
        <f>_xll.qlCalendarAdvance("TARGET",C3046,B3047,"mf")</f>
        <v>57832</v>
      </c>
      <c r="D3047" s="120">
        <f>_xll.xlShmInterpRateFwd($D$3&amp;T(CalculationTrigger),C3047,,5,C3048)</f>
        <v>1.2014493663900604E-2</v>
      </c>
      <c r="E3047" s="120">
        <f>_xll.xlShmInterpRateFwd($E$3&amp;T(CalculationTrigger),C3047,,5,C3048)</f>
        <v>1.192674550619487E-2</v>
      </c>
      <c r="F3047" s="121">
        <f>_xll.xlShmInterpRateFwd($F$3&amp;T(CalculationTrigger),C3047,,5,C3048)</f>
        <v>1.1504333806218394E-2</v>
      </c>
      <c r="G3047" s="148">
        <f>_xll.xlShmInterpDisc($G$3&amp;T(CalculationTrigger),C3047)</f>
        <v>0.55885181084516522</v>
      </c>
      <c r="H3047" s="149">
        <f>_xll.xlShmInterpDisc($H$3&amp;T(CalculationTrigger),C3047)</f>
        <v>0.56017751578364561</v>
      </c>
      <c r="I3047" s="150">
        <f>_xll.xlShmInterpDisc($I$3&amp;T(CalculationTrigger),C3047)</f>
        <v>0.56738705447350446</v>
      </c>
      <c r="J3047" s="157">
        <f t="shared" si="141"/>
        <v>5.7639660429338145E-5</v>
      </c>
      <c r="K3047" s="158">
        <f t="shared" si="142"/>
        <v>0</v>
      </c>
      <c r="L3047" s="159">
        <f t="shared" si="143"/>
        <v>-3.1109123754965643E-4</v>
      </c>
    </row>
    <row r="3048" spans="2:12" x14ac:dyDescent="0.2">
      <c r="B3048" s="112" t="s">
        <v>2</v>
      </c>
      <c r="C3048" s="113">
        <f>_xll.qlCalendarAdvance("TARGET",C3047,B3048,"mf")</f>
        <v>57839</v>
      </c>
      <c r="D3048" s="120">
        <f>_xll.xlShmInterpRateFwd($D$3&amp;T(CalculationTrigger),C3048,,5,C3049)</f>
        <v>1.2005123178494424E-2</v>
      </c>
      <c r="E3048" s="120">
        <f>_xll.xlShmInterpRateFwd($E$3&amp;T(CalculationTrigger),C3048,,5,C3049)</f>
        <v>1.1917278737704207E-2</v>
      </c>
      <c r="F3048" s="121">
        <f>_xll.xlShmInterpRateFwd($F$3&amp;T(CalculationTrigger),C3048,,5,C3049)</f>
        <v>1.1493988858064859E-2</v>
      </c>
      <c r="G3048" s="148">
        <f>_xll.xlShmInterpDisc($G$3&amp;T(CalculationTrigger),C3048)</f>
        <v>0.55872307269799359</v>
      </c>
      <c r="H3048" s="149">
        <f>_xll.xlShmInterpDisc($H$3&amp;T(CalculationTrigger),C3048)</f>
        <v>0.56004941450182755</v>
      </c>
      <c r="I3048" s="150">
        <f>_xll.xlShmInterpDisc($I$3&amp;T(CalculationTrigger),C3048)</f>
        <v>0.56726189887985556</v>
      </c>
      <c r="J3048" s="157">
        <f t="shared" si="141"/>
        <v>5.7653691373361507E-5</v>
      </c>
      <c r="K3048" s="158">
        <f t="shared" si="142"/>
        <v>0</v>
      </c>
      <c r="L3048" s="159">
        <f t="shared" si="143"/>
        <v>-3.1114310478230458E-4</v>
      </c>
    </row>
    <row r="3049" spans="2:12" x14ac:dyDescent="0.2">
      <c r="B3049" s="112" t="s">
        <v>2</v>
      </c>
      <c r="C3049" s="113">
        <f>_xll.qlCalendarAdvance("TARGET",C3048,B3049,"mf")</f>
        <v>57846</v>
      </c>
      <c r="D3049" s="120">
        <f>_xll.xlShmInterpRateFwd($D$3&amp;T(CalculationTrigger),C3049,,5,C3050)</f>
        <v>1.1995779033321542E-2</v>
      </c>
      <c r="E3049" s="120">
        <f>_xll.xlShmInterpRateFwd($E$3&amp;T(CalculationTrigger),C3049,,5,C3050)</f>
        <v>1.1907838787124066E-2</v>
      </c>
      <c r="F3049" s="121">
        <f>_xll.xlShmInterpRateFwd($F$3&amp;T(CalculationTrigger),C3049,,5,C3050)</f>
        <v>1.1483674014537338E-2</v>
      </c>
      <c r="G3049" s="148">
        <f>_xll.xlShmInterpDisc($G$3&amp;T(CalculationTrigger),C3049)</f>
        <v>0.55859446456791761</v>
      </c>
      <c r="H3049" s="149">
        <f>_xll.xlShmInterpDisc($H$3&amp;T(CalculationTrigger),C3049)</f>
        <v>0.55992144414717593</v>
      </c>
      <c r="I3049" s="150">
        <f>_xll.xlShmInterpDisc($I$3&amp;T(CalculationTrigger),C3049)</f>
        <v>0.56713688338634738</v>
      </c>
      <c r="J3049" s="157">
        <f t="shared" si="141"/>
        <v>5.7667754112877479E-5</v>
      </c>
      <c r="K3049" s="158">
        <f t="shared" si="142"/>
        <v>0</v>
      </c>
      <c r="L3049" s="159">
        <f t="shared" si="143"/>
        <v>-3.1119533293506353E-4</v>
      </c>
    </row>
    <row r="3050" spans="2:12" x14ac:dyDescent="0.2">
      <c r="B3050" s="112" t="s">
        <v>2</v>
      </c>
      <c r="C3050" s="113">
        <f>_xll.qlCalendarAdvance("TARGET",C3049,B3050,"mf")</f>
        <v>57853</v>
      </c>
      <c r="D3050" s="120">
        <f>_xll.xlShmInterpRateFwd($D$3&amp;T(CalculationTrigger),C3050,,5,C3051)</f>
        <v>1.1986461296701282E-2</v>
      </c>
      <c r="E3050" s="120">
        <f>_xll.xlShmInterpRateFwd($E$3&amp;T(CalculationTrigger),C3050,,5,C3051)</f>
        <v>1.1898425723797857E-2</v>
      </c>
      <c r="F3050" s="121">
        <f>_xll.xlShmInterpRateFwd($F$3&amp;T(CalculationTrigger),C3050,,5,C3051)</f>
        <v>1.1473389353149207E-2</v>
      </c>
      <c r="G3050" s="148">
        <f>_xll.xlShmInterpDisc($G$3&amp;T(CalculationTrigger),C3050)</f>
        <v>0.55846598609677267</v>
      </c>
      <c r="H3050" s="149">
        <f>_xll.xlShmInterpDisc($H$3&amp;T(CalculationTrigger),C3050)</f>
        <v>0.55979360435549619</v>
      </c>
      <c r="I3050" s="150">
        <f>_xll.xlShmInterpDisc($I$3&amp;T(CalculationTrigger),C3050)</f>
        <v>0.56701200758524584</v>
      </c>
      <c r="J3050" s="157">
        <f t="shared" si="141"/>
        <v>5.7681848380945769E-5</v>
      </c>
      <c r="K3050" s="158">
        <f t="shared" si="142"/>
        <v>0</v>
      </c>
      <c r="L3050" s="159">
        <f t="shared" si="143"/>
        <v>-3.1124791997262467E-4</v>
      </c>
    </row>
    <row r="3051" spans="2:12" x14ac:dyDescent="0.2">
      <c r="B3051" s="112" t="s">
        <v>2</v>
      </c>
      <c r="C3051" s="113">
        <f>_xll.qlCalendarAdvance("TARGET",C3050,B3051,"mf")</f>
        <v>57860</v>
      </c>
      <c r="D3051" s="120">
        <f>_xll.xlShmInterpRateFwd($D$3&amp;T(CalculationTrigger),C3051,,5,C3052)</f>
        <v>1.1977170036877663E-2</v>
      </c>
      <c r="E3051" s="120">
        <f>_xll.xlShmInterpRateFwd($E$3&amp;T(CalculationTrigger),C3051,,5,C3052)</f>
        <v>1.1889039617063179E-2</v>
      </c>
      <c r="F3051" s="121">
        <f>_xll.xlShmInterpRateFwd($F$3&amp;T(CalculationTrigger),C3051,,5,C3052)</f>
        <v>1.1463134951379071E-2</v>
      </c>
      <c r="G3051" s="148">
        <f>_xll.xlShmInterpDisc($G$3&amp;T(CalculationTrigger),C3051)</f>
        <v>0.55833763692600957</v>
      </c>
      <c r="H3051" s="149">
        <f>_xll.xlShmInterpDisc($H$3&amp;T(CalculationTrigger),C3051)</f>
        <v>0.55966589476220086</v>
      </c>
      <c r="I3051" s="150">
        <f>_xll.xlShmInterpDisc($I$3&amp;T(CalculationTrigger),C3051)</f>
        <v>0.56688727106836312</v>
      </c>
      <c r="J3051" s="157">
        <f t="shared" si="141"/>
        <v>5.7695973910649185E-5</v>
      </c>
      <c r="K3051" s="158">
        <f t="shared" si="142"/>
        <v>0</v>
      </c>
      <c r="L3051" s="159">
        <f t="shared" si="143"/>
        <v>-3.1130086385966683E-4</v>
      </c>
    </row>
    <row r="3052" spans="2:12" x14ac:dyDescent="0.2">
      <c r="B3052" s="112" t="s">
        <v>2</v>
      </c>
      <c r="C3052" s="113">
        <f>_xll.qlCalendarAdvance("TARGET",C3051,B3052,"mf")</f>
        <v>57867</v>
      </c>
      <c r="D3052" s="120">
        <f>_xll.xlShmInterpRateFwd($D$3&amp;T(CalculationTrigger),C3052,,5,C3053)</f>
        <v>1.1967905322141013E-2</v>
      </c>
      <c r="E3052" s="120">
        <f>_xll.xlShmInterpRateFwd($E$3&amp;T(CalculationTrigger),C3052,,5,C3053)</f>
        <v>1.1879680536280784E-2</v>
      </c>
      <c r="F3052" s="121">
        <f>_xll.xlShmInterpRateFwd($F$3&amp;T(CalculationTrigger),C3052,,5,C3053)</f>
        <v>1.1452910886711316E-2</v>
      </c>
      <c r="G3052" s="148">
        <f>_xll.xlShmInterpDisc($G$3&amp;T(CalculationTrigger),C3052)</f>
        <v>0.55820941669669522</v>
      </c>
      <c r="H3052" s="149">
        <f>_xll.xlShmInterpDisc($H$3&amp;T(CalculationTrigger),C3052)</f>
        <v>0.55953831500230966</v>
      </c>
      <c r="I3052" s="150">
        <f>_xll.xlShmInterpDisc($I$3&amp;T(CalculationTrigger),C3052)</f>
        <v>0.56676267342705822</v>
      </c>
      <c r="J3052" s="157">
        <f t="shared" si="141"/>
        <v>5.771013043505846E-5</v>
      </c>
      <c r="K3052" s="158">
        <f t="shared" si="142"/>
        <v>0</v>
      </c>
      <c r="L3052" s="159">
        <f t="shared" si="143"/>
        <v>-3.1135416256087309E-4</v>
      </c>
    </row>
    <row r="3053" spans="2:12" x14ac:dyDescent="0.2">
      <c r="B3053" s="112" t="s">
        <v>2</v>
      </c>
      <c r="C3053" s="113">
        <f>_xll.qlCalendarAdvance("TARGET",C3052,B3053,"mf")</f>
        <v>57874</v>
      </c>
      <c r="D3053" s="120">
        <f>_xll.xlShmInterpRateFwd($D$3&amp;T(CalculationTrigger),C3053,,5,C3054)</f>
        <v>1.1958667220804816E-2</v>
      </c>
      <c r="E3053" s="120">
        <f>_xll.xlShmInterpRateFwd($E$3&amp;T(CalculationTrigger),C3053,,5,C3054)</f>
        <v>1.1870348550799822E-2</v>
      </c>
      <c r="F3053" s="121">
        <f>_xll.xlShmInterpRateFwd($F$3&amp;T(CalculationTrigger),C3053,,5,C3054)</f>
        <v>1.1442717236612927E-2</v>
      </c>
      <c r="G3053" s="148">
        <f>_xll.xlShmInterpDisc($G$3&amp;T(CalculationTrigger),C3053)</f>
        <v>0.55808132504951236</v>
      </c>
      <c r="H3053" s="149">
        <f>_xll.xlShmInterpDisc($H$3&amp;T(CalculationTrigger),C3053)</f>
        <v>0.55941086471044943</v>
      </c>
      <c r="I3053" s="150">
        <f>_xll.xlShmInterpDisc($I$3&amp;T(CalculationTrigger),C3053)</f>
        <v>0.5666382142522367</v>
      </c>
      <c r="J3053" s="157">
        <f t="shared" si="141"/>
        <v>5.7724317687243027E-5</v>
      </c>
      <c r="K3053" s="158">
        <f t="shared" si="142"/>
        <v>0</v>
      </c>
      <c r="L3053" s="159">
        <f t="shared" si="143"/>
        <v>-3.11407814040931E-4</v>
      </c>
    </row>
    <row r="3054" spans="2:12" x14ac:dyDescent="0.2">
      <c r="B3054" s="112" t="s">
        <v>2</v>
      </c>
      <c r="C3054" s="113">
        <f>_xll.qlCalendarAdvance("TARGET",C3053,B3054,"mf")</f>
        <v>57881</v>
      </c>
      <c r="D3054" s="120">
        <f>_xll.xlShmInterpRateFwd($D$3&amp;T(CalculationTrigger),C3054,,5,C3055)</f>
        <v>1.1949455801078293E-2</v>
      </c>
      <c r="E3054" s="120">
        <f>_xll.xlShmInterpRateFwd($E$3&amp;T(CalculationTrigger),C3054,,5,C3055)</f>
        <v>1.186104372993468E-2</v>
      </c>
      <c r="F3054" s="121">
        <f>_xll.xlShmInterpRateFwd($F$3&amp;T(CalculationTrigger),C3054,,5,C3055)</f>
        <v>1.143255407862038E-2</v>
      </c>
      <c r="G3054" s="148">
        <f>_xll.xlShmInterpDisc($G$3&amp;T(CalculationTrigger),C3054)</f>
        <v>0.5579533616247595</v>
      </c>
      <c r="H3054" s="149">
        <f>_xll.xlShmInterpDisc($H$3&amp;T(CalculationTrigger),C3054)</f>
        <v>0.5592835435208543</v>
      </c>
      <c r="I3054" s="150">
        <f>_xll.xlShmInterpDisc($I$3&amp;T(CalculationTrigger),C3054)</f>
        <v>0.56651389313435108</v>
      </c>
      <c r="J3054" s="157">
        <f t="shared" si="141"/>
        <v>5.7738535400284554E-5</v>
      </c>
      <c r="K3054" s="158">
        <f t="shared" si="142"/>
        <v>0</v>
      </c>
      <c r="L3054" s="159">
        <f t="shared" si="143"/>
        <v>-3.1146181626452761E-4</v>
      </c>
    </row>
    <row r="3055" spans="2:12" x14ac:dyDescent="0.2">
      <c r="B3055" s="112" t="s">
        <v>2</v>
      </c>
      <c r="C3055" s="113">
        <f>_xll.qlCalendarAdvance("TARGET",C3054,B3055,"mf")</f>
        <v>57888</v>
      </c>
      <c r="D3055" s="120">
        <f>_xll.xlShmInterpRateFwd($D$3&amp;T(CalculationTrigger),C3055,,5,C3056)</f>
        <v>1.1940271131327016E-2</v>
      </c>
      <c r="E3055" s="120">
        <f>_xll.xlShmInterpRateFwd($E$3&amp;T(CalculationTrigger),C3055,,5,C3056)</f>
        <v>1.1851766143092397E-2</v>
      </c>
      <c r="F3055" s="121">
        <f>_xll.xlShmInterpRateFwd($F$3&amp;T(CalculationTrigger),C3055,,5,C3056)</f>
        <v>1.1422421490171681E-2</v>
      </c>
      <c r="G3055" s="148">
        <f>_xll.xlShmInterpDisc($G$3&amp;T(CalculationTrigger),C3055)</f>
        <v>0.55782552606235192</v>
      </c>
      <c r="H3055" s="149">
        <f>_xll.xlShmInterpDisc($H$3&amp;T(CalculationTrigger),C3055)</f>
        <v>0.55915635106736616</v>
      </c>
      <c r="I3055" s="150">
        <f>_xll.xlShmInterpDisc($I$3&amp;T(CalculationTrigger),C3055)</f>
        <v>0.56638970966340008</v>
      </c>
      <c r="J3055" s="157">
        <f t="shared" si="141"/>
        <v>5.7752783307244539E-5</v>
      </c>
      <c r="K3055" s="158">
        <f t="shared" si="142"/>
        <v>0</v>
      </c>
      <c r="L3055" s="159">
        <f t="shared" si="143"/>
        <v>-3.1151616719633969E-4</v>
      </c>
    </row>
    <row r="3056" spans="2:12" x14ac:dyDescent="0.2">
      <c r="B3056" s="112" t="s">
        <v>2</v>
      </c>
      <c r="C3056" s="113">
        <f>_xll.qlCalendarAdvance("TARGET",C3055,B3056,"mf")</f>
        <v>57895</v>
      </c>
      <c r="D3056" s="120">
        <f>_xll.xlShmInterpRateFwd($D$3&amp;T(CalculationTrigger),C3056,,5,C3057)</f>
        <v>1.1931113279765966E-2</v>
      </c>
      <c r="E3056" s="120">
        <f>_xll.xlShmInterpRateFwd($E$3&amp;T(CalculationTrigger),C3056,,5,C3057)</f>
        <v>1.1842515859575752E-2</v>
      </c>
      <c r="F3056" s="121">
        <f>_xll.xlShmInterpRateFwd($F$3&amp;T(CalculationTrigger),C3056,,5,C3057)</f>
        <v>1.1412319548809067E-2</v>
      </c>
      <c r="G3056" s="148">
        <f>_xll.xlShmInterpDisc($G$3&amp;T(CalculationTrigger),C3056)</f>
        <v>0.55769781800182028</v>
      </c>
      <c r="H3056" s="149">
        <f>_xll.xlShmInterpDisc($H$3&amp;T(CalculationTrigger),C3056)</f>
        <v>0.5590292869834339</v>
      </c>
      <c r="I3056" s="150">
        <f>_xll.xlShmInterpDisc($I$3&amp;T(CalculationTrigger),C3056)</f>
        <v>0.5662656634289297</v>
      </c>
      <c r="J3056" s="157">
        <f t="shared" si="141"/>
        <v>5.7767061141207458E-5</v>
      </c>
      <c r="K3056" s="158">
        <f t="shared" si="142"/>
        <v>0</v>
      </c>
      <c r="L3056" s="159">
        <f t="shared" si="143"/>
        <v>-3.1157086480106008E-4</v>
      </c>
    </row>
    <row r="3057" spans="2:12" x14ac:dyDescent="0.2">
      <c r="B3057" s="112" t="s">
        <v>2</v>
      </c>
      <c r="C3057" s="113">
        <f>_xll.qlCalendarAdvance("TARGET",C3056,B3057,"mf")</f>
        <v>57902</v>
      </c>
      <c r="D3057" s="120">
        <f>_xll.xlShmInterpRateFwd($D$3&amp;T(CalculationTrigger),C3057,,5,C3058)</f>
        <v>1.1921982314714363E-2</v>
      </c>
      <c r="E3057" s="120">
        <f>_xll.xlShmInterpRateFwd($E$3&amp;T(CalculationTrigger),C3057,,5,C3058)</f>
        <v>1.1833292948751215E-2</v>
      </c>
      <c r="F3057" s="121">
        <f>_xll.xlShmInterpRateFwd($F$3&amp;T(CalculationTrigger),C3057,,5,C3058)</f>
        <v>1.1402248331947348E-2</v>
      </c>
      <c r="G3057" s="148">
        <f>_xll.xlShmInterpDisc($G$3&amp;T(CalculationTrigger),C3057)</f>
        <v>0.55757023708231235</v>
      </c>
      <c r="H3057" s="149">
        <f>_xll.xlShmInterpDisc($H$3&amp;T(CalculationTrigger),C3057)</f>
        <v>0.55890235090211449</v>
      </c>
      <c r="I3057" s="150">
        <f>_xll.xlShmInterpDisc($I$3&amp;T(CalculationTrigger),C3057)</f>
        <v>0.5661417540200322</v>
      </c>
      <c r="J3057" s="157">
        <f t="shared" si="141"/>
        <v>5.7781368635234894E-5</v>
      </c>
      <c r="K3057" s="158">
        <f t="shared" si="142"/>
        <v>0</v>
      </c>
      <c r="L3057" s="159">
        <f t="shared" si="143"/>
        <v>-3.1162590704336137E-4</v>
      </c>
    </row>
    <row r="3058" spans="2:12" x14ac:dyDescent="0.2">
      <c r="B3058" s="112" t="s">
        <v>2</v>
      </c>
      <c r="C3058" s="113">
        <f>_xll.qlCalendarAdvance("TARGET",C3057,B3058,"mf")</f>
        <v>57909</v>
      </c>
      <c r="D3058" s="120">
        <f>_xll.xlShmInterpRateFwd($D$3&amp;T(CalculationTrigger),C3058,,5,C3059)</f>
        <v>1.1912878304404531E-2</v>
      </c>
      <c r="E3058" s="120">
        <f>_xll.xlShmInterpRateFwd($E$3&amp;T(CalculationTrigger),C3058,,5,C3059)</f>
        <v>1.1824097479938907E-2</v>
      </c>
      <c r="F3058" s="121">
        <f>_xll.xlShmInterpRateFwd($F$3&amp;T(CalculationTrigger),C3058,,5,C3059)</f>
        <v>1.1392207917122952E-2</v>
      </c>
      <c r="G3058" s="148">
        <f>_xll.xlShmInterpDisc($G$3&amp;T(CalculationTrigger),C3058)</f>
        <v>0.55744278294259197</v>
      </c>
      <c r="H3058" s="149">
        <f>_xll.xlShmInterpDisc($H$3&amp;T(CalculationTrigger),C3058)</f>
        <v>0.55877554245607242</v>
      </c>
      <c r="I3058" s="150">
        <f>_xll.xlShmInterpDisc($I$3&amp;T(CalculationTrigger),C3058)</f>
        <v>0.56601798102534728</v>
      </c>
      <c r="J3058" s="157">
        <f t="shared" si="141"/>
        <v>5.7795705522408722E-5</v>
      </c>
      <c r="K3058" s="158">
        <f t="shared" si="142"/>
        <v>0</v>
      </c>
      <c r="L3058" s="159">
        <f t="shared" si="143"/>
        <v>-3.1168129188793864E-4</v>
      </c>
    </row>
    <row r="3059" spans="2:12" x14ac:dyDescent="0.2">
      <c r="B3059" s="112" t="s">
        <v>2</v>
      </c>
      <c r="C3059" s="113">
        <f>_xll.qlCalendarAdvance("TARGET",C3058,B3059,"mf")</f>
        <v>57916</v>
      </c>
      <c r="D3059" s="120">
        <f>_xll.xlShmInterpRateFwd($D$3&amp;T(CalculationTrigger),C3059,,5,C3060)</f>
        <v>1.1903801317190417E-2</v>
      </c>
      <c r="E3059" s="120">
        <f>_xll.xlShmInterpRateFwd($E$3&amp;T(CalculationTrigger),C3059,,5,C3060)</f>
        <v>1.181492952253424E-2</v>
      </c>
      <c r="F3059" s="121">
        <f>_xll.xlShmInterpRateFwd($F$3&amp;T(CalculationTrigger),C3059,,5,C3060)</f>
        <v>1.1382198381820167E-2</v>
      </c>
      <c r="G3059" s="148">
        <f>_xll.xlShmInterpDisc($G$3&amp;T(CalculationTrigger),C3059)</f>
        <v>0.55731545522103998</v>
      </c>
      <c r="H3059" s="149">
        <f>_xll.xlShmInterpDisc($H$3&amp;T(CalculationTrigger),C3059)</f>
        <v>0.55864886127758029</v>
      </c>
      <c r="I3059" s="150">
        <f>_xll.xlShmInterpDisc($I$3&amp;T(CalculationTrigger),C3059)</f>
        <v>0.56589434403306116</v>
      </c>
      <c r="J3059" s="157">
        <f t="shared" si="141"/>
        <v>5.7810071535790594E-5</v>
      </c>
      <c r="K3059" s="158">
        <f t="shared" si="142"/>
        <v>0</v>
      </c>
      <c r="L3059" s="159">
        <f t="shared" si="143"/>
        <v>-3.117370172994727E-4</v>
      </c>
    </row>
    <row r="3060" spans="2:12" x14ac:dyDescent="0.2">
      <c r="B3060" s="112" t="s">
        <v>2</v>
      </c>
      <c r="C3060" s="113">
        <f>_xll.qlCalendarAdvance("TARGET",C3059,B3060,"mf")</f>
        <v>57923</v>
      </c>
      <c r="D3060" s="120">
        <f>_xll.xlShmInterpRateFwd($D$3&amp;T(CalculationTrigger),C3060,,5,C3061)</f>
        <v>1.189475142128695E-2</v>
      </c>
      <c r="E3060" s="120">
        <f>_xll.xlShmInterpRateFwd($E$3&amp;T(CalculationTrigger),C3060,,5,C3061)</f>
        <v>1.1805789145851521E-2</v>
      </c>
      <c r="F3060" s="121">
        <f>_xll.xlShmInterpRateFwd($F$3&amp;T(CalculationTrigger),C3060,,5,C3061)</f>
        <v>1.1372219803500104E-2</v>
      </c>
      <c r="G3060" s="148">
        <f>_xll.xlShmInterpDisc($G$3&amp;T(CalculationTrigger),C3060)</f>
        <v>0.55718825355565316</v>
      </c>
      <c r="H3060" s="149">
        <f>_xll.xlShmInterpDisc($H$3&amp;T(CalculationTrigger),C3060)</f>
        <v>0.55852230699851824</v>
      </c>
      <c r="I3060" s="150">
        <f>_xll.xlShmInterpDisc($I$3&amp;T(CalculationTrigger),C3060)</f>
        <v>0.56577084263090682</v>
      </c>
      <c r="J3060" s="157">
        <f t="shared" si="141"/>
        <v>5.782446640847048E-5</v>
      </c>
      <c r="K3060" s="158">
        <f t="shared" si="142"/>
        <v>0</v>
      </c>
      <c r="L3060" s="159">
        <f t="shared" si="143"/>
        <v>-3.1179308124264118E-4</v>
      </c>
    </row>
    <row r="3061" spans="2:12" x14ac:dyDescent="0.2">
      <c r="B3061" s="112" t="s">
        <v>2</v>
      </c>
      <c r="C3061" s="113">
        <f>_xll.qlCalendarAdvance("TARGET",C3060,B3061,"mf")</f>
        <v>57930</v>
      </c>
      <c r="D3061" s="120">
        <f>_xll.xlShmInterpRateFwd($D$3&amp;T(CalculationTrigger),C3061,,5,C3062)</f>
        <v>1.1885728685013299E-2</v>
      </c>
      <c r="E3061" s="120">
        <f>_xll.xlShmInterpRateFwd($E$3&amp;T(CalculationTrigger),C3061,,5,C3062)</f>
        <v>1.1796676419245599E-2</v>
      </c>
      <c r="F3061" s="121">
        <f>_xll.xlShmInterpRateFwd($F$3&amp;T(CalculationTrigger),C3061,,5,C3062)</f>
        <v>1.1362272259704953E-2</v>
      </c>
      <c r="G3061" s="148">
        <f>_xll.xlShmInterpDisc($G$3&amp;T(CalculationTrigger),C3061)</f>
        <v>0.55706117758404583</v>
      </c>
      <c r="H3061" s="149">
        <f>_xll.xlShmInterpDisc($H$3&amp;T(CalculationTrigger),C3061)</f>
        <v>0.5583958792503747</v>
      </c>
      <c r="I3061" s="150">
        <f>_xll.xlShmInterpDisc($I$3&amp;T(CalculationTrigger),C3061)</f>
        <v>0.56564747640616464</v>
      </c>
      <c r="J3061" s="157">
        <f t="shared" si="141"/>
        <v>5.7838889873507419E-5</v>
      </c>
      <c r="K3061" s="158">
        <f t="shared" si="142"/>
        <v>0</v>
      </c>
      <c r="L3061" s="159">
        <f t="shared" si="143"/>
        <v>-3.1184948168213998E-4</v>
      </c>
    </row>
    <row r="3062" spans="2:12" x14ac:dyDescent="0.2">
      <c r="B3062" s="112" t="s">
        <v>2</v>
      </c>
      <c r="C3062" s="113">
        <f>_xll.qlCalendarAdvance("TARGET",C3061,B3062,"mf")</f>
        <v>57937</v>
      </c>
      <c r="D3062" s="120">
        <f>_xll.xlShmInterpRateFwd($D$3&amp;T(CalculationTrigger),C3062,,5,C3063)</f>
        <v>1.1876733176624918E-2</v>
      </c>
      <c r="E3062" s="120">
        <f>_xll.xlShmInterpRateFwd($E$3&amp;T(CalculationTrigger),C3062,,5,C3063)</f>
        <v>1.1787591412071306E-2</v>
      </c>
      <c r="F3062" s="121">
        <f>_xll.xlShmInterpRateFwd($F$3&amp;T(CalculationTrigger),C3062,,5,C3063)</f>
        <v>1.1352355827849476E-2</v>
      </c>
      <c r="G3062" s="148">
        <f>_xll.xlShmInterpDisc($G$3&amp;T(CalculationTrigger),C3062)</f>
        <v>0.55693422694344874</v>
      </c>
      <c r="H3062" s="149">
        <f>_xll.xlShmInterpDisc($H$3&amp;T(CalculationTrigger),C3062)</f>
        <v>0.55826957766424623</v>
      </c>
      <c r="I3062" s="150">
        <f>_xll.xlShmInterpDisc($I$3&amp;T(CalculationTrigger),C3062)</f>
        <v>0.56552424494566123</v>
      </c>
      <c r="J3062" s="157">
        <f t="shared" si="141"/>
        <v>5.7853341663983302E-5</v>
      </c>
      <c r="K3062" s="158">
        <f t="shared" si="142"/>
        <v>0</v>
      </c>
      <c r="L3062" s="159">
        <f t="shared" si="143"/>
        <v>-3.1190621658264161E-4</v>
      </c>
    </row>
    <row r="3063" spans="2:12" x14ac:dyDescent="0.2">
      <c r="B3063" s="112" t="s">
        <v>2</v>
      </c>
      <c r="C3063" s="113">
        <f>_xll.qlCalendarAdvance("TARGET",C3062,B3063,"mf")</f>
        <v>57944</v>
      </c>
      <c r="D3063" s="120">
        <f>_xll.xlShmInterpRateFwd($D$3&amp;T(CalculationTrigger),C3063,,5,C3064)</f>
        <v>1.1867764964423582E-2</v>
      </c>
      <c r="E3063" s="120">
        <f>_xll.xlShmInterpRateFwd($E$3&amp;T(CalculationTrigger),C3063,,5,C3064)</f>
        <v>1.1778534193671883E-2</v>
      </c>
      <c r="F3063" s="121">
        <f>_xll.xlShmInterpRateFwd($F$3&amp;T(CalculationTrigger),C3063,,5,C3064)</f>
        <v>1.1342470585481637E-2</v>
      </c>
      <c r="G3063" s="148">
        <f>_xll.xlShmInterpDisc($G$3&amp;T(CalculationTrigger),C3063)</f>
        <v>0.55680740127071005</v>
      </c>
      <c r="H3063" s="149">
        <f>_xll.xlShmInterpDisc($H$3&amp;T(CalculationTrigger),C3063)</f>
        <v>0.55814340187083755</v>
      </c>
      <c r="I3063" s="150">
        <f>_xll.xlShmInterpDisc($I$3&amp;T(CalculationTrigger),C3063)</f>
        <v>0.565401147835771</v>
      </c>
      <c r="J3063" s="157">
        <f t="shared" si="141"/>
        <v>5.7867821512959845E-5</v>
      </c>
      <c r="K3063" s="158">
        <f t="shared" si="142"/>
        <v>0</v>
      </c>
      <c r="L3063" s="159">
        <f t="shared" si="143"/>
        <v>-3.1196328390883758E-4</v>
      </c>
    </row>
    <row r="3064" spans="2:12" x14ac:dyDescent="0.2">
      <c r="B3064" s="112" t="s">
        <v>2</v>
      </c>
      <c r="C3064" s="113">
        <f>_xll.qlCalendarAdvance("TARGET",C3063,B3064,"mf")</f>
        <v>57951</v>
      </c>
      <c r="D3064" s="120">
        <f>_xll.xlShmInterpRateFwd($D$3&amp;T(CalculationTrigger),C3064,,5,C3065)</f>
        <v>1.1858824116682102E-2</v>
      </c>
      <c r="E3064" s="120">
        <f>_xll.xlShmInterpRateFwd($E$3&amp;T(CalculationTrigger),C3064,,5,C3065)</f>
        <v>1.1769504833378986E-2</v>
      </c>
      <c r="F3064" s="121">
        <f>_xll.xlShmInterpRateFwd($F$3&amp;T(CalculationTrigger),C3064,,5,C3065)</f>
        <v>1.1332616610021981E-2</v>
      </c>
      <c r="G3064" s="148">
        <f>_xll.xlShmInterpDisc($G$3&amp;T(CalculationTrigger),C3064)</f>
        <v>0.55668070020229465</v>
      </c>
      <c r="H3064" s="149">
        <f>_xll.xlShmInterpDisc($H$3&amp;T(CalculationTrigger),C3064)</f>
        <v>0.55801735150046172</v>
      </c>
      <c r="I3064" s="150">
        <f>_xll.xlShmInterpDisc($I$3&amp;T(CalculationTrigger),C3064)</f>
        <v>0.56527818466241475</v>
      </c>
      <c r="J3064" s="157">
        <f t="shared" si="141"/>
        <v>5.7882329153516264E-5</v>
      </c>
      <c r="K3064" s="158">
        <f t="shared" si="142"/>
        <v>0</v>
      </c>
      <c r="L3064" s="159">
        <f t="shared" si="143"/>
        <v>-3.1202068162540731E-4</v>
      </c>
    </row>
    <row r="3065" spans="2:12" x14ac:dyDescent="0.2">
      <c r="B3065" s="112" t="s">
        <v>2</v>
      </c>
      <c r="C3065" s="113">
        <f>_xll.qlCalendarAdvance("TARGET",C3064,B3065,"mf")</f>
        <v>57958</v>
      </c>
      <c r="D3065" s="120">
        <f>_xll.xlShmInterpRateFwd($D$3&amp;T(CalculationTrigger),C3065,,5,C3066)</f>
        <v>1.1849910701661696E-2</v>
      </c>
      <c r="E3065" s="120">
        <f>_xll.xlShmInterpRateFwd($E$3&amp;T(CalculationTrigger),C3065,,5,C3066)</f>
        <v>1.1760503400570589E-2</v>
      </c>
      <c r="F3065" s="121">
        <f>_xll.xlShmInterpRateFwd($F$3&amp;T(CalculationTrigger),C3065,,5,C3066)</f>
        <v>1.1322793979030046E-2</v>
      </c>
      <c r="G3065" s="148">
        <f>_xll.xlShmInterpDisc($G$3&amp;T(CalculationTrigger),C3065)</f>
        <v>0.55655412337428489</v>
      </c>
      <c r="H3065" s="149">
        <f>_xll.xlShmInterpDisc($H$3&amp;T(CalculationTrigger),C3065)</f>
        <v>0.55789142618304055</v>
      </c>
      <c r="I3065" s="150">
        <f>_xll.xlShmInterpDisc($I$3&amp;T(CalculationTrigger),C3065)</f>
        <v>0.56515535501106107</v>
      </c>
      <c r="J3065" s="157">
        <f t="shared" si="141"/>
        <v>5.7896864318735726E-5</v>
      </c>
      <c r="K3065" s="158">
        <f t="shared" si="142"/>
        <v>0</v>
      </c>
      <c r="L3065" s="159">
        <f t="shared" si="143"/>
        <v>-3.1207840769703962E-4</v>
      </c>
    </row>
    <row r="3066" spans="2:12" x14ac:dyDescent="0.2">
      <c r="B3066" s="112" t="s">
        <v>2</v>
      </c>
      <c r="C3066" s="113">
        <f>_xll.qlCalendarAdvance("TARGET",C3065,B3066,"mf")</f>
        <v>57965</v>
      </c>
      <c r="D3066" s="120">
        <f>_xll.xlShmInterpRateFwd($D$3&amp;T(CalculationTrigger),C3066,,5,C3067)</f>
        <v>1.1841024787664117E-2</v>
      </c>
      <c r="E3066" s="120">
        <f>_xll.xlShmInterpRateFwd($E$3&amp;T(CalculationTrigger),C3066,,5,C3067)</f>
        <v>1.1751529964572542E-2</v>
      </c>
      <c r="F3066" s="121">
        <f>_xll.xlShmInterpRateFwd($F$3&amp;T(CalculationTrigger),C3066,,5,C3067)</f>
        <v>1.1313002769961111E-2</v>
      </c>
      <c r="G3066" s="148">
        <f>_xll.xlShmInterpDisc($G$3&amp;T(CalculationTrigger),C3066)</f>
        <v>0.55642767042238062</v>
      </c>
      <c r="H3066" s="149">
        <f>_xll.xlShmInterpDisc($H$3&amp;T(CalculationTrigger),C3066)</f>
        <v>0.55776562554810394</v>
      </c>
      <c r="I3066" s="150">
        <f>_xll.xlShmInterpDisc($I$3&amp;T(CalculationTrigger),C3066)</f>
        <v>0.5650326584667249</v>
      </c>
      <c r="J3066" s="157">
        <f t="shared" si="141"/>
        <v>5.7911426741673203E-5</v>
      </c>
      <c r="K3066" s="158">
        <f t="shared" si="142"/>
        <v>0</v>
      </c>
      <c r="L3066" s="159">
        <f t="shared" si="143"/>
        <v>-3.121364600884172E-4</v>
      </c>
    </row>
    <row r="3067" spans="2:12" x14ac:dyDescent="0.2">
      <c r="B3067" s="112" t="s">
        <v>2</v>
      </c>
      <c r="C3067" s="113">
        <f>_xll.qlCalendarAdvance("TARGET",C3066,B3067,"mf")</f>
        <v>57972</v>
      </c>
      <c r="D3067" s="120">
        <f>_xll.xlShmInterpRateFwd($D$3&amp;T(CalculationTrigger),C3067,,5,C3068)</f>
        <v>1.1832166442985322E-2</v>
      </c>
      <c r="E3067" s="120">
        <f>_xll.xlShmInterpRateFwd($E$3&amp;T(CalculationTrigger),C3067,,5,C3068)</f>
        <v>1.174258459475123E-2</v>
      </c>
      <c r="F3067" s="121">
        <f>_xll.xlShmInterpRateFwd($F$3&amp;T(CalculationTrigger),C3067,,5,C3068)</f>
        <v>1.1303243060287835E-2</v>
      </c>
      <c r="G3067" s="148">
        <f>_xll.xlShmInterpDisc($G$3&amp;T(CalculationTrigger),C3067)</f>
        <v>0.55630134098189887</v>
      </c>
      <c r="H3067" s="149">
        <f>_xll.xlShmInterpDisc($H$3&amp;T(CalculationTrigger),C3067)</f>
        <v>0.55763994922479077</v>
      </c>
      <c r="I3067" s="150">
        <f>_xll.xlShmInterpDisc($I$3&amp;T(CalculationTrigger),C3067)</f>
        <v>0.56491009461396868</v>
      </c>
      <c r="J3067" s="157">
        <f t="shared" si="141"/>
        <v>5.7926016155406461E-5</v>
      </c>
      <c r="K3067" s="158">
        <f t="shared" si="142"/>
        <v>0</v>
      </c>
      <c r="L3067" s="159">
        <f t="shared" si="143"/>
        <v>-3.1219483676422259E-4</v>
      </c>
    </row>
    <row r="3068" spans="2:12" x14ac:dyDescent="0.2">
      <c r="B3068" s="112" t="s">
        <v>2</v>
      </c>
      <c r="C3068" s="113">
        <f>_xll.qlCalendarAdvance("TARGET",C3067,B3068,"mf")</f>
        <v>57979</v>
      </c>
      <c r="D3068" s="120">
        <f>_xll.xlShmInterpRateFwd($D$3&amp;T(CalculationTrigger),C3068,,5,C3069)</f>
        <v>1.1823335735863343E-2</v>
      </c>
      <c r="E3068" s="120">
        <f>_xll.xlShmInterpRateFwd($E$3&amp;T(CalculationTrigger),C3068,,5,C3069)</f>
        <v>1.1733667360426692E-2</v>
      </c>
      <c r="F3068" s="121">
        <f>_xll.xlShmInterpRateFwd($F$3&amp;T(CalculationTrigger),C3068,,5,C3069)</f>
        <v>1.1293514927523415E-2</v>
      </c>
      <c r="G3068" s="148">
        <f>_xll.xlShmInterpDisc($G$3&amp;T(CalculationTrigger),C3068)</f>
        <v>0.55617513468777413</v>
      </c>
      <c r="H3068" s="149">
        <f>_xll.xlShmInterpDisc($H$3&amp;T(CalculationTrigger),C3068)</f>
        <v>0.55751439684184845</v>
      </c>
      <c r="I3068" s="150">
        <f>_xll.xlShmInterpDisc($I$3&amp;T(CalculationTrigger),C3068)</f>
        <v>0.56478766303690209</v>
      </c>
      <c r="J3068" s="157">
        <f t="shared" si="141"/>
        <v>5.7940632293019908E-5</v>
      </c>
      <c r="K3068" s="158">
        <f t="shared" si="142"/>
        <v>0</v>
      </c>
      <c r="L3068" s="159">
        <f t="shared" si="143"/>
        <v>-3.1225353568914335E-4</v>
      </c>
    </row>
    <row r="3069" spans="2:12" x14ac:dyDescent="0.2">
      <c r="B3069" s="112" t="s">
        <v>2</v>
      </c>
      <c r="C3069" s="113">
        <f>_xll.qlCalendarAdvance("TARGET",C3068,B3069,"mf")</f>
        <v>57986</v>
      </c>
      <c r="D3069" s="120">
        <f>_xll.xlShmInterpRateFwd($D$3&amp;T(CalculationTrigger),C3069,,5,C3070)</f>
        <v>1.1814532734611501E-2</v>
      </c>
      <c r="E3069" s="120">
        <f>_xll.xlShmInterpRateFwd($E$3&amp;T(CalculationTrigger),C3069,,5,C3070)</f>
        <v>1.1724778330982684E-2</v>
      </c>
      <c r="F3069" s="121">
        <f>_xll.xlShmInterpRateFwd($F$3&amp;T(CalculationTrigger),C3069,,5,C3070)</f>
        <v>1.1283818449146292E-2</v>
      </c>
      <c r="G3069" s="148">
        <f>_xll.xlShmInterpDisc($G$3&amp;T(CalculationTrigger),C3069)</f>
        <v>0.55604905117455905</v>
      </c>
      <c r="H3069" s="149">
        <f>_xll.xlShmInterpDisc($H$3&amp;T(CalculationTrigger),C3069)</f>
        <v>0.55738896802763349</v>
      </c>
      <c r="I3069" s="150">
        <f>_xll.xlShmInterpDisc($I$3&amp;T(CalculationTrigger),C3069)</f>
        <v>0.56466536331918182</v>
      </c>
      <c r="J3069" s="157">
        <f t="shared" si="141"/>
        <v>5.7955274887572418E-5</v>
      </c>
      <c r="K3069" s="158">
        <f t="shared" si="142"/>
        <v>0</v>
      </c>
      <c r="L3069" s="159">
        <f t="shared" si="143"/>
        <v>-3.1231255482785724E-4</v>
      </c>
    </row>
    <row r="3070" spans="2:12" x14ac:dyDescent="0.2">
      <c r="B3070" s="112" t="s">
        <v>2</v>
      </c>
      <c r="C3070" s="113">
        <f>_xll.qlCalendarAdvance("TARGET",C3069,B3070,"mf")</f>
        <v>57993</v>
      </c>
      <c r="D3070" s="120">
        <f>_xll.xlShmInterpRateFwd($D$3&amp;T(CalculationTrigger),C3070,,5,C3071)</f>
        <v>1.1805757507514152E-2</v>
      </c>
      <c r="E3070" s="120">
        <f>_xll.xlShmInterpRateFwd($E$3&amp;T(CalculationTrigger),C3070,,5,C3071)</f>
        <v>1.1715917575739239E-2</v>
      </c>
      <c r="F3070" s="121">
        <f>_xll.xlShmInterpRateFwd($F$3&amp;T(CalculationTrigger),C3070,,5,C3071)</f>
        <v>1.127415370262912E-2</v>
      </c>
      <c r="G3070" s="148">
        <f>_xll.xlShmInterpDisc($G$3&amp;T(CalculationTrigger),C3070)</f>
        <v>0.5559230900764236</v>
      </c>
      <c r="H3070" s="149">
        <f>_xll.xlShmInterpDisc($H$3&amp;T(CalculationTrigger),C3070)</f>
        <v>0.55726366241011105</v>
      </c>
      <c r="I3070" s="150">
        <f>_xll.xlShmInterpDisc($I$3&amp;T(CalculationTrigger),C3070)</f>
        <v>0.56454319504401185</v>
      </c>
      <c r="J3070" s="157">
        <f t="shared" si="141"/>
        <v>5.796994367214291E-5</v>
      </c>
      <c r="K3070" s="158">
        <f t="shared" si="142"/>
        <v>0</v>
      </c>
      <c r="L3070" s="159">
        <f t="shared" si="143"/>
        <v>-3.1237189214505329E-4</v>
      </c>
    </row>
    <row r="3071" spans="2:12" x14ac:dyDescent="0.2">
      <c r="B3071" s="112" t="s">
        <v>2</v>
      </c>
      <c r="C3071" s="113">
        <f>_xll.qlCalendarAdvance("TARGET",C3070,B3071,"mf")</f>
        <v>58000</v>
      </c>
      <c r="D3071" s="120">
        <f>_xll.xlShmInterpRateFwd($D$3&amp;T(CalculationTrigger),C3071,,5,C3072)</f>
        <v>1.1797010122803531E-2</v>
      </c>
      <c r="E3071" s="120">
        <f>_xll.xlShmInterpRateFwd($E$3&amp;T(CalculationTrigger),C3071,,5,C3072)</f>
        <v>1.1707085164051148E-2</v>
      </c>
      <c r="F3071" s="121">
        <f>_xll.xlShmInterpRateFwd($F$3&amp;T(CalculationTrigger),C3071,,5,C3072)</f>
        <v>1.1264520765479302E-2</v>
      </c>
      <c r="G3071" s="148">
        <f>_xll.xlShmInterpDisc($G$3&amp;T(CalculationTrigger),C3071)</f>
        <v>0.55579725102715571</v>
      </c>
      <c r="H3071" s="149">
        <f>_xll.xlShmInterpDisc($H$3&amp;T(CalculationTrigger),C3071)</f>
        <v>0.55713847961685559</v>
      </c>
      <c r="I3071" s="150">
        <f>_xll.xlShmInterpDisc($I$3&amp;T(CalculationTrigger),C3071)</f>
        <v>0.56442115779414359</v>
      </c>
      <c r="J3071" s="157">
        <f t="shared" si="141"/>
        <v>5.7984638379811604E-5</v>
      </c>
      <c r="K3071" s="158">
        <f t="shared" si="142"/>
        <v>0</v>
      </c>
      <c r="L3071" s="159">
        <f t="shared" si="143"/>
        <v>-3.1243154560541648E-4</v>
      </c>
    </row>
    <row r="3072" spans="2:12" x14ac:dyDescent="0.2">
      <c r="B3072" s="112" t="s">
        <v>2</v>
      </c>
      <c r="C3072" s="113">
        <f>_xll.qlCalendarAdvance("TARGET",C3071,B3072,"mf")</f>
        <v>58007</v>
      </c>
      <c r="D3072" s="120">
        <f>_xll.xlShmInterpRateFwd($D$3&amp;T(CalculationTrigger),C3072,,5,C3073)</f>
        <v>1.1788290648821899E-2</v>
      </c>
      <c r="E3072" s="120">
        <f>_xll.xlShmInterpRateFwd($E$3&amp;T(CalculationTrigger),C3072,,5,C3073)</f>
        <v>1.16982811652674E-2</v>
      </c>
      <c r="F3072" s="121">
        <f>_xll.xlShmInterpRateFwd($F$3&amp;T(CalculationTrigger),C3072,,5,C3073)</f>
        <v>1.125491971517528E-2</v>
      </c>
      <c r="G3072" s="148">
        <f>_xll.xlShmInterpDisc($G$3&amp;T(CalculationTrigger),C3072)</f>
        <v>0.55567153366016175</v>
      </c>
      <c r="H3072" s="149">
        <f>_xll.xlShmInterpDisc($H$3&amp;T(CalculationTrigger),C3072)</f>
        <v>0.55701341927505066</v>
      </c>
      <c r="I3072" s="150">
        <f>_xll.xlShmInterpDisc($I$3&amp;T(CalculationTrigger),C3072)</f>
        <v>0.56429925115187562</v>
      </c>
      <c r="J3072" s="157">
        <f t="shared" si="141"/>
        <v>5.7999358743633159E-5</v>
      </c>
      <c r="K3072" s="158">
        <f t="shared" si="142"/>
        <v>0</v>
      </c>
      <c r="L3072" s="159">
        <f t="shared" si="143"/>
        <v>-3.1249151317362824E-4</v>
      </c>
    </row>
    <row r="3073" spans="2:12" x14ac:dyDescent="0.2">
      <c r="B3073" s="112" t="s">
        <v>2</v>
      </c>
      <c r="C3073" s="113">
        <f>_xll.qlCalendarAdvance("TARGET",C3072,B3073,"mf")</f>
        <v>58014</v>
      </c>
      <c r="D3073" s="120">
        <f>_xll.xlShmInterpRateFwd($D$3&amp;T(CalculationTrigger),C3073,,5,C3074)</f>
        <v>1.1779599153801487E-2</v>
      </c>
      <c r="E3073" s="120">
        <f>_xll.xlShmInterpRateFwd($E$3&amp;T(CalculationTrigger),C3073,,5,C3074)</f>
        <v>1.1689505648736985E-2</v>
      </c>
      <c r="F3073" s="121">
        <f>_xll.xlShmInterpRateFwd($F$3&amp;T(CalculationTrigger),C3073,,5,C3074)</f>
        <v>1.1245350629189719E-2</v>
      </c>
      <c r="G3073" s="148">
        <f>_xll.xlShmInterpDisc($G$3&amp;T(CalculationTrigger),C3073)</f>
        <v>0.5555459376084656</v>
      </c>
      <c r="H3073" s="149">
        <f>_xll.xlShmInterpDisc($H$3&amp;T(CalculationTrigger),C3073)</f>
        <v>0.55688848101148902</v>
      </c>
      <c r="I3073" s="150">
        <f>_xll.xlShmInterpDisc($I$3&amp;T(CalculationTrigger),C3073)</f>
        <v>0.56417747469905388</v>
      </c>
      <c r="J3073" s="157">
        <f t="shared" si="141"/>
        <v>5.801410449669832E-5</v>
      </c>
      <c r="K3073" s="158">
        <f t="shared" si="142"/>
        <v>0</v>
      </c>
      <c r="L3073" s="159">
        <f t="shared" si="143"/>
        <v>-3.1255179281436689E-4</v>
      </c>
    </row>
    <row r="3074" spans="2:12" x14ac:dyDescent="0.2">
      <c r="B3074" s="112" t="s">
        <v>2</v>
      </c>
      <c r="C3074" s="113">
        <f>_xll.qlCalendarAdvance("TARGET",C3073,B3074,"mf")</f>
        <v>58021</v>
      </c>
      <c r="D3074" s="120">
        <f>_xll.xlShmInterpRateFwd($D$3&amp;T(CalculationTrigger),C3074,,5,C3075)</f>
        <v>1.1770935706067182E-2</v>
      </c>
      <c r="E3074" s="120">
        <f>_xll.xlShmInterpRateFwd($E$3&amp;T(CalculationTrigger),C3074,,5,C3075)</f>
        <v>1.1680758683814687E-2</v>
      </c>
      <c r="F3074" s="121">
        <f>_xll.xlShmInterpRateFwd($F$3&amp;T(CalculationTrigger),C3074,,5,C3075)</f>
        <v>1.1235813585047398E-2</v>
      </c>
      <c r="G3074" s="148">
        <f>_xll.xlShmInterpDisc($G$3&amp;T(CalculationTrigger),C3074)</f>
        <v>0.55542046250470978</v>
      </c>
      <c r="H3074" s="149">
        <f>_xll.xlShmInterpDisc($H$3&amp;T(CalculationTrigger),C3074)</f>
        <v>0.55676366445257286</v>
      </c>
      <c r="I3074" s="150">
        <f>_xll.xlShmInterpDisc($I$3&amp;T(CalculationTrigger),C3074)</f>
        <v>0.56405582801707188</v>
      </c>
      <c r="J3074" s="157">
        <f t="shared" si="141"/>
        <v>5.8028875372069625E-5</v>
      </c>
      <c r="K3074" s="158">
        <f t="shared" si="142"/>
        <v>0</v>
      </c>
      <c r="L3074" s="159">
        <f t="shared" si="143"/>
        <v>-3.1261238249232881E-4</v>
      </c>
    </row>
    <row r="3075" spans="2:12" x14ac:dyDescent="0.2">
      <c r="B3075" s="112" t="s">
        <v>2</v>
      </c>
      <c r="C3075" s="113">
        <f>_xll.qlCalendarAdvance("TARGET",C3074,B3075,"mf")</f>
        <v>58028</v>
      </c>
      <c r="D3075" s="120">
        <f>_xll.xlShmInterpRateFwd($D$3&amp;T(CalculationTrigger),C3075,,5,C3076)</f>
        <v>1.1762300373839626E-2</v>
      </c>
      <c r="E3075" s="120">
        <f>_xll.xlShmInterpRateFwd($E$3&amp;T(CalculationTrigger),C3075,,5,C3076)</f>
        <v>1.1672040339820541E-2</v>
      </c>
      <c r="F3075" s="121">
        <f>_xll.xlShmInterpRateFwd($F$3&amp;T(CalculationTrigger),C3075,,5,C3076)</f>
        <v>1.1226308660180444E-2</v>
      </c>
      <c r="G3075" s="148">
        <f>_xll.xlShmInterpDisc($G$3&amp;T(CalculationTrigger),C3075)</f>
        <v>0.55529510798115478</v>
      </c>
      <c r="H3075" s="149">
        <f>_xll.xlShmInterpDisc($H$3&amp;T(CalculationTrigger),C3075)</f>
        <v>0.55663896922431366</v>
      </c>
      <c r="I3075" s="150">
        <f>_xll.xlShmInterpDisc($I$3&amp;T(CalculationTrigger),C3075)</f>
        <v>0.56393431068687017</v>
      </c>
      <c r="J3075" s="157">
        <f t="shared" si="141"/>
        <v>5.8043671102824218E-5</v>
      </c>
      <c r="K3075" s="158">
        <f t="shared" si="142"/>
        <v>0</v>
      </c>
      <c r="L3075" s="159">
        <f t="shared" si="143"/>
        <v>-3.1267328017219243E-4</v>
      </c>
    </row>
    <row r="3076" spans="2:12" x14ac:dyDescent="0.2">
      <c r="B3076" s="112" t="s">
        <v>2</v>
      </c>
      <c r="C3076" s="113">
        <f>_xll.qlCalendarAdvance("TARGET",C3075,B3076,"mf")</f>
        <v>58035</v>
      </c>
      <c r="D3076" s="120">
        <f>_xll.xlShmInterpRateFwd($D$3&amp;T(CalculationTrigger),C3076,,5,C3077)</f>
        <v>1.1753693225472666E-2</v>
      </c>
      <c r="E3076" s="120">
        <f>_xll.xlShmInterpRateFwd($E$3&amp;T(CalculationTrigger),C3076,,5,C3077)</f>
        <v>1.1663350686149872E-2</v>
      </c>
      <c r="F3076" s="121">
        <f>_xll.xlShmInterpRateFwd($F$3&amp;T(CalculationTrigger),C3076,,5,C3077)</f>
        <v>1.1216835932125238E-2</v>
      </c>
      <c r="G3076" s="148">
        <f>_xll.xlShmInterpDisc($G$3&amp;T(CalculationTrigger),C3076)</f>
        <v>0.55516987366968007</v>
      </c>
      <c r="H3076" s="149">
        <f>_xll.xlShmInterpDisc($H$3&amp;T(CalculationTrigger),C3076)</f>
        <v>0.55651439495233279</v>
      </c>
      <c r="I3076" s="150">
        <f>_xll.xlShmInterpDisc($I$3&amp;T(CalculationTrigger),C3076)</f>
        <v>0.56381292228893731</v>
      </c>
      <c r="J3076" s="157">
        <f t="shared" si="141"/>
        <v>5.8058491422032487E-5</v>
      </c>
      <c r="K3076" s="158">
        <f t="shared" si="142"/>
        <v>0</v>
      </c>
      <c r="L3076" s="159">
        <f t="shared" si="143"/>
        <v>-3.1273448381863934E-4</v>
      </c>
    </row>
    <row r="3077" spans="2:12" x14ac:dyDescent="0.2">
      <c r="B3077" s="112" t="s">
        <v>2</v>
      </c>
      <c r="C3077" s="113">
        <f>_xll.qlCalendarAdvance("TARGET",C3076,B3077,"mf")</f>
        <v>58042</v>
      </c>
      <c r="D3077" s="120">
        <f>_xll.xlShmInterpRateFwd($D$3&amp;T(CalculationTrigger),C3077,,5,C3078)</f>
        <v>1.1745114329192737E-2</v>
      </c>
      <c r="E3077" s="120">
        <f>_xll.xlShmInterpRateFwd($E$3&amp;T(CalculationTrigger),C3077,,5,C3078)</f>
        <v>1.1654689792111133E-2</v>
      </c>
      <c r="F3077" s="121">
        <f>_xll.xlShmInterpRateFwd($F$3&amp;T(CalculationTrigger),C3077,,5,C3078)</f>
        <v>1.1207395478366036E-2</v>
      </c>
      <c r="G3077" s="148">
        <f>_xll.xlShmInterpDisc($G$3&amp;T(CalculationTrigger),C3077)</f>
        <v>0.55504475920178298</v>
      </c>
      <c r="H3077" s="149">
        <f>_xll.xlShmInterpDisc($H$3&amp;T(CalculationTrigger),C3077)</f>
        <v>0.55638994126186081</v>
      </c>
      <c r="I3077" s="150">
        <f>_xll.xlShmInterpDisc($I$3&amp;T(CalculationTrigger),C3077)</f>
        <v>0.56369166240330881</v>
      </c>
      <c r="J3077" s="157">
        <f t="shared" ref="J3077:J3140" si="144">-365*LN(G3077/$H3077)/($C3077-$C$4)</f>
        <v>5.8073336062768662E-5</v>
      </c>
      <c r="K3077" s="158">
        <f t="shared" ref="K3077:K3140" si="145">-365*LN(H3077/$H3077)/($C3077-$C$4)</f>
        <v>0</v>
      </c>
      <c r="L3077" s="159">
        <f t="shared" ref="L3077:L3140" si="146">-365*LN(I3077/$H3077)/($C3077-$C$4)</f>
        <v>-3.1279599139636023E-4</v>
      </c>
    </row>
    <row r="3078" spans="2:12" x14ac:dyDescent="0.2">
      <c r="B3078" s="112" t="s">
        <v>2</v>
      </c>
      <c r="C3078" s="113">
        <f>_xll.qlCalendarAdvance("TARGET",C3077,B3078,"mf")</f>
        <v>58049</v>
      </c>
      <c r="D3078" s="120">
        <f>_xll.xlShmInterpRateFwd($D$3&amp;T(CalculationTrigger),C3078,,5,C3079)</f>
        <v>1.1736563753295773E-2</v>
      </c>
      <c r="E3078" s="120">
        <f>_xll.xlShmInterpRateFwd($E$3&amp;T(CalculationTrigger),C3078,,5,C3079)</f>
        <v>1.1646057727059112E-2</v>
      </c>
      <c r="F3078" s="121">
        <f>_xll.xlShmInterpRateFwd($F$3&amp;T(CalculationTrigger),C3078,,5,C3079)</f>
        <v>1.119798737635236E-2</v>
      </c>
      <c r="G3078" s="148">
        <f>_xll.xlShmInterpDisc($G$3&amp;T(CalculationTrigger),C3078)</f>
        <v>0.55491976420857991</v>
      </c>
      <c r="H3078" s="149">
        <f>_xll.xlShmInterpDisc($H$3&amp;T(CalculationTrigger),C3078)</f>
        <v>0.55626560777773837</v>
      </c>
      <c r="I3078" s="150">
        <f>_xll.xlShmInterpDisc($I$3&amp;T(CalculationTrigger),C3078)</f>
        <v>0.56357053060956785</v>
      </c>
      <c r="J3078" s="157">
        <f t="shared" si="144"/>
        <v>5.8088204758108211E-5</v>
      </c>
      <c r="K3078" s="158">
        <f t="shared" si="145"/>
        <v>0</v>
      </c>
      <c r="L3078" s="159">
        <f t="shared" si="146"/>
        <v>-3.1285780087003391E-4</v>
      </c>
    </row>
    <row r="3079" spans="2:12" x14ac:dyDescent="0.2">
      <c r="B3079" s="112" t="s">
        <v>2</v>
      </c>
      <c r="C3079" s="113">
        <f>_xll.qlCalendarAdvance("TARGET",C3078,B3079,"mf")</f>
        <v>58056</v>
      </c>
      <c r="D3079" s="120">
        <f>_xll.xlShmInterpRateFwd($D$3&amp;T(CalculationTrigger),C3079,,5,C3080)</f>
        <v>1.1728041566060337E-2</v>
      </c>
      <c r="E3079" s="120">
        <f>_xll.xlShmInterpRateFwd($E$3&amp;T(CalculationTrigger),C3079,,5,C3080)</f>
        <v>1.1637454560354397E-2</v>
      </c>
      <c r="F3079" s="121">
        <f>_xll.xlShmInterpRateFwd($F$3&amp;T(CalculationTrigger),C3079,,5,C3080)</f>
        <v>1.1188611703603231E-2</v>
      </c>
      <c r="G3079" s="148">
        <f>_xll.xlShmInterpDisc($G$3&amp;T(CalculationTrigger),C3079)</f>
        <v>0.55479488832080603</v>
      </c>
      <c r="H3079" s="149">
        <f>_xll.xlShmInterpDisc($H$3&amp;T(CalculationTrigger),C3079)</f>
        <v>0.55614139412441599</v>
      </c>
      <c r="I3079" s="150">
        <f>_xll.xlShmInterpDisc($I$3&amp;T(CalculationTrigger),C3079)</f>
        <v>0.56344952648684543</v>
      </c>
      <c r="J3079" s="157">
        <f t="shared" si="144"/>
        <v>5.8103097241119802E-5</v>
      </c>
      <c r="K3079" s="158">
        <f t="shared" si="145"/>
        <v>0</v>
      </c>
      <c r="L3079" s="159">
        <f t="shared" si="146"/>
        <v>-3.1291991020434358E-4</v>
      </c>
    </row>
    <row r="3080" spans="2:12" x14ac:dyDescent="0.2">
      <c r="B3080" s="112" t="s">
        <v>2</v>
      </c>
      <c r="C3080" s="113">
        <f>_xll.qlCalendarAdvance("TARGET",C3079,B3080,"mf")</f>
        <v>58063</v>
      </c>
      <c r="D3080" s="120">
        <f>_xll.xlShmInterpRateFwd($D$3&amp;T(CalculationTrigger),C3080,,5,C3081)</f>
        <v>1.1719130711524254E-2</v>
      </c>
      <c r="E3080" s="120">
        <f>_xll.xlShmInterpRateFwd($E$3&amp;T(CalculationTrigger),C3080,,5,C3081)</f>
        <v>1.162845461573399E-2</v>
      </c>
      <c r="F3080" s="121">
        <f>_xll.xlShmInterpRateFwd($F$3&amp;T(CalculationTrigger),C3080,,5,C3081)</f>
        <v>1.1178773999367043E-2</v>
      </c>
      <c r="G3080" s="148">
        <f>_xll.xlShmInterpDisc($G$3&amp;T(CalculationTrigger),C3080)</f>
        <v>0.55467013116881536</v>
      </c>
      <c r="H3080" s="149">
        <f>_xll.xlShmInterpDisc($H$3&amp;T(CalculationTrigger),C3080)</f>
        <v>0.55601729992595406</v>
      </c>
      <c r="I3080" s="150">
        <f>_xll.xlShmInterpDisc($I$3&amp;T(CalculationTrigger),C3080)</f>
        <v>0.5633286496138199</v>
      </c>
      <c r="J3080" s="157">
        <f t="shared" si="144"/>
        <v>5.8118013244878611E-5</v>
      </c>
      <c r="K3080" s="158">
        <f t="shared" si="145"/>
        <v>0</v>
      </c>
      <c r="L3080" s="159">
        <f t="shared" si="146"/>
        <v>-3.1298231736397256E-4</v>
      </c>
    </row>
    <row r="3081" spans="2:12" x14ac:dyDescent="0.2">
      <c r="B3081" s="112" t="s">
        <v>2</v>
      </c>
      <c r="C3081" s="113">
        <f>_xll.qlCalendarAdvance("TARGET",C3080,B3081,"mf")</f>
        <v>58071</v>
      </c>
      <c r="D3081" s="120">
        <f>_xll.xlShmInterpRateFwd($D$3&amp;T(CalculationTrigger),C3081,,5,C3082)</f>
        <v>1.1709875648285703E-2</v>
      </c>
      <c r="E3081" s="120">
        <f>_xll.xlShmInterpRateFwd($E$3&amp;T(CalculationTrigger),C3081,,5,C3082)</f>
        <v>1.1619116836348009E-2</v>
      </c>
      <c r="F3081" s="121">
        <f>_xll.xlShmInterpRateFwd($F$3&amp;T(CalculationTrigger),C3081,,5,C3082)</f>
        <v>1.116863053715552E-2</v>
      </c>
      <c r="G3081" s="148">
        <f>_xll.xlShmInterpDisc($G$3&amp;T(CalculationTrigger),C3081)</f>
        <v>0.55452769648260736</v>
      </c>
      <c r="H3081" s="149">
        <f>_xll.xlShmInterpDisc($H$3&amp;T(CalculationTrigger),C3081)</f>
        <v>0.55587562377333943</v>
      </c>
      <c r="I3081" s="150">
        <f>_xll.xlShmInterpDisc($I$3&amp;T(CalculationTrigger),C3081)</f>
        <v>0.56319065989096018</v>
      </c>
      <c r="J3081" s="157">
        <f t="shared" si="144"/>
        <v>5.8135088564820386E-5</v>
      </c>
      <c r="K3081" s="158">
        <f t="shared" si="145"/>
        <v>0</v>
      </c>
      <c r="L3081" s="159">
        <f t="shared" si="146"/>
        <v>-3.1305400190529233E-4</v>
      </c>
    </row>
    <row r="3082" spans="2:12" x14ac:dyDescent="0.2">
      <c r="B3082" s="112" t="s">
        <v>2</v>
      </c>
      <c r="C3082" s="113">
        <f>_xll.qlCalendarAdvance("TARGET",C3081,B3082,"mf")</f>
        <v>58078</v>
      </c>
      <c r="D3082" s="120">
        <f>_xll.xlShmInterpRateFwd($D$3&amp;T(CalculationTrigger),C3082,,5,C3083)</f>
        <v>1.1701443127085672E-2</v>
      </c>
      <c r="E3082" s="120">
        <f>_xll.xlShmInterpRateFwd($E$3&amp;T(CalculationTrigger),C3082,,5,C3083)</f>
        <v>1.1610604944461875E-2</v>
      </c>
      <c r="F3082" s="121">
        <f>_xll.xlShmInterpRateFwd($F$3&amp;T(CalculationTrigger),C3082,,5,C3083)</f>
        <v>1.1159357289388558E-2</v>
      </c>
      <c r="G3082" s="148">
        <f>_xll.xlShmInterpDisc($G$3&amp;T(CalculationTrigger),C3082)</f>
        <v>0.55440319251793946</v>
      </c>
      <c r="H3082" s="149">
        <f>_xll.xlShmInterpDisc($H$3&amp;T(CalculationTrigger),C3082)</f>
        <v>0.55575178428184613</v>
      </c>
      <c r="I3082" s="150">
        <f>_xll.xlShmInterpDisc($I$3&amp;T(CalculationTrigger),C3082)</f>
        <v>0.56307005427501733</v>
      </c>
      <c r="J3082" s="157">
        <f t="shared" si="144"/>
        <v>5.8150054071341396E-5</v>
      </c>
      <c r="K3082" s="158">
        <f t="shared" si="145"/>
        <v>0</v>
      </c>
      <c r="L3082" s="159">
        <f t="shared" si="146"/>
        <v>-3.131170404084315E-4</v>
      </c>
    </row>
    <row r="3083" spans="2:12" x14ac:dyDescent="0.2">
      <c r="B3083" s="112" t="s">
        <v>2</v>
      </c>
      <c r="C3083" s="113">
        <f>_xll.qlCalendarAdvance("TARGET",C3082,B3083,"mf")</f>
        <v>58085</v>
      </c>
      <c r="D3083" s="120">
        <f>_xll.xlShmInterpRateFwd($D$3&amp;T(CalculationTrigger),C3083,,5,C3084)</f>
        <v>1.169303927741637E-2</v>
      </c>
      <c r="E3083" s="120">
        <f>_xll.xlShmInterpRateFwd($E$3&amp;T(CalculationTrigger),C3083,,5,C3084)</f>
        <v>1.1602122238218661E-2</v>
      </c>
      <c r="F3083" s="121">
        <f>_xll.xlShmInterpRateFwd($F$3&amp;T(CalculationTrigger),C3083,,5,C3084)</f>
        <v>1.1150116791874344E-2</v>
      </c>
      <c r="G3083" s="148">
        <f>_xll.xlShmInterpDisc($G$3&amp;T(CalculationTrigger),C3083)</f>
        <v>0.55427880612483005</v>
      </c>
      <c r="H3083" s="149">
        <f>_xll.xlShmInterpDisc($H$3&amp;T(CalculationTrigger),C3083)</f>
        <v>0.55562806306115076</v>
      </c>
      <c r="I3083" s="150">
        <f>_xll.xlShmInterpDisc($I$3&amp;T(CalculationTrigger),C3083)</f>
        <v>0.56294957458167305</v>
      </c>
      <c r="J3083" s="157">
        <f t="shared" si="144"/>
        <v>5.8165042259698416E-5</v>
      </c>
      <c r="K3083" s="158">
        <f t="shared" si="145"/>
        <v>0</v>
      </c>
      <c r="L3083" s="159">
        <f t="shared" si="146"/>
        <v>-3.1318037034018021E-4</v>
      </c>
    </row>
    <row r="3084" spans="2:12" x14ac:dyDescent="0.2">
      <c r="B3084" s="112" t="s">
        <v>2</v>
      </c>
      <c r="C3084" s="113">
        <f>_xll.qlCalendarAdvance("TARGET",C3083,B3084,"mf")</f>
        <v>58092</v>
      </c>
      <c r="D3084" s="120">
        <f>_xll.xlShmInterpRateFwd($D$3&amp;T(CalculationTrigger),C3084,,5,C3085)</f>
        <v>1.1684664167596925E-2</v>
      </c>
      <c r="E3084" s="120">
        <f>_xll.xlShmInterpRateFwd($E$3&amp;T(CalculationTrigger),C3084,,5,C3085)</f>
        <v>1.1593668786950022E-2</v>
      </c>
      <c r="F3084" s="121">
        <f>_xll.xlShmInterpRateFwd($F$3&amp;T(CalculationTrigger),C3084,,5,C3085)</f>
        <v>1.1140909122114585E-2</v>
      </c>
      <c r="G3084" s="148">
        <f>_xll.xlShmInterpDisc($G$3&amp;T(CalculationTrigger),C3084)</f>
        <v>0.55415453693205541</v>
      </c>
      <c r="H3084" s="149">
        <f>_xll.xlShmInterpDisc($H$3&amp;T(CalculationTrigger),C3084)</f>
        <v>0.55550445973369889</v>
      </c>
      <c r="I3084" s="150">
        <f>_xll.xlShmInterpDisc($I$3&amp;T(CalculationTrigger),C3084)</f>
        <v>0.5628292203877322</v>
      </c>
      <c r="J3084" s="157">
        <f t="shared" si="144"/>
        <v>5.8180052862955856E-5</v>
      </c>
      <c r="K3084" s="158">
        <f t="shared" si="145"/>
        <v>0</v>
      </c>
      <c r="L3084" s="159">
        <f t="shared" si="146"/>
        <v>-3.1324398966523409E-4</v>
      </c>
    </row>
    <row r="3085" spans="2:12" x14ac:dyDescent="0.2">
      <c r="B3085" s="112" t="s">
        <v>2</v>
      </c>
      <c r="C3085" s="113">
        <f>_xll.qlCalendarAdvance("TARGET",C3084,B3085,"mf")</f>
        <v>58099</v>
      </c>
      <c r="D3085" s="120">
        <f>_xll.xlShmInterpRateFwd($D$3&amp;T(CalculationTrigger),C3085,,5,C3086)</f>
        <v>1.1676317865865394E-2</v>
      </c>
      <c r="E3085" s="120">
        <f>_xll.xlShmInterpRateFwd($E$3&amp;T(CalculationTrigger),C3085,,5,C3086)</f>
        <v>1.1585244660045544E-2</v>
      </c>
      <c r="F3085" s="121">
        <f>_xll.xlShmInterpRateFwd($F$3&amp;T(CalculationTrigger),C3085,,5,C3086)</f>
        <v>1.1131734357651546E-2</v>
      </c>
      <c r="G3085" s="148">
        <f>_xll.xlShmInterpDisc($G$3&amp;T(CalculationTrigger),C3085)</f>
        <v>0.5540303845680109</v>
      </c>
      <c r="H3085" s="149">
        <f>_xll.xlShmInterpDisc($H$3&amp;T(CalculationTrigger),C3085)</f>
        <v>0.55538097392154673</v>
      </c>
      <c r="I3085" s="150">
        <f>_xll.xlShmInterpDisc($I$3&amp;T(CalculationTrigger),C3085)</f>
        <v>0.56270899126954721</v>
      </c>
      <c r="J3085" s="157">
        <f t="shared" si="144"/>
        <v>5.8195085614203316E-5</v>
      </c>
      <c r="K3085" s="158">
        <f t="shared" si="145"/>
        <v>0</v>
      </c>
      <c r="L3085" s="159">
        <f t="shared" si="146"/>
        <v>-3.133078963482694E-4</v>
      </c>
    </row>
    <row r="3086" spans="2:12" x14ac:dyDescent="0.2">
      <c r="B3086" s="112" t="s">
        <v>2</v>
      </c>
      <c r="C3086" s="113">
        <f>_xll.qlCalendarAdvance("TARGET",C3085,B3086,"mf")</f>
        <v>58106</v>
      </c>
      <c r="D3086" s="120">
        <f>_xll.xlShmInterpRateFwd($D$3&amp;T(CalculationTrigger),C3086,,5,C3087)</f>
        <v>1.166800044049458E-2</v>
      </c>
      <c r="E3086" s="120">
        <f>_xll.xlShmInterpRateFwd($E$3&amp;T(CalculationTrigger),C3086,,5,C3087)</f>
        <v>1.1576849926790565E-2</v>
      </c>
      <c r="F3086" s="121">
        <f>_xll.xlShmInterpRateFwd($F$3&amp;T(CalculationTrigger),C3086,,5,C3087)</f>
        <v>1.1122592575865344E-2</v>
      </c>
      <c r="G3086" s="148">
        <f>_xll.xlShmInterpDisc($G$3&amp;T(CalculationTrigger),C3086)</f>
        <v>0.55390634866071176</v>
      </c>
      <c r="H3086" s="149">
        <f>_xll.xlShmInterpDisc($H$3&amp;T(CalculationTrigger),C3086)</f>
        <v>0.5552576052463607</v>
      </c>
      <c r="I3086" s="150">
        <f>_xll.xlShmInterpDisc($I$3&amp;T(CalculationTrigger),C3086)</f>
        <v>0.56258888680301788</v>
      </c>
      <c r="J3086" s="157">
        <f t="shared" si="144"/>
        <v>5.8210140246494194E-5</v>
      </c>
      <c r="K3086" s="158">
        <f t="shared" si="145"/>
        <v>0</v>
      </c>
      <c r="L3086" s="159">
        <f t="shared" si="146"/>
        <v>-3.1337208835396967E-4</v>
      </c>
    </row>
    <row r="3087" spans="2:12" x14ac:dyDescent="0.2">
      <c r="B3087" s="112" t="s">
        <v>2</v>
      </c>
      <c r="C3087" s="113">
        <f>_xll.qlCalendarAdvance("TARGET",C3086,B3087,"mf")</f>
        <v>58113</v>
      </c>
      <c r="D3087" s="120">
        <f>_xll.xlShmInterpRateFwd($D$3&amp;T(CalculationTrigger),C3087,,5,C3088)</f>
        <v>1.1659711959826808E-2</v>
      </c>
      <c r="E3087" s="120">
        <f>_xll.xlShmInterpRateFwd($E$3&amp;T(CalculationTrigger),C3087,,5,C3088)</f>
        <v>1.156848465658627E-2</v>
      </c>
      <c r="F3087" s="121">
        <f>_xll.xlShmInterpRateFwd($F$3&amp;T(CalculationTrigger),C3087,,5,C3088)</f>
        <v>1.1113483854327234E-2</v>
      </c>
      <c r="G3087" s="148">
        <f>_xll.xlShmInterpDisc($G$3&amp;T(CalculationTrigger),C3087)</f>
        <v>0.55378242883779305</v>
      </c>
      <c r="H3087" s="149">
        <f>_xll.xlShmInterpDisc($H$3&amp;T(CalculationTrigger),C3087)</f>
        <v>0.55513435332941852</v>
      </c>
      <c r="I3087" s="150">
        <f>_xll.xlShmInterpDisc($I$3&amp;T(CalculationTrigger),C3087)</f>
        <v>0.56246890656359294</v>
      </c>
      <c r="J3087" s="157">
        <f t="shared" si="144"/>
        <v>5.8225216492907008E-5</v>
      </c>
      <c r="K3087" s="158">
        <f t="shared" si="145"/>
        <v>0</v>
      </c>
      <c r="L3087" s="159">
        <f t="shared" si="146"/>
        <v>-3.1343656364702109E-4</v>
      </c>
    </row>
    <row r="3088" spans="2:12" x14ac:dyDescent="0.2">
      <c r="B3088" s="112" t="s">
        <v>2</v>
      </c>
      <c r="C3088" s="113">
        <f>_xll.qlCalendarAdvance("TARGET",C3087,B3088,"mf")</f>
        <v>58120</v>
      </c>
      <c r="D3088" s="120">
        <f>_xll.xlShmInterpRateFwd($D$3&amp;T(CalculationTrigger),C3088,,5,C3089)</f>
        <v>1.1651452492059615E-2</v>
      </c>
      <c r="E3088" s="120">
        <f>_xll.xlShmInterpRateFwd($E$3&amp;T(CalculationTrigger),C3088,,5,C3089)</f>
        <v>1.1560148918741192E-2</v>
      </c>
      <c r="F3088" s="121">
        <f>_xll.xlShmInterpRateFwd($F$3&amp;T(CalculationTrigger),C3088,,5,C3089)</f>
        <v>1.1104408270498446E-2</v>
      </c>
      <c r="G3088" s="148">
        <f>_xll.xlShmInterpDisc($G$3&amp;T(CalculationTrigger),C3088)</f>
        <v>0.55365862472650895</v>
      </c>
      <c r="H3088" s="149">
        <f>_xll.xlShmInterpDisc($H$3&amp;T(CalculationTrigger),C3088)</f>
        <v>0.55501121779160811</v>
      </c>
      <c r="I3088" s="150">
        <f>_xll.xlShmInterpDisc($I$3&amp;T(CalculationTrigger),C3088)</f>
        <v>0.56234905012626824</v>
      </c>
      <c r="J3088" s="157">
        <f t="shared" si="144"/>
        <v>5.8240314086524087E-5</v>
      </c>
      <c r="K3088" s="158">
        <f t="shared" si="145"/>
        <v>0</v>
      </c>
      <c r="L3088" s="159">
        <f t="shared" si="146"/>
        <v>-3.1350132019211262E-4</v>
      </c>
    </row>
    <row r="3089" spans="2:12" x14ac:dyDescent="0.2">
      <c r="B3089" s="112" t="s">
        <v>2</v>
      </c>
      <c r="C3089" s="113">
        <f>_xll.qlCalendarAdvance("TARGET",C3088,B3089,"mf")</f>
        <v>58127</v>
      </c>
      <c r="D3089" s="120">
        <f>_xll.xlShmInterpRateFwd($D$3&amp;T(CalculationTrigger),C3089,,5,C3090)</f>
        <v>1.1643222105546922E-2</v>
      </c>
      <c r="E3089" s="120">
        <f>_xll.xlShmInterpRateFwd($E$3&amp;T(CalculationTrigger),C3089,,5,C3090)</f>
        <v>1.1551842782644949E-2</v>
      </c>
      <c r="F3089" s="121">
        <f>_xll.xlShmInterpRateFwd($F$3&amp;T(CalculationTrigger),C3089,,5,C3090)</f>
        <v>1.1095365901863394E-2</v>
      </c>
      <c r="G3089" s="148">
        <f>_xll.xlShmInterpDisc($G$3&amp;T(CalculationTrigger),C3089)</f>
        <v>0.55353493595373437</v>
      </c>
      <c r="H3089" s="149">
        <f>_xll.xlShmInterpDisc($H$3&amp;T(CalculationTrigger),C3089)</f>
        <v>0.55488819825342883</v>
      </c>
      <c r="I3089" s="150">
        <f>_xll.xlShmInterpDisc($I$3&amp;T(CalculationTrigger),C3089)</f>
        <v>0.56222931706558776</v>
      </c>
      <c r="J3089" s="157">
        <f t="shared" si="144"/>
        <v>5.8255432760407571E-5</v>
      </c>
      <c r="K3089" s="158">
        <f t="shared" si="145"/>
        <v>0</v>
      </c>
      <c r="L3089" s="159">
        <f t="shared" si="146"/>
        <v>-3.1356635595392084E-4</v>
      </c>
    </row>
    <row r="3090" spans="2:12" x14ac:dyDescent="0.2">
      <c r="B3090" s="112" t="s">
        <v>2</v>
      </c>
      <c r="C3090" s="113">
        <f>_xll.qlCalendarAdvance("TARGET",C3089,B3090,"mf")</f>
        <v>58134</v>
      </c>
      <c r="D3090" s="120">
        <f>_xll.xlShmInterpRateFwd($D$3&amp;T(CalculationTrigger),C3090,,5,C3091)</f>
        <v>1.1635020868532617E-2</v>
      </c>
      <c r="E3090" s="120">
        <f>_xll.xlShmInterpRateFwd($E$3&amp;T(CalculationTrigger),C3090,,5,C3091)</f>
        <v>1.1543566317617677E-2</v>
      </c>
      <c r="F3090" s="121">
        <f>_xll.xlShmInterpRateFwd($F$3&amp;T(CalculationTrigger),C3090,,5,C3091)</f>
        <v>1.10863568259181E-2</v>
      </c>
      <c r="G3090" s="148">
        <f>_xll.xlShmInterpDisc($G$3&amp;T(CalculationTrigger),C3090)</f>
        <v>0.55341136214596343</v>
      </c>
      <c r="H3090" s="149">
        <f>_xll.xlShmInterpDisc($H$3&amp;T(CalculationTrigger),C3090)</f>
        <v>0.55476529433499056</v>
      </c>
      <c r="I3090" s="150">
        <f>_xll.xlShmInterpDisc($I$3&amp;T(CalculationTrigger),C3090)</f>
        <v>0.56210970695564355</v>
      </c>
      <c r="J3090" s="157">
        <f t="shared" si="144"/>
        <v>5.8270572247636649E-5</v>
      </c>
      <c r="K3090" s="158">
        <f t="shared" si="145"/>
        <v>0</v>
      </c>
      <c r="L3090" s="159">
        <f t="shared" si="146"/>
        <v>-3.1363166889713135E-4</v>
      </c>
    </row>
    <row r="3091" spans="2:12" x14ac:dyDescent="0.2">
      <c r="B3091" s="112" t="s">
        <v>2</v>
      </c>
      <c r="C3091" s="113">
        <f>_xll.qlCalendarAdvance("TARGET",C3090,B3091,"mf")</f>
        <v>58141</v>
      </c>
      <c r="D3091" s="120">
        <f>_xll.xlShmInterpRateFwd($D$3&amp;T(CalculationTrigger),C3091,,5,C3092)</f>
        <v>1.1626848849289566E-2</v>
      </c>
      <c r="E3091" s="120">
        <f>_xll.xlShmInterpRateFwd($E$3&amp;T(CalculationTrigger),C3091,,5,C3092)</f>
        <v>1.1535319592996904E-2</v>
      </c>
      <c r="F3091" s="121">
        <f>_xll.xlShmInterpRateFwd($F$3&amp;T(CalculationTrigger),C3091,,5,C3092)</f>
        <v>1.1077381120129643E-2</v>
      </c>
      <c r="G3091" s="148">
        <f>_xll.xlShmInterpDisc($G$3&amp;T(CalculationTrigger),C3091)</f>
        <v>0.55328790292931074</v>
      </c>
      <c r="H3091" s="149">
        <f>_xll.xlShmInterpDisc($H$3&amp;T(CalculationTrigger),C3091)</f>
        <v>0.55464250565601447</v>
      </c>
      <c r="I3091" s="150">
        <f>_xll.xlShmInterpDisc($I$3&amp;T(CalculationTrigger),C3091)</f>
        <v>0.56199021937007565</v>
      </c>
      <c r="J3091" s="157">
        <f t="shared" si="144"/>
        <v>5.8285732281281025E-5</v>
      </c>
      <c r="K3091" s="158">
        <f t="shared" si="145"/>
        <v>0</v>
      </c>
      <c r="L3091" s="159">
        <f t="shared" si="146"/>
        <v>-3.1369725698643353E-4</v>
      </c>
    </row>
    <row r="3092" spans="2:12" x14ac:dyDescent="0.2">
      <c r="B3092" s="112" t="s">
        <v>2</v>
      </c>
      <c r="C3092" s="113">
        <f>_xll.qlCalendarAdvance("TARGET",C3091,B3092,"mf")</f>
        <v>58148</v>
      </c>
      <c r="D3092" s="120">
        <f>_xll.xlShmInterpRateFwd($D$3&amp;T(CalculationTrigger),C3092,,5,C3093)</f>
        <v>1.1618706116108019E-2</v>
      </c>
      <c r="E3092" s="120">
        <f>_xll.xlShmInterpRateFwd($E$3&amp;T(CalculationTrigger),C3092,,5,C3093)</f>
        <v>1.1527102678154917E-2</v>
      </c>
      <c r="F3092" s="121">
        <f>_xll.xlShmInterpRateFwd($F$3&amp;T(CalculationTrigger),C3092,,5,C3093)</f>
        <v>1.1068438861988291E-2</v>
      </c>
      <c r="G3092" s="148">
        <f>_xll.xlShmInterpDisc($G$3&amp;T(CalculationTrigger),C3092)</f>
        <v>0.55316455792951125</v>
      </c>
      <c r="H3092" s="149">
        <f>_xll.xlShmInterpDisc($H$3&amp;T(CalculationTrigger),C3092)</f>
        <v>0.5545198318358332</v>
      </c>
      <c r="I3092" s="150">
        <f>_xll.xlShmInterpDisc($I$3&amp;T(CalculationTrigger),C3092)</f>
        <v>0.56187085388207236</v>
      </c>
      <c r="J3092" s="157">
        <f t="shared" si="144"/>
        <v>5.8300912594416778E-5</v>
      </c>
      <c r="K3092" s="158">
        <f t="shared" si="145"/>
        <v>0</v>
      </c>
      <c r="L3092" s="159">
        <f t="shared" si="146"/>
        <v>-3.1376311818650594E-4</v>
      </c>
    </row>
    <row r="3093" spans="2:12" x14ac:dyDescent="0.2">
      <c r="B3093" s="112" t="s">
        <v>2</v>
      </c>
      <c r="C3093" s="113">
        <f>_xll.qlCalendarAdvance("TARGET",C3092,B3093,"mf")</f>
        <v>58155</v>
      </c>
      <c r="D3093" s="120">
        <f>_xll.xlShmInterpRateFwd($D$3&amp;T(CalculationTrigger),C3093,,5,C3094)</f>
        <v>1.161098629593924E-2</v>
      </c>
      <c r="E3093" s="120">
        <f>_xll.xlShmInterpRateFwd($E$3&amp;T(CalculationTrigger),C3093,,5,C3094)</f>
        <v>1.1519317343387901E-2</v>
      </c>
      <c r="F3093" s="121">
        <f>_xll.xlShmInterpRateFwd($F$3&amp;T(CalculationTrigger),C3093,,5,C3094)</f>
        <v>1.1059997424243932E-2</v>
      </c>
      <c r="G3093" s="148">
        <f>_xll.xlShmInterpDisc($G$3&amp;T(CalculationTrigger),C3093)</f>
        <v>0.55304132677192008</v>
      </c>
      <c r="H3093" s="149">
        <f>_xll.xlShmInterpDisc($H$3&amp;T(CalculationTrigger),C3093)</f>
        <v>0.55439727249339033</v>
      </c>
      <c r="I3093" s="150">
        <f>_xll.xlShmInterpDisc($I$3&amp;T(CalculationTrigger),C3093)</f>
        <v>0.56175161006437002</v>
      </c>
      <c r="J3093" s="157">
        <f t="shared" si="144"/>
        <v>5.8316112920110452E-5</v>
      </c>
      <c r="K3093" s="158">
        <f t="shared" si="145"/>
        <v>0</v>
      </c>
      <c r="L3093" s="159">
        <f t="shared" si="146"/>
        <v>-3.1382925046203702E-4</v>
      </c>
    </row>
    <row r="3094" spans="2:12" x14ac:dyDescent="0.2">
      <c r="B3094" s="112" t="s">
        <v>2</v>
      </c>
      <c r="C3094" s="113">
        <f>_xll.qlCalendarAdvance("TARGET",C3093,B3094,"mf")</f>
        <v>58161</v>
      </c>
      <c r="D3094" s="120">
        <f>_xll.xlShmInterpRateFwd($D$3&amp;T(CalculationTrigger),C3094,,5,C3095)</f>
        <v>1.1603661828007488E-2</v>
      </c>
      <c r="E3094" s="120">
        <f>_xll.xlShmInterpRateFwd($E$3&amp;T(CalculationTrigger),C3094,,5,C3095)</f>
        <v>1.1511922017150629E-2</v>
      </c>
      <c r="F3094" s="121">
        <f>_xll.xlShmInterpRateFwd($F$3&amp;T(CalculationTrigger),C3094,,5,C3095)</f>
        <v>1.1051920814198516E-2</v>
      </c>
      <c r="G3094" s="148">
        <f>_xll.xlShmInterpDisc($G$3&amp;T(CalculationTrigger),C3094)</f>
        <v>0.55293579039025287</v>
      </c>
      <c r="H3094" s="149">
        <f>_xll.xlShmInterpDisc($H$3&amp;T(CalculationTrigger),C3094)</f>
        <v>0.55429231245424249</v>
      </c>
      <c r="I3094" s="150">
        <f>_xll.xlShmInterpDisc($I$3&amp;T(CalculationTrigger),C3094)</f>
        <v>0.56164949759319127</v>
      </c>
      <c r="J3094" s="157">
        <f t="shared" si="144"/>
        <v>5.8329157496735309E-5</v>
      </c>
      <c r="K3094" s="158">
        <f t="shared" si="145"/>
        <v>0</v>
      </c>
      <c r="L3094" s="159">
        <f t="shared" si="146"/>
        <v>-3.1388614948076266E-4</v>
      </c>
    </row>
    <row r="3095" spans="2:12" x14ac:dyDescent="0.2">
      <c r="B3095" s="112" t="s">
        <v>2</v>
      </c>
      <c r="C3095" s="113">
        <f>_xll.qlCalendarAdvance("TARGET",C3094,B3095,"mf")</f>
        <v>58168</v>
      </c>
      <c r="D3095" s="120">
        <f>_xll.xlShmInterpRateFwd($D$3&amp;T(CalculationTrigger),C3095,,5,C3096)</f>
        <v>1.159560314553555E-2</v>
      </c>
      <c r="E3095" s="120">
        <f>_xll.xlShmInterpRateFwd($E$3&amp;T(CalculationTrigger),C3095,,5,C3096)</f>
        <v>1.1503790655200723E-2</v>
      </c>
      <c r="F3095" s="121">
        <f>_xll.xlShmInterpRateFwd($F$3&amp;T(CalculationTrigger),C3095,,5,C3096)</f>
        <v>1.1043074547786032E-2</v>
      </c>
      <c r="G3095" s="148">
        <f>_xll.xlShmInterpDisc($G$3&amp;T(CalculationTrigger),C3095)</f>
        <v>0.55281276965865489</v>
      </c>
      <c r="H3095" s="149">
        <f>_xll.xlShmInterpDisc($H$3&amp;T(CalculationTrigger),C3095)</f>
        <v>0.55416996470102275</v>
      </c>
      <c r="I3095" s="150">
        <f>_xll.xlShmInterpDisc($I$3&amp;T(CalculationTrigger),C3095)</f>
        <v>0.56153047859952088</v>
      </c>
      <c r="J3095" s="157">
        <f t="shared" si="144"/>
        <v>5.8344394280445934E-5</v>
      </c>
      <c r="K3095" s="158">
        <f t="shared" si="145"/>
        <v>0</v>
      </c>
      <c r="L3095" s="159">
        <f t="shared" si="146"/>
        <v>-3.139527797823196E-4</v>
      </c>
    </row>
    <row r="3096" spans="2:12" x14ac:dyDescent="0.2">
      <c r="B3096" s="112" t="s">
        <v>2</v>
      </c>
      <c r="C3096" s="113">
        <f>_xll.qlCalendarAdvance("TARGET",C3095,B3096,"mf")</f>
        <v>58175</v>
      </c>
      <c r="D3096" s="120">
        <f>_xll.xlShmInterpRateFwd($D$3&amp;T(CalculationTrigger),C3096,,5,C3097)</f>
        <v>1.1587574012513941E-2</v>
      </c>
      <c r="E3096" s="120">
        <f>_xll.xlShmInterpRateFwd($E$3&amp;T(CalculationTrigger),C3096,,5,C3097)</f>
        <v>1.1495689370509285E-2</v>
      </c>
      <c r="F3096" s="121">
        <f>_xll.xlShmInterpRateFwd($F$3&amp;T(CalculationTrigger),C3096,,5,C3097)</f>
        <v>1.1034262027896183E-2</v>
      </c>
      <c r="G3096" s="148">
        <f>_xll.xlShmInterpDisc($G$3&amp;T(CalculationTrigger),C3096)</f>
        <v>0.55268986169676015</v>
      </c>
      <c r="H3096" s="149">
        <f>_xll.xlShmInterpDisc($H$3&amp;T(CalculationTrigger),C3096)</f>
        <v>0.55404773033466848</v>
      </c>
      <c r="I3096" s="150">
        <f>_xll.xlShmInterpDisc($I$3&amp;T(CalculationTrigger),C3096)</f>
        <v>0.56141158005290825</v>
      </c>
      <c r="J3096" s="157">
        <f t="shared" si="144"/>
        <v>5.8359650314068039E-5</v>
      </c>
      <c r="K3096" s="158">
        <f t="shared" si="145"/>
        <v>0</v>
      </c>
      <c r="L3096" s="159">
        <f t="shared" si="146"/>
        <v>-3.1401967534414461E-4</v>
      </c>
    </row>
    <row r="3097" spans="2:12" x14ac:dyDescent="0.2">
      <c r="B3097" s="112" t="s">
        <v>2</v>
      </c>
      <c r="C3097" s="113">
        <f>_xll.qlCalendarAdvance("TARGET",C3096,B3097,"mf")</f>
        <v>58182</v>
      </c>
      <c r="D3097" s="120">
        <f>_xll.xlShmInterpRateFwd($D$3&amp;T(CalculationTrigger),C3097,,5,C3098)</f>
        <v>1.1579574497192442E-2</v>
      </c>
      <c r="E3097" s="120">
        <f>_xll.xlShmInterpRateFwd($E$3&amp;T(CalculationTrigger),C3097,,5,C3098)</f>
        <v>1.1487618232419717E-2</v>
      </c>
      <c r="F3097" s="121">
        <f>_xll.xlShmInterpRateFwd($F$3&amp;T(CalculationTrigger),C3097,,5,C3098)</f>
        <v>1.1025483332042523E-2</v>
      </c>
      <c r="G3097" s="148">
        <f>_xll.xlShmInterpDisc($G$3&amp;T(CalculationTrigger),C3097)</f>
        <v>0.55256706612846018</v>
      </c>
      <c r="H3097" s="149">
        <f>_xll.xlShmInterpDisc($H$3&amp;T(CalculationTrigger),C3097)</f>
        <v>0.55392560897262511</v>
      </c>
      <c r="I3097" s="150">
        <f>_xll.xlShmInterpDisc($I$3&amp;T(CalculationTrigger),C3097)</f>
        <v>0.56129280152434735</v>
      </c>
      <c r="J3097" s="157">
        <f t="shared" si="144"/>
        <v>5.8374925330677215E-5</v>
      </c>
      <c r="K3097" s="158">
        <f t="shared" si="145"/>
        <v>0</v>
      </c>
      <c r="L3097" s="159">
        <f t="shared" si="146"/>
        <v>-3.1408683413092854E-4</v>
      </c>
    </row>
    <row r="3098" spans="2:12" x14ac:dyDescent="0.2">
      <c r="B3098" s="112" t="s">
        <v>2</v>
      </c>
      <c r="C3098" s="113">
        <f>_xll.qlCalendarAdvance("TARGET",C3097,B3098,"mf")</f>
        <v>58189</v>
      </c>
      <c r="D3098" s="120">
        <f>_xll.xlShmInterpRateFwd($D$3&amp;T(CalculationTrigger),C3098,,5,C3099)</f>
        <v>1.1571220309481812E-2</v>
      </c>
      <c r="E3098" s="120">
        <f>_xll.xlShmInterpRateFwd($E$3&amp;T(CalculationTrigger),C3098,,5,C3099)</f>
        <v>1.1479184995221501E-2</v>
      </c>
      <c r="F3098" s="121">
        <f>_xll.xlShmInterpRateFwd($F$3&amp;T(CalculationTrigger),C3098,,5,C3099)</f>
        <v>1.1016281871717026E-2</v>
      </c>
      <c r="G3098" s="148">
        <f>_xll.xlShmInterpDisc($G$3&amp;T(CalculationTrigger),C3098)</f>
        <v>0.55244438257726769</v>
      </c>
      <c r="H3098" s="149">
        <f>_xll.xlShmInterpDisc($H$3&amp;T(CalculationTrigger),C3098)</f>
        <v>0.55380360023194997</v>
      </c>
      <c r="I3098" s="150">
        <f>_xll.xlShmInterpDisc($I$3&amp;T(CalculationTrigger),C3098)</f>
        <v>0.56117414258438003</v>
      </c>
      <c r="J3098" s="157">
        <f t="shared" si="144"/>
        <v>5.8390219063344818E-5</v>
      </c>
      <c r="K3098" s="158">
        <f t="shared" si="145"/>
        <v>0</v>
      </c>
      <c r="L3098" s="159">
        <f t="shared" si="146"/>
        <v>-3.1415425410734305E-4</v>
      </c>
    </row>
    <row r="3099" spans="2:12" x14ac:dyDescent="0.2">
      <c r="B3099" s="112" t="s">
        <v>2</v>
      </c>
      <c r="C3099" s="113">
        <f>_xll.qlCalendarAdvance("TARGET",C3098,B3099,"mf")</f>
        <v>58197</v>
      </c>
      <c r="D3099" s="120">
        <f>_xll.xlShmInterpRateFwd($D$3&amp;T(CalculationTrigger),C3099,,5,C3100)</f>
        <v>1.1562532729277051E-2</v>
      </c>
      <c r="E3099" s="120">
        <f>_xll.xlShmInterpRateFwd($E$3&amp;T(CalculationTrigger),C3099,,5,C3100)</f>
        <v>1.1470424773060466E-2</v>
      </c>
      <c r="F3099" s="121">
        <f>_xll.xlShmInterpRateFwd($F$3&amp;T(CalculationTrigger),C3099,,5,C3100)</f>
        <v>1.1006786098473165E-2</v>
      </c>
      <c r="G3099" s="148">
        <f>_xll.xlShmInterpDisc($G$3&amp;T(CalculationTrigger),C3099)</f>
        <v>0.55230430948482001</v>
      </c>
      <c r="H3099" s="149">
        <f>_xll.xlShmInterpDisc($H$3&amp;T(CalculationTrigger),C3099)</f>
        <v>0.55366429908314063</v>
      </c>
      <c r="I3099" s="150">
        <f>_xll.xlShmInterpDisc($I$3&amp;T(CalculationTrigger),C3099)</f>
        <v>0.56103867825077902</v>
      </c>
      <c r="J3099" s="157">
        <f t="shared" si="144"/>
        <v>5.8407720190177384E-5</v>
      </c>
      <c r="K3099" s="158">
        <f t="shared" si="145"/>
        <v>0</v>
      </c>
      <c r="L3099" s="159">
        <f t="shared" si="146"/>
        <v>-3.1423162272210077E-4</v>
      </c>
    </row>
    <row r="3100" spans="2:12" x14ac:dyDescent="0.2">
      <c r="B3100" s="112" t="s">
        <v>2</v>
      </c>
      <c r="C3100" s="113">
        <f>_xll.qlCalendarAdvance("TARGET",C3099,B3100,"mf")</f>
        <v>58204</v>
      </c>
      <c r="D3100" s="120">
        <f>_xll.xlShmInterpRateFwd($D$3&amp;T(CalculationTrigger),C3100,,5,C3101)</f>
        <v>1.1554626742725468E-2</v>
      </c>
      <c r="E3100" s="120">
        <f>_xll.xlShmInterpRateFwd($E$3&amp;T(CalculationTrigger),C3100,,5,C3101)</f>
        <v>1.1462448832897402E-2</v>
      </c>
      <c r="F3100" s="121">
        <f>_xll.xlShmInterpRateFwd($F$3&amp;T(CalculationTrigger),C3100,,5,C3101)</f>
        <v>1.0998114211149594E-2</v>
      </c>
      <c r="G3100" s="148">
        <f>_xll.xlShmInterpDisc($G$3&amp;T(CalculationTrigger),C3100)</f>
        <v>0.55218186470076025</v>
      </c>
      <c r="H3100" s="149">
        <f>_xll.xlShmInterpDisc($H$3&amp;T(CalculationTrigger),C3100)</f>
        <v>0.55354253038266366</v>
      </c>
      <c r="I3100" s="150">
        <f>_xll.xlShmInterpDisc($I$3&amp;T(CalculationTrigger),C3100)</f>
        <v>0.56092027412385015</v>
      </c>
      <c r="J3100" s="157">
        <f t="shared" si="144"/>
        <v>5.8423053129843833E-5</v>
      </c>
      <c r="K3100" s="158">
        <f t="shared" si="145"/>
        <v>0</v>
      </c>
      <c r="L3100" s="159">
        <f t="shared" si="146"/>
        <v>-3.142995955369805E-4</v>
      </c>
    </row>
    <row r="3101" spans="2:12" x14ac:dyDescent="0.2">
      <c r="B3101" s="112" t="s">
        <v>2</v>
      </c>
      <c r="C3101" s="113">
        <f>_xll.qlCalendarAdvance("TARGET",C3100,B3101,"mf")</f>
        <v>58211</v>
      </c>
      <c r="D3101" s="120">
        <f>_xll.xlShmInterpRateFwd($D$3&amp;T(CalculationTrigger),C3101,,5,C3102)</f>
        <v>1.1546750656761442E-2</v>
      </c>
      <c r="E3101" s="120">
        <f>_xll.xlShmInterpRateFwd($E$3&amp;T(CalculationTrigger),C3101,,5,C3102)</f>
        <v>1.1454503326644385E-2</v>
      </c>
      <c r="F3101" s="121">
        <f>_xll.xlShmInterpRateFwd($F$3&amp;T(CalculationTrigger),C3101,,5,C3102)</f>
        <v>1.0989476468869289E-2</v>
      </c>
      <c r="G3101" s="148">
        <f>_xll.xlShmInterpDisc($G$3&amp;T(CalculationTrigger),C3101)</f>
        <v>0.55205953074809477</v>
      </c>
      <c r="H3101" s="149">
        <f>_xll.xlShmInterpDisc($H$3&amp;T(CalculationTrigger),C3101)</f>
        <v>0.55342087309749499</v>
      </c>
      <c r="I3101" s="150">
        <f>_xll.xlShmInterpDisc($I$3&amp;T(CalculationTrigger),C3101)</f>
        <v>0.56080198823285021</v>
      </c>
      <c r="J3101" s="157">
        <f t="shared" si="144"/>
        <v>5.8438403946662637E-5</v>
      </c>
      <c r="K3101" s="158">
        <f t="shared" si="145"/>
        <v>0</v>
      </c>
      <c r="L3101" s="159">
        <f t="shared" si="146"/>
        <v>-3.1436782314478852E-4</v>
      </c>
    </row>
    <row r="3102" spans="2:12" x14ac:dyDescent="0.2">
      <c r="B3102" s="112" t="s">
        <v>2</v>
      </c>
      <c r="C3102" s="113">
        <f>_xll.qlCalendarAdvance("TARGET",C3101,B3102,"mf")</f>
        <v>58218</v>
      </c>
      <c r="D3102" s="120">
        <f>_xll.xlShmInterpRateFwd($D$3&amp;T(CalculationTrigger),C3102,,5,C3103)</f>
        <v>1.1538904539658008E-2</v>
      </c>
      <c r="E3102" s="120">
        <f>_xll.xlShmInterpRateFwd($E$3&amp;T(CalculationTrigger),C3102,,5,C3103)</f>
        <v>1.144658832363913E-2</v>
      </c>
      <c r="F3102" s="121">
        <f>_xll.xlShmInterpRateFwd($F$3&amp;T(CalculationTrigger),C3102,,5,C3103)</f>
        <v>1.098087294912857E-2</v>
      </c>
      <c r="G3102" s="148">
        <f>_xll.xlShmInterpDisc($G$3&amp;T(CalculationTrigger),C3102)</f>
        <v>0.55193730724876666</v>
      </c>
      <c r="H3102" s="149">
        <f>_xll.xlShmInterpDisc($H$3&amp;T(CalculationTrigger),C3102)</f>
        <v>0.55329932684308492</v>
      </c>
      <c r="I3102" s="150">
        <f>_xll.xlShmInterpDisc($I$3&amp;T(CalculationTrigger),C3102)</f>
        <v>0.56068382014645068</v>
      </c>
      <c r="J3102" s="157">
        <f t="shared" si="144"/>
        <v>5.8453772373701866E-5</v>
      </c>
      <c r="K3102" s="158">
        <f t="shared" si="145"/>
        <v>0</v>
      </c>
      <c r="L3102" s="159">
        <f t="shared" si="146"/>
        <v>-3.1443630351021216E-4</v>
      </c>
    </row>
    <row r="3103" spans="2:12" x14ac:dyDescent="0.2">
      <c r="B3103" s="112" t="s">
        <v>2</v>
      </c>
      <c r="C3103" s="113">
        <f>_xll.qlCalendarAdvance("TARGET",C3102,B3103,"mf")</f>
        <v>58225</v>
      </c>
      <c r="D3103" s="120">
        <f>_xll.xlShmInterpRateFwd($D$3&amp;T(CalculationTrigger),C3103,,5,C3104)</f>
        <v>1.1531088459694024E-2</v>
      </c>
      <c r="E3103" s="120">
        <f>_xll.xlShmInterpRateFwd($E$3&amp;T(CalculationTrigger),C3103,,5,C3104)</f>
        <v>1.1438703893225172E-2</v>
      </c>
      <c r="F3103" s="121">
        <f>_xll.xlShmInterpRateFwd($F$3&amp;T(CalculationTrigger),C3103,,5,C3104)</f>
        <v>1.0972303729377469E-2</v>
      </c>
      <c r="G3103" s="148">
        <f>_xll.xlShmInterpDisc($G$3&amp;T(CalculationTrigger),C3103)</f>
        <v>0.55181519382434063</v>
      </c>
      <c r="H3103" s="149">
        <f>_xll.xlShmInterpDisc($H$3&amp;T(CalculationTrigger),C3103)</f>
        <v>0.55317789123449612</v>
      </c>
      <c r="I3103" s="150">
        <f>_xll.xlShmInterpDisc($I$3&amp;T(CalculationTrigger),C3103)</f>
        <v>0.56056576943287151</v>
      </c>
      <c r="J3103" s="157">
        <f t="shared" si="144"/>
        <v>5.8469158144027921E-5</v>
      </c>
      <c r="K3103" s="158">
        <f t="shared" si="145"/>
        <v>0</v>
      </c>
      <c r="L3103" s="159">
        <f t="shared" si="146"/>
        <v>-3.1450503459792693E-4</v>
      </c>
    </row>
    <row r="3104" spans="2:12" x14ac:dyDescent="0.2">
      <c r="B3104" s="112" t="s">
        <v>2</v>
      </c>
      <c r="C3104" s="113">
        <f>_xll.qlCalendarAdvance("TARGET",C3103,B3104,"mf")</f>
        <v>58232</v>
      </c>
      <c r="D3104" s="120">
        <f>_xll.xlShmInterpRateFwd($D$3&amp;T(CalculationTrigger),C3104,,5,C3105)</f>
        <v>1.1523302485206277E-2</v>
      </c>
      <c r="E3104" s="120">
        <f>_xll.xlShmInterpRateFwd($E$3&amp;T(CalculationTrigger),C3104,,5,C3105)</f>
        <v>1.1430850104786614E-2</v>
      </c>
      <c r="F3104" s="121">
        <f>_xll.xlShmInterpRateFwd($F$3&amp;T(CalculationTrigger),C3104,,5,C3105)</f>
        <v>1.0963768887181872E-2</v>
      </c>
      <c r="G3104" s="148">
        <f>_xll.xlShmInterpDisc($G$3&amp;T(CalculationTrigger),C3104)</f>
        <v>0.55169319009600293</v>
      </c>
      <c r="H3104" s="149">
        <f>_xll.xlShmInterpDisc($H$3&amp;T(CalculationTrigger),C3104)</f>
        <v>0.55305656588640395</v>
      </c>
      <c r="I3104" s="150">
        <f>_xll.xlShmInterpDisc($I$3&amp;T(CalculationTrigger),C3104)</f>
        <v>0.56044783565988154</v>
      </c>
      <c r="J3104" s="157">
        <f t="shared" si="144"/>
        <v>5.8484560990716105E-5</v>
      </c>
      <c r="K3104" s="158">
        <f t="shared" si="145"/>
        <v>0</v>
      </c>
      <c r="L3104" s="159">
        <f t="shared" si="146"/>
        <v>-3.1457401437262768E-4</v>
      </c>
    </row>
    <row r="3105" spans="2:12" x14ac:dyDescent="0.2">
      <c r="B3105" s="112" t="s">
        <v>2</v>
      </c>
      <c r="C3105" s="113">
        <f>_xll.qlCalendarAdvance("TARGET",C3104,B3105,"mf")</f>
        <v>58239</v>
      </c>
      <c r="D3105" s="120">
        <f>_xll.xlShmInterpRateFwd($D$3&amp;T(CalculationTrigger),C3105,,5,C3106)</f>
        <v>1.1515546684386794E-2</v>
      </c>
      <c r="E3105" s="120">
        <f>_xll.xlShmInterpRateFwd($E$3&amp;T(CalculationTrigger),C3105,,5,C3106)</f>
        <v>1.1423027027609119E-2</v>
      </c>
      <c r="F3105" s="121">
        <f>_xll.xlShmInterpRateFwd($F$3&amp;T(CalculationTrigger),C3105,,5,C3106)</f>
        <v>1.0955268499922378E-2</v>
      </c>
      <c r="G3105" s="148">
        <f>_xll.xlShmInterpDisc($G$3&amp;T(CalculationTrigger),C3105)</f>
        <v>0.55157129568456098</v>
      </c>
      <c r="H3105" s="149">
        <f>_xll.xlShmInterpDisc($H$3&amp;T(CalculationTrigger),C3105)</f>
        <v>0.55293535041309583</v>
      </c>
      <c r="I3105" s="150">
        <f>_xll.xlShmInterpDisc($I$3&amp;T(CalculationTrigger),C3105)</f>
        <v>0.56033001839479768</v>
      </c>
      <c r="J3105" s="157">
        <f t="shared" si="144"/>
        <v>5.8499980646845381E-5</v>
      </c>
      <c r="K3105" s="158">
        <f t="shared" si="145"/>
        <v>0</v>
      </c>
      <c r="L3105" s="159">
        <f t="shared" si="146"/>
        <v>-3.1464324079899297E-4</v>
      </c>
    </row>
    <row r="3106" spans="2:12" x14ac:dyDescent="0.2">
      <c r="B3106" s="112" t="s">
        <v>2</v>
      </c>
      <c r="C3106" s="113">
        <f>_xll.qlCalendarAdvance("TARGET",C3105,B3106,"mf")</f>
        <v>58246</v>
      </c>
      <c r="D3106" s="120">
        <f>_xll.xlShmInterpRateFwd($D$3&amp;T(CalculationTrigger),C3106,,5,C3107)</f>
        <v>1.1507821125555033E-2</v>
      </c>
      <c r="E3106" s="120">
        <f>_xll.xlShmInterpRateFwd($E$3&amp;T(CalculationTrigger),C3106,,5,C3107)</f>
        <v>1.1415234731071042E-2</v>
      </c>
      <c r="F3106" s="121">
        <f>_xll.xlShmInterpRateFwd($F$3&amp;T(CalculationTrigger),C3106,,5,C3107)</f>
        <v>1.0946802645159152E-2</v>
      </c>
      <c r="G3106" s="148">
        <f>_xll.xlShmInterpDisc($G$3&amp;T(CalculationTrigger),C3106)</f>
        <v>0.55144951021044486</v>
      </c>
      <c r="H3106" s="149">
        <f>_xll.xlShmInterpDisc($H$3&amp;T(CalculationTrigger),C3106)</f>
        <v>0.5528142444284726</v>
      </c>
      <c r="I3106" s="150">
        <f>_xll.xlShmInterpDisc($I$3&amp;T(CalculationTrigger),C3106)</f>
        <v>0.5602123172044865</v>
      </c>
      <c r="J3106" s="157">
        <f t="shared" si="144"/>
        <v>5.8515416845482487E-5</v>
      </c>
      <c r="K3106" s="158">
        <f t="shared" si="145"/>
        <v>0</v>
      </c>
      <c r="L3106" s="159">
        <f t="shared" si="146"/>
        <v>-3.1471271184171126E-4</v>
      </c>
    </row>
    <row r="3107" spans="2:12" x14ac:dyDescent="0.2">
      <c r="B3107" s="112" t="s">
        <v>2</v>
      </c>
      <c r="C3107" s="113">
        <f>_xll.qlCalendarAdvance("TARGET",C3106,B3107,"mf")</f>
        <v>58253</v>
      </c>
      <c r="D3107" s="120">
        <f>_xll.xlShmInterpRateFwd($D$3&amp;T(CalculationTrigger),C3107,,5,C3108)</f>
        <v>1.1500125877030485E-2</v>
      </c>
      <c r="E3107" s="120">
        <f>_xll.xlShmInterpRateFwd($E$3&amp;T(CalculationTrigger),C3107,,5,C3108)</f>
        <v>1.1407473284539185E-2</v>
      </c>
      <c r="F3107" s="121">
        <f>_xll.xlShmInterpRateFwd($F$3&amp;T(CalculationTrigger),C3107,,5,C3108)</f>
        <v>1.0938371400400276E-2</v>
      </c>
      <c r="G3107" s="148">
        <f>_xll.xlShmInterpDisc($G$3&amp;T(CalculationTrigger),C3107)</f>
        <v>0.55132783329370627</v>
      </c>
      <c r="H3107" s="149">
        <f>_xll.xlShmInterpDisc($H$3&amp;T(CalculationTrigger),C3107)</f>
        <v>0.55269324754604765</v>
      </c>
      <c r="I3107" s="150">
        <f>_xll.xlShmInterpDisc($I$3&amp;T(CalculationTrigger),C3107)</f>
        <v>0.56009473165536272</v>
      </c>
      <c r="J3107" s="157">
        <f t="shared" si="144"/>
        <v>5.8530869319697781E-5</v>
      </c>
      <c r="K3107" s="158">
        <f t="shared" si="145"/>
        <v>0</v>
      </c>
      <c r="L3107" s="159">
        <f t="shared" si="146"/>
        <v>-3.1478242546546055E-4</v>
      </c>
    </row>
    <row r="3108" spans="2:12" x14ac:dyDescent="0.2">
      <c r="B3108" s="112" t="s">
        <v>2</v>
      </c>
      <c r="C3108" s="113">
        <f>_xll.qlCalendarAdvance("TARGET",C3107,B3108,"mf")</f>
        <v>58260</v>
      </c>
      <c r="D3108" s="120">
        <f>_xll.xlShmInterpRateFwd($D$3&amp;T(CalculationTrigger),C3108,,5,C3109)</f>
        <v>1.1492461007057368E-2</v>
      </c>
      <c r="E3108" s="120">
        <f>_xll.xlShmInterpRateFwd($E$3&amp;T(CalculationTrigger),C3108,,5,C3109)</f>
        <v>1.1399742757357209E-2</v>
      </c>
      <c r="F3108" s="121">
        <f>_xll.xlShmInterpRateFwd($F$3&amp;T(CalculationTrigger),C3108,,5,C3109)</f>
        <v>1.0929974843055414E-2</v>
      </c>
      <c r="G3108" s="148">
        <f>_xll.xlShmInterpDisc($G$3&amp;T(CalculationTrigger),C3108)</f>
        <v>0.55120626455401844</v>
      </c>
      <c r="H3108" s="149">
        <f>_xll.xlShmInterpDisc($H$3&amp;T(CalculationTrigger),C3108)</f>
        <v>0.552572359378947</v>
      </c>
      <c r="I3108" s="150">
        <f>_xll.xlShmInterpDisc($I$3&amp;T(CalculationTrigger),C3108)</f>
        <v>0.55997726131338965</v>
      </c>
      <c r="J3108" s="157">
        <f t="shared" si="144"/>
        <v>5.8546337802575739E-5</v>
      </c>
      <c r="K3108" s="158">
        <f t="shared" si="145"/>
        <v>0</v>
      </c>
      <c r="L3108" s="159">
        <f t="shared" si="146"/>
        <v>-3.1485237963492426E-4</v>
      </c>
    </row>
    <row r="3109" spans="2:12" x14ac:dyDescent="0.2">
      <c r="B3109" s="112" t="s">
        <v>2</v>
      </c>
      <c r="C3109" s="113">
        <f>_xll.qlCalendarAdvance("TARGET",C3108,B3109,"mf")</f>
        <v>58267</v>
      </c>
      <c r="D3109" s="120">
        <f>_xll.xlShmInterpRateFwd($D$3&amp;T(CalculationTrigger),C3109,,5,C3110)</f>
        <v>1.1484826583874137E-2</v>
      </c>
      <c r="E3109" s="120">
        <f>_xll.xlShmInterpRateFwd($E$3&amp;T(CalculationTrigger),C3109,,5,C3110)</f>
        <v>1.1392043218828259E-2</v>
      </c>
      <c r="F3109" s="121">
        <f>_xll.xlShmInterpRateFwd($F$3&amp;T(CalculationTrigger),C3109,,5,C3110)</f>
        <v>1.0921613050650097E-2</v>
      </c>
      <c r="G3109" s="148">
        <f>_xll.xlShmInterpDisc($G$3&amp;T(CalculationTrigger),C3109)</f>
        <v>0.55108480361067724</v>
      </c>
      <c r="H3109" s="149">
        <f>_xll.xlShmInterpDisc($H$3&amp;T(CalculationTrigger),C3109)</f>
        <v>0.55245157953990986</v>
      </c>
      <c r="I3109" s="150">
        <f>_xll.xlShmInterpDisc($I$3&amp;T(CalculationTrigger),C3109)</f>
        <v>0.55985990574408029</v>
      </c>
      <c r="J3109" s="157">
        <f t="shared" si="144"/>
        <v>5.8561822027180738E-5</v>
      </c>
      <c r="K3109" s="158">
        <f t="shared" si="145"/>
        <v>0</v>
      </c>
      <c r="L3109" s="159">
        <f t="shared" si="146"/>
        <v>-3.1492257231479709E-4</v>
      </c>
    </row>
    <row r="3110" spans="2:12" x14ac:dyDescent="0.2">
      <c r="B3110" s="112" t="s">
        <v>2</v>
      </c>
      <c r="C3110" s="113">
        <f>_xll.qlCalendarAdvance("TARGET",C3109,B3110,"mf")</f>
        <v>58274</v>
      </c>
      <c r="D3110" s="120">
        <f>_xll.xlShmInterpRateFwd($D$3&amp;T(CalculationTrigger),C3110,,5,C3111)</f>
        <v>1.1477222675852477E-2</v>
      </c>
      <c r="E3110" s="120">
        <f>_xll.xlShmInterpRateFwd($E$3&amp;T(CalculationTrigger),C3110,,5,C3111)</f>
        <v>1.1384374738353966E-2</v>
      </c>
      <c r="F3110" s="121">
        <f>_xll.xlShmInterpRateFwd($F$3&amp;T(CalculationTrigger),C3110,,5,C3111)</f>
        <v>1.0913286100715687E-2</v>
      </c>
      <c r="G3110" s="148">
        <f>_xll.xlShmInterpDisc($G$3&amp;T(CalculationTrigger),C3110)</f>
        <v>0.55096345008260117</v>
      </c>
      <c r="H3110" s="149">
        <f>_xll.xlShmInterpDisc($H$3&amp;T(CalculationTrigger),C3110)</f>
        <v>0.552330907641289</v>
      </c>
      <c r="I3110" s="150">
        <f>_xll.xlShmInterpDisc($I$3&amp;T(CalculationTrigger),C3110)</f>
        <v>0.5597426645124961</v>
      </c>
      <c r="J3110" s="157">
        <f t="shared" si="144"/>
        <v>5.8577321726583361E-5</v>
      </c>
      <c r="K3110" s="158">
        <f t="shared" si="145"/>
        <v>0</v>
      </c>
      <c r="L3110" s="159">
        <f t="shared" si="146"/>
        <v>-3.1499300146975391E-4</v>
      </c>
    </row>
    <row r="3111" spans="2:12" x14ac:dyDescent="0.2">
      <c r="B3111" s="112" t="s">
        <v>2</v>
      </c>
      <c r="C3111" s="113">
        <f>_xll.qlCalendarAdvance("TARGET",C3110,B3111,"mf")</f>
        <v>58281</v>
      </c>
      <c r="D3111" s="120">
        <f>_xll.xlShmInterpRateFwd($D$3&amp;T(CalculationTrigger),C3111,,5,C3112)</f>
        <v>1.1469649351219316E-2</v>
      </c>
      <c r="E3111" s="120">
        <f>_xll.xlShmInterpRateFwd($E$3&amp;T(CalculationTrigger),C3111,,5,C3112)</f>
        <v>1.1376737385266492E-2</v>
      </c>
      <c r="F3111" s="121">
        <f>_xll.xlShmInterpRateFwd($F$3&amp;T(CalculationTrigger),C3111,,5,C3112)</f>
        <v>1.0904994070656173E-2</v>
      </c>
      <c r="G3111" s="148">
        <f>_xll.xlShmInterpDisc($G$3&amp;T(CalculationTrigger),C3111)</f>
        <v>0.55084220358833025</v>
      </c>
      <c r="H3111" s="149">
        <f>_xll.xlShmInterpDisc($H$3&amp;T(CalculationTrigger),C3111)</f>
        <v>0.55221034329504992</v>
      </c>
      <c r="I3111" s="150">
        <f>_xll.xlShmInterpDisc($I$3&amp;T(CalculationTrigger),C3111)</f>
        <v>0.55962553718324726</v>
      </c>
      <c r="J3111" s="157">
        <f t="shared" si="144"/>
        <v>5.8592836633865672E-5</v>
      </c>
      <c r="K3111" s="158">
        <f t="shared" si="145"/>
        <v>0</v>
      </c>
      <c r="L3111" s="159">
        <f t="shared" si="146"/>
        <v>-3.1506366506447634E-4</v>
      </c>
    </row>
    <row r="3112" spans="2:12" x14ac:dyDescent="0.2">
      <c r="B3112" s="112" t="s">
        <v>2</v>
      </c>
      <c r="C3112" s="113">
        <f>_xll.qlCalendarAdvance("TARGET",C3111,B3112,"mf")</f>
        <v>58288</v>
      </c>
      <c r="D3112" s="120">
        <f>_xll.xlShmInterpRateFwd($D$3&amp;T(CalculationTrigger),C3112,,5,C3113)</f>
        <v>1.1462106678247944E-2</v>
      </c>
      <c r="E3112" s="120">
        <f>_xll.xlShmInterpRateFwd($E$3&amp;T(CalculationTrigger),C3112,,5,C3113)</f>
        <v>1.1369131228909611E-2</v>
      </c>
      <c r="F3112" s="121">
        <f>_xll.xlShmInterpRateFwd($F$3&amp;T(CalculationTrigger),C3112,,5,C3113)</f>
        <v>1.0896737038026166E-2</v>
      </c>
      <c r="G3112" s="148">
        <f>_xll.xlShmInterpDisc($G$3&amp;T(CalculationTrigger),C3112)</f>
        <v>0.55072106374602758</v>
      </c>
      <c r="H3112" s="149">
        <f>_xll.xlShmInterpDisc($H$3&amp;T(CalculationTrigger),C3112)</f>
        <v>0.55208988611277166</v>
      </c>
      <c r="I3112" s="150">
        <f>_xll.xlShmInterpDisc($I$3&amp;T(CalculationTrigger),C3112)</f>
        <v>0.55950852332049372</v>
      </c>
      <c r="J3112" s="157">
        <f t="shared" si="144"/>
        <v>5.8608366482097496E-5</v>
      </c>
      <c r="K3112" s="158">
        <f t="shared" si="145"/>
        <v>0</v>
      </c>
      <c r="L3112" s="159">
        <f t="shared" si="146"/>
        <v>-3.1513456106365816E-4</v>
      </c>
    </row>
    <row r="3113" spans="2:12" x14ac:dyDescent="0.2">
      <c r="B3113" s="112" t="s">
        <v>2</v>
      </c>
      <c r="C3113" s="113">
        <f>_xll.qlCalendarAdvance("TARGET",C3112,B3113,"mf")</f>
        <v>58295</v>
      </c>
      <c r="D3113" s="120">
        <f>_xll.xlShmInterpRateFwd($D$3&amp;T(CalculationTrigger),C3113,,5,C3114)</f>
        <v>1.1454594725217461E-2</v>
      </c>
      <c r="E3113" s="120">
        <f>_xll.xlShmInterpRateFwd($E$3&amp;T(CalculationTrigger),C3113,,5,C3114)</f>
        <v>1.1361556338603968E-2</v>
      </c>
      <c r="F3113" s="121">
        <f>_xll.xlShmInterpRateFwd($F$3&amp;T(CalculationTrigger),C3113,,5,C3114)</f>
        <v>1.0888515080264486E-2</v>
      </c>
      <c r="G3113" s="148">
        <f>_xll.xlShmInterpDisc($G$3&amp;T(CalculationTrigger),C3113)</f>
        <v>0.55060003017347892</v>
      </c>
      <c r="H3113" s="149">
        <f>_xll.xlShmInterpDisc($H$3&amp;T(CalculationTrigger),C3113)</f>
        <v>0.55196953570564677</v>
      </c>
      <c r="I3113" s="150">
        <f>_xll.xlShmInterpDisc($I$3&amp;T(CalculationTrigger),C3113)</f>
        <v>0.55939162248794394</v>
      </c>
      <c r="J3113" s="157">
        <f t="shared" si="144"/>
        <v>5.8623911004344354E-5</v>
      </c>
      <c r="K3113" s="158">
        <f t="shared" si="145"/>
        <v>0</v>
      </c>
      <c r="L3113" s="159">
        <f t="shared" si="146"/>
        <v>-3.1520568743197998E-4</v>
      </c>
    </row>
    <row r="3114" spans="2:12" x14ac:dyDescent="0.2">
      <c r="B3114" s="112" t="s">
        <v>2</v>
      </c>
      <c r="C3114" s="113">
        <f>_xll.qlCalendarAdvance("TARGET",C3113,B3114,"mf")</f>
        <v>58302</v>
      </c>
      <c r="D3114" s="120">
        <f>_xll.xlShmInterpRateFwd($D$3&amp;T(CalculationTrigger),C3114,,5,C3115)</f>
        <v>1.1447113560470713E-2</v>
      </c>
      <c r="E3114" s="120">
        <f>_xll.xlShmInterpRateFwd($E$3&amp;T(CalculationTrigger),C3114,,5,C3115)</f>
        <v>1.1354012783762892E-2</v>
      </c>
      <c r="F3114" s="121">
        <f>_xll.xlShmInterpRateFwd($F$3&amp;T(CalculationTrigger),C3114,,5,C3115)</f>
        <v>1.088032827492004E-2</v>
      </c>
      <c r="G3114" s="148">
        <f>_xll.xlShmInterpDisc($G$3&amp;T(CalculationTrigger),C3114)</f>
        <v>0.55047910248809284</v>
      </c>
      <c r="H3114" s="149">
        <f>_xll.xlShmInterpDisc($H$3&amp;T(CalculationTrigger),C3114)</f>
        <v>0.55184929168448171</v>
      </c>
      <c r="I3114" s="150">
        <f>_xll.xlShmInterpDisc($I$3&amp;T(CalculationTrigger),C3114)</f>
        <v>0.55927483424885593</v>
      </c>
      <c r="J3114" s="157">
        <f t="shared" si="144"/>
        <v>5.8639469933683166E-5</v>
      </c>
      <c r="K3114" s="158">
        <f t="shared" si="145"/>
        <v>0</v>
      </c>
      <c r="L3114" s="159">
        <f t="shared" si="146"/>
        <v>-3.1527704213411964E-4</v>
      </c>
    </row>
    <row r="3115" spans="2:12" x14ac:dyDescent="0.2">
      <c r="B3115" s="112" t="s">
        <v>2</v>
      </c>
      <c r="C3115" s="113">
        <f>_xll.qlCalendarAdvance("TARGET",C3114,B3115,"mf")</f>
        <v>58309</v>
      </c>
      <c r="D3115" s="120">
        <f>_xll.xlShmInterpRateFwd($D$3&amp;T(CalculationTrigger),C3115,,5,C3116)</f>
        <v>1.1439663252211574E-2</v>
      </c>
      <c r="E3115" s="120">
        <f>_xll.xlShmInterpRateFwd($E$3&amp;T(CalculationTrigger),C3115,,5,C3116)</f>
        <v>1.1346500633678133E-2</v>
      </c>
      <c r="F3115" s="121">
        <f>_xll.xlShmInterpRateFwd($F$3&amp;T(CalculationTrigger),C3115,,5,C3116)</f>
        <v>1.0872176699391197E-2</v>
      </c>
      <c r="G3115" s="148">
        <f>_xll.xlShmInterpDisc($G$3&amp;T(CalculationTrigger),C3115)</f>
        <v>0.55035828030690015</v>
      </c>
      <c r="H3115" s="149">
        <f>_xll.xlShmInterpDisc($H$3&amp;T(CalculationTrigger),C3115)</f>
        <v>0.55172915365969599</v>
      </c>
      <c r="I3115" s="150">
        <f>_xll.xlShmInterpDisc($I$3&amp;T(CalculationTrigger),C3115)</f>
        <v>0.55915815816603642</v>
      </c>
      <c r="J3115" s="157">
        <f t="shared" si="144"/>
        <v>5.8655043003191774E-5</v>
      </c>
      <c r="K3115" s="158">
        <f t="shared" si="145"/>
        <v>0</v>
      </c>
      <c r="L3115" s="159">
        <f t="shared" si="146"/>
        <v>-3.1534862313476863E-4</v>
      </c>
    </row>
    <row r="3116" spans="2:12" x14ac:dyDescent="0.2">
      <c r="B3116" s="112" t="s">
        <v>2</v>
      </c>
      <c r="C3116" s="113">
        <f>_xll.qlCalendarAdvance("TARGET",C3115,B3116,"mf")</f>
        <v>58316</v>
      </c>
      <c r="D3116" s="120">
        <f>_xll.xlShmInterpRateFwd($D$3&amp;T(CalculationTrigger),C3116,,5,C3117)</f>
        <v>1.1432243868753997E-2</v>
      </c>
      <c r="E3116" s="120">
        <f>_xll.xlShmInterpRateFwd($E$3&amp;T(CalculationTrigger),C3116,,5,C3117)</f>
        <v>1.1339019957716762E-2</v>
      </c>
      <c r="F3116" s="121">
        <f>_xll.xlShmInterpRateFwd($F$3&amp;T(CalculationTrigger),C3116,,5,C3117)</f>
        <v>1.0864060431273286E-2</v>
      </c>
      <c r="G3116" s="148">
        <f>_xll.xlShmInterpDisc($G$3&amp;T(CalculationTrigger),C3116)</f>
        <v>0.55023756324655548</v>
      </c>
      <c r="H3116" s="149">
        <f>_xll.xlShmInterpDisc($H$3&amp;T(CalculationTrigger),C3116)</f>
        <v>0.55160912124132355</v>
      </c>
      <c r="I3116" s="150">
        <f>_xll.xlShmInterpDisc($I$3&amp;T(CalculationTrigger),C3116)</f>
        <v>0.55904159380184226</v>
      </c>
      <c r="J3116" s="157">
        <f t="shared" si="144"/>
        <v>5.8670629945941059E-5</v>
      </c>
      <c r="K3116" s="158">
        <f t="shared" si="145"/>
        <v>0</v>
      </c>
      <c r="L3116" s="159">
        <f t="shared" si="146"/>
        <v>-3.1542042839861119E-4</v>
      </c>
    </row>
    <row r="3117" spans="2:12" x14ac:dyDescent="0.2">
      <c r="B3117" s="112" t="s">
        <v>2</v>
      </c>
      <c r="C3117" s="113">
        <f>_xll.qlCalendarAdvance("TARGET",C3116,B3117,"mf")</f>
        <v>58323</v>
      </c>
      <c r="D3117" s="120">
        <f>_xll.xlShmInterpRateFwd($D$3&amp;T(CalculationTrigger),C3117,,5,C3118)</f>
        <v>1.1424855478359836E-2</v>
      </c>
      <c r="E3117" s="120">
        <f>_xll.xlShmInterpRateFwd($E$3&amp;T(CalculationTrigger),C3117,,5,C3118)</f>
        <v>1.1331570825222714E-2</v>
      </c>
      <c r="F3117" s="121">
        <f>_xll.xlShmInterpRateFwd($F$3&amp;T(CalculationTrigger),C3117,,5,C3118)</f>
        <v>1.0855979547947391E-2</v>
      </c>
      <c r="G3117" s="148">
        <f>_xll.xlShmInterpDisc($G$3&amp;T(CalculationTrigger),C3117)</f>
        <v>0.55011695092333623</v>
      </c>
      <c r="H3117" s="149">
        <f>_xll.xlShmInterpDisc($H$3&amp;T(CalculationTrigger),C3117)</f>
        <v>0.55148919403901198</v>
      </c>
      <c r="I3117" s="150">
        <f>_xll.xlShmInterpDisc($I$3&amp;T(CalculationTrigger),C3117)</f>
        <v>0.55892514071817856</v>
      </c>
      <c r="J3117" s="157">
        <f t="shared" si="144"/>
        <v>5.8686230494997533E-5</v>
      </c>
      <c r="K3117" s="158">
        <f t="shared" si="145"/>
        <v>0</v>
      </c>
      <c r="L3117" s="159">
        <f t="shared" si="146"/>
        <v>-3.1549245589032528E-4</v>
      </c>
    </row>
    <row r="3118" spans="2:12" x14ac:dyDescent="0.2">
      <c r="B3118" s="112" t="s">
        <v>2</v>
      </c>
      <c r="C3118" s="113">
        <f>_xll.qlCalendarAdvance("TARGET",C3117,B3118,"mf")</f>
        <v>58330</v>
      </c>
      <c r="D3118" s="120">
        <f>_xll.xlShmInterpRateFwd($D$3&amp;T(CalculationTrigger),C3118,,5,C3119)</f>
        <v>1.1417498149360474E-2</v>
      </c>
      <c r="E3118" s="120">
        <f>_xll.xlShmInterpRateFwd($E$3&amp;T(CalculationTrigger),C3118,,5,C3119)</f>
        <v>1.1324153305557336E-2</v>
      </c>
      <c r="F3118" s="121">
        <f>_xll.xlShmInterpRateFwd($F$3&amp;T(CalculationTrigger),C3118,,5,C3119)</f>
        <v>1.0847934126991563E-2</v>
      </c>
      <c r="G3118" s="148">
        <f>_xll.xlShmInterpDisc($G$3&amp;T(CalculationTrigger),C3118)</f>
        <v>0.54999644295314321</v>
      </c>
      <c r="H3118" s="149">
        <f>_xll.xlShmInterpDisc($H$3&amp;T(CalculationTrigger),C3118)</f>
        <v>0.55136937166202316</v>
      </c>
      <c r="I3118" s="150">
        <f>_xll.xlShmInterpDisc($I$3&amp;T(CalculationTrigger),C3118)</f>
        <v>0.558808798476501</v>
      </c>
      <c r="J3118" s="157">
        <f t="shared" si="144"/>
        <v>5.8701844383433839E-5</v>
      </c>
      <c r="K3118" s="158">
        <f t="shared" si="145"/>
        <v>0</v>
      </c>
      <c r="L3118" s="159">
        <f t="shared" si="146"/>
        <v>-3.1556470357459789E-4</v>
      </c>
    </row>
    <row r="3119" spans="2:12" x14ac:dyDescent="0.2">
      <c r="B3119" s="112" t="s">
        <v>2</v>
      </c>
      <c r="C3119" s="113">
        <f>_xll.qlCalendarAdvance("TARGET",C3118,B3119,"mf")</f>
        <v>58337</v>
      </c>
      <c r="D3119" s="120">
        <f>_xll.xlShmInterpRateFwd($D$3&amp;T(CalculationTrigger),C3119,,5,C3120)</f>
        <v>1.1410171950006253E-2</v>
      </c>
      <c r="E3119" s="120">
        <f>_xll.xlShmInterpRateFwd($E$3&amp;T(CalculationTrigger),C3119,,5,C3120)</f>
        <v>1.1316767468076224E-2</v>
      </c>
      <c r="F3119" s="121">
        <f>_xll.xlShmInterpRateFwd($F$3&amp;T(CalculationTrigger),C3119,,5,C3120)</f>
        <v>1.0839924245833316E-2</v>
      </c>
      <c r="G3119" s="148">
        <f>_xll.xlShmInterpDisc($G$3&amp;T(CalculationTrigger),C3119)</f>
        <v>0.54987603895150006</v>
      </c>
      <c r="H3119" s="149">
        <f>_xll.xlShmInterpDisc($H$3&amp;T(CalculationTrigger),C3119)</f>
        <v>0.55124965371923285</v>
      </c>
      <c r="I3119" s="150">
        <f>_xll.xlShmInterpDisc($I$3&amp;T(CalculationTrigger),C3119)</f>
        <v>0.55869256663781364</v>
      </c>
      <c r="J3119" s="157">
        <f t="shared" si="144"/>
        <v>5.8717471344336629E-5</v>
      </c>
      <c r="K3119" s="158">
        <f t="shared" si="145"/>
        <v>0</v>
      </c>
      <c r="L3119" s="159">
        <f t="shared" si="146"/>
        <v>-3.1563716941611548E-4</v>
      </c>
    </row>
    <row r="3120" spans="2:12" x14ac:dyDescent="0.2">
      <c r="B3120" s="112" t="s">
        <v>2</v>
      </c>
      <c r="C3120" s="113">
        <f>_xll.qlCalendarAdvance("TARGET",C3119,B3120,"mf")</f>
        <v>58344</v>
      </c>
      <c r="D3120" s="120">
        <f>_xll.xlShmInterpRateFwd($D$3&amp;T(CalculationTrigger),C3120,,5,C3121)</f>
        <v>1.1402876948535961E-2</v>
      </c>
      <c r="E3120" s="120">
        <f>_xll.xlShmInterpRateFwd($E$3&amp;T(CalculationTrigger),C3120,,5,C3121)</f>
        <v>1.1309413382071296E-2</v>
      </c>
      <c r="F3120" s="121">
        <f>_xll.xlShmInterpRateFwd($F$3&amp;T(CalculationTrigger),C3120,,5,C3121)</f>
        <v>1.0831949981975508E-2</v>
      </c>
      <c r="G3120" s="148">
        <f>_xll.xlShmInterpDisc($G$3&amp;T(CalculationTrigger),C3120)</f>
        <v>0.54975573853355431</v>
      </c>
      <c r="H3120" s="149">
        <f>_xll.xlShmInterpDisc($H$3&amp;T(CalculationTrigger),C3120)</f>
        <v>0.55113003981913111</v>
      </c>
      <c r="I3120" s="150">
        <f>_xll.xlShmInterpDisc($I$3&amp;T(CalculationTrigger),C3120)</f>
        <v>0.55857644476267077</v>
      </c>
      <c r="J3120" s="157">
        <f t="shared" si="144"/>
        <v>5.8733111110769817E-5</v>
      </c>
      <c r="K3120" s="158">
        <f t="shared" si="145"/>
        <v>0</v>
      </c>
      <c r="L3120" s="159">
        <f t="shared" si="146"/>
        <v>-3.1570985137956435E-4</v>
      </c>
    </row>
    <row r="3121" spans="2:12" x14ac:dyDescent="0.2">
      <c r="B3121" s="112" t="s">
        <v>2</v>
      </c>
      <c r="C3121" s="113">
        <f>_xll.qlCalendarAdvance("TARGET",C3120,B3121,"mf")</f>
        <v>58351</v>
      </c>
      <c r="D3121" s="120">
        <f>_xll.xlShmInterpRateFwd($D$3&amp;T(CalculationTrigger),C3121,,5,C3122)</f>
        <v>1.1395613213286885E-2</v>
      </c>
      <c r="E3121" s="120">
        <f>_xll.xlShmInterpRateFwd($E$3&amp;T(CalculationTrigger),C3121,,5,C3122)</f>
        <v>1.1302091116961925E-2</v>
      </c>
      <c r="F3121" s="121">
        <f>_xll.xlShmInterpRateFwd($F$3&amp;T(CalculationTrigger),C3121,,5,C3122)</f>
        <v>1.0824011412938419E-2</v>
      </c>
      <c r="G3121" s="148">
        <f>_xll.xlShmInterpDisc($G$3&amp;T(CalculationTrigger),C3121)</f>
        <v>0.54963554131407755</v>
      </c>
      <c r="H3121" s="149">
        <f>_xll.xlShmInterpDisc($H$3&amp;T(CalculationTrigger),C3121)</f>
        <v>0.55101052956982299</v>
      </c>
      <c r="I3121" s="150">
        <f>_xll.xlShmInterpDisc($I$3&amp;T(CalculationTrigger),C3121)</f>
        <v>0.55846043241117616</v>
      </c>
      <c r="J3121" s="157">
        <f t="shared" si="144"/>
        <v>5.8748763415806029E-5</v>
      </c>
      <c r="K3121" s="158">
        <f t="shared" si="145"/>
        <v>0</v>
      </c>
      <c r="L3121" s="159">
        <f t="shared" si="146"/>
        <v>-3.1578274742962044E-4</v>
      </c>
    </row>
    <row r="3122" spans="2:12" x14ac:dyDescent="0.2">
      <c r="B3122" s="112" t="s">
        <v>2</v>
      </c>
      <c r="C3122" s="113">
        <f>_xll.qlCalendarAdvance("TARGET",C3121,B3122,"mf")</f>
        <v>58358</v>
      </c>
      <c r="D3122" s="120">
        <f>_xll.xlShmInterpRateFwd($D$3&amp;T(CalculationTrigger),C3122,,5,C3123)</f>
        <v>1.1388380812532633E-2</v>
      </c>
      <c r="E3122" s="120">
        <f>_xll.xlShmInterpRateFwd($E$3&amp;T(CalculationTrigger),C3122,,5,C3123)</f>
        <v>1.1294800742057484E-2</v>
      </c>
      <c r="F3122" s="121">
        <f>_xll.xlShmInterpRateFwd($F$3&amp;T(CalculationTrigger),C3122,,5,C3123)</f>
        <v>1.0816108616161302E-2</v>
      </c>
      <c r="G3122" s="148">
        <f>_xll.xlShmInterpDisc($G$3&amp;T(CalculationTrigger),C3122)</f>
        <v>0.54951544690746446</v>
      </c>
      <c r="H3122" s="149">
        <f>_xll.xlShmInterpDisc($H$3&amp;T(CalculationTrigger),C3122)</f>
        <v>0.55089112257902739</v>
      </c>
      <c r="I3122" s="150">
        <f>_xll.xlShmInterpDisc($I$3&amp;T(CalculationTrigger),C3122)</f>
        <v>0.55834452914298283</v>
      </c>
      <c r="J3122" s="157">
        <f t="shared" si="144"/>
        <v>5.8764427992513556E-5</v>
      </c>
      <c r="K3122" s="158">
        <f t="shared" si="145"/>
        <v>0</v>
      </c>
      <c r="L3122" s="159">
        <f t="shared" si="146"/>
        <v>-3.1585585553097059E-4</v>
      </c>
    </row>
    <row r="3123" spans="2:12" x14ac:dyDescent="0.2">
      <c r="B3123" s="112" t="s">
        <v>2</v>
      </c>
      <c r="C3123" s="113">
        <f>_xll.qlCalendarAdvance("TARGET",C3122,B3123,"mf")</f>
        <v>58365</v>
      </c>
      <c r="D3123" s="120">
        <f>_xll.xlShmInterpRateFwd($D$3&amp;T(CalculationTrigger),C3123,,5,C3124)</f>
        <v>1.1381179814523691E-2</v>
      </c>
      <c r="E3123" s="120">
        <f>_xll.xlShmInterpRateFwd($E$3&amp;T(CalculationTrigger),C3123,,5,C3124)</f>
        <v>1.1287542326713716E-2</v>
      </c>
      <c r="F3123" s="121">
        <f>_xll.xlShmInterpRateFwd($F$3&amp;T(CalculationTrigger),C3123,,5,C3124)</f>
        <v>1.0808241669141377E-2</v>
      </c>
      <c r="G3123" s="148">
        <f>_xll.xlShmInterpDisc($G$3&amp;T(CalculationTrigger),C3123)</f>
        <v>0.54939545492773367</v>
      </c>
      <c r="H3123" s="149">
        <f>_xll.xlShmInterpDisc($H$3&amp;T(CalculationTrigger),C3123)</f>
        <v>0.55077181845407819</v>
      </c>
      <c r="I3123" s="150">
        <f>_xll.xlShmInterpDisc($I$3&amp;T(CalculationTrigger),C3123)</f>
        <v>0.55822873451729405</v>
      </c>
      <c r="J3123" s="157">
        <f t="shared" si="144"/>
        <v>5.8780104573974598E-5</v>
      </c>
      <c r="K3123" s="158">
        <f t="shared" si="145"/>
        <v>0</v>
      </c>
      <c r="L3123" s="159">
        <f t="shared" si="146"/>
        <v>-3.159291736483025E-4</v>
      </c>
    </row>
    <row r="3124" spans="2:12" x14ac:dyDescent="0.2">
      <c r="B3124" s="112" t="s">
        <v>2</v>
      </c>
      <c r="C3124" s="113">
        <f>_xll.qlCalendarAdvance("TARGET",C3123,B3124,"mf")</f>
        <v>58372</v>
      </c>
      <c r="D3124" s="120">
        <f>_xll.xlShmInterpRateFwd($D$3&amp;T(CalculationTrigger),C3124,,5,C3125)</f>
        <v>1.13740102875627E-2</v>
      </c>
      <c r="E3124" s="120">
        <f>_xll.xlShmInterpRateFwd($E$3&amp;T(CalculationTrigger),C3124,,5,C3125)</f>
        <v>1.128031594026903E-2</v>
      </c>
      <c r="F3124" s="121">
        <f>_xll.xlShmInterpRateFwd($F$3&amp;T(CalculationTrigger),C3124,,5,C3125)</f>
        <v>1.0800410649399085E-2</v>
      </c>
      <c r="G3124" s="148">
        <f>_xll.xlShmInterpDisc($G$3&amp;T(CalculationTrigger),C3124)</f>
        <v>0.54927556498852814</v>
      </c>
      <c r="H3124" s="149">
        <f>_xll.xlShmInterpDisc($H$3&amp;T(CalculationTrigger),C3124)</f>
        <v>0.55065261680192401</v>
      </c>
      <c r="I3124" s="150">
        <f>_xll.xlShmInterpDisc($I$3&amp;T(CalculationTrigger),C3124)</f>
        <v>0.55811304809286277</v>
      </c>
      <c r="J3124" s="157">
        <f t="shared" si="144"/>
        <v>5.8795792893256486E-5</v>
      </c>
      <c r="K3124" s="158">
        <f t="shared" si="145"/>
        <v>0</v>
      </c>
      <c r="L3124" s="159">
        <f t="shared" si="146"/>
        <v>-3.1600269974629998E-4</v>
      </c>
    </row>
    <row r="3125" spans="2:12" x14ac:dyDescent="0.2">
      <c r="B3125" s="112" t="s">
        <v>2</v>
      </c>
      <c r="C3125" s="113">
        <f>_xll.qlCalendarAdvance("TARGET",C3124,B3125,"mf")</f>
        <v>58379</v>
      </c>
      <c r="D3125" s="120">
        <f>_xll.xlShmInterpRateFwd($D$3&amp;T(CalculationTrigger),C3125,,5,C3126)</f>
        <v>1.1366872299946552E-2</v>
      </c>
      <c r="E3125" s="120">
        <f>_xll.xlShmInterpRateFwd($E$3&amp;T(CalculationTrigger),C3125,,5,C3126)</f>
        <v>1.1273121652102419E-2</v>
      </c>
      <c r="F3125" s="121">
        <f>_xll.xlShmInterpRateFwd($F$3&amp;T(CalculationTrigger),C3125,,5,C3126)</f>
        <v>1.0792615634385423E-2</v>
      </c>
      <c r="G3125" s="148">
        <f>_xll.xlShmInterpDisc($G$3&amp;T(CalculationTrigger),C3125)</f>
        <v>0.54915577670311477</v>
      </c>
      <c r="H3125" s="149">
        <f>_xll.xlShmInterpDisc($H$3&amp;T(CalculationTrigger),C3125)</f>
        <v>0.55053351722912847</v>
      </c>
      <c r="I3125" s="150">
        <f>_xll.xlShmInterpDisc($I$3&amp;T(CalculationTrigger),C3125)</f>
        <v>0.55799746942799144</v>
      </c>
      <c r="J3125" s="157">
        <f t="shared" si="144"/>
        <v>5.8811492683432656E-5</v>
      </c>
      <c r="K3125" s="158">
        <f t="shared" si="145"/>
        <v>0</v>
      </c>
      <c r="L3125" s="159">
        <f t="shared" si="146"/>
        <v>-3.160764317896432E-4</v>
      </c>
    </row>
    <row r="3126" spans="2:12" x14ac:dyDescent="0.2">
      <c r="B3126" s="112" t="s">
        <v>2</v>
      </c>
      <c r="C3126" s="113">
        <f>_xll.qlCalendarAdvance("TARGET",C3125,B3126,"mf")</f>
        <v>58386</v>
      </c>
      <c r="D3126" s="120">
        <f>_xll.xlShmInterpRateFwd($D$3&amp;T(CalculationTrigger),C3126,,5,C3127)</f>
        <v>1.1359765919925843E-2</v>
      </c>
      <c r="E3126" s="120">
        <f>_xll.xlShmInterpRateFwd($E$3&amp;T(CalculationTrigger),C3126,,5,C3127)</f>
        <v>1.126595953154079E-2</v>
      </c>
      <c r="F3126" s="121">
        <f>_xll.xlShmInterpRateFwd($F$3&amp;T(CalculationTrigger),C3126,,5,C3127)</f>
        <v>1.0784856701626733E-2</v>
      </c>
      <c r="G3126" s="148">
        <f>_xll.xlShmInterpDisc($G$3&amp;T(CalculationTrigger),C3126)</f>
        <v>0.54903608968438455</v>
      </c>
      <c r="H3126" s="149">
        <f>_xll.xlShmInterpDisc($H$3&amp;T(CalculationTrigger),C3126)</f>
        <v>0.55041451934186991</v>
      </c>
      <c r="I3126" s="150">
        <f>_xll.xlShmInterpDisc($I$3&amp;T(CalculationTrigger),C3126)</f>
        <v>0.55788199808053285</v>
      </c>
      <c r="J3126" s="157">
        <f t="shared" si="144"/>
        <v>5.8827203677577311E-5</v>
      </c>
      <c r="K3126" s="158">
        <f t="shared" si="145"/>
        <v>0</v>
      </c>
      <c r="L3126" s="159">
        <f t="shared" si="146"/>
        <v>-3.1615036774301959E-4</v>
      </c>
    </row>
    <row r="3127" spans="2:12" x14ac:dyDescent="0.2">
      <c r="B3127" s="112" t="s">
        <v>2</v>
      </c>
      <c r="C3127" s="113">
        <f>_xll.qlCalendarAdvance("TARGET",C3126,B3127,"mf")</f>
        <v>58393</v>
      </c>
      <c r="D3127" s="120">
        <f>_xll.xlShmInterpRateFwd($D$3&amp;T(CalculationTrigger),C3127,,5,C3128)</f>
        <v>1.1352691215809131E-2</v>
      </c>
      <c r="E3127" s="120">
        <f>_xll.xlShmInterpRateFwd($E$3&amp;T(CalculationTrigger),C3127,,5,C3128)</f>
        <v>1.1258829647922679E-2</v>
      </c>
      <c r="F3127" s="121">
        <f>_xll.xlShmInterpRateFwd($F$3&amp;T(CalculationTrigger),C3127,,5,C3128)</f>
        <v>1.0777133928562549E-2</v>
      </c>
      <c r="G3127" s="148">
        <f>_xll.xlShmInterpDisc($G$3&amp;T(CalculationTrigger),C3127)</f>
        <v>0.54891650354485311</v>
      </c>
      <c r="H3127" s="149">
        <f>_xll.xlShmInterpDisc($H$3&amp;T(CalculationTrigger),C3127)</f>
        <v>0.55029562274594201</v>
      </c>
      <c r="I3127" s="150">
        <f>_xll.xlShmInterpDisc($I$3&amp;T(CalculationTrigger),C3127)</f>
        <v>0.55776663360788936</v>
      </c>
      <c r="J3127" s="157">
        <f t="shared" si="144"/>
        <v>5.8842925608760323E-5</v>
      </c>
      <c r="K3127" s="158">
        <f t="shared" si="145"/>
        <v>0</v>
      </c>
      <c r="L3127" s="159">
        <f t="shared" si="146"/>
        <v>-3.1622450557111377E-4</v>
      </c>
    </row>
    <row r="3128" spans="2:12" x14ac:dyDescent="0.2">
      <c r="B3128" s="112" t="s">
        <v>2</v>
      </c>
      <c r="C3128" s="113">
        <f>_xll.qlCalendarAdvance("TARGET",C3127,B3128,"mf")</f>
        <v>58400</v>
      </c>
      <c r="D3128" s="120">
        <f>_xll.xlShmInterpRateFwd($D$3&amp;T(CalculationTrigger),C3128,,5,C3129)</f>
        <v>1.1345648255829718E-2</v>
      </c>
      <c r="E3128" s="120">
        <f>_xll.xlShmInterpRateFwd($E$3&amp;T(CalculationTrigger),C3128,,5,C3129)</f>
        <v>1.1251732070609827E-2</v>
      </c>
      <c r="F3128" s="121">
        <f>_xll.xlShmInterpRateFwd($F$3&amp;T(CalculationTrigger),C3128,,5,C3129)</f>
        <v>1.0769447392730908E-2</v>
      </c>
      <c r="G3128" s="148">
        <f>_xll.xlShmInterpDisc($G$3&amp;T(CalculationTrigger),C3128)</f>
        <v>0.54879701789666036</v>
      </c>
      <c r="H3128" s="149">
        <f>_xll.xlShmInterpDisc($H$3&amp;T(CalculationTrigger),C3128)</f>
        <v>0.55017682704675386</v>
      </c>
      <c r="I3128" s="150">
        <f>_xll.xlShmInterpDisc($I$3&amp;T(CalculationTrigger),C3128)</f>
        <v>0.55765137556701394</v>
      </c>
      <c r="J3128" s="157">
        <f t="shared" si="144"/>
        <v>5.8858658210065348E-5</v>
      </c>
      <c r="K3128" s="158">
        <f t="shared" si="145"/>
        <v>0</v>
      </c>
      <c r="L3128" s="159">
        <f t="shared" si="146"/>
        <v>-3.1629884323860797E-4</v>
      </c>
    </row>
    <row r="3129" spans="2:12" x14ac:dyDescent="0.2">
      <c r="B3129" s="112" t="s">
        <v>2</v>
      </c>
      <c r="C3129" s="113">
        <f>_xll.qlCalendarAdvance("TARGET",C3128,B3129,"mf")</f>
        <v>58407</v>
      </c>
      <c r="D3129" s="120">
        <f>_xll.xlShmInterpRateFwd($D$3&amp;T(CalculationTrigger),C3129,,5,C3130)</f>
        <v>1.1338637108336784E-2</v>
      </c>
      <c r="E3129" s="120">
        <f>_xll.xlShmInterpRateFwd($E$3&amp;T(CalculationTrigger),C3129,,5,C3130)</f>
        <v>1.1244666868958236E-2</v>
      </c>
      <c r="F3129" s="121">
        <f>_xll.xlShmInterpRateFwd($F$3&amp;T(CalculationTrigger),C3129,,5,C3130)</f>
        <v>1.0761797171571457E-2</v>
      </c>
      <c r="G3129" s="148">
        <f>_xll.xlShmInterpDisc($G$3&amp;T(CalculationTrigger),C3129)</f>
        <v>0.5486776323515713</v>
      </c>
      <c r="H3129" s="149">
        <f>_xll.xlShmInterpDisc($H$3&amp;T(CalculationTrigger),C3129)</f>
        <v>0.55005813184932972</v>
      </c>
      <c r="I3129" s="150">
        <f>_xll.xlShmInterpDisc($I$3&amp;T(CalculationTrigger),C3129)</f>
        <v>0.55753622351440912</v>
      </c>
      <c r="J3129" s="157">
        <f t="shared" si="144"/>
        <v>5.887440121454821E-5</v>
      </c>
      <c r="K3129" s="158">
        <f t="shared" si="145"/>
        <v>0</v>
      </c>
      <c r="L3129" s="159">
        <f t="shared" si="146"/>
        <v>-3.1637337871018225E-4</v>
      </c>
    </row>
    <row r="3130" spans="2:12" x14ac:dyDescent="0.2">
      <c r="B3130" s="112" t="s">
        <v>2</v>
      </c>
      <c r="C3130" s="113">
        <f>_xll.qlCalendarAdvance("TARGET",C3129,B3130,"mf")</f>
        <v>58414</v>
      </c>
      <c r="D3130" s="120">
        <f>_xll.xlShmInterpRateFwd($D$3&amp;T(CalculationTrigger),C3130,,5,C3131)</f>
        <v>1.1331657841540556E-2</v>
      </c>
      <c r="E3130" s="120">
        <f>_xll.xlShmInterpRateFwd($E$3&amp;T(CalculationTrigger),C3130,,5,C3131)</f>
        <v>1.1237634112294986E-2</v>
      </c>
      <c r="F3130" s="121">
        <f>_xll.xlShmInterpRateFwd($F$3&amp;T(CalculationTrigger),C3130,,5,C3131)</f>
        <v>1.0754183342616568E-2</v>
      </c>
      <c r="G3130" s="148">
        <f>_xll.xlShmInterpDisc($G$3&amp;T(CalculationTrigger),C3130)</f>
        <v>0.54855834652097502</v>
      </c>
      <c r="H3130" s="149">
        <f>_xll.xlShmInterpDisc($H$3&amp;T(CalculationTrigger),C3130)</f>
        <v>0.54993953675830942</v>
      </c>
      <c r="I3130" s="150">
        <f>_xll.xlShmInterpDisc($I$3&amp;T(CalculationTrigger),C3130)</f>
        <v>0.55742117700612814</v>
      </c>
      <c r="J3130" s="157">
        <f t="shared" si="144"/>
        <v>5.889015435529941E-5</v>
      </c>
      <c r="K3130" s="158">
        <f t="shared" si="145"/>
        <v>0</v>
      </c>
      <c r="L3130" s="159">
        <f t="shared" si="146"/>
        <v>-3.164481099505306E-4</v>
      </c>
    </row>
    <row r="3131" spans="2:12" x14ac:dyDescent="0.2">
      <c r="B3131" s="112" t="s">
        <v>2</v>
      </c>
      <c r="C3131" s="113">
        <f>_xll.qlCalendarAdvance("TARGET",C3130,B3131,"mf")</f>
        <v>58421</v>
      </c>
      <c r="D3131" s="120">
        <f>_xll.xlShmInterpRateFwd($D$3&amp;T(CalculationTrigger),C3131,,5,C3132)</f>
        <v>1.1324710523796083E-2</v>
      </c>
      <c r="E3131" s="120">
        <f>_xll.xlShmInterpRateFwd($E$3&amp;T(CalculationTrigger),C3131,,5,C3132)</f>
        <v>1.1230633869999335E-2</v>
      </c>
      <c r="F3131" s="121">
        <f>_xll.xlShmInterpRateFwd($F$3&amp;T(CalculationTrigger),C3131,,5,C3132)</f>
        <v>1.0746605983323382E-2</v>
      </c>
      <c r="G3131" s="148">
        <f>_xll.xlShmInterpDisc($G$3&amp;T(CalculationTrigger),C3131)</f>
        <v>0.54843916001588622</v>
      </c>
      <c r="H3131" s="149">
        <f>_xll.xlShmInterpDisc($H$3&amp;T(CalculationTrigger),C3131)</f>
        <v>0.54982104137794852</v>
      </c>
      <c r="I3131" s="150">
        <f>_xll.xlShmInterpDisc($I$3&amp;T(CalculationTrigger),C3131)</f>
        <v>0.55730623559777415</v>
      </c>
      <c r="J3131" s="157">
        <f t="shared" si="144"/>
        <v>5.890591736537633E-5</v>
      </c>
      <c r="K3131" s="158">
        <f t="shared" si="145"/>
        <v>0</v>
      </c>
      <c r="L3131" s="159">
        <f t="shared" si="146"/>
        <v>-3.1652303492433022E-4</v>
      </c>
    </row>
    <row r="3132" spans="2:12" x14ac:dyDescent="0.2">
      <c r="B3132" s="112" t="s">
        <v>2</v>
      </c>
      <c r="C3132" s="113">
        <f>_xll.qlCalendarAdvance("TARGET",C3131,B3132,"mf")</f>
        <v>58428</v>
      </c>
      <c r="D3132" s="120">
        <f>_xll.xlShmInterpRateFwd($D$3&amp;T(CalculationTrigger),C3132,,5,C3133)</f>
        <v>1.1316845185751299E-2</v>
      </c>
      <c r="E3132" s="120">
        <f>_xll.xlShmInterpRateFwd($E$3&amp;T(CalculationTrigger),C3132,,5,C3133)</f>
        <v>1.1222696333544328E-2</v>
      </c>
      <c r="F3132" s="121">
        <f>_xll.xlShmInterpRateFwd($F$3&amp;T(CalculationTrigger),C3132,,5,C3133)</f>
        <v>1.0737929422250155E-2</v>
      </c>
      <c r="G3132" s="148">
        <f>_xll.xlShmInterpDisc($G$3&amp;T(CalculationTrigger),C3132)</f>
        <v>0.54832007244694392</v>
      </c>
      <c r="H3132" s="149">
        <f>_xll.xlShmInterpDisc($H$3&amp;T(CalculationTrigger),C3132)</f>
        <v>0.5497026453121181</v>
      </c>
      <c r="I3132" s="150">
        <f>_xll.xlShmInterpDisc($I$3&amp;T(CalculationTrigger),C3132)</f>
        <v>0.55719139884450086</v>
      </c>
      <c r="J3132" s="157">
        <f t="shared" si="144"/>
        <v>5.8921689977863229E-5</v>
      </c>
      <c r="K3132" s="158">
        <f t="shared" si="145"/>
        <v>0</v>
      </c>
      <c r="L3132" s="159">
        <f t="shared" si="146"/>
        <v>-3.1659815159626757E-4</v>
      </c>
    </row>
    <row r="3133" spans="2:12" x14ac:dyDescent="0.2">
      <c r="B3133" s="112" t="s">
        <v>2</v>
      </c>
      <c r="C3133" s="113">
        <f>_xll.qlCalendarAdvance("TARGET",C3132,B3133,"mf")</f>
        <v>58438</v>
      </c>
      <c r="D3133" s="120">
        <f>_xll.xlShmInterpRateFwd($D$3&amp;T(CalculationTrigger),C3133,,5,C3134)</f>
        <v>1.1307971898194978E-2</v>
      </c>
      <c r="E3133" s="120">
        <f>_xll.xlShmInterpRateFwd($E$3&amp;T(CalculationTrigger),C3133,,5,C3134)</f>
        <v>1.1213769073588406E-2</v>
      </c>
      <c r="F3133" s="121">
        <f>_xll.xlShmInterpRateFwd($F$3&amp;T(CalculationTrigger),C3133,,5,C3134)</f>
        <v>1.072835613417957E-2</v>
      </c>
      <c r="G3133" s="148">
        <f>_xll.xlShmInterpDisc($G$3&amp;T(CalculationTrigger),C3133)</f>
        <v>0.54815011819965032</v>
      </c>
      <c r="H3133" s="149">
        <f>_xll.xlShmInterpDisc($H$3&amp;T(CalculationTrigger),C3133)</f>
        <v>0.54953367956935473</v>
      </c>
      <c r="I3133" s="150">
        <f>_xll.xlShmInterpDisc($I$3&amp;T(CalculationTrigger),C3133)</f>
        <v>0.55702752700145453</v>
      </c>
      <c r="J3133" s="157">
        <f t="shared" si="144"/>
        <v>5.894423840945894E-5</v>
      </c>
      <c r="K3133" s="158">
        <f t="shared" si="145"/>
        <v>0</v>
      </c>
      <c r="L3133" s="159">
        <f t="shared" si="146"/>
        <v>-3.1670578963015626E-4</v>
      </c>
    </row>
    <row r="3134" spans="2:12" x14ac:dyDescent="0.2">
      <c r="B3134" s="112" t="s">
        <v>2</v>
      </c>
      <c r="C3134" s="113">
        <f>_xll.qlCalendarAdvance("TARGET",C3133,B3134,"mf")</f>
        <v>58445</v>
      </c>
      <c r="D3134" s="120">
        <f>_xll.xlShmInterpRateFwd($D$3&amp;T(CalculationTrigger),C3134,,5,C3135)</f>
        <v>1.1301134638299518E-2</v>
      </c>
      <c r="E3134" s="120">
        <f>_xll.xlShmInterpRateFwd($E$3&amp;T(CalculationTrigger),C3134,,5,C3135)</f>
        <v>1.1206880835545776E-2</v>
      </c>
      <c r="F3134" s="121">
        <f>_xll.xlShmInterpRateFwd($F$3&amp;T(CalculationTrigger),C3134,,5,C3135)</f>
        <v>1.0720904402056102E-2</v>
      </c>
      <c r="G3134" s="148">
        <f>_xll.xlShmInterpDisc($G$3&amp;T(CalculationTrigger),C3134)</f>
        <v>0.54803126928089274</v>
      </c>
      <c r="H3134" s="149">
        <f>_xll.xlShmInterpDisc($H$3&amp;T(CalculationTrigger),C3134)</f>
        <v>0.54941552304440666</v>
      </c>
      <c r="I3134" s="150">
        <f>_xll.xlShmInterpDisc($I$3&amp;T(CalculationTrigger),C3134)</f>
        <v>0.55691294255574408</v>
      </c>
      <c r="J3134" s="157">
        <f t="shared" si="144"/>
        <v>5.896003323078106E-5</v>
      </c>
      <c r="K3134" s="158">
        <f t="shared" si="145"/>
        <v>0</v>
      </c>
      <c r="L3134" s="159">
        <f t="shared" si="146"/>
        <v>-3.1678136338115126E-4</v>
      </c>
    </row>
    <row r="3135" spans="2:12" x14ac:dyDescent="0.2">
      <c r="B3135" s="112" t="s">
        <v>2</v>
      </c>
      <c r="C3135" s="113">
        <f>_xll.qlCalendarAdvance("TARGET",C3134,B3135,"mf")</f>
        <v>58452</v>
      </c>
      <c r="D3135" s="120">
        <f>_xll.xlShmInterpRateFwd($D$3&amp;T(CalculationTrigger),C3135,,5,C3136)</f>
        <v>1.1294329629759587E-2</v>
      </c>
      <c r="E3135" s="120">
        <f>_xll.xlShmInterpRateFwd($E$3&amp;T(CalculationTrigger),C3135,,5,C3136)</f>
        <v>1.1200025418936974E-2</v>
      </c>
      <c r="F3135" s="121">
        <f>_xll.xlShmInterpRateFwd($F$3&amp;T(CalculationTrigger),C3135,,5,C3136)</f>
        <v>1.0713489482733773E-2</v>
      </c>
      <c r="G3135" s="148">
        <f>_xll.xlShmInterpDisc($G$3&amp;T(CalculationTrigger),C3135)</f>
        <v>0.54791251796048623</v>
      </c>
      <c r="H3135" s="149">
        <f>_xll.xlShmInterpDisc($H$3&amp;T(CalculationTrigger),C3135)</f>
        <v>0.54929746447291816</v>
      </c>
      <c r="I3135" s="150">
        <f>_xll.xlShmInterpDisc($I$3&amp;T(CalculationTrigger),C3135)</f>
        <v>0.55679846123651422</v>
      </c>
      <c r="J3135" s="157">
        <f t="shared" si="144"/>
        <v>5.8975836739333891E-5</v>
      </c>
      <c r="K3135" s="158">
        <f t="shared" si="145"/>
        <v>0</v>
      </c>
      <c r="L3135" s="159">
        <f t="shared" si="146"/>
        <v>-3.1685712185205674E-4</v>
      </c>
    </row>
    <row r="3136" spans="2:12" x14ac:dyDescent="0.2">
      <c r="B3136" s="112" t="s">
        <v>2</v>
      </c>
      <c r="C3136" s="113">
        <f>_xll.qlCalendarAdvance("TARGET",C3135,B3136,"mf")</f>
        <v>58459</v>
      </c>
      <c r="D3136" s="120">
        <f>_xll.xlShmInterpRateFwd($D$3&amp;T(CalculationTrigger),C3136,,5,C3137)</f>
        <v>1.1287556940936279E-2</v>
      </c>
      <c r="E3136" s="120">
        <f>_xll.xlShmInterpRateFwd($E$3&amp;T(CalculationTrigger),C3136,,5,C3137)</f>
        <v>1.1193202893164687E-2</v>
      </c>
      <c r="F3136" s="121">
        <f>_xll.xlShmInterpRateFwd($F$3&amp;T(CalculationTrigger),C3136,,5,C3137)</f>
        <v>1.0706111453756949E-2</v>
      </c>
      <c r="G3136" s="148">
        <f>_xll.xlShmInterpDisc($G$3&amp;T(CalculationTrigger),C3136)</f>
        <v>0.5477938638474118</v>
      </c>
      <c r="H3136" s="149">
        <f>_xll.xlShmInterpDisc($H$3&amp;T(CalculationTrigger),C3136)</f>
        <v>0.54917950345706079</v>
      </c>
      <c r="I3136" s="150">
        <f>_xll.xlShmInterpDisc($I$3&amp;T(CalculationTrigger),C3136)</f>
        <v>0.55668408259692859</v>
      </c>
      <c r="J3136" s="157">
        <f t="shared" si="144"/>
        <v>5.8991648668182744E-5</v>
      </c>
      <c r="K3136" s="158">
        <f t="shared" si="145"/>
        <v>0</v>
      </c>
      <c r="L3136" s="159">
        <f t="shared" si="146"/>
        <v>-3.1693306300755602E-4</v>
      </c>
    </row>
    <row r="3137" spans="2:12" x14ac:dyDescent="0.2">
      <c r="B3137" s="112" t="s">
        <v>2</v>
      </c>
      <c r="C3137" s="113">
        <f>_xll.qlCalendarAdvance("TARGET",C3136,B3137,"mf")</f>
        <v>58466</v>
      </c>
      <c r="D3137" s="120">
        <f>_xll.xlShmInterpRateFwd($D$3&amp;T(CalculationTrigger),C3137,,5,C3138)</f>
        <v>1.1280816640057537E-2</v>
      </c>
      <c r="E3137" s="120">
        <f>_xll.xlShmInterpRateFwd($E$3&amp;T(CalculationTrigger),C3137,,5,C3138)</f>
        <v>1.1186413327550574E-2</v>
      </c>
      <c r="F3137" s="121">
        <f>_xll.xlShmInterpRateFwd($F$3&amp;T(CalculationTrigger),C3137,,5,C3138)</f>
        <v>1.06987703925832E-2</v>
      </c>
      <c r="G3137" s="148">
        <f>_xll.xlShmInterpDisc($G$3&amp;T(CalculationTrigger),C3137)</f>
        <v>0.5476753065502753</v>
      </c>
      <c r="H3137" s="149">
        <f>_xll.xlShmInterpDisc($H$3&amp;T(CalculationTrigger),C3137)</f>
        <v>0.54906163959862198</v>
      </c>
      <c r="I3137" s="150">
        <f>_xll.xlShmInterpDisc($I$3&amp;T(CalculationTrigger),C3137)</f>
        <v>0.55656980618970109</v>
      </c>
      <c r="J3137" s="157">
        <f t="shared" si="144"/>
        <v>5.9007468750406667E-5</v>
      </c>
      <c r="K3137" s="158">
        <f t="shared" si="145"/>
        <v>0</v>
      </c>
      <c r="L3137" s="159">
        <f t="shared" si="146"/>
        <v>-3.1700918481233854E-4</v>
      </c>
    </row>
    <row r="3138" spans="2:12" x14ac:dyDescent="0.2">
      <c r="B3138" s="112" t="s">
        <v>2</v>
      </c>
      <c r="C3138" s="113">
        <f>_xll.qlCalendarAdvance("TARGET",C3137,B3138,"mf")</f>
        <v>58473</v>
      </c>
      <c r="D3138" s="120">
        <f>_xll.xlShmInterpRateFwd($D$3&amp;T(CalculationTrigger),C3138,,5,C3139)</f>
        <v>1.1274108795449813E-2</v>
      </c>
      <c r="E3138" s="120">
        <f>_xll.xlShmInterpRateFwd($E$3&amp;T(CalculationTrigger),C3138,,5,C3139)</f>
        <v>1.117965679145109E-2</v>
      </c>
      <c r="F3138" s="121">
        <f>_xll.xlShmInterpRateFwd($F$3&amp;T(CalculationTrigger),C3138,,5,C3139)</f>
        <v>1.0691466376733861E-2</v>
      </c>
      <c r="G3138" s="148">
        <f>_xll.xlShmInterpDisc($G$3&amp;T(CalculationTrigger),C3138)</f>
        <v>0.54755684567730911</v>
      </c>
      <c r="H3138" s="149">
        <f>_xll.xlShmInterpDisc($H$3&amp;T(CalculationTrigger),C3138)</f>
        <v>0.54894387249900611</v>
      </c>
      <c r="I3138" s="150">
        <f>_xll.xlShmInterpDisc($I$3&amp;T(CalculationTrigger),C3138)</f>
        <v>0.55645563156709676</v>
      </c>
      <c r="J3138" s="157">
        <f t="shared" si="144"/>
        <v>5.902329671907247E-5</v>
      </c>
      <c r="K3138" s="158">
        <f t="shared" si="145"/>
        <v>0</v>
      </c>
      <c r="L3138" s="159">
        <f t="shared" si="146"/>
        <v>-3.170854852310797E-4</v>
      </c>
    </row>
    <row r="3139" spans="2:12" x14ac:dyDescent="0.2">
      <c r="B3139" s="112" t="s">
        <v>2</v>
      </c>
      <c r="C3139" s="113">
        <f>_xll.qlCalendarAdvance("TARGET",C3138,B3139,"mf")</f>
        <v>58480</v>
      </c>
      <c r="D3139" s="120">
        <f>_xll.xlShmInterpRateFwd($D$3&amp;T(CalculationTrigger),C3139,,5,C3140)</f>
        <v>1.1267433475323775E-2</v>
      </c>
      <c r="E3139" s="120">
        <f>_xll.xlShmInterpRateFwd($E$3&amp;T(CalculationTrigger),C3139,,5,C3140)</f>
        <v>1.1172933354187998E-2</v>
      </c>
      <c r="F3139" s="121">
        <f>_xll.xlShmInterpRateFwd($F$3&amp;T(CalculationTrigger),C3139,,5,C3140)</f>
        <v>1.0684199483608724E-2</v>
      </c>
      <c r="G3139" s="148">
        <f>_xll.xlShmInterpDisc($G$3&amp;T(CalculationTrigger),C3139)</f>
        <v>0.54743848083637114</v>
      </c>
      <c r="H3139" s="149">
        <f>_xll.xlShmInterpDisc($H$3&amp;T(CalculationTrigger),C3139)</f>
        <v>0.54882620175923413</v>
      </c>
      <c r="I3139" s="150">
        <f>_xll.xlShmInterpDisc($I$3&amp;T(CalculationTrigger),C3139)</f>
        <v>0.55634155828093135</v>
      </c>
      <c r="J3139" s="157">
        <f t="shared" si="144"/>
        <v>5.9039132307260642E-5</v>
      </c>
      <c r="K3139" s="158">
        <f t="shared" si="145"/>
        <v>0</v>
      </c>
      <c r="L3139" s="159">
        <f t="shared" si="146"/>
        <v>-3.1716196222846693E-4</v>
      </c>
    </row>
    <row r="3140" spans="2:12" x14ac:dyDescent="0.2">
      <c r="B3140" s="112" t="s">
        <v>2</v>
      </c>
      <c r="C3140" s="113">
        <f>_xll.qlCalendarAdvance("TARGET",C3139,B3140,"mf")</f>
        <v>58487</v>
      </c>
      <c r="D3140" s="120">
        <f>_xll.xlShmInterpRateFwd($D$3&amp;T(CalculationTrigger),C3140,,5,C3141)</f>
        <v>1.1260790748046513E-2</v>
      </c>
      <c r="E3140" s="120">
        <f>_xll.xlShmInterpRateFwd($E$3&amp;T(CalculationTrigger),C3140,,5,C3141)</f>
        <v>1.1166243085158404E-2</v>
      </c>
      <c r="F3140" s="121">
        <f>_xll.xlShmInterpRateFwd($F$3&amp;T(CalculationTrigger),C3140,,5,C3141)</f>
        <v>1.0676969790804564E-2</v>
      </c>
      <c r="G3140" s="148">
        <f>_xll.xlShmInterpDisc($G$3&amp;T(CalculationTrigger),C3140)</f>
        <v>0.54732021163494626</v>
      </c>
      <c r="H3140" s="149">
        <f>_xll.xlShmInterpDisc($H$3&amp;T(CalculationTrigger),C3140)</f>
        <v>0.54870862697994427</v>
      </c>
      <c r="I3140" s="150">
        <f>_xll.xlShmInterpDisc($I$3&amp;T(CalculationTrigger),C3140)</f>
        <v>0.55622758588257248</v>
      </c>
      <c r="J3140" s="157">
        <f t="shared" si="144"/>
        <v>5.9054975248036849E-5</v>
      </c>
      <c r="K3140" s="158">
        <f t="shared" si="145"/>
        <v>0</v>
      </c>
      <c r="L3140" s="159">
        <f t="shared" si="146"/>
        <v>-3.1723861376919E-4</v>
      </c>
    </row>
    <row r="3141" spans="2:12" x14ac:dyDescent="0.2">
      <c r="B3141" s="112" t="s">
        <v>2</v>
      </c>
      <c r="C3141" s="113">
        <f>_xll.qlCalendarAdvance("TARGET",C3140,B3141,"mf")</f>
        <v>58494</v>
      </c>
      <c r="D3141" s="120">
        <f>_xll.xlShmInterpRateFwd($D$3&amp;T(CalculationTrigger),C3141,,5,C3142)</f>
        <v>1.1254180681811424E-2</v>
      </c>
      <c r="E3141" s="120">
        <f>_xll.xlShmInterpRateFwd($E$3&amp;T(CalculationTrigger),C3141,,5,C3142)</f>
        <v>1.1159586053661016E-2</v>
      </c>
      <c r="F3141" s="121">
        <f>_xll.xlShmInterpRateFwd($F$3&amp;T(CalculationTrigger),C3141,,5,C3142)</f>
        <v>1.0669777375761856E-2</v>
      </c>
      <c r="G3141" s="148">
        <f>_xll.xlShmInterpDisc($G$3&amp;T(CalculationTrigger),C3141)</f>
        <v>0.54720203768014475</v>
      </c>
      <c r="H3141" s="149">
        <f>_xll.xlShmInterpDisc($H$3&amp;T(CalculationTrigger),C3141)</f>
        <v>0.54859114776139117</v>
      </c>
      <c r="I3141" s="150">
        <f>_xll.xlShmInterpDisc($I$3&amp;T(CalculationTrigger),C3141)</f>
        <v>0.55611371392293785</v>
      </c>
      <c r="J3141" s="157">
        <f t="shared" ref="J3141:J3204" si="147">-365*LN(G3141/$H3141)/($C3141-$C$4)</f>
        <v>5.9070825274483038E-5</v>
      </c>
      <c r="K3141" s="158">
        <f t="shared" ref="K3141:K3204" si="148">-365*LN(H3141/$H3141)/($C3141-$C$4)</f>
        <v>0</v>
      </c>
      <c r="L3141" s="159">
        <f t="shared" ref="L3141:L3204" si="149">-365*LN(I3141/$H3141)/($C3141-$C$4)</f>
        <v>-3.1731543781793071E-4</v>
      </c>
    </row>
    <row r="3142" spans="2:12" x14ac:dyDescent="0.2">
      <c r="B3142" s="112" t="s">
        <v>2</v>
      </c>
      <c r="C3142" s="113">
        <f>_xll.qlCalendarAdvance("TARGET",C3141,B3142,"mf")</f>
        <v>58501</v>
      </c>
      <c r="D3142" s="120">
        <f>_xll.xlShmInterpRateFwd($D$3&amp;T(CalculationTrigger),C3142,,5,C3143)</f>
        <v>1.124760334498571E-2</v>
      </c>
      <c r="E3142" s="120">
        <f>_xll.xlShmInterpRateFwd($E$3&amp;T(CalculationTrigger),C3142,,5,C3143)</f>
        <v>1.1152962329093049E-2</v>
      </c>
      <c r="F3142" s="121">
        <f>_xll.xlShmInterpRateFwd($F$3&amp;T(CalculationTrigger),C3142,,5,C3143)</f>
        <v>1.0662622315955897E-2</v>
      </c>
      <c r="G3142" s="148">
        <f>_xll.xlShmInterpDisc($G$3&amp;T(CalculationTrigger),C3142)</f>
        <v>0.54708395857870429</v>
      </c>
      <c r="H3142" s="149">
        <f>_xll.xlShmInterpDisc($H$3&amp;T(CalculationTrigger),C3142)</f>
        <v>0.54847376370344714</v>
      </c>
      <c r="I3142" s="150">
        <f>_xll.xlShmInterpDisc($I$3&amp;T(CalculationTrigger),C3142)</f>
        <v>0.5559999419524968</v>
      </c>
      <c r="J3142" s="157">
        <f t="shared" si="147"/>
        <v>5.9086682119658483E-5</v>
      </c>
      <c r="K3142" s="158">
        <f t="shared" si="148"/>
        <v>0</v>
      </c>
      <c r="L3142" s="159">
        <f t="shared" si="149"/>
        <v>-3.1739243233936364E-4</v>
      </c>
    </row>
    <row r="3143" spans="2:12" x14ac:dyDescent="0.2">
      <c r="B3143" s="112" t="s">
        <v>2</v>
      </c>
      <c r="C3143" s="113">
        <f>_xll.qlCalendarAdvance("TARGET",C3142,B3143,"mf")</f>
        <v>58508</v>
      </c>
      <c r="D3143" s="120">
        <f>_xll.xlShmInterpRateFwd($D$3&amp;T(CalculationTrigger),C3143,,5,C3144)</f>
        <v>1.1241058805803415E-2</v>
      </c>
      <c r="E3143" s="120">
        <f>_xll.xlShmInterpRateFwd($E$3&amp;T(CalculationTrigger),C3143,,5,C3144)</f>
        <v>1.1146371980770698E-2</v>
      </c>
      <c r="F3143" s="121">
        <f>_xll.xlShmInterpRateFwd($F$3&amp;T(CalculationTrigger),C3143,,5,C3144)</f>
        <v>1.0655504688902605E-2</v>
      </c>
      <c r="G3143" s="148">
        <f>_xll.xlShmInterpDisc($G$3&amp;T(CalculationTrigger),C3143)</f>
        <v>0.54696597393698831</v>
      </c>
      <c r="H3143" s="149">
        <f>_xll.xlShmInterpDisc($H$3&amp;T(CalculationTrigger),C3143)</f>
        <v>0.54835647440560131</v>
      </c>
      <c r="I3143" s="150">
        <f>_xll.xlShmInterpDisc($I$3&amp;T(CalculationTrigger),C3143)</f>
        <v>0.55588626952127018</v>
      </c>
      <c r="J3143" s="157">
        <f t="shared" si="147"/>
        <v>5.9102545516646549E-5</v>
      </c>
      <c r="K3143" s="158">
        <f t="shared" si="148"/>
        <v>0</v>
      </c>
      <c r="L3143" s="159">
        <f t="shared" si="149"/>
        <v>-3.1746959529818707E-4</v>
      </c>
    </row>
    <row r="3144" spans="2:12" x14ac:dyDescent="0.2">
      <c r="B3144" s="112" t="s">
        <v>2</v>
      </c>
      <c r="C3144" s="113">
        <f>_xll.qlCalendarAdvance("TARGET",C3143,B3144,"mf")</f>
        <v>58515</v>
      </c>
      <c r="D3144" s="120">
        <f>_xll.xlShmInterpRateFwd($D$3&amp;T(CalculationTrigger),C3144,,5,C3145)</f>
        <v>1.1234547132521807E-2</v>
      </c>
      <c r="E3144" s="120">
        <f>_xll.xlShmInterpRateFwd($E$3&amp;T(CalculationTrigger),C3144,,5,C3145)</f>
        <v>1.1139815078044962E-2</v>
      </c>
      <c r="F3144" s="121">
        <f>_xll.xlShmInterpRateFwd($F$3&amp;T(CalculationTrigger),C3144,,5,C3145)</f>
        <v>1.0648424572060056E-2</v>
      </c>
      <c r="G3144" s="148">
        <f>_xll.xlShmInterpDisc($G$3&amp;T(CalculationTrigger),C3144)</f>
        <v>0.54684808336098745</v>
      </c>
      <c r="H3144" s="149">
        <f>_xll.xlShmInterpDisc($H$3&amp;T(CalculationTrigger),C3144)</f>
        <v>0.54823927946696061</v>
      </c>
      <c r="I3144" s="150">
        <f>_xll.xlShmInterpDisc($I$3&amp;T(CalculationTrigger),C3144)</f>
        <v>0.55577269617882996</v>
      </c>
      <c r="J3144" s="157">
        <f t="shared" si="147"/>
        <v>5.9118415198520915E-5</v>
      </c>
      <c r="K3144" s="158">
        <f t="shared" si="148"/>
        <v>0</v>
      </c>
      <c r="L3144" s="159">
        <f t="shared" si="149"/>
        <v>-3.1754692465907721E-4</v>
      </c>
    </row>
    <row r="3145" spans="2:12" x14ac:dyDescent="0.2">
      <c r="B3145" s="112" t="s">
        <v>2</v>
      </c>
      <c r="C3145" s="113">
        <f>_xll.qlCalendarAdvance("TARGET",C3144,B3145,"mf")</f>
        <v>58522</v>
      </c>
      <c r="D3145" s="120">
        <f>_xll.xlShmInterpRateFwd($D$3&amp;T(CalculationTrigger),C3145,,5,C3146)</f>
        <v>1.1228068393508246E-2</v>
      </c>
      <c r="E3145" s="120">
        <f>_xll.xlShmInterpRateFwd($E$3&amp;T(CalculationTrigger),C3145,,5,C3146)</f>
        <v>1.1133291690284276E-2</v>
      </c>
      <c r="F3145" s="121">
        <f>_xll.xlShmInterpRateFwd($F$3&amp;T(CalculationTrigger),C3145,,5,C3146)</f>
        <v>1.0641382042979064E-2</v>
      </c>
      <c r="G3145" s="148">
        <f>_xll.xlShmInterpDisc($G$3&amp;T(CalculationTrigger),C3145)</f>
        <v>0.54673028645631949</v>
      </c>
      <c r="H3145" s="149">
        <f>_xll.xlShmInterpDisc($H$3&amp;T(CalculationTrigger),C3145)</f>
        <v>0.54812217848624945</v>
      </c>
      <c r="I3145" s="150">
        <f>_xll.xlShmInterpDisc($I$3&amp;T(CalculationTrigger),C3145)</f>
        <v>0.55565922147429991</v>
      </c>
      <c r="J3145" s="157">
        <f t="shared" si="147"/>
        <v>5.9134290898345532E-5</v>
      </c>
      <c r="K3145" s="158">
        <f t="shared" si="148"/>
        <v>0</v>
      </c>
      <c r="L3145" s="159">
        <f t="shared" si="149"/>
        <v>-3.1762441838671928E-4</v>
      </c>
    </row>
    <row r="3146" spans="2:12" x14ac:dyDescent="0.2">
      <c r="B3146" s="112" t="s">
        <v>2</v>
      </c>
      <c r="C3146" s="113">
        <f>_xll.qlCalendarAdvance("TARGET",C3145,B3146,"mf")</f>
        <v>58529</v>
      </c>
      <c r="D3146" s="120">
        <f>_xll.xlShmInterpRateFwd($D$3&amp;T(CalculationTrigger),C3146,,5,C3147)</f>
        <v>1.1221622656933243E-2</v>
      </c>
      <c r="E3146" s="120">
        <f>_xll.xlShmInterpRateFwd($E$3&amp;T(CalculationTrigger),C3146,,5,C3147)</f>
        <v>1.112680188680501E-2</v>
      </c>
      <c r="F3146" s="121">
        <f>_xll.xlShmInterpRateFwd($F$3&amp;T(CalculationTrigger),C3146,,5,C3147)</f>
        <v>1.0634377179036784E-2</v>
      </c>
      <c r="G3146" s="148">
        <f>_xll.xlShmInterpDisc($G$3&amp;T(CalculationTrigger),C3146)</f>
        <v>0.54661258282822844</v>
      </c>
      <c r="H3146" s="149">
        <f>_xll.xlShmInterpDisc($H$3&amp;T(CalculationTrigger),C3146)</f>
        <v>0.54800517106180968</v>
      </c>
      <c r="I3146" s="150">
        <f>_xll.xlShmInterpDisc($I$3&amp;T(CalculationTrigger),C3146)</f>
        <v>0.55554584495635473</v>
      </c>
      <c r="J3146" s="157">
        <f t="shared" si="147"/>
        <v>5.9150172349205824E-5</v>
      </c>
      <c r="K3146" s="158">
        <f t="shared" si="148"/>
        <v>0</v>
      </c>
      <c r="L3146" s="159">
        <f t="shared" si="149"/>
        <v>-3.1770207444579279E-4</v>
      </c>
    </row>
    <row r="3147" spans="2:12" x14ac:dyDescent="0.2">
      <c r="B3147" s="112" t="s">
        <v>2</v>
      </c>
      <c r="C3147" s="113">
        <f>_xll.qlCalendarAdvance("TARGET",C3146,B3147,"mf")</f>
        <v>58536</v>
      </c>
      <c r="D3147" s="120">
        <f>_xll.xlShmInterpRateFwd($D$3&amp;T(CalculationTrigger),C3147,,5,C3148)</f>
        <v>1.1215209991170065E-2</v>
      </c>
      <c r="E3147" s="120">
        <f>_xll.xlShmInterpRateFwd($E$3&amp;T(CalculationTrigger),C3147,,5,C3148)</f>
        <v>1.1120345736998882E-2</v>
      </c>
      <c r="F3147" s="121">
        <f>_xll.xlShmInterpRateFwd($F$3&amp;T(CalculationTrigger),C3147,,5,C3148)</f>
        <v>1.0627410057842106E-2</v>
      </c>
      <c r="G3147" s="148">
        <f>_xll.xlShmInterpDisc($G$3&amp;T(CalculationTrigger),C3147)</f>
        <v>0.54649497208158659</v>
      </c>
      <c r="H3147" s="149">
        <f>_xll.xlShmInterpDisc($H$3&amp;T(CalculationTrigger),C3147)</f>
        <v>0.54788825679160147</v>
      </c>
      <c r="I3147" s="150">
        <f>_xll.xlShmInterpDisc($I$3&amp;T(CalculationTrigger),C3147)</f>
        <v>0.55543256617322201</v>
      </c>
      <c r="J3147" s="157">
        <f t="shared" si="147"/>
        <v>5.9166059284164541E-5</v>
      </c>
      <c r="K3147" s="158">
        <f t="shared" si="148"/>
        <v>0</v>
      </c>
      <c r="L3147" s="159">
        <f t="shared" si="149"/>
        <v>-3.1777989080099186E-4</v>
      </c>
    </row>
    <row r="3148" spans="2:12" x14ac:dyDescent="0.2">
      <c r="B3148" s="112" t="s">
        <v>2</v>
      </c>
      <c r="C3148" s="113">
        <f>_xll.qlCalendarAdvance("TARGET",C3147,B3148,"mf")</f>
        <v>58543</v>
      </c>
      <c r="D3148" s="120">
        <f>_xll.xlShmInterpRateFwd($D$3&amp;T(CalculationTrigger),C3148,,5,C3149)</f>
        <v>1.120854855966005E-2</v>
      </c>
      <c r="E3148" s="120">
        <f>_xll.xlShmInterpRateFwd($E$3&amp;T(CalculationTrigger),C3148,,5,C3149)</f>
        <v>1.1113635469030837E-2</v>
      </c>
      <c r="F3148" s="121">
        <f>_xll.xlShmInterpRateFwd($F$3&amp;T(CalculationTrigger),C3148,,5,C3149)</f>
        <v>1.0620142229265005E-2</v>
      </c>
      <c r="G3148" s="148">
        <f>_xll.xlShmInterpDisc($G$3&amp;T(CalculationTrigger),C3148)</f>
        <v>0.54637745382089264</v>
      </c>
      <c r="H3148" s="149">
        <f>_xll.xlShmInterpDisc($H$3&amp;T(CalculationTrigger),C3148)</f>
        <v>0.54777143527320249</v>
      </c>
      <c r="I3148" s="150">
        <f>_xll.xlShmInterpDisc($I$3&amp;T(CalculationTrigger),C3148)</f>
        <v>0.55531938467267983</v>
      </c>
      <c r="J3148" s="157">
        <f t="shared" si="147"/>
        <v>5.9181951436295473E-5</v>
      </c>
      <c r="K3148" s="158">
        <f t="shared" si="148"/>
        <v>0</v>
      </c>
      <c r="L3148" s="159">
        <f t="shared" si="149"/>
        <v>-3.1785786541699528E-4</v>
      </c>
    </row>
    <row r="3149" spans="2:12" x14ac:dyDescent="0.2">
      <c r="B3149" s="112" t="s">
        <v>2</v>
      </c>
      <c r="C3149" s="113">
        <f>_xll.qlCalendarAdvance("TARGET",C3148,B3149,"mf")</f>
        <v>58551</v>
      </c>
      <c r="D3149" s="120">
        <f>_xll.xlShmInterpRateFwd($D$3&amp;T(CalculationTrigger),C3149,,5,C3150)</f>
        <v>1.1201580242794032E-2</v>
      </c>
      <c r="E3149" s="120">
        <f>_xll.xlShmInterpRateFwd($E$3&amp;T(CalculationTrigger),C3149,,5,C3150)</f>
        <v>1.1106624776239518E-2</v>
      </c>
      <c r="F3149" s="121">
        <f>_xll.xlShmInterpRateFwd($F$3&amp;T(CalculationTrigger),C3149,,5,C3150)</f>
        <v>1.0612607965463258E-2</v>
      </c>
      <c r="G3149" s="148">
        <f>_xll.xlShmInterpDisc($G$3&amp;T(CalculationTrigger),C3149)</f>
        <v>0.54624325997749879</v>
      </c>
      <c r="H3149" s="149">
        <f>_xll.xlShmInterpDisc($H$3&amp;T(CalculationTrigger),C3149)</f>
        <v>0.54763803802337085</v>
      </c>
      <c r="I3149" s="150">
        <f>_xll.xlShmInterpDisc($I$3&amp;T(CalculationTrigger),C3149)</f>
        <v>0.55519015292718121</v>
      </c>
      <c r="J3149" s="157">
        <f t="shared" si="147"/>
        <v>5.9200119941846632E-5</v>
      </c>
      <c r="K3149" s="158">
        <f t="shared" si="148"/>
        <v>0</v>
      </c>
      <c r="L3149" s="159">
        <f t="shared" si="149"/>
        <v>-3.1794717044169446E-4</v>
      </c>
    </row>
    <row r="3150" spans="2:12" x14ac:dyDescent="0.2">
      <c r="B3150" s="112" t="s">
        <v>2</v>
      </c>
      <c r="C3150" s="113">
        <f>_xll.qlCalendarAdvance("TARGET",C3149,B3150,"mf")</f>
        <v>58558</v>
      </c>
      <c r="D3150" s="120">
        <f>_xll.xlShmInterpRateFwd($D$3&amp;T(CalculationTrigger),C3150,,5,C3151)</f>
        <v>1.119527195829053E-2</v>
      </c>
      <c r="E3150" s="120">
        <f>_xll.xlShmInterpRateFwd($E$3&amp;T(CalculationTrigger),C3150,,5,C3151)</f>
        <v>1.1100274846523603E-2</v>
      </c>
      <c r="F3150" s="121">
        <f>_xll.xlShmInterpRateFwd($F$3&amp;T(CalculationTrigger),C3150,,5,C3151)</f>
        <v>1.0605759968613787E-2</v>
      </c>
      <c r="G3150" s="148">
        <f>_xll.xlShmInterpDisc($G$3&amp;T(CalculationTrigger),C3150)</f>
        <v>0.54612593856745839</v>
      </c>
      <c r="H3150" s="149">
        <f>_xll.xlShmInterpDisc($H$3&amp;T(CalculationTrigger),C3150)</f>
        <v>0.54752141390197862</v>
      </c>
      <c r="I3150" s="150">
        <f>_xll.xlShmInterpDisc($I$3&amp;T(CalculationTrigger),C3150)</f>
        <v>0.55507717836446369</v>
      </c>
      <c r="J3150" s="157">
        <f t="shared" si="147"/>
        <v>5.9216022374801234E-5</v>
      </c>
      <c r="K3150" s="158">
        <f t="shared" si="148"/>
        <v>0</v>
      </c>
      <c r="L3150" s="159">
        <f t="shared" si="149"/>
        <v>-3.1802547733437747E-4</v>
      </c>
    </row>
    <row r="3151" spans="2:12" x14ac:dyDescent="0.2">
      <c r="B3151" s="112" t="s">
        <v>2</v>
      </c>
      <c r="C3151" s="113">
        <f>_xll.qlCalendarAdvance("TARGET",C3150,B3151,"mf")</f>
        <v>58565</v>
      </c>
      <c r="D3151" s="120">
        <f>_xll.xlShmInterpRateFwd($D$3&amp;T(CalculationTrigger),C3151,,5,C3152)</f>
        <v>1.1188997027401811E-2</v>
      </c>
      <c r="E3151" s="120">
        <f>_xll.xlShmInterpRateFwd($E$3&amp;T(CalculationTrigger),C3151,,5,C3152)</f>
        <v>1.1093958857739741E-2</v>
      </c>
      <c r="F3151" s="121">
        <f>_xll.xlShmInterpRateFwd($F$3&amp;T(CalculationTrigger),C3151,,5,C3152)</f>
        <v>1.0598950035484323E-2</v>
      </c>
      <c r="G3151" s="148">
        <f>_xll.xlShmInterpDisc($G$3&amp;T(CalculationTrigger),C3151)</f>
        <v>0.54600870839793847</v>
      </c>
      <c r="H3151" s="149">
        <f>_xll.xlShmInterpDisc($H$3&amp;T(CalculationTrigger),C3151)</f>
        <v>0.54740488126515507</v>
      </c>
      <c r="I3151" s="150">
        <f>_xll.xlShmInterpDisc($I$3&amp;T(CalculationTrigger),C3151)</f>
        <v>0.55496429966015293</v>
      </c>
      <c r="J3151" s="157">
        <f t="shared" si="147"/>
        <v>5.9231929186020081E-5</v>
      </c>
      <c r="K3151" s="158">
        <f t="shared" si="148"/>
        <v>0</v>
      </c>
      <c r="L3151" s="159">
        <f t="shared" si="149"/>
        <v>-3.1810393609116143E-4</v>
      </c>
    </row>
    <row r="3152" spans="2:12" x14ac:dyDescent="0.2">
      <c r="B3152" s="112" t="s">
        <v>2</v>
      </c>
      <c r="C3152" s="113">
        <f>_xll.qlCalendarAdvance("TARGET",C3151,B3152,"mf")</f>
        <v>58572</v>
      </c>
      <c r="D3152" s="120">
        <f>_xll.xlShmInterpRateFwd($D$3&amp;T(CalculationTrigger),C3152,,5,C3153)</f>
        <v>1.1182755518501453E-2</v>
      </c>
      <c r="E3152" s="120">
        <f>_xll.xlShmInterpRateFwd($E$3&amp;T(CalculationTrigger),C3152,,5,C3153)</f>
        <v>1.1087676879279978E-2</v>
      </c>
      <c r="F3152" s="121">
        <f>_xll.xlShmInterpRateFwd($F$3&amp;T(CalculationTrigger),C3152,,5,C3153)</f>
        <v>1.0592178243562555E-2</v>
      </c>
      <c r="G3152" s="148">
        <f>_xll.xlShmInterpDisc($G$3&amp;T(CalculationTrigger),C3152)</f>
        <v>0.54589156907189629</v>
      </c>
      <c r="H3152" s="149">
        <f>_xll.xlShmInterpDisc($H$3&amp;T(CalculationTrigger),C3152)</f>
        <v>0.54728843970889718</v>
      </c>
      <c r="I3152" s="150">
        <f>_xll.xlShmInterpDisc($I$3&amp;T(CalculationTrigger),C3152)</f>
        <v>0.55485151636017183</v>
      </c>
      <c r="J3152" s="157">
        <f t="shared" si="147"/>
        <v>5.9247840108569683E-5</v>
      </c>
      <c r="K3152" s="158">
        <f t="shared" si="148"/>
        <v>0</v>
      </c>
      <c r="L3152" s="159">
        <f t="shared" si="149"/>
        <v>-3.1818254467672096E-4</v>
      </c>
    </row>
    <row r="3153" spans="2:12" x14ac:dyDescent="0.2">
      <c r="B3153" s="112" t="s">
        <v>2</v>
      </c>
      <c r="C3153" s="113">
        <f>_xll.qlCalendarAdvance("TARGET",C3152,B3153,"mf")</f>
        <v>58579</v>
      </c>
      <c r="D3153" s="120">
        <f>_xll.xlShmInterpRateFwd($D$3&amp;T(CalculationTrigger),C3153,,5,C3154)</f>
        <v>1.1176547499771976E-2</v>
      </c>
      <c r="E3153" s="120">
        <f>_xll.xlShmInterpRateFwd($E$3&amp;T(CalculationTrigger),C3153,,5,C3154)</f>
        <v>1.1081428980449552E-2</v>
      </c>
      <c r="F3153" s="121">
        <f>_xll.xlShmInterpRateFwd($F$3&amp;T(CalculationTrigger),C3153,,5,C3154)</f>
        <v>1.0585444670324689E-2</v>
      </c>
      <c r="G3153" s="148">
        <f>_xll.xlShmInterpDisc($G$3&amp;T(CalculationTrigger),C3153)</f>
        <v>0.54577452019191619</v>
      </c>
      <c r="H3153" s="149">
        <f>_xll.xlShmInterpDisc($H$3&amp;T(CalculationTrigger),C3153)</f>
        <v>0.54717208882882029</v>
      </c>
      <c r="I3153" s="150">
        <f>_xll.xlShmInterpDisc($I$3&amp;T(CalculationTrigger),C3153)</f>
        <v>0.55473882800999552</v>
      </c>
      <c r="J3153" s="157">
        <f t="shared" si="147"/>
        <v>5.9263754875532679E-5</v>
      </c>
      <c r="K3153" s="158">
        <f t="shared" si="148"/>
        <v>0</v>
      </c>
      <c r="L3153" s="159">
        <f t="shared" si="149"/>
        <v>-3.1826130105574801E-4</v>
      </c>
    </row>
    <row r="3154" spans="2:12" x14ac:dyDescent="0.2">
      <c r="B3154" s="112" t="s">
        <v>2</v>
      </c>
      <c r="C3154" s="113">
        <f>_xll.qlCalendarAdvance("TARGET",C3153,B3154,"mf")</f>
        <v>58586</v>
      </c>
      <c r="D3154" s="120">
        <f>_xll.xlShmInterpRateFwd($D$3&amp;T(CalculationTrigger),C3154,,5,C3155)</f>
        <v>1.1170373039569709E-2</v>
      </c>
      <c r="E3154" s="120">
        <f>_xll.xlShmInterpRateFwd($E$3&amp;T(CalculationTrigger),C3154,,5,C3155)</f>
        <v>1.1075215230646435E-2</v>
      </c>
      <c r="F3154" s="121">
        <f>_xll.xlShmInterpRateFwd($F$3&amp;T(CalculationTrigger),C3154,,5,C3155)</f>
        <v>1.0578749393304927E-2</v>
      </c>
      <c r="G3154" s="148">
        <f>_xll.xlShmInterpDisc($G$3&amp;T(CalculationTrigger),C3154)</f>
        <v>0.54565756136021193</v>
      </c>
      <c r="H3154" s="149">
        <f>_xll.xlShmInterpDisc($H$3&amp;T(CalculationTrigger),C3154)</f>
        <v>0.54705582822015908</v>
      </c>
      <c r="I3154" s="150">
        <f>_xll.xlShmInterpDisc($I$3&amp;T(CalculationTrigger),C3154)</f>
        <v>0.55462623415465173</v>
      </c>
      <c r="J3154" s="157">
        <f t="shared" si="147"/>
        <v>5.9279673219969097E-5</v>
      </c>
      <c r="K3154" s="158">
        <f t="shared" si="148"/>
        <v>0</v>
      </c>
      <c r="L3154" s="159">
        <f t="shared" si="149"/>
        <v>-3.1834020319292615E-4</v>
      </c>
    </row>
    <row r="3155" spans="2:12" x14ac:dyDescent="0.2">
      <c r="B3155" s="112" t="s">
        <v>2</v>
      </c>
      <c r="C3155" s="113">
        <f>_xll.qlCalendarAdvance("TARGET",C3154,B3155,"mf")</f>
        <v>58593</v>
      </c>
      <c r="D3155" s="120">
        <f>_xll.xlShmInterpRateFwd($D$3&amp;T(CalculationTrigger),C3155,,5,C3156)</f>
        <v>1.1164232206146806E-2</v>
      </c>
      <c r="E3155" s="120">
        <f>_xll.xlShmInterpRateFwd($E$3&amp;T(CalculationTrigger),C3155,,5,C3156)</f>
        <v>1.1069035699158621E-2</v>
      </c>
      <c r="F3155" s="121">
        <f>_xll.xlShmInterpRateFwd($F$3&amp;T(CalculationTrigger),C3155,,5,C3156)</f>
        <v>1.0572092489927524E-2</v>
      </c>
      <c r="G3155" s="148">
        <f>_xll.xlShmInterpDisc($G$3&amp;T(CalculationTrigger),C3155)</f>
        <v>0.54554069217862478</v>
      </c>
      <c r="H3155" s="149">
        <f>_xll.xlShmInterpDisc($H$3&amp;T(CalculationTrigger),C3155)</f>
        <v>0.54693965747776674</v>
      </c>
      <c r="I3155" s="150">
        <f>_xll.xlShmInterpDisc($I$3&amp;T(CalculationTrigger),C3155)</f>
        <v>0.5545137343387202</v>
      </c>
      <c r="J3155" s="157">
        <f t="shared" si="147"/>
        <v>5.9295594874957657E-5</v>
      </c>
      <c r="K3155" s="158">
        <f t="shared" si="148"/>
        <v>0</v>
      </c>
      <c r="L3155" s="159">
        <f t="shared" si="149"/>
        <v>-3.1841924905294148E-4</v>
      </c>
    </row>
    <row r="3156" spans="2:12" x14ac:dyDescent="0.2">
      <c r="B3156" s="112" t="s">
        <v>2</v>
      </c>
      <c r="C3156" s="113">
        <f>_xll.qlCalendarAdvance("TARGET",C3155,B3156,"mf")</f>
        <v>58600</v>
      </c>
      <c r="D3156" s="120">
        <f>_xll.xlShmInterpRateFwd($D$3&amp;T(CalculationTrigger),C3156,,5,C3157)</f>
        <v>1.1158125067778637E-2</v>
      </c>
      <c r="E3156" s="120">
        <f>_xll.xlShmInterpRateFwd($E$3&amp;T(CalculationTrigger),C3156,,5,C3157)</f>
        <v>1.1062890455401599E-2</v>
      </c>
      <c r="F3156" s="121">
        <f>_xll.xlShmInterpRateFwd($F$3&amp;T(CalculationTrigger),C3156,,5,C3157)</f>
        <v>1.0565474037715275E-2</v>
      </c>
      <c r="G3156" s="148">
        <f>_xll.xlShmInterpDisc($G$3&amp;T(CalculationTrigger),C3156)</f>
        <v>0.54542391224862508</v>
      </c>
      <c r="H3156" s="149">
        <f>_xll.xlShmInterpDisc($H$3&amp;T(CalculationTrigger),C3156)</f>
        <v>0.54682357619611632</v>
      </c>
      <c r="I3156" s="150">
        <f>_xll.xlShmInterpDisc($I$3&amp;T(CalculationTrigger),C3156)</f>
        <v>0.55440132810633402</v>
      </c>
      <c r="J3156" s="157">
        <f t="shared" si="147"/>
        <v>5.9311519573575097E-5</v>
      </c>
      <c r="K3156" s="158">
        <f t="shared" si="148"/>
        <v>0</v>
      </c>
      <c r="L3156" s="159">
        <f t="shared" si="149"/>
        <v>-3.1849843660046738E-4</v>
      </c>
    </row>
    <row r="3157" spans="2:12" x14ac:dyDescent="0.2">
      <c r="B3157" s="112" t="s">
        <v>2</v>
      </c>
      <c r="C3157" s="113">
        <f>_xll.qlCalendarAdvance("TARGET",C3156,B3157,"mf")</f>
        <v>58607</v>
      </c>
      <c r="D3157" s="120">
        <f>_xll.xlShmInterpRateFwd($D$3&amp;T(CalculationTrigger),C3157,,5,C3158)</f>
        <v>1.1152051692781197E-2</v>
      </c>
      <c r="E3157" s="120">
        <f>_xll.xlShmInterpRateFwd($E$3&amp;T(CalculationTrigger),C3157,,5,C3158)</f>
        <v>1.1056779568680872E-2</v>
      </c>
      <c r="F3157" s="121">
        <f>_xll.xlShmInterpRateFwd($F$3&amp;T(CalculationTrigger),C3157,,5,C3158)</f>
        <v>1.0558894114185285E-2</v>
      </c>
      <c r="G3157" s="148">
        <f>_xll.xlShmInterpDisc($G$3&amp;T(CalculationTrigger),C3157)</f>
        <v>0.54530722117131181</v>
      </c>
      <c r="H3157" s="149">
        <f>_xll.xlShmInterpDisc($H$3&amp;T(CalculationTrigger),C3157)</f>
        <v>0.54670758396929953</v>
      </c>
      <c r="I3157" s="150">
        <f>_xll.xlShmInterpDisc($I$3&amp;T(CalculationTrigger),C3157)</f>
        <v>0.55428901500117866</v>
      </c>
      <c r="J3157" s="157">
        <f t="shared" si="147"/>
        <v>5.9327447048885875E-5</v>
      </c>
      <c r="K3157" s="158">
        <f t="shared" si="148"/>
        <v>0</v>
      </c>
      <c r="L3157" s="159">
        <f t="shared" si="149"/>
        <v>-3.1857776380020099E-4</v>
      </c>
    </row>
    <row r="3158" spans="2:12" x14ac:dyDescent="0.2">
      <c r="B3158" s="112" t="s">
        <v>2</v>
      </c>
      <c r="C3158" s="113">
        <f>_xll.qlCalendarAdvance("TARGET",C3157,B3158,"mf")</f>
        <v>58614</v>
      </c>
      <c r="D3158" s="120">
        <f>_xll.xlShmInterpRateFwd($D$3&amp;T(CalculationTrigger),C3158,,5,C3159)</f>
        <v>1.1146012149377871E-2</v>
      </c>
      <c r="E3158" s="120">
        <f>_xll.xlShmInterpRateFwd($E$3&amp;T(CalculationTrigger),C3158,,5,C3159)</f>
        <v>1.1050703108354152E-2</v>
      </c>
      <c r="F3158" s="121">
        <f>_xll.xlShmInterpRateFwd($F$3&amp;T(CalculationTrigger),C3158,,5,C3159)</f>
        <v>1.0552352796756287E-2</v>
      </c>
      <c r="G3158" s="148">
        <f>_xll.xlShmInterpDisc($G$3&amp;T(CalculationTrigger),C3158)</f>
        <v>0.54519061854741258</v>
      </c>
      <c r="H3158" s="149">
        <f>_xll.xlShmInterpDisc($H$3&amp;T(CalculationTrigger),C3158)</f>
        <v>0.54659168039102801</v>
      </c>
      <c r="I3158" s="150">
        <f>_xll.xlShmInterpDisc($I$3&amp;T(CalculationTrigger),C3158)</f>
        <v>0.55417679456649216</v>
      </c>
      <c r="J3158" s="157">
        <f t="shared" si="147"/>
        <v>5.934337703397568E-5</v>
      </c>
      <c r="K3158" s="158">
        <f t="shared" si="148"/>
        <v>0</v>
      </c>
      <c r="L3158" s="159">
        <f t="shared" si="149"/>
        <v>-3.1865722861681701E-4</v>
      </c>
    </row>
    <row r="3159" spans="2:12" x14ac:dyDescent="0.2">
      <c r="B3159" s="112" t="s">
        <v>2</v>
      </c>
      <c r="C3159" s="113">
        <f>_xll.qlCalendarAdvance("TARGET",C3158,B3159,"mf")</f>
        <v>58621</v>
      </c>
      <c r="D3159" s="120">
        <f>_xll.xlShmInterpRateFwd($D$3&amp;T(CalculationTrigger),C3159,,5,C3160)</f>
        <v>1.1140006505925323E-2</v>
      </c>
      <c r="E3159" s="120">
        <f>_xll.xlShmInterpRateFwd($E$3&amp;T(CalculationTrigger),C3159,,5,C3160)</f>
        <v>1.1044661143785007E-2</v>
      </c>
      <c r="F3159" s="121">
        <f>_xll.xlShmInterpRateFwd($F$3&amp;T(CalculationTrigger),C3159,,5,C3160)</f>
        <v>1.0545850162991895E-2</v>
      </c>
      <c r="G3159" s="148">
        <f>_xll.xlShmInterpDisc($G$3&amp;T(CalculationTrigger),C3159)</f>
        <v>0.54507410397728462</v>
      </c>
      <c r="H3159" s="149">
        <f>_xll.xlShmInterpDisc($H$3&amp;T(CalculationTrigger),C3159)</f>
        <v>0.54647586505463297</v>
      </c>
      <c r="I3159" s="150">
        <f>_xll.xlShmInterpDisc($I$3&amp;T(CalculationTrigger),C3159)</f>
        <v>0.55406466634506635</v>
      </c>
      <c r="J3159" s="157">
        <f t="shared" si="147"/>
        <v>5.9359309261902442E-5</v>
      </c>
      <c r="K3159" s="158">
        <f t="shared" si="148"/>
        <v>0</v>
      </c>
      <c r="L3159" s="159">
        <f t="shared" si="149"/>
        <v>-3.187368290150096E-4</v>
      </c>
    </row>
    <row r="3160" spans="2:12" x14ac:dyDescent="0.2">
      <c r="B3160" s="112" t="s">
        <v>2</v>
      </c>
      <c r="C3160" s="113">
        <f>_xll.qlCalendarAdvance("TARGET",C3159,B3160,"mf")</f>
        <v>58628</v>
      </c>
      <c r="D3160" s="120">
        <f>_xll.xlShmInterpRateFwd($D$3&amp;T(CalculationTrigger),C3160,,5,C3161)</f>
        <v>1.1134034830618122E-2</v>
      </c>
      <c r="E3160" s="120">
        <f>_xll.xlShmInterpRateFwd($E$3&amp;T(CalculationTrigger),C3160,,5,C3161)</f>
        <v>1.1038653744290746E-2</v>
      </c>
      <c r="F3160" s="121">
        <f>_xll.xlShmInterpRateFwd($F$3&amp;T(CalculationTrigger),C3160,,5,C3161)</f>
        <v>1.0539386290316831E-2</v>
      </c>
      <c r="G3160" s="148">
        <f>_xll.xlShmInterpDisc($G$3&amp;T(CalculationTrigger),C3160)</f>
        <v>0.54495767706091369</v>
      </c>
      <c r="H3160" s="149">
        <f>_xll.xlShmInterpDisc($H$3&amp;T(CalculationTrigger),C3160)</f>
        <v>0.54636013755306523</v>
      </c>
      <c r="I3160" s="150">
        <f>_xll.xlShmInterpDisc($I$3&amp;T(CalculationTrigger),C3160)</f>
        <v>0.55395262987924521</v>
      </c>
      <c r="J3160" s="157">
        <f t="shared" si="147"/>
        <v>5.9375243465752983E-5</v>
      </c>
      <c r="K3160" s="158">
        <f t="shared" si="148"/>
        <v>0</v>
      </c>
      <c r="L3160" s="159">
        <f t="shared" si="149"/>
        <v>-3.1881656295945117E-4</v>
      </c>
    </row>
    <row r="3161" spans="2:12" x14ac:dyDescent="0.2">
      <c r="B3161" s="112" t="s">
        <v>2</v>
      </c>
      <c r="C3161" s="113">
        <f>_xll.qlCalendarAdvance("TARGET",C3160,B3161,"mf")</f>
        <v>58635</v>
      </c>
      <c r="D3161" s="120">
        <f>_xll.xlShmInterpRateFwd($D$3&amp;T(CalculationTrigger),C3161,,5,C3162)</f>
        <v>1.1128097191836233E-2</v>
      </c>
      <c r="E3161" s="120">
        <f>_xll.xlShmInterpRateFwd($E$3&amp;T(CalculationTrigger),C3161,,5,C3162)</f>
        <v>1.1032680979269831E-2</v>
      </c>
      <c r="F3161" s="121">
        <f>_xll.xlShmInterpRateFwd($F$3&amp;T(CalculationTrigger),C3161,,5,C3162)</f>
        <v>1.0532961256294894E-2</v>
      </c>
      <c r="G3161" s="148">
        <f>_xll.xlShmInterpDisc($G$3&amp;T(CalculationTrigger),C3161)</f>
        <v>0.54484133739791574</v>
      </c>
      <c r="H3161" s="149">
        <f>_xll.xlShmInterpDisc($H$3&amp;T(CalculationTrigger),C3161)</f>
        <v>0.54624449747889603</v>
      </c>
      <c r="I3161" s="150">
        <f>_xll.xlShmInterpDisc($I$3&amp;T(CalculationTrigger),C3161)</f>
        <v>0.55384068471092673</v>
      </c>
      <c r="J3161" s="157">
        <f t="shared" si="147"/>
        <v>5.9391179378586469E-5</v>
      </c>
      <c r="K3161" s="158">
        <f t="shared" si="148"/>
        <v>0</v>
      </c>
      <c r="L3161" s="159">
        <f t="shared" si="149"/>
        <v>-3.1889642841483409E-4</v>
      </c>
    </row>
    <row r="3162" spans="2:12" x14ac:dyDescent="0.2">
      <c r="B3162" s="112" t="s">
        <v>2</v>
      </c>
      <c r="C3162" s="113">
        <f>_xll.qlCalendarAdvance("TARGET",C3161,B3162,"mf")</f>
        <v>58642</v>
      </c>
      <c r="D3162" s="120">
        <f>_xll.xlShmInterpRateFwd($D$3&amp;T(CalculationTrigger),C3162,,5,C3163)</f>
        <v>1.1122193657774372E-2</v>
      </c>
      <c r="E3162" s="120">
        <f>_xll.xlShmInterpRateFwd($E$3&amp;T(CalculationTrigger),C3162,,5,C3163)</f>
        <v>1.1026742918033931E-2</v>
      </c>
      <c r="F3162" s="121">
        <f>_xll.xlShmInterpRateFwd($F$3&amp;T(CalculationTrigger),C3162,,5,C3163)</f>
        <v>1.0526575138327833E-2</v>
      </c>
      <c r="G3162" s="148">
        <f>_xll.xlShmInterpDisc($G$3&amp;T(CalculationTrigger),C3162)</f>
        <v>0.54472508458753532</v>
      </c>
      <c r="H3162" s="149">
        <f>_xll.xlShmInterpDisc($H$3&amp;T(CalculationTrigger),C3162)</f>
        <v>0.54612894442431614</v>
      </c>
      <c r="I3162" s="150">
        <f>_xll.xlShmInterpDisc($I$3&amp;T(CalculationTrigger),C3162)</f>
        <v>0.55372883038156151</v>
      </c>
      <c r="J3162" s="157">
        <f t="shared" si="147"/>
        <v>5.9407116733490843E-5</v>
      </c>
      <c r="K3162" s="158">
        <f t="shared" si="148"/>
        <v>0</v>
      </c>
      <c r="L3162" s="159">
        <f t="shared" si="149"/>
        <v>-3.1897642334583506E-4</v>
      </c>
    </row>
    <row r="3163" spans="2:12" x14ac:dyDescent="0.2">
      <c r="B3163" s="112" t="s">
        <v>2</v>
      </c>
      <c r="C3163" s="113">
        <f>_xll.qlCalendarAdvance("TARGET",C3162,B3163,"mf")</f>
        <v>58649</v>
      </c>
      <c r="D3163" s="120">
        <f>_xll.xlShmInterpRateFwd($D$3&amp;T(CalculationTrigger),C3163,,5,C3164)</f>
        <v>1.1116324296766313E-2</v>
      </c>
      <c r="E3163" s="120">
        <f>_xll.xlShmInterpRateFwd($E$3&amp;T(CalculationTrigger),C3163,,5,C3164)</f>
        <v>1.1020839629941118E-2</v>
      </c>
      <c r="F3163" s="121">
        <f>_xll.xlShmInterpRateFwd($F$3&amp;T(CalculationTrigger),C3163,,5,C3164)</f>
        <v>1.0520228013979643E-2</v>
      </c>
      <c r="G3163" s="148">
        <f>_xll.xlShmInterpDisc($G$3&amp;T(CalculationTrigger),C3163)</f>
        <v>0.54460891822864754</v>
      </c>
      <c r="H3163" s="149">
        <f>_xll.xlShmInterpDisc($H$3&amp;T(CalculationTrigger),C3163)</f>
        <v>0.54601347798113709</v>
      </c>
      <c r="I3163" s="150">
        <f>_xll.xlShmInterpDisc($I$3&amp;T(CalculationTrigger),C3163)</f>
        <v>0.55361706643215436</v>
      </c>
      <c r="J3163" s="157">
        <f t="shared" si="147"/>
        <v>5.9423055263526384E-5</v>
      </c>
      <c r="K3163" s="158">
        <f t="shared" si="148"/>
        <v>0</v>
      </c>
      <c r="L3163" s="159">
        <f t="shared" si="149"/>
        <v>-3.1905654571715123E-4</v>
      </c>
    </row>
    <row r="3164" spans="2:12" x14ac:dyDescent="0.2">
      <c r="B3164" s="112" t="s">
        <v>2</v>
      </c>
      <c r="C3164" s="113">
        <f>_xll.qlCalendarAdvance("TARGET",C3163,B3164,"mf")</f>
        <v>58656</v>
      </c>
      <c r="D3164" s="120">
        <f>_xll.xlShmInterpRateFwd($D$3&amp;T(CalculationTrigger),C3164,,5,C3165)</f>
        <v>1.1110489177059035E-2</v>
      </c>
      <c r="E3164" s="120">
        <f>_xll.xlShmInterpRateFwd($E$3&amp;T(CalculationTrigger),C3164,,5,C3165)</f>
        <v>1.1014971184343749E-2</v>
      </c>
      <c r="F3164" s="121">
        <f>_xll.xlShmInterpRateFwd($F$3&amp;T(CalculationTrigger),C3164,,5,C3165)</f>
        <v>1.0513919960681231E-2</v>
      </c>
      <c r="G3164" s="148">
        <f>_xll.xlShmInterpDisc($G$3&amp;T(CalculationTrigger),C3164)</f>
        <v>0.54449283791975689</v>
      </c>
      <c r="H3164" s="149">
        <f>_xll.xlShmInterpDisc($H$3&amp;T(CalculationTrigger),C3164)</f>
        <v>0.54589809774079068</v>
      </c>
      <c r="I3164" s="150">
        <f>_xll.xlShmInterpDisc($I$3&amp;T(CalculationTrigger),C3164)</f>
        <v>0.55350539240326302</v>
      </c>
      <c r="J3164" s="157">
        <f t="shared" si="147"/>
        <v>5.9438994701771921E-5</v>
      </c>
      <c r="K3164" s="158">
        <f t="shared" si="148"/>
        <v>0</v>
      </c>
      <c r="L3164" s="159">
        <f t="shared" si="149"/>
        <v>-3.1913679349344952E-4</v>
      </c>
    </row>
    <row r="3165" spans="2:12" x14ac:dyDescent="0.2">
      <c r="B3165" s="112" t="s">
        <v>2</v>
      </c>
      <c r="C3165" s="113">
        <f>_xll.qlCalendarAdvance("TARGET",C3164,B3165,"mf")</f>
        <v>58663</v>
      </c>
      <c r="D3165" s="120">
        <f>_xll.xlShmInterpRateFwd($D$3&amp;T(CalculationTrigger),C3165,,5,C3166)</f>
        <v>1.1104688366986462E-2</v>
      </c>
      <c r="E3165" s="120">
        <f>_xll.xlShmInterpRateFwd($E$3&amp;T(CalculationTrigger),C3165,,5,C3166)</f>
        <v>1.1009137650588467E-2</v>
      </c>
      <c r="F3165" s="121">
        <f>_xll.xlShmInterpRateFwd($F$3&amp;T(CalculationTrigger),C3165,,5,C3166)</f>
        <v>1.0507651055950458E-2</v>
      </c>
      <c r="G3165" s="148">
        <f>_xll.xlShmInterpDisc($G$3&amp;T(CalculationTrigger),C3165)</f>
        <v>0.54437684325899827</v>
      </c>
      <c r="H3165" s="149">
        <f>_xll.xlShmInterpDisc($H$3&amp;T(CalculationTrigger),C3165)</f>
        <v>0.54578280329432938</v>
      </c>
      <c r="I3165" s="150">
        <f>_xll.xlShmInterpDisc($I$3&amp;T(CalculationTrigger),C3165)</f>
        <v>0.55339380783499947</v>
      </c>
      <c r="J3165" s="157">
        <f t="shared" si="147"/>
        <v>5.945493478129398E-5</v>
      </c>
      <c r="K3165" s="158">
        <f t="shared" si="148"/>
        <v>0</v>
      </c>
      <c r="L3165" s="159">
        <f t="shared" si="149"/>
        <v>-3.1921716463942812E-4</v>
      </c>
    </row>
    <row r="3166" spans="2:12" x14ac:dyDescent="0.2">
      <c r="B3166" s="112" t="s">
        <v>2</v>
      </c>
      <c r="C3166" s="113">
        <f>_xll.qlCalendarAdvance("TARGET",C3165,B3166,"mf")</f>
        <v>58670</v>
      </c>
      <c r="D3166" s="120">
        <f>_xll.xlShmInterpRateFwd($D$3&amp;T(CalculationTrigger),C3166,,5,C3167)</f>
        <v>1.1098921934778348E-2</v>
      </c>
      <c r="E3166" s="120">
        <f>_xll.xlShmInterpRateFwd($E$3&amp;T(CalculationTrigger),C3166,,5,C3167)</f>
        <v>1.1003339098039366E-2</v>
      </c>
      <c r="F3166" s="121">
        <f>_xll.xlShmInterpRateFwd($F$3&amp;T(CalculationTrigger),C3166,,5,C3167)</f>
        <v>1.050142137729951E-2</v>
      </c>
      <c r="G3166" s="148">
        <f>_xll.xlShmInterpDisc($G$3&amp;T(CalculationTrigger),C3166)</f>
        <v>0.54426093384413621</v>
      </c>
      <c r="H3166" s="149">
        <f>_xll.xlShmInterpDisc($H$3&amp;T(CalculationTrigger),C3166)</f>
        <v>0.54566759423242639</v>
      </c>
      <c r="I3166" s="150">
        <f>_xll.xlShmInterpDisc($I$3&amp;T(CalculationTrigger),C3166)</f>
        <v>0.55328231226702929</v>
      </c>
      <c r="J3166" s="157">
        <f t="shared" si="147"/>
        <v>5.9470875235177619E-5</v>
      </c>
      <c r="K3166" s="158">
        <f t="shared" si="148"/>
        <v>0</v>
      </c>
      <c r="L3166" s="159">
        <f t="shared" si="149"/>
        <v>-3.192976571197659E-4</v>
      </c>
    </row>
    <row r="3167" spans="2:12" x14ac:dyDescent="0.2">
      <c r="B3167" s="112" t="s">
        <v>2</v>
      </c>
      <c r="C3167" s="113">
        <f>_xll.qlCalendarAdvance("TARGET",C3166,B3167,"mf")</f>
        <v>58677</v>
      </c>
      <c r="D3167" s="120">
        <f>_xll.xlShmInterpRateFwd($D$3&amp;T(CalculationTrigger),C3167,,5,C3168)</f>
        <v>1.1093189948739809E-2</v>
      </c>
      <c r="E3167" s="120">
        <f>_xll.xlShmInterpRateFwd($E$3&amp;T(CalculationTrigger),C3167,,5,C3168)</f>
        <v>1.0997575596014291E-2</v>
      </c>
      <c r="F3167" s="121">
        <f>_xll.xlShmInterpRateFwd($F$3&amp;T(CalculationTrigger),C3167,,5,C3168)</f>
        <v>1.0495231002188538E-2</v>
      </c>
      <c r="G3167" s="148">
        <f>_xll.xlShmInterpDisc($G$3&amp;T(CalculationTrigger),C3167)</f>
        <v>0.54414510927256621</v>
      </c>
      <c r="H3167" s="149">
        <f>_xll.xlShmInterpDisc($H$3&amp;T(CalculationTrigger),C3167)</f>
        <v>0.54555247014537578</v>
      </c>
      <c r="I3167" s="150">
        <f>_xll.xlShmInterpDisc($I$3&amp;T(CalculationTrigger),C3167)</f>
        <v>0.55317090523857171</v>
      </c>
      <c r="J3167" s="157">
        <f t="shared" si="147"/>
        <v>5.9486815796482782E-5</v>
      </c>
      <c r="K3167" s="158">
        <f t="shared" si="148"/>
        <v>0</v>
      </c>
      <c r="L3167" s="159">
        <f t="shared" si="149"/>
        <v>-3.1937826889914822E-4</v>
      </c>
    </row>
    <row r="3168" spans="2:12" x14ac:dyDescent="0.2">
      <c r="B3168" s="112" t="s">
        <v>2</v>
      </c>
      <c r="C3168" s="113">
        <f>_xll.qlCalendarAdvance("TARGET",C3167,B3168,"mf")</f>
        <v>58684</v>
      </c>
      <c r="D3168" s="120">
        <f>_xll.xlShmInterpRateFwd($D$3&amp;T(CalculationTrigger),C3168,,5,C3169)</f>
        <v>1.1087492477135497E-2</v>
      </c>
      <c r="E3168" s="120">
        <f>_xll.xlShmInterpRateFwd($E$3&amp;T(CalculationTrigger),C3168,,5,C3169)</f>
        <v>1.0991847213889077E-2</v>
      </c>
      <c r="F3168" s="121">
        <f>_xll.xlShmInterpRateFwd($F$3&amp;T(CalculationTrigger),C3168,,5,C3169)</f>
        <v>1.0489080008089397E-2</v>
      </c>
      <c r="G3168" s="148">
        <f>_xll.xlShmInterpDisc($G$3&amp;T(CalculationTrigger),C3168)</f>
        <v>0.54402936914131406</v>
      </c>
      <c r="H3168" s="149">
        <f>_xll.xlShmInterpDisc($H$3&amp;T(CalculationTrigger),C3168)</f>
        <v>0.54543743062309302</v>
      </c>
      <c r="I3168" s="150">
        <f>_xll.xlShmInterpDisc($I$3&amp;T(CalculationTrigger),C3168)</f>
        <v>0.55305958628840046</v>
      </c>
      <c r="J3168" s="157">
        <f t="shared" si="147"/>
        <v>5.950275619829301E-5</v>
      </c>
      <c r="K3168" s="158">
        <f t="shared" si="148"/>
        <v>0</v>
      </c>
      <c r="L3168" s="159">
        <f t="shared" si="149"/>
        <v>-3.194589979422519E-4</v>
      </c>
    </row>
    <row r="3169" spans="2:12" x14ac:dyDescent="0.2">
      <c r="B3169" s="112" t="s">
        <v>2</v>
      </c>
      <c r="C3169" s="113">
        <f>_xll.qlCalendarAdvance("TARGET",C3168,B3169,"mf")</f>
        <v>58691</v>
      </c>
      <c r="D3169" s="120">
        <f>_xll.xlShmInterpRateFwd($D$3&amp;T(CalculationTrigger),C3169,,5,C3170)</f>
        <v>1.1081829588276474E-2</v>
      </c>
      <c r="E3169" s="120">
        <f>_xll.xlShmInterpRateFwd($E$3&amp;T(CalculationTrigger),C3169,,5,C3170)</f>
        <v>1.0986154021004895E-2</v>
      </c>
      <c r="F3169" s="121">
        <f>_xll.xlShmInterpRateFwd($F$3&amp;T(CalculationTrigger),C3169,,5,C3170)</f>
        <v>1.0482968472537737E-2</v>
      </c>
      <c r="G3169" s="148">
        <f>_xll.xlShmInterpDisc($G$3&amp;T(CalculationTrigger),C3169)</f>
        <v>0.5439137130470364</v>
      </c>
      <c r="H3169" s="149">
        <f>_xll.xlShmInterpDisc($H$3&amp;T(CalculationTrigger),C3169)</f>
        <v>0.54532247525511457</v>
      </c>
      <c r="I3169" s="150">
        <f>_xll.xlShmInterpDisc($I$3&amp;T(CalculationTrigger),C3169)</f>
        <v>0.55294835495484362</v>
      </c>
      <c r="J3169" s="157">
        <f t="shared" si="147"/>
        <v>5.951869617367188E-5</v>
      </c>
      <c r="K3169" s="158">
        <f t="shared" si="148"/>
        <v>0</v>
      </c>
      <c r="L3169" s="159">
        <f t="shared" si="149"/>
        <v>-3.1953984221377114E-4</v>
      </c>
    </row>
    <row r="3170" spans="2:12" x14ac:dyDescent="0.2">
      <c r="B3170" s="112" t="s">
        <v>2</v>
      </c>
      <c r="C3170" s="113">
        <f>_xll.qlCalendarAdvance("TARGET",C3169,B3170,"mf")</f>
        <v>58698</v>
      </c>
      <c r="D3170" s="120">
        <f>_xll.xlShmInterpRateFwd($D$3&amp;T(CalculationTrigger),C3170,,5,C3171)</f>
        <v>1.107620135043913E-2</v>
      </c>
      <c r="E3170" s="120">
        <f>_xll.xlShmInterpRateFwd($E$3&amp;T(CalculationTrigger),C3170,,5,C3171)</f>
        <v>1.0980496086726159E-2</v>
      </c>
      <c r="F3170" s="121">
        <f>_xll.xlShmInterpRateFwd($F$3&amp;T(CalculationTrigger),C3170,,5,C3171)</f>
        <v>1.0476896472982455E-2</v>
      </c>
      <c r="G3170" s="148">
        <f>_xll.xlShmInterpDisc($G$3&amp;T(CalculationTrigger),C3170)</f>
        <v>0.54379814058602061</v>
      </c>
      <c r="H3170" s="149">
        <f>_xll.xlShmInterpDisc($H$3&amp;T(CalculationTrigger),C3170)</f>
        <v>0.5452076036305985</v>
      </c>
      <c r="I3170" s="150">
        <f>_xll.xlShmInterpDisc($I$3&amp;T(CalculationTrigger),C3170)</f>
        <v>0.55283721077578318</v>
      </c>
      <c r="J3170" s="157">
        <f t="shared" si="147"/>
        <v>5.9534635455698874E-5</v>
      </c>
      <c r="K3170" s="158">
        <f t="shared" si="148"/>
        <v>0</v>
      </c>
      <c r="L3170" s="159">
        <f t="shared" si="149"/>
        <v>-3.1962079967838715E-4</v>
      </c>
    </row>
    <row r="3171" spans="2:12" x14ac:dyDescent="0.2">
      <c r="B3171" s="112" t="s">
        <v>2</v>
      </c>
      <c r="C3171" s="113">
        <f>_xll.qlCalendarAdvance("TARGET",C3170,B3171,"mf")</f>
        <v>58705</v>
      </c>
      <c r="D3171" s="120">
        <f>_xll.xlShmInterpRateFwd($D$3&amp;T(CalculationTrigger),C3171,,5,C3172)</f>
        <v>1.1070607831870978E-2</v>
      </c>
      <c r="E3171" s="120">
        <f>_xll.xlShmInterpRateFwd($E$3&amp;T(CalculationTrigger),C3171,,5,C3172)</f>
        <v>1.0974873480376828E-2</v>
      </c>
      <c r="F3171" s="121">
        <f>_xll.xlShmInterpRateFwd($F$3&amp;T(CalculationTrigger),C3171,,5,C3172)</f>
        <v>1.0470864086947834E-2</v>
      </c>
      <c r="G3171" s="148">
        <f>_xll.xlShmInterpDisc($G$3&amp;T(CalculationTrigger),C3171)</f>
        <v>0.54368265135418503</v>
      </c>
      <c r="H3171" s="149">
        <f>_xll.xlShmInterpDisc($H$3&amp;T(CalculationTrigger),C3171)</f>
        <v>0.54509281533832432</v>
      </c>
      <c r="I3171" s="150">
        <f>_xll.xlShmInterpDisc($I$3&amp;T(CalculationTrigger),C3171)</f>
        <v>0.55272615328865604</v>
      </c>
      <c r="J3171" s="157">
        <f t="shared" si="147"/>
        <v>5.9550573777446282E-5</v>
      </c>
      <c r="K3171" s="158">
        <f t="shared" si="148"/>
        <v>0</v>
      </c>
      <c r="L3171" s="159">
        <f t="shared" si="149"/>
        <v>-3.197018683007839E-4</v>
      </c>
    </row>
    <row r="3172" spans="2:12" x14ac:dyDescent="0.2">
      <c r="B3172" s="112" t="s">
        <v>2</v>
      </c>
      <c r="C3172" s="113">
        <f>_xll.qlCalendarAdvance("TARGET",C3171,B3172,"mf")</f>
        <v>58712</v>
      </c>
      <c r="D3172" s="120">
        <f>_xll.xlShmInterpRateFwd($D$3&amp;T(CalculationTrigger),C3172,,5,C3173)</f>
        <v>1.1065049100918066E-2</v>
      </c>
      <c r="E3172" s="120">
        <f>_xll.xlShmInterpRateFwd($E$3&amp;T(CalculationTrigger),C3172,,5,C3173)</f>
        <v>1.0969286271338863E-2</v>
      </c>
      <c r="F3172" s="121">
        <f>_xll.xlShmInterpRateFwd($F$3&amp;T(CalculationTrigger),C3172,,5,C3173)</f>
        <v>1.0464871391917735E-2</v>
      </c>
      <c r="G3172" s="148">
        <f>_xll.xlShmInterpDisc($G$3&amp;T(CalculationTrigger),C3172)</f>
        <v>0.54356724494707975</v>
      </c>
      <c r="H3172" s="149">
        <f>_xll.xlShmInterpDisc($H$3&amp;T(CalculationTrigger),C3172)</f>
        <v>0.5449781099666936</v>
      </c>
      <c r="I3172" s="150">
        <f>_xll.xlShmInterpDisc($I$3&amp;T(CalculationTrigger),C3172)</f>
        <v>0.55261518203045334</v>
      </c>
      <c r="J3172" s="157">
        <f t="shared" si="147"/>
        <v>5.956651087198437E-5</v>
      </c>
      <c r="K3172" s="158">
        <f t="shared" si="148"/>
        <v>0</v>
      </c>
      <c r="L3172" s="159">
        <f t="shared" si="149"/>
        <v>-3.1978304604564334E-4</v>
      </c>
    </row>
    <row r="3173" spans="2:12" x14ac:dyDescent="0.2">
      <c r="B3173" s="112" t="s">
        <v>2</v>
      </c>
      <c r="C3173" s="113">
        <f>_xll.qlCalendarAdvance("TARGET",C3172,B3173,"mf")</f>
        <v>58719</v>
      </c>
      <c r="D3173" s="120">
        <f>_xll.xlShmInterpRateFwd($D$3&amp;T(CalculationTrigger),C3173,,5,C3174)</f>
        <v>1.105952522579332E-2</v>
      </c>
      <c r="E3173" s="120">
        <f>_xll.xlShmInterpRateFwd($E$3&amp;T(CalculationTrigger),C3173,,5,C3174)</f>
        <v>1.0963734528919014E-2</v>
      </c>
      <c r="F3173" s="121">
        <f>_xll.xlShmInterpRateFwd($F$3&amp;T(CalculationTrigger),C3173,,5,C3174)</f>
        <v>1.0458918465335582E-2</v>
      </c>
      <c r="G3173" s="148">
        <f>_xll.xlShmInterpDisc($G$3&amp;T(CalculationTrigger),C3173)</f>
        <v>0.54345192095988559</v>
      </c>
      <c r="H3173" s="149">
        <f>_xll.xlShmInterpDisc($H$3&amp;T(CalculationTrigger),C3173)</f>
        <v>0.54486348710372956</v>
      </c>
      <c r="I3173" s="150">
        <f>_xll.xlShmInterpDisc($I$3&amp;T(CalculationTrigger),C3173)</f>
        <v>0.55250429653772115</v>
      </c>
      <c r="J3173" s="157">
        <f t="shared" si="147"/>
        <v>5.9582446472389028E-5</v>
      </c>
      <c r="K3173" s="158">
        <f t="shared" si="148"/>
        <v>0</v>
      </c>
      <c r="L3173" s="159">
        <f t="shared" si="149"/>
        <v>-3.1986433087764576E-4</v>
      </c>
    </row>
    <row r="3174" spans="2:12" x14ac:dyDescent="0.2">
      <c r="B3174" s="112" t="s">
        <v>2</v>
      </c>
      <c r="C3174" s="113">
        <f>_xll.qlCalendarAdvance("TARGET",C3173,B3174,"mf")</f>
        <v>58726</v>
      </c>
      <c r="D3174" s="120">
        <f>_xll.xlShmInterpRateFwd($D$3&amp;T(CalculationTrigger),C3174,,5,C3175)</f>
        <v>1.105403627481978E-2</v>
      </c>
      <c r="E3174" s="120">
        <f>_xll.xlShmInterpRateFwd($E$3&amp;T(CalculationTrigger),C3174,,5,C3175)</f>
        <v>1.09582183225052E-2</v>
      </c>
      <c r="F3174" s="121">
        <f>_xll.xlShmInterpRateFwd($F$3&amp;T(CalculationTrigger),C3174,,5,C3175)</f>
        <v>1.0453005384743362E-2</v>
      </c>
      <c r="G3174" s="148">
        <f>_xll.xlShmInterpDisc($G$3&amp;T(CalculationTrigger),C3174)</f>
        <v>0.54333667898741567</v>
      </c>
      <c r="H3174" s="149">
        <f>_xll.xlShmInterpDisc($H$3&amp;T(CalculationTrigger),C3174)</f>
        <v>0.54474894633707793</v>
      </c>
      <c r="I3174" s="150">
        <f>_xll.xlShmInterpDisc($I$3&amp;T(CalculationTrigger),C3174)</f>
        <v>0.55239349634656087</v>
      </c>
      <c r="J3174" s="157">
        <f t="shared" si="147"/>
        <v>5.9598380311728948E-5</v>
      </c>
      <c r="K3174" s="158">
        <f t="shared" si="148"/>
        <v>0</v>
      </c>
      <c r="L3174" s="159">
        <f t="shared" si="149"/>
        <v>-3.1994572076148492E-4</v>
      </c>
    </row>
    <row r="3175" spans="2:12" x14ac:dyDescent="0.2">
      <c r="B3175" s="112" t="s">
        <v>2</v>
      </c>
      <c r="C3175" s="113">
        <f>_xll.qlCalendarAdvance("TARGET",C3174,B3175,"mf")</f>
        <v>58733</v>
      </c>
      <c r="D3175" s="120">
        <f>_xll.xlShmInterpRateFwd($D$3&amp;T(CalculationTrigger),C3175,,5,C3176)</f>
        <v>1.1048582316274241E-2</v>
      </c>
      <c r="E3175" s="120">
        <f>_xll.xlShmInterpRateFwd($E$3&amp;T(CalculationTrigger),C3175,,5,C3176)</f>
        <v>1.0952737721433299E-2</v>
      </c>
      <c r="F3175" s="121">
        <f>_xll.xlShmInterpRateFwd($F$3&amp;T(CalculationTrigger),C3175,,5,C3176)</f>
        <v>1.0447132227631063E-2</v>
      </c>
      <c r="G3175" s="148">
        <f>_xll.xlShmInterpDisc($G$3&amp;T(CalculationTrigger),C3175)</f>
        <v>0.5432215186241145</v>
      </c>
      <c r="H3175" s="149">
        <f>_xll.xlShmInterpDisc($H$3&amp;T(CalculationTrigger),C3175)</f>
        <v>0.54463448725400654</v>
      </c>
      <c r="I3175" s="150">
        <f>_xll.xlShmInterpDisc($I$3&amp;T(CalculationTrigger),C3175)</f>
        <v>0.55228278099262851</v>
      </c>
      <c r="J3175" s="157">
        <f t="shared" si="147"/>
        <v>5.9614312123081018E-5</v>
      </c>
      <c r="K3175" s="158">
        <f t="shared" si="148"/>
        <v>0</v>
      </c>
      <c r="L3175" s="159">
        <f t="shared" si="149"/>
        <v>-3.2002721366184377E-4</v>
      </c>
    </row>
    <row r="3176" spans="2:12" x14ac:dyDescent="0.2">
      <c r="B3176" s="112" t="s">
        <v>2</v>
      </c>
      <c r="C3176" s="113">
        <f>_xll.qlCalendarAdvance("TARGET",C3175,B3176,"mf")</f>
        <v>58740</v>
      </c>
      <c r="D3176" s="120">
        <f>_xll.xlShmInterpRateFwd($D$3&amp;T(CalculationTrigger),C3176,,5,C3177)</f>
        <v>1.1043163418427794E-2</v>
      </c>
      <c r="E3176" s="120">
        <f>_xll.xlShmInterpRateFwd($E$3&amp;T(CalculationTrigger),C3176,,5,C3177)</f>
        <v>1.0947292795039285E-2</v>
      </c>
      <c r="F3176" s="121">
        <f>_xll.xlShmInterpRateFwd($F$3&amp;T(CalculationTrigger),C3176,,5,C3177)</f>
        <v>1.0441299071448234E-2</v>
      </c>
      <c r="G3176" s="148">
        <f>_xll.xlShmInterpDisc($G$3&amp;T(CalculationTrigger),C3176)</f>
        <v>0.54310643946405857</v>
      </c>
      <c r="H3176" s="149">
        <f>_xll.xlShmInterpDisc($H$3&amp;T(CalculationTrigger),C3176)</f>
        <v>0.54452010944140572</v>
      </c>
      <c r="I3176" s="150">
        <f>_xll.xlShmInterpDisc($I$3&amp;T(CalculationTrigger),C3176)</f>
        <v>0.55217215001113518</v>
      </c>
      <c r="J3176" s="157">
        <f t="shared" si="147"/>
        <v>5.9630241639514913E-5</v>
      </c>
      <c r="K3176" s="158">
        <f t="shared" si="148"/>
        <v>0</v>
      </c>
      <c r="L3176" s="159">
        <f t="shared" si="149"/>
        <v>-3.2010880754339928E-4</v>
      </c>
    </row>
    <row r="3177" spans="2:12" x14ac:dyDescent="0.2">
      <c r="B3177" s="112" t="s">
        <v>2</v>
      </c>
      <c r="C3177" s="113">
        <f>_xll.qlCalendarAdvance("TARGET",C3176,B3177,"mf")</f>
        <v>58747</v>
      </c>
      <c r="D3177" s="120">
        <f>_xll.xlShmInterpRateFwd($D$3&amp;T(CalculationTrigger),C3177,,5,C3178)</f>
        <v>1.1037779649592147E-2</v>
      </c>
      <c r="E3177" s="120">
        <f>_xll.xlShmInterpRateFwd($E$3&amp;T(CalculationTrigger),C3177,,5,C3178)</f>
        <v>1.094188361271713E-2</v>
      </c>
      <c r="F3177" s="121">
        <f>_xll.xlShmInterpRateFwd($F$3&amp;T(CalculationTrigger),C3177,,5,C3178)</f>
        <v>1.0435505993737207E-2</v>
      </c>
      <c r="G3177" s="148">
        <f>_xll.xlShmInterpDisc($G$3&amp;T(CalculationTrigger),C3177)</f>
        <v>0.54299144110095665</v>
      </c>
      <c r="H3177" s="149">
        <f>_xll.xlShmInterpDisc($H$3&amp;T(CalculationTrigger),C3177)</f>
        <v>0.54440581248578868</v>
      </c>
      <c r="I3177" s="150">
        <f>_xll.xlShmInterpDisc($I$3&amp;T(CalculationTrigger),C3177)</f>
        <v>0.55206160293684781</v>
      </c>
      <c r="J3177" s="157">
        <f t="shared" si="147"/>
        <v>5.9646168594105939E-5</v>
      </c>
      <c r="K3177" s="158">
        <f t="shared" si="148"/>
        <v>0</v>
      </c>
      <c r="L3177" s="159">
        <f t="shared" si="149"/>
        <v>-3.2019050037083801E-4</v>
      </c>
    </row>
    <row r="3178" spans="2:12" x14ac:dyDescent="0.2">
      <c r="B3178" s="112" t="s">
        <v>2</v>
      </c>
      <c r="C3178" s="113">
        <f>_xll.qlCalendarAdvance("TARGET",C3177,B3178,"mf")</f>
        <v>58754</v>
      </c>
      <c r="D3178" s="120">
        <f>_xll.xlShmInterpRateFwd($D$3&amp;T(CalculationTrigger),C3178,,5,C3179)</f>
        <v>1.1032431078015395E-2</v>
      </c>
      <c r="E3178" s="120">
        <f>_xll.xlShmInterpRateFwd($E$3&amp;T(CalculationTrigger),C3178,,5,C3179)</f>
        <v>1.0936510243762439E-2</v>
      </c>
      <c r="F3178" s="121">
        <f>_xll.xlShmInterpRateFwd($F$3&amp;T(CalculationTrigger),C3178,,5,C3179)</f>
        <v>1.0429753071930392E-2</v>
      </c>
      <c r="G3178" s="148">
        <f>_xll.xlShmInterpDisc($G$3&amp;T(CalculationTrigger),C3178)</f>
        <v>0.5428765231281496</v>
      </c>
      <c r="H3178" s="149">
        <f>_xll.xlShmInterpDisc($H$3&amp;T(CalculationTrigger),C3178)</f>
        <v>0.54429159597329102</v>
      </c>
      <c r="I3178" s="150">
        <f>_xll.xlShmInterpDisc($I$3&amp;T(CalculationTrigger),C3178)</f>
        <v>0.55195113930408835</v>
      </c>
      <c r="J3178" s="157">
        <f t="shared" si="147"/>
        <v>5.9662092719927269E-5</v>
      </c>
      <c r="K3178" s="158">
        <f t="shared" si="148"/>
        <v>0</v>
      </c>
      <c r="L3178" s="159">
        <f t="shared" si="149"/>
        <v>-3.2027229010884664E-4</v>
      </c>
    </row>
    <row r="3179" spans="2:12" x14ac:dyDescent="0.2">
      <c r="B3179" s="112" t="s">
        <v>2</v>
      </c>
      <c r="C3179" s="113">
        <f>_xll.qlCalendarAdvance("TARGET",C3178,B3179,"mf")</f>
        <v>58761</v>
      </c>
      <c r="D3179" s="120">
        <f>_xll.xlShmInterpRateFwd($D$3&amp;T(CalculationTrigger),C3179,,5,C3180)</f>
        <v>1.1027117771974668E-2</v>
      </c>
      <c r="E3179" s="120">
        <f>_xll.xlShmInterpRateFwd($E$3&amp;T(CalculationTrigger),C3179,,5,C3180)</f>
        <v>1.0931172757551986E-2</v>
      </c>
      <c r="F3179" s="121">
        <f>_xll.xlShmInterpRateFwd($F$3&amp;T(CalculationTrigger),C3179,,5,C3180)</f>
        <v>1.0424040383558771E-2</v>
      </c>
      <c r="G3179" s="148">
        <f>_xll.xlShmInterpDisc($G$3&amp;T(CalculationTrigger),C3179)</f>
        <v>0.54276168513861112</v>
      </c>
      <c r="H3179" s="149">
        <f>_xll.xlShmInterpDisc($H$3&amp;T(CalculationTrigger),C3179)</f>
        <v>0.544177459489672</v>
      </c>
      <c r="I3179" s="150">
        <f>_xll.xlShmInterpDisc($I$3&amp;T(CalculationTrigger),C3179)</f>
        <v>0.55184075864673499</v>
      </c>
      <c r="J3179" s="157">
        <f t="shared" si="147"/>
        <v>5.9678013750052597E-5</v>
      </c>
      <c r="K3179" s="158">
        <f t="shared" si="148"/>
        <v>0</v>
      </c>
      <c r="L3179" s="159">
        <f t="shared" si="149"/>
        <v>-3.2035417472210675E-4</v>
      </c>
    </row>
    <row r="3180" spans="2:12" x14ac:dyDescent="0.2">
      <c r="B3180" s="112" t="s">
        <v>2</v>
      </c>
      <c r="C3180" s="113">
        <f>_xll.qlCalendarAdvance("TARGET",C3179,B3180,"mf")</f>
        <v>58768</v>
      </c>
      <c r="D3180" s="120">
        <f>_xll.xlShmInterpRateFwd($D$3&amp;T(CalculationTrigger),C3180,,5,C3181)</f>
        <v>1.1021839799793522E-2</v>
      </c>
      <c r="E3180" s="120">
        <f>_xll.xlShmInterpRateFwd($E$3&amp;T(CalculationTrigger),C3180,,5,C3181)</f>
        <v>1.0925871223445271E-2</v>
      </c>
      <c r="F3180" s="121">
        <f>_xll.xlShmInterpRateFwd($F$3&amp;T(CalculationTrigger),C3180,,5,C3181)</f>
        <v>1.0418368006089734E-2</v>
      </c>
      <c r="G3180" s="148">
        <f>_xll.xlShmInterpDisc($G$3&amp;T(CalculationTrigger),C3180)</f>
        <v>0.54264692672494763</v>
      </c>
      <c r="H3180" s="149">
        <f>_xll.xlShmInterpDisc($H$3&amp;T(CalculationTrigger),C3180)</f>
        <v>0.54406340262031383</v>
      </c>
      <c r="I3180" s="150">
        <f>_xll.xlShmInterpDisc($I$3&amp;T(CalculationTrigger),C3180)</f>
        <v>0.55173046049822128</v>
      </c>
      <c r="J3180" s="157">
        <f t="shared" si="147"/>
        <v>5.9693931417548408E-5</v>
      </c>
      <c r="K3180" s="158">
        <f t="shared" si="148"/>
        <v>0</v>
      </c>
      <c r="L3180" s="159">
        <f t="shared" si="149"/>
        <v>-3.2043615217530562E-4</v>
      </c>
    </row>
    <row r="3181" spans="2:12" x14ac:dyDescent="0.2">
      <c r="B3181" s="112" t="s">
        <v>2</v>
      </c>
      <c r="C3181" s="113">
        <f>_xll.qlCalendarAdvance("TARGET",C3180,B3181,"mf")</f>
        <v>58775</v>
      </c>
      <c r="D3181" s="120">
        <f>_xll.xlShmInterpRateFwd($D$3&amp;T(CalculationTrigger),C3181,,5,C3182)</f>
        <v>1.1016597229743474E-2</v>
      </c>
      <c r="E3181" s="120">
        <f>_xll.xlShmInterpRateFwd($E$3&amp;T(CalculationTrigger),C3181,,5,C3182)</f>
        <v>1.0920605710784501E-2</v>
      </c>
      <c r="F3181" s="121">
        <f>_xll.xlShmInterpRateFwd($F$3&amp;T(CalculationTrigger),C3181,,5,C3182)</f>
        <v>1.0412736017054501E-2</v>
      </c>
      <c r="G3181" s="148">
        <f>_xll.xlShmInterpDisc($G$3&amp;T(CalculationTrigger),C3181)</f>
        <v>0.5425322474793981</v>
      </c>
      <c r="H3181" s="149">
        <f>_xll.xlShmInterpDisc($H$3&amp;T(CalculationTrigger),C3181)</f>
        <v>0.54394942495022203</v>
      </c>
      <c r="I3181" s="150">
        <f>_xll.xlShmInterpDisc($I$3&amp;T(CalculationTrigger),C3181)</f>
        <v>0.55162024439153701</v>
      </c>
      <c r="J3181" s="157">
        <f t="shared" si="147"/>
        <v>5.9709845455494385E-5</v>
      </c>
      <c r="K3181" s="158">
        <f t="shared" si="148"/>
        <v>0</v>
      </c>
      <c r="L3181" s="159">
        <f t="shared" si="149"/>
        <v>-3.2051822043312634E-4</v>
      </c>
    </row>
    <row r="3182" spans="2:12" x14ac:dyDescent="0.2">
      <c r="B3182" s="112" t="s">
        <v>2</v>
      </c>
      <c r="C3182" s="113">
        <f>_xll.qlCalendarAdvance("TARGET",C3181,B3182,"mf")</f>
        <v>58782</v>
      </c>
      <c r="D3182" s="120">
        <f>_xll.xlShmInterpRateFwd($D$3&amp;T(CalculationTrigger),C3182,,5,C3183)</f>
        <v>1.101139013007876E-2</v>
      </c>
      <c r="E3182" s="120">
        <f>_xll.xlShmInterpRateFwd($E$3&amp;T(CalculationTrigger),C3182,,5,C3183)</f>
        <v>1.091537628891198E-2</v>
      </c>
      <c r="F3182" s="121">
        <f>_xll.xlShmInterpRateFwd($F$3&amp;T(CalculationTrigger),C3182,,5,C3183)</f>
        <v>1.0407144493903332E-2</v>
      </c>
      <c r="G3182" s="148">
        <f>_xll.xlShmInterpDisc($G$3&amp;T(CalculationTrigger),C3182)</f>
        <v>0.54241764699383466</v>
      </c>
      <c r="H3182" s="149">
        <f>_xll.xlShmInterpDisc($H$3&amp;T(CalculationTrigger),C3182)</f>
        <v>0.54383552606402574</v>
      </c>
      <c r="I3182" s="150">
        <f>_xll.xlShmInterpDisc($I$3&amp;T(CalculationTrigger),C3182)</f>
        <v>0.55151010985922766</v>
      </c>
      <c r="J3182" s="157">
        <f t="shared" si="147"/>
        <v>5.9725755596965592E-5</v>
      </c>
      <c r="K3182" s="158">
        <f t="shared" si="148"/>
        <v>0</v>
      </c>
      <c r="L3182" s="159">
        <f t="shared" si="149"/>
        <v>-3.206003774602481E-4</v>
      </c>
    </row>
    <row r="3183" spans="2:12" x14ac:dyDescent="0.2">
      <c r="B3183" s="112" t="s">
        <v>2</v>
      </c>
      <c r="C3183" s="113">
        <f>_xll.qlCalendarAdvance("TARGET",C3182,B3183,"mf")</f>
        <v>58789</v>
      </c>
      <c r="D3183" s="120">
        <f>_xll.xlShmInterpRateFwd($D$3&amp;T(CalculationTrigger),C3183,,5,C3184)</f>
        <v>1.1006218569100033E-2</v>
      </c>
      <c r="E3183" s="120">
        <f>_xll.xlShmInterpRateFwd($E$3&amp;T(CalculationTrigger),C3183,,5,C3184)</f>
        <v>1.0910183027181695E-2</v>
      </c>
      <c r="F3183" s="121">
        <f>_xll.xlShmInterpRateFwd($F$3&amp;T(CalculationTrigger),C3183,,5,C3184)</f>
        <v>1.0401593514115562E-2</v>
      </c>
      <c r="G3183" s="148">
        <f>_xll.xlShmInterpDisc($G$3&amp;T(CalculationTrigger),C3183)</f>
        <v>0.54230312485976306</v>
      </c>
      <c r="H3183" s="149">
        <f>_xll.xlShmInterpDisc($H$3&amp;T(CalculationTrigger),C3183)</f>
        <v>0.5437217055459781</v>
      </c>
      <c r="I3183" s="150">
        <f>_xll.xlShmInterpDisc($I$3&amp;T(CalculationTrigger),C3183)</f>
        <v>0.55140005643339551</v>
      </c>
      <c r="J3183" s="157">
        <f t="shared" si="147"/>
        <v>5.9741661575024767E-5</v>
      </c>
      <c r="K3183" s="158">
        <f t="shared" si="148"/>
        <v>0</v>
      </c>
      <c r="L3183" s="159">
        <f t="shared" si="149"/>
        <v>-3.2068262122136165E-4</v>
      </c>
    </row>
    <row r="3184" spans="2:12" x14ac:dyDescent="0.2">
      <c r="B3184" s="112" t="s">
        <v>2</v>
      </c>
      <c r="C3184" s="113">
        <f>_xll.qlCalendarAdvance("TARGET",C3183,B3184,"mf")</f>
        <v>58796</v>
      </c>
      <c r="D3184" s="120">
        <f>_xll.xlShmInterpRateFwd($D$3&amp;T(CalculationTrigger),C3184,,5,C3185)</f>
        <v>1.1001082615090663E-2</v>
      </c>
      <c r="E3184" s="120">
        <f>_xll.xlShmInterpRateFwd($E$3&amp;T(CalculationTrigger),C3184,,5,C3185)</f>
        <v>1.0905025994941924E-2</v>
      </c>
      <c r="F3184" s="121">
        <f>_xll.xlShmInterpRateFwd($F$3&amp;T(CalculationTrigger),C3184,,5,C3185)</f>
        <v>1.0396083155199611E-2</v>
      </c>
      <c r="G3184" s="148">
        <f>_xll.xlShmInterpDisc($G$3&amp;T(CalculationTrigger),C3184)</f>
        <v>0.54218868066832226</v>
      </c>
      <c r="H3184" s="149">
        <f>_xll.xlShmInterpDisc($H$3&amp;T(CalculationTrigger),C3184)</f>
        <v>0.54360796297995617</v>
      </c>
      <c r="I3184" s="150">
        <f>_xll.xlShmInterpDisc($I$3&amp;T(CalculationTrigger),C3184)</f>
        <v>0.55129008364569931</v>
      </c>
      <c r="J3184" s="157">
        <f t="shared" si="147"/>
        <v>5.9757563122752961E-5</v>
      </c>
      <c r="K3184" s="158">
        <f t="shared" si="148"/>
        <v>0</v>
      </c>
      <c r="L3184" s="159">
        <f t="shared" si="149"/>
        <v>-3.2076494968114933E-4</v>
      </c>
    </row>
    <row r="3185" spans="2:12" x14ac:dyDescent="0.2">
      <c r="B3185" s="112" t="s">
        <v>2</v>
      </c>
      <c r="C3185" s="113">
        <f>_xll.qlCalendarAdvance("TARGET",C3184,B3185,"mf")</f>
        <v>58803</v>
      </c>
      <c r="D3185" s="120">
        <f>_xll.xlShmInterpRateFwd($D$3&amp;T(CalculationTrigger),C3185,,5,C3186)</f>
        <v>1.0995982336334115E-2</v>
      </c>
      <c r="E3185" s="120">
        <f>_xll.xlShmInterpRateFwd($E$3&amp;T(CalculationTrigger),C3185,,5,C3186)</f>
        <v>1.0899905261546845E-2</v>
      </c>
      <c r="F3185" s="121">
        <f>_xll.xlShmInterpRateFwd($F$3&amp;T(CalculationTrigger),C3185,,5,C3186)</f>
        <v>1.0390613494681393E-2</v>
      </c>
      <c r="G3185" s="148">
        <f>_xll.xlShmInterpDisc($G$3&amp;T(CalculationTrigger),C3185)</f>
        <v>0.54207431401028494</v>
      </c>
      <c r="H3185" s="149">
        <f>_xll.xlShmInterpDisc($H$3&amp;T(CalculationTrigger),C3185)</f>
        <v>0.54349429794946114</v>
      </c>
      <c r="I3185" s="150">
        <f>_xll.xlShmInterpDisc($I$3&amp;T(CalculationTrigger),C3185)</f>
        <v>0.55118019102735427</v>
      </c>
      <c r="J3185" s="157">
        <f t="shared" si="147"/>
        <v>5.9773459973221409E-5</v>
      </c>
      <c r="K3185" s="158">
        <f t="shared" si="148"/>
        <v>0</v>
      </c>
      <c r="L3185" s="159">
        <f t="shared" si="149"/>
        <v>-3.208473608042957E-4</v>
      </c>
    </row>
    <row r="3186" spans="2:12" x14ac:dyDescent="0.2">
      <c r="B3186" s="112" t="s">
        <v>2</v>
      </c>
      <c r="C3186" s="113">
        <f>_xll.qlCalendarAdvance("TARGET",C3185,B3186,"mf")</f>
        <v>58810</v>
      </c>
      <c r="D3186" s="120">
        <f>_xll.xlShmInterpRateFwd($D$3&amp;T(CalculationTrigger),C3186,,5,C3187)</f>
        <v>1.099091780112553E-2</v>
      </c>
      <c r="E3186" s="120">
        <f>_xll.xlShmInterpRateFwd($E$3&amp;T(CalculationTrigger),C3186,,5,C3187)</f>
        <v>1.0894820896362309E-2</v>
      </c>
      <c r="F3186" s="121">
        <f>_xll.xlShmInterpRateFwd($F$3&amp;T(CalculationTrigger),C3186,,5,C3187)</f>
        <v>1.038518461001166E-2</v>
      </c>
      <c r="G3186" s="148">
        <f>_xll.xlShmInterpDisc($G$3&amp;T(CalculationTrigger),C3186)</f>
        <v>0.54196002447605762</v>
      </c>
      <c r="H3186" s="149">
        <f>_xll.xlShmInterpDisc($H$3&amp;T(CalculationTrigger),C3186)</f>
        <v>0.54338071003761856</v>
      </c>
      <c r="I3186" s="150">
        <f>_xll.xlShmInterpDisc($I$3&amp;T(CalculationTrigger),C3186)</f>
        <v>0.55107037810913206</v>
      </c>
      <c r="J3186" s="157">
        <f t="shared" si="147"/>
        <v>5.9789351859504396E-5</v>
      </c>
      <c r="K3186" s="158">
        <f t="shared" si="148"/>
        <v>0</v>
      </c>
      <c r="L3186" s="159">
        <f t="shared" si="149"/>
        <v>-3.209298525554825E-4</v>
      </c>
    </row>
    <row r="3187" spans="2:12" x14ac:dyDescent="0.2">
      <c r="B3187" s="112" t="s">
        <v>2</v>
      </c>
      <c r="C3187" s="113">
        <f>_xll.qlCalendarAdvance("TARGET",C3186,B3187,"mf")</f>
        <v>58817</v>
      </c>
      <c r="D3187" s="120">
        <f>_xll.xlShmInterpRateFwd($D$3&amp;T(CalculationTrigger),C3187,,5,C3188)</f>
        <v>1.0985889077708012E-2</v>
      </c>
      <c r="E3187" s="120">
        <f>_xll.xlShmInterpRateFwd($E$3&amp;T(CalculationTrigger),C3187,,5,C3188)</f>
        <v>1.0889772968713725E-2</v>
      </c>
      <c r="F3187" s="121">
        <f>_xll.xlShmInterpRateFwd($F$3&amp;T(CalculationTrigger),C3187,,5,C3188)</f>
        <v>1.0379796578693415E-2</v>
      </c>
      <c r="G3187" s="148">
        <f>_xll.xlShmInterpDisc($G$3&amp;T(CalculationTrigger),C3187)</f>
        <v>0.5418458116556808</v>
      </c>
      <c r="H3187" s="149">
        <f>_xll.xlShmInterpDisc($H$3&amp;T(CalculationTrigger),C3187)</f>
        <v>0.54326719882717844</v>
      </c>
      <c r="I3187" s="150">
        <f>_xll.xlShmInterpDisc($I$3&amp;T(CalculationTrigger),C3187)</f>
        <v>0.55096064442136172</v>
      </c>
      <c r="J3187" s="157">
        <f t="shared" si="147"/>
        <v>5.9805238514671495E-5</v>
      </c>
      <c r="K3187" s="158">
        <f t="shared" si="148"/>
        <v>0</v>
      </c>
      <c r="L3187" s="159">
        <f t="shared" si="149"/>
        <v>-3.2101242289939456E-4</v>
      </c>
    </row>
    <row r="3188" spans="2:12" x14ac:dyDescent="0.2">
      <c r="B3188" s="112" t="s">
        <v>2</v>
      </c>
      <c r="C3188" s="113">
        <f>_xll.qlCalendarAdvance("TARGET",C3187,B3188,"mf")</f>
        <v>58824</v>
      </c>
      <c r="D3188" s="120">
        <f>_xll.xlShmInterpRateFwd($D$3&amp;T(CalculationTrigger),C3188,,5,C3189)</f>
        <v>1.0980896234405853E-2</v>
      </c>
      <c r="E3188" s="120">
        <f>_xll.xlShmInterpRateFwd($E$3&amp;T(CalculationTrigger),C3188,,5,C3189)</f>
        <v>1.0884761547955556E-2</v>
      </c>
      <c r="F3188" s="121">
        <f>_xll.xlShmInterpRateFwd($F$3&amp;T(CalculationTrigger),C3188,,5,C3189)</f>
        <v>1.0374449478189248E-2</v>
      </c>
      <c r="G3188" s="148">
        <f>_xll.xlShmInterpDisc($G$3&amp;T(CalculationTrigger),C3188)</f>
        <v>0.54173167513882958</v>
      </c>
      <c r="H3188" s="149">
        <f>_xll.xlShmInterpDisc($H$3&amp;T(CalculationTrigger),C3188)</f>
        <v>0.54315376390051584</v>
      </c>
      <c r="I3188" s="150">
        <f>_xll.xlShmInterpDisc($I$3&amp;T(CalculationTrigger),C3188)</f>
        <v>0.5508509894939293</v>
      </c>
      <c r="J3188" s="157">
        <f t="shared" si="147"/>
        <v>5.9821119671792721E-5</v>
      </c>
      <c r="K3188" s="158">
        <f t="shared" si="148"/>
        <v>0</v>
      </c>
      <c r="L3188" s="159">
        <f t="shared" si="149"/>
        <v>-3.2109506980071412E-4</v>
      </c>
    </row>
    <row r="3189" spans="2:12" x14ac:dyDescent="0.2">
      <c r="B3189" s="112" t="s">
        <v>2</v>
      </c>
      <c r="C3189" s="113">
        <f>_xll.qlCalendarAdvance("TARGET",C3188,B3189,"mf")</f>
        <v>58831</v>
      </c>
      <c r="D3189" s="120">
        <f>_xll.xlShmInterpRateFwd($D$3&amp;T(CalculationTrigger),C3189,,5,C3190)</f>
        <v>1.0975939339502886E-2</v>
      </c>
      <c r="E3189" s="120">
        <f>_xll.xlShmInterpRateFwd($E$3&amp;T(CalculationTrigger),C3189,,5,C3190)</f>
        <v>1.0879786703459748E-2</v>
      </c>
      <c r="F3189" s="121">
        <f>_xll.xlShmInterpRateFwd($F$3&amp;T(CalculationTrigger),C3189,,5,C3190)</f>
        <v>1.0369143386037163E-2</v>
      </c>
      <c r="G3189" s="148">
        <f>_xll.xlShmInterpDisc($G$3&amp;T(CalculationTrigger),C3189)</f>
        <v>0.54161761451481316</v>
      </c>
      <c r="H3189" s="149">
        <f>_xll.xlShmInterpDisc($H$3&amp;T(CalculationTrigger),C3189)</f>
        <v>0.54304040483963067</v>
      </c>
      <c r="I3189" s="150">
        <f>_xll.xlShmInterpDisc($I$3&amp;T(CalculationTrigger),C3189)</f>
        <v>0.55074141285627842</v>
      </c>
      <c r="J3189" s="157">
        <f t="shared" si="147"/>
        <v>5.9836995063946118E-5</v>
      </c>
      <c r="K3189" s="158">
        <f t="shared" si="148"/>
        <v>0</v>
      </c>
      <c r="L3189" s="159">
        <f t="shared" si="149"/>
        <v>-3.2117779122413218E-4</v>
      </c>
    </row>
    <row r="3190" spans="2:12" x14ac:dyDescent="0.2">
      <c r="B3190" s="112" t="s">
        <v>2</v>
      </c>
      <c r="C3190" s="113">
        <f>_xll.qlCalendarAdvance("TARGET",C3189,B3190,"mf")</f>
        <v>58838</v>
      </c>
      <c r="D3190" s="120">
        <f>_xll.xlShmInterpRateFwd($D$3&amp;T(CalculationTrigger),C3190,,5,C3191)</f>
        <v>1.0971018461248304E-2</v>
      </c>
      <c r="E3190" s="120">
        <f>_xll.xlShmInterpRateFwd($E$3&amp;T(CalculationTrigger),C3190,,5,C3191)</f>
        <v>1.0874848504546217E-2</v>
      </c>
      <c r="F3190" s="121">
        <f>_xll.xlShmInterpRateFwd($F$3&amp;T(CalculationTrigger),C3190,,5,C3191)</f>
        <v>1.0363878379700014E-2</v>
      </c>
      <c r="G3190" s="148">
        <f>_xll.xlShmInterpDisc($G$3&amp;T(CalculationTrigger),C3190)</f>
        <v>0.54150362937257535</v>
      </c>
      <c r="H3190" s="149">
        <f>_xll.xlShmInterpDisc($H$3&amp;T(CalculationTrigger),C3190)</f>
        <v>0.54292712122614784</v>
      </c>
      <c r="I3190" s="150">
        <f>_xll.xlShmInterpDisc($I$3&amp;T(CalculationTrigger),C3190)</f>
        <v>0.55063191403740974</v>
      </c>
      <c r="J3190" s="157">
        <f t="shared" si="147"/>
        <v>5.9852864424210138E-5</v>
      </c>
      <c r="K3190" s="158">
        <f t="shared" si="148"/>
        <v>0</v>
      </c>
      <c r="L3190" s="159">
        <f t="shared" si="149"/>
        <v>-3.2126058513432323E-4</v>
      </c>
    </row>
    <row r="3191" spans="2:12" x14ac:dyDescent="0.2">
      <c r="B3191" s="112" t="s">
        <v>2</v>
      </c>
      <c r="C3191" s="113">
        <f>_xll.qlCalendarAdvance("TARGET",C3190,B3191,"mf")</f>
        <v>58845</v>
      </c>
      <c r="D3191" s="120">
        <f>_xll.xlShmInterpRateFwd($D$3&amp;T(CalculationTrigger),C3191,,5,C3192)</f>
        <v>1.0966133667949306E-2</v>
      </c>
      <c r="E3191" s="120">
        <f>_xll.xlShmInterpRateFwd($E$3&amp;T(CalculationTrigger),C3191,,5,C3192)</f>
        <v>1.0869947020592893E-2</v>
      </c>
      <c r="F3191" s="121">
        <f>_xll.xlShmInterpRateFwd($F$3&amp;T(CalculationTrigger),C3191,,5,C3192)</f>
        <v>1.0358654536663943E-2</v>
      </c>
      <c r="G3191" s="148">
        <f>_xll.xlShmInterpDisc($G$3&amp;T(CalculationTrigger),C3191)</f>
        <v>0.54138971930069524</v>
      </c>
      <c r="H3191" s="149">
        <f>_xll.xlShmInterpDisc($H$3&amp;T(CalculationTrigger),C3191)</f>
        <v>0.54281391264131784</v>
      </c>
      <c r="I3191" s="150">
        <f>_xll.xlShmInterpDisc($I$3&amp;T(CalculationTrigger),C3191)</f>
        <v>0.55052249256588182</v>
      </c>
      <c r="J3191" s="157">
        <f t="shared" si="147"/>
        <v>5.9868727485648399E-5</v>
      </c>
      <c r="K3191" s="158">
        <f t="shared" si="148"/>
        <v>0</v>
      </c>
      <c r="L3191" s="159">
        <f t="shared" si="149"/>
        <v>-3.213434494959804E-4</v>
      </c>
    </row>
    <row r="3192" spans="2:12" x14ac:dyDescent="0.2">
      <c r="B3192" s="112" t="s">
        <v>2</v>
      </c>
      <c r="C3192" s="113">
        <f>_xll.qlCalendarAdvance("TARGET",C3191,B3192,"mf")</f>
        <v>58852</v>
      </c>
      <c r="D3192" s="120">
        <f>_xll.xlShmInterpRateFwd($D$3&amp;T(CalculationTrigger),C3192,,5,C3193)</f>
        <v>1.0961285027861065E-2</v>
      </c>
      <c r="E3192" s="120">
        <f>_xll.xlShmInterpRateFwd($E$3&amp;T(CalculationTrigger),C3192,,5,C3193)</f>
        <v>1.0865082320925697E-2</v>
      </c>
      <c r="F3192" s="121">
        <f>_xll.xlShmInterpRateFwd($F$3&amp;T(CalculationTrigger),C3192,,5,C3193)</f>
        <v>1.0353471934438394E-2</v>
      </c>
      <c r="G3192" s="148">
        <f>_xll.xlShmInterpDisc($G$3&amp;T(CalculationTrigger),C3192)</f>
        <v>0.54127588388738668</v>
      </c>
      <c r="H3192" s="149">
        <f>_xll.xlShmInterpDisc($H$3&amp;T(CalculationTrigger),C3192)</f>
        <v>0.54270077866601663</v>
      </c>
      <c r="I3192" s="150">
        <f>_xll.xlShmInterpDisc($I$3&amp;T(CalculationTrigger),C3192)</f>
        <v>0.55041314796981111</v>
      </c>
      <c r="J3192" s="157">
        <f t="shared" si="147"/>
        <v>5.9884583981337603E-5</v>
      </c>
      <c r="K3192" s="158">
        <f t="shared" si="148"/>
        <v>0</v>
      </c>
      <c r="L3192" s="159">
        <f t="shared" si="149"/>
        <v>-3.2142638227378135E-4</v>
      </c>
    </row>
    <row r="3193" spans="2:12" x14ac:dyDescent="0.2">
      <c r="B3193" s="112" t="s">
        <v>2</v>
      </c>
      <c r="C3193" s="113">
        <f>_xll.qlCalendarAdvance("TARGET",C3192,B3193,"mf")</f>
        <v>58859</v>
      </c>
      <c r="D3193" s="120">
        <f>_xll.xlShmInterpRateFwd($D$3&amp;T(CalculationTrigger),C3193,,5,C3194)</f>
        <v>1.0956472609319938E-2</v>
      </c>
      <c r="E3193" s="120">
        <f>_xll.xlShmInterpRateFwd($E$3&amp;T(CalculationTrigger),C3193,,5,C3194)</f>
        <v>1.0860254474922766E-2</v>
      </c>
      <c r="F3193" s="121">
        <f>_xll.xlShmInterpRateFwd($F$3&amp;T(CalculationTrigger),C3193,,5,C3194)</f>
        <v>1.034833065050399E-2</v>
      </c>
      <c r="G3193" s="148">
        <f>_xll.xlShmInterpDisc($G$3&amp;T(CalculationTrigger),C3193)</f>
        <v>0.54116212272049913</v>
      </c>
      <c r="H3193" s="149">
        <f>_xll.xlShmInterpDisc($H$3&amp;T(CalculationTrigger),C3193)</f>
        <v>0.54258771888074608</v>
      </c>
      <c r="I3193" s="150">
        <f>_xll.xlShmInterpDisc($I$3&amp;T(CalculationTrigger),C3193)</f>
        <v>0.55030387977687201</v>
      </c>
      <c r="J3193" s="157">
        <f t="shared" si="147"/>
        <v>5.9900433644342161E-5</v>
      </c>
      <c r="K3193" s="158">
        <f t="shared" si="148"/>
        <v>0</v>
      </c>
      <c r="L3193" s="159">
        <f t="shared" si="149"/>
        <v>-3.2150938143241309E-4</v>
      </c>
    </row>
    <row r="3194" spans="2:12" x14ac:dyDescent="0.2">
      <c r="B3194" s="112" t="s">
        <v>2</v>
      </c>
      <c r="C3194" s="113">
        <f>_xll.qlCalendarAdvance("TARGET",C3193,B3194,"mf")</f>
        <v>58866</v>
      </c>
      <c r="D3194" s="120">
        <f>_xll.xlShmInterpRateFwd($D$3&amp;T(CalculationTrigger),C3194,,5,C3195)</f>
        <v>1.0951696480581301E-2</v>
      </c>
      <c r="E3194" s="120">
        <f>_xll.xlShmInterpRateFwd($E$3&amp;T(CalculationTrigger),C3194,,5,C3195)</f>
        <v>1.0855463551927597E-2</v>
      </c>
      <c r="F3194" s="121">
        <f>_xll.xlShmInterpRateFwd($F$3&amp;T(CalculationTrigger),C3194,,5,C3195)</f>
        <v>1.0343230762364651E-2</v>
      </c>
      <c r="G3194" s="148">
        <f>_xll.xlShmInterpDisc($G$3&amp;T(CalculationTrigger),C3194)</f>
        <v>0.54104843538751701</v>
      </c>
      <c r="H3194" s="149">
        <f>_xll.xlShmInterpDisc($H$3&amp;T(CalculationTrigger),C3194)</f>
        <v>0.54247473286563386</v>
      </c>
      <c r="I3194" s="150">
        <f>_xll.xlShmInterpDisc($I$3&amp;T(CalculationTrigger),C3194)</f>
        <v>0.55019468751429712</v>
      </c>
      <c r="J3194" s="157">
        <f t="shared" si="147"/>
        <v>5.9916276207747192E-5</v>
      </c>
      <c r="K3194" s="158">
        <f t="shared" si="148"/>
        <v>0</v>
      </c>
      <c r="L3194" s="159">
        <f t="shared" si="149"/>
        <v>-3.2159244493656225E-4</v>
      </c>
    </row>
    <row r="3195" spans="2:12" x14ac:dyDescent="0.2">
      <c r="B3195" s="112" t="s">
        <v>2</v>
      </c>
      <c r="C3195" s="113">
        <f>_xll.qlCalendarAdvance("TARGET",C3194,B3195,"mf")</f>
        <v>58873</v>
      </c>
      <c r="D3195" s="120">
        <f>_xll.xlShmInterpRateFwd($D$3&amp;T(CalculationTrigger),C3195,,5,C3196)</f>
        <v>1.0946956709906421E-2</v>
      </c>
      <c r="E3195" s="120">
        <f>_xll.xlShmInterpRateFwd($E$3&amp;T(CalculationTrigger),C3195,,5,C3196)</f>
        <v>1.0850709621266415E-2</v>
      </c>
      <c r="F3195" s="121">
        <f>_xll.xlShmInterpRateFwd($F$3&amp;T(CalculationTrigger),C3195,,5,C3196)</f>
        <v>1.0338172347472311E-2</v>
      </c>
      <c r="G3195" s="148">
        <f>_xll.xlShmInterpDisc($G$3&amp;T(CalculationTrigger),C3195)</f>
        <v>0.54093482147556071</v>
      </c>
      <c r="H3195" s="149">
        <f>_xll.xlShmInterpDisc($H$3&amp;T(CalculationTrigger),C3195)</f>
        <v>0.54236182020043389</v>
      </c>
      <c r="I3195" s="150">
        <f>_xll.xlShmInterpDisc($I$3&amp;T(CalculationTrigger),C3195)</f>
        <v>0.55008557070887731</v>
      </c>
      <c r="J3195" s="157">
        <f t="shared" si="147"/>
        <v>5.9932111404625455E-5</v>
      </c>
      <c r="K3195" s="158">
        <f t="shared" si="148"/>
        <v>0</v>
      </c>
      <c r="L3195" s="159">
        <f t="shared" si="149"/>
        <v>-3.2167557075090585E-4</v>
      </c>
    </row>
    <row r="3196" spans="2:12" x14ac:dyDescent="0.2">
      <c r="B3196" s="112" t="s">
        <v>2</v>
      </c>
      <c r="C3196" s="113">
        <f>_xll.qlCalendarAdvance("TARGET",C3195,B3196,"mf")</f>
        <v>58880</v>
      </c>
      <c r="D3196" s="120">
        <f>_xll.xlShmInterpRateFwd($D$3&amp;T(CalculationTrigger),C3196,,5,C3197)</f>
        <v>1.0942253365608789E-2</v>
      </c>
      <c r="E3196" s="120">
        <f>_xll.xlShmInterpRateFwd($E$3&amp;T(CalculationTrigger),C3196,,5,C3197)</f>
        <v>1.0845992752317683E-2</v>
      </c>
      <c r="F3196" s="121">
        <f>_xll.xlShmInterpRateFwd($F$3&amp;T(CalculationTrigger),C3196,,5,C3197)</f>
        <v>1.0333155483377498E-2</v>
      </c>
      <c r="G3196" s="148">
        <f>_xll.xlShmInterpDisc($G$3&amp;T(CalculationTrigger),C3196)</f>
        <v>0.54082128057138679</v>
      </c>
      <c r="H3196" s="149">
        <f>_xll.xlShmInterpDisc($H$3&amp;T(CalculationTrigger),C3196)</f>
        <v>0.54224898046452663</v>
      </c>
      <c r="I3196" s="150">
        <f>_xll.xlShmInterpDisc($I$3&amp;T(CalculationTrigger),C3196)</f>
        <v>0.54997652888696258</v>
      </c>
      <c r="J3196" s="157">
        <f t="shared" si="147"/>
        <v>5.9947938968042527E-5</v>
      </c>
      <c r="K3196" s="158">
        <f t="shared" si="148"/>
        <v>0</v>
      </c>
      <c r="L3196" s="159">
        <f t="shared" si="149"/>
        <v>-3.2175875684013592E-4</v>
      </c>
    </row>
    <row r="3197" spans="2:12" x14ac:dyDescent="0.2">
      <c r="B3197" s="112" t="s">
        <v>2</v>
      </c>
      <c r="C3197" s="113">
        <f>_xll.qlCalendarAdvance("TARGET",C3196,B3197,"mf")</f>
        <v>58887</v>
      </c>
      <c r="D3197" s="120">
        <f>_xll.xlShmInterpRateFwd($D$3&amp;T(CalculationTrigger),C3197,,5,C3198)</f>
        <v>1.0937586515955671E-2</v>
      </c>
      <c r="E3197" s="120">
        <f>_xll.xlShmInterpRateFwd($E$3&amp;T(CalculationTrigger),C3197,,5,C3198)</f>
        <v>1.0841313014425214E-2</v>
      </c>
      <c r="F3197" s="121">
        <f>_xll.xlShmInterpRateFwd($F$3&amp;T(CalculationTrigger),C3197,,5,C3198)</f>
        <v>1.0328180247520838E-2</v>
      </c>
      <c r="G3197" s="148">
        <f>_xll.xlShmInterpDisc($G$3&amp;T(CalculationTrigger),C3197)</f>
        <v>0.54070781226138764</v>
      </c>
      <c r="H3197" s="149">
        <f>_xll.xlShmInterpDisc($H$3&amp;T(CalculationTrigger),C3197)</f>
        <v>0.54213621323691907</v>
      </c>
      <c r="I3197" s="150">
        <f>_xll.xlShmInterpDisc($I$3&amp;T(CalculationTrigger),C3197)</f>
        <v>0.54986756157446093</v>
      </c>
      <c r="J3197" s="157">
        <f t="shared" si="147"/>
        <v>5.9963758631074493E-5</v>
      </c>
      <c r="K3197" s="158">
        <f t="shared" si="148"/>
        <v>0</v>
      </c>
      <c r="L3197" s="159">
        <f t="shared" si="149"/>
        <v>-3.2184200116893054E-4</v>
      </c>
    </row>
    <row r="3198" spans="2:12" x14ac:dyDescent="0.2">
      <c r="B3198" s="112" t="s">
        <v>2</v>
      </c>
      <c r="C3198" s="113">
        <f>_xll.qlCalendarAdvance("TARGET",C3197,B3198,"mf")</f>
        <v>58894</v>
      </c>
      <c r="D3198" s="120">
        <f>_xll.xlShmInterpRateFwd($D$3&amp;T(CalculationTrigger),C3198,,5,C3199)</f>
        <v>1.0932956229237603E-2</v>
      </c>
      <c r="E3198" s="120">
        <f>_xll.xlShmInterpRateFwd($E$3&amp;T(CalculationTrigger),C3198,,5,C3199)</f>
        <v>1.0836670476932932E-2</v>
      </c>
      <c r="F3198" s="121">
        <f>_xll.xlShmInterpRateFwd($F$3&amp;T(CalculationTrigger),C3198,,5,C3199)</f>
        <v>1.0323246717412601E-2</v>
      </c>
      <c r="G3198" s="148">
        <f>_xll.xlShmInterpDisc($G$3&amp;T(CalculationTrigger),C3198)</f>
        <v>0.54059441613159209</v>
      </c>
      <c r="H3198" s="149">
        <f>_xll.xlShmInterpDisc($H$3&amp;T(CalculationTrigger),C3198)</f>
        <v>0.54202351809624505</v>
      </c>
      <c r="I3198" s="150">
        <f>_xll.xlShmInterpDisc($I$3&amp;T(CalculationTrigger),C3198)</f>
        <v>0.54975866829683995</v>
      </c>
      <c r="J3198" s="157">
        <f t="shared" si="147"/>
        <v>5.9979570126792696E-5</v>
      </c>
      <c r="K3198" s="158">
        <f t="shared" si="148"/>
        <v>0</v>
      </c>
      <c r="L3198" s="159">
        <f t="shared" si="149"/>
        <v>-3.2192530170197848E-4</v>
      </c>
    </row>
    <row r="3199" spans="2:12" x14ac:dyDescent="0.2">
      <c r="B3199" s="112" t="s">
        <v>2</v>
      </c>
      <c r="C3199" s="113">
        <f>_xll.qlCalendarAdvance("TARGET",C3198,B3199,"mf")</f>
        <v>58901</v>
      </c>
      <c r="D3199" s="120">
        <f>_xll.xlShmInterpRateFwd($D$3&amp;T(CalculationTrigger),C3199,,5,C3200)</f>
        <v>1.0928362573722058E-2</v>
      </c>
      <c r="E3199" s="120">
        <f>_xll.xlShmInterpRateFwd($E$3&amp;T(CalculationTrigger),C3199,,5,C3200)</f>
        <v>1.083206520919067E-2</v>
      </c>
      <c r="F3199" s="121">
        <f>_xll.xlShmInterpRateFwd($F$3&amp;T(CalculationTrigger),C3199,,5,C3200)</f>
        <v>1.0318354970551604E-2</v>
      </c>
      <c r="G3199" s="148">
        <f>_xll.xlShmInterpDisc($G$3&amp;T(CalculationTrigger),C3199)</f>
        <v>0.54048109176766557</v>
      </c>
      <c r="H3199" s="149">
        <f>_xll.xlShmInterpDisc($H$3&amp;T(CalculationTrigger),C3199)</f>
        <v>0.54191089462076547</v>
      </c>
      <c r="I3199" s="150">
        <f>_xll.xlShmInterpDisc($I$3&amp;T(CalculationTrigger),C3199)</f>
        <v>0.54964984857912624</v>
      </c>
      <c r="J3199" s="157">
        <f t="shared" si="147"/>
        <v>5.9995373188273955E-5</v>
      </c>
      <c r="K3199" s="158">
        <f t="shared" si="148"/>
        <v>0</v>
      </c>
      <c r="L3199" s="159">
        <f t="shared" si="149"/>
        <v>-3.2200865640395987E-4</v>
      </c>
    </row>
    <row r="3200" spans="2:12" x14ac:dyDescent="0.2">
      <c r="B3200" s="112" t="s">
        <v>2</v>
      </c>
      <c r="C3200" s="113">
        <f>_xll.qlCalendarAdvance("TARGET",C3199,B3200,"mf")</f>
        <v>58908</v>
      </c>
      <c r="D3200" s="120">
        <f>_xll.xlShmInterpRateFwd($D$3&amp;T(CalculationTrigger),C3200,,5,C3201)</f>
        <v>1.0923805617728738E-2</v>
      </c>
      <c r="E3200" s="120">
        <f>_xll.xlShmInterpRateFwd($E$3&amp;T(CalculationTrigger),C3200,,5,C3201)</f>
        <v>1.0827497280577315E-2</v>
      </c>
      <c r="F3200" s="121">
        <f>_xll.xlShmInterpRateFwd($F$3&amp;T(CalculationTrigger),C3200,,5,C3201)</f>
        <v>1.0313505084425235E-2</v>
      </c>
      <c r="G3200" s="148">
        <f>_xll.xlShmInterpDisc($G$3&amp;T(CalculationTrigger),C3200)</f>
        <v>0.54036783875491035</v>
      </c>
      <c r="H3200" s="149">
        <f>_xll.xlShmInterpDisc($H$3&amp;T(CalculationTrigger),C3200)</f>
        <v>0.54179834238836855</v>
      </c>
      <c r="I3200" s="150">
        <f>_xll.xlShmInterpDisc($I$3&amp;T(CalculationTrigger),C3200)</f>
        <v>0.54954110194590566</v>
      </c>
      <c r="J3200" s="157">
        <f t="shared" si="147"/>
        <v>6.0011167548585288E-5</v>
      </c>
      <c r="K3200" s="158">
        <f t="shared" si="148"/>
        <v>0</v>
      </c>
      <c r="L3200" s="159">
        <f t="shared" si="149"/>
        <v>-3.2209206323956133E-4</v>
      </c>
    </row>
    <row r="3201" spans="2:12" x14ac:dyDescent="0.2">
      <c r="B3201" s="112" t="s">
        <v>2</v>
      </c>
      <c r="C3201" s="113">
        <f>_xll.qlCalendarAdvance("TARGET",C3200,B3201,"mf")</f>
        <v>58915</v>
      </c>
      <c r="D3201" s="120">
        <f>_xll.xlShmInterpRateFwd($D$3&amp;T(CalculationTrigger),C3201,,5,C3202)</f>
        <v>1.0919285429531123E-2</v>
      </c>
      <c r="E3201" s="120">
        <f>_xll.xlShmInterpRateFwd($E$3&amp;T(CalculationTrigger),C3201,,5,C3202)</f>
        <v>1.0822966760408169E-2</v>
      </c>
      <c r="F3201" s="121">
        <f>_xll.xlShmInterpRateFwd($F$3&amp;T(CalculationTrigger),C3201,,5,C3202)</f>
        <v>1.0308697136538394E-2</v>
      </c>
      <c r="G3201" s="148">
        <f>_xll.xlShmInterpDisc($G$3&amp;T(CalculationTrigger),C3201)</f>
        <v>0.54025465667826544</v>
      </c>
      <c r="H3201" s="149">
        <f>_xll.xlShmInterpDisc($H$3&amp;T(CalculationTrigger),C3201)</f>
        <v>0.54168586097656979</v>
      </c>
      <c r="I3201" s="150">
        <f>_xll.xlShmInterpDisc($I$3&amp;T(CalculationTrigger),C3201)</f>
        <v>0.54943242792132374</v>
      </c>
      <c r="J3201" s="157">
        <f t="shared" si="147"/>
        <v>6.0026952940799137E-5</v>
      </c>
      <c r="K3201" s="158">
        <f t="shared" si="148"/>
        <v>0</v>
      </c>
      <c r="L3201" s="159">
        <f t="shared" si="149"/>
        <v>-3.2217552017346627E-4</v>
      </c>
    </row>
    <row r="3202" spans="2:12" x14ac:dyDescent="0.2">
      <c r="B3202" s="112" t="s">
        <v>2</v>
      </c>
      <c r="C3202" s="113">
        <f>_xll.qlCalendarAdvance("TARGET",C3201,B3202,"mf")</f>
        <v>58922</v>
      </c>
      <c r="D3202" s="120">
        <f>_xll.xlShmInterpRateFwd($D$3&amp;T(CalculationTrigger),C3202,,5,C3203)</f>
        <v>1.0914802077373841E-2</v>
      </c>
      <c r="E3202" s="120">
        <f>_xll.xlShmInterpRateFwd($E$3&amp;T(CalculationTrigger),C3202,,5,C3203)</f>
        <v>1.0818473718050768E-2</v>
      </c>
      <c r="F3202" s="121">
        <f>_xll.xlShmInterpRateFwd($F$3&amp;T(CalculationTrigger),C3202,,5,C3203)</f>
        <v>1.0303931204332421E-2</v>
      </c>
      <c r="G3202" s="148">
        <f>_xll.xlShmInterpDisc($G$3&amp;T(CalculationTrigger),C3202)</f>
        <v>0.54014154512230717</v>
      </c>
      <c r="H3202" s="149">
        <f>_xll.xlShmInterpDisc($H$3&amp;T(CalculationTrigger),C3202)</f>
        <v>0.54157344996251267</v>
      </c>
      <c r="I3202" s="150">
        <f>_xll.xlShmInterpDisc($I$3&amp;T(CalculationTrigger),C3202)</f>
        <v>0.54932382602908558</v>
      </c>
      <c r="J3202" s="157">
        <f t="shared" si="147"/>
        <v>6.0042729098000919E-5</v>
      </c>
      <c r="K3202" s="158">
        <f t="shared" si="148"/>
        <v>0</v>
      </c>
      <c r="L3202" s="159">
        <f t="shared" si="149"/>
        <v>-3.2225902517035531E-4</v>
      </c>
    </row>
    <row r="3203" spans="2:12" x14ac:dyDescent="0.2">
      <c r="B3203" s="112" t="s">
        <v>2</v>
      </c>
      <c r="C3203" s="113">
        <f>_xll.qlCalendarAdvance("TARGET",C3202,B3203,"mf")</f>
        <v>58929</v>
      </c>
      <c r="D3203" s="120">
        <f>_xll.xlShmInterpRateFwd($D$3&amp;T(CalculationTrigger),C3203,,5,C3204)</f>
        <v>1.0910355629582711E-2</v>
      </c>
      <c r="E3203" s="120">
        <f>_xll.xlShmInterpRateFwd($E$3&amp;T(CalculationTrigger),C3203,,5,C3204)</f>
        <v>1.0814018222855387E-2</v>
      </c>
      <c r="F3203" s="121">
        <f>_xll.xlShmInterpRateFwd($F$3&amp;T(CalculationTrigger),C3203,,5,C3204)</f>
        <v>1.0299207365353051E-2</v>
      </c>
      <c r="G3203" s="148">
        <f>_xll.xlShmInterpDisc($G$3&amp;T(CalculationTrigger),C3203)</f>
        <v>0.54002850367124966</v>
      </c>
      <c r="H3203" s="149">
        <f>_xll.xlShmInterpDisc($H$3&amp;T(CalculationTrigger),C3203)</f>
        <v>0.5414611089229685</v>
      </c>
      <c r="I3203" s="150">
        <f>_xll.xlShmInterpDisc($I$3&amp;T(CalculationTrigger),C3203)</f>
        <v>0.54921529579245687</v>
      </c>
      <c r="J3203" s="157">
        <f t="shared" si="147"/>
        <v>6.0058495753251134E-5</v>
      </c>
      <c r="K3203" s="158">
        <f t="shared" si="148"/>
        <v>0</v>
      </c>
      <c r="L3203" s="159">
        <f t="shared" si="149"/>
        <v>-3.223425761949213E-4</v>
      </c>
    </row>
    <row r="3204" spans="2:12" x14ac:dyDescent="0.2">
      <c r="B3204" s="112" t="s">
        <v>2</v>
      </c>
      <c r="C3204" s="113">
        <f>_xll.qlCalendarAdvance("TARGET",C3203,B3204,"mf")</f>
        <v>58936</v>
      </c>
      <c r="D3204" s="120">
        <f>_xll.xlShmInterpRateFwd($D$3&amp;T(CalculationTrigger),C3204,,5,C3205)</f>
        <v>1.0905946154408371E-2</v>
      </c>
      <c r="E3204" s="120">
        <f>_xll.xlShmInterpRateFwd($E$3&amp;T(CalculationTrigger),C3204,,5,C3205)</f>
        <v>1.0809600344172412E-2</v>
      </c>
      <c r="F3204" s="121">
        <f>_xll.xlShmInterpRateFwd($F$3&amp;T(CalculationTrigger),C3204,,5,C3205)</f>
        <v>1.0294525697070872E-2</v>
      </c>
      <c r="G3204" s="148">
        <f>_xll.xlShmInterpDisc($G$3&amp;T(CalculationTrigger),C3204)</f>
        <v>0.53991553190894437</v>
      </c>
      <c r="H3204" s="149">
        <f>_xll.xlShmInterpDisc($H$3&amp;T(CalculationTrigger),C3204)</f>
        <v>0.54134883743433682</v>
      </c>
      <c r="I3204" s="150">
        <f>_xll.xlShmInterpDisc($I$3&amp;T(CalculationTrigger),C3204)</f>
        <v>0.54910683673426286</v>
      </c>
      <c r="J3204" s="157">
        <f t="shared" si="147"/>
        <v>6.0074252639628281E-5</v>
      </c>
      <c r="K3204" s="158">
        <f t="shared" si="148"/>
        <v>0</v>
      </c>
      <c r="L3204" s="159">
        <f t="shared" si="149"/>
        <v>-3.2242617121184001E-4</v>
      </c>
    </row>
    <row r="3205" spans="2:12" x14ac:dyDescent="0.2">
      <c r="B3205" s="112" t="s">
        <v>2</v>
      </c>
      <c r="C3205" s="113">
        <f>_xll.qlCalendarAdvance("TARGET",C3204,B3205,"mf")</f>
        <v>58943</v>
      </c>
      <c r="D3205" s="120">
        <f>_xll.xlShmInterpRateFwd($D$3&amp;T(CalculationTrigger),C3205,,5,C3206)</f>
        <v>1.0901573720182654E-2</v>
      </c>
      <c r="E3205" s="120">
        <f>_xll.xlShmInterpRateFwd($E$3&amp;T(CalculationTrigger),C3205,,5,C3206)</f>
        <v>1.0805220151369727E-2</v>
      </c>
      <c r="F3205" s="121">
        <f>_xll.xlShmInterpRateFwd($F$3&amp;T(CalculationTrigger),C3205,,5,C3206)</f>
        <v>1.0289886276985582E-2</v>
      </c>
      <c r="G3205" s="148">
        <f>_xll.xlShmInterpDisc($G$3&amp;T(CalculationTrigger),C3205)</f>
        <v>0.53980262941888091</v>
      </c>
      <c r="H3205" s="149">
        <f>_xll.xlShmInterpDisc($H$3&amp;T(CalculationTrigger),C3205)</f>
        <v>0.54123663507264552</v>
      </c>
      <c r="I3205" s="150">
        <f>_xll.xlShmInterpDisc($I$3&amp;T(CalculationTrigger),C3205)</f>
        <v>0.54899844837688949</v>
      </c>
      <c r="J3205" s="157">
        <f t="shared" ref="J3205:J3268" si="150">-365*LN(G3205/$H3205)/($C3205-$C$4)</f>
        <v>6.008999949019858E-5</v>
      </c>
      <c r="K3205" s="158">
        <f t="shared" ref="K3205:K3268" si="151">-365*LN(H3205/$H3205)/($C3205-$C$4)</f>
        <v>0</v>
      </c>
      <c r="L3205" s="159">
        <f t="shared" ref="L3205:L3268" si="152">-365*LN(I3205/$H3205)/($C3205-$C$4)</f>
        <v>-3.2250980818579494E-4</v>
      </c>
    </row>
    <row r="3206" spans="2:12" x14ac:dyDescent="0.2">
      <c r="B3206" s="112" t="s">
        <v>2</v>
      </c>
      <c r="C3206" s="113">
        <f>_xll.qlCalendarAdvance("TARGET",C3205,B3206,"mf")</f>
        <v>58950</v>
      </c>
      <c r="D3206" s="120">
        <f>_xll.xlShmInterpRateFwd($D$3&amp;T(CalculationTrigger),C3206,,5,C3207)</f>
        <v>1.0897238395144841E-2</v>
      </c>
      <c r="E3206" s="120">
        <f>_xll.xlShmInterpRateFwd($E$3&amp;T(CalculationTrigger),C3206,,5,C3207)</f>
        <v>1.0800877713757411E-2</v>
      </c>
      <c r="F3206" s="121">
        <f>_xll.xlShmInterpRateFwd($F$3&amp;T(CalculationTrigger),C3206,,5,C3207)</f>
        <v>1.028528918256807E-2</v>
      </c>
      <c r="G3206" s="148">
        <f>_xll.xlShmInterpDisc($G$3&amp;T(CalculationTrigger),C3206)</f>
        <v>0.53968979578418663</v>
      </c>
      <c r="H3206" s="149">
        <f>_xll.xlShmInterpDisc($H$3&amp;T(CalculationTrigger),C3206)</f>
        <v>0.54112450141355095</v>
      </c>
      <c r="I3206" s="150">
        <f>_xll.xlShmInterpDisc($I$3&amp;T(CalculationTrigger),C3206)</f>
        <v>0.54889013024228328</v>
      </c>
      <c r="J3206" s="157">
        <f t="shared" si="150"/>
        <v>6.0105736038041206E-5</v>
      </c>
      <c r="K3206" s="158">
        <f t="shared" si="151"/>
        <v>0</v>
      </c>
      <c r="L3206" s="159">
        <f t="shared" si="152"/>
        <v>-3.2259348508147784E-4</v>
      </c>
    </row>
    <row r="3207" spans="2:12" x14ac:dyDescent="0.2">
      <c r="B3207" s="112" t="s">
        <v>2</v>
      </c>
      <c r="C3207" s="113">
        <f>_xll.qlCalendarAdvance("TARGET",C3206,B3207,"mf")</f>
        <v>58957</v>
      </c>
      <c r="D3207" s="120">
        <f>_xll.xlShmInterpRateFwd($D$3&amp;T(CalculationTrigger),C3207,,5,C3208)</f>
        <v>1.0892940247598022E-2</v>
      </c>
      <c r="E3207" s="120">
        <f>_xll.xlShmInterpRateFwd($E$3&amp;T(CalculationTrigger),C3207,,5,C3208)</f>
        <v>1.0796573100738324E-2</v>
      </c>
      <c r="F3207" s="121">
        <f>_xll.xlShmInterpRateFwd($F$3&amp;T(CalculationTrigger),C3207,,5,C3208)</f>
        <v>1.028073449133571E-2</v>
      </c>
      <c r="G3207" s="148">
        <f>_xll.xlShmInterpDisc($G$3&amp;T(CalculationTrigger),C3207)</f>
        <v>0.53957703058762774</v>
      </c>
      <c r="H3207" s="149">
        <f>_xll.xlShmInterpDisc($H$3&amp;T(CalculationTrigger),C3207)</f>
        <v>0.54101243603233873</v>
      </c>
      <c r="I3207" s="150">
        <f>_xll.xlShmInterpDisc($I$3&amp;T(CalculationTrigger),C3207)</f>
        <v>0.54878188185195176</v>
      </c>
      <c r="J3207" s="157">
        <f t="shared" si="150"/>
        <v>6.012146201623056E-5</v>
      </c>
      <c r="K3207" s="158">
        <f t="shared" si="151"/>
        <v>0</v>
      </c>
      <c r="L3207" s="159">
        <f t="shared" si="152"/>
        <v>-3.2267719986356905E-4</v>
      </c>
    </row>
    <row r="3208" spans="2:12" x14ac:dyDescent="0.2">
      <c r="B3208" s="112" t="s">
        <v>2</v>
      </c>
      <c r="C3208" s="113">
        <f>_xll.qlCalendarAdvance("TARGET",C3207,B3208,"mf")</f>
        <v>58964</v>
      </c>
      <c r="D3208" s="120">
        <f>_xll.xlShmInterpRateFwd($D$3&amp;T(CalculationTrigger),C3208,,5,C3209)</f>
        <v>1.0888679345816459E-2</v>
      </c>
      <c r="E3208" s="120">
        <f>_xll.xlShmInterpRateFwd($E$3&amp;T(CalculationTrigger),C3208,,5,C3209)</f>
        <v>1.0792306381628579E-2</v>
      </c>
      <c r="F3208" s="121">
        <f>_xll.xlShmInterpRateFwd($F$3&amp;T(CalculationTrigger),C3208,,5,C3209)</f>
        <v>1.0276222280771278E-2</v>
      </c>
      <c r="G3208" s="148">
        <f>_xll.xlShmInterpDisc($G$3&amp;T(CalculationTrigger),C3208)</f>
        <v>0.53946433341160871</v>
      </c>
      <c r="H3208" s="149">
        <f>_xll.xlShmInterpDisc($H$3&amp;T(CalculationTrigger),C3208)</f>
        <v>0.54090043850392311</v>
      </c>
      <c r="I3208" s="150">
        <f>_xll.xlShmInterpDisc($I$3&amp;T(CalculationTrigger),C3208)</f>
        <v>0.54867370272696325</v>
      </c>
      <c r="J3208" s="157">
        <f t="shared" si="150"/>
        <v>6.0137177157833864E-5</v>
      </c>
      <c r="K3208" s="158">
        <f t="shared" si="151"/>
        <v>0</v>
      </c>
      <c r="L3208" s="159">
        <f t="shared" si="152"/>
        <v>-3.2276095049675266E-4</v>
      </c>
    </row>
    <row r="3209" spans="2:12" x14ac:dyDescent="0.2">
      <c r="B3209" s="112" t="s">
        <v>2</v>
      </c>
      <c r="C3209" s="113">
        <f>_xll.qlCalendarAdvance("TARGET",C3208,B3209,"mf")</f>
        <v>58971</v>
      </c>
      <c r="D3209" s="120">
        <f>_xll.xlShmInterpRateFwd($D$3&amp;T(CalculationTrigger),C3209,,5,C3210)</f>
        <v>1.0884455758091894E-2</v>
      </c>
      <c r="E3209" s="120">
        <f>_xll.xlShmInterpRateFwd($E$3&amp;T(CalculationTrigger),C3209,,5,C3210)</f>
        <v>1.0788077625779149E-2</v>
      </c>
      <c r="F3209" s="121">
        <f>_xll.xlShmInterpRateFwd($F$3&amp;T(CalculationTrigger),C3209,,5,C3210)</f>
        <v>1.027175262834612E-2</v>
      </c>
      <c r="G3209" s="148">
        <f>_xll.xlShmInterpDisc($G$3&amp;T(CalculationTrigger),C3209)</f>
        <v>0.5393517038381731</v>
      </c>
      <c r="H3209" s="149">
        <f>_xll.xlShmInterpDisc($H$3&amp;T(CalculationTrigger),C3209)</f>
        <v>0.54078850840284798</v>
      </c>
      <c r="I3209" s="150">
        <f>_xll.xlShmInterpDisc($I$3&amp;T(CalculationTrigger),C3209)</f>
        <v>0.54856559238794755</v>
      </c>
      <c r="J3209" s="157">
        <f t="shared" si="150"/>
        <v>6.0152881195923619E-5</v>
      </c>
      <c r="K3209" s="158">
        <f t="shared" si="151"/>
        <v>0</v>
      </c>
      <c r="L3209" s="159">
        <f t="shared" si="152"/>
        <v>-3.228447349457119E-4</v>
      </c>
    </row>
    <row r="3210" spans="2:12" x14ac:dyDescent="0.2">
      <c r="B3210" s="112" t="s">
        <v>2</v>
      </c>
      <c r="C3210" s="113">
        <f>_xll.qlCalendarAdvance("TARGET",C3209,B3210,"mf")</f>
        <v>58978</v>
      </c>
      <c r="D3210" s="120">
        <f>_xll.xlShmInterpRateFwd($D$3&amp;T(CalculationTrigger),C3210,,5,C3211)</f>
        <v>1.088026955273356E-2</v>
      </c>
      <c r="E3210" s="120">
        <f>_xll.xlShmInterpRateFwd($E$3&amp;T(CalculationTrigger),C3210,,5,C3211)</f>
        <v>1.0783886902581676E-2</v>
      </c>
      <c r="F3210" s="121">
        <f>_xll.xlShmInterpRateFwd($F$3&amp;T(CalculationTrigger),C3210,,5,C3211)</f>
        <v>1.0267325611618611E-2</v>
      </c>
      <c r="G3210" s="148">
        <f>_xll.xlShmInterpDisc($G$3&amp;T(CalculationTrigger),C3210)</f>
        <v>0.53923914144900342</v>
      </c>
      <c r="H3210" s="149">
        <f>_xll.xlShmInterpDisc($H$3&amp;T(CalculationTrigger),C3210)</f>
        <v>0.54067664530328674</v>
      </c>
      <c r="I3210" s="150">
        <f>_xll.xlShmInterpDisc($I$3&amp;T(CalculationTrigger),C3210)</f>
        <v>0.54845755035509614</v>
      </c>
      <c r="J3210" s="157">
        <f t="shared" si="150"/>
        <v>6.0168573863577742E-5</v>
      </c>
      <c r="K3210" s="158">
        <f t="shared" si="151"/>
        <v>0</v>
      </c>
      <c r="L3210" s="159">
        <f t="shared" si="152"/>
        <v>-3.2292855117513423E-4</v>
      </c>
    </row>
    <row r="3211" spans="2:12" x14ac:dyDescent="0.2">
      <c r="B3211" s="112" t="s">
        <v>2</v>
      </c>
      <c r="C3211" s="113">
        <f>_xll.qlCalendarAdvance("TARGET",C3210,B3211,"mf")</f>
        <v>58985</v>
      </c>
      <c r="D3211" s="120">
        <f>_xll.xlShmInterpRateFwd($D$3&amp;T(CalculationTrigger),C3211,,5,C3212)</f>
        <v>1.0876120797969728E-2</v>
      </c>
      <c r="E3211" s="120">
        <f>_xll.xlShmInterpRateFwd($E$3&amp;T(CalculationTrigger),C3211,,5,C3212)</f>
        <v>1.0779734281335253E-2</v>
      </c>
      <c r="F3211" s="121">
        <f>_xll.xlShmInterpRateFwd($F$3&amp;T(CalculationTrigger),C3211,,5,C3212)</f>
        <v>1.0262941308008285E-2</v>
      </c>
      <c r="G3211" s="148">
        <f>_xll.xlShmInterpDisc($G$3&amp;T(CalculationTrigger),C3211)</f>
        <v>0.53912664582542125</v>
      </c>
      <c r="H3211" s="149">
        <f>_xll.xlShmInterpDisc($H$3&amp;T(CalculationTrigger),C3211)</f>
        <v>0.54056484877904232</v>
      </c>
      <c r="I3211" s="150">
        <f>_xll.xlShmInterpDisc($I$3&amp;T(CalculationTrigger),C3211)</f>
        <v>0.54834957614816149</v>
      </c>
      <c r="J3211" s="157">
        <f t="shared" si="150"/>
        <v>6.0184254893869356E-5</v>
      </c>
      <c r="K3211" s="158">
        <f t="shared" si="151"/>
        <v>0</v>
      </c>
      <c r="L3211" s="159">
        <f t="shared" si="152"/>
        <v>-3.2301239714969683E-4</v>
      </c>
    </row>
    <row r="3212" spans="2:12" x14ac:dyDescent="0.2">
      <c r="B3212" s="112" t="s">
        <v>2</v>
      </c>
      <c r="C3212" s="113">
        <f>_xll.qlCalendarAdvance("TARGET",C3211,B3212,"mf")</f>
        <v>58992</v>
      </c>
      <c r="D3212" s="120">
        <f>_xll.xlShmInterpRateFwd($D$3&amp;T(CalculationTrigger),C3212,,5,C3213)</f>
        <v>1.0872009562127239E-2</v>
      </c>
      <c r="E3212" s="120">
        <f>_xll.xlShmInterpRateFwd($E$3&amp;T(CalculationTrigger),C3212,,5,C3213)</f>
        <v>1.0775619831425973E-2</v>
      </c>
      <c r="F3212" s="121">
        <f>_xll.xlShmInterpRateFwd($F$3&amp;T(CalculationTrigger),C3212,,5,C3213)</f>
        <v>1.0258599795015916E-2</v>
      </c>
      <c r="G3212" s="148">
        <f>_xll.xlShmInterpDisc($G$3&amp;T(CalculationTrigger),C3212)</f>
        <v>0.53901421654838833</v>
      </c>
      <c r="H3212" s="149">
        <f>_xll.xlShmInterpDisc($H$3&amp;T(CalculationTrigger),C3212)</f>
        <v>0.54045311840354815</v>
      </c>
      <c r="I3212" s="150">
        <f>_xll.xlShmInterpDisc($I$3&amp;T(CalculationTrigger),C3212)</f>
        <v>0.5482416692864589</v>
      </c>
      <c r="J3212" s="157">
        <f t="shared" si="150"/>
        <v>6.0199924019866885E-5</v>
      </c>
      <c r="K3212" s="158">
        <f t="shared" si="151"/>
        <v>0</v>
      </c>
      <c r="L3212" s="159">
        <f t="shared" si="152"/>
        <v>-3.2309627083408664E-4</v>
      </c>
    </row>
    <row r="3213" spans="2:12" x14ac:dyDescent="0.2">
      <c r="B3213" s="112" t="s">
        <v>2</v>
      </c>
      <c r="C3213" s="113">
        <f>_xll.qlCalendarAdvance("TARGET",C3212,B3213,"mf")</f>
        <v>58999</v>
      </c>
      <c r="D3213" s="120">
        <f>_xll.xlShmInterpRateFwd($D$3&amp;T(CalculationTrigger),C3213,,5,C3214)</f>
        <v>1.0867935913463557E-2</v>
      </c>
      <c r="E3213" s="120">
        <f>_xll.xlShmInterpRateFwd($E$3&amp;T(CalculationTrigger),C3213,,5,C3214)</f>
        <v>1.0771543622187926E-2</v>
      </c>
      <c r="F3213" s="121">
        <f>_xll.xlShmInterpRateFwd($F$3&amp;T(CalculationTrigger),C3213,,5,C3214)</f>
        <v>1.0254301150182976E-2</v>
      </c>
      <c r="G3213" s="148">
        <f>_xll.xlShmInterpDisc($G$3&amp;T(CalculationTrigger),C3213)</f>
        <v>0.5389018531985057</v>
      </c>
      <c r="H3213" s="149">
        <f>_xll.xlShmInterpDisc($H$3&amp;T(CalculationTrigger),C3213)</f>
        <v>0.54034145374986764</v>
      </c>
      <c r="I3213" s="150">
        <f>_xll.xlShmInterpDisc($I$3&amp;T(CalculationTrigger),C3213)</f>
        <v>0.54813382928886578</v>
      </c>
      <c r="J3213" s="157">
        <f t="shared" si="150"/>
        <v>6.0215580974649084E-5</v>
      </c>
      <c r="K3213" s="158">
        <f t="shared" si="151"/>
        <v>0</v>
      </c>
      <c r="L3213" s="159">
        <f t="shared" si="152"/>
        <v>-3.2318017019299572E-4</v>
      </c>
    </row>
    <row r="3214" spans="2:12" x14ac:dyDescent="0.2">
      <c r="B3214" s="112" t="s">
        <v>2</v>
      </c>
      <c r="C3214" s="113">
        <f>_xll.qlCalendarAdvance("TARGET",C3213,B3214,"mf")</f>
        <v>59006</v>
      </c>
      <c r="D3214" s="120">
        <f>_xll.xlShmInterpRateFwd($D$3&amp;T(CalculationTrigger),C3214,,5,C3215)</f>
        <v>1.086389992028839E-2</v>
      </c>
      <c r="E3214" s="120">
        <f>_xll.xlShmInterpRateFwd($E$3&amp;T(CalculationTrigger),C3214,,5,C3215)</f>
        <v>1.0767505722990078E-2</v>
      </c>
      <c r="F3214" s="121">
        <f>_xll.xlShmInterpRateFwd($F$3&amp;T(CalculationTrigger),C3214,,5,C3215)</f>
        <v>1.0250045450958435E-2</v>
      </c>
      <c r="G3214" s="148">
        <f>_xll.xlShmInterpDisc($G$3&amp;T(CalculationTrigger),C3214)</f>
        <v>0.5387895553560148</v>
      </c>
      <c r="H3214" s="149">
        <f>_xll.xlShmInterpDisc($H$3&amp;T(CalculationTrigger),C3214)</f>
        <v>0.54022985439069493</v>
      </c>
      <c r="I3214" s="150">
        <f>_xll.xlShmInterpDisc($I$3&amp;T(CalculationTrigger),C3214)</f>
        <v>0.54802605567382146</v>
      </c>
      <c r="J3214" s="157">
        <f t="shared" si="150"/>
        <v>6.0231225491284939E-5</v>
      </c>
      <c r="K3214" s="158">
        <f t="shared" si="151"/>
        <v>0</v>
      </c>
      <c r="L3214" s="159">
        <f t="shared" si="152"/>
        <v>-3.2326409319109679E-4</v>
      </c>
    </row>
    <row r="3215" spans="2:12" x14ac:dyDescent="0.2">
      <c r="B3215" s="112" t="s">
        <v>2</v>
      </c>
      <c r="C3215" s="113">
        <f>_xll.qlCalendarAdvance("TARGET",C3214,B3215,"mf")</f>
        <v>59013</v>
      </c>
      <c r="D3215" s="120">
        <f>_xll.xlShmInterpRateFwd($D$3&amp;T(CalculationTrigger),C3215,,5,C3216)</f>
        <v>1.0859901650894191E-2</v>
      </c>
      <c r="E3215" s="120">
        <f>_xll.xlShmInterpRateFwd($E$3&amp;T(CalculationTrigger),C3215,,5,C3216)</f>
        <v>1.0763506203184142E-2</v>
      </c>
      <c r="F3215" s="121">
        <f>_xll.xlShmInterpRateFwd($F$3&amp;T(CalculationTrigger),C3215,,5,C3216)</f>
        <v>1.0245832774849336E-2</v>
      </c>
      <c r="G3215" s="148">
        <f>_xll.xlShmInterpDisc($G$3&amp;T(CalculationTrigger),C3215)</f>
        <v>0.53867732260079715</v>
      </c>
      <c r="H3215" s="149">
        <f>_xll.xlShmInterpDisc($H$3&amp;T(CalculationTrigger),C3215)</f>
        <v>0.54011831989835468</v>
      </c>
      <c r="I3215" s="150">
        <f>_xll.xlShmInterpDisc($I$3&amp;T(CalculationTrigger),C3215)</f>
        <v>0.54791834795932837</v>
      </c>
      <c r="J3215" s="157">
        <f t="shared" si="150"/>
        <v>6.0246857302841231E-5</v>
      </c>
      <c r="K3215" s="158">
        <f t="shared" si="151"/>
        <v>0</v>
      </c>
      <c r="L3215" s="159">
        <f t="shared" si="152"/>
        <v>-3.2334803779307796E-4</v>
      </c>
    </row>
    <row r="3216" spans="2:12" x14ac:dyDescent="0.2">
      <c r="B3216" s="112" t="s">
        <v>2</v>
      </c>
      <c r="C3216" s="113">
        <f>_xll.qlCalendarAdvance("TARGET",C3215,B3216,"mf")</f>
        <v>59020</v>
      </c>
      <c r="D3216" s="120">
        <f>_xll.xlShmInterpRateFwd($D$3&amp;T(CalculationTrigger),C3216,,5,C3217)</f>
        <v>1.0855941173521408E-2</v>
      </c>
      <c r="E3216" s="120">
        <f>_xll.xlShmInterpRateFwd($E$3&amp;T(CalculationTrigger),C3216,,5,C3217)</f>
        <v>1.0759545132098796E-2</v>
      </c>
      <c r="F3216" s="121">
        <f>_xll.xlShmInterpRateFwd($F$3&amp;T(CalculationTrigger),C3216,,5,C3217)</f>
        <v>1.0241663199339718E-2</v>
      </c>
      <c r="G3216" s="148">
        <f>_xll.xlShmInterpDisc($G$3&amp;T(CalculationTrigger),C3216)</f>
        <v>0.53856515451237463</v>
      </c>
      <c r="H3216" s="149">
        <f>_xll.xlShmInterpDisc($H$3&amp;T(CalculationTrigger),C3216)</f>
        <v>0.54000684984480274</v>
      </c>
      <c r="I3216" s="150">
        <f>_xll.xlShmInterpDisc($I$3&amp;T(CalculationTrigger),C3216)</f>
        <v>0.54781070566295176</v>
      </c>
      <c r="J3216" s="157">
        <f t="shared" si="150"/>
        <v>6.0262476142405092E-5</v>
      </c>
      <c r="K3216" s="158">
        <f t="shared" si="151"/>
        <v>0</v>
      </c>
      <c r="L3216" s="159">
        <f t="shared" si="152"/>
        <v>-3.2343200196362849E-4</v>
      </c>
    </row>
    <row r="3217" spans="2:12" x14ac:dyDescent="0.2">
      <c r="B3217" s="112" t="s">
        <v>2</v>
      </c>
      <c r="C3217" s="113">
        <f>_xll.qlCalendarAdvance("TARGET",C3216,B3217,"mf")</f>
        <v>59027</v>
      </c>
      <c r="D3217" s="120">
        <f>_xll.xlShmInterpRateFwd($D$3&amp;T(CalculationTrigger),C3217,,5,C3218)</f>
        <v>1.0852018556474326E-2</v>
      </c>
      <c r="E3217" s="120">
        <f>_xll.xlShmInterpRateFwd($E$3&amp;T(CalculationTrigger),C3217,,5,C3218)</f>
        <v>1.0755622579103388E-2</v>
      </c>
      <c r="F3217" s="121">
        <f>_xll.xlShmInterpRateFwd($F$3&amp;T(CalculationTrigger),C3217,,5,C3218)</f>
        <v>1.0237536801954331E-2</v>
      </c>
      <c r="G3217" s="148">
        <f>_xll.xlShmInterpDisc($G$3&amp;T(CalculationTrigger),C3217)</f>
        <v>0.53845305066991045</v>
      </c>
      <c r="H3217" s="149">
        <f>_xll.xlShmInterpDisc($H$3&amp;T(CalculationTrigger),C3217)</f>
        <v>0.53989544380162635</v>
      </c>
      <c r="I3217" s="150">
        <f>_xll.xlShmInterpDisc($I$3&amp;T(CalculationTrigger),C3217)</f>
        <v>0.54770312830182011</v>
      </c>
      <c r="J3217" s="157">
        <f t="shared" si="150"/>
        <v>6.027808174304134E-5</v>
      </c>
      <c r="K3217" s="158">
        <f t="shared" si="151"/>
        <v>0</v>
      </c>
      <c r="L3217" s="159">
        <f t="shared" si="152"/>
        <v>-3.2351598366742878E-4</v>
      </c>
    </row>
    <row r="3218" spans="2:12" x14ac:dyDescent="0.2">
      <c r="B3218" s="112" t="s">
        <v>2</v>
      </c>
      <c r="C3218" s="113">
        <f>_xll.qlCalendarAdvance("TARGET",C3217,B3218,"mf")</f>
        <v>59034</v>
      </c>
      <c r="D3218" s="120">
        <f>_xll.xlShmInterpRateFwd($D$3&amp;T(CalculationTrigger),C3218,,5,C3219)</f>
        <v>1.0848133868051554E-2</v>
      </c>
      <c r="E3218" s="120">
        <f>_xll.xlShmInterpRateFwd($E$3&amp;T(CalculationTrigger),C3218,,5,C3219)</f>
        <v>1.0751738613544221E-2</v>
      </c>
      <c r="F3218" s="121">
        <f>_xll.xlShmInterpRateFwd($F$3&amp;T(CalculationTrigger),C3218,,5,C3219)</f>
        <v>1.0233453660119633E-2</v>
      </c>
      <c r="G3218" s="148">
        <f>_xll.xlShmInterpDisc($G$3&amp;T(CalculationTrigger),C3218)</f>
        <v>0.53834101065220863</v>
      </c>
      <c r="H3218" s="149">
        <f>_xll.xlShmInterpDisc($H$3&amp;T(CalculationTrigger),C3218)</f>
        <v>0.53978410134004418</v>
      </c>
      <c r="I3218" s="150">
        <f>_xll.xlShmInterpDisc($I$3&amp;T(CalculationTrigger),C3218)</f>
        <v>0.54759561539262502</v>
      </c>
      <c r="J3218" s="157">
        <f t="shared" si="150"/>
        <v>6.0293673837817555E-5</v>
      </c>
      <c r="K3218" s="158">
        <f t="shared" si="151"/>
        <v>0</v>
      </c>
      <c r="L3218" s="159">
        <f t="shared" si="152"/>
        <v>-3.2359998086915569E-4</v>
      </c>
    </row>
    <row r="3219" spans="2:12" x14ac:dyDescent="0.2">
      <c r="B3219" s="112" t="s">
        <v>2</v>
      </c>
      <c r="C3219" s="113">
        <f>_xll.qlCalendarAdvance("TARGET",C3218,B3219,"mf")</f>
        <v>59041</v>
      </c>
      <c r="D3219" s="120">
        <f>_xll.xlShmInterpRateFwd($D$3&amp;T(CalculationTrigger),C3219,,5,C3220)</f>
        <v>1.0844287176534453E-2</v>
      </c>
      <c r="E3219" s="120">
        <f>_xll.xlShmInterpRateFwd($E$3&amp;T(CalculationTrigger),C3219,,5,C3220)</f>
        <v>1.074789330478511E-2</v>
      </c>
      <c r="F3219" s="121">
        <f>_xll.xlShmInterpRateFwd($F$3&amp;T(CalculationTrigger),C3219,,5,C3220)</f>
        <v>1.0229413851407026E-2</v>
      </c>
      <c r="G3219" s="148">
        <f>_xll.xlShmInterpDisc($G$3&amp;T(CalculationTrigger),C3219)</f>
        <v>0.53822903403771438</v>
      </c>
      <c r="H3219" s="149">
        <f>_xll.xlShmInterpDisc($H$3&amp;T(CalculationTrigger),C3219)</f>
        <v>0.53967282203090672</v>
      </c>
      <c r="I3219" s="150">
        <f>_xll.xlShmInterpDisc($I$3&amp;T(CalculationTrigger),C3219)</f>
        <v>0.54748816645162246</v>
      </c>
      <c r="J3219" s="157">
        <f t="shared" si="150"/>
        <v>6.030925215981667E-5</v>
      </c>
      <c r="K3219" s="158">
        <f t="shared" si="151"/>
        <v>0</v>
      </c>
      <c r="L3219" s="159">
        <f t="shared" si="152"/>
        <v>-3.2368399153350771E-4</v>
      </c>
    </row>
    <row r="3220" spans="2:12" x14ac:dyDescent="0.2">
      <c r="B3220" s="112" t="s">
        <v>2</v>
      </c>
      <c r="C3220" s="113">
        <f>_xll.qlCalendarAdvance("TARGET",C3219,B3220,"mf")</f>
        <v>59048</v>
      </c>
      <c r="D3220" s="120">
        <f>_xll.xlShmInterpRateFwd($D$3&amp;T(CalculationTrigger),C3220,,5,C3221)</f>
        <v>1.0840478550210308E-2</v>
      </c>
      <c r="E3220" s="120">
        <f>_xll.xlShmInterpRateFwd($E$3&amp;T(CalculationTrigger),C3220,,5,C3221)</f>
        <v>1.0744086722178416E-2</v>
      </c>
      <c r="F3220" s="121">
        <f>_xll.xlShmInterpRateFwd($F$3&amp;T(CalculationTrigger),C3220,,5,C3221)</f>
        <v>1.0225417453278053E-2</v>
      </c>
      <c r="G3220" s="148">
        <f>_xll.xlShmInterpDisc($G$3&amp;T(CalculationTrigger),C3220)</f>
        <v>0.53811712040451454</v>
      </c>
      <c r="H3220" s="149">
        <f>_xll.xlShmInterpDisc($H$3&amp;T(CalculationTrigger),C3220)</f>
        <v>0.53956160544469645</v>
      </c>
      <c r="I3220" s="150">
        <f>_xll.xlShmInterpDisc($I$3&amp;T(CalculationTrigger),C3220)</f>
        <v>0.5473807809946315</v>
      </c>
      <c r="J3220" s="157">
        <f t="shared" si="150"/>
        <v>6.0324816442106793E-5</v>
      </c>
      <c r="K3220" s="158">
        <f t="shared" si="151"/>
        <v>0</v>
      </c>
      <c r="L3220" s="159">
        <f t="shared" si="152"/>
        <v>-3.2376801362515563E-4</v>
      </c>
    </row>
    <row r="3221" spans="2:12" x14ac:dyDescent="0.2">
      <c r="B3221" s="112" t="s">
        <v>2</v>
      </c>
      <c r="C3221" s="113">
        <f>_xll.qlCalendarAdvance("TARGET",C3220,B3221,"mf")</f>
        <v>59055</v>
      </c>
      <c r="D3221" s="120">
        <f>_xll.xlShmInterpRateFwd($D$3&amp;T(CalculationTrigger),C3221,,5,C3222)</f>
        <v>1.083670805733177E-2</v>
      </c>
      <c r="E3221" s="120">
        <f>_xll.xlShmInterpRateFwd($E$3&amp;T(CalculationTrigger),C3221,,5,C3222)</f>
        <v>1.074031893505346E-2</v>
      </c>
      <c r="F3221" s="121">
        <f>_xll.xlShmInterpRateFwd($F$3&amp;T(CalculationTrigger),C3221,,5,C3222)</f>
        <v>1.0221464543188631E-2</v>
      </c>
      <c r="G3221" s="148">
        <f>_xll.xlShmInterpDisc($G$3&amp;T(CalculationTrigger),C3221)</f>
        <v>0.53800526933033777</v>
      </c>
      <c r="H3221" s="149">
        <f>_xll.xlShmInterpDisc($H$3&amp;T(CalculationTrigger),C3221)</f>
        <v>0.53945045115152812</v>
      </c>
      <c r="I3221" s="150">
        <f>_xll.xlShmInterpDisc($I$3&amp;T(CalculationTrigger),C3221)</f>
        <v>0.54727345853703568</v>
      </c>
      <c r="J3221" s="157">
        <f t="shared" si="150"/>
        <v>6.0340366417758814E-5</v>
      </c>
      <c r="K3221" s="158">
        <f t="shared" si="151"/>
        <v>0</v>
      </c>
      <c r="L3221" s="159">
        <f t="shared" si="152"/>
        <v>-3.2385204510879221E-4</v>
      </c>
    </row>
    <row r="3222" spans="2:12" x14ac:dyDescent="0.2">
      <c r="B3222" s="112" t="s">
        <v>2</v>
      </c>
      <c r="C3222" s="113">
        <f>_xll.qlCalendarAdvance("TARGET",C3221,B3222,"mf")</f>
        <v>59062</v>
      </c>
      <c r="D3222" s="120">
        <f>_xll.xlShmInterpRateFwd($D$3&amp;T(CalculationTrigger),C3222,,5,C3223)</f>
        <v>1.0832975766250082E-2</v>
      </c>
      <c r="E3222" s="120">
        <f>_xll.xlShmInterpRateFwd($E$3&amp;T(CalculationTrigger),C3222,,5,C3223)</f>
        <v>1.073659001280341E-2</v>
      </c>
      <c r="F3222" s="121">
        <f>_xll.xlShmInterpRateFwd($F$3&amp;T(CalculationTrigger),C3222,,5,C3223)</f>
        <v>1.0217555198716463E-2</v>
      </c>
      <c r="G3222" s="148">
        <f>_xll.xlShmInterpDisc($G$3&amp;T(CalculationTrigger),C3222)</f>
        <v>0.53789348039255502</v>
      </c>
      <c r="H3222" s="149">
        <f>_xll.xlShmInterpDisc($H$3&amp;T(CalculationTrigger),C3222)</f>
        <v>0.53933935872114935</v>
      </c>
      <c r="I3222" s="150">
        <f>_xll.xlShmInterpDisc($I$3&amp;T(CalculationTrigger),C3222)</f>
        <v>0.54716619859378335</v>
      </c>
      <c r="J3222" s="157">
        <f t="shared" si="150"/>
        <v>6.0355901819848914E-5</v>
      </c>
      <c r="K3222" s="158">
        <f t="shared" si="151"/>
        <v>0</v>
      </c>
      <c r="L3222" s="159">
        <f t="shared" si="152"/>
        <v>-3.2393608394909766E-4</v>
      </c>
    </row>
    <row r="3223" spans="2:12" x14ac:dyDescent="0.2">
      <c r="B3223" s="112" t="s">
        <v>2</v>
      </c>
      <c r="C3223" s="113">
        <f>_xll.qlCalendarAdvance("TARGET",C3222,B3223,"mf")</f>
        <v>59069</v>
      </c>
      <c r="D3223" s="120">
        <f>_xll.xlShmInterpRateFwd($D$3&amp;T(CalculationTrigger),C3223,,5,C3224)</f>
        <v>1.0829281745160244E-2</v>
      </c>
      <c r="E3223" s="120">
        <f>_xll.xlShmInterpRateFwd($E$3&amp;T(CalculationTrigger),C3223,,5,C3224)</f>
        <v>1.0732900024728901E-2</v>
      </c>
      <c r="F3223" s="121">
        <f>_xll.xlShmInterpRateFwd($F$3&amp;T(CalculationTrigger),C3223,,5,C3224)</f>
        <v>1.0213689497236734E-2</v>
      </c>
      <c r="G3223" s="148">
        <f>_xll.xlShmInterpDisc($G$3&amp;T(CalculationTrigger),C3223)</f>
        <v>0.53778175316817911</v>
      </c>
      <c r="H3223" s="149">
        <f>_xll.xlShmInterpDisc($H$3&amp;T(CalculationTrigger),C3223)</f>
        <v>0.53922832772294016</v>
      </c>
      <c r="I3223" s="150">
        <f>_xll.xlShmInterpDisc($I$3&amp;T(CalculationTrigger),C3223)</f>
        <v>0.54705900067938673</v>
      </c>
      <c r="J3223" s="157">
        <f t="shared" si="150"/>
        <v>6.0371422381450957E-5</v>
      </c>
      <c r="K3223" s="158">
        <f t="shared" si="151"/>
        <v>0</v>
      </c>
      <c r="L3223" s="159">
        <f t="shared" si="152"/>
        <v>-3.240201281107553E-4</v>
      </c>
    </row>
    <row r="3224" spans="2:12" x14ac:dyDescent="0.2">
      <c r="B3224" s="112" t="s">
        <v>2</v>
      </c>
      <c r="C3224" s="113">
        <f>_xll.qlCalendarAdvance("TARGET",C3223,B3224,"mf")</f>
        <v>59076</v>
      </c>
      <c r="D3224" s="120">
        <f>_xll.xlShmInterpRateFwd($D$3&amp;T(CalculationTrigger),C3224,,5,C3225)</f>
        <v>1.0825626062425332E-2</v>
      </c>
      <c r="E3224" s="120">
        <f>_xll.xlShmInterpRateFwd($E$3&amp;T(CalculationTrigger),C3224,,5,C3225)</f>
        <v>1.0729249040229157E-2</v>
      </c>
      <c r="F3224" s="121">
        <f>_xll.xlShmInterpRateFwd($F$3&amp;T(CalculationTrigger),C3224,,5,C3225)</f>
        <v>1.0209867516362239E-2</v>
      </c>
      <c r="G3224" s="148">
        <f>_xll.xlShmInterpDisc($G$3&amp;T(CalculationTrigger),C3224)</f>
        <v>0.53767008723386622</v>
      </c>
      <c r="H3224" s="149">
        <f>_xll.xlShmInterpDisc($H$3&amp;T(CalculationTrigger),C3224)</f>
        <v>0.53911735772591418</v>
      </c>
      <c r="I3224" s="150">
        <f>_xll.xlShmInterpDisc($I$3&amp;T(CalculationTrigger),C3224)</f>
        <v>0.5469518643079242</v>
      </c>
      <c r="J3224" s="157">
        <f t="shared" si="150"/>
        <v>6.0386927835634076E-5</v>
      </c>
      <c r="K3224" s="158">
        <f t="shared" si="151"/>
        <v>0</v>
      </c>
      <c r="L3224" s="159">
        <f t="shared" si="152"/>
        <v>-3.2410417555845604E-4</v>
      </c>
    </row>
    <row r="3225" spans="2:12" x14ac:dyDescent="0.2">
      <c r="B3225" s="112" t="s">
        <v>2</v>
      </c>
      <c r="C3225" s="113">
        <f>_xll.qlCalendarAdvance("TARGET",C3224,B3225,"mf")</f>
        <v>59083</v>
      </c>
      <c r="D3225" s="120">
        <f>_xll.xlShmInterpRateFwd($D$3&amp;T(CalculationTrigger),C3225,,5,C3226)</f>
        <v>1.0822008786298524E-2</v>
      </c>
      <c r="E3225" s="120">
        <f>_xll.xlShmInterpRateFwd($E$3&amp;T(CalculationTrigger),C3225,,5,C3226)</f>
        <v>1.072563712862825E-2</v>
      </c>
      <c r="F3225" s="121">
        <f>_xll.xlShmInterpRateFwd($F$3&amp;T(CalculationTrigger),C3225,,5,C3226)</f>
        <v>1.0206089333503254E-2</v>
      </c>
      <c r="G3225" s="148">
        <f>_xll.xlShmInterpDisc($G$3&amp;T(CalculationTrigger),C3225)</f>
        <v>0.53755848216591473</v>
      </c>
      <c r="H3225" s="149">
        <f>_xll.xlShmInterpDisc($H$3&amp;T(CalculationTrigger),C3225)</f>
        <v>0.53900644829871802</v>
      </c>
      <c r="I3225" s="150">
        <f>_xll.xlShmInterpDisc($I$3&amp;T(CalculationTrigger),C3225)</f>
        <v>0.54684478899303812</v>
      </c>
      <c r="J3225" s="157">
        <f t="shared" si="150"/>
        <v>6.040241791547267E-5</v>
      </c>
      <c r="K3225" s="158">
        <f t="shared" si="151"/>
        <v>0</v>
      </c>
      <c r="L3225" s="159">
        <f t="shared" si="152"/>
        <v>-3.2418822425687424E-4</v>
      </c>
    </row>
    <row r="3226" spans="2:12" x14ac:dyDescent="0.2">
      <c r="B3226" s="112" t="s">
        <v>2</v>
      </c>
      <c r="C3226" s="113">
        <f>_xll.qlCalendarAdvance("TARGET",C3225,B3226,"mf")</f>
        <v>59090</v>
      </c>
      <c r="D3226" s="120">
        <f>_xll.xlShmInterpRateFwd($D$3&amp;T(CalculationTrigger),C3226,,5,C3227)</f>
        <v>1.08184299850505E-2</v>
      </c>
      <c r="E3226" s="120">
        <f>_xll.xlShmInterpRateFwd($E$3&amp;T(CalculationTrigger),C3226,,5,C3227)</f>
        <v>1.0722064359285138E-2</v>
      </c>
      <c r="F3226" s="121">
        <f>_xll.xlShmInterpRateFwd($F$3&amp;T(CalculationTrigger),C3226,,5,C3227)</f>
        <v>1.0202355026197641E-2</v>
      </c>
      <c r="G3226" s="148">
        <f>_xll.xlShmInterpDisc($G$3&amp;T(CalculationTrigger),C3226)</f>
        <v>0.53744693754026651</v>
      </c>
      <c r="H3226" s="149">
        <f>_xll.xlShmInterpDisc($H$3&amp;T(CalculationTrigger),C3226)</f>
        <v>0.53889559900963213</v>
      </c>
      <c r="I3226" s="150">
        <f>_xll.xlShmInterpDisc($I$3&amp;T(CalculationTrigger),C3226)</f>
        <v>0.54673777424793724</v>
      </c>
      <c r="J3226" s="157">
        <f t="shared" si="150"/>
        <v>6.0417892354041335E-5</v>
      </c>
      <c r="K3226" s="158">
        <f t="shared" si="151"/>
        <v>0</v>
      </c>
      <c r="L3226" s="159">
        <f t="shared" si="152"/>
        <v>-3.2427227217070282E-4</v>
      </c>
    </row>
    <row r="3227" spans="2:12" x14ac:dyDescent="0.2">
      <c r="B3227" s="112" t="s">
        <v>2</v>
      </c>
      <c r="C3227" s="113">
        <f>_xll.qlCalendarAdvance("TARGET",C3226,B3227,"mf")</f>
        <v>59097</v>
      </c>
      <c r="D3227" s="120">
        <f>_xll.xlShmInterpRateFwd($D$3&amp;T(CalculationTrigger),C3227,,5,C3228)</f>
        <v>1.08148897269984E-2</v>
      </c>
      <c r="E3227" s="120">
        <f>_xll.xlShmInterpRateFwd($E$3&amp;T(CalculationTrigger),C3227,,5,C3228)</f>
        <v>1.0718530801564707E-2</v>
      </c>
      <c r="F3227" s="121">
        <f>_xll.xlShmInterpRateFwd($F$3&amp;T(CalculationTrigger),C3227,,5,C3228)</f>
        <v>1.0198664671925524E-2</v>
      </c>
      <c r="G3227" s="148">
        <f>_xll.xlShmInterpDisc($G$3&amp;T(CalculationTrigger),C3227)</f>
        <v>0.53733545293250695</v>
      </c>
      <c r="H3227" s="149">
        <f>_xll.xlShmInterpDisc($H$3&amp;T(CalculationTrigger),C3227)</f>
        <v>0.53878480942657092</v>
      </c>
      <c r="I3227" s="150">
        <f>_xll.xlShmInterpDisc($I$3&amp;T(CalculationTrigger),C3227)</f>
        <v>0.54663081958539561</v>
      </c>
      <c r="J3227" s="157">
        <f t="shared" si="150"/>
        <v>6.043335088441243E-5</v>
      </c>
      <c r="K3227" s="158">
        <f t="shared" si="151"/>
        <v>0</v>
      </c>
      <c r="L3227" s="159">
        <f t="shared" si="152"/>
        <v>-3.2435631726461853E-4</v>
      </c>
    </row>
    <row r="3228" spans="2:12" x14ac:dyDescent="0.2">
      <c r="B3228" s="112" t="s">
        <v>2</v>
      </c>
      <c r="C3228" s="113">
        <f>_xll.qlCalendarAdvance("TARGET",C3227,B3228,"mf")</f>
        <v>59104</v>
      </c>
      <c r="D3228" s="120">
        <f>_xll.xlShmInterpRateFwd($D$3&amp;T(CalculationTrigger),C3228,,5,C3229)</f>
        <v>1.0811388080407382E-2</v>
      </c>
      <c r="E3228" s="120">
        <f>_xll.xlShmInterpRateFwd($E$3&amp;T(CalculationTrigger),C3228,,5,C3229)</f>
        <v>1.071503652480882E-2</v>
      </c>
      <c r="F3228" s="121">
        <f>_xll.xlShmInterpRateFwd($F$3&amp;T(CalculationTrigger),C3228,,5,C3229)</f>
        <v>1.019501834816141E-2</v>
      </c>
      <c r="G3228" s="148">
        <f>_xll.xlShmInterpDisc($G$3&amp;T(CalculationTrigger),C3228)</f>
        <v>0.53722402791786483</v>
      </c>
      <c r="H3228" s="149">
        <f>_xll.xlShmInterpDisc($H$3&amp;T(CalculationTrigger),C3228)</f>
        <v>0.53867407911708287</v>
      </c>
      <c r="I3228" s="150">
        <f>_xll.xlShmInterpDisc($I$3&amp;T(CalculationTrigger),C3228)</f>
        <v>0.54652392451775345</v>
      </c>
      <c r="J3228" s="157">
        <f t="shared" si="150"/>
        <v>6.044879323965851E-5</v>
      </c>
      <c r="K3228" s="158">
        <f t="shared" si="151"/>
        <v>0</v>
      </c>
      <c r="L3228" s="159">
        <f t="shared" si="152"/>
        <v>-3.2444035750330675E-4</v>
      </c>
    </row>
    <row r="3229" spans="2:12" x14ac:dyDescent="0.2">
      <c r="B3229" s="112" t="s">
        <v>2</v>
      </c>
      <c r="C3229" s="113">
        <f>_xll.qlCalendarAdvance("TARGET",C3228,B3229,"mf")</f>
        <v>59111</v>
      </c>
      <c r="D3229" s="120">
        <f>_xll.xlShmInterpRateFwd($D$3&amp;T(CalculationTrigger),C3229,,5,C3230)</f>
        <v>1.0807925113583272E-2</v>
      </c>
      <c r="E3229" s="120">
        <f>_xll.xlShmInterpRateFwd($E$3&amp;T(CalculationTrigger),C3229,,5,C3230)</f>
        <v>1.0711581598388434E-2</v>
      </c>
      <c r="F3229" s="121">
        <f>_xll.xlShmInterpRateFwd($F$3&amp;T(CalculationTrigger),C3229,,5,C3230)</f>
        <v>1.0191416132461072E-2</v>
      </c>
      <c r="G3229" s="148">
        <f>_xll.xlShmInterpDisc($G$3&amp;T(CalculationTrigger),C3229)</f>
        <v>0.53711266207121311</v>
      </c>
      <c r="H3229" s="149">
        <f>_xll.xlShmInterpDisc($H$3&amp;T(CalculationTrigger),C3229)</f>
        <v>0.53856340764835098</v>
      </c>
      <c r="I3229" s="150">
        <f>_xll.xlShmInterpDisc($I$3&amp;T(CalculationTrigger),C3229)</f>
        <v>0.54641708855691751</v>
      </c>
      <c r="J3229" s="157">
        <f t="shared" si="150"/>
        <v>6.0464219152852396E-5</v>
      </c>
      <c r="K3229" s="158">
        <f t="shared" si="151"/>
        <v>0</v>
      </c>
      <c r="L3229" s="159">
        <f t="shared" si="152"/>
        <v>-3.2452439085145729E-4</v>
      </c>
    </row>
    <row r="3230" spans="2:12" x14ac:dyDescent="0.2">
      <c r="B3230" s="112" t="s">
        <v>2</v>
      </c>
      <c r="C3230" s="113">
        <f>_xll.qlCalendarAdvance("TARGET",C3229,B3230,"mf")</f>
        <v>59118</v>
      </c>
      <c r="D3230" s="120">
        <f>_xll.xlShmInterpRateFwd($D$3&amp;T(CalculationTrigger),C3230,,5,C3231)</f>
        <v>1.0804500894756749E-2</v>
      </c>
      <c r="E3230" s="120">
        <f>_xll.xlShmInterpRateFwd($E$3&amp;T(CalculationTrigger),C3230,,5,C3231)</f>
        <v>1.0708166091605149E-2</v>
      </c>
      <c r="F3230" s="121">
        <f>_xll.xlShmInterpRateFwd($F$3&amp;T(CalculationTrigger),C3230,,5,C3231)</f>
        <v>1.0187858102224095E-2</v>
      </c>
      <c r="G3230" s="148">
        <f>_xll.xlShmInterpDisc($G$3&amp;T(CalculationTrigger),C3230)</f>
        <v>0.53700135496706891</v>
      </c>
      <c r="H3230" s="149">
        <f>_xll.xlShmInterpDisc($H$3&amp;T(CalculationTrigger),C3230)</f>
        <v>0.53845279458719286</v>
      </c>
      <c r="I3230" s="150">
        <f>_xll.xlShmInterpDisc($I$3&amp;T(CalculationTrigger),C3230)</f>
        <v>0.54631031121436058</v>
      </c>
      <c r="J3230" s="157">
        <f t="shared" si="150"/>
        <v>6.0479628357067064E-5</v>
      </c>
      <c r="K3230" s="158">
        <f t="shared" si="151"/>
        <v>0</v>
      </c>
      <c r="L3230" s="159">
        <f t="shared" si="152"/>
        <v>-3.2460841527374968E-4</v>
      </c>
    </row>
    <row r="3231" spans="2:12" x14ac:dyDescent="0.2">
      <c r="B3231" s="112" t="s">
        <v>2</v>
      </c>
      <c r="C3231" s="113">
        <f>_xll.qlCalendarAdvance("TARGET",C3230,B3231,"mf")</f>
        <v>59125</v>
      </c>
      <c r="D3231" s="120">
        <f>_xll.xlShmInterpRateFwd($D$3&amp;T(CalculationTrigger),C3231,,5,C3232)</f>
        <v>1.0801115492286037E-2</v>
      </c>
      <c r="E3231" s="120">
        <f>_xll.xlShmInterpRateFwd($E$3&amp;T(CalculationTrigger),C3231,,5,C3232)</f>
        <v>1.070479007388233E-2</v>
      </c>
      <c r="F3231" s="121">
        <f>_xll.xlShmInterpRateFwd($F$3&amp;T(CalculationTrigger),C3231,,5,C3232)</f>
        <v>1.0184344335041354E-2</v>
      </c>
      <c r="G3231" s="148">
        <f>_xll.xlShmInterpDisc($G$3&amp;T(CalculationTrigger),C3231)</f>
        <v>0.53689010617959432</v>
      </c>
      <c r="H3231" s="149">
        <f>_xll.xlShmInterpDisc($H$3&amp;T(CalculationTrigger),C3231)</f>
        <v>0.53834223950006177</v>
      </c>
      <c r="I3231" s="150">
        <f>_xll.xlShmInterpDisc($I$3&amp;T(CalculationTrigger),C3231)</f>
        <v>0.54620359200112323</v>
      </c>
      <c r="J3231" s="157">
        <f t="shared" si="150"/>
        <v>6.0495020585373273E-5</v>
      </c>
      <c r="K3231" s="158">
        <f t="shared" si="151"/>
        <v>0</v>
      </c>
      <c r="L3231" s="159">
        <f t="shared" si="152"/>
        <v>-3.2469242873487281E-4</v>
      </c>
    </row>
    <row r="3232" spans="2:12" x14ac:dyDescent="0.2">
      <c r="B3232" s="112" t="s">
        <v>2</v>
      </c>
      <c r="C3232" s="113">
        <f>_xll.qlCalendarAdvance("TARGET",C3231,B3232,"mf")</f>
        <v>59132</v>
      </c>
      <c r="D3232" s="120">
        <f>_xll.xlShmInterpRateFwd($D$3&amp;T(CalculationTrigger),C3232,,5,C3233)</f>
        <v>1.0797768974402086E-2</v>
      </c>
      <c r="E3232" s="120">
        <f>_xll.xlShmInterpRateFwd($E$3&amp;T(CalculationTrigger),C3232,,5,C3233)</f>
        <v>1.070145361451607E-2</v>
      </c>
      <c r="F3232" s="121">
        <f>_xll.xlShmInterpRateFwd($F$3&amp;T(CalculationTrigger),C3232,,5,C3233)</f>
        <v>1.0180874908307009E-2</v>
      </c>
      <c r="G3232" s="148">
        <f>_xll.xlShmInterpDisc($G$3&amp;T(CalculationTrigger),C3232)</f>
        <v>0.53677891528259558</v>
      </c>
      <c r="H3232" s="149">
        <f>_xll.xlShmInterpDisc($H$3&amp;T(CalculationTrigger),C3232)</f>
        <v>0.53823174195304546</v>
      </c>
      <c r="I3232" s="150">
        <f>_xll.xlShmInterpDisc($I$3&amp;T(CalculationTrigger),C3232)</f>
        <v>0.54609693042781227</v>
      </c>
      <c r="J3232" s="157">
        <f t="shared" si="150"/>
        <v>6.051039557084446E-5</v>
      </c>
      <c r="K3232" s="158">
        <f t="shared" si="151"/>
        <v>0</v>
      </c>
      <c r="L3232" s="159">
        <f t="shared" si="152"/>
        <v>-3.2477642919950074E-4</v>
      </c>
    </row>
    <row r="3233" spans="2:12" x14ac:dyDescent="0.2">
      <c r="B3233" s="112" t="s">
        <v>2</v>
      </c>
      <c r="C3233" s="113">
        <f>_xll.qlCalendarAdvance("TARGET",C3232,B3233,"mf")</f>
        <v>59139</v>
      </c>
      <c r="D3233" s="120">
        <f>_xll.xlShmInterpRateFwd($D$3&amp;T(CalculationTrigger),C3233,,5,C3234)</f>
        <v>1.0794461409451814E-2</v>
      </c>
      <c r="E3233" s="120">
        <f>_xll.xlShmInterpRateFwd($E$3&amp;T(CalculationTrigger),C3233,,5,C3234)</f>
        <v>1.0698156782912652E-2</v>
      </c>
      <c r="F3233" s="121">
        <f>_xll.xlShmInterpRateFwd($F$3&amp;T(CalculationTrigger),C3233,,5,C3234)</f>
        <v>1.0177449899635472E-2</v>
      </c>
      <c r="G3233" s="148">
        <f>_xll.xlShmInterpDisc($G$3&amp;T(CalculationTrigger),C3233)</f>
        <v>0.53666778184952457</v>
      </c>
      <c r="H3233" s="149">
        <f>_xll.xlShmInterpDisc($H$3&amp;T(CalculationTrigger),C3233)</f>
        <v>0.53812130151186799</v>
      </c>
      <c r="I3233" s="150">
        <f>_xll.xlShmInterpDisc($I$3&amp;T(CalculationTrigger),C3233)</f>
        <v>0.54599032600460295</v>
      </c>
      <c r="J3233" s="157">
        <f t="shared" si="150"/>
        <v>6.0525753046554287E-5</v>
      </c>
      <c r="K3233" s="158">
        <f t="shared" si="151"/>
        <v>0</v>
      </c>
      <c r="L3233" s="159">
        <f t="shared" si="152"/>
        <v>-3.2486041463232761E-4</v>
      </c>
    </row>
    <row r="3234" spans="2:12" x14ac:dyDescent="0.2">
      <c r="B3234" s="112" t="s">
        <v>2</v>
      </c>
      <c r="C3234" s="113">
        <f>_xll.qlCalendarAdvance("TARGET",C3233,B3234,"mf")</f>
        <v>59146</v>
      </c>
      <c r="D3234" s="120">
        <f>_xll.xlShmInterpRateFwd($D$3&amp;T(CalculationTrigger),C3234,,5,C3235)</f>
        <v>1.0791192865643283E-2</v>
      </c>
      <c r="E3234" s="120">
        <f>_xll.xlShmInterpRateFwd($E$3&amp;T(CalculationTrigger),C3234,,5,C3235)</f>
        <v>1.0694899648374249E-2</v>
      </c>
      <c r="F3234" s="121">
        <f>_xll.xlShmInterpRateFwd($F$3&amp;T(CalculationTrigger),C3234,,5,C3235)</f>
        <v>1.0174069386421273E-2</v>
      </c>
      <c r="G3234" s="148">
        <f>_xll.xlShmInterpDisc($G$3&amp;T(CalculationTrigger),C3234)</f>
        <v>0.536556705453478</v>
      </c>
      <c r="H3234" s="149">
        <f>_xll.xlShmInterpDisc($H$3&amp;T(CalculationTrigger),C3234)</f>
        <v>0.53801091774188869</v>
      </c>
      <c r="I3234" s="150">
        <f>_xll.xlShmInterpDisc($I$3&amp;T(CalculationTrigger),C3234)</f>
        <v>0.54588377824123713</v>
      </c>
      <c r="J3234" s="157">
        <f t="shared" si="150"/>
        <v>6.0541092745581582E-5</v>
      </c>
      <c r="K3234" s="158">
        <f t="shared" si="151"/>
        <v>0</v>
      </c>
      <c r="L3234" s="159">
        <f t="shared" si="152"/>
        <v>-3.2494438299803305E-4</v>
      </c>
    </row>
    <row r="3235" spans="2:12" x14ac:dyDescent="0.2">
      <c r="B3235" s="112" t="s">
        <v>2</v>
      </c>
      <c r="C3235" s="113">
        <f>_xll.qlCalendarAdvance("TARGET",C3234,B3235,"mf")</f>
        <v>59153</v>
      </c>
      <c r="D3235" s="120">
        <f>_xll.xlShmInterpRateFwd($D$3&amp;T(CalculationTrigger),C3235,,5,C3236)</f>
        <v>1.0787963411294734E-2</v>
      </c>
      <c r="E3235" s="120">
        <f>_xll.xlShmInterpRateFwd($E$3&amp;T(CalculationTrigger),C3235,,5,C3236)</f>
        <v>1.0691682280266891E-2</v>
      </c>
      <c r="F3235" s="121">
        <f>_xll.xlShmInterpRateFwd($F$3&amp;T(CalculationTrigger),C3235,,5,C3236)</f>
        <v>1.0170733446186535E-2</v>
      </c>
      <c r="G3235" s="148">
        <f>_xll.xlShmInterpDisc($G$3&amp;T(CalculationTrigger),C3235)</f>
        <v>0.53644568566719897</v>
      </c>
      <c r="H3235" s="149">
        <f>_xll.xlShmInterpDisc($H$3&amp;T(CalculationTrigger),C3235)</f>
        <v>0.53790059020810366</v>
      </c>
      <c r="I3235" s="150">
        <f>_xll.xlShmInterpDisc($I$3&amp;T(CalculationTrigger),C3235)</f>
        <v>0.54577728664702574</v>
      </c>
      <c r="J3235" s="157">
        <f t="shared" si="150"/>
        <v>6.0556414400990419E-5</v>
      </c>
      <c r="K3235" s="158">
        <f t="shared" si="151"/>
        <v>0</v>
      </c>
      <c r="L3235" s="159">
        <f t="shared" si="152"/>
        <v>-3.2502833226130245E-4</v>
      </c>
    </row>
    <row r="3236" spans="2:12" x14ac:dyDescent="0.2">
      <c r="B3236" s="112" t="s">
        <v>2</v>
      </c>
      <c r="C3236" s="113">
        <f>_xll.qlCalendarAdvance("TARGET",C3235,B3236,"mf")</f>
        <v>59160</v>
      </c>
      <c r="D3236" s="120">
        <f>_xll.xlShmInterpRateFwd($D$3&amp;T(CalculationTrigger),C3236,,5,C3237)</f>
        <v>1.0784773114724554E-2</v>
      </c>
      <c r="E3236" s="120">
        <f>_xll.xlShmInterpRateFwd($E$3&amp;T(CalculationTrigger),C3236,,5,C3237)</f>
        <v>1.0688504747968336E-2</v>
      </c>
      <c r="F3236" s="121">
        <f>_xll.xlShmInterpRateFwd($F$3&amp;T(CalculationTrigger),C3236,,5,C3237)</f>
        <v>1.0167442156453575E-2</v>
      </c>
      <c r="G3236" s="148">
        <f>_xll.xlShmInterpDisc($G$3&amp;T(CalculationTrigger),C3236)</f>
        <v>0.53633472206307631</v>
      </c>
      <c r="H3236" s="149">
        <f>_xll.xlShmInterpDisc($H$3&amp;T(CalculationTrigger),C3236)</f>
        <v>0.53779031847514536</v>
      </c>
      <c r="I3236" s="150">
        <f>_xll.xlShmInterpDisc($I$3&amp;T(CalculationTrigger),C3236)</f>
        <v>0.54567085073084776</v>
      </c>
      <c r="J3236" s="157">
        <f t="shared" si="150"/>
        <v>6.057171774585756E-5</v>
      </c>
      <c r="K3236" s="158">
        <f t="shared" si="151"/>
        <v>0</v>
      </c>
      <c r="L3236" s="159">
        <f t="shared" si="152"/>
        <v>-3.2511226038681683E-4</v>
      </c>
    </row>
    <row r="3237" spans="2:12" x14ac:dyDescent="0.2">
      <c r="B3237" s="112" t="s">
        <v>2</v>
      </c>
      <c r="C3237" s="113">
        <f>_xll.qlCalendarAdvance("TARGET",C3236,B3237,"mf")</f>
        <v>59167</v>
      </c>
      <c r="D3237" s="120">
        <f>_xll.xlShmInterpRateFwd($D$3&amp;T(CalculationTrigger),C3237,,5,C3238)</f>
        <v>1.0781622044181765E-2</v>
      </c>
      <c r="E3237" s="120">
        <f>_xll.xlShmInterpRateFwd($E$3&amp;T(CalculationTrigger),C3237,,5,C3238)</f>
        <v>1.0685367120815956E-2</v>
      </c>
      <c r="F3237" s="121">
        <f>_xll.xlShmInterpRateFwd($F$3&amp;T(CalculationTrigger),C3237,,5,C3238)</f>
        <v>1.0164195594681187E-2</v>
      </c>
      <c r="G3237" s="148">
        <f>_xll.xlShmInterpDisc($G$3&amp;T(CalculationTrigger),C3237)</f>
        <v>0.5362238142131448</v>
      </c>
      <c r="H3237" s="149">
        <f>_xll.xlShmInterpDisc($H$3&amp;T(CalculationTrigger),C3237)</f>
        <v>0.53768010210728279</v>
      </c>
      <c r="I3237" s="150">
        <f>_xll.xlShmInterpDisc($I$3&amp;T(CalculationTrigger),C3237)</f>
        <v>0.5455644700011506</v>
      </c>
      <c r="J3237" s="157">
        <f t="shared" si="150"/>
        <v>6.0587002513254952E-5</v>
      </c>
      <c r="K3237" s="158">
        <f t="shared" si="151"/>
        <v>0</v>
      </c>
      <c r="L3237" s="159">
        <f t="shared" si="152"/>
        <v>-3.2519616533926358E-4</v>
      </c>
    </row>
    <row r="3238" spans="2:12" x14ac:dyDescent="0.2">
      <c r="B3238" s="112" t="s">
        <v>2</v>
      </c>
      <c r="C3238" s="113">
        <f>_xll.qlCalendarAdvance("TARGET",C3237,B3238,"mf")</f>
        <v>59174</v>
      </c>
      <c r="D3238" s="120">
        <f>_xll.xlShmInterpRateFwd($D$3&amp;T(CalculationTrigger),C3238,,5,C3239)</f>
        <v>1.0778510267938709E-2</v>
      </c>
      <c r="E3238" s="120">
        <f>_xll.xlShmInterpRateFwd($E$3&amp;T(CalculationTrigger),C3238,,5,C3239)</f>
        <v>1.0682269468158848E-2</v>
      </c>
      <c r="F3238" s="121">
        <f>_xll.xlShmInterpRateFwd($F$3&amp;T(CalculationTrigger),C3238,,5,C3239)</f>
        <v>1.01609938383747E-2</v>
      </c>
      <c r="G3238" s="148">
        <f>_xll.xlShmInterpDisc($G$3&amp;T(CalculationTrigger),C3238)</f>
        <v>0.53611296168908606</v>
      </c>
      <c r="H3238" s="149">
        <f>_xll.xlShmInterpDisc($H$3&amp;T(CalculationTrigger),C3238)</f>
        <v>0.53756994066842223</v>
      </c>
      <c r="I3238" s="150">
        <f>_xll.xlShmInterpDisc($I$3&amp;T(CalculationTrigger),C3238)</f>
        <v>0.54545814396595094</v>
      </c>
      <c r="J3238" s="157">
        <f t="shared" si="150"/>
        <v>6.0602268436262192E-5</v>
      </c>
      <c r="K3238" s="158">
        <f t="shared" si="151"/>
        <v>0</v>
      </c>
      <c r="L3238" s="159">
        <f t="shared" si="152"/>
        <v>-3.2528004508332634E-4</v>
      </c>
    </row>
    <row r="3239" spans="2:12" x14ac:dyDescent="0.2">
      <c r="B3239" s="112" t="s">
        <v>2</v>
      </c>
      <c r="C3239" s="113">
        <f>_xll.qlCalendarAdvance("TARGET",C3238,B3239,"mf")</f>
        <v>59181</v>
      </c>
      <c r="D3239" s="120">
        <f>_xll.xlShmInterpRateFwd($D$3&amp;T(CalculationTrigger),C3239,,5,C3240)</f>
        <v>1.0775437854366323E-2</v>
      </c>
      <c r="E3239" s="120">
        <f>_xll.xlShmInterpRateFwd($E$3&amp;T(CalculationTrigger),C3239,,5,C3240)</f>
        <v>1.067921185938101E-2</v>
      </c>
      <c r="F3239" s="121">
        <f>_xll.xlShmInterpRateFwd($F$3&amp;T(CalculationTrigger),C3239,,5,C3240)</f>
        <v>1.0157836965056991E-2</v>
      </c>
      <c r="G3239" s="148">
        <f>_xll.xlShmInterpDisc($G$3&amp;T(CalculationTrigger),C3239)</f>
        <v>0.53600216406222889</v>
      </c>
      <c r="H3239" s="149">
        <f>_xll.xlShmInterpDisc($H$3&amp;T(CalculationTrigger),C3239)</f>
        <v>0.53745983372210737</v>
      </c>
      <c r="I3239" s="150">
        <f>_xll.xlShmInterpDisc($I$3&amp;T(CalculationTrigger),C3239)</f>
        <v>0.54535187213283476</v>
      </c>
      <c r="J3239" s="157">
        <f t="shared" si="150"/>
        <v>6.0617515247934216E-5</v>
      </c>
      <c r="K3239" s="158">
        <f t="shared" si="151"/>
        <v>0</v>
      </c>
      <c r="L3239" s="159">
        <f t="shared" si="152"/>
        <v>-3.2536389758369027E-4</v>
      </c>
    </row>
    <row r="3240" spans="2:12" x14ac:dyDescent="0.2">
      <c r="B3240" s="112" t="s">
        <v>2</v>
      </c>
      <c r="C3240" s="113">
        <f>_xll.qlCalendarAdvance("TARGET",C3239,B3240,"mf")</f>
        <v>59188</v>
      </c>
      <c r="D3240" s="120">
        <f>_xll.xlShmInterpRateFwd($D$3&amp;T(CalculationTrigger),C3240,,5,C3241)</f>
        <v>1.0772404871632991E-2</v>
      </c>
      <c r="E3240" s="120">
        <f>_xll.xlShmInterpRateFwd($E$3&amp;T(CalculationTrigger),C3240,,5,C3241)</f>
        <v>1.067619436379131E-2</v>
      </c>
      <c r="F3240" s="121">
        <f>_xll.xlShmInterpRateFwd($F$3&amp;T(CalculationTrigger),C3240,,5,C3241)</f>
        <v>1.0154725052175862E-2</v>
      </c>
      <c r="G3240" s="148">
        <f>_xll.xlShmInterpDisc($G$3&amp;T(CalculationTrigger),C3240)</f>
        <v>0.53589142090354824</v>
      </c>
      <c r="H3240" s="149">
        <f>_xll.xlShmInterpDisc($H$3&amp;T(CalculationTrigger),C3240)</f>
        <v>0.5373497808315193</v>
      </c>
      <c r="I3240" s="150">
        <f>_xll.xlShmInterpDisc($I$3&amp;T(CalculationTrigger),C3240)</f>
        <v>0.54524565400895719</v>
      </c>
      <c r="J3240" s="157">
        <f t="shared" si="150"/>
        <v>6.0632742681368388E-5</v>
      </c>
      <c r="K3240" s="158">
        <f t="shared" si="151"/>
        <v>0</v>
      </c>
      <c r="L3240" s="159">
        <f t="shared" si="152"/>
        <v>-3.2544772080503738E-4</v>
      </c>
    </row>
    <row r="3241" spans="2:12" x14ac:dyDescent="0.2">
      <c r="B3241" s="112" t="s">
        <v>2</v>
      </c>
      <c r="C3241" s="113">
        <f>_xll.qlCalendarAdvance("TARGET",C3240,B3241,"mf")</f>
        <v>59195</v>
      </c>
      <c r="D3241" s="120">
        <f>_xll.xlShmInterpRateFwd($D$3&amp;T(CalculationTrigger),C3241,,5,C3242)</f>
        <v>1.0769411388080982E-2</v>
      </c>
      <c r="E3241" s="120">
        <f>_xll.xlShmInterpRateFwd($E$3&amp;T(CalculationTrigger),C3241,,5,C3242)</f>
        <v>1.0673217050745091E-2</v>
      </c>
      <c r="F3241" s="121">
        <f>_xll.xlShmInterpRateFwd($F$3&amp;T(CalculationTrigger),C3241,,5,C3242)</f>
        <v>1.0151658177243006E-2</v>
      </c>
      <c r="G3241" s="148">
        <f>_xll.xlShmInterpDisc($G$3&amp;T(CalculationTrigger),C3241)</f>
        <v>0.53578073178366781</v>
      </c>
      <c r="H3241" s="149">
        <f>_xll.xlShmInterpDisc($H$3&amp;T(CalculationTrigger),C3241)</f>
        <v>0.5372397815594776</v>
      </c>
      <c r="I3241" s="150">
        <f>_xll.xlShmInterpDisc($I$3&amp;T(CalculationTrigger),C3241)</f>
        <v>0.54513948910104393</v>
      </c>
      <c r="J3241" s="157">
        <f t="shared" si="150"/>
        <v>6.0647950469619992E-5</v>
      </c>
      <c r="K3241" s="158">
        <f t="shared" si="151"/>
        <v>0</v>
      </c>
      <c r="L3241" s="159">
        <f t="shared" si="152"/>
        <v>-3.2553151271205169E-4</v>
      </c>
    </row>
    <row r="3242" spans="2:12" x14ac:dyDescent="0.2">
      <c r="B3242" s="112" t="s">
        <v>2</v>
      </c>
      <c r="C3242" s="113">
        <f>_xll.qlCalendarAdvance("TARGET",C3241,B3242,"mf")</f>
        <v>59202</v>
      </c>
      <c r="D3242" s="120">
        <f>_xll.xlShmInterpRateFwd($D$3&amp;T(CalculationTrigger),C3242,,5,C3243)</f>
        <v>1.0766457472017968E-2</v>
      </c>
      <c r="E3242" s="120">
        <f>_xll.xlShmInterpRateFwd($E$3&amp;T(CalculationTrigger),C3242,,5,C3243)</f>
        <v>1.067027998964998E-2</v>
      </c>
      <c r="F3242" s="121">
        <f>_xll.xlShmInterpRateFwd($F$3&amp;T(CalculationTrigger),C3242,,5,C3243)</f>
        <v>1.0148636417799266E-2</v>
      </c>
      <c r="G3242" s="148">
        <f>_xll.xlShmInterpDisc($G$3&amp;T(CalculationTrigger),C3242)</f>
        <v>0.53567009627285855</v>
      </c>
      <c r="H3242" s="149">
        <f>_xll.xlShmInterpDisc($H$3&amp;T(CalculationTrigger),C3242)</f>
        <v>0.53712983546844006</v>
      </c>
      <c r="I3242" s="150">
        <f>_xll.xlShmInterpDisc($I$3&amp;T(CalculationTrigger),C3242)</f>
        <v>0.54503337691539067</v>
      </c>
      <c r="J3242" s="157">
        <f t="shared" si="150"/>
        <v>6.0663138345766861E-5</v>
      </c>
      <c r="K3242" s="158">
        <f t="shared" si="151"/>
        <v>0</v>
      </c>
      <c r="L3242" s="159">
        <f t="shared" si="152"/>
        <v>-3.256152712694196E-4</v>
      </c>
    </row>
    <row r="3243" spans="2:12" x14ac:dyDescent="0.2">
      <c r="B3243" s="112" t="s">
        <v>2</v>
      </c>
      <c r="C3243" s="113">
        <f>_xll.qlCalendarAdvance("TARGET",C3242,B3243,"mf")</f>
        <v>59209</v>
      </c>
      <c r="D3243" s="120">
        <f>_xll.xlShmInterpRateFwd($D$3&amp;T(CalculationTrigger),C3243,,5,C3244)</f>
        <v>1.0763543191699651E-2</v>
      </c>
      <c r="E3243" s="120">
        <f>_xll.xlShmInterpRateFwd($E$3&amp;T(CalculationTrigger),C3243,,5,C3244)</f>
        <v>1.0667383249815298E-2</v>
      </c>
      <c r="F3243" s="121">
        <f>_xll.xlShmInterpRateFwd($F$3&amp;T(CalculationTrigger),C3243,,5,C3244)</f>
        <v>1.0145659851275657E-2</v>
      </c>
      <c r="G3243" s="148">
        <f>_xll.xlShmInterpDisc($G$3&amp;T(CalculationTrigger),C3243)</f>
        <v>0.53555951394103918</v>
      </c>
      <c r="H3243" s="149">
        <f>_xll.xlShmInterpDisc($H$3&amp;T(CalculationTrigger),C3243)</f>
        <v>0.53701994212050264</v>
      </c>
      <c r="I3243" s="150">
        <f>_xll.xlShmInterpDisc($I$3&amp;T(CalculationTrigger),C3243)</f>
        <v>0.54492731695786323</v>
      </c>
      <c r="J3243" s="157">
        <f t="shared" si="150"/>
        <v>6.0678306042879594E-5</v>
      </c>
      <c r="K3243" s="158">
        <f t="shared" si="151"/>
        <v>0</v>
      </c>
      <c r="L3243" s="159">
        <f t="shared" si="152"/>
        <v>-3.2569899444181971E-4</v>
      </c>
    </row>
    <row r="3244" spans="2:12" x14ac:dyDescent="0.2">
      <c r="B3244" s="112" t="s">
        <v>2</v>
      </c>
      <c r="C3244" s="113">
        <f>_xll.qlCalendarAdvance("TARGET",C3243,B3244,"mf")</f>
        <v>59216</v>
      </c>
      <c r="D3244" s="120">
        <f>_xll.xlShmInterpRateFwd($D$3&amp;T(CalculationTrigger),C3244,,5,C3245)</f>
        <v>1.0760668615422419E-2</v>
      </c>
      <c r="E3244" s="120">
        <f>_xll.xlShmInterpRateFwd($E$3&amp;T(CalculationTrigger),C3244,,5,C3245)</f>
        <v>1.0664526900591066E-2</v>
      </c>
      <c r="F3244" s="121">
        <f>_xll.xlShmInterpRateFwd($F$3&amp;T(CalculationTrigger),C3244,,5,C3245)</f>
        <v>1.0142728555161301E-2</v>
      </c>
      <c r="G3244" s="148">
        <f>_xll.xlShmInterpDisc($G$3&amp;T(CalculationTrigger),C3244)</f>
        <v>0.53544898435777721</v>
      </c>
      <c r="H3244" s="149">
        <f>_xll.xlShmInterpDisc($H$3&amp;T(CalculationTrigger),C3244)</f>
        <v>0.53691010107740067</v>
      </c>
      <c r="I3244" s="150">
        <f>_xll.xlShmInterpDisc($I$3&amp;T(CalculationTrigger),C3244)</f>
        <v>0.54482130873389889</v>
      </c>
      <c r="J3244" s="157">
        <f t="shared" si="150"/>
        <v>6.0693453294031356E-5</v>
      </c>
      <c r="K3244" s="158">
        <f t="shared" si="151"/>
        <v>0</v>
      </c>
      <c r="L3244" s="159">
        <f t="shared" si="152"/>
        <v>-3.2578268019394348E-4</v>
      </c>
    </row>
    <row r="3245" spans="2:12" x14ac:dyDescent="0.2">
      <c r="B3245" s="112" t="s">
        <v>2</v>
      </c>
      <c r="C3245" s="113">
        <f>_xll.qlCalendarAdvance("TARGET",C3244,B3245,"mf")</f>
        <v>59223</v>
      </c>
      <c r="D3245" s="120">
        <f>_xll.xlShmInterpRateFwd($D$3&amp;T(CalculationTrigger),C3245,,5,C3246)</f>
        <v>1.0757833811500181E-2</v>
      </c>
      <c r="E3245" s="120">
        <f>_xll.xlShmInterpRateFwd($E$3&amp;T(CalculationTrigger),C3245,,5,C3246)</f>
        <v>1.0661711011373793E-2</v>
      </c>
      <c r="F3245" s="121">
        <f>_xll.xlShmInterpRateFwd($F$3&amp;T(CalculationTrigger),C3245,,5,C3246)</f>
        <v>1.0139842607049761E-2</v>
      </c>
      <c r="G3245" s="148">
        <f>_xll.xlShmInterpDisc($G$3&amp;T(CalculationTrigger),C3245)</f>
        <v>0.53533850709228881</v>
      </c>
      <c r="H3245" s="149">
        <f>_xll.xlShmInterpDisc($H$3&amp;T(CalculationTrigger),C3245)</f>
        <v>0.5368003119005087</v>
      </c>
      <c r="I3245" s="150">
        <f>_xll.xlShmInterpDisc($I$3&amp;T(CalculationTrigger),C3245)</f>
        <v>0.54471535174850627</v>
      </c>
      <c r="J3245" s="157">
        <f t="shared" si="150"/>
        <v>6.0708579832300509E-5</v>
      </c>
      <c r="K3245" s="158">
        <f t="shared" si="151"/>
        <v>0</v>
      </c>
      <c r="L3245" s="159">
        <f t="shared" si="152"/>
        <v>-3.2586632649047502E-4</v>
      </c>
    </row>
    <row r="3246" spans="2:12" x14ac:dyDescent="0.2">
      <c r="B3246" s="112" t="s">
        <v>2</v>
      </c>
      <c r="C3246" s="113">
        <f>_xll.qlCalendarAdvance("TARGET",C3245,B3246,"mf")</f>
        <v>59230</v>
      </c>
      <c r="D3246" s="120">
        <f>_xll.xlShmInterpRateFwd($D$3&amp;T(CalculationTrigger),C3246,,5,C3247)</f>
        <v>1.0755038848154345E-2</v>
      </c>
      <c r="E3246" s="120">
        <f>_xll.xlShmInterpRateFwd($E$3&amp;T(CalculationTrigger),C3246,,5,C3247)</f>
        <v>1.0658935651461697E-2</v>
      </c>
      <c r="F3246" s="121">
        <f>_xll.xlShmInterpRateFwd($F$3&amp;T(CalculationTrigger),C3246,,5,C3247)</f>
        <v>1.0137002084314742E-2</v>
      </c>
      <c r="G3246" s="148">
        <f>_xll.xlShmInterpDisc($G$3&amp;T(CalculationTrigger),C3246)</f>
        <v>0.53522808171343883</v>
      </c>
      <c r="H3246" s="149">
        <f>_xll.xlShmInterpDisc($H$3&amp;T(CalculationTrigger),C3246)</f>
        <v>0.53669057415084054</v>
      </c>
      <c r="I3246" s="150">
        <f>_xll.xlShmInterpDisc($I$3&amp;T(CalculationTrigger),C3246)</f>
        <v>0.54460944550626456</v>
      </c>
      <c r="J3246" s="157">
        <f t="shared" si="150"/>
        <v>6.0723685390758079E-5</v>
      </c>
      <c r="K3246" s="158">
        <f t="shared" si="151"/>
        <v>0</v>
      </c>
      <c r="L3246" s="159">
        <f t="shared" si="152"/>
        <v>-3.2594993129609197E-4</v>
      </c>
    </row>
    <row r="3247" spans="2:12" x14ac:dyDescent="0.2">
      <c r="B3247" s="112" t="s">
        <v>2</v>
      </c>
      <c r="C3247" s="113">
        <f>_xll.qlCalendarAdvance("TARGET",C3246,B3247,"mf")</f>
        <v>59237</v>
      </c>
      <c r="D3247" s="120">
        <f>_xll.xlShmInterpRateFwd($D$3&amp;T(CalculationTrigger),C3247,,5,C3248)</f>
        <v>1.0752283793722292E-2</v>
      </c>
      <c r="E3247" s="120">
        <f>_xll.xlShmInterpRateFwd($E$3&amp;T(CalculationTrigger),C3247,,5,C3248)</f>
        <v>1.0656200890263179E-2</v>
      </c>
      <c r="F3247" s="121">
        <f>_xll.xlShmInterpRateFwd($F$3&amp;T(CalculationTrigger),C3247,,5,C3248)</f>
        <v>1.0134207064538631E-2</v>
      </c>
      <c r="G3247" s="148">
        <f>_xll.xlShmInterpDisc($G$3&amp;T(CalculationTrigger),C3247)</f>
        <v>0.5351177077897421</v>
      </c>
      <c r="H3247" s="149">
        <f>_xll.xlShmInterpDisc($H$3&amp;T(CalculationTrigger),C3247)</f>
        <v>0.53658088738905041</v>
      </c>
      <c r="I3247" s="150">
        <f>_xll.xlShmInterpDisc($I$3&amp;T(CalculationTrigger),C3247)</f>
        <v>0.54450358951132605</v>
      </c>
      <c r="J3247" s="157">
        <f t="shared" si="150"/>
        <v>6.0738769702477773E-5</v>
      </c>
      <c r="K3247" s="158">
        <f t="shared" si="151"/>
        <v>0</v>
      </c>
      <c r="L3247" s="159">
        <f t="shared" si="152"/>
        <v>-3.260334925754799E-4</v>
      </c>
    </row>
    <row r="3248" spans="2:12" x14ac:dyDescent="0.2">
      <c r="B3248" s="112" t="s">
        <v>2</v>
      </c>
      <c r="C3248" s="113">
        <f>_xll.qlCalendarAdvance("TARGET",C3247,B3248,"mf")</f>
        <v>59244</v>
      </c>
      <c r="D3248" s="120">
        <f>_xll.xlShmInterpRateFwd($D$3&amp;T(CalculationTrigger),C3248,,5,C3249)</f>
        <v>1.0749568716477854E-2</v>
      </c>
      <c r="E3248" s="120">
        <f>_xll.xlShmInterpRateFwd($E$3&amp;T(CalculationTrigger),C3248,,5,C3249)</f>
        <v>1.0653506797088359E-2</v>
      </c>
      <c r="F3248" s="121">
        <f>_xll.xlShmInterpRateFwd($F$3&amp;T(CalculationTrigger),C3248,,5,C3249)</f>
        <v>1.0131457625165029E-2</v>
      </c>
      <c r="G3248" s="148">
        <f>_xll.xlShmInterpDisc($G$3&amp;T(CalculationTrigger),C3248)</f>
        <v>0.53500738488936272</v>
      </c>
      <c r="H3248" s="149">
        <f>_xll.xlShmInterpDisc($H$3&amp;T(CalculationTrigger),C3248)</f>
        <v>0.53647125117543226</v>
      </c>
      <c r="I3248" s="150">
        <f>_xll.xlShmInterpDisc($I$3&amp;T(CalculationTrigger),C3248)</f>
        <v>0.54439778326741439</v>
      </c>
      <c r="J3248" s="157">
        <f t="shared" si="150"/>
        <v>6.0753832500526014E-5</v>
      </c>
      <c r="K3248" s="158">
        <f t="shared" si="151"/>
        <v>0</v>
      </c>
      <c r="L3248" s="159">
        <f t="shared" si="152"/>
        <v>-3.26117008293328E-4</v>
      </c>
    </row>
    <row r="3249" spans="2:12" x14ac:dyDescent="0.2">
      <c r="B3249" s="112" t="s">
        <v>2</v>
      </c>
      <c r="C3249" s="113">
        <f>_xll.qlCalendarAdvance("TARGET",C3248,B3249,"mf")</f>
        <v>59251</v>
      </c>
      <c r="D3249" s="120">
        <f>_xll.xlShmInterpRateFwd($D$3&amp;T(CalculationTrigger),C3249,,5,C3250)</f>
        <v>1.0746893684700814E-2</v>
      </c>
      <c r="E3249" s="120">
        <f>_xll.xlShmInterpRateFwd($E$3&amp;T(CalculationTrigger),C3249,,5,C3250)</f>
        <v>1.0650853441311217E-2</v>
      </c>
      <c r="F3249" s="121">
        <f>_xll.xlShmInterpRateFwd($F$3&amp;T(CalculationTrigger),C3249,,5,C3250)</f>
        <v>1.0128753843730411E-2</v>
      </c>
      <c r="G3249" s="148">
        <f>_xll.xlShmInterpDisc($G$3&amp;T(CalculationTrigger),C3249)</f>
        <v>0.53489711258011485</v>
      </c>
      <c r="H3249" s="149">
        <f>_xll.xlShmInterpDisc($H$3&amp;T(CalculationTrigger),C3249)</f>
        <v>0.53636166506992089</v>
      </c>
      <c r="I3249" s="150">
        <f>_xll.xlShmInterpDisc($I$3&amp;T(CalculationTrigger),C3249)</f>
        <v>0.54429202627782636</v>
      </c>
      <c r="J3249" s="157">
        <f t="shared" si="150"/>
        <v>6.0768873517981748E-5</v>
      </c>
      <c r="K3249" s="158">
        <f t="shared" si="151"/>
        <v>0</v>
      </c>
      <c r="L3249" s="159">
        <f t="shared" si="152"/>
        <v>-3.2620047641431432E-4</v>
      </c>
    </row>
    <row r="3250" spans="2:12" x14ac:dyDescent="0.2">
      <c r="B3250" s="112" t="s">
        <v>2</v>
      </c>
      <c r="C3250" s="113">
        <f>_xll.qlCalendarAdvance("TARGET",C3249,B3250,"mf")</f>
        <v>59258</v>
      </c>
      <c r="D3250" s="120">
        <f>_xll.xlShmInterpRateFwd($D$3&amp;T(CalculationTrigger),C3250,,5,C3251)</f>
        <v>1.074425876668848E-2</v>
      </c>
      <c r="E3250" s="120">
        <f>_xll.xlShmInterpRateFwd($E$3&amp;T(CalculationTrigger),C3250,,5,C3251)</f>
        <v>1.0648240892294318E-2</v>
      </c>
      <c r="F3250" s="121">
        <f>_xll.xlShmInterpRateFwd($F$3&amp;T(CalculationTrigger),C3250,,5,C3251)</f>
        <v>1.0126095797678789E-2</v>
      </c>
      <c r="G3250" s="148">
        <f>_xll.xlShmInterpDisc($G$3&amp;T(CalculationTrigger),C3250)</f>
        <v>0.53478689042946304</v>
      </c>
      <c r="H3250" s="149">
        <f>_xll.xlShmInterpDisc($H$3&amp;T(CalculationTrigger),C3250)</f>
        <v>0.53625212863209193</v>
      </c>
      <c r="I3250" s="150">
        <f>_xll.xlShmInterpDisc($I$3&amp;T(CalculationTrigger),C3250)</f>
        <v>0.54418631804543116</v>
      </c>
      <c r="J3250" s="157">
        <f t="shared" si="150"/>
        <v>6.0783892487914184E-5</v>
      </c>
      <c r="K3250" s="158">
        <f t="shared" si="151"/>
        <v>0</v>
      </c>
      <c r="L3250" s="159">
        <f t="shared" si="152"/>
        <v>-3.2628389490312569E-4</v>
      </c>
    </row>
    <row r="3251" spans="2:12" x14ac:dyDescent="0.2">
      <c r="B3251" s="112" t="s">
        <v>2</v>
      </c>
      <c r="C3251" s="113">
        <f>_xll.qlCalendarAdvance("TARGET",C3250,B3251,"mf")</f>
        <v>59265</v>
      </c>
      <c r="D3251" s="120">
        <f>_xll.xlShmInterpRateFwd($D$3&amp;T(CalculationTrigger),C3251,,5,C3252)</f>
        <v>1.0741664030744112E-2</v>
      </c>
      <c r="E3251" s="120">
        <f>_xll.xlShmInterpRateFwd($E$3&amp;T(CalculationTrigger),C3251,,5,C3252)</f>
        <v>1.0645669219388802E-2</v>
      </c>
      <c r="F3251" s="121">
        <f>_xll.xlShmInterpRateFwd($F$3&amp;T(CalculationTrigger),C3251,,5,C3252)</f>
        <v>1.0123483564564426E-2</v>
      </c>
      <c r="G3251" s="148">
        <f>_xll.xlShmInterpDisc($G$3&amp;T(CalculationTrigger),C3251)</f>
        <v>0.53467671800452232</v>
      </c>
      <c r="H3251" s="149">
        <f>_xll.xlShmInterpDisc($H$3&amp;T(CalculationTrigger),C3251)</f>
        <v>0.53614264142116208</v>
      </c>
      <c r="I3251" s="150">
        <f>_xll.xlShmInterpDisc($I$3&amp;T(CalculationTrigger),C3251)</f>
        <v>0.54408065807267181</v>
      </c>
      <c r="J3251" s="157">
        <f t="shared" si="150"/>
        <v>6.0798889143400084E-5</v>
      </c>
      <c r="K3251" s="158">
        <f t="shared" si="151"/>
        <v>0</v>
      </c>
      <c r="L3251" s="159">
        <f t="shared" si="152"/>
        <v>-3.2636726172444793E-4</v>
      </c>
    </row>
    <row r="3252" spans="2:12" x14ac:dyDescent="0.2">
      <c r="B3252" s="112" t="s">
        <v>2</v>
      </c>
      <c r="C3252" s="113">
        <f>_xll.qlCalendarAdvance("TARGET",C3251,B3252,"mf")</f>
        <v>59272</v>
      </c>
      <c r="D3252" s="120">
        <f>_xll.xlShmInterpRateFwd($D$3&amp;T(CalculationTrigger),C3252,,5,C3253)</f>
        <v>1.0739109545101627E-2</v>
      </c>
      <c r="E3252" s="120">
        <f>_xll.xlShmInterpRateFwd($E$3&amp;T(CalculationTrigger),C3252,,5,C3253)</f>
        <v>1.0643138491934394E-2</v>
      </c>
      <c r="F3252" s="121">
        <f>_xll.xlShmInterpRateFwd($F$3&amp;T(CalculationTrigger),C3252,,5,C3253)</f>
        <v>1.0120917221843337E-2</v>
      </c>
      <c r="G3252" s="148">
        <f>_xll.xlShmInterpDisc($G$3&amp;T(CalculationTrigger),C3252)</f>
        <v>0.53456659487205871</v>
      </c>
      <c r="H3252" s="149">
        <f>_xll.xlShmInterpDisc($H$3&amp;T(CalculationTrigger),C3252)</f>
        <v>0.53603320299598967</v>
      </c>
      <c r="I3252" s="150">
        <f>_xll.xlShmInterpDisc($I$3&amp;T(CalculationTrigger),C3252)</f>
        <v>0.54397504586156442</v>
      </c>
      <c r="J3252" s="157">
        <f t="shared" si="150"/>
        <v>6.0813863217513889E-5</v>
      </c>
      <c r="K3252" s="158">
        <f t="shared" si="151"/>
        <v>0</v>
      </c>
      <c r="L3252" s="159">
        <f t="shared" si="152"/>
        <v>-3.2645057484296158E-4</v>
      </c>
    </row>
    <row r="3253" spans="2:12" x14ac:dyDescent="0.2">
      <c r="B3253" s="112" t="s">
        <v>2</v>
      </c>
      <c r="C3253" s="113">
        <f>_xll.qlCalendarAdvance("TARGET",C3252,B3253,"mf")</f>
        <v>59279</v>
      </c>
      <c r="D3253" s="120">
        <f>_xll.xlShmInterpRateFwd($D$3&amp;T(CalculationTrigger),C3253,,5,C3254)</f>
        <v>1.0736595378093561E-2</v>
      </c>
      <c r="E3253" s="120">
        <f>_xll.xlShmInterpRateFwd($E$3&amp;T(CalculationTrigger),C3253,,5,C3254)</f>
        <v>1.0640648779299941E-2</v>
      </c>
      <c r="F3253" s="121">
        <f>_xll.xlShmInterpRateFwd($F$3&amp;T(CalculationTrigger),C3253,,5,C3254)</f>
        <v>1.0118396847035459E-2</v>
      </c>
      <c r="G3253" s="148">
        <f>_xll.xlShmInterpDisc($G$3&amp;T(CalculationTrigger),C3253)</f>
        <v>0.53445652059848991</v>
      </c>
      <c r="H3253" s="149">
        <f>_xll.xlShmInterpDisc($H$3&amp;T(CalculationTrigger),C3253)</f>
        <v>0.53592381291507496</v>
      </c>
      <c r="I3253" s="150">
        <f>_xll.xlShmInterpDisc($I$3&amp;T(CalculationTrigger),C3253)</f>
        <v>0.54386948091369947</v>
      </c>
      <c r="J3253" s="157">
        <f t="shared" si="150"/>
        <v>6.0828814443320288E-5</v>
      </c>
      <c r="K3253" s="158">
        <f t="shared" si="151"/>
        <v>0</v>
      </c>
      <c r="L3253" s="159">
        <f t="shared" si="152"/>
        <v>-3.2653383222335636E-4</v>
      </c>
    </row>
    <row r="3254" spans="2:12" x14ac:dyDescent="0.2">
      <c r="B3254" s="112" t="s">
        <v>2</v>
      </c>
      <c r="C3254" s="113">
        <f>_xll.qlCalendarAdvance("TARGET",C3253,B3254,"mf")</f>
        <v>59286</v>
      </c>
      <c r="D3254" s="120">
        <f>_xll.xlShmInterpRateFwd($D$3&amp;T(CalculationTrigger),C3254,,5,C3255)</f>
        <v>1.0734121598000485E-2</v>
      </c>
      <c r="E3254" s="120">
        <f>_xll.xlShmInterpRateFwd($E$3&amp;T(CalculationTrigger),C3254,,5,C3255)</f>
        <v>1.0638200150837086E-2</v>
      </c>
      <c r="F3254" s="121">
        <f>_xll.xlShmInterpRateFwd($F$3&amp;T(CalculationTrigger),C3254,,5,C3255)</f>
        <v>1.0115922517626188E-2</v>
      </c>
      <c r="G3254" s="148">
        <f>_xll.xlShmInterpDisc($G$3&amp;T(CalculationTrigger),C3254)</f>
        <v>0.53434649474988494</v>
      </c>
      <c r="H3254" s="149">
        <f>_xll.xlShmInterpDisc($H$3&amp;T(CalculationTrigger),C3254)</f>
        <v>0.53581447073656041</v>
      </c>
      <c r="I3254" s="150">
        <f>_xll.xlShmInterpDisc($I$3&amp;T(CalculationTrigger),C3254)</f>
        <v>0.54376396273024152</v>
      </c>
      <c r="J3254" s="157">
        <f t="shared" si="150"/>
        <v>6.0843742553893997E-5</v>
      </c>
      <c r="K3254" s="158">
        <f t="shared" si="151"/>
        <v>0</v>
      </c>
      <c r="L3254" s="159">
        <f t="shared" si="152"/>
        <v>-3.2661703183031195E-4</v>
      </c>
    </row>
    <row r="3255" spans="2:12" x14ac:dyDescent="0.2">
      <c r="B3255" s="112" t="s">
        <v>2</v>
      </c>
      <c r="C3255" s="113">
        <f>_xll.qlCalendarAdvance("TARGET",C3254,B3255,"mf")</f>
        <v>59293</v>
      </c>
      <c r="D3255" s="120">
        <f>_xll.xlShmInterpRateFwd($D$3&amp;T(CalculationTrigger),C3255,,5,C3256)</f>
        <v>1.0731688273103132E-2</v>
      </c>
      <c r="E3255" s="120">
        <f>_xll.xlShmInterpRateFwd($E$3&amp;T(CalculationTrigger),C3255,,5,C3256)</f>
        <v>1.0635792675897633E-2</v>
      </c>
      <c r="F3255" s="121">
        <f>_xll.xlShmInterpRateFwd($F$3&amp;T(CalculationTrigger),C3255,,5,C3256)</f>
        <v>1.0113494311106929E-2</v>
      </c>
      <c r="G3255" s="148">
        <f>_xll.xlShmInterpDisc($G$3&amp;T(CalculationTrigger),C3255)</f>
        <v>0.53423651689196472</v>
      </c>
      <c r="H3255" s="149">
        <f>_xll.xlShmInterpDisc($H$3&amp;T(CalculationTrigger),C3255)</f>
        <v>0.53570517601823098</v>
      </c>
      <c r="I3255" s="150">
        <f>_xll.xlShmInterpDisc($I$3&amp;T(CalculationTrigger),C3255)</f>
        <v>0.54365849081192996</v>
      </c>
      <c r="J3255" s="157">
        <f t="shared" si="150"/>
        <v>6.085864728231481E-5</v>
      </c>
      <c r="K3255" s="158">
        <f t="shared" si="151"/>
        <v>0</v>
      </c>
      <c r="L3255" s="159">
        <f t="shared" si="152"/>
        <v>-3.2670017162851281E-4</v>
      </c>
    </row>
    <row r="3256" spans="2:12" x14ac:dyDescent="0.2">
      <c r="B3256" s="112" t="s">
        <v>2</v>
      </c>
      <c r="C3256" s="113">
        <f>_xll.qlCalendarAdvance("TARGET",C3255,B3256,"mf")</f>
        <v>59300</v>
      </c>
      <c r="D3256" s="120">
        <f>_xll.xlShmInterpRateFwd($D$3&amp;T(CalculationTrigger),C3256,,5,C3257)</f>
        <v>1.0729295471693979E-2</v>
      </c>
      <c r="E3256" s="120">
        <f>_xll.xlShmInterpRateFwd($E$3&amp;T(CalculationTrigger),C3256,,5,C3257)</f>
        <v>1.0633426423845139E-2</v>
      </c>
      <c r="F3256" s="121">
        <f>_xll.xlShmInterpRateFwd($F$3&amp;T(CalculationTrigger),C3256,,5,C3257)</f>
        <v>1.0111112304975096E-2</v>
      </c>
      <c r="G3256" s="148">
        <f>_xll.xlShmInterpDisc($G$3&amp;T(CalculationTrigger),C3256)</f>
        <v>0.5341265865901027</v>
      </c>
      <c r="H3256" s="149">
        <f>_xll.xlShmInterpDisc($H$3&amp;T(CalculationTrigger),C3256)</f>
        <v>0.53559592831751457</v>
      </c>
      <c r="I3256" s="150">
        <f>_xll.xlShmInterpDisc($I$3&amp;T(CalculationTrigger),C3256)</f>
        <v>0.54355306465907927</v>
      </c>
      <c r="J3256" s="157">
        <f t="shared" si="150"/>
        <v>6.0873528361652774E-5</v>
      </c>
      <c r="K3256" s="158">
        <f t="shared" si="151"/>
        <v>0</v>
      </c>
      <c r="L3256" s="159">
        <f t="shared" si="152"/>
        <v>-3.2678324958263882E-4</v>
      </c>
    </row>
    <row r="3257" spans="2:12" x14ac:dyDescent="0.2">
      <c r="B3257" s="112" t="s">
        <v>2</v>
      </c>
      <c r="C3257" s="113">
        <f>_xll.qlCalendarAdvance("TARGET",C3256,B3257,"mf")</f>
        <v>59307</v>
      </c>
      <c r="D3257" s="120">
        <f>_xll.xlShmInterpRateFwd($D$3&amp;T(CalculationTrigger),C3257,,5,C3258)</f>
        <v>1.0726943262048295E-2</v>
      </c>
      <c r="E3257" s="120">
        <f>_xll.xlShmInterpRateFwd($E$3&amp;T(CalculationTrigger),C3257,,5,C3258)</f>
        <v>1.0631101464031756E-2</v>
      </c>
      <c r="F3257" s="121">
        <f>_xll.xlShmInterpRateFwd($F$3&amp;T(CalculationTrigger),C3257,,5,C3258)</f>
        <v>1.0108776576757272E-2</v>
      </c>
      <c r="G3257" s="148">
        <f>_xll.xlShmInterpDisc($G$3&amp;T(CalculationTrigger),C3257)</f>
        <v>0.53401670340932494</v>
      </c>
      <c r="H3257" s="149">
        <f>_xll.xlShmInterpDisc($H$3&amp;T(CalculationTrigger),C3257)</f>
        <v>0.53548672719148238</v>
      </c>
      <c r="I3257" s="150">
        <f>_xll.xlShmInterpDisc($I$3&amp;T(CalculationTrigger),C3257)</f>
        <v>0.54344768377157937</v>
      </c>
      <c r="J3257" s="157">
        <f t="shared" si="150"/>
        <v>6.0888385524980528E-5</v>
      </c>
      <c r="K3257" s="158">
        <f t="shared" si="151"/>
        <v>0</v>
      </c>
      <c r="L3257" s="159">
        <f t="shared" si="152"/>
        <v>-3.2686626365738448E-4</v>
      </c>
    </row>
    <row r="3258" spans="2:12" x14ac:dyDescent="0.2">
      <c r="B3258" s="112" t="s">
        <v>2</v>
      </c>
      <c r="C3258" s="113">
        <f>_xll.qlCalendarAdvance("TARGET",C3257,B3258,"mf")</f>
        <v>59314</v>
      </c>
      <c r="D3258" s="120">
        <f>_xll.xlShmInterpRateFwd($D$3&amp;T(CalculationTrigger),C3258,,5,C3259)</f>
        <v>1.0724631712470468E-2</v>
      </c>
      <c r="E3258" s="120">
        <f>_xll.xlShmInterpRateFwd($E$3&amp;T(CalculationTrigger),C3258,,5,C3259)</f>
        <v>1.0628817865809803E-2</v>
      </c>
      <c r="F3258" s="121">
        <f>_xll.xlShmInterpRateFwd($F$3&amp;T(CalculationTrigger),C3258,,5,C3259)</f>
        <v>1.0106487203893393E-2</v>
      </c>
      <c r="G3258" s="148">
        <f>_xll.xlShmInterpDisc($G$3&amp;T(CalculationTrigger),C3258)</f>
        <v>0.53390686691431055</v>
      </c>
      <c r="H3258" s="149">
        <f>_xll.xlShmInterpDisc($H$3&amp;T(CalculationTrigger),C3258)</f>
        <v>0.53537757219684912</v>
      </c>
      <c r="I3258" s="150">
        <f>_xll.xlShmInterpDisc($I$3&amp;T(CalculationTrigger),C3258)</f>
        <v>0.54334234764889577</v>
      </c>
      <c r="J3258" s="157">
        <f t="shared" si="150"/>
        <v>6.0903218505365897E-5</v>
      </c>
      <c r="K3258" s="158">
        <f t="shared" si="151"/>
        <v>0</v>
      </c>
      <c r="L3258" s="159">
        <f t="shared" si="152"/>
        <v>-3.2694921181742546E-4</v>
      </c>
    </row>
    <row r="3259" spans="2:12" x14ac:dyDescent="0.2">
      <c r="B3259" s="112" t="s">
        <v>2</v>
      </c>
      <c r="C3259" s="113">
        <f>_xll.qlCalendarAdvance("TARGET",C3258,B3259,"mf")</f>
        <v>59321</v>
      </c>
      <c r="D3259" s="120">
        <f>_xll.xlShmInterpRateFwd($D$3&amp;T(CalculationTrigger),C3259,,5,C3260)</f>
        <v>1.0722360891218724E-2</v>
      </c>
      <c r="E3259" s="120">
        <f>_xll.xlShmInterpRateFwd($E$3&amp;T(CalculationTrigger),C3259,,5,C3260)</f>
        <v>1.0626575698514393E-2</v>
      </c>
      <c r="F3259" s="121">
        <f>_xll.xlShmInterpRateFwd($F$3&amp;T(CalculationTrigger),C3259,,5,C3260)</f>
        <v>1.010424426392785E-2</v>
      </c>
      <c r="G3259" s="148">
        <f>_xll.xlShmInterpDisc($G$3&amp;T(CalculationTrigger),C3259)</f>
        <v>0.53379707666939191</v>
      </c>
      <c r="H3259" s="149">
        <f>_xll.xlShmInterpDisc($H$3&amp;T(CalculationTrigger),C3259)</f>
        <v>0.53526846288997354</v>
      </c>
      <c r="I3259" s="150">
        <f>_xll.xlShmInterpDisc($I$3&amp;T(CalculationTrigger),C3259)</f>
        <v>0.54323705579007064</v>
      </c>
      <c r="J3259" s="157">
        <f t="shared" si="150"/>
        <v>6.0918027035886728E-5</v>
      </c>
      <c r="K3259" s="158">
        <f t="shared" si="151"/>
        <v>0</v>
      </c>
      <c r="L3259" s="159">
        <f t="shared" si="152"/>
        <v>-3.2703209202745277E-4</v>
      </c>
    </row>
    <row r="3260" spans="2:12" x14ac:dyDescent="0.2">
      <c r="B3260" s="112" t="s">
        <v>2</v>
      </c>
      <c r="C3260" s="113">
        <f>_xll.qlCalendarAdvance("TARGET",C3259,B3260,"mf")</f>
        <v>59328</v>
      </c>
      <c r="D3260" s="120">
        <f>_xll.xlShmInterpRateFwd($D$3&amp;T(CalculationTrigger),C3260,,5,C3261)</f>
        <v>1.0720130866615158E-2</v>
      </c>
      <c r="E3260" s="120">
        <f>_xll.xlShmInterpRateFwd($E$3&amp;T(CalculationTrigger),C3260,,5,C3261)</f>
        <v>1.0624375031538728E-2</v>
      </c>
      <c r="F3260" s="121">
        <f>_xll.xlShmInterpRateFwd($F$3&amp;T(CalculationTrigger),C3260,,5,C3261)</f>
        <v>1.0102047834341562E-2</v>
      </c>
      <c r="G3260" s="148">
        <f>_xll.xlShmInterpDisc($G$3&amp;T(CalculationTrigger),C3260)</f>
        <v>0.53368733223855536</v>
      </c>
      <c r="H3260" s="149">
        <f>_xll.xlShmInterpDisc($H$3&amp;T(CalculationTrigger),C3260)</f>
        <v>0.53515939882685892</v>
      </c>
      <c r="I3260" s="150">
        <f>_xll.xlShmInterpDisc($I$3&amp;T(CalculationTrigger),C3260)</f>
        <v>0.54313180769372238</v>
      </c>
      <c r="J3260" s="157">
        <f t="shared" si="150"/>
        <v>6.0932810849618472E-5</v>
      </c>
      <c r="K3260" s="158">
        <f t="shared" si="151"/>
        <v>0</v>
      </c>
      <c r="L3260" s="159">
        <f t="shared" si="152"/>
        <v>-3.2711490225214348E-4</v>
      </c>
    </row>
    <row r="3261" spans="2:12" x14ac:dyDescent="0.2">
      <c r="B3261" s="112" t="s">
        <v>2</v>
      </c>
      <c r="C3261" s="113">
        <f>_xll.qlCalendarAdvance("TARGET",C3260,B3261,"mf")</f>
        <v>59335</v>
      </c>
      <c r="D3261" s="120">
        <f>_xll.xlShmInterpRateFwd($D$3&amp;T(CalculationTrigger),C3261,,5,C3262)</f>
        <v>1.0717941706953076E-2</v>
      </c>
      <c r="E3261" s="120">
        <f>_xll.xlShmInterpRateFwd($E$3&amp;T(CalculationTrigger),C3261,,5,C3262)</f>
        <v>1.0622215934241442E-2</v>
      </c>
      <c r="F3261" s="121">
        <f>_xll.xlShmInterpRateFwd($F$3&amp;T(CalculationTrigger),C3261,,5,C3262)</f>
        <v>1.0099897992638829E-2</v>
      </c>
      <c r="G3261" s="148">
        <f>_xll.xlShmInterpDisc($G$3&amp;T(CalculationTrigger),C3261)</f>
        <v>0.53357763318544105</v>
      </c>
      <c r="H3261" s="149">
        <f>_xll.xlShmInterpDisc($H$3&amp;T(CalculationTrigger),C3261)</f>
        <v>0.53505037956315282</v>
      </c>
      <c r="I3261" s="150">
        <f>_xll.xlShmInterpDisc($I$3&amp;T(CalculationTrigger),C3261)</f>
        <v>0.54302660285804638</v>
      </c>
      <c r="J3261" s="157">
        <f t="shared" si="150"/>
        <v>6.0947569679629341E-5</v>
      </c>
      <c r="K3261" s="158">
        <f t="shared" si="151"/>
        <v>0</v>
      </c>
      <c r="L3261" s="159">
        <f t="shared" si="152"/>
        <v>-3.2719764045618076E-4</v>
      </c>
    </row>
    <row r="3262" spans="2:12" x14ac:dyDescent="0.2">
      <c r="B3262" s="112" t="s">
        <v>2</v>
      </c>
      <c r="C3262" s="113">
        <f>_xll.qlCalendarAdvance("TARGET",C3261,B3262,"mf")</f>
        <v>59342</v>
      </c>
      <c r="D3262" s="120">
        <f>_xll.xlShmInterpRateFwd($D$3&amp;T(CalculationTrigger),C3262,,5,C3263)</f>
        <v>1.0715793480473832E-2</v>
      </c>
      <c r="E3262" s="120">
        <f>_xll.xlShmInterpRateFwd($E$3&amp;T(CalculationTrigger),C3262,,5,C3263)</f>
        <v>1.0620098475929214E-2</v>
      </c>
      <c r="F3262" s="121">
        <f>_xll.xlShmInterpRateFwd($F$3&amp;T(CalculationTrigger),C3262,,5,C3263)</f>
        <v>1.0097794816289425E-2</v>
      </c>
      <c r="G3262" s="148">
        <f>_xll.xlShmInterpDisc($G$3&amp;T(CalculationTrigger),C3262)</f>
        <v>0.53346797907334342</v>
      </c>
      <c r="H3262" s="149">
        <f>_xll.xlShmInterpDisc($H$3&amp;T(CalculationTrigger),C3262)</f>
        <v>0.53494140465414786</v>
      </c>
      <c r="I3262" s="150">
        <f>_xll.xlShmInterpDisc($I$3&amp;T(CalculationTrigger),C3262)</f>
        <v>0.54292144078081539</v>
      </c>
      <c r="J3262" s="157">
        <f t="shared" si="150"/>
        <v>6.0962303258992615E-5</v>
      </c>
      <c r="K3262" s="158">
        <f t="shared" si="151"/>
        <v>0</v>
      </c>
      <c r="L3262" s="159">
        <f t="shared" si="152"/>
        <v>-3.2728030460425843E-4</v>
      </c>
    </row>
    <row r="3263" spans="2:12" x14ac:dyDescent="0.2">
      <c r="B3263" s="112" t="s">
        <v>2</v>
      </c>
      <c r="C3263" s="113">
        <f>_xll.qlCalendarAdvance("TARGET",C3262,B3263,"mf")</f>
        <v>59349</v>
      </c>
      <c r="D3263" s="120">
        <f>_xll.xlShmInterpRateFwd($D$3&amp;T(CalculationTrigger),C3263,,5,C3264)</f>
        <v>1.0713686255500029E-2</v>
      </c>
      <c r="E3263" s="120">
        <f>_xll.xlShmInterpRateFwd($E$3&amp;T(CalculationTrigger),C3263,,5,C3264)</f>
        <v>1.0618022725995777E-2</v>
      </c>
      <c r="F3263" s="121">
        <f>_xll.xlShmInterpRateFwd($F$3&amp;T(CalculationTrigger),C3263,,5,C3264)</f>
        <v>1.0095738382827063E-2</v>
      </c>
      <c r="G3263" s="148">
        <f>_xll.xlShmInterpDisc($G$3&amp;T(CalculationTrigger),C3263)</f>
        <v>0.5333583694652122</v>
      </c>
      <c r="H3263" s="149">
        <f>_xll.xlShmInterpDisc($H$3&amp;T(CalculationTrigger),C3263)</f>
        <v>0.53483247365478248</v>
      </c>
      <c r="I3263" s="150">
        <f>_xll.xlShmInterpDisc($I$3&amp;T(CalculationTrigger),C3263)</f>
        <v>0.54281632095938015</v>
      </c>
      <c r="J3263" s="157">
        <f t="shared" si="150"/>
        <v>6.0977011320784089E-5</v>
      </c>
      <c r="K3263" s="158">
        <f t="shared" si="151"/>
        <v>0</v>
      </c>
      <c r="L3263" s="159">
        <f t="shared" si="152"/>
        <v>-3.2736289266105249E-4</v>
      </c>
    </row>
    <row r="3264" spans="2:12" x14ac:dyDescent="0.2">
      <c r="B3264" s="112" t="s">
        <v>2</v>
      </c>
      <c r="C3264" s="113">
        <f>_xll.qlCalendarAdvance("TARGET",C3263,B3264,"mf")</f>
        <v>59356</v>
      </c>
      <c r="D3264" s="120">
        <f>_xll.xlShmInterpRateFwd($D$3&amp;T(CalculationTrigger),C3264,,5,C3265)</f>
        <v>1.0711620100313903E-2</v>
      </c>
      <c r="E3264" s="120">
        <f>_xll.xlShmInterpRateFwd($E$3&amp;T(CalculationTrigger),C3264,,5,C3265)</f>
        <v>1.0615988753782914E-2</v>
      </c>
      <c r="F3264" s="121">
        <f>_xll.xlShmInterpRateFwd($F$3&amp;T(CalculationTrigger),C3264,,5,C3265)</f>
        <v>1.0093728769727759E-2</v>
      </c>
      <c r="G3264" s="148">
        <f>_xll.xlShmInterpDisc($G$3&amp;T(CalculationTrigger),C3264)</f>
        <v>0.53324880392365193</v>
      </c>
      <c r="H3264" s="149">
        <f>_xll.xlShmInterpDisc($H$3&amp;T(CalculationTrigger),C3264)</f>
        <v>0.53472358611964055</v>
      </c>
      <c r="I3264" s="150">
        <f>_xll.xlShmInterpDisc($I$3&amp;T(CalculationTrigger),C3264)</f>
        <v>0.54271124289066919</v>
      </c>
      <c r="J3264" s="157">
        <f t="shared" si="150"/>
        <v>6.0991693598074767E-5</v>
      </c>
      <c r="K3264" s="158">
        <f t="shared" si="151"/>
        <v>0</v>
      </c>
      <c r="L3264" s="159">
        <f t="shared" si="152"/>
        <v>-3.2744540259124999E-4</v>
      </c>
    </row>
    <row r="3265" spans="2:12" x14ac:dyDescent="0.2">
      <c r="B3265" s="112" t="s">
        <v>2</v>
      </c>
      <c r="C3265" s="113">
        <f>_xll.qlCalendarAdvance("TARGET",C3264,B3265,"mf")</f>
        <v>59363</v>
      </c>
      <c r="D3265" s="120">
        <f>_xll.xlShmInterpRateFwd($D$3&amp;T(CalculationTrigger),C3265,,5,C3266)</f>
        <v>1.0709595083209443E-2</v>
      </c>
      <c r="E3265" s="120">
        <f>_xll.xlShmInterpRateFwd($E$3&amp;T(CalculationTrigger),C3265,,5,C3266)</f>
        <v>1.061399662866155E-2</v>
      </c>
      <c r="F3265" s="121">
        <f>_xll.xlShmInterpRateFwd($F$3&amp;T(CalculationTrigger),C3265,,5,C3266)</f>
        <v>1.009176605450251E-2</v>
      </c>
      <c r="G3265" s="148">
        <f>_xll.xlShmInterpDisc($G$3&amp;T(CalculationTrigger),C3265)</f>
        <v>0.53313928201092264</v>
      </c>
      <c r="H3265" s="149">
        <f>_xll.xlShmInterpDisc($H$3&amp;T(CalculationTrigger),C3265)</f>
        <v>0.53461474160295219</v>
      </c>
      <c r="I3265" s="150">
        <f>_xll.xlShmInterpDisc($I$3&amp;T(CalculationTrigger),C3265)</f>
        <v>0.54260620607118981</v>
      </c>
      <c r="J3265" s="157">
        <f t="shared" si="150"/>
        <v>6.1006349823938248E-5</v>
      </c>
      <c r="K3265" s="158">
        <f t="shared" si="151"/>
        <v>0</v>
      </c>
      <c r="L3265" s="159">
        <f t="shared" si="152"/>
        <v>-3.2752783235953501E-4</v>
      </c>
    </row>
    <row r="3266" spans="2:12" x14ac:dyDescent="0.2">
      <c r="B3266" s="112" t="s">
        <v>2</v>
      </c>
      <c r="C3266" s="113">
        <f>_xll.qlCalendarAdvance("TARGET",C3265,B3266,"mf")</f>
        <v>59370</v>
      </c>
      <c r="D3266" s="120">
        <f>_xll.xlShmInterpRateFwd($D$3&amp;T(CalculationTrigger),C3266,,5,C3267)</f>
        <v>1.0707611272457644E-2</v>
      </c>
      <c r="E3266" s="120">
        <f>_xll.xlShmInterpRateFwd($E$3&amp;T(CalculationTrigger),C3266,,5,C3267)</f>
        <v>1.0612046419985409E-2</v>
      </c>
      <c r="F3266" s="121">
        <f>_xll.xlShmInterpRateFwd($F$3&amp;T(CalculationTrigger),C3266,,5,C3267)</f>
        <v>1.0089850314639378E-2</v>
      </c>
      <c r="G3266" s="148">
        <f>_xll.xlShmInterpDisc($G$3&amp;T(CalculationTrigger),C3266)</f>
        <v>0.53302980328894034</v>
      </c>
      <c r="H3266" s="149">
        <f>_xll.xlShmInterpDisc($H$3&amp;T(CalculationTrigger),C3266)</f>
        <v>0.53450593965859394</v>
      </c>
      <c r="I3266" s="150">
        <f>_xll.xlShmInterpDisc($I$3&amp;T(CalculationTrigger),C3266)</f>
        <v>0.54250120999702811</v>
      </c>
      <c r="J3266" s="157">
        <f t="shared" si="150"/>
        <v>6.1020979731448193E-5</v>
      </c>
      <c r="K3266" s="158">
        <f t="shared" si="151"/>
        <v>0</v>
      </c>
      <c r="L3266" s="159">
        <f t="shared" si="152"/>
        <v>-3.2761017993058848E-4</v>
      </c>
    </row>
    <row r="3267" spans="2:12" x14ac:dyDescent="0.2">
      <c r="B3267" s="112" t="s">
        <v>2</v>
      </c>
      <c r="C3267" s="113">
        <f>_xll.qlCalendarAdvance("TARGET",C3266,B3267,"mf")</f>
        <v>59377</v>
      </c>
      <c r="D3267" s="120">
        <f>_xll.xlShmInterpRateFwd($D$3&amp;T(CalculationTrigger),C3267,,5,C3268)</f>
        <v>1.0705668736352845E-2</v>
      </c>
      <c r="E3267" s="120">
        <f>_xll.xlShmInterpRateFwd($E$3&amp;T(CalculationTrigger),C3267,,5,C3268)</f>
        <v>1.0610138197079445E-2</v>
      </c>
      <c r="F3267" s="121">
        <f>_xll.xlShmInterpRateFwd($F$3&amp;T(CalculationTrigger),C3267,,5,C3268)</f>
        <v>1.0087981627632444E-2</v>
      </c>
      <c r="G3267" s="148">
        <f>_xll.xlShmInterpDisc($G$3&amp;T(CalculationTrigger),C3267)</f>
        <v>0.53292036731927728</v>
      </c>
      <c r="H3267" s="149">
        <f>_xll.xlShmInterpDisc($H$3&amp;T(CalculationTrigger),C3267)</f>
        <v>0.53439717984008928</v>
      </c>
      <c r="I3267" s="150">
        <f>_xll.xlShmInterpDisc($I$3&amp;T(CalculationTrigger),C3267)</f>
        <v>0.54239625416384962</v>
      </c>
      <c r="J3267" s="157">
        <f t="shared" si="150"/>
        <v>6.1035583053673526E-5</v>
      </c>
      <c r="K3267" s="158">
        <f t="shared" si="151"/>
        <v>0</v>
      </c>
      <c r="L3267" s="159">
        <f t="shared" si="152"/>
        <v>-3.2769244326909838E-4</v>
      </c>
    </row>
    <row r="3268" spans="2:12" x14ac:dyDescent="0.2">
      <c r="B3268" s="112" t="s">
        <v>2</v>
      </c>
      <c r="C3268" s="113">
        <f>_xll.qlCalendarAdvance("TARGET",C3267,B3268,"mf")</f>
        <v>59384</v>
      </c>
      <c r="D3268" s="120">
        <f>_xll.xlShmInterpRateFwd($D$3&amp;T(CalculationTrigger),C3268,,5,C3269)</f>
        <v>1.0703767543189555E-2</v>
      </c>
      <c r="E3268" s="120">
        <f>_xll.xlShmInterpRateFwd($E$3&amp;T(CalculationTrigger),C3268,,5,C3269)</f>
        <v>1.0608272029338287E-2</v>
      </c>
      <c r="F3268" s="121">
        <f>_xll.xlShmInterpRateFwd($F$3&amp;T(CalculationTrigger),C3268,,5,C3269)</f>
        <v>1.0086160070976022E-2</v>
      </c>
      <c r="G3268" s="148">
        <f>_xll.xlShmInterpDisc($G$3&amp;T(CalculationTrigger),C3268)</f>
        <v>0.53281097366316243</v>
      </c>
      <c r="H3268" s="149">
        <f>_xll.xlShmInterpDisc($H$3&amp;T(CalculationTrigger),C3268)</f>
        <v>0.53428846170060917</v>
      </c>
      <c r="I3268" s="150">
        <f>_xll.xlShmInterpDisc($I$3&amp;T(CalculationTrigger),C3268)</f>
        <v>0.54229133806689978</v>
      </c>
      <c r="J3268" s="157">
        <f t="shared" si="150"/>
        <v>6.1050159523690556E-5</v>
      </c>
      <c r="K3268" s="158">
        <f t="shared" si="151"/>
        <v>0</v>
      </c>
      <c r="L3268" s="159">
        <f t="shared" si="152"/>
        <v>-3.2777462033974504E-4</v>
      </c>
    </row>
    <row r="3269" spans="2:12" x14ac:dyDescent="0.2">
      <c r="B3269" s="112" t="s">
        <v>2</v>
      </c>
      <c r="C3269" s="113">
        <f>_xll.qlCalendarAdvance("TARGET",C3268,B3269,"mf")</f>
        <v>59391</v>
      </c>
      <c r="D3269" s="120">
        <f>_xll.xlShmInterpRateFwd($D$3&amp;T(CalculationTrigger),C3269,,5,C3270)</f>
        <v>1.0701907761256676E-2</v>
      </c>
      <c r="E3269" s="120">
        <f>_xll.xlShmInterpRateFwd($E$3&amp;T(CalculationTrigger),C3269,,5,C3270)</f>
        <v>1.0606447986110419E-2</v>
      </c>
      <c r="F3269" s="121">
        <f>_xll.xlShmInterpRateFwd($F$3&amp;T(CalculationTrigger),C3269,,5,C3270)</f>
        <v>1.0084385722216786E-2</v>
      </c>
      <c r="G3269" s="148">
        <f>_xll.xlShmInterpDisc($G$3&amp;T(CalculationTrigger),C3269)</f>
        <v>0.53270162188148162</v>
      </c>
      <c r="H3269" s="149">
        <f>_xll.xlShmInterpDisc($H$3&amp;T(CalculationTrigger),C3269)</f>
        <v>0.5341797847929719</v>
      </c>
      <c r="I3269" s="150">
        <f>_xll.xlShmInterpDisc($I$3&amp;T(CalculationTrigger),C3269)</f>
        <v>0.54218646120100411</v>
      </c>
      <c r="J3269" s="157">
        <f t="shared" ref="J3269:J3332" si="153">-365*LN(G3269/$H3269)/($C3269-$C$4)</f>
        <v>6.1064708874568376E-5</v>
      </c>
      <c r="K3269" s="158">
        <f t="shared" ref="K3269:K3332" si="154">-365*LN(H3269/$H3269)/($C3269-$C$4)</f>
        <v>0</v>
      </c>
      <c r="L3269" s="159">
        <f t="shared" ref="L3269:L3332" si="155">-365*LN(I3269/$H3269)/($C3269-$C$4)</f>
        <v>-3.2785670910722087E-4</v>
      </c>
    </row>
    <row r="3270" spans="2:12" x14ac:dyDescent="0.2">
      <c r="B3270" s="112" t="s">
        <v>2</v>
      </c>
      <c r="C3270" s="113">
        <f>_xll.qlCalendarAdvance("TARGET",C3269,B3270,"mf")</f>
        <v>59398</v>
      </c>
      <c r="D3270" s="120">
        <f>_xll.xlShmInterpRateFwd($D$3&amp;T(CalculationTrigger),C3270,,5,C3271)</f>
        <v>1.0700089458854865E-2</v>
      </c>
      <c r="E3270" s="120">
        <f>_xll.xlShmInterpRateFwd($E$3&amp;T(CalculationTrigger),C3270,,5,C3271)</f>
        <v>1.0604666136738716E-2</v>
      </c>
      <c r="F3270" s="121">
        <f>_xll.xlShmInterpRateFwd($F$3&amp;T(CalculationTrigger),C3270,,5,C3271)</f>
        <v>1.0082658658762648E-2</v>
      </c>
      <c r="G3270" s="148">
        <f>_xll.xlShmInterpDisc($G$3&amp;T(CalculationTrigger),C3270)</f>
        <v>0.53259231153477804</v>
      </c>
      <c r="H3270" s="149">
        <f>_xll.xlShmInterpDisc($H$3&amp;T(CalculationTrigger),C3270)</f>
        <v>0.53407114866964389</v>
      </c>
      <c r="I3270" s="150">
        <f>_xll.xlShmInterpDisc($I$3&amp;T(CalculationTrigger),C3270)</f>
        <v>0.54208162306056829</v>
      </c>
      <c r="J3270" s="157">
        <f t="shared" si="153"/>
        <v>6.1079230839381087E-5</v>
      </c>
      <c r="K3270" s="158">
        <f t="shared" si="154"/>
        <v>0</v>
      </c>
      <c r="L3270" s="159">
        <f t="shared" si="155"/>
        <v>-3.2793870753619668E-4</v>
      </c>
    </row>
    <row r="3271" spans="2:12" x14ac:dyDescent="0.2">
      <c r="B3271" s="112" t="s">
        <v>2</v>
      </c>
      <c r="C3271" s="113">
        <f>_xll.qlCalendarAdvance("TARGET",C3270,B3271,"mf")</f>
        <v>59405</v>
      </c>
      <c r="D3271" s="120">
        <f>_xll.xlShmInterpRateFwd($D$3&amp;T(CalculationTrigger),C3271,,5,C3272)</f>
        <v>1.0698312704250208E-2</v>
      </c>
      <c r="E3271" s="120">
        <f>_xll.xlShmInterpRateFwd($E$3&amp;T(CalculationTrigger),C3271,,5,C3272)</f>
        <v>1.0602926550577822E-2</v>
      </c>
      <c r="F3271" s="121">
        <f>_xll.xlShmInterpRateFwd($F$3&amp;T(CalculationTrigger),C3271,,5,C3272)</f>
        <v>1.0080978958183913E-2</v>
      </c>
      <c r="G3271" s="148">
        <f>_xll.xlShmInterpDisc($G$3&amp;T(CalculationTrigger),C3271)</f>
        <v>0.5324830421832526</v>
      </c>
      <c r="H3271" s="149">
        <f>_xll.xlShmInterpDisc($H$3&amp;T(CalculationTrigger),C3271)</f>
        <v>0.53396255288274008</v>
      </c>
      <c r="I3271" s="150">
        <f>_xll.xlShmInterpDisc($I$3&amp;T(CalculationTrigger),C3271)</f>
        <v>0.54197682313957996</v>
      </c>
      <c r="J3271" s="157">
        <f t="shared" si="153"/>
        <v>6.1093725151207778E-5</v>
      </c>
      <c r="K3271" s="158">
        <f t="shared" si="154"/>
        <v>0</v>
      </c>
      <c r="L3271" s="159">
        <f t="shared" si="155"/>
        <v>-3.2802061359136998E-4</v>
      </c>
    </row>
    <row r="3272" spans="2:12" x14ac:dyDescent="0.2">
      <c r="B3272" s="112" t="s">
        <v>2</v>
      </c>
      <c r="C3272" s="113">
        <f>_xll.qlCalendarAdvance("TARGET",C3271,B3272,"mf")</f>
        <v>59412</v>
      </c>
      <c r="D3272" s="120">
        <f>_xll.xlShmInterpRateFwd($D$3&amp;T(CalculationTrigger),C3272,,5,C3273)</f>
        <v>1.0696577565720558E-2</v>
      </c>
      <c r="E3272" s="120">
        <f>_xll.xlShmInterpRateFwd($E$3&amp;T(CalculationTrigger),C3272,,5,C3273)</f>
        <v>1.0601229297005734E-2</v>
      </c>
      <c r="F3272" s="121">
        <f>_xll.xlShmInterpRateFwd($F$3&amp;T(CalculationTrigger),C3272,,5,C3273)</f>
        <v>1.0079346697952678E-2</v>
      </c>
      <c r="G3272" s="148">
        <f>_xll.xlShmInterpDisc($G$3&amp;T(CalculationTrigger),C3272)</f>
        <v>0.53237381338676448</v>
      </c>
      <c r="H3272" s="149">
        <f>_xll.xlShmInterpDisc($H$3&amp;T(CalculationTrigger),C3272)</f>
        <v>0.53385399698402425</v>
      </c>
      <c r="I3272" s="150">
        <f>_xll.xlShmInterpDisc($I$3&amp;T(CalculationTrigger),C3272)</f>
        <v>0.54187206093160745</v>
      </c>
      <c r="J3272" s="157">
        <f t="shared" si="153"/>
        <v>6.1108191543122697E-5</v>
      </c>
      <c r="K3272" s="158">
        <f t="shared" si="154"/>
        <v>0</v>
      </c>
      <c r="L3272" s="159">
        <f t="shared" si="155"/>
        <v>-3.2810242523741709E-4</v>
      </c>
    </row>
    <row r="3273" spans="2:12" x14ac:dyDescent="0.2">
      <c r="B3273" s="112" t="s">
        <v>2</v>
      </c>
      <c r="C3273" s="113">
        <f>_xll.qlCalendarAdvance("TARGET",C3272,B3273,"mf")</f>
        <v>59419</v>
      </c>
      <c r="D3273" s="120">
        <f>_xll.xlShmInterpRateFwd($D$3&amp;T(CalculationTrigger),C3273,,5,C3274)</f>
        <v>1.0694884111607648E-2</v>
      </c>
      <c r="E3273" s="120">
        <f>_xll.xlShmInterpRateFwd($E$3&amp;T(CalculationTrigger),C3273,,5,C3274)</f>
        <v>1.059957444536589E-2</v>
      </c>
      <c r="F3273" s="121">
        <f>_xll.xlShmInterpRateFwd($F$3&amp;T(CalculationTrigger),C3273,,5,C3274)</f>
        <v>1.0077761955604973E-2</v>
      </c>
      <c r="G3273" s="148">
        <f>_xll.xlShmInterpDisc($G$3&amp;T(CalculationTrigger),C3273)</f>
        <v>0.5322646247048316</v>
      </c>
      <c r="H3273" s="149">
        <f>_xll.xlShmInterpDisc($H$3&amp;T(CalculationTrigger),C3273)</f>
        <v>0.53374548052490922</v>
      </c>
      <c r="I3273" s="150">
        <f>_xll.xlShmInterpDisc($I$3&amp;T(CalculationTrigger),C3273)</f>
        <v>0.54176733592980131</v>
      </c>
      <c r="J3273" s="157">
        <f t="shared" si="153"/>
        <v>6.1122629748183087E-5</v>
      </c>
      <c r="K3273" s="158">
        <f t="shared" si="154"/>
        <v>0</v>
      </c>
      <c r="L3273" s="159">
        <f t="shared" si="155"/>
        <v>-3.2818414043902676E-4</v>
      </c>
    </row>
    <row r="3274" spans="2:12" x14ac:dyDescent="0.2">
      <c r="B3274" s="112" t="s">
        <v>2</v>
      </c>
      <c r="C3274" s="113">
        <f>_xll.qlCalendarAdvance("TARGET",C3273,B3274,"mf")</f>
        <v>59426</v>
      </c>
      <c r="D3274" s="120">
        <f>_xll.xlShmInterpRateFwd($D$3&amp;T(CalculationTrigger),C3274,,5,C3275)</f>
        <v>1.0693232410131785E-2</v>
      </c>
      <c r="E3274" s="120">
        <f>_xll.xlShmInterpRateFwd($E$3&amp;T(CalculationTrigger),C3274,,5,C3275)</f>
        <v>1.0597962065001914E-2</v>
      </c>
      <c r="F3274" s="121">
        <f>_xll.xlShmInterpRateFwd($F$3&amp;T(CalculationTrigger),C3274,,5,C3275)</f>
        <v>1.0076224808567047E-2</v>
      </c>
      <c r="G3274" s="148">
        <f>_xll.xlShmInterpDisc($G$3&amp;T(CalculationTrigger),C3274)</f>
        <v>0.53215547569663013</v>
      </c>
      <c r="H3274" s="149">
        <f>_xll.xlShmInterpDisc($H$3&amp;T(CalculationTrigger),C3274)</f>
        <v>0.53363700305645745</v>
      </c>
      <c r="I3274" s="150">
        <f>_xll.xlShmInterpDisc($I$3&amp;T(CalculationTrigger),C3274)</f>
        <v>0.54166264762689398</v>
      </c>
      <c r="J3274" s="157">
        <f t="shared" si="153"/>
        <v>6.1137039499480531E-5</v>
      </c>
      <c r="K3274" s="158">
        <f t="shared" si="154"/>
        <v>0</v>
      </c>
      <c r="L3274" s="159">
        <f t="shared" si="155"/>
        <v>-3.2826575716087648E-4</v>
      </c>
    </row>
    <row r="3275" spans="2:12" x14ac:dyDescent="0.2">
      <c r="B3275" s="112" t="s">
        <v>2</v>
      </c>
      <c r="C3275" s="113">
        <f>_xll.qlCalendarAdvance("TARGET",C3274,B3275,"mf")</f>
        <v>59433</v>
      </c>
      <c r="D3275" s="120">
        <f>_xll.xlShmInterpRateFwd($D$3&amp;T(CalculationTrigger),C3275,,5,C3276)</f>
        <v>1.0691622529635063E-2</v>
      </c>
      <c r="E3275" s="120">
        <f>_xll.xlShmInterpRateFwd($E$3&amp;T(CalculationTrigger),C3275,,5,C3276)</f>
        <v>1.0596392225298162E-2</v>
      </c>
      <c r="F3275" s="121">
        <f>_xll.xlShmInterpRateFwd($F$3&amp;T(CalculationTrigger),C3275,,5,C3276)</f>
        <v>1.0074735334392786E-2</v>
      </c>
      <c r="G3275" s="148">
        <f>_xll.xlShmInterpDisc($G$3&amp;T(CalculationTrigger),C3275)</f>
        <v>0.53204636592099641</v>
      </c>
      <c r="H3275" s="149">
        <f>_xll.xlShmInterpDisc($H$3&amp;T(CalculationTrigger),C3275)</f>
        <v>0.53352856412938165</v>
      </c>
      <c r="I3275" s="150">
        <f>_xll.xlShmInterpDisc($I$3&amp;T(CalculationTrigger),C3275)</f>
        <v>0.54155799551520134</v>
      </c>
      <c r="J3275" s="157">
        <f t="shared" si="153"/>
        <v>6.1151420530074885E-5</v>
      </c>
      <c r="K3275" s="158">
        <f t="shared" si="154"/>
        <v>0</v>
      </c>
      <c r="L3275" s="159">
        <f t="shared" si="155"/>
        <v>-3.2834727336765674E-4</v>
      </c>
    </row>
    <row r="3276" spans="2:12" x14ac:dyDescent="0.2">
      <c r="B3276" s="112" t="s">
        <v>2</v>
      </c>
      <c r="C3276" s="113">
        <f>_xll.qlCalendarAdvance("TARGET",C3275,B3276,"mf")</f>
        <v>59440</v>
      </c>
      <c r="D3276" s="120">
        <f>_xll.xlShmInterpRateFwd($D$3&amp;T(CalculationTrigger),C3276,,5,C3277)</f>
        <v>1.0690054538384484E-2</v>
      </c>
      <c r="E3276" s="120">
        <f>_xll.xlShmInterpRateFwd($E$3&amp;T(CalculationTrigger),C3276,,5,C3277)</f>
        <v>1.0594864995587054E-2</v>
      </c>
      <c r="F3276" s="121">
        <f>_xll.xlShmInterpRateFwd($F$3&amp;T(CalculationTrigger),C3276,,5,C3277)</f>
        <v>1.0073293610555254E-2</v>
      </c>
      <c r="G3276" s="148">
        <f>_xll.xlShmInterpDisc($G$3&amp;T(CalculationTrigger),C3276)</f>
        <v>0.53193729493642583</v>
      </c>
      <c r="H3276" s="149">
        <f>_xll.xlShmInterpDisc($H$3&amp;T(CalculationTrigger),C3276)</f>
        <v>0.53342016329404462</v>
      </c>
      <c r="I3276" s="150">
        <f>_xll.xlShmInterpDisc($I$3&amp;T(CalculationTrigger),C3276)</f>
        <v>0.54145337908662194</v>
      </c>
      <c r="J3276" s="157">
        <f t="shared" si="153"/>
        <v>6.1165772573043234E-5</v>
      </c>
      <c r="K3276" s="158">
        <f t="shared" si="154"/>
        <v>0</v>
      </c>
      <c r="L3276" s="159">
        <f t="shared" si="155"/>
        <v>-3.2842868702404672E-4</v>
      </c>
    </row>
    <row r="3277" spans="2:12" x14ac:dyDescent="0.2">
      <c r="B3277" s="112" t="s">
        <v>2</v>
      </c>
      <c r="C3277" s="113">
        <f>_xll.qlCalendarAdvance("TARGET",C3276,B3277,"mf")</f>
        <v>59447</v>
      </c>
      <c r="D3277" s="120">
        <f>_xll.xlShmInterpRateFwd($D$3&amp;T(CalculationTrigger),C3277,,5,C3278)</f>
        <v>1.0688528504676185E-2</v>
      </c>
      <c r="E3277" s="120">
        <f>_xll.xlShmInterpRateFwd($E$3&amp;T(CalculationTrigger),C3277,,5,C3278)</f>
        <v>1.0593380445253334E-2</v>
      </c>
      <c r="F3277" s="121">
        <f>_xll.xlShmInterpRateFwd($F$3&amp;T(CalculationTrigger),C3277,,5,C3278)</f>
        <v>1.0071899714591454E-2</v>
      </c>
      <c r="G3277" s="148">
        <f>_xll.xlShmInterpDisc($G$3&amp;T(CalculationTrigger),C3277)</f>
        <v>0.53182826230107416</v>
      </c>
      <c r="H3277" s="149">
        <f>_xll.xlShmInterpDisc($H$3&amp;T(CalculationTrigger),C3277)</f>
        <v>0.5333118001004602</v>
      </c>
      <c r="I3277" s="150">
        <f>_xll.xlShmInterpDisc($I$3&amp;T(CalculationTrigger),C3277)</f>
        <v>0.54134879783263834</v>
      </c>
      <c r="J3277" s="157">
        <f t="shared" si="153"/>
        <v>6.1180095361460272E-5</v>
      </c>
      <c r="K3277" s="158">
        <f t="shared" si="154"/>
        <v>0</v>
      </c>
      <c r="L3277" s="159">
        <f t="shared" si="155"/>
        <v>-3.2850999609473425E-4</v>
      </c>
    </row>
    <row r="3278" spans="2:12" x14ac:dyDescent="0.2">
      <c r="B3278" s="112" t="s">
        <v>2</v>
      </c>
      <c r="C3278" s="113">
        <f>_xll.qlCalendarAdvance("TARGET",C3277,B3278,"mf")</f>
        <v>59454</v>
      </c>
      <c r="D3278" s="120">
        <f>_xll.xlShmInterpRateFwd($D$3&amp;T(CalculationTrigger),C3278,,5,C3279)</f>
        <v>1.0687044496783335E-2</v>
      </c>
      <c r="E3278" s="120">
        <f>_xll.xlShmInterpRateFwd($E$3&amp;T(CalculationTrigger),C3278,,5,C3279)</f>
        <v>1.0591938643612435E-2</v>
      </c>
      <c r="F3278" s="121">
        <f>_xll.xlShmInterpRateFwd($F$3&amp;T(CalculationTrigger),C3278,,5,C3279)</f>
        <v>1.0070553723922814E-2</v>
      </c>
      <c r="G3278" s="148">
        <f>_xll.xlShmInterpDisc($G$3&amp;T(CalculationTrigger),C3278)</f>
        <v>0.53171926757275756</v>
      </c>
      <c r="H3278" s="149">
        <f>_xll.xlShmInterpDisc($H$3&amp;T(CalculationTrigger),C3278)</f>
        <v>0.53320347409829316</v>
      </c>
      <c r="I3278" s="150">
        <f>_xll.xlShmInterpDisc($I$3&amp;T(CalculationTrigger),C3278)</f>
        <v>0.54124425124431663</v>
      </c>
      <c r="J3278" s="157">
        <f t="shared" si="153"/>
        <v>6.1194388628395914E-5</v>
      </c>
      <c r="K3278" s="158">
        <f t="shared" si="154"/>
        <v>0</v>
      </c>
      <c r="L3278" s="159">
        <f t="shared" si="155"/>
        <v>-3.2859119854440096E-4</v>
      </c>
    </row>
    <row r="3279" spans="2:12" x14ac:dyDescent="0.2">
      <c r="B3279" s="112" t="s">
        <v>2</v>
      </c>
      <c r="C3279" s="113">
        <f>_xll.qlCalendarAdvance("TARGET",C3278,B3279,"mf")</f>
        <v>59461</v>
      </c>
      <c r="D3279" s="120">
        <f>_xll.xlShmInterpRateFwd($D$3&amp;T(CalculationTrigger),C3279,,5,C3280)</f>
        <v>1.0685602583025602E-2</v>
      </c>
      <c r="E3279" s="120">
        <f>_xll.xlShmInterpRateFwd($E$3&amp;T(CalculationTrigger),C3279,,5,C3280)</f>
        <v>1.0590539660072649E-2</v>
      </c>
      <c r="F3279" s="121">
        <f>_xll.xlShmInterpRateFwd($F$3&amp;T(CalculationTrigger),C3279,,5,C3280)</f>
        <v>1.0069255716156333E-2</v>
      </c>
      <c r="G3279" s="148">
        <f>_xll.xlShmInterpDisc($G$3&amp;T(CalculationTrigger),C3279)</f>
        <v>0.53161031030895334</v>
      </c>
      <c r="H3279" s="149">
        <f>_xll.xlShmInterpDisc($H$3&amp;T(CalculationTrigger),C3279)</f>
        <v>0.53309518483686036</v>
      </c>
      <c r="I3279" s="150">
        <f>_xll.xlShmInterpDisc($I$3&amp;T(CalculationTrigger),C3279)</f>
        <v>0.54113973881230837</v>
      </c>
      <c r="J3279" s="157">
        <f t="shared" si="153"/>
        <v>6.1208652106925019E-5</v>
      </c>
      <c r="K3279" s="158">
        <f t="shared" si="154"/>
        <v>0</v>
      </c>
      <c r="L3279" s="159">
        <f t="shared" si="155"/>
        <v>-3.2867229233773709E-4</v>
      </c>
    </row>
    <row r="3280" spans="2:12" x14ac:dyDescent="0.2">
      <c r="B3280" s="112" t="s">
        <v>2</v>
      </c>
      <c r="C3280" s="113">
        <f>_xll.qlCalendarAdvance("TARGET",C3279,B3280,"mf")</f>
        <v>59468</v>
      </c>
      <c r="D3280" s="120">
        <f>_xll.xlShmInterpRateFwd($D$3&amp;T(CalculationTrigger),C3280,,5,C3281)</f>
        <v>1.0684202831676532E-2</v>
      </c>
      <c r="E3280" s="120">
        <f>_xll.xlShmInterpRateFwd($E$3&amp;T(CalculationTrigger),C3280,,5,C3281)</f>
        <v>1.0589183563955596E-2</v>
      </c>
      <c r="F3280" s="121">
        <f>_xll.xlShmInterpRateFwd($F$3&amp;T(CalculationTrigger),C3280,,5,C3281)</f>
        <v>1.0068005768719725E-2</v>
      </c>
      <c r="G3280" s="148">
        <f>_xll.xlShmInterpDisc($G$3&amp;T(CalculationTrigger),C3280)</f>
        <v>0.53150139006679975</v>
      </c>
      <c r="H3280" s="149">
        <f>_xll.xlShmInterpDisc($H$3&amp;T(CalculationTrigger),C3280)</f>
        <v>0.53298693186513013</v>
      </c>
      <c r="I3280" s="150">
        <f>_xll.xlShmInterpDisc($I$3&amp;T(CalculationTrigger),C3280)</f>
        <v>0.54103526002684899</v>
      </c>
      <c r="J3280" s="157">
        <f t="shared" si="153"/>
        <v>6.1222885530115209E-5</v>
      </c>
      <c r="K3280" s="158">
        <f t="shared" si="154"/>
        <v>0</v>
      </c>
      <c r="L3280" s="159">
        <f t="shared" si="155"/>
        <v>-3.2875327543941784E-4</v>
      </c>
    </row>
    <row r="3281" spans="2:12" x14ac:dyDescent="0.2">
      <c r="B3281" s="112" t="s">
        <v>2</v>
      </c>
      <c r="C3281" s="113">
        <f>_xll.qlCalendarAdvance("TARGET",C3280,B3281,"mf")</f>
        <v>59475</v>
      </c>
      <c r="D3281" s="120">
        <f>_xll.xlShmInterpRateFwd($D$3&amp;T(CalculationTrigger),C3281,,5,C3282)</f>
        <v>1.0682845311004054E-2</v>
      </c>
      <c r="E3281" s="120">
        <f>_xll.xlShmInterpRateFwd($E$3&amp;T(CalculationTrigger),C3281,,5,C3282)</f>
        <v>1.0587870424606252E-2</v>
      </c>
      <c r="F3281" s="121">
        <f>_xll.xlShmInterpRateFwd($F$3&amp;T(CalculationTrigger),C3281,,5,C3282)</f>
        <v>1.0066803959093078E-2</v>
      </c>
      <c r="G3281" s="148">
        <f>_xll.xlShmInterpDisc($G$3&amp;T(CalculationTrigger),C3281)</f>
        <v>0.53139250640309699</v>
      </c>
      <c r="H3281" s="149">
        <f>_xll.xlShmInterpDisc($H$3&amp;T(CalculationTrigger),C3281)</f>
        <v>0.53287871473172377</v>
      </c>
      <c r="I3281" s="150">
        <f>_xll.xlShmInterpDisc($I$3&amp;T(CalculationTrigger),C3281)</f>
        <v>0.54093081437776014</v>
      </c>
      <c r="J3281" s="157">
        <f t="shared" si="153"/>
        <v>6.123708863104884E-5</v>
      </c>
      <c r="K3281" s="158">
        <f t="shared" si="154"/>
        <v>0</v>
      </c>
      <c r="L3281" s="159">
        <f t="shared" si="155"/>
        <v>-3.2883414581413184E-4</v>
      </c>
    </row>
    <row r="3282" spans="2:12" x14ac:dyDescent="0.2">
      <c r="B3282" s="112" t="s">
        <v>2</v>
      </c>
      <c r="C3282" s="113">
        <f>_xll.qlCalendarAdvance("TARGET",C3281,B3282,"mf")</f>
        <v>59482</v>
      </c>
      <c r="D3282" s="120">
        <f>_xll.xlShmInterpRateFwd($D$3&amp;T(CalculationTrigger),C3282,,5,C3283)</f>
        <v>1.0681530089340002E-2</v>
      </c>
      <c r="E3282" s="120">
        <f>_xll.xlShmInterpRateFwd($E$3&amp;T(CalculationTrigger),C3282,,5,C3283)</f>
        <v>1.0586600311433504E-2</v>
      </c>
      <c r="F3282" s="121">
        <f>_xll.xlShmInterpRateFwd($F$3&amp;T(CalculationTrigger),C3282,,5,C3283)</f>
        <v>1.0065650364843602E-2</v>
      </c>
      <c r="G3282" s="148">
        <f>_xll.xlShmInterpDisc($G$3&amp;T(CalculationTrigger),C3282)</f>
        <v>0.53128365887430762</v>
      </c>
      <c r="H3282" s="149">
        <f>_xll.xlShmInterpDisc($H$3&amp;T(CalculationTrigger),C3282)</f>
        <v>0.53277053298491539</v>
      </c>
      <c r="I3282" s="150">
        <f>_xll.xlShmInterpDisc($I$3&amp;T(CalculationTrigger),C3282)</f>
        <v>0.54082640135444959</v>
      </c>
      <c r="J3282" s="157">
        <f t="shared" si="153"/>
        <v>6.1251261142796108E-5</v>
      </c>
      <c r="K3282" s="158">
        <f t="shared" si="154"/>
        <v>0</v>
      </c>
      <c r="L3282" s="159">
        <f t="shared" si="155"/>
        <v>-3.2891490142656244E-4</v>
      </c>
    </row>
    <row r="3283" spans="2:12" x14ac:dyDescent="0.2">
      <c r="B3283" s="112" t="s">
        <v>2</v>
      </c>
      <c r="C3283" s="113">
        <f>_xll.qlCalendarAdvance("TARGET",C3282,B3283,"mf")</f>
        <v>59489</v>
      </c>
      <c r="D3283" s="120">
        <f>_xll.xlShmInterpRateFwd($D$3&amp;T(CalculationTrigger),C3283,,5,C3284)</f>
        <v>1.0680257234935321E-2</v>
      </c>
      <c r="E3283" s="120">
        <f>_xll.xlShmInterpRateFwd($E$3&amp;T(CalculationTrigger),C3283,,5,C3284)</f>
        <v>1.0585373293759562E-2</v>
      </c>
      <c r="F3283" s="121">
        <f>_xll.xlShmInterpRateFwd($F$3&amp;T(CalculationTrigger),C3283,,5,C3284)</f>
        <v>1.0064545063417144E-2</v>
      </c>
      <c r="G3283" s="148">
        <f>_xll.xlShmInterpDisc($G$3&amp;T(CalculationTrigger),C3283)</f>
        <v>0.53117484703655626</v>
      </c>
      <c r="H3283" s="149">
        <f>_xll.xlShmInterpDisc($H$3&amp;T(CalculationTrigger),C3283)</f>
        <v>0.53266238617263206</v>
      </c>
      <c r="I3283" s="150">
        <f>_xll.xlShmInterpDisc($I$3&amp;T(CalculationTrigger),C3283)</f>
        <v>0.54072202044591078</v>
      </c>
      <c r="J3283" s="157">
        <f t="shared" si="153"/>
        <v>6.1265402798424894E-5</v>
      </c>
      <c r="K3283" s="158">
        <f t="shared" si="154"/>
        <v>0</v>
      </c>
      <c r="L3283" s="159">
        <f t="shared" si="155"/>
        <v>-3.2899554024139242E-4</v>
      </c>
    </row>
    <row r="3284" spans="2:12" x14ac:dyDescent="0.2">
      <c r="B3284" s="112" t="s">
        <v>2</v>
      </c>
      <c r="C3284" s="113">
        <f>_xll.qlCalendarAdvance("TARGET",C3283,B3284,"mf")</f>
        <v>59496</v>
      </c>
      <c r="D3284" s="120">
        <f>_xll.xlShmInterpRateFwd($D$3&amp;T(CalculationTrigger),C3284,,5,C3285)</f>
        <v>1.0679026816116433E-2</v>
      </c>
      <c r="E3284" s="120">
        <f>_xll.xlShmInterpRateFwd($E$3&amp;T(CalculationTrigger),C3284,,5,C3285)</f>
        <v>1.0584189440935797E-2</v>
      </c>
      <c r="F3284" s="121">
        <f>_xll.xlShmInterpRateFwd($F$3&amp;T(CalculationTrigger),C3284,,5,C3285)</f>
        <v>1.0063488132340878E-2</v>
      </c>
      <c r="G3284" s="148">
        <f>_xll.xlShmInterpDisc($G$3&amp;T(CalculationTrigger),C3284)</f>
        <v>0.53106607044563092</v>
      </c>
      <c r="H3284" s="149">
        <f>_xll.xlShmInterpDisc($H$3&amp;T(CalculationTrigger),C3284)</f>
        <v>0.53255427384245491</v>
      </c>
      <c r="I3284" s="150">
        <f>_xll.xlShmInterpDisc($I$3&amp;T(CalculationTrigger),C3284)</f>
        <v>0.54061767114072468</v>
      </c>
      <c r="J3284" s="157">
        <f t="shared" si="153"/>
        <v>6.1279513331010424E-5</v>
      </c>
      <c r="K3284" s="158">
        <f t="shared" si="154"/>
        <v>0</v>
      </c>
      <c r="L3284" s="159">
        <f t="shared" si="155"/>
        <v>-3.2907606022330923E-4</v>
      </c>
    </row>
    <row r="3285" spans="2:12" x14ac:dyDescent="0.2">
      <c r="B3285" s="112" t="s">
        <v>2</v>
      </c>
      <c r="C3285" s="113">
        <f>_xll.qlCalendarAdvance("TARGET",C3284,B3285,"mf")</f>
        <v>59503</v>
      </c>
      <c r="D3285" s="120">
        <f>_xll.xlShmInterpRateFwd($D$3&amp;T(CalculationTrigger),C3285,,5,C3286)</f>
        <v>1.0677838901134669E-2</v>
      </c>
      <c r="E3285" s="120">
        <f>_xll.xlShmInterpRateFwd($E$3&amp;T(CalculationTrigger),C3285,,5,C3286)</f>
        <v>1.0583048822348525E-2</v>
      </c>
      <c r="F3285" s="121">
        <f>_xll.xlShmInterpRateFwd($F$3&amp;T(CalculationTrigger),C3285,,5,C3286)</f>
        <v>1.0062479649113288E-2</v>
      </c>
      <c r="G3285" s="148">
        <f>_xll.xlShmInterpDisc($G$3&amp;T(CalculationTrigger),C3285)</f>
        <v>0.53095732865698275</v>
      </c>
      <c r="H3285" s="149">
        <f>_xll.xlShmInterpDisc($H$3&amp;T(CalculationTrigger),C3285)</f>
        <v>0.5324461955416192</v>
      </c>
      <c r="I3285" s="150">
        <f>_xll.xlShmInterpDisc($I$3&amp;T(CalculationTrigger),C3285)</f>
        <v>0.54051335292705927</v>
      </c>
      <c r="J3285" s="157">
        <f t="shared" si="153"/>
        <v>6.1293592473632869E-5</v>
      </c>
      <c r="K3285" s="158">
        <f t="shared" si="154"/>
        <v>0</v>
      </c>
      <c r="L3285" s="159">
        <f t="shared" si="155"/>
        <v>-3.2915645933699486E-4</v>
      </c>
    </row>
    <row r="3286" spans="2:12" x14ac:dyDescent="0.2">
      <c r="B3286" s="112" t="s">
        <v>2</v>
      </c>
      <c r="C3286" s="113">
        <f>_xll.qlCalendarAdvance("TARGET",C3285,B3286,"mf")</f>
        <v>59510</v>
      </c>
      <c r="D3286" s="120">
        <f>_xll.xlShmInterpRateFwd($D$3&amp;T(CalculationTrigger),C3286,,5,C3287)</f>
        <v>1.0676693558287884E-2</v>
      </c>
      <c r="E3286" s="120">
        <f>_xll.xlShmInterpRateFwd($E$3&amp;T(CalculationTrigger),C3286,,5,C3287)</f>
        <v>1.0581951507320567E-2</v>
      </c>
      <c r="F3286" s="121">
        <f>_xll.xlShmInterpRateFwd($F$3&amp;T(CalculationTrigger),C3286,,5,C3287)</f>
        <v>1.0061519691215735E-2</v>
      </c>
      <c r="G3286" s="148">
        <f>_xll.xlShmInterpDisc($G$3&amp;T(CalculationTrigger),C3286)</f>
        <v>0.53084862122572696</v>
      </c>
      <c r="H3286" s="149">
        <f>_xll.xlShmInterpDisc($H$3&amp;T(CalculationTrigger),C3286)</f>
        <v>0.53233815081701463</v>
      </c>
      <c r="I3286" s="150">
        <f>_xll.xlShmInterpDisc($I$3&amp;T(CalculationTrigger),C3286)</f>
        <v>0.54040906529267041</v>
      </c>
      <c r="J3286" s="157">
        <f t="shared" si="153"/>
        <v>6.1307639959350582E-5</v>
      </c>
      <c r="K3286" s="158">
        <f t="shared" si="154"/>
        <v>0</v>
      </c>
      <c r="L3286" s="159">
        <f t="shared" si="155"/>
        <v>-3.2923673554713644E-4</v>
      </c>
    </row>
    <row r="3287" spans="2:12" x14ac:dyDescent="0.2">
      <c r="B3287" s="112" t="s">
        <v>2</v>
      </c>
      <c r="C3287" s="113">
        <f>_xll.qlCalendarAdvance("TARGET",C3286,B3287,"mf")</f>
        <v>59517</v>
      </c>
      <c r="D3287" s="120">
        <f>_xll.xlShmInterpRateFwd($D$3&amp;T(CalculationTrigger),C3287,,5,C3288)</f>
        <v>1.0675590855926257E-2</v>
      </c>
      <c r="E3287" s="120">
        <f>_xll.xlShmInterpRateFwd($E$3&amp;T(CalculationTrigger),C3287,,5,C3288)</f>
        <v>1.0580897565256018E-2</v>
      </c>
      <c r="F3287" s="121">
        <f>_xll.xlShmInterpRateFwd($F$3&amp;T(CalculationTrigger),C3287,,5,C3288)</f>
        <v>1.0060608336181961E-2</v>
      </c>
      <c r="G3287" s="148">
        <f>_xll.xlShmInterpDisc($G$3&amp;T(CalculationTrigger),C3287)</f>
        <v>0.53073994770664301</v>
      </c>
      <c r="H3287" s="149">
        <f>_xll.xlShmInterpDisc($H$3&amp;T(CalculationTrigger),C3287)</f>
        <v>0.53223013921518625</v>
      </c>
      <c r="I3287" s="150">
        <f>_xll.xlShmInterpDisc($I$3&amp;T(CalculationTrigger),C3287)</f>
        <v>0.54030480772490252</v>
      </c>
      <c r="J3287" s="157">
        <f t="shared" si="153"/>
        <v>6.1321655521246298E-5</v>
      </c>
      <c r="K3287" s="158">
        <f t="shared" si="154"/>
        <v>0</v>
      </c>
      <c r="L3287" s="159">
        <f t="shared" si="155"/>
        <v>-3.2931688681841142E-4</v>
      </c>
    </row>
    <row r="3288" spans="2:12" x14ac:dyDescent="0.2">
      <c r="B3288" s="112" t="s">
        <v>2</v>
      </c>
      <c r="C3288" s="113">
        <f>_xll.qlCalendarAdvance("TARGET",C3287,B3288,"mf")</f>
        <v>59524</v>
      </c>
      <c r="D3288" s="120">
        <f>_xll.xlShmInterpRateFwd($D$3&amp;T(CalculationTrigger),C3288,,5,C3289)</f>
        <v>1.0674613408760435E-2</v>
      </c>
      <c r="E3288" s="120">
        <f>_xll.xlShmInterpRateFwd($E$3&amp;T(CalculationTrigger),C3288,,5,C3289)</f>
        <v>1.0579970429468025E-2</v>
      </c>
      <c r="F3288" s="121">
        <f>_xll.xlShmInterpRateFwd($F$3&amp;T(CalculationTrigger),C3288,,5,C3289)</f>
        <v>1.0059825147423068E-2</v>
      </c>
      <c r="G3288" s="148">
        <f>_xll.xlShmInterpDisc($G$3&amp;T(CalculationTrigger),C3288)</f>
        <v>0.53063130765417443</v>
      </c>
      <c r="H3288" s="149">
        <f>_xll.xlShmInterpDisc($H$3&amp;T(CalculationTrigger),C3288)</f>
        <v>0.53212216028233406</v>
      </c>
      <c r="I3288" s="150">
        <f>_xll.xlShmInterpDisc($I$3&amp;T(CalculationTrigger),C3288)</f>
        <v>0.54020057971068847</v>
      </c>
      <c r="J3288" s="157">
        <f t="shared" si="153"/>
        <v>6.1335638892393086E-5</v>
      </c>
      <c r="K3288" s="158">
        <f t="shared" si="154"/>
        <v>0</v>
      </c>
      <c r="L3288" s="159">
        <f t="shared" si="155"/>
        <v>-3.2939691111551146E-4</v>
      </c>
    </row>
    <row r="3289" spans="2:12" x14ac:dyDescent="0.2">
      <c r="B3289" s="112" t="s">
        <v>2</v>
      </c>
      <c r="C3289" s="113">
        <f>_xll.qlCalendarAdvance("TARGET",C3288,B3289,"mf")</f>
        <v>59532</v>
      </c>
      <c r="D3289" s="120">
        <f>_xll.xlShmInterpRateFwd($D$3&amp;T(CalculationTrigger),C3289,,5,C3290)</f>
        <v>1.0673371824919727E-2</v>
      </c>
      <c r="E3289" s="120">
        <f>_xll.xlShmInterpRateFwd($E$3&amp;T(CalculationTrigger),C3289,,5,C3290)</f>
        <v>1.0578785492183584E-2</v>
      </c>
      <c r="F3289" s="121">
        <f>_xll.xlShmInterpRateFwd($F$3&amp;T(CalculationTrigger),C3289,,5,C3290)</f>
        <v>1.0058819455517749E-2</v>
      </c>
      <c r="G3289" s="148">
        <f>_xll.xlShmInterpDisc($G$3&amp;T(CalculationTrigger),C3289)</f>
        <v>0.53050718800173635</v>
      </c>
      <c r="H3289" s="149">
        <f>_xll.xlShmInterpDisc($H$3&amp;T(CalculationTrigger),C3289)</f>
        <v>0.5319987952078834</v>
      </c>
      <c r="I3289" s="150">
        <f>_xll.xlShmInterpDisc($I$3&amp;T(CalculationTrigger),C3289)</f>
        <v>0.54008149750947632</v>
      </c>
      <c r="J3289" s="157">
        <f t="shared" si="153"/>
        <v>6.1351580128329492E-5</v>
      </c>
      <c r="K3289" s="158">
        <f t="shared" si="154"/>
        <v>0</v>
      </c>
      <c r="L3289" s="159">
        <f t="shared" si="155"/>
        <v>-3.2948820936556591E-4</v>
      </c>
    </row>
    <row r="3290" spans="2:12" x14ac:dyDescent="0.2">
      <c r="B3290" s="112" t="s">
        <v>2</v>
      </c>
      <c r="C3290" s="113">
        <f>_xll.qlCalendarAdvance("TARGET",C3289,B3290,"mf")</f>
        <v>59539</v>
      </c>
      <c r="D3290" s="120">
        <f>_xll.xlShmInterpRateFwd($D$3&amp;T(CalculationTrigger),C3290,,5,C3291)</f>
        <v>1.0672403579912603E-2</v>
      </c>
      <c r="E3290" s="120">
        <f>_xll.xlShmInterpRateFwd($E$3&amp;T(CalculationTrigger),C3290,,5,C3291)</f>
        <v>1.0577868316577348E-2</v>
      </c>
      <c r="F3290" s="121">
        <f>_xll.xlShmInterpRateFwd($F$3&amp;T(CalculationTrigger),C3290,,5,C3291)</f>
        <v>1.0058061356809736E-2</v>
      </c>
      <c r="G3290" s="148">
        <f>_xll.xlShmInterpDisc($G$3&amp;T(CalculationTrigger),C3290)</f>
        <v>0.5303986181615461</v>
      </c>
      <c r="H3290" s="149">
        <f>_xll.xlShmInterpDisc($H$3&amp;T(CalculationTrigger),C3290)</f>
        <v>0.53189088475028024</v>
      </c>
      <c r="I3290" s="150">
        <f>_xll.xlShmInterpDisc($I$3&amp;T(CalculationTrigger),C3290)</f>
        <v>0.53997733109472323</v>
      </c>
      <c r="J3290" s="157">
        <f t="shared" si="153"/>
        <v>6.1365493620458181E-5</v>
      </c>
      <c r="K3290" s="158">
        <f t="shared" si="154"/>
        <v>0</v>
      </c>
      <c r="L3290" s="159">
        <f t="shared" si="155"/>
        <v>-3.2956795472152862E-4</v>
      </c>
    </row>
    <row r="3291" spans="2:12" x14ac:dyDescent="0.2">
      <c r="B3291" s="112" t="s">
        <v>2</v>
      </c>
      <c r="C3291" s="113">
        <f>_xll.qlCalendarAdvance("TARGET",C3290,B3291,"mf")</f>
        <v>59546</v>
      </c>
      <c r="D3291" s="120">
        <f>_xll.xlShmInterpRateFwd($D$3&amp;T(CalculationTrigger),C3291,,5,C3292)</f>
        <v>1.0671478258249991E-2</v>
      </c>
      <c r="E3291" s="120">
        <f>_xll.xlShmInterpRateFwd($E$3&amp;T(CalculationTrigger),C3291,,5,C3292)</f>
        <v>1.0576994801258672E-2</v>
      </c>
      <c r="F3291" s="121">
        <f>_xll.xlShmInterpRateFwd($F$3&amp;T(CalculationTrigger),C3291,,5,C3292)</f>
        <v>1.005735218201902E-2</v>
      </c>
      <c r="G3291" s="148">
        <f>_xll.xlShmInterpDisc($G$3&amp;T(CalculationTrigger),C3291)</f>
        <v>0.53029008038547465</v>
      </c>
      <c r="H3291" s="149">
        <f>_xll.xlShmInterpDisc($H$3&amp;T(CalculationTrigger),C3291)</f>
        <v>0.53178300553318802</v>
      </c>
      <c r="I3291" s="150">
        <f>_xll.xlShmInterpDisc($I$3&amp;T(CalculationTrigger),C3291)</f>
        <v>0.53987319261835676</v>
      </c>
      <c r="J3291" s="157">
        <f t="shared" si="153"/>
        <v>6.1379374082924328E-5</v>
      </c>
      <c r="K3291" s="158">
        <f t="shared" si="154"/>
        <v>0</v>
      </c>
      <c r="L3291" s="159">
        <f t="shared" si="155"/>
        <v>-3.2964756670659986E-4</v>
      </c>
    </row>
    <row r="3292" spans="2:12" x14ac:dyDescent="0.2">
      <c r="B3292" s="112" t="s">
        <v>2</v>
      </c>
      <c r="C3292" s="113">
        <f>_xll.qlCalendarAdvance("TARGET",C3291,B3292,"mf")</f>
        <v>59553</v>
      </c>
      <c r="D3292" s="120">
        <f>_xll.xlShmInterpRateFwd($D$3&amp;T(CalculationTrigger),C3292,,5,C3293)</f>
        <v>1.0670595928259929E-2</v>
      </c>
      <c r="E3292" s="120">
        <f>_xll.xlShmInterpRateFwd($E$3&amp;T(CalculationTrigger),C3292,,5,C3293)</f>
        <v>1.0576165015569017E-2</v>
      </c>
      <c r="F3292" s="121">
        <f>_xll.xlShmInterpRateFwd($F$3&amp;T(CalculationTrigger),C3292,,5,C3293)</f>
        <v>1.0056692008645949E-2</v>
      </c>
      <c r="G3292" s="148">
        <f>_xll.xlShmInterpDisc($G$3&amp;T(CalculationTrigger),C3292)</f>
        <v>0.53018157422658152</v>
      </c>
      <c r="H3292" s="149">
        <f>_xll.xlShmInterpDisc($H$3&amp;T(CalculationTrigger),C3292)</f>
        <v>0.53167515710138435</v>
      </c>
      <c r="I3292" s="150">
        <f>_xll.xlShmInterpDisc($I$3&amp;T(CalculationTrigger),C3292)</f>
        <v>0.53976908156561187</v>
      </c>
      <c r="J3292" s="157">
        <f t="shared" si="153"/>
        <v>6.1393221248791938E-5</v>
      </c>
      <c r="K3292" s="158">
        <f t="shared" si="154"/>
        <v>0</v>
      </c>
      <c r="L3292" s="159">
        <f t="shared" si="155"/>
        <v>-3.2972704328547116E-4</v>
      </c>
    </row>
    <row r="3293" spans="2:12" x14ac:dyDescent="0.2">
      <c r="B3293" s="112" t="s">
        <v>2</v>
      </c>
      <c r="C3293" s="113">
        <f>_xll.qlCalendarAdvance("TARGET",C3292,B3293,"mf")</f>
        <v>59560</v>
      </c>
      <c r="D3293" s="120">
        <f>_xll.xlShmInterpRateFwd($D$3&amp;T(CalculationTrigger),C3293,,5,C3294)</f>
        <v>1.0669756658183786E-2</v>
      </c>
      <c r="E3293" s="120">
        <f>_xll.xlShmInterpRateFwd($E$3&amp;T(CalculationTrigger),C3293,,5,C3294)</f>
        <v>1.057537902887901E-2</v>
      </c>
      <c r="F3293" s="121">
        <f>_xll.xlShmInterpRateFwd($F$3&amp;T(CalculationTrigger),C3293,,5,C3294)</f>
        <v>1.0056080914173763E-2</v>
      </c>
      <c r="G3293" s="148">
        <f>_xll.xlShmInterpDisc($G$3&amp;T(CalculationTrigger),C3293)</f>
        <v>0.53007309923759294</v>
      </c>
      <c r="H3293" s="149">
        <f>_xll.xlShmInterpDisc($H$3&amp;T(CalculationTrigger),C3293)</f>
        <v>0.53156733899930486</v>
      </c>
      <c r="I3293" s="150">
        <f>_xll.xlShmInterpDisc($I$3&amp;T(CalculationTrigger),C3293)</f>
        <v>0.53966499742131491</v>
      </c>
      <c r="J3293" s="157">
        <f t="shared" si="153"/>
        <v>6.1407034851149314E-5</v>
      </c>
      <c r="K3293" s="158">
        <f t="shared" si="154"/>
        <v>0</v>
      </c>
      <c r="L3293" s="159">
        <f t="shared" si="155"/>
        <v>-3.2980638242282516E-4</v>
      </c>
    </row>
    <row r="3294" spans="2:12" x14ac:dyDescent="0.2">
      <c r="B3294" s="112" t="s">
        <v>2</v>
      </c>
      <c r="C3294" s="113">
        <f>_xll.qlCalendarAdvance("TARGET",C3293,B3294,"mf")</f>
        <v>59567</v>
      </c>
      <c r="D3294" s="120">
        <f>_xll.xlShmInterpRateFwd($D$3&amp;T(CalculationTrigger),C3294,,5,C3295)</f>
        <v>1.0668960516326844E-2</v>
      </c>
      <c r="E3294" s="120">
        <f>_xll.xlShmInterpRateFwd($E$3&amp;T(CalculationTrigger),C3294,,5,C3295)</f>
        <v>1.0574636910542121E-2</v>
      </c>
      <c r="F3294" s="121">
        <f>_xll.xlShmInterpRateFwd($F$3&amp;T(CalculationTrigger),C3294,,5,C3295)</f>
        <v>1.0055518976143899E-2</v>
      </c>
      <c r="G3294" s="148">
        <f>_xll.xlShmInterpDisc($G$3&amp;T(CalculationTrigger),C3294)</f>
        <v>0.52996465497090295</v>
      </c>
      <c r="H3294" s="149">
        <f>_xll.xlShmInterpDisc($H$3&amp;T(CalculationTrigger),C3294)</f>
        <v>0.53145955077104334</v>
      </c>
      <c r="I3294" s="150">
        <f>_xll.xlShmInterpDisc($I$3&amp;T(CalculationTrigger),C3294)</f>
        <v>0.53956093966988439</v>
      </c>
      <c r="J3294" s="157">
        <f t="shared" si="153"/>
        <v>6.1420814623058101E-5</v>
      </c>
      <c r="K3294" s="158">
        <f t="shared" si="154"/>
        <v>0</v>
      </c>
      <c r="L3294" s="159">
        <f t="shared" si="155"/>
        <v>-3.2988558208335019E-4</v>
      </c>
    </row>
    <row r="3295" spans="2:12" x14ac:dyDescent="0.2">
      <c r="B3295" s="112" t="s">
        <v>2</v>
      </c>
      <c r="C3295" s="113">
        <f>_xll.qlCalendarAdvance("TARGET",C3294,B3295,"mf")</f>
        <v>59574</v>
      </c>
      <c r="D3295" s="120">
        <f>_xll.xlShmInterpRateFwd($D$3&amp;T(CalculationTrigger),C3295,,5,C3296)</f>
        <v>1.0668207571011961E-2</v>
      </c>
      <c r="E3295" s="120">
        <f>_xll.xlShmInterpRateFwd($E$3&amp;T(CalculationTrigger),C3295,,5,C3296)</f>
        <v>1.0573938729917819E-2</v>
      </c>
      <c r="F3295" s="121">
        <f>_xll.xlShmInterpRateFwd($F$3&amp;T(CalculationTrigger),C3295,,5,C3296)</f>
        <v>1.0055006272028556E-2</v>
      </c>
      <c r="G3295" s="148">
        <f>_xll.xlShmInterpDisc($G$3&amp;T(CalculationTrigger),C3295)</f>
        <v>0.52985624097857331</v>
      </c>
      <c r="H3295" s="149">
        <f>_xll.xlShmInterpDisc($H$3&amp;T(CalculationTrigger),C3295)</f>
        <v>0.53135179196035232</v>
      </c>
      <c r="I3295" s="150">
        <f>_xll.xlShmInterpDisc($I$3&amp;T(CalculationTrigger),C3295)</f>
        <v>0.53945690779533084</v>
      </c>
      <c r="J3295" s="157">
        <f t="shared" si="153"/>
        <v>6.1434560297592199E-5</v>
      </c>
      <c r="K3295" s="158">
        <f t="shared" si="154"/>
        <v>0</v>
      </c>
      <c r="L3295" s="159">
        <f t="shared" si="155"/>
        <v>-3.2996464023172091E-4</v>
      </c>
    </row>
    <row r="3296" spans="2:12" x14ac:dyDescent="0.2">
      <c r="B3296" s="112" t="s">
        <v>2</v>
      </c>
      <c r="C3296" s="113">
        <f>_xll.qlCalendarAdvance("TARGET",C3295,B3296,"mf")</f>
        <v>59581</v>
      </c>
      <c r="D3296" s="120">
        <f>_xll.xlShmInterpRateFwd($D$3&amp;T(CalculationTrigger),C3296,,5,C3297)</f>
        <v>1.0667497890486911E-2</v>
      </c>
      <c r="E3296" s="120">
        <f>_xll.xlShmInterpRateFwd($E$3&amp;T(CalculationTrigger),C3296,,5,C3297)</f>
        <v>1.057328455637158E-2</v>
      </c>
      <c r="F3296" s="121">
        <f>_xll.xlShmInterpRateFwd($F$3&amp;T(CalculationTrigger),C3296,,5,C3297)</f>
        <v>1.0054542879334957E-2</v>
      </c>
      <c r="G3296" s="148">
        <f>_xll.xlShmInterpDisc($G$3&amp;T(CalculationTrigger),C3296)</f>
        <v>0.52974785681233383</v>
      </c>
      <c r="H3296" s="149">
        <f>_xll.xlShmInterpDisc($H$3&amp;T(CalculationTrigger),C3296)</f>
        <v>0.53124406211064346</v>
      </c>
      <c r="I3296" s="150">
        <f>_xll.xlShmInterpDisc($I$3&amp;T(CalculationTrigger),C3296)</f>
        <v>0.53935290128125812</v>
      </c>
      <c r="J3296" s="157">
        <f t="shared" si="153"/>
        <v>6.1448271607830382E-5</v>
      </c>
      <c r="K3296" s="158">
        <f t="shared" si="154"/>
        <v>0</v>
      </c>
      <c r="L3296" s="159">
        <f t="shared" si="155"/>
        <v>-3.300435548326274E-4</v>
      </c>
    </row>
    <row r="3297" spans="2:12" x14ac:dyDescent="0.2">
      <c r="B3297" s="112" t="s">
        <v>2</v>
      </c>
      <c r="C3297" s="113">
        <f>_xll.qlCalendarAdvance("TARGET",C3296,B3297,"mf")</f>
        <v>59588</v>
      </c>
      <c r="D3297" s="120">
        <f>_xll.xlShmInterpRateFwd($D$3&amp;T(CalculationTrigger),C3297,,5,C3298)</f>
        <v>1.066683154307497E-2</v>
      </c>
      <c r="E3297" s="120">
        <f>_xll.xlShmInterpRateFwd($E$3&amp;T(CalculationTrigger),C3297,,5,C3298)</f>
        <v>1.0572674459245934E-2</v>
      </c>
      <c r="F3297" s="121">
        <f>_xll.xlShmInterpRateFwd($F$3&amp;T(CalculationTrigger),C3297,,5,C3298)</f>
        <v>1.005412887555323E-2</v>
      </c>
      <c r="G3297" s="148">
        <f>_xll.xlShmInterpDisc($G$3&amp;T(CalculationTrigger),C3297)</f>
        <v>0.52963950202358345</v>
      </c>
      <c r="H3297" s="149">
        <f>_xll.xlShmInterpDisc($H$3&amp;T(CalculationTrigger),C3297)</f>
        <v>0.53113636076498805</v>
      </c>
      <c r="I3297" s="150">
        <f>_xll.xlShmInterpDisc($I$3&amp;T(CalculationTrigger),C3297)</f>
        <v>0.53924891961086352</v>
      </c>
      <c r="J3297" s="157">
        <f t="shared" si="153"/>
        <v>6.1461948286834487E-5</v>
      </c>
      <c r="K3297" s="158">
        <f t="shared" si="154"/>
        <v>0</v>
      </c>
      <c r="L3297" s="159">
        <f t="shared" si="155"/>
        <v>-3.3012232385075618E-4</v>
      </c>
    </row>
    <row r="3298" spans="2:12" x14ac:dyDescent="0.2">
      <c r="B3298" s="112" t="s">
        <v>2</v>
      </c>
      <c r="C3298" s="113">
        <f>_xll.qlCalendarAdvance("TARGET",C3297,B3298,"mf")</f>
        <v>59595</v>
      </c>
      <c r="D3298" s="120">
        <f>_xll.xlShmInterpRateFwd($D$3&amp;T(CalculationTrigger),C3298,,5,C3299)</f>
        <v>1.066620859703012E-2</v>
      </c>
      <c r="E3298" s="120">
        <f>_xll.xlShmInterpRateFwd($E$3&amp;T(CalculationTrigger),C3298,,5,C3299)</f>
        <v>1.0572108507912582E-2</v>
      </c>
      <c r="F3298" s="121">
        <f>_xll.xlShmInterpRateFwd($F$3&amp;T(CalculationTrigger),C3298,,5,C3299)</f>
        <v>1.0053764338220099E-2</v>
      </c>
      <c r="G3298" s="148">
        <f>_xll.xlShmInterpDisc($G$3&amp;T(CalculationTrigger),C3298)</f>
        <v>0.52953117616339007</v>
      </c>
      <c r="H3298" s="149">
        <f>_xll.xlShmInterpDisc($H$3&amp;T(CalculationTrigger),C3298)</f>
        <v>0.53102868746611764</v>
      </c>
      <c r="I3298" s="150">
        <f>_xll.xlShmInterpDisc($I$3&amp;T(CalculationTrigger),C3298)</f>
        <v>0.53914496226693842</v>
      </c>
      <c r="J3298" s="157">
        <f t="shared" si="153"/>
        <v>6.1475590067693115E-5</v>
      </c>
      <c r="K3298" s="158">
        <f t="shared" si="154"/>
        <v>0</v>
      </c>
      <c r="L3298" s="159">
        <f t="shared" si="155"/>
        <v>-3.3020094525078992E-4</v>
      </c>
    </row>
    <row r="3299" spans="2:12" x14ac:dyDescent="0.2">
      <c r="B3299" s="112" t="s">
        <v>2</v>
      </c>
      <c r="C3299" s="113">
        <f>_xll.qlCalendarAdvance("TARGET",C3298,B3299,"mf")</f>
        <v>59602</v>
      </c>
      <c r="D3299" s="120">
        <f>_xll.xlShmInterpRateFwd($D$3&amp;T(CalculationTrigger),C3299,,5,C3300)</f>
        <v>1.066562912069343E-2</v>
      </c>
      <c r="E3299" s="120">
        <f>_xll.xlShmInterpRateFwd($E$3&amp;T(CalculationTrigger),C3299,,5,C3300)</f>
        <v>1.0571586771737649E-2</v>
      </c>
      <c r="F3299" s="121">
        <f>_xll.xlShmInterpRateFwd($F$3&amp;T(CalculationTrigger),C3299,,5,C3300)</f>
        <v>1.0053449344820454E-2</v>
      </c>
      <c r="G3299" s="148">
        <f>_xll.xlShmInterpDisc($G$3&amp;T(CalculationTrigger),C3299)</f>
        <v>0.52942287878249161</v>
      </c>
      <c r="H3299" s="149">
        <f>_xll.xlShmInterpDisc($H$3&amp;T(CalculationTrigger),C3299)</f>
        <v>0.53092104175642429</v>
      </c>
      <c r="I3299" s="150">
        <f>_xll.xlShmInterpDisc($I$3&amp;T(CalculationTrigger),C3299)</f>
        <v>0.53904102873186854</v>
      </c>
      <c r="J3299" s="157">
        <f t="shared" si="153"/>
        <v>6.1489196683463387E-5</v>
      </c>
      <c r="K3299" s="158">
        <f t="shared" si="154"/>
        <v>0</v>
      </c>
      <c r="L3299" s="159">
        <f t="shared" si="155"/>
        <v>-3.3027941699740796E-4</v>
      </c>
    </row>
    <row r="3300" spans="2:12" x14ac:dyDescent="0.2">
      <c r="B3300" s="112" t="s">
        <v>2</v>
      </c>
      <c r="C3300" s="113">
        <f>_xll.qlCalendarAdvance("TARGET",C3299,B3300,"mf")</f>
        <v>59609</v>
      </c>
      <c r="D3300" s="120">
        <f>_xll.xlShmInterpRateFwd($D$3&amp;T(CalculationTrigger),C3300,,5,C3301)</f>
        <v>1.0665093182319304E-2</v>
      </c>
      <c r="E3300" s="120">
        <f>_xll.xlShmInterpRateFwd($E$3&amp;T(CalculationTrigger),C3300,,5,C3301)</f>
        <v>1.0571109320064317E-2</v>
      </c>
      <c r="F3300" s="121">
        <f>_xll.xlShmInterpRateFwd($F$3&amp;T(CalculationTrigger),C3300,,5,C3301)</f>
        <v>1.0053183972822084E-2</v>
      </c>
      <c r="G3300" s="148">
        <f>_xll.xlShmInterpDisc($G$3&amp;T(CalculationTrigger),C3300)</f>
        <v>0.52931460943129571</v>
      </c>
      <c r="H3300" s="149">
        <f>_xll.xlShmInterpDisc($H$3&amp;T(CalculationTrigger),C3300)</f>
        <v>0.53081342317796099</v>
      </c>
      <c r="I3300" s="150">
        <f>_xll.xlShmInterpDisc($I$3&amp;T(CalculationTrigger),C3300)</f>
        <v>0.53893711848763481</v>
      </c>
      <c r="J3300" s="157">
        <f t="shared" si="153"/>
        <v>6.1502767867224281E-5</v>
      </c>
      <c r="K3300" s="158">
        <f t="shared" si="154"/>
        <v>0</v>
      </c>
      <c r="L3300" s="159">
        <f t="shared" si="155"/>
        <v>-3.3035773705529563E-4</v>
      </c>
    </row>
    <row r="3301" spans="2:12" x14ac:dyDescent="0.2">
      <c r="B3301" s="112" t="s">
        <v>2</v>
      </c>
      <c r="C3301" s="113">
        <f>_xll.qlCalendarAdvance("TARGET",C3300,B3301,"mf")</f>
        <v>59616</v>
      </c>
      <c r="D3301" s="120">
        <f>_xll.xlShmInterpRateFwd($D$3&amp;T(CalculationTrigger),C3301,,5,C3302)</f>
        <v>1.0664600850220276E-2</v>
      </c>
      <c r="E3301" s="120">
        <f>_xll.xlShmInterpRateFwd($E$3&amp;T(CalculationTrigger),C3301,,5,C3302)</f>
        <v>1.0570676222259157E-2</v>
      </c>
      <c r="F3301" s="121">
        <f>_xll.xlShmInterpRateFwd($F$3&amp;T(CalculationTrigger),C3301,,5,C3302)</f>
        <v>1.0052968299768341E-2</v>
      </c>
      <c r="G3301" s="148">
        <f>_xll.xlShmInterpDisc($G$3&amp;T(CalculationTrigger),C3301)</f>
        <v>0.52920636765988094</v>
      </c>
      <c r="H3301" s="149">
        <f>_xll.xlShmInterpDisc($H$3&amp;T(CalculationTrigger),C3301)</f>
        <v>0.53070583127244253</v>
      </c>
      <c r="I3301" s="150">
        <f>_xll.xlShmInterpDisc($I$3&amp;T(CalculationTrigger),C3301)</f>
        <v>0.53883323101581426</v>
      </c>
      <c r="J3301" s="157">
        <f t="shared" si="153"/>
        <v>6.1516303352052447E-5</v>
      </c>
      <c r="K3301" s="158">
        <f t="shared" si="154"/>
        <v>0</v>
      </c>
      <c r="L3301" s="159">
        <f t="shared" si="155"/>
        <v>-3.3043590338913982E-4</v>
      </c>
    </row>
    <row r="3302" spans="2:12" x14ac:dyDescent="0.2">
      <c r="B3302" s="112" t="s">
        <v>2</v>
      </c>
      <c r="C3302" s="113">
        <f>_xll.qlCalendarAdvance("TARGET",C3301,B3302,"mf")</f>
        <v>59623</v>
      </c>
      <c r="D3302" s="120">
        <f>_xll.xlShmInterpRateFwd($D$3&amp;T(CalculationTrigger),C3302,,5,C3303)</f>
        <v>1.0664152192662757E-2</v>
      </c>
      <c r="E3302" s="120">
        <f>_xll.xlShmInterpRateFwd($E$3&amp;T(CalculationTrigger),C3302,,5,C3303)</f>
        <v>1.0570287547688953E-2</v>
      </c>
      <c r="F3302" s="121">
        <f>_xll.xlShmInterpRateFwd($F$3&amp;T(CalculationTrigger),C3302,,5,C3303)</f>
        <v>1.0052802403156534E-2</v>
      </c>
      <c r="G3302" s="148">
        <f>_xll.xlShmInterpDisc($G$3&amp;T(CalculationTrigger),C3302)</f>
        <v>0.5290981530179969</v>
      </c>
      <c r="H3302" s="149">
        <f>_xll.xlShmInterpDisc($H$3&amp;T(CalculationTrigger),C3302)</f>
        <v>0.53059826558124568</v>
      </c>
      <c r="I3302" s="150">
        <f>_xll.xlShmInterpDisc($I$3&amp;T(CalculationTrigger),C3302)</f>
        <v>0.53872936579757968</v>
      </c>
      <c r="J3302" s="157">
        <f t="shared" si="153"/>
        <v>6.1529802871022147E-5</v>
      </c>
      <c r="K3302" s="158">
        <f t="shared" si="154"/>
        <v>0</v>
      </c>
      <c r="L3302" s="159">
        <f t="shared" si="155"/>
        <v>-3.3051391396362407E-4</v>
      </c>
    </row>
    <row r="3303" spans="2:12" x14ac:dyDescent="0.2">
      <c r="B3303" s="112" t="s">
        <v>2</v>
      </c>
      <c r="C3303" s="113">
        <f>_xll.qlCalendarAdvance("TARGET",C3302,B3303,"mf")</f>
        <v>59630</v>
      </c>
      <c r="D3303" s="120">
        <f>_xll.xlShmInterpRateFwd($D$3&amp;T(CalculationTrigger),C3303,,5,C3304)</f>
        <v>1.0663747277965503E-2</v>
      </c>
      <c r="E3303" s="120">
        <f>_xll.xlShmInterpRateFwd($E$3&amp;T(CalculationTrigger),C3303,,5,C3304)</f>
        <v>1.0569943365703341E-2</v>
      </c>
      <c r="F3303" s="121">
        <f>_xll.xlShmInterpRateFwd($F$3&amp;T(CalculationTrigger),C3303,,5,C3304)</f>
        <v>1.005268636046688E-2</v>
      </c>
      <c r="G3303" s="148">
        <f>_xll.xlShmInterpDisc($G$3&amp;T(CalculationTrigger),C3303)</f>
        <v>0.5289899650550649</v>
      </c>
      <c r="H3303" s="149">
        <f>_xll.xlShmInterpDisc($H$3&amp;T(CalculationTrigger),C3303)</f>
        <v>0.53049072564540956</v>
      </c>
      <c r="I3303" s="150">
        <f>_xll.xlShmInterpDisc($I$3&amp;T(CalculationTrigger),C3303)</f>
        <v>0.53862552231370076</v>
      </c>
      <c r="J3303" s="157">
        <f t="shared" si="153"/>
        <v>6.154326615719557E-5</v>
      </c>
      <c r="K3303" s="158">
        <f t="shared" si="154"/>
        <v>0</v>
      </c>
      <c r="L3303" s="159">
        <f t="shared" si="155"/>
        <v>-3.3059176674343343E-4</v>
      </c>
    </row>
    <row r="3304" spans="2:12" x14ac:dyDescent="0.2">
      <c r="B3304" s="112" t="s">
        <v>2</v>
      </c>
      <c r="C3304" s="113">
        <f>_xll.qlCalendarAdvance("TARGET",C3303,B3304,"mf")</f>
        <v>59637</v>
      </c>
      <c r="D3304" s="120">
        <f>_xll.xlShmInterpRateFwd($D$3&amp;T(CalculationTrigger),C3304,,5,C3305)</f>
        <v>1.0663386174406935E-2</v>
      </c>
      <c r="E3304" s="120">
        <f>_xll.xlShmInterpRateFwd($E$3&amp;T(CalculationTrigger),C3304,,5,C3305)</f>
        <v>1.0569643745663767E-2</v>
      </c>
      <c r="F3304" s="121">
        <f>_xll.xlShmInterpRateFwd($F$3&amp;T(CalculationTrigger),C3304,,5,C3305)</f>
        <v>1.0052620249237794E-2</v>
      </c>
      <c r="G3304" s="148">
        <f>_xll.xlShmInterpDisc($G$3&amp;T(CalculationTrigger),C3304)</f>
        <v>0.5288818033201782</v>
      </c>
      <c r="H3304" s="149">
        <f>_xll.xlShmInterpDisc($H$3&amp;T(CalculationTrigger),C3304)</f>
        <v>0.53038321100563657</v>
      </c>
      <c r="I3304" s="150">
        <f>_xll.xlShmInterpDisc($I$3&amp;T(CalculationTrigger),C3304)</f>
        <v>0.53852170004454469</v>
      </c>
      <c r="J3304" s="157">
        <f t="shared" si="153"/>
        <v>6.1556692943654325E-5</v>
      </c>
      <c r="K3304" s="158">
        <f t="shared" si="154"/>
        <v>0</v>
      </c>
      <c r="L3304" s="159">
        <f t="shared" si="155"/>
        <v>-3.3066945969325478E-4</v>
      </c>
    </row>
    <row r="3305" spans="2:12" x14ac:dyDescent="0.2">
      <c r="B3305" s="112" t="s">
        <v>2</v>
      </c>
      <c r="C3305" s="113">
        <f>_xll.qlCalendarAdvance("TARGET",C3304,B3305,"mf")</f>
        <v>59644</v>
      </c>
      <c r="D3305" s="120">
        <f>_xll.xlShmInterpRateFwd($D$3&amp;T(CalculationTrigger),C3305,,5,C3306)</f>
        <v>1.0663068950277285E-2</v>
      </c>
      <c r="E3305" s="120">
        <f>_xll.xlShmInterpRateFwd($E$3&amp;T(CalculationTrigger),C3305,,5,C3306)</f>
        <v>1.0569388756926108E-2</v>
      </c>
      <c r="F3305" s="121">
        <f>_xll.xlShmInterpRateFwd($F$3&amp;T(CalculationTrigger),C3305,,5,C3306)</f>
        <v>1.0052604146932683E-2</v>
      </c>
      <c r="G3305" s="148">
        <f>_xll.xlShmInterpDisc($G$3&amp;T(CalculationTrigger),C3305)</f>
        <v>0.52877366736210263</v>
      </c>
      <c r="H3305" s="149">
        <f>_xll.xlShmInterpDisc($H$3&amp;T(CalculationTrigger),C3305)</f>
        <v>0.53027572120229249</v>
      </c>
      <c r="I3305" s="150">
        <f>_xll.xlShmInterpDisc($I$3&amp;T(CalculationTrigger),C3305)</f>
        <v>0.53841789847007626</v>
      </c>
      <c r="J3305" s="157">
        <f t="shared" si="153"/>
        <v>6.1570082963468027E-5</v>
      </c>
      <c r="K3305" s="158">
        <f t="shared" si="154"/>
        <v>0</v>
      </c>
      <c r="L3305" s="159">
        <f t="shared" si="155"/>
        <v>-3.3074699077776244E-4</v>
      </c>
    </row>
    <row r="3306" spans="2:12" x14ac:dyDescent="0.2">
      <c r="B3306" s="112" t="s">
        <v>2</v>
      </c>
      <c r="C3306" s="113">
        <f>_xll.qlCalendarAdvance("TARGET",C3305,B3306,"mf")</f>
        <v>59651</v>
      </c>
      <c r="D3306" s="120">
        <f>_xll.xlShmInterpRateFwd($D$3&amp;T(CalculationTrigger),C3306,,5,C3307)</f>
        <v>1.0662795673884375E-2</v>
      </c>
      <c r="E3306" s="120">
        <f>_xll.xlShmInterpRateFwd($E$3&amp;T(CalculationTrigger),C3306,,5,C3307)</f>
        <v>1.0569178468875423E-2</v>
      </c>
      <c r="F3306" s="121">
        <f>_xll.xlShmInterpRateFwd($F$3&amp;T(CalculationTrigger),C3306,,5,C3307)</f>
        <v>1.0052638131078952E-2</v>
      </c>
      <c r="G3306" s="148">
        <f>_xll.xlShmInterpDisc($G$3&amp;T(CalculationTrigger),C3306)</f>
        <v>0.52866555672927718</v>
      </c>
      <c r="H3306" s="149">
        <f>_xll.xlShmInterpDisc($H$3&amp;T(CalculationTrigger),C3306)</f>
        <v>0.53016825577540727</v>
      </c>
      <c r="I3306" s="150">
        <f>_xll.xlShmInterpDisc($I$3&amp;T(CalculationTrigger),C3306)</f>
        <v>0.5383141170698591</v>
      </c>
      <c r="J3306" s="157">
        <f t="shared" si="153"/>
        <v>6.1583435949713513E-5</v>
      </c>
      <c r="K3306" s="158">
        <f t="shared" si="154"/>
        <v>0</v>
      </c>
      <c r="L3306" s="159">
        <f t="shared" si="155"/>
        <v>-3.3082435796164667E-4</v>
      </c>
    </row>
    <row r="3307" spans="2:12" x14ac:dyDescent="0.2">
      <c r="B3307" s="112" t="s">
        <v>2</v>
      </c>
      <c r="C3307" s="113">
        <f>_xll.qlCalendarAdvance("TARGET",C3306,B3307,"mf")</f>
        <v>59658</v>
      </c>
      <c r="D3307" s="120">
        <f>_xll.xlShmInterpRateFwd($D$3&amp;T(CalculationTrigger),C3307,,5,C3308)</f>
        <v>1.0662566413501487E-2</v>
      </c>
      <c r="E3307" s="120">
        <f>_xll.xlShmInterpRateFwd($E$3&amp;T(CalculationTrigger),C3307,,5,C3308)</f>
        <v>1.0569012950844878E-2</v>
      </c>
      <c r="F3307" s="121">
        <f>_xll.xlShmInterpRateFwd($F$3&amp;T(CalculationTrigger),C3307,,5,C3308)</f>
        <v>1.0052722279175339E-2</v>
      </c>
      <c r="G3307" s="148">
        <f>_xll.xlShmInterpDisc($G$3&amp;T(CalculationTrigger),C3307)</f>
        <v>0.5285574709698142</v>
      </c>
      <c r="H3307" s="149">
        <f>_xll.xlShmInterpDisc($H$3&amp;T(CalculationTrigger),C3307)</f>
        <v>0.53006081426467511</v>
      </c>
      <c r="I3307" s="150">
        <f>_xll.xlShmInterpDisc($I$3&amp;T(CalculationTrigger),C3307)</f>
        <v>0.53821035532305572</v>
      </c>
      <c r="J3307" s="157">
        <f t="shared" si="153"/>
        <v>6.1596751635458082E-5</v>
      </c>
      <c r="K3307" s="158">
        <f t="shared" si="154"/>
        <v>0</v>
      </c>
      <c r="L3307" s="159">
        <f t="shared" si="155"/>
        <v>-3.3090155920959501E-4</v>
      </c>
    </row>
    <row r="3308" spans="2:12" x14ac:dyDescent="0.2">
      <c r="B3308" s="112" t="s">
        <v>2</v>
      </c>
      <c r="C3308" s="113">
        <f>_xll.qlCalendarAdvance("TARGET",C3307,B3308,"mf")</f>
        <v>59665</v>
      </c>
      <c r="D3308" s="120">
        <f>_xll.xlShmInterpRateFwd($D$3&amp;T(CalculationTrigger),C3308,,5,C3309)</f>
        <v>1.0662381237425302E-2</v>
      </c>
      <c r="E3308" s="120">
        <f>_xll.xlShmInterpRateFwd($E$3&amp;T(CalculationTrigger),C3308,,5,C3309)</f>
        <v>1.0568892272191035E-2</v>
      </c>
      <c r="F3308" s="121">
        <f>_xll.xlShmInterpRateFwd($F$3&amp;T(CalculationTrigger),C3308,,5,C3309)</f>
        <v>1.0052856668720869E-2</v>
      </c>
      <c r="G3308" s="148">
        <f>_xll.xlShmInterpDisc($G$3&amp;T(CalculationTrigger),C3308)</f>
        <v>0.52844940963150022</v>
      </c>
      <c r="H3308" s="149">
        <f>_xll.xlShmInterpDisc($H$3&amp;T(CalculationTrigger),C3308)</f>
        <v>0.52995339620945547</v>
      </c>
      <c r="I3308" s="150">
        <f>_xll.xlShmInterpDisc($I$3&amp;T(CalculationTrigger),C3308)</f>
        <v>0.5381066127084283</v>
      </c>
      <c r="J3308" s="157">
        <f t="shared" si="153"/>
        <v>6.1610029753776294E-5</v>
      </c>
      <c r="K3308" s="158">
        <f t="shared" si="154"/>
        <v>0</v>
      </c>
      <c r="L3308" s="159">
        <f t="shared" si="155"/>
        <v>-3.3097859248628719E-4</v>
      </c>
    </row>
    <row r="3309" spans="2:12" x14ac:dyDescent="0.2">
      <c r="B3309" s="112" t="s">
        <v>2</v>
      </c>
      <c r="C3309" s="113">
        <f>_xll.qlCalendarAdvance("TARGET",C3308,B3309,"mf")</f>
        <v>59672</v>
      </c>
      <c r="D3309" s="120">
        <f>_xll.xlShmInterpRateFwd($D$3&amp;T(CalculationTrigger),C3309,,5,C3310)</f>
        <v>1.0662240213975879E-2</v>
      </c>
      <c r="E3309" s="120">
        <f>_xll.xlShmInterpRateFwd($E$3&amp;T(CalculationTrigger),C3309,,5,C3310)</f>
        <v>1.0568816502305426E-2</v>
      </c>
      <c r="F3309" s="121">
        <f>_xll.xlShmInterpRateFwd($F$3&amp;T(CalculationTrigger),C3309,,5,C3310)</f>
        <v>1.0053041377232234E-2</v>
      </c>
      <c r="G3309" s="148">
        <f>_xll.xlShmInterpDisc($G$3&amp;T(CalculationTrigger),C3309)</f>
        <v>0.52834137226179634</v>
      </c>
      <c r="H3309" s="149">
        <f>_xll.xlShmInterpDisc($H$3&amp;T(CalculationTrigger),C3309)</f>
        <v>0.52984600114877345</v>
      </c>
      <c r="I3309" s="150">
        <f>_xll.xlShmInterpDisc($I$3&amp;T(CalculationTrigger),C3309)</f>
        <v>0.53800288870433921</v>
      </c>
      <c r="J3309" s="157">
        <f t="shared" si="153"/>
        <v>6.1623270037745179E-5</v>
      </c>
      <c r="K3309" s="158">
        <f t="shared" si="154"/>
        <v>0</v>
      </c>
      <c r="L3309" s="159">
        <f t="shared" si="155"/>
        <v>-3.3105545575640529E-4</v>
      </c>
    </row>
    <row r="3310" spans="2:12" x14ac:dyDescent="0.2">
      <c r="B3310" s="112" t="s">
        <v>2</v>
      </c>
      <c r="C3310" s="113">
        <f>_xll.qlCalendarAdvance("TARGET",C3309,B3310,"mf")</f>
        <v>59679</v>
      </c>
      <c r="D3310" s="120">
        <f>_xll.xlShmInterpRateFwd($D$3&amp;T(CalculationTrigger),C3310,,5,C3311)</f>
        <v>1.0662143411380847E-2</v>
      </c>
      <c r="E3310" s="120">
        <f>_xll.xlShmInterpRateFwd($E$3&amp;T(CalculationTrigger),C3310,,5,C3311)</f>
        <v>1.0568785710510327E-2</v>
      </c>
      <c r="F3310" s="121">
        <f>_xll.xlShmInterpRateFwd($F$3&amp;T(CalculationTrigger),C3310,,5,C3311)</f>
        <v>1.0053276482174295E-2</v>
      </c>
      <c r="G3310" s="148">
        <f>_xll.xlShmInterpDisc($G$3&amp;T(CalculationTrigger),C3310)</f>
        <v>0.52823335840783836</v>
      </c>
      <c r="H3310" s="149">
        <f>_xll.xlShmInterpDisc($H$3&amp;T(CalculationTrigger),C3310)</f>
        <v>0.52973862862131982</v>
      </c>
      <c r="I3310" s="150">
        <f>_xll.xlShmInterpDisc($I$3&amp;T(CalculationTrigger),C3310)</f>
        <v>0.5378991827887516</v>
      </c>
      <c r="J3310" s="157">
        <f t="shared" si="153"/>
        <v>6.1636472220439418E-5</v>
      </c>
      <c r="K3310" s="158">
        <f t="shared" si="154"/>
        <v>0</v>
      </c>
      <c r="L3310" s="159">
        <f t="shared" si="155"/>
        <v>-3.3113214698463794E-4</v>
      </c>
    </row>
    <row r="3311" spans="2:12" x14ac:dyDescent="0.2">
      <c r="B3311" s="112" t="s">
        <v>2</v>
      </c>
      <c r="C3311" s="113">
        <f>_xll.qlCalendarAdvance("TARGET",C3310,B3311,"mf")</f>
        <v>59686</v>
      </c>
      <c r="D3311" s="120">
        <f>_xll.xlShmInterpRateFwd($D$3&amp;T(CalculationTrigger),C3311,,5,C3312)</f>
        <v>1.0662090897995455E-2</v>
      </c>
      <c r="E3311" s="120">
        <f>_xll.xlShmInterpRateFwd($E$3&amp;T(CalculationTrigger),C3311,,5,C3312)</f>
        <v>1.0568799966203529E-2</v>
      </c>
      <c r="F3311" s="121">
        <f>_xll.xlShmInterpRateFwd($F$3&amp;T(CalculationTrigger),C3311,,5,C3312)</f>
        <v>1.0053562061116454E-2</v>
      </c>
      <c r="G3311" s="148">
        <f>_xll.xlShmInterpDisc($G$3&amp;T(CalculationTrigger),C3311)</f>
        <v>0.52812536761643836</v>
      </c>
      <c r="H3311" s="149">
        <f>_xll.xlShmInterpDisc($H$3&amp;T(CalculationTrigger),C3311)</f>
        <v>0.52963127816545241</v>
      </c>
      <c r="I3311" s="150">
        <f>_xll.xlShmInterpDisc($I$3&amp;T(CalculationTrigger),C3311)</f>
        <v>0.53779549443923036</v>
      </c>
      <c r="J3311" s="157">
        <f t="shared" si="153"/>
        <v>6.1649636034919237E-5</v>
      </c>
      <c r="K3311" s="158">
        <f t="shared" si="154"/>
        <v>0</v>
      </c>
      <c r="L3311" s="159">
        <f t="shared" si="155"/>
        <v>-3.3120866413566648E-4</v>
      </c>
    </row>
    <row r="3312" spans="2:12" x14ac:dyDescent="0.2">
      <c r="B3312" s="112" t="s">
        <v>2</v>
      </c>
      <c r="C3312" s="113">
        <f>_xll.qlCalendarAdvance("TARGET",C3311,B3312,"mf")</f>
        <v>59693</v>
      </c>
      <c r="D3312" s="120">
        <f>_xll.xlShmInterpRateFwd($D$3&amp;T(CalculationTrigger),C3312,,5,C3313)</f>
        <v>1.0662082742088321E-2</v>
      </c>
      <c r="E3312" s="120">
        <f>_xll.xlShmInterpRateFwd($E$3&amp;T(CalculationTrigger),C3312,,5,C3313)</f>
        <v>1.056885933870777E-2</v>
      </c>
      <c r="F3312" s="121">
        <f>_xll.xlShmInterpRateFwd($F$3&amp;T(CalculationTrigger),C3312,,5,C3313)</f>
        <v>1.0053898191472047E-2</v>
      </c>
      <c r="G3312" s="148">
        <f>_xll.xlShmInterpDisc($G$3&amp;T(CalculationTrigger),C3312)</f>
        <v>0.52801739943408377</v>
      </c>
      <c r="H3312" s="149">
        <f>_xll.xlShmInterpDisc($H$3&amp;T(CalculationTrigger),C3312)</f>
        <v>0.52952394931919577</v>
      </c>
      <c r="I3312" s="150">
        <f>_xll.xlShmInterpDisc($I$3&amp;T(CalculationTrigger),C3312)</f>
        <v>0.53769182313294173</v>
      </c>
      <c r="J3312" s="157">
        <f t="shared" si="153"/>
        <v>6.166276121426425E-5</v>
      </c>
      <c r="K3312" s="158">
        <f t="shared" si="154"/>
        <v>0</v>
      </c>
      <c r="L3312" s="159">
        <f t="shared" si="155"/>
        <v>-3.3128500517417447E-4</v>
      </c>
    </row>
    <row r="3313" spans="2:12" x14ac:dyDescent="0.2">
      <c r="B3313" s="112" t="s">
        <v>2</v>
      </c>
      <c r="C3313" s="113">
        <f>_xll.qlCalendarAdvance("TARGET",C3312,B3313,"mf")</f>
        <v>59700</v>
      </c>
      <c r="D3313" s="120">
        <f>_xll.xlShmInterpRateFwd($D$3&amp;T(CalculationTrigger),C3313,,5,C3314)</f>
        <v>1.0662119011974612E-2</v>
      </c>
      <c r="E3313" s="120">
        <f>_xll.xlShmInterpRateFwd($E$3&amp;T(CalculationTrigger),C3313,,5,C3314)</f>
        <v>1.05689638974271E-2</v>
      </c>
      <c r="F3313" s="121">
        <f>_xll.xlShmInterpRateFwd($F$3&amp;T(CalculationTrigger),C3313,,5,C3314)</f>
        <v>1.0054284950851601E-2</v>
      </c>
      <c r="G3313" s="148">
        <f>_xll.xlShmInterpDisc($G$3&amp;T(CalculationTrigger),C3313)</f>
        <v>0.52790945340693884</v>
      </c>
      <c r="H3313" s="149">
        <f>_xll.xlShmInterpDisc($H$3&amp;T(CalculationTrigger),C3313)</f>
        <v>0.52941664162024238</v>
      </c>
      <c r="I3313" s="150">
        <f>_xll.xlShmInterpDisc($I$3&amp;T(CalculationTrigger),C3313)</f>
        <v>0.53758816834665546</v>
      </c>
      <c r="J3313" s="157">
        <f t="shared" si="153"/>
        <v>6.1675847491554075E-5</v>
      </c>
      <c r="K3313" s="158">
        <f t="shared" si="154"/>
        <v>0</v>
      </c>
      <c r="L3313" s="159">
        <f t="shared" si="155"/>
        <v>-3.3136116806485225E-4</v>
      </c>
    </row>
    <row r="3314" spans="2:12" x14ac:dyDescent="0.2">
      <c r="B3314" s="112" t="s">
        <v>2</v>
      </c>
      <c r="C3314" s="113">
        <f>_xll.qlCalendarAdvance("TARGET",C3313,B3314,"mf")</f>
        <v>59707</v>
      </c>
      <c r="D3314" s="120">
        <f>_xll.xlShmInterpRateFwd($D$3&amp;T(CalculationTrigger),C3314,,5,C3315)</f>
        <v>1.0662199775900223E-2</v>
      </c>
      <c r="E3314" s="120">
        <f>_xll.xlShmInterpRateFwd($E$3&amp;T(CalculationTrigger),C3314,,5,C3315)</f>
        <v>1.0569113711690519E-2</v>
      </c>
      <c r="F3314" s="121">
        <f>_xll.xlShmInterpRateFwd($F$3&amp;T(CalculationTrigger),C3314,,5,C3315)</f>
        <v>1.0054722416663258E-2</v>
      </c>
      <c r="G3314" s="148">
        <f>_xll.xlShmInterpDisc($G$3&amp;T(CalculationTrigger),C3314)</f>
        <v>0.52780152908084477</v>
      </c>
      <c r="H3314" s="149">
        <f>_xll.xlShmInterpDisc($H$3&amp;T(CalculationTrigger),C3314)</f>
        <v>0.52930935460595252</v>
      </c>
      <c r="I3314" s="150">
        <f>_xll.xlShmInterpDisc($I$3&amp;T(CalculationTrigger),C3314)</f>
        <v>0.53748452955674353</v>
      </c>
      <c r="J3314" s="157">
        <f t="shared" si="153"/>
        <v>6.1688894599858788E-5</v>
      </c>
      <c r="K3314" s="158">
        <f t="shared" si="154"/>
        <v>0</v>
      </c>
      <c r="L3314" s="159">
        <f t="shared" si="155"/>
        <v>-3.3143715077237377E-4</v>
      </c>
    </row>
    <row r="3315" spans="2:12" x14ac:dyDescent="0.2">
      <c r="B3315" s="112" t="s">
        <v>2</v>
      </c>
      <c r="C3315" s="113">
        <f>_xll.qlCalendarAdvance("TARGET",C3314,B3315,"mf")</f>
        <v>59714</v>
      </c>
      <c r="D3315" s="120">
        <f>_xll.xlShmInterpRateFwd($D$3&amp;T(CalculationTrigger),C3315,,5,C3316)</f>
        <v>1.0662325102180781E-2</v>
      </c>
      <c r="E3315" s="120">
        <f>_xll.xlShmInterpRateFwd($E$3&amp;T(CalculationTrigger),C3315,,5,C3316)</f>
        <v>1.056930885085622E-2</v>
      </c>
      <c r="F3315" s="121">
        <f>_xll.xlShmInterpRateFwd($F$3&amp;T(CalculationTrigger),C3315,,5,C3316)</f>
        <v>1.0055210666471822E-2</v>
      </c>
      <c r="G3315" s="148">
        <f>_xll.xlShmInterpDisc($G$3&amp;T(CalculationTrigger),C3315)</f>
        <v>0.52769362600132075</v>
      </c>
      <c r="H3315" s="149">
        <f>_xll.xlShmInterpDisc($H$3&amp;T(CalculationTrigger),C3315)</f>
        <v>0.52920208781335543</v>
      </c>
      <c r="I3315" s="150">
        <f>_xll.xlShmInterpDisc($I$3&amp;T(CalculationTrigger),C3315)</f>
        <v>0.53738090623918255</v>
      </c>
      <c r="J3315" s="157">
        <f t="shared" si="153"/>
        <v>6.1701902272243679E-5</v>
      </c>
      <c r="K3315" s="158">
        <f t="shared" si="154"/>
        <v>0</v>
      </c>
      <c r="L3315" s="159">
        <f t="shared" si="155"/>
        <v>-3.3151295126143405E-4</v>
      </c>
    </row>
    <row r="3316" spans="2:12" x14ac:dyDescent="0.2">
      <c r="B3316" s="112" t="s">
        <v>2</v>
      </c>
      <c r="C3316" s="113">
        <f>_xll.qlCalendarAdvance("TARGET",C3315,B3316,"mf")</f>
        <v>59721</v>
      </c>
      <c r="D3316" s="120">
        <f>_xll.xlShmInterpRateFwd($D$3&amp;T(CalculationTrigger),C3316,,5,C3317)</f>
        <v>1.066249505915531E-2</v>
      </c>
      <c r="E3316" s="120">
        <f>_xll.xlShmInterpRateFwd($E$3&amp;T(CalculationTrigger),C3316,,5,C3317)</f>
        <v>1.0569549384317379E-2</v>
      </c>
      <c r="F3316" s="121">
        <f>_xll.xlShmInterpRateFwd($F$3&amp;T(CalculationTrigger),C3316,,5,C3317)</f>
        <v>1.0055749777772904E-2</v>
      </c>
      <c r="G3316" s="148">
        <f>_xll.xlShmInterpDisc($G$3&amp;T(CalculationTrigger),C3316)</f>
        <v>0.52758574371356393</v>
      </c>
      <c r="H3316" s="149">
        <f>_xll.xlShmInterpDisc($H$3&amp;T(CalculationTrigger),C3316)</f>
        <v>0.52909484077914959</v>
      </c>
      <c r="I3316" s="150">
        <f>_xll.xlShmInterpDisc($I$3&amp;T(CalculationTrigger),C3316)</f>
        <v>0.53727729786955314</v>
      </c>
      <c r="J3316" s="157">
        <f t="shared" si="153"/>
        <v>6.1714870241781291E-5</v>
      </c>
      <c r="K3316" s="158">
        <f t="shared" si="154"/>
        <v>0</v>
      </c>
      <c r="L3316" s="159">
        <f t="shared" si="155"/>
        <v>-3.3158856749671158E-4</v>
      </c>
    </row>
    <row r="3317" spans="2:12" x14ac:dyDescent="0.2">
      <c r="B3317" s="112" t="s">
        <v>2</v>
      </c>
      <c r="C3317" s="113">
        <f>_xll.qlCalendarAdvance("TARGET",C3316,B3317,"mf")</f>
        <v>59728</v>
      </c>
      <c r="D3317" s="120">
        <f>_xll.xlShmInterpRateFwd($D$3&amp;T(CalculationTrigger),C3317,,5,C3318)</f>
        <v>1.0662709715035641E-2</v>
      </c>
      <c r="E3317" s="120">
        <f>_xll.xlShmInterpRateFwd($E$3&amp;T(CalculationTrigger),C3317,,5,C3318)</f>
        <v>1.0569835381403717E-2</v>
      </c>
      <c r="F3317" s="121">
        <f>_xll.xlShmInterpRateFwd($F$3&amp;T(CalculationTrigger),C3317,,5,C3318)</f>
        <v>1.0056339828050832E-2</v>
      </c>
      <c r="G3317" s="148">
        <f>_xll.xlShmInterpDisc($G$3&amp;T(CalculationTrigger),C3317)</f>
        <v>0.52747788176244959</v>
      </c>
      <c r="H3317" s="149">
        <f>_xll.xlShmInterpDisc($H$3&amp;T(CalculationTrigger),C3317)</f>
        <v>0.52898761303970299</v>
      </c>
      <c r="I3317" s="150">
        <f>_xll.xlShmInterpDisc($I$3&amp;T(CalculationTrigger),C3317)</f>
        <v>0.53717370392304098</v>
      </c>
      <c r="J3317" s="157">
        <f t="shared" si="153"/>
        <v>6.1727798241558709E-5</v>
      </c>
      <c r="K3317" s="158">
        <f t="shared" si="154"/>
        <v>0</v>
      </c>
      <c r="L3317" s="159">
        <f t="shared" si="155"/>
        <v>-3.3166399744288724E-4</v>
      </c>
    </row>
    <row r="3318" spans="2:12" x14ac:dyDescent="0.2">
      <c r="B3318" s="112" t="s">
        <v>2</v>
      </c>
      <c r="C3318" s="113">
        <f>_xll.qlCalendarAdvance("TARGET",C3317,B3318,"mf")</f>
        <v>59735</v>
      </c>
      <c r="D3318" s="120">
        <f>_xll.xlShmInterpRateFwd($D$3&amp;T(CalculationTrigger),C3318,,5,C3319)</f>
        <v>1.0662969138172843E-2</v>
      </c>
      <c r="E3318" s="120">
        <f>_xll.xlShmInterpRateFwd($E$3&amp;T(CalculationTrigger),C3318,,5,C3319)</f>
        <v>1.0570166911491515E-2</v>
      </c>
      <c r="F3318" s="121">
        <f>_xll.xlShmInterpRateFwd($F$3&amp;T(CalculationTrigger),C3318,,5,C3319)</f>
        <v>1.0056980894801826E-2</v>
      </c>
      <c r="G3318" s="148">
        <f>_xll.xlShmInterpDisc($G$3&amp;T(CalculationTrigger),C3318)</f>
        <v>0.52737003969253304</v>
      </c>
      <c r="H3318" s="149">
        <f>_xll.xlShmInterpDisc($H$3&amp;T(CalculationTrigger),C3318)</f>
        <v>0.52888040413105419</v>
      </c>
      <c r="I3318" s="150">
        <f>_xll.xlShmInterpDisc($I$3&amp;T(CalculationTrigger),C3318)</f>
        <v>0.53707012387443764</v>
      </c>
      <c r="J3318" s="157">
        <f t="shared" si="153"/>
        <v>6.1740686004634163E-5</v>
      </c>
      <c r="K3318" s="158">
        <f t="shared" si="154"/>
        <v>0</v>
      </c>
      <c r="L3318" s="159">
        <f t="shared" si="155"/>
        <v>-3.3173923906464921E-4</v>
      </c>
    </row>
    <row r="3319" spans="2:12" x14ac:dyDescent="0.2">
      <c r="B3319" s="112" t="s">
        <v>2</v>
      </c>
      <c r="C3319" s="113">
        <f>_xll.qlCalendarAdvance("TARGET",C3318,B3319,"mf")</f>
        <v>59742</v>
      </c>
      <c r="D3319" s="120">
        <f>_xll.xlShmInterpRateFwd($D$3&amp;T(CalculationTrigger),C3319,,5,C3320)</f>
        <v>1.0663273396854507E-2</v>
      </c>
      <c r="E3319" s="120">
        <f>_xll.xlShmInterpRateFwd($E$3&amp;T(CalculationTrigger),C3319,,5,C3320)</f>
        <v>1.0570544043939924E-2</v>
      </c>
      <c r="F3319" s="121">
        <f>_xll.xlShmInterpRateFwd($F$3&amp;T(CalculationTrigger),C3319,,5,C3320)</f>
        <v>1.0057673055580328E-2</v>
      </c>
      <c r="G3319" s="148">
        <f>_xll.xlShmInterpDisc($G$3&amp;T(CalculationTrigger),C3319)</f>
        <v>0.52726221704804876</v>
      </c>
      <c r="H3319" s="149">
        <f>_xll.xlShmInterpDisc($H$3&amp;T(CalculationTrigger),C3319)</f>
        <v>0.52877321358891249</v>
      </c>
      <c r="I3319" s="150">
        <f>_xll.xlShmInterpDisc($I$3&amp;T(CalculationTrigger),C3319)</f>
        <v>0.53696655719814113</v>
      </c>
      <c r="J3319" s="157">
        <f t="shared" si="153"/>
        <v>6.175353326408998E-5</v>
      </c>
      <c r="K3319" s="158">
        <f t="shared" si="154"/>
        <v>0</v>
      </c>
      <c r="L3319" s="159">
        <f t="shared" si="155"/>
        <v>-3.3181429032668326E-4</v>
      </c>
    </row>
    <row r="3320" spans="2:12" x14ac:dyDescent="0.2">
      <c r="B3320" s="112" t="s">
        <v>2</v>
      </c>
      <c r="C3320" s="113">
        <f>_xll.qlCalendarAdvance("TARGET",C3319,B3320,"mf")</f>
        <v>59749</v>
      </c>
      <c r="D3320" s="120">
        <f>_xll.xlShmInterpRateFwd($D$3&amp;T(CalculationTrigger),C3320,,5,C3321)</f>
        <v>1.0663622559333711E-2</v>
      </c>
      <c r="E3320" s="120">
        <f>_xll.xlShmInterpRateFwd($E$3&amp;T(CalculationTrigger),C3320,,5,C3321)</f>
        <v>1.0570966848114134E-2</v>
      </c>
      <c r="F3320" s="121">
        <f>_xll.xlShmInterpRateFwd($F$3&amp;T(CalculationTrigger),C3320,,5,C3321)</f>
        <v>1.005841638784263E-2</v>
      </c>
      <c r="G3320" s="148">
        <f>_xll.xlShmInterpDisc($G$3&amp;T(CalculationTrigger),C3320)</f>
        <v>0.52715441337291158</v>
      </c>
      <c r="H3320" s="149">
        <f>_xll.xlShmInterpDisc($H$3&amp;T(CalculationTrigger),C3320)</f>
        <v>0.52866604094865854</v>
      </c>
      <c r="I3320" s="150">
        <f>_xll.xlShmInterpDisc($I$3&amp;T(CalculationTrigger),C3320)</f>
        <v>0.53686300336815596</v>
      </c>
      <c r="J3320" s="157">
        <f t="shared" si="153"/>
        <v>6.1766339752998946E-5</v>
      </c>
      <c r="K3320" s="158">
        <f t="shared" si="154"/>
        <v>0</v>
      </c>
      <c r="L3320" s="159">
        <f t="shared" si="155"/>
        <v>-3.3188914919366836E-4</v>
      </c>
    </row>
    <row r="3321" spans="2:12" x14ac:dyDescent="0.2">
      <c r="B3321" s="112" t="s">
        <v>2</v>
      </c>
      <c r="C3321" s="113">
        <f>_xll.qlCalendarAdvance("TARGET",C3320,B3321,"mf")</f>
        <v>59756</v>
      </c>
      <c r="D3321" s="120">
        <f>_xll.xlShmInterpRateFwd($D$3&amp;T(CalculationTrigger),C3321,,5,C3322)</f>
        <v>1.0664016693968015E-2</v>
      </c>
      <c r="E3321" s="120">
        <f>_xll.xlShmInterpRateFwd($E$3&amp;T(CalculationTrigger),C3321,,5,C3322)</f>
        <v>1.0571435393367993E-2</v>
      </c>
      <c r="F3321" s="121">
        <f>_xll.xlShmInterpRateFwd($F$3&amp;T(CalculationTrigger),C3321,,5,C3322)</f>
        <v>1.0059210969103251E-2</v>
      </c>
      <c r="G3321" s="148">
        <f>_xll.xlShmInterpDisc($G$3&amp;T(CalculationTrigger),C3321)</f>
        <v>0.52704662821071746</v>
      </c>
      <c r="H3321" s="149">
        <f>_xll.xlShmInterpDisc($H$3&amp;T(CalculationTrigger),C3321)</f>
        <v>0.52855888574534504</v>
      </c>
      <c r="I3321" s="150">
        <f>_xll.xlShmInterpDisc($I$3&amp;T(CalculationTrigger),C3321)</f>
        <v>0.53675946185809464</v>
      </c>
      <c r="J3321" s="157">
        <f t="shared" si="153"/>
        <v>6.1779105204419496E-5</v>
      </c>
      <c r="K3321" s="158">
        <f t="shared" si="154"/>
        <v>0</v>
      </c>
      <c r="L3321" s="159">
        <f t="shared" si="155"/>
        <v>-3.3196381363029064E-4</v>
      </c>
    </row>
    <row r="3322" spans="2:12" x14ac:dyDescent="0.2">
      <c r="B3322" s="112" t="s">
        <v>2</v>
      </c>
      <c r="C3322" s="113">
        <f>_xll.qlCalendarAdvance("TARGET",C3321,B3322,"mf")</f>
        <v>59763</v>
      </c>
      <c r="D3322" s="120">
        <f>_xll.xlShmInterpRateFwd($D$3&amp;T(CalculationTrigger),C3322,,5,C3323)</f>
        <v>1.0664455868993594E-2</v>
      </c>
      <c r="E3322" s="120">
        <f>_xll.xlShmInterpRateFwd($E$3&amp;T(CalculationTrigger),C3322,,5,C3323)</f>
        <v>1.0571949749061388E-2</v>
      </c>
      <c r="F3322" s="121">
        <f>_xll.xlShmInterpRateFwd($F$3&amp;T(CalculationTrigger),C3322,,5,C3323)</f>
        <v>1.006005687687702E-2</v>
      </c>
      <c r="G3322" s="148">
        <f>_xll.xlShmInterpDisc($G$3&amp;T(CalculationTrigger),C3322)</f>
        <v>0.52693886110474308</v>
      </c>
      <c r="H3322" s="149">
        <f>_xll.xlShmInterpDisc($H$3&amp;T(CalculationTrigger),C3322)</f>
        <v>0.52845174751369717</v>
      </c>
      <c r="I3322" s="150">
        <f>_xll.xlShmInterpDisc($I$3&amp;T(CalculationTrigger),C3322)</f>
        <v>0.5366559321411779</v>
      </c>
      <c r="J3322" s="157">
        <f t="shared" si="153"/>
        <v>6.17918293514437E-5</v>
      </c>
      <c r="K3322" s="158">
        <f t="shared" si="154"/>
        <v>0</v>
      </c>
      <c r="L3322" s="159">
        <f t="shared" si="155"/>
        <v>-3.3203828160123885E-4</v>
      </c>
    </row>
    <row r="3323" spans="2:12" x14ac:dyDescent="0.2">
      <c r="B3323" s="112" t="s">
        <v>2</v>
      </c>
      <c r="C3323" s="113">
        <f>_xll.qlCalendarAdvance("TARGET",C3322,B3323,"mf")</f>
        <v>59770</v>
      </c>
      <c r="D3323" s="120">
        <f>_xll.xlShmInterpRateFwd($D$3&amp;T(CalculationTrigger),C3323,,5,C3324)</f>
        <v>1.0664940152727939E-2</v>
      </c>
      <c r="E3323" s="120">
        <f>_xll.xlShmInterpRateFwd($E$3&amp;T(CalculationTrigger),C3323,,5,C3324)</f>
        <v>1.0572509984571824E-2</v>
      </c>
      <c r="F3323" s="121">
        <f>_xll.xlShmInterpRateFwd($F$3&amp;T(CalculationTrigger),C3323,,5,C3324)</f>
        <v>1.0060954188684872E-2</v>
      </c>
      <c r="G3323" s="148">
        <f>_xll.xlShmInterpDisc($G$3&amp;T(CalculationTrigger),C3323)</f>
        <v>0.5268311115979476</v>
      </c>
      <c r="H3323" s="149">
        <f>_xll.xlShmInterpDisc($H$3&amp;T(CalculationTrigger),C3323)</f>
        <v>0.52834462578811325</v>
      </c>
      <c r="I3323" s="150">
        <f>_xll.xlShmInterpDisc($I$3&amp;T(CalculationTrigger),C3323)</f>
        <v>0.53655241369023532</v>
      </c>
      <c r="J3323" s="157">
        <f t="shared" si="153"/>
        <v>6.1804511927137298E-5</v>
      </c>
      <c r="K3323" s="158">
        <f t="shared" si="154"/>
        <v>0</v>
      </c>
      <c r="L3323" s="159">
        <f t="shared" si="155"/>
        <v>-3.3211255107119494E-4</v>
      </c>
    </row>
    <row r="3324" spans="2:12" x14ac:dyDescent="0.2">
      <c r="B3324" s="112" t="s">
        <v>2</v>
      </c>
      <c r="C3324" s="113">
        <f>_xll.qlCalendarAdvance("TARGET",C3323,B3324,"mf")</f>
        <v>59777</v>
      </c>
      <c r="D3324" s="120">
        <f>_xll.xlShmInterpRateFwd($D$3&amp;T(CalculationTrigger),C3324,,5,C3325)</f>
        <v>1.0665469613482994E-2</v>
      </c>
      <c r="E3324" s="120">
        <f>_xll.xlShmInterpRateFwd($E$3&amp;T(CalculationTrigger),C3324,,5,C3325)</f>
        <v>1.0573116169253891E-2</v>
      </c>
      <c r="F3324" s="121">
        <f>_xll.xlShmInterpRateFwd($F$3&amp;T(CalculationTrigger),C3324,,5,C3325)</f>
        <v>1.0061902982013305E-2</v>
      </c>
      <c r="G3324" s="148">
        <f>_xll.xlShmInterpDisc($G$3&amp;T(CalculationTrigger),C3324)</f>
        <v>0.52672337923297241</v>
      </c>
      <c r="H3324" s="149">
        <f>_xll.xlShmInterpDisc($H$3&amp;T(CalculationTrigger),C3324)</f>
        <v>0.52823752010266511</v>
      </c>
      <c r="I3324" s="150">
        <f>_xll.xlShmInterpDisc($I$3&amp;T(CalculationTrigger),C3324)</f>
        <v>0.53644890597770578</v>
      </c>
      <c r="J3324" s="157">
        <f t="shared" si="153"/>
        <v>6.1817152664568508E-5</v>
      </c>
      <c r="K3324" s="158">
        <f t="shared" si="154"/>
        <v>0</v>
      </c>
      <c r="L3324" s="159">
        <f t="shared" si="155"/>
        <v>-3.321866200048387E-4</v>
      </c>
    </row>
    <row r="3325" spans="2:12" x14ac:dyDescent="0.2">
      <c r="B3325" s="112" t="s">
        <v>2</v>
      </c>
      <c r="C3325" s="113">
        <f>_xll.qlCalendarAdvance("TARGET",C3324,B3325,"mf")</f>
        <v>59784</v>
      </c>
      <c r="D3325" s="120">
        <f>_xll.xlShmInterpRateFwd($D$3&amp;T(CalculationTrigger),C3325,,5,C3326)</f>
        <v>1.066604431953619E-2</v>
      </c>
      <c r="E3325" s="120">
        <f>_xll.xlShmInterpRateFwd($E$3&amp;T(CalculationTrigger),C3325,,5,C3326)</f>
        <v>1.0573768372468218E-2</v>
      </c>
      <c r="F3325" s="121">
        <f>_xll.xlShmInterpRateFwd($F$3&amp;T(CalculationTrigger),C3325,,5,C3326)</f>
        <v>1.0062903334343343E-2</v>
      </c>
      <c r="G3325" s="148">
        <f>_xll.xlShmInterpDisc($G$3&amp;T(CalculationTrigger),C3325)</f>
        <v>0.52661566355214173</v>
      </c>
      <c r="H3325" s="149">
        <f>_xll.xlShmInterpDisc($H$3&amp;T(CalculationTrigger),C3325)</f>
        <v>0.52813042999109883</v>
      </c>
      <c r="I3325" s="150">
        <f>_xll.xlShmInterpDisc($I$3&amp;T(CalculationTrigger),C3325)</f>
        <v>0.53634540847563861</v>
      </c>
      <c r="J3325" s="157">
        <f t="shared" si="153"/>
        <v>6.1829751296815173E-5</v>
      </c>
      <c r="K3325" s="158">
        <f t="shared" si="154"/>
        <v>0</v>
      </c>
      <c r="L3325" s="159">
        <f t="shared" si="155"/>
        <v>-3.3226048636685268E-4</v>
      </c>
    </row>
    <row r="3326" spans="2:12" x14ac:dyDescent="0.2">
      <c r="B3326" s="112" t="s">
        <v>2</v>
      </c>
      <c r="C3326" s="113">
        <f>_xll.qlCalendarAdvance("TARGET",C3325,B3326,"mf")</f>
        <v>59791</v>
      </c>
      <c r="D3326" s="120">
        <f>_xll.xlShmInterpRateFwd($D$3&amp;T(CalculationTrigger),C3326,,5,C3327)</f>
        <v>1.0666664339170993E-2</v>
      </c>
      <c r="E3326" s="120">
        <f>_xll.xlShmInterpRateFwd($E$3&amp;T(CalculationTrigger),C3326,,5,C3327)</f>
        <v>1.0574466663569891E-2</v>
      </c>
      <c r="F3326" s="121">
        <f>_xll.xlShmInterpRateFwd($F$3&amp;T(CalculationTrigger),C3326,,5,C3327)</f>
        <v>1.0063955323231613E-2</v>
      </c>
      <c r="G3326" s="148">
        <f>_xll.xlShmInterpDisc($G$3&amp;T(CalculationTrigger),C3326)</f>
        <v>0.52650796409746348</v>
      </c>
      <c r="H3326" s="149">
        <f>_xll.xlShmInterpDisc($H$3&amp;T(CalculationTrigger),C3326)</f>
        <v>0.52802335498683528</v>
      </c>
      <c r="I3326" s="150">
        <f>_xll.xlShmInterpDisc($I$3&amp;T(CalculationTrigger),C3326)</f>
        <v>0.53624192065569432</v>
      </c>
      <c r="J3326" s="157">
        <f t="shared" si="153"/>
        <v>6.1842307556947976E-5</v>
      </c>
      <c r="K3326" s="158">
        <f t="shared" si="154"/>
        <v>0</v>
      </c>
      <c r="L3326" s="159">
        <f t="shared" si="155"/>
        <v>-3.3233414812193133E-4</v>
      </c>
    </row>
    <row r="3327" spans="2:12" x14ac:dyDescent="0.2">
      <c r="B3327" s="112" t="s">
        <v>2</v>
      </c>
      <c r="C3327" s="113">
        <f>_xll.qlCalendarAdvance("TARGET",C3326,B3327,"mf")</f>
        <v>59798</v>
      </c>
      <c r="D3327" s="120">
        <f>_xll.xlShmInterpRateFwd($D$3&amp;T(CalculationTrigger),C3327,,5,C3328)</f>
        <v>1.0667329740694276E-2</v>
      </c>
      <c r="E3327" s="120">
        <f>_xll.xlShmInterpRateFwd($E$3&amp;T(CalculationTrigger),C3327,,5,C3328)</f>
        <v>1.0575211111937419E-2</v>
      </c>
      <c r="F3327" s="121">
        <f>_xll.xlShmInterpRateFwd($F$3&amp;T(CalculationTrigger),C3327,,5,C3328)</f>
        <v>1.006505902615399E-2</v>
      </c>
      <c r="G3327" s="148">
        <f>_xll.xlShmInterpDisc($G$3&amp;T(CalculationTrigger),C3327)</f>
        <v>0.52640028041062981</v>
      </c>
      <c r="H3327" s="149">
        <f>_xll.xlShmInterpDisc($H$3&amp;T(CalculationTrigger),C3327)</f>
        <v>0.52791629462297085</v>
      </c>
      <c r="I3327" s="150">
        <f>_xll.xlShmInterpDisc($I$3&amp;T(CalculationTrigger),C3327)</f>
        <v>0.5361384419891444</v>
      </c>
      <c r="J3327" s="157">
        <f t="shared" si="153"/>
        <v>6.1854821178042497E-5</v>
      </c>
      <c r="K3327" s="158">
        <f t="shared" si="154"/>
        <v>0</v>
      </c>
      <c r="L3327" s="159">
        <f t="shared" si="155"/>
        <v>-3.3240760323475311E-4</v>
      </c>
    </row>
    <row r="3328" spans="2:12" x14ac:dyDescent="0.2">
      <c r="B3328" s="112" t="s">
        <v>2</v>
      </c>
      <c r="C3328" s="113">
        <f>_xll.qlCalendarAdvance("TARGET",C3327,B3328,"mf")</f>
        <v>59805</v>
      </c>
      <c r="D3328" s="120">
        <f>_xll.xlShmInterpRateFwd($D$3&amp;T(CalculationTrigger),C3328,,5,C3329)</f>
        <v>1.0668040592407361E-2</v>
      </c>
      <c r="E3328" s="120">
        <f>_xll.xlShmInterpRateFwd($E$3&amp;T(CalculationTrigger),C3328,,5,C3329)</f>
        <v>1.0576001786920601E-2</v>
      </c>
      <c r="F3328" s="121">
        <f>_xll.xlShmInterpRateFwd($F$3&amp;T(CalculationTrigger),C3328,,5,C3329)</f>
        <v>1.0066214520638782E-2</v>
      </c>
      <c r="G3328" s="148">
        <f>_xll.xlShmInterpDisc($G$3&amp;T(CalculationTrigger),C3328)</f>
        <v>0.52629261203301736</v>
      </c>
      <c r="H3328" s="149">
        <f>_xll.xlShmInterpDisc($H$3&amp;T(CalculationTrigger),C3328)</f>
        <v>0.52780924843227761</v>
      </c>
      <c r="I3328" s="150">
        <f>_xll.xlShmInterpDisc($I$3&amp;T(CalculationTrigger),C3328)</f>
        <v>0.53603497194687288</v>
      </c>
      <c r="J3328" s="157">
        <f t="shared" si="153"/>
        <v>6.186729189316957E-5</v>
      </c>
      <c r="K3328" s="158">
        <f t="shared" si="154"/>
        <v>0</v>
      </c>
      <c r="L3328" s="159">
        <f t="shared" si="155"/>
        <v>-3.3248084966999909E-4</v>
      </c>
    </row>
    <row r="3329" spans="2:12" x14ac:dyDescent="0.2">
      <c r="B3329" s="112" t="s">
        <v>2</v>
      </c>
      <c r="C3329" s="113">
        <f>_xll.qlCalendarAdvance("TARGET",C3328,B3329,"mf")</f>
        <v>59812</v>
      </c>
      <c r="D3329" s="120">
        <f>_xll.xlShmInterpRateFwd($D$3&amp;T(CalculationTrigger),C3329,,5,C3330)</f>
        <v>1.0668796962582867E-2</v>
      </c>
      <c r="E3329" s="120">
        <f>_xll.xlShmInterpRateFwd($E$3&amp;T(CalculationTrigger),C3329,,5,C3330)</f>
        <v>1.057683875789266E-2</v>
      </c>
      <c r="F3329" s="121">
        <f>_xll.xlShmInterpRateFwd($F$3&amp;T(CalculationTrigger),C3329,,5,C3330)</f>
        <v>1.0067421884145129E-2</v>
      </c>
      <c r="G3329" s="148">
        <f>_xll.xlShmInterpDisc($G$3&amp;T(CalculationTrigger),C3329)</f>
        <v>0.52618495850568814</v>
      </c>
      <c r="H3329" s="149">
        <f>_xll.xlShmInterpDisc($H$3&amp;T(CalculationTrigger),C3329)</f>
        <v>0.52770221594720434</v>
      </c>
      <c r="I3329" s="150">
        <f>_xll.xlShmInterpDisc($I$3&amp;T(CalculationTrigger),C3329)</f>
        <v>0.53593150999937655</v>
      </c>
      <c r="J3329" s="157">
        <f t="shared" si="153"/>
        <v>6.1879719435402482E-5</v>
      </c>
      <c r="K3329" s="158">
        <f t="shared" si="154"/>
        <v>0</v>
      </c>
      <c r="L3329" s="159">
        <f t="shared" si="155"/>
        <v>-3.3255388539235299E-4</v>
      </c>
    </row>
    <row r="3330" spans="2:12" x14ac:dyDescent="0.2">
      <c r="B3330" s="112" t="s">
        <v>2</v>
      </c>
      <c r="C3330" s="113">
        <f>_xll.qlCalendarAdvance("TARGET",C3329,B3330,"mf")</f>
        <v>59819</v>
      </c>
      <c r="D3330" s="120">
        <f>_xll.xlShmInterpRateFwd($D$3&amp;T(CalculationTrigger),C3330,,5,C3331)</f>
        <v>1.0669598919545772E-2</v>
      </c>
      <c r="E3330" s="120">
        <f>_xll.xlShmInterpRateFwd($E$3&amp;T(CalculationTrigger),C3330,,5,C3331)</f>
        <v>1.0577722094198109E-2</v>
      </c>
      <c r="F3330" s="121">
        <f>_xll.xlShmInterpRateFwd($F$3&amp;T(CalculationTrigger),C3330,,5,C3331)</f>
        <v>1.0068681194207778E-2</v>
      </c>
      <c r="G3330" s="148">
        <f>_xll.xlShmInterpDisc($G$3&amp;T(CalculationTrigger),C3330)</f>
        <v>0.52607731936939006</v>
      </c>
      <c r="H3330" s="149">
        <f>_xll.xlShmInterpDisc($H$3&amp;T(CalculationTrigger),C3330)</f>
        <v>0.52759519669987687</v>
      </c>
      <c r="I3330" s="150">
        <f>_xll.xlShmInterpDisc($I$3&amp;T(CalculationTrigger),C3330)</f>
        <v>0.53582805561676616</v>
      </c>
      <c r="J3330" s="157">
        <f t="shared" si="153"/>
        <v>6.1892103537809778E-5</v>
      </c>
      <c r="K3330" s="158">
        <f t="shared" si="154"/>
        <v>0</v>
      </c>
      <c r="L3330" s="159">
        <f t="shared" si="155"/>
        <v>-3.3262670836650606E-4</v>
      </c>
    </row>
    <row r="3331" spans="2:12" x14ac:dyDescent="0.2">
      <c r="B3331" s="112" t="s">
        <v>2</v>
      </c>
      <c r="C3331" s="113">
        <f>_xll.qlCalendarAdvance("TARGET",C3330,B3331,"mf")</f>
        <v>59826</v>
      </c>
      <c r="D3331" s="120">
        <f>_xll.xlShmInterpRateFwd($D$3&amp;T(CalculationTrigger),C3331,,5,C3332)</f>
        <v>1.0670446531563392E-2</v>
      </c>
      <c r="E3331" s="120">
        <f>_xll.xlShmInterpRateFwd($E$3&amp;T(CalculationTrigger),C3331,,5,C3332)</f>
        <v>1.0578651865233853E-2</v>
      </c>
      <c r="F3331" s="121">
        <f>_xll.xlShmInterpRateFwd($F$3&amp;T(CalculationTrigger),C3331,,5,C3332)</f>
        <v>1.0069992528379175E-2</v>
      </c>
      <c r="G3331" s="148">
        <f>_xll.xlShmInterpDisc($G$3&amp;T(CalculationTrigger),C3331)</f>
        <v>0.52596969416455719</v>
      </c>
      <c r="H3331" s="149">
        <f>_xll.xlShmInterpDisc($H$3&amp;T(CalculationTrigger),C3331)</f>
        <v>0.52748819022209881</v>
      </c>
      <c r="I3331" s="150">
        <f>_xll.xlShmInterpDisc($I$3&amp;T(CalculationTrigger),C3331)</f>
        <v>0.53572460826876656</v>
      </c>
      <c r="J3331" s="157">
        <f t="shared" si="153"/>
        <v>6.1904443933476807E-5</v>
      </c>
      <c r="K3331" s="158">
        <f t="shared" si="154"/>
        <v>0</v>
      </c>
      <c r="L3331" s="159">
        <f t="shared" si="155"/>
        <v>-3.3269931655713797E-4</v>
      </c>
    </row>
    <row r="3332" spans="2:12" x14ac:dyDescent="0.2">
      <c r="B3332" s="112" t="s">
        <v>2</v>
      </c>
      <c r="C3332" s="113">
        <f>_xll.qlCalendarAdvance("TARGET",C3331,B3332,"mf")</f>
        <v>59833</v>
      </c>
      <c r="D3332" s="120">
        <f>_xll.xlShmInterpRateFwd($D$3&amp;T(CalculationTrigger),C3332,,5,C3333)</f>
        <v>1.0671339866943831E-2</v>
      </c>
      <c r="E3332" s="120">
        <f>_xll.xlShmInterpRateFwd($E$3&amp;T(CalculationTrigger),C3332,,5,C3333)</f>
        <v>1.0579628140327549E-2</v>
      </c>
      <c r="F3332" s="121">
        <f>_xll.xlShmInterpRateFwd($F$3&amp;T(CalculationTrigger),C3332,,5,C3333)</f>
        <v>1.0071355964096274E-2</v>
      </c>
      <c r="G3332" s="148">
        <f>_xll.xlShmInterpDisc($G$3&amp;T(CalculationTrigger),C3332)</f>
        <v>0.52586208243131083</v>
      </c>
      <c r="H3332" s="149">
        <f>_xll.xlShmInterpDisc($H$3&amp;T(CalculationTrigger),C3332)</f>
        <v>0.52738119604535183</v>
      </c>
      <c r="I3332" s="150">
        <f>_xll.xlShmInterpDisc($I$3&amp;T(CalculationTrigger),C3332)</f>
        <v>0.5356211674247171</v>
      </c>
      <c r="J3332" s="157">
        <f t="shared" si="153"/>
        <v>6.1916740355460337E-5</v>
      </c>
      <c r="K3332" s="158">
        <f t="shared" si="154"/>
        <v>0</v>
      </c>
      <c r="L3332" s="159">
        <f t="shared" si="155"/>
        <v>-3.3277170792893589E-4</v>
      </c>
    </row>
    <row r="3333" spans="2:12" x14ac:dyDescent="0.2">
      <c r="B3333" s="112" t="s">
        <v>2</v>
      </c>
      <c r="C3333" s="113">
        <f>_xll.qlCalendarAdvance("TARGET",C3332,B3333,"mf")</f>
        <v>59840</v>
      </c>
      <c r="D3333" s="120">
        <f>_xll.xlShmInterpRateFwd($D$3&amp;T(CalculationTrigger),C3333,,5,C3334)</f>
        <v>1.0672278993995444E-2</v>
      </c>
      <c r="E3333" s="120">
        <f>_xll.xlShmInterpRateFwd($E$3&amp;T(CalculationTrigger),C3333,,5,C3334)</f>
        <v>1.0580650988865027E-2</v>
      </c>
      <c r="F3333" s="121">
        <f>_xll.xlShmInterpRateFwd($F$3&amp;T(CalculationTrigger),C3333,,5,C3334)</f>
        <v>1.0072771578889006E-2</v>
      </c>
      <c r="G3333" s="148">
        <f>_xll.xlShmInterpDisc($G$3&amp;T(CalculationTrigger),C3333)</f>
        <v>0.52575448370945976</v>
      </c>
      <c r="H3333" s="149">
        <f>_xll.xlShmInterpDisc($H$3&amp;T(CalculationTrigger),C3333)</f>
        <v>0.52727421370079686</v>
      </c>
      <c r="I3333" s="150">
        <f>_xll.xlShmInterpDisc($I$3&amp;T(CalculationTrigger),C3333)</f>
        <v>0.53551773255357349</v>
      </c>
      <c r="J3333" s="157">
        <f t="shared" ref="J3333:J3396" si="156">-365*LN(G3333/$H3333)/($C3333-$C$4)</f>
        <v>6.1928992536843425E-5</v>
      </c>
      <c r="K3333" s="158">
        <f t="shared" ref="K3333:K3396" si="157">-365*LN(H3333/$H3333)/($C3333-$C$4)</f>
        <v>0</v>
      </c>
      <c r="L3333" s="159">
        <f t="shared" ref="L3333:L3396" si="158">-365*LN(I3333/$H3333)/($C3333-$C$4)</f>
        <v>-3.3284388044657571E-4</v>
      </c>
    </row>
    <row r="3334" spans="2:12" x14ac:dyDescent="0.2">
      <c r="B3334" s="112" t="s">
        <v>2</v>
      </c>
      <c r="C3334" s="113">
        <f>_xll.qlCalendarAdvance("TARGET",C3333,B3334,"mf")</f>
        <v>59847</v>
      </c>
      <c r="D3334" s="120">
        <f>_xll.xlShmInterpRateFwd($D$3&amp;T(CalculationTrigger),C3334,,5,C3335)</f>
        <v>1.06732639809805E-2</v>
      </c>
      <c r="E3334" s="120">
        <f>_xll.xlShmInterpRateFwd($E$3&amp;T(CalculationTrigger),C3334,,5,C3335)</f>
        <v>1.0581720480191842E-2</v>
      </c>
      <c r="F3334" s="121">
        <f>_xll.xlShmInterpRateFwd($F$3&amp;T(CalculationTrigger),C3334,,5,C3335)</f>
        <v>1.0074239450252894E-2</v>
      </c>
      <c r="G3334" s="148">
        <f>_xll.xlShmInterpDisc($G$3&amp;T(CalculationTrigger),C3334)</f>
        <v>0.5256468975385008</v>
      </c>
      <c r="H3334" s="149">
        <f>_xll.xlShmInterpDisc($H$3&amp;T(CalculationTrigger),C3334)</f>
        <v>0.52716724271927407</v>
      </c>
      <c r="I3334" s="150">
        <f>_xll.xlShmInterpDisc($I$3&amp;T(CalculationTrigger),C3334)</f>
        <v>0.53541430312390759</v>
      </c>
      <c r="J3334" s="157">
        <f t="shared" si="156"/>
        <v>6.1941200210699672E-5</v>
      </c>
      <c r="K3334" s="158">
        <f t="shared" si="157"/>
        <v>0</v>
      </c>
      <c r="L3334" s="159">
        <f t="shared" si="158"/>
        <v>-3.3291583207474996E-4</v>
      </c>
    </row>
    <row r="3335" spans="2:12" x14ac:dyDescent="0.2">
      <c r="B3335" s="112" t="s">
        <v>2</v>
      </c>
      <c r="C3335" s="113">
        <f>_xll.qlCalendarAdvance("TARGET",C3334,B3335,"mf")</f>
        <v>59854</v>
      </c>
      <c r="D3335" s="120">
        <f>_xll.xlShmInterpRateFwd($D$3&amp;T(CalculationTrigger),C3335,,5,C3336)</f>
        <v>1.0674294896236813E-2</v>
      </c>
      <c r="E3335" s="120">
        <f>_xll.xlShmInterpRateFwd($E$3&amp;T(CalculationTrigger),C3335,,5,C3336)</f>
        <v>1.0582836683694344E-2</v>
      </c>
      <c r="F3335" s="121">
        <f>_xll.xlShmInterpRateFwd($F$3&amp;T(CalculationTrigger),C3335,,5,C3336)</f>
        <v>1.0075759655753283E-2</v>
      </c>
      <c r="G3335" s="148">
        <f>_xll.xlShmInterpDisc($G$3&amp;T(CalculationTrigger),C3335)</f>
        <v>0.52553932345761989</v>
      </c>
      <c r="H3335" s="149">
        <f>_xll.xlShmInterpDisc($H$3&amp;T(CalculationTrigger),C3335)</f>
        <v>0.52706028263130389</v>
      </c>
      <c r="I3335" s="150">
        <f>_xll.xlShmInterpDisc($I$3&amp;T(CalculationTrigger),C3335)</f>
        <v>0.53531087860390847</v>
      </c>
      <c r="J3335" s="157">
        <f t="shared" si="156"/>
        <v>6.1953363110095588E-5</v>
      </c>
      <c r="K3335" s="158">
        <f t="shared" si="157"/>
        <v>0</v>
      </c>
      <c r="L3335" s="159">
        <f t="shared" si="158"/>
        <v>-3.3298756077814438E-4</v>
      </c>
    </row>
    <row r="3336" spans="2:12" x14ac:dyDescent="0.2">
      <c r="B3336" s="112" t="s">
        <v>2</v>
      </c>
      <c r="C3336" s="113">
        <f>_xll.qlCalendarAdvance("TARGET",C3335,B3336,"mf")</f>
        <v>59861</v>
      </c>
      <c r="D3336" s="120">
        <f>_xll.xlShmInterpRateFwd($D$3&amp;T(CalculationTrigger),C3336,,5,C3337)</f>
        <v>1.0675371808015581E-2</v>
      </c>
      <c r="E3336" s="120">
        <f>_xll.xlShmInterpRateFwd($E$3&amp;T(CalculationTrigger),C3336,,5,C3337)</f>
        <v>1.058399966871861E-2</v>
      </c>
      <c r="F3336" s="121">
        <f>_xll.xlShmInterpRateFwd($F$3&amp;T(CalculationTrigger),C3336,,5,C3337)</f>
        <v>1.0077332272840028E-2</v>
      </c>
      <c r="G3336" s="148">
        <f>_xll.xlShmInterpDisc($G$3&amp;T(CalculationTrigger),C3336)</f>
        <v>0.52543176100569178</v>
      </c>
      <c r="H3336" s="149">
        <f>_xll.xlShmInterpDisc($H$3&amp;T(CalculationTrigger),C3336)</f>
        <v>0.52695333296708735</v>
      </c>
      <c r="I3336" s="150">
        <f>_xll.xlShmInterpDisc($I$3&amp;T(CalculationTrigger),C3336)</f>
        <v>0.53520745846138251</v>
      </c>
      <c r="J3336" s="157">
        <f t="shared" si="156"/>
        <v>6.1965480968112052E-5</v>
      </c>
      <c r="K3336" s="158">
        <f t="shared" si="157"/>
        <v>0</v>
      </c>
      <c r="L3336" s="159">
        <f t="shared" si="158"/>
        <v>-3.3305906452143358E-4</v>
      </c>
    </row>
    <row r="3337" spans="2:12" x14ac:dyDescent="0.2">
      <c r="B3337" s="112" t="s">
        <v>2</v>
      </c>
      <c r="C3337" s="113">
        <f>_xll.qlCalendarAdvance("TARGET",C3336,B3337,"mf")</f>
        <v>59868</v>
      </c>
      <c r="D3337" s="120">
        <f>_xll.xlShmInterpRateFwd($D$3&amp;T(CalculationTrigger),C3337,,5,C3338)</f>
        <v>1.0676494784666705E-2</v>
      </c>
      <c r="E3337" s="120">
        <f>_xll.xlShmInterpRateFwd($E$3&amp;T(CalculationTrigger),C3337,,5,C3338)</f>
        <v>1.0585209504639943E-2</v>
      </c>
      <c r="F3337" s="121">
        <f>_xll.xlShmInterpRateFwd($F$3&amp;T(CalculationTrigger),C3337,,5,C3338)</f>
        <v>1.0078957379032808E-2</v>
      </c>
      <c r="G3337" s="148">
        <f>_xll.xlShmInterpDisc($G$3&amp;T(CalculationTrigger),C3337)</f>
        <v>0.52532420972128169</v>
      </c>
      <c r="H3337" s="149">
        <f>_xll.xlShmInterpDisc($H$3&amp;T(CalculationTrigger),C3337)</f>
        <v>0.52684639325650695</v>
      </c>
      <c r="I3337" s="150">
        <f>_xll.xlShmInterpDisc($I$3&amp;T(CalculationTrigger),C3337)</f>
        <v>0.53510404216375518</v>
      </c>
      <c r="J3337" s="157">
        <f t="shared" si="156"/>
        <v>6.1977553517815695E-5</v>
      </c>
      <c r="K3337" s="158">
        <f t="shared" si="157"/>
        <v>0</v>
      </c>
      <c r="L3337" s="159">
        <f t="shared" si="158"/>
        <v>-3.3313034126930394E-4</v>
      </c>
    </row>
    <row r="3338" spans="2:12" x14ac:dyDescent="0.2">
      <c r="B3338" s="112" t="s">
        <v>2</v>
      </c>
      <c r="C3338" s="113">
        <f>_xll.qlCalendarAdvance("TARGET",C3337,B3338,"mf")</f>
        <v>59875</v>
      </c>
      <c r="D3338" s="120">
        <f>_xll.xlShmInterpRateFwd($D$3&amp;T(CalculationTrigger),C3338,,5,C3339)</f>
        <v>1.0677663894395558E-2</v>
      </c>
      <c r="E3338" s="120">
        <f>_xll.xlShmInterpRateFwd($E$3&amp;T(CalculationTrigger),C3338,,5,C3339)</f>
        <v>1.0586466260799151E-2</v>
      </c>
      <c r="F3338" s="121">
        <f>_xll.xlShmInterpRateFwd($F$3&amp;T(CalculationTrigger),C3338,,5,C3339)</f>
        <v>1.008063505182848E-2</v>
      </c>
      <c r="G3338" s="148">
        <f>_xll.xlShmInterpDisc($G$3&amp;T(CalculationTrigger),C3338)</f>
        <v>0.52521666914264487</v>
      </c>
      <c r="H3338" s="149">
        <f>_xll.xlShmInterpDisc($H$3&amp;T(CalculationTrigger),C3338)</f>
        <v>0.526739463029127</v>
      </c>
      <c r="I3338" s="150">
        <f>_xll.xlShmInterpDisc($I$3&amp;T(CalculationTrigger),C3338)</f>
        <v>0.53500062917807112</v>
      </c>
      <c r="J3338" s="157">
        <f t="shared" si="156"/>
        <v>6.1989580492285146E-5</v>
      </c>
      <c r="K3338" s="158">
        <f t="shared" si="157"/>
        <v>0</v>
      </c>
      <c r="L3338" s="159">
        <f t="shared" si="158"/>
        <v>-3.3320138898644937E-4</v>
      </c>
    </row>
    <row r="3339" spans="2:12" x14ac:dyDescent="0.2">
      <c r="B3339" s="112" t="s">
        <v>2</v>
      </c>
      <c r="C3339" s="113">
        <f>_xll.qlCalendarAdvance("TARGET",C3338,B3339,"mf")</f>
        <v>59882</v>
      </c>
      <c r="D3339" s="120">
        <f>_xll.xlShmInterpRateFwd($D$3&amp;T(CalculationTrigger),C3339,,5,C3340)</f>
        <v>1.0678879205604681E-2</v>
      </c>
      <c r="E3339" s="120">
        <f>_xll.xlShmInterpRateFwd($E$3&amp;T(CalculationTrigger),C3339,,5,C3340)</f>
        <v>1.0587770006601018E-2</v>
      </c>
      <c r="F3339" s="121">
        <f>_xll.xlShmInterpRateFwd($F$3&amp;T(CalculationTrigger),C3339,,5,C3340)</f>
        <v>1.0082365368770566E-2</v>
      </c>
      <c r="G3339" s="148">
        <f>_xll.xlShmInterpDisc($G$3&amp;T(CalculationTrigger),C3339)</f>
        <v>0.52510913880772858</v>
      </c>
      <c r="H3339" s="149">
        <f>_xll.xlShmInterpDisc($H$3&amp;T(CalculationTrigger),C3339)</f>
        <v>0.52663254181419472</v>
      </c>
      <c r="I3339" s="150">
        <f>_xll.xlShmInterpDisc($I$3&amp;T(CalculationTrigger),C3339)</f>
        <v>0.53489721897099496</v>
      </c>
      <c r="J3339" s="157">
        <f t="shared" si="156"/>
        <v>6.2001561624582416E-5</v>
      </c>
      <c r="K3339" s="158">
        <f t="shared" si="157"/>
        <v>0</v>
      </c>
      <c r="L3339" s="159">
        <f t="shared" si="158"/>
        <v>-3.3327220563754282E-4</v>
      </c>
    </row>
    <row r="3340" spans="2:12" x14ac:dyDescent="0.2">
      <c r="B3340" s="112" t="s">
        <v>2</v>
      </c>
      <c r="C3340" s="113">
        <f>_xll.qlCalendarAdvance("TARGET",C3339,B3340,"mf")</f>
        <v>59889</v>
      </c>
      <c r="D3340" s="120">
        <f>_xll.xlShmInterpRateFwd($D$3&amp;T(CalculationTrigger),C3340,,5,C3341)</f>
        <v>1.0680389510430228E-2</v>
      </c>
      <c r="E3340" s="120">
        <f>_xll.xlShmInterpRateFwd($E$3&amp;T(CalculationTrigger),C3340,,5,C3341)</f>
        <v>1.0589373297153567E-2</v>
      </c>
      <c r="F3340" s="121">
        <f>_xll.xlShmInterpRateFwd($F$3&amp;T(CalculationTrigger),C3340,,5,C3341)</f>
        <v>1.0084417757540973E-2</v>
      </c>
      <c r="G3340" s="148">
        <f>_xll.xlShmInterpDisc($G$3&amp;T(CalculationTrigger),C3340)</f>
        <v>0.5250016182541708</v>
      </c>
      <c r="H3340" s="149">
        <f>_xll.xlShmInterpDisc($H$3&amp;T(CalculationTrigger),C3340)</f>
        <v>0.52652562914064005</v>
      </c>
      <c r="I3340" s="150">
        <f>_xll.xlShmInterpDisc($I$3&amp;T(CalculationTrigger),C3340)</f>
        <v>0.53479381100881185</v>
      </c>
      <c r="J3340" s="157">
        <f t="shared" si="156"/>
        <v>6.201349664779108E-5</v>
      </c>
      <c r="K3340" s="158">
        <f t="shared" si="157"/>
        <v>0</v>
      </c>
      <c r="L3340" s="159">
        <f t="shared" si="158"/>
        <v>-3.33342789187274E-4</v>
      </c>
    </row>
    <row r="3341" spans="2:12" x14ac:dyDescent="0.2">
      <c r="B3341" s="112" t="s">
        <v>2</v>
      </c>
      <c r="C3341" s="113">
        <f>_xll.qlCalendarAdvance("TARGET",C3340,B3341,"mf")</f>
        <v>59897</v>
      </c>
      <c r="D3341" s="120">
        <f>_xll.xlShmInterpRateFwd($D$3&amp;T(CalculationTrigger),C3341,,5,C3342)</f>
        <v>1.0681639337726E-2</v>
      </c>
      <c r="E3341" s="120">
        <f>_xll.xlShmInterpRateFwd($E$3&amp;T(CalculationTrigger),C3341,,5,C3342)</f>
        <v>1.0590722300500368E-2</v>
      </c>
      <c r="F3341" s="121">
        <f>_xll.xlShmInterpRateFwd($F$3&amp;T(CalculationTrigger),C3341,,5,C3342)</f>
        <v>1.0086250822253472E-2</v>
      </c>
      <c r="G3341" s="148">
        <f>_xll.xlShmInterpDisc($G$3&amp;T(CalculationTrigger),C3341)</f>
        <v>0.52487874900518183</v>
      </c>
      <c r="H3341" s="149">
        <f>_xll.xlShmInterpDisc($H$3&amp;T(CalculationTrigger),C3341)</f>
        <v>0.52640345308212833</v>
      </c>
      <c r="I3341" s="150">
        <f>_xll.xlShmInterpDisc($I$3&amp;T(CalculationTrigger),C3341)</f>
        <v>0.53467563254429995</v>
      </c>
      <c r="J3341" s="157">
        <f t="shared" si="156"/>
        <v>6.2027079871787984E-5</v>
      </c>
      <c r="K3341" s="158">
        <f t="shared" si="157"/>
        <v>0</v>
      </c>
      <c r="L3341" s="159">
        <f t="shared" si="158"/>
        <v>-3.3342316806011043E-4</v>
      </c>
    </row>
    <row r="3342" spans="2:12" x14ac:dyDescent="0.2">
      <c r="B3342" s="112" t="s">
        <v>2</v>
      </c>
      <c r="C3342" s="113">
        <f>_xll.qlCalendarAdvance("TARGET",C3341,B3342,"mf")</f>
        <v>59904</v>
      </c>
      <c r="D3342" s="120">
        <f>_xll.xlShmInterpRateFwd($D$3&amp;T(CalculationTrigger),C3342,,5,C3343)</f>
        <v>1.0683000298023175E-2</v>
      </c>
      <c r="E3342" s="120">
        <f>_xll.xlShmInterpRateFwd($E$3&amp;T(CalculationTrigger),C3342,,5,C3343)</f>
        <v>1.059217417950184E-2</v>
      </c>
      <c r="F3342" s="121">
        <f>_xll.xlShmInterpRateFwd($F$3&amp;T(CalculationTrigger),C3342,,5,C3343)</f>
        <v>1.008814709671399E-2</v>
      </c>
      <c r="G3342" s="148">
        <f>_xll.xlShmInterpDisc($G$3&amp;T(CalculationTrigger),C3342)</f>
        <v>0.52477124785331708</v>
      </c>
      <c r="H3342" s="149">
        <f>_xll.xlShmInterpDisc($H$3&amp;T(CalculationTrigger),C3342)</f>
        <v>0.52629655712380108</v>
      </c>
      <c r="I3342" s="150">
        <f>_xll.xlShmInterpDisc($I$3&amp;T(CalculationTrigger),C3342)</f>
        <v>0.53457222759364009</v>
      </c>
      <c r="J3342" s="157">
        <f t="shared" si="156"/>
        <v>6.2038915190960062E-5</v>
      </c>
      <c r="K3342" s="158">
        <f t="shared" si="157"/>
        <v>0</v>
      </c>
      <c r="L3342" s="159">
        <f t="shared" si="158"/>
        <v>-3.3349324525330023E-4</v>
      </c>
    </row>
    <row r="3343" spans="2:12" x14ac:dyDescent="0.2">
      <c r="B3343" s="112" t="s">
        <v>2</v>
      </c>
      <c r="C3343" s="113">
        <f>_xll.qlCalendarAdvance("TARGET",C3342,B3343,"mf")</f>
        <v>59911</v>
      </c>
      <c r="D3343" s="120">
        <f>_xll.xlShmInterpRateFwd($D$3&amp;T(CalculationTrigger),C3343,,5,C3344)</f>
        <v>1.0684407742738563E-2</v>
      </c>
      <c r="E3343" s="120">
        <f>_xll.xlShmInterpRateFwd($E$3&amp;T(CalculationTrigger),C3343,,5,C3344)</f>
        <v>1.0593673335533203E-2</v>
      </c>
      <c r="F3343" s="121">
        <f>_xll.xlShmInterpRateFwd($F$3&amp;T(CalculationTrigger),C3343,,5,C3344)</f>
        <v>1.0090096336462935E-2</v>
      </c>
      <c r="G3343" s="148">
        <f>_xll.xlShmInterpDisc($G$3&amp;T(CalculationTrigger),C3343)</f>
        <v>0.52466375502767526</v>
      </c>
      <c r="H3343" s="149">
        <f>_xll.xlShmInterpDisc($H$3&amp;T(CalculationTrigger),C3343)</f>
        <v>0.52618966822429147</v>
      </c>
      <c r="I3343" s="150">
        <f>_xll.xlShmInterpDisc($I$3&amp;T(CalculationTrigger),C3343)</f>
        <v>0.53446882320802391</v>
      </c>
      <c r="J3343" s="157">
        <f t="shared" si="156"/>
        <v>6.2050703562126477E-5</v>
      </c>
      <c r="K3343" s="158">
        <f t="shared" si="157"/>
        <v>0</v>
      </c>
      <c r="L3343" s="159">
        <f t="shared" si="158"/>
        <v>-3.3356308294842357E-4</v>
      </c>
    </row>
    <row r="3344" spans="2:12" x14ac:dyDescent="0.2">
      <c r="B3344" s="112" t="s">
        <v>2</v>
      </c>
      <c r="C3344" s="113">
        <f>_xll.qlCalendarAdvance("TARGET",C3343,B3344,"mf")</f>
        <v>59918</v>
      </c>
      <c r="D3344" s="120">
        <f>_xll.xlShmInterpRateFwd($D$3&amp;T(CalculationTrigger),C3344,,5,C3345)</f>
        <v>1.0685861740102302E-2</v>
      </c>
      <c r="E3344" s="120">
        <f>_xll.xlShmInterpRateFwd($E$3&amp;T(CalculationTrigger),C3344,,5,C3345)</f>
        <v>1.0595219837902178E-2</v>
      </c>
      <c r="F3344" s="121">
        <f>_xll.xlShmInterpRateFwd($F$3&amp;T(CalculationTrigger),C3344,,5,C3345)</f>
        <v>1.009209861891819E-2</v>
      </c>
      <c r="G3344" s="148">
        <f>_xll.xlShmInterpDisc($G$3&amp;T(CalculationTrigger),C3344)</f>
        <v>0.52455627006462413</v>
      </c>
      <c r="H3344" s="149">
        <f>_xll.xlShmInterpDisc($H$3&amp;T(CalculationTrigger),C3344)</f>
        <v>0.5260827859112237</v>
      </c>
      <c r="I3344" s="150">
        <f>_xll.xlShmInterpDisc($I$3&amp;T(CalculationTrigger),C3344)</f>
        <v>0.53436541885217281</v>
      </c>
      <c r="J3344" s="157">
        <f t="shared" si="156"/>
        <v>6.2062444718364229E-5</v>
      </c>
      <c r="K3344" s="158">
        <f t="shared" si="157"/>
        <v>0</v>
      </c>
      <c r="L3344" s="159">
        <f t="shared" si="158"/>
        <v>-3.3363267911015981E-4</v>
      </c>
    </row>
    <row r="3345" spans="2:12" x14ac:dyDescent="0.2">
      <c r="B3345" s="112" t="s">
        <v>2</v>
      </c>
      <c r="C3345" s="113">
        <f>_xll.qlCalendarAdvance("TARGET",C3344,B3345,"mf")</f>
        <v>59925</v>
      </c>
      <c r="D3345" s="120">
        <f>_xll.xlShmInterpRateFwd($D$3&amp;T(CalculationTrigger),C3345,,5,C3346)</f>
        <v>1.0687362358425866E-2</v>
      </c>
      <c r="E3345" s="120">
        <f>_xll.xlShmInterpRateFwd($E$3&amp;T(CalculationTrigger),C3345,,5,C3346)</f>
        <v>1.0596813755974675E-2</v>
      </c>
      <c r="F3345" s="121">
        <f>_xll.xlShmInterpRateFwd($F$3&amp;T(CalculationTrigger),C3345,,5,C3346)</f>
        <v>1.0094154021636962E-2</v>
      </c>
      <c r="G3345" s="148">
        <f>_xll.xlShmInterpDisc($G$3&amp;T(CalculationTrigger),C3345)</f>
        <v>0.52444879250022702</v>
      </c>
      <c r="H3345" s="149">
        <f>_xll.xlShmInterpDisc($H$3&amp;T(CalculationTrigger),C3345)</f>
        <v>0.525975909711909</v>
      </c>
      <c r="I3345" s="150">
        <f>_xll.xlShmInterpDisc($I$3&amp;T(CalculationTrigger),C3345)</f>
        <v>0.53426201399043383</v>
      </c>
      <c r="J3345" s="157">
        <f t="shared" si="156"/>
        <v>6.2074138392738583E-5</v>
      </c>
      <c r="K3345" s="158">
        <f t="shared" si="157"/>
        <v>0</v>
      </c>
      <c r="L3345" s="159">
        <f t="shared" si="158"/>
        <v>-3.3370203170319564E-4</v>
      </c>
    </row>
    <row r="3346" spans="2:12" x14ac:dyDescent="0.2">
      <c r="B3346" s="112" t="s">
        <v>2</v>
      </c>
      <c r="C3346" s="113">
        <f>_xll.qlCalendarAdvance("TARGET",C3345,B3346,"mf")</f>
        <v>59932</v>
      </c>
      <c r="D3346" s="120">
        <f>_xll.xlShmInterpRateFwd($D$3&amp;T(CalculationTrigger),C3346,,5,C3347)</f>
        <v>1.0688909666021006E-2</v>
      </c>
      <c r="E3346" s="120">
        <f>_xll.xlShmInterpRateFwd($E$3&amp;T(CalculationTrigger),C3346,,5,C3347)</f>
        <v>1.059845515914584E-2</v>
      </c>
      <c r="F3346" s="121">
        <f>_xll.xlShmInterpRateFwd($F$3&amp;T(CalculationTrigger),C3346,,5,C3347)</f>
        <v>1.0096262622118898E-2</v>
      </c>
      <c r="G3346" s="148">
        <f>_xll.xlShmInterpDisc($G$3&amp;T(CalculationTrigger),C3346)</f>
        <v>0.52434132187024274</v>
      </c>
      <c r="H3346" s="149">
        <f>_xll.xlShmInterpDisc($H$3&amp;T(CalculationTrigger),C3346)</f>
        <v>0.52586903915334571</v>
      </c>
      <c r="I3346" s="150">
        <f>_xll.xlShmInterpDisc($I$3&amp;T(CalculationTrigger),C3346)</f>
        <v>0.53415860808677884</v>
      </c>
      <c r="J3346" s="157">
        <f t="shared" si="156"/>
        <v>6.2085784318326742E-5</v>
      </c>
      <c r="K3346" s="158">
        <f t="shared" si="157"/>
        <v>0</v>
      </c>
      <c r="L3346" s="159">
        <f t="shared" si="158"/>
        <v>-3.3377113869221056E-4</v>
      </c>
    </row>
    <row r="3347" spans="2:12" x14ac:dyDescent="0.2">
      <c r="B3347" s="112" t="s">
        <v>2</v>
      </c>
      <c r="C3347" s="113">
        <f>_xll.qlCalendarAdvance("TARGET",C3346,B3347,"mf")</f>
        <v>59939</v>
      </c>
      <c r="D3347" s="120">
        <f>_xll.xlShmInterpRateFwd($D$3&amp;T(CalculationTrigger),C3347,,5,C3348)</f>
        <v>1.0690503731170779E-2</v>
      </c>
      <c r="E3347" s="120">
        <f>_xll.xlShmInterpRateFwd($E$3&amp;T(CalculationTrigger),C3347,,5,C3348)</f>
        <v>1.0600144116741593E-2</v>
      </c>
      <c r="F3347" s="121">
        <f>_xll.xlShmInterpRateFwd($F$3&amp;T(CalculationTrigger),C3347,,5,C3348)</f>
        <v>1.0098424497852414E-2</v>
      </c>
      <c r="G3347" s="148">
        <f>_xll.xlShmInterpDisc($G$3&amp;T(CalculationTrigger),C3347)</f>
        <v>0.52423385771012621</v>
      </c>
      <c r="H3347" s="149">
        <f>_xll.xlShmInterpDisc($H$3&amp;T(CalculationTrigger),C3347)</f>
        <v>0.52576217376221979</v>
      </c>
      <c r="I3347" s="150">
        <f>_xll.xlShmInterpDisc($I$3&amp;T(CalculationTrigger),C3347)</f>
        <v>0.53405520060480594</v>
      </c>
      <c r="J3347" s="157">
        <f t="shared" si="156"/>
        <v>6.2097382228198879E-5</v>
      </c>
      <c r="K3347" s="158">
        <f t="shared" si="157"/>
        <v>0</v>
      </c>
      <c r="L3347" s="159">
        <f t="shared" si="158"/>
        <v>-3.3383999804189121E-4</v>
      </c>
    </row>
    <row r="3348" spans="2:12" x14ac:dyDescent="0.2">
      <c r="B3348" s="112" t="s">
        <v>2</v>
      </c>
      <c r="C3348" s="113">
        <f>_xll.qlCalendarAdvance("TARGET",C3347,B3348,"mf")</f>
        <v>59946</v>
      </c>
      <c r="D3348" s="120">
        <f>_xll.xlShmInterpRateFwd($D$3&amp;T(CalculationTrigger),C3348,,5,C3349)</f>
        <v>1.0692144622216418E-2</v>
      </c>
      <c r="E3348" s="120">
        <f>_xll.xlShmInterpRateFwd($E$3&amp;T(CalculationTrigger),C3348,,5,C3349)</f>
        <v>1.0601880698198169E-2</v>
      </c>
      <c r="F3348" s="121">
        <f>_xll.xlShmInterpRateFwd($F$3&amp;T(CalculationTrigger),C3348,,5,C3349)</f>
        <v>1.0100639726395777E-2</v>
      </c>
      <c r="G3348" s="148">
        <f>_xll.xlShmInterpDisc($G$3&amp;T(CalculationTrigger),C3348)</f>
        <v>0.52412639955502938</v>
      </c>
      <c r="H3348" s="149">
        <f>_xll.xlShmInterpDisc($H$3&amp;T(CalculationTrigger),C3348)</f>
        <v>0.52565531306490598</v>
      </c>
      <c r="I3348" s="150">
        <f>_xll.xlShmInterpDisc($I$3&amp;T(CalculationTrigger),C3348)</f>
        <v>0.53395179100774048</v>
      </c>
      <c r="J3348" s="157">
        <f t="shared" si="156"/>
        <v>6.2108931855434744E-5</v>
      </c>
      <c r="K3348" s="158">
        <f t="shared" si="157"/>
        <v>0</v>
      </c>
      <c r="L3348" s="159">
        <f t="shared" si="158"/>
        <v>-3.3390860771692182E-4</v>
      </c>
    </row>
    <row r="3349" spans="2:12" x14ac:dyDescent="0.2">
      <c r="B3349" s="112" t="s">
        <v>2</v>
      </c>
      <c r="C3349" s="113">
        <f>_xll.qlCalendarAdvance("TARGET",C3348,B3349,"mf")</f>
        <v>59953</v>
      </c>
      <c r="D3349" s="120">
        <f>_xll.xlShmInterpRateFwd($D$3&amp;T(CalculationTrigger),C3349,,5,C3350)</f>
        <v>1.0693832407372022E-2</v>
      </c>
      <c r="E3349" s="120">
        <f>_xll.xlShmInterpRateFwd($E$3&amp;T(CalculationTrigger),C3349,,5,C3350)</f>
        <v>1.0603664972778341E-2</v>
      </c>
      <c r="F3349" s="121">
        <f>_xll.xlShmInterpRateFwd($F$3&amp;T(CalculationTrigger),C3349,,5,C3350)</f>
        <v>1.010290838519177E-2</v>
      </c>
      <c r="G3349" s="148">
        <f>_xll.xlShmInterpDisc($G$3&amp;T(CalculationTrigger),C3349)</f>
        <v>0.52401894693980133</v>
      </c>
      <c r="H3349" s="149">
        <f>_xll.xlShmInterpDisc($H$3&amp;T(CalculationTrigger),C3349)</f>
        <v>0.52554845658746752</v>
      </c>
      <c r="I3349" s="150">
        <f>_xll.xlShmInterpDisc($I$3&amp;T(CalculationTrigger),C3349)</f>
        <v>0.53384837875843494</v>
      </c>
      <c r="J3349" s="157">
        <f t="shared" si="156"/>
        <v>6.2120432933097542E-5</v>
      </c>
      <c r="K3349" s="158">
        <f t="shared" si="157"/>
        <v>0</v>
      </c>
      <c r="L3349" s="159">
        <f t="shared" si="158"/>
        <v>-3.3397696568198901E-4</v>
      </c>
    </row>
    <row r="3350" spans="2:12" x14ac:dyDescent="0.2">
      <c r="B3350" s="112" t="s">
        <v>2</v>
      </c>
      <c r="C3350" s="113">
        <f>_xll.qlCalendarAdvance("TARGET",C3349,B3350,"mf")</f>
        <v>59960</v>
      </c>
      <c r="D3350" s="120">
        <f>_xll.xlShmInterpRateFwd($D$3&amp;T(CalculationTrigger),C3350,,5,C3351)</f>
        <v>1.0695567155014119E-2</v>
      </c>
      <c r="E3350" s="120">
        <f>_xll.xlShmInterpRateFwd($E$3&amp;T(CalculationTrigger),C3350,,5,C3351)</f>
        <v>1.0605497009947866E-2</v>
      </c>
      <c r="F3350" s="121">
        <f>_xll.xlShmInterpRateFwd($F$3&amp;T(CalculationTrigger),C3350,,5,C3351)</f>
        <v>1.0105230551816747E-2</v>
      </c>
      <c r="G3350" s="148">
        <f>_xll.xlShmInterpDisc($G$3&amp;T(CalculationTrigger),C3350)</f>
        <v>0.52391149939899018</v>
      </c>
      <c r="H3350" s="149">
        <f>_xll.xlShmInterpDisc($H$3&amp;T(CalculationTrigger),C3350)</f>
        <v>0.52544160385565841</v>
      </c>
      <c r="I3350" s="150">
        <f>_xll.xlShmInterpDisc($I$3&amp;T(CalculationTrigger),C3350)</f>
        <v>0.53374496331937105</v>
      </c>
      <c r="J3350" s="157">
        <f t="shared" si="156"/>
        <v>6.2131885194267216E-5</v>
      </c>
      <c r="K3350" s="158">
        <f t="shared" si="157"/>
        <v>0</v>
      </c>
      <c r="L3350" s="159">
        <f t="shared" si="158"/>
        <v>-3.3404506990177202E-4</v>
      </c>
    </row>
    <row r="3351" spans="2:12" x14ac:dyDescent="0.2">
      <c r="B3351" s="112" t="s">
        <v>2</v>
      </c>
      <c r="C3351" s="113">
        <f>_xll.qlCalendarAdvance("TARGET",C3350,B3351,"mf")</f>
        <v>59967</v>
      </c>
      <c r="D3351" s="120">
        <f>_xll.xlShmInterpRateFwd($D$3&amp;T(CalculationTrigger),C3351,,5,C3352)</f>
        <v>1.0697348933374717E-2</v>
      </c>
      <c r="E3351" s="120">
        <f>_xll.xlShmInterpRateFwd($E$3&amp;T(CalculationTrigger),C3351,,5,C3352)</f>
        <v>1.0607376878981658E-2</v>
      </c>
      <c r="F3351" s="121">
        <f>_xll.xlShmInterpRateFwd($F$3&amp;T(CalculationTrigger),C3351,,5,C3352)</f>
        <v>1.0107606303725789E-2</v>
      </c>
      <c r="G3351" s="148">
        <f>_xll.xlShmInterpDisc($G$3&amp;T(CalculationTrigger),C3351)</f>
        <v>0.52380405646684203</v>
      </c>
      <c r="H3351" s="149">
        <f>_xll.xlShmInterpDisc($H$3&amp;T(CalculationTrigger),C3351)</f>
        <v>0.52533475439492228</v>
      </c>
      <c r="I3351" s="150">
        <f>_xll.xlShmInterpDisc($I$3&amp;T(CalculationTrigger),C3351)</f>
        <v>0.53364154415265919</v>
      </c>
      <c r="J3351" s="157">
        <f t="shared" si="156"/>
        <v>6.2143288372011943E-5</v>
      </c>
      <c r="K3351" s="158">
        <f t="shared" si="157"/>
        <v>0</v>
      </c>
      <c r="L3351" s="159">
        <f t="shared" si="158"/>
        <v>-3.3411291834095722E-4</v>
      </c>
    </row>
    <row r="3352" spans="2:12" x14ac:dyDescent="0.2">
      <c r="B3352" s="112" t="s">
        <v>2</v>
      </c>
      <c r="C3352" s="113">
        <f>_xll.qlCalendarAdvance("TARGET",C3351,B3352,"mf")</f>
        <v>59974</v>
      </c>
      <c r="D3352" s="120">
        <f>_xll.xlShmInterpRateFwd($D$3&amp;T(CalculationTrigger),C3352,,5,C3353)</f>
        <v>1.0699177810830887E-2</v>
      </c>
      <c r="E3352" s="120">
        <f>_xll.xlShmInterpRateFwd($E$3&amp;T(CalculationTrigger),C3352,,5,C3353)</f>
        <v>1.0609304649328665E-2</v>
      </c>
      <c r="F3352" s="121">
        <f>_xll.xlShmInterpRateFwd($F$3&amp;T(CalculationTrigger),C3352,,5,C3353)</f>
        <v>1.0110035718467001E-2</v>
      </c>
      <c r="G3352" s="148">
        <f>_xll.xlShmInterpDisc($G$3&amp;T(CalculationTrigger),C3352)</f>
        <v>0.52369661767730324</v>
      </c>
      <c r="H3352" s="149">
        <f>_xll.xlShmInterpDisc($H$3&amp;T(CalculationTrigger),C3352)</f>
        <v>0.52522790773039463</v>
      </c>
      <c r="I3352" s="150">
        <f>_xll.xlShmInterpDisc($I$3&amp;T(CalculationTrigger),C3352)</f>
        <v>0.53353812072004037</v>
      </c>
      <c r="J3352" s="157">
        <f t="shared" si="156"/>
        <v>6.2154642199404713E-5</v>
      </c>
      <c r="K3352" s="158">
        <f t="shared" si="157"/>
        <v>0</v>
      </c>
      <c r="L3352" s="159">
        <f t="shared" si="158"/>
        <v>-3.3418050896422813E-4</v>
      </c>
    </row>
    <row r="3353" spans="2:12" x14ac:dyDescent="0.2">
      <c r="B3353" s="112" t="s">
        <v>2</v>
      </c>
      <c r="C3353" s="113">
        <f>_xll.qlCalendarAdvance("TARGET",C3352,B3353,"mf")</f>
        <v>59981</v>
      </c>
      <c r="D3353" s="120">
        <f>_xll.xlShmInterpRateFwd($D$3&amp;T(CalculationTrigger),C3353,,5,C3354)</f>
        <v>1.0701053855615192E-2</v>
      </c>
      <c r="E3353" s="120">
        <f>_xll.xlShmInterpRateFwd($E$3&amp;T(CalculationTrigger),C3353,,5,C3354)</f>
        <v>1.0611280390304911E-2</v>
      </c>
      <c r="F3353" s="121">
        <f>_xll.xlShmInterpRateFwd($F$3&amp;T(CalculationTrigger),C3353,,5,C3354)</f>
        <v>1.0112518873536723E-2</v>
      </c>
      <c r="G3353" s="148">
        <f>_xll.xlShmInterpDisc($G$3&amp;T(CalculationTrigger),C3353)</f>
        <v>0.52358918256401954</v>
      </c>
      <c r="H3353" s="149">
        <f>_xll.xlShmInterpDisc($H$3&amp;T(CalculationTrigger),C3353)</f>
        <v>0.52512106338690212</v>
      </c>
      <c r="I3353" s="150">
        <f>_xll.xlShmInterpDisc($I$3&amp;T(CalculationTrigger),C3353)</f>
        <v>0.53343469248288611</v>
      </c>
      <c r="J3353" s="157">
        <f t="shared" si="156"/>
        <v>6.2165946409523354E-5</v>
      </c>
      <c r="K3353" s="158">
        <f t="shared" si="157"/>
        <v>0</v>
      </c>
      <c r="L3353" s="159">
        <f t="shared" si="158"/>
        <v>-3.3424783973627046E-4</v>
      </c>
    </row>
    <row r="3354" spans="2:12" x14ac:dyDescent="0.2">
      <c r="B3354" s="112" t="s">
        <v>2</v>
      </c>
      <c r="C3354" s="113">
        <f>_xll.qlCalendarAdvance("TARGET",C3353,B3354,"mf")</f>
        <v>59988</v>
      </c>
      <c r="D3354" s="120">
        <f>_xll.xlShmInterpRateFwd($D$3&amp;T(CalculationTrigger),C3354,,5,C3355)</f>
        <v>1.070297713602417E-2</v>
      </c>
      <c r="E3354" s="120">
        <f>_xll.xlShmInterpRateFwd($E$3&amp;T(CalculationTrigger),C3354,,5,C3355)</f>
        <v>1.0613304171284621E-2</v>
      </c>
      <c r="F3354" s="121">
        <f>_xll.xlShmInterpRateFwd($F$3&amp;T(CalculationTrigger),C3354,,5,C3355)</f>
        <v>1.0115055846443241E-2</v>
      </c>
      <c r="G3354" s="148">
        <f>_xll.xlShmInterpDisc($G$3&amp;T(CalculationTrigger),C3354)</f>
        <v>0.52348175066033809</v>
      </c>
      <c r="H3354" s="149">
        <f>_xll.xlShmInterpDisc($H$3&amp;T(CalculationTrigger),C3354)</f>
        <v>0.52501422088896443</v>
      </c>
      <c r="I3354" s="150">
        <f>_xll.xlShmInterpDisc($I$3&amp;T(CalculationTrigger),C3354)</f>
        <v>0.5333312589021999</v>
      </c>
      <c r="J3354" s="157">
        <f t="shared" si="156"/>
        <v>6.2177200735441085E-5</v>
      </c>
      <c r="K3354" s="158">
        <f t="shared" si="157"/>
        <v>0</v>
      </c>
      <c r="L3354" s="159">
        <f t="shared" si="158"/>
        <v>-3.3431490862176718E-4</v>
      </c>
    </row>
    <row r="3355" spans="2:12" x14ac:dyDescent="0.2">
      <c r="B3355" s="112" t="s">
        <v>2</v>
      </c>
      <c r="C3355" s="113">
        <f>_xll.qlCalendarAdvance("TARGET",C3354,B3355,"mf")</f>
        <v>59995</v>
      </c>
      <c r="D3355" s="120">
        <f>_xll.xlShmInterpRateFwd($D$3&amp;T(CalculationTrigger),C3355,,5,C3356)</f>
        <v>1.0704947720400969E-2</v>
      </c>
      <c r="E3355" s="120">
        <f>_xll.xlShmInterpRateFwd($E$3&amp;T(CalculationTrigger),C3355,,5,C3356)</f>
        <v>1.0615376061642307E-2</v>
      </c>
      <c r="F3355" s="121">
        <f>_xll.xlShmInterpRateFwd($F$3&amp;T(CalculationTrigger),C3355,,5,C3356)</f>
        <v>1.011764671469521E-2</v>
      </c>
      <c r="G3355" s="148">
        <f>_xll.xlShmInterpDisc($G$3&amp;T(CalculationTrigger),C3355)</f>
        <v>0.52337432149930763</v>
      </c>
      <c r="H3355" s="149">
        <f>_xll.xlShmInterpDisc($H$3&amp;T(CalculationTrigger),C3355)</f>
        <v>0.52490737976079438</v>
      </c>
      <c r="I3355" s="150">
        <f>_xll.xlShmInterpDisc($I$3&amp;T(CalculationTrigger),C3355)</f>
        <v>0.53322781943861775</v>
      </c>
      <c r="J3355" s="157">
        <f t="shared" si="156"/>
        <v>6.2188404910224133E-5</v>
      </c>
      <c r="K3355" s="158">
        <f t="shared" si="157"/>
        <v>0</v>
      </c>
      <c r="L3355" s="159">
        <f t="shared" si="158"/>
        <v>-3.3438171358539842E-4</v>
      </c>
    </row>
    <row r="3356" spans="2:12" x14ac:dyDescent="0.2">
      <c r="B3356" s="112" t="s">
        <v>2</v>
      </c>
      <c r="C3356" s="113">
        <f>_xll.qlCalendarAdvance("TARGET",C3355,B3356,"mf")</f>
        <v>60002</v>
      </c>
      <c r="D3356" s="120">
        <f>_xll.xlShmInterpRateFwd($D$3&amp;T(CalculationTrigger),C3356,,5,C3357)</f>
        <v>1.0706965677007935E-2</v>
      </c>
      <c r="E3356" s="120">
        <f>_xll.xlShmInterpRateFwd($E$3&amp;T(CalculationTrigger),C3356,,5,C3357)</f>
        <v>1.0617496130741186E-2</v>
      </c>
      <c r="F3356" s="121">
        <f>_xll.xlShmInterpRateFwd($F$3&amp;T(CalculationTrigger),C3356,,5,C3357)</f>
        <v>1.0120291555819014E-2</v>
      </c>
      <c r="G3356" s="148">
        <f>_xll.xlShmInterpDisc($G$3&amp;T(CalculationTrigger),C3356)</f>
        <v>0.52326689461367859</v>
      </c>
      <c r="H3356" s="149">
        <f>_xll.xlShmInterpDisc($H$3&amp;T(CalculationTrigger),C3356)</f>
        <v>0.52480053952629857</v>
      </c>
      <c r="I3356" s="150">
        <f>_xll.xlShmInterpDisc($I$3&amp;T(CalculationTrigger),C3356)</f>
        <v>0.53312437355240905</v>
      </c>
      <c r="J3356" s="157">
        <f t="shared" si="156"/>
        <v>6.2199558666950583E-5</v>
      </c>
      <c r="K3356" s="158">
        <f t="shared" si="157"/>
        <v>0</v>
      </c>
      <c r="L3356" s="159">
        <f t="shared" si="158"/>
        <v>-3.3444825259186034E-4</v>
      </c>
    </row>
    <row r="3357" spans="2:12" x14ac:dyDescent="0.2">
      <c r="B3357" s="112" t="s">
        <v>2</v>
      </c>
      <c r="C3357" s="113">
        <f>_xll.qlCalendarAdvance("TARGET",C3356,B3357,"mf")</f>
        <v>60009</v>
      </c>
      <c r="D3357" s="120">
        <f>_xll.xlShmInterpRateFwd($D$3&amp;T(CalculationTrigger),C3357,,5,C3358)</f>
        <v>1.0709031074182982E-2</v>
      </c>
      <c r="E3357" s="120">
        <f>_xll.xlShmInterpRateFwd($E$3&amp;T(CalculationTrigger),C3357,,5,C3358)</f>
        <v>1.0619664447950554E-2</v>
      </c>
      <c r="F3357" s="121">
        <f>_xll.xlShmInterpRateFwd($F$3&amp;T(CalculationTrigger),C3357,,5,C3358)</f>
        <v>1.0122990447300867E-2</v>
      </c>
      <c r="G3357" s="148">
        <f>_xll.xlShmInterpDisc($G$3&amp;T(CalculationTrigger),C3357)</f>
        <v>0.52315946953590475</v>
      </c>
      <c r="H3357" s="149">
        <f>_xll.xlShmInterpDisc($H$3&amp;T(CalculationTrigger),C3357)</f>
        <v>0.52469369970907831</v>
      </c>
      <c r="I3357" s="150">
        <f>_xll.xlShmInterpDisc($I$3&amp;T(CalculationTrigger),C3357)</f>
        <v>0.53302092070347729</v>
      </c>
      <c r="J3357" s="157">
        <f t="shared" si="156"/>
        <v>6.2210661738686907E-5</v>
      </c>
      <c r="K3357" s="158">
        <f t="shared" si="157"/>
        <v>0</v>
      </c>
      <c r="L3357" s="159">
        <f t="shared" si="158"/>
        <v>-3.3451452360582271E-4</v>
      </c>
    </row>
    <row r="3358" spans="2:12" x14ac:dyDescent="0.2">
      <c r="B3358" s="112" t="s">
        <v>2</v>
      </c>
      <c r="C3358" s="113">
        <f>_xll.qlCalendarAdvance("TARGET",C3357,B3358,"mf")</f>
        <v>60016</v>
      </c>
      <c r="D3358" s="120">
        <f>_xll.xlShmInterpRateFwd($D$3&amp;T(CalculationTrigger),C3358,,5,C3359)</f>
        <v>1.0711454486437351E-2</v>
      </c>
      <c r="E3358" s="120">
        <f>_xll.xlShmInterpRateFwd($E$3&amp;T(CalculationTrigger),C3358,,5,C3359)</f>
        <v>1.0622196431246383E-2</v>
      </c>
      <c r="F3358" s="121">
        <f>_xll.xlShmInterpRateFwd($F$3&amp;T(CalculationTrigger),C3358,,5,C3359)</f>
        <v>1.0126083326403008E-2</v>
      </c>
      <c r="G3358" s="148">
        <f>_xll.xlShmInterpDisc($G$3&amp;T(CalculationTrigger),C3358)</f>
        <v>0.52305204579814291</v>
      </c>
      <c r="H3358" s="149">
        <f>_xll.xlShmInterpDisc($H$3&amp;T(CalculationTrigger),C3358)</f>
        <v>0.52458685983243014</v>
      </c>
      <c r="I3358" s="150">
        <f>_xll.xlShmInterpDisc($I$3&amp;T(CalculationTrigger),C3358)</f>
        <v>0.53291746035136123</v>
      </c>
      <c r="J3358" s="157">
        <f t="shared" si="156"/>
        <v>6.2221713858520906E-5</v>
      </c>
      <c r="K3358" s="158">
        <f t="shared" si="157"/>
        <v>0</v>
      </c>
      <c r="L3358" s="159">
        <f t="shared" si="158"/>
        <v>-3.3458052459198038E-4</v>
      </c>
    </row>
    <row r="3359" spans="2:12" x14ac:dyDescent="0.2">
      <c r="B3359" s="112" t="s">
        <v>2</v>
      </c>
      <c r="C3359" s="113">
        <f>_xll.qlCalendarAdvance("TARGET",C3358,B3359,"mf")</f>
        <v>60024</v>
      </c>
      <c r="D3359" s="120">
        <f>_xll.xlShmInterpRateFwd($D$3&amp;T(CalculationTrigger),C3359,,5,C3360)</f>
        <v>1.07136169915643E-2</v>
      </c>
      <c r="E3359" s="120">
        <f>_xll.xlShmInterpRateFwd($E$3&amp;T(CalculationTrigger),C3359,,5,C3360)</f>
        <v>1.0624473632639634E-2</v>
      </c>
      <c r="F3359" s="121">
        <f>_xll.xlShmInterpRateFwd($F$3&amp;T(CalculationTrigger),C3359,,5,C3360)</f>
        <v>1.0128956152997118E-2</v>
      </c>
      <c r="G3359" s="148">
        <f>_xll.xlShmInterpDisc($G$3&amp;T(CalculationTrigger),C3359)</f>
        <v>0.52292927685241952</v>
      </c>
      <c r="H3359" s="149">
        <f>_xll.xlShmInterpDisc($H$3&amp;T(CalculationTrigger),C3359)</f>
        <v>0.52446475643157353</v>
      </c>
      <c r="I3359" s="150">
        <f>_xll.xlShmInterpDisc($I$3&amp;T(CalculationTrigger),C3359)</f>
        <v>0.53279921006758291</v>
      </c>
      <c r="J3359" s="157">
        <f t="shared" si="156"/>
        <v>6.223428212009706E-5</v>
      </c>
      <c r="K3359" s="158">
        <f t="shared" si="157"/>
        <v>0</v>
      </c>
      <c r="L3359" s="159">
        <f t="shared" si="158"/>
        <v>-3.3465562103324425E-4</v>
      </c>
    </row>
    <row r="3360" spans="2:12" x14ac:dyDescent="0.2">
      <c r="B3360" s="112" t="s">
        <v>2</v>
      </c>
      <c r="C3360" s="113">
        <f>_xll.qlCalendarAdvance("TARGET",C3359,B3360,"mf")</f>
        <v>60031</v>
      </c>
      <c r="D3360" s="120">
        <f>_xll.xlShmInterpRateFwd($D$3&amp;T(CalculationTrigger),C3360,,5,C3361)</f>
        <v>1.0715831932223042E-2</v>
      </c>
      <c r="E3360" s="120">
        <f>_xll.xlShmInterpRateFwd($E$3&amp;T(CalculationTrigger),C3360,,5,C3361)</f>
        <v>1.0626794038372253E-2</v>
      </c>
      <c r="F3360" s="121">
        <f>_xll.xlShmInterpRateFwd($F$3&amp;T(CalculationTrigger),C3360,,5,C3361)</f>
        <v>1.0131825421735402E-2</v>
      </c>
      <c r="G3360" s="148">
        <f>_xll.xlShmInterpDisc($G$3&amp;T(CalculationTrigger),C3360)</f>
        <v>0.52282185440934903</v>
      </c>
      <c r="H3360" s="149">
        <f>_xll.xlShmInterpDisc($H$3&amp;T(CalculationTrigger),C3360)</f>
        <v>0.52435791482094185</v>
      </c>
      <c r="I3360" s="150">
        <f>_xll.xlShmInterpDisc($I$3&amp;T(CalculationTrigger),C3360)</f>
        <v>0.5326957318156017</v>
      </c>
      <c r="J3360" s="157">
        <f t="shared" si="156"/>
        <v>6.2245224158419973E-5</v>
      </c>
      <c r="K3360" s="158">
        <f t="shared" si="157"/>
        <v>0</v>
      </c>
      <c r="L3360" s="159">
        <f t="shared" si="158"/>
        <v>-3.3472103653476557E-4</v>
      </c>
    </row>
    <row r="3361" spans="2:12" x14ac:dyDescent="0.2">
      <c r="B3361" s="112" t="s">
        <v>2</v>
      </c>
      <c r="C3361" s="113">
        <f>_xll.qlCalendarAdvance("TARGET",C3360,B3361,"mf")</f>
        <v>60038</v>
      </c>
      <c r="D3361" s="120">
        <f>_xll.xlShmInterpRateFwd($D$3&amp;T(CalculationTrigger),C3361,,5,C3362)</f>
        <v>1.0718094596338735E-2</v>
      </c>
      <c r="E3361" s="120">
        <f>_xll.xlShmInterpRateFwd($E$3&amp;T(CalculationTrigger),C3361,,5,C3362)</f>
        <v>1.0629162979554269E-2</v>
      </c>
      <c r="F3361" s="121">
        <f>_xll.xlShmInterpRateFwd($F$3&amp;T(CalculationTrigger),C3361,,5,C3362)</f>
        <v>1.0134749061919491E-2</v>
      </c>
      <c r="G3361" s="148">
        <f>_xll.xlShmInterpDisc($G$3&amp;T(CalculationTrigger),C3361)</f>
        <v>0.52271443183400501</v>
      </c>
      <c r="H3361" s="149">
        <f>_xll.xlShmInterpDisc($H$3&amp;T(CalculationTrigger),C3361)</f>
        <v>0.52425107165069584</v>
      </c>
      <c r="I3361" s="150">
        <f>_xll.xlShmInterpDisc($I$3&amp;T(CalculationTrigger),C3361)</f>
        <v>0.53259224435947639</v>
      </c>
      <c r="J3361" s="157">
        <f t="shared" si="156"/>
        <v>6.2256114405916552E-5</v>
      </c>
      <c r="K3361" s="158">
        <f t="shared" si="157"/>
        <v>0</v>
      </c>
      <c r="L3361" s="159">
        <f t="shared" si="158"/>
        <v>-3.3478617561177485E-4</v>
      </c>
    </row>
    <row r="3362" spans="2:12" x14ac:dyDescent="0.2">
      <c r="B3362" s="112" t="s">
        <v>2</v>
      </c>
      <c r="C3362" s="113">
        <f>_xll.qlCalendarAdvance("TARGET",C3361,B3362,"mf")</f>
        <v>60045</v>
      </c>
      <c r="D3362" s="120">
        <f>_xll.xlShmInterpRateFwd($D$3&amp;T(CalculationTrigger),C3362,,5,C3363)</f>
        <v>1.0720405052268114E-2</v>
      </c>
      <c r="E3362" s="120">
        <f>_xll.xlShmInterpRateFwd($E$3&amp;T(CalculationTrigger),C3362,,5,C3363)</f>
        <v>1.063158052560282E-2</v>
      </c>
      <c r="F3362" s="121">
        <f>_xll.xlShmInterpRateFwd($F$3&amp;T(CalculationTrigger),C3362,,5,C3363)</f>
        <v>1.0137727151135955E-2</v>
      </c>
      <c r="G3362" s="148">
        <f>_xll.xlShmInterpDisc($G$3&amp;T(CalculationTrigger),C3362)</f>
        <v>0.52260700865732423</v>
      </c>
      <c r="H3362" s="149">
        <f>_xll.xlShmInterpDisc($H$3&amp;T(CalculationTrigger),C3362)</f>
        <v>0.52414422644287784</v>
      </c>
      <c r="I3362" s="150">
        <f>_xll.xlShmInterpDisc($I$3&amp;T(CalculationTrigger),C3362)</f>
        <v>0.53248874715724315</v>
      </c>
      <c r="J3362" s="157">
        <f t="shared" si="156"/>
        <v>6.2266952595656548E-5</v>
      </c>
      <c r="K3362" s="158">
        <f t="shared" si="157"/>
        <v>0</v>
      </c>
      <c r="L3362" s="159">
        <f t="shared" si="158"/>
        <v>-3.3485103622894774E-4</v>
      </c>
    </row>
    <row r="3363" spans="2:12" x14ac:dyDescent="0.2">
      <c r="B3363" s="112" t="s">
        <v>2</v>
      </c>
      <c r="C3363" s="113">
        <f>_xll.qlCalendarAdvance("TARGET",C3362,B3363,"mf")</f>
        <v>60052</v>
      </c>
      <c r="D3363" s="120">
        <f>_xll.xlShmInterpRateFwd($D$3&amp;T(CalculationTrigger),C3363,,5,C3364)</f>
        <v>1.0722763368298716E-2</v>
      </c>
      <c r="E3363" s="120">
        <f>_xll.xlShmInterpRateFwd($E$3&amp;T(CalculationTrigger),C3363,,5,C3364)</f>
        <v>1.0634046745889011E-2</v>
      </c>
      <c r="F3363" s="121">
        <f>_xll.xlShmInterpRateFwd($F$3&amp;T(CalculationTrigger),C3363,,5,C3364)</f>
        <v>1.014075976686751E-2</v>
      </c>
      <c r="G3363" s="148">
        <f>_xll.xlShmInterpDisc($G$3&amp;T(CalculationTrigger),C3363)</f>
        <v>0.52249958440994992</v>
      </c>
      <c r="H3363" s="149">
        <f>_xll.xlShmInterpDisc($H$3&amp;T(CalculationTrigger),C3363)</f>
        <v>0.52403737871922862</v>
      </c>
      <c r="I3363" s="150">
        <f>_xll.xlShmInterpDisc($I$3&amp;T(CalculationTrigger),C3363)</f>
        <v>0.5323852396665768</v>
      </c>
      <c r="J3363" s="157">
        <f t="shared" si="156"/>
        <v>6.2277738460721636E-5</v>
      </c>
      <c r="K3363" s="158">
        <f t="shared" si="157"/>
        <v>0</v>
      </c>
      <c r="L3363" s="159">
        <f t="shared" si="158"/>
        <v>-3.3491561635097511E-4</v>
      </c>
    </row>
    <row r="3364" spans="2:12" x14ac:dyDescent="0.2">
      <c r="B3364" s="112" t="s">
        <v>2</v>
      </c>
      <c r="C3364" s="113">
        <f>_xll.qlCalendarAdvance("TARGET",C3363,B3364,"mf")</f>
        <v>60059</v>
      </c>
      <c r="D3364" s="120">
        <f>_xll.xlShmInterpRateFwd($D$3&amp;T(CalculationTrigger),C3364,,5,C3365)</f>
        <v>1.0725169612695196E-2</v>
      </c>
      <c r="E3364" s="120">
        <f>_xll.xlShmInterpRateFwd($E$3&amp;T(CalculationTrigger),C3364,,5,C3365)</f>
        <v>1.0636561709732118E-2</v>
      </c>
      <c r="F3364" s="121">
        <f>_xll.xlShmInterpRateFwd($F$3&amp;T(CalculationTrigger),C3364,,5,C3365)</f>
        <v>1.0143846986597239E-2</v>
      </c>
      <c r="G3364" s="148">
        <f>_xll.xlShmInterpDisc($G$3&amp;T(CalculationTrigger),C3364)</f>
        <v>0.52239215862223343</v>
      </c>
      <c r="H3364" s="149">
        <f>_xll.xlShmInterpDisc($H$3&amp;T(CalculationTrigger),C3364)</f>
        <v>0.52393052800118878</v>
      </c>
      <c r="I3364" s="150">
        <f>_xll.xlShmInterpDisc($I$3&amp;T(CalculationTrigger),C3364)</f>
        <v>0.53228172134479279</v>
      </c>
      <c r="J3364" s="157">
        <f t="shared" si="156"/>
        <v>6.2288471734177095E-5</v>
      </c>
      <c r="K3364" s="158">
        <f t="shared" si="157"/>
        <v>0</v>
      </c>
      <c r="L3364" s="159">
        <f t="shared" si="158"/>
        <v>-3.3497991394253472E-4</v>
      </c>
    </row>
    <row r="3365" spans="2:12" x14ac:dyDescent="0.2">
      <c r="B3365" s="112" t="s">
        <v>2</v>
      </c>
      <c r="C3365" s="113">
        <f>_xll.qlCalendarAdvance("TARGET",C3364,B3365,"mf")</f>
        <v>60066</v>
      </c>
      <c r="D3365" s="120">
        <f>_xll.xlShmInterpRateFwd($D$3&amp;T(CalculationTrigger),C3365,,5,C3366)</f>
        <v>1.0727623853797786E-2</v>
      </c>
      <c r="E3365" s="120">
        <f>_xll.xlShmInterpRateFwd($E$3&amp;T(CalculationTrigger),C3365,,5,C3366)</f>
        <v>1.0639125486555968E-2</v>
      </c>
      <c r="F3365" s="121">
        <f>_xll.xlShmInterpRateFwd($F$3&amp;T(CalculationTrigger),C3365,,5,C3366)</f>
        <v>1.0146988887912848E-2</v>
      </c>
      <c r="G3365" s="148">
        <f>_xll.xlShmInterpDisc($G$3&amp;T(CalculationTrigger),C3365)</f>
        <v>0.52228473082423488</v>
      </c>
      <c r="H3365" s="149">
        <f>_xll.xlShmInterpDisc($H$3&amp;T(CalculationTrigger),C3365)</f>
        <v>0.5238236738098998</v>
      </c>
      <c r="I3365" s="150">
        <f>_xll.xlShmInterpDisc($I$3&amp;T(CalculationTrigger),C3365)</f>
        <v>0.53217819164884805</v>
      </c>
      <c r="J3365" s="157">
        <f t="shared" si="156"/>
        <v>6.2299152149100103E-5</v>
      </c>
      <c r="K3365" s="158">
        <f t="shared" si="157"/>
        <v>0</v>
      </c>
      <c r="L3365" s="159">
        <f t="shared" si="158"/>
        <v>-3.3504392696831963E-4</v>
      </c>
    </row>
    <row r="3366" spans="2:12" x14ac:dyDescent="0.2">
      <c r="B3366" s="112" t="s">
        <v>2</v>
      </c>
      <c r="C3366" s="113">
        <f>_xll.qlCalendarAdvance("TARGET",C3365,B3366,"mf")</f>
        <v>60073</v>
      </c>
      <c r="D3366" s="120">
        <f>_xll.xlShmInterpRateFwd($D$3&amp;T(CalculationTrigger),C3366,,5,C3367)</f>
        <v>1.0730126159894883E-2</v>
      </c>
      <c r="E3366" s="120">
        <f>_xll.xlShmInterpRateFwd($E$3&amp;T(CalculationTrigger),C3366,,5,C3367)</f>
        <v>1.0641738145692024E-2</v>
      </c>
      <c r="F3366" s="121">
        <f>_xll.xlShmInterpRateFwd($F$3&amp;T(CalculationTrigger),C3366,,5,C3367)</f>
        <v>1.0150185548251861E-2</v>
      </c>
      <c r="G3366" s="148">
        <f>_xll.xlShmInterpDisc($G$3&amp;T(CalculationTrigger),C3366)</f>
        <v>0.52217730054572331</v>
      </c>
      <c r="H3366" s="149">
        <f>_xll.xlShmInterpDisc($H$3&amp;T(CalculationTrigger),C3366)</f>
        <v>0.52371681566620376</v>
      </c>
      <c r="I3366" s="150">
        <f>_xll.xlShmInterpDisc($I$3&amp;T(CalculationTrigger),C3366)</f>
        <v>0.53207465003534082</v>
      </c>
      <c r="J3366" s="157">
        <f t="shared" si="156"/>
        <v>6.2309779438556221E-5</v>
      </c>
      <c r="K3366" s="158">
        <f t="shared" si="157"/>
        <v>0</v>
      </c>
      <c r="L3366" s="159">
        <f t="shared" si="158"/>
        <v>-3.3510765339300519E-4</v>
      </c>
    </row>
    <row r="3367" spans="2:12" x14ac:dyDescent="0.2">
      <c r="B3367" s="112" t="s">
        <v>2</v>
      </c>
      <c r="C3367" s="113">
        <f>_xll.qlCalendarAdvance("TARGET",C3366,B3367,"mf")</f>
        <v>60080</v>
      </c>
      <c r="D3367" s="120">
        <f>_xll.xlShmInterpRateFwd($D$3&amp;T(CalculationTrigger),C3367,,5,C3368)</f>
        <v>1.0732676599286768E-2</v>
      </c>
      <c r="E3367" s="120">
        <f>_xll.xlShmInterpRateFwd($E$3&amp;T(CalculationTrigger),C3367,,5,C3368)</f>
        <v>1.0644399756547337E-2</v>
      </c>
      <c r="F3367" s="121">
        <f>_xll.xlShmInterpRateFwd($F$3&amp;T(CalculationTrigger),C3367,,5,C3368)</f>
        <v>1.0153437045185372E-2</v>
      </c>
      <c r="G3367" s="148">
        <f>_xll.xlShmInterpDisc($G$3&amp;T(CalculationTrigger),C3367)</f>
        <v>0.52206986731617788</v>
      </c>
      <c r="H3367" s="149">
        <f>_xll.xlShmInterpDisc($H$3&amp;T(CalculationTrigger),C3367)</f>
        <v>0.52360995309064517</v>
      </c>
      <c r="I3367" s="150">
        <f>_xll.xlShmInterpDisc($I$3&amp;T(CalculationTrigger),C3367)</f>
        <v>0.53197109596051306</v>
      </c>
      <c r="J3367" s="157">
        <f t="shared" si="156"/>
        <v>6.2320353335632359E-5</v>
      </c>
      <c r="K3367" s="158">
        <f t="shared" si="157"/>
        <v>0</v>
      </c>
      <c r="L3367" s="159">
        <f t="shared" si="158"/>
        <v>-3.3517109118128138E-4</v>
      </c>
    </row>
    <row r="3368" spans="2:12" x14ac:dyDescent="0.2">
      <c r="B3368" s="112" t="s">
        <v>2</v>
      </c>
      <c r="C3368" s="113">
        <f>_xll.qlCalendarAdvance("TARGET",C3367,B3368,"mf")</f>
        <v>60087</v>
      </c>
      <c r="D3368" s="120">
        <f>_xll.xlShmInterpRateFwd($D$3&amp;T(CalculationTrigger),C3368,,5,C3369)</f>
        <v>1.0735275240250837E-2</v>
      </c>
      <c r="E3368" s="120">
        <f>_xll.xlShmInterpRateFwd($E$3&amp;T(CalculationTrigger),C3368,,5,C3369)</f>
        <v>1.0647110388425023E-2</v>
      </c>
      <c r="F3368" s="121">
        <f>_xll.xlShmInterpRateFwd($F$3&amp;T(CalculationTrigger),C3368,,5,C3369)</f>
        <v>1.0156743456186416E-2</v>
      </c>
      <c r="G3368" s="148">
        <f>_xll.xlShmInterpDisc($G$3&amp;T(CalculationTrigger),C3368)</f>
        <v>0.52196243066478853</v>
      </c>
      <c r="H3368" s="149">
        <f>_xll.xlShmInterpDisc($H$3&amp;T(CalculationTrigger),C3368)</f>
        <v>0.52350308560347081</v>
      </c>
      <c r="I3368" s="150">
        <f>_xll.xlShmInterpDisc($I$3&amp;T(CalculationTrigger),C3368)</f>
        <v>0.53186752888024991</v>
      </c>
      <c r="J3368" s="157">
        <f t="shared" si="156"/>
        <v>6.2330873573382571E-5</v>
      </c>
      <c r="K3368" s="158">
        <f t="shared" si="157"/>
        <v>0</v>
      </c>
      <c r="L3368" s="159">
        <f t="shared" si="158"/>
        <v>-3.3523423829783433E-4</v>
      </c>
    </row>
    <row r="3369" spans="2:12" x14ac:dyDescent="0.2">
      <c r="B3369" s="112" t="s">
        <v>2</v>
      </c>
      <c r="C3369" s="113">
        <f>_xll.qlCalendarAdvance("TARGET",C3368,B3369,"mf")</f>
        <v>60094</v>
      </c>
      <c r="D3369" s="120">
        <f>_xll.xlShmInterpRateFwd($D$3&amp;T(CalculationTrigger),C3369,,5,C3370)</f>
        <v>1.0737922151128494E-2</v>
      </c>
      <c r="E3369" s="120">
        <f>_xll.xlShmInterpRateFwd($E$3&amp;T(CalculationTrigger),C3369,,5,C3370)</f>
        <v>1.0649870110750116E-2</v>
      </c>
      <c r="F3369" s="121">
        <f>_xll.xlShmInterpRateFwd($F$3&amp;T(CalculationTrigger),C3369,,5,C3370)</f>
        <v>1.0160104858780529E-2</v>
      </c>
      <c r="G3369" s="148">
        <f>_xll.xlShmInterpDisc($G$3&amp;T(CalculationTrigger),C3369)</f>
        <v>0.52185499012045677</v>
      </c>
      <c r="H3369" s="149">
        <f>_xll.xlShmInterpDisc($H$3&amp;T(CalculationTrigger),C3369)</f>
        <v>0.52339621272463155</v>
      </c>
      <c r="I3369" s="150">
        <f>_xll.xlShmInterpDisc($I$3&amp;T(CalculationTrigger),C3369)</f>
        <v>0.53176394825008177</v>
      </c>
      <c r="J3369" s="157">
        <f t="shared" si="156"/>
        <v>6.2341339884896383E-5</v>
      </c>
      <c r="K3369" s="158">
        <f t="shared" si="157"/>
        <v>0</v>
      </c>
      <c r="L3369" s="159">
        <f t="shared" si="158"/>
        <v>-3.3529709270733695E-4</v>
      </c>
    </row>
    <row r="3370" spans="2:12" x14ac:dyDescent="0.2">
      <c r="B3370" s="112" t="s">
        <v>2</v>
      </c>
      <c r="C3370" s="113">
        <f>_xll.qlCalendarAdvance("TARGET",C3369,B3370,"mf")</f>
        <v>60101</v>
      </c>
      <c r="D3370" s="120">
        <f>_xll.xlShmInterpRateFwd($D$3&amp;T(CalculationTrigger),C3370,,5,C3371)</f>
        <v>1.0740617400168774E-2</v>
      </c>
      <c r="E3370" s="120">
        <f>_xll.xlShmInterpRateFwd($E$3&amp;T(CalculationTrigger),C3370,,5,C3371)</f>
        <v>1.0652678992866883E-2</v>
      </c>
      <c r="F3370" s="121">
        <f>_xll.xlShmInterpRateFwd($F$3&amp;T(CalculationTrigger),C3370,,5,C3371)</f>
        <v>1.0163521330476266E-2</v>
      </c>
      <c r="G3370" s="148">
        <f>_xll.xlShmInterpDisc($G$3&amp;T(CalculationTrigger),C3370)</f>
        <v>0.521747545211796</v>
      </c>
      <c r="H3370" s="149">
        <f>_xll.xlShmInterpDisc($H$3&amp;T(CalculationTrigger),C3370)</f>
        <v>0.52328933397378186</v>
      </c>
      <c r="I3370" s="150">
        <f>_xll.xlShmInterpDisc($I$3&amp;T(CalculationTrigger),C3370)</f>
        <v>0.53166035352518448</v>
      </c>
      <c r="J3370" s="157">
        <f t="shared" si="156"/>
        <v>6.2351752003242297E-5</v>
      </c>
      <c r="K3370" s="158">
        <f t="shared" si="157"/>
        <v>0</v>
      </c>
      <c r="L3370" s="159">
        <f t="shared" si="158"/>
        <v>-3.3535965237448568E-4</v>
      </c>
    </row>
    <row r="3371" spans="2:12" x14ac:dyDescent="0.2">
      <c r="B3371" s="112" t="s">
        <v>2</v>
      </c>
      <c r="C3371" s="113">
        <f>_xll.qlCalendarAdvance("TARGET",C3370,B3371,"mf")</f>
        <v>60108</v>
      </c>
      <c r="D3371" s="120">
        <f>_xll.xlShmInterpRateFwd($D$3&amp;T(CalculationTrigger),C3371,,5,C3372)</f>
        <v>1.0743361055742629E-2</v>
      </c>
      <c r="E3371" s="120">
        <f>_xll.xlShmInterpRateFwd($E$3&amp;T(CalculationTrigger),C3371,,5,C3372)</f>
        <v>1.0655537104172016E-2</v>
      </c>
      <c r="F3371" s="121">
        <f>_xll.xlShmInterpRateFwd($F$3&amp;T(CalculationTrigger),C3371,,5,C3372)</f>
        <v>1.0166992948834688E-2</v>
      </c>
      <c r="G3371" s="148">
        <f>_xll.xlShmInterpDisc($G$3&amp;T(CalculationTrigger),C3371)</f>
        <v>0.52164009546713297</v>
      </c>
      <c r="H3371" s="149">
        <f>_xll.xlShmInterpDisc($H$3&amp;T(CalculationTrigger),C3371)</f>
        <v>0.52318244887028154</v>
      </c>
      <c r="I3371" s="150">
        <f>_xll.xlShmInterpDisc($I$3&amp;T(CalculationTrigger),C3371)</f>
        <v>0.53155674416038057</v>
      </c>
      <c r="J3371" s="157">
        <f t="shared" si="156"/>
        <v>6.236210966148658E-5</v>
      </c>
      <c r="K3371" s="158">
        <f t="shared" si="157"/>
        <v>0</v>
      </c>
      <c r="L3371" s="159">
        <f t="shared" si="158"/>
        <v>-3.35421915263959E-4</v>
      </c>
    </row>
    <row r="3372" spans="2:12" x14ac:dyDescent="0.2">
      <c r="B3372" s="112" t="s">
        <v>2</v>
      </c>
      <c r="C3372" s="113">
        <f>_xll.qlCalendarAdvance("TARGET",C3371,B3372,"mf")</f>
        <v>60115</v>
      </c>
      <c r="D3372" s="120">
        <f>_xll.xlShmInterpRateFwd($D$3&amp;T(CalculationTrigger),C3372,,5,C3373)</f>
        <v>1.0746153186076524E-2</v>
      </c>
      <c r="E3372" s="120">
        <f>_xll.xlShmInterpRateFwd($E$3&amp;T(CalculationTrigger),C3372,,5,C3373)</f>
        <v>1.065844451399302E-2</v>
      </c>
      <c r="F3372" s="121">
        <f>_xll.xlShmInterpRateFwd($F$3&amp;T(CalculationTrigger),C3372,,5,C3373)</f>
        <v>1.0170519791289844E-2</v>
      </c>
      <c r="G3372" s="148">
        <f>_xll.xlShmInterpDisc($G$3&amp;T(CalculationTrigger),C3372)</f>
        <v>0.52153264041450753</v>
      </c>
      <c r="H3372" s="149">
        <f>_xll.xlShmInterpDisc($H$3&amp;T(CalculationTrigger),C3372)</f>
        <v>0.52307555693319574</v>
      </c>
      <c r="I3372" s="150">
        <f>_xll.xlShmInterpDisc($I$3&amp;T(CalculationTrigger),C3372)</f>
        <v>0.53145311961013952</v>
      </c>
      <c r="J3372" s="157">
        <f t="shared" si="156"/>
        <v>6.2372412592707455E-5</v>
      </c>
      <c r="K3372" s="158">
        <f t="shared" si="157"/>
        <v>0</v>
      </c>
      <c r="L3372" s="159">
        <f t="shared" si="158"/>
        <v>-3.3548387934044001E-4</v>
      </c>
    </row>
    <row r="3373" spans="2:12" x14ac:dyDescent="0.2">
      <c r="B3373" s="112" t="s">
        <v>2</v>
      </c>
      <c r="C3373" s="113">
        <f>_xll.qlCalendarAdvance("TARGET",C3372,B3373,"mf")</f>
        <v>60122</v>
      </c>
      <c r="D3373" s="120">
        <f>_xll.xlShmInterpRateFwd($D$3&amp;T(CalculationTrigger),C3373,,5,C3374)</f>
        <v>1.0748993859518836E-2</v>
      </c>
      <c r="E3373" s="120">
        <f>_xll.xlShmInterpRateFwd($E$3&amp;T(CalculationTrigger),C3373,,5,C3374)</f>
        <v>1.0661401291721417E-2</v>
      </c>
      <c r="F3373" s="121">
        <f>_xll.xlShmInterpRateFwd($F$3&amp;T(CalculationTrigger),C3373,,5,C3374)</f>
        <v>1.0174101935409369E-2</v>
      </c>
      <c r="G3373" s="148">
        <f>_xll.xlShmInterpDisc($G$3&amp;T(CalculationTrigger),C3373)</f>
        <v>0.52142517958167456</v>
      </c>
      <c r="H3373" s="149">
        <f>_xll.xlShmInterpDisc($H$3&amp;T(CalculationTrigger),C3373)</f>
        <v>0.52296865768129663</v>
      </c>
      <c r="I3373" s="150">
        <f>_xll.xlShmInterpDisc($I$3&amp;T(CalculationTrigger),C3373)</f>
        <v>0.53134947932858001</v>
      </c>
      <c r="J3373" s="157">
        <f t="shared" si="156"/>
        <v>6.23826605299786E-5</v>
      </c>
      <c r="K3373" s="158">
        <f t="shared" si="157"/>
        <v>0</v>
      </c>
      <c r="L3373" s="159">
        <f t="shared" si="158"/>
        <v>-3.3554554256861219E-4</v>
      </c>
    </row>
    <row r="3374" spans="2:12" x14ac:dyDescent="0.2">
      <c r="B3374" s="112" t="s">
        <v>2</v>
      </c>
      <c r="C3374" s="113">
        <f>_xll.qlCalendarAdvance("TARGET",C3373,B3374,"mf")</f>
        <v>60129</v>
      </c>
      <c r="D3374" s="120">
        <f>_xll.xlShmInterpRateFwd($D$3&amp;T(CalculationTrigger),C3374,,5,C3375)</f>
        <v>1.075188314436613E-2</v>
      </c>
      <c r="E3374" s="120">
        <f>_xll.xlShmInterpRateFwd($E$3&amp;T(CalculationTrigger),C3374,,5,C3375)</f>
        <v>1.0664407506743249E-2</v>
      </c>
      <c r="F3374" s="121">
        <f>_xll.xlShmInterpRateFwd($F$3&amp;T(CalculationTrigger),C3374,,5,C3375)</f>
        <v>1.0177739458697595E-2</v>
      </c>
      <c r="G3374" s="148">
        <f>_xll.xlShmInterpDisc($G$3&amp;T(CalculationTrigger),C3374)</f>
        <v>0.5213177124961037</v>
      </c>
      <c r="H3374" s="149">
        <f>_xll.xlShmInterpDisc($H$3&amp;T(CalculationTrigger),C3374)</f>
        <v>0.52286175063306339</v>
      </c>
      <c r="I3374" s="150">
        <f>_xll.xlShmInterpDisc($I$3&amp;T(CalculationTrigger),C3374)</f>
        <v>0.53124582276946952</v>
      </c>
      <c r="J3374" s="157">
        <f t="shared" si="156"/>
        <v>6.2392853206371448E-5</v>
      </c>
      <c r="K3374" s="158">
        <f t="shared" si="157"/>
        <v>0</v>
      </c>
      <c r="L3374" s="159">
        <f t="shared" si="158"/>
        <v>-3.3560690291316346E-4</v>
      </c>
    </row>
    <row r="3375" spans="2:12" x14ac:dyDescent="0.2">
      <c r="B3375" s="112" t="s">
        <v>2</v>
      </c>
      <c r="C3375" s="113">
        <f>_xll.qlCalendarAdvance("TARGET",C3374,B3375,"mf")</f>
        <v>60136</v>
      </c>
      <c r="D3375" s="120">
        <f>_xll.xlShmInterpRateFwd($D$3&amp;T(CalculationTrigger),C3375,,5,C3376)</f>
        <v>1.0754821108886314E-2</v>
      </c>
      <c r="E3375" s="120">
        <f>_xll.xlShmInterpRateFwd($E$3&amp;T(CalculationTrigger),C3375,,5,C3376)</f>
        <v>1.0667463228386959E-2</v>
      </c>
      <c r="F3375" s="121">
        <f>_xll.xlShmInterpRateFwd($F$3&amp;T(CalculationTrigger),C3375,,5,C3376)</f>
        <v>1.0181432438659242E-2</v>
      </c>
      <c r="G3375" s="148">
        <f>_xll.xlShmInterpDisc($G$3&amp;T(CalculationTrigger),C3375)</f>
        <v>0.52121023868498062</v>
      </c>
      <c r="H3375" s="149">
        <f>_xll.xlShmInterpDisc($H$3&amp;T(CalculationTrigger),C3375)</f>
        <v>0.5227548353066831</v>
      </c>
      <c r="I3375" s="150">
        <f>_xll.xlShmInterpDisc($I$3&amp;T(CalculationTrigger),C3375)</f>
        <v>0.53114214938622595</v>
      </c>
      <c r="J3375" s="157">
        <f t="shared" si="156"/>
        <v>6.2402990354960017E-5</v>
      </c>
      <c r="K3375" s="158">
        <f t="shared" si="157"/>
        <v>0</v>
      </c>
      <c r="L3375" s="159">
        <f t="shared" si="158"/>
        <v>-3.3566795833877709E-4</v>
      </c>
    </row>
    <row r="3376" spans="2:12" x14ac:dyDescent="0.2">
      <c r="B3376" s="112" t="s">
        <v>2</v>
      </c>
      <c r="C3376" s="113">
        <f>_xll.qlCalendarAdvance("TARGET",C3375,B3376,"mf")</f>
        <v>60143</v>
      </c>
      <c r="D3376" s="120">
        <f>_xll.xlShmInterpRateFwd($D$3&amp;T(CalculationTrigger),C3376,,5,C3377)</f>
        <v>1.0757807821428673E-2</v>
      </c>
      <c r="E3376" s="120">
        <f>_xll.xlShmInterpRateFwd($E$3&amp;T(CalculationTrigger),C3376,,5,C3377)</f>
        <v>1.0670568526056586E-2</v>
      </c>
      <c r="F3376" s="121">
        <f>_xll.xlShmInterpRateFwd($F$3&amp;T(CalculationTrigger),C3376,,5,C3377)</f>
        <v>1.0185180952839969E-2</v>
      </c>
      <c r="G3376" s="148">
        <f>_xll.xlShmInterpDisc($G$3&amp;T(CalculationTrigger),C3376)</f>
        <v>0.52110275767520797</v>
      </c>
      <c r="H3376" s="149">
        <f>_xll.xlShmInterpDisc($H$3&amp;T(CalculationTrigger),C3376)</f>
        <v>0.52264791122005205</v>
      </c>
      <c r="I3376" s="150">
        <f>_xll.xlShmInterpDisc($I$3&amp;T(CalculationTrigger),C3376)</f>
        <v>0.53103845863191845</v>
      </c>
      <c r="J3376" s="157">
        <f t="shared" si="156"/>
        <v>6.2413071708811429E-5</v>
      </c>
      <c r="K3376" s="158">
        <f t="shared" si="157"/>
        <v>0</v>
      </c>
      <c r="L3376" s="159">
        <f t="shared" si="158"/>
        <v>-3.3572870681014078E-4</v>
      </c>
    </row>
    <row r="3377" spans="2:12" x14ac:dyDescent="0.2">
      <c r="B3377" s="112" t="s">
        <v>2</v>
      </c>
      <c r="C3377" s="113">
        <f>_xll.qlCalendarAdvance("TARGET",C3376,B3377,"mf")</f>
        <v>60150</v>
      </c>
      <c r="D3377" s="120">
        <f>_xll.xlShmInterpRateFwd($D$3&amp;T(CalculationTrigger),C3377,,5,C3378)</f>
        <v>1.0760843350255931E-2</v>
      </c>
      <c r="E3377" s="120">
        <f>_xll.xlShmInterpRateFwd($E$3&amp;T(CalculationTrigger),C3377,,5,C3378)</f>
        <v>1.0673723469092787E-2</v>
      </c>
      <c r="F3377" s="121">
        <f>_xll.xlShmInterpRateFwd($F$3&amp;T(CalculationTrigger),C3377,,5,C3378)</f>
        <v>1.018898507869318E-2</v>
      </c>
      <c r="G3377" s="148">
        <f>_xll.xlShmInterpDisc($G$3&amp;T(CalculationTrigger),C3377)</f>
        <v>0.52099526899340542</v>
      </c>
      <c r="H3377" s="149">
        <f>_xll.xlShmInterpDisc($H$3&amp;T(CalculationTrigger),C3377)</f>
        <v>0.52254097789077592</v>
      </c>
      <c r="I3377" s="150">
        <f>_xll.xlShmInterpDisc($I$3&amp;T(CalculationTrigger),C3377)</f>
        <v>0.53093474995926804</v>
      </c>
      <c r="J3377" s="157">
        <f t="shared" si="156"/>
        <v>6.2423097001004704E-5</v>
      </c>
      <c r="K3377" s="158">
        <f t="shared" si="157"/>
        <v>0</v>
      </c>
      <c r="L3377" s="159">
        <f t="shared" si="158"/>
        <v>-3.3578914629192781E-4</v>
      </c>
    </row>
    <row r="3378" spans="2:12" x14ac:dyDescent="0.2">
      <c r="B3378" s="112" t="s">
        <v>2</v>
      </c>
      <c r="C3378" s="113">
        <f>_xll.qlCalendarAdvance("TARGET",C3377,B3378,"mf")</f>
        <v>60157</v>
      </c>
      <c r="D3378" s="120">
        <f>_xll.xlShmInterpRateFwd($D$3&amp;T(CalculationTrigger),C3378,,5,C3379)</f>
        <v>1.0763927763689028E-2</v>
      </c>
      <c r="E3378" s="120">
        <f>_xll.xlShmInterpRateFwd($E$3&amp;T(CalculationTrigger),C3378,,5,C3379)</f>
        <v>1.0676928126906026E-2</v>
      </c>
      <c r="F3378" s="121">
        <f>_xll.xlShmInterpRateFwd($F$3&amp;T(CalculationTrigger),C3378,,5,C3379)</f>
        <v>1.0192844893817454E-2</v>
      </c>
      <c r="G3378" s="148">
        <f>_xll.xlShmInterpDisc($G$3&amp;T(CalculationTrigger),C3378)</f>
        <v>0.5208877721659112</v>
      </c>
      <c r="H3378" s="149">
        <f>_xll.xlShmInterpDisc($H$3&amp;T(CalculationTrigger),C3378)</f>
        <v>0.52243403483617101</v>
      </c>
      <c r="I3378" s="150">
        <f>_xll.xlShmInterpDisc($I$3&amp;T(CalculationTrigger),C3378)</f>
        <v>0.53083102282064942</v>
      </c>
      <c r="J3378" s="157">
        <f t="shared" si="156"/>
        <v>6.2433065964616693E-5</v>
      </c>
      <c r="K3378" s="158">
        <f t="shared" si="157"/>
        <v>0</v>
      </c>
      <c r="L3378" s="159">
        <f t="shared" si="158"/>
        <v>-3.3584927474883392E-4</v>
      </c>
    </row>
    <row r="3379" spans="2:12" x14ac:dyDescent="0.2">
      <c r="B3379" s="112" t="s">
        <v>2</v>
      </c>
      <c r="C3379" s="113">
        <f>_xll.qlCalendarAdvance("TARGET",C3378,B3379,"mf")</f>
        <v>60164</v>
      </c>
      <c r="D3379" s="120">
        <f>_xll.xlShmInterpRateFwd($D$3&amp;T(CalculationTrigger),C3379,,5,C3380)</f>
        <v>1.0767061130026047E-2</v>
      </c>
      <c r="E3379" s="120">
        <f>_xll.xlShmInterpRateFwd($E$3&amp;T(CalculationTrigger),C3379,,5,C3380)</f>
        <v>1.0680182568837593E-2</v>
      </c>
      <c r="F3379" s="121">
        <f>_xll.xlShmInterpRateFwd($F$3&amp;T(CalculationTrigger),C3379,,5,C3380)</f>
        <v>1.0196760475643826E-2</v>
      </c>
      <c r="G3379" s="148">
        <f>_xll.xlShmInterpDisc($G$3&amp;T(CalculationTrigger),C3379)</f>
        <v>0.52078026671878241</v>
      </c>
      <c r="H3379" s="149">
        <f>_xll.xlShmInterpDisc($H$3&amp;T(CalculationTrigger),C3379)</f>
        <v>0.52232708157326457</v>
      </c>
      <c r="I3379" s="150">
        <f>_xll.xlShmInterpDisc($I$3&amp;T(CalculationTrigger),C3379)</f>
        <v>0.53072727666809061</v>
      </c>
      <c r="J3379" s="157">
        <f t="shared" si="156"/>
        <v>6.2442978332710372E-5</v>
      </c>
      <c r="K3379" s="158">
        <f t="shared" si="157"/>
        <v>0</v>
      </c>
      <c r="L3379" s="159">
        <f t="shared" si="158"/>
        <v>-3.3590909014553146E-4</v>
      </c>
    </row>
    <row r="3380" spans="2:12" x14ac:dyDescent="0.2">
      <c r="B3380" s="112" t="s">
        <v>2</v>
      </c>
      <c r="C3380" s="113">
        <f>_xll.qlCalendarAdvance("TARGET",C3379,B3380,"mf")</f>
        <v>60171</v>
      </c>
      <c r="D3380" s="120">
        <f>_xll.xlShmInterpRateFwd($D$3&amp;T(CalculationTrigger),C3380,,5,C3381)</f>
        <v>1.0770243517559589E-2</v>
      </c>
      <c r="E3380" s="120">
        <f>_xll.xlShmInterpRateFwd($E$3&amp;T(CalculationTrigger),C3380,,5,C3381)</f>
        <v>1.0683486864240678E-2</v>
      </c>
      <c r="F3380" s="121">
        <f>_xll.xlShmInterpRateFwd($F$3&amp;T(CalculationTrigger),C3380,,5,C3381)</f>
        <v>1.0200731901748521E-2</v>
      </c>
      <c r="G3380" s="148">
        <f>_xll.xlShmInterpDisc($G$3&amp;T(CalculationTrigger),C3380)</f>
        <v>0.52067275217779596</v>
      </c>
      <c r="H3380" s="149">
        <f>_xll.xlShmInterpDisc($H$3&amp;T(CalculationTrigger),C3380)</f>
        <v>0.52222011761879605</v>
      </c>
      <c r="I3380" s="150">
        <f>_xll.xlShmInterpDisc($I$3&amp;T(CalculationTrigger),C3380)</f>
        <v>0.53062351095327542</v>
      </c>
      <c r="J3380" s="157">
        <f t="shared" si="156"/>
        <v>6.2452833838360627E-5</v>
      </c>
      <c r="K3380" s="158">
        <f t="shared" si="157"/>
        <v>0</v>
      </c>
      <c r="L3380" s="159">
        <f t="shared" si="158"/>
        <v>-3.3596859044671931E-4</v>
      </c>
    </row>
    <row r="3381" spans="2:12" x14ac:dyDescent="0.2">
      <c r="B3381" s="112" t="s">
        <v>2</v>
      </c>
      <c r="C3381" s="113">
        <f>_xll.qlCalendarAdvance("TARGET",C3380,B3381,"mf")</f>
        <v>60178</v>
      </c>
      <c r="D3381" s="120">
        <f>_xll.xlShmInterpRateFwd($D$3&amp;T(CalculationTrigger),C3381,,5,C3382)</f>
        <v>1.0773474994617309E-2</v>
      </c>
      <c r="E3381" s="120">
        <f>_xll.xlShmInterpRateFwd($E$3&amp;T(CalculationTrigger),C3381,,5,C3382)</f>
        <v>1.0686841082538289E-2</v>
      </c>
      <c r="F3381" s="121">
        <f>_xll.xlShmInterpRateFwd($F$3&amp;T(CalculationTrigger),C3381,,5,C3382)</f>
        <v>1.0204759249621295E-2</v>
      </c>
      <c r="G3381" s="148">
        <f>_xll.xlShmInterpDisc($G$3&amp;T(CalculationTrigger),C3381)</f>
        <v>0.5205652280684494</v>
      </c>
      <c r="H3381" s="149">
        <f>_xll.xlShmInterpDisc($H$3&amp;T(CalculationTrigger),C3381)</f>
        <v>0.52211314248921792</v>
      </c>
      <c r="I3381" s="150">
        <f>_xll.xlShmInterpDisc($I$3&amp;T(CalculationTrigger),C3381)</f>
        <v>0.53051972512754308</v>
      </c>
      <c r="J3381" s="157">
        <f t="shared" si="156"/>
        <v>6.2462632214647197E-5</v>
      </c>
      <c r="K3381" s="158">
        <f t="shared" si="157"/>
        <v>0</v>
      </c>
      <c r="L3381" s="159">
        <f t="shared" si="158"/>
        <v>-3.3602777361706784E-4</v>
      </c>
    </row>
    <row r="3382" spans="2:12" x14ac:dyDescent="0.2">
      <c r="B3382" s="112" t="s">
        <v>2</v>
      </c>
      <c r="C3382" s="113">
        <f>_xll.qlCalendarAdvance("TARGET",C3381,B3382,"mf")</f>
        <v>60185</v>
      </c>
      <c r="D3382" s="120">
        <f>_xll.xlShmInterpRateFwd($D$3&amp;T(CalculationTrigger),C3382,,5,C3383)</f>
        <v>1.0776755629463475E-2</v>
      </c>
      <c r="E3382" s="120">
        <f>_xll.xlShmInterpRateFwd($E$3&amp;T(CalculationTrigger),C3382,,5,C3383)</f>
        <v>1.069024529304372E-2</v>
      </c>
      <c r="F3382" s="121">
        <f>_xll.xlShmInterpRateFwd($F$3&amp;T(CalculationTrigger),C3382,,5,C3383)</f>
        <v>1.0208842596787063E-2</v>
      </c>
      <c r="G3382" s="148">
        <f>_xll.xlShmInterpDisc($G$3&amp;T(CalculationTrigger),C3382)</f>
        <v>0.52045769391596142</v>
      </c>
      <c r="H3382" s="149">
        <f>_xll.xlShmInterpDisc($H$3&amp;T(CalculationTrigger),C3382)</f>
        <v>0.52200615570069586</v>
      </c>
      <c r="I3382" s="150">
        <f>_xll.xlShmInterpDisc($I$3&amp;T(CalculationTrigger),C3382)</f>
        <v>0.53041591864189008</v>
      </c>
      <c r="J3382" s="157">
        <f t="shared" si="156"/>
        <v>6.2472373194640685E-5</v>
      </c>
      <c r="K3382" s="158">
        <f t="shared" si="157"/>
        <v>0</v>
      </c>
      <c r="L3382" s="159">
        <f t="shared" si="158"/>
        <v>-3.3608663762126924E-4</v>
      </c>
    </row>
    <row r="3383" spans="2:12" x14ac:dyDescent="0.2">
      <c r="B3383" s="112" t="s">
        <v>2</v>
      </c>
      <c r="C3383" s="113">
        <f>_xll.qlCalendarAdvance("TARGET",C3382,B3383,"mf")</f>
        <v>60192</v>
      </c>
      <c r="D3383" s="120">
        <f>_xll.xlShmInterpRateFwd($D$3&amp;T(CalculationTrigger),C3383,,5,C3384)</f>
        <v>1.0780085490432155E-2</v>
      </c>
      <c r="E3383" s="120">
        <f>_xll.xlShmInterpRateFwd($E$3&amp;T(CalculationTrigger),C3383,,5,C3384)</f>
        <v>1.0693699565180627E-2</v>
      </c>
      <c r="F3383" s="121">
        <f>_xll.xlShmInterpRateFwd($F$3&amp;T(CalculationTrigger),C3383,,5,C3384)</f>
        <v>1.0212982020759568E-2</v>
      </c>
      <c r="G3383" s="148">
        <f>_xll.xlShmInterpDisc($G$3&amp;T(CalculationTrigger),C3383)</f>
        <v>0.52035014924527323</v>
      </c>
      <c r="H3383" s="149">
        <f>_xll.xlShmInterpDisc($H$3&amp;T(CalculationTrigger),C3383)</f>
        <v>0.52189915676911047</v>
      </c>
      <c r="I3383" s="150">
        <f>_xll.xlShmInterpDisc($I$3&amp;T(CalculationTrigger),C3383)</f>
        <v>0.53031209094697074</v>
      </c>
      <c r="J3383" s="157">
        <f t="shared" si="156"/>
        <v>6.2482056511409473E-5</v>
      </c>
      <c r="K3383" s="158">
        <f t="shared" si="157"/>
        <v>0</v>
      </c>
      <c r="L3383" s="159">
        <f t="shared" si="158"/>
        <v>-3.3614518042400065E-4</v>
      </c>
    </row>
    <row r="3384" spans="2:12" x14ac:dyDescent="0.2">
      <c r="B3384" s="112" t="s">
        <v>2</v>
      </c>
      <c r="C3384" s="113">
        <f>_xll.qlCalendarAdvance("TARGET",C3383,B3384,"mf")</f>
        <v>60199</v>
      </c>
      <c r="D3384" s="120">
        <f>_xll.xlShmInterpRateFwd($D$3&amp;T(CalculationTrigger),C3384,,5,C3385)</f>
        <v>1.0783464645811406E-2</v>
      </c>
      <c r="E3384" s="120">
        <f>_xll.xlShmInterpRateFwd($E$3&amp;T(CalculationTrigger),C3384,,5,C3385)</f>
        <v>1.069720396826874E-2</v>
      </c>
      <c r="F3384" s="121">
        <f>_xll.xlShmInterpRateFwd($F$3&amp;T(CalculationTrigger),C3384,,5,C3385)</f>
        <v>1.0217177599029792E-2</v>
      </c>
      <c r="G3384" s="148">
        <f>_xll.xlShmInterpDisc($G$3&amp;T(CalculationTrigger),C3384)</f>
        <v>0.52024259358104863</v>
      </c>
      <c r="H3384" s="149">
        <f>_xll.xlShmInterpDisc($H$3&amp;T(CalculationTrigger),C3384)</f>
        <v>0.52179214521005723</v>
      </c>
      <c r="I3384" s="150">
        <f>_xll.xlShmInterpDisc($I$3&amp;T(CalculationTrigger),C3384)</f>
        <v>0.53020824149309842</v>
      </c>
      <c r="J3384" s="157">
        <f t="shared" si="156"/>
        <v>6.2491681898024586E-5</v>
      </c>
      <c r="K3384" s="158">
        <f t="shared" si="157"/>
        <v>0</v>
      </c>
      <c r="L3384" s="159">
        <f t="shared" si="158"/>
        <v>-3.3620339998995618E-4</v>
      </c>
    </row>
    <row r="3385" spans="2:12" x14ac:dyDescent="0.2">
      <c r="B3385" s="112" t="s">
        <v>2</v>
      </c>
      <c r="C3385" s="113">
        <f>_xll.qlCalendarAdvance("TARGET",C3384,B3385,"mf")</f>
        <v>60206</v>
      </c>
      <c r="D3385" s="120">
        <f>_xll.xlShmInterpRateFwd($D$3&amp;T(CalculationTrigger),C3385,,5,C3386)</f>
        <v>1.0786893163912761E-2</v>
      </c>
      <c r="E3385" s="120">
        <f>_xll.xlShmInterpRateFwd($E$3&amp;T(CalculationTrigger),C3385,,5,C3386)</f>
        <v>1.0700758571726574E-2</v>
      </c>
      <c r="F3385" s="121">
        <f>_xll.xlShmInterpRateFwd($F$3&amp;T(CalculationTrigger),C3385,,5,C3386)</f>
        <v>1.0221429409170214E-2</v>
      </c>
      <c r="G3385" s="148">
        <f>_xll.xlShmInterpDisc($G$3&amp;T(CalculationTrigger),C3385)</f>
        <v>0.5201350264476754</v>
      </c>
      <c r="H3385" s="149">
        <f>_xll.xlShmInterpDisc($H$3&amp;T(CalculationTrigger),C3385)</f>
        <v>0.52168512053884819</v>
      </c>
      <c r="I3385" s="150">
        <f>_xll.xlShmInterpDisc($I$3&amp;T(CalculationTrigger),C3385)</f>
        <v>0.53010436973024666</v>
      </c>
      <c r="J3385" s="157">
        <f t="shared" si="156"/>
        <v>6.2501249087571224E-5</v>
      </c>
      <c r="K3385" s="158">
        <f t="shared" si="157"/>
        <v>0</v>
      </c>
      <c r="L3385" s="159">
        <f t="shared" si="158"/>
        <v>-3.3626129428381452E-4</v>
      </c>
    </row>
    <row r="3386" spans="2:12" x14ac:dyDescent="0.2">
      <c r="B3386" s="112" t="s">
        <v>2</v>
      </c>
      <c r="C3386" s="113">
        <f>_xll.qlCalendarAdvance("TARGET",C3385,B3386,"mf")</f>
        <v>60213</v>
      </c>
      <c r="D3386" s="120">
        <f>_xll.xlShmInterpRateFwd($D$3&amp;T(CalculationTrigger),C3386,,5,C3387)</f>
        <v>1.0790371113036486E-2</v>
      </c>
      <c r="E3386" s="120">
        <f>_xll.xlShmInterpRateFwd($E$3&amp;T(CalculationTrigger),C3386,,5,C3387)</f>
        <v>1.0704363444886098E-2</v>
      </c>
      <c r="F3386" s="121">
        <f>_xll.xlShmInterpRateFwd($F$3&amp;T(CalculationTrigger),C3386,,5,C3387)</f>
        <v>1.0225737528661065E-2</v>
      </c>
      <c r="G3386" s="148">
        <f>_xll.xlShmInterpDisc($G$3&amp;T(CalculationTrigger),C3386)</f>
        <v>0.52002744736926576</v>
      </c>
      <c r="H3386" s="149">
        <f>_xll.xlShmInterpDisc($H$3&amp;T(CalculationTrigger),C3386)</f>
        <v>0.52157808227051183</v>
      </c>
      <c r="I3386" s="150">
        <f>_xll.xlShmInterpDisc($I$3&amp;T(CalculationTrigger),C3386)</f>
        <v>0.53000047510804937</v>
      </c>
      <c r="J3386" s="157">
        <f t="shared" si="156"/>
        <v>6.2510757813106764E-5</v>
      </c>
      <c r="K3386" s="158">
        <f t="shared" si="157"/>
        <v>0</v>
      </c>
      <c r="L3386" s="159">
        <f t="shared" si="158"/>
        <v>-3.3631886127025694E-4</v>
      </c>
    </row>
    <row r="3387" spans="2:12" x14ac:dyDescent="0.2">
      <c r="B3387" s="112" t="s">
        <v>2</v>
      </c>
      <c r="C3387" s="113">
        <f>_xll.qlCalendarAdvance("TARGET",C3386,B3387,"mf")</f>
        <v>60220</v>
      </c>
      <c r="D3387" s="120">
        <f>_xll.xlShmInterpRateFwd($D$3&amp;T(CalculationTrigger),C3387,,5,C3388)</f>
        <v>1.0793898561471588E-2</v>
      </c>
      <c r="E3387" s="120">
        <f>_xll.xlShmInterpRateFwd($E$3&amp;T(CalculationTrigger),C3387,,5,C3388)</f>
        <v>1.0708018657143315E-2</v>
      </c>
      <c r="F3387" s="121">
        <f>_xll.xlShmInterpRateFwd($F$3&amp;T(CalculationTrigger),C3387,,5,C3388)</f>
        <v>1.0230102035023525E-2</v>
      </c>
      <c r="G3387" s="148">
        <f>_xll.xlShmInterpDisc($G$3&amp;T(CalculationTrigger),C3387)</f>
        <v>0.51991985586965728</v>
      </c>
      <c r="H3387" s="149">
        <f>_xll.xlShmInterpDisc($H$3&amp;T(CalculationTrigger),C3387)</f>
        <v>0.52147102991979488</v>
      </c>
      <c r="I3387" s="150">
        <f>_xll.xlShmInterpDisc($I$3&amp;T(CalculationTrigger),C3387)</f>
        <v>0.52989655707580285</v>
      </c>
      <c r="J3387" s="157">
        <f t="shared" si="156"/>
        <v>6.2520207807721529E-5</v>
      </c>
      <c r="K3387" s="158">
        <f t="shared" si="157"/>
        <v>0</v>
      </c>
      <c r="L3387" s="159">
        <f t="shared" si="158"/>
        <v>-3.3637609891397238E-4</v>
      </c>
    </row>
    <row r="3388" spans="2:12" x14ac:dyDescent="0.2">
      <c r="B3388" s="112" t="s">
        <v>2</v>
      </c>
      <c r="C3388" s="113">
        <f>_xll.qlCalendarAdvance("TARGET",C3387,B3388,"mf")</f>
        <v>60227</v>
      </c>
      <c r="D3388" s="120">
        <f>_xll.xlShmInterpRateFwd($D$3&amp;T(CalculationTrigger),C3388,,5,C3389)</f>
        <v>1.0797475577530547E-2</v>
      </c>
      <c r="E3388" s="120">
        <f>_xll.xlShmInterpRateFwd($E$3&amp;T(CalculationTrigger),C3388,,5,C3389)</f>
        <v>1.0711724277865604E-2</v>
      </c>
      <c r="F3388" s="121">
        <f>_xll.xlShmInterpRateFwd($F$3&amp;T(CalculationTrigger),C3388,,5,C3389)</f>
        <v>1.0234523005767616E-2</v>
      </c>
      <c r="G3388" s="148">
        <f>_xll.xlShmInterpDisc($G$3&amp;T(CalculationTrigger),C3388)</f>
        <v>0.51981225147241394</v>
      </c>
      <c r="H3388" s="149">
        <f>_xll.xlShmInterpDisc($H$3&amp;T(CalculationTrigger),C3388)</f>
        <v>0.52136396300116239</v>
      </c>
      <c r="I3388" s="150">
        <f>_xll.xlShmInterpDisc($I$3&amp;T(CalculationTrigger),C3388)</f>
        <v>0.52979261508246622</v>
      </c>
      <c r="J3388" s="157">
        <f t="shared" si="156"/>
        <v>6.2529598804470985E-5</v>
      </c>
      <c r="K3388" s="158">
        <f t="shared" si="157"/>
        <v>0</v>
      </c>
      <c r="L3388" s="159">
        <f t="shared" si="158"/>
        <v>-3.3643300517963815E-4</v>
      </c>
    </row>
    <row r="3389" spans="2:12" x14ac:dyDescent="0.2">
      <c r="B3389" s="112" t="s">
        <v>2</v>
      </c>
      <c r="C3389" s="113">
        <f>_xll.qlCalendarAdvance("TARGET",C3388,B3389,"mf")</f>
        <v>60234</v>
      </c>
      <c r="D3389" s="120">
        <f>_xll.xlShmInterpRateFwd($D$3&amp;T(CalculationTrigger),C3389,,5,C3390)</f>
        <v>1.0801102229543551E-2</v>
      </c>
      <c r="E3389" s="120">
        <f>_xll.xlShmInterpRateFwd($E$3&amp;T(CalculationTrigger),C3389,,5,C3390)</f>
        <v>1.0715480376420675E-2</v>
      </c>
      <c r="F3389" s="121">
        <f>_xll.xlShmInterpRateFwd($F$3&amp;T(CalculationTrigger),C3389,,5,C3390)</f>
        <v>1.0239000518415361E-2</v>
      </c>
      <c r="G3389" s="148">
        <f>_xll.xlShmInterpDisc($G$3&amp;T(CalculationTrigger),C3389)</f>
        <v>0.51970463370082653</v>
      </c>
      <c r="H3389" s="149">
        <f>_xll.xlShmInterpDisc($H$3&amp;T(CalculationTrigger),C3389)</f>
        <v>0.52125688102879897</v>
      </c>
      <c r="I3389" s="150">
        <f>_xll.xlShmInterpDisc($I$3&amp;T(CalculationTrigger),C3389)</f>
        <v>0.52968864857666276</v>
      </c>
      <c r="J3389" s="157">
        <f t="shared" si="156"/>
        <v>6.2538930536434233E-5</v>
      </c>
      <c r="K3389" s="158">
        <f t="shared" si="157"/>
        <v>0</v>
      </c>
      <c r="L3389" s="159">
        <f t="shared" si="158"/>
        <v>-3.3648957803194765E-4</v>
      </c>
    </row>
    <row r="3390" spans="2:12" x14ac:dyDescent="0.2">
      <c r="B3390" s="112" t="s">
        <v>2</v>
      </c>
      <c r="C3390" s="113">
        <f>_xll.qlCalendarAdvance("TARGET",C3389,B3390,"mf")</f>
        <v>60241</v>
      </c>
      <c r="D3390" s="120">
        <f>_xll.xlShmInterpRateFwd($D$3&amp;T(CalculationTrigger),C3390,,5,C3391)</f>
        <v>1.0804778585771599E-2</v>
      </c>
      <c r="E3390" s="120">
        <f>_xll.xlShmInterpRateFwd($E$3&amp;T(CalculationTrigger),C3390,,5,C3391)</f>
        <v>1.0719287022182359E-2</v>
      </c>
      <c r="F3390" s="121">
        <f>_xll.xlShmInterpRateFwd($F$3&amp;T(CalculationTrigger),C3390,,5,C3391)</f>
        <v>1.0243534650500779E-2</v>
      </c>
      <c r="G3390" s="148">
        <f>_xll.xlShmInterpDisc($G$3&amp;T(CalculationTrigger),C3390)</f>
        <v>0.51959700207791348</v>
      </c>
      <c r="H3390" s="149">
        <f>_xll.xlShmInterpDisc($H$3&amp;T(CalculationTrigger),C3390)</f>
        <v>0.52114978351660957</v>
      </c>
      <c r="I3390" s="150">
        <f>_xll.xlShmInterpDisc($I$3&amp;T(CalculationTrigger),C3390)</f>
        <v>0.52958465700668067</v>
      </c>
      <c r="J3390" s="157">
        <f t="shared" si="156"/>
        <v>6.2548202736692856E-5</v>
      </c>
      <c r="K3390" s="158">
        <f t="shared" si="157"/>
        <v>0</v>
      </c>
      <c r="L3390" s="159">
        <f t="shared" si="158"/>
        <v>-3.3654581543558282E-4</v>
      </c>
    </row>
    <row r="3391" spans="2:12" x14ac:dyDescent="0.2">
      <c r="B3391" s="112" t="s">
        <v>2</v>
      </c>
      <c r="C3391" s="113">
        <f>_xll.qlCalendarAdvance("TARGET",C3390,B3391,"mf")</f>
        <v>60248</v>
      </c>
      <c r="D3391" s="120">
        <f>_xll.xlShmInterpRateFwd($D$3&amp;T(CalculationTrigger),C3391,,5,C3392)</f>
        <v>1.080850471451077E-2</v>
      </c>
      <c r="E3391" s="120">
        <f>_xll.xlShmInterpRateFwd($E$3&amp;T(CalculationTrigger),C3391,,5,C3392)</f>
        <v>1.0723144284495865E-2</v>
      </c>
      <c r="F3391" s="121">
        <f>_xll.xlShmInterpRateFwd($F$3&amp;T(CalculationTrigger),C3391,,5,C3392)</f>
        <v>1.0248125479529361E-2</v>
      </c>
      <c r="G3391" s="148">
        <f>_xll.xlShmInterpDisc($G$3&amp;T(CalculationTrigger),C3391)</f>
        <v>0.51948935612642233</v>
      </c>
      <c r="H3391" s="149">
        <f>_xll.xlShmInterpDisc($H$3&amp;T(CalculationTrigger),C3391)</f>
        <v>0.52104266997822024</v>
      </c>
      <c r="I3391" s="150">
        <f>_xll.xlShmInterpDisc($I$3&amp;T(CalculationTrigger),C3391)</f>
        <v>0.52948063982047411</v>
      </c>
      <c r="J3391" s="157">
        <f t="shared" si="156"/>
        <v>6.2557415138307754E-5</v>
      </c>
      <c r="K3391" s="158">
        <f t="shared" si="157"/>
        <v>0</v>
      </c>
      <c r="L3391" s="159">
        <f t="shared" si="158"/>
        <v>-3.3660171535522255E-4</v>
      </c>
    </row>
    <row r="3392" spans="2:12" x14ac:dyDescent="0.2">
      <c r="B3392" s="112" t="s">
        <v>2</v>
      </c>
      <c r="C3392" s="113">
        <f>_xll.qlCalendarAdvance("TARGET",C3391,B3392,"mf")</f>
        <v>60255</v>
      </c>
      <c r="D3392" s="120">
        <f>_xll.xlShmInterpRateFwd($D$3&amp;T(CalculationTrigger),C3392,,5,C3393)</f>
        <v>1.081357896339278E-2</v>
      </c>
      <c r="E3392" s="120">
        <f>_xll.xlShmInterpRateFwd($E$3&amp;T(CalculationTrigger),C3392,,5,C3393)</f>
        <v>1.0728371398096136E-2</v>
      </c>
      <c r="F3392" s="121">
        <f>_xll.xlShmInterpRateFwd($F$3&amp;T(CalculationTrigger),C3392,,5,C3393)</f>
        <v>1.0254210924116556E-2</v>
      </c>
      <c r="G3392" s="148">
        <f>_xll.xlShmInterpDisc($G$3&amp;T(CalculationTrigger),C3392)</f>
        <v>0.51938169536883005</v>
      </c>
      <c r="H3392" s="149">
        <f>_xll.xlShmInterpDisc($H$3&amp;T(CalculationTrigger),C3392)</f>
        <v>0.52093553992697939</v>
      </c>
      <c r="I3392" s="150">
        <f>_xll.xlShmInterpDisc($I$3&amp;T(CalculationTrigger),C3392)</f>
        <v>0.52937659646566437</v>
      </c>
      <c r="J3392" s="157">
        <f t="shared" si="156"/>
        <v>6.2566567474356321E-5</v>
      </c>
      <c r="K3392" s="158">
        <f t="shared" si="157"/>
        <v>0</v>
      </c>
      <c r="L3392" s="159">
        <f t="shared" si="158"/>
        <v>-3.3665727575555242E-4</v>
      </c>
    </row>
    <row r="3393" spans="2:12" x14ac:dyDescent="0.2">
      <c r="B3393" s="112" t="s">
        <v>2</v>
      </c>
      <c r="C3393" s="113">
        <f>_xll.qlCalendarAdvance("TARGET",C3392,B3393,"mf")</f>
        <v>60265</v>
      </c>
      <c r="D3393" s="120">
        <f>_xll.xlShmInterpRateFwd($D$3&amp;T(CalculationTrigger),C3393,,5,C3394)</f>
        <v>1.0817761520451189E-2</v>
      </c>
      <c r="E3393" s="120">
        <f>_xll.xlShmInterpRateFwd($E$3&amp;T(CalculationTrigger),C3393,,5,C3394)</f>
        <v>1.0732723078200869E-2</v>
      </c>
      <c r="F3393" s="121">
        <f>_xll.xlShmInterpRateFwd($F$3&amp;T(CalculationTrigger),C3393,,5,C3394)</f>
        <v>1.0259511156581358E-2</v>
      </c>
      <c r="G3393" s="148">
        <f>_xll.xlShmInterpDisc($G$3&amp;T(CalculationTrigger),C3393)</f>
        <v>0.51922786765521678</v>
      </c>
      <c r="H3393" s="149">
        <f>_xll.xlShmInterpDisc($H$3&amp;T(CalculationTrigger),C3393)</f>
        <v>0.52078246738649336</v>
      </c>
      <c r="I3393" s="150">
        <f>_xll.xlShmInterpDisc($I$3&amp;T(CalculationTrigger),C3393)</f>
        <v>0.52922791661131197</v>
      </c>
      <c r="J3393" s="157">
        <f t="shared" si="156"/>
        <v>6.2579537515588705E-5</v>
      </c>
      <c r="K3393" s="158">
        <f t="shared" si="157"/>
        <v>0</v>
      </c>
      <c r="L3393" s="159">
        <f t="shared" si="158"/>
        <v>-3.367360547589326E-4</v>
      </c>
    </row>
    <row r="3394" spans="2:12" x14ac:dyDescent="0.2">
      <c r="B3394" s="112" t="s">
        <v>2</v>
      </c>
      <c r="C3394" s="113">
        <f>_xll.qlCalendarAdvance("TARGET",C3393,B3394,"mf")</f>
        <v>60272</v>
      </c>
      <c r="D3394" s="120">
        <f>_xll.xlShmInterpRateFwd($D$3&amp;T(CalculationTrigger),C3394,,5,C3395)</f>
        <v>1.0821658816459077E-2</v>
      </c>
      <c r="E3394" s="120">
        <f>_xll.xlShmInterpRateFwd($E$3&amp;T(CalculationTrigger),C3394,,5,C3395)</f>
        <v>1.0736754409737747E-2</v>
      </c>
      <c r="F3394" s="121">
        <f>_xll.xlShmInterpRateFwd($F$3&amp;T(CalculationTrigger),C3394,,5,C3395)</f>
        <v>1.0264296963618571E-2</v>
      </c>
      <c r="G3394" s="148">
        <f>_xll.xlShmInterpDisc($G$3&amp;T(CalculationTrigger),C3394)</f>
        <v>0.51912016895023838</v>
      </c>
      <c r="H3394" s="149">
        <f>_xll.xlShmInterpDisc($H$3&amp;T(CalculationTrigger),C3394)</f>
        <v>0.52067529520485045</v>
      </c>
      <c r="I3394" s="150">
        <f>_xll.xlShmInterpDisc($I$3&amp;T(CalculationTrigger),C3394)</f>
        <v>0.52912380740244402</v>
      </c>
      <c r="J3394" s="157">
        <f t="shared" si="156"/>
        <v>6.2588542866831313E-5</v>
      </c>
      <c r="K3394" s="158">
        <f t="shared" si="157"/>
        <v>0</v>
      </c>
      <c r="L3394" s="159">
        <f t="shared" si="158"/>
        <v>-3.367907821388113E-4</v>
      </c>
    </row>
    <row r="3395" spans="2:12" x14ac:dyDescent="0.2">
      <c r="B3395" s="112" t="s">
        <v>2</v>
      </c>
      <c r="C3395" s="113">
        <f>_xll.qlCalendarAdvance("TARGET",C3394,B3395,"mf")</f>
        <v>60279</v>
      </c>
      <c r="D3395" s="120">
        <f>_xll.xlShmInterpRateFwd($D$3&amp;T(CalculationTrigger),C3395,,5,C3396)</f>
        <v>1.082560618750306E-2</v>
      </c>
      <c r="E3395" s="120">
        <f>_xll.xlShmInterpRateFwd($E$3&amp;T(CalculationTrigger),C3395,,5,C3396)</f>
        <v>1.0740836665087084E-2</v>
      </c>
      <c r="F3395" s="121">
        <f>_xll.xlShmInterpRateFwd($F$3&amp;T(CalculationTrigger),C3395,,5,C3396)</f>
        <v>1.0269139810921262E-2</v>
      </c>
      <c r="G3395" s="148">
        <f>_xll.xlShmInterpDisc($G$3&amp;T(CalculationTrigger),C3395)</f>
        <v>0.51901245379989425</v>
      </c>
      <c r="H3395" s="149">
        <f>_xll.xlShmInterpDisc($H$3&amp;T(CalculationTrigger),C3395)</f>
        <v>0.52056810483973692</v>
      </c>
      <c r="I3395" s="150">
        <f>_xll.xlShmInterpDisc($I$3&amp;T(CalculationTrigger),C3395)</f>
        <v>0.52901967012859041</v>
      </c>
      <c r="J3395" s="157">
        <f t="shared" si="156"/>
        <v>6.2597487237335789E-5</v>
      </c>
      <c r="K3395" s="158">
        <f t="shared" si="157"/>
        <v>0</v>
      </c>
      <c r="L3395" s="159">
        <f t="shared" si="158"/>
        <v>-3.3684516302115517E-4</v>
      </c>
    </row>
    <row r="3396" spans="2:12" x14ac:dyDescent="0.2">
      <c r="B3396" s="112" t="s">
        <v>2</v>
      </c>
      <c r="C3396" s="113">
        <f>_xll.qlCalendarAdvance("TARGET",C3395,B3396,"mf")</f>
        <v>60286</v>
      </c>
      <c r="D3396" s="120">
        <f>_xll.xlShmInterpRateFwd($D$3&amp;T(CalculationTrigger),C3396,,5,C3397)</f>
        <v>1.0829603701869405E-2</v>
      </c>
      <c r="E3396" s="120">
        <f>_xll.xlShmInterpRateFwd($E$3&amp;T(CalculationTrigger),C3396,,5,C3397)</f>
        <v>1.0744969913607509E-2</v>
      </c>
      <c r="F3396" s="121">
        <f>_xll.xlShmInterpRateFwd($F$3&amp;T(CalculationTrigger),C3396,,5,C3397)</f>
        <v>1.027403977596829E-2</v>
      </c>
      <c r="G3396" s="148">
        <f>_xll.xlShmInterpDisc($G$3&amp;T(CalculationTrigger),C3396)</f>
        <v>0.51890472172547331</v>
      </c>
      <c r="H3396" s="149">
        <f>_xll.xlShmInterpDisc($H$3&amp;T(CalculationTrigger),C3396)</f>
        <v>0.52046089580328014</v>
      </c>
      <c r="I3396" s="150">
        <f>_xll.xlShmInterpDisc($I$3&amp;T(CalculationTrigger),C3396)</f>
        <v>0.52891550423591061</v>
      </c>
      <c r="J3396" s="157">
        <f t="shared" si="156"/>
        <v>6.2606370360163046E-5</v>
      </c>
      <c r="K3396" s="158">
        <f t="shared" si="157"/>
        <v>0</v>
      </c>
      <c r="L3396" s="159">
        <f t="shared" si="158"/>
        <v>-3.3689919537065156E-4</v>
      </c>
    </row>
    <row r="3397" spans="2:12" x14ac:dyDescent="0.2">
      <c r="B3397" s="112" t="s">
        <v>2</v>
      </c>
      <c r="C3397" s="113">
        <f>_xll.qlCalendarAdvance("TARGET",C3396,B3397,"mf")</f>
        <v>60293</v>
      </c>
      <c r="D3397" s="120">
        <f>_xll.xlShmInterpRateFwd($D$3&amp;T(CalculationTrigger),C3397,,5,C3398)</f>
        <v>1.0833651427867873E-2</v>
      </c>
      <c r="E3397" s="120">
        <f>_xll.xlShmInterpRateFwd($E$3&amp;T(CalculationTrigger),C3397,,5,C3398)</f>
        <v>1.0749154224657996E-2</v>
      </c>
      <c r="F3397" s="121">
        <f>_xll.xlShmInterpRateFwd($F$3&amp;T(CalculationTrigger),C3397,,5,C3398)</f>
        <v>1.0278996936291062E-2</v>
      </c>
      <c r="G3397" s="148">
        <f>_xll.xlShmInterpDisc($G$3&amp;T(CalculationTrigger),C3397)</f>
        <v>0.5187969722479987</v>
      </c>
      <c r="H3397" s="149">
        <f>_xll.xlShmInterpDisc($H$3&amp;T(CalculationTrigger),C3397)</f>
        <v>0.52035366760733459</v>
      </c>
      <c r="I3397" s="150">
        <f>_xll.xlShmInterpDisc($I$3&amp;T(CalculationTrigger),C3397)</f>
        <v>0.52881130917023722</v>
      </c>
      <c r="J3397" s="157">
        <f t="shared" ref="J3397:J3460" si="159">-365*LN(G3397/$H3397)/($C3397-$C$4)</f>
        <v>6.2615191968392879E-5</v>
      </c>
      <c r="K3397" s="158">
        <f t="shared" ref="K3397:K3460" si="160">-365*LN(H3397/$H3397)/($C3397-$C$4)</f>
        <v>0</v>
      </c>
      <c r="L3397" s="159">
        <f t="shared" ref="L3397:L3460" si="161">-365*LN(I3397/$H3397)/($C3397-$C$4)</f>
        <v>-3.3695287715197931E-4</v>
      </c>
    </row>
    <row r="3398" spans="2:12" x14ac:dyDescent="0.2">
      <c r="B3398" s="112" t="s">
        <v>2</v>
      </c>
      <c r="C3398" s="113">
        <f>_xll.qlCalendarAdvance("TARGET",C3397,B3398,"mf")</f>
        <v>60300</v>
      </c>
      <c r="D3398" s="120">
        <f>_xll.xlShmInterpRateFwd($D$3&amp;T(CalculationTrigger),C3398,,5,C3399)</f>
        <v>1.083774943383173E-2</v>
      </c>
      <c r="E3398" s="120">
        <f>_xll.xlShmInterpRateFwd($E$3&amp;T(CalculationTrigger),C3398,,5,C3399)</f>
        <v>1.0753389667655778E-2</v>
      </c>
      <c r="F3398" s="121">
        <f>_xll.xlShmInterpRateFwd($F$3&amp;T(CalculationTrigger),C3398,,5,C3399)</f>
        <v>1.0284011369433011E-2</v>
      </c>
      <c r="G3398" s="148">
        <f>_xll.xlShmInterpDisc($G$3&amp;T(CalculationTrigger),C3398)</f>
        <v>0.51868920488822856</v>
      </c>
      <c r="H3398" s="149">
        <f>_xll.xlShmInterpDisc($H$3&amp;T(CalculationTrigger),C3398)</f>
        <v>0.5202464197634824</v>
      </c>
      <c r="I3398" s="150">
        <f>_xll.xlShmInterpDisc($I$3&amp;T(CalculationTrigger),C3398)</f>
        <v>0.52870708437707681</v>
      </c>
      <c r="J3398" s="157">
        <f t="shared" si="159"/>
        <v>6.262395179509608E-5</v>
      </c>
      <c r="K3398" s="158">
        <f t="shared" si="160"/>
        <v>0</v>
      </c>
      <c r="L3398" s="159">
        <f t="shared" si="161"/>
        <v>-3.3700620632982713E-4</v>
      </c>
    </row>
    <row r="3399" spans="2:12" x14ac:dyDescent="0.2">
      <c r="B3399" s="112" t="s">
        <v>2</v>
      </c>
      <c r="C3399" s="113">
        <f>_xll.qlCalendarAdvance("TARGET",C3398,B3399,"mf")</f>
        <v>60307</v>
      </c>
      <c r="D3399" s="120">
        <f>_xll.xlShmInterpRateFwd($D$3&amp;T(CalculationTrigger),C3399,,5,C3400)</f>
        <v>1.0841897788013484E-2</v>
      </c>
      <c r="E3399" s="120">
        <f>_xll.xlShmInterpRateFwd($E$3&amp;T(CalculationTrigger),C3399,,5,C3400)</f>
        <v>1.0757676311908394E-2</v>
      </c>
      <c r="F3399" s="121">
        <f>_xll.xlShmInterpRateFwd($F$3&amp;T(CalculationTrigger),C3399,,5,C3400)</f>
        <v>1.0289083152862711E-2</v>
      </c>
      <c r="G3399" s="148">
        <f>_xll.xlShmInterpDisc($G$3&amp;T(CalculationTrigger),C3399)</f>
        <v>0.51858141916665657</v>
      </c>
      <c r="H3399" s="149">
        <f>_xll.xlShmInterpDisc($H$3&amp;T(CalculationTrigger),C3399)</f>
        <v>0.52013915178303394</v>
      </c>
      <c r="I3399" s="150">
        <f>_xll.xlShmInterpDisc($I$3&amp;T(CalculationTrigger),C3399)</f>
        <v>0.52860282930161062</v>
      </c>
      <c r="J3399" s="157">
        <f t="shared" si="159"/>
        <v>6.2632649573345978E-5</v>
      </c>
      <c r="K3399" s="158">
        <f t="shared" si="160"/>
        <v>0</v>
      </c>
      <c r="L3399" s="159">
        <f t="shared" si="161"/>
        <v>-3.3705918086887919E-4</v>
      </c>
    </row>
    <row r="3400" spans="2:12" x14ac:dyDescent="0.2">
      <c r="B3400" s="112" t="s">
        <v>2</v>
      </c>
      <c r="C3400" s="113">
        <f>_xll.qlCalendarAdvance("TARGET",C3399,B3400,"mf")</f>
        <v>60314</v>
      </c>
      <c r="D3400" s="120">
        <f>_xll.xlShmInterpRateFwd($D$3&amp;T(CalculationTrigger),C3400,,5,C3401)</f>
        <v>1.0846096558764442E-2</v>
      </c>
      <c r="E3400" s="120">
        <f>_xll.xlShmInterpRateFwd($E$3&amp;T(CalculationTrigger),C3400,,5,C3401)</f>
        <v>1.0762014226862725E-2</v>
      </c>
      <c r="F3400" s="121">
        <f>_xll.xlShmInterpRateFwd($F$3&amp;T(CalculationTrigger),C3400,,5,C3401)</f>
        <v>1.0294212364188171E-2</v>
      </c>
      <c r="G3400" s="148">
        <f>_xll.xlShmInterpDisc($G$3&amp;T(CalculationTrigger),C3400)</f>
        <v>0.5184736146035136</v>
      </c>
      <c r="H3400" s="149">
        <f>_xll.xlShmInterpDisc($H$3&amp;T(CalculationTrigger),C3400)</f>
        <v>0.52003186317702965</v>
      </c>
      <c r="I3400" s="150">
        <f>_xll.xlShmInterpDisc($I$3&amp;T(CalculationTrigger),C3400)</f>
        <v>0.52849854338869651</v>
      </c>
      <c r="J3400" s="157">
        <f t="shared" si="159"/>
        <v>6.2641285036218599E-5</v>
      </c>
      <c r="K3400" s="158">
        <f t="shared" si="160"/>
        <v>0</v>
      </c>
      <c r="L3400" s="159">
        <f t="shared" si="161"/>
        <v>-3.37111798733815E-4</v>
      </c>
    </row>
    <row r="3401" spans="2:12" x14ac:dyDescent="0.2">
      <c r="B3401" s="112" t="s">
        <v>2</v>
      </c>
      <c r="C3401" s="113">
        <f>_xll.qlCalendarAdvance("TARGET",C3400,B3401,"mf")</f>
        <v>60321</v>
      </c>
      <c r="D3401" s="120">
        <f>_xll.xlShmInterpRateFwd($D$3&amp;T(CalculationTrigger),C3401,,5,C3402)</f>
        <v>1.0850345814366745E-2</v>
      </c>
      <c r="E3401" s="120">
        <f>_xll.xlShmInterpRateFwd($E$3&amp;T(CalculationTrigger),C3401,,5,C3402)</f>
        <v>1.0766403481832798E-2</v>
      </c>
      <c r="F3401" s="121">
        <f>_xll.xlShmInterpRateFwd($F$3&amp;T(CalculationTrigger),C3401,,5,C3402)</f>
        <v>1.0299399080803563E-2</v>
      </c>
      <c r="G3401" s="148">
        <f>_xll.xlShmInterpDisc($G$3&amp;T(CalculationTrigger),C3401)</f>
        <v>0.51836579071876765</v>
      </c>
      <c r="H3401" s="149">
        <f>_xll.xlShmInterpDisc($H$3&amp;T(CalculationTrigger),C3401)</f>
        <v>0.51992455345623967</v>
      </c>
      <c r="I3401" s="150">
        <f>_xll.xlShmInterpDisc($I$3&amp;T(CalculationTrigger),C3401)</f>
        <v>0.52839422608286868</v>
      </c>
      <c r="J3401" s="157">
        <f t="shared" si="159"/>
        <v>6.26498579167809E-5</v>
      </c>
      <c r="K3401" s="158">
        <f t="shared" si="160"/>
        <v>0</v>
      </c>
      <c r="L3401" s="159">
        <f t="shared" si="161"/>
        <v>-3.3716405788931849E-4</v>
      </c>
    </row>
    <row r="3402" spans="2:12" x14ac:dyDescent="0.2">
      <c r="B3402" s="112" t="s">
        <v>2</v>
      </c>
      <c r="C3402" s="113">
        <f>_xll.qlCalendarAdvance("TARGET",C3401,B3402,"mf")</f>
        <v>60328</v>
      </c>
      <c r="D3402" s="120">
        <f>_xll.xlShmInterpRateFwd($D$3&amp;T(CalculationTrigger),C3402,,5,C3403)</f>
        <v>1.0854645623108663E-2</v>
      </c>
      <c r="E3402" s="120">
        <f>_xll.xlShmInterpRateFwd($E$3&amp;T(CalculationTrigger),C3402,,5,C3403)</f>
        <v>1.0770844146202488E-2</v>
      </c>
      <c r="F3402" s="121">
        <f>_xll.xlShmInterpRateFwd($F$3&amp;T(CalculationTrigger),C3402,,5,C3403)</f>
        <v>1.0304643380317769E-2</v>
      </c>
      <c r="G3402" s="148">
        <f>_xll.xlShmInterpDisc($G$3&amp;T(CalculationTrigger),C3402)</f>
        <v>0.51825794703212547</v>
      </c>
      <c r="H3402" s="149">
        <f>_xll.xlShmInterpDisc($H$3&amp;T(CalculationTrigger),C3402)</f>
        <v>0.51981722213116599</v>
      </c>
      <c r="I3402" s="150">
        <f>_xll.xlShmInterpDisc($I$3&amp;T(CalculationTrigger),C3402)</f>
        <v>0.52828987682834094</v>
      </c>
      <c r="J3402" s="157">
        <f t="shared" si="159"/>
        <v>6.2658367948111753E-5</v>
      </c>
      <c r="K3402" s="158">
        <f t="shared" si="160"/>
        <v>0</v>
      </c>
      <c r="L3402" s="159">
        <f t="shared" si="161"/>
        <v>-3.3721595630008234E-4</v>
      </c>
    </row>
    <row r="3403" spans="2:12" x14ac:dyDescent="0.2">
      <c r="B3403" s="112" t="s">
        <v>2</v>
      </c>
      <c r="C3403" s="113">
        <f>_xll.qlCalendarAdvance("TARGET",C3402,B3403,"mf")</f>
        <v>60335</v>
      </c>
      <c r="D3403" s="120">
        <f>_xll.xlShmInterpRateFwd($D$3&amp;T(CalculationTrigger),C3403,,5,C3404)</f>
        <v>1.0858996053348306E-2</v>
      </c>
      <c r="E3403" s="120">
        <f>_xll.xlShmInterpRateFwd($E$3&amp;T(CalculationTrigger),C3403,,5,C3404)</f>
        <v>1.0775336289396557E-2</v>
      </c>
      <c r="F3403" s="121">
        <f>_xll.xlShmInterpRateFwd($F$3&amp;T(CalculationTrigger),C3403,,5,C3404)</f>
        <v>1.0309945340264842E-2</v>
      </c>
      <c r="G3403" s="148">
        <f>_xll.xlShmInterpDisc($G$3&amp;T(CalculationTrigger),C3403)</f>
        <v>0.51815008306303334</v>
      </c>
      <c r="H3403" s="149">
        <f>_xll.xlShmInterpDisc($H$3&amp;T(CalculationTrigger),C3403)</f>
        <v>0.51970986871204272</v>
      </c>
      <c r="I3403" s="150">
        <f>_xll.xlShmInterpDisc($I$3&amp;T(CalculationTrigger),C3403)</f>
        <v>0.52818549506900558</v>
      </c>
      <c r="J3403" s="157">
        <f t="shared" si="159"/>
        <v>6.2666814863281058E-5</v>
      </c>
      <c r="K3403" s="158">
        <f t="shared" si="160"/>
        <v>0</v>
      </c>
      <c r="L3403" s="159">
        <f t="shared" si="161"/>
        <v>-3.3726749193078027E-4</v>
      </c>
    </row>
    <row r="3404" spans="2:12" x14ac:dyDescent="0.2">
      <c r="B3404" s="112" t="s">
        <v>2</v>
      </c>
      <c r="C3404" s="113">
        <f>_xll.qlCalendarAdvance("TARGET",C3403,B3404,"mf")</f>
        <v>60342</v>
      </c>
      <c r="D3404" s="120">
        <f>_xll.xlShmInterpRateFwd($D$3&amp;T(CalculationTrigger),C3404,,5,C3405)</f>
        <v>1.0863397173339872E-2</v>
      </c>
      <c r="E3404" s="120">
        <f>_xll.xlShmInterpRateFwd($E$3&amp;T(CalculationTrigger),C3404,,5,C3405)</f>
        <v>1.0779879980724296E-2</v>
      </c>
      <c r="F3404" s="121">
        <f>_xll.xlShmInterpRateFwd($F$3&amp;T(CalculationTrigger),C3404,,5,C3405)</f>
        <v>1.0315305038092398E-2</v>
      </c>
      <c r="G3404" s="148">
        <f>_xll.xlShmInterpDisc($G$3&amp;T(CalculationTrigger),C3404)</f>
        <v>0.51804219833067722</v>
      </c>
      <c r="H3404" s="149">
        <f>_xll.xlShmInterpDisc($H$3&amp;T(CalculationTrigger),C3404)</f>
        <v>0.51960249270883663</v>
      </c>
      <c r="I3404" s="150">
        <f>_xll.xlShmInterpDisc($I$3&amp;T(CalculationTrigger),C3404)</f>
        <v>0.52808108024843536</v>
      </c>
      <c r="J3404" s="157">
        <f t="shared" si="159"/>
        <v>6.2675198395359012E-5</v>
      </c>
      <c r="K3404" s="158">
        <f t="shared" si="160"/>
        <v>0</v>
      </c>
      <c r="L3404" s="159">
        <f t="shared" si="161"/>
        <v>-3.3731866274610325E-4</v>
      </c>
    </row>
    <row r="3405" spans="2:12" x14ac:dyDescent="0.2">
      <c r="B3405" s="112" t="s">
        <v>2</v>
      </c>
      <c r="C3405" s="113">
        <f>_xll.qlCalendarAdvance("TARGET",C3404,B3405,"mf")</f>
        <v>60349</v>
      </c>
      <c r="D3405" s="120">
        <f>_xll.xlShmInterpRateFwd($D$3&amp;T(CalculationTrigger),C3405,,5,C3406)</f>
        <v>1.0868331429782292E-2</v>
      </c>
      <c r="E3405" s="120">
        <f>_xll.xlShmInterpRateFwd($E$3&amp;T(CalculationTrigger),C3405,,5,C3406)</f>
        <v>1.0784965484422116E-2</v>
      </c>
      <c r="F3405" s="121">
        <f>_xll.xlShmInterpRateFwd($F$3&amp;T(CalculationTrigger),C3405,,5,C3406)</f>
        <v>1.0321258386377217E-2</v>
      </c>
      <c r="G3405" s="148">
        <f>_xll.xlShmInterpDisc($G$3&amp;T(CalculationTrigger),C3405)</f>
        <v>0.5179342923539848</v>
      </c>
      <c r="H3405" s="149">
        <f>_xll.xlShmInterpDisc($H$3&amp;T(CalculationTrigger),C3405)</f>
        <v>0.51949509363124913</v>
      </c>
      <c r="I3405" s="150">
        <f>_xll.xlShmInterpDisc($I$3&amp;T(CalculationTrigger),C3405)</f>
        <v>0.52797663180988541</v>
      </c>
      <c r="J3405" s="157">
        <f t="shared" si="159"/>
        <v>6.2683518277420759E-5</v>
      </c>
      <c r="K3405" s="158">
        <f t="shared" si="160"/>
        <v>0</v>
      </c>
      <c r="L3405" s="159">
        <f t="shared" si="161"/>
        <v>-3.3736946671073214E-4</v>
      </c>
    </row>
    <row r="3406" spans="2:12" x14ac:dyDescent="0.2">
      <c r="B3406" s="112" t="s">
        <v>2</v>
      </c>
      <c r="C3406" s="113">
        <f>_xll.qlCalendarAdvance("TARGET",C3405,B3406,"mf")</f>
        <v>60357</v>
      </c>
      <c r="D3406" s="120">
        <f>_xll.xlShmInterpRateFwd($D$3&amp;T(CalculationTrigger),C3406,,5,C3407)</f>
        <v>1.087299915246695E-2</v>
      </c>
      <c r="E3406" s="120">
        <f>_xll.xlShmInterpRateFwd($E$3&amp;T(CalculationTrigger),C3406,,5,C3407)</f>
        <v>1.0789790365302001E-2</v>
      </c>
      <c r="F3406" s="121">
        <f>_xll.xlShmInterpRateFwd($F$3&amp;T(CalculationTrigger),C3406,,5,C3407)</f>
        <v>1.0326984889003155E-2</v>
      </c>
      <c r="G3406" s="148">
        <f>_xll.xlShmInterpDisc($G$3&amp;T(CalculationTrigger),C3406)</f>
        <v>0.51781094460682964</v>
      </c>
      <c r="H3406" s="149">
        <f>_xll.xlShmInterpDisc($H$3&amp;T(CalculationTrigger),C3406)</f>
        <v>0.51937232294464042</v>
      </c>
      <c r="I3406" s="150">
        <f>_xll.xlShmInterpDisc($I$3&amp;T(CalculationTrigger),C3406)</f>
        <v>0.52785722028634152</v>
      </c>
      <c r="J3406" s="157">
        <f t="shared" si="159"/>
        <v>6.2692948432857996E-5</v>
      </c>
      <c r="K3406" s="158">
        <f t="shared" si="160"/>
        <v>0</v>
      </c>
      <c r="L3406" s="159">
        <f t="shared" si="161"/>
        <v>-3.3742707656876381E-4</v>
      </c>
    </row>
    <row r="3407" spans="2:12" x14ac:dyDescent="0.2">
      <c r="B3407" s="112" t="s">
        <v>2</v>
      </c>
      <c r="C3407" s="113">
        <f>_xll.qlCalendarAdvance("TARGET",C3406,B3407,"mf")</f>
        <v>60364</v>
      </c>
      <c r="D3407" s="120">
        <f>_xll.xlShmInterpRateFwd($D$3&amp;T(CalculationTrigger),C3407,,5,C3408)</f>
        <v>1.0877560027860458E-2</v>
      </c>
      <c r="E3407" s="120">
        <f>_xll.xlShmInterpRateFwd($E$3&amp;T(CalculationTrigger),C3407,,5,C3408)</f>
        <v>1.0794496516796778E-2</v>
      </c>
      <c r="F3407" s="121">
        <f>_xll.xlShmInterpRateFwd($F$3&amp;T(CalculationTrigger),C3407,,5,C3408)</f>
        <v>1.0332526553557615E-2</v>
      </c>
      <c r="G3407" s="148">
        <f>_xll.xlShmInterpDisc($G$3&amp;T(CalculationTrigger),C3407)</f>
        <v>0.51770299148542265</v>
      </c>
      <c r="H3407" s="149">
        <f>_xll.xlShmInterpDisc($H$3&amp;T(CalculationTrigger),C3407)</f>
        <v>0.51926487276971234</v>
      </c>
      <c r="I3407" s="150">
        <f>_xll.xlShmInterpDisc($I$3&amp;T(CalculationTrigger),C3407)</f>
        <v>0.52775269793303525</v>
      </c>
      <c r="J3407" s="157">
        <f t="shared" si="159"/>
        <v>6.2701131023200259E-5</v>
      </c>
      <c r="K3407" s="158">
        <f t="shared" si="160"/>
        <v>0</v>
      </c>
      <c r="L3407" s="159">
        <f t="shared" si="161"/>
        <v>-3.374770875711491E-4</v>
      </c>
    </row>
    <row r="3408" spans="2:12" x14ac:dyDescent="0.2">
      <c r="B3408" s="112" t="s">
        <v>2</v>
      </c>
      <c r="C3408" s="113">
        <f>_xll.qlCalendarAdvance("TARGET",C3407,B3408,"mf")</f>
        <v>60371</v>
      </c>
      <c r="D3408" s="120">
        <f>_xll.xlShmInterpRateFwd($D$3&amp;T(CalculationTrigger),C3408,,5,C3409)</f>
        <v>1.0882171876025982E-2</v>
      </c>
      <c r="E3408" s="120">
        <f>_xll.xlShmInterpRateFwd($E$3&amp;T(CalculationTrigger),C3408,,5,C3409)</f>
        <v>1.0799254503839685E-2</v>
      </c>
      <c r="F3408" s="121">
        <f>_xll.xlShmInterpRateFwd($F$3&amp;T(CalculationTrigger),C3408,,5,C3409)</f>
        <v>1.033812627717857E-2</v>
      </c>
      <c r="G3408" s="148">
        <f>_xll.xlShmInterpDisc($G$3&amp;T(CalculationTrigger),C3408)</f>
        <v>0.51759501560606203</v>
      </c>
      <c r="H3408" s="149">
        <f>_xll.xlShmInterpDisc($H$3&amp;T(CalculationTrigger),C3408)</f>
        <v>0.51915739797774252</v>
      </c>
      <c r="I3408" s="150">
        <f>_xll.xlShmInterpDisc($I$3&amp;T(CalculationTrigger),C3408)</f>
        <v>0.52764814020991857</v>
      </c>
      <c r="J3408" s="157">
        <f t="shared" si="159"/>
        <v>6.2709249124602036E-5</v>
      </c>
      <c r="K3408" s="158">
        <f t="shared" si="160"/>
        <v>0</v>
      </c>
      <c r="L3408" s="159">
        <f t="shared" si="161"/>
        <v>-3.3752672532613514E-4</v>
      </c>
    </row>
    <row r="3409" spans="2:12" x14ac:dyDescent="0.2">
      <c r="B3409" s="112" t="s">
        <v>2</v>
      </c>
      <c r="C3409" s="113">
        <f>_xll.qlCalendarAdvance("TARGET",C3408,B3409,"mf")</f>
        <v>60378</v>
      </c>
      <c r="D3409" s="120">
        <f>_xll.xlShmInterpRateFwd($D$3&amp;T(CalculationTrigger),C3409,,5,C3410)</f>
        <v>1.0886834765242657E-2</v>
      </c>
      <c r="E3409" s="120">
        <f>_xll.xlShmInterpRateFwd($E$3&amp;T(CalculationTrigger),C3409,,5,C3410)</f>
        <v>1.0804064395846089E-2</v>
      </c>
      <c r="F3409" s="121">
        <f>_xll.xlShmInterpRateFwd($F$3&amp;T(CalculationTrigger),C3409,,5,C3410)</f>
        <v>1.0343784137425987E-2</v>
      </c>
      <c r="G3409" s="148">
        <f>_xll.xlShmInterpDisc($G$3&amp;T(CalculationTrigger),C3409)</f>
        <v>0.51748701648661233</v>
      </c>
      <c r="H3409" s="149">
        <f>_xll.xlShmInterpDisc($H$3&amp;T(CalculationTrigger),C3409)</f>
        <v>0.51904989807734059</v>
      </c>
      <c r="I3409" s="150">
        <f>_xll.xlShmInterpDisc($I$3&amp;T(CalculationTrigger),C3409)</f>
        <v>0.52754354655893976</v>
      </c>
      <c r="J3409" s="157">
        <f t="shared" si="159"/>
        <v>6.2717302470158718E-5</v>
      </c>
      <c r="K3409" s="158">
        <f t="shared" si="160"/>
        <v>0</v>
      </c>
      <c r="L3409" s="159">
        <f t="shared" si="161"/>
        <v>-3.375759877984065E-4</v>
      </c>
    </row>
    <row r="3410" spans="2:12" x14ac:dyDescent="0.2">
      <c r="B3410" s="112" t="s">
        <v>2</v>
      </c>
      <c r="C3410" s="113">
        <f>_xll.qlCalendarAdvance("TARGET",C3409,B3410,"mf")</f>
        <v>60385</v>
      </c>
      <c r="D3410" s="120">
        <f>_xll.xlShmInterpRateFwd($D$3&amp;T(CalculationTrigger),C3410,,5,C3411)</f>
        <v>1.0891548763847883E-2</v>
      </c>
      <c r="E3410" s="120">
        <f>_xll.xlShmInterpRateFwd($E$3&amp;T(CalculationTrigger),C3410,,5,C3411)</f>
        <v>1.080892626217381E-2</v>
      </c>
      <c r="F3410" s="121">
        <f>_xll.xlShmInterpRateFwd($F$3&amp;T(CalculationTrigger),C3410,,5,C3411)</f>
        <v>1.0349500211802386E-2</v>
      </c>
      <c r="G3410" s="148">
        <f>_xll.xlShmInterpDisc($G$3&amp;T(CalculationTrigger),C3410)</f>
        <v>0.51737899364468432</v>
      </c>
      <c r="H3410" s="149">
        <f>_xll.xlShmInterpDisc($H$3&amp;T(CalculationTrigger),C3410)</f>
        <v>0.5189423725768546</v>
      </c>
      <c r="I3410" s="150">
        <f>_xll.xlShmInterpDisc($I$3&amp;T(CalculationTrigger),C3410)</f>
        <v>0.52743891642173424</v>
      </c>
      <c r="J3410" s="157">
        <f t="shared" si="159"/>
        <v>6.2725290792924293E-5</v>
      </c>
      <c r="K3410" s="158">
        <f t="shared" si="160"/>
        <v>0</v>
      </c>
      <c r="L3410" s="159">
        <f t="shared" si="161"/>
        <v>-3.3762487295264525E-4</v>
      </c>
    </row>
    <row r="3411" spans="2:12" x14ac:dyDescent="0.2">
      <c r="B3411" s="112" t="s">
        <v>2</v>
      </c>
      <c r="C3411" s="113">
        <f>_xll.qlCalendarAdvance("TARGET",C3410,B3411,"mf")</f>
        <v>60392</v>
      </c>
      <c r="D3411" s="120">
        <f>_xll.xlShmInterpRateFwd($D$3&amp;T(CalculationTrigger),C3411,,5,C3412)</f>
        <v>1.0896313940104123E-2</v>
      </c>
      <c r="E3411" s="120">
        <f>_xll.xlShmInterpRateFwd($E$3&amp;T(CalculationTrigger),C3411,,5,C3412)</f>
        <v>1.0813840172192604E-2</v>
      </c>
      <c r="F3411" s="121">
        <f>_xll.xlShmInterpRateFwd($F$3&amp;T(CalculationTrigger),C3411,,5,C3412)</f>
        <v>1.0355274577799155E-2</v>
      </c>
      <c r="G3411" s="148">
        <f>_xll.xlShmInterpDisc($G$3&amp;T(CalculationTrigger),C3411)</f>
        <v>0.51727094659763517</v>
      </c>
      <c r="H3411" s="149">
        <f>_xll.xlShmInterpDisc($H$3&amp;T(CalculationTrigger),C3411)</f>
        <v>0.51883482098437272</v>
      </c>
      <c r="I3411" s="150">
        <f>_xll.xlShmInterpDisc($I$3&amp;T(CalculationTrigger),C3411)</f>
        <v>0.52733424923962635</v>
      </c>
      <c r="J3411" s="157">
        <f t="shared" si="159"/>
        <v>6.2733213825985534E-5</v>
      </c>
      <c r="K3411" s="158">
        <f t="shared" si="160"/>
        <v>0</v>
      </c>
      <c r="L3411" s="159">
        <f t="shared" si="161"/>
        <v>-3.3767337875353551E-4</v>
      </c>
    </row>
    <row r="3412" spans="2:12" x14ac:dyDescent="0.2">
      <c r="B3412" s="112" t="s">
        <v>2</v>
      </c>
      <c r="C3412" s="113">
        <f>_xll.qlCalendarAdvance("TARGET",C3411,B3412,"mf")</f>
        <v>60399</v>
      </c>
      <c r="D3412" s="120">
        <f>_xll.xlShmInterpRateFwd($D$3&amp;T(CalculationTrigger),C3412,,5,C3413)</f>
        <v>1.0901130362378431E-2</v>
      </c>
      <c r="E3412" s="120">
        <f>_xll.xlShmInterpRateFwd($E$3&amp;T(CalculationTrigger),C3412,,5,C3413)</f>
        <v>1.0818806195295757E-2</v>
      </c>
      <c r="F3412" s="121">
        <f>_xll.xlShmInterpRateFwd($F$3&amp;T(CalculationTrigger),C3412,,5,C3413)</f>
        <v>1.0361107313000807E-2</v>
      </c>
      <c r="G3412" s="148">
        <f>_xll.xlShmInterpDisc($G$3&amp;T(CalculationTrigger),C3412)</f>
        <v>0.51716287486257029</v>
      </c>
      <c r="H3412" s="149">
        <f>_xll.xlShmInterpDisc($H$3&amp;T(CalculationTrigger),C3412)</f>
        <v>0.51872724280772398</v>
      </c>
      <c r="I3412" s="150">
        <f>_xll.xlShmInterpDisc($I$3&amp;T(CalculationTrigger),C3412)</f>
        <v>0.52722954445363068</v>
      </c>
      <c r="J3412" s="157">
        <f t="shared" si="159"/>
        <v>6.2741071302404114E-5</v>
      </c>
      <c r="K3412" s="158">
        <f t="shared" si="160"/>
        <v>0</v>
      </c>
      <c r="L3412" s="159">
        <f t="shared" si="161"/>
        <v>-3.3772150316576277E-4</v>
      </c>
    </row>
    <row r="3413" spans="2:12" x14ac:dyDescent="0.2">
      <c r="B3413" s="112" t="s">
        <v>2</v>
      </c>
      <c r="C3413" s="113">
        <f>_xll.qlCalendarAdvance("TARGET",C3412,B3413,"mf")</f>
        <v>60406</v>
      </c>
      <c r="D3413" s="120">
        <f>_xll.xlShmInterpRateFwd($D$3&amp;T(CalculationTrigger),C3413,,5,C3414)</f>
        <v>1.0905998098910808E-2</v>
      </c>
      <c r="E3413" s="120">
        <f>_xll.xlShmInterpRateFwd($E$3&amp;T(CalculationTrigger),C3413,,5,C3414)</f>
        <v>1.0823824400836389E-2</v>
      </c>
      <c r="F3413" s="121">
        <f>_xll.xlShmInterpRateFwd($F$3&amp;T(CalculationTrigger),C3413,,5,C3414)</f>
        <v>1.0366998494870694E-2</v>
      </c>
      <c r="G3413" s="148">
        <f>_xll.xlShmInterpDisc($G$3&amp;T(CalculationTrigger),C3413)</f>
        <v>0.51705477795634303</v>
      </c>
      <c r="H3413" s="149">
        <f>_xll.xlShmInterpDisc($H$3&amp;T(CalculationTrigger),C3413)</f>
        <v>0.51861963755447893</v>
      </c>
      <c r="I3413" s="150">
        <f>_xll.xlShmInterpDisc($I$3&amp;T(CalculationTrigger),C3413)</f>
        <v>0.52712480150445229</v>
      </c>
      <c r="J3413" s="157">
        <f t="shared" si="159"/>
        <v>6.274886295526057E-5</v>
      </c>
      <c r="K3413" s="158">
        <f t="shared" si="160"/>
        <v>0</v>
      </c>
      <c r="L3413" s="159">
        <f t="shared" si="161"/>
        <v>-3.3776924415400948E-4</v>
      </c>
    </row>
    <row r="3414" spans="2:12" x14ac:dyDescent="0.2">
      <c r="B3414" s="112" t="s">
        <v>2</v>
      </c>
      <c r="C3414" s="113">
        <f>_xll.qlCalendarAdvance("TARGET",C3413,B3414,"mf")</f>
        <v>60413</v>
      </c>
      <c r="D3414" s="120">
        <f>_xll.xlShmInterpRateFwd($D$3&amp;T(CalculationTrigger),C3414,,5,C3415)</f>
        <v>1.0910917218074811E-2</v>
      </c>
      <c r="E3414" s="120">
        <f>_xll.xlShmInterpRateFwd($E$3&amp;T(CalculationTrigger),C3414,,5,C3415)</f>
        <v>1.0828894858208519E-2</v>
      </c>
      <c r="F3414" s="121">
        <f>_xll.xlShmInterpRateFwd($F$3&amp;T(CalculationTrigger),C3414,,5,C3415)</f>
        <v>1.0372948200959504E-2</v>
      </c>
      <c r="G3414" s="148">
        <f>_xll.xlShmInterpDisc($G$3&amp;T(CalculationTrigger),C3414)</f>
        <v>0.51694665539555706</v>
      </c>
      <c r="H3414" s="149">
        <f>_xll.xlShmInterpDisc($H$3&amp;T(CalculationTrigger),C3414)</f>
        <v>0.51851200473195125</v>
      </c>
      <c r="I3414" s="150">
        <f>_xll.xlShmInterpDisc($I$3&amp;T(CalculationTrigger),C3414)</f>
        <v>0.52702001983248903</v>
      </c>
      <c r="J3414" s="157">
        <f t="shared" si="159"/>
        <v>6.2756588517621904E-5</v>
      </c>
      <c r="K3414" s="158">
        <f t="shared" si="160"/>
        <v>0</v>
      </c>
      <c r="L3414" s="159">
        <f t="shared" si="161"/>
        <v>-3.3781659968295922E-4</v>
      </c>
    </row>
    <row r="3415" spans="2:12" x14ac:dyDescent="0.2">
      <c r="B3415" s="112" t="s">
        <v>2</v>
      </c>
      <c r="C3415" s="113">
        <f>_xll.qlCalendarAdvance("TARGET",C3414,B3415,"mf")</f>
        <v>60420</v>
      </c>
      <c r="D3415" s="120">
        <f>_xll.xlShmInterpRateFwd($D$3&amp;T(CalculationTrigger),C3415,,5,C3416)</f>
        <v>1.0915887788116932E-2</v>
      </c>
      <c r="E3415" s="120">
        <f>_xll.xlShmInterpRateFwd($E$3&amp;T(CalculationTrigger),C3415,,5,C3416)</f>
        <v>1.0834017636777576E-2</v>
      </c>
      <c r="F3415" s="121">
        <f>_xll.xlShmInterpRateFwd($F$3&amp;T(CalculationTrigger),C3415,,5,C3416)</f>
        <v>1.0378956508795219E-2</v>
      </c>
      <c r="G3415" s="148">
        <f>_xll.xlShmInterpDisc($G$3&amp;T(CalculationTrigger),C3415)</f>
        <v>0.51683850669656595</v>
      </c>
      <c r="H3415" s="149">
        <f>_xll.xlShmInterpDisc($H$3&amp;T(CalculationTrigger),C3415)</f>
        <v>0.51840434384719802</v>
      </c>
      <c r="I3415" s="150">
        <f>_xll.xlShmInterpDisc($I$3&amp;T(CalculationTrigger),C3415)</f>
        <v>0.526915198877832</v>
      </c>
      <c r="J3415" s="157">
        <f t="shared" si="159"/>
        <v>6.2764247722569424E-5</v>
      </c>
      <c r="K3415" s="158">
        <f t="shared" si="160"/>
        <v>0</v>
      </c>
      <c r="L3415" s="159">
        <f t="shared" si="161"/>
        <v>-3.3786356771730078E-4</v>
      </c>
    </row>
    <row r="3416" spans="2:12" x14ac:dyDescent="0.2">
      <c r="B3416" s="112" t="s">
        <v>2</v>
      </c>
      <c r="C3416" s="113">
        <f>_xll.qlCalendarAdvance("TARGET",C3415,B3416,"mf")</f>
        <v>60427</v>
      </c>
      <c r="D3416" s="120">
        <f>_xll.xlShmInterpRateFwd($D$3&amp;T(CalculationTrigger),C3416,,5,C3417)</f>
        <v>1.0920909877399862E-2</v>
      </c>
      <c r="E3416" s="120">
        <f>_xll.xlShmInterpRateFwd($E$3&amp;T(CalculationTrigger),C3416,,5,C3417)</f>
        <v>1.0839192805938319E-2</v>
      </c>
      <c r="F3416" s="121">
        <f>_xll.xlShmInterpRateFwd($F$3&amp;T(CalculationTrigger),C3416,,5,C3417)</f>
        <v>1.038502349588313E-2</v>
      </c>
      <c r="G3416" s="148">
        <f>_xll.xlShmInterpDisc($G$3&amp;T(CalculationTrigger),C3416)</f>
        <v>0.5167303313754753</v>
      </c>
      <c r="H3416" s="149">
        <f>_xll.xlShmInterpDisc($H$3&amp;T(CalculationTrigger),C3416)</f>
        <v>0.51829665440702133</v>
      </c>
      <c r="I3416" s="150">
        <f>_xll.xlShmInterpDisc($I$3&amp;T(CalculationTrigger),C3416)</f>
        <v>0.526810338080267</v>
      </c>
      <c r="J3416" s="157">
        <f t="shared" si="159"/>
        <v>6.2771840303168586E-5</v>
      </c>
      <c r="K3416" s="158">
        <f t="shared" si="160"/>
        <v>0</v>
      </c>
      <c r="L3416" s="159">
        <f t="shared" si="161"/>
        <v>-3.379101462217145E-4</v>
      </c>
    </row>
    <row r="3417" spans="2:12" x14ac:dyDescent="0.2">
      <c r="B3417" s="112" t="s">
        <v>2</v>
      </c>
      <c r="C3417" s="113">
        <f>_xll.qlCalendarAdvance("TARGET",C3416,B3417,"mf")</f>
        <v>60434</v>
      </c>
      <c r="D3417" s="120">
        <f>_xll.xlShmInterpRateFwd($D$3&amp;T(CalculationTrigger),C3417,,5,C3418)</f>
        <v>1.0925983554199766E-2</v>
      </c>
      <c r="E3417" s="120">
        <f>_xll.xlShmInterpRateFwd($E$3&amp;T(CalculationTrigger),C3417,,5,C3418)</f>
        <v>1.0844420435039547E-2</v>
      </c>
      <c r="F3417" s="121">
        <f>_xll.xlShmInterpRateFwd($F$3&amp;T(CalculationTrigger),C3417,,5,C3418)</f>
        <v>1.0391149239781112E-2</v>
      </c>
      <c r="G3417" s="148">
        <f>_xll.xlShmInterpDisc($G$3&amp;T(CalculationTrigger),C3417)</f>
        <v>0.51662212894814274</v>
      </c>
      <c r="H3417" s="149">
        <f>_xll.xlShmInterpDisc($H$3&amp;T(CalculationTrigger),C3417)</f>
        <v>0.51818893591796866</v>
      </c>
      <c r="I3417" s="150">
        <f>_xll.xlShmInterpDisc($I$3&amp;T(CalculationTrigger),C3417)</f>
        <v>0.52670543687927573</v>
      </c>
      <c r="J3417" s="157">
        <f t="shared" si="159"/>
        <v>6.2779365992494479E-5</v>
      </c>
      <c r="K3417" s="158">
        <f t="shared" si="160"/>
        <v>0</v>
      </c>
      <c r="L3417" s="159">
        <f t="shared" si="161"/>
        <v>-3.3795633316088548E-4</v>
      </c>
    </row>
    <row r="3418" spans="2:12" x14ac:dyDescent="0.2">
      <c r="B3418" s="112" t="s">
        <v>2</v>
      </c>
      <c r="C3418" s="113">
        <f>_xll.qlCalendarAdvance("TARGET",C3417,B3418,"mf")</f>
        <v>60441</v>
      </c>
      <c r="D3418" s="120">
        <f>_xll.xlShmInterpRateFwd($D$3&amp;T(CalculationTrigger),C3418,,5,C3419)</f>
        <v>1.0931108886787382E-2</v>
      </c>
      <c r="E3418" s="120">
        <f>_xll.xlShmInterpRateFwd($E$3&amp;T(CalculationTrigger),C3418,,5,C3419)</f>
        <v>1.0849700593459377E-2</v>
      </c>
      <c r="F3418" s="121">
        <f>_xll.xlShmInterpRateFwd($F$3&amp;T(CalculationTrigger),C3418,,5,C3419)</f>
        <v>1.0397333817943263E-2</v>
      </c>
      <c r="G3418" s="148">
        <f>_xll.xlShmInterpDisc($G$3&amp;T(CalculationTrigger),C3418)</f>
        <v>0.51651389893017952</v>
      </c>
      <c r="H3418" s="149">
        <f>_xll.xlShmInterpDisc($H$3&amp;T(CalculationTrigger),C3418)</f>
        <v>0.5180811878863345</v>
      </c>
      <c r="I3418" s="150">
        <f>_xll.xlShmInterpDisc($I$3&amp;T(CalculationTrigger),C3418)</f>
        <v>0.5266004947140368</v>
      </c>
      <c r="J3418" s="157">
        <f t="shared" si="159"/>
        <v>6.2786824523622587E-5</v>
      </c>
      <c r="K3418" s="158">
        <f t="shared" si="160"/>
        <v>0</v>
      </c>
      <c r="L3418" s="159">
        <f t="shared" si="161"/>
        <v>-3.3800212649949432E-4</v>
      </c>
    </row>
    <row r="3419" spans="2:12" x14ac:dyDescent="0.2">
      <c r="B3419" s="112" t="s">
        <v>2</v>
      </c>
      <c r="C3419" s="113">
        <f>_xll.qlCalendarAdvance("TARGET",C3418,B3419,"mf")</f>
        <v>60448</v>
      </c>
      <c r="D3419" s="120">
        <f>_xll.xlShmInterpRateFwd($D$3&amp;T(CalculationTrigger),C3419,,5,C3420)</f>
        <v>1.0936285943595969E-2</v>
      </c>
      <c r="E3419" s="120">
        <f>_xll.xlShmInterpRateFwd($E$3&amp;T(CalculationTrigger),C3419,,5,C3420)</f>
        <v>1.0855033350628441E-2</v>
      </c>
      <c r="F3419" s="121">
        <f>_xll.xlShmInterpRateFwd($F$3&amp;T(CalculationTrigger),C3419,,5,C3420)</f>
        <v>1.0403577308015275E-2</v>
      </c>
      <c r="G3419" s="148">
        <f>_xll.xlShmInterpDisc($G$3&amp;T(CalculationTrigger),C3419)</f>
        <v>0.51640564083695162</v>
      </c>
      <c r="H3419" s="149">
        <f>_xll.xlShmInterpDisc($H$3&amp;T(CalculationTrigger),C3419)</f>
        <v>0.51797340981816109</v>
      </c>
      <c r="I3419" s="150">
        <f>_xll.xlShmInterpDisc($I$3&amp;T(CalculationTrigger),C3419)</f>
        <v>0.52649551102342773</v>
      </c>
      <c r="J3419" s="157">
        <f t="shared" si="159"/>
        <v>6.2794215629617293E-5</v>
      </c>
      <c r="K3419" s="158">
        <f t="shared" si="160"/>
        <v>0</v>
      </c>
      <c r="L3419" s="159">
        <f t="shared" si="161"/>
        <v>-3.380475242022348E-4</v>
      </c>
    </row>
    <row r="3420" spans="2:12" x14ac:dyDescent="0.2">
      <c r="B3420" s="112" t="s">
        <v>2</v>
      </c>
      <c r="C3420" s="113">
        <f>_xll.qlCalendarAdvance("TARGET",C3419,B3420,"mf")</f>
        <v>60455</v>
      </c>
      <c r="D3420" s="120">
        <f>_xll.xlShmInterpRateFwd($D$3&amp;T(CalculationTrigger),C3420,,5,C3421)</f>
        <v>1.0941514792810114E-2</v>
      </c>
      <c r="E3420" s="120">
        <f>_xll.xlShmInterpRateFwd($E$3&amp;T(CalculationTrigger),C3420,,5,C3421)</f>
        <v>1.086041877585611E-2</v>
      </c>
      <c r="F3420" s="121">
        <f>_xll.xlShmInterpRateFwd($F$3&amp;T(CalculationTrigger),C3420,,5,C3421)</f>
        <v>1.0409879787376905E-2</v>
      </c>
      <c r="G3420" s="148">
        <f>_xll.xlShmInterpDisc($G$3&amp;T(CalculationTrigger),C3420)</f>
        <v>0.51629735418357925</v>
      </c>
      <c r="H3420" s="149">
        <f>_xll.xlShmInterpDisc($H$3&amp;T(CalculationTrigger),C3420)</f>
        <v>0.51786560121923875</v>
      </c>
      <c r="I3420" s="150">
        <f>_xll.xlShmInterpDisc($I$3&amp;T(CalculationTrigger),C3420)</f>
        <v>0.52639048524602439</v>
      </c>
      <c r="J3420" s="157">
        <f t="shared" si="159"/>
        <v>6.2801539043561792E-5</v>
      </c>
      <c r="K3420" s="158">
        <f t="shared" si="160"/>
        <v>0</v>
      </c>
      <c r="L3420" s="159">
        <f t="shared" si="161"/>
        <v>-3.3809252423377744E-4</v>
      </c>
    </row>
    <row r="3421" spans="2:12" x14ac:dyDescent="0.2">
      <c r="B3421" s="112" t="s">
        <v>2</v>
      </c>
      <c r="C3421" s="113">
        <f>_xll.qlCalendarAdvance("TARGET",C3420,B3421,"mf")</f>
        <v>60462</v>
      </c>
      <c r="D3421" s="120">
        <f>_xll.xlShmInterpRateFwd($D$3&amp;T(CalculationTrigger),C3421,,5,C3422)</f>
        <v>1.0946795502788511E-2</v>
      </c>
      <c r="E3421" s="120">
        <f>_xll.xlShmInterpRateFwd($E$3&amp;T(CalculationTrigger),C3421,,5,C3422)</f>
        <v>1.0865856938556382E-2</v>
      </c>
      <c r="F3421" s="121">
        <f>_xll.xlShmInterpRateFwd($F$3&amp;T(CalculationTrigger),C3421,,5,C3422)</f>
        <v>1.0416241333668998E-2</v>
      </c>
      <c r="G3421" s="148">
        <f>_xll.xlShmInterpDisc($G$3&amp;T(CalculationTrigger),C3421)</f>
        <v>0.51618903848494013</v>
      </c>
      <c r="H3421" s="149">
        <f>_xll.xlShmInterpDisc($H$3&amp;T(CalculationTrigger),C3421)</f>
        <v>0.51775776159510833</v>
      </c>
      <c r="I3421" s="150">
        <f>_xll.xlShmInterpDisc($I$3&amp;T(CalculationTrigger),C3421)</f>
        <v>0.52628541682010488</v>
      </c>
      <c r="J3421" s="157">
        <f t="shared" si="159"/>
        <v>6.2808794498528164E-5</v>
      </c>
      <c r="K3421" s="158">
        <f t="shared" si="160"/>
        <v>0</v>
      </c>
      <c r="L3421" s="159">
        <f t="shared" si="161"/>
        <v>-3.3813712455881912E-4</v>
      </c>
    </row>
    <row r="3422" spans="2:12" x14ac:dyDescent="0.2">
      <c r="B3422" s="112" t="s">
        <v>2</v>
      </c>
      <c r="C3422" s="113">
        <f>_xll.qlCalendarAdvance("TARGET",C3421,B3422,"mf")</f>
        <v>60469</v>
      </c>
      <c r="D3422" s="120">
        <f>_xll.xlShmInterpRateFwd($D$3&amp;T(CalculationTrigger),C3422,,5,C3423)</f>
        <v>1.0952128141820722E-2</v>
      </c>
      <c r="E3422" s="120">
        <f>_xll.xlShmInterpRateFwd($E$3&amp;T(CalculationTrigger),C3422,,5,C3423)</f>
        <v>1.0871347908085721E-2</v>
      </c>
      <c r="F3422" s="121">
        <f>_xll.xlShmInterpRateFwd($F$3&amp;T(CalculationTrigger),C3422,,5,C3423)</f>
        <v>1.0422662024341759E-2</v>
      </c>
      <c r="G3422" s="148">
        <f>_xll.xlShmInterpDisc($G$3&amp;T(CalculationTrigger),C3422)</f>
        <v>0.51608069325566874</v>
      </c>
      <c r="H3422" s="149">
        <f>_xll.xlShmInterpDisc($H$3&amp;T(CalculationTrigger),C3422)</f>
        <v>0.51764989045106091</v>
      </c>
      <c r="I3422" s="150">
        <f>_xll.xlShmInterpDisc($I$3&amp;T(CalculationTrigger),C3422)</f>
        <v>0.52618030518364811</v>
      </c>
      <c r="J3422" s="157">
        <f t="shared" si="159"/>
        <v>6.2815981727584345E-5</v>
      </c>
      <c r="K3422" s="158">
        <f t="shared" si="160"/>
        <v>0</v>
      </c>
      <c r="L3422" s="159">
        <f t="shared" si="161"/>
        <v>-3.3818132314203283E-4</v>
      </c>
    </row>
    <row r="3423" spans="2:12" x14ac:dyDescent="0.2">
      <c r="B3423" s="112" t="s">
        <v>2</v>
      </c>
      <c r="C3423" s="113">
        <f>_xll.qlCalendarAdvance("TARGET",C3422,B3423,"mf")</f>
        <v>60476</v>
      </c>
      <c r="D3423" s="120">
        <f>_xll.xlShmInterpRateFwd($D$3&amp;T(CalculationTrigger),C3423,,5,C3424)</f>
        <v>1.0957512778260382E-2</v>
      </c>
      <c r="E3423" s="120">
        <f>_xll.xlShmInterpRateFwd($E$3&amp;T(CalculationTrigger),C3423,,5,C3424)</f>
        <v>1.0876891753853091E-2</v>
      </c>
      <c r="F3423" s="121">
        <f>_xll.xlShmInterpRateFwd($F$3&amp;T(CalculationTrigger),C3423,,5,C3424)</f>
        <v>1.0429141936979075E-2</v>
      </c>
      <c r="G3423" s="148">
        <f>_xll.xlShmInterpDisc($G$3&amp;T(CalculationTrigger),C3423)</f>
        <v>0.51597231801015819</v>
      </c>
      <c r="H3423" s="149">
        <f>_xll.xlShmInterpDisc($H$3&amp;T(CalculationTrigger),C3423)</f>
        <v>0.51754198729213963</v>
      </c>
      <c r="I3423" s="150">
        <f>_xll.xlShmInterpDisc($I$3&amp;T(CalculationTrigger),C3423)</f>
        <v>0.52607514977433711</v>
      </c>
      <c r="J3423" s="157">
        <f t="shared" si="159"/>
        <v>6.2823100463800952E-5</v>
      </c>
      <c r="K3423" s="158">
        <f t="shared" si="160"/>
        <v>0</v>
      </c>
      <c r="L3423" s="159">
        <f t="shared" si="161"/>
        <v>-3.3822511794811264E-4</v>
      </c>
    </row>
    <row r="3424" spans="2:12" x14ac:dyDescent="0.2">
      <c r="B3424" s="112" t="s">
        <v>2</v>
      </c>
      <c r="C3424" s="113">
        <f>_xll.qlCalendarAdvance("TARGET",C3423,B3424,"mf")</f>
        <v>60483</v>
      </c>
      <c r="D3424" s="120">
        <f>_xll.xlShmInterpRateFwd($D$3&amp;T(CalculationTrigger),C3424,,5,C3425)</f>
        <v>1.0962949480339866E-2</v>
      </c>
      <c r="E3424" s="120">
        <f>_xll.xlShmInterpRateFwd($E$3&amp;T(CalculationTrigger),C3424,,5,C3425)</f>
        <v>1.0882488545192543E-2</v>
      </c>
      <c r="F3424" s="121">
        <f>_xll.xlShmInterpRateFwd($F$3&amp;T(CalculationTrigger),C3424,,5,C3425)</f>
        <v>1.0435681149032112E-2</v>
      </c>
      <c r="G3424" s="148">
        <f>_xll.xlShmInterpDisc($G$3&amp;T(CalculationTrigger),C3424)</f>
        <v>0.51586391226256034</v>
      </c>
      <c r="H3424" s="149">
        <f>_xll.xlShmInterpDisc($H$3&amp;T(CalculationTrigger),C3424)</f>
        <v>0.51743405162314005</v>
      </c>
      <c r="I3424" s="150">
        <f>_xll.xlShmInterpDisc($I$3&amp;T(CalculationTrigger),C3424)</f>
        <v>0.52596995002955871</v>
      </c>
      <c r="J3424" s="157">
        <f t="shared" si="159"/>
        <v>6.2830150440260584E-5</v>
      </c>
      <c r="K3424" s="158">
        <f t="shared" si="160"/>
        <v>0</v>
      </c>
      <c r="L3424" s="159">
        <f t="shared" si="161"/>
        <v>-3.3826850694173736E-4</v>
      </c>
    </row>
    <row r="3425" spans="2:12" x14ac:dyDescent="0.2">
      <c r="B3425" s="112" t="s">
        <v>2</v>
      </c>
      <c r="C3425" s="113">
        <f>_xll.qlCalendarAdvance("TARGET",C3424,B3425,"mf")</f>
        <v>60490</v>
      </c>
      <c r="D3425" s="120">
        <f>_xll.xlShmInterpRateFwd($D$3&amp;T(CalculationTrigger),C3425,,5,C3426)</f>
        <v>1.0968438316459876E-2</v>
      </c>
      <c r="E3425" s="120">
        <f>_xll.xlShmInterpRateFwd($E$3&amp;T(CalculationTrigger),C3425,,5,C3426)</f>
        <v>1.0888138351536972E-2</v>
      </c>
      <c r="F3425" s="121">
        <f>_xll.xlShmInterpRateFwd($F$3&amp;T(CalculationTrigger),C3425,,5,C3426)</f>
        <v>1.0442279738143628E-2</v>
      </c>
      <c r="G3425" s="148">
        <f>_xll.xlShmInterpDisc($G$3&amp;T(CalculationTrigger),C3425)</f>
        <v>0.51575547552678813</v>
      </c>
      <c r="H3425" s="149">
        <f>_xll.xlShmInterpDisc($H$3&amp;T(CalculationTrigger),C3425)</f>
        <v>0.51732608294861204</v>
      </c>
      <c r="I3425" s="150">
        <f>_xll.xlShmInterpDisc($I$3&amp;T(CalculationTrigger),C3425)</f>
        <v>0.52586470538640639</v>
      </c>
      <c r="J3425" s="157">
        <f t="shared" si="159"/>
        <v>6.2837131390025523E-5</v>
      </c>
      <c r="K3425" s="158">
        <f t="shared" si="160"/>
        <v>0</v>
      </c>
      <c r="L3425" s="159">
        <f t="shared" si="161"/>
        <v>-3.3831148808759253E-4</v>
      </c>
    </row>
    <row r="3426" spans="2:12" x14ac:dyDescent="0.2">
      <c r="B3426" s="112" t="s">
        <v>2</v>
      </c>
      <c r="C3426" s="113">
        <f>_xll.qlCalendarAdvance("TARGET",C3425,B3426,"mf")</f>
        <v>60497</v>
      </c>
      <c r="D3426" s="120">
        <f>_xll.xlShmInterpRateFwd($D$3&amp;T(CalculationTrigger),C3426,,5,C3427)</f>
        <v>1.0973979354870909E-2</v>
      </c>
      <c r="E3426" s="120">
        <f>_xll.xlShmInterpRateFwd($E$3&amp;T(CalculationTrigger),C3426,,5,C3427)</f>
        <v>1.089384124223278E-2</v>
      </c>
      <c r="F3426" s="121">
        <f>_xll.xlShmInterpRateFwd($F$3&amp;T(CalculationTrigger),C3426,,5,C3427)</f>
        <v>1.0448937781713635E-2</v>
      </c>
      <c r="G3426" s="148">
        <f>_xll.xlShmInterpDisc($G$3&amp;T(CalculationTrigger),C3426)</f>
        <v>0.51564700731651492</v>
      </c>
      <c r="H3426" s="149">
        <f>_xll.xlShmInterpDisc($H$3&amp;T(CalculationTrigger),C3426)</f>
        <v>0.51721808077285969</v>
      </c>
      <c r="I3426" s="150">
        <f>_xll.xlShmInterpDisc($I$3&amp;T(CalculationTrigger),C3426)</f>
        <v>0.52575941528167947</v>
      </c>
      <c r="J3426" s="157">
        <f t="shared" si="159"/>
        <v>6.2844043046174681E-5</v>
      </c>
      <c r="K3426" s="158">
        <f t="shared" si="160"/>
        <v>0</v>
      </c>
      <c r="L3426" s="159">
        <f t="shared" si="161"/>
        <v>-3.3835405935035701E-4</v>
      </c>
    </row>
    <row r="3427" spans="2:12" x14ac:dyDescent="0.2">
      <c r="B3427" s="112" t="s">
        <v>2</v>
      </c>
      <c r="C3427" s="113">
        <f>_xll.qlCalendarAdvance("TARGET",C3426,B3427,"mf")</f>
        <v>60504</v>
      </c>
      <c r="D3427" s="120">
        <f>_xll.xlShmInterpRateFwd($D$3&amp;T(CalculationTrigger),C3427,,5,C3428)</f>
        <v>1.0979572663881736E-2</v>
      </c>
      <c r="E3427" s="120">
        <f>_xll.xlShmInterpRateFwd($E$3&amp;T(CalculationTrigger),C3427,,5,C3428)</f>
        <v>1.0899597286632546E-2</v>
      </c>
      <c r="F3427" s="121">
        <f>_xll.xlShmInterpRateFwd($F$3&amp;T(CalculationTrigger),C3427,,5,C3428)</f>
        <v>1.0455655357310573E-2</v>
      </c>
      <c r="G3427" s="148">
        <f>_xll.xlShmInterpDisc($G$3&amp;T(CalculationTrigger),C3427)</f>
        <v>0.51553850714517691</v>
      </c>
      <c r="H3427" s="149">
        <f>_xll.xlShmInterpDisc($H$3&amp;T(CalculationTrigger),C3427)</f>
        <v>0.51711004459994336</v>
      </c>
      <c r="I3427" s="150">
        <f>_xll.xlShmInterpDisc($I$3&amp;T(CalculationTrigger),C3427)</f>
        <v>0.52565407915188678</v>
      </c>
      <c r="J3427" s="157">
        <f t="shared" si="159"/>
        <v>6.2850885141775843E-5</v>
      </c>
      <c r="K3427" s="158">
        <f t="shared" si="160"/>
        <v>0</v>
      </c>
      <c r="L3427" s="159">
        <f t="shared" si="161"/>
        <v>-3.3839621869472469E-4</v>
      </c>
    </row>
    <row r="3428" spans="2:12" x14ac:dyDescent="0.2">
      <c r="B3428" s="112" t="s">
        <v>2</v>
      </c>
      <c r="C3428" s="113">
        <f>_xll.qlCalendarAdvance("TARGET",C3427,B3428,"mf")</f>
        <v>60511</v>
      </c>
      <c r="D3428" s="120">
        <f>_xll.xlShmInterpRateFwd($D$3&amp;T(CalculationTrigger),C3428,,5,C3429)</f>
        <v>1.0985218311847844E-2</v>
      </c>
      <c r="E3428" s="120">
        <f>_xll.xlShmInterpRateFwd($E$3&amp;T(CalculationTrigger),C3428,,5,C3429)</f>
        <v>1.0905406554176105E-2</v>
      </c>
      <c r="F3428" s="121">
        <f>_xll.xlShmInterpRateFwd($F$3&amp;T(CalculationTrigger),C3428,,5,C3429)</f>
        <v>1.0462432542526542E-2</v>
      </c>
      <c r="G3428" s="148">
        <f>_xll.xlShmInterpDisc($G$3&amp;T(CalculationTrigger),C3428)</f>
        <v>0.51542997452597372</v>
      </c>
      <c r="H3428" s="149">
        <f>_xll.xlShmInterpDisc($H$3&amp;T(CalculationTrigger),C3428)</f>
        <v>0.51700197393368064</v>
      </c>
      <c r="I3428" s="150">
        <f>_xll.xlShmInterpDisc($I$3&amp;T(CalculationTrigger),C3428)</f>
        <v>0.52554869643324642</v>
      </c>
      <c r="J3428" s="157">
        <f t="shared" si="159"/>
        <v>6.2857657409911094E-5</v>
      </c>
      <c r="K3428" s="158">
        <f t="shared" si="160"/>
        <v>0</v>
      </c>
      <c r="L3428" s="159">
        <f t="shared" si="161"/>
        <v>-3.3843796408537287E-4</v>
      </c>
    </row>
    <row r="3429" spans="2:12" x14ac:dyDescent="0.2">
      <c r="B3429" s="112" t="s">
        <v>2</v>
      </c>
      <c r="C3429" s="113">
        <f>_xll.qlCalendarAdvance("TARGET",C3428,B3429,"mf")</f>
        <v>60518</v>
      </c>
      <c r="D3429" s="120">
        <f>_xll.xlShmInterpRateFwd($D$3&amp;T(CalculationTrigger),C3429,,5,C3430)</f>
        <v>1.0990916367032427E-2</v>
      </c>
      <c r="E3429" s="120">
        <f>_xll.xlShmInterpRateFwd($E$3&amp;T(CalculationTrigger),C3429,,5,C3430)</f>
        <v>1.0911269114187857E-2</v>
      </c>
      <c r="F3429" s="121">
        <f>_xll.xlShmInterpRateFwd($F$3&amp;T(CalculationTrigger),C3429,,5,C3430)</f>
        <v>1.0469269414791964E-2</v>
      </c>
      <c r="G3429" s="148">
        <f>_xll.xlShmInterpDisc($G$3&amp;T(CalculationTrigger),C3429)</f>
        <v>0.51532140897186884</v>
      </c>
      <c r="H3429" s="149">
        <f>_xll.xlShmInterpDisc($H$3&amp;T(CalculationTrigger),C3429)</f>
        <v>0.51689386827764638</v>
      </c>
      <c r="I3429" s="150">
        <f>_xll.xlShmInterpDisc($I$3&amp;T(CalculationTrigger),C3429)</f>
        <v>0.52544326656168672</v>
      </c>
      <c r="J3429" s="157">
        <f t="shared" si="159"/>
        <v>6.2864359583646929E-5</v>
      </c>
      <c r="K3429" s="158">
        <f t="shared" si="160"/>
        <v>0</v>
      </c>
      <c r="L3429" s="159">
        <f t="shared" si="161"/>
        <v>-3.384792934869892E-4</v>
      </c>
    </row>
    <row r="3430" spans="2:12" x14ac:dyDescent="0.2">
      <c r="B3430" s="112" t="s">
        <v>2</v>
      </c>
      <c r="C3430" s="113">
        <f>_xll.qlCalendarAdvance("TARGET",C3429,B3430,"mf")</f>
        <v>60525</v>
      </c>
      <c r="D3430" s="120">
        <f>_xll.xlShmInterpRateFwd($D$3&amp;T(CalculationTrigger),C3430,,5,C3431)</f>
        <v>1.0996666897774338E-2</v>
      </c>
      <c r="E3430" s="120">
        <f>_xll.xlShmInterpRateFwd($E$3&amp;T(CalculationTrigger),C3430,,5,C3431)</f>
        <v>1.0917185036091034E-2</v>
      </c>
      <c r="F3430" s="121">
        <f>_xll.xlShmInterpRateFwd($F$3&amp;T(CalculationTrigger),C3430,,5,C3431)</f>
        <v>1.0476166051705709E-2</v>
      </c>
      <c r="G3430" s="148">
        <f>_xll.xlShmInterpDisc($G$3&amp;T(CalculationTrigger),C3430)</f>
        <v>0.5152128099955916</v>
      </c>
      <c r="H3430" s="149">
        <f>_xll.xlShmInterpDisc($H$3&amp;T(CalculationTrigger),C3430)</f>
        <v>0.51678572713517512</v>
      </c>
      <c r="I3430" s="150">
        <f>_xll.xlShmInterpDisc($I$3&amp;T(CalculationTrigger),C3430)</f>
        <v>0.52533778897284922</v>
      </c>
      <c r="J3430" s="157">
        <f t="shared" si="159"/>
        <v>6.287099139605943E-5</v>
      </c>
      <c r="K3430" s="158">
        <f t="shared" si="160"/>
        <v>0</v>
      </c>
      <c r="L3430" s="159">
        <f t="shared" si="161"/>
        <v>-3.3852020486425303E-4</v>
      </c>
    </row>
    <row r="3431" spans="2:12" x14ac:dyDescent="0.2">
      <c r="B3431" s="112" t="s">
        <v>2</v>
      </c>
      <c r="C3431" s="113">
        <f>_xll.qlCalendarAdvance("TARGET",C3430,B3431,"mf")</f>
        <v>60532</v>
      </c>
      <c r="D3431" s="120">
        <f>_xll.xlShmInterpRateFwd($D$3&amp;T(CalculationTrigger),C3431,,5,C3432)</f>
        <v>1.1002469972383858E-2</v>
      </c>
      <c r="E3431" s="120">
        <f>_xll.xlShmInterpRateFwd($E$3&amp;T(CalculationTrigger),C3431,,5,C3432)</f>
        <v>1.0923154389239772E-2</v>
      </c>
      <c r="F3431" s="121">
        <f>_xll.xlShmInterpRateFwd($F$3&amp;T(CalculationTrigger),C3431,,5,C3432)</f>
        <v>1.0483122530768685E-2</v>
      </c>
      <c r="G3431" s="148">
        <f>_xll.xlShmInterpDisc($G$3&amp;T(CalculationTrigger),C3431)</f>
        <v>0.51510417710963741</v>
      </c>
      <c r="H3431" s="149">
        <f>_xll.xlShmInterpDisc($H$3&amp;T(CalculationTrigger),C3431)</f>
        <v>0.51667755000936111</v>
      </c>
      <c r="I3431" s="150">
        <f>_xll.xlShmInterpDisc($I$3&amp;T(CalculationTrigger),C3431)</f>
        <v>0.52523226310208815</v>
      </c>
      <c r="J3431" s="157">
        <f t="shared" si="159"/>
        <v>6.2877552580216042E-5</v>
      </c>
      <c r="K3431" s="158">
        <f t="shared" si="160"/>
        <v>0</v>
      </c>
      <c r="L3431" s="159">
        <f t="shared" si="161"/>
        <v>-3.3856069618185306E-4</v>
      </c>
    </row>
    <row r="3432" spans="2:12" x14ac:dyDescent="0.2">
      <c r="B3432" s="112" t="s">
        <v>2</v>
      </c>
      <c r="C3432" s="113">
        <f>_xll.qlCalendarAdvance("TARGET",C3431,B3432,"mf")</f>
        <v>60539</v>
      </c>
      <c r="D3432" s="120">
        <f>_xll.xlShmInterpRateFwd($D$3&amp;T(CalculationTrigger),C3432,,5,C3433)</f>
        <v>1.1008325659113726E-2</v>
      </c>
      <c r="E3432" s="120">
        <f>_xll.xlShmInterpRateFwd($E$3&amp;T(CalculationTrigger),C3432,,5,C3433)</f>
        <v>1.092917724299438E-2</v>
      </c>
      <c r="F3432" s="121">
        <f>_xll.xlShmInterpRateFwd($F$3&amp;T(CalculationTrigger),C3432,,5,C3433)</f>
        <v>1.0490138929470705E-2</v>
      </c>
      <c r="G3432" s="148">
        <f>_xll.xlShmInterpDisc($G$3&amp;T(CalculationTrigger),C3432)</f>
        <v>0.51499550982626907</v>
      </c>
      <c r="H3432" s="149">
        <f>_xll.xlShmInterpDisc($H$3&amp;T(CalculationTrigger),C3432)</f>
        <v>0.51656933640305991</v>
      </c>
      <c r="I3432" s="150">
        <f>_xll.xlShmInterpDisc($I$3&amp;T(CalculationTrigger),C3432)</f>
        <v>0.52512668838447285</v>
      </c>
      <c r="J3432" s="157">
        <f t="shared" si="159"/>
        <v>6.2884042869200773E-5</v>
      </c>
      <c r="K3432" s="158">
        <f t="shared" si="160"/>
        <v>0</v>
      </c>
      <c r="L3432" s="159">
        <f t="shared" si="161"/>
        <v>-3.3860076540446918E-4</v>
      </c>
    </row>
    <row r="3433" spans="2:12" x14ac:dyDescent="0.2">
      <c r="B3433" s="112" t="s">
        <v>2</v>
      </c>
      <c r="C3433" s="113">
        <f>_xll.qlCalendarAdvance("TARGET",C3432,B3433,"mf")</f>
        <v>60546</v>
      </c>
      <c r="D3433" s="120">
        <f>_xll.xlShmInterpRateFwd($D$3&amp;T(CalculationTrigger),C3433,,5,C3434)</f>
        <v>1.1014234026361853E-2</v>
      </c>
      <c r="E3433" s="120">
        <f>_xll.xlShmInterpRateFwd($E$3&amp;T(CalculationTrigger),C3433,,5,C3434)</f>
        <v>1.0935253666767696E-2</v>
      </c>
      <c r="F3433" s="121">
        <f>_xll.xlShmInterpRateFwd($F$3&amp;T(CalculationTrigger),C3433,,5,C3434)</f>
        <v>1.0497215325394748E-2</v>
      </c>
      <c r="G3433" s="148">
        <f>_xll.xlShmInterpDisc($G$3&amp;T(CalculationTrigger),C3433)</f>
        <v>0.5148868076575186</v>
      </c>
      <c r="H3433" s="149">
        <f>_xll.xlShmInterpDisc($H$3&amp;T(CalculationTrigger),C3433)</f>
        <v>0.51646108581888961</v>
      </c>
      <c r="I3433" s="150">
        <f>_xll.xlShmInterpDisc($I$3&amp;T(CalculationTrigger),C3433)</f>
        <v>0.52502106425478923</v>
      </c>
      <c r="J3433" s="157">
        <f t="shared" si="159"/>
        <v>6.2890461996068249E-5</v>
      </c>
      <c r="K3433" s="158">
        <f t="shared" si="160"/>
        <v>0</v>
      </c>
      <c r="L3433" s="159">
        <f t="shared" si="161"/>
        <v>-3.3864041049679007E-4</v>
      </c>
    </row>
    <row r="3434" spans="2:12" x14ac:dyDescent="0.2">
      <c r="B3434" s="112" t="s">
        <v>2</v>
      </c>
      <c r="C3434" s="113">
        <f>_xll.qlCalendarAdvance("TARGET",C3433,B3434,"mf")</f>
        <v>60553</v>
      </c>
      <c r="D3434" s="120">
        <f>_xll.xlShmInterpRateFwd($D$3&amp;T(CalculationTrigger),C3434,,5,C3435)</f>
        <v>1.10201951424049E-2</v>
      </c>
      <c r="E3434" s="120">
        <f>_xll.xlShmInterpRateFwd($E$3&amp;T(CalculationTrigger),C3434,,5,C3435)</f>
        <v>1.0941383729943984E-2</v>
      </c>
      <c r="F3434" s="121">
        <f>_xll.xlShmInterpRateFwd($F$3&amp;T(CalculationTrigger),C3434,,5,C3435)</f>
        <v>1.050435179605479E-2</v>
      </c>
      <c r="G3434" s="148">
        <f>_xll.xlShmInterpDisc($G$3&amp;T(CalculationTrigger),C3434)</f>
        <v>0.5147780701151865</v>
      </c>
      <c r="H3434" s="149">
        <f>_xll.xlShmInterpDisc($H$3&amp;T(CalculationTrigger),C3434)</f>
        <v>0.51635279775923126</v>
      </c>
      <c r="I3434" s="150">
        <f>_xll.xlShmInterpDisc($I$3&amp;T(CalculationTrigger),C3434)</f>
        <v>0.52491539014754007</v>
      </c>
      <c r="J3434" s="157">
        <f t="shared" si="159"/>
        <v>6.2896809693908088E-5</v>
      </c>
      <c r="K3434" s="158">
        <f t="shared" si="160"/>
        <v>0</v>
      </c>
      <c r="L3434" s="159">
        <f t="shared" si="161"/>
        <v>-3.3867962942349915E-4</v>
      </c>
    </row>
    <row r="3435" spans="2:12" x14ac:dyDescent="0.2">
      <c r="B3435" s="112" t="s">
        <v>2</v>
      </c>
      <c r="C3435" s="113">
        <f>_xll.qlCalendarAdvance("TARGET",C3434,B3435,"mf")</f>
        <v>60560</v>
      </c>
      <c r="D3435" s="120">
        <f>_xll.xlShmInterpRateFwd($D$3&amp;T(CalculationTrigger),C3435,,5,C3436)</f>
        <v>1.1026209075537292E-2</v>
      </c>
      <c r="E3435" s="120">
        <f>_xll.xlShmInterpRateFwd($E$3&amp;T(CalculationTrigger),C3435,,5,C3436)</f>
        <v>1.0947567501873156E-2</v>
      </c>
      <c r="F3435" s="121">
        <f>_xll.xlShmInterpRateFwd($F$3&amp;T(CalculationTrigger),C3435,,5,C3436)</f>
        <v>1.0511548418971103E-2</v>
      </c>
      <c r="G3435" s="148">
        <f>_xll.xlShmInterpDisc($G$3&amp;T(CalculationTrigger),C3435)</f>
        <v>0.51466929671084427</v>
      </c>
      <c r="H3435" s="149">
        <f>_xll.xlShmInterpDisc($H$3&amp;T(CalculationTrigger),C3435)</f>
        <v>0.51624447172623034</v>
      </c>
      <c r="I3435" s="150">
        <f>_xll.xlShmInterpDisc($I$3&amp;T(CalculationTrigger),C3435)</f>
        <v>0.52480966549694708</v>
      </c>
      <c r="J3435" s="157">
        <f t="shared" si="159"/>
        <v>6.2903085695785135E-5</v>
      </c>
      <c r="K3435" s="158">
        <f t="shared" si="160"/>
        <v>0</v>
      </c>
      <c r="L3435" s="159">
        <f t="shared" si="161"/>
        <v>-3.3871842014927925E-4</v>
      </c>
    </row>
    <row r="3436" spans="2:12" x14ac:dyDescent="0.2">
      <c r="B3436" s="112" t="s">
        <v>2</v>
      </c>
      <c r="C3436" s="113">
        <f>_xll.qlCalendarAdvance("TARGET",C3435,B3436,"mf")</f>
        <v>60567</v>
      </c>
      <c r="D3436" s="120">
        <f>_xll.xlShmInterpRateFwd($D$3&amp;T(CalculationTrigger),C3436,,5,C3437)</f>
        <v>1.1032275894082795E-2</v>
      </c>
      <c r="E3436" s="120">
        <f>_xll.xlShmInterpRateFwd($E$3&amp;T(CalculationTrigger),C3436,,5,C3437)</f>
        <v>1.0953805051957654E-2</v>
      </c>
      <c r="F3436" s="121">
        <f>_xll.xlShmInterpRateFwd($F$3&amp;T(CalculationTrigger),C3436,,5,C3437)</f>
        <v>1.0518805271670243E-2</v>
      </c>
      <c r="G3436" s="148">
        <f>_xll.xlShmInterpDisc($G$3&amp;T(CalculationTrigger),C3436)</f>
        <v>0.51456048695583523</v>
      </c>
      <c r="H3436" s="149">
        <f>_xll.xlShmInterpDisc($H$3&amp;T(CalculationTrigger),C3436)</f>
        <v>0.51613610722179815</v>
      </c>
      <c r="I3436" s="150">
        <f>_xll.xlShmInterpDisc($I$3&amp;T(CalculationTrigger),C3436)</f>
        <v>0.52470388973695214</v>
      </c>
      <c r="J3436" s="157">
        <f t="shared" si="159"/>
        <v>6.2909289734778558E-5</v>
      </c>
      <c r="K3436" s="158">
        <f t="shared" si="160"/>
        <v>0</v>
      </c>
      <c r="L3436" s="159">
        <f t="shared" si="161"/>
        <v>-3.3875678063881158E-4</v>
      </c>
    </row>
    <row r="3437" spans="2:12" x14ac:dyDescent="0.2">
      <c r="B3437" s="112" t="s">
        <v>2</v>
      </c>
      <c r="C3437" s="113">
        <f>_xll.qlCalendarAdvance("TARGET",C3436,B3437,"mf")</f>
        <v>60574</v>
      </c>
      <c r="D3437" s="120">
        <f>_xll.xlShmInterpRateFwd($D$3&amp;T(CalculationTrigger),C3437,,5,C3438)</f>
        <v>1.1038395666365558E-2</v>
      </c>
      <c r="E3437" s="120">
        <f>_xll.xlShmInterpRateFwd($E$3&amp;T(CalculationTrigger),C3437,,5,C3438)</f>
        <v>1.096009644957135E-2</v>
      </c>
      <c r="F3437" s="121">
        <f>_xll.xlShmInterpRateFwd($F$3&amp;T(CalculationTrigger),C3437,,5,C3438)</f>
        <v>1.0526122431679278E-2</v>
      </c>
      <c r="G3437" s="148">
        <f>_xll.xlShmInterpDisc($G$3&amp;T(CalculationTrigger),C3437)</f>
        <v>0.51445164036127522</v>
      </c>
      <c r="H3437" s="149">
        <f>_xll.xlShmInterpDisc($H$3&amp;T(CalculationTrigger),C3437)</f>
        <v>0.51602770374761231</v>
      </c>
      <c r="I3437" s="150">
        <f>_xll.xlShmInterpDisc($I$3&amp;T(CalculationTrigger),C3437)</f>
        <v>0.52459806230121875</v>
      </c>
      <c r="J3437" s="157">
        <f t="shared" si="159"/>
        <v>6.2915421543951984E-5</v>
      </c>
      <c r="K3437" s="158">
        <f t="shared" si="160"/>
        <v>0</v>
      </c>
      <c r="L3437" s="159">
        <f t="shared" si="161"/>
        <v>-3.3879470885678513E-4</v>
      </c>
    </row>
    <row r="3438" spans="2:12" x14ac:dyDescent="0.2">
      <c r="B3438" s="112" t="s">
        <v>2</v>
      </c>
      <c r="C3438" s="113">
        <f>_xll.qlCalendarAdvance("TARGET",C3437,B3438,"mf")</f>
        <v>60581</v>
      </c>
      <c r="D3438" s="120">
        <f>_xll.xlShmInterpRateFwd($D$3&amp;T(CalculationTrigger),C3438,,5,C3439)</f>
        <v>1.104456846068695E-2</v>
      </c>
      <c r="E3438" s="120">
        <f>_xll.xlShmInterpRateFwd($E$3&amp;T(CalculationTrigger),C3438,,5,C3439)</f>
        <v>1.0966441764100106E-2</v>
      </c>
      <c r="F3438" s="121">
        <f>_xll.xlShmInterpRateFwd($F$3&amp;T(CalculationTrigger),C3438,,5,C3439)</f>
        <v>1.0533499976554733E-2</v>
      </c>
      <c r="G3438" s="148">
        <f>_xll.xlShmInterpDisc($G$3&amp;T(CalculationTrigger),C3438)</f>
        <v>0.51434275643805372</v>
      </c>
      <c r="H3438" s="149">
        <f>_xll.xlShmInterpDisc($H$3&amp;T(CalculationTrigger),C3438)</f>
        <v>0.5159192608051183</v>
      </c>
      <c r="I3438" s="150">
        <f>_xll.xlShmInterpDisc($I$3&amp;T(CalculationTrigger),C3438)</f>
        <v>0.52449218262313313</v>
      </c>
      <c r="J3438" s="157">
        <f t="shared" si="159"/>
        <v>6.292148085638565E-5</v>
      </c>
      <c r="K3438" s="158">
        <f t="shared" si="160"/>
        <v>0</v>
      </c>
      <c r="L3438" s="159">
        <f t="shared" si="161"/>
        <v>-3.3883220276788198E-4</v>
      </c>
    </row>
    <row r="3439" spans="2:12" x14ac:dyDescent="0.2">
      <c r="B3439" s="112" t="s">
        <v>2</v>
      </c>
      <c r="C3439" s="113">
        <f>_xll.qlCalendarAdvance("TARGET",C3438,B3439,"mf")</f>
        <v>60588</v>
      </c>
      <c r="D3439" s="120">
        <f>_xll.xlShmInterpRateFwd($D$3&amp;T(CalculationTrigger),C3439,,5,C3440)</f>
        <v>1.105079434535452E-2</v>
      </c>
      <c r="E3439" s="120">
        <f>_xll.xlShmInterpRateFwd($E$3&amp;T(CalculationTrigger),C3439,,5,C3440)</f>
        <v>1.097284106491281E-2</v>
      </c>
      <c r="F3439" s="121">
        <f>_xll.xlShmInterpRateFwd($F$3&amp;T(CalculationTrigger),C3439,,5,C3440)</f>
        <v>1.0540937983778354E-2</v>
      </c>
      <c r="G3439" s="148">
        <f>_xll.xlShmInterpDisc($G$3&amp;T(CalculationTrigger),C3439)</f>
        <v>0.51423383469683515</v>
      </c>
      <c r="H3439" s="149">
        <f>_xll.xlShmInterpDisc($H$3&amp;T(CalculationTrigger),C3439)</f>
        <v>0.51581077789553031</v>
      </c>
      <c r="I3439" s="150">
        <f>_xll.xlShmInterpDisc($I$3&amp;T(CalculationTrigger),C3439)</f>
        <v>0.52438625013580553</v>
      </c>
      <c r="J3439" s="157">
        <f t="shared" si="159"/>
        <v>6.2927467405148862E-5</v>
      </c>
      <c r="K3439" s="158">
        <f t="shared" si="160"/>
        <v>0</v>
      </c>
      <c r="L3439" s="159">
        <f t="shared" si="161"/>
        <v>-3.3886926033678652E-4</v>
      </c>
    </row>
    <row r="3440" spans="2:12" x14ac:dyDescent="0.2">
      <c r="B3440" s="112" t="s">
        <v>2</v>
      </c>
      <c r="C3440" s="113">
        <f>_xll.qlCalendarAdvance("TARGET",C3439,B3440,"mf")</f>
        <v>60595</v>
      </c>
      <c r="D3440" s="120">
        <f>_xll.xlShmInterpRateFwd($D$3&amp;T(CalculationTrigger),C3440,,5,C3441)</f>
        <v>1.1057073388670416E-2</v>
      </c>
      <c r="E3440" s="120">
        <f>_xll.xlShmInterpRateFwd($E$3&amp;T(CalculationTrigger),C3440,,5,C3441)</f>
        <v>1.0979294421401916E-2</v>
      </c>
      <c r="F3440" s="121">
        <f>_xll.xlShmInterpRateFwd($F$3&amp;T(CalculationTrigger),C3440,,5,C3441)</f>
        <v>1.0548436530919265E-2</v>
      </c>
      <c r="G3440" s="148">
        <f>_xll.xlShmInterpDisc($G$3&amp;T(CalculationTrigger),C3440)</f>
        <v>0.51412487464805989</v>
      </c>
      <c r="H3440" s="149">
        <f>_xll.xlShmInterpDisc($H$3&amp;T(CalculationTrigger),C3440)</f>
        <v>0.51570225451983265</v>
      </c>
      <c r="I3440" s="150">
        <f>_xll.xlShmInterpDisc($I$3&amp;T(CalculationTrigger),C3440)</f>
        <v>0.52428026427207219</v>
      </c>
      <c r="J3440" s="157">
        <f t="shared" si="159"/>
        <v>6.2933380923320653E-5</v>
      </c>
      <c r="K3440" s="158">
        <f t="shared" si="160"/>
        <v>0</v>
      </c>
      <c r="L3440" s="159">
        <f t="shared" si="161"/>
        <v>-3.3890587952818495E-4</v>
      </c>
    </row>
    <row r="3441" spans="2:12" x14ac:dyDescent="0.2">
      <c r="B3441" s="112" t="s">
        <v>2</v>
      </c>
      <c r="C3441" s="113">
        <f>_xll.qlCalendarAdvance("TARGET",C3440,B3441,"mf")</f>
        <v>60602</v>
      </c>
      <c r="D3441" s="120">
        <f>_xll.xlShmInterpRateFwd($D$3&amp;T(CalculationTrigger),C3441,,5,C3442)</f>
        <v>1.1063405658983507E-2</v>
      </c>
      <c r="E3441" s="120">
        <f>_xll.xlShmInterpRateFwd($E$3&amp;T(CalculationTrigger),C3441,,5,C3442)</f>
        <v>1.0985801902948704E-2</v>
      </c>
      <c r="F3441" s="121">
        <f>_xll.xlShmInterpRateFwd($F$3&amp;T(CalculationTrigger),C3441,,5,C3442)</f>
        <v>1.055599569549498E-2</v>
      </c>
      <c r="G3441" s="148">
        <f>_xll.xlShmInterpDisc($G$3&amp;T(CalculationTrigger),C3441)</f>
        <v>0.51401587580194541</v>
      </c>
      <c r="H3441" s="149">
        <f>_xll.xlShmInterpDisc($H$3&amp;T(CalculationTrigger),C3441)</f>
        <v>0.51559369017878054</v>
      </c>
      <c r="I3441" s="150">
        <f>_xll.xlShmInterpDisc($I$3&amp;T(CalculationTrigger),C3441)</f>
        <v>0.52417422446449591</v>
      </c>
      <c r="J3441" s="157">
        <f t="shared" si="159"/>
        <v>6.2939221143962302E-5</v>
      </c>
      <c r="K3441" s="158">
        <f t="shared" si="160"/>
        <v>0</v>
      </c>
      <c r="L3441" s="159">
        <f t="shared" si="161"/>
        <v>-3.3894205830675586E-4</v>
      </c>
    </row>
    <row r="3442" spans="2:12" x14ac:dyDescent="0.2">
      <c r="B3442" s="112" t="s">
        <v>2</v>
      </c>
      <c r="C3442" s="113">
        <f>_xll.qlCalendarAdvance("TARGET",C3441,B3442,"mf")</f>
        <v>60609</v>
      </c>
      <c r="D3442" s="120">
        <f>_xll.xlShmInterpRateFwd($D$3&amp;T(CalculationTrigger),C3442,,5,C3443)</f>
        <v>1.1069791224596724E-2</v>
      </c>
      <c r="E3442" s="120">
        <f>_xll.xlShmInterpRateFwd($E$3&amp;T(CalculationTrigger),C3442,,5,C3443)</f>
        <v>1.099236357893486E-2</v>
      </c>
      <c r="F3442" s="121">
        <f>_xll.xlShmInterpRateFwd($F$3&amp;T(CalculationTrigger),C3442,,5,C3443)</f>
        <v>1.0563615555052478E-2</v>
      </c>
      <c r="G3442" s="148">
        <f>_xll.xlShmInterpDisc($G$3&amp;T(CalculationTrigger),C3442)</f>
        <v>0.51390683766848688</v>
      </c>
      <c r="H3442" s="149">
        <f>_xll.xlShmInterpDisc($H$3&amp;T(CalculationTrigger),C3442)</f>
        <v>0.5154850843729013</v>
      </c>
      <c r="I3442" s="150">
        <f>_xll.xlShmInterpDisc($I$3&amp;T(CalculationTrigger),C3442)</f>
        <v>0.52406813014536791</v>
      </c>
      <c r="J3442" s="157">
        <f t="shared" si="159"/>
        <v>6.29449878001563E-5</v>
      </c>
      <c r="K3442" s="158">
        <f t="shared" si="160"/>
        <v>0</v>
      </c>
      <c r="L3442" s="159">
        <f t="shared" si="161"/>
        <v>-3.3897779463718788E-4</v>
      </c>
    </row>
    <row r="3443" spans="2:12" x14ac:dyDescent="0.2">
      <c r="B3443" s="112" t="s">
        <v>2</v>
      </c>
      <c r="C3443" s="113">
        <f>_xll.qlCalendarAdvance("TARGET",C3442,B3443,"mf")</f>
        <v>60616</v>
      </c>
      <c r="D3443" s="120">
        <f>_xll.xlShmInterpRateFwd($D$3&amp;T(CalculationTrigger),C3443,,5,C3444)</f>
        <v>1.107623015377864E-2</v>
      </c>
      <c r="E3443" s="120">
        <f>_xll.xlShmInterpRateFwd($E$3&amp;T(CalculationTrigger),C3443,,5,C3444)</f>
        <v>1.0998979518725095E-2</v>
      </c>
      <c r="F3443" s="121">
        <f>_xll.xlShmInterpRateFwd($F$3&amp;T(CalculationTrigger),C3443,,5,C3444)</f>
        <v>1.0571296187052387E-2</v>
      </c>
      <c r="G3443" s="148">
        <f>_xll.xlShmInterpDisc($G$3&amp;T(CalculationTrigger),C3443)</f>
        <v>0.51379775975745878</v>
      </c>
      <c r="H3443" s="149">
        <f>_xll.xlShmInterpDisc($H$3&amp;T(CalculationTrigger),C3443)</f>
        <v>0.51537643660249566</v>
      </c>
      <c r="I3443" s="150">
        <f>_xll.xlShmInterpDisc($I$3&amp;T(CalculationTrigger),C3443)</f>
        <v>0.52396198074670897</v>
      </c>
      <c r="J3443" s="157">
        <f t="shared" si="159"/>
        <v>6.2950680624974226E-5</v>
      </c>
      <c r="K3443" s="158">
        <f t="shared" si="160"/>
        <v>0</v>
      </c>
      <c r="L3443" s="159">
        <f t="shared" si="161"/>
        <v>-3.3901308648416118E-4</v>
      </c>
    </row>
    <row r="3444" spans="2:12" x14ac:dyDescent="0.2">
      <c r="B3444" s="112" t="s">
        <v>2</v>
      </c>
      <c r="C3444" s="113">
        <f>_xll.qlCalendarAdvance("TARGET",C3443,B3444,"mf")</f>
        <v>60623</v>
      </c>
      <c r="D3444" s="120">
        <f>_xll.xlShmInterpRateFwd($D$3&amp;T(CalculationTrigger),C3444,,5,C3445)</f>
        <v>1.1082722514890885E-2</v>
      </c>
      <c r="E3444" s="120">
        <f>_xll.xlShmInterpRateFwd($E$3&amp;T(CalculationTrigger),C3444,,5,C3445)</f>
        <v>1.1005649791713496E-2</v>
      </c>
      <c r="F3444" s="121">
        <f>_xll.xlShmInterpRateFwd($F$3&amp;T(CalculationTrigger),C3444,,5,C3445)</f>
        <v>1.0579037669118004E-2</v>
      </c>
      <c r="G3444" s="148">
        <f>_xll.xlShmInterpDisc($G$3&amp;T(CalculationTrigger),C3444)</f>
        <v>0.51368864157841621</v>
      </c>
      <c r="H3444" s="149">
        <f>_xll.xlShmInterpDisc($H$3&amp;T(CalculationTrigger),C3444)</f>
        <v>0.51526774636763895</v>
      </c>
      <c r="I3444" s="150">
        <f>_xll.xlShmInterpDisc($I$3&amp;T(CalculationTrigger),C3444)</f>
        <v>0.52385577570027175</v>
      </c>
      <c r="J3444" s="157">
        <f t="shared" si="159"/>
        <v>6.2956299351485981E-5</v>
      </c>
      <c r="K3444" s="158">
        <f t="shared" si="160"/>
        <v>0</v>
      </c>
      <c r="L3444" s="159">
        <f t="shared" si="161"/>
        <v>-3.390479318123652E-4</v>
      </c>
    </row>
    <row r="3445" spans="2:12" x14ac:dyDescent="0.2">
      <c r="B3445" s="112" t="s">
        <v>2</v>
      </c>
      <c r="C3445" s="113">
        <f>_xll.qlCalendarAdvance("TARGET",C3444,B3445,"mf")</f>
        <v>60630</v>
      </c>
      <c r="D3445" s="120">
        <f>_xll.xlShmInterpRateFwd($D$3&amp;T(CalculationTrigger),C3445,,5,C3446)</f>
        <v>1.1089268376237579E-2</v>
      </c>
      <c r="E3445" s="120">
        <f>_xll.xlShmInterpRateFwd($E$3&amp;T(CalculationTrigger),C3445,,5,C3446)</f>
        <v>1.1012374467306138E-2</v>
      </c>
      <c r="F3445" s="121">
        <f>_xll.xlShmInterpRateFwd($F$3&amp;T(CalculationTrigger),C3445,,5,C3446)</f>
        <v>1.0586840078728363E-2</v>
      </c>
      <c r="G3445" s="148">
        <f>_xll.xlShmInterpDisc($G$3&amp;T(CalculationTrigger),C3445)</f>
        <v>0.51357948264069531</v>
      </c>
      <c r="H3445" s="149">
        <f>_xll.xlShmInterpDisc($H$3&amp;T(CalculationTrigger),C3445)</f>
        <v>0.51515901316818191</v>
      </c>
      <c r="I3445" s="150">
        <f>_xll.xlShmInterpDisc($I$3&amp;T(CalculationTrigger),C3445)</f>
        <v>0.52374951443754048</v>
      </c>
      <c r="J3445" s="157">
        <f t="shared" si="159"/>
        <v>6.2961843712768957E-5</v>
      </c>
      <c r="K3445" s="158">
        <f t="shared" si="160"/>
        <v>0</v>
      </c>
      <c r="L3445" s="159">
        <f t="shared" si="161"/>
        <v>-3.3908232858648039E-4</v>
      </c>
    </row>
    <row r="3446" spans="2:12" x14ac:dyDescent="0.2">
      <c r="B3446" s="112" t="s">
        <v>2</v>
      </c>
      <c r="C3446" s="113">
        <f>_xll.qlCalendarAdvance("TARGET",C3445,B3446,"mf")</f>
        <v>60637</v>
      </c>
      <c r="D3446" s="120">
        <f>_xll.xlShmInterpRateFwd($D$3&amp;T(CalculationTrigger),C3446,,5,C3447)</f>
        <v>1.1095867806111643E-2</v>
      </c>
      <c r="E3446" s="120">
        <f>_xll.xlShmInterpRateFwd($E$3&amp;T(CalculationTrigger),C3446,,5,C3447)</f>
        <v>1.1019153614840016E-2</v>
      </c>
      <c r="F3446" s="121">
        <f>_xll.xlShmInterpRateFwd($F$3&amp;T(CalculationTrigger),C3446,,5,C3447)</f>
        <v>1.0594703493432516E-2</v>
      </c>
      <c r="G3446" s="148">
        <f>_xll.xlShmInterpDisc($G$3&amp;T(CalculationTrigger),C3446)</f>
        <v>0.51347028245341464</v>
      </c>
      <c r="H3446" s="149">
        <f>_xll.xlShmInterpDisc($H$3&amp;T(CalculationTrigger),C3446)</f>
        <v>0.51505023650375181</v>
      </c>
      <c r="I3446" s="150">
        <f>_xll.xlShmInterpDisc($I$3&amp;T(CalculationTrigger),C3446)</f>
        <v>0.52364319638973378</v>
      </c>
      <c r="J3446" s="157">
        <f t="shared" si="159"/>
        <v>6.2967313441887404E-5</v>
      </c>
      <c r="K3446" s="158">
        <f t="shared" si="160"/>
        <v>0</v>
      </c>
      <c r="L3446" s="159">
        <f t="shared" si="161"/>
        <v>-3.3911627477119542E-4</v>
      </c>
    </row>
    <row r="3447" spans="2:12" x14ac:dyDescent="0.2">
      <c r="B3447" s="112" t="s">
        <v>2</v>
      </c>
      <c r="C3447" s="113">
        <f>_xll.qlCalendarAdvance("TARGET",C3446,B3447,"mf")</f>
        <v>60644</v>
      </c>
      <c r="D3447" s="120">
        <f>_xll.xlShmInterpRateFwd($D$3&amp;T(CalculationTrigger),C3447,,5,C3448)</f>
        <v>1.1102520872858535E-2</v>
      </c>
      <c r="E3447" s="120">
        <f>_xll.xlShmInterpRateFwd($E$3&amp;T(CalculationTrigger),C3447,,5,C3448)</f>
        <v>1.1025987303733605E-2</v>
      </c>
      <c r="F3447" s="121">
        <f>_xll.xlShmInterpRateFwd($F$3&amp;T(CalculationTrigger),C3447,,5,C3448)</f>
        <v>1.0602627990727902E-2</v>
      </c>
      <c r="G3447" s="148">
        <f>_xll.xlShmInterpDisc($G$3&amp;T(CalculationTrigger),C3447)</f>
        <v>0.51336104052547671</v>
      </c>
      <c r="H3447" s="149">
        <f>_xll.xlShmInterpDisc($H$3&amp;T(CalculationTrigger),C3447)</f>
        <v>0.5149414158737543</v>
      </c>
      <c r="I3447" s="150">
        <f>_xll.xlShmInterpDisc($I$3&amp;T(CalculationTrigger),C3447)</f>
        <v>0.52353682098780552</v>
      </c>
      <c r="J3447" s="157">
        <f t="shared" si="159"/>
        <v>6.2972708271922197E-5</v>
      </c>
      <c r="K3447" s="158">
        <f t="shared" si="160"/>
        <v>0</v>
      </c>
      <c r="L3447" s="159">
        <f t="shared" si="161"/>
        <v>-3.3914976833118477E-4</v>
      </c>
    </row>
    <row r="3448" spans="2:12" x14ac:dyDescent="0.2">
      <c r="B3448" s="112" t="s">
        <v>2</v>
      </c>
      <c r="C3448" s="113">
        <f>_xll.qlCalendarAdvance("TARGET",C3447,B3448,"mf")</f>
        <v>60651</v>
      </c>
      <c r="D3448" s="120">
        <f>_xll.xlShmInterpRateFwd($D$3&amp;T(CalculationTrigger),C3448,,5,C3449)</f>
        <v>1.1109227644771978E-2</v>
      </c>
      <c r="E3448" s="120">
        <f>_xll.xlShmInterpRateFwd($E$3&amp;T(CalculationTrigger),C3448,,5,C3449)</f>
        <v>1.1032875603347897E-2</v>
      </c>
      <c r="F3448" s="121">
        <f>_xll.xlShmInterpRateFwd($F$3&amp;T(CalculationTrigger),C3448,,5,C3449)</f>
        <v>1.0610613648205163E-2</v>
      </c>
      <c r="G3448" s="148">
        <f>_xll.xlShmInterpDisc($G$3&amp;T(CalculationTrigger),C3448)</f>
        <v>0.5132517563655683</v>
      </c>
      <c r="H3448" s="149">
        <f>_xll.xlShmInterpDisc($H$3&amp;T(CalculationTrigger),C3448)</f>
        <v>0.51483255077737367</v>
      </c>
      <c r="I3448" s="150">
        <f>_xll.xlShmInterpDisc($I$3&amp;T(CalculationTrigger),C3448)</f>
        <v>0.52343038766244665</v>
      </c>
      <c r="J3448" s="157">
        <f t="shared" si="159"/>
        <v>6.297802793594569E-5</v>
      </c>
      <c r="K3448" s="158">
        <f t="shared" si="160"/>
        <v>0</v>
      </c>
      <c r="L3448" s="159">
        <f t="shared" si="161"/>
        <v>-3.3918280723114401E-4</v>
      </c>
    </row>
    <row r="3449" spans="2:12" x14ac:dyDescent="0.2">
      <c r="B3449" s="112" t="s">
        <v>2</v>
      </c>
      <c r="C3449" s="113">
        <f>_xll.qlCalendarAdvance("TARGET",C3448,B3449,"mf")</f>
        <v>60658</v>
      </c>
      <c r="D3449" s="120">
        <f>_xll.xlShmInterpRateFwd($D$3&amp;T(CalculationTrigger),C3449,,5,C3450)</f>
        <v>1.111598819017506E-2</v>
      </c>
      <c r="E3449" s="120">
        <f>_xll.xlShmInterpRateFwd($E$3&amp;T(CalculationTrigger),C3449,,5,C3450)</f>
        <v>1.103981858308483E-2</v>
      </c>
      <c r="F3449" s="121">
        <f>_xll.xlShmInterpRateFwd($F$3&amp;T(CalculationTrigger),C3449,,5,C3450)</f>
        <v>1.0618660543333831E-2</v>
      </c>
      <c r="G3449" s="148">
        <f>_xll.xlShmInterpDisc($G$3&amp;T(CalculationTrigger),C3449)</f>
        <v>0.51314242948216238</v>
      </c>
      <c r="H3449" s="149">
        <f>_xll.xlShmInterpDisc($H$3&amp;T(CalculationTrigger),C3449)</f>
        <v>0.51472364071357457</v>
      </c>
      <c r="I3449" s="150">
        <f>_xll.xlShmInterpDisc($I$3&amp;T(CalculationTrigger),C3449)</f>
        <v>0.52332389584408578</v>
      </c>
      <c r="J3449" s="157">
        <f t="shared" si="159"/>
        <v>6.2983272167028623E-5</v>
      </c>
      <c r="K3449" s="158">
        <f t="shared" si="160"/>
        <v>0</v>
      </c>
      <c r="L3449" s="159">
        <f t="shared" si="161"/>
        <v>-3.3921538943574886E-4</v>
      </c>
    </row>
    <row r="3450" spans="2:12" x14ac:dyDescent="0.2">
      <c r="B3450" s="112" t="s">
        <v>2</v>
      </c>
      <c r="C3450" s="113">
        <f>_xll.qlCalendarAdvance("TARGET",C3449,B3450,"mf")</f>
        <v>60665</v>
      </c>
      <c r="D3450" s="120">
        <f>_xll.xlShmInterpRateFwd($D$3&amp;T(CalculationTrigger),C3450,,5,C3451)</f>
        <v>1.1122802577362315E-2</v>
      </c>
      <c r="E3450" s="120">
        <f>_xll.xlShmInterpRateFwd($E$3&amp;T(CalculationTrigger),C3450,,5,C3451)</f>
        <v>1.1046816312312014E-2</v>
      </c>
      <c r="F3450" s="121">
        <f>_xll.xlShmInterpRateFwd($F$3&amp;T(CalculationTrigger),C3450,,5,C3451)</f>
        <v>1.0626768753705594E-2</v>
      </c>
      <c r="G3450" s="148">
        <f>_xll.xlShmInterpDisc($G$3&amp;T(CalculationTrigger),C3450)</f>
        <v>0.51303305938351873</v>
      </c>
      <c r="H3450" s="149">
        <f>_xll.xlShmInterpDisc($H$3&amp;T(CalculationTrigger),C3450)</f>
        <v>0.51461468518110298</v>
      </c>
      <c r="I3450" s="150">
        <f>_xll.xlShmInterpDisc($I$3&amp;T(CalculationTrigger),C3450)</f>
        <v>0.52321734496289174</v>
      </c>
      <c r="J3450" s="157">
        <f t="shared" si="159"/>
        <v>6.2988440698246912E-5</v>
      </c>
      <c r="K3450" s="158">
        <f t="shared" si="160"/>
        <v>0</v>
      </c>
      <c r="L3450" s="159">
        <f t="shared" si="161"/>
        <v>-3.3924751290968655E-4</v>
      </c>
    </row>
    <row r="3451" spans="2:12" x14ac:dyDescent="0.2">
      <c r="B3451" s="112" t="s">
        <v>2</v>
      </c>
      <c r="C3451" s="113">
        <f>_xll.qlCalendarAdvance("TARGET",C3450,B3451,"mf")</f>
        <v>60672</v>
      </c>
      <c r="D3451" s="120">
        <f>_xll.xlShmInterpRateFwd($D$3&amp;T(CalculationTrigger),C3451,,5,C3452)</f>
        <v>1.1129670874675012E-2</v>
      </c>
      <c r="E3451" s="120">
        <f>_xll.xlShmInterpRateFwd($E$3&amp;T(CalculationTrigger),C3451,,5,C3452)</f>
        <v>1.1053868860420641E-2</v>
      </c>
      <c r="F3451" s="121">
        <f>_xll.xlShmInterpRateFwd($F$3&amp;T(CalculationTrigger),C3451,,5,C3452)</f>
        <v>1.0634938356791045E-2</v>
      </c>
      <c r="G3451" s="148">
        <f>_xll.xlShmInterpDisc($G$3&amp;T(CalculationTrigger),C3451)</f>
        <v>0.51292364557768544</v>
      </c>
      <c r="H3451" s="149">
        <f>_xll.xlShmInterpDisc($H$3&amp;T(CalculationTrigger),C3451)</f>
        <v>0.51450568367848748</v>
      </c>
      <c r="I3451" s="150">
        <f>_xll.xlShmInterpDisc($I$3&amp;T(CalculationTrigger),C3451)</f>
        <v>0.52311073444877398</v>
      </c>
      <c r="J3451" s="157">
        <f t="shared" si="159"/>
        <v>6.2993533262665726E-5</v>
      </c>
      <c r="K3451" s="158">
        <f t="shared" si="160"/>
        <v>0</v>
      </c>
      <c r="L3451" s="159">
        <f t="shared" si="161"/>
        <v>-3.3927917561764152E-4</v>
      </c>
    </row>
    <row r="3452" spans="2:12" x14ac:dyDescent="0.2">
      <c r="B3452" s="112" t="s">
        <v>2</v>
      </c>
      <c r="C3452" s="113">
        <f>_xll.qlCalendarAdvance("TARGET",C3451,B3452,"mf")</f>
        <v>60679</v>
      </c>
      <c r="D3452" s="120">
        <f>_xll.xlShmInterpRateFwd($D$3&amp;T(CalculationTrigger),C3452,,5,C3453)</f>
        <v>1.1136593150414284E-2</v>
      </c>
      <c r="E3452" s="120">
        <f>_xll.xlShmInterpRateFwd($E$3&amp;T(CalculationTrigger),C3452,,5,C3453)</f>
        <v>1.1060976296784953E-2</v>
      </c>
      <c r="F3452" s="121">
        <f>_xll.xlShmInterpRateFwd($F$3&amp;T(CalculationTrigger),C3452,,5,C3453)</f>
        <v>1.0643169430188717E-2</v>
      </c>
      <c r="G3452" s="148">
        <f>_xll.xlShmInterpDisc($G$3&amp;T(CalculationTrigger),C3452)</f>
        <v>0.51281418757249964</v>
      </c>
      <c r="H3452" s="149">
        <f>_xll.xlShmInterpDisc($H$3&amp;T(CalculationTrigger),C3452)</f>
        <v>0.51439663570404037</v>
      </c>
      <c r="I3452" s="150">
        <f>_xll.xlShmInterpDisc($I$3&amp;T(CalculationTrigger),C3452)</f>
        <v>0.52300406373138508</v>
      </c>
      <c r="J3452" s="157">
        <f t="shared" si="159"/>
        <v>6.2998549593364615E-5</v>
      </c>
      <c r="K3452" s="158">
        <f t="shared" si="160"/>
        <v>0</v>
      </c>
      <c r="L3452" s="159">
        <f t="shared" si="161"/>
        <v>-3.3931037552429992E-4</v>
      </c>
    </row>
    <row r="3453" spans="2:12" x14ac:dyDescent="0.2">
      <c r="B3453" s="112" t="s">
        <v>2</v>
      </c>
      <c r="C3453" s="113">
        <f>_xll.qlCalendarAdvance("TARGET",C3452,B3453,"mf")</f>
        <v>60686</v>
      </c>
      <c r="D3453" s="120">
        <f>_xll.xlShmInterpRateFwd($D$3&amp;T(CalculationTrigger),C3453,,5,C3454)</f>
        <v>1.1143569472881676E-2</v>
      </c>
      <c r="E3453" s="120">
        <f>_xll.xlShmInterpRateFwd($E$3&amp;T(CalculationTrigger),C3453,,5,C3454)</f>
        <v>1.1068138690802776E-2</v>
      </c>
      <c r="F3453" s="121">
        <f>_xll.xlShmInterpRateFwd($F$3&amp;T(CalculationTrigger),C3453,,5,C3454)</f>
        <v>1.0651462051358687E-2</v>
      </c>
      <c r="G3453" s="148">
        <f>_xll.xlShmInterpDisc($G$3&amp;T(CalculationTrigger),C3453)</f>
        <v>0.51270468487558896</v>
      </c>
      <c r="H3453" s="149">
        <f>_xll.xlShmInterpDisc($H$3&amp;T(CalculationTrigger),C3453)</f>
        <v>0.51428754075585892</v>
      </c>
      <c r="I3453" s="150">
        <f>_xll.xlShmInterpDisc($I$3&amp;T(CalculationTrigger),C3453)</f>
        <v>0.52289733224012103</v>
      </c>
      <c r="J3453" s="157">
        <f t="shared" si="159"/>
        <v>6.3003489423419184E-5</v>
      </c>
      <c r="K3453" s="158">
        <f t="shared" si="160"/>
        <v>0</v>
      </c>
      <c r="L3453" s="159">
        <f t="shared" si="161"/>
        <v>-3.3934111059434011E-4</v>
      </c>
    </row>
    <row r="3454" spans="2:12" x14ac:dyDescent="0.2">
      <c r="B3454" s="112" t="s">
        <v>2</v>
      </c>
      <c r="C3454" s="113">
        <f>_xll.qlCalendarAdvance("TARGET",C3453,B3454,"mf")</f>
        <v>60693</v>
      </c>
      <c r="D3454" s="120">
        <f>_xll.xlShmInterpRateFwd($D$3&amp;T(CalculationTrigger),C3454,,5,C3455)</f>
        <v>1.1150599910442843E-2</v>
      </c>
      <c r="E3454" s="120">
        <f>_xll.xlShmInterpRateFwd($E$3&amp;T(CalculationTrigger),C3454,,5,C3455)</f>
        <v>1.1075356111854989E-2</v>
      </c>
      <c r="F3454" s="121">
        <f>_xll.xlShmInterpRateFwd($F$3&amp;T(CalculationTrigger),C3454,,5,C3455)</f>
        <v>1.0659816297917927E-2</v>
      </c>
      <c r="G3454" s="148">
        <f>_xll.xlShmInterpDisc($G$3&amp;T(CalculationTrigger),C3454)</f>
        <v>0.51259513699437276</v>
      </c>
      <c r="H3454" s="149">
        <f>_xll.xlShmInterpDisc($H$3&amp;T(CalculationTrigger),C3454)</f>
        <v>0.51417839833182644</v>
      </c>
      <c r="I3454" s="150">
        <f>_xll.xlShmInterpDisc($I$3&amp;T(CalculationTrigger),C3454)</f>
        <v>0.52279053940412401</v>
      </c>
      <c r="J3454" s="157">
        <f t="shared" si="159"/>
        <v>6.3008352485892082E-5</v>
      </c>
      <c r="K3454" s="158">
        <f t="shared" si="160"/>
        <v>0</v>
      </c>
      <c r="L3454" s="159">
        <f t="shared" si="161"/>
        <v>-3.393713787924541E-4</v>
      </c>
    </row>
    <row r="3455" spans="2:12" x14ac:dyDescent="0.2">
      <c r="B3455" s="112" t="s">
        <v>2</v>
      </c>
      <c r="C3455" s="113">
        <f>_xll.qlCalendarAdvance("TARGET",C3454,B3455,"mf")</f>
        <v>60700</v>
      </c>
      <c r="D3455" s="120">
        <f>_xll.xlShmInterpRateFwd($D$3&amp;T(CalculationTrigger),C3455,,5,C3456)</f>
        <v>1.1157684531348026E-2</v>
      </c>
      <c r="E3455" s="120">
        <f>_xll.xlShmInterpRateFwd($E$3&amp;T(CalculationTrigger),C3455,,5,C3456)</f>
        <v>1.1082628629317103E-2</v>
      </c>
      <c r="F3455" s="121">
        <f>_xll.xlShmInterpRateFwd($F$3&amp;T(CalculationTrigger),C3455,,5,C3456)</f>
        <v>1.0668232247315999E-2</v>
      </c>
      <c r="G3455" s="148">
        <f>_xll.xlShmInterpDisc($G$3&amp;T(CalculationTrigger),C3455)</f>
        <v>0.51248554343606267</v>
      </c>
      <c r="H3455" s="149">
        <f>_xll.xlShmInterpDisc($H$3&amp;T(CalculationTrigger),C3455)</f>
        <v>0.51406920792961353</v>
      </c>
      <c r="I3455" s="150">
        <f>_xll.xlShmInterpDisc($I$3&amp;T(CalculationTrigger),C3455)</f>
        <v>0.52268368465228243</v>
      </c>
      <c r="J3455" s="157">
        <f t="shared" si="159"/>
        <v>6.3013138513867153E-5</v>
      </c>
      <c r="K3455" s="158">
        <f t="shared" si="160"/>
        <v>0</v>
      </c>
      <c r="L3455" s="159">
        <f t="shared" si="161"/>
        <v>-3.3940117808331662E-4</v>
      </c>
    </row>
    <row r="3456" spans="2:12" x14ac:dyDescent="0.2">
      <c r="B3456" s="112" t="s">
        <v>2</v>
      </c>
      <c r="C3456" s="113">
        <f>_xll.qlCalendarAdvance("TARGET",C3455,B3456,"mf")</f>
        <v>60707</v>
      </c>
      <c r="D3456" s="120">
        <f>_xll.xlShmInterpRateFwd($D$3&amp;T(CalculationTrigger),C3456,,5,C3457)</f>
        <v>1.1164823403952117E-2</v>
      </c>
      <c r="E3456" s="120">
        <f>_xll.xlShmInterpRateFwd($E$3&amp;T(CalculationTrigger),C3456,,5,C3457)</f>
        <v>1.1089956312576634E-2</v>
      </c>
      <c r="F3456" s="121">
        <f>_xll.xlShmInterpRateFwd($F$3&amp;T(CalculationTrigger),C3456,,5,C3457)</f>
        <v>1.0676709977130409E-2</v>
      </c>
      <c r="G3456" s="148">
        <f>_xll.xlShmInterpDisc($G$3&amp;T(CalculationTrigger),C3456)</f>
        <v>0.51237590370766473</v>
      </c>
      <c r="H3456" s="149">
        <f>_xll.xlShmInterpDisc($H$3&amp;T(CalculationTrigger),C3456)</f>
        <v>0.5139599690466794</v>
      </c>
      <c r="I3456" s="150">
        <f>_xll.xlShmInterpDisc($I$3&amp;T(CalculationTrigger),C3456)</f>
        <v>0.52257676741323389</v>
      </c>
      <c r="J3456" s="157">
        <f t="shared" si="159"/>
        <v>6.3017847240408442E-5</v>
      </c>
      <c r="K3456" s="158">
        <f t="shared" si="160"/>
        <v>0</v>
      </c>
      <c r="L3456" s="159">
        <f t="shared" si="161"/>
        <v>-3.3943050643162005E-4</v>
      </c>
    </row>
    <row r="3457" spans="2:12" x14ac:dyDescent="0.2">
      <c r="B3457" s="112" t="s">
        <v>2</v>
      </c>
      <c r="C3457" s="113">
        <f>_xll.qlCalendarAdvance("TARGET",C3456,B3457,"mf")</f>
        <v>60714</v>
      </c>
      <c r="D3457" s="120">
        <f>_xll.xlShmInterpRateFwd($D$3&amp;T(CalculationTrigger),C3457,,5,C3458)</f>
        <v>1.1172016596575683E-2</v>
      </c>
      <c r="E3457" s="120">
        <f>_xll.xlShmInterpRateFwd($E$3&amp;T(CalculationTrigger),C3457,,5,C3458)</f>
        <v>1.1097339231027325E-2</v>
      </c>
      <c r="F3457" s="121">
        <f>_xll.xlShmInterpRateFwd($F$3&amp;T(CalculationTrigger),C3457,,5,C3458)</f>
        <v>1.0685249564910251E-2</v>
      </c>
      <c r="G3457" s="148">
        <f>_xll.xlShmInterpDisc($G$3&amp;T(CalculationTrigger),C3457)</f>
        <v>0.51226621731597977</v>
      </c>
      <c r="H3457" s="149">
        <f>_xll.xlShmInterpDisc($H$3&amp;T(CalculationTrigger),C3457)</f>
        <v>0.51385068118027299</v>
      </c>
      <c r="I3457" s="150">
        <f>_xll.xlShmInterpDisc($I$3&amp;T(CalculationTrigger),C3457)</f>
        <v>0.52246978711536562</v>
      </c>
      <c r="J3457" s="157">
        <f t="shared" si="159"/>
        <v>6.302247839859436E-5</v>
      </c>
      <c r="K3457" s="158">
        <f t="shared" si="160"/>
        <v>0</v>
      </c>
      <c r="L3457" s="159">
        <f t="shared" si="161"/>
        <v>-3.3945936180204244E-4</v>
      </c>
    </row>
    <row r="3458" spans="2:12" x14ac:dyDescent="0.2">
      <c r="B3458" s="112" t="s">
        <v>2</v>
      </c>
      <c r="C3458" s="113">
        <f>_xll.qlCalendarAdvance("TARGET",C3457,B3458,"mf")</f>
        <v>60721</v>
      </c>
      <c r="D3458" s="120">
        <f>_xll.xlShmInterpRateFwd($D$3&amp;T(CalculationTrigger),C3458,,5,C3459)</f>
        <v>1.1179264177504944E-2</v>
      </c>
      <c r="E3458" s="120">
        <f>_xll.xlShmInterpRateFwd($E$3&amp;T(CalculationTrigger),C3458,,5,C3459)</f>
        <v>1.1104777454034381E-2</v>
      </c>
      <c r="F3458" s="121">
        <f>_xll.xlShmInterpRateFwd($F$3&amp;T(CalculationTrigger),C3458,,5,C3459)</f>
        <v>1.0693851088158826E-2</v>
      </c>
      <c r="G3458" s="148">
        <f>_xll.xlShmInterpDisc($G$3&amp;T(CalculationTrigger),C3458)</f>
        <v>0.51215648376760481</v>
      </c>
      <c r="H3458" s="149">
        <f>_xll.xlShmInterpDisc($H$3&amp;T(CalculationTrigger),C3458)</f>
        <v>0.51374134382743408</v>
      </c>
      <c r="I3458" s="150">
        <f>_xll.xlShmInterpDisc($I$3&amp;T(CalculationTrigger),C3458)</f>
        <v>0.52236274318681619</v>
      </c>
      <c r="J3458" s="157">
        <f t="shared" si="159"/>
        <v>6.3027031721497206E-5</v>
      </c>
      <c r="K3458" s="158">
        <f t="shared" si="160"/>
        <v>0</v>
      </c>
      <c r="L3458" s="159">
        <f t="shared" si="161"/>
        <v>-3.3948774215927449E-4</v>
      </c>
    </row>
    <row r="3459" spans="2:12" x14ac:dyDescent="0.2">
      <c r="B3459" s="112" t="s">
        <v>2</v>
      </c>
      <c r="C3459" s="113">
        <f>_xll.qlCalendarAdvance("TARGET",C3458,B3459,"mf")</f>
        <v>60728</v>
      </c>
      <c r="D3459" s="120">
        <f>_xll.xlShmInterpRateFwd($D$3&amp;T(CalculationTrigger),C3459,,5,C3460)</f>
        <v>1.1186566215078669E-2</v>
      </c>
      <c r="E3459" s="120">
        <f>_xll.xlShmInterpRateFwd($E$3&amp;T(CalculationTrigger),C3459,,5,C3460)</f>
        <v>1.1112271051009781E-2</v>
      </c>
      <c r="F3459" s="121">
        <f>_xll.xlShmInterpRateFwd($F$3&amp;T(CalculationTrigger),C3459,,5,C3460)</f>
        <v>1.0702514624420522E-2</v>
      </c>
      <c r="G3459" s="148">
        <f>_xll.xlShmInterpDisc($G$3&amp;T(CalculationTrigger),C3459)</f>
        <v>0.51204670256893448</v>
      </c>
      <c r="H3459" s="149">
        <f>_xll.xlShmInterpDisc($H$3&amp;T(CalculationTrigger),C3459)</f>
        <v>0.51363195648499482</v>
      </c>
      <c r="I3459" s="150">
        <f>_xll.xlShmInterpDisc($I$3&amp;T(CalculationTrigger),C3459)</f>
        <v>0.52225563505547745</v>
      </c>
      <c r="J3459" s="157">
        <f t="shared" si="159"/>
        <v>6.3031506942192312E-5</v>
      </c>
      <c r="K3459" s="158">
        <f t="shared" si="160"/>
        <v>0</v>
      </c>
      <c r="L3459" s="159">
        <f t="shared" si="161"/>
        <v>-3.3951564546799164E-4</v>
      </c>
    </row>
    <row r="3460" spans="2:12" x14ac:dyDescent="0.2">
      <c r="B3460" s="112" t="s">
        <v>2</v>
      </c>
      <c r="C3460" s="113">
        <f>_xll.qlCalendarAdvance("TARGET",C3459,B3460,"mf")</f>
        <v>60735</v>
      </c>
      <c r="D3460" s="120">
        <f>_xll.xlShmInterpRateFwd($D$3&amp;T(CalculationTrigger),C3460,,5,C3461)</f>
        <v>1.1193922777607083E-2</v>
      </c>
      <c r="E3460" s="120">
        <f>_xll.xlShmInterpRateFwd($E$3&amp;T(CalculationTrigger),C3460,,5,C3461)</f>
        <v>1.1119820091331178E-2</v>
      </c>
      <c r="F3460" s="121">
        <f>_xll.xlShmInterpRateFwd($F$3&amp;T(CalculationTrigger),C3460,,5,C3461)</f>
        <v>1.0711240251240262E-2</v>
      </c>
      <c r="G3460" s="148">
        <f>_xll.xlShmInterpDisc($G$3&amp;T(CalculationTrigger),C3460)</f>
        <v>0.51193687322616188</v>
      </c>
      <c r="H3460" s="149">
        <f>_xll.xlShmInterpDisc($H$3&amp;T(CalculationTrigger),C3460)</f>
        <v>0.51352251864958054</v>
      </c>
      <c r="I3460" s="150">
        <f>_xll.xlShmInterpDisc($I$3&amp;T(CalculationTrigger),C3460)</f>
        <v>0.52214846214899557</v>
      </c>
      <c r="J3460" s="157">
        <f t="shared" si="159"/>
        <v>6.3035903793746598E-5</v>
      </c>
      <c r="K3460" s="158">
        <f t="shared" si="160"/>
        <v>0</v>
      </c>
      <c r="L3460" s="159">
        <f t="shared" si="161"/>
        <v>-3.3954306969288545E-4</v>
      </c>
    </row>
    <row r="3461" spans="2:12" x14ac:dyDescent="0.2">
      <c r="B3461" s="112" t="s">
        <v>2</v>
      </c>
      <c r="C3461" s="113">
        <f>_xll.qlCalendarAdvance("TARGET",C3460,B3461,"mf")</f>
        <v>60742</v>
      </c>
      <c r="D3461" s="120">
        <f>_xll.xlShmInterpRateFwd($D$3&amp;T(CalculationTrigger),C3461,,5,C3462)</f>
        <v>1.1201333933418201E-2</v>
      </c>
      <c r="E3461" s="120">
        <f>_xll.xlShmInterpRateFwd($E$3&amp;T(CalculationTrigger),C3461,,5,C3462)</f>
        <v>1.1127424644365079E-2</v>
      </c>
      <c r="F3461" s="121">
        <f>_xll.xlShmInterpRateFwd($F$3&amp;T(CalculationTrigger),C3461,,5,C3462)</f>
        <v>1.0720028046128779E-2</v>
      </c>
      <c r="G3461" s="148">
        <f>_xll.xlShmInterpDisc($G$3&amp;T(CalculationTrigger),C3461)</f>
        <v>0.51182699524527997</v>
      </c>
      <c r="H3461" s="149">
        <f>_xll.xlShmInterpDisc($H$3&amp;T(CalculationTrigger),C3461)</f>
        <v>0.51341302981761117</v>
      </c>
      <c r="I3461" s="150">
        <f>_xll.xlShmInterpDisc($I$3&amp;T(CalculationTrigger),C3461)</f>
        <v>0.52204122389477281</v>
      </c>
      <c r="J3461" s="157">
        <f t="shared" ref="J3461:J3524" si="162">-365*LN(G3461/$H3461)/($C3461-$C$4)</f>
        <v>6.3040222009232334E-5</v>
      </c>
      <c r="K3461" s="158">
        <f t="shared" ref="K3461:K3524" si="163">-365*LN(H3461/$H3461)/($C3461-$C$4)</f>
        <v>0</v>
      </c>
      <c r="L3461" s="159">
        <f t="shared" ref="L3461:L3524" si="164">-365*LN(I3461/$H3461)/($C3461-$C$4)</f>
        <v>-3.3957001279863599E-4</v>
      </c>
    </row>
    <row r="3462" spans="2:12" x14ac:dyDescent="0.2">
      <c r="B3462" s="112" t="s">
        <v>2</v>
      </c>
      <c r="C3462" s="113">
        <f>_xll.qlCalendarAdvance("TARGET",C3461,B3462,"mf")</f>
        <v>60749</v>
      </c>
      <c r="D3462" s="120">
        <f>_xll.xlShmInterpRateFwd($D$3&amp;T(CalculationTrigger),C3462,,5,C3463)</f>
        <v>1.1208799750799929E-2</v>
      </c>
      <c r="E3462" s="120">
        <f>_xll.xlShmInterpRateFwd($E$3&amp;T(CalculationTrigger),C3462,,5,C3463)</f>
        <v>1.1135084779507386E-2</v>
      </c>
      <c r="F3462" s="121">
        <f>_xll.xlShmInterpRateFwd($F$3&amp;T(CalculationTrigger),C3462,,5,C3463)</f>
        <v>1.072887808664947E-2</v>
      </c>
      <c r="G3462" s="148">
        <f>_xll.xlShmInterpDisc($G$3&amp;T(CalculationTrigger),C3462)</f>
        <v>0.51171706813208262</v>
      </c>
      <c r="H3462" s="149">
        <f>_xll.xlShmInterpDisc($H$3&amp;T(CalculationTrigger),C3462)</f>
        <v>0.5133034894853028</v>
      </c>
      <c r="I3462" s="150">
        <f>_xll.xlShmInterpDisc($I$3&amp;T(CalculationTrigger),C3462)</f>
        <v>0.52193391971996905</v>
      </c>
      <c r="J3462" s="157">
        <f t="shared" si="162"/>
        <v>6.3044461321731617E-5</v>
      </c>
      <c r="K3462" s="158">
        <f t="shared" si="163"/>
        <v>0</v>
      </c>
      <c r="L3462" s="159">
        <f t="shared" si="164"/>
        <v>-3.3959647274992932E-4</v>
      </c>
    </row>
    <row r="3463" spans="2:12" x14ac:dyDescent="0.2">
      <c r="B3463" s="112" t="s">
        <v>2</v>
      </c>
      <c r="C3463" s="113">
        <f>_xll.qlCalendarAdvance("TARGET",C3462,B3463,"mf")</f>
        <v>60756</v>
      </c>
      <c r="D3463" s="120">
        <f>_xll.xlShmInterpRateFwd($D$3&amp;T(CalculationTrigger),C3463,,5,C3464)</f>
        <v>1.1216320298110078E-2</v>
      </c>
      <c r="E3463" s="120">
        <f>_xll.xlShmInterpRateFwd($E$3&amp;T(CalculationTrigger),C3463,,5,C3464)</f>
        <v>1.1142800566166015E-2</v>
      </c>
      <c r="F3463" s="121">
        <f>_xll.xlShmInterpRateFwd($F$3&amp;T(CalculationTrigger),C3463,,5,C3464)</f>
        <v>1.0737790450319954E-2</v>
      </c>
      <c r="G3463" s="148">
        <f>_xll.xlShmInterpDisc($G$3&amp;T(CalculationTrigger),C3463)</f>
        <v>0.51160709139216609</v>
      </c>
      <c r="H3463" s="149">
        <f>_xll.xlShmInterpDisc($H$3&amp;T(CalculationTrigger),C3463)</f>
        <v>0.51319389714866848</v>
      </c>
      <c r="I3463" s="150">
        <f>_xll.xlShmInterpDisc($I$3&amp;T(CalculationTrigger),C3463)</f>
        <v>0.52182654905150316</v>
      </c>
      <c r="J3463" s="157">
        <f t="shared" si="162"/>
        <v>6.3048621464311405E-5</v>
      </c>
      <c r="K3463" s="158">
        <f t="shared" si="163"/>
        <v>0</v>
      </c>
      <c r="L3463" s="159">
        <f t="shared" si="164"/>
        <v>-3.3962244751144813E-4</v>
      </c>
    </row>
    <row r="3464" spans="2:12" x14ac:dyDescent="0.2">
      <c r="B3464" s="112" t="s">
        <v>2</v>
      </c>
      <c r="C3464" s="113">
        <f>_xll.qlCalendarAdvance("TARGET",C3463,B3464,"mf")</f>
        <v>60763</v>
      </c>
      <c r="D3464" s="120">
        <f>_xll.xlShmInterpRateFwd($D$3&amp;T(CalculationTrigger),C3464,,5,C3465)</f>
        <v>1.1223895643620021E-2</v>
      </c>
      <c r="E3464" s="120">
        <f>_xll.xlShmInterpRateFwd($E$3&amp;T(CalculationTrigger),C3464,,5,C3465)</f>
        <v>1.1150572073691412E-2</v>
      </c>
      <c r="F3464" s="121">
        <f>_xll.xlShmInterpRateFwd($F$3&amp;T(CalculationTrigger),C3464,,5,C3465)</f>
        <v>1.0746765214681568E-2</v>
      </c>
      <c r="G3464" s="148">
        <f>_xll.xlShmInterpDisc($G$3&amp;T(CalculationTrigger),C3464)</f>
        <v>0.5114970645309298</v>
      </c>
      <c r="H3464" s="149">
        <f>_xll.xlShmInterpDisc($H$3&amp;T(CalculationTrigger),C3464)</f>
        <v>0.51308425230351939</v>
      </c>
      <c r="I3464" s="150">
        <f>_xll.xlShmInterpDisc($I$3&amp;T(CalculationTrigger),C3464)</f>
        <v>0.52171911131605475</v>
      </c>
      <c r="J3464" s="157">
        <f t="shared" si="162"/>
        <v>6.3052702170039471E-5</v>
      </c>
      <c r="K3464" s="158">
        <f t="shared" si="163"/>
        <v>0</v>
      </c>
      <c r="L3464" s="159">
        <f t="shared" si="164"/>
        <v>-3.3964793504788032E-4</v>
      </c>
    </row>
    <row r="3465" spans="2:12" x14ac:dyDescent="0.2">
      <c r="B3465" s="112" t="s">
        <v>2</v>
      </c>
      <c r="C3465" s="113">
        <f>_xll.qlCalendarAdvance("TARGET",C3464,B3465,"mf")</f>
        <v>60770</v>
      </c>
      <c r="D3465" s="120">
        <f>_xll.xlShmInterpRateFwd($D$3&amp;T(CalculationTrigger),C3465,,5,C3466)</f>
        <v>1.1231525855676839E-2</v>
      </c>
      <c r="E3465" s="120">
        <f>_xll.xlShmInterpRateFwd($E$3&amp;T(CalculationTrigger),C3465,,5,C3466)</f>
        <v>1.1158399371480788E-2</v>
      </c>
      <c r="F3465" s="121">
        <f>_xll.xlShmInterpRateFwd($F$3&amp;T(CalculationTrigger),C3465,,5,C3466)</f>
        <v>1.0755802457264622E-2</v>
      </c>
      <c r="G3465" s="148">
        <f>_xll.xlShmInterpDisc($G$3&amp;T(CalculationTrigger),C3465)</f>
        <v>0.5113869870535781</v>
      </c>
      <c r="H3465" s="149">
        <f>_xll.xlShmInterpDisc($H$3&amp;T(CalculationTrigger),C3465)</f>
        <v>0.5129745544454668</v>
      </c>
      <c r="I3465" s="150">
        <f>_xll.xlShmInterpDisc($I$3&amp;T(CalculationTrigger),C3465)</f>
        <v>0.52161160594006561</v>
      </c>
      <c r="J3465" s="157">
        <f t="shared" si="162"/>
        <v>6.3056703171997952E-5</v>
      </c>
      <c r="K3465" s="158">
        <f t="shared" si="163"/>
        <v>0</v>
      </c>
      <c r="L3465" s="159">
        <f t="shared" si="164"/>
        <v>-3.3967293332390493E-4</v>
      </c>
    </row>
    <row r="3466" spans="2:12" x14ac:dyDescent="0.2">
      <c r="B3466" s="112" t="s">
        <v>2</v>
      </c>
      <c r="C3466" s="113">
        <f>_xll.qlCalendarAdvance("TARGET",C3465,B3466,"mf")</f>
        <v>60777</v>
      </c>
      <c r="D3466" s="120">
        <f>_xll.xlShmInterpRateFwd($D$3&amp;T(CalculationTrigger),C3466,,5,C3467)</f>
        <v>1.1239211002593291E-2</v>
      </c>
      <c r="E3466" s="120">
        <f>_xll.xlShmInterpRateFwd($E$3&amp;T(CalculationTrigger),C3466,,5,C3467)</f>
        <v>1.116628252893759E-2</v>
      </c>
      <c r="F3466" s="121">
        <f>_xll.xlShmInterpRateFwd($F$3&amp;T(CalculationTrigger),C3466,,5,C3467)</f>
        <v>1.0764902255599977E-2</v>
      </c>
      <c r="G3466" s="148">
        <f>_xll.xlShmInterpDisc($G$3&amp;T(CalculationTrigger),C3466)</f>
        <v>0.51127685846512105</v>
      </c>
      <c r="H3466" s="149">
        <f>_xll.xlShmInterpDisc($H$3&amp;T(CalculationTrigger),C3466)</f>
        <v>0.51286480306992266</v>
      </c>
      <c r="I3466" s="150">
        <f>_xll.xlShmInterpDisc($I$3&amp;T(CalculationTrigger),C3466)</f>
        <v>0.52150403234974141</v>
      </c>
      <c r="J3466" s="157">
        <f t="shared" si="162"/>
        <v>6.3060624203253941E-5</v>
      </c>
      <c r="K3466" s="158">
        <f t="shared" si="163"/>
        <v>0</v>
      </c>
      <c r="L3466" s="159">
        <f t="shared" si="164"/>
        <v>-3.3969744030420951E-4</v>
      </c>
    </row>
    <row r="3467" spans="2:12" x14ac:dyDescent="0.2">
      <c r="B3467" s="112" t="s">
        <v>2</v>
      </c>
      <c r="C3467" s="113">
        <f>_xll.qlCalendarAdvance("TARGET",C3466,B3467,"mf")</f>
        <v>60784</v>
      </c>
      <c r="D3467" s="120">
        <f>_xll.xlShmInterpRateFwd($D$3&amp;T(CalculationTrigger),C3467,,5,C3468)</f>
        <v>1.124695115270573E-2</v>
      </c>
      <c r="E3467" s="120">
        <f>_xll.xlShmInterpRateFwd($E$3&amp;T(CalculationTrigger),C3467,,5,C3468)</f>
        <v>1.1174221615459919E-2</v>
      </c>
      <c r="F3467" s="121">
        <f>_xll.xlShmInterpRateFwd($F$3&amp;T(CalculationTrigger),C3467,,5,C3468)</f>
        <v>1.0774064687294346E-2</v>
      </c>
      <c r="G3467" s="148">
        <f>_xll.xlShmInterpDisc($G$3&amp;T(CalculationTrigger),C3467)</f>
        <v>0.51116667827037576</v>
      </c>
      <c r="H3467" s="149">
        <f>_xll.xlShmInterpDisc($H$3&amp;T(CalculationTrigger),C3467)</f>
        <v>0.51275499767210098</v>
      </c>
      <c r="I3467" s="150">
        <f>_xll.xlShmInterpDisc($I$3&amp;T(CalculationTrigger),C3467)</f>
        <v>0.52139638997105309</v>
      </c>
      <c r="J3467" s="157">
        <f t="shared" si="162"/>
        <v>6.3064464996882095E-5</v>
      </c>
      <c r="K3467" s="158">
        <f t="shared" si="163"/>
        <v>0</v>
      </c>
      <c r="L3467" s="159">
        <f t="shared" si="164"/>
        <v>-3.3972145395347645E-4</v>
      </c>
    </row>
    <row r="3468" spans="2:12" x14ac:dyDescent="0.2">
      <c r="B3468" s="112" t="s">
        <v>2</v>
      </c>
      <c r="C3468" s="113">
        <f>_xll.qlCalendarAdvance("TARGET",C3467,B3468,"mf")</f>
        <v>60791</v>
      </c>
      <c r="D3468" s="120">
        <f>_xll.xlShmInterpRateFwd($D$3&amp;T(CalculationTrigger),C3468,,5,C3469)</f>
        <v>1.1254746374287234E-2</v>
      </c>
      <c r="E3468" s="120">
        <f>_xll.xlShmInterpRateFwd($E$3&amp;T(CalculationTrigger),C3468,,5,C3469)</f>
        <v>1.118221670037102E-2</v>
      </c>
      <c r="F3468" s="121">
        <f>_xll.xlShmInterpRateFwd($F$3&amp;T(CalculationTrigger),C3468,,5,C3469)</f>
        <v>1.0783289829746507E-2</v>
      </c>
      <c r="G3468" s="148">
        <f>_xll.xlShmInterpDisc($G$3&amp;T(CalculationTrigger),C3468)</f>
        <v>0.51105644597396749</v>
      </c>
      <c r="H3468" s="149">
        <f>_xll.xlShmInterpDisc($H$3&amp;T(CalculationTrigger),C3468)</f>
        <v>0.51264513774701903</v>
      </c>
      <c r="I3468" s="150">
        <f>_xll.xlShmInterpDisc($I$3&amp;T(CalculationTrigger),C3468)</f>
        <v>0.52128867822973801</v>
      </c>
      <c r="J3468" s="157">
        <f t="shared" si="162"/>
        <v>6.3068225285953439E-5</v>
      </c>
      <c r="K3468" s="158">
        <f t="shared" si="163"/>
        <v>0</v>
      </c>
      <c r="L3468" s="159">
        <f t="shared" si="164"/>
        <v>-3.3974497223638673E-4</v>
      </c>
    </row>
    <row r="3469" spans="2:12" x14ac:dyDescent="0.2">
      <c r="B3469" s="112" t="s">
        <v>2</v>
      </c>
      <c r="C3469" s="113">
        <f>_xll.qlCalendarAdvance("TARGET",C3468,B3469,"mf")</f>
        <v>60798</v>
      </c>
      <c r="D3469" s="120">
        <f>_xll.xlShmInterpRateFwd($D$3&amp;T(CalculationTrigger),C3469,,5,C3470)</f>
        <v>1.1262596735692387E-2</v>
      </c>
      <c r="E3469" s="120">
        <f>_xll.xlShmInterpRateFwd($E$3&amp;T(CalculationTrigger),C3469,,5,C3470)</f>
        <v>1.1190267853122009E-2</v>
      </c>
      <c r="F3469" s="121">
        <f>_xll.xlShmInterpRateFwd($F$3&amp;T(CalculationTrigger),C3469,,5,C3470)</f>
        <v>1.0792577760616418E-2</v>
      </c>
      <c r="G3469" s="148">
        <f>_xll.xlShmInterpDisc($G$3&amp;T(CalculationTrigger),C3469)</f>
        <v>0.51094616108033153</v>
      </c>
      <c r="H3469" s="149">
        <f>_xll.xlShmInterpDisc($H$3&amp;T(CalculationTrigger),C3469)</f>
        <v>0.51253522278949948</v>
      </c>
      <c r="I3469" s="150">
        <f>_xll.xlShmInterpDisc($I$3&amp;T(CalculationTrigger),C3469)</f>
        <v>0.52118089655130329</v>
      </c>
      <c r="J3469" s="157">
        <f t="shared" si="162"/>
        <v>6.3071904803544269E-5</v>
      </c>
      <c r="K3469" s="158">
        <f t="shared" si="163"/>
        <v>0</v>
      </c>
      <c r="L3469" s="159">
        <f t="shared" si="164"/>
        <v>-3.3976799311763309E-4</v>
      </c>
    </row>
    <row r="3470" spans="2:12" x14ac:dyDescent="0.2">
      <c r="B3470" s="112" t="s">
        <v>2</v>
      </c>
      <c r="C3470" s="113">
        <f>_xll.qlCalendarAdvance("TARGET",C3469,B3470,"mf")</f>
        <v>60805</v>
      </c>
      <c r="D3470" s="120">
        <f>_xll.xlShmInterpRateFwd($D$3&amp;T(CalculationTrigger),C3470,,5,C3471)</f>
        <v>1.1270502305247249E-2</v>
      </c>
      <c r="E3470" s="120">
        <f>_xll.xlShmInterpRateFwd($E$3&amp;T(CalculationTrigger),C3470,,5,C3471)</f>
        <v>1.1198375143083363E-2</v>
      </c>
      <c r="F3470" s="121">
        <f>_xll.xlShmInterpRateFwd($F$3&amp;T(CalculationTrigger),C3470,,5,C3471)</f>
        <v>1.0801928557402434E-2</v>
      </c>
      <c r="G3470" s="148">
        <f>_xll.xlShmInterpDisc($G$3&amp;T(CalculationTrigger),C3470)</f>
        <v>0.51083582309371356</v>
      </c>
      <c r="H3470" s="149">
        <f>_xll.xlShmInterpDisc($H$3&amp;T(CalculationTrigger),C3470)</f>
        <v>0.51242525229417035</v>
      </c>
      <c r="I3470" s="150">
        <f>_xll.xlShmInterpDisc($I$3&amp;T(CalculationTrigger),C3470)</f>
        <v>0.52107304436102497</v>
      </c>
      <c r="J3470" s="157">
        <f t="shared" si="162"/>
        <v>6.3075503282727276E-5</v>
      </c>
      <c r="K3470" s="158">
        <f t="shared" si="163"/>
        <v>0</v>
      </c>
      <c r="L3470" s="159">
        <f t="shared" si="164"/>
        <v>-3.3979051456189247E-4</v>
      </c>
    </row>
    <row r="3471" spans="2:12" x14ac:dyDescent="0.2">
      <c r="B3471" s="112" t="s">
        <v>2</v>
      </c>
      <c r="C3471" s="113">
        <f>_xll.qlCalendarAdvance("TARGET",C3470,B3471,"mf")</f>
        <v>60812</v>
      </c>
      <c r="D3471" s="120">
        <f>_xll.xlShmInterpRateFwd($D$3&amp;T(CalculationTrigger),C3471,,5,C3472)</f>
        <v>1.1278463151231984E-2</v>
      </c>
      <c r="E3471" s="120">
        <f>_xll.xlShmInterpRateFwd($E$3&amp;T(CalculationTrigger),C3471,,5,C3472)</f>
        <v>1.1206538639637588E-2</v>
      </c>
      <c r="F3471" s="121">
        <f>_xll.xlShmInterpRateFwd($F$3&amp;T(CalculationTrigger),C3471,,5,C3472)</f>
        <v>1.0811342297632438E-2</v>
      </c>
      <c r="G3471" s="148">
        <f>_xll.xlShmInterpDisc($G$3&amp;T(CalculationTrigger),C3471)</f>
        <v>0.51072543151817129</v>
      </c>
      <c r="H3471" s="149">
        <f>_xll.xlShmInterpDisc($H$3&amp;T(CalculationTrigger),C3471)</f>
        <v>0.51231522575546717</v>
      </c>
      <c r="I3471" s="150">
        <f>_xll.xlShmInterpDisc($I$3&amp;T(CalculationTrigger),C3471)</f>
        <v>0.52096512108395121</v>
      </c>
      <c r="J3471" s="157">
        <f t="shared" si="162"/>
        <v>6.3079020456578174E-5</v>
      </c>
      <c r="K3471" s="158">
        <f t="shared" si="163"/>
        <v>0</v>
      </c>
      <c r="L3471" s="159">
        <f t="shared" si="164"/>
        <v>-3.3981253453385239E-4</v>
      </c>
    </row>
    <row r="3472" spans="2:12" x14ac:dyDescent="0.2">
      <c r="B3472" s="112" t="s">
        <v>2</v>
      </c>
      <c r="C3472" s="113">
        <f>_xll.qlCalendarAdvance("TARGET",C3471,B3472,"mf")</f>
        <v>60819</v>
      </c>
      <c r="D3472" s="120">
        <f>_xll.xlShmInterpRateFwd($D$3&amp;T(CalculationTrigger),C3472,,5,C3473)</f>
        <v>1.1286479341990896E-2</v>
      </c>
      <c r="E3472" s="120">
        <f>_xll.xlShmInterpRateFwd($E$3&amp;T(CalculationTrigger),C3472,,5,C3473)</f>
        <v>1.1214758412156059E-2</v>
      </c>
      <c r="F3472" s="121">
        <f>_xll.xlShmInterpRateFwd($F$3&amp;T(CalculationTrigger),C3472,,5,C3473)</f>
        <v>1.0820819058829088E-2</v>
      </c>
      <c r="G3472" s="148">
        <f>_xll.xlShmInterpDisc($G$3&amp;T(CalculationTrigger),C3472)</f>
        <v>0.51061498585757614</v>
      </c>
      <c r="H3472" s="149">
        <f>_xll.xlShmInterpDisc($H$3&amp;T(CalculationTrigger),C3472)</f>
        <v>0.51220514266763406</v>
      </c>
      <c r="I3472" s="150">
        <f>_xll.xlShmInterpDisc($I$3&amp;T(CalculationTrigger),C3472)</f>
        <v>0.52085712614490354</v>
      </c>
      <c r="J3472" s="157">
        <f t="shared" si="162"/>
        <v>6.3082456058157808E-5</v>
      </c>
      <c r="K3472" s="158">
        <f t="shared" si="163"/>
        <v>0</v>
      </c>
      <c r="L3472" s="159">
        <f t="shared" si="164"/>
        <v>-3.3983405099819277E-4</v>
      </c>
    </row>
    <row r="3473" spans="2:12" x14ac:dyDescent="0.2">
      <c r="B3473" s="112" t="s">
        <v>2</v>
      </c>
      <c r="C3473" s="113">
        <f>_xll.qlCalendarAdvance("TARGET",C3472,B3473,"mf")</f>
        <v>60826</v>
      </c>
      <c r="D3473" s="120">
        <f>_xll.xlShmInterpRateFwd($D$3&amp;T(CalculationTrigger),C3473,,5,C3474)</f>
        <v>1.1294550945851347E-2</v>
      </c>
      <c r="E3473" s="120">
        <f>_xll.xlShmInterpRateFwd($E$3&amp;T(CalculationTrigger),C3473,,5,C3474)</f>
        <v>1.1223034530068515E-2</v>
      </c>
      <c r="F3473" s="121">
        <f>_xll.xlShmInterpRateFwd($F$3&amp;T(CalculationTrigger),C3473,,5,C3474)</f>
        <v>1.0830358918585107E-2</v>
      </c>
      <c r="G3473" s="148">
        <f>_xll.xlShmInterpDisc($G$3&amp;T(CalculationTrigger),C3473)</f>
        <v>0.51050448561561379</v>
      </c>
      <c r="H3473" s="149">
        <f>_xll.xlShmInterpDisc($H$3&amp;T(CalculationTrigger),C3473)</f>
        <v>0.51209500252472528</v>
      </c>
      <c r="I3473" s="150">
        <f>_xll.xlShmInterpDisc($I$3&amp;T(CalculationTrigger),C3473)</f>
        <v>0.52074905896847867</v>
      </c>
      <c r="J3473" s="157">
        <f t="shared" si="162"/>
        <v>6.3085809820554958E-5</v>
      </c>
      <c r="K3473" s="158">
        <f t="shared" si="163"/>
        <v>0</v>
      </c>
      <c r="L3473" s="159">
        <f t="shared" si="164"/>
        <v>-3.3985506191960287E-4</v>
      </c>
    </row>
    <row r="3474" spans="2:12" x14ac:dyDescent="0.2">
      <c r="B3474" s="112" t="s">
        <v>2</v>
      </c>
      <c r="C3474" s="113">
        <f>_xll.qlCalendarAdvance("TARGET",C3473,B3474,"mf")</f>
        <v>60833</v>
      </c>
      <c r="D3474" s="120">
        <f>_xll.xlShmInterpRateFwd($D$3&amp;T(CalculationTrigger),C3474,,5,C3475)</f>
        <v>1.1302678031100601E-2</v>
      </c>
      <c r="E3474" s="120">
        <f>_xll.xlShmInterpRateFwd($E$3&amp;T(CalculationTrigger),C3474,,5,C3475)</f>
        <v>1.1231367062718283E-2</v>
      </c>
      <c r="F3474" s="121">
        <f>_xll.xlShmInterpRateFwd($F$3&amp;T(CalculationTrigger),C3474,,5,C3475)</f>
        <v>1.0839961954372172E-2</v>
      </c>
      <c r="G3474" s="148">
        <f>_xll.xlShmInterpDisc($G$3&amp;T(CalculationTrigger),C3474)</f>
        <v>0.51039393029578572</v>
      </c>
      <c r="H3474" s="149">
        <f>_xll.xlShmInterpDisc($H$3&amp;T(CalculationTrigger),C3474)</f>
        <v>0.51198480482060582</v>
      </c>
      <c r="I3474" s="150">
        <f>_xll.xlShmInterpDisc($I$3&amp;T(CalculationTrigger),C3474)</f>
        <v>0.52064091897904929</v>
      </c>
      <c r="J3474" s="157">
        <f t="shared" si="162"/>
        <v>6.3089081476829927E-5</v>
      </c>
      <c r="K3474" s="158">
        <f t="shared" si="163"/>
        <v>0</v>
      </c>
      <c r="L3474" s="159">
        <f t="shared" si="164"/>
        <v>-3.3987556526276353E-4</v>
      </c>
    </row>
    <row r="3475" spans="2:12" x14ac:dyDescent="0.2">
      <c r="B3475" s="112" t="s">
        <v>2</v>
      </c>
      <c r="C3475" s="113">
        <f>_xll.qlCalendarAdvance("TARGET",C3474,B3475,"mf")</f>
        <v>60840</v>
      </c>
      <c r="D3475" s="120">
        <f>_xll.xlShmInterpRateFwd($D$3&amp;T(CalculationTrigger),C3475,,5,C3476)</f>
        <v>1.1310860666101647E-2</v>
      </c>
      <c r="E3475" s="120">
        <f>_xll.xlShmInterpRateFwd($E$3&amp;T(CalculationTrigger),C3475,,5,C3476)</f>
        <v>1.123975607953601E-2</v>
      </c>
      <c r="F3475" s="121">
        <f>_xll.xlShmInterpRateFwd($F$3&amp;T(CalculationTrigger),C3475,,5,C3476)</f>
        <v>1.0849628243807311E-2</v>
      </c>
      <c r="G3475" s="148">
        <f>_xll.xlShmInterpDisc($G$3&amp;T(CalculationTrigger),C3475)</f>
        <v>0.51028331940141081</v>
      </c>
      <c r="H3475" s="149">
        <f>_xll.xlShmInterpDisc($H$3&amp;T(CalculationTrigger),C3475)</f>
        <v>0.51187454904895369</v>
      </c>
      <c r="I3475" s="150">
        <f>_xll.xlShmInterpDisc($I$3&amp;T(CalculationTrigger),C3475)</f>
        <v>0.52053270560076703</v>
      </c>
      <c r="J3475" s="157">
        <f t="shared" si="162"/>
        <v>6.309227076006202E-5</v>
      </c>
      <c r="K3475" s="158">
        <f t="shared" si="163"/>
        <v>0</v>
      </c>
      <c r="L3475" s="159">
        <f t="shared" si="164"/>
        <v>-3.3989555899236357E-4</v>
      </c>
    </row>
    <row r="3476" spans="2:12" x14ac:dyDescent="0.2">
      <c r="B3476" s="112" t="s">
        <v>2</v>
      </c>
      <c r="C3476" s="113">
        <f>_xll.qlCalendarAdvance("TARGET",C3475,B3476,"mf")</f>
        <v>60847</v>
      </c>
      <c r="D3476" s="120">
        <f>_xll.xlShmInterpRateFwd($D$3&amp;T(CalculationTrigger),C3476,,5,C3477)</f>
        <v>1.131909891911367E-2</v>
      </c>
      <c r="E3476" s="120">
        <f>_xll.xlShmInterpRateFwd($E$3&amp;T(CalculationTrigger),C3476,,5,C3477)</f>
        <v>1.1248201649860136E-2</v>
      </c>
      <c r="F3476" s="121">
        <f>_xll.xlShmInterpRateFwd($F$3&amp;T(CalculationTrigger),C3476,,5,C3477)</f>
        <v>1.0859357864340186E-2</v>
      </c>
      <c r="G3476" s="148">
        <f>_xll.xlShmInterpDisc($G$3&amp;T(CalculationTrigger),C3476)</f>
        <v>0.51017265243562593</v>
      </c>
      <c r="H3476" s="149">
        <f>_xll.xlShmInterpDisc($H$3&amp;T(CalculationTrigger),C3476)</f>
        <v>0.51176423470326038</v>
      </c>
      <c r="I3476" s="150">
        <f>_xll.xlShmInterpDisc($I$3&amp;T(CalculationTrigger),C3476)</f>
        <v>0.52042441825756247</v>
      </c>
      <c r="J3476" s="157">
        <f t="shared" si="162"/>
        <v>6.3095377403324593E-5</v>
      </c>
      <c r="K3476" s="158">
        <f t="shared" si="163"/>
        <v>0</v>
      </c>
      <c r="L3476" s="159">
        <f t="shared" si="164"/>
        <v>-3.3991504107307814E-4</v>
      </c>
    </row>
    <row r="3477" spans="2:12" x14ac:dyDescent="0.2">
      <c r="B3477" s="112" t="s">
        <v>2</v>
      </c>
      <c r="C3477" s="113">
        <f>_xll.qlCalendarAdvance("TARGET",C3476,B3477,"mf")</f>
        <v>60854</v>
      </c>
      <c r="D3477" s="120">
        <f>_xll.xlShmInterpRateFwd($D$3&amp;T(CalculationTrigger),C3477,,5,C3478)</f>
        <v>1.1327392858541079E-2</v>
      </c>
      <c r="E3477" s="120">
        <f>_xll.xlShmInterpRateFwd($E$3&amp;T(CalculationTrigger),C3477,,5,C3478)</f>
        <v>1.1256703843133804E-2</v>
      </c>
      <c r="F3477" s="121">
        <f>_xll.xlShmInterpRateFwd($F$3&amp;T(CalculationTrigger),C3477,,5,C3478)</f>
        <v>1.0869150893577397E-2</v>
      </c>
      <c r="G3477" s="148">
        <f>_xll.xlShmInterpDisc($G$3&amp;T(CalculationTrigger),C3477)</f>
        <v>0.51006192890138824</v>
      </c>
      <c r="H3477" s="149">
        <f>_xll.xlShmInterpDisc($H$3&amp;T(CalculationTrigger),C3477)</f>
        <v>0.51165386127683299</v>
      </c>
      <c r="I3477" s="150">
        <f>_xll.xlShmInterpDisc($I$3&amp;T(CalculationTrigger),C3477)</f>
        <v>0.52031605637314871</v>
      </c>
      <c r="J3477" s="157">
        <f t="shared" si="162"/>
        <v>6.3098401139682992E-5</v>
      </c>
      <c r="K3477" s="158">
        <f t="shared" si="163"/>
        <v>0</v>
      </c>
      <c r="L3477" s="159">
        <f t="shared" si="164"/>
        <v>-3.3993400946959851E-4</v>
      </c>
    </row>
    <row r="3478" spans="2:12" x14ac:dyDescent="0.2">
      <c r="B3478" s="112" t="s">
        <v>2</v>
      </c>
      <c r="C3478" s="113">
        <f>_xll.qlCalendarAdvance("TARGET",C3477,B3478,"mf")</f>
        <v>60861</v>
      </c>
      <c r="D3478" s="120">
        <f>_xll.xlShmInterpRateFwd($D$3&amp;T(CalculationTrigger),C3478,,5,C3479)</f>
        <v>1.1335742552626571E-2</v>
      </c>
      <c r="E3478" s="120">
        <f>_xll.xlShmInterpRateFwd($E$3&amp;T(CalculationTrigger),C3478,,5,C3479)</f>
        <v>1.1265262728725335E-2</v>
      </c>
      <c r="F3478" s="121">
        <f>_xll.xlShmInterpRateFwd($F$3&amp;T(CalculationTrigger),C3478,,5,C3479)</f>
        <v>1.0879007409056627E-2</v>
      </c>
      <c r="G3478" s="148">
        <f>_xll.xlShmInterpDisc($G$3&amp;T(CalculationTrigger),C3478)</f>
        <v>0.50995114830147503</v>
      </c>
      <c r="H3478" s="149">
        <f>_xll.xlShmInterpDisc($H$3&amp;T(CalculationTrigger),C3478)</f>
        <v>0.51154342826279464</v>
      </c>
      <c r="I3478" s="150">
        <f>_xll.xlShmInterpDisc($I$3&amp;T(CalculationTrigger),C3478)</f>
        <v>0.52020761937102122</v>
      </c>
      <c r="J3478" s="157">
        <f t="shared" si="162"/>
        <v>6.3101341702221468E-5</v>
      </c>
      <c r="K3478" s="158">
        <f t="shared" si="163"/>
        <v>0</v>
      </c>
      <c r="L3478" s="159">
        <f t="shared" si="164"/>
        <v>-3.3995246214660942E-4</v>
      </c>
    </row>
    <row r="3479" spans="2:12" x14ac:dyDescent="0.2">
      <c r="B3479" s="112" t="s">
        <v>2</v>
      </c>
      <c r="C3479" s="113">
        <f>_xll.qlCalendarAdvance("TARGET",C3478,B3479,"mf")</f>
        <v>60868</v>
      </c>
      <c r="D3479" s="120">
        <f>_xll.xlShmInterpRateFwd($D$3&amp;T(CalculationTrigger),C3479,,5,C3480)</f>
        <v>1.134414806974649E-2</v>
      </c>
      <c r="E3479" s="120">
        <f>_xll.xlShmInterpRateFwd($E$3&amp;T(CalculationTrigger),C3479,,5,C3480)</f>
        <v>1.1273878376009291E-2</v>
      </c>
      <c r="F3479" s="121">
        <f>_xll.xlShmInterpRateFwd($F$3&amp;T(CalculationTrigger),C3479,,5,C3480)</f>
        <v>1.0888927488258225E-2</v>
      </c>
      <c r="G3479" s="148">
        <f>_xll.xlShmInterpDisc($G$3&amp;T(CalculationTrigger),C3479)</f>
        <v>0.50984031013848663</v>
      </c>
      <c r="H3479" s="149">
        <f>_xll.xlShmInterpDisc($H$3&amp;T(CalculationTrigger),C3479)</f>
        <v>0.51143293515408661</v>
      </c>
      <c r="I3479" s="150">
        <f>_xll.xlShmInterpDisc($I$3&amp;T(CalculationTrigger),C3479)</f>
        <v>0.52009910667446047</v>
      </c>
      <c r="J3479" s="157">
        <f t="shared" si="162"/>
        <v>6.3104198824000433E-5</v>
      </c>
      <c r="K3479" s="158">
        <f t="shared" si="163"/>
        <v>0</v>
      </c>
      <c r="L3479" s="159">
        <f t="shared" si="164"/>
        <v>-3.3997039706878902E-4</v>
      </c>
    </row>
    <row r="3480" spans="2:12" x14ac:dyDescent="0.2">
      <c r="B3480" s="112" t="s">
        <v>2</v>
      </c>
      <c r="C3480" s="113">
        <f>_xll.qlCalendarAdvance("TARGET",C3479,B3480,"mf")</f>
        <v>60875</v>
      </c>
      <c r="D3480" s="120">
        <f>_xll.xlShmInterpRateFwd($D$3&amp;T(CalculationTrigger),C3480,,5,C3481)</f>
        <v>1.1352609478161794E-2</v>
      </c>
      <c r="E3480" s="120">
        <f>_xll.xlShmInterpRateFwd($E$3&amp;T(CalculationTrigger),C3480,,5,C3481)</f>
        <v>1.1282550854378079E-2</v>
      </c>
      <c r="F3480" s="121">
        <f>_xll.xlShmInterpRateFwd($F$3&amp;T(CalculationTrigger),C3480,,5,C3481)</f>
        <v>1.0898911208796328E-2</v>
      </c>
      <c r="G3480" s="148">
        <f>_xll.xlShmInterpDisc($G$3&amp;T(CalculationTrigger),C3480)</f>
        <v>0.50972941391484639</v>
      </c>
      <c r="H3480" s="149">
        <f>_xll.xlShmInterpDisc($H$3&amp;T(CalculationTrigger),C3480)</f>
        <v>0.51132238144346942</v>
      </c>
      <c r="I3480" s="150">
        <f>_xll.xlShmInterpDisc($I$3&amp;T(CalculationTrigger),C3480)</f>
        <v>0.51999051770653382</v>
      </c>
      <c r="J3480" s="157">
        <f t="shared" si="162"/>
        <v>6.3106972238103802E-5</v>
      </c>
      <c r="K3480" s="158">
        <f t="shared" si="163"/>
        <v>0</v>
      </c>
      <c r="L3480" s="159">
        <f t="shared" si="164"/>
        <v>-3.399878122008299E-4</v>
      </c>
    </row>
    <row r="3481" spans="2:12" x14ac:dyDescent="0.2">
      <c r="B3481" s="112" t="s">
        <v>2</v>
      </c>
      <c r="C3481" s="113">
        <f>_xll.qlCalendarAdvance("TARGET",C3480,B3481,"mf")</f>
        <v>60882</v>
      </c>
      <c r="D3481" s="120">
        <f>_xll.xlShmInterpRateFwd($D$3&amp;T(CalculationTrigger),C3481,,5,C3482)</f>
        <v>1.1361126846272888E-2</v>
      </c>
      <c r="E3481" s="120">
        <f>_xll.xlShmInterpRateFwd($E$3&amp;T(CalculationTrigger),C3481,,5,C3482)</f>
        <v>1.1291280233247727E-2</v>
      </c>
      <c r="F3481" s="121">
        <f>_xll.xlShmInterpRateFwd($F$3&amp;T(CalculationTrigger),C3481,,5,C3482)</f>
        <v>1.0908958648169825E-2</v>
      </c>
      <c r="G3481" s="148">
        <f>_xll.xlShmInterpDisc($G$3&amp;T(CalculationTrigger),C3481)</f>
        <v>0.50961845913280313</v>
      </c>
      <c r="H3481" s="149">
        <f>_xll.xlShmInterpDisc($H$3&amp;T(CalculationTrigger),C3481)</f>
        <v>0.51121176662352419</v>
      </c>
      <c r="I3481" s="150">
        <f>_xll.xlShmInterpDisc($I$3&amp;T(CalculationTrigger),C3481)</f>
        <v>0.51988185189009628</v>
      </c>
      <c r="J3481" s="157">
        <f t="shared" si="162"/>
        <v>6.3109661677596159E-5</v>
      </c>
      <c r="K3481" s="158">
        <f t="shared" si="163"/>
        <v>0</v>
      </c>
      <c r="L3481" s="159">
        <f t="shared" si="164"/>
        <v>-3.4000470550740784E-4</v>
      </c>
    </row>
    <row r="3482" spans="2:12" x14ac:dyDescent="0.2">
      <c r="B3482" s="112" t="s">
        <v>2</v>
      </c>
      <c r="C3482" s="113">
        <f>_xll.qlCalendarAdvance("TARGET",C3481,B3482,"mf")</f>
        <v>60889</v>
      </c>
      <c r="D3482" s="120">
        <f>_xll.xlShmInterpRateFwd($D$3&amp;T(CalculationTrigger),C3482,,5,C3483)</f>
        <v>1.136970024231846E-2</v>
      </c>
      <c r="E3482" s="120">
        <f>_xll.xlShmInterpRateFwd($E$3&amp;T(CalculationTrigger),C3482,,5,C3483)</f>
        <v>1.1300066581982614E-2</v>
      </c>
      <c r="F3482" s="121">
        <f>_xll.xlShmInterpRateFwd($F$3&amp;T(CalculationTrigger),C3482,,5,C3483)</f>
        <v>1.0919069883912941E-2</v>
      </c>
      <c r="G3482" s="148">
        <f>_xll.xlShmInterpDisc($G$3&amp;T(CalculationTrigger),C3482)</f>
        <v>0.50950744529443115</v>
      </c>
      <c r="H3482" s="149">
        <f>_xll.xlShmInterpDisc($H$3&amp;T(CalculationTrigger),C3482)</f>
        <v>0.51110109018665373</v>
      </c>
      <c r="I3482" s="150">
        <f>_xll.xlShmInterpDisc($I$3&amp;T(CalculationTrigger),C3482)</f>
        <v>0.51977310864779303</v>
      </c>
      <c r="J3482" s="157">
        <f t="shared" si="162"/>
        <v>6.3112266875561053E-5</v>
      </c>
      <c r="K3482" s="158">
        <f t="shared" si="163"/>
        <v>0</v>
      </c>
      <c r="L3482" s="159">
        <f t="shared" si="164"/>
        <v>-3.4002107495320784E-4</v>
      </c>
    </row>
    <row r="3483" spans="2:12" x14ac:dyDescent="0.2">
      <c r="B3483" s="112" t="s">
        <v>2</v>
      </c>
      <c r="C3483" s="113">
        <f>_xll.qlCalendarAdvance("TARGET",C3482,B3483,"mf")</f>
        <v>60896</v>
      </c>
      <c r="D3483" s="120">
        <f>_xll.xlShmInterpRateFwd($D$3&amp;T(CalculationTrigger),C3483,,5,C3484)</f>
        <v>1.1378329734699818E-2</v>
      </c>
      <c r="E3483" s="120">
        <f>_xll.xlShmInterpRateFwd($E$3&amp;T(CalculationTrigger),C3483,,5,C3484)</f>
        <v>1.1308909969993912E-2</v>
      </c>
      <c r="F3483" s="121">
        <f>_xll.xlShmInterpRateFwd($F$3&amp;T(CalculationTrigger),C3483,,5,C3484)</f>
        <v>1.0929244993601029E-2</v>
      </c>
      <c r="G3483" s="148">
        <f>_xll.xlShmInterpDisc($G$3&amp;T(CalculationTrigger),C3483)</f>
        <v>0.509396371901633</v>
      </c>
      <c r="H3483" s="149">
        <f>_xll.xlShmInterpDisc($H$3&amp;T(CalculationTrigger),C3483)</f>
        <v>0.51099035162508444</v>
      </c>
      <c r="I3483" s="150">
        <f>_xll.xlShmInterpDisc($I$3&amp;T(CalculationTrigger),C3483)</f>
        <v>0.51966428740206094</v>
      </c>
      <c r="J3483" s="157">
        <f t="shared" si="162"/>
        <v>6.3114787565060563E-5</v>
      </c>
      <c r="K3483" s="158">
        <f t="shared" si="163"/>
        <v>0</v>
      </c>
      <c r="L3483" s="159">
        <f t="shared" si="164"/>
        <v>-3.4003691850291928E-4</v>
      </c>
    </row>
    <row r="3484" spans="2:12" x14ac:dyDescent="0.2">
      <c r="B3484" s="112" t="s">
        <v>2</v>
      </c>
      <c r="C3484" s="113">
        <f>_xll.qlCalendarAdvance("TARGET",C3483,B3484,"mf")</f>
        <v>60903</v>
      </c>
      <c r="D3484" s="120">
        <f>_xll.xlShmInterpRateFwd($D$3&amp;T(CalculationTrigger),C3484,,5,C3485)</f>
        <v>1.1387015391644969E-2</v>
      </c>
      <c r="E3484" s="120">
        <f>_xll.xlShmInterpRateFwd($E$3&amp;T(CalculationTrigger),C3484,,5,C3485)</f>
        <v>1.1317810466641137E-2</v>
      </c>
      <c r="F3484" s="121">
        <f>_xll.xlShmInterpRateFwd($F$3&amp;T(CalculationTrigger),C3484,,5,C3485)</f>
        <v>1.0939484054734746E-2</v>
      </c>
      <c r="G3484" s="148">
        <f>_xll.xlShmInterpDisc($G$3&amp;T(CalculationTrigger),C3484)</f>
        <v>0.50928523845613938</v>
      </c>
      <c r="H3484" s="149">
        <f>_xll.xlShmInterpDisc($H$3&amp;T(CalculationTrigger),C3484)</f>
        <v>0.51087955043086708</v>
      </c>
      <c r="I3484" s="150">
        <f>_xll.xlShmInterpDisc($I$3&amp;T(CalculationTrigger),C3484)</f>
        <v>0.51955538757512976</v>
      </c>
      <c r="J3484" s="157">
        <f t="shared" si="162"/>
        <v>6.311722347917348E-5</v>
      </c>
      <c r="K3484" s="158">
        <f t="shared" si="163"/>
        <v>0</v>
      </c>
      <c r="L3484" s="159">
        <f t="shared" si="164"/>
        <v>-3.4005223412122602E-4</v>
      </c>
    </row>
    <row r="3485" spans="2:12" x14ac:dyDescent="0.2">
      <c r="B3485" s="112" t="s">
        <v>2</v>
      </c>
      <c r="C3485" s="113">
        <f>_xll.qlCalendarAdvance("TARGET",C3484,B3485,"mf")</f>
        <v>60910</v>
      </c>
      <c r="D3485" s="120">
        <f>_xll.xlShmInterpRateFwd($D$3&amp;T(CalculationTrigger),C3485,,5,C3486)</f>
        <v>1.139575728159087E-2</v>
      </c>
      <c r="E3485" s="120">
        <f>_xll.xlShmInterpRateFwd($E$3&amp;T(CalculationTrigger),C3485,,5,C3486)</f>
        <v>1.1326768141359566E-2</v>
      </c>
      <c r="F3485" s="121">
        <f>_xll.xlShmInterpRateFwd($F$3&amp;T(CalculationTrigger),C3485,,5,C3486)</f>
        <v>1.0949787144919582E-2</v>
      </c>
      <c r="G3485" s="148">
        <f>_xll.xlShmInterpDisc($G$3&amp;T(CalculationTrigger),C3485)</f>
        <v>0.50917404445951198</v>
      </c>
      <c r="H3485" s="149">
        <f>_xll.xlShmInterpDisc($H$3&amp;T(CalculationTrigger),C3485)</f>
        <v>0.51076868609587889</v>
      </c>
      <c r="I3485" s="150">
        <f>_xll.xlShmInterpDisc($I$3&amp;T(CalculationTrigger),C3485)</f>
        <v>0.51944640858902469</v>
      </c>
      <c r="J3485" s="157">
        <f t="shared" si="162"/>
        <v>6.3119574350968359E-5</v>
      </c>
      <c r="K3485" s="158">
        <f t="shared" si="163"/>
        <v>0</v>
      </c>
      <c r="L3485" s="159">
        <f t="shared" si="164"/>
        <v>-3.4006701977280633E-4</v>
      </c>
    </row>
    <row r="3486" spans="2:12" x14ac:dyDescent="0.2">
      <c r="B3486" s="112" t="s">
        <v>2</v>
      </c>
      <c r="C3486" s="113">
        <f>_xll.qlCalendarAdvance("TARGET",C3485,B3486,"mf")</f>
        <v>60917</v>
      </c>
      <c r="D3486" s="120">
        <f>_xll.xlShmInterpRateFwd($D$3&amp;T(CalculationTrigger),C3486,,5,C3487)</f>
        <v>1.1404555472749066E-2</v>
      </c>
      <c r="E3486" s="120">
        <f>_xll.xlShmInterpRateFwd($E$3&amp;T(CalculationTrigger),C3486,,5,C3487)</f>
        <v>1.1335783063503867E-2</v>
      </c>
      <c r="F3486" s="121">
        <f>_xll.xlShmInterpRateFwd($F$3&amp;T(CalculationTrigger),C3486,,5,C3487)</f>
        <v>1.0960154341640004E-2</v>
      </c>
      <c r="G3486" s="148">
        <f>_xll.xlShmInterpDisc($G$3&amp;T(CalculationTrigger),C3486)</f>
        <v>0.50906278941314298</v>
      </c>
      <c r="H3486" s="149">
        <f>_xll.xlShmInterpDisc($H$3&amp;T(CalculationTrigger),C3486)</f>
        <v>0.51065775811182401</v>
      </c>
      <c r="I3486" s="150">
        <f>_xll.xlShmInterpDisc($I$3&amp;T(CalculationTrigger),C3486)</f>
        <v>0.51933734986556701</v>
      </c>
      <c r="J3486" s="157">
        <f t="shared" si="162"/>
        <v>6.3121839913526066E-5</v>
      </c>
      <c r="K3486" s="158">
        <f t="shared" si="163"/>
        <v>0</v>
      </c>
      <c r="L3486" s="159">
        <f t="shared" si="164"/>
        <v>-3.400812734223497E-4</v>
      </c>
    </row>
    <row r="3487" spans="2:12" x14ac:dyDescent="0.2">
      <c r="B3487" s="112" t="s">
        <v>2</v>
      </c>
      <c r="C3487" s="113">
        <f>_xll.qlCalendarAdvance("TARGET",C3486,B3487,"mf")</f>
        <v>60924</v>
      </c>
      <c r="D3487" s="120">
        <f>_xll.xlShmInterpRateFwd($D$3&amp;T(CalculationTrigger),C3487,,5,C3488)</f>
        <v>1.1413410033493722E-2</v>
      </c>
      <c r="E3487" s="120">
        <f>_xll.xlShmInterpRateFwd($E$3&amp;T(CalculationTrigger),C3487,,5,C3488)</f>
        <v>1.1344855302458136E-2</v>
      </c>
      <c r="F3487" s="121">
        <f>_xll.xlShmInterpRateFwd($F$3&amp;T(CalculationTrigger),C3487,,5,C3488)</f>
        <v>1.097058572241582E-2</v>
      </c>
      <c r="G3487" s="148">
        <f>_xll.xlShmInterpDisc($G$3&amp;T(CalculationTrigger),C3487)</f>
        <v>0.50895147281825848</v>
      </c>
      <c r="H3487" s="149">
        <f>_xll.xlShmInterpDisc($H$3&amp;T(CalculationTrigger),C3487)</f>
        <v>0.51054676597023585</v>
      </c>
      <c r="I3487" s="150">
        <f>_xll.xlShmInterpDisc($I$3&amp;T(CalculationTrigger),C3487)</f>
        <v>0.51922821082637705</v>
      </c>
      <c r="J3487" s="157">
        <f t="shared" si="162"/>
        <v>6.3124019899908192E-5</v>
      </c>
      <c r="K3487" s="158">
        <f t="shared" si="163"/>
        <v>0</v>
      </c>
      <c r="L3487" s="159">
        <f t="shared" si="164"/>
        <v>-3.4009499303453458E-4</v>
      </c>
    </row>
    <row r="3488" spans="2:12" x14ac:dyDescent="0.2">
      <c r="B3488" s="112" t="s">
        <v>2</v>
      </c>
      <c r="C3488" s="113">
        <f>_xll.qlCalendarAdvance("TARGET",C3487,B3488,"mf")</f>
        <v>60931</v>
      </c>
      <c r="D3488" s="120">
        <f>_xll.xlShmInterpRateFwd($D$3&amp;T(CalculationTrigger),C3488,,5,C3489)</f>
        <v>1.14223210321705E-2</v>
      </c>
      <c r="E3488" s="120">
        <f>_xll.xlShmInterpRateFwd($E$3&amp;T(CalculationTrigger),C3488,,5,C3489)</f>
        <v>1.1353984927664857E-2</v>
      </c>
      <c r="F3488" s="121">
        <f>_xll.xlShmInterpRateFwd($F$3&amp;T(CalculationTrigger),C3488,,5,C3489)</f>
        <v>1.0981081364889057E-2</v>
      </c>
      <c r="G3488" s="148">
        <f>_xll.xlShmInterpDisc($G$3&amp;T(CalculationTrigger),C3488)</f>
        <v>0.50884009417591824</v>
      </c>
      <c r="H3488" s="149">
        <f>_xll.xlShmInterpDisc($H$3&amp;T(CalculationTrigger),C3488)</f>
        <v>0.51043570916247805</v>
      </c>
      <c r="I3488" s="150">
        <f>_xll.xlShmInterpDisc($I$3&amp;T(CalculationTrigger),C3488)</f>
        <v>0.5191189908928755</v>
      </c>
      <c r="J3488" s="157">
        <f t="shared" si="162"/>
        <v>6.3126114043195425E-5</v>
      </c>
      <c r="K3488" s="158">
        <f t="shared" si="163"/>
        <v>0</v>
      </c>
      <c r="L3488" s="159">
        <f t="shared" si="164"/>
        <v>-3.4010817657405376E-4</v>
      </c>
    </row>
    <row r="3489" spans="2:12" x14ac:dyDescent="0.2">
      <c r="B3489" s="112" t="s">
        <v>2</v>
      </c>
      <c r="C3489" s="113">
        <f>_xll.qlCalendarAdvance("TARGET",C3488,B3489,"mf")</f>
        <v>60938</v>
      </c>
      <c r="D3489" s="120">
        <f>_xll.xlShmInterpRateFwd($D$3&amp;T(CalculationTrigger),C3489,,5,C3490)</f>
        <v>1.1431288537056026E-2</v>
      </c>
      <c r="E3489" s="120">
        <f>_xll.xlShmInterpRateFwd($E$3&amp;T(CalculationTrigger),C3489,,5,C3490)</f>
        <v>1.136317200846854E-2</v>
      </c>
      <c r="F3489" s="121">
        <f>_xll.xlShmInterpRateFwd($F$3&amp;T(CalculationTrigger),C3489,,5,C3490)</f>
        <v>1.0991641346505437E-2</v>
      </c>
      <c r="G3489" s="148">
        <f>_xll.xlShmInterpDisc($G$3&amp;T(CalculationTrigger),C3489)</f>
        <v>0.50872865298701753</v>
      </c>
      <c r="H3489" s="149">
        <f>_xll.xlShmInterpDisc($H$3&amp;T(CalculationTrigger),C3489)</f>
        <v>0.51032458717974549</v>
      </c>
      <c r="I3489" s="150">
        <f>_xll.xlShmInterpDisc($I$3&amp;T(CalculationTrigger),C3489)</f>
        <v>0.51900968948628401</v>
      </c>
      <c r="J3489" s="157">
        <f t="shared" si="162"/>
        <v>6.3128122076458218E-5</v>
      </c>
      <c r="K3489" s="158">
        <f t="shared" si="163"/>
        <v>0</v>
      </c>
      <c r="L3489" s="159">
        <f t="shared" si="164"/>
        <v>-3.4012082200558325E-4</v>
      </c>
    </row>
    <row r="3490" spans="2:12" x14ac:dyDescent="0.2">
      <c r="B3490" s="112" t="s">
        <v>2</v>
      </c>
      <c r="C3490" s="113">
        <f>_xll.qlCalendarAdvance("TARGET",C3489,B3490,"mf")</f>
        <v>60945</v>
      </c>
      <c r="D3490" s="120">
        <f>_xll.xlShmInterpRateFwd($D$3&amp;T(CalculationTrigger),C3490,,5,C3491)</f>
        <v>1.144031261652005E-2</v>
      </c>
      <c r="E3490" s="120">
        <f>_xll.xlShmInterpRateFwd($E$3&amp;T(CalculationTrigger),C3490,,5,C3491)</f>
        <v>1.1372416614289454E-2</v>
      </c>
      <c r="F3490" s="121">
        <f>_xll.xlShmInterpRateFwd($F$3&amp;T(CalculationTrigger),C3490,,5,C3491)</f>
        <v>1.1002265744861855E-2</v>
      </c>
      <c r="G3490" s="148">
        <f>_xll.xlShmInterpDisc($G$3&amp;T(CalculationTrigger),C3490)</f>
        <v>0.50861714875228881</v>
      </c>
      <c r="H3490" s="149">
        <f>_xll.xlShmInterpDisc($H$3&amp;T(CalculationTrigger),C3490)</f>
        <v>0.51021339951306643</v>
      </c>
      <c r="I3490" s="150">
        <f>_xll.xlShmInterpDisc($I$3&amp;T(CalculationTrigger),C3490)</f>
        <v>0.51890030602762882</v>
      </c>
      <c r="J3490" s="157">
        <f t="shared" si="162"/>
        <v>6.3130043732770362E-5</v>
      </c>
      <c r="K3490" s="158">
        <f t="shared" si="163"/>
        <v>0</v>
      </c>
      <c r="L3490" s="159">
        <f t="shared" si="164"/>
        <v>-3.4013292729380808E-4</v>
      </c>
    </row>
    <row r="3491" spans="2:12" x14ac:dyDescent="0.2">
      <c r="B3491" s="112" t="s">
        <v>2</v>
      </c>
      <c r="C3491" s="113">
        <f>_xll.qlCalendarAdvance("TARGET",C3490,B3491,"mf")</f>
        <v>60952</v>
      </c>
      <c r="D3491" s="120">
        <f>_xll.xlShmInterpRateFwd($D$3&amp;T(CalculationTrigger),C3491,,5,C3492)</f>
        <v>1.1449393338828533E-2</v>
      </c>
      <c r="E3491" s="120">
        <f>_xll.xlShmInterpRateFwd($E$3&amp;T(CalculationTrigger),C3491,,5,C3492)</f>
        <v>1.1381718814490439E-2</v>
      </c>
      <c r="F3491" s="121">
        <f>_xll.xlShmInterpRateFwd($F$3&amp;T(CalculationTrigger),C3491,,5,C3492)</f>
        <v>1.1012954637468941E-2</v>
      </c>
      <c r="G3491" s="148">
        <f>_xll.xlShmInterpDisc($G$3&amp;T(CalculationTrigger),C3491)</f>
        <v>0.50850558097230258</v>
      </c>
      <c r="H3491" s="149">
        <f>_xll.xlShmInterpDisc($H$3&amp;T(CalculationTrigger),C3491)</f>
        <v>0.51010214565330347</v>
      </c>
      <c r="I3491" s="150">
        <f>_xll.xlShmInterpDisc($I$3&amp;T(CalculationTrigger),C3491)</f>
        <v>0.51879083993774122</v>
      </c>
      <c r="J3491" s="157">
        <f t="shared" si="162"/>
        <v>6.3131878745206757E-5</v>
      </c>
      <c r="K3491" s="158">
        <f t="shared" si="163"/>
        <v>0</v>
      </c>
      <c r="L3491" s="159">
        <f t="shared" si="164"/>
        <v>-3.4014449040341743E-4</v>
      </c>
    </row>
    <row r="3492" spans="2:12" x14ac:dyDescent="0.2">
      <c r="B3492" s="112" t="s">
        <v>2</v>
      </c>
      <c r="C3492" s="113">
        <f>_xll.qlCalendarAdvance("TARGET",C3491,B3492,"mf")</f>
        <v>60959</v>
      </c>
      <c r="D3492" s="120">
        <f>_xll.xlShmInterpRateFwd($D$3&amp;T(CalculationTrigger),C3492,,5,C3493)</f>
        <v>1.1458530772357948E-2</v>
      </c>
      <c r="E3492" s="120">
        <f>_xll.xlShmInterpRateFwd($E$3&amp;T(CalculationTrigger),C3492,,5,C3493)</f>
        <v>1.1391078678504307E-2</v>
      </c>
      <c r="F3492" s="121">
        <f>_xll.xlShmInterpRateFwd($F$3&amp;T(CalculationTrigger),C3492,,5,C3493)</f>
        <v>1.10237081019248E-2</v>
      </c>
      <c r="G3492" s="148">
        <f>_xll.xlShmInterpDisc($G$3&amp;T(CalculationTrigger),C3492)</f>
        <v>0.50839394914746949</v>
      </c>
      <c r="H3492" s="149">
        <f>_xll.xlShmInterpDisc($H$3&amp;T(CalculationTrigger),C3492)</f>
        <v>0.50999082509115523</v>
      </c>
      <c r="I3492" s="150">
        <f>_xll.xlShmInterpDisc($I$3&amp;T(CalculationTrigger),C3492)</f>
        <v>0.51868129063725998</v>
      </c>
      <c r="J3492" s="157">
        <f t="shared" si="162"/>
        <v>6.3133626846838888E-5</v>
      </c>
      <c r="K3492" s="158">
        <f t="shared" si="163"/>
        <v>0</v>
      </c>
      <c r="L3492" s="159">
        <f t="shared" si="164"/>
        <v>-3.4015550929909489E-4</v>
      </c>
    </row>
    <row r="3493" spans="2:12" x14ac:dyDescent="0.2">
      <c r="B3493" s="112" t="s">
        <v>2</v>
      </c>
      <c r="C3493" s="113">
        <f>_xll.qlCalendarAdvance("TARGET",C3492,B3493,"mf")</f>
        <v>60966</v>
      </c>
      <c r="D3493" s="120">
        <f>_xll.xlShmInterpRateFwd($D$3&amp;T(CalculationTrigger),C3493,,5,C3494)</f>
        <v>1.1467724985386771E-2</v>
      </c>
      <c r="E3493" s="120">
        <f>_xll.xlShmInterpRateFwd($E$3&amp;T(CalculationTrigger),C3493,,5,C3494)</f>
        <v>1.1400496275677482E-2</v>
      </c>
      <c r="F3493" s="121">
        <f>_xll.xlShmInterpRateFwd($F$3&amp;T(CalculationTrigger),C3493,,5,C3494)</f>
        <v>1.1034526215700729E-2</v>
      </c>
      <c r="G3493" s="148">
        <f>_xll.xlShmInterpDisc($G$3&amp;T(CalculationTrigger),C3493)</f>
        <v>0.50828225277804073</v>
      </c>
      <c r="H3493" s="149">
        <f>_xll.xlShmInterpDisc($H$3&amp;T(CalculationTrigger),C3493)</f>
        <v>0.50987943731715735</v>
      </c>
      <c r="I3493" s="150">
        <f>_xll.xlShmInterpDisc($I$3&amp;T(CalculationTrigger),C3493)</f>
        <v>0.51857165754663237</v>
      </c>
      <c r="J3493" s="157">
        <f t="shared" si="162"/>
        <v>6.3135287770734851E-5</v>
      </c>
      <c r="K3493" s="158">
        <f t="shared" si="163"/>
        <v>0</v>
      </c>
      <c r="L3493" s="159">
        <f t="shared" si="164"/>
        <v>-3.4016598194551819E-4</v>
      </c>
    </row>
    <row r="3494" spans="2:12" x14ac:dyDescent="0.2">
      <c r="B3494" s="112" t="s">
        <v>2</v>
      </c>
      <c r="C3494" s="113">
        <f>_xll.qlCalendarAdvance("TARGET",C3493,B3494,"mf")</f>
        <v>60973</v>
      </c>
      <c r="D3494" s="120">
        <f>_xll.xlShmInterpRateFwd($D$3&amp;T(CalculationTrigger),C3494,,5,C3495)</f>
        <v>1.1476976046269235E-2</v>
      </c>
      <c r="E3494" s="120">
        <f>_xll.xlShmInterpRateFwd($E$3&amp;T(CalculationTrigger),C3494,,5,C3495)</f>
        <v>1.1409971675443747E-2</v>
      </c>
      <c r="F3494" s="121">
        <f>_xll.xlShmInterpRateFwd($F$3&amp;T(CalculationTrigger),C3494,,5,C3495)</f>
        <v>1.1045409056378682E-2</v>
      </c>
      <c r="G3494" s="148">
        <f>_xll.xlShmInterpDisc($G$3&amp;T(CalculationTrigger),C3494)</f>
        <v>0.50817049136411041</v>
      </c>
      <c r="H3494" s="149">
        <f>_xll.xlShmInterpDisc($H$3&amp;T(CalculationTrigger),C3494)</f>
        <v>0.5097679818216847</v>
      </c>
      <c r="I3494" s="150">
        <f>_xll.xlShmInterpDisc($I$3&amp;T(CalculationTrigger),C3494)</f>
        <v>0.51846194008611712</v>
      </c>
      <c r="J3494" s="157">
        <f t="shared" si="162"/>
        <v>6.3136861249975078E-5</v>
      </c>
      <c r="K3494" s="158">
        <f t="shared" si="163"/>
        <v>0</v>
      </c>
      <c r="L3494" s="159">
        <f t="shared" si="164"/>
        <v>-3.4017590630737611E-4</v>
      </c>
    </row>
    <row r="3495" spans="2:12" x14ac:dyDescent="0.2">
      <c r="B3495" s="112" t="s">
        <v>2</v>
      </c>
      <c r="C3495" s="113">
        <f>_xll.qlCalendarAdvance("TARGET",C3494,B3495,"mf")</f>
        <v>60980</v>
      </c>
      <c r="D3495" s="120">
        <f>_xll.xlShmInterpRateFwd($D$3&amp;T(CalculationTrigger),C3495,,5,C3496)</f>
        <v>1.1486284023348461E-2</v>
      </c>
      <c r="E3495" s="120">
        <f>_xll.xlShmInterpRateFwd($E$3&amp;T(CalculationTrigger),C3495,,5,C3496)</f>
        <v>1.1419504947173658E-2</v>
      </c>
      <c r="F3495" s="121">
        <f>_xll.xlShmInterpRateFwd($F$3&amp;T(CalculationTrigger),C3495,,5,C3496)</f>
        <v>1.1056356701529629E-2</v>
      </c>
      <c r="G3495" s="148">
        <f>_xll.xlShmInterpDisc($G$3&amp;T(CalculationTrigger),C3495)</f>
        <v>0.5080586644056162</v>
      </c>
      <c r="H3495" s="149">
        <f>_xll.xlShmInterpDisc($H$3&amp;T(CalculationTrigger),C3495)</f>
        <v>0.50965645809495186</v>
      </c>
      <c r="I3495" s="150">
        <f>_xll.xlShmInterpDisc($I$3&amp;T(CalculationTrigger),C3495)</f>
        <v>0.51835213767578525</v>
      </c>
      <c r="J3495" s="157">
        <f t="shared" si="162"/>
        <v>6.3138347017623232E-5</v>
      </c>
      <c r="K3495" s="158">
        <f t="shared" si="163"/>
        <v>0</v>
      </c>
      <c r="L3495" s="159">
        <f t="shared" si="164"/>
        <v>-3.4018528034935464E-4</v>
      </c>
    </row>
    <row r="3496" spans="2:12" x14ac:dyDescent="0.2">
      <c r="B3496" s="112" t="s">
        <v>2</v>
      </c>
      <c r="C3496" s="113">
        <f>_xll.qlCalendarAdvance("TARGET",C3495,B3496,"mf")</f>
        <v>60987</v>
      </c>
      <c r="D3496" s="120">
        <f>_xll.xlShmInterpRateFwd($D$3&amp;T(CalculationTrigger),C3496,,5,C3497)</f>
        <v>1.1495648984886957E-2</v>
      </c>
      <c r="E3496" s="120">
        <f>_xll.xlShmInterpRateFwd($E$3&amp;T(CalculationTrigger),C3496,,5,C3497)</f>
        <v>1.1429096160267218E-2</v>
      </c>
      <c r="F3496" s="121">
        <f>_xll.xlShmInterpRateFwd($F$3&amp;T(CalculationTrigger),C3496,,5,C3497)</f>
        <v>1.1067369228638289E-2</v>
      </c>
      <c r="G3496" s="148">
        <f>_xll.xlShmInterpDisc($G$3&amp;T(CalculationTrigger),C3496)</f>
        <v>0.5079467714023409</v>
      </c>
      <c r="H3496" s="149">
        <f>_xll.xlShmInterpDisc($H$3&amp;T(CalculationTrigger),C3496)</f>
        <v>0.50954486562701529</v>
      </c>
      <c r="I3496" s="150">
        <f>_xll.xlShmInterpDisc($I$3&amp;T(CalculationTrigger),C3496)</f>
        <v>0.5182422497355218</v>
      </c>
      <c r="J3496" s="157">
        <f t="shared" si="162"/>
        <v>6.3139744806764217E-5</v>
      </c>
      <c r="K3496" s="158">
        <f t="shared" si="163"/>
        <v>0</v>
      </c>
      <c r="L3496" s="159">
        <f t="shared" si="164"/>
        <v>-3.4019410203613181E-4</v>
      </c>
    </row>
    <row r="3497" spans="2:12" x14ac:dyDescent="0.2">
      <c r="B3497" s="112" t="s">
        <v>2</v>
      </c>
      <c r="C3497" s="113">
        <f>_xll.qlCalendarAdvance("TARGET",C3496,B3497,"mf")</f>
        <v>60994</v>
      </c>
      <c r="D3497" s="120">
        <f>_xll.xlShmInterpRateFwd($D$3&amp;T(CalculationTrigger),C3497,,5,C3498)</f>
        <v>1.1505070999275113E-2</v>
      </c>
      <c r="E3497" s="120">
        <f>_xll.xlShmInterpRateFwd($E$3&amp;T(CalculationTrigger),C3497,,5,C3498)</f>
        <v>1.1438745384119124E-2</v>
      </c>
      <c r="F3497" s="121">
        <f>_xll.xlShmInterpRateFwd($F$3&amp;T(CalculationTrigger),C3497,,5,C3498)</f>
        <v>1.1078446715300033E-2</v>
      </c>
      <c r="G3497" s="148">
        <f>_xll.xlShmInterpDisc($G$3&amp;T(CalculationTrigger),C3497)</f>
        <v>0.50783481185391444</v>
      </c>
      <c r="H3497" s="149">
        <f>_xll.xlShmInterpDisc($H$3&amp;T(CalculationTrigger),C3497)</f>
        <v>0.50943320390777458</v>
      </c>
      <c r="I3497" s="150">
        <f>_xll.xlShmInterpDisc($I$3&amp;T(CalculationTrigger),C3497)</f>
        <v>0.51813227568502873</v>
      </c>
      <c r="J3497" s="157">
        <f t="shared" si="162"/>
        <v>6.3141054350459555E-5</v>
      </c>
      <c r="K3497" s="158">
        <f t="shared" si="163"/>
        <v>0</v>
      </c>
      <c r="L3497" s="159">
        <f t="shared" si="164"/>
        <v>-3.4020236933239963E-4</v>
      </c>
    </row>
    <row r="3498" spans="2:12" x14ac:dyDescent="0.2">
      <c r="B3498" s="112" t="s">
        <v>2</v>
      </c>
      <c r="C3498" s="113">
        <f>_xll.qlCalendarAdvance("TARGET",C3497,B3498,"mf")</f>
        <v>61001</v>
      </c>
      <c r="D3498" s="120">
        <f>_xll.xlShmInterpRateFwd($D$3&amp;T(CalculationTrigger),C3498,,5,C3499)</f>
        <v>1.151455013479376E-2</v>
      </c>
      <c r="E3498" s="120">
        <f>_xll.xlShmInterpRateFwd($E$3&amp;T(CalculationTrigger),C3498,,5,C3499)</f>
        <v>1.1448452688124566E-2</v>
      </c>
      <c r="F3498" s="121">
        <f>_xll.xlShmInterpRateFwd($F$3&amp;T(CalculationTrigger),C3498,,5,C3499)</f>
        <v>1.108958923906451E-2</v>
      </c>
      <c r="G3498" s="148">
        <f>_xll.xlShmInterpDisc($G$3&amp;T(CalculationTrigger),C3498)</f>
        <v>0.50772278525981429</v>
      </c>
      <c r="H3498" s="149">
        <f>_xll.xlShmInterpDisc($H$3&amp;T(CalculationTrigger),C3498)</f>
        <v>0.50932147242697379</v>
      </c>
      <c r="I3498" s="150">
        <f>_xll.xlShmInterpDisc($I$3&amp;T(CalculationTrigger),C3498)</f>
        <v>0.5180222149438255</v>
      </c>
      <c r="J3498" s="157">
        <f t="shared" si="162"/>
        <v>6.3142275381794245E-5</v>
      </c>
      <c r="K3498" s="158">
        <f t="shared" si="163"/>
        <v>0</v>
      </c>
      <c r="L3498" s="159">
        <f t="shared" si="164"/>
        <v>-3.4021008020283631E-4</v>
      </c>
    </row>
    <row r="3499" spans="2:12" x14ac:dyDescent="0.2">
      <c r="B3499" s="112" t="s">
        <v>2</v>
      </c>
      <c r="C3499" s="113">
        <f>_xll.qlCalendarAdvance("TARGET",C3498,B3499,"mf")</f>
        <v>61008</v>
      </c>
      <c r="D3499" s="120">
        <f>_xll.xlShmInterpRateFwd($D$3&amp;T(CalculationTrigger),C3499,,5,C3500)</f>
        <v>1.1524086459793694E-2</v>
      </c>
      <c r="E3499" s="120">
        <f>_xll.xlShmInterpRateFwd($E$3&amp;T(CalculationTrigger),C3499,,5,C3500)</f>
        <v>1.145821814167922E-2</v>
      </c>
      <c r="F3499" s="121">
        <f>_xll.xlShmInterpRateFwd($F$3&amp;T(CalculationTrigger),C3499,,5,C3500)</f>
        <v>1.1100796877424081E-2</v>
      </c>
      <c r="G3499" s="148">
        <f>_xll.xlShmInterpDisc($G$3&amp;T(CalculationTrigger),C3499)</f>
        <v>0.50761069111936785</v>
      </c>
      <c r="H3499" s="149">
        <f>_xll.xlShmInterpDisc($H$3&amp;T(CalculationTrigger),C3499)</f>
        <v>0.50920967067420297</v>
      </c>
      <c r="I3499" s="150">
        <f>_xll.xlShmInterpDisc($I$3&amp;T(CalculationTrigger),C3499)</f>
        <v>0.51791206693125136</v>
      </c>
      <c r="J3499" s="157">
        <f t="shared" si="162"/>
        <v>6.3143407633827641E-5</v>
      </c>
      <c r="K3499" s="158">
        <f t="shared" si="163"/>
        <v>0</v>
      </c>
      <c r="L3499" s="159">
        <f t="shared" si="164"/>
        <v>-3.4021723261212387E-4</v>
      </c>
    </row>
    <row r="3500" spans="2:12" x14ac:dyDescent="0.2">
      <c r="B3500" s="112" t="s">
        <v>2</v>
      </c>
      <c r="C3500" s="113">
        <f>_xll.qlCalendarAdvance("TARGET",C3499,B3500,"mf")</f>
        <v>61015</v>
      </c>
      <c r="D3500" s="120">
        <f>_xll.xlShmInterpRateFwd($D$3&amp;T(CalculationTrigger),C3500,,5,C3501)</f>
        <v>1.1533680042591442E-2</v>
      </c>
      <c r="E3500" s="120">
        <f>_xll.xlShmInterpRateFwd($E$3&amp;T(CalculationTrigger),C3500,,5,C3501)</f>
        <v>1.146804181417347E-2</v>
      </c>
      <c r="F3500" s="121">
        <f>_xll.xlShmInterpRateFwd($F$3&amp;T(CalculationTrigger),C3500,,5,C3501)</f>
        <v>1.1112069707987554E-2</v>
      </c>
      <c r="G3500" s="148">
        <f>_xll.xlShmInterpDisc($G$3&amp;T(CalculationTrigger),C3500)</f>
        <v>0.50749852893175307</v>
      </c>
      <c r="H3500" s="149">
        <f>_xll.xlShmInterpDisc($H$3&amp;T(CalculationTrigger),C3500)</f>
        <v>0.50909779813889977</v>
      </c>
      <c r="I3500" s="150">
        <f>_xll.xlShmInterpDisc($I$3&amp;T(CalculationTrigger),C3500)</f>
        <v>0.51780183106646782</v>
      </c>
      <c r="J3500" s="157">
        <f t="shared" si="162"/>
        <v>6.3144450839640445E-5</v>
      </c>
      <c r="K3500" s="158">
        <f t="shared" si="163"/>
        <v>0</v>
      </c>
      <c r="L3500" s="159">
        <f t="shared" si="164"/>
        <v>-3.4022382452495597E-4</v>
      </c>
    </row>
    <row r="3501" spans="2:12" x14ac:dyDescent="0.2">
      <c r="B3501" s="112" t="s">
        <v>2</v>
      </c>
      <c r="C3501" s="113">
        <f>_xll.qlCalendarAdvance("TARGET",C3500,B3501,"mf")</f>
        <v>61022</v>
      </c>
      <c r="D3501" s="120">
        <f>_xll.xlShmInterpRateFwd($D$3&amp;T(CalculationTrigger),C3501,,5,C3502)</f>
        <v>1.1543330951480843E-2</v>
      </c>
      <c r="E3501" s="120">
        <f>_xll.xlShmInterpRateFwd($E$3&amp;T(CalculationTrigger),C3501,,5,C3502)</f>
        <v>1.1477923774986602E-2</v>
      </c>
      <c r="F3501" s="121">
        <f>_xll.xlShmInterpRateFwd($F$3&amp;T(CalculationTrigger),C3501,,5,C3502)</f>
        <v>1.112340780824274E-2</v>
      </c>
      <c r="G3501" s="148">
        <f>_xll.xlShmInterpDisc($G$3&amp;T(CalculationTrigger),C3501)</f>
        <v>0.50738629819600045</v>
      </c>
      <c r="H3501" s="149">
        <f>_xll.xlShmInterpDisc($H$3&amp;T(CalculationTrigger),C3501)</f>
        <v>0.50898585431035082</v>
      </c>
      <c r="I3501" s="150">
        <f>_xll.xlShmInterpDisc($I$3&amp;T(CalculationTrigger),C3501)</f>
        <v>0.51769150676845932</v>
      </c>
      <c r="J3501" s="157">
        <f t="shared" si="162"/>
        <v>6.3145404732307841E-5</v>
      </c>
      <c r="K3501" s="158">
        <f t="shared" si="163"/>
        <v>0</v>
      </c>
      <c r="L3501" s="159">
        <f t="shared" si="164"/>
        <v>-3.4022985390600645E-4</v>
      </c>
    </row>
    <row r="3502" spans="2:12" x14ac:dyDescent="0.2">
      <c r="B3502" s="112" t="s">
        <v>2</v>
      </c>
      <c r="C3502" s="113">
        <f>_xll.qlCalendarAdvance("TARGET",C3501,B3502,"mf")</f>
        <v>61029</v>
      </c>
      <c r="D3502" s="120">
        <f>_xll.xlShmInterpRateFwd($D$3&amp;T(CalculationTrigger),C3502,,5,C3503)</f>
        <v>1.155303925485467E-2</v>
      </c>
      <c r="E3502" s="120">
        <f>_xll.xlShmInterpRateFwd($E$3&amp;T(CalculationTrigger),C3502,,5,C3503)</f>
        <v>1.1487864093550534E-2</v>
      </c>
      <c r="F3502" s="121">
        <f>_xll.xlShmInterpRateFwd($F$3&amp;T(CalculationTrigger),C3502,,5,C3503)</f>
        <v>1.1134811255782315E-2</v>
      </c>
      <c r="G3502" s="148">
        <f>_xll.xlShmInterpDisc($G$3&amp;T(CalculationTrigger),C3502)</f>
        <v>0.50727399841099452</v>
      </c>
      <c r="H3502" s="149">
        <f>_xll.xlShmInterpDisc($H$3&amp;T(CalculationTrigger),C3502)</f>
        <v>0.50887383867769331</v>
      </c>
      <c r="I3502" s="150">
        <f>_xll.xlShmInterpDisc($I$3&amp;T(CalculationTrigger),C3502)</f>
        <v>0.5175810934560362</v>
      </c>
      <c r="J3502" s="157">
        <f t="shared" si="162"/>
        <v>6.3146269044892832E-5</v>
      </c>
      <c r="K3502" s="158">
        <f t="shared" si="163"/>
        <v>0</v>
      </c>
      <c r="L3502" s="159">
        <f t="shared" si="164"/>
        <v>-3.402353187199642E-4</v>
      </c>
    </row>
    <row r="3503" spans="2:12" x14ac:dyDescent="0.2">
      <c r="B3503" s="112" t="s">
        <v>2</v>
      </c>
      <c r="C3503" s="113">
        <f>_xll.qlCalendarAdvance("TARGET",C3502,B3503,"mf")</f>
        <v>61036</v>
      </c>
      <c r="D3503" s="120">
        <f>_xll.xlShmInterpRateFwd($D$3&amp;T(CalculationTrigger),C3503,,5,C3504)</f>
        <v>1.1562805020990339E-2</v>
      </c>
      <c r="E3503" s="120">
        <f>_xll.xlShmInterpRateFwd($E$3&amp;T(CalculationTrigger),C3503,,5,C3504)</f>
        <v>1.1497862839245544E-2</v>
      </c>
      <c r="F3503" s="121">
        <f>_xll.xlShmInterpRateFwd($F$3&amp;T(CalculationTrigger),C3503,,5,C3504)</f>
        <v>1.1146280128164841E-2</v>
      </c>
      <c r="G3503" s="148">
        <f>_xll.xlShmInterpDisc($G$3&amp;T(CalculationTrigger),C3503)</f>
        <v>0.50716162907547435</v>
      </c>
      <c r="H3503" s="149">
        <f>_xll.xlShmInterpDisc($H$3&amp;T(CalculationTrigger),C3503)</f>
        <v>0.50876175072991614</v>
      </c>
      <c r="I3503" s="150">
        <f>_xll.xlShmInterpDisc($I$3&amp;T(CalculationTrigger),C3503)</f>
        <v>0.51747059054783573</v>
      </c>
      <c r="J3503" s="157">
        <f t="shared" si="162"/>
        <v>6.3147043510481998E-5</v>
      </c>
      <c r="K3503" s="158">
        <f t="shared" si="163"/>
        <v>0</v>
      </c>
      <c r="L3503" s="159">
        <f t="shared" si="164"/>
        <v>-3.4024021693151454E-4</v>
      </c>
    </row>
    <row r="3504" spans="2:12" x14ac:dyDescent="0.2">
      <c r="B3504" s="112" t="s">
        <v>2</v>
      </c>
      <c r="C3504" s="113">
        <f>_xll.qlCalendarAdvance("TARGET",C3503,B3504,"mf")</f>
        <v>61043</v>
      </c>
      <c r="D3504" s="120">
        <f>_xll.xlShmInterpRateFwd($D$3&amp;T(CalculationTrigger),C3504,,5,C3505)</f>
        <v>1.1572628318217882E-2</v>
      </c>
      <c r="E3504" s="120">
        <f>_xll.xlShmInterpRateFwd($E$3&amp;T(CalculationTrigger),C3504,,5,C3505)</f>
        <v>1.1507920081435044E-2</v>
      </c>
      <c r="F3504" s="121">
        <f>_xll.xlShmInterpRateFwd($F$3&amp;T(CalculationTrigger),C3504,,5,C3505)</f>
        <v>1.1157814502862634E-2</v>
      </c>
      <c r="G3504" s="148">
        <f>_xll.xlShmInterpDisc($G$3&amp;T(CalculationTrigger),C3504)</f>
        <v>0.50704918968803625</v>
      </c>
      <c r="H3504" s="149">
        <f>_xll.xlShmInterpDisc($H$3&amp;T(CalculationTrigger),C3504)</f>
        <v>0.50864958995586174</v>
      </c>
      <c r="I3504" s="150">
        <f>_xll.xlShmInterpDisc($I$3&amp;T(CalculationTrigger),C3504)</f>
        <v>0.51735999746232408</v>
      </c>
      <c r="J3504" s="157">
        <f t="shared" si="162"/>
        <v>6.3147727862136364E-5</v>
      </c>
      <c r="K3504" s="158">
        <f t="shared" si="163"/>
        <v>0</v>
      </c>
      <c r="L3504" s="159">
        <f t="shared" si="164"/>
        <v>-3.4024454650533888E-4</v>
      </c>
    </row>
    <row r="3505" spans="2:12" x14ac:dyDescent="0.2">
      <c r="B3505" s="112" t="s">
        <v>2</v>
      </c>
      <c r="C3505" s="113">
        <f>_xll.qlCalendarAdvance("TARGET",C3504,B3505,"mf")</f>
        <v>61050</v>
      </c>
      <c r="D3505" s="120">
        <f>_xll.xlShmInterpRateFwd($D$3&amp;T(CalculationTrigger),C3505,,5,C3506)</f>
        <v>1.1582509214879393E-2</v>
      </c>
      <c r="E3505" s="120">
        <f>_xll.xlShmInterpRateFwd($E$3&amp;T(CalculationTrigger),C3505,,5,C3506)</f>
        <v>1.1518035889552438E-2</v>
      </c>
      <c r="F3505" s="121">
        <f>_xll.xlShmInterpRateFwd($F$3&amp;T(CalculationTrigger),C3505,,5,C3506)</f>
        <v>1.1169414457481836E-2</v>
      </c>
      <c r="G3505" s="148">
        <f>_xll.xlShmInterpDisc($G$3&amp;T(CalculationTrigger),C3505)</f>
        <v>0.50693667974713463</v>
      </c>
      <c r="H3505" s="149">
        <f>_xll.xlShmInterpDisc($H$3&amp;T(CalculationTrigger),C3505)</f>
        <v>0.50853735584422788</v>
      </c>
      <c r="I3505" s="150">
        <f>_xll.xlShmInterpDisc($I$3&amp;T(CalculationTrigger),C3505)</f>
        <v>0.51724931361779924</v>
      </c>
      <c r="J3505" s="157">
        <f t="shared" si="162"/>
        <v>6.3148321832933851E-5</v>
      </c>
      <c r="K3505" s="158">
        <f t="shared" si="163"/>
        <v>0</v>
      </c>
      <c r="L3505" s="159">
        <f t="shared" si="164"/>
        <v>-3.4024830540612267E-4</v>
      </c>
    </row>
    <row r="3506" spans="2:12" x14ac:dyDescent="0.2">
      <c r="B3506" s="112" t="s">
        <v>2</v>
      </c>
      <c r="C3506" s="113">
        <f>_xll.qlCalendarAdvance("TARGET",C3505,B3506,"mf")</f>
        <v>61057</v>
      </c>
      <c r="D3506" s="120">
        <f>_xll.xlShmInterpRateFwd($D$3&amp;T(CalculationTrigger),C3506,,5,C3507)</f>
        <v>1.1592447779305867E-2</v>
      </c>
      <c r="E3506" s="120">
        <f>_xll.xlShmInterpRateFwd($E$3&amp;T(CalculationTrigger),C3506,,5,C3507)</f>
        <v>1.1528210333002678E-2</v>
      </c>
      <c r="F3506" s="121">
        <f>_xll.xlShmInterpRateFwd($F$3&amp;T(CalculationTrigger),C3506,,5,C3507)</f>
        <v>1.1181080069582905E-2</v>
      </c>
      <c r="G3506" s="148">
        <f>_xll.xlShmInterpDisc($G$3&amp;T(CalculationTrigger),C3506)</f>
        <v>0.50682409875108325</v>
      </c>
      <c r="H3506" s="149">
        <f>_xll.xlShmInterpDisc($H$3&amp;T(CalculationTrigger),C3506)</f>
        <v>0.50842504788356846</v>
      </c>
      <c r="I3506" s="150">
        <f>_xll.xlShmInterpDisc($I$3&amp;T(CalculationTrigger),C3506)</f>
        <v>0.51713853843239155</v>
      </c>
      <c r="J3506" s="157">
        <f t="shared" si="162"/>
        <v>6.314882515594921E-5</v>
      </c>
      <c r="K3506" s="158">
        <f t="shared" si="163"/>
        <v>0</v>
      </c>
      <c r="L3506" s="159">
        <f t="shared" si="164"/>
        <v>-3.4025149159855041E-4</v>
      </c>
    </row>
    <row r="3507" spans="2:12" x14ac:dyDescent="0.2">
      <c r="B3507" s="112" t="s">
        <v>2</v>
      </c>
      <c r="C3507" s="113">
        <f>_xll.qlCalendarAdvance("TARGET",C3506,B3507,"mf")</f>
        <v>61064</v>
      </c>
      <c r="D3507" s="120">
        <f>_xll.xlShmInterpRateFwd($D$3&amp;T(CalculationTrigger),C3507,,5,C3508)</f>
        <v>1.1602444079794036E-2</v>
      </c>
      <c r="E3507" s="120">
        <f>_xll.xlShmInterpRateFwd($E$3&amp;T(CalculationTrigger),C3507,,5,C3508)</f>
        <v>1.1538443481144888E-2</v>
      </c>
      <c r="F3507" s="121">
        <f>_xll.xlShmInterpRateFwd($F$3&amp;T(CalculationTrigger),C3507,,5,C3508)</f>
        <v>1.1192811416692167E-2</v>
      </c>
      <c r="G3507" s="148">
        <f>_xll.xlShmInterpDisc($G$3&amp;T(CalculationTrigger),C3507)</f>
        <v>0.50671144619805697</v>
      </c>
      <c r="H3507" s="149">
        <f>_xll.xlShmInterpDisc($H$3&amp;T(CalculationTrigger),C3507)</f>
        <v>0.50831266556229526</v>
      </c>
      <c r="I3507" s="150">
        <f>_xll.xlShmInterpDisc($I$3&amp;T(CalculationTrigger),C3507)</f>
        <v>0.51702767132406591</v>
      </c>
      <c r="J3507" s="157">
        <f t="shared" si="162"/>
        <v>6.3149237564253969E-5</v>
      </c>
      <c r="K3507" s="158">
        <f t="shared" si="163"/>
        <v>0</v>
      </c>
      <c r="L3507" s="159">
        <f t="shared" si="164"/>
        <v>-3.402541030473093E-4</v>
      </c>
    </row>
    <row r="3508" spans="2:12" x14ac:dyDescent="0.2">
      <c r="B3508" s="112" t="s">
        <v>2</v>
      </c>
      <c r="C3508" s="113">
        <f>_xll.qlCalendarAdvance("TARGET",C3507,B3508,"mf")</f>
        <v>61071</v>
      </c>
      <c r="D3508" s="120">
        <f>_xll.xlShmInterpRateFwd($D$3&amp;T(CalculationTrigger),C3508,,5,C3509)</f>
        <v>1.1612498184693246E-2</v>
      </c>
      <c r="E3508" s="120">
        <f>_xll.xlShmInterpRateFwd($E$3&amp;T(CalculationTrigger),C3508,,5,C3509)</f>
        <v>1.1548735403390816E-2</v>
      </c>
      <c r="F3508" s="121">
        <f>_xll.xlShmInterpRateFwd($F$3&amp;T(CalculationTrigger),C3508,,5,C3509)</f>
        <v>1.1204608576348181E-2</v>
      </c>
      <c r="G3508" s="148">
        <f>_xll.xlShmInterpDisc($G$3&amp;T(CalculationTrigger),C3508)</f>
        <v>0.50659872158609343</v>
      </c>
      <c r="H3508" s="149">
        <f>_xll.xlShmInterpDisc($H$3&amp;T(CalculationTrigger),C3508)</f>
        <v>0.50820020836867996</v>
      </c>
      <c r="I3508" s="150">
        <f>_xll.xlShmInterpDisc($I$3&amp;T(CalculationTrigger),C3508)</f>
        <v>0.51691671171062425</v>
      </c>
      <c r="J3508" s="157">
        <f t="shared" si="162"/>
        <v>6.3149558790916562E-5</v>
      </c>
      <c r="K3508" s="158">
        <f t="shared" si="163"/>
        <v>0</v>
      </c>
      <c r="L3508" s="159">
        <f t="shared" si="164"/>
        <v>-3.4025613771707569E-4</v>
      </c>
    </row>
    <row r="3509" spans="2:12" x14ac:dyDescent="0.2">
      <c r="B3509" s="112" t="s">
        <v>2</v>
      </c>
      <c r="C3509" s="113">
        <f>_xll.qlCalendarAdvance("TARGET",C3508,B3509,"mf")</f>
        <v>61078</v>
      </c>
      <c r="D3509" s="120">
        <f>_xll.xlShmInterpRateFwd($D$3&amp;T(CalculationTrigger),C3509,,5,C3510)</f>
        <v>1.1622610162353331E-2</v>
      </c>
      <c r="E3509" s="120">
        <f>_xll.xlShmInterpRateFwd($E$3&amp;T(CalculationTrigger),C3509,,5,C3510)</f>
        <v>1.1559086169158515E-2</v>
      </c>
      <c r="F3509" s="121">
        <f>_xll.xlShmInterpRateFwd($F$3&amp;T(CalculationTrigger),C3509,,5,C3510)</f>
        <v>1.1216471626119094E-2</v>
      </c>
      <c r="G3509" s="148">
        <f>_xll.xlShmInterpDisc($G$3&amp;T(CalculationTrigger),C3509)</f>
        <v>0.50648592441309415</v>
      </c>
      <c r="H3509" s="149">
        <f>_xll.xlShmInterpDisc($H$3&amp;T(CalculationTrigger),C3509)</f>
        <v>0.50808767579085523</v>
      </c>
      <c r="I3509" s="150">
        <f>_xll.xlShmInterpDisc($I$3&amp;T(CalculationTrigger),C3509)</f>
        <v>0.51680565900970721</v>
      </c>
      <c r="J3509" s="157">
        <f t="shared" si="162"/>
        <v>6.3149788569013393E-5</v>
      </c>
      <c r="K3509" s="158">
        <f t="shared" si="163"/>
        <v>0</v>
      </c>
      <c r="L3509" s="159">
        <f t="shared" si="164"/>
        <v>-3.4025759357253602E-4</v>
      </c>
    </row>
    <row r="3510" spans="2:12" x14ac:dyDescent="0.2">
      <c r="B3510" s="112" t="s">
        <v>2</v>
      </c>
      <c r="C3510" s="113">
        <f>_xll.qlCalendarAdvance("TARGET",C3509,B3510,"mf")</f>
        <v>61085</v>
      </c>
      <c r="D3510" s="120">
        <f>_xll.xlShmInterpRateFwd($D$3&amp;T(CalculationTrigger),C3510,,5,C3511)</f>
        <v>1.1632780081043532E-2</v>
      </c>
      <c r="E3510" s="120">
        <f>_xll.xlShmInterpRateFwd($E$3&amp;T(CalculationTrigger),C3510,,5,C3511)</f>
        <v>1.1569495847802832E-2</v>
      </c>
      <c r="F3510" s="121">
        <f>_xll.xlShmInterpRateFwd($F$3&amp;T(CalculationTrigger),C3510,,5,C3511)</f>
        <v>1.1228400643538947E-2</v>
      </c>
      <c r="G3510" s="148">
        <f>_xll.xlShmInterpDisc($G$3&amp;T(CalculationTrigger),C3510)</f>
        <v>0.50637305417682588</v>
      </c>
      <c r="H3510" s="149">
        <f>_xll.xlShmInterpDisc($H$3&amp;T(CalculationTrigger),C3510)</f>
        <v>0.50797506731681608</v>
      </c>
      <c r="I3510" s="150">
        <f>_xll.xlShmInterpDisc($I$3&amp;T(CalculationTrigger),C3510)</f>
        <v>0.51669451263879573</v>
      </c>
      <c r="J3510" s="157">
        <f t="shared" si="162"/>
        <v>6.3149926631617752E-5</v>
      </c>
      <c r="K3510" s="158">
        <f t="shared" si="163"/>
        <v>0</v>
      </c>
      <c r="L3510" s="159">
        <f t="shared" si="164"/>
        <v>-3.4025846857838168E-4</v>
      </c>
    </row>
    <row r="3511" spans="2:12" x14ac:dyDescent="0.2">
      <c r="B3511" s="112" t="s">
        <v>2</v>
      </c>
      <c r="C3511" s="113">
        <f>_xll.qlCalendarAdvance("TARGET",C3510,B3511,"mf")</f>
        <v>61092</v>
      </c>
      <c r="D3511" s="120">
        <f>_xll.xlShmInterpRateFwd($D$3&amp;T(CalculationTrigger),C3511,,5,C3512)</f>
        <v>1.1638595162542394E-2</v>
      </c>
      <c r="E3511" s="120">
        <f>_xll.xlShmInterpRateFwd($E$3&amp;T(CalculationTrigger),C3511,,5,C3512)</f>
        <v>1.1575440255666482E-2</v>
      </c>
      <c r="F3511" s="121">
        <f>_xll.xlShmInterpRateFwd($F$3&amp;T(CalculationTrigger),C3511,,5,C3512)</f>
        <v>1.1235151774589407E-2</v>
      </c>
      <c r="G3511" s="148">
        <f>_xll.xlShmInterpDisc($G$3&amp;T(CalculationTrigger),C3511)</f>
        <v>0.50626011037492291</v>
      </c>
      <c r="H3511" s="149">
        <f>_xll.xlShmInterpDisc($H$3&amp;T(CalculationTrigger),C3511)</f>
        <v>0.50786238243442205</v>
      </c>
      <c r="I3511" s="150">
        <f>_xll.xlShmInterpDisc($I$3&amp;T(CalculationTrigger),C3511)</f>
        <v>0.51658327201521337</v>
      </c>
      <c r="J3511" s="157">
        <f t="shared" si="162"/>
        <v>6.314997271180428E-5</v>
      </c>
      <c r="K3511" s="158">
        <f t="shared" si="163"/>
        <v>0</v>
      </c>
      <c r="L3511" s="159">
        <f t="shared" si="164"/>
        <v>-3.4025876069928684E-4</v>
      </c>
    </row>
    <row r="3512" spans="2:12" x14ac:dyDescent="0.2">
      <c r="B3512" s="112" t="s">
        <v>2</v>
      </c>
      <c r="C3512" s="113">
        <f>_xll.qlCalendarAdvance("TARGET",C3511,B3512,"mf")</f>
        <v>61099</v>
      </c>
      <c r="D3512" s="120">
        <f>_xll.xlShmInterpRateFwd($D$3&amp;T(CalculationTrigger),C3512,,5,C3513)</f>
        <v>1.1640015243482581E-2</v>
      </c>
      <c r="E3512" s="120">
        <f>_xll.xlShmInterpRateFwd($E$3&amp;T(CalculationTrigger),C3512,,5,C3513)</f>
        <v>1.1576878571593858E-2</v>
      </c>
      <c r="F3512" s="121">
        <f>_xll.xlShmInterpRateFwd($F$3&amp;T(CalculationTrigger),C3512,,5,C3513)</f>
        <v>1.1236679444993992E-2</v>
      </c>
      <c r="G3512" s="148">
        <f>_xll.xlShmInterpDisc($G$3&amp;T(CalculationTrigger),C3512)</f>
        <v>0.50614713533052413</v>
      </c>
      <c r="H3512" s="149">
        <f>_xll.xlShmInterpDisc($H$3&amp;T(CalculationTrigger),C3512)</f>
        <v>0.50774966467727645</v>
      </c>
      <c r="I3512" s="150">
        <f>_xll.xlShmInterpDisc($I$3&amp;T(CalculationTrigger),C3512)</f>
        <v>0.51647198848577303</v>
      </c>
      <c r="J3512" s="157">
        <f t="shared" si="162"/>
        <v>6.3149969217356249E-5</v>
      </c>
      <c r="K3512" s="158">
        <f t="shared" si="163"/>
        <v>0</v>
      </c>
      <c r="L3512" s="159">
        <f t="shared" si="164"/>
        <v>-3.402587435756189E-4</v>
      </c>
    </row>
    <row r="3513" spans="2:12" x14ac:dyDescent="0.2">
      <c r="B3513" s="112" t="s">
        <v>2</v>
      </c>
      <c r="C3513" s="113">
        <f>_xll.qlCalendarAdvance("TARGET",C3512,B3513,"mf")</f>
        <v>61106</v>
      </c>
      <c r="D3513" s="120">
        <f>_xll.xlShmInterpRateFwd($D$3&amp;T(CalculationTrigger),C3513,,5,C3514)</f>
        <v>1.164143306551922E-2</v>
      </c>
      <c r="E3513" s="120">
        <f>_xll.xlShmInterpRateFwd($E$3&amp;T(CalculationTrigger),C3513,,5,C3514)</f>
        <v>1.1578314614568956E-2</v>
      </c>
      <c r="F3513" s="121">
        <f>_xll.xlShmInterpRateFwd($F$3&amp;T(CalculationTrigger),C3513,,5,C3514)</f>
        <v>1.1238204773543908E-2</v>
      </c>
      <c r="G3513" s="148">
        <f>_xll.xlShmInterpDisc($G$3&amp;T(CalculationTrigger),C3513)</f>
        <v>0.50603417171872223</v>
      </c>
      <c r="H3513" s="149">
        <f>_xll.xlShmInterpDisc($H$3&amp;T(CalculationTrigger),C3513)</f>
        <v>0.50763695793770525</v>
      </c>
      <c r="I3513" s="150">
        <f>_xll.xlShmInterpDisc($I$3&amp;T(CalculationTrigger),C3513)</f>
        <v>0.51636071380431259</v>
      </c>
      <c r="J3513" s="157">
        <f t="shared" si="162"/>
        <v>6.3149958742946823E-5</v>
      </c>
      <c r="K3513" s="158">
        <f t="shared" si="163"/>
        <v>0</v>
      </c>
      <c r="L3513" s="159">
        <f t="shared" si="164"/>
        <v>-3.4025869224839638E-4</v>
      </c>
    </row>
    <row r="3514" spans="2:12" x14ac:dyDescent="0.2">
      <c r="B3514" s="112" t="s">
        <v>2</v>
      </c>
      <c r="C3514" s="113">
        <f>_xll.qlCalendarAdvance("TARGET",C3513,B3514,"mf")</f>
        <v>61113</v>
      </c>
      <c r="D3514" s="120">
        <f>_xll.xlShmInterpRateFwd($D$3&amp;T(CalculationTrigger),C3514,,5,C3515)</f>
        <v>1.1642848620074571E-2</v>
      </c>
      <c r="E3514" s="120">
        <f>_xll.xlShmInterpRateFwd($E$3&amp;T(CalculationTrigger),C3514,,5,C3515)</f>
        <v>1.1579748375932977E-2</v>
      </c>
      <c r="F3514" s="121">
        <f>_xll.xlShmInterpRateFwd($F$3&amp;T(CalculationTrigger),C3514,,5,C3515)</f>
        <v>1.123972775128506E-2</v>
      </c>
      <c r="G3514" s="148">
        <f>_xll.xlShmInterpDisc($G$3&amp;T(CalculationTrigger),C3514)</f>
        <v>0.50592121956502922</v>
      </c>
      <c r="H3514" s="149">
        <f>_xll.xlShmInterpDisc($H$3&amp;T(CalculationTrigger),C3514)</f>
        <v>0.50752426224159752</v>
      </c>
      <c r="I3514" s="150">
        <f>_xll.xlShmInterpDisc($I$3&amp;T(CalculationTrigger),C3514)</f>
        <v>0.51624944799862527</v>
      </c>
      <c r="J3514" s="157">
        <f t="shared" si="162"/>
        <v>6.3149941301976077E-5</v>
      </c>
      <c r="K3514" s="158">
        <f t="shared" si="163"/>
        <v>0</v>
      </c>
      <c r="L3514" s="159">
        <f t="shared" si="164"/>
        <v>-3.4025860678328298E-4</v>
      </c>
    </row>
    <row r="3515" spans="2:12" x14ac:dyDescent="0.2">
      <c r="B3515" s="112" t="s">
        <v>2</v>
      </c>
      <c r="C3515" s="113">
        <f>_xll.qlCalendarAdvance("TARGET",C3514,B3515,"mf")</f>
        <v>61120</v>
      </c>
      <c r="D3515" s="120">
        <f>_xll.xlShmInterpRateFwd($D$3&amp;T(CalculationTrigger),C3515,,5,C3516)</f>
        <v>1.1644261898484025E-2</v>
      </c>
      <c r="E3515" s="120">
        <f>_xll.xlShmInterpRateFwd($E$3&amp;T(CalculationTrigger),C3515,,5,C3516)</f>
        <v>1.1581179846980774E-2</v>
      </c>
      <c r="F3515" s="121">
        <f>_xll.xlShmInterpRateFwd($F$3&amp;T(CalculationTrigger),C3515,,5,C3516)</f>
        <v>1.12412483692981E-2</v>
      </c>
      <c r="G3515" s="148">
        <f>_xll.xlShmInterpDisc($G$3&amp;T(CalculationTrigger),C3515)</f>
        <v>0.50580827889501911</v>
      </c>
      <c r="H3515" s="149">
        <f>_xll.xlShmInterpDisc($H$3&amp;T(CalculationTrigger),C3515)</f>
        <v>0.50741157761490518</v>
      </c>
      <c r="I3515" s="150">
        <f>_xll.xlShmInterpDisc($I$3&amp;T(CalculationTrigger),C3515)</f>
        <v>0.51613819109657111</v>
      </c>
      <c r="J3515" s="157">
        <f t="shared" si="162"/>
        <v>6.3149916907845793E-5</v>
      </c>
      <c r="K3515" s="158">
        <f t="shared" si="163"/>
        <v>0</v>
      </c>
      <c r="L3515" s="159">
        <f t="shared" si="164"/>
        <v>-3.4025848724595449E-4</v>
      </c>
    </row>
    <row r="3516" spans="2:12" x14ac:dyDescent="0.2">
      <c r="B3516" s="112" t="s">
        <v>2</v>
      </c>
      <c r="C3516" s="113">
        <f>_xll.qlCalendarAdvance("TARGET",C3515,B3516,"mf")</f>
        <v>61127</v>
      </c>
      <c r="D3516" s="120">
        <f>_xll.xlShmInterpRateFwd($D$3&amp;T(CalculationTrigger),C3516,,5,C3517)</f>
        <v>1.1645672892158256E-2</v>
      </c>
      <c r="E3516" s="120">
        <f>_xll.xlShmInterpRateFwd($E$3&amp;T(CalculationTrigger),C3516,,5,C3517)</f>
        <v>1.1582609019076711E-2</v>
      </c>
      <c r="F3516" s="121">
        <f>_xll.xlShmInterpRateFwd($F$3&amp;T(CalculationTrigger),C3516,,5,C3517)</f>
        <v>1.1242766618623138E-2</v>
      </c>
      <c r="G3516" s="148">
        <f>_xll.xlShmInterpDisc($G$3&amp;T(CalculationTrigger),C3516)</f>
        <v>0.5056953497343285</v>
      </c>
      <c r="H3516" s="149">
        <f>_xll.xlShmInterpDisc($H$3&amp;T(CalculationTrigger),C3516)</f>
        <v>0.50729890408364331</v>
      </c>
      <c r="I3516" s="150">
        <f>_xll.xlShmInterpDisc($I$3&amp;T(CalculationTrigger),C3516)</f>
        <v>0.51602694312607655</v>
      </c>
      <c r="J3516" s="157">
        <f t="shared" si="162"/>
        <v>6.3149885573957334E-5</v>
      </c>
      <c r="K3516" s="158">
        <f t="shared" si="163"/>
        <v>0</v>
      </c>
      <c r="L3516" s="159">
        <f t="shared" si="164"/>
        <v>-3.402583337020679E-4</v>
      </c>
    </row>
    <row r="3517" spans="2:12" x14ac:dyDescent="0.2">
      <c r="B3517" s="112" t="s">
        <v>2</v>
      </c>
      <c r="C3517" s="113">
        <f>_xll.qlCalendarAdvance("TARGET",C3516,B3517,"mf")</f>
        <v>61134</v>
      </c>
      <c r="D3517" s="120">
        <f>_xll.xlShmInterpRateFwd($D$3&amp;T(CalculationTrigger),C3517,,5,C3518)</f>
        <v>1.1647081592519528E-2</v>
      </c>
      <c r="E3517" s="120">
        <f>_xll.xlShmInterpRateFwd($E$3&amp;T(CalculationTrigger),C3517,,5,C3518)</f>
        <v>1.1584035883579357E-2</v>
      </c>
      <c r="F3517" s="121">
        <f>_xll.xlShmInterpRateFwd($F$3&amp;T(CalculationTrigger),C3517,,5,C3518)</f>
        <v>1.1244282490387161E-2</v>
      </c>
      <c r="G3517" s="148">
        <f>_xll.xlShmInterpDisc($G$3&amp;T(CalculationTrigger),C3517)</f>
        <v>0.50558243210865583</v>
      </c>
      <c r="H3517" s="149">
        <f>_xll.xlShmInterpDisc($H$3&amp;T(CalculationTrigger),C3517)</f>
        <v>0.50718624167388948</v>
      </c>
      <c r="I3517" s="150">
        <f>_xll.xlShmInterpDisc($I$3&amp;T(CalculationTrigger),C3517)</f>
        <v>0.51591570411513477</v>
      </c>
      <c r="J3517" s="157">
        <f t="shared" si="162"/>
        <v>6.3149847313709323E-5</v>
      </c>
      <c r="K3517" s="158">
        <f t="shared" si="163"/>
        <v>0</v>
      </c>
      <c r="L3517" s="159">
        <f t="shared" si="164"/>
        <v>-3.4025814621729654E-4</v>
      </c>
    </row>
    <row r="3518" spans="2:12" x14ac:dyDescent="0.2">
      <c r="B3518" s="112" t="s">
        <v>2</v>
      </c>
      <c r="C3518" s="113">
        <f>_xll.qlCalendarAdvance("TARGET",C3517,B3518,"mf")</f>
        <v>61141</v>
      </c>
      <c r="D3518" s="120">
        <f>_xll.xlShmInterpRateFwd($D$3&amp;T(CalculationTrigger),C3518,,5,C3519)</f>
        <v>1.1648487990966933E-2</v>
      </c>
      <c r="E3518" s="120">
        <f>_xll.xlShmInterpRateFwd($E$3&amp;T(CalculationTrigger),C3518,,5,C3519)</f>
        <v>1.1585460431812522E-2</v>
      </c>
      <c r="F3518" s="121">
        <f>_xll.xlShmInterpRateFwd($F$3&amp;T(CalculationTrigger),C3518,,5,C3519)</f>
        <v>1.1245795975676605E-2</v>
      </c>
      <c r="G3518" s="148">
        <f>_xll.xlShmInterpDisc($G$3&amp;T(CalculationTrigger),C3518)</f>
        <v>0.50546952604376116</v>
      </c>
      <c r="H3518" s="149">
        <f>_xll.xlShmInterpDisc($H$3&amp;T(CalculationTrigger),C3518)</f>
        <v>0.50707359041178368</v>
      </c>
      <c r="I3518" s="150">
        <f>_xll.xlShmInterpDisc($I$3&amp;T(CalculationTrigger),C3518)</f>
        <v>0.51580447409180474</v>
      </c>
      <c r="J3518" s="157">
        <f t="shared" si="162"/>
        <v>6.3149802140499912E-5</v>
      </c>
      <c r="K3518" s="158">
        <f t="shared" si="163"/>
        <v>0</v>
      </c>
      <c r="L3518" s="159">
        <f t="shared" si="164"/>
        <v>-3.4025792485731254E-4</v>
      </c>
    </row>
    <row r="3519" spans="2:12" x14ac:dyDescent="0.2">
      <c r="B3519" s="112" t="s">
        <v>2</v>
      </c>
      <c r="C3519" s="113">
        <f>_xll.qlCalendarAdvance("TARGET",C3518,B3519,"mf")</f>
        <v>61148</v>
      </c>
      <c r="D3519" s="120">
        <f>_xll.xlShmInterpRateFwd($D$3&amp;T(CalculationTrigger),C3519,,5,C3520)</f>
        <v>1.1649892078795307E-2</v>
      </c>
      <c r="E3519" s="120">
        <f>_xll.xlShmInterpRateFwd($E$3&amp;T(CalculationTrigger),C3519,,5,C3520)</f>
        <v>1.1586882655071063E-2</v>
      </c>
      <c r="F3519" s="121">
        <f>_xll.xlShmInterpRateFwd($F$3&amp;T(CalculationTrigger),C3519,,5,C3520)</f>
        <v>1.1247307065473663E-2</v>
      </c>
      <c r="G3519" s="148">
        <f>_xll.xlShmInterpDisc($G$3&amp;T(CalculationTrigger),C3519)</f>
        <v>0.50535663156546629</v>
      </c>
      <c r="H3519" s="149">
        <f>_xll.xlShmInterpDisc($H$3&amp;T(CalculationTrigger),C3519)</f>
        <v>0.5069609503235285</v>
      </c>
      <c r="I3519" s="150">
        <f>_xll.xlShmInterpDisc($I$3&amp;T(CalculationTrigger),C3519)</f>
        <v>0.51569325308421154</v>
      </c>
      <c r="J3519" s="157">
        <f t="shared" si="162"/>
        <v>6.3149750067740125E-5</v>
      </c>
      <c r="K3519" s="158">
        <f t="shared" si="163"/>
        <v>0</v>
      </c>
      <c r="L3519" s="159">
        <f t="shared" si="164"/>
        <v>-3.4025766968777784E-4</v>
      </c>
    </row>
    <row r="3520" spans="2:12" x14ac:dyDescent="0.2">
      <c r="B3520" s="112" t="s">
        <v>2</v>
      </c>
      <c r="C3520" s="113">
        <f>_xll.qlCalendarAdvance("TARGET",C3519,B3520,"mf")</f>
        <v>61155</v>
      </c>
      <c r="D3520" s="120">
        <f>_xll.xlShmInterpRateFwd($D$3&amp;T(CalculationTrigger),C3520,,5,C3521)</f>
        <v>1.1651293847519581E-2</v>
      </c>
      <c r="E3520" s="120">
        <f>_xll.xlShmInterpRateFwd($E$3&amp;T(CalculationTrigger),C3520,,5,C3521)</f>
        <v>1.1588302544759873E-2</v>
      </c>
      <c r="F3520" s="121">
        <f>_xll.xlShmInterpRateFwd($F$3&amp;T(CalculationTrigger),C3520,,5,C3521)</f>
        <v>1.1248815750945849E-2</v>
      </c>
      <c r="G3520" s="148">
        <f>_xll.xlShmInterpDisc($G$3&amp;T(CalculationTrigger),C3520)</f>
        <v>0.50524374869965571</v>
      </c>
      <c r="H3520" s="149">
        <f>_xll.xlShmInterpDisc($H$3&amp;T(CalculationTrigger),C3520)</f>
        <v>0.50684832143538949</v>
      </c>
      <c r="I3520" s="150">
        <f>_xll.xlShmInterpDisc($I$3&amp;T(CalculationTrigger),C3520)</f>
        <v>0.51558204112054717</v>
      </c>
      <c r="J3520" s="157">
        <f t="shared" si="162"/>
        <v>6.3149691108822705E-5</v>
      </c>
      <c r="K3520" s="158">
        <f t="shared" si="163"/>
        <v>0</v>
      </c>
      <c r="L3520" s="159">
        <f t="shared" si="164"/>
        <v>-3.4025738077435812E-4</v>
      </c>
    </row>
    <row r="3521" spans="2:12" x14ac:dyDescent="0.2">
      <c r="B3521" s="112" t="s">
        <v>2</v>
      </c>
      <c r="C3521" s="113">
        <f>_xll.qlCalendarAdvance("TARGET",C3520,B3521,"mf")</f>
        <v>61162</v>
      </c>
      <c r="D3521" s="120">
        <f>_xll.xlShmInterpRateFwd($D$3&amp;T(CalculationTrigger),C3521,,5,C3522)</f>
        <v>1.1652693288434589E-2</v>
      </c>
      <c r="E3521" s="120">
        <f>_xll.xlShmInterpRateFwd($E$3&amp;T(CalculationTrigger),C3521,,5,C3522)</f>
        <v>1.1589720092168018E-2</v>
      </c>
      <c r="F3521" s="121">
        <f>_xll.xlShmInterpRateFwd($F$3&amp;T(CalculationTrigger),C3521,,5,C3522)</f>
        <v>1.1250322023127483E-2</v>
      </c>
      <c r="G3521" s="148">
        <f>_xll.xlShmInterpDisc($G$3&amp;T(CalculationTrigger),C3521)</f>
        <v>0.50513087747227436</v>
      </c>
      <c r="H3521" s="149">
        <f>_xll.xlShmInterpDisc($H$3&amp;T(CalculationTrigger),C3521)</f>
        <v>0.50673570377369381</v>
      </c>
      <c r="I3521" s="150">
        <f>_xll.xlShmInterpDisc($I$3&amp;T(CalculationTrigger),C3521)</f>
        <v>0.51547083822906892</v>
      </c>
      <c r="J3521" s="157">
        <f t="shared" si="162"/>
        <v>6.3149625277153257E-5</v>
      </c>
      <c r="K3521" s="158">
        <f t="shared" si="163"/>
        <v>0</v>
      </c>
      <c r="L3521" s="159">
        <f t="shared" si="164"/>
        <v>-3.4025705818273023E-4</v>
      </c>
    </row>
    <row r="3522" spans="2:12" x14ac:dyDescent="0.2">
      <c r="B3522" s="112" t="s">
        <v>2</v>
      </c>
      <c r="C3522" s="113">
        <f>_xll.qlCalendarAdvance("TARGET",C3521,B3522,"mf")</f>
        <v>61169</v>
      </c>
      <c r="D3522" s="120">
        <f>_xll.xlShmInterpRateFwd($D$3&amp;T(CalculationTrigger),C3522,,5,C3523)</f>
        <v>1.1654090392968377E-2</v>
      </c>
      <c r="E3522" s="120">
        <f>_xll.xlShmInterpRateFwd($E$3&amp;T(CalculationTrigger),C3522,,5,C3523)</f>
        <v>1.1591135288636681E-2</v>
      </c>
      <c r="F3522" s="121">
        <f>_xll.xlShmInterpRateFwd($F$3&amp;T(CalculationTrigger),C3522,,5,C3523)</f>
        <v>1.1251825873081826E-2</v>
      </c>
      <c r="G3522" s="148">
        <f>_xll.xlShmInterpDisc($G$3&amp;T(CalculationTrigger),C3522)</f>
        <v>0.50501801790932965</v>
      </c>
      <c r="H3522" s="149">
        <f>_xll.xlShmInterpDisc($H$3&amp;T(CalculationTrigger),C3522)</f>
        <v>0.50662309736483135</v>
      </c>
      <c r="I3522" s="150">
        <f>_xll.xlShmInterpDisc($I$3&amp;T(CalculationTrigger),C3522)</f>
        <v>0.51535964443810023</v>
      </c>
      <c r="J3522" s="157">
        <f t="shared" si="162"/>
        <v>6.3149552586128048E-5</v>
      </c>
      <c r="K3522" s="158">
        <f t="shared" si="163"/>
        <v>0</v>
      </c>
      <c r="L3522" s="159">
        <f t="shared" si="164"/>
        <v>-3.4025670197855297E-4</v>
      </c>
    </row>
    <row r="3523" spans="2:12" x14ac:dyDescent="0.2">
      <c r="B3523" s="112" t="s">
        <v>2</v>
      </c>
      <c r="C3523" s="113">
        <f>_xll.qlCalendarAdvance("TARGET",C3522,B3523,"mf")</f>
        <v>61176</v>
      </c>
      <c r="D3523" s="120">
        <f>_xll.xlShmInterpRateFwd($D$3&amp;T(CalculationTrigger),C3523,,5,C3524)</f>
        <v>1.165548515255478E-2</v>
      </c>
      <c r="E3523" s="120">
        <f>_xll.xlShmInterpRateFwd($E$3&amp;T(CalculationTrigger),C3523,,5,C3524)</f>
        <v>1.1592548125553378E-2</v>
      </c>
      <c r="F3523" s="121">
        <f>_xll.xlShmInterpRateFwd($F$3&amp;T(CalculationTrigger),C3523,,5,C3524)</f>
        <v>1.1253327291947441E-2</v>
      </c>
      <c r="G3523" s="148">
        <f>_xll.xlShmInterpDisc($G$3&amp;T(CalculationTrigger),C3523)</f>
        <v>0.50490517003689017</v>
      </c>
      <c r="H3523" s="149">
        <f>_xll.xlShmInterpDisc($H$3&amp;T(CalculationTrigger),C3523)</f>
        <v>0.50651050223525418</v>
      </c>
      <c r="I3523" s="150">
        <f>_xll.xlShmInterpDisc($I$3&amp;T(CalculationTrigger),C3523)</f>
        <v>0.51524845977603062</v>
      </c>
      <c r="J3523" s="157">
        <f t="shared" si="162"/>
        <v>6.3149473049149482E-5</v>
      </c>
      <c r="K3523" s="158">
        <f t="shared" si="163"/>
        <v>0</v>
      </c>
      <c r="L3523" s="159">
        <f t="shared" si="164"/>
        <v>-3.40256312227501E-4</v>
      </c>
    </row>
    <row r="3524" spans="2:12" x14ac:dyDescent="0.2">
      <c r="B3524" s="112" t="s">
        <v>2</v>
      </c>
      <c r="C3524" s="113">
        <f>_xll.qlCalendarAdvance("TARGET",C3523,B3524,"mf")</f>
        <v>61183</v>
      </c>
      <c r="D3524" s="120">
        <f>_xll.xlShmInterpRateFwd($D$3&amp;T(CalculationTrigger),C3524,,5,C3525)</f>
        <v>1.1656877558482845E-2</v>
      </c>
      <c r="E3524" s="120">
        <f>_xll.xlShmInterpRateFwd($E$3&amp;T(CalculationTrigger),C3524,,5,C3525)</f>
        <v>1.1593958594172418E-2</v>
      </c>
      <c r="F3524" s="121">
        <f>_xll.xlShmInterpRateFwd($F$3&amp;T(CalculationTrigger),C3524,,5,C3525)</f>
        <v>1.1254826270689133E-2</v>
      </c>
      <c r="G3524" s="148">
        <f>_xll.xlShmInterpDisc($G$3&amp;T(CalculationTrigger),C3524)</f>
        <v>0.50479233388108546</v>
      </c>
      <c r="H3524" s="149">
        <f>_xll.xlShmInterpDisc($H$3&amp;T(CalculationTrigger),C3524)</f>
        <v>0.50639791841147597</v>
      </c>
      <c r="I3524" s="150">
        <f>_xll.xlShmInterpDisc($I$3&amp;T(CalculationTrigger),C3524)</f>
        <v>0.51513728427131467</v>
      </c>
      <c r="J3524" s="157">
        <f t="shared" si="162"/>
        <v>6.3149386679619545E-5</v>
      </c>
      <c r="K3524" s="158">
        <f t="shared" si="163"/>
        <v>0</v>
      </c>
      <c r="L3524" s="159">
        <f t="shared" si="164"/>
        <v>-3.4025588899523477E-4</v>
      </c>
    </row>
    <row r="3525" spans="2:12" x14ac:dyDescent="0.2">
      <c r="B3525" s="112" t="s">
        <v>2</v>
      </c>
      <c r="C3525" s="113">
        <f>_xll.qlCalendarAdvance("TARGET",C3524,B3525,"mf")</f>
        <v>61190</v>
      </c>
      <c r="D3525" s="120">
        <f>_xll.xlShmInterpRateFwd($D$3&amp;T(CalculationTrigger),C3525,,5,C3526)</f>
        <v>1.1658267602250111E-2</v>
      </c>
      <c r="E3525" s="120">
        <f>_xll.xlShmInterpRateFwd($E$3&amp;T(CalculationTrigger),C3525,,5,C3526)</f>
        <v>1.1595366685904482E-2</v>
      </c>
      <c r="F3525" s="121">
        <f>_xll.xlShmInterpRateFwd($F$3&amp;T(CalculationTrigger),C3525,,5,C3526)</f>
        <v>1.125632280049179E-2</v>
      </c>
      <c r="G3525" s="148">
        <f>_xll.xlShmInterpDisc($G$3&amp;T(CalculationTrigger),C3525)</f>
        <v>0.50467950946810736</v>
      </c>
      <c r="H3525" s="149">
        <f>_xll.xlShmInterpDisc($H$3&amp;T(CalculationTrigger),C3525)</f>
        <v>0.50628534592007313</v>
      </c>
      <c r="I3525" s="150">
        <f>_xll.xlShmInterpDisc($I$3&amp;T(CalculationTrigger),C3525)</f>
        <v>0.51502611795247366</v>
      </c>
      <c r="J3525" s="157">
        <f t="shared" ref="J3525:J3588" si="165">-365*LN(G3525/$H3525)/($C3525-$C$4)</f>
        <v>6.3149293490937487E-5</v>
      </c>
      <c r="K3525" s="158">
        <f t="shared" ref="K3525:K3588" si="166">-365*LN(H3525/$H3525)/($C3525-$C$4)</f>
        <v>0</v>
      </c>
      <c r="L3525" s="159">
        <f t="shared" ref="L3525:L3588" si="167">-365*LN(I3525/$H3525)/($C3525-$C$4)</f>
        <v>-3.4025543234743089E-4</v>
      </c>
    </row>
    <row r="3526" spans="2:12" x14ac:dyDescent="0.2">
      <c r="B3526" s="112" t="s">
        <v>2</v>
      </c>
      <c r="C3526" s="113">
        <f>_xll.qlCalendarAdvance("TARGET",C3525,B3526,"mf")</f>
        <v>61197</v>
      </c>
      <c r="D3526" s="120">
        <f>_xll.xlShmInterpRateFwd($D$3&amp;T(CalculationTrigger),C3526,,5,C3527)</f>
        <v>1.1659655275180368E-2</v>
      </c>
      <c r="E3526" s="120">
        <f>_xll.xlShmInterpRateFwd($E$3&amp;T(CalculationTrigger),C3526,,5,C3527)</f>
        <v>1.1596772392044414E-2</v>
      </c>
      <c r="F3526" s="121">
        <f>_xll.xlShmInterpRateFwd($F$3&amp;T(CalculationTrigger),C3526,,5,C3527)</f>
        <v>1.125781687235497E-2</v>
      </c>
      <c r="G3526" s="148">
        <f>_xll.xlShmInterpDisc($G$3&amp;T(CalculationTrigger),C3526)</f>
        <v>0.50456669682420785</v>
      </c>
      <c r="H3526" s="149">
        <f>_xll.xlShmInterpDisc($H$3&amp;T(CalculationTrigger),C3526)</f>
        <v>0.50617278478768335</v>
      </c>
      <c r="I3526" s="150">
        <f>_xll.xlShmInterpDisc($I$3&amp;T(CalculationTrigger),C3526)</f>
        <v>0.51491496084809352</v>
      </c>
      <c r="J3526" s="157">
        <f t="shared" si="165"/>
        <v>6.3149193496506512E-5</v>
      </c>
      <c r="K3526" s="158">
        <f t="shared" si="166"/>
        <v>0</v>
      </c>
      <c r="L3526" s="159">
        <f t="shared" si="167"/>
        <v>-3.4025494234974762E-4</v>
      </c>
    </row>
    <row r="3527" spans="2:12" x14ac:dyDescent="0.2">
      <c r="B3527" s="112" t="s">
        <v>2</v>
      </c>
      <c r="C3527" s="113">
        <f>_xll.qlCalendarAdvance("TARGET",C3526,B3527,"mf")</f>
        <v>61204</v>
      </c>
      <c r="D3527" s="120">
        <f>_xll.xlShmInterpRateFwd($D$3&amp;T(CalculationTrigger),C3527,,5,C3528)</f>
        <v>1.1661040568678491E-2</v>
      </c>
      <c r="E3527" s="120">
        <f>_xll.xlShmInterpRateFwd($E$3&amp;T(CalculationTrigger),C3527,,5,C3528)</f>
        <v>1.1598175703944977E-2</v>
      </c>
      <c r="F3527" s="121">
        <f>_xll.xlShmInterpRateFwd($F$3&amp;T(CalculationTrigger),C3527,,5,C3528)</f>
        <v>1.1259308477394056E-2</v>
      </c>
      <c r="G3527" s="148">
        <f>_xll.xlShmInterpDisc($G$3&amp;T(CalculationTrigger),C3527)</f>
        <v>0.50445389597570078</v>
      </c>
      <c r="H3527" s="149">
        <f>_xll.xlShmInterpDisc($H$3&amp;T(CalculationTrigger),C3527)</f>
        <v>0.5060602350410065</v>
      </c>
      <c r="I3527" s="150">
        <f>_xll.xlShmInterpDisc($I$3&amp;T(CalculationTrigger),C3527)</f>
        <v>0.5148038129868262</v>
      </c>
      <c r="J3527" s="157">
        <f t="shared" si="165"/>
        <v>6.3149086709727168E-5</v>
      </c>
      <c r="K3527" s="158">
        <f t="shared" si="166"/>
        <v>0</v>
      </c>
      <c r="L3527" s="159">
        <f t="shared" si="167"/>
        <v>-3.4025441906786338E-4</v>
      </c>
    </row>
    <row r="3528" spans="2:12" x14ac:dyDescent="0.2">
      <c r="B3528" s="112" t="s">
        <v>2</v>
      </c>
      <c r="C3528" s="113">
        <f>_xll.qlCalendarAdvance("TARGET",C3527,B3528,"mf")</f>
        <v>61211</v>
      </c>
      <c r="D3528" s="120">
        <f>_xll.xlShmInterpRateFwd($D$3&amp;T(CalculationTrigger),C3528,,5,C3529)</f>
        <v>1.1662423474160936E-2</v>
      </c>
      <c r="E3528" s="120">
        <f>_xll.xlShmInterpRateFwd($E$3&amp;T(CalculationTrigger),C3528,,5,C3529)</f>
        <v>1.1599576612947351E-2</v>
      </c>
      <c r="F3528" s="121">
        <f>_xll.xlShmInterpRateFwd($F$3&amp;T(CalculationTrigger),C3528,,5,C3529)</f>
        <v>1.1260797606678098E-2</v>
      </c>
      <c r="G3528" s="148">
        <f>_xll.xlShmInterpDisc($G$3&amp;T(CalculationTrigger),C3528)</f>
        <v>0.50434110694896084</v>
      </c>
      <c r="H3528" s="149">
        <f>_xll.xlShmInterpDisc($H$3&amp;T(CalculationTrigger),C3528)</f>
        <v>0.50594769670680406</v>
      </c>
      <c r="I3528" s="150">
        <f>_xll.xlShmInterpDisc($I$3&amp;T(CalculationTrigger),C3528)</f>
        <v>0.51469267439738875</v>
      </c>
      <c r="J3528" s="157">
        <f t="shared" si="165"/>
        <v>6.3148973143997282E-5</v>
      </c>
      <c r="K3528" s="158">
        <f t="shared" si="166"/>
        <v>0</v>
      </c>
      <c r="L3528" s="159">
        <f t="shared" si="167"/>
        <v>-3.4025386256743805E-4</v>
      </c>
    </row>
    <row r="3529" spans="2:12" x14ac:dyDescent="0.2">
      <c r="B3529" s="112" t="s">
        <v>2</v>
      </c>
      <c r="C3529" s="113">
        <f>_xll.qlCalendarAdvance("TARGET",C3528,B3529,"mf")</f>
        <v>61218</v>
      </c>
      <c r="D3529" s="120">
        <f>_xll.xlShmInterpRateFwd($D$3&amp;T(CalculationTrigger),C3529,,5,C3530)</f>
        <v>1.1663803982974655E-2</v>
      </c>
      <c r="E3529" s="120">
        <f>_xll.xlShmInterpRateFwd($E$3&amp;T(CalculationTrigger),C3529,,5,C3530)</f>
        <v>1.1600975110381129E-2</v>
      </c>
      <c r="F3529" s="121">
        <f>_xll.xlShmInterpRateFwd($F$3&amp;T(CalculationTrigger),C3529,,5,C3530)</f>
        <v>1.1262284251264567E-2</v>
      </c>
      <c r="G3529" s="148">
        <f>_xll.xlShmInterpDisc($G$3&amp;T(CalculationTrigger),C3529)</f>
        <v>0.50422832977042342</v>
      </c>
      <c r="H3529" s="149">
        <f>_xll.xlShmInterpDisc($H$3&amp;T(CalculationTrigger),C3529)</f>
        <v>0.50583516981189913</v>
      </c>
      <c r="I3529" s="150">
        <f>_xll.xlShmInterpDisc($I$3&amp;T(CalculationTrigger),C3529)</f>
        <v>0.51458154510856358</v>
      </c>
      <c r="J3529" s="157">
        <f t="shared" si="165"/>
        <v>6.3148852812725263E-5</v>
      </c>
      <c r="K3529" s="158">
        <f t="shared" si="166"/>
        <v>0</v>
      </c>
      <c r="L3529" s="159">
        <f t="shared" si="167"/>
        <v>-3.4025327291413926E-4</v>
      </c>
    </row>
    <row r="3530" spans="2:12" x14ac:dyDescent="0.2">
      <c r="B3530" s="112" t="s">
        <v>2</v>
      </c>
      <c r="C3530" s="113">
        <f>_xll.qlCalendarAdvance("TARGET",C3529,B3530,"mf")</f>
        <v>61225</v>
      </c>
      <c r="D3530" s="120">
        <f>_xll.xlShmInterpRateFwd($D$3&amp;T(CalculationTrigger),C3530,,5,C3531)</f>
        <v>1.1665182086547684E-2</v>
      </c>
      <c r="E3530" s="120">
        <f>_xll.xlShmInterpRateFwd($E$3&amp;T(CalculationTrigger),C3530,,5,C3531)</f>
        <v>1.160237118758169E-2</v>
      </c>
      <c r="F3530" s="121">
        <f>_xll.xlShmInterpRateFwd($F$3&amp;T(CalculationTrigger),C3530,,5,C3531)</f>
        <v>1.1263768402228301E-2</v>
      </c>
      <c r="G3530" s="148">
        <f>_xll.xlShmInterpDisc($G$3&amp;T(CalculationTrigger),C3530)</f>
        <v>0.50411556446658523</v>
      </c>
      <c r="H3530" s="149">
        <f>_xll.xlShmInterpDisc($H$3&amp;T(CalculationTrigger),C3530)</f>
        <v>0.50572265438317643</v>
      </c>
      <c r="I3530" s="150">
        <f>_xll.xlShmInterpDisc($I$3&amp;T(CalculationTrigger),C3530)</f>
        <v>0.51447042514919838</v>
      </c>
      <c r="J3530" s="157">
        <f t="shared" si="165"/>
        <v>6.3148725729301401E-5</v>
      </c>
      <c r="K3530" s="158">
        <f t="shared" si="166"/>
        <v>0</v>
      </c>
      <c r="L3530" s="159">
        <f t="shared" si="167"/>
        <v>-3.4025265017364169E-4</v>
      </c>
    </row>
    <row r="3531" spans="2:12" x14ac:dyDescent="0.2">
      <c r="B3531" s="112" t="s">
        <v>2</v>
      </c>
      <c r="C3531" s="113">
        <f>_xll.qlCalendarAdvance("TARGET",C3530,B3531,"mf")</f>
        <v>61232</v>
      </c>
      <c r="D3531" s="120">
        <f>_xll.xlShmInterpRateFwd($D$3&amp;T(CalculationTrigger),C3531,,5,C3532)</f>
        <v>1.1666557776261728E-2</v>
      </c>
      <c r="E3531" s="120">
        <f>_xll.xlShmInterpRateFwd($E$3&amp;T(CalculationTrigger),C3531,,5,C3532)</f>
        <v>1.1603764835890214E-2</v>
      </c>
      <c r="F3531" s="121">
        <f>_xll.xlShmInterpRateFwd($F$3&amp;T(CalculationTrigger),C3531,,5,C3532)</f>
        <v>1.1265250050661516E-2</v>
      </c>
      <c r="G3531" s="148">
        <f>_xll.xlShmInterpDisc($G$3&amp;T(CalculationTrigger),C3531)</f>
        <v>0.50400281106400346</v>
      </c>
      <c r="H3531" s="149">
        <f>_xll.xlShmInterpDisc($H$3&amp;T(CalculationTrigger),C3531)</f>
        <v>0.50561015044758217</v>
      </c>
      <c r="I3531" s="150">
        <f>_xll.xlShmInterpDisc($I$3&amp;T(CalculationTrigger),C3531)</f>
        <v>0.51435931454820605</v>
      </c>
      <c r="J3531" s="157">
        <f t="shared" si="165"/>
        <v>6.3148591907133156E-5</v>
      </c>
      <c r="K3531" s="158">
        <f t="shared" si="166"/>
        <v>0</v>
      </c>
      <c r="L3531" s="159">
        <f t="shared" si="167"/>
        <v>-3.4025199441160603E-4</v>
      </c>
    </row>
    <row r="3532" spans="2:12" x14ac:dyDescent="0.2">
      <c r="B3532" s="112" t="s">
        <v>2</v>
      </c>
      <c r="C3532" s="113">
        <f>_xll.qlCalendarAdvance("TARGET",C3531,B3532,"mf")</f>
        <v>61239</v>
      </c>
      <c r="D3532" s="120">
        <f>_xll.xlShmInterpRateFwd($D$3&amp;T(CalculationTrigger),C3532,,5,C3533)</f>
        <v>1.1667931043486899E-2</v>
      </c>
      <c r="E3532" s="120">
        <f>_xll.xlShmInterpRateFwd($E$3&amp;T(CalculationTrigger),C3532,,5,C3533)</f>
        <v>1.1605156046636287E-2</v>
      </c>
      <c r="F3532" s="121">
        <f>_xll.xlShmInterpRateFwd($F$3&amp;T(CalculationTrigger),C3532,,5,C3533)</f>
        <v>1.1266729187621675E-2</v>
      </c>
      <c r="G3532" s="148">
        <f>_xll.xlShmInterpDisc($G$3&amp;T(CalculationTrigger),C3532)</f>
        <v>0.50389006958929594</v>
      </c>
      <c r="H3532" s="149">
        <f>_xll.xlShmInterpDisc($H$3&amp;T(CalculationTrigger),C3532)</f>
        <v>0.50549765803212388</v>
      </c>
      <c r="I3532" s="150">
        <f>_xll.xlShmInterpDisc($I$3&amp;T(CalculationTrigger),C3532)</f>
        <v>0.51424821333456427</v>
      </c>
      <c r="J3532" s="157">
        <f t="shared" si="165"/>
        <v>6.3148451359625307E-5</v>
      </c>
      <c r="K3532" s="158">
        <f t="shared" si="166"/>
        <v>0</v>
      </c>
      <c r="L3532" s="159">
        <f t="shared" si="167"/>
        <v>-3.4025130569370469E-4</v>
      </c>
    </row>
    <row r="3533" spans="2:12" x14ac:dyDescent="0.2">
      <c r="B3533" s="112" t="s">
        <v>2</v>
      </c>
      <c r="C3533" s="113">
        <f>_xll.qlCalendarAdvance("TARGET",C3532,B3533,"mf")</f>
        <v>61246</v>
      </c>
      <c r="D3533" s="120">
        <f>_xll.xlShmInterpRateFwd($D$3&amp;T(CalculationTrigger),C3533,,5,C3534)</f>
        <v>1.1669301879645442E-2</v>
      </c>
      <c r="E3533" s="120">
        <f>_xll.xlShmInterpRateFwd($E$3&amp;T(CalculationTrigger),C3533,,5,C3534)</f>
        <v>1.1606544811172662E-2</v>
      </c>
      <c r="F3533" s="121">
        <f>_xll.xlShmInterpRateFwd($F$3&amp;T(CalculationTrigger),C3533,,5,C3534)</f>
        <v>1.126820580421257E-2</v>
      </c>
      <c r="G3533" s="148">
        <f>_xll.xlShmInterpDisc($G$3&amp;T(CalculationTrigger),C3533)</f>
        <v>0.50377734006914143</v>
      </c>
      <c r="H3533" s="149">
        <f>_xll.xlShmInterpDisc($H$3&amp;T(CalculationTrigger),C3533)</f>
        <v>0.50538517716387044</v>
      </c>
      <c r="I3533" s="150">
        <f>_xll.xlShmInterpDisc($I$3&amp;T(CalculationTrigger),C3533)</f>
        <v>0.51413712153731594</v>
      </c>
      <c r="J3533" s="157">
        <f t="shared" si="165"/>
        <v>6.3148304100168914E-5</v>
      </c>
      <c r="K3533" s="158">
        <f t="shared" si="166"/>
        <v>0</v>
      </c>
      <c r="L3533" s="159">
        <f t="shared" si="167"/>
        <v>-3.4025058408560448E-4</v>
      </c>
    </row>
    <row r="3534" spans="2:12" x14ac:dyDescent="0.2">
      <c r="B3534" s="112" t="s">
        <v>2</v>
      </c>
      <c r="C3534" s="113">
        <f>_xll.qlCalendarAdvance("TARGET",C3533,B3534,"mf")</f>
        <v>61253</v>
      </c>
      <c r="D3534" s="120">
        <f>_xll.xlShmInterpRateFwd($D$3&amp;T(CalculationTrigger),C3534,,5,C3535)</f>
        <v>1.1670670276107468E-2</v>
      </c>
      <c r="E3534" s="120">
        <f>_xll.xlShmInterpRateFwd($E$3&amp;T(CalculationTrigger),C3534,,5,C3535)</f>
        <v>1.1607931120823138E-2</v>
      </c>
      <c r="F3534" s="121">
        <f>_xll.xlShmInterpRateFwd($F$3&amp;T(CalculationTrigger),C3534,,5,C3535)</f>
        <v>1.126967989147429E-2</v>
      </c>
      <c r="G3534" s="148">
        <f>_xll.xlShmInterpDisc($G$3&amp;T(CalculationTrigger),C3534)</f>
        <v>0.50366462253027888</v>
      </c>
      <c r="H3534" s="149">
        <f>_xll.xlShmInterpDisc($H$3&amp;T(CalculationTrigger),C3534)</f>
        <v>0.50527270786995182</v>
      </c>
      <c r="I3534" s="150">
        <f>_xll.xlShmInterpDisc($I$3&amp;T(CalculationTrigger),C3534)</f>
        <v>0.51402603918556833</v>
      </c>
      <c r="J3534" s="157">
        <f t="shared" si="165"/>
        <v>6.3148150142172227E-5</v>
      </c>
      <c r="K3534" s="158">
        <f t="shared" si="166"/>
        <v>0</v>
      </c>
      <c r="L3534" s="159">
        <f t="shared" si="167"/>
        <v>-3.4024982965297099E-4</v>
      </c>
    </row>
    <row r="3535" spans="2:12" x14ac:dyDescent="0.2">
      <c r="B3535" s="112" t="s">
        <v>2</v>
      </c>
      <c r="C3535" s="113">
        <f>_xll.qlCalendarAdvance("TARGET",C3534,B3535,"mf")</f>
        <v>61260</v>
      </c>
      <c r="D3535" s="120">
        <f>_xll.xlShmInterpRateFwd($D$3&amp;T(CalculationTrigger),C3535,,5,C3536)</f>
        <v>1.1672036224272051E-2</v>
      </c>
      <c r="E3535" s="120">
        <f>_xll.xlShmInterpRateFwd($E$3&amp;T(CalculationTrigger),C3535,,5,C3536)</f>
        <v>1.1609314966928885E-2</v>
      </c>
      <c r="F3535" s="121">
        <f>_xll.xlShmInterpRateFwd($F$3&amp;T(CalculationTrigger),C3535,,5,C3536)</f>
        <v>1.1271151440493251E-2</v>
      </c>
      <c r="G3535" s="148">
        <f>_xll.xlShmInterpDisc($G$3&amp;T(CalculationTrigger),C3535)</f>
        <v>0.50355191699950785</v>
      </c>
      <c r="H3535" s="149">
        <f>_xll.xlShmInterpDisc($H$3&amp;T(CalculationTrigger),C3535)</f>
        <v>0.50516025017755928</v>
      </c>
      <c r="I3535" s="150">
        <f>_xll.xlShmInterpDisc($I$3&amp;T(CalculationTrigger),C3535)</f>
        <v>0.51391496630849398</v>
      </c>
      <c r="J3535" s="157">
        <f t="shared" si="165"/>
        <v>6.3147989499031984E-5</v>
      </c>
      <c r="K3535" s="158">
        <f t="shared" si="166"/>
        <v>0</v>
      </c>
      <c r="L3535" s="159">
        <f t="shared" si="167"/>
        <v>-3.4024904246147286E-4</v>
      </c>
    </row>
    <row r="3536" spans="2:12" x14ac:dyDescent="0.2">
      <c r="B3536" s="112" t="s">
        <v>2</v>
      </c>
      <c r="C3536" s="113">
        <f>_xll.qlCalendarAdvance("TARGET",C3535,B3536,"mf")</f>
        <v>61267</v>
      </c>
      <c r="D3536" s="120">
        <f>_xll.xlShmInterpRateFwd($D$3&amp;T(CalculationTrigger),C3536,,5,C3537)</f>
        <v>1.167339971552089E-2</v>
      </c>
      <c r="E3536" s="120">
        <f>_xll.xlShmInterpRateFwd($E$3&amp;T(CalculationTrigger),C3536,,5,C3537)</f>
        <v>1.1610696340831067E-2</v>
      </c>
      <c r="F3536" s="121">
        <f>_xll.xlShmInterpRateFwd($F$3&amp;T(CalculationTrigger),C3536,,5,C3537)</f>
        <v>1.1272620442350076E-2</v>
      </c>
      <c r="G3536" s="148">
        <f>_xll.xlShmInterpDisc($G$3&amp;T(CalculationTrigger),C3536)</f>
        <v>0.50343922350368819</v>
      </c>
      <c r="H3536" s="149">
        <f>_xll.xlShmInterpDisc($H$3&amp;T(CalculationTrigger),C3536)</f>
        <v>0.50504780411394501</v>
      </c>
      <c r="I3536" s="150">
        <f>_xll.xlShmInterpDisc($I$3&amp;T(CalculationTrigger),C3536)</f>
        <v>0.51380390293532985</v>
      </c>
      <c r="J3536" s="157">
        <f t="shared" si="165"/>
        <v>6.3147822184153303E-5</v>
      </c>
      <c r="K3536" s="158">
        <f t="shared" si="166"/>
        <v>0</v>
      </c>
      <c r="L3536" s="159">
        <f t="shared" si="167"/>
        <v>-3.4024822257677762E-4</v>
      </c>
    </row>
    <row r="3537" spans="2:12" x14ac:dyDescent="0.2">
      <c r="B3537" s="112" t="s">
        <v>2</v>
      </c>
      <c r="C3537" s="113">
        <f>_xll.qlCalendarAdvance("TARGET",C3536,B3537,"mf")</f>
        <v>61274</v>
      </c>
      <c r="D3537" s="120">
        <f>_xll.xlShmInterpRateFwd($D$3&amp;T(CalculationTrigger),C3537,,5,C3538)</f>
        <v>1.1674760741253053E-2</v>
      </c>
      <c r="E3537" s="120">
        <f>_xll.xlShmInterpRateFwd($E$3&amp;T(CalculationTrigger),C3537,,5,C3538)</f>
        <v>1.1612075233870856E-2</v>
      </c>
      <c r="F3537" s="121">
        <f>_xll.xlShmInterpRateFwd($F$3&amp;T(CalculationTrigger),C3537,,5,C3538)</f>
        <v>1.1274086888102225E-2</v>
      </c>
      <c r="G3537" s="148">
        <f>_xll.xlShmInterpDisc($G$3&amp;T(CalculationTrigger),C3537)</f>
        <v>0.50332654206974003</v>
      </c>
      <c r="H3537" s="149">
        <f>_xll.xlShmInterpDisc($H$3&amp;T(CalculationTrigger),C3537)</f>
        <v>0.50493536970642217</v>
      </c>
      <c r="I3537" s="150">
        <f>_xll.xlShmInterpDisc($I$3&amp;T(CalculationTrigger),C3537)</f>
        <v>0.51369284909537749</v>
      </c>
      <c r="J3537" s="157">
        <f t="shared" si="165"/>
        <v>6.3147648210936367E-5</v>
      </c>
      <c r="K3537" s="158">
        <f t="shared" si="166"/>
        <v>0</v>
      </c>
      <c r="L3537" s="159">
        <f t="shared" si="167"/>
        <v>-3.4024737006455572E-4</v>
      </c>
    </row>
    <row r="3538" spans="2:12" x14ac:dyDescent="0.2">
      <c r="B3538" s="112" t="s">
        <v>2</v>
      </c>
      <c r="C3538" s="113">
        <f>_xll.qlCalendarAdvance("TARGET",C3537,B3538,"mf")</f>
        <v>61281</v>
      </c>
      <c r="D3538" s="120">
        <f>_xll.xlShmInterpRateFwd($D$3&amp;T(CalculationTrigger),C3538,,5,C3539)</f>
        <v>1.1676119292861815E-2</v>
      </c>
      <c r="E3538" s="120">
        <f>_xll.xlShmInterpRateFwd($E$3&amp;T(CalculationTrigger),C3538,,5,C3539)</f>
        <v>1.1613451637360455E-2</v>
      </c>
      <c r="F3538" s="121">
        <f>_xll.xlShmInterpRateFwd($F$3&amp;T(CalculationTrigger),C3538,,5,C3539)</f>
        <v>1.1275550768853483E-2</v>
      </c>
      <c r="G3538" s="148">
        <f>_xll.xlShmInterpDisc($G$3&amp;T(CalculationTrigger),C3538)</f>
        <v>0.50321387272464368</v>
      </c>
      <c r="H3538" s="149">
        <f>_xll.xlShmInterpDisc($H$3&amp;T(CalculationTrigger),C3538)</f>
        <v>0.50482294698236463</v>
      </c>
      <c r="I3538" s="150">
        <f>_xll.xlShmInterpDisc($I$3&amp;T(CalculationTrigger),C3538)</f>
        <v>0.51358180481800308</v>
      </c>
      <c r="J3538" s="157">
        <f t="shared" si="165"/>
        <v>6.3147467592772103E-5</v>
      </c>
      <c r="K3538" s="158">
        <f t="shared" si="166"/>
        <v>0</v>
      </c>
      <c r="L3538" s="159">
        <f t="shared" si="167"/>
        <v>-3.4024648499047643E-4</v>
      </c>
    </row>
    <row r="3539" spans="2:12" x14ac:dyDescent="0.2">
      <c r="B3539" s="112" t="s">
        <v>2</v>
      </c>
      <c r="C3539" s="113">
        <f>_xll.qlCalendarAdvance("TARGET",C3538,B3539,"mf")</f>
        <v>61288</v>
      </c>
      <c r="D3539" s="120">
        <f>_xll.xlShmInterpRateFwd($D$3&amp;T(CalculationTrigger),C3539,,5,C3540)</f>
        <v>1.167747536172887E-2</v>
      </c>
      <c r="E3539" s="120">
        <f>_xll.xlShmInterpRateFwd($E$3&amp;T(CalculationTrigger),C3539,,5,C3540)</f>
        <v>1.1614825542664197E-2</v>
      </c>
      <c r="F3539" s="121">
        <f>_xll.xlShmInterpRateFwd($F$3&amp;T(CalculationTrigger),C3539,,5,C3540)</f>
        <v>1.1277012075649722E-2</v>
      </c>
      <c r="G3539" s="148">
        <f>_xll.xlShmInterpDisc($G$3&amp;T(CalculationTrigger),C3539)</f>
        <v>0.5031012154954394</v>
      </c>
      <c r="H3539" s="149">
        <f>_xll.xlShmInterpDisc($H$3&amp;T(CalculationTrigger),C3539)</f>
        <v>0.50471053596920734</v>
      </c>
      <c r="I3539" s="150">
        <f>_xll.xlShmInterpDisc($I$3&amp;T(CalculationTrigger),C3539)</f>
        <v>0.51347077013263687</v>
      </c>
      <c r="J3539" s="157">
        <f t="shared" si="165"/>
        <v>6.3147280343077403E-5</v>
      </c>
      <c r="K3539" s="158">
        <f t="shared" si="166"/>
        <v>0</v>
      </c>
      <c r="L3539" s="159">
        <f t="shared" si="167"/>
        <v>-3.4024556742019913E-4</v>
      </c>
    </row>
    <row r="3540" spans="2:12" x14ac:dyDescent="0.2">
      <c r="B3540" s="112" t="s">
        <v>2</v>
      </c>
      <c r="C3540" s="113">
        <f>_xll.qlCalendarAdvance("TARGET",C3539,B3540,"mf")</f>
        <v>61295</v>
      </c>
      <c r="D3540" s="120">
        <f>_xll.xlShmInterpRateFwd($D$3&amp;T(CalculationTrigger),C3540,,5,C3541)</f>
        <v>1.1678828939276452E-2</v>
      </c>
      <c r="E3540" s="120">
        <f>_xll.xlShmInterpRateFwd($E$3&amp;T(CalculationTrigger),C3540,,5,C3541)</f>
        <v>1.1616196941123249E-2</v>
      </c>
      <c r="F3540" s="121">
        <f>_xll.xlShmInterpRateFwd($F$3&amp;T(CalculationTrigger),C3540,,5,C3541)</f>
        <v>1.1278470799577354E-2</v>
      </c>
      <c r="G3540" s="148">
        <f>_xll.xlShmInterpDisc($G$3&amp;T(CalculationTrigger),C3540)</f>
        <v>0.50298857040922762</v>
      </c>
      <c r="H3540" s="149">
        <f>_xll.xlShmInterpDisc($H$3&amp;T(CalculationTrigger),C3540)</f>
        <v>0.50459813669444564</v>
      </c>
      <c r="I3540" s="150">
        <f>_xll.xlShmInterpDisc($I$3&amp;T(CalculationTrigger),C3540)</f>
        <v>0.51335974506877369</v>
      </c>
      <c r="J3540" s="157">
        <f t="shared" si="165"/>
        <v>6.3147086475242274E-5</v>
      </c>
      <c r="K3540" s="158">
        <f t="shared" si="166"/>
        <v>0</v>
      </c>
      <c r="L3540" s="159">
        <f t="shared" si="167"/>
        <v>-3.4024461741939926E-4</v>
      </c>
    </row>
    <row r="3541" spans="2:12" x14ac:dyDescent="0.2">
      <c r="B3541" s="112" t="s">
        <v>2</v>
      </c>
      <c r="C3541" s="113">
        <f>_xll.qlCalendarAdvance("TARGET",C3540,B3541,"mf")</f>
        <v>61302</v>
      </c>
      <c r="D3541" s="120">
        <f>_xll.xlShmInterpRateFwd($D$3&amp;T(CalculationTrigger),C3541,,5,C3542)</f>
        <v>1.1680180016822543E-2</v>
      </c>
      <c r="E3541" s="120">
        <f>_xll.xlShmInterpRateFwd($E$3&amp;T(CalculationTrigger),C3541,,5,C3542)</f>
        <v>1.1617565824038226E-2</v>
      </c>
      <c r="F3541" s="121">
        <f>_xll.xlShmInterpRateFwd($F$3&amp;T(CalculationTrigger),C3541,,5,C3542)</f>
        <v>1.1279926931728581E-2</v>
      </c>
      <c r="G3541" s="148">
        <f>_xll.xlShmInterpDisc($G$3&amp;T(CalculationTrigger),C3541)</f>
        <v>0.50287593749316839</v>
      </c>
      <c r="H3541" s="149">
        <f>_xll.xlShmInterpDisc($H$3&amp;T(CalculationTrigger),C3541)</f>
        <v>0.50448574918563549</v>
      </c>
      <c r="I3541" s="150">
        <f>_xll.xlShmInterpDisc($I$3&amp;T(CalculationTrigger),C3541)</f>
        <v>0.51324872965597257</v>
      </c>
      <c r="J3541" s="157">
        <f t="shared" si="165"/>
        <v>6.3146886002676033E-5</v>
      </c>
      <c r="K3541" s="158">
        <f t="shared" si="166"/>
        <v>0</v>
      </c>
      <c r="L3541" s="159">
        <f t="shared" si="167"/>
        <v>-3.4024363505374668E-4</v>
      </c>
    </row>
    <row r="3542" spans="2:12" x14ac:dyDescent="0.2">
      <c r="B3542" s="112" t="s">
        <v>2</v>
      </c>
      <c r="C3542" s="113">
        <f>_xll.qlCalendarAdvance("TARGET",C3541,B3542,"mf")</f>
        <v>61309</v>
      </c>
      <c r="D3542" s="120">
        <f>_xll.xlShmInterpRateFwd($D$3&amp;T(CalculationTrigger),C3542,,5,C3543)</f>
        <v>1.1681528585818333E-2</v>
      </c>
      <c r="E3542" s="120">
        <f>_xll.xlShmInterpRateFwd($E$3&amp;T(CalculationTrigger),C3542,,5,C3543)</f>
        <v>1.1618932182773462E-2</v>
      </c>
      <c r="F3542" s="121">
        <f>_xll.xlShmInterpRateFwd($F$3&amp;T(CalculationTrigger),C3542,,5,C3543)</f>
        <v>1.1281380463143474E-2</v>
      </c>
      <c r="G3542" s="148">
        <f>_xll.xlShmInterpDisc($G$3&amp;T(CalculationTrigger),C3542)</f>
        <v>0.50276331677448216</v>
      </c>
      <c r="H3542" s="149">
        <f>_xll.xlShmInterpDisc($H$3&amp;T(CalculationTrigger),C3542)</f>
        <v>0.50437337347039357</v>
      </c>
      <c r="I3542" s="150">
        <f>_xll.xlShmInterpDisc($I$3&amp;T(CalculationTrigger),C3542)</f>
        <v>0.51313772392385637</v>
      </c>
      <c r="J3542" s="157">
        <f t="shared" si="165"/>
        <v>6.3146678938767723E-5</v>
      </c>
      <c r="K3542" s="158">
        <f t="shared" si="166"/>
        <v>0</v>
      </c>
      <c r="L3542" s="159">
        <f t="shared" si="167"/>
        <v>-3.4024262038890121E-4</v>
      </c>
    </row>
    <row r="3543" spans="2:12" x14ac:dyDescent="0.2">
      <c r="B3543" s="112" t="s">
        <v>2</v>
      </c>
      <c r="C3543" s="113">
        <f>_xll.qlCalendarAdvance("TARGET",C3542,B3543,"mf")</f>
        <v>61316</v>
      </c>
      <c r="D3543" s="120">
        <f>_xll.xlShmInterpRateFwd($D$3&amp;T(CalculationTrigger),C3543,,5,C3544)</f>
        <v>1.1682874637674465E-2</v>
      </c>
      <c r="E3543" s="120">
        <f>_xll.xlShmInterpRateFwd($E$3&amp;T(CalculationTrigger),C3543,,5,C3544)</f>
        <v>1.1620296008687489E-2</v>
      </c>
      <c r="F3543" s="121">
        <f>_xll.xlShmInterpRateFwd($F$3&amp;T(CalculationTrigger),C3543,,5,C3544)</f>
        <v>1.128283138492003E-2</v>
      </c>
      <c r="G3543" s="148">
        <f>_xll.xlShmInterpDisc($G$3&amp;T(CalculationTrigger),C3543)</f>
        <v>0.50265070828044867</v>
      </c>
      <c r="H3543" s="149">
        <f>_xll.xlShmInterpDisc($H$3&amp;T(CalculationTrigger),C3543)</f>
        <v>0.50426100957639686</v>
      </c>
      <c r="I3543" s="150">
        <f>_xll.xlShmInterpDisc($I$3&amp;T(CalculationTrigger),C3543)</f>
        <v>0.51302672790211234</v>
      </c>
      <c r="J3543" s="157">
        <f t="shared" si="165"/>
        <v>6.3146465296925753E-5</v>
      </c>
      <c r="K3543" s="158">
        <f t="shared" si="166"/>
        <v>0</v>
      </c>
      <c r="L3543" s="159">
        <f t="shared" si="167"/>
        <v>-3.4024157349053032E-4</v>
      </c>
    </row>
    <row r="3544" spans="2:12" x14ac:dyDescent="0.2">
      <c r="B3544" s="112" t="s">
        <v>2</v>
      </c>
      <c r="C3544" s="113">
        <f>_xll.qlCalendarAdvance("TARGET",C3543,B3544,"mf")</f>
        <v>61323</v>
      </c>
      <c r="D3544" s="120">
        <f>_xll.xlShmInterpRateFwd($D$3&amp;T(CalculationTrigger),C3544,,5,C3545)</f>
        <v>1.1684218163708921E-2</v>
      </c>
      <c r="E3544" s="120">
        <f>_xll.xlShmInterpRateFwd($E$3&amp;T(CalculationTrigger),C3544,,5,C3545)</f>
        <v>1.1621657293057757E-2</v>
      </c>
      <c r="F3544" s="121">
        <f>_xll.xlShmInterpRateFwd($F$3&amp;T(CalculationTrigger),C3544,,5,C3545)</f>
        <v>1.1284279688121483E-2</v>
      </c>
      <c r="G3544" s="148">
        <f>_xll.xlShmInterpDisc($G$3&amp;T(CalculationTrigger),C3544)</f>
        <v>0.50253811203840704</v>
      </c>
      <c r="H3544" s="149">
        <f>_xll.xlShmInterpDisc($H$3&amp;T(CalculationTrigger),C3544)</f>
        <v>0.50414865753138238</v>
      </c>
      <c r="I3544" s="150">
        <f>_xll.xlShmInterpDisc($I$3&amp;T(CalculationTrigger),C3544)</f>
        <v>0.51291574162049147</v>
      </c>
      <c r="J3544" s="157">
        <f t="shared" si="165"/>
        <v>6.3146245090553628E-5</v>
      </c>
      <c r="K3544" s="158">
        <f t="shared" si="166"/>
        <v>0</v>
      </c>
      <c r="L3544" s="159">
        <f t="shared" si="167"/>
        <v>-3.4024049442431286E-4</v>
      </c>
    </row>
    <row r="3545" spans="2:12" x14ac:dyDescent="0.2">
      <c r="B3545" s="112" t="s">
        <v>2</v>
      </c>
      <c r="C3545" s="113">
        <f>_xll.qlCalendarAdvance("TARGET",C3544,B3545,"mf")</f>
        <v>61330</v>
      </c>
      <c r="D3545" s="120">
        <f>_xll.xlShmInterpRateFwd($D$3&amp;T(CalculationTrigger),C3545,,5,C3546)</f>
        <v>1.1685559155361305E-2</v>
      </c>
      <c r="E3545" s="120">
        <f>_xll.xlShmInterpRateFwd($E$3&amp;T(CalculationTrigger),C3545,,5,C3546)</f>
        <v>1.1623016027271761E-2</v>
      </c>
      <c r="F3545" s="121">
        <f>_xll.xlShmInterpRateFwd($F$3&amp;T(CalculationTrigger),C3545,,5,C3546)</f>
        <v>1.1285725363816867E-2</v>
      </c>
      <c r="G3545" s="148">
        <f>_xll.xlShmInterpDisc($G$3&amp;T(CalculationTrigger),C3545)</f>
        <v>0.50242552807575669</v>
      </c>
      <c r="H3545" s="149">
        <f>_xll.xlShmInterpDisc($H$3&amp;T(CalculationTrigger),C3545)</f>
        <v>0.50403631736314802</v>
      </c>
      <c r="I3545" s="150">
        <f>_xll.xlShmInterpDisc($I$3&amp;T(CalculationTrigger),C3545)</f>
        <v>0.51280476510880868</v>
      </c>
      <c r="J3545" s="157">
        <f t="shared" si="165"/>
        <v>6.3146018333047775E-5</v>
      </c>
      <c r="K3545" s="158">
        <f t="shared" si="166"/>
        <v>0</v>
      </c>
      <c r="L3545" s="159">
        <f t="shared" si="167"/>
        <v>-3.4023938325590514E-4</v>
      </c>
    </row>
    <row r="3546" spans="2:12" x14ac:dyDescent="0.2">
      <c r="B3546" s="112" t="s">
        <v>2</v>
      </c>
      <c r="C3546" s="113">
        <f>_xll.qlCalendarAdvance("TARGET",C3545,B3546,"mf")</f>
        <v>61337</v>
      </c>
      <c r="D3546" s="120">
        <f>_xll.xlShmInterpRateFwd($D$3&amp;T(CalculationTrigger),C3546,,5,C3547)</f>
        <v>1.1686897604024887E-2</v>
      </c>
      <c r="E3546" s="120">
        <f>_xll.xlShmInterpRateFwd($E$3&amp;T(CalculationTrigger),C3546,,5,C3547)</f>
        <v>1.1624372202659073E-2</v>
      </c>
      <c r="F3546" s="121">
        <f>_xll.xlShmInterpRateFwd($F$3&amp;T(CalculationTrigger),C3546,,5,C3547)</f>
        <v>1.128716840310417E-2</v>
      </c>
      <c r="G3546" s="148">
        <f>_xll.xlShmInterpDisc($G$3&amp;T(CalculationTrigger),C3546)</f>
        <v>0.50231295641995599</v>
      </c>
      <c r="H3546" s="149">
        <f>_xll.xlShmInterpDisc($H$3&amp;T(CalculationTrigger),C3546)</f>
        <v>0.50392398909955127</v>
      </c>
      <c r="I3546" s="150">
        <f>_xll.xlShmInterpDisc($I$3&amp;T(CalculationTrigger),C3546)</f>
        <v>0.51269379839694273</v>
      </c>
      <c r="J3546" s="157">
        <f t="shared" si="165"/>
        <v>6.3145785037808596E-5</v>
      </c>
      <c r="K3546" s="158">
        <f t="shared" si="166"/>
        <v>0</v>
      </c>
      <c r="L3546" s="159">
        <f t="shared" si="167"/>
        <v>-3.4023824005098352E-4</v>
      </c>
    </row>
    <row r="3547" spans="2:12" x14ac:dyDescent="0.2">
      <c r="B3547" s="112" t="s">
        <v>2</v>
      </c>
      <c r="C3547" s="113">
        <f>_xll.qlCalendarAdvance("TARGET",C3546,B3547,"mf")</f>
        <v>61344</v>
      </c>
      <c r="D3547" s="120">
        <f>_xll.xlShmInterpRateFwd($D$3&amp;T(CalculationTrigger),C3547,,5,C3548)</f>
        <v>1.1688233501069763E-2</v>
      </c>
      <c r="E3547" s="120">
        <f>_xll.xlShmInterpRateFwd($E$3&amp;T(CalculationTrigger),C3547,,5,C3548)</f>
        <v>1.1625725810549263E-2</v>
      </c>
      <c r="F3547" s="121">
        <f>_xll.xlShmInterpRateFwd($F$3&amp;T(CalculationTrigger),C3547,,5,C3548)</f>
        <v>1.1288608797069791E-2</v>
      </c>
      <c r="G3547" s="148">
        <f>_xll.xlShmInterpDisc($G$3&amp;T(CalculationTrigger),C3547)</f>
        <v>0.50220039709852271</v>
      </c>
      <c r="H3547" s="149">
        <f>_xll.xlShmInterpDisc($H$3&amp;T(CalculationTrigger),C3547)</f>
        <v>0.5038116727685098</v>
      </c>
      <c r="I3547" s="150">
        <f>_xll.xlShmInterpDisc($I$3&amp;T(CalculationTrigger),C3547)</f>
        <v>0.5125828415148358</v>
      </c>
      <c r="J3547" s="157">
        <f t="shared" si="165"/>
        <v>6.3145545218240394E-5</v>
      </c>
      <c r="K3547" s="158">
        <f t="shared" si="166"/>
        <v>0</v>
      </c>
      <c r="L3547" s="159">
        <f t="shared" si="167"/>
        <v>-3.4023706487521036E-4</v>
      </c>
    </row>
    <row r="3548" spans="2:12" x14ac:dyDescent="0.2">
      <c r="B3548" s="112" t="s">
        <v>2</v>
      </c>
      <c r="C3548" s="113">
        <f>_xll.qlCalendarAdvance("TARGET",C3547,B3548,"mf")</f>
        <v>61351</v>
      </c>
      <c r="D3548" s="120">
        <f>_xll.xlShmInterpRateFwd($D$3&amp;T(CalculationTrigger),C3548,,5,C3549)</f>
        <v>1.1689566837900784E-2</v>
      </c>
      <c r="E3548" s="120">
        <f>_xll.xlShmInterpRateFwd($E$3&amp;T(CalculationTrigger),C3548,,5,C3549)</f>
        <v>1.1627076842260326E-2</v>
      </c>
      <c r="F3548" s="121">
        <f>_xll.xlShmInterpRateFwd($F$3&amp;T(CalculationTrigger),C3548,,5,C3549)</f>
        <v>1.1290046536701674E-2</v>
      </c>
      <c r="G3548" s="148">
        <f>_xll.xlShmInterpDisc($G$3&amp;T(CalculationTrigger),C3548)</f>
        <v>0.50208785013903412</v>
      </c>
      <c r="H3548" s="149">
        <f>_xll.xlShmInterpDisc($H$3&amp;T(CalculationTrigger),C3548)</f>
        <v>0.50369936839800133</v>
      </c>
      <c r="I3548" s="150">
        <f>_xll.xlShmInterpDisc($I$3&amp;T(CalculationTrigger),C3548)</f>
        <v>0.51247189449249353</v>
      </c>
      <c r="J3548" s="157">
        <f t="shared" si="165"/>
        <v>6.3145298887740396E-5</v>
      </c>
      <c r="K3548" s="158">
        <f t="shared" si="166"/>
        <v>0</v>
      </c>
      <c r="L3548" s="159">
        <f t="shared" si="167"/>
        <v>-3.4023585779425092E-4</v>
      </c>
    </row>
    <row r="3549" spans="2:12" x14ac:dyDescent="0.2">
      <c r="B3549" s="112" t="s">
        <v>2</v>
      </c>
      <c r="C3549" s="113">
        <f>_xll.qlCalendarAdvance("TARGET",C3548,B3549,"mf")</f>
        <v>61358</v>
      </c>
      <c r="D3549" s="120">
        <f>_xll.xlShmInterpRateFwd($D$3&amp;T(CalculationTrigger),C3549,,5,C3550)</f>
        <v>1.1690897605882261E-2</v>
      </c>
      <c r="E3549" s="120">
        <f>_xll.xlShmInterpRateFwd($E$3&amp;T(CalculationTrigger),C3549,,5,C3550)</f>
        <v>1.1628425289156577E-2</v>
      </c>
      <c r="F3549" s="121">
        <f>_xll.xlShmInterpRateFwd($F$3&amp;T(CalculationTrigger),C3549,,5,C3550)</f>
        <v>1.1291481613178889E-2</v>
      </c>
      <c r="G3549" s="148">
        <f>_xll.xlShmInterpDisc($G$3&amp;T(CalculationTrigger),C3549)</f>
        <v>0.50197531556912656</v>
      </c>
      <c r="H3549" s="149">
        <f>_xll.xlShmInterpDisc($H$3&amp;T(CalculationTrigger),C3549)</f>
        <v>0.50358707601606367</v>
      </c>
      <c r="I3549" s="150">
        <f>_xll.xlShmInterpDisc($I$3&amp;T(CalculationTrigger),C3549)</f>
        <v>0.51236095735998588</v>
      </c>
      <c r="J3549" s="157">
        <f t="shared" si="165"/>
        <v>6.3145046059716363E-5</v>
      </c>
      <c r="K3549" s="158">
        <f t="shared" si="166"/>
        <v>0</v>
      </c>
      <c r="L3549" s="159">
        <f t="shared" si="167"/>
        <v>-3.402346188737821E-4</v>
      </c>
    </row>
    <row r="3550" spans="2:12" x14ac:dyDescent="0.2">
      <c r="B3550" s="112" t="s">
        <v>2</v>
      </c>
      <c r="C3550" s="113">
        <f>_xll.qlCalendarAdvance("TARGET",C3549,B3550,"mf")</f>
        <v>61365</v>
      </c>
      <c r="D3550" s="120">
        <f>_xll.xlShmInterpRateFwd($D$3&amp;T(CalculationTrigger),C3550,,5,C3551)</f>
        <v>1.1692225796447995E-2</v>
      </c>
      <c r="E3550" s="120">
        <f>_xll.xlShmInterpRateFwd($E$3&amp;T(CalculationTrigger),C3550,,5,C3551)</f>
        <v>1.1629771142567592E-2</v>
      </c>
      <c r="F3550" s="121">
        <f>_xll.xlShmInterpRateFwd($F$3&amp;T(CalculationTrigger),C3550,,5,C3551)</f>
        <v>1.1292914017518332E-2</v>
      </c>
      <c r="G3550" s="148">
        <f>_xll.xlShmInterpDisc($G$3&amp;T(CalculationTrigger),C3550)</f>
        <v>0.50186279341649576</v>
      </c>
      <c r="H3550" s="149">
        <f>_xll.xlShmInterpDisc($H$3&amp;T(CalculationTrigger),C3550)</f>
        <v>0.50347479565079412</v>
      </c>
      <c r="I3550" s="150">
        <f>_xll.xlShmInterpDisc($I$3&amp;T(CalculationTrigger),C3550)</f>
        <v>0.5122500301474453</v>
      </c>
      <c r="J3550" s="157">
        <f t="shared" si="165"/>
        <v>6.3144786747555793E-5</v>
      </c>
      <c r="K3550" s="158">
        <f t="shared" si="166"/>
        <v>0</v>
      </c>
      <c r="L3550" s="159">
        <f t="shared" si="167"/>
        <v>-3.4023334817946676E-4</v>
      </c>
    </row>
    <row r="3551" spans="2:12" x14ac:dyDescent="0.2">
      <c r="B3551" s="112" t="s">
        <v>2</v>
      </c>
      <c r="C3551" s="113">
        <f>_xll.qlCalendarAdvance("TARGET",C3550,B3551,"mf")</f>
        <v>61372</v>
      </c>
      <c r="D3551" s="120">
        <f>_xll.xlShmInterpRateFwd($D$3&amp;T(CalculationTrigger),C3551,,5,C3552)</f>
        <v>1.1693551400968087E-2</v>
      </c>
      <c r="E3551" s="120">
        <f>_xll.xlShmInterpRateFwd($E$3&amp;T(CalculationTrigger),C3551,,5,C3552)</f>
        <v>1.1631114393828725E-2</v>
      </c>
      <c r="F3551" s="121">
        <f>_xll.xlShmInterpRateFwd($F$3&amp;T(CalculationTrigger),C3551,,5,C3552)</f>
        <v>1.1294343740812193E-2</v>
      </c>
      <c r="G3551" s="148">
        <f>_xll.xlShmInterpDisc($G$3&amp;T(CalculationTrigger),C3551)</f>
        <v>0.50175028370889607</v>
      </c>
      <c r="H3551" s="149">
        <f>_xll.xlShmInterpDisc($H$3&amp;T(CalculationTrigger),C3551)</f>
        <v>0.50336252733034981</v>
      </c>
      <c r="I3551" s="150">
        <f>_xll.xlShmInterpDisc($I$3&amp;T(CalculationTrigger),C3551)</f>
        <v>0.51213911288506797</v>
      </c>
      <c r="J3551" s="157">
        <f t="shared" si="165"/>
        <v>6.3144520964672122E-5</v>
      </c>
      <c r="K3551" s="158">
        <f t="shared" si="166"/>
        <v>0</v>
      </c>
      <c r="L3551" s="159">
        <f t="shared" si="167"/>
        <v>-3.4023204577697064E-4</v>
      </c>
    </row>
    <row r="3552" spans="2:12" x14ac:dyDescent="0.2">
      <c r="B3552" s="112" t="s">
        <v>2</v>
      </c>
      <c r="C3552" s="113">
        <f>_xll.qlCalendarAdvance("TARGET",C3551,B3552,"mf")</f>
        <v>61379</v>
      </c>
      <c r="D3552" s="120">
        <f>_xll.xlShmInterpRateFwd($D$3&amp;T(CalculationTrigger),C3552,,5,C3553)</f>
        <v>1.1694874410812631E-2</v>
      </c>
      <c r="E3552" s="120">
        <f>_xll.xlShmInterpRateFwd($E$3&amp;T(CalculationTrigger),C3552,,5,C3553)</f>
        <v>1.1632455034281128E-2</v>
      </c>
      <c r="F3552" s="121">
        <f>_xll.xlShmInterpRateFwd($F$3&amp;T(CalculationTrigger),C3552,,5,C3553)</f>
        <v>1.1295770774129495E-2</v>
      </c>
      <c r="G3552" s="148">
        <f>_xll.xlShmInterpDisc($G$3&amp;T(CalculationTrigger),C3552)</f>
        <v>0.50163778647414092</v>
      </c>
      <c r="H3552" s="149">
        <f>_xll.xlShmInterpDisc($H$3&amp;T(CalculationTrigger),C3552)</f>
        <v>0.50325027108294751</v>
      </c>
      <c r="I3552" s="150">
        <f>_xll.xlShmInterpDisc($I$3&amp;T(CalculationTrigger),C3552)</f>
        <v>0.51202820560311313</v>
      </c>
      <c r="J3552" s="157">
        <f t="shared" si="165"/>
        <v>6.3144248724467269E-5</v>
      </c>
      <c r="K3552" s="158">
        <f t="shared" si="166"/>
        <v>0</v>
      </c>
      <c r="L3552" s="159">
        <f t="shared" si="167"/>
        <v>-3.4023071173196261E-4</v>
      </c>
    </row>
    <row r="3553" spans="2:12" x14ac:dyDescent="0.2">
      <c r="B3553" s="112" t="s">
        <v>2</v>
      </c>
      <c r="C3553" s="113">
        <f>_xll.qlCalendarAdvance("TARGET",C3552,B3553,"mf")</f>
        <v>61386</v>
      </c>
      <c r="D3553" s="120">
        <f>_xll.xlShmInterpRateFwd($D$3&amp;T(CalculationTrigger),C3553,,5,C3554)</f>
        <v>1.169619481740964E-2</v>
      </c>
      <c r="E3553" s="120">
        <f>_xll.xlShmInterpRateFwd($E$3&amp;T(CalculationTrigger),C3553,,5,C3554)</f>
        <v>1.1633793055260161E-2</v>
      </c>
      <c r="F3553" s="121">
        <f>_xll.xlShmInterpRateFwd($F$3&amp;T(CalculationTrigger),C3553,,5,C3554)</f>
        <v>1.1297195108556635E-2</v>
      </c>
      <c r="G3553" s="148">
        <f>_xll.xlShmInterpDisc($G$3&amp;T(CalculationTrigger),C3553)</f>
        <v>0.5015253017401029</v>
      </c>
      <c r="H3553" s="149">
        <f>_xll.xlShmInterpDisc($H$3&amp;T(CalculationTrigger),C3553)</f>
        <v>0.50313802693686349</v>
      </c>
      <c r="I3553" s="150">
        <f>_xll.xlShmInterpDisc($I$3&amp;T(CalculationTrigger),C3553)</f>
        <v>0.5119173083319033</v>
      </c>
      <c r="J3553" s="157">
        <f t="shared" si="165"/>
        <v>6.3143970040331753E-5</v>
      </c>
      <c r="K3553" s="158">
        <f t="shared" si="166"/>
        <v>0</v>
      </c>
      <c r="L3553" s="159">
        <f t="shared" si="167"/>
        <v>-3.4022934611011442E-4</v>
      </c>
    </row>
    <row r="3554" spans="2:12" x14ac:dyDescent="0.2">
      <c r="B3554" s="112" t="s">
        <v>2</v>
      </c>
      <c r="C3554" s="113">
        <f>_xll.qlCalendarAdvance("TARGET",C3553,B3554,"mf")</f>
        <v>61393</v>
      </c>
      <c r="D3554" s="120">
        <f>_xll.xlShmInterpRateFwd($D$3&amp;T(CalculationTrigger),C3554,,5,C3555)</f>
        <v>1.1697512612123415E-2</v>
      </c>
      <c r="E3554" s="120">
        <f>_xll.xlShmInterpRateFwd($E$3&amp;T(CalculationTrigger),C3554,,5,C3555)</f>
        <v>1.1635128448106973E-2</v>
      </c>
      <c r="F3554" s="121">
        <f>_xll.xlShmInterpRateFwd($F$3&amp;T(CalculationTrigger),C3554,,5,C3555)</f>
        <v>1.129861673516263E-2</v>
      </c>
      <c r="G3554" s="148">
        <f>_xll.xlShmInterpDisc($G$3&amp;T(CalculationTrigger),C3554)</f>
        <v>0.501412829534713</v>
      </c>
      <c r="H3554" s="149">
        <f>_xll.xlShmInterpDisc($H$3&amp;T(CalculationTrigger),C3554)</f>
        <v>0.50302579492043353</v>
      </c>
      <c r="I3554" s="150">
        <f>_xll.xlShmInterpDisc($I$3&amp;T(CalculationTrigger),C3554)</f>
        <v>0.51180642110182384</v>
      </c>
      <c r="J3554" s="157">
        <f t="shared" si="165"/>
        <v>6.31436849256732E-5</v>
      </c>
      <c r="K3554" s="158">
        <f t="shared" si="166"/>
        <v>0</v>
      </c>
      <c r="L3554" s="159">
        <f t="shared" si="167"/>
        <v>-3.4022794897708807E-4</v>
      </c>
    </row>
    <row r="3555" spans="2:12" x14ac:dyDescent="0.2">
      <c r="B3555" s="112" t="s">
        <v>2</v>
      </c>
      <c r="C3555" s="113">
        <f>_xll.qlCalendarAdvance("TARGET",C3554,B3555,"mf")</f>
        <v>61400</v>
      </c>
      <c r="D3555" s="120">
        <f>_xll.xlShmInterpRateFwd($D$3&amp;T(CalculationTrigger),C3555,,5,C3556)</f>
        <v>1.1698827786358798E-2</v>
      </c>
      <c r="E3555" s="120">
        <f>_xll.xlShmInterpRateFwd($E$3&amp;T(CalculationTrigger),C3555,,5,C3556)</f>
        <v>1.1636461204133754E-2</v>
      </c>
      <c r="F3555" s="121">
        <f>_xll.xlShmInterpRateFwd($F$3&amp;T(CalculationTrigger),C3555,,5,C3556)</f>
        <v>1.1300035644987542E-2</v>
      </c>
      <c r="G3555" s="148">
        <f>_xll.xlShmInterpDisc($G$3&amp;T(CalculationTrigger),C3555)</f>
        <v>0.50130036988596116</v>
      </c>
      <c r="H3555" s="149">
        <f>_xll.xlShmInterpDisc($H$3&amp;T(CalculationTrigger),C3555)</f>
        <v>0.5029135750620527</v>
      </c>
      <c r="I3555" s="150">
        <f>_xll.xlShmInterpDisc($I$3&amp;T(CalculationTrigger),C3555)</f>
        <v>0.51169554394332317</v>
      </c>
      <c r="J3555" s="157">
        <f t="shared" si="165"/>
        <v>6.3143393393887739E-5</v>
      </c>
      <c r="K3555" s="158">
        <f t="shared" si="166"/>
        <v>0</v>
      </c>
      <c r="L3555" s="159">
        <f t="shared" si="167"/>
        <v>-3.402265203985571E-4</v>
      </c>
    </row>
    <row r="3556" spans="2:12" x14ac:dyDescent="0.2">
      <c r="B3556" s="112" t="s">
        <v>2</v>
      </c>
      <c r="C3556" s="113">
        <f>_xll.qlCalendarAdvance("TARGET",C3555,B3556,"mf")</f>
        <v>61407</v>
      </c>
      <c r="D3556" s="120">
        <f>_xll.xlShmInterpRateFwd($D$3&amp;T(CalculationTrigger),C3556,,5,C3557)</f>
        <v>1.1700140331485885E-2</v>
      </c>
      <c r="E3556" s="120">
        <f>_xll.xlShmInterpRateFwd($E$3&amp;T(CalculationTrigger),C3556,,5,C3557)</f>
        <v>1.1637791314710608E-2</v>
      </c>
      <c r="F3556" s="121">
        <f>_xll.xlShmInterpRateFwd($F$3&amp;T(CalculationTrigger),C3556,,5,C3557)</f>
        <v>1.1301451829152511E-2</v>
      </c>
      <c r="G3556" s="148">
        <f>_xll.xlShmInterpDisc($G$3&amp;T(CalculationTrigger),C3556)</f>
        <v>0.50118792282189573</v>
      </c>
      <c r="H3556" s="149">
        <f>_xll.xlShmInterpDisc($H$3&amp;T(CalculationTrigger),C3556)</f>
        <v>0.50280136739017556</v>
      </c>
      <c r="I3556" s="150">
        <f>_xll.xlShmInterpDisc($I$3&amp;T(CalculationTrigger),C3556)</f>
        <v>0.51158467688691289</v>
      </c>
      <c r="J3556" s="157">
        <f t="shared" si="165"/>
        <v>6.3143095458386423E-5</v>
      </c>
      <c r="K3556" s="158">
        <f t="shared" si="166"/>
        <v>0</v>
      </c>
      <c r="L3556" s="159">
        <f t="shared" si="167"/>
        <v>-3.4022506044018518E-4</v>
      </c>
    </row>
    <row r="3557" spans="2:12" x14ac:dyDescent="0.2">
      <c r="B3557" s="112" t="s">
        <v>2</v>
      </c>
      <c r="C3557" s="113">
        <f>_xll.qlCalendarAdvance("TARGET",C3556,B3557,"mf")</f>
        <v>61414</v>
      </c>
      <c r="D3557" s="120">
        <f>_xll.xlShmInterpRateFwd($D$3&amp;T(CalculationTrigger),C3557,,5,C3558)</f>
        <v>1.170145023893268E-2</v>
      </c>
      <c r="E3557" s="120">
        <f>_xll.xlShmInterpRateFwd($E$3&amp;T(CalculationTrigger),C3557,,5,C3558)</f>
        <v>1.163911877117289E-2</v>
      </c>
      <c r="F3557" s="121">
        <f>_xll.xlShmInterpRateFwd($F$3&amp;T(CalculationTrigger),C3557,,5,C3558)</f>
        <v>1.1302865278726558E-2</v>
      </c>
      <c r="G3557" s="148">
        <f>_xll.xlShmInterpDisc($G$3&amp;T(CalculationTrigger),C3557)</f>
        <v>0.50107548837062388</v>
      </c>
      <c r="H3557" s="149">
        <f>_xll.xlShmInterpDisc($H$3&amp;T(CalculationTrigger),C3557)</f>
        <v>0.50268917193331564</v>
      </c>
      <c r="I3557" s="150">
        <f>_xll.xlShmInterpDisc($I$3&amp;T(CalculationTrigger),C3557)</f>
        <v>0.51147381996316688</v>
      </c>
      <c r="J3557" s="157">
        <f t="shared" si="165"/>
        <v>6.3142791132560084E-5</v>
      </c>
      <c r="K3557" s="158">
        <f t="shared" si="166"/>
        <v>0</v>
      </c>
      <c r="L3557" s="159">
        <f t="shared" si="167"/>
        <v>-3.4022356916764337E-4</v>
      </c>
    </row>
    <row r="3558" spans="2:12" x14ac:dyDescent="0.2">
      <c r="B3558" s="112" t="s">
        <v>2</v>
      </c>
      <c r="C3558" s="113">
        <f>_xll.qlCalendarAdvance("TARGET",C3557,B3558,"mf")</f>
        <v>61421</v>
      </c>
      <c r="D3558" s="120">
        <f>_xll.xlShmInterpRateFwd($D$3&amp;T(CalculationTrigger),C3558,,5,C3559)</f>
        <v>1.1702757500069274E-2</v>
      </c>
      <c r="E3558" s="120">
        <f>_xll.xlShmInterpRateFwd($E$3&amp;T(CalculationTrigger),C3558,,5,C3559)</f>
        <v>1.1640443564838581E-2</v>
      </c>
      <c r="F3558" s="121">
        <f>_xll.xlShmInterpRateFwd($F$3&amp;T(CalculationTrigger),C3558,,5,C3559)</f>
        <v>1.1304275984767112E-2</v>
      </c>
      <c r="G3558" s="148">
        <f>_xll.xlShmInterpDisc($G$3&amp;T(CalculationTrigger),C3558)</f>
        <v>0.50096306656031075</v>
      </c>
      <c r="H3558" s="149">
        <f>_xll.xlShmInterpDisc($H$3&amp;T(CalculationTrigger),C3558)</f>
        <v>0.50257698872004553</v>
      </c>
      <c r="I3558" s="150">
        <f>_xll.xlShmInterpDisc($I$3&amp;T(CalculationTrigger),C3558)</f>
        <v>0.51136297320272173</v>
      </c>
      <c r="J3558" s="157">
        <f t="shared" si="165"/>
        <v>6.3142480429812265E-5</v>
      </c>
      <c r="K3558" s="158">
        <f t="shared" si="166"/>
        <v>0</v>
      </c>
      <c r="L3558" s="159">
        <f t="shared" si="167"/>
        <v>-3.4022204664659267E-4</v>
      </c>
    </row>
    <row r="3559" spans="2:12" x14ac:dyDescent="0.2">
      <c r="B3559" s="112" t="s">
        <v>2</v>
      </c>
      <c r="C3559" s="113">
        <f>_xll.qlCalendarAdvance("TARGET",C3558,B3559,"mf")</f>
        <v>61428</v>
      </c>
      <c r="D3559" s="120">
        <f>_xll.xlShmInterpRateFwd($D$3&amp;T(CalculationTrigger),C3559,,5,C3560)</f>
        <v>1.1704062106242591E-2</v>
      </c>
      <c r="E3559" s="120">
        <f>_xll.xlShmInterpRateFwd($E$3&amp;T(CalculationTrigger),C3559,,5,C3560)</f>
        <v>1.1641765687025657E-2</v>
      </c>
      <c r="F3559" s="121">
        <f>_xll.xlShmInterpRateFwd($F$3&amp;T(CalculationTrigger),C3559,,5,C3560)</f>
        <v>1.1305683938331606E-2</v>
      </c>
      <c r="G3559" s="148">
        <f>_xll.xlShmInterpDisc($G$3&amp;T(CalculationTrigger),C3559)</f>
        <v>0.50085065741918011</v>
      </c>
      <c r="H3559" s="149">
        <f>_xll.xlShmInterpDisc($H$3&amp;T(CalculationTrigger),C3559)</f>
        <v>0.50246481777899699</v>
      </c>
      <c r="I3559" s="150">
        <f>_xll.xlShmInterpDisc($I$3&amp;T(CalculationTrigger),C3559)</f>
        <v>0.51125213663627689</v>
      </c>
      <c r="J3559" s="157">
        <f t="shared" si="165"/>
        <v>6.3142163363546038E-5</v>
      </c>
      <c r="K3559" s="158">
        <f t="shared" si="166"/>
        <v>0</v>
      </c>
      <c r="L3559" s="159">
        <f t="shared" si="167"/>
        <v>-3.4022049294271005E-4</v>
      </c>
    </row>
    <row r="3560" spans="2:12" x14ac:dyDescent="0.2">
      <c r="B3560" s="112" t="s">
        <v>2</v>
      </c>
      <c r="C3560" s="113">
        <f>_xll.qlCalendarAdvance("TARGET",C3559,B3560,"mf")</f>
        <v>61435</v>
      </c>
      <c r="D3560" s="120">
        <f>_xll.xlShmInterpRateFwd($D$3&amp;T(CalculationTrigger),C3560,,5,C3561)</f>
        <v>1.1705364048944343E-2</v>
      </c>
      <c r="E3560" s="120">
        <f>_xll.xlShmInterpRateFwd($E$3&amp;T(CalculationTrigger),C3560,,5,C3561)</f>
        <v>1.1643085129144758E-2</v>
      </c>
      <c r="F3560" s="121">
        <f>_xll.xlShmInterpRateFwd($F$3&amp;T(CalculationTrigger),C3560,,5,C3561)</f>
        <v>1.1307089130552757E-2</v>
      </c>
      <c r="G3560" s="148">
        <f>_xll.xlShmInterpDisc($G$3&amp;T(CalculationTrigger),C3560)</f>
        <v>0.50073826097551433</v>
      </c>
      <c r="H3560" s="149">
        <f>_xll.xlShmInterpDisc($H$3&amp;T(CalculationTrigger),C3560)</f>
        <v>0.50235265913886096</v>
      </c>
      <c r="I3560" s="150">
        <f>_xll.xlShmInterpDisc($I$3&amp;T(CalculationTrigger),C3560)</f>
        <v>0.51114131029459442</v>
      </c>
      <c r="J3560" s="157">
        <f t="shared" si="165"/>
        <v>6.3141839947159579E-5</v>
      </c>
      <c r="K3560" s="158">
        <f t="shared" si="166"/>
        <v>0</v>
      </c>
      <c r="L3560" s="159">
        <f t="shared" si="167"/>
        <v>-3.4021890812165848E-4</v>
      </c>
    </row>
    <row r="3561" spans="2:12" x14ac:dyDescent="0.2">
      <c r="B3561" s="112" t="s">
        <v>2</v>
      </c>
      <c r="C3561" s="113">
        <f>_xll.qlCalendarAdvance("TARGET",C3560,B3561,"mf")</f>
        <v>61442</v>
      </c>
      <c r="D3561" s="120">
        <f>_xll.xlShmInterpRateFwd($D$3&amp;T(CalculationTrigger),C3561,,5,C3562)</f>
        <v>1.1706663319480908E-2</v>
      </c>
      <c r="E3561" s="120">
        <f>_xll.xlShmInterpRateFwd($E$3&amp;T(CalculationTrigger),C3561,,5,C3562)</f>
        <v>1.1644401882467532E-2</v>
      </c>
      <c r="F3561" s="121">
        <f>_xll.xlShmInterpRateFwd($F$3&amp;T(CalculationTrigger),C3561,,5,C3562)</f>
        <v>1.1308491552459041E-2</v>
      </c>
      <c r="G3561" s="148">
        <f>_xll.xlShmInterpDisc($G$3&amp;T(CalculationTrigger),C3561)</f>
        <v>0.50062587725765306</v>
      </c>
      <c r="H3561" s="149">
        <f>_xll.xlShmInterpDisc($H$3&amp;T(CalculationTrigger),C3561)</f>
        <v>0.50224051282838655</v>
      </c>
      <c r="I3561" s="150">
        <f>_xll.xlShmInterpDisc($I$3&amp;T(CalculationTrigger),C3561)</f>
        <v>0.51103049420849822</v>
      </c>
      <c r="J3561" s="157">
        <f t="shared" si="165"/>
        <v>6.3141510194057246E-5</v>
      </c>
      <c r="K3561" s="158">
        <f t="shared" si="166"/>
        <v>0</v>
      </c>
      <c r="L3561" s="159">
        <f t="shared" si="167"/>
        <v>-3.4021729224910781E-4</v>
      </c>
    </row>
    <row r="3562" spans="2:12" x14ac:dyDescent="0.2">
      <c r="B3562" s="112" t="s">
        <v>2</v>
      </c>
      <c r="C3562" s="113">
        <f>_xll.qlCalendarAdvance("TARGET",C3561,B3562,"mf")</f>
        <v>61449</v>
      </c>
      <c r="D3562" s="120">
        <f>_xll.xlShmInterpRateFwd($D$3&amp;T(CalculationTrigger),C3562,,5,C3563)</f>
        <v>1.1707959909251334E-2</v>
      </c>
      <c r="E3562" s="120">
        <f>_xll.xlShmInterpRateFwd($E$3&amp;T(CalculationTrigger),C3562,,5,C3563)</f>
        <v>1.1645715938329323E-2</v>
      </c>
      <c r="F3562" s="121">
        <f>_xll.xlShmInterpRateFwd($F$3&amp;T(CalculationTrigger),C3562,,5,C3563)</f>
        <v>1.1309891195119465E-2</v>
      </c>
      <c r="G3562" s="148">
        <f>_xll.xlShmInterpDisc($G$3&amp;T(CalculationTrigger),C3562)</f>
        <v>0.50051350629399483</v>
      </c>
      <c r="H3562" s="149">
        <f>_xll.xlShmInterpDisc($H$3&amp;T(CalculationTrigger),C3562)</f>
        <v>0.50212837887638218</v>
      </c>
      <c r="I3562" s="150">
        <f>_xll.xlShmInterpDisc($I$3&amp;T(CalculationTrigger),C3562)</f>
        <v>0.51091968840887492</v>
      </c>
      <c r="J3562" s="157">
        <f t="shared" si="165"/>
        <v>6.3141174117638477E-5</v>
      </c>
      <c r="K3562" s="158">
        <f t="shared" si="166"/>
        <v>0</v>
      </c>
      <c r="L3562" s="159">
        <f t="shared" si="167"/>
        <v>-3.4021564539072263E-4</v>
      </c>
    </row>
    <row r="3563" spans="2:12" x14ac:dyDescent="0.2">
      <c r="B3563" s="112" t="s">
        <v>2</v>
      </c>
      <c r="C3563" s="113">
        <f>_xll.qlCalendarAdvance("TARGET",C3562,B3563,"mf")</f>
        <v>61456</v>
      </c>
      <c r="D3563" s="120">
        <f>_xll.xlShmInterpRateFwd($D$3&amp;T(CalculationTrigger),C3563,,5,C3564)</f>
        <v>1.1709253809695208E-2</v>
      </c>
      <c r="E3563" s="120">
        <f>_xll.xlShmInterpRateFwd($E$3&amp;T(CalculationTrigger),C3563,,5,C3564)</f>
        <v>1.1647027288129193E-2</v>
      </c>
      <c r="F3563" s="121">
        <f>_xll.xlShmInterpRateFwd($F$3&amp;T(CalculationTrigger),C3563,,5,C3564)</f>
        <v>1.1311288049632001E-2</v>
      </c>
      <c r="G3563" s="148">
        <f>_xll.xlShmInterpDisc($G$3&amp;T(CalculationTrigger),C3563)</f>
        <v>0.50040114811299607</v>
      </c>
      <c r="H3563" s="149">
        <f>_xll.xlShmInterpDisc($H$3&amp;T(CalculationTrigger),C3563)</f>
        <v>0.50201625731171495</v>
      </c>
      <c r="I3563" s="150">
        <f>_xll.xlShmInterpDisc($I$3&amp;T(CalculationTrigger),C3563)</f>
        <v>0.51080889292667353</v>
      </c>
      <c r="J3563" s="157">
        <f t="shared" si="165"/>
        <v>6.3140831731302289E-5</v>
      </c>
      <c r="K3563" s="158">
        <f t="shared" si="166"/>
        <v>0</v>
      </c>
      <c r="L3563" s="159">
        <f t="shared" si="167"/>
        <v>-3.4021396761217053E-4</v>
      </c>
    </row>
    <row r="3564" spans="2:12" x14ac:dyDescent="0.2">
      <c r="B3564" s="112" t="s">
        <v>2</v>
      </c>
      <c r="C3564" s="113">
        <f>_xll.qlCalendarAdvance("TARGET",C3563,B3564,"mf")</f>
        <v>61463</v>
      </c>
      <c r="D3564" s="120">
        <f>_xll.xlShmInterpRateFwd($D$3&amp;T(CalculationTrigger),C3564,,5,C3565)</f>
        <v>1.1710545012147858E-2</v>
      </c>
      <c r="E3564" s="120">
        <f>_xll.xlShmInterpRateFwd($E$3&amp;T(CalculationTrigger),C3564,,5,C3565)</f>
        <v>1.1648335923132988E-2</v>
      </c>
      <c r="F3564" s="121">
        <f>_xll.xlShmInterpRateFwd($F$3&amp;T(CalculationTrigger),C3564,,5,C3565)</f>
        <v>1.1312682107077239E-2</v>
      </c>
      <c r="G3564" s="148">
        <f>_xll.xlShmInterpDisc($G$3&amp;T(CalculationTrigger),C3564)</f>
        <v>0.50028880274317067</v>
      </c>
      <c r="H3564" s="149">
        <f>_xll.xlShmInterpDisc($H$3&amp;T(CalculationTrigger),C3564)</f>
        <v>0.50190414816331008</v>
      </c>
      <c r="I3564" s="150">
        <f>_xll.xlShmInterpDisc($I$3&amp;T(CalculationTrigger),C3564)</f>
        <v>0.51069810779290492</v>
      </c>
      <c r="J3564" s="157">
        <f t="shared" si="165"/>
        <v>6.314048304844942E-5</v>
      </c>
      <c r="K3564" s="158">
        <f t="shared" si="166"/>
        <v>0</v>
      </c>
      <c r="L3564" s="159">
        <f t="shared" si="167"/>
        <v>-3.4021225897912607E-4</v>
      </c>
    </row>
    <row r="3565" spans="2:12" x14ac:dyDescent="0.2">
      <c r="B3565" s="112" t="s">
        <v>2</v>
      </c>
      <c r="C3565" s="113">
        <f>_xll.qlCalendarAdvance("TARGET",C3564,B3565,"mf")</f>
        <v>61470</v>
      </c>
      <c r="D3565" s="120">
        <f>_xll.xlShmInterpRateFwd($D$3&amp;T(CalculationTrigger),C3565,,5,C3566)</f>
        <v>1.1711833508048873E-2</v>
      </c>
      <c r="E3565" s="120">
        <f>_xll.xlShmInterpRateFwd($E$3&amp;T(CalculationTrigger),C3565,,5,C3566)</f>
        <v>1.1649641834722387E-2</v>
      </c>
      <c r="F3565" s="121">
        <f>_xll.xlShmInterpRateFwd($F$3&amp;T(CalculationTrigger),C3565,,5,C3566)</f>
        <v>1.1314073358512602E-2</v>
      </c>
      <c r="G3565" s="148">
        <f>_xll.xlShmInterpDisc($G$3&amp;T(CalculationTrigger),C3565)</f>
        <v>0.50017647021309086</v>
      </c>
      <c r="H3565" s="149">
        <f>_xll.xlShmInterpDisc($H$3&amp;T(CalculationTrigger),C3565)</f>
        <v>0.50179205146015182</v>
      </c>
      <c r="I3565" s="150">
        <f>_xll.xlShmInterpDisc($I$3&amp;T(CalculationTrigger),C3565)</f>
        <v>0.51058733303864201</v>
      </c>
      <c r="J3565" s="157">
        <f t="shared" si="165"/>
        <v>6.3140128082480123E-5</v>
      </c>
      <c r="K3565" s="158">
        <f t="shared" si="166"/>
        <v>0</v>
      </c>
      <c r="L3565" s="159">
        <f t="shared" si="167"/>
        <v>-3.4021051955724989E-4</v>
      </c>
    </row>
    <row r="3566" spans="2:12" x14ac:dyDescent="0.2">
      <c r="B3566" s="112" t="s">
        <v>2</v>
      </c>
      <c r="C3566" s="113">
        <f>_xll.qlCalendarAdvance("TARGET",C3565,B3566,"mf")</f>
        <v>61477</v>
      </c>
      <c r="D3566" s="120">
        <f>_xll.xlShmInterpRateFwd($D$3&amp;T(CalculationTrigger),C3566,,5,C3567)</f>
        <v>1.171339892353877E-2</v>
      </c>
      <c r="E3566" s="120">
        <f>_xll.xlShmInterpRateFwd($E$3&amp;T(CalculationTrigger),C3566,,5,C3567)</f>
        <v>1.1651223901207488E-2</v>
      </c>
      <c r="F3566" s="121">
        <f>_xll.xlShmInterpRateFwd($F$3&amp;T(CalculationTrigger),C3566,,5,C3567)</f>
        <v>1.1315736214069557E-2</v>
      </c>
      <c r="G3566" s="148">
        <f>_xll.xlShmInterpDisc($G$3&amp;T(CalculationTrigger),C3566)</f>
        <v>0.5000641505513862</v>
      </c>
      <c r="H3566" s="149">
        <f>_xll.xlShmInterpDisc($H$3&amp;T(CalculationTrigger),C3566)</f>
        <v>0.5016799672312825</v>
      </c>
      <c r="I3566" s="150">
        <f>_xll.xlShmInterpDisc($I$3&amp;T(CalculationTrigger),C3566)</f>
        <v>0.51047656869501978</v>
      </c>
      <c r="J3566" s="157">
        <f t="shared" si="165"/>
        <v>6.3139766846800747E-5</v>
      </c>
      <c r="K3566" s="158">
        <f t="shared" si="166"/>
        <v>0</v>
      </c>
      <c r="L3566" s="159">
        <f t="shared" si="167"/>
        <v>-3.4020874941221408E-4</v>
      </c>
    </row>
    <row r="3567" spans="2:12" x14ac:dyDescent="0.2">
      <c r="B3567" s="112" t="s">
        <v>2</v>
      </c>
      <c r="C3567" s="113">
        <f>_xll.qlCalendarAdvance("TARGET",C3566,B3567,"mf")</f>
        <v>61485</v>
      </c>
      <c r="D3567" s="120">
        <f>_xll.xlShmInterpRateFwd($D$3&amp;T(CalculationTrigger),C3567,,5,C3568)</f>
        <v>1.1714585416642371E-2</v>
      </c>
      <c r="E3567" s="120">
        <f>_xll.xlShmInterpRateFwd($E$3&amp;T(CalculationTrigger),C3567,,5,C3568)</f>
        <v>1.1652431005673135E-2</v>
      </c>
      <c r="F3567" s="121">
        <f>_xll.xlShmInterpRateFwd($F$3&amp;T(CalculationTrigger),C3567,,5,C3568)</f>
        <v>1.1317045121271867E-2</v>
      </c>
      <c r="G3567" s="148">
        <f>_xll.xlShmInterpDisc($G$3&amp;T(CalculationTrigger),C3567)</f>
        <v>0.49993580101772089</v>
      </c>
      <c r="H3567" s="149">
        <f>_xll.xlShmInterpDisc($H$3&amp;T(CalculationTrigger),C3567)</f>
        <v>0.50155188628169034</v>
      </c>
      <c r="I3567" s="150">
        <f>_xll.xlShmInterpDisc($I$3&amp;T(CalculationTrigger),C3567)</f>
        <v>0.51034999366148281</v>
      </c>
      <c r="J3567" s="157">
        <f t="shared" si="165"/>
        <v>6.3139346346013887E-5</v>
      </c>
      <c r="K3567" s="158">
        <f t="shared" si="166"/>
        <v>0</v>
      </c>
      <c r="L3567" s="159">
        <f t="shared" si="167"/>
        <v>-3.4020668885335545E-4</v>
      </c>
    </row>
    <row r="3568" spans="2:12" x14ac:dyDescent="0.2">
      <c r="B3568" s="112" t="s">
        <v>2</v>
      </c>
      <c r="C3568" s="113">
        <f>_xll.qlCalendarAdvance("TARGET",C3567,B3568,"mf")</f>
        <v>61492</v>
      </c>
      <c r="D3568" s="120">
        <f>_xll.xlShmInterpRateFwd($D$3&amp;T(CalculationTrigger),C3568,,5,C3569)</f>
        <v>1.1715865350102408E-2</v>
      </c>
      <c r="E3568" s="120">
        <f>_xll.xlShmInterpRateFwd($E$3&amp;T(CalculationTrigger),C3568,,5,C3569)</f>
        <v>1.1653728301518267E-2</v>
      </c>
      <c r="F3568" s="121">
        <f>_xll.xlShmInterpRateFwd($F$3&amp;T(CalculationTrigger),C3568,,5,C3569)</f>
        <v>1.1318427495712165E-2</v>
      </c>
      <c r="G3568" s="148">
        <f>_xll.xlShmInterpDisc($G$3&amp;T(CalculationTrigger),C3568)</f>
        <v>0.49982350902778044</v>
      </c>
      <c r="H3568" s="149">
        <f>_xll.xlShmInterpDisc($H$3&amp;T(CalculationTrigger),C3568)</f>
        <v>0.5014398288815074</v>
      </c>
      <c r="I3568" s="150">
        <f>_xll.xlShmInterpDisc($I$3&amp;T(CalculationTrigger),C3568)</f>
        <v>0.5102392517315063</v>
      </c>
      <c r="J3568" s="157">
        <f t="shared" si="165"/>
        <v>6.3138971720360173E-5</v>
      </c>
      <c r="K3568" s="158">
        <f t="shared" si="166"/>
        <v>0</v>
      </c>
      <c r="L3568" s="159">
        <f t="shared" si="167"/>
        <v>-3.4020485309409633E-4</v>
      </c>
    </row>
    <row r="3569" spans="2:12" x14ac:dyDescent="0.2">
      <c r="B3569" s="112" t="s">
        <v>2</v>
      </c>
      <c r="C3569" s="113">
        <f>_xll.qlCalendarAdvance("TARGET",C3568,B3569,"mf")</f>
        <v>61499</v>
      </c>
      <c r="D3569" s="120">
        <f>_xll.xlShmInterpRateFwd($D$3&amp;T(CalculationTrigger),C3569,,5,C3570)</f>
        <v>1.1717142541303797E-2</v>
      </c>
      <c r="E3569" s="120">
        <f>_xll.xlShmInterpRateFwd($E$3&amp;T(CalculationTrigger),C3569,,5,C3570)</f>
        <v>1.1655022838039342E-2</v>
      </c>
      <c r="F3569" s="121">
        <f>_xll.xlShmInterpRateFwd($F$3&amp;T(CalculationTrigger),C3569,,5,C3570)</f>
        <v>1.131980702718495E-2</v>
      </c>
      <c r="G3569" s="148">
        <f>_xll.xlShmInterpDisc($G$3&amp;T(CalculationTrigger),C3569)</f>
        <v>0.49971122999656942</v>
      </c>
      <c r="H3569" s="149">
        <f>_xll.xlShmInterpDisc($H$3&amp;T(CalculationTrigger),C3569)</f>
        <v>0.50132778404726897</v>
      </c>
      <c r="I3569" s="150">
        <f>_xll.xlShmInterpDisc($I$3&amp;T(CalculationTrigger),C3569)</f>
        <v>0.51012852031042577</v>
      </c>
      <c r="J3569" s="157">
        <f t="shared" si="165"/>
        <v>6.3138590867110073E-5</v>
      </c>
      <c r="K3569" s="158">
        <f t="shared" si="166"/>
        <v>0</v>
      </c>
      <c r="L3569" s="159">
        <f t="shared" si="167"/>
        <v>-3.4020298681806634E-4</v>
      </c>
    </row>
    <row r="3570" spans="2:12" x14ac:dyDescent="0.2">
      <c r="B3570" s="112" t="s">
        <v>2</v>
      </c>
      <c r="C3570" s="113">
        <f>_xll.qlCalendarAdvance("TARGET",C3569,B3570,"mf")</f>
        <v>61506</v>
      </c>
      <c r="D3570" s="120">
        <f>_xll.xlShmInterpRateFwd($D$3&amp;T(CalculationTrigger),C3570,,5,C3571)</f>
        <v>1.1718416981680324E-2</v>
      </c>
      <c r="E3570" s="120">
        <f>_xll.xlShmInterpRateFwd($E$3&amp;T(CalculationTrigger),C3570,,5,C3571)</f>
        <v>1.1656314606589072E-2</v>
      </c>
      <c r="F3570" s="121">
        <f>_xll.xlShmInterpRateFwd($F$3&amp;T(CalculationTrigger),C3570,,5,C3571)</f>
        <v>1.132118370672448E-2</v>
      </c>
      <c r="G3570" s="148">
        <f>_xll.xlShmInterpDisc($G$3&amp;T(CalculationTrigger),C3570)</f>
        <v>0.49959896395295605</v>
      </c>
      <c r="H3570" s="149">
        <f>_xll.xlShmInterpDisc($H$3&amp;T(CalculationTrigger),C3570)</f>
        <v>0.50121575180825861</v>
      </c>
      <c r="I3570" s="150">
        <f>_xll.xlShmInterpDisc($I$3&amp;T(CalculationTrigger),C3570)</f>
        <v>0.51001779942963177</v>
      </c>
      <c r="J3570" s="157">
        <f t="shared" si="165"/>
        <v>6.3138203799663022E-5</v>
      </c>
      <c r="K3570" s="158">
        <f t="shared" si="166"/>
        <v>0</v>
      </c>
      <c r="L3570" s="159">
        <f t="shared" si="167"/>
        <v>-3.402010900909224E-4</v>
      </c>
    </row>
    <row r="3571" spans="2:12" x14ac:dyDescent="0.2">
      <c r="B3571" s="112" t="s">
        <v>2</v>
      </c>
      <c r="C3571" s="113">
        <f>_xll.qlCalendarAdvance("TARGET",C3570,B3571,"mf")</f>
        <v>61513</v>
      </c>
      <c r="D3571" s="120">
        <f>_xll.xlShmInterpRateFwd($D$3&amp;T(CalculationTrigger),C3571,,5,C3572)</f>
        <v>1.1719688662584694E-2</v>
      </c>
      <c r="E3571" s="120">
        <f>_xll.xlShmInterpRateFwd($E$3&amp;T(CalculationTrigger),C3571,,5,C3572)</f>
        <v>1.1657603598491216E-2</v>
      </c>
      <c r="F3571" s="121">
        <f>_xll.xlShmInterpRateFwd($F$3&amp;T(CalculationTrigger),C3571,,5,C3572)</f>
        <v>1.1322557525457671E-2</v>
      </c>
      <c r="G3571" s="148">
        <f>_xll.xlShmInterpDisc($G$3&amp;T(CalculationTrigger),C3571)</f>
        <v>0.4994867109258655</v>
      </c>
      <c r="H3571" s="149">
        <f>_xll.xlShmInterpDisc($H$3&amp;T(CalculationTrigger),C3571)</f>
        <v>0.50110373219381776</v>
      </c>
      <c r="I3571" s="150">
        <f>_xll.xlShmInterpDisc($I$3&amp;T(CalculationTrigger),C3571)</f>
        <v>0.50990708912057681</v>
      </c>
      <c r="J3571" s="157">
        <f t="shared" si="165"/>
        <v>6.3137810531422364E-5</v>
      </c>
      <c r="K3571" s="158">
        <f t="shared" si="166"/>
        <v>0</v>
      </c>
      <c r="L3571" s="159">
        <f t="shared" si="167"/>
        <v>-3.401991629783415E-4</v>
      </c>
    </row>
    <row r="3572" spans="2:12" x14ac:dyDescent="0.2">
      <c r="B3572" s="112" t="s">
        <v>2</v>
      </c>
      <c r="C3572" s="113">
        <f>_xll.qlCalendarAdvance("TARGET",C3571,B3572,"mf")</f>
        <v>61520</v>
      </c>
      <c r="D3572" s="120">
        <f>_xll.xlShmInterpRateFwd($D$3&amp;T(CalculationTrigger),C3572,,5,C3573)</f>
        <v>1.1720957575421735E-2</v>
      </c>
      <c r="E3572" s="120">
        <f>_xll.xlShmInterpRateFwd($E$3&amp;T(CalculationTrigger),C3572,,5,C3573)</f>
        <v>1.1658889805098492E-2</v>
      </c>
      <c r="F3572" s="121">
        <f>_xll.xlShmInterpRateFwd($F$3&amp;T(CalculationTrigger),C3572,,5,C3573)</f>
        <v>1.1323928474424564E-2</v>
      </c>
      <c r="G3572" s="148">
        <f>_xll.xlShmInterpDisc($G$3&amp;T(CalculationTrigger),C3572)</f>
        <v>0.49937447094428039</v>
      </c>
      <c r="H3572" s="149">
        <f>_xll.xlShmInterpDisc($H$3&amp;T(CalculationTrigger),C3572)</f>
        <v>0.50099172523334579</v>
      </c>
      <c r="I3572" s="150">
        <f>_xll.xlShmInterpDisc($I$3&amp;T(CalculationTrigger),C3572)</f>
        <v>0.50979638941477423</v>
      </c>
      <c r="J3572" s="157">
        <f t="shared" si="165"/>
        <v>6.3137411075788781E-5</v>
      </c>
      <c r="K3572" s="158">
        <f t="shared" si="166"/>
        <v>0</v>
      </c>
      <c r="L3572" s="159">
        <f t="shared" si="167"/>
        <v>-3.4019720554598218E-4</v>
      </c>
    </row>
    <row r="3573" spans="2:12" x14ac:dyDescent="0.2">
      <c r="B3573" s="112" t="s">
        <v>2</v>
      </c>
      <c r="C3573" s="113">
        <f>_xll.qlCalendarAdvance("TARGET",C3572,B3573,"mf")</f>
        <v>61527</v>
      </c>
      <c r="D3573" s="120">
        <f>_xll.xlShmInterpRateFwd($D$3&amp;T(CalculationTrigger),C3573,,5,C3574)</f>
        <v>1.17222237115789E-2</v>
      </c>
      <c r="E3573" s="120">
        <f>_xll.xlShmInterpRateFwd($E$3&amp;T(CalculationTrigger),C3573,,5,C3574)</f>
        <v>1.1660173217728866E-2</v>
      </c>
      <c r="F3573" s="121">
        <f>_xll.xlShmInterpRateFwd($F$3&amp;T(CalculationTrigger),C3573,,5,C3574)</f>
        <v>1.1325296544694163E-2</v>
      </c>
      <c r="G3573" s="148">
        <f>_xll.xlShmInterpDisc($G$3&amp;T(CalculationTrigger),C3573)</f>
        <v>0.4992622440372404</v>
      </c>
      <c r="H3573" s="149">
        <f>_xll.xlShmInterpDisc($H$3&amp;T(CalculationTrigger),C3573)</f>
        <v>0.50087973095629978</v>
      </c>
      <c r="I3573" s="150">
        <f>_xll.xlShmInterpDisc($I$3&amp;T(CalculationTrigger),C3573)</f>
        <v>0.50968570034379912</v>
      </c>
      <c r="J3573" s="157">
        <f t="shared" si="165"/>
        <v>6.3137005446162512E-5</v>
      </c>
      <c r="K3573" s="158">
        <f t="shared" si="166"/>
        <v>0</v>
      </c>
      <c r="L3573" s="159">
        <f t="shared" si="167"/>
        <v>-3.4019521785952302E-4</v>
      </c>
    </row>
    <row r="3574" spans="2:12" x14ac:dyDescent="0.2">
      <c r="B3574" s="112" t="s">
        <v>2</v>
      </c>
      <c r="C3574" s="113">
        <f>_xll.qlCalendarAdvance("TARGET",C3573,B3574,"mf")</f>
        <v>61534</v>
      </c>
      <c r="D3574" s="120">
        <f>_xll.xlShmInterpRateFwd($D$3&amp;T(CalculationTrigger),C3574,,5,C3575)</f>
        <v>1.1723487062426265E-2</v>
      </c>
      <c r="E3574" s="120">
        <f>_xll.xlShmInterpRateFwd($E$3&amp;T(CalculationTrigger),C3574,,5,C3575)</f>
        <v>1.1661453827717673E-2</v>
      </c>
      <c r="F3574" s="121">
        <f>_xll.xlShmInterpRateFwd($F$3&amp;T(CalculationTrigger),C3574,,5,C3575)</f>
        <v>1.1326661727358633E-2</v>
      </c>
      <c r="G3574" s="148">
        <f>_xll.xlShmInterpDisc($G$3&amp;T(CalculationTrigger),C3574)</f>
        <v>0.4991500302338423</v>
      </c>
      <c r="H3574" s="149">
        <f>_xll.xlShmInterpDisc($H$3&amp;T(CalculationTrigger),C3574)</f>
        <v>0.50076774939219471</v>
      </c>
      <c r="I3574" s="150">
        <f>_xll.xlShmInterpDisc($I$3&amp;T(CalculationTrigger),C3574)</f>
        <v>0.50957502193928783</v>
      </c>
      <c r="J3574" s="157">
        <f t="shared" si="165"/>
        <v>6.3136593655945474E-5</v>
      </c>
      <c r="K3574" s="158">
        <f t="shared" si="166"/>
        <v>0</v>
      </c>
      <c r="L3574" s="159">
        <f t="shared" si="167"/>
        <v>-3.4019319998462399E-4</v>
      </c>
    </row>
    <row r="3575" spans="2:12" x14ac:dyDescent="0.2">
      <c r="B3575" s="112" t="s">
        <v>2</v>
      </c>
      <c r="C3575" s="113">
        <f>_xll.qlCalendarAdvance("TARGET",C3574,B3575,"mf")</f>
        <v>61541</v>
      </c>
      <c r="D3575" s="120">
        <f>_xll.xlShmInterpRateFwd($D$3&amp;T(CalculationTrigger),C3575,,5,C3576)</f>
        <v>1.1724747619409195E-2</v>
      </c>
      <c r="E3575" s="120">
        <f>_xll.xlShmInterpRateFwd($E$3&amp;T(CalculationTrigger),C3575,,5,C3576)</f>
        <v>1.1662731626435002E-2</v>
      </c>
      <c r="F3575" s="121">
        <f>_xll.xlShmInterpRateFwd($F$3&amp;T(CalculationTrigger),C3575,,5,C3576)</f>
        <v>1.1328024013481179E-2</v>
      </c>
      <c r="G3575" s="148">
        <f>_xll.xlShmInterpDisc($G$3&amp;T(CalculationTrigger),C3575)</f>
        <v>0.49903782956324005</v>
      </c>
      <c r="H3575" s="149">
        <f>_xll.xlShmInterpDisc($H$3&amp;T(CalculationTrigger),C3575)</f>
        <v>0.50065578057060312</v>
      </c>
      <c r="I3575" s="150">
        <f>_xll.xlShmInterpDisc($I$3&amp;T(CalculationTrigger),C3575)</f>
        <v>0.50946435423293768</v>
      </c>
      <c r="J3575" s="157">
        <f t="shared" si="165"/>
        <v>6.3136175718534788E-5</v>
      </c>
      <c r="K3575" s="158">
        <f t="shared" si="166"/>
        <v>0</v>
      </c>
      <c r="L3575" s="159">
        <f t="shared" si="167"/>
        <v>-3.401911519869527E-4</v>
      </c>
    </row>
    <row r="3576" spans="2:12" x14ac:dyDescent="0.2">
      <c r="B3576" s="112" t="s">
        <v>2</v>
      </c>
      <c r="C3576" s="113">
        <f>_xll.qlCalendarAdvance("TARGET",C3575,B3576,"mf")</f>
        <v>61548</v>
      </c>
      <c r="D3576" s="120">
        <f>_xll.xlShmInterpRateFwd($D$3&amp;T(CalculationTrigger),C3576,,5,C3577)</f>
        <v>1.1726005373857226E-2</v>
      </c>
      <c r="E3576" s="120">
        <f>_xll.xlShmInterpRateFwd($E$3&amp;T(CalculationTrigger),C3576,,5,C3577)</f>
        <v>1.1664006605169861E-2</v>
      </c>
      <c r="F3576" s="121">
        <f>_xll.xlShmInterpRateFwd($F$3&amp;T(CalculationTrigger),C3576,,5,C3577)</f>
        <v>1.1329383394153965E-2</v>
      </c>
      <c r="G3576" s="148">
        <f>_xll.xlShmInterpDisc($G$3&amp;T(CalculationTrigger),C3576)</f>
        <v>0.4989256420546439</v>
      </c>
      <c r="H3576" s="149">
        <f>_xll.xlShmInterpDisc($H$3&amp;T(CalculationTrigger),C3576)</f>
        <v>0.50054382452115487</v>
      </c>
      <c r="I3576" s="150">
        <f>_xll.xlShmInterpDisc($I$3&amp;T(CalculationTrigger),C3576)</f>
        <v>0.50935369725650714</v>
      </c>
      <c r="J3576" s="157">
        <f t="shared" si="165"/>
        <v>6.3135751647335855E-5</v>
      </c>
      <c r="K3576" s="158">
        <f t="shared" si="166"/>
        <v>0</v>
      </c>
      <c r="L3576" s="159">
        <f t="shared" si="167"/>
        <v>-3.4018907393218337E-4</v>
      </c>
    </row>
    <row r="3577" spans="2:12" x14ac:dyDescent="0.2">
      <c r="B3577" s="112" t="s">
        <v>2</v>
      </c>
      <c r="C3577" s="113">
        <f>_xll.qlCalendarAdvance("TARGET",C3576,B3577,"mf")</f>
        <v>61555</v>
      </c>
      <c r="D3577" s="120">
        <f>_xll.xlShmInterpRateFwd($D$3&amp;T(CalculationTrigger),C3577,,5,C3578)</f>
        <v>1.1727260317215722E-2</v>
      </c>
      <c r="E3577" s="120">
        <f>_xll.xlShmInterpRateFwd($E$3&amp;T(CalculationTrigger),C3577,,5,C3578)</f>
        <v>1.1665278755315502E-2</v>
      </c>
      <c r="F3577" s="121">
        <f>_xll.xlShmInterpRateFwd($F$3&amp;T(CalculationTrigger),C3577,,5,C3578)</f>
        <v>1.1330739860451782E-2</v>
      </c>
      <c r="G3577" s="148">
        <f>_xll.xlShmInterpDisc($G$3&amp;T(CalculationTrigger),C3577)</f>
        <v>0.49881346773732149</v>
      </c>
      <c r="H3577" s="149">
        <f>_xll.xlShmInterpDisc($H$3&amp;T(CalculationTrigger),C3577)</f>
        <v>0.50043188127353766</v>
      </c>
      <c r="I3577" s="150">
        <f>_xll.xlShmInterpDisc($I$3&amp;T(CalculationTrigger),C3577)</f>
        <v>0.50924305104181555</v>
      </c>
      <c r="J3577" s="157">
        <f t="shared" si="165"/>
        <v>6.3135321455749197E-5</v>
      </c>
      <c r="K3577" s="158">
        <f t="shared" si="166"/>
        <v>0</v>
      </c>
      <c r="L3577" s="159">
        <f t="shared" si="167"/>
        <v>-3.4018696588597675E-4</v>
      </c>
    </row>
    <row r="3578" spans="2:12" x14ac:dyDescent="0.2">
      <c r="B3578" s="112" t="s">
        <v>2</v>
      </c>
      <c r="C3578" s="113">
        <f>_xll.qlCalendarAdvance("TARGET",C3577,B3578,"mf")</f>
        <v>61562</v>
      </c>
      <c r="D3578" s="120">
        <f>_xll.xlShmInterpRateFwd($D$3&amp;T(CalculationTrigger),C3578,,5,C3579)</f>
        <v>1.1728512440820009E-2</v>
      </c>
      <c r="E3578" s="120">
        <f>_xll.xlShmInterpRateFwd($E$3&amp;T(CalculationTrigger),C3578,,5,C3579)</f>
        <v>1.1666548068143552E-2</v>
      </c>
      <c r="F3578" s="121">
        <f>_xll.xlShmInterpRateFwd($F$3&amp;T(CalculationTrigger),C3578,,5,C3579)</f>
        <v>1.1332093403391499E-2</v>
      </c>
      <c r="G3578" s="148">
        <f>_xll.xlShmInterpDisc($G$3&amp;T(CalculationTrigger),C3578)</f>
        <v>0.49870130664059664</v>
      </c>
      <c r="H3578" s="149">
        <f>_xll.xlShmInterpDisc($H$3&amp;T(CalculationTrigger),C3578)</f>
        <v>0.50031995085749603</v>
      </c>
      <c r="I3578" s="150">
        <f>_xll.xlShmInterpDisc($I$3&amp;T(CalculationTrigger),C3578)</f>
        <v>0.50913241562074307</v>
      </c>
      <c r="J3578" s="157">
        <f t="shared" si="165"/>
        <v>6.3134885157172747E-5</v>
      </c>
      <c r="K3578" s="158">
        <f t="shared" si="166"/>
        <v>0</v>
      </c>
      <c r="L3578" s="159">
        <f t="shared" si="167"/>
        <v>-3.4018482791400449E-4</v>
      </c>
    </row>
    <row r="3579" spans="2:12" x14ac:dyDescent="0.2">
      <c r="B3579" s="112" t="s">
        <v>2</v>
      </c>
      <c r="C3579" s="113">
        <f>_xll.qlCalendarAdvance("TARGET",C3578,B3579,"mf")</f>
        <v>61569</v>
      </c>
      <c r="D3579" s="120">
        <f>_xll.xlShmInterpRateFwd($D$3&amp;T(CalculationTrigger),C3579,,5,C3580)</f>
        <v>1.172976173611545E-2</v>
      </c>
      <c r="E3579" s="120">
        <f>_xll.xlShmInterpRateFwd($E$3&amp;T(CalculationTrigger),C3579,,5,C3580)</f>
        <v>1.1667814535058848E-2</v>
      </c>
      <c r="F3579" s="121">
        <f>_xll.xlShmInterpRateFwd($F$3&amp;T(CalculationTrigger),C3579,,5,C3580)</f>
        <v>1.1333444014128983E-2</v>
      </c>
      <c r="G3579" s="148">
        <f>_xll.xlShmInterpDisc($G$3&amp;T(CalculationTrigger),C3579)</f>
        <v>0.49858915879385035</v>
      </c>
      <c r="H3579" s="149">
        <f>_xll.xlShmInterpDisc($H$3&amp;T(CalculationTrigger),C3579)</f>
        <v>0.50020803330283248</v>
      </c>
      <c r="I3579" s="150">
        <f>_xll.xlShmInterpDisc($I$3&amp;T(CalculationTrigger),C3579)</f>
        <v>0.50902179102523126</v>
      </c>
      <c r="J3579" s="157">
        <f t="shared" si="165"/>
        <v>6.3134442765010456E-5</v>
      </c>
      <c r="K3579" s="158">
        <f t="shared" si="166"/>
        <v>0</v>
      </c>
      <c r="L3579" s="159">
        <f t="shared" si="167"/>
        <v>-3.4018266008193715E-4</v>
      </c>
    </row>
    <row r="3580" spans="2:12" x14ac:dyDescent="0.2">
      <c r="B3580" s="112" t="s">
        <v>2</v>
      </c>
      <c r="C3580" s="113">
        <f>_xll.qlCalendarAdvance("TARGET",C3579,B3580,"mf")</f>
        <v>61576</v>
      </c>
      <c r="D3580" s="120">
        <f>_xll.xlShmInterpRateFwd($D$3&amp;T(CalculationTrigger),C3580,,5,C3581)</f>
        <v>1.173100819446053E-2</v>
      </c>
      <c r="E3580" s="120">
        <f>_xll.xlShmInterpRateFwd($E$3&amp;T(CalculationTrigger),C3580,,5,C3581)</f>
        <v>1.1669078147361973E-2</v>
      </c>
      <c r="F3580" s="121">
        <f>_xll.xlShmInterpRateFwd($F$3&amp;T(CalculationTrigger),C3580,,5,C3581)</f>
        <v>1.1334791683715857E-2</v>
      </c>
      <c r="G3580" s="148">
        <f>_xll.xlShmInterpDisc($G$3&amp;T(CalculationTrigger),C3580)</f>
        <v>0.49847702422651957</v>
      </c>
      <c r="H3580" s="149">
        <f>_xll.xlShmInterpDisc($H$3&amp;T(CalculationTrigger),C3580)</f>
        <v>0.500096128639406</v>
      </c>
      <c r="I3580" s="150">
        <f>_xll.xlShmInterpDisc($I$3&amp;T(CalculationTrigger),C3580)</f>
        <v>0.50891117728728152</v>
      </c>
      <c r="J3580" s="157">
        <f t="shared" si="165"/>
        <v>6.3133994292661544E-5</v>
      </c>
      <c r="K3580" s="158">
        <f t="shared" si="166"/>
        <v>0</v>
      </c>
      <c r="L3580" s="159">
        <f t="shared" si="167"/>
        <v>-3.4018046245543548E-4</v>
      </c>
    </row>
    <row r="3581" spans="2:12" x14ac:dyDescent="0.2">
      <c r="B3581" s="112" t="s">
        <v>2</v>
      </c>
      <c r="C3581" s="113">
        <f>_xll.qlCalendarAdvance("TARGET",C3580,B3581,"mf")</f>
        <v>61583</v>
      </c>
      <c r="D3581" s="120">
        <f>_xll.xlShmInterpRateFwd($D$3&amp;T(CalculationTrigger),C3581,,5,C3582)</f>
        <v>1.1732251807242701E-2</v>
      </c>
      <c r="E3581" s="120">
        <f>_xll.xlShmInterpRateFwd($E$3&amp;T(CalculationTrigger),C3581,,5,C3582)</f>
        <v>1.1670338896376678E-2</v>
      </c>
      <c r="F3581" s="121">
        <f>_xll.xlShmInterpRateFwd($F$3&amp;T(CalculationTrigger),C3581,,5,C3582)</f>
        <v>1.1336136403174778E-2</v>
      </c>
      <c r="G3581" s="148">
        <f>_xll.xlShmInterpDisc($G$3&amp;T(CalculationTrigger),C3581)</f>
        <v>0.49836490296809804</v>
      </c>
      <c r="H3581" s="149">
        <f>_xll.xlShmInterpDisc($H$3&amp;T(CalculationTrigger),C3581)</f>
        <v>0.49998423689713312</v>
      </c>
      <c r="I3581" s="150">
        <f>_xll.xlShmInterpDisc($I$3&amp;T(CalculationTrigger),C3581)</f>
        <v>0.50880057443895621</v>
      </c>
      <c r="J3581" s="157">
        <f t="shared" si="165"/>
        <v>6.3133539753526833E-5</v>
      </c>
      <c r="K3581" s="158">
        <f t="shared" si="166"/>
        <v>0</v>
      </c>
      <c r="L3581" s="159">
        <f t="shared" si="167"/>
        <v>-3.4017823510017154E-4</v>
      </c>
    </row>
    <row r="3582" spans="2:12" x14ac:dyDescent="0.2">
      <c r="B3582" s="112" t="s">
        <v>2</v>
      </c>
      <c r="C3582" s="113">
        <f>_xll.qlCalendarAdvance("TARGET",C3581,B3582,"mf")</f>
        <v>61590</v>
      </c>
      <c r="D3582" s="120">
        <f>_xll.xlShmInterpRateFwd($D$3&amp;T(CalculationTrigger),C3582,,5,C3583)</f>
        <v>1.1733492565860986E-2</v>
      </c>
      <c r="E3582" s="120">
        <f>_xll.xlShmInterpRateFwd($E$3&amp;T(CalculationTrigger),C3582,,5,C3583)</f>
        <v>1.1671596773461464E-2</v>
      </c>
      <c r="F3582" s="121">
        <f>_xll.xlShmInterpRateFwd($F$3&amp;T(CalculationTrigger),C3582,,5,C3583)</f>
        <v>1.1337478163644244E-2</v>
      </c>
      <c r="G3582" s="148">
        <f>_xll.xlShmInterpDisc($G$3&amp;T(CalculationTrigger),C3582)</f>
        <v>0.49825279504813591</v>
      </c>
      <c r="H3582" s="149">
        <f>_xll.xlShmInterpDisc($H$3&amp;T(CalculationTrigger),C3582)</f>
        <v>0.4998723581059874</v>
      </c>
      <c r="I3582" s="150">
        <f>_xll.xlShmInterpDisc($I$3&amp;T(CalculationTrigger),C3582)</f>
        <v>0.50868998251237862</v>
      </c>
      <c r="J3582" s="157">
        <f t="shared" si="165"/>
        <v>6.3133079161008945E-5</v>
      </c>
      <c r="K3582" s="158">
        <f t="shared" si="166"/>
        <v>0</v>
      </c>
      <c r="L3582" s="159">
        <f t="shared" si="167"/>
        <v>-3.4017597808181185E-4</v>
      </c>
    </row>
    <row r="3583" spans="2:12" x14ac:dyDescent="0.2">
      <c r="B3583" s="112" t="s">
        <v>2</v>
      </c>
      <c r="C3583" s="113">
        <f>_xll.qlCalendarAdvance("TARGET",C3582,B3583,"mf")</f>
        <v>61597</v>
      </c>
      <c r="D3583" s="120">
        <f>_xll.xlShmInterpRateFwd($D$3&amp;T(CalculationTrigger),C3583,,5,C3584)</f>
        <v>1.1734730461720209E-2</v>
      </c>
      <c r="E3583" s="120">
        <f>_xll.xlShmInterpRateFwd($E$3&amp;T(CalculationTrigger),C3583,,5,C3584)</f>
        <v>1.1672851769963247E-2</v>
      </c>
      <c r="F3583" s="121">
        <f>_xll.xlShmInterpRateFwd($F$3&amp;T(CalculationTrigger),C3583,,5,C3584)</f>
        <v>1.1338816956158489E-2</v>
      </c>
      <c r="G3583" s="148">
        <f>_xll.xlShmInterpDisc($G$3&amp;T(CalculationTrigger),C3583)</f>
        <v>0.49814070049623954</v>
      </c>
      <c r="H3583" s="149">
        <f>_xll.xlShmInterpDisc($H$3&amp;T(CalculationTrigger),C3583)</f>
        <v>0.49976049229599917</v>
      </c>
      <c r="I3583" s="150">
        <f>_xll.xlShmInterpDisc($I$3&amp;T(CalculationTrigger),C3583)</f>
        <v>0.50857940153973191</v>
      </c>
      <c r="J3583" s="157">
        <f t="shared" si="165"/>
        <v>6.3132612528505705E-5</v>
      </c>
      <c r="K3583" s="158">
        <f t="shared" si="166"/>
        <v>0</v>
      </c>
      <c r="L3583" s="159">
        <f t="shared" si="167"/>
        <v>-3.4017369146602575E-4</v>
      </c>
    </row>
    <row r="3584" spans="2:12" x14ac:dyDescent="0.2">
      <c r="B3584" s="112" t="s">
        <v>2</v>
      </c>
      <c r="C3584" s="113">
        <f>_xll.qlCalendarAdvance("TARGET",C3583,B3584,"mf")</f>
        <v>61604</v>
      </c>
      <c r="D3584" s="120">
        <f>_xll.xlShmInterpRateFwd($D$3&amp;T(CalculationTrigger),C3584,,5,C3585)</f>
        <v>1.1735965486202022E-2</v>
      </c>
      <c r="E3584" s="120">
        <f>_xll.xlShmInterpRateFwd($E$3&amp;T(CalculationTrigger),C3584,,5,C3585)</f>
        <v>1.1674103877194189E-2</v>
      </c>
      <c r="F3584" s="121">
        <f>_xll.xlShmInterpRateFwd($F$3&amp;T(CalculationTrigger),C3584,,5,C3585)</f>
        <v>1.1340152771821257E-2</v>
      </c>
      <c r="G3584" s="148">
        <f>_xll.xlShmInterpDisc($G$3&amp;T(CalculationTrigger),C3584)</f>
        <v>0.49802861934207127</v>
      </c>
      <c r="H3584" s="149">
        <f>_xll.xlShmInterpDisc($H$3&amp;T(CalculationTrigger),C3584)</f>
        <v>0.49964863949725558</v>
      </c>
      <c r="I3584" s="150">
        <f>_xll.xlShmInterpDisc($I$3&amp;T(CalculationTrigger),C3584)</f>
        <v>0.50846883155325995</v>
      </c>
      <c r="J3584" s="157">
        <f t="shared" si="165"/>
        <v>6.3132139869420887E-5</v>
      </c>
      <c r="K3584" s="158">
        <f t="shared" si="166"/>
        <v>0</v>
      </c>
      <c r="L3584" s="159">
        <f t="shared" si="167"/>
        <v>-3.4017137531848132E-4</v>
      </c>
    </row>
    <row r="3585" spans="2:12" x14ac:dyDescent="0.2">
      <c r="B3585" s="112" t="s">
        <v>2</v>
      </c>
      <c r="C3585" s="113">
        <f>_xll.qlCalendarAdvance("TARGET",C3584,B3585,"mf")</f>
        <v>61611</v>
      </c>
      <c r="D3585" s="120">
        <f>_xll.xlShmInterpRateFwd($D$3&amp;T(CalculationTrigger),C3585,,5,C3586)</f>
        <v>1.1737197630670699E-2</v>
      </c>
      <c r="E3585" s="120">
        <f>_xll.xlShmInterpRateFwd($E$3&amp;T(CalculationTrigger),C3585,,5,C3586)</f>
        <v>1.1675353086506999E-2</v>
      </c>
      <c r="F3585" s="121">
        <f>_xll.xlShmInterpRateFwd($F$3&amp;T(CalculationTrigger),C3585,,5,C3586)</f>
        <v>1.134148560167258E-2</v>
      </c>
      <c r="G3585" s="148">
        <f>_xll.xlShmInterpDisc($G$3&amp;T(CalculationTrigger),C3585)</f>
        <v>0.4979165516153497</v>
      </c>
      <c r="H3585" s="149">
        <f>_xll.xlShmInterpDisc($H$3&amp;T(CalculationTrigger),C3585)</f>
        <v>0.49953679973990073</v>
      </c>
      <c r="I3585" s="150">
        <f>_xll.xlShmInterpDisc($I$3&amp;T(CalculationTrigger),C3585)</f>
        <v>0.50835827258526667</v>
      </c>
      <c r="J3585" s="157">
        <f t="shared" si="165"/>
        <v>6.3131661197155732E-5</v>
      </c>
      <c r="K3585" s="158">
        <f t="shared" si="166"/>
        <v>0</v>
      </c>
      <c r="L3585" s="159">
        <f t="shared" si="167"/>
        <v>-3.4016902970484533E-4</v>
      </c>
    </row>
    <row r="3586" spans="2:12" x14ac:dyDescent="0.2">
      <c r="B3586" s="112" t="s">
        <v>2</v>
      </c>
      <c r="C3586" s="113">
        <f>_xll.qlCalendarAdvance("TARGET",C3585,B3586,"mf")</f>
        <v>61618</v>
      </c>
      <c r="D3586" s="120">
        <f>_xll.xlShmInterpRateFwd($D$3&amp;T(CalculationTrigger),C3586,,5,C3587)</f>
        <v>1.1738426886571602E-2</v>
      </c>
      <c r="E3586" s="120">
        <f>_xll.xlShmInterpRateFwd($E$3&amp;T(CalculationTrigger),C3586,,5,C3587)</f>
        <v>1.1676599389242799E-2</v>
      </c>
      <c r="F3586" s="121">
        <f>_xll.xlShmInterpRateFwd($F$3&amp;T(CalculationTrigger),C3586,,5,C3587)</f>
        <v>1.1342815436833572E-2</v>
      </c>
      <c r="G3586" s="148">
        <f>_xll.xlShmInterpDisc($G$3&amp;T(CalculationTrigger),C3586)</f>
        <v>0.49780449734584969</v>
      </c>
      <c r="H3586" s="149">
        <f>_xll.xlShmInterpDisc($H$3&amp;T(CalculationTrigger),C3586)</f>
        <v>0.4994249730541353</v>
      </c>
      <c r="I3586" s="150">
        <f>_xll.xlShmInterpDisc($I$3&amp;T(CalculationTrigger),C3586)</f>
        <v>0.50824772466811641</v>
      </c>
      <c r="J3586" s="157">
        <f t="shared" si="165"/>
        <v>6.3131176525108837E-5</v>
      </c>
      <c r="K3586" s="158">
        <f t="shared" si="166"/>
        <v>0</v>
      </c>
      <c r="L3586" s="159">
        <f t="shared" si="167"/>
        <v>-3.4016665469078724E-4</v>
      </c>
    </row>
    <row r="3587" spans="2:12" x14ac:dyDescent="0.2">
      <c r="B3587" s="112" t="s">
        <v>2</v>
      </c>
      <c r="C3587" s="113">
        <f>_xll.qlCalendarAdvance("TARGET",C3586,B3587,"mf")</f>
        <v>61625</v>
      </c>
      <c r="D3587" s="120">
        <f>_xll.xlShmInterpRateFwd($D$3&amp;T(CalculationTrigger),C3587,,5,C3588)</f>
        <v>1.173965324524584E-2</v>
      </c>
      <c r="E3587" s="120">
        <f>_xll.xlShmInterpRateFwd($E$3&amp;T(CalculationTrigger),C3587,,5,C3588)</f>
        <v>1.1677842776719544E-2</v>
      </c>
      <c r="F3587" s="121">
        <f>_xll.xlShmInterpRateFwd($F$3&amp;T(CalculationTrigger),C3587,,5,C3588)</f>
        <v>1.1344142268326888E-2</v>
      </c>
      <c r="G3587" s="148">
        <f>_xll.xlShmInterpDisc($G$3&amp;T(CalculationTrigger),C3587)</f>
        <v>0.49769245656340155</v>
      </c>
      <c r="H3587" s="149">
        <f>_xll.xlShmInterpDisc($H$3&amp;T(CalculationTrigger),C3587)</f>
        <v>0.49931315947021648</v>
      </c>
      <c r="I3587" s="150">
        <f>_xll.xlShmInterpDisc($I$3&amp;T(CalculationTrigger),C3587)</f>
        <v>0.50813718783423323</v>
      </c>
      <c r="J3587" s="157">
        <f t="shared" si="165"/>
        <v>6.3130685866682622E-5</v>
      </c>
      <c r="K3587" s="158">
        <f t="shared" si="166"/>
        <v>0</v>
      </c>
      <c r="L3587" s="159">
        <f t="shared" si="167"/>
        <v>-3.4016425034197117E-4</v>
      </c>
    </row>
    <row r="3588" spans="2:12" x14ac:dyDescent="0.2">
      <c r="B3588" s="112" t="s">
        <v>2</v>
      </c>
      <c r="C3588" s="113">
        <f>_xll.qlCalendarAdvance("TARGET",C3587,B3588,"mf")</f>
        <v>61632</v>
      </c>
      <c r="D3588" s="120">
        <f>_xll.xlShmInterpRateFwd($D$3&amp;T(CalculationTrigger),C3588,,5,C3589)</f>
        <v>1.1740876698104018E-2</v>
      </c>
      <c r="E3588" s="120">
        <f>_xll.xlShmInterpRateFwd($E$3&amp;T(CalculationTrigger),C3588,,5,C3589)</f>
        <v>1.1679083240295724E-2</v>
      </c>
      <c r="F3588" s="121">
        <f>_xll.xlShmInterpRateFwd($F$3&amp;T(CalculationTrigger),C3588,,5,C3589)</f>
        <v>1.1345466087285221E-2</v>
      </c>
      <c r="G3588" s="148">
        <f>_xll.xlShmInterpDisc($G$3&amp;T(CalculationTrigger),C3588)</f>
        <v>0.49758042929789187</v>
      </c>
      <c r="H3588" s="149">
        <f>_xll.xlShmInterpDisc($H$3&amp;T(CalculationTrigger),C3588)</f>
        <v>0.49920135901845814</v>
      </c>
      <c r="I3588" s="150">
        <f>_xll.xlShmInterpDisc($I$3&amp;T(CalculationTrigger),C3588)</f>
        <v>0.50802666211610159</v>
      </c>
      <c r="J3588" s="157">
        <f t="shared" si="165"/>
        <v>6.3130189235276971E-5</v>
      </c>
      <c r="K3588" s="158">
        <f t="shared" si="166"/>
        <v>0</v>
      </c>
      <c r="L3588" s="159">
        <f t="shared" si="167"/>
        <v>-3.4016181672406822E-4</v>
      </c>
    </row>
    <row r="3589" spans="2:12" x14ac:dyDescent="0.2">
      <c r="B3589" s="112" t="s">
        <v>2</v>
      </c>
      <c r="C3589" s="113">
        <f>_xll.qlCalendarAdvance("TARGET",C3588,B3589,"mf")</f>
        <v>61639</v>
      </c>
      <c r="D3589" s="120">
        <f>_xll.xlShmInterpRateFwd($D$3&amp;T(CalculationTrigger),C3589,,5,C3590)</f>
        <v>1.1742097236533579E-2</v>
      </c>
      <c r="E3589" s="120">
        <f>_xll.xlShmInterpRateFwd($E$3&amp;T(CalculationTrigger),C3589,,5,C3590)</f>
        <v>1.1680320771283509E-2</v>
      </c>
      <c r="F3589" s="121">
        <f>_xll.xlShmInterpRateFwd($F$3&amp;T(CalculationTrigger),C3589,,5,C3590)</f>
        <v>1.1346786884719642E-2</v>
      </c>
      <c r="G3589" s="148">
        <f>_xll.xlShmInterpDisc($G$3&amp;T(CalculationTrigger),C3589)</f>
        <v>0.49746841557926275</v>
      </c>
      <c r="H3589" s="149">
        <f>_xll.xlShmInterpDisc($H$3&amp;T(CalculationTrigger),C3589)</f>
        <v>0.49908957172923041</v>
      </c>
      <c r="I3589" s="150">
        <f>_xll.xlShmInterpDisc($I$3&amp;T(CalculationTrigger),C3589)</f>
        <v>0.50791614754626546</v>
      </c>
      <c r="J3589" s="157">
        <f t="shared" ref="J3589:J3652" si="168">-365*LN(G3589/$H3589)/($C3589-$C$4)</f>
        <v>6.3129686644293383E-5</v>
      </c>
      <c r="K3589" s="158">
        <f t="shared" ref="K3589:K3652" si="169">-365*LN(H3589/$H3589)/($C3589-$C$4)</f>
        <v>0</v>
      </c>
      <c r="L3589" s="159">
        <f t="shared" ref="L3589:L3652" si="170">-365*LN(I3589/$H3589)/($C3589-$C$4)</f>
        <v>-3.4015935390274379E-4</v>
      </c>
    </row>
    <row r="3590" spans="2:12" x14ac:dyDescent="0.2">
      <c r="B3590" s="112" t="s">
        <v>2</v>
      </c>
      <c r="C3590" s="113">
        <f>_xll.qlCalendarAdvance("TARGET",C3589,B3590,"mf")</f>
        <v>61646</v>
      </c>
      <c r="D3590" s="120">
        <f>_xll.xlShmInterpRateFwd($D$3&amp;T(CalculationTrigger),C3590,,5,C3591)</f>
        <v>1.1743314851927754E-2</v>
      </c>
      <c r="E3590" s="120">
        <f>_xll.xlShmInterpRateFwd($E$3&amp;T(CalculationTrigger),C3590,,5,C3591)</f>
        <v>1.1681555361052972E-2</v>
      </c>
      <c r="F3590" s="121">
        <f>_xll.xlShmInterpRateFwd($F$3&amp;T(CalculationTrigger),C3590,,5,C3591)</f>
        <v>1.1348104651745473E-2</v>
      </c>
      <c r="G3590" s="148">
        <f>_xll.xlShmInterpDisc($G$3&amp;T(CalculationTrigger),C3590)</f>
        <v>0.49735641543751213</v>
      </c>
      <c r="H3590" s="149">
        <f>_xll.xlShmInterpDisc($H$3&amp;T(CalculationTrigger),C3590)</f>
        <v>0.49897779763295996</v>
      </c>
      <c r="I3590" s="150">
        <f>_xll.xlShmInterpDisc($I$3&amp;T(CalculationTrigger),C3590)</f>
        <v>0.50780564415732909</v>
      </c>
      <c r="J3590" s="157">
        <f t="shared" si="168"/>
        <v>6.3129178107132949E-5</v>
      </c>
      <c r="K3590" s="158">
        <f t="shared" si="169"/>
        <v>0</v>
      </c>
      <c r="L3590" s="159">
        <f t="shared" si="170"/>
        <v>-3.4015686194366649E-4</v>
      </c>
    </row>
    <row r="3591" spans="2:12" x14ac:dyDescent="0.2">
      <c r="B3591" s="112" t="s">
        <v>2</v>
      </c>
      <c r="C3591" s="113">
        <f>_xll.qlCalendarAdvance("TARGET",C3590,B3591,"mf")</f>
        <v>61653</v>
      </c>
      <c r="D3591" s="120">
        <f>_xll.xlShmInterpRateFwd($D$3&amp;T(CalculationTrigger),C3591,,5,C3592)</f>
        <v>1.1744529535691358E-2</v>
      </c>
      <c r="E3591" s="120">
        <f>_xll.xlShmInterpRateFwd($E$3&amp;T(CalculationTrigger),C3591,,5,C3592)</f>
        <v>1.1682787000916274E-2</v>
      </c>
      <c r="F3591" s="121">
        <f>_xll.xlShmInterpRateFwd($F$3&amp;T(CalculationTrigger),C3591,,5,C3592)</f>
        <v>1.1349419379431696E-2</v>
      </c>
      <c r="G3591" s="148">
        <f>_xll.xlShmInterpDisc($G$3&amp;T(CalculationTrigger),C3591)</f>
        <v>0.49724442890269349</v>
      </c>
      <c r="H3591" s="149">
        <f>_xll.xlShmInterpDisc($H$3&amp;T(CalculationTrigger),C3591)</f>
        <v>0.49886603676012947</v>
      </c>
      <c r="I3591" s="150">
        <f>_xll.xlShmInterpDisc($I$3&amp;T(CalculationTrigger),C3591)</f>
        <v>0.50769515198195614</v>
      </c>
      <c r="J3591" s="157">
        <f t="shared" si="168"/>
        <v>6.3128663637194144E-5</v>
      </c>
      <c r="K3591" s="158">
        <f t="shared" si="169"/>
        <v>0</v>
      </c>
      <c r="L3591" s="159">
        <f t="shared" si="170"/>
        <v>-3.4015434091250326E-4</v>
      </c>
    </row>
    <row r="3592" spans="2:12" x14ac:dyDescent="0.2">
      <c r="B3592" s="112" t="s">
        <v>2</v>
      </c>
      <c r="C3592" s="113">
        <f>_xll.qlCalendarAdvance("TARGET",C3591,B3592,"mf")</f>
        <v>61660</v>
      </c>
      <c r="D3592" s="120">
        <f>_xll.xlShmInterpRateFwd($D$3&amp;T(CalculationTrigger),C3592,,5,C3593)</f>
        <v>1.1745741279177078E-2</v>
      </c>
      <c r="E3592" s="120">
        <f>_xll.xlShmInterpRateFwd($E$3&amp;T(CalculationTrigger),C3592,,5,C3593)</f>
        <v>1.1684015682208742E-2</v>
      </c>
      <c r="F3592" s="121">
        <f>_xll.xlShmInterpRateFwd($F$3&amp;T(CalculationTrigger),C3592,,5,C3593)</f>
        <v>1.1350731058829925E-2</v>
      </c>
      <c r="G3592" s="148">
        <f>_xll.xlShmInterpDisc($G$3&amp;T(CalculationTrigger),C3592)</f>
        <v>0.49713245600491568</v>
      </c>
      <c r="H3592" s="149">
        <f>_xll.xlShmInterpDisc($H$3&amp;T(CalculationTrigger),C3592)</f>
        <v>0.4987542891412779</v>
      </c>
      <c r="I3592" s="150">
        <f>_xll.xlShmInterpDisc($I$3&amp;T(CalculationTrigger),C3592)</f>
        <v>0.50758467105286997</v>
      </c>
      <c r="J3592" s="157">
        <f t="shared" si="168"/>
        <v>6.3128143247883603E-5</v>
      </c>
      <c r="K3592" s="158">
        <f t="shared" si="169"/>
        <v>0</v>
      </c>
      <c r="L3592" s="159">
        <f t="shared" si="170"/>
        <v>-3.4015179087492812E-4</v>
      </c>
    </row>
    <row r="3593" spans="2:12" x14ac:dyDescent="0.2">
      <c r="B3593" s="112" t="s">
        <v>2</v>
      </c>
      <c r="C3593" s="113">
        <f>_xll.qlCalendarAdvance("TARGET",C3592,B3593,"mf")</f>
        <v>61667</v>
      </c>
      <c r="D3593" s="120">
        <f>_xll.xlShmInterpRateFwd($D$3&amp;T(CalculationTrigger),C3593,,5,C3594)</f>
        <v>1.174695007381869E-2</v>
      </c>
      <c r="E3593" s="120">
        <f>_xll.xlShmInterpRateFwd($E$3&amp;T(CalculationTrigger),C3593,,5,C3594)</f>
        <v>1.1685241396288867E-2</v>
      </c>
      <c r="F3593" s="121">
        <f>_xll.xlShmInterpRateFwd($F$3&amp;T(CalculationTrigger),C3593,,5,C3594)</f>
        <v>1.135203968105547E-2</v>
      </c>
      <c r="G3593" s="148">
        <f>_xll.xlShmInterpDisc($G$3&amp;T(CalculationTrigger),C3593)</f>
        <v>0.49702049677434329</v>
      </c>
      <c r="H3593" s="149">
        <f>_xll.xlShmInterpDisc($H$3&amp;T(CalculationTrigger),C3593)</f>
        <v>0.49864255480700043</v>
      </c>
      <c r="I3593" s="150">
        <f>_xll.xlShmInterpDisc($I$3&amp;T(CalculationTrigger),C3593)</f>
        <v>0.50747420140285371</v>
      </c>
      <c r="J3593" s="157">
        <f t="shared" si="168"/>
        <v>6.3127616952596724E-5</v>
      </c>
      <c r="K3593" s="158">
        <f t="shared" si="169"/>
        <v>0</v>
      </c>
      <c r="L3593" s="159">
        <f t="shared" si="170"/>
        <v>-3.4014921189660127E-4</v>
      </c>
    </row>
    <row r="3594" spans="2:12" x14ac:dyDescent="0.2">
      <c r="B3594" s="112" t="s">
        <v>2</v>
      </c>
      <c r="C3594" s="113">
        <f>_xll.qlCalendarAdvance("TARGET",C3593,B3594,"mf")</f>
        <v>61674</v>
      </c>
      <c r="D3594" s="120">
        <f>_xll.xlShmInterpRateFwd($D$3&amp;T(CalculationTrigger),C3594,,5,C3595)</f>
        <v>1.1748155910980459E-2</v>
      </c>
      <c r="E3594" s="120">
        <f>_xll.xlShmInterpRateFwd($E$3&amp;T(CalculationTrigger),C3594,,5,C3595)</f>
        <v>1.16864641344746E-2</v>
      </c>
      <c r="F3594" s="121">
        <f>_xll.xlShmInterpRateFwd($F$3&amp;T(CalculationTrigger),C3594,,5,C3595)</f>
        <v>1.1353345237154151E-2</v>
      </c>
      <c r="G3594" s="148">
        <f>_xll.xlShmInterpDisc($G$3&amp;T(CalculationTrigger),C3594)</f>
        <v>0.49690855124119593</v>
      </c>
      <c r="H3594" s="149">
        <f>_xll.xlShmInterpDisc($H$3&amp;T(CalculationTrigger),C3594)</f>
        <v>0.49853083378794799</v>
      </c>
      <c r="I3594" s="150">
        <f>_xll.xlShmInterpDisc($I$3&amp;T(CalculationTrigger),C3594)</f>
        <v>0.50736374306474963</v>
      </c>
      <c r="J3594" s="157">
        <f t="shared" si="168"/>
        <v>6.3127084764737053E-5</v>
      </c>
      <c r="K3594" s="158">
        <f t="shared" si="169"/>
        <v>0</v>
      </c>
      <c r="L3594" s="159">
        <f t="shared" si="170"/>
        <v>-3.4014660404319414E-4</v>
      </c>
    </row>
    <row r="3595" spans="2:12" x14ac:dyDescent="0.2">
      <c r="B3595" s="112" t="s">
        <v>2</v>
      </c>
      <c r="C3595" s="113">
        <f>_xll.qlCalendarAdvance("TARGET",C3594,B3595,"mf")</f>
        <v>61681</v>
      </c>
      <c r="D3595" s="120">
        <f>_xll.xlShmInterpRateFwd($D$3&amp;T(CalculationTrigger),C3595,,5,C3596)</f>
        <v>1.1749358782055618E-2</v>
      </c>
      <c r="E3595" s="120">
        <f>_xll.xlShmInterpRateFwd($E$3&amp;T(CalculationTrigger),C3595,,5,C3596)</f>
        <v>1.1687683888118644E-2</v>
      </c>
      <c r="F3595" s="121">
        <f>_xll.xlShmInterpRateFwd($F$3&amp;T(CalculationTrigger),C3595,,5,C3596)</f>
        <v>1.1354647718200746E-2</v>
      </c>
      <c r="G3595" s="148">
        <f>_xll.xlShmInterpDisc($G$3&amp;T(CalculationTrigger),C3595)</f>
        <v>0.49679661943574865</v>
      </c>
      <c r="H3595" s="149">
        <f>_xll.xlShmInterpDisc($H$3&amp;T(CalculationTrigger),C3595)</f>
        <v>0.49841912611482758</v>
      </c>
      <c r="I3595" s="150">
        <f>_xll.xlShmInterpDisc($I$3&amp;T(CalculationTrigger),C3595)</f>
        <v>0.50725329607145953</v>
      </c>
      <c r="J3595" s="157">
        <f t="shared" si="168"/>
        <v>6.3126546697705584E-5</v>
      </c>
      <c r="K3595" s="158">
        <f t="shared" si="169"/>
        <v>0</v>
      </c>
      <c r="L3595" s="159">
        <f t="shared" si="170"/>
        <v>-3.4014396738037248E-4</v>
      </c>
    </row>
    <row r="3596" spans="2:12" x14ac:dyDescent="0.2">
      <c r="B3596" s="112" t="s">
        <v>2</v>
      </c>
      <c r="C3596" s="113">
        <f>_xll.qlCalendarAdvance("TARGET",C3595,B3596,"mf")</f>
        <v>61688</v>
      </c>
      <c r="D3596" s="120">
        <f>_xll.xlShmInterpRateFwd($D$3&amp;T(CalculationTrigger),C3596,,5,C3597)</f>
        <v>1.1750558678448975E-2</v>
      </c>
      <c r="E3596" s="120">
        <f>_xll.xlShmInterpRateFwd($E$3&amp;T(CalculationTrigger),C3596,,5,C3597)</f>
        <v>1.1688900648538942E-2</v>
      </c>
      <c r="F3596" s="121">
        <f>_xll.xlShmInterpRateFwd($F$3&amp;T(CalculationTrigger),C3596,,5,C3597)</f>
        <v>1.1355947115287396E-2</v>
      </c>
      <c r="G3596" s="148">
        <f>_xll.xlShmInterpDisc($G$3&amp;T(CalculationTrigger),C3596)</f>
        <v>0.49668470138833171</v>
      </c>
      <c r="H3596" s="149">
        <f>_xll.xlShmInterpDisc($H$3&amp;T(CalculationTrigger),C3596)</f>
        <v>0.49830743181840192</v>
      </c>
      <c r="I3596" s="150">
        <f>_xll.xlShmInterpDisc($I$3&amp;T(CalculationTrigger),C3596)</f>
        <v>0.50714286045594459</v>
      </c>
      <c r="J3596" s="157">
        <f t="shared" si="168"/>
        <v>6.3126002764900618E-5</v>
      </c>
      <c r="K3596" s="158">
        <f t="shared" si="169"/>
        <v>0</v>
      </c>
      <c r="L3596" s="159">
        <f t="shared" si="170"/>
        <v>-3.4014130197380498E-4</v>
      </c>
    </row>
    <row r="3597" spans="2:12" x14ac:dyDescent="0.2">
      <c r="B3597" s="112" t="s">
        <v>2</v>
      </c>
      <c r="C3597" s="113">
        <f>_xll.qlCalendarAdvance("TARGET",C3596,B3597,"mf")</f>
        <v>61695</v>
      </c>
      <c r="D3597" s="120">
        <f>_xll.xlShmInterpRateFwd($D$3&amp;T(CalculationTrigger),C3597,,5,C3598)</f>
        <v>1.1751755591536388E-2</v>
      </c>
      <c r="E3597" s="120">
        <f>_xll.xlShmInterpRateFwd($E$3&amp;T(CalculationTrigger),C3597,,5,C3598)</f>
        <v>1.1690114407093985E-2</v>
      </c>
      <c r="F3597" s="121">
        <f>_xll.xlShmInterpRateFwd($F$3&amp;T(CalculationTrigger),C3597,,5,C3598)</f>
        <v>1.1357243419448335E-2</v>
      </c>
      <c r="G3597" s="148">
        <f>_xll.xlShmInterpDisc($G$3&amp;T(CalculationTrigger),C3597)</f>
        <v>0.49657279712933028</v>
      </c>
      <c r="H3597" s="149">
        <f>_xll.xlShmInterpDisc($H$3&amp;T(CalculationTrigger),C3597)</f>
        <v>0.49819575092948964</v>
      </c>
      <c r="I3597" s="150">
        <f>_xll.xlShmInterpDisc($I$3&amp;T(CalculationTrigger),C3597)</f>
        <v>0.50703243625122507</v>
      </c>
      <c r="J3597" s="157">
        <f t="shared" si="168"/>
        <v>6.312545297972654E-5</v>
      </c>
      <c r="K3597" s="158">
        <f t="shared" si="169"/>
        <v>0</v>
      </c>
      <c r="L3597" s="159">
        <f t="shared" si="170"/>
        <v>-3.4013860788915885E-4</v>
      </c>
    </row>
    <row r="3598" spans="2:12" x14ac:dyDescent="0.2">
      <c r="B3598" s="112" t="s">
        <v>2</v>
      </c>
      <c r="C3598" s="113">
        <f>_xll.qlCalendarAdvance("TARGET",C3597,B3598,"mf")</f>
        <v>61702</v>
      </c>
      <c r="D3598" s="120">
        <f>_xll.xlShmInterpRateFwd($D$3&amp;T(CalculationTrigger),C3598,,5,C3599)</f>
        <v>1.1752949512716871E-2</v>
      </c>
      <c r="E3598" s="120">
        <f>_xll.xlShmInterpRateFwd($E$3&amp;T(CalculationTrigger),C3598,,5,C3599)</f>
        <v>1.1691325155113307E-2</v>
      </c>
      <c r="F3598" s="121">
        <f>_xll.xlShmInterpRateFwd($F$3&amp;T(CalculationTrigger),C3598,,5,C3599)</f>
        <v>1.1358536621822044E-2</v>
      </c>
      <c r="G3598" s="148">
        <f>_xll.xlShmInterpDisc($G$3&amp;T(CalculationTrigger),C3598)</f>
        <v>0.49646090668918469</v>
      </c>
      <c r="H3598" s="149">
        <f>_xll.xlShmInterpDisc($H$3&amp;T(CalculationTrigger),C3598)</f>
        <v>0.49808408347896482</v>
      </c>
      <c r="I3598" s="150">
        <f>_xll.xlShmInterpDisc($I$3&amp;T(CalculationTrigger),C3598)</f>
        <v>0.50692202349038062</v>
      </c>
      <c r="J3598" s="157">
        <f t="shared" si="168"/>
        <v>6.3124897355582935E-5</v>
      </c>
      <c r="K3598" s="158">
        <f t="shared" si="169"/>
        <v>0</v>
      </c>
      <c r="L3598" s="159">
        <f t="shared" si="170"/>
        <v>-3.4013588519210845E-4</v>
      </c>
    </row>
    <row r="3599" spans="2:12" x14ac:dyDescent="0.2">
      <c r="B3599" s="112" t="s">
        <v>2</v>
      </c>
      <c r="C3599" s="113">
        <f>_xll.qlCalendarAdvance("TARGET",C3598,B3599,"mf")</f>
        <v>61709</v>
      </c>
      <c r="D3599" s="120">
        <f>_xll.xlShmInterpRateFwd($D$3&amp;T(CalculationTrigger),C3599,,5,C3600)</f>
        <v>1.1754140433383652E-2</v>
      </c>
      <c r="E3599" s="120">
        <f>_xll.xlShmInterpRateFwd($E$3&amp;T(CalculationTrigger),C3599,,5,C3600)</f>
        <v>1.1692532883914853E-2</v>
      </c>
      <c r="F3599" s="121">
        <f>_xll.xlShmInterpRateFwd($F$3&amp;T(CalculationTrigger),C3599,,5,C3600)</f>
        <v>1.1359826713425378E-2</v>
      </c>
      <c r="G3599" s="148">
        <f>_xll.xlShmInterpDisc($G$3&amp;T(CalculationTrigger),C3599)</f>
        <v>0.4963490300983901</v>
      </c>
      <c r="H3599" s="149">
        <f>_xll.xlShmInterpDisc($H$3&amp;T(CalculationTrigger),C3599)</f>
        <v>0.49797242949775722</v>
      </c>
      <c r="I3599" s="150">
        <f>_xll.xlShmInterpDisc($I$3&amp;T(CalculationTrigger),C3599)</f>
        <v>0.50681162220654941</v>
      </c>
      <c r="J3599" s="157">
        <f t="shared" si="168"/>
        <v>6.3124335905868917E-5</v>
      </c>
      <c r="K3599" s="158">
        <f t="shared" si="169"/>
        <v>0</v>
      </c>
      <c r="L3599" s="159">
        <f t="shared" si="170"/>
        <v>-3.4013313394830991E-4</v>
      </c>
    </row>
    <row r="3600" spans="2:12" x14ac:dyDescent="0.2">
      <c r="B3600" s="112" t="s">
        <v>2</v>
      </c>
      <c r="C3600" s="113">
        <f>_xll.qlCalendarAdvance("TARGET",C3599,B3600,"mf")</f>
        <v>61716</v>
      </c>
      <c r="D3600" s="120">
        <f>_xll.xlShmInterpRateFwd($D$3&amp;T(CalculationTrigger),C3600,,5,C3601)</f>
        <v>1.1755602330674289E-2</v>
      </c>
      <c r="E3600" s="120">
        <f>_xll.xlShmInterpRateFwd($E$3&amp;T(CalculationTrigger),C3600,,5,C3601)</f>
        <v>1.1694010790715199E-2</v>
      </c>
      <c r="F3600" s="121">
        <f>_xll.xlShmInterpRateFwd($F$3&amp;T(CalculationTrigger),C3600,,5,C3601)</f>
        <v>1.1361382259180298E-2</v>
      </c>
      <c r="G3600" s="148">
        <f>_xll.xlShmInterpDisc($G$3&amp;T(CalculationTrigger),C3600)</f>
        <v>0.49623716738749651</v>
      </c>
      <c r="H3600" s="149">
        <f>_xll.xlShmInterpDisc($H$3&amp;T(CalculationTrigger),C3600)</f>
        <v>0.49786078901685216</v>
      </c>
      <c r="I3600" s="150">
        <f>_xll.xlShmInterpDisc($I$3&amp;T(CalculationTrigger),C3600)</f>
        <v>0.50670123243292908</v>
      </c>
      <c r="J3600" s="157">
        <f t="shared" si="168"/>
        <v>6.3123768643989642E-5</v>
      </c>
      <c r="K3600" s="158">
        <f t="shared" si="169"/>
        <v>0</v>
      </c>
      <c r="L3600" s="159">
        <f t="shared" si="170"/>
        <v>-3.40130354223439E-4</v>
      </c>
    </row>
    <row r="3601" spans="2:12" x14ac:dyDescent="0.2">
      <c r="B3601" s="112" t="s">
        <v>2</v>
      </c>
      <c r="C3601" s="113">
        <f>_xll.qlCalendarAdvance("TARGET",C3600,B3601,"mf")</f>
        <v>61724</v>
      </c>
      <c r="D3601" s="120">
        <f>_xll.xlShmInterpRateFwd($D$3&amp;T(CalculationTrigger),C3601,,5,C3602)</f>
        <v>1.1756682262398451E-2</v>
      </c>
      <c r="E3601" s="120">
        <f>_xll.xlShmInterpRateFwd($E$3&amp;T(CalculationTrigger),C3601,,5,C3602)</f>
        <v>1.1695110667237833E-2</v>
      </c>
      <c r="F3601" s="121">
        <f>_xll.xlShmInterpRateFwd($F$3&amp;T(CalculationTrigger),C3601,,5,C3602)</f>
        <v>1.1362580678966745E-2</v>
      </c>
      <c r="G3601" s="148">
        <f>_xll.xlShmInterpDisc($G$3&amp;T(CalculationTrigger),C3601)</f>
        <v>0.49610934132439205</v>
      </c>
      <c r="H3601" s="149">
        <f>_xll.xlShmInterpDisc($H$3&amp;T(CalculationTrigger),C3601)</f>
        <v>0.49773321646662183</v>
      </c>
      <c r="I3601" s="150">
        <f>_xll.xlShmInterpDisc($I$3&amp;T(CalculationTrigger),C3601)</f>
        <v>0.50657508682844832</v>
      </c>
      <c r="J3601" s="157">
        <f t="shared" si="168"/>
        <v>6.3123113244946419E-5</v>
      </c>
      <c r="K3601" s="158">
        <f t="shared" si="169"/>
        <v>0</v>
      </c>
      <c r="L3601" s="159">
        <f t="shared" si="170"/>
        <v>-3.401271426044742E-4</v>
      </c>
    </row>
    <row r="3602" spans="2:12" x14ac:dyDescent="0.2">
      <c r="B3602" s="112" t="s">
        <v>2</v>
      </c>
      <c r="C3602" s="113">
        <f>_xll.qlCalendarAdvance("TARGET",C3601,B3602,"mf")</f>
        <v>61731</v>
      </c>
      <c r="D3602" s="120">
        <f>_xll.xlShmInterpRateFwd($D$3&amp;T(CalculationTrigger),C3602,,5,C3603)</f>
        <v>1.1757863696798753E-2</v>
      </c>
      <c r="E3602" s="120">
        <f>_xll.xlShmInterpRateFwd($E$3&amp;T(CalculationTrigger),C3602,,5,C3603)</f>
        <v>1.169630885073723E-2</v>
      </c>
      <c r="F3602" s="121">
        <f>_xll.xlShmInterpRateFwd($F$3&amp;T(CalculationTrigger),C3602,,5,C3603)</f>
        <v>1.1363860935831395E-2</v>
      </c>
      <c r="G3602" s="148">
        <f>_xll.xlShmInterpDisc($G$3&amp;T(CalculationTrigger),C3602)</f>
        <v>0.49599750845927076</v>
      </c>
      <c r="H3602" s="149">
        <f>_xll.xlShmInterpDisc($H$3&amp;T(CalculationTrigger),C3602)</f>
        <v>0.49762160501953201</v>
      </c>
      <c r="I3602" s="150">
        <f>_xll.xlShmInterpDisc($I$3&amp;T(CalculationTrigger),C3602)</f>
        <v>0.50646472183162627</v>
      </c>
      <c r="J3602" s="157">
        <f t="shared" si="168"/>
        <v>6.312253357354705E-5</v>
      </c>
      <c r="K3602" s="158">
        <f t="shared" si="169"/>
        <v>0</v>
      </c>
      <c r="L3602" s="159">
        <f t="shared" si="170"/>
        <v>-3.4012430206985733E-4</v>
      </c>
    </row>
    <row r="3603" spans="2:12" x14ac:dyDescent="0.2">
      <c r="B3603" s="112" t="s">
        <v>2</v>
      </c>
      <c r="C3603" s="113">
        <f>_xll.qlCalendarAdvance("TARGET",C3602,B3603,"mf")</f>
        <v>61738</v>
      </c>
      <c r="D3603" s="120">
        <f>_xll.xlShmInterpRateFwd($D$3&amp;T(CalculationTrigger),C3603,,5,C3604)</f>
        <v>1.1759042095036162E-2</v>
      </c>
      <c r="E3603" s="120">
        <f>_xll.xlShmInterpRateFwd($E$3&amp;T(CalculationTrigger),C3603,,5,C3604)</f>
        <v>1.1697503979149629E-2</v>
      </c>
      <c r="F3603" s="121">
        <f>_xll.xlShmInterpRateFwd($F$3&amp;T(CalculationTrigger),C3603,,5,C3604)</f>
        <v>1.1365138044967917E-2</v>
      </c>
      <c r="G3603" s="148">
        <f>_xll.xlShmInterpDisc($G$3&amp;T(CalculationTrigger),C3603)</f>
        <v>0.49588568957042106</v>
      </c>
      <c r="H3603" s="149">
        <f>_xll.xlShmInterpDisc($H$3&amp;T(CalculationTrigger),C3603)</f>
        <v>0.4975100071704871</v>
      </c>
      <c r="I3603" s="150">
        <f>_xll.xlShmInterpDisc($I$3&amp;T(CalculationTrigger),C3603)</f>
        <v>0.50635436844973258</v>
      </c>
      <c r="J3603" s="157">
        <f t="shared" si="168"/>
        <v>6.3121948132095087E-5</v>
      </c>
      <c r="K3603" s="158">
        <f t="shared" si="169"/>
        <v>0</v>
      </c>
      <c r="L3603" s="159">
        <f t="shared" si="170"/>
        <v>-3.4012143326054753E-4</v>
      </c>
    </row>
    <row r="3604" spans="2:12" x14ac:dyDescent="0.2">
      <c r="B3604" s="112" t="s">
        <v>2</v>
      </c>
      <c r="C3604" s="113">
        <f>_xll.qlCalendarAdvance("TARGET",C3603,B3604,"mf")</f>
        <v>61745</v>
      </c>
      <c r="D3604" s="120">
        <f>_xll.xlShmInterpRateFwd($D$3&amp;T(CalculationTrigger),C3604,,5,C3605)</f>
        <v>1.1760217448474943E-2</v>
      </c>
      <c r="E3604" s="120">
        <f>_xll.xlShmInterpRateFwd($E$3&amp;T(CalculationTrigger),C3604,,5,C3605)</f>
        <v>1.1698696043804557E-2</v>
      </c>
      <c r="F3604" s="121">
        <f>_xll.xlShmInterpRateFwd($F$3&amp;T(CalculationTrigger),C3604,,5,C3605)</f>
        <v>1.1366411997462661E-2</v>
      </c>
      <c r="G3604" s="148">
        <f>_xll.xlShmInterpDisc($G$3&amp;T(CalculationTrigger),C3604)</f>
        <v>0.4957738846886191</v>
      </c>
      <c r="H3604" s="149">
        <f>_xll.xlShmInterpDisc($H$3&amp;T(CalculationTrigger),C3604)</f>
        <v>0.4973984229507013</v>
      </c>
      <c r="I3604" s="150">
        <f>_xll.xlShmInterpDisc($I$3&amp;T(CalculationTrigger),C3604)</f>
        <v>0.50624402671620794</v>
      </c>
      <c r="J3604" s="157">
        <f t="shared" si="168"/>
        <v>6.3121356933993166E-5</v>
      </c>
      <c r="K3604" s="158">
        <f t="shared" si="169"/>
        <v>0</v>
      </c>
      <c r="L3604" s="159">
        <f t="shared" si="170"/>
        <v>-3.4011853624222216E-4</v>
      </c>
    </row>
    <row r="3605" spans="2:12" x14ac:dyDescent="0.2">
      <c r="B3605" s="112" t="s">
        <v>2</v>
      </c>
      <c r="C3605" s="113">
        <f>_xll.qlCalendarAdvance("TARGET",C3604,B3605,"mf")</f>
        <v>61752</v>
      </c>
      <c r="D3605" s="120">
        <f>_xll.xlShmInterpRateFwd($D$3&amp;T(CalculationTrigger),C3605,,5,C3606)</f>
        <v>1.1761389748490943E-2</v>
      </c>
      <c r="E3605" s="120">
        <f>_xll.xlShmInterpRateFwd($E$3&amp;T(CalculationTrigger),C3605,,5,C3606)</f>
        <v>1.1699885036031537E-2</v>
      </c>
      <c r="F3605" s="121">
        <f>_xll.xlShmInterpRateFwd($F$3&amp;T(CalculationTrigger),C3605,,5,C3606)</f>
        <v>1.136768278437302E-2</v>
      </c>
      <c r="G3605" s="148">
        <f>_xll.xlShmInterpDisc($G$3&amp;T(CalculationTrigger),C3605)</f>
        <v>0.49566209384469567</v>
      </c>
      <c r="H3605" s="149">
        <f>_xll.xlShmInterpDisc($H$3&amp;T(CalculationTrigger),C3605)</f>
        <v>0.49728685239144388</v>
      </c>
      <c r="I3605" s="150">
        <f>_xll.xlShmInterpDisc($I$3&amp;T(CalculationTrigger),C3605)</f>
        <v>0.50613369666455144</v>
      </c>
      <c r="J3605" s="157">
        <f t="shared" si="168"/>
        <v>6.3120759992643462E-5</v>
      </c>
      <c r="K3605" s="158">
        <f t="shared" si="169"/>
        <v>0</v>
      </c>
      <c r="L3605" s="159">
        <f t="shared" si="170"/>
        <v>-3.4011561108054011E-4</v>
      </c>
    </row>
    <row r="3606" spans="2:12" x14ac:dyDescent="0.2">
      <c r="B3606" s="112" t="s">
        <v>2</v>
      </c>
      <c r="C3606" s="113">
        <f>_xll.qlCalendarAdvance("TARGET",C3605,B3606,"mf")</f>
        <v>61759</v>
      </c>
      <c r="D3606" s="120">
        <f>_xll.xlShmInterpRateFwd($D$3&amp;T(CalculationTrigger),C3606,,5,C3607)</f>
        <v>1.1762558986494758E-2</v>
      </c>
      <c r="E3606" s="120">
        <f>_xll.xlShmInterpRateFwd($E$3&amp;T(CalculationTrigger),C3606,,5,C3607)</f>
        <v>1.1701070947189059E-2</v>
      </c>
      <c r="F3606" s="121">
        <f>_xll.xlShmInterpRateFwd($F$3&amp;T(CalculationTrigger),C3606,,5,C3607)</f>
        <v>1.1368950396767972E-2</v>
      </c>
      <c r="G3606" s="148">
        <f>_xll.xlShmInterpDisc($G$3&amp;T(CalculationTrigger),C3606)</f>
        <v>0.49555031706953595</v>
      </c>
      <c r="H3606" s="149">
        <f>_xll.xlShmInterpDisc($H$3&amp;T(CalculationTrigger),C3606)</f>
        <v>0.49717529552403922</v>
      </c>
      <c r="I3606" s="150">
        <f>_xll.xlShmInterpDisc($I$3&amp;T(CalculationTrigger),C3606)</f>
        <v>0.50602337832832078</v>
      </c>
      <c r="J3606" s="157">
        <f t="shared" si="168"/>
        <v>6.3120157321445549E-5</v>
      </c>
      <c r="K3606" s="158">
        <f t="shared" si="169"/>
        <v>0</v>
      </c>
      <c r="L3606" s="159">
        <f t="shared" si="170"/>
        <v>-3.4011265784117173E-4</v>
      </c>
    </row>
    <row r="3607" spans="2:12" x14ac:dyDescent="0.2">
      <c r="B3607" s="112" t="s">
        <v>2</v>
      </c>
      <c r="C3607" s="113">
        <f>_xll.qlCalendarAdvance("TARGET",C3606,B3607,"mf")</f>
        <v>61766</v>
      </c>
      <c r="D3607" s="120">
        <f>_xll.xlShmInterpRateFwd($D$3&amp;T(CalculationTrigger),C3607,,5,C3608)</f>
        <v>1.1763725153902779E-2</v>
      </c>
      <c r="E3607" s="120">
        <f>_xll.xlShmInterpRateFwd($E$3&amp;T(CalculationTrigger),C3607,,5,C3608)</f>
        <v>1.170225376860665E-2</v>
      </c>
      <c r="F3607" s="121">
        <f>_xll.xlShmInterpRateFwd($F$3&amp;T(CalculationTrigger),C3607,,5,C3608)</f>
        <v>1.1370214825757027E-2</v>
      </c>
      <c r="G3607" s="148">
        <f>_xll.xlShmInterpDisc($G$3&amp;T(CalculationTrigger),C3607)</f>
        <v>0.49543855439407919</v>
      </c>
      <c r="H3607" s="149">
        <f>_xll.xlShmInterpDisc($H$3&amp;T(CalculationTrigger),C3607)</f>
        <v>0.49706375237986633</v>
      </c>
      <c r="I3607" s="150">
        <f>_xll.xlShmInterpDisc($I$3&amp;T(CalculationTrigger),C3607)</f>
        <v>0.50591307174113198</v>
      </c>
      <c r="J3607" s="157">
        <f t="shared" si="168"/>
        <v>6.3119548933798566E-5</v>
      </c>
      <c r="K3607" s="158">
        <f t="shared" si="169"/>
        <v>0</v>
      </c>
      <c r="L3607" s="159">
        <f t="shared" si="170"/>
        <v>-3.4010967658978594E-4</v>
      </c>
    </row>
    <row r="3608" spans="2:12" x14ac:dyDescent="0.2">
      <c r="B3608" s="112" t="s">
        <v>2</v>
      </c>
      <c r="C3608" s="113">
        <f>_xll.qlCalendarAdvance("TARGET",C3607,B3608,"mf")</f>
        <v>61773</v>
      </c>
      <c r="D3608" s="120">
        <f>_xll.xlShmInterpRateFwd($D$3&amp;T(CalculationTrigger),C3608,,5,C3609)</f>
        <v>1.1764888242056104E-2</v>
      </c>
      <c r="E3608" s="120">
        <f>_xll.xlShmInterpRateFwd($E$3&amp;T(CalculationTrigger),C3608,,5,C3609)</f>
        <v>1.1703433491619623E-2</v>
      </c>
      <c r="F3608" s="121">
        <f>_xll.xlShmInterpRateFwd($F$3&amp;T(CalculationTrigger),C3608,,5,C3609)</f>
        <v>1.1371476062391788E-2</v>
      </c>
      <c r="G3608" s="148">
        <f>_xll.xlShmInterpDisc($G$3&amp;T(CalculationTrigger),C3608)</f>
        <v>0.49532680584931865</v>
      </c>
      <c r="H3608" s="149">
        <f>_xll.xlShmInterpDisc($H$3&amp;T(CalculationTrigger),C3608)</f>
        <v>0.49695222299035907</v>
      </c>
      <c r="I3608" s="150">
        <f>_xll.xlShmInterpDisc($I$3&amp;T(CalculationTrigger),C3608)</f>
        <v>0.50580277693665898</v>
      </c>
      <c r="J3608" s="157">
        <f t="shared" si="168"/>
        <v>6.311893484310763E-5</v>
      </c>
      <c r="K3608" s="158">
        <f t="shared" si="169"/>
        <v>0</v>
      </c>
      <c r="L3608" s="159">
        <f t="shared" si="170"/>
        <v>-3.4010666739205017E-4</v>
      </c>
    </row>
    <row r="3609" spans="2:12" x14ac:dyDescent="0.2">
      <c r="B3609" s="112" t="s">
        <v>2</v>
      </c>
      <c r="C3609" s="113">
        <f>_xll.qlCalendarAdvance("TARGET",C3608,B3609,"mf")</f>
        <v>61780</v>
      </c>
      <c r="D3609" s="120">
        <f>_xll.xlShmInterpRateFwd($D$3&amp;T(CalculationTrigger),C3609,,5,C3610)</f>
        <v>1.1766048242371121E-2</v>
      </c>
      <c r="E3609" s="120">
        <f>_xll.xlShmInterpRateFwd($E$3&amp;T(CalculationTrigger),C3609,,5,C3610)</f>
        <v>1.1704610107563298E-2</v>
      </c>
      <c r="F3609" s="121">
        <f>_xll.xlShmInterpRateFwd($F$3&amp;T(CalculationTrigger),C3609,,5,C3610)</f>
        <v>1.1372734097735437E-2</v>
      </c>
      <c r="G3609" s="148">
        <f>_xll.xlShmInterpDisc($G$3&amp;T(CalculationTrigger),C3609)</f>
        <v>0.495215071466302</v>
      </c>
      <c r="H3609" s="149">
        <f>_xll.xlShmInterpDisc($H$3&amp;T(CalculationTrigger),C3609)</f>
        <v>0.49684070738700609</v>
      </c>
      <c r="I3609" s="150">
        <f>_xll.xlShmInterpDisc($I$3&amp;T(CalculationTrigger),C3609)</f>
        <v>0.50569249394863414</v>
      </c>
      <c r="J3609" s="157">
        <f t="shared" si="168"/>
        <v>6.3118315062770945E-5</v>
      </c>
      <c r="K3609" s="158">
        <f t="shared" si="169"/>
        <v>0</v>
      </c>
      <c r="L3609" s="159">
        <f t="shared" si="170"/>
        <v>-3.4010363031363041E-4</v>
      </c>
    </row>
    <row r="3610" spans="2:12" x14ac:dyDescent="0.2">
      <c r="B3610" s="112" t="s">
        <v>2</v>
      </c>
      <c r="C3610" s="113">
        <f>_xll.qlCalendarAdvance("TARGET",C3609,B3610,"mf")</f>
        <v>61787</v>
      </c>
      <c r="D3610" s="120">
        <f>_xll.xlShmInterpRateFwd($D$3&amp;T(CalculationTrigger),C3610,,5,C3611)</f>
        <v>1.1767205146241048E-2</v>
      </c>
      <c r="E3610" s="120">
        <f>_xll.xlShmInterpRateFwd($E$3&amp;T(CalculationTrigger),C3610,,5,C3611)</f>
        <v>1.170578360777878E-2</v>
      </c>
      <c r="F3610" s="121">
        <f>_xll.xlShmInterpRateFwd($F$3&amp;T(CalculationTrigger),C3610,,5,C3611)</f>
        <v>1.137398892287432E-2</v>
      </c>
      <c r="G3610" s="148">
        <f>_xll.xlShmInterpDisc($G$3&amp;T(CalculationTrigger),C3610)</f>
        <v>0.4951033512761307</v>
      </c>
      <c r="H3610" s="149">
        <f>_xll.xlShmInterpDisc($H$3&amp;T(CalculationTrigger),C3610)</f>
        <v>0.4967292056013507</v>
      </c>
      <c r="I3610" s="150">
        <f>_xll.xlShmInterpDisc($I$3&amp;T(CalculationTrigger),C3610)</f>
        <v>0.50558222281084786</v>
      </c>
      <c r="J3610" s="157">
        <f t="shared" si="168"/>
        <v>6.3117689606188436E-5</v>
      </c>
      <c r="K3610" s="158">
        <f t="shared" si="169"/>
        <v>0</v>
      </c>
      <c r="L3610" s="159">
        <f t="shared" si="170"/>
        <v>-3.4010056542019572E-4</v>
      </c>
    </row>
    <row r="3611" spans="2:12" x14ac:dyDescent="0.2">
      <c r="B3611" s="112" t="s">
        <v>2</v>
      </c>
      <c r="C3611" s="113">
        <f>_xll.qlCalendarAdvance("TARGET",C3610,B3611,"mf")</f>
        <v>61794</v>
      </c>
      <c r="D3611" s="120">
        <f>_xll.xlShmInterpRateFwd($D$3&amp;T(CalculationTrigger),C3611,,5,C3612)</f>
        <v>1.1768358945053315E-2</v>
      </c>
      <c r="E3611" s="120">
        <f>_xll.xlShmInterpRateFwd($E$3&amp;T(CalculationTrigger),C3611,,5,C3612)</f>
        <v>1.1706953983595598E-2</v>
      </c>
      <c r="F3611" s="121">
        <f>_xll.xlShmInterpRateFwd($F$3&amp;T(CalculationTrigger),C3611,,5,C3612)</f>
        <v>1.1375240528894786E-2</v>
      </c>
      <c r="G3611" s="148">
        <f>_xll.xlShmInterpDisc($G$3&amp;T(CalculationTrigger),C3611)</f>
        <v>0.49499164530996009</v>
      </c>
      <c r="H3611" s="149">
        <f>_xll.xlShmInterpDisc($H$3&amp;T(CalculationTrigger),C3611)</f>
        <v>0.49661771766499063</v>
      </c>
      <c r="I3611" s="150">
        <f>_xll.xlShmInterpDisc($I$3&amp;T(CalculationTrigger),C3611)</f>
        <v>0.50547196355714852</v>
      </c>
      <c r="J3611" s="157">
        <f t="shared" si="168"/>
        <v>6.3117058486763866E-5</v>
      </c>
      <c r="K3611" s="158">
        <f t="shared" si="169"/>
        <v>0</v>
      </c>
      <c r="L3611" s="159">
        <f t="shared" si="170"/>
        <v>-3.4009747277741339E-4</v>
      </c>
    </row>
    <row r="3612" spans="2:12" x14ac:dyDescent="0.2">
      <c r="B3612" s="112" t="s">
        <v>2</v>
      </c>
      <c r="C3612" s="113">
        <f>_xll.qlCalendarAdvance("TARGET",C3611,B3612,"mf")</f>
        <v>61801</v>
      </c>
      <c r="D3612" s="120">
        <f>_xll.xlShmInterpRateFwd($D$3&amp;T(CalculationTrigger),C3612,,5,C3613)</f>
        <v>1.1769509630201146E-2</v>
      </c>
      <c r="E3612" s="120">
        <f>_xll.xlShmInterpRateFwd($E$3&amp;T(CalculationTrigger),C3612,,5,C3613)</f>
        <v>1.1708121226372234E-2</v>
      </c>
      <c r="F3612" s="121">
        <f>_xll.xlShmInterpRateFwd($F$3&amp;T(CalculationTrigger),C3612,,5,C3613)</f>
        <v>1.1376488906848429E-2</v>
      </c>
      <c r="G3612" s="148">
        <f>_xll.xlShmInterpDisc($G$3&amp;T(CalculationTrigger),C3612)</f>
        <v>0.49487995359899939</v>
      </c>
      <c r="H3612" s="149">
        <f>_xll.xlShmInterpDisc($H$3&amp;T(CalculationTrigger),C3612)</f>
        <v>0.49650624360957818</v>
      </c>
      <c r="I3612" s="150">
        <f>_xll.xlShmInterpDisc($I$3&amp;T(CalculationTrigger),C3612)</f>
        <v>0.50536171622144221</v>
      </c>
      <c r="J3612" s="157">
        <f t="shared" si="168"/>
        <v>6.3116421717898378E-5</v>
      </c>
      <c r="K3612" s="158">
        <f t="shared" si="169"/>
        <v>0</v>
      </c>
      <c r="L3612" s="159">
        <f t="shared" si="170"/>
        <v>-3.4009435245095388E-4</v>
      </c>
    </row>
    <row r="3613" spans="2:12" x14ac:dyDescent="0.2">
      <c r="B3613" s="112" t="s">
        <v>2</v>
      </c>
      <c r="C3613" s="113">
        <f>_xll.qlCalendarAdvance("TARGET",C3612,B3613,"mf")</f>
        <v>61808</v>
      </c>
      <c r="D3613" s="120">
        <f>_xll.xlShmInterpRateFwd($D$3&amp;T(CalculationTrigger),C3613,,5,C3614)</f>
        <v>1.1770657193054588E-2</v>
      </c>
      <c r="E3613" s="120">
        <f>_xll.xlShmInterpRateFwd($E$3&amp;T(CalculationTrigger),C3613,,5,C3614)</f>
        <v>1.1709285327409249E-2</v>
      </c>
      <c r="F3613" s="121">
        <f>_xll.xlShmInterpRateFwd($F$3&amp;T(CalculationTrigger),C3613,,5,C3614)</f>
        <v>1.1377734047833182E-2</v>
      </c>
      <c r="G3613" s="148">
        <f>_xll.xlShmInterpDisc($G$3&amp;T(CalculationTrigger),C3613)</f>
        <v>0.49476827617451152</v>
      </c>
      <c r="H3613" s="149">
        <f>_xll.xlShmInterpDisc($H$3&amp;T(CalculationTrigger),C3613)</f>
        <v>0.49639478346681987</v>
      </c>
      <c r="I3613" s="150">
        <f>_xll.xlShmInterpDisc($I$3&amp;T(CalculationTrigger),C3613)</f>
        <v>0.50525148083769311</v>
      </c>
      <c r="J3613" s="157">
        <f t="shared" si="168"/>
        <v>6.3115779312988404E-5</v>
      </c>
      <c r="K3613" s="158">
        <f t="shared" si="169"/>
        <v>0</v>
      </c>
      <c r="L3613" s="159">
        <f t="shared" si="170"/>
        <v>-3.4009120450648574E-4</v>
      </c>
    </row>
    <row r="3614" spans="2:12" x14ac:dyDescent="0.2">
      <c r="B3614" s="112" t="s">
        <v>2</v>
      </c>
      <c r="C3614" s="113">
        <f>_xll.qlCalendarAdvance("TARGET",C3613,B3614,"mf")</f>
        <v>61815</v>
      </c>
      <c r="D3614" s="120">
        <f>_xll.xlShmInterpRateFwd($D$3&amp;T(CalculationTrigger),C3614,,5,C3615)</f>
        <v>1.1771801625041616E-2</v>
      </c>
      <c r="E3614" s="120">
        <f>_xll.xlShmInterpRateFwd($E$3&amp;T(CalculationTrigger),C3614,,5,C3615)</f>
        <v>1.1710446278088293E-2</v>
      </c>
      <c r="F3614" s="121">
        <f>_xll.xlShmInterpRateFwd($F$3&amp;T(CalculationTrigger),C3614,,5,C3615)</f>
        <v>1.1378975942906431E-2</v>
      </c>
      <c r="G3614" s="148">
        <f>_xll.xlShmInterpDisc($G$3&amp;T(CalculationTrigger),C3614)</f>
        <v>0.49465661306781317</v>
      </c>
      <c r="H3614" s="149">
        <f>_xll.xlShmInterpDisc($H$3&amp;T(CalculationTrigger),C3614)</f>
        <v>0.49628333726847684</v>
      </c>
      <c r="I3614" s="150">
        <f>_xll.xlShmInterpDisc($I$3&amp;T(CalculationTrigger),C3614)</f>
        <v>0.50514125743992278</v>
      </c>
      <c r="J3614" s="157">
        <f t="shared" si="168"/>
        <v>6.3115131285438475E-5</v>
      </c>
      <c r="K3614" s="158">
        <f t="shared" si="169"/>
        <v>0</v>
      </c>
      <c r="L3614" s="159">
        <f t="shared" si="170"/>
        <v>-3.4008802900966831E-4</v>
      </c>
    </row>
    <row r="3615" spans="2:12" x14ac:dyDescent="0.2">
      <c r="B3615" s="112" t="s">
        <v>2</v>
      </c>
      <c r="C3615" s="113">
        <f>_xll.qlCalendarAdvance("TARGET",C3614,B3615,"mf")</f>
        <v>61822</v>
      </c>
      <c r="D3615" s="120">
        <f>_xll.xlShmInterpRateFwd($D$3&amp;T(CalculationTrigger),C3615,,5,C3616)</f>
        <v>1.1772942917514904E-2</v>
      </c>
      <c r="E3615" s="120">
        <f>_xll.xlShmInterpRateFwd($E$3&amp;T(CalculationTrigger),C3615,,5,C3616)</f>
        <v>1.171160406970414E-2</v>
      </c>
      <c r="F3615" s="121">
        <f>_xll.xlShmInterpRateFwd($F$3&amp;T(CalculationTrigger),C3615,,5,C3616)</f>
        <v>1.138021458314873E-2</v>
      </c>
      <c r="G3615" s="148">
        <f>_xll.xlShmInterpDisc($G$3&amp;T(CalculationTrigger),C3615)</f>
        <v>0.49454496431027434</v>
      </c>
      <c r="H3615" s="149">
        <f>_xll.xlShmInterpDisc($H$3&amp;T(CalculationTrigger),C3615)</f>
        <v>0.49617190504636399</v>
      </c>
      <c r="I3615" s="150">
        <f>_xll.xlShmInterpDisc($I$3&amp;T(CalculationTrigger),C3615)</f>
        <v>0.50503104606221061</v>
      </c>
      <c r="J3615" s="157">
        <f t="shared" si="168"/>
        <v>6.3114477648650523E-5</v>
      </c>
      <c r="K3615" s="158">
        <f t="shared" si="169"/>
        <v>0</v>
      </c>
      <c r="L3615" s="159">
        <f t="shared" si="170"/>
        <v>-3.4008482602618012E-4</v>
      </c>
    </row>
    <row r="3616" spans="2:12" x14ac:dyDescent="0.2">
      <c r="B3616" s="112" t="s">
        <v>2</v>
      </c>
      <c r="C3616" s="113">
        <f>_xll.qlCalendarAdvance("TARGET",C3615,B3616,"mf")</f>
        <v>61829</v>
      </c>
      <c r="D3616" s="120">
        <f>_xll.xlShmInterpRateFwd($D$3&amp;T(CalculationTrigger),C3616,,5,C3617)</f>
        <v>1.1774081061896629E-2</v>
      </c>
      <c r="E3616" s="120">
        <f>_xll.xlShmInterpRateFwd($E$3&amp;T(CalculationTrigger),C3616,,5,C3617)</f>
        <v>1.1712758693615271E-2</v>
      </c>
      <c r="F3616" s="121">
        <f>_xll.xlShmInterpRateFwd($F$3&amp;T(CalculationTrigger),C3616,,5,C3617)</f>
        <v>1.1381449959634837E-2</v>
      </c>
      <c r="G3616" s="148">
        <f>_xll.xlShmInterpDisc($G$3&amp;T(CalculationTrigger),C3616)</f>
        <v>0.49443332993331884</v>
      </c>
      <c r="H3616" s="149">
        <f>_xll.xlShmInterpDisc($H$3&amp;T(CalculationTrigger),C3616)</f>
        <v>0.49606048683235077</v>
      </c>
      <c r="I3616" s="150">
        <f>_xll.xlShmInterpDisc($I$3&amp;T(CalculationTrigger),C3616)</f>
        <v>0.50492084673869353</v>
      </c>
      <c r="J3616" s="157">
        <f t="shared" si="168"/>
        <v>6.3113818416021765E-5</v>
      </c>
      <c r="K3616" s="158">
        <f t="shared" si="169"/>
        <v>0</v>
      </c>
      <c r="L3616" s="159">
        <f t="shared" si="170"/>
        <v>-3.4008159562168159E-4</v>
      </c>
    </row>
    <row r="3617" spans="2:12" x14ac:dyDescent="0.2">
      <c r="B3617" s="112" t="s">
        <v>2</v>
      </c>
      <c r="C3617" s="113">
        <f>_xll.qlCalendarAdvance("TARGET",C3616,B3617,"mf")</f>
        <v>61836</v>
      </c>
      <c r="D3617" s="120">
        <f>_xll.xlShmInterpRateFwd($D$3&amp;T(CalculationTrigger),C3617,,5,C3618)</f>
        <v>1.1775216049556846E-2</v>
      </c>
      <c r="E3617" s="120">
        <f>_xll.xlShmInterpRateFwd($E$3&amp;T(CalculationTrigger),C3617,,5,C3618)</f>
        <v>1.1713910141162789E-2</v>
      </c>
      <c r="F3617" s="121">
        <f>_xll.xlShmInterpRateFwd($F$3&amp;T(CalculationTrigger),C3617,,5,C3618)</f>
        <v>1.1382682063422144E-2</v>
      </c>
      <c r="G3617" s="148">
        <f>_xll.xlShmInterpDisc($G$3&amp;T(CalculationTrigger),C3617)</f>
        <v>0.49432170996842362</v>
      </c>
      <c r="H3617" s="149">
        <f>_xll.xlShmInterpDisc($H$3&amp;T(CalculationTrigger),C3617)</f>
        <v>0.49594908265836041</v>
      </c>
      <c r="I3617" s="150">
        <f>_xll.xlShmInterpDisc($I$3&amp;T(CalculationTrigger),C3617)</f>
        <v>0.50481065950356585</v>
      </c>
      <c r="J3617" s="157">
        <f t="shared" si="168"/>
        <v>6.3113153600955391E-5</v>
      </c>
      <c r="K3617" s="158">
        <f t="shared" si="169"/>
        <v>0</v>
      </c>
      <c r="L3617" s="159">
        <f t="shared" si="170"/>
        <v>-3.400783378618443E-4</v>
      </c>
    </row>
    <row r="3618" spans="2:12" x14ac:dyDescent="0.2">
      <c r="B3618" s="112" t="s">
        <v>2</v>
      </c>
      <c r="C3618" s="113">
        <f>_xll.qlCalendarAdvance("TARGET",C3617,B3618,"mf")</f>
        <v>61843</v>
      </c>
      <c r="D3618" s="120">
        <f>_xll.xlShmInterpRateFwd($D$3&amp;T(CalculationTrigger),C3618,,5,C3619)</f>
        <v>1.177634787189456E-2</v>
      </c>
      <c r="E3618" s="120">
        <f>_xll.xlShmInterpRateFwd($E$3&amp;T(CalculationTrigger),C3618,,5,C3619)</f>
        <v>1.171505840367622E-2</v>
      </c>
      <c r="F3618" s="121">
        <f>_xll.xlShmInterpRateFwd($F$3&amp;T(CalculationTrigger),C3618,,5,C3619)</f>
        <v>1.138391088562595E-2</v>
      </c>
      <c r="G3618" s="148">
        <f>_xll.xlShmInterpDisc($G$3&amp;T(CalculationTrigger),C3618)</f>
        <v>0.49421010444711905</v>
      </c>
      <c r="H3618" s="149">
        <f>_xll.xlShmInterpDisc($H$3&amp;T(CalculationTrigger),C3618)</f>
        <v>0.49583769255637011</v>
      </c>
      <c r="I3618" s="150">
        <f>_xll.xlShmInterpDisc($I$3&amp;T(CalculationTrigger),C3618)</f>
        <v>0.5047004843910794</v>
      </c>
      <c r="J3618" s="157">
        <f t="shared" si="168"/>
        <v>6.3112483216852004E-5</v>
      </c>
      <c r="K3618" s="158">
        <f t="shared" si="169"/>
        <v>0</v>
      </c>
      <c r="L3618" s="159">
        <f t="shared" si="170"/>
        <v>-3.4007505281233427E-4</v>
      </c>
    </row>
    <row r="3619" spans="2:12" x14ac:dyDescent="0.2">
      <c r="B3619" s="112" t="s">
        <v>2</v>
      </c>
      <c r="C3619" s="113">
        <f>_xll.qlCalendarAdvance("TARGET",C3618,B3619,"mf")</f>
        <v>61850</v>
      </c>
      <c r="D3619" s="120">
        <f>_xll.xlShmInterpRateFwd($D$3&amp;T(CalculationTrigger),C3619,,5,C3620)</f>
        <v>1.1777476520297196E-2</v>
      </c>
      <c r="E3619" s="120">
        <f>_xll.xlShmInterpRateFwd($E$3&amp;T(CalculationTrigger),C3619,,5,C3620)</f>
        <v>1.1716203472496663E-2</v>
      </c>
      <c r="F3619" s="121">
        <f>_xll.xlShmInterpRateFwd($F$3&amp;T(CalculationTrigger),C3619,,5,C3620)</f>
        <v>1.1385136417274682E-2</v>
      </c>
      <c r="G3619" s="148">
        <f>_xll.xlShmInterpDisc($G$3&amp;T(CalculationTrigger),C3619)</f>
        <v>0.4940985134009887</v>
      </c>
      <c r="H3619" s="149">
        <f>_xll.xlShmInterpDisc($H$3&amp;T(CalculationTrigger),C3619)</f>
        <v>0.4957263165584111</v>
      </c>
      <c r="I3619" s="150">
        <f>_xll.xlShmInterpDisc($I$3&amp;T(CalculationTrigger),C3619)</f>
        <v>0.50459032143554294</v>
      </c>
      <c r="J3619" s="157">
        <f t="shared" si="168"/>
        <v>6.3111807277113849E-5</v>
      </c>
      <c r="K3619" s="158">
        <f t="shared" si="169"/>
        <v>0</v>
      </c>
      <c r="L3619" s="159">
        <f t="shared" si="170"/>
        <v>-3.4007174053882016E-4</v>
      </c>
    </row>
    <row r="3620" spans="2:12" x14ac:dyDescent="0.2">
      <c r="B3620" s="112" t="s">
        <v>2</v>
      </c>
      <c r="C3620" s="113">
        <f>_xll.qlCalendarAdvance("TARGET",C3619,B3620,"mf")</f>
        <v>61857</v>
      </c>
      <c r="D3620" s="120">
        <f>_xll.xlShmInterpRateFwd($D$3&amp;T(CalculationTrigger),C3620,,5,C3621)</f>
        <v>1.1778601986163768E-2</v>
      </c>
      <c r="E3620" s="120">
        <f>_xll.xlShmInterpRateFwd($E$3&amp;T(CalculationTrigger),C3620,,5,C3621)</f>
        <v>1.1717345338953642E-2</v>
      </c>
      <c r="F3620" s="121">
        <f>_xll.xlShmInterpRateFwd($F$3&amp;T(CalculationTrigger),C3620,,5,C3621)</f>
        <v>1.1386358649489432E-2</v>
      </c>
      <c r="G3620" s="148">
        <f>_xll.xlShmInterpDisc($G$3&amp;T(CalculationTrigger),C3620)</f>
        <v>0.49398693686166939</v>
      </c>
      <c r="H3620" s="149">
        <f>_xll.xlShmInterpDisc($H$3&amp;T(CalculationTrigger),C3620)</f>
        <v>0.49561495469656819</v>
      </c>
      <c r="I3620" s="150">
        <f>_xll.xlShmInterpDisc($I$3&amp;T(CalculationTrigger),C3620)</f>
        <v>0.50448017067132289</v>
      </c>
      <c r="J3620" s="157">
        <f t="shared" si="168"/>
        <v>6.311112579513852E-5</v>
      </c>
      <c r="K3620" s="158">
        <f t="shared" si="169"/>
        <v>0</v>
      </c>
      <c r="L3620" s="159">
        <f t="shared" si="170"/>
        <v>-3.4006840110696937E-4</v>
      </c>
    </row>
    <row r="3621" spans="2:12" x14ac:dyDescent="0.2">
      <c r="B3621" s="112" t="s">
        <v>2</v>
      </c>
      <c r="C3621" s="113">
        <f>_xll.qlCalendarAdvance("TARGET",C3620,B3621,"mf")</f>
        <v>61864</v>
      </c>
      <c r="D3621" s="120">
        <f>_xll.xlShmInterpRateFwd($D$3&amp;T(CalculationTrigger),C3621,,5,C3622)</f>
        <v>1.1779724260870117E-2</v>
      </c>
      <c r="E3621" s="120">
        <f>_xll.xlShmInterpRateFwd($E$3&amp;T(CalculationTrigger),C3621,,5,C3622)</f>
        <v>1.1718483994394053E-2</v>
      </c>
      <c r="F3621" s="121">
        <f>_xll.xlShmInterpRateFwd($F$3&amp;T(CalculationTrigger),C3621,,5,C3622)</f>
        <v>1.1387577573292835E-2</v>
      </c>
      <c r="G3621" s="148">
        <f>_xll.xlShmInterpDisc($G$3&amp;T(CalculationTrigger),C3621)</f>
        <v>0.49387537486085081</v>
      </c>
      <c r="H3621" s="149">
        <f>_xll.xlShmInterpDisc($H$3&amp;T(CalculationTrigger),C3621)</f>
        <v>0.49550360700298007</v>
      </c>
      <c r="I3621" s="150">
        <f>_xll.xlShmInterpDisc($I$3&amp;T(CalculationTrigger),C3621)</f>
        <v>0.50437003213284226</v>
      </c>
      <c r="J3621" s="157">
        <f t="shared" si="168"/>
        <v>6.3110438784331634E-5</v>
      </c>
      <c r="K3621" s="158">
        <f t="shared" si="169"/>
        <v>0</v>
      </c>
      <c r="L3621" s="159">
        <f t="shared" si="170"/>
        <v>-3.4006503458244787E-4</v>
      </c>
    </row>
    <row r="3622" spans="2:12" x14ac:dyDescent="0.2">
      <c r="B3622" s="112" t="s">
        <v>2</v>
      </c>
      <c r="C3622" s="113">
        <f>_xll.qlCalendarAdvance("TARGET",C3621,B3622,"mf")</f>
        <v>61871</v>
      </c>
      <c r="D3622" s="120">
        <f>_xll.xlShmInterpRateFwd($D$3&amp;T(CalculationTrigger),C3622,,5,C3623)</f>
        <v>1.1780843335832621E-2</v>
      </c>
      <c r="E3622" s="120">
        <f>_xll.xlShmInterpRateFwd($E$3&amp;T(CalculationTrigger),C3622,,5,C3623)</f>
        <v>1.1719619430153205E-2</v>
      </c>
      <c r="F3622" s="121">
        <f>_xll.xlShmInterpRateFwd($F$3&amp;T(CalculationTrigger),C3622,,5,C3623)</f>
        <v>1.1388793179811778E-2</v>
      </c>
      <c r="G3622" s="148">
        <f>_xll.xlShmInterpDisc($G$3&amp;T(CalculationTrigger),C3622)</f>
        <v>0.49376382743027591</v>
      </c>
      <c r="H3622" s="149">
        <f>_xll.xlShmInterpDisc($H$3&amp;T(CalculationTrigger),C3622)</f>
        <v>0.495392273509839</v>
      </c>
      <c r="I3622" s="150">
        <f>_xll.xlShmInterpDisc($I$3&amp;T(CalculationTrigger),C3622)</f>
        <v>0.50425990585458158</v>
      </c>
      <c r="J3622" s="157">
        <f t="shared" si="168"/>
        <v>6.3109746258087723E-5</v>
      </c>
      <c r="K3622" s="158">
        <f t="shared" si="169"/>
        <v>0</v>
      </c>
      <c r="L3622" s="159">
        <f t="shared" si="170"/>
        <v>-3.4006164103092838E-4</v>
      </c>
    </row>
    <row r="3623" spans="2:12" x14ac:dyDescent="0.2">
      <c r="B3623" s="112" t="s">
        <v>2</v>
      </c>
      <c r="C3623" s="113">
        <f>_xll.qlCalendarAdvance("TARGET",C3622,B3623,"mf")</f>
        <v>61878</v>
      </c>
      <c r="D3623" s="120">
        <f>_xll.xlShmInterpRateFwd($D$3&amp;T(CalculationTrigger),C3623,,5,C3624)</f>
        <v>1.1781959202403961E-2</v>
      </c>
      <c r="E3623" s="120">
        <f>_xll.xlShmInterpRateFwd($E$3&amp;T(CalculationTrigger),C3623,,5,C3624)</f>
        <v>1.1720751637549039E-2</v>
      </c>
      <c r="F3623" s="121">
        <f>_xll.xlShmInterpRateFwd($F$3&amp;T(CalculationTrigger),C3623,,5,C3624)</f>
        <v>1.1390005460063097E-2</v>
      </c>
      <c r="G3623" s="148">
        <f>_xll.xlShmInterpDisc($G$3&amp;T(CalculationTrigger),C3623)</f>
        <v>0.4936522946017402</v>
      </c>
      <c r="H3623" s="149">
        <f>_xll.xlShmInterpDisc($H$3&amp;T(CalculationTrigger),C3623)</f>
        <v>0.49528095424939067</v>
      </c>
      <c r="I3623" s="150">
        <f>_xll.xlShmInterpDisc($I$3&amp;T(CalculationTrigger),C3623)</f>
        <v>0.50414979187107789</v>
      </c>
      <c r="J3623" s="157">
        <f t="shared" si="168"/>
        <v>6.3109048229813692E-5</v>
      </c>
      <c r="K3623" s="158">
        <f t="shared" si="169"/>
        <v>0</v>
      </c>
      <c r="L3623" s="159">
        <f t="shared" si="170"/>
        <v>-3.4005822051807398E-4</v>
      </c>
    </row>
    <row r="3624" spans="2:12" x14ac:dyDescent="0.2">
      <c r="B3624" s="112" t="s">
        <v>2</v>
      </c>
      <c r="C3624" s="113">
        <f>_xll.qlCalendarAdvance("TARGET",C3623,B3624,"mf")</f>
        <v>61885</v>
      </c>
      <c r="D3624" s="120">
        <f>_xll.xlShmInterpRateFwd($D$3&amp;T(CalculationTrigger),C3624,,5,C3625)</f>
        <v>1.1783071852012101E-2</v>
      </c>
      <c r="E3624" s="120">
        <f>_xll.xlShmInterpRateFwd($E$3&amp;T(CalculationTrigger),C3624,,5,C3625)</f>
        <v>1.1721880607957404E-2</v>
      </c>
      <c r="F3624" s="121">
        <f>_xll.xlShmInterpRateFwd($F$3&amp;T(CalculationTrigger),C3624,,5,C3625)</f>
        <v>1.1391214405167886E-2</v>
      </c>
      <c r="G3624" s="148">
        <f>_xll.xlShmInterpDisc($G$3&amp;T(CalculationTrigger),C3624)</f>
        <v>0.49354077640709237</v>
      </c>
      <c r="H3624" s="149">
        <f>_xll.xlShmInterpDisc($H$3&amp;T(CalculationTrigger),C3624)</f>
        <v>0.49516964925393447</v>
      </c>
      <c r="I3624" s="150">
        <f>_xll.xlShmInterpDisc($I$3&amp;T(CalculationTrigger),C3624)</f>
        <v>0.50403969021692552</v>
      </c>
      <c r="J3624" s="157">
        <f t="shared" si="168"/>
        <v>6.3108344712907408E-5</v>
      </c>
      <c r="K3624" s="158">
        <f t="shared" si="169"/>
        <v>0</v>
      </c>
      <c r="L3624" s="159">
        <f t="shared" si="170"/>
        <v>-3.4005477310955468E-4</v>
      </c>
    </row>
    <row r="3625" spans="2:12" x14ac:dyDescent="0.2">
      <c r="B3625" s="112" t="s">
        <v>2</v>
      </c>
      <c r="C3625" s="113">
        <f>_xll.qlCalendarAdvance("TARGET",C3624,B3625,"mf")</f>
        <v>61892</v>
      </c>
      <c r="D3625" s="120">
        <f>_xll.xlShmInterpRateFwd($D$3&amp;T(CalculationTrigger),C3625,,5,C3626)</f>
        <v>1.1784181276027088E-2</v>
      </c>
      <c r="E3625" s="120">
        <f>_xll.xlShmInterpRateFwd($E$3&amp;T(CalculationTrigger),C3625,,5,C3626)</f>
        <v>1.1723006332684655E-2</v>
      </c>
      <c r="F3625" s="121">
        <f>_xll.xlShmInterpRateFwd($F$3&amp;T(CalculationTrigger),C3625,,5,C3626)</f>
        <v>1.1392420006200903E-2</v>
      </c>
      <c r="G3625" s="148">
        <f>_xll.xlShmInterpDisc($G$3&amp;T(CalculationTrigger),C3625)</f>
        <v>0.49342927287823357</v>
      </c>
      <c r="H3625" s="149">
        <f>_xll.xlShmInterpDisc($H$3&amp;T(CalculationTrigger),C3625)</f>
        <v>0.49505835855582286</v>
      </c>
      <c r="I3625" s="150">
        <f>_xll.xlShmInterpDisc($I$3&amp;T(CalculationTrigger),C3625)</f>
        <v>0.50392960092677519</v>
      </c>
      <c r="J3625" s="157">
        <f t="shared" si="168"/>
        <v>6.3107635720770612E-5</v>
      </c>
      <c r="K3625" s="158">
        <f t="shared" si="169"/>
        <v>0</v>
      </c>
      <c r="L3625" s="159">
        <f t="shared" si="170"/>
        <v>-3.400512988710391E-4</v>
      </c>
    </row>
    <row r="3626" spans="2:12" x14ac:dyDescent="0.2">
      <c r="B3626" s="112" t="s">
        <v>2</v>
      </c>
      <c r="C3626" s="113">
        <f>_xll.qlCalendarAdvance("TARGET",C3625,B3626,"mf")</f>
        <v>61899</v>
      </c>
      <c r="D3626" s="120">
        <f>_xll.xlShmInterpRateFwd($D$3&amp;T(CalculationTrigger),C3626,,5,C3627)</f>
        <v>1.1785287465836347E-2</v>
      </c>
      <c r="E3626" s="120">
        <f>_xll.xlShmInterpRateFwd($E$3&amp;T(CalculationTrigger),C3626,,5,C3627)</f>
        <v>1.172412880306031E-2</v>
      </c>
      <c r="F3626" s="121">
        <f>_xll.xlShmInterpRateFwd($F$3&amp;T(CalculationTrigger),C3626,,5,C3627)</f>
        <v>1.1393622254190572E-2</v>
      </c>
      <c r="G3626" s="148">
        <f>_xll.xlShmInterpDisc($G$3&amp;T(CalculationTrigger),C3626)</f>
        <v>0.49331778404711768</v>
      </c>
      <c r="H3626" s="149">
        <f>_xll.xlShmInterpDisc($H$3&amp;T(CalculationTrigger),C3626)</f>
        <v>0.49494708218746181</v>
      </c>
      <c r="I3626" s="150">
        <f>_xll.xlShmInterpDisc($I$3&amp;T(CalculationTrigger),C3626)</f>
        <v>0.50381952403533425</v>
      </c>
      <c r="J3626" s="157">
        <f t="shared" si="168"/>
        <v>6.3106921266804558E-5</v>
      </c>
      <c r="K3626" s="158">
        <f t="shared" si="169"/>
        <v>0</v>
      </c>
      <c r="L3626" s="159">
        <f t="shared" si="170"/>
        <v>-3.4004779786819421E-4</v>
      </c>
    </row>
    <row r="3627" spans="2:12" x14ac:dyDescent="0.2">
      <c r="B3627" s="112" t="s">
        <v>2</v>
      </c>
      <c r="C3627" s="113">
        <f>_xll.qlCalendarAdvance("TARGET",C3626,B3627,"mf")</f>
        <v>61906</v>
      </c>
      <c r="D3627" s="120">
        <f>_xll.xlShmInterpRateFwd($D$3&amp;T(CalculationTrigger),C3627,,5,C3628)</f>
        <v>1.1786390412850468E-2</v>
      </c>
      <c r="E3627" s="120">
        <f>_xll.xlShmInterpRateFwd($E$3&amp;T(CalculationTrigger),C3627,,5,C3628)</f>
        <v>1.1725248010471805E-2</v>
      </c>
      <c r="F3627" s="121">
        <f>_xll.xlShmInterpRateFwd($F$3&amp;T(CalculationTrigger),C3627,,5,C3628)</f>
        <v>1.1394821140275358E-2</v>
      </c>
      <c r="G3627" s="148">
        <f>_xll.xlShmInterpDisc($G$3&amp;T(CalculationTrigger),C3627)</f>
        <v>0.49320630994575132</v>
      </c>
      <c r="H3627" s="149">
        <f>_xll.xlShmInterpDisc($H$3&amp;T(CalculationTrigger),C3627)</f>
        <v>0.4948358201813105</v>
      </c>
      <c r="I3627" s="150">
        <f>_xll.xlShmInterpDisc($I$3&amp;T(CalculationTrigger),C3627)</f>
        <v>0.50370945957736712</v>
      </c>
      <c r="J3627" s="157">
        <f t="shared" si="168"/>
        <v>6.3106201364410079E-5</v>
      </c>
      <c r="K3627" s="158">
        <f t="shared" si="169"/>
        <v>0</v>
      </c>
      <c r="L3627" s="159">
        <f t="shared" si="170"/>
        <v>-3.400442701666858E-4</v>
      </c>
    </row>
    <row r="3628" spans="2:12" x14ac:dyDescent="0.2">
      <c r="B3628" s="112" t="s">
        <v>2</v>
      </c>
      <c r="C3628" s="113">
        <f>_xll.qlCalendarAdvance("TARGET",C3627,B3628,"mf")</f>
        <v>61913</v>
      </c>
      <c r="D3628" s="120">
        <f>_xll.xlShmInterpRateFwd($D$3&amp;T(CalculationTrigger),C3628,,5,C3629)</f>
        <v>1.1787490108445292E-2</v>
      </c>
      <c r="E3628" s="120">
        <f>_xll.xlShmInterpRateFwd($E$3&amp;T(CalculationTrigger),C3628,,5,C3629)</f>
        <v>1.1726363946196533E-2</v>
      </c>
      <c r="F3628" s="121">
        <f>_xll.xlShmInterpRateFwd($F$3&amp;T(CalculationTrigger),C3628,,5,C3629)</f>
        <v>1.1396016655477894E-2</v>
      </c>
      <c r="G3628" s="148">
        <f>_xll.xlShmInterpDisc($G$3&amp;T(CalculationTrigger),C3628)</f>
        <v>0.49309485060619329</v>
      </c>
      <c r="H3628" s="149">
        <f>_xll.xlShmInterpDisc($H$3&amp;T(CalculationTrigger),C3628)</f>
        <v>0.49472457256988095</v>
      </c>
      <c r="I3628" s="150">
        <f>_xll.xlShmInterpDisc($I$3&amp;T(CalculationTrigger),C3628)</f>
        <v>0.50359940758769406</v>
      </c>
      <c r="J3628" s="157">
        <f t="shared" si="168"/>
        <v>6.3105476026985421E-5</v>
      </c>
      <c r="K3628" s="158">
        <f t="shared" si="169"/>
        <v>0</v>
      </c>
      <c r="L3628" s="159">
        <f t="shared" si="170"/>
        <v>-3.4004071583218644E-4</v>
      </c>
    </row>
    <row r="3629" spans="2:12" x14ac:dyDescent="0.2">
      <c r="B3629" s="112" t="s">
        <v>2</v>
      </c>
      <c r="C3629" s="113">
        <f>_xll.qlCalendarAdvance("TARGET",C3628,B3629,"mf")</f>
        <v>61920</v>
      </c>
      <c r="D3629" s="120">
        <f>_xll.xlShmInterpRateFwd($D$3&amp;T(CalculationTrigger),C3629,,5,C3630)</f>
        <v>1.1788586544014034E-2</v>
      </c>
      <c r="E3629" s="120">
        <f>_xll.xlShmInterpRateFwd($E$3&amp;T(CalculationTrigger),C3629,,5,C3630)</f>
        <v>1.1727476601604553E-2</v>
      </c>
      <c r="F3629" s="121">
        <f>_xll.xlShmInterpRateFwd($F$3&amp;T(CalculationTrigger),C3629,,5,C3630)</f>
        <v>1.1397208790884517E-2</v>
      </c>
      <c r="G3629" s="148">
        <f>_xll.xlShmInterpDisc($G$3&amp;T(CalculationTrigger),C3629)</f>
        <v>0.49298340606055502</v>
      </c>
      <c r="H3629" s="149">
        <f>_xll.xlShmInterpDisc($H$3&amp;T(CalculationTrigger),C3629)</f>
        <v>0.49461333938573859</v>
      </c>
      <c r="I3629" s="150">
        <f>_xll.xlShmInterpDisc($I$3&amp;T(CalculationTrigger),C3629)</f>
        <v>0.50348936810119227</v>
      </c>
      <c r="J3629" s="157">
        <f t="shared" si="168"/>
        <v>6.3104745267936879E-5</v>
      </c>
      <c r="K3629" s="158">
        <f t="shared" si="169"/>
        <v>0</v>
      </c>
      <c r="L3629" s="159">
        <f t="shared" si="170"/>
        <v>-3.4003713493035889E-4</v>
      </c>
    </row>
    <row r="3630" spans="2:12" x14ac:dyDescent="0.2">
      <c r="B3630" s="112" t="s">
        <v>2</v>
      </c>
      <c r="C3630" s="113">
        <f>_xll.qlCalendarAdvance("TARGET",C3629,B3630,"mf")</f>
        <v>61927</v>
      </c>
      <c r="D3630" s="120">
        <f>_xll.xlShmInterpRateFwd($D$3&amp;T(CalculationTrigger),C3630,,5,C3631)</f>
        <v>1.1789679710949906E-2</v>
      </c>
      <c r="E3630" s="120">
        <f>_xll.xlShmInterpRateFwd($E$3&amp;T(CalculationTrigger),C3630,,5,C3631)</f>
        <v>1.1728585968025385E-2</v>
      </c>
      <c r="F3630" s="121">
        <f>_xll.xlShmInterpRateFwd($F$3&amp;T(CalculationTrigger),C3630,,5,C3631)</f>
        <v>1.1398397537587359E-2</v>
      </c>
      <c r="G3630" s="148">
        <f>_xll.xlShmInterpDisc($G$3&amp;T(CalculationTrigger),C3630)</f>
        <v>0.49287197634100022</v>
      </c>
      <c r="H3630" s="149">
        <f>_xll.xlShmInterpDisc($H$3&amp;T(CalculationTrigger),C3630)</f>
        <v>0.49450212066150157</v>
      </c>
      <c r="I3630" s="150">
        <f>_xll.xlShmInterpDisc($I$3&amp;T(CalculationTrigger),C3630)</f>
        <v>0.50337934115279515</v>
      </c>
      <c r="J3630" s="157">
        <f t="shared" si="168"/>
        <v>6.3104009100659677E-5</v>
      </c>
      <c r="K3630" s="158">
        <f t="shared" si="169"/>
        <v>0</v>
      </c>
      <c r="L3630" s="159">
        <f t="shared" si="170"/>
        <v>-3.4003352752687293E-4</v>
      </c>
    </row>
    <row r="3631" spans="2:12" x14ac:dyDescent="0.2">
      <c r="B3631" s="112" t="s">
        <v>2</v>
      </c>
      <c r="C3631" s="113">
        <f>_xll.qlCalendarAdvance("TARGET",C3630,B3631,"mf")</f>
        <v>61934</v>
      </c>
      <c r="D3631" s="120">
        <f>_xll.xlShmInterpRateFwd($D$3&amp;T(CalculationTrigger),C3631,,5,C3632)</f>
        <v>1.179076960064033E-2</v>
      </c>
      <c r="E3631" s="120">
        <f>_xll.xlShmInterpRateFwd($E$3&amp;T(CalculationTrigger),C3631,,5,C3632)</f>
        <v>1.1729692036805921E-2</v>
      </c>
      <c r="F3631" s="121">
        <f>_xll.xlShmInterpRateFwd($F$3&amp;T(CalculationTrigger),C3631,,5,C3632)</f>
        <v>1.1399582886666967E-2</v>
      </c>
      <c r="G3631" s="148">
        <f>_xll.xlShmInterpDisc($G$3&amp;T(CalculationTrigger),C3631)</f>
        <v>0.49276056147974479</v>
      </c>
      <c r="H3631" s="149">
        <f>_xll.xlShmInterpDisc($H$3&amp;T(CalculationTrigger),C3631)</f>
        <v>0.49439091642984101</v>
      </c>
      <c r="I3631" s="150">
        <f>_xll.xlShmInterpDisc($I$3&amp;T(CalculationTrigger),C3631)</f>
        <v>0.50326932677749214</v>
      </c>
      <c r="J3631" s="157">
        <f t="shared" si="168"/>
        <v>6.3103267538559241E-5</v>
      </c>
      <c r="K3631" s="158">
        <f t="shared" si="169"/>
        <v>0</v>
      </c>
      <c r="L3631" s="159">
        <f t="shared" si="170"/>
        <v>-3.4002989368739687E-4</v>
      </c>
    </row>
    <row r="3632" spans="2:12" x14ac:dyDescent="0.2">
      <c r="B3632" s="112" t="s">
        <v>2</v>
      </c>
      <c r="C3632" s="113">
        <f>_xll.qlCalendarAdvance("TARGET",C3631,B3632,"mf")</f>
        <v>61941</v>
      </c>
      <c r="D3632" s="120">
        <f>_xll.xlShmInterpRateFwd($D$3&amp;T(CalculationTrigger),C3632,,5,C3633)</f>
        <v>1.1791856204484315E-2</v>
      </c>
      <c r="E3632" s="120">
        <f>_xll.xlShmInterpRateFwd($E$3&amp;T(CalculationTrigger),C3632,,5,C3633)</f>
        <v>1.1730794799258303E-2</v>
      </c>
      <c r="F3632" s="121">
        <f>_xll.xlShmInterpRateFwd($F$3&amp;T(CalculationTrigger),C3632,,5,C3633)</f>
        <v>1.1400764829145973E-2</v>
      </c>
      <c r="G3632" s="148">
        <f>_xll.xlShmInterpDisc($G$3&amp;T(CalculationTrigger),C3632)</f>
        <v>0.4926491615090568</v>
      </c>
      <c r="H3632" s="149">
        <f>_xll.xlShmInterpDisc($H$3&amp;T(CalculationTrigger),C3632)</f>
        <v>0.49427972672348069</v>
      </c>
      <c r="I3632" s="150">
        <f>_xll.xlShmInterpDisc($I$3&amp;T(CalculationTrigger),C3632)</f>
        <v>0.5031593250103289</v>
      </c>
      <c r="J3632" s="157">
        <f t="shared" si="168"/>
        <v>6.3102520595032015E-5</v>
      </c>
      <c r="K3632" s="158">
        <f t="shared" si="169"/>
        <v>0</v>
      </c>
      <c r="L3632" s="159">
        <f t="shared" si="170"/>
        <v>-3.4002623347759739E-4</v>
      </c>
    </row>
    <row r="3633" spans="2:12" x14ac:dyDescent="0.2">
      <c r="B3633" s="112" t="s">
        <v>2</v>
      </c>
      <c r="C3633" s="113">
        <f>_xll.qlCalendarAdvance("TARGET",C3632,B3633,"mf")</f>
        <v>61948</v>
      </c>
      <c r="D3633" s="120">
        <f>_xll.xlShmInterpRateFwd($D$3&amp;T(CalculationTrigger),C3633,,5,C3634)</f>
        <v>1.1792939513851908E-2</v>
      </c>
      <c r="E3633" s="120">
        <f>_xll.xlShmInterpRateFwd($E$3&amp;T(CalculationTrigger),C3633,,5,C3634)</f>
        <v>1.1731894246741007E-2</v>
      </c>
      <c r="F3633" s="121">
        <f>_xll.xlShmInterpRateFwd($F$3&amp;T(CalculationTrigger),C3633,,5,C3634)</f>
        <v>1.1401943356145467E-2</v>
      </c>
      <c r="G3633" s="148">
        <f>_xll.xlShmInterpDisc($G$3&amp;T(CalculationTrigger),C3633)</f>
        <v>0.4925377764612564</v>
      </c>
      <c r="H3633" s="149">
        <f>_xll.xlShmInterpDisc($H$3&amp;T(CalculationTrigger),C3633)</f>
        <v>0.49416855157519735</v>
      </c>
      <c r="I3633" s="150">
        <f>_xll.xlShmInterpDisc($I$3&amp;T(CalculationTrigger),C3633)</f>
        <v>0.50304933588640754</v>
      </c>
      <c r="J3633" s="157">
        <f t="shared" si="168"/>
        <v>6.3101768283484687E-5</v>
      </c>
      <c r="K3633" s="158">
        <f t="shared" si="169"/>
        <v>0</v>
      </c>
      <c r="L3633" s="159">
        <f t="shared" si="170"/>
        <v>-3.4002254696314409E-4</v>
      </c>
    </row>
    <row r="3634" spans="2:12" x14ac:dyDescent="0.2">
      <c r="B3634" s="112" t="s">
        <v>2</v>
      </c>
      <c r="C3634" s="113">
        <f>_xll.qlCalendarAdvance("TARGET",C3633,B3634,"mf")</f>
        <v>61955</v>
      </c>
      <c r="D3634" s="120">
        <f>_xll.xlShmInterpRateFwd($D$3&amp;T(CalculationTrigger),C3634,,5,C3635)</f>
        <v>1.1794019520159488E-2</v>
      </c>
      <c r="E3634" s="120">
        <f>_xll.xlShmInterpRateFwd($E$3&amp;T(CalculationTrigger),C3634,,5,C3635)</f>
        <v>1.1732990370589341E-2</v>
      </c>
      <c r="F3634" s="121">
        <f>_xll.xlShmInterpRateFwd($F$3&amp;T(CalculationTrigger),C3634,,5,C3635)</f>
        <v>1.1403118458728613E-2</v>
      </c>
      <c r="G3634" s="148">
        <f>_xll.xlShmInterpDisc($G$3&amp;T(CalculationTrigger),C3634)</f>
        <v>0.49242640636871582</v>
      </c>
      <c r="H3634" s="149">
        <f>_xll.xlShmInterpDisc($H$3&amp;T(CalculationTrigger),C3634)</f>
        <v>0.49405739101782009</v>
      </c>
      <c r="I3634" s="150">
        <f>_xll.xlShmInterpDisc($I$3&amp;T(CalculationTrigger),C3634)</f>
        <v>0.50293935944088575</v>
      </c>
      <c r="J3634" s="157">
        <f t="shared" si="168"/>
        <v>6.3101010617312765E-5</v>
      </c>
      <c r="K3634" s="158">
        <f t="shared" si="169"/>
        <v>0</v>
      </c>
      <c r="L3634" s="159">
        <f t="shared" si="170"/>
        <v>-3.4001883420970504E-4</v>
      </c>
    </row>
    <row r="3635" spans="2:12" x14ac:dyDescent="0.2">
      <c r="B3635" s="112" t="s">
        <v>2</v>
      </c>
      <c r="C3635" s="113">
        <f>_xll.qlCalendarAdvance("TARGET",C3634,B3635,"mf")</f>
        <v>61962</v>
      </c>
      <c r="D3635" s="120">
        <f>_xll.xlShmInterpRateFwd($D$3&amp;T(CalculationTrigger),C3635,,5,C3636)</f>
        <v>1.1795096214788683E-2</v>
      </c>
      <c r="E3635" s="120">
        <f>_xll.xlShmInterpRateFwd($E$3&amp;T(CalculationTrigger),C3635,,5,C3636)</f>
        <v>1.1734083162138616E-2</v>
      </c>
      <c r="F3635" s="121">
        <f>_xll.xlShmInterpRateFwd($F$3&amp;T(CalculationTrigger),C3635,,5,C3636)</f>
        <v>1.1404290127987547E-2</v>
      </c>
      <c r="G3635" s="148">
        <f>_xll.xlShmInterpDisc($G$3&amp;T(CalculationTrigger),C3635)</f>
        <v>0.49231505126385905</v>
      </c>
      <c r="H3635" s="149">
        <f>_xll.xlShmInterpDisc($H$3&amp;T(CalculationTrigger),C3635)</f>
        <v>0.49394624508423068</v>
      </c>
      <c r="I3635" s="150">
        <f>_xll.xlShmInterpDisc($I$3&amp;T(CalculationTrigger),C3635)</f>
        <v>0.50282939570897722</v>
      </c>
      <c r="J3635" s="157">
        <f t="shared" si="168"/>
        <v>6.3100247609919943E-5</v>
      </c>
      <c r="K3635" s="158">
        <f t="shared" si="169"/>
        <v>0</v>
      </c>
      <c r="L3635" s="159">
        <f t="shared" si="170"/>
        <v>-3.4001509528294689E-4</v>
      </c>
    </row>
    <row r="3636" spans="2:12" x14ac:dyDescent="0.2">
      <c r="B3636" s="112" t="s">
        <v>2</v>
      </c>
      <c r="C3636" s="113">
        <f>_xll.qlCalendarAdvance("TARGET",C3635,B3636,"mf")</f>
        <v>61969</v>
      </c>
      <c r="D3636" s="120">
        <f>_xll.xlShmInterpRateFwd($D$3&amp;T(CalculationTrigger),C3636,,5,C3637)</f>
        <v>1.1796169589121127E-2</v>
      </c>
      <c r="E3636" s="120">
        <f>_xll.xlShmInterpRateFwd($E$3&amp;T(CalculationTrigger),C3636,,5,C3637)</f>
        <v>1.1735172612724139E-2</v>
      </c>
      <c r="F3636" s="121">
        <f>_xll.xlShmInterpRateFwd($F$3&amp;T(CalculationTrigger),C3636,,5,C3637)</f>
        <v>1.140545835496227E-2</v>
      </c>
      <c r="G3636" s="148">
        <f>_xll.xlShmInterpDisc($G$3&amp;T(CalculationTrigger),C3636)</f>
        <v>0.49220371117916195</v>
      </c>
      <c r="H3636" s="149">
        <f>_xll.xlShmInterpDisc($H$3&amp;T(CalculationTrigger),C3636)</f>
        <v>0.49383511380736328</v>
      </c>
      <c r="I3636" s="150">
        <f>_xll.xlShmInterpDisc($I$3&amp;T(CalculationTrigger),C3636)</f>
        <v>0.50271944472595131</v>
      </c>
      <c r="J3636" s="157">
        <f t="shared" si="168"/>
        <v>6.3099479274707215E-5</v>
      </c>
      <c r="K3636" s="158">
        <f t="shared" si="169"/>
        <v>0</v>
      </c>
      <c r="L3636" s="159">
        <f t="shared" si="170"/>
        <v>-3.4001133024853488E-4</v>
      </c>
    </row>
    <row r="3637" spans="2:12" x14ac:dyDescent="0.2">
      <c r="B3637" s="112" t="s">
        <v>2</v>
      </c>
      <c r="C3637" s="113">
        <f>_xll.qlCalendarAdvance("TARGET",C3636,B3637,"mf")</f>
        <v>61976</v>
      </c>
      <c r="D3637" s="120">
        <f>_xll.xlShmInterpRateFwd($D$3&amp;T(CalculationTrigger),C3637,,5,C3638)</f>
        <v>1.1797239634555824E-2</v>
      </c>
      <c r="E3637" s="120">
        <f>_xll.xlShmInterpRateFwd($E$3&amp;T(CalculationTrigger),C3637,,5,C3638)</f>
        <v>1.1736258713675427E-2</v>
      </c>
      <c r="F3637" s="121">
        <f>_xll.xlShmInterpRateFwd($F$3&amp;T(CalculationTrigger),C3637,,5,C3638)</f>
        <v>1.1406623130739122E-2</v>
      </c>
      <c r="G3637" s="148">
        <f>_xll.xlShmInterpDisc($G$3&amp;T(CalculationTrigger),C3637)</f>
        <v>0.49209238614715223</v>
      </c>
      <c r="H3637" s="149">
        <f>_xll.xlShmInterpDisc($H$3&amp;T(CalculationTrigger),C3637)</f>
        <v>0.49372399722020449</v>
      </c>
      <c r="I3637" s="150">
        <f>_xll.xlShmInterpDisc($I$3&amp;T(CalculationTrigger),C3637)</f>
        <v>0.50260950652713343</v>
      </c>
      <c r="J3637" s="157">
        <f t="shared" si="168"/>
        <v>6.30987056250731E-5</v>
      </c>
      <c r="K3637" s="158">
        <f t="shared" si="169"/>
        <v>0</v>
      </c>
      <c r="L3637" s="159">
        <f t="shared" si="170"/>
        <v>-3.4000753917214099E-4</v>
      </c>
    </row>
    <row r="3638" spans="2:12" x14ac:dyDescent="0.2">
      <c r="B3638" s="112" t="s">
        <v>2</v>
      </c>
      <c r="C3638" s="113">
        <f>_xll.qlCalendarAdvance("TARGET",C3637,B3638,"mf")</f>
        <v>61983</v>
      </c>
      <c r="D3638" s="120">
        <f>_xll.xlShmInterpRateFwd($D$3&amp;T(CalculationTrigger),C3638,,5,C3639)</f>
        <v>1.1798306342485984E-2</v>
      </c>
      <c r="E3638" s="120">
        <f>_xll.xlShmInterpRateFwd($E$3&amp;T(CalculationTrigger),C3638,,5,C3639)</f>
        <v>1.173734145635095E-2</v>
      </c>
      <c r="F3638" s="121">
        <f>_xll.xlShmInterpRateFwd($F$3&amp;T(CalculationTrigger),C3638,,5,C3639)</f>
        <v>1.1407784446410232E-2</v>
      </c>
      <c r="G3638" s="148">
        <f>_xll.xlShmInterpDisc($G$3&amp;T(CalculationTrigger),C3638)</f>
        <v>0.49198107620040915</v>
      </c>
      <c r="H3638" s="149">
        <f>_xll.xlShmInterpDisc($H$3&amp;T(CalculationTrigger),C3638)</f>
        <v>0.49361289535579322</v>
      </c>
      <c r="I3638" s="150">
        <f>_xll.xlShmInterpDisc($I$3&amp;T(CalculationTrigger),C3638)</f>
        <v>0.50249958114790449</v>
      </c>
      <c r="J3638" s="157">
        <f t="shared" si="168"/>
        <v>6.3097926674422007E-5</v>
      </c>
      <c r="K3638" s="158">
        <f t="shared" si="169"/>
        <v>0</v>
      </c>
      <c r="L3638" s="159">
        <f t="shared" si="170"/>
        <v>-3.4000372211943171E-4</v>
      </c>
    </row>
    <row r="3639" spans="2:12" x14ac:dyDescent="0.2">
      <c r="B3639" s="112" t="s">
        <v>2</v>
      </c>
      <c r="C3639" s="113">
        <f>_xll.qlCalendarAdvance("TARGET",C3638,B3639,"mf")</f>
        <v>61990</v>
      </c>
      <c r="D3639" s="120">
        <f>_xll.xlShmInterpRateFwd($D$3&amp;T(CalculationTrigger),C3639,,5,C3640)</f>
        <v>1.1799369704299031E-2</v>
      </c>
      <c r="E3639" s="120">
        <f>_xll.xlShmInterpRateFwd($E$3&amp;T(CalculationTrigger),C3639,,5,C3640)</f>
        <v>1.1738420832062859E-2</v>
      </c>
      <c r="F3639" s="121">
        <f>_xll.xlShmInterpRateFwd($F$3&amp;T(CalculationTrigger),C3639,,5,C3640)</f>
        <v>1.1408942293032975E-2</v>
      </c>
      <c r="G3639" s="148">
        <f>_xll.xlShmInterpDisc($G$3&amp;T(CalculationTrigger),C3639)</f>
        <v>0.49186978137156356</v>
      </c>
      <c r="H3639" s="149">
        <f>_xll.xlShmInterpDisc($H$3&amp;T(CalculationTrigger),C3639)</f>
        <v>0.49350180824722045</v>
      </c>
      <c r="I3639" s="150">
        <f>_xll.xlShmInterpDisc($I$3&amp;T(CalculationTrigger),C3639)</f>
        <v>0.50238966862370082</v>
      </c>
      <c r="J3639" s="157">
        <f t="shared" si="168"/>
        <v>6.3097142436151519E-5</v>
      </c>
      <c r="K3639" s="158">
        <f t="shared" si="169"/>
        <v>0</v>
      </c>
      <c r="L3639" s="159">
        <f t="shared" si="170"/>
        <v>-3.3999987915607613E-4</v>
      </c>
    </row>
    <row r="3640" spans="2:12" x14ac:dyDescent="0.2">
      <c r="B3640" s="112" t="s">
        <v>2</v>
      </c>
      <c r="C3640" s="113">
        <f>_xll.qlCalendarAdvance("TARGET",C3639,B3640,"mf")</f>
        <v>61997</v>
      </c>
      <c r="D3640" s="120">
        <f>_xll.xlShmInterpRateFwd($D$3&amp;T(CalculationTrigger),C3640,,5,C3641)</f>
        <v>1.1800429711388177E-2</v>
      </c>
      <c r="E3640" s="120">
        <f>_xll.xlShmInterpRateFwd($E$3&amp;T(CalculationTrigger),C3640,,5,C3641)</f>
        <v>1.1739496832163828E-2</v>
      </c>
      <c r="F3640" s="121">
        <f>_xll.xlShmInterpRateFwd($F$3&amp;T(CalculationTrigger),C3640,,5,C3641)</f>
        <v>1.1410096661693691E-2</v>
      </c>
      <c r="G3640" s="148">
        <f>_xll.xlShmInterpDisc($G$3&amp;T(CalculationTrigger),C3640)</f>
        <v>0.49175850169329788</v>
      </c>
      <c r="H3640" s="149">
        <f>_xll.xlShmInterpDisc($H$3&amp;T(CalculationTrigger),C3640)</f>
        <v>0.49339073592762944</v>
      </c>
      <c r="I3640" s="150">
        <f>_xll.xlShmInterpDisc($I$3&amp;T(CalculationTrigger),C3640)</f>
        <v>0.50227976899001436</v>
      </c>
      <c r="J3640" s="157">
        <f t="shared" si="168"/>
        <v>6.309635292366518E-5</v>
      </c>
      <c r="K3640" s="158">
        <f t="shared" si="169"/>
        <v>0</v>
      </c>
      <c r="L3640" s="159">
        <f t="shared" si="170"/>
        <v>-3.3999601034773771E-4</v>
      </c>
    </row>
    <row r="3641" spans="2:12" x14ac:dyDescent="0.2">
      <c r="B3641" s="112" t="s">
        <v>2</v>
      </c>
      <c r="C3641" s="113">
        <f>_xll.qlCalendarAdvance("TARGET",C3640,B3641,"mf")</f>
        <v>62004</v>
      </c>
      <c r="D3641" s="120">
        <f>_xll.xlShmInterpRateFwd($D$3&amp;T(CalculationTrigger),C3641,,5,C3642)</f>
        <v>1.180148635513505E-2</v>
      </c>
      <c r="E3641" s="120">
        <f>_xll.xlShmInterpRateFwd($E$3&amp;T(CalculationTrigger),C3641,,5,C3642)</f>
        <v>1.1740569447989169E-2</v>
      </c>
      <c r="F3641" s="121">
        <f>_xll.xlShmInterpRateFwd($F$3&amp;T(CalculationTrigger),C3641,,5,C3642)</f>
        <v>1.1411247543443963E-2</v>
      </c>
      <c r="G3641" s="148">
        <f>_xll.xlShmInterpDisc($G$3&amp;T(CalculationTrigger),C3641)</f>
        <v>0.4916472371983458</v>
      </c>
      <c r="H3641" s="149">
        <f>_xll.xlShmInterpDisc($H$3&amp;T(CalculationTrigger),C3641)</f>
        <v>0.49327967843021542</v>
      </c>
      <c r="I3641" s="150">
        <f>_xll.xlShmInterpDisc($I$3&amp;T(CalculationTrigger),C3641)</f>
        <v>0.50216988228239234</v>
      </c>
      <c r="J3641" s="157">
        <f t="shared" si="168"/>
        <v>6.3095558150363904E-5</v>
      </c>
      <c r="K3641" s="158">
        <f t="shared" si="169"/>
        <v>0</v>
      </c>
      <c r="L3641" s="159">
        <f t="shared" si="170"/>
        <v>-3.3999211576008685E-4</v>
      </c>
    </row>
    <row r="3642" spans="2:12" x14ac:dyDescent="0.2">
      <c r="B3642" s="112" t="s">
        <v>2</v>
      </c>
      <c r="C3642" s="113">
        <f>_xll.qlCalendarAdvance("TARGET",C3641,B3642,"mf")</f>
        <v>62011</v>
      </c>
      <c r="D3642" s="120">
        <f>_xll.xlShmInterpRateFwd($D$3&amp;T(CalculationTrigger),C3642,,5,C3643)</f>
        <v>1.1802539626938656E-2</v>
      </c>
      <c r="E3642" s="120">
        <f>_xll.xlShmInterpRateFwd($E$3&amp;T(CalculationTrigger),C3642,,5,C3643)</f>
        <v>1.174163867087419E-2</v>
      </c>
      <c r="F3642" s="121">
        <f>_xll.xlShmInterpRateFwd($F$3&amp;T(CalculationTrigger),C3642,,5,C3643)</f>
        <v>1.1412394929375924E-2</v>
      </c>
      <c r="G3642" s="148">
        <f>_xll.xlShmInterpDisc($G$3&amp;T(CalculationTrigger),C3642)</f>
        <v>0.49153598791949255</v>
      </c>
      <c r="H3642" s="149">
        <f>_xll.xlShmInterpDisc($H$3&amp;T(CalculationTrigger),C3642)</f>
        <v>0.49316863578822556</v>
      </c>
      <c r="I3642" s="150">
        <f>_xll.xlShmInterpDisc($I$3&amp;T(CalculationTrigger),C3642)</f>
        <v>0.50206000853643751</v>
      </c>
      <c r="J3642" s="157">
        <f t="shared" si="168"/>
        <v>6.3094758129646114E-5</v>
      </c>
      <c r="K3642" s="158">
        <f t="shared" si="169"/>
        <v>0</v>
      </c>
      <c r="L3642" s="159">
        <f t="shared" si="170"/>
        <v>-3.3998819545879249E-4</v>
      </c>
    </row>
    <row r="3643" spans="2:12" x14ac:dyDescent="0.2">
      <c r="B3643" s="112" t="s">
        <v>2</v>
      </c>
      <c r="C3643" s="113">
        <f>_xll.qlCalendarAdvance("TARGET",C3642,B3643,"mf")</f>
        <v>62018</v>
      </c>
      <c r="D3643" s="120">
        <f>_xll.xlShmInterpRateFwd($D$3&amp;T(CalculationTrigger),C3643,,5,C3644)</f>
        <v>1.1803589518192209E-2</v>
      </c>
      <c r="E3643" s="120">
        <f>_xll.xlShmInterpRateFwd($E$3&amp;T(CalculationTrigger),C3643,,5,C3644)</f>
        <v>1.1742704492154196E-2</v>
      </c>
      <c r="F3643" s="121">
        <f>_xll.xlShmInterpRateFwd($F$3&amp;T(CalculationTrigger),C3643,,5,C3644)</f>
        <v>1.1413538810558533E-2</v>
      </c>
      <c r="G3643" s="148">
        <f>_xll.xlShmInterpDisc($G$3&amp;T(CalculationTrigger),C3643)</f>
        <v>0.49142475388957452</v>
      </c>
      <c r="H3643" s="149">
        <f>_xll.xlShmInterpDisc($H$3&amp;T(CalculationTrigger),C3643)</f>
        <v>0.49305760803495896</v>
      </c>
      <c r="I3643" s="150">
        <f>_xll.xlShmInterpDisc($I$3&amp;T(CalculationTrigger),C3643)</f>
        <v>0.50195014778780767</v>
      </c>
      <c r="J3643" s="157">
        <f t="shared" si="168"/>
        <v>6.3093952874913983E-5</v>
      </c>
      <c r="K3643" s="158">
        <f t="shared" si="169"/>
        <v>0</v>
      </c>
      <c r="L3643" s="159">
        <f t="shared" si="170"/>
        <v>-3.3998424950952208E-4</v>
      </c>
    </row>
    <row r="3644" spans="2:12" x14ac:dyDescent="0.2">
      <c r="B3644" s="112" t="s">
        <v>2</v>
      </c>
      <c r="C3644" s="113">
        <f>_xll.qlCalendarAdvance("TARGET",C3643,B3644,"mf")</f>
        <v>62025</v>
      </c>
      <c r="D3644" s="120">
        <f>_xll.xlShmInterpRateFwd($D$3&amp;T(CalculationTrigger),C3644,,5,C3645)</f>
        <v>1.1804636020277336E-2</v>
      </c>
      <c r="E3644" s="120">
        <f>_xll.xlShmInterpRateFwd($E$3&amp;T(CalculationTrigger),C3644,,5,C3645)</f>
        <v>1.1743766903164496E-2</v>
      </c>
      <c r="F3644" s="121">
        <f>_xll.xlShmInterpRateFwd($F$3&amp;T(CalculationTrigger),C3644,,5,C3645)</f>
        <v>1.1414679178095497E-2</v>
      </c>
      <c r="G3644" s="148">
        <f>_xll.xlShmInterpDisc($G$3&amp;T(CalculationTrigger),C3644)</f>
        <v>0.49131353514147919</v>
      </c>
      <c r="H3644" s="149">
        <f>_xll.xlShmInterpDisc($H$3&amp;T(CalculationTrigger),C3644)</f>
        <v>0.49294659520376655</v>
      </c>
      <c r="I3644" s="150">
        <f>_xll.xlShmInterpDisc($I$3&amp;T(CalculationTrigger),C3644)</f>
        <v>0.50184030007221581</v>
      </c>
      <c r="J3644" s="157">
        <f t="shared" si="168"/>
        <v>6.3093142399569255E-5</v>
      </c>
      <c r="K3644" s="158">
        <f t="shared" si="169"/>
        <v>0</v>
      </c>
      <c r="L3644" s="159">
        <f t="shared" si="170"/>
        <v>-3.399802779779456E-4</v>
      </c>
    </row>
    <row r="3645" spans="2:12" x14ac:dyDescent="0.2">
      <c r="B3645" s="112" t="s">
        <v>2</v>
      </c>
      <c r="C3645" s="113">
        <f>_xll.qlCalendarAdvance("TARGET",C3644,B3645,"mf")</f>
        <v>62032</v>
      </c>
      <c r="D3645" s="120">
        <f>_xll.xlShmInterpRateFwd($D$3&amp;T(CalculationTrigger),C3645,,5,C3646)</f>
        <v>1.180567912459304E-2</v>
      </c>
      <c r="E3645" s="120">
        <f>_xll.xlShmInterpRateFwd($E$3&amp;T(CalculationTrigger),C3645,,5,C3646)</f>
        <v>1.1744825895251981E-2</v>
      </c>
      <c r="F3645" s="121">
        <f>_xll.xlShmInterpRateFwd($F$3&amp;T(CalculationTrigger),C3645,,5,C3646)</f>
        <v>1.1415816023003659E-2</v>
      </c>
      <c r="G3645" s="148">
        <f>_xll.xlShmInterpDisc($G$3&amp;T(CalculationTrigger),C3645)</f>
        <v>0.49120233170814526</v>
      </c>
      <c r="H3645" s="149">
        <f>_xll.xlShmInterpDisc($H$3&amp;T(CalculationTrigger),C3645)</f>
        <v>0.49283559732805088</v>
      </c>
      <c r="I3645" s="150">
        <f>_xll.xlShmInterpDisc($I$3&amp;T(CalculationTrigger),C3645)</f>
        <v>0.50173046542542965</v>
      </c>
      <c r="J3645" s="157">
        <f t="shared" si="168"/>
        <v>6.3092326717011096E-5</v>
      </c>
      <c r="K3645" s="158">
        <f t="shared" si="169"/>
        <v>0</v>
      </c>
      <c r="L3645" s="159">
        <f t="shared" si="170"/>
        <v>-3.3997628092972347E-4</v>
      </c>
    </row>
    <row r="3646" spans="2:12" x14ac:dyDescent="0.2">
      <c r="B3646" s="112" t="s">
        <v>2</v>
      </c>
      <c r="C3646" s="113">
        <f>_xll.qlCalendarAdvance("TARGET",C3645,B3646,"mf")</f>
        <v>62039</v>
      </c>
      <c r="D3646" s="120">
        <f>_xll.xlShmInterpRateFwd($D$3&amp;T(CalculationTrigger),C3646,,5,C3647)</f>
        <v>1.1806718822515159E-2</v>
      </c>
      <c r="E3646" s="120">
        <f>_xll.xlShmInterpRateFwd($E$3&amp;T(CalculationTrigger),C3646,,5,C3647)</f>
        <v>1.1745881459740372E-2</v>
      </c>
      <c r="F3646" s="121">
        <f>_xll.xlShmInterpRateFwd($F$3&amp;T(CalculationTrigger),C3646,,5,C3647)</f>
        <v>1.1416949336386725E-2</v>
      </c>
      <c r="G3646" s="148">
        <f>_xll.xlShmInterpDisc($G$3&amp;T(CalculationTrigger),C3646)</f>
        <v>0.49109114362256234</v>
      </c>
      <c r="H3646" s="149">
        <f>_xll.xlShmInterpDisc($H$3&amp;T(CalculationTrigger),C3646)</f>
        <v>0.49272461444126614</v>
      </c>
      <c r="I3646" s="150">
        <f>_xll.xlShmInterpDisc($I$3&amp;T(CalculationTrigger),C3646)</f>
        <v>0.50162064388327243</v>
      </c>
      <c r="J3646" s="157">
        <f t="shared" si="168"/>
        <v>6.3091505840642495E-5</v>
      </c>
      <c r="K3646" s="158">
        <f t="shared" si="169"/>
        <v>0</v>
      </c>
      <c r="L3646" s="159">
        <f t="shared" si="170"/>
        <v>-3.3997225843053112E-4</v>
      </c>
    </row>
    <row r="3647" spans="2:12" x14ac:dyDescent="0.2">
      <c r="B3647" s="112" t="s">
        <v>2</v>
      </c>
      <c r="C3647" s="113">
        <f>_xll.qlCalendarAdvance("TARGET",C3646,B3647,"mf")</f>
        <v>62046</v>
      </c>
      <c r="D3647" s="120">
        <f>_xll.xlShmInterpRateFwd($D$3&amp;T(CalculationTrigger),C3647,,5,C3648)</f>
        <v>1.1807755105471657E-2</v>
      </c>
      <c r="E3647" s="120">
        <f>_xll.xlShmInterpRateFwd($E$3&amp;T(CalculationTrigger),C3647,,5,C3648)</f>
        <v>1.1746933587988147E-2</v>
      </c>
      <c r="F3647" s="121">
        <f>_xll.xlShmInterpRateFwd($F$3&amp;T(CalculationTrigger),C3647,,5,C3648)</f>
        <v>1.1418079109348408E-2</v>
      </c>
      <c r="G3647" s="148">
        <f>_xll.xlShmInterpDisc($G$3&amp;T(CalculationTrigger),C3647)</f>
        <v>0.49097997091777112</v>
      </c>
      <c r="H3647" s="149">
        <f>_xll.xlShmInterpDisc($H$3&amp;T(CalculationTrigger),C3647)</f>
        <v>0.4926136465769182</v>
      </c>
      <c r="I3647" s="150">
        <f>_xll.xlShmInterpDisc($I$3&amp;T(CalculationTrigger),C3647)</f>
        <v>0.50151083548162201</v>
      </c>
      <c r="J3647" s="157">
        <f t="shared" si="168"/>
        <v>6.3090679783861723E-5</v>
      </c>
      <c r="K3647" s="158">
        <f t="shared" si="169"/>
        <v>0</v>
      </c>
      <c r="L3647" s="159">
        <f t="shared" si="170"/>
        <v>-3.3996821054603417E-4</v>
      </c>
    </row>
    <row r="3648" spans="2:12" x14ac:dyDescent="0.2">
      <c r="B3648" s="112" t="s">
        <v>2</v>
      </c>
      <c r="C3648" s="113">
        <f>_xll.qlCalendarAdvance("TARGET",C3647,B3648,"mf")</f>
        <v>62053</v>
      </c>
      <c r="D3648" s="120">
        <f>_xll.xlShmInterpRateFwd($D$3&amp;T(CalculationTrigger),C3648,,5,C3649)</f>
        <v>1.1808787964815205E-2</v>
      </c>
      <c r="E3648" s="120">
        <f>_xll.xlShmInterpRateFwd($E$3&amp;T(CalculationTrigger),C3648,,5,C3649)</f>
        <v>1.1747982271307446E-2</v>
      </c>
      <c r="F3648" s="121">
        <f>_xll.xlShmInterpRateFwd($F$3&amp;T(CalculationTrigger),C3648,,5,C3649)</f>
        <v>1.1419205332917124E-2</v>
      </c>
      <c r="G3648" s="148">
        <f>_xll.xlShmInterpDisc($G$3&amp;T(CalculationTrigger),C3648)</f>
        <v>0.4908688136268628</v>
      </c>
      <c r="H3648" s="149">
        <f>_xll.xlShmInterpDisc($H$3&amp;T(CalculationTrigger),C3648)</f>
        <v>0.49250269376856415</v>
      </c>
      <c r="I3648" s="150">
        <f>_xll.xlShmInterpDisc($I$3&amp;T(CalculationTrigger),C3648)</f>
        <v>0.50140104025641075</v>
      </c>
      <c r="J3648" s="157">
        <f t="shared" si="168"/>
        <v>6.3089848560073003E-5</v>
      </c>
      <c r="K3648" s="158">
        <f t="shared" si="169"/>
        <v>0</v>
      </c>
      <c r="L3648" s="159">
        <f t="shared" si="170"/>
        <v>-3.3996413734189697E-4</v>
      </c>
    </row>
    <row r="3649" spans="2:12" x14ac:dyDescent="0.2">
      <c r="B3649" s="112" t="s">
        <v>2</v>
      </c>
      <c r="C3649" s="113">
        <f>_xll.qlCalendarAdvance("TARGET",C3648,B3649,"mf")</f>
        <v>62060</v>
      </c>
      <c r="D3649" s="120">
        <f>_xll.xlShmInterpRateFwd($D$3&amp;T(CalculationTrigger),C3649,,5,C3650)</f>
        <v>1.1809817391939011E-2</v>
      </c>
      <c r="E3649" s="120">
        <f>_xll.xlShmInterpRateFwd($E$3&amp;T(CalculationTrigger),C3649,,5,C3650)</f>
        <v>1.1749027501045155E-2</v>
      </c>
      <c r="F3649" s="121">
        <f>_xll.xlShmInterpRateFwd($F$3&amp;T(CalculationTrigger),C3649,,5,C3650)</f>
        <v>1.1420327998196585E-2</v>
      </c>
      <c r="G3649" s="148">
        <f>_xll.xlShmInterpDisc($G$3&amp;T(CalculationTrigger),C3649)</f>
        <v>0.49075767178297969</v>
      </c>
      <c r="H3649" s="149">
        <f>_xll.xlShmInterpDisc($H$3&amp;T(CalculationTrigger),C3649)</f>
        <v>0.49239175604981272</v>
      </c>
      <c r="I3649" s="150">
        <f>_xll.xlShmInterpDisc($I$3&amp;T(CalculationTrigger),C3649)</f>
        <v>0.50129125824362619</v>
      </c>
      <c r="J3649" s="157">
        <f t="shared" si="168"/>
        <v>6.3089012182675826E-5</v>
      </c>
      <c r="K3649" s="158">
        <f t="shared" si="169"/>
        <v>0</v>
      </c>
      <c r="L3649" s="159">
        <f t="shared" si="170"/>
        <v>-3.3996003888379461E-4</v>
      </c>
    </row>
    <row r="3650" spans="2:12" x14ac:dyDescent="0.2">
      <c r="B3650" s="112" t="s">
        <v>2</v>
      </c>
      <c r="C3650" s="113">
        <f>_xll.qlCalendarAdvance("TARGET",C3649,B3650,"mf")</f>
        <v>62067</v>
      </c>
      <c r="D3650" s="120">
        <f>_xll.xlShmInterpRateFwd($D$3&amp;T(CalculationTrigger),C3650,,5,C3651)</f>
        <v>1.1810843378259458E-2</v>
      </c>
      <c r="E3650" s="120">
        <f>_xll.xlShmInterpRateFwd($E$3&amp;T(CalculationTrigger),C3650,,5,C3651)</f>
        <v>1.1750069268542378E-2</v>
      </c>
      <c r="F3650" s="121">
        <f>_xll.xlShmInterpRateFwd($F$3&amp;T(CalculationTrigger),C3650,,5,C3651)</f>
        <v>1.142144709623838E-2</v>
      </c>
      <c r="G3650" s="148">
        <f>_xll.xlShmInterpDisc($G$3&amp;T(CalculationTrigger),C3650)</f>
        <v>0.49064654541931474</v>
      </c>
      <c r="H3650" s="149">
        <f>_xll.xlShmInterpDisc($H$3&amp;T(CalculationTrigger),C3650)</f>
        <v>0.49228083345432383</v>
      </c>
      <c r="I3650" s="150">
        <f>_xll.xlShmInterpDisc($I$3&amp;T(CalculationTrigger),C3650)</f>
        <v>0.50118148947931018</v>
      </c>
      <c r="J3650" s="157">
        <f t="shared" si="168"/>
        <v>6.3088170665069306E-5</v>
      </c>
      <c r="K3650" s="158">
        <f t="shared" si="169"/>
        <v>0</v>
      </c>
      <c r="L3650" s="159">
        <f t="shared" si="170"/>
        <v>-3.3995591523738422E-4</v>
      </c>
    </row>
    <row r="3651" spans="2:12" x14ac:dyDescent="0.2">
      <c r="B3651" s="112" t="s">
        <v>2</v>
      </c>
      <c r="C3651" s="113">
        <f>_xll.qlCalendarAdvance("TARGET",C3650,B3651,"mf")</f>
        <v>62074</v>
      </c>
      <c r="D3651" s="120">
        <f>_xll.xlShmInterpRateFwd($D$3&amp;T(CalculationTrigger),C3651,,5,C3652)</f>
        <v>1.1811865915140798E-2</v>
      </c>
      <c r="E3651" s="120">
        <f>_xll.xlShmInterpRateFwd($E$3&amp;T(CalculationTrigger),C3651,,5,C3652)</f>
        <v>1.175110756513442E-2</v>
      </c>
      <c r="F3651" s="121">
        <f>_xll.xlShmInterpRateFwd($F$3&amp;T(CalculationTrigger),C3651,,5,C3652)</f>
        <v>1.142256261814042E-2</v>
      </c>
      <c r="G3651" s="148">
        <f>_xll.xlShmInterpDisc($G$3&amp;T(CalculationTrigger),C3651)</f>
        <v>0.49053543456911125</v>
      </c>
      <c r="H3651" s="149">
        <f>_xll.xlShmInterpDisc($H$3&amp;T(CalculationTrigger),C3651)</f>
        <v>0.49216992601580861</v>
      </c>
      <c r="I3651" s="150">
        <f>_xll.xlShmInterpDisc($I$3&amp;T(CalculationTrigger),C3651)</f>
        <v>0.50107173399955929</v>
      </c>
      <c r="J3651" s="157">
        <f t="shared" si="168"/>
        <v>6.3087324020658423E-5</v>
      </c>
      <c r="K3651" s="158">
        <f t="shared" si="169"/>
        <v>0</v>
      </c>
      <c r="L3651" s="159">
        <f t="shared" si="170"/>
        <v>-3.3995176646834621E-4</v>
      </c>
    </row>
    <row r="3652" spans="2:12" x14ac:dyDescent="0.2">
      <c r="B3652" s="112" t="s">
        <v>2</v>
      </c>
      <c r="C3652" s="113">
        <f>_xll.qlCalendarAdvance("TARGET",C3651,B3652,"mf")</f>
        <v>62081</v>
      </c>
      <c r="D3652" s="120">
        <f>_xll.xlShmInterpRateFwd($D$3&amp;T(CalculationTrigger),C3652,,5,C3653)</f>
        <v>1.1813148755052742E-2</v>
      </c>
      <c r="E3652" s="120">
        <f>_xll.xlShmInterpRateFwd($E$3&amp;T(CalculationTrigger),C3652,,5,C3653)</f>
        <v>1.1752405305669804E-2</v>
      </c>
      <c r="F3652" s="121">
        <f>_xll.xlShmInterpRateFwd($F$3&amp;T(CalculationTrigger),C3652,,5,C3653)</f>
        <v>1.1423932554639377E-2</v>
      </c>
      <c r="G3652" s="148">
        <f>_xll.xlShmInterpDisc($G$3&amp;T(CalculationTrigger),C3652)</f>
        <v>0.49042433926566331</v>
      </c>
      <c r="H3652" s="149">
        <f>_xll.xlShmInterpDisc($H$3&amp;T(CalculationTrigger),C3652)</f>
        <v>0.49205903376802934</v>
      </c>
      <c r="I3652" s="150">
        <f>_xll.xlShmInterpDisc($I$3&amp;T(CalculationTrigger),C3652)</f>
        <v>0.50096199184052437</v>
      </c>
      <c r="J3652" s="157">
        <f t="shared" si="168"/>
        <v>6.3086472262839253E-5</v>
      </c>
      <c r="K3652" s="158">
        <f t="shared" si="169"/>
        <v>0</v>
      </c>
      <c r="L3652" s="159">
        <f t="shared" si="170"/>
        <v>-3.3994759264233891E-4</v>
      </c>
    </row>
    <row r="3653" spans="2:12" x14ac:dyDescent="0.2">
      <c r="B3653" s="112" t="s">
        <v>2</v>
      </c>
      <c r="C3653" s="113">
        <f>_xll.qlCalendarAdvance("TARGET",C3652,B3653,"mf")</f>
        <v>62089</v>
      </c>
      <c r="D3653" s="120">
        <f>_xll.xlShmInterpRateFwd($D$3&amp;T(CalculationTrigger),C3653,,5,C3654)</f>
        <v>1.1814045410152366E-2</v>
      </c>
      <c r="E3653" s="120">
        <f>_xll.xlShmInterpRateFwd($E$3&amp;T(CalculationTrigger),C3653,,5,C3654)</f>
        <v>1.1753320758370513E-2</v>
      </c>
      <c r="F3653" s="121">
        <f>_xll.xlShmInterpRateFwd($F$3&amp;T(CalculationTrigger),C3653,,5,C3654)</f>
        <v>1.1424940938554297E-2</v>
      </c>
      <c r="G3653" s="148">
        <f>_xll.xlShmInterpDisc($G$3&amp;T(CalculationTrigger),C3653)</f>
        <v>0.49029739228419988</v>
      </c>
      <c r="H3653" s="149">
        <f>_xll.xlShmInterpDisc($H$3&amp;T(CalculationTrigger),C3653)</f>
        <v>0.49193231841484647</v>
      </c>
      <c r="I3653" s="150">
        <f>_xll.xlShmInterpDisc($I$3&amp;T(CalculationTrigger),C3653)</f>
        <v>0.50083658858772606</v>
      </c>
      <c r="J3653" s="157">
        <f t="shared" ref="J3653:J3716" si="171">-365*LN(G3653/$H3653)/($C3653-$C$4)</f>
        <v>6.3085492581210829E-5</v>
      </c>
      <c r="K3653" s="158">
        <f t="shared" ref="K3653:K3716" si="172">-365*LN(H3653/$H3653)/($C3653-$C$4)</f>
        <v>0</v>
      </c>
      <c r="L3653" s="159">
        <f t="shared" ref="L3653:L3716" si="173">-365*LN(I3653/$H3653)/($C3653-$C$4)</f>
        <v>-3.3994279195771466E-4</v>
      </c>
    </row>
    <row r="3654" spans="2:12" x14ac:dyDescent="0.2">
      <c r="B3654" s="112" t="s">
        <v>2</v>
      </c>
      <c r="C3654" s="113">
        <f>_xll.qlCalendarAdvance("TARGET",C3653,B3654,"mf")</f>
        <v>62096</v>
      </c>
      <c r="D3654" s="120">
        <f>_xll.xlShmInterpRateFwd($D$3&amp;T(CalculationTrigger),C3654,,5,C3655)</f>
        <v>1.1815057049938155E-2</v>
      </c>
      <c r="E3654" s="120">
        <f>_xll.xlShmInterpRateFwd($E$3&amp;T(CalculationTrigger),C3654,,5,C3655)</f>
        <v>1.175434809001258E-2</v>
      </c>
      <c r="F3654" s="121">
        <f>_xll.xlShmInterpRateFwd($F$3&amp;T(CalculationTrigger),C3654,,5,C3655)</f>
        <v>1.1426045163026305E-2</v>
      </c>
      <c r="G3654" s="148">
        <f>_xll.xlShmInterpDisc($G$3&amp;T(CalculationTrigger),C3654)</f>
        <v>0.49018633040757498</v>
      </c>
      <c r="H3654" s="149">
        <f>_xll.xlShmInterpDisc($H$3&amp;T(CalculationTrigger),C3654)</f>
        <v>0.49182145883257095</v>
      </c>
      <c r="I3654" s="150">
        <f>_xll.xlShmInterpDisc($I$3&amp;T(CalculationTrigger),C3654)</f>
        <v>0.50072687509506808</v>
      </c>
      <c r="J3654" s="157">
        <f t="shared" si="171"/>
        <v>6.3084629911218626E-5</v>
      </c>
      <c r="K3654" s="158">
        <f t="shared" si="172"/>
        <v>0</v>
      </c>
      <c r="L3654" s="159">
        <f t="shared" si="173"/>
        <v>-3.3993856465933228E-4</v>
      </c>
    </row>
    <row r="3655" spans="2:12" x14ac:dyDescent="0.2">
      <c r="B3655" s="112" t="s">
        <v>2</v>
      </c>
      <c r="C3655" s="113">
        <f>_xll.qlCalendarAdvance("TARGET",C3654,B3655,"mf")</f>
        <v>62103</v>
      </c>
      <c r="D3655" s="120">
        <f>_xll.xlShmInterpRateFwd($D$3&amp;T(CalculationTrigger),C3655,,5,C3656)</f>
        <v>1.1816065204624011E-2</v>
      </c>
      <c r="E3655" s="120">
        <f>_xll.xlShmInterpRateFwd($E$3&amp;T(CalculationTrigger),C3655,,5,C3656)</f>
        <v>1.1755371914857019E-2</v>
      </c>
      <c r="F3655" s="121">
        <f>_xll.xlShmInterpRateFwd($F$3&amp;T(CalculationTrigger),C3655,,5,C3656)</f>
        <v>1.1427145774360195E-2</v>
      </c>
      <c r="G3655" s="148">
        <f>_xll.xlShmInterpDisc($G$3&amp;T(CalculationTrigger),C3655)</f>
        <v>0.49007528418267177</v>
      </c>
      <c r="H3655" s="149">
        <f>_xll.xlShmInterpDisc($H$3&amp;T(CalculationTrigger),C3655)</f>
        <v>0.49171061454747339</v>
      </c>
      <c r="I3655" s="150">
        <f>_xll.xlShmInterpDisc($I$3&amp;T(CalculationTrigger),C3655)</f>
        <v>0.5006171750370968</v>
      </c>
      <c r="J3655" s="157">
        <f t="shared" si="171"/>
        <v>6.3083762169938645E-5</v>
      </c>
      <c r="K3655" s="158">
        <f t="shared" si="172"/>
        <v>0</v>
      </c>
      <c r="L3655" s="159">
        <f t="shared" si="173"/>
        <v>-3.3993431251037382E-4</v>
      </c>
    </row>
    <row r="3656" spans="2:12" x14ac:dyDescent="0.2">
      <c r="B3656" s="112" t="s">
        <v>2</v>
      </c>
      <c r="C3656" s="113">
        <f>_xll.qlCalendarAdvance("TARGET",C3655,B3656,"mf")</f>
        <v>62110</v>
      </c>
      <c r="D3656" s="120">
        <f>_xll.xlShmInterpRateFwd($D$3&amp;T(CalculationTrigger),C3656,,5,C3657)</f>
        <v>1.1817069865597352E-2</v>
      </c>
      <c r="E3656" s="120">
        <f>_xll.xlShmInterpRateFwd($E$3&amp;T(CalculationTrigger),C3656,,5,C3657)</f>
        <v>1.1756392224227552E-2</v>
      </c>
      <c r="F3656" s="121">
        <f>_xll.xlShmInterpRateFwd($F$3&amp;T(CalculationTrigger),C3656,,5,C3657)</f>
        <v>1.1428242763630721E-2</v>
      </c>
      <c r="G3656" s="148">
        <f>_xll.xlShmInterpDisc($G$3&amp;T(CalculationTrigger),C3656)</f>
        <v>0.48996425364299268</v>
      </c>
      <c r="H3656" s="149">
        <f>_xll.xlShmInterpDisc($H$3&amp;T(CalculationTrigger),C3656)</f>
        <v>0.49159978559352707</v>
      </c>
      <c r="I3656" s="150">
        <f>_xll.xlShmInterpDisc($I$3&amp;T(CalculationTrigger),C3656)</f>
        <v>0.50050748845018789</v>
      </c>
      <c r="J3656" s="157">
        <f t="shared" si="171"/>
        <v>6.3082889370770867E-5</v>
      </c>
      <c r="K3656" s="158">
        <f t="shared" si="172"/>
        <v>0</v>
      </c>
      <c r="L3656" s="159">
        <f t="shared" si="173"/>
        <v>-3.3993003557649862E-4</v>
      </c>
    </row>
    <row r="3657" spans="2:12" x14ac:dyDescent="0.2">
      <c r="B3657" s="112" t="s">
        <v>2</v>
      </c>
      <c r="C3657" s="113">
        <f>_xll.qlCalendarAdvance("TARGET",C3656,B3657,"mf")</f>
        <v>62117</v>
      </c>
      <c r="D3657" s="120">
        <f>_xll.xlShmInterpRateFwd($D$3&amp;T(CalculationTrigger),C3657,,5,C3658)</f>
        <v>1.1818071024274556E-2</v>
      </c>
      <c r="E3657" s="120">
        <f>_xll.xlShmInterpRateFwd($E$3&amp;T(CalculationTrigger),C3657,,5,C3658)</f>
        <v>1.175740900949424E-2</v>
      </c>
      <c r="F3657" s="121">
        <f>_xll.xlShmInterpRateFwd($F$3&amp;T(CalculationTrigger),C3657,,5,C3658)</f>
        <v>1.1429336121953172E-2</v>
      </c>
      <c r="G3657" s="148">
        <f>_xll.xlShmInterpDisc($G$3&amp;T(CalculationTrigger),C3657)</f>
        <v>0.48985323882209036</v>
      </c>
      <c r="H3657" s="149">
        <f>_xll.xlShmInterpDisc($H$3&amp;T(CalculationTrigger),C3657)</f>
        <v>0.49148897200475611</v>
      </c>
      <c r="I3657" s="150">
        <f>_xll.xlShmInterpDisc($I$3&amp;T(CalculationTrigger),C3657)</f>
        <v>0.5003978153707711</v>
      </c>
      <c r="J3657" s="157">
        <f t="shared" si="171"/>
        <v>6.3082011527114878E-5</v>
      </c>
      <c r="K3657" s="158">
        <f t="shared" si="172"/>
        <v>0</v>
      </c>
      <c r="L3657" s="159">
        <f t="shared" si="173"/>
        <v>-3.3992573392338087E-4</v>
      </c>
    </row>
    <row r="3658" spans="2:12" x14ac:dyDescent="0.2">
      <c r="B3658" s="112" t="s">
        <v>2</v>
      </c>
      <c r="C3658" s="113">
        <f>_xll.qlCalendarAdvance("TARGET",C3657,B3658,"mf")</f>
        <v>62124</v>
      </c>
      <c r="D3658" s="120">
        <f>_xll.xlShmInterpRateFwd($D$3&amp;T(CalculationTrigger),C3658,,5,C3659)</f>
        <v>1.1819068672014087E-2</v>
      </c>
      <c r="E3658" s="120">
        <f>_xll.xlShmInterpRateFwd($E$3&amp;T(CalculationTrigger),C3658,,5,C3659)</f>
        <v>1.1758422261969222E-2</v>
      </c>
      <c r="F3658" s="121">
        <f>_xll.xlShmInterpRateFwd($F$3&amp;T(CalculationTrigger),C3658,,5,C3659)</f>
        <v>1.1430425840321218E-2</v>
      </c>
      <c r="G3658" s="148">
        <f>_xll.xlShmInterpDisc($G$3&amp;T(CalculationTrigger),C3658)</f>
        <v>0.48974223975356718</v>
      </c>
      <c r="H3658" s="149">
        <f>_xll.xlShmInterpDisc($H$3&amp;T(CalculationTrigger),C3658)</f>
        <v>0.49137817381523502</v>
      </c>
      <c r="I3658" s="150">
        <f>_xll.xlShmInterpDisc($I$3&amp;T(CalculationTrigger),C3658)</f>
        <v>0.50028815583532971</v>
      </c>
      <c r="J3658" s="157">
        <f t="shared" si="171"/>
        <v>6.3081128652373966E-5</v>
      </c>
      <c r="K3658" s="158">
        <f t="shared" si="172"/>
        <v>0</v>
      </c>
      <c r="L3658" s="159">
        <f t="shared" si="173"/>
        <v>-3.39921407616681E-4</v>
      </c>
    </row>
    <row r="3659" spans="2:12" x14ac:dyDescent="0.2">
      <c r="B3659" s="112" t="s">
        <v>2</v>
      </c>
      <c r="C3659" s="113">
        <f>_xll.qlCalendarAdvance("TARGET",C3658,B3659,"mf")</f>
        <v>62131</v>
      </c>
      <c r="D3659" s="120">
        <f>_xll.xlShmInterpRateFwd($D$3&amp;T(CalculationTrigger),C3659,,5,C3660)</f>
        <v>1.1820062800226535E-2</v>
      </c>
      <c r="E3659" s="120">
        <f>_xll.xlShmInterpRateFwd($E$3&amp;T(CalculationTrigger),C3659,,5,C3660)</f>
        <v>1.1759431973010969E-2</v>
      </c>
      <c r="F3659" s="121">
        <f>_xll.xlShmInterpRateFwd($F$3&amp;T(CalculationTrigger),C3659,,5,C3660)</f>
        <v>1.143151190991965E-2</v>
      </c>
      <c r="G3659" s="148">
        <f>_xll.xlShmInterpDisc($G$3&amp;T(CalculationTrigger),C3659)</f>
        <v>0.48963125647107575</v>
      </c>
      <c r="H3659" s="149">
        <f>_xll.xlShmInterpDisc($H$3&amp;T(CalculationTrigger),C3659)</f>
        <v>0.49126739105908912</v>
      </c>
      <c r="I3659" s="150">
        <f>_xll.xlShmInterpDisc($I$3&amp;T(CalculationTrigger),C3659)</f>
        <v>0.50017850988040158</v>
      </c>
      <c r="J3659" s="157">
        <f t="shared" si="171"/>
        <v>6.3080240759948937E-5</v>
      </c>
      <c r="K3659" s="158">
        <f t="shared" si="172"/>
        <v>0</v>
      </c>
      <c r="L3659" s="159">
        <f t="shared" si="173"/>
        <v>-3.3991705672207432E-4</v>
      </c>
    </row>
    <row r="3660" spans="2:12" x14ac:dyDescent="0.2">
      <c r="B3660" s="112" t="s">
        <v>2</v>
      </c>
      <c r="C3660" s="113">
        <f>_xll.qlCalendarAdvance("TARGET",C3659,B3660,"mf")</f>
        <v>62138</v>
      </c>
      <c r="D3660" s="120">
        <f>_xll.xlShmInterpRateFwd($D$3&amp;T(CalculationTrigger),C3660,,5,C3661)</f>
        <v>1.1821053400305108E-2</v>
      </c>
      <c r="E3660" s="120">
        <f>_xll.xlShmInterpRateFwd($E$3&amp;T(CalculationTrigger),C3660,,5,C3661)</f>
        <v>1.1760438133925835E-2</v>
      </c>
      <c r="F3660" s="121">
        <f>_xll.xlShmInterpRateFwd($F$3&amp;T(CalculationTrigger),C3660,,5,C3661)</f>
        <v>1.1432594321701602E-2</v>
      </c>
      <c r="G3660" s="148">
        <f>_xll.xlShmInterpDisc($G$3&amp;T(CalculationTrigger),C3660)</f>
        <v>0.48952028900831834</v>
      </c>
      <c r="H3660" s="149">
        <f>_xll.xlShmInterpDisc($H$3&amp;T(CalculationTrigger),C3660)</f>
        <v>0.49115662377049391</v>
      </c>
      <c r="I3660" s="150">
        <f>_xll.xlShmInterpDisc($I$3&amp;T(CalculationTrigger),C3660)</f>
        <v>0.50006887754257734</v>
      </c>
      <c r="J3660" s="157">
        <f t="shared" si="171"/>
        <v>6.3079347863238022E-5</v>
      </c>
      <c r="K3660" s="158">
        <f t="shared" si="172"/>
        <v>0</v>
      </c>
      <c r="L3660" s="159">
        <f t="shared" si="173"/>
        <v>-3.3991268130522236E-4</v>
      </c>
    </row>
    <row r="3661" spans="2:12" x14ac:dyDescent="0.2">
      <c r="B3661" s="112" t="s">
        <v>2</v>
      </c>
      <c r="C3661" s="113">
        <f>_xll.qlCalendarAdvance("TARGET",C3660,B3661,"mf")</f>
        <v>62145</v>
      </c>
      <c r="D3661" s="120">
        <f>_xll.xlShmInterpRateFwd($D$3&amp;T(CalculationTrigger),C3661,,5,C3662)</f>
        <v>1.1822040463619855E-2</v>
      </c>
      <c r="E3661" s="120">
        <f>_xll.xlShmInterpRateFwd($E$3&amp;T(CalculationTrigger),C3661,,5,C3662)</f>
        <v>1.1761440736078084E-2</v>
      </c>
      <c r="F3661" s="121">
        <f>_xll.xlShmInterpRateFwd($F$3&amp;T(CalculationTrigger),C3661,,5,C3662)</f>
        <v>1.1433673066840276E-2</v>
      </c>
      <c r="G3661" s="148">
        <f>_xll.xlShmInterpDisc($G$3&amp;T(CalculationTrigger),C3661)</f>
        <v>0.48940933739904707</v>
      </c>
      <c r="H3661" s="149">
        <f>_xll.xlShmInterpDisc($H$3&amp;T(CalculationTrigger),C3661)</f>
        <v>0.49104587198367561</v>
      </c>
      <c r="I3661" s="150">
        <f>_xll.xlShmInterpDisc($I$3&amp;T(CalculationTrigger),C3661)</f>
        <v>0.4999592588585024</v>
      </c>
      <c r="J3661" s="157">
        <f t="shared" si="171"/>
        <v>6.3078449975645362E-5</v>
      </c>
      <c r="K3661" s="158">
        <f t="shared" si="172"/>
        <v>0</v>
      </c>
      <c r="L3661" s="159">
        <f t="shared" si="173"/>
        <v>-3.3990828143179745E-4</v>
      </c>
    </row>
    <row r="3662" spans="2:12" x14ac:dyDescent="0.2">
      <c r="B3662" s="112" t="s">
        <v>2</v>
      </c>
      <c r="C3662" s="113">
        <f>_xll.qlCalendarAdvance("TARGET",C3661,B3662,"mf")</f>
        <v>62152</v>
      </c>
      <c r="D3662" s="120">
        <f>_xll.xlShmInterpRateFwd($D$3&amp;T(CalculationTrigger),C3662,,5,C3663)</f>
        <v>1.1823023981592949E-2</v>
      </c>
      <c r="E3662" s="120">
        <f>_xll.xlShmInterpRateFwd($E$3&amp;T(CalculationTrigger),C3662,,5,C3663)</f>
        <v>1.1762439770797231E-2</v>
      </c>
      <c r="F3662" s="121">
        <f>_xll.xlShmInterpRateFwd($F$3&amp;T(CalculationTrigger),C3662,,5,C3663)</f>
        <v>1.1434748136369891E-2</v>
      </c>
      <c r="G3662" s="148">
        <f>_xll.xlShmInterpDisc($G$3&amp;T(CalculationTrigger),C3662)</f>
        <v>0.48929840167706384</v>
      </c>
      <c r="H3662" s="149">
        <f>_xll.xlShmInterpDisc($H$3&amp;T(CalculationTrigger),C3662)</f>
        <v>0.49093513573291048</v>
      </c>
      <c r="I3662" s="150">
        <f>_xll.xlShmInterpDisc($I$3&amp;T(CalculationTrigger),C3662)</f>
        <v>0.49984965386487484</v>
      </c>
      <c r="J3662" s="157">
        <f t="shared" si="171"/>
        <v>6.3077547110568282E-5</v>
      </c>
      <c r="K3662" s="158">
        <f t="shared" si="172"/>
        <v>0</v>
      </c>
      <c r="L3662" s="159">
        <f t="shared" si="173"/>
        <v>-3.3990385716746642E-4</v>
      </c>
    </row>
    <row r="3663" spans="2:12" x14ac:dyDescent="0.2">
      <c r="B3663" s="112" t="s">
        <v>2</v>
      </c>
      <c r="C3663" s="113">
        <f>_xll.qlCalendarAdvance("TARGET",C3662,B3663,"mf")</f>
        <v>62159</v>
      </c>
      <c r="D3663" s="120">
        <f>_xll.xlShmInterpRateFwd($D$3&amp;T(CalculationTrigger),C3663,,5,C3664)</f>
        <v>1.1824003945588642E-2</v>
      </c>
      <c r="E3663" s="120">
        <f>_xll.xlShmInterpRateFwd($E$3&amp;T(CalculationTrigger),C3663,,5,C3664)</f>
        <v>1.1763435229418586E-2</v>
      </c>
      <c r="F3663" s="121">
        <f>_xll.xlShmInterpRateFwd($F$3&amp;T(CalculationTrigger),C3663,,5,C3664)</f>
        <v>1.14358195213594E-2</v>
      </c>
      <c r="G3663" s="148">
        <f>_xll.xlShmInterpDisc($G$3&amp;T(CalculationTrigger),C3663)</f>
        <v>0.48918748187621997</v>
      </c>
      <c r="H3663" s="149">
        <f>_xll.xlShmInterpDisc($H$3&amp;T(CalculationTrigger),C3663)</f>
        <v>0.49082441505252516</v>
      </c>
      <c r="I3663" s="150">
        <f>_xll.xlShmInterpDisc($I$3&amp;T(CalculationTrigger),C3663)</f>
        <v>0.49974006259844672</v>
      </c>
      <c r="J3663" s="157">
        <f t="shared" si="171"/>
        <v>6.3076639281410026E-5</v>
      </c>
      <c r="K3663" s="158">
        <f t="shared" si="172"/>
        <v>0</v>
      </c>
      <c r="L3663" s="159">
        <f t="shared" si="173"/>
        <v>-3.3989940857789434E-4</v>
      </c>
    </row>
    <row r="3664" spans="2:12" x14ac:dyDescent="0.2">
      <c r="B3664" s="112" t="s">
        <v>2</v>
      </c>
      <c r="C3664" s="113">
        <f>_xll.qlCalendarAdvance("TARGET",C3663,B3664,"mf")</f>
        <v>62166</v>
      </c>
      <c r="D3664" s="120">
        <f>_xll.xlShmInterpRateFwd($D$3&amp;T(CalculationTrigger),C3664,,5,C3665)</f>
        <v>1.1824980346994354E-2</v>
      </c>
      <c r="E3664" s="120">
        <f>_xll.xlShmInterpRateFwd($E$3&amp;T(CalculationTrigger),C3664,,5,C3665)</f>
        <v>1.1764427103271663E-2</v>
      </c>
      <c r="F3664" s="121">
        <f>_xll.xlShmInterpRateFwd($F$3&amp;T(CalculationTrigger),C3664,,5,C3665)</f>
        <v>1.1436887212883558E-2</v>
      </c>
      <c r="G3664" s="148">
        <f>_xll.xlShmInterpDisc($G$3&amp;T(CalculationTrigger),C3664)</f>
        <v>0.48907657803041643</v>
      </c>
      <c r="H3664" s="149">
        <f>_xll.xlShmInterpDisc($H$3&amp;T(CalculationTrigger),C3664)</f>
        <v>0.4907137099768964</v>
      </c>
      <c r="I3664" s="150">
        <f>_xll.xlShmInterpDisc($I$3&amp;T(CalculationTrigger),C3664)</f>
        <v>0.49963048509602348</v>
      </c>
      <c r="J3664" s="157">
        <f t="shared" si="171"/>
        <v>6.307572650157342E-5</v>
      </c>
      <c r="K3664" s="158">
        <f t="shared" si="172"/>
        <v>0</v>
      </c>
      <c r="L3664" s="159">
        <f t="shared" si="173"/>
        <v>-3.3989493572875336E-4</v>
      </c>
    </row>
    <row r="3665" spans="2:12" x14ac:dyDescent="0.2">
      <c r="B3665" s="112" t="s">
        <v>2</v>
      </c>
      <c r="C3665" s="113">
        <f>_xll.qlCalendarAdvance("TARGET",C3664,B3665,"mf")</f>
        <v>62173</v>
      </c>
      <c r="D3665" s="120">
        <f>_xll.xlShmInterpRateFwd($D$3&amp;T(CalculationTrigger),C3665,,5,C3666)</f>
        <v>1.1825692286664934E-2</v>
      </c>
      <c r="E3665" s="120">
        <f>_xll.xlShmInterpRateFwd($E$3&amp;T(CalculationTrigger),C3665,,5,C3666)</f>
        <v>1.1765155346707157E-2</v>
      </c>
      <c r="F3665" s="121">
        <f>_xll.xlShmInterpRateFwd($F$3&amp;T(CalculationTrigger),C3665,,5,C3666)</f>
        <v>1.1437696169470931E-2</v>
      </c>
      <c r="G3665" s="148">
        <f>_xll.xlShmInterpDisc($G$3&amp;T(CalculationTrigger),C3665)</f>
        <v>0.48896569017360381</v>
      </c>
      <c r="H3665" s="149">
        <f>_xll.xlShmInterpDisc($H$3&amp;T(CalculationTrigger),C3665)</f>
        <v>0.49060302054045107</v>
      </c>
      <c r="I3665" s="150">
        <f>_xll.xlShmInterpDisc($I$3&amp;T(CalculationTrigger),C3665)</f>
        <v>0.49952092139446391</v>
      </c>
      <c r="J3665" s="157">
        <f t="shared" si="171"/>
        <v>6.3074808784454475E-5</v>
      </c>
      <c r="K3665" s="158">
        <f t="shared" si="172"/>
        <v>0</v>
      </c>
      <c r="L3665" s="159">
        <f t="shared" si="173"/>
        <v>-3.3989043868570975E-4</v>
      </c>
    </row>
    <row r="3666" spans="2:12" x14ac:dyDescent="0.2">
      <c r="B3666" s="112" t="s">
        <v>2</v>
      </c>
      <c r="C3666" s="113">
        <f>_xll.qlCalendarAdvance("TARGET",C3665,B3666,"mf")</f>
        <v>62179</v>
      </c>
      <c r="D3666" s="120">
        <f>_xll.xlShmInterpRateFwd($D$3&amp;T(CalculationTrigger),C3666,,5,C3667)</f>
        <v>1.1826784182820875E-2</v>
      </c>
      <c r="E3666" s="120">
        <f>_xll.xlShmInterpRateFwd($E$3&amp;T(CalculationTrigger),C3666,,5,C3667)</f>
        <v>1.1766259614589599E-2</v>
      </c>
      <c r="F3666" s="121">
        <f>_xll.xlShmInterpRateFwd($F$3&amp;T(CalculationTrigger),C3666,,5,C3667)</f>
        <v>1.1438860239180008E-2</v>
      </c>
      <c r="G3666" s="148">
        <f>_xll.xlShmInterpDisc($G$3&amp;T(CalculationTrigger),C3666)</f>
        <v>0.48887065619089543</v>
      </c>
      <c r="H3666" s="149">
        <f>_xll.xlShmInterpDisc($H$3&amp;T(CalculationTrigger),C3666)</f>
        <v>0.49050815635428668</v>
      </c>
      <c r="I3666" s="150">
        <f>_xll.xlShmInterpDisc($I$3&amp;T(CalculationTrigger),C3666)</f>
        <v>0.49942702066260919</v>
      </c>
      <c r="J3666" s="157">
        <f t="shared" si="171"/>
        <v>6.3074018250269852E-5</v>
      </c>
      <c r="K3666" s="158">
        <f t="shared" si="172"/>
        <v>0</v>
      </c>
      <c r="L3666" s="159">
        <f t="shared" si="173"/>
        <v>-3.3988656487079133E-4</v>
      </c>
    </row>
    <row r="3667" spans="2:12" x14ac:dyDescent="0.2">
      <c r="B3667" s="112" t="s">
        <v>2</v>
      </c>
      <c r="C3667" s="113">
        <f>_xll.qlCalendarAdvance("TARGET",C3666,B3667,"mf")</f>
        <v>62186</v>
      </c>
      <c r="D3667" s="120">
        <f>_xll.xlShmInterpRateFwd($D$3&amp;T(CalculationTrigger),C3667,,5,C3668)</f>
        <v>1.1827750358002832E-2</v>
      </c>
      <c r="E3667" s="120">
        <f>_xll.xlShmInterpRateFwd($E$3&amp;T(CalculationTrigger),C3667,,5,C3668)</f>
        <v>1.1767241198543806E-2</v>
      </c>
      <c r="F3667" s="121">
        <f>_xll.xlShmInterpRateFwd($F$3&amp;T(CalculationTrigger),C3667,,5,C3668)</f>
        <v>1.1439917328797997E-2</v>
      </c>
      <c r="G3667" s="148">
        <f>_xll.xlShmInterpDisc($G$3&amp;T(CalculationTrigger),C3667)</f>
        <v>0.48875979811816372</v>
      </c>
      <c r="H3667" s="149">
        <f>_xll.xlShmInterpDisc($H$3&amp;T(CalculationTrigger),C3667)</f>
        <v>0.49039749605354593</v>
      </c>
      <c r="I3667" s="150">
        <f>_xll.xlShmInterpDisc($I$3&amp;T(CalculationTrigger),C3667)</f>
        <v>0.49931748268919485</v>
      </c>
      <c r="J3667" s="157">
        <f t="shared" si="171"/>
        <v>6.3073091399471702E-5</v>
      </c>
      <c r="K3667" s="158">
        <f t="shared" si="172"/>
        <v>0</v>
      </c>
      <c r="L3667" s="159">
        <f t="shared" si="173"/>
        <v>-3.398820230704317E-4</v>
      </c>
    </row>
    <row r="3668" spans="2:12" x14ac:dyDescent="0.2">
      <c r="B3668" s="112" t="s">
        <v>2</v>
      </c>
      <c r="C3668" s="113">
        <f>_xll.qlCalendarAdvance("TARGET",C3667,B3668,"mf")</f>
        <v>62193</v>
      </c>
      <c r="D3668" s="120">
        <f>_xll.xlShmInterpRateFwd($D$3&amp;T(CalculationTrigger),C3668,,5,C3669)</f>
        <v>1.1828712937407138E-2</v>
      </c>
      <c r="E3668" s="120">
        <f>_xll.xlShmInterpRateFwd($E$3&amp;T(CalculationTrigger),C3668,,5,C3669)</f>
        <v>1.1768219164316231E-2</v>
      </c>
      <c r="F3668" s="121">
        <f>_xll.xlShmInterpRateFwd($F$3&amp;T(CalculationTrigger),C3668,,5,C3669)</f>
        <v>1.1440970690518061E-2</v>
      </c>
      <c r="G3668" s="148">
        <f>_xll.xlShmInterpDisc($G$3&amp;T(CalculationTrigger),C3668)</f>
        <v>0.48864895613169584</v>
      </c>
      <c r="H3668" s="149">
        <f>_xll.xlShmInterpDisc($H$3&amp;T(CalculationTrigger),C3668)</f>
        <v>0.49028685149062606</v>
      </c>
      <c r="I3668" s="150">
        <f>_xll.xlShmInterpDisc($I$3&amp;T(CalculationTrigger),C3668)</f>
        <v>0.49920795862224793</v>
      </c>
      <c r="J3668" s="157">
        <f t="shared" si="171"/>
        <v>6.3072159649682128E-5</v>
      </c>
      <c r="K3668" s="158">
        <f t="shared" si="172"/>
        <v>0</v>
      </c>
      <c r="L3668" s="159">
        <f t="shared" si="173"/>
        <v>-3.3987745726379143E-4</v>
      </c>
    </row>
    <row r="3669" spans="2:12" x14ac:dyDescent="0.2">
      <c r="B3669" s="112" t="s">
        <v>2</v>
      </c>
      <c r="C3669" s="113">
        <f>_xll.qlCalendarAdvance("TARGET",C3668,B3669,"mf")</f>
        <v>62200</v>
      </c>
      <c r="D3669" s="120">
        <f>_xll.xlShmInterpRateFwd($D$3&amp;T(CalculationTrigger),C3669,,5,C3670)</f>
        <v>1.1829671912421211E-2</v>
      </c>
      <c r="E3669" s="120">
        <f>_xll.xlShmInterpRateFwd($E$3&amp;T(CalculationTrigger),C3669,,5,C3670)</f>
        <v>1.1769193503265347E-2</v>
      </c>
      <c r="F3669" s="121">
        <f>_xll.xlShmInterpRateFwd($F$3&amp;T(CalculationTrigger),C3669,,5,C3670)</f>
        <v>1.1442020315455492E-2</v>
      </c>
      <c r="G3669" s="148">
        <f>_xll.xlShmInterpDisc($G$3&amp;T(CalculationTrigger),C3669)</f>
        <v>0.4885381302656322</v>
      </c>
      <c r="H3669" s="149">
        <f>_xll.xlShmInterpDisc($H$3&amp;T(CalculationTrigger),C3669)</f>
        <v>0.49017622270014632</v>
      </c>
      <c r="I3669" s="150">
        <f>_xll.xlShmInterpDisc($I$3&amp;T(CalculationTrigger),C3669)</f>
        <v>0.49909844849883228</v>
      </c>
      <c r="J3669" s="157">
        <f t="shared" si="171"/>
        <v>6.3071223014302371E-5</v>
      </c>
      <c r="K3669" s="158">
        <f t="shared" si="172"/>
        <v>0</v>
      </c>
      <c r="L3669" s="159">
        <f t="shared" si="173"/>
        <v>-3.3987286751654044E-4</v>
      </c>
    </row>
    <row r="3670" spans="2:12" x14ac:dyDescent="0.2">
      <c r="B3670" s="112" t="s">
        <v>2</v>
      </c>
      <c r="C3670" s="113">
        <f>_xll.qlCalendarAdvance("TARGET",C3669,B3670,"mf")</f>
        <v>62207</v>
      </c>
      <c r="D3670" s="120">
        <f>_xll.xlShmInterpRateFwd($D$3&amp;T(CalculationTrigger),C3670,,5,C3671)</f>
        <v>1.183088705081441E-2</v>
      </c>
      <c r="E3670" s="120">
        <f>_xll.xlShmInterpRateFwd($E$3&amp;T(CalculationTrigger),C3670,,5,C3671)</f>
        <v>1.1770423123218831E-2</v>
      </c>
      <c r="F3670" s="121">
        <f>_xll.xlShmInterpRateFwd($F$3&amp;T(CalculationTrigger),C3670,,5,C3671)</f>
        <v>1.1443320074940828E-2</v>
      </c>
      <c r="G3670" s="148">
        <f>_xll.xlShmInterpDisc($G$3&amp;T(CalculationTrigger),C3670)</f>
        <v>0.48842732055416227</v>
      </c>
      <c r="H3670" s="149">
        <f>_xll.xlShmInterpDisc($H$3&amp;T(CalculationTrigger),C3670)</f>
        <v>0.49006560971677543</v>
      </c>
      <c r="I3670" s="150">
        <f>_xll.xlShmInterpDisc($I$3&amp;T(CalculationTrigger),C3670)</f>
        <v>0.49898895235606427</v>
      </c>
      <c r="J3670" s="157">
        <f t="shared" si="171"/>
        <v>6.3070281506733279E-5</v>
      </c>
      <c r="K3670" s="158">
        <f t="shared" si="172"/>
        <v>0</v>
      </c>
      <c r="L3670" s="159">
        <f t="shared" si="173"/>
        <v>-3.3986825389434306E-4</v>
      </c>
    </row>
    <row r="3671" spans="2:12" x14ac:dyDescent="0.2">
      <c r="B3671" s="112" t="s">
        <v>2</v>
      </c>
      <c r="C3671" s="113">
        <f>_xll.qlCalendarAdvance("TARGET",C3670,B3671,"mf")</f>
        <v>62215</v>
      </c>
      <c r="D3671" s="120">
        <f>_xll.xlShmInterpRateFwd($D$3&amp;T(CalculationTrigger),C3671,,5,C3672)</f>
        <v>1.1831714681582374E-2</v>
      </c>
      <c r="E3671" s="120">
        <f>_xll.xlShmInterpRateFwd($E$3&amp;T(CalculationTrigger),C3671,,5,C3672)</f>
        <v>1.1771269119320181E-2</v>
      </c>
      <c r="F3671" s="121">
        <f>_xll.xlShmInterpRateFwd($F$3&amp;T(CalculationTrigger),C3671,,5,C3672)</f>
        <v>1.1444256887080034E-2</v>
      </c>
      <c r="G3671" s="148">
        <f>_xll.xlShmInterpDisc($G$3&amp;T(CalculationTrigger),C3671)</f>
        <v>0.48830070070896947</v>
      </c>
      <c r="H3671" s="149">
        <f>_xll.xlShmInterpDisc($H$3&amp;T(CalculationTrigger),C3671)</f>
        <v>0.48993921427881992</v>
      </c>
      <c r="I3671" s="150">
        <f>_xll.xlShmInterpDisc($I$3&amp;T(CalculationTrigger),C3671)</f>
        <v>0.49886383107403048</v>
      </c>
      <c r="J3671" s="157">
        <f t="shared" si="171"/>
        <v>6.3069199549326501E-5</v>
      </c>
      <c r="K3671" s="158">
        <f t="shared" si="172"/>
        <v>0</v>
      </c>
      <c r="L3671" s="159">
        <f t="shared" si="173"/>
        <v>-3.3986295203287139E-4</v>
      </c>
    </row>
    <row r="3672" spans="2:12" x14ac:dyDescent="0.2">
      <c r="B3672" s="112" t="s">
        <v>2</v>
      </c>
      <c r="C3672" s="113">
        <f>_xll.qlCalendarAdvance("TARGET",C3671,B3672,"mf")</f>
        <v>62222</v>
      </c>
      <c r="D3672" s="120">
        <f>_xll.xlShmInterpRateFwd($D$3&amp;T(CalculationTrigger),C3672,,5,C3673)</f>
        <v>1.183266227244713E-2</v>
      </c>
      <c r="E3672" s="120">
        <f>_xll.xlShmInterpRateFwd($E$3&amp;T(CalculationTrigger),C3672,,5,C3673)</f>
        <v>1.1772232003242953E-2</v>
      </c>
      <c r="F3672" s="121">
        <f>_xll.xlShmInterpRateFwd($F$3&amp;T(CalculationTrigger),C3672,,5,C3673)</f>
        <v>1.14452947096246E-2</v>
      </c>
      <c r="G3672" s="148">
        <f>_xll.xlShmInterpDisc($G$3&amp;T(CalculationTrigger),C3672)</f>
        <v>0.48818992572984177</v>
      </c>
      <c r="H3672" s="149">
        <f>_xll.xlShmInterpDisc($H$3&amp;T(CalculationTrigger),C3672)</f>
        <v>0.48982863528479798</v>
      </c>
      <c r="I3672" s="150">
        <f>_xll.xlShmInterpDisc($I$3&amp;T(CalculationTrigger),C3672)</f>
        <v>0.49875436501502368</v>
      </c>
      <c r="J3672" s="157">
        <f t="shared" si="171"/>
        <v>6.3068247646477259E-5</v>
      </c>
      <c r="K3672" s="158">
        <f t="shared" si="172"/>
        <v>0</v>
      </c>
      <c r="L3672" s="159">
        <f t="shared" si="173"/>
        <v>-3.3985828747119985E-4</v>
      </c>
    </row>
    <row r="3673" spans="2:12" x14ac:dyDescent="0.2">
      <c r="B3673" s="112" t="s">
        <v>2</v>
      </c>
      <c r="C3673" s="113">
        <f>_xll.qlCalendarAdvance("TARGET",C3672,B3673,"mf")</f>
        <v>62229</v>
      </c>
      <c r="D3673" s="120">
        <f>_xll.xlShmInterpRateFwd($D$3&amp;T(CalculationTrigger),C3673,,5,C3674)</f>
        <v>1.1833606223249251E-2</v>
      </c>
      <c r="E3673" s="120">
        <f>_xll.xlShmInterpRateFwd($E$3&amp;T(CalculationTrigger),C3673,,5,C3674)</f>
        <v>1.1773191224426813E-2</v>
      </c>
      <c r="F3673" s="121">
        <f>_xll.xlShmInterpRateFwd($F$3&amp;T(CalculationTrigger),C3673,,5,C3674)</f>
        <v>1.1446328758388176E-2</v>
      </c>
      <c r="G3673" s="148">
        <f>_xll.xlShmInterpDisc($G$3&amp;T(CalculationTrigger),C3673)</f>
        <v>0.48807916701307907</v>
      </c>
      <c r="H3673" s="149">
        <f>_xll.xlShmInterpDisc($H$3&amp;T(CalculationTrigger),C3673)</f>
        <v>0.48971807220716668</v>
      </c>
      <c r="I3673" s="150">
        <f>_xll.xlShmInterpDisc($I$3&amp;T(CalculationTrigger),C3673)</f>
        <v>0.49864491305366071</v>
      </c>
      <c r="J3673" s="157">
        <f t="shared" si="171"/>
        <v>6.306729091355507E-5</v>
      </c>
      <c r="K3673" s="158">
        <f t="shared" si="172"/>
        <v>0</v>
      </c>
      <c r="L3673" s="159">
        <f t="shared" si="173"/>
        <v>-3.3985359924097172E-4</v>
      </c>
    </row>
    <row r="3674" spans="2:12" x14ac:dyDescent="0.2">
      <c r="B3674" s="112" t="s">
        <v>2</v>
      </c>
      <c r="C3674" s="113">
        <f>_xll.qlCalendarAdvance("TARGET",C3673,B3674,"mf")</f>
        <v>62236</v>
      </c>
      <c r="D3674" s="120">
        <f>_xll.xlShmInterpRateFwd($D$3&amp;T(CalculationTrigger),C3674,,5,C3675)</f>
        <v>1.1834546525399331E-2</v>
      </c>
      <c r="E3674" s="120">
        <f>_xll.xlShmInterpRateFwd($E$3&amp;T(CalculationTrigger),C3674,,5,C3675)</f>
        <v>1.1774146774241821E-2</v>
      </c>
      <c r="F3674" s="121">
        <f>_xll.xlShmInterpRateFwd($F$3&amp;T(CalculationTrigger),C3674,,5,C3675)</f>
        <v>1.1447359024462886E-2</v>
      </c>
      <c r="G3674" s="148">
        <f>_xll.xlShmInterpDisc($G$3&amp;T(CalculationTrigger),C3674)</f>
        <v>0.48796842459307332</v>
      </c>
      <c r="H3674" s="149">
        <f>_xll.xlShmInterpDisc($H$3&amp;T(CalculationTrigger),C3674)</f>
        <v>0.48960752508079991</v>
      </c>
      <c r="I3674" s="150">
        <f>_xll.xlShmInterpDisc($I$3&amp;T(CalculationTrigger),C3674)</f>
        <v>0.49853547522727659</v>
      </c>
      <c r="J3674" s="157">
        <f t="shared" si="171"/>
        <v>6.3066329363960444E-5</v>
      </c>
      <c r="K3674" s="158">
        <f t="shared" si="172"/>
        <v>0</v>
      </c>
      <c r="L3674" s="159">
        <f t="shared" si="173"/>
        <v>-3.3984888740785197E-4</v>
      </c>
    </row>
    <row r="3675" spans="2:12" x14ac:dyDescent="0.2">
      <c r="B3675" s="112" t="s">
        <v>2</v>
      </c>
      <c r="C3675" s="113">
        <f>_xll.qlCalendarAdvance("TARGET",C3674,B3675,"mf")</f>
        <v>62243</v>
      </c>
      <c r="D3675" s="120">
        <f>_xll.xlShmInterpRateFwd($D$3&amp;T(CalculationTrigger),C3675,,5,C3676)</f>
        <v>1.1835483170255838E-2</v>
      </c>
      <c r="E3675" s="120">
        <f>_xll.xlShmInterpRateFwd($E$3&amp;T(CalculationTrigger),C3675,,5,C3676)</f>
        <v>1.1775098643982749E-2</v>
      </c>
      <c r="F3675" s="121">
        <f>_xll.xlShmInterpRateFwd($F$3&amp;T(CalculationTrigger),C3675,,5,C3676)</f>
        <v>1.1448385498859778E-2</v>
      </c>
      <c r="G3675" s="148">
        <f>_xll.xlShmInterpDisc($G$3&amp;T(CalculationTrigger),C3675)</f>
        <v>0.48785769850426491</v>
      </c>
      <c r="H3675" s="149">
        <f>_xll.xlShmInterpDisc($H$3&amp;T(CalculationTrigger),C3675)</f>
        <v>0.48949699394062057</v>
      </c>
      <c r="I3675" s="150">
        <f>_xll.xlShmInterpDisc($I$3&amp;T(CalculationTrigger),C3675)</f>
        <v>0.4984260515732587</v>
      </c>
      <c r="J3675" s="157">
        <f t="shared" si="171"/>
        <v>6.3065363011097683E-5</v>
      </c>
      <c r="K3675" s="158">
        <f t="shared" si="172"/>
        <v>0</v>
      </c>
      <c r="L3675" s="159">
        <f t="shared" si="173"/>
        <v>-3.3984415203750412E-4</v>
      </c>
    </row>
    <row r="3676" spans="2:12" x14ac:dyDescent="0.2">
      <c r="B3676" s="112" t="s">
        <v>2</v>
      </c>
      <c r="C3676" s="113">
        <f>_xll.qlCalendarAdvance("TARGET",C3675,B3676,"mf")</f>
        <v>62250</v>
      </c>
      <c r="D3676" s="120">
        <f>_xll.xlShmInterpRateFwd($D$3&amp;T(CalculationTrigger),C3676,,5,C3677)</f>
        <v>1.1836416149211984E-2</v>
      </c>
      <c r="E3676" s="120">
        <f>_xll.xlShmInterpRateFwd($E$3&amp;T(CalculationTrigger),C3676,,5,C3677)</f>
        <v>1.1776046825019655E-2</v>
      </c>
      <c r="F3676" s="121">
        <f>_xll.xlShmInterpRateFwd($F$3&amp;T(CalculationTrigger),C3676,,5,C3677)</f>
        <v>1.1449408172723106E-2</v>
      </c>
      <c r="G3676" s="148">
        <f>_xll.xlShmInterpDisc($G$3&amp;T(CalculationTrigger),C3676)</f>
        <v>0.4877469887811432</v>
      </c>
      <c r="H3676" s="149">
        <f>_xll.xlShmInterpDisc($H$3&amp;T(CalculationTrigger),C3676)</f>
        <v>0.48938647882160113</v>
      </c>
      <c r="I3676" s="150">
        <f>_xll.xlShmInterpDisc($I$3&amp;T(CalculationTrigger),C3676)</f>
        <v>0.49831664212904736</v>
      </c>
      <c r="J3676" s="157">
        <f t="shared" si="171"/>
        <v>6.3064391868364328E-5</v>
      </c>
      <c r="K3676" s="158">
        <f t="shared" si="172"/>
        <v>0</v>
      </c>
      <c r="L3676" s="159">
        <f t="shared" si="173"/>
        <v>-3.3983939319560236E-4</v>
      </c>
    </row>
    <row r="3677" spans="2:12" x14ac:dyDescent="0.2">
      <c r="B3677" s="112" t="s">
        <v>2</v>
      </c>
      <c r="C3677" s="113">
        <f>_xll.qlCalendarAdvance("TARGET",C3676,B3677,"mf")</f>
        <v>62257</v>
      </c>
      <c r="D3677" s="120">
        <f>_xll.xlShmInterpRateFwd($D$3&amp;T(CalculationTrigger),C3677,,5,C3678)</f>
        <v>1.1837345453689942E-2</v>
      </c>
      <c r="E3677" s="120">
        <f>_xll.xlShmInterpRateFwd($E$3&amp;T(CalculationTrigger),C3677,,5,C3678)</f>
        <v>1.1776991308682056E-2</v>
      </c>
      <c r="F3677" s="121">
        <f>_xll.xlShmInterpRateFwd($F$3&amp;T(CalculationTrigger),C3677,,5,C3678)</f>
        <v>1.1450427037087084E-2</v>
      </c>
      <c r="G3677" s="148">
        <f>_xll.xlShmInterpDisc($G$3&amp;T(CalculationTrigger),C3677)</f>
        <v>0.48763629545824588</v>
      </c>
      <c r="H3677" s="149">
        <f>_xll.xlShmInterpDisc($H$3&amp;T(CalculationTrigger),C3677)</f>
        <v>0.48927597975876286</v>
      </c>
      <c r="I3677" s="150">
        <f>_xll.xlShmInterpDisc($I$3&amp;T(CalculationTrigger),C3677)</f>
        <v>0.49820724693213464</v>
      </c>
      <c r="J3677" s="157">
        <f t="shared" si="171"/>
        <v>6.3063415949161672E-5</v>
      </c>
      <c r="K3677" s="158">
        <f t="shared" si="172"/>
        <v>0</v>
      </c>
      <c r="L3677" s="159">
        <f t="shared" si="173"/>
        <v>-3.3983461094780706E-4</v>
      </c>
    </row>
    <row r="3678" spans="2:12" x14ac:dyDescent="0.2">
      <c r="B3678" s="112" t="s">
        <v>2</v>
      </c>
      <c r="C3678" s="113">
        <f>_xll.qlCalendarAdvance("TARGET",C3677,B3678,"mf")</f>
        <v>62264</v>
      </c>
      <c r="D3678" s="120">
        <f>_xll.xlShmInterpRateFwd($D$3&amp;T(CalculationTrigger),C3678,,5,C3679)</f>
        <v>1.1838271075048184E-2</v>
      </c>
      <c r="E3678" s="120">
        <f>_xll.xlShmInterpRateFwd($E$3&amp;T(CalculationTrigger),C3678,,5,C3679)</f>
        <v>1.1777932086293685E-2</v>
      </c>
      <c r="F3678" s="121">
        <f>_xll.xlShmInterpRateFwd($F$3&amp;T(CalculationTrigger),C3678,,5,C3679)</f>
        <v>1.1451442083026467E-2</v>
      </c>
      <c r="G3678" s="148">
        <f>_xll.xlShmInterpDisc($G$3&amp;T(CalculationTrigger),C3678)</f>
        <v>0.48752561857015886</v>
      </c>
      <c r="H3678" s="149">
        <f>_xll.xlShmInterpDisc($H$3&amp;T(CalculationTrigger),C3678)</f>
        <v>0.48916549678717602</v>
      </c>
      <c r="I3678" s="150">
        <f>_xll.xlShmInterpDisc($I$3&amp;T(CalculationTrigger),C3678)</f>
        <v>0.49809786602006523</v>
      </c>
      <c r="J3678" s="157">
        <f t="shared" si="171"/>
        <v>6.3062435266890592E-5</v>
      </c>
      <c r="K3678" s="158">
        <f t="shared" si="172"/>
        <v>0</v>
      </c>
      <c r="L3678" s="159">
        <f t="shared" si="173"/>
        <v>-3.3982980535979365E-4</v>
      </c>
    </row>
    <row r="3679" spans="2:12" x14ac:dyDescent="0.2">
      <c r="B3679" s="112" t="s">
        <v>2</v>
      </c>
      <c r="C3679" s="113">
        <f>_xll.qlCalendarAdvance("TARGET",C3678,B3679,"mf")</f>
        <v>62271</v>
      </c>
      <c r="D3679" s="120">
        <f>_xll.xlShmInterpRateFwd($D$3&amp;T(CalculationTrigger),C3679,,5,C3680)</f>
        <v>1.1839193004703088E-2</v>
      </c>
      <c r="E3679" s="120">
        <f>_xll.xlShmInterpRateFwd($E$3&amp;T(CalculationTrigger),C3679,,5,C3680)</f>
        <v>1.177886914921881E-2</v>
      </c>
      <c r="F3679" s="121">
        <f>_xll.xlShmInterpRateFwd($F$3&amp;T(CalculationTrigger),C3679,,5,C3680)</f>
        <v>1.1452453301644967E-2</v>
      </c>
      <c r="G3679" s="148">
        <f>_xll.xlShmInterpDisc($G$3&amp;T(CalculationTrigger),C3679)</f>
        <v>0.48741495815151664</v>
      </c>
      <c r="H3679" s="149">
        <f>_xll.xlShmInterpDisc($H$3&amp;T(CalculationTrigger),C3679)</f>
        <v>0.4890550299419601</v>
      </c>
      <c r="I3679" s="150">
        <f>_xll.xlShmInterpDisc($I$3&amp;T(CalculationTrigger),C3679)</f>
        <v>0.49798849943043594</v>
      </c>
      <c r="J3679" s="157">
        <f t="shared" si="171"/>
        <v>6.3061449834953627E-5</v>
      </c>
      <c r="K3679" s="158">
        <f t="shared" si="172"/>
        <v>0</v>
      </c>
      <c r="L3679" s="159">
        <f t="shared" si="173"/>
        <v>-3.3982497649722343E-4</v>
      </c>
    </row>
    <row r="3680" spans="2:12" x14ac:dyDescent="0.2">
      <c r="B3680" s="112" t="s">
        <v>2</v>
      </c>
      <c r="C3680" s="113">
        <f>_xll.qlCalendarAdvance("TARGET",C3679,B3680,"mf")</f>
        <v>62278</v>
      </c>
      <c r="D3680" s="120">
        <f>_xll.xlShmInterpRateFwd($D$3&amp;T(CalculationTrigger),C3680,,5,C3681)</f>
        <v>1.1840111234018921E-2</v>
      </c>
      <c r="E3680" s="120">
        <f>_xll.xlShmInterpRateFwd($E$3&amp;T(CalculationTrigger),C3680,,5,C3681)</f>
        <v>1.1779802488769578E-2</v>
      </c>
      <c r="F3680" s="121">
        <f>_xll.xlShmInterpRateFwd($F$3&amp;T(CalculationTrigger),C3680,,5,C3681)</f>
        <v>1.1453460683971009E-2</v>
      </c>
      <c r="G3680" s="148">
        <f>_xll.xlShmInterpDisc($G$3&amp;T(CalculationTrigger),C3680)</f>
        <v>0.48730431423700177</v>
      </c>
      <c r="H3680" s="149">
        <f>_xll.xlShmInterpDisc($H$3&amp;T(CalculationTrigger),C3680)</f>
        <v>0.48894457925828305</v>
      </c>
      <c r="I3680" s="150">
        <f>_xll.xlShmInterpDisc($I$3&amp;T(CalculationTrigger),C3680)</f>
        <v>0.49787914720089549</v>
      </c>
      <c r="J3680" s="157">
        <f t="shared" si="171"/>
        <v>6.3060459666750758E-5</v>
      </c>
      <c r="K3680" s="158">
        <f t="shared" si="172"/>
        <v>0</v>
      </c>
      <c r="L3680" s="159">
        <f t="shared" si="173"/>
        <v>-3.3982012442576869E-4</v>
      </c>
    </row>
    <row r="3681" spans="2:12" x14ac:dyDescent="0.2">
      <c r="B3681" s="112" t="s">
        <v>2</v>
      </c>
      <c r="C3681" s="113">
        <f>_xll.qlCalendarAdvance("TARGET",C3680,B3681,"mf")</f>
        <v>62285</v>
      </c>
      <c r="D3681" s="120">
        <f>_xll.xlShmInterpRateFwd($D$3&amp;T(CalculationTrigger),C3681,,5,C3682)</f>
        <v>1.1841025754412059E-2</v>
      </c>
      <c r="E3681" s="120">
        <f>_xll.xlShmInterpRateFwd($E$3&amp;T(CalculationTrigger),C3681,,5,C3682)</f>
        <v>1.178073209629288E-2</v>
      </c>
      <c r="F3681" s="121">
        <f>_xll.xlShmInterpRateFwd($F$3&amp;T(CalculationTrigger),C3681,,5,C3682)</f>
        <v>1.1454464221143051E-2</v>
      </c>
      <c r="G3681" s="148">
        <f>_xll.xlShmInterpDisc($G$3&amp;T(CalculationTrigger),C3681)</f>
        <v>0.48719368686134518</v>
      </c>
      <c r="H3681" s="149">
        <f>_xll.xlShmInterpDisc($H$3&amp;T(CalculationTrigger),C3681)</f>
        <v>0.48883414477136194</v>
      </c>
      <c r="I3681" s="150">
        <f>_xll.xlShmInterpDisc($I$3&amp;T(CalculationTrigger),C3681)</f>
        <v>0.49776980936914494</v>
      </c>
      <c r="J3681" s="157">
        <f t="shared" si="171"/>
        <v>6.3059464775683645E-5</v>
      </c>
      <c r="K3681" s="158">
        <f t="shared" si="172"/>
        <v>0</v>
      </c>
      <c r="L3681" s="159">
        <f t="shared" si="173"/>
        <v>-3.3981524921110009E-4</v>
      </c>
    </row>
    <row r="3682" spans="2:12" x14ac:dyDescent="0.2">
      <c r="B3682" s="112" t="s">
        <v>2</v>
      </c>
      <c r="C3682" s="113">
        <f>_xll.qlCalendarAdvance("TARGET",C3681,B3682,"mf")</f>
        <v>62292</v>
      </c>
      <c r="D3682" s="120">
        <f>_xll.xlShmInterpRateFwd($D$3&amp;T(CalculationTrigger),C3682,,5,C3683)</f>
        <v>1.1841936557264142E-2</v>
      </c>
      <c r="E3682" s="120">
        <f>_xll.xlShmInterpRateFwd($E$3&amp;T(CalculationTrigger),C3682,,5,C3683)</f>
        <v>1.1781657963124033E-2</v>
      </c>
      <c r="F3682" s="121">
        <f>_xll.xlShmInterpRateFwd($F$3&amp;T(CalculationTrigger),C3682,,5,C3683)</f>
        <v>1.1455463904160563E-2</v>
      </c>
      <c r="G3682" s="148">
        <f>_xll.xlShmInterpDisc($G$3&amp;T(CalculationTrigger),C3682)</f>
        <v>0.48708307605932571</v>
      </c>
      <c r="H3682" s="149">
        <f>_xll.xlShmInterpDisc($H$3&amp;T(CalculationTrigger),C3682)</f>
        <v>0.48872372651646234</v>
      </c>
      <c r="I3682" s="150">
        <f>_xll.xlShmInterpDisc($I$3&amp;T(CalculationTrigger),C3682)</f>
        <v>0.49766048597293677</v>
      </c>
      <c r="J3682" s="157">
        <f t="shared" si="171"/>
        <v>6.3058465175151428E-5</v>
      </c>
      <c r="K3682" s="158">
        <f t="shared" si="172"/>
        <v>0</v>
      </c>
      <c r="L3682" s="159">
        <f t="shared" si="173"/>
        <v>-3.3981035091887443E-4</v>
      </c>
    </row>
    <row r="3683" spans="2:12" x14ac:dyDescent="0.2">
      <c r="B3683" s="112" t="s">
        <v>2</v>
      </c>
      <c r="C3683" s="113">
        <f>_xll.qlCalendarAdvance("TARGET",C3682,B3683,"mf")</f>
        <v>62299</v>
      </c>
      <c r="D3683" s="120">
        <f>_xll.xlShmInterpRateFwd($D$3&amp;T(CalculationTrigger),C3683,,5,C3684)</f>
        <v>1.1842843633945221E-2</v>
      </c>
      <c r="E3683" s="120">
        <f>_xll.xlShmInterpRateFwd($E$3&amp;T(CalculationTrigger),C3683,,5,C3684)</f>
        <v>1.178258008059835E-2</v>
      </c>
      <c r="F3683" s="121">
        <f>_xll.xlShmInterpRateFwd($F$3&amp;T(CalculationTrigger),C3683,,5,C3684)</f>
        <v>1.1456459724150424E-2</v>
      </c>
      <c r="G3683" s="148">
        <f>_xll.xlShmInterpDisc($G$3&amp;T(CalculationTrigger),C3683)</f>
        <v>0.48697248186577036</v>
      </c>
      <c r="H3683" s="149">
        <f>_xll.xlShmInterpDisc($H$3&amp;T(CalculationTrigger),C3683)</f>
        <v>0.48861332452889861</v>
      </c>
      <c r="I3683" s="150">
        <f>_xll.xlShmInterpDisc($I$3&amp;T(CalculationTrigger),C3683)</f>
        <v>0.49755117705007601</v>
      </c>
      <c r="J3683" s="157">
        <f t="shared" si="171"/>
        <v>6.3057460878556974E-5</v>
      </c>
      <c r="K3683" s="158">
        <f t="shared" si="172"/>
        <v>0</v>
      </c>
      <c r="L3683" s="159">
        <f t="shared" si="173"/>
        <v>-3.3980542961477154E-4</v>
      </c>
    </row>
    <row r="3684" spans="2:12" x14ac:dyDescent="0.2">
      <c r="B3684" s="112" t="s">
        <v>2</v>
      </c>
      <c r="C3684" s="113">
        <f>_xll.qlCalendarAdvance("TARGET",C3683,B3684,"mf")</f>
        <v>62306</v>
      </c>
      <c r="D3684" s="120">
        <f>_xll.xlShmInterpRateFwd($D$3&amp;T(CalculationTrigger),C3684,,5,C3685)</f>
        <v>1.1843746975883265E-2</v>
      </c>
      <c r="E3684" s="120">
        <f>_xll.xlShmInterpRateFwd($E$3&amp;T(CalculationTrigger),C3684,,5,C3685)</f>
        <v>1.1783498440068518E-2</v>
      </c>
      <c r="F3684" s="121">
        <f>_xll.xlShmInterpRateFwd($F$3&amp;T(CalculationTrigger),C3684,,5,C3685)</f>
        <v>1.1457451672193182E-2</v>
      </c>
      <c r="G3684" s="148">
        <f>_xll.xlShmInterpDisc($G$3&amp;T(CalculationTrigger),C3684)</f>
        <v>0.48686190431555409</v>
      </c>
      <c r="H3684" s="149">
        <f>_xll.xlShmInterpDisc($H$3&amp;T(CalculationTrigger),C3684)</f>
        <v>0.48850293884403351</v>
      </c>
      <c r="I3684" s="150">
        <f>_xll.xlShmInterpDisc($I$3&amp;T(CalculationTrigger),C3684)</f>
        <v>0.49744188263841882</v>
      </c>
      <c r="J3684" s="157">
        <f t="shared" si="171"/>
        <v>6.3056451899298554E-5</v>
      </c>
      <c r="K3684" s="158">
        <f t="shared" si="172"/>
        <v>0</v>
      </c>
      <c r="L3684" s="159">
        <f t="shared" si="173"/>
        <v>-3.398004853644534E-4</v>
      </c>
    </row>
    <row r="3685" spans="2:12" x14ac:dyDescent="0.2">
      <c r="B3685" s="112" t="s">
        <v>2</v>
      </c>
      <c r="C3685" s="113">
        <f>_xll.qlCalendarAdvance("TARGET",C3684,B3685,"mf")</f>
        <v>62313</v>
      </c>
      <c r="D3685" s="120">
        <f>_xll.xlShmInterpRateFwd($D$3&amp;T(CalculationTrigger),C3685,,5,C3686)</f>
        <v>1.1844646574436742E-2</v>
      </c>
      <c r="E3685" s="120">
        <f>_xll.xlShmInterpRateFwd($E$3&amp;T(CalculationTrigger),C3685,,5,C3686)</f>
        <v>1.1784413032846686E-2</v>
      </c>
      <c r="F3685" s="121">
        <f>_xll.xlShmInterpRateFwd($F$3&amp;T(CalculationTrigger),C3685,,5,C3686)</f>
        <v>1.1458439739311471E-2</v>
      </c>
      <c r="G3685" s="148">
        <f>_xll.xlShmInterpDisc($G$3&amp;T(CalculationTrigger),C3685)</f>
        <v>0.48675134344359949</v>
      </c>
      <c r="H3685" s="149">
        <f>_xll.xlShmInterpDisc($H$3&amp;T(CalculationTrigger),C3685)</f>
        <v>0.48839256949727822</v>
      </c>
      <c r="I3685" s="150">
        <f>_xll.xlShmInterpDisc($I$3&amp;T(CalculationTrigger),C3685)</f>
        <v>0.49733260277587316</v>
      </c>
      <c r="J3685" s="157">
        <f t="shared" si="171"/>
        <v>6.3055438250780282E-5</v>
      </c>
      <c r="K3685" s="158">
        <f t="shared" si="172"/>
        <v>0</v>
      </c>
      <c r="L3685" s="159">
        <f t="shared" si="173"/>
        <v>-3.3979551823358451E-4</v>
      </c>
    </row>
    <row r="3686" spans="2:12" x14ac:dyDescent="0.2">
      <c r="B3686" s="112" t="s">
        <v>2</v>
      </c>
      <c r="C3686" s="113">
        <f>_xll.qlCalendarAdvance("TARGET",C3685,B3686,"mf")</f>
        <v>62320</v>
      </c>
      <c r="D3686" s="120">
        <f>_xll.xlShmInterpRateFwd($D$3&amp;T(CalculationTrigger),C3686,,5,C3687)</f>
        <v>1.1845542421022039E-2</v>
      </c>
      <c r="E3686" s="120">
        <f>_xll.xlShmInterpRateFwd($E$3&amp;T(CalculationTrigger),C3686,,5,C3687)</f>
        <v>1.1785323850285542E-2</v>
      </c>
      <c r="F3686" s="121">
        <f>_xll.xlShmInterpRateFwd($F$3&amp;T(CalculationTrigger),C3686,,5,C3687)</f>
        <v>1.1459423916614794E-2</v>
      </c>
      <c r="G3686" s="148">
        <f>_xll.xlShmInterpDisc($G$3&amp;T(CalculationTrigger),C3686)</f>
        <v>0.48664079928487725</v>
      </c>
      <c r="H3686" s="149">
        <f>_xll.xlShmInterpDisc($H$3&amp;T(CalculationTrigger),C3686)</f>
        <v>0.48828221652409248</v>
      </c>
      <c r="I3686" s="150">
        <f>_xll.xlShmInterpDisc($I$3&amp;T(CalculationTrigger),C3686)</f>
        <v>0.49722333750039893</v>
      </c>
      <c r="J3686" s="157">
        <f t="shared" si="171"/>
        <v>6.3054419946399537E-5</v>
      </c>
      <c r="K3686" s="158">
        <f t="shared" si="172"/>
        <v>0</v>
      </c>
      <c r="L3686" s="159">
        <f t="shared" si="173"/>
        <v>-3.3979052828784004E-4</v>
      </c>
    </row>
    <row r="3687" spans="2:12" x14ac:dyDescent="0.2">
      <c r="B3687" s="112" t="s">
        <v>2</v>
      </c>
      <c r="C3687" s="113">
        <f>_xll.qlCalendarAdvance("TARGET",C3686,B3687,"mf")</f>
        <v>62327</v>
      </c>
      <c r="D3687" s="120">
        <f>_xll.xlShmInterpRateFwd($D$3&amp;T(CalculationTrigger),C3687,,5,C3688)</f>
        <v>1.184643450700342E-2</v>
      </c>
      <c r="E3687" s="120">
        <f>_xll.xlShmInterpRateFwd($E$3&amp;T(CalculationTrigger),C3687,,5,C3688)</f>
        <v>1.1786230883714607E-2</v>
      </c>
      <c r="F3687" s="121">
        <f>_xll.xlShmInterpRateFwd($F$3&amp;T(CalculationTrigger),C3687,,5,C3688)</f>
        <v>1.1460404195183706E-2</v>
      </c>
      <c r="G3687" s="148">
        <f>_xll.xlShmInterpDisc($G$3&amp;T(CalculationTrigger),C3687)</f>
        <v>0.48653027187440545</v>
      </c>
      <c r="H3687" s="149">
        <f>_xll.xlShmInterpDisc($H$3&amp;T(CalculationTrigger),C3687)</f>
        <v>0.48817187995998423</v>
      </c>
      <c r="I3687" s="150">
        <f>_xll.xlShmInterpDisc($I$3&amp;T(CalculationTrigger),C3687)</f>
        <v>0.4971140868500073</v>
      </c>
      <c r="J3687" s="157">
        <f t="shared" si="171"/>
        <v>6.3053396999561623E-5</v>
      </c>
      <c r="K3687" s="158">
        <f t="shared" si="172"/>
        <v>0</v>
      </c>
      <c r="L3687" s="159">
        <f t="shared" si="173"/>
        <v>-3.3978551559288539E-4</v>
      </c>
    </row>
    <row r="3688" spans="2:12" x14ac:dyDescent="0.2">
      <c r="B3688" s="112" t="s">
        <v>2</v>
      </c>
      <c r="C3688" s="113">
        <f>_xll.qlCalendarAdvance("TARGET",C3687,B3688,"mf")</f>
        <v>62334</v>
      </c>
      <c r="D3688" s="120">
        <f>_xll.xlShmInterpRateFwd($D$3&amp;T(CalculationTrigger),C3688,,5,C3689)</f>
        <v>1.1847322823803061E-2</v>
      </c>
      <c r="E3688" s="120">
        <f>_xll.xlShmInterpRateFwd($E$3&amp;T(CalculationTrigger),C3688,,5,C3689)</f>
        <v>1.1787134124486577E-2</v>
      </c>
      <c r="F3688" s="121">
        <f>_xll.xlShmInterpRateFwd($F$3&amp;T(CalculationTrigger),C3688,,5,C3689)</f>
        <v>1.1461380566087172E-2</v>
      </c>
      <c r="G3688" s="148">
        <f>_xll.xlShmInterpDisc($G$3&amp;T(CalculationTrigger),C3688)</f>
        <v>0.48641976124725012</v>
      </c>
      <c r="H3688" s="149">
        <f>_xll.xlShmInterpDisc($H$3&amp;T(CalculationTrigger),C3688)</f>
        <v>0.48806155984050964</v>
      </c>
      <c r="I3688" s="150">
        <f>_xll.xlShmInterpDisc($I$3&amp;T(CalculationTrigger),C3688)</f>
        <v>0.49700485086276081</v>
      </c>
      <c r="J3688" s="157">
        <f t="shared" si="171"/>
        <v>6.3052369423663093E-5</v>
      </c>
      <c r="K3688" s="158">
        <f t="shared" si="172"/>
        <v>0</v>
      </c>
      <c r="L3688" s="159">
        <f t="shared" si="173"/>
        <v>-3.3978048021438863E-4</v>
      </c>
    </row>
    <row r="3689" spans="2:12" x14ac:dyDescent="0.2">
      <c r="B3689" s="112" t="s">
        <v>2</v>
      </c>
      <c r="C3689" s="113">
        <f>_xll.qlCalendarAdvance("TARGET",C3688,B3689,"mf")</f>
        <v>62341</v>
      </c>
      <c r="D3689" s="120">
        <f>_xll.xlShmInterpRateFwd($D$3&amp;T(CalculationTrigger),C3689,,5,C3690)</f>
        <v>1.1848207362791019E-2</v>
      </c>
      <c r="E3689" s="120">
        <f>_xll.xlShmInterpRateFwd($E$3&amp;T(CalculationTrigger),C3689,,5,C3690)</f>
        <v>1.1788033563919388E-2</v>
      </c>
      <c r="F3689" s="121">
        <f>_xll.xlShmInterpRateFwd($F$3&amp;T(CalculationTrigger),C3689,,5,C3690)</f>
        <v>1.1462353020388366E-2</v>
      </c>
      <c r="G3689" s="148">
        <f>_xll.xlShmInterpDisc($G$3&amp;T(CalculationTrigger),C3689)</f>
        <v>0.48630926743852448</v>
      </c>
      <c r="H3689" s="149">
        <f>_xll.xlShmInterpDisc($H$3&amp;T(CalculationTrigger),C3689)</f>
        <v>0.48795125620127294</v>
      </c>
      <c r="I3689" s="150">
        <f>_xll.xlShmInterpDisc($I$3&amp;T(CalculationTrigger),C3689)</f>
        <v>0.4968956295767733</v>
      </c>
      <c r="J3689" s="157">
        <f t="shared" si="171"/>
        <v>6.3051337232108398E-5</v>
      </c>
      <c r="K3689" s="158">
        <f t="shared" si="172"/>
        <v>0</v>
      </c>
      <c r="L3689" s="159">
        <f t="shared" si="173"/>
        <v>-3.3977542221801208E-4</v>
      </c>
    </row>
    <row r="3690" spans="2:12" x14ac:dyDescent="0.2">
      <c r="B3690" s="112" t="s">
        <v>2</v>
      </c>
      <c r="C3690" s="113">
        <f>_xll.qlCalendarAdvance("TARGET",C3689,B3690,"mf")</f>
        <v>62348</v>
      </c>
      <c r="D3690" s="120">
        <f>_xll.xlShmInterpRateFwd($D$3&amp;T(CalculationTrigger),C3690,,5,C3691)</f>
        <v>1.1849088115343138E-2</v>
      </c>
      <c r="E3690" s="120">
        <f>_xll.xlShmInterpRateFwd($E$3&amp;T(CalculationTrigger),C3690,,5,C3691)</f>
        <v>1.1788929193359943E-2</v>
      </c>
      <c r="F3690" s="121">
        <f>_xll.xlShmInterpRateFwd($F$3&amp;T(CalculationTrigger),C3690,,5,C3691)</f>
        <v>1.1463321549150463E-2</v>
      </c>
      <c r="G3690" s="148">
        <f>_xll.xlShmInterpDisc($G$3&amp;T(CalculationTrigger),C3690)</f>
        <v>0.48619879048338943</v>
      </c>
      <c r="H3690" s="149">
        <f>_xll.xlShmInterpDisc($H$3&amp;T(CalculationTrigger),C3690)</f>
        <v>0.48784096907792657</v>
      </c>
      <c r="I3690" s="150">
        <f>_xll.xlShmInterpDisc($I$3&amp;T(CalculationTrigger),C3690)</f>
        <v>0.49678642303021014</v>
      </c>
      <c r="J3690" s="157">
        <f t="shared" si="171"/>
        <v>6.305030043829737E-5</v>
      </c>
      <c r="K3690" s="158">
        <f t="shared" si="172"/>
        <v>0</v>
      </c>
      <c r="L3690" s="159">
        <f t="shared" si="173"/>
        <v>-3.3977034166942895E-4</v>
      </c>
    </row>
    <row r="3691" spans="2:12" x14ac:dyDescent="0.2">
      <c r="B3691" s="112" t="s">
        <v>2</v>
      </c>
      <c r="C3691" s="113">
        <f>_xll.qlCalendarAdvance("TARGET",C3690,B3691,"mf")</f>
        <v>62355</v>
      </c>
      <c r="D3691" s="120">
        <f>_xll.xlShmInterpRateFwd($D$3&amp;T(CalculationTrigger),C3691,,5,C3692)</f>
        <v>1.1849965072887395E-2</v>
      </c>
      <c r="E3691" s="120">
        <f>_xll.xlShmInterpRateFwd($E$3&amp;T(CalculationTrigger),C3691,,5,C3692)</f>
        <v>1.1789821004149345E-2</v>
      </c>
      <c r="F3691" s="121">
        <f>_xll.xlShmInterpRateFwd($F$3&amp;T(CalculationTrigger),C3691,,5,C3692)</f>
        <v>1.1464286143500349E-2</v>
      </c>
      <c r="G3691" s="148">
        <f>_xll.xlShmInterpDisc($G$3&amp;T(CalculationTrigger),C3691)</f>
        <v>0.48608833041705335</v>
      </c>
      <c r="H3691" s="149">
        <f>_xll.xlShmInterpDisc($H$3&amp;T(CalculationTrigger),C3691)</f>
        <v>0.4877306985061709</v>
      </c>
      <c r="I3691" s="150">
        <f>_xll.xlShmInterpDisc($I$3&amp;T(CalculationTrigger),C3691)</f>
        <v>0.49667723126128788</v>
      </c>
      <c r="J3691" s="157">
        <f t="shared" si="171"/>
        <v>6.3049259055627331E-5</v>
      </c>
      <c r="K3691" s="158">
        <f t="shared" si="172"/>
        <v>0</v>
      </c>
      <c r="L3691" s="159">
        <f t="shared" si="173"/>
        <v>-3.3976523863431046E-4</v>
      </c>
    </row>
    <row r="3692" spans="2:12" x14ac:dyDescent="0.2">
      <c r="B3692" s="112" t="s">
        <v>2</v>
      </c>
      <c r="C3692" s="113">
        <f>_xll.qlCalendarAdvance("TARGET",C3691,B3692,"mf")</f>
        <v>62362</v>
      </c>
      <c r="D3692" s="120">
        <f>_xll.xlShmInterpRateFwd($D$3&amp;T(CalculationTrigger),C3692,,5,C3693)</f>
        <v>1.1850838226793838E-2</v>
      </c>
      <c r="E3692" s="120">
        <f>_xll.xlShmInterpRateFwd($E$3&amp;T(CalculationTrigger),C3692,,5,C3693)</f>
        <v>1.1790708987611333E-2</v>
      </c>
      <c r="F3692" s="121">
        <f>_xll.xlShmInterpRateFwd($F$3&amp;T(CalculationTrigger),C3692,,5,C3693)</f>
        <v>1.146524679444908E-2</v>
      </c>
      <c r="G3692" s="148">
        <f>_xll.xlShmInterpDisc($G$3&amp;T(CalculationTrigger),C3692)</f>
        <v>0.48597788727477165</v>
      </c>
      <c r="H3692" s="149">
        <f>_xll.xlShmInterpDisc($H$3&amp;T(CalculationTrigger),C3692)</f>
        <v>0.48762044452175413</v>
      </c>
      <c r="I3692" s="150">
        <f>_xll.xlShmInterpDisc($I$3&amp;T(CalculationTrigger),C3692)</f>
        <v>0.49656805430827367</v>
      </c>
      <c r="J3692" s="157">
        <f t="shared" si="171"/>
        <v>6.3048213097505594E-5</v>
      </c>
      <c r="K3692" s="158">
        <f t="shared" si="172"/>
        <v>0</v>
      </c>
      <c r="L3692" s="159">
        <f t="shared" si="173"/>
        <v>-3.3976011317831458E-4</v>
      </c>
    </row>
    <row r="3693" spans="2:12" x14ac:dyDescent="0.2">
      <c r="B3693" s="112" t="s">
        <v>2</v>
      </c>
      <c r="C3693" s="113">
        <f>_xll.qlCalendarAdvance("TARGET",C3692,B3693,"mf")</f>
        <v>62369</v>
      </c>
      <c r="D3693" s="120">
        <f>_xll.xlShmInterpRateFwd($D$3&amp;T(CalculationTrigger),C3693,,5,C3694)</f>
        <v>1.1851707568455699E-2</v>
      </c>
      <c r="E3693" s="120">
        <f>_xll.xlShmInterpRateFwd($E$3&amp;T(CalculationTrigger),C3693,,5,C3694)</f>
        <v>1.1791593135098598E-2</v>
      </c>
      <c r="F3693" s="121">
        <f>_xll.xlShmInterpRateFwd($F$3&amp;T(CalculationTrigger),C3693,,5,C3694)</f>
        <v>1.1466203493117741E-2</v>
      </c>
      <c r="G3693" s="148">
        <f>_xll.xlShmInterpDisc($G$3&amp;T(CalculationTrigger),C3693)</f>
        <v>0.48586746109184714</v>
      </c>
      <c r="H3693" s="149">
        <f>_xll.xlShmInterpDisc($H$3&amp;T(CalculationTrigger),C3693)</f>
        <v>0.48751020716047239</v>
      </c>
      <c r="I3693" s="150">
        <f>_xll.xlShmInterpDisc($I$3&amp;T(CalculationTrigger),C3693)</f>
        <v>0.49645889220948636</v>
      </c>
      <c r="J3693" s="157">
        <f t="shared" si="171"/>
        <v>6.3047162577328642E-5</v>
      </c>
      <c r="K3693" s="158">
        <f t="shared" si="172"/>
        <v>0</v>
      </c>
      <c r="L3693" s="159">
        <f t="shared" si="173"/>
        <v>-3.3975496536711762E-4</v>
      </c>
    </row>
    <row r="3694" spans="2:12" x14ac:dyDescent="0.2">
      <c r="B3694" s="112" t="s">
        <v>2</v>
      </c>
      <c r="C3694" s="113">
        <f>_xll.qlCalendarAdvance("TARGET",C3693,B3694,"mf")</f>
        <v>62376</v>
      </c>
      <c r="D3694" s="120">
        <f>_xll.xlShmInterpRateFwd($D$3&amp;T(CalculationTrigger),C3694,,5,C3695)</f>
        <v>1.1852573089260405E-2</v>
      </c>
      <c r="E3694" s="120">
        <f>_xll.xlShmInterpRateFwd($E$3&amp;T(CalculationTrigger),C3694,,5,C3695)</f>
        <v>1.1792473437940666E-2</v>
      </c>
      <c r="F3694" s="121">
        <f>_xll.xlShmInterpRateFwd($F$3&amp;T(CalculationTrigger),C3694,,5,C3695)</f>
        <v>1.1467156230552139E-2</v>
      </c>
      <c r="G3694" s="148">
        <f>_xll.xlShmInterpDisc($G$3&amp;T(CalculationTrigger),C3694)</f>
        <v>0.48575705190362978</v>
      </c>
      <c r="H3694" s="149">
        <f>_xll.xlShmInterpDisc($H$3&amp;T(CalculationTrigger),C3694)</f>
        <v>0.48739998645816945</v>
      </c>
      <c r="I3694" s="150">
        <f>_xll.xlShmInterpDisc($I$3&amp;T(CalculationTrigger),C3694)</f>
        <v>0.49634974500329526</v>
      </c>
      <c r="J3694" s="157">
        <f t="shared" si="171"/>
        <v>6.3046107508498746E-5</v>
      </c>
      <c r="K3694" s="158">
        <f t="shared" si="172"/>
        <v>0</v>
      </c>
      <c r="L3694" s="159">
        <f t="shared" si="173"/>
        <v>-3.3974979526638245E-4</v>
      </c>
    </row>
    <row r="3695" spans="2:12" x14ac:dyDescent="0.2">
      <c r="B3695" s="112" t="s">
        <v>2</v>
      </c>
      <c r="C3695" s="113">
        <f>_xll.qlCalendarAdvance("TARGET",C3694,B3695,"mf")</f>
        <v>62383</v>
      </c>
      <c r="D3695" s="120">
        <f>_xll.xlShmInterpRateFwd($D$3&amp;T(CalculationTrigger),C3695,,5,C3696)</f>
        <v>1.1853434780606969E-2</v>
      </c>
      <c r="E3695" s="120">
        <f>_xll.xlShmInterpRateFwd($E$3&amp;T(CalculationTrigger),C3695,,5,C3696)</f>
        <v>1.1793349887472857E-2</v>
      </c>
      <c r="F3695" s="121">
        <f>_xll.xlShmInterpRateFwd($F$3&amp;T(CalculationTrigger),C3695,,5,C3696)</f>
        <v>1.1468104997855996E-2</v>
      </c>
      <c r="G3695" s="148">
        <f>_xll.xlShmInterpDisc($G$3&amp;T(CalculationTrigger),C3695)</f>
        <v>0.48564665974551657</v>
      </c>
      <c r="H3695" s="149">
        <f>_xll.xlShmInterpDisc($H$3&amp;T(CalculationTrigger),C3695)</f>
        <v>0.48728978245073684</v>
      </c>
      <c r="I3695" s="150">
        <f>_xll.xlShmInterpDisc($I$3&amp;T(CalculationTrigger),C3695)</f>
        <v>0.49624061272812076</v>
      </c>
      <c r="J3695" s="157">
        <f t="shared" si="171"/>
        <v>6.3045047904415681E-5</v>
      </c>
      <c r="K3695" s="158">
        <f t="shared" si="172"/>
        <v>0</v>
      </c>
      <c r="L3695" s="159">
        <f t="shared" si="173"/>
        <v>-3.3974460294178244E-4</v>
      </c>
    </row>
    <row r="3696" spans="2:12" x14ac:dyDescent="0.2">
      <c r="B3696" s="112" t="s">
        <v>2</v>
      </c>
      <c r="C3696" s="113">
        <f>_xll.qlCalendarAdvance("TARGET",C3695,B3696,"mf")</f>
        <v>62390</v>
      </c>
      <c r="D3696" s="120">
        <f>_xll.xlShmInterpRateFwd($D$3&amp;T(CalculationTrigger),C3696,,5,C3697)</f>
        <v>1.1854292633865454E-2</v>
      </c>
      <c r="E3696" s="120">
        <f>_xll.xlShmInterpRateFwd($E$3&amp;T(CalculationTrigger),C3696,,5,C3697)</f>
        <v>1.1794222475018906E-2</v>
      </c>
      <c r="F3696" s="121">
        <f>_xll.xlShmInterpRateFwd($F$3&amp;T(CalculationTrigger),C3696,,5,C3697)</f>
        <v>1.1469049786051943E-2</v>
      </c>
      <c r="G3696" s="148">
        <f>_xll.xlShmInterpDisc($G$3&amp;T(CalculationTrigger),C3696)</f>
        <v>0.48553628465295146</v>
      </c>
      <c r="H3696" s="149">
        <f>_xll.xlShmInterpDisc($H$3&amp;T(CalculationTrigger),C3696)</f>
        <v>0.48717959517411363</v>
      </c>
      <c r="I3696" s="150">
        <f>_xll.xlShmInterpDisc($I$3&amp;T(CalculationTrigger),C3696)</f>
        <v>0.49613149542243379</v>
      </c>
      <c r="J3696" s="157">
        <f t="shared" si="171"/>
        <v>6.3043983778482925E-5</v>
      </c>
      <c r="K3696" s="158">
        <f t="shared" si="172"/>
        <v>0</v>
      </c>
      <c r="L3696" s="159">
        <f t="shared" si="173"/>
        <v>-3.3973938845897715E-4</v>
      </c>
    </row>
    <row r="3697" spans="2:12" x14ac:dyDescent="0.2">
      <c r="B3697" s="112" t="s">
        <v>2</v>
      </c>
      <c r="C3697" s="113">
        <f>_xll.qlCalendarAdvance("TARGET",C3696,B3697,"mf")</f>
        <v>62397</v>
      </c>
      <c r="D3697" s="120">
        <f>_xll.xlShmInterpRateFwd($D$3&amp;T(CalculationTrigger),C3697,,5,C3698)</f>
        <v>1.1855146640463837E-2</v>
      </c>
      <c r="E3697" s="120">
        <f>_xll.xlShmInterpRateFwd($E$3&amp;T(CalculationTrigger),C3697,,5,C3698)</f>
        <v>1.1795091191966256E-2</v>
      </c>
      <c r="F3697" s="121">
        <f>_xll.xlShmInterpRateFwd($F$3&amp;T(CalculationTrigger),C3697,,5,C3698)</f>
        <v>1.1469990586284248E-2</v>
      </c>
      <c r="G3697" s="148">
        <f>_xll.xlShmInterpDisc($G$3&amp;T(CalculationTrigger),C3697)</f>
        <v>0.48542592666142553</v>
      </c>
      <c r="H3697" s="149">
        <f>_xll.xlShmInterpDisc($H$3&amp;T(CalculationTrigger),C3697)</f>
        <v>0.48706942466428654</v>
      </c>
      <c r="I3697" s="150">
        <f>_xll.xlShmInterpDisc($I$3&amp;T(CalculationTrigger),C3697)</f>
        <v>0.49602239312475649</v>
      </c>
      <c r="J3697" s="157">
        <f t="shared" si="171"/>
        <v>6.30429151440994E-5</v>
      </c>
      <c r="K3697" s="158">
        <f t="shared" si="172"/>
        <v>0</v>
      </c>
      <c r="L3697" s="159">
        <f t="shared" si="173"/>
        <v>-3.3973415188364087E-4</v>
      </c>
    </row>
    <row r="3698" spans="2:12" x14ac:dyDescent="0.2">
      <c r="B3698" s="112" t="s">
        <v>2</v>
      </c>
      <c r="C3698" s="113">
        <f>_xll.qlCalendarAdvance("TARGET",C3697,B3698,"mf")</f>
        <v>62404</v>
      </c>
      <c r="D3698" s="120">
        <f>_xll.xlShmInterpRateFwd($D$3&amp;T(CalculationTrigger),C3698,,5,C3699)</f>
        <v>1.1855996791754798E-2</v>
      </c>
      <c r="E3698" s="120">
        <f>_xll.xlShmInterpRateFwd($E$3&amp;T(CalculationTrigger),C3698,,5,C3699)</f>
        <v>1.1795956029574938E-2</v>
      </c>
      <c r="F3698" s="121">
        <f>_xll.xlShmInterpRateFwd($F$3&amp;T(CalculationTrigger),C3698,,5,C3699)</f>
        <v>1.1470927389563965E-2</v>
      </c>
      <c r="G3698" s="148">
        <f>_xll.xlShmInterpDisc($G$3&amp;T(CalculationTrigger),C3698)</f>
        <v>0.48531558580647632</v>
      </c>
      <c r="H3698" s="149">
        <f>_xll.xlShmInterpDisc($H$3&amp;T(CalculationTrigger),C3698)</f>
        <v>0.4869592709572893</v>
      </c>
      <c r="I3698" s="150">
        <f>_xll.xlShmInterpDisc($I$3&amp;T(CalculationTrigger),C3698)</f>
        <v>0.49591330587366089</v>
      </c>
      <c r="J3698" s="157">
        <f t="shared" si="171"/>
        <v>6.3041842014665655E-5</v>
      </c>
      <c r="K3698" s="158">
        <f t="shared" si="172"/>
        <v>0</v>
      </c>
      <c r="L3698" s="159">
        <f t="shared" si="173"/>
        <v>-3.3972889328144238E-4</v>
      </c>
    </row>
    <row r="3699" spans="2:12" x14ac:dyDescent="0.2">
      <c r="B3699" s="112" t="s">
        <v>2</v>
      </c>
      <c r="C3699" s="113">
        <f>_xll.qlCalendarAdvance("TARGET",C3698,B3699,"mf")</f>
        <v>62411</v>
      </c>
      <c r="D3699" s="120">
        <f>_xll.xlShmInterpRateFwd($D$3&amp;T(CalculationTrigger),C3699,,5,C3700)</f>
        <v>1.1856843079154729E-2</v>
      </c>
      <c r="E3699" s="120">
        <f>_xll.xlShmInterpRateFwd($E$3&amp;T(CalculationTrigger),C3699,,5,C3700)</f>
        <v>1.1796816979261354E-2</v>
      </c>
      <c r="F3699" s="121">
        <f>_xll.xlShmInterpRateFwd($F$3&amp;T(CalculationTrigger),C3699,,5,C3700)</f>
        <v>1.1471860187017981E-2</v>
      </c>
      <c r="G3699" s="148">
        <f>_xll.xlShmInterpDisc($G$3&amp;T(CalculationTrigger),C3699)</f>
        <v>0.48520526212368847</v>
      </c>
      <c r="H3699" s="149">
        <f>_xll.xlShmInterpDisc($H$3&amp;T(CalculationTrigger),C3699)</f>
        <v>0.48684913408920361</v>
      </c>
      <c r="I3699" s="150">
        <f>_xll.xlShmInterpDisc($I$3&amp;T(CalculationTrigger),C3699)</f>
        <v>0.49580423370777021</v>
      </c>
      <c r="J3699" s="157">
        <f t="shared" si="171"/>
        <v>6.3040764403583907E-5</v>
      </c>
      <c r="K3699" s="158">
        <f t="shared" si="172"/>
        <v>0</v>
      </c>
      <c r="L3699" s="159">
        <f t="shared" si="173"/>
        <v>-3.3972361271804465E-4</v>
      </c>
    </row>
    <row r="3700" spans="2:12" x14ac:dyDescent="0.2">
      <c r="B3700" s="112" t="s">
        <v>2</v>
      </c>
      <c r="C3700" s="113">
        <f>_xll.qlCalendarAdvance("TARGET",C3699,B3700,"mf")</f>
        <v>62418</v>
      </c>
      <c r="D3700" s="120">
        <f>_xll.xlShmInterpRateFwd($D$3&amp;T(CalculationTrigger),C3700,,5,C3701)</f>
        <v>1.1857685494027902E-2</v>
      </c>
      <c r="E3700" s="120">
        <f>_xll.xlShmInterpRateFwd($E$3&amp;T(CalculationTrigger),C3700,,5,C3701)</f>
        <v>1.1797674032297121E-2</v>
      </c>
      <c r="F3700" s="121">
        <f>_xll.xlShmInterpRateFwd($F$3&amp;T(CalculationTrigger),C3700,,5,C3701)</f>
        <v>1.1472788969668935E-2</v>
      </c>
      <c r="G3700" s="148">
        <f>_xll.xlShmInterpDisc($G$3&amp;T(CalculationTrigger),C3700)</f>
        <v>0.48509495564869309</v>
      </c>
      <c r="H3700" s="149">
        <f>_xll.xlShmInterpDisc($H$3&amp;T(CalculationTrigger),C3700)</f>
        <v>0.48673901409615783</v>
      </c>
      <c r="I3700" s="150">
        <f>_xll.xlShmInterpDisc($I$3&amp;T(CalculationTrigger),C3700)</f>
        <v>0.49569517666575758</v>
      </c>
      <c r="J3700" s="157">
        <f t="shared" si="171"/>
        <v>6.3039682324253838E-5</v>
      </c>
      <c r="K3700" s="158">
        <f t="shared" si="172"/>
        <v>0</v>
      </c>
      <c r="L3700" s="159">
        <f t="shared" si="173"/>
        <v>-3.3971831025911731E-4</v>
      </c>
    </row>
    <row r="3701" spans="2:12" x14ac:dyDescent="0.2">
      <c r="B3701" s="112" t="s">
        <v>2</v>
      </c>
      <c r="C3701" s="113">
        <f>_xll.qlCalendarAdvance("TARGET",C3700,B3701,"mf")</f>
        <v>62425</v>
      </c>
      <c r="D3701" s="120">
        <f>_xll.xlShmInterpRateFwd($D$3&amp;T(CalculationTrigger),C3701,,5,C3702)</f>
        <v>1.1858524027808083E-2</v>
      </c>
      <c r="E3701" s="120">
        <f>_xll.xlShmInterpRateFwd($E$3&amp;T(CalculationTrigger),C3701,,5,C3702)</f>
        <v>1.1798527180069683E-2</v>
      </c>
      <c r="F3701" s="121">
        <f>_xll.xlShmInterpRateFwd($F$3&amp;T(CalculationTrigger),C3701,,5,C3702)</f>
        <v>1.1473713728637924E-2</v>
      </c>
      <c r="G3701" s="148">
        <f>_xll.xlShmInterpDisc($G$3&amp;T(CalculationTrigger),C3701)</f>
        <v>0.48498466641716814</v>
      </c>
      <c r="H3701" s="149">
        <f>_xll.xlShmInterpDisc($H$3&amp;T(CalculationTrigger),C3701)</f>
        <v>0.48662891101432804</v>
      </c>
      <c r="I3701" s="150">
        <f>_xll.xlShmInterpDisc($I$3&amp;T(CalculationTrigger),C3701)</f>
        <v>0.49558613478634694</v>
      </c>
      <c r="J3701" s="157">
        <f t="shared" si="171"/>
        <v>6.3038595790076808E-5</v>
      </c>
      <c r="K3701" s="158">
        <f t="shared" si="172"/>
        <v>0</v>
      </c>
      <c r="L3701" s="159">
        <f t="shared" si="173"/>
        <v>-3.3971298597032832E-4</v>
      </c>
    </row>
    <row r="3702" spans="2:12" x14ac:dyDescent="0.2">
      <c r="B3702" s="112" t="s">
        <v>2</v>
      </c>
      <c r="C3702" s="113">
        <f>_xll.qlCalendarAdvance("TARGET",C3701,B3702,"mf")</f>
        <v>62432</v>
      </c>
      <c r="D3702" s="120">
        <f>_xll.xlShmInterpRateFwd($D$3&amp;T(CalculationTrigger),C3702,,5,C3703)</f>
        <v>1.1859358671859546E-2</v>
      </c>
      <c r="E3702" s="120">
        <f>_xll.xlShmInterpRateFwd($E$3&amp;T(CalculationTrigger),C3702,,5,C3703)</f>
        <v>1.179937641389699E-2</v>
      </c>
      <c r="F3702" s="121">
        <f>_xll.xlShmInterpRateFwd($F$3&amp;T(CalculationTrigger),C3702,,5,C3703)</f>
        <v>1.147463445497655E-2</v>
      </c>
      <c r="G3702" s="148">
        <f>_xll.xlShmInterpDisc($G$3&amp;T(CalculationTrigger),C3702)</f>
        <v>0.48487439446483771</v>
      </c>
      <c r="H3702" s="149">
        <f>_xll.xlShmInterpDisc($H$3&amp;T(CalculationTrigger),C3702)</f>
        <v>0.48651882487993697</v>
      </c>
      <c r="I3702" s="150">
        <f>_xll.xlShmInterpDisc($I$3&amp;T(CalculationTrigger),C3702)</f>
        <v>0.49547710810831214</v>
      </c>
      <c r="J3702" s="157">
        <f t="shared" si="171"/>
        <v>6.3037504814453707E-5</v>
      </c>
      <c r="K3702" s="158">
        <f t="shared" si="172"/>
        <v>0</v>
      </c>
      <c r="L3702" s="159">
        <f t="shared" si="173"/>
        <v>-3.3970763991734418E-4</v>
      </c>
    </row>
    <row r="3703" spans="2:12" x14ac:dyDescent="0.2">
      <c r="B3703" s="112" t="s">
        <v>2</v>
      </c>
      <c r="C3703" s="113">
        <f>_xll.qlCalendarAdvance("TARGET",C3702,B3703,"mf")</f>
        <v>62439</v>
      </c>
      <c r="D3703" s="120">
        <f>_xll.xlShmInterpRateFwd($D$3&amp;T(CalculationTrigger),C3703,,5,C3704)</f>
        <v>1.186018941754656E-2</v>
      </c>
      <c r="E3703" s="120">
        <f>_xll.xlShmInterpRateFwd($E$3&amp;T(CalculationTrigger),C3703,,5,C3704)</f>
        <v>1.1800221725085403E-2</v>
      </c>
      <c r="F3703" s="121">
        <f>_xll.xlShmInterpRateFwd($F$3&amp;T(CalculationTrigger),C3703,,5,C3704)</f>
        <v>1.1475551139747993E-2</v>
      </c>
      <c r="G3703" s="148">
        <f>_xll.xlShmInterpDisc($G$3&amp;T(CalculationTrigger),C3703)</f>
        <v>0.48476413982747252</v>
      </c>
      <c r="H3703" s="149">
        <f>_xll.xlShmInterpDisc($H$3&amp;T(CalculationTrigger),C3703)</f>
        <v>0.48640875572925463</v>
      </c>
      <c r="I3703" s="150">
        <f>_xll.xlShmInterpDisc($I$3&amp;T(CalculationTrigger),C3703)</f>
        <v>0.49536809667047743</v>
      </c>
      <c r="J3703" s="157">
        <f t="shared" si="171"/>
        <v>6.3036409410787089E-5</v>
      </c>
      <c r="K3703" s="158">
        <f t="shared" si="172"/>
        <v>0</v>
      </c>
      <c r="L3703" s="159">
        <f t="shared" si="173"/>
        <v>-3.3970227216583782E-4</v>
      </c>
    </row>
    <row r="3704" spans="2:12" x14ac:dyDescent="0.2">
      <c r="B3704" s="112" t="s">
        <v>2</v>
      </c>
      <c r="C3704" s="113">
        <f>_xll.qlCalendarAdvance("TARGET",C3703,B3704,"mf")</f>
        <v>62446</v>
      </c>
      <c r="D3704" s="120">
        <f>_xll.xlShmInterpRateFwd($D$3&amp;T(CalculationTrigger),C3704,,5,C3705)</f>
        <v>1.1861770901402105E-2</v>
      </c>
      <c r="E3704" s="120">
        <f>_xll.xlShmInterpRateFwd($E$3&amp;T(CalculationTrigger),C3704,,5,C3705)</f>
        <v>1.1801815032523939E-2</v>
      </c>
      <c r="F3704" s="121">
        <f>_xll.xlShmInterpRateFwd($F$3&amp;T(CalculationTrigger),C3704,,5,C3705)</f>
        <v>1.1477199901049229E-2</v>
      </c>
      <c r="G3704" s="148">
        <f>_xll.xlShmInterpDisc($G$3&amp;T(CalculationTrigger),C3704)</f>
        <v>0.48465390254089002</v>
      </c>
      <c r="H3704" s="149">
        <f>_xll.xlShmInterpDisc($H$3&amp;T(CalculationTrigger),C3704)</f>
        <v>0.48629870359859823</v>
      </c>
      <c r="I3704" s="150">
        <f>_xll.xlShmInterpDisc($I$3&amp;T(CalculationTrigger),C3704)</f>
        <v>0.49525910051171734</v>
      </c>
      <c r="J3704" s="157">
        <f t="shared" si="171"/>
        <v>6.3035309592477057E-5</v>
      </c>
      <c r="K3704" s="158">
        <f t="shared" si="172"/>
        <v>0</v>
      </c>
      <c r="L3704" s="159">
        <f t="shared" si="173"/>
        <v>-3.3969688278146859E-4</v>
      </c>
    </row>
    <row r="3705" spans="2:12" x14ac:dyDescent="0.2">
      <c r="B3705" s="112" t="s">
        <v>2</v>
      </c>
      <c r="C3705" s="113">
        <f>_xll.qlCalendarAdvance("TARGET",C3704,B3705,"mf")</f>
        <v>62456</v>
      </c>
      <c r="D3705" s="120">
        <f>_xll.xlShmInterpRateFwd($D$3&amp;T(CalculationTrigger),C3705,,5,C3706)</f>
        <v>1.1862190660110678E-2</v>
      </c>
      <c r="E3705" s="120">
        <f>_xll.xlShmInterpRateFwd($E$3&amp;T(CalculationTrigger),C3705,,5,C3706)</f>
        <v>1.1802258239625689E-2</v>
      </c>
      <c r="F3705" s="121">
        <f>_xll.xlShmInterpRateFwd($F$3&amp;T(CalculationTrigger),C3705,,5,C3706)</f>
        <v>1.1477760493301124E-2</v>
      </c>
      <c r="G3705" s="148">
        <f>_xll.xlShmInterpDisc($G$3&amp;T(CalculationTrigger),C3705)</f>
        <v>0.48449645087232046</v>
      </c>
      <c r="H3705" s="149">
        <f>_xll.xlShmInterpDisc($H$3&amp;T(CalculationTrigger),C3705)</f>
        <v>0.48614151586572485</v>
      </c>
      <c r="I3705" s="150">
        <f>_xll.xlShmInterpDisc($I$3&amp;T(CalculationTrigger),C3705)</f>
        <v>0.49510341829518401</v>
      </c>
      <c r="J3705" s="157">
        <f t="shared" si="171"/>
        <v>6.3033730791970725E-5</v>
      </c>
      <c r="K3705" s="158">
        <f t="shared" si="172"/>
        <v>0</v>
      </c>
      <c r="L3705" s="159">
        <f t="shared" si="173"/>
        <v>-3.3968914626474631E-4</v>
      </c>
    </row>
    <row r="3706" spans="2:12" x14ac:dyDescent="0.2">
      <c r="B3706" s="112" t="s">
        <v>2</v>
      </c>
      <c r="C3706" s="113">
        <f>_xll.qlCalendarAdvance("TARGET",C3705,B3706,"mf")</f>
        <v>62463</v>
      </c>
      <c r="D3706" s="120">
        <f>_xll.xlShmInterpRateFwd($D$3&amp;T(CalculationTrigger),C3706,,5,C3707)</f>
        <v>1.1863007974734224E-2</v>
      </c>
      <c r="E3706" s="120">
        <f>_xll.xlShmInterpRateFwd($E$3&amp;T(CalculationTrigger),C3706,,5,C3707)</f>
        <v>1.1803090036124437E-2</v>
      </c>
      <c r="F3706" s="121">
        <f>_xll.xlShmInterpRateFwd($F$3&amp;T(CalculationTrigger),C3706,,5,C3707)</f>
        <v>1.1478663253593917E-2</v>
      </c>
      <c r="G3706" s="148">
        <f>_xll.xlShmInterpDisc($G$3&amp;T(CalculationTrigger),C3706)</f>
        <v>0.48438625587275308</v>
      </c>
      <c r="H3706" s="149">
        <f>_xll.xlShmInterpDisc($H$3&amp;T(CalculationTrigger),C3706)</f>
        <v>0.48603150522090161</v>
      </c>
      <c r="I3706" s="150">
        <f>_xll.xlShmInterpDisc($I$3&amp;T(CalculationTrigger),C3706)</f>
        <v>0.49499445940489928</v>
      </c>
      <c r="J3706" s="157">
        <f t="shared" si="171"/>
        <v>6.3032620308172831E-5</v>
      </c>
      <c r="K3706" s="158">
        <f t="shared" si="172"/>
        <v>0</v>
      </c>
      <c r="L3706" s="159">
        <f t="shared" si="173"/>
        <v>-3.3968370461683365E-4</v>
      </c>
    </row>
    <row r="3707" spans="2:12" x14ac:dyDescent="0.2">
      <c r="B3707" s="112" t="s">
        <v>2</v>
      </c>
      <c r="C3707" s="113">
        <f>_xll.qlCalendarAdvance("TARGET",C3706,B3707,"mf")</f>
        <v>62470</v>
      </c>
      <c r="D3707" s="120">
        <f>_xll.xlShmInterpRateFwd($D$3&amp;T(CalculationTrigger),C3707,,5,C3708)</f>
        <v>1.1863821352882593E-2</v>
      </c>
      <c r="E3707" s="120">
        <f>_xll.xlShmInterpRateFwd($E$3&amp;T(CalculationTrigger),C3707,,5,C3708)</f>
        <v>1.1803917871636158E-2</v>
      </c>
      <c r="F3707" s="121">
        <f>_xll.xlShmInterpRateFwd($F$3&amp;T(CalculationTrigger),C3707,,5,C3708)</f>
        <v>1.1479561932767023E-2</v>
      </c>
      <c r="G3707" s="148">
        <f>_xll.xlShmInterpDisc($G$3&amp;T(CalculationTrigger),C3707)</f>
        <v>0.48427607834712066</v>
      </c>
      <c r="H3707" s="149">
        <f>_xll.xlShmInterpDisc($H$3&amp;T(CalculationTrigger),C3707)</f>
        <v>0.4859215117209747</v>
      </c>
      <c r="I3707" s="150">
        <f>_xll.xlShmInterpDisc($I$3&amp;T(CalculationTrigger),C3707)</f>
        <v>0.49488551592735169</v>
      </c>
      <c r="J3707" s="157">
        <f t="shared" si="171"/>
        <v>6.3031505455678018E-5</v>
      </c>
      <c r="K3707" s="158">
        <f t="shared" si="172"/>
        <v>0</v>
      </c>
      <c r="L3707" s="159">
        <f t="shared" si="173"/>
        <v>-3.3967824156120495E-4</v>
      </c>
    </row>
    <row r="3708" spans="2:12" x14ac:dyDescent="0.2">
      <c r="B3708" s="112" t="s">
        <v>2</v>
      </c>
      <c r="C3708" s="113">
        <f>_xll.qlCalendarAdvance("TARGET",C3707,B3708,"mf")</f>
        <v>62477</v>
      </c>
      <c r="D3708" s="120">
        <f>_xll.xlShmInterpRateFwd($D$3&amp;T(CalculationTrigger),C3708,,5,C3709)</f>
        <v>1.1864630785972184E-2</v>
      </c>
      <c r="E3708" s="120">
        <f>_xll.xlShmInterpRateFwd($E$3&amp;T(CalculationTrigger),C3708,,5,C3709)</f>
        <v>1.1804741737525137E-2</v>
      </c>
      <c r="F3708" s="121">
        <f>_xll.xlShmInterpRateFwd($F$3&amp;T(CalculationTrigger),C3708,,5,C3709)</f>
        <v>1.1480456521947336E-2</v>
      </c>
      <c r="G3708" s="148">
        <f>_xll.xlShmInterpDisc($G$3&amp;T(CalculationTrigger),C3708)</f>
        <v>0.48416591833144484</v>
      </c>
      <c r="H3708" s="149">
        <f>_xll.xlShmInterpDisc($H$3&amp;T(CalculationTrigger),C3708)</f>
        <v>0.48581153540246813</v>
      </c>
      <c r="I3708" s="150">
        <f>_xll.xlShmInterpDisc($I$3&amp;T(CalculationTrigger),C3708)</f>
        <v>0.49477658790163692</v>
      </c>
      <c r="J3708" s="157">
        <f t="shared" si="171"/>
        <v>6.3030386247884735E-5</v>
      </c>
      <c r="K3708" s="158">
        <f t="shared" si="172"/>
        <v>0</v>
      </c>
      <c r="L3708" s="159">
        <f t="shared" si="173"/>
        <v>-3.3967275716353739E-4</v>
      </c>
    </row>
    <row r="3709" spans="2:12" x14ac:dyDescent="0.2">
      <c r="B3709" s="112" t="s">
        <v>2</v>
      </c>
      <c r="C3709" s="113">
        <f>_xll.qlCalendarAdvance("TARGET",C3708,B3709,"mf")</f>
        <v>62484</v>
      </c>
      <c r="D3709" s="120">
        <f>_xll.xlShmInterpRateFwd($D$3&amp;T(CalculationTrigger),C3709,,5,C3710)</f>
        <v>1.1865436265361479E-2</v>
      </c>
      <c r="E3709" s="120">
        <f>_xll.xlShmInterpRateFwd($E$3&amp;T(CalculationTrigger),C3709,,5,C3710)</f>
        <v>1.1805561625086156E-2</v>
      </c>
      <c r="F3709" s="121">
        <f>_xll.xlShmInterpRateFwd($F$3&amp;T(CalculationTrigger),C3709,,5,C3710)</f>
        <v>1.148134701219225E-2</v>
      </c>
      <c r="G3709" s="148">
        <f>_xll.xlShmInterpDisc($G$3&amp;T(CalculationTrigger),C3709)</f>
        <v>0.48405577586179299</v>
      </c>
      <c r="H3709" s="149">
        <f>_xll.xlShmInterpDisc($H$3&amp;T(CalculationTrigger),C3709)</f>
        <v>0.48570157630195232</v>
      </c>
      <c r="I3709" s="150">
        <f>_xll.xlShmInterpDisc($I$3&amp;T(CalculationTrigger),C3709)</f>
        <v>0.49466767536689982</v>
      </c>
      <c r="J3709" s="157">
        <f t="shared" si="171"/>
        <v>6.3029262698195129E-5</v>
      </c>
      <c r="K3709" s="158">
        <f t="shared" si="172"/>
        <v>0</v>
      </c>
      <c r="L3709" s="159">
        <f t="shared" si="173"/>
        <v>-3.396672514894942E-4</v>
      </c>
    </row>
    <row r="3710" spans="2:12" x14ac:dyDescent="0.2">
      <c r="B3710" s="112" t="s">
        <v>2</v>
      </c>
      <c r="C3710" s="113">
        <f>_xll.qlCalendarAdvance("TARGET",C3709,B3710,"mf")</f>
        <v>62491</v>
      </c>
      <c r="D3710" s="120">
        <f>_xll.xlShmInterpRateFwd($D$3&amp;T(CalculationTrigger),C3710,,5,C3711)</f>
        <v>1.1866237782478462E-2</v>
      </c>
      <c r="E3710" s="120">
        <f>_xll.xlShmInterpRateFwd($E$3&amp;T(CalculationTrigger),C3710,,5,C3711)</f>
        <v>1.1806377525718255E-2</v>
      </c>
      <c r="F3710" s="121">
        <f>_xll.xlShmInterpRateFwd($F$3&amp;T(CalculationTrigger),C3710,,5,C3711)</f>
        <v>1.1482233394611288E-2</v>
      </c>
      <c r="G3710" s="148">
        <f>_xll.xlShmInterpDisc($G$3&amp;T(CalculationTrigger),C3710)</f>
        <v>0.48394565097427866</v>
      </c>
      <c r="H3710" s="149">
        <f>_xll.xlShmInterpDisc($H$3&amp;T(CalculationTrigger),C3710)</f>
        <v>0.48559163445604442</v>
      </c>
      <c r="I3710" s="150">
        <f>_xll.xlShmInterpDisc($I$3&amp;T(CalculationTrigger),C3710)</f>
        <v>0.49455877836233508</v>
      </c>
      <c r="J3710" s="157">
        <f t="shared" si="171"/>
        <v>6.302813482001097E-5</v>
      </c>
      <c r="K3710" s="158">
        <f t="shared" si="172"/>
        <v>0</v>
      </c>
      <c r="L3710" s="159">
        <f t="shared" si="173"/>
        <v>-3.3966172460474128E-4</v>
      </c>
    </row>
    <row r="3711" spans="2:12" x14ac:dyDescent="0.2">
      <c r="B3711" s="112" t="s">
        <v>2</v>
      </c>
      <c r="C3711" s="113">
        <f>_xll.qlCalendarAdvance("TARGET",C3710,B3711,"mf")</f>
        <v>62498</v>
      </c>
      <c r="D3711" s="120">
        <f>_xll.xlShmInterpRateFwd($D$3&amp;T(CalculationTrigger),C3711,,5,C3712)</f>
        <v>1.1867035328675828E-2</v>
      </c>
      <c r="E3711" s="120">
        <f>_xll.xlShmInterpRateFwd($E$3&amp;T(CalculationTrigger),C3711,,5,C3712)</f>
        <v>1.1807189430698847E-2</v>
      </c>
      <c r="F3711" s="121">
        <f>_xll.xlShmInterpRateFwd($F$3&amp;T(CalculationTrigger),C3711,,5,C3712)</f>
        <v>1.148311566019814E-2</v>
      </c>
      <c r="G3711" s="148">
        <f>_xll.xlShmInterpDisc($G$3&amp;T(CalculationTrigger),C3711)</f>
        <v>0.48383554370506077</v>
      </c>
      <c r="H3711" s="149">
        <f>_xll.xlShmInterpDisc($H$3&amp;T(CalculationTrigger),C3711)</f>
        <v>0.48548170990140743</v>
      </c>
      <c r="I3711" s="150">
        <f>_xll.xlShmInterpDisc($I$3&amp;T(CalculationTrigger),C3711)</f>
        <v>0.49444989692718655</v>
      </c>
      <c r="J3711" s="157">
        <f t="shared" si="171"/>
        <v>6.3027002626731479E-5</v>
      </c>
      <c r="K3711" s="158">
        <f t="shared" si="172"/>
        <v>0</v>
      </c>
      <c r="L3711" s="159">
        <f t="shared" si="173"/>
        <v>-3.3965617657494691E-4</v>
      </c>
    </row>
    <row r="3712" spans="2:12" x14ac:dyDescent="0.2">
      <c r="B3712" s="112" t="s">
        <v>2</v>
      </c>
      <c r="C3712" s="113">
        <f>_xll.qlCalendarAdvance("TARGET",C3711,B3712,"mf")</f>
        <v>62505</v>
      </c>
      <c r="D3712" s="120">
        <f>_xll.xlShmInterpRateFwd($D$3&amp;T(CalculationTrigger),C3712,,5,C3713)</f>
        <v>1.186782889537577E-2</v>
      </c>
      <c r="E3712" s="120">
        <f>_xll.xlShmInterpRateFwd($E$3&amp;T(CalculationTrigger),C3712,,5,C3713)</f>
        <v>1.1807997331403803E-2</v>
      </c>
      <c r="F3712" s="121">
        <f>_xll.xlShmInterpRateFwd($F$3&amp;T(CalculationTrigger),C3712,,5,C3713)</f>
        <v>1.1483993800102864E-2</v>
      </c>
      <c r="G3712" s="148">
        <f>_xll.xlShmInterpDisc($G$3&amp;T(CalculationTrigger),C3712)</f>
        <v>0.48372545409034434</v>
      </c>
      <c r="H3712" s="149">
        <f>_xll.xlShmInterpDisc($H$3&amp;T(CalculationTrigger),C3712)</f>
        <v>0.48537180267475127</v>
      </c>
      <c r="I3712" s="150">
        <f>_xll.xlShmInterpDisc($I$3&amp;T(CalculationTrigger),C3712)</f>
        <v>0.49434103110074823</v>
      </c>
      <c r="J3712" s="157">
        <f t="shared" si="171"/>
        <v>6.302586613175963E-5</v>
      </c>
      <c r="K3712" s="158">
        <f t="shared" si="172"/>
        <v>0</v>
      </c>
      <c r="L3712" s="159">
        <f t="shared" si="173"/>
        <v>-3.3965060746578182E-4</v>
      </c>
    </row>
    <row r="3713" spans="2:12" x14ac:dyDescent="0.2">
      <c r="B3713" s="112" t="s">
        <v>2</v>
      </c>
      <c r="C3713" s="113">
        <f>_xll.qlCalendarAdvance("TARGET",C3712,B3713,"mf")</f>
        <v>62512</v>
      </c>
      <c r="D3713" s="120">
        <f>_xll.xlShmInterpRateFwd($D$3&amp;T(CalculationTrigger),C3713,,5,C3714)</f>
        <v>1.1868618473959942E-2</v>
      </c>
      <c r="E3713" s="120">
        <f>_xll.xlShmInterpRateFwd($E$3&amp;T(CalculationTrigger),C3713,,5,C3714)</f>
        <v>1.180880121915108E-2</v>
      </c>
      <c r="F3713" s="121">
        <f>_xll.xlShmInterpRateFwd($F$3&amp;T(CalculationTrigger),C3713,,5,C3714)</f>
        <v>1.1484867805377072E-2</v>
      </c>
      <c r="G3713" s="148">
        <f>_xll.xlShmInterpDisc($G$3&amp;T(CalculationTrigger),C3713)</f>
        <v>0.48361538216637978</v>
      </c>
      <c r="H3713" s="149">
        <f>_xll.xlShmInterpDisc($H$3&amp;T(CalculationTrigger),C3713)</f>
        <v>0.4852619128128316</v>
      </c>
      <c r="I3713" s="150">
        <f>_xll.xlShmInterpDisc($I$3&amp;T(CalculationTrigger),C3713)</f>
        <v>0.49423218092236282</v>
      </c>
      <c r="J3713" s="157">
        <f t="shared" si="171"/>
        <v>6.3024725348493805E-5</v>
      </c>
      <c r="K3713" s="158">
        <f t="shared" si="172"/>
        <v>0</v>
      </c>
      <c r="L3713" s="159">
        <f t="shared" si="173"/>
        <v>-3.396450173429151E-4</v>
      </c>
    </row>
    <row r="3714" spans="2:12" x14ac:dyDescent="0.2">
      <c r="B3714" s="112" t="s">
        <v>2</v>
      </c>
      <c r="C3714" s="113">
        <f>_xll.qlCalendarAdvance("TARGET",C3713,B3714,"mf")</f>
        <v>62519</v>
      </c>
      <c r="D3714" s="120">
        <f>_xll.xlShmInterpRateFwd($D$3&amp;T(CalculationTrigger),C3714,,5,C3715)</f>
        <v>1.1869404055821578E-2</v>
      </c>
      <c r="E3714" s="120">
        <f>_xll.xlShmInterpRateFwd($E$3&amp;T(CalculationTrigger),C3714,,5,C3715)</f>
        <v>1.1809601085299172E-2</v>
      </c>
      <c r="F3714" s="121">
        <f>_xll.xlShmInterpRateFwd($F$3&amp;T(CalculationTrigger),C3714,,5,C3715)</f>
        <v>1.1485737667095533E-2</v>
      </c>
      <c r="G3714" s="148">
        <f>_xll.xlShmInterpDisc($G$3&amp;T(CalculationTrigger),C3714)</f>
        <v>0.48350532796946316</v>
      </c>
      <c r="H3714" s="149">
        <f>_xll.xlShmInterpDisc($H$3&amp;T(CalculationTrigger),C3714)</f>
        <v>0.48515204035245046</v>
      </c>
      <c r="I3714" s="150">
        <f>_xll.xlShmInterpDisc($I$3&amp;T(CalculationTrigger),C3714)</f>
        <v>0.49412334643142253</v>
      </c>
      <c r="J3714" s="157">
        <f t="shared" si="171"/>
        <v>6.3023580290338157E-5</v>
      </c>
      <c r="K3714" s="158">
        <f t="shared" si="172"/>
        <v>0</v>
      </c>
      <c r="L3714" s="159">
        <f t="shared" si="173"/>
        <v>-3.3963940627201026E-4</v>
      </c>
    </row>
    <row r="3715" spans="2:12" x14ac:dyDescent="0.2">
      <c r="B3715" s="112" t="s">
        <v>2</v>
      </c>
      <c r="C3715" s="113">
        <f>_xll.qlCalendarAdvance("TARGET",C3714,B3715,"mf")</f>
        <v>62526</v>
      </c>
      <c r="D3715" s="120">
        <f>_xll.xlShmInterpRateFwd($D$3&amp;T(CalculationTrigger),C3715,,5,C3716)</f>
        <v>1.1870185632330752E-2</v>
      </c>
      <c r="E3715" s="120">
        <f>_xll.xlShmInterpRateFwd($E$3&amp;T(CalculationTrigger),C3715,,5,C3716)</f>
        <v>1.1810396921154457E-2</v>
      </c>
      <c r="F3715" s="121">
        <f>_xll.xlShmInterpRateFwd($F$3&amp;T(CalculationTrigger),C3715,,5,C3716)</f>
        <v>1.1486603376333024E-2</v>
      </c>
      <c r="G3715" s="148">
        <f>_xll.xlShmInterpDisc($G$3&amp;T(CalculationTrigger),C3715)</f>
        <v>0.48339529153593591</v>
      </c>
      <c r="H3715" s="149">
        <f>_xll.xlShmInterpDisc($H$3&amp;T(CalculationTrigger),C3715)</f>
        <v>0.48504218533045579</v>
      </c>
      <c r="I3715" s="150">
        <f>_xll.xlShmInterpDisc($I$3&amp;T(CalculationTrigger),C3715)</f>
        <v>0.4940145276673687</v>
      </c>
      <c r="J3715" s="157">
        <f t="shared" si="171"/>
        <v>6.3022430970690254E-5</v>
      </c>
      <c r="K3715" s="158">
        <f t="shared" si="172"/>
        <v>0</v>
      </c>
      <c r="L3715" s="159">
        <f t="shared" si="173"/>
        <v>-3.3963377431873732E-4</v>
      </c>
    </row>
    <row r="3716" spans="2:12" x14ac:dyDescent="0.2">
      <c r="B3716" s="112" t="s">
        <v>2</v>
      </c>
      <c r="C3716" s="113">
        <f>_xll.qlCalendarAdvance("TARGET",C3715,B3716,"mf")</f>
        <v>62533</v>
      </c>
      <c r="D3716" s="120">
        <f>_xll.xlShmInterpRateFwd($D$3&amp;T(CalculationTrigger),C3716,,5,C3717)</f>
        <v>1.1870963194892285E-2</v>
      </c>
      <c r="E3716" s="120">
        <f>_xll.xlShmInterpRateFwd($E$3&amp;T(CalculationTrigger),C3716,,5,C3717)</f>
        <v>1.181118871806964E-2</v>
      </c>
      <c r="F3716" s="121">
        <f>_xll.xlShmInterpRateFwd($F$3&amp;T(CalculationTrigger),C3716,,5,C3717)</f>
        <v>1.1487464924129573E-2</v>
      </c>
      <c r="G3716" s="148">
        <f>_xll.xlShmInterpDisc($G$3&amp;T(CalculationTrigger),C3716)</f>
        <v>0.48328527290218509</v>
      </c>
      <c r="H3716" s="149">
        <f>_xll.xlShmInterpDisc($H$3&amp;T(CalculationTrigger),C3716)</f>
        <v>0.48493234778374172</v>
      </c>
      <c r="I3716" s="150">
        <f>_xll.xlShmInterpDisc($I$3&amp;T(CalculationTrigger),C3716)</f>
        <v>0.49390572466969179</v>
      </c>
      <c r="J3716" s="157">
        <f t="shared" si="171"/>
        <v>6.3021277402955429E-5</v>
      </c>
      <c r="K3716" s="158">
        <f t="shared" si="172"/>
        <v>0</v>
      </c>
      <c r="L3716" s="159">
        <f t="shared" si="173"/>
        <v>-3.3962812154876061E-4</v>
      </c>
    </row>
    <row r="3717" spans="2:12" x14ac:dyDescent="0.2">
      <c r="B3717" s="112" t="s">
        <v>2</v>
      </c>
      <c r="C3717" s="113">
        <f>_xll.qlCalendarAdvance("TARGET",C3716,B3717,"mf")</f>
        <v>62540</v>
      </c>
      <c r="D3717" s="120">
        <f>_xll.xlShmInterpRateFwd($D$3&amp;T(CalculationTrigger),C3717,,5,C3718)</f>
        <v>1.1871736734905207E-2</v>
      </c>
      <c r="E3717" s="120">
        <f>_xll.xlShmInterpRateFwd($E$3&amp;T(CalculationTrigger),C3717,,5,C3718)</f>
        <v>1.1811976467391641E-2</v>
      </c>
      <c r="F3717" s="121">
        <f>_xll.xlShmInterpRateFwd($F$3&amp;T(CalculationTrigger),C3717,,5,C3718)</f>
        <v>1.1488322301623661E-2</v>
      </c>
      <c r="G3717" s="148">
        <f>_xll.xlShmInterpDisc($G$3&amp;T(CalculationTrigger),C3717)</f>
        <v>0.48317527210464301</v>
      </c>
      <c r="H3717" s="149">
        <f>_xll.xlShmInterpDisc($H$3&amp;T(CalculationTrigger),C3717)</f>
        <v>0.48482252774924822</v>
      </c>
      <c r="I3717" s="150">
        <f>_xll.xlShmInterpDisc($I$3&amp;T(CalculationTrigger),C3717)</f>
        <v>0.49379693747793169</v>
      </c>
      <c r="J3717" s="157">
        <f t="shared" ref="J3717:J3780" si="174">-365*LN(G3717/$H3717)/($C3717-$C$4)</f>
        <v>6.3020119600528364E-5</v>
      </c>
      <c r="K3717" s="158">
        <f t="shared" ref="K3717:K3780" si="175">-365*LN(H3717/$H3717)/($C3717-$C$4)</f>
        <v>0</v>
      </c>
      <c r="L3717" s="159">
        <f t="shared" ref="L3717:L3780" si="176">-365*LN(I3717/$H3717)/($C3717-$C$4)</f>
        <v>-3.3962244802775491E-4</v>
      </c>
    </row>
    <row r="3718" spans="2:12" x14ac:dyDescent="0.2">
      <c r="B3718" s="112" t="s">
        <v>2</v>
      </c>
      <c r="C3718" s="113">
        <f>_xll.qlCalendarAdvance("TARGET",C3717,B3718,"mf")</f>
        <v>62547</v>
      </c>
      <c r="D3718" s="120">
        <f>_xll.xlShmInterpRateFwd($D$3&amp;T(CalculationTrigger),C3718,,5,C3719)</f>
        <v>1.1872506243756969E-2</v>
      </c>
      <c r="E3718" s="120">
        <f>_xll.xlShmInterpRateFwd($E$3&amp;T(CalculationTrigger),C3718,,5,C3719)</f>
        <v>1.1812760160444212E-2</v>
      </c>
      <c r="F3718" s="121">
        <f>_xll.xlShmInterpRateFwd($F$3&amp;T(CalculationTrigger),C3718,,5,C3719)</f>
        <v>1.1489175499843733E-2</v>
      </c>
      <c r="G3718" s="148">
        <f>_xll.xlShmInterpDisc($G$3&amp;T(CalculationTrigger),C3718)</f>
        <v>0.48306528917978714</v>
      </c>
      <c r="H3718" s="149">
        <f>_xll.xlShmInterpDisc($H$3&amp;T(CalculationTrigger),C3718)</f>
        <v>0.48471272526396098</v>
      </c>
      <c r="I3718" s="150">
        <f>_xll.xlShmInterpDisc($I$3&amp;T(CalculationTrigger),C3718)</f>
        <v>0.49368816613167654</v>
      </c>
      <c r="J3718" s="157">
        <f t="shared" si="174"/>
        <v>6.3018957576813537E-5</v>
      </c>
      <c r="K3718" s="158">
        <f t="shared" si="175"/>
        <v>0</v>
      </c>
      <c r="L3718" s="159">
        <f t="shared" si="176"/>
        <v>-3.3961675382138129E-4</v>
      </c>
    </row>
    <row r="3719" spans="2:12" x14ac:dyDescent="0.2">
      <c r="B3719" s="112" t="s">
        <v>2</v>
      </c>
      <c r="C3719" s="113">
        <f>_xll.qlCalendarAdvance("TARGET",C3718,B3719,"mf")</f>
        <v>62554</v>
      </c>
      <c r="D3719" s="120">
        <f>_xll.xlShmInterpRateFwd($D$3&amp;T(CalculationTrigger),C3719,,5,C3720)</f>
        <v>1.1873271712829227E-2</v>
      </c>
      <c r="E3719" s="120">
        <f>_xll.xlShmInterpRateFwd($E$3&amp;T(CalculationTrigger),C3719,,5,C3720)</f>
        <v>1.1813539788568476E-2</v>
      </c>
      <c r="F3719" s="121">
        <f>_xll.xlShmInterpRateFwd($F$3&amp;T(CalculationTrigger),C3719,,5,C3720)</f>
        <v>1.1490024509858776E-2</v>
      </c>
      <c r="G3719" s="148">
        <f>_xll.xlShmInterpDisc($G$3&amp;T(CalculationTrigger),C3719)</f>
        <v>0.48295532416414011</v>
      </c>
      <c r="H3719" s="149">
        <f>_xll.xlShmInterpDisc($H$3&amp;T(CalculationTrigger),C3719)</f>
        <v>0.48460294036491158</v>
      </c>
      <c r="I3719" s="150">
        <f>_xll.xlShmInterpDisc($I$3&amp;T(CalculationTrigger),C3719)</f>
        <v>0.49357941067056388</v>
      </c>
      <c r="J3719" s="157">
        <f t="shared" si="174"/>
        <v>6.3017791345213001E-5</v>
      </c>
      <c r="K3719" s="158">
        <f t="shared" si="175"/>
        <v>0</v>
      </c>
      <c r="L3719" s="159">
        <f t="shared" si="176"/>
        <v>-3.3961103899531156E-4</v>
      </c>
    </row>
    <row r="3720" spans="2:12" x14ac:dyDescent="0.2">
      <c r="B3720" s="112" t="s">
        <v>2</v>
      </c>
      <c r="C3720" s="113">
        <f>_xll.qlCalendarAdvance("TARGET",C3719,B3720,"mf")</f>
        <v>62561</v>
      </c>
      <c r="D3720" s="120">
        <f>_xll.xlShmInterpRateFwd($D$3&amp;T(CalculationTrigger),C3720,,5,C3721)</f>
        <v>1.1874280443647177E-2</v>
      </c>
      <c r="E3720" s="120">
        <f>_xll.xlShmInterpRateFwd($E$3&amp;T(CalculationTrigger),C3720,,5,C3721)</f>
        <v>1.1814561723878987E-2</v>
      </c>
      <c r="F3720" s="121">
        <f>_xll.xlShmInterpRateFwd($F$3&amp;T(CalculationTrigger),C3720,,5,C3721)</f>
        <v>1.1491110319405548E-2</v>
      </c>
      <c r="G3720" s="148">
        <f>_xll.xlShmInterpDisc($G$3&amp;T(CalculationTrigger),C3720)</f>
        <v>0.48284537709426978</v>
      </c>
      <c r="H3720" s="149">
        <f>_xll.xlShmInterpDisc($H$3&amp;T(CalculationTrigger),C3720)</f>
        <v>0.48449317308917722</v>
      </c>
      <c r="I3720" s="150">
        <f>_xll.xlShmInterpDisc($I$3&amp;T(CalculationTrigger),C3720)</f>
        <v>0.49347067113428</v>
      </c>
      <c r="J3720" s="157">
        <f t="shared" si="174"/>
        <v>6.301662091912629E-5</v>
      </c>
      <c r="K3720" s="158">
        <f t="shared" si="175"/>
        <v>0</v>
      </c>
      <c r="L3720" s="159">
        <f t="shared" si="176"/>
        <v>-3.3960530361521558E-4</v>
      </c>
    </row>
    <row r="3721" spans="2:12" x14ac:dyDescent="0.2">
      <c r="B3721" s="112" t="s">
        <v>2</v>
      </c>
      <c r="C3721" s="113">
        <f>_xll.qlCalendarAdvance("TARGET",C3720,B3721,"mf")</f>
        <v>62569</v>
      </c>
      <c r="D3721" s="120">
        <f>_xll.xlShmInterpRateFwd($D$3&amp;T(CalculationTrigger),C3721,,5,C3722)</f>
        <v>1.1874898360358245E-2</v>
      </c>
      <c r="E3721" s="120">
        <f>_xll.xlShmInterpRateFwd($E$3&amp;T(CalculationTrigger),C3721,,5,C3722)</f>
        <v>1.1815196691961601E-2</v>
      </c>
      <c r="F3721" s="121">
        <f>_xll.xlShmInterpRateFwd($F$3&amp;T(CalculationTrigger),C3721,,5,C3722)</f>
        <v>1.1491829672513691E-2</v>
      </c>
      <c r="G3721" s="148">
        <f>_xll.xlShmInterpDisc($G$3&amp;T(CalculationTrigger),C3721)</f>
        <v>0.48271974532152162</v>
      </c>
      <c r="H3721" s="149">
        <f>_xll.xlShmInterpDisc($H$3&amp;T(CalculationTrigger),C3721)</f>
        <v>0.48436774640124486</v>
      </c>
      <c r="I3721" s="150">
        <f>_xll.xlShmInterpDisc($I$3&amp;T(CalculationTrigger),C3721)</f>
        <v>0.4933464169292911</v>
      </c>
      <c r="J3721" s="157">
        <f t="shared" si="174"/>
        <v>6.3015278170398288E-5</v>
      </c>
      <c r="K3721" s="158">
        <f t="shared" si="175"/>
        <v>0</v>
      </c>
      <c r="L3721" s="159">
        <f t="shared" si="176"/>
        <v>-3.3959872381114116E-4</v>
      </c>
    </row>
    <row r="3722" spans="2:12" x14ac:dyDescent="0.2">
      <c r="B3722" s="112" t="s">
        <v>2</v>
      </c>
      <c r="C3722" s="113">
        <f>_xll.qlCalendarAdvance("TARGET",C3721,B3722,"mf")</f>
        <v>62576</v>
      </c>
      <c r="D3722" s="120">
        <f>_xll.xlShmInterpRateFwd($D$3&amp;T(CalculationTrigger),C3722,,5,C3723)</f>
        <v>1.1875651076943217E-2</v>
      </c>
      <c r="E3722" s="120">
        <f>_xll.xlShmInterpRateFwd($E$3&amp;T(CalculationTrigger),C3722,,5,C3723)</f>
        <v>1.1815963488197998E-2</v>
      </c>
      <c r="F3722" s="121">
        <f>_xll.xlShmInterpRateFwd($F$3&amp;T(CalculationTrigger),C3722,,5,C3723)</f>
        <v>1.1492665461567741E-2</v>
      </c>
      <c r="G3722" s="148">
        <f>_xll.xlShmInterpDisc($G$3&amp;T(CalculationTrigger),C3722)</f>
        <v>0.48260983683023262</v>
      </c>
      <c r="H3722" s="149">
        <f>_xll.xlShmInterpDisc($H$3&amp;T(CalculationTrigger),C3722)</f>
        <v>0.48425801701482069</v>
      </c>
      <c r="I3722" s="150">
        <f>_xll.xlShmInterpDisc($I$3&amp;T(CalculationTrigger),C3722)</f>
        <v>0.49323771165150337</v>
      </c>
      <c r="J3722" s="157">
        <f t="shared" si="174"/>
        <v>6.3014098801252678E-5</v>
      </c>
      <c r="K3722" s="158">
        <f t="shared" si="175"/>
        <v>0</v>
      </c>
      <c r="L3722" s="159">
        <f t="shared" si="176"/>
        <v>-3.3959294460781942E-4</v>
      </c>
    </row>
    <row r="3723" spans="2:12" x14ac:dyDescent="0.2">
      <c r="B3723" s="112" t="s">
        <v>2</v>
      </c>
      <c r="C3723" s="113">
        <f>_xll.qlCalendarAdvance("TARGET",C3722,B3723,"mf")</f>
        <v>62583</v>
      </c>
      <c r="D3723" s="120">
        <f>_xll.xlShmInterpRateFwd($D$3&amp;T(CalculationTrigger),C3723,,5,C3724)</f>
        <v>1.1876399718105361E-2</v>
      </c>
      <c r="E3723" s="120">
        <f>_xll.xlShmInterpRateFwd($E$3&amp;T(CalculationTrigger),C3723,,5,C3724)</f>
        <v>1.181672618361956E-2</v>
      </c>
      <c r="F3723" s="121">
        <f>_xll.xlShmInterpRateFwd($F$3&amp;T(CalculationTrigger),C3723,,5,C3724)</f>
        <v>1.1493497025459053E-2</v>
      </c>
      <c r="G3723" s="148">
        <f>_xll.xlShmInterpDisc($G$3&amp;T(CalculationTrigger),C3723)</f>
        <v>0.48249994639994048</v>
      </c>
      <c r="H3723" s="149">
        <f>_xll.xlShmInterpDisc($H$3&amp;T(CalculationTrigger),C3723)</f>
        <v>0.48414830536853642</v>
      </c>
      <c r="I3723" s="150">
        <f>_xll.xlShmInterpDisc($I$3&amp;T(CalculationTrigger),C3723)</f>
        <v>0.49312902242358903</v>
      </c>
      <c r="J3723" s="157">
        <f t="shared" si="174"/>
        <v>6.3012915279736536E-5</v>
      </c>
      <c r="K3723" s="158">
        <f t="shared" si="175"/>
        <v>0</v>
      </c>
      <c r="L3723" s="159">
        <f t="shared" si="176"/>
        <v>-3.3958714505685349E-4</v>
      </c>
    </row>
    <row r="3724" spans="2:12" x14ac:dyDescent="0.2">
      <c r="B3724" s="112" t="s">
        <v>2</v>
      </c>
      <c r="C3724" s="113">
        <f>_xll.qlCalendarAdvance("TARGET",C3723,B3724,"mf")</f>
        <v>62590</v>
      </c>
      <c r="D3724" s="120">
        <f>_xll.xlShmInterpRateFwd($D$3&amp;T(CalculationTrigger),C3724,,5,C3725)</f>
        <v>1.187714427519738E-2</v>
      </c>
      <c r="E3724" s="120">
        <f>_xll.xlShmInterpRateFwd($E$3&amp;T(CalculationTrigger),C3724,,5,C3725)</f>
        <v>1.1817484769561633E-2</v>
      </c>
      <c r="F3724" s="121">
        <f>_xll.xlShmInterpRateFwd($F$3&amp;T(CalculationTrigger),C3724,,5,C3725)</f>
        <v>1.1494324355268204E-2</v>
      </c>
      <c r="G3724" s="148">
        <f>_xll.xlShmInterpDisc($G$3&amp;T(CalculationTrigger),C3724)</f>
        <v>0.48239007406739887</v>
      </c>
      <c r="H3724" s="149">
        <f>_xll.xlShmInterpDisc($H$3&amp;T(CalculationTrigger),C3724)</f>
        <v>0.48403861149965771</v>
      </c>
      <c r="I3724" s="150">
        <f>_xll.xlShmInterpDisc($I$3&amp;T(CalculationTrigger),C3724)</f>
        <v>0.49302034928543553</v>
      </c>
      <c r="J3724" s="157">
        <f t="shared" si="174"/>
        <v>6.3011727619255277E-5</v>
      </c>
      <c r="K3724" s="158">
        <f t="shared" si="175"/>
        <v>0</v>
      </c>
      <c r="L3724" s="159">
        <f t="shared" si="176"/>
        <v>-3.3958132522390958E-4</v>
      </c>
    </row>
    <row r="3725" spans="2:12" x14ac:dyDescent="0.2">
      <c r="B3725" s="112" t="s">
        <v>2</v>
      </c>
      <c r="C3725" s="113">
        <f>_xll.qlCalendarAdvance("TARGET",C3724,B3725,"mf")</f>
        <v>62597</v>
      </c>
      <c r="D3725" s="120">
        <f>_xll.xlShmInterpRateFwd($D$3&amp;T(CalculationTrigger),C3725,,5,C3726)</f>
        <v>1.1877884739664647E-2</v>
      </c>
      <c r="E3725" s="120">
        <f>_xll.xlShmInterpRateFwd($E$3&amp;T(CalculationTrigger),C3725,,5,C3726)</f>
        <v>1.1818239237371134E-2</v>
      </c>
      <c r="F3725" s="121">
        <f>_xll.xlShmInterpRateFwd($F$3&amp;T(CalculationTrigger),C3725,,5,C3726)</f>
        <v>1.1495147442064178E-2</v>
      </c>
      <c r="G3725" s="148">
        <f>_xll.xlShmInterpDisc($G$3&amp;T(CalculationTrigger),C3725)</f>
        <v>0.48228021986940645</v>
      </c>
      <c r="H3725" s="149">
        <f>_xll.xlShmInterpDisc($H$3&amp;T(CalculationTrigger),C3725)</f>
        <v>0.48392893544549542</v>
      </c>
      <c r="I3725" s="150">
        <f>_xll.xlShmInterpDisc($I$3&amp;T(CalculationTrigger),C3725)</f>
        <v>0.49291169227697867</v>
      </c>
      <c r="J3725" s="157">
        <f t="shared" si="174"/>
        <v>6.3010535833203635E-5</v>
      </c>
      <c r="K3725" s="158">
        <f t="shared" si="175"/>
        <v>0</v>
      </c>
      <c r="L3725" s="159">
        <f t="shared" si="176"/>
        <v>-3.3957548517465642E-4</v>
      </c>
    </row>
    <row r="3726" spans="2:12" x14ac:dyDescent="0.2">
      <c r="B3726" s="112" t="s">
        <v>2</v>
      </c>
      <c r="C3726" s="113">
        <f>_xll.qlCalendarAdvance("TARGET",C3725,B3726,"mf")</f>
        <v>62604</v>
      </c>
      <c r="D3726" s="120">
        <f>_xll.xlShmInterpRateFwd($D$3&amp;T(CalculationTrigger),C3726,,5,C3727)</f>
        <v>1.1878621102819328E-2</v>
      </c>
      <c r="E3726" s="120">
        <f>_xll.xlShmInterpRateFwd($E$3&amp;T(CalculationTrigger),C3726,,5,C3727)</f>
        <v>1.1818989578360244E-2</v>
      </c>
      <c r="F3726" s="121">
        <f>_xll.xlShmInterpRateFwd($F$3&amp;T(CalculationTrigger),C3726,,5,C3727)</f>
        <v>1.149596627691018E-2</v>
      </c>
      <c r="G3726" s="148">
        <f>_xll.xlShmInterpDisc($G$3&amp;T(CalculationTrigger),C3726)</f>
        <v>0.48217038384280603</v>
      </c>
      <c r="H3726" s="149">
        <f>_xll.xlShmInterpDisc($H$3&amp;T(CalculationTrigger),C3726)</f>
        <v>0.48381927724340557</v>
      </c>
      <c r="I3726" s="150">
        <f>_xll.xlShmInterpDisc($I$3&amp;T(CalculationTrigger),C3726)</f>
        <v>0.49280305143820258</v>
      </c>
      <c r="J3726" s="157">
        <f t="shared" si="174"/>
        <v>6.3009339934988286E-5</v>
      </c>
      <c r="K3726" s="158">
        <f t="shared" si="175"/>
        <v>0</v>
      </c>
      <c r="L3726" s="159">
        <f t="shared" si="176"/>
        <v>-3.3956962497476081E-4</v>
      </c>
    </row>
    <row r="3727" spans="2:12" x14ac:dyDescent="0.2">
      <c r="B3727" s="112" t="s">
        <v>2</v>
      </c>
      <c r="C3727" s="113">
        <f>_xll.qlCalendarAdvance("TARGET",C3726,B3727,"mf")</f>
        <v>62611</v>
      </c>
      <c r="D3727" s="120">
        <f>_xll.xlShmInterpRateFwd($D$3&amp;T(CalculationTrigger),C3727,,5,C3728)</f>
        <v>1.1879353356129963E-2</v>
      </c>
      <c r="E3727" s="120">
        <f>_xll.xlShmInterpRateFwd($E$3&amp;T(CalculationTrigger),C3727,,5,C3728)</f>
        <v>1.181973578388747E-2</v>
      </c>
      <c r="F3727" s="121">
        <f>_xll.xlShmInterpRateFwd($F$3&amp;T(CalculationTrigger),C3727,,5,C3728)</f>
        <v>1.1496780850881001E-2</v>
      </c>
      <c r="G3727" s="148">
        <f>_xll.xlShmInterpDisc($G$3&amp;T(CalculationTrigger),C3727)</f>
        <v>0.48206056602448571</v>
      </c>
      <c r="H3727" s="149">
        <f>_xll.xlShmInterpDisc($H$3&amp;T(CalculationTrigger),C3727)</f>
        <v>0.4837096369307895</v>
      </c>
      <c r="I3727" s="150">
        <f>_xll.xlShmInterpDisc($I$3&amp;T(CalculationTrigger),C3727)</f>
        <v>0.49269442680913972</v>
      </c>
      <c r="J3727" s="157">
        <f t="shared" si="174"/>
        <v>6.3008139938005103E-5</v>
      </c>
      <c r="K3727" s="158">
        <f t="shared" si="175"/>
        <v>0</v>
      </c>
      <c r="L3727" s="159">
        <f t="shared" si="176"/>
        <v>-3.3956374468989235E-4</v>
      </c>
    </row>
    <row r="3728" spans="2:12" x14ac:dyDescent="0.2">
      <c r="B3728" s="112" t="s">
        <v>2</v>
      </c>
      <c r="C3728" s="113">
        <f>_xll.qlCalendarAdvance("TARGET",C3727,B3728,"mf")</f>
        <v>62618</v>
      </c>
      <c r="D3728" s="120">
        <f>_xll.xlShmInterpRateFwd($D$3&amp;T(CalculationTrigger),C3728,,5,C3729)</f>
        <v>1.1880081490931879E-2</v>
      </c>
      <c r="E3728" s="120">
        <f>_xll.xlShmInterpRateFwd($E$3&amp;T(CalculationTrigger),C3728,,5,C3729)</f>
        <v>1.1820477845276574E-2</v>
      </c>
      <c r="F3728" s="121">
        <f>_xll.xlShmInterpRateFwd($F$3&amp;T(CalculationTrigger),C3728,,5,C3729)</f>
        <v>1.1497591155086166E-2</v>
      </c>
      <c r="G3728" s="148">
        <f>_xll.xlShmInterpDisc($G$3&amp;T(CalculationTrigger),C3728)</f>
        <v>0.48195076645137741</v>
      </c>
      <c r="H3728" s="149">
        <f>_xll.xlShmInterpDisc($H$3&amp;T(CalculationTrigger),C3728)</f>
        <v>0.48360001454509349</v>
      </c>
      <c r="I3728" s="150">
        <f>_xll.xlShmInterpDisc($I$3&amp;T(CalculationTrigger),C3728)</f>
        <v>0.4925858184298707</v>
      </c>
      <c r="J3728" s="157">
        <f t="shared" si="174"/>
        <v>6.3006935855659894E-5</v>
      </c>
      <c r="K3728" s="158">
        <f t="shared" si="175"/>
        <v>0</v>
      </c>
      <c r="L3728" s="159">
        <f t="shared" si="176"/>
        <v>-3.3955784438572268E-4</v>
      </c>
    </row>
    <row r="3729" spans="2:12" x14ac:dyDescent="0.2">
      <c r="B3729" s="112" t="s">
        <v>2</v>
      </c>
      <c r="C3729" s="113">
        <f>_xll.qlCalendarAdvance("TARGET",C3728,B3729,"mf")</f>
        <v>62625</v>
      </c>
      <c r="D3729" s="120">
        <f>_xll.xlShmInterpRateFwd($D$3&amp;T(CalculationTrigger),C3729,,5,C3730)</f>
        <v>1.1880805498658876E-2</v>
      </c>
      <c r="E3729" s="120">
        <f>_xll.xlShmInterpRateFwd($E$3&amp;T(CalculationTrigger),C3729,,5,C3730)</f>
        <v>1.1821215753886068E-2</v>
      </c>
      <c r="F3729" s="121">
        <f>_xll.xlShmInterpRateFwd($F$3&amp;T(CalculationTrigger),C3729,,5,C3730)</f>
        <v>1.1498397180565721E-2</v>
      </c>
      <c r="G3729" s="148">
        <f>_xll.xlShmInterpDisc($G$3&amp;T(CalculationTrigger),C3729)</f>
        <v>0.48184098516045787</v>
      </c>
      <c r="H3729" s="149">
        <f>_xll.xlShmInterpDisc($H$3&amp;T(CalculationTrigger),C3729)</f>
        <v>0.48349041012380883</v>
      </c>
      <c r="I3729" s="150">
        <f>_xll.xlShmInterpDisc($I$3&amp;T(CalculationTrigger),C3729)</f>
        <v>0.49247722634052393</v>
      </c>
      <c r="J3729" s="157">
        <f t="shared" si="174"/>
        <v>6.3005727701349819E-5</v>
      </c>
      <c r="K3729" s="158">
        <f t="shared" si="175"/>
        <v>0</v>
      </c>
      <c r="L3729" s="159">
        <f t="shared" si="176"/>
        <v>-3.3955192412790994E-4</v>
      </c>
    </row>
    <row r="3730" spans="2:12" x14ac:dyDescent="0.2">
      <c r="B3730" s="112" t="s">
        <v>2</v>
      </c>
      <c r="C3730" s="113">
        <f>_xll.qlCalendarAdvance("TARGET",C3729,B3730,"mf")</f>
        <v>62632</v>
      </c>
      <c r="D3730" s="120">
        <f>_xll.xlShmInterpRateFwd($D$3&amp;T(CalculationTrigger),C3730,,5,C3731)</f>
        <v>1.1881525370669452E-2</v>
      </c>
      <c r="E3730" s="120">
        <f>_xll.xlShmInterpRateFwd($E$3&amp;T(CalculationTrigger),C3730,,5,C3731)</f>
        <v>1.1821949501028129E-2</v>
      </c>
      <c r="F3730" s="121">
        <f>_xll.xlShmInterpRateFwd($F$3&amp;T(CalculationTrigger),C3730,,5,C3731)</f>
        <v>1.1499198918394451E-2</v>
      </c>
      <c r="G3730" s="148">
        <f>_xll.xlShmInterpDisc($G$3&amp;T(CalculationTrigger),C3730)</f>
        <v>0.48173122218874775</v>
      </c>
      <c r="H3730" s="149">
        <f>_xll.xlShmInterpDisc($H$3&amp;T(CalculationTrigger),C3730)</f>
        <v>0.48338082370447155</v>
      </c>
      <c r="I3730" s="150">
        <f>_xll.xlShmInterpDisc($I$3&amp;T(CalculationTrigger),C3730)</f>
        <v>0.49236865058127599</v>
      </c>
      <c r="J3730" s="157">
        <f t="shared" si="174"/>
        <v>6.3004515488477745E-5</v>
      </c>
      <c r="K3730" s="158">
        <f t="shared" si="175"/>
        <v>0</v>
      </c>
      <c r="L3730" s="159">
        <f t="shared" si="176"/>
        <v>-3.3954598398212675E-4</v>
      </c>
    </row>
    <row r="3731" spans="2:12" x14ac:dyDescent="0.2">
      <c r="B3731" s="112" t="s">
        <v>2</v>
      </c>
      <c r="C3731" s="113">
        <f>_xll.qlCalendarAdvance("TARGET",C3730,B3731,"mf")</f>
        <v>62639</v>
      </c>
      <c r="D3731" s="120">
        <f>_xll.xlShmInterpRateFwd($D$3&amp;T(CalculationTrigger),C3731,,5,C3732)</f>
        <v>1.1882241098368442E-2</v>
      </c>
      <c r="E3731" s="120">
        <f>_xll.xlShmInterpRateFwd($E$3&amp;T(CalculationTrigger),C3731,,5,C3732)</f>
        <v>1.1822679078055481E-2</v>
      </c>
      <c r="F3731" s="121">
        <f>_xll.xlShmInterpRateFwd($F$3&amp;T(CalculationTrigger),C3731,,5,C3732)</f>
        <v>1.149999635965873E-2</v>
      </c>
      <c r="G3731" s="148">
        <f>_xll.xlShmInterpDisc($G$3&amp;T(CalculationTrigger),C3731)</f>
        <v>0.48162147757331236</v>
      </c>
      <c r="H3731" s="149">
        <f>_xll.xlShmInterpDisc($H$3&amp;T(CalculationTrigger),C3731)</f>
        <v>0.4832712553246627</v>
      </c>
      <c r="I3731" s="150">
        <f>_xll.xlShmInterpDisc($I$3&amp;T(CalculationTrigger),C3731)</f>
        <v>0.49226009119235148</v>
      </c>
      <c r="J3731" s="157">
        <f t="shared" si="174"/>
        <v>6.30032992304441E-5</v>
      </c>
      <c r="K3731" s="158">
        <f t="shared" si="175"/>
        <v>0</v>
      </c>
      <c r="L3731" s="159">
        <f t="shared" si="176"/>
        <v>-3.39540024014044E-4</v>
      </c>
    </row>
    <row r="3732" spans="2:12" x14ac:dyDescent="0.2">
      <c r="B3732" s="112" t="s">
        <v>2</v>
      </c>
      <c r="C3732" s="113">
        <f>_xll.qlCalendarAdvance("TARGET",C3731,B3732,"mf")</f>
        <v>62646</v>
      </c>
      <c r="D3732" s="120">
        <f>_xll.xlShmInterpRateFwd($D$3&amp;T(CalculationTrigger),C3732,,5,C3733)</f>
        <v>1.1882952673137518E-2</v>
      </c>
      <c r="E3732" s="120">
        <f>_xll.xlShmInterpRateFwd($E$3&amp;T(CalculationTrigger),C3732,,5,C3733)</f>
        <v>1.1823404476297679E-2</v>
      </c>
      <c r="F3732" s="121">
        <f>_xll.xlShmInterpRateFwd($F$3&amp;T(CalculationTrigger),C3732,,5,C3733)</f>
        <v>1.1500789495433345E-2</v>
      </c>
      <c r="G3732" s="148">
        <f>_xll.xlShmInterpDisc($G$3&amp;T(CalculationTrigger),C3732)</f>
        <v>0.48151175135126095</v>
      </c>
      <c r="H3732" s="149">
        <f>_xll.xlShmInterpDisc($H$3&amp;T(CalculationTrigger),C3732)</f>
        <v>0.483161705022008</v>
      </c>
      <c r="I3732" s="150">
        <f>_xll.xlShmInterpDisc($I$3&amp;T(CalculationTrigger),C3732)</f>
        <v>0.49215154821402263</v>
      </c>
      <c r="J3732" s="157">
        <f t="shared" si="174"/>
        <v>6.3002078940650922E-5</v>
      </c>
      <c r="K3732" s="158">
        <f t="shared" si="175"/>
        <v>0</v>
      </c>
      <c r="L3732" s="159">
        <f t="shared" si="176"/>
        <v>-3.3953404428932688E-4</v>
      </c>
    </row>
    <row r="3733" spans="2:12" x14ac:dyDescent="0.2">
      <c r="B3733" s="112" t="s">
        <v>2</v>
      </c>
      <c r="C3733" s="113">
        <f>_xll.qlCalendarAdvance("TARGET",C3732,B3733,"mf")</f>
        <v>62653</v>
      </c>
      <c r="D3733" s="120">
        <f>_xll.xlShmInterpRateFwd($D$3&amp;T(CalculationTrigger),C3733,,5,C3734)</f>
        <v>1.1883660086381519E-2</v>
      </c>
      <c r="E3733" s="120">
        <f>_xll.xlShmInterpRateFwd($E$3&amp;T(CalculationTrigger),C3733,,5,C3734)</f>
        <v>1.1824125687101658E-2</v>
      </c>
      <c r="F3733" s="121">
        <f>_xll.xlShmInterpRateFwd($F$3&amp;T(CalculationTrigger),C3733,,5,C3734)</f>
        <v>1.150157831679309E-2</v>
      </c>
      <c r="G3733" s="148">
        <f>_xll.xlShmInterpDisc($G$3&amp;T(CalculationTrigger),C3733)</f>
        <v>0.48140204355974697</v>
      </c>
      <c r="H3733" s="149">
        <f>_xll.xlShmInterpDisc($H$3&amp;T(CalculationTrigger),C3733)</f>
        <v>0.48305217283417784</v>
      </c>
      <c r="I3733" s="150">
        <f>_xll.xlShmInterpDisc($I$3&amp;T(CalculationTrigger),C3733)</f>
        <v>0.49204302168660946</v>
      </c>
      <c r="J3733" s="157">
        <f t="shared" si="174"/>
        <v>6.30008546324957E-5</v>
      </c>
      <c r="K3733" s="158">
        <f t="shared" si="175"/>
        <v>0</v>
      </c>
      <c r="L3733" s="159">
        <f t="shared" si="176"/>
        <v>-3.3952804487364312E-4</v>
      </c>
    </row>
    <row r="3734" spans="2:12" x14ac:dyDescent="0.2">
      <c r="B3734" s="112" t="s">
        <v>2</v>
      </c>
      <c r="C3734" s="113">
        <f>_xll.qlCalendarAdvance("TARGET",C3733,B3734,"mf")</f>
        <v>62660</v>
      </c>
      <c r="D3734" s="120">
        <f>_xll.xlShmInterpRateFwd($D$3&amp;T(CalculationTrigger),C3734,,5,C3735)</f>
        <v>1.1884363329487906E-2</v>
      </c>
      <c r="E3734" s="120">
        <f>_xll.xlShmInterpRateFwd($E$3&amp;T(CalculationTrigger),C3734,,5,C3735)</f>
        <v>1.1824842701791185E-2</v>
      </c>
      <c r="F3734" s="121">
        <f>_xll.xlShmInterpRateFwd($F$3&amp;T(CalculationTrigger),C3734,,5,C3735)</f>
        <v>1.1502362814801175E-2</v>
      </c>
      <c r="G3734" s="148">
        <f>_xll.xlShmInterpDisc($G$3&amp;T(CalculationTrigger),C3734)</f>
        <v>0.48129235423596778</v>
      </c>
      <c r="H3734" s="149">
        <f>_xll.xlShmInterpDisc($H$3&amp;T(CalculationTrigger),C3734)</f>
        <v>0.48294265879888715</v>
      </c>
      <c r="I3734" s="150">
        <f>_xll.xlShmInterpDisc($I$3&amp;T(CalculationTrigger),C3734)</f>
        <v>0.49193451165047969</v>
      </c>
      <c r="J3734" s="157">
        <f t="shared" si="174"/>
        <v>6.2999626319381705E-5</v>
      </c>
      <c r="K3734" s="158">
        <f t="shared" si="175"/>
        <v>0</v>
      </c>
      <c r="L3734" s="159">
        <f t="shared" si="176"/>
        <v>-3.395220258326588E-4</v>
      </c>
    </row>
    <row r="3735" spans="2:12" x14ac:dyDescent="0.2">
      <c r="B3735" s="112" t="s">
        <v>2</v>
      </c>
      <c r="C3735" s="113">
        <f>_xll.qlCalendarAdvance("TARGET",C3734,B3735,"mf")</f>
        <v>62667</v>
      </c>
      <c r="D3735" s="120">
        <f>_xll.xlShmInterpRateFwd($D$3&amp;T(CalculationTrigger),C3735,,5,C3736)</f>
        <v>1.1885062393820979E-2</v>
      </c>
      <c r="E3735" s="120">
        <f>_xll.xlShmInterpRateFwd($E$3&amp;T(CalculationTrigger),C3735,,5,C3736)</f>
        <v>1.1825555511707397E-2</v>
      </c>
      <c r="F3735" s="121">
        <f>_xll.xlShmInterpRateFwd($F$3&amp;T(CalculationTrigger),C3735,,5,C3736)</f>
        <v>1.1503142980543973E-2</v>
      </c>
      <c r="G3735" s="148">
        <f>_xll.xlShmInterpDisc($G$3&amp;T(CalculationTrigger),C3735)</f>
        <v>0.48118268341716475</v>
      </c>
      <c r="H3735" s="149">
        <f>_xll.xlShmInterpDisc($H$3&amp;T(CalculationTrigger),C3735)</f>
        <v>0.48283316295389545</v>
      </c>
      <c r="I3735" s="150">
        <f>_xll.xlShmInterpDisc($I$3&amp;T(CalculationTrigger),C3735)</f>
        <v>0.49182601814604865</v>
      </c>
      <c r="J3735" s="157">
        <f t="shared" si="174"/>
        <v>6.2998394014711763E-5</v>
      </c>
      <c r="K3735" s="158">
        <f t="shared" si="175"/>
        <v>0</v>
      </c>
      <c r="L3735" s="159">
        <f t="shared" si="176"/>
        <v>-3.3951598723204636E-4</v>
      </c>
    </row>
    <row r="3736" spans="2:12" x14ac:dyDescent="0.2">
      <c r="B3736" s="112" t="s">
        <v>2</v>
      </c>
      <c r="C3736" s="113">
        <f>_xll.qlCalendarAdvance("TARGET",C3735,B3736,"mf")</f>
        <v>62674</v>
      </c>
      <c r="D3736" s="120">
        <f>_xll.xlShmInterpRateFwd($D$3&amp;T(CalculationTrigger),C3736,,5,C3737)</f>
        <v>1.188575727082033E-2</v>
      </c>
      <c r="E3736" s="120">
        <f>_xll.xlShmInterpRateFwd($E$3&amp;T(CalculationTrigger),C3736,,5,C3737)</f>
        <v>1.1826264108197235E-2</v>
      </c>
      <c r="F3736" s="121">
        <f>_xll.xlShmInterpRateFwd($F$3&amp;T(CalculationTrigger),C3736,,5,C3737)</f>
        <v>1.1503918805096283E-2</v>
      </c>
      <c r="G3736" s="148">
        <f>_xll.xlShmInterpDisc($G$3&amp;T(CalculationTrigger),C3736)</f>
        <v>0.48107303114062328</v>
      </c>
      <c r="H3736" s="149">
        <f>_xll.xlShmInterpDisc($H$3&amp;T(CalculationTrigger),C3736)</f>
        <v>0.48272368533700671</v>
      </c>
      <c r="I3736" s="150">
        <f>_xll.xlShmInterpDisc($I$3&amp;T(CalculationTrigger),C3736)</f>
        <v>0.49171754121377914</v>
      </c>
      <c r="J3736" s="157">
        <f t="shared" si="174"/>
        <v>6.2997157731882114E-5</v>
      </c>
      <c r="K3736" s="158">
        <f t="shared" si="175"/>
        <v>0</v>
      </c>
      <c r="L3736" s="159">
        <f t="shared" si="176"/>
        <v>-3.395099291374684E-4</v>
      </c>
    </row>
    <row r="3737" spans="2:12" x14ac:dyDescent="0.2">
      <c r="B3737" s="112" t="s">
        <v>2</v>
      </c>
      <c r="C3737" s="113">
        <f>_xll.qlCalendarAdvance("TARGET",C3736,B3737,"mf")</f>
        <v>62681</v>
      </c>
      <c r="D3737" s="120">
        <f>_xll.xlShmInterpRateFwd($D$3&amp;T(CalculationTrigger),C3737,,5,C3738)</f>
        <v>1.1886447951850261E-2</v>
      </c>
      <c r="E3737" s="120">
        <f>_xll.xlShmInterpRateFwd($E$3&amp;T(CalculationTrigger),C3737,,5,C3738)</f>
        <v>1.1826968482596052E-2</v>
      </c>
      <c r="F3737" s="121">
        <f>_xll.xlShmInterpRateFwd($F$3&amp;T(CalculationTrigger),C3737,,5,C3738)</f>
        <v>1.1504690279521314E-2</v>
      </c>
      <c r="G3737" s="148">
        <f>_xll.xlShmInterpDisc($G$3&amp;T(CalculationTrigger),C3737)</f>
        <v>0.48096339744367217</v>
      </c>
      <c r="H3737" s="149">
        <f>_xll.xlShmInterpDisc($H$3&amp;T(CalculationTrigger),C3737)</f>
        <v>0.48261422598606918</v>
      </c>
      <c r="I3737" s="150">
        <f>_xll.xlShmInterpDisc($I$3&amp;T(CalculationTrigger),C3737)</f>
        <v>0.49160908089418137</v>
      </c>
      <c r="J3737" s="157">
        <f t="shared" si="174"/>
        <v>6.2995917484298851E-5</v>
      </c>
      <c r="K3737" s="158">
        <f t="shared" si="175"/>
        <v>0</v>
      </c>
      <c r="L3737" s="159">
        <f t="shared" si="176"/>
        <v>-3.3950385161459417E-4</v>
      </c>
    </row>
    <row r="3738" spans="2:12" x14ac:dyDescent="0.2">
      <c r="B3738" s="112" t="s">
        <v>2</v>
      </c>
      <c r="C3738" s="113">
        <f>_xll.qlCalendarAdvance("TARGET",C3737,B3738,"mf")</f>
        <v>62688</v>
      </c>
      <c r="D3738" s="120">
        <f>_xll.xlShmInterpRateFwd($D$3&amp;T(CalculationTrigger),C3738,,5,C3739)</f>
        <v>1.1887134428269278E-2</v>
      </c>
      <c r="E3738" s="120">
        <f>_xll.xlShmInterpRateFwd($E$3&amp;T(CalculationTrigger),C3738,,5,C3739)</f>
        <v>1.1827668626216035E-2</v>
      </c>
      <c r="F3738" s="121">
        <f>_xll.xlShmInterpRateFwd($F$3&amp;T(CalculationTrigger),C3738,,5,C3739)</f>
        <v>1.1505457394899657E-2</v>
      </c>
      <c r="G3738" s="148">
        <f>_xll.xlShmInterpDisc($G$3&amp;T(CalculationTrigger),C3738)</f>
        <v>0.4808537823636842</v>
      </c>
      <c r="H3738" s="149">
        <f>_xll.xlShmInterpDisc($H$3&amp;T(CalculationTrigger),C3738)</f>
        <v>0.48250478493897542</v>
      </c>
      <c r="I3738" s="150">
        <f>_xll.xlShmInterpDisc($I$3&amp;T(CalculationTrigger),C3738)</f>
        <v>0.49150063722781301</v>
      </c>
      <c r="J3738" s="157">
        <f t="shared" si="174"/>
        <v>6.2994673285359418E-5</v>
      </c>
      <c r="K3738" s="158">
        <f t="shared" si="175"/>
        <v>0</v>
      </c>
      <c r="L3738" s="159">
        <f t="shared" si="176"/>
        <v>-3.3949775472909516E-4</v>
      </c>
    </row>
    <row r="3739" spans="2:12" x14ac:dyDescent="0.2">
      <c r="B3739" s="112" t="s">
        <v>2</v>
      </c>
      <c r="C3739" s="113">
        <f>_xll.qlCalendarAdvance("TARGET",C3738,B3739,"mf")</f>
        <v>62695</v>
      </c>
      <c r="D3739" s="120">
        <f>_xll.xlShmInterpRateFwd($D$3&amp;T(CalculationTrigger),C3739,,5,C3740)</f>
        <v>1.1887816691528563E-2</v>
      </c>
      <c r="E3739" s="120">
        <f>_xll.xlShmInterpRateFwd($E$3&amp;T(CalculationTrigger),C3739,,5,C3740)</f>
        <v>1.182836453043308E-2</v>
      </c>
      <c r="F3739" s="121">
        <f>_xll.xlShmInterpRateFwd($F$3&amp;T(CalculationTrigger),C3739,,5,C3740)</f>
        <v>1.1506220142294523E-2</v>
      </c>
      <c r="G3739" s="148">
        <f>_xll.xlShmInterpDisc($G$3&amp;T(CalculationTrigger),C3739)</f>
        <v>0.48074418593807605</v>
      </c>
      <c r="H3739" s="149">
        <f>_xll.xlShmInterpDisc($H$3&amp;T(CalculationTrigger),C3739)</f>
        <v>0.48239536223366236</v>
      </c>
      <c r="I3739" s="150">
        <f>_xll.xlShmInterpDisc($I$3&amp;T(CalculationTrigger),C3739)</f>
        <v>0.49139221025527891</v>
      </c>
      <c r="J3739" s="157">
        <f t="shared" si="174"/>
        <v>6.2993425148464947E-5</v>
      </c>
      <c r="K3739" s="158">
        <f t="shared" si="175"/>
        <v>0</v>
      </c>
      <c r="L3739" s="159">
        <f t="shared" si="176"/>
        <v>-3.3949163854663314E-4</v>
      </c>
    </row>
    <row r="3740" spans="2:12" x14ac:dyDescent="0.2">
      <c r="B3740" s="112" t="s">
        <v>2</v>
      </c>
      <c r="C3740" s="113">
        <f>_xll.qlCalendarAdvance("TARGET",C3739,B3740,"mf")</f>
        <v>62702</v>
      </c>
      <c r="D3740" s="120">
        <f>_xll.xlShmInterpRateFwd($D$3&amp;T(CalculationTrigger),C3740,,5,C3741)</f>
        <v>1.1888494732980832E-2</v>
      </c>
      <c r="E3740" s="120">
        <f>_xll.xlShmInterpRateFwd($E$3&amp;T(CalculationTrigger),C3740,,5,C3741)</f>
        <v>1.1829056186553588E-2</v>
      </c>
      <c r="F3740" s="121">
        <f>_xll.xlShmInterpRateFwd($F$3&amp;T(CalculationTrigger),C3740,,5,C3741)</f>
        <v>1.1506978512815465E-2</v>
      </c>
      <c r="G3740" s="148">
        <f>_xll.xlShmInterpDisc($G$3&amp;T(CalculationTrigger),C3740)</f>
        <v>0.48063460820430737</v>
      </c>
      <c r="H3740" s="149">
        <f>_xll.xlShmInterpDisc($H$3&amp;T(CalculationTrigger),C3740)</f>
        <v>0.4822859579081108</v>
      </c>
      <c r="I3740" s="150">
        <f>_xll.xlShmInterpDisc($I$3&amp;T(CalculationTrigger),C3740)</f>
        <v>0.49128380001723126</v>
      </c>
      <c r="J3740" s="157">
        <f t="shared" si="174"/>
        <v>6.2992173087016192E-5</v>
      </c>
      <c r="K3740" s="158">
        <f t="shared" si="175"/>
        <v>0</v>
      </c>
      <c r="L3740" s="159">
        <f t="shared" si="176"/>
        <v>-3.3948550313288447E-4</v>
      </c>
    </row>
    <row r="3741" spans="2:12" x14ac:dyDescent="0.2">
      <c r="B3741" s="112" t="s">
        <v>2</v>
      </c>
      <c r="C3741" s="113">
        <f>_xll.qlCalendarAdvance("TARGET",C3740,B3741,"mf")</f>
        <v>62709</v>
      </c>
      <c r="D3741" s="120">
        <f>_xll.xlShmInterpRateFwd($D$3&amp;T(CalculationTrigger),C3741,,5,C3742)</f>
        <v>1.1889168544042518E-2</v>
      </c>
      <c r="E3741" s="120">
        <f>_xll.xlShmInterpRateFwd($E$3&amp;T(CalculationTrigger),C3741,,5,C3742)</f>
        <v>1.1829743585941873E-2</v>
      </c>
      <c r="F3741" s="121">
        <f>_xll.xlShmInterpRateFwd($F$3&amp;T(CalculationTrigger),C3741,,5,C3742)</f>
        <v>1.1507732497519903E-2</v>
      </c>
      <c r="G3741" s="148">
        <f>_xll.xlShmInterpDisc($G$3&amp;T(CalculationTrigger),C3741)</f>
        <v>0.48052504919988176</v>
      </c>
      <c r="H3741" s="149">
        <f>_xll.xlShmInterpDisc($H$3&amp;T(CalculationTrigger),C3741)</f>
        <v>0.4821765720003458</v>
      </c>
      <c r="I3741" s="150">
        <f>_xll.xlShmInterpDisc($I$3&amp;T(CalculationTrigger),C3741)</f>
        <v>0.49117540655436903</v>
      </c>
      <c r="J3741" s="157">
        <f t="shared" si="174"/>
        <v>6.2990917114417509E-5</v>
      </c>
      <c r="K3741" s="158">
        <f t="shared" si="175"/>
        <v>0</v>
      </c>
      <c r="L3741" s="159">
        <f t="shared" si="176"/>
        <v>-3.3947934855350762E-4</v>
      </c>
    </row>
    <row r="3742" spans="2:12" x14ac:dyDescent="0.2">
      <c r="B3742" s="112" t="s">
        <v>2</v>
      </c>
      <c r="C3742" s="113">
        <f>_xll.qlCalendarAdvance("TARGET",C3741,B3742,"mf")</f>
        <v>62716</v>
      </c>
      <c r="D3742" s="120">
        <f>_xll.xlShmInterpRateFwd($D$3&amp;T(CalculationTrigger),C3742,,5,C3743)</f>
        <v>1.1889838116066346E-2</v>
      </c>
      <c r="E3742" s="120">
        <f>_xll.xlShmInterpRateFwd($E$3&amp;T(CalculationTrigger),C3742,,5,C3743)</f>
        <v>1.1830426719904339E-2</v>
      </c>
      <c r="F3742" s="121">
        <f>_xll.xlShmInterpRateFwd($F$3&amp;T(CalculationTrigger),C3742,,5,C3743)</f>
        <v>1.1508482087442104E-2</v>
      </c>
      <c r="G3742" s="148">
        <f>_xll.xlShmInterpDisc($G$3&amp;T(CalculationTrigger),C3742)</f>
        <v>0.48041550896234592</v>
      </c>
      <c r="H3742" s="149">
        <f>_xll.xlShmInterpDisc($H$3&amp;T(CalculationTrigger),C3742)</f>
        <v>0.48206720454843621</v>
      </c>
      <c r="I3742" s="150">
        <f>_xll.xlShmInterpDisc($I$3&amp;T(CalculationTrigger),C3742)</f>
        <v>0.49106702990743839</v>
      </c>
      <c r="J3742" s="157">
        <f t="shared" si="174"/>
        <v>6.2989657244064704E-5</v>
      </c>
      <c r="K3742" s="158">
        <f t="shared" si="175"/>
        <v>0</v>
      </c>
      <c r="L3742" s="159">
        <f t="shared" si="176"/>
        <v>-3.3947317487417549E-4</v>
      </c>
    </row>
    <row r="3743" spans="2:12" x14ac:dyDescent="0.2">
      <c r="B3743" s="112" t="s">
        <v>2</v>
      </c>
      <c r="C3743" s="113">
        <f>_xll.qlCalendarAdvance("TARGET",C3742,B3743,"mf")</f>
        <v>62723</v>
      </c>
      <c r="D3743" s="120">
        <f>_xll.xlShmInterpRateFwd($D$3&amp;T(CalculationTrigger),C3743,,5,C3744)</f>
        <v>1.1890503440468745E-2</v>
      </c>
      <c r="E3743" s="120">
        <f>_xll.xlShmInterpRateFwd($E$3&amp;T(CalculationTrigger),C3743,,5,C3744)</f>
        <v>1.1831105579793716E-2</v>
      </c>
      <c r="F3743" s="121">
        <f>_xll.xlShmInterpRateFwd($F$3&amp;T(CalculationTrigger),C3743,,5,C3744)</f>
        <v>1.1509227273703198E-2</v>
      </c>
      <c r="G3743" s="148">
        <f>_xll.xlShmInterpDisc($G$3&amp;T(CalculationTrigger),C3743)</f>
        <v>0.48030598752929027</v>
      </c>
      <c r="H3743" s="149">
        <f>_xll.xlShmInterpDisc($H$3&amp;T(CalculationTrigger),C3743)</f>
        <v>0.48195785559049509</v>
      </c>
      <c r="I3743" s="150">
        <f>_xll.xlShmInterpDisc($I$3&amp;T(CalculationTrigger),C3743)</f>
        <v>0.49095867011723282</v>
      </c>
      <c r="J3743" s="157">
        <f t="shared" si="174"/>
        <v>6.2988393489363354E-5</v>
      </c>
      <c r="K3743" s="158">
        <f t="shared" si="175"/>
        <v>0</v>
      </c>
      <c r="L3743" s="159">
        <f t="shared" si="176"/>
        <v>-3.3946698216055549E-4</v>
      </c>
    </row>
    <row r="3744" spans="2:12" x14ac:dyDescent="0.2">
      <c r="B3744" s="112" t="s">
        <v>2</v>
      </c>
      <c r="C3744" s="113">
        <f>_xll.qlCalendarAdvance("TARGET",C3743,B3744,"mf")</f>
        <v>62730</v>
      </c>
      <c r="D3744" s="120">
        <f>_xll.xlShmInterpRateFwd($D$3&amp;T(CalculationTrigger),C3744,,5,C3745)</f>
        <v>1.1891164508660358E-2</v>
      </c>
      <c r="E3744" s="120">
        <f>_xll.xlShmInterpRateFwd($E$3&amp;T(CalculationTrigger),C3744,,5,C3745)</f>
        <v>1.1831780156962747E-2</v>
      </c>
      <c r="F3744" s="121">
        <f>_xll.xlShmInterpRateFwd($F$3&amp;T(CalculationTrigger),C3744,,5,C3745)</f>
        <v>1.1509968047395364E-2</v>
      </c>
      <c r="G3744" s="148">
        <f>_xll.xlShmInterpDisc($G$3&amp;T(CalculationTrigger),C3744)</f>
        <v>0.48019648493834827</v>
      </c>
      <c r="H3744" s="149">
        <f>_xll.xlShmInterpDisc($H$3&amp;T(CalculationTrigger),C3744)</f>
        <v>0.48184852516467908</v>
      </c>
      <c r="I3744" s="150">
        <f>_xll.xlShmInterpDisc($I$3&amp;T(CalculationTrigger),C3744)</f>
        <v>0.49085032722459226</v>
      </c>
      <c r="J3744" s="157">
        <f t="shared" si="174"/>
        <v>6.2987125863710484E-5</v>
      </c>
      <c r="K3744" s="158">
        <f t="shared" si="175"/>
        <v>0</v>
      </c>
      <c r="L3744" s="159">
        <f t="shared" si="176"/>
        <v>-3.3946077047831708E-4</v>
      </c>
    </row>
    <row r="3745" spans="2:12" x14ac:dyDescent="0.2">
      <c r="B3745" s="112" t="s">
        <v>2</v>
      </c>
      <c r="C3745" s="113">
        <f>_xll.qlCalendarAdvance("TARGET",C3744,B3745,"mf")</f>
        <v>62737</v>
      </c>
      <c r="D3745" s="120">
        <f>_xll.xlShmInterpRateFwd($D$3&amp;T(CalculationTrigger),C3745,,5,C3746)</f>
        <v>1.1891821311993914E-2</v>
      </c>
      <c r="E3745" s="120">
        <f>_xll.xlShmInterpRateFwd($E$3&amp;T(CalculationTrigger),C3745,,5,C3746)</f>
        <v>1.1832450442723621E-2</v>
      </c>
      <c r="F3745" s="121">
        <f>_xll.xlShmInterpRateFwd($F$3&amp;T(CalculationTrigger),C3745,,5,C3746)</f>
        <v>1.1510704399529703E-2</v>
      </c>
      <c r="G3745" s="148">
        <f>_xll.xlShmInterpDisc($G$3&amp;T(CalculationTrigger),C3745)</f>
        <v>0.48008700122719639</v>
      </c>
      <c r="H3745" s="149">
        <f>_xll.xlShmInterpDisc($H$3&amp;T(CalculationTrigger),C3745)</f>
        <v>0.48173921330918856</v>
      </c>
      <c r="I3745" s="150">
        <f>_xll.xlShmInterpDisc($I$3&amp;T(CalculationTrigger),C3745)</f>
        <v>0.49074200127040335</v>
      </c>
      <c r="J3745" s="157">
        <f t="shared" si="174"/>
        <v>6.2985854380508772E-5</v>
      </c>
      <c r="K3745" s="158">
        <f t="shared" si="175"/>
        <v>0</v>
      </c>
      <c r="L3745" s="159">
        <f t="shared" si="176"/>
        <v>-3.3945453989312038E-4</v>
      </c>
    </row>
    <row r="3746" spans="2:12" x14ac:dyDescent="0.2">
      <c r="B3746" s="112" t="s">
        <v>2</v>
      </c>
      <c r="C3746" s="113">
        <f>_xll.qlCalendarAdvance("TARGET",C3745,B3746,"mf")</f>
        <v>62744</v>
      </c>
      <c r="D3746" s="120">
        <f>_xll.xlShmInterpRateFwd($D$3&amp;T(CalculationTrigger),C3746,,5,C3747)</f>
        <v>1.189247384186847E-2</v>
      </c>
      <c r="E3746" s="120">
        <f>_xll.xlShmInterpRateFwd($E$3&amp;T(CalculationTrigger),C3746,,5,C3747)</f>
        <v>1.1833116428411707E-2</v>
      </c>
      <c r="F3746" s="121">
        <f>_xll.xlShmInterpRateFwd($F$3&amp;T(CalculationTrigger),C3746,,5,C3747)</f>
        <v>1.1511436321215767E-2</v>
      </c>
      <c r="G3746" s="148">
        <f>_xll.xlShmInterpDisc($G$3&amp;T(CalculationTrigger),C3746)</f>
        <v>0.47997753643355456</v>
      </c>
      <c r="H3746" s="149">
        <f>_xll.xlShmInterpDisc($H$3&amp;T(CalculationTrigger),C3746)</f>
        <v>0.48162992006226779</v>
      </c>
      <c r="I3746" s="150">
        <f>_xll.xlShmInterpDisc($I$3&amp;T(CalculationTrigger),C3746)</f>
        <v>0.49063369229559994</v>
      </c>
      <c r="J3746" s="157">
        <f t="shared" si="174"/>
        <v>6.2984579053160515E-5</v>
      </c>
      <c r="K3746" s="158">
        <f t="shared" si="175"/>
        <v>0</v>
      </c>
      <c r="L3746" s="159">
        <f t="shared" si="176"/>
        <v>-3.3944829047064353E-4</v>
      </c>
    </row>
    <row r="3747" spans="2:12" x14ac:dyDescent="0.2">
      <c r="B3747" s="112" t="s">
        <v>2</v>
      </c>
      <c r="C3747" s="113">
        <f>_xll.qlCalendarAdvance("TARGET",C3746,B3747,"mf")</f>
        <v>62751</v>
      </c>
      <c r="D3747" s="120">
        <f>_xll.xlShmInterpRateFwd($D$3&amp;T(CalculationTrigger),C3747,,5,C3748)</f>
        <v>1.1893122089688884E-2</v>
      </c>
      <c r="E3747" s="120">
        <f>_xll.xlShmInterpRateFwd($E$3&amp;T(CalculationTrigger),C3747,,5,C3748)</f>
        <v>1.1833778105391327E-2</v>
      </c>
      <c r="F3747" s="121">
        <f>_xll.xlShmInterpRateFwd($F$3&amp;T(CalculationTrigger),C3747,,5,C3748)</f>
        <v>1.151216380353995E-2</v>
      </c>
      <c r="G3747" s="148">
        <f>_xll.xlShmInterpDisc($G$3&amp;T(CalculationTrigger),C3747)</f>
        <v>0.47986809059518565</v>
      </c>
      <c r="H3747" s="149">
        <f>_xll.xlShmInterpDisc($H$3&amp;T(CalculationTrigger),C3747)</f>
        <v>0.48152064546220458</v>
      </c>
      <c r="I3747" s="150">
        <f>_xll.xlShmInterpDisc($I$3&amp;T(CalculationTrigger),C3747)</f>
        <v>0.49052540034116221</v>
      </c>
      <c r="J3747" s="157">
        <f t="shared" si="174"/>
        <v>6.2983299895065531E-5</v>
      </c>
      <c r="K3747" s="158">
        <f t="shared" si="175"/>
        <v>0</v>
      </c>
      <c r="L3747" s="159">
        <f t="shared" si="176"/>
        <v>-3.3944202227654727E-4</v>
      </c>
    </row>
    <row r="3748" spans="2:12" x14ac:dyDescent="0.2">
      <c r="B3748" s="112" t="s">
        <v>2</v>
      </c>
      <c r="C3748" s="113">
        <f>_xll.qlCalendarAdvance("TARGET",C3747,B3748,"mf")</f>
        <v>62758</v>
      </c>
      <c r="D3748" s="120">
        <f>_xll.xlShmInterpRateFwd($D$3&amp;T(CalculationTrigger),C3748,,5,C3749)</f>
        <v>1.189376604683105E-2</v>
      </c>
      <c r="E3748" s="120">
        <f>_xll.xlShmInterpRateFwd($E$3&amp;T(CalculationTrigger),C3748,,5,C3749)</f>
        <v>1.1834435464980473E-2</v>
      </c>
      <c r="F3748" s="121">
        <f>_xll.xlShmInterpRateFwd($F$3&amp;T(CalculationTrigger),C3748,,5,C3749)</f>
        <v>1.1512886837548099E-2</v>
      </c>
      <c r="G3748" s="148">
        <f>_xll.xlShmInterpDisc($G$3&amp;T(CalculationTrigger),C3748)</f>
        <v>0.4797586637498954</v>
      </c>
      <c r="H3748" s="149">
        <f>_xll.xlShmInterpDisc($H$3&amp;T(CalculationTrigger),C3748)</f>
        <v>0.48141138954733009</v>
      </c>
      <c r="I3748" s="150">
        <f>_xll.xlShmInterpDisc($I$3&amp;T(CalculationTrigger),C3748)</f>
        <v>0.49041712544811689</v>
      </c>
      <c r="J3748" s="157">
        <f t="shared" si="174"/>
        <v>6.2982016919623242E-5</v>
      </c>
      <c r="K3748" s="158">
        <f t="shared" si="175"/>
        <v>0</v>
      </c>
      <c r="L3748" s="159">
        <f t="shared" si="176"/>
        <v>-3.394357353765026E-4</v>
      </c>
    </row>
    <row r="3749" spans="2:12" x14ac:dyDescent="0.2">
      <c r="B3749" s="112" t="s">
        <v>2</v>
      </c>
      <c r="C3749" s="113">
        <f>_xll.qlCalendarAdvance("TARGET",C3748,B3749,"mf")</f>
        <v>62765</v>
      </c>
      <c r="D3749" s="120">
        <f>_xll.xlShmInterpRateFwd($D$3&amp;T(CalculationTrigger),C3749,,5,C3750)</f>
        <v>1.1894405704711409E-2</v>
      </c>
      <c r="E3749" s="120">
        <f>_xll.xlShmInterpRateFwd($E$3&amp;T(CalculationTrigger),C3749,,5,C3750)</f>
        <v>1.1835088498514511E-2</v>
      </c>
      <c r="F3749" s="121">
        <f>_xll.xlShmInterpRateFwd($F$3&amp;T(CalculationTrigger),C3749,,5,C3750)</f>
        <v>1.1513605414338192E-2</v>
      </c>
      <c r="G3749" s="148">
        <f>_xll.xlShmInterpDisc($G$3&amp;T(CalculationTrigger),C3749)</f>
        <v>0.47964925593553254</v>
      </c>
      <c r="H3749" s="149">
        <f>_xll.xlShmInterpDisc($H$3&amp;T(CalculationTrigger),C3749)</f>
        <v>0.48130215235601914</v>
      </c>
      <c r="I3749" s="150">
        <f>_xll.xlShmInterpDisc($I$3&amp;T(CalculationTrigger),C3749)</f>
        <v>0.49030886765753739</v>
      </c>
      <c r="J3749" s="157">
        <f t="shared" si="174"/>
        <v>6.2980730140234673E-5</v>
      </c>
      <c r="K3749" s="158">
        <f t="shared" si="175"/>
        <v>0</v>
      </c>
      <c r="L3749" s="159">
        <f t="shared" si="176"/>
        <v>-3.3942942983617894E-4</v>
      </c>
    </row>
    <row r="3750" spans="2:12" x14ac:dyDescent="0.2">
      <c r="B3750" s="112" t="s">
        <v>2</v>
      </c>
      <c r="C3750" s="113">
        <f>_xll.qlCalendarAdvance("TARGET",C3749,B3750,"mf")</f>
        <v>62772</v>
      </c>
      <c r="D3750" s="120">
        <f>_xll.xlShmInterpRateFwd($D$3&amp;T(CalculationTrigger),C3750,,5,C3751)</f>
        <v>1.1895041054682694E-2</v>
      </c>
      <c r="E3750" s="120">
        <f>_xll.xlShmInterpRateFwd($E$3&amp;T(CalculationTrigger),C3750,,5,C3751)</f>
        <v>1.1835737197340396E-2</v>
      </c>
      <c r="F3750" s="121">
        <f>_xll.xlShmInterpRateFwd($F$3&amp;T(CalculationTrigger),C3750,,5,C3751)</f>
        <v>1.151431952497925E-2</v>
      </c>
      <c r="G3750" s="148">
        <f>_xll.xlShmInterpDisc($G$3&amp;T(CalculationTrigger),C3750)</f>
        <v>0.47953986718998848</v>
      </c>
      <c r="H3750" s="149">
        <f>_xll.xlShmInterpDisc($H$3&amp;T(CalculationTrigger),C3750)</f>
        <v>0.48119293392668988</v>
      </c>
      <c r="I3750" s="150">
        <f>_xll.xlShmInterpDisc($I$3&amp;T(CalculationTrigger),C3750)</f>
        <v>0.49020062701054334</v>
      </c>
      <c r="J3750" s="157">
        <f t="shared" si="174"/>
        <v>6.2979439570304521E-5</v>
      </c>
      <c r="K3750" s="158">
        <f t="shared" si="175"/>
        <v>0</v>
      </c>
      <c r="L3750" s="159">
        <f t="shared" si="176"/>
        <v>-3.3942310572123981E-4</v>
      </c>
    </row>
    <row r="3751" spans="2:12" x14ac:dyDescent="0.2">
      <c r="B3751" s="112" t="s">
        <v>2</v>
      </c>
      <c r="C3751" s="113">
        <f>_xll.qlCalendarAdvance("TARGET",C3750,B3751,"mf")</f>
        <v>62779</v>
      </c>
      <c r="D3751" s="120">
        <f>_xll.xlShmInterpRateFwd($D$3&amp;T(CalculationTrigger),C3751,,5,C3752)</f>
        <v>1.189567208816714E-2</v>
      </c>
      <c r="E3751" s="120">
        <f>_xll.xlShmInterpRateFwd($E$3&amp;T(CalculationTrigger),C3751,,5,C3752)</f>
        <v>1.1836381552793495E-2</v>
      </c>
      <c r="F3751" s="121">
        <f>_xll.xlShmInterpRateFwd($F$3&amp;T(CalculationTrigger),C3751,,5,C3752)</f>
        <v>1.1515029160551875E-2</v>
      </c>
      <c r="G3751" s="148">
        <f>_xll.xlShmInterpDisc($G$3&amp;T(CalculationTrigger),C3751)</f>
        <v>0.4794304975511976</v>
      </c>
      <c r="H3751" s="149">
        <f>_xll.xlShmInterpDisc($H$3&amp;T(CalculationTrigger),C3751)</f>
        <v>0.48108373429780371</v>
      </c>
      <c r="I3751" s="150">
        <f>_xll.xlShmInterpDisc($I$3&amp;T(CalculationTrigger),C3751)</f>
        <v>0.49009240354830075</v>
      </c>
      <c r="J3751" s="157">
        <f t="shared" si="174"/>
        <v>6.2978145223228875E-5</v>
      </c>
      <c r="K3751" s="158">
        <f t="shared" si="175"/>
        <v>0</v>
      </c>
      <c r="L3751" s="159">
        <f t="shared" si="176"/>
        <v>-3.3941676309735521E-4</v>
      </c>
    </row>
    <row r="3752" spans="2:12" x14ac:dyDescent="0.2">
      <c r="B3752" s="112" t="s">
        <v>2</v>
      </c>
      <c r="C3752" s="113">
        <f>_xll.qlCalendarAdvance("TARGET",C3751,B3752,"mf")</f>
        <v>62786</v>
      </c>
      <c r="D3752" s="120">
        <f>_xll.xlShmInterpRateFwd($D$3&amp;T(CalculationTrigger),C3752,,5,C3753)</f>
        <v>1.1896298796540647E-2</v>
      </c>
      <c r="E3752" s="120">
        <f>_xll.xlShmInterpRateFwd($E$3&amp;T(CalculationTrigger),C3752,,5,C3753)</f>
        <v>1.183702155620339E-2</v>
      </c>
      <c r="F3752" s="121">
        <f>_xll.xlShmInterpRateFwd($F$3&amp;T(CalculationTrigger),C3752,,5,C3753)</f>
        <v>1.1515734312101926E-2</v>
      </c>
      <c r="G3752" s="148">
        <f>_xll.xlShmInterpDisc($G$3&amp;T(CalculationTrigger),C3752)</f>
        <v>0.47932114705713674</v>
      </c>
      <c r="H3752" s="149">
        <f>_xll.xlShmInterpDisc($H$3&amp;T(CalculationTrigger),C3752)</f>
        <v>0.48097455350786528</v>
      </c>
      <c r="I3752" s="150">
        <f>_xll.xlShmInterpDisc($I$3&amp;T(CalculationTrigger),C3752)</f>
        <v>0.48998419731202186</v>
      </c>
      <c r="J3752" s="157">
        <f t="shared" si="174"/>
        <v>6.2976847112411631E-5</v>
      </c>
      <c r="K3752" s="158">
        <f t="shared" si="175"/>
        <v>0</v>
      </c>
      <c r="L3752" s="159">
        <f t="shared" si="176"/>
        <v>-3.3941040203018958E-4</v>
      </c>
    </row>
    <row r="3753" spans="2:12" x14ac:dyDescent="0.2">
      <c r="B3753" s="112" t="s">
        <v>2</v>
      </c>
      <c r="C3753" s="113">
        <f>_xll.qlCalendarAdvance("TARGET",C3752,B3753,"mf")</f>
        <v>62793</v>
      </c>
      <c r="D3753" s="120">
        <f>_xll.xlShmInterpRateFwd($D$3&amp;T(CalculationTrigger),C3753,,5,C3754)</f>
        <v>1.1896921171202286E-2</v>
      </c>
      <c r="E3753" s="120">
        <f>_xll.xlShmInterpRateFwd($E$3&amp;T(CalculationTrigger),C3753,,5,C3754)</f>
        <v>1.1837657198917037E-2</v>
      </c>
      <c r="F3753" s="121">
        <f>_xll.xlShmInterpRateFwd($F$3&amp;T(CalculationTrigger),C3753,,5,C3754)</f>
        <v>1.1516434970721592E-2</v>
      </c>
      <c r="G3753" s="148">
        <f>_xll.xlShmInterpDisc($G$3&amp;T(CalculationTrigger),C3753)</f>
        <v>0.47921181574582544</v>
      </c>
      <c r="H3753" s="149">
        <f>_xll.xlShmInterpDisc($H$3&amp;T(CalculationTrigger),C3753)</f>
        <v>0.48086539159542246</v>
      </c>
      <c r="I3753" s="150">
        <f>_xll.xlShmInterpDisc($I$3&amp;T(CalculationTrigger),C3753)</f>
        <v>0.4898760083429653</v>
      </c>
      <c r="J3753" s="157">
        <f t="shared" si="174"/>
        <v>6.2975545251252134E-5</v>
      </c>
      <c r="K3753" s="158">
        <f t="shared" si="175"/>
        <v>0</v>
      </c>
      <c r="L3753" s="159">
        <f t="shared" si="176"/>
        <v>-3.394040225854175E-4</v>
      </c>
    </row>
    <row r="3754" spans="2:12" x14ac:dyDescent="0.2">
      <c r="B3754" s="112" t="s">
        <v>2</v>
      </c>
      <c r="C3754" s="113">
        <f>_xll.qlCalendarAdvance("TARGET",C3753,B3754,"mf")</f>
        <v>62800</v>
      </c>
      <c r="D3754" s="120">
        <f>_xll.xlShmInterpRateFwd($D$3&amp;T(CalculationTrigger),C3754,,5,C3755)</f>
        <v>1.1897539203539547E-2</v>
      </c>
      <c r="E3754" s="120">
        <f>_xll.xlShmInterpRateFwd($E$3&amp;T(CalculationTrigger),C3754,,5,C3755)</f>
        <v>1.1838288472269809E-2</v>
      </c>
      <c r="F3754" s="121">
        <f>_xll.xlShmInterpRateFwd($F$3&amp;T(CalculationTrigger),C3754,,5,C3755)</f>
        <v>1.1517131127514648E-2</v>
      </c>
      <c r="G3754" s="148">
        <f>_xll.xlShmInterpDisc($G$3&amp;T(CalculationTrigger),C3754)</f>
        <v>0.47910250365532575</v>
      </c>
      <c r="H3754" s="149">
        <f>_xll.xlShmInterpDisc($H$3&amp;T(CalculationTrigger),C3754)</f>
        <v>0.48075624859906613</v>
      </c>
      <c r="I3754" s="150">
        <f>_xll.xlShmInterpDisc($I$3&amp;T(CalculationTrigger),C3754)</f>
        <v>0.48976783668243562</v>
      </c>
      <c r="J3754" s="157">
        <f t="shared" si="174"/>
        <v>6.2974239653153398E-5</v>
      </c>
      <c r="K3754" s="158">
        <f t="shared" si="175"/>
        <v>0</v>
      </c>
      <c r="L3754" s="159">
        <f t="shared" si="176"/>
        <v>-3.3939762482870393E-4</v>
      </c>
    </row>
    <row r="3755" spans="2:12" x14ac:dyDescent="0.2">
      <c r="B3755" s="112" t="s">
        <v>2</v>
      </c>
      <c r="C3755" s="113">
        <f>_xll.qlCalendarAdvance("TARGET",C3754,B3755,"mf")</f>
        <v>62807</v>
      </c>
      <c r="D3755" s="120">
        <f>_xll.xlShmInterpRateFwd($D$3&amp;T(CalculationTrigger),C3755,,5,C3756)</f>
        <v>1.1898152884928332E-2</v>
      </c>
      <c r="E3755" s="120">
        <f>_xll.xlShmInterpRateFwd($E$3&amp;T(CalculationTrigger),C3755,,5,C3756)</f>
        <v>1.1838915367573918E-2</v>
      </c>
      <c r="F3755" s="121">
        <f>_xll.xlShmInterpRateFwd($F$3&amp;T(CalculationTrigger),C3755,,5,C3756)</f>
        <v>1.1517822773492201E-2</v>
      </c>
      <c r="G3755" s="148">
        <f>_xll.xlShmInterpDisc($G$3&amp;T(CalculationTrigger),C3755)</f>
        <v>0.47899321082374208</v>
      </c>
      <c r="H3755" s="149">
        <f>_xll.xlShmInterpDisc($H$3&amp;T(CalculationTrigger),C3755)</f>
        <v>0.48064712455743014</v>
      </c>
      <c r="I3755" s="150">
        <f>_xll.xlShmInterpDisc($I$3&amp;T(CalculationTrigger),C3755)</f>
        <v>0.4896596823717832</v>
      </c>
      <c r="J3755" s="157">
        <f t="shared" si="174"/>
        <v>6.297293033151394E-5</v>
      </c>
      <c r="K3755" s="158">
        <f t="shared" si="175"/>
        <v>0</v>
      </c>
      <c r="L3755" s="159">
        <f t="shared" si="176"/>
        <v>-3.3939120882571218E-4</v>
      </c>
    </row>
    <row r="3756" spans="2:12" x14ac:dyDescent="0.2">
      <c r="B3756" s="112" t="s">
        <v>2</v>
      </c>
      <c r="C3756" s="113">
        <f>_xll.qlCalendarAdvance("TARGET",C3755,B3756,"mf")</f>
        <v>62814</v>
      </c>
      <c r="D3756" s="120">
        <f>_xll.xlShmInterpRateFwd($D$3&amp;T(CalculationTrigger),C3756,,5,C3757)</f>
        <v>1.1898762206779304E-2</v>
      </c>
      <c r="E3756" s="120">
        <f>_xll.xlShmInterpRateFwd($E$3&amp;T(CalculationTrigger),C3756,,5,C3757)</f>
        <v>1.183953787621107E-2</v>
      </c>
      <c r="F3756" s="121">
        <f>_xll.xlShmInterpRateFwd($F$3&amp;T(CalculationTrigger),C3756,,5,C3757)</f>
        <v>1.1518509899781197E-2</v>
      </c>
      <c r="G3756" s="148">
        <f>_xll.xlShmInterpDisc($G$3&amp;T(CalculationTrigger),C3756)</f>
        <v>0.47888393728922146</v>
      </c>
      <c r="H3756" s="149">
        <f>_xll.xlShmInterpDisc($H$3&amp;T(CalculationTrigger),C3756)</f>
        <v>0.48053801950919151</v>
      </c>
      <c r="I3756" s="150">
        <f>_xll.xlShmInterpDisc($I$3&amp;T(CalculationTrigger),C3756)</f>
        <v>0.48955154545240492</v>
      </c>
      <c r="J3756" s="157">
        <f t="shared" si="174"/>
        <v>6.2971617299735976E-5</v>
      </c>
      <c r="K3756" s="158">
        <f t="shared" si="175"/>
        <v>0</v>
      </c>
      <c r="L3756" s="159">
        <f t="shared" si="176"/>
        <v>-3.3938477464211594E-4</v>
      </c>
    </row>
    <row r="3757" spans="2:12" x14ac:dyDescent="0.2">
      <c r="B3757" s="112" t="s">
        <v>2</v>
      </c>
      <c r="C3757" s="113">
        <f>_xll.qlCalendarAdvance("TARGET",C3756,B3757,"mf")</f>
        <v>62821</v>
      </c>
      <c r="D3757" s="120">
        <f>_xll.xlShmInterpRateFwd($D$3&amp;T(CalculationTrigger),C3757,,5,C3758)</f>
        <v>1.1899367160491532E-2</v>
      </c>
      <c r="E3757" s="120">
        <f>_xll.xlShmInterpRateFwd($E$3&amp;T(CalculationTrigger),C3757,,5,C3758)</f>
        <v>1.1840155989487688E-2</v>
      </c>
      <c r="F3757" s="121">
        <f>_xll.xlShmInterpRateFwd($F$3&amp;T(CalculationTrigger),C3757,,5,C3758)</f>
        <v>1.1519192497444875E-2</v>
      </c>
      <c r="G3757" s="148">
        <f>_xll.xlShmInterpDisc($G$3&amp;T(CalculationTrigger),C3757)</f>
        <v>0.47877468308995297</v>
      </c>
      <c r="H3757" s="149">
        <f>_xll.xlShmInterpDisc($H$3&amp;T(CalculationTrigger),C3757)</f>
        <v>0.48042893349306975</v>
      </c>
      <c r="I3757" s="150">
        <f>_xll.xlShmInterpDisc($I$3&amp;T(CalculationTrigger),C3757)</f>
        <v>0.48944342596574303</v>
      </c>
      <c r="J3757" s="157">
        <f t="shared" si="174"/>
        <v>6.2970300571219174E-5</v>
      </c>
      <c r="K3757" s="158">
        <f t="shared" si="175"/>
        <v>0</v>
      </c>
      <c r="L3757" s="159">
        <f t="shared" si="176"/>
        <v>-3.3937832234358302E-4</v>
      </c>
    </row>
    <row r="3758" spans="2:12" x14ac:dyDescent="0.2">
      <c r="B3758" s="112" t="s">
        <v>2</v>
      </c>
      <c r="C3758" s="113">
        <f>_xll.qlCalendarAdvance("TARGET",C3757,B3758,"mf")</f>
        <v>62828</v>
      </c>
      <c r="D3758" s="120">
        <f>_xll.xlShmInterpRateFwd($D$3&amp;T(CalculationTrigger),C3758,,5,C3759)</f>
        <v>1.1899967737429349E-2</v>
      </c>
      <c r="E3758" s="120">
        <f>_xll.xlShmInterpRateFwd($E$3&amp;T(CalculationTrigger),C3758,,5,C3759)</f>
        <v>1.1840769698756526E-2</v>
      </c>
      <c r="F3758" s="121">
        <f>_xll.xlShmInterpRateFwd($F$3&amp;T(CalculationTrigger),C3758,,5,C3759)</f>
        <v>1.1519870557552265E-2</v>
      </c>
      <c r="G3758" s="148">
        <f>_xll.xlShmInterpDisc($G$3&amp;T(CalculationTrigger),C3758)</f>
        <v>0.4786654482641679</v>
      </c>
      <c r="H3758" s="149">
        <f>_xll.xlShmInterpDisc($H$3&amp;T(CalculationTrigger),C3758)</f>
        <v>0.48031986654782749</v>
      </c>
      <c r="I3758" s="150">
        <f>_xll.xlShmInterpDisc($I$3&amp;T(CalculationTrigger),C3758)</f>
        <v>0.48933532395328572</v>
      </c>
      <c r="J3758" s="157">
        <f t="shared" si="174"/>
        <v>6.2968980159366984E-5</v>
      </c>
      <c r="K3758" s="158">
        <f t="shared" si="175"/>
        <v>0</v>
      </c>
      <c r="L3758" s="159">
        <f t="shared" si="176"/>
        <v>-3.3937185199577584E-4</v>
      </c>
    </row>
    <row r="3759" spans="2:12" x14ac:dyDescent="0.2">
      <c r="B3759" s="112" t="s">
        <v>2</v>
      </c>
      <c r="C3759" s="113">
        <f>_xll.qlCalendarAdvance("TARGET",C3758,B3759,"mf")</f>
        <v>62835</v>
      </c>
      <c r="D3759" s="120">
        <f>_xll.xlShmInterpRateFwd($D$3&amp;T(CalculationTrigger),C3759,,5,C3760)</f>
        <v>1.190056392898604E-2</v>
      </c>
      <c r="E3759" s="120">
        <f>_xll.xlShmInterpRateFwd($E$3&amp;T(CalculationTrigger),C3759,,5,C3760)</f>
        <v>1.1841378995341382E-2</v>
      </c>
      <c r="F3759" s="121">
        <f>_xll.xlShmInterpRateFwd($F$3&amp;T(CalculationTrigger),C3759,,5,C3760)</f>
        <v>1.1520544071178191E-2</v>
      </c>
      <c r="G3759" s="148">
        <f>_xll.xlShmInterpDisc($G$3&amp;T(CalculationTrigger),C3759)</f>
        <v>0.47855623285013987</v>
      </c>
      <c r="H3759" s="149">
        <f>_xll.xlShmInterpDisc($H$3&amp;T(CalculationTrigger),C3759)</f>
        <v>0.48021081871226978</v>
      </c>
      <c r="I3759" s="150">
        <f>_xll.xlShmInterpDisc($I$3&amp;T(CalculationTrigger),C3759)</f>
        <v>0.48922723945656688</v>
      </c>
      <c r="J3759" s="157">
        <f t="shared" si="174"/>
        <v>6.2967656077578274E-5</v>
      </c>
      <c r="K3759" s="158">
        <f t="shared" si="175"/>
        <v>0</v>
      </c>
      <c r="L3759" s="159">
        <f t="shared" si="176"/>
        <v>-3.393653636643669E-4</v>
      </c>
    </row>
    <row r="3760" spans="2:12" x14ac:dyDescent="0.2">
      <c r="B3760" s="112" t="s">
        <v>2</v>
      </c>
      <c r="C3760" s="113">
        <f>_xll.qlCalendarAdvance("TARGET",C3759,B3760,"mf")</f>
        <v>62842</v>
      </c>
      <c r="D3760" s="120">
        <f>_xll.xlShmInterpRateFwd($D$3&amp;T(CalculationTrigger),C3760,,5,C3761)</f>
        <v>1.1901155726583849E-2</v>
      </c>
      <c r="E3760" s="120">
        <f>_xll.xlShmInterpRateFwd($E$3&amp;T(CalculationTrigger),C3760,,5,C3761)</f>
        <v>1.1841983870589221E-2</v>
      </c>
      <c r="F3760" s="121">
        <f>_xll.xlShmInterpRateFwd($F$3&amp;T(CalculationTrigger),C3760,,5,C3761)</f>
        <v>1.1521213029391686E-2</v>
      </c>
      <c r="G3760" s="148">
        <f>_xll.xlShmInterpDisc($G$3&amp;T(CalculationTrigger),C3760)</f>
        <v>0.47844703688618456</v>
      </c>
      <c r="H3760" s="149">
        <f>_xll.xlShmInterpDisc($H$3&amp;T(CalculationTrigger),C3760)</f>
        <v>0.48010179002524456</v>
      </c>
      <c r="I3760" s="150">
        <f>_xll.xlShmInterpDisc($I$3&amp;T(CalculationTrigger),C3760)</f>
        <v>0.48911917251716608</v>
      </c>
      <c r="J3760" s="157">
        <f t="shared" si="174"/>
        <v>6.2966328339253552E-5</v>
      </c>
      <c r="K3760" s="158">
        <f t="shared" si="175"/>
        <v>0</v>
      </c>
      <c r="L3760" s="159">
        <f t="shared" si="176"/>
        <v>-3.3935885741502309E-4</v>
      </c>
    </row>
    <row r="3761" spans="2:12" x14ac:dyDescent="0.2">
      <c r="B3761" s="112" t="s">
        <v>2</v>
      </c>
      <c r="C3761" s="113">
        <f>_xll.qlCalendarAdvance("TARGET",C3760,B3761,"mf")</f>
        <v>62849</v>
      </c>
      <c r="D3761" s="120">
        <f>_xll.xlShmInterpRateFwd($D$3&amp;T(CalculationTrigger),C3761,,5,C3762)</f>
        <v>1.1901743121575525E-2</v>
      </c>
      <c r="E3761" s="120">
        <f>_xll.xlShmInterpRateFwd($E$3&amp;T(CalculationTrigger),C3761,,5,C3762)</f>
        <v>1.1842584315829636E-2</v>
      </c>
      <c r="F3761" s="121">
        <f>_xll.xlShmInterpRateFwd($F$3&amp;T(CalculationTrigger),C3761,,5,C3762)</f>
        <v>1.1521877423273366E-2</v>
      </c>
      <c r="G3761" s="148">
        <f>_xll.xlShmInterpDisc($G$3&amp;T(CalculationTrigger),C3761)</f>
        <v>0.4783378604106594</v>
      </c>
      <c r="H3761" s="149">
        <f>_xll.xlShmInterpDisc($H$3&amp;T(CalculationTrigger),C3761)</f>
        <v>0.47999278052564215</v>
      </c>
      <c r="I3761" s="150">
        <f>_xll.xlShmInterpDisc($I$3&amp;T(CalculationTrigger),C3761)</f>
        <v>0.48901112317670847</v>
      </c>
      <c r="J3761" s="157">
        <f t="shared" si="174"/>
        <v>6.2964996957797E-5</v>
      </c>
      <c r="K3761" s="158">
        <f t="shared" si="175"/>
        <v>0</v>
      </c>
      <c r="L3761" s="159">
        <f t="shared" si="176"/>
        <v>-3.393523333134096E-4</v>
      </c>
    </row>
    <row r="3762" spans="2:12" x14ac:dyDescent="0.2">
      <c r="B3762" s="112" t="s">
        <v>2</v>
      </c>
      <c r="C3762" s="113">
        <f>_xll.qlCalendarAdvance("TARGET",C3761,B3762,"mf")</f>
        <v>62856</v>
      </c>
      <c r="D3762" s="120">
        <f>_xll.xlShmInterpRateFwd($D$3&amp;T(CalculationTrigger),C3762,,5,C3763)</f>
        <v>1.1902326105377526E-2</v>
      </c>
      <c r="E3762" s="120">
        <f>_xll.xlShmInterpRateFwd($E$3&amp;T(CalculationTrigger),C3762,,5,C3763)</f>
        <v>1.1843180322409596E-2</v>
      </c>
      <c r="F3762" s="121">
        <f>_xll.xlShmInterpRateFwd($F$3&amp;T(CalculationTrigger),C3762,,5,C3763)</f>
        <v>1.1522537243903855E-2</v>
      </c>
      <c r="G3762" s="148">
        <f>_xll.xlShmInterpDisc($G$3&amp;T(CalculationTrigger),C3762)</f>
        <v>0.47822870346196411</v>
      </c>
      <c r="H3762" s="149">
        <f>_xll.xlShmInterpDisc($H$3&amp;T(CalculationTrigger),C3762)</f>
        <v>0.47988379025239547</v>
      </c>
      <c r="I3762" s="150">
        <f>_xll.xlShmInterpDisc($I$3&amp;T(CalculationTrigger),C3762)</f>
        <v>0.48890309147686467</v>
      </c>
      <c r="J3762" s="157">
        <f t="shared" si="174"/>
        <v>6.2963661946604247E-5</v>
      </c>
      <c r="K3762" s="158">
        <f t="shared" si="175"/>
        <v>0</v>
      </c>
      <c r="L3762" s="159">
        <f t="shared" si="176"/>
        <v>-3.3934579142519796E-4</v>
      </c>
    </row>
    <row r="3763" spans="2:12" x14ac:dyDescent="0.2">
      <c r="B3763" s="112" t="s">
        <v>2</v>
      </c>
      <c r="C3763" s="113">
        <f>_xll.qlCalendarAdvance("TARGET",C3762,B3763,"mf")</f>
        <v>62863</v>
      </c>
      <c r="D3763" s="120">
        <f>_xll.xlShmInterpRateFwd($D$3&amp;T(CalculationTrigger),C3763,,5,C3764)</f>
        <v>1.1902904669359976E-2</v>
      </c>
      <c r="E3763" s="120">
        <f>_xll.xlShmInterpRateFwd($E$3&amp;T(CalculationTrigger),C3763,,5,C3764)</f>
        <v>1.1843771881647112E-2</v>
      </c>
      <c r="F3763" s="121">
        <f>_xll.xlShmInterpRateFwd($F$3&amp;T(CalculationTrigger),C3763,,5,C3764)</f>
        <v>1.1523192482340603E-2</v>
      </c>
      <c r="G3763" s="148">
        <f>_xll.xlShmInterpDisc($G$3&amp;T(CalculationTrigger),C3763)</f>
        <v>0.47811956607854</v>
      </c>
      <c r="H3763" s="149">
        <f>_xll.xlShmInterpDisc($H$3&amp;T(CalculationTrigger),C3763)</f>
        <v>0.47977481924447973</v>
      </c>
      <c r="I3763" s="150">
        <f>_xll.xlShmInterpDisc($I$3&amp;T(CalculationTrigger),C3763)</f>
        <v>0.48879507745935058</v>
      </c>
      <c r="J3763" s="157">
        <f t="shared" si="174"/>
        <v>6.2962323319080626E-5</v>
      </c>
      <c r="K3763" s="158">
        <f t="shared" si="175"/>
        <v>0</v>
      </c>
      <c r="L3763" s="159">
        <f t="shared" si="176"/>
        <v>-3.393392318160539E-4</v>
      </c>
    </row>
    <row r="3764" spans="2:12" x14ac:dyDescent="0.2">
      <c r="B3764" s="112" t="s">
        <v>2</v>
      </c>
      <c r="C3764" s="113">
        <f>_xll.qlCalendarAdvance("TARGET",C3763,B3764,"mf")</f>
        <v>62870</v>
      </c>
      <c r="D3764" s="120">
        <f>_xll.xlShmInterpRateFwd($D$3&amp;T(CalculationTrigger),C3764,,5,C3765)</f>
        <v>1.1903478804921966E-2</v>
      </c>
      <c r="E3764" s="120">
        <f>_xll.xlShmInterpRateFwd($E$3&amp;T(CalculationTrigger),C3764,,5,C3765)</f>
        <v>1.184435898489495E-2</v>
      </c>
      <c r="F3764" s="121">
        <f>_xll.xlShmInterpRateFwd($F$3&amp;T(CalculationTrigger),C3764,,5,C3765)</f>
        <v>1.1523843129664238E-2</v>
      </c>
      <c r="G3764" s="148">
        <f>_xll.xlShmInterpDisc($G$3&amp;T(CalculationTrigger),C3764)</f>
        <v>0.47801044829887035</v>
      </c>
      <c r="H3764" s="149">
        <f>_xll.xlShmInterpDisc($H$3&amp;T(CalculationTrigger),C3764)</f>
        <v>0.47966586754091267</v>
      </c>
      <c r="I3764" s="150">
        <f>_xll.xlShmInterpDisc($I$3&amp;T(CalculationTrigger),C3764)</f>
        <v>0.48868708116592768</v>
      </c>
      <c r="J3764" s="157">
        <f t="shared" si="174"/>
        <v>6.296098108862502E-5</v>
      </c>
      <c r="K3764" s="158">
        <f t="shared" si="175"/>
        <v>0</v>
      </c>
      <c r="L3764" s="159">
        <f t="shared" si="176"/>
        <v>-3.3933265455164566E-4</v>
      </c>
    </row>
    <row r="3765" spans="2:12" x14ac:dyDescent="0.2">
      <c r="B3765" s="112" t="s">
        <v>2</v>
      </c>
      <c r="C3765" s="113">
        <f>_xll.qlCalendarAdvance("TARGET",C3764,B3765,"mf")</f>
        <v>62877</v>
      </c>
      <c r="D3765" s="120">
        <f>_xll.xlShmInterpRateFwd($D$3&amp;T(CalculationTrigger),C3765,,5,C3766)</f>
        <v>1.1904048503479951E-2</v>
      </c>
      <c r="E3765" s="120">
        <f>_xll.xlShmInterpRateFwd($E$3&amp;T(CalculationTrigger),C3765,,5,C3766)</f>
        <v>1.1844941623505871E-2</v>
      </c>
      <c r="F3765" s="121">
        <f>_xll.xlShmInterpRateFwd($F$3&amp;T(CalculationTrigger),C3765,,5,C3766)</f>
        <v>1.1524489176966964E-2</v>
      </c>
      <c r="G3765" s="148">
        <f>_xll.xlShmInterpDisc($G$3&amp;T(CalculationTrigger),C3765)</f>
        <v>0.47790135016148011</v>
      </c>
      <c r="H3765" s="149">
        <f>_xll.xlShmInterpDisc($H$3&amp;T(CalculationTrigger),C3765)</f>
        <v>0.47955693518075421</v>
      </c>
      <c r="I3765" s="150">
        <f>_xll.xlShmInterpDisc($I$3&amp;T(CalculationTrigger),C3765)</f>
        <v>0.4885791026384026</v>
      </c>
      <c r="J3765" s="157">
        <f t="shared" si="174"/>
        <v>6.2959635268637897E-5</v>
      </c>
      <c r="K3765" s="158">
        <f t="shared" si="175"/>
        <v>0</v>
      </c>
      <c r="L3765" s="159">
        <f t="shared" si="176"/>
        <v>-3.3932605969764351E-4</v>
      </c>
    </row>
    <row r="3766" spans="2:12" x14ac:dyDescent="0.2">
      <c r="B3766" s="112" t="s">
        <v>2</v>
      </c>
      <c r="C3766" s="113">
        <f>_xll.qlCalendarAdvance("TARGET",C3765,B3766,"mf")</f>
        <v>62884</v>
      </c>
      <c r="D3766" s="120">
        <f>_xll.xlShmInterpRateFwd($D$3&amp;T(CalculationTrigger),C3766,,5,C3767)</f>
        <v>1.1904613756392485E-2</v>
      </c>
      <c r="E3766" s="120">
        <f>_xll.xlShmInterpRateFwd($E$3&amp;T(CalculationTrigger),C3766,,5,C3767)</f>
        <v>1.1845519788797897E-2</v>
      </c>
      <c r="F3766" s="121">
        <f>_xll.xlShmInterpRateFwd($F$3&amp;T(CalculationTrigger),C3766,,5,C3767)</f>
        <v>1.1525130615317826E-2</v>
      </c>
      <c r="G3766" s="148">
        <f>_xll.xlShmInterpDisc($G$3&amp;T(CalculationTrigger),C3766)</f>
        <v>0.4777922717049356</v>
      </c>
      <c r="H3766" s="149">
        <f>_xll.xlShmInterpDisc($H$3&amp;T(CalculationTrigger),C3766)</f>
        <v>0.47944802220310623</v>
      </c>
      <c r="I3766" s="150">
        <f>_xll.xlShmInterpDisc($I$3&amp;T(CalculationTrigger),C3766)</f>
        <v>0.48847114191862695</v>
      </c>
      <c r="J3766" s="157">
        <f t="shared" si="174"/>
        <v>6.2958285872521323E-5</v>
      </c>
      <c r="K3766" s="158">
        <f t="shared" si="175"/>
        <v>0</v>
      </c>
      <c r="L3766" s="159">
        <f t="shared" si="176"/>
        <v>-3.3931944731971223E-4</v>
      </c>
    </row>
    <row r="3767" spans="2:12" x14ac:dyDescent="0.2">
      <c r="B3767" s="112" t="s">
        <v>2</v>
      </c>
      <c r="C3767" s="113">
        <f>_xll.qlCalendarAdvance("TARGET",C3766,B3767,"mf")</f>
        <v>62891</v>
      </c>
      <c r="D3767" s="120">
        <f>_xll.xlShmInterpRateFwd($D$3&amp;T(CalculationTrigger),C3767,,5,C3768)</f>
        <v>1.1905174555052859E-2</v>
      </c>
      <c r="E3767" s="120">
        <f>_xll.xlShmInterpRateFwd($E$3&amp;T(CalculationTrigger),C3767,,5,C3768)</f>
        <v>1.1846093472083248E-2</v>
      </c>
      <c r="F3767" s="121">
        <f>_xll.xlShmInterpRateFwd($F$3&amp;T(CalculationTrigger),C3767,,5,C3768)</f>
        <v>1.1525767435756907E-2</v>
      </c>
      <c r="G3767" s="148">
        <f>_xll.xlShmInterpDisc($G$3&amp;T(CalculationTrigger),C3767)</f>
        <v>0.47768321296784499</v>
      </c>
      <c r="H3767" s="149">
        <f>_xll.xlShmInterpDisc($H$3&amp;T(CalculationTrigger),C3767)</f>
        <v>0.47933912864711298</v>
      </c>
      <c r="I3767" s="150">
        <f>_xll.xlShmInterpDisc($I$3&amp;T(CalculationTrigger),C3767)</f>
        <v>0.48836319904849751</v>
      </c>
      <c r="J3767" s="157">
        <f t="shared" si="174"/>
        <v>6.2956932913676999E-5</v>
      </c>
      <c r="K3767" s="158">
        <f t="shared" si="175"/>
        <v>0</v>
      </c>
      <c r="L3767" s="159">
        <f t="shared" si="176"/>
        <v>-3.3931281748351879E-4</v>
      </c>
    </row>
    <row r="3768" spans="2:12" x14ac:dyDescent="0.2">
      <c r="B3768" s="112" t="s">
        <v>2</v>
      </c>
      <c r="C3768" s="113">
        <f>_xll.qlCalendarAdvance("TARGET",C3767,B3768,"mf")</f>
        <v>62898</v>
      </c>
      <c r="D3768" s="120">
        <f>_xll.xlShmInterpRateFwd($D$3&amp;T(CalculationTrigger),C3768,,5,C3769)</f>
        <v>1.190573089085438E-2</v>
      </c>
      <c r="E3768" s="120">
        <f>_xll.xlShmInterpRateFwd($E$3&amp;T(CalculationTrigger),C3768,,5,C3769)</f>
        <v>1.1846662664749447E-2</v>
      </c>
      <c r="F3768" s="121">
        <f>_xll.xlShmInterpRateFwd($F$3&amp;T(CalculationTrigger),C3768,,5,C3769)</f>
        <v>1.1526399629393795E-2</v>
      </c>
      <c r="G3768" s="148">
        <f>_xll.xlShmInterpDisc($G$3&amp;T(CalculationTrigger),C3768)</f>
        <v>0.47757417398885799</v>
      </c>
      <c r="H3768" s="149">
        <f>_xll.xlShmInterpDisc($H$3&amp;T(CalculationTrigger),C3768)</f>
        <v>0.47923025455196089</v>
      </c>
      <c r="I3768" s="150">
        <f>_xll.xlShmInterpDisc($I$3&amp;T(CalculationTrigger),C3768)</f>
        <v>0.48825527406995645</v>
      </c>
      <c r="J3768" s="157">
        <f t="shared" si="174"/>
        <v>6.2955576405506166E-5</v>
      </c>
      <c r="K3768" s="158">
        <f t="shared" si="175"/>
        <v>0</v>
      </c>
      <c r="L3768" s="159">
        <f t="shared" si="176"/>
        <v>-3.3930617025473256E-4</v>
      </c>
    </row>
    <row r="3769" spans="2:12" x14ac:dyDescent="0.2">
      <c r="B3769" s="112" t="s">
        <v>2</v>
      </c>
      <c r="C3769" s="113">
        <f>_xll.qlCalendarAdvance("TARGET",C3768,B3769,"mf")</f>
        <v>62905</v>
      </c>
      <c r="D3769" s="120">
        <f>_xll.xlShmInterpRateFwd($D$3&amp;T(CalculationTrigger),C3769,,5,C3770)</f>
        <v>1.1906282755207718E-2</v>
      </c>
      <c r="E3769" s="120">
        <f>_xll.xlShmInterpRateFwd($E$3&amp;T(CalculationTrigger),C3769,,5,C3770)</f>
        <v>1.1847227358102931E-2</v>
      </c>
      <c r="F3769" s="121">
        <f>_xll.xlShmInterpRateFwd($F$3&amp;T(CalculationTrigger),C3769,,5,C3770)</f>
        <v>1.152702718730333E-2</v>
      </c>
      <c r="G3769" s="148">
        <f>_xll.xlShmInterpDisc($G$3&amp;T(CalculationTrigger),C3769)</f>
        <v>0.47746515480666563</v>
      </c>
      <c r="H3769" s="149">
        <f>_xll.xlShmInterpDisc($H$3&amp;T(CalculationTrigger),C3769)</f>
        <v>0.47912139995687797</v>
      </c>
      <c r="I3769" s="150">
        <f>_xll.xlShmInterpDisc($I$3&amp;T(CalculationTrigger),C3769)</f>
        <v>0.48814736702499051</v>
      </c>
      <c r="J3769" s="157">
        <f t="shared" si="174"/>
        <v>6.2954216361405606E-5</v>
      </c>
      <c r="K3769" s="158">
        <f t="shared" si="175"/>
        <v>0</v>
      </c>
      <c r="L3769" s="159">
        <f t="shared" si="176"/>
        <v>-3.3929950569902502E-4</v>
      </c>
    </row>
    <row r="3770" spans="2:12" x14ac:dyDescent="0.2">
      <c r="B3770" s="112" t="s">
        <v>2</v>
      </c>
      <c r="C3770" s="113">
        <f>_xll.qlCalendarAdvance("TARGET",C3769,B3770,"mf")</f>
        <v>62912</v>
      </c>
      <c r="D3770" s="120">
        <f>_xll.xlShmInterpRateFwd($D$3&amp;T(CalculationTrigger),C3770,,5,C3771)</f>
        <v>1.1906830139488806E-2</v>
      </c>
      <c r="E3770" s="120">
        <f>_xll.xlShmInterpRateFwd($E$3&amp;T(CalculationTrigger),C3770,,5,C3771)</f>
        <v>1.1847787543490683E-2</v>
      </c>
      <c r="F3770" s="121">
        <f>_xll.xlShmInterpRateFwd($F$3&amp;T(CalculationTrigger),C3770,,5,C3771)</f>
        <v>1.1527650100554562E-2</v>
      </c>
      <c r="G3770" s="148">
        <f>_xll.xlShmInterpDisc($G$3&amp;T(CalculationTrigger),C3770)</f>
        <v>0.4773561554600001</v>
      </c>
      <c r="H3770" s="149">
        <f>_xll.xlShmInterpDisc($H$3&amp;T(CalculationTrigger),C3770)</f>
        <v>0.47901256490113442</v>
      </c>
      <c r="I3770" s="150">
        <f>_xll.xlShmInterpDisc($I$3&amp;T(CalculationTrigger),C3770)</f>
        <v>0.4880394779556313</v>
      </c>
      <c r="J3770" s="157">
        <f t="shared" si="174"/>
        <v>6.2952852794779837E-5</v>
      </c>
      <c r="K3770" s="158">
        <f t="shared" si="175"/>
        <v>0</v>
      </c>
      <c r="L3770" s="159">
        <f t="shared" si="176"/>
        <v>-3.3929282388205816E-4</v>
      </c>
    </row>
    <row r="3771" spans="2:12" x14ac:dyDescent="0.2">
      <c r="B3771" s="112" t="s">
        <v>2</v>
      </c>
      <c r="C3771" s="113">
        <f>_xll.qlCalendarAdvance("TARGET",C3770,B3771,"mf")</f>
        <v>62919</v>
      </c>
      <c r="D3771" s="120">
        <f>_xll.xlShmInterpRateFwd($D$3&amp;T(CalculationTrigger),C3771,,5,C3772)</f>
        <v>1.1907373035073573E-2</v>
      </c>
      <c r="E3771" s="120">
        <f>_xll.xlShmInterpRateFwd($E$3&amp;T(CalculationTrigger),C3771,,5,C3772)</f>
        <v>1.18483432122481E-2</v>
      </c>
      <c r="F3771" s="121">
        <f>_xll.xlShmInterpRateFwd($F$3&amp;T(CalculationTrigger),C3771,,5,C3772)</f>
        <v>1.1528268360210748E-2</v>
      </c>
      <c r="G3771" s="148">
        <f>_xll.xlShmInterpDisc($G$3&amp;T(CalculationTrigger),C3771)</f>
        <v>0.47724717598763505</v>
      </c>
      <c r="H3771" s="149">
        <f>_xll.xlShmInterpDisc($H$3&amp;T(CalculationTrigger),C3771)</f>
        <v>0.47890374942404207</v>
      </c>
      <c r="I3771" s="150">
        <f>_xll.xlShmInterpDisc($I$3&amp;T(CalculationTrigger),C3771)</f>
        <v>0.48793160690395532</v>
      </c>
      <c r="J3771" s="157">
        <f t="shared" si="174"/>
        <v>6.2951485719030847E-5</v>
      </c>
      <c r="K3771" s="158">
        <f t="shared" si="175"/>
        <v>0</v>
      </c>
      <c r="L3771" s="159">
        <f t="shared" si="176"/>
        <v>-3.3928612486950011E-4</v>
      </c>
    </row>
    <row r="3772" spans="2:12" x14ac:dyDescent="0.2">
      <c r="B3772" s="112" t="s">
        <v>2</v>
      </c>
      <c r="C3772" s="113">
        <f>_xll.qlCalendarAdvance("TARGET",C3771,B3772,"mf")</f>
        <v>62926</v>
      </c>
      <c r="D3772" s="120">
        <f>_xll.xlShmInterpRateFwd($D$3&amp;T(CalculationTrigger),C3772,,5,C3773)</f>
        <v>1.1907911433372697E-2</v>
      </c>
      <c r="E3772" s="120">
        <f>_xll.xlShmInterpRateFwd($E$3&amp;T(CalculationTrigger),C3772,,5,C3773)</f>
        <v>1.1848894355704791E-2</v>
      </c>
      <c r="F3772" s="121">
        <f>_xll.xlShmInterpRateFwd($F$3&amp;T(CalculationTrigger),C3772,,5,C3773)</f>
        <v>1.1528881957346731E-2</v>
      </c>
      <c r="G3772" s="148">
        <f>_xll.xlShmInterpDisc($G$3&amp;T(CalculationTrigger),C3772)</f>
        <v>0.47713821642838544</v>
      </c>
      <c r="H3772" s="149">
        <f>_xll.xlShmInterpDisc($H$3&amp;T(CalculationTrigger),C3772)</f>
        <v>0.47879495356495466</v>
      </c>
      <c r="I3772" s="150">
        <f>_xll.xlShmInterpDisc($I$3&amp;T(CalculationTrigger),C3772)</f>
        <v>0.48782375391208382</v>
      </c>
      <c r="J3772" s="157">
        <f t="shared" si="174"/>
        <v>6.2950115147556243E-5</v>
      </c>
      <c r="K3772" s="158">
        <f t="shared" si="175"/>
        <v>0</v>
      </c>
      <c r="L3772" s="159">
        <f t="shared" si="176"/>
        <v>-3.3927940872702125E-4</v>
      </c>
    </row>
    <row r="3773" spans="2:12" x14ac:dyDescent="0.2">
      <c r="B3773" s="112" t="s">
        <v>2</v>
      </c>
      <c r="C3773" s="113">
        <f>_xll.qlCalendarAdvance("TARGET",C3772,B3773,"mf")</f>
        <v>62933</v>
      </c>
      <c r="D3773" s="120">
        <f>_xll.xlShmInterpRateFwd($D$3&amp;T(CalculationTrigger),C3773,,5,C3774)</f>
        <v>1.1908445325785284E-2</v>
      </c>
      <c r="E3773" s="120">
        <f>_xll.xlShmInterpRateFwd($E$3&amp;T(CalculationTrigger),C3773,,5,C3774)</f>
        <v>1.1849440965213533E-2</v>
      </c>
      <c r="F3773" s="121">
        <f>_xll.xlShmInterpRateFwd($F$3&amp;T(CalculationTrigger),C3773,,5,C3774)</f>
        <v>1.1529490883054733E-2</v>
      </c>
      <c r="G3773" s="148">
        <f>_xll.xlShmInterpDisc($G$3&amp;T(CalculationTrigger),C3773)</f>
        <v>0.47702927682110713</v>
      </c>
      <c r="H3773" s="149">
        <f>_xll.xlShmInterpDisc($H$3&amp;T(CalculationTrigger),C3773)</f>
        <v>0.47868617736326757</v>
      </c>
      <c r="I3773" s="150">
        <f>_xll.xlShmInterpDisc($I$3&amp;T(CalculationTrigger),C3773)</f>
        <v>0.48771591902218281</v>
      </c>
      <c r="J3773" s="157">
        <f t="shared" si="174"/>
        <v>6.2948741093757225E-5</v>
      </c>
      <c r="K3773" s="158">
        <f t="shared" si="175"/>
        <v>0</v>
      </c>
      <c r="L3773" s="159">
        <f t="shared" si="176"/>
        <v>-3.3927267552029037E-4</v>
      </c>
    </row>
    <row r="3774" spans="2:12" x14ac:dyDescent="0.2">
      <c r="B3774" s="112" t="s">
        <v>2</v>
      </c>
      <c r="C3774" s="113">
        <f>_xll.qlCalendarAdvance("TARGET",C3773,B3774,"mf")</f>
        <v>62940</v>
      </c>
      <c r="D3774" s="120">
        <f>_xll.xlShmInterpRateFwd($D$3&amp;T(CalculationTrigger),C3774,,5,C3775)</f>
        <v>1.1908974703669886E-2</v>
      </c>
      <c r="E3774" s="120">
        <f>_xll.xlShmInterpRateFwd($E$3&amp;T(CalculationTrigger),C3774,,5,C3775)</f>
        <v>1.184998303209236E-2</v>
      </c>
      <c r="F3774" s="121">
        <f>_xll.xlShmInterpRateFwd($F$3&amp;T(CalculationTrigger),C3774,,5,C3775)</f>
        <v>1.1530095128398019E-2</v>
      </c>
      <c r="G3774" s="148">
        <f>_xll.xlShmInterpDisc($G$3&amp;T(CalculationTrigger),C3774)</f>
        <v>0.47692035720469705</v>
      </c>
      <c r="H3774" s="149">
        <f>_xll.xlShmInterpDisc($H$3&amp;T(CalculationTrigger),C3774)</f>
        <v>0.47857742085841765</v>
      </c>
      <c r="I3774" s="150">
        <f>_xll.xlShmInterpDisc($I$3&amp;T(CalculationTrigger),C3774)</f>
        <v>0.48760810227646251</v>
      </c>
      <c r="J3774" s="157">
        <f t="shared" si="174"/>
        <v>6.2947363571038678E-5</v>
      </c>
      <c r="K3774" s="158">
        <f t="shared" si="175"/>
        <v>0</v>
      </c>
      <c r="L3774" s="159">
        <f t="shared" si="176"/>
        <v>-3.3926592531497454E-4</v>
      </c>
    </row>
    <row r="3775" spans="2:12" x14ac:dyDescent="0.2">
      <c r="B3775" s="112" t="s">
        <v>2</v>
      </c>
      <c r="C3775" s="113">
        <f>_xll.qlCalendarAdvance("TARGET",C3774,B3775,"mf")</f>
        <v>62947</v>
      </c>
      <c r="D3775" s="120">
        <f>_xll.xlShmInterpRateFwd($D$3&amp;T(CalculationTrigger),C3775,,5,C3776)</f>
        <v>1.1909499558442987E-2</v>
      </c>
      <c r="E3775" s="120">
        <f>_xll.xlShmInterpRateFwd($E$3&amp;T(CalculationTrigger),C3775,,5,C3776)</f>
        <v>1.1850520547699837E-2</v>
      </c>
      <c r="F3775" s="121">
        <f>_xll.xlShmInterpRateFwd($F$3&amp;T(CalculationTrigger),C3775,,5,C3776)</f>
        <v>1.1530694684451434E-2</v>
      </c>
      <c r="G3775" s="148">
        <f>_xll.xlShmInterpDisc($G$3&amp;T(CalculationTrigger),C3775)</f>
        <v>0.47681145761809335</v>
      </c>
      <c r="H3775" s="149">
        <f>_xll.xlShmInterpDisc($H$3&amp;T(CalculationTrigger),C3775)</f>
        <v>0.47846868408988347</v>
      </c>
      <c r="I3775" s="150">
        <f>_xll.xlShmInterpDisc($I$3&amp;T(CalculationTrigger),C3775)</f>
        <v>0.4875003037171779</v>
      </c>
      <c r="J3775" s="157">
        <f t="shared" si="174"/>
        <v>6.294598259279691E-5</v>
      </c>
      <c r="K3775" s="158">
        <f t="shared" si="175"/>
        <v>0</v>
      </c>
      <c r="L3775" s="159">
        <f t="shared" si="176"/>
        <v>-3.3925915817673892E-4</v>
      </c>
    </row>
    <row r="3776" spans="2:12" x14ac:dyDescent="0.2">
      <c r="B3776" s="112" t="s">
        <v>2</v>
      </c>
      <c r="C3776" s="113">
        <f>_xll.qlCalendarAdvance("TARGET",C3775,B3776,"mf")</f>
        <v>62954</v>
      </c>
      <c r="D3776" s="120">
        <f>_xll.xlShmInterpRateFwd($D$3&amp;T(CalculationTrigger),C3776,,5,C3777)</f>
        <v>1.191001988148631E-2</v>
      </c>
      <c r="E3776" s="120">
        <f>_xll.xlShmInterpRateFwd($E$3&amp;T(CalculationTrigger),C3776,,5,C3777)</f>
        <v>1.1851053503354001E-2</v>
      </c>
      <c r="F3776" s="121">
        <f>_xll.xlShmInterpRateFwd($F$3&amp;T(CalculationTrigger),C3776,,5,C3777)</f>
        <v>1.1531289542289833E-2</v>
      </c>
      <c r="G3776" s="148">
        <f>_xll.xlShmInterpDisc($G$3&amp;T(CalculationTrigger),C3776)</f>
        <v>0.47670257810027483</v>
      </c>
      <c r="H3776" s="149">
        <f>_xll.xlShmInterpDisc($H$3&amp;T(CalculationTrigger),C3776)</f>
        <v>0.47835996709718492</v>
      </c>
      <c r="I3776" s="150">
        <f>_xll.xlShmInterpDisc($I$3&amp;T(CalculationTrigger),C3776)</f>
        <v>0.48739252338662836</v>
      </c>
      <c r="J3776" s="157">
        <f t="shared" si="174"/>
        <v>6.2944598172433921E-5</v>
      </c>
      <c r="K3776" s="158">
        <f t="shared" si="175"/>
        <v>0</v>
      </c>
      <c r="L3776" s="159">
        <f t="shared" si="176"/>
        <v>-3.3925237417125519E-4</v>
      </c>
    </row>
    <row r="3777" spans="2:12" x14ac:dyDescent="0.2">
      <c r="B3777" s="112" t="s">
        <v>2</v>
      </c>
      <c r="C3777" s="113">
        <f>_xll.qlCalendarAdvance("TARGET",C3776,B3777,"mf")</f>
        <v>62961</v>
      </c>
      <c r="D3777" s="120">
        <f>_xll.xlShmInterpRateFwd($D$3&amp;T(CalculationTrigger),C3777,,5,C3778)</f>
        <v>1.1910535664204761E-2</v>
      </c>
      <c r="E3777" s="120">
        <f>_xll.xlShmInterpRateFwd($E$3&amp;T(CalculationTrigger),C3777,,5,C3778)</f>
        <v>1.1851581890401844E-2</v>
      </c>
      <c r="F3777" s="121">
        <f>_xll.xlShmInterpRateFwd($F$3&amp;T(CalculationTrigger),C3777,,5,C3778)</f>
        <v>1.1531879692982272E-2</v>
      </c>
      <c r="G3777" s="148">
        <f>_xll.xlShmInterpDisc($G$3&amp;T(CalculationTrigger),C3777)</f>
        <v>0.47659371869026129</v>
      </c>
      <c r="H3777" s="149">
        <f>_xll.xlShmInterpDisc($H$3&amp;T(CalculationTrigger),C3777)</f>
        <v>0.47825126991988337</v>
      </c>
      <c r="I3777" s="150">
        <f>_xll.xlShmInterpDisc($I$3&amp;T(CalculationTrigger),C3777)</f>
        <v>0.48728476132715748</v>
      </c>
      <c r="J3777" s="157">
        <f t="shared" si="174"/>
        <v>6.2943210323351316E-5</v>
      </c>
      <c r="K3777" s="158">
        <f t="shared" si="175"/>
        <v>0</v>
      </c>
      <c r="L3777" s="159">
        <f t="shared" si="176"/>
        <v>-3.3924557336418519E-4</v>
      </c>
    </row>
    <row r="3778" spans="2:12" x14ac:dyDescent="0.2">
      <c r="B3778" s="112" t="s">
        <v>2</v>
      </c>
      <c r="C3778" s="113">
        <f>_xll.qlCalendarAdvance("TARGET",C3777,B3778,"mf")</f>
        <v>62968</v>
      </c>
      <c r="D3778" s="120">
        <f>_xll.xlShmInterpRateFwd($D$3&amp;T(CalculationTrigger),C3778,,5,C3779)</f>
        <v>1.1911046897968481E-2</v>
      </c>
      <c r="E3778" s="120">
        <f>_xll.xlShmInterpRateFwd($E$3&amp;T(CalculationTrigger),C3778,,5,C3779)</f>
        <v>1.1852105700184568E-2</v>
      </c>
      <c r="F3778" s="121">
        <f>_xll.xlShmInterpRateFwd($F$3&amp;T(CalculationTrigger),C3778,,5,C3779)</f>
        <v>1.1532465127620985E-2</v>
      </c>
      <c r="G3778" s="148">
        <f>_xll.xlShmInterpDisc($G$3&amp;T(CalculationTrigger),C3778)</f>
        <v>0.47648487942711309</v>
      </c>
      <c r="H3778" s="149">
        <f>_xll.xlShmInterpDisc($H$3&amp;T(CalculationTrigger),C3778)</f>
        <v>0.47814259259758141</v>
      </c>
      <c r="I3778" s="150">
        <f>_xll.xlShmInterpDisc($I$3&amp;T(CalculationTrigger),C3778)</f>
        <v>0.48717701758115328</v>
      </c>
      <c r="J3778" s="157">
        <f t="shared" si="174"/>
        <v>6.2941819058952273E-5</v>
      </c>
      <c r="K3778" s="158">
        <f t="shared" si="175"/>
        <v>0</v>
      </c>
      <c r="L3778" s="159">
        <f t="shared" si="176"/>
        <v>-3.3923875582120489E-4</v>
      </c>
    </row>
    <row r="3779" spans="2:12" x14ac:dyDescent="0.2">
      <c r="B3779" s="112" t="s">
        <v>2</v>
      </c>
      <c r="C3779" s="113">
        <f>_xll.qlCalendarAdvance("TARGET",C3778,B3779,"mf")</f>
        <v>62975</v>
      </c>
      <c r="D3779" s="120">
        <f>_xll.xlShmInterpRateFwd($D$3&amp;T(CalculationTrigger),C3779,,5,C3780)</f>
        <v>1.1911553574170794E-2</v>
      </c>
      <c r="E3779" s="120">
        <f>_xll.xlShmInterpRateFwd($E$3&amp;T(CalculationTrigger),C3779,,5,C3780)</f>
        <v>1.185262492401442E-2</v>
      </c>
      <c r="F3779" s="121">
        <f>_xll.xlShmInterpRateFwd($F$3&amp;T(CalculationTrigger),C3779,,5,C3780)</f>
        <v>1.1533045837246073E-2</v>
      </c>
      <c r="G3779" s="148">
        <f>_xll.xlShmInterpDisc($G$3&amp;T(CalculationTrigger),C3779)</f>
        <v>0.47637606034993152</v>
      </c>
      <c r="H3779" s="149">
        <f>_xll.xlShmInterpDisc($H$3&amp;T(CalculationTrigger),C3779)</f>
        <v>0.47803393516992287</v>
      </c>
      <c r="I3779" s="150">
        <f>_xll.xlShmInterpDisc($I$3&amp;T(CalculationTrigger),C3779)</f>
        <v>0.48706929219104783</v>
      </c>
      <c r="J3779" s="157">
        <f t="shared" si="174"/>
        <v>6.2940424392633534E-5</v>
      </c>
      <c r="K3779" s="158">
        <f t="shared" si="175"/>
        <v>0</v>
      </c>
      <c r="L3779" s="159">
        <f t="shared" si="176"/>
        <v>-3.3923192160797673E-4</v>
      </c>
    </row>
    <row r="3780" spans="2:12" x14ac:dyDescent="0.2">
      <c r="B3780" s="112" t="s">
        <v>2</v>
      </c>
      <c r="C3780" s="113">
        <f>_xll.qlCalendarAdvance("TARGET",C3779,B3780,"mf")</f>
        <v>62982</v>
      </c>
      <c r="D3780" s="120">
        <f>_xll.xlShmInterpRateFwd($D$3&amp;T(CalculationTrigger),C3780,,5,C3781)</f>
        <v>1.1912055684222394E-2</v>
      </c>
      <c r="E3780" s="120">
        <f>_xll.xlShmInterpRateFwd($E$3&amp;T(CalculationTrigger),C3780,,5,C3781)</f>
        <v>1.1853139553278937E-2</v>
      </c>
      <c r="F3780" s="121">
        <f>_xll.xlShmInterpRateFwd($F$3&amp;T(CalculationTrigger),C3780,,5,C3781)</f>
        <v>1.1533621812996107E-2</v>
      </c>
      <c r="G3780" s="148">
        <f>_xll.xlShmInterpDisc($G$3&amp;T(CalculationTrigger),C3780)</f>
        <v>0.47626726149785842</v>
      </c>
      <c r="H3780" s="149">
        <f>_xll.xlShmInterpDisc($H$3&amp;T(CalculationTrigger),C3780)</f>
        <v>0.47792529767659298</v>
      </c>
      <c r="I3780" s="150">
        <f>_xll.xlShmInterpDisc($I$3&amp;T(CalculationTrigger),C3780)</f>
        <v>0.48696158519931748</v>
      </c>
      <c r="J3780" s="157">
        <f t="shared" si="174"/>
        <v>6.2939026337799456E-5</v>
      </c>
      <c r="K3780" s="158">
        <f t="shared" si="175"/>
        <v>0</v>
      </c>
      <c r="L3780" s="159">
        <f t="shared" si="176"/>
        <v>-3.3922507079016943E-4</v>
      </c>
    </row>
    <row r="3781" spans="2:12" x14ac:dyDescent="0.2">
      <c r="B3781" s="112" t="s">
        <v>2</v>
      </c>
      <c r="C3781" s="113">
        <f>_xll.qlCalendarAdvance("TARGET",C3780,B3781,"mf")</f>
        <v>62989</v>
      </c>
      <c r="D3781" s="120">
        <f>_xll.xlShmInterpRateFwd($D$3&amp;T(CalculationTrigger),C3781,,5,C3782)</f>
        <v>1.1912553219481849E-2</v>
      </c>
      <c r="E3781" s="120">
        <f>_xll.xlShmInterpRateFwd($E$3&amp;T(CalculationTrigger),C3781,,5,C3782)</f>
        <v>1.185364957926141E-2</v>
      </c>
      <c r="F3781" s="121">
        <f>_xll.xlShmInterpRateFwd($F$3&amp;T(CalculationTrigger),C3781,,5,C3782)</f>
        <v>1.1534193045847484E-2</v>
      </c>
      <c r="G3781" s="148">
        <f>_xll.xlShmInterpDisc($G$3&amp;T(CalculationTrigger),C3781)</f>
        <v>0.47615848291007601</v>
      </c>
      <c r="H3781" s="149">
        <f>_xll.xlShmInterpDisc($H$3&amp;T(CalculationTrigger),C3781)</f>
        <v>0.47781668015731754</v>
      </c>
      <c r="I3781" s="150">
        <f>_xll.xlShmInterpDisc($I$3&amp;T(CalculationTrigger),C3781)</f>
        <v>0.48685389664848217</v>
      </c>
      <c r="J3781" s="157">
        <f t="shared" ref="J3781:J3844" si="177">-365*LN(G3781/$H3781)/($C3781-$C$4)</f>
        <v>6.2937624907847986E-5</v>
      </c>
      <c r="K3781" s="158">
        <f t="shared" ref="K3781:K3844" si="178">-365*LN(H3781/$H3781)/($C3781-$C$4)</f>
        <v>0</v>
      </c>
      <c r="L3781" s="159">
        <f t="shared" ref="L3781:L3844" si="179">-365*LN(I3781/$H3781)/($C3781-$C$4)</f>
        <v>-3.392182034334499E-4</v>
      </c>
    </row>
    <row r="3782" spans="2:12" x14ac:dyDescent="0.2">
      <c r="B3782" s="112" t="s">
        <v>2</v>
      </c>
      <c r="C3782" s="113">
        <f>_xll.qlCalendarAdvance("TARGET",C3781,B3782,"mf")</f>
        <v>62996</v>
      </c>
      <c r="D3782" s="120">
        <f>_xll.xlShmInterpRateFwd($D$3&amp;T(CalculationTrigger),C3782,,5,C3783)</f>
        <v>1.1913046171377234E-2</v>
      </c>
      <c r="E3782" s="120">
        <f>_xll.xlShmInterpRateFwd($E$3&amp;T(CalculationTrigger),C3782,,5,C3783)</f>
        <v>1.1854154993332011E-2</v>
      </c>
      <c r="F3782" s="121">
        <f>_xll.xlShmInterpRateFwd($F$3&amp;T(CalculationTrigger),C3782,,5,C3783)</f>
        <v>1.1534759526985107E-2</v>
      </c>
      <c r="G3782" s="148">
        <f>_xll.xlShmInterpDisc($G$3&amp;T(CalculationTrigger),C3782)</f>
        <v>0.4760497246258073</v>
      </c>
      <c r="H3782" s="149">
        <f>_xll.xlShmInterpDisc($H$3&amp;T(CalculationTrigger),C3782)</f>
        <v>0.47770808265186399</v>
      </c>
      <c r="I3782" s="150">
        <f>_xll.xlShmInterpDisc($I$3&amp;T(CalculationTrigger),C3782)</f>
        <v>0.48674622658110661</v>
      </c>
      <c r="J3782" s="157">
        <f t="shared" si="177"/>
        <v>6.2936220116180662E-5</v>
      </c>
      <c r="K3782" s="158">
        <f t="shared" si="178"/>
        <v>0</v>
      </c>
      <c r="L3782" s="159">
        <f t="shared" si="179"/>
        <v>-3.3921131960349115E-4</v>
      </c>
    </row>
    <row r="3783" spans="2:12" x14ac:dyDescent="0.2">
      <c r="B3783" s="112" t="s">
        <v>2</v>
      </c>
      <c r="C3783" s="113">
        <f>_xll.qlCalendarAdvance("TARGET",C3782,B3783,"mf")</f>
        <v>63003</v>
      </c>
      <c r="D3783" s="120">
        <f>_xll.xlShmInterpRateFwd($D$3&amp;T(CalculationTrigger),C3783,,5,C3784)</f>
        <v>1.1913534531272916E-2</v>
      </c>
      <c r="E3783" s="120">
        <f>_xll.xlShmInterpRateFwd($E$3&amp;T(CalculationTrigger),C3783,,5,C3784)</f>
        <v>1.185465578680878E-2</v>
      </c>
      <c r="F3783" s="121">
        <f>_xll.xlShmInterpRateFwd($F$3&amp;T(CalculationTrigger),C3783,,5,C3784)</f>
        <v>1.1535321247391173E-2</v>
      </c>
      <c r="G3783" s="148">
        <f>_xll.xlShmInterpDisc($G$3&amp;T(CalculationTrigger),C3783)</f>
        <v>0.47594098668431539</v>
      </c>
      <c r="H3783" s="149">
        <f>_xll.xlShmInterpDisc($H$3&amp;T(CalculationTrigger),C3783)</f>
        <v>0.47759950520004024</v>
      </c>
      <c r="I3783" s="150">
        <f>_xll.xlShmInterpDisc($I$3&amp;T(CalculationTrigger),C3783)</f>
        <v>0.48663857503979846</v>
      </c>
      <c r="J3783" s="157">
        <f t="shared" si="177"/>
        <v>6.2934811976200636E-5</v>
      </c>
      <c r="K3783" s="158">
        <f t="shared" si="178"/>
        <v>0</v>
      </c>
      <c r="L3783" s="159">
        <f t="shared" si="179"/>
        <v>-3.3920441936595273E-4</v>
      </c>
    </row>
    <row r="3784" spans="2:12" x14ac:dyDescent="0.2">
      <c r="B3784" s="112" t="s">
        <v>2</v>
      </c>
      <c r="C3784" s="113">
        <f>_xll.qlCalendarAdvance("TARGET",C3783,B3784,"mf")</f>
        <v>63010</v>
      </c>
      <c r="D3784" s="120">
        <f>_xll.xlShmInterpRateFwd($D$3&amp;T(CalculationTrigger),C3784,,5,C3785)</f>
        <v>1.1914018290579597E-2</v>
      </c>
      <c r="E3784" s="120">
        <f>_xll.xlShmInterpRateFwd($E$3&amp;T(CalculationTrigger),C3784,,5,C3785)</f>
        <v>1.1855151951056098E-2</v>
      </c>
      <c r="F3784" s="121">
        <f>_xll.xlShmInterpRateFwd($F$3&amp;T(CalculationTrigger),C3784,,5,C3785)</f>
        <v>1.1535878198210048E-2</v>
      </c>
      <c r="G3784" s="148">
        <f>_xll.xlShmInterpDisc($G$3&amp;T(CalculationTrigger),C3784)</f>
        <v>0.47583226912490389</v>
      </c>
      <c r="H3784" s="149">
        <f>_xll.xlShmInterpDisc($H$3&amp;T(CalculationTrigger),C3784)</f>
        <v>0.47749094784169543</v>
      </c>
      <c r="I3784" s="150">
        <f>_xll.xlShmInterpDisc($I$3&amp;T(CalculationTrigger),C3784)</f>
        <v>0.48653094206720998</v>
      </c>
      <c r="J3784" s="157">
        <f t="shared" si="177"/>
        <v>6.2933400501308633E-5</v>
      </c>
      <c r="K3784" s="158">
        <f t="shared" si="178"/>
        <v>0</v>
      </c>
      <c r="L3784" s="159">
        <f t="shared" si="179"/>
        <v>-3.3919750278650835E-4</v>
      </c>
    </row>
    <row r="3785" spans="2:12" x14ac:dyDescent="0.2">
      <c r="B3785" s="112" t="s">
        <v>2</v>
      </c>
      <c r="C3785" s="113">
        <f>_xll.qlCalendarAdvance("TARGET",C3784,B3785,"mf")</f>
        <v>63017</v>
      </c>
      <c r="D3785" s="120">
        <f>_xll.xlShmInterpRateFwd($D$3&amp;T(CalculationTrigger),C3785,,5,C3786)</f>
        <v>1.1914497440655855E-2</v>
      </c>
      <c r="E3785" s="120">
        <f>_xll.xlShmInterpRateFwd($E$3&amp;T(CalculationTrigger),C3785,,5,C3786)</f>
        <v>1.1855643477374637E-2</v>
      </c>
      <c r="F3785" s="121">
        <f>_xll.xlShmInterpRateFwd($F$3&amp;T(CalculationTrigger),C3785,,5,C3786)</f>
        <v>1.1536430370452889E-2</v>
      </c>
      <c r="G3785" s="148">
        <f>_xll.xlShmInterpDisc($G$3&amp;T(CalculationTrigger),C3785)</f>
        <v>0.47572357198691656</v>
      </c>
      <c r="H3785" s="149">
        <f>_xll.xlShmInterpDisc($H$3&amp;T(CalculationTrigger),C3785)</f>
        <v>0.4773824106167191</v>
      </c>
      <c r="I3785" s="150">
        <f>_xll.xlShmInterpDisc($I$3&amp;T(CalculationTrigger),C3785)</f>
        <v>0.48642332770603658</v>
      </c>
      <c r="J3785" s="157">
        <f t="shared" si="177"/>
        <v>6.2931985704902952E-5</v>
      </c>
      <c r="K3785" s="158">
        <f t="shared" si="178"/>
        <v>0</v>
      </c>
      <c r="L3785" s="159">
        <f t="shared" si="179"/>
        <v>-3.3919056993082585E-4</v>
      </c>
    </row>
    <row r="3786" spans="2:12" x14ac:dyDescent="0.2">
      <c r="B3786" s="112" t="s">
        <v>2</v>
      </c>
      <c r="C3786" s="113">
        <f>_xll.qlCalendarAdvance("TARGET",C3785,B3786,"mf")</f>
        <v>63024</v>
      </c>
      <c r="D3786" s="120">
        <f>_xll.xlShmInterpRateFwd($D$3&amp;T(CalculationTrigger),C3786,,5,C3787)</f>
        <v>1.1914971972918185E-2</v>
      </c>
      <c r="E3786" s="120">
        <f>_xll.xlShmInterpRateFwd($E$3&amp;T(CalculationTrigger),C3786,,5,C3787)</f>
        <v>1.1856130357122992E-2</v>
      </c>
      <c r="F3786" s="121">
        <f>_xll.xlShmInterpRateFwd($F$3&amp;T(CalculationTrigger),C3786,,5,C3787)</f>
        <v>1.1536977755252481E-2</v>
      </c>
      <c r="G3786" s="148">
        <f>_xll.xlShmInterpDisc($G$3&amp;T(CalculationTrigger),C3786)</f>
        <v>0.47561489530973755</v>
      </c>
      <c r="H3786" s="149">
        <f>_xll.xlShmInterpDisc($H$3&amp;T(CalculationTrigger),C3786)</f>
        <v>0.47727389356504196</v>
      </c>
      <c r="I3786" s="150">
        <f>_xll.xlShmInterpDisc($I$3&amp;T(CalculationTrigger),C3786)</f>
        <v>0.48631573199901784</v>
      </c>
      <c r="J3786" s="157">
        <f t="shared" si="177"/>
        <v>6.2930567600385511E-5</v>
      </c>
      <c r="K3786" s="158">
        <f t="shared" si="178"/>
        <v>0</v>
      </c>
      <c r="L3786" s="159">
        <f t="shared" si="179"/>
        <v>-3.3918362086457151E-4</v>
      </c>
    </row>
    <row r="3787" spans="2:12" x14ac:dyDescent="0.2">
      <c r="B3787" s="112" t="s">
        <v>2</v>
      </c>
      <c r="C3787" s="113">
        <f>_xll.qlCalendarAdvance("TARGET",C3786,B3787,"mf")</f>
        <v>63031</v>
      </c>
      <c r="D3787" s="120">
        <f>_xll.xlShmInterpRateFwd($D$3&amp;T(CalculationTrigger),C3787,,5,C3788)</f>
        <v>1.1915441878765714E-2</v>
      </c>
      <c r="E3787" s="120">
        <f>_xll.xlShmInterpRateFwd($E$3&amp;T(CalculationTrigger),C3787,,5,C3788)</f>
        <v>1.1856612581642377E-2</v>
      </c>
      <c r="F3787" s="121">
        <f>_xll.xlShmInterpRateFwd($F$3&amp;T(CalculationTrigger),C3787,,5,C3788)</f>
        <v>1.1537520343643153E-2</v>
      </c>
      <c r="G3787" s="148">
        <f>_xll.xlShmInterpDisc($G$3&amp;T(CalculationTrigger),C3787)</f>
        <v>0.47550623913279094</v>
      </c>
      <c r="H3787" s="149">
        <f>_xll.xlShmInterpDisc($H$3&amp;T(CalculationTrigger),C3787)</f>
        <v>0.4771653967266351</v>
      </c>
      <c r="I3787" s="150">
        <f>_xll.xlShmInterpDisc($I$3&amp;T(CalculationTrigger),C3787)</f>
        <v>0.48620815498893644</v>
      </c>
      <c r="J3787" s="157">
        <f t="shared" si="177"/>
        <v>6.2929146201157849E-5</v>
      </c>
      <c r="K3787" s="158">
        <f t="shared" si="178"/>
        <v>0</v>
      </c>
      <c r="L3787" s="159">
        <f t="shared" si="179"/>
        <v>-3.3917665565340983E-4</v>
      </c>
    </row>
    <row r="3788" spans="2:12" x14ac:dyDescent="0.2">
      <c r="B3788" s="112" t="s">
        <v>2</v>
      </c>
      <c r="C3788" s="113">
        <f>_xll.qlCalendarAdvance("TARGET",C3787,B3788,"mf")</f>
        <v>63038</v>
      </c>
      <c r="D3788" s="120">
        <f>_xll.xlShmInterpRateFwd($D$3&amp;T(CalculationTrigger),C3788,,5,C3789)</f>
        <v>1.1915907149568606E-2</v>
      </c>
      <c r="E3788" s="120">
        <f>_xll.xlShmInterpRateFwd($E$3&amp;T(CalculationTrigger),C3788,,5,C3789)</f>
        <v>1.1857090142268226E-2</v>
      </c>
      <c r="F3788" s="121">
        <f>_xll.xlShmInterpRateFwd($F$3&amp;T(CalculationTrigger),C3788,,5,C3789)</f>
        <v>1.1538058126734529E-2</v>
      </c>
      <c r="G3788" s="148">
        <f>_xll.xlShmInterpDisc($G$3&amp;T(CalculationTrigger),C3788)</f>
        <v>0.47539760349554083</v>
      </c>
      <c r="H3788" s="149">
        <f>_xll.xlShmInterpDisc($H$3&amp;T(CalculationTrigger),C3788)</f>
        <v>0.47705692014151024</v>
      </c>
      <c r="I3788" s="150">
        <f>_xll.xlShmInterpDisc($I$3&amp;T(CalculationTrigger),C3788)</f>
        <v>0.48610059671861894</v>
      </c>
      <c r="J3788" s="157">
        <f t="shared" si="177"/>
        <v>6.2927721520621017E-5</v>
      </c>
      <c r="K3788" s="158">
        <f t="shared" si="178"/>
        <v>0</v>
      </c>
      <c r="L3788" s="159">
        <f t="shared" si="179"/>
        <v>-3.3916967436301525E-4</v>
      </c>
    </row>
    <row r="3789" spans="2:12" x14ac:dyDescent="0.2">
      <c r="B3789" s="112" t="s">
        <v>2</v>
      </c>
      <c r="C3789" s="113">
        <f>_xll.qlCalendarAdvance("TARGET",C3788,B3789,"mf")</f>
        <v>63045</v>
      </c>
      <c r="D3789" s="120">
        <f>_xll.xlShmInterpRateFwd($D$3&amp;T(CalculationTrigger),C3789,,5,C3790)</f>
        <v>1.1916367776720199E-2</v>
      </c>
      <c r="E3789" s="120">
        <f>_xll.xlShmInterpRateFwd($E$3&amp;T(CalculationTrigger),C3789,,5,C3790)</f>
        <v>1.185756303032438E-2</v>
      </c>
      <c r="F3789" s="121">
        <f>_xll.xlShmInterpRateFwd($F$3&amp;T(CalculationTrigger),C3789,,5,C3790)</f>
        <v>1.1538591095543563E-2</v>
      </c>
      <c r="G3789" s="148">
        <f>_xll.xlShmInterpDisc($G$3&amp;T(CalculationTrigger),C3789)</f>
        <v>0.4752889884374914</v>
      </c>
      <c r="H3789" s="149">
        <f>_xll.xlShmInterpDisc($H$3&amp;T(CalculationTrigger),C3789)</f>
        <v>0.47694846384971962</v>
      </c>
      <c r="I3789" s="150">
        <f>_xll.xlShmInterpDisc($I$3&amp;T(CalculationTrigger),C3789)</f>
        <v>0.485993057230935</v>
      </c>
      <c r="J3789" s="157">
        <f t="shared" si="177"/>
        <v>6.2926293572175711E-5</v>
      </c>
      <c r="K3789" s="158">
        <f t="shared" si="178"/>
        <v>0</v>
      </c>
      <c r="L3789" s="159">
        <f t="shared" si="179"/>
        <v>-3.3916267705904902E-4</v>
      </c>
    </row>
    <row r="3790" spans="2:12" x14ac:dyDescent="0.2">
      <c r="B3790" s="112" t="s">
        <v>2</v>
      </c>
      <c r="C3790" s="113">
        <f>_xll.qlCalendarAdvance("TARGET",C3789,B3790,"mf")</f>
        <v>63052</v>
      </c>
      <c r="D3790" s="120">
        <f>_xll.xlShmInterpRateFwd($D$3&amp;T(CalculationTrigger),C3790,,5,C3791)</f>
        <v>1.1916823751619622E-2</v>
      </c>
      <c r="E3790" s="120">
        <f>_xll.xlShmInterpRateFwd($E$3&amp;T(CalculationTrigger),C3790,,5,C3791)</f>
        <v>1.1858031237157859E-2</v>
      </c>
      <c r="F3790" s="121">
        <f>_xll.xlShmInterpRateFwd($F$3&amp;T(CalculationTrigger),C3790,,5,C3791)</f>
        <v>1.1539119241214634E-2</v>
      </c>
      <c r="G3790" s="148">
        <f>_xll.xlShmInterpDisc($G$3&amp;T(CalculationTrigger),C3790)</f>
        <v>0.47518039399818679</v>
      </c>
      <c r="H3790" s="149">
        <f>_xll.xlShmInterpDisc($H$3&amp;T(CalculationTrigger),C3790)</f>
        <v>0.47684002789135599</v>
      </c>
      <c r="I3790" s="150">
        <f>_xll.xlShmInterpDisc($I$3&amp;T(CalculationTrigger),C3790)</f>
        <v>0.48588553656879818</v>
      </c>
      <c r="J3790" s="157">
        <f t="shared" si="177"/>
        <v>6.2924862369222265E-5</v>
      </c>
      <c r="K3790" s="158">
        <f t="shared" si="178"/>
        <v>0</v>
      </c>
      <c r="L3790" s="159">
        <f t="shared" si="179"/>
        <v>-3.3915566380718603E-4</v>
      </c>
    </row>
    <row r="3791" spans="2:12" x14ac:dyDescent="0.2">
      <c r="B3791" s="112" t="s">
        <v>2</v>
      </c>
      <c r="C3791" s="113">
        <f>_xll.qlCalendarAdvance("TARGET",C3790,B3791,"mf")</f>
        <v>63059</v>
      </c>
      <c r="D3791" s="120">
        <f>_xll.xlShmInterpRateFwd($D$3&amp;T(CalculationTrigger),C3791,,5,C3792)</f>
        <v>1.1917275065660213E-2</v>
      </c>
      <c r="E3791" s="120">
        <f>_xll.xlShmInterpRateFwd($E$3&amp;T(CalculationTrigger),C3791,,5,C3792)</f>
        <v>1.1858494754104098E-2</v>
      </c>
      <c r="F3791" s="121">
        <f>_xll.xlShmInterpRateFwd($F$3&amp;T(CalculationTrigger),C3791,,5,C3792)</f>
        <v>1.1539642554770494E-2</v>
      </c>
      <c r="G3791" s="148">
        <f>_xll.xlShmInterpDisc($G$3&amp;T(CalculationTrigger),C3791)</f>
        <v>0.47507182021721084</v>
      </c>
      <c r="H3791" s="149">
        <f>_xll.xlShmInterpDisc($H$3&amp;T(CalculationTrigger),C3791)</f>
        <v>0.47673161230655242</v>
      </c>
      <c r="I3791" s="150">
        <f>_xll.xlShmInterpDisc($I$3&amp;T(CalculationTrigger),C3791)</f>
        <v>0.48577803477516468</v>
      </c>
      <c r="J3791" s="157">
        <f t="shared" si="177"/>
        <v>6.2923427925160483E-5</v>
      </c>
      <c r="K3791" s="158">
        <f t="shared" si="178"/>
        <v>0</v>
      </c>
      <c r="L3791" s="159">
        <f t="shared" si="179"/>
        <v>-3.3914863467308796E-4</v>
      </c>
    </row>
    <row r="3792" spans="2:12" x14ac:dyDescent="0.2">
      <c r="B3792" s="112" t="s">
        <v>2</v>
      </c>
      <c r="C3792" s="113">
        <f>_xll.qlCalendarAdvance("TARGET",C3791,B3792,"mf")</f>
        <v>63066</v>
      </c>
      <c r="D3792" s="120">
        <f>_xll.xlShmInterpRateFwd($D$3&amp;T(CalculationTrigger),C3792,,5,C3793)</f>
        <v>1.1917721710206356E-2</v>
      </c>
      <c r="E3792" s="120">
        <f>_xll.xlShmInterpRateFwd($E$3&amp;T(CalculationTrigger),C3792,,5,C3793)</f>
        <v>1.1858953572498528E-2</v>
      </c>
      <c r="F3792" s="121">
        <f>_xll.xlShmInterpRateFwd($F$3&amp;T(CalculationTrigger),C3792,,5,C3793)</f>
        <v>1.1540161027297609E-2</v>
      </c>
      <c r="G3792" s="148">
        <f>_xll.xlShmInterpDisc($G$3&amp;T(CalculationTrigger),C3792)</f>
        <v>0.47496326713418713</v>
      </c>
      <c r="H3792" s="149">
        <f>_xll.xlShmInterpDisc($H$3&amp;T(CalculationTrigger),C3792)</f>
        <v>0.47662321713548228</v>
      </c>
      <c r="I3792" s="150">
        <f>_xll.xlShmInterpDisc($I$3&amp;T(CalculationTrigger),C3792)</f>
        <v>0.48567055189303437</v>
      </c>
      <c r="J3792" s="157">
        <f t="shared" si="177"/>
        <v>6.2921990253395901E-5</v>
      </c>
      <c r="K3792" s="158">
        <f t="shared" si="178"/>
        <v>0</v>
      </c>
      <c r="L3792" s="159">
        <f t="shared" si="179"/>
        <v>-3.3914158972242633E-4</v>
      </c>
    </row>
    <row r="3793" spans="2:12" x14ac:dyDescent="0.2">
      <c r="B3793" s="112" t="s">
        <v>2</v>
      </c>
      <c r="C3793" s="113">
        <f>_xll.qlCalendarAdvance("TARGET",C3792,B3793,"mf")</f>
        <v>63073</v>
      </c>
      <c r="D3793" s="120">
        <f>_xll.xlShmInterpRateFwd($D$3&amp;T(CalculationTrigger),C3793,,5,C3794)</f>
        <v>1.1918163676686145E-2</v>
      </c>
      <c r="E3793" s="120">
        <f>_xll.xlShmInterpRateFwd($E$3&amp;T(CalculationTrigger),C3793,,5,C3794)</f>
        <v>1.1859407683682382E-2</v>
      </c>
      <c r="F3793" s="121">
        <f>_xll.xlShmInterpRateFwd($F$3&amp;T(CalculationTrigger),C3793,,5,C3794)</f>
        <v>1.1540674649899812E-2</v>
      </c>
      <c r="G3793" s="148">
        <f>_xll.xlShmInterpDisc($G$3&amp;T(CalculationTrigger),C3793)</f>
        <v>0.47485473478877915</v>
      </c>
      <c r="H3793" s="149">
        <f>_xll.xlShmInterpDisc($H$3&amp;T(CalculationTrigger),C3793)</f>
        <v>0.47651484241835923</v>
      </c>
      <c r="I3793" s="150">
        <f>_xll.xlShmInterpDisc($I$3&amp;T(CalculationTrigger),C3793)</f>
        <v>0.48556308796545017</v>
      </c>
      <c r="J3793" s="157">
        <f t="shared" si="177"/>
        <v>6.2920549367325557E-5</v>
      </c>
      <c r="K3793" s="158">
        <f t="shared" si="178"/>
        <v>0</v>
      </c>
      <c r="L3793" s="159">
        <f t="shared" si="179"/>
        <v>-3.3913452902086704E-4</v>
      </c>
    </row>
    <row r="3794" spans="2:12" x14ac:dyDescent="0.2">
      <c r="B3794" s="112" t="s">
        <v>2</v>
      </c>
      <c r="C3794" s="113">
        <f>_xll.qlCalendarAdvance("TARGET",C3793,B3794,"mf")</f>
        <v>63080</v>
      </c>
      <c r="D3794" s="120">
        <f>_xll.xlShmInterpRateFwd($D$3&amp;T(CalculationTrigger),C3794,,5,C3795)</f>
        <v>1.1918600956469757E-2</v>
      </c>
      <c r="E3794" s="120">
        <f>_xll.xlShmInterpRateFwd($E$3&amp;T(CalculationTrigger),C3794,,5,C3795)</f>
        <v>1.1859857078996892E-2</v>
      </c>
      <c r="F3794" s="121">
        <f>_xll.xlShmInterpRateFwd($F$3&amp;T(CalculationTrigger),C3794,,5,C3795)</f>
        <v>1.1541183413623037E-2</v>
      </c>
      <c r="G3794" s="148">
        <f>_xll.xlShmInterpDisc($G$3&amp;T(CalculationTrigger),C3794)</f>
        <v>0.47474622322068977</v>
      </c>
      <c r="H3794" s="149">
        <f>_xll.xlShmInterpDisc($H$3&amp;T(CalculationTrigger),C3794)</f>
        <v>0.47640648819543696</v>
      </c>
      <c r="I3794" s="150">
        <f>_xll.xlShmInterpDisc($I$3&amp;T(CalculationTrigger),C3794)</f>
        <v>0.48545564303549782</v>
      </c>
      <c r="J3794" s="157">
        <f t="shared" si="177"/>
        <v>6.2919105280348091E-5</v>
      </c>
      <c r="K3794" s="158">
        <f t="shared" si="178"/>
        <v>0</v>
      </c>
      <c r="L3794" s="159">
        <f t="shared" si="179"/>
        <v>-3.3912745263407827E-4</v>
      </c>
    </row>
    <row r="3795" spans="2:12" x14ac:dyDescent="0.2">
      <c r="B3795" s="112" t="s">
        <v>2</v>
      </c>
      <c r="C3795" s="113">
        <f>_xll.qlCalendarAdvance("TARGET",C3794,B3795,"mf")</f>
        <v>63087</v>
      </c>
      <c r="D3795" s="120">
        <f>_xll.xlShmInterpRateFwd($D$3&amp;T(CalculationTrigger),C3795,,5,C3796)</f>
        <v>1.1919033540973709E-2</v>
      </c>
      <c r="E3795" s="120">
        <f>_xll.xlShmInterpRateFwd($E$3&amp;T(CalculationTrigger),C3795,,5,C3796)</f>
        <v>1.1860301749777501E-2</v>
      </c>
      <c r="F3795" s="121">
        <f>_xll.xlShmInterpRateFwd($F$3&amp;T(CalculationTrigger),C3795,,5,C3796)</f>
        <v>1.1541687309536374E-2</v>
      </c>
      <c r="G3795" s="148">
        <f>_xll.xlShmInterpDisc($G$3&amp;T(CalculationTrigger),C3795)</f>
        <v>0.47463773246966146</v>
      </c>
      <c r="H3795" s="149">
        <f>_xll.xlShmInterpDisc($H$3&amp;T(CalculationTrigger),C3795)</f>
        <v>0.4762981545070093</v>
      </c>
      <c r="I3795" s="150">
        <f>_xll.xlShmInterpDisc($I$3&amp;T(CalculationTrigger),C3795)</f>
        <v>0.48534821714630627</v>
      </c>
      <c r="J3795" s="157">
        <f t="shared" si="177"/>
        <v>6.2917658005869797E-5</v>
      </c>
      <c r="K3795" s="158">
        <f t="shared" si="178"/>
        <v>0</v>
      </c>
      <c r="L3795" s="159">
        <f t="shared" si="179"/>
        <v>-3.391203606277264E-4</v>
      </c>
    </row>
    <row r="3796" spans="2:12" x14ac:dyDescent="0.2">
      <c r="B3796" s="112" t="s">
        <v>2</v>
      </c>
      <c r="C3796" s="113">
        <f>_xll.qlCalendarAdvance("TARGET",C3795,B3796,"mf")</f>
        <v>63094</v>
      </c>
      <c r="D3796" s="120">
        <f>_xll.xlShmInterpRateFwd($D$3&amp;T(CalculationTrigger),C3796,,5,C3797)</f>
        <v>1.1919461421521846E-2</v>
      </c>
      <c r="E3796" s="120">
        <f>_xll.xlShmInterpRateFwd($E$3&amp;T(CalculationTrigger),C3796,,5,C3797)</f>
        <v>1.1860741687336484E-2</v>
      </c>
      <c r="F3796" s="121">
        <f>_xll.xlShmInterpRateFwd($F$3&amp;T(CalculationTrigger),C3796,,5,C3797)</f>
        <v>1.1542186328726296E-2</v>
      </c>
      <c r="G3796" s="148">
        <f>_xll.xlShmInterpDisc($G$3&amp;T(CalculationTrigger),C3796)</f>
        <v>0.47452926257547606</v>
      </c>
      <c r="H3796" s="149">
        <f>_xll.xlShmInterpDisc($H$3&amp;T(CalculationTrigger),C3796)</f>
        <v>0.47618984139341003</v>
      </c>
      <c r="I3796" s="150">
        <f>_xll.xlShmInterpDisc($I$3&amp;T(CalculationTrigger),C3796)</f>
        <v>0.48524081034104743</v>
      </c>
      <c r="J3796" s="157">
        <f t="shared" si="177"/>
        <v>6.2916207557290493E-5</v>
      </c>
      <c r="K3796" s="158">
        <f t="shared" si="178"/>
        <v>0</v>
      </c>
      <c r="L3796" s="159">
        <f t="shared" si="179"/>
        <v>-3.391132530674839E-4</v>
      </c>
    </row>
    <row r="3797" spans="2:12" x14ac:dyDescent="0.2">
      <c r="B3797" s="112" t="s">
        <v>2</v>
      </c>
      <c r="C3797" s="113">
        <f>_xll.qlCalendarAdvance("TARGET",C3796,B3797,"mf")</f>
        <v>63101</v>
      </c>
      <c r="D3797" s="120">
        <f>_xll.xlShmInterpRateFwd($D$3&amp;T(CalculationTrigger),C3797,,5,C3798)</f>
        <v>1.1919884589582815E-2</v>
      </c>
      <c r="E3797" s="120">
        <f>_xll.xlShmInterpRateFwd($E$3&amp;T(CalculationTrigger),C3797,,5,C3798)</f>
        <v>1.186117688304983E-2</v>
      </c>
      <c r="F3797" s="121">
        <f>_xll.xlShmInterpRateFwd($F$3&amp;T(CalculationTrigger),C3797,,5,C3798)</f>
        <v>1.1542680462267691E-2</v>
      </c>
      <c r="G3797" s="148">
        <f>_xll.xlShmInterpDisc($G$3&amp;T(CalculationTrigger),C3797)</f>
        <v>0.47442081357795535</v>
      </c>
      <c r="H3797" s="149">
        <f>_xll.xlShmInterpDisc($H$3&amp;T(CalculationTrigger),C3797)</f>
        <v>0.47608154889501314</v>
      </c>
      <c r="I3797" s="150">
        <f>_xll.xlShmInterpDisc($I$3&amp;T(CalculationTrigger),C3797)</f>
        <v>0.48513342266293596</v>
      </c>
      <c r="J3797" s="157">
        <f t="shared" si="177"/>
        <v>6.2914753948007624E-5</v>
      </c>
      <c r="K3797" s="158">
        <f t="shared" si="178"/>
        <v>0</v>
      </c>
      <c r="L3797" s="159">
        <f t="shared" si="179"/>
        <v>-3.3910613001901366E-4</v>
      </c>
    </row>
    <row r="3798" spans="2:12" x14ac:dyDescent="0.2">
      <c r="B3798" s="112" t="s">
        <v>2</v>
      </c>
      <c r="C3798" s="113">
        <f>_xll.qlCalendarAdvance("TARGET",C3797,B3798,"mf")</f>
        <v>63108</v>
      </c>
      <c r="D3798" s="120">
        <f>_xll.xlShmInterpRateFwd($D$3&amp;T(CalculationTrigger),C3798,,5,C3799)</f>
        <v>1.1920303036509422E-2</v>
      </c>
      <c r="E3798" s="120">
        <f>_xll.xlShmInterpRateFwd($E$3&amp;T(CalculationTrigger),C3798,,5,C3799)</f>
        <v>1.1861607328235612E-2</v>
      </c>
      <c r="F3798" s="121">
        <f>_xll.xlShmInterpRateFwd($F$3&amp;T(CalculationTrigger),C3798,,5,C3799)</f>
        <v>1.1543169701247037E-2</v>
      </c>
      <c r="G3798" s="148">
        <f>_xll.xlShmInterpDisc($G$3&amp;T(CalculationTrigger),C3798)</f>
        <v>0.4743123855169597</v>
      </c>
      <c r="H3798" s="149">
        <f>_xll.xlShmInterpDisc($H$3&amp;T(CalculationTrigger),C3798)</f>
        <v>0.47597327705223219</v>
      </c>
      <c r="I3798" s="150">
        <f>_xll.xlShmInterpDisc($I$3&amp;T(CalculationTrigger),C3798)</f>
        <v>0.48502605415522931</v>
      </c>
      <c r="J3798" s="157">
        <f t="shared" si="177"/>
        <v>6.2913297191426225E-5</v>
      </c>
      <c r="K3798" s="158">
        <f t="shared" si="178"/>
        <v>0</v>
      </c>
      <c r="L3798" s="159">
        <f t="shared" si="179"/>
        <v>-3.3909899154798876E-4</v>
      </c>
    </row>
    <row r="3799" spans="2:12" x14ac:dyDescent="0.2">
      <c r="B3799" s="112" t="s">
        <v>2</v>
      </c>
      <c r="C3799" s="113">
        <f>_xll.qlCalendarAdvance("TARGET",C3798,B3799,"mf")</f>
        <v>63115</v>
      </c>
      <c r="D3799" s="120">
        <f>_xll.xlShmInterpRateFwd($D$3&amp;T(CalculationTrigger),C3799,,5,C3800)</f>
        <v>1.1920716753689237E-2</v>
      </c>
      <c r="E3799" s="120">
        <f>_xll.xlShmInterpRateFwd($E$3&amp;T(CalculationTrigger),C3799,,5,C3800)</f>
        <v>1.1862033014223486E-2</v>
      </c>
      <c r="F3799" s="121">
        <f>_xll.xlShmInterpRateFwd($F$3&amp;T(CalculationTrigger),C3799,,5,C3800)</f>
        <v>1.1543654036716059E-2</v>
      </c>
      <c r="G3799" s="148">
        <f>_xll.xlShmInterpDisc($G$3&amp;T(CalculationTrigger),C3799)</f>
        <v>0.47420397843238921</v>
      </c>
      <c r="H3799" s="149">
        <f>_xll.xlShmInterpDisc($H$3&amp;T(CalculationTrigger),C3799)</f>
        <v>0.4758650259055206</v>
      </c>
      <c r="I3799" s="150">
        <f>_xll.xlShmInterpDisc($I$3&amp;T(CalculationTrigger),C3799)</f>
        <v>0.48491870486122751</v>
      </c>
      <c r="J3799" s="157">
        <f t="shared" si="177"/>
        <v>6.2911837300944922E-5</v>
      </c>
      <c r="K3799" s="158">
        <f t="shared" si="178"/>
        <v>0</v>
      </c>
      <c r="L3799" s="159">
        <f t="shared" si="179"/>
        <v>-3.3909183772007242E-4</v>
      </c>
    </row>
    <row r="3800" spans="2:12" x14ac:dyDescent="0.2">
      <c r="B3800" s="112" t="s">
        <v>2</v>
      </c>
      <c r="C3800" s="113">
        <f>_xll.qlCalendarAdvance("TARGET",C3799,B3800,"mf")</f>
        <v>63122</v>
      </c>
      <c r="D3800" s="120">
        <f>_xll.xlShmInterpRateFwd($D$3&amp;T(CalculationTrigger),C3800,,5,C3801)</f>
        <v>1.1921125732515614E-2</v>
      </c>
      <c r="E3800" s="120">
        <f>_xll.xlShmInterpRateFwd($E$3&amp;T(CalculationTrigger),C3800,,5,C3801)</f>
        <v>1.1862453932360489E-2</v>
      </c>
      <c r="F3800" s="121">
        <f>_xll.xlShmInterpRateFwd($F$3&amp;T(CalculationTrigger),C3800,,5,C3801)</f>
        <v>1.1544133459749655E-2</v>
      </c>
      <c r="G3800" s="148">
        <f>_xll.xlShmInterpDisc($G$3&amp;T(CalculationTrigger),C3800)</f>
        <v>0.47409559236418314</v>
      </c>
      <c r="H3800" s="149">
        <f>_xll.xlShmInterpDisc($H$3&amp;T(CalculationTrigger),C3800)</f>
        <v>0.4757567954953717</v>
      </c>
      <c r="I3800" s="150">
        <f>_xll.xlShmInterpDisc($I$3&amp;T(CalculationTrigger),C3800)</f>
        <v>0.48481137482427339</v>
      </c>
      <c r="J3800" s="157">
        <f t="shared" si="177"/>
        <v>6.2910374289963924E-5</v>
      </c>
      <c r="K3800" s="158">
        <f t="shared" si="178"/>
        <v>0</v>
      </c>
      <c r="L3800" s="159">
        <f t="shared" si="179"/>
        <v>-3.3908466860093023E-4</v>
      </c>
    </row>
    <row r="3801" spans="2:12" x14ac:dyDescent="0.2">
      <c r="B3801" s="112" t="s">
        <v>2</v>
      </c>
      <c r="C3801" s="113">
        <f>_xll.qlCalendarAdvance("TARGET",C3800,B3801,"mf")</f>
        <v>63129</v>
      </c>
      <c r="D3801" s="120">
        <f>_xll.xlShmInterpRateFwd($D$3&amp;T(CalculationTrigger),C3801,,5,C3802)</f>
        <v>1.1921529964428244E-2</v>
      </c>
      <c r="E3801" s="120">
        <f>_xll.xlShmInterpRateFwd($E$3&amp;T(CalculationTrigger),C3801,,5,C3802)</f>
        <v>1.1862870074005244E-2</v>
      </c>
      <c r="F3801" s="121">
        <f>_xll.xlShmInterpRateFwd($F$3&amp;T(CalculationTrigger),C3801,,5,C3802)</f>
        <v>1.1544607961463267E-2</v>
      </c>
      <c r="G3801" s="148">
        <f>_xll.xlShmInterpDisc($G$3&amp;T(CalculationTrigger),C3801)</f>
        <v>0.4739872273523198</v>
      </c>
      <c r="H3801" s="149">
        <f>_xll.xlShmInterpDisc($H$3&amp;T(CalculationTrigger),C3801)</f>
        <v>0.47564858586231828</v>
      </c>
      <c r="I3801" s="150">
        <f>_xll.xlShmInterpDisc($I$3&amp;T(CalculationTrigger),C3801)</f>
        <v>0.48470406408775235</v>
      </c>
      <c r="J3801" s="157">
        <f t="shared" si="177"/>
        <v>6.2908908171885054E-5</v>
      </c>
      <c r="K3801" s="158">
        <f t="shared" si="178"/>
        <v>0</v>
      </c>
      <c r="L3801" s="159">
        <f t="shared" si="179"/>
        <v>-3.3907748425623778E-4</v>
      </c>
    </row>
    <row r="3802" spans="2:12" x14ac:dyDescent="0.2">
      <c r="B3802" s="112" t="s">
        <v>2</v>
      </c>
      <c r="C3802" s="113">
        <f>_xll.qlCalendarAdvance("TARGET",C3801,B3802,"mf")</f>
        <v>63136</v>
      </c>
      <c r="D3802" s="120">
        <f>_xll.xlShmInterpRateFwd($D$3&amp;T(CalculationTrigger),C3802,,5,C3803)</f>
        <v>1.1921929440727824E-2</v>
      </c>
      <c r="E3802" s="120">
        <f>_xll.xlShmInterpRateFwd($E$3&amp;T(CalculationTrigger),C3802,,5,C3803)</f>
        <v>1.1863281430446871E-2</v>
      </c>
      <c r="F3802" s="121">
        <f>_xll.xlShmInterpRateFwd($F$3&amp;T(CalculationTrigger),C3802,,5,C3803)</f>
        <v>1.1545077532873876E-2</v>
      </c>
      <c r="G3802" s="148">
        <f>_xll.xlShmInterpDisc($G$3&amp;T(CalculationTrigger),C3802)</f>
        <v>0.47387888343681622</v>
      </c>
      <c r="H3802" s="149">
        <f>_xll.xlShmInterpDisc($H$3&amp;T(CalculationTrigger),C3802)</f>
        <v>0.47554039704693263</v>
      </c>
      <c r="I3802" s="150">
        <f>_xll.xlShmInterpDisc($I$3&amp;T(CalculationTrigger),C3802)</f>
        <v>0.48459677269509183</v>
      </c>
      <c r="J3802" s="157">
        <f t="shared" si="177"/>
        <v>6.2907438960111748E-5</v>
      </c>
      <c r="K3802" s="158">
        <f t="shared" si="178"/>
        <v>0</v>
      </c>
      <c r="L3802" s="159">
        <f t="shared" si="179"/>
        <v>-3.3907028475165706E-4</v>
      </c>
    </row>
    <row r="3803" spans="2:12" x14ac:dyDescent="0.2">
      <c r="B3803" s="112" t="s">
        <v>2</v>
      </c>
      <c r="C3803" s="113">
        <f>_xll.qlCalendarAdvance("TARGET",C3802,B3803,"mf")</f>
        <v>63143</v>
      </c>
      <c r="D3803" s="120">
        <f>_xll.xlShmInterpRateFwd($D$3&amp;T(CalculationTrigger),C3803,,5,C3804)</f>
        <v>1.1922324152865631E-2</v>
      </c>
      <c r="E3803" s="120">
        <f>_xll.xlShmInterpRateFwd($E$3&amp;T(CalculationTrigger),C3803,,5,C3804)</f>
        <v>1.1863687993061369E-2</v>
      </c>
      <c r="F3803" s="121">
        <f>_xll.xlShmInterpRateFwd($F$3&amp;T(CalculationTrigger),C3803,,5,C3804)</f>
        <v>1.1545542165085347E-2</v>
      </c>
      <c r="G3803" s="148">
        <f>_xll.xlShmInterpDisc($G$3&amp;T(CalculationTrigger),C3803)</f>
        <v>0.47377056065772916</v>
      </c>
      <c r="H3803" s="149">
        <f>_xll.xlShmInterpDisc($H$3&amp;T(CalculationTrigger),C3803)</f>
        <v>0.47543222908982691</v>
      </c>
      <c r="I3803" s="150">
        <f>_xll.xlShmInterpDisc($I$3&amp;T(CalculationTrigger),C3803)</f>
        <v>0.48448950068976226</v>
      </c>
      <c r="J3803" s="157">
        <f t="shared" si="177"/>
        <v>6.2905966668040978E-5</v>
      </c>
      <c r="K3803" s="158">
        <f t="shared" si="178"/>
        <v>0</v>
      </c>
      <c r="L3803" s="159">
        <f t="shared" si="179"/>
        <v>-3.3906307015285614E-4</v>
      </c>
    </row>
    <row r="3804" spans="2:12" x14ac:dyDescent="0.2">
      <c r="B3804" s="112" t="s">
        <v>2</v>
      </c>
      <c r="C3804" s="113">
        <f>_xll.qlCalendarAdvance("TARGET",C3803,B3804,"mf")</f>
        <v>63150</v>
      </c>
      <c r="D3804" s="120">
        <f>_xll.xlShmInterpRateFwd($D$3&amp;T(CalculationTrigger),C3804,,5,C3805)</f>
        <v>1.1922714092217658E-2</v>
      </c>
      <c r="E3804" s="120">
        <f>_xll.xlShmInterpRateFwd($E$3&amp;T(CalculationTrigger),C3804,,5,C3805)</f>
        <v>1.1864089753161035E-2</v>
      </c>
      <c r="F3804" s="121">
        <f>_xll.xlShmInterpRateFwd($F$3&amp;T(CalculationTrigger),C3804,,5,C3805)</f>
        <v>1.1546001849166787E-2</v>
      </c>
      <c r="G3804" s="148">
        <f>_xll.xlShmInterpDisc($G$3&amp;T(CalculationTrigger),C3804)</f>
        <v>0.47366225905515369</v>
      </c>
      <c r="H3804" s="149">
        <f>_xll.xlShmInterpDisc($H$3&amp;T(CalculationTrigger),C3804)</f>
        <v>0.47532408203165244</v>
      </c>
      <c r="I3804" s="150">
        <f>_xll.xlShmInterpDisc($I$3&amp;T(CalculationTrigger),C3804)</f>
        <v>0.48438224811527614</v>
      </c>
      <c r="J3804" s="157">
        <f t="shared" si="177"/>
        <v>6.2904491309075352E-5</v>
      </c>
      <c r="K3804" s="158">
        <f t="shared" si="178"/>
        <v>0</v>
      </c>
      <c r="L3804" s="159">
        <f t="shared" si="179"/>
        <v>-3.3905584052550548E-4</v>
      </c>
    </row>
    <row r="3805" spans="2:12" x14ac:dyDescent="0.2">
      <c r="B3805" s="112" t="s">
        <v>2</v>
      </c>
      <c r="C3805" s="113">
        <f>_xll.qlCalendarAdvance("TARGET",C3804,B3805,"mf")</f>
        <v>63157</v>
      </c>
      <c r="D3805" s="120">
        <f>_xll.xlShmInterpRateFwd($D$3&amp;T(CalculationTrigger),C3805,,5,C3806)</f>
        <v>1.1923099250188855E-2</v>
      </c>
      <c r="E3805" s="120">
        <f>_xll.xlShmInterpRateFwd($E$3&amp;T(CalculationTrigger),C3805,,5,C3806)</f>
        <v>1.1864486702110287E-2</v>
      </c>
      <c r="F3805" s="121">
        <f>_xll.xlShmInterpRateFwd($F$3&amp;T(CalculationTrigger),C3805,,5,C3806)</f>
        <v>1.1546456576210482E-2</v>
      </c>
      <c r="G3805" s="148">
        <f>_xll.xlShmInterpDisc($G$3&amp;T(CalculationTrigger),C3805)</f>
        <v>0.473553978669224</v>
      </c>
      <c r="H3805" s="149">
        <f>_xll.xlShmInterpDisc($H$3&amp;T(CalculationTrigger),C3805)</f>
        <v>0.47521595591310006</v>
      </c>
      <c r="I3805" s="150">
        <f>_xll.xlShmInterpDisc($I$3&amp;T(CalculationTrigger),C3805)</f>
        <v>0.48427501501518821</v>
      </c>
      <c r="J3805" s="157">
        <f t="shared" si="177"/>
        <v>6.2903012896615054E-5</v>
      </c>
      <c r="K3805" s="158">
        <f t="shared" si="178"/>
        <v>0</v>
      </c>
      <c r="L3805" s="159">
        <f t="shared" si="179"/>
        <v>-3.3904859593527351E-4</v>
      </c>
    </row>
    <row r="3806" spans="2:12" x14ac:dyDescent="0.2">
      <c r="B3806" s="112" t="s">
        <v>2</v>
      </c>
      <c r="C3806" s="113">
        <f>_xll.qlCalendarAdvance("TARGET",C3805,B3806,"mf")</f>
        <v>63164</v>
      </c>
      <c r="D3806" s="120">
        <f>_xll.xlShmInterpRateFwd($D$3&amp;T(CalculationTrigger),C3806,,5,C3807)</f>
        <v>1.1923479618149428E-2</v>
      </c>
      <c r="E3806" s="120">
        <f>_xll.xlShmInterpRateFwd($E$3&amp;T(CalculationTrigger),C3806,,5,C3807)</f>
        <v>1.1864878831227216E-2</v>
      </c>
      <c r="F3806" s="121">
        <f>_xll.xlShmInterpRateFwd($F$3&amp;T(CalculationTrigger),C3806,,5,C3807)</f>
        <v>1.1546906337256593E-2</v>
      </c>
      <c r="G3806" s="148">
        <f>_xll.xlShmInterpDisc($G$3&amp;T(CalculationTrigger),C3806)</f>
        <v>0.47344571954011283</v>
      </c>
      <c r="H3806" s="149">
        <f>_xll.xlShmInterpDisc($H$3&amp;T(CalculationTrigger),C3806)</f>
        <v>0.47510785077489975</v>
      </c>
      <c r="I3806" s="150">
        <f>_xll.xlShmInterpDisc($I$3&amp;T(CalculationTrigger),C3806)</f>
        <v>0.48416780143309529</v>
      </c>
      <c r="J3806" s="157">
        <f t="shared" si="177"/>
        <v>6.2901531444063886E-5</v>
      </c>
      <c r="K3806" s="158">
        <f t="shared" si="178"/>
        <v>0</v>
      </c>
      <c r="L3806" s="159">
        <f t="shared" si="179"/>
        <v>-3.3904133644782316E-4</v>
      </c>
    </row>
    <row r="3807" spans="2:12" x14ac:dyDescent="0.2">
      <c r="B3807" s="112" t="s">
        <v>2</v>
      </c>
      <c r="C3807" s="113">
        <f>_xll.qlCalendarAdvance("TARGET",C3806,B3807,"mf")</f>
        <v>63171</v>
      </c>
      <c r="D3807" s="120">
        <f>_xll.xlShmInterpRateFwd($D$3&amp;T(CalculationTrigger),C3807,,5,C3808)</f>
        <v>1.1923855187504327E-2</v>
      </c>
      <c r="E3807" s="120">
        <f>_xll.xlShmInterpRateFwd($E$3&amp;T(CalculationTrigger),C3807,,5,C3808)</f>
        <v>1.1865266131847289E-2</v>
      </c>
      <c r="F3807" s="121">
        <f>_xll.xlShmInterpRateFwd($F$3&amp;T(CalculationTrigger),C3807,,5,C3808)</f>
        <v>1.1547351123403195E-2</v>
      </c>
      <c r="G3807" s="148">
        <f>_xll.xlShmInterpDisc($G$3&amp;T(CalculationTrigger),C3807)</f>
        <v>0.47333748170803186</v>
      </c>
      <c r="H3807" s="149">
        <f>_xll.xlShmInterpDisc($H$3&amp;T(CalculationTrigger),C3807)</f>
        <v>0.47499976665782084</v>
      </c>
      <c r="I3807" s="150">
        <f>_xll.xlShmInterpDisc($I$3&amp;T(CalculationTrigger),C3807)</f>
        <v>0.48406060741263651</v>
      </c>
      <c r="J3807" s="157">
        <f t="shared" si="177"/>
        <v>6.2900046964817219E-5</v>
      </c>
      <c r="K3807" s="158">
        <f t="shared" si="178"/>
        <v>0</v>
      </c>
      <c r="L3807" s="159">
        <f t="shared" si="179"/>
        <v>-3.390340621288272E-4</v>
      </c>
    </row>
    <row r="3808" spans="2:12" x14ac:dyDescent="0.2">
      <c r="B3808" s="112" t="s">
        <v>2</v>
      </c>
      <c r="C3808" s="113">
        <f>_xll.qlCalendarAdvance("TARGET",C3807,B3808,"mf")</f>
        <v>63178</v>
      </c>
      <c r="D3808" s="120">
        <f>_xll.xlShmInterpRateFwd($D$3&amp;T(CalculationTrigger),C3808,,5,C3809)</f>
        <v>1.1924225949629554E-2</v>
      </c>
      <c r="E3808" s="120">
        <f>_xll.xlShmInterpRateFwd($E$3&amp;T(CalculationTrigger),C3808,,5,C3809)</f>
        <v>1.1865648595323347E-2</v>
      </c>
      <c r="F3808" s="121">
        <f>_xll.xlShmInterpRateFwd($F$3&amp;T(CalculationTrigger),C3808,,5,C3809)</f>
        <v>1.1547790925725202E-2</v>
      </c>
      <c r="G3808" s="148">
        <f>_xll.xlShmInterpDisc($G$3&amp;T(CalculationTrigger),C3808)</f>
        <v>0.47322926521323122</v>
      </c>
      <c r="H3808" s="149">
        <f>_xll.xlShmInterpDisc($H$3&amp;T(CalculationTrigger),C3808)</f>
        <v>0.47489170360267191</v>
      </c>
      <c r="I3808" s="150">
        <f>_xll.xlShmInterpDisc($I$3&amp;T(CalculationTrigger),C3808)</f>
        <v>0.48395343299749299</v>
      </c>
      <c r="J3808" s="157">
        <f t="shared" si="177"/>
        <v>6.289855947228204E-5</v>
      </c>
      <c r="K3808" s="158">
        <f t="shared" si="178"/>
        <v>0</v>
      </c>
      <c r="L3808" s="159">
        <f t="shared" si="179"/>
        <v>-3.3902677304395294E-4</v>
      </c>
    </row>
    <row r="3809" spans="2:12" x14ac:dyDescent="0.2">
      <c r="B3809" s="112" t="s">
        <v>2</v>
      </c>
      <c r="C3809" s="113">
        <f>_xll.qlCalendarAdvance("TARGET",C3808,B3809,"mf")</f>
        <v>63185</v>
      </c>
      <c r="D3809" s="120">
        <f>_xll.xlShmInterpRateFwd($D$3&amp;T(CalculationTrigger),C3809,,5,C3810)</f>
        <v>1.1924591895947443E-2</v>
      </c>
      <c r="E3809" s="120">
        <f>_xll.xlShmInterpRateFwd($E$3&amp;T(CalculationTrigger),C3809,,5,C3810)</f>
        <v>1.1866026212985074E-2</v>
      </c>
      <c r="F3809" s="121">
        <f>_xll.xlShmInterpRateFwd($F$3&amp;T(CalculationTrigger),C3809,,5,C3810)</f>
        <v>1.1548225735314905E-2</v>
      </c>
      <c r="G3809" s="148">
        <f>_xll.xlShmInterpDisc($G$3&amp;T(CalculationTrigger),C3809)</f>
        <v>0.47312107009599974</v>
      </c>
      <c r="H3809" s="149">
        <f>_xll.xlShmInterpDisc($H$3&amp;T(CalculationTrigger),C3809)</f>
        <v>0.47478366165030039</v>
      </c>
      <c r="I3809" s="150">
        <f>_xll.xlShmInterpDisc($I$3&amp;T(CalculationTrigger),C3809)</f>
        <v>0.48384627823138765</v>
      </c>
      <c r="J3809" s="157">
        <f t="shared" si="177"/>
        <v>6.28970689798549E-5</v>
      </c>
      <c r="K3809" s="158">
        <f t="shared" si="178"/>
        <v>0</v>
      </c>
      <c r="L3809" s="159">
        <f t="shared" si="179"/>
        <v>-3.3901946925886573E-4</v>
      </c>
    </row>
    <row r="3810" spans="2:12" x14ac:dyDescent="0.2">
      <c r="B3810" s="112" t="s">
        <v>2</v>
      </c>
      <c r="C3810" s="113">
        <f>_xll.qlCalendarAdvance("TARGET",C3809,B3810,"mf")</f>
        <v>63192</v>
      </c>
      <c r="D3810" s="120">
        <f>_xll.xlShmInterpRateFwd($D$3&amp;T(CalculationTrigger),C3810,,5,C3811)</f>
        <v>1.1924953017793454E-2</v>
      </c>
      <c r="E3810" s="120">
        <f>_xll.xlShmInterpRateFwd($E$3&amp;T(CalculationTrigger),C3810,,5,C3811)</f>
        <v>1.1866398976156357E-2</v>
      </c>
      <c r="F3810" s="121">
        <f>_xll.xlShmInterpRateFwd($F$3&amp;T(CalculationTrigger),C3810,,5,C3811)</f>
        <v>1.1548655543189311E-2</v>
      </c>
      <c r="G3810" s="148">
        <f>_xll.xlShmInterpDisc($G$3&amp;T(CalculationTrigger),C3810)</f>
        <v>0.47301289639666455</v>
      </c>
      <c r="H3810" s="149">
        <f>_xll.xlShmInterpDisc($H$3&amp;T(CalculationTrigger),C3810)</f>
        <v>0.47467564084159286</v>
      </c>
      <c r="I3810" s="150">
        <f>_xll.xlShmInterpDisc($I$3&amp;T(CalculationTrigger),C3810)</f>
        <v>0.48373914315808525</v>
      </c>
      <c r="J3810" s="157">
        <f t="shared" si="177"/>
        <v>6.2895575500939994E-5</v>
      </c>
      <c r="K3810" s="158">
        <f t="shared" si="178"/>
        <v>0</v>
      </c>
      <c r="L3810" s="159">
        <f t="shared" si="179"/>
        <v>-3.3901215083923317E-4</v>
      </c>
    </row>
    <row r="3811" spans="2:12" x14ac:dyDescent="0.2">
      <c r="B3811" s="112" t="s">
        <v>2</v>
      </c>
      <c r="C3811" s="113">
        <f>_xll.qlCalendarAdvance("TARGET",C3810,B3811,"mf")</f>
        <v>63199</v>
      </c>
      <c r="D3811" s="120">
        <f>_xll.xlShmInterpRateFwd($D$3&amp;T(CalculationTrigger),C3811,,5,C3812)</f>
        <v>1.1925309306601514E-2</v>
      </c>
      <c r="E3811" s="120">
        <f>_xll.xlShmInterpRateFwd($E$3&amp;T(CalculationTrigger),C3811,,5,C3812)</f>
        <v>1.1866766876178464E-2</v>
      </c>
      <c r="F3811" s="121">
        <f>_xll.xlShmInterpRateFwd($F$3&amp;T(CalculationTrigger),C3811,,5,C3812)</f>
        <v>1.1549080340452291E-2</v>
      </c>
      <c r="G3811" s="148">
        <f>_xll.xlShmInterpDisc($G$3&amp;T(CalculationTrigger),C3811)</f>
        <v>0.47290474415559158</v>
      </c>
      <c r="H3811" s="149">
        <f>_xll.xlShmInterpDisc($H$3&amp;T(CalculationTrigger),C3811)</f>
        <v>0.47456764121747502</v>
      </c>
      <c r="I3811" s="150">
        <f>_xll.xlShmInterpDisc($I$3&amp;T(CalculationTrigger),C3811)</f>
        <v>0.48363202782139281</v>
      </c>
      <c r="J3811" s="157">
        <f t="shared" si="177"/>
        <v>6.2894079048935066E-5</v>
      </c>
      <c r="K3811" s="158">
        <f t="shared" si="178"/>
        <v>0</v>
      </c>
      <c r="L3811" s="159">
        <f t="shared" si="179"/>
        <v>-3.3900481785072503E-4</v>
      </c>
    </row>
    <row r="3812" spans="2:12" x14ac:dyDescent="0.2">
      <c r="B3812" s="112" t="s">
        <v>2</v>
      </c>
      <c r="C3812" s="113">
        <f>_xll.qlCalendarAdvance("TARGET",C3811,B3812,"mf")</f>
        <v>63206</v>
      </c>
      <c r="D3812" s="120">
        <f>_xll.xlShmInterpRateFwd($D$3&amp;T(CalculationTrigger),C3812,,5,C3813)</f>
        <v>1.1925660753764998E-2</v>
      </c>
      <c r="E3812" s="120">
        <f>_xll.xlShmInterpRateFwd($E$3&amp;T(CalculationTrigger),C3812,,5,C3813)</f>
        <v>1.1867129904415831E-2</v>
      </c>
      <c r="F3812" s="121">
        <f>_xll.xlShmInterpRateFwd($F$3&amp;T(CalculationTrigger),C3812,,5,C3813)</f>
        <v>1.1549500118213523E-2</v>
      </c>
      <c r="G3812" s="148">
        <f>_xll.xlShmInterpDisc($G$3&amp;T(CalculationTrigger),C3812)</f>
        <v>0.47279661341318485</v>
      </c>
      <c r="H3812" s="149">
        <f>_xll.xlShmInterpDisc($H$3&amp;T(CalculationTrigger),C3812)</f>
        <v>0.47445966281891133</v>
      </c>
      <c r="I3812" s="150">
        <f>_xll.xlShmInterpDisc($I$3&amp;T(CalculationTrigger),C3812)</f>
        <v>0.48352493226515886</v>
      </c>
      <c r="J3812" s="157">
        <f t="shared" si="177"/>
        <v>6.2892579637243456E-5</v>
      </c>
      <c r="K3812" s="158">
        <f t="shared" si="178"/>
        <v>0</v>
      </c>
      <c r="L3812" s="159">
        <f t="shared" si="179"/>
        <v>-3.3899747035900924E-4</v>
      </c>
    </row>
    <row r="3813" spans="2:12" x14ac:dyDescent="0.2">
      <c r="B3813" s="112" t="s">
        <v>2</v>
      </c>
      <c r="C3813" s="113">
        <f>_xll.qlCalendarAdvance("TARGET",C3812,B3813,"mf")</f>
        <v>63213</v>
      </c>
      <c r="D3813" s="120">
        <f>_xll.xlShmInterpRateFwd($D$3&amp;T(CalculationTrigger),C3813,,5,C3814)</f>
        <v>1.1926007350665712E-2</v>
      </c>
      <c r="E3813" s="120">
        <f>_xll.xlShmInterpRateFwd($E$3&amp;T(CalculationTrigger),C3813,,5,C3814)</f>
        <v>1.1867488052180771E-2</v>
      </c>
      <c r="F3813" s="121">
        <f>_xll.xlShmInterpRateFwd($F$3&amp;T(CalculationTrigger),C3813,,5,C3814)</f>
        <v>1.1549914867518971E-2</v>
      </c>
      <c r="G3813" s="148">
        <f>_xll.xlShmInterpDisc($G$3&amp;T(CalculationTrigger),C3813)</f>
        <v>0.47268850420988656</v>
      </c>
      <c r="H3813" s="149">
        <f>_xll.xlShmInterpDisc($H$3&amp;T(CalculationTrigger),C3813)</f>
        <v>0.47435170568690482</v>
      </c>
      <c r="I3813" s="150">
        <f>_xll.xlShmInterpDisc($I$3&amp;T(CalculationTrigger),C3813)</f>
        <v>0.48341785653327324</v>
      </c>
      <c r="J3813" s="157">
        <f t="shared" si="177"/>
        <v>6.2891077279264156E-5</v>
      </c>
      <c r="K3813" s="158">
        <f t="shared" si="178"/>
        <v>0</v>
      </c>
      <c r="L3813" s="159">
        <f t="shared" si="179"/>
        <v>-3.3899010842975189E-4</v>
      </c>
    </row>
    <row r="3814" spans="2:12" x14ac:dyDescent="0.2">
      <c r="B3814" s="112" t="s">
        <v>2</v>
      </c>
      <c r="C3814" s="113">
        <f>_xll.qlCalendarAdvance("TARGET",C3813,B3814,"mf")</f>
        <v>63220</v>
      </c>
      <c r="D3814" s="120">
        <f>_xll.xlShmInterpRateFwd($D$3&amp;T(CalculationTrigger),C3814,,5,C3815)</f>
        <v>1.1926349088668088E-2</v>
      </c>
      <c r="E3814" s="120">
        <f>_xll.xlShmInterpRateFwd($E$3&amp;T(CalculationTrigger),C3814,,5,C3815)</f>
        <v>1.1867841310808765E-2</v>
      </c>
      <c r="F3814" s="121">
        <f>_xll.xlShmInterpRateFwd($F$3&amp;T(CalculationTrigger),C3814,,5,C3815)</f>
        <v>1.1550324579408815E-2</v>
      </c>
      <c r="G3814" s="148">
        <f>_xll.xlShmInterpDisc($G$3&amp;T(CalculationTrigger),C3814)</f>
        <v>0.47258041658617722</v>
      </c>
      <c r="H3814" s="149">
        <f>_xll.xlShmInterpDisc($H$3&amp;T(CalculationTrigger),C3814)</f>
        <v>0.47424376986249756</v>
      </c>
      <c r="I3814" s="150">
        <f>_xll.xlShmInterpDisc($I$3&amp;T(CalculationTrigger),C3814)</f>
        <v>0.48331080066966775</v>
      </c>
      <c r="J3814" s="157">
        <f t="shared" si="177"/>
        <v>6.2889571988399679E-5</v>
      </c>
      <c r="K3814" s="158">
        <f t="shared" si="178"/>
        <v>0</v>
      </c>
      <c r="L3814" s="159">
        <f t="shared" si="179"/>
        <v>-3.3898273212862144E-4</v>
      </c>
    </row>
    <row r="3815" spans="2:12" x14ac:dyDescent="0.2">
      <c r="B3815" s="112" t="s">
        <v>2</v>
      </c>
      <c r="C3815" s="113">
        <f>_xll.qlCalendarAdvance("TARGET",C3814,B3815,"mf")</f>
        <v>63227</v>
      </c>
      <c r="D3815" s="120">
        <f>_xll.xlShmInterpRateFwd($D$3&amp;T(CalculationTrigger),C3815,,5,C3816)</f>
        <v>1.1926685959211843E-2</v>
      </c>
      <c r="E3815" s="120">
        <f>_xll.xlShmInterpRateFwd($E$3&amp;T(CalculationTrigger),C3815,,5,C3816)</f>
        <v>1.1868189671652674E-2</v>
      </c>
      <c r="F3815" s="121">
        <f>_xll.xlShmInterpRateFwd($F$3&amp;T(CalculationTrigger),C3815,,5,C3816)</f>
        <v>1.1550729245033274E-2</v>
      </c>
      <c r="G3815" s="148">
        <f>_xll.xlShmInterpDisc($G$3&amp;T(CalculationTrigger),C3815)</f>
        <v>0.47247235058257575</v>
      </c>
      <c r="H3815" s="149">
        <f>_xll.xlShmInterpDisc($H$3&amp;T(CalculationTrigger),C3815)</f>
        <v>0.47413585538677028</v>
      </c>
      <c r="I3815" s="150">
        <f>_xll.xlShmInterpDisc($I$3&amp;T(CalculationTrigger),C3815)</f>
        <v>0.48320376471831589</v>
      </c>
      <c r="J3815" s="157">
        <f t="shared" si="177"/>
        <v>6.2888063778050181E-5</v>
      </c>
      <c r="K3815" s="158">
        <f t="shared" si="178"/>
        <v>0</v>
      </c>
      <c r="L3815" s="159">
        <f t="shared" si="179"/>
        <v>-3.3897534152128829E-4</v>
      </c>
    </row>
    <row r="3816" spans="2:12" x14ac:dyDescent="0.2">
      <c r="B3816" s="112" t="s">
        <v>2</v>
      </c>
      <c r="C3816" s="113">
        <f>_xll.qlCalendarAdvance("TARGET",C3815,B3816,"mf")</f>
        <v>63234</v>
      </c>
      <c r="D3816" s="120">
        <f>_xll.xlShmInterpRateFwd($D$3&amp;T(CalculationTrigger),C3816,,5,C3817)</f>
        <v>1.1927017953644037E-2</v>
      </c>
      <c r="E3816" s="120">
        <f>_xll.xlShmInterpRateFwd($E$3&amp;T(CalculationTrigger),C3816,,5,C3817)</f>
        <v>1.1868533126036402E-2</v>
      </c>
      <c r="F3816" s="121">
        <f>_xll.xlShmInterpRateFwd($F$3&amp;T(CalculationTrigger),C3816,,5,C3817)</f>
        <v>1.1551128855391991E-2</v>
      </c>
      <c r="G3816" s="148">
        <f>_xll.xlShmInterpDisc($G$3&amp;T(CalculationTrigger),C3816)</f>
        <v>0.47236430623963871</v>
      </c>
      <c r="H3816" s="149">
        <f>_xll.xlShmInterpDisc($H$3&amp;T(CalculationTrigger),C3816)</f>
        <v>0.47402796230084215</v>
      </c>
      <c r="I3816" s="150">
        <f>_xll.xlShmInterpDisc($I$3&amp;T(CalculationTrigger),C3816)</f>
        <v>0.48309674872323205</v>
      </c>
      <c r="J3816" s="157">
        <f t="shared" si="177"/>
        <v>6.2886552661617378E-5</v>
      </c>
      <c r="K3816" s="158">
        <f t="shared" si="178"/>
        <v>0</v>
      </c>
      <c r="L3816" s="159">
        <f t="shared" si="179"/>
        <v>-3.3896793667341339E-4</v>
      </c>
    </row>
    <row r="3817" spans="2:12" x14ac:dyDescent="0.2">
      <c r="B3817" s="112" t="s">
        <v>2</v>
      </c>
      <c r="C3817" s="113">
        <f>_xll.qlCalendarAdvance("TARGET",C3816,B3817,"mf")</f>
        <v>63241</v>
      </c>
      <c r="D3817" s="120">
        <f>_xll.xlShmInterpRateFwd($D$3&amp;T(CalculationTrigger),C3817,,5,C3818)</f>
        <v>1.192734506338123E-2</v>
      </c>
      <c r="E3817" s="120">
        <f>_xll.xlShmInterpRateFwd($E$3&amp;T(CalculationTrigger),C3817,,5,C3818)</f>
        <v>1.1868871665295436E-2</v>
      </c>
      <c r="F3817" s="121">
        <f>_xll.xlShmInterpRateFwd($F$3&amp;T(CalculationTrigger),C3817,,5,C3818)</f>
        <v>1.1551523401606232E-2</v>
      </c>
      <c r="G3817" s="148">
        <f>_xll.xlShmInterpDisc($G$3&amp;T(CalculationTrigger),C3817)</f>
        <v>0.47225628359796101</v>
      </c>
      <c r="H3817" s="149">
        <f>_xll.xlShmInterpDisc($H$3&amp;T(CalculationTrigger),C3817)</f>
        <v>0.47392009064587098</v>
      </c>
      <c r="I3817" s="150">
        <f>_xll.xlShmInterpDisc($I$3&amp;T(CalculationTrigger),C3817)</f>
        <v>0.48298975272847261</v>
      </c>
      <c r="J3817" s="157">
        <f t="shared" si="177"/>
        <v>6.2885038652498647E-5</v>
      </c>
      <c r="K3817" s="158">
        <f t="shared" si="178"/>
        <v>0</v>
      </c>
      <c r="L3817" s="159">
        <f t="shared" si="179"/>
        <v>-3.3896051765067528E-4</v>
      </c>
    </row>
    <row r="3818" spans="2:12" x14ac:dyDescent="0.2">
      <c r="B3818" s="112" t="s">
        <v>2</v>
      </c>
      <c r="C3818" s="113">
        <f>_xll.qlCalendarAdvance("TARGET",C3817,B3818,"mf")</f>
        <v>63248</v>
      </c>
      <c r="D3818" s="120">
        <f>_xll.xlShmInterpRateFwd($D$3&amp;T(CalculationTrigger),C3818,,5,C3819)</f>
        <v>1.1927667279793655E-2</v>
      </c>
      <c r="E3818" s="120">
        <f>_xll.xlShmInterpRateFwd($E$3&amp;T(CalculationTrigger),C3818,,5,C3819)</f>
        <v>1.1869205280776854E-2</v>
      </c>
      <c r="F3818" s="121">
        <f>_xll.xlShmInterpRateFwd($F$3&amp;T(CalculationTrigger),C3818,,5,C3819)</f>
        <v>1.155191287472777E-2</v>
      </c>
      <c r="G3818" s="148">
        <f>_xll.xlShmInterpDisc($G$3&amp;T(CalculationTrigger),C3818)</f>
        <v>0.47214828269817533</v>
      </c>
      <c r="H3818" s="149">
        <f>_xll.xlShmInterpDisc($H$3&amp;T(CalculationTrigger),C3818)</f>
        <v>0.47381224046305315</v>
      </c>
      <c r="I3818" s="150">
        <f>_xll.xlShmInterpDisc($I$3&amp;T(CalculationTrigger),C3818)</f>
        <v>0.48288277677813479</v>
      </c>
      <c r="J3818" s="157">
        <f t="shared" si="177"/>
        <v>6.288352176410485E-5</v>
      </c>
      <c r="K3818" s="158">
        <f t="shared" si="178"/>
        <v>0</v>
      </c>
      <c r="L3818" s="159">
        <f t="shared" si="179"/>
        <v>-3.3895308451873133E-4</v>
      </c>
    </row>
    <row r="3819" spans="2:12" x14ac:dyDescent="0.2">
      <c r="B3819" s="112" t="s">
        <v>2</v>
      </c>
      <c r="C3819" s="113">
        <f>_xll.qlCalendarAdvance("TARGET",C3818,B3819,"mf")</f>
        <v>63255</v>
      </c>
      <c r="D3819" s="120">
        <f>_xll.xlShmInterpRateFwd($D$3&amp;T(CalculationTrigger),C3819,,5,C3820)</f>
        <v>1.1927984594315251E-2</v>
      </c>
      <c r="E3819" s="120">
        <f>_xll.xlShmInterpRateFwd($E$3&amp;T(CalculationTrigger),C3819,,5,C3820)</f>
        <v>1.1869533963827728E-2</v>
      </c>
      <c r="F3819" s="121">
        <f>_xll.xlShmInterpRateFwd($F$3&amp;T(CalculationTrigger),C3819,,5,C3820)</f>
        <v>1.15522972658605E-2</v>
      </c>
      <c r="G3819" s="148">
        <f>_xll.xlShmInterpDisc($G$3&amp;T(CalculationTrigger),C3819)</f>
        <v>0.47204030358095239</v>
      </c>
      <c r="H3819" s="149">
        <f>_xll.xlShmInterpDisc($H$3&amp;T(CalculationTrigger),C3819)</f>
        <v>0.47370441179362321</v>
      </c>
      <c r="I3819" s="150">
        <f>_xll.xlShmInterpDisc($I$3&amp;T(CalculationTrigger),C3819)</f>
        <v>0.4827758209163574</v>
      </c>
      <c r="J3819" s="157">
        <f t="shared" si="177"/>
        <v>6.2882002009822578E-5</v>
      </c>
      <c r="K3819" s="158">
        <f t="shared" si="178"/>
        <v>0</v>
      </c>
      <c r="L3819" s="159">
        <f t="shared" si="179"/>
        <v>-3.3894563734325668E-4</v>
      </c>
    </row>
    <row r="3820" spans="2:12" x14ac:dyDescent="0.2">
      <c r="B3820" s="112" t="s">
        <v>2</v>
      </c>
      <c r="C3820" s="113">
        <f>_xll.qlCalendarAdvance("TARGET",C3819,B3820,"mf")</f>
        <v>63262</v>
      </c>
      <c r="D3820" s="120">
        <f>_xll.xlShmInterpRateFwd($D$3&amp;T(CalculationTrigger),C3820,,5,C3821)</f>
        <v>1.1928296998281499E-2</v>
      </c>
      <c r="E3820" s="120">
        <f>_xll.xlShmInterpRateFwd($E$3&amp;T(CalculationTrigger),C3820,,5,C3821)</f>
        <v>1.1869857705754602E-2</v>
      </c>
      <c r="F3820" s="121">
        <f>_xll.xlShmInterpRateFwd($F$3&amp;T(CalculationTrigger),C3820,,5,C3821)</f>
        <v>1.155267656602724E-2</v>
      </c>
      <c r="G3820" s="148">
        <f>_xll.xlShmInterpDisc($G$3&amp;T(CalculationTrigger),C3820)</f>
        <v>0.47193234628700037</v>
      </c>
      <c r="H3820" s="149">
        <f>_xll.xlShmInterpDisc($H$3&amp;T(CalculationTrigger),C3820)</f>
        <v>0.47359660467885412</v>
      </c>
      <c r="I3820" s="150">
        <f>_xll.xlShmInterpDisc($I$3&amp;T(CalculationTrigger),C3820)</f>
        <v>0.48266888518731998</v>
      </c>
      <c r="J3820" s="157">
        <f t="shared" si="177"/>
        <v>6.2880479403063899E-5</v>
      </c>
      <c r="K3820" s="158">
        <f t="shared" si="178"/>
        <v>0</v>
      </c>
      <c r="L3820" s="159">
        <f t="shared" si="179"/>
        <v>-3.3893817618991281E-4</v>
      </c>
    </row>
    <row r="3821" spans="2:12" x14ac:dyDescent="0.2">
      <c r="B3821" s="112" t="s">
        <v>2</v>
      </c>
      <c r="C3821" s="113">
        <f>_xll.qlCalendarAdvance("TARGET",C3820,B3821,"mf")</f>
        <v>63269</v>
      </c>
      <c r="D3821" s="120">
        <f>_xll.xlShmInterpRateFwd($D$3&amp;T(CalculationTrigger),C3821,,5,C3822)</f>
        <v>1.1928604483114766E-2</v>
      </c>
      <c r="E3821" s="120">
        <f>_xll.xlShmInterpRateFwd($E$3&amp;T(CalculationTrigger),C3821,,5,C3822)</f>
        <v>1.1870176497921927E-2</v>
      </c>
      <c r="F3821" s="121">
        <f>_xll.xlShmInterpRateFwd($F$3&amp;T(CalculationTrigger),C3821,,5,C3822)</f>
        <v>1.1553050766360852E-2</v>
      </c>
      <c r="G3821" s="148">
        <f>_xll.xlShmInterpDisc($G$3&amp;T(CalculationTrigger),C3821)</f>
        <v>0.47182441085706561</v>
      </c>
      <c r="H3821" s="149">
        <f>_xll.xlShmInterpDisc($H$3&amp;T(CalculationTrigger),C3821)</f>
        <v>0.47348881916005719</v>
      </c>
      <c r="I3821" s="150">
        <f>_xll.xlShmInterpDisc($I$3&amp;T(CalculationTrigger),C3821)</f>
        <v>0.48256196963524373</v>
      </c>
      <c r="J3821" s="157">
        <f t="shared" si="177"/>
        <v>6.2878953957224551E-5</v>
      </c>
      <c r="K3821" s="158">
        <f t="shared" si="178"/>
        <v>0</v>
      </c>
      <c r="L3821" s="159">
        <f t="shared" si="179"/>
        <v>-3.3893070112437517E-4</v>
      </c>
    </row>
    <row r="3822" spans="2:12" x14ac:dyDescent="0.2">
      <c r="B3822" s="112" t="s">
        <v>2</v>
      </c>
      <c r="C3822" s="113">
        <f>_xll.qlCalendarAdvance("TARGET",C3821,B3822,"mf")</f>
        <v>63276</v>
      </c>
      <c r="D3822" s="120">
        <f>_xll.xlShmInterpRateFwd($D$3&amp;T(CalculationTrigger),C3822,,5,C3823)</f>
        <v>1.1928907040191077E-2</v>
      </c>
      <c r="E3822" s="120">
        <f>_xll.xlShmInterpRateFwd($E$3&amp;T(CalculationTrigger),C3822,,5,C3823)</f>
        <v>1.1870490331653626E-2</v>
      </c>
      <c r="F3822" s="121">
        <f>_xll.xlShmInterpRateFwd($F$3&amp;T(CalculationTrigger),C3822,,5,C3823)</f>
        <v>1.1553419857901532E-2</v>
      </c>
      <c r="G3822" s="148">
        <f>_xll.xlShmInterpDisc($G$3&amp;T(CalculationTrigger),C3822)</f>
        <v>0.47171649733193183</v>
      </c>
      <c r="H3822" s="149">
        <f>_xll.xlShmInterpDisc($H$3&amp;T(CalculationTrigger),C3822)</f>
        <v>0.47338105527858182</v>
      </c>
      <c r="I3822" s="150">
        <f>_xll.xlShmInterpDisc($I$3&amp;T(CalculationTrigger),C3822)</f>
        <v>0.48245507430439033</v>
      </c>
      <c r="J3822" s="157">
        <f t="shared" si="177"/>
        <v>6.2877425685707849E-5</v>
      </c>
      <c r="K3822" s="158">
        <f t="shared" si="178"/>
        <v>0</v>
      </c>
      <c r="L3822" s="159">
        <f t="shared" si="179"/>
        <v>-3.3892321221230576E-4</v>
      </c>
    </row>
    <row r="3823" spans="2:12" x14ac:dyDescent="0.2">
      <c r="B3823" s="112" t="s">
        <v>2</v>
      </c>
      <c r="C3823" s="113">
        <f>_xll.qlCalendarAdvance("TARGET",C3822,B3823,"mf")</f>
        <v>63283</v>
      </c>
      <c r="D3823" s="120">
        <f>_xll.xlShmInterpRateFwd($D$3&amp;T(CalculationTrigger),C3823,,5,C3824)</f>
        <v>1.192920466092701E-2</v>
      </c>
      <c r="E3823" s="120">
        <f>_xll.xlShmInterpRateFwd($E$3&amp;T(CalculationTrigger),C3823,,5,C3824)</f>
        <v>1.1870799198290989E-2</v>
      </c>
      <c r="F3823" s="121">
        <f>_xll.xlShmInterpRateFwd($F$3&amp;T(CalculationTrigger),C3823,,5,C3824)</f>
        <v>1.1553783831730021E-2</v>
      </c>
      <c r="G3823" s="148">
        <f>_xll.xlShmInterpDisc($G$3&amp;T(CalculationTrigger),C3823)</f>
        <v>0.47160860575242053</v>
      </c>
      <c r="H3823" s="149">
        <f>_xll.xlShmInterpDisc($H$3&amp;T(CalculationTrigger),C3823)</f>
        <v>0.4732733130758156</v>
      </c>
      <c r="I3823" s="150">
        <f>_xll.xlShmInterpDisc($I$3&amp;T(CalculationTrigger),C3823)</f>
        <v>0.48234819923906269</v>
      </c>
      <c r="J3823" s="157">
        <f t="shared" si="177"/>
        <v>6.2875894601910681E-5</v>
      </c>
      <c r="K3823" s="158">
        <f t="shared" si="178"/>
        <v>0</v>
      </c>
      <c r="L3823" s="159">
        <f t="shared" si="179"/>
        <v>-3.3891570951937236E-4</v>
      </c>
    </row>
    <row r="3824" spans="2:12" x14ac:dyDescent="0.2">
      <c r="B3824" s="112" t="s">
        <v>2</v>
      </c>
      <c r="C3824" s="113">
        <f>_xll.qlCalendarAdvance("TARGET",C3823,B3824,"mf")</f>
        <v>63290</v>
      </c>
      <c r="D3824" s="120">
        <f>_xll.xlShmInterpRateFwd($D$3&amp;T(CalculationTrigger),C3824,,5,C3825)</f>
        <v>1.1929497336687018E-2</v>
      </c>
      <c r="E3824" s="120">
        <f>_xll.xlShmInterpRateFwd($E$3&amp;T(CalculationTrigger),C3824,,5,C3825)</f>
        <v>1.1871103089175317E-2</v>
      </c>
      <c r="F3824" s="121">
        <f>_xll.xlShmInterpRateFwd($F$3&amp;T(CalculationTrigger),C3824,,5,C3825)</f>
        <v>1.1554142678915479E-2</v>
      </c>
      <c r="G3824" s="148">
        <f>_xll.xlShmInterpDisc($G$3&amp;T(CalculationTrigger),C3824)</f>
        <v>0.47150073615939048</v>
      </c>
      <c r="H3824" s="149">
        <f>_xll.xlShmInterpDisc($H$3&amp;T(CalculationTrigger),C3824)</f>
        <v>0.47316559259318408</v>
      </c>
      <c r="I3824" s="150">
        <f>_xll.xlShmInterpDisc($I$3&amp;T(CalculationTrigger),C3824)</f>
        <v>0.48224134448360462</v>
      </c>
      <c r="J3824" s="157">
        <f t="shared" si="177"/>
        <v>6.2874360719239561E-5</v>
      </c>
      <c r="K3824" s="158">
        <f t="shared" si="178"/>
        <v>0</v>
      </c>
      <c r="L3824" s="159">
        <f t="shared" si="179"/>
        <v>-3.3890819311124516E-4</v>
      </c>
    </row>
    <row r="3825" spans="2:12" x14ac:dyDescent="0.2">
      <c r="B3825" s="112" t="s">
        <v>2</v>
      </c>
      <c r="C3825" s="113">
        <f>_xll.qlCalendarAdvance("TARGET",C3824,B3825,"mf")</f>
        <v>63297</v>
      </c>
      <c r="D3825" s="120">
        <f>_xll.xlShmInterpRateFwd($D$3&amp;T(CalculationTrigger),C3825,,5,C3826)</f>
        <v>1.1929785058876093E-2</v>
      </c>
      <c r="E3825" s="120">
        <f>_xll.xlShmInterpRateFwd($E$3&amp;T(CalculationTrigger),C3825,,5,C3826)</f>
        <v>1.1871401995636325E-2</v>
      </c>
      <c r="F3825" s="121">
        <f>_xll.xlShmInterpRateFwd($F$3&amp;T(CalculationTrigger),C3825,,5,C3826)</f>
        <v>1.1554496390550237E-2</v>
      </c>
      <c r="G3825" s="148">
        <f>_xll.xlShmInterpDisc($G$3&amp;T(CalculationTrigger),C3825)</f>
        <v>0.47139288859373818</v>
      </c>
      <c r="H3825" s="149">
        <f>_xll.xlShmInterpDisc($H$3&amp;T(CalculationTrigger),C3825)</f>
        <v>0.47305789387215086</v>
      </c>
      <c r="I3825" s="150">
        <f>_xll.xlShmInterpDisc($I$3&amp;T(CalculationTrigger),C3825)</f>
        <v>0.48213451008240066</v>
      </c>
      <c r="J3825" s="157">
        <f t="shared" si="177"/>
        <v>6.2872824051090592E-5</v>
      </c>
      <c r="K3825" s="158">
        <f t="shared" si="178"/>
        <v>0</v>
      </c>
      <c r="L3825" s="159">
        <f t="shared" si="179"/>
        <v>-3.3890066305359239E-4</v>
      </c>
    </row>
    <row r="3826" spans="2:12" x14ac:dyDescent="0.2">
      <c r="B3826" s="112" t="s">
        <v>2</v>
      </c>
      <c r="C3826" s="113">
        <f>_xll.qlCalendarAdvance("TARGET",C3825,B3826,"mf")</f>
        <v>63304</v>
      </c>
      <c r="D3826" s="120">
        <f>_xll.xlShmInterpRateFwd($D$3&amp;T(CalculationTrigger),C3826,,5,C3827)</f>
        <v>1.1930067818870281E-2</v>
      </c>
      <c r="E3826" s="120">
        <f>_xll.xlShmInterpRateFwd($E$3&amp;T(CalculationTrigger),C3826,,5,C3827)</f>
        <v>1.1871695909009524E-2</v>
      </c>
      <c r="F3826" s="121">
        <f>_xll.xlShmInterpRateFwd($F$3&amp;T(CalculationTrigger),C3826,,5,C3827)</f>
        <v>1.1554844957680293E-2</v>
      </c>
      <c r="G3826" s="148">
        <f>_xll.xlShmInterpDisc($G$3&amp;T(CalculationTrigger),C3826)</f>
        <v>0.47128506309639739</v>
      </c>
      <c r="H3826" s="149">
        <f>_xll.xlShmInterpDisc($H$3&amp;T(CalculationTrigger),C3826)</f>
        <v>0.47295021695421741</v>
      </c>
      <c r="I3826" s="150">
        <f>_xll.xlShmInterpDisc($I$3&amp;T(CalculationTrigger),C3826)</f>
        <v>0.482027696079876</v>
      </c>
      <c r="J3826" s="157">
        <f t="shared" si="177"/>
        <v>6.2871284610867455E-5</v>
      </c>
      <c r="K3826" s="158">
        <f t="shared" si="178"/>
        <v>0</v>
      </c>
      <c r="L3826" s="159">
        <f t="shared" si="179"/>
        <v>-3.3889311941208037E-4</v>
      </c>
    </row>
    <row r="3827" spans="2:12" x14ac:dyDescent="0.2">
      <c r="B3827" s="112" t="s">
        <v>2</v>
      </c>
      <c r="C3827" s="113">
        <f>_xll.qlCalendarAdvance("TARGET",C3826,B3827,"mf")</f>
        <v>63311</v>
      </c>
      <c r="D3827" s="120">
        <f>_xll.xlShmInterpRateFwd($D$3&amp;T(CalculationTrigger),C3827,,5,C3828)</f>
        <v>1.1930345608097749E-2</v>
      </c>
      <c r="E3827" s="120">
        <f>_xll.xlShmInterpRateFwd($E$3&amp;T(CalculationTrigger),C3827,,5,C3828)</f>
        <v>1.1871984820653594E-2</v>
      </c>
      <c r="F3827" s="121">
        <f>_xll.xlShmInterpRateFwd($F$3&amp;T(CalculationTrigger),C3827,,5,C3828)</f>
        <v>1.1555188371426937E-2</v>
      </c>
      <c r="G3827" s="148">
        <f>_xll.xlShmInterpDisc($G$3&amp;T(CalculationTrigger),C3827)</f>
        <v>0.47117725970833929</v>
      </c>
      <c r="H3827" s="149">
        <f>_xll.xlShmInterpDisc($H$3&amp;T(CalculationTrigger),C3827)</f>
        <v>0.47284256188092311</v>
      </c>
      <c r="I3827" s="150">
        <f>_xll.xlShmInterpDisc($I$3&amp;T(CalculationTrigger),C3827)</f>
        <v>0.48192090252049674</v>
      </c>
      <c r="J3827" s="157">
        <f t="shared" si="177"/>
        <v>6.2869742411969463E-5</v>
      </c>
      <c r="K3827" s="158">
        <f t="shared" si="178"/>
        <v>0</v>
      </c>
      <c r="L3827" s="159">
        <f t="shared" si="179"/>
        <v>-3.3888556225237799E-4</v>
      </c>
    </row>
    <row r="3828" spans="2:12" x14ac:dyDescent="0.2">
      <c r="B3828" s="112" t="s">
        <v>2</v>
      </c>
      <c r="C3828" s="113">
        <f>_xll.qlCalendarAdvance("TARGET",C3827,B3828,"mf")</f>
        <v>63318</v>
      </c>
      <c r="D3828" s="120">
        <f>_xll.xlShmInterpRateFwd($D$3&amp;T(CalculationTrigger),C3828,,5,C3829)</f>
        <v>1.1930618417893996E-2</v>
      </c>
      <c r="E3828" s="120">
        <f>_xll.xlShmInterpRateFwd($E$3&amp;T(CalculationTrigger),C3828,,5,C3829)</f>
        <v>1.1872268721875089E-2</v>
      </c>
      <c r="F3828" s="121">
        <f>_xll.xlShmInterpRateFwd($F$3&amp;T(CalculationTrigger),C3828,,5,C3829)</f>
        <v>1.15555266228188E-2</v>
      </c>
      <c r="G3828" s="148">
        <f>_xll.xlShmInterpDisc($G$3&amp;T(CalculationTrigger),C3828)</f>
        <v>0.47106947847057201</v>
      </c>
      <c r="H3828" s="149">
        <f>_xll.xlShmInterpDisc($H$3&amp;T(CalculationTrigger),C3828)</f>
        <v>0.47273492869384498</v>
      </c>
      <c r="I3828" s="150">
        <f>_xll.xlShmInterpDisc($I$3&amp;T(CalculationTrigger),C3828)</f>
        <v>0.48181412944876917</v>
      </c>
      <c r="J3828" s="157">
        <f t="shared" si="177"/>
        <v>6.2868197467803443E-5</v>
      </c>
      <c r="K3828" s="158">
        <f t="shared" si="178"/>
        <v>0</v>
      </c>
      <c r="L3828" s="159">
        <f t="shared" si="179"/>
        <v>-3.3887799164015168E-4</v>
      </c>
    </row>
    <row r="3829" spans="2:12" x14ac:dyDescent="0.2">
      <c r="B3829" s="112" t="s">
        <v>2</v>
      </c>
      <c r="C3829" s="113">
        <f>_xll.qlCalendarAdvance("TARGET",C3828,B3829,"mf")</f>
        <v>63325</v>
      </c>
      <c r="D3829" s="120">
        <f>_xll.xlShmInterpRateFwd($D$3&amp;T(CalculationTrigger),C3829,,5,C3830)</f>
        <v>1.1930886239675614E-2</v>
      </c>
      <c r="E3829" s="120">
        <f>_xll.xlShmInterpRateFwd($E$3&amp;T(CalculationTrigger),C3829,,5,C3830)</f>
        <v>1.1872547604015325E-2</v>
      </c>
      <c r="F3829" s="121">
        <f>_xll.xlShmInterpRateFwd($F$3&amp;T(CalculationTrigger),C3829,,5,C3830)</f>
        <v>1.1555859702930849E-2</v>
      </c>
      <c r="G3829" s="148">
        <f>_xll.xlShmInterpDisc($G$3&amp;T(CalculationTrigger),C3829)</f>
        <v>0.47096171942414133</v>
      </c>
      <c r="H3829" s="149">
        <f>_xll.xlShmInterpDisc($H$3&amp;T(CalculationTrigger),C3829)</f>
        <v>0.4726273174345979</v>
      </c>
      <c r="I3829" s="150">
        <f>_xll.xlShmInterpDisc($I$3&amp;T(CalculationTrigger),C3829)</f>
        <v>0.48170737690924048</v>
      </c>
      <c r="J3829" s="157">
        <f t="shared" si="177"/>
        <v>6.2866649791761946E-5</v>
      </c>
      <c r="K3829" s="158">
        <f t="shared" si="178"/>
        <v>0</v>
      </c>
      <c r="L3829" s="159">
        <f t="shared" si="179"/>
        <v>-3.3887040764107043E-4</v>
      </c>
    </row>
    <row r="3830" spans="2:12" x14ac:dyDescent="0.2">
      <c r="B3830" s="112" t="s">
        <v>2</v>
      </c>
      <c r="C3830" s="113">
        <f>_xll.qlCalendarAdvance("TARGET",C3829,B3830,"mf")</f>
        <v>63332</v>
      </c>
      <c r="D3830" s="120">
        <f>_xll.xlShmInterpRateFwd($D$3&amp;T(CalculationTrigger),C3830,,5,C3831)</f>
        <v>1.1931149064859195E-2</v>
      </c>
      <c r="E3830" s="120">
        <f>_xll.xlShmInterpRateFwd($E$3&amp;T(CalculationTrigger),C3830,,5,C3831)</f>
        <v>1.1872821458450358E-2</v>
      </c>
      <c r="F3830" s="121">
        <f>_xll.xlShmInterpRateFwd($F$3&amp;T(CalculationTrigger),C3830,,5,C3831)</f>
        <v>1.155618760288438E-2</v>
      </c>
      <c r="G3830" s="148">
        <f>_xll.xlShmInterpDisc($G$3&amp;T(CalculationTrigger),C3830)</f>
        <v>0.47085398261013001</v>
      </c>
      <c r="H3830" s="149">
        <f>_xll.xlShmInterpDisc($H$3&amp;T(CalculationTrigger),C3830)</f>
        <v>0.47251972814483445</v>
      </c>
      <c r="I3830" s="150">
        <f>_xll.xlShmInterpDisc($I$3&amp;T(CalculationTrigger),C3830)</f>
        <v>0.48160064494649829</v>
      </c>
      <c r="J3830" s="157">
        <f t="shared" si="177"/>
        <v>6.2865099397249033E-5</v>
      </c>
      <c r="K3830" s="158">
        <f t="shared" si="178"/>
        <v>0</v>
      </c>
      <c r="L3830" s="159">
        <f t="shared" si="179"/>
        <v>-3.3886281032080145E-4</v>
      </c>
    </row>
    <row r="3831" spans="2:12" x14ac:dyDescent="0.2">
      <c r="B3831" s="112" t="s">
        <v>2</v>
      </c>
      <c r="C3831" s="113">
        <f>_xll.qlCalendarAdvance("TARGET",C3830,B3831,"mf")</f>
        <v>63339</v>
      </c>
      <c r="D3831" s="120">
        <f>_xll.xlShmInterpRateFwd($D$3&amp;T(CalculationTrigger),C3831,,5,C3832)</f>
        <v>1.1931406884791836E-2</v>
      </c>
      <c r="E3831" s="120">
        <f>_xll.xlShmInterpRateFwd($E$3&amp;T(CalculationTrigger),C3831,,5,C3832)</f>
        <v>1.1873090276469381E-2</v>
      </c>
      <c r="F3831" s="121">
        <f>_xll.xlShmInterpRateFwd($F$3&amp;T(CalculationTrigger),C3831,,5,C3832)</f>
        <v>1.1556510313702242E-2</v>
      </c>
      <c r="G3831" s="148">
        <f>_xll.xlShmInterpDisc($G$3&amp;T(CalculationTrigger),C3831)</f>
        <v>0.47074626806965753</v>
      </c>
      <c r="H3831" s="149">
        <f>_xll.xlShmInterpDisc($H$3&amp;T(CalculationTrigger),C3831)</f>
        <v>0.47241216086624443</v>
      </c>
      <c r="I3831" s="150">
        <f>_xll.xlShmInterpDisc($I$3&amp;T(CalculationTrigger),C3831)</f>
        <v>0.48149393360517023</v>
      </c>
      <c r="J3831" s="157">
        <f t="shared" si="177"/>
        <v>6.2863546297666349E-5</v>
      </c>
      <c r="K3831" s="158">
        <f t="shared" si="178"/>
        <v>0</v>
      </c>
      <c r="L3831" s="159">
        <f t="shared" si="179"/>
        <v>-3.3885519974501382E-4</v>
      </c>
    </row>
    <row r="3832" spans="2:12" x14ac:dyDescent="0.2">
      <c r="B3832" s="112" t="s">
        <v>2</v>
      </c>
      <c r="C3832" s="113">
        <f>_xll.qlCalendarAdvance("TARGET",C3831,B3832,"mf")</f>
        <v>63346</v>
      </c>
      <c r="D3832" s="120">
        <f>_xll.xlShmInterpRateFwd($D$3&amp;T(CalculationTrigger),C3832,,5,C3833)</f>
        <v>1.1931659690890129E-2</v>
      </c>
      <c r="E3832" s="120">
        <f>_xll.xlShmInterpRateFwd($E$3&amp;T(CalculationTrigger),C3832,,5,C3833)</f>
        <v>1.1873354049425298E-2</v>
      </c>
      <c r="F3832" s="121">
        <f>_xll.xlShmInterpRateFwd($F$3&amp;T(CalculationTrigger),C3832,,5,C3833)</f>
        <v>1.1556827826482572E-2</v>
      </c>
      <c r="G3832" s="148">
        <f>_xll.xlShmInterpDisc($G$3&amp;T(CalculationTrigger),C3832)</f>
        <v>0.4706385758438808</v>
      </c>
      <c r="H3832" s="149">
        <f>_xll.xlShmInterpDisc($H$3&amp;T(CalculationTrigger),C3832)</f>
        <v>0.47230461564055554</v>
      </c>
      <c r="I3832" s="150">
        <f>_xll.xlShmInterpDisc($I$3&amp;T(CalculationTrigger),C3832)</f>
        <v>0.48138724292992469</v>
      </c>
      <c r="J3832" s="157">
        <f t="shared" si="177"/>
        <v>6.2861990506413238E-5</v>
      </c>
      <c r="K3832" s="158">
        <f t="shared" si="178"/>
        <v>0</v>
      </c>
      <c r="L3832" s="159">
        <f t="shared" si="179"/>
        <v>-3.3884757597937496E-4</v>
      </c>
    </row>
    <row r="3833" spans="2:12" x14ac:dyDescent="0.2">
      <c r="B3833" s="112" t="s">
        <v>2</v>
      </c>
      <c r="C3833" s="113">
        <f>_xll.qlCalendarAdvance("TARGET",C3832,B3833,"mf")</f>
        <v>63353</v>
      </c>
      <c r="D3833" s="120">
        <f>_xll.xlShmInterpRateFwd($D$3&amp;T(CalculationTrigger),C3833,,5,C3834)</f>
        <v>1.1931907474559094E-2</v>
      </c>
      <c r="E3833" s="120">
        <f>_xll.xlShmInterpRateFwd($E$3&amp;T(CalculationTrigger),C3833,,5,C3834)</f>
        <v>1.1873612768676796E-2</v>
      </c>
      <c r="F3833" s="121">
        <f>_xll.xlShmInterpRateFwd($F$3&amp;T(CalculationTrigger),C3833,,5,C3834)</f>
        <v>1.1557140132317721E-2</v>
      </c>
      <c r="G3833" s="148">
        <f>_xll.xlShmInterpDisc($G$3&amp;T(CalculationTrigger),C3833)</f>
        <v>0.47053090597399344</v>
      </c>
      <c r="H3833" s="149">
        <f>_xll.xlShmInterpDisc($H$3&amp;T(CalculationTrigger),C3833)</f>
        <v>0.47219709250953273</v>
      </c>
      <c r="I3833" s="150">
        <f>_xll.xlShmInterpDisc($I$3&amp;T(CalculationTrigger),C3833)</f>
        <v>0.48128057296547005</v>
      </c>
      <c r="J3833" s="157">
        <f t="shared" si="177"/>
        <v>6.2860432036892486E-5</v>
      </c>
      <c r="K3833" s="158">
        <f t="shared" si="178"/>
        <v>0</v>
      </c>
      <c r="L3833" s="159">
        <f t="shared" si="179"/>
        <v>-3.3883993908955028E-4</v>
      </c>
    </row>
    <row r="3834" spans="2:12" x14ac:dyDescent="0.2">
      <c r="B3834" s="112" t="s">
        <v>2</v>
      </c>
      <c r="C3834" s="113">
        <f>_xll.qlCalendarAdvance("TARGET",C3833,B3834,"mf")</f>
        <v>63360</v>
      </c>
      <c r="D3834" s="120">
        <f>_xll.xlShmInterpRateFwd($D$3&amp;T(CalculationTrigger),C3834,,5,C3835)</f>
        <v>1.1932150227145831E-2</v>
      </c>
      <c r="E3834" s="120">
        <f>_xll.xlShmInterpRateFwd($E$3&amp;T(CalculationTrigger),C3834,,5,C3835)</f>
        <v>1.1873866425530453E-2</v>
      </c>
      <c r="F3834" s="121">
        <f>_xll.xlShmInterpRateFwd($F$3&amp;T(CalculationTrigger),C3834,,5,C3835)</f>
        <v>1.155744722223054E-2</v>
      </c>
      <c r="G3834" s="148">
        <f>_xll.xlShmInterpDisc($G$3&amp;T(CalculationTrigger),C3834)</f>
        <v>0.47042325850122574</v>
      </c>
      <c r="H3834" s="149">
        <f>_xll.xlShmInterpDisc($H$3&amp;T(CalculationTrigger),C3834)</f>
        <v>0.4720895915149782</v>
      </c>
      <c r="I3834" s="150">
        <f>_xll.xlShmInterpDisc($I$3&amp;T(CalculationTrigger),C3834)</f>
        <v>0.48117392375655471</v>
      </c>
      <c r="J3834" s="157">
        <f t="shared" si="177"/>
        <v>6.28588709025046E-5</v>
      </c>
      <c r="K3834" s="158">
        <f t="shared" si="178"/>
        <v>0</v>
      </c>
      <c r="L3834" s="159">
        <f t="shared" si="179"/>
        <v>-3.3883228914120752E-4</v>
      </c>
    </row>
    <row r="3835" spans="2:12" x14ac:dyDescent="0.2">
      <c r="B3835" s="112" t="s">
        <v>2</v>
      </c>
      <c r="C3835" s="113">
        <f>_xll.qlCalendarAdvance("TARGET",C3834,B3835,"mf")</f>
        <v>63367</v>
      </c>
      <c r="D3835" s="120">
        <f>_xll.xlShmInterpRateFwd($D$3&amp;T(CalculationTrigger),C3835,,5,C3836)</f>
        <v>1.193238794007853E-2</v>
      </c>
      <c r="E3835" s="120">
        <f>_xll.xlShmInterpRateFwd($E$3&amp;T(CalculationTrigger),C3835,,5,C3836)</f>
        <v>1.1874115011339175E-2</v>
      </c>
      <c r="F3835" s="121">
        <f>_xll.xlShmInterpRateFwd($F$3&amp;T(CalculationTrigger),C3835,,5,C3836)</f>
        <v>1.155774908734814E-2</v>
      </c>
      <c r="G3835" s="148">
        <f>_xll.xlShmInterpDisc($G$3&amp;T(CalculationTrigger),C3835)</f>
        <v>0.47031563346684518</v>
      </c>
      <c r="H3835" s="149">
        <f>_xll.xlShmInterpDisc($H$3&amp;T(CalculationTrigger),C3835)</f>
        <v>0.47198211269873169</v>
      </c>
      <c r="I3835" s="150">
        <f>_xll.xlShmInterpDisc($I$3&amp;T(CalculationTrigger),C3835)</f>
        <v>0.48106729534796766</v>
      </c>
      <c r="J3835" s="157">
        <f t="shared" si="177"/>
        <v>6.2857307116649655E-5</v>
      </c>
      <c r="K3835" s="158">
        <f t="shared" si="178"/>
        <v>0</v>
      </c>
      <c r="L3835" s="159">
        <f t="shared" si="179"/>
        <v>-3.3882462620002032E-4</v>
      </c>
    </row>
    <row r="3836" spans="2:12" x14ac:dyDescent="0.2">
      <c r="B3836" s="112" t="s">
        <v>2</v>
      </c>
      <c r="C3836" s="113">
        <f>_xll.qlCalendarAdvance("TARGET",C3835,B3836,"mf")</f>
        <v>63374</v>
      </c>
      <c r="D3836" s="120">
        <f>_xll.xlShmInterpRateFwd($D$3&amp;T(CalculationTrigger),C3836,,5,C3837)</f>
        <v>1.1932620604733256E-2</v>
      </c>
      <c r="E3836" s="120">
        <f>_xll.xlShmInterpRateFwd($E$3&amp;T(CalculationTrigger),C3836,,5,C3837)</f>
        <v>1.1874358517444296E-2</v>
      </c>
      <c r="F3836" s="121">
        <f>_xll.xlShmInterpRateFwd($F$3&amp;T(CalculationTrigger),C3836,,5,C3837)</f>
        <v>1.1558045718733914E-2</v>
      </c>
      <c r="G3836" s="148">
        <f>_xll.xlShmInterpDisc($G$3&amp;T(CalculationTrigger),C3836)</f>
        <v>0.47020803091215563</v>
      </c>
      <c r="H3836" s="149">
        <f>_xll.xlShmInterpDisc($H$3&amp;T(CalculationTrigger),C3836)</f>
        <v>0.47187465610267004</v>
      </c>
      <c r="I3836" s="150">
        <f>_xll.xlShmInterpDisc($I$3&amp;T(CalculationTrigger),C3836)</f>
        <v>0.48096068778453738</v>
      </c>
      <c r="J3836" s="157">
        <f t="shared" si="177"/>
        <v>6.2855740692729285E-5</v>
      </c>
      <c r="K3836" s="158">
        <f t="shared" si="178"/>
        <v>0</v>
      </c>
      <c r="L3836" s="159">
        <f t="shared" si="179"/>
        <v>-3.388169503316527E-4</v>
      </c>
    </row>
    <row r="3837" spans="2:12" x14ac:dyDescent="0.2">
      <c r="B3837" s="112" t="s">
        <v>2</v>
      </c>
      <c r="C3837" s="113">
        <f>_xll.qlCalendarAdvance("TARGET",C3836,B3837,"mf")</f>
        <v>63381</v>
      </c>
      <c r="D3837" s="120">
        <f>_xll.xlShmInterpRateFwd($D$3&amp;T(CalculationTrigger),C3837,,5,C3838)</f>
        <v>1.1932848212486075E-2</v>
      </c>
      <c r="E3837" s="120">
        <f>_xll.xlShmInterpRateFwd($E$3&amp;T(CalculationTrigger),C3837,,5,C3838)</f>
        <v>1.1874596935169762E-2</v>
      </c>
      <c r="F3837" s="121">
        <f>_xll.xlShmInterpRateFwd($F$3&amp;T(CalculationTrigger),C3837,,5,C3838)</f>
        <v>1.155833710741652E-2</v>
      </c>
      <c r="G3837" s="148">
        <f>_xll.xlShmInterpDisc($G$3&amp;T(CalculationTrigger),C3837)</f>
        <v>0.47010045087849772</v>
      </c>
      <c r="H3837" s="149">
        <f>_xll.xlShmInterpDisc($H$3&amp;T(CalculationTrigger),C3837)</f>
        <v>0.47176722176870722</v>
      </c>
      <c r="I3837" s="150">
        <f>_xll.xlShmInterpDisc($I$3&amp;T(CalculationTrigger),C3837)</f>
        <v>0.48085410111113247</v>
      </c>
      <c r="J3837" s="157">
        <f t="shared" si="177"/>
        <v>6.2854171644146723E-5</v>
      </c>
      <c r="K3837" s="158">
        <f t="shared" si="178"/>
        <v>0</v>
      </c>
      <c r="L3837" s="159">
        <f t="shared" si="179"/>
        <v>-3.3880926160176697E-4</v>
      </c>
    </row>
    <row r="3838" spans="2:12" x14ac:dyDescent="0.2">
      <c r="B3838" s="112" t="s">
        <v>2</v>
      </c>
      <c r="C3838" s="113">
        <f>_xll.qlCalendarAdvance("TARGET",C3837,B3838,"mf")</f>
        <v>63388</v>
      </c>
      <c r="D3838" s="120">
        <f>_xll.xlShmInterpRateFwd($D$3&amp;T(CalculationTrigger),C3838,,5,C3839)</f>
        <v>1.1933070754782562E-2</v>
      </c>
      <c r="E3838" s="120">
        <f>_xll.xlShmInterpRateFwd($E$3&amp;T(CalculationTrigger),C3838,,5,C3839)</f>
        <v>1.1874830255862704E-2</v>
      </c>
      <c r="F3838" s="121">
        <f>_xll.xlShmInterpRateFwd($F$3&amp;T(CalculationTrigger),C3838,,5,C3839)</f>
        <v>1.1558623244546236E-2</v>
      </c>
      <c r="G3838" s="148">
        <f>_xll.xlShmInterpDisc($G$3&amp;T(CalculationTrigger),C3838)</f>
        <v>0.46999289340724887</v>
      </c>
      <c r="H3838" s="149">
        <f>_xll.xlShmInterpDisc($H$3&amp;T(CalculationTrigger),C3838)</f>
        <v>0.47165980973879446</v>
      </c>
      <c r="I3838" s="150">
        <f>_xll.xlShmInterpDisc($I$3&amp;T(CalculationTrigger),C3838)</f>
        <v>0.48074753537266185</v>
      </c>
      <c r="J3838" s="157">
        <f t="shared" si="177"/>
        <v>6.2852599984294927E-5</v>
      </c>
      <c r="K3838" s="158">
        <f t="shared" si="178"/>
        <v>0</v>
      </c>
      <c r="L3838" s="159">
        <f t="shared" si="179"/>
        <v>-3.3880156007604279E-4</v>
      </c>
    </row>
    <row r="3839" spans="2:12" x14ac:dyDescent="0.2">
      <c r="B3839" s="112" t="s">
        <v>2</v>
      </c>
      <c r="C3839" s="113">
        <f>_xll.qlCalendarAdvance("TARGET",C3838,B3839,"mf")</f>
        <v>63395</v>
      </c>
      <c r="D3839" s="120">
        <f>_xll.xlShmInterpRateFwd($D$3&amp;T(CalculationTrigger),C3839,,5,C3840)</f>
        <v>1.1933288222940869E-2</v>
      </c>
      <c r="E3839" s="120">
        <f>_xll.xlShmInterpRateFwd($E$3&amp;T(CalculationTrigger),C3839,,5,C3840)</f>
        <v>1.1875058470852871E-2</v>
      </c>
      <c r="F3839" s="121">
        <f>_xll.xlShmInterpRateFwd($F$3&amp;T(CalculationTrigger),C3839,,5,C3840)</f>
        <v>1.155890412114014E-2</v>
      </c>
      <c r="G3839" s="148">
        <f>_xll.xlShmInterpDisc($G$3&amp;T(CalculationTrigger),C3839)</f>
        <v>0.46988535853982244</v>
      </c>
      <c r="H3839" s="149">
        <f>_xll.xlShmInterpDisc($H$3&amp;T(CalculationTrigger),C3839)</f>
        <v>0.47155242005491976</v>
      </c>
      <c r="I3839" s="150">
        <f>_xll.xlShmInterpDisc($I$3&amp;T(CalculationTrigger),C3839)</f>
        <v>0.4806409906140735</v>
      </c>
      <c r="J3839" s="157">
        <f t="shared" si="177"/>
        <v>6.2851025726584219E-5</v>
      </c>
      <c r="K3839" s="158">
        <f t="shared" si="178"/>
        <v>0</v>
      </c>
      <c r="L3839" s="159">
        <f t="shared" si="179"/>
        <v>-3.3879384582013886E-4</v>
      </c>
    </row>
    <row r="3840" spans="2:12" x14ac:dyDescent="0.2">
      <c r="B3840" s="112" t="s">
        <v>2</v>
      </c>
      <c r="C3840" s="113">
        <f>_xll.qlCalendarAdvance("TARGET",C3839,B3840,"mf")</f>
        <v>63402</v>
      </c>
      <c r="D3840" s="120">
        <f>_xll.xlShmInterpRateFwd($D$3&amp;T(CalculationTrigger),C3840,,5,C3841)</f>
        <v>1.1933500608400786E-2</v>
      </c>
      <c r="E3840" s="120">
        <f>_xll.xlShmInterpRateFwd($E$3&amp;T(CalculationTrigger),C3840,,5,C3841)</f>
        <v>1.1875281571493189E-2</v>
      </c>
      <c r="F3840" s="121">
        <f>_xll.xlShmInterpRateFwd($F$3&amp;T(CalculationTrigger),C3840,,5,C3841)</f>
        <v>1.1559179728302182E-2</v>
      </c>
      <c r="G3840" s="148">
        <f>_xll.xlShmInterpDisc($G$3&amp;T(CalculationTrigger),C3840)</f>
        <v>0.46977784631766895</v>
      </c>
      <c r="H3840" s="149">
        <f>_xll.xlShmInterpDisc($H$3&amp;T(CalculationTrigger),C3840)</f>
        <v>0.47144505275910836</v>
      </c>
      <c r="I3840" s="150">
        <f>_xll.xlShmInterpDisc($I$3&amp;T(CalculationTrigger),C3840)</f>
        <v>0.48053446688035567</v>
      </c>
      <c r="J3840" s="157">
        <f t="shared" si="177"/>
        <v>6.2849448884410729E-5</v>
      </c>
      <c r="K3840" s="158">
        <f t="shared" si="178"/>
        <v>0</v>
      </c>
      <c r="L3840" s="159">
        <f t="shared" si="179"/>
        <v>-3.3878611889972372E-4</v>
      </c>
    </row>
    <row r="3841" spans="2:12" x14ac:dyDescent="0.2">
      <c r="B3841" s="112" t="s">
        <v>2</v>
      </c>
      <c r="C3841" s="113">
        <f>_xll.qlCalendarAdvance("TARGET",C3840,B3841,"mf")</f>
        <v>63409</v>
      </c>
      <c r="D3841" s="120">
        <f>_xll.xlShmInterpRateFwd($D$3&amp;T(CalculationTrigger),C3841,,5,C3842)</f>
        <v>1.1933707902538388E-2</v>
      </c>
      <c r="E3841" s="120">
        <f>_xll.xlShmInterpRateFwd($E$3&amp;T(CalculationTrigger),C3841,,5,C3842)</f>
        <v>1.1875499549096035E-2</v>
      </c>
      <c r="F3841" s="121">
        <f>_xll.xlShmInterpRateFwd($F$3&amp;T(CalculationTrigger),C3841,,5,C3842)</f>
        <v>1.1559450057072608E-2</v>
      </c>
      <c r="G3841" s="148">
        <f>_xll.xlShmInterpDisc($G$3&amp;T(CalculationTrigger),C3841)</f>
        <v>0.46967035678227481</v>
      </c>
      <c r="H3841" s="149">
        <f>_xll.xlShmInterpDisc($H$3&amp;T(CalculationTrigger),C3841)</f>
        <v>0.47133770789342211</v>
      </c>
      <c r="I3841" s="150">
        <f>_xll.xlShmInterpDisc($I$3&amp;T(CalculationTrigger),C3841)</f>
        <v>0.48042796421653605</v>
      </c>
      <c r="J3841" s="157">
        <f t="shared" si="177"/>
        <v>6.2847869471174098E-5</v>
      </c>
      <c r="K3841" s="158">
        <f t="shared" si="178"/>
        <v>0</v>
      </c>
      <c r="L3841" s="159">
        <f t="shared" si="179"/>
        <v>-3.3877837938046772E-4</v>
      </c>
    </row>
    <row r="3842" spans="2:12" x14ac:dyDescent="0.2">
      <c r="B3842" s="112" t="s">
        <v>2</v>
      </c>
      <c r="C3842" s="113">
        <f>_xll.qlCalendarAdvance("TARGET",C3841,B3842,"mf")</f>
        <v>63416</v>
      </c>
      <c r="D3842" s="120">
        <f>_xll.xlShmInterpRateFwd($D$3&amp;T(CalculationTrigger),C3842,,5,C3843)</f>
        <v>1.1933910096741341E-2</v>
      </c>
      <c r="E3842" s="120">
        <f>_xll.xlShmInterpRateFwd($E$3&amp;T(CalculationTrigger),C3842,,5,C3843)</f>
        <v>1.1875712395014342E-2</v>
      </c>
      <c r="F3842" s="121">
        <f>_xll.xlShmInterpRateFwd($F$3&amp;T(CalculationTrigger),C3842,,5,C3843)</f>
        <v>1.1559715098549589E-2</v>
      </c>
      <c r="G3842" s="148">
        <f>_xll.xlShmInterpDisc($G$3&amp;T(CalculationTrigger),C3842)</f>
        <v>0.46956288997516288</v>
      </c>
      <c r="H3842" s="149">
        <f>_xll.xlShmInterpDisc($H$3&amp;T(CalculationTrigger),C3842)</f>
        <v>0.47123038549995999</v>
      </c>
      <c r="I3842" s="150">
        <f>_xll.xlShmInterpDisc($I$3&amp;T(CalculationTrigger),C3842)</f>
        <v>0.48032148266768221</v>
      </c>
      <c r="J3842" s="157">
        <f t="shared" si="177"/>
        <v>6.2846287500279525E-5</v>
      </c>
      <c r="K3842" s="158">
        <f t="shared" si="178"/>
        <v>0</v>
      </c>
      <c r="L3842" s="159">
        <f t="shared" si="179"/>
        <v>-3.3877062732803957E-4</v>
      </c>
    </row>
    <row r="3843" spans="2:12" x14ac:dyDescent="0.2">
      <c r="B3843" s="112" t="s">
        <v>2</v>
      </c>
      <c r="C3843" s="113">
        <f>_xll.qlCalendarAdvance("TARGET",C3842,B3843,"mf")</f>
        <v>63423</v>
      </c>
      <c r="D3843" s="120">
        <f>_xll.xlShmInterpRateFwd($D$3&amp;T(CalculationTrigger),C3843,,5,C3844)</f>
        <v>1.1934107182420481E-2</v>
      </c>
      <c r="E3843" s="120">
        <f>_xll.xlShmInterpRateFwd($E$3&amp;T(CalculationTrigger),C3843,,5,C3844)</f>
        <v>1.187592010060683E-2</v>
      </c>
      <c r="F3843" s="121">
        <f>_xll.xlShmInterpRateFwd($F$3&amp;T(CalculationTrigger),C3843,,5,C3844)</f>
        <v>1.1559974843854456E-2</v>
      </c>
      <c r="G3843" s="148">
        <f>_xll.xlShmInterpDisc($G$3&amp;T(CalculationTrigger),C3843)</f>
        <v>0.46945544593789235</v>
      </c>
      <c r="H3843" s="149">
        <f>_xll.xlShmInterpDisc($H$3&amp;T(CalculationTrigger),C3843)</f>
        <v>0.47112308562085753</v>
      </c>
      <c r="I3843" s="150">
        <f>_xll.xlShmInterpDisc($I$3&amp;T(CalculationTrigger),C3843)</f>
        <v>0.48021502227890106</v>
      </c>
      <c r="J3843" s="157">
        <f t="shared" si="177"/>
        <v>6.2844702985125878E-5</v>
      </c>
      <c r="K3843" s="158">
        <f t="shared" si="178"/>
        <v>0</v>
      </c>
      <c r="L3843" s="159">
        <f t="shared" si="179"/>
        <v>-3.387628628081062E-4</v>
      </c>
    </row>
    <row r="3844" spans="2:12" x14ac:dyDescent="0.2">
      <c r="B3844" s="112" t="s">
        <v>2</v>
      </c>
      <c r="C3844" s="113">
        <f>_xll.qlCalendarAdvance("TARGET",C3843,B3844,"mf")</f>
        <v>63430</v>
      </c>
      <c r="D3844" s="120">
        <f>_xll.xlShmInterpRateFwd($D$3&amp;T(CalculationTrigger),C3844,,5,C3845)</f>
        <v>1.1934299150928727E-2</v>
      </c>
      <c r="E3844" s="120">
        <f>_xll.xlShmInterpRateFwd($E$3&amp;T(CalculationTrigger),C3844,,5,C3845)</f>
        <v>1.1876122657151137E-2</v>
      </c>
      <c r="F3844" s="121">
        <f>_xll.xlShmInterpRateFwd($F$3&amp;T(CalculationTrigger),C3844,,5,C3845)</f>
        <v>1.1560229283946387E-2</v>
      </c>
      <c r="G3844" s="148">
        <f>_xll.xlShmInterpDisc($G$3&amp;T(CalculationTrigger),C3844)</f>
        <v>0.46934802471205839</v>
      </c>
      <c r="H3844" s="149">
        <f>_xll.xlShmInterpDisc($H$3&amp;T(CalculationTrigger),C3844)</f>
        <v>0.47101580829828682</v>
      </c>
      <c r="I3844" s="150">
        <f>_xll.xlShmInterpDisc($I$3&amp;T(CalculationTrigger),C3844)</f>
        <v>0.4801085830953386</v>
      </c>
      <c r="J3844" s="157">
        <f t="shared" si="177"/>
        <v>6.2843115939111604E-5</v>
      </c>
      <c r="K3844" s="158">
        <f t="shared" si="178"/>
        <v>0</v>
      </c>
      <c r="L3844" s="159">
        <f t="shared" si="179"/>
        <v>-3.3875508588633254E-4</v>
      </c>
    </row>
    <row r="3845" spans="2:12" x14ac:dyDescent="0.2">
      <c r="B3845" s="112" t="s">
        <v>2</v>
      </c>
      <c r="C3845" s="113">
        <f>_xll.qlCalendarAdvance("TARGET",C3844,B3845,"mf")</f>
        <v>63437</v>
      </c>
      <c r="D3845" s="120">
        <f>_xll.xlShmInterpRateFwd($D$3&amp;T(CalculationTrigger),C3845,,5,C3846)</f>
        <v>1.1934485993694292E-2</v>
      </c>
      <c r="E3845" s="120">
        <f>_xll.xlShmInterpRateFwd($E$3&amp;T(CalculationTrigger),C3845,,5,C3846)</f>
        <v>1.1876320056046535E-2</v>
      </c>
      <c r="F3845" s="121">
        <f>_xll.xlShmInterpRateFwd($F$3&amp;T(CalculationTrigger),C3845,,5,C3846)</f>
        <v>1.1560478410027804E-2</v>
      </c>
      <c r="G3845" s="148">
        <f>_xll.xlShmInterpDisc($G$3&amp;T(CalculationTrigger),C3845)</f>
        <v>0.46924062633929259</v>
      </c>
      <c r="H3845" s="149">
        <f>_xll.xlShmInterpDisc($H$3&amp;T(CalculationTrigger),C3845)</f>
        <v>0.47090855357445704</v>
      </c>
      <c r="I3845" s="150">
        <f>_xll.xlShmInterpDisc($I$3&amp;T(CalculationTrigger),C3845)</f>
        <v>0.48000216516218119</v>
      </c>
      <c r="J3845" s="157">
        <f t="shared" ref="J3845:J3908" si="180">-365*LN(G3845/$H3845)/($C3845-$C$4)</f>
        <v>6.2841526375642716E-5</v>
      </c>
      <c r="K3845" s="158">
        <f t="shared" ref="K3845:K3908" si="181">-365*LN(H3845/$H3845)/($C3845-$C$4)</f>
        <v>0</v>
      </c>
      <c r="L3845" s="159">
        <f t="shared" ref="L3845:L3908" si="182">-365*LN(I3845/$H3845)/($C3845-$C$4)</f>
        <v>-3.3874729662839353E-4</v>
      </c>
    </row>
    <row r="3846" spans="2:12" x14ac:dyDescent="0.2">
      <c r="B3846" s="112" t="s">
        <v>2</v>
      </c>
      <c r="C3846" s="113">
        <f>_xll.qlCalendarAdvance("TARGET",C3845,B3846,"mf")</f>
        <v>63444</v>
      </c>
      <c r="D3846" s="120">
        <f>_xll.xlShmInterpRateFwd($D$3&amp;T(CalculationTrigger),C3846,,5,C3847)</f>
        <v>1.1934667702093272E-2</v>
      </c>
      <c r="E3846" s="120">
        <f>_xll.xlShmInterpRateFwd($E$3&amp;T(CalculationTrigger),C3846,,5,C3847)</f>
        <v>1.1876512288599629E-2</v>
      </c>
      <c r="F3846" s="121">
        <f>_xll.xlShmInterpRateFwd($F$3&amp;T(CalculationTrigger),C3846,,5,C3847)</f>
        <v>1.1560722213081052E-2</v>
      </c>
      <c r="G3846" s="148">
        <f>_xll.xlShmInterpDisc($G$3&amp;T(CalculationTrigger),C3846)</f>
        <v>0.46913325086126229</v>
      </c>
      <c r="H3846" s="149">
        <f>_xll.xlShmInterpDisc($H$3&amp;T(CalculationTrigger),C3846)</f>
        <v>0.47080132149161347</v>
      </c>
      <c r="I3846" s="150">
        <f>_xll.xlShmInterpDisc($I$3&amp;T(CalculationTrigger),C3846)</f>
        <v>0.47989576852465338</v>
      </c>
      <c r="J3846" s="157">
        <f t="shared" si="180"/>
        <v>6.2839934308114883E-5</v>
      </c>
      <c r="K3846" s="158">
        <f t="shared" si="181"/>
        <v>0</v>
      </c>
      <c r="L3846" s="159">
        <f t="shared" si="182"/>
        <v>-3.3873949509994673E-4</v>
      </c>
    </row>
    <row r="3847" spans="2:12" x14ac:dyDescent="0.2">
      <c r="B3847" s="112" t="s">
        <v>2</v>
      </c>
      <c r="C3847" s="113">
        <f>_xll.qlCalendarAdvance("TARGET",C3846,B3847,"mf")</f>
        <v>63451</v>
      </c>
      <c r="D3847" s="120">
        <f>_xll.xlShmInterpRateFwd($D$3&amp;T(CalculationTrigger),C3847,,5,C3848)</f>
        <v>1.1934844267507551E-2</v>
      </c>
      <c r="E3847" s="120">
        <f>_xll.xlShmInterpRateFwd($E$3&amp;T(CalculationTrigger),C3847,,5,C3848)</f>
        <v>1.1876699346145983E-2</v>
      </c>
      <c r="F3847" s="121">
        <f>_xll.xlShmInterpRateFwd($F$3&amp;T(CalculationTrigger),C3847,,5,C3848)</f>
        <v>1.15609606842159E-2</v>
      </c>
      <c r="G3847" s="148">
        <f>_xll.xlShmInterpDisc($G$3&amp;T(CalculationTrigger),C3847)</f>
        <v>0.4690258983196709</v>
      </c>
      <c r="H3847" s="149">
        <f>_xll.xlShmInterpDisc($H$3&amp;T(CalculationTrigger),C3847)</f>
        <v>0.47069411209203804</v>
      </c>
      <c r="I3847" s="150">
        <f>_xll.xlShmInterpDisc($I$3&amp;T(CalculationTrigger),C3847)</f>
        <v>0.47978939322801983</v>
      </c>
      <c r="J3847" s="157">
        <f t="shared" si="180"/>
        <v>6.2838339749933289E-5</v>
      </c>
      <c r="K3847" s="158">
        <f t="shared" si="181"/>
        <v>0</v>
      </c>
      <c r="L3847" s="159">
        <f t="shared" si="182"/>
        <v>-3.3873168136666718E-4</v>
      </c>
    </row>
    <row r="3848" spans="2:12" x14ac:dyDescent="0.2">
      <c r="B3848" s="112" t="s">
        <v>2</v>
      </c>
      <c r="C3848" s="113">
        <f>_xll.qlCalendarAdvance("TARGET",C3847,B3848,"mf")</f>
        <v>63458</v>
      </c>
      <c r="D3848" s="120">
        <f>_xll.xlShmInterpRateFwd($D$3&amp;T(CalculationTrigger),C3848,,5,C3849)</f>
        <v>1.1935015681336397E-2</v>
      </c>
      <c r="E3848" s="120">
        <f>_xll.xlShmInterpRateFwd($E$3&amp;T(CalculationTrigger),C3848,,5,C3849)</f>
        <v>1.1876881220038542E-2</v>
      </c>
      <c r="F3848" s="121">
        <f>_xll.xlShmInterpRateFwd($F$3&amp;T(CalculationTrigger),C3848,,5,C3849)</f>
        <v>1.1561193814518943E-2</v>
      </c>
      <c r="G3848" s="148">
        <f>_xll.xlShmInterpDisc($G$3&amp;T(CalculationTrigger),C3848)</f>
        <v>0.46891856875625793</v>
      </c>
      <c r="H3848" s="149">
        <f>_xll.xlShmInterpDisc($H$3&amp;T(CalculationTrigger),C3848)</f>
        <v>0.4705869254180492</v>
      </c>
      <c r="I3848" s="150">
        <f>_xll.xlShmInterpDisc($I$3&amp;T(CalculationTrigger),C3848)</f>
        <v>0.4796830393175841</v>
      </c>
      <c r="J3848" s="157">
        <f t="shared" si="180"/>
        <v>6.2836742714494825E-5</v>
      </c>
      <c r="K3848" s="158">
        <f t="shared" si="181"/>
        <v>0</v>
      </c>
      <c r="L3848" s="159">
        <f t="shared" si="182"/>
        <v>-3.387238554942241E-4</v>
      </c>
    </row>
    <row r="3849" spans="2:12" x14ac:dyDescent="0.2">
      <c r="B3849" s="112" t="s">
        <v>2</v>
      </c>
      <c r="C3849" s="113">
        <f>_xll.qlCalendarAdvance("TARGET",C3848,B3849,"mf")</f>
        <v>63465</v>
      </c>
      <c r="D3849" s="120">
        <f>_xll.xlShmInterpRateFwd($D$3&amp;T(CalculationTrigger),C3849,,5,C3850)</f>
        <v>1.1935181934990659E-2</v>
      </c>
      <c r="E3849" s="120">
        <f>_xll.xlShmInterpRateFwd($E$3&amp;T(CalculationTrigger),C3849,,5,C3850)</f>
        <v>1.1877057901601292E-2</v>
      </c>
      <c r="F3849" s="121">
        <f>_xll.xlShmInterpRateFwd($F$3&amp;T(CalculationTrigger),C3849,,5,C3850)</f>
        <v>1.1561421595030453E-2</v>
      </c>
      <c r="G3849" s="148">
        <f>_xll.xlShmInterpDisc($G$3&amp;T(CalculationTrigger),C3849)</f>
        <v>0.46881126221279851</v>
      </c>
      <c r="H3849" s="149">
        <f>_xll.xlShmInterpDisc($H$3&amp;T(CalculationTrigger),C3849)</f>
        <v>0.4704797615120016</v>
      </c>
      <c r="I3849" s="150">
        <f>_xll.xlShmInterpDisc($I$3&amp;T(CalculationTrigger),C3849)</f>
        <v>0.47957670683868864</v>
      </c>
      <c r="J3849" s="157">
        <f t="shared" si="180"/>
        <v>6.2835143215201882E-5</v>
      </c>
      <c r="K3849" s="158">
        <f t="shared" si="181"/>
        <v>0</v>
      </c>
      <c r="L3849" s="159">
        <f t="shared" si="182"/>
        <v>-3.3871601754827747E-4</v>
      </c>
    </row>
    <row r="3850" spans="2:12" x14ac:dyDescent="0.2">
      <c r="B3850" s="112" t="s">
        <v>2</v>
      </c>
      <c r="C3850" s="113">
        <f>_xll.qlCalendarAdvance("TARGET",C3849,B3850,"mf")</f>
        <v>63472</v>
      </c>
      <c r="D3850" s="120">
        <f>_xll.xlShmInterpRateFwd($D$3&amp;T(CalculationTrigger),C3850,,5,C3851)</f>
        <v>1.1935343019823276E-2</v>
      </c>
      <c r="E3850" s="120">
        <f>_xll.xlShmInterpRateFwd($E$3&amp;T(CalculationTrigger),C3850,,5,C3851)</f>
        <v>1.1877229382175605E-2</v>
      </c>
      <c r="F3850" s="121">
        <f>_xll.xlShmInterpRateFwd($F$3&amp;T(CalculationTrigger),C3850,,5,C3851)</f>
        <v>1.1561644016865994E-2</v>
      </c>
      <c r="G3850" s="148">
        <f>_xll.xlShmInterpDisc($G$3&amp;T(CalculationTrigger),C3850)</f>
        <v>0.46870397873110353</v>
      </c>
      <c r="H3850" s="149">
        <f>_xll.xlShmInterpDisc($H$3&amp;T(CalculationTrigger),C3850)</f>
        <v>0.4703726204162863</v>
      </c>
      <c r="I3850" s="150">
        <f>_xll.xlShmInterpDisc($I$3&amp;T(CalculationTrigger),C3850)</f>
        <v>0.47947039583671541</v>
      </c>
      <c r="J3850" s="157">
        <f t="shared" si="180"/>
        <v>6.2833541265460417E-5</v>
      </c>
      <c r="K3850" s="158">
        <f t="shared" si="181"/>
        <v>0</v>
      </c>
      <c r="L3850" s="159">
        <f t="shared" si="182"/>
        <v>-3.3870816759450453E-4</v>
      </c>
    </row>
    <row r="3851" spans="2:12" x14ac:dyDescent="0.2">
      <c r="B3851" s="112" t="s">
        <v>2</v>
      </c>
      <c r="C3851" s="113">
        <f>_xll.qlCalendarAdvance("TARGET",C3850,B3851,"mf")</f>
        <v>63479</v>
      </c>
      <c r="D3851" s="120">
        <f>_xll.xlShmInterpRateFwd($D$3&amp;T(CalculationTrigger),C3851,,5,C3852)</f>
        <v>1.1935498927239309E-2</v>
      </c>
      <c r="E3851" s="120">
        <f>_xll.xlShmInterpRateFwd($E$3&amp;T(CalculationTrigger),C3851,,5,C3852)</f>
        <v>1.1877395653097056E-2</v>
      </c>
      <c r="F3851" s="121">
        <f>_xll.xlShmInterpRateFwd($F$3&amp;T(CalculationTrigger),C3851,,5,C3852)</f>
        <v>1.156186107107164E-2</v>
      </c>
      <c r="G3851" s="148">
        <f>_xll.xlShmInterpDisc($G$3&amp;T(CalculationTrigger),C3851)</f>
        <v>0.46859671835301986</v>
      </c>
      <c r="H3851" s="149">
        <f>_xll.xlShmInterpDisc($H$3&amp;T(CalculationTrigger),C3851)</f>
        <v>0.47026550217333052</v>
      </c>
      <c r="I3851" s="150">
        <f>_xll.xlShmInterpDisc($I$3&amp;T(CalculationTrigger),C3851)</f>
        <v>0.47936410635708487</v>
      </c>
      <c r="J3851" s="157">
        <f t="shared" si="180"/>
        <v>6.2831936878666141E-5</v>
      </c>
      <c r="K3851" s="158">
        <f t="shared" si="181"/>
        <v>0</v>
      </c>
      <c r="L3851" s="159">
        <f t="shared" si="182"/>
        <v>-3.3870030569856525E-4</v>
      </c>
    </row>
    <row r="3852" spans="2:12" x14ac:dyDescent="0.2">
      <c r="B3852" s="112" t="s">
        <v>2</v>
      </c>
      <c r="C3852" s="113">
        <f>_xll.qlCalendarAdvance("TARGET",C3851,B3852,"mf")</f>
        <v>63486</v>
      </c>
      <c r="D3852" s="120">
        <f>_xll.xlShmInterpRateFwd($D$3&amp;T(CalculationTrigger),C3852,,5,C3853)</f>
        <v>1.1935649648649623E-2</v>
      </c>
      <c r="E3852" s="120">
        <f>_xll.xlShmInterpRateFwd($E$3&amp;T(CalculationTrigger),C3852,,5,C3853)</f>
        <v>1.1877556705712805E-2</v>
      </c>
      <c r="F3852" s="121">
        <f>_xll.xlShmInterpRateFwd($F$3&amp;T(CalculationTrigger),C3852,,5,C3853)</f>
        <v>1.1562072748716621E-2</v>
      </c>
      <c r="G3852" s="148">
        <f>_xll.xlShmInterpDisc($G$3&amp;T(CalculationTrigger),C3852)</f>
        <v>0.46848948112042987</v>
      </c>
      <c r="H3852" s="149">
        <f>_xll.xlShmInterpDisc($H$3&amp;T(CalculationTrigger),C3852)</f>
        <v>0.47015840682559767</v>
      </c>
      <c r="I3852" s="150">
        <f>_xll.xlShmInterpDisc($I$3&amp;T(CalculationTrigger),C3852)</f>
        <v>0.47925783844525671</v>
      </c>
      <c r="J3852" s="157">
        <f t="shared" si="180"/>
        <v>6.2830330068218288E-5</v>
      </c>
      <c r="K3852" s="158">
        <f t="shared" si="181"/>
        <v>0</v>
      </c>
      <c r="L3852" s="159">
        <f t="shared" si="182"/>
        <v>-3.3869243192612944E-4</v>
      </c>
    </row>
    <row r="3853" spans="2:12" x14ac:dyDescent="0.2">
      <c r="B3853" s="112" t="s">
        <v>2</v>
      </c>
      <c r="C3853" s="113">
        <f>_xll.qlCalendarAdvance("TARGET",C3852,B3853,"mf")</f>
        <v>63493</v>
      </c>
      <c r="D3853" s="120">
        <f>_xll.xlShmInterpRateFwd($D$3&amp;T(CalculationTrigger),C3853,,5,C3854)</f>
        <v>1.1935795175424535E-2</v>
      </c>
      <c r="E3853" s="120">
        <f>_xll.xlShmInterpRateFwd($E$3&amp;T(CalculationTrigger),C3853,,5,C3854)</f>
        <v>1.187771253135844E-2</v>
      </c>
      <c r="F3853" s="121">
        <f>_xll.xlShmInterpRateFwd($F$3&amp;T(CalculationTrigger),C3853,,5,C3854)</f>
        <v>1.1562279040916515E-2</v>
      </c>
      <c r="G3853" s="148">
        <f>_xll.xlShmInterpDisc($G$3&amp;T(CalculationTrigger),C3853)</f>
        <v>0.46838226707525138</v>
      </c>
      <c r="H3853" s="149">
        <f>_xll.xlShmInterpDisc($H$3&amp;T(CalculationTrigger),C3853)</f>
        <v>0.47005133441558722</v>
      </c>
      <c r="I3853" s="150">
        <f>_xll.xlShmInterpDisc($I$3&amp;T(CalculationTrigger),C3853)</f>
        <v>0.47915159214672948</v>
      </c>
      <c r="J3853" s="157">
        <f t="shared" si="180"/>
        <v>6.2828720847521636E-5</v>
      </c>
      <c r="K3853" s="158">
        <f t="shared" si="181"/>
        <v>0</v>
      </c>
      <c r="L3853" s="159">
        <f t="shared" si="182"/>
        <v>-3.3868454634286885E-4</v>
      </c>
    </row>
    <row r="3854" spans="2:12" x14ac:dyDescent="0.2">
      <c r="B3854" s="112" t="s">
        <v>2</v>
      </c>
      <c r="C3854" s="113">
        <f>_xll.qlCalendarAdvance("TARGET",C3853,B3854,"mf")</f>
        <v>63500</v>
      </c>
      <c r="D3854" s="120">
        <f>_xll.xlShmInterpRateFwd($D$3&amp;T(CalculationTrigger),C3854,,5,C3855)</f>
        <v>1.1935935498945954E-2</v>
      </c>
      <c r="E3854" s="120">
        <f>_xll.xlShmInterpRateFwd($E$3&amp;T(CalculationTrigger),C3854,,5,C3855)</f>
        <v>1.1877863121340588E-2</v>
      </c>
      <c r="F3854" s="121">
        <f>_xll.xlShmInterpRateFwd($F$3&amp;T(CalculationTrigger),C3854,,5,C3855)</f>
        <v>1.1562479938676859E-2</v>
      </c>
      <c r="G3854" s="148">
        <f>_xll.xlShmInterpDisc($G$3&amp;T(CalculationTrigger),C3854)</f>
        <v>0.46827507625943787</v>
      </c>
      <c r="H3854" s="149">
        <f>_xll.xlShmInterpDisc($H$3&amp;T(CalculationTrigger),C3854)</f>
        <v>0.46994428498583457</v>
      </c>
      <c r="I3854" s="150">
        <f>_xll.xlShmInterpDisc($I$3&amp;T(CalculationTrigger),C3854)</f>
        <v>0.47904536750704008</v>
      </c>
      <c r="J3854" s="157">
        <f t="shared" si="180"/>
        <v>6.282710922997462E-5</v>
      </c>
      <c r="K3854" s="158">
        <f t="shared" si="181"/>
        <v>0</v>
      </c>
      <c r="L3854" s="159">
        <f t="shared" si="182"/>
        <v>-3.3867664901444586E-4</v>
      </c>
    </row>
    <row r="3855" spans="2:12" x14ac:dyDescent="0.2">
      <c r="B3855" s="112" t="s">
        <v>2</v>
      </c>
      <c r="C3855" s="113">
        <f>_xll.qlCalendarAdvance("TARGET",C3854,B3855,"mf")</f>
        <v>63507</v>
      </c>
      <c r="D3855" s="120">
        <f>_xll.xlShmInterpRateFwd($D$3&amp;T(CalculationTrigger),C3855,,5,C3856)</f>
        <v>1.193607061063633E-2</v>
      </c>
      <c r="E3855" s="120">
        <f>_xll.xlShmInterpRateFwd($E$3&amp;T(CalculationTrigger),C3855,,5,C3856)</f>
        <v>1.1878008467041169E-2</v>
      </c>
      <c r="F3855" s="121">
        <f>_xll.xlShmInterpRateFwd($F$3&amp;T(CalculationTrigger),C3855,,5,C3856)</f>
        <v>1.1562675433153773E-2</v>
      </c>
      <c r="G3855" s="148">
        <f>_xll.xlShmInterpDisc($G$3&amp;T(CalculationTrigger),C3855)</f>
        <v>0.46816790871497843</v>
      </c>
      <c r="H3855" s="149">
        <f>_xll.xlShmInterpDisc($H$3&amp;T(CalculationTrigger),C3855)</f>
        <v>0.46983725857891145</v>
      </c>
      <c r="I3855" s="150">
        <f>_xll.xlShmInterpDisc($I$3&amp;T(CalculationTrigger),C3855)</f>
        <v>0.47893916457176489</v>
      </c>
      <c r="J3855" s="157">
        <f t="shared" si="180"/>
        <v>6.2825495228981218E-5</v>
      </c>
      <c r="K3855" s="158">
        <f t="shared" si="181"/>
        <v>0</v>
      </c>
      <c r="L3855" s="159">
        <f t="shared" si="182"/>
        <v>-3.3866874000653617E-4</v>
      </c>
    </row>
    <row r="3856" spans="2:12" x14ac:dyDescent="0.2">
      <c r="B3856" s="112" t="s">
        <v>2</v>
      </c>
      <c r="C3856" s="113">
        <f>_xll.qlCalendarAdvance("TARGET",C3855,B3856,"mf")</f>
        <v>63514</v>
      </c>
      <c r="D3856" s="120">
        <f>_xll.xlShmInterpRateFwd($D$3&amp;T(CalculationTrigger),C3856,,5,C3857)</f>
        <v>1.1936200501871785E-2</v>
      </c>
      <c r="E3856" s="120">
        <f>_xll.xlShmInterpRateFwd($E$3&amp;T(CalculationTrigger),C3856,,5,C3857)</f>
        <v>1.1878148559778404E-2</v>
      </c>
      <c r="F3856" s="121">
        <f>_xll.xlShmInterpRateFwd($F$3&amp;T(CalculationTrigger),C3856,,5,C3857)</f>
        <v>1.1562865515364382E-2</v>
      </c>
      <c r="G3856" s="148">
        <f>_xll.xlShmInterpDisc($G$3&amp;T(CalculationTrigger),C3856)</f>
        <v>0.46806076448389722</v>
      </c>
      <c r="H3856" s="149">
        <f>_xll.xlShmInterpDisc($H$3&amp;T(CalculationTrigger),C3856)</f>
        <v>0.46973025523742501</v>
      </c>
      <c r="I3856" s="150">
        <f>_xll.xlShmInterpDisc($I$3&amp;T(CalculationTrigger),C3856)</f>
        <v>0.47883298338651803</v>
      </c>
      <c r="J3856" s="157">
        <f t="shared" si="180"/>
        <v>6.2823878857939106E-5</v>
      </c>
      <c r="K3856" s="158">
        <f t="shared" si="181"/>
        <v>0</v>
      </c>
      <c r="L3856" s="159">
        <f t="shared" si="182"/>
        <v>-3.3866081938479842E-4</v>
      </c>
    </row>
    <row r="3857" spans="2:12" x14ac:dyDescent="0.2">
      <c r="B3857" s="112" t="s">
        <v>2</v>
      </c>
      <c r="C3857" s="113">
        <f>_xll.qlCalendarAdvance("TARGET",C3856,B3857,"mf")</f>
        <v>63521</v>
      </c>
      <c r="D3857" s="120">
        <f>_xll.xlShmInterpRateFwd($D$3&amp;T(CalculationTrigger),C3857,,5,C3858)</f>
        <v>1.1936325164034237E-2</v>
      </c>
      <c r="E3857" s="120">
        <f>_xll.xlShmInterpRateFwd($E$3&amp;T(CalculationTrigger),C3857,,5,C3858)</f>
        <v>1.1878283390887886E-2</v>
      </c>
      <c r="F3857" s="121">
        <f>_xll.xlShmInterpRateFwd($F$3&amp;T(CalculationTrigger),C3857,,5,C3858)</f>
        <v>1.1563050176401104E-2</v>
      </c>
      <c r="G3857" s="148">
        <f>_xll.xlShmInterpDisc($G$3&amp;T(CalculationTrigger),C3857)</f>
        <v>0.46795364360825387</v>
      </c>
      <c r="H3857" s="149">
        <f>_xll.xlShmInterpDisc($H$3&amp;T(CalculationTrigger),C3857)</f>
        <v>0.46962327500401846</v>
      </c>
      <c r="I3857" s="150">
        <f>_xll.xlShmInterpDisc($I$3&amp;T(CalculationTrigger),C3857)</f>
        <v>0.47872682399695277</v>
      </c>
      <c r="J3857" s="157">
        <f t="shared" si="180"/>
        <v>6.2822260130249483E-5</v>
      </c>
      <c r="K3857" s="158">
        <f t="shared" si="181"/>
        <v>0</v>
      </c>
      <c r="L3857" s="159">
        <f t="shared" si="182"/>
        <v>-3.3865288721490468E-4</v>
      </c>
    </row>
    <row r="3858" spans="2:12" x14ac:dyDescent="0.2">
      <c r="B3858" s="112" t="s">
        <v>2</v>
      </c>
      <c r="C3858" s="113">
        <f>_xll.qlCalendarAdvance("TARGET",C3857,B3858,"mf")</f>
        <v>63528</v>
      </c>
      <c r="D3858" s="120">
        <f>_xll.xlShmInterpRateFwd($D$3&amp;T(CalculationTrigger),C3858,,5,C3859)</f>
        <v>1.1936444588505601E-2</v>
      </c>
      <c r="E3858" s="120">
        <f>_xll.xlShmInterpRateFwd($E$3&amp;T(CalculationTrigger),C3858,,5,C3859)</f>
        <v>1.1878412951687838E-2</v>
      </c>
      <c r="F3858" s="121">
        <f>_xll.xlShmInterpRateFwd($F$3&amp;T(CalculationTrigger),C3858,,5,C3859)</f>
        <v>1.1563229407315823E-2</v>
      </c>
      <c r="G3858" s="148">
        <f>_xll.xlShmInterpDisc($G$3&amp;T(CalculationTrigger),C3858)</f>
        <v>0.46784654613014331</v>
      </c>
      <c r="H3858" s="149">
        <f>_xll.xlShmInterpDisc($H$3&amp;T(CalculationTrigger),C3858)</f>
        <v>0.46951631792137077</v>
      </c>
      <c r="I3858" s="150">
        <f>_xll.xlShmInterpDisc($I$3&amp;T(CalculationTrigger),C3858)</f>
        <v>0.47862068644876071</v>
      </c>
      <c r="J3858" s="157">
        <f t="shared" si="180"/>
        <v>6.28206390593171E-5</v>
      </c>
      <c r="K3858" s="158">
        <f t="shared" si="181"/>
        <v>0</v>
      </c>
      <c r="L3858" s="159">
        <f t="shared" si="182"/>
        <v>-3.386449435625215E-4</v>
      </c>
    </row>
    <row r="3859" spans="2:12" x14ac:dyDescent="0.2">
      <c r="B3859" s="112" t="s">
        <v>2</v>
      </c>
      <c r="C3859" s="113">
        <f>_xll.qlCalendarAdvance("TARGET",C3858,B3859,"mf")</f>
        <v>63535</v>
      </c>
      <c r="D3859" s="120">
        <f>_xll.xlShmInterpRateFwd($D$3&amp;T(CalculationTrigger),C3859,,5,C3860)</f>
        <v>1.1936558766714135E-2</v>
      </c>
      <c r="E3859" s="120">
        <f>_xll.xlShmInterpRateFwd($E$3&amp;T(CalculationTrigger),C3859,,5,C3860)</f>
        <v>1.1878537233560194E-2</v>
      </c>
      <c r="F3859" s="121">
        <f>_xll.xlShmInterpRateFwd($F$3&amp;T(CalculationTrigger),C3859,,5,C3860)</f>
        <v>1.1563403199247299E-2</v>
      </c>
      <c r="G3859" s="148">
        <f>_xll.xlShmInterpDisc($G$3&amp;T(CalculationTrigger),C3859)</f>
        <v>0.46773947209169575</v>
      </c>
      <c r="H3859" s="149">
        <f>_xll.xlShmInterpDisc($H$3&amp;T(CalculationTrigger),C3859)</f>
        <v>0.46940938403219673</v>
      </c>
      <c r="I3859" s="150">
        <f>_xll.xlShmInterpDisc($I$3&amp;T(CalculationTrigger),C3859)</f>
        <v>0.47851457078767212</v>
      </c>
      <c r="J3859" s="157">
        <f t="shared" si="180"/>
        <v>6.281901565853844E-5</v>
      </c>
      <c r="K3859" s="158">
        <f t="shared" si="181"/>
        <v>0</v>
      </c>
      <c r="L3859" s="159">
        <f t="shared" si="182"/>
        <v>-3.3863698849332112E-4</v>
      </c>
    </row>
    <row r="3860" spans="2:12" x14ac:dyDescent="0.2">
      <c r="B3860" s="112" t="s">
        <v>2</v>
      </c>
      <c r="C3860" s="113">
        <f>_xll.qlCalendarAdvance("TARGET",C3859,B3860,"mf")</f>
        <v>63542</v>
      </c>
      <c r="D3860" s="120">
        <f>_xll.xlShmInterpRateFwd($D$3&amp;T(CalculationTrigger),C3860,,5,C3861)</f>
        <v>1.1936870372891635E-2</v>
      </c>
      <c r="E3860" s="120">
        <f>_xll.xlShmInterpRateFwd($E$3&amp;T(CalculationTrigger),C3860,,5,C3861)</f>
        <v>1.187885773602239E-2</v>
      </c>
      <c r="F3860" s="121">
        <f>_xll.xlShmInterpRateFwd($F$3&amp;T(CalculationTrigger),C3860,,5,C3861)</f>
        <v>1.1563766451086742E-2</v>
      </c>
      <c r="G3860" s="148">
        <f>_xll.xlShmInterpDisc($G$3&amp;T(CalculationTrigger),C3860)</f>
        <v>0.46763242153507623</v>
      </c>
      <c r="H3860" s="149">
        <f>_xll.xlShmInterpDisc($H$3&amp;T(CalculationTrigger),C3860)</f>
        <v>0.46930247337924641</v>
      </c>
      <c r="I3860" s="150">
        <f>_xll.xlShmInterpDisc($I$3&amp;T(CalculationTrigger),C3860)</f>
        <v>0.47840847705945505</v>
      </c>
      <c r="J3860" s="157">
        <f t="shared" si="180"/>
        <v>6.2817389941317468E-5</v>
      </c>
      <c r="K3860" s="158">
        <f t="shared" si="181"/>
        <v>0</v>
      </c>
      <c r="L3860" s="159">
        <f t="shared" si="182"/>
        <v>-3.3862902207296635E-4</v>
      </c>
    </row>
    <row r="3861" spans="2:12" x14ac:dyDescent="0.2">
      <c r="B3861" s="112" t="s">
        <v>2</v>
      </c>
      <c r="C3861" s="113">
        <f>_xll.qlCalendarAdvance("TARGET",C3860,B3861,"mf")</f>
        <v>63550</v>
      </c>
      <c r="D3861" s="120">
        <f>_xll.xlShmInterpRateFwd($D$3&amp;T(CalculationTrigger),C3861,,5,C3862)</f>
        <v>1.1936785728191403E-2</v>
      </c>
      <c r="E3861" s="120">
        <f>_xll.xlShmInterpRateFwd($E$3&amp;T(CalculationTrigger),C3861,,5,C3862)</f>
        <v>1.1878785735492319E-2</v>
      </c>
      <c r="F3861" s="121">
        <f>_xll.xlShmInterpRateFwd($F$3&amp;T(CalculationTrigger),C3861,,5,C3862)</f>
        <v>1.1563757253887049E-2</v>
      </c>
      <c r="G3861" s="148">
        <f>_xll.xlShmInterpDisc($G$3&amp;T(CalculationTrigger),C3861)</f>
        <v>0.46751010684919181</v>
      </c>
      <c r="H3861" s="149">
        <f>_xll.xlShmInterpDisc($H$3&amp;T(CalculationTrigger),C3861)</f>
        <v>0.46918031828328083</v>
      </c>
      <c r="I3861" s="150">
        <f>_xll.xlShmInterpDisc($I$3&amp;T(CalculationTrigger),C3861)</f>
        <v>0.47828725399968991</v>
      </c>
      <c r="J3861" s="157">
        <f t="shared" si="180"/>
        <v>6.2815529159504952E-5</v>
      </c>
      <c r="K3861" s="158">
        <f t="shared" si="181"/>
        <v>0</v>
      </c>
      <c r="L3861" s="159">
        <f t="shared" si="182"/>
        <v>-3.3861990377742829E-4</v>
      </c>
    </row>
    <row r="3862" spans="2:12" x14ac:dyDescent="0.2">
      <c r="B3862" s="112" t="s">
        <v>2</v>
      </c>
      <c r="C3862" s="113">
        <f>_xll.qlCalendarAdvance("TARGET",C3861,B3862,"mf")</f>
        <v>63557</v>
      </c>
      <c r="D3862" s="120">
        <f>_xll.xlShmInterpRateFwd($D$3&amp;T(CalculationTrigger),C3862,,5,C3863)</f>
        <v>1.1936883362018638E-2</v>
      </c>
      <c r="E3862" s="120">
        <f>_xll.xlShmInterpRateFwd($E$3&amp;T(CalculationTrigger),C3862,,5,C3863)</f>
        <v>1.1878893369963688E-2</v>
      </c>
      <c r="F3862" s="121">
        <f>_xll.xlShmInterpRateFwd($F$3&amp;T(CalculationTrigger),C3862,,5,C3863)</f>
        <v>1.1563913893611251E-2</v>
      </c>
      <c r="G3862" s="148">
        <f>_xll.xlShmInterpDisc($G$3&amp;T(CalculationTrigger),C3862)</f>
        <v>0.46740310675292329</v>
      </c>
      <c r="H3862" s="149">
        <f>_xll.xlShmInterpDisc($H$3&amp;T(CalculationTrigger),C3862)</f>
        <v>0.46907345756635904</v>
      </c>
      <c r="I3862" s="150">
        <f>_xll.xlShmInterpDisc($I$3&amp;T(CalculationTrigger),C3862)</f>
        <v>0.47818120742477971</v>
      </c>
      <c r="J3862" s="157">
        <f t="shared" si="180"/>
        <v>6.2813898523601697E-5</v>
      </c>
      <c r="K3862" s="158">
        <f t="shared" si="181"/>
        <v>0</v>
      </c>
      <c r="L3862" s="159">
        <f t="shared" si="182"/>
        <v>-3.386119132543008E-4</v>
      </c>
    </row>
    <row r="3863" spans="2:12" x14ac:dyDescent="0.2">
      <c r="B3863" s="112" t="s">
        <v>2</v>
      </c>
      <c r="C3863" s="113">
        <f>_xll.qlCalendarAdvance("TARGET",C3862,B3863,"mf")</f>
        <v>63564</v>
      </c>
      <c r="D3863" s="120">
        <f>_xll.xlShmInterpRateFwd($D$3&amp;T(CalculationTrigger),C3863,,5,C3864)</f>
        <v>1.193697571390029E-2</v>
      </c>
      <c r="E3863" s="120">
        <f>_xll.xlShmInterpRateFwd($E$3&amp;T(CalculationTrigger),C3863,,5,C3864)</f>
        <v>1.1878995689604679E-2</v>
      </c>
      <c r="F3863" s="121">
        <f>_xll.xlShmInterpRateFwd($F$3&amp;T(CalculationTrigger),C3863,,5,C3864)</f>
        <v>1.1564065057337739E-2</v>
      </c>
      <c r="G3863" s="148">
        <f>_xll.xlShmInterpDisc($G$3&amp;T(CalculationTrigger),C3863)</f>
        <v>0.46729613027123018</v>
      </c>
      <c r="H3863" s="149">
        <f>_xll.xlShmInterpDisc($H$3&amp;T(CalculationTrigger),C3863)</f>
        <v>0.46896662022025032</v>
      </c>
      <c r="I3863" s="150">
        <f>_xll.xlShmInterpDisc($I$3&amp;T(CalculationTrigger),C3863)</f>
        <v>0.47807518292683376</v>
      </c>
      <c r="J3863" s="157">
        <f t="shared" si="180"/>
        <v>6.281226561337264E-5</v>
      </c>
      <c r="K3863" s="158">
        <f t="shared" si="181"/>
        <v>0</v>
      </c>
      <c r="L3863" s="159">
        <f t="shared" si="182"/>
        <v>-3.3860391158640357E-4</v>
      </c>
    </row>
    <row r="3864" spans="2:12" x14ac:dyDescent="0.2">
      <c r="B3864" s="112" t="s">
        <v>2</v>
      </c>
      <c r="C3864" s="113">
        <f>_xll.qlCalendarAdvance("TARGET",C3863,B3864,"mf")</f>
        <v>63571</v>
      </c>
      <c r="D3864" s="120">
        <f>_xll.xlShmInterpRateFwd($D$3&amp;T(CalculationTrigger),C3864,,5,C3865)</f>
        <v>1.1937062775212511E-2</v>
      </c>
      <c r="E3864" s="120">
        <f>_xll.xlShmInterpRateFwd($E$3&amp;T(CalculationTrigger),C3864,,5,C3865)</f>
        <v>1.1879092685733537E-2</v>
      </c>
      <c r="F3864" s="121">
        <f>_xll.xlShmInterpRateFwd($F$3&amp;T(CalculationTrigger),C3864,,5,C3865)</f>
        <v>1.156421073613579E-2</v>
      </c>
      <c r="G3864" s="148">
        <f>_xll.xlShmInterpDisc($G$3&amp;T(CalculationTrigger),C3864)</f>
        <v>0.46718917744642247</v>
      </c>
      <c r="H3864" s="149">
        <f>_xll.xlShmInterpDisc($H$3&amp;T(CalculationTrigger),C3864)</f>
        <v>0.46885980628785179</v>
      </c>
      <c r="I3864" s="150">
        <f>_xll.xlShmInterpDisc($I$3&amp;T(CalculationTrigger),C3864)</f>
        <v>0.47796918055177862</v>
      </c>
      <c r="J3864" s="157">
        <f t="shared" si="180"/>
        <v>6.2810630442213696E-5</v>
      </c>
      <c r="K3864" s="158">
        <f t="shared" si="181"/>
        <v>0</v>
      </c>
      <c r="L3864" s="159">
        <f t="shared" si="182"/>
        <v>-3.3859589883940999E-4</v>
      </c>
    </row>
    <row r="3865" spans="2:12" x14ac:dyDescent="0.2">
      <c r="B3865" s="112" t="s">
        <v>2</v>
      </c>
      <c r="C3865" s="113">
        <f>_xll.qlCalendarAdvance("TARGET",C3864,B3865,"mf")</f>
        <v>63578</v>
      </c>
      <c r="D3865" s="120">
        <f>_xll.xlShmInterpRateFwd($D$3&amp;T(CalculationTrigger),C3865,,5,C3866)</f>
        <v>1.1937144537360403E-2</v>
      </c>
      <c r="E3865" s="120">
        <f>_xll.xlShmInterpRateFwd($E$3&amp;T(CalculationTrigger),C3865,,5,C3866)</f>
        <v>1.1879184349703259E-2</v>
      </c>
      <c r="F3865" s="121">
        <f>_xll.xlShmInterpRateFwd($F$3&amp;T(CalculationTrigger),C3865,,5,C3866)</f>
        <v>1.1564350921068891E-2</v>
      </c>
      <c r="G3865" s="148">
        <f>_xll.xlShmInterpDisc($G$3&amp;T(CalculationTrigger),C3865)</f>
        <v>0.46708224832084505</v>
      </c>
      <c r="H3865" s="149">
        <f>_xll.xlShmInterpDisc($H$3&amp;T(CalculationTrigger),C3865)</f>
        <v>0.46875301581209605</v>
      </c>
      <c r="I3865" s="150">
        <f>_xll.xlShmInterpDisc($I$3&amp;T(CalculationTrigger),C3865)</f>
        <v>0.47786320034557894</v>
      </c>
      <c r="J3865" s="157">
        <f t="shared" si="180"/>
        <v>6.2808993023532082E-5</v>
      </c>
      <c r="K3865" s="158">
        <f t="shared" si="181"/>
        <v>0</v>
      </c>
      <c r="L3865" s="159">
        <f t="shared" si="182"/>
        <v>-3.3858787507897971E-4</v>
      </c>
    </row>
    <row r="3866" spans="2:12" x14ac:dyDescent="0.2">
      <c r="B3866" s="112" t="s">
        <v>2</v>
      </c>
      <c r="C3866" s="113">
        <f>_xll.qlCalendarAdvance("TARGET",C3865,B3866,"mf")</f>
        <v>63585</v>
      </c>
      <c r="D3866" s="120">
        <f>_xll.xlShmInterpRateFwd($D$3&amp;T(CalculationTrigger),C3866,,5,C3867)</f>
        <v>1.1937220991743288E-2</v>
      </c>
      <c r="E3866" s="120">
        <f>_xll.xlShmInterpRateFwd($E$3&amp;T(CalculationTrigger),C3866,,5,C3867)</f>
        <v>1.1879270672843672E-2</v>
      </c>
      <c r="F3866" s="121">
        <f>_xll.xlShmInterpRateFwd($F$3&amp;T(CalculationTrigger),C3866,,5,C3867)</f>
        <v>1.1564485603258446E-2</v>
      </c>
      <c r="G3866" s="148">
        <f>_xll.xlShmInterpDisc($G$3&amp;T(CalculationTrigger),C3866)</f>
        <v>0.46697534293687754</v>
      </c>
      <c r="H3866" s="149">
        <f>_xll.xlShmInterpDisc($H$3&amp;T(CalculationTrigger),C3866)</f>
        <v>0.46864624883595074</v>
      </c>
      <c r="I3866" s="150">
        <f>_xll.xlShmInterpDisc($I$3&amp;T(CalculationTrigger),C3866)</f>
        <v>0.47775724235423739</v>
      </c>
      <c r="J3866" s="157">
        <f t="shared" si="180"/>
        <v>6.2807353370724877E-5</v>
      </c>
      <c r="K3866" s="158">
        <f t="shared" si="181"/>
        <v>0</v>
      </c>
      <c r="L3866" s="159">
        <f t="shared" si="182"/>
        <v>-3.3857984037079009E-4</v>
      </c>
    </row>
    <row r="3867" spans="2:12" x14ac:dyDescent="0.2">
      <c r="B3867" s="112" t="s">
        <v>2</v>
      </c>
      <c r="C3867" s="113">
        <f>_xll.qlCalendarAdvance("TARGET",C3866,B3867,"mf")</f>
        <v>63592</v>
      </c>
      <c r="D3867" s="120">
        <f>_xll.xlShmInterpRateFwd($D$3&amp;T(CalculationTrigger),C3867,,5,C3868)</f>
        <v>1.1937292129714151E-2</v>
      </c>
      <c r="E3867" s="120">
        <f>_xll.xlShmInterpRateFwd($E$3&amp;T(CalculationTrigger),C3867,,5,C3868)</f>
        <v>1.1879351646484614E-2</v>
      </c>
      <c r="F3867" s="121">
        <f>_xll.xlShmInterpRateFwd($F$3&amp;T(CalculationTrigger),C3867,,5,C3868)</f>
        <v>1.1564614773698455E-2</v>
      </c>
      <c r="G3867" s="148">
        <f>_xll.xlShmInterpDisc($G$3&amp;T(CalculationTrigger),C3867)</f>
        <v>0.46686846133693405</v>
      </c>
      <c r="H3867" s="149">
        <f>_xll.xlShmInterpDisc($H$3&amp;T(CalculationTrigger),C3867)</f>
        <v>0.46853950540241879</v>
      </c>
      <c r="I3867" s="150">
        <f>_xll.xlShmInterpDisc($I$3&amp;T(CalculationTrigger),C3867)</f>
        <v>0.47765130662379413</v>
      </c>
      <c r="J3867" s="157">
        <f t="shared" si="180"/>
        <v>6.2805711497196574E-5</v>
      </c>
      <c r="K3867" s="158">
        <f t="shared" si="181"/>
        <v>0</v>
      </c>
      <c r="L3867" s="159">
        <f t="shared" si="182"/>
        <v>-3.385717947804973E-4</v>
      </c>
    </row>
    <row r="3868" spans="2:12" x14ac:dyDescent="0.2">
      <c r="B3868" s="112" t="s">
        <v>2</v>
      </c>
      <c r="C3868" s="113">
        <f>_xll.qlCalendarAdvance("TARGET",C3867,B3868,"mf")</f>
        <v>63599</v>
      </c>
      <c r="D3868" s="120">
        <f>_xll.xlShmInterpRateFwd($D$3&amp;T(CalculationTrigger),C3868,,5,C3869)</f>
        <v>1.1937357942718656E-2</v>
      </c>
      <c r="E3868" s="120">
        <f>_xll.xlShmInterpRateFwd($E$3&amp;T(CalculationTrigger),C3868,,5,C3869)</f>
        <v>1.1879427261996464E-2</v>
      </c>
      <c r="F3868" s="121">
        <f>_xll.xlShmInterpRateFwd($F$3&amp;T(CalculationTrigger),C3868,,5,C3869)</f>
        <v>1.1564738423539287E-2</v>
      </c>
      <c r="G3868" s="148">
        <f>_xll.xlShmInterpDisc($G$3&amp;T(CalculationTrigger),C3868)</f>
        <v>0.46676160356346363</v>
      </c>
      <c r="H3868" s="149">
        <f>_xll.xlShmInterpDisc($H$3&amp;T(CalculationTrigger),C3868)</f>
        <v>0.46843278555453821</v>
      </c>
      <c r="I3868" s="150">
        <f>_xll.xlShmInterpDisc($I$3&amp;T(CalculationTrigger),C3868)</f>
        <v>0.47754539320032779</v>
      </c>
      <c r="J3868" s="157">
        <f t="shared" si="180"/>
        <v>6.2804067416347357E-5</v>
      </c>
      <c r="K3868" s="158">
        <f t="shared" si="181"/>
        <v>0</v>
      </c>
      <c r="L3868" s="159">
        <f t="shared" si="182"/>
        <v>-3.3856373837377863E-4</v>
      </c>
    </row>
    <row r="3869" spans="2:12" x14ac:dyDescent="0.2">
      <c r="B3869" s="112" t="s">
        <v>2</v>
      </c>
      <c r="C3869" s="113">
        <f>_xll.qlCalendarAdvance("TARGET",C3868,B3869,"mf")</f>
        <v>63606</v>
      </c>
      <c r="D3869" s="120">
        <f>_xll.xlShmInterpRateFwd($D$3&amp;T(CalculationTrigger),C3869,,5,C3870)</f>
        <v>1.1937418422080832E-2</v>
      </c>
      <c r="E3869" s="120">
        <f>_xll.xlShmInterpRateFwd($E$3&amp;T(CalculationTrigger),C3869,,5,C3870)</f>
        <v>1.1879497510651147E-2</v>
      </c>
      <c r="F3869" s="121">
        <f>_xll.xlShmInterpRateFwd($F$3&amp;T(CalculationTrigger),C3869,,5,C3870)</f>
        <v>1.1564856543809692E-2</v>
      </c>
      <c r="G3869" s="148">
        <f>_xll.xlShmInterpDisc($G$3&amp;T(CalculationTrigger),C3869)</f>
        <v>0.46665476965894948</v>
      </c>
      <c r="H3869" s="149">
        <f>_xll.xlShmInterpDisc($H$3&amp;T(CalculationTrigger),C3869)</f>
        <v>0.46832608933538183</v>
      </c>
      <c r="I3869" s="150">
        <f>_xll.xlShmInterpDisc($I$3&amp;T(CalculationTrigger),C3869)</f>
        <v>0.47743950212995412</v>
      </c>
      <c r="J3869" s="157">
        <f t="shared" si="180"/>
        <v>6.2802421141575077E-5</v>
      </c>
      <c r="K3869" s="158">
        <f t="shared" si="181"/>
        <v>0</v>
      </c>
      <c r="L3869" s="159">
        <f t="shared" si="182"/>
        <v>-3.3855567121630198E-4</v>
      </c>
    </row>
    <row r="3870" spans="2:12" x14ac:dyDescent="0.2">
      <c r="B3870" s="112" t="s">
        <v>2</v>
      </c>
      <c r="C3870" s="113">
        <f>_xll.qlCalendarAdvance("TARGET",C3869,B3870,"mf")</f>
        <v>63613</v>
      </c>
      <c r="D3870" s="120">
        <f>_xll.xlShmInterpRateFwd($D$3&amp;T(CalculationTrigger),C3870,,5,C3871)</f>
        <v>1.1937473559269517E-2</v>
      </c>
      <c r="E3870" s="120">
        <f>_xll.xlShmInterpRateFwd($E$3&amp;T(CalculationTrigger),C3870,,5,C3871)</f>
        <v>1.1879562383871171E-2</v>
      </c>
      <c r="F3870" s="121">
        <f>_xll.xlShmInterpRateFwd($F$3&amp;T(CalculationTrigger),C3870,,5,C3871)</f>
        <v>1.1564969125619507E-2</v>
      </c>
      <c r="G3870" s="148">
        <f>_xll.xlShmInterpDisc($G$3&amp;T(CalculationTrigger),C3870)</f>
        <v>0.46654795966590973</v>
      </c>
      <c r="H3870" s="149">
        <f>_xll.xlShmInterpDisc($H$3&amp;T(CalculationTrigger),C3870)</f>
        <v>0.46821941678805801</v>
      </c>
      <c r="I3870" s="150">
        <f>_xll.xlShmInterpDisc($I$3&amp;T(CalculationTrigger),C3870)</f>
        <v>0.47733363345882696</v>
      </c>
      <c r="J3870" s="157">
        <f t="shared" si="180"/>
        <v>6.2800772686283035E-5</v>
      </c>
      <c r="K3870" s="158">
        <f t="shared" si="181"/>
        <v>0</v>
      </c>
      <c r="L3870" s="159">
        <f t="shared" si="182"/>
        <v>-3.385475933737255E-4</v>
      </c>
    </row>
    <row r="3871" spans="2:12" x14ac:dyDescent="0.2">
      <c r="B3871" s="112" t="s">
        <v>2</v>
      </c>
      <c r="C3871" s="113">
        <f>_xll.qlCalendarAdvance("TARGET",C3870,B3871,"mf")</f>
        <v>63620</v>
      </c>
      <c r="D3871" s="120">
        <f>_xll.xlShmInterpRateFwd($D$3&amp;T(CalculationTrigger),C3871,,5,C3872)</f>
        <v>1.1937523345597167E-2</v>
      </c>
      <c r="E3871" s="120">
        <f>_xll.xlShmInterpRateFwd($E$3&amp;T(CalculationTrigger),C3871,,5,C3872)</f>
        <v>1.1879621872911096E-2</v>
      </c>
      <c r="F3871" s="121">
        <f>_xll.xlShmInterpRateFwd($F$3&amp;T(CalculationTrigger),C3871,,5,C3872)</f>
        <v>1.1565076160014868E-2</v>
      </c>
      <c r="G3871" s="148">
        <f>_xll.xlShmInterpDisc($G$3&amp;T(CalculationTrigger),C3871)</f>
        <v>0.46644117362689635</v>
      </c>
      <c r="H3871" s="149">
        <f>_xll.xlShmInterpDisc($H$3&amp;T(CalculationTrigger),C3871)</f>
        <v>0.46811276795570922</v>
      </c>
      <c r="I3871" s="150">
        <f>_xll.xlShmInterpDisc($I$3&amp;T(CalculationTrigger),C3871)</f>
        <v>0.47722778723313747</v>
      </c>
      <c r="J3871" s="157">
        <f t="shared" si="180"/>
        <v>6.2799122063872241E-5</v>
      </c>
      <c r="K3871" s="158">
        <f t="shared" si="181"/>
        <v>0</v>
      </c>
      <c r="L3871" s="159">
        <f t="shared" si="182"/>
        <v>-3.3853950491172875E-4</v>
      </c>
    </row>
    <row r="3872" spans="2:12" x14ac:dyDescent="0.2">
      <c r="B3872" s="112" t="s">
        <v>2</v>
      </c>
      <c r="C3872" s="113">
        <f>_xll.qlCalendarAdvance("TARGET",C3871,B3872,"mf")</f>
        <v>63627</v>
      </c>
      <c r="D3872" s="120">
        <f>_xll.xlShmInterpRateFwd($D$3&amp;T(CalculationTrigger),C3872,,5,C3873)</f>
        <v>1.1937567772515248E-2</v>
      </c>
      <c r="E3872" s="120">
        <f>_xll.xlShmInterpRateFwd($E$3&amp;T(CalculationTrigger),C3872,,5,C3873)</f>
        <v>1.1879675969170269E-2</v>
      </c>
      <c r="F3872" s="121">
        <f>_xll.xlShmInterpRateFwd($F$3&amp;T(CalculationTrigger),C3872,,5,C3873)</f>
        <v>1.1565177638076659E-2</v>
      </c>
      <c r="G3872" s="148">
        <f>_xll.xlShmInterpDisc($G$3&amp;T(CalculationTrigger),C3872)</f>
        <v>0.46633441158449629</v>
      </c>
      <c r="H3872" s="149">
        <f>_xll.xlShmInterpDisc($H$3&amp;T(CalculationTrigger),C3872)</f>
        <v>0.46800614288151354</v>
      </c>
      <c r="I3872" s="150">
        <f>_xll.xlShmInterpDisc($I$3&amp;T(CalculationTrigger),C3872)</f>
        <v>0.47712196349911451</v>
      </c>
      <c r="J3872" s="157">
        <f t="shared" si="180"/>
        <v>6.2797469287743243E-5</v>
      </c>
      <c r="K3872" s="158">
        <f t="shared" si="181"/>
        <v>0</v>
      </c>
      <c r="L3872" s="159">
        <f t="shared" si="182"/>
        <v>-3.3853140589597014E-4</v>
      </c>
    </row>
    <row r="3873" spans="2:12" x14ac:dyDescent="0.2">
      <c r="B3873" s="112" t="s">
        <v>2</v>
      </c>
      <c r="C3873" s="113">
        <f>_xll.qlCalendarAdvance("TARGET",C3872,B3873,"mf")</f>
        <v>63634</v>
      </c>
      <c r="D3873" s="120">
        <f>_xll.xlShmInterpRateFwd($D$3&amp;T(CalculationTrigger),C3873,,5,C3874)</f>
        <v>1.1937606831382555E-2</v>
      </c>
      <c r="E3873" s="120">
        <f>_xll.xlShmInterpRateFwd($E$3&amp;T(CalculationTrigger),C3873,,5,C3874)</f>
        <v>1.1879724663949589E-2</v>
      </c>
      <c r="F3873" s="121">
        <f>_xll.xlShmInterpRateFwd($F$3&amp;T(CalculationTrigger),C3873,,5,C3874)</f>
        <v>1.1565273550874184E-2</v>
      </c>
      <c r="G3873" s="148">
        <f>_xll.xlShmInterpDisc($G$3&amp;T(CalculationTrigger),C3873)</f>
        <v>0.46622767358133027</v>
      </c>
      <c r="H3873" s="149">
        <f>_xll.xlShmInterpDisc($H$3&amp;T(CalculationTrigger),C3873)</f>
        <v>0.4678995416086833</v>
      </c>
      <c r="I3873" s="150">
        <f>_xll.xlShmInterpDisc($I$3&amp;T(CalculationTrigger),C3873)</f>
        <v>0.47701616230302446</v>
      </c>
      <c r="J3873" s="157">
        <f t="shared" si="180"/>
        <v>6.2795814371296253E-5</v>
      </c>
      <c r="K3873" s="158">
        <f t="shared" si="181"/>
        <v>0</v>
      </c>
      <c r="L3873" s="159">
        <f t="shared" si="182"/>
        <v>-3.3852329639212522E-4</v>
      </c>
    </row>
    <row r="3874" spans="2:12" x14ac:dyDescent="0.2">
      <c r="B3874" s="112" t="s">
        <v>2</v>
      </c>
      <c r="C3874" s="113">
        <f>_xll.qlCalendarAdvance("TARGET",C3873,B3874,"mf")</f>
        <v>63641</v>
      </c>
      <c r="D3874" s="120">
        <f>_xll.xlShmInterpRateFwd($D$3&amp;T(CalculationTrigger),C3874,,5,C3875)</f>
        <v>1.193764051361002E-2</v>
      </c>
      <c r="E3874" s="120">
        <f>_xll.xlShmInterpRateFwd($E$3&amp;T(CalculationTrigger),C3874,,5,C3875)</f>
        <v>1.187976794860787E-2</v>
      </c>
      <c r="F3874" s="121">
        <f>_xll.xlShmInterpRateFwd($F$3&amp;T(CalculationTrigger),C3874,,5,C3875)</f>
        <v>1.1565363889505711E-2</v>
      </c>
      <c r="G3874" s="148">
        <f>_xll.xlShmInterpDisc($G$3&amp;T(CalculationTrigger),C3874)</f>
        <v>0.46612095966005351</v>
      </c>
      <c r="H3874" s="149">
        <f>_xll.xlShmInterpDisc($H$3&amp;T(CalculationTrigger),C3874)</f>
        <v>0.46779296418046584</v>
      </c>
      <c r="I3874" s="150">
        <f>_xll.xlShmInterpDisc($I$3&amp;T(CalculationTrigger),C3874)</f>
        <v>0.47691038369117106</v>
      </c>
      <c r="J3874" s="157">
        <f t="shared" si="180"/>
        <v>6.2794157327933012E-5</v>
      </c>
      <c r="K3874" s="158">
        <f t="shared" si="181"/>
        <v>0</v>
      </c>
      <c r="L3874" s="159">
        <f t="shared" si="182"/>
        <v>-3.3851517646585647E-4</v>
      </c>
    </row>
    <row r="3875" spans="2:12" x14ac:dyDescent="0.2">
      <c r="B3875" s="112" t="s">
        <v>2</v>
      </c>
      <c r="C3875" s="113">
        <f>_xll.qlCalendarAdvance("TARGET",C3874,B3875,"mf")</f>
        <v>63648</v>
      </c>
      <c r="D3875" s="120">
        <f>_xll.xlShmInterpRateFwd($D$3&amp;T(CalculationTrigger),C3875,,5,C3876)</f>
        <v>1.1937668810556447E-2</v>
      </c>
      <c r="E3875" s="120">
        <f>_xll.xlShmInterpRateFwd($E$3&amp;T(CalculationTrigger),C3875,,5,C3876)</f>
        <v>1.1879805814469183E-2</v>
      </c>
      <c r="F3875" s="121">
        <f>_xll.xlShmInterpRateFwd($F$3&amp;T(CalculationTrigger),C3875,,5,C3876)</f>
        <v>1.1565448645034764E-2</v>
      </c>
      <c r="G3875" s="148">
        <f>_xll.xlShmInterpDisc($G$3&amp;T(CalculationTrigger),C3875)</f>
        <v>0.4660142698633552</v>
      </c>
      <c r="H3875" s="149">
        <f>_xll.xlShmInterpDisc($H$3&amp;T(CalculationTrigger),C3875)</f>
        <v>0.46768641064014294</v>
      </c>
      <c r="I3875" s="150">
        <f>_xll.xlShmInterpDisc($I$3&amp;T(CalculationTrigger),C3875)</f>
        <v>0.47680462770989529</v>
      </c>
      <c r="J3875" s="157">
        <f t="shared" si="180"/>
        <v>6.2792498171054882E-5</v>
      </c>
      <c r="K3875" s="158">
        <f t="shared" si="181"/>
        <v>0</v>
      </c>
      <c r="L3875" s="159">
        <f t="shared" si="182"/>
        <v>-3.3850704618283581E-4</v>
      </c>
    </row>
    <row r="3876" spans="2:12" x14ac:dyDescent="0.2">
      <c r="B3876" s="112" t="s">
        <v>2</v>
      </c>
      <c r="C3876" s="113">
        <f>_xll.qlCalendarAdvance("TARGET",C3875,B3876,"mf")</f>
        <v>63655</v>
      </c>
      <c r="D3876" s="120">
        <f>_xll.xlShmInterpRateFwd($D$3&amp;T(CalculationTrigger),C3876,,5,C3877)</f>
        <v>1.1937691713667519E-2</v>
      </c>
      <c r="E3876" s="120">
        <f>_xll.xlShmInterpRateFwd($E$3&amp;T(CalculationTrigger),C3876,,5,C3877)</f>
        <v>1.1879838252886556E-2</v>
      </c>
      <c r="F3876" s="121">
        <f>_xll.xlShmInterpRateFwd($F$3&amp;T(CalculationTrigger),C3876,,5,C3877)</f>
        <v>1.1565527808524864E-2</v>
      </c>
      <c r="G3876" s="148">
        <f>_xll.xlShmInterpDisc($G$3&amp;T(CalculationTrigger),C3876)</f>
        <v>0.46590760423395888</v>
      </c>
      <c r="H3876" s="149">
        <f>_xll.xlShmInterpDisc($H$3&amp;T(CalculationTrigger),C3876)</f>
        <v>0.46757988103103115</v>
      </c>
      <c r="I3876" s="150">
        <f>_xll.xlShmInterpDisc($I$3&amp;T(CalculationTrigger),C3876)</f>
        <v>0.47669889440557545</v>
      </c>
      <c r="J3876" s="157">
        <f t="shared" si="180"/>
        <v>6.2790836914060894E-5</v>
      </c>
      <c r="K3876" s="158">
        <f t="shared" si="181"/>
        <v>0</v>
      </c>
      <c r="L3876" s="159">
        <f t="shared" si="182"/>
        <v>-3.3849890560872561E-4</v>
      </c>
    </row>
    <row r="3877" spans="2:12" x14ac:dyDescent="0.2">
      <c r="B3877" s="112" t="s">
        <v>2</v>
      </c>
      <c r="C3877" s="113">
        <f>_xll.qlCalendarAdvance("TARGET",C3876,B3877,"mf")</f>
        <v>63662</v>
      </c>
      <c r="D3877" s="120">
        <f>_xll.xlShmInterpRateFwd($D$3&amp;T(CalculationTrigger),C3877,,5,C3878)</f>
        <v>1.1937709214267301E-2</v>
      </c>
      <c r="E3877" s="120">
        <f>_xll.xlShmInterpRateFwd($E$3&amp;T(CalculationTrigger),C3877,,5,C3878)</f>
        <v>1.1879865255172484E-2</v>
      </c>
      <c r="F3877" s="121">
        <f>_xll.xlShmInterpRateFwd($F$3&amp;T(CalculationTrigger),C3877,,5,C3878)</f>
        <v>1.1565601371056916E-2</v>
      </c>
      <c r="G3877" s="148">
        <f>_xll.xlShmInterpDisc($G$3&amp;T(CalculationTrigger),C3877)</f>
        <v>0.46580096281462169</v>
      </c>
      <c r="H3877" s="149">
        <f>_xll.xlShmInterpDisc($H$3&amp;T(CalculationTrigger),C3877)</f>
        <v>0.46747337539648132</v>
      </c>
      <c r="I3877" s="150">
        <f>_xll.xlShmInterpDisc($I$3&amp;T(CalculationTrigger),C3877)</f>
        <v>0.47659318382462712</v>
      </c>
      <c r="J3877" s="157">
        <f t="shared" si="180"/>
        <v>6.2789173570353577E-5</v>
      </c>
      <c r="K3877" s="158">
        <f t="shared" si="181"/>
        <v>0</v>
      </c>
      <c r="L3877" s="159">
        <f t="shared" si="182"/>
        <v>-3.3849075480919805E-4</v>
      </c>
    </row>
    <row r="3878" spans="2:12" x14ac:dyDescent="0.2">
      <c r="B3878" s="112" t="s">
        <v>2</v>
      </c>
      <c r="C3878" s="113">
        <f>_xll.qlCalendarAdvance("TARGET",C3877,B3878,"mf")</f>
        <v>63669</v>
      </c>
      <c r="D3878" s="120">
        <f>_xll.xlShmInterpRateFwd($D$3&amp;T(CalculationTrigger),C3878,,5,C3879)</f>
        <v>1.1937721303801486E-2</v>
      </c>
      <c r="E3878" s="120">
        <f>_xll.xlShmInterpRateFwd($E$3&amp;T(CalculationTrigger),C3878,,5,C3879)</f>
        <v>1.1879886812685793E-2</v>
      </c>
      <c r="F3878" s="121">
        <f>_xll.xlShmInterpRateFwd($F$3&amp;T(CalculationTrigger),C3878,,5,C3879)</f>
        <v>1.1565669323717619E-2</v>
      </c>
      <c r="G3878" s="148">
        <f>_xll.xlShmInterpDisc($G$3&amp;T(CalculationTrigger),C3878)</f>
        <v>0.46569434564813528</v>
      </c>
      <c r="H3878" s="149">
        <f>_xll.xlShmInterpDisc($H$3&amp;T(CalculationTrigger),C3878)</f>
        <v>0.46736689377987906</v>
      </c>
      <c r="I3878" s="150">
        <f>_xll.xlShmInterpDisc($I$3&amp;T(CalculationTrigger),C3878)</f>
        <v>0.47648749601350304</v>
      </c>
      <c r="J3878" s="157">
        <f t="shared" si="180"/>
        <v>6.2787508153335091E-5</v>
      </c>
      <c r="K3878" s="158">
        <f t="shared" si="181"/>
        <v>0</v>
      </c>
      <c r="L3878" s="159">
        <f t="shared" si="182"/>
        <v>-3.3848259384991941E-4</v>
      </c>
    </row>
    <row r="3879" spans="2:12" x14ac:dyDescent="0.2">
      <c r="B3879" s="112" t="s">
        <v>2</v>
      </c>
      <c r="C3879" s="113">
        <f>_xll.qlCalendarAdvance("TARGET",C3878,B3879,"mf")</f>
        <v>63676</v>
      </c>
      <c r="D3879" s="120">
        <f>_xll.xlShmInterpRateFwd($D$3&amp;T(CalculationTrigger),C3879,,5,C3880)</f>
        <v>1.1937727973628888E-2</v>
      </c>
      <c r="E3879" s="120">
        <f>_xll.xlShmInterpRateFwd($E$3&amp;T(CalculationTrigger),C3879,,5,C3880)</f>
        <v>1.1879902916750567E-2</v>
      </c>
      <c r="F3879" s="121">
        <f>_xll.xlShmInterpRateFwd($F$3&amp;T(CalculationTrigger),C3879,,5,C3880)</f>
        <v>1.1565731657547337E-2</v>
      </c>
      <c r="G3879" s="148">
        <f>_xll.xlShmInterpDisc($G$3&amp;T(CalculationTrigger),C3879)</f>
        <v>0.46558775277732478</v>
      </c>
      <c r="H3879" s="149">
        <f>_xll.xlShmInterpDisc($H$3&amp;T(CalculationTrigger),C3879)</f>
        <v>0.46726043622464408</v>
      </c>
      <c r="I3879" s="150">
        <f>_xll.xlShmInterpDisc($I$3&amp;T(CalculationTrigger),C3879)</f>
        <v>0.47638183101869286</v>
      </c>
      <c r="J3879" s="157">
        <f t="shared" si="180"/>
        <v>6.2785840676401312E-5</v>
      </c>
      <c r="K3879" s="158">
        <f t="shared" si="181"/>
        <v>0</v>
      </c>
      <c r="L3879" s="159">
        <f t="shared" si="182"/>
        <v>-3.3847442279655798E-4</v>
      </c>
    </row>
    <row r="3880" spans="2:12" x14ac:dyDescent="0.2">
      <c r="B3880" s="112" t="s">
        <v>2</v>
      </c>
      <c r="C3880" s="113">
        <f>_xll.qlCalendarAdvance("TARGET",C3879,B3880,"mf")</f>
        <v>63683</v>
      </c>
      <c r="D3880" s="120">
        <f>_xll.xlShmInterpRateFwd($D$3&amp;T(CalculationTrigger),C3880,,5,C3881)</f>
        <v>1.1937729215160457E-2</v>
      </c>
      <c r="E3880" s="120">
        <f>_xll.xlShmInterpRateFwd($E$3&amp;T(CalculationTrigger),C3880,,5,C3881)</f>
        <v>1.1879913558714058E-2</v>
      </c>
      <c r="F3880" s="121">
        <f>_xll.xlShmInterpRateFwd($F$3&amp;T(CalculationTrigger),C3880,,5,C3881)</f>
        <v>1.1565788363655948E-2</v>
      </c>
      <c r="G3880" s="148">
        <f>_xll.xlShmInterpDisc($G$3&amp;T(CalculationTrigger),C3880)</f>
        <v>0.46548118424504936</v>
      </c>
      <c r="H3880" s="149">
        <f>_xll.xlShmInterpDisc($H$3&amp;T(CalculationTrigger),C3880)</f>
        <v>0.46715400277423064</v>
      </c>
      <c r="I3880" s="150">
        <f>_xll.xlShmInterpDisc($I$3&amp;T(CalculationTrigger),C3880)</f>
        <v>0.47627618888672352</v>
      </c>
      <c r="J3880" s="157">
        <f t="shared" si="180"/>
        <v>6.2784171152957516E-5</v>
      </c>
      <c r="K3880" s="158">
        <f t="shared" si="181"/>
        <v>0</v>
      </c>
      <c r="L3880" s="159">
        <f t="shared" si="182"/>
        <v>-3.3846624171478018E-4</v>
      </c>
    </row>
    <row r="3881" spans="2:12" x14ac:dyDescent="0.2">
      <c r="B3881" s="112" t="s">
        <v>2</v>
      </c>
      <c r="C3881" s="113">
        <f>_xll.qlCalendarAdvance("TARGET",C3880,B3881,"mf")</f>
        <v>63690</v>
      </c>
      <c r="D3881" s="120">
        <f>_xll.xlShmInterpRateFwd($D$3&amp;T(CalculationTrigger),C3881,,5,C3882)</f>
        <v>1.1937725019772394E-2</v>
      </c>
      <c r="E3881" s="120">
        <f>_xll.xlShmInterpRateFwd($E$3&amp;T(CalculationTrigger),C3881,,5,C3882)</f>
        <v>1.1879918729911941E-2</v>
      </c>
      <c r="F3881" s="121">
        <f>_xll.xlShmInterpRateFwd($F$3&amp;T(CalculationTrigger),C3881,,5,C3882)</f>
        <v>1.1565839433124362E-2</v>
      </c>
      <c r="G3881" s="148">
        <f>_xll.xlShmInterpDisc($G$3&amp;T(CalculationTrigger),C3881)</f>
        <v>0.46537464009420187</v>
      </c>
      <c r="H3881" s="149">
        <f>_xll.xlShmInterpDisc($H$3&amp;T(CalculationTrigger),C3881)</f>
        <v>0.46704759347212715</v>
      </c>
      <c r="I3881" s="150">
        <f>_xll.xlShmInterpDisc($I$3&amp;T(CalculationTrigger),C3881)</f>
        <v>0.47617056966415872</v>
      </c>
      <c r="J3881" s="157">
        <f t="shared" si="180"/>
        <v>6.2782499596406613E-5</v>
      </c>
      <c r="K3881" s="158">
        <f t="shared" si="181"/>
        <v>0</v>
      </c>
      <c r="L3881" s="159">
        <f t="shared" si="182"/>
        <v>-3.3845805067025828E-4</v>
      </c>
    </row>
    <row r="3882" spans="2:12" x14ac:dyDescent="0.2">
      <c r="B3882" s="112" t="s">
        <v>2</v>
      </c>
      <c r="C3882" s="113">
        <f>_xll.qlCalendarAdvance("TARGET",C3881,B3882,"mf")</f>
        <v>63697</v>
      </c>
      <c r="D3882" s="120">
        <f>_xll.xlShmInterpRateFwd($D$3&amp;T(CalculationTrigger),C3882,,5,C3883)</f>
        <v>1.1937715378852486E-2</v>
      </c>
      <c r="E3882" s="120">
        <f>_xll.xlShmInterpRateFwd($E$3&amp;T(CalculationTrigger),C3882,,5,C3883)</f>
        <v>1.1879918421668308E-2</v>
      </c>
      <c r="F3882" s="121">
        <f>_xll.xlShmInterpRateFwd($F$3&amp;T(CalculationTrigger),C3882,,5,C3883)</f>
        <v>1.156588485697559E-2</v>
      </c>
      <c r="G3882" s="148">
        <f>_xll.xlShmInterpDisc($G$3&amp;T(CalculationTrigger),C3882)</f>
        <v>0.46526812036770898</v>
      </c>
      <c r="H3882" s="149">
        <f>_xll.xlShmInterpDisc($H$3&amp;T(CalculationTrigger),C3882)</f>
        <v>0.46694120836185621</v>
      </c>
      <c r="I3882" s="150">
        <f>_xll.xlShmInterpDisc($I$3&amp;T(CalculationTrigger),C3882)</f>
        <v>0.47606497339759885</v>
      </c>
      <c r="J3882" s="157">
        <f t="shared" si="180"/>
        <v>6.2780826020143377E-5</v>
      </c>
      <c r="K3882" s="158">
        <f t="shared" si="181"/>
        <v>0</v>
      </c>
      <c r="L3882" s="159">
        <f t="shared" si="182"/>
        <v>-3.3844984972865479E-4</v>
      </c>
    </row>
    <row r="3883" spans="2:12" x14ac:dyDescent="0.2">
      <c r="B3883" s="112" t="s">
        <v>2</v>
      </c>
      <c r="C3883" s="113">
        <f>_xll.qlCalendarAdvance("TARGET",C3882,B3883,"mf")</f>
        <v>63704</v>
      </c>
      <c r="D3883" s="120">
        <f>_xll.xlShmInterpRateFwd($D$3&amp;T(CalculationTrigger),C3883,,5,C3884)</f>
        <v>1.1937700283823273E-2</v>
      </c>
      <c r="E3883" s="120">
        <f>_xll.xlShmInterpRateFwd($E$3&amp;T(CalculationTrigger),C3883,,5,C3884)</f>
        <v>1.1879912625342003E-2</v>
      </c>
      <c r="F3883" s="121">
        <f>_xll.xlShmInterpRateFwd($F$3&amp;T(CalculationTrigger),C3883,,5,C3884)</f>
        <v>1.1565924626336885E-2</v>
      </c>
      <c r="G3883" s="148">
        <f>_xll.xlShmInterpDisc($G$3&amp;T(CalculationTrigger),C3883)</f>
        <v>0.46516162510853098</v>
      </c>
      <c r="H3883" s="149">
        <f>_xll.xlShmInterpDisc($H$3&amp;T(CalculationTrigger),C3883)</f>
        <v>0.46683484748697468</v>
      </c>
      <c r="I3883" s="150">
        <f>_xll.xlShmInterpDisc($I$3&amp;T(CalculationTrigger),C3883)</f>
        <v>0.4759594001336816</v>
      </c>
      <c r="J3883" s="157">
        <f t="shared" si="180"/>
        <v>6.2779150437571867E-5</v>
      </c>
      <c r="K3883" s="158">
        <f t="shared" si="181"/>
        <v>0</v>
      </c>
      <c r="L3883" s="159">
        <f t="shared" si="182"/>
        <v>-3.3844163895563833E-4</v>
      </c>
    </row>
    <row r="3884" spans="2:12" x14ac:dyDescent="0.2">
      <c r="B3884" s="112" t="s">
        <v>2</v>
      </c>
      <c r="C3884" s="113">
        <f>_xll.qlCalendarAdvance("TARGET",C3883,B3884,"mf")</f>
        <v>63711</v>
      </c>
      <c r="D3884" s="120">
        <f>_xll.xlShmInterpRateFwd($D$3&amp;T(CalculationTrigger),C3884,,5,C3885)</f>
        <v>1.1937679726043595E-2</v>
      </c>
      <c r="E3884" s="120">
        <f>_xll.xlShmInterpRateFwd($E$3&amp;T(CalculationTrigger),C3884,,5,C3885)</f>
        <v>1.1879901332257126E-2</v>
      </c>
      <c r="F3884" s="121">
        <f>_xll.xlShmInterpRateFwd($F$3&amp;T(CalculationTrigger),C3884,,5,C3885)</f>
        <v>1.1565958732283386E-2</v>
      </c>
      <c r="G3884" s="148">
        <f>_xll.xlShmInterpDisc($G$3&amp;T(CalculationTrigger),C3884)</f>
        <v>0.46505515435966155</v>
      </c>
      <c r="H3884" s="149">
        <f>_xll.xlShmInterpDisc($H$3&amp;T(CalculationTrigger),C3884)</f>
        <v>0.46672851089107331</v>
      </c>
      <c r="I3884" s="150">
        <f>_xll.xlShmInterpDisc($I$3&amp;T(CalculationTrigger),C3884)</f>
        <v>0.47585384991908103</v>
      </c>
      <c r="J3884" s="157">
        <f t="shared" si="180"/>
        <v>6.2777472862093854E-5</v>
      </c>
      <c r="K3884" s="158">
        <f t="shared" si="181"/>
        <v>0</v>
      </c>
      <c r="L3884" s="159">
        <f t="shared" si="182"/>
        <v>-3.3843341841688292E-4</v>
      </c>
    </row>
    <row r="3885" spans="2:12" x14ac:dyDescent="0.2">
      <c r="B3885" s="112" t="s">
        <v>2</v>
      </c>
      <c r="C3885" s="113">
        <f>_xll.qlCalendarAdvance("TARGET",C3884,B3885,"mf")</f>
        <v>63718</v>
      </c>
      <c r="D3885" s="120">
        <f>_xll.xlShmInterpRateFwd($D$3&amp;T(CalculationTrigger),C3885,,5,C3886)</f>
        <v>1.1937653696895457E-2</v>
      </c>
      <c r="E3885" s="120">
        <f>_xll.xlShmInterpRateFwd($E$3&amp;T(CalculationTrigger),C3885,,5,C3886)</f>
        <v>1.1879884533749364E-2</v>
      </c>
      <c r="F3885" s="121">
        <f>_xll.xlShmInterpRateFwd($F$3&amp;T(CalculationTrigger),C3885,,5,C3886)</f>
        <v>1.1565987165820732E-2</v>
      </c>
      <c r="G3885" s="148">
        <f>_xll.xlShmInterpDisc($G$3&amp;T(CalculationTrigger),C3885)</f>
        <v>0.46494870816412809</v>
      </c>
      <c r="H3885" s="149">
        <f>_xll.xlShmInterpDisc($H$3&amp;T(CalculationTrigger),C3885)</f>
        <v>0.46662219861777704</v>
      </c>
      <c r="I3885" s="150">
        <f>_xll.xlShmInterpDisc($I$3&amp;T(CalculationTrigger),C3885)</f>
        <v>0.47574832280050777</v>
      </c>
      <c r="J3885" s="157">
        <f t="shared" si="180"/>
        <v>6.2775793307110711E-5</v>
      </c>
      <c r="K3885" s="158">
        <f t="shared" si="181"/>
        <v>0</v>
      </c>
      <c r="L3885" s="159">
        <f t="shared" si="182"/>
        <v>-3.3842518817804574E-4</v>
      </c>
    </row>
    <row r="3886" spans="2:12" x14ac:dyDescent="0.2">
      <c r="B3886" s="112" t="s">
        <v>2</v>
      </c>
      <c r="C3886" s="113">
        <f>_xll.qlCalendarAdvance("TARGET",C3885,B3886,"mf")</f>
        <v>63725</v>
      </c>
      <c r="D3886" s="120">
        <f>_xll.xlShmInterpRateFwd($D$3&amp;T(CalculationTrigger),C3886,,5,C3887)</f>
        <v>1.193762218780141E-2</v>
      </c>
      <c r="E3886" s="120">
        <f>_xll.xlShmInterpRateFwd($E$3&amp;T(CalculationTrigger),C3886,,5,C3887)</f>
        <v>1.187986222115441E-2</v>
      </c>
      <c r="F3886" s="121">
        <f>_xll.xlShmInterpRateFwd($F$3&amp;T(CalculationTrigger),C3886,,5,C3887)</f>
        <v>1.156600991810515E-2</v>
      </c>
      <c r="G3886" s="148">
        <f>_xll.xlShmInterpDisc($G$3&amp;T(CalculationTrigger),C3886)</f>
        <v>0.46484228656499166</v>
      </c>
      <c r="H3886" s="149">
        <f>_xll.xlShmInterpDisc($H$3&amp;T(CalculationTrigger),C3886)</f>
        <v>0.46651591071074472</v>
      </c>
      <c r="I3886" s="150">
        <f>_xll.xlShmInterpDisc($I$3&amp;T(CalculationTrigger),C3886)</f>
        <v>0.47564281882470971</v>
      </c>
      <c r="J3886" s="157">
        <f t="shared" si="180"/>
        <v>6.2774111786019507E-5</v>
      </c>
      <c r="K3886" s="158">
        <f t="shared" si="181"/>
        <v>0</v>
      </c>
      <c r="L3886" s="159">
        <f t="shared" si="182"/>
        <v>-3.3841694830480477E-4</v>
      </c>
    </row>
    <row r="3887" spans="2:12" x14ac:dyDescent="0.2">
      <c r="B3887" s="112" t="s">
        <v>2</v>
      </c>
      <c r="C3887" s="113">
        <f>_xll.qlCalendarAdvance("TARGET",C3886,B3887,"mf")</f>
        <v>63732</v>
      </c>
      <c r="D3887" s="120">
        <f>_xll.xlShmInterpRateFwd($D$3&amp;T(CalculationTrigger),C3887,,5,C3888)</f>
        <v>1.1937585190155052E-2</v>
      </c>
      <c r="E3887" s="120">
        <f>_xll.xlShmInterpRateFwd($E$3&amp;T(CalculationTrigger),C3887,,5,C3888)</f>
        <v>1.1879834385836908E-2</v>
      </c>
      <c r="F3887" s="121">
        <f>_xll.xlShmInterpRateFwd($F$3&amp;T(CalculationTrigger),C3887,,5,C3888)</f>
        <v>1.156602698018862E-2</v>
      </c>
      <c r="G3887" s="148">
        <f>_xll.xlShmInterpDisc($G$3&amp;T(CalculationTrigger),C3887)</f>
        <v>0.46473588960534634</v>
      </c>
      <c r="H3887" s="149">
        <f>_xll.xlShmInterpDisc($H$3&amp;T(CalculationTrigger),C3887)</f>
        <v>0.46640964721366907</v>
      </c>
      <c r="I3887" s="150">
        <f>_xll.xlShmInterpDisc($I$3&amp;T(CalculationTrigger),C3887)</f>
        <v>0.47553733803847059</v>
      </c>
      <c r="J3887" s="157">
        <f t="shared" si="180"/>
        <v>6.2772428312224719E-5</v>
      </c>
      <c r="K3887" s="158">
        <f t="shared" si="181"/>
        <v>0</v>
      </c>
      <c r="L3887" s="159">
        <f t="shared" si="182"/>
        <v>-3.3840869886282086E-4</v>
      </c>
    </row>
    <row r="3888" spans="2:12" x14ac:dyDescent="0.2">
      <c r="B3888" s="112" t="s">
        <v>2</v>
      </c>
      <c r="C3888" s="113">
        <f>_xll.qlCalendarAdvance("TARGET",C3887,B3888,"mf")</f>
        <v>63739</v>
      </c>
      <c r="D3888" s="120">
        <f>_xll.xlShmInterpRateFwd($D$3&amp;T(CalculationTrigger),C3888,,5,C3889)</f>
        <v>1.1937542695309437E-2</v>
      </c>
      <c r="E3888" s="120">
        <f>_xll.xlShmInterpRateFwd($E$3&amp;T(CalculationTrigger),C3888,,5,C3889)</f>
        <v>1.1879801019097814E-2</v>
      </c>
      <c r="F3888" s="121">
        <f>_xll.xlShmInterpRateFwd($F$3&amp;T(CalculationTrigger),C3888,,5,C3889)</f>
        <v>1.1566038343123124E-2</v>
      </c>
      <c r="G3888" s="148">
        <f>_xll.xlShmInterpDisc($G$3&amp;T(CalculationTrigger),C3888)</f>
        <v>0.46462951732831959</v>
      </c>
      <c r="H3888" s="149">
        <f>_xll.xlShmInterpDisc($H$3&amp;T(CalculationTrigger),C3888)</f>
        <v>0.46630340817027649</v>
      </c>
      <c r="I3888" s="150">
        <f>_xll.xlShmInterpDisc($I$3&amp;T(CalculationTrigger),C3888)</f>
        <v>0.47543188048861085</v>
      </c>
      <c r="J3888" s="157">
        <f t="shared" si="180"/>
        <v>6.2770742899126599E-5</v>
      </c>
      <c r="K3888" s="158">
        <f t="shared" si="181"/>
        <v>0</v>
      </c>
      <c r="L3888" s="159">
        <f t="shared" si="182"/>
        <v>-3.3840043991776464E-4</v>
      </c>
    </row>
    <row r="3889" spans="2:12" x14ac:dyDescent="0.2">
      <c r="B3889" s="112" t="s">
        <v>2</v>
      </c>
      <c r="C3889" s="113">
        <f>_xll.qlCalendarAdvance("TARGET",C3888,B3889,"mf")</f>
        <v>63746</v>
      </c>
      <c r="D3889" s="120">
        <f>_xll.xlShmInterpRateFwd($D$3&amp;T(CalculationTrigger),C3889,,5,C3890)</f>
        <v>1.1937494694687132E-2</v>
      </c>
      <c r="E3889" s="120">
        <f>_xll.xlShmInterpRateFwd($E$3&amp;T(CalculationTrigger),C3889,,5,C3890)</f>
        <v>1.1879762112284408E-2</v>
      </c>
      <c r="F3889" s="121">
        <f>_xll.xlShmInterpRateFwd($F$3&amp;T(CalculationTrigger),C3889,,5,C3890)</f>
        <v>1.1566043997989613E-2</v>
      </c>
      <c r="G3889" s="148">
        <f>_xll.xlShmInterpDisc($G$3&amp;T(CalculationTrigger),C3889)</f>
        <v>0.46452316977707242</v>
      </c>
      <c r="H3889" s="149">
        <f>_xll.xlShmInterpDisc($H$3&amp;T(CalculationTrigger),C3889)</f>
        <v>0.46619719362432738</v>
      </c>
      <c r="I3889" s="150">
        <f>_xll.xlShmInterpDisc($I$3&amp;T(CalculationTrigger),C3889)</f>
        <v>0.4753264462219875</v>
      </c>
      <c r="J3889" s="157">
        <f t="shared" si="180"/>
        <v>6.2769055560124909E-5</v>
      </c>
      <c r="K3889" s="158">
        <f t="shared" si="181"/>
        <v>0</v>
      </c>
      <c r="L3889" s="159">
        <f t="shared" si="182"/>
        <v>-3.3839217153530443E-4</v>
      </c>
    </row>
    <row r="3890" spans="2:12" x14ac:dyDescent="0.2">
      <c r="B3890" s="112" t="s">
        <v>2</v>
      </c>
      <c r="C3890" s="113">
        <f>_xll.qlCalendarAdvance("TARGET",C3889,B3890,"mf")</f>
        <v>63753</v>
      </c>
      <c r="D3890" s="120">
        <f>_xll.xlShmInterpRateFwd($D$3&amp;T(CalculationTrigger),C3890,,5,C3891)</f>
        <v>1.1937441179670159E-2</v>
      </c>
      <c r="E3890" s="120">
        <f>_xll.xlShmInterpRateFwd($E$3&amp;T(CalculationTrigger),C3890,,5,C3891)</f>
        <v>1.1879717656755558E-2</v>
      </c>
      <c r="F3890" s="121">
        <f>_xll.xlShmInterpRateFwd($F$3&amp;T(CalculationTrigger),C3890,,5,C3891)</f>
        <v>1.1566043935874825E-2</v>
      </c>
      <c r="G3890" s="148">
        <f>_xll.xlShmInterpDisc($G$3&amp;T(CalculationTrigger),C3890)</f>
        <v>0.46441684699479879</v>
      </c>
      <c r="H3890" s="149">
        <f>_xll.xlShmInterpDisc($H$3&amp;T(CalculationTrigger),C3890)</f>
        <v>0.46609100361961575</v>
      </c>
      <c r="I3890" s="150">
        <f>_xll.xlShmInterpDisc($I$3&amp;T(CalculationTrigger),C3890)</f>
        <v>0.47522103528549386</v>
      </c>
      <c r="J3890" s="157">
        <f t="shared" si="180"/>
        <v>6.2767366308622978E-5</v>
      </c>
      <c r="K3890" s="158">
        <f t="shared" si="181"/>
        <v>0</v>
      </c>
      <c r="L3890" s="159">
        <f t="shared" si="182"/>
        <v>-3.3838389378110711E-4</v>
      </c>
    </row>
    <row r="3891" spans="2:12" x14ac:dyDescent="0.2">
      <c r="B3891" s="112" t="s">
        <v>2</v>
      </c>
      <c r="C3891" s="113">
        <f>_xll.qlCalendarAdvance("TARGET",C3890,B3891,"mf")</f>
        <v>63760</v>
      </c>
      <c r="D3891" s="120">
        <f>_xll.xlShmInterpRateFwd($D$3&amp;T(CalculationTrigger),C3891,,5,C3892)</f>
        <v>1.1937382141646339E-2</v>
      </c>
      <c r="E3891" s="120">
        <f>_xll.xlShmInterpRateFwd($E$3&amp;T(CalculationTrigger),C3891,,5,C3892)</f>
        <v>1.1879667643818018E-2</v>
      </c>
      <c r="F3891" s="121">
        <f>_xll.xlShmInterpRateFwd($F$3&amp;T(CalculationTrigger),C3891,,5,C3892)</f>
        <v>1.1566038147842342E-2</v>
      </c>
      <c r="G3891" s="148">
        <f>_xll.xlShmInterpDisc($G$3&amp;T(CalculationTrigger),C3891)</f>
        <v>0.46431054902472596</v>
      </c>
      <c r="H3891" s="149">
        <f>_xll.xlShmInterpDisc($H$3&amp;T(CalculationTrigger),C3891)</f>
        <v>0.46598483819996916</v>
      </c>
      <c r="I3891" s="150">
        <f>_xll.xlShmInterpDisc($I$3&amp;T(CalculationTrigger),C3891)</f>
        <v>0.47511564772605946</v>
      </c>
      <c r="J3891" s="157">
        <f t="shared" si="180"/>
        <v>6.2765675158017912E-5</v>
      </c>
      <c r="K3891" s="158">
        <f t="shared" si="181"/>
        <v>0</v>
      </c>
      <c r="L3891" s="159">
        <f t="shared" si="182"/>
        <v>-3.3837560672084118E-4</v>
      </c>
    </row>
    <row r="3892" spans="2:12" x14ac:dyDescent="0.2">
      <c r="B3892" s="112" t="s">
        <v>2</v>
      </c>
      <c r="C3892" s="113">
        <f>_xll.qlCalendarAdvance("TARGET",C3891,B3892,"mf")</f>
        <v>63767</v>
      </c>
      <c r="D3892" s="120">
        <f>_xll.xlShmInterpRateFwd($D$3&amp;T(CalculationTrigger),C3892,,5,C3893)</f>
        <v>1.1937317572020868E-2</v>
      </c>
      <c r="E3892" s="120">
        <f>_xll.xlShmInterpRateFwd($E$3&amp;T(CalculationTrigger),C3892,,5,C3893)</f>
        <v>1.1879612064830665E-2</v>
      </c>
      <c r="F3892" s="121">
        <f>_xll.xlShmInterpRateFwd($F$3&amp;T(CalculationTrigger),C3892,,5,C3893)</f>
        <v>1.156602662500208E-2</v>
      </c>
      <c r="G3892" s="148">
        <f>_xll.xlShmInterpDisc($G$3&amp;T(CalculationTrigger),C3892)</f>
        <v>0.46420427591011426</v>
      </c>
      <c r="H3892" s="149">
        <f>_xll.xlShmInterpDisc($H$3&amp;T(CalculationTrigger),C3892)</f>
        <v>0.46587869740924892</v>
      </c>
      <c r="I3892" s="150">
        <f>_xll.xlShmInterpDisc($I$3&amp;T(CalculationTrigger),C3892)</f>
        <v>0.47501028359065017</v>
      </c>
      <c r="J3892" s="157">
        <f t="shared" si="180"/>
        <v>6.2763982121714191E-5</v>
      </c>
      <c r="K3892" s="158">
        <f t="shared" si="181"/>
        <v>0</v>
      </c>
      <c r="L3892" s="159">
        <f t="shared" si="182"/>
        <v>-3.3836731042017726E-4</v>
      </c>
    </row>
    <row r="3893" spans="2:12" x14ac:dyDescent="0.2">
      <c r="B3893" s="112" t="s">
        <v>2</v>
      </c>
      <c r="C3893" s="113">
        <f>_xll.qlCalendarAdvance("TARGET",C3892,B3893,"mf")</f>
        <v>63774</v>
      </c>
      <c r="D3893" s="120">
        <f>_xll.xlShmInterpRateFwd($D$3&amp;T(CalculationTrigger),C3893,,5,C3894)</f>
        <v>1.1937247462146821E-2</v>
      </c>
      <c r="E3893" s="120">
        <f>_xll.xlShmInterpRateFwd($E$3&amp;T(CalculationTrigger),C3893,,5,C3894)</f>
        <v>1.1879550911111834E-2</v>
      </c>
      <c r="F3893" s="121">
        <f>_xll.xlShmInterpRateFwd($F$3&amp;T(CalculationTrigger),C3893,,5,C3894)</f>
        <v>1.1566009358371286E-2</v>
      </c>
      <c r="G3893" s="148">
        <f>_xll.xlShmInterpDisc($G$3&amp;T(CalculationTrigger),C3893)</f>
        <v>0.4640980276942569</v>
      </c>
      <c r="H3893" s="149">
        <f>_xll.xlShmInterpDisc($H$3&amp;T(CalculationTrigger),C3893)</f>
        <v>0.46577258129134963</v>
      </c>
      <c r="I3893" s="150">
        <f>_xll.xlShmInterpDisc($I$3&amp;T(CalculationTrigger),C3893)</f>
        <v>0.47490494292626767</v>
      </c>
      <c r="J3893" s="157">
        <f t="shared" si="180"/>
        <v>6.2762287213112024E-5</v>
      </c>
      <c r="K3893" s="158">
        <f t="shared" si="181"/>
        <v>0</v>
      </c>
      <c r="L3893" s="159">
        <f t="shared" si="182"/>
        <v>-3.3835900494477613E-4</v>
      </c>
    </row>
    <row r="3894" spans="2:12" x14ac:dyDescent="0.2">
      <c r="B3894" s="112" t="s">
        <v>2</v>
      </c>
      <c r="C3894" s="113">
        <f>_xll.qlCalendarAdvance("TARGET",C3893,B3894,"mf")</f>
        <v>63781</v>
      </c>
      <c r="D3894" s="120">
        <f>_xll.xlShmInterpRateFwd($D$3&amp;T(CalculationTrigger),C3894,,5,C3895)</f>
        <v>1.1937171803464156E-2</v>
      </c>
      <c r="E3894" s="120">
        <f>_xll.xlShmInterpRateFwd($E$3&amp;T(CalculationTrigger),C3894,,5,C3895)</f>
        <v>1.1879484174032002E-2</v>
      </c>
      <c r="F3894" s="121">
        <f>_xll.xlShmInterpRateFwd($F$3&amp;T(CalculationTrigger),C3894,,5,C3895)</f>
        <v>1.156598633905989E-2</v>
      </c>
      <c r="G3894" s="148">
        <f>_xll.xlShmInterpDisc($G$3&amp;T(CalculationTrigger),C3894)</f>
        <v>0.46399180442048038</v>
      </c>
      <c r="H3894" s="149">
        <f>_xll.xlShmInterpDisc($H$3&amp;T(CalculationTrigger),C3894)</f>
        <v>0.46566648989019965</v>
      </c>
      <c r="I3894" s="150">
        <f>_xll.xlShmInterpDisc($I$3&amp;T(CalculationTrigger),C3894)</f>
        <v>0.47479962577995027</v>
      </c>
      <c r="J3894" s="157">
        <f t="shared" si="180"/>
        <v>6.2760590445609291E-5</v>
      </c>
      <c r="K3894" s="158">
        <f t="shared" si="181"/>
        <v>0</v>
      </c>
      <c r="L3894" s="159">
        <f t="shared" si="182"/>
        <v>-3.3835069036030848E-4</v>
      </c>
    </row>
    <row r="3895" spans="2:12" x14ac:dyDescent="0.2">
      <c r="B3895" s="112" t="s">
        <v>2</v>
      </c>
      <c r="C3895" s="113">
        <f>_xll.qlCalendarAdvance("TARGET",C3894,B3895,"mf")</f>
        <v>63788</v>
      </c>
      <c r="D3895" s="120">
        <f>_xll.xlShmInterpRateFwd($D$3&amp;T(CalculationTrigger),C3895,,5,C3896)</f>
        <v>1.1937090587337537E-2</v>
      </c>
      <c r="E3895" s="120">
        <f>_xll.xlShmInterpRateFwd($E$3&amp;T(CalculationTrigger),C3895,,5,C3896)</f>
        <v>1.1879411844892137E-2</v>
      </c>
      <c r="F3895" s="121">
        <f>_xll.xlShmInterpRateFwd($F$3&amp;T(CalculationTrigger),C3895,,5,C3896)</f>
        <v>1.1565957558148859E-2</v>
      </c>
      <c r="G3895" s="148">
        <f>_xll.xlShmInterpDisc($G$3&amp;T(CalculationTrigger),C3895)</f>
        <v>0.46388560613214375</v>
      </c>
      <c r="H3895" s="149">
        <f>_xll.xlShmInterpDisc($H$3&amp;T(CalculationTrigger),C3895)</f>
        <v>0.46556042324976032</v>
      </c>
      <c r="I3895" s="150">
        <f>_xll.xlShmInterpDisc($I$3&amp;T(CalculationTrigger),C3895)</f>
        <v>0.474694332198772</v>
      </c>
      <c r="J3895" s="157">
        <f t="shared" si="180"/>
        <v>6.275889183260932E-5</v>
      </c>
      <c r="K3895" s="158">
        <f t="shared" si="181"/>
        <v>0</v>
      </c>
      <c r="L3895" s="159">
        <f t="shared" si="182"/>
        <v>-3.383423667324466E-4</v>
      </c>
    </row>
    <row r="3896" spans="2:12" x14ac:dyDescent="0.2">
      <c r="B3896" s="112" t="s">
        <v>2</v>
      </c>
      <c r="C3896" s="113">
        <f>_xll.qlCalendarAdvance("TARGET",C3895,B3896,"mf")</f>
        <v>63795</v>
      </c>
      <c r="D3896" s="120">
        <f>_xll.xlShmInterpRateFwd($D$3&amp;T(CalculationTrigger),C3896,,5,C3897)</f>
        <v>1.1937003805149013E-2</v>
      </c>
      <c r="E3896" s="120">
        <f>_xll.xlShmInterpRateFwd($E$3&amp;T(CalculationTrigger),C3896,,5,C3897)</f>
        <v>1.1879333915033752E-2</v>
      </c>
      <c r="F3896" s="121">
        <f>_xll.xlShmInterpRateFwd($F$3&amp;T(CalculationTrigger),C3896,,5,C3897)</f>
        <v>1.1565923006661248E-2</v>
      </c>
      <c r="G3896" s="148">
        <f>_xll.xlShmInterpDisc($G$3&amp;T(CalculationTrigger),C3896)</f>
        <v>0.46377943287263906</v>
      </c>
      <c r="H3896" s="149">
        <f>_xll.xlShmInterpDisc($H$3&amp;T(CalculationTrigger),C3896)</f>
        <v>0.46545438141402667</v>
      </c>
      <c r="I3896" s="150">
        <f>_xll.xlShmInterpDisc($I$3&amp;T(CalculationTrigger),C3896)</f>
        <v>0.47458906222984271</v>
      </c>
      <c r="J3896" s="157">
        <f t="shared" si="180"/>
        <v>6.275719138751503E-5</v>
      </c>
      <c r="K3896" s="158">
        <f t="shared" si="181"/>
        <v>0</v>
      </c>
      <c r="L3896" s="159">
        <f t="shared" si="182"/>
        <v>-3.3833403412684981E-4</v>
      </c>
    </row>
    <row r="3897" spans="2:12" x14ac:dyDescent="0.2">
      <c r="B3897" s="112" t="s">
        <v>2</v>
      </c>
      <c r="C3897" s="113">
        <f>_xll.qlCalendarAdvance("TARGET",C3896,B3897,"mf")</f>
        <v>63802</v>
      </c>
      <c r="D3897" s="120">
        <f>_xll.xlShmInterpRateFwd($D$3&amp;T(CalculationTrigger),C3897,,5,C3898)</f>
        <v>1.1936911448315381E-2</v>
      </c>
      <c r="E3897" s="120">
        <f>_xll.xlShmInterpRateFwd($E$3&amp;T(CalculationTrigger),C3897,,5,C3898)</f>
        <v>1.1879250375827335E-2</v>
      </c>
      <c r="F3897" s="121">
        <f>_xll.xlShmInterpRateFwd($F$3&amp;T(CalculationTrigger),C3897,,5,C3898)</f>
        <v>1.1565882675741743E-2</v>
      </c>
      <c r="G3897" s="148">
        <f>_xll.xlShmInterpDisc($G$3&amp;T(CalculationTrigger),C3897)</f>
        <v>0.46367328468539126</v>
      </c>
      <c r="H3897" s="149">
        <f>_xll.xlShmInterpDisc($H$3&amp;T(CalculationTrigger),C3897)</f>
        <v>0.46534836442702693</v>
      </c>
      <c r="I3897" s="150">
        <f>_xll.xlShmInterpDisc($I$3&amp;T(CalculationTrigger),C3897)</f>
        <v>0.47448381592030875</v>
      </c>
      <c r="J3897" s="157">
        <f t="shared" si="180"/>
        <v>6.2755489123725102E-5</v>
      </c>
      <c r="K3897" s="158">
        <f t="shared" si="181"/>
        <v>0</v>
      </c>
      <c r="L3897" s="159">
        <f t="shared" si="182"/>
        <v>-3.3832569260919412E-4</v>
      </c>
    </row>
    <row r="3898" spans="2:12" x14ac:dyDescent="0.2">
      <c r="B3898" s="112" t="s">
        <v>2</v>
      </c>
      <c r="C3898" s="113">
        <f>_xll.qlCalendarAdvance("TARGET",C3897,B3898,"mf")</f>
        <v>63809</v>
      </c>
      <c r="D3898" s="120">
        <f>_xll.xlShmInterpRateFwd($D$3&amp;T(CalculationTrigger),C3898,,5,C3899)</f>
        <v>1.1936813508212902E-2</v>
      </c>
      <c r="E3898" s="120">
        <f>_xll.xlShmInterpRateFwd($E$3&amp;T(CalculationTrigger),C3898,,5,C3899)</f>
        <v>1.1879161218585451E-2</v>
      </c>
      <c r="F3898" s="121">
        <f>_xll.xlShmInterpRateFwd($F$3&amp;T(CalculationTrigger),C3898,,5,C3899)</f>
        <v>1.1565836556453952E-2</v>
      </c>
      <c r="G3898" s="148">
        <f>_xll.xlShmInterpDisc($G$3&amp;T(CalculationTrigger),C3898)</f>
        <v>0.4635671616138578</v>
      </c>
      <c r="H3898" s="149">
        <f>_xll.xlShmInterpDisc($H$3&amp;T(CalculationTrigger),C3898)</f>
        <v>0.46524237233282228</v>
      </c>
      <c r="I3898" s="150">
        <f>_xll.xlShmInterpDisc($I$3&amp;T(CalculationTrigger),C3898)</f>
        <v>0.47437859331735166</v>
      </c>
      <c r="J3898" s="157">
        <f t="shared" si="180"/>
        <v>6.2753785054637807E-5</v>
      </c>
      <c r="K3898" s="158">
        <f t="shared" si="181"/>
        <v>0</v>
      </c>
      <c r="L3898" s="159">
        <f t="shared" si="182"/>
        <v>-3.3831734224514632E-4</v>
      </c>
    </row>
    <row r="3899" spans="2:12" x14ac:dyDescent="0.2">
      <c r="B3899" s="112" t="s">
        <v>2</v>
      </c>
      <c r="C3899" s="113">
        <f>_xll.qlCalendarAdvance("TARGET",C3898,B3899,"mf")</f>
        <v>63816</v>
      </c>
      <c r="D3899" s="120">
        <f>_xll.xlShmInterpRateFwd($D$3&amp;T(CalculationTrigger),C3899,,5,C3900)</f>
        <v>1.193670997624101E-2</v>
      </c>
      <c r="E3899" s="120">
        <f>_xll.xlShmInterpRateFwd($E$3&amp;T(CalculationTrigger),C3899,,5,C3900)</f>
        <v>1.1879066434638041E-2</v>
      </c>
      <c r="F3899" s="121">
        <f>_xll.xlShmInterpRateFwd($F$3&amp;T(CalculationTrigger),C3899,,5,C3900)</f>
        <v>1.1565784639797773E-2</v>
      </c>
      <c r="G3899" s="148">
        <f>_xll.xlShmInterpDisc($G$3&amp;T(CalculationTrigger),C3899)</f>
        <v>0.46346106370152884</v>
      </c>
      <c r="H3899" s="149">
        <f>_xll.xlShmInterpDisc($H$3&amp;T(CalculationTrigger),C3899)</f>
        <v>0.46513640517550725</v>
      </c>
      <c r="I3899" s="150">
        <f>_xll.xlShmInterpDisc($I$3&amp;T(CalculationTrigger),C3899)</f>
        <v>0.47427339446818878</v>
      </c>
      <c r="J3899" s="157">
        <f t="shared" si="180"/>
        <v>6.2752079193658817E-5</v>
      </c>
      <c r="K3899" s="158">
        <f t="shared" si="181"/>
        <v>0</v>
      </c>
      <c r="L3899" s="159">
        <f t="shared" si="182"/>
        <v>-3.383089831003675E-4</v>
      </c>
    </row>
    <row r="3900" spans="2:12" x14ac:dyDescent="0.2">
      <c r="B3900" s="112" t="s">
        <v>2</v>
      </c>
      <c r="C3900" s="113">
        <f>_xll.qlCalendarAdvance("TARGET",C3899,B3900,"mf")</f>
        <v>63823</v>
      </c>
      <c r="D3900" s="120">
        <f>_xll.xlShmInterpRateFwd($D$3&amp;T(CalculationTrigger),C3900,,5,C3901)</f>
        <v>1.1936600843770181E-2</v>
      </c>
      <c r="E3900" s="120">
        <f>_xll.xlShmInterpRateFwd($E$3&amp;T(CalculationTrigger),C3900,,5,C3901)</f>
        <v>1.1878966015332433E-2</v>
      </c>
      <c r="F3900" s="121">
        <f>_xll.xlShmInterpRateFwd($F$3&amp;T(CalculationTrigger),C3900,,5,C3901)</f>
        <v>1.1565726916941068E-2</v>
      </c>
      <c r="G3900" s="148">
        <f>_xll.xlShmInterpDisc($G$3&amp;T(CalculationTrigger),C3900)</f>
        <v>0.46335499099192717</v>
      </c>
      <c r="H3900" s="149">
        <f>_xll.xlShmInterpDisc($H$3&amp;T(CalculationTrigger),C3900)</f>
        <v>0.46503046299920947</v>
      </c>
      <c r="I3900" s="150">
        <f>_xll.xlShmInterpDisc($I$3&amp;T(CalculationTrigger),C3900)</f>
        <v>0.47416821942007387</v>
      </c>
      <c r="J3900" s="157">
        <f t="shared" si="180"/>
        <v>6.275037155418753E-5</v>
      </c>
      <c r="K3900" s="158">
        <f t="shared" si="181"/>
        <v>0</v>
      </c>
      <c r="L3900" s="159">
        <f t="shared" si="182"/>
        <v>-3.3830061524053564E-4</v>
      </c>
    </row>
    <row r="3901" spans="2:12" x14ac:dyDescent="0.2">
      <c r="B3901" s="112" t="s">
        <v>2</v>
      </c>
      <c r="C3901" s="113">
        <f>_xll.qlCalendarAdvance("TARGET",C3900,B3901,"mf")</f>
        <v>63830</v>
      </c>
      <c r="D3901" s="120">
        <f>_xll.xlShmInterpRateFwd($D$3&amp;T(CalculationTrigger),C3901,,5,C3902)</f>
        <v>1.1936486102205643E-2</v>
      </c>
      <c r="E3901" s="120">
        <f>_xll.xlShmInterpRateFwd($E$3&amp;T(CalculationTrigger),C3901,,5,C3902)</f>
        <v>1.1878859952010162E-2</v>
      </c>
      <c r="F3901" s="121">
        <f>_xll.xlShmInterpRateFwd($F$3&amp;T(CalculationTrigger),C3901,,5,C3902)</f>
        <v>1.1565663378906918E-2</v>
      </c>
      <c r="G3901" s="148">
        <f>_xll.xlShmInterpDisc($G$3&amp;T(CalculationTrigger),C3901)</f>
        <v>0.46324894352860829</v>
      </c>
      <c r="H3901" s="149">
        <f>_xll.xlShmInterpDisc($H$3&amp;T(CalculationTrigger),C3901)</f>
        <v>0.46492454584808957</v>
      </c>
      <c r="I3901" s="150">
        <f>_xll.xlShmInterpDisc($I$3&amp;T(CalculationTrigger),C3901)</f>
        <v>0.47406306822029548</v>
      </c>
      <c r="J3901" s="157">
        <f t="shared" si="180"/>
        <v>6.274866214962501E-5</v>
      </c>
      <c r="K3901" s="158">
        <f t="shared" si="181"/>
        <v>0</v>
      </c>
      <c r="L3901" s="159">
        <f t="shared" si="182"/>
        <v>-3.3829223873130807E-4</v>
      </c>
    </row>
    <row r="3902" spans="2:12" x14ac:dyDescent="0.2">
      <c r="B3902" s="112" t="s">
        <v>2</v>
      </c>
      <c r="C3902" s="113">
        <f>_xll.qlCalendarAdvance("TARGET",C3901,B3902,"mf")</f>
        <v>63837</v>
      </c>
      <c r="D3902" s="120">
        <f>_xll.xlShmInterpRateFwd($D$3&amp;T(CalculationTrigger),C3902,,5,C3903)</f>
        <v>1.1936365742935259E-2</v>
      </c>
      <c r="E3902" s="120">
        <f>_xll.xlShmInterpRateFwd($E$3&amp;T(CalculationTrigger),C3902,,5,C3903)</f>
        <v>1.1878748236006979E-2</v>
      </c>
      <c r="F3902" s="121">
        <f>_xll.xlShmInterpRateFwd($F$3&amp;T(CalculationTrigger),C3902,,5,C3903)</f>
        <v>1.1565594016782109E-2</v>
      </c>
      <c r="G3902" s="148">
        <f>_xll.xlShmInterpDisc($G$3&amp;T(CalculationTrigger),C3902)</f>
        <v>0.46314292135516</v>
      </c>
      <c r="H3902" s="149">
        <f>_xll.xlShmInterpDisc($H$3&amp;T(CalculationTrigger),C3902)</f>
        <v>0.46481865376634107</v>
      </c>
      <c r="I3902" s="150">
        <f>_xll.xlShmInterpDisc($I$3&amp;T(CalculationTrigger),C3902)</f>
        <v>0.47395794091617827</v>
      </c>
      <c r="J3902" s="157">
        <f t="shared" si="180"/>
        <v>6.2746950993371818E-5</v>
      </c>
      <c r="K3902" s="158">
        <f t="shared" si="181"/>
        <v>0</v>
      </c>
      <c r="L3902" s="159">
        <f t="shared" si="182"/>
        <v>-3.3828385363835888E-4</v>
      </c>
    </row>
    <row r="3903" spans="2:12" x14ac:dyDescent="0.2">
      <c r="B3903" s="112" t="s">
        <v>2</v>
      </c>
      <c r="C3903" s="113">
        <f>_xll.qlCalendarAdvance("TARGET",C3902,B3903,"mf")</f>
        <v>63844</v>
      </c>
      <c r="D3903" s="120">
        <f>_xll.xlShmInterpRateFwd($D$3&amp;T(CalculationTrigger),C3903,,5,C3904)</f>
        <v>1.1936239757375851E-2</v>
      </c>
      <c r="E3903" s="120">
        <f>_xll.xlShmInterpRateFwd($E$3&amp;T(CalculationTrigger),C3903,,5,C3904)</f>
        <v>1.1878630858652843E-2</v>
      </c>
      <c r="F3903" s="121">
        <f>_xll.xlShmInterpRateFwd($F$3&amp;T(CalculationTrigger),C3903,,5,C3904)</f>
        <v>1.1565518821647641E-2</v>
      </c>
      <c r="G3903" s="148">
        <f>_xll.xlShmInterpDisc($G$3&amp;T(CalculationTrigger),C3903)</f>
        <v>0.46303692451520251</v>
      </c>
      <c r="H3903" s="149">
        <f>_xll.xlShmInterpDisc($H$3&amp;T(CalculationTrigger),C3903)</f>
        <v>0.46471278679819039</v>
      </c>
      <c r="I3903" s="150">
        <f>_xll.xlShmInterpDisc($I$3&amp;T(CalculationTrigger),C3903)</f>
        <v>0.47385283755508228</v>
      </c>
      <c r="J3903" s="157">
        <f t="shared" si="180"/>
        <v>6.2745238098824372E-5</v>
      </c>
      <c r="K3903" s="158">
        <f t="shared" si="181"/>
        <v>0</v>
      </c>
      <c r="L3903" s="159">
        <f t="shared" si="182"/>
        <v>-3.3827546002735683E-4</v>
      </c>
    </row>
    <row r="3904" spans="2:12" x14ac:dyDescent="0.2">
      <c r="B3904" s="112" t="s">
        <v>2</v>
      </c>
      <c r="C3904" s="113">
        <f>_xll.qlCalendarAdvance("TARGET",C3903,B3904,"mf")</f>
        <v>63851</v>
      </c>
      <c r="D3904" s="120">
        <f>_xll.xlShmInterpRateFwd($D$3&amp;T(CalculationTrigger),C3904,,5,C3905)</f>
        <v>1.1936108136868951E-2</v>
      </c>
      <c r="E3904" s="120">
        <f>_xll.xlShmInterpRateFwd($E$3&amp;T(CalculationTrigger),C3904,,5,C3905)</f>
        <v>1.18785078112893E-2</v>
      </c>
      <c r="F3904" s="121">
        <f>_xll.xlShmInterpRateFwd($F$3&amp;T(CalculationTrigger),C3904,,5,C3905)</f>
        <v>1.1565437784572931E-2</v>
      </c>
      <c r="G3904" s="148">
        <f>_xll.xlShmInterpDisc($G$3&amp;T(CalculationTrigger),C3904)</f>
        <v>0.46293095305238824</v>
      </c>
      <c r="H3904" s="149">
        <f>_xll.xlShmInterpDisc($H$3&amp;T(CalculationTrigger),C3904)</f>
        <v>0.46460694498789684</v>
      </c>
      <c r="I3904" s="150">
        <f>_xll.xlShmInterpDisc($I$3&amp;T(CalculationTrigger),C3904)</f>
        <v>0.4737477581844029</v>
      </c>
      <c r="J3904" s="157">
        <f t="shared" si="180"/>
        <v>6.2743523479392136E-5</v>
      </c>
      <c r="K3904" s="158">
        <f t="shared" si="181"/>
        <v>0</v>
      </c>
      <c r="L3904" s="159">
        <f t="shared" si="182"/>
        <v>-3.3826705796396469E-4</v>
      </c>
    </row>
    <row r="3905" spans="2:12" x14ac:dyDescent="0.2">
      <c r="B3905" s="112" t="s">
        <v>2</v>
      </c>
      <c r="C3905" s="113">
        <f>_xll.qlCalendarAdvance("TARGET",C3904,B3905,"mf")</f>
        <v>63858</v>
      </c>
      <c r="D3905" s="120">
        <f>_xll.xlShmInterpRateFwd($D$3&amp;T(CalculationTrigger),C3905,,5,C3906)</f>
        <v>1.193597087283718E-2</v>
      </c>
      <c r="E3905" s="120">
        <f>_xll.xlShmInterpRateFwd($E$3&amp;T(CalculationTrigger),C3905,,5,C3906)</f>
        <v>1.1878379085257901E-2</v>
      </c>
      <c r="F3905" s="121">
        <f>_xll.xlShmInterpRateFwd($F$3&amp;T(CalculationTrigger),C3905,,5,C3906)</f>
        <v>1.1565350896621619E-2</v>
      </c>
      <c r="G3905" s="148">
        <f>_xll.xlShmInterpDisc($G$3&amp;T(CalculationTrigger),C3905)</f>
        <v>0.4628250070104023</v>
      </c>
      <c r="H3905" s="149">
        <f>_xll.xlShmInterpDisc($H$3&amp;T(CalculationTrigger),C3905)</f>
        <v>0.46450112837975249</v>
      </c>
      <c r="I3905" s="150">
        <f>_xll.xlShmInterpDisc($I$3&amp;T(CalculationTrigger),C3905)</f>
        <v>0.47364270285157106</v>
      </c>
      <c r="J3905" s="157">
        <f t="shared" si="180"/>
        <v>6.2741807148470756E-5</v>
      </c>
      <c r="K3905" s="158">
        <f t="shared" si="181"/>
        <v>0</v>
      </c>
      <c r="L3905" s="159">
        <f t="shared" si="182"/>
        <v>-3.3825864751385479E-4</v>
      </c>
    </row>
    <row r="3906" spans="2:12" x14ac:dyDescent="0.2">
      <c r="B3906" s="112" t="s">
        <v>2</v>
      </c>
      <c r="C3906" s="113">
        <f>_xll.qlCalendarAdvance("TARGET",C3905,B3906,"mf")</f>
        <v>63865</v>
      </c>
      <c r="D3906" s="120">
        <f>_xll.xlShmInterpRateFwd($D$3&amp;T(CalculationTrigger),C3906,,5,C3907)</f>
        <v>1.1935827956685791E-2</v>
      </c>
      <c r="E3906" s="120">
        <f>_xll.xlShmInterpRateFwd($E$3&amp;T(CalculationTrigger),C3906,,5,C3907)</f>
        <v>1.1878244671900205E-2</v>
      </c>
      <c r="F3906" s="121">
        <f>_xll.xlShmInterpRateFwd($F$3&amp;T(CalculationTrigger),C3906,,5,C3907)</f>
        <v>1.1565258148903674E-2</v>
      </c>
      <c r="G3906" s="148">
        <f>_xll.xlShmInterpDisc($G$3&amp;T(CalculationTrigger),C3906)</f>
        <v>0.46271908643296178</v>
      </c>
      <c r="H3906" s="149">
        <f>_xll.xlShmInterpDisc($H$3&amp;T(CalculationTrigger),C3906)</f>
        <v>0.46439533701808211</v>
      </c>
      <c r="I3906" s="150">
        <f>_xll.xlShmInterpDisc($I$3&amp;T(CalculationTrigger),C3906)</f>
        <v>0.47353767160405302</v>
      </c>
      <c r="J3906" s="157">
        <f t="shared" si="180"/>
        <v>6.2740089119461199E-5</v>
      </c>
      <c r="K3906" s="158">
        <f t="shared" si="181"/>
        <v>0</v>
      </c>
      <c r="L3906" s="159">
        <f t="shared" si="182"/>
        <v>-3.3825022874269374E-4</v>
      </c>
    </row>
    <row r="3907" spans="2:12" x14ac:dyDescent="0.2">
      <c r="B3907" s="112" t="s">
        <v>2</v>
      </c>
      <c r="C3907" s="113">
        <f>_xll.qlCalendarAdvance("TARGET",C3906,B3907,"mf")</f>
        <v>63872</v>
      </c>
      <c r="D3907" s="120">
        <f>_xll.xlShmInterpRateFwd($D$3&amp;T(CalculationTrigger),C3907,,5,C3908)</f>
        <v>1.1935679379762115E-2</v>
      </c>
      <c r="E3907" s="120">
        <f>_xll.xlShmInterpRateFwd($E$3&amp;T(CalculationTrigger),C3907,,5,C3908)</f>
        <v>1.1878104562534608E-2</v>
      </c>
      <c r="F3907" s="121">
        <f>_xll.xlShmInterpRateFwd($F$3&amp;T(CalculationTrigger),C3907,,5,C3908)</f>
        <v>1.1565159532442195E-2</v>
      </c>
      <c r="G3907" s="148">
        <f>_xll.xlShmInterpDisc($G$3&amp;T(CalculationTrigger),C3907)</f>
        <v>0.46261319136381579</v>
      </c>
      <c r="H3907" s="149">
        <f>_xll.xlShmInterpDisc($H$3&amp;T(CalculationTrigger),C3907)</f>
        <v>0.46428957094724305</v>
      </c>
      <c r="I3907" s="150">
        <f>_xll.xlShmInterpDisc($I$3&amp;T(CalculationTrigger),C3907)</f>
        <v>0.47343266448935001</v>
      </c>
      <c r="J3907" s="157">
        <f t="shared" si="180"/>
        <v>6.2738369405766076E-5</v>
      </c>
      <c r="K3907" s="158">
        <f t="shared" si="181"/>
        <v>0</v>
      </c>
      <c r="L3907" s="159">
        <f t="shared" si="182"/>
        <v>-3.3824180171614625E-4</v>
      </c>
    </row>
    <row r="3908" spans="2:12" x14ac:dyDescent="0.2">
      <c r="B3908" s="112" t="s">
        <v>2</v>
      </c>
      <c r="C3908" s="113">
        <f>_xll.qlCalendarAdvance("TARGET",C3907,B3908,"mf")</f>
        <v>63879</v>
      </c>
      <c r="D3908" s="120">
        <f>_xll.xlShmInterpRateFwd($D$3&amp;T(CalculationTrigger),C3908,,5,C3909)</f>
        <v>1.1935525133494584E-2</v>
      </c>
      <c r="E3908" s="120">
        <f>_xll.xlShmInterpRateFwd($E$3&amp;T(CalculationTrigger),C3908,,5,C3909)</f>
        <v>1.187795874852004E-2</v>
      </c>
      <c r="F3908" s="121">
        <f>_xll.xlShmInterpRateFwd($F$3&amp;T(CalculationTrigger),C3908,,5,C3909)</f>
        <v>1.156505503834716E-2</v>
      </c>
      <c r="G3908" s="148">
        <f>_xll.xlShmInterpDisc($G$3&amp;T(CalculationTrigger),C3908)</f>
        <v>0.46250732184674598</v>
      </c>
      <c r="H3908" s="149">
        <f>_xll.xlShmInterpDisc($H$3&amp;T(CalculationTrigger),C3908)</f>
        <v>0.4641838302116254</v>
      </c>
      <c r="I3908" s="150">
        <f>_xll.xlShmInterpDisc($I$3&amp;T(CalculationTrigger),C3908)</f>
        <v>0.47332768155499894</v>
      </c>
      <c r="J3908" s="157">
        <f t="shared" si="180"/>
        <v>6.2736648020783644E-5</v>
      </c>
      <c r="K3908" s="158">
        <f t="shared" si="181"/>
        <v>0</v>
      </c>
      <c r="L3908" s="159">
        <f t="shared" si="182"/>
        <v>-3.3823336649988265E-4</v>
      </c>
    </row>
    <row r="3909" spans="2:12" x14ac:dyDescent="0.2">
      <c r="B3909" s="112" t="s">
        <v>2</v>
      </c>
      <c r="C3909" s="113">
        <f>_xll.qlCalendarAdvance("TARGET",C3908,B3909,"mf")</f>
        <v>63886</v>
      </c>
      <c r="D3909" s="120">
        <f>_xll.xlShmInterpRateFwd($D$3&amp;T(CalculationTrigger),C3909,,5,C3910)</f>
        <v>1.1935365209247912E-2</v>
      </c>
      <c r="E3909" s="120">
        <f>_xll.xlShmInterpRateFwd($E$3&amp;T(CalculationTrigger),C3909,,5,C3910)</f>
        <v>1.1877807221163323E-2</v>
      </c>
      <c r="F3909" s="121">
        <f>_xll.xlShmInterpRateFwd($F$3&amp;T(CalculationTrigger),C3909,,5,C3910)</f>
        <v>1.1564944657693805E-2</v>
      </c>
      <c r="G3909" s="148">
        <f>_xll.xlShmInterpDisc($G$3&amp;T(CalculationTrigger),C3909)</f>
        <v>0.46240147792556563</v>
      </c>
      <c r="H3909" s="149">
        <f>_xll.xlShmInterpDisc($H$3&amp;T(CalculationTrigger),C3909)</f>
        <v>0.46407811485565165</v>
      </c>
      <c r="I3909" s="150">
        <f>_xll.xlShmInterpDisc($I$3&amp;T(CalculationTrigger),C3909)</f>
        <v>0.47322272284857159</v>
      </c>
      <c r="J3909" s="157">
        <f t="shared" ref="J3909:J3972" si="183">-365*LN(G3909/$H3909)/($C3909-$C$4)</f>
        <v>6.273492497791963E-5</v>
      </c>
      <c r="K3909" s="158">
        <f t="shared" ref="K3909:K3972" si="184">-365*LN(H3909/$H3909)/($C3909-$C$4)</f>
        <v>0</v>
      </c>
      <c r="L3909" s="159">
        <f t="shared" ref="L3909:L3972" si="185">-365*LN(I3909/$H3909)/($C3909-$C$4)</f>
        <v>-3.3822492315957524E-4</v>
      </c>
    </row>
    <row r="3910" spans="2:12" x14ac:dyDescent="0.2">
      <c r="B3910" s="112" t="s">
        <v>2</v>
      </c>
      <c r="C3910" s="113">
        <f>_xll.qlCalendarAdvance("TARGET",C3909,B3910,"mf")</f>
        <v>63893</v>
      </c>
      <c r="D3910" s="120">
        <f>_xll.xlShmInterpRateFwd($D$3&amp;T(CalculationTrigger),C3910,,5,C3911)</f>
        <v>1.1935199598450533E-2</v>
      </c>
      <c r="E3910" s="120">
        <f>_xll.xlShmInterpRateFwd($E$3&amp;T(CalculationTrigger),C3910,,5,C3911)</f>
        <v>1.1877649971846571E-2</v>
      </c>
      <c r="F3910" s="121">
        <f>_xll.xlShmInterpRateFwd($F$3&amp;T(CalculationTrigger),C3910,,5,C3911)</f>
        <v>1.1564828381534198E-2</v>
      </c>
      <c r="G3910" s="148">
        <f>_xll.xlShmInterpDisc($G$3&amp;T(CalculationTrigger),C3910)</f>
        <v>0.46229565964412039</v>
      </c>
      <c r="H3910" s="149">
        <f>_xll.xlShmInterpDisc($H$3&amp;T(CalculationTrigger),C3910)</f>
        <v>0.46397242492377694</v>
      </c>
      <c r="I3910" s="150">
        <f>_xll.xlShmInterpDisc($I$3&amp;T(CalculationTrigger),C3910)</f>
        <v>0.47311778841767477</v>
      </c>
      <c r="J3910" s="157">
        <f t="shared" si="183"/>
        <v>6.2733200290569582E-5</v>
      </c>
      <c r="K3910" s="158">
        <f t="shared" si="184"/>
        <v>0</v>
      </c>
      <c r="L3910" s="159">
        <f t="shared" si="185"/>
        <v>-3.3821647176088282E-4</v>
      </c>
    </row>
    <row r="3911" spans="2:12" x14ac:dyDescent="0.2">
      <c r="B3911" s="112" t="s">
        <v>2</v>
      </c>
      <c r="C3911" s="113">
        <f>_xll.qlCalendarAdvance("TARGET",C3910,B3911,"mf")</f>
        <v>63900</v>
      </c>
      <c r="D3911" s="120">
        <f>_xll.xlShmInterpRateFwd($D$3&amp;T(CalculationTrigger),C3911,,5,C3912)</f>
        <v>1.1935028292444007E-2</v>
      </c>
      <c r="E3911" s="120">
        <f>_xll.xlShmInterpRateFwd($E$3&amp;T(CalculationTrigger),C3911,,5,C3912)</f>
        <v>1.1877486991870814E-2</v>
      </c>
      <c r="F3911" s="121">
        <f>_xll.xlShmInterpRateFwd($F$3&amp;T(CalculationTrigger),C3911,,5,C3912)</f>
        <v>1.1564706200966748E-2</v>
      </c>
      <c r="G3911" s="148">
        <f>_xll.xlShmInterpDisc($G$3&amp;T(CalculationTrigger),C3911)</f>
        <v>0.46218986704628739</v>
      </c>
      <c r="H3911" s="149">
        <f>_xll.xlShmInterpDisc($H$3&amp;T(CalculationTrigger),C3911)</f>
        <v>0.46386676046048853</v>
      </c>
      <c r="I3911" s="150">
        <f>_xll.xlShmInterpDisc($I$3&amp;T(CalculationTrigger),C3911)</f>
        <v>0.47301287830995048</v>
      </c>
      <c r="J3911" s="157">
        <f t="shared" si="183"/>
        <v>6.2731473972138426E-5</v>
      </c>
      <c r="K3911" s="158">
        <f t="shared" si="184"/>
        <v>0</v>
      </c>
      <c r="L3911" s="159">
        <f t="shared" si="185"/>
        <v>-3.3820801236948152E-4</v>
      </c>
    </row>
    <row r="3912" spans="2:12" x14ac:dyDescent="0.2">
      <c r="B3912" s="112" t="s">
        <v>2</v>
      </c>
      <c r="C3912" s="113">
        <f>_xll.qlCalendarAdvance("TARGET",C3911,B3912,"mf")</f>
        <v>63907</v>
      </c>
      <c r="D3912" s="120">
        <f>_xll.xlShmInterpRateFwd($D$3&amp;T(CalculationTrigger),C3912,,5,C3913)</f>
        <v>1.1935033458775174E-2</v>
      </c>
      <c r="E3912" s="120">
        <f>_xll.xlShmInterpRateFwd($E$3&amp;T(CalculationTrigger),C3912,,5,C3913)</f>
        <v>1.187749916258455E-2</v>
      </c>
      <c r="F3912" s="121">
        <f>_xll.xlShmInterpRateFwd($F$3&amp;T(CalculationTrigger),C3912,,5,C3913)</f>
        <v>1.156475184827779E-2</v>
      </c>
      <c r="G3912" s="148">
        <f>_xll.xlShmInterpDisc($G$3&amp;T(CalculationTrigger),C3912)</f>
        <v>0.46208410017597612</v>
      </c>
      <c r="H3912" s="149">
        <f>_xll.xlShmInterpDisc($H$3&amp;T(CalculationTrigger),C3912)</f>
        <v>0.4637611215103063</v>
      </c>
      <c r="I3912" s="150">
        <f>_xll.xlShmInterpDisc($I$3&amp;T(CalculationTrigger),C3912)</f>
        <v>0.47290799257307548</v>
      </c>
      <c r="J3912" s="157">
        <f t="shared" si="183"/>
        <v>6.2729746036024883E-5</v>
      </c>
      <c r="K3912" s="158">
        <f t="shared" si="184"/>
        <v>0</v>
      </c>
      <c r="L3912" s="159">
        <f t="shared" si="185"/>
        <v>-3.3819954505103384E-4</v>
      </c>
    </row>
    <row r="3913" spans="2:12" x14ac:dyDescent="0.2">
      <c r="B3913" s="112" t="s">
        <v>2</v>
      </c>
      <c r="C3913" s="113">
        <f>_xll.qlCalendarAdvance("TARGET",C3912,B3913,"mf")</f>
        <v>63915</v>
      </c>
      <c r="D3913" s="120">
        <f>_xll.xlShmInterpRateFwd($D$3&amp;T(CalculationTrigger),C3913,,5,C3914)</f>
        <v>1.1934641990470677E-2</v>
      </c>
      <c r="E3913" s="120">
        <f>_xll.xlShmInterpRateFwd($E$3&amp;T(CalculationTrigger),C3913,,5,C3914)</f>
        <v>1.1877118411716325E-2</v>
      </c>
      <c r="F3913" s="121">
        <f>_xll.xlShmInterpRateFwd($F$3&amp;T(CalculationTrigger),C3913,,5,C3914)</f>
        <v>1.1564424461722794E-2</v>
      </c>
      <c r="G3913" s="148">
        <f>_xll.xlShmInterpDisc($G$3&amp;T(CalculationTrigger),C3913)</f>
        <v>0.46196325531221993</v>
      </c>
      <c r="H3913" s="149">
        <f>_xll.xlShmInterpDisc($H$3&amp;T(CalculationTrigger),C3913)</f>
        <v>0.4636404225792175</v>
      </c>
      <c r="I3913" s="150">
        <f>_xll.xlShmInterpDisc($I$3&amp;T(CalculationTrigger),C3913)</f>
        <v>0.47278815306256644</v>
      </c>
      <c r="J3913" s="157">
        <f t="shared" si="183"/>
        <v>6.272776928825129E-5</v>
      </c>
      <c r="K3913" s="158">
        <f t="shared" si="184"/>
        <v>0</v>
      </c>
      <c r="L3913" s="159">
        <f t="shared" si="185"/>
        <v>-3.3818985849331639E-4</v>
      </c>
    </row>
    <row r="3914" spans="2:12" x14ac:dyDescent="0.2">
      <c r="B3914" s="112" t="s">
        <v>2</v>
      </c>
      <c r="C3914" s="113">
        <f>_xll.qlCalendarAdvance("TARGET",C3913,B3914,"mf")</f>
        <v>63922</v>
      </c>
      <c r="D3914" s="120">
        <f>_xll.xlShmInterpRateFwd($D$3&amp;T(CalculationTrigger),C3914,,5,C3915)</f>
        <v>1.1934452729282001E-2</v>
      </c>
      <c r="E3914" s="120">
        <f>_xll.xlShmInterpRateFwd($E$3&amp;T(CalculationTrigger),C3914,,5,C3915)</f>
        <v>1.1876937364749186E-2</v>
      </c>
      <c r="F3914" s="121">
        <f>_xll.xlShmInterpRateFwd($F$3&amp;T(CalculationTrigger),C3914,,5,C3915)</f>
        <v>1.156428366632695E-2</v>
      </c>
      <c r="G3914" s="148">
        <f>_xll.xlShmInterpDisc($G$3&amp;T(CalculationTrigger),C3914)</f>
        <v>0.46185754372031773</v>
      </c>
      <c r="H3914" s="149">
        <f>_xll.xlShmInterpDisc($H$3&amp;T(CalculationTrigger),C3914)</f>
        <v>0.46353483845004056</v>
      </c>
      <c r="I3914" s="150">
        <f>_xll.xlShmInterpDisc($I$3&amp;T(CalculationTrigger),C3914)</f>
        <v>0.47268331970964672</v>
      </c>
      <c r="J3914" s="157">
        <f t="shared" si="183"/>
        <v>6.2726037930801534E-5</v>
      </c>
      <c r="K3914" s="158">
        <f t="shared" si="184"/>
        <v>0</v>
      </c>
      <c r="L3914" s="159">
        <f t="shared" si="185"/>
        <v>-3.38181374409473E-4</v>
      </c>
    </row>
    <row r="3915" spans="2:12" x14ac:dyDescent="0.2">
      <c r="B3915" s="112" t="s">
        <v>2</v>
      </c>
      <c r="C3915" s="113">
        <f>_xll.qlCalendarAdvance("TARGET",C3914,B3915,"mf")</f>
        <v>63929</v>
      </c>
      <c r="D3915" s="120">
        <f>_xll.xlShmInterpRateFwd($D$3&amp;T(CalculationTrigger),C3915,,5,C3916)</f>
        <v>1.1934257737231146E-2</v>
      </c>
      <c r="E3915" s="120">
        <f>_xll.xlShmInterpRateFwd($E$3&amp;T(CalculationTrigger),C3915,,5,C3916)</f>
        <v>1.1876750551232615E-2</v>
      </c>
      <c r="F3915" s="121">
        <f>_xll.xlShmInterpRateFwd($F$3&amp;T(CalculationTrigger),C3915,,5,C3916)</f>
        <v>1.1564136929503805E-2</v>
      </c>
      <c r="G3915" s="148">
        <f>_xll.xlShmInterpDisc($G$3&amp;T(CalculationTrigger),C3915)</f>
        <v>0.46175185799414453</v>
      </c>
      <c r="H3915" s="149">
        <f>_xll.xlShmInterpDisc($H$3&amp;T(CalculationTrigger),C3915)</f>
        <v>0.46342927997409894</v>
      </c>
      <c r="I3915" s="150">
        <f>_xll.xlShmInterpDisc($I$3&amp;T(CalculationTrigger),C3915)</f>
        <v>0.47257851087764452</v>
      </c>
      <c r="J3915" s="157">
        <f t="shared" si="183"/>
        <v>6.2724304997788667E-5</v>
      </c>
      <c r="K3915" s="158">
        <f t="shared" si="184"/>
        <v>0</v>
      </c>
      <c r="L3915" s="159">
        <f t="shared" si="185"/>
        <v>-3.3817288260496662E-4</v>
      </c>
    </row>
    <row r="3916" spans="2:12" x14ac:dyDescent="0.2">
      <c r="B3916" s="112" t="s">
        <v>2</v>
      </c>
      <c r="C3916" s="113">
        <f>_xll.qlCalendarAdvance("TARGET",C3915,B3916,"mf")</f>
        <v>63936</v>
      </c>
      <c r="D3916" s="120">
        <f>_xll.xlShmInterpRateFwd($D$3&amp;T(CalculationTrigger),C3916,,5,C3917)</f>
        <v>1.1934057005729193E-2</v>
      </c>
      <c r="E3916" s="120">
        <f>_xll.xlShmInterpRateFwd($E$3&amp;T(CalculationTrigger),C3916,,5,C3917)</f>
        <v>1.1876557962525581E-2</v>
      </c>
      <c r="F3916" s="121">
        <f>_xll.xlShmInterpRateFwd($F$3&amp;T(CalculationTrigger),C3916,,5,C3917)</f>
        <v>1.1563984242380743E-2</v>
      </c>
      <c r="G3916" s="148">
        <f>_xll.xlShmInterpDisc($G$3&amp;T(CalculationTrigger),C3916)</f>
        <v>0.46164619817774105</v>
      </c>
      <c r="H3916" s="149">
        <f>_xll.xlShmInterpDisc($H$3&amp;T(CalculationTrigger),C3916)</f>
        <v>0.46332374719604585</v>
      </c>
      <c r="I3916" s="150">
        <f>_xll.xlShmInterpDisc($I$3&amp;T(CalculationTrigger),C3916)</f>
        <v>0.47247372661438114</v>
      </c>
      <c r="J3916" s="157">
        <f t="shared" si="183"/>
        <v>6.272257050261119E-5</v>
      </c>
      <c r="K3916" s="158">
        <f t="shared" si="184"/>
        <v>0</v>
      </c>
      <c r="L3916" s="159">
        <f t="shared" si="185"/>
        <v>-3.3816438314546979E-4</v>
      </c>
    </row>
    <row r="3917" spans="2:12" x14ac:dyDescent="0.2">
      <c r="B3917" s="112" t="s">
        <v>2</v>
      </c>
      <c r="C3917" s="113">
        <f>_xll.qlCalendarAdvance("TARGET",C3916,B3917,"mf")</f>
        <v>63943</v>
      </c>
      <c r="D3917" s="120">
        <f>_xll.xlShmInterpRateFwd($D$3&amp;T(CalculationTrigger),C3917,,5,C3918)</f>
        <v>1.1933850526164063E-2</v>
      </c>
      <c r="E3917" s="120">
        <f>_xll.xlShmInterpRateFwd($E$3&amp;T(CalculationTrigger),C3917,,5,C3918)</f>
        <v>1.1876359589969684E-2</v>
      </c>
      <c r="F3917" s="121">
        <f>_xll.xlShmInterpRateFwd($F$3&amp;T(CalculationTrigger),C3917,,5,C3918)</f>
        <v>1.1563825596009866E-2</v>
      </c>
      <c r="G3917" s="148">
        <f>_xll.xlShmInterpDisc($G$3&amp;T(CalculationTrigger),C3917)</f>
        <v>0.46154056431517954</v>
      </c>
      <c r="H3917" s="149">
        <f>_xll.xlShmInterpDisc($H$3&amp;T(CalculationTrigger),C3917)</f>
        <v>0.46321824016056651</v>
      </c>
      <c r="I3917" s="150">
        <f>_xll.xlShmInterpDisc($I$3&amp;T(CalculationTrigger),C3917)</f>
        <v>0.47236896696771202</v>
      </c>
      <c r="J3917" s="157">
        <f t="shared" si="183"/>
        <v>6.2720834458671103E-5</v>
      </c>
      <c r="K3917" s="158">
        <f t="shared" si="184"/>
        <v>0</v>
      </c>
      <c r="L3917" s="159">
        <f t="shared" si="185"/>
        <v>-3.3815587609664546E-4</v>
      </c>
    </row>
    <row r="3918" spans="2:12" x14ac:dyDescent="0.2">
      <c r="B3918" s="112" t="s">
        <v>2</v>
      </c>
      <c r="C3918" s="113">
        <f>_xll.qlCalendarAdvance("TARGET",C3917,B3918,"mf")</f>
        <v>63950</v>
      </c>
      <c r="D3918" s="120">
        <f>_xll.xlShmInterpRateFwd($D$3&amp;T(CalculationTrigger),C3918,,5,C3919)</f>
        <v>1.1933638289912096E-2</v>
      </c>
      <c r="E3918" s="120">
        <f>_xll.xlShmInterpRateFwd($E$3&amp;T(CalculationTrigger),C3918,,5,C3919)</f>
        <v>1.187615542488336E-2</v>
      </c>
      <c r="F3918" s="121">
        <f>_xll.xlShmInterpRateFwd($F$3&amp;T(CalculationTrigger),C3918,,5,C3919)</f>
        <v>1.1563660981460654E-2</v>
      </c>
      <c r="G3918" s="148">
        <f>_xll.xlShmInterpDisc($G$3&amp;T(CalculationTrigger),C3918)</f>
        <v>0.46143495645056365</v>
      </c>
      <c r="H3918" s="149">
        <f>_xll.xlShmInterpDisc($H$3&amp;T(CalculationTrigger),C3918)</f>
        <v>0.46311275891237796</v>
      </c>
      <c r="I3918" s="150">
        <f>_xll.xlShmInterpDisc($I$3&amp;T(CalculationTrigger),C3918)</f>
        <v>0.47226423198552736</v>
      </c>
      <c r="J3918" s="157">
        <f t="shared" si="183"/>
        <v>6.2719096879369998E-5</v>
      </c>
      <c r="K3918" s="158">
        <f t="shared" si="184"/>
        <v>0</v>
      </c>
      <c r="L3918" s="159">
        <f t="shared" si="185"/>
        <v>-3.3814736152416603E-4</v>
      </c>
    </row>
    <row r="3919" spans="2:12" x14ac:dyDescent="0.2">
      <c r="B3919" s="112" t="s">
        <v>2</v>
      </c>
      <c r="C3919" s="113">
        <f>_xll.qlCalendarAdvance("TARGET",C3918,B3919,"mf")</f>
        <v>63957</v>
      </c>
      <c r="D3919" s="120">
        <f>_xll.xlShmInterpRateFwd($D$3&amp;T(CalculationTrigger),C3919,,5,C3920)</f>
        <v>1.1933420288384384E-2</v>
      </c>
      <c r="E3919" s="120">
        <f>_xll.xlShmInterpRateFwd($E$3&amp;T(CalculationTrigger),C3919,,5,C3920)</f>
        <v>1.1875945458608221E-2</v>
      </c>
      <c r="F3919" s="121">
        <f>_xll.xlShmInterpRateFwd($F$3&amp;T(CalculationTrigger),C3919,,5,C3920)</f>
        <v>1.1563490389825758E-2</v>
      </c>
      <c r="G3919" s="148">
        <f>_xll.xlShmInterpDisc($G$3&amp;T(CalculationTrigger),C3919)</f>
        <v>0.4613293746280287</v>
      </c>
      <c r="H3919" s="149">
        <f>_xll.xlShmInterpDisc($H$3&amp;T(CalculationTrigger),C3919)</f>
        <v>0.46300730349622937</v>
      </c>
      <c r="I3919" s="150">
        <f>_xll.xlShmInterpDisc($I$3&amp;T(CalculationTrigger),C3919)</f>
        <v>0.47215952171575193</v>
      </c>
      <c r="J3919" s="157">
        <f t="shared" si="183"/>
        <v>6.2717357778107165E-5</v>
      </c>
      <c r="K3919" s="158">
        <f t="shared" si="184"/>
        <v>0</v>
      </c>
      <c r="L3919" s="159">
        <f t="shared" si="185"/>
        <v>-3.3813883949369828E-4</v>
      </c>
    </row>
    <row r="3920" spans="2:12" x14ac:dyDescent="0.2">
      <c r="B3920" s="112" t="s">
        <v>2</v>
      </c>
      <c r="C3920" s="113">
        <f>_xll.qlCalendarAdvance("TARGET",C3919,B3920,"mf")</f>
        <v>63964</v>
      </c>
      <c r="D3920" s="120">
        <f>_xll.xlShmInterpRateFwd($D$3&amp;T(CalculationTrigger),C3920,,5,C3921)</f>
        <v>1.1933196512957276E-2</v>
      </c>
      <c r="E3920" s="120">
        <f>_xll.xlShmInterpRateFwd($E$3&amp;T(CalculationTrigger),C3920,,5,C3921)</f>
        <v>1.1875729682497458E-2</v>
      </c>
      <c r="F3920" s="121">
        <f>_xll.xlShmInterpRateFwd($F$3&amp;T(CalculationTrigger),C3920,,5,C3921)</f>
        <v>1.1563313812168874E-2</v>
      </c>
      <c r="G3920" s="148">
        <f>_xll.xlShmInterpDisc($G$3&amp;T(CalculationTrigger),C3920)</f>
        <v>0.46122381889174119</v>
      </c>
      <c r="H3920" s="149">
        <f>_xll.xlShmInterpDisc($H$3&amp;T(CalculationTrigger),C3920)</f>
        <v>0.46290187395690169</v>
      </c>
      <c r="I3920" s="150">
        <f>_xll.xlShmInterpDisc($I$3&amp;T(CalculationTrigger),C3920)</f>
        <v>0.47205483620634481</v>
      </c>
      <c r="J3920" s="157">
        <f t="shared" si="183"/>
        <v>6.2715617168283437E-5</v>
      </c>
      <c r="K3920" s="158">
        <f t="shared" si="184"/>
        <v>0</v>
      </c>
      <c r="L3920" s="159">
        <f t="shared" si="185"/>
        <v>-3.3813031007091059E-4</v>
      </c>
    </row>
    <row r="3921" spans="2:12" x14ac:dyDescent="0.2">
      <c r="B3921" s="112" t="s">
        <v>2</v>
      </c>
      <c r="C3921" s="113">
        <f>_xll.qlCalendarAdvance("TARGET",C3920,B3921,"mf")</f>
        <v>63971</v>
      </c>
      <c r="D3921" s="120">
        <f>_xll.xlShmInterpRateFwd($D$3&amp;T(CalculationTrigger),C3921,,5,C3922)</f>
        <v>1.1932966955030289E-2</v>
      </c>
      <c r="E3921" s="120">
        <f>_xll.xlShmInterpRateFwd($E$3&amp;T(CalculationTrigger),C3921,,5,C3922)</f>
        <v>1.1875508087863734E-2</v>
      </c>
      <c r="F3921" s="121">
        <f>_xll.xlShmInterpRateFwd($F$3&amp;T(CalculationTrigger),C3921,,5,C3922)</f>
        <v>1.1563131239571077E-2</v>
      </c>
      <c r="G3921" s="148">
        <f>_xll.xlShmInterpDisc($G$3&amp;T(CalculationTrigger),C3921)</f>
        <v>0.4611182892858991</v>
      </c>
      <c r="H3921" s="149">
        <f>_xll.xlShmInterpDisc($H$3&amp;T(CalculationTrigger),C3921)</f>
        <v>0.46279647033920762</v>
      </c>
      <c r="I3921" s="150">
        <f>_xll.xlShmInterpDisc($I$3&amp;T(CalculationTrigger),C3921)</f>
        <v>0.4719501755052995</v>
      </c>
      <c r="J3921" s="157">
        <f t="shared" si="183"/>
        <v>6.2713875063301206E-5</v>
      </c>
      <c r="K3921" s="158">
        <f t="shared" si="184"/>
        <v>0</v>
      </c>
      <c r="L3921" s="159">
        <f t="shared" si="185"/>
        <v>-3.3812177332146967E-4</v>
      </c>
    </row>
    <row r="3922" spans="2:12" x14ac:dyDescent="0.2">
      <c r="B3922" s="112" t="s">
        <v>2</v>
      </c>
      <c r="C3922" s="113">
        <f>_xll.qlCalendarAdvance("TARGET",C3921,B3922,"mf")</f>
        <v>63978</v>
      </c>
      <c r="D3922" s="120">
        <f>_xll.xlShmInterpRateFwd($D$3&amp;T(CalculationTrigger),C3922,,5,C3923)</f>
        <v>1.1932731605985573E-2</v>
      </c>
      <c r="E3922" s="120">
        <f>_xll.xlShmInterpRateFwd($E$3&amp;T(CalculationTrigger),C3922,,5,C3923)</f>
        <v>1.1875280666066043E-2</v>
      </c>
      <c r="F3922" s="121">
        <f>_xll.xlShmInterpRateFwd($F$3&amp;T(CalculationTrigger),C3922,,5,C3923)</f>
        <v>1.1562942663096078E-2</v>
      </c>
      <c r="G3922" s="148">
        <f>_xll.xlShmInterpDisc($G$3&amp;T(CalculationTrigger),C3922)</f>
        <v>0.46101278585473154</v>
      </c>
      <c r="H3922" s="149">
        <f>_xll.xlShmInterpDisc($H$3&amp;T(CalculationTrigger),C3922)</f>
        <v>0.46269109268799175</v>
      </c>
      <c r="I3922" s="150">
        <f>_xll.xlShmInterpDisc($I$3&amp;T(CalculationTrigger),C3922)</f>
        <v>0.47184553966064385</v>
      </c>
      <c r="J3922" s="157">
        <f t="shared" si="183"/>
        <v>6.2712131476562471E-5</v>
      </c>
      <c r="K3922" s="158">
        <f t="shared" si="184"/>
        <v>0</v>
      </c>
      <c r="L3922" s="159">
        <f t="shared" si="185"/>
        <v>-3.3811322931104381E-4</v>
      </c>
    </row>
    <row r="3923" spans="2:12" x14ac:dyDescent="0.2">
      <c r="B3923" s="112" t="s">
        <v>2</v>
      </c>
      <c r="C3923" s="113">
        <f>_xll.qlCalendarAdvance("TARGET",C3922,B3923,"mf")</f>
        <v>63985</v>
      </c>
      <c r="D3923" s="120">
        <f>_xll.xlShmInterpRateFwd($D$3&amp;T(CalculationTrigger),C3923,,5,C3924)</f>
        <v>1.1932490457216862E-2</v>
      </c>
      <c r="E3923" s="120">
        <f>_xll.xlShmInterpRateFwd($E$3&amp;T(CalculationTrigger),C3923,,5,C3924)</f>
        <v>1.1875047408434427E-2</v>
      </c>
      <c r="F3923" s="121">
        <f>_xll.xlShmInterpRateFwd($F$3&amp;T(CalculationTrigger),C3923,,5,C3924)</f>
        <v>1.156274807383075E-2</v>
      </c>
      <c r="G3923" s="148">
        <f>_xll.xlShmInterpDisc($G$3&amp;T(CalculationTrigger),C3923)</f>
        <v>0.46090730864249901</v>
      </c>
      <c r="H3923" s="149">
        <f>_xll.xlShmInterpDisc($H$3&amp;T(CalculationTrigger),C3923)</f>
        <v>0.46258574104813022</v>
      </c>
      <c r="I3923" s="150">
        <f>_xll.xlShmInterpDisc($I$3&amp;T(CalculationTrigger),C3923)</f>
        <v>0.47174092872043999</v>
      </c>
      <c r="J3923" s="157">
        <f t="shared" si="183"/>
        <v>6.2710386421464991E-5</v>
      </c>
      <c r="K3923" s="158">
        <f t="shared" si="184"/>
        <v>0</v>
      </c>
      <c r="L3923" s="159">
        <f t="shared" si="185"/>
        <v>-3.381046781052996E-4</v>
      </c>
    </row>
    <row r="3924" spans="2:12" x14ac:dyDescent="0.2">
      <c r="B3924" s="112" t="s">
        <v>2</v>
      </c>
      <c r="C3924" s="113">
        <f>_xll.qlCalendarAdvance("TARGET",C3923,B3924,"mf")</f>
        <v>63992</v>
      </c>
      <c r="D3924" s="120">
        <f>_xll.xlShmInterpRateFwd($D$3&amp;T(CalculationTrigger),C3924,,5,C3925)</f>
        <v>1.1932243500112105E-2</v>
      </c>
      <c r="E3924" s="120">
        <f>_xll.xlShmInterpRateFwd($E$3&amp;T(CalculationTrigger),C3924,,5,C3925)</f>
        <v>1.1874808306287347E-2</v>
      </c>
      <c r="F3924" s="121">
        <f>_xll.xlShmInterpRateFwd($F$3&amp;T(CalculationTrigger),C3924,,5,C3925)</f>
        <v>1.1562547462833016E-2</v>
      </c>
      <c r="G3924" s="148">
        <f>_xll.xlShmInterpDisc($G$3&amp;T(CalculationTrigger),C3924)</f>
        <v>0.46080185769349308</v>
      </c>
      <c r="H3924" s="149">
        <f>_xll.xlShmInterpDisc($H$3&amp;T(CalculationTrigger),C3924)</f>
        <v>0.46248041546453078</v>
      </c>
      <c r="I3924" s="150">
        <f>_xll.xlShmInterpDisc($I$3&amp;T(CalculationTrigger),C3924)</f>
        <v>0.47163634273278415</v>
      </c>
      <c r="J3924" s="157">
        <f t="shared" si="183"/>
        <v>6.2708639911410017E-5</v>
      </c>
      <c r="K3924" s="158">
        <f t="shared" si="184"/>
        <v>0</v>
      </c>
      <c r="L3924" s="159">
        <f t="shared" si="185"/>
        <v>-3.3809611976990533E-4</v>
      </c>
    </row>
    <row r="3925" spans="2:12" x14ac:dyDescent="0.2">
      <c r="B3925" s="112" t="s">
        <v>2</v>
      </c>
      <c r="C3925" s="113">
        <f>_xll.qlCalendarAdvance("TARGET",C3924,B3925,"mf")</f>
        <v>63999</v>
      </c>
      <c r="D3925" s="120">
        <f>_xll.xlShmInterpRateFwd($D$3&amp;T(CalculationTrigger),C3925,,5,C3926)</f>
        <v>1.193199072608821E-2</v>
      </c>
      <c r="E3925" s="120">
        <f>_xll.xlShmInterpRateFwd($E$3&amp;T(CalculationTrigger),C3925,,5,C3926)</f>
        <v>1.1874563351001186E-2</v>
      </c>
      <c r="F3925" s="121">
        <f>_xll.xlShmInterpRateFwd($F$3&amp;T(CalculationTrigger),C3925,,5,C3926)</f>
        <v>1.1562340821201346E-2</v>
      </c>
      <c r="G3925" s="148">
        <f>_xll.xlShmInterpDisc($G$3&amp;T(CalculationTrigger),C3925)</f>
        <v>0.46069643305203645</v>
      </c>
      <c r="H3925" s="149">
        <f>_xll.xlShmInterpDisc($H$3&amp;T(CalculationTrigger),C3925)</f>
        <v>0.46237511598213299</v>
      </c>
      <c r="I3925" s="150">
        <f>_xll.xlShmInterpDisc($I$3&amp;T(CalculationTrigger),C3925)</f>
        <v>0.4715317817458069</v>
      </c>
      <c r="J3925" s="157">
        <f t="shared" si="183"/>
        <v>6.2706891959800324E-5</v>
      </c>
      <c r="K3925" s="158">
        <f t="shared" si="184"/>
        <v>0</v>
      </c>
      <c r="L3925" s="159">
        <f t="shared" si="185"/>
        <v>-3.3808755437052728E-4</v>
      </c>
    </row>
    <row r="3926" spans="2:12" x14ac:dyDescent="0.2">
      <c r="B3926" s="112" t="s">
        <v>2</v>
      </c>
      <c r="C3926" s="113">
        <f>_xll.qlCalendarAdvance("TARGET",C3925,B3926,"mf")</f>
        <v>64006</v>
      </c>
      <c r="D3926" s="120">
        <f>_xll.xlShmInterpRateFwd($D$3&amp;T(CalculationTrigger),C3926,,5,C3927)</f>
        <v>1.1931732126498383E-2</v>
      </c>
      <c r="E3926" s="120">
        <f>_xll.xlShmInterpRateFwd($E$3&amp;T(CalculationTrigger),C3926,,5,C3927)</f>
        <v>1.1874312533877045E-2</v>
      </c>
      <c r="F3926" s="121">
        <f>_xll.xlShmInterpRateFwd($F$3&amp;T(CalculationTrigger),C3926,,5,C3927)</f>
        <v>1.156212813998788E-2</v>
      </c>
      <c r="G3926" s="148">
        <f>_xll.xlShmInterpDisc($G$3&amp;T(CalculationTrigger),C3926)</f>
        <v>0.46059103476248264</v>
      </c>
      <c r="H3926" s="149">
        <f>_xll.xlShmInterpDisc($H$3&amp;T(CalculationTrigger),C3926)</f>
        <v>0.46226984264590754</v>
      </c>
      <c r="I3926" s="150">
        <f>_xll.xlShmInterpDisc($I$3&amp;T(CalculationTrigger),C3926)</f>
        <v>0.47142724580767265</v>
      </c>
      <c r="J3926" s="157">
        <f t="shared" si="183"/>
        <v>6.2705142580036377E-5</v>
      </c>
      <c r="K3926" s="158">
        <f t="shared" si="184"/>
        <v>0</v>
      </c>
      <c r="L3926" s="159">
        <f t="shared" si="185"/>
        <v>-3.3807898197283747E-4</v>
      </c>
    </row>
    <row r="3927" spans="2:12" x14ac:dyDescent="0.2">
      <c r="B3927" s="112" t="s">
        <v>2</v>
      </c>
      <c r="C3927" s="113">
        <f>_xll.qlCalendarAdvance("TARGET",C3926,B3927,"mf")</f>
        <v>64013</v>
      </c>
      <c r="D3927" s="120">
        <f>_xll.xlShmInterpRateFwd($D$3&amp;T(CalculationTrigger),C3927,,5,C3928)</f>
        <v>1.1931467692753757E-2</v>
      </c>
      <c r="E3927" s="120">
        <f>_xll.xlShmInterpRateFwd($E$3&amp;T(CalculationTrigger),C3927,,5,C3928)</f>
        <v>1.1874055846279728E-2</v>
      </c>
      <c r="F3927" s="121">
        <f>_xll.xlShmInterpRateFwd($F$3&amp;T(CalculationTrigger),C3927,,5,C3928)</f>
        <v>1.1561909410296887E-2</v>
      </c>
      <c r="G3927" s="148">
        <f>_xll.xlShmInterpDisc($G$3&amp;T(CalculationTrigger),C3927)</f>
        <v>0.46048566286921649</v>
      </c>
      <c r="H3927" s="149">
        <f>_xll.xlShmInterpDisc($H$3&amp;T(CalculationTrigger),C3927)</f>
        <v>0.46216459550085687</v>
      </c>
      <c r="I3927" s="150">
        <f>_xll.xlShmInterpDisc($I$3&amp;T(CalculationTrigger),C3927)</f>
        <v>0.47132273496658</v>
      </c>
      <c r="J3927" s="157">
        <f t="shared" si="183"/>
        <v>6.2703391785520204E-5</v>
      </c>
      <c r="K3927" s="158">
        <f t="shared" si="184"/>
        <v>0</v>
      </c>
      <c r="L3927" s="159">
        <f t="shared" si="185"/>
        <v>-3.3807040264250207E-4</v>
      </c>
    </row>
    <row r="3928" spans="2:12" x14ac:dyDescent="0.2">
      <c r="B3928" s="112" t="s">
        <v>2</v>
      </c>
      <c r="C3928" s="113">
        <f>_xll.qlCalendarAdvance("TARGET",C3927,B3928,"mf")</f>
        <v>64020</v>
      </c>
      <c r="D3928" s="120">
        <f>_xll.xlShmInterpRateFwd($D$3&amp;T(CalculationTrigger),C3928,,5,C3929)</f>
        <v>1.1931197416253874E-2</v>
      </c>
      <c r="E3928" s="120">
        <f>_xll.xlShmInterpRateFwd($E$3&amp;T(CalculationTrigger),C3928,,5,C3929)</f>
        <v>1.187379327953351E-2</v>
      </c>
      <c r="F3928" s="121">
        <f>_xll.xlShmInterpRateFwd($F$3&amp;T(CalculationTrigger),C3928,,5,C3929)</f>
        <v>1.1561684623157348E-2</v>
      </c>
      <c r="G3928" s="148">
        <f>_xll.xlShmInterpDisc($G$3&amp;T(CalculationTrigger),C3928)</f>
        <v>0.46038031741665358</v>
      </c>
      <c r="H3928" s="149">
        <f>_xll.xlShmInterpDisc($H$3&amp;T(CalculationTrigger),C3928)</f>
        <v>0.46205937459201463</v>
      </c>
      <c r="I3928" s="150">
        <f>_xll.xlShmInterpDisc($I$3&amp;T(CalculationTrigger),C3928)</f>
        <v>0.47121824927076128</v>
      </c>
      <c r="J3928" s="157">
        <f t="shared" si="183"/>
        <v>6.2701639589649589E-5</v>
      </c>
      <c r="K3928" s="158">
        <f t="shared" si="184"/>
        <v>0</v>
      </c>
      <c r="L3928" s="159">
        <f t="shared" si="185"/>
        <v>-3.3806181644518529E-4</v>
      </c>
    </row>
    <row r="3929" spans="2:12" x14ac:dyDescent="0.2">
      <c r="B3929" s="112" t="s">
        <v>2</v>
      </c>
      <c r="C3929" s="113">
        <f>_xll.qlCalendarAdvance("TARGET",C3928,B3929,"mf")</f>
        <v>64027</v>
      </c>
      <c r="D3929" s="120">
        <f>_xll.xlShmInterpRateFwd($D$3&amp;T(CalculationTrigger),C3929,,5,C3930)</f>
        <v>1.1930921288357746E-2</v>
      </c>
      <c r="E3929" s="120">
        <f>_xll.xlShmInterpRateFwd($E$3&amp;T(CalculationTrigger),C3929,,5,C3930)</f>
        <v>1.1873524824962661E-2</v>
      </c>
      <c r="F3929" s="121">
        <f>_xll.xlShmInterpRateFwd($F$3&amp;T(CalculationTrigger),C3929,,5,C3930)</f>
        <v>1.1561453769679337E-2</v>
      </c>
      <c r="G3929" s="148">
        <f>_xll.xlShmInterpDisc($G$3&amp;T(CalculationTrigger),C3929)</f>
        <v>0.4602749984492403</v>
      </c>
      <c r="H3929" s="149">
        <f>_xll.xlShmInterpDisc($H$3&amp;T(CalculationTrigger),C3929)</f>
        <v>0.46195417996444588</v>
      </c>
      <c r="I3929" s="150">
        <f>_xll.xlShmInterpDisc($I$3&amp;T(CalculationTrigger),C3929)</f>
        <v>0.47111378876848309</v>
      </c>
      <c r="J3929" s="157">
        <f t="shared" si="183"/>
        <v>6.2699886005827723E-5</v>
      </c>
      <c r="K3929" s="158">
        <f t="shared" si="184"/>
        <v>0</v>
      </c>
      <c r="L3929" s="159">
        <f t="shared" si="185"/>
        <v>-3.3805322344656089E-4</v>
      </c>
    </row>
    <row r="3930" spans="2:12" x14ac:dyDescent="0.2">
      <c r="B3930" s="112" t="s">
        <v>2</v>
      </c>
      <c r="C3930" s="113">
        <f>_xll.qlCalendarAdvance("TARGET",C3929,B3930,"mf")</f>
        <v>64034</v>
      </c>
      <c r="D3930" s="120">
        <f>_xll.xlShmInterpRateFwd($D$3&amp;T(CalculationTrigger),C3930,,5,C3931)</f>
        <v>1.1930639300505473E-2</v>
      </c>
      <c r="E3930" s="120">
        <f>_xll.xlShmInterpRateFwd($E$3&amp;T(CalculationTrigger),C3930,,5,C3931)</f>
        <v>1.1873250473932008E-2</v>
      </c>
      <c r="F3930" s="121">
        <f>_xll.xlShmInterpRateFwd($F$3&amp;T(CalculationTrigger),C3930,,5,C3931)</f>
        <v>1.1561216840943968E-2</v>
      </c>
      <c r="G3930" s="148">
        <f>_xll.xlShmInterpDisc($G$3&amp;T(CalculationTrigger),C3930)</f>
        <v>0.46016970601145407</v>
      </c>
      <c r="H3930" s="149">
        <f>_xll.xlShmInterpDisc($H$3&amp;T(CalculationTrigger),C3930)</f>
        <v>0.46184901166324704</v>
      </c>
      <c r="I3930" s="150">
        <f>_xll.xlShmInterpDisc($I$3&amp;T(CalculationTrigger),C3930)</f>
        <v>0.47100935350804557</v>
      </c>
      <c r="J3930" s="157">
        <f t="shared" si="183"/>
        <v>6.2698131047453571E-5</v>
      </c>
      <c r="K3930" s="158">
        <f t="shared" si="184"/>
        <v>0</v>
      </c>
      <c r="L3930" s="159">
        <f t="shared" si="185"/>
        <v>-3.3804462371229293E-4</v>
      </c>
    </row>
    <row r="3931" spans="2:12" x14ac:dyDescent="0.2">
      <c r="B3931" s="112" t="s">
        <v>2</v>
      </c>
      <c r="C3931" s="113">
        <f>_xll.qlCalendarAdvance("TARGET",C3930,B3931,"mf")</f>
        <v>64041</v>
      </c>
      <c r="D3931" s="120">
        <f>_xll.xlShmInterpRateFwd($D$3&amp;T(CalculationTrigger),C3931,,5,C3932)</f>
        <v>1.1930351444044491E-2</v>
      </c>
      <c r="E3931" s="120">
        <f>_xll.xlShmInterpRateFwd($E$3&amp;T(CalculationTrigger),C3931,,5,C3932)</f>
        <v>1.1872970217777416E-2</v>
      </c>
      <c r="F3931" s="121">
        <f>_xll.xlShmInterpRateFwd($F$3&amp;T(CalculationTrigger),C3931,,5,C3932)</f>
        <v>1.1560973828003406E-2</v>
      </c>
      <c r="G3931" s="148">
        <f>_xll.xlShmInterpDisc($G$3&amp;T(CalculationTrigger),C3931)</f>
        <v>0.46006444014780273</v>
      </c>
      <c r="H3931" s="149">
        <f>_xll.xlShmInterpDisc($H$3&amp;T(CalculationTrigger),C3931)</f>
        <v>0.46174386973354553</v>
      </c>
      <c r="I3931" s="150">
        <f>_xll.xlShmInterpDisc($I$3&amp;T(CalculationTrigger),C3931)</f>
        <v>0.47090494353778256</v>
      </c>
      <c r="J3931" s="157">
        <f t="shared" si="183"/>
        <v>6.2696374727931435E-5</v>
      </c>
      <c r="K3931" s="158">
        <f t="shared" si="184"/>
        <v>0</v>
      </c>
      <c r="L3931" s="159">
        <f t="shared" si="185"/>
        <v>-3.380360173080511E-4</v>
      </c>
    </row>
    <row r="3932" spans="2:12" x14ac:dyDescent="0.2">
      <c r="B3932" s="112" t="s">
        <v>2</v>
      </c>
      <c r="C3932" s="113">
        <f>_xll.qlCalendarAdvance("TARGET",C3931,B3932,"mf")</f>
        <v>64048</v>
      </c>
      <c r="D3932" s="120">
        <f>_xll.xlShmInterpRateFwd($D$3&amp;T(CalculationTrigger),C3932,,5,C3933)</f>
        <v>1.1930057710374363E-2</v>
      </c>
      <c r="E3932" s="120">
        <f>_xll.xlShmInterpRateFwd($E$3&amp;T(CalculationTrigger),C3932,,5,C3933)</f>
        <v>1.1872684047788424E-2</v>
      </c>
      <c r="F3932" s="121">
        <f>_xll.xlShmInterpRateFwd($F$3&amp;T(CalculationTrigger),C3932,,5,C3933)</f>
        <v>1.1560724721921397E-2</v>
      </c>
      <c r="G3932" s="148">
        <f>_xll.xlShmInterpDisc($G$3&amp;T(CalculationTrigger),C3932)</f>
        <v>0.45995920090282505</v>
      </c>
      <c r="H3932" s="149">
        <f>_xll.xlShmInterpDisc($H$3&amp;T(CalculationTrigger),C3932)</f>
        <v>0.46163875422049999</v>
      </c>
      <c r="I3932" s="150">
        <f>_xll.xlShmInterpDisc($I$3&amp;T(CalculationTrigger),C3932)</f>
        <v>0.47080055890606187</v>
      </c>
      <c r="J3932" s="157">
        <f t="shared" si="183"/>
        <v>6.2694617060657636E-5</v>
      </c>
      <c r="K3932" s="158">
        <f t="shared" si="184"/>
        <v>0</v>
      </c>
      <c r="L3932" s="159">
        <f t="shared" si="185"/>
        <v>-3.3802740429950308E-4</v>
      </c>
    </row>
    <row r="3933" spans="2:12" x14ac:dyDescent="0.2">
      <c r="B3933" s="112" t="s">
        <v>2</v>
      </c>
      <c r="C3933" s="113">
        <f>_xll.qlCalendarAdvance("TARGET",C3932,B3933,"mf")</f>
        <v>64055</v>
      </c>
      <c r="D3933" s="120">
        <f>_xll.xlShmInterpRateFwd($D$3&amp;T(CalculationTrigger),C3933,,5,C3934)</f>
        <v>1.1929758090900452E-2</v>
      </c>
      <c r="E3933" s="120">
        <f>_xll.xlShmInterpRateFwd($E$3&amp;T(CalculationTrigger),C3933,,5,C3934)</f>
        <v>1.1872391955364619E-2</v>
      </c>
      <c r="F3933" s="121">
        <f>_xll.xlShmInterpRateFwd($F$3&amp;T(CalculationTrigger),C3933,,5,C3934)</f>
        <v>1.1560469513808035E-2</v>
      </c>
      <c r="G3933" s="148">
        <f>_xll.xlShmInterpDisc($G$3&amp;T(CalculationTrigger),C3933)</f>
        <v>0.45985398832109048</v>
      </c>
      <c r="H3933" s="149">
        <f>_xll.xlShmInterpDisc($H$3&amp;T(CalculationTrigger),C3933)</f>
        <v>0.4615336651693005</v>
      </c>
      <c r="I3933" s="150">
        <f>_xll.xlShmInterpDisc($I$3&amp;T(CalculationTrigger),C3933)</f>
        <v>0.47069619966128495</v>
      </c>
      <c r="J3933" s="157">
        <f t="shared" si="183"/>
        <v>6.2692858059039568E-5</v>
      </c>
      <c r="K3933" s="158">
        <f t="shared" si="184"/>
        <v>0</v>
      </c>
      <c r="L3933" s="159">
        <f t="shared" si="185"/>
        <v>-3.3801878475231477E-4</v>
      </c>
    </row>
    <row r="3934" spans="2:12" x14ac:dyDescent="0.2">
      <c r="B3934" s="112" t="s">
        <v>2</v>
      </c>
      <c r="C3934" s="113">
        <f>_xll.qlCalendarAdvance("TARGET",C3933,B3934,"mf")</f>
        <v>64062</v>
      </c>
      <c r="D3934" s="120">
        <f>_xll.xlShmInterpRateFwd($D$3&amp;T(CalculationTrigger),C3934,,5,C3935)</f>
        <v>1.1929452577010747E-2</v>
      </c>
      <c r="E3934" s="120">
        <f>_xll.xlShmInterpRateFwd($E$3&amp;T(CalculationTrigger),C3934,,5,C3935)</f>
        <v>1.1872093931818713E-2</v>
      </c>
      <c r="F3934" s="121">
        <f>_xll.xlShmInterpRateFwd($F$3&amp;T(CalculationTrigger),C3934,,5,C3935)</f>
        <v>1.1560208194732868E-2</v>
      </c>
      <c r="G3934" s="148">
        <f>_xll.xlShmInterpDisc($G$3&amp;T(CalculationTrigger),C3934)</f>
        <v>0.4597488024471989</v>
      </c>
      <c r="H3934" s="149">
        <f>_xll.xlShmInterpDisc($H$3&amp;T(CalculationTrigger),C3934)</f>
        <v>0.46142860262516772</v>
      </c>
      <c r="I3934" s="150">
        <f>_xll.xlShmInterpDisc($I$3&amp;T(CalculationTrigger),C3934)</f>
        <v>0.47059186585188661</v>
      </c>
      <c r="J3934" s="157">
        <f t="shared" si="183"/>
        <v>6.269109773647084E-5</v>
      </c>
      <c r="K3934" s="158">
        <f t="shared" si="184"/>
        <v>0</v>
      </c>
      <c r="L3934" s="159">
        <f t="shared" si="185"/>
        <v>-3.3801015873215369E-4</v>
      </c>
    </row>
    <row r="3935" spans="2:12" x14ac:dyDescent="0.2">
      <c r="B3935" s="112" t="s">
        <v>2</v>
      </c>
      <c r="C3935" s="113">
        <f>_xll.qlCalendarAdvance("TARGET",C3934,B3935,"mf")</f>
        <v>64069</v>
      </c>
      <c r="D3935" s="120">
        <f>_xll.xlShmInterpRateFwd($D$3&amp;T(CalculationTrigger),C3935,,5,C3936)</f>
        <v>1.1929141160087456E-2</v>
      </c>
      <c r="E3935" s="120">
        <f>_xll.xlShmInterpRateFwd($E$3&amp;T(CalculationTrigger),C3935,,5,C3936)</f>
        <v>1.18717899684808E-2</v>
      </c>
      <c r="F3935" s="121">
        <f>_xll.xlShmInterpRateFwd($F$3&amp;T(CalculationTrigger),C3935,,5,C3936)</f>
        <v>1.1559940755742288E-2</v>
      </c>
      <c r="G3935" s="148">
        <f>_xll.xlShmInterpDisc($G$3&amp;T(CalculationTrigger),C3935)</f>
        <v>0.45964364332578067</v>
      </c>
      <c r="H3935" s="149">
        <f>_xll.xlShmInterpDisc($H$3&amp;T(CalculationTrigger),C3935)</f>
        <v>0.46132356663335339</v>
      </c>
      <c r="I3935" s="150">
        <f>_xll.xlShmInterpDisc($I$3&amp;T(CalculationTrigger),C3935)</f>
        <v>0.47048755752633525</v>
      </c>
      <c r="J3935" s="157">
        <f t="shared" si="183"/>
        <v>6.26893361063581E-5</v>
      </c>
      <c r="K3935" s="158">
        <f t="shared" si="184"/>
        <v>0</v>
      </c>
      <c r="L3935" s="159">
        <f t="shared" si="185"/>
        <v>-3.3800152630468917E-4</v>
      </c>
    </row>
    <row r="3936" spans="2:12" x14ac:dyDescent="0.2">
      <c r="B3936" s="112" t="s">
        <v>2</v>
      </c>
      <c r="C3936" s="113">
        <f>_xll.qlCalendarAdvance("TARGET",C3935,B3936,"mf")</f>
        <v>64076</v>
      </c>
      <c r="D3936" s="120">
        <f>_xll.xlShmInterpRateFwd($D$3&amp;T(CalculationTrigger),C3936,,5,C3937)</f>
        <v>1.1928823831518573E-2</v>
      </c>
      <c r="E3936" s="120">
        <f>_xll.xlShmInterpRateFwd($E$3&amp;T(CalculationTrigger),C3936,,5,C3937)</f>
        <v>1.1871480056692561E-2</v>
      </c>
      <c r="F3936" s="121">
        <f>_xll.xlShmInterpRateFwd($F$3&amp;T(CalculationTrigger),C3936,,5,C3937)</f>
        <v>1.1559667187923228E-2</v>
      </c>
      <c r="G3936" s="148">
        <f>_xll.xlShmInterpDisc($G$3&amp;T(CalculationTrigger),C3936)</f>
        <v>0.45953851100149673</v>
      </c>
      <c r="H3936" s="149">
        <f>_xll.xlShmInterpDisc($H$3&amp;T(CalculationTrigger),C3936)</f>
        <v>0.46121855723914035</v>
      </c>
      <c r="I3936" s="150">
        <f>_xll.xlShmInterpDisc($I$3&amp;T(CalculationTrigger),C3936)</f>
        <v>0.47038327473313291</v>
      </c>
      <c r="J3936" s="157">
        <f t="shared" si="183"/>
        <v>6.2687573182098062E-5</v>
      </c>
      <c r="K3936" s="158">
        <f t="shared" si="184"/>
        <v>0</v>
      </c>
      <c r="L3936" s="159">
        <f t="shared" si="185"/>
        <v>-3.3799288753558871E-4</v>
      </c>
    </row>
    <row r="3937" spans="2:12" x14ac:dyDescent="0.2">
      <c r="B3937" s="112" t="s">
        <v>2</v>
      </c>
      <c r="C3937" s="113">
        <f>_xll.qlCalendarAdvance("TARGET",C3936,B3937,"mf")</f>
        <v>64083</v>
      </c>
      <c r="D3937" s="120">
        <f>_xll.xlShmInterpRateFwd($D$3&amp;T(CalculationTrigger),C3937,,5,C3938)</f>
        <v>1.1928500582721064E-2</v>
      </c>
      <c r="E3937" s="120">
        <f>_xll.xlShmInterpRateFwd($E$3&amp;T(CalculationTrigger),C3937,,5,C3938)</f>
        <v>1.1871164187795682E-2</v>
      </c>
      <c r="F3937" s="121">
        <f>_xll.xlShmInterpRateFwd($F$3&amp;T(CalculationTrigger),C3937,,5,C3938)</f>
        <v>1.1559387482368424E-2</v>
      </c>
      <c r="G3937" s="148">
        <f>_xll.xlShmInterpDisc($G$3&amp;T(CalculationTrigger),C3937)</f>
        <v>0.4594334055190385</v>
      </c>
      <c r="H3937" s="149">
        <f>_xll.xlShmInterpDisc($H$3&amp;T(CalculationTrigger),C3937)</f>
        <v>0.46111357448784224</v>
      </c>
      <c r="I3937" s="150">
        <f>_xll.xlShmInterpDisc($I$3&amp;T(CalculationTrigger),C3937)</f>
        <v>0.47027901752081502</v>
      </c>
      <c r="J3937" s="157">
        <f t="shared" si="183"/>
        <v>6.2685808977092753E-5</v>
      </c>
      <c r="K3937" s="158">
        <f t="shared" si="184"/>
        <v>0</v>
      </c>
      <c r="L3937" s="159">
        <f t="shared" si="185"/>
        <v>-3.3798424249052142E-4</v>
      </c>
    </row>
    <row r="3938" spans="2:12" x14ac:dyDescent="0.2">
      <c r="B3938" s="112" t="s">
        <v>2</v>
      </c>
      <c r="C3938" s="113">
        <f>_xll.qlCalendarAdvance("TARGET",C3937,B3938,"mf")</f>
        <v>64090</v>
      </c>
      <c r="D3938" s="120">
        <f>_xll.xlShmInterpRateFwd($D$3&amp;T(CalculationTrigger),C3938,,5,C3939)</f>
        <v>1.1928171405059768E-2</v>
      </c>
      <c r="E3938" s="120">
        <f>_xll.xlShmInterpRateFwd($E$3&amp;T(CalculationTrigger),C3938,,5,C3939)</f>
        <v>1.1870842353131858E-2</v>
      </c>
      <c r="F3938" s="121">
        <f>_xll.xlShmInterpRateFwd($F$3&amp;T(CalculationTrigger),C3938,,5,C3939)</f>
        <v>1.1559101630141651E-2</v>
      </c>
      <c r="G3938" s="148">
        <f>_xll.xlShmInterpDisc($G$3&amp;T(CalculationTrigger),C3938)</f>
        <v>0.45932832692312742</v>
      </c>
      <c r="H3938" s="149">
        <f>_xll.xlShmInterpDisc($H$3&amp;T(CalculationTrigger),C3938)</f>
        <v>0.4610086184248034</v>
      </c>
      <c r="I3938" s="150">
        <f>_xll.xlShmInterpDisc($I$3&amp;T(CalculationTrigger),C3938)</f>
        <v>0.47017478593795015</v>
      </c>
      <c r="J3938" s="157">
        <f t="shared" si="183"/>
        <v>6.2684043504745797E-5</v>
      </c>
      <c r="K3938" s="158">
        <f t="shared" si="184"/>
        <v>0</v>
      </c>
      <c r="L3938" s="159">
        <f t="shared" si="185"/>
        <v>-3.3797559123515465E-4</v>
      </c>
    </row>
    <row r="3939" spans="2:12" x14ac:dyDescent="0.2">
      <c r="B3939" s="112" t="s">
        <v>2</v>
      </c>
      <c r="C3939" s="113">
        <f>_xll.qlCalendarAdvance("TARGET",C3938,B3939,"mf")</f>
        <v>64097</v>
      </c>
      <c r="D3939" s="120">
        <f>_xll.xlShmInterpRateFwd($D$3&amp;T(CalculationTrigger),C3939,,5,C3940)</f>
        <v>1.1927836289928493E-2</v>
      </c>
      <c r="E3939" s="120">
        <f>_xll.xlShmInterpRateFwd($E$3&amp;T(CalculationTrigger),C3939,,5,C3940)</f>
        <v>1.1870514544025402E-2</v>
      </c>
      <c r="F3939" s="121">
        <f>_xll.xlShmInterpRateFwd($F$3&amp;T(CalculationTrigger),C3939,,5,C3940)</f>
        <v>1.1558809622306694E-2</v>
      </c>
      <c r="G3939" s="148">
        <f>_xll.xlShmInterpDisc($G$3&amp;T(CalculationTrigger),C3939)</f>
        <v>0.45922327525851553</v>
      </c>
      <c r="H3939" s="149">
        <f>_xll.xlShmInterpDisc($H$3&amp;T(CalculationTrigger),C3939)</f>
        <v>0.46090368909539903</v>
      </c>
      <c r="I3939" s="150">
        <f>_xll.xlShmInterpDisc($I$3&amp;T(CalculationTrigger),C3939)</f>
        <v>0.47007058003314028</v>
      </c>
      <c r="J3939" s="157">
        <f t="shared" si="183"/>
        <v>6.2682276778456566E-5</v>
      </c>
      <c r="K3939" s="158">
        <f t="shared" si="184"/>
        <v>0</v>
      </c>
      <c r="L3939" s="159">
        <f t="shared" si="185"/>
        <v>-3.3796693383515345E-4</v>
      </c>
    </row>
    <row r="3940" spans="2:12" x14ac:dyDescent="0.2">
      <c r="B3940" s="112" t="s">
        <v>2</v>
      </c>
      <c r="C3940" s="113">
        <f>_xll.qlCalendarAdvance("TARGET",C3939,B3940,"mf")</f>
        <v>64104</v>
      </c>
      <c r="D3940" s="120">
        <f>_xll.xlShmInterpRateFwd($D$3&amp;T(CalculationTrigger),C3940,,5,C3941)</f>
        <v>1.1927495228721045E-2</v>
      </c>
      <c r="E3940" s="120">
        <f>_xll.xlShmInterpRateFwd($E$3&amp;T(CalculationTrigger),C3940,,5,C3941)</f>
        <v>1.1870180751806434E-2</v>
      </c>
      <c r="F3940" s="121">
        <f>_xll.xlShmInterpRateFwd($F$3&amp;T(CalculationTrigger),C3940,,5,C3941)</f>
        <v>1.1558511449921552E-2</v>
      </c>
      <c r="G3940" s="148">
        <f>_xll.xlShmInterpDisc($G$3&amp;T(CalculationTrigger),C3940)</f>
        <v>0.45911825056998506</v>
      </c>
      <c r="H3940" s="149">
        <f>_xll.xlShmInterpDisc($H$3&amp;T(CalculationTrigger),C3940)</f>
        <v>0.46079878654503503</v>
      </c>
      <c r="I3940" s="150">
        <f>_xll.xlShmInterpDisc($I$3&amp;T(CalculationTrigger),C3940)</f>
        <v>0.46996639985502076</v>
      </c>
      <c r="J3940" s="157">
        <f t="shared" si="183"/>
        <v>6.2680508811624076E-5</v>
      </c>
      <c r="K3940" s="158">
        <f t="shared" si="184"/>
        <v>0</v>
      </c>
      <c r="L3940" s="159">
        <f t="shared" si="185"/>
        <v>-3.3795827035618879E-4</v>
      </c>
    </row>
    <row r="3941" spans="2:12" x14ac:dyDescent="0.2">
      <c r="B3941" s="112" t="s">
        <v>2</v>
      </c>
      <c r="C3941" s="113">
        <f>_xll.qlCalendarAdvance("TARGET",C3940,B3941,"mf")</f>
        <v>64111</v>
      </c>
      <c r="D3941" s="120">
        <f>_xll.xlShmInterpRateFwd($D$3&amp;T(CalculationTrigger),C3941,,5,C3942)</f>
        <v>1.1927148212837031E-2</v>
      </c>
      <c r="E3941" s="120">
        <f>_xll.xlShmInterpRateFwd($E$3&amp;T(CalculationTrigger),C3941,,5,C3942)</f>
        <v>1.1869840967845616E-2</v>
      </c>
      <c r="F3941" s="121">
        <f>_xll.xlShmInterpRateFwd($F$3&amp;T(CalculationTrigger),C3941,,5,C3942)</f>
        <v>1.1558207104125305E-2</v>
      </c>
      <c r="G3941" s="148">
        <f>_xll.xlShmInterpDisc($G$3&amp;T(CalculationTrigger),C3941)</f>
        <v>0.4590132529023484</v>
      </c>
      <c r="H3941" s="149">
        <f>_xll.xlShmInterpDisc($H$3&amp;T(CalculationTrigger),C3941)</f>
        <v>0.46069391081914801</v>
      </c>
      <c r="I3941" s="150">
        <f>_xll.xlShmInterpDisc($I$3&amp;T(CalculationTrigger),C3941)</f>
        <v>0.46986224545226013</v>
      </c>
      <c r="J3941" s="157">
        <f t="shared" si="183"/>
        <v>6.2678739617650801E-5</v>
      </c>
      <c r="K3941" s="158">
        <f t="shared" si="184"/>
        <v>0</v>
      </c>
      <c r="L3941" s="159">
        <f t="shared" si="185"/>
        <v>-3.3794960086392945E-4</v>
      </c>
    </row>
    <row r="3942" spans="2:12" x14ac:dyDescent="0.2">
      <c r="B3942" s="112" t="s">
        <v>2</v>
      </c>
      <c r="C3942" s="113">
        <f>_xll.qlCalendarAdvance("TARGET",C3941,B3942,"mf")</f>
        <v>64118</v>
      </c>
      <c r="D3942" s="120">
        <f>_xll.xlShmInterpRateFwd($D$3&amp;T(CalculationTrigger),C3942,,5,C3943)</f>
        <v>1.192679523367606E-2</v>
      </c>
      <c r="E3942" s="120">
        <f>_xll.xlShmInterpRateFwd($E$3&amp;T(CalculationTrigger),C3942,,5,C3943)</f>
        <v>1.1869495183473071E-2</v>
      </c>
      <c r="F3942" s="121">
        <f>_xll.xlShmInterpRateFwd($F$3&amp;T(CalculationTrigger),C3942,,5,C3943)</f>
        <v>1.1557896575958586E-2</v>
      </c>
      <c r="G3942" s="148">
        <f>_xll.xlShmInterpDisc($G$3&amp;T(CalculationTrigger),C3942)</f>
        <v>0.45890828230044795</v>
      </c>
      <c r="H3942" s="149">
        <f>_xll.xlShmInterpDisc($H$3&amp;T(CalculationTrigger),C3942)</f>
        <v>0.46058906196320493</v>
      </c>
      <c r="I3942" s="150">
        <f>_xll.xlShmInterpDisc($I$3&amp;T(CalculationTrigger),C3942)</f>
        <v>0.46975811687355962</v>
      </c>
      <c r="J3942" s="157">
        <f t="shared" si="183"/>
        <v>6.2676969209938822E-5</v>
      </c>
      <c r="K3942" s="158">
        <f t="shared" si="184"/>
        <v>0</v>
      </c>
      <c r="L3942" s="159">
        <f t="shared" si="185"/>
        <v>-3.3794092542403857E-4</v>
      </c>
    </row>
    <row r="3943" spans="2:12" x14ac:dyDescent="0.2">
      <c r="B3943" s="112" t="s">
        <v>2</v>
      </c>
      <c r="C3943" s="113">
        <f>_xll.qlCalendarAdvance("TARGET",C3942,B3943,"mf")</f>
        <v>64125</v>
      </c>
      <c r="D3943" s="120">
        <f>_xll.xlShmInterpRateFwd($D$3&amp;T(CalculationTrigger),C3943,,5,C3944)</f>
        <v>1.1926436282585624E-2</v>
      </c>
      <c r="E3943" s="120">
        <f>_xll.xlShmInterpRateFwd($E$3&amp;T(CalculationTrigger),C3943,,5,C3944)</f>
        <v>1.1869143389978392E-2</v>
      </c>
      <c r="F3943" s="121">
        <f>_xll.xlShmInterpRateFwd($F$3&amp;T(CalculationTrigger),C3943,,5,C3944)</f>
        <v>1.1557579856450449E-2</v>
      </c>
      <c r="G3943" s="148">
        <f>_xll.xlShmInterpDisc($G$3&amp;T(CalculationTrigger),C3943)</f>
        <v>0.45880333880915608</v>
      </c>
      <c r="H3943" s="149">
        <f>_xll.xlShmInterpDisc($H$3&amp;T(CalculationTrigger),C3943)</f>
        <v>0.46048424002270327</v>
      </c>
      <c r="I3943" s="150">
        <f>_xll.xlShmInterpDisc($I$3&amp;T(CalculationTrigger),C3943)</f>
        <v>0.46965401416765379</v>
      </c>
      <c r="J3943" s="157">
        <f t="shared" si="183"/>
        <v>6.2675197601886004E-5</v>
      </c>
      <c r="K3943" s="158">
        <f t="shared" si="184"/>
        <v>0</v>
      </c>
      <c r="L3943" s="159">
        <f t="shared" si="185"/>
        <v>-3.3793224410218848E-4</v>
      </c>
    </row>
    <row r="3944" spans="2:12" x14ac:dyDescent="0.2">
      <c r="B3944" s="112" t="s">
        <v>2</v>
      </c>
      <c r="C3944" s="113">
        <f>_xll.qlCalendarAdvance("TARGET",C3943,B3944,"mf")</f>
        <v>64132</v>
      </c>
      <c r="D3944" s="120">
        <f>_xll.xlShmInterpRateFwd($D$3&amp;T(CalculationTrigger),C3944,,5,C3945)</f>
        <v>1.1926071351011669E-2</v>
      </c>
      <c r="E3944" s="120">
        <f>_xll.xlShmInterpRateFwd($E$3&amp;T(CalculationTrigger),C3944,,5,C3945)</f>
        <v>1.1868785578761209E-2</v>
      </c>
      <c r="F3944" s="121">
        <f>_xll.xlShmInterpRateFwd($F$3&amp;T(CalculationTrigger),C3944,,5,C3945)</f>
        <v>1.1557256936751572E-2</v>
      </c>
      <c r="G3944" s="148">
        <f>_xll.xlShmInterpDisc($G$3&amp;T(CalculationTrigger),C3944)</f>
        <v>0.45869842247337567</v>
      </c>
      <c r="H3944" s="149">
        <f>_xll.xlShmInterpDisc($H$3&amp;T(CalculationTrigger),C3944)</f>
        <v>0.46037944504317146</v>
      </c>
      <c r="I3944" s="150">
        <f>_xll.xlShmInterpDisc($I$3&amp;T(CalculationTrigger),C3944)</f>
        <v>0.46954993738331052</v>
      </c>
      <c r="J3944" s="157">
        <f t="shared" si="183"/>
        <v>6.2673424806897519E-5</v>
      </c>
      <c r="K3944" s="158">
        <f t="shared" si="184"/>
        <v>0</v>
      </c>
      <c r="L3944" s="159">
        <f t="shared" si="185"/>
        <v>-3.3792355696404569E-4</v>
      </c>
    </row>
    <row r="3945" spans="2:12" x14ac:dyDescent="0.2">
      <c r="B3945" s="112" t="s">
        <v>2</v>
      </c>
      <c r="C3945" s="113">
        <f>_xll.qlCalendarAdvance("TARGET",C3944,B3945,"mf")</f>
        <v>64139</v>
      </c>
      <c r="D3945" s="120">
        <f>_xll.xlShmInterpRateFwd($D$3&amp;T(CalculationTrigger),C3945,,5,C3946)</f>
        <v>1.1925700430301698E-2</v>
      </c>
      <c r="E3945" s="120">
        <f>_xll.xlShmInterpRateFwd($E$3&amp;T(CalculationTrigger),C3945,,5,C3946)</f>
        <v>1.1868421741122704E-2</v>
      </c>
      <c r="F3945" s="121">
        <f>_xll.xlShmInterpRateFwd($F$3&amp;T(CalculationTrigger),C3945,,5,C3946)</f>
        <v>1.1556927807885232E-2</v>
      </c>
      <c r="G3945" s="148">
        <f>_xll.xlShmInterpDisc($G$3&amp;T(CalculationTrigger),C3945)</f>
        <v>0.45859353333803893</v>
      </c>
      <c r="H3945" s="149">
        <f>_xll.xlShmInterpDisc($H$3&amp;T(CalculationTrigger),C3945)</f>
        <v>0.46027467707016773</v>
      </c>
      <c r="I3945" s="150">
        <f>_xll.xlShmInterpDisc($I$3&amp;T(CalculationTrigger),C3945)</f>
        <v>0.46944588656933001</v>
      </c>
      <c r="J3945" s="157">
        <f t="shared" si="183"/>
        <v>6.2671650838370472E-5</v>
      </c>
      <c r="K3945" s="158">
        <f t="shared" si="184"/>
        <v>0</v>
      </c>
      <c r="L3945" s="159">
        <f t="shared" si="185"/>
        <v>-3.3791486407527512E-4</v>
      </c>
    </row>
    <row r="3946" spans="2:12" x14ac:dyDescent="0.2">
      <c r="B3946" s="112" t="s">
        <v>2</v>
      </c>
      <c r="C3946" s="113">
        <f>_xll.qlCalendarAdvance("TARGET",C3945,B3946,"mf")</f>
        <v>64146</v>
      </c>
      <c r="D3946" s="120">
        <f>_xll.xlShmInterpRateFwd($D$3&amp;T(CalculationTrigger),C3946,,5,C3947)</f>
        <v>1.1925323511872714E-2</v>
      </c>
      <c r="E3946" s="120">
        <f>_xll.xlShmInterpRateFwd($E$3&amp;T(CalculationTrigger),C3946,,5,C3947)</f>
        <v>1.1868051868427772E-2</v>
      </c>
      <c r="F3946" s="121">
        <f>_xll.xlShmInterpRateFwd($F$3&amp;T(CalculationTrigger),C3946,,5,C3947)</f>
        <v>1.1556592460967366E-2</v>
      </c>
      <c r="G3946" s="148">
        <f>_xll.xlShmInterpDisc($G$3&amp;T(CalculationTrigger),C3946)</f>
        <v>0.4584886714481084</v>
      </c>
      <c r="H3946" s="149">
        <f>_xll.xlShmInterpDisc($H$3&amp;T(CalculationTrigger),C3946)</f>
        <v>0.46016993614928103</v>
      </c>
      <c r="I3946" s="150">
        <f>_xll.xlShmInterpDisc($I$3&amp;T(CalculationTrigger),C3946)</f>
        <v>0.46934186177454584</v>
      </c>
      <c r="J3946" s="157">
        <f t="shared" si="183"/>
        <v>6.2669875709709289E-5</v>
      </c>
      <c r="K3946" s="158">
        <f t="shared" si="184"/>
        <v>0</v>
      </c>
      <c r="L3946" s="159">
        <f t="shared" si="185"/>
        <v>-3.3790616550155047E-4</v>
      </c>
    </row>
    <row r="3947" spans="2:12" x14ac:dyDescent="0.2">
      <c r="B3947" s="112" t="s">
        <v>2</v>
      </c>
      <c r="C3947" s="113">
        <f>_xll.qlCalendarAdvance("TARGET",C3946,B3947,"mf")</f>
        <v>64153</v>
      </c>
      <c r="D3947" s="120">
        <f>_xll.xlShmInterpRateFwd($D$3&amp;T(CalculationTrigger),C3947,,5,C3948)</f>
        <v>1.1924940587112768E-2</v>
      </c>
      <c r="E3947" s="120">
        <f>_xll.xlShmInterpRateFwd($E$3&amp;T(CalculationTrigger),C3947,,5,C3948)</f>
        <v>1.1867675951977604E-2</v>
      </c>
      <c r="F3947" s="121">
        <f>_xll.xlShmInterpRateFwd($F$3&amp;T(CalculationTrigger),C3947,,5,C3948)</f>
        <v>1.1556250887009673E-2</v>
      </c>
      <c r="G3947" s="148">
        <f>_xll.xlShmInterpDisc($G$3&amp;T(CalculationTrigger),C3947)</f>
        <v>0.45838383684857625</v>
      </c>
      <c r="H3947" s="149">
        <f>_xll.xlShmInterpDisc($H$3&amp;T(CalculationTrigger),C3947)</f>
        <v>0.4600652223261304</v>
      </c>
      <c r="I3947" s="150">
        <f>_xll.xlShmInterpDisc($I$3&amp;T(CalculationTrigger),C3947)</f>
        <v>0.46923786304782394</v>
      </c>
      <c r="J3947" s="157">
        <f t="shared" si="183"/>
        <v>6.2668099434308434E-5</v>
      </c>
      <c r="K3947" s="158">
        <f t="shared" si="184"/>
        <v>0</v>
      </c>
      <c r="L3947" s="159">
        <f t="shared" si="185"/>
        <v>-3.3789746130853259E-4</v>
      </c>
    </row>
    <row r="3948" spans="2:12" x14ac:dyDescent="0.2">
      <c r="B3948" s="112" t="s">
        <v>2</v>
      </c>
      <c r="C3948" s="113">
        <f>_xll.qlCalendarAdvance("TARGET",C3947,B3948,"mf")</f>
        <v>64160</v>
      </c>
      <c r="D3948" s="120">
        <f>_xll.xlShmInterpRateFwd($D$3&amp;T(CalculationTrigger),C3948,,5,C3949)</f>
        <v>1.1924551647392534E-2</v>
      </c>
      <c r="E3948" s="120">
        <f>_xll.xlShmInterpRateFwd($E$3&amp;T(CalculationTrigger),C3948,,5,C3949)</f>
        <v>1.1867293983131308E-2</v>
      </c>
      <c r="F3948" s="121">
        <f>_xll.xlShmInterpRateFwd($F$3&amp;T(CalculationTrigger),C3948,,5,C3949)</f>
        <v>1.1555903077151271E-2</v>
      </c>
      <c r="G3948" s="148">
        <f>_xll.xlShmInterpDisc($G$3&amp;T(CalculationTrigger),C3948)</f>
        <v>0.45827902958446448</v>
      </c>
      <c r="H3948" s="149">
        <f>_xll.xlShmInterpDisc($H$3&amp;T(CalculationTrigger),C3948)</f>
        <v>0.45996053564636535</v>
      </c>
      <c r="I3948" s="150">
        <f>_xll.xlShmInterpDisc($I$3&amp;T(CalculationTrigger),C3948)</f>
        <v>0.46913389043806364</v>
      </c>
      <c r="J3948" s="157">
        <f t="shared" si="183"/>
        <v>6.2666322025575367E-5</v>
      </c>
      <c r="K3948" s="158">
        <f t="shared" si="184"/>
        <v>0</v>
      </c>
      <c r="L3948" s="159">
        <f t="shared" si="185"/>
        <v>-3.3788875156189508E-4</v>
      </c>
    </row>
    <row r="3949" spans="2:12" x14ac:dyDescent="0.2">
      <c r="B3949" s="112" t="s">
        <v>2</v>
      </c>
      <c r="C3949" s="113">
        <f>_xll.qlCalendarAdvance("TARGET",C3948,B3949,"mf")</f>
        <v>64167</v>
      </c>
      <c r="D3949" s="120">
        <f>_xll.xlShmInterpRateFwd($D$3&amp;T(CalculationTrigger),C3949,,5,C3950)</f>
        <v>1.1924156684134823E-2</v>
      </c>
      <c r="E3949" s="120">
        <f>_xll.xlShmInterpRateFwd($E$3&amp;T(CalculationTrigger),C3949,,5,C3950)</f>
        <v>1.1866905953230627E-2</v>
      </c>
      <c r="F3949" s="121">
        <f>_xll.xlShmInterpRateFwd($F$3&amp;T(CalculationTrigger),C3949,,5,C3950)</f>
        <v>1.1555549022432825E-2</v>
      </c>
      <c r="G3949" s="148">
        <f>_xll.xlShmInterpDisc($G$3&amp;T(CalculationTrigger),C3949)</f>
        <v>0.45817424970082493</v>
      </c>
      <c r="H3949" s="149">
        <f>_xll.xlShmInterpDisc($H$3&amp;T(CalculationTrigger),C3949)</f>
        <v>0.45985587615566542</v>
      </c>
      <c r="I3949" s="150">
        <f>_xll.xlShmInterpDisc($I$3&amp;T(CalculationTrigger),C3949)</f>
        <v>0.4690299439941964</v>
      </c>
      <c r="J3949" s="157">
        <f t="shared" si="183"/>
        <v>6.266454349690763E-5</v>
      </c>
      <c r="K3949" s="158">
        <f t="shared" si="184"/>
        <v>0</v>
      </c>
      <c r="L3949" s="159">
        <f t="shared" si="185"/>
        <v>-3.3788003632730221E-4</v>
      </c>
    </row>
    <row r="3950" spans="2:12" x14ac:dyDescent="0.2">
      <c r="B3950" s="112" t="s">
        <v>2</v>
      </c>
      <c r="C3950" s="113">
        <f>_xll.qlCalendarAdvance("TARGET",C3949,B3950,"mf")</f>
        <v>64174</v>
      </c>
      <c r="D3950" s="120">
        <f>_xll.xlShmInterpRateFwd($D$3&amp;T(CalculationTrigger),C3950,,5,C3951)</f>
        <v>1.1923755688704537E-2</v>
      </c>
      <c r="E3950" s="120">
        <f>_xll.xlShmInterpRateFwd($E$3&amp;T(CalculationTrigger),C3950,,5,C3951)</f>
        <v>1.1866511853599932E-2</v>
      </c>
      <c r="F3950" s="121">
        <f>_xll.xlShmInterpRateFwd($F$3&amp;T(CalculationTrigger),C3950,,5,C3951)</f>
        <v>1.1555188713941339E-2</v>
      </c>
      <c r="G3950" s="148">
        <f>_xll.xlShmInterpDisc($G$3&amp;T(CalculationTrigger),C3950)</f>
        <v>0.45806949724273888</v>
      </c>
      <c r="H3950" s="149">
        <f>_xll.xlShmInterpDisc($H$3&amp;T(CalculationTrigger),C3950)</f>
        <v>0.45975124389974031</v>
      </c>
      <c r="I3950" s="150">
        <f>_xll.xlShmInterpDisc($I$3&amp;T(CalculationTrigger),C3950)</f>
        <v>0.46892602376518655</v>
      </c>
      <c r="J3950" s="157">
        <f t="shared" si="183"/>
        <v>6.2662763861708103E-5</v>
      </c>
      <c r="K3950" s="158">
        <f t="shared" si="184"/>
        <v>0</v>
      </c>
      <c r="L3950" s="159">
        <f t="shared" si="185"/>
        <v>-3.3787131567042372E-4</v>
      </c>
    </row>
    <row r="3951" spans="2:12" x14ac:dyDescent="0.2">
      <c r="B3951" s="112" t="s">
        <v>2</v>
      </c>
      <c r="C3951" s="113">
        <f>_xll.qlCalendarAdvance("TARGET",C3950,B3951,"mf")</f>
        <v>64181</v>
      </c>
      <c r="D3951" s="120">
        <f>_xll.xlShmInterpRateFwd($D$3&amp;T(CalculationTrigger),C3951,,5,C3952)</f>
        <v>1.1923348652507111E-2</v>
      </c>
      <c r="E3951" s="120">
        <f>_xll.xlShmInterpRateFwd($E$3&amp;T(CalculationTrigger),C3951,,5,C3952)</f>
        <v>1.1866111675592558E-2</v>
      </c>
      <c r="F3951" s="121">
        <f>_xll.xlShmInterpRateFwd($F$3&amp;T(CalculationTrigger),C3951,,5,C3952)</f>
        <v>1.1554822142746446E-2</v>
      </c>
      <c r="G3951" s="148">
        <f>_xll.xlShmInterpDisc($G$3&amp;T(CalculationTrigger),C3951)</f>
        <v>0.4579647722553174</v>
      </c>
      <c r="H3951" s="149">
        <f>_xll.xlShmInterpDisc($H$3&amp;T(CalculationTrigger),C3951)</f>
        <v>0.45964663892432978</v>
      </c>
      <c r="I3951" s="150">
        <f>_xll.xlShmInterpDisc($I$3&amp;T(CalculationTrigger),C3951)</f>
        <v>0.46882212980003102</v>
      </c>
      <c r="J3951" s="157">
        <f t="shared" si="183"/>
        <v>6.2660983133377415E-5</v>
      </c>
      <c r="K3951" s="158">
        <f t="shared" si="184"/>
        <v>0</v>
      </c>
      <c r="L3951" s="159">
        <f t="shared" si="185"/>
        <v>-3.3786258965692732E-4</v>
      </c>
    </row>
    <row r="3952" spans="2:12" x14ac:dyDescent="0.2">
      <c r="B3952" s="112" t="s">
        <v>2</v>
      </c>
      <c r="C3952" s="113">
        <f>_xll.qlCalendarAdvance("TARGET",C3951,B3952,"mf")</f>
        <v>64188</v>
      </c>
      <c r="D3952" s="120">
        <f>_xll.xlShmInterpRateFwd($D$3&amp;T(CalculationTrigger),C3952,,5,C3953)</f>
        <v>1.1922935566930623E-2</v>
      </c>
      <c r="E3952" s="120">
        <f>_xll.xlShmInterpRateFwd($E$3&amp;T(CalculationTrigger),C3952,,5,C3953)</f>
        <v>1.1865705410527092E-2</v>
      </c>
      <c r="F3952" s="121">
        <f>_xll.xlShmInterpRateFwd($F$3&amp;T(CalculationTrigger),C3952,,5,C3953)</f>
        <v>1.1554449299923579E-2</v>
      </c>
      <c r="G3952" s="148">
        <f>_xll.xlShmInterpDisc($G$3&amp;T(CalculationTrigger),C3952)</f>
        <v>0.45786007478370105</v>
      </c>
      <c r="H3952" s="149">
        <f>_xll.xlShmInterpDisc($H$3&amp;T(CalculationTrigger),C3952)</f>
        <v>0.45954206127520358</v>
      </c>
      <c r="I3952" s="150">
        <f>_xll.xlShmInterpDisc($I$3&amp;T(CalculationTrigger),C3952)</f>
        <v>0.46871826214775919</v>
      </c>
      <c r="J3952" s="157">
        <f t="shared" si="183"/>
        <v>6.2659201325315764E-5</v>
      </c>
      <c r="K3952" s="158">
        <f t="shared" si="184"/>
        <v>0</v>
      </c>
      <c r="L3952" s="159">
        <f t="shared" si="185"/>
        <v>-3.378538583524824E-4</v>
      </c>
    </row>
    <row r="3953" spans="2:12" x14ac:dyDescent="0.2">
      <c r="B3953" s="112" t="s">
        <v>2</v>
      </c>
      <c r="C3953" s="113">
        <f>_xll.qlCalendarAdvance("TARGET",C3952,B3953,"mf")</f>
        <v>64195</v>
      </c>
      <c r="D3953" s="120">
        <f>_xll.xlShmInterpRateFwd($D$3&amp;T(CalculationTrigger),C3953,,5,C3954)</f>
        <v>1.1922516423357355E-2</v>
      </c>
      <c r="E3953" s="120">
        <f>_xll.xlShmInterpRateFwd($E$3&amp;T(CalculationTrigger),C3953,,5,C3954)</f>
        <v>1.1865293049751089E-2</v>
      </c>
      <c r="F3953" s="121">
        <f>_xll.xlShmInterpRateFwd($F$3&amp;T(CalculationTrigger),C3953,,5,C3954)</f>
        <v>1.155407017654817E-2</v>
      </c>
      <c r="G3953" s="148">
        <f>_xll.xlShmInterpDisc($G$3&amp;T(CalculationTrigger),C3953)</f>
        <v>0.45775540487305993</v>
      </c>
      <c r="H3953" s="149">
        <f>_xll.xlShmInterpDisc($H$3&amp;T(CalculationTrigger),C3953)</f>
        <v>0.45943751099816155</v>
      </c>
      <c r="I3953" s="150">
        <f>_xll.xlShmInterpDisc($I$3&amp;T(CalculationTrigger),C3953)</f>
        <v>0.46861442085743299</v>
      </c>
      <c r="J3953" s="157">
        <f t="shared" si="183"/>
        <v>6.2657418450924945E-5</v>
      </c>
      <c r="K3953" s="158">
        <f t="shared" si="184"/>
        <v>0</v>
      </c>
      <c r="L3953" s="159">
        <f t="shared" si="185"/>
        <v>-3.3784512182275282E-4</v>
      </c>
    </row>
    <row r="3954" spans="2:12" x14ac:dyDescent="0.2">
      <c r="B3954" s="112" t="s">
        <v>2</v>
      </c>
      <c r="C3954" s="113">
        <f>_xll.qlCalendarAdvance("TARGET",C3953,B3954,"mf")</f>
        <v>64202</v>
      </c>
      <c r="D3954" s="120">
        <f>_xll.xlShmInterpRateFwd($D$3&amp;T(CalculationTrigger),C3954,,5,C3955)</f>
        <v>1.192209121319856E-2</v>
      </c>
      <c r="E3954" s="120">
        <f>_xll.xlShmInterpRateFwd($E$3&amp;T(CalculationTrigger),C3954,,5,C3955)</f>
        <v>1.186487458460631E-2</v>
      </c>
      <c r="F3954" s="121">
        <f>_xll.xlShmInterpRateFwd($F$3&amp;T(CalculationTrigger),C3954,,5,C3955)</f>
        <v>1.1553684763701451E-2</v>
      </c>
      <c r="G3954" s="148">
        <f>_xll.xlShmInterpDisc($G$3&amp;T(CalculationTrigger),C3954)</f>
        <v>0.45765076256859361</v>
      </c>
      <c r="H3954" s="149">
        <f>_xll.xlShmInterpDisc($H$3&amp;T(CalculationTrigger),C3954)</f>
        <v>0.45933298813903328</v>
      </c>
      <c r="I3954" s="150">
        <f>_xll.xlShmInterpDisc($I$3&amp;T(CalculationTrigger),C3954)</f>
        <v>0.4685106059781467</v>
      </c>
      <c r="J3954" s="157">
        <f t="shared" si="183"/>
        <v>6.2655634523604411E-5</v>
      </c>
      <c r="K3954" s="158">
        <f t="shared" si="184"/>
        <v>0</v>
      </c>
      <c r="L3954" s="159">
        <f t="shared" si="185"/>
        <v>-3.3783638013340777E-4</v>
      </c>
    </row>
    <row r="3955" spans="2:12" x14ac:dyDescent="0.2">
      <c r="B3955" s="112" t="s">
        <v>2</v>
      </c>
      <c r="C3955" s="113">
        <f>_xll.qlCalendarAdvance("TARGET",C3954,B3955,"mf")</f>
        <v>64209</v>
      </c>
      <c r="D3955" s="120">
        <f>_xll.xlShmInterpRateFwd($D$3&amp;T(CalculationTrigger),C3955,,5,C3956)</f>
        <v>1.1921659927813365E-2</v>
      </c>
      <c r="E3955" s="120">
        <f>_xll.xlShmInterpRateFwd($E$3&amp;T(CalculationTrigger),C3955,,5,C3956)</f>
        <v>1.1864450006417155E-2</v>
      </c>
      <c r="F3955" s="121">
        <f>_xll.xlShmInterpRateFwd($F$3&amp;T(CalculationTrigger),C3955,,5,C3956)</f>
        <v>1.155329305242412E-2</v>
      </c>
      <c r="G3955" s="148">
        <f>_xll.xlShmInterpDisc($G$3&amp;T(CalculationTrigger),C3955)</f>
        <v>0.45754614791553094</v>
      </c>
      <c r="H3955" s="149">
        <f>_xll.xlShmInterpDisc($H$3&amp;T(CalculationTrigger),C3955)</f>
        <v>0.45922849274367827</v>
      </c>
      <c r="I3955" s="150">
        <f>_xll.xlShmInterpDisc($I$3&amp;T(CalculationTrigger),C3955)</f>
        <v>0.46840681755902691</v>
      </c>
      <c r="J3955" s="157">
        <f t="shared" si="183"/>
        <v>6.2653849556757122E-5</v>
      </c>
      <c r="K3955" s="158">
        <f t="shared" si="184"/>
        <v>0</v>
      </c>
      <c r="L3955" s="159">
        <f t="shared" si="185"/>
        <v>-3.378276333501145E-4</v>
      </c>
    </row>
    <row r="3956" spans="2:12" x14ac:dyDescent="0.2">
      <c r="B3956" s="112" t="s">
        <v>2</v>
      </c>
      <c r="C3956" s="113">
        <f>_xll.qlCalendarAdvance("TARGET",C3955,B3956,"mf")</f>
        <v>64216</v>
      </c>
      <c r="D3956" s="120">
        <f>_xll.xlShmInterpRateFwd($D$3&amp;T(CalculationTrigger),C3956,,5,C3957)</f>
        <v>1.1921222558624614E-2</v>
      </c>
      <c r="E3956" s="120">
        <f>_xll.xlShmInterpRateFwd($E$3&amp;T(CalculationTrigger),C3956,,5,C3957)</f>
        <v>1.1864019306536978E-2</v>
      </c>
      <c r="F3956" s="121">
        <f>_xll.xlShmInterpRateFwd($F$3&amp;T(CalculationTrigger),C3956,,5,C3957)</f>
        <v>1.1552895033866915E-2</v>
      </c>
      <c r="G3956" s="148">
        <f>_xll.xlShmInterpDisc($G$3&amp;T(CalculationTrigger),C3956)</f>
        <v>0.45744156095913036</v>
      </c>
      <c r="H3956" s="149">
        <f>_xll.xlShmInterpDisc($H$3&amp;T(CalculationTrigger),C3956)</f>
        <v>0.45912402485798592</v>
      </c>
      <c r="I3956" s="150">
        <f>_xll.xlShmInterpDisc($I$3&amp;T(CalculationTrigger),C3956)</f>
        <v>0.46830305564923286</v>
      </c>
      <c r="J3956" s="157">
        <f t="shared" si="183"/>
        <v>6.2652063563779873E-5</v>
      </c>
      <c r="K3956" s="158">
        <f t="shared" si="184"/>
        <v>0</v>
      </c>
      <c r="L3956" s="159">
        <f t="shared" si="185"/>
        <v>-3.378188815385457E-4</v>
      </c>
    </row>
    <row r="3957" spans="2:12" x14ac:dyDescent="0.2">
      <c r="B3957" s="112" t="s">
        <v>2</v>
      </c>
      <c r="C3957" s="113">
        <f>_xll.qlCalendarAdvance("TARGET",C3956,B3957,"mf")</f>
        <v>64223</v>
      </c>
      <c r="D3957" s="120">
        <f>_xll.xlShmInterpRateFwd($D$3&amp;T(CalculationTrigger),C3957,,5,C3958)</f>
        <v>1.19207790970204E-2</v>
      </c>
      <c r="E3957" s="120">
        <f>_xll.xlShmInterpRateFwd($E$3&amp;T(CalculationTrigger),C3957,,5,C3958)</f>
        <v>1.1863582476301766E-2</v>
      </c>
      <c r="F3957" s="121">
        <f>_xll.xlShmInterpRateFwd($F$3&amp;T(CalculationTrigger),C3957,,5,C3958)</f>
        <v>1.1552490699018418E-2</v>
      </c>
      <c r="G3957" s="148">
        <f>_xll.xlShmInterpDisc($G$3&amp;T(CalculationTrigger),C3957)</f>
        <v>0.45733700174467928</v>
      </c>
      <c r="H3957" s="149">
        <f>_xll.xlShmInterpDisc($H$3&amp;T(CalculationTrigger),C3957)</f>
        <v>0.45901958452787517</v>
      </c>
      <c r="I3957" s="150">
        <f>_xll.xlShmInterpDisc($I$3&amp;T(CalculationTrigger),C3957)</f>
        <v>0.4681993202979553</v>
      </c>
      <c r="J3957" s="157">
        <f t="shared" si="183"/>
        <v>6.2650276558076737E-5</v>
      </c>
      <c r="K3957" s="158">
        <f t="shared" si="184"/>
        <v>0</v>
      </c>
      <c r="L3957" s="159">
        <f t="shared" si="185"/>
        <v>-3.3781012476436097E-4</v>
      </c>
    </row>
    <row r="3958" spans="2:12" x14ac:dyDescent="0.2">
      <c r="B3958" s="112" t="s">
        <v>2</v>
      </c>
      <c r="C3958" s="113">
        <f>_xll.qlCalendarAdvance("TARGET",C3957,B3958,"mf")</f>
        <v>64230</v>
      </c>
      <c r="D3958" s="120">
        <f>_xll.xlShmInterpRateFwd($D$3&amp;T(CalculationTrigger),C3958,,5,C3959)</f>
        <v>1.1920329534365661E-2</v>
      </c>
      <c r="E3958" s="120">
        <f>_xll.xlShmInterpRateFwd($E$3&amp;T(CalculationTrigger),C3958,,5,C3959)</f>
        <v>1.1863139507030142E-2</v>
      </c>
      <c r="F3958" s="121">
        <f>_xll.xlShmInterpRateFwd($F$3&amp;T(CalculationTrigger),C3958,,5,C3959)</f>
        <v>1.1552080039006218E-2</v>
      </c>
      <c r="G3958" s="148">
        <f>_xll.xlShmInterpDisc($G$3&amp;T(CalculationTrigger),C3958)</f>
        <v>0.45723247031749442</v>
      </c>
      <c r="H3958" s="149">
        <f>_xll.xlShmInterpDisc($H$3&amp;T(CalculationTrigger),C3958)</f>
        <v>0.4589151717992947</v>
      </c>
      <c r="I3958" s="150">
        <f>_xll.xlShmInterpDisc($I$3&amp;T(CalculationTrigger),C3958)</f>
        <v>0.46809561155441792</v>
      </c>
      <c r="J3958" s="157">
        <f t="shared" si="183"/>
        <v>6.2648488553049525E-5</v>
      </c>
      <c r="K3958" s="158">
        <f t="shared" si="184"/>
        <v>0</v>
      </c>
      <c r="L3958" s="159">
        <f t="shared" si="185"/>
        <v>-3.3780136309323629E-4</v>
      </c>
    </row>
    <row r="3959" spans="2:12" x14ac:dyDescent="0.2">
      <c r="B3959" s="112" t="s">
        <v>2</v>
      </c>
      <c r="C3959" s="113">
        <f>_xll.qlCalendarAdvance("TARGET",C3958,B3959,"mf")</f>
        <v>64237</v>
      </c>
      <c r="D3959" s="120">
        <f>_xll.xlShmInterpRateFwd($D$3&amp;T(CalculationTrigger),C3959,,5,C3960)</f>
        <v>1.1919873862083255E-2</v>
      </c>
      <c r="E3959" s="120">
        <f>_xll.xlShmInterpRateFwd($E$3&amp;T(CalculationTrigger),C3959,,5,C3960)</f>
        <v>1.1862690390081266E-2</v>
      </c>
      <c r="F3959" s="121">
        <f>_xll.xlShmInterpRateFwd($F$3&amp;T(CalculationTrigger),C3959,,5,C3960)</f>
        <v>1.1551663044894193E-2</v>
      </c>
      <c r="G3959" s="148">
        <f>_xll.xlShmInterpDisc($G$3&amp;T(CalculationTrigger),C3959)</f>
        <v>0.45712796672292189</v>
      </c>
      <c r="H3959" s="149">
        <f>_xll.xlShmInterpDisc($H$3&amp;T(CalculationTrigger),C3959)</f>
        <v>0.45881078671822295</v>
      </c>
      <c r="I3959" s="150">
        <f>_xll.xlShmInterpDisc($I$3&amp;T(CalculationTrigger),C3959)</f>
        <v>0.46799192946787616</v>
      </c>
      <c r="J3959" s="157">
        <f t="shared" si="183"/>
        <v>6.264669956209774E-5</v>
      </c>
      <c r="K3959" s="158">
        <f t="shared" si="184"/>
        <v>0</v>
      </c>
      <c r="L3959" s="159">
        <f t="shared" si="185"/>
        <v>-3.3779259659083468E-4</v>
      </c>
    </row>
    <row r="3960" spans="2:12" x14ac:dyDescent="0.2">
      <c r="B3960" s="112" t="s">
        <v>2</v>
      </c>
      <c r="C3960" s="113">
        <f>_xll.qlCalendarAdvance("TARGET",C3959,B3960,"mf")</f>
        <v>64244</v>
      </c>
      <c r="D3960" s="120">
        <f>_xll.xlShmInterpRateFwd($D$3&amp;T(CalculationTrigger),C3960,,5,C3961)</f>
        <v>1.1919412071526537E-2</v>
      </c>
      <c r="E3960" s="120">
        <f>_xll.xlShmInterpRateFwd($E$3&amp;T(CalculationTrigger),C3960,,5,C3961)</f>
        <v>1.186223511677956E-2</v>
      </c>
      <c r="F3960" s="121">
        <f>_xll.xlShmInterpRateFwd($F$3&amp;T(CalculationTrigger),C3960,,5,C3961)</f>
        <v>1.155123970773465E-2</v>
      </c>
      <c r="G3960" s="148">
        <f>_xll.xlShmInterpDisc($G$3&amp;T(CalculationTrigger),C3960)</f>
        <v>0.4570234910063366</v>
      </c>
      <c r="H3960" s="149">
        <f>_xll.xlShmInterpDisc($H$3&amp;T(CalculationTrigger),C3960)</f>
        <v>0.4587064293306678</v>
      </c>
      <c r="I3960" s="150">
        <f>_xll.xlShmInterpDisc($I$3&amp;T(CalculationTrigger),C3960)</f>
        <v>0.46788827408761746</v>
      </c>
      <c r="J3960" s="157">
        <f t="shared" si="183"/>
        <v>6.2644909598622435E-5</v>
      </c>
      <c r="K3960" s="158">
        <f t="shared" si="184"/>
        <v>0</v>
      </c>
      <c r="L3960" s="159">
        <f t="shared" si="185"/>
        <v>-3.3778382532282476E-4</v>
      </c>
    </row>
    <row r="3961" spans="2:12" x14ac:dyDescent="0.2">
      <c r="B3961" s="112" t="s">
        <v>2</v>
      </c>
      <c r="C3961" s="113">
        <f>_xll.qlCalendarAdvance("TARGET",C3960,B3961,"mf")</f>
        <v>64251</v>
      </c>
      <c r="D3961" s="120">
        <f>_xll.xlShmInterpRateFwd($D$3&amp;T(CalculationTrigger),C3961,,5,C3962)</f>
        <v>1.1918944154135757E-2</v>
      </c>
      <c r="E3961" s="120">
        <f>_xll.xlShmInterpRateFwd($E$3&amp;T(CalculationTrigger),C3961,,5,C3962)</f>
        <v>1.1861773678472616E-2</v>
      </c>
      <c r="F3961" s="121">
        <f>_xll.xlShmInterpRateFwd($F$3&amp;T(CalculationTrigger),C3961,,5,C3962)</f>
        <v>1.1550810018655188E-2</v>
      </c>
      <c r="G3961" s="148">
        <f>_xll.xlShmInterpDisc($G$3&amp;T(CalculationTrigger),C3961)</f>
        <v>0.45691904321314292</v>
      </c>
      <c r="H3961" s="149">
        <f>_xll.xlShmInterpDisc($H$3&amp;T(CalculationTrigger),C3961)</f>
        <v>0.45860209968266674</v>
      </c>
      <c r="I3961" s="150">
        <f>_xll.xlShmInterpDisc($I$3&amp;T(CalculationTrigger),C3961)</f>
        <v>0.46778464546296161</v>
      </c>
      <c r="J3961" s="157">
        <f t="shared" si="183"/>
        <v>6.2643118676024279E-5</v>
      </c>
      <c r="K3961" s="158">
        <f t="shared" si="184"/>
        <v>0</v>
      </c>
      <c r="L3961" s="159">
        <f t="shared" si="185"/>
        <v>-3.3777504935487643E-4</v>
      </c>
    </row>
    <row r="3962" spans="2:12" x14ac:dyDescent="0.2">
      <c r="B3962" s="112" t="s">
        <v>2</v>
      </c>
      <c r="C3962" s="113">
        <f>_xll.qlCalendarAdvance("TARGET",C3961,B3962,"mf")</f>
        <v>64258</v>
      </c>
      <c r="D3962" s="120">
        <f>_xll.xlShmInterpRateFwd($D$3&amp;T(CalculationTrigger),C3962,,5,C3963)</f>
        <v>1.1918470101252694E-2</v>
      </c>
      <c r="E3962" s="120">
        <f>_xll.xlShmInterpRateFwd($E$3&amp;T(CalculationTrigger),C3962,,5,C3963)</f>
        <v>1.1861306066473277E-2</v>
      </c>
      <c r="F3962" s="121">
        <f>_xll.xlShmInterpRateFwd($F$3&amp;T(CalculationTrigger),C3962,,5,C3963)</f>
        <v>1.1550373968656004E-2</v>
      </c>
      <c r="G3962" s="148">
        <f>_xll.xlShmInterpDisc($G$3&amp;T(CalculationTrigger),C3962)</f>
        <v>0.45681462338877377</v>
      </c>
      <c r="H3962" s="149">
        <f>_xll.xlShmInterpDisc($H$3&amp;T(CalculationTrigger),C3962)</f>
        <v>0.4584977978202866</v>
      </c>
      <c r="I3962" s="150">
        <f>_xll.xlShmInterpDisc($I$3&amp;T(CalculationTrigger),C3962)</f>
        <v>0.46768104364325985</v>
      </c>
      <c r="J3962" s="157">
        <f t="shared" si="183"/>
        <v>6.2641326807705476E-5</v>
      </c>
      <c r="K3962" s="158">
        <f t="shared" si="184"/>
        <v>0</v>
      </c>
      <c r="L3962" s="159">
        <f t="shared" si="185"/>
        <v>-3.3776626875265422E-4</v>
      </c>
    </row>
    <row r="3963" spans="2:12" x14ac:dyDescent="0.2">
      <c r="B3963" s="112" t="s">
        <v>2</v>
      </c>
      <c r="C3963" s="113">
        <f>_xll.qlCalendarAdvance("TARGET",C3962,B3963,"mf")</f>
        <v>64265</v>
      </c>
      <c r="D3963" s="120">
        <f>_xll.xlShmInterpRateFwd($D$3&amp;T(CalculationTrigger),C3963,,5,C3964)</f>
        <v>1.1917989904317606E-2</v>
      </c>
      <c r="E3963" s="120">
        <f>_xll.xlShmInterpRateFwd($E$3&amp;T(CalculationTrigger),C3963,,5,C3964)</f>
        <v>1.1860832272169686E-2</v>
      </c>
      <c r="F3963" s="121">
        <f>_xll.xlShmInterpRateFwd($F$3&amp;T(CalculationTrigger),C3963,,5,C3964)</f>
        <v>1.1549931548899448E-2</v>
      </c>
      <c r="G3963" s="148">
        <f>_xll.xlShmInterpDisc($G$3&amp;T(CalculationTrigger),C3963)</f>
        <v>0.45671023157869145</v>
      </c>
      <c r="H3963" s="149">
        <f>_xll.xlShmInterpDisc($H$3&amp;T(CalculationTrigger),C3963)</f>
        <v>0.45839352378962384</v>
      </c>
      <c r="I3963" s="150">
        <f>_xll.xlShmInterpDisc($I$3&amp;T(CalculationTrigger),C3963)</f>
        <v>0.46757746867789596</v>
      </c>
      <c r="J3963" s="157">
        <f t="shared" si="183"/>
        <v>6.2639534007065937E-5</v>
      </c>
      <c r="K3963" s="158">
        <f t="shared" si="184"/>
        <v>0</v>
      </c>
      <c r="L3963" s="159">
        <f t="shared" si="185"/>
        <v>-3.3775748358182812E-4</v>
      </c>
    </row>
    <row r="3964" spans="2:12" x14ac:dyDescent="0.2">
      <c r="B3964" s="112" t="s">
        <v>2</v>
      </c>
      <c r="C3964" s="113">
        <f>_xll.qlCalendarAdvance("TARGET",C3963,B3964,"mf")</f>
        <v>64272</v>
      </c>
      <c r="D3964" s="120">
        <f>_xll.xlShmInterpRateFwd($D$3&amp;T(CalculationTrigger),C3964,,5,C3965)</f>
        <v>1.1917663044686283E-2</v>
      </c>
      <c r="E3964" s="120">
        <f>_xll.xlShmInterpRateFwd($E$3&amp;T(CalculationTrigger),C3964,,5,C3965)</f>
        <v>1.1860510368147456E-2</v>
      </c>
      <c r="F3964" s="121">
        <f>_xll.xlShmInterpRateFwd($F$3&amp;T(CalculationTrigger),C3964,,5,C3965)</f>
        <v>1.1549633081723354E-2</v>
      </c>
      <c r="G3964" s="148">
        <f>_xll.xlShmInterpDisc($G$3&amp;T(CalculationTrigger),C3964)</f>
        <v>0.45660586782838675</v>
      </c>
      <c r="H3964" s="149">
        <f>_xll.xlShmInterpDisc($H$3&amp;T(CalculationTrigger),C3964)</f>
        <v>0.45828927763680388</v>
      </c>
      <c r="I3964" s="150">
        <f>_xll.xlShmInterpDisc($I$3&amp;T(CalculationTrigger),C3964)</f>
        <v>0.46747392061628473</v>
      </c>
      <c r="J3964" s="157">
        <f t="shared" si="183"/>
        <v>6.2637740287505237E-5</v>
      </c>
      <c r="K3964" s="158">
        <f t="shared" si="184"/>
        <v>0</v>
      </c>
      <c r="L3964" s="159">
        <f t="shared" si="185"/>
        <v>-3.3774869390806211E-4</v>
      </c>
    </row>
    <row r="3965" spans="2:12" x14ac:dyDescent="0.2">
      <c r="B3965" s="112" t="s">
        <v>2</v>
      </c>
      <c r="C3965" s="113">
        <f>_xll.qlCalendarAdvance("TARGET",C3964,B3965,"mf")</f>
        <v>64280</v>
      </c>
      <c r="D3965" s="120">
        <f>_xll.xlShmInterpRateFwd($D$3&amp;T(CalculationTrigger),C3965,,5,C3966)</f>
        <v>1.1916940181576912E-2</v>
      </c>
      <c r="E3965" s="120">
        <f>_xll.xlShmInterpRateFwd($E$3&amp;T(CalculationTrigger),C3965,,5,C3966)</f>
        <v>1.1859796140264247E-2</v>
      </c>
      <c r="F3965" s="121">
        <f>_xll.xlShmInterpRateFwd($F$3&amp;T(CalculationTrigger),C3965,,5,C3966)</f>
        <v>1.1548962015654033E-2</v>
      </c>
      <c r="G3965" s="148">
        <f>_xll.xlShmInterpDisc($G$3&amp;T(CalculationTrigger),C3965)</f>
        <v>0.45648662938820145</v>
      </c>
      <c r="H3965" s="149">
        <f>_xll.xlShmInterpDisc($H$3&amp;T(CalculationTrigger),C3965)</f>
        <v>0.4581701733717814</v>
      </c>
      <c r="I3965" s="150">
        <f>_xll.xlShmInterpDisc($I$3&amp;T(CalculationTrigger),C3965)</f>
        <v>0.46735561298124656</v>
      </c>
      <c r="J3965" s="157">
        <f t="shared" si="183"/>
        <v>6.2635689214275779E-5</v>
      </c>
      <c r="K3965" s="158">
        <f t="shared" si="184"/>
        <v>0</v>
      </c>
      <c r="L3965" s="159">
        <f t="shared" si="185"/>
        <v>-3.3773864313705769E-4</v>
      </c>
    </row>
    <row r="3966" spans="2:12" x14ac:dyDescent="0.2">
      <c r="B3966" s="112" t="s">
        <v>2</v>
      </c>
      <c r="C3966" s="113">
        <f>_xll.qlCalendarAdvance("TARGET",C3965,B3966,"mf")</f>
        <v>64287</v>
      </c>
      <c r="D3966" s="120">
        <f>_xll.xlShmInterpRateFwd($D$3&amp;T(CalculationTrigger),C3966,,5,C3967)</f>
        <v>1.1916440618617704E-2</v>
      </c>
      <c r="E3966" s="120">
        <f>_xll.xlShmInterpRateFwd($E$3&amp;T(CalculationTrigger),C3966,,5,C3967)</f>
        <v>1.185930285935546E-2</v>
      </c>
      <c r="F3966" s="121">
        <f>_xll.xlShmInterpRateFwd($F$3&amp;T(CalculationTrigger),C3966,,5,C3967)</f>
        <v>1.1548499518374011E-2</v>
      </c>
      <c r="G3966" s="148">
        <f>_xll.xlShmInterpDisc($G$3&amp;T(CalculationTrigger),C3966)</f>
        <v>0.45638232591931005</v>
      </c>
      <c r="H3966" s="149">
        <f>_xll.xlShmInterpDisc($H$3&amp;T(CalculationTrigger),C3966)</f>
        <v>0.45806598711265367</v>
      </c>
      <c r="I3966" s="150">
        <f>_xll.xlShmInterpDisc($I$3&amp;T(CalculationTrigger),C3966)</f>
        <v>0.46725212273708061</v>
      </c>
      <c r="J3966" s="157">
        <f t="shared" si="183"/>
        <v>6.2633893570728636E-5</v>
      </c>
      <c r="K3966" s="158">
        <f t="shared" si="184"/>
        <v>0</v>
      </c>
      <c r="L3966" s="159">
        <f t="shared" si="185"/>
        <v>-3.3772984403527076E-4</v>
      </c>
    </row>
    <row r="3967" spans="2:12" x14ac:dyDescent="0.2">
      <c r="B3967" s="112" t="s">
        <v>2</v>
      </c>
      <c r="C3967" s="113">
        <f>_xll.qlCalendarAdvance("TARGET",C3966,B3967,"mf")</f>
        <v>64294</v>
      </c>
      <c r="D3967" s="120">
        <f>_xll.xlShmInterpRateFwd($D$3&amp;T(CalculationTrigger),C3967,,5,C3968)</f>
        <v>1.1915934875913867E-2</v>
      </c>
      <c r="E3967" s="120">
        <f>_xll.xlShmInterpRateFwd($E$3&amp;T(CalculationTrigger),C3967,,5,C3968)</f>
        <v>1.185880336020664E-2</v>
      </c>
      <c r="F3967" s="121">
        <f>_xll.xlShmInterpRateFwd($F$3&amp;T(CalculationTrigger),C3967,,5,C3968)</f>
        <v>1.1548030614318189E-2</v>
      </c>
      <c r="G3967" s="148">
        <f>_xll.xlShmInterpDisc($G$3&amp;T(CalculationTrigger),C3967)</f>
        <v>0.45627805065335575</v>
      </c>
      <c r="H3967" s="149">
        <f>_xll.xlShmInterpDisc($H$3&amp;T(CalculationTrigger),C3967)</f>
        <v>0.45796182887652576</v>
      </c>
      <c r="I3967" s="150">
        <f>_xll.xlShmInterpDisc($I$3&amp;T(CalculationTrigger),C3967)</f>
        <v>0.46714865955217943</v>
      </c>
      <c r="J3967" s="157">
        <f t="shared" si="183"/>
        <v>6.2632097050377249E-5</v>
      </c>
      <c r="K3967" s="158">
        <f t="shared" si="184"/>
        <v>0</v>
      </c>
      <c r="L3967" s="159">
        <f t="shared" si="185"/>
        <v>-3.3772104063693357E-4</v>
      </c>
    </row>
    <row r="3968" spans="2:12" x14ac:dyDescent="0.2">
      <c r="B3968" s="112" t="s">
        <v>2</v>
      </c>
      <c r="C3968" s="113">
        <f>_xll.qlCalendarAdvance("TARGET",C3967,B3968,"mf")</f>
        <v>64301</v>
      </c>
      <c r="D3968" s="120">
        <f>_xll.xlShmInterpRateFwd($D$3&amp;T(CalculationTrigger),C3968,,5,C3969)</f>
        <v>1.1915422944859344E-2</v>
      </c>
      <c r="E3968" s="120">
        <f>_xll.xlShmInterpRateFwd($E$3&amp;T(CalculationTrigger),C3968,,5,C3969)</f>
        <v>1.1858297634188577E-2</v>
      </c>
      <c r="F3968" s="121">
        <f>_xll.xlShmInterpRateFwd($F$3&amp;T(CalculationTrigger),C3968,,5,C3969)</f>
        <v>1.1547555294579459E-2</v>
      </c>
      <c r="G3968" s="148">
        <f>_xll.xlShmInterpDisc($G$3&amp;T(CalculationTrigger),C3968)</f>
        <v>0.45617380363594873</v>
      </c>
      <c r="H3968" s="149">
        <f>_xll.xlShmInterpDisc($H$3&amp;T(CalculationTrigger),C3968)</f>
        <v>0.45785769870964443</v>
      </c>
      <c r="I3968" s="150">
        <f>_xll.xlShmInterpDisc($I$3&amp;T(CalculationTrigger),C3968)</f>
        <v>0.46704522347608957</v>
      </c>
      <c r="J3968" s="157">
        <f t="shared" si="183"/>
        <v>6.2630299666624809E-5</v>
      </c>
      <c r="K3968" s="158">
        <f t="shared" si="184"/>
        <v>0</v>
      </c>
      <c r="L3968" s="159">
        <f t="shared" si="185"/>
        <v>-3.3771223300771202E-4</v>
      </c>
    </row>
    <row r="3969" spans="2:12" x14ac:dyDescent="0.2">
      <c r="B3969" s="112" t="s">
        <v>2</v>
      </c>
      <c r="C3969" s="113">
        <f>_xll.qlCalendarAdvance("TARGET",C3968,B3969,"mf")</f>
        <v>64308</v>
      </c>
      <c r="D3969" s="120">
        <f>_xll.xlShmInterpRateFwd($D$3&amp;T(CalculationTrigger),C3969,,5,C3970)</f>
        <v>1.1914904816853875E-2</v>
      </c>
      <c r="E3969" s="120">
        <f>_xll.xlShmInterpRateFwd($E$3&amp;T(CalculationTrigger),C3969,,5,C3970)</f>
        <v>1.185778567261995E-2</v>
      </c>
      <c r="F3969" s="121">
        <f>_xll.xlShmInterpRateFwd($F$3&amp;T(CalculationTrigger),C3969,,5,C3970)</f>
        <v>1.1547073550181213E-2</v>
      </c>
      <c r="G3969" s="148">
        <f>_xll.xlShmInterpDisc($G$3&amp;T(CalculationTrigger),C3969)</f>
        <v>0.45606958491272775</v>
      </c>
      <c r="H3969" s="149">
        <f>_xll.xlShmInterpDisc($H$3&amp;T(CalculationTrigger),C3969)</f>
        <v>0.45775359665828536</v>
      </c>
      <c r="I3969" s="150">
        <f>_xll.xlShmInterpDisc($I$3&amp;T(CalculationTrigger),C3969)</f>
        <v>0.4669418145583889</v>
      </c>
      <c r="J3969" s="157">
        <f t="shared" si="183"/>
        <v>6.262850143287028E-5</v>
      </c>
      <c r="K3969" s="158">
        <f t="shared" si="184"/>
        <v>0</v>
      </c>
      <c r="L3969" s="159">
        <f t="shared" si="185"/>
        <v>-3.377034212132699E-4</v>
      </c>
    </row>
    <row r="3970" spans="2:12" x14ac:dyDescent="0.2">
      <c r="B3970" s="112" t="s">
        <v>2</v>
      </c>
      <c r="C3970" s="113">
        <f>_xll.qlCalendarAdvance("TARGET",C3969,B3970,"mf")</f>
        <v>64315</v>
      </c>
      <c r="D3970" s="120">
        <f>_xll.xlShmInterpRateFwd($D$3&amp;T(CalculationTrigger),C3970,,5,C3971)</f>
        <v>1.1914380483274041E-2</v>
      </c>
      <c r="E3970" s="120">
        <f>_xll.xlShmInterpRateFwd($E$3&amp;T(CalculationTrigger),C3970,,5,C3971)</f>
        <v>1.1857267466836808E-2</v>
      </c>
      <c r="F3970" s="121">
        <f>_xll.xlShmInterpRateFwd($F$3&amp;T(CalculationTrigger),C3970,,5,C3971)</f>
        <v>1.15465853722511E-2</v>
      </c>
      <c r="G3970" s="148">
        <f>_xll.xlShmInterpDisc($G$3&amp;T(CalculationTrigger),C3970)</f>
        <v>0.45596539452936014</v>
      </c>
      <c r="H3970" s="149">
        <f>_xll.xlShmInterpDisc($H$3&amp;T(CalculationTrigger),C3970)</f>
        <v>0.45764952276875337</v>
      </c>
      <c r="I3970" s="150">
        <f>_xll.xlShmInterpDisc($I$3&amp;T(CalculationTrigger),C3970)</f>
        <v>0.46683843284868731</v>
      </c>
      <c r="J3970" s="157">
        <f t="shared" si="183"/>
        <v>6.2626702362516095E-5</v>
      </c>
      <c r="K3970" s="158">
        <f t="shared" si="184"/>
        <v>0</v>
      </c>
      <c r="L3970" s="159">
        <f t="shared" si="185"/>
        <v>-3.3769460531928399E-4</v>
      </c>
    </row>
    <row r="3971" spans="2:12" x14ac:dyDescent="0.2">
      <c r="B3971" s="112" t="s">
        <v>2</v>
      </c>
      <c r="C3971" s="113">
        <f>_xll.qlCalendarAdvance("TARGET",C3970,B3971,"mf")</f>
        <v>64322</v>
      </c>
      <c r="D3971" s="120">
        <f>_xll.xlShmInterpRateFwd($D$3&amp;T(CalculationTrigger),C3971,,5,C3972)</f>
        <v>1.1913849935496421E-2</v>
      </c>
      <c r="E3971" s="120">
        <f>_xll.xlShmInterpRateFwd($E$3&amp;T(CalculationTrigger),C3971,,5,C3972)</f>
        <v>1.1856743008169423E-2</v>
      </c>
      <c r="F3971" s="121">
        <f>_xll.xlShmInterpRateFwd($F$3&amp;T(CalculationTrigger),C3971,,5,C3972)</f>
        <v>1.1546090751812527E-2</v>
      </c>
      <c r="G3971" s="148">
        <f>_xll.xlShmInterpDisc($G$3&amp;T(CalculationTrigger),C3971)</f>
        <v>0.45586123253154182</v>
      </c>
      <c r="H3971" s="149">
        <f>_xll.xlShmInterpDisc($H$3&amp;T(CalculationTrigger),C3971)</f>
        <v>0.45754547708738225</v>
      </c>
      <c r="I3971" s="150">
        <f>_xll.xlShmInterpDisc($I$3&amp;T(CalculationTrigger),C3971)</f>
        <v>0.46673507839662565</v>
      </c>
      <c r="J3971" s="157">
        <f t="shared" si="183"/>
        <v>6.2624902468966177E-5</v>
      </c>
      <c r="K3971" s="158">
        <f t="shared" si="184"/>
        <v>0</v>
      </c>
      <c r="L3971" s="159">
        <f t="shared" si="185"/>
        <v>-3.3768578539141413E-4</v>
      </c>
    </row>
    <row r="3972" spans="2:12" x14ac:dyDescent="0.2">
      <c r="B3972" s="112" t="s">
        <v>2</v>
      </c>
      <c r="C3972" s="113">
        <f>_xll.qlCalendarAdvance("TARGET",C3971,B3972,"mf")</f>
        <v>64329</v>
      </c>
      <c r="D3972" s="120">
        <f>_xll.xlShmInterpRateFwd($D$3&amp;T(CalculationTrigger),C3972,,5,C3973)</f>
        <v>1.1913313164967111E-2</v>
      </c>
      <c r="E3972" s="120">
        <f>_xll.xlShmInterpRateFwd($E$3&amp;T(CalculationTrigger),C3972,,5,C3973)</f>
        <v>1.1856212287994397E-2</v>
      </c>
      <c r="F3972" s="121">
        <f>_xll.xlShmInterpRateFwd($F$3&amp;T(CalculationTrigger),C3972,,5,C3973)</f>
        <v>1.1545589679993154E-2</v>
      </c>
      <c r="G3972" s="148">
        <f>_xll.xlShmInterpDisc($G$3&amp;T(CalculationTrigger),C3972)</f>
        <v>0.45575709896499733</v>
      </c>
      <c r="H3972" s="149">
        <f>_xll.xlShmInterpDisc($H$3&amp;T(CalculationTrigger),C3972)</f>
        <v>0.45744145966053473</v>
      </c>
      <c r="I3972" s="150">
        <f>_xll.xlShmInterpDisc($I$3&amp;T(CalculationTrigger),C3972)</f>
        <v>0.46663175125187656</v>
      </c>
      <c r="J3972" s="157">
        <f t="shared" si="183"/>
        <v>6.2623101765612769E-5</v>
      </c>
      <c r="K3972" s="158">
        <f t="shared" si="184"/>
        <v>0</v>
      </c>
      <c r="L3972" s="159">
        <f t="shared" si="185"/>
        <v>-3.3767696149533297E-4</v>
      </c>
    </row>
    <row r="3973" spans="2:12" x14ac:dyDescent="0.2">
      <c r="B3973" s="112" t="s">
        <v>2</v>
      </c>
      <c r="C3973" s="113">
        <f>_xll.qlCalendarAdvance("TARGET",C3972,B3973,"mf")</f>
        <v>64336</v>
      </c>
      <c r="D3973" s="120">
        <f>_xll.xlShmInterpRateFwd($D$3&amp;T(CalculationTrigger),C3973,,5,C3974)</f>
        <v>1.1912770163016366E-2</v>
      </c>
      <c r="E3973" s="120">
        <f>_xll.xlShmInterpRateFwd($E$3&amp;T(CalculationTrigger),C3973,,5,C3974)</f>
        <v>1.185567529759568E-2</v>
      </c>
      <c r="F3973" s="121">
        <f>_xll.xlShmInterpRateFwd($F$3&amp;T(CalculationTrigger),C3973,,5,C3974)</f>
        <v>1.1545082147839562E-2</v>
      </c>
      <c r="G3973" s="148">
        <f>_xll.xlShmInterpDisc($G$3&amp;T(CalculationTrigger),C3973)</f>
        <v>0.45565299387547908</v>
      </c>
      <c r="H3973" s="149">
        <f>_xll.xlShmInterpDisc($H$3&amp;T(CalculationTrigger),C3973)</f>
        <v>0.45733747053460216</v>
      </c>
      <c r="I3973" s="150">
        <f>_xll.xlShmInterpDisc($I$3&amp;T(CalculationTrigger),C3973)</f>
        <v>0.46652845146414357</v>
      </c>
      <c r="J3973" s="157">
        <f t="shared" ref="J3973:J3978" si="186">-365*LN(G3973/$H3973)/($C3973-$C$4)</f>
        <v>6.2621300265864712E-5</v>
      </c>
      <c r="K3973" s="158">
        <f t="shared" ref="K3973:K3978" si="187">-365*LN(H3973/$H3973)/($C3973-$C$4)</f>
        <v>0</v>
      </c>
      <c r="L3973" s="159">
        <f t="shared" ref="L3973:L3978" si="188">-365*LN(I3973/$H3973)/($C3973-$C$4)</f>
        <v>-3.3766813369670752E-4</v>
      </c>
    </row>
    <row r="3974" spans="2:12" x14ac:dyDescent="0.2">
      <c r="B3974" s="112" t="s">
        <v>2</v>
      </c>
      <c r="C3974" s="113">
        <f>_xll.qlCalendarAdvance("TARGET",C3973,B3974,"mf")</f>
        <v>64343</v>
      </c>
      <c r="D3974" s="120">
        <f>_xll.xlShmInterpRateFwd($D$3&amp;T(CalculationTrigger),C3974,,5,C3975)</f>
        <v>1.1912220921072914E-2</v>
      </c>
      <c r="E3974" s="120">
        <f>_xll.xlShmInterpRateFwd($E$3&amp;T(CalculationTrigger),C3974,,5,C3975)</f>
        <v>1.1855132028349884E-2</v>
      </c>
      <c r="F3974" s="121">
        <f>_xll.xlShmInterpRateFwd($F$3&amp;T(CalculationTrigger),C3974,,5,C3975)</f>
        <v>1.1544568146427302E-2</v>
      </c>
      <c r="G3974" s="148">
        <f>_xll.xlShmInterpDisc($G$3&amp;T(CalculationTrigger),C3974)</f>
        <v>0.45554891730876845</v>
      </c>
      <c r="H3974" s="149">
        <f>_xll.xlShmInterpDisc($H$3&amp;T(CalculationTrigger),C3974)</f>
        <v>0.45723350975600507</v>
      </c>
      <c r="I3974" s="150">
        <f>_xll.xlShmInterpDisc($I$3&amp;T(CalculationTrigger),C3974)</f>
        <v>0.46642517908316178</v>
      </c>
      <c r="J3974" s="157">
        <f t="shared" si="186"/>
        <v>6.2619497983121066E-5</v>
      </c>
      <c r="K3974" s="158">
        <f t="shared" si="187"/>
        <v>0</v>
      </c>
      <c r="L3974" s="159">
        <f t="shared" si="188"/>
        <v>-3.3765930206120263E-4</v>
      </c>
    </row>
    <row r="3975" spans="2:12" x14ac:dyDescent="0.2">
      <c r="B3975" s="112" t="s">
        <v>2</v>
      </c>
      <c r="C3975" s="113">
        <f>_xll.qlCalendarAdvance("TARGET",C3974,B3975,"mf")</f>
        <v>64350</v>
      </c>
      <c r="D3975" s="120">
        <f>_xll.xlShmInterpRateFwd($D$3&amp;T(CalculationTrigger),C3975,,5,C3976)</f>
        <v>1.1911665430495984E-2</v>
      </c>
      <c r="E3975" s="120">
        <f>_xll.xlShmInterpRateFwd($E$3&amp;T(CalculationTrigger),C3975,,5,C3976)</f>
        <v>1.1854582471569924E-2</v>
      </c>
      <c r="F3975" s="121">
        <f>_xll.xlShmInterpRateFwd($F$3&amp;T(CalculationTrigger),C3975,,5,C3976)</f>
        <v>1.1544047666831923E-2</v>
      </c>
      <c r="G3975" s="148">
        <f>_xll.xlShmInterpDisc($G$3&amp;T(CalculationTrigger),C3975)</f>
        <v>0.45544486931067479</v>
      </c>
      <c r="H3975" s="149">
        <f>_xll.xlShmInterpDisc($H$3&amp;T(CalculationTrigger),C3975)</f>
        <v>0.45712957737119247</v>
      </c>
      <c r="I3975" s="150">
        <f>_xll.xlShmInterpDisc($I$3&amp;T(CalculationTrigger),C3975)</f>
        <v>0.46632193415869744</v>
      </c>
      <c r="J3975" s="157">
        <f t="shared" si="186"/>
        <v>6.261769493078238E-5</v>
      </c>
      <c r="K3975" s="158">
        <f t="shared" si="187"/>
        <v>0</v>
      </c>
      <c r="L3975" s="159">
        <f t="shared" si="188"/>
        <v>-3.376504666544887E-4</v>
      </c>
    </row>
    <row r="3976" spans="2:12" x14ac:dyDescent="0.2">
      <c r="B3976" s="112" t="s">
        <v>2</v>
      </c>
      <c r="C3976" s="113">
        <f>_xll.qlCalendarAdvance("TARGET",C3975,B3976,"mf")</f>
        <v>64357</v>
      </c>
      <c r="D3976" s="120">
        <f>_xll.xlShmInterpRateFwd($D$3&amp;T(CalculationTrigger),C3976,,5,C3977)</f>
        <v>1.1911103682725892E-2</v>
      </c>
      <c r="E3976" s="120">
        <f>_xll.xlShmInterpRateFwd($E$3&amp;T(CalculationTrigger),C3976,,5,C3977)</f>
        <v>1.185402661862084E-2</v>
      </c>
      <c r="F3976" s="121">
        <f>_xll.xlShmInterpRateFwd($F$3&amp;T(CalculationTrigger),C3976,,5,C3977)</f>
        <v>1.1543520700123192E-2</v>
      </c>
      <c r="G3976" s="148">
        <f>_xll.xlShmInterpDisc($G$3&amp;T(CalculationTrigger),C3976)</f>
        <v>0.45534084992703594</v>
      </c>
      <c r="H3976" s="149">
        <f>_xll.xlShmInterpDisc($H$3&amp;T(CalculationTrigger),C3976)</f>
        <v>0.45702567342664224</v>
      </c>
      <c r="I3976" s="150">
        <f>_xll.xlShmInterpDisc($I$3&amp;T(CalculationTrigger),C3976)</f>
        <v>0.46621871674054799</v>
      </c>
      <c r="J3976" s="157">
        <f t="shared" si="186"/>
        <v>6.2615891122246966E-5</v>
      </c>
      <c r="K3976" s="158">
        <f t="shared" si="187"/>
        <v>0</v>
      </c>
      <c r="L3976" s="159">
        <f t="shared" si="188"/>
        <v>-3.376416275422339E-4</v>
      </c>
    </row>
    <row r="3977" spans="2:12" x14ac:dyDescent="0.2">
      <c r="B3977" s="112" t="s">
        <v>2</v>
      </c>
      <c r="C3977" s="113">
        <f>_xll.qlCalendarAdvance("TARGET",C3976,B3977,"mf")</f>
        <v>64364</v>
      </c>
      <c r="D3977" s="120">
        <f>_xll.xlShmInterpRateFwd($D$3&amp;T(CalculationTrigger),C3977,,5,C3978)</f>
        <v>1.1910535669098716E-2</v>
      </c>
      <c r="E3977" s="120">
        <f>_xll.xlShmInterpRateFwd($E$3&amp;T(CalculationTrigger),C3977,,5,C3978)</f>
        <v>1.1853464460815564E-2</v>
      </c>
      <c r="F3977" s="121">
        <f>_xll.xlShmInterpRateFwd($F$3&amp;T(CalculationTrigger),C3977,,5,C3978)</f>
        <v>1.154298723741142E-2</v>
      </c>
      <c r="G3977" s="148">
        <f>_xll.xlShmInterpDisc($G$3&amp;T(CalculationTrigger),C3977)</f>
        <v>0.45523685920371754</v>
      </c>
      <c r="H3977" s="149">
        <f>_xll.xlShmInterpDisc($H$3&amp;T(CalculationTrigger),C3977)</f>
        <v>0.45692179796886073</v>
      </c>
      <c r="I3977" s="150">
        <f>_xll.xlShmInterpDisc($I$3&amp;T(CalculationTrigger),C3977)</f>
        <v>0.46611552687854196</v>
      </c>
      <c r="J3977" s="157">
        <f t="shared" si="186"/>
        <v>6.2614086570920307E-5</v>
      </c>
      <c r="K3977" s="158">
        <f t="shared" si="187"/>
        <v>0</v>
      </c>
      <c r="L3977" s="159">
        <f t="shared" si="188"/>
        <v>-3.3763278479010826E-4</v>
      </c>
    </row>
    <row r="3978" spans="2:12" x14ac:dyDescent="0.2">
      <c r="B3978" s="114" t="s">
        <v>2</v>
      </c>
      <c r="C3978" s="115">
        <f>_xll.qlCalendarAdvance("TARGET",C3977,B3978,"mf")</f>
        <v>64371</v>
      </c>
      <c r="D3978" s="120" t="str">
        <f>_xll.xlShmInterpRateFwd($D$3&amp;T(CalculationTrigger),C3978,,5,C3979)</f>
        <v>Date before first TermStructure's date.</v>
      </c>
      <c r="E3978" s="120" t="str">
        <f>_xll.xlShmInterpRateFwd($E$3&amp;T(CalculationTrigger),C3978,,5,C3979)</f>
        <v>Date before first TermStructure's date.</v>
      </c>
      <c r="F3978" s="121" t="str">
        <f>_xll.xlShmInterpRateFwd($F$3&amp;T(CalculationTrigger),C3978,,5,C3979)</f>
        <v>Date before first TermStructure's date.</v>
      </c>
      <c r="G3978" s="151">
        <f>_xll.xlShmInterpDisc($G$3&amp;T(CalculationTrigger),C3978)</f>
        <v>0.45513289718661382</v>
      </c>
      <c r="H3978" s="152">
        <f>_xll.xlShmInterpDisc($H$3&amp;T(CalculationTrigger),C3978)</f>
        <v>0.456817951044383</v>
      </c>
      <c r="I3978" s="153">
        <f>_xll.xlShmInterpDisc($I$3&amp;T(CalculationTrigger),C3978)</f>
        <v>0.4660123646225387</v>
      </c>
      <c r="J3978" s="160">
        <f t="shared" si="186"/>
        <v>6.2612281290199971E-5</v>
      </c>
      <c r="K3978" s="161">
        <f t="shared" si="187"/>
        <v>0</v>
      </c>
      <c r="L3978" s="162">
        <f t="shared" si="188"/>
        <v>-3.3762393846377235E-4</v>
      </c>
    </row>
    <row r="3979" spans="2:12" x14ac:dyDescent="0.2">
      <c r="D3979" s="163"/>
      <c r="E3979" s="163"/>
      <c r="F3979" s="163"/>
    </row>
    <row r="3980" spans="2:12" x14ac:dyDescent="0.2">
      <c r="C3980" s="118"/>
    </row>
    <row r="3981" spans="2:12" x14ac:dyDescent="0.2">
      <c r="C3981" s="118"/>
    </row>
    <row r="3982" spans="2:12" x14ac:dyDescent="0.2">
      <c r="C3982" s="118"/>
    </row>
    <row r="3983" spans="2:12" x14ac:dyDescent="0.2">
      <c r="C3983" s="118"/>
    </row>
    <row r="3984" spans="2:12" x14ac:dyDescent="0.2">
      <c r="C3984" s="118"/>
    </row>
    <row r="3985" spans="3:3" x14ac:dyDescent="0.2">
      <c r="C3985" s="118"/>
    </row>
    <row r="3986" spans="3:3" x14ac:dyDescent="0.2">
      <c r="C3986" s="118"/>
    </row>
    <row r="3987" spans="3:3" x14ac:dyDescent="0.2">
      <c r="C3987" s="118"/>
    </row>
    <row r="3988" spans="3:3" x14ac:dyDescent="0.2">
      <c r="C3988" s="118"/>
    </row>
    <row r="3989" spans="3:3" x14ac:dyDescent="0.2">
      <c r="C3989" s="118"/>
    </row>
    <row r="3990" spans="3:3" x14ac:dyDescent="0.2">
      <c r="C3990" s="118"/>
    </row>
    <row r="3991" spans="3:3" x14ac:dyDescent="0.2">
      <c r="C3991" s="118"/>
    </row>
    <row r="3992" spans="3:3" x14ac:dyDescent="0.2">
      <c r="C3992" s="118"/>
    </row>
    <row r="3993" spans="3:3" x14ac:dyDescent="0.2">
      <c r="C3993" s="118"/>
    </row>
    <row r="3994" spans="3:3" x14ac:dyDescent="0.2">
      <c r="C3994" s="118"/>
    </row>
    <row r="3995" spans="3:3" x14ac:dyDescent="0.2">
      <c r="C3995" s="118"/>
    </row>
    <row r="3996" spans="3:3" x14ac:dyDescent="0.2">
      <c r="C3996" s="118"/>
    </row>
    <row r="3997" spans="3:3" x14ac:dyDescent="0.2">
      <c r="C3997" s="118"/>
    </row>
    <row r="3998" spans="3:3" x14ac:dyDescent="0.2">
      <c r="C3998" s="118"/>
    </row>
    <row r="3999" spans="3:3" x14ac:dyDescent="0.2">
      <c r="C3999" s="118"/>
    </row>
    <row r="4000" spans="3:3" x14ac:dyDescent="0.2">
      <c r="C4000" s="118"/>
    </row>
    <row r="4001" spans="3:3" x14ac:dyDescent="0.2">
      <c r="C4001" s="118"/>
    </row>
    <row r="4002" spans="3:3" x14ac:dyDescent="0.2">
      <c r="C4002" s="118"/>
    </row>
    <row r="4003" spans="3:3" x14ac:dyDescent="0.2">
      <c r="C4003" s="118"/>
    </row>
    <row r="4004" spans="3:3" x14ac:dyDescent="0.2">
      <c r="C4004" s="118"/>
    </row>
    <row r="4005" spans="3:3" x14ac:dyDescent="0.2">
      <c r="C4005" s="118"/>
    </row>
    <row r="4006" spans="3:3" x14ac:dyDescent="0.2">
      <c r="C4006" s="118"/>
    </row>
    <row r="4007" spans="3:3" x14ac:dyDescent="0.2">
      <c r="C4007" s="118"/>
    </row>
    <row r="4008" spans="3:3" x14ac:dyDescent="0.2">
      <c r="C4008" s="118"/>
    </row>
    <row r="4009" spans="3:3" x14ac:dyDescent="0.2">
      <c r="C4009" s="118"/>
    </row>
    <row r="4010" spans="3:3" x14ac:dyDescent="0.2">
      <c r="C4010" s="118"/>
    </row>
    <row r="4011" spans="3:3" x14ac:dyDescent="0.2">
      <c r="C4011" s="118"/>
    </row>
    <row r="4012" spans="3:3" x14ac:dyDescent="0.2">
      <c r="C4012" s="118"/>
    </row>
    <row r="4013" spans="3:3" x14ac:dyDescent="0.2">
      <c r="C4013" s="118"/>
    </row>
    <row r="4014" spans="3:3" x14ac:dyDescent="0.2">
      <c r="C4014" s="118"/>
    </row>
    <row r="4015" spans="3:3" x14ac:dyDescent="0.2">
      <c r="C4015" s="118"/>
    </row>
    <row r="4016" spans="3:3" x14ac:dyDescent="0.2">
      <c r="C4016" s="118"/>
    </row>
    <row r="4017" spans="3:3" x14ac:dyDescent="0.2">
      <c r="C4017" s="118"/>
    </row>
    <row r="4018" spans="3:3" x14ac:dyDescent="0.2">
      <c r="C4018" s="118"/>
    </row>
    <row r="4019" spans="3:3" x14ac:dyDescent="0.2">
      <c r="C4019" s="118"/>
    </row>
    <row r="4020" spans="3:3" x14ac:dyDescent="0.2">
      <c r="C4020" s="118"/>
    </row>
    <row r="4021" spans="3:3" x14ac:dyDescent="0.2">
      <c r="C4021" s="118"/>
    </row>
    <row r="4022" spans="3:3" x14ac:dyDescent="0.2">
      <c r="C4022" s="118"/>
    </row>
    <row r="4023" spans="3:3" x14ac:dyDescent="0.2">
      <c r="C4023" s="118"/>
    </row>
    <row r="4024" spans="3:3" x14ac:dyDescent="0.2">
      <c r="C4024" s="118"/>
    </row>
    <row r="4025" spans="3:3" x14ac:dyDescent="0.2">
      <c r="C4025" s="118"/>
    </row>
    <row r="4026" spans="3:3" x14ac:dyDescent="0.2">
      <c r="C4026" s="118"/>
    </row>
    <row r="4027" spans="3:3" x14ac:dyDescent="0.2">
      <c r="C4027" s="118"/>
    </row>
    <row r="4028" spans="3:3" x14ac:dyDescent="0.2">
      <c r="C4028" s="118"/>
    </row>
    <row r="4029" spans="3:3" x14ac:dyDescent="0.2">
      <c r="C4029" s="118"/>
    </row>
    <row r="4030" spans="3:3" x14ac:dyDescent="0.2">
      <c r="C4030" s="118"/>
    </row>
    <row r="4031" spans="3:3" x14ac:dyDescent="0.2">
      <c r="C4031" s="118"/>
    </row>
    <row r="4032" spans="3:3" x14ac:dyDescent="0.2">
      <c r="C4032" s="118"/>
    </row>
    <row r="4033" spans="3:3" x14ac:dyDescent="0.2">
      <c r="C4033" s="118"/>
    </row>
    <row r="4034" spans="3:3" x14ac:dyDescent="0.2">
      <c r="C4034" s="118"/>
    </row>
    <row r="4035" spans="3:3" x14ac:dyDescent="0.2">
      <c r="C4035" s="118"/>
    </row>
    <row r="4036" spans="3:3" x14ac:dyDescent="0.2">
      <c r="C4036" s="118"/>
    </row>
    <row r="4037" spans="3:3" x14ac:dyDescent="0.2">
      <c r="C4037" s="118"/>
    </row>
    <row r="4038" spans="3:3" x14ac:dyDescent="0.2">
      <c r="C4038" s="118"/>
    </row>
    <row r="4039" spans="3:3" x14ac:dyDescent="0.2">
      <c r="C4039" s="118"/>
    </row>
    <row r="4040" spans="3:3" x14ac:dyDescent="0.2">
      <c r="C4040" s="118"/>
    </row>
    <row r="4041" spans="3:3" x14ac:dyDescent="0.2">
      <c r="C4041" s="118"/>
    </row>
    <row r="4042" spans="3:3" x14ac:dyDescent="0.2">
      <c r="C4042" s="118"/>
    </row>
    <row r="4043" spans="3:3" x14ac:dyDescent="0.2">
      <c r="C4043" s="118"/>
    </row>
    <row r="4044" spans="3:3" x14ac:dyDescent="0.2">
      <c r="C4044" s="118"/>
    </row>
    <row r="4045" spans="3:3" x14ac:dyDescent="0.2">
      <c r="C4045" s="118"/>
    </row>
    <row r="4046" spans="3:3" x14ac:dyDescent="0.2">
      <c r="C4046" s="118"/>
    </row>
    <row r="4047" spans="3:3" x14ac:dyDescent="0.2">
      <c r="C4047" s="118"/>
    </row>
    <row r="4048" spans="3:3" x14ac:dyDescent="0.2">
      <c r="C4048" s="118"/>
    </row>
    <row r="4049" spans="3:3" x14ac:dyDescent="0.2">
      <c r="C4049" s="118"/>
    </row>
    <row r="4050" spans="3:3" x14ac:dyDescent="0.2">
      <c r="C4050" s="118"/>
    </row>
    <row r="4051" spans="3:3" x14ac:dyDescent="0.2">
      <c r="C4051" s="118"/>
    </row>
    <row r="4052" spans="3:3" x14ac:dyDescent="0.2">
      <c r="C4052" s="118"/>
    </row>
    <row r="4053" spans="3:3" x14ac:dyDescent="0.2">
      <c r="C4053" s="118"/>
    </row>
    <row r="4054" spans="3:3" x14ac:dyDescent="0.2">
      <c r="C4054" s="118"/>
    </row>
    <row r="4055" spans="3:3" x14ac:dyDescent="0.2">
      <c r="C4055" s="118"/>
    </row>
    <row r="4056" spans="3:3" x14ac:dyDescent="0.2">
      <c r="C4056" s="118"/>
    </row>
    <row r="4057" spans="3:3" x14ac:dyDescent="0.2">
      <c r="C4057" s="118"/>
    </row>
    <row r="4058" spans="3:3" x14ac:dyDescent="0.2">
      <c r="C4058" s="118"/>
    </row>
    <row r="4059" spans="3:3" x14ac:dyDescent="0.2">
      <c r="C4059" s="118"/>
    </row>
    <row r="4060" spans="3:3" x14ac:dyDescent="0.2">
      <c r="C4060" s="118"/>
    </row>
    <row r="4061" spans="3:3" x14ac:dyDescent="0.2">
      <c r="C4061" s="118"/>
    </row>
    <row r="4062" spans="3:3" x14ac:dyDescent="0.2">
      <c r="C4062" s="118"/>
    </row>
    <row r="4063" spans="3:3" x14ac:dyDescent="0.2">
      <c r="C4063" s="118"/>
    </row>
    <row r="4064" spans="3:3" x14ac:dyDescent="0.2">
      <c r="C4064" s="118"/>
    </row>
    <row r="4065" spans="3:3" x14ac:dyDescent="0.2">
      <c r="C4065" s="118"/>
    </row>
    <row r="4066" spans="3:3" x14ac:dyDescent="0.2">
      <c r="C4066" s="118"/>
    </row>
    <row r="4067" spans="3:3" x14ac:dyDescent="0.2">
      <c r="C4067" s="118"/>
    </row>
    <row r="4068" spans="3:3" x14ac:dyDescent="0.2">
      <c r="C4068" s="118"/>
    </row>
    <row r="4069" spans="3:3" x14ac:dyDescent="0.2">
      <c r="C4069" s="118"/>
    </row>
    <row r="4070" spans="3:3" x14ac:dyDescent="0.2">
      <c r="C4070" s="118"/>
    </row>
    <row r="4071" spans="3:3" x14ac:dyDescent="0.2">
      <c r="C4071" s="118"/>
    </row>
    <row r="4072" spans="3:3" x14ac:dyDescent="0.2">
      <c r="C4072" s="118"/>
    </row>
    <row r="4073" spans="3:3" x14ac:dyDescent="0.2">
      <c r="C4073" s="118"/>
    </row>
    <row r="4074" spans="3:3" x14ac:dyDescent="0.2">
      <c r="C4074" s="118"/>
    </row>
    <row r="4075" spans="3:3" x14ac:dyDescent="0.2">
      <c r="C4075" s="118"/>
    </row>
    <row r="4076" spans="3:3" x14ac:dyDescent="0.2">
      <c r="C4076" s="118"/>
    </row>
    <row r="4077" spans="3:3" x14ac:dyDescent="0.2">
      <c r="C4077" s="118"/>
    </row>
    <row r="4078" spans="3:3" x14ac:dyDescent="0.2">
      <c r="C4078" s="118"/>
    </row>
    <row r="4079" spans="3:3" x14ac:dyDescent="0.2">
      <c r="C4079" s="118"/>
    </row>
    <row r="4080" spans="3:3" x14ac:dyDescent="0.2">
      <c r="C4080" s="118"/>
    </row>
    <row r="4081" spans="3:3" x14ac:dyDescent="0.2">
      <c r="C4081" s="118"/>
    </row>
    <row r="4082" spans="3:3" x14ac:dyDescent="0.2">
      <c r="C4082" s="118"/>
    </row>
    <row r="4083" spans="3:3" x14ac:dyDescent="0.2">
      <c r="C4083" s="118"/>
    </row>
    <row r="4084" spans="3:3" x14ac:dyDescent="0.2">
      <c r="C4084" s="118"/>
    </row>
    <row r="4085" spans="3:3" x14ac:dyDescent="0.2">
      <c r="C4085" s="118"/>
    </row>
    <row r="4086" spans="3:3" x14ac:dyDescent="0.2">
      <c r="C4086" s="118"/>
    </row>
  </sheetData>
  <mergeCells count="4">
    <mergeCell ref="D2:F2"/>
    <mergeCell ref="G2:I2"/>
    <mergeCell ref="J2:L2"/>
    <mergeCell ref="B2:C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63</vt:i4>
      </vt:variant>
    </vt:vector>
  </HeadingPairs>
  <TitlesOfParts>
    <vt:vector size="68" baseType="lpstr">
      <vt:lpstr>BACKBONE_DISC</vt:lpstr>
      <vt:lpstr>EUR6M_EUX,CME</vt:lpstr>
      <vt:lpstr>CURVE_ANALYSIS</vt:lpstr>
      <vt:lpstr>EUR6M_EUX,CME SPR</vt:lpstr>
      <vt:lpstr>SPR_ANALYSIS</vt:lpstr>
      <vt:lpstr>Backbone</vt:lpstr>
      <vt:lpstr>CalculationTrigger</vt:lpstr>
      <vt:lpstr>CalculationTrigger2</vt:lpstr>
      <vt:lpstr>BACKBONE_DISC!comp</vt:lpstr>
      <vt:lpstr>'EUR6M_EUX,CME'!comp</vt:lpstr>
      <vt:lpstr>'EUR6M_EUX,CME SPR'!comp</vt:lpstr>
      <vt:lpstr>BACKBONE_DISC!currency</vt:lpstr>
      <vt:lpstr>'EUR6M_EUX,CME'!currency</vt:lpstr>
      <vt:lpstr>'EUR6M_EUX,CME SPR'!currency</vt:lpstr>
      <vt:lpstr>'EUR6M_EUX,CME'!curveName</vt:lpstr>
      <vt:lpstr>curveName6M</vt:lpstr>
      <vt:lpstr>curveNameCME</vt:lpstr>
      <vt:lpstr>curveNameEUX</vt:lpstr>
      <vt:lpstr>curveNameOIS</vt:lpstr>
      <vt:lpstr>BACKBONE_DISC!dayCount</vt:lpstr>
      <vt:lpstr>'EUR6M_EUX,CME'!dayCount</vt:lpstr>
      <vt:lpstr>'EUR6M_EUX,CME SPR'!dayCount</vt:lpstr>
      <vt:lpstr>'EUR6M_EUX,CME'!depoQuotes</vt:lpstr>
      <vt:lpstr>'EUR6M_EUX,CME SPR'!doCalc</vt:lpstr>
      <vt:lpstr>doCalc2</vt:lpstr>
      <vt:lpstr>doCalc3</vt:lpstr>
      <vt:lpstr>doCalc4</vt:lpstr>
      <vt:lpstr>'EUR6M_EUX,CME'!exoDiscCurve</vt:lpstr>
      <vt:lpstr>'EUR6M_EUX,CME SPR'!exoDiscCurve</vt:lpstr>
      <vt:lpstr>'EUR6M_EUX,CME'!FirstCpnFix</vt:lpstr>
      <vt:lpstr>'EUR6M_EUX,CME SPR'!FirstCpnFix</vt:lpstr>
      <vt:lpstr>'EUR6M_EUX,CME'!fraFutTenor</vt:lpstr>
      <vt:lpstr>'EUR6M_EUX,CME SPR'!fraFutTenor</vt:lpstr>
      <vt:lpstr>'EUR6M_EUX,CME'!fraQuotes</vt:lpstr>
      <vt:lpstr>'EUR6M_EUX,CME SPR'!fraQuotes</vt:lpstr>
      <vt:lpstr>'EUR6M_EUX,CME'!indexID</vt:lpstr>
      <vt:lpstr>'EUR6M_EUX,CME SPR'!indexID</vt:lpstr>
      <vt:lpstr>BACKBONE_DISC!interpOn</vt:lpstr>
      <vt:lpstr>'EUR6M_EUX,CME'!interpOn</vt:lpstr>
      <vt:lpstr>'EUR6M_EUX,CME SPR'!interpOn</vt:lpstr>
      <vt:lpstr>ManualTrigger</vt:lpstr>
      <vt:lpstr>'EUR6M_EUX,CME'!nUsedDepo</vt:lpstr>
      <vt:lpstr>'EUR6M_EUX,CME SPR'!nUsedDepo</vt:lpstr>
      <vt:lpstr>'EUR6M_EUX,CME'!nUsedFra</vt:lpstr>
      <vt:lpstr>'EUR6M_EUX,CME SPR'!nUsedFra</vt:lpstr>
      <vt:lpstr>'EUR6M_EUX,CME'!nUsedSwap</vt:lpstr>
      <vt:lpstr>'EUR6M_EUX,CME SPR'!nUsedSwap</vt:lpstr>
      <vt:lpstr>'EUR6M_EUX,CME'!optNames</vt:lpstr>
      <vt:lpstr>'EUR6M_EUX,CME SPR'!optNames</vt:lpstr>
      <vt:lpstr>'EUR6M_EUX,CME'!optVals</vt:lpstr>
      <vt:lpstr>'EUR6M_EUX,CME SPR'!optVals</vt:lpstr>
      <vt:lpstr>'EUR6M_EUX,CME'!outDates</vt:lpstr>
      <vt:lpstr>'EUR6M_EUX,CME SPR'!outDates</vt:lpstr>
      <vt:lpstr>'EUR6M_EUX,CME'!outType</vt:lpstr>
      <vt:lpstr>'EUR6M_EUX,CME SPR'!outType</vt:lpstr>
      <vt:lpstr>'EUR6M_EUX,CME'!outVals</vt:lpstr>
      <vt:lpstr>'EUR6M_EUX,CME SPR'!outVals</vt:lpstr>
      <vt:lpstr>'EUR6M_EUX,CME'!swapFltFreq</vt:lpstr>
      <vt:lpstr>'EUR6M_EUX,CME SPR'!swapFltFreq</vt:lpstr>
      <vt:lpstr>'EUR6M_EUX,CME'!swapQuotes</vt:lpstr>
      <vt:lpstr>swapQuotesCME</vt:lpstr>
      <vt:lpstr>swapQuotesEUX</vt:lpstr>
      <vt:lpstr>today</vt:lpstr>
      <vt:lpstr>BACKBONE_DISC!typeInterp</vt:lpstr>
      <vt:lpstr>'EUR6M_EUX,CME'!typeInterp</vt:lpstr>
      <vt:lpstr>'EUR6M_EUX,CME SPR'!typeInterp</vt:lpstr>
      <vt:lpstr>'EUR6M_EUX,CME'!useFirstCpn</vt:lpstr>
      <vt:lpstr>'EUR6M_EUX,CME SPR'!useFirstCpn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Moreni NicolaMN</dc:creator>
  <cp:lastModifiedBy>BERTOCCHI NICHOLAS</cp:lastModifiedBy>
  <dcterms:created xsi:type="dcterms:W3CDTF">2012-07-27T16:06:11Z</dcterms:created>
  <dcterms:modified xsi:type="dcterms:W3CDTF">2017-04-04T12:54:14Z</dcterms:modified>
</cp:coreProperties>
</file>